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leCHP210515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709\Downloads\Work\UpWork\Chris\"/>
    </mc:Choice>
  </mc:AlternateContent>
  <bookViews>
    <workbookView xWindow="0" yWindow="0" windowWidth="11685" windowHeight="7260" firstSheet="1" activeTab="2"/>
  </bookViews>
  <sheets>
    <sheet name="BS" sheetId="5" state="veryHidden" r:id="rId1"/>
    <sheet name="Variables" sheetId="2" r:id="rId2"/>
    <sheet name="Data" sheetId="3" r:id="rId3"/>
    <sheet name="Top5" sheetId="4" r:id="rId4"/>
  </sheets>
  <definedNames>
    <definedName name="_xlnm._FilterDatabase" localSheetId="2" hidden="1">Data!$A$2:$AZ$7308</definedName>
    <definedName name="data_row">Data!$AH$2</definedName>
    <definedName name="method">Variables!$Q$12</definedName>
    <definedName name="_xlnm.Print_Area" localSheetId="0">BS!$B$2:$C$22</definedName>
    <definedName name="ratio">Variables!$R$9</definedName>
    <definedName name="registers">COUNTA(OFFSET(data_row,1,0,50000))</definedName>
    <definedName name="wins">Variables!$Q$4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8058" i="3" l="1"/>
  <c r="AN8057" i="3"/>
  <c r="AN8056" i="3"/>
  <c r="AN8055" i="3"/>
  <c r="AN8054" i="3"/>
  <c r="AN8053" i="3"/>
  <c r="AN8052" i="3"/>
  <c r="AN8051" i="3"/>
  <c r="AN8050" i="3"/>
  <c r="AN8049" i="3"/>
  <c r="AN8048" i="3"/>
  <c r="AN8047" i="3"/>
  <c r="AN8046" i="3"/>
  <c r="AN8045" i="3"/>
  <c r="AN8044" i="3"/>
  <c r="AN8043" i="3"/>
  <c r="AN8042" i="3"/>
  <c r="AN8041" i="3"/>
  <c r="AN8040" i="3"/>
  <c r="AN8039" i="3"/>
  <c r="AN8038" i="3"/>
  <c r="AN8037" i="3"/>
  <c r="AN8036" i="3"/>
  <c r="AN8035" i="3"/>
  <c r="AN8034" i="3"/>
  <c r="AN8033" i="3"/>
  <c r="AN8032" i="3"/>
  <c r="AN8031" i="3"/>
  <c r="AN8030" i="3"/>
  <c r="AN8029" i="3"/>
  <c r="AN8028" i="3"/>
  <c r="AN8027" i="3"/>
  <c r="AN8026" i="3"/>
  <c r="AN8025" i="3"/>
  <c r="AN8024" i="3"/>
  <c r="AN8023" i="3"/>
  <c r="AN8022" i="3"/>
  <c r="AN8021" i="3"/>
  <c r="AN8020" i="3"/>
  <c r="AN8019" i="3"/>
  <c r="AN8018" i="3"/>
  <c r="AN8017" i="3"/>
  <c r="AN8016" i="3"/>
  <c r="AN8015" i="3"/>
  <c r="AN8014" i="3"/>
  <c r="AN8013" i="3"/>
  <c r="AN8012" i="3"/>
  <c r="AN8011" i="3"/>
  <c r="AN8010" i="3"/>
  <c r="AN8009" i="3"/>
  <c r="AN8008" i="3"/>
  <c r="AN8007" i="3"/>
  <c r="AN8006" i="3"/>
  <c r="AN8005" i="3"/>
  <c r="AN8004" i="3"/>
  <c r="AN8003" i="3"/>
  <c r="AN8002" i="3"/>
  <c r="AN8001" i="3"/>
  <c r="AN8000" i="3"/>
  <c r="AN7999" i="3"/>
  <c r="AN7998" i="3"/>
  <c r="AN7997" i="3"/>
  <c r="AN7996" i="3"/>
  <c r="AN7995" i="3"/>
  <c r="AN7994" i="3"/>
  <c r="AN7993" i="3"/>
  <c r="AN7992" i="3"/>
  <c r="AN7991" i="3"/>
  <c r="AN7990" i="3"/>
  <c r="AN7989" i="3"/>
  <c r="AN7988" i="3"/>
  <c r="AN7987" i="3"/>
  <c r="AN7986" i="3"/>
  <c r="AN7985" i="3"/>
  <c r="AN7984" i="3"/>
  <c r="AN7983" i="3"/>
  <c r="AN7982" i="3"/>
  <c r="AN7981" i="3"/>
  <c r="AN7980" i="3"/>
  <c r="AN7979" i="3"/>
  <c r="AN7978" i="3"/>
  <c r="AN7977" i="3"/>
  <c r="AN7976" i="3"/>
  <c r="AN7975" i="3"/>
  <c r="AN7974" i="3"/>
  <c r="AN7973" i="3"/>
  <c r="AN7972" i="3"/>
  <c r="AN7971" i="3"/>
  <c r="AN7970" i="3"/>
  <c r="AN7969" i="3"/>
  <c r="AN7968" i="3"/>
  <c r="AN7967" i="3"/>
  <c r="AN7966" i="3"/>
  <c r="AN7965" i="3"/>
  <c r="AN7964" i="3"/>
  <c r="AN7963" i="3"/>
  <c r="AN7962" i="3"/>
  <c r="AN7961" i="3"/>
  <c r="AN7960" i="3"/>
  <c r="AN7959" i="3"/>
  <c r="AN7958" i="3"/>
  <c r="AN7957" i="3"/>
  <c r="AN7956" i="3"/>
  <c r="AN7955" i="3"/>
  <c r="AN7954" i="3"/>
  <c r="AN7953" i="3"/>
  <c r="AN7952" i="3"/>
  <c r="AN7951" i="3"/>
  <c r="AN7950" i="3"/>
  <c r="AN7949" i="3"/>
  <c r="AN7948" i="3"/>
  <c r="AN7947" i="3"/>
  <c r="AN7946" i="3"/>
  <c r="AN7945" i="3"/>
  <c r="AN7944" i="3"/>
  <c r="AN7943" i="3"/>
  <c r="AN7942" i="3"/>
  <c r="AN7941" i="3"/>
  <c r="AN7940" i="3"/>
  <c r="AN7939" i="3"/>
  <c r="AN7938" i="3"/>
  <c r="AN7937" i="3"/>
  <c r="AN7936" i="3"/>
  <c r="AN7935" i="3"/>
  <c r="AN7934" i="3"/>
  <c r="AN7933" i="3"/>
  <c r="AN7932" i="3"/>
  <c r="AN7931" i="3"/>
  <c r="AN7930" i="3"/>
  <c r="AN7929" i="3"/>
  <c r="AN7928" i="3"/>
  <c r="AN7927" i="3"/>
  <c r="AN7926" i="3"/>
  <c r="AN7925" i="3"/>
  <c r="AN7924" i="3"/>
  <c r="AN7923" i="3"/>
  <c r="AN7922" i="3"/>
  <c r="AN7921" i="3"/>
  <c r="AN7920" i="3"/>
  <c r="AN7919" i="3"/>
  <c r="AN7918" i="3"/>
  <c r="AN7917" i="3"/>
  <c r="AN7916" i="3"/>
  <c r="AN7915" i="3"/>
  <c r="AN7914" i="3"/>
  <c r="AN7913" i="3"/>
  <c r="AN7912" i="3"/>
  <c r="AN7911" i="3"/>
  <c r="AN7910" i="3"/>
  <c r="AN7909" i="3"/>
  <c r="AN7908" i="3"/>
  <c r="AN7907" i="3"/>
  <c r="AN7906" i="3"/>
  <c r="AN7905" i="3"/>
  <c r="AN7904" i="3"/>
  <c r="AN7903" i="3"/>
  <c r="AN7902" i="3"/>
  <c r="AN7901" i="3"/>
  <c r="AN7900" i="3"/>
  <c r="AN7899" i="3"/>
  <c r="AN7898" i="3"/>
  <c r="AN7897" i="3"/>
  <c r="AN7896" i="3"/>
  <c r="AN7895" i="3"/>
  <c r="AN7894" i="3"/>
  <c r="AN7893" i="3"/>
  <c r="AN7892" i="3"/>
  <c r="AN7891" i="3"/>
  <c r="AN7890" i="3"/>
  <c r="AN7889" i="3"/>
  <c r="AN7888" i="3"/>
  <c r="AN7887" i="3"/>
  <c r="AN7886" i="3"/>
  <c r="AN7885" i="3"/>
  <c r="AN7884" i="3"/>
  <c r="AN7883" i="3"/>
  <c r="AN7882" i="3"/>
  <c r="AN7881" i="3"/>
  <c r="AN7880" i="3"/>
  <c r="AN7879" i="3"/>
  <c r="AN7878" i="3"/>
  <c r="AN7877" i="3"/>
  <c r="AN7876" i="3"/>
  <c r="AN7875" i="3"/>
  <c r="AN7874" i="3"/>
  <c r="AN7873" i="3"/>
  <c r="AN7872" i="3"/>
  <c r="AN7871" i="3"/>
  <c r="AN7870" i="3"/>
  <c r="AN7869" i="3"/>
  <c r="AN7868" i="3"/>
  <c r="AN7867" i="3"/>
  <c r="AN7866" i="3"/>
  <c r="AN7865" i="3"/>
  <c r="AN7864" i="3"/>
  <c r="AN7863" i="3"/>
  <c r="AN7862" i="3"/>
  <c r="AN7861" i="3"/>
  <c r="AN7860" i="3"/>
  <c r="AN7859" i="3"/>
  <c r="AN7858" i="3"/>
  <c r="AN7857" i="3"/>
  <c r="AN7856" i="3"/>
  <c r="AN7855" i="3"/>
  <c r="AN7854" i="3"/>
  <c r="AN7853" i="3"/>
  <c r="AN7852" i="3"/>
  <c r="AN7851" i="3"/>
  <c r="AN7850" i="3"/>
  <c r="AN7849" i="3"/>
  <c r="AN7848" i="3"/>
  <c r="AN7847" i="3"/>
  <c r="AN7846" i="3"/>
  <c r="AN7845" i="3"/>
  <c r="AN7844" i="3"/>
  <c r="AN7843" i="3"/>
  <c r="AN7842" i="3"/>
  <c r="AN7841" i="3"/>
  <c r="AN7840" i="3"/>
  <c r="AN7839" i="3"/>
  <c r="AN7838" i="3"/>
  <c r="AN7837" i="3"/>
  <c r="AN7836" i="3"/>
  <c r="AN7835" i="3"/>
  <c r="AN7834" i="3"/>
  <c r="AN7833" i="3"/>
  <c r="AN7832" i="3"/>
  <c r="AN7831" i="3"/>
  <c r="AN7830" i="3"/>
  <c r="AN7829" i="3"/>
  <c r="AN7828" i="3"/>
  <c r="AN7827" i="3"/>
  <c r="AN7826" i="3"/>
  <c r="AN7825" i="3"/>
  <c r="AN7824" i="3"/>
  <c r="AN7823" i="3"/>
  <c r="AN7822" i="3"/>
  <c r="AN7821" i="3"/>
  <c r="AN7820" i="3"/>
  <c r="AN7819" i="3"/>
  <c r="AN7818" i="3"/>
  <c r="AN7817" i="3"/>
  <c r="AN7816" i="3"/>
  <c r="AN7815" i="3"/>
  <c r="AN7814" i="3"/>
  <c r="AN7813" i="3"/>
  <c r="AN7812" i="3"/>
  <c r="AN7811" i="3"/>
  <c r="AN7810" i="3"/>
  <c r="AN7809" i="3"/>
  <c r="AN7808" i="3"/>
  <c r="AN7807" i="3"/>
  <c r="AN7806" i="3"/>
  <c r="AN7805" i="3"/>
  <c r="AN7804" i="3"/>
  <c r="AN7803" i="3"/>
  <c r="AN7802" i="3"/>
  <c r="AN7801" i="3"/>
  <c r="AN7800" i="3"/>
  <c r="AN7799" i="3"/>
  <c r="AN7798" i="3"/>
  <c r="AN7797" i="3"/>
  <c r="AN7796" i="3"/>
  <c r="AN7795" i="3"/>
  <c r="AN7794" i="3"/>
  <c r="AN7793" i="3"/>
  <c r="AN7792" i="3"/>
  <c r="AN7791" i="3"/>
  <c r="AN7790" i="3"/>
  <c r="AN7789" i="3"/>
  <c r="AN7788" i="3"/>
  <c r="AN7787" i="3"/>
  <c r="AN7786" i="3"/>
  <c r="AN7785" i="3"/>
  <c r="AN7784" i="3"/>
  <c r="AN7783" i="3"/>
  <c r="AN7782" i="3"/>
  <c r="AN7781" i="3"/>
  <c r="AN7780" i="3"/>
  <c r="AN7779" i="3"/>
  <c r="AN7778" i="3"/>
  <c r="AN7777" i="3"/>
  <c r="AN7776" i="3"/>
  <c r="AN7775" i="3"/>
  <c r="AN7774" i="3"/>
  <c r="AN7773" i="3"/>
  <c r="AN7772" i="3"/>
  <c r="AN7771" i="3"/>
  <c r="AN7770" i="3"/>
  <c r="AN7769" i="3"/>
  <c r="AN7768" i="3"/>
  <c r="AN7767" i="3"/>
  <c r="AN7766" i="3"/>
  <c r="AN7765" i="3"/>
  <c r="AN7764" i="3"/>
  <c r="AN7763" i="3"/>
  <c r="AN7762" i="3"/>
  <c r="AN7761" i="3"/>
  <c r="AN7760" i="3"/>
  <c r="AN7759" i="3"/>
  <c r="AN7758" i="3"/>
  <c r="AN7757" i="3"/>
  <c r="AN7756" i="3"/>
  <c r="AN7755" i="3"/>
  <c r="AN7754" i="3"/>
  <c r="AN7753" i="3"/>
  <c r="AN7752" i="3"/>
  <c r="AN7751" i="3"/>
  <c r="AN7750" i="3"/>
  <c r="AN7749" i="3"/>
  <c r="AN7748" i="3"/>
  <c r="AN7747" i="3"/>
  <c r="AN7746" i="3"/>
  <c r="AN7745" i="3"/>
  <c r="AN7744" i="3"/>
  <c r="AN7743" i="3"/>
  <c r="AN7742" i="3"/>
  <c r="AN7741" i="3"/>
  <c r="AN7740" i="3"/>
  <c r="AN7739" i="3"/>
  <c r="AN7738" i="3"/>
  <c r="AN7737" i="3"/>
  <c r="AN7736" i="3"/>
  <c r="AN7735" i="3"/>
  <c r="AN7734" i="3"/>
  <c r="AN7733" i="3"/>
  <c r="AN7732" i="3"/>
  <c r="AN7731" i="3"/>
  <c r="AN7730" i="3"/>
  <c r="AN7729" i="3"/>
  <c r="AN7728" i="3"/>
  <c r="AN7727" i="3"/>
  <c r="AN7726" i="3"/>
  <c r="AN7725" i="3"/>
  <c r="AN7724" i="3"/>
  <c r="AN7723" i="3"/>
  <c r="AN7722" i="3"/>
  <c r="AN7721" i="3"/>
  <c r="AN7720" i="3"/>
  <c r="AN7719" i="3"/>
  <c r="AN7718" i="3"/>
  <c r="AN7717" i="3"/>
  <c r="AN7716" i="3"/>
  <c r="AN7715" i="3"/>
  <c r="AN7714" i="3"/>
  <c r="AN7713" i="3"/>
  <c r="AN7712" i="3"/>
  <c r="AN7711" i="3"/>
  <c r="AN7710" i="3"/>
  <c r="AN7709" i="3"/>
  <c r="AN7708" i="3"/>
  <c r="AN7707" i="3"/>
  <c r="AN7706" i="3"/>
  <c r="AN7705" i="3"/>
  <c r="AN7704" i="3"/>
  <c r="AN7703" i="3"/>
  <c r="AN7702" i="3"/>
  <c r="AN7701" i="3"/>
  <c r="AN7700" i="3"/>
  <c r="AN7699" i="3"/>
  <c r="AN7698" i="3"/>
  <c r="AN7697" i="3"/>
  <c r="AN7696" i="3"/>
  <c r="AN7695" i="3"/>
  <c r="AN7694" i="3"/>
  <c r="AN7693" i="3"/>
  <c r="AN7692" i="3"/>
  <c r="AN7691" i="3"/>
  <c r="AN7690" i="3"/>
  <c r="AN7689" i="3"/>
  <c r="AN7688" i="3"/>
  <c r="AN7687" i="3"/>
  <c r="AN7686" i="3"/>
  <c r="AN7685" i="3"/>
  <c r="AN7684" i="3"/>
  <c r="AN7683" i="3"/>
  <c r="AN7682" i="3"/>
  <c r="AN7681" i="3"/>
  <c r="AN7680" i="3"/>
  <c r="AN7679" i="3"/>
  <c r="AN7678" i="3"/>
  <c r="AN7677" i="3"/>
  <c r="AN7676" i="3"/>
  <c r="AN7675" i="3"/>
  <c r="AN7674" i="3"/>
  <c r="AN7673" i="3"/>
  <c r="AN7672" i="3"/>
  <c r="AN7671" i="3"/>
  <c r="AN7670" i="3"/>
  <c r="AN7669" i="3"/>
  <c r="AN7668" i="3"/>
  <c r="AN7667" i="3"/>
  <c r="AN7666" i="3"/>
  <c r="AN7665" i="3"/>
  <c r="AN7664" i="3"/>
  <c r="AN7663" i="3"/>
  <c r="AN7662" i="3"/>
  <c r="AN7661" i="3"/>
  <c r="AN7660" i="3"/>
  <c r="AN7659" i="3"/>
  <c r="AN7658" i="3"/>
  <c r="AN7657" i="3"/>
  <c r="AN7656" i="3"/>
  <c r="AN7655" i="3"/>
  <c r="AN7654" i="3"/>
  <c r="AN7653" i="3"/>
  <c r="AN7652" i="3"/>
  <c r="AN7651" i="3"/>
  <c r="AN7650" i="3"/>
  <c r="AN7649" i="3"/>
  <c r="AN7648" i="3"/>
  <c r="AN7647" i="3"/>
  <c r="AN7646" i="3"/>
  <c r="AN7645" i="3"/>
  <c r="AN7644" i="3"/>
  <c r="AN7643" i="3"/>
  <c r="AN7642" i="3"/>
  <c r="AN7641" i="3"/>
  <c r="AN7640" i="3"/>
  <c r="AN7639" i="3"/>
  <c r="AN7638" i="3"/>
  <c r="AN7637" i="3"/>
  <c r="AN7636" i="3"/>
  <c r="AN7635" i="3"/>
  <c r="AN7634" i="3"/>
  <c r="AN7633" i="3"/>
  <c r="AN7632" i="3"/>
  <c r="AN7631" i="3"/>
  <c r="AN7630" i="3"/>
  <c r="AN7629" i="3"/>
  <c r="AN7628" i="3"/>
  <c r="AN7627" i="3"/>
  <c r="AN7626" i="3"/>
  <c r="AN7625" i="3"/>
  <c r="AN7624" i="3"/>
  <c r="AN7623" i="3"/>
  <c r="AN7622" i="3"/>
  <c r="AN7621" i="3"/>
  <c r="AN7620" i="3"/>
  <c r="AN7619" i="3"/>
  <c r="AN7618" i="3"/>
  <c r="AN7617" i="3"/>
  <c r="AN7616" i="3"/>
  <c r="AN7615" i="3"/>
  <c r="AN7614" i="3"/>
  <c r="AN7613" i="3"/>
  <c r="AN7612" i="3"/>
  <c r="AN7611" i="3"/>
  <c r="AN7610" i="3"/>
  <c r="AN7609" i="3"/>
  <c r="AN7608" i="3"/>
  <c r="AN7607" i="3"/>
  <c r="AN7606" i="3"/>
  <c r="AN7605" i="3"/>
  <c r="AN7604" i="3"/>
  <c r="AN7603" i="3"/>
  <c r="AN7602" i="3"/>
  <c r="AN7601" i="3"/>
  <c r="AN7600" i="3"/>
  <c r="AN7599" i="3"/>
  <c r="AN7598" i="3"/>
  <c r="AN7597" i="3"/>
  <c r="AN7596" i="3"/>
  <c r="AN7595" i="3"/>
  <c r="AN7594" i="3"/>
  <c r="AN7593" i="3"/>
  <c r="AN7592" i="3"/>
  <c r="AN7591" i="3"/>
  <c r="AN7590" i="3"/>
  <c r="AN7589" i="3"/>
  <c r="AN7588" i="3"/>
  <c r="AN7587" i="3"/>
  <c r="AN7586" i="3"/>
  <c r="AN7585" i="3"/>
  <c r="AN7584" i="3"/>
  <c r="AN7583" i="3"/>
  <c r="AN7582" i="3"/>
  <c r="AN7581" i="3"/>
  <c r="AN7580" i="3"/>
  <c r="AN7579" i="3"/>
  <c r="AN7578" i="3"/>
  <c r="AN7577" i="3"/>
  <c r="AN7576" i="3"/>
  <c r="AN7575" i="3"/>
  <c r="AN7574" i="3"/>
  <c r="AN7573" i="3"/>
  <c r="AN7572" i="3"/>
  <c r="AN7571" i="3"/>
  <c r="AN7570" i="3"/>
  <c r="AN7569" i="3"/>
  <c r="AN7568" i="3"/>
  <c r="AN7567" i="3"/>
  <c r="AN7566" i="3"/>
  <c r="AN7565" i="3"/>
  <c r="AN7564" i="3"/>
  <c r="AN7563" i="3"/>
  <c r="AN7562" i="3"/>
  <c r="AN7561" i="3"/>
  <c r="AN7560" i="3"/>
  <c r="AN7559" i="3"/>
  <c r="AN7558" i="3"/>
  <c r="AN7557" i="3"/>
  <c r="AN7556" i="3"/>
  <c r="AN7555" i="3"/>
  <c r="AN7554" i="3"/>
  <c r="AN7553" i="3"/>
  <c r="AN7552" i="3"/>
  <c r="AN7551" i="3"/>
  <c r="AN7550" i="3"/>
  <c r="AN7549" i="3"/>
  <c r="AN7548" i="3"/>
  <c r="AN7547" i="3"/>
  <c r="AN7546" i="3"/>
  <c r="AN7545" i="3"/>
  <c r="AN7544" i="3"/>
  <c r="AN7543" i="3"/>
  <c r="AN7542" i="3"/>
  <c r="AN7541" i="3"/>
  <c r="AN7540" i="3"/>
  <c r="AN7539" i="3"/>
  <c r="AN7538" i="3"/>
  <c r="AN7537" i="3"/>
  <c r="AN7536" i="3"/>
  <c r="AN7535" i="3"/>
  <c r="AN7534" i="3"/>
  <c r="AN7533" i="3"/>
  <c r="AN7532" i="3"/>
  <c r="AN7531" i="3"/>
  <c r="AN7530" i="3"/>
  <c r="AN7529" i="3"/>
  <c r="AN7528" i="3"/>
  <c r="AN7527" i="3"/>
  <c r="AN7526" i="3"/>
  <c r="AN7525" i="3"/>
  <c r="AN7524" i="3"/>
  <c r="AN7523" i="3"/>
  <c r="AN7522" i="3"/>
  <c r="AN7521" i="3"/>
  <c r="AN7520" i="3"/>
  <c r="AN7519" i="3"/>
  <c r="AN7518" i="3"/>
  <c r="AN7517" i="3"/>
  <c r="AN7516" i="3"/>
  <c r="AN7515" i="3"/>
  <c r="AN7514" i="3"/>
  <c r="AN7513" i="3"/>
  <c r="AN7512" i="3"/>
  <c r="AN7511" i="3"/>
  <c r="AN7510" i="3"/>
  <c r="AN7509" i="3"/>
  <c r="AN7508" i="3"/>
  <c r="AN7507" i="3"/>
  <c r="AN7506" i="3"/>
  <c r="AN7505" i="3"/>
  <c r="AN7504" i="3"/>
  <c r="AN7503" i="3"/>
  <c r="AN7502" i="3"/>
  <c r="AN7501" i="3"/>
  <c r="AN7500" i="3"/>
  <c r="AN7499" i="3"/>
  <c r="AN7498" i="3"/>
  <c r="AN7497" i="3"/>
  <c r="AN7496" i="3"/>
  <c r="AN7495" i="3"/>
  <c r="AN7494" i="3"/>
  <c r="AN7493" i="3"/>
  <c r="AN7492" i="3"/>
  <c r="AN7491" i="3"/>
  <c r="AN7490" i="3"/>
  <c r="AN7489" i="3"/>
  <c r="AN7488" i="3"/>
  <c r="AN7487" i="3"/>
  <c r="AN7486" i="3"/>
  <c r="AN7485" i="3"/>
  <c r="AN7484" i="3"/>
  <c r="AN7483" i="3"/>
  <c r="AN7482" i="3"/>
  <c r="AN7481" i="3"/>
  <c r="AN7480" i="3"/>
  <c r="AN7479" i="3"/>
  <c r="AN7478" i="3"/>
  <c r="AN7477" i="3"/>
  <c r="AN7476" i="3"/>
  <c r="AN7475" i="3"/>
  <c r="AN7474" i="3"/>
  <c r="AN7473" i="3"/>
  <c r="AN7472" i="3"/>
  <c r="AN7471" i="3"/>
  <c r="AN7470" i="3"/>
  <c r="AN7469" i="3"/>
  <c r="AN7468" i="3"/>
  <c r="AN7467" i="3"/>
  <c r="AN7466" i="3"/>
  <c r="AN7465" i="3"/>
  <c r="AN7464" i="3"/>
  <c r="AN7463" i="3"/>
  <c r="AN7462" i="3"/>
  <c r="AN7461" i="3"/>
  <c r="AN7460" i="3"/>
  <c r="AN7459" i="3"/>
  <c r="AN7458" i="3"/>
  <c r="AN7457" i="3"/>
  <c r="AN7456" i="3"/>
  <c r="AN7455" i="3"/>
  <c r="AN7454" i="3"/>
  <c r="AN7453" i="3"/>
  <c r="AN7452" i="3"/>
  <c r="AN7451" i="3"/>
  <c r="AN7450" i="3"/>
  <c r="AN7449" i="3"/>
  <c r="AN7448" i="3"/>
  <c r="AN7447" i="3"/>
  <c r="AN7446" i="3"/>
  <c r="AN7445" i="3"/>
  <c r="AN7444" i="3"/>
  <c r="AN7443" i="3"/>
  <c r="AN7442" i="3"/>
  <c r="AN7441" i="3"/>
  <c r="AN7440" i="3"/>
  <c r="AN7439" i="3"/>
  <c r="AN7438" i="3"/>
  <c r="AN7437" i="3"/>
  <c r="AN7436" i="3"/>
  <c r="AN7435" i="3"/>
  <c r="AN7434" i="3"/>
  <c r="AN7433" i="3"/>
  <c r="AN7432" i="3"/>
  <c r="AN7431" i="3"/>
  <c r="AN7430" i="3"/>
  <c r="AN7429" i="3"/>
  <c r="AN7428" i="3"/>
  <c r="AN7427" i="3"/>
  <c r="AN7426" i="3"/>
  <c r="AN7425" i="3"/>
  <c r="AN7424" i="3"/>
  <c r="AN7423" i="3"/>
  <c r="AN7422" i="3"/>
  <c r="AN7421" i="3"/>
  <c r="AN7420" i="3"/>
  <c r="AN7419" i="3"/>
  <c r="AN7418" i="3"/>
  <c r="AN7417" i="3"/>
  <c r="AN7416" i="3"/>
  <c r="AN7415" i="3"/>
  <c r="AN7414" i="3"/>
  <c r="AN7413" i="3"/>
  <c r="AN7412" i="3"/>
  <c r="AN7411" i="3"/>
  <c r="AN7410" i="3"/>
  <c r="AN7409" i="3"/>
  <c r="AN7408" i="3"/>
  <c r="AN7407" i="3"/>
  <c r="AN7406" i="3"/>
  <c r="AN7405" i="3"/>
  <c r="AN7404" i="3"/>
  <c r="AN7403" i="3"/>
  <c r="AN7402" i="3"/>
  <c r="AN7401" i="3"/>
  <c r="AN7400" i="3"/>
  <c r="AN7399" i="3"/>
  <c r="AN7398" i="3"/>
  <c r="AN7397" i="3"/>
  <c r="AN7396" i="3"/>
  <c r="AN7395" i="3"/>
  <c r="AN7394" i="3"/>
  <c r="AN7393" i="3"/>
  <c r="AN7392" i="3"/>
  <c r="AN7391" i="3"/>
  <c r="AN7390" i="3"/>
  <c r="AN7389" i="3"/>
  <c r="AN7388" i="3"/>
  <c r="AN7387" i="3"/>
  <c r="AN7386" i="3"/>
  <c r="AN7385" i="3"/>
  <c r="AN7384" i="3"/>
  <c r="AN7383" i="3"/>
  <c r="AN7382" i="3"/>
  <c r="AN7381" i="3"/>
  <c r="AN7380" i="3"/>
  <c r="AN7379" i="3"/>
  <c r="AN7378" i="3"/>
  <c r="AN7377" i="3"/>
  <c r="AN7376" i="3"/>
  <c r="AN7375" i="3"/>
  <c r="AN7374" i="3"/>
  <c r="AN7373" i="3"/>
  <c r="AN7372" i="3"/>
  <c r="AN7371" i="3"/>
  <c r="AN7370" i="3"/>
  <c r="AN7369" i="3"/>
  <c r="AN7368" i="3"/>
  <c r="AN7367" i="3"/>
  <c r="AN7366" i="3"/>
  <c r="AN7365" i="3"/>
  <c r="AN7364" i="3"/>
  <c r="AN7363" i="3"/>
  <c r="AN7362" i="3"/>
  <c r="AN7361" i="3"/>
  <c r="AN7360" i="3"/>
  <c r="AN7359" i="3"/>
  <c r="AN7358" i="3"/>
  <c r="AN7357" i="3"/>
  <c r="AN7356" i="3"/>
  <c r="AN7355" i="3"/>
  <c r="AN7354" i="3"/>
  <c r="AN7353" i="3"/>
  <c r="AN7352" i="3"/>
  <c r="AN7351" i="3"/>
  <c r="AN7350" i="3"/>
  <c r="AN7349" i="3"/>
  <c r="AN7348" i="3"/>
  <c r="AN7347" i="3"/>
  <c r="AN7346" i="3"/>
  <c r="AN7345" i="3"/>
  <c r="AN7344" i="3"/>
  <c r="AN7343" i="3"/>
  <c r="AN7342" i="3"/>
  <c r="AN7341" i="3"/>
  <c r="AN7340" i="3"/>
  <c r="AN7339" i="3"/>
  <c r="AN7338" i="3"/>
  <c r="AN7337" i="3"/>
  <c r="AN7336" i="3"/>
  <c r="AN7335" i="3"/>
  <c r="AN7334" i="3"/>
  <c r="AN7333" i="3"/>
  <c r="AN7332" i="3"/>
  <c r="AN7331" i="3"/>
  <c r="AN7330" i="3"/>
  <c r="AN7329" i="3"/>
  <c r="AN7328" i="3"/>
  <c r="AN7327" i="3"/>
  <c r="AN7326" i="3"/>
  <c r="AN7325" i="3"/>
  <c r="AN7324" i="3"/>
  <c r="AN7323" i="3"/>
  <c r="AN7322" i="3"/>
  <c r="AN7321" i="3"/>
  <c r="AN7320" i="3"/>
  <c r="AN7319" i="3"/>
  <c r="AN7318" i="3"/>
  <c r="AN7317" i="3"/>
  <c r="AN7316" i="3"/>
  <c r="AN7315" i="3"/>
  <c r="AN7314" i="3"/>
  <c r="AN7313" i="3"/>
  <c r="AN7312" i="3"/>
  <c r="AN7311" i="3"/>
  <c r="AN7310" i="3"/>
  <c r="AN7309" i="3"/>
  <c r="AN7308" i="3"/>
  <c r="AN7307" i="3"/>
  <c r="AN7306" i="3"/>
  <c r="AN7305" i="3"/>
  <c r="AN7304" i="3"/>
  <c r="AN7303" i="3"/>
  <c r="AN7302" i="3"/>
  <c r="AN7301" i="3"/>
  <c r="AN7300" i="3"/>
  <c r="AN7299" i="3"/>
  <c r="AN7298" i="3"/>
  <c r="AN7297" i="3"/>
  <c r="AN7296" i="3"/>
  <c r="AN7295" i="3"/>
  <c r="AN7294" i="3"/>
  <c r="AN7293" i="3"/>
  <c r="AN7292" i="3"/>
  <c r="AN7291" i="3"/>
  <c r="AN7290" i="3"/>
  <c r="AN7289" i="3"/>
  <c r="AN7288" i="3"/>
  <c r="AN7287" i="3"/>
  <c r="AN7286" i="3"/>
  <c r="AN7285" i="3"/>
  <c r="AN7284" i="3"/>
  <c r="AN7283" i="3"/>
  <c r="AN7282" i="3"/>
  <c r="AN7281" i="3"/>
  <c r="AN7280" i="3"/>
  <c r="AN7279" i="3"/>
  <c r="AN7278" i="3"/>
  <c r="AN7277" i="3"/>
  <c r="AN7276" i="3"/>
  <c r="AN7275" i="3"/>
  <c r="AN7274" i="3"/>
  <c r="AN7273" i="3"/>
  <c r="AN7272" i="3"/>
  <c r="AN7271" i="3"/>
  <c r="AN7270" i="3"/>
  <c r="AN7269" i="3"/>
  <c r="AN7268" i="3"/>
  <c r="AN7267" i="3"/>
  <c r="AN7266" i="3"/>
  <c r="AN7265" i="3"/>
  <c r="AN7264" i="3"/>
  <c r="AN7263" i="3"/>
  <c r="AN7262" i="3"/>
  <c r="AN7261" i="3"/>
  <c r="AN7260" i="3"/>
  <c r="AN7259" i="3"/>
  <c r="AN7258" i="3"/>
  <c r="AN7257" i="3"/>
  <c r="AN7256" i="3"/>
  <c r="AN7255" i="3"/>
  <c r="AN7254" i="3"/>
  <c r="AN7253" i="3"/>
  <c r="AN7252" i="3"/>
  <c r="AN7251" i="3"/>
  <c r="AN7250" i="3"/>
  <c r="AN7249" i="3"/>
  <c r="AN7248" i="3"/>
  <c r="AN7247" i="3"/>
  <c r="AN7246" i="3"/>
  <c r="AN7245" i="3"/>
  <c r="AN7244" i="3"/>
  <c r="AN7243" i="3"/>
  <c r="AN7242" i="3"/>
  <c r="AN7241" i="3"/>
  <c r="AN7240" i="3"/>
  <c r="AN7239" i="3"/>
  <c r="AN7238" i="3"/>
  <c r="AN7237" i="3"/>
  <c r="AN7236" i="3"/>
  <c r="AN7235" i="3"/>
  <c r="AN7234" i="3"/>
  <c r="AN7233" i="3"/>
  <c r="AN7232" i="3"/>
  <c r="AN7231" i="3"/>
  <c r="AN7230" i="3"/>
  <c r="AN7229" i="3"/>
  <c r="AN7228" i="3"/>
  <c r="AN7227" i="3"/>
  <c r="AN7226" i="3"/>
  <c r="AN7225" i="3"/>
  <c r="AN7224" i="3"/>
  <c r="AN7223" i="3"/>
  <c r="AN7222" i="3"/>
  <c r="AN7221" i="3"/>
  <c r="AN7220" i="3"/>
  <c r="AN7219" i="3"/>
  <c r="AN7218" i="3"/>
  <c r="AN7217" i="3"/>
  <c r="AN7216" i="3"/>
  <c r="AN7215" i="3"/>
  <c r="AN7214" i="3"/>
  <c r="AN7213" i="3"/>
  <c r="AN7212" i="3"/>
  <c r="AN7211" i="3"/>
  <c r="AN7210" i="3"/>
  <c r="AN7209" i="3"/>
  <c r="AN7208" i="3"/>
  <c r="AN7207" i="3"/>
  <c r="AN7206" i="3"/>
  <c r="AN7205" i="3"/>
  <c r="AN7204" i="3"/>
  <c r="AN7203" i="3"/>
  <c r="AN7202" i="3"/>
  <c r="AN7201" i="3"/>
  <c r="AN7200" i="3"/>
  <c r="AN7199" i="3"/>
  <c r="AN7198" i="3"/>
  <c r="AN7197" i="3"/>
  <c r="AN7196" i="3"/>
  <c r="AN7195" i="3"/>
  <c r="AN7194" i="3"/>
  <c r="AN7193" i="3"/>
  <c r="AN7192" i="3"/>
  <c r="AN7191" i="3"/>
  <c r="AN7190" i="3"/>
  <c r="AN7189" i="3"/>
  <c r="AN7188" i="3"/>
  <c r="AN7187" i="3"/>
  <c r="AN7186" i="3"/>
  <c r="AN7185" i="3"/>
  <c r="AN7184" i="3"/>
  <c r="AN7183" i="3"/>
  <c r="AN7182" i="3"/>
  <c r="AN7181" i="3"/>
  <c r="AN7180" i="3"/>
  <c r="AN7179" i="3"/>
  <c r="AN7178" i="3"/>
  <c r="AN7177" i="3"/>
  <c r="AN7176" i="3"/>
  <c r="AN7175" i="3"/>
  <c r="AN7174" i="3"/>
  <c r="AN7173" i="3"/>
  <c r="AN7172" i="3"/>
  <c r="AN7171" i="3"/>
  <c r="AN7170" i="3"/>
  <c r="AN7169" i="3"/>
  <c r="AN7168" i="3"/>
  <c r="AN7167" i="3"/>
  <c r="AN7166" i="3"/>
  <c r="AN7165" i="3"/>
  <c r="AN7164" i="3"/>
  <c r="AN7163" i="3"/>
  <c r="AN7162" i="3"/>
  <c r="AN7161" i="3"/>
  <c r="AN7160" i="3"/>
  <c r="AN7159" i="3"/>
  <c r="AN7158" i="3"/>
  <c r="AN7157" i="3"/>
  <c r="AN7156" i="3"/>
  <c r="AN7155" i="3"/>
  <c r="AN7154" i="3"/>
  <c r="AN7153" i="3"/>
  <c r="AN7152" i="3"/>
  <c r="AN7151" i="3"/>
  <c r="AN7150" i="3"/>
  <c r="AN7149" i="3"/>
  <c r="AN7148" i="3"/>
  <c r="AN7147" i="3"/>
  <c r="AN7146" i="3"/>
  <c r="AN7145" i="3"/>
  <c r="AN7144" i="3"/>
  <c r="AN7143" i="3"/>
  <c r="AN7142" i="3"/>
  <c r="AN7141" i="3"/>
  <c r="AN7140" i="3"/>
  <c r="AN7139" i="3"/>
  <c r="AN7138" i="3"/>
  <c r="AN7137" i="3"/>
  <c r="AN7136" i="3"/>
  <c r="AN7135" i="3"/>
  <c r="AN7134" i="3"/>
  <c r="AN7133" i="3"/>
  <c r="AN7132" i="3"/>
  <c r="AN7131" i="3"/>
  <c r="AN7130" i="3"/>
  <c r="AN7129" i="3"/>
  <c r="AN7128" i="3"/>
  <c r="AN7127" i="3"/>
  <c r="AN7126" i="3"/>
  <c r="AN7125" i="3"/>
  <c r="AN7124" i="3"/>
  <c r="AN7123" i="3"/>
  <c r="AN7122" i="3"/>
  <c r="AN7121" i="3"/>
  <c r="AN7120" i="3"/>
  <c r="AN7119" i="3"/>
  <c r="AN7118" i="3"/>
  <c r="AN7117" i="3"/>
  <c r="AN7116" i="3"/>
  <c r="AN7115" i="3"/>
  <c r="AN7114" i="3"/>
  <c r="AN7113" i="3"/>
  <c r="AN7112" i="3"/>
  <c r="AN7111" i="3"/>
  <c r="AN7110" i="3"/>
  <c r="AN7109" i="3"/>
  <c r="AN7108" i="3"/>
  <c r="AN7107" i="3"/>
  <c r="AN7106" i="3"/>
  <c r="AN7105" i="3"/>
  <c r="AN7104" i="3"/>
  <c r="AN7103" i="3"/>
  <c r="AN7102" i="3"/>
  <c r="AN7101" i="3"/>
  <c r="AN7100" i="3"/>
  <c r="AN7099" i="3"/>
  <c r="AN7098" i="3"/>
  <c r="AN7097" i="3"/>
  <c r="AN7096" i="3"/>
  <c r="AN7095" i="3"/>
  <c r="AN7094" i="3"/>
  <c r="AN7093" i="3"/>
  <c r="AN7092" i="3"/>
  <c r="AN7091" i="3"/>
  <c r="AN7090" i="3"/>
  <c r="AN7089" i="3"/>
  <c r="AN7088" i="3"/>
  <c r="AN7087" i="3"/>
  <c r="AN7086" i="3"/>
  <c r="AN7085" i="3"/>
  <c r="AN7084" i="3"/>
  <c r="AN7083" i="3"/>
  <c r="AN7082" i="3"/>
  <c r="AN7081" i="3"/>
  <c r="AN7080" i="3"/>
  <c r="AN7079" i="3"/>
  <c r="AN7078" i="3"/>
  <c r="AN7077" i="3"/>
  <c r="AN7076" i="3"/>
  <c r="AN7075" i="3"/>
  <c r="AN7074" i="3"/>
  <c r="AN7073" i="3"/>
  <c r="AN7072" i="3"/>
  <c r="AN7071" i="3"/>
  <c r="AN7070" i="3"/>
  <c r="AN7069" i="3"/>
  <c r="AN7068" i="3"/>
  <c r="AN7067" i="3"/>
  <c r="AN7066" i="3"/>
  <c r="AN7065" i="3"/>
  <c r="AN7064" i="3"/>
  <c r="AN7063" i="3"/>
  <c r="AN7062" i="3"/>
  <c r="AN7061" i="3"/>
  <c r="AN7060" i="3"/>
  <c r="AN7059" i="3"/>
  <c r="AN7058" i="3"/>
  <c r="AN7057" i="3"/>
  <c r="AN7056" i="3"/>
  <c r="AN7055" i="3"/>
  <c r="AN7054" i="3"/>
  <c r="AN7053" i="3"/>
  <c r="AN7052" i="3"/>
  <c r="AN7051" i="3"/>
  <c r="AN7050" i="3"/>
  <c r="AN7049" i="3"/>
  <c r="AN7048" i="3"/>
  <c r="AN7047" i="3"/>
  <c r="AN7046" i="3"/>
  <c r="AN7045" i="3"/>
  <c r="AN7044" i="3"/>
  <c r="AN7043" i="3"/>
  <c r="AN7042" i="3"/>
  <c r="AN7041" i="3"/>
  <c r="AN7040" i="3"/>
  <c r="AN7039" i="3"/>
  <c r="AN7038" i="3"/>
  <c r="AN7037" i="3"/>
  <c r="AN7036" i="3"/>
  <c r="AN7035" i="3"/>
  <c r="AN7034" i="3"/>
  <c r="AN7033" i="3"/>
  <c r="AN7032" i="3"/>
  <c r="AN7031" i="3"/>
  <c r="AN7030" i="3"/>
  <c r="AN7029" i="3"/>
  <c r="AN7028" i="3"/>
  <c r="AN7027" i="3"/>
  <c r="AN7026" i="3"/>
  <c r="AN7025" i="3"/>
  <c r="AN7024" i="3"/>
  <c r="AN7023" i="3"/>
  <c r="AN7022" i="3"/>
  <c r="AN7021" i="3"/>
  <c r="AN7020" i="3"/>
  <c r="AN7019" i="3"/>
  <c r="AN7018" i="3"/>
  <c r="AN7017" i="3"/>
  <c r="AN7016" i="3"/>
  <c r="AN7015" i="3"/>
  <c r="AN7014" i="3"/>
  <c r="AN7013" i="3"/>
  <c r="AN7012" i="3"/>
  <c r="AN7011" i="3"/>
  <c r="AN7010" i="3"/>
  <c r="AN7009" i="3"/>
  <c r="AN7008" i="3"/>
  <c r="AN7007" i="3"/>
  <c r="AN7006" i="3"/>
  <c r="AN7005" i="3"/>
  <c r="AN7004" i="3"/>
  <c r="AN7003" i="3"/>
  <c r="AN7002" i="3"/>
  <c r="AN7001" i="3"/>
  <c r="AN7000" i="3"/>
  <c r="AN6999" i="3"/>
  <c r="AN6998" i="3"/>
  <c r="AN6997" i="3"/>
  <c r="AN6996" i="3"/>
  <c r="AN6995" i="3"/>
  <c r="AN6994" i="3"/>
  <c r="AN6993" i="3"/>
  <c r="AN6992" i="3"/>
  <c r="AN6991" i="3"/>
  <c r="AN6990" i="3"/>
  <c r="AN6989" i="3"/>
  <c r="AN6988" i="3"/>
  <c r="AN6987" i="3"/>
  <c r="AN6986" i="3"/>
  <c r="AN6985" i="3"/>
  <c r="AN6984" i="3"/>
  <c r="AN6983" i="3"/>
  <c r="AN6982" i="3"/>
  <c r="AN6981" i="3"/>
  <c r="AN6980" i="3"/>
  <c r="AN6979" i="3"/>
  <c r="AN6978" i="3"/>
  <c r="AN6977" i="3"/>
  <c r="AN6976" i="3"/>
  <c r="AN6975" i="3"/>
  <c r="AN6974" i="3"/>
  <c r="AN6973" i="3"/>
  <c r="AN6972" i="3"/>
  <c r="AN6971" i="3"/>
  <c r="AN6970" i="3"/>
  <c r="AN6969" i="3"/>
  <c r="AN6968" i="3"/>
  <c r="AN6967" i="3"/>
  <c r="AN6966" i="3"/>
  <c r="AN6965" i="3"/>
  <c r="AN6964" i="3"/>
  <c r="AN6963" i="3"/>
  <c r="AN6962" i="3"/>
  <c r="AN6961" i="3"/>
  <c r="AN6960" i="3"/>
  <c r="AN6959" i="3"/>
  <c r="AN6958" i="3"/>
  <c r="AN6957" i="3"/>
  <c r="AN6956" i="3"/>
  <c r="AN6955" i="3"/>
  <c r="AN6954" i="3"/>
  <c r="AN6953" i="3"/>
  <c r="AN6952" i="3"/>
  <c r="AN6951" i="3"/>
  <c r="AN6950" i="3"/>
  <c r="AN6949" i="3"/>
  <c r="AN6948" i="3"/>
  <c r="AN6947" i="3"/>
  <c r="AN6946" i="3"/>
  <c r="AN6945" i="3"/>
  <c r="AN6944" i="3"/>
  <c r="AN6943" i="3"/>
  <c r="AN6942" i="3"/>
  <c r="AN6941" i="3"/>
  <c r="AN6940" i="3"/>
  <c r="AN6939" i="3"/>
  <c r="AN6938" i="3"/>
  <c r="AN6937" i="3"/>
  <c r="AN6936" i="3"/>
  <c r="AN6935" i="3"/>
  <c r="AN6934" i="3"/>
  <c r="AN6933" i="3"/>
  <c r="AN6932" i="3"/>
  <c r="AN6931" i="3"/>
  <c r="AN6930" i="3"/>
  <c r="AN6929" i="3"/>
  <c r="AN6928" i="3"/>
  <c r="AN6927" i="3"/>
  <c r="AN6926" i="3"/>
  <c r="AN6925" i="3"/>
  <c r="AN6924" i="3"/>
  <c r="AN6923" i="3"/>
  <c r="AN6922" i="3"/>
  <c r="AN6921" i="3"/>
  <c r="AN6920" i="3"/>
  <c r="AN6919" i="3"/>
  <c r="AN6918" i="3"/>
  <c r="AN6917" i="3"/>
  <c r="AN6916" i="3"/>
  <c r="AN6915" i="3"/>
  <c r="AN6914" i="3"/>
  <c r="AN6913" i="3"/>
  <c r="AN6912" i="3"/>
  <c r="AN6911" i="3"/>
  <c r="AN6910" i="3"/>
  <c r="AN6909" i="3"/>
  <c r="AN6908" i="3"/>
  <c r="AN6907" i="3"/>
  <c r="AN6906" i="3"/>
  <c r="AN6905" i="3"/>
  <c r="AN6904" i="3"/>
  <c r="AN6903" i="3"/>
  <c r="AN6902" i="3"/>
  <c r="AN6901" i="3"/>
  <c r="AN6900" i="3"/>
  <c r="AN6899" i="3"/>
  <c r="AN6898" i="3"/>
  <c r="AN6897" i="3"/>
  <c r="AN6896" i="3"/>
  <c r="AN6895" i="3"/>
  <c r="AN6894" i="3"/>
  <c r="AN6893" i="3"/>
  <c r="AN6892" i="3"/>
  <c r="AN6891" i="3"/>
  <c r="AN6890" i="3"/>
  <c r="AN6889" i="3"/>
  <c r="AN6888" i="3"/>
  <c r="AN6887" i="3"/>
  <c r="AN6886" i="3"/>
  <c r="AN6885" i="3"/>
  <c r="AN6884" i="3"/>
  <c r="AN6883" i="3"/>
  <c r="AN6882" i="3"/>
  <c r="AN6881" i="3"/>
  <c r="AN6880" i="3"/>
  <c r="AN6879" i="3"/>
  <c r="AN6878" i="3"/>
  <c r="AN6877" i="3"/>
  <c r="AN6876" i="3"/>
  <c r="AN6875" i="3"/>
  <c r="AN6874" i="3"/>
  <c r="AN6873" i="3"/>
  <c r="AN6872" i="3"/>
  <c r="AN6871" i="3"/>
  <c r="AN6870" i="3"/>
  <c r="AN6869" i="3"/>
  <c r="AN6868" i="3"/>
  <c r="AN6867" i="3"/>
  <c r="AN6866" i="3"/>
  <c r="AN6865" i="3"/>
  <c r="AN6864" i="3"/>
  <c r="AN6863" i="3"/>
  <c r="AN6862" i="3"/>
  <c r="AN6861" i="3"/>
  <c r="AN6860" i="3"/>
  <c r="AN6859" i="3"/>
  <c r="AN6858" i="3"/>
  <c r="AN6857" i="3"/>
  <c r="AN6856" i="3"/>
  <c r="AN6855" i="3"/>
  <c r="AN6854" i="3"/>
  <c r="AN6853" i="3"/>
  <c r="AN6852" i="3"/>
  <c r="AN6851" i="3"/>
  <c r="AN6850" i="3"/>
  <c r="AN6849" i="3"/>
  <c r="AN6848" i="3"/>
  <c r="AN6847" i="3"/>
  <c r="AN6846" i="3"/>
  <c r="AN6845" i="3"/>
  <c r="AN6844" i="3"/>
  <c r="AN6843" i="3"/>
  <c r="AN6842" i="3"/>
  <c r="AN6841" i="3"/>
  <c r="AN6840" i="3"/>
  <c r="AN6839" i="3"/>
  <c r="AN6838" i="3"/>
  <c r="AN6837" i="3"/>
  <c r="AN6836" i="3"/>
  <c r="AN6835" i="3"/>
  <c r="AN6834" i="3"/>
  <c r="AN6833" i="3"/>
  <c r="AN6832" i="3"/>
  <c r="AN6831" i="3"/>
  <c r="AN6830" i="3"/>
  <c r="AN6829" i="3"/>
  <c r="AN6828" i="3"/>
  <c r="AN6827" i="3"/>
  <c r="AN6826" i="3"/>
  <c r="AN6825" i="3"/>
  <c r="AN6824" i="3"/>
  <c r="AN6823" i="3"/>
  <c r="AN6822" i="3"/>
  <c r="AN6821" i="3"/>
  <c r="AN6820" i="3"/>
  <c r="AN6819" i="3"/>
  <c r="AN6818" i="3"/>
  <c r="AN6817" i="3"/>
  <c r="AN6816" i="3"/>
  <c r="AN6815" i="3"/>
  <c r="AN6814" i="3"/>
  <c r="AN6813" i="3"/>
  <c r="AN6812" i="3"/>
  <c r="AN6811" i="3"/>
  <c r="AN6810" i="3"/>
  <c r="AN6809" i="3"/>
  <c r="AN6808" i="3"/>
  <c r="AN6807" i="3"/>
  <c r="AN6806" i="3"/>
  <c r="AN6805" i="3"/>
  <c r="AN6804" i="3"/>
  <c r="AN6803" i="3"/>
  <c r="AN6802" i="3"/>
  <c r="AN6801" i="3"/>
  <c r="AN6800" i="3"/>
  <c r="AN6799" i="3"/>
  <c r="AN6798" i="3"/>
  <c r="AN6797" i="3"/>
  <c r="AN6796" i="3"/>
  <c r="AN6795" i="3"/>
  <c r="AN6794" i="3"/>
  <c r="AN6793" i="3"/>
  <c r="AN6792" i="3"/>
  <c r="AN6791" i="3"/>
  <c r="AN6790" i="3"/>
  <c r="AN6789" i="3"/>
  <c r="AN6788" i="3"/>
  <c r="AN6787" i="3"/>
  <c r="AN6786" i="3"/>
  <c r="AN6785" i="3"/>
  <c r="AN6784" i="3"/>
  <c r="AN6783" i="3"/>
  <c r="AN6782" i="3"/>
  <c r="AN6781" i="3"/>
  <c r="AN6780" i="3"/>
  <c r="AN6779" i="3"/>
  <c r="AN6778" i="3"/>
  <c r="AN6777" i="3"/>
  <c r="AN6776" i="3"/>
  <c r="AN6775" i="3"/>
  <c r="AN6774" i="3"/>
  <c r="AN6773" i="3"/>
  <c r="AN6772" i="3"/>
  <c r="AN6771" i="3"/>
  <c r="AN6770" i="3"/>
  <c r="AN6769" i="3"/>
  <c r="AN6768" i="3"/>
  <c r="AN6767" i="3"/>
  <c r="AN6766" i="3"/>
  <c r="AN6765" i="3"/>
  <c r="AN6764" i="3"/>
  <c r="AN6763" i="3"/>
  <c r="AN6762" i="3"/>
  <c r="AN6761" i="3"/>
  <c r="AN6760" i="3"/>
  <c r="AN6759" i="3"/>
  <c r="AN6758" i="3"/>
  <c r="AN6757" i="3"/>
  <c r="AN6756" i="3"/>
  <c r="AN6755" i="3"/>
  <c r="AN6754" i="3"/>
  <c r="AN6753" i="3"/>
  <c r="AN6752" i="3"/>
  <c r="AN6751" i="3"/>
  <c r="AN6750" i="3"/>
  <c r="AN6749" i="3"/>
  <c r="AN6748" i="3"/>
  <c r="AN6747" i="3"/>
  <c r="AN6746" i="3"/>
  <c r="AN6745" i="3"/>
  <c r="AN6744" i="3"/>
  <c r="AN6743" i="3"/>
  <c r="AN6742" i="3"/>
  <c r="AN6741" i="3"/>
  <c r="AN6740" i="3"/>
  <c r="AN6739" i="3"/>
  <c r="AN6738" i="3"/>
  <c r="AN6737" i="3"/>
  <c r="AN6736" i="3"/>
  <c r="AN6735" i="3"/>
  <c r="AN6734" i="3"/>
  <c r="AN6733" i="3"/>
  <c r="AN6732" i="3"/>
  <c r="AN6731" i="3"/>
  <c r="AN6730" i="3"/>
  <c r="AN6729" i="3"/>
  <c r="AN6728" i="3"/>
  <c r="AN6727" i="3"/>
  <c r="AN6726" i="3"/>
  <c r="AN6725" i="3"/>
  <c r="AN6724" i="3"/>
  <c r="AN6723" i="3"/>
  <c r="AN6722" i="3"/>
  <c r="AN6721" i="3"/>
  <c r="AN6720" i="3"/>
  <c r="AN6719" i="3"/>
  <c r="AN6718" i="3"/>
  <c r="AN6717" i="3"/>
  <c r="AN6716" i="3"/>
  <c r="AN6715" i="3"/>
  <c r="AN6714" i="3"/>
  <c r="AN6713" i="3"/>
  <c r="AN6712" i="3"/>
  <c r="AN6711" i="3"/>
  <c r="AN6710" i="3"/>
  <c r="AN6709" i="3"/>
  <c r="AN6708" i="3"/>
  <c r="AN6707" i="3"/>
  <c r="AN6706" i="3"/>
  <c r="AN6705" i="3"/>
  <c r="AN6704" i="3"/>
  <c r="AN6703" i="3"/>
  <c r="AN6702" i="3"/>
  <c r="AN6701" i="3"/>
  <c r="AN6700" i="3"/>
  <c r="AN6699" i="3"/>
  <c r="AN6698" i="3"/>
  <c r="AN6697" i="3"/>
  <c r="AN6696" i="3"/>
  <c r="AN6695" i="3"/>
  <c r="AN6694" i="3"/>
  <c r="AN6693" i="3"/>
  <c r="AN6692" i="3"/>
  <c r="AN6691" i="3"/>
  <c r="AN6690" i="3"/>
  <c r="AN6689" i="3"/>
  <c r="AN6688" i="3"/>
  <c r="AN6687" i="3"/>
  <c r="AN6686" i="3"/>
  <c r="AN6685" i="3"/>
  <c r="AN6684" i="3"/>
  <c r="AN6683" i="3"/>
  <c r="AN6682" i="3"/>
  <c r="AN6681" i="3"/>
  <c r="AN6680" i="3"/>
  <c r="AN6679" i="3"/>
  <c r="AN6678" i="3"/>
  <c r="AN6677" i="3"/>
  <c r="AN6676" i="3"/>
  <c r="AN6675" i="3"/>
  <c r="AN6674" i="3"/>
  <c r="AN6673" i="3"/>
  <c r="AN6672" i="3"/>
  <c r="AN6671" i="3"/>
  <c r="AN6670" i="3"/>
  <c r="AN6669" i="3"/>
  <c r="AN6668" i="3"/>
  <c r="AN6667" i="3"/>
  <c r="AN6666" i="3"/>
  <c r="AN6665" i="3"/>
  <c r="AN6664" i="3"/>
  <c r="AN6663" i="3"/>
  <c r="AN6662" i="3"/>
  <c r="AN6661" i="3"/>
  <c r="AN6660" i="3"/>
  <c r="AN6659" i="3"/>
  <c r="AN6658" i="3"/>
  <c r="AN6657" i="3"/>
  <c r="AN6656" i="3"/>
  <c r="AN6655" i="3"/>
  <c r="AN6654" i="3"/>
  <c r="AN6653" i="3"/>
  <c r="AN6652" i="3"/>
  <c r="AN6651" i="3"/>
  <c r="AN6650" i="3"/>
  <c r="AN6649" i="3"/>
  <c r="AN6648" i="3"/>
  <c r="AN6647" i="3"/>
  <c r="AN6646" i="3"/>
  <c r="AN6645" i="3"/>
  <c r="AN6644" i="3"/>
  <c r="AN6643" i="3"/>
  <c r="AN6642" i="3"/>
  <c r="AN6641" i="3"/>
  <c r="AN6640" i="3"/>
  <c r="AN6639" i="3"/>
  <c r="AN6638" i="3"/>
  <c r="AN6637" i="3"/>
  <c r="AN6636" i="3"/>
  <c r="AN6635" i="3"/>
  <c r="AN6634" i="3"/>
  <c r="AN6633" i="3"/>
  <c r="AN6632" i="3"/>
  <c r="AN6631" i="3"/>
  <c r="AN6630" i="3"/>
  <c r="AN6629" i="3"/>
  <c r="AN6628" i="3"/>
  <c r="AN6627" i="3"/>
  <c r="AN6626" i="3"/>
  <c r="AN6625" i="3"/>
  <c r="AN6624" i="3"/>
  <c r="AN6623" i="3"/>
  <c r="AN6622" i="3"/>
  <c r="AN6621" i="3"/>
  <c r="AN6620" i="3"/>
  <c r="AN6619" i="3"/>
  <c r="AN6618" i="3"/>
  <c r="AN6617" i="3"/>
  <c r="AN6616" i="3"/>
  <c r="AN6615" i="3"/>
  <c r="AN6614" i="3"/>
  <c r="AN6613" i="3"/>
  <c r="AN6612" i="3"/>
  <c r="AN6611" i="3"/>
  <c r="AN6610" i="3"/>
  <c r="AN6609" i="3"/>
  <c r="AN6608" i="3"/>
  <c r="AN6607" i="3"/>
  <c r="AN6606" i="3"/>
  <c r="AN6605" i="3"/>
  <c r="AN6604" i="3"/>
  <c r="AN6603" i="3"/>
  <c r="AN6602" i="3"/>
  <c r="AN6601" i="3"/>
  <c r="AN6600" i="3"/>
  <c r="AN6599" i="3"/>
  <c r="AN6598" i="3"/>
  <c r="AN6597" i="3"/>
  <c r="AN6596" i="3"/>
  <c r="AN6595" i="3"/>
  <c r="AN6594" i="3"/>
  <c r="AN6593" i="3"/>
  <c r="AN6592" i="3"/>
  <c r="AN6591" i="3"/>
  <c r="AN6590" i="3"/>
  <c r="AN6589" i="3"/>
  <c r="AN6588" i="3"/>
  <c r="AN6587" i="3"/>
  <c r="AN6586" i="3"/>
  <c r="AN6585" i="3"/>
  <c r="AN6584" i="3"/>
  <c r="AN6583" i="3"/>
  <c r="AN6582" i="3"/>
  <c r="AN6581" i="3"/>
  <c r="AN6580" i="3"/>
  <c r="AN6579" i="3"/>
  <c r="AN6578" i="3"/>
  <c r="AN6577" i="3"/>
  <c r="AN6576" i="3"/>
  <c r="AN6575" i="3"/>
  <c r="AN6574" i="3"/>
  <c r="AN6573" i="3"/>
  <c r="AN6572" i="3"/>
  <c r="AN6571" i="3"/>
  <c r="AN6570" i="3"/>
  <c r="AN6569" i="3"/>
  <c r="AN6568" i="3"/>
  <c r="AN6567" i="3"/>
  <c r="AN6566" i="3"/>
  <c r="AN6565" i="3"/>
  <c r="AN6564" i="3"/>
  <c r="AN6563" i="3"/>
  <c r="AN6562" i="3"/>
  <c r="AN6561" i="3"/>
  <c r="AN6560" i="3"/>
  <c r="AN6559" i="3"/>
  <c r="AN6558" i="3"/>
  <c r="AN6557" i="3"/>
  <c r="AN6556" i="3"/>
  <c r="AN6555" i="3"/>
  <c r="AN6554" i="3"/>
  <c r="AN6553" i="3"/>
  <c r="AN6552" i="3"/>
  <c r="AN6551" i="3"/>
  <c r="AN6550" i="3"/>
  <c r="AN6549" i="3"/>
  <c r="AN6548" i="3"/>
  <c r="AN6547" i="3"/>
  <c r="AN6546" i="3"/>
  <c r="AN6545" i="3"/>
  <c r="AN6544" i="3"/>
  <c r="AN6543" i="3"/>
  <c r="AN6542" i="3"/>
  <c r="AN6541" i="3"/>
  <c r="AN6540" i="3"/>
  <c r="AN6539" i="3"/>
  <c r="AN6538" i="3"/>
  <c r="AN6537" i="3"/>
  <c r="AN6536" i="3"/>
  <c r="AN6535" i="3"/>
  <c r="AN6534" i="3"/>
  <c r="AN6533" i="3"/>
  <c r="AN6532" i="3"/>
  <c r="AN6531" i="3"/>
  <c r="AN6530" i="3"/>
  <c r="AN6529" i="3"/>
  <c r="AN6528" i="3"/>
  <c r="AN6527" i="3"/>
  <c r="AN6526" i="3"/>
  <c r="AN6525" i="3"/>
  <c r="AN6524" i="3"/>
  <c r="AN6523" i="3"/>
  <c r="AN6522" i="3"/>
  <c r="AN6521" i="3"/>
  <c r="AN6520" i="3"/>
  <c r="AN6519" i="3"/>
  <c r="AN6518" i="3"/>
  <c r="AN6517" i="3"/>
  <c r="AN6516" i="3"/>
  <c r="AN6515" i="3"/>
  <c r="AN6514" i="3"/>
  <c r="AN6513" i="3"/>
  <c r="AN6512" i="3"/>
  <c r="AN6511" i="3"/>
  <c r="AN6510" i="3"/>
  <c r="AN6509" i="3"/>
  <c r="AN6508" i="3"/>
  <c r="AN6507" i="3"/>
  <c r="AN6506" i="3"/>
  <c r="AN6505" i="3"/>
  <c r="AN6504" i="3"/>
  <c r="AN6503" i="3"/>
  <c r="AN6502" i="3"/>
  <c r="AN6501" i="3"/>
  <c r="AN6500" i="3"/>
  <c r="AN6499" i="3"/>
  <c r="AN6498" i="3"/>
  <c r="AN6497" i="3"/>
  <c r="AN6496" i="3"/>
  <c r="AN6495" i="3"/>
  <c r="AN6494" i="3"/>
  <c r="AN6493" i="3"/>
  <c r="AN6492" i="3"/>
  <c r="AN6491" i="3"/>
  <c r="AN6490" i="3"/>
  <c r="AN6489" i="3"/>
  <c r="AN6488" i="3"/>
  <c r="AN6487" i="3"/>
  <c r="AN6486" i="3"/>
  <c r="AN6485" i="3"/>
  <c r="AN6484" i="3"/>
  <c r="AN6483" i="3"/>
  <c r="AN6482" i="3"/>
  <c r="AN6481" i="3"/>
  <c r="AN6480" i="3"/>
  <c r="AN6479" i="3"/>
  <c r="AN6478" i="3"/>
  <c r="AN6477" i="3"/>
  <c r="AN6476" i="3"/>
  <c r="AN6475" i="3"/>
  <c r="AN6474" i="3"/>
  <c r="AN6473" i="3"/>
  <c r="AN6472" i="3"/>
  <c r="AN6471" i="3"/>
  <c r="AN6470" i="3"/>
  <c r="AN6469" i="3"/>
  <c r="AN6468" i="3"/>
  <c r="AN6467" i="3"/>
  <c r="AN6466" i="3"/>
  <c r="AN6465" i="3"/>
  <c r="AN6464" i="3"/>
  <c r="AN6463" i="3"/>
  <c r="AN6462" i="3"/>
  <c r="AN6461" i="3"/>
  <c r="AN6460" i="3"/>
  <c r="AN6459" i="3"/>
  <c r="AN6458" i="3"/>
  <c r="AN6457" i="3"/>
  <c r="AN6456" i="3"/>
  <c r="AN6455" i="3"/>
  <c r="AN6454" i="3"/>
  <c r="AN6453" i="3"/>
  <c r="AN6452" i="3"/>
  <c r="AN6451" i="3"/>
  <c r="AN6450" i="3"/>
  <c r="AN6449" i="3"/>
  <c r="AN6448" i="3"/>
  <c r="AN6447" i="3"/>
  <c r="AN6446" i="3"/>
  <c r="AN6445" i="3"/>
  <c r="AN6444" i="3"/>
  <c r="AN6443" i="3"/>
  <c r="AN6442" i="3"/>
  <c r="AN6441" i="3"/>
  <c r="AN6440" i="3"/>
  <c r="AN6439" i="3"/>
  <c r="AN6438" i="3"/>
  <c r="AN6437" i="3"/>
  <c r="AN6436" i="3"/>
  <c r="AN6435" i="3"/>
  <c r="AN6434" i="3"/>
  <c r="AN6433" i="3"/>
  <c r="AN6432" i="3"/>
  <c r="AN6431" i="3"/>
  <c r="AN6430" i="3"/>
  <c r="AN6429" i="3"/>
  <c r="AN6428" i="3"/>
  <c r="AN6427" i="3"/>
  <c r="AN6426" i="3"/>
  <c r="AN6425" i="3"/>
  <c r="AN6424" i="3"/>
  <c r="AN6423" i="3"/>
  <c r="AN6422" i="3"/>
  <c r="AN6421" i="3"/>
  <c r="AN6420" i="3"/>
  <c r="AN6419" i="3"/>
  <c r="AN6418" i="3"/>
  <c r="AN6417" i="3"/>
  <c r="AN6416" i="3"/>
  <c r="AN6415" i="3"/>
  <c r="AN6414" i="3"/>
  <c r="AN6413" i="3"/>
  <c r="AN6412" i="3"/>
  <c r="AN6411" i="3"/>
  <c r="AN6410" i="3"/>
  <c r="AN6409" i="3"/>
  <c r="AN6408" i="3"/>
  <c r="AN6407" i="3"/>
  <c r="AN6406" i="3"/>
  <c r="AN6405" i="3"/>
  <c r="AN6404" i="3"/>
  <c r="AN6403" i="3"/>
  <c r="AN6402" i="3"/>
  <c r="AN6401" i="3"/>
  <c r="AN6400" i="3"/>
  <c r="AN6399" i="3"/>
  <c r="AN6398" i="3"/>
  <c r="AN6397" i="3"/>
  <c r="AN6396" i="3"/>
  <c r="AN6395" i="3"/>
  <c r="AN6394" i="3"/>
  <c r="AN6393" i="3"/>
  <c r="AN6392" i="3"/>
  <c r="AN6391" i="3"/>
  <c r="AN6390" i="3"/>
  <c r="AN6389" i="3"/>
  <c r="AN6388" i="3"/>
  <c r="AN6387" i="3"/>
  <c r="AN6386" i="3"/>
  <c r="AN6385" i="3"/>
  <c r="AN6384" i="3"/>
  <c r="AN6383" i="3"/>
  <c r="AN6382" i="3"/>
  <c r="AN6381" i="3"/>
  <c r="AN6380" i="3"/>
  <c r="AN6379" i="3"/>
  <c r="AN6378" i="3"/>
  <c r="AN6377" i="3"/>
  <c r="AN6376" i="3"/>
  <c r="AN6375" i="3"/>
  <c r="AN6374" i="3"/>
  <c r="AN6373" i="3"/>
  <c r="AN6372" i="3"/>
  <c r="AN6371" i="3"/>
  <c r="AN6370" i="3"/>
  <c r="AN6369" i="3"/>
  <c r="AN6368" i="3"/>
  <c r="AN6367" i="3"/>
  <c r="AN6366" i="3"/>
  <c r="AN6365" i="3"/>
  <c r="AN6364" i="3"/>
  <c r="AN6363" i="3"/>
  <c r="AN6362" i="3"/>
  <c r="AN6361" i="3"/>
  <c r="AN6360" i="3"/>
  <c r="AN6359" i="3"/>
  <c r="AN6358" i="3"/>
  <c r="AN6357" i="3"/>
  <c r="AN6356" i="3"/>
  <c r="AN6355" i="3"/>
  <c r="AN6354" i="3"/>
  <c r="AN6353" i="3"/>
  <c r="AN6352" i="3"/>
  <c r="AN6351" i="3"/>
  <c r="AN6350" i="3"/>
  <c r="AN6349" i="3"/>
  <c r="AN6348" i="3"/>
  <c r="AN6347" i="3"/>
  <c r="AN6346" i="3"/>
  <c r="AN6345" i="3"/>
  <c r="AN6344" i="3"/>
  <c r="AN6343" i="3"/>
  <c r="AN6342" i="3"/>
  <c r="AN6341" i="3"/>
  <c r="AN6340" i="3"/>
  <c r="AN6339" i="3"/>
  <c r="AN6338" i="3"/>
  <c r="AN6337" i="3"/>
  <c r="AN6336" i="3"/>
  <c r="AN6335" i="3"/>
  <c r="AN6334" i="3"/>
  <c r="AN6333" i="3"/>
  <c r="AN6332" i="3"/>
  <c r="AN6331" i="3"/>
  <c r="AN6330" i="3"/>
  <c r="AN6329" i="3"/>
  <c r="AN6328" i="3"/>
  <c r="AN6327" i="3"/>
  <c r="AN6326" i="3"/>
  <c r="AN6325" i="3"/>
  <c r="AN6324" i="3"/>
  <c r="AN6323" i="3"/>
  <c r="AN6322" i="3"/>
  <c r="AN6321" i="3"/>
  <c r="AN6320" i="3"/>
  <c r="AN6319" i="3"/>
  <c r="AN6318" i="3"/>
  <c r="AN6317" i="3"/>
  <c r="AN6316" i="3"/>
  <c r="AN6315" i="3"/>
  <c r="AN6314" i="3"/>
  <c r="AN6313" i="3"/>
  <c r="AN6312" i="3"/>
  <c r="AN6311" i="3"/>
  <c r="AN6310" i="3"/>
  <c r="AN6309" i="3"/>
  <c r="AN6308" i="3"/>
  <c r="AN6307" i="3"/>
  <c r="AN6306" i="3"/>
  <c r="AN6305" i="3"/>
  <c r="AN6304" i="3"/>
  <c r="AN6303" i="3"/>
  <c r="AN6302" i="3"/>
  <c r="AN6301" i="3"/>
  <c r="AN6300" i="3"/>
  <c r="AN6299" i="3"/>
  <c r="AN6298" i="3"/>
  <c r="AN6297" i="3"/>
  <c r="AN6296" i="3"/>
  <c r="AN6295" i="3"/>
  <c r="AN6294" i="3"/>
  <c r="AN6293" i="3"/>
  <c r="AN6292" i="3"/>
  <c r="AN6291" i="3"/>
  <c r="AN6290" i="3"/>
  <c r="AN6289" i="3"/>
  <c r="AN6288" i="3"/>
  <c r="AN6287" i="3"/>
  <c r="AN6286" i="3"/>
  <c r="AN6285" i="3"/>
  <c r="AN6284" i="3"/>
  <c r="AN6283" i="3"/>
  <c r="AN6282" i="3"/>
  <c r="AN6281" i="3"/>
  <c r="AN6280" i="3"/>
  <c r="AN6279" i="3"/>
  <c r="AN6278" i="3"/>
  <c r="AN6277" i="3"/>
  <c r="AN6276" i="3"/>
  <c r="AN6275" i="3"/>
  <c r="AN6274" i="3"/>
  <c r="AN6273" i="3"/>
  <c r="AN6272" i="3"/>
  <c r="AN6271" i="3"/>
  <c r="AN6270" i="3"/>
  <c r="AN6269" i="3"/>
  <c r="AN6268" i="3"/>
  <c r="AN6267" i="3"/>
  <c r="AN6266" i="3"/>
  <c r="AN6265" i="3"/>
  <c r="AN6264" i="3"/>
  <c r="AN6263" i="3"/>
  <c r="AN6262" i="3"/>
  <c r="AN6261" i="3"/>
  <c r="AN6260" i="3"/>
  <c r="AN6259" i="3"/>
  <c r="AN6258" i="3"/>
  <c r="AN6257" i="3"/>
  <c r="AN6256" i="3"/>
  <c r="AN6255" i="3"/>
  <c r="AN6254" i="3"/>
  <c r="AN6253" i="3"/>
  <c r="AN6252" i="3"/>
  <c r="AN6251" i="3"/>
  <c r="AN6250" i="3"/>
  <c r="AN6249" i="3"/>
  <c r="AN6248" i="3"/>
  <c r="AN6247" i="3"/>
  <c r="AN6246" i="3"/>
  <c r="AN6245" i="3"/>
  <c r="AN6244" i="3"/>
  <c r="AN6243" i="3"/>
  <c r="AN6242" i="3"/>
  <c r="AN6241" i="3"/>
  <c r="AN6240" i="3"/>
  <c r="AN6239" i="3"/>
  <c r="AN6238" i="3"/>
  <c r="AN6237" i="3"/>
  <c r="AN6236" i="3"/>
  <c r="AN6235" i="3"/>
  <c r="AN6234" i="3"/>
  <c r="AN6233" i="3"/>
  <c r="AN6232" i="3"/>
  <c r="AN6231" i="3"/>
  <c r="AN6230" i="3"/>
  <c r="AN6229" i="3"/>
  <c r="AN6228" i="3"/>
  <c r="AN6227" i="3"/>
  <c r="AN6226" i="3"/>
  <c r="AN6225" i="3"/>
  <c r="AN6224" i="3"/>
  <c r="AN6223" i="3"/>
  <c r="AN6222" i="3"/>
  <c r="AN6221" i="3"/>
  <c r="AN6220" i="3"/>
  <c r="AN6219" i="3"/>
  <c r="AN6218" i="3"/>
  <c r="AN6217" i="3"/>
  <c r="AN6216" i="3"/>
  <c r="AN6215" i="3"/>
  <c r="AN6214" i="3"/>
  <c r="AN6213" i="3"/>
  <c r="AN6212" i="3"/>
  <c r="AN6211" i="3"/>
  <c r="AN6210" i="3"/>
  <c r="AN6209" i="3"/>
  <c r="AN6208" i="3"/>
  <c r="AN6207" i="3"/>
  <c r="AN6206" i="3"/>
  <c r="AN6205" i="3"/>
  <c r="AN6204" i="3"/>
  <c r="AN6203" i="3"/>
  <c r="AN6202" i="3"/>
  <c r="AN6201" i="3"/>
  <c r="AN6200" i="3"/>
  <c r="AN6199" i="3"/>
  <c r="AN6198" i="3"/>
  <c r="AN6197" i="3"/>
  <c r="AN6196" i="3"/>
  <c r="AN6195" i="3"/>
  <c r="AN6194" i="3"/>
  <c r="AN6193" i="3"/>
  <c r="AN6192" i="3"/>
  <c r="AN6191" i="3"/>
  <c r="AN6190" i="3"/>
  <c r="AN6189" i="3"/>
  <c r="AN6188" i="3"/>
  <c r="AN6187" i="3"/>
  <c r="AN6186" i="3"/>
  <c r="AN6185" i="3"/>
  <c r="AN6184" i="3"/>
  <c r="AN6183" i="3"/>
  <c r="AN6182" i="3"/>
  <c r="AN6181" i="3"/>
  <c r="AN6180" i="3"/>
  <c r="AN6179" i="3"/>
  <c r="AN6178" i="3"/>
  <c r="AN6177" i="3"/>
  <c r="AN6176" i="3"/>
  <c r="AN6175" i="3"/>
  <c r="AN6174" i="3"/>
  <c r="AN6173" i="3"/>
  <c r="AN6172" i="3"/>
  <c r="AN6171" i="3"/>
  <c r="AN6170" i="3"/>
  <c r="AN6169" i="3"/>
  <c r="AN6168" i="3"/>
  <c r="AN6167" i="3"/>
  <c r="AN6166" i="3"/>
  <c r="AN6165" i="3"/>
  <c r="AN6164" i="3"/>
  <c r="AN6163" i="3"/>
  <c r="AN6162" i="3"/>
  <c r="AN6161" i="3"/>
  <c r="AN6160" i="3"/>
  <c r="AN6159" i="3"/>
  <c r="AN6158" i="3"/>
  <c r="AN6157" i="3"/>
  <c r="AN6156" i="3"/>
  <c r="AN6155" i="3"/>
  <c r="AN6154" i="3"/>
  <c r="AN6153" i="3"/>
  <c r="AN6152" i="3"/>
  <c r="AN6151" i="3"/>
  <c r="AN6150" i="3"/>
  <c r="AN6149" i="3"/>
  <c r="AN6148" i="3"/>
  <c r="AN6147" i="3"/>
  <c r="AN6146" i="3"/>
  <c r="AN6145" i="3"/>
  <c r="AN6144" i="3"/>
  <c r="AN6143" i="3"/>
  <c r="AN6142" i="3"/>
  <c r="AN6141" i="3"/>
  <c r="AN6140" i="3"/>
  <c r="AN6139" i="3"/>
  <c r="AN6138" i="3"/>
  <c r="AN6137" i="3"/>
  <c r="AN6136" i="3"/>
  <c r="AN6135" i="3"/>
  <c r="AN6134" i="3"/>
  <c r="AN6133" i="3"/>
  <c r="AN6132" i="3"/>
  <c r="AN6131" i="3"/>
  <c r="AN6130" i="3"/>
  <c r="AN6129" i="3"/>
  <c r="AN6128" i="3"/>
  <c r="AN6127" i="3"/>
  <c r="AN6126" i="3"/>
  <c r="AN6125" i="3"/>
  <c r="AN6124" i="3"/>
  <c r="AN6123" i="3"/>
  <c r="AN6122" i="3"/>
  <c r="AN6121" i="3"/>
  <c r="AN6120" i="3"/>
  <c r="AN6119" i="3"/>
  <c r="AN6118" i="3"/>
  <c r="AN6117" i="3"/>
  <c r="AN6116" i="3"/>
  <c r="AN6115" i="3"/>
  <c r="AN6114" i="3"/>
  <c r="AN6113" i="3"/>
  <c r="AN6112" i="3"/>
  <c r="AN6111" i="3"/>
  <c r="AN6110" i="3"/>
  <c r="AN6109" i="3"/>
  <c r="AN6108" i="3"/>
  <c r="AN6107" i="3"/>
  <c r="AN6106" i="3"/>
  <c r="AN6105" i="3"/>
  <c r="AN6104" i="3"/>
  <c r="AN6103" i="3"/>
  <c r="AN6102" i="3"/>
  <c r="AN6101" i="3"/>
  <c r="AN6100" i="3"/>
  <c r="AN6099" i="3"/>
  <c r="AN6098" i="3"/>
  <c r="AN6097" i="3"/>
  <c r="AN6096" i="3"/>
  <c r="AN6095" i="3"/>
  <c r="AN6094" i="3"/>
  <c r="AN6093" i="3"/>
  <c r="AN6092" i="3"/>
  <c r="AN6091" i="3"/>
  <c r="AN6090" i="3"/>
  <c r="AN6089" i="3"/>
  <c r="AN6088" i="3"/>
  <c r="AN6087" i="3"/>
  <c r="AN6086" i="3"/>
  <c r="AN6085" i="3"/>
  <c r="AN6084" i="3"/>
  <c r="AN6083" i="3"/>
  <c r="AN6082" i="3"/>
  <c r="AN6081" i="3"/>
  <c r="AN6080" i="3"/>
  <c r="AN6079" i="3"/>
  <c r="AN6078" i="3"/>
  <c r="AN6077" i="3"/>
  <c r="AN6076" i="3"/>
  <c r="AN6075" i="3"/>
  <c r="AN6074" i="3"/>
  <c r="AN6073" i="3"/>
  <c r="AN6072" i="3"/>
  <c r="AN6071" i="3"/>
  <c r="AN6070" i="3"/>
  <c r="AN6069" i="3"/>
  <c r="AN6068" i="3"/>
  <c r="AN6067" i="3"/>
  <c r="AN6066" i="3"/>
  <c r="AN6065" i="3"/>
  <c r="AN6064" i="3"/>
  <c r="AN6063" i="3"/>
  <c r="AN6062" i="3"/>
  <c r="AN6061" i="3"/>
  <c r="AN6060" i="3"/>
  <c r="AN6059" i="3"/>
  <c r="AN6058" i="3"/>
  <c r="AN6057" i="3"/>
  <c r="AN6056" i="3"/>
  <c r="AN6055" i="3"/>
  <c r="AN6054" i="3"/>
  <c r="AN6053" i="3"/>
  <c r="AN6052" i="3"/>
  <c r="AN6051" i="3"/>
  <c r="AN6050" i="3"/>
  <c r="AN6049" i="3"/>
  <c r="AN6048" i="3"/>
  <c r="AN6047" i="3"/>
  <c r="AN6046" i="3"/>
  <c r="AN6045" i="3"/>
  <c r="AN6044" i="3"/>
  <c r="AN6043" i="3"/>
  <c r="AN6042" i="3"/>
  <c r="AN6041" i="3"/>
  <c r="AN6040" i="3"/>
  <c r="AN6039" i="3"/>
  <c r="AN6038" i="3"/>
  <c r="AN6037" i="3"/>
  <c r="AN6036" i="3"/>
  <c r="AN6035" i="3"/>
  <c r="AN6034" i="3"/>
  <c r="AN6033" i="3"/>
  <c r="AN6032" i="3"/>
  <c r="AN6031" i="3"/>
  <c r="AN6030" i="3"/>
  <c r="AN6029" i="3"/>
  <c r="AN6028" i="3"/>
  <c r="AN6027" i="3"/>
  <c r="AN6026" i="3"/>
  <c r="AN6025" i="3"/>
  <c r="AN6024" i="3"/>
  <c r="AN6023" i="3"/>
  <c r="AN6022" i="3"/>
  <c r="AN6021" i="3"/>
  <c r="AN6020" i="3"/>
  <c r="AN6019" i="3"/>
  <c r="AN6018" i="3"/>
  <c r="AN6017" i="3"/>
  <c r="AN6016" i="3"/>
  <c r="AN6015" i="3"/>
  <c r="AN6014" i="3"/>
  <c r="AN6013" i="3"/>
  <c r="AN6012" i="3"/>
  <c r="AN6011" i="3"/>
  <c r="AN6010" i="3"/>
  <c r="AN6009" i="3"/>
  <c r="AN6008" i="3"/>
  <c r="AN6007" i="3"/>
  <c r="AN6006" i="3"/>
  <c r="AN6005" i="3"/>
  <c r="AN6004" i="3"/>
  <c r="AN6003" i="3"/>
  <c r="AN6002" i="3"/>
  <c r="AN6001" i="3"/>
  <c r="AN6000" i="3"/>
  <c r="AN5999" i="3"/>
  <c r="AN5998" i="3"/>
  <c r="AN5997" i="3"/>
  <c r="AN5996" i="3"/>
  <c r="AN5995" i="3"/>
  <c r="AN5994" i="3"/>
  <c r="AN5993" i="3"/>
  <c r="AN5992" i="3"/>
  <c r="AN5991" i="3"/>
  <c r="AN5990" i="3"/>
  <c r="AN5989" i="3"/>
  <c r="AN5988" i="3"/>
  <c r="AN5987" i="3"/>
  <c r="AN5986" i="3"/>
  <c r="AN5985" i="3"/>
  <c r="AN5984" i="3"/>
  <c r="AN5983" i="3"/>
  <c r="AN5982" i="3"/>
  <c r="AN5981" i="3"/>
  <c r="AN5980" i="3"/>
  <c r="AN5979" i="3"/>
  <c r="AN5978" i="3"/>
  <c r="AN5977" i="3"/>
  <c r="AN5976" i="3"/>
  <c r="AN5975" i="3"/>
  <c r="AN5974" i="3"/>
  <c r="AN5973" i="3"/>
  <c r="AN5972" i="3"/>
  <c r="AN5971" i="3"/>
  <c r="AN5970" i="3"/>
  <c r="AN5969" i="3"/>
  <c r="AN5968" i="3"/>
  <c r="AN5967" i="3"/>
  <c r="AN5966" i="3"/>
  <c r="AN5965" i="3"/>
  <c r="AN5964" i="3"/>
  <c r="AN5963" i="3"/>
  <c r="AN5962" i="3"/>
  <c r="AN5961" i="3"/>
  <c r="AN5960" i="3"/>
  <c r="AN5959" i="3"/>
  <c r="AN5958" i="3"/>
  <c r="AN5957" i="3"/>
  <c r="AN5956" i="3"/>
  <c r="AN5955" i="3"/>
  <c r="AN5954" i="3"/>
  <c r="AN5953" i="3"/>
  <c r="AN5952" i="3"/>
  <c r="AN5951" i="3"/>
  <c r="AN5950" i="3"/>
  <c r="AN5949" i="3"/>
  <c r="AN5948" i="3"/>
  <c r="AN5947" i="3"/>
  <c r="AN5946" i="3"/>
  <c r="AN5945" i="3"/>
  <c r="AN5944" i="3"/>
  <c r="AN5943" i="3"/>
  <c r="AN5942" i="3"/>
  <c r="AN5941" i="3"/>
  <c r="AN5940" i="3"/>
  <c r="AN5939" i="3"/>
  <c r="AN5938" i="3"/>
  <c r="AN5937" i="3"/>
  <c r="AN5936" i="3"/>
  <c r="AN5935" i="3"/>
  <c r="AN5934" i="3"/>
  <c r="AN5933" i="3"/>
  <c r="AN5932" i="3"/>
  <c r="AN5931" i="3"/>
  <c r="AN5930" i="3"/>
  <c r="AN5929" i="3"/>
  <c r="AN5928" i="3"/>
  <c r="AN5927" i="3"/>
  <c r="AN5926" i="3"/>
  <c r="AN5925" i="3"/>
  <c r="AN5924" i="3"/>
  <c r="AN5923" i="3"/>
  <c r="AN5922" i="3"/>
  <c r="AN5921" i="3"/>
  <c r="AN5920" i="3"/>
  <c r="AN5919" i="3"/>
  <c r="AN5918" i="3"/>
  <c r="AN5917" i="3"/>
  <c r="AN5916" i="3"/>
  <c r="AN5915" i="3"/>
  <c r="AN5914" i="3"/>
  <c r="AN5913" i="3"/>
  <c r="AN5912" i="3"/>
  <c r="AN5911" i="3"/>
  <c r="AN5910" i="3"/>
  <c r="AN5909" i="3"/>
  <c r="AN5908" i="3"/>
  <c r="AN5907" i="3"/>
  <c r="AN5906" i="3"/>
  <c r="AN5905" i="3"/>
  <c r="AN5904" i="3"/>
  <c r="AN5903" i="3"/>
  <c r="AN5902" i="3"/>
  <c r="AN5901" i="3"/>
  <c r="AN5900" i="3"/>
  <c r="AN5899" i="3"/>
  <c r="AN5898" i="3"/>
  <c r="AN5897" i="3"/>
  <c r="AN5896" i="3"/>
  <c r="AN5895" i="3"/>
  <c r="AN5894" i="3"/>
  <c r="AN5893" i="3"/>
  <c r="AN5892" i="3"/>
  <c r="AN5891" i="3"/>
  <c r="AN5890" i="3"/>
  <c r="AN5889" i="3"/>
  <c r="AN5888" i="3"/>
  <c r="AN5887" i="3"/>
  <c r="AN5886" i="3"/>
  <c r="AN5885" i="3"/>
  <c r="AN5884" i="3"/>
  <c r="AN5883" i="3"/>
  <c r="AN5882" i="3"/>
  <c r="AN5881" i="3"/>
  <c r="AN5880" i="3"/>
  <c r="AN5879" i="3"/>
  <c r="AN5878" i="3"/>
  <c r="AN5877" i="3"/>
  <c r="AN5876" i="3"/>
  <c r="AN5875" i="3"/>
  <c r="AN5874" i="3"/>
  <c r="AN5873" i="3"/>
  <c r="AN5872" i="3"/>
  <c r="AN5871" i="3"/>
  <c r="AN5870" i="3"/>
  <c r="AN5869" i="3"/>
  <c r="AN5868" i="3"/>
  <c r="AN5867" i="3"/>
  <c r="AN5866" i="3"/>
  <c r="AN5865" i="3"/>
  <c r="AN5864" i="3"/>
  <c r="AN5863" i="3"/>
  <c r="AN5862" i="3"/>
  <c r="AN5861" i="3"/>
  <c r="AN5860" i="3"/>
  <c r="AN5859" i="3"/>
  <c r="AN5858" i="3"/>
  <c r="AN5857" i="3"/>
  <c r="AN5856" i="3"/>
  <c r="AN5855" i="3"/>
  <c r="AN5854" i="3"/>
  <c r="AN5853" i="3"/>
  <c r="AN5852" i="3"/>
  <c r="AN5851" i="3"/>
  <c r="AN5850" i="3"/>
  <c r="AN5849" i="3"/>
  <c r="AN5848" i="3"/>
  <c r="AN5847" i="3"/>
  <c r="AN5846" i="3"/>
  <c r="AN5845" i="3"/>
  <c r="AN5844" i="3"/>
  <c r="AN5843" i="3"/>
  <c r="AN5842" i="3"/>
  <c r="AN5841" i="3"/>
  <c r="AN5840" i="3"/>
  <c r="AN5839" i="3"/>
  <c r="AN5838" i="3"/>
  <c r="AN5837" i="3"/>
  <c r="AN5836" i="3"/>
  <c r="AN5835" i="3"/>
  <c r="AN5834" i="3"/>
  <c r="AN5833" i="3"/>
  <c r="AN5832" i="3"/>
  <c r="AN5831" i="3"/>
  <c r="AN5830" i="3"/>
  <c r="AN5829" i="3"/>
  <c r="AN5828" i="3"/>
  <c r="AN5827" i="3"/>
  <c r="AN5826" i="3"/>
  <c r="AN5825" i="3"/>
  <c r="AN5824" i="3"/>
  <c r="AN5823" i="3"/>
  <c r="AN5822" i="3"/>
  <c r="AN5821" i="3"/>
  <c r="AN5820" i="3"/>
  <c r="AN5819" i="3"/>
  <c r="AN5818" i="3"/>
  <c r="AN5817" i="3"/>
  <c r="AN5816" i="3"/>
  <c r="AN5815" i="3"/>
  <c r="AN5814" i="3"/>
  <c r="AN5813" i="3"/>
  <c r="AN5812" i="3"/>
  <c r="AN5811" i="3"/>
  <c r="AN5810" i="3"/>
  <c r="AN5809" i="3"/>
  <c r="AN5808" i="3"/>
  <c r="AN5807" i="3"/>
  <c r="AN5806" i="3"/>
  <c r="AN5805" i="3"/>
  <c r="AN5804" i="3"/>
  <c r="AN5803" i="3"/>
  <c r="AN5802" i="3"/>
  <c r="AN5801" i="3"/>
  <c r="AN5800" i="3"/>
  <c r="AN5799" i="3"/>
  <c r="AN5798" i="3"/>
  <c r="AN5797" i="3"/>
  <c r="AN5796" i="3"/>
  <c r="AN5795" i="3"/>
  <c r="AN5794" i="3"/>
  <c r="AN5793" i="3"/>
  <c r="AN5792" i="3"/>
  <c r="AN5791" i="3"/>
  <c r="AN5790" i="3"/>
  <c r="AN5789" i="3"/>
  <c r="AN5788" i="3"/>
  <c r="AN5787" i="3"/>
  <c r="AN5786" i="3"/>
  <c r="AN5785" i="3"/>
  <c r="AN5784" i="3"/>
  <c r="AN5783" i="3"/>
  <c r="AN5782" i="3"/>
  <c r="AN5781" i="3"/>
  <c r="AN5780" i="3"/>
  <c r="AN5779" i="3"/>
  <c r="AN5778" i="3"/>
  <c r="AN5777" i="3"/>
  <c r="AN5776" i="3"/>
  <c r="AN5775" i="3"/>
  <c r="AN5774" i="3"/>
  <c r="AN5773" i="3"/>
  <c r="AN5772" i="3"/>
  <c r="AN5771" i="3"/>
  <c r="AN5770" i="3"/>
  <c r="AN5769" i="3"/>
  <c r="AN5768" i="3"/>
  <c r="AN5767" i="3"/>
  <c r="AN5766" i="3"/>
  <c r="AN5765" i="3"/>
  <c r="AN5764" i="3"/>
  <c r="AN5763" i="3"/>
  <c r="AN5762" i="3"/>
  <c r="AN5761" i="3"/>
  <c r="AN5760" i="3"/>
  <c r="AN5759" i="3"/>
  <c r="AN5758" i="3"/>
  <c r="AN5757" i="3"/>
  <c r="AN5756" i="3"/>
  <c r="AN5755" i="3"/>
  <c r="AN5754" i="3"/>
  <c r="AN5753" i="3"/>
  <c r="AN5752" i="3"/>
  <c r="AN5751" i="3"/>
  <c r="AN5750" i="3"/>
  <c r="AN5749" i="3"/>
  <c r="AN5748" i="3"/>
  <c r="AN5747" i="3"/>
  <c r="AN5746" i="3"/>
  <c r="AN5745" i="3"/>
  <c r="AN5744" i="3"/>
  <c r="AN5743" i="3"/>
  <c r="AN5742" i="3"/>
  <c r="AN5741" i="3"/>
  <c r="AN5740" i="3"/>
  <c r="AN5739" i="3"/>
  <c r="AN5738" i="3"/>
  <c r="AN5737" i="3"/>
  <c r="AN5736" i="3"/>
  <c r="AN5735" i="3"/>
  <c r="AN5734" i="3"/>
  <c r="AN5733" i="3"/>
  <c r="AN5732" i="3"/>
  <c r="AN5731" i="3"/>
  <c r="AN5730" i="3"/>
  <c r="AN5729" i="3"/>
  <c r="AN5728" i="3"/>
  <c r="AN5727" i="3"/>
  <c r="AN5726" i="3"/>
  <c r="AN5725" i="3"/>
  <c r="AN5724" i="3"/>
  <c r="AN5723" i="3"/>
  <c r="AN5722" i="3"/>
  <c r="AN5721" i="3"/>
  <c r="AN5720" i="3"/>
  <c r="AN5719" i="3"/>
  <c r="AN5718" i="3"/>
  <c r="AN5717" i="3"/>
  <c r="AN5716" i="3"/>
  <c r="AN5715" i="3"/>
  <c r="AN5714" i="3"/>
  <c r="AN5713" i="3"/>
  <c r="AN5712" i="3"/>
  <c r="AN5711" i="3"/>
  <c r="AN5710" i="3"/>
  <c r="AN5709" i="3"/>
  <c r="AN5708" i="3"/>
  <c r="AN5707" i="3"/>
  <c r="AN5706" i="3"/>
  <c r="AN5705" i="3"/>
  <c r="AN5704" i="3"/>
  <c r="AN5703" i="3"/>
  <c r="AN5702" i="3"/>
  <c r="AN5701" i="3"/>
  <c r="AN5700" i="3"/>
  <c r="AN5699" i="3"/>
  <c r="AN5698" i="3"/>
  <c r="AN5697" i="3"/>
  <c r="AN5696" i="3"/>
  <c r="AN5695" i="3"/>
  <c r="AN5694" i="3"/>
  <c r="AN5693" i="3"/>
  <c r="AN5692" i="3"/>
  <c r="AN5691" i="3"/>
  <c r="AN5690" i="3"/>
  <c r="AN5689" i="3"/>
  <c r="AN5688" i="3"/>
  <c r="AN5687" i="3"/>
  <c r="AN5686" i="3"/>
  <c r="AN5685" i="3"/>
  <c r="AN5684" i="3"/>
  <c r="AN5683" i="3"/>
  <c r="AN5682" i="3"/>
  <c r="AN5681" i="3"/>
  <c r="AN5680" i="3"/>
  <c r="AN5679" i="3"/>
  <c r="AN5678" i="3"/>
  <c r="AN5677" i="3"/>
  <c r="AN5676" i="3"/>
  <c r="AN5675" i="3"/>
  <c r="AN5674" i="3"/>
  <c r="AN5673" i="3"/>
  <c r="AN5672" i="3"/>
  <c r="AN5671" i="3"/>
  <c r="AN5670" i="3"/>
  <c r="AN5669" i="3"/>
  <c r="AN5668" i="3"/>
  <c r="AN5667" i="3"/>
  <c r="AN5666" i="3"/>
  <c r="AN5665" i="3"/>
  <c r="AN5664" i="3"/>
  <c r="AN5663" i="3"/>
  <c r="AN5662" i="3"/>
  <c r="AN5661" i="3"/>
  <c r="AN5660" i="3"/>
  <c r="AN5659" i="3"/>
  <c r="AN5658" i="3"/>
  <c r="AN5657" i="3"/>
  <c r="AN5656" i="3"/>
  <c r="AN5655" i="3"/>
  <c r="AN5654" i="3"/>
  <c r="AN5653" i="3"/>
  <c r="AN5652" i="3"/>
  <c r="AN5651" i="3"/>
  <c r="AN5650" i="3"/>
  <c r="AN5649" i="3"/>
  <c r="AN5648" i="3"/>
  <c r="AN5647" i="3"/>
  <c r="AN5646" i="3"/>
  <c r="AN5645" i="3"/>
  <c r="AN5644" i="3"/>
  <c r="AN5643" i="3"/>
  <c r="AN5642" i="3"/>
  <c r="AN5641" i="3"/>
  <c r="AN5640" i="3"/>
  <c r="AN5639" i="3"/>
  <c r="AN5638" i="3"/>
  <c r="AN5637" i="3"/>
  <c r="AN5636" i="3"/>
  <c r="AN5635" i="3"/>
  <c r="AN5634" i="3"/>
  <c r="AN5633" i="3"/>
  <c r="AN5632" i="3"/>
  <c r="AN5631" i="3"/>
  <c r="AN5630" i="3"/>
  <c r="AN5629" i="3"/>
  <c r="AN5628" i="3"/>
  <c r="AN5627" i="3"/>
  <c r="AN5626" i="3"/>
  <c r="AN5625" i="3"/>
  <c r="AN5624" i="3"/>
  <c r="AN5623" i="3"/>
  <c r="AN5622" i="3"/>
  <c r="AN5621" i="3"/>
  <c r="AN5620" i="3"/>
  <c r="AN5619" i="3"/>
  <c r="AN5618" i="3"/>
  <c r="AN5617" i="3"/>
  <c r="AN5616" i="3"/>
  <c r="AN5615" i="3"/>
  <c r="AN5614" i="3"/>
  <c r="AN5613" i="3"/>
  <c r="AN5612" i="3"/>
  <c r="AN5611" i="3"/>
  <c r="AN5610" i="3"/>
  <c r="AN5609" i="3"/>
  <c r="AN5608" i="3"/>
  <c r="AN5607" i="3"/>
  <c r="AN5606" i="3"/>
  <c r="AN5605" i="3"/>
  <c r="AN5604" i="3"/>
  <c r="AN5603" i="3"/>
  <c r="AN5602" i="3"/>
  <c r="AN5601" i="3"/>
  <c r="AN5600" i="3"/>
  <c r="AN5599" i="3"/>
  <c r="AN5598" i="3"/>
  <c r="AN5597" i="3"/>
  <c r="AN5596" i="3"/>
  <c r="AN5595" i="3"/>
  <c r="AN5594" i="3"/>
  <c r="AN5593" i="3"/>
  <c r="AN5592" i="3"/>
  <c r="AN5591" i="3"/>
  <c r="AN5590" i="3"/>
  <c r="AN5589" i="3"/>
  <c r="AN5588" i="3"/>
  <c r="AN5587" i="3"/>
  <c r="AN5586" i="3"/>
  <c r="AN5585" i="3"/>
  <c r="AN5584" i="3"/>
  <c r="AN5583" i="3"/>
  <c r="AN5582" i="3"/>
  <c r="AN5581" i="3"/>
  <c r="AN5580" i="3"/>
  <c r="AN5579" i="3"/>
  <c r="AN5578" i="3"/>
  <c r="AN5577" i="3"/>
  <c r="AN5576" i="3"/>
  <c r="AN5575" i="3"/>
  <c r="AN5574" i="3"/>
  <c r="AN5573" i="3"/>
  <c r="AN5572" i="3"/>
  <c r="AN5571" i="3"/>
  <c r="AN5570" i="3"/>
  <c r="AN5569" i="3"/>
  <c r="AN5568" i="3"/>
  <c r="AN5567" i="3"/>
  <c r="AN5566" i="3"/>
  <c r="AN5565" i="3"/>
  <c r="AN5564" i="3"/>
  <c r="AN5563" i="3"/>
  <c r="AN5562" i="3"/>
  <c r="AN5561" i="3"/>
  <c r="AN5560" i="3"/>
  <c r="AN5559" i="3"/>
  <c r="AN5558" i="3"/>
  <c r="AN5557" i="3"/>
  <c r="AN5556" i="3"/>
  <c r="AN5555" i="3"/>
  <c r="AN5554" i="3"/>
  <c r="AN5553" i="3"/>
  <c r="AN5552" i="3"/>
  <c r="AN5551" i="3"/>
  <c r="AN5550" i="3"/>
  <c r="AN5549" i="3"/>
  <c r="AN5548" i="3"/>
  <c r="AN5547" i="3"/>
  <c r="AN5546" i="3"/>
  <c r="AN5545" i="3"/>
  <c r="AN5544" i="3"/>
  <c r="AN5543" i="3"/>
  <c r="AN5542" i="3"/>
  <c r="AN5541" i="3"/>
  <c r="AN5540" i="3"/>
  <c r="AN5539" i="3"/>
  <c r="AN5538" i="3"/>
  <c r="AN5537" i="3"/>
  <c r="AN5536" i="3"/>
  <c r="AN5535" i="3"/>
  <c r="AN5534" i="3"/>
  <c r="AN5533" i="3"/>
  <c r="AN5532" i="3"/>
  <c r="AN5531" i="3"/>
  <c r="AN5530" i="3"/>
  <c r="AN5529" i="3"/>
  <c r="AN5528" i="3"/>
  <c r="AN5527" i="3"/>
  <c r="AN5526" i="3"/>
  <c r="AN5525" i="3"/>
  <c r="AN5524" i="3"/>
  <c r="AN5523" i="3"/>
  <c r="AN5522" i="3"/>
  <c r="AN5521" i="3"/>
  <c r="AN5520" i="3"/>
  <c r="AN5519" i="3"/>
  <c r="AN5518" i="3"/>
  <c r="AN5517" i="3"/>
  <c r="AN5516" i="3"/>
  <c r="AN5515" i="3"/>
  <c r="AN5514" i="3"/>
  <c r="AN5513" i="3"/>
  <c r="AN5512" i="3"/>
  <c r="AN5511" i="3"/>
  <c r="AN5510" i="3"/>
  <c r="AN5509" i="3"/>
  <c r="AN5508" i="3"/>
  <c r="AN5507" i="3"/>
  <c r="AN5506" i="3"/>
  <c r="AN5505" i="3"/>
  <c r="AN5504" i="3"/>
  <c r="AN5503" i="3"/>
  <c r="AN5502" i="3"/>
  <c r="AN5501" i="3"/>
  <c r="AN5500" i="3"/>
  <c r="AN5499" i="3"/>
  <c r="AN5498" i="3"/>
  <c r="AN5497" i="3"/>
  <c r="AN5496" i="3"/>
  <c r="AN5495" i="3"/>
  <c r="AN5494" i="3"/>
  <c r="AN5493" i="3"/>
  <c r="AN5492" i="3"/>
  <c r="AN5491" i="3"/>
  <c r="AN5490" i="3"/>
  <c r="AN5489" i="3"/>
  <c r="AN5488" i="3"/>
  <c r="AN5487" i="3"/>
  <c r="AN5486" i="3"/>
  <c r="AN5485" i="3"/>
  <c r="AN5484" i="3"/>
  <c r="AN5483" i="3"/>
  <c r="AN5482" i="3"/>
  <c r="AN5481" i="3"/>
  <c r="AN5480" i="3"/>
  <c r="AN5479" i="3"/>
  <c r="AN5478" i="3"/>
  <c r="AN5477" i="3"/>
  <c r="AN5476" i="3"/>
  <c r="AN5475" i="3"/>
  <c r="AN5474" i="3"/>
  <c r="AN5473" i="3"/>
  <c r="AN5472" i="3"/>
  <c r="AN5471" i="3"/>
  <c r="AN5470" i="3"/>
  <c r="AN5469" i="3"/>
  <c r="AN5468" i="3"/>
  <c r="AN5467" i="3"/>
  <c r="AN5466" i="3"/>
  <c r="AN5465" i="3"/>
  <c r="AN5464" i="3"/>
  <c r="AN5463" i="3"/>
  <c r="AN5462" i="3"/>
  <c r="AN5461" i="3"/>
  <c r="AN5460" i="3"/>
  <c r="AN5459" i="3"/>
  <c r="AN5458" i="3"/>
  <c r="AN5457" i="3"/>
  <c r="AN5456" i="3"/>
  <c r="AN5455" i="3"/>
  <c r="AN5454" i="3"/>
  <c r="AN5453" i="3"/>
  <c r="AN5452" i="3"/>
  <c r="AN5451" i="3"/>
  <c r="AN5450" i="3"/>
  <c r="AN5449" i="3"/>
  <c r="AN5448" i="3"/>
  <c r="AN5447" i="3"/>
  <c r="AN5446" i="3"/>
  <c r="AN5445" i="3"/>
  <c r="AN5444" i="3"/>
  <c r="AN5443" i="3"/>
  <c r="AN5442" i="3"/>
  <c r="AN5441" i="3"/>
  <c r="AN5440" i="3"/>
  <c r="AN5439" i="3"/>
  <c r="AN5438" i="3"/>
  <c r="AN5437" i="3"/>
  <c r="AN5436" i="3"/>
  <c r="AN5435" i="3"/>
  <c r="AN5434" i="3"/>
  <c r="AN5433" i="3"/>
  <c r="AN5432" i="3"/>
  <c r="AN5431" i="3"/>
  <c r="AN5430" i="3"/>
  <c r="AN5429" i="3"/>
  <c r="AN5428" i="3"/>
  <c r="AN5427" i="3"/>
  <c r="AN5426" i="3"/>
  <c r="AN5425" i="3"/>
  <c r="AN5424" i="3"/>
  <c r="AN5423" i="3"/>
  <c r="AN5422" i="3"/>
  <c r="AN5421" i="3"/>
  <c r="AN5420" i="3"/>
  <c r="AN5419" i="3"/>
  <c r="AN5418" i="3"/>
  <c r="AN5417" i="3"/>
  <c r="AN5416" i="3"/>
  <c r="AN5415" i="3"/>
  <c r="AN5414" i="3"/>
  <c r="AN5413" i="3"/>
  <c r="AN5412" i="3"/>
  <c r="AN5411" i="3"/>
  <c r="AN5410" i="3"/>
  <c r="AN5409" i="3"/>
  <c r="AN5408" i="3"/>
  <c r="AN5407" i="3"/>
  <c r="AN5406" i="3"/>
  <c r="AN5405" i="3"/>
  <c r="AN5404" i="3"/>
  <c r="AN5403" i="3"/>
  <c r="AN5402" i="3"/>
  <c r="AN5401" i="3"/>
  <c r="AN5400" i="3"/>
  <c r="AN5399" i="3"/>
  <c r="AN5398" i="3"/>
  <c r="AN5397" i="3"/>
  <c r="AN5396" i="3"/>
  <c r="AN5395" i="3"/>
  <c r="AN5394" i="3"/>
  <c r="AN5393" i="3"/>
  <c r="AN5392" i="3"/>
  <c r="AN5391" i="3"/>
  <c r="AN5390" i="3"/>
  <c r="AN5389" i="3"/>
  <c r="AN5388" i="3"/>
  <c r="AN5387" i="3"/>
  <c r="AN5386" i="3"/>
  <c r="AN5385" i="3"/>
  <c r="AN5384" i="3"/>
  <c r="AN5383" i="3"/>
  <c r="AN5382" i="3"/>
  <c r="AN5381" i="3"/>
  <c r="AN5380" i="3"/>
  <c r="AN5379" i="3"/>
  <c r="AN5378" i="3"/>
  <c r="AN5377" i="3"/>
  <c r="AN5376" i="3"/>
  <c r="AN5375" i="3"/>
  <c r="AN5374" i="3"/>
  <c r="AN5373" i="3"/>
  <c r="AN5372" i="3"/>
  <c r="AN5371" i="3"/>
  <c r="AN5370" i="3"/>
  <c r="AN5369" i="3"/>
  <c r="AN5368" i="3"/>
  <c r="AN5367" i="3"/>
  <c r="AN5366" i="3"/>
  <c r="AN5365" i="3"/>
  <c r="AN5364" i="3"/>
  <c r="AN5363" i="3"/>
  <c r="AN5362" i="3"/>
  <c r="AN5361" i="3"/>
  <c r="AN5360" i="3"/>
  <c r="AN5359" i="3"/>
  <c r="AN5358" i="3"/>
  <c r="AN5357" i="3"/>
  <c r="AN5356" i="3"/>
  <c r="AN5355" i="3"/>
  <c r="AN5354" i="3"/>
  <c r="AN5353" i="3"/>
  <c r="AN5352" i="3"/>
  <c r="AN5351" i="3"/>
  <c r="AN5350" i="3"/>
  <c r="AN5349" i="3"/>
  <c r="AN5348" i="3"/>
  <c r="AN5347" i="3"/>
  <c r="AN5346" i="3"/>
  <c r="AN5345" i="3"/>
  <c r="AN5344" i="3"/>
  <c r="AN5343" i="3"/>
  <c r="AN5342" i="3"/>
  <c r="AN5341" i="3"/>
  <c r="AN5340" i="3"/>
  <c r="AN5339" i="3"/>
  <c r="AN5338" i="3"/>
  <c r="AN5337" i="3"/>
  <c r="AN5336" i="3"/>
  <c r="AN5335" i="3"/>
  <c r="AN5334" i="3"/>
  <c r="AN5333" i="3"/>
  <c r="AN5332" i="3"/>
  <c r="AN5331" i="3"/>
  <c r="AN5330" i="3"/>
  <c r="AN5329" i="3"/>
  <c r="AN5328" i="3"/>
  <c r="AN5327" i="3"/>
  <c r="AN5326" i="3"/>
  <c r="AN5325" i="3"/>
  <c r="AN5324" i="3"/>
  <c r="AN5323" i="3"/>
  <c r="AN5322" i="3"/>
  <c r="AN5321" i="3"/>
  <c r="AN5320" i="3"/>
  <c r="AN5319" i="3"/>
  <c r="AN5318" i="3"/>
  <c r="AN5317" i="3"/>
  <c r="AN5316" i="3"/>
  <c r="AN5315" i="3"/>
  <c r="AN5314" i="3"/>
  <c r="AN5313" i="3"/>
  <c r="AN5312" i="3"/>
  <c r="AN5311" i="3"/>
  <c r="AN5310" i="3"/>
  <c r="AN5309" i="3"/>
  <c r="AN5308" i="3"/>
  <c r="AN5307" i="3"/>
  <c r="AN5306" i="3"/>
  <c r="AN5305" i="3"/>
  <c r="AN5304" i="3"/>
  <c r="AN5303" i="3"/>
  <c r="AN5302" i="3"/>
  <c r="AN5301" i="3"/>
  <c r="AN5300" i="3"/>
  <c r="AN5299" i="3"/>
  <c r="AN5298" i="3"/>
  <c r="AN5297" i="3"/>
  <c r="AN5296" i="3"/>
  <c r="AN5295" i="3"/>
  <c r="AN5294" i="3"/>
  <c r="AN5293" i="3"/>
  <c r="AN5292" i="3"/>
  <c r="AN5291" i="3"/>
  <c r="AN5290" i="3"/>
  <c r="AN5289" i="3"/>
  <c r="AN5288" i="3"/>
  <c r="AN5287" i="3"/>
  <c r="AN5286" i="3"/>
  <c r="AN5285" i="3"/>
  <c r="AN5284" i="3"/>
  <c r="AN5283" i="3"/>
  <c r="AN5282" i="3"/>
  <c r="AN5281" i="3"/>
  <c r="AN5280" i="3"/>
  <c r="AN5279" i="3"/>
  <c r="AN5278" i="3"/>
  <c r="AN5277" i="3"/>
  <c r="AN5276" i="3"/>
  <c r="AN5275" i="3"/>
  <c r="AN5274" i="3"/>
  <c r="AN5273" i="3"/>
  <c r="AN5272" i="3"/>
  <c r="AN5271" i="3"/>
  <c r="AN5270" i="3"/>
  <c r="AN5269" i="3"/>
  <c r="AN5268" i="3"/>
  <c r="AN5267" i="3"/>
  <c r="AN5266" i="3"/>
  <c r="AN5265" i="3"/>
  <c r="AN5264" i="3"/>
  <c r="AN5263" i="3"/>
  <c r="AN5262" i="3"/>
  <c r="AN5261" i="3"/>
  <c r="AN5260" i="3"/>
  <c r="AN5259" i="3"/>
  <c r="AN5258" i="3"/>
  <c r="AN5257" i="3"/>
  <c r="AN5256" i="3"/>
  <c r="AN5255" i="3"/>
  <c r="AN5254" i="3"/>
  <c r="AN5253" i="3"/>
  <c r="AN5252" i="3"/>
  <c r="AN5251" i="3"/>
  <c r="AN5250" i="3"/>
  <c r="AN5249" i="3"/>
  <c r="AN5248" i="3"/>
  <c r="AN5247" i="3"/>
  <c r="AN5246" i="3"/>
  <c r="AN5245" i="3"/>
  <c r="AN5244" i="3"/>
  <c r="AN5243" i="3"/>
  <c r="AN5242" i="3"/>
  <c r="AN5241" i="3"/>
  <c r="AN5240" i="3"/>
  <c r="AN5239" i="3"/>
  <c r="AN5238" i="3"/>
  <c r="AN5237" i="3"/>
  <c r="AN5236" i="3"/>
  <c r="AN5235" i="3"/>
  <c r="AN5234" i="3"/>
  <c r="AN5233" i="3"/>
  <c r="AN5232" i="3"/>
  <c r="AN5231" i="3"/>
  <c r="AN5230" i="3"/>
  <c r="AN5229" i="3"/>
  <c r="AN5228" i="3"/>
  <c r="AN5227" i="3"/>
  <c r="AN5226" i="3"/>
  <c r="AN5225" i="3"/>
  <c r="AN5224" i="3"/>
  <c r="AN5223" i="3"/>
  <c r="AN5222" i="3"/>
  <c r="AN5221" i="3"/>
  <c r="AN5220" i="3"/>
  <c r="AN5219" i="3"/>
  <c r="AN5218" i="3"/>
  <c r="AN5217" i="3"/>
  <c r="AN5216" i="3"/>
  <c r="AN5215" i="3"/>
  <c r="AN5214" i="3"/>
  <c r="AN5213" i="3"/>
  <c r="AN5212" i="3"/>
  <c r="AN5211" i="3"/>
  <c r="AN5210" i="3"/>
  <c r="AN5209" i="3"/>
  <c r="AN5208" i="3"/>
  <c r="AN5207" i="3"/>
  <c r="AN5206" i="3"/>
  <c r="AN5205" i="3"/>
  <c r="AN5204" i="3"/>
  <c r="AN5203" i="3"/>
  <c r="AN5202" i="3"/>
  <c r="AN5201" i="3"/>
  <c r="AN5200" i="3"/>
  <c r="AN5199" i="3"/>
  <c r="AN5198" i="3"/>
  <c r="AN5197" i="3"/>
  <c r="AN5196" i="3"/>
  <c r="AN5195" i="3"/>
  <c r="AN5194" i="3"/>
  <c r="AN5193" i="3"/>
  <c r="AN5192" i="3"/>
  <c r="AN5191" i="3"/>
  <c r="AN5190" i="3"/>
  <c r="AN5189" i="3"/>
  <c r="AN5188" i="3"/>
  <c r="AN5187" i="3"/>
  <c r="AN5186" i="3"/>
  <c r="AN5185" i="3"/>
  <c r="AN5184" i="3"/>
  <c r="AN5183" i="3"/>
  <c r="AN5182" i="3"/>
  <c r="AN5181" i="3"/>
  <c r="AN5180" i="3"/>
  <c r="AN5179" i="3"/>
  <c r="AN5178" i="3"/>
  <c r="AN5177" i="3"/>
  <c r="AN5176" i="3"/>
  <c r="AN5175" i="3"/>
  <c r="AN5174" i="3"/>
  <c r="AN5173" i="3"/>
  <c r="AN5172" i="3"/>
  <c r="AN5171" i="3"/>
  <c r="AN5170" i="3"/>
  <c r="AN5169" i="3"/>
  <c r="AN5168" i="3"/>
  <c r="AN5167" i="3"/>
  <c r="AN5166" i="3"/>
  <c r="AN5165" i="3"/>
  <c r="AN5164" i="3"/>
  <c r="AN5163" i="3"/>
  <c r="AN5162" i="3"/>
  <c r="AN5161" i="3"/>
  <c r="AN5160" i="3"/>
  <c r="AN5159" i="3"/>
  <c r="AN5158" i="3"/>
  <c r="AN5157" i="3"/>
  <c r="AN5156" i="3"/>
  <c r="AN5155" i="3"/>
  <c r="AN5154" i="3"/>
  <c r="AN5153" i="3"/>
  <c r="AN5152" i="3"/>
  <c r="AN5151" i="3"/>
  <c r="AN5150" i="3"/>
  <c r="AN5149" i="3"/>
  <c r="AN5148" i="3"/>
  <c r="AN5147" i="3"/>
  <c r="AN5146" i="3"/>
  <c r="AN5145" i="3"/>
  <c r="AN5144" i="3"/>
  <c r="AN5143" i="3"/>
  <c r="AN5142" i="3"/>
  <c r="AN5141" i="3"/>
  <c r="AN5140" i="3"/>
  <c r="AN5139" i="3"/>
  <c r="AN5138" i="3"/>
  <c r="AN5137" i="3"/>
  <c r="AN5136" i="3"/>
  <c r="AN5135" i="3"/>
  <c r="AN5134" i="3"/>
  <c r="AN5133" i="3"/>
  <c r="AN5132" i="3"/>
  <c r="AN5131" i="3"/>
  <c r="AN5130" i="3"/>
  <c r="AN5129" i="3"/>
  <c r="AN5128" i="3"/>
  <c r="AN5127" i="3"/>
  <c r="AN5126" i="3"/>
  <c r="AN5125" i="3"/>
  <c r="AN5124" i="3"/>
  <c r="AN5123" i="3"/>
  <c r="AN5122" i="3"/>
  <c r="AN5121" i="3"/>
  <c r="AN5120" i="3"/>
  <c r="AN5119" i="3"/>
  <c r="AN5118" i="3"/>
  <c r="AN5117" i="3"/>
  <c r="AN5116" i="3"/>
  <c r="AN5115" i="3"/>
  <c r="AN5114" i="3"/>
  <c r="AN5113" i="3"/>
  <c r="AN5112" i="3"/>
  <c r="AN5111" i="3"/>
  <c r="AN5110" i="3"/>
  <c r="AN5109" i="3"/>
  <c r="AN5108" i="3"/>
  <c r="AN5107" i="3"/>
  <c r="AN5106" i="3"/>
  <c r="AN5105" i="3"/>
  <c r="AN5104" i="3"/>
  <c r="AN5103" i="3"/>
  <c r="AN5102" i="3"/>
  <c r="AN5101" i="3"/>
  <c r="AN5100" i="3"/>
  <c r="AN5099" i="3"/>
  <c r="AN5098" i="3"/>
  <c r="AN5097" i="3"/>
  <c r="AN5096" i="3"/>
  <c r="AN5095" i="3"/>
  <c r="AN5094" i="3"/>
  <c r="AN5093" i="3"/>
  <c r="AN5092" i="3"/>
  <c r="AN5091" i="3"/>
  <c r="AN5090" i="3"/>
  <c r="AN5089" i="3"/>
  <c r="AN5088" i="3"/>
  <c r="AN5087" i="3"/>
  <c r="AN5086" i="3"/>
  <c r="AN5085" i="3"/>
  <c r="AN5084" i="3"/>
  <c r="AN5083" i="3"/>
  <c r="AN5082" i="3"/>
  <c r="AN5081" i="3"/>
  <c r="AN5080" i="3"/>
  <c r="AN5079" i="3"/>
  <c r="AN5078" i="3"/>
  <c r="AN5077" i="3"/>
  <c r="AN5076" i="3"/>
  <c r="AN5075" i="3"/>
  <c r="AN5074" i="3"/>
  <c r="AN5073" i="3"/>
  <c r="AN5072" i="3"/>
  <c r="AN5071" i="3"/>
  <c r="AN5070" i="3"/>
  <c r="AN5069" i="3"/>
  <c r="AN5068" i="3"/>
  <c r="AN5067" i="3"/>
  <c r="AN5066" i="3"/>
  <c r="AN5065" i="3"/>
  <c r="AN5064" i="3"/>
  <c r="AN5063" i="3"/>
  <c r="AN5062" i="3"/>
  <c r="AN5061" i="3"/>
  <c r="AN5060" i="3"/>
  <c r="AN5059" i="3"/>
  <c r="AN5058" i="3"/>
  <c r="AN5057" i="3"/>
  <c r="AN5056" i="3"/>
  <c r="AN5055" i="3"/>
  <c r="AN5054" i="3"/>
  <c r="AN5053" i="3"/>
  <c r="AN5052" i="3"/>
  <c r="AN5051" i="3"/>
  <c r="AN5050" i="3"/>
  <c r="AN5049" i="3"/>
  <c r="AN5048" i="3"/>
  <c r="AN5047" i="3"/>
  <c r="AN5046" i="3"/>
  <c r="AN5045" i="3"/>
  <c r="AN5044" i="3"/>
  <c r="AN5043" i="3"/>
  <c r="AN5042" i="3"/>
  <c r="AN5041" i="3"/>
  <c r="AN5040" i="3"/>
  <c r="AN5039" i="3"/>
  <c r="AN5038" i="3"/>
  <c r="AN5037" i="3"/>
  <c r="AN5036" i="3"/>
  <c r="AN5035" i="3"/>
  <c r="AN5034" i="3"/>
  <c r="AN5033" i="3"/>
  <c r="AN5032" i="3"/>
  <c r="AN5031" i="3"/>
  <c r="AN5030" i="3"/>
  <c r="AN5029" i="3"/>
  <c r="AN5028" i="3"/>
  <c r="AN5027" i="3"/>
  <c r="AN5026" i="3"/>
  <c r="AN5025" i="3"/>
  <c r="AN5024" i="3"/>
  <c r="AN5023" i="3"/>
  <c r="AN5022" i="3"/>
  <c r="AN5021" i="3"/>
  <c r="AN5020" i="3"/>
  <c r="AN5019" i="3"/>
  <c r="AN5018" i="3"/>
  <c r="AN5017" i="3"/>
  <c r="AN5016" i="3"/>
  <c r="AN5015" i="3"/>
  <c r="AN5014" i="3"/>
  <c r="AN5013" i="3"/>
  <c r="AN5012" i="3"/>
  <c r="AN5011" i="3"/>
  <c r="AN5010" i="3"/>
  <c r="AN5009" i="3"/>
  <c r="AN5008" i="3"/>
  <c r="AN5007" i="3"/>
  <c r="AN5006" i="3"/>
  <c r="AN5005" i="3"/>
  <c r="AN5004" i="3"/>
  <c r="AN5003" i="3"/>
  <c r="AN5002" i="3"/>
  <c r="AN5001" i="3"/>
  <c r="AN5000" i="3"/>
  <c r="AN4999" i="3"/>
  <c r="AN4998" i="3"/>
  <c r="AN4997" i="3"/>
  <c r="AN4996" i="3"/>
  <c r="AN4995" i="3"/>
  <c r="AN4994" i="3"/>
  <c r="AN4993" i="3"/>
  <c r="AN4992" i="3"/>
  <c r="AN4991" i="3"/>
  <c r="AN4990" i="3"/>
  <c r="AN4989" i="3"/>
  <c r="AN4988" i="3"/>
  <c r="AN4987" i="3"/>
  <c r="AN4986" i="3"/>
  <c r="AN4985" i="3"/>
  <c r="AN4984" i="3"/>
  <c r="AN4983" i="3"/>
  <c r="AN4982" i="3"/>
  <c r="AN4981" i="3"/>
  <c r="AN4980" i="3"/>
  <c r="AN4979" i="3"/>
  <c r="AN4978" i="3"/>
  <c r="AN4977" i="3"/>
  <c r="AN4976" i="3"/>
  <c r="AN4975" i="3"/>
  <c r="AN4974" i="3"/>
  <c r="AN4973" i="3"/>
  <c r="AN4972" i="3"/>
  <c r="AN4971" i="3"/>
  <c r="AN4970" i="3"/>
  <c r="AN4969" i="3"/>
  <c r="AN4968" i="3"/>
  <c r="AN4967" i="3"/>
  <c r="AN4966" i="3"/>
  <c r="AN4965" i="3"/>
  <c r="AN4964" i="3"/>
  <c r="AN4963" i="3"/>
  <c r="AN4962" i="3"/>
  <c r="AN4961" i="3"/>
  <c r="AN4960" i="3"/>
  <c r="AN4959" i="3"/>
  <c r="AN4958" i="3"/>
  <c r="AN4957" i="3"/>
  <c r="AN4956" i="3"/>
  <c r="AN4955" i="3"/>
  <c r="AN4954" i="3"/>
  <c r="AN4953" i="3"/>
  <c r="AN4952" i="3"/>
  <c r="AN4951" i="3"/>
  <c r="AN4950" i="3"/>
  <c r="AN4949" i="3"/>
  <c r="AN4948" i="3"/>
  <c r="AN4947" i="3"/>
  <c r="AN4946" i="3"/>
  <c r="AN4945" i="3"/>
  <c r="AN4944" i="3"/>
  <c r="AN4943" i="3"/>
  <c r="AN4942" i="3"/>
  <c r="AN4941" i="3"/>
  <c r="AN4940" i="3"/>
  <c r="AN4939" i="3"/>
  <c r="AN4938" i="3"/>
  <c r="AN4937" i="3"/>
  <c r="AN4936" i="3"/>
  <c r="AN4935" i="3"/>
  <c r="AN4934" i="3"/>
  <c r="AN4933" i="3"/>
  <c r="AN4932" i="3"/>
  <c r="AN4931" i="3"/>
  <c r="AN4930" i="3"/>
  <c r="AN4929" i="3"/>
  <c r="AN4928" i="3"/>
  <c r="AN4927" i="3"/>
  <c r="AN4926" i="3"/>
  <c r="AN4925" i="3"/>
  <c r="AN4924" i="3"/>
  <c r="AN4923" i="3"/>
  <c r="AN4922" i="3"/>
  <c r="AN4921" i="3"/>
  <c r="AN4920" i="3"/>
  <c r="AN4919" i="3"/>
  <c r="AN4918" i="3"/>
  <c r="AN4917" i="3"/>
  <c r="AN4916" i="3"/>
  <c r="AN4915" i="3"/>
  <c r="AN4914" i="3"/>
  <c r="AN4913" i="3"/>
  <c r="AN4912" i="3"/>
  <c r="AN4911" i="3"/>
  <c r="AN4910" i="3"/>
  <c r="AN4909" i="3"/>
  <c r="AN4908" i="3"/>
  <c r="AN4907" i="3"/>
  <c r="AN4906" i="3"/>
  <c r="AN4905" i="3"/>
  <c r="AN4904" i="3"/>
  <c r="AN4903" i="3"/>
  <c r="AN4902" i="3"/>
  <c r="AN4901" i="3"/>
  <c r="AN4900" i="3"/>
  <c r="AN4899" i="3"/>
  <c r="AN4898" i="3"/>
  <c r="AN4897" i="3"/>
  <c r="AN4896" i="3"/>
  <c r="AN4895" i="3"/>
  <c r="AN4894" i="3"/>
  <c r="AN4893" i="3"/>
  <c r="AN4892" i="3"/>
  <c r="AN4891" i="3"/>
  <c r="AN4890" i="3"/>
  <c r="AN4889" i="3"/>
  <c r="AN4888" i="3"/>
  <c r="AN4887" i="3"/>
  <c r="AN4886" i="3"/>
  <c r="AN4885" i="3"/>
  <c r="AN4884" i="3"/>
  <c r="AN4883" i="3"/>
  <c r="AN4882" i="3"/>
  <c r="AN4881" i="3"/>
  <c r="AN4880" i="3"/>
  <c r="AN4879" i="3"/>
  <c r="AN4878" i="3"/>
  <c r="AN4877" i="3"/>
  <c r="AN4876" i="3"/>
  <c r="AN4875" i="3"/>
  <c r="AN4874" i="3"/>
  <c r="AN4873" i="3"/>
  <c r="AN4872" i="3"/>
  <c r="AN4871" i="3"/>
  <c r="AN4870" i="3"/>
  <c r="AN4869" i="3"/>
  <c r="AN4868" i="3"/>
  <c r="AN4867" i="3"/>
  <c r="AN4866" i="3"/>
  <c r="AN4865" i="3"/>
  <c r="AN4864" i="3"/>
  <c r="AN4863" i="3"/>
  <c r="AN4862" i="3"/>
  <c r="AN4861" i="3"/>
  <c r="AN4860" i="3"/>
  <c r="AN4859" i="3"/>
  <c r="AN4858" i="3"/>
  <c r="AN4857" i="3"/>
  <c r="AN4856" i="3"/>
  <c r="AN4855" i="3"/>
  <c r="AN4854" i="3"/>
  <c r="AN4853" i="3"/>
  <c r="AN4852" i="3"/>
  <c r="AN4851" i="3"/>
  <c r="AN4850" i="3"/>
  <c r="AN4849" i="3"/>
  <c r="AN4848" i="3"/>
  <c r="AN4847" i="3"/>
  <c r="AN4846" i="3"/>
  <c r="AN4845" i="3"/>
  <c r="AN4844" i="3"/>
  <c r="AN4843" i="3"/>
  <c r="AN4842" i="3"/>
  <c r="AN4841" i="3"/>
  <c r="AN4840" i="3"/>
  <c r="AN4839" i="3"/>
  <c r="AN4838" i="3"/>
  <c r="AN4837" i="3"/>
  <c r="AN4836" i="3"/>
  <c r="AN4835" i="3"/>
  <c r="AN4834" i="3"/>
  <c r="AN4833" i="3"/>
  <c r="AN4832" i="3"/>
  <c r="AN4831" i="3"/>
  <c r="AN4830" i="3"/>
  <c r="AN4829" i="3"/>
  <c r="AN4828" i="3"/>
  <c r="AN4827" i="3"/>
  <c r="AN4826" i="3"/>
  <c r="AN4825" i="3"/>
  <c r="AN4824" i="3"/>
  <c r="AN4823" i="3"/>
  <c r="AN4822" i="3"/>
  <c r="AN4821" i="3"/>
  <c r="AN4820" i="3"/>
  <c r="AN4819" i="3"/>
  <c r="AN4818" i="3"/>
  <c r="AN4817" i="3"/>
  <c r="AN4816" i="3"/>
  <c r="AN4815" i="3"/>
  <c r="AN4814" i="3"/>
  <c r="AN4813" i="3"/>
  <c r="AN4812" i="3"/>
  <c r="AN4811" i="3"/>
  <c r="AN4810" i="3"/>
  <c r="AN4809" i="3"/>
  <c r="AN4808" i="3"/>
  <c r="AN4807" i="3"/>
  <c r="AN4806" i="3"/>
  <c r="AN4805" i="3"/>
  <c r="AN4804" i="3"/>
  <c r="AN4803" i="3"/>
  <c r="AN4802" i="3"/>
  <c r="AN4801" i="3"/>
  <c r="AN4800" i="3"/>
  <c r="AN4799" i="3"/>
  <c r="AN4798" i="3"/>
  <c r="AN4797" i="3"/>
  <c r="AN4796" i="3"/>
  <c r="AN4795" i="3"/>
  <c r="AN4794" i="3"/>
  <c r="AN4793" i="3"/>
  <c r="AN4792" i="3"/>
  <c r="AN4791" i="3"/>
  <c r="AN4790" i="3"/>
  <c r="AN4789" i="3"/>
  <c r="AN4788" i="3"/>
  <c r="AN4787" i="3"/>
  <c r="AN4786" i="3"/>
  <c r="AN4785" i="3"/>
  <c r="AN4784" i="3"/>
  <c r="AN4783" i="3"/>
  <c r="AN4782" i="3"/>
  <c r="AN4781" i="3"/>
  <c r="AN4780" i="3"/>
  <c r="AN4779" i="3"/>
  <c r="AN4778" i="3"/>
  <c r="AN4777" i="3"/>
  <c r="AN4776" i="3"/>
  <c r="AN4775" i="3"/>
  <c r="AN4774" i="3"/>
  <c r="AN4773" i="3"/>
  <c r="AN4772" i="3"/>
  <c r="AN4771" i="3"/>
  <c r="AN4770" i="3"/>
  <c r="AN4769" i="3"/>
  <c r="AN4768" i="3"/>
  <c r="AN4767" i="3"/>
  <c r="AN4766" i="3"/>
  <c r="AN4765" i="3"/>
  <c r="AN4764" i="3"/>
  <c r="AN4763" i="3"/>
  <c r="AN4762" i="3"/>
  <c r="AN4761" i="3"/>
  <c r="AN4760" i="3"/>
  <c r="AN4759" i="3"/>
  <c r="AN4758" i="3"/>
  <c r="AN4757" i="3"/>
  <c r="AN4756" i="3"/>
  <c r="AN4755" i="3"/>
  <c r="AN4754" i="3"/>
  <c r="AN4753" i="3"/>
  <c r="AN4752" i="3"/>
  <c r="AN4751" i="3"/>
  <c r="AN4750" i="3"/>
  <c r="AN4749" i="3"/>
  <c r="AN4748" i="3"/>
  <c r="AN4747" i="3"/>
  <c r="AN4746" i="3"/>
  <c r="AN4745" i="3"/>
  <c r="AN4744" i="3"/>
  <c r="AN4743" i="3"/>
  <c r="AN4742" i="3"/>
  <c r="AN4741" i="3"/>
  <c r="AN4740" i="3"/>
  <c r="AN4739" i="3"/>
  <c r="AN4738" i="3"/>
  <c r="AN4737" i="3"/>
  <c r="AN4736" i="3"/>
  <c r="AN4735" i="3"/>
  <c r="AN4734" i="3"/>
  <c r="AN4733" i="3"/>
  <c r="AN4732" i="3"/>
  <c r="AN4731" i="3"/>
  <c r="AN4730" i="3"/>
  <c r="AN4729" i="3"/>
  <c r="AN4728" i="3"/>
  <c r="AN4727" i="3"/>
  <c r="AN4726" i="3"/>
  <c r="AN4725" i="3"/>
  <c r="AN4724" i="3"/>
  <c r="AN4723" i="3"/>
  <c r="AN4722" i="3"/>
  <c r="AN4721" i="3"/>
  <c r="AN4720" i="3"/>
  <c r="AN4719" i="3"/>
  <c r="AN4718" i="3"/>
  <c r="AN4717" i="3"/>
  <c r="AN4716" i="3"/>
  <c r="AN4715" i="3"/>
  <c r="AN4714" i="3"/>
  <c r="AN4713" i="3"/>
  <c r="AN4712" i="3"/>
  <c r="AN4711" i="3"/>
  <c r="AN4710" i="3"/>
  <c r="AN4709" i="3"/>
  <c r="AN4708" i="3"/>
  <c r="AN4707" i="3"/>
  <c r="AN4706" i="3"/>
  <c r="AN4705" i="3"/>
  <c r="AN4704" i="3"/>
  <c r="AN4703" i="3"/>
  <c r="AN4702" i="3"/>
  <c r="AN4701" i="3"/>
  <c r="AN4700" i="3"/>
  <c r="AN4699" i="3"/>
  <c r="AN4698" i="3"/>
  <c r="AN4697" i="3"/>
  <c r="AN4696" i="3"/>
  <c r="AN4695" i="3"/>
  <c r="AN4694" i="3"/>
  <c r="AN4693" i="3"/>
  <c r="AN4692" i="3"/>
  <c r="AN4691" i="3"/>
  <c r="AN4690" i="3"/>
  <c r="AN4689" i="3"/>
  <c r="AN4688" i="3"/>
  <c r="AN4687" i="3"/>
  <c r="AN4686" i="3"/>
  <c r="AN4685" i="3"/>
  <c r="AN4684" i="3"/>
  <c r="AN4683" i="3"/>
  <c r="AN4682" i="3"/>
  <c r="AN4681" i="3"/>
  <c r="AN4680" i="3"/>
  <c r="AN4679" i="3"/>
  <c r="AN4678" i="3"/>
  <c r="AN4677" i="3"/>
  <c r="AN4676" i="3"/>
  <c r="AN4675" i="3"/>
  <c r="AN4674" i="3"/>
  <c r="AN4673" i="3"/>
  <c r="AN4672" i="3"/>
  <c r="AN4671" i="3"/>
  <c r="AN4670" i="3"/>
  <c r="AN4669" i="3"/>
  <c r="AN4668" i="3"/>
  <c r="AN4667" i="3"/>
  <c r="AN4666" i="3"/>
  <c r="AN4665" i="3"/>
  <c r="AN4664" i="3"/>
  <c r="AN4663" i="3"/>
  <c r="AN4662" i="3"/>
  <c r="AN4661" i="3"/>
  <c r="AN4660" i="3"/>
  <c r="AN4659" i="3"/>
  <c r="AN4658" i="3"/>
  <c r="AN4657" i="3"/>
  <c r="AN4656" i="3"/>
  <c r="AN4655" i="3"/>
  <c r="AN4654" i="3"/>
  <c r="AN4653" i="3"/>
  <c r="AN4652" i="3"/>
  <c r="AN4651" i="3"/>
  <c r="AN4650" i="3"/>
  <c r="AN4649" i="3"/>
  <c r="AN4648" i="3"/>
  <c r="AN4647" i="3"/>
  <c r="AN4646" i="3"/>
  <c r="AN4645" i="3"/>
  <c r="AN4644" i="3"/>
  <c r="AN4643" i="3"/>
  <c r="AN4642" i="3"/>
  <c r="AN4641" i="3"/>
  <c r="AN4640" i="3"/>
  <c r="AN4639" i="3"/>
  <c r="AN4638" i="3"/>
  <c r="AN4637" i="3"/>
  <c r="AN4636" i="3"/>
  <c r="AN4635" i="3"/>
  <c r="AN4634" i="3"/>
  <c r="AN4633" i="3"/>
  <c r="AN4632" i="3"/>
  <c r="AN4631" i="3"/>
  <c r="AN4630" i="3"/>
  <c r="AN4629" i="3"/>
  <c r="AN4628" i="3"/>
  <c r="AN4627" i="3"/>
  <c r="AN4626" i="3"/>
  <c r="AN4625" i="3"/>
  <c r="AN4624" i="3"/>
  <c r="AN4623" i="3"/>
  <c r="AN4622" i="3"/>
  <c r="AN4621" i="3"/>
  <c r="AN4620" i="3"/>
  <c r="AN4619" i="3"/>
  <c r="AN4618" i="3"/>
  <c r="AN4617" i="3"/>
  <c r="AN4616" i="3"/>
  <c r="AN4615" i="3"/>
  <c r="AN4614" i="3"/>
  <c r="AN4613" i="3"/>
  <c r="AN4612" i="3"/>
  <c r="AN4611" i="3"/>
  <c r="AN4610" i="3"/>
  <c r="AN4609" i="3"/>
  <c r="AN4608" i="3"/>
  <c r="AN4607" i="3"/>
  <c r="AN4606" i="3"/>
  <c r="AN4605" i="3"/>
  <c r="AN4604" i="3"/>
  <c r="AN4603" i="3"/>
  <c r="AN4602" i="3"/>
  <c r="AN4601" i="3"/>
  <c r="AN4600" i="3"/>
  <c r="AN4599" i="3"/>
  <c r="AN4598" i="3"/>
  <c r="AN4597" i="3"/>
  <c r="AN4596" i="3"/>
  <c r="AN4595" i="3"/>
  <c r="AN4594" i="3"/>
  <c r="AN4593" i="3"/>
  <c r="AN4592" i="3"/>
  <c r="AN4591" i="3"/>
  <c r="AN4590" i="3"/>
  <c r="AN4589" i="3"/>
  <c r="AN4588" i="3"/>
  <c r="AN4587" i="3"/>
  <c r="AN4586" i="3"/>
  <c r="AN4585" i="3"/>
  <c r="AN4584" i="3"/>
  <c r="AN4583" i="3"/>
  <c r="AN4582" i="3"/>
  <c r="AN4581" i="3"/>
  <c r="AN4580" i="3"/>
  <c r="AN4579" i="3"/>
  <c r="AN4578" i="3"/>
  <c r="AN4577" i="3"/>
  <c r="AN4576" i="3"/>
  <c r="AN4575" i="3"/>
  <c r="AN4574" i="3"/>
  <c r="AN4573" i="3"/>
  <c r="AN4572" i="3"/>
  <c r="AN4571" i="3"/>
  <c r="AN4570" i="3"/>
  <c r="AN4569" i="3"/>
  <c r="AN4568" i="3"/>
  <c r="AN4567" i="3"/>
  <c r="AN4566" i="3"/>
  <c r="AN4565" i="3"/>
  <c r="AN4564" i="3"/>
  <c r="AN4563" i="3"/>
  <c r="AN4562" i="3"/>
  <c r="AN4561" i="3"/>
  <c r="AN4560" i="3"/>
  <c r="AN4559" i="3"/>
  <c r="AN4558" i="3"/>
  <c r="AN4557" i="3"/>
  <c r="AN4556" i="3"/>
  <c r="AN4555" i="3"/>
  <c r="AN4554" i="3"/>
  <c r="AN4553" i="3"/>
  <c r="AN4552" i="3"/>
  <c r="AN4551" i="3"/>
  <c r="AN4550" i="3"/>
  <c r="AN4549" i="3"/>
  <c r="AN4548" i="3"/>
  <c r="AN4547" i="3"/>
  <c r="AN4546" i="3"/>
  <c r="AN4545" i="3"/>
  <c r="AN4544" i="3"/>
  <c r="AN4543" i="3"/>
  <c r="AN4542" i="3"/>
  <c r="AN4541" i="3"/>
  <c r="AN4540" i="3"/>
  <c r="AN4539" i="3"/>
  <c r="AN4538" i="3"/>
  <c r="AN4537" i="3"/>
  <c r="AN4536" i="3"/>
  <c r="AN4535" i="3"/>
  <c r="AN4534" i="3"/>
  <c r="AN4533" i="3"/>
  <c r="AN4532" i="3"/>
  <c r="AN4531" i="3"/>
  <c r="AN4530" i="3"/>
  <c r="AN4529" i="3"/>
  <c r="AN4528" i="3"/>
  <c r="AN4527" i="3"/>
  <c r="AN4526" i="3"/>
  <c r="AN4525" i="3"/>
  <c r="AN4524" i="3"/>
  <c r="AN4523" i="3"/>
  <c r="AN4522" i="3"/>
  <c r="AN4521" i="3"/>
  <c r="AN4520" i="3"/>
  <c r="AN4519" i="3"/>
  <c r="AN4518" i="3"/>
  <c r="AN4517" i="3"/>
  <c r="AN4516" i="3"/>
  <c r="AN4515" i="3"/>
  <c r="AN4514" i="3"/>
  <c r="AN4513" i="3"/>
  <c r="AN4512" i="3"/>
  <c r="AN4511" i="3"/>
  <c r="AN4510" i="3"/>
  <c r="AN4509" i="3"/>
  <c r="AN4508" i="3"/>
  <c r="AN4507" i="3"/>
  <c r="AN4506" i="3"/>
  <c r="AN4505" i="3"/>
  <c r="AN4504" i="3"/>
  <c r="AN4503" i="3"/>
  <c r="AN4502" i="3"/>
  <c r="AN4501" i="3"/>
  <c r="AN4500" i="3"/>
  <c r="AN4499" i="3"/>
  <c r="AN4498" i="3"/>
  <c r="AN4497" i="3"/>
  <c r="AN4496" i="3"/>
  <c r="AN4495" i="3"/>
  <c r="AN4494" i="3"/>
  <c r="AN4493" i="3"/>
  <c r="AN4492" i="3"/>
  <c r="AN4491" i="3"/>
  <c r="AN4490" i="3"/>
  <c r="AN4489" i="3"/>
  <c r="AN4488" i="3"/>
  <c r="AN4487" i="3"/>
  <c r="AN4486" i="3"/>
  <c r="AN4485" i="3"/>
  <c r="AN4484" i="3"/>
  <c r="AN4483" i="3"/>
  <c r="AN4482" i="3"/>
  <c r="AN4481" i="3"/>
  <c r="AN4480" i="3"/>
  <c r="AN4479" i="3"/>
  <c r="AN4478" i="3"/>
  <c r="AN4477" i="3"/>
  <c r="AN4476" i="3"/>
  <c r="AN4475" i="3"/>
  <c r="AN4474" i="3"/>
  <c r="AN4473" i="3"/>
  <c r="AN4472" i="3"/>
  <c r="AN4471" i="3"/>
  <c r="AN4470" i="3"/>
  <c r="AN4469" i="3"/>
  <c r="AN4468" i="3"/>
  <c r="AN4467" i="3"/>
  <c r="AN4466" i="3"/>
  <c r="AN4465" i="3"/>
  <c r="AN4464" i="3"/>
  <c r="AN4463" i="3"/>
  <c r="AN4462" i="3"/>
  <c r="AN4461" i="3"/>
  <c r="AN4460" i="3"/>
  <c r="AN4459" i="3"/>
  <c r="AN4458" i="3"/>
  <c r="AN4457" i="3"/>
  <c r="AN4456" i="3"/>
  <c r="AN4455" i="3"/>
  <c r="AN4454" i="3"/>
  <c r="AN4453" i="3"/>
  <c r="AN4452" i="3"/>
  <c r="AN4451" i="3"/>
  <c r="AN4450" i="3"/>
  <c r="AN4449" i="3"/>
  <c r="AN4448" i="3"/>
  <c r="AN4447" i="3"/>
  <c r="AN4446" i="3"/>
  <c r="AN4445" i="3"/>
  <c r="AN4444" i="3"/>
  <c r="AN4443" i="3"/>
  <c r="AN4442" i="3"/>
  <c r="AN4441" i="3"/>
  <c r="AN4440" i="3"/>
  <c r="AN4439" i="3"/>
  <c r="AN4438" i="3"/>
  <c r="AN4437" i="3"/>
  <c r="AN4436" i="3"/>
  <c r="AN4435" i="3"/>
  <c r="AN4434" i="3"/>
  <c r="AN4433" i="3"/>
  <c r="AN4432" i="3"/>
  <c r="AN4431" i="3"/>
  <c r="AN4430" i="3"/>
  <c r="AN4429" i="3"/>
  <c r="AN4428" i="3"/>
  <c r="AN4427" i="3"/>
  <c r="AN4426" i="3"/>
  <c r="AN4425" i="3"/>
  <c r="AN4424" i="3"/>
  <c r="AN4423" i="3"/>
  <c r="AN4422" i="3"/>
  <c r="AN4421" i="3"/>
  <c r="AN4420" i="3"/>
  <c r="AN4419" i="3"/>
  <c r="AN4418" i="3"/>
  <c r="AN4417" i="3"/>
  <c r="AN4416" i="3"/>
  <c r="AN4415" i="3"/>
  <c r="AN4414" i="3"/>
  <c r="AN4413" i="3"/>
  <c r="AN4412" i="3"/>
  <c r="AN4411" i="3"/>
  <c r="AN4410" i="3"/>
  <c r="AN4409" i="3"/>
  <c r="AN4408" i="3"/>
  <c r="AN4407" i="3"/>
  <c r="AN4406" i="3"/>
  <c r="AN4405" i="3"/>
  <c r="AN4404" i="3"/>
  <c r="AN4403" i="3"/>
  <c r="AN4402" i="3"/>
  <c r="AN4401" i="3"/>
  <c r="AN4400" i="3"/>
  <c r="AN4399" i="3"/>
  <c r="AN4398" i="3"/>
  <c r="AN4397" i="3"/>
  <c r="AN4396" i="3"/>
  <c r="AN4395" i="3"/>
  <c r="AN4394" i="3"/>
  <c r="AN4393" i="3"/>
  <c r="AN4392" i="3"/>
  <c r="AN4391" i="3"/>
  <c r="AN4390" i="3"/>
  <c r="AN4389" i="3"/>
  <c r="AN4388" i="3"/>
  <c r="AN4387" i="3"/>
  <c r="AN4386" i="3"/>
  <c r="AN4385" i="3"/>
  <c r="AN4384" i="3"/>
  <c r="AN4383" i="3"/>
  <c r="AN4382" i="3"/>
  <c r="AN4381" i="3"/>
  <c r="AN4380" i="3"/>
  <c r="AN4379" i="3"/>
  <c r="AN4378" i="3"/>
  <c r="AN4377" i="3"/>
  <c r="AN4376" i="3"/>
  <c r="AN4375" i="3"/>
  <c r="AN4374" i="3"/>
  <c r="AN4373" i="3"/>
  <c r="AN4372" i="3"/>
  <c r="AN4371" i="3"/>
  <c r="AN4370" i="3"/>
  <c r="AN4369" i="3"/>
  <c r="AN4368" i="3"/>
  <c r="AN4367" i="3"/>
  <c r="AN4366" i="3"/>
  <c r="AN4365" i="3"/>
  <c r="AN4364" i="3"/>
  <c r="AN4363" i="3"/>
  <c r="AN4362" i="3"/>
  <c r="AN4361" i="3"/>
  <c r="AN4360" i="3"/>
  <c r="AN4359" i="3"/>
  <c r="AN4358" i="3"/>
  <c r="AN4357" i="3"/>
  <c r="AN4356" i="3"/>
  <c r="AN4355" i="3"/>
  <c r="AN4354" i="3"/>
  <c r="AN4353" i="3"/>
  <c r="AN4352" i="3"/>
  <c r="AN4351" i="3"/>
  <c r="AN4350" i="3"/>
  <c r="AN4349" i="3"/>
  <c r="AN4348" i="3"/>
  <c r="AN4347" i="3"/>
  <c r="AN4346" i="3"/>
  <c r="AN4345" i="3"/>
  <c r="AN4344" i="3"/>
  <c r="AN4343" i="3"/>
  <c r="AN4342" i="3"/>
  <c r="AN4341" i="3"/>
  <c r="AN4340" i="3"/>
  <c r="AN4339" i="3"/>
  <c r="AN4338" i="3"/>
  <c r="AN4337" i="3"/>
  <c r="AN4336" i="3"/>
  <c r="AN4335" i="3"/>
  <c r="AN4334" i="3"/>
  <c r="AN4333" i="3"/>
  <c r="AN4332" i="3"/>
  <c r="AN4331" i="3"/>
  <c r="AN4330" i="3"/>
  <c r="AN4329" i="3"/>
  <c r="AN4328" i="3"/>
  <c r="AN4327" i="3"/>
  <c r="AN4326" i="3"/>
  <c r="AN4325" i="3"/>
  <c r="AN4324" i="3"/>
  <c r="AN4323" i="3"/>
  <c r="AN4322" i="3"/>
  <c r="AN4321" i="3"/>
  <c r="AN4320" i="3"/>
  <c r="AN4319" i="3"/>
  <c r="AN4318" i="3"/>
  <c r="AN4317" i="3"/>
  <c r="AN4316" i="3"/>
  <c r="AN4315" i="3"/>
  <c r="AN4314" i="3"/>
  <c r="AN4313" i="3"/>
  <c r="AN4312" i="3"/>
  <c r="AN4311" i="3"/>
  <c r="AN4310" i="3"/>
  <c r="AN4309" i="3"/>
  <c r="AN4308" i="3"/>
  <c r="AN4307" i="3"/>
  <c r="AN4306" i="3"/>
  <c r="AN4305" i="3"/>
  <c r="AN4304" i="3"/>
  <c r="AN4303" i="3"/>
  <c r="AN4302" i="3"/>
  <c r="AN4301" i="3"/>
  <c r="AN4300" i="3"/>
  <c r="AN4299" i="3"/>
  <c r="AN4298" i="3"/>
  <c r="AN4297" i="3"/>
  <c r="AN4296" i="3"/>
  <c r="AN4295" i="3"/>
  <c r="AN4294" i="3"/>
  <c r="AN4293" i="3"/>
  <c r="AN4292" i="3"/>
  <c r="AN4291" i="3"/>
  <c r="AN4290" i="3"/>
  <c r="AN4289" i="3"/>
  <c r="AN4288" i="3"/>
  <c r="AN4287" i="3"/>
  <c r="AN4286" i="3"/>
  <c r="AN4285" i="3"/>
  <c r="AN4284" i="3"/>
  <c r="AN4283" i="3"/>
  <c r="AN4282" i="3"/>
  <c r="AN4281" i="3"/>
  <c r="AN4280" i="3"/>
  <c r="AN4279" i="3"/>
  <c r="AN4278" i="3"/>
  <c r="AN4277" i="3"/>
  <c r="AN4276" i="3"/>
  <c r="AN4275" i="3"/>
  <c r="AN4274" i="3"/>
  <c r="AN4273" i="3"/>
  <c r="AN4272" i="3"/>
  <c r="AN4271" i="3"/>
  <c r="AN4270" i="3"/>
  <c r="AN4269" i="3"/>
  <c r="AN4268" i="3"/>
  <c r="AN4267" i="3"/>
  <c r="AN4266" i="3"/>
  <c r="AN4265" i="3"/>
  <c r="AN4264" i="3"/>
  <c r="AN4263" i="3"/>
  <c r="AN4262" i="3"/>
  <c r="AN4261" i="3"/>
  <c r="AN4260" i="3"/>
  <c r="AN4259" i="3"/>
  <c r="AN4258" i="3"/>
  <c r="AN4257" i="3"/>
  <c r="AN4256" i="3"/>
  <c r="AN4255" i="3"/>
  <c r="AN4254" i="3"/>
  <c r="AN4253" i="3"/>
  <c r="AN4252" i="3"/>
  <c r="AN4251" i="3"/>
  <c r="AN4250" i="3"/>
  <c r="AN4249" i="3"/>
  <c r="AN4248" i="3"/>
  <c r="AN4247" i="3"/>
  <c r="AN4246" i="3"/>
  <c r="AN4245" i="3"/>
  <c r="AN4244" i="3"/>
  <c r="AN4243" i="3"/>
  <c r="AN4242" i="3"/>
  <c r="AN4241" i="3"/>
  <c r="AN4240" i="3"/>
  <c r="AN4239" i="3"/>
  <c r="AN4238" i="3"/>
  <c r="AN4237" i="3"/>
  <c r="AN4236" i="3"/>
  <c r="AN4235" i="3"/>
  <c r="AN4234" i="3"/>
  <c r="AN4233" i="3"/>
  <c r="AN4232" i="3"/>
  <c r="AN4231" i="3"/>
  <c r="AN4230" i="3"/>
  <c r="AN4229" i="3"/>
  <c r="AN4228" i="3"/>
  <c r="AN4227" i="3"/>
  <c r="AN4226" i="3"/>
  <c r="AN4225" i="3"/>
  <c r="AN4224" i="3"/>
  <c r="AN4223" i="3"/>
  <c r="AN4222" i="3"/>
  <c r="AN4221" i="3"/>
  <c r="AN4220" i="3"/>
  <c r="AN4219" i="3"/>
  <c r="AN4218" i="3"/>
  <c r="AN4217" i="3"/>
  <c r="AN4216" i="3"/>
  <c r="AN4215" i="3"/>
  <c r="AN4214" i="3"/>
  <c r="AN4213" i="3"/>
  <c r="AN4212" i="3"/>
  <c r="AN4211" i="3"/>
  <c r="AN4210" i="3"/>
  <c r="AN4209" i="3"/>
  <c r="AN4208" i="3"/>
  <c r="AN4207" i="3"/>
  <c r="AN4206" i="3"/>
  <c r="AN4205" i="3"/>
  <c r="AN4204" i="3"/>
  <c r="AN4203" i="3"/>
  <c r="AN4202" i="3"/>
  <c r="AN4201" i="3"/>
  <c r="AN4200" i="3"/>
  <c r="AN4199" i="3"/>
  <c r="AN4198" i="3"/>
  <c r="AN4197" i="3"/>
  <c r="AN4196" i="3"/>
  <c r="AN4195" i="3"/>
  <c r="AN4194" i="3"/>
  <c r="AN4193" i="3"/>
  <c r="AN4192" i="3"/>
  <c r="AN4191" i="3"/>
  <c r="AN4190" i="3"/>
  <c r="AN4189" i="3"/>
  <c r="AN4188" i="3"/>
  <c r="AN4187" i="3"/>
  <c r="AN4186" i="3"/>
  <c r="AN4185" i="3"/>
  <c r="AN4184" i="3"/>
  <c r="AN4183" i="3"/>
  <c r="AN4182" i="3"/>
  <c r="AN4181" i="3"/>
  <c r="AN4180" i="3"/>
  <c r="AN4179" i="3"/>
  <c r="AN4178" i="3"/>
  <c r="AN4177" i="3"/>
  <c r="AN4176" i="3"/>
  <c r="AN4175" i="3"/>
  <c r="AN4174" i="3"/>
  <c r="AN4173" i="3"/>
  <c r="AN4172" i="3"/>
  <c r="AN4171" i="3"/>
  <c r="AN4170" i="3"/>
  <c r="AN4169" i="3"/>
  <c r="AN4168" i="3"/>
  <c r="AN4167" i="3"/>
  <c r="AN4166" i="3"/>
  <c r="AN4165" i="3"/>
  <c r="AN4164" i="3"/>
  <c r="AN4163" i="3"/>
  <c r="AN4162" i="3"/>
  <c r="AN4161" i="3"/>
  <c r="AN4160" i="3"/>
  <c r="AN4159" i="3"/>
  <c r="AN4158" i="3"/>
  <c r="AN4157" i="3"/>
  <c r="AN4156" i="3"/>
  <c r="AN4155" i="3"/>
  <c r="AN4154" i="3"/>
  <c r="AN4153" i="3"/>
  <c r="AN4152" i="3"/>
  <c r="AN4151" i="3"/>
  <c r="AN4150" i="3"/>
  <c r="AN4149" i="3"/>
  <c r="AN4148" i="3"/>
  <c r="AN4147" i="3"/>
  <c r="AN4146" i="3"/>
  <c r="AN4145" i="3"/>
  <c r="AN4144" i="3"/>
  <c r="AN4143" i="3"/>
  <c r="AN4142" i="3"/>
  <c r="AN4141" i="3"/>
  <c r="AN4140" i="3"/>
  <c r="AN4139" i="3"/>
  <c r="AN4138" i="3"/>
  <c r="AN4137" i="3"/>
  <c r="AN4136" i="3"/>
  <c r="AN4135" i="3"/>
  <c r="AN4134" i="3"/>
  <c r="AN4133" i="3"/>
  <c r="AN4132" i="3"/>
  <c r="AN4131" i="3"/>
  <c r="AN4130" i="3"/>
  <c r="AN4129" i="3"/>
  <c r="AN4128" i="3"/>
  <c r="AN4127" i="3"/>
  <c r="AN4126" i="3"/>
  <c r="AN4125" i="3"/>
  <c r="AN4124" i="3"/>
  <c r="AN4123" i="3"/>
  <c r="AN4122" i="3"/>
  <c r="AN4121" i="3"/>
  <c r="AN4120" i="3"/>
  <c r="AN4119" i="3"/>
  <c r="AN4118" i="3"/>
  <c r="AN4117" i="3"/>
  <c r="AN4116" i="3"/>
  <c r="AN4115" i="3"/>
  <c r="AN4114" i="3"/>
  <c r="AN4113" i="3"/>
  <c r="AN4112" i="3"/>
  <c r="AN4111" i="3"/>
  <c r="AN4110" i="3"/>
  <c r="AN4109" i="3"/>
  <c r="AN4108" i="3"/>
  <c r="AN4107" i="3"/>
  <c r="AN4106" i="3"/>
  <c r="AN4105" i="3"/>
  <c r="AN4104" i="3"/>
  <c r="AN4103" i="3"/>
  <c r="AN4102" i="3"/>
  <c r="AN4101" i="3"/>
  <c r="AN4100" i="3"/>
  <c r="AN4099" i="3"/>
  <c r="AN4098" i="3"/>
  <c r="AN4097" i="3"/>
  <c r="AN4096" i="3"/>
  <c r="AN4095" i="3"/>
  <c r="AN4094" i="3"/>
  <c r="AN4093" i="3"/>
  <c r="AN4092" i="3"/>
  <c r="AN4091" i="3"/>
  <c r="AN4090" i="3"/>
  <c r="AN4089" i="3"/>
  <c r="AN4088" i="3"/>
  <c r="AN4087" i="3"/>
  <c r="AN4086" i="3"/>
  <c r="AN4085" i="3"/>
  <c r="AN4084" i="3"/>
  <c r="AN4083" i="3"/>
  <c r="AN4082" i="3"/>
  <c r="AN4081" i="3"/>
  <c r="AN4080" i="3"/>
  <c r="AN4079" i="3"/>
  <c r="AN4078" i="3"/>
  <c r="AN4077" i="3"/>
  <c r="AN4076" i="3"/>
  <c r="AN4075" i="3"/>
  <c r="AN4074" i="3"/>
  <c r="AN4073" i="3"/>
  <c r="AN4072" i="3"/>
  <c r="AN4071" i="3"/>
  <c r="AN4070" i="3"/>
  <c r="AN4069" i="3"/>
  <c r="AN4068" i="3"/>
  <c r="AN4067" i="3"/>
  <c r="AN4066" i="3"/>
  <c r="AN4065" i="3"/>
  <c r="AN4064" i="3"/>
  <c r="AN4063" i="3"/>
  <c r="AN4062" i="3"/>
  <c r="AN4061" i="3"/>
  <c r="AN4060" i="3"/>
  <c r="AN4059" i="3"/>
  <c r="AN4058" i="3"/>
  <c r="AN4057" i="3"/>
  <c r="AN4056" i="3"/>
  <c r="AN4055" i="3"/>
  <c r="AN4054" i="3"/>
  <c r="AN4053" i="3"/>
  <c r="AN4052" i="3"/>
  <c r="AN4051" i="3"/>
  <c r="AN4050" i="3"/>
  <c r="AN4049" i="3"/>
  <c r="AN4048" i="3"/>
  <c r="AN4047" i="3"/>
  <c r="AN4046" i="3"/>
  <c r="AN4045" i="3"/>
  <c r="AN4044" i="3"/>
  <c r="AN4043" i="3"/>
  <c r="AN4042" i="3"/>
  <c r="AN4041" i="3"/>
  <c r="AN4040" i="3"/>
  <c r="AN4039" i="3"/>
  <c r="AN4038" i="3"/>
  <c r="AN4037" i="3"/>
  <c r="AN4036" i="3"/>
  <c r="AN4035" i="3"/>
  <c r="AN4034" i="3"/>
  <c r="AN4033" i="3"/>
  <c r="AN4032" i="3"/>
  <c r="AN4031" i="3"/>
  <c r="AN4030" i="3"/>
  <c r="AN4029" i="3"/>
  <c r="AN4028" i="3"/>
  <c r="AN4027" i="3"/>
  <c r="AN4026" i="3"/>
  <c r="AN4025" i="3"/>
  <c r="AN4024" i="3"/>
  <c r="AN4023" i="3"/>
  <c r="AN4022" i="3"/>
  <c r="AN4021" i="3"/>
  <c r="AN4020" i="3"/>
  <c r="AN4019" i="3"/>
  <c r="AN4018" i="3"/>
  <c r="AN4017" i="3"/>
  <c r="AN4016" i="3"/>
  <c r="AN4015" i="3"/>
  <c r="AN4014" i="3"/>
  <c r="AN4013" i="3"/>
  <c r="AN4012" i="3"/>
  <c r="AN4011" i="3"/>
  <c r="AN4010" i="3"/>
  <c r="AN4009" i="3"/>
  <c r="AN4008" i="3"/>
  <c r="AN4007" i="3"/>
  <c r="AN4006" i="3"/>
  <c r="AN4005" i="3"/>
  <c r="AN4004" i="3"/>
  <c r="AN4003" i="3"/>
  <c r="AN4002" i="3"/>
  <c r="AN4001" i="3"/>
  <c r="AN4000" i="3"/>
  <c r="AN3999" i="3"/>
  <c r="AN3998" i="3"/>
  <c r="AN3997" i="3"/>
  <c r="AN3996" i="3"/>
  <c r="AN3995" i="3"/>
  <c r="AN3994" i="3"/>
  <c r="AN3993" i="3"/>
  <c r="AN3992" i="3"/>
  <c r="AN3991" i="3"/>
  <c r="AN3990" i="3"/>
  <c r="AN3989" i="3"/>
  <c r="AN3988" i="3"/>
  <c r="AN3987" i="3"/>
  <c r="AN3986" i="3"/>
  <c r="AN3985" i="3"/>
  <c r="AN3984" i="3"/>
  <c r="AN3983" i="3"/>
  <c r="AN3982" i="3"/>
  <c r="AN3981" i="3"/>
  <c r="AN3980" i="3"/>
  <c r="AN3979" i="3"/>
  <c r="AN3978" i="3"/>
  <c r="AN3977" i="3"/>
  <c r="AN3976" i="3"/>
  <c r="AN3975" i="3"/>
  <c r="AN3974" i="3"/>
  <c r="AN3973" i="3"/>
  <c r="AN3972" i="3"/>
  <c r="AN3971" i="3"/>
  <c r="AN3970" i="3"/>
  <c r="AN3969" i="3"/>
  <c r="AN3968" i="3"/>
  <c r="AN3967" i="3"/>
  <c r="AN3966" i="3"/>
  <c r="AN3965" i="3"/>
  <c r="AN3964" i="3"/>
  <c r="AN3963" i="3"/>
  <c r="AN3962" i="3"/>
  <c r="AN3961" i="3"/>
  <c r="AN3960" i="3"/>
  <c r="AN3959" i="3"/>
  <c r="AN3958" i="3"/>
  <c r="AN3957" i="3"/>
  <c r="AN3956" i="3"/>
  <c r="AN3955" i="3"/>
  <c r="AN3954" i="3"/>
  <c r="AN3953" i="3"/>
  <c r="AN3952" i="3"/>
  <c r="AN3951" i="3"/>
  <c r="AN3950" i="3"/>
  <c r="AN3949" i="3"/>
  <c r="AN3948" i="3"/>
  <c r="AN3947" i="3"/>
  <c r="AN3946" i="3"/>
  <c r="AN3945" i="3"/>
  <c r="AN3944" i="3"/>
  <c r="AN3943" i="3"/>
  <c r="AN3942" i="3"/>
  <c r="AN3941" i="3"/>
  <c r="AN3940" i="3"/>
  <c r="AN3939" i="3"/>
  <c r="AN3938" i="3"/>
  <c r="AN3937" i="3"/>
  <c r="AN3936" i="3"/>
  <c r="AN3935" i="3"/>
  <c r="AN3934" i="3"/>
  <c r="AN3933" i="3"/>
  <c r="AN3932" i="3"/>
  <c r="AN3931" i="3"/>
  <c r="AN3930" i="3"/>
  <c r="AN3929" i="3"/>
  <c r="AN3928" i="3"/>
  <c r="AN3927" i="3"/>
  <c r="AN3926" i="3"/>
  <c r="AN3925" i="3"/>
  <c r="AN3924" i="3"/>
  <c r="AN3923" i="3"/>
  <c r="AN3922" i="3"/>
  <c r="AN3921" i="3"/>
  <c r="AN3920" i="3"/>
  <c r="AN3919" i="3"/>
  <c r="AN3918" i="3"/>
  <c r="AN3917" i="3"/>
  <c r="AN3916" i="3"/>
  <c r="AN3915" i="3"/>
  <c r="AN3914" i="3"/>
  <c r="AN3913" i="3"/>
  <c r="AN3912" i="3"/>
  <c r="AN3911" i="3"/>
  <c r="AN3910" i="3"/>
  <c r="AN3909" i="3"/>
  <c r="AN3908" i="3"/>
  <c r="AN3907" i="3"/>
  <c r="AN3906" i="3"/>
  <c r="AN3905" i="3"/>
  <c r="AN3904" i="3"/>
  <c r="AN3903" i="3"/>
  <c r="AN3902" i="3"/>
  <c r="AN3901" i="3"/>
  <c r="AN3900" i="3"/>
  <c r="AN3899" i="3"/>
  <c r="AN3898" i="3"/>
  <c r="AN3897" i="3"/>
  <c r="AN3896" i="3"/>
  <c r="AN3895" i="3"/>
  <c r="AN3894" i="3"/>
  <c r="AN3893" i="3"/>
  <c r="AN3892" i="3"/>
  <c r="AN3891" i="3"/>
  <c r="AN3890" i="3"/>
  <c r="AN3889" i="3"/>
  <c r="AN3888" i="3"/>
  <c r="AN3887" i="3"/>
  <c r="AN3886" i="3"/>
  <c r="AN3885" i="3"/>
  <c r="AN3884" i="3"/>
  <c r="AN3883" i="3"/>
  <c r="AN3882" i="3"/>
  <c r="AN3881" i="3"/>
  <c r="AN3880" i="3"/>
  <c r="AN3879" i="3"/>
  <c r="AN3878" i="3"/>
  <c r="AN3877" i="3"/>
  <c r="AN3876" i="3"/>
  <c r="AN3875" i="3"/>
  <c r="AN3874" i="3"/>
  <c r="AN3873" i="3"/>
  <c r="AN3872" i="3"/>
  <c r="AN3871" i="3"/>
  <c r="AN3870" i="3"/>
  <c r="AN3869" i="3"/>
  <c r="AN3868" i="3"/>
  <c r="AN3867" i="3"/>
  <c r="AN3866" i="3"/>
  <c r="AN3865" i="3"/>
  <c r="AN3864" i="3"/>
  <c r="AN3863" i="3"/>
  <c r="AN3862" i="3"/>
  <c r="AN3861" i="3"/>
  <c r="AN3860" i="3"/>
  <c r="AN3859" i="3"/>
  <c r="AN3858" i="3"/>
  <c r="AN3857" i="3"/>
  <c r="AN3856" i="3"/>
  <c r="AN3855" i="3"/>
  <c r="AN3854" i="3"/>
  <c r="AN3853" i="3"/>
  <c r="AN3852" i="3"/>
  <c r="AN3851" i="3"/>
  <c r="AN3850" i="3"/>
  <c r="AN3849" i="3"/>
  <c r="AN3848" i="3"/>
  <c r="AN3847" i="3"/>
  <c r="AN3846" i="3"/>
  <c r="AN3845" i="3"/>
  <c r="AN3844" i="3"/>
  <c r="AN3843" i="3"/>
  <c r="AN3842" i="3"/>
  <c r="AN3841" i="3"/>
  <c r="AN3840" i="3"/>
  <c r="AN3839" i="3"/>
  <c r="AN3838" i="3"/>
  <c r="AN3837" i="3"/>
  <c r="AN3836" i="3"/>
  <c r="AN3835" i="3"/>
  <c r="AN3834" i="3"/>
  <c r="AN3833" i="3"/>
  <c r="AN3832" i="3"/>
  <c r="AN3831" i="3"/>
  <c r="AN3830" i="3"/>
  <c r="AN3829" i="3"/>
  <c r="AN3828" i="3"/>
  <c r="AN3827" i="3"/>
  <c r="AN3826" i="3"/>
  <c r="AN3825" i="3"/>
  <c r="AN3824" i="3"/>
  <c r="AN3823" i="3"/>
  <c r="AN3822" i="3"/>
  <c r="AN3821" i="3"/>
  <c r="AN3820" i="3"/>
  <c r="AN3819" i="3"/>
  <c r="AN3818" i="3"/>
  <c r="AN3817" i="3"/>
  <c r="AN3816" i="3"/>
  <c r="AN3815" i="3"/>
  <c r="AN3814" i="3"/>
  <c r="AN3813" i="3"/>
  <c r="AN3812" i="3"/>
  <c r="AN3811" i="3"/>
  <c r="AN3810" i="3"/>
  <c r="AN3809" i="3"/>
  <c r="AN3808" i="3"/>
  <c r="AN3807" i="3"/>
  <c r="AN3806" i="3"/>
  <c r="AN3805" i="3"/>
  <c r="AN3804" i="3"/>
  <c r="AN3803" i="3"/>
  <c r="AN3802" i="3"/>
  <c r="AN3801" i="3"/>
  <c r="AN3800" i="3"/>
  <c r="AN3799" i="3"/>
  <c r="AN3798" i="3"/>
  <c r="AN3797" i="3"/>
  <c r="AN3796" i="3"/>
  <c r="AN3795" i="3"/>
  <c r="AN3794" i="3"/>
  <c r="AN3793" i="3"/>
  <c r="AN3792" i="3"/>
  <c r="AN3791" i="3"/>
  <c r="AN3790" i="3"/>
  <c r="AN3789" i="3"/>
  <c r="AN3788" i="3"/>
  <c r="AN3787" i="3"/>
  <c r="AN3786" i="3"/>
  <c r="AN3785" i="3"/>
  <c r="AN3784" i="3"/>
  <c r="AN3783" i="3"/>
  <c r="AN3782" i="3"/>
  <c r="AN3781" i="3"/>
  <c r="AN3780" i="3"/>
  <c r="AN3779" i="3"/>
  <c r="AN3778" i="3"/>
  <c r="AN3777" i="3"/>
  <c r="AN3776" i="3"/>
  <c r="AN3775" i="3"/>
  <c r="AN3774" i="3"/>
  <c r="AN3773" i="3"/>
  <c r="AN3772" i="3"/>
  <c r="AN3771" i="3"/>
  <c r="AN3770" i="3"/>
  <c r="AN3769" i="3"/>
  <c r="AN3768" i="3"/>
  <c r="AN3767" i="3"/>
  <c r="AN3766" i="3"/>
  <c r="AN3765" i="3"/>
  <c r="AN3764" i="3"/>
  <c r="AN3763" i="3"/>
  <c r="AN3762" i="3"/>
  <c r="AN3761" i="3"/>
  <c r="AN3760" i="3"/>
  <c r="AN3759" i="3"/>
  <c r="AN3758" i="3"/>
  <c r="AN3757" i="3"/>
  <c r="AN3756" i="3"/>
  <c r="AN3755" i="3"/>
  <c r="AN3754" i="3"/>
  <c r="AN3753" i="3"/>
  <c r="AN3752" i="3"/>
  <c r="AN3751" i="3"/>
  <c r="AN3750" i="3"/>
  <c r="AN3749" i="3"/>
  <c r="AN3748" i="3"/>
  <c r="AN3747" i="3"/>
  <c r="AN3746" i="3"/>
  <c r="AN3745" i="3"/>
  <c r="AN3744" i="3"/>
  <c r="AN3743" i="3"/>
  <c r="AN3742" i="3"/>
  <c r="AN3741" i="3"/>
  <c r="AN3740" i="3"/>
  <c r="AN3739" i="3"/>
  <c r="AN3738" i="3"/>
  <c r="AN3737" i="3"/>
  <c r="AN3736" i="3"/>
  <c r="AN3735" i="3"/>
  <c r="AN3734" i="3"/>
  <c r="AN3733" i="3"/>
  <c r="AN3732" i="3"/>
  <c r="AN3731" i="3"/>
  <c r="AN3730" i="3"/>
  <c r="AN3729" i="3"/>
  <c r="AN3728" i="3"/>
  <c r="AN3727" i="3"/>
  <c r="AN3726" i="3"/>
  <c r="AN3725" i="3"/>
  <c r="AN3724" i="3"/>
  <c r="AN3723" i="3"/>
  <c r="AN3722" i="3"/>
  <c r="AN3721" i="3"/>
  <c r="AN3720" i="3"/>
  <c r="AN3719" i="3"/>
  <c r="AN3718" i="3"/>
  <c r="AN3717" i="3"/>
  <c r="AN3716" i="3"/>
  <c r="AN3715" i="3"/>
  <c r="AN3714" i="3"/>
  <c r="AN3713" i="3"/>
  <c r="AN3712" i="3"/>
  <c r="AN3711" i="3"/>
  <c r="AN3710" i="3"/>
  <c r="AN3709" i="3"/>
  <c r="AN3708" i="3"/>
  <c r="AN3707" i="3"/>
  <c r="AN3706" i="3"/>
  <c r="AN3705" i="3"/>
  <c r="AN3704" i="3"/>
  <c r="AN3703" i="3"/>
  <c r="AN3702" i="3"/>
  <c r="AN3701" i="3"/>
  <c r="AN3700" i="3"/>
  <c r="AN3699" i="3"/>
  <c r="AN3698" i="3"/>
  <c r="AN3697" i="3"/>
  <c r="AN3696" i="3"/>
  <c r="AN3695" i="3"/>
  <c r="AN3694" i="3"/>
  <c r="AN3693" i="3"/>
  <c r="AN3692" i="3"/>
  <c r="AN3691" i="3"/>
  <c r="AN3690" i="3"/>
  <c r="AN3689" i="3"/>
  <c r="AN3688" i="3"/>
  <c r="AN3687" i="3"/>
  <c r="AN3686" i="3"/>
  <c r="AN3685" i="3"/>
  <c r="AN3684" i="3"/>
  <c r="AN3683" i="3"/>
  <c r="AN3682" i="3"/>
  <c r="AN3681" i="3"/>
  <c r="AN3680" i="3"/>
  <c r="AN3679" i="3"/>
  <c r="AN3678" i="3"/>
  <c r="AN3677" i="3"/>
  <c r="AN3676" i="3"/>
  <c r="AN3675" i="3"/>
  <c r="AN3674" i="3"/>
  <c r="AN3673" i="3"/>
  <c r="AN3672" i="3"/>
  <c r="AN3671" i="3"/>
  <c r="AN3670" i="3"/>
  <c r="AN3669" i="3"/>
  <c r="AN3668" i="3"/>
  <c r="AN3667" i="3"/>
  <c r="AN3666" i="3"/>
  <c r="AN3665" i="3"/>
  <c r="AN3664" i="3"/>
  <c r="AN3663" i="3"/>
  <c r="AN3662" i="3"/>
  <c r="AN3661" i="3"/>
  <c r="AN3660" i="3"/>
  <c r="AN3659" i="3"/>
  <c r="AN3658" i="3"/>
  <c r="AN3657" i="3"/>
  <c r="AN3656" i="3"/>
  <c r="AN3655" i="3"/>
  <c r="AN3654" i="3"/>
  <c r="AN3653" i="3"/>
  <c r="AN3652" i="3"/>
  <c r="AN3651" i="3"/>
  <c r="AN3650" i="3"/>
  <c r="AN3649" i="3"/>
  <c r="AN3648" i="3"/>
  <c r="AN3647" i="3"/>
  <c r="AN3646" i="3"/>
  <c r="AN3645" i="3"/>
  <c r="AN3644" i="3"/>
  <c r="AN3643" i="3"/>
  <c r="AN3642" i="3"/>
  <c r="AN3641" i="3"/>
  <c r="AN3640" i="3"/>
  <c r="AN3639" i="3"/>
  <c r="AN3638" i="3"/>
  <c r="AN3637" i="3"/>
  <c r="AN3636" i="3"/>
  <c r="AN3635" i="3"/>
  <c r="AN3634" i="3"/>
  <c r="AN3633" i="3"/>
  <c r="AN3632" i="3"/>
  <c r="AN3631" i="3"/>
  <c r="AN3630" i="3"/>
  <c r="AN3629" i="3"/>
  <c r="AN3628" i="3"/>
  <c r="AN3627" i="3"/>
  <c r="AN3626" i="3"/>
  <c r="AN3625" i="3"/>
  <c r="AN3624" i="3"/>
  <c r="AN3623" i="3"/>
  <c r="AN3622" i="3"/>
  <c r="AN3621" i="3"/>
  <c r="AN3620" i="3"/>
  <c r="AN3619" i="3"/>
  <c r="AN3618" i="3"/>
  <c r="AN3617" i="3"/>
  <c r="AN3616" i="3"/>
  <c r="AN3615" i="3"/>
  <c r="AN3614" i="3"/>
  <c r="AN3613" i="3"/>
  <c r="AN3612" i="3"/>
  <c r="AN3611" i="3"/>
  <c r="AN3610" i="3"/>
  <c r="AN3609" i="3"/>
  <c r="AN3608" i="3"/>
  <c r="AN3607" i="3"/>
  <c r="AN3606" i="3"/>
  <c r="AN3605" i="3"/>
  <c r="AN3604" i="3"/>
  <c r="AN3603" i="3"/>
  <c r="AN3602" i="3"/>
  <c r="AN3601" i="3"/>
  <c r="AN3600" i="3"/>
  <c r="AN3599" i="3"/>
  <c r="AN3598" i="3"/>
  <c r="AN3597" i="3"/>
  <c r="AN3596" i="3"/>
  <c r="AN3595" i="3"/>
  <c r="AN3594" i="3"/>
  <c r="AN3593" i="3"/>
  <c r="AN3592" i="3"/>
  <c r="AN3591" i="3"/>
  <c r="AN3590" i="3"/>
  <c r="AN3589" i="3"/>
  <c r="AN3588" i="3"/>
  <c r="AN3587" i="3"/>
  <c r="AN3586" i="3"/>
  <c r="AN3585" i="3"/>
  <c r="AN3584" i="3"/>
  <c r="AN3583" i="3"/>
  <c r="AN3582" i="3"/>
  <c r="AN3581" i="3"/>
  <c r="AN3580" i="3"/>
  <c r="AN3579" i="3"/>
  <c r="AN3578" i="3"/>
  <c r="AN3577" i="3"/>
  <c r="AN3576" i="3"/>
  <c r="AN3575" i="3"/>
  <c r="AN3574" i="3"/>
  <c r="AN3573" i="3"/>
  <c r="AN3572" i="3"/>
  <c r="AN3571" i="3"/>
  <c r="AN3570" i="3"/>
  <c r="AN3569" i="3"/>
  <c r="AN3568" i="3"/>
  <c r="AN3567" i="3"/>
  <c r="AN3566" i="3"/>
  <c r="AN3565" i="3"/>
  <c r="AN3564" i="3"/>
  <c r="AN3563" i="3"/>
  <c r="AN3562" i="3"/>
  <c r="AN3561" i="3"/>
  <c r="AN3560" i="3"/>
  <c r="AN3559" i="3"/>
  <c r="AN3558" i="3"/>
  <c r="AN3557" i="3"/>
  <c r="AN3556" i="3"/>
  <c r="AN3555" i="3"/>
  <c r="AN3554" i="3"/>
  <c r="AN3553" i="3"/>
  <c r="AN3552" i="3"/>
  <c r="AN3551" i="3"/>
  <c r="AN3550" i="3"/>
  <c r="AN3549" i="3"/>
  <c r="AN3548" i="3"/>
  <c r="AN3547" i="3"/>
  <c r="AN3546" i="3"/>
  <c r="AN3545" i="3"/>
  <c r="AN3544" i="3"/>
  <c r="AN3543" i="3"/>
  <c r="AN3542" i="3"/>
  <c r="AN3541" i="3"/>
  <c r="AN3540" i="3"/>
  <c r="AN3539" i="3"/>
  <c r="AN3538" i="3"/>
  <c r="AN3537" i="3"/>
  <c r="AN3536" i="3"/>
  <c r="AN3535" i="3"/>
  <c r="AN3534" i="3"/>
  <c r="AN3533" i="3"/>
  <c r="AN3532" i="3"/>
  <c r="AN3531" i="3"/>
  <c r="AN3530" i="3"/>
  <c r="AN3529" i="3"/>
  <c r="AN3528" i="3"/>
  <c r="AN3527" i="3"/>
  <c r="AN3526" i="3"/>
  <c r="AN3525" i="3"/>
  <c r="AN3524" i="3"/>
  <c r="AN3523" i="3"/>
  <c r="AN3522" i="3"/>
  <c r="AN3521" i="3"/>
  <c r="AN3520" i="3"/>
  <c r="AN3519" i="3"/>
  <c r="AN3518" i="3"/>
  <c r="AN3517" i="3"/>
  <c r="AN3516" i="3"/>
  <c r="AN3515" i="3"/>
  <c r="AN3514" i="3"/>
  <c r="AN3513" i="3"/>
  <c r="AN3512" i="3"/>
  <c r="AN3511" i="3"/>
  <c r="AN3510" i="3"/>
  <c r="AN3509" i="3"/>
  <c r="AN3508" i="3"/>
  <c r="AN3507" i="3"/>
  <c r="AN3506" i="3"/>
  <c r="AN3505" i="3"/>
  <c r="AN3504" i="3"/>
  <c r="AN3503" i="3"/>
  <c r="AN3502" i="3"/>
  <c r="AN3501" i="3"/>
  <c r="AN3500" i="3"/>
  <c r="AN3499" i="3"/>
  <c r="AN3498" i="3"/>
  <c r="AN3497" i="3"/>
  <c r="AN3496" i="3"/>
  <c r="AN3495" i="3"/>
  <c r="AN3494" i="3"/>
  <c r="AN3493" i="3"/>
  <c r="AN3492" i="3"/>
  <c r="AN3491" i="3"/>
  <c r="AN3490" i="3"/>
  <c r="AN3489" i="3"/>
  <c r="AN3488" i="3"/>
  <c r="AN3487" i="3"/>
  <c r="AN3486" i="3"/>
  <c r="AN3485" i="3"/>
  <c r="AN3484" i="3"/>
  <c r="AN3483" i="3"/>
  <c r="AN3482" i="3"/>
  <c r="AN3481" i="3"/>
  <c r="AN3480" i="3"/>
  <c r="AN3479" i="3"/>
  <c r="AN3478" i="3"/>
  <c r="AN3477" i="3"/>
  <c r="AN3476" i="3"/>
  <c r="AN3475" i="3"/>
  <c r="AN3474" i="3"/>
  <c r="AN3473" i="3"/>
  <c r="AN3472" i="3"/>
  <c r="AN3471" i="3"/>
  <c r="AN3470" i="3"/>
  <c r="AN3469" i="3"/>
  <c r="AN3468" i="3"/>
  <c r="AN3467" i="3"/>
  <c r="AN3466" i="3"/>
  <c r="AN3465" i="3"/>
  <c r="AN3464" i="3"/>
  <c r="AN3463" i="3"/>
  <c r="AN3462" i="3"/>
  <c r="AN3461" i="3"/>
  <c r="AN3460" i="3"/>
  <c r="AN3459" i="3"/>
  <c r="AN3458" i="3"/>
  <c r="AN3457" i="3"/>
  <c r="AN3456" i="3"/>
  <c r="AN3455" i="3"/>
  <c r="AN3454" i="3"/>
  <c r="AN3453" i="3"/>
  <c r="AN3452" i="3"/>
  <c r="AN3451" i="3"/>
  <c r="AN3450" i="3"/>
  <c r="AN3449" i="3"/>
  <c r="AN3448" i="3"/>
  <c r="AN3447" i="3"/>
  <c r="AN3446" i="3"/>
  <c r="AN3445" i="3"/>
  <c r="AN3444" i="3"/>
  <c r="AN3443" i="3"/>
  <c r="AN3442" i="3"/>
  <c r="AN3441" i="3"/>
  <c r="AN3440" i="3"/>
  <c r="AN3439" i="3"/>
  <c r="AN3438" i="3"/>
  <c r="AN3437" i="3"/>
  <c r="AN3436" i="3"/>
  <c r="AN3435" i="3"/>
  <c r="AN3434" i="3"/>
  <c r="AN3433" i="3"/>
  <c r="AN3432" i="3"/>
  <c r="AN3431" i="3"/>
  <c r="AN3430" i="3"/>
  <c r="AN3429" i="3"/>
  <c r="AN3428" i="3"/>
  <c r="AN3427" i="3"/>
  <c r="AN3426" i="3"/>
  <c r="AN3425" i="3"/>
  <c r="AN3424" i="3"/>
  <c r="AN3423" i="3"/>
  <c r="AN3422" i="3"/>
  <c r="AN3421" i="3"/>
  <c r="AN3420" i="3"/>
  <c r="AN3419" i="3"/>
  <c r="AN3418" i="3"/>
  <c r="AN3417" i="3"/>
  <c r="AN3416" i="3"/>
  <c r="AN3415" i="3"/>
  <c r="AN3414" i="3"/>
  <c r="AN3413" i="3"/>
  <c r="AN3412" i="3"/>
  <c r="AN3411" i="3"/>
  <c r="AN3410" i="3"/>
  <c r="AN3409" i="3"/>
  <c r="AN3408" i="3"/>
  <c r="AN3407" i="3"/>
  <c r="AN3406" i="3"/>
  <c r="AN3405" i="3"/>
  <c r="AN3404" i="3"/>
  <c r="AN3403" i="3"/>
  <c r="AN3402" i="3"/>
  <c r="AN3401" i="3"/>
  <c r="AN3400" i="3"/>
  <c r="AN3399" i="3"/>
  <c r="AN3398" i="3"/>
  <c r="AN3397" i="3"/>
  <c r="AN3396" i="3"/>
  <c r="AN3395" i="3"/>
  <c r="AN3394" i="3"/>
  <c r="AN3393" i="3"/>
  <c r="AN3392" i="3"/>
  <c r="AN3391" i="3"/>
  <c r="AN3390" i="3"/>
  <c r="AN3389" i="3"/>
  <c r="AN3388" i="3"/>
  <c r="AN3387" i="3"/>
  <c r="AN3386" i="3"/>
  <c r="AN3385" i="3"/>
  <c r="AN3384" i="3"/>
  <c r="AN3383" i="3"/>
  <c r="AN3382" i="3"/>
  <c r="AN3381" i="3"/>
  <c r="AN3380" i="3"/>
  <c r="AN3379" i="3"/>
  <c r="AN3378" i="3"/>
  <c r="AN3377" i="3"/>
  <c r="AN3376" i="3"/>
  <c r="AN3375" i="3"/>
  <c r="AN3374" i="3"/>
  <c r="AN3373" i="3"/>
  <c r="AN3372" i="3"/>
  <c r="AN3371" i="3"/>
  <c r="AN3370" i="3"/>
  <c r="AN3369" i="3"/>
  <c r="AN3368" i="3"/>
  <c r="AN3367" i="3"/>
  <c r="AN3366" i="3"/>
  <c r="AN3365" i="3"/>
  <c r="AN3364" i="3"/>
  <c r="AN3363" i="3"/>
  <c r="AN3362" i="3"/>
  <c r="AN3361" i="3"/>
  <c r="AN3360" i="3"/>
  <c r="AN3359" i="3"/>
  <c r="AN3358" i="3"/>
  <c r="AN3357" i="3"/>
  <c r="AN3356" i="3"/>
  <c r="AN3355" i="3"/>
  <c r="AN3354" i="3"/>
  <c r="AN3353" i="3"/>
  <c r="AN3352" i="3"/>
  <c r="AN3351" i="3"/>
  <c r="AN3350" i="3"/>
  <c r="AN3349" i="3"/>
  <c r="AN3348" i="3"/>
  <c r="AN3347" i="3"/>
  <c r="AN3346" i="3"/>
  <c r="AN3345" i="3"/>
  <c r="AN3344" i="3"/>
  <c r="AN3343" i="3"/>
  <c r="AN3342" i="3"/>
  <c r="AN3341" i="3"/>
  <c r="AN3340" i="3"/>
  <c r="AN3339" i="3"/>
  <c r="AN3338" i="3"/>
  <c r="AN3337" i="3"/>
  <c r="AN3336" i="3"/>
  <c r="AN3335" i="3"/>
  <c r="AN3334" i="3"/>
  <c r="AN3333" i="3"/>
  <c r="AN3332" i="3"/>
  <c r="AN3331" i="3"/>
  <c r="AN3330" i="3"/>
  <c r="AN3329" i="3"/>
  <c r="AN3328" i="3"/>
  <c r="AN3327" i="3"/>
  <c r="AN3326" i="3"/>
  <c r="AN3325" i="3"/>
  <c r="AN3324" i="3"/>
  <c r="AN3323" i="3"/>
  <c r="AN3322" i="3"/>
  <c r="AN3321" i="3"/>
  <c r="AN3320" i="3"/>
  <c r="AN3319" i="3"/>
  <c r="AN3318" i="3"/>
  <c r="AN3317" i="3"/>
  <c r="AN3316" i="3"/>
  <c r="AN3315" i="3"/>
  <c r="AN3314" i="3"/>
  <c r="AN3313" i="3"/>
  <c r="AN3312" i="3"/>
  <c r="AN3311" i="3"/>
  <c r="AN3310" i="3"/>
  <c r="AN3309" i="3"/>
  <c r="AN3308" i="3"/>
  <c r="AN3307" i="3"/>
  <c r="AN3306" i="3"/>
  <c r="AN3305" i="3"/>
  <c r="AN3304" i="3"/>
  <c r="AN3303" i="3"/>
  <c r="AN3302" i="3"/>
  <c r="AN3301" i="3"/>
  <c r="AN3300" i="3"/>
  <c r="AN3299" i="3"/>
  <c r="AN3298" i="3"/>
  <c r="AN3297" i="3"/>
  <c r="AN3296" i="3"/>
  <c r="AN3295" i="3"/>
  <c r="AN3294" i="3"/>
  <c r="AN3293" i="3"/>
  <c r="AN3292" i="3"/>
  <c r="AN3291" i="3"/>
  <c r="AN3290" i="3"/>
  <c r="AN3289" i="3"/>
  <c r="AN3288" i="3"/>
  <c r="AN3287" i="3"/>
  <c r="AN3286" i="3"/>
  <c r="AN3285" i="3"/>
  <c r="AN3284" i="3"/>
  <c r="AN3283" i="3"/>
  <c r="AN3282" i="3"/>
  <c r="AN3281" i="3"/>
  <c r="AN3280" i="3"/>
  <c r="AN3279" i="3"/>
  <c r="AN3278" i="3"/>
  <c r="AN3277" i="3"/>
  <c r="AN3276" i="3"/>
  <c r="AN3275" i="3"/>
  <c r="AN3274" i="3"/>
  <c r="AN3273" i="3"/>
  <c r="AN3272" i="3"/>
  <c r="AN3271" i="3"/>
  <c r="AN3270" i="3"/>
  <c r="AN3269" i="3"/>
  <c r="AN3268" i="3"/>
  <c r="AN3267" i="3"/>
  <c r="AN3266" i="3"/>
  <c r="AN3265" i="3"/>
  <c r="AN3264" i="3"/>
  <c r="AN3263" i="3"/>
  <c r="AN3262" i="3"/>
  <c r="AN3261" i="3"/>
  <c r="AN3260" i="3"/>
  <c r="AN3259" i="3"/>
  <c r="AN3258" i="3"/>
  <c r="AN3257" i="3"/>
  <c r="AN3256" i="3"/>
  <c r="AN3255" i="3"/>
  <c r="AN3254" i="3"/>
  <c r="AN3253" i="3"/>
  <c r="AN3252" i="3"/>
  <c r="AN3251" i="3"/>
  <c r="AN3250" i="3"/>
  <c r="AN3249" i="3"/>
  <c r="AN3248" i="3"/>
  <c r="AN3247" i="3"/>
  <c r="AN3246" i="3"/>
  <c r="AN3245" i="3"/>
  <c r="AN3244" i="3"/>
  <c r="AN3243" i="3"/>
  <c r="AN3242" i="3"/>
  <c r="AN3241" i="3"/>
  <c r="AN3240" i="3"/>
  <c r="AN3239" i="3"/>
  <c r="AN3238" i="3"/>
  <c r="AN3237" i="3"/>
  <c r="AN3236" i="3"/>
  <c r="AN3235" i="3"/>
  <c r="AN3234" i="3"/>
  <c r="AN3233" i="3"/>
  <c r="AN3232" i="3"/>
  <c r="AN3231" i="3"/>
  <c r="AN3230" i="3"/>
  <c r="AN3229" i="3"/>
  <c r="AN3228" i="3"/>
  <c r="AN3227" i="3"/>
  <c r="AN3226" i="3"/>
  <c r="AN3225" i="3"/>
  <c r="AN3224" i="3"/>
  <c r="AN3223" i="3"/>
  <c r="AN3222" i="3"/>
  <c r="AN3221" i="3"/>
  <c r="AN3220" i="3"/>
  <c r="AN3219" i="3"/>
  <c r="AN3218" i="3"/>
  <c r="AN3217" i="3"/>
  <c r="AN3216" i="3"/>
  <c r="AN3215" i="3"/>
  <c r="AN3214" i="3"/>
  <c r="AN3213" i="3"/>
  <c r="AN3212" i="3"/>
  <c r="AN3211" i="3"/>
  <c r="AN3210" i="3"/>
  <c r="AN3209" i="3"/>
  <c r="AN3208" i="3"/>
  <c r="AN3207" i="3"/>
  <c r="AN3206" i="3"/>
  <c r="AN3205" i="3"/>
  <c r="AN3204" i="3"/>
  <c r="AN3203" i="3"/>
  <c r="AN3202" i="3"/>
  <c r="AN3201" i="3"/>
  <c r="AN3200" i="3"/>
  <c r="AN3199" i="3"/>
  <c r="AN3198" i="3"/>
  <c r="AN3197" i="3"/>
  <c r="AN3196" i="3"/>
  <c r="AN3195" i="3"/>
  <c r="AN3194" i="3"/>
  <c r="AN3193" i="3"/>
  <c r="AN3192" i="3"/>
  <c r="AN3191" i="3"/>
  <c r="AN3190" i="3"/>
  <c r="AN3189" i="3"/>
  <c r="AN3188" i="3"/>
  <c r="AN3187" i="3"/>
  <c r="AN3186" i="3"/>
  <c r="AN3185" i="3"/>
  <c r="AN3184" i="3"/>
  <c r="AN3183" i="3"/>
  <c r="AN3182" i="3"/>
  <c r="AN3181" i="3"/>
  <c r="AN3180" i="3"/>
  <c r="AN3179" i="3"/>
  <c r="AN3178" i="3"/>
  <c r="AN3177" i="3"/>
  <c r="AN3176" i="3"/>
  <c r="AN3175" i="3"/>
  <c r="AN3174" i="3"/>
  <c r="AN3173" i="3"/>
  <c r="AN3172" i="3"/>
  <c r="AN3171" i="3"/>
  <c r="AN3170" i="3"/>
  <c r="AN3169" i="3"/>
  <c r="AN3168" i="3"/>
  <c r="AN3167" i="3"/>
  <c r="AN3166" i="3"/>
  <c r="AN3165" i="3"/>
  <c r="AN3164" i="3"/>
  <c r="AN3163" i="3"/>
  <c r="AN3162" i="3"/>
  <c r="AN3161" i="3"/>
  <c r="AN3160" i="3"/>
  <c r="AN3159" i="3"/>
  <c r="AN3158" i="3"/>
  <c r="AN3157" i="3"/>
  <c r="AN3156" i="3"/>
  <c r="AN3155" i="3"/>
  <c r="AN3154" i="3"/>
  <c r="AN3153" i="3"/>
  <c r="AN3152" i="3"/>
  <c r="AN3151" i="3"/>
  <c r="AN3150" i="3"/>
  <c r="AN3149" i="3"/>
  <c r="AN3148" i="3"/>
  <c r="AN3147" i="3"/>
  <c r="AN3146" i="3"/>
  <c r="AN3145" i="3"/>
  <c r="AN3144" i="3"/>
  <c r="AN3143" i="3"/>
  <c r="AN3142" i="3"/>
  <c r="AN3141" i="3"/>
  <c r="AN3140" i="3"/>
  <c r="AN3139" i="3"/>
  <c r="AN3138" i="3"/>
  <c r="AN3137" i="3"/>
  <c r="AN3136" i="3"/>
  <c r="AN3135" i="3"/>
  <c r="AN3134" i="3"/>
  <c r="AN3133" i="3"/>
  <c r="AN3132" i="3"/>
  <c r="AN3131" i="3"/>
  <c r="AN3130" i="3"/>
  <c r="AN3129" i="3"/>
  <c r="AN3128" i="3"/>
  <c r="AN3127" i="3"/>
  <c r="AN3126" i="3"/>
  <c r="AN3125" i="3"/>
  <c r="AN3124" i="3"/>
  <c r="AN3123" i="3"/>
  <c r="AN3122" i="3"/>
  <c r="AN3121" i="3"/>
  <c r="AN3120" i="3"/>
  <c r="AN3119" i="3"/>
  <c r="AN3118" i="3"/>
  <c r="AN3117" i="3"/>
  <c r="AN3116" i="3"/>
  <c r="AN3115" i="3"/>
  <c r="AN3114" i="3"/>
  <c r="AN3113" i="3"/>
  <c r="AN3112" i="3"/>
  <c r="AN3111" i="3"/>
  <c r="AN3110" i="3"/>
  <c r="AN3109" i="3"/>
  <c r="AN3108" i="3"/>
  <c r="AN3107" i="3"/>
  <c r="AN3106" i="3"/>
  <c r="AN3105" i="3"/>
  <c r="AN3104" i="3"/>
  <c r="AN3103" i="3"/>
  <c r="AN3102" i="3"/>
  <c r="AN3101" i="3"/>
  <c r="AN3100" i="3"/>
  <c r="AN3099" i="3"/>
  <c r="AN3098" i="3"/>
  <c r="AN3097" i="3"/>
  <c r="AN3096" i="3"/>
  <c r="AN3095" i="3"/>
  <c r="AN3094" i="3"/>
  <c r="AN3093" i="3"/>
  <c r="AN3092" i="3"/>
  <c r="AN3091" i="3"/>
  <c r="AN3090" i="3"/>
  <c r="AN3089" i="3"/>
  <c r="AN3088" i="3"/>
  <c r="AN3087" i="3"/>
  <c r="AN3086" i="3"/>
  <c r="AN3085" i="3"/>
  <c r="AN3084" i="3"/>
  <c r="AN3083" i="3"/>
  <c r="AN3082" i="3"/>
  <c r="AN3081" i="3"/>
  <c r="AN3080" i="3"/>
  <c r="AN3079" i="3"/>
  <c r="AN3078" i="3"/>
  <c r="AN3077" i="3"/>
  <c r="AN3076" i="3"/>
  <c r="AN3075" i="3"/>
  <c r="AN3074" i="3"/>
  <c r="AN3073" i="3"/>
  <c r="AN3072" i="3"/>
  <c r="AN3071" i="3"/>
  <c r="AN3070" i="3"/>
  <c r="AN3069" i="3"/>
  <c r="AN3068" i="3"/>
  <c r="AN3067" i="3"/>
  <c r="AN3066" i="3"/>
  <c r="AN3065" i="3"/>
  <c r="AN3064" i="3"/>
  <c r="AN3063" i="3"/>
  <c r="AN3062" i="3"/>
  <c r="AN3061" i="3"/>
  <c r="AN3060" i="3"/>
  <c r="AN3059" i="3"/>
  <c r="AN3058" i="3"/>
  <c r="AN3057" i="3"/>
  <c r="AN3056" i="3"/>
  <c r="AN3055" i="3"/>
  <c r="AN3054" i="3"/>
  <c r="AN3053" i="3"/>
  <c r="AN3052" i="3"/>
  <c r="AN3051" i="3"/>
  <c r="AN3050" i="3"/>
  <c r="AN3049" i="3"/>
  <c r="AN3048" i="3"/>
  <c r="AN3047" i="3"/>
  <c r="AN3046" i="3"/>
  <c r="AN3045" i="3"/>
  <c r="AN3044" i="3"/>
  <c r="AN3043" i="3"/>
  <c r="AN3042" i="3"/>
  <c r="AN3041" i="3"/>
  <c r="AN3040" i="3"/>
  <c r="AN3039" i="3"/>
  <c r="AN3038" i="3"/>
  <c r="AN3037" i="3"/>
  <c r="AN3036" i="3"/>
  <c r="AN3035" i="3"/>
  <c r="AN3034" i="3"/>
  <c r="AN3033" i="3"/>
  <c r="AN3032" i="3"/>
  <c r="AN3031" i="3"/>
  <c r="AN3030" i="3"/>
  <c r="AN3029" i="3"/>
  <c r="AN3028" i="3"/>
  <c r="AN3027" i="3"/>
  <c r="AN3026" i="3"/>
  <c r="AN3025" i="3"/>
  <c r="AN3024" i="3"/>
  <c r="AN3023" i="3"/>
  <c r="AN3022" i="3"/>
  <c r="AN3021" i="3"/>
  <c r="AN3020" i="3"/>
  <c r="AN3019" i="3"/>
  <c r="AN3018" i="3"/>
  <c r="AN3017" i="3"/>
  <c r="AN3016" i="3"/>
  <c r="AN3015" i="3"/>
  <c r="AN3014" i="3"/>
  <c r="AN3013" i="3"/>
  <c r="AN3012" i="3"/>
  <c r="AN3011" i="3"/>
  <c r="AN3010" i="3"/>
  <c r="AN3009" i="3"/>
  <c r="AN3008" i="3"/>
  <c r="AN3007" i="3"/>
  <c r="AN3006" i="3"/>
  <c r="AN3005" i="3"/>
  <c r="AN3004" i="3"/>
  <c r="AN3003" i="3"/>
  <c r="AN3002" i="3"/>
  <c r="AN3001" i="3"/>
  <c r="AN3000" i="3"/>
  <c r="AN2999" i="3"/>
  <c r="AN2998" i="3"/>
  <c r="AN2997" i="3"/>
  <c r="AN2996" i="3"/>
  <c r="AN2995" i="3"/>
  <c r="AN2994" i="3"/>
  <c r="AN2993" i="3"/>
  <c r="AN2992" i="3"/>
  <c r="AN2991" i="3"/>
  <c r="AN2990" i="3"/>
  <c r="AN2989" i="3"/>
  <c r="AN2988" i="3"/>
  <c r="AN2987" i="3"/>
  <c r="AN2986" i="3"/>
  <c r="AN2985" i="3"/>
  <c r="AN2984" i="3"/>
  <c r="AN2983" i="3"/>
  <c r="AN2982" i="3"/>
  <c r="AN2981" i="3"/>
  <c r="AN2980" i="3"/>
  <c r="AN2979" i="3"/>
  <c r="AN2978" i="3"/>
  <c r="AN2977" i="3"/>
  <c r="AN2976" i="3"/>
  <c r="AN2975" i="3"/>
  <c r="AN2974" i="3"/>
  <c r="AN2973" i="3"/>
  <c r="AN2972" i="3"/>
  <c r="AN2971" i="3"/>
  <c r="AN2970" i="3"/>
  <c r="AN2969" i="3"/>
  <c r="AN2968" i="3"/>
  <c r="AN2967" i="3"/>
  <c r="AN2966" i="3"/>
  <c r="AN2965" i="3"/>
  <c r="AN2964" i="3"/>
  <c r="AN2963" i="3"/>
  <c r="AN2962" i="3"/>
  <c r="AN2961" i="3"/>
  <c r="AN2960" i="3"/>
  <c r="AN2959" i="3"/>
  <c r="AN2958" i="3"/>
  <c r="AN2957" i="3"/>
  <c r="AN2956" i="3"/>
  <c r="AN2955" i="3"/>
  <c r="AN2954" i="3"/>
  <c r="AN2953" i="3"/>
  <c r="AN2952" i="3"/>
  <c r="AN2951" i="3"/>
  <c r="AN2950" i="3"/>
  <c r="AN2949" i="3"/>
  <c r="AN2948" i="3"/>
  <c r="AN2947" i="3"/>
  <c r="AN2946" i="3"/>
  <c r="AN2945" i="3"/>
  <c r="AN2944" i="3"/>
  <c r="AN2943" i="3"/>
  <c r="AN2942" i="3"/>
  <c r="AN2941" i="3"/>
  <c r="AN2940" i="3"/>
  <c r="AN2939" i="3"/>
  <c r="AN2938" i="3"/>
  <c r="AN2937" i="3"/>
  <c r="AN2936" i="3"/>
  <c r="AN2935" i="3"/>
  <c r="AN2934" i="3"/>
  <c r="AN2933" i="3"/>
  <c r="AN2932" i="3"/>
  <c r="AN2931" i="3"/>
  <c r="AN2930" i="3"/>
  <c r="AN2929" i="3"/>
  <c r="AN2928" i="3"/>
  <c r="AN2927" i="3"/>
  <c r="AN2926" i="3"/>
  <c r="AN2925" i="3"/>
  <c r="AN2924" i="3"/>
  <c r="AN2923" i="3"/>
  <c r="AN2922" i="3"/>
  <c r="AN2921" i="3"/>
  <c r="AN2920" i="3"/>
  <c r="AN2919" i="3"/>
  <c r="AN2918" i="3"/>
  <c r="AN2917" i="3"/>
  <c r="AN2916" i="3"/>
  <c r="AN2915" i="3"/>
  <c r="AN2914" i="3"/>
  <c r="AN2913" i="3"/>
  <c r="AN2912" i="3"/>
  <c r="AN2911" i="3"/>
  <c r="AN2910" i="3"/>
  <c r="AN2909" i="3"/>
  <c r="AN2908" i="3"/>
  <c r="AN2907" i="3"/>
  <c r="AN2906" i="3"/>
  <c r="AN2905" i="3"/>
  <c r="AN2904" i="3"/>
  <c r="AN2903" i="3"/>
  <c r="AN2902" i="3"/>
  <c r="AN2901" i="3"/>
  <c r="AN2900" i="3"/>
  <c r="AN2899" i="3"/>
  <c r="AN2898" i="3"/>
  <c r="AN2897" i="3"/>
  <c r="AN2896" i="3"/>
  <c r="AN2895" i="3"/>
  <c r="AN2894" i="3"/>
  <c r="AN2893" i="3"/>
  <c r="AN2892" i="3"/>
  <c r="AN2891" i="3"/>
  <c r="AN2890" i="3"/>
  <c r="AN2889" i="3"/>
  <c r="AN2888" i="3"/>
  <c r="AN2887" i="3"/>
  <c r="AN2886" i="3"/>
  <c r="AN2885" i="3"/>
  <c r="AN2884" i="3"/>
  <c r="AN2883" i="3"/>
  <c r="AN2882" i="3"/>
  <c r="AN2881" i="3"/>
  <c r="AN2880" i="3"/>
  <c r="AN2879" i="3"/>
  <c r="AN2878" i="3"/>
  <c r="AN2877" i="3"/>
  <c r="AN2876" i="3"/>
  <c r="AN2875" i="3"/>
  <c r="AN2874" i="3"/>
  <c r="AN2873" i="3"/>
  <c r="AN2872" i="3"/>
  <c r="AN2871" i="3"/>
  <c r="AN2870" i="3"/>
  <c r="AN2869" i="3"/>
  <c r="AN2868" i="3"/>
  <c r="AN2867" i="3"/>
  <c r="AN2866" i="3"/>
  <c r="AN2865" i="3"/>
  <c r="AN2864" i="3"/>
  <c r="AN2863" i="3"/>
  <c r="AN2862" i="3"/>
  <c r="AN2861" i="3"/>
  <c r="AN2860" i="3"/>
  <c r="AN2859" i="3"/>
  <c r="AN2858" i="3"/>
  <c r="AN2857" i="3"/>
  <c r="AN2856" i="3"/>
  <c r="AN2855" i="3"/>
  <c r="AN2854" i="3"/>
  <c r="AN2853" i="3"/>
  <c r="AN2852" i="3"/>
  <c r="AN2851" i="3"/>
  <c r="AN2850" i="3"/>
  <c r="AN2849" i="3"/>
  <c r="AN2848" i="3"/>
  <c r="AN2847" i="3"/>
  <c r="AN2846" i="3"/>
  <c r="AN2845" i="3"/>
  <c r="AN2844" i="3"/>
  <c r="AN2843" i="3"/>
  <c r="AN2842" i="3"/>
  <c r="AN2841" i="3"/>
  <c r="AN2840" i="3"/>
  <c r="AN2839" i="3"/>
  <c r="AN2838" i="3"/>
  <c r="AN2837" i="3"/>
  <c r="AN2836" i="3"/>
  <c r="AN2835" i="3"/>
  <c r="AN2834" i="3"/>
  <c r="AN2833" i="3"/>
  <c r="AN2832" i="3"/>
  <c r="AN2831" i="3"/>
  <c r="AN2830" i="3"/>
  <c r="AN2829" i="3"/>
  <c r="AN2828" i="3"/>
  <c r="AN2827" i="3"/>
  <c r="AN2826" i="3"/>
  <c r="AN2825" i="3"/>
  <c r="AN2824" i="3"/>
  <c r="AN2823" i="3"/>
  <c r="AN2822" i="3"/>
  <c r="AN2821" i="3"/>
  <c r="AN2820" i="3"/>
  <c r="AN2819" i="3"/>
  <c r="AN2818" i="3"/>
  <c r="AN2817" i="3"/>
  <c r="AN2816" i="3"/>
  <c r="AN2815" i="3"/>
  <c r="AN2814" i="3"/>
  <c r="AN2813" i="3"/>
  <c r="AN2812" i="3"/>
  <c r="AN2811" i="3"/>
  <c r="AN2810" i="3"/>
  <c r="AN2809" i="3"/>
  <c r="AN2808" i="3"/>
  <c r="AN2807" i="3"/>
  <c r="AN2806" i="3"/>
  <c r="AN2805" i="3"/>
  <c r="AN2804" i="3"/>
  <c r="AN2803" i="3"/>
  <c r="AN2802" i="3"/>
  <c r="AN2801" i="3"/>
  <c r="AN2800" i="3"/>
  <c r="AN2799" i="3"/>
  <c r="AN2798" i="3"/>
  <c r="AN2797" i="3"/>
  <c r="AN2796" i="3"/>
  <c r="AN2795" i="3"/>
  <c r="AN2794" i="3"/>
  <c r="AN2793" i="3"/>
  <c r="AN2792" i="3"/>
  <c r="AN2791" i="3"/>
  <c r="AN2790" i="3"/>
  <c r="AN2789" i="3"/>
  <c r="AN2788" i="3"/>
  <c r="AN2787" i="3"/>
  <c r="AN2786" i="3"/>
  <c r="AN2785" i="3"/>
  <c r="AN2784" i="3"/>
  <c r="AN2783" i="3"/>
  <c r="AN2782" i="3"/>
  <c r="AN2781" i="3"/>
  <c r="AN2780" i="3"/>
  <c r="AN2779" i="3"/>
  <c r="AN2778" i="3"/>
  <c r="AN2777" i="3"/>
  <c r="AN2776" i="3"/>
  <c r="AN2775" i="3"/>
  <c r="AN2774" i="3"/>
  <c r="AN2773" i="3"/>
  <c r="AN2772" i="3"/>
  <c r="AN2771" i="3"/>
  <c r="AN2770" i="3"/>
  <c r="AN2769" i="3"/>
  <c r="AN2768" i="3"/>
  <c r="AN2767" i="3"/>
  <c r="AN2766" i="3"/>
  <c r="AN2765" i="3"/>
  <c r="AN2764" i="3"/>
  <c r="AN2763" i="3"/>
  <c r="AN2762" i="3"/>
  <c r="AN2761" i="3"/>
  <c r="AN2760" i="3"/>
  <c r="AN2759" i="3"/>
  <c r="AN2758" i="3"/>
  <c r="AN2757" i="3"/>
  <c r="AN2756" i="3"/>
  <c r="AN2755" i="3"/>
  <c r="AN2754" i="3"/>
  <c r="AN2753" i="3"/>
  <c r="AN2752" i="3"/>
  <c r="AN2751" i="3"/>
  <c r="AN2750" i="3"/>
  <c r="AN2749" i="3"/>
  <c r="AN2748" i="3"/>
  <c r="AN2747" i="3"/>
  <c r="AN2746" i="3"/>
  <c r="AN2745" i="3"/>
  <c r="AN2744" i="3"/>
  <c r="AN2743" i="3"/>
  <c r="AN2742" i="3"/>
  <c r="AN2741" i="3"/>
  <c r="AN2740" i="3"/>
  <c r="AN2739" i="3"/>
  <c r="AN2738" i="3"/>
  <c r="AN2737" i="3"/>
  <c r="AN2736" i="3"/>
  <c r="AN2735" i="3"/>
  <c r="AN2734" i="3"/>
  <c r="AN2733" i="3"/>
  <c r="AN2732" i="3"/>
  <c r="AN2731" i="3"/>
  <c r="AN2730" i="3"/>
  <c r="AN2729" i="3"/>
  <c r="AN2728" i="3"/>
  <c r="AN2727" i="3"/>
  <c r="AN2726" i="3"/>
  <c r="AN2725" i="3"/>
  <c r="AN2724" i="3"/>
  <c r="AN2723" i="3"/>
  <c r="AN2722" i="3"/>
  <c r="AN2721" i="3"/>
  <c r="AN2720" i="3"/>
  <c r="AN2719" i="3"/>
  <c r="AN2718" i="3"/>
  <c r="AN2717" i="3"/>
  <c r="AN2716" i="3"/>
  <c r="AN2715" i="3"/>
  <c r="AN2714" i="3"/>
  <c r="AN2713" i="3"/>
  <c r="AN2712" i="3"/>
  <c r="AN2711" i="3"/>
  <c r="AN2710" i="3"/>
  <c r="AN2709" i="3"/>
  <c r="AN2708" i="3"/>
  <c r="AN2707" i="3"/>
  <c r="AN2706" i="3"/>
  <c r="AN2705" i="3"/>
  <c r="AN2704" i="3"/>
  <c r="AN2703" i="3"/>
  <c r="AN2702" i="3"/>
  <c r="AN2701" i="3"/>
  <c r="AN2700" i="3"/>
  <c r="AN2699" i="3"/>
  <c r="AN2698" i="3"/>
  <c r="AN2697" i="3"/>
  <c r="AN2696" i="3"/>
  <c r="AN2695" i="3"/>
  <c r="AN2694" i="3"/>
  <c r="AN2693" i="3"/>
  <c r="AN2692" i="3"/>
  <c r="AN2691" i="3"/>
  <c r="AN2690" i="3"/>
  <c r="AN2689" i="3"/>
  <c r="AN2688" i="3"/>
  <c r="AN2687" i="3"/>
  <c r="AN2686" i="3"/>
  <c r="AN2685" i="3"/>
  <c r="AN2684" i="3"/>
  <c r="AN2683" i="3"/>
  <c r="AN2682" i="3"/>
  <c r="AN2681" i="3"/>
  <c r="AN2680" i="3"/>
  <c r="AN2679" i="3"/>
  <c r="AN2678" i="3"/>
  <c r="AN2677" i="3"/>
  <c r="AN2676" i="3"/>
  <c r="AN2675" i="3"/>
  <c r="AN2674" i="3"/>
  <c r="AN2673" i="3"/>
  <c r="AN2672" i="3"/>
  <c r="AN2671" i="3"/>
  <c r="AN2670" i="3"/>
  <c r="AN2669" i="3"/>
  <c r="AN2668" i="3"/>
  <c r="AN2667" i="3"/>
  <c r="AN2666" i="3"/>
  <c r="AN2665" i="3"/>
  <c r="AN2664" i="3"/>
  <c r="AN2663" i="3"/>
  <c r="AN2662" i="3"/>
  <c r="AN2661" i="3"/>
  <c r="AN2660" i="3"/>
  <c r="AN2659" i="3"/>
  <c r="AN2658" i="3"/>
  <c r="AN2657" i="3"/>
  <c r="AN2656" i="3"/>
  <c r="AN2655" i="3"/>
  <c r="AN2654" i="3"/>
  <c r="AN2653" i="3"/>
  <c r="AN2652" i="3"/>
  <c r="AN2651" i="3"/>
  <c r="AN2650" i="3"/>
  <c r="AN2649" i="3"/>
  <c r="AN2648" i="3"/>
  <c r="AN2647" i="3"/>
  <c r="AN2646" i="3"/>
  <c r="AN2645" i="3"/>
  <c r="AN2644" i="3"/>
  <c r="AN2643" i="3"/>
  <c r="AN2642" i="3"/>
  <c r="AN2641" i="3"/>
  <c r="AN2640" i="3"/>
  <c r="AN2639" i="3"/>
  <c r="AN2638" i="3"/>
  <c r="AN2637" i="3"/>
  <c r="AN2636" i="3"/>
  <c r="AN2635" i="3"/>
  <c r="AN2634" i="3"/>
  <c r="AN2633" i="3"/>
  <c r="AN2632" i="3"/>
  <c r="AN2631" i="3"/>
  <c r="AN2630" i="3"/>
  <c r="AN2629" i="3"/>
  <c r="AN2628" i="3"/>
  <c r="AN2627" i="3"/>
  <c r="AN2626" i="3"/>
  <c r="AN2625" i="3"/>
  <c r="AN2624" i="3"/>
  <c r="AN2623" i="3"/>
  <c r="AN2622" i="3"/>
  <c r="AN2621" i="3"/>
  <c r="AN2620" i="3"/>
  <c r="AN2619" i="3"/>
  <c r="AN2618" i="3"/>
  <c r="AN2617" i="3"/>
  <c r="AN2616" i="3"/>
  <c r="AN2615" i="3"/>
  <c r="AN2614" i="3"/>
  <c r="AN2613" i="3"/>
  <c r="AN2612" i="3"/>
  <c r="AN2611" i="3"/>
  <c r="AN2610" i="3"/>
  <c r="AN2609" i="3"/>
  <c r="AN2608" i="3"/>
  <c r="AN2607" i="3"/>
  <c r="AN2606" i="3"/>
  <c r="AN2605" i="3"/>
  <c r="AN2604" i="3"/>
  <c r="AN2603" i="3"/>
  <c r="AN2602" i="3"/>
  <c r="AN2601" i="3"/>
  <c r="AN2600" i="3"/>
  <c r="AN2599" i="3"/>
  <c r="AN2598" i="3"/>
  <c r="AN2597" i="3"/>
  <c r="AN2596" i="3"/>
  <c r="AN2595" i="3"/>
  <c r="AN2594" i="3"/>
  <c r="AN2593" i="3"/>
  <c r="AN2592" i="3"/>
  <c r="AN2591" i="3"/>
  <c r="AN2590" i="3"/>
  <c r="AN2589" i="3"/>
  <c r="AN2588" i="3"/>
  <c r="AN2587" i="3"/>
  <c r="AN2586" i="3"/>
  <c r="AN2585" i="3"/>
  <c r="AN2584" i="3"/>
  <c r="AN2583" i="3"/>
  <c r="AN2582" i="3"/>
  <c r="AN2581" i="3"/>
  <c r="AN2580" i="3"/>
  <c r="AN2579" i="3"/>
  <c r="AN2578" i="3"/>
  <c r="AN2577" i="3"/>
  <c r="AN2576" i="3"/>
  <c r="AN2575" i="3"/>
  <c r="AN2574" i="3"/>
  <c r="AN2573" i="3"/>
  <c r="AN2572" i="3"/>
  <c r="AN2571" i="3"/>
  <c r="AN2570" i="3"/>
  <c r="AN2569" i="3"/>
  <c r="AN2568" i="3"/>
  <c r="AN2567" i="3"/>
  <c r="AN2566" i="3"/>
  <c r="AN2565" i="3"/>
  <c r="AN2564" i="3"/>
  <c r="AN2563" i="3"/>
  <c r="AN2562" i="3"/>
  <c r="AN2561" i="3"/>
  <c r="AN2560" i="3"/>
  <c r="AN2559" i="3"/>
  <c r="AN2558" i="3"/>
  <c r="AN2557" i="3"/>
  <c r="AN2556" i="3"/>
  <c r="AN2555" i="3"/>
  <c r="AN2554" i="3"/>
  <c r="AN2553" i="3"/>
  <c r="AN2552" i="3"/>
  <c r="AN2551" i="3"/>
  <c r="AN2550" i="3"/>
  <c r="AN2549" i="3"/>
  <c r="AN2548" i="3"/>
  <c r="AN2547" i="3"/>
  <c r="AN2546" i="3"/>
  <c r="AN2545" i="3"/>
  <c r="AN2544" i="3"/>
  <c r="AN2543" i="3"/>
  <c r="AN2542" i="3"/>
  <c r="AN2541" i="3"/>
  <c r="AN2540" i="3"/>
  <c r="AN2539" i="3"/>
  <c r="AN2538" i="3"/>
  <c r="AN2537" i="3"/>
  <c r="AN2536" i="3"/>
  <c r="AN2535" i="3"/>
  <c r="AN2534" i="3"/>
  <c r="AN2533" i="3"/>
  <c r="AN2532" i="3"/>
  <c r="AN2531" i="3"/>
  <c r="AN2530" i="3"/>
  <c r="AN2529" i="3"/>
  <c r="AN2528" i="3"/>
  <c r="AN2527" i="3"/>
  <c r="AN2526" i="3"/>
  <c r="AN2525" i="3"/>
  <c r="AN2524" i="3"/>
  <c r="AN2523" i="3"/>
  <c r="AN2522" i="3"/>
  <c r="AN2521" i="3"/>
  <c r="AN2520" i="3"/>
  <c r="AN2519" i="3"/>
  <c r="AN2518" i="3"/>
  <c r="AN2517" i="3"/>
  <c r="AN2516" i="3"/>
  <c r="AN2515" i="3"/>
  <c r="AN2514" i="3"/>
  <c r="AN2513" i="3"/>
  <c r="AN2512" i="3"/>
  <c r="AN2511" i="3"/>
  <c r="AN2510" i="3"/>
  <c r="AN2509" i="3"/>
  <c r="AN2508" i="3"/>
  <c r="AN2507" i="3"/>
  <c r="AN2506" i="3"/>
  <c r="AN2505" i="3"/>
  <c r="AN2504" i="3"/>
  <c r="AN2503" i="3"/>
  <c r="AN2502" i="3"/>
  <c r="AN2501" i="3"/>
  <c r="AN2500" i="3"/>
  <c r="AN2499" i="3"/>
  <c r="AN2498" i="3"/>
  <c r="AN2497" i="3"/>
  <c r="AN2496" i="3"/>
  <c r="AN2495" i="3"/>
  <c r="AN2494" i="3"/>
  <c r="AN2493" i="3"/>
  <c r="AN2492" i="3"/>
  <c r="AN2491" i="3"/>
  <c r="AN2490" i="3"/>
  <c r="AN2489" i="3"/>
  <c r="AN2488" i="3"/>
  <c r="AN2487" i="3"/>
  <c r="AN2486" i="3"/>
  <c r="AN2485" i="3"/>
  <c r="AN2484" i="3"/>
  <c r="AN2483" i="3"/>
  <c r="AN2482" i="3"/>
  <c r="AN2481" i="3"/>
  <c r="AN2480" i="3"/>
  <c r="AN2479" i="3"/>
  <c r="AN2478" i="3"/>
  <c r="AN2477" i="3"/>
  <c r="AN2476" i="3"/>
  <c r="AN2475" i="3"/>
  <c r="AN2474" i="3"/>
  <c r="AN2473" i="3"/>
  <c r="AN2472" i="3"/>
  <c r="AN2471" i="3"/>
  <c r="AN2470" i="3"/>
  <c r="AN2469" i="3"/>
  <c r="AN2468" i="3"/>
  <c r="AN2467" i="3"/>
  <c r="AN2466" i="3"/>
  <c r="AN2465" i="3"/>
  <c r="AN2464" i="3"/>
  <c r="AN2463" i="3"/>
  <c r="AN2462" i="3"/>
  <c r="AN2461" i="3"/>
  <c r="AN2460" i="3"/>
  <c r="AN2459" i="3"/>
  <c r="AN2458" i="3"/>
  <c r="AN2457" i="3"/>
  <c r="AN2456" i="3"/>
  <c r="AN2455" i="3"/>
  <c r="AN2454" i="3"/>
  <c r="AN2453" i="3"/>
  <c r="AN2452" i="3"/>
  <c r="AN2451" i="3"/>
  <c r="AN2450" i="3"/>
  <c r="AN2449" i="3"/>
  <c r="AN2448" i="3"/>
  <c r="AN2447" i="3"/>
  <c r="AN2446" i="3"/>
  <c r="AN2445" i="3"/>
  <c r="AN2444" i="3"/>
  <c r="AN2443" i="3"/>
  <c r="AN2442" i="3"/>
  <c r="AN2441" i="3"/>
  <c r="AN2440" i="3"/>
  <c r="AN2439" i="3"/>
  <c r="AN2438" i="3"/>
  <c r="AN2437" i="3"/>
  <c r="AN2436" i="3"/>
  <c r="AN2435" i="3"/>
  <c r="AN2434" i="3"/>
  <c r="AN2433" i="3"/>
  <c r="AN2432" i="3"/>
  <c r="AN2431" i="3"/>
  <c r="AN2430" i="3"/>
  <c r="AN2429" i="3"/>
  <c r="AN2428" i="3"/>
  <c r="AN2427" i="3"/>
  <c r="AN2426" i="3"/>
  <c r="AN2425" i="3"/>
  <c r="AN2424" i="3"/>
  <c r="AN2423" i="3"/>
  <c r="AN2422" i="3"/>
  <c r="AN2421" i="3"/>
  <c r="AN2420" i="3"/>
  <c r="AN2419" i="3"/>
  <c r="AN2418" i="3"/>
  <c r="AN2417" i="3"/>
  <c r="AN2416" i="3"/>
  <c r="AN2415" i="3"/>
  <c r="AN2414" i="3"/>
  <c r="AN2413" i="3"/>
  <c r="AN2412" i="3"/>
  <c r="AN2411" i="3"/>
  <c r="AN2410" i="3"/>
  <c r="AN2409" i="3"/>
  <c r="AN2408" i="3"/>
  <c r="AN2407" i="3"/>
  <c r="AN2406" i="3"/>
  <c r="AN2405" i="3"/>
  <c r="AN2404" i="3"/>
  <c r="AN2403" i="3"/>
  <c r="AN2402" i="3"/>
  <c r="AN2401" i="3"/>
  <c r="AN2400" i="3"/>
  <c r="AN2399" i="3"/>
  <c r="AN2398" i="3"/>
  <c r="AN2397" i="3"/>
  <c r="AN2396" i="3"/>
  <c r="AN2395" i="3"/>
  <c r="AN2394" i="3"/>
  <c r="AN2393" i="3"/>
  <c r="AN2392" i="3"/>
  <c r="AN2391" i="3"/>
  <c r="AN2390" i="3"/>
  <c r="AN2389" i="3"/>
  <c r="AN2388" i="3"/>
  <c r="AN2387" i="3"/>
  <c r="AN2386" i="3"/>
  <c r="AN2385" i="3"/>
  <c r="AN2384" i="3"/>
  <c r="AN2383" i="3"/>
  <c r="AN2382" i="3"/>
  <c r="AN2381" i="3"/>
  <c r="AN2380" i="3"/>
  <c r="AN2379" i="3"/>
  <c r="AN2378" i="3"/>
  <c r="AN2377" i="3"/>
  <c r="AN2376" i="3"/>
  <c r="AN2375" i="3"/>
  <c r="AN2374" i="3"/>
  <c r="AN2373" i="3"/>
  <c r="AN2372" i="3"/>
  <c r="AN2371" i="3"/>
  <c r="AN2370" i="3"/>
  <c r="AN2369" i="3"/>
  <c r="AN2368" i="3"/>
  <c r="AN2367" i="3"/>
  <c r="AN2366" i="3"/>
  <c r="AN2365" i="3"/>
  <c r="AN2364" i="3"/>
  <c r="AN2363" i="3"/>
  <c r="AN2362" i="3"/>
  <c r="AN2361" i="3"/>
  <c r="AN2360" i="3"/>
  <c r="AN2359" i="3"/>
  <c r="AN2358" i="3"/>
  <c r="AN2357" i="3"/>
  <c r="AN2356" i="3"/>
  <c r="AN2355" i="3"/>
  <c r="AN2354" i="3"/>
  <c r="AN2353" i="3"/>
  <c r="AN2352" i="3"/>
  <c r="AN2351" i="3"/>
  <c r="AN2350" i="3"/>
  <c r="AN2349" i="3"/>
  <c r="AN2348" i="3"/>
  <c r="AN2347" i="3"/>
  <c r="AN2346" i="3"/>
  <c r="AN2345" i="3"/>
  <c r="AN2344" i="3"/>
  <c r="AN2343" i="3"/>
  <c r="AN2342" i="3"/>
  <c r="AN2341" i="3"/>
  <c r="AN2340" i="3"/>
  <c r="AN2339" i="3"/>
  <c r="AN2338" i="3"/>
  <c r="AN2337" i="3"/>
  <c r="AN2336" i="3"/>
  <c r="AN2335" i="3"/>
  <c r="AN2334" i="3"/>
  <c r="AN2333" i="3"/>
  <c r="AN2332" i="3"/>
  <c r="AN2331" i="3"/>
  <c r="AN2330" i="3"/>
  <c r="AN2329" i="3"/>
  <c r="AN2328" i="3"/>
  <c r="AN2327" i="3"/>
  <c r="AN2326" i="3"/>
  <c r="AN2325" i="3"/>
  <c r="AN2324" i="3"/>
  <c r="AN2323" i="3"/>
  <c r="AN2322" i="3"/>
  <c r="AN2321" i="3"/>
  <c r="AN2320" i="3"/>
  <c r="AN2319" i="3"/>
  <c r="AN2318" i="3"/>
  <c r="AN2317" i="3"/>
  <c r="AN2316" i="3"/>
  <c r="AN2315" i="3"/>
  <c r="AN2314" i="3"/>
  <c r="AN2313" i="3"/>
  <c r="AN2312" i="3"/>
  <c r="AN2311" i="3"/>
  <c r="AN2310" i="3"/>
  <c r="AN2309" i="3"/>
  <c r="AN2308" i="3"/>
  <c r="AN2307" i="3"/>
  <c r="AN2306" i="3"/>
  <c r="AN2305" i="3"/>
  <c r="AN2304" i="3"/>
  <c r="AN2303" i="3"/>
  <c r="AN2302" i="3"/>
  <c r="AN2301" i="3"/>
  <c r="AN2300" i="3"/>
  <c r="AN2299" i="3"/>
  <c r="AN2298" i="3"/>
  <c r="AN2297" i="3"/>
  <c r="AN2296" i="3"/>
  <c r="AN2295" i="3"/>
  <c r="AN2294" i="3"/>
  <c r="AN2293" i="3"/>
  <c r="AN2292" i="3"/>
  <c r="AN2291" i="3"/>
  <c r="AN2290" i="3"/>
  <c r="AN2289" i="3"/>
  <c r="AN2288" i="3"/>
  <c r="AN2287" i="3"/>
  <c r="AN2286" i="3"/>
  <c r="AN2285" i="3"/>
  <c r="AN2284" i="3"/>
  <c r="AN2283" i="3"/>
  <c r="AN2282" i="3"/>
  <c r="AN2281" i="3"/>
  <c r="AN2280" i="3"/>
  <c r="AN2279" i="3"/>
  <c r="AN2278" i="3"/>
  <c r="AN2277" i="3"/>
  <c r="AN2276" i="3"/>
  <c r="AN2275" i="3"/>
  <c r="AN2274" i="3"/>
  <c r="AN2273" i="3"/>
  <c r="AN2272" i="3"/>
  <c r="AN2271" i="3"/>
  <c r="AN2270" i="3"/>
  <c r="AN2269" i="3"/>
  <c r="AN2268" i="3"/>
  <c r="AN2267" i="3"/>
  <c r="AN2266" i="3"/>
  <c r="AN2265" i="3"/>
  <c r="AN2264" i="3"/>
  <c r="AN2263" i="3"/>
  <c r="AN2262" i="3"/>
  <c r="AN2261" i="3"/>
  <c r="AN2260" i="3"/>
  <c r="AN2259" i="3"/>
  <c r="AN2258" i="3"/>
  <c r="AN2257" i="3"/>
  <c r="AN2256" i="3"/>
  <c r="AN2255" i="3"/>
  <c r="AN2254" i="3"/>
  <c r="AN2253" i="3"/>
  <c r="AN2252" i="3"/>
  <c r="AN2251" i="3"/>
  <c r="AN2250" i="3"/>
  <c r="AN2249" i="3"/>
  <c r="AN2248" i="3"/>
  <c r="AN2247" i="3"/>
  <c r="AN2246" i="3"/>
  <c r="AN2245" i="3"/>
  <c r="AN2244" i="3"/>
  <c r="AN2243" i="3"/>
  <c r="AN2242" i="3"/>
  <c r="AN2241" i="3"/>
  <c r="AN2240" i="3"/>
  <c r="AN2239" i="3"/>
  <c r="AN2238" i="3"/>
  <c r="AN2237" i="3"/>
  <c r="AN2236" i="3"/>
  <c r="AN2235" i="3"/>
  <c r="AN2234" i="3"/>
  <c r="AN2233" i="3"/>
  <c r="AN2232" i="3"/>
  <c r="AN2231" i="3"/>
  <c r="AN2230" i="3"/>
  <c r="AN2229" i="3"/>
  <c r="AN2228" i="3"/>
  <c r="AN2227" i="3"/>
  <c r="AN2226" i="3"/>
  <c r="AN2225" i="3"/>
  <c r="AN2224" i="3"/>
  <c r="AN2223" i="3"/>
  <c r="AN2222" i="3"/>
  <c r="AN2221" i="3"/>
  <c r="AN2220" i="3"/>
  <c r="AN2219" i="3"/>
  <c r="AN2218" i="3"/>
  <c r="AN2217" i="3"/>
  <c r="AN2216" i="3"/>
  <c r="AN2215" i="3"/>
  <c r="AN2214" i="3"/>
  <c r="AN2213" i="3"/>
  <c r="AN2212" i="3"/>
  <c r="AN2211" i="3"/>
  <c r="AN2210" i="3"/>
  <c r="AN2209" i="3"/>
  <c r="AN2208" i="3"/>
  <c r="AN2207" i="3"/>
  <c r="AN2206" i="3"/>
  <c r="AN2205" i="3"/>
  <c r="AN2204" i="3"/>
  <c r="AN2203" i="3"/>
  <c r="AN2202" i="3"/>
  <c r="AN2201" i="3"/>
  <c r="AN2200" i="3"/>
  <c r="AN2199" i="3"/>
  <c r="AN2198" i="3"/>
  <c r="AN2197" i="3"/>
  <c r="AN2196" i="3"/>
  <c r="AN2195" i="3"/>
  <c r="AN2194" i="3"/>
  <c r="AN2193" i="3"/>
  <c r="AN2192" i="3"/>
  <c r="AN2191" i="3"/>
  <c r="AN2190" i="3"/>
  <c r="AN2189" i="3"/>
  <c r="AN2188" i="3"/>
  <c r="AN2187" i="3"/>
  <c r="AN2186" i="3"/>
  <c r="AN2185" i="3"/>
  <c r="AN2184" i="3"/>
  <c r="AN2183" i="3"/>
  <c r="AN2182" i="3"/>
  <c r="AN2181" i="3"/>
  <c r="AN2180" i="3"/>
  <c r="AN2179" i="3"/>
  <c r="AN2178" i="3"/>
  <c r="AN2177" i="3"/>
  <c r="AN2176" i="3"/>
  <c r="AN2175" i="3"/>
  <c r="AN2174" i="3"/>
  <c r="AN2173" i="3"/>
  <c r="AN2172" i="3"/>
  <c r="AN2171" i="3"/>
  <c r="AN2170" i="3"/>
  <c r="AN2169" i="3"/>
  <c r="AN2168" i="3"/>
  <c r="AN2167" i="3"/>
  <c r="AN2166" i="3"/>
  <c r="AN2165" i="3"/>
  <c r="AN2164" i="3"/>
  <c r="AN2163" i="3"/>
  <c r="AN2162" i="3"/>
  <c r="AN2161" i="3"/>
  <c r="AN2160" i="3"/>
  <c r="AN2159" i="3"/>
  <c r="AN2158" i="3"/>
  <c r="AN2157" i="3"/>
  <c r="AN2156" i="3"/>
  <c r="AN2155" i="3"/>
  <c r="AN2154" i="3"/>
  <c r="AN2153" i="3"/>
  <c r="AN2152" i="3"/>
  <c r="AN2151" i="3"/>
  <c r="AN2150" i="3"/>
  <c r="AN2149" i="3"/>
  <c r="AN2148" i="3"/>
  <c r="AN2147" i="3"/>
  <c r="AN2146" i="3"/>
  <c r="AN2145" i="3"/>
  <c r="AN2144" i="3"/>
  <c r="AN2143" i="3"/>
  <c r="AN2142" i="3"/>
  <c r="AN2141" i="3"/>
  <c r="AN2140" i="3"/>
  <c r="AN2139" i="3"/>
  <c r="AN2138" i="3"/>
  <c r="AN2137" i="3"/>
  <c r="AN2136" i="3"/>
  <c r="AN2135" i="3"/>
  <c r="AN2134" i="3"/>
  <c r="AN2133" i="3"/>
  <c r="AN2132" i="3"/>
  <c r="AN2131" i="3"/>
  <c r="AN2130" i="3"/>
  <c r="AN2129" i="3"/>
  <c r="AN2128" i="3"/>
  <c r="AN2127" i="3"/>
  <c r="AN2126" i="3"/>
  <c r="AN2125" i="3"/>
  <c r="AN2124" i="3"/>
  <c r="AN2123" i="3"/>
  <c r="AN2122" i="3"/>
  <c r="AN2121" i="3"/>
  <c r="AN2120" i="3"/>
  <c r="AN2119" i="3"/>
  <c r="AN2118" i="3"/>
  <c r="AN2117" i="3"/>
  <c r="AN2116" i="3"/>
  <c r="AN2115" i="3"/>
  <c r="AN2114" i="3"/>
  <c r="AN2113" i="3"/>
  <c r="AN2112" i="3"/>
  <c r="AN2111" i="3"/>
  <c r="AN2110" i="3"/>
  <c r="AN2109" i="3"/>
  <c r="AN2108" i="3"/>
  <c r="AN2107" i="3"/>
  <c r="AN2106" i="3"/>
  <c r="AN2105" i="3"/>
  <c r="AN2104" i="3"/>
  <c r="AN2103" i="3"/>
  <c r="AN2102" i="3"/>
  <c r="AN2101" i="3"/>
  <c r="AN2100" i="3"/>
  <c r="AN2099" i="3"/>
  <c r="AN2098" i="3"/>
  <c r="AN2097" i="3"/>
  <c r="AN2096" i="3"/>
  <c r="AN2095" i="3"/>
  <c r="AN2094" i="3"/>
  <c r="AN2093" i="3"/>
  <c r="AN2092" i="3"/>
  <c r="AN2091" i="3"/>
  <c r="AN2090" i="3"/>
  <c r="AN2089" i="3"/>
  <c r="AN2088" i="3"/>
  <c r="AN2087" i="3"/>
  <c r="AN2086" i="3"/>
  <c r="AN2085" i="3"/>
  <c r="AN2084" i="3"/>
  <c r="AN2083" i="3"/>
  <c r="AN2082" i="3"/>
  <c r="AN2081" i="3"/>
  <c r="AN2080" i="3"/>
  <c r="AN2079" i="3"/>
  <c r="AN2078" i="3"/>
  <c r="AN2077" i="3"/>
  <c r="AN2076" i="3"/>
  <c r="AN2075" i="3"/>
  <c r="AN2074" i="3"/>
  <c r="AN2073" i="3"/>
  <c r="AN2072" i="3"/>
  <c r="AN2071" i="3"/>
  <c r="AN2070" i="3"/>
  <c r="AN2069" i="3"/>
  <c r="AN2068" i="3"/>
  <c r="AN2067" i="3"/>
  <c r="AN2066" i="3"/>
  <c r="AN2065" i="3"/>
  <c r="AN2064" i="3"/>
  <c r="AN2063" i="3"/>
  <c r="AN2062" i="3"/>
  <c r="AN2061" i="3"/>
  <c r="AN2060" i="3"/>
  <c r="AN2059" i="3"/>
  <c r="AN2058" i="3"/>
  <c r="AN2057" i="3"/>
  <c r="AN2056" i="3"/>
  <c r="AN2055" i="3"/>
  <c r="AN2054" i="3"/>
  <c r="AN2053" i="3"/>
  <c r="AN2052" i="3"/>
  <c r="AN2051" i="3"/>
  <c r="AN2050" i="3"/>
  <c r="AN2049" i="3"/>
  <c r="AN2048" i="3"/>
  <c r="AN2047" i="3"/>
  <c r="AN2046" i="3"/>
  <c r="AN2045" i="3"/>
  <c r="AN2044" i="3"/>
  <c r="AN2043" i="3"/>
  <c r="AN2042" i="3"/>
  <c r="AN2041" i="3"/>
  <c r="AN2040" i="3"/>
  <c r="AN2039" i="3"/>
  <c r="AN2038" i="3"/>
  <c r="AN2037" i="3"/>
  <c r="AN2036" i="3"/>
  <c r="AN2035" i="3"/>
  <c r="AN2034" i="3"/>
  <c r="AN2033" i="3"/>
  <c r="AN2032" i="3"/>
  <c r="AN2031" i="3"/>
  <c r="AN2030" i="3"/>
  <c r="AN2029" i="3"/>
  <c r="AN2028" i="3"/>
  <c r="AN2027" i="3"/>
  <c r="AN2026" i="3"/>
  <c r="AN2025" i="3"/>
  <c r="AN2024" i="3"/>
  <c r="AN2023" i="3"/>
  <c r="AN2022" i="3"/>
  <c r="AN2021" i="3"/>
  <c r="AN2020" i="3"/>
  <c r="AN2019" i="3"/>
  <c r="AN2018" i="3"/>
  <c r="AN2017" i="3"/>
  <c r="AN2016" i="3"/>
  <c r="AN2015" i="3"/>
  <c r="AN2014" i="3"/>
  <c r="AN2013" i="3"/>
  <c r="AN2012" i="3"/>
  <c r="AN2011" i="3"/>
  <c r="AN2010" i="3"/>
  <c r="AN2009" i="3"/>
  <c r="AN2008" i="3"/>
  <c r="AN2007" i="3"/>
  <c r="AN2006" i="3"/>
  <c r="AN2005" i="3"/>
  <c r="AN2004" i="3"/>
  <c r="AN2003" i="3"/>
  <c r="AN2002" i="3"/>
  <c r="AN2001" i="3"/>
  <c r="AN2000" i="3"/>
  <c r="AN1999" i="3"/>
  <c r="AN1998" i="3"/>
  <c r="AN1997" i="3"/>
  <c r="AN1996" i="3"/>
  <c r="AN1995" i="3"/>
  <c r="AN1994" i="3"/>
  <c r="AN1993" i="3"/>
  <c r="AN1992" i="3"/>
  <c r="AN1991" i="3"/>
  <c r="AN1990" i="3"/>
  <c r="AN1989" i="3"/>
  <c r="AN1988" i="3"/>
  <c r="AN1987" i="3"/>
  <c r="AN1986" i="3"/>
  <c r="AN1985" i="3"/>
  <c r="AN1984" i="3"/>
  <c r="AN1983" i="3"/>
  <c r="AN1982" i="3"/>
  <c r="AN1981" i="3"/>
  <c r="AN1980" i="3"/>
  <c r="AN1979" i="3"/>
  <c r="AN1978" i="3"/>
  <c r="AN1977" i="3"/>
  <c r="AN1976" i="3"/>
  <c r="AN1975" i="3"/>
  <c r="AN1974" i="3"/>
  <c r="AN1973" i="3"/>
  <c r="AN1972" i="3"/>
  <c r="AN1971" i="3"/>
  <c r="AN1970" i="3"/>
  <c r="AN1969" i="3"/>
  <c r="AN1968" i="3"/>
  <c r="AN1967" i="3"/>
  <c r="AN1966" i="3"/>
  <c r="AN1965" i="3"/>
  <c r="AN1964" i="3"/>
  <c r="AN1963" i="3"/>
  <c r="AN1962" i="3"/>
  <c r="AN1961" i="3"/>
  <c r="AN1960" i="3"/>
  <c r="AN1959" i="3"/>
  <c r="AN1958" i="3"/>
  <c r="AN1957" i="3"/>
  <c r="AN1956" i="3"/>
  <c r="AN1955" i="3"/>
  <c r="AN1954" i="3"/>
  <c r="AN1953" i="3"/>
  <c r="AN1952" i="3"/>
  <c r="AN1951" i="3"/>
  <c r="AN1950" i="3"/>
  <c r="AN1949" i="3"/>
  <c r="AN1948" i="3"/>
  <c r="AN1947" i="3"/>
  <c r="AN1946" i="3"/>
  <c r="AN1945" i="3"/>
  <c r="AN1944" i="3"/>
  <c r="AN1943" i="3"/>
  <c r="AN1942" i="3"/>
  <c r="AN1941" i="3"/>
  <c r="AN1940" i="3"/>
  <c r="AN1939" i="3"/>
  <c r="AN1938" i="3"/>
  <c r="AN1937" i="3"/>
  <c r="AN1936" i="3"/>
  <c r="AN1935" i="3"/>
  <c r="AN1934" i="3"/>
  <c r="AN1933" i="3"/>
  <c r="AN1932" i="3"/>
  <c r="AN1931" i="3"/>
  <c r="AN1930" i="3"/>
  <c r="AN1929" i="3"/>
  <c r="AN1928" i="3"/>
  <c r="AN1927" i="3"/>
  <c r="AN1926" i="3"/>
  <c r="AN1925" i="3"/>
  <c r="AN1924" i="3"/>
  <c r="AN1923" i="3"/>
  <c r="AN1922" i="3"/>
  <c r="AN1921" i="3"/>
  <c r="AN1920" i="3"/>
  <c r="AN1919" i="3"/>
  <c r="AN1918" i="3"/>
  <c r="AN1917" i="3"/>
  <c r="AN1916" i="3"/>
  <c r="AN1915" i="3"/>
  <c r="AN1914" i="3"/>
  <c r="AN1913" i="3"/>
  <c r="AN1912" i="3"/>
  <c r="AN1911" i="3"/>
  <c r="AN1910" i="3"/>
  <c r="AN1909" i="3"/>
  <c r="AN1908" i="3"/>
  <c r="AN1907" i="3"/>
  <c r="AN1906" i="3"/>
  <c r="AN1905" i="3"/>
  <c r="AN1904" i="3"/>
  <c r="AN1903" i="3"/>
  <c r="AN1902" i="3"/>
  <c r="AN1901" i="3"/>
  <c r="AN1900" i="3"/>
  <c r="AN1899" i="3"/>
  <c r="AN1898" i="3"/>
  <c r="AN1897" i="3"/>
  <c r="AN1896" i="3"/>
  <c r="AN1895" i="3"/>
  <c r="AN1894" i="3"/>
  <c r="AN1893" i="3"/>
  <c r="AN1892" i="3"/>
  <c r="AN1891" i="3"/>
  <c r="AN1890" i="3"/>
  <c r="AN1889" i="3"/>
  <c r="AN1888" i="3"/>
  <c r="AN1887" i="3"/>
  <c r="AN1886" i="3"/>
  <c r="AN1885" i="3"/>
  <c r="AN1884" i="3"/>
  <c r="AN1883" i="3"/>
  <c r="AN1882" i="3"/>
  <c r="AN1881" i="3"/>
  <c r="AN1880" i="3"/>
  <c r="AN1879" i="3"/>
  <c r="AN1878" i="3"/>
  <c r="AN1877" i="3"/>
  <c r="AN1876" i="3"/>
  <c r="AN1875" i="3"/>
  <c r="AN1874" i="3"/>
  <c r="AN1873" i="3"/>
  <c r="AN1872" i="3"/>
  <c r="AN1871" i="3"/>
  <c r="AN1870" i="3"/>
  <c r="AN1869" i="3"/>
  <c r="AN1868" i="3"/>
  <c r="AN1867" i="3"/>
  <c r="AN1866" i="3"/>
  <c r="AN1865" i="3"/>
  <c r="AN1864" i="3"/>
  <c r="AN1863" i="3"/>
  <c r="AN1862" i="3"/>
  <c r="AN1861" i="3"/>
  <c r="AN1860" i="3"/>
  <c r="AN1859" i="3"/>
  <c r="AN1858" i="3"/>
  <c r="AN1857" i="3"/>
  <c r="AN1856" i="3"/>
  <c r="AN1855" i="3"/>
  <c r="AN1854" i="3"/>
  <c r="AN1853" i="3"/>
  <c r="AN1852" i="3"/>
  <c r="AN1851" i="3"/>
  <c r="AN1850" i="3"/>
  <c r="AN1849" i="3"/>
  <c r="AN1848" i="3"/>
  <c r="AN1847" i="3"/>
  <c r="AN1846" i="3"/>
  <c r="AN1845" i="3"/>
  <c r="AN1844" i="3"/>
  <c r="AN1843" i="3"/>
  <c r="AN1842" i="3"/>
  <c r="AN1841" i="3"/>
  <c r="AN1840" i="3"/>
  <c r="AN1839" i="3"/>
  <c r="AN1838" i="3"/>
  <c r="AN1837" i="3"/>
  <c r="AN1836" i="3"/>
  <c r="AN1835" i="3"/>
  <c r="AN1834" i="3"/>
  <c r="AN1833" i="3"/>
  <c r="AN1832" i="3"/>
  <c r="AN1831" i="3"/>
  <c r="AN1830" i="3"/>
  <c r="AN1829" i="3"/>
  <c r="AN1828" i="3"/>
  <c r="AN1827" i="3"/>
  <c r="AN1826" i="3"/>
  <c r="AN1825" i="3"/>
  <c r="AN1824" i="3"/>
  <c r="AN1823" i="3"/>
  <c r="AN1822" i="3"/>
  <c r="AN1821" i="3"/>
  <c r="AN1820" i="3"/>
  <c r="AN1819" i="3"/>
  <c r="AN1818" i="3"/>
  <c r="AN1817" i="3"/>
  <c r="AN1816" i="3"/>
  <c r="AN1815" i="3"/>
  <c r="AN1814" i="3"/>
  <c r="AN1813" i="3"/>
  <c r="AN1812" i="3"/>
  <c r="AN1811" i="3"/>
  <c r="AN1810" i="3"/>
  <c r="AN1809" i="3"/>
  <c r="AN1808" i="3"/>
  <c r="AN1807" i="3"/>
  <c r="AN1806" i="3"/>
  <c r="AN1805" i="3"/>
  <c r="AN1804" i="3"/>
  <c r="AN1803" i="3"/>
  <c r="AN1802" i="3"/>
  <c r="AN1801" i="3"/>
  <c r="AN1800" i="3"/>
  <c r="AN1799" i="3"/>
  <c r="AN1798" i="3"/>
  <c r="AN1797" i="3"/>
  <c r="AN1796" i="3"/>
  <c r="AN1795" i="3"/>
  <c r="AN1794" i="3"/>
  <c r="AN1793" i="3"/>
  <c r="AN1792" i="3"/>
  <c r="AN1791" i="3"/>
  <c r="AN1790" i="3"/>
  <c r="AN1789" i="3"/>
  <c r="AN1788" i="3"/>
  <c r="AN1787" i="3"/>
  <c r="AN1786" i="3"/>
  <c r="AN1785" i="3"/>
  <c r="AN1784" i="3"/>
  <c r="AN1783" i="3"/>
  <c r="AN1782" i="3"/>
  <c r="AN1781" i="3"/>
  <c r="AN1780" i="3"/>
  <c r="AN1779" i="3"/>
  <c r="AN1778" i="3"/>
  <c r="AN1777" i="3"/>
  <c r="AN1776" i="3"/>
  <c r="AN1775" i="3"/>
  <c r="AN1774" i="3"/>
  <c r="AN1773" i="3"/>
  <c r="AN1772" i="3"/>
  <c r="AN1771" i="3"/>
  <c r="AN1770" i="3"/>
  <c r="AN1769" i="3"/>
  <c r="AN1768" i="3"/>
  <c r="AN1767" i="3"/>
  <c r="AN1766" i="3"/>
  <c r="AN1765" i="3"/>
  <c r="AN1764" i="3"/>
  <c r="AN1763" i="3"/>
  <c r="AN1762" i="3"/>
  <c r="AN1761" i="3"/>
  <c r="AN1760" i="3"/>
  <c r="AN1759" i="3"/>
  <c r="AN1758" i="3"/>
  <c r="AN1757" i="3"/>
  <c r="AN1756" i="3"/>
  <c r="AN1755" i="3"/>
  <c r="AN1754" i="3"/>
  <c r="AN1753" i="3"/>
  <c r="AN1752" i="3"/>
  <c r="AN1751" i="3"/>
  <c r="AN1750" i="3"/>
  <c r="AN1749" i="3"/>
  <c r="AN1748" i="3"/>
  <c r="AN1747" i="3"/>
  <c r="AN1746" i="3"/>
  <c r="AN1745" i="3"/>
  <c r="AN1744" i="3"/>
  <c r="AN1743" i="3"/>
  <c r="AN1742" i="3"/>
  <c r="AN1741" i="3"/>
  <c r="AN1740" i="3"/>
  <c r="AN1739" i="3"/>
  <c r="AN1738" i="3"/>
  <c r="AN1737" i="3"/>
  <c r="AN1736" i="3"/>
  <c r="AN1735" i="3"/>
  <c r="AN1734" i="3"/>
  <c r="AN1733" i="3"/>
  <c r="AN1732" i="3"/>
  <c r="AN1731" i="3"/>
  <c r="AN1730" i="3"/>
  <c r="AN1729" i="3"/>
  <c r="AN1728" i="3"/>
  <c r="AN1727" i="3"/>
  <c r="AN1726" i="3"/>
  <c r="AN1725" i="3"/>
  <c r="AN1724" i="3"/>
  <c r="AN1723" i="3"/>
  <c r="AN1722" i="3"/>
  <c r="AN1721" i="3"/>
  <c r="AN1720" i="3"/>
  <c r="AN1719" i="3"/>
  <c r="AN1718" i="3"/>
  <c r="AN1717" i="3"/>
  <c r="AN1716" i="3"/>
  <c r="AN1715" i="3"/>
  <c r="AN1714" i="3"/>
  <c r="AN1713" i="3"/>
  <c r="AN1712" i="3"/>
  <c r="AN1711" i="3"/>
  <c r="AN1710" i="3"/>
  <c r="AN1709" i="3"/>
  <c r="AN1708" i="3"/>
  <c r="AN1707" i="3"/>
  <c r="AN1706" i="3"/>
  <c r="AN1705" i="3"/>
  <c r="AN1704" i="3"/>
  <c r="AN1703" i="3"/>
  <c r="AN1702" i="3"/>
  <c r="AN1701" i="3"/>
  <c r="AN1700" i="3"/>
  <c r="AN1699" i="3"/>
  <c r="AN1698" i="3"/>
  <c r="AN1697" i="3"/>
  <c r="AN1696" i="3"/>
  <c r="AN1695" i="3"/>
  <c r="AN1694" i="3"/>
  <c r="AN1693" i="3"/>
  <c r="AN1692" i="3"/>
  <c r="AN1691" i="3"/>
  <c r="AN1690" i="3"/>
  <c r="AN1689" i="3"/>
  <c r="AN1688" i="3"/>
  <c r="AN1687" i="3"/>
  <c r="AN1686" i="3"/>
  <c r="AN1685" i="3"/>
  <c r="AN1684" i="3"/>
  <c r="AN1683" i="3"/>
  <c r="AN1682" i="3"/>
  <c r="AN1681" i="3"/>
  <c r="AN1680" i="3"/>
  <c r="AN1679" i="3"/>
  <c r="AN1678" i="3"/>
  <c r="AN1677" i="3"/>
  <c r="AN1676" i="3"/>
  <c r="AN1675" i="3"/>
  <c r="AN1674" i="3"/>
  <c r="AN1673" i="3"/>
  <c r="AN1672" i="3"/>
  <c r="AN1671" i="3"/>
  <c r="AN1670" i="3"/>
  <c r="AN1669" i="3"/>
  <c r="AN1668" i="3"/>
  <c r="AN1667" i="3"/>
  <c r="AN1666" i="3"/>
  <c r="AN1665" i="3"/>
  <c r="AN1664" i="3"/>
  <c r="AN1663" i="3"/>
  <c r="AN1662" i="3"/>
  <c r="AN1661" i="3"/>
  <c r="AN1660" i="3"/>
  <c r="AN1659" i="3"/>
  <c r="AN1658" i="3"/>
  <c r="AN1657" i="3"/>
  <c r="AN1656" i="3"/>
  <c r="AN1655" i="3"/>
  <c r="AN1654" i="3"/>
  <c r="AN1653" i="3"/>
  <c r="AN1652" i="3"/>
  <c r="AN1651" i="3"/>
  <c r="AN1650" i="3"/>
  <c r="AN1649" i="3"/>
  <c r="AN1648" i="3"/>
  <c r="AN1647" i="3"/>
  <c r="AN1646" i="3"/>
  <c r="AN1645" i="3"/>
  <c r="AN1644" i="3"/>
  <c r="AN1643" i="3"/>
  <c r="AN1642" i="3"/>
  <c r="AN1641" i="3"/>
  <c r="AN1640" i="3"/>
  <c r="AN1639" i="3"/>
  <c r="AN1638" i="3"/>
  <c r="AN1637" i="3"/>
  <c r="AN1636" i="3"/>
  <c r="AN1635" i="3"/>
  <c r="AN1634" i="3"/>
  <c r="AN1633" i="3"/>
  <c r="AN1632" i="3"/>
  <c r="AN1631" i="3"/>
  <c r="AN1630" i="3"/>
  <c r="AN1629" i="3"/>
  <c r="AN1628" i="3"/>
  <c r="AN1627" i="3"/>
  <c r="AN1626" i="3"/>
  <c r="AN1625" i="3"/>
  <c r="AN1624" i="3"/>
  <c r="AN1623" i="3"/>
  <c r="AN1622" i="3"/>
  <c r="AN1621" i="3"/>
  <c r="AN1620" i="3"/>
  <c r="AN1619" i="3"/>
  <c r="AN1618" i="3"/>
  <c r="AN1617" i="3"/>
  <c r="AN1616" i="3"/>
  <c r="AN1615" i="3"/>
  <c r="AN1614" i="3"/>
  <c r="AN1613" i="3"/>
  <c r="AN1612" i="3"/>
  <c r="AN1611" i="3"/>
  <c r="AN1610" i="3"/>
  <c r="AN1609" i="3"/>
  <c r="AN1608" i="3"/>
  <c r="AN1607" i="3"/>
  <c r="AN1606" i="3"/>
  <c r="AN1605" i="3"/>
  <c r="AN1604" i="3"/>
  <c r="AN1603" i="3"/>
  <c r="AN1602" i="3"/>
  <c r="AN1601" i="3"/>
  <c r="AN1600" i="3"/>
  <c r="AN1599" i="3"/>
  <c r="AN1598" i="3"/>
  <c r="AN1597" i="3"/>
  <c r="AN1596" i="3"/>
  <c r="AN1595" i="3"/>
  <c r="AN1594" i="3"/>
  <c r="AN1593" i="3"/>
  <c r="AN1592" i="3"/>
  <c r="AN1591" i="3"/>
  <c r="AN1590" i="3"/>
  <c r="AN1589" i="3"/>
  <c r="AN1588" i="3"/>
  <c r="AN1587" i="3"/>
  <c r="AN1586" i="3"/>
  <c r="AN1585" i="3"/>
  <c r="AN1584" i="3"/>
  <c r="AN1583" i="3"/>
  <c r="AN1582" i="3"/>
  <c r="AN1581" i="3"/>
  <c r="AN1580" i="3"/>
  <c r="AN1579" i="3"/>
  <c r="AN1578" i="3"/>
  <c r="AN1577" i="3"/>
  <c r="AN1576" i="3"/>
  <c r="AN1575" i="3"/>
  <c r="AN1574" i="3"/>
  <c r="AN1573" i="3"/>
  <c r="AN1572" i="3"/>
  <c r="AN1571" i="3"/>
  <c r="AN1570" i="3"/>
  <c r="AN1569" i="3"/>
  <c r="AN1568" i="3"/>
  <c r="AN1567" i="3"/>
  <c r="AN1566" i="3"/>
  <c r="AN1565" i="3"/>
  <c r="AN1564" i="3"/>
  <c r="AN1563" i="3"/>
  <c r="AN1562" i="3"/>
  <c r="AN1561" i="3"/>
  <c r="AN1560" i="3"/>
  <c r="AN1559" i="3"/>
  <c r="AN1558" i="3"/>
  <c r="AN1557" i="3"/>
  <c r="AN1556" i="3"/>
  <c r="AN1555" i="3"/>
  <c r="AN1554" i="3"/>
  <c r="AN1553" i="3"/>
  <c r="AN1552" i="3"/>
  <c r="AN1551" i="3"/>
  <c r="AN1550" i="3"/>
  <c r="AN1549" i="3"/>
  <c r="AN1548" i="3"/>
  <c r="AN1547" i="3"/>
  <c r="AN1546" i="3"/>
  <c r="AN1545" i="3"/>
  <c r="AN1544" i="3"/>
  <c r="AN1543" i="3"/>
  <c r="AN1542" i="3"/>
  <c r="AN1541" i="3"/>
  <c r="AN1540" i="3"/>
  <c r="AN1539" i="3"/>
  <c r="AN1538" i="3"/>
  <c r="AN1537" i="3"/>
  <c r="AN1536" i="3"/>
  <c r="AN1535" i="3"/>
  <c r="AN1534" i="3"/>
  <c r="AN1533" i="3"/>
  <c r="AN1532" i="3"/>
  <c r="AN1531" i="3"/>
  <c r="AN1530" i="3"/>
  <c r="AN1529" i="3"/>
  <c r="AN1528" i="3"/>
  <c r="AN1527" i="3"/>
  <c r="AN1526" i="3"/>
  <c r="AN1525" i="3"/>
  <c r="AN1524" i="3"/>
  <c r="AN1523" i="3"/>
  <c r="AN1522" i="3"/>
  <c r="AN1521" i="3"/>
  <c r="AN1520" i="3"/>
  <c r="AN1519" i="3"/>
  <c r="AN1518" i="3"/>
  <c r="AN1517" i="3"/>
  <c r="AN1516" i="3"/>
  <c r="AN1515" i="3"/>
  <c r="AN1514" i="3"/>
  <c r="AN1513" i="3"/>
  <c r="AN1512" i="3"/>
  <c r="AN1511" i="3"/>
  <c r="AN1510" i="3"/>
  <c r="AN1509" i="3"/>
  <c r="AN1508" i="3"/>
  <c r="AN1507" i="3"/>
  <c r="AN1506" i="3"/>
  <c r="AN1505" i="3"/>
  <c r="AN1504" i="3"/>
  <c r="AN1503" i="3"/>
  <c r="AN1502" i="3"/>
  <c r="AN1501" i="3"/>
  <c r="AN1500" i="3"/>
  <c r="AN1499" i="3"/>
  <c r="AN1498" i="3"/>
  <c r="AN1497" i="3"/>
  <c r="AN1496" i="3"/>
  <c r="AN1495" i="3"/>
  <c r="AN1494" i="3"/>
  <c r="AN1493" i="3"/>
  <c r="AN1492" i="3"/>
  <c r="AN1491" i="3"/>
  <c r="AN1490" i="3"/>
  <c r="AN1489" i="3"/>
  <c r="AN1488" i="3"/>
  <c r="AN1487" i="3"/>
  <c r="AN1486" i="3"/>
  <c r="AN1485" i="3"/>
  <c r="AN1484" i="3"/>
  <c r="AN1483" i="3"/>
  <c r="AN1482" i="3"/>
  <c r="AN1481" i="3"/>
  <c r="AN1480" i="3"/>
  <c r="AN1479" i="3"/>
  <c r="AN1478" i="3"/>
  <c r="AN1477" i="3"/>
  <c r="AN1476" i="3"/>
  <c r="AN1475" i="3"/>
  <c r="AN1474" i="3"/>
  <c r="AN1473" i="3"/>
  <c r="AN1472" i="3"/>
  <c r="AN1471" i="3"/>
  <c r="AN1470" i="3"/>
  <c r="AN1469" i="3"/>
  <c r="AN1468" i="3"/>
  <c r="AN1467" i="3"/>
  <c r="AN1466" i="3"/>
  <c r="AN1465" i="3"/>
  <c r="AN1464" i="3"/>
  <c r="AN1463" i="3"/>
  <c r="AN1462" i="3"/>
  <c r="AN1461" i="3"/>
  <c r="AN1460" i="3"/>
  <c r="AN1459" i="3"/>
  <c r="AN1458" i="3"/>
  <c r="AN1457" i="3"/>
  <c r="AN1456" i="3"/>
  <c r="AN1455" i="3"/>
  <c r="AN1454" i="3"/>
  <c r="AN1453" i="3"/>
  <c r="AN1452" i="3"/>
  <c r="AN1451" i="3"/>
  <c r="AN1450" i="3"/>
  <c r="AN1449" i="3"/>
  <c r="AN1448" i="3"/>
  <c r="AN1447" i="3"/>
  <c r="AN1446" i="3"/>
  <c r="AN1445" i="3"/>
  <c r="AN1444" i="3"/>
  <c r="AN1443" i="3"/>
  <c r="AN1442" i="3"/>
  <c r="AN1441" i="3"/>
  <c r="AN1440" i="3"/>
  <c r="AN1439" i="3"/>
  <c r="AN1438" i="3"/>
  <c r="AN1437" i="3"/>
  <c r="AN1436" i="3"/>
  <c r="AN1435" i="3"/>
  <c r="AN1434" i="3"/>
  <c r="AN1433" i="3"/>
  <c r="AN1432" i="3"/>
  <c r="AN1431" i="3"/>
  <c r="AN1430" i="3"/>
  <c r="AN1429" i="3"/>
  <c r="AN1428" i="3"/>
  <c r="AN1427" i="3"/>
  <c r="AN1426" i="3"/>
  <c r="AN1425" i="3"/>
  <c r="AN1424" i="3"/>
  <c r="AN1423" i="3"/>
  <c r="AN1422" i="3"/>
  <c r="AN1421" i="3"/>
  <c r="AN1420" i="3"/>
  <c r="AN1419" i="3"/>
  <c r="AN1418" i="3"/>
  <c r="AN1417" i="3"/>
  <c r="AN1416" i="3"/>
  <c r="AN1415" i="3"/>
  <c r="AN1414" i="3"/>
  <c r="AN1413" i="3"/>
  <c r="AN1412" i="3"/>
  <c r="AN1411" i="3"/>
  <c r="AN1410" i="3"/>
  <c r="AN1409" i="3"/>
  <c r="AN1408" i="3"/>
  <c r="AN1407" i="3"/>
  <c r="AN1406" i="3"/>
  <c r="AN1405" i="3"/>
  <c r="AN1404" i="3"/>
  <c r="AN1403" i="3"/>
  <c r="AN1402" i="3"/>
  <c r="AN1401" i="3"/>
  <c r="AN1400" i="3"/>
  <c r="AN1399" i="3"/>
  <c r="AN1398" i="3"/>
  <c r="AN1397" i="3"/>
  <c r="AN1396" i="3"/>
  <c r="AN1395" i="3"/>
  <c r="AN1394" i="3"/>
  <c r="AN1393" i="3"/>
  <c r="AN1392" i="3"/>
  <c r="AN1391" i="3"/>
  <c r="AN1390" i="3"/>
  <c r="AN1389" i="3"/>
  <c r="AN1388" i="3"/>
  <c r="AN1387" i="3"/>
  <c r="AN1386" i="3"/>
  <c r="AN1385" i="3"/>
  <c r="AN1384" i="3"/>
  <c r="AN1383" i="3"/>
  <c r="AN1382" i="3"/>
  <c r="AN1381" i="3"/>
  <c r="AN1380" i="3"/>
  <c r="AN1379" i="3"/>
  <c r="AN1378" i="3"/>
  <c r="AN1377" i="3"/>
  <c r="AN1376" i="3"/>
  <c r="AN1375" i="3"/>
  <c r="AN1374" i="3"/>
  <c r="AN1373" i="3"/>
  <c r="AN1372" i="3"/>
  <c r="AN1371" i="3"/>
  <c r="AN1370" i="3"/>
  <c r="AN1369" i="3"/>
  <c r="AN1368" i="3"/>
  <c r="AN1367" i="3"/>
  <c r="AN1366" i="3"/>
  <c r="AN1365" i="3"/>
  <c r="AN1364" i="3"/>
  <c r="AN1363" i="3"/>
  <c r="AN1362" i="3"/>
  <c r="AN1361" i="3"/>
  <c r="AN1360" i="3"/>
  <c r="AN1359" i="3"/>
  <c r="AN1358" i="3"/>
  <c r="AN1357" i="3"/>
  <c r="AN1356" i="3"/>
  <c r="AN1355" i="3"/>
  <c r="AN1354" i="3"/>
  <c r="AN1353" i="3"/>
  <c r="AN1352" i="3"/>
  <c r="AN1351" i="3"/>
  <c r="AN1350" i="3"/>
  <c r="AN1349" i="3"/>
  <c r="AN1348" i="3"/>
  <c r="AN1347" i="3"/>
  <c r="AN1346" i="3"/>
  <c r="AN1345" i="3"/>
  <c r="AN1344" i="3"/>
  <c r="AN1343" i="3"/>
  <c r="AN1342" i="3"/>
  <c r="AN1341" i="3"/>
  <c r="AN1340" i="3"/>
  <c r="AN1339" i="3"/>
  <c r="AN1338" i="3"/>
  <c r="AN1337" i="3"/>
  <c r="AN1336" i="3"/>
  <c r="AN1335" i="3"/>
  <c r="AN1334" i="3"/>
  <c r="AN1333" i="3"/>
  <c r="AN1332" i="3"/>
  <c r="AN1331" i="3"/>
  <c r="AN1330" i="3"/>
  <c r="AN1329" i="3"/>
  <c r="AN1328" i="3"/>
  <c r="AN1327" i="3"/>
  <c r="AN1326" i="3"/>
  <c r="AN1325" i="3"/>
  <c r="AN1324" i="3"/>
  <c r="AN1323" i="3"/>
  <c r="AN1322" i="3"/>
  <c r="AN1321" i="3"/>
  <c r="AN1320" i="3"/>
  <c r="AN1319" i="3"/>
  <c r="AN1318" i="3"/>
  <c r="AN1317" i="3"/>
  <c r="AN1316" i="3"/>
  <c r="AN1315" i="3"/>
  <c r="AN1314" i="3"/>
  <c r="AN1313" i="3"/>
  <c r="AN1312" i="3"/>
  <c r="AN1311" i="3"/>
  <c r="AN1310" i="3"/>
  <c r="AN1309" i="3"/>
  <c r="AN1308" i="3"/>
  <c r="AN1307" i="3"/>
  <c r="AN1306" i="3"/>
  <c r="AN1305" i="3"/>
  <c r="AN1304" i="3"/>
  <c r="AN1303" i="3"/>
  <c r="AN1302" i="3"/>
  <c r="AN1301" i="3"/>
  <c r="AN1300" i="3"/>
  <c r="AN1299" i="3"/>
  <c r="AN1298" i="3"/>
  <c r="AN1297" i="3"/>
  <c r="AN1296" i="3"/>
  <c r="AN1295" i="3"/>
  <c r="AN1294" i="3"/>
  <c r="AN1293" i="3"/>
  <c r="AN1292" i="3"/>
  <c r="AN1291" i="3"/>
  <c r="AN1290" i="3"/>
  <c r="AN1289" i="3"/>
  <c r="AN1288" i="3"/>
  <c r="AN1287" i="3"/>
  <c r="AN1286" i="3"/>
  <c r="AN1285" i="3"/>
  <c r="AN1284" i="3"/>
  <c r="AN1283" i="3"/>
  <c r="AN1282" i="3"/>
  <c r="AN1281" i="3"/>
  <c r="AN1280" i="3"/>
  <c r="AN1279" i="3"/>
  <c r="AN1278" i="3"/>
  <c r="AN1277" i="3"/>
  <c r="AN1276" i="3"/>
  <c r="AN1275" i="3"/>
  <c r="AN1274" i="3"/>
  <c r="AN1273" i="3"/>
  <c r="AN1272" i="3"/>
  <c r="AN1271" i="3"/>
  <c r="AN1270" i="3"/>
  <c r="AN1269" i="3"/>
  <c r="AN1268" i="3"/>
  <c r="AN1267" i="3"/>
  <c r="AN1266" i="3"/>
  <c r="AN1265" i="3"/>
  <c r="AN1264" i="3"/>
  <c r="AN1263" i="3"/>
  <c r="AN1262" i="3"/>
  <c r="AN1261" i="3"/>
  <c r="AN1260" i="3"/>
  <c r="AN1259" i="3"/>
  <c r="AN1258" i="3"/>
  <c r="AN1257" i="3"/>
  <c r="AN1256" i="3"/>
  <c r="AN1255" i="3"/>
  <c r="AN1254" i="3"/>
  <c r="AN1253" i="3"/>
  <c r="AN1252" i="3"/>
  <c r="AN1251" i="3"/>
  <c r="AN1250" i="3"/>
  <c r="AN1249" i="3"/>
  <c r="AN1248" i="3"/>
  <c r="AN1247" i="3"/>
  <c r="AN1246" i="3"/>
  <c r="AN1245" i="3"/>
  <c r="AN1244" i="3"/>
  <c r="AN1243" i="3"/>
  <c r="AN1242" i="3"/>
  <c r="AN1241" i="3"/>
  <c r="AN1240" i="3"/>
  <c r="AN1239" i="3"/>
  <c r="AN1238" i="3"/>
  <c r="AN1237" i="3"/>
  <c r="AN1236" i="3"/>
  <c r="AN1235" i="3"/>
  <c r="AN1234" i="3"/>
  <c r="AN1233" i="3"/>
  <c r="AN1232" i="3"/>
  <c r="AN1231" i="3"/>
  <c r="AN1230" i="3"/>
  <c r="AN1229" i="3"/>
  <c r="AN1228" i="3"/>
  <c r="AN1227" i="3"/>
  <c r="AN1226" i="3"/>
  <c r="AN1225" i="3"/>
  <c r="AN1224" i="3"/>
  <c r="AN1223" i="3"/>
  <c r="AN1222" i="3"/>
  <c r="AN1221" i="3"/>
  <c r="AN1220" i="3"/>
  <c r="AN1219" i="3"/>
  <c r="AN1218" i="3"/>
  <c r="AN1217" i="3"/>
  <c r="AN1216" i="3"/>
  <c r="AN1215" i="3"/>
  <c r="AN1214" i="3"/>
  <c r="AN1213" i="3"/>
  <c r="AN1212" i="3"/>
  <c r="AN1211" i="3"/>
  <c r="AN1210" i="3"/>
  <c r="AN1209" i="3"/>
  <c r="AN1208" i="3"/>
  <c r="AN1207" i="3"/>
  <c r="AN1206" i="3"/>
  <c r="AN1205" i="3"/>
  <c r="AN1204" i="3"/>
  <c r="AN1203" i="3"/>
  <c r="AN1202" i="3"/>
  <c r="AN1201" i="3"/>
  <c r="AN1200" i="3"/>
  <c r="AN1199" i="3"/>
  <c r="AN1198" i="3"/>
  <c r="AN1197" i="3"/>
  <c r="AN1196" i="3"/>
  <c r="AN1195" i="3"/>
  <c r="AN1194" i="3"/>
  <c r="AN1193" i="3"/>
  <c r="AN1192" i="3"/>
  <c r="AN1191" i="3"/>
  <c r="AN1190" i="3"/>
  <c r="AN1189" i="3"/>
  <c r="AN1188" i="3"/>
  <c r="AN1187" i="3"/>
  <c r="AN1186" i="3"/>
  <c r="AN1185" i="3"/>
  <c r="AN1184" i="3"/>
  <c r="AN1183" i="3"/>
  <c r="AN1182" i="3"/>
  <c r="AN1181" i="3"/>
  <c r="AN1180" i="3"/>
  <c r="AN1179" i="3"/>
  <c r="AN1178" i="3"/>
  <c r="AN1177" i="3"/>
  <c r="AN1176" i="3"/>
  <c r="AN1175" i="3"/>
  <c r="AN1174" i="3"/>
  <c r="AN1173" i="3"/>
  <c r="AN1172" i="3"/>
  <c r="AN1171" i="3"/>
  <c r="AN1170" i="3"/>
  <c r="AN1169" i="3"/>
  <c r="AN1168" i="3"/>
  <c r="AN1167" i="3"/>
  <c r="AN1166" i="3"/>
  <c r="AN1165" i="3"/>
  <c r="AN1164" i="3"/>
  <c r="AN1163" i="3"/>
  <c r="AN1162" i="3"/>
  <c r="AN1161" i="3"/>
  <c r="AN1160" i="3"/>
  <c r="AN1159" i="3"/>
  <c r="AN1158" i="3"/>
  <c r="AN1157" i="3"/>
  <c r="AN1156" i="3"/>
  <c r="AN1155" i="3"/>
  <c r="AN1154" i="3"/>
  <c r="AN1153" i="3"/>
  <c r="AN1152" i="3"/>
  <c r="AN1151" i="3"/>
  <c r="AN1150" i="3"/>
  <c r="AN1149" i="3"/>
  <c r="AN1148" i="3"/>
  <c r="AN1147" i="3"/>
  <c r="AN1146" i="3"/>
  <c r="AN1145" i="3"/>
  <c r="AN1144" i="3"/>
  <c r="AN1143" i="3"/>
  <c r="AN1142" i="3"/>
  <c r="AN1141" i="3"/>
  <c r="AN1140" i="3"/>
  <c r="AN1139" i="3"/>
  <c r="AN1138" i="3"/>
  <c r="AN1137" i="3"/>
  <c r="AN1136" i="3"/>
  <c r="AN1135" i="3"/>
  <c r="AN1134" i="3"/>
  <c r="AN1133" i="3"/>
  <c r="AN1132" i="3"/>
  <c r="AN1131" i="3"/>
  <c r="AN1130" i="3"/>
  <c r="AN1129" i="3"/>
  <c r="AN1128" i="3"/>
  <c r="AN1127" i="3"/>
  <c r="AN1126" i="3"/>
  <c r="AN1125" i="3"/>
  <c r="AN1124" i="3"/>
  <c r="AN1123" i="3"/>
  <c r="AN1122" i="3"/>
  <c r="AN1121" i="3"/>
  <c r="AN1120" i="3"/>
  <c r="AN1119" i="3"/>
  <c r="AN1118" i="3"/>
  <c r="AN1117" i="3"/>
  <c r="AN1116" i="3"/>
  <c r="AN1115" i="3"/>
  <c r="AN1114" i="3"/>
  <c r="AN1113" i="3"/>
  <c r="AN1112" i="3"/>
  <c r="AN1111" i="3"/>
  <c r="AN1110" i="3"/>
  <c r="AN1109" i="3"/>
  <c r="AN1108" i="3"/>
  <c r="AN1107" i="3"/>
  <c r="AN1106" i="3"/>
  <c r="AN1105" i="3"/>
  <c r="AN1104" i="3"/>
  <c r="AN1103" i="3"/>
  <c r="AN1102" i="3"/>
  <c r="AN1101" i="3"/>
  <c r="AN1100" i="3"/>
  <c r="AN1099" i="3"/>
  <c r="AN1098" i="3"/>
  <c r="AN1097" i="3"/>
  <c r="AN1096" i="3"/>
  <c r="AN1095" i="3"/>
  <c r="AN1094" i="3"/>
  <c r="AN1093" i="3"/>
  <c r="AN1092" i="3"/>
  <c r="AN1091" i="3"/>
  <c r="AN1090" i="3"/>
  <c r="AN1089" i="3"/>
  <c r="AN1088" i="3"/>
  <c r="AN1087" i="3"/>
  <c r="AN1086" i="3"/>
  <c r="AN1085" i="3"/>
  <c r="AN1084" i="3"/>
  <c r="AN1083" i="3"/>
  <c r="AN1082" i="3"/>
  <c r="AN1081" i="3"/>
  <c r="AN1080" i="3"/>
  <c r="AN1079" i="3"/>
  <c r="AN1078" i="3"/>
  <c r="AN1077" i="3"/>
  <c r="AN1076" i="3"/>
  <c r="AN1075" i="3"/>
  <c r="AN1074" i="3"/>
  <c r="AN1073" i="3"/>
  <c r="AN1072" i="3"/>
  <c r="AN1071" i="3"/>
  <c r="AN1070" i="3"/>
  <c r="AN1069" i="3"/>
  <c r="AN1068" i="3"/>
  <c r="AN1067" i="3"/>
  <c r="AN1066" i="3"/>
  <c r="AN1065" i="3"/>
  <c r="AN1064" i="3"/>
  <c r="AN1063" i="3"/>
  <c r="AN1062" i="3"/>
  <c r="AN1061" i="3"/>
  <c r="AN1060" i="3"/>
  <c r="AN1059" i="3"/>
  <c r="AN1058" i="3"/>
  <c r="AN1057" i="3"/>
  <c r="AN1056" i="3"/>
  <c r="AN1055" i="3"/>
  <c r="AN1054" i="3"/>
  <c r="AN1053" i="3"/>
  <c r="AN1052" i="3"/>
  <c r="AN1051" i="3"/>
  <c r="AN1050" i="3"/>
  <c r="AN1049" i="3"/>
  <c r="AN1048" i="3"/>
  <c r="AN1047" i="3"/>
  <c r="AN1046" i="3"/>
  <c r="AN1045" i="3"/>
  <c r="AN1044" i="3"/>
  <c r="AN1043" i="3"/>
  <c r="AN1042" i="3"/>
  <c r="AN1041" i="3"/>
  <c r="AN1040" i="3"/>
  <c r="AN1039" i="3"/>
  <c r="AN1038" i="3"/>
  <c r="AN1037" i="3"/>
  <c r="AN1036" i="3"/>
  <c r="AN1035" i="3"/>
  <c r="AN1034" i="3"/>
  <c r="AN1033" i="3"/>
  <c r="AN1032" i="3"/>
  <c r="AN1031" i="3"/>
  <c r="AN1030" i="3"/>
  <c r="AN1029" i="3"/>
  <c r="AN1028" i="3"/>
  <c r="AN1027" i="3"/>
  <c r="AN1026" i="3"/>
  <c r="AN1025" i="3"/>
  <c r="AN1024" i="3"/>
  <c r="AN1023" i="3"/>
  <c r="AN1022" i="3"/>
  <c r="AN1021" i="3"/>
  <c r="AN1020" i="3"/>
  <c r="AN1019" i="3"/>
  <c r="AN1018" i="3"/>
  <c r="AN1017" i="3"/>
  <c r="AN1016" i="3"/>
  <c r="AN1015" i="3"/>
  <c r="AN1014" i="3"/>
  <c r="AN1013" i="3"/>
  <c r="AN1012" i="3"/>
  <c r="AN1011" i="3"/>
  <c r="AN1010" i="3"/>
  <c r="AN1009" i="3"/>
  <c r="AN1008" i="3"/>
  <c r="AN1007" i="3"/>
  <c r="AN1006" i="3"/>
  <c r="AN1005" i="3"/>
  <c r="AN1004" i="3"/>
  <c r="AN1003" i="3"/>
  <c r="AN1002" i="3"/>
  <c r="AN1001" i="3"/>
  <c r="AN1000" i="3"/>
  <c r="AN999" i="3"/>
  <c r="AN998" i="3"/>
  <c r="AN997" i="3"/>
  <c r="AN996" i="3"/>
  <c r="AN995" i="3"/>
  <c r="AN994" i="3"/>
  <c r="AN993" i="3"/>
  <c r="AN992" i="3"/>
  <c r="AN991" i="3"/>
  <c r="AN990" i="3"/>
  <c r="AN989" i="3"/>
  <c r="AN988" i="3"/>
  <c r="AN987" i="3"/>
  <c r="AN986" i="3"/>
  <c r="AN985" i="3"/>
  <c r="AN984" i="3"/>
  <c r="AN983" i="3"/>
  <c r="AN982" i="3"/>
  <c r="AN981" i="3"/>
  <c r="AN980" i="3"/>
  <c r="AN979" i="3"/>
  <c r="AN978" i="3"/>
  <c r="AN977" i="3"/>
  <c r="AN976" i="3"/>
  <c r="AN975" i="3"/>
  <c r="AN974" i="3"/>
  <c r="AN973" i="3"/>
  <c r="AN972" i="3"/>
  <c r="AN971" i="3"/>
  <c r="AN970" i="3"/>
  <c r="AN969" i="3"/>
  <c r="AN968" i="3"/>
  <c r="AN967" i="3"/>
  <c r="AN966" i="3"/>
  <c r="AN965" i="3"/>
  <c r="AN964" i="3"/>
  <c r="AN963" i="3"/>
  <c r="AN962" i="3"/>
  <c r="AN961" i="3"/>
  <c r="AN960" i="3"/>
  <c r="AN959" i="3"/>
  <c r="AN958" i="3"/>
  <c r="AN957" i="3"/>
  <c r="AN956" i="3"/>
  <c r="AN955" i="3"/>
  <c r="AN954" i="3"/>
  <c r="AN953" i="3"/>
  <c r="AN952" i="3"/>
  <c r="AN951" i="3"/>
  <c r="AN950" i="3"/>
  <c r="AN949" i="3"/>
  <c r="AN948" i="3"/>
  <c r="AN947" i="3"/>
  <c r="AN946" i="3"/>
  <c r="AN945" i="3"/>
  <c r="AN944" i="3"/>
  <c r="AN943" i="3"/>
  <c r="AN942" i="3"/>
  <c r="AN941" i="3"/>
  <c r="AN940" i="3"/>
  <c r="AN939" i="3"/>
  <c r="AN938" i="3"/>
  <c r="AN937" i="3"/>
  <c r="AN936" i="3"/>
  <c r="AN935" i="3"/>
  <c r="AN934" i="3"/>
  <c r="AN933" i="3"/>
  <c r="AN932" i="3"/>
  <c r="AN931" i="3"/>
  <c r="AN930" i="3"/>
  <c r="AN929" i="3"/>
  <c r="AN928" i="3"/>
  <c r="AN927" i="3"/>
  <c r="AN926" i="3"/>
  <c r="AN925" i="3"/>
  <c r="AN924" i="3"/>
  <c r="AN923" i="3"/>
  <c r="AN922" i="3"/>
  <c r="AN921" i="3"/>
  <c r="AN920" i="3"/>
  <c r="AN919" i="3"/>
  <c r="AN918" i="3"/>
  <c r="AN917" i="3"/>
  <c r="AN916" i="3"/>
  <c r="AN915" i="3"/>
  <c r="AN914" i="3"/>
  <c r="AN913" i="3"/>
  <c r="AN912" i="3"/>
  <c r="AN911" i="3"/>
  <c r="AN910" i="3"/>
  <c r="AN909" i="3"/>
  <c r="AN908" i="3"/>
  <c r="AN907" i="3"/>
  <c r="AN906" i="3"/>
  <c r="AN905" i="3"/>
  <c r="AN904" i="3"/>
  <c r="AN903" i="3"/>
  <c r="AN902" i="3"/>
  <c r="AN901" i="3"/>
  <c r="AN900" i="3"/>
  <c r="AN899" i="3"/>
  <c r="AN898" i="3"/>
  <c r="AN897" i="3"/>
  <c r="AN896" i="3"/>
  <c r="AN895" i="3"/>
  <c r="AN894" i="3"/>
  <c r="AN893" i="3"/>
  <c r="AN892" i="3"/>
  <c r="AN891" i="3"/>
  <c r="AN890" i="3"/>
  <c r="AN889" i="3"/>
  <c r="AN888" i="3"/>
  <c r="AN887" i="3"/>
  <c r="AN886" i="3"/>
  <c r="AN885" i="3"/>
  <c r="AN884" i="3"/>
  <c r="AN883" i="3"/>
  <c r="AN882" i="3"/>
  <c r="AN881" i="3"/>
  <c r="AN880" i="3"/>
  <c r="AN879" i="3"/>
  <c r="AN878" i="3"/>
  <c r="AN877" i="3"/>
  <c r="AN876" i="3"/>
  <c r="AN875" i="3"/>
  <c r="AN874" i="3"/>
  <c r="AN873" i="3"/>
  <c r="AN872" i="3"/>
  <c r="AN871" i="3"/>
  <c r="AN870" i="3"/>
  <c r="AN869" i="3"/>
  <c r="AN868" i="3"/>
  <c r="AN867" i="3"/>
  <c r="AN866" i="3"/>
  <c r="AN865" i="3"/>
  <c r="AN864" i="3"/>
  <c r="AN863" i="3"/>
  <c r="AN862" i="3"/>
  <c r="AN861" i="3"/>
  <c r="AN860" i="3"/>
  <c r="AN859" i="3"/>
  <c r="AN858" i="3"/>
  <c r="AN857" i="3"/>
  <c r="AN856" i="3"/>
  <c r="AN855" i="3"/>
  <c r="AN854" i="3"/>
  <c r="AN853" i="3"/>
  <c r="AN852" i="3"/>
  <c r="AN851" i="3"/>
  <c r="AN850" i="3"/>
  <c r="AN849" i="3"/>
  <c r="AN848" i="3"/>
  <c r="AN847" i="3"/>
  <c r="AN846" i="3"/>
  <c r="AN845" i="3"/>
  <c r="AN844" i="3"/>
  <c r="AN843" i="3"/>
  <c r="AN842" i="3"/>
  <c r="AN841" i="3"/>
  <c r="AN840" i="3"/>
  <c r="AN839" i="3"/>
  <c r="AN838" i="3"/>
  <c r="AN837" i="3"/>
  <c r="AN836" i="3"/>
  <c r="AN835" i="3"/>
  <c r="AN834" i="3"/>
  <c r="AN833" i="3"/>
  <c r="AN832" i="3"/>
  <c r="AN831" i="3"/>
  <c r="AN830" i="3"/>
  <c r="AN829" i="3"/>
  <c r="AN828" i="3"/>
  <c r="AN827" i="3"/>
  <c r="AN826" i="3"/>
  <c r="AN825" i="3"/>
  <c r="AN824" i="3"/>
  <c r="AN823" i="3"/>
  <c r="AN822" i="3"/>
  <c r="AN821" i="3"/>
  <c r="AN820" i="3"/>
  <c r="AN819" i="3"/>
  <c r="AN818" i="3"/>
  <c r="AN817" i="3"/>
  <c r="AN816" i="3"/>
  <c r="AN815" i="3"/>
  <c r="AN814" i="3"/>
  <c r="AN813" i="3"/>
  <c r="AN812" i="3"/>
  <c r="AN811" i="3"/>
  <c r="AN810" i="3"/>
  <c r="AN809" i="3"/>
  <c r="AN808" i="3"/>
  <c r="AN807" i="3"/>
  <c r="AN806" i="3"/>
  <c r="AN805" i="3"/>
  <c r="AN804" i="3"/>
  <c r="AN803" i="3"/>
  <c r="AN802" i="3"/>
  <c r="AN801" i="3"/>
  <c r="AN800" i="3"/>
  <c r="AN799" i="3"/>
  <c r="AN798" i="3"/>
  <c r="AN797" i="3"/>
  <c r="AN796" i="3"/>
  <c r="AN795" i="3"/>
  <c r="AN794" i="3"/>
  <c r="AN793" i="3"/>
  <c r="AN792" i="3"/>
  <c r="AN791" i="3"/>
  <c r="AN790" i="3"/>
  <c r="AN789" i="3"/>
  <c r="AN788" i="3"/>
  <c r="AN787" i="3"/>
  <c r="AN786" i="3"/>
  <c r="AN785" i="3"/>
  <c r="AN784" i="3"/>
  <c r="AN783" i="3"/>
  <c r="AN782" i="3"/>
  <c r="AN781" i="3"/>
  <c r="AN780" i="3"/>
  <c r="AN779" i="3"/>
  <c r="AN778" i="3"/>
  <c r="AN777" i="3"/>
  <c r="AN776" i="3"/>
  <c r="AN775" i="3"/>
  <c r="AN774" i="3"/>
  <c r="AN773" i="3"/>
  <c r="AN772" i="3"/>
  <c r="AN771" i="3"/>
  <c r="AN770" i="3"/>
  <c r="AN769" i="3"/>
  <c r="AN768" i="3"/>
  <c r="AN767" i="3"/>
  <c r="AN766" i="3"/>
  <c r="AN765" i="3"/>
  <c r="AN764" i="3"/>
  <c r="AN763" i="3"/>
  <c r="AN762" i="3"/>
  <c r="AN761" i="3"/>
  <c r="AN760" i="3"/>
  <c r="AN759" i="3"/>
  <c r="AN758" i="3"/>
  <c r="AN757" i="3"/>
  <c r="AN756" i="3"/>
  <c r="AN755" i="3"/>
  <c r="AN754" i="3"/>
  <c r="AN753" i="3"/>
  <c r="AN752" i="3"/>
  <c r="AN751" i="3"/>
  <c r="AN750" i="3"/>
  <c r="AN749" i="3"/>
  <c r="AN748" i="3"/>
  <c r="AN747" i="3"/>
  <c r="AN746" i="3"/>
  <c r="AN745" i="3"/>
  <c r="AN744" i="3"/>
  <c r="AN743" i="3"/>
  <c r="AN742" i="3"/>
  <c r="AN741" i="3"/>
  <c r="AN740" i="3"/>
  <c r="AN739" i="3"/>
  <c r="AN738" i="3"/>
  <c r="AN737" i="3"/>
  <c r="AN736" i="3"/>
  <c r="AN735" i="3"/>
  <c r="AN734" i="3"/>
  <c r="AN733" i="3"/>
  <c r="AN732" i="3"/>
  <c r="AN731" i="3"/>
  <c r="AN730" i="3"/>
  <c r="AN729" i="3"/>
  <c r="AN728" i="3"/>
  <c r="AN727" i="3"/>
  <c r="AN726" i="3"/>
  <c r="AN725" i="3"/>
  <c r="AN724" i="3"/>
  <c r="AN723" i="3"/>
  <c r="AN722" i="3"/>
  <c r="AN721" i="3"/>
  <c r="AN720" i="3"/>
  <c r="AN719" i="3"/>
  <c r="AN718" i="3"/>
  <c r="AN717" i="3"/>
  <c r="AN716" i="3"/>
  <c r="AN715" i="3"/>
  <c r="AN714" i="3"/>
  <c r="AN713" i="3"/>
  <c r="AN712" i="3"/>
  <c r="AN711" i="3"/>
  <c r="AN710" i="3"/>
  <c r="AN709" i="3"/>
  <c r="AN708" i="3"/>
  <c r="AN707" i="3"/>
  <c r="AN706" i="3"/>
  <c r="AN705" i="3"/>
  <c r="AN704" i="3"/>
  <c r="AN703" i="3"/>
  <c r="AN702" i="3"/>
  <c r="AN701" i="3"/>
  <c r="AN700" i="3"/>
  <c r="AN699" i="3"/>
  <c r="AN698" i="3"/>
  <c r="AN697" i="3"/>
  <c r="AN696" i="3"/>
  <c r="AN695" i="3"/>
  <c r="AN694" i="3"/>
  <c r="AN693" i="3"/>
  <c r="AN692" i="3"/>
  <c r="AN691" i="3"/>
  <c r="AN690" i="3"/>
  <c r="AN689" i="3"/>
  <c r="AN688" i="3"/>
  <c r="AN687" i="3"/>
  <c r="AN686" i="3"/>
  <c r="AN685" i="3"/>
  <c r="AN684" i="3"/>
  <c r="AN683" i="3"/>
  <c r="AN682" i="3"/>
  <c r="AN681" i="3"/>
  <c r="AN680" i="3"/>
  <c r="AN679" i="3"/>
  <c r="AN678" i="3"/>
  <c r="AN677" i="3"/>
  <c r="AN676" i="3"/>
  <c r="AN675" i="3"/>
  <c r="AN674" i="3"/>
  <c r="AN673" i="3"/>
  <c r="AN672" i="3"/>
  <c r="AN671" i="3"/>
  <c r="AN670" i="3"/>
  <c r="AN669" i="3"/>
  <c r="AN668" i="3"/>
  <c r="AN667" i="3"/>
  <c r="AN666" i="3"/>
  <c r="AN665" i="3"/>
  <c r="AN664" i="3"/>
  <c r="AN663" i="3"/>
  <c r="AN662" i="3"/>
  <c r="AN661" i="3"/>
  <c r="AN660" i="3"/>
  <c r="AN659" i="3"/>
  <c r="AN658" i="3"/>
  <c r="AN657" i="3"/>
  <c r="AN656" i="3"/>
  <c r="AN655" i="3"/>
  <c r="AN654" i="3"/>
  <c r="AN653" i="3"/>
  <c r="AN652" i="3"/>
  <c r="AN651" i="3"/>
  <c r="AN650" i="3"/>
  <c r="AN649" i="3"/>
  <c r="AN648" i="3"/>
  <c r="AN647" i="3"/>
  <c r="AN646" i="3"/>
  <c r="AN645" i="3"/>
  <c r="AN644" i="3"/>
  <c r="AN643" i="3"/>
  <c r="AN642" i="3"/>
  <c r="AN641" i="3"/>
  <c r="AN640" i="3"/>
  <c r="AN639" i="3"/>
  <c r="AN638" i="3"/>
  <c r="AN637" i="3"/>
  <c r="AN636" i="3"/>
  <c r="AN635" i="3"/>
  <c r="AN634" i="3"/>
  <c r="AN633" i="3"/>
  <c r="AN632" i="3"/>
  <c r="AN631" i="3"/>
  <c r="AN630" i="3"/>
  <c r="AN629" i="3"/>
  <c r="AN628" i="3"/>
  <c r="AN627" i="3"/>
  <c r="AN626" i="3"/>
  <c r="AN625" i="3"/>
  <c r="AN624" i="3"/>
  <c r="AN623" i="3"/>
  <c r="AN622" i="3"/>
  <c r="AN621" i="3"/>
  <c r="AN620" i="3"/>
  <c r="AN619" i="3"/>
  <c r="AN618" i="3"/>
  <c r="AN617" i="3"/>
  <c r="AN616" i="3"/>
  <c r="AN615" i="3"/>
  <c r="AN614" i="3"/>
  <c r="AN613" i="3"/>
  <c r="AN612" i="3"/>
  <c r="AN611" i="3"/>
  <c r="AN610" i="3"/>
  <c r="AN609" i="3"/>
  <c r="AN608" i="3"/>
  <c r="AN607" i="3"/>
  <c r="AN606" i="3"/>
  <c r="AN605" i="3"/>
  <c r="AN604" i="3"/>
  <c r="AN603" i="3"/>
  <c r="AN602" i="3"/>
  <c r="AN601" i="3"/>
  <c r="AN600" i="3"/>
  <c r="AN599" i="3"/>
  <c r="AN598" i="3"/>
  <c r="AN597" i="3"/>
  <c r="AN596" i="3"/>
  <c r="AN595" i="3"/>
  <c r="AN594" i="3"/>
  <c r="AN593" i="3"/>
  <c r="AN592" i="3"/>
  <c r="AN591" i="3"/>
  <c r="AN590" i="3"/>
  <c r="AN589" i="3"/>
  <c r="AN588" i="3"/>
  <c r="AN587" i="3"/>
  <c r="AN586" i="3"/>
  <c r="AN585" i="3"/>
  <c r="AN584" i="3"/>
  <c r="AN583" i="3"/>
  <c r="AN582" i="3"/>
  <c r="AN581" i="3"/>
  <c r="AN580" i="3"/>
  <c r="AN579" i="3"/>
  <c r="AN578" i="3"/>
  <c r="AN577" i="3"/>
  <c r="AN576" i="3"/>
  <c r="AN575" i="3"/>
  <c r="AN574" i="3"/>
  <c r="AN573" i="3"/>
  <c r="AN572" i="3"/>
  <c r="AN571" i="3"/>
  <c r="AN570" i="3"/>
  <c r="AN569" i="3"/>
  <c r="AN568" i="3"/>
  <c r="AN567" i="3"/>
  <c r="AN566" i="3"/>
  <c r="AN565" i="3"/>
  <c r="AN564" i="3"/>
  <c r="AN563" i="3"/>
  <c r="AN562" i="3"/>
  <c r="AN561" i="3"/>
  <c r="AN560" i="3"/>
  <c r="AN559" i="3"/>
  <c r="AN558" i="3"/>
  <c r="AN557" i="3"/>
  <c r="AN556" i="3"/>
  <c r="AN555" i="3"/>
  <c r="AN554" i="3"/>
  <c r="AN553" i="3"/>
  <c r="AN552" i="3"/>
  <c r="AN551" i="3"/>
  <c r="AN550" i="3"/>
  <c r="AN549" i="3"/>
  <c r="AN548" i="3"/>
  <c r="AN547" i="3"/>
  <c r="AN546" i="3"/>
  <c r="AN545" i="3"/>
  <c r="AN544" i="3"/>
  <c r="AN543" i="3"/>
  <c r="AN542" i="3"/>
  <c r="AN541" i="3"/>
  <c r="AN540" i="3"/>
  <c r="AN539" i="3"/>
  <c r="AN538" i="3"/>
  <c r="AN537" i="3"/>
  <c r="AN536" i="3"/>
  <c r="AN535" i="3"/>
  <c r="AN534" i="3"/>
  <c r="AN533" i="3"/>
  <c r="AN532" i="3"/>
  <c r="AN531" i="3"/>
  <c r="AN530" i="3"/>
  <c r="AN529" i="3"/>
  <c r="AN528" i="3"/>
  <c r="AN527" i="3"/>
  <c r="AN526" i="3"/>
  <c r="AN525" i="3"/>
  <c r="AN524" i="3"/>
  <c r="AN523" i="3"/>
  <c r="AN522" i="3"/>
  <c r="AN521" i="3"/>
  <c r="AN520" i="3"/>
  <c r="AN519" i="3"/>
  <c r="AN518" i="3"/>
  <c r="AN517" i="3"/>
  <c r="AN516" i="3"/>
  <c r="AN515" i="3"/>
  <c r="AN514" i="3"/>
  <c r="AN513" i="3"/>
  <c r="AN512" i="3"/>
  <c r="AN511" i="3"/>
  <c r="AN510" i="3"/>
  <c r="AN509" i="3"/>
  <c r="AN508" i="3"/>
  <c r="AN507" i="3"/>
  <c r="AN506" i="3"/>
  <c r="AN505" i="3"/>
  <c r="AN504" i="3"/>
  <c r="AN503" i="3"/>
  <c r="AN502" i="3"/>
  <c r="AN501" i="3"/>
  <c r="AN500" i="3"/>
  <c r="AN499" i="3"/>
  <c r="AN498" i="3"/>
  <c r="AN497" i="3"/>
  <c r="AN496" i="3"/>
  <c r="AN495" i="3"/>
  <c r="AN494" i="3"/>
  <c r="AN493" i="3"/>
  <c r="AN492" i="3"/>
  <c r="AN491" i="3"/>
  <c r="AN490" i="3"/>
  <c r="AN489" i="3"/>
  <c r="AN488" i="3"/>
  <c r="AN487" i="3"/>
  <c r="AN486" i="3"/>
  <c r="AN485" i="3"/>
  <c r="AN484" i="3"/>
  <c r="AN483" i="3"/>
  <c r="AN482" i="3"/>
  <c r="AN481" i="3"/>
  <c r="AN480" i="3"/>
  <c r="AN479" i="3"/>
  <c r="AN478" i="3"/>
  <c r="AN477" i="3"/>
  <c r="AN476" i="3"/>
  <c r="AN475" i="3"/>
  <c r="AN474" i="3"/>
  <c r="AN473" i="3"/>
  <c r="AN472" i="3"/>
  <c r="AN471" i="3"/>
  <c r="AN470" i="3"/>
  <c r="AN469" i="3"/>
  <c r="AN468" i="3"/>
  <c r="AN467" i="3"/>
  <c r="AN466" i="3"/>
  <c r="AN465" i="3"/>
  <c r="AN464" i="3"/>
  <c r="AN463" i="3"/>
  <c r="AN462" i="3"/>
  <c r="AN461" i="3"/>
  <c r="AN460" i="3"/>
  <c r="AN459" i="3"/>
  <c r="AN458" i="3"/>
  <c r="AN457" i="3"/>
  <c r="AN456" i="3"/>
  <c r="AN455" i="3"/>
  <c r="AN454" i="3"/>
  <c r="AN453" i="3"/>
  <c r="AN452" i="3"/>
  <c r="AN451" i="3"/>
  <c r="AN450" i="3"/>
  <c r="AN449" i="3"/>
  <c r="AN448" i="3"/>
  <c r="AN447" i="3"/>
  <c r="AN446" i="3"/>
  <c r="AN445" i="3"/>
  <c r="AN444" i="3"/>
  <c r="AN443" i="3"/>
  <c r="AN442" i="3"/>
  <c r="AN441" i="3"/>
  <c r="AN440" i="3"/>
  <c r="AN439" i="3"/>
  <c r="AN438" i="3"/>
  <c r="AN437" i="3"/>
  <c r="AN436" i="3"/>
  <c r="AN435" i="3"/>
  <c r="AN434" i="3"/>
  <c r="AN433" i="3"/>
  <c r="AN432" i="3"/>
  <c r="AN431" i="3"/>
  <c r="AN430" i="3"/>
  <c r="AN429" i="3"/>
  <c r="AN428" i="3"/>
  <c r="AN427" i="3"/>
  <c r="AN426" i="3"/>
  <c r="AN425" i="3"/>
  <c r="AN424" i="3"/>
  <c r="AN423" i="3"/>
  <c r="AN422" i="3"/>
  <c r="AN421" i="3"/>
  <c r="AN420" i="3"/>
  <c r="AN419" i="3"/>
  <c r="AN418" i="3"/>
  <c r="AN417" i="3"/>
  <c r="AN416" i="3"/>
  <c r="AN415" i="3"/>
  <c r="AN414" i="3"/>
  <c r="AN413" i="3"/>
  <c r="AN412" i="3"/>
  <c r="AN411" i="3"/>
  <c r="AN410" i="3"/>
  <c r="AN409" i="3"/>
  <c r="AN408" i="3"/>
  <c r="AN407" i="3"/>
  <c r="AN406" i="3"/>
  <c r="AN405" i="3"/>
  <c r="AN404" i="3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N372" i="3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N308" i="3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N244" i="3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N38" i="3"/>
  <c r="AN37" i="3"/>
  <c r="AN36" i="3"/>
  <c r="AN35" i="3"/>
  <c r="AN34" i="3"/>
  <c r="AN33" i="3"/>
  <c r="AN32" i="3"/>
  <c r="AN31" i="3"/>
  <c r="AN30" i="3"/>
  <c r="AN29" i="3"/>
  <c r="AN28" i="3"/>
  <c r="AN2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O8058" i="3"/>
  <c r="AO8057" i="3"/>
  <c r="AO8056" i="3"/>
  <c r="AO8055" i="3"/>
  <c r="AO8054" i="3"/>
  <c r="AO8053" i="3"/>
  <c r="AO8052" i="3"/>
  <c r="AO8051" i="3"/>
  <c r="AO8050" i="3"/>
  <c r="AO8049" i="3"/>
  <c r="AO8048" i="3"/>
  <c r="AO8047" i="3"/>
  <c r="AO8046" i="3"/>
  <c r="AO8045" i="3"/>
  <c r="AO8044" i="3"/>
  <c r="AO8043" i="3"/>
  <c r="AO8042" i="3"/>
  <c r="AO8041" i="3"/>
  <c r="AO8040" i="3"/>
  <c r="AO8039" i="3"/>
  <c r="AO8038" i="3"/>
  <c r="AO8037" i="3"/>
  <c r="AO8036" i="3"/>
  <c r="AO8035" i="3"/>
  <c r="AO8034" i="3"/>
  <c r="AO8033" i="3"/>
  <c r="AO8032" i="3"/>
  <c r="AO8031" i="3"/>
  <c r="AO8030" i="3"/>
  <c r="AO8029" i="3"/>
  <c r="AO8028" i="3"/>
  <c r="AO8027" i="3"/>
  <c r="AO8026" i="3"/>
  <c r="AO8025" i="3"/>
  <c r="AO8024" i="3"/>
  <c r="AO8023" i="3"/>
  <c r="AO8022" i="3"/>
  <c r="AO8021" i="3"/>
  <c r="AO8020" i="3"/>
  <c r="AO8019" i="3"/>
  <c r="AO8018" i="3"/>
  <c r="AO8017" i="3"/>
  <c r="AO8016" i="3"/>
  <c r="AO8015" i="3"/>
  <c r="AO8014" i="3"/>
  <c r="AO8013" i="3"/>
  <c r="AO8012" i="3"/>
  <c r="AO8011" i="3"/>
  <c r="AO8010" i="3"/>
  <c r="AO8009" i="3"/>
  <c r="AO8008" i="3"/>
  <c r="AO8007" i="3"/>
  <c r="AO8006" i="3"/>
  <c r="AO8005" i="3"/>
  <c r="AO8004" i="3"/>
  <c r="AO8003" i="3"/>
  <c r="AO8002" i="3"/>
  <c r="AO8001" i="3"/>
  <c r="AO8000" i="3"/>
  <c r="AO7999" i="3"/>
  <c r="AO7998" i="3"/>
  <c r="AO7997" i="3"/>
  <c r="AO7996" i="3"/>
  <c r="AO7995" i="3"/>
  <c r="AO7994" i="3"/>
  <c r="AO7993" i="3"/>
  <c r="AO7992" i="3"/>
  <c r="AO7991" i="3"/>
  <c r="AO7990" i="3"/>
  <c r="AO7989" i="3"/>
  <c r="AO7988" i="3"/>
  <c r="AO7987" i="3"/>
  <c r="AO7986" i="3"/>
  <c r="AO7985" i="3"/>
  <c r="AO7984" i="3"/>
  <c r="AO7983" i="3"/>
  <c r="AO7982" i="3"/>
  <c r="AO7981" i="3"/>
  <c r="AO7980" i="3"/>
  <c r="AO7979" i="3"/>
  <c r="AO7978" i="3"/>
  <c r="AO7977" i="3"/>
  <c r="AO7976" i="3"/>
  <c r="AO7975" i="3"/>
  <c r="AO7974" i="3"/>
  <c r="AO7973" i="3"/>
  <c r="AO7972" i="3"/>
  <c r="AO7971" i="3"/>
  <c r="AO7970" i="3"/>
  <c r="AO7969" i="3"/>
  <c r="AO7968" i="3"/>
  <c r="AO7967" i="3"/>
  <c r="AO7966" i="3"/>
  <c r="AO7965" i="3"/>
  <c r="AO7964" i="3"/>
  <c r="AO7963" i="3"/>
  <c r="AO7962" i="3"/>
  <c r="AO7961" i="3"/>
  <c r="AO7960" i="3"/>
  <c r="AO7959" i="3"/>
  <c r="AO7958" i="3"/>
  <c r="AO7957" i="3"/>
  <c r="AO7956" i="3"/>
  <c r="AO7955" i="3"/>
  <c r="AO7954" i="3"/>
  <c r="AO7953" i="3"/>
  <c r="AO7952" i="3"/>
  <c r="AO7951" i="3"/>
  <c r="AO7950" i="3"/>
  <c r="AO7949" i="3"/>
  <c r="AO7948" i="3"/>
  <c r="AO7947" i="3"/>
  <c r="AO7946" i="3"/>
  <c r="AO7945" i="3"/>
  <c r="AO7944" i="3"/>
  <c r="AO7943" i="3"/>
  <c r="AO7942" i="3"/>
  <c r="AO7941" i="3"/>
  <c r="AO7940" i="3"/>
  <c r="AO7939" i="3"/>
  <c r="AO7938" i="3"/>
  <c r="AO7937" i="3"/>
  <c r="AO7936" i="3"/>
  <c r="AO7935" i="3"/>
  <c r="AO7934" i="3"/>
  <c r="AO7933" i="3"/>
  <c r="AO7932" i="3"/>
  <c r="AO7931" i="3"/>
  <c r="AO7930" i="3"/>
  <c r="AO7929" i="3"/>
  <c r="AO7928" i="3"/>
  <c r="AO7927" i="3"/>
  <c r="AO7926" i="3"/>
  <c r="AO7925" i="3"/>
  <c r="AO7924" i="3"/>
  <c r="AO7923" i="3"/>
  <c r="AO7922" i="3"/>
  <c r="AO7921" i="3"/>
  <c r="AO7920" i="3"/>
  <c r="AO7919" i="3"/>
  <c r="AO7918" i="3"/>
  <c r="AO7917" i="3"/>
  <c r="AO7916" i="3"/>
  <c r="AO7915" i="3"/>
  <c r="AO7914" i="3"/>
  <c r="AO7913" i="3"/>
  <c r="AO7912" i="3"/>
  <c r="AO7911" i="3"/>
  <c r="AO7910" i="3"/>
  <c r="AO7909" i="3"/>
  <c r="AO7908" i="3"/>
  <c r="AO7907" i="3"/>
  <c r="AO7906" i="3"/>
  <c r="AO7905" i="3"/>
  <c r="AO7904" i="3"/>
  <c r="AO7903" i="3"/>
  <c r="AO7902" i="3"/>
  <c r="AO7901" i="3"/>
  <c r="AO7900" i="3"/>
  <c r="AO7899" i="3"/>
  <c r="AO7898" i="3"/>
  <c r="AO7897" i="3"/>
  <c r="AO7896" i="3"/>
  <c r="AO7895" i="3"/>
  <c r="AO7894" i="3"/>
  <c r="AO7893" i="3"/>
  <c r="AO7892" i="3"/>
  <c r="AO7891" i="3"/>
  <c r="AO7890" i="3"/>
  <c r="AO7889" i="3"/>
  <c r="AO7888" i="3"/>
  <c r="AO7887" i="3"/>
  <c r="AO7886" i="3"/>
  <c r="AO7885" i="3"/>
  <c r="AO7884" i="3"/>
  <c r="AO7883" i="3"/>
  <c r="AO7882" i="3"/>
  <c r="AO7881" i="3"/>
  <c r="AO7880" i="3"/>
  <c r="AO7879" i="3"/>
  <c r="AO7878" i="3"/>
  <c r="AO7877" i="3"/>
  <c r="AO7876" i="3"/>
  <c r="AO7875" i="3"/>
  <c r="AO7874" i="3"/>
  <c r="AO7873" i="3"/>
  <c r="AO7872" i="3"/>
  <c r="AO7871" i="3"/>
  <c r="AO7870" i="3"/>
  <c r="AO7869" i="3"/>
  <c r="AO7868" i="3"/>
  <c r="AO7867" i="3"/>
  <c r="AO7866" i="3"/>
  <c r="AO7865" i="3"/>
  <c r="AO7864" i="3"/>
  <c r="AO7863" i="3"/>
  <c r="AO7862" i="3"/>
  <c r="AO7861" i="3"/>
  <c r="AO7860" i="3"/>
  <c r="AO7859" i="3"/>
  <c r="AO7858" i="3"/>
  <c r="AO7857" i="3"/>
  <c r="AO7856" i="3"/>
  <c r="AO7855" i="3"/>
  <c r="AO7854" i="3"/>
  <c r="AO7853" i="3"/>
  <c r="AO7852" i="3"/>
  <c r="AO7851" i="3"/>
  <c r="AO7850" i="3"/>
  <c r="AO7849" i="3"/>
  <c r="AO7848" i="3"/>
  <c r="AO7847" i="3"/>
  <c r="AO7846" i="3"/>
  <c r="AO7845" i="3"/>
  <c r="AO7844" i="3"/>
  <c r="AO7843" i="3"/>
  <c r="AO7842" i="3"/>
  <c r="AO7841" i="3"/>
  <c r="AO7840" i="3"/>
  <c r="AO7839" i="3"/>
  <c r="AO7838" i="3"/>
  <c r="AO7837" i="3"/>
  <c r="AO7836" i="3"/>
  <c r="AO7835" i="3"/>
  <c r="AO7834" i="3"/>
  <c r="AO7833" i="3"/>
  <c r="AO7832" i="3"/>
  <c r="AO7831" i="3"/>
  <c r="AO7830" i="3"/>
  <c r="AO7829" i="3"/>
  <c r="AO7828" i="3"/>
  <c r="AO7827" i="3"/>
  <c r="AO7826" i="3"/>
  <c r="AO7825" i="3"/>
  <c r="AO7824" i="3"/>
  <c r="AO7823" i="3"/>
  <c r="AO7822" i="3"/>
  <c r="AO7821" i="3"/>
  <c r="AO7820" i="3"/>
  <c r="AO7819" i="3"/>
  <c r="AO7818" i="3"/>
  <c r="AO7817" i="3"/>
  <c r="AO7816" i="3"/>
  <c r="AO7815" i="3"/>
  <c r="AO7814" i="3"/>
  <c r="AO7813" i="3"/>
  <c r="AO7812" i="3"/>
  <c r="AO7811" i="3"/>
  <c r="AO7810" i="3"/>
  <c r="AO7809" i="3"/>
  <c r="AO7808" i="3"/>
  <c r="AO7807" i="3"/>
  <c r="AO7806" i="3"/>
  <c r="AO7805" i="3"/>
  <c r="AO7804" i="3"/>
  <c r="AO7803" i="3"/>
  <c r="AO7802" i="3"/>
  <c r="AO7801" i="3"/>
  <c r="AO7800" i="3"/>
  <c r="AO7799" i="3"/>
  <c r="AO7798" i="3"/>
  <c r="AO7797" i="3"/>
  <c r="AO7796" i="3"/>
  <c r="AO7795" i="3"/>
  <c r="AO7794" i="3"/>
  <c r="AO7793" i="3"/>
  <c r="AO7792" i="3"/>
  <c r="AO7791" i="3"/>
  <c r="AO7790" i="3"/>
  <c r="AO7789" i="3"/>
  <c r="AO7788" i="3"/>
  <c r="AO7787" i="3"/>
  <c r="AO7786" i="3"/>
  <c r="AO7785" i="3"/>
  <c r="AO7784" i="3"/>
  <c r="AO7783" i="3"/>
  <c r="AO7782" i="3"/>
  <c r="AO7781" i="3"/>
  <c r="AO7780" i="3"/>
  <c r="AO7779" i="3"/>
  <c r="AO7778" i="3"/>
  <c r="AO7777" i="3"/>
  <c r="AO7776" i="3"/>
  <c r="AO7775" i="3"/>
  <c r="AO7774" i="3"/>
  <c r="AO7773" i="3"/>
  <c r="AO7772" i="3"/>
  <c r="AO7771" i="3"/>
  <c r="AO7770" i="3"/>
  <c r="AO7769" i="3"/>
  <c r="AO7768" i="3"/>
  <c r="AO7767" i="3"/>
  <c r="AO7766" i="3"/>
  <c r="AO7765" i="3"/>
  <c r="AO7764" i="3"/>
  <c r="AO7763" i="3"/>
  <c r="AO7762" i="3"/>
  <c r="AO7761" i="3"/>
  <c r="AO7760" i="3"/>
  <c r="AO7759" i="3"/>
  <c r="AO7758" i="3"/>
  <c r="AO7757" i="3"/>
  <c r="AO7756" i="3"/>
  <c r="AO7755" i="3"/>
  <c r="AO7754" i="3"/>
  <c r="AO7753" i="3"/>
  <c r="AO7752" i="3"/>
  <c r="AO7751" i="3"/>
  <c r="AO7750" i="3"/>
  <c r="AO7749" i="3"/>
  <c r="AO7748" i="3"/>
  <c r="AO7747" i="3"/>
  <c r="AO7746" i="3"/>
  <c r="AO7745" i="3"/>
  <c r="AO7744" i="3"/>
  <c r="AO7743" i="3"/>
  <c r="AO7742" i="3"/>
  <c r="AO7741" i="3"/>
  <c r="AO7740" i="3"/>
  <c r="AO7739" i="3"/>
  <c r="AO7738" i="3"/>
  <c r="AO7737" i="3"/>
  <c r="AO7736" i="3"/>
  <c r="AO7735" i="3"/>
  <c r="AO7734" i="3"/>
  <c r="AO7733" i="3"/>
  <c r="AO7732" i="3"/>
  <c r="AO7731" i="3"/>
  <c r="AO7730" i="3"/>
  <c r="AO7729" i="3"/>
  <c r="AO7728" i="3"/>
  <c r="AO7727" i="3"/>
  <c r="AO7726" i="3"/>
  <c r="AO7725" i="3"/>
  <c r="AO7724" i="3"/>
  <c r="AO7723" i="3"/>
  <c r="AO7722" i="3"/>
  <c r="AO7721" i="3"/>
  <c r="AO7720" i="3"/>
  <c r="AO7719" i="3"/>
  <c r="AO7718" i="3"/>
  <c r="AO7717" i="3"/>
  <c r="AO7716" i="3"/>
  <c r="AO7715" i="3"/>
  <c r="AO7714" i="3"/>
  <c r="AO7713" i="3"/>
  <c r="AO7712" i="3"/>
  <c r="AO7711" i="3"/>
  <c r="AO7710" i="3"/>
  <c r="AO7709" i="3"/>
  <c r="AO7708" i="3"/>
  <c r="AO7707" i="3"/>
  <c r="AO7706" i="3"/>
  <c r="AO7705" i="3"/>
  <c r="AO7704" i="3"/>
  <c r="AO7703" i="3"/>
  <c r="AO7702" i="3"/>
  <c r="AO7701" i="3"/>
  <c r="AO7700" i="3"/>
  <c r="AO7699" i="3"/>
  <c r="AO7698" i="3"/>
  <c r="AO7697" i="3"/>
  <c r="AO7696" i="3"/>
  <c r="AO7695" i="3"/>
  <c r="AO7694" i="3"/>
  <c r="AO7693" i="3"/>
  <c r="AO7692" i="3"/>
  <c r="AO7691" i="3"/>
  <c r="AO7690" i="3"/>
  <c r="AO7689" i="3"/>
  <c r="AO7688" i="3"/>
  <c r="AO7687" i="3"/>
  <c r="AO7686" i="3"/>
  <c r="AO7685" i="3"/>
  <c r="AO7684" i="3"/>
  <c r="AO7683" i="3"/>
  <c r="AO7682" i="3"/>
  <c r="AO7681" i="3"/>
  <c r="AO7680" i="3"/>
  <c r="AO7679" i="3"/>
  <c r="AO7678" i="3"/>
  <c r="AO7677" i="3"/>
  <c r="AO7676" i="3"/>
  <c r="AO7675" i="3"/>
  <c r="AO7674" i="3"/>
  <c r="AO7673" i="3"/>
  <c r="AO7672" i="3"/>
  <c r="AO7671" i="3"/>
  <c r="AO7670" i="3"/>
  <c r="AO7669" i="3"/>
  <c r="AO7668" i="3"/>
  <c r="AO7667" i="3"/>
  <c r="AO7666" i="3"/>
  <c r="AO7665" i="3"/>
  <c r="AO7664" i="3"/>
  <c r="AO7663" i="3"/>
  <c r="AO7662" i="3"/>
  <c r="AO7661" i="3"/>
  <c r="AO7660" i="3"/>
  <c r="AO7659" i="3"/>
  <c r="AO7658" i="3"/>
  <c r="AO7657" i="3"/>
  <c r="AO7656" i="3"/>
  <c r="AO7655" i="3"/>
  <c r="AO7654" i="3"/>
  <c r="AO7653" i="3"/>
  <c r="AO7652" i="3"/>
  <c r="AO7651" i="3"/>
  <c r="AO7650" i="3"/>
  <c r="AO7649" i="3"/>
  <c r="AO7648" i="3"/>
  <c r="AO7647" i="3"/>
  <c r="AO7646" i="3"/>
  <c r="AO7645" i="3"/>
  <c r="AO7644" i="3"/>
  <c r="AO7643" i="3"/>
  <c r="AO7642" i="3"/>
  <c r="AO7641" i="3"/>
  <c r="AO7640" i="3"/>
  <c r="AO7639" i="3"/>
  <c r="AO7638" i="3"/>
  <c r="AO7637" i="3"/>
  <c r="AO7636" i="3"/>
  <c r="AO7635" i="3"/>
  <c r="AO7634" i="3"/>
  <c r="AO7633" i="3"/>
  <c r="AO7632" i="3"/>
  <c r="AO7631" i="3"/>
  <c r="AO7630" i="3"/>
  <c r="AO7629" i="3"/>
  <c r="AO7628" i="3"/>
  <c r="AO7627" i="3"/>
  <c r="AO7626" i="3"/>
  <c r="AO7625" i="3"/>
  <c r="AO7624" i="3"/>
  <c r="AO7623" i="3"/>
  <c r="AO7622" i="3"/>
  <c r="AO7621" i="3"/>
  <c r="AO7620" i="3"/>
  <c r="AO7619" i="3"/>
  <c r="AO7618" i="3"/>
  <c r="AO7617" i="3"/>
  <c r="AO7616" i="3"/>
  <c r="AO7615" i="3"/>
  <c r="AO7614" i="3"/>
  <c r="AO7613" i="3"/>
  <c r="AO7612" i="3"/>
  <c r="AO7611" i="3"/>
  <c r="AO7610" i="3"/>
  <c r="AO7609" i="3"/>
  <c r="AO7608" i="3"/>
  <c r="AO7607" i="3"/>
  <c r="AO7606" i="3"/>
  <c r="AO7605" i="3"/>
  <c r="AO7604" i="3"/>
  <c r="AO7603" i="3"/>
  <c r="AO7602" i="3"/>
  <c r="AO7601" i="3"/>
  <c r="AO7600" i="3"/>
  <c r="AO7599" i="3"/>
  <c r="AO7598" i="3"/>
  <c r="AO7597" i="3"/>
  <c r="AO7596" i="3"/>
  <c r="AO7595" i="3"/>
  <c r="AO7594" i="3"/>
  <c r="AO7593" i="3"/>
  <c r="AO7592" i="3"/>
  <c r="AO7591" i="3"/>
  <c r="AO7590" i="3"/>
  <c r="AO7589" i="3"/>
  <c r="AO7588" i="3"/>
  <c r="AO7587" i="3"/>
  <c r="AO7586" i="3"/>
  <c r="AO7585" i="3"/>
  <c r="AO7584" i="3"/>
  <c r="AO7583" i="3"/>
  <c r="AO7582" i="3"/>
  <c r="AO7581" i="3"/>
  <c r="AO7580" i="3"/>
  <c r="AO7579" i="3"/>
  <c r="AO7578" i="3"/>
  <c r="AO7577" i="3"/>
  <c r="AO7576" i="3"/>
  <c r="AO7575" i="3"/>
  <c r="AO7574" i="3"/>
  <c r="AO7573" i="3"/>
  <c r="AO7572" i="3"/>
  <c r="AO7571" i="3"/>
  <c r="AO7570" i="3"/>
  <c r="AO7569" i="3"/>
  <c r="AO7568" i="3"/>
  <c r="AO7567" i="3"/>
  <c r="AO7566" i="3"/>
  <c r="AO7565" i="3"/>
  <c r="AO7564" i="3"/>
  <c r="AO7563" i="3"/>
  <c r="AO7562" i="3"/>
  <c r="AO7561" i="3"/>
  <c r="AO7560" i="3"/>
  <c r="AO7559" i="3"/>
  <c r="AO7558" i="3"/>
  <c r="AO7557" i="3"/>
  <c r="AO7556" i="3"/>
  <c r="AO7555" i="3"/>
  <c r="AO7554" i="3"/>
  <c r="AO7553" i="3"/>
  <c r="AO7552" i="3"/>
  <c r="AO7551" i="3"/>
  <c r="AO7550" i="3"/>
  <c r="AO7549" i="3"/>
  <c r="AO7548" i="3"/>
  <c r="AO7547" i="3"/>
  <c r="AO7546" i="3"/>
  <c r="AO7545" i="3"/>
  <c r="AO7544" i="3"/>
  <c r="AO7543" i="3"/>
  <c r="AO7542" i="3"/>
  <c r="AO7541" i="3"/>
  <c r="AO7540" i="3"/>
  <c r="AO7539" i="3"/>
  <c r="AO7538" i="3"/>
  <c r="AO7537" i="3"/>
  <c r="AO7536" i="3"/>
  <c r="AO7535" i="3"/>
  <c r="AO7534" i="3"/>
  <c r="AO7533" i="3"/>
  <c r="AO7532" i="3"/>
  <c r="AO7531" i="3"/>
  <c r="AO7530" i="3"/>
  <c r="AO7529" i="3"/>
  <c r="AO7528" i="3"/>
  <c r="AO7527" i="3"/>
  <c r="AO7526" i="3"/>
  <c r="AO7525" i="3"/>
  <c r="AO7524" i="3"/>
  <c r="AO7523" i="3"/>
  <c r="AO7522" i="3"/>
  <c r="AO7521" i="3"/>
  <c r="AO7520" i="3"/>
  <c r="AO7519" i="3"/>
  <c r="AO7518" i="3"/>
  <c r="AO7517" i="3"/>
  <c r="AO7516" i="3"/>
  <c r="AO7515" i="3"/>
  <c r="AO7514" i="3"/>
  <c r="AO7513" i="3"/>
  <c r="AO7512" i="3"/>
  <c r="AO7511" i="3"/>
  <c r="AO7510" i="3"/>
  <c r="AO7509" i="3"/>
  <c r="AO7508" i="3"/>
  <c r="AO7507" i="3"/>
  <c r="AO7506" i="3"/>
  <c r="AO7505" i="3"/>
  <c r="AO7504" i="3"/>
  <c r="AO7503" i="3"/>
  <c r="AO7502" i="3"/>
  <c r="AO7501" i="3"/>
  <c r="AO7500" i="3"/>
  <c r="AO7499" i="3"/>
  <c r="AO7498" i="3"/>
  <c r="AO7497" i="3"/>
  <c r="AO7496" i="3"/>
  <c r="AO7495" i="3"/>
  <c r="AO7494" i="3"/>
  <c r="AO7493" i="3"/>
  <c r="AO7492" i="3"/>
  <c r="AO7491" i="3"/>
  <c r="AO7490" i="3"/>
  <c r="AO7489" i="3"/>
  <c r="AO7488" i="3"/>
  <c r="AO7487" i="3"/>
  <c r="AO7486" i="3"/>
  <c r="AO7485" i="3"/>
  <c r="AO7484" i="3"/>
  <c r="AO7483" i="3"/>
  <c r="AO7482" i="3"/>
  <c r="AO7481" i="3"/>
  <c r="AO7480" i="3"/>
  <c r="AO7479" i="3"/>
  <c r="AO7478" i="3"/>
  <c r="AO7477" i="3"/>
  <c r="AO7476" i="3"/>
  <c r="AO7475" i="3"/>
  <c r="AO7474" i="3"/>
  <c r="AO7473" i="3"/>
  <c r="AO7472" i="3"/>
  <c r="AO7471" i="3"/>
  <c r="AO7470" i="3"/>
  <c r="AO7469" i="3"/>
  <c r="AO7468" i="3"/>
  <c r="AO7467" i="3"/>
  <c r="AO7466" i="3"/>
  <c r="AO7465" i="3"/>
  <c r="AO7464" i="3"/>
  <c r="AO7463" i="3"/>
  <c r="AO7462" i="3"/>
  <c r="AO7461" i="3"/>
  <c r="AO7460" i="3"/>
  <c r="AO7459" i="3"/>
  <c r="AO7458" i="3"/>
  <c r="AO7457" i="3"/>
  <c r="AO7456" i="3"/>
  <c r="AO7455" i="3"/>
  <c r="AO7454" i="3"/>
  <c r="AO7453" i="3"/>
  <c r="AO7452" i="3"/>
  <c r="AO7451" i="3"/>
  <c r="AO7450" i="3"/>
  <c r="AO7449" i="3"/>
  <c r="AO7448" i="3"/>
  <c r="AO7447" i="3"/>
  <c r="AO7446" i="3"/>
  <c r="AO7445" i="3"/>
  <c r="AO7444" i="3"/>
  <c r="AO7443" i="3"/>
  <c r="AO7442" i="3"/>
  <c r="AO7441" i="3"/>
  <c r="AO7440" i="3"/>
  <c r="AO7439" i="3"/>
  <c r="AO7438" i="3"/>
  <c r="AO7437" i="3"/>
  <c r="AO7436" i="3"/>
  <c r="AO7435" i="3"/>
  <c r="AO7434" i="3"/>
  <c r="AO7433" i="3"/>
  <c r="AO7432" i="3"/>
  <c r="AO7431" i="3"/>
  <c r="AO7430" i="3"/>
  <c r="AO7429" i="3"/>
  <c r="AO7428" i="3"/>
  <c r="AO7427" i="3"/>
  <c r="AO7426" i="3"/>
  <c r="AO7425" i="3"/>
  <c r="AO7424" i="3"/>
  <c r="AO7423" i="3"/>
  <c r="AO7422" i="3"/>
  <c r="AO7421" i="3"/>
  <c r="AO7420" i="3"/>
  <c r="AO7419" i="3"/>
  <c r="AO7418" i="3"/>
  <c r="AO7417" i="3"/>
  <c r="AO7416" i="3"/>
  <c r="AO7415" i="3"/>
  <c r="AO7414" i="3"/>
  <c r="AO7413" i="3"/>
  <c r="AO7412" i="3"/>
  <c r="AO7411" i="3"/>
  <c r="AO7410" i="3"/>
  <c r="AO7409" i="3"/>
  <c r="AO7408" i="3"/>
  <c r="AO7407" i="3"/>
  <c r="AO7406" i="3"/>
  <c r="AO7405" i="3"/>
  <c r="AO7404" i="3"/>
  <c r="AO7403" i="3"/>
  <c r="AO7402" i="3"/>
  <c r="AO7401" i="3"/>
  <c r="AO7400" i="3"/>
  <c r="AO7399" i="3"/>
  <c r="AO7398" i="3"/>
  <c r="AO7397" i="3"/>
  <c r="AO7396" i="3"/>
  <c r="AO7395" i="3"/>
  <c r="AO7394" i="3"/>
  <c r="AO7393" i="3"/>
  <c r="AO7392" i="3"/>
  <c r="AO7391" i="3"/>
  <c r="AO7390" i="3"/>
  <c r="AO7389" i="3"/>
  <c r="AO7388" i="3"/>
  <c r="AO7387" i="3"/>
  <c r="AO7386" i="3"/>
  <c r="AO7385" i="3"/>
  <c r="AO7384" i="3"/>
  <c r="AO7383" i="3"/>
  <c r="AO7382" i="3"/>
  <c r="AO7381" i="3"/>
  <c r="AO7380" i="3"/>
  <c r="AO7379" i="3"/>
  <c r="AO7378" i="3"/>
  <c r="AO7377" i="3"/>
  <c r="AO7376" i="3"/>
  <c r="AO7375" i="3"/>
  <c r="AO7374" i="3"/>
  <c r="AO7373" i="3"/>
  <c r="AO7372" i="3"/>
  <c r="AO7371" i="3"/>
  <c r="AO7370" i="3"/>
  <c r="AO7369" i="3"/>
  <c r="AO7368" i="3"/>
  <c r="AO7367" i="3"/>
  <c r="AO7366" i="3"/>
  <c r="AO7365" i="3"/>
  <c r="AO7364" i="3"/>
  <c r="AO7363" i="3"/>
  <c r="AO7362" i="3"/>
  <c r="AO7361" i="3"/>
  <c r="AO7360" i="3"/>
  <c r="AO7359" i="3"/>
  <c r="AO7358" i="3"/>
  <c r="AO7357" i="3"/>
  <c r="AO7356" i="3"/>
  <c r="AO7355" i="3"/>
  <c r="AO7354" i="3"/>
  <c r="AO7353" i="3"/>
  <c r="AO7352" i="3"/>
  <c r="AO7351" i="3"/>
  <c r="AO7350" i="3"/>
  <c r="AO7349" i="3"/>
  <c r="AO7348" i="3"/>
  <c r="AO7347" i="3"/>
  <c r="AO7346" i="3"/>
  <c r="AO7345" i="3"/>
  <c r="AO7344" i="3"/>
  <c r="AO7343" i="3"/>
  <c r="AO7342" i="3"/>
  <c r="AO7341" i="3"/>
  <c r="AO7340" i="3"/>
  <c r="AO7339" i="3"/>
  <c r="AO7338" i="3"/>
  <c r="AO7337" i="3"/>
  <c r="AO7336" i="3"/>
  <c r="AO7335" i="3"/>
  <c r="AO7334" i="3"/>
  <c r="AO7333" i="3"/>
  <c r="AO7332" i="3"/>
  <c r="AO7331" i="3"/>
  <c r="AO7330" i="3"/>
  <c r="AO7329" i="3"/>
  <c r="AO7328" i="3"/>
  <c r="AO7327" i="3"/>
  <c r="AO7326" i="3"/>
  <c r="AO7325" i="3"/>
  <c r="AO7324" i="3"/>
  <c r="AO7323" i="3"/>
  <c r="AO7322" i="3"/>
  <c r="AO7321" i="3"/>
  <c r="AO7320" i="3"/>
  <c r="AO7319" i="3"/>
  <c r="AO7318" i="3"/>
  <c r="AO7317" i="3"/>
  <c r="AO7316" i="3"/>
  <c r="AO7315" i="3"/>
  <c r="AO7314" i="3"/>
  <c r="AO7313" i="3"/>
  <c r="AO7312" i="3"/>
  <c r="AO7311" i="3"/>
  <c r="AO7310" i="3"/>
  <c r="AO7309" i="3"/>
  <c r="AO7308" i="3"/>
  <c r="AO7307" i="3"/>
  <c r="AO7306" i="3"/>
  <c r="AO7305" i="3"/>
  <c r="AO7304" i="3"/>
  <c r="AO7303" i="3"/>
  <c r="AO7302" i="3"/>
  <c r="AO7301" i="3"/>
  <c r="AO7300" i="3"/>
  <c r="AO7299" i="3"/>
  <c r="AO7298" i="3"/>
  <c r="AO7297" i="3"/>
  <c r="AO7296" i="3"/>
  <c r="AO7295" i="3"/>
  <c r="AO7294" i="3"/>
  <c r="AO7293" i="3"/>
  <c r="AO7292" i="3"/>
  <c r="AO7291" i="3"/>
  <c r="AO7290" i="3"/>
  <c r="AO7289" i="3"/>
  <c r="AO7288" i="3"/>
  <c r="AO7287" i="3"/>
  <c r="AO7286" i="3"/>
  <c r="AO7285" i="3"/>
  <c r="AO7284" i="3"/>
  <c r="AO7283" i="3"/>
  <c r="AO7282" i="3"/>
  <c r="AO7281" i="3"/>
  <c r="AO7280" i="3"/>
  <c r="AO7279" i="3"/>
  <c r="AO7278" i="3"/>
  <c r="AO7277" i="3"/>
  <c r="AO7276" i="3"/>
  <c r="AO7275" i="3"/>
  <c r="AO7274" i="3"/>
  <c r="AO7273" i="3"/>
  <c r="AO7272" i="3"/>
  <c r="AO7271" i="3"/>
  <c r="AO7270" i="3"/>
  <c r="AO7269" i="3"/>
  <c r="AO7268" i="3"/>
  <c r="AO7267" i="3"/>
  <c r="AO7266" i="3"/>
  <c r="AO7265" i="3"/>
  <c r="AO7264" i="3"/>
  <c r="AO7263" i="3"/>
  <c r="AO7262" i="3"/>
  <c r="AO7261" i="3"/>
  <c r="AO7260" i="3"/>
  <c r="AO7259" i="3"/>
  <c r="AO7258" i="3"/>
  <c r="AO7257" i="3"/>
  <c r="AO7256" i="3"/>
  <c r="AO7255" i="3"/>
  <c r="AO7254" i="3"/>
  <c r="AO7253" i="3"/>
  <c r="AO7252" i="3"/>
  <c r="AO7251" i="3"/>
  <c r="AO7250" i="3"/>
  <c r="AO7249" i="3"/>
  <c r="AO7248" i="3"/>
  <c r="AO7247" i="3"/>
  <c r="AO7246" i="3"/>
  <c r="AO7245" i="3"/>
  <c r="AO7244" i="3"/>
  <c r="AO7243" i="3"/>
  <c r="AO7242" i="3"/>
  <c r="AO7241" i="3"/>
  <c r="AO7240" i="3"/>
  <c r="AO7239" i="3"/>
  <c r="AO7238" i="3"/>
  <c r="AO7237" i="3"/>
  <c r="AO7236" i="3"/>
  <c r="AO7235" i="3"/>
  <c r="AO7234" i="3"/>
  <c r="AO7233" i="3"/>
  <c r="AO7232" i="3"/>
  <c r="AO7231" i="3"/>
  <c r="AO7230" i="3"/>
  <c r="AO7229" i="3"/>
  <c r="AO7228" i="3"/>
  <c r="AO7227" i="3"/>
  <c r="AO7226" i="3"/>
  <c r="AO7225" i="3"/>
  <c r="AO7224" i="3"/>
  <c r="AO7223" i="3"/>
  <c r="AO7222" i="3"/>
  <c r="AO7221" i="3"/>
  <c r="AO7220" i="3"/>
  <c r="AO7219" i="3"/>
  <c r="AO7218" i="3"/>
  <c r="AO7217" i="3"/>
  <c r="AO7216" i="3"/>
  <c r="AO7215" i="3"/>
  <c r="AO7214" i="3"/>
  <c r="AO7213" i="3"/>
  <c r="AO7212" i="3"/>
  <c r="AO7211" i="3"/>
  <c r="AO7210" i="3"/>
  <c r="AO7209" i="3"/>
  <c r="AO7208" i="3"/>
  <c r="AO7207" i="3"/>
  <c r="AO7206" i="3"/>
  <c r="AO7205" i="3"/>
  <c r="AO7204" i="3"/>
  <c r="AO7203" i="3"/>
  <c r="AO7202" i="3"/>
  <c r="AO7201" i="3"/>
  <c r="AO7200" i="3"/>
  <c r="AO7199" i="3"/>
  <c r="AO7198" i="3"/>
  <c r="AO7197" i="3"/>
  <c r="AO7196" i="3"/>
  <c r="AO7195" i="3"/>
  <c r="AO7194" i="3"/>
  <c r="AO7193" i="3"/>
  <c r="AO7192" i="3"/>
  <c r="AO7191" i="3"/>
  <c r="AO7190" i="3"/>
  <c r="AO7189" i="3"/>
  <c r="AO7188" i="3"/>
  <c r="AO7187" i="3"/>
  <c r="AO7186" i="3"/>
  <c r="AO7185" i="3"/>
  <c r="AO7184" i="3"/>
  <c r="AO7183" i="3"/>
  <c r="AO7182" i="3"/>
  <c r="AO7181" i="3"/>
  <c r="AO7180" i="3"/>
  <c r="AO7179" i="3"/>
  <c r="AO7178" i="3"/>
  <c r="AO7177" i="3"/>
  <c r="AO7176" i="3"/>
  <c r="AO7175" i="3"/>
  <c r="AO7174" i="3"/>
  <c r="AO7173" i="3"/>
  <c r="AO7172" i="3"/>
  <c r="AO7171" i="3"/>
  <c r="AO7170" i="3"/>
  <c r="AO7169" i="3"/>
  <c r="AO7168" i="3"/>
  <c r="AO7167" i="3"/>
  <c r="AO7166" i="3"/>
  <c r="AO7165" i="3"/>
  <c r="AO7164" i="3"/>
  <c r="AO7163" i="3"/>
  <c r="AO7162" i="3"/>
  <c r="AO7161" i="3"/>
  <c r="AO7160" i="3"/>
  <c r="AO7159" i="3"/>
  <c r="AO7158" i="3"/>
  <c r="AO7157" i="3"/>
  <c r="AO7156" i="3"/>
  <c r="AO7155" i="3"/>
  <c r="AO7154" i="3"/>
  <c r="AO7153" i="3"/>
  <c r="AO7152" i="3"/>
  <c r="AO7151" i="3"/>
  <c r="AO7150" i="3"/>
  <c r="AO7149" i="3"/>
  <c r="AO7148" i="3"/>
  <c r="AO7147" i="3"/>
  <c r="AO7146" i="3"/>
  <c r="AO7145" i="3"/>
  <c r="AO7144" i="3"/>
  <c r="AO7143" i="3"/>
  <c r="AO7142" i="3"/>
  <c r="AO7141" i="3"/>
  <c r="AO7140" i="3"/>
  <c r="AO7139" i="3"/>
  <c r="AO7138" i="3"/>
  <c r="AO7137" i="3"/>
  <c r="AO7136" i="3"/>
  <c r="AO7135" i="3"/>
  <c r="AO7134" i="3"/>
  <c r="AO7133" i="3"/>
  <c r="AO7132" i="3"/>
  <c r="AO7131" i="3"/>
  <c r="AO7130" i="3"/>
  <c r="AO7129" i="3"/>
  <c r="AO7128" i="3"/>
  <c r="AO7127" i="3"/>
  <c r="AO7126" i="3"/>
  <c r="AO7125" i="3"/>
  <c r="AO7124" i="3"/>
  <c r="AO7123" i="3"/>
  <c r="AO7122" i="3"/>
  <c r="AO7121" i="3"/>
  <c r="AO7120" i="3"/>
  <c r="AO7119" i="3"/>
  <c r="AO7118" i="3"/>
  <c r="AO7117" i="3"/>
  <c r="AO7116" i="3"/>
  <c r="AO7115" i="3"/>
  <c r="AO7114" i="3"/>
  <c r="AO7113" i="3"/>
  <c r="AO7112" i="3"/>
  <c r="AO7111" i="3"/>
  <c r="AO7110" i="3"/>
  <c r="AO7109" i="3"/>
  <c r="AO7108" i="3"/>
  <c r="AO7107" i="3"/>
  <c r="AO7106" i="3"/>
  <c r="AO7105" i="3"/>
  <c r="AO7104" i="3"/>
  <c r="AO7103" i="3"/>
  <c r="AO7102" i="3"/>
  <c r="AO7101" i="3"/>
  <c r="AO7100" i="3"/>
  <c r="AO7099" i="3"/>
  <c r="AO7098" i="3"/>
  <c r="AO7097" i="3"/>
  <c r="AO7096" i="3"/>
  <c r="AO7095" i="3"/>
  <c r="AO7094" i="3"/>
  <c r="AO7093" i="3"/>
  <c r="AO7092" i="3"/>
  <c r="AO7091" i="3"/>
  <c r="AO7090" i="3"/>
  <c r="AO7089" i="3"/>
  <c r="AO7088" i="3"/>
  <c r="AO7087" i="3"/>
  <c r="AO7086" i="3"/>
  <c r="AO7085" i="3"/>
  <c r="AO7084" i="3"/>
  <c r="AO7083" i="3"/>
  <c r="AO7082" i="3"/>
  <c r="AO7081" i="3"/>
  <c r="AO7080" i="3"/>
  <c r="AO7079" i="3"/>
  <c r="AO7078" i="3"/>
  <c r="AO7077" i="3"/>
  <c r="AO7076" i="3"/>
  <c r="AO7075" i="3"/>
  <c r="AO7074" i="3"/>
  <c r="AO7073" i="3"/>
  <c r="AO7072" i="3"/>
  <c r="AO7071" i="3"/>
  <c r="AO7070" i="3"/>
  <c r="AO7069" i="3"/>
  <c r="AO7068" i="3"/>
  <c r="AO7067" i="3"/>
  <c r="AO7066" i="3"/>
  <c r="AO7065" i="3"/>
  <c r="AO7064" i="3"/>
  <c r="AO7063" i="3"/>
  <c r="AO7062" i="3"/>
  <c r="AO7061" i="3"/>
  <c r="AO7060" i="3"/>
  <c r="AO7059" i="3"/>
  <c r="AO7058" i="3"/>
  <c r="AO7057" i="3"/>
  <c r="AO7056" i="3"/>
  <c r="AO7055" i="3"/>
  <c r="AO7054" i="3"/>
  <c r="AO7053" i="3"/>
  <c r="AO7052" i="3"/>
  <c r="AO7051" i="3"/>
  <c r="AO7050" i="3"/>
  <c r="AO7049" i="3"/>
  <c r="AO7048" i="3"/>
  <c r="AO7047" i="3"/>
  <c r="AO7046" i="3"/>
  <c r="AO7045" i="3"/>
  <c r="AO7044" i="3"/>
  <c r="AO7043" i="3"/>
  <c r="AO7042" i="3"/>
  <c r="AO7041" i="3"/>
  <c r="AO7040" i="3"/>
  <c r="AO7039" i="3"/>
  <c r="AO7038" i="3"/>
  <c r="AO7037" i="3"/>
  <c r="AO7036" i="3"/>
  <c r="AO7035" i="3"/>
  <c r="AO7034" i="3"/>
  <c r="AO7033" i="3"/>
  <c r="AO7032" i="3"/>
  <c r="AO7031" i="3"/>
  <c r="AO7030" i="3"/>
  <c r="AO7029" i="3"/>
  <c r="AO7028" i="3"/>
  <c r="AO7027" i="3"/>
  <c r="AO7026" i="3"/>
  <c r="AO7025" i="3"/>
  <c r="AO7024" i="3"/>
  <c r="AO7023" i="3"/>
  <c r="AO7022" i="3"/>
  <c r="AO7021" i="3"/>
  <c r="AO7020" i="3"/>
  <c r="AO7019" i="3"/>
  <c r="AO7018" i="3"/>
  <c r="AO7017" i="3"/>
  <c r="AO7016" i="3"/>
  <c r="AO7015" i="3"/>
  <c r="AO7014" i="3"/>
  <c r="AO7013" i="3"/>
  <c r="AO7012" i="3"/>
  <c r="AO7011" i="3"/>
  <c r="AO7010" i="3"/>
  <c r="AO7009" i="3"/>
  <c r="AO7008" i="3"/>
  <c r="AO7007" i="3"/>
  <c r="AO7006" i="3"/>
  <c r="AO7005" i="3"/>
  <c r="AO7004" i="3"/>
  <c r="AO7003" i="3"/>
  <c r="AO7002" i="3"/>
  <c r="AO7001" i="3"/>
  <c r="AO7000" i="3"/>
  <c r="AO6999" i="3"/>
  <c r="AO6998" i="3"/>
  <c r="AO6997" i="3"/>
  <c r="AO6996" i="3"/>
  <c r="AO6995" i="3"/>
  <c r="AO6994" i="3"/>
  <c r="AO6993" i="3"/>
  <c r="AO6992" i="3"/>
  <c r="AO6991" i="3"/>
  <c r="AO6990" i="3"/>
  <c r="AO6989" i="3"/>
  <c r="AO6988" i="3"/>
  <c r="AO6987" i="3"/>
  <c r="AO6986" i="3"/>
  <c r="AO6985" i="3"/>
  <c r="AO6984" i="3"/>
  <c r="AO6983" i="3"/>
  <c r="AO6982" i="3"/>
  <c r="AO6981" i="3"/>
  <c r="AO6980" i="3"/>
  <c r="AO6979" i="3"/>
  <c r="AO6978" i="3"/>
  <c r="AO6977" i="3"/>
  <c r="AO6976" i="3"/>
  <c r="AO6975" i="3"/>
  <c r="AO6974" i="3"/>
  <c r="AO6973" i="3"/>
  <c r="AO6972" i="3"/>
  <c r="AO6971" i="3"/>
  <c r="AO6970" i="3"/>
  <c r="AO6969" i="3"/>
  <c r="AO6968" i="3"/>
  <c r="AO6967" i="3"/>
  <c r="AO6966" i="3"/>
  <c r="AO6965" i="3"/>
  <c r="AO6964" i="3"/>
  <c r="AO6963" i="3"/>
  <c r="AO6962" i="3"/>
  <c r="AO6961" i="3"/>
  <c r="AO6960" i="3"/>
  <c r="AO6959" i="3"/>
  <c r="AO6958" i="3"/>
  <c r="AO6957" i="3"/>
  <c r="AO6956" i="3"/>
  <c r="AO6955" i="3"/>
  <c r="AO6954" i="3"/>
  <c r="AO6953" i="3"/>
  <c r="AO6952" i="3"/>
  <c r="AO6951" i="3"/>
  <c r="AO6950" i="3"/>
  <c r="AO6949" i="3"/>
  <c r="AO6948" i="3"/>
  <c r="AO6947" i="3"/>
  <c r="AO6946" i="3"/>
  <c r="AO6945" i="3"/>
  <c r="AO6944" i="3"/>
  <c r="AO6943" i="3"/>
  <c r="AO6942" i="3"/>
  <c r="AO6941" i="3"/>
  <c r="AO6940" i="3"/>
  <c r="AO6939" i="3"/>
  <c r="AO6938" i="3"/>
  <c r="AO6937" i="3"/>
  <c r="AO6936" i="3"/>
  <c r="AO6935" i="3"/>
  <c r="AO6934" i="3"/>
  <c r="AO6933" i="3"/>
  <c r="AO6932" i="3"/>
  <c r="AO6931" i="3"/>
  <c r="AO6930" i="3"/>
  <c r="AO6929" i="3"/>
  <c r="AO6928" i="3"/>
  <c r="AO6927" i="3"/>
  <c r="AO6926" i="3"/>
  <c r="AO6925" i="3"/>
  <c r="AO6924" i="3"/>
  <c r="AO6923" i="3"/>
  <c r="AO6922" i="3"/>
  <c r="AO6921" i="3"/>
  <c r="AO6920" i="3"/>
  <c r="AO6919" i="3"/>
  <c r="AO6918" i="3"/>
  <c r="AO6917" i="3"/>
  <c r="AO6916" i="3"/>
  <c r="AO6915" i="3"/>
  <c r="AO6914" i="3"/>
  <c r="AO6913" i="3"/>
  <c r="AO6912" i="3"/>
  <c r="AO6911" i="3"/>
  <c r="AO6910" i="3"/>
  <c r="AO6909" i="3"/>
  <c r="AO6908" i="3"/>
  <c r="AO6907" i="3"/>
  <c r="AO6906" i="3"/>
  <c r="AO6905" i="3"/>
  <c r="AO6904" i="3"/>
  <c r="AO6903" i="3"/>
  <c r="AO6902" i="3"/>
  <c r="AO6901" i="3"/>
  <c r="AO6900" i="3"/>
  <c r="AO6899" i="3"/>
  <c r="AO6898" i="3"/>
  <c r="AO6897" i="3"/>
  <c r="AO6896" i="3"/>
  <c r="AO6895" i="3"/>
  <c r="AO6894" i="3"/>
  <c r="AO6893" i="3"/>
  <c r="AO6892" i="3"/>
  <c r="AO6891" i="3"/>
  <c r="AO6890" i="3"/>
  <c r="AO6889" i="3"/>
  <c r="AO6888" i="3"/>
  <c r="AO6887" i="3"/>
  <c r="AO6886" i="3"/>
  <c r="AO6885" i="3"/>
  <c r="AO6884" i="3"/>
  <c r="AO6883" i="3"/>
  <c r="AO6882" i="3"/>
  <c r="AO6881" i="3"/>
  <c r="AO6880" i="3"/>
  <c r="AO6879" i="3"/>
  <c r="AO6878" i="3"/>
  <c r="AO6877" i="3"/>
  <c r="AO6876" i="3"/>
  <c r="AO6875" i="3"/>
  <c r="AO6874" i="3"/>
  <c r="AO6873" i="3"/>
  <c r="AO6872" i="3"/>
  <c r="AO6871" i="3"/>
  <c r="AO6870" i="3"/>
  <c r="AO6869" i="3"/>
  <c r="AO6868" i="3"/>
  <c r="AO6867" i="3"/>
  <c r="AO6866" i="3"/>
  <c r="AO6865" i="3"/>
  <c r="AO6864" i="3"/>
  <c r="AO6863" i="3"/>
  <c r="AO6862" i="3"/>
  <c r="AO6861" i="3"/>
  <c r="AO6860" i="3"/>
  <c r="AO6859" i="3"/>
  <c r="AO6858" i="3"/>
  <c r="AO6857" i="3"/>
  <c r="AO6856" i="3"/>
  <c r="AO6855" i="3"/>
  <c r="AO6854" i="3"/>
  <c r="AO6853" i="3"/>
  <c r="AO6852" i="3"/>
  <c r="AO6851" i="3"/>
  <c r="AO6850" i="3"/>
  <c r="AO6849" i="3"/>
  <c r="AO6848" i="3"/>
  <c r="AO6847" i="3"/>
  <c r="AO6846" i="3"/>
  <c r="AO6845" i="3"/>
  <c r="AO6844" i="3"/>
  <c r="AO6843" i="3"/>
  <c r="AO6842" i="3"/>
  <c r="AO6841" i="3"/>
  <c r="AO6840" i="3"/>
  <c r="AO6839" i="3"/>
  <c r="AO6838" i="3"/>
  <c r="AO6837" i="3"/>
  <c r="AO6836" i="3"/>
  <c r="AO6835" i="3"/>
  <c r="AO6834" i="3"/>
  <c r="AO6833" i="3"/>
  <c r="AO6832" i="3"/>
  <c r="AO6831" i="3"/>
  <c r="AO6830" i="3"/>
  <c r="AO6829" i="3"/>
  <c r="AO6828" i="3"/>
  <c r="AO6827" i="3"/>
  <c r="AO6826" i="3"/>
  <c r="AO6825" i="3"/>
  <c r="AO6824" i="3"/>
  <c r="AO6823" i="3"/>
  <c r="AO6822" i="3"/>
  <c r="AO6821" i="3"/>
  <c r="AO6820" i="3"/>
  <c r="AO6819" i="3"/>
  <c r="AO6818" i="3"/>
  <c r="AO6817" i="3"/>
  <c r="AO6816" i="3"/>
  <c r="AO6815" i="3"/>
  <c r="AO6814" i="3"/>
  <c r="AO6813" i="3"/>
  <c r="AO6812" i="3"/>
  <c r="AO6811" i="3"/>
  <c r="AO6810" i="3"/>
  <c r="AO6809" i="3"/>
  <c r="AO6808" i="3"/>
  <c r="AO6807" i="3"/>
  <c r="AO6806" i="3"/>
  <c r="AO6805" i="3"/>
  <c r="AO6804" i="3"/>
  <c r="AO6803" i="3"/>
  <c r="AO6802" i="3"/>
  <c r="AO6801" i="3"/>
  <c r="AO6800" i="3"/>
  <c r="AO6799" i="3"/>
  <c r="AO6798" i="3"/>
  <c r="AO6797" i="3"/>
  <c r="AO6796" i="3"/>
  <c r="AO6795" i="3"/>
  <c r="AO6794" i="3"/>
  <c r="AO6793" i="3"/>
  <c r="AO6792" i="3"/>
  <c r="AO6791" i="3"/>
  <c r="AO6790" i="3"/>
  <c r="AO6789" i="3"/>
  <c r="AO6788" i="3"/>
  <c r="AO6787" i="3"/>
  <c r="AO6786" i="3"/>
  <c r="AO6785" i="3"/>
  <c r="AO6784" i="3"/>
  <c r="AO6783" i="3"/>
  <c r="AO6782" i="3"/>
  <c r="AO6781" i="3"/>
  <c r="AO6780" i="3"/>
  <c r="AO6779" i="3"/>
  <c r="AO6778" i="3"/>
  <c r="AO6777" i="3"/>
  <c r="AO6776" i="3"/>
  <c r="AO6775" i="3"/>
  <c r="AO6774" i="3"/>
  <c r="AO6773" i="3"/>
  <c r="AO6772" i="3"/>
  <c r="AO6771" i="3"/>
  <c r="AO6770" i="3"/>
  <c r="AO6769" i="3"/>
  <c r="AO6768" i="3"/>
  <c r="AO6767" i="3"/>
  <c r="AO6766" i="3"/>
  <c r="AO6765" i="3"/>
  <c r="AO6764" i="3"/>
  <c r="AO6763" i="3"/>
  <c r="AO6762" i="3"/>
  <c r="AO6761" i="3"/>
  <c r="AO6760" i="3"/>
  <c r="AO6759" i="3"/>
  <c r="AO6758" i="3"/>
  <c r="AO6757" i="3"/>
  <c r="AO6756" i="3"/>
  <c r="AO6755" i="3"/>
  <c r="AO6754" i="3"/>
  <c r="AO6753" i="3"/>
  <c r="AO6752" i="3"/>
  <c r="AO6751" i="3"/>
  <c r="AO6750" i="3"/>
  <c r="AO6749" i="3"/>
  <c r="AO6748" i="3"/>
  <c r="AO6747" i="3"/>
  <c r="AO6746" i="3"/>
  <c r="AO6745" i="3"/>
  <c r="AO6744" i="3"/>
  <c r="AO6743" i="3"/>
  <c r="AO6742" i="3"/>
  <c r="AO6741" i="3"/>
  <c r="AO6740" i="3"/>
  <c r="AO6739" i="3"/>
  <c r="AO6738" i="3"/>
  <c r="AO6737" i="3"/>
  <c r="AO6736" i="3"/>
  <c r="AO6735" i="3"/>
  <c r="AO6734" i="3"/>
  <c r="AO6733" i="3"/>
  <c r="AO6732" i="3"/>
  <c r="AO6731" i="3"/>
  <c r="AO6730" i="3"/>
  <c r="AO6729" i="3"/>
  <c r="AO6728" i="3"/>
  <c r="AO6727" i="3"/>
  <c r="AO6726" i="3"/>
  <c r="AO6725" i="3"/>
  <c r="AO6724" i="3"/>
  <c r="AO6723" i="3"/>
  <c r="AO6722" i="3"/>
  <c r="AO6721" i="3"/>
  <c r="AO6720" i="3"/>
  <c r="AO6719" i="3"/>
  <c r="AO6718" i="3"/>
  <c r="AO6717" i="3"/>
  <c r="AO6716" i="3"/>
  <c r="AO6715" i="3"/>
  <c r="AO6714" i="3"/>
  <c r="AO6713" i="3"/>
  <c r="AO6712" i="3"/>
  <c r="AO6711" i="3"/>
  <c r="AO6710" i="3"/>
  <c r="AO6709" i="3"/>
  <c r="AO6708" i="3"/>
  <c r="AO6707" i="3"/>
  <c r="AO6706" i="3"/>
  <c r="AO6705" i="3"/>
  <c r="AO6704" i="3"/>
  <c r="AO6703" i="3"/>
  <c r="AO6702" i="3"/>
  <c r="AO6701" i="3"/>
  <c r="AO6700" i="3"/>
  <c r="AO6699" i="3"/>
  <c r="AO6698" i="3"/>
  <c r="AO6697" i="3"/>
  <c r="AO6696" i="3"/>
  <c r="AO6695" i="3"/>
  <c r="AO6694" i="3"/>
  <c r="AO6693" i="3"/>
  <c r="AO6692" i="3"/>
  <c r="AO6691" i="3"/>
  <c r="AO6690" i="3"/>
  <c r="AO6689" i="3"/>
  <c r="AO6688" i="3"/>
  <c r="AO6687" i="3"/>
  <c r="AO6686" i="3"/>
  <c r="AO6685" i="3"/>
  <c r="AO6684" i="3"/>
  <c r="AO6683" i="3"/>
  <c r="AO6682" i="3"/>
  <c r="AO6681" i="3"/>
  <c r="AO6680" i="3"/>
  <c r="AO6679" i="3"/>
  <c r="AO6678" i="3"/>
  <c r="AO6677" i="3"/>
  <c r="AO6676" i="3"/>
  <c r="AO6675" i="3"/>
  <c r="AO6674" i="3"/>
  <c r="AO6673" i="3"/>
  <c r="AO6672" i="3"/>
  <c r="AO6671" i="3"/>
  <c r="AO6670" i="3"/>
  <c r="AO6669" i="3"/>
  <c r="AO6668" i="3"/>
  <c r="AO6667" i="3"/>
  <c r="AO6666" i="3"/>
  <c r="AO6665" i="3"/>
  <c r="AO6664" i="3"/>
  <c r="AO6663" i="3"/>
  <c r="AO6662" i="3"/>
  <c r="AO6661" i="3"/>
  <c r="AO6660" i="3"/>
  <c r="AO6659" i="3"/>
  <c r="AO6658" i="3"/>
  <c r="AO6657" i="3"/>
  <c r="AO6656" i="3"/>
  <c r="AO6655" i="3"/>
  <c r="AO6654" i="3"/>
  <c r="AO6653" i="3"/>
  <c r="AO6652" i="3"/>
  <c r="AO6651" i="3"/>
  <c r="AO6650" i="3"/>
  <c r="AO6649" i="3"/>
  <c r="AO6648" i="3"/>
  <c r="AO6647" i="3"/>
  <c r="AO6646" i="3"/>
  <c r="AO6645" i="3"/>
  <c r="AO6644" i="3"/>
  <c r="AO6643" i="3"/>
  <c r="AO6642" i="3"/>
  <c r="AO6641" i="3"/>
  <c r="AO6640" i="3"/>
  <c r="AO6639" i="3"/>
  <c r="AO6638" i="3"/>
  <c r="AO6637" i="3"/>
  <c r="AO6636" i="3"/>
  <c r="AO6635" i="3"/>
  <c r="AO6634" i="3"/>
  <c r="AO6633" i="3"/>
  <c r="AO6632" i="3"/>
  <c r="AO6631" i="3"/>
  <c r="AO6630" i="3"/>
  <c r="AO6629" i="3"/>
  <c r="AO6628" i="3"/>
  <c r="AO6627" i="3"/>
  <c r="AO6626" i="3"/>
  <c r="AO6625" i="3"/>
  <c r="AO6624" i="3"/>
  <c r="AO6623" i="3"/>
  <c r="AO6622" i="3"/>
  <c r="AO6621" i="3"/>
  <c r="AO6620" i="3"/>
  <c r="AO6619" i="3"/>
  <c r="AO6618" i="3"/>
  <c r="AO6617" i="3"/>
  <c r="AO6616" i="3"/>
  <c r="AO6615" i="3"/>
  <c r="AO6614" i="3"/>
  <c r="AO6613" i="3"/>
  <c r="AO6612" i="3"/>
  <c r="AO6611" i="3"/>
  <c r="AO6610" i="3"/>
  <c r="AO6609" i="3"/>
  <c r="AO6608" i="3"/>
  <c r="AO6607" i="3"/>
  <c r="AO6606" i="3"/>
  <c r="AO6605" i="3"/>
  <c r="AO6604" i="3"/>
  <c r="AO6603" i="3"/>
  <c r="AO6602" i="3"/>
  <c r="AO6601" i="3"/>
  <c r="AO6600" i="3"/>
  <c r="AO6599" i="3"/>
  <c r="AO6598" i="3"/>
  <c r="AO6597" i="3"/>
  <c r="AO6596" i="3"/>
  <c r="AO6595" i="3"/>
  <c r="AO6594" i="3"/>
  <c r="AO6593" i="3"/>
  <c r="AO6592" i="3"/>
  <c r="AO6591" i="3"/>
  <c r="AO6590" i="3"/>
  <c r="AO6589" i="3"/>
  <c r="AO6588" i="3"/>
  <c r="AO6587" i="3"/>
  <c r="AO6586" i="3"/>
  <c r="AO6585" i="3"/>
  <c r="AO6584" i="3"/>
  <c r="AO6583" i="3"/>
  <c r="AO6582" i="3"/>
  <c r="AO6581" i="3"/>
  <c r="AO6580" i="3"/>
  <c r="AO6579" i="3"/>
  <c r="AO6578" i="3"/>
  <c r="AO6577" i="3"/>
  <c r="AO6576" i="3"/>
  <c r="AO6575" i="3"/>
  <c r="AO6574" i="3"/>
  <c r="AO6573" i="3"/>
  <c r="AO6572" i="3"/>
  <c r="AO6571" i="3"/>
  <c r="AO6570" i="3"/>
  <c r="AO6569" i="3"/>
  <c r="AO6568" i="3"/>
  <c r="AO6567" i="3"/>
  <c r="AO6566" i="3"/>
  <c r="AO6565" i="3"/>
  <c r="AO6564" i="3"/>
  <c r="AO6563" i="3"/>
  <c r="AO6562" i="3"/>
  <c r="AO6561" i="3"/>
  <c r="AO6560" i="3"/>
  <c r="AO6559" i="3"/>
  <c r="AO6558" i="3"/>
  <c r="AO6557" i="3"/>
  <c r="AO6556" i="3"/>
  <c r="AO6555" i="3"/>
  <c r="AO6554" i="3"/>
  <c r="AO6553" i="3"/>
  <c r="AO6552" i="3"/>
  <c r="AO6551" i="3"/>
  <c r="AO6550" i="3"/>
  <c r="AO6549" i="3"/>
  <c r="AO6548" i="3"/>
  <c r="AO6547" i="3"/>
  <c r="AO6546" i="3"/>
  <c r="AO6545" i="3"/>
  <c r="AO6544" i="3"/>
  <c r="AO6543" i="3"/>
  <c r="AO6542" i="3"/>
  <c r="AO6541" i="3"/>
  <c r="AO6540" i="3"/>
  <c r="AO6539" i="3"/>
  <c r="AO6538" i="3"/>
  <c r="AO6537" i="3"/>
  <c r="AO6536" i="3"/>
  <c r="AO6535" i="3"/>
  <c r="AO6534" i="3"/>
  <c r="AO6533" i="3"/>
  <c r="AO6532" i="3"/>
  <c r="AO6531" i="3"/>
  <c r="AO6530" i="3"/>
  <c r="AO6529" i="3"/>
  <c r="AO6528" i="3"/>
  <c r="AO6527" i="3"/>
  <c r="AO6526" i="3"/>
  <c r="AO6525" i="3"/>
  <c r="AO6524" i="3"/>
  <c r="AO6523" i="3"/>
  <c r="AO6522" i="3"/>
  <c r="AO6521" i="3"/>
  <c r="AO6520" i="3"/>
  <c r="AO6519" i="3"/>
  <c r="AO6518" i="3"/>
  <c r="AO6517" i="3"/>
  <c r="AO6516" i="3"/>
  <c r="AO6515" i="3"/>
  <c r="AO6514" i="3"/>
  <c r="AO6513" i="3"/>
  <c r="AO6512" i="3"/>
  <c r="AO6511" i="3"/>
  <c r="AO6510" i="3"/>
  <c r="AO6509" i="3"/>
  <c r="AO6508" i="3"/>
  <c r="AO6507" i="3"/>
  <c r="AO6506" i="3"/>
  <c r="AO6505" i="3"/>
  <c r="AO6504" i="3"/>
  <c r="AO6503" i="3"/>
  <c r="AO6502" i="3"/>
  <c r="AO6501" i="3"/>
  <c r="AO6500" i="3"/>
  <c r="AO6499" i="3"/>
  <c r="AO6498" i="3"/>
  <c r="AO6497" i="3"/>
  <c r="AO6496" i="3"/>
  <c r="AO6495" i="3"/>
  <c r="AO6494" i="3"/>
  <c r="AO6493" i="3"/>
  <c r="AO6492" i="3"/>
  <c r="AO6491" i="3"/>
  <c r="AO6490" i="3"/>
  <c r="AO6489" i="3"/>
  <c r="AO6488" i="3"/>
  <c r="AO6487" i="3"/>
  <c r="AO6486" i="3"/>
  <c r="AO6485" i="3"/>
  <c r="AO6484" i="3"/>
  <c r="AO6483" i="3"/>
  <c r="AO6482" i="3"/>
  <c r="AO6481" i="3"/>
  <c r="AO6480" i="3"/>
  <c r="AO6479" i="3"/>
  <c r="AO6478" i="3"/>
  <c r="AO6477" i="3"/>
  <c r="AO6476" i="3"/>
  <c r="AO6475" i="3"/>
  <c r="AO6474" i="3"/>
  <c r="AO6473" i="3"/>
  <c r="AO6472" i="3"/>
  <c r="AO6471" i="3"/>
  <c r="AO6470" i="3"/>
  <c r="AO6469" i="3"/>
  <c r="AO6468" i="3"/>
  <c r="AO6467" i="3"/>
  <c r="AO6466" i="3"/>
  <c r="AO6465" i="3"/>
  <c r="AO6464" i="3"/>
  <c r="AO6463" i="3"/>
  <c r="AO6462" i="3"/>
  <c r="AO6461" i="3"/>
  <c r="AO6460" i="3"/>
  <c r="AO6459" i="3"/>
  <c r="AO6458" i="3"/>
  <c r="AO6457" i="3"/>
  <c r="AO6456" i="3"/>
  <c r="AO6455" i="3"/>
  <c r="AO6454" i="3"/>
  <c r="AO6453" i="3"/>
  <c r="AO6452" i="3"/>
  <c r="AO6451" i="3"/>
  <c r="AO6450" i="3"/>
  <c r="AO6449" i="3"/>
  <c r="AO6448" i="3"/>
  <c r="AO6447" i="3"/>
  <c r="AO6446" i="3"/>
  <c r="AO6445" i="3"/>
  <c r="AO6444" i="3"/>
  <c r="AO6443" i="3"/>
  <c r="AO6442" i="3"/>
  <c r="AO6441" i="3"/>
  <c r="AO6440" i="3"/>
  <c r="AO6439" i="3"/>
  <c r="AO6438" i="3"/>
  <c r="AO6437" i="3"/>
  <c r="AO6436" i="3"/>
  <c r="AO6435" i="3"/>
  <c r="AO6434" i="3"/>
  <c r="AO6433" i="3"/>
  <c r="AO6432" i="3"/>
  <c r="AO6431" i="3"/>
  <c r="AO6430" i="3"/>
  <c r="AO6429" i="3"/>
  <c r="AO6428" i="3"/>
  <c r="AO6427" i="3"/>
  <c r="AO6426" i="3"/>
  <c r="AO6425" i="3"/>
  <c r="AO6424" i="3"/>
  <c r="AO6423" i="3"/>
  <c r="AO6422" i="3"/>
  <c r="AO6421" i="3"/>
  <c r="AO6420" i="3"/>
  <c r="AO6419" i="3"/>
  <c r="AO6418" i="3"/>
  <c r="AO6417" i="3"/>
  <c r="AO6416" i="3"/>
  <c r="AO6415" i="3"/>
  <c r="AO6414" i="3"/>
  <c r="AO6413" i="3"/>
  <c r="AO6412" i="3"/>
  <c r="AO6411" i="3"/>
  <c r="AO6410" i="3"/>
  <c r="AO6409" i="3"/>
  <c r="AO6408" i="3"/>
  <c r="AO6407" i="3"/>
  <c r="AO6406" i="3"/>
  <c r="AO6405" i="3"/>
  <c r="AO6404" i="3"/>
  <c r="AO6403" i="3"/>
  <c r="AO6402" i="3"/>
  <c r="AO6401" i="3"/>
  <c r="AO6400" i="3"/>
  <c r="AO6399" i="3"/>
  <c r="AO6398" i="3"/>
  <c r="AO6397" i="3"/>
  <c r="AO6396" i="3"/>
  <c r="AO6395" i="3"/>
  <c r="AO6394" i="3"/>
  <c r="AO6393" i="3"/>
  <c r="AO6392" i="3"/>
  <c r="AO6391" i="3"/>
  <c r="AO6390" i="3"/>
  <c r="AO6389" i="3"/>
  <c r="AO6388" i="3"/>
  <c r="AO6387" i="3"/>
  <c r="AO6386" i="3"/>
  <c r="AO6385" i="3"/>
  <c r="AO6384" i="3"/>
  <c r="AO6383" i="3"/>
  <c r="AO6382" i="3"/>
  <c r="AO6381" i="3"/>
  <c r="AO6380" i="3"/>
  <c r="AO6379" i="3"/>
  <c r="AO6378" i="3"/>
  <c r="AO6377" i="3"/>
  <c r="AO6376" i="3"/>
  <c r="AO6375" i="3"/>
  <c r="AO6374" i="3"/>
  <c r="AO6373" i="3"/>
  <c r="AO6372" i="3"/>
  <c r="AO6371" i="3"/>
  <c r="AO6370" i="3"/>
  <c r="AO6369" i="3"/>
  <c r="AO6368" i="3"/>
  <c r="AO6367" i="3"/>
  <c r="AO6366" i="3"/>
  <c r="AO6365" i="3"/>
  <c r="AO6364" i="3"/>
  <c r="AO6363" i="3"/>
  <c r="AO6362" i="3"/>
  <c r="AO6361" i="3"/>
  <c r="AO6360" i="3"/>
  <c r="AO6359" i="3"/>
  <c r="AO6358" i="3"/>
  <c r="AO6357" i="3"/>
  <c r="AO6356" i="3"/>
  <c r="AO6355" i="3"/>
  <c r="AO6354" i="3"/>
  <c r="AO6353" i="3"/>
  <c r="AO6352" i="3"/>
  <c r="AO6351" i="3"/>
  <c r="AO6350" i="3"/>
  <c r="AO6349" i="3"/>
  <c r="AO6348" i="3"/>
  <c r="AO6347" i="3"/>
  <c r="AO6346" i="3"/>
  <c r="AO6345" i="3"/>
  <c r="AO6344" i="3"/>
  <c r="AO6343" i="3"/>
  <c r="AO6342" i="3"/>
  <c r="AO6341" i="3"/>
  <c r="AO6340" i="3"/>
  <c r="AO6339" i="3"/>
  <c r="AO6338" i="3"/>
  <c r="AO6337" i="3"/>
  <c r="AO6336" i="3"/>
  <c r="AO6335" i="3"/>
  <c r="AO6334" i="3"/>
  <c r="AO6333" i="3"/>
  <c r="AO6332" i="3"/>
  <c r="AO6331" i="3"/>
  <c r="AO6330" i="3"/>
  <c r="AO6329" i="3"/>
  <c r="AO6328" i="3"/>
  <c r="AO6327" i="3"/>
  <c r="AO6326" i="3"/>
  <c r="AO6325" i="3"/>
  <c r="AO6324" i="3"/>
  <c r="AO6323" i="3"/>
  <c r="AO6322" i="3"/>
  <c r="AO6321" i="3"/>
  <c r="AO6320" i="3"/>
  <c r="AO6319" i="3"/>
  <c r="AO6318" i="3"/>
  <c r="AO6317" i="3"/>
  <c r="AO6316" i="3"/>
  <c r="AO6315" i="3"/>
  <c r="AO6314" i="3"/>
  <c r="AO6313" i="3"/>
  <c r="AO6312" i="3"/>
  <c r="AO6311" i="3"/>
  <c r="AO6310" i="3"/>
  <c r="AO6309" i="3"/>
  <c r="AO6308" i="3"/>
  <c r="AO6307" i="3"/>
  <c r="AO6306" i="3"/>
  <c r="AO6305" i="3"/>
  <c r="AO6304" i="3"/>
  <c r="AO6303" i="3"/>
  <c r="AO6302" i="3"/>
  <c r="AO6301" i="3"/>
  <c r="AO6300" i="3"/>
  <c r="AO6299" i="3"/>
  <c r="AO6298" i="3"/>
  <c r="AO6297" i="3"/>
  <c r="AO6296" i="3"/>
  <c r="AO6295" i="3"/>
  <c r="AO6294" i="3"/>
  <c r="AO6293" i="3"/>
  <c r="AO6292" i="3"/>
  <c r="AO6291" i="3"/>
  <c r="AO6290" i="3"/>
  <c r="AO6289" i="3"/>
  <c r="AO6288" i="3"/>
  <c r="AO6287" i="3"/>
  <c r="AO6286" i="3"/>
  <c r="AO6285" i="3"/>
  <c r="AO6284" i="3"/>
  <c r="AO6283" i="3"/>
  <c r="AO6282" i="3"/>
  <c r="AO6281" i="3"/>
  <c r="AO6280" i="3"/>
  <c r="AO6279" i="3"/>
  <c r="AO6278" i="3"/>
  <c r="AO6277" i="3"/>
  <c r="AO6276" i="3"/>
  <c r="AO6275" i="3"/>
  <c r="AO6274" i="3"/>
  <c r="AO6273" i="3"/>
  <c r="AO6272" i="3"/>
  <c r="AO6271" i="3"/>
  <c r="AO6270" i="3"/>
  <c r="AO6269" i="3"/>
  <c r="AO6268" i="3"/>
  <c r="AO6267" i="3"/>
  <c r="AO6266" i="3"/>
  <c r="AO6265" i="3"/>
  <c r="AO6264" i="3"/>
  <c r="AO6263" i="3"/>
  <c r="AO6262" i="3"/>
  <c r="AO6261" i="3"/>
  <c r="AO6260" i="3"/>
  <c r="AO6259" i="3"/>
  <c r="AO6258" i="3"/>
  <c r="AO6257" i="3"/>
  <c r="AO6256" i="3"/>
  <c r="AO6255" i="3"/>
  <c r="AO6254" i="3"/>
  <c r="AO6253" i="3"/>
  <c r="AO6252" i="3"/>
  <c r="AO6251" i="3"/>
  <c r="AO6250" i="3"/>
  <c r="AO6249" i="3"/>
  <c r="AO6248" i="3"/>
  <c r="AO6247" i="3"/>
  <c r="AO6246" i="3"/>
  <c r="AO6245" i="3"/>
  <c r="AO6244" i="3"/>
  <c r="AO6243" i="3"/>
  <c r="AO6242" i="3"/>
  <c r="AO6241" i="3"/>
  <c r="AO6240" i="3"/>
  <c r="AO6239" i="3"/>
  <c r="AO6238" i="3"/>
  <c r="AO6237" i="3"/>
  <c r="AO6236" i="3"/>
  <c r="AO6235" i="3"/>
  <c r="AO6234" i="3"/>
  <c r="AO6233" i="3"/>
  <c r="AO6232" i="3"/>
  <c r="AO6231" i="3"/>
  <c r="AO6230" i="3"/>
  <c r="AO6229" i="3"/>
  <c r="AO6228" i="3"/>
  <c r="AO6227" i="3"/>
  <c r="AO6226" i="3"/>
  <c r="AO6225" i="3"/>
  <c r="AO6224" i="3"/>
  <c r="AO6223" i="3"/>
  <c r="AO6222" i="3"/>
  <c r="AO6221" i="3"/>
  <c r="AO6220" i="3"/>
  <c r="AO6219" i="3"/>
  <c r="AO6218" i="3"/>
  <c r="AO6217" i="3"/>
  <c r="AO6216" i="3"/>
  <c r="AO6215" i="3"/>
  <c r="AO6214" i="3"/>
  <c r="AO6213" i="3"/>
  <c r="AO6212" i="3"/>
  <c r="AO6211" i="3"/>
  <c r="AO6210" i="3"/>
  <c r="AO6209" i="3"/>
  <c r="AO6208" i="3"/>
  <c r="AO6207" i="3"/>
  <c r="AO6206" i="3"/>
  <c r="AO6205" i="3"/>
  <c r="AO6204" i="3"/>
  <c r="AO6203" i="3"/>
  <c r="AO6202" i="3"/>
  <c r="AO6201" i="3"/>
  <c r="AO6200" i="3"/>
  <c r="AO6199" i="3"/>
  <c r="AO6198" i="3"/>
  <c r="AO6197" i="3"/>
  <c r="AO6196" i="3"/>
  <c r="AO6195" i="3"/>
  <c r="AO6194" i="3"/>
  <c r="AO6193" i="3"/>
  <c r="AO6192" i="3"/>
  <c r="AO6191" i="3"/>
  <c r="AO6190" i="3"/>
  <c r="AO6189" i="3"/>
  <c r="AO6188" i="3"/>
  <c r="AO6187" i="3"/>
  <c r="AO6186" i="3"/>
  <c r="AO6185" i="3"/>
  <c r="AO6184" i="3"/>
  <c r="AO6183" i="3"/>
  <c r="AO6182" i="3"/>
  <c r="AO6181" i="3"/>
  <c r="AO6180" i="3"/>
  <c r="AO6179" i="3"/>
  <c r="AO6178" i="3"/>
  <c r="AO6177" i="3"/>
  <c r="AO6176" i="3"/>
  <c r="AO6175" i="3"/>
  <c r="AO6174" i="3"/>
  <c r="AO6173" i="3"/>
  <c r="AO6172" i="3"/>
  <c r="AO6171" i="3"/>
  <c r="AO6170" i="3"/>
  <c r="AO6169" i="3"/>
  <c r="AO6168" i="3"/>
  <c r="AO6167" i="3"/>
  <c r="AO6166" i="3"/>
  <c r="AO6165" i="3"/>
  <c r="AO6164" i="3"/>
  <c r="AO6163" i="3"/>
  <c r="AO6162" i="3"/>
  <c r="AO6161" i="3"/>
  <c r="AO6160" i="3"/>
  <c r="AO6159" i="3"/>
  <c r="AO6158" i="3"/>
  <c r="AO6157" i="3"/>
  <c r="AO6156" i="3"/>
  <c r="AO6155" i="3"/>
  <c r="AO6154" i="3"/>
  <c r="AO6153" i="3"/>
  <c r="AO6152" i="3"/>
  <c r="AO6151" i="3"/>
  <c r="AO6150" i="3"/>
  <c r="AO6149" i="3"/>
  <c r="AO6148" i="3"/>
  <c r="AO6147" i="3"/>
  <c r="AO6146" i="3"/>
  <c r="AO6145" i="3"/>
  <c r="AO6144" i="3"/>
  <c r="AO6143" i="3"/>
  <c r="AO6142" i="3"/>
  <c r="AO6141" i="3"/>
  <c r="AO6140" i="3"/>
  <c r="AO6139" i="3"/>
  <c r="AO6138" i="3"/>
  <c r="AO6137" i="3"/>
  <c r="AO6136" i="3"/>
  <c r="AO6135" i="3"/>
  <c r="AO6134" i="3"/>
  <c r="AO6133" i="3"/>
  <c r="AO6132" i="3"/>
  <c r="AO6131" i="3"/>
  <c r="AO6130" i="3"/>
  <c r="AO6129" i="3"/>
  <c r="AO6128" i="3"/>
  <c r="AO6127" i="3"/>
  <c r="AO6126" i="3"/>
  <c r="AO6125" i="3"/>
  <c r="AO6124" i="3"/>
  <c r="AO6123" i="3"/>
  <c r="AO6122" i="3"/>
  <c r="AO6121" i="3"/>
  <c r="AO6120" i="3"/>
  <c r="AO6119" i="3"/>
  <c r="AO6118" i="3"/>
  <c r="AO6117" i="3"/>
  <c r="AO6116" i="3"/>
  <c r="AO6115" i="3"/>
  <c r="AO6114" i="3"/>
  <c r="AO6113" i="3"/>
  <c r="AO6112" i="3"/>
  <c r="AO6111" i="3"/>
  <c r="AO6110" i="3"/>
  <c r="AO6109" i="3"/>
  <c r="AO6108" i="3"/>
  <c r="AO6107" i="3"/>
  <c r="AO6106" i="3"/>
  <c r="AO6105" i="3"/>
  <c r="AO6104" i="3"/>
  <c r="AO6103" i="3"/>
  <c r="AO6102" i="3"/>
  <c r="AO6101" i="3"/>
  <c r="AO6100" i="3"/>
  <c r="AO6099" i="3"/>
  <c r="AO6098" i="3"/>
  <c r="AO6097" i="3"/>
  <c r="AO6096" i="3"/>
  <c r="AO6095" i="3"/>
  <c r="AO6094" i="3"/>
  <c r="AO6093" i="3"/>
  <c r="AO6092" i="3"/>
  <c r="AO6091" i="3"/>
  <c r="AO6090" i="3"/>
  <c r="AO6089" i="3"/>
  <c r="AO6088" i="3"/>
  <c r="AO6087" i="3"/>
  <c r="AO6086" i="3"/>
  <c r="AO6085" i="3"/>
  <c r="AO6084" i="3"/>
  <c r="AO6083" i="3"/>
  <c r="AO6082" i="3"/>
  <c r="AO6081" i="3"/>
  <c r="AO6080" i="3"/>
  <c r="AO6079" i="3"/>
  <c r="AO6078" i="3"/>
  <c r="AO6077" i="3"/>
  <c r="AO6076" i="3"/>
  <c r="AO6075" i="3"/>
  <c r="AO6074" i="3"/>
  <c r="AO6073" i="3"/>
  <c r="AO6072" i="3"/>
  <c r="AO6071" i="3"/>
  <c r="AO6070" i="3"/>
  <c r="AO6069" i="3"/>
  <c r="AO6068" i="3"/>
  <c r="AO6067" i="3"/>
  <c r="AO6066" i="3"/>
  <c r="AO6065" i="3"/>
  <c r="AO6064" i="3"/>
  <c r="AO6063" i="3"/>
  <c r="AO6062" i="3"/>
  <c r="AO6061" i="3"/>
  <c r="AO6060" i="3"/>
  <c r="AO6059" i="3"/>
  <c r="AO6058" i="3"/>
  <c r="AO6057" i="3"/>
  <c r="AO6056" i="3"/>
  <c r="AO6055" i="3"/>
  <c r="AO6054" i="3"/>
  <c r="AO6053" i="3"/>
  <c r="AO6052" i="3"/>
  <c r="AO6051" i="3"/>
  <c r="AO6050" i="3"/>
  <c r="AO6049" i="3"/>
  <c r="AO6048" i="3"/>
  <c r="AO6047" i="3"/>
  <c r="AO6046" i="3"/>
  <c r="AO6045" i="3"/>
  <c r="AO6044" i="3"/>
  <c r="AO6043" i="3"/>
  <c r="AO6042" i="3"/>
  <c r="AO6041" i="3"/>
  <c r="AO6040" i="3"/>
  <c r="AO6039" i="3"/>
  <c r="AO6038" i="3"/>
  <c r="AO6037" i="3"/>
  <c r="AO6036" i="3"/>
  <c r="AO6035" i="3"/>
  <c r="AO6034" i="3"/>
  <c r="AO6033" i="3"/>
  <c r="AO6032" i="3"/>
  <c r="AO6031" i="3"/>
  <c r="AO6030" i="3"/>
  <c r="AO6029" i="3"/>
  <c r="AO6028" i="3"/>
  <c r="AO6027" i="3"/>
  <c r="AO6026" i="3"/>
  <c r="AO6025" i="3"/>
  <c r="AO6024" i="3"/>
  <c r="AO6023" i="3"/>
  <c r="AO6022" i="3"/>
  <c r="AO6021" i="3"/>
  <c r="AO6020" i="3"/>
  <c r="AO6019" i="3"/>
  <c r="AO6018" i="3"/>
  <c r="AO6017" i="3"/>
  <c r="AO6016" i="3"/>
  <c r="AO6015" i="3"/>
  <c r="AO6014" i="3"/>
  <c r="AO6013" i="3"/>
  <c r="AO6012" i="3"/>
  <c r="AO6011" i="3"/>
  <c r="AO6010" i="3"/>
  <c r="AO6009" i="3"/>
  <c r="AO6008" i="3"/>
  <c r="AO6007" i="3"/>
  <c r="AO6006" i="3"/>
  <c r="AO6005" i="3"/>
  <c r="AO6004" i="3"/>
  <c r="AO6003" i="3"/>
  <c r="AO6002" i="3"/>
  <c r="AO6001" i="3"/>
  <c r="AO6000" i="3"/>
  <c r="AO5999" i="3"/>
  <c r="AO5998" i="3"/>
  <c r="AO5997" i="3"/>
  <c r="AO5996" i="3"/>
  <c r="AO5995" i="3"/>
  <c r="AO5994" i="3"/>
  <c r="AO5993" i="3"/>
  <c r="AO5992" i="3"/>
  <c r="AO5991" i="3"/>
  <c r="AO5990" i="3"/>
  <c r="AO5989" i="3"/>
  <c r="AO5988" i="3"/>
  <c r="AO5987" i="3"/>
  <c r="AO5986" i="3"/>
  <c r="AO5985" i="3"/>
  <c r="AO5984" i="3"/>
  <c r="AO5983" i="3"/>
  <c r="AO5982" i="3"/>
  <c r="AO5981" i="3"/>
  <c r="AO5980" i="3"/>
  <c r="AO5979" i="3"/>
  <c r="AO5978" i="3"/>
  <c r="AO5977" i="3"/>
  <c r="AO5976" i="3"/>
  <c r="AO5975" i="3"/>
  <c r="AO5974" i="3"/>
  <c r="AO5973" i="3"/>
  <c r="AO5972" i="3"/>
  <c r="AO5971" i="3"/>
  <c r="AO5970" i="3"/>
  <c r="AO5969" i="3"/>
  <c r="AO5968" i="3"/>
  <c r="AO5967" i="3"/>
  <c r="AO5966" i="3"/>
  <c r="AO5965" i="3"/>
  <c r="AO5964" i="3"/>
  <c r="AO5963" i="3"/>
  <c r="AO5962" i="3"/>
  <c r="AO5961" i="3"/>
  <c r="AO5960" i="3"/>
  <c r="AO5959" i="3"/>
  <c r="AO5958" i="3"/>
  <c r="AO5957" i="3"/>
  <c r="AO5956" i="3"/>
  <c r="AO5955" i="3"/>
  <c r="AO5954" i="3"/>
  <c r="AO5953" i="3"/>
  <c r="AO5952" i="3"/>
  <c r="AO5951" i="3"/>
  <c r="AO5950" i="3"/>
  <c r="AO5949" i="3"/>
  <c r="AO5948" i="3"/>
  <c r="AO5947" i="3"/>
  <c r="AO5946" i="3"/>
  <c r="AO5945" i="3"/>
  <c r="AO5944" i="3"/>
  <c r="AO5943" i="3"/>
  <c r="AO5942" i="3"/>
  <c r="AO5941" i="3"/>
  <c r="AO5940" i="3"/>
  <c r="AO5939" i="3"/>
  <c r="AO5938" i="3"/>
  <c r="AO5937" i="3"/>
  <c r="AO5936" i="3"/>
  <c r="AO5935" i="3"/>
  <c r="AO5934" i="3"/>
  <c r="AO5933" i="3"/>
  <c r="AO5932" i="3"/>
  <c r="AO5931" i="3"/>
  <c r="AO5930" i="3"/>
  <c r="AO5929" i="3"/>
  <c r="AO5928" i="3"/>
  <c r="AO5927" i="3"/>
  <c r="AO5926" i="3"/>
  <c r="AO5925" i="3"/>
  <c r="AO5924" i="3"/>
  <c r="AO5923" i="3"/>
  <c r="AO5922" i="3"/>
  <c r="AO5921" i="3"/>
  <c r="AO5920" i="3"/>
  <c r="AO5919" i="3"/>
  <c r="AO5918" i="3"/>
  <c r="AO5917" i="3"/>
  <c r="AO5916" i="3"/>
  <c r="AO5915" i="3"/>
  <c r="AO5914" i="3"/>
  <c r="AO5913" i="3"/>
  <c r="AO5912" i="3"/>
  <c r="AO5911" i="3"/>
  <c r="AO5910" i="3"/>
  <c r="AO5909" i="3"/>
  <c r="AO5908" i="3"/>
  <c r="AO5907" i="3"/>
  <c r="AO5906" i="3"/>
  <c r="AO5905" i="3"/>
  <c r="AO5904" i="3"/>
  <c r="AO5903" i="3"/>
  <c r="AO5902" i="3"/>
  <c r="AO5901" i="3"/>
  <c r="AO5900" i="3"/>
  <c r="AO5899" i="3"/>
  <c r="AO5898" i="3"/>
  <c r="AO5897" i="3"/>
  <c r="AO5896" i="3"/>
  <c r="AO5895" i="3"/>
  <c r="AO5894" i="3"/>
  <c r="AO5893" i="3"/>
  <c r="AO5892" i="3"/>
  <c r="AO5891" i="3"/>
  <c r="AO5890" i="3"/>
  <c r="AO5889" i="3"/>
  <c r="AO5888" i="3"/>
  <c r="AO5887" i="3"/>
  <c r="AO5886" i="3"/>
  <c r="AO5885" i="3"/>
  <c r="AO5884" i="3"/>
  <c r="AO5883" i="3"/>
  <c r="AO5882" i="3"/>
  <c r="AO5881" i="3"/>
  <c r="AO5880" i="3"/>
  <c r="AO5879" i="3"/>
  <c r="AO5878" i="3"/>
  <c r="AO5877" i="3"/>
  <c r="AO5876" i="3"/>
  <c r="AO5875" i="3"/>
  <c r="AO5874" i="3"/>
  <c r="AO5873" i="3"/>
  <c r="AO5872" i="3"/>
  <c r="AO5871" i="3"/>
  <c r="AO5870" i="3"/>
  <c r="AO5869" i="3"/>
  <c r="AO5868" i="3"/>
  <c r="AO5867" i="3"/>
  <c r="AO5866" i="3"/>
  <c r="AO5865" i="3"/>
  <c r="AO5864" i="3"/>
  <c r="AO5863" i="3"/>
  <c r="AO5862" i="3"/>
  <c r="AO5861" i="3"/>
  <c r="AO5860" i="3"/>
  <c r="AO5859" i="3"/>
  <c r="AO5858" i="3"/>
  <c r="AO5857" i="3"/>
  <c r="AO5856" i="3"/>
  <c r="AO5855" i="3"/>
  <c r="AO5854" i="3"/>
  <c r="AO5853" i="3"/>
  <c r="AO5852" i="3"/>
  <c r="AO5851" i="3"/>
  <c r="AO5850" i="3"/>
  <c r="AO5849" i="3"/>
  <c r="AO5848" i="3"/>
  <c r="AO5847" i="3"/>
  <c r="AO5846" i="3"/>
  <c r="AO5845" i="3"/>
  <c r="AO5844" i="3"/>
  <c r="AO5843" i="3"/>
  <c r="AO5842" i="3"/>
  <c r="AO5841" i="3"/>
  <c r="AO5840" i="3"/>
  <c r="AO5839" i="3"/>
  <c r="AO5838" i="3"/>
  <c r="AO5837" i="3"/>
  <c r="AO5836" i="3"/>
  <c r="AO5835" i="3"/>
  <c r="AO5834" i="3"/>
  <c r="AO5833" i="3"/>
  <c r="AO5832" i="3"/>
  <c r="AO5831" i="3"/>
  <c r="AO5830" i="3"/>
  <c r="AO5829" i="3"/>
  <c r="AO5828" i="3"/>
  <c r="AO5827" i="3"/>
  <c r="AO5826" i="3"/>
  <c r="AO5825" i="3"/>
  <c r="AO5824" i="3"/>
  <c r="AO5823" i="3"/>
  <c r="AO5822" i="3"/>
  <c r="AO5821" i="3"/>
  <c r="AO5820" i="3"/>
  <c r="AO5819" i="3"/>
  <c r="AO5818" i="3"/>
  <c r="AO5817" i="3"/>
  <c r="AO5816" i="3"/>
  <c r="AO5815" i="3"/>
  <c r="AO5814" i="3"/>
  <c r="AO5813" i="3"/>
  <c r="AO5812" i="3"/>
  <c r="AO5811" i="3"/>
  <c r="AO5810" i="3"/>
  <c r="AO5809" i="3"/>
  <c r="AO5808" i="3"/>
  <c r="AO5807" i="3"/>
  <c r="AO5806" i="3"/>
  <c r="AO5805" i="3"/>
  <c r="AO5804" i="3"/>
  <c r="AO5803" i="3"/>
  <c r="AO5802" i="3"/>
  <c r="AO5801" i="3"/>
  <c r="AO5800" i="3"/>
  <c r="AO5799" i="3"/>
  <c r="AO5798" i="3"/>
  <c r="AO5797" i="3"/>
  <c r="AO5796" i="3"/>
  <c r="AO5795" i="3"/>
  <c r="AO5794" i="3"/>
  <c r="AO5793" i="3"/>
  <c r="AO5792" i="3"/>
  <c r="AO5791" i="3"/>
  <c r="AO5790" i="3"/>
  <c r="AO5789" i="3"/>
  <c r="AO5788" i="3"/>
  <c r="AO5787" i="3"/>
  <c r="AO5786" i="3"/>
  <c r="AO5785" i="3"/>
  <c r="AO5784" i="3"/>
  <c r="AO5783" i="3"/>
  <c r="AO5782" i="3"/>
  <c r="AO5781" i="3"/>
  <c r="AO5780" i="3"/>
  <c r="AO5779" i="3"/>
  <c r="AO5778" i="3"/>
  <c r="AO5777" i="3"/>
  <c r="AO5776" i="3"/>
  <c r="AO5775" i="3"/>
  <c r="AO5774" i="3"/>
  <c r="AO5773" i="3"/>
  <c r="AO5772" i="3"/>
  <c r="AO5771" i="3"/>
  <c r="AO5770" i="3"/>
  <c r="AO5769" i="3"/>
  <c r="AO5768" i="3"/>
  <c r="AO5767" i="3"/>
  <c r="AO5766" i="3"/>
  <c r="AO5765" i="3"/>
  <c r="AO5764" i="3"/>
  <c r="AO5763" i="3"/>
  <c r="AO5762" i="3"/>
  <c r="AO5761" i="3"/>
  <c r="AO5760" i="3"/>
  <c r="AO5759" i="3"/>
  <c r="AO5758" i="3"/>
  <c r="AO5757" i="3"/>
  <c r="AO5756" i="3"/>
  <c r="AO5755" i="3"/>
  <c r="AO5754" i="3"/>
  <c r="AO5753" i="3"/>
  <c r="AO5752" i="3"/>
  <c r="AO5751" i="3"/>
  <c r="AO5750" i="3"/>
  <c r="AO5749" i="3"/>
  <c r="AO5748" i="3"/>
  <c r="AO5747" i="3"/>
  <c r="AO5746" i="3"/>
  <c r="AO5745" i="3"/>
  <c r="AO5744" i="3"/>
  <c r="AO5743" i="3"/>
  <c r="AO5742" i="3"/>
  <c r="AO5741" i="3"/>
  <c r="AO5740" i="3"/>
  <c r="AO5739" i="3"/>
  <c r="AO5738" i="3"/>
  <c r="AO5737" i="3"/>
  <c r="AO5736" i="3"/>
  <c r="AO5735" i="3"/>
  <c r="AO5734" i="3"/>
  <c r="AO5733" i="3"/>
  <c r="AO5732" i="3"/>
  <c r="AO5731" i="3"/>
  <c r="AO5730" i="3"/>
  <c r="AO5729" i="3"/>
  <c r="AO5728" i="3"/>
  <c r="AO5727" i="3"/>
  <c r="AO5726" i="3"/>
  <c r="AO5725" i="3"/>
  <c r="AO5724" i="3"/>
  <c r="AO5723" i="3"/>
  <c r="AO5722" i="3"/>
  <c r="AO5721" i="3"/>
  <c r="AO5720" i="3"/>
  <c r="AO5719" i="3"/>
  <c r="AO5718" i="3"/>
  <c r="AO5717" i="3"/>
  <c r="AO5716" i="3"/>
  <c r="AO5715" i="3"/>
  <c r="AO5714" i="3"/>
  <c r="AO5713" i="3"/>
  <c r="AO5712" i="3"/>
  <c r="AO5711" i="3"/>
  <c r="AO5710" i="3"/>
  <c r="AO5709" i="3"/>
  <c r="AO5708" i="3"/>
  <c r="AO5707" i="3"/>
  <c r="AO5706" i="3"/>
  <c r="AO5705" i="3"/>
  <c r="AO5704" i="3"/>
  <c r="AO5703" i="3"/>
  <c r="AO5702" i="3"/>
  <c r="AO5701" i="3"/>
  <c r="AO5700" i="3"/>
  <c r="AO5699" i="3"/>
  <c r="AO5698" i="3"/>
  <c r="AO5697" i="3"/>
  <c r="AO5696" i="3"/>
  <c r="AO5695" i="3"/>
  <c r="AO5694" i="3"/>
  <c r="AO5693" i="3"/>
  <c r="AO5692" i="3"/>
  <c r="AO5691" i="3"/>
  <c r="AO5690" i="3"/>
  <c r="AO5689" i="3"/>
  <c r="AO5688" i="3"/>
  <c r="AO5687" i="3"/>
  <c r="AO5686" i="3"/>
  <c r="AO5685" i="3"/>
  <c r="AO5684" i="3"/>
  <c r="AO5683" i="3"/>
  <c r="AO5682" i="3"/>
  <c r="AO5681" i="3"/>
  <c r="AO5680" i="3"/>
  <c r="AO5679" i="3"/>
  <c r="AO5678" i="3"/>
  <c r="AO5677" i="3"/>
  <c r="AO5676" i="3"/>
  <c r="AO5675" i="3"/>
  <c r="AO5674" i="3"/>
  <c r="AO5673" i="3"/>
  <c r="AO5672" i="3"/>
  <c r="AO5671" i="3"/>
  <c r="AO5670" i="3"/>
  <c r="AO5669" i="3"/>
  <c r="AO5668" i="3"/>
  <c r="AO5667" i="3"/>
  <c r="AO5666" i="3"/>
  <c r="AO5665" i="3"/>
  <c r="AO5664" i="3"/>
  <c r="AO5663" i="3"/>
  <c r="AO5662" i="3"/>
  <c r="AO5661" i="3"/>
  <c r="AO5660" i="3"/>
  <c r="AO5659" i="3"/>
  <c r="AO5658" i="3"/>
  <c r="AO5657" i="3"/>
  <c r="AO5656" i="3"/>
  <c r="AO5655" i="3"/>
  <c r="AO5654" i="3"/>
  <c r="AO5653" i="3"/>
  <c r="AO5652" i="3"/>
  <c r="AO5651" i="3"/>
  <c r="AO5650" i="3"/>
  <c r="AO5649" i="3"/>
  <c r="AO5648" i="3"/>
  <c r="AO5647" i="3"/>
  <c r="AO5646" i="3"/>
  <c r="AO5645" i="3"/>
  <c r="AO5644" i="3"/>
  <c r="AO5643" i="3"/>
  <c r="AO5642" i="3"/>
  <c r="AO5641" i="3"/>
  <c r="AO5640" i="3"/>
  <c r="AO5639" i="3"/>
  <c r="AO5638" i="3"/>
  <c r="AO5637" i="3"/>
  <c r="AO5636" i="3"/>
  <c r="AO5635" i="3"/>
  <c r="AO5634" i="3"/>
  <c r="AO5633" i="3"/>
  <c r="AO5632" i="3"/>
  <c r="AO5631" i="3"/>
  <c r="AO5630" i="3"/>
  <c r="AO5629" i="3"/>
  <c r="AO5628" i="3"/>
  <c r="AO5627" i="3"/>
  <c r="AO5626" i="3"/>
  <c r="AO5625" i="3"/>
  <c r="AO5624" i="3"/>
  <c r="AO5623" i="3"/>
  <c r="AO5622" i="3"/>
  <c r="AO5621" i="3"/>
  <c r="AO5620" i="3"/>
  <c r="AO5619" i="3"/>
  <c r="AO5618" i="3"/>
  <c r="AO5617" i="3"/>
  <c r="AO5616" i="3"/>
  <c r="AO5615" i="3"/>
  <c r="AO5614" i="3"/>
  <c r="AO5613" i="3"/>
  <c r="AO5612" i="3"/>
  <c r="AO5611" i="3"/>
  <c r="AO5610" i="3"/>
  <c r="AO5609" i="3"/>
  <c r="AO5608" i="3"/>
  <c r="AO5607" i="3"/>
  <c r="AO5606" i="3"/>
  <c r="AO5605" i="3"/>
  <c r="AO5604" i="3"/>
  <c r="AO5603" i="3"/>
  <c r="AO5602" i="3"/>
  <c r="AO5601" i="3"/>
  <c r="AO5600" i="3"/>
  <c r="AO5599" i="3"/>
  <c r="AO5598" i="3"/>
  <c r="AO5597" i="3"/>
  <c r="AO5596" i="3"/>
  <c r="AO5595" i="3"/>
  <c r="AO5594" i="3"/>
  <c r="AO5593" i="3"/>
  <c r="AO5592" i="3"/>
  <c r="AO5591" i="3"/>
  <c r="AO5590" i="3"/>
  <c r="AO5589" i="3"/>
  <c r="AO5588" i="3"/>
  <c r="AO5587" i="3"/>
  <c r="AO5586" i="3"/>
  <c r="AO5585" i="3"/>
  <c r="AO5584" i="3"/>
  <c r="AO5583" i="3"/>
  <c r="AO5582" i="3"/>
  <c r="AO5581" i="3"/>
  <c r="AO5580" i="3"/>
  <c r="AO5579" i="3"/>
  <c r="AO5578" i="3"/>
  <c r="AO5577" i="3"/>
  <c r="AO5576" i="3"/>
  <c r="AO5575" i="3"/>
  <c r="AO5574" i="3"/>
  <c r="AO5573" i="3"/>
  <c r="AO5572" i="3"/>
  <c r="AO5571" i="3"/>
  <c r="AO5570" i="3"/>
  <c r="AO5569" i="3"/>
  <c r="AO5568" i="3"/>
  <c r="AO5567" i="3"/>
  <c r="AO5566" i="3"/>
  <c r="AO5565" i="3"/>
  <c r="AO5564" i="3"/>
  <c r="AO5563" i="3"/>
  <c r="AO5562" i="3"/>
  <c r="AO5561" i="3"/>
  <c r="AO5560" i="3"/>
  <c r="AO5559" i="3"/>
  <c r="AO5558" i="3"/>
  <c r="AO5557" i="3"/>
  <c r="AO5556" i="3"/>
  <c r="AO5555" i="3"/>
  <c r="AO5554" i="3"/>
  <c r="AO5553" i="3"/>
  <c r="AO5552" i="3"/>
  <c r="AO5551" i="3"/>
  <c r="AO5550" i="3"/>
  <c r="AO5549" i="3"/>
  <c r="AO5548" i="3"/>
  <c r="AO5547" i="3"/>
  <c r="AO5546" i="3"/>
  <c r="AO5545" i="3"/>
  <c r="AO5544" i="3"/>
  <c r="AO5543" i="3"/>
  <c r="AO5542" i="3"/>
  <c r="AO5541" i="3"/>
  <c r="AO5540" i="3"/>
  <c r="AO5539" i="3"/>
  <c r="AO5538" i="3"/>
  <c r="AO5537" i="3"/>
  <c r="AO5536" i="3"/>
  <c r="AO5535" i="3"/>
  <c r="AO5534" i="3"/>
  <c r="AO5533" i="3"/>
  <c r="AO5532" i="3"/>
  <c r="AO5531" i="3"/>
  <c r="AO5530" i="3"/>
  <c r="AO5529" i="3"/>
  <c r="AO5528" i="3"/>
  <c r="AO5527" i="3"/>
  <c r="AO5526" i="3"/>
  <c r="AO5525" i="3"/>
  <c r="AO5524" i="3"/>
  <c r="AO5523" i="3"/>
  <c r="AO5522" i="3"/>
  <c r="AO5521" i="3"/>
  <c r="AO5520" i="3"/>
  <c r="AO5519" i="3"/>
  <c r="AO5518" i="3"/>
  <c r="AO5517" i="3"/>
  <c r="AO5516" i="3"/>
  <c r="AO5515" i="3"/>
  <c r="AO5514" i="3"/>
  <c r="AO5513" i="3"/>
  <c r="AO5512" i="3"/>
  <c r="AO5511" i="3"/>
  <c r="AO5510" i="3"/>
  <c r="AO5509" i="3"/>
  <c r="AO5508" i="3"/>
  <c r="AO5507" i="3"/>
  <c r="AO5506" i="3"/>
  <c r="AO5505" i="3"/>
  <c r="AO5504" i="3"/>
  <c r="AO5503" i="3"/>
  <c r="AO5502" i="3"/>
  <c r="AO5501" i="3"/>
  <c r="AO5500" i="3"/>
  <c r="AO5499" i="3"/>
  <c r="AO5498" i="3"/>
  <c r="AO5497" i="3"/>
  <c r="AO5496" i="3"/>
  <c r="AO5495" i="3"/>
  <c r="AO5494" i="3"/>
  <c r="AO5493" i="3"/>
  <c r="AO5492" i="3"/>
  <c r="AO5491" i="3"/>
  <c r="AO5490" i="3"/>
  <c r="AO5489" i="3"/>
  <c r="AO5488" i="3"/>
  <c r="AO5487" i="3"/>
  <c r="AO5486" i="3"/>
  <c r="AO5485" i="3"/>
  <c r="AO5484" i="3"/>
  <c r="AO5483" i="3"/>
  <c r="AO5482" i="3"/>
  <c r="AO5481" i="3"/>
  <c r="AO5480" i="3"/>
  <c r="AO5479" i="3"/>
  <c r="AO5478" i="3"/>
  <c r="AO5477" i="3"/>
  <c r="AO5476" i="3"/>
  <c r="AO5475" i="3"/>
  <c r="AO5474" i="3"/>
  <c r="AO5473" i="3"/>
  <c r="AO5472" i="3"/>
  <c r="AO5471" i="3"/>
  <c r="AO5470" i="3"/>
  <c r="AO5469" i="3"/>
  <c r="AO5468" i="3"/>
  <c r="AO5467" i="3"/>
  <c r="AO5466" i="3"/>
  <c r="AO5465" i="3"/>
  <c r="AO5464" i="3"/>
  <c r="AO5463" i="3"/>
  <c r="AO5462" i="3"/>
  <c r="AO5461" i="3"/>
  <c r="AO5460" i="3"/>
  <c r="AO5459" i="3"/>
  <c r="AO5458" i="3"/>
  <c r="AO5457" i="3"/>
  <c r="AO5456" i="3"/>
  <c r="AO5455" i="3"/>
  <c r="AO5454" i="3"/>
  <c r="AO5453" i="3"/>
  <c r="AO5452" i="3"/>
  <c r="AO5451" i="3"/>
  <c r="AO5450" i="3"/>
  <c r="AO5449" i="3"/>
  <c r="AO5448" i="3"/>
  <c r="AO5447" i="3"/>
  <c r="AO5446" i="3"/>
  <c r="AO5445" i="3"/>
  <c r="AO5444" i="3"/>
  <c r="AO5443" i="3"/>
  <c r="AO5442" i="3"/>
  <c r="AO5441" i="3"/>
  <c r="AO5440" i="3"/>
  <c r="AO5439" i="3"/>
  <c r="AO5438" i="3"/>
  <c r="AO5437" i="3"/>
  <c r="AO5436" i="3"/>
  <c r="AO5435" i="3"/>
  <c r="AO5434" i="3"/>
  <c r="AO5433" i="3"/>
  <c r="AO5432" i="3"/>
  <c r="AO5431" i="3"/>
  <c r="AO5430" i="3"/>
  <c r="AO5429" i="3"/>
  <c r="AO5428" i="3"/>
  <c r="AO5427" i="3"/>
  <c r="AO5426" i="3"/>
  <c r="AO5425" i="3"/>
  <c r="AO5424" i="3"/>
  <c r="AO5423" i="3"/>
  <c r="AO5422" i="3"/>
  <c r="AO5421" i="3"/>
  <c r="AO5420" i="3"/>
  <c r="AO5419" i="3"/>
  <c r="AO5418" i="3"/>
  <c r="AO5417" i="3"/>
  <c r="AO5416" i="3"/>
  <c r="AO5415" i="3"/>
  <c r="AO5414" i="3"/>
  <c r="AO5413" i="3"/>
  <c r="AO5412" i="3"/>
  <c r="AO5411" i="3"/>
  <c r="AO5410" i="3"/>
  <c r="AO5409" i="3"/>
  <c r="AO5408" i="3"/>
  <c r="AO5407" i="3"/>
  <c r="AO5406" i="3"/>
  <c r="AO5405" i="3"/>
  <c r="AO5404" i="3"/>
  <c r="AO5403" i="3"/>
  <c r="AO5402" i="3"/>
  <c r="AO5401" i="3"/>
  <c r="AO5400" i="3"/>
  <c r="AO5399" i="3"/>
  <c r="AO5398" i="3"/>
  <c r="AO5397" i="3"/>
  <c r="AO5396" i="3"/>
  <c r="AO5395" i="3"/>
  <c r="AO5394" i="3"/>
  <c r="AO5393" i="3"/>
  <c r="AO5392" i="3"/>
  <c r="AO5391" i="3"/>
  <c r="AO5390" i="3"/>
  <c r="AO5389" i="3"/>
  <c r="AO5388" i="3"/>
  <c r="AO5387" i="3"/>
  <c r="AO5386" i="3"/>
  <c r="AO5385" i="3"/>
  <c r="AO5384" i="3"/>
  <c r="AO5383" i="3"/>
  <c r="AO5382" i="3"/>
  <c r="AO5381" i="3"/>
  <c r="AO5380" i="3"/>
  <c r="AO5379" i="3"/>
  <c r="AO5378" i="3"/>
  <c r="AO5377" i="3"/>
  <c r="AO5376" i="3"/>
  <c r="AO5375" i="3"/>
  <c r="AO5374" i="3"/>
  <c r="AO5373" i="3"/>
  <c r="AO5372" i="3"/>
  <c r="AO5371" i="3"/>
  <c r="AO5370" i="3"/>
  <c r="AO5369" i="3"/>
  <c r="AO5368" i="3"/>
  <c r="AO5367" i="3"/>
  <c r="AO5366" i="3"/>
  <c r="AO5365" i="3"/>
  <c r="AO5364" i="3"/>
  <c r="AO5363" i="3"/>
  <c r="AO5362" i="3"/>
  <c r="AO5361" i="3"/>
  <c r="AO5360" i="3"/>
  <c r="AO5359" i="3"/>
  <c r="AO5358" i="3"/>
  <c r="AO5357" i="3"/>
  <c r="AO5356" i="3"/>
  <c r="AO5355" i="3"/>
  <c r="AO5354" i="3"/>
  <c r="AO5353" i="3"/>
  <c r="AO5352" i="3"/>
  <c r="AO5351" i="3"/>
  <c r="AO5350" i="3"/>
  <c r="AO5349" i="3"/>
  <c r="AO5348" i="3"/>
  <c r="AO5347" i="3"/>
  <c r="AO5346" i="3"/>
  <c r="AO5345" i="3"/>
  <c r="AO5344" i="3"/>
  <c r="AO5343" i="3"/>
  <c r="AO5342" i="3"/>
  <c r="AO5341" i="3"/>
  <c r="AO5340" i="3"/>
  <c r="AO5339" i="3"/>
  <c r="AO5338" i="3"/>
  <c r="AO5337" i="3"/>
  <c r="AO5336" i="3"/>
  <c r="AO5335" i="3"/>
  <c r="AO5334" i="3"/>
  <c r="AO5333" i="3"/>
  <c r="AO5332" i="3"/>
  <c r="AO5331" i="3"/>
  <c r="AO5330" i="3"/>
  <c r="AO5329" i="3"/>
  <c r="AO5328" i="3"/>
  <c r="AO5327" i="3"/>
  <c r="AO5326" i="3"/>
  <c r="AO5325" i="3"/>
  <c r="AO5324" i="3"/>
  <c r="AO5323" i="3"/>
  <c r="AO5322" i="3"/>
  <c r="AO5321" i="3"/>
  <c r="AO5320" i="3"/>
  <c r="AO5319" i="3"/>
  <c r="AO5318" i="3"/>
  <c r="AO5317" i="3"/>
  <c r="AO5316" i="3"/>
  <c r="AO5315" i="3"/>
  <c r="AO5314" i="3"/>
  <c r="AO5313" i="3"/>
  <c r="AO5312" i="3"/>
  <c r="AO5311" i="3"/>
  <c r="AO5310" i="3"/>
  <c r="AO5309" i="3"/>
  <c r="AO5308" i="3"/>
  <c r="AO5307" i="3"/>
  <c r="AO5306" i="3"/>
  <c r="AO5305" i="3"/>
  <c r="AO5304" i="3"/>
  <c r="AO5303" i="3"/>
  <c r="AO5302" i="3"/>
  <c r="AO5301" i="3"/>
  <c r="AO5300" i="3"/>
  <c r="AO5299" i="3"/>
  <c r="AO5298" i="3"/>
  <c r="AO5297" i="3"/>
  <c r="AO5296" i="3"/>
  <c r="AO5295" i="3"/>
  <c r="AO5294" i="3"/>
  <c r="AO5293" i="3"/>
  <c r="AO5292" i="3"/>
  <c r="AO5291" i="3"/>
  <c r="AO5290" i="3"/>
  <c r="AO5289" i="3"/>
  <c r="AO5288" i="3"/>
  <c r="AO5287" i="3"/>
  <c r="AO5286" i="3"/>
  <c r="AO5285" i="3"/>
  <c r="AO5284" i="3"/>
  <c r="AO5283" i="3"/>
  <c r="AO5282" i="3"/>
  <c r="AO5281" i="3"/>
  <c r="AO5280" i="3"/>
  <c r="AO5279" i="3"/>
  <c r="AO5278" i="3"/>
  <c r="AO5277" i="3"/>
  <c r="AO5276" i="3"/>
  <c r="AO5275" i="3"/>
  <c r="AO5274" i="3"/>
  <c r="AO5273" i="3"/>
  <c r="AO5272" i="3"/>
  <c r="AO5271" i="3"/>
  <c r="AO5270" i="3"/>
  <c r="AO5269" i="3"/>
  <c r="AO5268" i="3"/>
  <c r="AO5267" i="3"/>
  <c r="AO5266" i="3"/>
  <c r="AO5265" i="3"/>
  <c r="AO5264" i="3"/>
  <c r="AO5263" i="3"/>
  <c r="AO5262" i="3"/>
  <c r="AO5261" i="3"/>
  <c r="AO5260" i="3"/>
  <c r="AO5259" i="3"/>
  <c r="AO5258" i="3"/>
  <c r="AO5257" i="3"/>
  <c r="AO5256" i="3"/>
  <c r="AO5255" i="3"/>
  <c r="AO5254" i="3"/>
  <c r="AO5253" i="3"/>
  <c r="AO5252" i="3"/>
  <c r="AO5251" i="3"/>
  <c r="AO5250" i="3"/>
  <c r="AO5249" i="3"/>
  <c r="AO5248" i="3"/>
  <c r="AO5247" i="3"/>
  <c r="AO5246" i="3"/>
  <c r="AO5245" i="3"/>
  <c r="AO5244" i="3"/>
  <c r="AO5243" i="3"/>
  <c r="AO5242" i="3"/>
  <c r="AO5241" i="3"/>
  <c r="AO5240" i="3"/>
  <c r="AO5239" i="3"/>
  <c r="AO5238" i="3"/>
  <c r="AO5237" i="3"/>
  <c r="AO5236" i="3"/>
  <c r="AO5235" i="3"/>
  <c r="AO5234" i="3"/>
  <c r="AO5233" i="3"/>
  <c r="AO5232" i="3"/>
  <c r="AO5231" i="3"/>
  <c r="AO5230" i="3"/>
  <c r="AO5229" i="3"/>
  <c r="AO5228" i="3"/>
  <c r="AO5227" i="3"/>
  <c r="AO5226" i="3"/>
  <c r="AO5225" i="3"/>
  <c r="AO5224" i="3"/>
  <c r="AO5223" i="3"/>
  <c r="AO5222" i="3"/>
  <c r="AO5221" i="3"/>
  <c r="AO5220" i="3"/>
  <c r="AO5219" i="3"/>
  <c r="AO5218" i="3"/>
  <c r="AO5217" i="3"/>
  <c r="AO5216" i="3"/>
  <c r="AO5215" i="3"/>
  <c r="AO5214" i="3"/>
  <c r="AO5213" i="3"/>
  <c r="AO5212" i="3"/>
  <c r="AO5211" i="3"/>
  <c r="AO5210" i="3"/>
  <c r="AO5209" i="3"/>
  <c r="AO5208" i="3"/>
  <c r="AO5207" i="3"/>
  <c r="AO5206" i="3"/>
  <c r="AO5205" i="3"/>
  <c r="AO5204" i="3"/>
  <c r="AO5203" i="3"/>
  <c r="AO5202" i="3"/>
  <c r="AO5201" i="3"/>
  <c r="AO5200" i="3"/>
  <c r="AO5199" i="3"/>
  <c r="AO5198" i="3"/>
  <c r="AO5197" i="3"/>
  <c r="AO5196" i="3"/>
  <c r="AO5195" i="3"/>
  <c r="AO5194" i="3"/>
  <c r="AO5193" i="3"/>
  <c r="AO5192" i="3"/>
  <c r="AO5191" i="3"/>
  <c r="AO5190" i="3"/>
  <c r="AO5189" i="3"/>
  <c r="AO5188" i="3"/>
  <c r="AO5187" i="3"/>
  <c r="AO5186" i="3"/>
  <c r="AO5185" i="3"/>
  <c r="AO5184" i="3"/>
  <c r="AO5183" i="3"/>
  <c r="AO5182" i="3"/>
  <c r="AO5181" i="3"/>
  <c r="AO5180" i="3"/>
  <c r="AO5179" i="3"/>
  <c r="AO5178" i="3"/>
  <c r="AO5177" i="3"/>
  <c r="AO5176" i="3"/>
  <c r="AO5175" i="3"/>
  <c r="AO5174" i="3"/>
  <c r="AO5173" i="3"/>
  <c r="AO5172" i="3"/>
  <c r="AO5171" i="3"/>
  <c r="AO5170" i="3"/>
  <c r="AO5169" i="3"/>
  <c r="AO5168" i="3"/>
  <c r="AO5167" i="3"/>
  <c r="AO5166" i="3"/>
  <c r="AO5165" i="3"/>
  <c r="AO5164" i="3"/>
  <c r="AO5163" i="3"/>
  <c r="AO5162" i="3"/>
  <c r="AO5161" i="3"/>
  <c r="AO5160" i="3"/>
  <c r="AO5159" i="3"/>
  <c r="AO5158" i="3"/>
  <c r="AO5157" i="3"/>
  <c r="AO5156" i="3"/>
  <c r="AO5155" i="3"/>
  <c r="AO5154" i="3"/>
  <c r="AO5153" i="3"/>
  <c r="AO5152" i="3"/>
  <c r="AO5151" i="3"/>
  <c r="AO5150" i="3"/>
  <c r="AO5149" i="3"/>
  <c r="AO5148" i="3"/>
  <c r="AO5147" i="3"/>
  <c r="AO5146" i="3"/>
  <c r="AO5145" i="3"/>
  <c r="AO5144" i="3"/>
  <c r="AO5143" i="3"/>
  <c r="AO5142" i="3"/>
  <c r="AO5141" i="3"/>
  <c r="AO5140" i="3"/>
  <c r="AO5139" i="3"/>
  <c r="AO5138" i="3"/>
  <c r="AO5137" i="3"/>
  <c r="AO5136" i="3"/>
  <c r="AO5135" i="3"/>
  <c r="AO5134" i="3"/>
  <c r="AO5133" i="3"/>
  <c r="AO5132" i="3"/>
  <c r="AO5131" i="3"/>
  <c r="AO5130" i="3"/>
  <c r="AO5129" i="3"/>
  <c r="AO5128" i="3"/>
  <c r="AO5127" i="3"/>
  <c r="AO5126" i="3"/>
  <c r="AO5125" i="3"/>
  <c r="AO5124" i="3"/>
  <c r="AO5123" i="3"/>
  <c r="AO5122" i="3"/>
  <c r="AO5121" i="3"/>
  <c r="AO5120" i="3"/>
  <c r="AO5119" i="3"/>
  <c r="AO5118" i="3"/>
  <c r="AO5117" i="3"/>
  <c r="AO5116" i="3"/>
  <c r="AO5115" i="3"/>
  <c r="AO5114" i="3"/>
  <c r="AO5113" i="3"/>
  <c r="AO5112" i="3"/>
  <c r="AO5111" i="3"/>
  <c r="AO5110" i="3"/>
  <c r="AO5109" i="3"/>
  <c r="AO5108" i="3"/>
  <c r="AO5107" i="3"/>
  <c r="AO5106" i="3"/>
  <c r="AO5105" i="3"/>
  <c r="AO5104" i="3"/>
  <c r="AO5103" i="3"/>
  <c r="AO5102" i="3"/>
  <c r="AO5101" i="3"/>
  <c r="AO5100" i="3"/>
  <c r="AO5099" i="3"/>
  <c r="AO5098" i="3"/>
  <c r="AO5097" i="3"/>
  <c r="AO5096" i="3"/>
  <c r="AO5095" i="3"/>
  <c r="AO5094" i="3"/>
  <c r="AO5093" i="3"/>
  <c r="AO5092" i="3"/>
  <c r="AO5091" i="3"/>
  <c r="AO5090" i="3"/>
  <c r="AO5089" i="3"/>
  <c r="AO5088" i="3"/>
  <c r="AO5087" i="3"/>
  <c r="AO5086" i="3"/>
  <c r="AO5085" i="3"/>
  <c r="AO5084" i="3"/>
  <c r="AO5083" i="3"/>
  <c r="AO5082" i="3"/>
  <c r="AO5081" i="3"/>
  <c r="AO5080" i="3"/>
  <c r="AO5079" i="3"/>
  <c r="AO5078" i="3"/>
  <c r="AO5077" i="3"/>
  <c r="AO5076" i="3"/>
  <c r="AO5075" i="3"/>
  <c r="AO5074" i="3"/>
  <c r="AO5073" i="3"/>
  <c r="AO5072" i="3"/>
  <c r="AO5071" i="3"/>
  <c r="AO5070" i="3"/>
  <c r="AO5069" i="3"/>
  <c r="AO5068" i="3"/>
  <c r="AO5067" i="3"/>
  <c r="AO5066" i="3"/>
  <c r="AO5065" i="3"/>
  <c r="AO5064" i="3"/>
  <c r="AO5063" i="3"/>
  <c r="AO5062" i="3"/>
  <c r="AO5061" i="3"/>
  <c r="AO5060" i="3"/>
  <c r="AO5059" i="3"/>
  <c r="AO5058" i="3"/>
  <c r="AO5057" i="3"/>
  <c r="AO5056" i="3"/>
  <c r="AO5055" i="3"/>
  <c r="AO5054" i="3"/>
  <c r="AO5053" i="3"/>
  <c r="AO5052" i="3"/>
  <c r="AO5051" i="3"/>
  <c r="AO5050" i="3"/>
  <c r="AO5049" i="3"/>
  <c r="AO5048" i="3"/>
  <c r="AO5047" i="3"/>
  <c r="AO5046" i="3"/>
  <c r="AO5045" i="3"/>
  <c r="AO5044" i="3"/>
  <c r="AO5043" i="3"/>
  <c r="AO5042" i="3"/>
  <c r="AO5041" i="3"/>
  <c r="AO5040" i="3"/>
  <c r="AO5039" i="3"/>
  <c r="AO5038" i="3"/>
  <c r="AO5037" i="3"/>
  <c r="AO5036" i="3"/>
  <c r="AO5035" i="3"/>
  <c r="AO5034" i="3"/>
  <c r="AO5033" i="3"/>
  <c r="AO5032" i="3"/>
  <c r="AO5031" i="3"/>
  <c r="AO5030" i="3"/>
  <c r="AO5029" i="3"/>
  <c r="AO5028" i="3"/>
  <c r="AO5027" i="3"/>
  <c r="AO5026" i="3"/>
  <c r="AO5025" i="3"/>
  <c r="AO5024" i="3"/>
  <c r="AO5023" i="3"/>
  <c r="AO5022" i="3"/>
  <c r="AO5021" i="3"/>
  <c r="AO5020" i="3"/>
  <c r="AO5019" i="3"/>
  <c r="AO5018" i="3"/>
  <c r="AO5017" i="3"/>
  <c r="AO5016" i="3"/>
  <c r="AO5015" i="3"/>
  <c r="AO5014" i="3"/>
  <c r="AO5013" i="3"/>
  <c r="AO5012" i="3"/>
  <c r="AO5011" i="3"/>
  <c r="AO5010" i="3"/>
  <c r="AO5009" i="3"/>
  <c r="AO5008" i="3"/>
  <c r="AO5007" i="3"/>
  <c r="AO5006" i="3"/>
  <c r="AO5005" i="3"/>
  <c r="AO5004" i="3"/>
  <c r="AO5003" i="3"/>
  <c r="AO5002" i="3"/>
  <c r="AO5001" i="3"/>
  <c r="AO5000" i="3"/>
  <c r="AO4999" i="3"/>
  <c r="AO4998" i="3"/>
  <c r="AO4997" i="3"/>
  <c r="AO4996" i="3"/>
  <c r="AO4995" i="3"/>
  <c r="AO4994" i="3"/>
  <c r="AO4993" i="3"/>
  <c r="AO4992" i="3"/>
  <c r="AO4991" i="3"/>
  <c r="AO4990" i="3"/>
  <c r="AO4989" i="3"/>
  <c r="AO4988" i="3"/>
  <c r="AO4987" i="3"/>
  <c r="AO4986" i="3"/>
  <c r="AO4985" i="3"/>
  <c r="AO4984" i="3"/>
  <c r="AO4983" i="3"/>
  <c r="AO4982" i="3"/>
  <c r="AO4981" i="3"/>
  <c r="AO4980" i="3"/>
  <c r="AO4979" i="3"/>
  <c r="AO4978" i="3"/>
  <c r="AO4977" i="3"/>
  <c r="AO4976" i="3"/>
  <c r="AO4975" i="3"/>
  <c r="AO4974" i="3"/>
  <c r="AO4973" i="3"/>
  <c r="AO4972" i="3"/>
  <c r="AO4971" i="3"/>
  <c r="AO4970" i="3"/>
  <c r="AO4969" i="3"/>
  <c r="AO4968" i="3"/>
  <c r="AO4967" i="3"/>
  <c r="AO4966" i="3"/>
  <c r="AO4965" i="3"/>
  <c r="AO4964" i="3"/>
  <c r="AO4963" i="3"/>
  <c r="AO4962" i="3"/>
  <c r="AO4961" i="3"/>
  <c r="AO4960" i="3"/>
  <c r="AO4959" i="3"/>
  <c r="AO4958" i="3"/>
  <c r="AO4957" i="3"/>
  <c r="AO4956" i="3"/>
  <c r="AO4955" i="3"/>
  <c r="AO4954" i="3"/>
  <c r="AO4953" i="3"/>
  <c r="AO4952" i="3"/>
  <c r="AO4951" i="3"/>
  <c r="AO4950" i="3"/>
  <c r="AO4949" i="3"/>
  <c r="AO4948" i="3"/>
  <c r="AO4947" i="3"/>
  <c r="AO4946" i="3"/>
  <c r="AO4945" i="3"/>
  <c r="AO4944" i="3"/>
  <c r="AO4943" i="3"/>
  <c r="AO4942" i="3"/>
  <c r="AO4941" i="3"/>
  <c r="AO4940" i="3"/>
  <c r="AO4939" i="3"/>
  <c r="AO4938" i="3"/>
  <c r="AO4937" i="3"/>
  <c r="AO4936" i="3"/>
  <c r="AO4935" i="3"/>
  <c r="AO4934" i="3"/>
  <c r="AO4933" i="3"/>
  <c r="AO4932" i="3"/>
  <c r="AO4931" i="3"/>
  <c r="AO4930" i="3"/>
  <c r="AO4929" i="3"/>
  <c r="AO4928" i="3"/>
  <c r="AO4927" i="3"/>
  <c r="AO4926" i="3"/>
  <c r="AO4925" i="3"/>
  <c r="AO4924" i="3"/>
  <c r="AO4923" i="3"/>
  <c r="AO4922" i="3"/>
  <c r="AO4921" i="3"/>
  <c r="AO4920" i="3"/>
  <c r="AO4919" i="3"/>
  <c r="AO4918" i="3"/>
  <c r="AO4917" i="3"/>
  <c r="AO4916" i="3"/>
  <c r="AO4915" i="3"/>
  <c r="AO4914" i="3"/>
  <c r="AO4913" i="3"/>
  <c r="AO4912" i="3"/>
  <c r="AO4911" i="3"/>
  <c r="AO4910" i="3"/>
  <c r="AO4909" i="3"/>
  <c r="AO4908" i="3"/>
  <c r="AO4907" i="3"/>
  <c r="AO4906" i="3"/>
  <c r="AO4905" i="3"/>
  <c r="AO4904" i="3"/>
  <c r="AO4903" i="3"/>
  <c r="AO4902" i="3"/>
  <c r="AO4901" i="3"/>
  <c r="AO4900" i="3"/>
  <c r="AO4899" i="3"/>
  <c r="AO4898" i="3"/>
  <c r="AO4897" i="3"/>
  <c r="AO4896" i="3"/>
  <c r="AO4895" i="3"/>
  <c r="AO4894" i="3"/>
  <c r="AO4893" i="3"/>
  <c r="AO4892" i="3"/>
  <c r="AO4891" i="3"/>
  <c r="AO4890" i="3"/>
  <c r="AO4889" i="3"/>
  <c r="AO4888" i="3"/>
  <c r="AO4887" i="3"/>
  <c r="AO4886" i="3"/>
  <c r="AO4885" i="3"/>
  <c r="AO4884" i="3"/>
  <c r="AO4883" i="3"/>
  <c r="AO4882" i="3"/>
  <c r="AO4881" i="3"/>
  <c r="AO4880" i="3"/>
  <c r="AO4879" i="3"/>
  <c r="AO4878" i="3"/>
  <c r="AO4877" i="3"/>
  <c r="AO4876" i="3"/>
  <c r="AO4875" i="3"/>
  <c r="AO4874" i="3"/>
  <c r="AO4873" i="3"/>
  <c r="AO4872" i="3"/>
  <c r="AO4871" i="3"/>
  <c r="AO4870" i="3"/>
  <c r="AO4869" i="3"/>
  <c r="AO4868" i="3"/>
  <c r="AO4867" i="3"/>
  <c r="AO4866" i="3"/>
  <c r="AO4865" i="3"/>
  <c r="AO4864" i="3"/>
  <c r="AO4863" i="3"/>
  <c r="AO4862" i="3"/>
  <c r="AO4861" i="3"/>
  <c r="AO4860" i="3"/>
  <c r="AO4859" i="3"/>
  <c r="AO4858" i="3"/>
  <c r="AO4857" i="3"/>
  <c r="AO4856" i="3"/>
  <c r="AO4855" i="3"/>
  <c r="AO4854" i="3"/>
  <c r="AO4853" i="3"/>
  <c r="AO4852" i="3"/>
  <c r="AO4851" i="3"/>
  <c r="AO4850" i="3"/>
  <c r="AO4849" i="3"/>
  <c r="AO4848" i="3"/>
  <c r="AO4847" i="3"/>
  <c r="AO4846" i="3"/>
  <c r="AO4845" i="3"/>
  <c r="AO4844" i="3"/>
  <c r="AO4843" i="3"/>
  <c r="AO4842" i="3"/>
  <c r="AO4841" i="3"/>
  <c r="AO4840" i="3"/>
  <c r="AO4839" i="3"/>
  <c r="AO4838" i="3"/>
  <c r="AO4837" i="3"/>
  <c r="AO4836" i="3"/>
  <c r="AO4835" i="3"/>
  <c r="AO4834" i="3"/>
  <c r="AO4833" i="3"/>
  <c r="AO4832" i="3"/>
  <c r="AO4831" i="3"/>
  <c r="AO4830" i="3"/>
  <c r="AO4829" i="3"/>
  <c r="AO4828" i="3"/>
  <c r="AO4827" i="3"/>
  <c r="AO4826" i="3"/>
  <c r="AO4825" i="3"/>
  <c r="AO4824" i="3"/>
  <c r="AO4823" i="3"/>
  <c r="AO4822" i="3"/>
  <c r="AO4821" i="3"/>
  <c r="AO4820" i="3"/>
  <c r="AO4819" i="3"/>
  <c r="AO4818" i="3"/>
  <c r="AO4817" i="3"/>
  <c r="AO4816" i="3"/>
  <c r="AO4815" i="3"/>
  <c r="AO4814" i="3"/>
  <c r="AO4813" i="3"/>
  <c r="AO4812" i="3"/>
  <c r="AO4811" i="3"/>
  <c r="AO4810" i="3"/>
  <c r="AO4809" i="3"/>
  <c r="AO4808" i="3"/>
  <c r="AO4807" i="3"/>
  <c r="AO4806" i="3"/>
  <c r="AO4805" i="3"/>
  <c r="AO4804" i="3"/>
  <c r="AO4803" i="3"/>
  <c r="AO4802" i="3"/>
  <c r="AO4801" i="3"/>
  <c r="AO4800" i="3"/>
  <c r="AO4799" i="3"/>
  <c r="AO4798" i="3"/>
  <c r="AO4797" i="3"/>
  <c r="AO4796" i="3"/>
  <c r="AO4795" i="3"/>
  <c r="AO4794" i="3"/>
  <c r="AO4793" i="3"/>
  <c r="AO4792" i="3"/>
  <c r="AO4791" i="3"/>
  <c r="AO4790" i="3"/>
  <c r="AO4789" i="3"/>
  <c r="AO4788" i="3"/>
  <c r="AO4787" i="3"/>
  <c r="AO4786" i="3"/>
  <c r="AO4785" i="3"/>
  <c r="AO4784" i="3"/>
  <c r="AO4783" i="3"/>
  <c r="AO4782" i="3"/>
  <c r="AO4781" i="3"/>
  <c r="AO4780" i="3"/>
  <c r="AO4779" i="3"/>
  <c r="AO4778" i="3"/>
  <c r="AO4777" i="3"/>
  <c r="AO4776" i="3"/>
  <c r="AO4775" i="3"/>
  <c r="AO4774" i="3"/>
  <c r="AO4773" i="3"/>
  <c r="AO4772" i="3"/>
  <c r="AO4771" i="3"/>
  <c r="AO4770" i="3"/>
  <c r="AO4769" i="3"/>
  <c r="AO4768" i="3"/>
  <c r="AO4767" i="3"/>
  <c r="AO4766" i="3"/>
  <c r="AO4765" i="3"/>
  <c r="AO4764" i="3"/>
  <c r="AO4763" i="3"/>
  <c r="AO4762" i="3"/>
  <c r="AO4761" i="3"/>
  <c r="AO4760" i="3"/>
  <c r="AO4759" i="3"/>
  <c r="AO4758" i="3"/>
  <c r="AO4757" i="3"/>
  <c r="AO4756" i="3"/>
  <c r="AO4755" i="3"/>
  <c r="AO4754" i="3"/>
  <c r="AO4753" i="3"/>
  <c r="AO4752" i="3"/>
  <c r="AO4751" i="3"/>
  <c r="AO4750" i="3"/>
  <c r="AO4749" i="3"/>
  <c r="AO4748" i="3"/>
  <c r="AO4747" i="3"/>
  <c r="AO4746" i="3"/>
  <c r="AO4745" i="3"/>
  <c r="AO4744" i="3"/>
  <c r="AO4743" i="3"/>
  <c r="AO4742" i="3"/>
  <c r="AO4741" i="3"/>
  <c r="AO4740" i="3"/>
  <c r="AO4739" i="3"/>
  <c r="AO4738" i="3"/>
  <c r="AO4737" i="3"/>
  <c r="AO4736" i="3"/>
  <c r="AO4735" i="3"/>
  <c r="AO4734" i="3"/>
  <c r="AO4733" i="3"/>
  <c r="AO4732" i="3"/>
  <c r="AO4731" i="3"/>
  <c r="AO4730" i="3"/>
  <c r="AO4729" i="3"/>
  <c r="AO4728" i="3"/>
  <c r="AO4727" i="3"/>
  <c r="AO4726" i="3"/>
  <c r="AO4725" i="3"/>
  <c r="AO4724" i="3"/>
  <c r="AO4723" i="3"/>
  <c r="AO4722" i="3"/>
  <c r="AO4721" i="3"/>
  <c r="AO4720" i="3"/>
  <c r="AO4719" i="3"/>
  <c r="AO4718" i="3"/>
  <c r="AO4717" i="3"/>
  <c r="AO4716" i="3"/>
  <c r="AO4715" i="3"/>
  <c r="AO4714" i="3"/>
  <c r="AO4713" i="3"/>
  <c r="AO4712" i="3"/>
  <c r="AO4711" i="3"/>
  <c r="AO4710" i="3"/>
  <c r="AO4709" i="3"/>
  <c r="AO4708" i="3"/>
  <c r="AO4707" i="3"/>
  <c r="AO4706" i="3"/>
  <c r="AO4705" i="3"/>
  <c r="AO4704" i="3"/>
  <c r="AO4703" i="3"/>
  <c r="AO4702" i="3"/>
  <c r="AO4701" i="3"/>
  <c r="AO4700" i="3"/>
  <c r="AO4699" i="3"/>
  <c r="AO4698" i="3"/>
  <c r="AO4697" i="3"/>
  <c r="AO4696" i="3"/>
  <c r="AO4695" i="3"/>
  <c r="AO4694" i="3"/>
  <c r="AO4693" i="3"/>
  <c r="AO4692" i="3"/>
  <c r="AO4691" i="3"/>
  <c r="AO4690" i="3"/>
  <c r="AO4689" i="3"/>
  <c r="AO4688" i="3"/>
  <c r="AO4687" i="3"/>
  <c r="AO4686" i="3"/>
  <c r="AO4685" i="3"/>
  <c r="AO4684" i="3"/>
  <c r="AO4683" i="3"/>
  <c r="AO4682" i="3"/>
  <c r="AO4681" i="3"/>
  <c r="AO4680" i="3"/>
  <c r="AO4679" i="3"/>
  <c r="AO4678" i="3"/>
  <c r="AO4677" i="3"/>
  <c r="AO4676" i="3"/>
  <c r="AO4675" i="3"/>
  <c r="AO4674" i="3"/>
  <c r="AO4673" i="3"/>
  <c r="AO4672" i="3"/>
  <c r="AO4671" i="3"/>
  <c r="AO4670" i="3"/>
  <c r="AO4669" i="3"/>
  <c r="AO4668" i="3"/>
  <c r="AO4667" i="3"/>
  <c r="AO4666" i="3"/>
  <c r="AO4665" i="3"/>
  <c r="AO4664" i="3"/>
  <c r="AO4663" i="3"/>
  <c r="AO4662" i="3"/>
  <c r="AO4661" i="3"/>
  <c r="AO4660" i="3"/>
  <c r="AO4659" i="3"/>
  <c r="AO4658" i="3"/>
  <c r="AO4657" i="3"/>
  <c r="AO4656" i="3"/>
  <c r="AO4655" i="3"/>
  <c r="AO4654" i="3"/>
  <c r="AO4653" i="3"/>
  <c r="AO4652" i="3"/>
  <c r="AO4651" i="3"/>
  <c r="AO4650" i="3"/>
  <c r="AO4649" i="3"/>
  <c r="AO4648" i="3"/>
  <c r="AO4647" i="3"/>
  <c r="AO4646" i="3"/>
  <c r="AO4645" i="3"/>
  <c r="AO4644" i="3"/>
  <c r="AO4643" i="3"/>
  <c r="AO4642" i="3"/>
  <c r="AO4641" i="3"/>
  <c r="AO4640" i="3"/>
  <c r="AO4639" i="3"/>
  <c r="AO4638" i="3"/>
  <c r="AO4637" i="3"/>
  <c r="AO4636" i="3"/>
  <c r="AO4635" i="3"/>
  <c r="AO4634" i="3"/>
  <c r="AO4633" i="3"/>
  <c r="AO4632" i="3"/>
  <c r="AO4631" i="3"/>
  <c r="AO4630" i="3"/>
  <c r="AO4629" i="3"/>
  <c r="AO4628" i="3"/>
  <c r="AO4627" i="3"/>
  <c r="AO4626" i="3"/>
  <c r="AO4625" i="3"/>
  <c r="AO4624" i="3"/>
  <c r="AO4623" i="3"/>
  <c r="AO4622" i="3"/>
  <c r="AO4621" i="3"/>
  <c r="AO4620" i="3"/>
  <c r="AO4619" i="3"/>
  <c r="AO4618" i="3"/>
  <c r="AO4617" i="3"/>
  <c r="AO4616" i="3"/>
  <c r="AO4615" i="3"/>
  <c r="AO4614" i="3"/>
  <c r="AO4613" i="3"/>
  <c r="AO4612" i="3"/>
  <c r="AO4611" i="3"/>
  <c r="AO4610" i="3"/>
  <c r="AO4609" i="3"/>
  <c r="AO4608" i="3"/>
  <c r="AO4607" i="3"/>
  <c r="AO4606" i="3"/>
  <c r="AO4605" i="3"/>
  <c r="AO4604" i="3"/>
  <c r="AO4603" i="3"/>
  <c r="AO4602" i="3"/>
  <c r="AO4601" i="3"/>
  <c r="AO4600" i="3"/>
  <c r="AO4599" i="3"/>
  <c r="AO4598" i="3"/>
  <c r="AO4597" i="3"/>
  <c r="AO4596" i="3"/>
  <c r="AO4595" i="3"/>
  <c r="AO4594" i="3"/>
  <c r="AO4593" i="3"/>
  <c r="AO4592" i="3"/>
  <c r="AO4591" i="3"/>
  <c r="AO4590" i="3"/>
  <c r="AO4589" i="3"/>
  <c r="AO4588" i="3"/>
  <c r="AO4587" i="3"/>
  <c r="AO4586" i="3"/>
  <c r="AO4585" i="3"/>
  <c r="AO4584" i="3"/>
  <c r="AO4583" i="3"/>
  <c r="AO4582" i="3"/>
  <c r="AO4581" i="3"/>
  <c r="AO4580" i="3"/>
  <c r="AO4579" i="3"/>
  <c r="AO4578" i="3"/>
  <c r="AO4577" i="3"/>
  <c r="AO4576" i="3"/>
  <c r="AO4575" i="3"/>
  <c r="AO4574" i="3"/>
  <c r="AO4573" i="3"/>
  <c r="AO4572" i="3"/>
  <c r="AO4571" i="3"/>
  <c r="AO4570" i="3"/>
  <c r="AO4569" i="3"/>
  <c r="AO4568" i="3"/>
  <c r="AO4567" i="3"/>
  <c r="AO4566" i="3"/>
  <c r="AO4565" i="3"/>
  <c r="AO4564" i="3"/>
  <c r="AO4563" i="3"/>
  <c r="AO4562" i="3"/>
  <c r="AO4561" i="3"/>
  <c r="AO4560" i="3"/>
  <c r="AO4559" i="3"/>
  <c r="AO4558" i="3"/>
  <c r="AO4557" i="3"/>
  <c r="AO4556" i="3"/>
  <c r="AO4555" i="3"/>
  <c r="AO4554" i="3"/>
  <c r="AO4553" i="3"/>
  <c r="AO4552" i="3"/>
  <c r="AO4551" i="3"/>
  <c r="AO4550" i="3"/>
  <c r="AO4549" i="3"/>
  <c r="AO4548" i="3"/>
  <c r="AO4547" i="3"/>
  <c r="AO4546" i="3"/>
  <c r="AO4545" i="3"/>
  <c r="AO4544" i="3"/>
  <c r="AO4543" i="3"/>
  <c r="AO4542" i="3"/>
  <c r="AO4541" i="3"/>
  <c r="AO4540" i="3"/>
  <c r="AO4539" i="3"/>
  <c r="AO4538" i="3"/>
  <c r="AO4537" i="3"/>
  <c r="AO4536" i="3"/>
  <c r="AO4535" i="3"/>
  <c r="AO4534" i="3"/>
  <c r="AO4533" i="3"/>
  <c r="AO4532" i="3"/>
  <c r="AO4531" i="3"/>
  <c r="AO4530" i="3"/>
  <c r="AO4529" i="3"/>
  <c r="AO4528" i="3"/>
  <c r="AO4527" i="3"/>
  <c r="AO4526" i="3"/>
  <c r="AO4525" i="3"/>
  <c r="AO4524" i="3"/>
  <c r="AO4523" i="3"/>
  <c r="AO4522" i="3"/>
  <c r="AO4521" i="3"/>
  <c r="AO4520" i="3"/>
  <c r="AO4519" i="3"/>
  <c r="AO4518" i="3"/>
  <c r="AO4517" i="3"/>
  <c r="AO4516" i="3"/>
  <c r="AO4515" i="3"/>
  <c r="AO4514" i="3"/>
  <c r="AO4513" i="3"/>
  <c r="AO4512" i="3"/>
  <c r="AO4511" i="3"/>
  <c r="AO4510" i="3"/>
  <c r="AO4509" i="3"/>
  <c r="AO4508" i="3"/>
  <c r="AO4507" i="3"/>
  <c r="AO4506" i="3"/>
  <c r="AO4505" i="3"/>
  <c r="AO4504" i="3"/>
  <c r="AO4503" i="3"/>
  <c r="AO4502" i="3"/>
  <c r="AO4501" i="3"/>
  <c r="AO4500" i="3"/>
  <c r="AO4499" i="3"/>
  <c r="AO4498" i="3"/>
  <c r="AO4497" i="3"/>
  <c r="AO4496" i="3"/>
  <c r="AO4495" i="3"/>
  <c r="AO4494" i="3"/>
  <c r="AO4493" i="3"/>
  <c r="AO4492" i="3"/>
  <c r="AO4491" i="3"/>
  <c r="AO4490" i="3"/>
  <c r="AO4489" i="3"/>
  <c r="AO4488" i="3"/>
  <c r="AO4487" i="3"/>
  <c r="AO4486" i="3"/>
  <c r="AO4485" i="3"/>
  <c r="AO4484" i="3"/>
  <c r="AO4483" i="3"/>
  <c r="AO4482" i="3"/>
  <c r="AO4481" i="3"/>
  <c r="AO4480" i="3"/>
  <c r="AO4479" i="3"/>
  <c r="AO4478" i="3"/>
  <c r="AO4477" i="3"/>
  <c r="AO4476" i="3"/>
  <c r="AO4475" i="3"/>
  <c r="AO4474" i="3"/>
  <c r="AO4473" i="3"/>
  <c r="AO4472" i="3"/>
  <c r="AO4471" i="3"/>
  <c r="AO4470" i="3"/>
  <c r="AO4469" i="3"/>
  <c r="AO4468" i="3"/>
  <c r="AO4467" i="3"/>
  <c r="AO4466" i="3"/>
  <c r="AO4465" i="3"/>
  <c r="AO4464" i="3"/>
  <c r="AO4463" i="3"/>
  <c r="AO4462" i="3"/>
  <c r="AO4461" i="3"/>
  <c r="AO4460" i="3"/>
  <c r="AO4459" i="3"/>
  <c r="AO4458" i="3"/>
  <c r="AO4457" i="3"/>
  <c r="AO4456" i="3"/>
  <c r="AO4455" i="3"/>
  <c r="AO4454" i="3"/>
  <c r="AO4453" i="3"/>
  <c r="AO4452" i="3"/>
  <c r="AO4451" i="3"/>
  <c r="AO4450" i="3"/>
  <c r="AO4449" i="3"/>
  <c r="AO4448" i="3"/>
  <c r="AO4447" i="3"/>
  <c r="AO4446" i="3"/>
  <c r="AO4445" i="3"/>
  <c r="AO4444" i="3"/>
  <c r="AO4443" i="3"/>
  <c r="AO4442" i="3"/>
  <c r="AO4441" i="3"/>
  <c r="AO4440" i="3"/>
  <c r="AO4439" i="3"/>
  <c r="AO4438" i="3"/>
  <c r="AO4437" i="3"/>
  <c r="AO4436" i="3"/>
  <c r="AO4435" i="3"/>
  <c r="AO4434" i="3"/>
  <c r="AO4433" i="3"/>
  <c r="AO4432" i="3"/>
  <c r="AO4431" i="3"/>
  <c r="AO4430" i="3"/>
  <c r="AO4429" i="3"/>
  <c r="AO4428" i="3"/>
  <c r="AO4427" i="3"/>
  <c r="AO4426" i="3"/>
  <c r="AO4425" i="3"/>
  <c r="AO4424" i="3"/>
  <c r="AO4423" i="3"/>
  <c r="AO4422" i="3"/>
  <c r="AO4421" i="3"/>
  <c r="AO4420" i="3"/>
  <c r="AO4419" i="3"/>
  <c r="AO4418" i="3"/>
  <c r="AO4417" i="3"/>
  <c r="AO4416" i="3"/>
  <c r="AO4415" i="3"/>
  <c r="AO4414" i="3"/>
  <c r="AO4413" i="3"/>
  <c r="AO4412" i="3"/>
  <c r="AO4411" i="3"/>
  <c r="AO4410" i="3"/>
  <c r="AO4409" i="3"/>
  <c r="AO4408" i="3"/>
  <c r="AO4407" i="3"/>
  <c r="AO4406" i="3"/>
  <c r="AO4405" i="3"/>
  <c r="AO4404" i="3"/>
  <c r="AO4403" i="3"/>
  <c r="AO4402" i="3"/>
  <c r="AO4401" i="3"/>
  <c r="AO4400" i="3"/>
  <c r="AO4399" i="3"/>
  <c r="AO4398" i="3"/>
  <c r="AO4397" i="3"/>
  <c r="AO4396" i="3"/>
  <c r="AO4395" i="3"/>
  <c r="AO4394" i="3"/>
  <c r="AO4393" i="3"/>
  <c r="AO4392" i="3"/>
  <c r="AO4391" i="3"/>
  <c r="AO4390" i="3"/>
  <c r="AO4389" i="3"/>
  <c r="AO4388" i="3"/>
  <c r="AO4387" i="3"/>
  <c r="AO4386" i="3"/>
  <c r="AO4385" i="3"/>
  <c r="AO4384" i="3"/>
  <c r="AO4383" i="3"/>
  <c r="AO4382" i="3"/>
  <c r="AO4381" i="3"/>
  <c r="AO4380" i="3"/>
  <c r="AO4379" i="3"/>
  <c r="AO4378" i="3"/>
  <c r="AO4377" i="3"/>
  <c r="AO4376" i="3"/>
  <c r="AO4375" i="3"/>
  <c r="AO4374" i="3"/>
  <c r="AO4373" i="3"/>
  <c r="AO4372" i="3"/>
  <c r="AO4371" i="3"/>
  <c r="AO4370" i="3"/>
  <c r="AO4369" i="3"/>
  <c r="AO4368" i="3"/>
  <c r="AO4367" i="3"/>
  <c r="AO4366" i="3"/>
  <c r="AO4365" i="3"/>
  <c r="AO4364" i="3"/>
  <c r="AO4363" i="3"/>
  <c r="AO4362" i="3"/>
  <c r="AO4361" i="3"/>
  <c r="AO4360" i="3"/>
  <c r="AO4359" i="3"/>
  <c r="AO4358" i="3"/>
  <c r="AO4357" i="3"/>
  <c r="AO4356" i="3"/>
  <c r="AO4355" i="3"/>
  <c r="AO4354" i="3"/>
  <c r="AO4353" i="3"/>
  <c r="AO4352" i="3"/>
  <c r="AO4351" i="3"/>
  <c r="AO4350" i="3"/>
  <c r="AO4349" i="3"/>
  <c r="AO4348" i="3"/>
  <c r="AO4347" i="3"/>
  <c r="AO4346" i="3"/>
  <c r="AO4345" i="3"/>
  <c r="AO4344" i="3"/>
  <c r="AO4343" i="3"/>
  <c r="AO4342" i="3"/>
  <c r="AO4341" i="3"/>
  <c r="AO4340" i="3"/>
  <c r="AO4339" i="3"/>
  <c r="AO4338" i="3"/>
  <c r="AO4337" i="3"/>
  <c r="AO4336" i="3"/>
  <c r="AO4335" i="3"/>
  <c r="AO4334" i="3"/>
  <c r="AO4333" i="3"/>
  <c r="AO4332" i="3"/>
  <c r="AO4331" i="3"/>
  <c r="AO4330" i="3"/>
  <c r="AO4329" i="3"/>
  <c r="AO4328" i="3"/>
  <c r="AO4327" i="3"/>
  <c r="AO4326" i="3"/>
  <c r="AO4325" i="3"/>
  <c r="AO4324" i="3"/>
  <c r="AO4323" i="3"/>
  <c r="AO4322" i="3"/>
  <c r="AO4321" i="3"/>
  <c r="AO4320" i="3"/>
  <c r="AO4319" i="3"/>
  <c r="AO4318" i="3"/>
  <c r="AO4317" i="3"/>
  <c r="AO4316" i="3"/>
  <c r="AO4315" i="3"/>
  <c r="AO4314" i="3"/>
  <c r="AO4313" i="3"/>
  <c r="AO4312" i="3"/>
  <c r="AO4311" i="3"/>
  <c r="AO4310" i="3"/>
  <c r="AO4309" i="3"/>
  <c r="AO4308" i="3"/>
  <c r="AO4307" i="3"/>
  <c r="AO4306" i="3"/>
  <c r="AO4305" i="3"/>
  <c r="AO4304" i="3"/>
  <c r="AO4303" i="3"/>
  <c r="AO4302" i="3"/>
  <c r="AO4301" i="3"/>
  <c r="AO4300" i="3"/>
  <c r="AO4299" i="3"/>
  <c r="AO4298" i="3"/>
  <c r="AO4297" i="3"/>
  <c r="AO4296" i="3"/>
  <c r="AO4295" i="3"/>
  <c r="AO4294" i="3"/>
  <c r="AO4293" i="3"/>
  <c r="AO4292" i="3"/>
  <c r="AO4291" i="3"/>
  <c r="AO4290" i="3"/>
  <c r="AO4289" i="3"/>
  <c r="AO4288" i="3"/>
  <c r="AO4287" i="3"/>
  <c r="AO4286" i="3"/>
  <c r="AO4285" i="3"/>
  <c r="AO4284" i="3"/>
  <c r="AO4283" i="3"/>
  <c r="AO4282" i="3"/>
  <c r="AO4281" i="3"/>
  <c r="AO4280" i="3"/>
  <c r="AO4279" i="3"/>
  <c r="AO4278" i="3"/>
  <c r="AO4277" i="3"/>
  <c r="AO4276" i="3"/>
  <c r="AO4275" i="3"/>
  <c r="AO4274" i="3"/>
  <c r="AO4273" i="3"/>
  <c r="AO4272" i="3"/>
  <c r="AO4271" i="3"/>
  <c r="AO4270" i="3"/>
  <c r="AO4269" i="3"/>
  <c r="AO4268" i="3"/>
  <c r="AO4267" i="3"/>
  <c r="AO4266" i="3"/>
  <c r="AO4265" i="3"/>
  <c r="AO4264" i="3"/>
  <c r="AO4263" i="3"/>
  <c r="AO4262" i="3"/>
  <c r="AO4261" i="3"/>
  <c r="AO4260" i="3"/>
  <c r="AO4259" i="3"/>
  <c r="AO4258" i="3"/>
  <c r="AO4257" i="3"/>
  <c r="AO4256" i="3"/>
  <c r="AO4255" i="3"/>
  <c r="AO4254" i="3"/>
  <c r="AO4253" i="3"/>
  <c r="AO4252" i="3"/>
  <c r="AO4251" i="3"/>
  <c r="AO4250" i="3"/>
  <c r="AO4249" i="3"/>
  <c r="AO4248" i="3"/>
  <c r="AO4247" i="3"/>
  <c r="AO4246" i="3"/>
  <c r="AO4245" i="3"/>
  <c r="AO4244" i="3"/>
  <c r="AO4243" i="3"/>
  <c r="AO4242" i="3"/>
  <c r="AO4241" i="3"/>
  <c r="AO4240" i="3"/>
  <c r="AO4239" i="3"/>
  <c r="AO4238" i="3"/>
  <c r="AO4237" i="3"/>
  <c r="AO4236" i="3"/>
  <c r="AO4235" i="3"/>
  <c r="AO4234" i="3"/>
  <c r="AO4233" i="3"/>
  <c r="AO4232" i="3"/>
  <c r="AO4231" i="3"/>
  <c r="AO4230" i="3"/>
  <c r="AO4229" i="3"/>
  <c r="AO4228" i="3"/>
  <c r="AO4227" i="3"/>
  <c r="AO4226" i="3"/>
  <c r="AO4225" i="3"/>
  <c r="AO4224" i="3"/>
  <c r="AO4223" i="3"/>
  <c r="AO4222" i="3"/>
  <c r="AO4221" i="3"/>
  <c r="AO4220" i="3"/>
  <c r="AO4219" i="3"/>
  <c r="AO4218" i="3"/>
  <c r="AO4217" i="3"/>
  <c r="AO4216" i="3"/>
  <c r="AO4215" i="3"/>
  <c r="AO4214" i="3"/>
  <c r="AO4213" i="3"/>
  <c r="AO4212" i="3"/>
  <c r="AO4211" i="3"/>
  <c r="AO4210" i="3"/>
  <c r="AO4209" i="3"/>
  <c r="AO4208" i="3"/>
  <c r="AO4207" i="3"/>
  <c r="AO4206" i="3"/>
  <c r="AO4205" i="3"/>
  <c r="AO4204" i="3"/>
  <c r="AO4203" i="3"/>
  <c r="AO4202" i="3"/>
  <c r="AO4201" i="3"/>
  <c r="AO4200" i="3"/>
  <c r="AO4199" i="3"/>
  <c r="AO4198" i="3"/>
  <c r="AO4197" i="3"/>
  <c r="AO4196" i="3"/>
  <c r="AO4195" i="3"/>
  <c r="AO4194" i="3"/>
  <c r="AO4193" i="3"/>
  <c r="AO4192" i="3"/>
  <c r="AO4191" i="3"/>
  <c r="AO4190" i="3"/>
  <c r="AO4189" i="3"/>
  <c r="AO4188" i="3"/>
  <c r="AO4187" i="3"/>
  <c r="AO4186" i="3"/>
  <c r="AO4185" i="3"/>
  <c r="AO4184" i="3"/>
  <c r="AO4183" i="3"/>
  <c r="AO4182" i="3"/>
  <c r="AO4181" i="3"/>
  <c r="AO4180" i="3"/>
  <c r="AO4179" i="3"/>
  <c r="AO4178" i="3"/>
  <c r="AO4177" i="3"/>
  <c r="AO4176" i="3"/>
  <c r="AO4175" i="3"/>
  <c r="AO4174" i="3"/>
  <c r="AO4173" i="3"/>
  <c r="AO4172" i="3"/>
  <c r="AO4171" i="3"/>
  <c r="AO4170" i="3"/>
  <c r="AO4169" i="3"/>
  <c r="AO4168" i="3"/>
  <c r="AO4167" i="3"/>
  <c r="AO4166" i="3"/>
  <c r="AO4165" i="3"/>
  <c r="AO4164" i="3"/>
  <c r="AO4163" i="3"/>
  <c r="AO4162" i="3"/>
  <c r="AO4161" i="3"/>
  <c r="AO4160" i="3"/>
  <c r="AO4159" i="3"/>
  <c r="AO4158" i="3"/>
  <c r="AO4157" i="3"/>
  <c r="AO4156" i="3"/>
  <c r="AO4155" i="3"/>
  <c r="AO4154" i="3"/>
  <c r="AO4153" i="3"/>
  <c r="AO4152" i="3"/>
  <c r="AO4151" i="3"/>
  <c r="AO4150" i="3"/>
  <c r="AO4149" i="3"/>
  <c r="AO4148" i="3"/>
  <c r="AO4147" i="3"/>
  <c r="AO4146" i="3"/>
  <c r="AO4145" i="3"/>
  <c r="AO4144" i="3"/>
  <c r="AO4143" i="3"/>
  <c r="AO4142" i="3"/>
  <c r="AO4141" i="3"/>
  <c r="AO4140" i="3"/>
  <c r="AO4139" i="3"/>
  <c r="AO4138" i="3"/>
  <c r="AO4137" i="3"/>
  <c r="AO4136" i="3"/>
  <c r="AO4135" i="3"/>
  <c r="AO4134" i="3"/>
  <c r="AO4133" i="3"/>
  <c r="AO4132" i="3"/>
  <c r="AO4131" i="3"/>
  <c r="AO4130" i="3"/>
  <c r="AO4129" i="3"/>
  <c r="AO4128" i="3"/>
  <c r="AO4127" i="3"/>
  <c r="AO4126" i="3"/>
  <c r="AO4125" i="3"/>
  <c r="AO4124" i="3"/>
  <c r="AO4123" i="3"/>
  <c r="AO4122" i="3"/>
  <c r="AO4121" i="3"/>
  <c r="AO4120" i="3"/>
  <c r="AO4119" i="3"/>
  <c r="AO4118" i="3"/>
  <c r="AO4117" i="3"/>
  <c r="AO4116" i="3"/>
  <c r="AO4115" i="3"/>
  <c r="AO4114" i="3"/>
  <c r="AO4113" i="3"/>
  <c r="AO4112" i="3"/>
  <c r="AO4111" i="3"/>
  <c r="AO4110" i="3"/>
  <c r="AO4109" i="3"/>
  <c r="AO4108" i="3"/>
  <c r="AO4107" i="3"/>
  <c r="AO4106" i="3"/>
  <c r="AO4105" i="3"/>
  <c r="AO4104" i="3"/>
  <c r="AO4103" i="3"/>
  <c r="AO4102" i="3"/>
  <c r="AO4101" i="3"/>
  <c r="AO4100" i="3"/>
  <c r="AO4099" i="3"/>
  <c r="AO4098" i="3"/>
  <c r="AO4097" i="3"/>
  <c r="AO4096" i="3"/>
  <c r="AO4095" i="3"/>
  <c r="AO4094" i="3"/>
  <c r="AO4093" i="3"/>
  <c r="AO4092" i="3"/>
  <c r="AO4091" i="3"/>
  <c r="AO4090" i="3"/>
  <c r="AO4089" i="3"/>
  <c r="AO4088" i="3"/>
  <c r="AO4087" i="3"/>
  <c r="AO4086" i="3"/>
  <c r="AO4085" i="3"/>
  <c r="AO4084" i="3"/>
  <c r="AO4083" i="3"/>
  <c r="AO4082" i="3"/>
  <c r="AO4081" i="3"/>
  <c r="AO4080" i="3"/>
  <c r="AO4079" i="3"/>
  <c r="AO4078" i="3"/>
  <c r="AO4077" i="3"/>
  <c r="AO4076" i="3"/>
  <c r="AO4075" i="3"/>
  <c r="AO4074" i="3"/>
  <c r="AO4073" i="3"/>
  <c r="AO4072" i="3"/>
  <c r="AO4071" i="3"/>
  <c r="AO4070" i="3"/>
  <c r="AO4069" i="3"/>
  <c r="AO4068" i="3"/>
  <c r="AO4067" i="3"/>
  <c r="AO4066" i="3"/>
  <c r="AO4065" i="3"/>
  <c r="AO4064" i="3"/>
  <c r="AO4063" i="3"/>
  <c r="AO4062" i="3"/>
  <c r="AO4061" i="3"/>
  <c r="AO4060" i="3"/>
  <c r="AO4059" i="3"/>
  <c r="AO4058" i="3"/>
  <c r="AO4057" i="3"/>
  <c r="AO4056" i="3"/>
  <c r="AO4055" i="3"/>
  <c r="AO4054" i="3"/>
  <c r="AO4053" i="3"/>
  <c r="AO4052" i="3"/>
  <c r="AO4051" i="3"/>
  <c r="AO4050" i="3"/>
  <c r="AO4049" i="3"/>
  <c r="AO4048" i="3"/>
  <c r="AO4047" i="3"/>
  <c r="AO4046" i="3"/>
  <c r="AO4045" i="3"/>
  <c r="AO4044" i="3"/>
  <c r="AO4043" i="3"/>
  <c r="AO4042" i="3"/>
  <c r="AO4041" i="3"/>
  <c r="AO4040" i="3"/>
  <c r="AO4039" i="3"/>
  <c r="AO4038" i="3"/>
  <c r="AO4037" i="3"/>
  <c r="AO4036" i="3"/>
  <c r="AO4035" i="3"/>
  <c r="AO4034" i="3"/>
  <c r="AO4033" i="3"/>
  <c r="AO4032" i="3"/>
  <c r="AO4031" i="3"/>
  <c r="AO4030" i="3"/>
  <c r="AO4029" i="3"/>
  <c r="AO4028" i="3"/>
  <c r="AO4027" i="3"/>
  <c r="AO4026" i="3"/>
  <c r="AO4025" i="3"/>
  <c r="AO4024" i="3"/>
  <c r="AO4023" i="3"/>
  <c r="AO4022" i="3"/>
  <c r="AO4021" i="3"/>
  <c r="AO4020" i="3"/>
  <c r="AO4019" i="3"/>
  <c r="AO4018" i="3"/>
  <c r="AO4017" i="3"/>
  <c r="AO4016" i="3"/>
  <c r="AO4015" i="3"/>
  <c r="AO4014" i="3"/>
  <c r="AO4013" i="3"/>
  <c r="AO4012" i="3"/>
  <c r="AO4011" i="3"/>
  <c r="AO4010" i="3"/>
  <c r="AO4009" i="3"/>
  <c r="AO4008" i="3"/>
  <c r="AO4007" i="3"/>
  <c r="AO4006" i="3"/>
  <c r="AO4005" i="3"/>
  <c r="AO4004" i="3"/>
  <c r="AO4003" i="3"/>
  <c r="AO4002" i="3"/>
  <c r="AO4001" i="3"/>
  <c r="AO4000" i="3"/>
  <c r="AO3999" i="3"/>
  <c r="AO3998" i="3"/>
  <c r="AO3997" i="3"/>
  <c r="AO3996" i="3"/>
  <c r="AO3995" i="3"/>
  <c r="AO3994" i="3"/>
  <c r="AO3993" i="3"/>
  <c r="AO3992" i="3"/>
  <c r="AO3991" i="3"/>
  <c r="AO3990" i="3"/>
  <c r="AO3989" i="3"/>
  <c r="AO3988" i="3"/>
  <c r="AO3987" i="3"/>
  <c r="AO3986" i="3"/>
  <c r="AO3985" i="3"/>
  <c r="AO3984" i="3"/>
  <c r="AO3983" i="3"/>
  <c r="AO3982" i="3"/>
  <c r="AO3981" i="3"/>
  <c r="AO3980" i="3"/>
  <c r="AO3979" i="3"/>
  <c r="AO3978" i="3"/>
  <c r="AO3977" i="3"/>
  <c r="AO3976" i="3"/>
  <c r="AO3975" i="3"/>
  <c r="AO3974" i="3"/>
  <c r="AO3973" i="3"/>
  <c r="AO3972" i="3"/>
  <c r="AO3971" i="3"/>
  <c r="AO3970" i="3"/>
  <c r="AO3969" i="3"/>
  <c r="AO3968" i="3"/>
  <c r="AO3967" i="3"/>
  <c r="AO3966" i="3"/>
  <c r="AO3965" i="3"/>
  <c r="AO3964" i="3"/>
  <c r="AO3963" i="3"/>
  <c r="AO3962" i="3"/>
  <c r="AO3961" i="3"/>
  <c r="AO3960" i="3"/>
  <c r="AO3959" i="3"/>
  <c r="AO3958" i="3"/>
  <c r="AO3957" i="3"/>
  <c r="AO3956" i="3"/>
  <c r="AO3955" i="3"/>
  <c r="AO3954" i="3"/>
  <c r="AO3953" i="3"/>
  <c r="AO3952" i="3"/>
  <c r="AO3951" i="3"/>
  <c r="AO3950" i="3"/>
  <c r="AO3949" i="3"/>
  <c r="AO3948" i="3"/>
  <c r="AO3947" i="3"/>
  <c r="AO3946" i="3"/>
  <c r="AO3945" i="3"/>
  <c r="AO3944" i="3"/>
  <c r="AO3943" i="3"/>
  <c r="AO3942" i="3"/>
  <c r="AO3941" i="3"/>
  <c r="AO3940" i="3"/>
  <c r="AO3939" i="3"/>
  <c r="AO3938" i="3"/>
  <c r="AO3937" i="3"/>
  <c r="AO3936" i="3"/>
  <c r="AO3935" i="3"/>
  <c r="AO3934" i="3"/>
  <c r="AO3933" i="3"/>
  <c r="AO3932" i="3"/>
  <c r="AO3931" i="3"/>
  <c r="AO3930" i="3"/>
  <c r="AO3929" i="3"/>
  <c r="AO3928" i="3"/>
  <c r="AO3927" i="3"/>
  <c r="AO3926" i="3"/>
  <c r="AO3925" i="3"/>
  <c r="AO3924" i="3"/>
  <c r="AO3923" i="3"/>
  <c r="AO3922" i="3"/>
  <c r="AO3921" i="3"/>
  <c r="AO3920" i="3"/>
  <c r="AO3919" i="3"/>
  <c r="AO3918" i="3"/>
  <c r="AO3917" i="3"/>
  <c r="AO3916" i="3"/>
  <c r="AO3915" i="3"/>
  <c r="AO3914" i="3"/>
  <c r="AO3913" i="3"/>
  <c r="AO3912" i="3"/>
  <c r="AO3911" i="3"/>
  <c r="AO3910" i="3"/>
  <c r="AO3909" i="3"/>
  <c r="AO3908" i="3"/>
  <c r="AO3907" i="3"/>
  <c r="AO3906" i="3"/>
  <c r="AO3905" i="3"/>
  <c r="AO3904" i="3"/>
  <c r="AO3903" i="3"/>
  <c r="AO3902" i="3"/>
  <c r="AO3901" i="3"/>
  <c r="AO3900" i="3"/>
  <c r="AO3899" i="3"/>
  <c r="AO3898" i="3"/>
  <c r="AO3897" i="3"/>
  <c r="AO3896" i="3"/>
  <c r="AO3895" i="3"/>
  <c r="AO3894" i="3"/>
  <c r="AO3893" i="3"/>
  <c r="AO3892" i="3"/>
  <c r="AO3891" i="3"/>
  <c r="AO3890" i="3"/>
  <c r="AO3889" i="3"/>
  <c r="AO3888" i="3"/>
  <c r="AO3887" i="3"/>
  <c r="AO3886" i="3"/>
  <c r="AO3885" i="3"/>
  <c r="AO3884" i="3"/>
  <c r="AO3883" i="3"/>
  <c r="AO3882" i="3"/>
  <c r="AO3881" i="3"/>
  <c r="AO3880" i="3"/>
  <c r="AO3879" i="3"/>
  <c r="AO3878" i="3"/>
  <c r="AO3877" i="3"/>
  <c r="AO3876" i="3"/>
  <c r="AO3875" i="3"/>
  <c r="AO3874" i="3"/>
  <c r="AO3873" i="3"/>
  <c r="AO3872" i="3"/>
  <c r="AO3871" i="3"/>
  <c r="AO3870" i="3"/>
  <c r="AO3869" i="3"/>
  <c r="AO3868" i="3"/>
  <c r="AO3867" i="3"/>
  <c r="AO3866" i="3"/>
  <c r="AO3865" i="3"/>
  <c r="AO3864" i="3"/>
  <c r="AO3863" i="3"/>
  <c r="AO3862" i="3"/>
  <c r="AO3861" i="3"/>
  <c r="AO3860" i="3"/>
  <c r="AO3859" i="3"/>
  <c r="AO3858" i="3"/>
  <c r="AO3857" i="3"/>
  <c r="AO3856" i="3"/>
  <c r="AO3855" i="3"/>
  <c r="AO3854" i="3"/>
  <c r="AO3853" i="3"/>
  <c r="AO3852" i="3"/>
  <c r="AO3851" i="3"/>
  <c r="AO3850" i="3"/>
  <c r="AO3849" i="3"/>
  <c r="AO3848" i="3"/>
  <c r="AO3847" i="3"/>
  <c r="AO3846" i="3"/>
  <c r="AO3845" i="3"/>
  <c r="AO3844" i="3"/>
  <c r="AO3843" i="3"/>
  <c r="AO3842" i="3"/>
  <c r="AO3841" i="3"/>
  <c r="AO3840" i="3"/>
  <c r="AO3839" i="3"/>
  <c r="AO3838" i="3"/>
  <c r="AO3837" i="3"/>
  <c r="AO3836" i="3"/>
  <c r="AO3835" i="3"/>
  <c r="AO3834" i="3"/>
  <c r="AO3833" i="3"/>
  <c r="AO3832" i="3"/>
  <c r="AO3831" i="3"/>
  <c r="AO3830" i="3"/>
  <c r="AO3829" i="3"/>
  <c r="AO3828" i="3"/>
  <c r="AO3827" i="3"/>
  <c r="AO3826" i="3"/>
  <c r="AO3825" i="3"/>
  <c r="AO3824" i="3"/>
  <c r="AO3823" i="3"/>
  <c r="AO3822" i="3"/>
  <c r="AO3821" i="3"/>
  <c r="AO3820" i="3"/>
  <c r="AO3819" i="3"/>
  <c r="AO3818" i="3"/>
  <c r="AO3817" i="3"/>
  <c r="AO3816" i="3"/>
  <c r="AO3815" i="3"/>
  <c r="AO3814" i="3"/>
  <c r="AO3813" i="3"/>
  <c r="AO3812" i="3"/>
  <c r="AO3811" i="3"/>
  <c r="AO3810" i="3"/>
  <c r="AO3809" i="3"/>
  <c r="AO3808" i="3"/>
  <c r="AO3807" i="3"/>
  <c r="AO3806" i="3"/>
  <c r="AO3805" i="3"/>
  <c r="AO3804" i="3"/>
  <c r="AO3803" i="3"/>
  <c r="AO3802" i="3"/>
  <c r="AO3801" i="3"/>
  <c r="AO3800" i="3"/>
  <c r="AO3799" i="3"/>
  <c r="AO3798" i="3"/>
  <c r="AO3797" i="3"/>
  <c r="AO3796" i="3"/>
  <c r="AO3795" i="3"/>
  <c r="AO3794" i="3"/>
  <c r="AO3793" i="3"/>
  <c r="AO3792" i="3"/>
  <c r="AO3791" i="3"/>
  <c r="AO3790" i="3"/>
  <c r="AO3789" i="3"/>
  <c r="AO3788" i="3"/>
  <c r="AO3787" i="3"/>
  <c r="AO3786" i="3"/>
  <c r="AO3785" i="3"/>
  <c r="AO3784" i="3"/>
  <c r="AO3783" i="3"/>
  <c r="AO3782" i="3"/>
  <c r="AO3781" i="3"/>
  <c r="AO3780" i="3"/>
  <c r="AO3779" i="3"/>
  <c r="AO3778" i="3"/>
  <c r="AO3777" i="3"/>
  <c r="AO3776" i="3"/>
  <c r="AO3775" i="3"/>
  <c r="AO3774" i="3"/>
  <c r="AO3773" i="3"/>
  <c r="AO3772" i="3"/>
  <c r="AO3771" i="3"/>
  <c r="AO3770" i="3"/>
  <c r="AO3769" i="3"/>
  <c r="AO3768" i="3"/>
  <c r="AO3767" i="3"/>
  <c r="AO3766" i="3"/>
  <c r="AO3765" i="3"/>
  <c r="AO3764" i="3"/>
  <c r="AO3763" i="3"/>
  <c r="AO3762" i="3"/>
  <c r="AO3761" i="3"/>
  <c r="AO3760" i="3"/>
  <c r="AO3759" i="3"/>
  <c r="AO3758" i="3"/>
  <c r="AO3757" i="3"/>
  <c r="AO3756" i="3"/>
  <c r="AO3755" i="3"/>
  <c r="AO3754" i="3"/>
  <c r="AO3753" i="3"/>
  <c r="AO3752" i="3"/>
  <c r="AO3751" i="3"/>
  <c r="AO3750" i="3"/>
  <c r="AO3749" i="3"/>
  <c r="AO3748" i="3"/>
  <c r="AO3747" i="3"/>
  <c r="AO3746" i="3"/>
  <c r="AO3745" i="3"/>
  <c r="AO3744" i="3"/>
  <c r="AO3743" i="3"/>
  <c r="AO3742" i="3"/>
  <c r="AO3741" i="3"/>
  <c r="AO3740" i="3"/>
  <c r="AO3739" i="3"/>
  <c r="AO3738" i="3"/>
  <c r="AO3737" i="3"/>
  <c r="AO3736" i="3"/>
  <c r="AO3735" i="3"/>
  <c r="AO3734" i="3"/>
  <c r="AO3733" i="3"/>
  <c r="AO3732" i="3"/>
  <c r="AO3731" i="3"/>
  <c r="AO3730" i="3"/>
  <c r="AO3729" i="3"/>
  <c r="AO3728" i="3"/>
  <c r="AO3727" i="3"/>
  <c r="AO3726" i="3"/>
  <c r="AO3725" i="3"/>
  <c r="AO3724" i="3"/>
  <c r="AO3723" i="3"/>
  <c r="AO3722" i="3"/>
  <c r="AO3721" i="3"/>
  <c r="AO3720" i="3"/>
  <c r="AO3719" i="3"/>
  <c r="AO3718" i="3"/>
  <c r="AO3717" i="3"/>
  <c r="AO3716" i="3"/>
  <c r="AO3715" i="3"/>
  <c r="AO3714" i="3"/>
  <c r="AO3713" i="3"/>
  <c r="AO3712" i="3"/>
  <c r="AO3711" i="3"/>
  <c r="AO3710" i="3"/>
  <c r="AO3709" i="3"/>
  <c r="AO3708" i="3"/>
  <c r="AO3707" i="3"/>
  <c r="AO3706" i="3"/>
  <c r="AO3705" i="3"/>
  <c r="AO3704" i="3"/>
  <c r="AO3703" i="3"/>
  <c r="AO3702" i="3"/>
  <c r="AO3701" i="3"/>
  <c r="AO3700" i="3"/>
  <c r="AO3699" i="3"/>
  <c r="AO3698" i="3"/>
  <c r="AO3697" i="3"/>
  <c r="AO3696" i="3"/>
  <c r="AO3695" i="3"/>
  <c r="AO3694" i="3"/>
  <c r="AO3693" i="3"/>
  <c r="AO3692" i="3"/>
  <c r="AO3691" i="3"/>
  <c r="AO3690" i="3"/>
  <c r="AO3689" i="3"/>
  <c r="AO3688" i="3"/>
  <c r="AO3687" i="3"/>
  <c r="AO3686" i="3"/>
  <c r="AO3685" i="3"/>
  <c r="AO3684" i="3"/>
  <c r="AO3683" i="3"/>
  <c r="AO3682" i="3"/>
  <c r="AO3681" i="3"/>
  <c r="AO3680" i="3"/>
  <c r="AO3679" i="3"/>
  <c r="AO3678" i="3"/>
  <c r="AO3677" i="3"/>
  <c r="AO3676" i="3"/>
  <c r="AO3675" i="3"/>
  <c r="AO3674" i="3"/>
  <c r="AO3673" i="3"/>
  <c r="AO3672" i="3"/>
  <c r="AO3671" i="3"/>
  <c r="AO3670" i="3"/>
  <c r="AO3669" i="3"/>
  <c r="AO3668" i="3"/>
  <c r="AO3667" i="3"/>
  <c r="AO3666" i="3"/>
  <c r="AO3665" i="3"/>
  <c r="AO3664" i="3"/>
  <c r="AO3663" i="3"/>
  <c r="AO3662" i="3"/>
  <c r="AO3661" i="3"/>
  <c r="AO3660" i="3"/>
  <c r="AO3659" i="3"/>
  <c r="AO3658" i="3"/>
  <c r="AO3657" i="3"/>
  <c r="AO3656" i="3"/>
  <c r="AO3655" i="3"/>
  <c r="AO3654" i="3"/>
  <c r="AO3653" i="3"/>
  <c r="AO3652" i="3"/>
  <c r="AO3651" i="3"/>
  <c r="AO3650" i="3"/>
  <c r="AO3649" i="3"/>
  <c r="AO3648" i="3"/>
  <c r="AO3647" i="3"/>
  <c r="AO3646" i="3"/>
  <c r="AO3645" i="3"/>
  <c r="AO3644" i="3"/>
  <c r="AO3643" i="3"/>
  <c r="AO3642" i="3"/>
  <c r="AO3641" i="3"/>
  <c r="AO3640" i="3"/>
  <c r="AO3639" i="3"/>
  <c r="AO3638" i="3"/>
  <c r="AO3637" i="3"/>
  <c r="AO3636" i="3"/>
  <c r="AO3635" i="3"/>
  <c r="AO3634" i="3"/>
  <c r="AO3633" i="3"/>
  <c r="AO3632" i="3"/>
  <c r="AO3631" i="3"/>
  <c r="AO3630" i="3"/>
  <c r="AO3629" i="3"/>
  <c r="AO3628" i="3"/>
  <c r="AO3627" i="3"/>
  <c r="AO3626" i="3"/>
  <c r="AO3625" i="3"/>
  <c r="AO3624" i="3"/>
  <c r="AO3623" i="3"/>
  <c r="AO3622" i="3"/>
  <c r="AO3621" i="3"/>
  <c r="AO3620" i="3"/>
  <c r="AO3619" i="3"/>
  <c r="AO3618" i="3"/>
  <c r="AO3617" i="3"/>
  <c r="AO3616" i="3"/>
  <c r="AO3615" i="3"/>
  <c r="AO3614" i="3"/>
  <c r="AO3613" i="3"/>
  <c r="AO3612" i="3"/>
  <c r="AO3611" i="3"/>
  <c r="AO3610" i="3"/>
  <c r="AO3609" i="3"/>
  <c r="AO3608" i="3"/>
  <c r="AO3607" i="3"/>
  <c r="AO3606" i="3"/>
  <c r="AO3605" i="3"/>
  <c r="AO3604" i="3"/>
  <c r="AO3603" i="3"/>
  <c r="AO3602" i="3"/>
  <c r="AO3601" i="3"/>
  <c r="AO3600" i="3"/>
  <c r="AO3599" i="3"/>
  <c r="AO3598" i="3"/>
  <c r="AO3597" i="3"/>
  <c r="AO3596" i="3"/>
  <c r="AO3595" i="3"/>
  <c r="AO3594" i="3"/>
  <c r="AO3593" i="3"/>
  <c r="AO3592" i="3"/>
  <c r="AO3591" i="3"/>
  <c r="AO3590" i="3"/>
  <c r="AO3589" i="3"/>
  <c r="AO3588" i="3"/>
  <c r="AO3587" i="3"/>
  <c r="AO3586" i="3"/>
  <c r="AO3585" i="3"/>
  <c r="AO3584" i="3"/>
  <c r="AO3583" i="3"/>
  <c r="AO3582" i="3"/>
  <c r="AO3581" i="3"/>
  <c r="AO3580" i="3"/>
  <c r="AO3579" i="3"/>
  <c r="AO3578" i="3"/>
  <c r="AO3577" i="3"/>
  <c r="AO3576" i="3"/>
  <c r="AO3575" i="3"/>
  <c r="AO3574" i="3"/>
  <c r="AO3573" i="3"/>
  <c r="AO3572" i="3"/>
  <c r="AO3571" i="3"/>
  <c r="AO3570" i="3"/>
  <c r="AO3569" i="3"/>
  <c r="AO3568" i="3"/>
  <c r="AO3567" i="3"/>
  <c r="AO3566" i="3"/>
  <c r="AO3565" i="3"/>
  <c r="AO3564" i="3"/>
  <c r="AO3563" i="3"/>
  <c r="AO3562" i="3"/>
  <c r="AO3561" i="3"/>
  <c r="AO3560" i="3"/>
  <c r="AO3559" i="3"/>
  <c r="AO3558" i="3"/>
  <c r="AO3557" i="3"/>
  <c r="AO3556" i="3"/>
  <c r="AO3555" i="3"/>
  <c r="AO3554" i="3"/>
  <c r="AO3553" i="3"/>
  <c r="AO3552" i="3"/>
  <c r="AO3551" i="3"/>
  <c r="AO3550" i="3"/>
  <c r="AO3549" i="3"/>
  <c r="AO3548" i="3"/>
  <c r="AO3547" i="3"/>
  <c r="AO3546" i="3"/>
  <c r="AO3545" i="3"/>
  <c r="AO3544" i="3"/>
  <c r="AO3543" i="3"/>
  <c r="AO3542" i="3"/>
  <c r="AO3541" i="3"/>
  <c r="AO3540" i="3"/>
  <c r="AO3539" i="3"/>
  <c r="AO3538" i="3"/>
  <c r="AO3537" i="3"/>
  <c r="AO3536" i="3"/>
  <c r="AO3535" i="3"/>
  <c r="AO3534" i="3"/>
  <c r="AO3533" i="3"/>
  <c r="AO3532" i="3"/>
  <c r="AO3531" i="3"/>
  <c r="AO3530" i="3"/>
  <c r="AO3529" i="3"/>
  <c r="AO3528" i="3"/>
  <c r="AO3527" i="3"/>
  <c r="AO3526" i="3"/>
  <c r="AO3525" i="3"/>
  <c r="AO3524" i="3"/>
  <c r="AO3523" i="3"/>
  <c r="AO3522" i="3"/>
  <c r="AO3521" i="3"/>
  <c r="AO3520" i="3"/>
  <c r="AO3519" i="3"/>
  <c r="AO3518" i="3"/>
  <c r="AO3517" i="3"/>
  <c r="AO3516" i="3"/>
  <c r="AO3515" i="3"/>
  <c r="AO3514" i="3"/>
  <c r="AO3513" i="3"/>
  <c r="AO3512" i="3"/>
  <c r="AO3511" i="3"/>
  <c r="AO3510" i="3"/>
  <c r="AO3509" i="3"/>
  <c r="AO3508" i="3"/>
  <c r="AO3507" i="3"/>
  <c r="AO3506" i="3"/>
  <c r="AO3505" i="3"/>
  <c r="AO3504" i="3"/>
  <c r="AO3503" i="3"/>
  <c r="AO3502" i="3"/>
  <c r="AO3501" i="3"/>
  <c r="AO3500" i="3"/>
  <c r="AO3499" i="3"/>
  <c r="AO3498" i="3"/>
  <c r="AO3497" i="3"/>
  <c r="AO3496" i="3"/>
  <c r="AO3495" i="3"/>
  <c r="AO3494" i="3"/>
  <c r="AO3493" i="3"/>
  <c r="AO3492" i="3"/>
  <c r="AO3491" i="3"/>
  <c r="AO3490" i="3"/>
  <c r="AO3489" i="3"/>
  <c r="AO3488" i="3"/>
  <c r="AO3487" i="3"/>
  <c r="AO3486" i="3"/>
  <c r="AO3485" i="3"/>
  <c r="AO3484" i="3"/>
  <c r="AO3483" i="3"/>
  <c r="AO3482" i="3"/>
  <c r="AO3481" i="3"/>
  <c r="AO3480" i="3"/>
  <c r="AO3479" i="3"/>
  <c r="AO3478" i="3"/>
  <c r="AO3477" i="3"/>
  <c r="AO3476" i="3"/>
  <c r="AO3475" i="3"/>
  <c r="AO3474" i="3"/>
  <c r="AO3473" i="3"/>
  <c r="AO3472" i="3"/>
  <c r="AO3471" i="3"/>
  <c r="AO3470" i="3"/>
  <c r="AO3469" i="3"/>
  <c r="AO3468" i="3"/>
  <c r="AO3467" i="3"/>
  <c r="AO3466" i="3"/>
  <c r="AO3465" i="3"/>
  <c r="AO3464" i="3"/>
  <c r="AO3463" i="3"/>
  <c r="AO3462" i="3"/>
  <c r="AO3461" i="3"/>
  <c r="AO3460" i="3"/>
  <c r="AO3459" i="3"/>
  <c r="AO3458" i="3"/>
  <c r="AO3457" i="3"/>
  <c r="AO3456" i="3"/>
  <c r="AO3455" i="3"/>
  <c r="AO3454" i="3"/>
  <c r="AO3453" i="3"/>
  <c r="AO3452" i="3"/>
  <c r="AO3451" i="3"/>
  <c r="AO3450" i="3"/>
  <c r="AO3449" i="3"/>
  <c r="AO3448" i="3"/>
  <c r="AO3447" i="3"/>
  <c r="AO3446" i="3"/>
  <c r="AO3445" i="3"/>
  <c r="AO3444" i="3"/>
  <c r="AO3443" i="3"/>
  <c r="AO3442" i="3"/>
  <c r="AO3441" i="3"/>
  <c r="AO3440" i="3"/>
  <c r="AO3439" i="3"/>
  <c r="AO3438" i="3"/>
  <c r="AO3437" i="3"/>
  <c r="AO3436" i="3"/>
  <c r="AO3435" i="3"/>
  <c r="AO3434" i="3"/>
  <c r="AO3433" i="3"/>
  <c r="AO3432" i="3"/>
  <c r="AO3431" i="3"/>
  <c r="AO3430" i="3"/>
  <c r="AO3429" i="3"/>
  <c r="AO3428" i="3"/>
  <c r="AO3427" i="3"/>
  <c r="AO3426" i="3"/>
  <c r="AO3425" i="3"/>
  <c r="AO3424" i="3"/>
  <c r="AO3423" i="3"/>
  <c r="AO3422" i="3"/>
  <c r="AO3421" i="3"/>
  <c r="AO3420" i="3"/>
  <c r="AO3419" i="3"/>
  <c r="AO3418" i="3"/>
  <c r="AO3417" i="3"/>
  <c r="AO3416" i="3"/>
  <c r="AO3415" i="3"/>
  <c r="AO3414" i="3"/>
  <c r="AO3413" i="3"/>
  <c r="AO3412" i="3"/>
  <c r="AO3411" i="3"/>
  <c r="AO3410" i="3"/>
  <c r="AO3409" i="3"/>
  <c r="AO3408" i="3"/>
  <c r="AO3407" i="3"/>
  <c r="AO3406" i="3"/>
  <c r="AO3405" i="3"/>
  <c r="AO3404" i="3"/>
  <c r="AO3403" i="3"/>
  <c r="AO3402" i="3"/>
  <c r="AO3401" i="3"/>
  <c r="AO3400" i="3"/>
  <c r="AO3399" i="3"/>
  <c r="AO3398" i="3"/>
  <c r="AO3397" i="3"/>
  <c r="AO3396" i="3"/>
  <c r="AO3395" i="3"/>
  <c r="AO3394" i="3"/>
  <c r="AO3393" i="3"/>
  <c r="AO3392" i="3"/>
  <c r="AO3391" i="3"/>
  <c r="AO3390" i="3"/>
  <c r="AO3389" i="3"/>
  <c r="AO3388" i="3"/>
  <c r="AO3387" i="3"/>
  <c r="AO3386" i="3"/>
  <c r="AO3385" i="3"/>
  <c r="AO3384" i="3"/>
  <c r="AO3383" i="3"/>
  <c r="AO3382" i="3"/>
  <c r="AO3381" i="3"/>
  <c r="AO3380" i="3"/>
  <c r="AO3379" i="3"/>
  <c r="AO3378" i="3"/>
  <c r="AO3377" i="3"/>
  <c r="AO3376" i="3"/>
  <c r="AO3375" i="3"/>
  <c r="AO3374" i="3"/>
  <c r="AO3373" i="3"/>
  <c r="AO3372" i="3"/>
  <c r="AO3371" i="3"/>
  <c r="AO3370" i="3"/>
  <c r="AO3369" i="3"/>
  <c r="AO3368" i="3"/>
  <c r="AO3367" i="3"/>
  <c r="AO3366" i="3"/>
  <c r="AO3365" i="3"/>
  <c r="AO3364" i="3"/>
  <c r="AO3363" i="3"/>
  <c r="AO3362" i="3"/>
  <c r="AO3361" i="3"/>
  <c r="AO3360" i="3"/>
  <c r="AO3359" i="3"/>
  <c r="AO3358" i="3"/>
  <c r="AO3357" i="3"/>
  <c r="AO3356" i="3"/>
  <c r="AO3355" i="3"/>
  <c r="AO3354" i="3"/>
  <c r="AO3353" i="3"/>
  <c r="AO3352" i="3"/>
  <c r="AO3351" i="3"/>
  <c r="AO3350" i="3"/>
  <c r="AO3349" i="3"/>
  <c r="AO3348" i="3"/>
  <c r="AO3347" i="3"/>
  <c r="AO3346" i="3"/>
  <c r="AO3345" i="3"/>
  <c r="AO3344" i="3"/>
  <c r="AO3343" i="3"/>
  <c r="AO3342" i="3"/>
  <c r="AO3341" i="3"/>
  <c r="AO3340" i="3"/>
  <c r="AO3339" i="3"/>
  <c r="AO3338" i="3"/>
  <c r="AO3337" i="3"/>
  <c r="AO3336" i="3"/>
  <c r="AO3335" i="3"/>
  <c r="AO3334" i="3"/>
  <c r="AO3333" i="3"/>
  <c r="AO3332" i="3"/>
  <c r="AO3331" i="3"/>
  <c r="AO3330" i="3"/>
  <c r="AO3329" i="3"/>
  <c r="AO3328" i="3"/>
  <c r="AO3327" i="3"/>
  <c r="AO3326" i="3"/>
  <c r="AO3325" i="3"/>
  <c r="AO3324" i="3"/>
  <c r="AO3323" i="3"/>
  <c r="AO3322" i="3"/>
  <c r="AO3321" i="3"/>
  <c r="AO3320" i="3"/>
  <c r="AO3319" i="3"/>
  <c r="AO3318" i="3"/>
  <c r="AO3317" i="3"/>
  <c r="AO3316" i="3"/>
  <c r="AO3315" i="3"/>
  <c r="AO3314" i="3"/>
  <c r="AO3313" i="3"/>
  <c r="AO3312" i="3"/>
  <c r="AO3311" i="3"/>
  <c r="AO3310" i="3"/>
  <c r="AO3309" i="3"/>
  <c r="AO3308" i="3"/>
  <c r="AO3307" i="3"/>
  <c r="AO3306" i="3"/>
  <c r="AO3305" i="3"/>
  <c r="AO3304" i="3"/>
  <c r="AO3303" i="3"/>
  <c r="AO3302" i="3"/>
  <c r="AO3301" i="3"/>
  <c r="AO3300" i="3"/>
  <c r="AO3299" i="3"/>
  <c r="AO3298" i="3"/>
  <c r="AO3297" i="3"/>
  <c r="AO3296" i="3"/>
  <c r="AO3295" i="3"/>
  <c r="AO3294" i="3"/>
  <c r="AO3293" i="3"/>
  <c r="AO3292" i="3"/>
  <c r="AO3291" i="3"/>
  <c r="AO3290" i="3"/>
  <c r="AO3289" i="3"/>
  <c r="AO3288" i="3"/>
  <c r="AO3287" i="3"/>
  <c r="AO3286" i="3"/>
  <c r="AO3285" i="3"/>
  <c r="AO3284" i="3"/>
  <c r="AO3283" i="3"/>
  <c r="AO3282" i="3"/>
  <c r="AO3281" i="3"/>
  <c r="AO3280" i="3"/>
  <c r="AO3279" i="3"/>
  <c r="AO3278" i="3"/>
  <c r="AO3277" i="3"/>
  <c r="AO3276" i="3"/>
  <c r="AO3275" i="3"/>
  <c r="AO3274" i="3"/>
  <c r="AO3273" i="3"/>
  <c r="AO3272" i="3"/>
  <c r="AO3271" i="3"/>
  <c r="AO3270" i="3"/>
  <c r="AO3269" i="3"/>
  <c r="AO3268" i="3"/>
  <c r="AO3267" i="3"/>
  <c r="AO3266" i="3"/>
  <c r="AO3265" i="3"/>
  <c r="AO3264" i="3"/>
  <c r="AO3263" i="3"/>
  <c r="AO3262" i="3"/>
  <c r="AO3261" i="3"/>
  <c r="AO3260" i="3"/>
  <c r="AO3259" i="3"/>
  <c r="AO3258" i="3"/>
  <c r="AO3257" i="3"/>
  <c r="AO3256" i="3"/>
  <c r="AO3255" i="3"/>
  <c r="AO3254" i="3"/>
  <c r="AO3253" i="3"/>
  <c r="AO3252" i="3"/>
  <c r="AO3251" i="3"/>
  <c r="AO3250" i="3"/>
  <c r="AO3249" i="3"/>
  <c r="AO3248" i="3"/>
  <c r="AO3247" i="3"/>
  <c r="AO3246" i="3"/>
  <c r="AO3245" i="3"/>
  <c r="AO3244" i="3"/>
  <c r="AO3243" i="3"/>
  <c r="AO3242" i="3"/>
  <c r="AO3241" i="3"/>
  <c r="AO3240" i="3"/>
  <c r="AO3239" i="3"/>
  <c r="AO3238" i="3"/>
  <c r="AO3237" i="3"/>
  <c r="AO3236" i="3"/>
  <c r="AO3235" i="3"/>
  <c r="AO3234" i="3"/>
  <c r="AO3233" i="3"/>
  <c r="AO3232" i="3"/>
  <c r="AO3231" i="3"/>
  <c r="AO3230" i="3"/>
  <c r="AO3229" i="3"/>
  <c r="AO3228" i="3"/>
  <c r="AO3227" i="3"/>
  <c r="AO3226" i="3"/>
  <c r="AO3225" i="3"/>
  <c r="AO3224" i="3"/>
  <c r="AO3223" i="3"/>
  <c r="AO3222" i="3"/>
  <c r="AO3221" i="3"/>
  <c r="AO3220" i="3"/>
  <c r="AO3219" i="3"/>
  <c r="AO3218" i="3"/>
  <c r="AO3217" i="3"/>
  <c r="AO3216" i="3"/>
  <c r="AO3215" i="3"/>
  <c r="AO3214" i="3"/>
  <c r="AO3213" i="3"/>
  <c r="AO3212" i="3"/>
  <c r="AO3211" i="3"/>
  <c r="AO3210" i="3"/>
  <c r="AO3209" i="3"/>
  <c r="AO3208" i="3"/>
  <c r="AO3207" i="3"/>
  <c r="AO3206" i="3"/>
  <c r="AO3205" i="3"/>
  <c r="AO3204" i="3"/>
  <c r="AO3203" i="3"/>
  <c r="AO3202" i="3"/>
  <c r="AO3201" i="3"/>
  <c r="AO3200" i="3"/>
  <c r="AO3199" i="3"/>
  <c r="AO3198" i="3"/>
  <c r="AO3197" i="3"/>
  <c r="AO3196" i="3"/>
  <c r="AO3195" i="3"/>
  <c r="AO3194" i="3"/>
  <c r="AO3193" i="3"/>
  <c r="AO3192" i="3"/>
  <c r="AO3191" i="3"/>
  <c r="AO3190" i="3"/>
  <c r="AO3189" i="3"/>
  <c r="AO3188" i="3"/>
  <c r="AO3187" i="3"/>
  <c r="AO3186" i="3"/>
  <c r="AO3185" i="3"/>
  <c r="AO3184" i="3"/>
  <c r="AO3183" i="3"/>
  <c r="AO3182" i="3"/>
  <c r="AO3181" i="3"/>
  <c r="AO3180" i="3"/>
  <c r="AO3179" i="3"/>
  <c r="AO3178" i="3"/>
  <c r="AO3177" i="3"/>
  <c r="AO3176" i="3"/>
  <c r="AO3175" i="3"/>
  <c r="AO3174" i="3"/>
  <c r="AO3173" i="3"/>
  <c r="AO3172" i="3"/>
  <c r="AO3171" i="3"/>
  <c r="AO3170" i="3"/>
  <c r="AO3169" i="3"/>
  <c r="AO3168" i="3"/>
  <c r="AO3167" i="3"/>
  <c r="AO3166" i="3"/>
  <c r="AO3165" i="3"/>
  <c r="AO3164" i="3"/>
  <c r="AO3163" i="3"/>
  <c r="AO3162" i="3"/>
  <c r="AO3161" i="3"/>
  <c r="AO3160" i="3"/>
  <c r="AO3159" i="3"/>
  <c r="AO3158" i="3"/>
  <c r="AO3157" i="3"/>
  <c r="AO3156" i="3"/>
  <c r="AO3155" i="3"/>
  <c r="AO3154" i="3"/>
  <c r="AO3153" i="3"/>
  <c r="AO3152" i="3"/>
  <c r="AO3151" i="3"/>
  <c r="AO3150" i="3"/>
  <c r="AO3149" i="3"/>
  <c r="AO3148" i="3"/>
  <c r="AO3147" i="3"/>
  <c r="AO3146" i="3"/>
  <c r="AO3145" i="3"/>
  <c r="AO3144" i="3"/>
  <c r="AO3143" i="3"/>
  <c r="AO3142" i="3"/>
  <c r="AO3141" i="3"/>
  <c r="AO3140" i="3"/>
  <c r="AO3139" i="3"/>
  <c r="AO3138" i="3"/>
  <c r="AO3137" i="3"/>
  <c r="AO3136" i="3"/>
  <c r="AO3135" i="3"/>
  <c r="AO3134" i="3"/>
  <c r="AO3133" i="3"/>
  <c r="AO3132" i="3"/>
  <c r="AO3131" i="3"/>
  <c r="AO3130" i="3"/>
  <c r="AO3129" i="3"/>
  <c r="AO3128" i="3"/>
  <c r="AO3127" i="3"/>
  <c r="AO3126" i="3"/>
  <c r="AO3125" i="3"/>
  <c r="AO3124" i="3"/>
  <c r="AO3123" i="3"/>
  <c r="AO3122" i="3"/>
  <c r="AO3121" i="3"/>
  <c r="AO3120" i="3"/>
  <c r="AO3119" i="3"/>
  <c r="AO3118" i="3"/>
  <c r="AO3117" i="3"/>
  <c r="AO3116" i="3"/>
  <c r="AO3115" i="3"/>
  <c r="AO3114" i="3"/>
  <c r="AO3113" i="3"/>
  <c r="AO3112" i="3"/>
  <c r="AO3111" i="3"/>
  <c r="AO3110" i="3"/>
  <c r="AO3109" i="3"/>
  <c r="AO3108" i="3"/>
  <c r="AO3107" i="3"/>
  <c r="AO3106" i="3"/>
  <c r="AO3105" i="3"/>
  <c r="AO3104" i="3"/>
  <c r="AO3103" i="3"/>
  <c r="AO3102" i="3"/>
  <c r="AO3101" i="3"/>
  <c r="AO3100" i="3"/>
  <c r="AO3099" i="3"/>
  <c r="AO3098" i="3"/>
  <c r="AO3097" i="3"/>
  <c r="AO3096" i="3"/>
  <c r="AO3095" i="3"/>
  <c r="AO3094" i="3"/>
  <c r="AO3093" i="3"/>
  <c r="AO3092" i="3"/>
  <c r="AO3091" i="3"/>
  <c r="AO3090" i="3"/>
  <c r="AO3089" i="3"/>
  <c r="AO3088" i="3"/>
  <c r="AO3087" i="3"/>
  <c r="AO3086" i="3"/>
  <c r="AO3085" i="3"/>
  <c r="AO3084" i="3"/>
  <c r="AO3083" i="3"/>
  <c r="AO3082" i="3"/>
  <c r="AO3081" i="3"/>
  <c r="AO3080" i="3"/>
  <c r="AO3079" i="3"/>
  <c r="AO3078" i="3"/>
  <c r="AO3077" i="3"/>
  <c r="AO3076" i="3"/>
  <c r="AO3075" i="3"/>
  <c r="AO3074" i="3"/>
  <c r="AO3073" i="3"/>
  <c r="AO3072" i="3"/>
  <c r="AO3071" i="3"/>
  <c r="AO3070" i="3"/>
  <c r="AO3069" i="3"/>
  <c r="AO3068" i="3"/>
  <c r="AO3067" i="3"/>
  <c r="AO3066" i="3"/>
  <c r="AO3065" i="3"/>
  <c r="AO3064" i="3"/>
  <c r="AO3063" i="3"/>
  <c r="AO3062" i="3"/>
  <c r="AO3061" i="3"/>
  <c r="AO3060" i="3"/>
  <c r="AO3059" i="3"/>
  <c r="AO3058" i="3"/>
  <c r="AO3057" i="3"/>
  <c r="AO3056" i="3"/>
  <c r="AO3055" i="3"/>
  <c r="AO3054" i="3"/>
  <c r="AO3053" i="3"/>
  <c r="AO3052" i="3"/>
  <c r="AO3051" i="3"/>
  <c r="AO3050" i="3"/>
  <c r="AO3049" i="3"/>
  <c r="AO3048" i="3"/>
  <c r="AO3047" i="3"/>
  <c r="AO3046" i="3"/>
  <c r="AO3045" i="3"/>
  <c r="AO3044" i="3"/>
  <c r="AO3043" i="3"/>
  <c r="AO3042" i="3"/>
  <c r="AO3041" i="3"/>
  <c r="AO3040" i="3"/>
  <c r="AO3039" i="3"/>
  <c r="AO3038" i="3"/>
  <c r="AO3037" i="3"/>
  <c r="AO3036" i="3"/>
  <c r="AO3035" i="3"/>
  <c r="AO3034" i="3"/>
  <c r="AO3033" i="3"/>
  <c r="AO3032" i="3"/>
  <c r="AO3031" i="3"/>
  <c r="AO3030" i="3"/>
  <c r="AO3029" i="3"/>
  <c r="AO3028" i="3"/>
  <c r="AO3027" i="3"/>
  <c r="AO3026" i="3"/>
  <c r="AO3025" i="3"/>
  <c r="AO3024" i="3"/>
  <c r="AO3023" i="3"/>
  <c r="AO3022" i="3"/>
  <c r="AO3021" i="3"/>
  <c r="AO3020" i="3"/>
  <c r="AO3019" i="3"/>
  <c r="AO3018" i="3"/>
  <c r="AO3017" i="3"/>
  <c r="AO3016" i="3"/>
  <c r="AO3015" i="3"/>
  <c r="AO3014" i="3"/>
  <c r="AO3013" i="3"/>
  <c r="AO3012" i="3"/>
  <c r="AO3011" i="3"/>
  <c r="AO3010" i="3"/>
  <c r="AO3009" i="3"/>
  <c r="AO3008" i="3"/>
  <c r="AO3007" i="3"/>
  <c r="AO3006" i="3"/>
  <c r="AO3005" i="3"/>
  <c r="AO3004" i="3"/>
  <c r="AO3003" i="3"/>
  <c r="AO3002" i="3"/>
  <c r="AO3001" i="3"/>
  <c r="AO3000" i="3"/>
  <c r="AO2999" i="3"/>
  <c r="AO2998" i="3"/>
  <c r="AO2997" i="3"/>
  <c r="AO2996" i="3"/>
  <c r="AO2995" i="3"/>
  <c r="AO2994" i="3"/>
  <c r="AO2993" i="3"/>
  <c r="AO2992" i="3"/>
  <c r="AO2991" i="3"/>
  <c r="AO2990" i="3"/>
  <c r="AO2989" i="3"/>
  <c r="AO2988" i="3"/>
  <c r="AO2987" i="3"/>
  <c r="AO2986" i="3"/>
  <c r="AO2985" i="3"/>
  <c r="AO2984" i="3"/>
  <c r="AO2983" i="3"/>
  <c r="AO2982" i="3"/>
  <c r="AO2981" i="3"/>
  <c r="AO2980" i="3"/>
  <c r="AO2979" i="3"/>
  <c r="AO2978" i="3"/>
  <c r="AO2977" i="3"/>
  <c r="AO2976" i="3"/>
  <c r="AO2975" i="3"/>
  <c r="AO2974" i="3"/>
  <c r="AO2973" i="3"/>
  <c r="AO2972" i="3"/>
  <c r="AO2971" i="3"/>
  <c r="AO2970" i="3"/>
  <c r="AO2969" i="3"/>
  <c r="AO2968" i="3"/>
  <c r="AO2967" i="3"/>
  <c r="AO2966" i="3"/>
  <c r="AO2965" i="3"/>
  <c r="AO2964" i="3"/>
  <c r="AO2963" i="3"/>
  <c r="AO2962" i="3"/>
  <c r="AO2961" i="3"/>
  <c r="AO2960" i="3"/>
  <c r="AO2959" i="3"/>
  <c r="AO2958" i="3"/>
  <c r="AO2957" i="3"/>
  <c r="AO2956" i="3"/>
  <c r="AO2955" i="3"/>
  <c r="AO2954" i="3"/>
  <c r="AO2953" i="3"/>
  <c r="AO2952" i="3"/>
  <c r="AO2951" i="3"/>
  <c r="AO2950" i="3"/>
  <c r="AO2949" i="3"/>
  <c r="AO2948" i="3"/>
  <c r="AO2947" i="3"/>
  <c r="AO2946" i="3"/>
  <c r="AO2945" i="3"/>
  <c r="AO2944" i="3"/>
  <c r="AO2943" i="3"/>
  <c r="AO2942" i="3"/>
  <c r="AO2941" i="3"/>
  <c r="AO2940" i="3"/>
  <c r="AO2939" i="3"/>
  <c r="AO2938" i="3"/>
  <c r="AO2937" i="3"/>
  <c r="AO2936" i="3"/>
  <c r="AO2935" i="3"/>
  <c r="AO2934" i="3"/>
  <c r="AO2933" i="3"/>
  <c r="AO2932" i="3"/>
  <c r="AO2931" i="3"/>
  <c r="AO2930" i="3"/>
  <c r="AO2929" i="3"/>
  <c r="AO2928" i="3"/>
  <c r="AO2927" i="3"/>
  <c r="AO2926" i="3"/>
  <c r="AO2925" i="3"/>
  <c r="AO2924" i="3"/>
  <c r="AO2923" i="3"/>
  <c r="AO2922" i="3"/>
  <c r="AO2921" i="3"/>
  <c r="AO2920" i="3"/>
  <c r="AO2919" i="3"/>
  <c r="AO2918" i="3"/>
  <c r="AO2917" i="3"/>
  <c r="AO2916" i="3"/>
  <c r="AO2915" i="3"/>
  <c r="AO2914" i="3"/>
  <c r="AO2913" i="3"/>
  <c r="AO2912" i="3"/>
  <c r="AO2911" i="3"/>
  <c r="AO2910" i="3"/>
  <c r="AO2909" i="3"/>
  <c r="AO2908" i="3"/>
  <c r="AO2907" i="3"/>
  <c r="AO2906" i="3"/>
  <c r="AO2905" i="3"/>
  <c r="AO2904" i="3"/>
  <c r="AO2903" i="3"/>
  <c r="AO2902" i="3"/>
  <c r="AO2901" i="3"/>
  <c r="AO2900" i="3"/>
  <c r="AO2899" i="3"/>
  <c r="AO2898" i="3"/>
  <c r="AO2897" i="3"/>
  <c r="AO2896" i="3"/>
  <c r="AO2895" i="3"/>
  <c r="AO2894" i="3"/>
  <c r="AO2893" i="3"/>
  <c r="AO2892" i="3"/>
  <c r="AO2891" i="3"/>
  <c r="AO2890" i="3"/>
  <c r="AO2889" i="3"/>
  <c r="AO2888" i="3"/>
  <c r="AO2887" i="3"/>
  <c r="AO2886" i="3"/>
  <c r="AO2885" i="3"/>
  <c r="AO2884" i="3"/>
  <c r="AO2883" i="3"/>
  <c r="AO2882" i="3"/>
  <c r="AO2881" i="3"/>
  <c r="AO2880" i="3"/>
  <c r="AO2879" i="3"/>
  <c r="AO2878" i="3"/>
  <c r="AO2877" i="3"/>
  <c r="AO2876" i="3"/>
  <c r="AO2875" i="3"/>
  <c r="AO2874" i="3"/>
  <c r="AO2873" i="3"/>
  <c r="AO2872" i="3"/>
  <c r="AO2871" i="3"/>
  <c r="AO2870" i="3"/>
  <c r="AO2869" i="3"/>
  <c r="AO2868" i="3"/>
  <c r="AO2867" i="3"/>
  <c r="AO2866" i="3"/>
  <c r="AO2865" i="3"/>
  <c r="AO2864" i="3"/>
  <c r="AO2863" i="3"/>
  <c r="AO2862" i="3"/>
  <c r="AO2861" i="3"/>
  <c r="AO2860" i="3"/>
  <c r="AO2859" i="3"/>
  <c r="AO2858" i="3"/>
  <c r="AO2857" i="3"/>
  <c r="AO2856" i="3"/>
  <c r="AO2855" i="3"/>
  <c r="AO2854" i="3"/>
  <c r="AO2853" i="3"/>
  <c r="AO2852" i="3"/>
  <c r="AO2851" i="3"/>
  <c r="AO2850" i="3"/>
  <c r="AO2849" i="3"/>
  <c r="AO2848" i="3"/>
  <c r="AO2847" i="3"/>
  <c r="AO2846" i="3"/>
  <c r="AO2845" i="3"/>
  <c r="AO2844" i="3"/>
  <c r="AO2843" i="3"/>
  <c r="AO2842" i="3"/>
  <c r="AO2841" i="3"/>
  <c r="AO2840" i="3"/>
  <c r="AO2839" i="3"/>
  <c r="AO2838" i="3"/>
  <c r="AO2837" i="3"/>
  <c r="AO2836" i="3"/>
  <c r="AO2835" i="3"/>
  <c r="AO2834" i="3"/>
  <c r="AO2833" i="3"/>
  <c r="AO2832" i="3"/>
  <c r="AO2831" i="3"/>
  <c r="AO2830" i="3"/>
  <c r="AO2829" i="3"/>
  <c r="AO2828" i="3"/>
  <c r="AO2827" i="3"/>
  <c r="AO2826" i="3"/>
  <c r="AO2825" i="3"/>
  <c r="AO2824" i="3"/>
  <c r="AO2823" i="3"/>
  <c r="AO2822" i="3"/>
  <c r="AO2821" i="3"/>
  <c r="AO2820" i="3"/>
  <c r="AO2819" i="3"/>
  <c r="AO2818" i="3"/>
  <c r="AO2817" i="3"/>
  <c r="AO2816" i="3"/>
  <c r="AO2815" i="3"/>
  <c r="AO2814" i="3"/>
  <c r="AO2813" i="3"/>
  <c r="AO2812" i="3"/>
  <c r="AO2811" i="3"/>
  <c r="AO2810" i="3"/>
  <c r="AO2809" i="3"/>
  <c r="AO2808" i="3"/>
  <c r="AO2807" i="3"/>
  <c r="AO2806" i="3"/>
  <c r="AO2805" i="3"/>
  <c r="AO2804" i="3"/>
  <c r="AO2803" i="3"/>
  <c r="AO2802" i="3"/>
  <c r="AO2801" i="3"/>
  <c r="AO2800" i="3"/>
  <c r="AO2799" i="3"/>
  <c r="AO2798" i="3"/>
  <c r="AO2797" i="3"/>
  <c r="AO2796" i="3"/>
  <c r="AO2795" i="3"/>
  <c r="AO2794" i="3"/>
  <c r="AO2793" i="3"/>
  <c r="AO2792" i="3"/>
  <c r="AO2791" i="3"/>
  <c r="AO2790" i="3"/>
  <c r="AO2789" i="3"/>
  <c r="AO2788" i="3"/>
  <c r="AO2787" i="3"/>
  <c r="AO2786" i="3"/>
  <c r="AO2785" i="3"/>
  <c r="AO2784" i="3"/>
  <c r="AO2783" i="3"/>
  <c r="AO2782" i="3"/>
  <c r="AO2781" i="3"/>
  <c r="AO2780" i="3"/>
  <c r="AO2779" i="3"/>
  <c r="AO2778" i="3"/>
  <c r="AO2777" i="3"/>
  <c r="AO2776" i="3"/>
  <c r="AO2775" i="3"/>
  <c r="AO2774" i="3"/>
  <c r="AO2773" i="3"/>
  <c r="AO2772" i="3"/>
  <c r="AO2771" i="3"/>
  <c r="AO2770" i="3"/>
  <c r="AO2769" i="3"/>
  <c r="AO2768" i="3"/>
  <c r="AO2767" i="3"/>
  <c r="AO2766" i="3"/>
  <c r="AO2765" i="3"/>
  <c r="AO2764" i="3"/>
  <c r="AO2763" i="3"/>
  <c r="AO2762" i="3"/>
  <c r="AO2761" i="3"/>
  <c r="AO2760" i="3"/>
  <c r="AO2759" i="3"/>
  <c r="AO2758" i="3"/>
  <c r="AO2757" i="3"/>
  <c r="AO2756" i="3"/>
  <c r="AO2755" i="3"/>
  <c r="AO2754" i="3"/>
  <c r="AO2753" i="3"/>
  <c r="AO2752" i="3"/>
  <c r="AO2751" i="3"/>
  <c r="AO2750" i="3"/>
  <c r="AO2749" i="3"/>
  <c r="AO2748" i="3"/>
  <c r="AO2747" i="3"/>
  <c r="AO2746" i="3"/>
  <c r="AO2745" i="3"/>
  <c r="AO2744" i="3"/>
  <c r="AO2743" i="3"/>
  <c r="AO2742" i="3"/>
  <c r="AO2741" i="3"/>
  <c r="AO2740" i="3"/>
  <c r="AO2739" i="3"/>
  <c r="AO2738" i="3"/>
  <c r="AO2737" i="3"/>
  <c r="AO2736" i="3"/>
  <c r="AO2735" i="3"/>
  <c r="AO2734" i="3"/>
  <c r="AO2733" i="3"/>
  <c r="AO2732" i="3"/>
  <c r="AO2731" i="3"/>
  <c r="AO2730" i="3"/>
  <c r="AO2729" i="3"/>
  <c r="AO2728" i="3"/>
  <c r="AO2727" i="3"/>
  <c r="AO2726" i="3"/>
  <c r="AO2725" i="3"/>
  <c r="AO2724" i="3"/>
  <c r="AO2723" i="3"/>
  <c r="AO2722" i="3"/>
  <c r="AO2721" i="3"/>
  <c r="AO2720" i="3"/>
  <c r="AO2719" i="3"/>
  <c r="AO2718" i="3"/>
  <c r="AO2717" i="3"/>
  <c r="AO2716" i="3"/>
  <c r="AO2715" i="3"/>
  <c r="AO2714" i="3"/>
  <c r="AO2713" i="3"/>
  <c r="AO2712" i="3"/>
  <c r="AO2711" i="3"/>
  <c r="AO2710" i="3"/>
  <c r="AO2709" i="3"/>
  <c r="AO2708" i="3"/>
  <c r="AO2707" i="3"/>
  <c r="AO2706" i="3"/>
  <c r="AO2705" i="3"/>
  <c r="AO2704" i="3"/>
  <c r="AO2703" i="3"/>
  <c r="AO2702" i="3"/>
  <c r="AO2701" i="3"/>
  <c r="AO2700" i="3"/>
  <c r="AO2699" i="3"/>
  <c r="AO2698" i="3"/>
  <c r="AO2697" i="3"/>
  <c r="AO2696" i="3"/>
  <c r="AO2695" i="3"/>
  <c r="AO2694" i="3"/>
  <c r="AO2693" i="3"/>
  <c r="AO2692" i="3"/>
  <c r="AO2691" i="3"/>
  <c r="AO2690" i="3"/>
  <c r="AO2689" i="3"/>
  <c r="AO2688" i="3"/>
  <c r="AO2687" i="3"/>
  <c r="AO2686" i="3"/>
  <c r="AO2685" i="3"/>
  <c r="AO2684" i="3"/>
  <c r="AO2683" i="3"/>
  <c r="AO2682" i="3"/>
  <c r="AO2681" i="3"/>
  <c r="AO2680" i="3"/>
  <c r="AO2679" i="3"/>
  <c r="AO2678" i="3"/>
  <c r="AO2677" i="3"/>
  <c r="AO2676" i="3"/>
  <c r="AO2675" i="3"/>
  <c r="AO2674" i="3"/>
  <c r="AO2673" i="3"/>
  <c r="AO2672" i="3"/>
  <c r="AO2671" i="3"/>
  <c r="AO2670" i="3"/>
  <c r="AO2669" i="3"/>
  <c r="AO2668" i="3"/>
  <c r="AO2667" i="3"/>
  <c r="AO2666" i="3"/>
  <c r="AO2665" i="3"/>
  <c r="AO2664" i="3"/>
  <c r="AO2663" i="3"/>
  <c r="AO2662" i="3"/>
  <c r="AO2661" i="3"/>
  <c r="AO2660" i="3"/>
  <c r="AO2659" i="3"/>
  <c r="AO2658" i="3"/>
  <c r="AO2657" i="3"/>
  <c r="AO2656" i="3"/>
  <c r="AO2655" i="3"/>
  <c r="AO2654" i="3"/>
  <c r="AO2653" i="3"/>
  <c r="AO2652" i="3"/>
  <c r="AO2651" i="3"/>
  <c r="AO2650" i="3"/>
  <c r="AO2649" i="3"/>
  <c r="AO2648" i="3"/>
  <c r="AO2647" i="3"/>
  <c r="AO2646" i="3"/>
  <c r="AO2645" i="3"/>
  <c r="AO2644" i="3"/>
  <c r="AO2643" i="3"/>
  <c r="AO2642" i="3"/>
  <c r="AO2641" i="3"/>
  <c r="AO2640" i="3"/>
  <c r="AO2639" i="3"/>
  <c r="AO2638" i="3"/>
  <c r="AO2637" i="3"/>
  <c r="AO2636" i="3"/>
  <c r="AO2635" i="3"/>
  <c r="AO2634" i="3"/>
  <c r="AO2633" i="3"/>
  <c r="AO2632" i="3"/>
  <c r="AO2631" i="3"/>
  <c r="AO2630" i="3"/>
  <c r="AO2629" i="3"/>
  <c r="AO2628" i="3"/>
  <c r="AO2627" i="3"/>
  <c r="AO2626" i="3"/>
  <c r="AO2625" i="3"/>
  <c r="AO2624" i="3"/>
  <c r="AO2623" i="3"/>
  <c r="AO2622" i="3"/>
  <c r="AO2621" i="3"/>
  <c r="AO2620" i="3"/>
  <c r="AO2619" i="3"/>
  <c r="AO2618" i="3"/>
  <c r="AO2617" i="3"/>
  <c r="AO2616" i="3"/>
  <c r="AO2615" i="3"/>
  <c r="AO2614" i="3"/>
  <c r="AO2613" i="3"/>
  <c r="AO2612" i="3"/>
  <c r="AO2611" i="3"/>
  <c r="AO2610" i="3"/>
  <c r="AO2609" i="3"/>
  <c r="AO2608" i="3"/>
  <c r="AO2607" i="3"/>
  <c r="AO2606" i="3"/>
  <c r="AO2605" i="3"/>
  <c r="AO2604" i="3"/>
  <c r="AO2603" i="3"/>
  <c r="AO2602" i="3"/>
  <c r="AO2601" i="3"/>
  <c r="AO2600" i="3"/>
  <c r="AO2599" i="3"/>
  <c r="AO2598" i="3"/>
  <c r="AO2597" i="3"/>
  <c r="AO2596" i="3"/>
  <c r="AO2595" i="3"/>
  <c r="AO2594" i="3"/>
  <c r="AO2593" i="3"/>
  <c r="AO2592" i="3"/>
  <c r="AO2591" i="3"/>
  <c r="AO2590" i="3"/>
  <c r="AO2589" i="3"/>
  <c r="AO2588" i="3"/>
  <c r="AO2587" i="3"/>
  <c r="AO2586" i="3"/>
  <c r="AO2585" i="3"/>
  <c r="AO2584" i="3"/>
  <c r="AO2583" i="3"/>
  <c r="AO2582" i="3"/>
  <c r="AO2581" i="3"/>
  <c r="AO2580" i="3"/>
  <c r="AO2579" i="3"/>
  <c r="AO2578" i="3"/>
  <c r="AO2577" i="3"/>
  <c r="AO2576" i="3"/>
  <c r="AO2575" i="3"/>
  <c r="AO2574" i="3"/>
  <c r="AO2573" i="3"/>
  <c r="AO2572" i="3"/>
  <c r="AO2571" i="3"/>
  <c r="AO2570" i="3"/>
  <c r="AO2569" i="3"/>
  <c r="AO2568" i="3"/>
  <c r="AO2567" i="3"/>
  <c r="AO2566" i="3"/>
  <c r="AO2565" i="3"/>
  <c r="AO2564" i="3"/>
  <c r="AO2563" i="3"/>
  <c r="AO2562" i="3"/>
  <c r="AO2561" i="3"/>
  <c r="AO2560" i="3"/>
  <c r="AO2559" i="3"/>
  <c r="AO2558" i="3"/>
  <c r="AO2557" i="3"/>
  <c r="AO2556" i="3"/>
  <c r="AO2555" i="3"/>
  <c r="AO2554" i="3"/>
  <c r="AO2553" i="3"/>
  <c r="AO2552" i="3"/>
  <c r="AO2551" i="3"/>
  <c r="AO2550" i="3"/>
  <c r="AO2549" i="3"/>
  <c r="AO2548" i="3"/>
  <c r="AO2547" i="3"/>
  <c r="AO2546" i="3"/>
  <c r="AO2545" i="3"/>
  <c r="AO2544" i="3"/>
  <c r="AO2543" i="3"/>
  <c r="AO2542" i="3"/>
  <c r="AO2541" i="3"/>
  <c r="AO2540" i="3"/>
  <c r="AO2539" i="3"/>
  <c r="AO2538" i="3"/>
  <c r="AO2537" i="3"/>
  <c r="AO2536" i="3"/>
  <c r="AO2535" i="3"/>
  <c r="AO2534" i="3"/>
  <c r="AO2533" i="3"/>
  <c r="AO2532" i="3"/>
  <c r="AO2531" i="3"/>
  <c r="AO2530" i="3"/>
  <c r="AO2529" i="3"/>
  <c r="AO2528" i="3"/>
  <c r="AO2527" i="3"/>
  <c r="AO2526" i="3"/>
  <c r="AO2525" i="3"/>
  <c r="AO2524" i="3"/>
  <c r="AO2523" i="3"/>
  <c r="AO2522" i="3"/>
  <c r="AO2521" i="3"/>
  <c r="AO2520" i="3"/>
  <c r="AO2519" i="3"/>
  <c r="AO2518" i="3"/>
  <c r="AO2517" i="3"/>
  <c r="AO2516" i="3"/>
  <c r="AO2515" i="3"/>
  <c r="AO2514" i="3"/>
  <c r="AO2513" i="3"/>
  <c r="AO2512" i="3"/>
  <c r="AO2511" i="3"/>
  <c r="AO2510" i="3"/>
  <c r="AO2509" i="3"/>
  <c r="AO2508" i="3"/>
  <c r="AO2507" i="3"/>
  <c r="AO2506" i="3"/>
  <c r="AO2505" i="3"/>
  <c r="AO2504" i="3"/>
  <c r="AO2503" i="3"/>
  <c r="AO2502" i="3"/>
  <c r="AO2501" i="3"/>
  <c r="AO2500" i="3"/>
  <c r="AO2499" i="3"/>
  <c r="AO2498" i="3"/>
  <c r="AO2497" i="3"/>
  <c r="AO2496" i="3"/>
  <c r="AO2495" i="3"/>
  <c r="AO2494" i="3"/>
  <c r="AO2493" i="3"/>
  <c r="AO2492" i="3"/>
  <c r="AO2491" i="3"/>
  <c r="AO2490" i="3"/>
  <c r="AO2489" i="3"/>
  <c r="AO2488" i="3"/>
  <c r="AO2487" i="3"/>
  <c r="AO2486" i="3"/>
  <c r="AO2485" i="3"/>
  <c r="AO2484" i="3"/>
  <c r="AO2483" i="3"/>
  <c r="AO2482" i="3"/>
  <c r="AO2481" i="3"/>
  <c r="AO2480" i="3"/>
  <c r="AO2479" i="3"/>
  <c r="AO2478" i="3"/>
  <c r="AO2477" i="3"/>
  <c r="AO2476" i="3"/>
  <c r="AO2475" i="3"/>
  <c r="AO2474" i="3"/>
  <c r="AO2473" i="3"/>
  <c r="AO2472" i="3"/>
  <c r="AO2471" i="3"/>
  <c r="AO2470" i="3"/>
  <c r="AO2469" i="3"/>
  <c r="AO2468" i="3"/>
  <c r="AO2467" i="3"/>
  <c r="AO2466" i="3"/>
  <c r="AO2465" i="3"/>
  <c r="AO2464" i="3"/>
  <c r="AO2463" i="3"/>
  <c r="AO2462" i="3"/>
  <c r="AO2461" i="3"/>
  <c r="AO2460" i="3"/>
  <c r="AO2459" i="3"/>
  <c r="AO2458" i="3"/>
  <c r="AO2457" i="3"/>
  <c r="AO2456" i="3"/>
  <c r="AO2455" i="3"/>
  <c r="AO2454" i="3"/>
  <c r="AO2453" i="3"/>
  <c r="AO2452" i="3"/>
  <c r="AO2451" i="3"/>
  <c r="AO2450" i="3"/>
  <c r="AO2449" i="3"/>
  <c r="AO2448" i="3"/>
  <c r="AO2447" i="3"/>
  <c r="AO2446" i="3"/>
  <c r="AO2445" i="3"/>
  <c r="AO2444" i="3"/>
  <c r="AO2443" i="3"/>
  <c r="AO2442" i="3"/>
  <c r="AO2441" i="3"/>
  <c r="AO2440" i="3"/>
  <c r="AO2439" i="3"/>
  <c r="AO2438" i="3"/>
  <c r="AO2437" i="3"/>
  <c r="AO2436" i="3"/>
  <c r="AO2435" i="3"/>
  <c r="AO2434" i="3"/>
  <c r="AO2433" i="3"/>
  <c r="AO2432" i="3"/>
  <c r="AO2431" i="3"/>
  <c r="AO2430" i="3"/>
  <c r="AO2429" i="3"/>
  <c r="AO2428" i="3"/>
  <c r="AO2427" i="3"/>
  <c r="AO2426" i="3"/>
  <c r="AO2425" i="3"/>
  <c r="AO2424" i="3"/>
  <c r="AO2423" i="3"/>
  <c r="AO2422" i="3"/>
  <c r="AO2421" i="3"/>
  <c r="AO2420" i="3"/>
  <c r="AO2419" i="3"/>
  <c r="AO2418" i="3"/>
  <c r="AO2417" i="3"/>
  <c r="AO2416" i="3"/>
  <c r="AO2415" i="3"/>
  <c r="AO2414" i="3"/>
  <c r="AO2413" i="3"/>
  <c r="AO2412" i="3"/>
  <c r="AO2411" i="3"/>
  <c r="AO2410" i="3"/>
  <c r="AO2409" i="3"/>
  <c r="AO2408" i="3"/>
  <c r="AO2407" i="3"/>
  <c r="AO2406" i="3"/>
  <c r="AO2405" i="3"/>
  <c r="AO2404" i="3"/>
  <c r="AO2403" i="3"/>
  <c r="AO2402" i="3"/>
  <c r="AO2401" i="3"/>
  <c r="AO2400" i="3"/>
  <c r="AO2399" i="3"/>
  <c r="AO2398" i="3"/>
  <c r="AO2397" i="3"/>
  <c r="AO2396" i="3"/>
  <c r="AO2395" i="3"/>
  <c r="AO2394" i="3"/>
  <c r="AO2393" i="3"/>
  <c r="AO2392" i="3"/>
  <c r="AO2391" i="3"/>
  <c r="AO2390" i="3"/>
  <c r="AO2389" i="3"/>
  <c r="AO2388" i="3"/>
  <c r="AO2387" i="3"/>
  <c r="AO2386" i="3"/>
  <c r="AO2385" i="3"/>
  <c r="AO2384" i="3"/>
  <c r="AO2383" i="3"/>
  <c r="AO2382" i="3"/>
  <c r="AO2381" i="3"/>
  <c r="AO2380" i="3"/>
  <c r="AO2379" i="3"/>
  <c r="AO2378" i="3"/>
  <c r="AO2377" i="3"/>
  <c r="AO2376" i="3"/>
  <c r="AO2375" i="3"/>
  <c r="AO2374" i="3"/>
  <c r="AO2373" i="3"/>
  <c r="AO2372" i="3"/>
  <c r="AO2371" i="3"/>
  <c r="AO2370" i="3"/>
  <c r="AO2369" i="3"/>
  <c r="AO2368" i="3"/>
  <c r="AO2367" i="3"/>
  <c r="AO2366" i="3"/>
  <c r="AO2365" i="3"/>
  <c r="AO2364" i="3"/>
  <c r="AO2363" i="3"/>
  <c r="AO2362" i="3"/>
  <c r="AO2361" i="3"/>
  <c r="AO2360" i="3"/>
  <c r="AO2359" i="3"/>
  <c r="AO2358" i="3"/>
  <c r="AO2357" i="3"/>
  <c r="AO2356" i="3"/>
  <c r="AO2355" i="3"/>
  <c r="AO2354" i="3"/>
  <c r="AO2353" i="3"/>
  <c r="AO2352" i="3"/>
  <c r="AO2351" i="3"/>
  <c r="AO2350" i="3"/>
  <c r="AO2349" i="3"/>
  <c r="AO2348" i="3"/>
  <c r="AO2347" i="3"/>
  <c r="AO2346" i="3"/>
  <c r="AO2345" i="3"/>
  <c r="AO2344" i="3"/>
  <c r="AO2343" i="3"/>
  <c r="AO2342" i="3"/>
  <c r="AO2341" i="3"/>
  <c r="AO2340" i="3"/>
  <c r="AO2339" i="3"/>
  <c r="AO2338" i="3"/>
  <c r="AO2337" i="3"/>
  <c r="AO2336" i="3"/>
  <c r="AO2335" i="3"/>
  <c r="AO2334" i="3"/>
  <c r="AO2333" i="3"/>
  <c r="AO2332" i="3"/>
  <c r="AO2331" i="3"/>
  <c r="AO2330" i="3"/>
  <c r="AO2329" i="3"/>
  <c r="AO2328" i="3"/>
  <c r="AO2327" i="3"/>
  <c r="AO2326" i="3"/>
  <c r="AO2325" i="3"/>
  <c r="AO2324" i="3"/>
  <c r="AO2323" i="3"/>
  <c r="AO2322" i="3"/>
  <c r="AO2321" i="3"/>
  <c r="AO2320" i="3"/>
  <c r="AO2319" i="3"/>
  <c r="AO2318" i="3"/>
  <c r="AO2317" i="3"/>
  <c r="AO2316" i="3"/>
  <c r="AO2315" i="3"/>
  <c r="AO2314" i="3"/>
  <c r="AO2313" i="3"/>
  <c r="AO2312" i="3"/>
  <c r="AO2311" i="3"/>
  <c r="AO2310" i="3"/>
  <c r="AO2309" i="3"/>
  <c r="AO2308" i="3"/>
  <c r="AO2307" i="3"/>
  <c r="AO2306" i="3"/>
  <c r="AO2305" i="3"/>
  <c r="AO2304" i="3"/>
  <c r="AO2303" i="3"/>
  <c r="AO2302" i="3"/>
  <c r="AO2301" i="3"/>
  <c r="AO2300" i="3"/>
  <c r="AO2299" i="3"/>
  <c r="AO2298" i="3"/>
  <c r="AO2297" i="3"/>
  <c r="AO2296" i="3"/>
  <c r="AO2295" i="3"/>
  <c r="AO2294" i="3"/>
  <c r="AO2293" i="3"/>
  <c r="AO2292" i="3"/>
  <c r="AO2291" i="3"/>
  <c r="AO2290" i="3"/>
  <c r="AO2289" i="3"/>
  <c r="AO2288" i="3"/>
  <c r="AO2287" i="3"/>
  <c r="AO2286" i="3"/>
  <c r="AO2285" i="3"/>
  <c r="AO2284" i="3"/>
  <c r="AO2283" i="3"/>
  <c r="AO2282" i="3"/>
  <c r="AO2281" i="3"/>
  <c r="AO2280" i="3"/>
  <c r="AO2279" i="3"/>
  <c r="AO2278" i="3"/>
  <c r="AO2277" i="3"/>
  <c r="AO2276" i="3"/>
  <c r="AO2275" i="3"/>
  <c r="AO2274" i="3"/>
  <c r="AO2273" i="3"/>
  <c r="AO2272" i="3"/>
  <c r="AO2271" i="3"/>
  <c r="AO2270" i="3"/>
  <c r="AO2269" i="3"/>
  <c r="AO2268" i="3"/>
  <c r="AO2267" i="3"/>
  <c r="AO2266" i="3"/>
  <c r="AO2265" i="3"/>
  <c r="AO2264" i="3"/>
  <c r="AO2263" i="3"/>
  <c r="AO2262" i="3"/>
  <c r="AO2261" i="3"/>
  <c r="AO2260" i="3"/>
  <c r="AO2259" i="3"/>
  <c r="AO2258" i="3"/>
  <c r="AO2257" i="3"/>
  <c r="AO2256" i="3"/>
  <c r="AO2255" i="3"/>
  <c r="AO2254" i="3"/>
  <c r="AO2253" i="3"/>
  <c r="AO2252" i="3"/>
  <c r="AO2251" i="3"/>
  <c r="AO2250" i="3"/>
  <c r="AO2249" i="3"/>
  <c r="AO2248" i="3"/>
  <c r="AO2247" i="3"/>
  <c r="AO2246" i="3"/>
  <c r="AO2245" i="3"/>
  <c r="AO2244" i="3"/>
  <c r="AO2243" i="3"/>
  <c r="AO2242" i="3"/>
  <c r="AO2241" i="3"/>
  <c r="AO2240" i="3"/>
  <c r="AO2239" i="3"/>
  <c r="AO2238" i="3"/>
  <c r="AO2237" i="3"/>
  <c r="AO2236" i="3"/>
  <c r="AO2235" i="3"/>
  <c r="AO2234" i="3"/>
  <c r="AO2233" i="3"/>
  <c r="AO2232" i="3"/>
  <c r="AO2231" i="3"/>
  <c r="AO2230" i="3"/>
  <c r="AO2229" i="3"/>
  <c r="AO2228" i="3"/>
  <c r="AO2227" i="3"/>
  <c r="AO2226" i="3"/>
  <c r="AO2225" i="3"/>
  <c r="AO2224" i="3"/>
  <c r="AO2223" i="3"/>
  <c r="AO2222" i="3"/>
  <c r="AO2221" i="3"/>
  <c r="AO2220" i="3"/>
  <c r="AO2219" i="3"/>
  <c r="AO2218" i="3"/>
  <c r="AO2217" i="3"/>
  <c r="AO2216" i="3"/>
  <c r="AO2215" i="3"/>
  <c r="AO2214" i="3"/>
  <c r="AO2213" i="3"/>
  <c r="AO2212" i="3"/>
  <c r="AO2211" i="3"/>
  <c r="AO2210" i="3"/>
  <c r="AO2209" i="3"/>
  <c r="AO2208" i="3"/>
  <c r="AO2207" i="3"/>
  <c r="AO2206" i="3"/>
  <c r="AO2205" i="3"/>
  <c r="AO2204" i="3"/>
  <c r="AO2203" i="3"/>
  <c r="AO2202" i="3"/>
  <c r="AO2201" i="3"/>
  <c r="AO2200" i="3"/>
  <c r="AO2199" i="3"/>
  <c r="AO2198" i="3"/>
  <c r="AO2197" i="3"/>
  <c r="AO2196" i="3"/>
  <c r="AO2195" i="3"/>
  <c r="AO2194" i="3"/>
  <c r="AO2193" i="3"/>
  <c r="AO2192" i="3"/>
  <c r="AO2191" i="3"/>
  <c r="AO2190" i="3"/>
  <c r="AO2189" i="3"/>
  <c r="AO2188" i="3"/>
  <c r="AO2187" i="3"/>
  <c r="AO2186" i="3"/>
  <c r="AO2185" i="3"/>
  <c r="AO2184" i="3"/>
  <c r="AO2183" i="3"/>
  <c r="AO2182" i="3"/>
  <c r="AO2181" i="3"/>
  <c r="AO2180" i="3"/>
  <c r="AO2179" i="3"/>
  <c r="AO2178" i="3"/>
  <c r="AO2177" i="3"/>
  <c r="AO2176" i="3"/>
  <c r="AO2175" i="3"/>
  <c r="AO2174" i="3"/>
  <c r="AO2173" i="3"/>
  <c r="AO2172" i="3"/>
  <c r="AO2171" i="3"/>
  <c r="AO2170" i="3"/>
  <c r="AO2169" i="3"/>
  <c r="AO2168" i="3"/>
  <c r="AO2167" i="3"/>
  <c r="AO2166" i="3"/>
  <c r="AO2165" i="3"/>
  <c r="AO2164" i="3"/>
  <c r="AO2163" i="3"/>
  <c r="AO2162" i="3"/>
  <c r="AO2161" i="3"/>
  <c r="AO2160" i="3"/>
  <c r="AO2159" i="3"/>
  <c r="AO2158" i="3"/>
  <c r="AO2157" i="3"/>
  <c r="AO2156" i="3"/>
  <c r="AO2155" i="3"/>
  <c r="AO2154" i="3"/>
  <c r="AO2153" i="3"/>
  <c r="AO2152" i="3"/>
  <c r="AO2151" i="3"/>
  <c r="AO2150" i="3"/>
  <c r="AO2149" i="3"/>
  <c r="AO2148" i="3"/>
  <c r="AO2147" i="3"/>
  <c r="AO2146" i="3"/>
  <c r="AO2145" i="3"/>
  <c r="AO2144" i="3"/>
  <c r="AO2143" i="3"/>
  <c r="AO2142" i="3"/>
  <c r="AO2141" i="3"/>
  <c r="AO2140" i="3"/>
  <c r="AO2139" i="3"/>
  <c r="AO2138" i="3"/>
  <c r="AO2137" i="3"/>
  <c r="AO2136" i="3"/>
  <c r="AO2135" i="3"/>
  <c r="AO2134" i="3"/>
  <c r="AO2133" i="3"/>
  <c r="AO2132" i="3"/>
  <c r="AO2131" i="3"/>
  <c r="AO2130" i="3"/>
  <c r="AO2129" i="3"/>
  <c r="AO2128" i="3"/>
  <c r="AO2127" i="3"/>
  <c r="AO2126" i="3"/>
  <c r="AO2125" i="3"/>
  <c r="AO2124" i="3"/>
  <c r="AO2123" i="3"/>
  <c r="AO2122" i="3"/>
  <c r="AO2121" i="3"/>
  <c r="AO2120" i="3"/>
  <c r="AO2119" i="3"/>
  <c r="AO2118" i="3"/>
  <c r="AO2117" i="3"/>
  <c r="AO2116" i="3"/>
  <c r="AO2115" i="3"/>
  <c r="AO2114" i="3"/>
  <c r="AO2113" i="3"/>
  <c r="AO2112" i="3"/>
  <c r="AO2111" i="3"/>
  <c r="AO2110" i="3"/>
  <c r="AO2109" i="3"/>
  <c r="AO2108" i="3"/>
  <c r="AO2107" i="3"/>
  <c r="AO2106" i="3"/>
  <c r="AO2105" i="3"/>
  <c r="AO2104" i="3"/>
  <c r="AO2103" i="3"/>
  <c r="AO2102" i="3"/>
  <c r="AO2101" i="3"/>
  <c r="AO2100" i="3"/>
  <c r="AO2099" i="3"/>
  <c r="AO2098" i="3"/>
  <c r="AO2097" i="3"/>
  <c r="AO2096" i="3"/>
  <c r="AO2095" i="3"/>
  <c r="AO2094" i="3"/>
  <c r="AO2093" i="3"/>
  <c r="AO2092" i="3"/>
  <c r="AO2091" i="3"/>
  <c r="AO2090" i="3"/>
  <c r="AO2089" i="3"/>
  <c r="AO2088" i="3"/>
  <c r="AO2087" i="3"/>
  <c r="AO2086" i="3"/>
  <c r="AO2085" i="3"/>
  <c r="AO2084" i="3"/>
  <c r="AO2083" i="3"/>
  <c r="AO2082" i="3"/>
  <c r="AO2081" i="3"/>
  <c r="AO2080" i="3"/>
  <c r="AO2079" i="3"/>
  <c r="AO2078" i="3"/>
  <c r="AO2077" i="3"/>
  <c r="AO2076" i="3"/>
  <c r="AO2075" i="3"/>
  <c r="AO2074" i="3"/>
  <c r="AO2073" i="3"/>
  <c r="AO2072" i="3"/>
  <c r="AO2071" i="3"/>
  <c r="AO2070" i="3"/>
  <c r="AO2069" i="3"/>
  <c r="AO2068" i="3"/>
  <c r="AO2067" i="3"/>
  <c r="AO2066" i="3"/>
  <c r="AO2065" i="3"/>
  <c r="AO2064" i="3"/>
  <c r="AO2063" i="3"/>
  <c r="AO2062" i="3"/>
  <c r="AO2061" i="3"/>
  <c r="AO2060" i="3"/>
  <c r="AO2059" i="3"/>
  <c r="AO2058" i="3"/>
  <c r="AO2057" i="3"/>
  <c r="AO2056" i="3"/>
  <c r="AO2055" i="3"/>
  <c r="AO2054" i="3"/>
  <c r="AO2053" i="3"/>
  <c r="AO2052" i="3"/>
  <c r="AO2051" i="3"/>
  <c r="AO2050" i="3"/>
  <c r="AO2049" i="3"/>
  <c r="AO2048" i="3"/>
  <c r="AO2047" i="3"/>
  <c r="AO2046" i="3"/>
  <c r="AO2045" i="3"/>
  <c r="AO2044" i="3"/>
  <c r="AO2043" i="3"/>
  <c r="AO2042" i="3"/>
  <c r="AO2041" i="3"/>
  <c r="AO2040" i="3"/>
  <c r="AO2039" i="3"/>
  <c r="AO2038" i="3"/>
  <c r="AO2037" i="3"/>
  <c r="AO2036" i="3"/>
  <c r="AO2035" i="3"/>
  <c r="AO2034" i="3"/>
  <c r="AO2033" i="3"/>
  <c r="AO2032" i="3"/>
  <c r="AO2031" i="3"/>
  <c r="AO2030" i="3"/>
  <c r="AO2029" i="3"/>
  <c r="AO2028" i="3"/>
  <c r="AO2027" i="3"/>
  <c r="AO2026" i="3"/>
  <c r="AO2025" i="3"/>
  <c r="AO2024" i="3"/>
  <c r="AO2023" i="3"/>
  <c r="AO2022" i="3"/>
  <c r="AO2021" i="3"/>
  <c r="AO2020" i="3"/>
  <c r="AO2019" i="3"/>
  <c r="AO2018" i="3"/>
  <c r="AO2017" i="3"/>
  <c r="AO2016" i="3"/>
  <c r="AO2015" i="3"/>
  <c r="AO2014" i="3"/>
  <c r="AO2013" i="3"/>
  <c r="AO2012" i="3"/>
  <c r="AO2011" i="3"/>
  <c r="AO2010" i="3"/>
  <c r="AO2009" i="3"/>
  <c r="AO2008" i="3"/>
  <c r="AO2007" i="3"/>
  <c r="AO2006" i="3"/>
  <c r="AO2005" i="3"/>
  <c r="AO2004" i="3"/>
  <c r="AO2003" i="3"/>
  <c r="AO2002" i="3"/>
  <c r="AO2001" i="3"/>
  <c r="AO2000" i="3"/>
  <c r="AO1999" i="3"/>
  <c r="AO1998" i="3"/>
  <c r="AO1997" i="3"/>
  <c r="AO1996" i="3"/>
  <c r="AO1995" i="3"/>
  <c r="AO1994" i="3"/>
  <c r="AO1993" i="3"/>
  <c r="AO1992" i="3"/>
  <c r="AO1991" i="3"/>
  <c r="AO1990" i="3"/>
  <c r="AO1989" i="3"/>
  <c r="AO1988" i="3"/>
  <c r="AO1987" i="3"/>
  <c r="AO1986" i="3"/>
  <c r="AO1985" i="3"/>
  <c r="AO1984" i="3"/>
  <c r="AO1983" i="3"/>
  <c r="AO1982" i="3"/>
  <c r="AO1981" i="3"/>
  <c r="AO1980" i="3"/>
  <c r="AO1979" i="3"/>
  <c r="AO1978" i="3"/>
  <c r="AO1977" i="3"/>
  <c r="AO1976" i="3"/>
  <c r="AO1975" i="3"/>
  <c r="AO1974" i="3"/>
  <c r="AO1973" i="3"/>
  <c r="AO1972" i="3"/>
  <c r="AO1971" i="3"/>
  <c r="AO1970" i="3"/>
  <c r="AO1969" i="3"/>
  <c r="AO1968" i="3"/>
  <c r="AO1967" i="3"/>
  <c r="AO1966" i="3"/>
  <c r="AO1965" i="3"/>
  <c r="AO1964" i="3"/>
  <c r="AO1963" i="3"/>
  <c r="AO1962" i="3"/>
  <c r="AO1961" i="3"/>
  <c r="AO1960" i="3"/>
  <c r="AO1959" i="3"/>
  <c r="AO1958" i="3"/>
  <c r="AO1957" i="3"/>
  <c r="AO1956" i="3"/>
  <c r="AO1955" i="3"/>
  <c r="AO1954" i="3"/>
  <c r="AO1953" i="3"/>
  <c r="AO1952" i="3"/>
  <c r="AO1951" i="3"/>
  <c r="AO1950" i="3"/>
  <c r="AO1949" i="3"/>
  <c r="AO1948" i="3"/>
  <c r="AO1947" i="3"/>
  <c r="AO1946" i="3"/>
  <c r="AO1945" i="3"/>
  <c r="AO1944" i="3"/>
  <c r="AO1943" i="3"/>
  <c r="AO1942" i="3"/>
  <c r="AO1941" i="3"/>
  <c r="AO1940" i="3"/>
  <c r="AO1939" i="3"/>
  <c r="AO1938" i="3"/>
  <c r="AO1937" i="3"/>
  <c r="AO1936" i="3"/>
  <c r="AO1935" i="3"/>
  <c r="AO1934" i="3"/>
  <c r="AO1933" i="3"/>
  <c r="AO1932" i="3"/>
  <c r="AO1931" i="3"/>
  <c r="AO1930" i="3"/>
  <c r="AO1929" i="3"/>
  <c r="AO1928" i="3"/>
  <c r="AO1927" i="3"/>
  <c r="AO1926" i="3"/>
  <c r="AO1925" i="3"/>
  <c r="AO1924" i="3"/>
  <c r="AO1923" i="3"/>
  <c r="AO1922" i="3"/>
  <c r="AO1921" i="3"/>
  <c r="AO1920" i="3"/>
  <c r="AO1919" i="3"/>
  <c r="AO1918" i="3"/>
  <c r="AO1917" i="3"/>
  <c r="AO1916" i="3"/>
  <c r="AO1915" i="3"/>
  <c r="AO1914" i="3"/>
  <c r="AO1913" i="3"/>
  <c r="AO1912" i="3"/>
  <c r="AO1911" i="3"/>
  <c r="AO1910" i="3"/>
  <c r="AO1909" i="3"/>
  <c r="AO1908" i="3"/>
  <c r="AO1907" i="3"/>
  <c r="AO1906" i="3"/>
  <c r="AO1905" i="3"/>
  <c r="AO1904" i="3"/>
  <c r="AO1903" i="3"/>
  <c r="AO1902" i="3"/>
  <c r="AO1901" i="3"/>
  <c r="AO1900" i="3"/>
  <c r="AO1899" i="3"/>
  <c r="AO1898" i="3"/>
  <c r="AO1897" i="3"/>
  <c r="AO1896" i="3"/>
  <c r="AO1895" i="3"/>
  <c r="AO1894" i="3"/>
  <c r="AO1893" i="3"/>
  <c r="AO1892" i="3"/>
  <c r="AO1891" i="3"/>
  <c r="AO1890" i="3"/>
  <c r="AO1889" i="3"/>
  <c r="AO1888" i="3"/>
  <c r="AO1887" i="3"/>
  <c r="AO1886" i="3"/>
  <c r="AO1885" i="3"/>
  <c r="AO1884" i="3"/>
  <c r="AO1883" i="3"/>
  <c r="AO1882" i="3"/>
  <c r="AO1881" i="3"/>
  <c r="AO1880" i="3"/>
  <c r="AO1879" i="3"/>
  <c r="AO1878" i="3"/>
  <c r="AO1877" i="3"/>
  <c r="AO1876" i="3"/>
  <c r="AO1875" i="3"/>
  <c r="AO1874" i="3"/>
  <c r="AO1873" i="3"/>
  <c r="AO1872" i="3"/>
  <c r="AO1871" i="3"/>
  <c r="AO1870" i="3"/>
  <c r="AO1869" i="3"/>
  <c r="AO1868" i="3"/>
  <c r="AO1867" i="3"/>
  <c r="AO1866" i="3"/>
  <c r="AO1865" i="3"/>
  <c r="AO1864" i="3"/>
  <c r="AO1863" i="3"/>
  <c r="AO1862" i="3"/>
  <c r="AO1861" i="3"/>
  <c r="AO1860" i="3"/>
  <c r="AO1859" i="3"/>
  <c r="AO1858" i="3"/>
  <c r="AO1857" i="3"/>
  <c r="AO1856" i="3"/>
  <c r="AO1855" i="3"/>
  <c r="AO1854" i="3"/>
  <c r="AO1853" i="3"/>
  <c r="AO1852" i="3"/>
  <c r="AO1851" i="3"/>
  <c r="AO1850" i="3"/>
  <c r="AO1849" i="3"/>
  <c r="AO1848" i="3"/>
  <c r="AO1847" i="3"/>
  <c r="AO1846" i="3"/>
  <c r="AO1845" i="3"/>
  <c r="AO1844" i="3"/>
  <c r="AO1843" i="3"/>
  <c r="AO1842" i="3"/>
  <c r="AO1841" i="3"/>
  <c r="AO1840" i="3"/>
  <c r="AO1839" i="3"/>
  <c r="AO1838" i="3"/>
  <c r="AO1837" i="3"/>
  <c r="AO1836" i="3"/>
  <c r="AO1835" i="3"/>
  <c r="AO1834" i="3"/>
  <c r="AO1833" i="3"/>
  <c r="AO1832" i="3"/>
  <c r="AO1831" i="3"/>
  <c r="AO1830" i="3"/>
  <c r="AO1829" i="3"/>
  <c r="AO1828" i="3"/>
  <c r="AO1827" i="3"/>
  <c r="AO1826" i="3"/>
  <c r="AO1825" i="3"/>
  <c r="AO1824" i="3"/>
  <c r="AO1823" i="3"/>
  <c r="AO1822" i="3"/>
  <c r="AO1821" i="3"/>
  <c r="AO1820" i="3"/>
  <c r="AO1819" i="3"/>
  <c r="AO1818" i="3"/>
  <c r="AO1817" i="3"/>
  <c r="AO1816" i="3"/>
  <c r="AO1815" i="3"/>
  <c r="AO1814" i="3"/>
  <c r="AO1813" i="3"/>
  <c r="AO1812" i="3"/>
  <c r="AO1811" i="3"/>
  <c r="AO1810" i="3"/>
  <c r="AO1809" i="3"/>
  <c r="AO1808" i="3"/>
  <c r="AO1807" i="3"/>
  <c r="AO1806" i="3"/>
  <c r="AO1805" i="3"/>
  <c r="AO1804" i="3"/>
  <c r="AO1803" i="3"/>
  <c r="AO1802" i="3"/>
  <c r="AO1801" i="3"/>
  <c r="AO1800" i="3"/>
  <c r="AO1799" i="3"/>
  <c r="AO1798" i="3"/>
  <c r="AO1797" i="3"/>
  <c r="AO1796" i="3"/>
  <c r="AO1795" i="3"/>
  <c r="AO1794" i="3"/>
  <c r="AO1793" i="3"/>
  <c r="AO1792" i="3"/>
  <c r="AO1791" i="3"/>
  <c r="AO1790" i="3"/>
  <c r="AO1789" i="3"/>
  <c r="AO1788" i="3"/>
  <c r="AO1787" i="3"/>
  <c r="AO1786" i="3"/>
  <c r="AO1785" i="3"/>
  <c r="AO1784" i="3"/>
  <c r="AO1783" i="3"/>
  <c r="AO1782" i="3"/>
  <c r="AO1781" i="3"/>
  <c r="AO1780" i="3"/>
  <c r="AO1779" i="3"/>
  <c r="AO1778" i="3"/>
  <c r="AO1777" i="3"/>
  <c r="AO1776" i="3"/>
  <c r="AO1775" i="3"/>
  <c r="AO1774" i="3"/>
  <c r="AO1773" i="3"/>
  <c r="AO1772" i="3"/>
  <c r="AO1771" i="3"/>
  <c r="AO1770" i="3"/>
  <c r="AO1769" i="3"/>
  <c r="AO1768" i="3"/>
  <c r="AO1767" i="3"/>
  <c r="AO1766" i="3"/>
  <c r="AO1765" i="3"/>
  <c r="AO1764" i="3"/>
  <c r="AO1763" i="3"/>
  <c r="AO1762" i="3"/>
  <c r="AO1761" i="3"/>
  <c r="AO1760" i="3"/>
  <c r="AO1759" i="3"/>
  <c r="AO1758" i="3"/>
  <c r="AO1757" i="3"/>
  <c r="AO1756" i="3"/>
  <c r="AO1755" i="3"/>
  <c r="AO1754" i="3"/>
  <c r="AO1753" i="3"/>
  <c r="AO1752" i="3"/>
  <c r="AO1751" i="3"/>
  <c r="AO1750" i="3"/>
  <c r="AO1749" i="3"/>
  <c r="AO1748" i="3"/>
  <c r="AO1747" i="3"/>
  <c r="AO1746" i="3"/>
  <c r="AO1745" i="3"/>
  <c r="AO1744" i="3"/>
  <c r="AO1743" i="3"/>
  <c r="AO1742" i="3"/>
  <c r="AO1741" i="3"/>
  <c r="AO1740" i="3"/>
  <c r="AO1739" i="3"/>
  <c r="AO1738" i="3"/>
  <c r="AO1737" i="3"/>
  <c r="AO1736" i="3"/>
  <c r="AO1735" i="3"/>
  <c r="AO1734" i="3"/>
  <c r="AO1733" i="3"/>
  <c r="AO1732" i="3"/>
  <c r="AO1731" i="3"/>
  <c r="AO1730" i="3"/>
  <c r="AO1729" i="3"/>
  <c r="AO1728" i="3"/>
  <c r="AO1727" i="3"/>
  <c r="AO1726" i="3"/>
  <c r="AO1725" i="3"/>
  <c r="AO1724" i="3"/>
  <c r="AO1723" i="3"/>
  <c r="AO1722" i="3"/>
  <c r="AO1721" i="3"/>
  <c r="AO1720" i="3"/>
  <c r="AO1719" i="3"/>
  <c r="AO1718" i="3"/>
  <c r="AO1717" i="3"/>
  <c r="AO1716" i="3"/>
  <c r="AO1715" i="3"/>
  <c r="AO1714" i="3"/>
  <c r="AO1713" i="3"/>
  <c r="AO1712" i="3"/>
  <c r="AO1711" i="3"/>
  <c r="AO1710" i="3"/>
  <c r="AO1709" i="3"/>
  <c r="AO1708" i="3"/>
  <c r="AO1707" i="3"/>
  <c r="AO1706" i="3"/>
  <c r="AO1705" i="3"/>
  <c r="AO1704" i="3"/>
  <c r="AO1703" i="3"/>
  <c r="AO1702" i="3"/>
  <c r="AO1701" i="3"/>
  <c r="AO1700" i="3"/>
  <c r="AO1699" i="3"/>
  <c r="AO1698" i="3"/>
  <c r="AO1697" i="3"/>
  <c r="AO1696" i="3"/>
  <c r="AO1695" i="3"/>
  <c r="AO1694" i="3"/>
  <c r="AO1693" i="3"/>
  <c r="AO1692" i="3"/>
  <c r="AO1691" i="3"/>
  <c r="AO1690" i="3"/>
  <c r="AO1689" i="3"/>
  <c r="AO1688" i="3"/>
  <c r="AO1687" i="3"/>
  <c r="AO1686" i="3"/>
  <c r="AO1685" i="3"/>
  <c r="AO1684" i="3"/>
  <c r="AO1683" i="3"/>
  <c r="AO1682" i="3"/>
  <c r="AO1681" i="3"/>
  <c r="AO1680" i="3"/>
  <c r="AO1679" i="3"/>
  <c r="AO1678" i="3"/>
  <c r="AO1677" i="3"/>
  <c r="AO1676" i="3"/>
  <c r="AO1675" i="3"/>
  <c r="AO1674" i="3"/>
  <c r="AO1673" i="3"/>
  <c r="AO1672" i="3"/>
  <c r="AO1671" i="3"/>
  <c r="AO1670" i="3"/>
  <c r="AO1669" i="3"/>
  <c r="AO1668" i="3"/>
  <c r="AO1667" i="3"/>
  <c r="AO1666" i="3"/>
  <c r="AO1665" i="3"/>
  <c r="AO1664" i="3"/>
  <c r="AO1663" i="3"/>
  <c r="AO1662" i="3"/>
  <c r="AO1661" i="3"/>
  <c r="AO1660" i="3"/>
  <c r="AO1659" i="3"/>
  <c r="AO1658" i="3"/>
  <c r="AO1657" i="3"/>
  <c r="AO1656" i="3"/>
  <c r="AO1655" i="3"/>
  <c r="AO1654" i="3"/>
  <c r="AO1653" i="3"/>
  <c r="AO1652" i="3"/>
  <c r="AO1651" i="3"/>
  <c r="AO1650" i="3"/>
  <c r="AO1649" i="3"/>
  <c r="AO1648" i="3"/>
  <c r="AO1647" i="3"/>
  <c r="AO1646" i="3"/>
  <c r="AO1645" i="3"/>
  <c r="AO1644" i="3"/>
  <c r="AO1643" i="3"/>
  <c r="AO1642" i="3"/>
  <c r="AO1641" i="3"/>
  <c r="AO1640" i="3"/>
  <c r="AO1639" i="3"/>
  <c r="AO1638" i="3"/>
  <c r="AO1637" i="3"/>
  <c r="AO1636" i="3"/>
  <c r="AO1635" i="3"/>
  <c r="AO1634" i="3"/>
  <c r="AO1633" i="3"/>
  <c r="AO1632" i="3"/>
  <c r="AO1631" i="3"/>
  <c r="AO1630" i="3"/>
  <c r="AO1629" i="3"/>
  <c r="AO1628" i="3"/>
  <c r="AO1627" i="3"/>
  <c r="AO1626" i="3"/>
  <c r="AO1625" i="3"/>
  <c r="AO1624" i="3"/>
  <c r="AO1623" i="3"/>
  <c r="AO1622" i="3"/>
  <c r="AO1621" i="3"/>
  <c r="AO1620" i="3"/>
  <c r="AO1619" i="3"/>
  <c r="AO1618" i="3"/>
  <c r="AO1617" i="3"/>
  <c r="AO1616" i="3"/>
  <c r="AO1615" i="3"/>
  <c r="AO1614" i="3"/>
  <c r="AO1613" i="3"/>
  <c r="AO1612" i="3"/>
  <c r="AO1611" i="3"/>
  <c r="AO1610" i="3"/>
  <c r="AO1609" i="3"/>
  <c r="AO1608" i="3"/>
  <c r="AO1607" i="3"/>
  <c r="AO1606" i="3"/>
  <c r="AO1605" i="3"/>
  <c r="AO1604" i="3"/>
  <c r="AO1603" i="3"/>
  <c r="AO1602" i="3"/>
  <c r="AO1601" i="3"/>
  <c r="AO1600" i="3"/>
  <c r="AO1599" i="3"/>
  <c r="AO1598" i="3"/>
  <c r="AO1597" i="3"/>
  <c r="AO1596" i="3"/>
  <c r="AO1595" i="3"/>
  <c r="AO1594" i="3"/>
  <c r="AO1593" i="3"/>
  <c r="AO1592" i="3"/>
  <c r="AO1591" i="3"/>
  <c r="AO1590" i="3"/>
  <c r="AO1589" i="3"/>
  <c r="AO1588" i="3"/>
  <c r="AO1587" i="3"/>
  <c r="AO1586" i="3"/>
  <c r="AO1585" i="3"/>
  <c r="AO1584" i="3"/>
  <c r="AO1583" i="3"/>
  <c r="AO1582" i="3"/>
  <c r="AO1581" i="3"/>
  <c r="AO1580" i="3"/>
  <c r="AO1579" i="3"/>
  <c r="AO1578" i="3"/>
  <c r="AO1577" i="3"/>
  <c r="AO1576" i="3"/>
  <c r="AO1575" i="3"/>
  <c r="AO1574" i="3"/>
  <c r="AO1573" i="3"/>
  <c r="AO1572" i="3"/>
  <c r="AO1571" i="3"/>
  <c r="AO1570" i="3"/>
  <c r="AO1569" i="3"/>
  <c r="AO1568" i="3"/>
  <c r="AO1567" i="3"/>
  <c r="AO1566" i="3"/>
  <c r="AO1565" i="3"/>
  <c r="AO1564" i="3"/>
  <c r="AO1563" i="3"/>
  <c r="AO1562" i="3"/>
  <c r="AO1561" i="3"/>
  <c r="AO1560" i="3"/>
  <c r="AO1559" i="3"/>
  <c r="AO1558" i="3"/>
  <c r="AO1557" i="3"/>
  <c r="AO1556" i="3"/>
  <c r="AO1555" i="3"/>
  <c r="AO1554" i="3"/>
  <c r="AO1553" i="3"/>
  <c r="AO1552" i="3"/>
  <c r="AO1551" i="3"/>
  <c r="AO1550" i="3"/>
  <c r="AO1549" i="3"/>
  <c r="AO1548" i="3"/>
  <c r="AO1547" i="3"/>
  <c r="AO1546" i="3"/>
  <c r="AO1545" i="3"/>
  <c r="AO1544" i="3"/>
  <c r="AO1543" i="3"/>
  <c r="AO1542" i="3"/>
  <c r="AO1541" i="3"/>
  <c r="AO1540" i="3"/>
  <c r="AO1539" i="3"/>
  <c r="AO1538" i="3"/>
  <c r="AO1537" i="3"/>
  <c r="AO1536" i="3"/>
  <c r="AO1535" i="3"/>
  <c r="AO1534" i="3"/>
  <c r="AO1533" i="3"/>
  <c r="AO1532" i="3"/>
  <c r="AO1531" i="3"/>
  <c r="AO1530" i="3"/>
  <c r="AO1529" i="3"/>
  <c r="AO1528" i="3"/>
  <c r="AO1527" i="3"/>
  <c r="AO1526" i="3"/>
  <c r="AO1525" i="3"/>
  <c r="AO1524" i="3"/>
  <c r="AO1523" i="3"/>
  <c r="AO1522" i="3"/>
  <c r="AO1521" i="3"/>
  <c r="AO1520" i="3"/>
  <c r="AO1519" i="3"/>
  <c r="AO1518" i="3"/>
  <c r="AO1517" i="3"/>
  <c r="AO1516" i="3"/>
  <c r="AO1515" i="3"/>
  <c r="AO1514" i="3"/>
  <c r="AO1513" i="3"/>
  <c r="AO1512" i="3"/>
  <c r="AO1511" i="3"/>
  <c r="AO1510" i="3"/>
  <c r="AO1509" i="3"/>
  <c r="AO1508" i="3"/>
  <c r="AO1507" i="3"/>
  <c r="AO1506" i="3"/>
  <c r="AO1505" i="3"/>
  <c r="AO1504" i="3"/>
  <c r="AO1503" i="3"/>
  <c r="AO1502" i="3"/>
  <c r="AO1501" i="3"/>
  <c r="AO1500" i="3"/>
  <c r="AO1499" i="3"/>
  <c r="AO1498" i="3"/>
  <c r="AO1497" i="3"/>
  <c r="AO1496" i="3"/>
  <c r="AO1495" i="3"/>
  <c r="AO1494" i="3"/>
  <c r="AO1493" i="3"/>
  <c r="AO1492" i="3"/>
  <c r="AO1491" i="3"/>
  <c r="AO1490" i="3"/>
  <c r="AO1489" i="3"/>
  <c r="AO1488" i="3"/>
  <c r="AO1487" i="3"/>
  <c r="AO1486" i="3"/>
  <c r="AO1485" i="3"/>
  <c r="AO1484" i="3"/>
  <c r="AO1483" i="3"/>
  <c r="AO1482" i="3"/>
  <c r="AO1481" i="3"/>
  <c r="AO1480" i="3"/>
  <c r="AO1479" i="3"/>
  <c r="AO1478" i="3"/>
  <c r="AO1477" i="3"/>
  <c r="AO1476" i="3"/>
  <c r="AO1475" i="3"/>
  <c r="AO1474" i="3"/>
  <c r="AO1473" i="3"/>
  <c r="AO1472" i="3"/>
  <c r="AO1471" i="3"/>
  <c r="AO1470" i="3"/>
  <c r="AO1469" i="3"/>
  <c r="AO1468" i="3"/>
  <c r="AO1467" i="3"/>
  <c r="AO1466" i="3"/>
  <c r="AO1465" i="3"/>
  <c r="AO1464" i="3"/>
  <c r="AO1463" i="3"/>
  <c r="AO1462" i="3"/>
  <c r="AO1461" i="3"/>
  <c r="AO1460" i="3"/>
  <c r="AO1459" i="3"/>
  <c r="AO1458" i="3"/>
  <c r="AO1457" i="3"/>
  <c r="AO1456" i="3"/>
  <c r="AO1455" i="3"/>
  <c r="AO1454" i="3"/>
  <c r="AO1453" i="3"/>
  <c r="AO1452" i="3"/>
  <c r="AO1451" i="3"/>
  <c r="AO1450" i="3"/>
  <c r="AO1449" i="3"/>
  <c r="AO1448" i="3"/>
  <c r="AO1447" i="3"/>
  <c r="AO1446" i="3"/>
  <c r="AO1445" i="3"/>
  <c r="AO1444" i="3"/>
  <c r="AO1443" i="3"/>
  <c r="AO1442" i="3"/>
  <c r="AO1441" i="3"/>
  <c r="AO1440" i="3"/>
  <c r="AO1439" i="3"/>
  <c r="AO1438" i="3"/>
  <c r="AO1437" i="3"/>
  <c r="AO1436" i="3"/>
  <c r="AO1435" i="3"/>
  <c r="AO1434" i="3"/>
  <c r="AO1433" i="3"/>
  <c r="AO1432" i="3"/>
  <c r="AO1431" i="3"/>
  <c r="AO1430" i="3"/>
  <c r="AO1429" i="3"/>
  <c r="AO1428" i="3"/>
  <c r="AO1427" i="3"/>
  <c r="AO1426" i="3"/>
  <c r="AO1425" i="3"/>
  <c r="AO1424" i="3"/>
  <c r="AO1423" i="3"/>
  <c r="AO1422" i="3"/>
  <c r="AO1421" i="3"/>
  <c r="AO1420" i="3"/>
  <c r="AO1419" i="3"/>
  <c r="AO1418" i="3"/>
  <c r="AO1417" i="3"/>
  <c r="AO1416" i="3"/>
  <c r="AO1415" i="3"/>
  <c r="AO1414" i="3"/>
  <c r="AO1413" i="3"/>
  <c r="AO1412" i="3"/>
  <c r="AO1411" i="3"/>
  <c r="AO1410" i="3"/>
  <c r="AO1409" i="3"/>
  <c r="AO1408" i="3"/>
  <c r="AO1407" i="3"/>
  <c r="AO1406" i="3"/>
  <c r="AO1405" i="3"/>
  <c r="AO1404" i="3"/>
  <c r="AO1403" i="3"/>
  <c r="AO1402" i="3"/>
  <c r="AO1401" i="3"/>
  <c r="AO1400" i="3"/>
  <c r="AO1399" i="3"/>
  <c r="AO1398" i="3"/>
  <c r="AO1397" i="3"/>
  <c r="AO1396" i="3"/>
  <c r="AO1395" i="3"/>
  <c r="AO1394" i="3"/>
  <c r="AO1393" i="3"/>
  <c r="AO1392" i="3"/>
  <c r="AO1391" i="3"/>
  <c r="AO1390" i="3"/>
  <c r="AO1389" i="3"/>
  <c r="AO1388" i="3"/>
  <c r="AO1387" i="3"/>
  <c r="AO1386" i="3"/>
  <c r="AO1385" i="3"/>
  <c r="AO1384" i="3"/>
  <c r="AO1383" i="3"/>
  <c r="AO1382" i="3"/>
  <c r="AO1381" i="3"/>
  <c r="AO1380" i="3"/>
  <c r="AO1379" i="3"/>
  <c r="AO1378" i="3"/>
  <c r="AO1377" i="3"/>
  <c r="AO1376" i="3"/>
  <c r="AO1375" i="3"/>
  <c r="AO1374" i="3"/>
  <c r="AO1373" i="3"/>
  <c r="AO1372" i="3"/>
  <c r="AO1371" i="3"/>
  <c r="AO1370" i="3"/>
  <c r="AO1369" i="3"/>
  <c r="AO1368" i="3"/>
  <c r="AO1367" i="3"/>
  <c r="AO1366" i="3"/>
  <c r="AO1365" i="3"/>
  <c r="AO1364" i="3"/>
  <c r="AO1363" i="3"/>
  <c r="AO1362" i="3"/>
  <c r="AO1361" i="3"/>
  <c r="AO1360" i="3"/>
  <c r="AO1359" i="3"/>
  <c r="AO1358" i="3"/>
  <c r="AO1357" i="3"/>
  <c r="AO1356" i="3"/>
  <c r="AO1355" i="3"/>
  <c r="AO1354" i="3"/>
  <c r="AO1353" i="3"/>
  <c r="AO1352" i="3"/>
  <c r="AO1351" i="3"/>
  <c r="AO1350" i="3"/>
  <c r="AO1349" i="3"/>
  <c r="AO1348" i="3"/>
  <c r="AO1347" i="3"/>
  <c r="AO1346" i="3"/>
  <c r="AO1345" i="3"/>
  <c r="AO1344" i="3"/>
  <c r="AO1343" i="3"/>
  <c r="AO1342" i="3"/>
  <c r="AO1341" i="3"/>
  <c r="AO1340" i="3"/>
  <c r="AO1339" i="3"/>
  <c r="AO1338" i="3"/>
  <c r="AO1337" i="3"/>
  <c r="AO1336" i="3"/>
  <c r="AO1335" i="3"/>
  <c r="AO1334" i="3"/>
  <c r="AO1333" i="3"/>
  <c r="AO1332" i="3"/>
  <c r="AO1331" i="3"/>
  <c r="AO1330" i="3"/>
  <c r="AO1329" i="3"/>
  <c r="AO1328" i="3"/>
  <c r="AO1327" i="3"/>
  <c r="AO1326" i="3"/>
  <c r="AO1325" i="3"/>
  <c r="AO1324" i="3"/>
  <c r="AO1323" i="3"/>
  <c r="AO1322" i="3"/>
  <c r="AO1321" i="3"/>
  <c r="AO1320" i="3"/>
  <c r="AO1319" i="3"/>
  <c r="AO1318" i="3"/>
  <c r="AO1317" i="3"/>
  <c r="AO1316" i="3"/>
  <c r="AO1315" i="3"/>
  <c r="AO1314" i="3"/>
  <c r="AO1313" i="3"/>
  <c r="AO1312" i="3"/>
  <c r="AO1311" i="3"/>
  <c r="AO1310" i="3"/>
  <c r="AO1309" i="3"/>
  <c r="AO1308" i="3"/>
  <c r="AO1307" i="3"/>
  <c r="AO1306" i="3"/>
  <c r="AO1305" i="3"/>
  <c r="AO1304" i="3"/>
  <c r="AO1303" i="3"/>
  <c r="AO1302" i="3"/>
  <c r="AO1301" i="3"/>
  <c r="AO1300" i="3"/>
  <c r="AO1299" i="3"/>
  <c r="AO1298" i="3"/>
  <c r="AO1297" i="3"/>
  <c r="AO1296" i="3"/>
  <c r="AO1295" i="3"/>
  <c r="AO1294" i="3"/>
  <c r="AO1293" i="3"/>
  <c r="AO1292" i="3"/>
  <c r="AO1291" i="3"/>
  <c r="AO1290" i="3"/>
  <c r="AO1289" i="3"/>
  <c r="AO1288" i="3"/>
  <c r="AO1287" i="3"/>
  <c r="AO1286" i="3"/>
  <c r="AO1285" i="3"/>
  <c r="AO1284" i="3"/>
  <c r="AO1283" i="3"/>
  <c r="AO1282" i="3"/>
  <c r="AO1281" i="3"/>
  <c r="AO1280" i="3"/>
  <c r="AO1279" i="3"/>
  <c r="AO1278" i="3"/>
  <c r="AO1277" i="3"/>
  <c r="AO1276" i="3"/>
  <c r="AO1275" i="3"/>
  <c r="AO1274" i="3"/>
  <c r="AO1273" i="3"/>
  <c r="AO1272" i="3"/>
  <c r="AO1271" i="3"/>
  <c r="AO1270" i="3"/>
  <c r="AO1269" i="3"/>
  <c r="AO1268" i="3"/>
  <c r="AO1267" i="3"/>
  <c r="AO1266" i="3"/>
  <c r="AO1265" i="3"/>
  <c r="AO1264" i="3"/>
  <c r="AO1263" i="3"/>
  <c r="AO1262" i="3"/>
  <c r="AO1261" i="3"/>
  <c r="AO1260" i="3"/>
  <c r="AO1259" i="3"/>
  <c r="AO1258" i="3"/>
  <c r="AO1257" i="3"/>
  <c r="AO1256" i="3"/>
  <c r="AO1255" i="3"/>
  <c r="AO1254" i="3"/>
  <c r="AO1253" i="3"/>
  <c r="AO1252" i="3"/>
  <c r="AO1251" i="3"/>
  <c r="AO1250" i="3"/>
  <c r="AO1249" i="3"/>
  <c r="AO1248" i="3"/>
  <c r="AO1247" i="3"/>
  <c r="AO1246" i="3"/>
  <c r="AO1245" i="3"/>
  <c r="AO1244" i="3"/>
  <c r="AO1243" i="3"/>
  <c r="AO1242" i="3"/>
  <c r="AO1241" i="3"/>
  <c r="AO1240" i="3"/>
  <c r="AO1239" i="3"/>
  <c r="AO1238" i="3"/>
  <c r="AO1237" i="3"/>
  <c r="AO1236" i="3"/>
  <c r="AO1235" i="3"/>
  <c r="AO1234" i="3"/>
  <c r="AO1233" i="3"/>
  <c r="AO1232" i="3"/>
  <c r="AO1231" i="3"/>
  <c r="AO1230" i="3"/>
  <c r="AO1229" i="3"/>
  <c r="AO1228" i="3"/>
  <c r="AO1227" i="3"/>
  <c r="AO1226" i="3"/>
  <c r="AO1225" i="3"/>
  <c r="AO1224" i="3"/>
  <c r="AO1223" i="3"/>
  <c r="AO1222" i="3"/>
  <c r="AO1221" i="3"/>
  <c r="AO1220" i="3"/>
  <c r="AO1219" i="3"/>
  <c r="AO1218" i="3"/>
  <c r="AO1217" i="3"/>
  <c r="AO1216" i="3"/>
  <c r="AO1215" i="3"/>
  <c r="AO1214" i="3"/>
  <c r="AO1213" i="3"/>
  <c r="AO1212" i="3"/>
  <c r="AO1211" i="3"/>
  <c r="AO1210" i="3"/>
  <c r="AO1209" i="3"/>
  <c r="AO1208" i="3"/>
  <c r="AO1207" i="3"/>
  <c r="AO1206" i="3"/>
  <c r="AO1205" i="3"/>
  <c r="AO1204" i="3"/>
  <c r="AO1203" i="3"/>
  <c r="AO1202" i="3"/>
  <c r="AO1201" i="3"/>
  <c r="AO1200" i="3"/>
  <c r="AO1199" i="3"/>
  <c r="AO1198" i="3"/>
  <c r="AO1197" i="3"/>
  <c r="AO1196" i="3"/>
  <c r="AO1195" i="3"/>
  <c r="AO1194" i="3"/>
  <c r="AO1193" i="3"/>
  <c r="AO1192" i="3"/>
  <c r="AO1191" i="3"/>
  <c r="AO1190" i="3"/>
  <c r="AO1189" i="3"/>
  <c r="AO1188" i="3"/>
  <c r="AO1187" i="3"/>
  <c r="AO1186" i="3"/>
  <c r="AO1185" i="3"/>
  <c r="AO1184" i="3"/>
  <c r="AO1183" i="3"/>
  <c r="AO1182" i="3"/>
  <c r="AO1181" i="3"/>
  <c r="AO1180" i="3"/>
  <c r="AO1179" i="3"/>
  <c r="AO1178" i="3"/>
  <c r="AO1177" i="3"/>
  <c r="AO1176" i="3"/>
  <c r="AO1175" i="3"/>
  <c r="AO1174" i="3"/>
  <c r="AO1173" i="3"/>
  <c r="AO1172" i="3"/>
  <c r="AO1171" i="3"/>
  <c r="AO1170" i="3"/>
  <c r="AO1169" i="3"/>
  <c r="AO1168" i="3"/>
  <c r="AO1167" i="3"/>
  <c r="AO1166" i="3"/>
  <c r="AO1165" i="3"/>
  <c r="AO1164" i="3"/>
  <c r="AO1163" i="3"/>
  <c r="AO1162" i="3"/>
  <c r="AO1161" i="3"/>
  <c r="AO1160" i="3"/>
  <c r="AO1159" i="3"/>
  <c r="AO1158" i="3"/>
  <c r="AO1157" i="3"/>
  <c r="AO1156" i="3"/>
  <c r="AO1155" i="3"/>
  <c r="AO1154" i="3"/>
  <c r="AO1153" i="3"/>
  <c r="AO1152" i="3"/>
  <c r="AO1151" i="3"/>
  <c r="AO1150" i="3"/>
  <c r="AO1149" i="3"/>
  <c r="AO1148" i="3"/>
  <c r="AO1147" i="3"/>
  <c r="AO1146" i="3"/>
  <c r="AO1145" i="3"/>
  <c r="AO1144" i="3"/>
  <c r="AO1143" i="3"/>
  <c r="AO1142" i="3"/>
  <c r="AO1141" i="3"/>
  <c r="AO1140" i="3"/>
  <c r="AO1139" i="3"/>
  <c r="AO1138" i="3"/>
  <c r="AO1137" i="3"/>
  <c r="AO1136" i="3"/>
  <c r="AO1135" i="3"/>
  <c r="AO1134" i="3"/>
  <c r="AO1133" i="3"/>
  <c r="AO1132" i="3"/>
  <c r="AO1131" i="3"/>
  <c r="AO1130" i="3"/>
  <c r="AO1129" i="3"/>
  <c r="AO1128" i="3"/>
  <c r="AO1127" i="3"/>
  <c r="AO1126" i="3"/>
  <c r="AO1125" i="3"/>
  <c r="AO1124" i="3"/>
  <c r="AO1123" i="3"/>
  <c r="AO1122" i="3"/>
  <c r="AO1121" i="3"/>
  <c r="AO1120" i="3"/>
  <c r="AO1119" i="3"/>
  <c r="AO1118" i="3"/>
  <c r="AO1117" i="3"/>
  <c r="AO1116" i="3"/>
  <c r="AO1115" i="3"/>
  <c r="AO1114" i="3"/>
  <c r="AO1113" i="3"/>
  <c r="AO1112" i="3"/>
  <c r="AO1111" i="3"/>
  <c r="AO1110" i="3"/>
  <c r="AO1109" i="3"/>
  <c r="AO1108" i="3"/>
  <c r="AO1107" i="3"/>
  <c r="AO1106" i="3"/>
  <c r="AO1105" i="3"/>
  <c r="AO1104" i="3"/>
  <c r="AO1103" i="3"/>
  <c r="AO1102" i="3"/>
  <c r="AO1101" i="3"/>
  <c r="AO1100" i="3"/>
  <c r="AO1099" i="3"/>
  <c r="AO1098" i="3"/>
  <c r="AO1097" i="3"/>
  <c r="AO1096" i="3"/>
  <c r="AO1095" i="3"/>
  <c r="AO1094" i="3"/>
  <c r="AO1093" i="3"/>
  <c r="AO1092" i="3"/>
  <c r="AO1091" i="3"/>
  <c r="AO1090" i="3"/>
  <c r="AO1089" i="3"/>
  <c r="AO1088" i="3"/>
  <c r="AO1087" i="3"/>
  <c r="AO1086" i="3"/>
  <c r="AO1085" i="3"/>
  <c r="AO1084" i="3"/>
  <c r="AO1083" i="3"/>
  <c r="AO1082" i="3"/>
  <c r="AO1081" i="3"/>
  <c r="AO1080" i="3"/>
  <c r="AO1079" i="3"/>
  <c r="AO1078" i="3"/>
  <c r="AO1077" i="3"/>
  <c r="AO1076" i="3"/>
  <c r="AO1075" i="3"/>
  <c r="AO1074" i="3"/>
  <c r="AO1073" i="3"/>
  <c r="AO1072" i="3"/>
  <c r="AO1071" i="3"/>
  <c r="AO1070" i="3"/>
  <c r="AO1069" i="3"/>
  <c r="AO1068" i="3"/>
  <c r="AO1067" i="3"/>
  <c r="AO1066" i="3"/>
  <c r="AO1065" i="3"/>
  <c r="AO1064" i="3"/>
  <c r="AO1063" i="3"/>
  <c r="AO1062" i="3"/>
  <c r="AO1061" i="3"/>
  <c r="AO1060" i="3"/>
  <c r="AO1059" i="3"/>
  <c r="AO1058" i="3"/>
  <c r="AO1057" i="3"/>
  <c r="AO1056" i="3"/>
  <c r="AO1055" i="3"/>
  <c r="AO1054" i="3"/>
  <c r="AO1053" i="3"/>
  <c r="AO1052" i="3"/>
  <c r="AO1051" i="3"/>
  <c r="AO1050" i="3"/>
  <c r="AO1049" i="3"/>
  <c r="AO1048" i="3"/>
  <c r="AO1047" i="3"/>
  <c r="AO1046" i="3"/>
  <c r="AO1045" i="3"/>
  <c r="AO1044" i="3"/>
  <c r="AO1043" i="3"/>
  <c r="AO1042" i="3"/>
  <c r="AO1041" i="3"/>
  <c r="AO1040" i="3"/>
  <c r="AO1039" i="3"/>
  <c r="AO1038" i="3"/>
  <c r="AO1037" i="3"/>
  <c r="AO1036" i="3"/>
  <c r="AO1035" i="3"/>
  <c r="AO1034" i="3"/>
  <c r="AO1033" i="3"/>
  <c r="AO1032" i="3"/>
  <c r="AO1031" i="3"/>
  <c r="AO1030" i="3"/>
  <c r="AO1029" i="3"/>
  <c r="AO1028" i="3"/>
  <c r="AO1027" i="3"/>
  <c r="AO1026" i="3"/>
  <c r="AO1025" i="3"/>
  <c r="AO1024" i="3"/>
  <c r="AO1023" i="3"/>
  <c r="AO1022" i="3"/>
  <c r="AO1021" i="3"/>
  <c r="AO1020" i="3"/>
  <c r="AO1019" i="3"/>
  <c r="AO1018" i="3"/>
  <c r="AO1017" i="3"/>
  <c r="AO1016" i="3"/>
  <c r="AO1015" i="3"/>
  <c r="AO1014" i="3"/>
  <c r="AO1013" i="3"/>
  <c r="AO1012" i="3"/>
  <c r="AO1011" i="3"/>
  <c r="AO1010" i="3"/>
  <c r="AO1009" i="3"/>
  <c r="AO1008" i="3"/>
  <c r="AO1007" i="3"/>
  <c r="AO1006" i="3"/>
  <c r="AO1005" i="3"/>
  <c r="AO1004" i="3"/>
  <c r="AO1003" i="3"/>
  <c r="AO1002" i="3"/>
  <c r="AO1001" i="3"/>
  <c r="AO1000" i="3"/>
  <c r="AO999" i="3"/>
  <c r="AO998" i="3"/>
  <c r="AO997" i="3"/>
  <c r="AO996" i="3"/>
  <c r="AO995" i="3"/>
  <c r="AO994" i="3"/>
  <c r="AO993" i="3"/>
  <c r="AO992" i="3"/>
  <c r="AO991" i="3"/>
  <c r="AO990" i="3"/>
  <c r="AO989" i="3"/>
  <c r="AO988" i="3"/>
  <c r="AO987" i="3"/>
  <c r="AO986" i="3"/>
  <c r="AO985" i="3"/>
  <c r="AO984" i="3"/>
  <c r="AO983" i="3"/>
  <c r="AO982" i="3"/>
  <c r="AO981" i="3"/>
  <c r="AO980" i="3"/>
  <c r="AO979" i="3"/>
  <c r="AO978" i="3"/>
  <c r="AO977" i="3"/>
  <c r="AO976" i="3"/>
  <c r="AO975" i="3"/>
  <c r="AO974" i="3"/>
  <c r="AO973" i="3"/>
  <c r="AO972" i="3"/>
  <c r="AO971" i="3"/>
  <c r="AO970" i="3"/>
  <c r="AO969" i="3"/>
  <c r="AO968" i="3"/>
  <c r="AO967" i="3"/>
  <c r="AO966" i="3"/>
  <c r="AO965" i="3"/>
  <c r="AO964" i="3"/>
  <c r="AO963" i="3"/>
  <c r="AO962" i="3"/>
  <c r="AO961" i="3"/>
  <c r="AO960" i="3"/>
  <c r="AO959" i="3"/>
  <c r="AO958" i="3"/>
  <c r="AO957" i="3"/>
  <c r="AO956" i="3"/>
  <c r="AO955" i="3"/>
  <c r="AO954" i="3"/>
  <c r="AO953" i="3"/>
  <c r="AO952" i="3"/>
  <c r="AO951" i="3"/>
  <c r="AO950" i="3"/>
  <c r="AO949" i="3"/>
  <c r="AO948" i="3"/>
  <c r="AO947" i="3"/>
  <c r="AO946" i="3"/>
  <c r="AO945" i="3"/>
  <c r="AO944" i="3"/>
  <c r="AO943" i="3"/>
  <c r="AO942" i="3"/>
  <c r="AO941" i="3"/>
  <c r="AO940" i="3"/>
  <c r="AO939" i="3"/>
  <c r="AO938" i="3"/>
  <c r="AO937" i="3"/>
  <c r="AO936" i="3"/>
  <c r="AO935" i="3"/>
  <c r="AO934" i="3"/>
  <c r="AO933" i="3"/>
  <c r="AO932" i="3"/>
  <c r="AO931" i="3"/>
  <c r="AO930" i="3"/>
  <c r="AO929" i="3"/>
  <c r="AO928" i="3"/>
  <c r="AO927" i="3"/>
  <c r="AO926" i="3"/>
  <c r="AO925" i="3"/>
  <c r="AO924" i="3"/>
  <c r="AO923" i="3"/>
  <c r="AO922" i="3"/>
  <c r="AO921" i="3"/>
  <c r="AO920" i="3"/>
  <c r="AO919" i="3"/>
  <c r="AO918" i="3"/>
  <c r="AO917" i="3"/>
  <c r="AO916" i="3"/>
  <c r="AO915" i="3"/>
  <c r="AO914" i="3"/>
  <c r="AO913" i="3"/>
  <c r="AO912" i="3"/>
  <c r="AO911" i="3"/>
  <c r="AO910" i="3"/>
  <c r="AO909" i="3"/>
  <c r="AO908" i="3"/>
  <c r="AO907" i="3"/>
  <c r="AO906" i="3"/>
  <c r="AO905" i="3"/>
  <c r="AO904" i="3"/>
  <c r="AO903" i="3"/>
  <c r="AO902" i="3"/>
  <c r="AO901" i="3"/>
  <c r="AO900" i="3"/>
  <c r="AO899" i="3"/>
  <c r="AO898" i="3"/>
  <c r="AO897" i="3"/>
  <c r="AO896" i="3"/>
  <c r="AO895" i="3"/>
  <c r="AO894" i="3"/>
  <c r="AO893" i="3"/>
  <c r="AO892" i="3"/>
  <c r="AO891" i="3"/>
  <c r="AO890" i="3"/>
  <c r="AO889" i="3"/>
  <c r="AO888" i="3"/>
  <c r="AO887" i="3"/>
  <c r="AO886" i="3"/>
  <c r="AO885" i="3"/>
  <c r="AO884" i="3"/>
  <c r="AO883" i="3"/>
  <c r="AO882" i="3"/>
  <c r="AO881" i="3"/>
  <c r="AO880" i="3"/>
  <c r="AO879" i="3"/>
  <c r="AO878" i="3"/>
  <c r="AO877" i="3"/>
  <c r="AO876" i="3"/>
  <c r="AO875" i="3"/>
  <c r="AO874" i="3"/>
  <c r="AO873" i="3"/>
  <c r="AO872" i="3"/>
  <c r="AO871" i="3"/>
  <c r="AO870" i="3"/>
  <c r="AO869" i="3"/>
  <c r="AO868" i="3"/>
  <c r="AO867" i="3"/>
  <c r="AO866" i="3"/>
  <c r="AO865" i="3"/>
  <c r="AO864" i="3"/>
  <c r="AO863" i="3"/>
  <c r="AO862" i="3"/>
  <c r="AO861" i="3"/>
  <c r="AO860" i="3"/>
  <c r="AO859" i="3"/>
  <c r="AO858" i="3"/>
  <c r="AO857" i="3"/>
  <c r="AO856" i="3"/>
  <c r="AO855" i="3"/>
  <c r="AO854" i="3"/>
  <c r="AO853" i="3"/>
  <c r="AO852" i="3"/>
  <c r="AO851" i="3"/>
  <c r="AO850" i="3"/>
  <c r="AO849" i="3"/>
  <c r="AO848" i="3"/>
  <c r="AO847" i="3"/>
  <c r="AO846" i="3"/>
  <c r="AO845" i="3"/>
  <c r="AO844" i="3"/>
  <c r="AO843" i="3"/>
  <c r="AO842" i="3"/>
  <c r="AO841" i="3"/>
  <c r="AO840" i="3"/>
  <c r="AO839" i="3"/>
  <c r="AO838" i="3"/>
  <c r="AO837" i="3"/>
  <c r="AO836" i="3"/>
  <c r="AO835" i="3"/>
  <c r="AO834" i="3"/>
  <c r="AO833" i="3"/>
  <c r="AO832" i="3"/>
  <c r="AO831" i="3"/>
  <c r="AO830" i="3"/>
  <c r="AO829" i="3"/>
  <c r="AO828" i="3"/>
  <c r="AO827" i="3"/>
  <c r="AO826" i="3"/>
  <c r="AO825" i="3"/>
  <c r="AO824" i="3"/>
  <c r="AO823" i="3"/>
  <c r="AO822" i="3"/>
  <c r="AO821" i="3"/>
  <c r="AO820" i="3"/>
  <c r="AO819" i="3"/>
  <c r="AO818" i="3"/>
  <c r="AO817" i="3"/>
  <c r="AO816" i="3"/>
  <c r="AO815" i="3"/>
  <c r="AO814" i="3"/>
  <c r="AO813" i="3"/>
  <c r="AO812" i="3"/>
  <c r="AO811" i="3"/>
  <c r="AO810" i="3"/>
  <c r="AO809" i="3"/>
  <c r="AO808" i="3"/>
  <c r="AO807" i="3"/>
  <c r="AO806" i="3"/>
  <c r="AO805" i="3"/>
  <c r="AO804" i="3"/>
  <c r="AO803" i="3"/>
  <c r="AO802" i="3"/>
  <c r="AO801" i="3"/>
  <c r="AO800" i="3"/>
  <c r="AO799" i="3"/>
  <c r="AO798" i="3"/>
  <c r="AO797" i="3"/>
  <c r="AO796" i="3"/>
  <c r="AO795" i="3"/>
  <c r="AO794" i="3"/>
  <c r="AO793" i="3"/>
  <c r="AO792" i="3"/>
  <c r="AO791" i="3"/>
  <c r="AO790" i="3"/>
  <c r="AO789" i="3"/>
  <c r="AO788" i="3"/>
  <c r="AO787" i="3"/>
  <c r="AO786" i="3"/>
  <c r="AO785" i="3"/>
  <c r="AO784" i="3"/>
  <c r="AO783" i="3"/>
  <c r="AO782" i="3"/>
  <c r="AO781" i="3"/>
  <c r="AO780" i="3"/>
  <c r="AO779" i="3"/>
  <c r="AO778" i="3"/>
  <c r="AO777" i="3"/>
  <c r="AO776" i="3"/>
  <c r="AO775" i="3"/>
  <c r="AO774" i="3"/>
  <c r="AO773" i="3"/>
  <c r="AO772" i="3"/>
  <c r="AO771" i="3"/>
  <c r="AO770" i="3"/>
  <c r="AO769" i="3"/>
  <c r="AO768" i="3"/>
  <c r="AO767" i="3"/>
  <c r="AO766" i="3"/>
  <c r="AO765" i="3"/>
  <c r="AO764" i="3"/>
  <c r="AO763" i="3"/>
  <c r="AO762" i="3"/>
  <c r="AO761" i="3"/>
  <c r="AO760" i="3"/>
  <c r="AO759" i="3"/>
  <c r="AO758" i="3"/>
  <c r="AO757" i="3"/>
  <c r="AO756" i="3"/>
  <c r="AO755" i="3"/>
  <c r="AO754" i="3"/>
  <c r="AO753" i="3"/>
  <c r="AO752" i="3"/>
  <c r="AO751" i="3"/>
  <c r="AO750" i="3"/>
  <c r="AO749" i="3"/>
  <c r="AO748" i="3"/>
  <c r="AO747" i="3"/>
  <c r="AO746" i="3"/>
  <c r="AO745" i="3"/>
  <c r="AO744" i="3"/>
  <c r="AO743" i="3"/>
  <c r="AO742" i="3"/>
  <c r="AO741" i="3"/>
  <c r="AO740" i="3"/>
  <c r="AO739" i="3"/>
  <c r="AO738" i="3"/>
  <c r="AO737" i="3"/>
  <c r="AO736" i="3"/>
  <c r="AO735" i="3"/>
  <c r="AO734" i="3"/>
  <c r="AO733" i="3"/>
  <c r="AO732" i="3"/>
  <c r="AO731" i="3"/>
  <c r="AO730" i="3"/>
  <c r="AO729" i="3"/>
  <c r="AO728" i="3"/>
  <c r="AO727" i="3"/>
  <c r="AO726" i="3"/>
  <c r="AO725" i="3"/>
  <c r="AO724" i="3"/>
  <c r="AO723" i="3"/>
  <c r="AO722" i="3"/>
  <c r="AO721" i="3"/>
  <c r="AO720" i="3"/>
  <c r="AO719" i="3"/>
  <c r="AO718" i="3"/>
  <c r="AO717" i="3"/>
  <c r="AO716" i="3"/>
  <c r="AO715" i="3"/>
  <c r="AO714" i="3"/>
  <c r="AO713" i="3"/>
  <c r="AO712" i="3"/>
  <c r="AO711" i="3"/>
  <c r="AO710" i="3"/>
  <c r="AO709" i="3"/>
  <c r="AO708" i="3"/>
  <c r="AO707" i="3"/>
  <c r="AO706" i="3"/>
  <c r="AO705" i="3"/>
  <c r="AO704" i="3"/>
  <c r="AO703" i="3"/>
  <c r="AO702" i="3"/>
  <c r="AO701" i="3"/>
  <c r="AO700" i="3"/>
  <c r="AO699" i="3"/>
  <c r="AO698" i="3"/>
  <c r="AO697" i="3"/>
  <c r="AO696" i="3"/>
  <c r="AO695" i="3"/>
  <c r="AO694" i="3"/>
  <c r="AO693" i="3"/>
  <c r="AO692" i="3"/>
  <c r="AO691" i="3"/>
  <c r="AO690" i="3"/>
  <c r="AO689" i="3"/>
  <c r="AO688" i="3"/>
  <c r="AO687" i="3"/>
  <c r="AO686" i="3"/>
  <c r="AO685" i="3"/>
  <c r="AO684" i="3"/>
  <c r="AO683" i="3"/>
  <c r="AO682" i="3"/>
  <c r="AO681" i="3"/>
  <c r="AO680" i="3"/>
  <c r="AO679" i="3"/>
  <c r="AO678" i="3"/>
  <c r="AO677" i="3"/>
  <c r="AO676" i="3"/>
  <c r="AO675" i="3"/>
  <c r="AO674" i="3"/>
  <c r="AO673" i="3"/>
  <c r="AO672" i="3"/>
  <c r="AO671" i="3"/>
  <c r="AO670" i="3"/>
  <c r="AO669" i="3"/>
  <c r="AO668" i="3"/>
  <c r="AO667" i="3"/>
  <c r="AO666" i="3"/>
  <c r="AO665" i="3"/>
  <c r="AO664" i="3"/>
  <c r="AO663" i="3"/>
  <c r="AO662" i="3"/>
  <c r="AO661" i="3"/>
  <c r="AO660" i="3"/>
  <c r="AO659" i="3"/>
  <c r="AO658" i="3"/>
  <c r="AO657" i="3"/>
  <c r="AO656" i="3"/>
  <c r="AO655" i="3"/>
  <c r="AO654" i="3"/>
  <c r="AO653" i="3"/>
  <c r="AO652" i="3"/>
  <c r="AO651" i="3"/>
  <c r="AO650" i="3"/>
  <c r="AO649" i="3"/>
  <c r="AO648" i="3"/>
  <c r="AO647" i="3"/>
  <c r="AO646" i="3"/>
  <c r="AO645" i="3"/>
  <c r="AO644" i="3"/>
  <c r="AO643" i="3"/>
  <c r="AO642" i="3"/>
  <c r="AO641" i="3"/>
  <c r="AO640" i="3"/>
  <c r="AO639" i="3"/>
  <c r="AO638" i="3"/>
  <c r="AO637" i="3"/>
  <c r="AO636" i="3"/>
  <c r="AO635" i="3"/>
  <c r="AO634" i="3"/>
  <c r="AO633" i="3"/>
  <c r="AO632" i="3"/>
  <c r="AO631" i="3"/>
  <c r="AO630" i="3"/>
  <c r="AO629" i="3"/>
  <c r="AO628" i="3"/>
  <c r="AO627" i="3"/>
  <c r="AO626" i="3"/>
  <c r="AO625" i="3"/>
  <c r="AO624" i="3"/>
  <c r="AO623" i="3"/>
  <c r="AO622" i="3"/>
  <c r="AO621" i="3"/>
  <c r="AO620" i="3"/>
  <c r="AO619" i="3"/>
  <c r="AO618" i="3"/>
  <c r="AO617" i="3"/>
  <c r="AO616" i="3"/>
  <c r="AO615" i="3"/>
  <c r="AO614" i="3"/>
  <c r="AO613" i="3"/>
  <c r="AO612" i="3"/>
  <c r="AO611" i="3"/>
  <c r="AO610" i="3"/>
  <c r="AO609" i="3"/>
  <c r="AO608" i="3"/>
  <c r="AO607" i="3"/>
  <c r="AO606" i="3"/>
  <c r="AO605" i="3"/>
  <c r="AO604" i="3"/>
  <c r="AO603" i="3"/>
  <c r="AO602" i="3"/>
  <c r="AO601" i="3"/>
  <c r="AO600" i="3"/>
  <c r="AO599" i="3"/>
  <c r="AO598" i="3"/>
  <c r="AO597" i="3"/>
  <c r="AO596" i="3"/>
  <c r="AO595" i="3"/>
  <c r="AO594" i="3"/>
  <c r="AO593" i="3"/>
  <c r="AO592" i="3"/>
  <c r="AO591" i="3"/>
  <c r="AO590" i="3"/>
  <c r="AO589" i="3"/>
  <c r="AO588" i="3"/>
  <c r="AO587" i="3"/>
  <c r="AO586" i="3"/>
  <c r="AO585" i="3"/>
  <c r="AO584" i="3"/>
  <c r="AO583" i="3"/>
  <c r="AO582" i="3"/>
  <c r="AO581" i="3"/>
  <c r="AO580" i="3"/>
  <c r="AO579" i="3"/>
  <c r="AO578" i="3"/>
  <c r="AO577" i="3"/>
  <c r="AO576" i="3"/>
  <c r="AO575" i="3"/>
  <c r="AO574" i="3"/>
  <c r="AO573" i="3"/>
  <c r="AO572" i="3"/>
  <c r="AO571" i="3"/>
  <c r="AO570" i="3"/>
  <c r="AO569" i="3"/>
  <c r="AO568" i="3"/>
  <c r="AO567" i="3"/>
  <c r="AO566" i="3"/>
  <c r="AO565" i="3"/>
  <c r="AO564" i="3"/>
  <c r="AO563" i="3"/>
  <c r="AO562" i="3"/>
  <c r="AO561" i="3"/>
  <c r="AO560" i="3"/>
  <c r="AO559" i="3"/>
  <c r="AO558" i="3"/>
  <c r="AO557" i="3"/>
  <c r="AO556" i="3"/>
  <c r="AO555" i="3"/>
  <c r="AO554" i="3"/>
  <c r="AO553" i="3"/>
  <c r="AO552" i="3"/>
  <c r="AO551" i="3"/>
  <c r="AO550" i="3"/>
  <c r="AO549" i="3"/>
  <c r="AO548" i="3"/>
  <c r="AO547" i="3"/>
  <c r="AO546" i="3"/>
  <c r="AO545" i="3"/>
  <c r="AO544" i="3"/>
  <c r="AO543" i="3"/>
  <c r="AO542" i="3"/>
  <c r="AO541" i="3"/>
  <c r="AO540" i="3"/>
  <c r="AO539" i="3"/>
  <c r="AO524" i="3"/>
  <c r="AO521" i="3"/>
  <c r="AO517" i="3"/>
  <c r="AO514" i="3"/>
  <c r="AO496" i="3"/>
  <c r="AO497" i="3"/>
  <c r="AO498" i="3"/>
  <c r="AO499" i="3"/>
  <c r="AO500" i="3"/>
  <c r="AO501" i="3"/>
  <c r="AO502" i="3"/>
  <c r="AO503" i="3"/>
  <c r="AO504" i="3"/>
  <c r="AO505" i="3"/>
  <c r="AO506" i="3"/>
  <c r="AO507" i="3"/>
  <c r="AO508" i="3"/>
  <c r="AO509" i="3"/>
  <c r="AO510" i="3"/>
  <c r="AO511" i="3"/>
  <c r="AO477" i="3"/>
  <c r="AO478" i="3"/>
  <c r="AO479" i="3"/>
  <c r="AO480" i="3"/>
  <c r="AO481" i="3"/>
  <c r="AO482" i="3"/>
  <c r="AO483" i="3"/>
  <c r="AO484" i="3"/>
  <c r="AO485" i="3"/>
  <c r="AO486" i="3"/>
  <c r="AO487" i="3"/>
  <c r="AO488" i="3"/>
  <c r="AO489" i="3"/>
  <c r="AO490" i="3"/>
  <c r="AO491" i="3"/>
  <c r="AO492" i="3"/>
  <c r="AO493" i="3"/>
  <c r="AO494" i="3"/>
  <c r="AO495" i="3"/>
  <c r="AO476" i="3"/>
  <c r="AO475" i="3"/>
  <c r="AN4" i="3"/>
  <c r="AN3" i="3"/>
  <c r="AO472" i="3"/>
  <c r="AO471" i="3"/>
  <c r="AO470" i="3"/>
  <c r="AO469" i="3"/>
  <c r="AO468" i="3"/>
  <c r="AO467" i="3"/>
  <c r="AO466" i="3"/>
  <c r="AO465" i="3"/>
  <c r="AO464" i="3"/>
  <c r="AO463" i="3"/>
  <c r="AO462" i="3"/>
  <c r="AO461" i="3"/>
  <c r="AO460" i="3"/>
  <c r="AO459" i="3"/>
  <c r="AO458" i="3"/>
  <c r="AO457" i="3"/>
  <c r="AO456" i="3"/>
  <c r="AO455" i="3"/>
  <c r="AO454" i="3"/>
  <c r="AO453" i="3"/>
  <c r="AO452" i="3"/>
  <c r="AO451" i="3"/>
  <c r="AO450" i="3"/>
  <c r="AO449" i="3"/>
  <c r="AO448" i="3"/>
  <c r="AO447" i="3"/>
  <c r="AO446" i="3"/>
  <c r="AO445" i="3"/>
  <c r="AO444" i="3"/>
  <c r="AO443" i="3"/>
  <c r="AO442" i="3"/>
  <c r="AO441" i="3"/>
  <c r="AO440" i="3"/>
  <c r="AO439" i="3"/>
  <c r="AO438" i="3"/>
  <c r="AO437" i="3"/>
  <c r="AO436" i="3"/>
  <c r="AO435" i="3"/>
  <c r="AO434" i="3"/>
  <c r="AO433" i="3"/>
  <c r="AO432" i="3"/>
  <c r="AO431" i="3"/>
  <c r="AO430" i="3"/>
  <c r="AO429" i="3"/>
  <c r="AO428" i="3"/>
  <c r="AO427" i="3"/>
  <c r="AO426" i="3"/>
  <c r="AO425" i="3"/>
  <c r="AO424" i="3"/>
  <c r="AO423" i="3"/>
  <c r="AO422" i="3"/>
  <c r="AO421" i="3"/>
  <c r="AO420" i="3"/>
  <c r="AO419" i="3"/>
  <c r="AO418" i="3"/>
  <c r="AO417" i="3"/>
  <c r="AO416" i="3"/>
  <c r="AO415" i="3"/>
  <c r="AO414" i="3"/>
  <c r="AO413" i="3"/>
  <c r="AO412" i="3"/>
  <c r="AO411" i="3"/>
  <c r="AO410" i="3"/>
  <c r="AO409" i="3"/>
  <c r="AO408" i="3"/>
  <c r="AO407" i="3"/>
  <c r="AO406" i="3"/>
  <c r="AO405" i="3"/>
  <c r="AO404" i="3"/>
  <c r="AO403" i="3"/>
  <c r="AO402" i="3"/>
  <c r="AO401" i="3"/>
  <c r="AO400" i="3"/>
  <c r="AO399" i="3"/>
  <c r="AO398" i="3"/>
  <c r="AO397" i="3"/>
  <c r="AO396" i="3"/>
  <c r="AO395" i="3"/>
  <c r="AO394" i="3"/>
  <c r="AO393" i="3"/>
  <c r="AO392" i="3"/>
  <c r="AO391" i="3"/>
  <c r="AO390" i="3"/>
  <c r="AO389" i="3"/>
  <c r="AO388" i="3"/>
  <c r="AO387" i="3"/>
  <c r="AO386" i="3"/>
  <c r="AO385" i="3"/>
  <c r="AO384" i="3"/>
  <c r="AO383" i="3"/>
  <c r="AO382" i="3"/>
  <c r="AO381" i="3"/>
  <c r="AO380" i="3"/>
  <c r="AO379" i="3"/>
  <c r="AO378" i="3"/>
  <c r="AO377" i="3"/>
  <c r="AO376" i="3"/>
  <c r="AO375" i="3"/>
  <c r="AO374" i="3"/>
  <c r="AO373" i="3"/>
  <c r="AO372" i="3"/>
  <c r="AO371" i="3"/>
  <c r="AO370" i="3"/>
  <c r="AO369" i="3"/>
  <c r="AO368" i="3"/>
  <c r="AO367" i="3"/>
  <c r="AO366" i="3"/>
  <c r="AO365" i="3"/>
  <c r="AO364" i="3"/>
  <c r="AO363" i="3"/>
  <c r="AO362" i="3"/>
  <c r="AO361" i="3"/>
  <c r="AO360" i="3"/>
  <c r="AO359" i="3"/>
  <c r="AO358" i="3"/>
  <c r="AO357" i="3"/>
  <c r="AO356" i="3"/>
  <c r="AO355" i="3"/>
  <c r="AO354" i="3"/>
  <c r="AO353" i="3"/>
  <c r="AO352" i="3"/>
  <c r="AO351" i="3"/>
  <c r="AO350" i="3"/>
  <c r="AO349" i="3"/>
  <c r="AO348" i="3"/>
  <c r="AO347" i="3"/>
  <c r="AO346" i="3"/>
  <c r="AO345" i="3"/>
  <c r="AO344" i="3"/>
  <c r="AO343" i="3"/>
  <c r="AO342" i="3"/>
  <c r="AO341" i="3"/>
  <c r="AO340" i="3"/>
  <c r="AO339" i="3"/>
  <c r="AO338" i="3"/>
  <c r="AO337" i="3"/>
  <c r="AO336" i="3"/>
  <c r="AO335" i="3"/>
  <c r="AO334" i="3"/>
  <c r="AO333" i="3"/>
  <c r="AO332" i="3"/>
  <c r="AO331" i="3"/>
  <c r="AO330" i="3"/>
  <c r="AO329" i="3"/>
  <c r="AO328" i="3"/>
  <c r="AO327" i="3"/>
  <c r="AO326" i="3"/>
  <c r="AO325" i="3"/>
  <c r="AO324" i="3"/>
  <c r="AO323" i="3"/>
  <c r="AO322" i="3"/>
  <c r="AO321" i="3"/>
  <c r="AO320" i="3"/>
  <c r="AO319" i="3"/>
  <c r="AO318" i="3"/>
  <c r="AO317" i="3"/>
  <c r="AO316" i="3"/>
  <c r="AO315" i="3"/>
  <c r="AO314" i="3"/>
  <c r="AO313" i="3"/>
  <c r="AO312" i="3"/>
  <c r="AO311" i="3"/>
  <c r="AO310" i="3"/>
  <c r="AO309" i="3"/>
  <c r="AO308" i="3"/>
  <c r="AO307" i="3"/>
  <c r="AO306" i="3"/>
  <c r="AO305" i="3"/>
  <c r="AO304" i="3"/>
  <c r="AO303" i="3"/>
  <c r="AO302" i="3"/>
  <c r="AO301" i="3"/>
  <c r="AO300" i="3"/>
  <c r="AO299" i="3"/>
  <c r="AO298" i="3"/>
  <c r="AO297" i="3"/>
  <c r="AO296" i="3"/>
  <c r="AO295" i="3"/>
  <c r="AO294" i="3"/>
  <c r="AO293" i="3"/>
  <c r="AO292" i="3"/>
  <c r="AO291" i="3"/>
  <c r="AO290" i="3"/>
  <c r="AO289" i="3"/>
  <c r="AO288" i="3"/>
  <c r="AO287" i="3"/>
  <c r="AO286" i="3"/>
  <c r="AO285" i="3"/>
  <c r="AO284" i="3"/>
  <c r="AO283" i="3"/>
  <c r="AO282" i="3"/>
  <c r="AO281" i="3"/>
  <c r="AO280" i="3"/>
  <c r="AO279" i="3"/>
  <c r="AO278" i="3"/>
  <c r="AO277" i="3"/>
  <c r="AO276" i="3"/>
  <c r="AO275" i="3"/>
  <c r="AO274" i="3"/>
  <c r="AO273" i="3"/>
  <c r="AO272" i="3"/>
  <c r="AO271" i="3"/>
  <c r="AO270" i="3"/>
  <c r="AO269" i="3"/>
  <c r="AO268" i="3"/>
  <c r="AO267" i="3"/>
  <c r="AO266" i="3"/>
  <c r="AO265" i="3"/>
  <c r="AO264" i="3"/>
  <c r="AO263" i="3"/>
  <c r="AO262" i="3"/>
  <c r="AO261" i="3"/>
  <c r="AO260" i="3"/>
  <c r="AO259" i="3"/>
  <c r="AO258" i="3"/>
  <c r="AO257" i="3"/>
  <c r="AO256" i="3"/>
  <c r="AO255" i="3"/>
  <c r="AO254" i="3"/>
  <c r="AO253" i="3"/>
  <c r="AO252" i="3"/>
  <c r="AO251" i="3"/>
  <c r="AO250" i="3"/>
  <c r="AO249" i="3"/>
  <c r="AO248" i="3"/>
  <c r="AO247" i="3"/>
  <c r="AO246" i="3"/>
  <c r="AO245" i="3"/>
  <c r="AO244" i="3"/>
  <c r="AO243" i="3"/>
  <c r="AO242" i="3"/>
  <c r="AO241" i="3"/>
  <c r="AO240" i="3"/>
  <c r="AO239" i="3"/>
  <c r="AO238" i="3"/>
  <c r="AO237" i="3"/>
  <c r="AO236" i="3"/>
  <c r="AO235" i="3"/>
  <c r="AO234" i="3"/>
  <c r="AO233" i="3"/>
  <c r="AO232" i="3"/>
  <c r="AO231" i="3"/>
  <c r="AO230" i="3"/>
  <c r="AO229" i="3"/>
  <c r="AO228" i="3"/>
  <c r="AO227" i="3"/>
  <c r="AO226" i="3"/>
  <c r="AO225" i="3"/>
  <c r="AO224" i="3"/>
  <c r="AO223" i="3"/>
  <c r="AO222" i="3"/>
  <c r="AO221" i="3"/>
  <c r="AO220" i="3"/>
  <c r="AO219" i="3"/>
  <c r="AO218" i="3"/>
  <c r="AO217" i="3"/>
  <c r="AO216" i="3"/>
  <c r="AO215" i="3"/>
  <c r="AO214" i="3"/>
  <c r="AO213" i="3"/>
  <c r="AO212" i="3"/>
  <c r="AO211" i="3"/>
  <c r="AO210" i="3"/>
  <c r="AO209" i="3"/>
  <c r="AO208" i="3"/>
  <c r="AO207" i="3"/>
  <c r="AO206" i="3"/>
  <c r="AO205" i="3"/>
  <c r="AO204" i="3"/>
  <c r="AO203" i="3"/>
  <c r="AO202" i="3"/>
  <c r="AO201" i="3"/>
  <c r="AO200" i="3"/>
  <c r="AO199" i="3"/>
  <c r="AO198" i="3"/>
  <c r="AO197" i="3"/>
  <c r="AO196" i="3"/>
  <c r="AO195" i="3"/>
  <c r="AO194" i="3"/>
  <c r="AO193" i="3"/>
  <c r="AO192" i="3"/>
  <c r="AO191" i="3"/>
  <c r="AO190" i="3"/>
  <c r="AO189" i="3"/>
  <c r="AO188" i="3"/>
  <c r="AO187" i="3"/>
  <c r="AO186" i="3"/>
  <c r="AO185" i="3"/>
  <c r="AO184" i="3"/>
  <c r="AO183" i="3"/>
  <c r="AO182" i="3"/>
  <c r="AO181" i="3"/>
  <c r="AO180" i="3"/>
  <c r="AO179" i="3"/>
  <c r="AO178" i="3"/>
  <c r="AO177" i="3"/>
  <c r="AO176" i="3"/>
  <c r="AO175" i="3"/>
  <c r="AO174" i="3"/>
  <c r="AO173" i="3"/>
  <c r="AO172" i="3"/>
  <c r="AO171" i="3"/>
  <c r="AO170" i="3"/>
  <c r="AO169" i="3"/>
  <c r="AO168" i="3"/>
  <c r="AO167" i="3"/>
  <c r="AO166" i="3"/>
  <c r="AO165" i="3"/>
  <c r="AO164" i="3"/>
  <c r="AO163" i="3"/>
  <c r="AO162" i="3"/>
  <c r="AO161" i="3"/>
  <c r="AO160" i="3"/>
  <c r="AO159" i="3"/>
  <c r="AO158" i="3"/>
  <c r="AO157" i="3"/>
  <c r="AO156" i="3"/>
  <c r="AO155" i="3"/>
  <c r="AO154" i="3"/>
  <c r="AO153" i="3"/>
  <c r="AO152" i="3"/>
  <c r="AO151" i="3"/>
  <c r="AO150" i="3"/>
  <c r="AO149" i="3"/>
  <c r="AO148" i="3"/>
  <c r="AO147" i="3"/>
  <c r="AO146" i="3"/>
  <c r="AO145" i="3"/>
  <c r="AO144" i="3"/>
  <c r="AO143" i="3"/>
  <c r="AO142" i="3"/>
  <c r="AO141" i="3"/>
  <c r="AO140" i="3"/>
  <c r="AO139" i="3"/>
  <c r="AO138" i="3"/>
  <c r="AO137" i="3"/>
  <c r="AO136" i="3"/>
  <c r="AO135" i="3"/>
  <c r="AO134" i="3"/>
  <c r="AO133" i="3"/>
  <c r="AO132" i="3"/>
  <c r="AO131" i="3"/>
  <c r="AO130" i="3"/>
  <c r="AO129" i="3"/>
  <c r="AO128" i="3"/>
  <c r="AO127" i="3"/>
  <c r="AO126" i="3"/>
  <c r="AO125" i="3"/>
  <c r="AO124" i="3"/>
  <c r="AO123" i="3"/>
  <c r="AO122" i="3"/>
  <c r="AO121" i="3"/>
  <c r="AO120" i="3"/>
  <c r="AO119" i="3"/>
  <c r="AO118" i="3"/>
  <c r="AO117" i="3"/>
  <c r="AO116" i="3"/>
  <c r="AO115" i="3"/>
  <c r="AO114" i="3"/>
  <c r="AO113" i="3"/>
  <c r="AO112" i="3"/>
  <c r="AO111" i="3"/>
  <c r="AO110" i="3"/>
  <c r="AO109" i="3"/>
  <c r="AO108" i="3"/>
  <c r="AO107" i="3"/>
  <c r="AO106" i="3"/>
  <c r="AO105" i="3"/>
  <c r="AO104" i="3"/>
  <c r="AO103" i="3"/>
  <c r="AO102" i="3"/>
  <c r="AO101" i="3"/>
  <c r="AO100" i="3"/>
  <c r="AO99" i="3"/>
  <c r="AO98" i="3"/>
  <c r="AO97" i="3"/>
  <c r="AO96" i="3"/>
  <c r="AO95" i="3"/>
  <c r="AO94" i="3"/>
  <c r="AO93" i="3"/>
  <c r="AO92" i="3"/>
  <c r="AO91" i="3"/>
  <c r="AO90" i="3"/>
  <c r="AO89" i="3"/>
  <c r="AO88" i="3"/>
  <c r="AO87" i="3"/>
  <c r="AO86" i="3"/>
  <c r="AO85" i="3"/>
  <c r="AO84" i="3"/>
  <c r="AO83" i="3"/>
  <c r="AO82" i="3"/>
  <c r="AO81" i="3"/>
  <c r="AO80" i="3"/>
  <c r="AO79" i="3"/>
  <c r="AO78" i="3"/>
  <c r="AO77" i="3"/>
  <c r="AO76" i="3"/>
  <c r="AO75" i="3"/>
  <c r="AO74" i="3"/>
  <c r="AO73" i="3"/>
  <c r="AO72" i="3"/>
  <c r="AO71" i="3"/>
  <c r="AO70" i="3"/>
  <c r="AO69" i="3"/>
  <c r="AO68" i="3"/>
  <c r="AO67" i="3"/>
  <c r="AO66" i="3"/>
  <c r="AO65" i="3"/>
  <c r="AO64" i="3"/>
  <c r="AO63" i="3"/>
  <c r="AO62" i="3"/>
  <c r="AO61" i="3"/>
  <c r="AO60" i="3"/>
  <c r="AO59" i="3"/>
  <c r="AO58" i="3"/>
  <c r="AO57" i="3"/>
  <c r="AO56" i="3"/>
  <c r="AO55" i="3"/>
  <c r="AO54" i="3"/>
  <c r="AO53" i="3"/>
  <c r="AO52" i="3"/>
  <c r="AO51" i="3"/>
  <c r="AO50" i="3"/>
  <c r="AO49" i="3"/>
  <c r="AO48" i="3"/>
  <c r="AO47" i="3"/>
  <c r="AO46" i="3"/>
  <c r="AO45" i="3"/>
  <c r="AO44" i="3"/>
  <c r="AO43" i="3"/>
  <c r="AO42" i="3"/>
  <c r="AO41" i="3"/>
  <c r="AO40" i="3"/>
  <c r="AO39" i="3"/>
  <c r="AO38" i="3"/>
  <c r="AO37" i="3"/>
  <c r="AO36" i="3"/>
  <c r="AO35" i="3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O16" i="3"/>
  <c r="AO15" i="3"/>
  <c r="AO14" i="3"/>
  <c r="AO13" i="3"/>
  <c r="AO12" i="3"/>
  <c r="AO11" i="3"/>
  <c r="AO10" i="3"/>
  <c r="AO9" i="3"/>
  <c r="AO8" i="3"/>
  <c r="AO7" i="3"/>
  <c r="AO6" i="3"/>
  <c r="AO5" i="3"/>
  <c r="AO4" i="3"/>
  <c r="AO3" i="3"/>
  <c r="AP8058" i="3" l="1"/>
  <c r="AM8058" i="3"/>
  <c r="AL8058" i="3"/>
  <c r="AK8058" i="3"/>
  <c r="AJ8058" i="3"/>
  <c r="AI8058" i="3"/>
  <c r="AH8058" i="3"/>
  <c r="AP8057" i="3"/>
  <c r="AM8057" i="3"/>
  <c r="AL8057" i="3"/>
  <c r="AK8057" i="3"/>
  <c r="AJ8057" i="3"/>
  <c r="AI8057" i="3"/>
  <c r="AH8057" i="3"/>
  <c r="AP8056" i="3"/>
  <c r="AM8056" i="3"/>
  <c r="AL8056" i="3"/>
  <c r="AK8056" i="3"/>
  <c r="AJ8056" i="3"/>
  <c r="AI8056" i="3"/>
  <c r="AH8056" i="3"/>
  <c r="AP8055" i="3"/>
  <c r="AM8055" i="3"/>
  <c r="AL8055" i="3"/>
  <c r="AK8055" i="3"/>
  <c r="AJ8055" i="3"/>
  <c r="AI8055" i="3"/>
  <c r="AH8055" i="3"/>
  <c r="AP8054" i="3"/>
  <c r="AM8054" i="3"/>
  <c r="AL8054" i="3"/>
  <c r="AK8054" i="3"/>
  <c r="AJ8054" i="3"/>
  <c r="AI8054" i="3"/>
  <c r="AH8054" i="3"/>
  <c r="AP8053" i="3"/>
  <c r="AM8053" i="3"/>
  <c r="AL8053" i="3"/>
  <c r="AK8053" i="3"/>
  <c r="AJ8053" i="3"/>
  <c r="AI8053" i="3"/>
  <c r="AH8053" i="3"/>
  <c r="AP8052" i="3"/>
  <c r="AM8052" i="3"/>
  <c r="AL8052" i="3"/>
  <c r="AK8052" i="3"/>
  <c r="AJ8052" i="3"/>
  <c r="AI8052" i="3"/>
  <c r="AH8052" i="3"/>
  <c r="AP8051" i="3"/>
  <c r="AM8051" i="3"/>
  <c r="AL8051" i="3"/>
  <c r="AK8051" i="3"/>
  <c r="AJ8051" i="3"/>
  <c r="AI8051" i="3"/>
  <c r="AH8051" i="3"/>
  <c r="AP8050" i="3"/>
  <c r="AM8050" i="3"/>
  <c r="AL8050" i="3"/>
  <c r="AK8050" i="3"/>
  <c r="AJ8050" i="3"/>
  <c r="AI8050" i="3"/>
  <c r="AH8050" i="3"/>
  <c r="AP8049" i="3"/>
  <c r="AM8049" i="3"/>
  <c r="AL8049" i="3"/>
  <c r="AK8049" i="3"/>
  <c r="AJ8049" i="3"/>
  <c r="AI8049" i="3"/>
  <c r="AH8049" i="3"/>
  <c r="AP8048" i="3"/>
  <c r="AM8048" i="3"/>
  <c r="AL8048" i="3"/>
  <c r="AK8048" i="3"/>
  <c r="AJ8048" i="3"/>
  <c r="AI8048" i="3"/>
  <c r="AH8048" i="3"/>
  <c r="AP8047" i="3"/>
  <c r="AM8047" i="3"/>
  <c r="AL8047" i="3"/>
  <c r="AK8047" i="3"/>
  <c r="AJ8047" i="3"/>
  <c r="AI8047" i="3"/>
  <c r="AH8047" i="3"/>
  <c r="AP8046" i="3"/>
  <c r="AM8046" i="3"/>
  <c r="AL8046" i="3"/>
  <c r="AK8046" i="3"/>
  <c r="AJ8046" i="3"/>
  <c r="AI8046" i="3"/>
  <c r="AH8046" i="3"/>
  <c r="AP8045" i="3"/>
  <c r="AM8045" i="3"/>
  <c r="AL8045" i="3"/>
  <c r="AK8045" i="3"/>
  <c r="AJ8045" i="3"/>
  <c r="AI8045" i="3"/>
  <c r="AH8045" i="3"/>
  <c r="AP8044" i="3"/>
  <c r="AM8044" i="3"/>
  <c r="AL8044" i="3"/>
  <c r="AK8044" i="3"/>
  <c r="AJ8044" i="3"/>
  <c r="AI8044" i="3"/>
  <c r="AH8044" i="3"/>
  <c r="AP8043" i="3"/>
  <c r="AM8043" i="3"/>
  <c r="AL8043" i="3"/>
  <c r="AK8043" i="3"/>
  <c r="AJ8043" i="3"/>
  <c r="AI8043" i="3"/>
  <c r="AH8043" i="3"/>
  <c r="AP8042" i="3"/>
  <c r="AM8042" i="3"/>
  <c r="AL8042" i="3"/>
  <c r="AK8042" i="3"/>
  <c r="AJ8042" i="3"/>
  <c r="AI8042" i="3"/>
  <c r="AH8042" i="3"/>
  <c r="AP8041" i="3"/>
  <c r="AM8041" i="3"/>
  <c r="AL8041" i="3"/>
  <c r="AK8041" i="3"/>
  <c r="AJ8041" i="3"/>
  <c r="AI8041" i="3"/>
  <c r="AH8041" i="3"/>
  <c r="AP8040" i="3"/>
  <c r="AM8040" i="3"/>
  <c r="AL8040" i="3"/>
  <c r="AK8040" i="3"/>
  <c r="AJ8040" i="3"/>
  <c r="AI8040" i="3"/>
  <c r="AH8040" i="3"/>
  <c r="AP8039" i="3"/>
  <c r="AM8039" i="3"/>
  <c r="AL8039" i="3"/>
  <c r="AK8039" i="3"/>
  <c r="AJ8039" i="3"/>
  <c r="AI8039" i="3"/>
  <c r="AH8039" i="3"/>
  <c r="AP8038" i="3"/>
  <c r="AM8038" i="3"/>
  <c r="AL8038" i="3"/>
  <c r="AK8038" i="3"/>
  <c r="AJ8038" i="3"/>
  <c r="AI8038" i="3"/>
  <c r="AH8038" i="3"/>
  <c r="AP8037" i="3"/>
  <c r="AM8037" i="3"/>
  <c r="AL8037" i="3"/>
  <c r="AK8037" i="3"/>
  <c r="AJ8037" i="3"/>
  <c r="AI8037" i="3"/>
  <c r="AH8037" i="3"/>
  <c r="AP8036" i="3"/>
  <c r="AM8036" i="3"/>
  <c r="AL8036" i="3"/>
  <c r="AK8036" i="3"/>
  <c r="AJ8036" i="3"/>
  <c r="AI8036" i="3"/>
  <c r="AH8036" i="3"/>
  <c r="AP8035" i="3"/>
  <c r="AM8035" i="3"/>
  <c r="AL8035" i="3"/>
  <c r="AK8035" i="3"/>
  <c r="AJ8035" i="3"/>
  <c r="AI8035" i="3"/>
  <c r="AH8035" i="3"/>
  <c r="AP8034" i="3"/>
  <c r="AM8034" i="3"/>
  <c r="AL8034" i="3"/>
  <c r="AK8034" i="3"/>
  <c r="AJ8034" i="3"/>
  <c r="AI8034" i="3"/>
  <c r="AH8034" i="3"/>
  <c r="AP8033" i="3"/>
  <c r="AM8033" i="3"/>
  <c r="AL8033" i="3"/>
  <c r="AK8033" i="3"/>
  <c r="AJ8033" i="3"/>
  <c r="AI8033" i="3"/>
  <c r="AH8033" i="3"/>
  <c r="AP8032" i="3"/>
  <c r="AM8032" i="3"/>
  <c r="AL8032" i="3"/>
  <c r="AK8032" i="3"/>
  <c r="AJ8032" i="3"/>
  <c r="AI8032" i="3"/>
  <c r="AH8032" i="3"/>
  <c r="AP8031" i="3"/>
  <c r="AM8031" i="3"/>
  <c r="AL8031" i="3"/>
  <c r="AK8031" i="3"/>
  <c r="AJ8031" i="3"/>
  <c r="AI8031" i="3"/>
  <c r="AH8031" i="3"/>
  <c r="AP8030" i="3"/>
  <c r="AM8030" i="3"/>
  <c r="AL8030" i="3"/>
  <c r="AK8030" i="3"/>
  <c r="AJ8030" i="3"/>
  <c r="AI8030" i="3"/>
  <c r="AH8030" i="3"/>
  <c r="AP8029" i="3"/>
  <c r="AM8029" i="3"/>
  <c r="AL8029" i="3"/>
  <c r="AK8029" i="3"/>
  <c r="AJ8029" i="3"/>
  <c r="AI8029" i="3"/>
  <c r="AH8029" i="3"/>
  <c r="AP8028" i="3"/>
  <c r="AM8028" i="3"/>
  <c r="AL8028" i="3"/>
  <c r="AK8028" i="3"/>
  <c r="AJ8028" i="3"/>
  <c r="AI8028" i="3"/>
  <c r="AH8028" i="3"/>
  <c r="AP8027" i="3"/>
  <c r="AM8027" i="3"/>
  <c r="AL8027" i="3"/>
  <c r="AK8027" i="3"/>
  <c r="AJ8027" i="3"/>
  <c r="AI8027" i="3"/>
  <c r="AH8027" i="3"/>
  <c r="AP8026" i="3"/>
  <c r="AM8026" i="3"/>
  <c r="AL8026" i="3"/>
  <c r="AK8026" i="3"/>
  <c r="AJ8026" i="3"/>
  <c r="AI8026" i="3"/>
  <c r="AH8026" i="3"/>
  <c r="AP8025" i="3"/>
  <c r="AM8025" i="3"/>
  <c r="AL8025" i="3"/>
  <c r="AK8025" i="3"/>
  <c r="AJ8025" i="3"/>
  <c r="AI8025" i="3"/>
  <c r="AH8025" i="3"/>
  <c r="AP8024" i="3"/>
  <c r="AM8024" i="3"/>
  <c r="AL8024" i="3"/>
  <c r="AK8024" i="3"/>
  <c r="AJ8024" i="3"/>
  <c r="AI8024" i="3"/>
  <c r="AH8024" i="3"/>
  <c r="AP8023" i="3"/>
  <c r="AM8023" i="3"/>
  <c r="AL8023" i="3"/>
  <c r="AK8023" i="3"/>
  <c r="AJ8023" i="3"/>
  <c r="AI8023" i="3"/>
  <c r="AH8023" i="3"/>
  <c r="AP8022" i="3"/>
  <c r="AM8022" i="3"/>
  <c r="AL8022" i="3"/>
  <c r="AK8022" i="3"/>
  <c r="AJ8022" i="3"/>
  <c r="AI8022" i="3"/>
  <c r="AH8022" i="3"/>
  <c r="AP8021" i="3"/>
  <c r="AM8021" i="3"/>
  <c r="AL8021" i="3"/>
  <c r="AK8021" i="3"/>
  <c r="AJ8021" i="3"/>
  <c r="AI8021" i="3"/>
  <c r="AH8021" i="3"/>
  <c r="AP8020" i="3"/>
  <c r="AM8020" i="3"/>
  <c r="AL8020" i="3"/>
  <c r="AK8020" i="3"/>
  <c r="AJ8020" i="3"/>
  <c r="AI8020" i="3"/>
  <c r="AH8020" i="3"/>
  <c r="AP8019" i="3"/>
  <c r="AM8019" i="3"/>
  <c r="AL8019" i="3"/>
  <c r="AK8019" i="3"/>
  <c r="AJ8019" i="3"/>
  <c r="AI8019" i="3"/>
  <c r="AH8019" i="3"/>
  <c r="AP8018" i="3"/>
  <c r="AM8018" i="3"/>
  <c r="AL8018" i="3"/>
  <c r="AK8018" i="3"/>
  <c r="AJ8018" i="3"/>
  <c r="AI8018" i="3"/>
  <c r="AH8018" i="3"/>
  <c r="AP8017" i="3"/>
  <c r="AM8017" i="3"/>
  <c r="AL8017" i="3"/>
  <c r="AK8017" i="3"/>
  <c r="AJ8017" i="3"/>
  <c r="AI8017" i="3"/>
  <c r="AH8017" i="3"/>
  <c r="AP8016" i="3"/>
  <c r="AM8016" i="3"/>
  <c r="AL8016" i="3"/>
  <c r="AK8016" i="3"/>
  <c r="AJ8016" i="3"/>
  <c r="AI8016" i="3"/>
  <c r="AH8016" i="3"/>
  <c r="AP8015" i="3"/>
  <c r="AM8015" i="3"/>
  <c r="AL8015" i="3"/>
  <c r="AK8015" i="3"/>
  <c r="AJ8015" i="3"/>
  <c r="AI8015" i="3"/>
  <c r="AH8015" i="3"/>
  <c r="AP8014" i="3"/>
  <c r="AM8014" i="3"/>
  <c r="AL8014" i="3"/>
  <c r="AK8014" i="3"/>
  <c r="AJ8014" i="3"/>
  <c r="AI8014" i="3"/>
  <c r="AH8014" i="3"/>
  <c r="AP8013" i="3"/>
  <c r="AM8013" i="3"/>
  <c r="AL8013" i="3"/>
  <c r="AK8013" i="3"/>
  <c r="AJ8013" i="3"/>
  <c r="AI8013" i="3"/>
  <c r="AH8013" i="3"/>
  <c r="AP8012" i="3"/>
  <c r="AM8012" i="3"/>
  <c r="AL8012" i="3"/>
  <c r="AK8012" i="3"/>
  <c r="AJ8012" i="3"/>
  <c r="AI8012" i="3"/>
  <c r="AH8012" i="3"/>
  <c r="AP8011" i="3"/>
  <c r="AM8011" i="3"/>
  <c r="AL8011" i="3"/>
  <c r="AK8011" i="3"/>
  <c r="AJ8011" i="3"/>
  <c r="AI8011" i="3"/>
  <c r="AH8011" i="3"/>
  <c r="AP8010" i="3"/>
  <c r="AM8010" i="3"/>
  <c r="AL8010" i="3"/>
  <c r="AK8010" i="3"/>
  <c r="AJ8010" i="3"/>
  <c r="AI8010" i="3"/>
  <c r="AH8010" i="3"/>
  <c r="AP8009" i="3"/>
  <c r="AM8009" i="3"/>
  <c r="AL8009" i="3"/>
  <c r="AK8009" i="3"/>
  <c r="AJ8009" i="3"/>
  <c r="AI8009" i="3"/>
  <c r="AH8009" i="3"/>
  <c r="AP8008" i="3"/>
  <c r="AM8008" i="3"/>
  <c r="AL8008" i="3"/>
  <c r="AK8008" i="3"/>
  <c r="AJ8008" i="3"/>
  <c r="AI8008" i="3"/>
  <c r="AH8008" i="3"/>
  <c r="AP8007" i="3"/>
  <c r="AM8007" i="3"/>
  <c r="AL8007" i="3"/>
  <c r="AK8007" i="3"/>
  <c r="AJ8007" i="3"/>
  <c r="AI8007" i="3"/>
  <c r="AH8007" i="3"/>
  <c r="AP8006" i="3"/>
  <c r="AM8006" i="3"/>
  <c r="AL8006" i="3"/>
  <c r="AK8006" i="3"/>
  <c r="AJ8006" i="3"/>
  <c r="AI8006" i="3"/>
  <c r="AH8006" i="3"/>
  <c r="AP8005" i="3"/>
  <c r="AM8005" i="3"/>
  <c r="AL8005" i="3"/>
  <c r="AK8005" i="3"/>
  <c r="AJ8005" i="3"/>
  <c r="AI8005" i="3"/>
  <c r="AH8005" i="3"/>
  <c r="AP8004" i="3"/>
  <c r="AM8004" i="3"/>
  <c r="AL8004" i="3"/>
  <c r="AK8004" i="3"/>
  <c r="AJ8004" i="3"/>
  <c r="AI8004" i="3"/>
  <c r="AH8004" i="3"/>
  <c r="AP8003" i="3"/>
  <c r="AM8003" i="3"/>
  <c r="AL8003" i="3"/>
  <c r="AK8003" i="3"/>
  <c r="AJ8003" i="3"/>
  <c r="AI8003" i="3"/>
  <c r="AH8003" i="3"/>
  <c r="AP8002" i="3"/>
  <c r="AM8002" i="3"/>
  <c r="AL8002" i="3"/>
  <c r="AK8002" i="3"/>
  <c r="AJ8002" i="3"/>
  <c r="AI8002" i="3"/>
  <c r="AH8002" i="3"/>
  <c r="AP8001" i="3"/>
  <c r="AM8001" i="3"/>
  <c r="AL8001" i="3"/>
  <c r="AK8001" i="3"/>
  <c r="AJ8001" i="3"/>
  <c r="AI8001" i="3"/>
  <c r="AH8001" i="3"/>
  <c r="AP8000" i="3"/>
  <c r="AM8000" i="3"/>
  <c r="AL8000" i="3"/>
  <c r="AK8000" i="3"/>
  <c r="AJ8000" i="3"/>
  <c r="AI8000" i="3"/>
  <c r="AH8000" i="3"/>
  <c r="AP7999" i="3"/>
  <c r="AM7999" i="3"/>
  <c r="AL7999" i="3"/>
  <c r="AK7999" i="3"/>
  <c r="AJ7999" i="3"/>
  <c r="AI7999" i="3"/>
  <c r="AH7999" i="3"/>
  <c r="AP7998" i="3"/>
  <c r="AM7998" i="3"/>
  <c r="AL7998" i="3"/>
  <c r="AK7998" i="3"/>
  <c r="AJ7998" i="3"/>
  <c r="AI7998" i="3"/>
  <c r="AH7998" i="3"/>
  <c r="AP7997" i="3"/>
  <c r="AM7997" i="3"/>
  <c r="AL7997" i="3"/>
  <c r="AK7997" i="3"/>
  <c r="AJ7997" i="3"/>
  <c r="AI7997" i="3"/>
  <c r="AH7997" i="3"/>
  <c r="AP7996" i="3"/>
  <c r="AM7996" i="3"/>
  <c r="AL7996" i="3"/>
  <c r="AK7996" i="3"/>
  <c r="AJ7996" i="3"/>
  <c r="AI7996" i="3"/>
  <c r="AH7996" i="3"/>
  <c r="AP7995" i="3"/>
  <c r="AM7995" i="3"/>
  <c r="AL7995" i="3"/>
  <c r="AK7995" i="3"/>
  <c r="AJ7995" i="3"/>
  <c r="AI7995" i="3"/>
  <c r="AH7995" i="3"/>
  <c r="AP7994" i="3"/>
  <c r="AM7994" i="3"/>
  <c r="AL7994" i="3"/>
  <c r="AK7994" i="3"/>
  <c r="AJ7994" i="3"/>
  <c r="AI7994" i="3"/>
  <c r="AH7994" i="3"/>
  <c r="AP7993" i="3"/>
  <c r="AM7993" i="3"/>
  <c r="AL7993" i="3"/>
  <c r="AK7993" i="3"/>
  <c r="AJ7993" i="3"/>
  <c r="AI7993" i="3"/>
  <c r="AH7993" i="3"/>
  <c r="AP7992" i="3"/>
  <c r="AM7992" i="3"/>
  <c r="AL7992" i="3"/>
  <c r="AK7992" i="3"/>
  <c r="AJ7992" i="3"/>
  <c r="AI7992" i="3"/>
  <c r="AH7992" i="3"/>
  <c r="AP7991" i="3"/>
  <c r="AM7991" i="3"/>
  <c r="AL7991" i="3"/>
  <c r="AK7991" i="3"/>
  <c r="AJ7991" i="3"/>
  <c r="AI7991" i="3"/>
  <c r="AH7991" i="3"/>
  <c r="AP7990" i="3"/>
  <c r="AM7990" i="3"/>
  <c r="AL7990" i="3"/>
  <c r="AK7990" i="3"/>
  <c r="AJ7990" i="3"/>
  <c r="AI7990" i="3"/>
  <c r="AH7990" i="3"/>
  <c r="AP7989" i="3"/>
  <c r="AM7989" i="3"/>
  <c r="AL7989" i="3"/>
  <c r="AK7989" i="3"/>
  <c r="AJ7989" i="3"/>
  <c r="AI7989" i="3"/>
  <c r="AH7989" i="3"/>
  <c r="AP7988" i="3"/>
  <c r="AM7988" i="3"/>
  <c r="AL7988" i="3"/>
  <c r="AK7988" i="3"/>
  <c r="AJ7988" i="3"/>
  <c r="AI7988" i="3"/>
  <c r="AH7988" i="3"/>
  <c r="AP7987" i="3"/>
  <c r="AM7987" i="3"/>
  <c r="AL7987" i="3"/>
  <c r="AK7987" i="3"/>
  <c r="AJ7987" i="3"/>
  <c r="AI7987" i="3"/>
  <c r="AH7987" i="3"/>
  <c r="AP7986" i="3"/>
  <c r="AM7986" i="3"/>
  <c r="AL7986" i="3"/>
  <c r="AK7986" i="3"/>
  <c r="AJ7986" i="3"/>
  <c r="AI7986" i="3"/>
  <c r="AH7986" i="3"/>
  <c r="AP7985" i="3"/>
  <c r="AM7985" i="3"/>
  <c r="AL7985" i="3"/>
  <c r="AK7985" i="3"/>
  <c r="AJ7985" i="3"/>
  <c r="AI7985" i="3"/>
  <c r="AH7985" i="3"/>
  <c r="AP7984" i="3"/>
  <c r="AM7984" i="3"/>
  <c r="AL7984" i="3"/>
  <c r="AK7984" i="3"/>
  <c r="AJ7984" i="3"/>
  <c r="AI7984" i="3"/>
  <c r="AH7984" i="3"/>
  <c r="AP7983" i="3"/>
  <c r="AM7983" i="3"/>
  <c r="AL7983" i="3"/>
  <c r="AK7983" i="3"/>
  <c r="AJ7983" i="3"/>
  <c r="AI7983" i="3"/>
  <c r="AH7983" i="3"/>
  <c r="AP7982" i="3"/>
  <c r="AM7982" i="3"/>
  <c r="AL7982" i="3"/>
  <c r="AK7982" i="3"/>
  <c r="AJ7982" i="3"/>
  <c r="AI7982" i="3"/>
  <c r="AH7982" i="3"/>
  <c r="AP7981" i="3"/>
  <c r="AM7981" i="3"/>
  <c r="AL7981" i="3"/>
  <c r="AK7981" i="3"/>
  <c r="AJ7981" i="3"/>
  <c r="AI7981" i="3"/>
  <c r="AH7981" i="3"/>
  <c r="AP7980" i="3"/>
  <c r="AM7980" i="3"/>
  <c r="AL7980" i="3"/>
  <c r="AK7980" i="3"/>
  <c r="AJ7980" i="3"/>
  <c r="AI7980" i="3"/>
  <c r="AH7980" i="3"/>
  <c r="AP7979" i="3"/>
  <c r="AM7979" i="3"/>
  <c r="AL7979" i="3"/>
  <c r="AK7979" i="3"/>
  <c r="AJ7979" i="3"/>
  <c r="AI7979" i="3"/>
  <c r="AH7979" i="3"/>
  <c r="AP7978" i="3"/>
  <c r="AM7978" i="3"/>
  <c r="AL7978" i="3"/>
  <c r="AK7978" i="3"/>
  <c r="AJ7978" i="3"/>
  <c r="AI7978" i="3"/>
  <c r="AH7978" i="3"/>
  <c r="AP7977" i="3"/>
  <c r="AM7977" i="3"/>
  <c r="AL7977" i="3"/>
  <c r="AK7977" i="3"/>
  <c r="AJ7977" i="3"/>
  <c r="AI7977" i="3"/>
  <c r="AH7977" i="3"/>
  <c r="AP7976" i="3"/>
  <c r="AM7976" i="3"/>
  <c r="AL7976" i="3"/>
  <c r="AK7976" i="3"/>
  <c r="AJ7976" i="3"/>
  <c r="AI7976" i="3"/>
  <c r="AH7976" i="3"/>
  <c r="AP7975" i="3"/>
  <c r="AM7975" i="3"/>
  <c r="AL7975" i="3"/>
  <c r="AK7975" i="3"/>
  <c r="AJ7975" i="3"/>
  <c r="AI7975" i="3"/>
  <c r="AH7975" i="3"/>
  <c r="AP7974" i="3"/>
  <c r="AM7974" i="3"/>
  <c r="AL7974" i="3"/>
  <c r="AK7974" i="3"/>
  <c r="AJ7974" i="3"/>
  <c r="AI7974" i="3"/>
  <c r="AH7974" i="3"/>
  <c r="AP7973" i="3"/>
  <c r="AM7973" i="3"/>
  <c r="AL7973" i="3"/>
  <c r="AK7973" i="3"/>
  <c r="AJ7973" i="3"/>
  <c r="AI7973" i="3"/>
  <c r="AH7973" i="3"/>
  <c r="AP7972" i="3"/>
  <c r="AM7972" i="3"/>
  <c r="AL7972" i="3"/>
  <c r="AK7972" i="3"/>
  <c r="AJ7972" i="3"/>
  <c r="AI7972" i="3"/>
  <c r="AH7972" i="3"/>
  <c r="AP7971" i="3"/>
  <c r="AM7971" i="3"/>
  <c r="AL7971" i="3"/>
  <c r="AK7971" i="3"/>
  <c r="AJ7971" i="3"/>
  <c r="AI7971" i="3"/>
  <c r="AH7971" i="3"/>
  <c r="AP7970" i="3"/>
  <c r="AM7970" i="3"/>
  <c r="AL7970" i="3"/>
  <c r="AK7970" i="3"/>
  <c r="AJ7970" i="3"/>
  <c r="AI7970" i="3"/>
  <c r="AH7970" i="3"/>
  <c r="AP7969" i="3"/>
  <c r="AM7969" i="3"/>
  <c r="AL7969" i="3"/>
  <c r="AK7969" i="3"/>
  <c r="AJ7969" i="3"/>
  <c r="AI7969" i="3"/>
  <c r="AH7969" i="3"/>
  <c r="AP7968" i="3"/>
  <c r="AM7968" i="3"/>
  <c r="AL7968" i="3"/>
  <c r="AK7968" i="3"/>
  <c r="AJ7968" i="3"/>
  <c r="AI7968" i="3"/>
  <c r="AH7968" i="3"/>
  <c r="AP7967" i="3"/>
  <c r="AM7967" i="3"/>
  <c r="AL7967" i="3"/>
  <c r="AK7967" i="3"/>
  <c r="AJ7967" i="3"/>
  <c r="AI7967" i="3"/>
  <c r="AH7967" i="3"/>
  <c r="AP7966" i="3"/>
  <c r="AM7966" i="3"/>
  <c r="AL7966" i="3"/>
  <c r="AK7966" i="3"/>
  <c r="AJ7966" i="3"/>
  <c r="AI7966" i="3"/>
  <c r="AH7966" i="3"/>
  <c r="AP7965" i="3"/>
  <c r="AM7965" i="3"/>
  <c r="AL7965" i="3"/>
  <c r="AK7965" i="3"/>
  <c r="AJ7965" i="3"/>
  <c r="AI7965" i="3"/>
  <c r="AH7965" i="3"/>
  <c r="AP7964" i="3"/>
  <c r="AM7964" i="3"/>
  <c r="AL7964" i="3"/>
  <c r="AK7964" i="3"/>
  <c r="AJ7964" i="3"/>
  <c r="AI7964" i="3"/>
  <c r="AH7964" i="3"/>
  <c r="AP7963" i="3"/>
  <c r="AM7963" i="3"/>
  <c r="AL7963" i="3"/>
  <c r="AK7963" i="3"/>
  <c r="AJ7963" i="3"/>
  <c r="AI7963" i="3"/>
  <c r="AH7963" i="3"/>
  <c r="AP7962" i="3"/>
  <c r="AM7962" i="3"/>
  <c r="AL7962" i="3"/>
  <c r="AK7962" i="3"/>
  <c r="AJ7962" i="3"/>
  <c r="AI7962" i="3"/>
  <c r="AH7962" i="3"/>
  <c r="AP7961" i="3"/>
  <c r="AM7961" i="3"/>
  <c r="AL7961" i="3"/>
  <c r="AK7961" i="3"/>
  <c r="AJ7961" i="3"/>
  <c r="AI7961" i="3"/>
  <c r="AH7961" i="3"/>
  <c r="AP7960" i="3"/>
  <c r="AM7960" i="3"/>
  <c r="AL7960" i="3"/>
  <c r="AK7960" i="3"/>
  <c r="AJ7960" i="3"/>
  <c r="AI7960" i="3"/>
  <c r="AH7960" i="3"/>
  <c r="AP7959" i="3"/>
  <c r="AM7959" i="3"/>
  <c r="AL7959" i="3"/>
  <c r="AK7959" i="3"/>
  <c r="AJ7959" i="3"/>
  <c r="AI7959" i="3"/>
  <c r="AH7959" i="3"/>
  <c r="AP7958" i="3"/>
  <c r="AM7958" i="3"/>
  <c r="AL7958" i="3"/>
  <c r="AK7958" i="3"/>
  <c r="AJ7958" i="3"/>
  <c r="AI7958" i="3"/>
  <c r="AH7958" i="3"/>
  <c r="AP7957" i="3"/>
  <c r="AM7957" i="3"/>
  <c r="AL7957" i="3"/>
  <c r="AK7957" i="3"/>
  <c r="AJ7957" i="3"/>
  <c r="AI7957" i="3"/>
  <c r="AH7957" i="3"/>
  <c r="AP7956" i="3"/>
  <c r="AM7956" i="3"/>
  <c r="AL7956" i="3"/>
  <c r="AK7956" i="3"/>
  <c r="AJ7956" i="3"/>
  <c r="AI7956" i="3"/>
  <c r="AH7956" i="3"/>
  <c r="AP7955" i="3"/>
  <c r="AM7955" i="3"/>
  <c r="AL7955" i="3"/>
  <c r="AK7955" i="3"/>
  <c r="AJ7955" i="3"/>
  <c r="AI7955" i="3"/>
  <c r="AH7955" i="3"/>
  <c r="AP7954" i="3"/>
  <c r="AM7954" i="3"/>
  <c r="AL7954" i="3"/>
  <c r="AK7954" i="3"/>
  <c r="AJ7954" i="3"/>
  <c r="AI7954" i="3"/>
  <c r="AH7954" i="3"/>
  <c r="AP7953" i="3"/>
  <c r="AM7953" i="3"/>
  <c r="AL7953" i="3"/>
  <c r="AK7953" i="3"/>
  <c r="AJ7953" i="3"/>
  <c r="AI7953" i="3"/>
  <c r="AH7953" i="3"/>
  <c r="AP7952" i="3"/>
  <c r="AM7952" i="3"/>
  <c r="AL7952" i="3"/>
  <c r="AK7952" i="3"/>
  <c r="AJ7952" i="3"/>
  <c r="AI7952" i="3"/>
  <c r="AH7952" i="3"/>
  <c r="AP7951" i="3"/>
  <c r="AM7951" i="3"/>
  <c r="AL7951" i="3"/>
  <c r="AK7951" i="3"/>
  <c r="AJ7951" i="3"/>
  <c r="AI7951" i="3"/>
  <c r="AH7951" i="3"/>
  <c r="AP7950" i="3"/>
  <c r="AM7950" i="3"/>
  <c r="AL7950" i="3"/>
  <c r="AK7950" i="3"/>
  <c r="AJ7950" i="3"/>
  <c r="AI7950" i="3"/>
  <c r="AH7950" i="3"/>
  <c r="AP7949" i="3"/>
  <c r="AM7949" i="3"/>
  <c r="AL7949" i="3"/>
  <c r="AK7949" i="3"/>
  <c r="AJ7949" i="3"/>
  <c r="AI7949" i="3"/>
  <c r="AH7949" i="3"/>
  <c r="AP7948" i="3"/>
  <c r="AM7948" i="3"/>
  <c r="AL7948" i="3"/>
  <c r="AK7948" i="3"/>
  <c r="AJ7948" i="3"/>
  <c r="AI7948" i="3"/>
  <c r="AH7948" i="3"/>
  <c r="AP7947" i="3"/>
  <c r="AM7947" i="3"/>
  <c r="AL7947" i="3"/>
  <c r="AK7947" i="3"/>
  <c r="AJ7947" i="3"/>
  <c r="AI7947" i="3"/>
  <c r="AH7947" i="3"/>
  <c r="AP7946" i="3"/>
  <c r="AM7946" i="3"/>
  <c r="AL7946" i="3"/>
  <c r="AK7946" i="3"/>
  <c r="AJ7946" i="3"/>
  <c r="AI7946" i="3"/>
  <c r="AH7946" i="3"/>
  <c r="AP7945" i="3"/>
  <c r="AM7945" i="3"/>
  <c r="AL7945" i="3"/>
  <c r="AK7945" i="3"/>
  <c r="AJ7945" i="3"/>
  <c r="AI7945" i="3"/>
  <c r="AH7945" i="3"/>
  <c r="AP7944" i="3"/>
  <c r="AM7944" i="3"/>
  <c r="AL7944" i="3"/>
  <c r="AK7944" i="3"/>
  <c r="AJ7944" i="3"/>
  <c r="AI7944" i="3"/>
  <c r="AH7944" i="3"/>
  <c r="AP7943" i="3"/>
  <c r="AM7943" i="3"/>
  <c r="AL7943" i="3"/>
  <c r="AK7943" i="3"/>
  <c r="AJ7943" i="3"/>
  <c r="AI7943" i="3"/>
  <c r="AH7943" i="3"/>
  <c r="AP7942" i="3"/>
  <c r="AM7942" i="3"/>
  <c r="AL7942" i="3"/>
  <c r="AK7942" i="3"/>
  <c r="AJ7942" i="3"/>
  <c r="AI7942" i="3"/>
  <c r="AH7942" i="3"/>
  <c r="AP7941" i="3"/>
  <c r="AM7941" i="3"/>
  <c r="AL7941" i="3"/>
  <c r="AK7941" i="3"/>
  <c r="AJ7941" i="3"/>
  <c r="AI7941" i="3"/>
  <c r="AH7941" i="3"/>
  <c r="AP7940" i="3"/>
  <c r="AM7940" i="3"/>
  <c r="AL7940" i="3"/>
  <c r="AK7940" i="3"/>
  <c r="AJ7940" i="3"/>
  <c r="AI7940" i="3"/>
  <c r="AH7940" i="3"/>
  <c r="AP7939" i="3"/>
  <c r="AM7939" i="3"/>
  <c r="AL7939" i="3"/>
  <c r="AK7939" i="3"/>
  <c r="AJ7939" i="3"/>
  <c r="AI7939" i="3"/>
  <c r="AH7939" i="3"/>
  <c r="AP7938" i="3"/>
  <c r="AM7938" i="3"/>
  <c r="AL7938" i="3"/>
  <c r="AK7938" i="3"/>
  <c r="AJ7938" i="3"/>
  <c r="AI7938" i="3"/>
  <c r="AH7938" i="3"/>
  <c r="AP7937" i="3"/>
  <c r="AM7937" i="3"/>
  <c r="AL7937" i="3"/>
  <c r="AK7937" i="3"/>
  <c r="AJ7937" i="3"/>
  <c r="AI7937" i="3"/>
  <c r="AH7937" i="3"/>
  <c r="AP7936" i="3"/>
  <c r="AM7936" i="3"/>
  <c r="AL7936" i="3"/>
  <c r="AK7936" i="3"/>
  <c r="AJ7936" i="3"/>
  <c r="AI7936" i="3"/>
  <c r="AH7936" i="3"/>
  <c r="AP7935" i="3"/>
  <c r="AM7935" i="3"/>
  <c r="AL7935" i="3"/>
  <c r="AK7935" i="3"/>
  <c r="AJ7935" i="3"/>
  <c r="AI7935" i="3"/>
  <c r="AH7935" i="3"/>
  <c r="AP7934" i="3"/>
  <c r="AM7934" i="3"/>
  <c r="AL7934" i="3"/>
  <c r="AK7934" i="3"/>
  <c r="AJ7934" i="3"/>
  <c r="AI7934" i="3"/>
  <c r="AH7934" i="3"/>
  <c r="AP7933" i="3"/>
  <c r="AM7933" i="3"/>
  <c r="AL7933" i="3"/>
  <c r="AK7933" i="3"/>
  <c r="AJ7933" i="3"/>
  <c r="AI7933" i="3"/>
  <c r="AH7933" i="3"/>
  <c r="AP7932" i="3"/>
  <c r="AM7932" i="3"/>
  <c r="AL7932" i="3"/>
  <c r="AK7932" i="3"/>
  <c r="AJ7932" i="3"/>
  <c r="AI7932" i="3"/>
  <c r="AH7932" i="3"/>
  <c r="AP7931" i="3"/>
  <c r="AM7931" i="3"/>
  <c r="AL7931" i="3"/>
  <c r="AK7931" i="3"/>
  <c r="AJ7931" i="3"/>
  <c r="AI7931" i="3"/>
  <c r="AH7931" i="3"/>
  <c r="AP7930" i="3"/>
  <c r="AM7930" i="3"/>
  <c r="AL7930" i="3"/>
  <c r="AK7930" i="3"/>
  <c r="AJ7930" i="3"/>
  <c r="AI7930" i="3"/>
  <c r="AH7930" i="3"/>
  <c r="AP7929" i="3"/>
  <c r="AM7929" i="3"/>
  <c r="AL7929" i="3"/>
  <c r="AK7929" i="3"/>
  <c r="AJ7929" i="3"/>
  <c r="AI7929" i="3"/>
  <c r="AH7929" i="3"/>
  <c r="AP7928" i="3"/>
  <c r="AM7928" i="3"/>
  <c r="AL7928" i="3"/>
  <c r="AK7928" i="3"/>
  <c r="AJ7928" i="3"/>
  <c r="AI7928" i="3"/>
  <c r="AH7928" i="3"/>
  <c r="AP7927" i="3"/>
  <c r="AM7927" i="3"/>
  <c r="AL7927" i="3"/>
  <c r="AK7927" i="3"/>
  <c r="AJ7927" i="3"/>
  <c r="AI7927" i="3"/>
  <c r="AH7927" i="3"/>
  <c r="AP7926" i="3"/>
  <c r="AM7926" i="3"/>
  <c r="AL7926" i="3"/>
  <c r="AK7926" i="3"/>
  <c r="AJ7926" i="3"/>
  <c r="AI7926" i="3"/>
  <c r="AH7926" i="3"/>
  <c r="AP7925" i="3"/>
  <c r="AM7925" i="3"/>
  <c r="AL7925" i="3"/>
  <c r="AK7925" i="3"/>
  <c r="AJ7925" i="3"/>
  <c r="AI7925" i="3"/>
  <c r="AH7925" i="3"/>
  <c r="AP7924" i="3"/>
  <c r="AM7924" i="3"/>
  <c r="AL7924" i="3"/>
  <c r="AK7924" i="3"/>
  <c r="AJ7924" i="3"/>
  <c r="AI7924" i="3"/>
  <c r="AH7924" i="3"/>
  <c r="AP7923" i="3"/>
  <c r="AM7923" i="3"/>
  <c r="AL7923" i="3"/>
  <c r="AK7923" i="3"/>
  <c r="AJ7923" i="3"/>
  <c r="AI7923" i="3"/>
  <c r="AH7923" i="3"/>
  <c r="AP7922" i="3"/>
  <c r="AM7922" i="3"/>
  <c r="AL7922" i="3"/>
  <c r="AK7922" i="3"/>
  <c r="AJ7922" i="3"/>
  <c r="AI7922" i="3"/>
  <c r="AH7922" i="3"/>
  <c r="AP7921" i="3"/>
  <c r="AM7921" i="3"/>
  <c r="AL7921" i="3"/>
  <c r="AK7921" i="3"/>
  <c r="AJ7921" i="3"/>
  <c r="AI7921" i="3"/>
  <c r="AH7921" i="3"/>
  <c r="AP7920" i="3"/>
  <c r="AM7920" i="3"/>
  <c r="AL7920" i="3"/>
  <c r="AK7920" i="3"/>
  <c r="AJ7920" i="3"/>
  <c r="AI7920" i="3"/>
  <c r="AH7920" i="3"/>
  <c r="AP7919" i="3"/>
  <c r="AM7919" i="3"/>
  <c r="AL7919" i="3"/>
  <c r="AK7919" i="3"/>
  <c r="AJ7919" i="3"/>
  <c r="AI7919" i="3"/>
  <c r="AH7919" i="3"/>
  <c r="AP7918" i="3"/>
  <c r="AM7918" i="3"/>
  <c r="AL7918" i="3"/>
  <c r="AK7918" i="3"/>
  <c r="AJ7918" i="3"/>
  <c r="AI7918" i="3"/>
  <c r="AH7918" i="3"/>
  <c r="AP7917" i="3"/>
  <c r="AM7917" i="3"/>
  <c r="AL7917" i="3"/>
  <c r="AK7917" i="3"/>
  <c r="AJ7917" i="3"/>
  <c r="AI7917" i="3"/>
  <c r="AH7917" i="3"/>
  <c r="AP7916" i="3"/>
  <c r="AM7916" i="3"/>
  <c r="AL7916" i="3"/>
  <c r="AK7916" i="3"/>
  <c r="AJ7916" i="3"/>
  <c r="AI7916" i="3"/>
  <c r="AH7916" i="3"/>
  <c r="AP7915" i="3"/>
  <c r="AM7915" i="3"/>
  <c r="AL7915" i="3"/>
  <c r="AK7915" i="3"/>
  <c r="AJ7915" i="3"/>
  <c r="AI7915" i="3"/>
  <c r="AH7915" i="3"/>
  <c r="AP7914" i="3"/>
  <c r="AM7914" i="3"/>
  <c r="AL7914" i="3"/>
  <c r="AK7914" i="3"/>
  <c r="AJ7914" i="3"/>
  <c r="AI7914" i="3"/>
  <c r="AH7914" i="3"/>
  <c r="AP7913" i="3"/>
  <c r="AM7913" i="3"/>
  <c r="AL7913" i="3"/>
  <c r="AK7913" i="3"/>
  <c r="AJ7913" i="3"/>
  <c r="AI7913" i="3"/>
  <c r="AH7913" i="3"/>
  <c r="AP7912" i="3"/>
  <c r="AM7912" i="3"/>
  <c r="AL7912" i="3"/>
  <c r="AK7912" i="3"/>
  <c r="AJ7912" i="3"/>
  <c r="AI7912" i="3"/>
  <c r="AH7912" i="3"/>
  <c r="AP7911" i="3"/>
  <c r="AM7911" i="3"/>
  <c r="AL7911" i="3"/>
  <c r="AK7911" i="3"/>
  <c r="AJ7911" i="3"/>
  <c r="AI7911" i="3"/>
  <c r="AH7911" i="3"/>
  <c r="AP7910" i="3"/>
  <c r="AM7910" i="3"/>
  <c r="AL7910" i="3"/>
  <c r="AK7910" i="3"/>
  <c r="AJ7910" i="3"/>
  <c r="AI7910" i="3"/>
  <c r="AH7910" i="3"/>
  <c r="AP7909" i="3"/>
  <c r="AM7909" i="3"/>
  <c r="AL7909" i="3"/>
  <c r="AK7909" i="3"/>
  <c r="AJ7909" i="3"/>
  <c r="AI7909" i="3"/>
  <c r="AH7909" i="3"/>
  <c r="AP7908" i="3"/>
  <c r="AM7908" i="3"/>
  <c r="AL7908" i="3"/>
  <c r="AK7908" i="3"/>
  <c r="AJ7908" i="3"/>
  <c r="AI7908" i="3"/>
  <c r="AH7908" i="3"/>
  <c r="AP7907" i="3"/>
  <c r="AM7907" i="3"/>
  <c r="AL7907" i="3"/>
  <c r="AK7907" i="3"/>
  <c r="AJ7907" i="3"/>
  <c r="AI7907" i="3"/>
  <c r="AH7907" i="3"/>
  <c r="AP7906" i="3"/>
  <c r="AM7906" i="3"/>
  <c r="AL7906" i="3"/>
  <c r="AK7906" i="3"/>
  <c r="AJ7906" i="3"/>
  <c r="AI7906" i="3"/>
  <c r="AH7906" i="3"/>
  <c r="AP7905" i="3"/>
  <c r="AM7905" i="3"/>
  <c r="AL7905" i="3"/>
  <c r="AK7905" i="3"/>
  <c r="AJ7905" i="3"/>
  <c r="AI7905" i="3"/>
  <c r="AH7905" i="3"/>
  <c r="AP7904" i="3"/>
  <c r="AM7904" i="3"/>
  <c r="AL7904" i="3"/>
  <c r="AK7904" i="3"/>
  <c r="AJ7904" i="3"/>
  <c r="AI7904" i="3"/>
  <c r="AH7904" i="3"/>
  <c r="AP7903" i="3"/>
  <c r="AM7903" i="3"/>
  <c r="AL7903" i="3"/>
  <c r="AK7903" i="3"/>
  <c r="AJ7903" i="3"/>
  <c r="AI7903" i="3"/>
  <c r="AH7903" i="3"/>
  <c r="AP7902" i="3"/>
  <c r="AM7902" i="3"/>
  <c r="AL7902" i="3"/>
  <c r="AK7902" i="3"/>
  <c r="AJ7902" i="3"/>
  <c r="AI7902" i="3"/>
  <c r="AH7902" i="3"/>
  <c r="AP7901" i="3"/>
  <c r="AM7901" i="3"/>
  <c r="AL7901" i="3"/>
  <c r="AK7901" i="3"/>
  <c r="AJ7901" i="3"/>
  <c r="AI7901" i="3"/>
  <c r="AH7901" i="3"/>
  <c r="AP7900" i="3"/>
  <c r="AM7900" i="3"/>
  <c r="AL7900" i="3"/>
  <c r="AK7900" i="3"/>
  <c r="AJ7900" i="3"/>
  <c r="AI7900" i="3"/>
  <c r="AH7900" i="3"/>
  <c r="AP7899" i="3"/>
  <c r="AM7899" i="3"/>
  <c r="AL7899" i="3"/>
  <c r="AK7899" i="3"/>
  <c r="AJ7899" i="3"/>
  <c r="AI7899" i="3"/>
  <c r="AH7899" i="3"/>
  <c r="AP7898" i="3"/>
  <c r="AM7898" i="3"/>
  <c r="AL7898" i="3"/>
  <c r="AK7898" i="3"/>
  <c r="AJ7898" i="3"/>
  <c r="AI7898" i="3"/>
  <c r="AH7898" i="3"/>
  <c r="AP7897" i="3"/>
  <c r="AM7897" i="3"/>
  <c r="AL7897" i="3"/>
  <c r="AK7897" i="3"/>
  <c r="AJ7897" i="3"/>
  <c r="AI7897" i="3"/>
  <c r="AH7897" i="3"/>
  <c r="AP7896" i="3"/>
  <c r="AM7896" i="3"/>
  <c r="AL7896" i="3"/>
  <c r="AK7896" i="3"/>
  <c r="AJ7896" i="3"/>
  <c r="AI7896" i="3"/>
  <c r="AH7896" i="3"/>
  <c r="AP7895" i="3"/>
  <c r="AM7895" i="3"/>
  <c r="AL7895" i="3"/>
  <c r="AK7895" i="3"/>
  <c r="AJ7895" i="3"/>
  <c r="AI7895" i="3"/>
  <c r="AH7895" i="3"/>
  <c r="AP7894" i="3"/>
  <c r="AM7894" i="3"/>
  <c r="AL7894" i="3"/>
  <c r="AK7894" i="3"/>
  <c r="AJ7894" i="3"/>
  <c r="AI7894" i="3"/>
  <c r="AH7894" i="3"/>
  <c r="AP7893" i="3"/>
  <c r="AM7893" i="3"/>
  <c r="AL7893" i="3"/>
  <c r="AK7893" i="3"/>
  <c r="AJ7893" i="3"/>
  <c r="AI7893" i="3"/>
  <c r="AH7893" i="3"/>
  <c r="AP7892" i="3"/>
  <c r="AM7892" i="3"/>
  <c r="AL7892" i="3"/>
  <c r="AK7892" i="3"/>
  <c r="AJ7892" i="3"/>
  <c r="AI7892" i="3"/>
  <c r="AH7892" i="3"/>
  <c r="AP7891" i="3"/>
  <c r="AM7891" i="3"/>
  <c r="AL7891" i="3"/>
  <c r="AK7891" i="3"/>
  <c r="AJ7891" i="3"/>
  <c r="AI7891" i="3"/>
  <c r="AH7891" i="3"/>
  <c r="AP7890" i="3"/>
  <c r="AM7890" i="3"/>
  <c r="AL7890" i="3"/>
  <c r="AK7890" i="3"/>
  <c r="AJ7890" i="3"/>
  <c r="AI7890" i="3"/>
  <c r="AH7890" i="3"/>
  <c r="AP7889" i="3"/>
  <c r="AM7889" i="3"/>
  <c r="AL7889" i="3"/>
  <c r="AK7889" i="3"/>
  <c r="AJ7889" i="3"/>
  <c r="AI7889" i="3"/>
  <c r="AH7889" i="3"/>
  <c r="AP7888" i="3"/>
  <c r="AM7888" i="3"/>
  <c r="AL7888" i="3"/>
  <c r="AK7888" i="3"/>
  <c r="AJ7888" i="3"/>
  <c r="AI7888" i="3"/>
  <c r="AH7888" i="3"/>
  <c r="AP7887" i="3"/>
  <c r="AM7887" i="3"/>
  <c r="AL7887" i="3"/>
  <c r="AK7887" i="3"/>
  <c r="AJ7887" i="3"/>
  <c r="AI7887" i="3"/>
  <c r="AH7887" i="3"/>
  <c r="AP7886" i="3"/>
  <c r="AM7886" i="3"/>
  <c r="AL7886" i="3"/>
  <c r="AK7886" i="3"/>
  <c r="AJ7886" i="3"/>
  <c r="AI7886" i="3"/>
  <c r="AH7886" i="3"/>
  <c r="AP7885" i="3"/>
  <c r="AM7885" i="3"/>
  <c r="AL7885" i="3"/>
  <c r="AK7885" i="3"/>
  <c r="AJ7885" i="3"/>
  <c r="AI7885" i="3"/>
  <c r="AH7885" i="3"/>
  <c r="AP7884" i="3"/>
  <c r="AM7884" i="3"/>
  <c r="AL7884" i="3"/>
  <c r="AK7884" i="3"/>
  <c r="AJ7884" i="3"/>
  <c r="AI7884" i="3"/>
  <c r="AH7884" i="3"/>
  <c r="AP7883" i="3"/>
  <c r="AM7883" i="3"/>
  <c r="AL7883" i="3"/>
  <c r="AK7883" i="3"/>
  <c r="AJ7883" i="3"/>
  <c r="AI7883" i="3"/>
  <c r="AH7883" i="3"/>
  <c r="AP7882" i="3"/>
  <c r="AM7882" i="3"/>
  <c r="AL7882" i="3"/>
  <c r="AK7882" i="3"/>
  <c r="AJ7882" i="3"/>
  <c r="AI7882" i="3"/>
  <c r="AH7882" i="3"/>
  <c r="AP7881" i="3"/>
  <c r="AM7881" i="3"/>
  <c r="AL7881" i="3"/>
  <c r="AK7881" i="3"/>
  <c r="AJ7881" i="3"/>
  <c r="AI7881" i="3"/>
  <c r="AH7881" i="3"/>
  <c r="AP7880" i="3"/>
  <c r="AM7880" i="3"/>
  <c r="AL7880" i="3"/>
  <c r="AK7880" i="3"/>
  <c r="AJ7880" i="3"/>
  <c r="AI7880" i="3"/>
  <c r="AH7880" i="3"/>
  <c r="AP7879" i="3"/>
  <c r="AM7879" i="3"/>
  <c r="AL7879" i="3"/>
  <c r="AK7879" i="3"/>
  <c r="AJ7879" i="3"/>
  <c r="AI7879" i="3"/>
  <c r="AH7879" i="3"/>
  <c r="AP7878" i="3"/>
  <c r="AM7878" i="3"/>
  <c r="AL7878" i="3"/>
  <c r="AK7878" i="3"/>
  <c r="AJ7878" i="3"/>
  <c r="AI7878" i="3"/>
  <c r="AH7878" i="3"/>
  <c r="AP7877" i="3"/>
  <c r="AM7877" i="3"/>
  <c r="AL7877" i="3"/>
  <c r="AK7877" i="3"/>
  <c r="AJ7877" i="3"/>
  <c r="AI7877" i="3"/>
  <c r="AH7877" i="3"/>
  <c r="AP7876" i="3"/>
  <c r="AM7876" i="3"/>
  <c r="AL7876" i="3"/>
  <c r="AK7876" i="3"/>
  <c r="AJ7876" i="3"/>
  <c r="AI7876" i="3"/>
  <c r="AH7876" i="3"/>
  <c r="AP7875" i="3"/>
  <c r="AM7875" i="3"/>
  <c r="AL7875" i="3"/>
  <c r="AK7875" i="3"/>
  <c r="AJ7875" i="3"/>
  <c r="AI7875" i="3"/>
  <c r="AH7875" i="3"/>
  <c r="AP7874" i="3"/>
  <c r="AM7874" i="3"/>
  <c r="AL7874" i="3"/>
  <c r="AK7874" i="3"/>
  <c r="AJ7874" i="3"/>
  <c r="AI7874" i="3"/>
  <c r="AH7874" i="3"/>
  <c r="AP7873" i="3"/>
  <c r="AM7873" i="3"/>
  <c r="AL7873" i="3"/>
  <c r="AK7873" i="3"/>
  <c r="AJ7873" i="3"/>
  <c r="AI7873" i="3"/>
  <c r="AH7873" i="3"/>
  <c r="AP7872" i="3"/>
  <c r="AM7872" i="3"/>
  <c r="AL7872" i="3"/>
  <c r="AK7872" i="3"/>
  <c r="AJ7872" i="3"/>
  <c r="AI7872" i="3"/>
  <c r="AH7872" i="3"/>
  <c r="AP7871" i="3"/>
  <c r="AM7871" i="3"/>
  <c r="AL7871" i="3"/>
  <c r="AK7871" i="3"/>
  <c r="AJ7871" i="3"/>
  <c r="AI7871" i="3"/>
  <c r="AH7871" i="3"/>
  <c r="AP7870" i="3"/>
  <c r="AM7870" i="3"/>
  <c r="AL7870" i="3"/>
  <c r="AK7870" i="3"/>
  <c r="AJ7870" i="3"/>
  <c r="AI7870" i="3"/>
  <c r="AH7870" i="3"/>
  <c r="AP7869" i="3"/>
  <c r="AM7869" i="3"/>
  <c r="AL7869" i="3"/>
  <c r="AK7869" i="3"/>
  <c r="AJ7869" i="3"/>
  <c r="AI7869" i="3"/>
  <c r="AH7869" i="3"/>
  <c r="AP7868" i="3"/>
  <c r="AM7868" i="3"/>
  <c r="AL7868" i="3"/>
  <c r="AK7868" i="3"/>
  <c r="AJ7868" i="3"/>
  <c r="AI7868" i="3"/>
  <c r="AH7868" i="3"/>
  <c r="AP7867" i="3"/>
  <c r="AM7867" i="3"/>
  <c r="AL7867" i="3"/>
  <c r="AK7867" i="3"/>
  <c r="AJ7867" i="3"/>
  <c r="AI7867" i="3"/>
  <c r="AH7867" i="3"/>
  <c r="AP7866" i="3"/>
  <c r="AM7866" i="3"/>
  <c r="AL7866" i="3"/>
  <c r="AK7866" i="3"/>
  <c r="AJ7866" i="3"/>
  <c r="AI7866" i="3"/>
  <c r="AH7866" i="3"/>
  <c r="AP7865" i="3"/>
  <c r="AM7865" i="3"/>
  <c r="AL7865" i="3"/>
  <c r="AK7865" i="3"/>
  <c r="AJ7865" i="3"/>
  <c r="AI7865" i="3"/>
  <c r="AH7865" i="3"/>
  <c r="AP7864" i="3"/>
  <c r="AM7864" i="3"/>
  <c r="AL7864" i="3"/>
  <c r="AK7864" i="3"/>
  <c r="AJ7864" i="3"/>
  <c r="AI7864" i="3"/>
  <c r="AH7864" i="3"/>
  <c r="AP7863" i="3"/>
  <c r="AM7863" i="3"/>
  <c r="AL7863" i="3"/>
  <c r="AK7863" i="3"/>
  <c r="AJ7863" i="3"/>
  <c r="AI7863" i="3"/>
  <c r="AH7863" i="3"/>
  <c r="AP7862" i="3"/>
  <c r="AM7862" i="3"/>
  <c r="AL7862" i="3"/>
  <c r="AK7862" i="3"/>
  <c r="AJ7862" i="3"/>
  <c r="AI7862" i="3"/>
  <c r="AH7862" i="3"/>
  <c r="AP7861" i="3"/>
  <c r="AM7861" i="3"/>
  <c r="AL7861" i="3"/>
  <c r="AK7861" i="3"/>
  <c r="AJ7861" i="3"/>
  <c r="AI7861" i="3"/>
  <c r="AH7861" i="3"/>
  <c r="AP7860" i="3"/>
  <c r="AM7860" i="3"/>
  <c r="AL7860" i="3"/>
  <c r="AK7860" i="3"/>
  <c r="AJ7860" i="3"/>
  <c r="AI7860" i="3"/>
  <c r="AH7860" i="3"/>
  <c r="AP7859" i="3"/>
  <c r="AM7859" i="3"/>
  <c r="AL7859" i="3"/>
  <c r="AK7859" i="3"/>
  <c r="AJ7859" i="3"/>
  <c r="AI7859" i="3"/>
  <c r="AH7859" i="3"/>
  <c r="AP7858" i="3"/>
  <c r="AM7858" i="3"/>
  <c r="AL7858" i="3"/>
  <c r="AK7858" i="3"/>
  <c r="AJ7858" i="3"/>
  <c r="AI7858" i="3"/>
  <c r="AH7858" i="3"/>
  <c r="AP7857" i="3"/>
  <c r="AM7857" i="3"/>
  <c r="AL7857" i="3"/>
  <c r="AK7857" i="3"/>
  <c r="AJ7857" i="3"/>
  <c r="AI7857" i="3"/>
  <c r="AH7857" i="3"/>
  <c r="AP7856" i="3"/>
  <c r="AM7856" i="3"/>
  <c r="AL7856" i="3"/>
  <c r="AK7856" i="3"/>
  <c r="AJ7856" i="3"/>
  <c r="AI7856" i="3"/>
  <c r="AH7856" i="3"/>
  <c r="AP7855" i="3"/>
  <c r="AM7855" i="3"/>
  <c r="AL7855" i="3"/>
  <c r="AK7855" i="3"/>
  <c r="AJ7855" i="3"/>
  <c r="AI7855" i="3"/>
  <c r="AH7855" i="3"/>
  <c r="AP7854" i="3"/>
  <c r="AM7854" i="3"/>
  <c r="AL7854" i="3"/>
  <c r="AK7854" i="3"/>
  <c r="AJ7854" i="3"/>
  <c r="AI7854" i="3"/>
  <c r="AH7854" i="3"/>
  <c r="AP7853" i="3"/>
  <c r="AM7853" i="3"/>
  <c r="AL7853" i="3"/>
  <c r="AK7853" i="3"/>
  <c r="AJ7853" i="3"/>
  <c r="AI7853" i="3"/>
  <c r="AH7853" i="3"/>
  <c r="AP7852" i="3"/>
  <c r="AM7852" i="3"/>
  <c r="AL7852" i="3"/>
  <c r="AK7852" i="3"/>
  <c r="AJ7852" i="3"/>
  <c r="AI7852" i="3"/>
  <c r="AH7852" i="3"/>
  <c r="AP7851" i="3"/>
  <c r="AM7851" i="3"/>
  <c r="AL7851" i="3"/>
  <c r="AK7851" i="3"/>
  <c r="AJ7851" i="3"/>
  <c r="AI7851" i="3"/>
  <c r="AH7851" i="3"/>
  <c r="AP7850" i="3"/>
  <c r="AM7850" i="3"/>
  <c r="AL7850" i="3"/>
  <c r="AK7850" i="3"/>
  <c r="AJ7850" i="3"/>
  <c r="AI7850" i="3"/>
  <c r="AH7850" i="3"/>
  <c r="AP7849" i="3"/>
  <c r="AM7849" i="3"/>
  <c r="AL7849" i="3"/>
  <c r="AK7849" i="3"/>
  <c r="AJ7849" i="3"/>
  <c r="AI7849" i="3"/>
  <c r="AH7849" i="3"/>
  <c r="AP7848" i="3"/>
  <c r="AM7848" i="3"/>
  <c r="AL7848" i="3"/>
  <c r="AK7848" i="3"/>
  <c r="AJ7848" i="3"/>
  <c r="AI7848" i="3"/>
  <c r="AH7848" i="3"/>
  <c r="AP7847" i="3"/>
  <c r="AM7847" i="3"/>
  <c r="AL7847" i="3"/>
  <c r="AK7847" i="3"/>
  <c r="AJ7847" i="3"/>
  <c r="AI7847" i="3"/>
  <c r="AH7847" i="3"/>
  <c r="AP7846" i="3"/>
  <c r="AM7846" i="3"/>
  <c r="AL7846" i="3"/>
  <c r="AK7846" i="3"/>
  <c r="AJ7846" i="3"/>
  <c r="AI7846" i="3"/>
  <c r="AH7846" i="3"/>
  <c r="AP7845" i="3"/>
  <c r="AM7845" i="3"/>
  <c r="AL7845" i="3"/>
  <c r="AK7845" i="3"/>
  <c r="AJ7845" i="3"/>
  <c r="AI7845" i="3"/>
  <c r="AH7845" i="3"/>
  <c r="AP7844" i="3"/>
  <c r="AM7844" i="3"/>
  <c r="AL7844" i="3"/>
  <c r="AK7844" i="3"/>
  <c r="AJ7844" i="3"/>
  <c r="AI7844" i="3"/>
  <c r="AH7844" i="3"/>
  <c r="AP7843" i="3"/>
  <c r="AM7843" i="3"/>
  <c r="AL7843" i="3"/>
  <c r="AK7843" i="3"/>
  <c r="AJ7843" i="3"/>
  <c r="AI7843" i="3"/>
  <c r="AH7843" i="3"/>
  <c r="AP7842" i="3"/>
  <c r="AM7842" i="3"/>
  <c r="AL7842" i="3"/>
  <c r="AK7842" i="3"/>
  <c r="AJ7842" i="3"/>
  <c r="AI7842" i="3"/>
  <c r="AH7842" i="3"/>
  <c r="AP7841" i="3"/>
  <c r="AM7841" i="3"/>
  <c r="AL7841" i="3"/>
  <c r="AK7841" i="3"/>
  <c r="AJ7841" i="3"/>
  <c r="AI7841" i="3"/>
  <c r="AH7841" i="3"/>
  <c r="AP7840" i="3"/>
  <c r="AM7840" i="3"/>
  <c r="AL7840" i="3"/>
  <c r="AK7840" i="3"/>
  <c r="AJ7840" i="3"/>
  <c r="AI7840" i="3"/>
  <c r="AH7840" i="3"/>
  <c r="AP7839" i="3"/>
  <c r="AM7839" i="3"/>
  <c r="AL7839" i="3"/>
  <c r="AK7839" i="3"/>
  <c r="AJ7839" i="3"/>
  <c r="AI7839" i="3"/>
  <c r="AH7839" i="3"/>
  <c r="AP7838" i="3"/>
  <c r="AM7838" i="3"/>
  <c r="AL7838" i="3"/>
  <c r="AK7838" i="3"/>
  <c r="AJ7838" i="3"/>
  <c r="AI7838" i="3"/>
  <c r="AH7838" i="3"/>
  <c r="AP7837" i="3"/>
  <c r="AM7837" i="3"/>
  <c r="AL7837" i="3"/>
  <c r="AK7837" i="3"/>
  <c r="AJ7837" i="3"/>
  <c r="AI7837" i="3"/>
  <c r="AH7837" i="3"/>
  <c r="AP7836" i="3"/>
  <c r="AM7836" i="3"/>
  <c r="AL7836" i="3"/>
  <c r="AK7836" i="3"/>
  <c r="AJ7836" i="3"/>
  <c r="AI7836" i="3"/>
  <c r="AH7836" i="3"/>
  <c r="AP7835" i="3"/>
  <c r="AM7835" i="3"/>
  <c r="AL7835" i="3"/>
  <c r="AK7835" i="3"/>
  <c r="AJ7835" i="3"/>
  <c r="AI7835" i="3"/>
  <c r="AH7835" i="3"/>
  <c r="AP7834" i="3"/>
  <c r="AM7834" i="3"/>
  <c r="AL7834" i="3"/>
  <c r="AK7834" i="3"/>
  <c r="AJ7834" i="3"/>
  <c r="AI7834" i="3"/>
  <c r="AH7834" i="3"/>
  <c r="AP7833" i="3"/>
  <c r="AM7833" i="3"/>
  <c r="AL7833" i="3"/>
  <c r="AK7833" i="3"/>
  <c r="AJ7833" i="3"/>
  <c r="AI7833" i="3"/>
  <c r="AH7833" i="3"/>
  <c r="AP7832" i="3"/>
  <c r="AM7832" i="3"/>
  <c r="AL7832" i="3"/>
  <c r="AK7832" i="3"/>
  <c r="AJ7832" i="3"/>
  <c r="AI7832" i="3"/>
  <c r="AH7832" i="3"/>
  <c r="AP7831" i="3"/>
  <c r="AM7831" i="3"/>
  <c r="AL7831" i="3"/>
  <c r="AK7831" i="3"/>
  <c r="AJ7831" i="3"/>
  <c r="AI7831" i="3"/>
  <c r="AH7831" i="3"/>
  <c r="AP7830" i="3"/>
  <c r="AM7830" i="3"/>
  <c r="AL7830" i="3"/>
  <c r="AK7830" i="3"/>
  <c r="AJ7830" i="3"/>
  <c r="AI7830" i="3"/>
  <c r="AH7830" i="3"/>
  <c r="AP7829" i="3"/>
  <c r="AM7829" i="3"/>
  <c r="AL7829" i="3"/>
  <c r="AK7829" i="3"/>
  <c r="AJ7829" i="3"/>
  <c r="AI7829" i="3"/>
  <c r="AH7829" i="3"/>
  <c r="AP7828" i="3"/>
  <c r="AM7828" i="3"/>
  <c r="AL7828" i="3"/>
  <c r="AK7828" i="3"/>
  <c r="AJ7828" i="3"/>
  <c r="AI7828" i="3"/>
  <c r="AH7828" i="3"/>
  <c r="AP7827" i="3"/>
  <c r="AM7827" i="3"/>
  <c r="AL7827" i="3"/>
  <c r="AK7827" i="3"/>
  <c r="AJ7827" i="3"/>
  <c r="AI7827" i="3"/>
  <c r="AH7827" i="3"/>
  <c r="AP7826" i="3"/>
  <c r="AM7826" i="3"/>
  <c r="AL7826" i="3"/>
  <c r="AK7826" i="3"/>
  <c r="AJ7826" i="3"/>
  <c r="AI7826" i="3"/>
  <c r="AH7826" i="3"/>
  <c r="AP7825" i="3"/>
  <c r="AM7825" i="3"/>
  <c r="AL7825" i="3"/>
  <c r="AK7825" i="3"/>
  <c r="AJ7825" i="3"/>
  <c r="AI7825" i="3"/>
  <c r="AH7825" i="3"/>
  <c r="AP7824" i="3"/>
  <c r="AM7824" i="3"/>
  <c r="AL7824" i="3"/>
  <c r="AK7824" i="3"/>
  <c r="AJ7824" i="3"/>
  <c r="AI7824" i="3"/>
  <c r="AH7824" i="3"/>
  <c r="AP7823" i="3"/>
  <c r="AM7823" i="3"/>
  <c r="AL7823" i="3"/>
  <c r="AK7823" i="3"/>
  <c r="AJ7823" i="3"/>
  <c r="AI7823" i="3"/>
  <c r="AH7823" i="3"/>
  <c r="AP7822" i="3"/>
  <c r="AM7822" i="3"/>
  <c r="AL7822" i="3"/>
  <c r="AK7822" i="3"/>
  <c r="AJ7822" i="3"/>
  <c r="AI7822" i="3"/>
  <c r="AH7822" i="3"/>
  <c r="AP7821" i="3"/>
  <c r="AM7821" i="3"/>
  <c r="AL7821" i="3"/>
  <c r="AK7821" i="3"/>
  <c r="AJ7821" i="3"/>
  <c r="AI7821" i="3"/>
  <c r="AH7821" i="3"/>
  <c r="AP7820" i="3"/>
  <c r="AM7820" i="3"/>
  <c r="AL7820" i="3"/>
  <c r="AK7820" i="3"/>
  <c r="AJ7820" i="3"/>
  <c r="AI7820" i="3"/>
  <c r="AH7820" i="3"/>
  <c r="AP7819" i="3"/>
  <c r="AM7819" i="3"/>
  <c r="AL7819" i="3"/>
  <c r="AK7819" i="3"/>
  <c r="AJ7819" i="3"/>
  <c r="AI7819" i="3"/>
  <c r="AH7819" i="3"/>
  <c r="AP7818" i="3"/>
  <c r="AM7818" i="3"/>
  <c r="AL7818" i="3"/>
  <c r="AK7818" i="3"/>
  <c r="AJ7818" i="3"/>
  <c r="AI7818" i="3"/>
  <c r="AH7818" i="3"/>
  <c r="AP7817" i="3"/>
  <c r="AM7817" i="3"/>
  <c r="AL7817" i="3"/>
  <c r="AK7817" i="3"/>
  <c r="AJ7817" i="3"/>
  <c r="AI7817" i="3"/>
  <c r="AH7817" i="3"/>
  <c r="AP7816" i="3"/>
  <c r="AM7816" i="3"/>
  <c r="AL7816" i="3"/>
  <c r="AK7816" i="3"/>
  <c r="AJ7816" i="3"/>
  <c r="AI7816" i="3"/>
  <c r="AH7816" i="3"/>
  <c r="AP7815" i="3"/>
  <c r="AM7815" i="3"/>
  <c r="AL7815" i="3"/>
  <c r="AK7815" i="3"/>
  <c r="AJ7815" i="3"/>
  <c r="AI7815" i="3"/>
  <c r="AH7815" i="3"/>
  <c r="AP7814" i="3"/>
  <c r="AM7814" i="3"/>
  <c r="AL7814" i="3"/>
  <c r="AK7814" i="3"/>
  <c r="AJ7814" i="3"/>
  <c r="AI7814" i="3"/>
  <c r="AH7814" i="3"/>
  <c r="AP7813" i="3"/>
  <c r="AM7813" i="3"/>
  <c r="AL7813" i="3"/>
  <c r="AK7813" i="3"/>
  <c r="AJ7813" i="3"/>
  <c r="AI7813" i="3"/>
  <c r="AH7813" i="3"/>
  <c r="AP7812" i="3"/>
  <c r="AM7812" i="3"/>
  <c r="AL7812" i="3"/>
  <c r="AK7812" i="3"/>
  <c r="AJ7812" i="3"/>
  <c r="AI7812" i="3"/>
  <c r="AH7812" i="3"/>
  <c r="AP7811" i="3"/>
  <c r="AM7811" i="3"/>
  <c r="AL7811" i="3"/>
  <c r="AK7811" i="3"/>
  <c r="AJ7811" i="3"/>
  <c r="AI7811" i="3"/>
  <c r="AH7811" i="3"/>
  <c r="AP7810" i="3"/>
  <c r="AM7810" i="3"/>
  <c r="AL7810" i="3"/>
  <c r="AK7810" i="3"/>
  <c r="AJ7810" i="3"/>
  <c r="AI7810" i="3"/>
  <c r="AH7810" i="3"/>
  <c r="AP7809" i="3"/>
  <c r="AM7809" i="3"/>
  <c r="AL7809" i="3"/>
  <c r="AK7809" i="3"/>
  <c r="AJ7809" i="3"/>
  <c r="AI7809" i="3"/>
  <c r="AH7809" i="3"/>
  <c r="AP7808" i="3"/>
  <c r="AM7808" i="3"/>
  <c r="AL7808" i="3"/>
  <c r="AK7808" i="3"/>
  <c r="AJ7808" i="3"/>
  <c r="AI7808" i="3"/>
  <c r="AH7808" i="3"/>
  <c r="AP7807" i="3"/>
  <c r="AM7807" i="3"/>
  <c r="AL7807" i="3"/>
  <c r="AK7807" i="3"/>
  <c r="AJ7807" i="3"/>
  <c r="AI7807" i="3"/>
  <c r="AH7807" i="3"/>
  <c r="AP7806" i="3"/>
  <c r="AM7806" i="3"/>
  <c r="AL7806" i="3"/>
  <c r="AK7806" i="3"/>
  <c r="AJ7806" i="3"/>
  <c r="AI7806" i="3"/>
  <c r="AH7806" i="3"/>
  <c r="AP7805" i="3"/>
  <c r="AM7805" i="3"/>
  <c r="AL7805" i="3"/>
  <c r="AK7805" i="3"/>
  <c r="AJ7805" i="3"/>
  <c r="AI7805" i="3"/>
  <c r="AH7805" i="3"/>
  <c r="AP7804" i="3"/>
  <c r="AM7804" i="3"/>
  <c r="AL7804" i="3"/>
  <c r="AK7804" i="3"/>
  <c r="AJ7804" i="3"/>
  <c r="AI7804" i="3"/>
  <c r="AH7804" i="3"/>
  <c r="AP7803" i="3"/>
  <c r="AM7803" i="3"/>
  <c r="AL7803" i="3"/>
  <c r="AK7803" i="3"/>
  <c r="AJ7803" i="3"/>
  <c r="AI7803" i="3"/>
  <c r="AH7803" i="3"/>
  <c r="AP7802" i="3"/>
  <c r="AM7802" i="3"/>
  <c r="AL7802" i="3"/>
  <c r="AK7802" i="3"/>
  <c r="AJ7802" i="3"/>
  <c r="AI7802" i="3"/>
  <c r="AH7802" i="3"/>
  <c r="AP7801" i="3"/>
  <c r="AM7801" i="3"/>
  <c r="AL7801" i="3"/>
  <c r="AK7801" i="3"/>
  <c r="AJ7801" i="3"/>
  <c r="AI7801" i="3"/>
  <c r="AH7801" i="3"/>
  <c r="AP7800" i="3"/>
  <c r="AM7800" i="3"/>
  <c r="AL7800" i="3"/>
  <c r="AK7800" i="3"/>
  <c r="AJ7800" i="3"/>
  <c r="AI7800" i="3"/>
  <c r="AH7800" i="3"/>
  <c r="AP7799" i="3"/>
  <c r="AM7799" i="3"/>
  <c r="AL7799" i="3"/>
  <c r="AK7799" i="3"/>
  <c r="AJ7799" i="3"/>
  <c r="AI7799" i="3"/>
  <c r="AH7799" i="3"/>
  <c r="AP7798" i="3"/>
  <c r="AM7798" i="3"/>
  <c r="AL7798" i="3"/>
  <c r="AK7798" i="3"/>
  <c r="AJ7798" i="3"/>
  <c r="AI7798" i="3"/>
  <c r="AH7798" i="3"/>
  <c r="AP7797" i="3"/>
  <c r="AM7797" i="3"/>
  <c r="AL7797" i="3"/>
  <c r="AK7797" i="3"/>
  <c r="AJ7797" i="3"/>
  <c r="AI7797" i="3"/>
  <c r="AH7797" i="3"/>
  <c r="AP7796" i="3"/>
  <c r="AM7796" i="3"/>
  <c r="AL7796" i="3"/>
  <c r="AK7796" i="3"/>
  <c r="AJ7796" i="3"/>
  <c r="AI7796" i="3"/>
  <c r="AH7796" i="3"/>
  <c r="AP7795" i="3"/>
  <c r="AM7795" i="3"/>
  <c r="AL7795" i="3"/>
  <c r="AK7795" i="3"/>
  <c r="AJ7795" i="3"/>
  <c r="AI7795" i="3"/>
  <c r="AH7795" i="3"/>
  <c r="AP7794" i="3"/>
  <c r="AM7794" i="3"/>
  <c r="AL7794" i="3"/>
  <c r="AK7794" i="3"/>
  <c r="AJ7794" i="3"/>
  <c r="AI7794" i="3"/>
  <c r="AH7794" i="3"/>
  <c r="AP7793" i="3"/>
  <c r="AM7793" i="3"/>
  <c r="AL7793" i="3"/>
  <c r="AK7793" i="3"/>
  <c r="AJ7793" i="3"/>
  <c r="AI7793" i="3"/>
  <c r="AH7793" i="3"/>
  <c r="AP7792" i="3"/>
  <c r="AM7792" i="3"/>
  <c r="AL7792" i="3"/>
  <c r="AK7792" i="3"/>
  <c r="AJ7792" i="3"/>
  <c r="AI7792" i="3"/>
  <c r="AH7792" i="3"/>
  <c r="AP7791" i="3"/>
  <c r="AM7791" i="3"/>
  <c r="AL7791" i="3"/>
  <c r="AK7791" i="3"/>
  <c r="AJ7791" i="3"/>
  <c r="AI7791" i="3"/>
  <c r="AH7791" i="3"/>
  <c r="AP7790" i="3"/>
  <c r="AM7790" i="3"/>
  <c r="AL7790" i="3"/>
  <c r="AK7790" i="3"/>
  <c r="AJ7790" i="3"/>
  <c r="AI7790" i="3"/>
  <c r="AH7790" i="3"/>
  <c r="AP7789" i="3"/>
  <c r="AM7789" i="3"/>
  <c r="AL7789" i="3"/>
  <c r="AK7789" i="3"/>
  <c r="AJ7789" i="3"/>
  <c r="AI7789" i="3"/>
  <c r="AH7789" i="3"/>
  <c r="AP7788" i="3"/>
  <c r="AM7788" i="3"/>
  <c r="AL7788" i="3"/>
  <c r="AK7788" i="3"/>
  <c r="AJ7788" i="3"/>
  <c r="AI7788" i="3"/>
  <c r="AH7788" i="3"/>
  <c r="AP7787" i="3"/>
  <c r="AM7787" i="3"/>
  <c r="AL7787" i="3"/>
  <c r="AK7787" i="3"/>
  <c r="AJ7787" i="3"/>
  <c r="AI7787" i="3"/>
  <c r="AH7787" i="3"/>
  <c r="AP7786" i="3"/>
  <c r="AM7786" i="3"/>
  <c r="AL7786" i="3"/>
  <c r="AK7786" i="3"/>
  <c r="AJ7786" i="3"/>
  <c r="AI7786" i="3"/>
  <c r="AH7786" i="3"/>
  <c r="AP7785" i="3"/>
  <c r="AM7785" i="3"/>
  <c r="AL7785" i="3"/>
  <c r="AK7785" i="3"/>
  <c r="AJ7785" i="3"/>
  <c r="AI7785" i="3"/>
  <c r="AH7785" i="3"/>
  <c r="AP7784" i="3"/>
  <c r="AM7784" i="3"/>
  <c r="AL7784" i="3"/>
  <c r="AK7784" i="3"/>
  <c r="AJ7784" i="3"/>
  <c r="AI7784" i="3"/>
  <c r="AH7784" i="3"/>
  <c r="AP7783" i="3"/>
  <c r="AM7783" i="3"/>
  <c r="AL7783" i="3"/>
  <c r="AK7783" i="3"/>
  <c r="AJ7783" i="3"/>
  <c r="AI7783" i="3"/>
  <c r="AH7783" i="3"/>
  <c r="AP7782" i="3"/>
  <c r="AM7782" i="3"/>
  <c r="AL7782" i="3"/>
  <c r="AK7782" i="3"/>
  <c r="AJ7782" i="3"/>
  <c r="AI7782" i="3"/>
  <c r="AH7782" i="3"/>
  <c r="AP7781" i="3"/>
  <c r="AM7781" i="3"/>
  <c r="AL7781" i="3"/>
  <c r="AK7781" i="3"/>
  <c r="AJ7781" i="3"/>
  <c r="AI7781" i="3"/>
  <c r="AH7781" i="3"/>
  <c r="AP7780" i="3"/>
  <c r="AM7780" i="3"/>
  <c r="AL7780" i="3"/>
  <c r="AK7780" i="3"/>
  <c r="AJ7780" i="3"/>
  <c r="AI7780" i="3"/>
  <c r="AH7780" i="3"/>
  <c r="AP7779" i="3"/>
  <c r="AM7779" i="3"/>
  <c r="AL7779" i="3"/>
  <c r="AK7779" i="3"/>
  <c r="AJ7779" i="3"/>
  <c r="AI7779" i="3"/>
  <c r="AH7779" i="3"/>
  <c r="AP7778" i="3"/>
  <c r="AM7778" i="3"/>
  <c r="AL7778" i="3"/>
  <c r="AK7778" i="3"/>
  <c r="AJ7778" i="3"/>
  <c r="AI7778" i="3"/>
  <c r="AH7778" i="3"/>
  <c r="AP7777" i="3"/>
  <c r="AM7777" i="3"/>
  <c r="AL7777" i="3"/>
  <c r="AK7777" i="3"/>
  <c r="AJ7777" i="3"/>
  <c r="AI7777" i="3"/>
  <c r="AH7777" i="3"/>
  <c r="AP7776" i="3"/>
  <c r="AM7776" i="3"/>
  <c r="AL7776" i="3"/>
  <c r="AK7776" i="3"/>
  <c r="AJ7776" i="3"/>
  <c r="AI7776" i="3"/>
  <c r="AH7776" i="3"/>
  <c r="AP7775" i="3"/>
  <c r="AM7775" i="3"/>
  <c r="AL7775" i="3"/>
  <c r="AK7775" i="3"/>
  <c r="AJ7775" i="3"/>
  <c r="AI7775" i="3"/>
  <c r="AH7775" i="3"/>
  <c r="AP7774" i="3"/>
  <c r="AM7774" i="3"/>
  <c r="AL7774" i="3"/>
  <c r="AK7774" i="3"/>
  <c r="AJ7774" i="3"/>
  <c r="AI7774" i="3"/>
  <c r="AH7774" i="3"/>
  <c r="AP7773" i="3"/>
  <c r="AM7773" i="3"/>
  <c r="AL7773" i="3"/>
  <c r="AK7773" i="3"/>
  <c r="AJ7773" i="3"/>
  <c r="AI7773" i="3"/>
  <c r="AH7773" i="3"/>
  <c r="AP7772" i="3"/>
  <c r="AM7772" i="3"/>
  <c r="AL7772" i="3"/>
  <c r="AK7772" i="3"/>
  <c r="AJ7772" i="3"/>
  <c r="AI7772" i="3"/>
  <c r="AH7772" i="3"/>
  <c r="AP7771" i="3"/>
  <c r="AM7771" i="3"/>
  <c r="AL7771" i="3"/>
  <c r="AK7771" i="3"/>
  <c r="AJ7771" i="3"/>
  <c r="AI7771" i="3"/>
  <c r="AH7771" i="3"/>
  <c r="AP7770" i="3"/>
  <c r="AM7770" i="3"/>
  <c r="AL7770" i="3"/>
  <c r="AK7770" i="3"/>
  <c r="AJ7770" i="3"/>
  <c r="AI7770" i="3"/>
  <c r="AH7770" i="3"/>
  <c r="AP7769" i="3"/>
  <c r="AM7769" i="3"/>
  <c r="AL7769" i="3"/>
  <c r="AK7769" i="3"/>
  <c r="AJ7769" i="3"/>
  <c r="AI7769" i="3"/>
  <c r="AH7769" i="3"/>
  <c r="AP7768" i="3"/>
  <c r="AM7768" i="3"/>
  <c r="AL7768" i="3"/>
  <c r="AK7768" i="3"/>
  <c r="AJ7768" i="3"/>
  <c r="AI7768" i="3"/>
  <c r="AH7768" i="3"/>
  <c r="AP7767" i="3"/>
  <c r="AM7767" i="3"/>
  <c r="AL7767" i="3"/>
  <c r="AK7767" i="3"/>
  <c r="AJ7767" i="3"/>
  <c r="AI7767" i="3"/>
  <c r="AH7767" i="3"/>
  <c r="AP7766" i="3"/>
  <c r="AM7766" i="3"/>
  <c r="AL7766" i="3"/>
  <c r="AK7766" i="3"/>
  <c r="AJ7766" i="3"/>
  <c r="AI7766" i="3"/>
  <c r="AH7766" i="3"/>
  <c r="AP7765" i="3"/>
  <c r="AM7765" i="3"/>
  <c r="AL7765" i="3"/>
  <c r="AK7765" i="3"/>
  <c r="AJ7765" i="3"/>
  <c r="AI7765" i="3"/>
  <c r="AH7765" i="3"/>
  <c r="AP7764" i="3"/>
  <c r="AM7764" i="3"/>
  <c r="AL7764" i="3"/>
  <c r="AK7764" i="3"/>
  <c r="AJ7764" i="3"/>
  <c r="AI7764" i="3"/>
  <c r="AH7764" i="3"/>
  <c r="AP7763" i="3"/>
  <c r="AM7763" i="3"/>
  <c r="AL7763" i="3"/>
  <c r="AK7763" i="3"/>
  <c r="AJ7763" i="3"/>
  <c r="AI7763" i="3"/>
  <c r="AH7763" i="3"/>
  <c r="AP7762" i="3"/>
  <c r="AM7762" i="3"/>
  <c r="AL7762" i="3"/>
  <c r="AK7762" i="3"/>
  <c r="AJ7762" i="3"/>
  <c r="AI7762" i="3"/>
  <c r="AH7762" i="3"/>
  <c r="AP7761" i="3"/>
  <c r="AM7761" i="3"/>
  <c r="AL7761" i="3"/>
  <c r="AK7761" i="3"/>
  <c r="AJ7761" i="3"/>
  <c r="AI7761" i="3"/>
  <c r="AH7761" i="3"/>
  <c r="AP7760" i="3"/>
  <c r="AM7760" i="3"/>
  <c r="AL7760" i="3"/>
  <c r="AK7760" i="3"/>
  <c r="AJ7760" i="3"/>
  <c r="AI7760" i="3"/>
  <c r="AH7760" i="3"/>
  <c r="AP7759" i="3"/>
  <c r="AM7759" i="3"/>
  <c r="AL7759" i="3"/>
  <c r="AK7759" i="3"/>
  <c r="AJ7759" i="3"/>
  <c r="AI7759" i="3"/>
  <c r="AH7759" i="3"/>
  <c r="AP7758" i="3"/>
  <c r="AM7758" i="3"/>
  <c r="AL7758" i="3"/>
  <c r="AK7758" i="3"/>
  <c r="AJ7758" i="3"/>
  <c r="AI7758" i="3"/>
  <c r="AH7758" i="3"/>
  <c r="AP7757" i="3"/>
  <c r="AM7757" i="3"/>
  <c r="AL7757" i="3"/>
  <c r="AK7757" i="3"/>
  <c r="AJ7757" i="3"/>
  <c r="AI7757" i="3"/>
  <c r="AH7757" i="3"/>
  <c r="AP7756" i="3"/>
  <c r="AM7756" i="3"/>
  <c r="AL7756" i="3"/>
  <c r="AK7756" i="3"/>
  <c r="AJ7756" i="3"/>
  <c r="AI7756" i="3"/>
  <c r="AH7756" i="3"/>
  <c r="AP7755" i="3"/>
  <c r="AM7755" i="3"/>
  <c r="AL7755" i="3"/>
  <c r="AK7755" i="3"/>
  <c r="AJ7755" i="3"/>
  <c r="AI7755" i="3"/>
  <c r="AH7755" i="3"/>
  <c r="AP7754" i="3"/>
  <c r="AM7754" i="3"/>
  <c r="AL7754" i="3"/>
  <c r="AK7754" i="3"/>
  <c r="AJ7754" i="3"/>
  <c r="AI7754" i="3"/>
  <c r="AH7754" i="3"/>
  <c r="AP7753" i="3"/>
  <c r="AM7753" i="3"/>
  <c r="AL7753" i="3"/>
  <c r="AK7753" i="3"/>
  <c r="AJ7753" i="3"/>
  <c r="AI7753" i="3"/>
  <c r="AH7753" i="3"/>
  <c r="AP7752" i="3"/>
  <c r="AM7752" i="3"/>
  <c r="AL7752" i="3"/>
  <c r="AK7752" i="3"/>
  <c r="AJ7752" i="3"/>
  <c r="AI7752" i="3"/>
  <c r="AH7752" i="3"/>
  <c r="AP7751" i="3"/>
  <c r="AM7751" i="3"/>
  <c r="AL7751" i="3"/>
  <c r="AK7751" i="3"/>
  <c r="AJ7751" i="3"/>
  <c r="AI7751" i="3"/>
  <c r="AH7751" i="3"/>
  <c r="AP7750" i="3"/>
  <c r="AM7750" i="3"/>
  <c r="AL7750" i="3"/>
  <c r="AK7750" i="3"/>
  <c r="AJ7750" i="3"/>
  <c r="AI7750" i="3"/>
  <c r="AH7750" i="3"/>
  <c r="AP7749" i="3"/>
  <c r="AM7749" i="3"/>
  <c r="AL7749" i="3"/>
  <c r="AK7749" i="3"/>
  <c r="AJ7749" i="3"/>
  <c r="AI7749" i="3"/>
  <c r="AH7749" i="3"/>
  <c r="AP7748" i="3"/>
  <c r="AM7748" i="3"/>
  <c r="AL7748" i="3"/>
  <c r="AK7748" i="3"/>
  <c r="AJ7748" i="3"/>
  <c r="AI7748" i="3"/>
  <c r="AH7748" i="3"/>
  <c r="AP7747" i="3"/>
  <c r="AM7747" i="3"/>
  <c r="AL7747" i="3"/>
  <c r="AK7747" i="3"/>
  <c r="AJ7747" i="3"/>
  <c r="AI7747" i="3"/>
  <c r="AH7747" i="3"/>
  <c r="AP7746" i="3"/>
  <c r="AM7746" i="3"/>
  <c r="AL7746" i="3"/>
  <c r="AK7746" i="3"/>
  <c r="AJ7746" i="3"/>
  <c r="AI7746" i="3"/>
  <c r="AH7746" i="3"/>
  <c r="AP7745" i="3"/>
  <c r="AM7745" i="3"/>
  <c r="AL7745" i="3"/>
  <c r="AK7745" i="3"/>
  <c r="AJ7745" i="3"/>
  <c r="AI7745" i="3"/>
  <c r="AH7745" i="3"/>
  <c r="AP7744" i="3"/>
  <c r="AM7744" i="3"/>
  <c r="AL7744" i="3"/>
  <c r="AK7744" i="3"/>
  <c r="AJ7744" i="3"/>
  <c r="AI7744" i="3"/>
  <c r="AH7744" i="3"/>
  <c r="AP7743" i="3"/>
  <c r="AM7743" i="3"/>
  <c r="AL7743" i="3"/>
  <c r="AK7743" i="3"/>
  <c r="AJ7743" i="3"/>
  <c r="AI7743" i="3"/>
  <c r="AH7743" i="3"/>
  <c r="AP7742" i="3"/>
  <c r="AM7742" i="3"/>
  <c r="AL7742" i="3"/>
  <c r="AK7742" i="3"/>
  <c r="AJ7742" i="3"/>
  <c r="AI7742" i="3"/>
  <c r="AH7742" i="3"/>
  <c r="AP7741" i="3"/>
  <c r="AM7741" i="3"/>
  <c r="AL7741" i="3"/>
  <c r="AK7741" i="3"/>
  <c r="AJ7741" i="3"/>
  <c r="AI7741" i="3"/>
  <c r="AH7741" i="3"/>
  <c r="AP7740" i="3"/>
  <c r="AM7740" i="3"/>
  <c r="AL7740" i="3"/>
  <c r="AK7740" i="3"/>
  <c r="AJ7740" i="3"/>
  <c r="AI7740" i="3"/>
  <c r="AH7740" i="3"/>
  <c r="AP7739" i="3"/>
  <c r="AM7739" i="3"/>
  <c r="AL7739" i="3"/>
  <c r="AK7739" i="3"/>
  <c r="AJ7739" i="3"/>
  <c r="AI7739" i="3"/>
  <c r="AH7739" i="3"/>
  <c r="AP7738" i="3"/>
  <c r="AM7738" i="3"/>
  <c r="AL7738" i="3"/>
  <c r="AK7738" i="3"/>
  <c r="AJ7738" i="3"/>
  <c r="AI7738" i="3"/>
  <c r="AH7738" i="3"/>
  <c r="AP7737" i="3"/>
  <c r="AM7737" i="3"/>
  <c r="AL7737" i="3"/>
  <c r="AK7737" i="3"/>
  <c r="AJ7737" i="3"/>
  <c r="AI7737" i="3"/>
  <c r="AH7737" i="3"/>
  <c r="AP7736" i="3"/>
  <c r="AM7736" i="3"/>
  <c r="AL7736" i="3"/>
  <c r="AK7736" i="3"/>
  <c r="AJ7736" i="3"/>
  <c r="AI7736" i="3"/>
  <c r="AH7736" i="3"/>
  <c r="AP7735" i="3"/>
  <c r="AM7735" i="3"/>
  <c r="AL7735" i="3"/>
  <c r="AK7735" i="3"/>
  <c r="AJ7735" i="3"/>
  <c r="AI7735" i="3"/>
  <c r="AH7735" i="3"/>
  <c r="AP7734" i="3"/>
  <c r="AM7734" i="3"/>
  <c r="AL7734" i="3"/>
  <c r="AK7734" i="3"/>
  <c r="AJ7734" i="3"/>
  <c r="AI7734" i="3"/>
  <c r="AH7734" i="3"/>
  <c r="AP7733" i="3"/>
  <c r="AM7733" i="3"/>
  <c r="AL7733" i="3"/>
  <c r="AK7733" i="3"/>
  <c r="AJ7733" i="3"/>
  <c r="AI7733" i="3"/>
  <c r="AH7733" i="3"/>
  <c r="AP7732" i="3"/>
  <c r="AM7732" i="3"/>
  <c r="AL7732" i="3"/>
  <c r="AK7732" i="3"/>
  <c r="AJ7732" i="3"/>
  <c r="AI7732" i="3"/>
  <c r="AH7732" i="3"/>
  <c r="AP7731" i="3"/>
  <c r="AM7731" i="3"/>
  <c r="AL7731" i="3"/>
  <c r="AK7731" i="3"/>
  <c r="AJ7731" i="3"/>
  <c r="AI7731" i="3"/>
  <c r="AH7731" i="3"/>
  <c r="AP7730" i="3"/>
  <c r="AM7730" i="3"/>
  <c r="AL7730" i="3"/>
  <c r="AK7730" i="3"/>
  <c r="AJ7730" i="3"/>
  <c r="AI7730" i="3"/>
  <c r="AH7730" i="3"/>
  <c r="AP7729" i="3"/>
  <c r="AM7729" i="3"/>
  <c r="AL7729" i="3"/>
  <c r="AK7729" i="3"/>
  <c r="AJ7729" i="3"/>
  <c r="AI7729" i="3"/>
  <c r="AH7729" i="3"/>
  <c r="AP7728" i="3"/>
  <c r="AM7728" i="3"/>
  <c r="AL7728" i="3"/>
  <c r="AK7728" i="3"/>
  <c r="AJ7728" i="3"/>
  <c r="AI7728" i="3"/>
  <c r="AH7728" i="3"/>
  <c r="AP7727" i="3"/>
  <c r="AM7727" i="3"/>
  <c r="AL7727" i="3"/>
  <c r="AK7727" i="3"/>
  <c r="AJ7727" i="3"/>
  <c r="AI7727" i="3"/>
  <c r="AH7727" i="3"/>
  <c r="AP7726" i="3"/>
  <c r="AM7726" i="3"/>
  <c r="AL7726" i="3"/>
  <c r="AK7726" i="3"/>
  <c r="AJ7726" i="3"/>
  <c r="AI7726" i="3"/>
  <c r="AH7726" i="3"/>
  <c r="AP7725" i="3"/>
  <c r="AM7725" i="3"/>
  <c r="AL7725" i="3"/>
  <c r="AK7725" i="3"/>
  <c r="AJ7725" i="3"/>
  <c r="AI7725" i="3"/>
  <c r="AH7725" i="3"/>
  <c r="AP7724" i="3"/>
  <c r="AM7724" i="3"/>
  <c r="AL7724" i="3"/>
  <c r="AK7724" i="3"/>
  <c r="AJ7724" i="3"/>
  <c r="AI7724" i="3"/>
  <c r="AH7724" i="3"/>
  <c r="AP7723" i="3"/>
  <c r="AM7723" i="3"/>
  <c r="AL7723" i="3"/>
  <c r="AK7723" i="3"/>
  <c r="AJ7723" i="3"/>
  <c r="AI7723" i="3"/>
  <c r="AH7723" i="3"/>
  <c r="AP7722" i="3"/>
  <c r="AM7722" i="3"/>
  <c r="AL7722" i="3"/>
  <c r="AK7722" i="3"/>
  <c r="AJ7722" i="3"/>
  <c r="AI7722" i="3"/>
  <c r="AH7722" i="3"/>
  <c r="AP7721" i="3"/>
  <c r="AM7721" i="3"/>
  <c r="AL7721" i="3"/>
  <c r="AK7721" i="3"/>
  <c r="AJ7721" i="3"/>
  <c r="AI7721" i="3"/>
  <c r="AH7721" i="3"/>
  <c r="AP7720" i="3"/>
  <c r="AM7720" i="3"/>
  <c r="AL7720" i="3"/>
  <c r="AK7720" i="3"/>
  <c r="AJ7720" i="3"/>
  <c r="AI7720" i="3"/>
  <c r="AH7720" i="3"/>
  <c r="AP7719" i="3"/>
  <c r="AM7719" i="3"/>
  <c r="AL7719" i="3"/>
  <c r="AK7719" i="3"/>
  <c r="AJ7719" i="3"/>
  <c r="AI7719" i="3"/>
  <c r="AH7719" i="3"/>
  <c r="AP7718" i="3"/>
  <c r="AM7718" i="3"/>
  <c r="AL7718" i="3"/>
  <c r="AK7718" i="3"/>
  <c r="AJ7718" i="3"/>
  <c r="AI7718" i="3"/>
  <c r="AH7718" i="3"/>
  <c r="AP7717" i="3"/>
  <c r="AM7717" i="3"/>
  <c r="AL7717" i="3"/>
  <c r="AK7717" i="3"/>
  <c r="AJ7717" i="3"/>
  <c r="AI7717" i="3"/>
  <c r="AH7717" i="3"/>
  <c r="AP7716" i="3"/>
  <c r="AM7716" i="3"/>
  <c r="AL7716" i="3"/>
  <c r="AK7716" i="3"/>
  <c r="AJ7716" i="3"/>
  <c r="AI7716" i="3"/>
  <c r="AH7716" i="3"/>
  <c r="AP7715" i="3"/>
  <c r="AM7715" i="3"/>
  <c r="AL7715" i="3"/>
  <c r="AK7715" i="3"/>
  <c r="AJ7715" i="3"/>
  <c r="AI7715" i="3"/>
  <c r="AH7715" i="3"/>
  <c r="AP7714" i="3"/>
  <c r="AM7714" i="3"/>
  <c r="AL7714" i="3"/>
  <c r="AK7714" i="3"/>
  <c r="AJ7714" i="3"/>
  <c r="AI7714" i="3"/>
  <c r="AH7714" i="3"/>
  <c r="AP7713" i="3"/>
  <c r="AM7713" i="3"/>
  <c r="AL7713" i="3"/>
  <c r="AK7713" i="3"/>
  <c r="AJ7713" i="3"/>
  <c r="AI7713" i="3"/>
  <c r="AH7713" i="3"/>
  <c r="AP7712" i="3"/>
  <c r="AM7712" i="3"/>
  <c r="AL7712" i="3"/>
  <c r="AK7712" i="3"/>
  <c r="AJ7712" i="3"/>
  <c r="AI7712" i="3"/>
  <c r="AH7712" i="3"/>
  <c r="AP7711" i="3"/>
  <c r="AM7711" i="3"/>
  <c r="AL7711" i="3"/>
  <c r="AK7711" i="3"/>
  <c r="AJ7711" i="3"/>
  <c r="AI7711" i="3"/>
  <c r="AH7711" i="3"/>
  <c r="AP7710" i="3"/>
  <c r="AM7710" i="3"/>
  <c r="AL7710" i="3"/>
  <c r="AK7710" i="3"/>
  <c r="AJ7710" i="3"/>
  <c r="AI7710" i="3"/>
  <c r="AH7710" i="3"/>
  <c r="AP7709" i="3"/>
  <c r="AM7709" i="3"/>
  <c r="AL7709" i="3"/>
  <c r="AK7709" i="3"/>
  <c r="AJ7709" i="3"/>
  <c r="AI7709" i="3"/>
  <c r="AH7709" i="3"/>
  <c r="AP7708" i="3"/>
  <c r="AM7708" i="3"/>
  <c r="AL7708" i="3"/>
  <c r="AK7708" i="3"/>
  <c r="AJ7708" i="3"/>
  <c r="AI7708" i="3"/>
  <c r="AH7708" i="3"/>
  <c r="AP7707" i="3"/>
  <c r="AM7707" i="3"/>
  <c r="AL7707" i="3"/>
  <c r="AK7707" i="3"/>
  <c r="AJ7707" i="3"/>
  <c r="AI7707" i="3"/>
  <c r="AH7707" i="3"/>
  <c r="AP7706" i="3"/>
  <c r="AM7706" i="3"/>
  <c r="AL7706" i="3"/>
  <c r="AK7706" i="3"/>
  <c r="AJ7706" i="3"/>
  <c r="AI7706" i="3"/>
  <c r="AH7706" i="3"/>
  <c r="AP7705" i="3"/>
  <c r="AM7705" i="3"/>
  <c r="AL7705" i="3"/>
  <c r="AK7705" i="3"/>
  <c r="AJ7705" i="3"/>
  <c r="AI7705" i="3"/>
  <c r="AH7705" i="3"/>
  <c r="AP7704" i="3"/>
  <c r="AM7704" i="3"/>
  <c r="AL7704" i="3"/>
  <c r="AK7704" i="3"/>
  <c r="AJ7704" i="3"/>
  <c r="AI7704" i="3"/>
  <c r="AH7704" i="3"/>
  <c r="AP7703" i="3"/>
  <c r="AM7703" i="3"/>
  <c r="AL7703" i="3"/>
  <c r="AK7703" i="3"/>
  <c r="AJ7703" i="3"/>
  <c r="AI7703" i="3"/>
  <c r="AH7703" i="3"/>
  <c r="AP7702" i="3"/>
  <c r="AM7702" i="3"/>
  <c r="AL7702" i="3"/>
  <c r="AK7702" i="3"/>
  <c r="AJ7702" i="3"/>
  <c r="AI7702" i="3"/>
  <c r="AH7702" i="3"/>
  <c r="AP7701" i="3"/>
  <c r="AM7701" i="3"/>
  <c r="AL7701" i="3"/>
  <c r="AK7701" i="3"/>
  <c r="AJ7701" i="3"/>
  <c r="AI7701" i="3"/>
  <c r="AH7701" i="3"/>
  <c r="AP7700" i="3"/>
  <c r="AM7700" i="3"/>
  <c r="AL7700" i="3"/>
  <c r="AK7700" i="3"/>
  <c r="AJ7700" i="3"/>
  <c r="AI7700" i="3"/>
  <c r="AH7700" i="3"/>
  <c r="AP7699" i="3"/>
  <c r="AM7699" i="3"/>
  <c r="AL7699" i="3"/>
  <c r="AK7699" i="3"/>
  <c r="AJ7699" i="3"/>
  <c r="AI7699" i="3"/>
  <c r="AH7699" i="3"/>
  <c r="AP7698" i="3"/>
  <c r="AM7698" i="3"/>
  <c r="AL7698" i="3"/>
  <c r="AK7698" i="3"/>
  <c r="AJ7698" i="3"/>
  <c r="AI7698" i="3"/>
  <c r="AH7698" i="3"/>
  <c r="AP7697" i="3"/>
  <c r="AM7697" i="3"/>
  <c r="AL7697" i="3"/>
  <c r="AK7697" i="3"/>
  <c r="AJ7697" i="3"/>
  <c r="AI7697" i="3"/>
  <c r="AH7697" i="3"/>
  <c r="AP7696" i="3"/>
  <c r="AM7696" i="3"/>
  <c r="AL7696" i="3"/>
  <c r="AK7696" i="3"/>
  <c r="AJ7696" i="3"/>
  <c r="AI7696" i="3"/>
  <c r="AH7696" i="3"/>
  <c r="AP7695" i="3"/>
  <c r="AM7695" i="3"/>
  <c r="AL7695" i="3"/>
  <c r="AK7695" i="3"/>
  <c r="AJ7695" i="3"/>
  <c r="AI7695" i="3"/>
  <c r="AH7695" i="3"/>
  <c r="AP7694" i="3"/>
  <c r="AM7694" i="3"/>
  <c r="AL7694" i="3"/>
  <c r="AK7694" i="3"/>
  <c r="AJ7694" i="3"/>
  <c r="AI7694" i="3"/>
  <c r="AH7694" i="3"/>
  <c r="AP7693" i="3"/>
  <c r="AM7693" i="3"/>
  <c r="AL7693" i="3"/>
  <c r="AK7693" i="3"/>
  <c r="AJ7693" i="3"/>
  <c r="AI7693" i="3"/>
  <c r="AH7693" i="3"/>
  <c r="AP7692" i="3"/>
  <c r="AM7692" i="3"/>
  <c r="AL7692" i="3"/>
  <c r="AK7692" i="3"/>
  <c r="AJ7692" i="3"/>
  <c r="AI7692" i="3"/>
  <c r="AH7692" i="3"/>
  <c r="AP7691" i="3"/>
  <c r="AM7691" i="3"/>
  <c r="AL7691" i="3"/>
  <c r="AK7691" i="3"/>
  <c r="AJ7691" i="3"/>
  <c r="AI7691" i="3"/>
  <c r="AH7691" i="3"/>
  <c r="AP7690" i="3"/>
  <c r="AM7690" i="3"/>
  <c r="AL7690" i="3"/>
  <c r="AK7690" i="3"/>
  <c r="AJ7690" i="3"/>
  <c r="AI7690" i="3"/>
  <c r="AH7690" i="3"/>
  <c r="AP7689" i="3"/>
  <c r="AM7689" i="3"/>
  <c r="AL7689" i="3"/>
  <c r="AK7689" i="3"/>
  <c r="AJ7689" i="3"/>
  <c r="AI7689" i="3"/>
  <c r="AH7689" i="3"/>
  <c r="AP7688" i="3"/>
  <c r="AM7688" i="3"/>
  <c r="AL7688" i="3"/>
  <c r="AK7688" i="3"/>
  <c r="AJ7688" i="3"/>
  <c r="AI7688" i="3"/>
  <c r="AH7688" i="3"/>
  <c r="AP7687" i="3"/>
  <c r="AM7687" i="3"/>
  <c r="AL7687" i="3"/>
  <c r="AK7687" i="3"/>
  <c r="AJ7687" i="3"/>
  <c r="AI7687" i="3"/>
  <c r="AH7687" i="3"/>
  <c r="AP7686" i="3"/>
  <c r="AM7686" i="3"/>
  <c r="AL7686" i="3"/>
  <c r="AK7686" i="3"/>
  <c r="AJ7686" i="3"/>
  <c r="AI7686" i="3"/>
  <c r="AH7686" i="3"/>
  <c r="AP7685" i="3"/>
  <c r="AM7685" i="3"/>
  <c r="AL7685" i="3"/>
  <c r="AK7685" i="3"/>
  <c r="AJ7685" i="3"/>
  <c r="AI7685" i="3"/>
  <c r="AH7685" i="3"/>
  <c r="AP7684" i="3"/>
  <c r="AM7684" i="3"/>
  <c r="AL7684" i="3"/>
  <c r="AK7684" i="3"/>
  <c r="AJ7684" i="3"/>
  <c r="AI7684" i="3"/>
  <c r="AH7684" i="3"/>
  <c r="AP7683" i="3"/>
  <c r="AM7683" i="3"/>
  <c r="AL7683" i="3"/>
  <c r="AK7683" i="3"/>
  <c r="AJ7683" i="3"/>
  <c r="AI7683" i="3"/>
  <c r="AH7683" i="3"/>
  <c r="AP7682" i="3"/>
  <c r="AM7682" i="3"/>
  <c r="AL7682" i="3"/>
  <c r="AK7682" i="3"/>
  <c r="AJ7682" i="3"/>
  <c r="AI7682" i="3"/>
  <c r="AH7682" i="3"/>
  <c r="AP7681" i="3"/>
  <c r="AM7681" i="3"/>
  <c r="AL7681" i="3"/>
  <c r="AK7681" i="3"/>
  <c r="AJ7681" i="3"/>
  <c r="AI7681" i="3"/>
  <c r="AH7681" i="3"/>
  <c r="AP7680" i="3"/>
  <c r="AM7680" i="3"/>
  <c r="AL7680" i="3"/>
  <c r="AK7680" i="3"/>
  <c r="AJ7680" i="3"/>
  <c r="AI7680" i="3"/>
  <c r="AH7680" i="3"/>
  <c r="AP7679" i="3"/>
  <c r="AM7679" i="3"/>
  <c r="AL7679" i="3"/>
  <c r="AK7679" i="3"/>
  <c r="AJ7679" i="3"/>
  <c r="AI7679" i="3"/>
  <c r="AH7679" i="3"/>
  <c r="AP7678" i="3"/>
  <c r="AM7678" i="3"/>
  <c r="AL7678" i="3"/>
  <c r="AK7678" i="3"/>
  <c r="AJ7678" i="3"/>
  <c r="AI7678" i="3"/>
  <c r="AH7678" i="3"/>
  <c r="AP7677" i="3"/>
  <c r="AM7677" i="3"/>
  <c r="AL7677" i="3"/>
  <c r="AK7677" i="3"/>
  <c r="AJ7677" i="3"/>
  <c r="AI7677" i="3"/>
  <c r="AH7677" i="3"/>
  <c r="AP7676" i="3"/>
  <c r="AM7676" i="3"/>
  <c r="AL7676" i="3"/>
  <c r="AK7676" i="3"/>
  <c r="AJ7676" i="3"/>
  <c r="AI7676" i="3"/>
  <c r="AH7676" i="3"/>
  <c r="AP7675" i="3"/>
  <c r="AM7675" i="3"/>
  <c r="AL7675" i="3"/>
  <c r="AK7675" i="3"/>
  <c r="AJ7675" i="3"/>
  <c r="AI7675" i="3"/>
  <c r="AH7675" i="3"/>
  <c r="AP7674" i="3"/>
  <c r="AM7674" i="3"/>
  <c r="AL7674" i="3"/>
  <c r="AK7674" i="3"/>
  <c r="AJ7674" i="3"/>
  <c r="AI7674" i="3"/>
  <c r="AH7674" i="3"/>
  <c r="AP7673" i="3"/>
  <c r="AM7673" i="3"/>
  <c r="AL7673" i="3"/>
  <c r="AK7673" i="3"/>
  <c r="AJ7673" i="3"/>
  <c r="AI7673" i="3"/>
  <c r="AH7673" i="3"/>
  <c r="AP7672" i="3"/>
  <c r="AM7672" i="3"/>
  <c r="AL7672" i="3"/>
  <c r="AK7672" i="3"/>
  <c r="AJ7672" i="3"/>
  <c r="AI7672" i="3"/>
  <c r="AH7672" i="3"/>
  <c r="AP7671" i="3"/>
  <c r="AM7671" i="3"/>
  <c r="AL7671" i="3"/>
  <c r="AK7671" i="3"/>
  <c r="AJ7671" i="3"/>
  <c r="AI7671" i="3"/>
  <c r="AH7671" i="3"/>
  <c r="AP7670" i="3"/>
  <c r="AM7670" i="3"/>
  <c r="AL7670" i="3"/>
  <c r="AK7670" i="3"/>
  <c r="AJ7670" i="3"/>
  <c r="AI7670" i="3"/>
  <c r="AH7670" i="3"/>
  <c r="AP7669" i="3"/>
  <c r="AM7669" i="3"/>
  <c r="AL7669" i="3"/>
  <c r="AK7669" i="3"/>
  <c r="AJ7669" i="3"/>
  <c r="AI7669" i="3"/>
  <c r="AH7669" i="3"/>
  <c r="AP7668" i="3"/>
  <c r="AM7668" i="3"/>
  <c r="AL7668" i="3"/>
  <c r="AK7668" i="3"/>
  <c r="AJ7668" i="3"/>
  <c r="AI7668" i="3"/>
  <c r="AH7668" i="3"/>
  <c r="AP7667" i="3"/>
  <c r="AM7667" i="3"/>
  <c r="AL7667" i="3"/>
  <c r="AK7667" i="3"/>
  <c r="AJ7667" i="3"/>
  <c r="AI7667" i="3"/>
  <c r="AH7667" i="3"/>
  <c r="AP7666" i="3"/>
  <c r="AM7666" i="3"/>
  <c r="AL7666" i="3"/>
  <c r="AK7666" i="3"/>
  <c r="AJ7666" i="3"/>
  <c r="AI7666" i="3"/>
  <c r="AH7666" i="3"/>
  <c r="AP7665" i="3"/>
  <c r="AM7665" i="3"/>
  <c r="AL7665" i="3"/>
  <c r="AK7665" i="3"/>
  <c r="AJ7665" i="3"/>
  <c r="AI7665" i="3"/>
  <c r="AH7665" i="3"/>
  <c r="AP7664" i="3"/>
  <c r="AM7664" i="3"/>
  <c r="AL7664" i="3"/>
  <c r="AK7664" i="3"/>
  <c r="AJ7664" i="3"/>
  <c r="AI7664" i="3"/>
  <c r="AH7664" i="3"/>
  <c r="AP7663" i="3"/>
  <c r="AM7663" i="3"/>
  <c r="AL7663" i="3"/>
  <c r="AK7663" i="3"/>
  <c r="AJ7663" i="3"/>
  <c r="AI7663" i="3"/>
  <c r="AH7663" i="3"/>
  <c r="AP7662" i="3"/>
  <c r="AM7662" i="3"/>
  <c r="AL7662" i="3"/>
  <c r="AK7662" i="3"/>
  <c r="AJ7662" i="3"/>
  <c r="AI7662" i="3"/>
  <c r="AH7662" i="3"/>
  <c r="AP7661" i="3"/>
  <c r="AM7661" i="3"/>
  <c r="AL7661" i="3"/>
  <c r="AK7661" i="3"/>
  <c r="AJ7661" i="3"/>
  <c r="AI7661" i="3"/>
  <c r="AH7661" i="3"/>
  <c r="AP7660" i="3"/>
  <c r="AM7660" i="3"/>
  <c r="AL7660" i="3"/>
  <c r="AK7660" i="3"/>
  <c r="AJ7660" i="3"/>
  <c r="AI7660" i="3"/>
  <c r="AH7660" i="3"/>
  <c r="AP7659" i="3"/>
  <c r="AM7659" i="3"/>
  <c r="AL7659" i="3"/>
  <c r="AK7659" i="3"/>
  <c r="AJ7659" i="3"/>
  <c r="AI7659" i="3"/>
  <c r="AH7659" i="3"/>
  <c r="AP7658" i="3"/>
  <c r="AM7658" i="3"/>
  <c r="AL7658" i="3"/>
  <c r="AK7658" i="3"/>
  <c r="AJ7658" i="3"/>
  <c r="AI7658" i="3"/>
  <c r="AH7658" i="3"/>
  <c r="AP7657" i="3"/>
  <c r="AM7657" i="3"/>
  <c r="AL7657" i="3"/>
  <c r="AK7657" i="3"/>
  <c r="AJ7657" i="3"/>
  <c r="AI7657" i="3"/>
  <c r="AH7657" i="3"/>
  <c r="AP7656" i="3"/>
  <c r="AM7656" i="3"/>
  <c r="AL7656" i="3"/>
  <c r="AK7656" i="3"/>
  <c r="AJ7656" i="3"/>
  <c r="AI7656" i="3"/>
  <c r="AH7656" i="3"/>
  <c r="AP7655" i="3"/>
  <c r="AM7655" i="3"/>
  <c r="AL7655" i="3"/>
  <c r="AK7655" i="3"/>
  <c r="AJ7655" i="3"/>
  <c r="AI7655" i="3"/>
  <c r="AH7655" i="3"/>
  <c r="AP7654" i="3"/>
  <c r="AM7654" i="3"/>
  <c r="AL7654" i="3"/>
  <c r="AK7654" i="3"/>
  <c r="AJ7654" i="3"/>
  <c r="AI7654" i="3"/>
  <c r="AH7654" i="3"/>
  <c r="AP7653" i="3"/>
  <c r="AM7653" i="3"/>
  <c r="AL7653" i="3"/>
  <c r="AK7653" i="3"/>
  <c r="AJ7653" i="3"/>
  <c r="AI7653" i="3"/>
  <c r="AH7653" i="3"/>
  <c r="AP7652" i="3"/>
  <c r="AM7652" i="3"/>
  <c r="AL7652" i="3"/>
  <c r="AK7652" i="3"/>
  <c r="AJ7652" i="3"/>
  <c r="AI7652" i="3"/>
  <c r="AH7652" i="3"/>
  <c r="AP7651" i="3"/>
  <c r="AM7651" i="3"/>
  <c r="AL7651" i="3"/>
  <c r="AK7651" i="3"/>
  <c r="AJ7651" i="3"/>
  <c r="AI7651" i="3"/>
  <c r="AH7651" i="3"/>
  <c r="AP7650" i="3"/>
  <c r="AM7650" i="3"/>
  <c r="AL7650" i="3"/>
  <c r="AK7650" i="3"/>
  <c r="AJ7650" i="3"/>
  <c r="AI7650" i="3"/>
  <c r="AH7650" i="3"/>
  <c r="AP7649" i="3"/>
  <c r="AM7649" i="3"/>
  <c r="AL7649" i="3"/>
  <c r="AK7649" i="3"/>
  <c r="AJ7649" i="3"/>
  <c r="AI7649" i="3"/>
  <c r="AH7649" i="3"/>
  <c r="AP7648" i="3"/>
  <c r="AM7648" i="3"/>
  <c r="AL7648" i="3"/>
  <c r="AK7648" i="3"/>
  <c r="AJ7648" i="3"/>
  <c r="AI7648" i="3"/>
  <c r="AH7648" i="3"/>
  <c r="AP7647" i="3"/>
  <c r="AM7647" i="3"/>
  <c r="AL7647" i="3"/>
  <c r="AK7647" i="3"/>
  <c r="AJ7647" i="3"/>
  <c r="AI7647" i="3"/>
  <c r="AH7647" i="3"/>
  <c r="AP7646" i="3"/>
  <c r="AM7646" i="3"/>
  <c r="AL7646" i="3"/>
  <c r="AK7646" i="3"/>
  <c r="AJ7646" i="3"/>
  <c r="AI7646" i="3"/>
  <c r="AH7646" i="3"/>
  <c r="AP7645" i="3"/>
  <c r="AM7645" i="3"/>
  <c r="AL7645" i="3"/>
  <c r="AK7645" i="3"/>
  <c r="AJ7645" i="3"/>
  <c r="AI7645" i="3"/>
  <c r="AH7645" i="3"/>
  <c r="AP7644" i="3"/>
  <c r="AM7644" i="3"/>
  <c r="AL7644" i="3"/>
  <c r="AK7644" i="3"/>
  <c r="AJ7644" i="3"/>
  <c r="AI7644" i="3"/>
  <c r="AH7644" i="3"/>
  <c r="AP7643" i="3"/>
  <c r="AM7643" i="3"/>
  <c r="AL7643" i="3"/>
  <c r="AK7643" i="3"/>
  <c r="AJ7643" i="3"/>
  <c r="AI7643" i="3"/>
  <c r="AH7643" i="3"/>
  <c r="AP7642" i="3"/>
  <c r="AM7642" i="3"/>
  <c r="AL7642" i="3"/>
  <c r="AK7642" i="3"/>
  <c r="AJ7642" i="3"/>
  <c r="AI7642" i="3"/>
  <c r="AH7642" i="3"/>
  <c r="AP7641" i="3"/>
  <c r="AM7641" i="3"/>
  <c r="AL7641" i="3"/>
  <c r="AK7641" i="3"/>
  <c r="AJ7641" i="3"/>
  <c r="AI7641" i="3"/>
  <c r="AH7641" i="3"/>
  <c r="AP7640" i="3"/>
  <c r="AM7640" i="3"/>
  <c r="AL7640" i="3"/>
  <c r="AK7640" i="3"/>
  <c r="AJ7640" i="3"/>
  <c r="AI7640" i="3"/>
  <c r="AH7640" i="3"/>
  <c r="AP7639" i="3"/>
  <c r="AM7639" i="3"/>
  <c r="AL7639" i="3"/>
  <c r="AK7639" i="3"/>
  <c r="AJ7639" i="3"/>
  <c r="AI7639" i="3"/>
  <c r="AH7639" i="3"/>
  <c r="AP7638" i="3"/>
  <c r="AM7638" i="3"/>
  <c r="AL7638" i="3"/>
  <c r="AK7638" i="3"/>
  <c r="AJ7638" i="3"/>
  <c r="AI7638" i="3"/>
  <c r="AH7638" i="3"/>
  <c r="AP7637" i="3"/>
  <c r="AM7637" i="3"/>
  <c r="AL7637" i="3"/>
  <c r="AK7637" i="3"/>
  <c r="AJ7637" i="3"/>
  <c r="AI7637" i="3"/>
  <c r="AH7637" i="3"/>
  <c r="AP7636" i="3"/>
  <c r="AM7636" i="3"/>
  <c r="AL7636" i="3"/>
  <c r="AK7636" i="3"/>
  <c r="AJ7636" i="3"/>
  <c r="AI7636" i="3"/>
  <c r="AH7636" i="3"/>
  <c r="AP7635" i="3"/>
  <c r="AM7635" i="3"/>
  <c r="AL7635" i="3"/>
  <c r="AK7635" i="3"/>
  <c r="AJ7635" i="3"/>
  <c r="AI7635" i="3"/>
  <c r="AH7635" i="3"/>
  <c r="AP7634" i="3"/>
  <c r="AM7634" i="3"/>
  <c r="AL7634" i="3"/>
  <c r="AK7634" i="3"/>
  <c r="AJ7634" i="3"/>
  <c r="AI7634" i="3"/>
  <c r="AH7634" i="3"/>
  <c r="AP7633" i="3"/>
  <c r="AM7633" i="3"/>
  <c r="AL7633" i="3"/>
  <c r="AK7633" i="3"/>
  <c r="AJ7633" i="3"/>
  <c r="AI7633" i="3"/>
  <c r="AH7633" i="3"/>
  <c r="AP7632" i="3"/>
  <c r="AM7632" i="3"/>
  <c r="AL7632" i="3"/>
  <c r="AK7632" i="3"/>
  <c r="AJ7632" i="3"/>
  <c r="AI7632" i="3"/>
  <c r="AH7632" i="3"/>
  <c r="AP7631" i="3"/>
  <c r="AM7631" i="3"/>
  <c r="AL7631" i="3"/>
  <c r="AK7631" i="3"/>
  <c r="AJ7631" i="3"/>
  <c r="AI7631" i="3"/>
  <c r="AH7631" i="3"/>
  <c r="AP7630" i="3"/>
  <c r="AM7630" i="3"/>
  <c r="AL7630" i="3"/>
  <c r="AK7630" i="3"/>
  <c r="AJ7630" i="3"/>
  <c r="AI7630" i="3"/>
  <c r="AH7630" i="3"/>
  <c r="AP7629" i="3"/>
  <c r="AM7629" i="3"/>
  <c r="AL7629" i="3"/>
  <c r="AK7629" i="3"/>
  <c r="AJ7629" i="3"/>
  <c r="AI7629" i="3"/>
  <c r="AH7629" i="3"/>
  <c r="AP7628" i="3"/>
  <c r="AM7628" i="3"/>
  <c r="AL7628" i="3"/>
  <c r="AK7628" i="3"/>
  <c r="AJ7628" i="3"/>
  <c r="AI7628" i="3"/>
  <c r="AH7628" i="3"/>
  <c r="AP7627" i="3"/>
  <c r="AM7627" i="3"/>
  <c r="AL7627" i="3"/>
  <c r="AK7627" i="3"/>
  <c r="AJ7627" i="3"/>
  <c r="AI7627" i="3"/>
  <c r="AH7627" i="3"/>
  <c r="AP7626" i="3"/>
  <c r="AM7626" i="3"/>
  <c r="AL7626" i="3"/>
  <c r="AK7626" i="3"/>
  <c r="AJ7626" i="3"/>
  <c r="AI7626" i="3"/>
  <c r="AH7626" i="3"/>
  <c r="AP7625" i="3"/>
  <c r="AM7625" i="3"/>
  <c r="AL7625" i="3"/>
  <c r="AK7625" i="3"/>
  <c r="AJ7625" i="3"/>
  <c r="AI7625" i="3"/>
  <c r="AH7625" i="3"/>
  <c r="AP7624" i="3"/>
  <c r="AM7624" i="3"/>
  <c r="AL7624" i="3"/>
  <c r="AK7624" i="3"/>
  <c r="AJ7624" i="3"/>
  <c r="AI7624" i="3"/>
  <c r="AH7624" i="3"/>
  <c r="AP7623" i="3"/>
  <c r="AM7623" i="3"/>
  <c r="AL7623" i="3"/>
  <c r="AK7623" i="3"/>
  <c r="AJ7623" i="3"/>
  <c r="AI7623" i="3"/>
  <c r="AH7623" i="3"/>
  <c r="AP7622" i="3"/>
  <c r="AM7622" i="3"/>
  <c r="AL7622" i="3"/>
  <c r="AK7622" i="3"/>
  <c r="AJ7622" i="3"/>
  <c r="AI7622" i="3"/>
  <c r="AH7622" i="3"/>
  <c r="AP7621" i="3"/>
  <c r="AM7621" i="3"/>
  <c r="AL7621" i="3"/>
  <c r="AK7621" i="3"/>
  <c r="AJ7621" i="3"/>
  <c r="AI7621" i="3"/>
  <c r="AH7621" i="3"/>
  <c r="AP7620" i="3"/>
  <c r="AM7620" i="3"/>
  <c r="AL7620" i="3"/>
  <c r="AK7620" i="3"/>
  <c r="AJ7620" i="3"/>
  <c r="AI7620" i="3"/>
  <c r="AH7620" i="3"/>
  <c r="AP7619" i="3"/>
  <c r="AM7619" i="3"/>
  <c r="AL7619" i="3"/>
  <c r="AK7619" i="3"/>
  <c r="AJ7619" i="3"/>
  <c r="AI7619" i="3"/>
  <c r="AH7619" i="3"/>
  <c r="AP7618" i="3"/>
  <c r="AM7618" i="3"/>
  <c r="AL7618" i="3"/>
  <c r="AK7618" i="3"/>
  <c r="AJ7618" i="3"/>
  <c r="AI7618" i="3"/>
  <c r="AH7618" i="3"/>
  <c r="AP7617" i="3"/>
  <c r="AM7617" i="3"/>
  <c r="AL7617" i="3"/>
  <c r="AK7617" i="3"/>
  <c r="AJ7617" i="3"/>
  <c r="AI7617" i="3"/>
  <c r="AH7617" i="3"/>
  <c r="AP7616" i="3"/>
  <c r="AM7616" i="3"/>
  <c r="AL7616" i="3"/>
  <c r="AK7616" i="3"/>
  <c r="AJ7616" i="3"/>
  <c r="AI7616" i="3"/>
  <c r="AH7616" i="3"/>
  <c r="AP7615" i="3"/>
  <c r="AM7615" i="3"/>
  <c r="AL7615" i="3"/>
  <c r="AK7615" i="3"/>
  <c r="AJ7615" i="3"/>
  <c r="AI7615" i="3"/>
  <c r="AH7615" i="3"/>
  <c r="AP7614" i="3"/>
  <c r="AM7614" i="3"/>
  <c r="AL7614" i="3"/>
  <c r="AK7614" i="3"/>
  <c r="AJ7614" i="3"/>
  <c r="AI7614" i="3"/>
  <c r="AH7614" i="3"/>
  <c r="AP7613" i="3"/>
  <c r="AM7613" i="3"/>
  <c r="AL7613" i="3"/>
  <c r="AK7613" i="3"/>
  <c r="AJ7613" i="3"/>
  <c r="AI7613" i="3"/>
  <c r="AH7613" i="3"/>
  <c r="AP7612" i="3"/>
  <c r="AM7612" i="3"/>
  <c r="AL7612" i="3"/>
  <c r="AK7612" i="3"/>
  <c r="AJ7612" i="3"/>
  <c r="AI7612" i="3"/>
  <c r="AH7612" i="3"/>
  <c r="AP7611" i="3"/>
  <c r="AM7611" i="3"/>
  <c r="AL7611" i="3"/>
  <c r="AK7611" i="3"/>
  <c r="AJ7611" i="3"/>
  <c r="AI7611" i="3"/>
  <c r="AH7611" i="3"/>
  <c r="AP7610" i="3"/>
  <c r="AM7610" i="3"/>
  <c r="AL7610" i="3"/>
  <c r="AK7610" i="3"/>
  <c r="AJ7610" i="3"/>
  <c r="AI7610" i="3"/>
  <c r="AH7610" i="3"/>
  <c r="AP7609" i="3"/>
  <c r="AM7609" i="3"/>
  <c r="AL7609" i="3"/>
  <c r="AK7609" i="3"/>
  <c r="AJ7609" i="3"/>
  <c r="AI7609" i="3"/>
  <c r="AH7609" i="3"/>
  <c r="AP7608" i="3"/>
  <c r="AM7608" i="3"/>
  <c r="AL7608" i="3"/>
  <c r="AK7608" i="3"/>
  <c r="AJ7608" i="3"/>
  <c r="AI7608" i="3"/>
  <c r="AH7608" i="3"/>
  <c r="AP7607" i="3"/>
  <c r="AM7607" i="3"/>
  <c r="AL7607" i="3"/>
  <c r="AK7607" i="3"/>
  <c r="AJ7607" i="3"/>
  <c r="AI7607" i="3"/>
  <c r="AH7607" i="3"/>
  <c r="AP7606" i="3"/>
  <c r="AM7606" i="3"/>
  <c r="AL7606" i="3"/>
  <c r="AK7606" i="3"/>
  <c r="AJ7606" i="3"/>
  <c r="AI7606" i="3"/>
  <c r="AH7606" i="3"/>
  <c r="AP7605" i="3"/>
  <c r="AM7605" i="3"/>
  <c r="AL7605" i="3"/>
  <c r="AK7605" i="3"/>
  <c r="AJ7605" i="3"/>
  <c r="AI7605" i="3"/>
  <c r="AH7605" i="3"/>
  <c r="AP7604" i="3"/>
  <c r="AM7604" i="3"/>
  <c r="AL7604" i="3"/>
  <c r="AK7604" i="3"/>
  <c r="AJ7604" i="3"/>
  <c r="AI7604" i="3"/>
  <c r="AH7604" i="3"/>
  <c r="AP7603" i="3"/>
  <c r="AM7603" i="3"/>
  <c r="AL7603" i="3"/>
  <c r="AK7603" i="3"/>
  <c r="AJ7603" i="3"/>
  <c r="AI7603" i="3"/>
  <c r="AH7603" i="3"/>
  <c r="AP7602" i="3"/>
  <c r="AM7602" i="3"/>
  <c r="AL7602" i="3"/>
  <c r="AK7602" i="3"/>
  <c r="AJ7602" i="3"/>
  <c r="AI7602" i="3"/>
  <c r="AH7602" i="3"/>
  <c r="AP7601" i="3"/>
  <c r="AM7601" i="3"/>
  <c r="AL7601" i="3"/>
  <c r="AK7601" i="3"/>
  <c r="AJ7601" i="3"/>
  <c r="AI7601" i="3"/>
  <c r="AH7601" i="3"/>
  <c r="AP7600" i="3"/>
  <c r="AM7600" i="3"/>
  <c r="AL7600" i="3"/>
  <c r="AK7600" i="3"/>
  <c r="AJ7600" i="3"/>
  <c r="AI7600" i="3"/>
  <c r="AH7600" i="3"/>
  <c r="AP7599" i="3"/>
  <c r="AM7599" i="3"/>
  <c r="AL7599" i="3"/>
  <c r="AK7599" i="3"/>
  <c r="AJ7599" i="3"/>
  <c r="AI7599" i="3"/>
  <c r="AH7599" i="3"/>
  <c r="AP7598" i="3"/>
  <c r="AM7598" i="3"/>
  <c r="AL7598" i="3"/>
  <c r="AK7598" i="3"/>
  <c r="AJ7598" i="3"/>
  <c r="AI7598" i="3"/>
  <c r="AH7598" i="3"/>
  <c r="AP7597" i="3"/>
  <c r="AM7597" i="3"/>
  <c r="AL7597" i="3"/>
  <c r="AK7597" i="3"/>
  <c r="AJ7597" i="3"/>
  <c r="AI7597" i="3"/>
  <c r="AH7597" i="3"/>
  <c r="AP7596" i="3"/>
  <c r="AM7596" i="3"/>
  <c r="AL7596" i="3"/>
  <c r="AK7596" i="3"/>
  <c r="AJ7596" i="3"/>
  <c r="AI7596" i="3"/>
  <c r="AH7596" i="3"/>
  <c r="AP7595" i="3"/>
  <c r="AM7595" i="3"/>
  <c r="AL7595" i="3"/>
  <c r="AK7595" i="3"/>
  <c r="AJ7595" i="3"/>
  <c r="AI7595" i="3"/>
  <c r="AH7595" i="3"/>
  <c r="AP7594" i="3"/>
  <c r="AM7594" i="3"/>
  <c r="AL7594" i="3"/>
  <c r="AK7594" i="3"/>
  <c r="AJ7594" i="3"/>
  <c r="AI7594" i="3"/>
  <c r="AH7594" i="3"/>
  <c r="AP7593" i="3"/>
  <c r="AM7593" i="3"/>
  <c r="AL7593" i="3"/>
  <c r="AK7593" i="3"/>
  <c r="AJ7593" i="3"/>
  <c r="AI7593" i="3"/>
  <c r="AH7593" i="3"/>
  <c r="AP7592" i="3"/>
  <c r="AM7592" i="3"/>
  <c r="AL7592" i="3"/>
  <c r="AK7592" i="3"/>
  <c r="AJ7592" i="3"/>
  <c r="AI7592" i="3"/>
  <c r="AH7592" i="3"/>
  <c r="AP7591" i="3"/>
  <c r="AM7591" i="3"/>
  <c r="AL7591" i="3"/>
  <c r="AK7591" i="3"/>
  <c r="AJ7591" i="3"/>
  <c r="AI7591" i="3"/>
  <c r="AH7591" i="3"/>
  <c r="AP7590" i="3"/>
  <c r="AM7590" i="3"/>
  <c r="AL7590" i="3"/>
  <c r="AK7590" i="3"/>
  <c r="AJ7590" i="3"/>
  <c r="AI7590" i="3"/>
  <c r="AH7590" i="3"/>
  <c r="AP7589" i="3"/>
  <c r="AM7589" i="3"/>
  <c r="AL7589" i="3"/>
  <c r="AK7589" i="3"/>
  <c r="AJ7589" i="3"/>
  <c r="AI7589" i="3"/>
  <c r="AH7589" i="3"/>
  <c r="AP7588" i="3"/>
  <c r="AM7588" i="3"/>
  <c r="AL7588" i="3"/>
  <c r="AK7588" i="3"/>
  <c r="AJ7588" i="3"/>
  <c r="AI7588" i="3"/>
  <c r="AH7588" i="3"/>
  <c r="AP7587" i="3"/>
  <c r="AM7587" i="3"/>
  <c r="AL7587" i="3"/>
  <c r="AK7587" i="3"/>
  <c r="AJ7587" i="3"/>
  <c r="AI7587" i="3"/>
  <c r="AH7587" i="3"/>
  <c r="AP7586" i="3"/>
  <c r="AM7586" i="3"/>
  <c r="AL7586" i="3"/>
  <c r="AK7586" i="3"/>
  <c r="AJ7586" i="3"/>
  <c r="AI7586" i="3"/>
  <c r="AH7586" i="3"/>
  <c r="AP7585" i="3"/>
  <c r="AM7585" i="3"/>
  <c r="AL7585" i="3"/>
  <c r="AK7585" i="3"/>
  <c r="AJ7585" i="3"/>
  <c r="AI7585" i="3"/>
  <c r="AH7585" i="3"/>
  <c r="AP7584" i="3"/>
  <c r="AM7584" i="3"/>
  <c r="AL7584" i="3"/>
  <c r="AK7584" i="3"/>
  <c r="AJ7584" i="3"/>
  <c r="AI7584" i="3"/>
  <c r="AH7584" i="3"/>
  <c r="AP7583" i="3"/>
  <c r="AM7583" i="3"/>
  <c r="AL7583" i="3"/>
  <c r="AK7583" i="3"/>
  <c r="AJ7583" i="3"/>
  <c r="AI7583" i="3"/>
  <c r="AH7583" i="3"/>
  <c r="AP7582" i="3"/>
  <c r="AM7582" i="3"/>
  <c r="AL7582" i="3"/>
  <c r="AK7582" i="3"/>
  <c r="AJ7582" i="3"/>
  <c r="AI7582" i="3"/>
  <c r="AH7582" i="3"/>
  <c r="AP7581" i="3"/>
  <c r="AM7581" i="3"/>
  <c r="AL7581" i="3"/>
  <c r="AK7581" i="3"/>
  <c r="AJ7581" i="3"/>
  <c r="AI7581" i="3"/>
  <c r="AH7581" i="3"/>
  <c r="AP7580" i="3"/>
  <c r="AM7580" i="3"/>
  <c r="AL7580" i="3"/>
  <c r="AK7580" i="3"/>
  <c r="AJ7580" i="3"/>
  <c r="AI7580" i="3"/>
  <c r="AH7580" i="3"/>
  <c r="AP7579" i="3"/>
  <c r="AM7579" i="3"/>
  <c r="AL7579" i="3"/>
  <c r="AK7579" i="3"/>
  <c r="AJ7579" i="3"/>
  <c r="AI7579" i="3"/>
  <c r="AH7579" i="3"/>
  <c r="AP7578" i="3"/>
  <c r="AM7578" i="3"/>
  <c r="AL7578" i="3"/>
  <c r="AK7578" i="3"/>
  <c r="AJ7578" i="3"/>
  <c r="AI7578" i="3"/>
  <c r="AH7578" i="3"/>
  <c r="AP7577" i="3"/>
  <c r="AM7577" i="3"/>
  <c r="AL7577" i="3"/>
  <c r="AK7577" i="3"/>
  <c r="AJ7577" i="3"/>
  <c r="AI7577" i="3"/>
  <c r="AH7577" i="3"/>
  <c r="AP7576" i="3"/>
  <c r="AM7576" i="3"/>
  <c r="AL7576" i="3"/>
  <c r="AK7576" i="3"/>
  <c r="AJ7576" i="3"/>
  <c r="AI7576" i="3"/>
  <c r="AH7576" i="3"/>
  <c r="AP7575" i="3"/>
  <c r="AM7575" i="3"/>
  <c r="AL7575" i="3"/>
  <c r="AK7575" i="3"/>
  <c r="AJ7575" i="3"/>
  <c r="AI7575" i="3"/>
  <c r="AH7575" i="3"/>
  <c r="AP7574" i="3"/>
  <c r="AM7574" i="3"/>
  <c r="AL7574" i="3"/>
  <c r="AK7574" i="3"/>
  <c r="AJ7574" i="3"/>
  <c r="AI7574" i="3"/>
  <c r="AH7574" i="3"/>
  <c r="AP7573" i="3"/>
  <c r="AM7573" i="3"/>
  <c r="AL7573" i="3"/>
  <c r="AK7573" i="3"/>
  <c r="AJ7573" i="3"/>
  <c r="AI7573" i="3"/>
  <c r="AH7573" i="3"/>
  <c r="AP7572" i="3"/>
  <c r="AM7572" i="3"/>
  <c r="AL7572" i="3"/>
  <c r="AK7572" i="3"/>
  <c r="AJ7572" i="3"/>
  <c r="AI7572" i="3"/>
  <c r="AH7572" i="3"/>
  <c r="AP7571" i="3"/>
  <c r="AM7571" i="3"/>
  <c r="AL7571" i="3"/>
  <c r="AK7571" i="3"/>
  <c r="AJ7571" i="3"/>
  <c r="AI7571" i="3"/>
  <c r="AH7571" i="3"/>
  <c r="AP7570" i="3"/>
  <c r="AM7570" i="3"/>
  <c r="AL7570" i="3"/>
  <c r="AK7570" i="3"/>
  <c r="AJ7570" i="3"/>
  <c r="AI7570" i="3"/>
  <c r="AH7570" i="3"/>
  <c r="AP7569" i="3"/>
  <c r="AM7569" i="3"/>
  <c r="AL7569" i="3"/>
  <c r="AK7569" i="3"/>
  <c r="AJ7569" i="3"/>
  <c r="AI7569" i="3"/>
  <c r="AH7569" i="3"/>
  <c r="AP7568" i="3"/>
  <c r="AM7568" i="3"/>
  <c r="AL7568" i="3"/>
  <c r="AK7568" i="3"/>
  <c r="AJ7568" i="3"/>
  <c r="AI7568" i="3"/>
  <c r="AH7568" i="3"/>
  <c r="AP7567" i="3"/>
  <c r="AM7567" i="3"/>
  <c r="AL7567" i="3"/>
  <c r="AK7567" i="3"/>
  <c r="AJ7567" i="3"/>
  <c r="AI7567" i="3"/>
  <c r="AH7567" i="3"/>
  <c r="AP7566" i="3"/>
  <c r="AM7566" i="3"/>
  <c r="AL7566" i="3"/>
  <c r="AK7566" i="3"/>
  <c r="AJ7566" i="3"/>
  <c r="AI7566" i="3"/>
  <c r="AH7566" i="3"/>
  <c r="AP7565" i="3"/>
  <c r="AM7565" i="3"/>
  <c r="AL7565" i="3"/>
  <c r="AK7565" i="3"/>
  <c r="AJ7565" i="3"/>
  <c r="AI7565" i="3"/>
  <c r="AH7565" i="3"/>
  <c r="AP7564" i="3"/>
  <c r="AM7564" i="3"/>
  <c r="AL7564" i="3"/>
  <c r="AK7564" i="3"/>
  <c r="AJ7564" i="3"/>
  <c r="AI7564" i="3"/>
  <c r="AH7564" i="3"/>
  <c r="AP7563" i="3"/>
  <c r="AM7563" i="3"/>
  <c r="AL7563" i="3"/>
  <c r="AK7563" i="3"/>
  <c r="AJ7563" i="3"/>
  <c r="AI7563" i="3"/>
  <c r="AH7563" i="3"/>
  <c r="AP7562" i="3"/>
  <c r="AM7562" i="3"/>
  <c r="AL7562" i="3"/>
  <c r="AK7562" i="3"/>
  <c r="AJ7562" i="3"/>
  <c r="AI7562" i="3"/>
  <c r="AH7562" i="3"/>
  <c r="AP7561" i="3"/>
  <c r="AM7561" i="3"/>
  <c r="AL7561" i="3"/>
  <c r="AK7561" i="3"/>
  <c r="AJ7561" i="3"/>
  <c r="AI7561" i="3"/>
  <c r="AH7561" i="3"/>
  <c r="AP7560" i="3"/>
  <c r="AM7560" i="3"/>
  <c r="AL7560" i="3"/>
  <c r="AK7560" i="3"/>
  <c r="AJ7560" i="3"/>
  <c r="AI7560" i="3"/>
  <c r="AH7560" i="3"/>
  <c r="AP7559" i="3"/>
  <c r="AM7559" i="3"/>
  <c r="AL7559" i="3"/>
  <c r="AK7559" i="3"/>
  <c r="AJ7559" i="3"/>
  <c r="AI7559" i="3"/>
  <c r="AH7559" i="3"/>
  <c r="AP7558" i="3"/>
  <c r="AM7558" i="3"/>
  <c r="AL7558" i="3"/>
  <c r="AK7558" i="3"/>
  <c r="AJ7558" i="3"/>
  <c r="AI7558" i="3"/>
  <c r="AH7558" i="3"/>
  <c r="AP7557" i="3"/>
  <c r="AM7557" i="3"/>
  <c r="AL7557" i="3"/>
  <c r="AK7557" i="3"/>
  <c r="AJ7557" i="3"/>
  <c r="AI7557" i="3"/>
  <c r="AH7557" i="3"/>
  <c r="AP7556" i="3"/>
  <c r="AM7556" i="3"/>
  <c r="AL7556" i="3"/>
  <c r="AK7556" i="3"/>
  <c r="AJ7556" i="3"/>
  <c r="AI7556" i="3"/>
  <c r="AH7556" i="3"/>
  <c r="AP7555" i="3"/>
  <c r="AM7555" i="3"/>
  <c r="AL7555" i="3"/>
  <c r="AK7555" i="3"/>
  <c r="AJ7555" i="3"/>
  <c r="AI7555" i="3"/>
  <c r="AH7555" i="3"/>
  <c r="AP7554" i="3"/>
  <c r="AM7554" i="3"/>
  <c r="AL7554" i="3"/>
  <c r="AK7554" i="3"/>
  <c r="AJ7554" i="3"/>
  <c r="AI7554" i="3"/>
  <c r="AH7554" i="3"/>
  <c r="AP7553" i="3"/>
  <c r="AM7553" i="3"/>
  <c r="AL7553" i="3"/>
  <c r="AK7553" i="3"/>
  <c r="AJ7553" i="3"/>
  <c r="AI7553" i="3"/>
  <c r="AH7553" i="3"/>
  <c r="AP7552" i="3"/>
  <c r="AM7552" i="3"/>
  <c r="AL7552" i="3"/>
  <c r="AK7552" i="3"/>
  <c r="AJ7552" i="3"/>
  <c r="AI7552" i="3"/>
  <c r="AH7552" i="3"/>
  <c r="AP7551" i="3"/>
  <c r="AM7551" i="3"/>
  <c r="AL7551" i="3"/>
  <c r="AK7551" i="3"/>
  <c r="AJ7551" i="3"/>
  <c r="AI7551" i="3"/>
  <c r="AH7551" i="3"/>
  <c r="AP7550" i="3"/>
  <c r="AM7550" i="3"/>
  <c r="AL7550" i="3"/>
  <c r="AK7550" i="3"/>
  <c r="AJ7550" i="3"/>
  <c r="AI7550" i="3"/>
  <c r="AH7550" i="3"/>
  <c r="AP7549" i="3"/>
  <c r="AM7549" i="3"/>
  <c r="AL7549" i="3"/>
  <c r="AK7549" i="3"/>
  <c r="AJ7549" i="3"/>
  <c r="AI7549" i="3"/>
  <c r="AH7549" i="3"/>
  <c r="AP7548" i="3"/>
  <c r="AM7548" i="3"/>
  <c r="AL7548" i="3"/>
  <c r="AK7548" i="3"/>
  <c r="AJ7548" i="3"/>
  <c r="AI7548" i="3"/>
  <c r="AH7548" i="3"/>
  <c r="AP7547" i="3"/>
  <c r="AM7547" i="3"/>
  <c r="AL7547" i="3"/>
  <c r="AK7547" i="3"/>
  <c r="AJ7547" i="3"/>
  <c r="AI7547" i="3"/>
  <c r="AH7547" i="3"/>
  <c r="AP7546" i="3"/>
  <c r="AM7546" i="3"/>
  <c r="AL7546" i="3"/>
  <c r="AK7546" i="3"/>
  <c r="AJ7546" i="3"/>
  <c r="AI7546" i="3"/>
  <c r="AH7546" i="3"/>
  <c r="AP7545" i="3"/>
  <c r="AM7545" i="3"/>
  <c r="AL7545" i="3"/>
  <c r="AK7545" i="3"/>
  <c r="AJ7545" i="3"/>
  <c r="AI7545" i="3"/>
  <c r="AH7545" i="3"/>
  <c r="AP7544" i="3"/>
  <c r="AM7544" i="3"/>
  <c r="AL7544" i="3"/>
  <c r="AK7544" i="3"/>
  <c r="AJ7544" i="3"/>
  <c r="AI7544" i="3"/>
  <c r="AH7544" i="3"/>
  <c r="AP7543" i="3"/>
  <c r="AM7543" i="3"/>
  <c r="AL7543" i="3"/>
  <c r="AK7543" i="3"/>
  <c r="AJ7543" i="3"/>
  <c r="AI7543" i="3"/>
  <c r="AH7543" i="3"/>
  <c r="AP7542" i="3"/>
  <c r="AM7542" i="3"/>
  <c r="AL7542" i="3"/>
  <c r="AK7542" i="3"/>
  <c r="AJ7542" i="3"/>
  <c r="AI7542" i="3"/>
  <c r="AH7542" i="3"/>
  <c r="AP7541" i="3"/>
  <c r="AM7541" i="3"/>
  <c r="AL7541" i="3"/>
  <c r="AK7541" i="3"/>
  <c r="AJ7541" i="3"/>
  <c r="AI7541" i="3"/>
  <c r="AH7541" i="3"/>
  <c r="AP7540" i="3"/>
  <c r="AM7540" i="3"/>
  <c r="AL7540" i="3"/>
  <c r="AK7540" i="3"/>
  <c r="AJ7540" i="3"/>
  <c r="AI7540" i="3"/>
  <c r="AH7540" i="3"/>
  <c r="AP7539" i="3"/>
  <c r="AM7539" i="3"/>
  <c r="AL7539" i="3"/>
  <c r="AK7539" i="3"/>
  <c r="AJ7539" i="3"/>
  <c r="AI7539" i="3"/>
  <c r="AH7539" i="3"/>
  <c r="AP7538" i="3"/>
  <c r="AM7538" i="3"/>
  <c r="AL7538" i="3"/>
  <c r="AK7538" i="3"/>
  <c r="AJ7538" i="3"/>
  <c r="AI7538" i="3"/>
  <c r="AH7538" i="3"/>
  <c r="AP7537" i="3"/>
  <c r="AM7537" i="3"/>
  <c r="AL7537" i="3"/>
  <c r="AK7537" i="3"/>
  <c r="AJ7537" i="3"/>
  <c r="AI7537" i="3"/>
  <c r="AH7537" i="3"/>
  <c r="AP7536" i="3"/>
  <c r="AM7536" i="3"/>
  <c r="AL7536" i="3"/>
  <c r="AK7536" i="3"/>
  <c r="AJ7536" i="3"/>
  <c r="AI7536" i="3"/>
  <c r="AH7536" i="3"/>
  <c r="AP7535" i="3"/>
  <c r="AM7535" i="3"/>
  <c r="AL7535" i="3"/>
  <c r="AK7535" i="3"/>
  <c r="AJ7535" i="3"/>
  <c r="AI7535" i="3"/>
  <c r="AH7535" i="3"/>
  <c r="AP7534" i="3"/>
  <c r="AM7534" i="3"/>
  <c r="AL7534" i="3"/>
  <c r="AK7534" i="3"/>
  <c r="AJ7534" i="3"/>
  <c r="AI7534" i="3"/>
  <c r="AH7534" i="3"/>
  <c r="AP7533" i="3"/>
  <c r="AM7533" i="3"/>
  <c r="AL7533" i="3"/>
  <c r="AK7533" i="3"/>
  <c r="AJ7533" i="3"/>
  <c r="AI7533" i="3"/>
  <c r="AH7533" i="3"/>
  <c r="AP7532" i="3"/>
  <c r="AM7532" i="3"/>
  <c r="AL7532" i="3"/>
  <c r="AK7532" i="3"/>
  <c r="AJ7532" i="3"/>
  <c r="AI7532" i="3"/>
  <c r="AH7532" i="3"/>
  <c r="AP7531" i="3"/>
  <c r="AM7531" i="3"/>
  <c r="AL7531" i="3"/>
  <c r="AK7531" i="3"/>
  <c r="AJ7531" i="3"/>
  <c r="AI7531" i="3"/>
  <c r="AH7531" i="3"/>
  <c r="AP7530" i="3"/>
  <c r="AM7530" i="3"/>
  <c r="AL7530" i="3"/>
  <c r="AK7530" i="3"/>
  <c r="AJ7530" i="3"/>
  <c r="AI7530" i="3"/>
  <c r="AH7530" i="3"/>
  <c r="AP7529" i="3"/>
  <c r="AM7529" i="3"/>
  <c r="AL7529" i="3"/>
  <c r="AK7529" i="3"/>
  <c r="AJ7529" i="3"/>
  <c r="AI7529" i="3"/>
  <c r="AH7529" i="3"/>
  <c r="AP7528" i="3"/>
  <c r="AM7528" i="3"/>
  <c r="AL7528" i="3"/>
  <c r="AK7528" i="3"/>
  <c r="AJ7528" i="3"/>
  <c r="AI7528" i="3"/>
  <c r="AH7528" i="3"/>
  <c r="AP7527" i="3"/>
  <c r="AM7527" i="3"/>
  <c r="AL7527" i="3"/>
  <c r="AK7527" i="3"/>
  <c r="AJ7527" i="3"/>
  <c r="AI7527" i="3"/>
  <c r="AH7527" i="3"/>
  <c r="AP7526" i="3"/>
  <c r="AM7526" i="3"/>
  <c r="AL7526" i="3"/>
  <c r="AK7526" i="3"/>
  <c r="AJ7526" i="3"/>
  <c r="AI7526" i="3"/>
  <c r="AH7526" i="3"/>
  <c r="AP7525" i="3"/>
  <c r="AM7525" i="3"/>
  <c r="AL7525" i="3"/>
  <c r="AK7525" i="3"/>
  <c r="AJ7525" i="3"/>
  <c r="AI7525" i="3"/>
  <c r="AH7525" i="3"/>
  <c r="AP7524" i="3"/>
  <c r="AM7524" i="3"/>
  <c r="AL7524" i="3"/>
  <c r="AK7524" i="3"/>
  <c r="AJ7524" i="3"/>
  <c r="AI7524" i="3"/>
  <c r="AH7524" i="3"/>
  <c r="AP7523" i="3"/>
  <c r="AM7523" i="3"/>
  <c r="AL7523" i="3"/>
  <c r="AK7523" i="3"/>
  <c r="AJ7523" i="3"/>
  <c r="AI7523" i="3"/>
  <c r="AH7523" i="3"/>
  <c r="AP7522" i="3"/>
  <c r="AM7522" i="3"/>
  <c r="AL7522" i="3"/>
  <c r="AK7522" i="3"/>
  <c r="AJ7522" i="3"/>
  <c r="AI7522" i="3"/>
  <c r="AH7522" i="3"/>
  <c r="AP7521" i="3"/>
  <c r="AM7521" i="3"/>
  <c r="AL7521" i="3"/>
  <c r="AK7521" i="3"/>
  <c r="AJ7521" i="3"/>
  <c r="AI7521" i="3"/>
  <c r="AH7521" i="3"/>
  <c r="AP7520" i="3"/>
  <c r="AM7520" i="3"/>
  <c r="AL7520" i="3"/>
  <c r="AK7520" i="3"/>
  <c r="AJ7520" i="3"/>
  <c r="AI7520" i="3"/>
  <c r="AH7520" i="3"/>
  <c r="AP7519" i="3"/>
  <c r="AM7519" i="3"/>
  <c r="AL7519" i="3"/>
  <c r="AK7519" i="3"/>
  <c r="AJ7519" i="3"/>
  <c r="AI7519" i="3"/>
  <c r="AH7519" i="3"/>
  <c r="AP7518" i="3"/>
  <c r="AM7518" i="3"/>
  <c r="AL7518" i="3"/>
  <c r="AK7518" i="3"/>
  <c r="AJ7518" i="3"/>
  <c r="AI7518" i="3"/>
  <c r="AH7518" i="3"/>
  <c r="AP7517" i="3"/>
  <c r="AM7517" i="3"/>
  <c r="AL7517" i="3"/>
  <c r="AK7517" i="3"/>
  <c r="AJ7517" i="3"/>
  <c r="AI7517" i="3"/>
  <c r="AH7517" i="3"/>
  <c r="AP7516" i="3"/>
  <c r="AM7516" i="3"/>
  <c r="AL7516" i="3"/>
  <c r="AK7516" i="3"/>
  <c r="AJ7516" i="3"/>
  <c r="AI7516" i="3"/>
  <c r="AH7516" i="3"/>
  <c r="AP7515" i="3"/>
  <c r="AM7515" i="3"/>
  <c r="AL7515" i="3"/>
  <c r="AK7515" i="3"/>
  <c r="AJ7515" i="3"/>
  <c r="AI7515" i="3"/>
  <c r="AH7515" i="3"/>
  <c r="AP7514" i="3"/>
  <c r="AM7514" i="3"/>
  <c r="AL7514" i="3"/>
  <c r="AK7514" i="3"/>
  <c r="AJ7514" i="3"/>
  <c r="AI7514" i="3"/>
  <c r="AH7514" i="3"/>
  <c r="AP7513" i="3"/>
  <c r="AM7513" i="3"/>
  <c r="AL7513" i="3"/>
  <c r="AK7513" i="3"/>
  <c r="AJ7513" i="3"/>
  <c r="AI7513" i="3"/>
  <c r="AH7513" i="3"/>
  <c r="AP7512" i="3"/>
  <c r="AM7512" i="3"/>
  <c r="AL7512" i="3"/>
  <c r="AK7512" i="3"/>
  <c r="AJ7512" i="3"/>
  <c r="AI7512" i="3"/>
  <c r="AH7512" i="3"/>
  <c r="AP7511" i="3"/>
  <c r="AM7511" i="3"/>
  <c r="AL7511" i="3"/>
  <c r="AK7511" i="3"/>
  <c r="AJ7511" i="3"/>
  <c r="AI7511" i="3"/>
  <c r="AH7511" i="3"/>
  <c r="AP7510" i="3"/>
  <c r="AM7510" i="3"/>
  <c r="AL7510" i="3"/>
  <c r="AK7510" i="3"/>
  <c r="AJ7510" i="3"/>
  <c r="AI7510" i="3"/>
  <c r="AH7510" i="3"/>
  <c r="AP7509" i="3"/>
  <c r="AM7509" i="3"/>
  <c r="AL7509" i="3"/>
  <c r="AK7509" i="3"/>
  <c r="AJ7509" i="3"/>
  <c r="AI7509" i="3"/>
  <c r="AH7509" i="3"/>
  <c r="AP7508" i="3"/>
  <c r="AM7508" i="3"/>
  <c r="AL7508" i="3"/>
  <c r="AK7508" i="3"/>
  <c r="AJ7508" i="3"/>
  <c r="AI7508" i="3"/>
  <c r="AH7508" i="3"/>
  <c r="AP7507" i="3"/>
  <c r="AM7507" i="3"/>
  <c r="AL7507" i="3"/>
  <c r="AK7507" i="3"/>
  <c r="AJ7507" i="3"/>
  <c r="AI7507" i="3"/>
  <c r="AH7507" i="3"/>
  <c r="AP7506" i="3"/>
  <c r="AM7506" i="3"/>
  <c r="AL7506" i="3"/>
  <c r="AK7506" i="3"/>
  <c r="AJ7506" i="3"/>
  <c r="AI7506" i="3"/>
  <c r="AH7506" i="3"/>
  <c r="AP7505" i="3"/>
  <c r="AM7505" i="3"/>
  <c r="AL7505" i="3"/>
  <c r="AK7505" i="3"/>
  <c r="AJ7505" i="3"/>
  <c r="AI7505" i="3"/>
  <c r="AH7505" i="3"/>
  <c r="AP7504" i="3"/>
  <c r="AM7504" i="3"/>
  <c r="AL7504" i="3"/>
  <c r="AK7504" i="3"/>
  <c r="AJ7504" i="3"/>
  <c r="AI7504" i="3"/>
  <c r="AH7504" i="3"/>
  <c r="AP7503" i="3"/>
  <c r="AM7503" i="3"/>
  <c r="AL7503" i="3"/>
  <c r="AK7503" i="3"/>
  <c r="AJ7503" i="3"/>
  <c r="AI7503" i="3"/>
  <c r="AH7503" i="3"/>
  <c r="AP7502" i="3"/>
  <c r="AM7502" i="3"/>
  <c r="AL7502" i="3"/>
  <c r="AK7502" i="3"/>
  <c r="AJ7502" i="3"/>
  <c r="AI7502" i="3"/>
  <c r="AH7502" i="3"/>
  <c r="AP7501" i="3"/>
  <c r="AM7501" i="3"/>
  <c r="AL7501" i="3"/>
  <c r="AK7501" i="3"/>
  <c r="AJ7501" i="3"/>
  <c r="AI7501" i="3"/>
  <c r="AH7501" i="3"/>
  <c r="AP7500" i="3"/>
  <c r="AM7500" i="3"/>
  <c r="AL7500" i="3"/>
  <c r="AK7500" i="3"/>
  <c r="AJ7500" i="3"/>
  <c r="AI7500" i="3"/>
  <c r="AH7500" i="3"/>
  <c r="AP7499" i="3"/>
  <c r="AM7499" i="3"/>
  <c r="AL7499" i="3"/>
  <c r="AK7499" i="3"/>
  <c r="AJ7499" i="3"/>
  <c r="AI7499" i="3"/>
  <c r="AH7499" i="3"/>
  <c r="AP7498" i="3"/>
  <c r="AM7498" i="3"/>
  <c r="AL7498" i="3"/>
  <c r="AK7498" i="3"/>
  <c r="AJ7498" i="3"/>
  <c r="AI7498" i="3"/>
  <c r="AH7498" i="3"/>
  <c r="AP7497" i="3"/>
  <c r="AM7497" i="3"/>
  <c r="AL7497" i="3"/>
  <c r="AK7497" i="3"/>
  <c r="AJ7497" i="3"/>
  <c r="AI7497" i="3"/>
  <c r="AH7497" i="3"/>
  <c r="AP7496" i="3"/>
  <c r="AM7496" i="3"/>
  <c r="AL7496" i="3"/>
  <c r="AK7496" i="3"/>
  <c r="AJ7496" i="3"/>
  <c r="AI7496" i="3"/>
  <c r="AH7496" i="3"/>
  <c r="AP7495" i="3"/>
  <c r="AM7495" i="3"/>
  <c r="AL7495" i="3"/>
  <c r="AK7495" i="3"/>
  <c r="AJ7495" i="3"/>
  <c r="AI7495" i="3"/>
  <c r="AH7495" i="3"/>
  <c r="AP7494" i="3"/>
  <c r="AM7494" i="3"/>
  <c r="AL7494" i="3"/>
  <c r="AK7494" i="3"/>
  <c r="AJ7494" i="3"/>
  <c r="AI7494" i="3"/>
  <c r="AH7494" i="3"/>
  <c r="AP7493" i="3"/>
  <c r="AM7493" i="3"/>
  <c r="AL7493" i="3"/>
  <c r="AK7493" i="3"/>
  <c r="AJ7493" i="3"/>
  <c r="AI7493" i="3"/>
  <c r="AH7493" i="3"/>
  <c r="AP7492" i="3"/>
  <c r="AM7492" i="3"/>
  <c r="AL7492" i="3"/>
  <c r="AK7492" i="3"/>
  <c r="AJ7492" i="3"/>
  <c r="AI7492" i="3"/>
  <c r="AH7492" i="3"/>
  <c r="AP7491" i="3"/>
  <c r="AM7491" i="3"/>
  <c r="AL7491" i="3"/>
  <c r="AK7491" i="3"/>
  <c r="AJ7491" i="3"/>
  <c r="AI7491" i="3"/>
  <c r="AH7491" i="3"/>
  <c r="AP7490" i="3"/>
  <c r="AM7490" i="3"/>
  <c r="AL7490" i="3"/>
  <c r="AK7490" i="3"/>
  <c r="AJ7490" i="3"/>
  <c r="AI7490" i="3"/>
  <c r="AH7490" i="3"/>
  <c r="AP7489" i="3"/>
  <c r="AM7489" i="3"/>
  <c r="AL7489" i="3"/>
  <c r="AK7489" i="3"/>
  <c r="AJ7489" i="3"/>
  <c r="AI7489" i="3"/>
  <c r="AH7489" i="3"/>
  <c r="AP7488" i="3"/>
  <c r="AM7488" i="3"/>
  <c r="AL7488" i="3"/>
  <c r="AK7488" i="3"/>
  <c r="AJ7488" i="3"/>
  <c r="AI7488" i="3"/>
  <c r="AH7488" i="3"/>
  <c r="AP7487" i="3"/>
  <c r="AM7487" i="3"/>
  <c r="AL7487" i="3"/>
  <c r="AK7487" i="3"/>
  <c r="AJ7487" i="3"/>
  <c r="AI7487" i="3"/>
  <c r="AH7487" i="3"/>
  <c r="AP7486" i="3"/>
  <c r="AM7486" i="3"/>
  <c r="AL7486" i="3"/>
  <c r="AK7486" i="3"/>
  <c r="AJ7486" i="3"/>
  <c r="AI7486" i="3"/>
  <c r="AH7486" i="3"/>
  <c r="AP7485" i="3"/>
  <c r="AM7485" i="3"/>
  <c r="AL7485" i="3"/>
  <c r="AK7485" i="3"/>
  <c r="AJ7485" i="3"/>
  <c r="AI7485" i="3"/>
  <c r="AH7485" i="3"/>
  <c r="AP7484" i="3"/>
  <c r="AM7484" i="3"/>
  <c r="AL7484" i="3"/>
  <c r="AK7484" i="3"/>
  <c r="AJ7484" i="3"/>
  <c r="AI7484" i="3"/>
  <c r="AH7484" i="3"/>
  <c r="AP7483" i="3"/>
  <c r="AM7483" i="3"/>
  <c r="AL7483" i="3"/>
  <c r="AK7483" i="3"/>
  <c r="AJ7483" i="3"/>
  <c r="AI7483" i="3"/>
  <c r="AH7483" i="3"/>
  <c r="AP7482" i="3"/>
  <c r="AM7482" i="3"/>
  <c r="AL7482" i="3"/>
  <c r="AK7482" i="3"/>
  <c r="AJ7482" i="3"/>
  <c r="AI7482" i="3"/>
  <c r="AH7482" i="3"/>
  <c r="AP7481" i="3"/>
  <c r="AM7481" i="3"/>
  <c r="AL7481" i="3"/>
  <c r="AK7481" i="3"/>
  <c r="AJ7481" i="3"/>
  <c r="AI7481" i="3"/>
  <c r="AH7481" i="3"/>
  <c r="AP7480" i="3"/>
  <c r="AM7480" i="3"/>
  <c r="AL7480" i="3"/>
  <c r="AK7480" i="3"/>
  <c r="AJ7480" i="3"/>
  <c r="AI7480" i="3"/>
  <c r="AH7480" i="3"/>
  <c r="AP7479" i="3"/>
  <c r="AM7479" i="3"/>
  <c r="AL7479" i="3"/>
  <c r="AK7479" i="3"/>
  <c r="AJ7479" i="3"/>
  <c r="AI7479" i="3"/>
  <c r="AH7479" i="3"/>
  <c r="AP7478" i="3"/>
  <c r="AM7478" i="3"/>
  <c r="AL7478" i="3"/>
  <c r="AK7478" i="3"/>
  <c r="AJ7478" i="3"/>
  <c r="AI7478" i="3"/>
  <c r="AH7478" i="3"/>
  <c r="AP7477" i="3"/>
  <c r="AM7477" i="3"/>
  <c r="AL7477" i="3"/>
  <c r="AK7477" i="3"/>
  <c r="AJ7477" i="3"/>
  <c r="AI7477" i="3"/>
  <c r="AH7477" i="3"/>
  <c r="AP7476" i="3"/>
  <c r="AM7476" i="3"/>
  <c r="AL7476" i="3"/>
  <c r="AK7476" i="3"/>
  <c r="AJ7476" i="3"/>
  <c r="AI7476" i="3"/>
  <c r="AH7476" i="3"/>
  <c r="AP7475" i="3"/>
  <c r="AM7475" i="3"/>
  <c r="AL7475" i="3"/>
  <c r="AK7475" i="3"/>
  <c r="AJ7475" i="3"/>
  <c r="AI7475" i="3"/>
  <c r="AH7475" i="3"/>
  <c r="AP7474" i="3"/>
  <c r="AM7474" i="3"/>
  <c r="AL7474" i="3"/>
  <c r="AK7474" i="3"/>
  <c r="AJ7474" i="3"/>
  <c r="AI7474" i="3"/>
  <c r="AH7474" i="3"/>
  <c r="AP7473" i="3"/>
  <c r="AM7473" i="3"/>
  <c r="AL7473" i="3"/>
  <c r="AK7473" i="3"/>
  <c r="AJ7473" i="3"/>
  <c r="AI7473" i="3"/>
  <c r="AH7473" i="3"/>
  <c r="AP7472" i="3"/>
  <c r="AM7472" i="3"/>
  <c r="AL7472" i="3"/>
  <c r="AK7472" i="3"/>
  <c r="AJ7472" i="3"/>
  <c r="AI7472" i="3"/>
  <c r="AH7472" i="3"/>
  <c r="AP7471" i="3"/>
  <c r="AM7471" i="3"/>
  <c r="AL7471" i="3"/>
  <c r="AK7471" i="3"/>
  <c r="AJ7471" i="3"/>
  <c r="AI7471" i="3"/>
  <c r="AH7471" i="3"/>
  <c r="AP7470" i="3"/>
  <c r="AM7470" i="3"/>
  <c r="AL7470" i="3"/>
  <c r="AK7470" i="3"/>
  <c r="AJ7470" i="3"/>
  <c r="AI7470" i="3"/>
  <c r="AH7470" i="3"/>
  <c r="AP7469" i="3"/>
  <c r="AM7469" i="3"/>
  <c r="AL7469" i="3"/>
  <c r="AK7469" i="3"/>
  <c r="AJ7469" i="3"/>
  <c r="AI7469" i="3"/>
  <c r="AH7469" i="3"/>
  <c r="AP7468" i="3"/>
  <c r="AM7468" i="3"/>
  <c r="AL7468" i="3"/>
  <c r="AK7468" i="3"/>
  <c r="AJ7468" i="3"/>
  <c r="AI7468" i="3"/>
  <c r="AH7468" i="3"/>
  <c r="AP7467" i="3"/>
  <c r="AM7467" i="3"/>
  <c r="AL7467" i="3"/>
  <c r="AK7467" i="3"/>
  <c r="AJ7467" i="3"/>
  <c r="AI7467" i="3"/>
  <c r="AH7467" i="3"/>
  <c r="AP7466" i="3"/>
  <c r="AM7466" i="3"/>
  <c r="AL7466" i="3"/>
  <c r="AK7466" i="3"/>
  <c r="AJ7466" i="3"/>
  <c r="AI7466" i="3"/>
  <c r="AH7466" i="3"/>
  <c r="AP7465" i="3"/>
  <c r="AM7465" i="3"/>
  <c r="AL7465" i="3"/>
  <c r="AK7465" i="3"/>
  <c r="AJ7465" i="3"/>
  <c r="AI7465" i="3"/>
  <c r="AH7465" i="3"/>
  <c r="AP7464" i="3"/>
  <c r="AM7464" i="3"/>
  <c r="AL7464" i="3"/>
  <c r="AK7464" i="3"/>
  <c r="AJ7464" i="3"/>
  <c r="AI7464" i="3"/>
  <c r="AH7464" i="3"/>
  <c r="AP7463" i="3"/>
  <c r="AM7463" i="3"/>
  <c r="AL7463" i="3"/>
  <c r="AK7463" i="3"/>
  <c r="AJ7463" i="3"/>
  <c r="AI7463" i="3"/>
  <c r="AH7463" i="3"/>
  <c r="AP7462" i="3"/>
  <c r="AM7462" i="3"/>
  <c r="AL7462" i="3"/>
  <c r="AK7462" i="3"/>
  <c r="AJ7462" i="3"/>
  <c r="AI7462" i="3"/>
  <c r="AH7462" i="3"/>
  <c r="AP7461" i="3"/>
  <c r="AM7461" i="3"/>
  <c r="AL7461" i="3"/>
  <c r="AK7461" i="3"/>
  <c r="AJ7461" i="3"/>
  <c r="AI7461" i="3"/>
  <c r="AH7461" i="3"/>
  <c r="AP7460" i="3"/>
  <c r="AM7460" i="3"/>
  <c r="AL7460" i="3"/>
  <c r="AK7460" i="3"/>
  <c r="AJ7460" i="3"/>
  <c r="AI7460" i="3"/>
  <c r="AH7460" i="3"/>
  <c r="AP7459" i="3"/>
  <c r="AM7459" i="3"/>
  <c r="AL7459" i="3"/>
  <c r="AK7459" i="3"/>
  <c r="AJ7459" i="3"/>
  <c r="AI7459" i="3"/>
  <c r="AH7459" i="3"/>
  <c r="AP7458" i="3"/>
  <c r="AM7458" i="3"/>
  <c r="AL7458" i="3"/>
  <c r="AK7458" i="3"/>
  <c r="AJ7458" i="3"/>
  <c r="AI7458" i="3"/>
  <c r="AH7458" i="3"/>
  <c r="AP7457" i="3"/>
  <c r="AM7457" i="3"/>
  <c r="AL7457" i="3"/>
  <c r="AK7457" i="3"/>
  <c r="AJ7457" i="3"/>
  <c r="AI7457" i="3"/>
  <c r="AH7457" i="3"/>
  <c r="AP7456" i="3"/>
  <c r="AM7456" i="3"/>
  <c r="AL7456" i="3"/>
  <c r="AK7456" i="3"/>
  <c r="AJ7456" i="3"/>
  <c r="AI7456" i="3"/>
  <c r="AH7456" i="3"/>
  <c r="AP7455" i="3"/>
  <c r="AM7455" i="3"/>
  <c r="AL7455" i="3"/>
  <c r="AK7455" i="3"/>
  <c r="AJ7455" i="3"/>
  <c r="AI7455" i="3"/>
  <c r="AH7455" i="3"/>
  <c r="AP7454" i="3"/>
  <c r="AM7454" i="3"/>
  <c r="AL7454" i="3"/>
  <c r="AK7454" i="3"/>
  <c r="AJ7454" i="3"/>
  <c r="AI7454" i="3"/>
  <c r="AH7454" i="3"/>
  <c r="AP7453" i="3"/>
  <c r="AM7453" i="3"/>
  <c r="AL7453" i="3"/>
  <c r="AK7453" i="3"/>
  <c r="AJ7453" i="3"/>
  <c r="AI7453" i="3"/>
  <c r="AH7453" i="3"/>
  <c r="AP7452" i="3"/>
  <c r="AM7452" i="3"/>
  <c r="AL7452" i="3"/>
  <c r="AK7452" i="3"/>
  <c r="AJ7452" i="3"/>
  <c r="AI7452" i="3"/>
  <c r="AH7452" i="3"/>
  <c r="AP7451" i="3"/>
  <c r="AM7451" i="3"/>
  <c r="AL7451" i="3"/>
  <c r="AK7451" i="3"/>
  <c r="AJ7451" i="3"/>
  <c r="AI7451" i="3"/>
  <c r="AH7451" i="3"/>
  <c r="AP7450" i="3"/>
  <c r="AM7450" i="3"/>
  <c r="AL7450" i="3"/>
  <c r="AK7450" i="3"/>
  <c r="AJ7450" i="3"/>
  <c r="AI7450" i="3"/>
  <c r="AH7450" i="3"/>
  <c r="AP7449" i="3"/>
  <c r="AM7449" i="3"/>
  <c r="AL7449" i="3"/>
  <c r="AK7449" i="3"/>
  <c r="AJ7449" i="3"/>
  <c r="AI7449" i="3"/>
  <c r="AH7449" i="3"/>
  <c r="AP7448" i="3"/>
  <c r="AM7448" i="3"/>
  <c r="AL7448" i="3"/>
  <c r="AK7448" i="3"/>
  <c r="AJ7448" i="3"/>
  <c r="AI7448" i="3"/>
  <c r="AH7448" i="3"/>
  <c r="AP7447" i="3"/>
  <c r="AM7447" i="3"/>
  <c r="AL7447" i="3"/>
  <c r="AK7447" i="3"/>
  <c r="AJ7447" i="3"/>
  <c r="AI7447" i="3"/>
  <c r="AH7447" i="3"/>
  <c r="AP7446" i="3"/>
  <c r="AM7446" i="3"/>
  <c r="AL7446" i="3"/>
  <c r="AK7446" i="3"/>
  <c r="AJ7446" i="3"/>
  <c r="AI7446" i="3"/>
  <c r="AH7446" i="3"/>
  <c r="AP7445" i="3"/>
  <c r="AM7445" i="3"/>
  <c r="AL7445" i="3"/>
  <c r="AK7445" i="3"/>
  <c r="AJ7445" i="3"/>
  <c r="AI7445" i="3"/>
  <c r="AH7445" i="3"/>
  <c r="AP7444" i="3"/>
  <c r="AM7444" i="3"/>
  <c r="AL7444" i="3"/>
  <c r="AK7444" i="3"/>
  <c r="AJ7444" i="3"/>
  <c r="AI7444" i="3"/>
  <c r="AH7444" i="3"/>
  <c r="AP7443" i="3"/>
  <c r="AM7443" i="3"/>
  <c r="AL7443" i="3"/>
  <c r="AK7443" i="3"/>
  <c r="AJ7443" i="3"/>
  <c r="AI7443" i="3"/>
  <c r="AH7443" i="3"/>
  <c r="AP7442" i="3"/>
  <c r="AM7442" i="3"/>
  <c r="AL7442" i="3"/>
  <c r="AK7442" i="3"/>
  <c r="AJ7442" i="3"/>
  <c r="AI7442" i="3"/>
  <c r="AH7442" i="3"/>
  <c r="AP7441" i="3"/>
  <c r="AM7441" i="3"/>
  <c r="AL7441" i="3"/>
  <c r="AK7441" i="3"/>
  <c r="AJ7441" i="3"/>
  <c r="AI7441" i="3"/>
  <c r="AH7441" i="3"/>
  <c r="AP7440" i="3"/>
  <c r="AM7440" i="3"/>
  <c r="AL7440" i="3"/>
  <c r="AK7440" i="3"/>
  <c r="AJ7440" i="3"/>
  <c r="AI7440" i="3"/>
  <c r="AH7440" i="3"/>
  <c r="AP7439" i="3"/>
  <c r="AM7439" i="3"/>
  <c r="AL7439" i="3"/>
  <c r="AK7439" i="3"/>
  <c r="AJ7439" i="3"/>
  <c r="AI7439" i="3"/>
  <c r="AH7439" i="3"/>
  <c r="AP7438" i="3"/>
  <c r="AM7438" i="3"/>
  <c r="AL7438" i="3"/>
  <c r="AK7438" i="3"/>
  <c r="AJ7438" i="3"/>
  <c r="AI7438" i="3"/>
  <c r="AH7438" i="3"/>
  <c r="AP7437" i="3"/>
  <c r="AM7437" i="3"/>
  <c r="AL7437" i="3"/>
  <c r="AK7437" i="3"/>
  <c r="AJ7437" i="3"/>
  <c r="AI7437" i="3"/>
  <c r="AH7437" i="3"/>
  <c r="AP7436" i="3"/>
  <c r="AM7436" i="3"/>
  <c r="AL7436" i="3"/>
  <c r="AK7436" i="3"/>
  <c r="AJ7436" i="3"/>
  <c r="AI7436" i="3"/>
  <c r="AH7436" i="3"/>
  <c r="AP7435" i="3"/>
  <c r="AM7435" i="3"/>
  <c r="AL7435" i="3"/>
  <c r="AK7435" i="3"/>
  <c r="AJ7435" i="3"/>
  <c r="AI7435" i="3"/>
  <c r="AH7435" i="3"/>
  <c r="AP7434" i="3"/>
  <c r="AM7434" i="3"/>
  <c r="AL7434" i="3"/>
  <c r="AK7434" i="3"/>
  <c r="AJ7434" i="3"/>
  <c r="AI7434" i="3"/>
  <c r="AH7434" i="3"/>
  <c r="AP7433" i="3"/>
  <c r="AM7433" i="3"/>
  <c r="AL7433" i="3"/>
  <c r="AK7433" i="3"/>
  <c r="AJ7433" i="3"/>
  <c r="AI7433" i="3"/>
  <c r="AH7433" i="3"/>
  <c r="AP7432" i="3"/>
  <c r="AM7432" i="3"/>
  <c r="AL7432" i="3"/>
  <c r="AK7432" i="3"/>
  <c r="AJ7432" i="3"/>
  <c r="AI7432" i="3"/>
  <c r="AH7432" i="3"/>
  <c r="AP7431" i="3"/>
  <c r="AM7431" i="3"/>
  <c r="AL7431" i="3"/>
  <c r="AK7431" i="3"/>
  <c r="AJ7431" i="3"/>
  <c r="AI7431" i="3"/>
  <c r="AH7431" i="3"/>
  <c r="AP7430" i="3"/>
  <c r="AM7430" i="3"/>
  <c r="AL7430" i="3"/>
  <c r="AK7430" i="3"/>
  <c r="AJ7430" i="3"/>
  <c r="AI7430" i="3"/>
  <c r="AH7430" i="3"/>
  <c r="AP7429" i="3"/>
  <c r="AM7429" i="3"/>
  <c r="AL7429" i="3"/>
  <c r="AK7429" i="3"/>
  <c r="AJ7429" i="3"/>
  <c r="AI7429" i="3"/>
  <c r="AH7429" i="3"/>
  <c r="AP7428" i="3"/>
  <c r="AM7428" i="3"/>
  <c r="AL7428" i="3"/>
  <c r="AK7428" i="3"/>
  <c r="AJ7428" i="3"/>
  <c r="AI7428" i="3"/>
  <c r="AH7428" i="3"/>
  <c r="AP7427" i="3"/>
  <c r="AM7427" i="3"/>
  <c r="AL7427" i="3"/>
  <c r="AK7427" i="3"/>
  <c r="AJ7427" i="3"/>
  <c r="AI7427" i="3"/>
  <c r="AH7427" i="3"/>
  <c r="AP7426" i="3"/>
  <c r="AM7426" i="3"/>
  <c r="AL7426" i="3"/>
  <c r="AK7426" i="3"/>
  <c r="AJ7426" i="3"/>
  <c r="AI7426" i="3"/>
  <c r="AH7426" i="3"/>
  <c r="AP7425" i="3"/>
  <c r="AM7425" i="3"/>
  <c r="AL7425" i="3"/>
  <c r="AK7425" i="3"/>
  <c r="AJ7425" i="3"/>
  <c r="AI7425" i="3"/>
  <c r="AH7425" i="3"/>
  <c r="AP7424" i="3"/>
  <c r="AM7424" i="3"/>
  <c r="AL7424" i="3"/>
  <c r="AK7424" i="3"/>
  <c r="AJ7424" i="3"/>
  <c r="AI7424" i="3"/>
  <c r="AH7424" i="3"/>
  <c r="AP7423" i="3"/>
  <c r="AM7423" i="3"/>
  <c r="AL7423" i="3"/>
  <c r="AK7423" i="3"/>
  <c r="AJ7423" i="3"/>
  <c r="AI7423" i="3"/>
  <c r="AH7423" i="3"/>
  <c r="AP7422" i="3"/>
  <c r="AM7422" i="3"/>
  <c r="AL7422" i="3"/>
  <c r="AK7422" i="3"/>
  <c r="AJ7422" i="3"/>
  <c r="AI7422" i="3"/>
  <c r="AH7422" i="3"/>
  <c r="AP7421" i="3"/>
  <c r="AM7421" i="3"/>
  <c r="AL7421" i="3"/>
  <c r="AK7421" i="3"/>
  <c r="AJ7421" i="3"/>
  <c r="AI7421" i="3"/>
  <c r="AH7421" i="3"/>
  <c r="AP7420" i="3"/>
  <c r="AM7420" i="3"/>
  <c r="AL7420" i="3"/>
  <c r="AK7420" i="3"/>
  <c r="AJ7420" i="3"/>
  <c r="AI7420" i="3"/>
  <c r="AH7420" i="3"/>
  <c r="AP7419" i="3"/>
  <c r="AM7419" i="3"/>
  <c r="AL7419" i="3"/>
  <c r="AK7419" i="3"/>
  <c r="AJ7419" i="3"/>
  <c r="AI7419" i="3"/>
  <c r="AH7419" i="3"/>
  <c r="AP7418" i="3"/>
  <c r="AM7418" i="3"/>
  <c r="AL7418" i="3"/>
  <c r="AK7418" i="3"/>
  <c r="AJ7418" i="3"/>
  <c r="AI7418" i="3"/>
  <c r="AH7418" i="3"/>
  <c r="AP7417" i="3"/>
  <c r="AM7417" i="3"/>
  <c r="AL7417" i="3"/>
  <c r="AK7417" i="3"/>
  <c r="AJ7417" i="3"/>
  <c r="AI7417" i="3"/>
  <c r="AH7417" i="3"/>
  <c r="AP7416" i="3"/>
  <c r="AM7416" i="3"/>
  <c r="AL7416" i="3"/>
  <c r="AK7416" i="3"/>
  <c r="AJ7416" i="3"/>
  <c r="AI7416" i="3"/>
  <c r="AH7416" i="3"/>
  <c r="AP7415" i="3"/>
  <c r="AM7415" i="3"/>
  <c r="AL7415" i="3"/>
  <c r="AK7415" i="3"/>
  <c r="AJ7415" i="3"/>
  <c r="AI7415" i="3"/>
  <c r="AH7415" i="3"/>
  <c r="AP7414" i="3"/>
  <c r="AM7414" i="3"/>
  <c r="AL7414" i="3"/>
  <c r="AK7414" i="3"/>
  <c r="AJ7414" i="3"/>
  <c r="AI7414" i="3"/>
  <c r="AH7414" i="3"/>
  <c r="AP7413" i="3"/>
  <c r="AM7413" i="3"/>
  <c r="AL7413" i="3"/>
  <c r="AK7413" i="3"/>
  <c r="AJ7413" i="3"/>
  <c r="AI7413" i="3"/>
  <c r="AH7413" i="3"/>
  <c r="AP7412" i="3"/>
  <c r="AM7412" i="3"/>
  <c r="AL7412" i="3"/>
  <c r="AK7412" i="3"/>
  <c r="AJ7412" i="3"/>
  <c r="AI7412" i="3"/>
  <c r="AH7412" i="3"/>
  <c r="AP7411" i="3"/>
  <c r="AM7411" i="3"/>
  <c r="AL7411" i="3"/>
  <c r="AK7411" i="3"/>
  <c r="AJ7411" i="3"/>
  <c r="AI7411" i="3"/>
  <c r="AH7411" i="3"/>
  <c r="AP7410" i="3"/>
  <c r="AM7410" i="3"/>
  <c r="AL7410" i="3"/>
  <c r="AK7410" i="3"/>
  <c r="AJ7410" i="3"/>
  <c r="AI7410" i="3"/>
  <c r="AH7410" i="3"/>
  <c r="AP7409" i="3"/>
  <c r="AM7409" i="3"/>
  <c r="AL7409" i="3"/>
  <c r="AK7409" i="3"/>
  <c r="AJ7409" i="3"/>
  <c r="AI7409" i="3"/>
  <c r="AH7409" i="3"/>
  <c r="AP7408" i="3"/>
  <c r="AM7408" i="3"/>
  <c r="AL7408" i="3"/>
  <c r="AK7408" i="3"/>
  <c r="AJ7408" i="3"/>
  <c r="AI7408" i="3"/>
  <c r="AH7408" i="3"/>
  <c r="AP7407" i="3"/>
  <c r="AM7407" i="3"/>
  <c r="AL7407" i="3"/>
  <c r="AK7407" i="3"/>
  <c r="AJ7407" i="3"/>
  <c r="AI7407" i="3"/>
  <c r="AH7407" i="3"/>
  <c r="AP7406" i="3"/>
  <c r="AM7406" i="3"/>
  <c r="AL7406" i="3"/>
  <c r="AK7406" i="3"/>
  <c r="AJ7406" i="3"/>
  <c r="AI7406" i="3"/>
  <c r="AH7406" i="3"/>
  <c r="AP7405" i="3"/>
  <c r="AM7405" i="3"/>
  <c r="AL7405" i="3"/>
  <c r="AK7405" i="3"/>
  <c r="AJ7405" i="3"/>
  <c r="AI7405" i="3"/>
  <c r="AH7405" i="3"/>
  <c r="AP7404" i="3"/>
  <c r="AM7404" i="3"/>
  <c r="AL7404" i="3"/>
  <c r="AK7404" i="3"/>
  <c r="AJ7404" i="3"/>
  <c r="AI7404" i="3"/>
  <c r="AH7404" i="3"/>
  <c r="AP7403" i="3"/>
  <c r="AM7403" i="3"/>
  <c r="AL7403" i="3"/>
  <c r="AK7403" i="3"/>
  <c r="AJ7403" i="3"/>
  <c r="AI7403" i="3"/>
  <c r="AH7403" i="3"/>
  <c r="AP7402" i="3"/>
  <c r="AM7402" i="3"/>
  <c r="AL7402" i="3"/>
  <c r="AK7402" i="3"/>
  <c r="AJ7402" i="3"/>
  <c r="AI7402" i="3"/>
  <c r="AH7402" i="3"/>
  <c r="AP7401" i="3"/>
  <c r="AM7401" i="3"/>
  <c r="AL7401" i="3"/>
  <c r="AK7401" i="3"/>
  <c r="AJ7401" i="3"/>
  <c r="AI7401" i="3"/>
  <c r="AH7401" i="3"/>
  <c r="AP7400" i="3"/>
  <c r="AM7400" i="3"/>
  <c r="AL7400" i="3"/>
  <c r="AK7400" i="3"/>
  <c r="AJ7400" i="3"/>
  <c r="AI7400" i="3"/>
  <c r="AH7400" i="3"/>
  <c r="AP7399" i="3"/>
  <c r="AM7399" i="3"/>
  <c r="AL7399" i="3"/>
  <c r="AK7399" i="3"/>
  <c r="AJ7399" i="3"/>
  <c r="AI7399" i="3"/>
  <c r="AH7399" i="3"/>
  <c r="AP7398" i="3"/>
  <c r="AM7398" i="3"/>
  <c r="AL7398" i="3"/>
  <c r="AK7398" i="3"/>
  <c r="AJ7398" i="3"/>
  <c r="AI7398" i="3"/>
  <c r="AH7398" i="3"/>
  <c r="AP7397" i="3"/>
  <c r="AM7397" i="3"/>
  <c r="AL7397" i="3"/>
  <c r="AK7397" i="3"/>
  <c r="AJ7397" i="3"/>
  <c r="AI7397" i="3"/>
  <c r="AH7397" i="3"/>
  <c r="AP7396" i="3"/>
  <c r="AM7396" i="3"/>
  <c r="AL7396" i="3"/>
  <c r="AK7396" i="3"/>
  <c r="AJ7396" i="3"/>
  <c r="AI7396" i="3"/>
  <c r="AH7396" i="3"/>
  <c r="AP7395" i="3"/>
  <c r="AM7395" i="3"/>
  <c r="AL7395" i="3"/>
  <c r="AK7395" i="3"/>
  <c r="AJ7395" i="3"/>
  <c r="AI7395" i="3"/>
  <c r="AH7395" i="3"/>
  <c r="AP7394" i="3"/>
  <c r="AM7394" i="3"/>
  <c r="AL7394" i="3"/>
  <c r="AK7394" i="3"/>
  <c r="AJ7394" i="3"/>
  <c r="AI7394" i="3"/>
  <c r="AH7394" i="3"/>
  <c r="AP7393" i="3"/>
  <c r="AM7393" i="3"/>
  <c r="AL7393" i="3"/>
  <c r="AK7393" i="3"/>
  <c r="AJ7393" i="3"/>
  <c r="AI7393" i="3"/>
  <c r="AH7393" i="3"/>
  <c r="AP7392" i="3"/>
  <c r="AM7392" i="3"/>
  <c r="AL7392" i="3"/>
  <c r="AK7392" i="3"/>
  <c r="AJ7392" i="3"/>
  <c r="AI7392" i="3"/>
  <c r="AH7392" i="3"/>
  <c r="AP7391" i="3"/>
  <c r="AM7391" i="3"/>
  <c r="AL7391" i="3"/>
  <c r="AK7391" i="3"/>
  <c r="AJ7391" i="3"/>
  <c r="AI7391" i="3"/>
  <c r="AH7391" i="3"/>
  <c r="AP7390" i="3"/>
  <c r="AM7390" i="3"/>
  <c r="AL7390" i="3"/>
  <c r="AK7390" i="3"/>
  <c r="AJ7390" i="3"/>
  <c r="AI7390" i="3"/>
  <c r="AH7390" i="3"/>
  <c r="AP7389" i="3"/>
  <c r="AM7389" i="3"/>
  <c r="AL7389" i="3"/>
  <c r="AK7389" i="3"/>
  <c r="AJ7389" i="3"/>
  <c r="AI7389" i="3"/>
  <c r="AH7389" i="3"/>
  <c r="AP7388" i="3"/>
  <c r="AM7388" i="3"/>
  <c r="AL7388" i="3"/>
  <c r="AK7388" i="3"/>
  <c r="AJ7388" i="3"/>
  <c r="AI7388" i="3"/>
  <c r="AH7388" i="3"/>
  <c r="AP7387" i="3"/>
  <c r="AM7387" i="3"/>
  <c r="AL7387" i="3"/>
  <c r="AK7387" i="3"/>
  <c r="AJ7387" i="3"/>
  <c r="AI7387" i="3"/>
  <c r="AH7387" i="3"/>
  <c r="AP7386" i="3"/>
  <c r="AM7386" i="3"/>
  <c r="AL7386" i="3"/>
  <c r="AK7386" i="3"/>
  <c r="AJ7386" i="3"/>
  <c r="AI7386" i="3"/>
  <c r="AH7386" i="3"/>
  <c r="AP7385" i="3"/>
  <c r="AM7385" i="3"/>
  <c r="AL7385" i="3"/>
  <c r="AK7385" i="3"/>
  <c r="AJ7385" i="3"/>
  <c r="AI7385" i="3"/>
  <c r="AH7385" i="3"/>
  <c r="AP7384" i="3"/>
  <c r="AM7384" i="3"/>
  <c r="AL7384" i="3"/>
  <c r="AK7384" i="3"/>
  <c r="AJ7384" i="3"/>
  <c r="AI7384" i="3"/>
  <c r="AH7384" i="3"/>
  <c r="AP7383" i="3"/>
  <c r="AM7383" i="3"/>
  <c r="AL7383" i="3"/>
  <c r="AK7383" i="3"/>
  <c r="AJ7383" i="3"/>
  <c r="AI7383" i="3"/>
  <c r="AH7383" i="3"/>
  <c r="AP7382" i="3"/>
  <c r="AM7382" i="3"/>
  <c r="AL7382" i="3"/>
  <c r="AK7382" i="3"/>
  <c r="AJ7382" i="3"/>
  <c r="AI7382" i="3"/>
  <c r="AH7382" i="3"/>
  <c r="AP7381" i="3"/>
  <c r="AM7381" i="3"/>
  <c r="AL7381" i="3"/>
  <c r="AK7381" i="3"/>
  <c r="AJ7381" i="3"/>
  <c r="AI7381" i="3"/>
  <c r="AH7381" i="3"/>
  <c r="AP7380" i="3"/>
  <c r="AM7380" i="3"/>
  <c r="AL7380" i="3"/>
  <c r="AK7380" i="3"/>
  <c r="AJ7380" i="3"/>
  <c r="AI7380" i="3"/>
  <c r="AH7380" i="3"/>
  <c r="AP7379" i="3"/>
  <c r="AM7379" i="3"/>
  <c r="AL7379" i="3"/>
  <c r="AK7379" i="3"/>
  <c r="AJ7379" i="3"/>
  <c r="AI7379" i="3"/>
  <c r="AH7379" i="3"/>
  <c r="AP7378" i="3"/>
  <c r="AM7378" i="3"/>
  <c r="AL7378" i="3"/>
  <c r="AK7378" i="3"/>
  <c r="AJ7378" i="3"/>
  <c r="AI7378" i="3"/>
  <c r="AH7378" i="3"/>
  <c r="AP7377" i="3"/>
  <c r="AM7377" i="3"/>
  <c r="AL7377" i="3"/>
  <c r="AK7377" i="3"/>
  <c r="AJ7377" i="3"/>
  <c r="AI7377" i="3"/>
  <c r="AH7377" i="3"/>
  <c r="AP7376" i="3"/>
  <c r="AM7376" i="3"/>
  <c r="AL7376" i="3"/>
  <c r="AK7376" i="3"/>
  <c r="AJ7376" i="3"/>
  <c r="AI7376" i="3"/>
  <c r="AH7376" i="3"/>
  <c r="AP7375" i="3"/>
  <c r="AM7375" i="3"/>
  <c r="AL7375" i="3"/>
  <c r="AK7375" i="3"/>
  <c r="AJ7375" i="3"/>
  <c r="AI7375" i="3"/>
  <c r="AH7375" i="3"/>
  <c r="AP7374" i="3"/>
  <c r="AM7374" i="3"/>
  <c r="AL7374" i="3"/>
  <c r="AK7374" i="3"/>
  <c r="AJ7374" i="3"/>
  <c r="AI7374" i="3"/>
  <c r="AH7374" i="3"/>
  <c r="AP7373" i="3"/>
  <c r="AM7373" i="3"/>
  <c r="AL7373" i="3"/>
  <c r="AK7373" i="3"/>
  <c r="AJ7373" i="3"/>
  <c r="AI7373" i="3"/>
  <c r="AH7373" i="3"/>
  <c r="AP7372" i="3"/>
  <c r="AM7372" i="3"/>
  <c r="AL7372" i="3"/>
  <c r="AK7372" i="3"/>
  <c r="AJ7372" i="3"/>
  <c r="AI7372" i="3"/>
  <c r="AH7372" i="3"/>
  <c r="AP7371" i="3"/>
  <c r="AM7371" i="3"/>
  <c r="AL7371" i="3"/>
  <c r="AK7371" i="3"/>
  <c r="AJ7371" i="3"/>
  <c r="AI7371" i="3"/>
  <c r="AH7371" i="3"/>
  <c r="AP7370" i="3"/>
  <c r="AM7370" i="3"/>
  <c r="AL7370" i="3"/>
  <c r="AK7370" i="3"/>
  <c r="AJ7370" i="3"/>
  <c r="AI7370" i="3"/>
  <c r="AH7370" i="3"/>
  <c r="AP7369" i="3"/>
  <c r="AM7369" i="3"/>
  <c r="AL7369" i="3"/>
  <c r="AK7369" i="3"/>
  <c r="AJ7369" i="3"/>
  <c r="AI7369" i="3"/>
  <c r="AH7369" i="3"/>
  <c r="AP7368" i="3"/>
  <c r="AM7368" i="3"/>
  <c r="AL7368" i="3"/>
  <c r="AK7368" i="3"/>
  <c r="AJ7368" i="3"/>
  <c r="AI7368" i="3"/>
  <c r="AH7368" i="3"/>
  <c r="AP7367" i="3"/>
  <c r="AM7367" i="3"/>
  <c r="AL7367" i="3"/>
  <c r="AK7367" i="3"/>
  <c r="AJ7367" i="3"/>
  <c r="AI7367" i="3"/>
  <c r="AH7367" i="3"/>
  <c r="AP7366" i="3"/>
  <c r="AM7366" i="3"/>
  <c r="AL7366" i="3"/>
  <c r="AK7366" i="3"/>
  <c r="AJ7366" i="3"/>
  <c r="AI7366" i="3"/>
  <c r="AH7366" i="3"/>
  <c r="AP7365" i="3"/>
  <c r="AM7365" i="3"/>
  <c r="AL7365" i="3"/>
  <c r="AK7365" i="3"/>
  <c r="AJ7365" i="3"/>
  <c r="AI7365" i="3"/>
  <c r="AH7365" i="3"/>
  <c r="AP7364" i="3"/>
  <c r="AM7364" i="3"/>
  <c r="AL7364" i="3"/>
  <c r="AK7364" i="3"/>
  <c r="AJ7364" i="3"/>
  <c r="AI7364" i="3"/>
  <c r="AH7364" i="3"/>
  <c r="AP7363" i="3"/>
  <c r="AM7363" i="3"/>
  <c r="AL7363" i="3"/>
  <c r="AK7363" i="3"/>
  <c r="AJ7363" i="3"/>
  <c r="AI7363" i="3"/>
  <c r="AH7363" i="3"/>
  <c r="AP7362" i="3"/>
  <c r="AM7362" i="3"/>
  <c r="AL7362" i="3"/>
  <c r="AK7362" i="3"/>
  <c r="AJ7362" i="3"/>
  <c r="AI7362" i="3"/>
  <c r="AH7362" i="3"/>
  <c r="AP7361" i="3"/>
  <c r="AM7361" i="3"/>
  <c r="AL7361" i="3"/>
  <c r="AK7361" i="3"/>
  <c r="AJ7361" i="3"/>
  <c r="AI7361" i="3"/>
  <c r="AH7361" i="3"/>
  <c r="AP7360" i="3"/>
  <c r="AM7360" i="3"/>
  <c r="AL7360" i="3"/>
  <c r="AK7360" i="3"/>
  <c r="AJ7360" i="3"/>
  <c r="AI7360" i="3"/>
  <c r="AH7360" i="3"/>
  <c r="AP7359" i="3"/>
  <c r="AM7359" i="3"/>
  <c r="AL7359" i="3"/>
  <c r="AK7359" i="3"/>
  <c r="AJ7359" i="3"/>
  <c r="AI7359" i="3"/>
  <c r="AH7359" i="3"/>
  <c r="AP7358" i="3"/>
  <c r="AM7358" i="3"/>
  <c r="AL7358" i="3"/>
  <c r="AK7358" i="3"/>
  <c r="AJ7358" i="3"/>
  <c r="AI7358" i="3"/>
  <c r="AH7358" i="3"/>
  <c r="AP7357" i="3"/>
  <c r="AM7357" i="3"/>
  <c r="AL7357" i="3"/>
  <c r="AK7357" i="3"/>
  <c r="AJ7357" i="3"/>
  <c r="AI7357" i="3"/>
  <c r="AH7357" i="3"/>
  <c r="AP7356" i="3"/>
  <c r="AM7356" i="3"/>
  <c r="AL7356" i="3"/>
  <c r="AK7356" i="3"/>
  <c r="AJ7356" i="3"/>
  <c r="AI7356" i="3"/>
  <c r="AH7356" i="3"/>
  <c r="AP7355" i="3"/>
  <c r="AM7355" i="3"/>
  <c r="AL7355" i="3"/>
  <c r="AK7355" i="3"/>
  <c r="AJ7355" i="3"/>
  <c r="AI7355" i="3"/>
  <c r="AH7355" i="3"/>
  <c r="AP7354" i="3"/>
  <c r="AM7354" i="3"/>
  <c r="AL7354" i="3"/>
  <c r="AK7354" i="3"/>
  <c r="AJ7354" i="3"/>
  <c r="AI7354" i="3"/>
  <c r="AH7354" i="3"/>
  <c r="AP7353" i="3"/>
  <c r="AM7353" i="3"/>
  <c r="AL7353" i="3"/>
  <c r="AK7353" i="3"/>
  <c r="AJ7353" i="3"/>
  <c r="AI7353" i="3"/>
  <c r="AH7353" i="3"/>
  <c r="AP7352" i="3"/>
  <c r="AM7352" i="3"/>
  <c r="AL7352" i="3"/>
  <c r="AK7352" i="3"/>
  <c r="AJ7352" i="3"/>
  <c r="AI7352" i="3"/>
  <c r="AH7352" i="3"/>
  <c r="AP7351" i="3"/>
  <c r="AM7351" i="3"/>
  <c r="AL7351" i="3"/>
  <c r="AK7351" i="3"/>
  <c r="AJ7351" i="3"/>
  <c r="AI7351" i="3"/>
  <c r="AH7351" i="3"/>
  <c r="AP7350" i="3"/>
  <c r="AM7350" i="3"/>
  <c r="AL7350" i="3"/>
  <c r="AK7350" i="3"/>
  <c r="AJ7350" i="3"/>
  <c r="AI7350" i="3"/>
  <c r="AH7350" i="3"/>
  <c r="AP7349" i="3"/>
  <c r="AM7349" i="3"/>
  <c r="AL7349" i="3"/>
  <c r="AK7349" i="3"/>
  <c r="AJ7349" i="3"/>
  <c r="AI7349" i="3"/>
  <c r="AH7349" i="3"/>
  <c r="AP7348" i="3"/>
  <c r="AM7348" i="3"/>
  <c r="AL7348" i="3"/>
  <c r="AK7348" i="3"/>
  <c r="AJ7348" i="3"/>
  <c r="AI7348" i="3"/>
  <c r="AH7348" i="3"/>
  <c r="AP7347" i="3"/>
  <c r="AM7347" i="3"/>
  <c r="AL7347" i="3"/>
  <c r="AK7347" i="3"/>
  <c r="AJ7347" i="3"/>
  <c r="AI7347" i="3"/>
  <c r="AH7347" i="3"/>
  <c r="AP7346" i="3"/>
  <c r="AM7346" i="3"/>
  <c r="AL7346" i="3"/>
  <c r="AK7346" i="3"/>
  <c r="AJ7346" i="3"/>
  <c r="AI7346" i="3"/>
  <c r="AH7346" i="3"/>
  <c r="AP7345" i="3"/>
  <c r="AM7345" i="3"/>
  <c r="AL7345" i="3"/>
  <c r="AK7345" i="3"/>
  <c r="AJ7345" i="3"/>
  <c r="AI7345" i="3"/>
  <c r="AH7345" i="3"/>
  <c r="AP7344" i="3"/>
  <c r="AM7344" i="3"/>
  <c r="AL7344" i="3"/>
  <c r="AK7344" i="3"/>
  <c r="AJ7344" i="3"/>
  <c r="AI7344" i="3"/>
  <c r="AH7344" i="3"/>
  <c r="AP7343" i="3"/>
  <c r="AM7343" i="3"/>
  <c r="AL7343" i="3"/>
  <c r="AK7343" i="3"/>
  <c r="AJ7343" i="3"/>
  <c r="AI7343" i="3"/>
  <c r="AH7343" i="3"/>
  <c r="AP7342" i="3"/>
  <c r="AM7342" i="3"/>
  <c r="AL7342" i="3"/>
  <c r="AK7342" i="3"/>
  <c r="AJ7342" i="3"/>
  <c r="AI7342" i="3"/>
  <c r="AH7342" i="3"/>
  <c r="AP7341" i="3"/>
  <c r="AM7341" i="3"/>
  <c r="AL7341" i="3"/>
  <c r="AK7341" i="3"/>
  <c r="AJ7341" i="3"/>
  <c r="AI7341" i="3"/>
  <c r="AH7341" i="3"/>
  <c r="AP7340" i="3"/>
  <c r="AM7340" i="3"/>
  <c r="AL7340" i="3"/>
  <c r="AK7340" i="3"/>
  <c r="AJ7340" i="3"/>
  <c r="AI7340" i="3"/>
  <c r="AH7340" i="3"/>
  <c r="AP7339" i="3"/>
  <c r="AM7339" i="3"/>
  <c r="AL7339" i="3"/>
  <c r="AK7339" i="3"/>
  <c r="AJ7339" i="3"/>
  <c r="AI7339" i="3"/>
  <c r="AH7339" i="3"/>
  <c r="AP7338" i="3"/>
  <c r="AM7338" i="3"/>
  <c r="AL7338" i="3"/>
  <c r="AK7338" i="3"/>
  <c r="AJ7338" i="3"/>
  <c r="AI7338" i="3"/>
  <c r="AH7338" i="3"/>
  <c r="AP7337" i="3"/>
  <c r="AM7337" i="3"/>
  <c r="AL7337" i="3"/>
  <c r="AK7337" i="3"/>
  <c r="AJ7337" i="3"/>
  <c r="AI7337" i="3"/>
  <c r="AH7337" i="3"/>
  <c r="AP7336" i="3"/>
  <c r="AM7336" i="3"/>
  <c r="AL7336" i="3"/>
  <c r="AK7336" i="3"/>
  <c r="AJ7336" i="3"/>
  <c r="AI7336" i="3"/>
  <c r="AH7336" i="3"/>
  <c r="AP7335" i="3"/>
  <c r="AM7335" i="3"/>
  <c r="AL7335" i="3"/>
  <c r="AK7335" i="3"/>
  <c r="AJ7335" i="3"/>
  <c r="AI7335" i="3"/>
  <c r="AH7335" i="3"/>
  <c r="AP7334" i="3"/>
  <c r="AM7334" i="3"/>
  <c r="AL7334" i="3"/>
  <c r="AK7334" i="3"/>
  <c r="AJ7334" i="3"/>
  <c r="AI7334" i="3"/>
  <c r="AH7334" i="3"/>
  <c r="AP7333" i="3"/>
  <c r="AM7333" i="3"/>
  <c r="AL7333" i="3"/>
  <c r="AK7333" i="3"/>
  <c r="AJ7333" i="3"/>
  <c r="AI7333" i="3"/>
  <c r="AH7333" i="3"/>
  <c r="AP7332" i="3"/>
  <c r="AM7332" i="3"/>
  <c r="AL7332" i="3"/>
  <c r="AK7332" i="3"/>
  <c r="AJ7332" i="3"/>
  <c r="AI7332" i="3"/>
  <c r="AH7332" i="3"/>
  <c r="AP7331" i="3"/>
  <c r="AM7331" i="3"/>
  <c r="AL7331" i="3"/>
  <c r="AK7331" i="3"/>
  <c r="AJ7331" i="3"/>
  <c r="AI7331" i="3"/>
  <c r="AH7331" i="3"/>
  <c r="AP7330" i="3"/>
  <c r="AM7330" i="3"/>
  <c r="AL7330" i="3"/>
  <c r="AK7330" i="3"/>
  <c r="AJ7330" i="3"/>
  <c r="AI7330" i="3"/>
  <c r="AH7330" i="3"/>
  <c r="AP7329" i="3"/>
  <c r="AM7329" i="3"/>
  <c r="AL7329" i="3"/>
  <c r="AK7329" i="3"/>
  <c r="AJ7329" i="3"/>
  <c r="AI7329" i="3"/>
  <c r="AH7329" i="3"/>
  <c r="AP7328" i="3"/>
  <c r="AM7328" i="3"/>
  <c r="AL7328" i="3"/>
  <c r="AK7328" i="3"/>
  <c r="AJ7328" i="3"/>
  <c r="AI7328" i="3"/>
  <c r="AH7328" i="3"/>
  <c r="AP7327" i="3"/>
  <c r="AM7327" i="3"/>
  <c r="AL7327" i="3"/>
  <c r="AK7327" i="3"/>
  <c r="AJ7327" i="3"/>
  <c r="AI7327" i="3"/>
  <c r="AH7327" i="3"/>
  <c r="AP7326" i="3"/>
  <c r="AM7326" i="3"/>
  <c r="AL7326" i="3"/>
  <c r="AK7326" i="3"/>
  <c r="AJ7326" i="3"/>
  <c r="AI7326" i="3"/>
  <c r="AH7326" i="3"/>
  <c r="AP7325" i="3"/>
  <c r="AM7325" i="3"/>
  <c r="AL7325" i="3"/>
  <c r="AK7325" i="3"/>
  <c r="AJ7325" i="3"/>
  <c r="AI7325" i="3"/>
  <c r="AH7325" i="3"/>
  <c r="AP7324" i="3"/>
  <c r="AM7324" i="3"/>
  <c r="AL7324" i="3"/>
  <c r="AK7324" i="3"/>
  <c r="AJ7324" i="3"/>
  <c r="AI7324" i="3"/>
  <c r="AH7324" i="3"/>
  <c r="AP7323" i="3"/>
  <c r="AM7323" i="3"/>
  <c r="AL7323" i="3"/>
  <c r="AK7323" i="3"/>
  <c r="AJ7323" i="3"/>
  <c r="AI7323" i="3"/>
  <c r="AH7323" i="3"/>
  <c r="AP7322" i="3"/>
  <c r="AM7322" i="3"/>
  <c r="AL7322" i="3"/>
  <c r="AK7322" i="3"/>
  <c r="AJ7322" i="3"/>
  <c r="AI7322" i="3"/>
  <c r="AH7322" i="3"/>
  <c r="AP7321" i="3"/>
  <c r="AM7321" i="3"/>
  <c r="AL7321" i="3"/>
  <c r="AK7321" i="3"/>
  <c r="AJ7321" i="3"/>
  <c r="AI7321" i="3"/>
  <c r="AH7321" i="3"/>
  <c r="AP7320" i="3"/>
  <c r="AM7320" i="3"/>
  <c r="AL7320" i="3"/>
  <c r="AK7320" i="3"/>
  <c r="AJ7320" i="3"/>
  <c r="AI7320" i="3"/>
  <c r="AH7320" i="3"/>
  <c r="AP7319" i="3"/>
  <c r="AM7319" i="3"/>
  <c r="AL7319" i="3"/>
  <c r="AK7319" i="3"/>
  <c r="AJ7319" i="3"/>
  <c r="AI7319" i="3"/>
  <c r="AH7319" i="3"/>
  <c r="AP7318" i="3"/>
  <c r="AM7318" i="3"/>
  <c r="AL7318" i="3"/>
  <c r="AK7318" i="3"/>
  <c r="AJ7318" i="3"/>
  <c r="AI7318" i="3"/>
  <c r="AH7318" i="3"/>
  <c r="AP7317" i="3"/>
  <c r="AM7317" i="3"/>
  <c r="AL7317" i="3"/>
  <c r="AK7317" i="3"/>
  <c r="AJ7317" i="3"/>
  <c r="AI7317" i="3"/>
  <c r="AH7317" i="3"/>
  <c r="AP7316" i="3"/>
  <c r="AM7316" i="3"/>
  <c r="AL7316" i="3"/>
  <c r="AK7316" i="3"/>
  <c r="AJ7316" i="3"/>
  <c r="AI7316" i="3"/>
  <c r="AH7316" i="3"/>
  <c r="AP7315" i="3"/>
  <c r="AM7315" i="3"/>
  <c r="AL7315" i="3"/>
  <c r="AK7315" i="3"/>
  <c r="AJ7315" i="3"/>
  <c r="AI7315" i="3"/>
  <c r="AH7315" i="3"/>
  <c r="AP7314" i="3"/>
  <c r="AM7314" i="3"/>
  <c r="AL7314" i="3"/>
  <c r="AK7314" i="3"/>
  <c r="AJ7314" i="3"/>
  <c r="AI7314" i="3"/>
  <c r="AH7314" i="3"/>
  <c r="AP7313" i="3"/>
  <c r="AM7313" i="3"/>
  <c r="AL7313" i="3"/>
  <c r="AK7313" i="3"/>
  <c r="AJ7313" i="3"/>
  <c r="AI7313" i="3"/>
  <c r="AH7313" i="3"/>
  <c r="AP7312" i="3"/>
  <c r="AM7312" i="3"/>
  <c r="AL7312" i="3"/>
  <c r="AK7312" i="3"/>
  <c r="AJ7312" i="3"/>
  <c r="AI7312" i="3"/>
  <c r="AH7312" i="3"/>
  <c r="AP7311" i="3"/>
  <c r="AM7311" i="3"/>
  <c r="AL7311" i="3"/>
  <c r="AK7311" i="3"/>
  <c r="AJ7311" i="3"/>
  <c r="AI7311" i="3"/>
  <c r="AH7311" i="3"/>
  <c r="AP7310" i="3"/>
  <c r="AM7310" i="3"/>
  <c r="AL7310" i="3"/>
  <c r="AK7310" i="3"/>
  <c r="AJ7310" i="3"/>
  <c r="AI7310" i="3"/>
  <c r="AH7310" i="3"/>
  <c r="AP7309" i="3"/>
  <c r="AM7309" i="3"/>
  <c r="AL7309" i="3"/>
  <c r="AK7309" i="3"/>
  <c r="AJ7309" i="3"/>
  <c r="AI7309" i="3"/>
  <c r="AH7309" i="3"/>
  <c r="V6531" i="3" l="1"/>
  <c r="V6530" i="3"/>
  <c r="V6529" i="3"/>
  <c r="V6528" i="3"/>
  <c r="V6527" i="3"/>
  <c r="V6526" i="3"/>
  <c r="V6525" i="3"/>
  <c r="V6524" i="3"/>
  <c r="V6523" i="3"/>
  <c r="V6522" i="3"/>
  <c r="V6521" i="3"/>
  <c r="V6520" i="3"/>
  <c r="V6519" i="3"/>
  <c r="V6518" i="3"/>
  <c r="V6517" i="3"/>
  <c r="V6516" i="3"/>
  <c r="V6515" i="3"/>
  <c r="V6514" i="3"/>
  <c r="V6513" i="3"/>
  <c r="V6512" i="3"/>
  <c r="V6511" i="3"/>
  <c r="V6510" i="3"/>
  <c r="V6509" i="3"/>
  <c r="V6508" i="3"/>
  <c r="V6507" i="3"/>
  <c r="V6506" i="3"/>
  <c r="V6505" i="3"/>
  <c r="V6504" i="3"/>
  <c r="V6503" i="3"/>
  <c r="V6502" i="3"/>
  <c r="V6501" i="3"/>
  <c r="V6500" i="3"/>
  <c r="V6499" i="3"/>
  <c r="V6498" i="3"/>
  <c r="V6497" i="3"/>
  <c r="V6496" i="3"/>
  <c r="V6495" i="3"/>
  <c r="V6494" i="3"/>
  <c r="V6493" i="3"/>
  <c r="V6492" i="3"/>
  <c r="V6491" i="3"/>
  <c r="V6490" i="3"/>
  <c r="V6489" i="3"/>
  <c r="V6488" i="3"/>
  <c r="V6487" i="3"/>
  <c r="V6486" i="3"/>
  <c r="V6485" i="3"/>
  <c r="V6484" i="3"/>
  <c r="V6482" i="3"/>
  <c r="V6481" i="3"/>
  <c r="V6480" i="3"/>
  <c r="V6479" i="3"/>
  <c r="V6478" i="3"/>
  <c r="V6477" i="3"/>
  <c r="V6476" i="3"/>
  <c r="V6475" i="3"/>
  <c r="V6474" i="3"/>
  <c r="V6473" i="3"/>
  <c r="V6472" i="3"/>
  <c r="V6471" i="3"/>
  <c r="V6470" i="3"/>
  <c r="V6469" i="3"/>
  <c r="V6468" i="3"/>
  <c r="V6467" i="3"/>
  <c r="V6466" i="3"/>
  <c r="V6465" i="3"/>
  <c r="V6464" i="3"/>
  <c r="V6463" i="3"/>
  <c r="V6462" i="3"/>
  <c r="V6461" i="3"/>
  <c r="V6460" i="3"/>
  <c r="V6459" i="3"/>
  <c r="V6458" i="3"/>
  <c r="V6457" i="3"/>
  <c r="V6455" i="3"/>
  <c r="V6454" i="3"/>
  <c r="V6453" i="3"/>
  <c r="V6452" i="3"/>
  <c r="V6451" i="3"/>
  <c r="V6450" i="3"/>
  <c r="V6449" i="3"/>
  <c r="V6448" i="3"/>
  <c r="V6447" i="3"/>
  <c r="V6446" i="3"/>
  <c r="V6445" i="3"/>
  <c r="V6444" i="3"/>
  <c r="V6443" i="3"/>
  <c r="V6442" i="3"/>
  <c r="V6441" i="3"/>
  <c r="V6440" i="3"/>
  <c r="V6439" i="3"/>
  <c r="V6438" i="3"/>
  <c r="V6437" i="3"/>
  <c r="V6436" i="3"/>
  <c r="V6435" i="3"/>
  <c r="V6434" i="3"/>
  <c r="V6433" i="3"/>
  <c r="V6432" i="3"/>
  <c r="V6430" i="3"/>
  <c r="V6428" i="3"/>
  <c r="V6427" i="3"/>
  <c r="V6426" i="3"/>
  <c r="V6425" i="3"/>
  <c r="V6424" i="3"/>
  <c r="V6423" i="3"/>
  <c r="V6422" i="3"/>
  <c r="V6421" i="3"/>
  <c r="V6420" i="3"/>
  <c r="V6419" i="3"/>
  <c r="V6418" i="3"/>
  <c r="V6417" i="3"/>
  <c r="V6416" i="3"/>
  <c r="V6415" i="3"/>
  <c r="V6414" i="3"/>
  <c r="V6413" i="3"/>
  <c r="V6412" i="3"/>
  <c r="V6411" i="3"/>
  <c r="V6410" i="3"/>
  <c r="V6409" i="3"/>
  <c r="V6408" i="3"/>
  <c r="V6406" i="3"/>
  <c r="V6405" i="3"/>
  <c r="V6404" i="3"/>
  <c r="V6403" i="3"/>
  <c r="V6402" i="3"/>
  <c r="V6401" i="3"/>
  <c r="V6400" i="3"/>
  <c r="V6399" i="3"/>
  <c r="V6398" i="3"/>
  <c r="V6397" i="3"/>
  <c r="V6396" i="3"/>
  <c r="V6395" i="3"/>
  <c r="V6394" i="3"/>
  <c r="V6393" i="3"/>
  <c r="V6392" i="3"/>
  <c r="V6391" i="3"/>
  <c r="V6390" i="3"/>
  <c r="V6389" i="3"/>
  <c r="V6388" i="3"/>
  <c r="V6387" i="3"/>
  <c r="V6386" i="3"/>
  <c r="V6384" i="3"/>
  <c r="V6383" i="3"/>
  <c r="V6381" i="3"/>
  <c r="V6380" i="3"/>
  <c r="V6379" i="3"/>
  <c r="V6378" i="3"/>
  <c r="V6377" i="3"/>
  <c r="V6376" i="3"/>
  <c r="V6375" i="3"/>
  <c r="V6374" i="3"/>
  <c r="V6373" i="3"/>
  <c r="V6372" i="3"/>
  <c r="V6371" i="3"/>
  <c r="V6370" i="3"/>
  <c r="V6369" i="3"/>
  <c r="V6368" i="3"/>
  <c r="V6367" i="3"/>
  <c r="V6366" i="3"/>
  <c r="V6365" i="3"/>
  <c r="V6364" i="3"/>
  <c r="V6363" i="3"/>
  <c r="V6362" i="3"/>
  <c r="V6361" i="3"/>
  <c r="V6360" i="3"/>
  <c r="V6359" i="3"/>
  <c r="V6358" i="3"/>
  <c r="V6357" i="3"/>
  <c r="V6356" i="3"/>
  <c r="V6355" i="3"/>
  <c r="V6354" i="3"/>
  <c r="V6353" i="3"/>
  <c r="V6352" i="3"/>
  <c r="V6351" i="3"/>
  <c r="V6350" i="3"/>
  <c r="V6349" i="3"/>
  <c r="V6348" i="3"/>
  <c r="V6347" i="3"/>
  <c r="V6346" i="3"/>
  <c r="V6345" i="3"/>
  <c r="V6344" i="3"/>
  <c r="V6343" i="3"/>
  <c r="V6342" i="3"/>
  <c r="V6341" i="3"/>
  <c r="V6340" i="3"/>
  <c r="V6339" i="3"/>
  <c r="V6338" i="3"/>
  <c r="V6337" i="3"/>
  <c r="V6336" i="3"/>
  <c r="V6335" i="3"/>
  <c r="V6334" i="3"/>
  <c r="V6333" i="3"/>
  <c r="V6332" i="3"/>
  <c r="V6331" i="3"/>
  <c r="V6330" i="3"/>
  <c r="V6329" i="3"/>
  <c r="V6328" i="3"/>
  <c r="V6327" i="3"/>
  <c r="V6326" i="3"/>
  <c r="V6325" i="3"/>
  <c r="V6324" i="3"/>
  <c r="V6323" i="3"/>
  <c r="V6322" i="3"/>
  <c r="V6321" i="3"/>
  <c r="V6320" i="3"/>
  <c r="V6319" i="3"/>
  <c r="V6318" i="3"/>
  <c r="V6317" i="3"/>
  <c r="V6316" i="3"/>
  <c r="V6315" i="3"/>
  <c r="V6314" i="3"/>
  <c r="V6313" i="3"/>
  <c r="V6312" i="3"/>
  <c r="V6311" i="3"/>
  <c r="V6310" i="3"/>
  <c r="V6309" i="3"/>
  <c r="V6308" i="3"/>
  <c r="V6307" i="3"/>
  <c r="V6306" i="3"/>
  <c r="V6305" i="3"/>
  <c r="V6304" i="3"/>
  <c r="V6303" i="3"/>
  <c r="V6302" i="3"/>
  <c r="V6301" i="3"/>
  <c r="V6300" i="3"/>
  <c r="V6299" i="3"/>
  <c r="V6298" i="3"/>
  <c r="V6297" i="3"/>
  <c r="V6296" i="3"/>
  <c r="V6295" i="3"/>
  <c r="V6294" i="3"/>
  <c r="V6293" i="3"/>
  <c r="V6292" i="3"/>
  <c r="V6291" i="3"/>
  <c r="V6290" i="3"/>
  <c r="V6289" i="3"/>
  <c r="V6288" i="3"/>
  <c r="V6287" i="3"/>
  <c r="V6286" i="3"/>
  <c r="V6285" i="3"/>
  <c r="V6284" i="3"/>
  <c r="V6283" i="3"/>
  <c r="V6282" i="3"/>
  <c r="V6281" i="3"/>
  <c r="V6280" i="3"/>
  <c r="V6279" i="3"/>
  <c r="V6278" i="3"/>
  <c r="V6277" i="3"/>
  <c r="V6276" i="3"/>
  <c r="V6275" i="3"/>
  <c r="V6274" i="3"/>
  <c r="V6273" i="3"/>
  <c r="V6272" i="3"/>
  <c r="V6271" i="3"/>
  <c r="V6270" i="3"/>
  <c r="V6269" i="3"/>
  <c r="V6268" i="3"/>
  <c r="V6267" i="3"/>
  <c r="V6266" i="3"/>
  <c r="V6265" i="3"/>
  <c r="V6264" i="3"/>
  <c r="V6263" i="3"/>
  <c r="V6262" i="3"/>
  <c r="V6261" i="3"/>
  <c r="V6260" i="3"/>
  <c r="V6259" i="3"/>
  <c r="V6258" i="3"/>
  <c r="V6257" i="3"/>
  <c r="V6256" i="3"/>
  <c r="V6255" i="3"/>
  <c r="V6254" i="3"/>
  <c r="V6253" i="3"/>
  <c r="V6252" i="3"/>
  <c r="V6251" i="3"/>
  <c r="V6250" i="3"/>
  <c r="V6249" i="3"/>
  <c r="V6248" i="3"/>
  <c r="V6247" i="3"/>
  <c r="V6246" i="3"/>
  <c r="V6245" i="3"/>
  <c r="V6244" i="3"/>
  <c r="V6243" i="3"/>
  <c r="V6242" i="3"/>
  <c r="V6241" i="3"/>
  <c r="V6240" i="3"/>
  <c r="V6239" i="3"/>
  <c r="V6238" i="3"/>
  <c r="V6237" i="3"/>
  <c r="V6236" i="3"/>
  <c r="V6235" i="3"/>
  <c r="V6234" i="3"/>
  <c r="V6233" i="3"/>
  <c r="V6232" i="3"/>
  <c r="V6231" i="3"/>
  <c r="V6230" i="3"/>
  <c r="V6229" i="3"/>
  <c r="V6228" i="3"/>
  <c r="V6227" i="3"/>
  <c r="V6226" i="3"/>
  <c r="V6225" i="3"/>
  <c r="V6224" i="3"/>
  <c r="V6223" i="3"/>
  <c r="V6222" i="3"/>
  <c r="V6221" i="3"/>
  <c r="V6220" i="3"/>
  <c r="V6219" i="3"/>
  <c r="V6218" i="3"/>
  <c r="V6217" i="3"/>
  <c r="V6216" i="3"/>
  <c r="V6215" i="3"/>
  <c r="V6214" i="3"/>
  <c r="V6213" i="3"/>
  <c r="V6212" i="3"/>
  <c r="V6211" i="3"/>
  <c r="V6210" i="3"/>
  <c r="V6209" i="3"/>
  <c r="V6208" i="3"/>
  <c r="V6207" i="3"/>
  <c r="V6206" i="3"/>
  <c r="V6205" i="3"/>
  <c r="V6204" i="3"/>
  <c r="V6203" i="3"/>
  <c r="V6202" i="3"/>
  <c r="V6201" i="3"/>
  <c r="V6200" i="3"/>
  <c r="V6199" i="3"/>
  <c r="V6198" i="3"/>
  <c r="V6197" i="3"/>
  <c r="V6196" i="3"/>
  <c r="V6195" i="3"/>
  <c r="V6194" i="3"/>
  <c r="V6193" i="3"/>
  <c r="V6192" i="3"/>
  <c r="V6191" i="3"/>
  <c r="V6190" i="3"/>
  <c r="V6189" i="3"/>
  <c r="V6188" i="3"/>
  <c r="V6187" i="3"/>
  <c r="V6186" i="3"/>
  <c r="V6185" i="3"/>
  <c r="V6184" i="3"/>
  <c r="V6183" i="3"/>
  <c r="V6182" i="3"/>
  <c r="V6181" i="3"/>
  <c r="V6180" i="3"/>
  <c r="V6179" i="3"/>
  <c r="V6178" i="3"/>
  <c r="V6177" i="3"/>
  <c r="V6176" i="3"/>
  <c r="V6175" i="3"/>
  <c r="V6174" i="3"/>
  <c r="V6173" i="3"/>
  <c r="V6172" i="3"/>
  <c r="V6171" i="3"/>
  <c r="V6170" i="3"/>
  <c r="V6169" i="3"/>
  <c r="V6168" i="3"/>
  <c r="V6167" i="3"/>
  <c r="V6166" i="3"/>
  <c r="V6165" i="3"/>
  <c r="V6164" i="3"/>
  <c r="V6163" i="3"/>
  <c r="V6162" i="3"/>
  <c r="V6161" i="3"/>
  <c r="V6160" i="3"/>
  <c r="V6159" i="3"/>
  <c r="V6158" i="3"/>
  <c r="V6157" i="3"/>
  <c r="V6156" i="3"/>
  <c r="V6155" i="3"/>
  <c r="V6154" i="3"/>
  <c r="V6153" i="3"/>
  <c r="V6152" i="3"/>
  <c r="V6151" i="3"/>
  <c r="V6150" i="3"/>
  <c r="V6149" i="3"/>
  <c r="V6148" i="3"/>
  <c r="V6147" i="3"/>
  <c r="V6146" i="3"/>
  <c r="V6145" i="3"/>
  <c r="V6144" i="3"/>
  <c r="V6143" i="3"/>
  <c r="V6142" i="3"/>
  <c r="V6141" i="3"/>
  <c r="V6140" i="3"/>
  <c r="V6139" i="3"/>
  <c r="V6138" i="3"/>
  <c r="V6137" i="3"/>
  <c r="V6136" i="3"/>
  <c r="V6135" i="3"/>
  <c r="V6134" i="3"/>
  <c r="V6133" i="3"/>
  <c r="V6132" i="3"/>
  <c r="V6131" i="3"/>
  <c r="V6130" i="3"/>
  <c r="V6129" i="3"/>
  <c r="V6128" i="3"/>
  <c r="V6127" i="3"/>
  <c r="V6126" i="3"/>
  <c r="V6125" i="3"/>
  <c r="V6124" i="3"/>
  <c r="V6123" i="3"/>
  <c r="V6122" i="3"/>
  <c r="V6121" i="3"/>
  <c r="V6120" i="3"/>
  <c r="V6119" i="3"/>
  <c r="V6118" i="3"/>
  <c r="V6117" i="3"/>
  <c r="V6116" i="3"/>
  <c r="V6115" i="3"/>
  <c r="V6114" i="3"/>
  <c r="V6113" i="3"/>
  <c r="V6112" i="3"/>
  <c r="V6111" i="3"/>
  <c r="V6110" i="3"/>
  <c r="V6109" i="3"/>
  <c r="V6108" i="3"/>
  <c r="V6107" i="3"/>
  <c r="V6106" i="3"/>
  <c r="V6105" i="3"/>
  <c r="V6104" i="3"/>
  <c r="V6103" i="3"/>
  <c r="V6102" i="3"/>
  <c r="V6101" i="3"/>
  <c r="V6100" i="3"/>
  <c r="V6099" i="3"/>
  <c r="V6098" i="3"/>
  <c r="V6097" i="3"/>
  <c r="V6096" i="3"/>
  <c r="V6095" i="3"/>
  <c r="V6094" i="3"/>
  <c r="V6093" i="3"/>
  <c r="V6092" i="3"/>
  <c r="V6091" i="3"/>
  <c r="V6090" i="3"/>
  <c r="V6089" i="3"/>
  <c r="V6088" i="3"/>
  <c r="V6087" i="3"/>
  <c r="V6086" i="3"/>
  <c r="V6085" i="3"/>
  <c r="V6084" i="3"/>
  <c r="V6083" i="3"/>
  <c r="V6082" i="3"/>
  <c r="V6081" i="3"/>
  <c r="V6080" i="3"/>
  <c r="V6079" i="3"/>
  <c r="V6078" i="3"/>
  <c r="V6077" i="3"/>
  <c r="V6076" i="3"/>
  <c r="V6075" i="3"/>
  <c r="V6074" i="3"/>
  <c r="V6073" i="3"/>
  <c r="V6072" i="3"/>
  <c r="V6071" i="3"/>
  <c r="V6070" i="3"/>
  <c r="V6069" i="3"/>
  <c r="V6068" i="3"/>
  <c r="V6067" i="3"/>
  <c r="V6066" i="3"/>
  <c r="V6065" i="3"/>
  <c r="V6064" i="3"/>
  <c r="V6063" i="3"/>
  <c r="V6062" i="3"/>
  <c r="V6061" i="3"/>
  <c r="V6060" i="3"/>
  <c r="V6059" i="3"/>
  <c r="V6058" i="3"/>
  <c r="V6057" i="3"/>
  <c r="V6056" i="3"/>
  <c r="V6055" i="3"/>
  <c r="V6054" i="3"/>
  <c r="V6053" i="3"/>
  <c r="V6052" i="3"/>
  <c r="V6051" i="3"/>
  <c r="V6050" i="3"/>
  <c r="V6049" i="3"/>
  <c r="V6048" i="3"/>
  <c r="V6047" i="3"/>
  <c r="V6046" i="3"/>
  <c r="V6045" i="3"/>
  <c r="V6044" i="3"/>
  <c r="V6043" i="3"/>
  <c r="V6042" i="3"/>
  <c r="V6041" i="3"/>
  <c r="V6040" i="3"/>
  <c r="V6039" i="3"/>
  <c r="V6038" i="3"/>
  <c r="V6037" i="3"/>
  <c r="V6035" i="3"/>
  <c r="V6034" i="3"/>
  <c r="V6032" i="3"/>
  <c r="V6031" i="3"/>
  <c r="V6030" i="3"/>
  <c r="V6029" i="3"/>
  <c r="V6028" i="3"/>
  <c r="V6027" i="3"/>
  <c r="V6026" i="3"/>
  <c r="V6025" i="3"/>
  <c r="V6024" i="3"/>
  <c r="V6023" i="3"/>
  <c r="V6022" i="3"/>
  <c r="V6021" i="3"/>
  <c r="V6020" i="3"/>
  <c r="V6019" i="3"/>
  <c r="V6018" i="3"/>
  <c r="V6017" i="3"/>
  <c r="V6016" i="3"/>
  <c r="V6015" i="3"/>
  <c r="V6014" i="3"/>
  <c r="V6013" i="3"/>
  <c r="V6012" i="3"/>
  <c r="V6011" i="3"/>
  <c r="V6010" i="3"/>
  <c r="V6009" i="3"/>
  <c r="V6008" i="3"/>
  <c r="V6007" i="3"/>
  <c r="V6006" i="3"/>
  <c r="V6005" i="3"/>
  <c r="V6004" i="3"/>
  <c r="V6003" i="3"/>
  <c r="V6002" i="3"/>
  <c r="V6001" i="3"/>
  <c r="V6000" i="3"/>
  <c r="V5999" i="3"/>
  <c r="V5998" i="3"/>
  <c r="V5997" i="3"/>
  <c r="V5996" i="3"/>
  <c r="V5995" i="3"/>
  <c r="V5994" i="3"/>
  <c r="V5993" i="3"/>
  <c r="V5992" i="3"/>
  <c r="V5991" i="3"/>
  <c r="V5990" i="3"/>
  <c r="V5989" i="3"/>
  <c r="V5988" i="3"/>
  <c r="V5987" i="3"/>
  <c r="V5986" i="3"/>
  <c r="V5985" i="3"/>
  <c r="V5984" i="3"/>
  <c r="V5983" i="3"/>
  <c r="V5982" i="3"/>
  <c r="V5981" i="3"/>
  <c r="V5980" i="3"/>
  <c r="V5979" i="3"/>
  <c r="V5978" i="3"/>
  <c r="V5977" i="3"/>
  <c r="V5976" i="3"/>
  <c r="V5975" i="3"/>
  <c r="V5974" i="3"/>
  <c r="V5973" i="3"/>
  <c r="V5972" i="3"/>
  <c r="V5971" i="3"/>
  <c r="V5970" i="3"/>
  <c r="V5969" i="3"/>
  <c r="V5968" i="3"/>
  <c r="V5967" i="3"/>
  <c r="V5966" i="3"/>
  <c r="V5965" i="3"/>
  <c r="V5964" i="3"/>
  <c r="V5963" i="3"/>
  <c r="V5962" i="3"/>
  <c r="V5961" i="3"/>
  <c r="V5960" i="3"/>
  <c r="V5959" i="3"/>
  <c r="V5958" i="3"/>
  <c r="V5957" i="3"/>
  <c r="V5956" i="3"/>
  <c r="V5955" i="3"/>
  <c r="V5954" i="3"/>
  <c r="V5953" i="3"/>
  <c r="V5952" i="3"/>
  <c r="V5951" i="3"/>
  <c r="V5950" i="3"/>
  <c r="V5949" i="3"/>
  <c r="V5948" i="3"/>
  <c r="V5947" i="3"/>
  <c r="V5946" i="3"/>
  <c r="V5945" i="3"/>
  <c r="V5944" i="3"/>
  <c r="V5943" i="3"/>
  <c r="V5942" i="3"/>
  <c r="V5941" i="3"/>
  <c r="V5940" i="3"/>
  <c r="V5939" i="3"/>
  <c r="V5938" i="3"/>
  <c r="V5937" i="3"/>
  <c r="V5936" i="3"/>
  <c r="V5935" i="3"/>
  <c r="V5934" i="3"/>
  <c r="V5933" i="3"/>
  <c r="V5932" i="3"/>
  <c r="V5931" i="3"/>
  <c r="V5930" i="3"/>
  <c r="V5929" i="3"/>
  <c r="V5928" i="3"/>
  <c r="V5927" i="3"/>
  <c r="V5926" i="3"/>
  <c r="V5925" i="3"/>
  <c r="V5924" i="3"/>
  <c r="V5923" i="3"/>
  <c r="V5922" i="3"/>
  <c r="V5921" i="3"/>
  <c r="V5920" i="3"/>
  <c r="V5919" i="3"/>
  <c r="V5918" i="3"/>
  <c r="V5917" i="3"/>
  <c r="V5916" i="3"/>
  <c r="V5915" i="3"/>
  <c r="V5914" i="3"/>
  <c r="V5913" i="3"/>
  <c r="V5912" i="3"/>
  <c r="V5911" i="3"/>
  <c r="V5910" i="3"/>
  <c r="V5909" i="3"/>
  <c r="V5908" i="3"/>
  <c r="V5907" i="3"/>
  <c r="V5906" i="3"/>
  <c r="V5905" i="3"/>
  <c r="V5904" i="3"/>
  <c r="V5903" i="3"/>
  <c r="V5902" i="3"/>
  <c r="V5901" i="3"/>
  <c r="V5900" i="3"/>
  <c r="V5899" i="3"/>
  <c r="V5898" i="3"/>
  <c r="V5897" i="3"/>
  <c r="V5896" i="3"/>
  <c r="V5895" i="3"/>
  <c r="V5894" i="3"/>
  <c r="V5893" i="3"/>
  <c r="V5892" i="3"/>
  <c r="V5891" i="3"/>
  <c r="V5890" i="3"/>
  <c r="V5889" i="3"/>
  <c r="V5888" i="3"/>
  <c r="V5887" i="3"/>
  <c r="V5886" i="3"/>
  <c r="V5885" i="3"/>
  <c r="V5884" i="3"/>
  <c r="V5883" i="3"/>
  <c r="V5882" i="3"/>
  <c r="V5881" i="3"/>
  <c r="V5880" i="3"/>
  <c r="V5879" i="3"/>
  <c r="V5878" i="3"/>
  <c r="V5877" i="3"/>
  <c r="V5876" i="3"/>
  <c r="V5875" i="3"/>
  <c r="V5874" i="3"/>
  <c r="V5873" i="3"/>
  <c r="V5872" i="3"/>
  <c r="V5871" i="3"/>
  <c r="V5870" i="3"/>
  <c r="V5869" i="3"/>
  <c r="V5868" i="3"/>
  <c r="V5867" i="3"/>
  <c r="V5866" i="3"/>
  <c r="V5865" i="3"/>
  <c r="V5864" i="3"/>
  <c r="V5863" i="3"/>
  <c r="V5862" i="3"/>
  <c r="V5861" i="3"/>
  <c r="V5860" i="3"/>
  <c r="V5859" i="3"/>
  <c r="V5858" i="3"/>
  <c r="V5857" i="3"/>
  <c r="V5856" i="3"/>
  <c r="V5855" i="3"/>
  <c r="V5854" i="3"/>
  <c r="V5853" i="3"/>
  <c r="V5852" i="3"/>
  <c r="V5851" i="3"/>
  <c r="V5850" i="3"/>
  <c r="V5849" i="3"/>
  <c r="V5848" i="3"/>
  <c r="V5847" i="3"/>
  <c r="V5846" i="3"/>
  <c r="V5845" i="3"/>
  <c r="V5844" i="3"/>
  <c r="V5843" i="3"/>
  <c r="V5842" i="3"/>
  <c r="V5841" i="3"/>
  <c r="V5840" i="3"/>
  <c r="V5839" i="3"/>
  <c r="V5838" i="3"/>
  <c r="V5837" i="3"/>
  <c r="V5836" i="3"/>
  <c r="V5835" i="3"/>
  <c r="V5834" i="3"/>
  <c r="V5833" i="3"/>
  <c r="V5832" i="3"/>
  <c r="V5831" i="3"/>
  <c r="V5830" i="3"/>
  <c r="V5829" i="3"/>
  <c r="V5828" i="3"/>
  <c r="V5827" i="3"/>
  <c r="V5826" i="3"/>
  <c r="V5825" i="3"/>
  <c r="V5824" i="3"/>
  <c r="V5823" i="3"/>
  <c r="V5822" i="3"/>
  <c r="V5821" i="3"/>
  <c r="V5820" i="3"/>
  <c r="V5819" i="3"/>
  <c r="V5818" i="3"/>
  <c r="V5817" i="3"/>
  <c r="V5816" i="3"/>
  <c r="V5815" i="3"/>
  <c r="V5814" i="3"/>
  <c r="V5813" i="3"/>
  <c r="V5812" i="3"/>
  <c r="V5811" i="3"/>
  <c r="V5810" i="3"/>
  <c r="V5809" i="3"/>
  <c r="V5808" i="3"/>
  <c r="V5807" i="3"/>
  <c r="V5806" i="3"/>
  <c r="V5805" i="3"/>
  <c r="V5804" i="3"/>
  <c r="V5803" i="3"/>
  <c r="V5802" i="3"/>
  <c r="V5801" i="3"/>
  <c r="V5800" i="3"/>
  <c r="V5799" i="3"/>
  <c r="V5798" i="3"/>
  <c r="V5797" i="3"/>
  <c r="V5796" i="3"/>
  <c r="V5795" i="3"/>
  <c r="V5794" i="3"/>
  <c r="V5793" i="3"/>
  <c r="V5792" i="3"/>
  <c r="V5791" i="3"/>
  <c r="V5790" i="3"/>
  <c r="V5789" i="3"/>
  <c r="V5788" i="3"/>
  <c r="V5787" i="3"/>
  <c r="V5786" i="3"/>
  <c r="V5785" i="3"/>
  <c r="V5784" i="3"/>
  <c r="V5783" i="3"/>
  <c r="V5782" i="3"/>
  <c r="V5781" i="3"/>
  <c r="V5780" i="3"/>
  <c r="V5779" i="3"/>
  <c r="V5778" i="3"/>
  <c r="V5777" i="3"/>
  <c r="V5776" i="3"/>
  <c r="V5775" i="3"/>
  <c r="V5774" i="3"/>
  <c r="V5773" i="3"/>
  <c r="V5772" i="3"/>
  <c r="V5771" i="3"/>
  <c r="V5770" i="3"/>
  <c r="V5769" i="3"/>
  <c r="V5768" i="3"/>
  <c r="V5767" i="3"/>
  <c r="V5766" i="3"/>
  <c r="V5765" i="3"/>
  <c r="V5764" i="3"/>
  <c r="V5763" i="3"/>
  <c r="V5762" i="3"/>
  <c r="V5761" i="3"/>
  <c r="V5760" i="3"/>
  <c r="V5759" i="3"/>
  <c r="V5758" i="3"/>
  <c r="V5757" i="3"/>
  <c r="V5756" i="3"/>
  <c r="V5755" i="3"/>
  <c r="V5754" i="3"/>
  <c r="V5753" i="3"/>
  <c r="V5752" i="3"/>
  <c r="V5751" i="3"/>
  <c r="V5750" i="3"/>
  <c r="V5749" i="3"/>
  <c r="V5748" i="3"/>
  <c r="V5747" i="3"/>
  <c r="V5746" i="3"/>
  <c r="V5745" i="3"/>
  <c r="V5744" i="3"/>
  <c r="V5743" i="3"/>
  <c r="V5742" i="3"/>
  <c r="V5740" i="3"/>
  <c r="V5739" i="3"/>
  <c r="V5738" i="3"/>
  <c r="V5737" i="3"/>
  <c r="V5736" i="3"/>
  <c r="V5735" i="3"/>
  <c r="V5734" i="3"/>
  <c r="V5733" i="3"/>
  <c r="V5732" i="3"/>
  <c r="V5731" i="3"/>
  <c r="V5730" i="3"/>
  <c r="V5729" i="3"/>
  <c r="V5728" i="3"/>
  <c r="V5727" i="3"/>
  <c r="V5726" i="3"/>
  <c r="V5725" i="3"/>
  <c r="V5724" i="3"/>
  <c r="V5723" i="3"/>
  <c r="V5722" i="3"/>
  <c r="V5721" i="3"/>
  <c r="V5720" i="3"/>
  <c r="V5719" i="3"/>
  <c r="V5718" i="3"/>
  <c r="V5717" i="3"/>
  <c r="V5716" i="3"/>
  <c r="V5715" i="3"/>
  <c r="V5714" i="3"/>
  <c r="V5713" i="3"/>
  <c r="V5711" i="3"/>
  <c r="V5710" i="3"/>
  <c r="V5709" i="3"/>
  <c r="V5708" i="3"/>
  <c r="V5707" i="3"/>
  <c r="V5706" i="3"/>
  <c r="V5705" i="3"/>
  <c r="V5704" i="3"/>
  <c r="V5703" i="3"/>
  <c r="V5702" i="3"/>
  <c r="V5701" i="3"/>
  <c r="V5700" i="3"/>
  <c r="V5699" i="3"/>
  <c r="V5698" i="3"/>
  <c r="V5697" i="3"/>
  <c r="V5696" i="3"/>
  <c r="V5695" i="3"/>
  <c r="V5694" i="3"/>
  <c r="V5693" i="3"/>
  <c r="V5692" i="3"/>
  <c r="V5691" i="3"/>
  <c r="V5690" i="3"/>
  <c r="V5689" i="3"/>
  <c r="V5688" i="3"/>
  <c r="V5687" i="3"/>
  <c r="V5686" i="3"/>
  <c r="V5685" i="3"/>
  <c r="V5682" i="3"/>
  <c r="V5681" i="3"/>
  <c r="V5680" i="3"/>
  <c r="V5679" i="3"/>
  <c r="V5678" i="3"/>
  <c r="V5677" i="3"/>
  <c r="V5676" i="3"/>
  <c r="V5675" i="3"/>
  <c r="V5674" i="3"/>
  <c r="V5673" i="3"/>
  <c r="V5672" i="3"/>
  <c r="V5671" i="3"/>
  <c r="V5670" i="3"/>
  <c r="V5669" i="3"/>
  <c r="V5668" i="3"/>
  <c r="V5667" i="3"/>
  <c r="V5666" i="3"/>
  <c r="V5665" i="3"/>
  <c r="V5664" i="3"/>
  <c r="V5663" i="3"/>
  <c r="V5662" i="3"/>
  <c r="V5661" i="3"/>
  <c r="V5660" i="3"/>
  <c r="V5659" i="3"/>
  <c r="V5657" i="3"/>
  <c r="V5656" i="3"/>
  <c r="V5655" i="3"/>
  <c r="V5654" i="3"/>
  <c r="V5653" i="3"/>
  <c r="V5652" i="3"/>
  <c r="V5651" i="3"/>
  <c r="V5650" i="3"/>
  <c r="V5649" i="3"/>
  <c r="V5648" i="3"/>
  <c r="V5647" i="3"/>
  <c r="V5646" i="3"/>
  <c r="V5645" i="3"/>
  <c r="V5644" i="3"/>
  <c r="V5643" i="3"/>
  <c r="V5642" i="3"/>
  <c r="V5641" i="3"/>
  <c r="V5640" i="3"/>
  <c r="V5639" i="3"/>
  <c r="V5638" i="3"/>
  <c r="V5637" i="3"/>
  <c r="V5636" i="3"/>
  <c r="V5635" i="3"/>
  <c r="V5634" i="3"/>
  <c r="V5633" i="3"/>
  <c r="V5632" i="3"/>
  <c r="V5631" i="3"/>
  <c r="V5630" i="3"/>
  <c r="V5629" i="3"/>
  <c r="V5628" i="3"/>
  <c r="V5627" i="3"/>
  <c r="V5626" i="3"/>
  <c r="V5625" i="3"/>
  <c r="V5624" i="3"/>
  <c r="V5623" i="3"/>
  <c r="V5622" i="3"/>
  <c r="V5620" i="3"/>
  <c r="V5619" i="3"/>
  <c r="V5618" i="3"/>
  <c r="V5617" i="3"/>
  <c r="V5616" i="3"/>
  <c r="V5615" i="3"/>
  <c r="V5614" i="3"/>
  <c r="V5613" i="3"/>
  <c r="V5612" i="3"/>
  <c r="V5611" i="3"/>
  <c r="V5610" i="3"/>
  <c r="V5609" i="3"/>
  <c r="V5608" i="3"/>
  <c r="V5607" i="3"/>
  <c r="V5606" i="3"/>
  <c r="V5605" i="3"/>
  <c r="V5604" i="3"/>
  <c r="V5603" i="3"/>
  <c r="V5602" i="3"/>
  <c r="V5601" i="3"/>
  <c r="V5600" i="3"/>
  <c r="V5599" i="3"/>
  <c r="V5598" i="3"/>
  <c r="V5597" i="3"/>
  <c r="V5596" i="3"/>
  <c r="V5595" i="3"/>
  <c r="V5594" i="3"/>
  <c r="V5593" i="3"/>
  <c r="V5592" i="3"/>
  <c r="V5591" i="3"/>
  <c r="V5590" i="3"/>
  <c r="V5589" i="3"/>
  <c r="V5588" i="3"/>
  <c r="V5587" i="3"/>
  <c r="V5586" i="3"/>
  <c r="V5585" i="3"/>
  <c r="V5583" i="3"/>
  <c r="V5582" i="3"/>
  <c r="V5580" i="3"/>
  <c r="V5579" i="3"/>
  <c r="V5578" i="3"/>
  <c r="V5577" i="3"/>
  <c r="V5576" i="3"/>
  <c r="V5575" i="3"/>
  <c r="V5574" i="3"/>
  <c r="V5573" i="3"/>
  <c r="V5572" i="3"/>
  <c r="V5571" i="3"/>
  <c r="V5570" i="3"/>
  <c r="V5569" i="3"/>
  <c r="V5568" i="3"/>
  <c r="V5567" i="3"/>
  <c r="V5566" i="3"/>
  <c r="V5565" i="3"/>
  <c r="V5564" i="3"/>
  <c r="V5563" i="3"/>
  <c r="V5562" i="3"/>
  <c r="V5561" i="3"/>
  <c r="V5560" i="3"/>
  <c r="V5559" i="3"/>
  <c r="V5558" i="3"/>
  <c r="V5557" i="3"/>
  <c r="V5555" i="3"/>
  <c r="V5554" i="3"/>
  <c r="V5553" i="3"/>
  <c r="V5552" i="3"/>
  <c r="V5551" i="3"/>
  <c r="V5550" i="3"/>
  <c r="V5549" i="3"/>
  <c r="V5548" i="3"/>
  <c r="V5547" i="3"/>
  <c r="V5546" i="3"/>
  <c r="V5545" i="3"/>
  <c r="V5544" i="3"/>
  <c r="V5543" i="3"/>
  <c r="V5542" i="3"/>
  <c r="V5541" i="3"/>
  <c r="V5540" i="3"/>
  <c r="V5539" i="3"/>
  <c r="V5538" i="3"/>
  <c r="V5537" i="3"/>
  <c r="V5536" i="3"/>
  <c r="V5535" i="3"/>
  <c r="V5534" i="3"/>
  <c r="V5533" i="3"/>
  <c r="V5532" i="3"/>
  <c r="V5531" i="3"/>
  <c r="V5530" i="3"/>
  <c r="V5529" i="3"/>
  <c r="V5528" i="3"/>
  <c r="V5527" i="3"/>
  <c r="V5526" i="3"/>
  <c r="V5525" i="3"/>
  <c r="V5524" i="3"/>
  <c r="V5523" i="3"/>
  <c r="V5522" i="3"/>
  <c r="V5521" i="3"/>
  <c r="V5520" i="3"/>
  <c r="V5519" i="3"/>
  <c r="V5518" i="3"/>
  <c r="V5517" i="3"/>
  <c r="V5516" i="3"/>
  <c r="V5515" i="3"/>
  <c r="V5514" i="3"/>
  <c r="V5513" i="3"/>
  <c r="V5512" i="3"/>
  <c r="V5511" i="3"/>
  <c r="V5510" i="3"/>
  <c r="V5509" i="3"/>
  <c r="V5508" i="3"/>
  <c r="V5507" i="3"/>
  <c r="V5506" i="3"/>
  <c r="V5505" i="3"/>
  <c r="V5504" i="3"/>
  <c r="V5503" i="3"/>
  <c r="V5502" i="3"/>
  <c r="V5501" i="3"/>
  <c r="V5500" i="3"/>
  <c r="V5499" i="3"/>
  <c r="V5498" i="3"/>
  <c r="V5497" i="3"/>
  <c r="V5496" i="3"/>
  <c r="V5495" i="3"/>
  <c r="V5494" i="3"/>
  <c r="V5493" i="3"/>
  <c r="V5492" i="3"/>
  <c r="V5491" i="3"/>
  <c r="V5490" i="3"/>
  <c r="V5489" i="3"/>
  <c r="V5488" i="3"/>
  <c r="V5487" i="3"/>
  <c r="V5486" i="3"/>
  <c r="V5485" i="3"/>
  <c r="V5484" i="3"/>
  <c r="V5483" i="3"/>
  <c r="V5482" i="3"/>
  <c r="V5481" i="3"/>
  <c r="V5480" i="3"/>
  <c r="V5479" i="3"/>
  <c r="V5478" i="3"/>
  <c r="V5477" i="3"/>
  <c r="V5476" i="3"/>
  <c r="V5475" i="3"/>
  <c r="V5474" i="3"/>
  <c r="V5473" i="3"/>
  <c r="V5472" i="3"/>
  <c r="V5471" i="3"/>
  <c r="V5470" i="3"/>
  <c r="V5469" i="3"/>
  <c r="V5468" i="3"/>
  <c r="V5467" i="3"/>
  <c r="V5466" i="3"/>
  <c r="V5465" i="3"/>
  <c r="V5464" i="3"/>
  <c r="V5463" i="3"/>
  <c r="V5462" i="3"/>
  <c r="V5461" i="3"/>
  <c r="V5460" i="3"/>
  <c r="V5459" i="3"/>
  <c r="V5458" i="3"/>
  <c r="V5457" i="3"/>
  <c r="V5456" i="3"/>
  <c r="V5455" i="3"/>
  <c r="V5454" i="3"/>
  <c r="V5453" i="3"/>
  <c r="V5452" i="3"/>
  <c r="V5451" i="3"/>
  <c r="V5450" i="3"/>
  <c r="V5449" i="3"/>
  <c r="V5448" i="3"/>
  <c r="V5447" i="3"/>
  <c r="V5446" i="3"/>
  <c r="V5445" i="3"/>
  <c r="V5444" i="3"/>
  <c r="V5443" i="3"/>
  <c r="V5442" i="3"/>
  <c r="V5441" i="3"/>
  <c r="V5440" i="3"/>
  <c r="V5439" i="3"/>
  <c r="V5438" i="3"/>
  <c r="V5437" i="3"/>
  <c r="V5436" i="3"/>
  <c r="V5435" i="3"/>
  <c r="V5434" i="3"/>
  <c r="V5433" i="3"/>
  <c r="V5432" i="3"/>
  <c r="V5431" i="3"/>
  <c r="V5430" i="3"/>
  <c r="V5429" i="3"/>
  <c r="V5428" i="3"/>
  <c r="V5427" i="3"/>
  <c r="V5426" i="3"/>
  <c r="V5425" i="3"/>
  <c r="V5424" i="3"/>
  <c r="V5423" i="3"/>
  <c r="V5422" i="3"/>
  <c r="V5421" i="3"/>
  <c r="V5420" i="3"/>
  <c r="V5419" i="3"/>
  <c r="V5418" i="3"/>
  <c r="V5417" i="3"/>
  <c r="V5416" i="3"/>
  <c r="V5415" i="3"/>
  <c r="V5414" i="3"/>
  <c r="V5413" i="3"/>
  <c r="V5412" i="3"/>
  <c r="V5411" i="3"/>
  <c r="V5410" i="3"/>
  <c r="V5409" i="3"/>
  <c r="V5408" i="3"/>
  <c r="V5407" i="3"/>
  <c r="V5406" i="3"/>
  <c r="V5405" i="3"/>
  <c r="V5404" i="3"/>
  <c r="V5403" i="3"/>
  <c r="V5402" i="3"/>
  <c r="V5401" i="3"/>
  <c r="V5400" i="3"/>
  <c r="V5399" i="3"/>
  <c r="V5398" i="3"/>
  <c r="V5397" i="3"/>
  <c r="V5396" i="3"/>
  <c r="V5395" i="3"/>
  <c r="V5394" i="3"/>
  <c r="V5393" i="3"/>
  <c r="V5392" i="3"/>
  <c r="V5391" i="3"/>
  <c r="V5390" i="3"/>
  <c r="V5389" i="3"/>
  <c r="V5388" i="3"/>
  <c r="V5387" i="3"/>
  <c r="V5386" i="3"/>
  <c r="V5385" i="3"/>
  <c r="V5384" i="3"/>
  <c r="V5383" i="3"/>
  <c r="V5382" i="3"/>
  <c r="V5381" i="3"/>
  <c r="V5380" i="3"/>
  <c r="V5379" i="3"/>
  <c r="V5378" i="3"/>
  <c r="V5377" i="3"/>
  <c r="V5376" i="3"/>
  <c r="V5375" i="3"/>
  <c r="V5374" i="3"/>
  <c r="V5373" i="3"/>
  <c r="V5372" i="3"/>
  <c r="V5371" i="3"/>
  <c r="V5370" i="3"/>
  <c r="V5369" i="3"/>
  <c r="V5368" i="3"/>
  <c r="V5367" i="3"/>
  <c r="V5366" i="3"/>
  <c r="V5365" i="3"/>
  <c r="V5364" i="3"/>
  <c r="V5363" i="3"/>
  <c r="V5362" i="3"/>
  <c r="V5361" i="3"/>
  <c r="V5360" i="3"/>
  <c r="V5359" i="3"/>
  <c r="V5358" i="3"/>
  <c r="V5357" i="3"/>
  <c r="V5356" i="3"/>
  <c r="V5355" i="3"/>
  <c r="V5354" i="3"/>
  <c r="V5353" i="3"/>
  <c r="V5352" i="3"/>
  <c r="V5351" i="3"/>
  <c r="V5350" i="3"/>
  <c r="V5349" i="3"/>
  <c r="V5348" i="3"/>
  <c r="V5347" i="3"/>
  <c r="V5346" i="3"/>
  <c r="V5345" i="3"/>
  <c r="V5344" i="3"/>
  <c r="V5343" i="3"/>
  <c r="V5342" i="3"/>
  <c r="V5341" i="3"/>
  <c r="V5340" i="3"/>
  <c r="V5339" i="3"/>
  <c r="V5338" i="3"/>
  <c r="V5337" i="3"/>
  <c r="V5336" i="3"/>
  <c r="V5335" i="3"/>
  <c r="V5334" i="3"/>
  <c r="V5333" i="3"/>
  <c r="V5332" i="3"/>
  <c r="V5331" i="3"/>
  <c r="V5330" i="3"/>
  <c r="V5329" i="3"/>
  <c r="V5328" i="3"/>
  <c r="V5327" i="3"/>
  <c r="V5326" i="3"/>
  <c r="V5325" i="3"/>
  <c r="V5324" i="3"/>
  <c r="V5323" i="3"/>
  <c r="V5322" i="3"/>
  <c r="V5321" i="3"/>
  <c r="V5320" i="3"/>
  <c r="V5319" i="3"/>
  <c r="V5318" i="3"/>
  <c r="V5317" i="3"/>
  <c r="V5316" i="3"/>
  <c r="V5315" i="3"/>
  <c r="V5314" i="3"/>
  <c r="V5313" i="3"/>
  <c r="V5312" i="3"/>
  <c r="V5311" i="3"/>
  <c r="V5310" i="3"/>
  <c r="V5309" i="3"/>
  <c r="V5308" i="3"/>
  <c r="V5307" i="3"/>
  <c r="V5306" i="3"/>
  <c r="V5305" i="3"/>
  <c r="V5304" i="3"/>
  <c r="V5303" i="3"/>
  <c r="V5302" i="3"/>
  <c r="V5301" i="3"/>
  <c r="V5300" i="3"/>
  <c r="V5299" i="3"/>
  <c r="V5298" i="3"/>
  <c r="V5297" i="3"/>
  <c r="V5296" i="3"/>
  <c r="V5295" i="3"/>
  <c r="V5294" i="3"/>
  <c r="V5293" i="3"/>
  <c r="V5292" i="3"/>
  <c r="V5291" i="3"/>
  <c r="V5290" i="3"/>
  <c r="V5289" i="3"/>
  <c r="V5288" i="3"/>
  <c r="V5287" i="3"/>
  <c r="V5286" i="3"/>
  <c r="V5285" i="3"/>
  <c r="V5284" i="3"/>
  <c r="V5283" i="3"/>
  <c r="V5282" i="3"/>
  <c r="V5281" i="3"/>
  <c r="V5280" i="3"/>
  <c r="V5279" i="3"/>
  <c r="V5278" i="3"/>
  <c r="V5277" i="3"/>
  <c r="V5276" i="3"/>
  <c r="V5275" i="3"/>
  <c r="V5274" i="3"/>
  <c r="V5273" i="3"/>
  <c r="V5272" i="3"/>
  <c r="V5271" i="3"/>
  <c r="V5270" i="3"/>
  <c r="V5269" i="3"/>
  <c r="V5268" i="3"/>
  <c r="V5267" i="3"/>
  <c r="V5266" i="3"/>
  <c r="V5265" i="3"/>
  <c r="V5264" i="3"/>
  <c r="V5263" i="3"/>
  <c r="V5262" i="3"/>
  <c r="V5261" i="3"/>
  <c r="V5260" i="3"/>
  <c r="V5259" i="3"/>
  <c r="V5258" i="3"/>
  <c r="V5257" i="3"/>
  <c r="V5256" i="3"/>
  <c r="V5255" i="3"/>
  <c r="V5254" i="3"/>
  <c r="V5253" i="3"/>
  <c r="V5252" i="3"/>
  <c r="V5251" i="3"/>
  <c r="V5250" i="3"/>
  <c r="V5249" i="3"/>
  <c r="V5248" i="3"/>
  <c r="V5247" i="3"/>
  <c r="V5246" i="3"/>
  <c r="V5245" i="3"/>
  <c r="V5244" i="3"/>
  <c r="V5243" i="3"/>
  <c r="V5242" i="3"/>
  <c r="V5241" i="3"/>
  <c r="V5240" i="3"/>
  <c r="V5239" i="3"/>
  <c r="V5238" i="3"/>
  <c r="V5237" i="3"/>
  <c r="V5236" i="3"/>
  <c r="V5235" i="3"/>
  <c r="V5234" i="3"/>
  <c r="V5233" i="3"/>
  <c r="V5232" i="3"/>
  <c r="V5231" i="3"/>
  <c r="V5230" i="3"/>
  <c r="V5229" i="3"/>
  <c r="V5228" i="3"/>
  <c r="V5227" i="3"/>
  <c r="V5226" i="3"/>
  <c r="V5225" i="3"/>
  <c r="V5224" i="3"/>
  <c r="V5223" i="3"/>
  <c r="V5222" i="3"/>
  <c r="V5221" i="3"/>
  <c r="V5220" i="3"/>
  <c r="V5219" i="3"/>
  <c r="V5218" i="3"/>
  <c r="V5217" i="3"/>
  <c r="V5216" i="3"/>
  <c r="V5215" i="3"/>
  <c r="V5214" i="3"/>
  <c r="V5213" i="3"/>
  <c r="V5212" i="3"/>
  <c r="V5211" i="3"/>
  <c r="V5210" i="3"/>
  <c r="V5209" i="3"/>
  <c r="V5208" i="3"/>
  <c r="V5207" i="3"/>
  <c r="V5206" i="3"/>
  <c r="V5205" i="3"/>
  <c r="V5204" i="3"/>
  <c r="V5203" i="3"/>
  <c r="V5202" i="3"/>
  <c r="V5201" i="3"/>
  <c r="V5200" i="3"/>
  <c r="V5199" i="3"/>
  <c r="V5198" i="3"/>
  <c r="V5197" i="3"/>
  <c r="V5196" i="3"/>
  <c r="V5195" i="3"/>
  <c r="V5194" i="3"/>
  <c r="V5193" i="3"/>
  <c r="V5192" i="3"/>
  <c r="V5191" i="3"/>
  <c r="V5190" i="3"/>
  <c r="V5189" i="3"/>
  <c r="V5188" i="3"/>
  <c r="V5187" i="3"/>
  <c r="V5186" i="3"/>
  <c r="V5185" i="3"/>
  <c r="V5184" i="3"/>
  <c r="V5183" i="3"/>
  <c r="V5182" i="3"/>
  <c r="V5181" i="3"/>
  <c r="V5180" i="3"/>
  <c r="V5179" i="3"/>
  <c r="V5178" i="3"/>
  <c r="V5177" i="3"/>
  <c r="V5176" i="3"/>
  <c r="V5175" i="3"/>
  <c r="V5174" i="3"/>
  <c r="V5173" i="3"/>
  <c r="V5172" i="3"/>
  <c r="V5171" i="3"/>
  <c r="V5170" i="3"/>
  <c r="V5169" i="3"/>
  <c r="V5168" i="3"/>
  <c r="V5167" i="3"/>
  <c r="V5166" i="3"/>
  <c r="V5165" i="3"/>
  <c r="V5164" i="3"/>
  <c r="V5163" i="3"/>
  <c r="V5162" i="3"/>
  <c r="V5161" i="3"/>
  <c r="V5160" i="3"/>
  <c r="V5159" i="3"/>
  <c r="V5158" i="3"/>
  <c r="V5157" i="3"/>
  <c r="V5156" i="3"/>
  <c r="V5155" i="3"/>
  <c r="V5154" i="3"/>
  <c r="V5153" i="3"/>
  <c r="V5152" i="3"/>
  <c r="V5151" i="3"/>
  <c r="V5150" i="3"/>
  <c r="V5149" i="3"/>
  <c r="V5148" i="3"/>
  <c r="V5147" i="3"/>
  <c r="V5146" i="3"/>
  <c r="V5145" i="3"/>
  <c r="V5144" i="3"/>
  <c r="V5143" i="3"/>
  <c r="V5142" i="3"/>
  <c r="V5141" i="3"/>
  <c r="V5140" i="3"/>
  <c r="V5139" i="3"/>
  <c r="V5138" i="3"/>
  <c r="V5137" i="3"/>
  <c r="V5136" i="3"/>
  <c r="V5135" i="3"/>
  <c r="V5134" i="3"/>
  <c r="V5133" i="3"/>
  <c r="V5132" i="3"/>
  <c r="V5131" i="3"/>
  <c r="V5130" i="3"/>
  <c r="V5129" i="3"/>
  <c r="V5128" i="3"/>
  <c r="V5127" i="3"/>
  <c r="V5126" i="3"/>
  <c r="V5125" i="3"/>
  <c r="V5124" i="3"/>
  <c r="V5123" i="3"/>
  <c r="V5122" i="3"/>
  <c r="V5121" i="3"/>
  <c r="V5120" i="3"/>
  <c r="V5119" i="3"/>
  <c r="V5118" i="3"/>
  <c r="V5117" i="3"/>
  <c r="V5116" i="3"/>
  <c r="V5115" i="3"/>
  <c r="V5114" i="3"/>
  <c r="V5113" i="3"/>
  <c r="V5112" i="3"/>
  <c r="V5111" i="3"/>
  <c r="V5110" i="3"/>
  <c r="V5109" i="3"/>
  <c r="V5108" i="3"/>
  <c r="V5107" i="3"/>
  <c r="V5106" i="3"/>
  <c r="V5105" i="3"/>
  <c r="V5104" i="3"/>
  <c r="V5103" i="3"/>
  <c r="V5102" i="3"/>
  <c r="V5101" i="3"/>
  <c r="V5100" i="3"/>
  <c r="V5099" i="3"/>
  <c r="V5098" i="3"/>
  <c r="V5097" i="3"/>
  <c r="V5096" i="3"/>
  <c r="V5095" i="3"/>
  <c r="V5094" i="3"/>
  <c r="V5093" i="3"/>
  <c r="V5092" i="3"/>
  <c r="V5091" i="3"/>
  <c r="V5090" i="3"/>
  <c r="V5089" i="3"/>
  <c r="V5088" i="3"/>
  <c r="V5087" i="3"/>
  <c r="V5086" i="3"/>
  <c r="V5085" i="3"/>
  <c r="V5084" i="3"/>
  <c r="V5083" i="3"/>
  <c r="V5082" i="3"/>
  <c r="V5081" i="3"/>
  <c r="V5080" i="3"/>
  <c r="V5079" i="3"/>
  <c r="V5078" i="3"/>
  <c r="V5077" i="3"/>
  <c r="V5076" i="3"/>
  <c r="V5075" i="3"/>
  <c r="V5074" i="3"/>
  <c r="V5073" i="3"/>
  <c r="V5072" i="3"/>
  <c r="V5071" i="3"/>
  <c r="V5070" i="3"/>
  <c r="V5069" i="3"/>
  <c r="V5068" i="3"/>
  <c r="V5067" i="3"/>
  <c r="V5066" i="3"/>
  <c r="V5065" i="3"/>
  <c r="V5064" i="3"/>
  <c r="V5063" i="3"/>
  <c r="V5062" i="3"/>
  <c r="V5061" i="3"/>
  <c r="V5060" i="3"/>
  <c r="V5059" i="3"/>
  <c r="V5058" i="3"/>
  <c r="V5057" i="3"/>
  <c r="V5056" i="3"/>
  <c r="V5055" i="3"/>
  <c r="V5054" i="3"/>
  <c r="V5053" i="3"/>
  <c r="V5052" i="3"/>
  <c r="V5051" i="3"/>
  <c r="V5050" i="3"/>
  <c r="V5049" i="3"/>
  <c r="V5048" i="3"/>
  <c r="V5047" i="3"/>
  <c r="V5046" i="3"/>
  <c r="V5045" i="3"/>
  <c r="V5044" i="3"/>
  <c r="V5043" i="3"/>
  <c r="V5042" i="3"/>
  <c r="V5041" i="3"/>
  <c r="V5040" i="3"/>
  <c r="V5039" i="3"/>
  <c r="V5038" i="3"/>
  <c r="V5037" i="3"/>
  <c r="V5036" i="3"/>
  <c r="V5035" i="3"/>
  <c r="V5034" i="3"/>
  <c r="V5033" i="3"/>
  <c r="V5032" i="3"/>
  <c r="V5031" i="3"/>
  <c r="V5030" i="3"/>
  <c r="V5029" i="3"/>
  <c r="V5028" i="3"/>
  <c r="V5027" i="3"/>
  <c r="V5026" i="3"/>
  <c r="V5025" i="3"/>
  <c r="V5024" i="3"/>
  <c r="V5023" i="3"/>
  <c r="V5022" i="3"/>
  <c r="V5021" i="3"/>
  <c r="V5020" i="3"/>
  <c r="V5019" i="3"/>
  <c r="V5018" i="3"/>
  <c r="V5017" i="3"/>
  <c r="V5016" i="3"/>
  <c r="V5015" i="3"/>
  <c r="V5014" i="3"/>
  <c r="V5013" i="3"/>
  <c r="V5012" i="3"/>
  <c r="V5011" i="3"/>
  <c r="V5010" i="3"/>
  <c r="V5008" i="3"/>
  <c r="V5007" i="3"/>
  <c r="V5006" i="3"/>
  <c r="V5005" i="3"/>
  <c r="V5004" i="3"/>
  <c r="V5003" i="3"/>
  <c r="V5002" i="3"/>
  <c r="V5001" i="3"/>
  <c r="V5000" i="3"/>
  <c r="V4999" i="3"/>
  <c r="V4998" i="3"/>
  <c r="V4997" i="3"/>
  <c r="V4996" i="3"/>
  <c r="V4995" i="3"/>
  <c r="V4994" i="3"/>
  <c r="V4993" i="3"/>
  <c r="V4992" i="3"/>
  <c r="V4991" i="3"/>
  <c r="V4990" i="3"/>
  <c r="V4989" i="3"/>
  <c r="V4988" i="3"/>
  <c r="V4987" i="3"/>
  <c r="V4986" i="3"/>
  <c r="V4985" i="3"/>
  <c r="V4984" i="3"/>
  <c r="V4983" i="3"/>
  <c r="V4982" i="3"/>
  <c r="V4981" i="3"/>
  <c r="V4980" i="3"/>
  <c r="V4979" i="3"/>
  <c r="V4978" i="3"/>
  <c r="V4977" i="3"/>
  <c r="V4976" i="3"/>
  <c r="V4975" i="3"/>
  <c r="V4974" i="3"/>
  <c r="V4973" i="3"/>
  <c r="V4972" i="3"/>
  <c r="V4971" i="3"/>
  <c r="V4970" i="3"/>
  <c r="V4969" i="3"/>
  <c r="V4968" i="3"/>
  <c r="V4967" i="3"/>
  <c r="V4966" i="3"/>
  <c r="V4965" i="3"/>
  <c r="V4964" i="3"/>
  <c r="V4963" i="3"/>
  <c r="V4962" i="3"/>
  <c r="V4961" i="3"/>
  <c r="V4960" i="3"/>
  <c r="V4959" i="3"/>
  <c r="V4958" i="3"/>
  <c r="V4957" i="3"/>
  <c r="V4956" i="3"/>
  <c r="V4955" i="3"/>
  <c r="V4954" i="3"/>
  <c r="V4953" i="3"/>
  <c r="V4952" i="3"/>
  <c r="V4951" i="3"/>
  <c r="V4950" i="3"/>
  <c r="V4949" i="3"/>
  <c r="V4948" i="3"/>
  <c r="V4947" i="3"/>
  <c r="V4946" i="3"/>
  <c r="V4945" i="3"/>
  <c r="V4944" i="3"/>
  <c r="V4943" i="3"/>
  <c r="V4942" i="3"/>
  <c r="V4941" i="3"/>
  <c r="V4940" i="3"/>
  <c r="V4939" i="3"/>
  <c r="V4938" i="3"/>
  <c r="V4937" i="3"/>
  <c r="V4936" i="3"/>
  <c r="V4935" i="3"/>
  <c r="V4934" i="3"/>
  <c r="V4933" i="3"/>
  <c r="V4932" i="3"/>
  <c r="V4931" i="3"/>
  <c r="V4930" i="3"/>
  <c r="V4929" i="3"/>
  <c r="V4928" i="3"/>
  <c r="V4927" i="3"/>
  <c r="V4926" i="3"/>
  <c r="V4925" i="3"/>
  <c r="V4924" i="3"/>
  <c r="V4923" i="3"/>
  <c r="V4922" i="3"/>
  <c r="V4921" i="3"/>
  <c r="V4920" i="3"/>
  <c r="V4919" i="3"/>
  <c r="V4918" i="3"/>
  <c r="V4917" i="3"/>
  <c r="V4916" i="3"/>
  <c r="V4915" i="3"/>
  <c r="V4914" i="3"/>
  <c r="V4913" i="3"/>
  <c r="V4912" i="3"/>
  <c r="V4911" i="3"/>
  <c r="V4910" i="3"/>
  <c r="V4909" i="3"/>
  <c r="V4908" i="3"/>
  <c r="V4907" i="3"/>
  <c r="V4906" i="3"/>
  <c r="V4905" i="3"/>
  <c r="V4904" i="3"/>
  <c r="V4903" i="3"/>
  <c r="V4902" i="3"/>
  <c r="V4901" i="3"/>
  <c r="V4900" i="3"/>
  <c r="V4899" i="3"/>
  <c r="V4898" i="3"/>
  <c r="V4897" i="3"/>
  <c r="V4896" i="3"/>
  <c r="V4895" i="3"/>
  <c r="V4894" i="3"/>
  <c r="V4893" i="3"/>
  <c r="V4892" i="3"/>
  <c r="V4891" i="3"/>
  <c r="V4890" i="3"/>
  <c r="V4889" i="3"/>
  <c r="V4888" i="3"/>
  <c r="V4887" i="3"/>
  <c r="V4886" i="3"/>
  <c r="V4885" i="3"/>
  <c r="V4884" i="3"/>
  <c r="V4883" i="3"/>
  <c r="V4882" i="3"/>
  <c r="V4881" i="3"/>
  <c r="V4880" i="3"/>
  <c r="V4879" i="3"/>
  <c r="V4878" i="3"/>
  <c r="V4877" i="3"/>
  <c r="V4876" i="3"/>
  <c r="V4875" i="3"/>
  <c r="V4874" i="3"/>
  <c r="V4873" i="3"/>
  <c r="V4872" i="3"/>
  <c r="V4871" i="3"/>
  <c r="V4870" i="3"/>
  <c r="V4869" i="3"/>
  <c r="V4868" i="3"/>
  <c r="V4867" i="3"/>
  <c r="V4866" i="3"/>
  <c r="V4865" i="3"/>
  <c r="V4864" i="3"/>
  <c r="V4863" i="3"/>
  <c r="V4862" i="3"/>
  <c r="V4861" i="3"/>
  <c r="V4860" i="3"/>
  <c r="V4859" i="3"/>
  <c r="V4858" i="3"/>
  <c r="V4857" i="3"/>
  <c r="V4856" i="3"/>
  <c r="V4855" i="3"/>
  <c r="V4854" i="3"/>
  <c r="V4853" i="3"/>
  <c r="V4852" i="3"/>
  <c r="V4851" i="3"/>
  <c r="V4850" i="3"/>
  <c r="V4849" i="3"/>
  <c r="V4848" i="3"/>
  <c r="V4847" i="3"/>
  <c r="V4846" i="3"/>
  <c r="V4845" i="3"/>
  <c r="V4844" i="3"/>
  <c r="V4843" i="3"/>
  <c r="V4842" i="3"/>
  <c r="V4841" i="3"/>
  <c r="V4840" i="3"/>
  <c r="V4839" i="3"/>
  <c r="V4838" i="3"/>
  <c r="V4837" i="3"/>
  <c r="V4836" i="3"/>
  <c r="V4835" i="3"/>
  <c r="V4834" i="3"/>
  <c r="V4833" i="3"/>
  <c r="V4832" i="3"/>
  <c r="V4831" i="3"/>
  <c r="V4830" i="3"/>
  <c r="V4829" i="3"/>
  <c r="V4828" i="3"/>
  <c r="V4827" i="3"/>
  <c r="V4826" i="3"/>
  <c r="V4825" i="3"/>
  <c r="V4824" i="3"/>
  <c r="V4823" i="3"/>
  <c r="V4822" i="3"/>
  <c r="V4821" i="3"/>
  <c r="V4820" i="3"/>
  <c r="V4819" i="3"/>
  <c r="V4818" i="3"/>
  <c r="V4817" i="3"/>
  <c r="V4816" i="3"/>
  <c r="V4815" i="3"/>
  <c r="V4814" i="3"/>
  <c r="V4813" i="3"/>
  <c r="V4812" i="3"/>
  <c r="V4811" i="3"/>
  <c r="V4810" i="3"/>
  <c r="V4809" i="3"/>
  <c r="V4808" i="3"/>
  <c r="V4807" i="3"/>
  <c r="V4806" i="3"/>
  <c r="V4805" i="3"/>
  <c r="V4804" i="3"/>
  <c r="V4803" i="3"/>
  <c r="V4802" i="3"/>
  <c r="V4801" i="3"/>
  <c r="V4800" i="3"/>
  <c r="V4799" i="3"/>
  <c r="V4798" i="3"/>
  <c r="V4797" i="3"/>
  <c r="V4796" i="3"/>
  <c r="V4795" i="3"/>
  <c r="V4794" i="3"/>
  <c r="V4793" i="3"/>
  <c r="V4792" i="3"/>
  <c r="V4791" i="3"/>
  <c r="V4790" i="3"/>
  <c r="V4789" i="3"/>
  <c r="V4788" i="3"/>
  <c r="V4787" i="3"/>
  <c r="V4786" i="3"/>
  <c r="V4785" i="3"/>
  <c r="V4784" i="3"/>
  <c r="V4783" i="3"/>
  <c r="V4782" i="3"/>
  <c r="V4781" i="3"/>
  <c r="V4780" i="3"/>
  <c r="V4779" i="3"/>
  <c r="V4778" i="3"/>
  <c r="V4777" i="3"/>
  <c r="V4776" i="3"/>
  <c r="V4775" i="3"/>
  <c r="V4774" i="3"/>
  <c r="V4773" i="3"/>
  <c r="V4772" i="3"/>
  <c r="V4771" i="3"/>
  <c r="V4770" i="3"/>
  <c r="V4769" i="3"/>
  <c r="V4768" i="3"/>
  <c r="V4767" i="3"/>
  <c r="V4766" i="3"/>
  <c r="V4765" i="3"/>
  <c r="V4764" i="3"/>
  <c r="V4763" i="3"/>
  <c r="V4762" i="3"/>
  <c r="V4761" i="3"/>
  <c r="V4760" i="3"/>
  <c r="V4759" i="3"/>
  <c r="V4758" i="3"/>
  <c r="V4757" i="3"/>
  <c r="V4756" i="3"/>
  <c r="V4755" i="3"/>
  <c r="V4754" i="3"/>
  <c r="V4753" i="3"/>
  <c r="V4752" i="3"/>
  <c r="V4751" i="3"/>
  <c r="V4750" i="3"/>
  <c r="V4749" i="3"/>
  <c r="V4748" i="3"/>
  <c r="V4747" i="3"/>
  <c r="V4746" i="3"/>
  <c r="V4745" i="3"/>
  <c r="V4744" i="3"/>
  <c r="V4743" i="3"/>
  <c r="V4742" i="3"/>
  <c r="V4741" i="3"/>
  <c r="V4740" i="3"/>
  <c r="V4739" i="3"/>
  <c r="V4738" i="3"/>
  <c r="V4737" i="3"/>
  <c r="V4736" i="3"/>
  <c r="V4735" i="3"/>
  <c r="V4734" i="3"/>
  <c r="V4733" i="3"/>
  <c r="V4732" i="3"/>
  <c r="V4731" i="3"/>
  <c r="V4730" i="3"/>
  <c r="V4729" i="3"/>
  <c r="V4728" i="3"/>
  <c r="V4727" i="3"/>
  <c r="V4726" i="3"/>
  <c r="V4725" i="3"/>
  <c r="V4724" i="3"/>
  <c r="V4723" i="3"/>
  <c r="V4722" i="3"/>
  <c r="V4721" i="3"/>
  <c r="V4720" i="3"/>
  <c r="V4719" i="3"/>
  <c r="V4718" i="3"/>
  <c r="V4717" i="3"/>
  <c r="V4716" i="3"/>
  <c r="V4715" i="3"/>
  <c r="V4714" i="3"/>
  <c r="V4713" i="3"/>
  <c r="V4712" i="3"/>
  <c r="V4711" i="3"/>
  <c r="V4710" i="3"/>
  <c r="V4709" i="3"/>
  <c r="V4708" i="3"/>
  <c r="V4707" i="3"/>
  <c r="V4706" i="3"/>
  <c r="V4705" i="3"/>
  <c r="V4704" i="3"/>
  <c r="V4703" i="3"/>
  <c r="V4702" i="3"/>
  <c r="V4701" i="3"/>
  <c r="V4700" i="3"/>
  <c r="V4699" i="3"/>
  <c r="V4698" i="3"/>
  <c r="V4697" i="3"/>
  <c r="V4696" i="3"/>
  <c r="V4695" i="3"/>
  <c r="V4694" i="3"/>
  <c r="V4693" i="3"/>
  <c r="V4692" i="3"/>
  <c r="V4691" i="3"/>
  <c r="V4690" i="3"/>
  <c r="V4689" i="3"/>
  <c r="V4688" i="3"/>
  <c r="V4687" i="3"/>
  <c r="V4686" i="3"/>
  <c r="V4685" i="3"/>
  <c r="V4684" i="3"/>
  <c r="V4683" i="3"/>
  <c r="V4682" i="3"/>
  <c r="V4681" i="3"/>
  <c r="V4680" i="3"/>
  <c r="V4679" i="3"/>
  <c r="V4678" i="3"/>
  <c r="V4677" i="3"/>
  <c r="V4676" i="3"/>
  <c r="V4675" i="3"/>
  <c r="V4674" i="3"/>
  <c r="V4673" i="3"/>
  <c r="V4672" i="3"/>
  <c r="V4671" i="3"/>
  <c r="V4670" i="3"/>
  <c r="V4669" i="3"/>
  <c r="V4668" i="3"/>
  <c r="V4667" i="3"/>
  <c r="V4666" i="3"/>
  <c r="V4665" i="3"/>
  <c r="V4664" i="3"/>
  <c r="V4663" i="3"/>
  <c r="V4662" i="3"/>
  <c r="V4661" i="3"/>
  <c r="V4660" i="3"/>
  <c r="V4659" i="3"/>
  <c r="V4658" i="3"/>
  <c r="V4657" i="3"/>
  <c r="V4656" i="3"/>
  <c r="V4655" i="3"/>
  <c r="V4654" i="3"/>
  <c r="V4653" i="3"/>
  <c r="V4652" i="3"/>
  <c r="V4651" i="3"/>
  <c r="V4650" i="3"/>
  <c r="V4649" i="3"/>
  <c r="V4648" i="3"/>
  <c r="V4647" i="3"/>
  <c r="V4646" i="3"/>
  <c r="V4645" i="3"/>
  <c r="V4644" i="3"/>
  <c r="V4643" i="3"/>
  <c r="V4642" i="3"/>
  <c r="V4641" i="3"/>
  <c r="V4640" i="3"/>
  <c r="V4639" i="3"/>
  <c r="V4638" i="3"/>
  <c r="V4637" i="3"/>
  <c r="V4636" i="3"/>
  <c r="V4635" i="3"/>
  <c r="V4634" i="3"/>
  <c r="V4633" i="3"/>
  <c r="V4632" i="3"/>
  <c r="V4631" i="3"/>
  <c r="V4630" i="3"/>
  <c r="V4629" i="3"/>
  <c r="V4628" i="3"/>
  <c r="V4627" i="3"/>
  <c r="V4626" i="3"/>
  <c r="V4625" i="3"/>
  <c r="V4624" i="3"/>
  <c r="V4623" i="3"/>
  <c r="V4622" i="3"/>
  <c r="V4621" i="3"/>
  <c r="V4620" i="3"/>
  <c r="V4619" i="3"/>
  <c r="V4618" i="3"/>
  <c r="V4617" i="3"/>
  <c r="V4616" i="3"/>
  <c r="V4615" i="3"/>
  <c r="V4614" i="3"/>
  <c r="V4613" i="3"/>
  <c r="V4612" i="3"/>
  <c r="V4611" i="3"/>
  <c r="V4610" i="3"/>
  <c r="V4609" i="3"/>
  <c r="V4608" i="3"/>
  <c r="V4606" i="3"/>
  <c r="V4605" i="3"/>
  <c r="V4604" i="3"/>
  <c r="V4603" i="3"/>
  <c r="V4602" i="3"/>
  <c r="V4601" i="3"/>
  <c r="V4600" i="3"/>
  <c r="V4599" i="3"/>
  <c r="V4598" i="3"/>
  <c r="V4597" i="3"/>
  <c r="V4596" i="3"/>
  <c r="V4595" i="3"/>
  <c r="V4594" i="3"/>
  <c r="V4593" i="3"/>
  <c r="V4592" i="3"/>
  <c r="V4591" i="3"/>
  <c r="V4590" i="3"/>
  <c r="V4589" i="3"/>
  <c r="V4588" i="3"/>
  <c r="V4587" i="3"/>
  <c r="V4586" i="3"/>
  <c r="V4585" i="3"/>
  <c r="V4584" i="3"/>
  <c r="V4581" i="3"/>
  <c r="V4580" i="3"/>
  <c r="V4579" i="3"/>
  <c r="V4578" i="3"/>
  <c r="V4577" i="3"/>
  <c r="V4576" i="3"/>
  <c r="V4575" i="3"/>
  <c r="V4574" i="3"/>
  <c r="V4573" i="3"/>
  <c r="V4572" i="3"/>
  <c r="V4571" i="3"/>
  <c r="V4570" i="3"/>
  <c r="V4569" i="3"/>
  <c r="V4568" i="3"/>
  <c r="V4567" i="3"/>
  <c r="V4566" i="3"/>
  <c r="V4565" i="3"/>
  <c r="V4564" i="3"/>
  <c r="V4563" i="3"/>
  <c r="V4562" i="3"/>
  <c r="V4560" i="3"/>
  <c r="V4559" i="3"/>
  <c r="V4558" i="3"/>
  <c r="V4557" i="3"/>
  <c r="V4556" i="3"/>
  <c r="V4555" i="3"/>
  <c r="V4554" i="3"/>
  <c r="V4553" i="3"/>
  <c r="V4552" i="3"/>
  <c r="V4551" i="3"/>
  <c r="V4550" i="3"/>
  <c r="V4549" i="3"/>
  <c r="V4548" i="3"/>
  <c r="V4547" i="3"/>
  <c r="V4546" i="3"/>
  <c r="V4545" i="3"/>
  <c r="V4544" i="3"/>
  <c r="V4543" i="3"/>
  <c r="V4542" i="3"/>
  <c r="V4541" i="3"/>
  <c r="V4540" i="3"/>
  <c r="V4539" i="3"/>
  <c r="V4538" i="3"/>
  <c r="V4537" i="3"/>
  <c r="V4536" i="3"/>
  <c r="V4535" i="3"/>
  <c r="V4534" i="3"/>
  <c r="V4533" i="3"/>
  <c r="V4531" i="3"/>
  <c r="V4530" i="3"/>
  <c r="V4529" i="3"/>
  <c r="V4528" i="3"/>
  <c r="V4527" i="3"/>
  <c r="V4526" i="3"/>
  <c r="V4525" i="3"/>
  <c r="V4524" i="3"/>
  <c r="V4523" i="3"/>
  <c r="V4522" i="3"/>
  <c r="V4521" i="3"/>
  <c r="V4520" i="3"/>
  <c r="V4519" i="3"/>
  <c r="V4518" i="3"/>
  <c r="V4517" i="3"/>
  <c r="V4516" i="3"/>
  <c r="V4514" i="3"/>
  <c r="V4513" i="3"/>
  <c r="V4512" i="3"/>
  <c r="V4511" i="3"/>
  <c r="V4510" i="3"/>
  <c r="V4509" i="3"/>
  <c r="V4508" i="3"/>
  <c r="V4507" i="3"/>
  <c r="V4506" i="3"/>
  <c r="V4505" i="3"/>
  <c r="V4504" i="3"/>
  <c r="V4503" i="3"/>
  <c r="V4502" i="3"/>
  <c r="V4501" i="3"/>
  <c r="V4500" i="3"/>
  <c r="V4499" i="3"/>
  <c r="V4498" i="3"/>
  <c r="V4497" i="3"/>
  <c r="V4496" i="3"/>
  <c r="V4495" i="3"/>
  <c r="V4494" i="3"/>
  <c r="V4493" i="3"/>
  <c r="V4490" i="3"/>
  <c r="V4489" i="3"/>
  <c r="V4488" i="3"/>
  <c r="V4487" i="3"/>
  <c r="V4486" i="3"/>
  <c r="V4485" i="3"/>
  <c r="V4484" i="3"/>
  <c r="V4483" i="3"/>
  <c r="V4482" i="3"/>
  <c r="V4481" i="3"/>
  <c r="V4479" i="3"/>
  <c r="V4478" i="3"/>
  <c r="V4477" i="3"/>
  <c r="V4476" i="3"/>
  <c r="V4475" i="3"/>
  <c r="V4474" i="3"/>
  <c r="V4473" i="3"/>
  <c r="V4472" i="3"/>
  <c r="V4471" i="3"/>
  <c r="V4470" i="3"/>
  <c r="V4469" i="3"/>
  <c r="V4468" i="3"/>
  <c r="V4467" i="3"/>
  <c r="V4466" i="3"/>
  <c r="V4465" i="3"/>
  <c r="V4464" i="3"/>
  <c r="V4463" i="3"/>
  <c r="V4462" i="3"/>
  <c r="V4460" i="3"/>
  <c r="V4459" i="3"/>
  <c r="V4458" i="3"/>
  <c r="V4457" i="3"/>
  <c r="V4456" i="3"/>
  <c r="V4455" i="3"/>
  <c r="V4454" i="3"/>
  <c r="V4452" i="3"/>
  <c r="V4451" i="3"/>
  <c r="V4450" i="3"/>
  <c r="V4449" i="3"/>
  <c r="V4448" i="3"/>
  <c r="V4447" i="3"/>
  <c r="V4445" i="3"/>
  <c r="V4444" i="3"/>
  <c r="V4443" i="3"/>
  <c r="V4442" i="3"/>
  <c r="V4441" i="3"/>
  <c r="V4440" i="3"/>
  <c r="V4439" i="3"/>
  <c r="V4438" i="3"/>
  <c r="V4437" i="3"/>
  <c r="V4436" i="3"/>
  <c r="V4435" i="3"/>
  <c r="V4434" i="3"/>
  <c r="V4433" i="3"/>
  <c r="V4430" i="3"/>
  <c r="V4429" i="3"/>
  <c r="V4428" i="3"/>
  <c r="V4427" i="3"/>
  <c r="V4426" i="3"/>
  <c r="V4425" i="3"/>
  <c r="V4424" i="3"/>
  <c r="V4423" i="3"/>
  <c r="V4422" i="3"/>
  <c r="V4421" i="3"/>
  <c r="V4420" i="3"/>
  <c r="V4419" i="3"/>
  <c r="V4418" i="3"/>
  <c r="V4417" i="3"/>
  <c r="V4416" i="3"/>
  <c r="V4415" i="3"/>
  <c r="V4414" i="3"/>
  <c r="V4413" i="3"/>
  <c r="V4412" i="3"/>
  <c r="V4411" i="3"/>
  <c r="V4410" i="3"/>
  <c r="V4409" i="3"/>
  <c r="V4408" i="3"/>
  <c r="V4407" i="3"/>
  <c r="V4406" i="3"/>
  <c r="V4405" i="3"/>
  <c r="V4404" i="3"/>
  <c r="V4403" i="3"/>
  <c r="V4402" i="3"/>
  <c r="V4401" i="3"/>
  <c r="V4400" i="3"/>
  <c r="V4399" i="3"/>
  <c r="V4398" i="3"/>
  <c r="V4396" i="3"/>
  <c r="V4395" i="3"/>
  <c r="V4393" i="3"/>
  <c r="V4392" i="3"/>
  <c r="V4391" i="3"/>
  <c r="V4390" i="3"/>
  <c r="V4389" i="3"/>
  <c r="V4388" i="3"/>
  <c r="V4387" i="3"/>
  <c r="V4386" i="3"/>
  <c r="V4385" i="3"/>
  <c r="V4384" i="3"/>
  <c r="V4383" i="3"/>
  <c r="V4382" i="3"/>
  <c r="V4381" i="3"/>
  <c r="V4380" i="3"/>
  <c r="V4379" i="3"/>
  <c r="V4378" i="3"/>
  <c r="V4377" i="3"/>
  <c r="V4376" i="3"/>
  <c r="V4375" i="3"/>
  <c r="V4374" i="3"/>
  <c r="V4373" i="3"/>
  <c r="V4372" i="3"/>
  <c r="V4371" i="3"/>
  <c r="V4370" i="3"/>
  <c r="V4369" i="3"/>
  <c r="V4368" i="3"/>
  <c r="V4367" i="3"/>
  <c r="V4365" i="3"/>
  <c r="V4363" i="3"/>
  <c r="V4362" i="3"/>
  <c r="V4361" i="3"/>
  <c r="V4360" i="3"/>
  <c r="V4359" i="3"/>
  <c r="V4358" i="3"/>
  <c r="V4357" i="3"/>
  <c r="V4356" i="3"/>
  <c r="V4355" i="3"/>
  <c r="V4354" i="3"/>
  <c r="V4351" i="3"/>
  <c r="V4350" i="3"/>
  <c r="V4349" i="3"/>
  <c r="V4348" i="3"/>
  <c r="V4347" i="3"/>
  <c r="V4346" i="3"/>
  <c r="V4345" i="3"/>
  <c r="V4344" i="3"/>
  <c r="V4343" i="3"/>
  <c r="V4342" i="3"/>
  <c r="V4341" i="3"/>
  <c r="V4340" i="3"/>
  <c r="V4339" i="3"/>
  <c r="V4338" i="3"/>
  <c r="V4337" i="3"/>
  <c r="V4335" i="3"/>
  <c r="V4334" i="3"/>
  <c r="V4333" i="3"/>
  <c r="V4332" i="3"/>
  <c r="V4331" i="3"/>
  <c r="V4330" i="3"/>
  <c r="V4329" i="3"/>
  <c r="V4328" i="3"/>
  <c r="V4327" i="3"/>
  <c r="V4326" i="3"/>
  <c r="V4325" i="3"/>
  <c r="V4324" i="3"/>
  <c r="V4323" i="3"/>
  <c r="V4322" i="3"/>
  <c r="V4321" i="3"/>
  <c r="V4320" i="3"/>
  <c r="V4319" i="3"/>
  <c r="V4317" i="3"/>
  <c r="V4316" i="3"/>
  <c r="V4315" i="3"/>
  <c r="V4314" i="3"/>
  <c r="V4313" i="3"/>
  <c r="V4312" i="3"/>
  <c r="V4311" i="3"/>
  <c r="V4309" i="3"/>
  <c r="V4308" i="3"/>
  <c r="V4307" i="3"/>
  <c r="V4305" i="3"/>
  <c r="V4304" i="3"/>
  <c r="V4303" i="3"/>
  <c r="V4302" i="3"/>
  <c r="V4301" i="3"/>
  <c r="V4300" i="3"/>
  <c r="V4299" i="3"/>
  <c r="V4298" i="3"/>
  <c r="V4297" i="3"/>
  <c r="V4296" i="3"/>
  <c r="V4295" i="3"/>
  <c r="V4294" i="3"/>
  <c r="V4293" i="3"/>
  <c r="V4292" i="3"/>
  <c r="V4291" i="3"/>
  <c r="V4290" i="3"/>
  <c r="V4289" i="3"/>
  <c r="V4288" i="3"/>
  <c r="V4287" i="3"/>
  <c r="V4286" i="3"/>
  <c r="V4285" i="3"/>
  <c r="V4284" i="3"/>
  <c r="V4282" i="3"/>
  <c r="V4281" i="3"/>
  <c r="V4280" i="3"/>
  <c r="V4279" i="3"/>
  <c r="V4278" i="3"/>
  <c r="V4277" i="3"/>
  <c r="V4276" i="3"/>
  <c r="V4275" i="3"/>
  <c r="V4274" i="3"/>
  <c r="V4273" i="3"/>
  <c r="V4272" i="3"/>
  <c r="V4271" i="3"/>
  <c r="V4270" i="3"/>
  <c r="V4269" i="3"/>
  <c r="V4268" i="3"/>
  <c r="V4267" i="3"/>
  <c r="V4266" i="3"/>
  <c r="V4264" i="3"/>
  <c r="V4263" i="3"/>
  <c r="V4262" i="3"/>
  <c r="V4261" i="3"/>
  <c r="V4260" i="3"/>
  <c r="V4259" i="3"/>
  <c r="V4258" i="3"/>
  <c r="V4257" i="3"/>
  <c r="V4256" i="3"/>
  <c r="V4255" i="3"/>
  <c r="V4254" i="3"/>
  <c r="V4253" i="3"/>
  <c r="V4252" i="3"/>
  <c r="V4251" i="3"/>
  <c r="V4250" i="3"/>
  <c r="V4249" i="3"/>
  <c r="V4248" i="3"/>
  <c r="V4247" i="3"/>
  <c r="V4246" i="3"/>
  <c r="V4245" i="3"/>
  <c r="V4244" i="3"/>
  <c r="V4243" i="3"/>
  <c r="V4242" i="3"/>
  <c r="V4241" i="3"/>
  <c r="V4240" i="3"/>
  <c r="V4239" i="3"/>
  <c r="V4237" i="3"/>
  <c r="V4236" i="3"/>
  <c r="V4235" i="3"/>
  <c r="V4234" i="3"/>
  <c r="V4233" i="3"/>
  <c r="V4232" i="3"/>
  <c r="V4231" i="3"/>
  <c r="V4230" i="3"/>
  <c r="V4229" i="3"/>
  <c r="V4228" i="3"/>
  <c r="V4227" i="3"/>
  <c r="V4226" i="3"/>
  <c r="V4225" i="3"/>
  <c r="V4224" i="3"/>
  <c r="V4223" i="3"/>
  <c r="V4222" i="3"/>
  <c r="V4221" i="3"/>
  <c r="V4220" i="3"/>
  <c r="V4219" i="3"/>
  <c r="V4218" i="3"/>
  <c r="V4217" i="3"/>
  <c r="V4216" i="3"/>
  <c r="V4215" i="3"/>
  <c r="V4214" i="3"/>
  <c r="V4213" i="3"/>
  <c r="V4212" i="3"/>
  <c r="V4211" i="3"/>
  <c r="V4210" i="3"/>
  <c r="V4209" i="3"/>
  <c r="V4208" i="3"/>
  <c r="V4207" i="3"/>
  <c r="V4206" i="3"/>
  <c r="V4205" i="3"/>
  <c r="V4204" i="3"/>
  <c r="V4203" i="3"/>
  <c r="V4202" i="3"/>
  <c r="V4201" i="3"/>
  <c r="V4200" i="3"/>
  <c r="V4199" i="3"/>
  <c r="V4198" i="3"/>
  <c r="V4197" i="3"/>
  <c r="V4196" i="3"/>
  <c r="V4195" i="3"/>
  <c r="V4194" i="3"/>
  <c r="V4193" i="3"/>
  <c r="V4192" i="3"/>
  <c r="V4191" i="3"/>
  <c r="V4190" i="3"/>
  <c r="V4189" i="3"/>
  <c r="V4188" i="3"/>
  <c r="V4187" i="3"/>
  <c r="V4186" i="3"/>
  <c r="V4185" i="3"/>
  <c r="V4184" i="3"/>
  <c r="V4183" i="3"/>
  <c r="V4182" i="3"/>
  <c r="V4181" i="3"/>
  <c r="V4180" i="3"/>
  <c r="V4179" i="3"/>
  <c r="V4178" i="3"/>
  <c r="V4177" i="3"/>
  <c r="V4176" i="3"/>
  <c r="V4175" i="3"/>
  <c r="V4174" i="3"/>
  <c r="V4173" i="3"/>
  <c r="V4172" i="3"/>
  <c r="V4171" i="3"/>
  <c r="V4170" i="3"/>
  <c r="V4169" i="3"/>
  <c r="V4168" i="3"/>
  <c r="V4167" i="3"/>
  <c r="V4165" i="3"/>
  <c r="V4164" i="3"/>
  <c r="V4163" i="3"/>
  <c r="V4162" i="3"/>
  <c r="V4161" i="3"/>
  <c r="V4160" i="3"/>
  <c r="V4159" i="3"/>
  <c r="V4158" i="3"/>
  <c r="V4157" i="3"/>
  <c r="V4156" i="3"/>
  <c r="V4155" i="3"/>
  <c r="V4154" i="3"/>
  <c r="V4153" i="3"/>
  <c r="V4152" i="3"/>
  <c r="V4151" i="3"/>
  <c r="V4150" i="3"/>
  <c r="V4149" i="3"/>
  <c r="V4148" i="3"/>
  <c r="V4147" i="3"/>
  <c r="V4146" i="3"/>
  <c r="V4145" i="3"/>
  <c r="V4144" i="3"/>
  <c r="V4143" i="3"/>
  <c r="V4142" i="3"/>
  <c r="V4141" i="3"/>
  <c r="V4140" i="3"/>
  <c r="V4139" i="3"/>
  <c r="V4138" i="3"/>
  <c r="V4137" i="3"/>
  <c r="V4136" i="3"/>
  <c r="V4135" i="3"/>
  <c r="V4134" i="3"/>
  <c r="V4133" i="3"/>
  <c r="V4132" i="3"/>
  <c r="V4131" i="3"/>
  <c r="V4130" i="3"/>
  <c r="V4129" i="3"/>
  <c r="V4128" i="3"/>
  <c r="V4127" i="3"/>
  <c r="V4126" i="3"/>
  <c r="V4125" i="3"/>
  <c r="V4124" i="3"/>
  <c r="V4123" i="3"/>
  <c r="V4122" i="3"/>
  <c r="V4121" i="3"/>
  <c r="V4120" i="3"/>
  <c r="V4119" i="3"/>
  <c r="V4118" i="3"/>
  <c r="V4117" i="3"/>
  <c r="V4116" i="3"/>
  <c r="V4115" i="3"/>
  <c r="V4114" i="3"/>
  <c r="V4113" i="3"/>
  <c r="V4112" i="3"/>
  <c r="V4111" i="3"/>
  <c r="V4110" i="3"/>
  <c r="V4109" i="3"/>
  <c r="V4108" i="3"/>
  <c r="V4107" i="3"/>
  <c r="V4106" i="3"/>
  <c r="V4105" i="3"/>
  <c r="V4104" i="3"/>
  <c r="V4103" i="3"/>
  <c r="V4102" i="3"/>
  <c r="V4101" i="3"/>
  <c r="V4100" i="3"/>
  <c r="V4099" i="3"/>
  <c r="V4098" i="3"/>
  <c r="V4097" i="3"/>
  <c r="V4096" i="3"/>
  <c r="V4094" i="3"/>
  <c r="V4093" i="3"/>
  <c r="V4092" i="3"/>
  <c r="V4091" i="3"/>
  <c r="V4090" i="3"/>
  <c r="V4089" i="3"/>
  <c r="V4088" i="3"/>
  <c r="V4086" i="3"/>
  <c r="V4084" i="3"/>
  <c r="V4083" i="3"/>
  <c r="V4082" i="3"/>
  <c r="V4081" i="3"/>
  <c r="V4080" i="3"/>
  <c r="V4079" i="3"/>
  <c r="V4078" i="3"/>
  <c r="V4077" i="3"/>
  <c r="V4076" i="3"/>
  <c r="V4075" i="3"/>
  <c r="V4074" i="3"/>
  <c r="V4073" i="3"/>
  <c r="V4072" i="3"/>
  <c r="V4071" i="3"/>
  <c r="V4070" i="3"/>
  <c r="V4069" i="3"/>
  <c r="V4068" i="3"/>
  <c r="V4067" i="3"/>
  <c r="V4066" i="3"/>
  <c r="V4065" i="3"/>
  <c r="V4064" i="3"/>
  <c r="V4063" i="3"/>
  <c r="V4062" i="3"/>
  <c r="V4061" i="3"/>
  <c r="V4060" i="3"/>
  <c r="V4059" i="3"/>
  <c r="V4058" i="3"/>
  <c r="V4056" i="3"/>
  <c r="V4055" i="3"/>
  <c r="V4054" i="3"/>
  <c r="V4053" i="3"/>
  <c r="V4052" i="3"/>
  <c r="V4051" i="3"/>
  <c r="V4050" i="3"/>
  <c r="V4049" i="3"/>
  <c r="V4048" i="3"/>
  <c r="V4047" i="3"/>
  <c r="V4046" i="3"/>
  <c r="V4045" i="3"/>
  <c r="V4044" i="3"/>
  <c r="V4043" i="3"/>
  <c r="V4042" i="3"/>
  <c r="V4041" i="3"/>
  <c r="V4040" i="3"/>
  <c r="V4039" i="3"/>
  <c r="V4038" i="3"/>
  <c r="V4037" i="3"/>
  <c r="V4036" i="3"/>
  <c r="V4035" i="3"/>
  <c r="V4034" i="3"/>
  <c r="V4033" i="3"/>
  <c r="V4032" i="3"/>
  <c r="V4031" i="3"/>
  <c r="V4030" i="3"/>
  <c r="V4029" i="3"/>
  <c r="V4028" i="3"/>
  <c r="V4027" i="3"/>
  <c r="V4026" i="3"/>
  <c r="V4025" i="3"/>
  <c r="V4024" i="3"/>
  <c r="V4023" i="3"/>
  <c r="V4022" i="3"/>
  <c r="V4021" i="3"/>
  <c r="V4020" i="3"/>
  <c r="V4019" i="3"/>
  <c r="V4018" i="3"/>
  <c r="V4017" i="3"/>
  <c r="V4016" i="3"/>
  <c r="V4015" i="3"/>
  <c r="V4014" i="3"/>
  <c r="V4013" i="3"/>
  <c r="V4012" i="3"/>
  <c r="V4011" i="3"/>
  <c r="V4010" i="3"/>
  <c r="V4009" i="3"/>
  <c r="V4008" i="3"/>
  <c r="V4007" i="3"/>
  <c r="V4006" i="3"/>
  <c r="V4005" i="3"/>
  <c r="V4004" i="3"/>
  <c r="V4003" i="3"/>
  <c r="V4002" i="3"/>
  <c r="V4001" i="3"/>
  <c r="V4000" i="3"/>
  <c r="V3999" i="3"/>
  <c r="V3998" i="3"/>
  <c r="V3997" i="3"/>
  <c r="V3996" i="3"/>
  <c r="V3995" i="3"/>
  <c r="V3994" i="3"/>
  <c r="V3993" i="3"/>
  <c r="V3992" i="3"/>
  <c r="V3991" i="3"/>
  <c r="V3990" i="3"/>
  <c r="V3989" i="3"/>
  <c r="V3988" i="3"/>
  <c r="V3987" i="3"/>
  <c r="V3986" i="3"/>
  <c r="V3985" i="3"/>
  <c r="V3984" i="3"/>
  <c r="V3983" i="3"/>
  <c r="V3982" i="3"/>
  <c r="V3981" i="3"/>
  <c r="V3980" i="3"/>
  <c r="V3979" i="3"/>
  <c r="V3978" i="3"/>
  <c r="V3977" i="3"/>
  <c r="V3976" i="3"/>
  <c r="V3975" i="3"/>
  <c r="V3974" i="3"/>
  <c r="V3973" i="3"/>
  <c r="V3972" i="3"/>
  <c r="V3971" i="3"/>
  <c r="V3970" i="3"/>
  <c r="V3969" i="3"/>
  <c r="V3968" i="3"/>
  <c r="V3967" i="3"/>
  <c r="V3966" i="3"/>
  <c r="V3965" i="3"/>
  <c r="V3964" i="3"/>
  <c r="V3963" i="3"/>
  <c r="V3962" i="3"/>
  <c r="V3961" i="3"/>
  <c r="V3960" i="3"/>
  <c r="V3959" i="3"/>
  <c r="V3958" i="3"/>
  <c r="V3957" i="3"/>
  <c r="V3956" i="3"/>
  <c r="V3955" i="3"/>
  <c r="V3954" i="3"/>
  <c r="V3953" i="3"/>
  <c r="V3952" i="3"/>
  <c r="V3951" i="3"/>
  <c r="V3950" i="3"/>
  <c r="V3949" i="3"/>
  <c r="V3948" i="3"/>
  <c r="V3947" i="3"/>
  <c r="V3946" i="3"/>
  <c r="V3945" i="3"/>
  <c r="V3944" i="3"/>
  <c r="V3943" i="3"/>
  <c r="V3942" i="3"/>
  <c r="V3941" i="3"/>
  <c r="V3940" i="3"/>
  <c r="V3939" i="3"/>
  <c r="V3938" i="3"/>
  <c r="V3937" i="3"/>
  <c r="V3936" i="3"/>
  <c r="V3935" i="3"/>
  <c r="V3934" i="3"/>
  <c r="V3933" i="3"/>
  <c r="V3932" i="3"/>
  <c r="V3931" i="3"/>
  <c r="V3930" i="3"/>
  <c r="V3929" i="3"/>
  <c r="V3928" i="3"/>
  <c r="V3927" i="3"/>
  <c r="V3926" i="3"/>
  <c r="V3925" i="3"/>
  <c r="V3924" i="3"/>
  <c r="V3923" i="3"/>
  <c r="V3922" i="3"/>
  <c r="V3921" i="3"/>
  <c r="V3920" i="3"/>
  <c r="V3919" i="3"/>
  <c r="V3918" i="3"/>
  <c r="V3917" i="3"/>
  <c r="V3916" i="3"/>
  <c r="V3915" i="3"/>
  <c r="V3914" i="3"/>
  <c r="V3913" i="3"/>
  <c r="V3912" i="3"/>
  <c r="V3911" i="3"/>
  <c r="V3910" i="3"/>
  <c r="V3909" i="3"/>
  <c r="V3908" i="3"/>
  <c r="V3907" i="3"/>
  <c r="V3906" i="3"/>
  <c r="V3905" i="3"/>
  <c r="V3904" i="3"/>
  <c r="V3903" i="3"/>
  <c r="V3902" i="3"/>
  <c r="V3901" i="3"/>
  <c r="V3900" i="3"/>
  <c r="V3899" i="3"/>
  <c r="V3898" i="3"/>
  <c r="V3897" i="3"/>
  <c r="V3896" i="3"/>
  <c r="V3895" i="3"/>
  <c r="V3894" i="3"/>
  <c r="V3893" i="3"/>
  <c r="V3892" i="3"/>
  <c r="V3891" i="3"/>
  <c r="V3890" i="3"/>
  <c r="V3889" i="3"/>
  <c r="V3888" i="3"/>
  <c r="V3887" i="3"/>
  <c r="V3886" i="3"/>
  <c r="V3885" i="3"/>
  <c r="V3884" i="3"/>
  <c r="V3883" i="3"/>
  <c r="V3882" i="3"/>
  <c r="V3881" i="3"/>
  <c r="V3880" i="3"/>
  <c r="V3879" i="3"/>
  <c r="V3878" i="3"/>
  <c r="V3877" i="3"/>
  <c r="V3876" i="3"/>
  <c r="V3875" i="3"/>
  <c r="V3874" i="3"/>
  <c r="V3873" i="3"/>
  <c r="V3872" i="3"/>
  <c r="V3871" i="3"/>
  <c r="V3870" i="3"/>
  <c r="V3869" i="3"/>
  <c r="V3868" i="3"/>
  <c r="V3867" i="3"/>
  <c r="V3866" i="3"/>
  <c r="V3865" i="3"/>
  <c r="V3864" i="3"/>
  <c r="V3863" i="3"/>
  <c r="V3862" i="3"/>
  <c r="V3861" i="3"/>
  <c r="V3860" i="3"/>
  <c r="V3859" i="3"/>
  <c r="V3858" i="3"/>
  <c r="V3857" i="3"/>
  <c r="V3856" i="3"/>
  <c r="V3855" i="3"/>
  <c r="V3854" i="3"/>
  <c r="V3853" i="3"/>
  <c r="V3852" i="3"/>
  <c r="V3851" i="3"/>
  <c r="V3850" i="3"/>
  <c r="V3849" i="3"/>
  <c r="V3848" i="3"/>
  <c r="V3847" i="3"/>
  <c r="V3846" i="3"/>
  <c r="V3845" i="3"/>
  <c r="V3844" i="3"/>
  <c r="V3843" i="3"/>
  <c r="V3842" i="3"/>
  <c r="V3841" i="3"/>
  <c r="V3840" i="3"/>
  <c r="V3839" i="3"/>
  <c r="V3838" i="3"/>
  <c r="V3837" i="3"/>
  <c r="V3836" i="3"/>
  <c r="V3835" i="3"/>
  <c r="V3834" i="3"/>
  <c r="V3833" i="3"/>
  <c r="V3832" i="3"/>
  <c r="V3831" i="3"/>
  <c r="V3830" i="3"/>
  <c r="V3829" i="3"/>
  <c r="V3828" i="3"/>
  <c r="V3827" i="3"/>
  <c r="V3826" i="3"/>
  <c r="V3825" i="3"/>
  <c r="V3824" i="3"/>
  <c r="V3823" i="3"/>
  <c r="V3822" i="3"/>
  <c r="V3821" i="3"/>
  <c r="V3820" i="3"/>
  <c r="V3819" i="3"/>
  <c r="V3818" i="3"/>
  <c r="V3817" i="3"/>
  <c r="V3816" i="3"/>
  <c r="V3815" i="3"/>
  <c r="V3814" i="3"/>
  <c r="V3813" i="3"/>
  <c r="V3812" i="3"/>
  <c r="V3811" i="3"/>
  <c r="V3810" i="3"/>
  <c r="V3809" i="3"/>
  <c r="V3808" i="3"/>
  <c r="V3807" i="3"/>
  <c r="V3806" i="3"/>
  <c r="V3805" i="3"/>
  <c r="V3804" i="3"/>
  <c r="V3803" i="3"/>
  <c r="V3802" i="3"/>
  <c r="V3800" i="3"/>
  <c r="V3799" i="3"/>
  <c r="V3798" i="3"/>
  <c r="V3797" i="3"/>
  <c r="V3796" i="3"/>
  <c r="V3795" i="3"/>
  <c r="V3794" i="3"/>
  <c r="V3793" i="3"/>
  <c r="V3792" i="3"/>
  <c r="V3791" i="3"/>
  <c r="V3790" i="3"/>
  <c r="V3789" i="3"/>
  <c r="V3788" i="3"/>
  <c r="V3787" i="3"/>
  <c r="V3786" i="3"/>
  <c r="V3785" i="3"/>
  <c r="V3784" i="3"/>
  <c r="V3783" i="3"/>
  <c r="V3782" i="3"/>
  <c r="V3781" i="3"/>
  <c r="V3780" i="3"/>
  <c r="V3779" i="3"/>
  <c r="V3778" i="3"/>
  <c r="V3777" i="3"/>
  <c r="V3776" i="3"/>
  <c r="V3775" i="3"/>
  <c r="V3774" i="3"/>
  <c r="V3773" i="3"/>
  <c r="V3772" i="3"/>
  <c r="V3771" i="3"/>
  <c r="V3770" i="3"/>
  <c r="V3769" i="3"/>
  <c r="V3768" i="3"/>
  <c r="V3767" i="3"/>
  <c r="V3766" i="3"/>
  <c r="V3764" i="3"/>
  <c r="V3763" i="3"/>
  <c r="V3762" i="3"/>
  <c r="V3761" i="3"/>
  <c r="V3760" i="3"/>
  <c r="V3758" i="3"/>
  <c r="V3757" i="3"/>
  <c r="V3756" i="3"/>
  <c r="V3755" i="3"/>
  <c r="V3754" i="3"/>
  <c r="V3753" i="3"/>
  <c r="V3752" i="3"/>
  <c r="V3751" i="3"/>
  <c r="V3750" i="3"/>
  <c r="V3749" i="3"/>
  <c r="V3748" i="3"/>
  <c r="V3747" i="3"/>
  <c r="V3746" i="3"/>
  <c r="V3745" i="3"/>
  <c r="V3744" i="3"/>
  <c r="V3743" i="3"/>
  <c r="V3742" i="3"/>
  <c r="V3741" i="3"/>
  <c r="V3740" i="3"/>
  <c r="V3739" i="3"/>
  <c r="V3738" i="3"/>
  <c r="V3737" i="3"/>
  <c r="V3736" i="3"/>
  <c r="V3735" i="3"/>
  <c r="V3734" i="3"/>
  <c r="V3733" i="3"/>
  <c r="V3732" i="3"/>
  <c r="V3731" i="3"/>
  <c r="V3730" i="3"/>
  <c r="V3729" i="3"/>
  <c r="V3728" i="3"/>
  <c r="V3727" i="3"/>
  <c r="V3726" i="3"/>
  <c r="V3725" i="3"/>
  <c r="V3724" i="3"/>
  <c r="V3723" i="3"/>
  <c r="V3722" i="3"/>
  <c r="V3721" i="3"/>
  <c r="V3720" i="3"/>
  <c r="V3719" i="3"/>
  <c r="V3718" i="3"/>
  <c r="V3716" i="3"/>
  <c r="V3715" i="3"/>
  <c r="V3714" i="3"/>
  <c r="V3713" i="3"/>
  <c r="V3712" i="3"/>
  <c r="V3711" i="3"/>
  <c r="V3710" i="3"/>
  <c r="V3709" i="3"/>
  <c r="V3708" i="3"/>
  <c r="V3707" i="3"/>
  <c r="V3706" i="3"/>
  <c r="V3705" i="3"/>
  <c r="V3704" i="3"/>
  <c r="V3703" i="3"/>
  <c r="V3702" i="3"/>
  <c r="V3701" i="3"/>
  <c r="V3700" i="3"/>
  <c r="V3699" i="3"/>
  <c r="V3698" i="3"/>
  <c r="V3697" i="3"/>
  <c r="V3696" i="3"/>
  <c r="V3695" i="3"/>
  <c r="V3693" i="3"/>
  <c r="V3692" i="3"/>
  <c r="V3691" i="3"/>
  <c r="V3690" i="3"/>
  <c r="V3689" i="3"/>
  <c r="V3688" i="3"/>
  <c r="V3687" i="3"/>
  <c r="V3686" i="3"/>
  <c r="V3684" i="3"/>
  <c r="V3683" i="3"/>
  <c r="V3682" i="3"/>
  <c r="V3681" i="3"/>
  <c r="V3680" i="3"/>
  <c r="V3679" i="3"/>
  <c r="V3678" i="3"/>
  <c r="V3677" i="3"/>
  <c r="V3676" i="3"/>
  <c r="V3675" i="3"/>
  <c r="V3674" i="3"/>
  <c r="V3673" i="3"/>
  <c r="V3672" i="3"/>
  <c r="V3671" i="3"/>
  <c r="V3670" i="3"/>
  <c r="V3669" i="3"/>
  <c r="V3668" i="3"/>
  <c r="V3667" i="3"/>
  <c r="V3666" i="3"/>
  <c r="V3665" i="3"/>
  <c r="V3664" i="3"/>
  <c r="V3663" i="3"/>
  <c r="V3662" i="3"/>
  <c r="V3661" i="3"/>
  <c r="V3660" i="3"/>
  <c r="V3659" i="3"/>
  <c r="V3658" i="3"/>
  <c r="V3657" i="3"/>
  <c r="V3656" i="3"/>
  <c r="V3655" i="3"/>
  <c r="V3654" i="3"/>
  <c r="V3653" i="3"/>
  <c r="V3652" i="3"/>
  <c r="V3651" i="3"/>
  <c r="V3650" i="3"/>
  <c r="V3649" i="3"/>
  <c r="V3648" i="3"/>
  <c r="V3647" i="3"/>
  <c r="V3646" i="3"/>
  <c r="V3645" i="3"/>
  <c r="V3644" i="3"/>
  <c r="V3643" i="3"/>
  <c r="V3642" i="3"/>
  <c r="V3641" i="3"/>
  <c r="V3640" i="3"/>
  <c r="V3639" i="3"/>
  <c r="V3638" i="3"/>
  <c r="V3637" i="3"/>
  <c r="V3636" i="3"/>
  <c r="V3635" i="3"/>
  <c r="V3634" i="3"/>
  <c r="V3633" i="3"/>
  <c r="V3632" i="3"/>
  <c r="V3631" i="3"/>
  <c r="V3630" i="3"/>
  <c r="V3629" i="3"/>
  <c r="V3628" i="3"/>
  <c r="V3627" i="3"/>
  <c r="V3626" i="3"/>
  <c r="V3625" i="3"/>
  <c r="V3624" i="3"/>
  <c r="V3623" i="3"/>
  <c r="V3622" i="3"/>
  <c r="V3621" i="3"/>
  <c r="V3620" i="3"/>
  <c r="V3619" i="3"/>
  <c r="V3618" i="3"/>
  <c r="V3616" i="3"/>
  <c r="V3615" i="3"/>
  <c r="V3614" i="3"/>
  <c r="V3613" i="3"/>
  <c r="V3612" i="3"/>
  <c r="V3611" i="3"/>
  <c r="V3610" i="3"/>
  <c r="V3609" i="3"/>
  <c r="V3608" i="3"/>
  <c r="V3607" i="3"/>
  <c r="V3606" i="3"/>
  <c r="V3605" i="3"/>
  <c r="V3604" i="3"/>
  <c r="V3603" i="3"/>
  <c r="V3602" i="3"/>
  <c r="V3601" i="3"/>
  <c r="V3600" i="3"/>
  <c r="V3599" i="3"/>
  <c r="V3598" i="3"/>
  <c r="V3597" i="3"/>
  <c r="V3596" i="3"/>
  <c r="V3595" i="3"/>
  <c r="V3594" i="3"/>
  <c r="V3593" i="3"/>
  <c r="V3592" i="3"/>
  <c r="V3590" i="3"/>
  <c r="V3589" i="3"/>
  <c r="V3588" i="3"/>
  <c r="V3587" i="3"/>
  <c r="V3586" i="3"/>
  <c r="V3585" i="3"/>
  <c r="V3584" i="3"/>
  <c r="V3583" i="3"/>
  <c r="V3582" i="3"/>
  <c r="V3581" i="3"/>
  <c r="V3580" i="3"/>
  <c r="V3579" i="3"/>
  <c r="V3578" i="3"/>
  <c r="V3577" i="3"/>
  <c r="V3576" i="3"/>
  <c r="V3575" i="3"/>
  <c r="V3574" i="3"/>
  <c r="V3573" i="3"/>
  <c r="V3572" i="3"/>
  <c r="V3571" i="3"/>
  <c r="V3570" i="3"/>
  <c r="V3568" i="3"/>
  <c r="V3567" i="3"/>
  <c r="V3566" i="3"/>
  <c r="V3565" i="3"/>
  <c r="V3564" i="3"/>
  <c r="V3563" i="3"/>
  <c r="V3560" i="3"/>
  <c r="V3559" i="3"/>
  <c r="V3558" i="3"/>
  <c r="V3557" i="3"/>
  <c r="V3556" i="3"/>
  <c r="V3555" i="3"/>
  <c r="V3554" i="3"/>
  <c r="V3553" i="3"/>
  <c r="V3552" i="3"/>
  <c r="V3551" i="3"/>
  <c r="V3550" i="3"/>
  <c r="V3549" i="3"/>
  <c r="V3548" i="3"/>
  <c r="V3547" i="3"/>
  <c r="V3546" i="3"/>
  <c r="V3545" i="3"/>
  <c r="V3544" i="3"/>
  <c r="V3543" i="3"/>
  <c r="V3542" i="3"/>
  <c r="V3541" i="3"/>
  <c r="V3540" i="3"/>
  <c r="V3538" i="3"/>
  <c r="V3536" i="3"/>
  <c r="V3535" i="3"/>
  <c r="V3534" i="3"/>
  <c r="V3533" i="3"/>
  <c r="V3532" i="3"/>
  <c r="V3531" i="3"/>
  <c r="V3530" i="3"/>
  <c r="V3529" i="3"/>
  <c r="V3528" i="3"/>
  <c r="V3527" i="3"/>
  <c r="V3526" i="3"/>
  <c r="V3525" i="3"/>
  <c r="V3524" i="3"/>
  <c r="V3523" i="3"/>
  <c r="V3522" i="3"/>
  <c r="V3521" i="3"/>
  <c r="V3520" i="3"/>
  <c r="V3519" i="3"/>
  <c r="V3518" i="3"/>
  <c r="V3517" i="3"/>
  <c r="V3516" i="3"/>
  <c r="V3515" i="3"/>
  <c r="V3514" i="3"/>
  <c r="V3513" i="3"/>
  <c r="V3512" i="3"/>
  <c r="V3511" i="3"/>
  <c r="V3510" i="3"/>
  <c r="V3509" i="3"/>
  <c r="V3508" i="3"/>
  <c r="V3507" i="3"/>
  <c r="V3506" i="3"/>
  <c r="V3505" i="3"/>
  <c r="V3504" i="3"/>
  <c r="V3503" i="3"/>
  <c r="V3502" i="3"/>
  <c r="V3501" i="3"/>
  <c r="V3500" i="3"/>
  <c r="V3499" i="3"/>
  <c r="V3498" i="3"/>
  <c r="V3497" i="3"/>
  <c r="V3496" i="3"/>
  <c r="V3495" i="3"/>
  <c r="V3494" i="3"/>
  <c r="V3493" i="3"/>
  <c r="V3492" i="3"/>
  <c r="V3491" i="3"/>
  <c r="V3489" i="3"/>
  <c r="V3488" i="3"/>
  <c r="V3485" i="3"/>
  <c r="V3484" i="3"/>
  <c r="V3483" i="3"/>
  <c r="V3482" i="3"/>
  <c r="V3481" i="3"/>
  <c r="V3480" i="3"/>
  <c r="V3479" i="3"/>
  <c r="V3478" i="3"/>
  <c r="V3477" i="3"/>
  <c r="V3476" i="3"/>
  <c r="V3475" i="3"/>
  <c r="V3474" i="3"/>
  <c r="V3473" i="3"/>
  <c r="V3472" i="3"/>
  <c r="V3471" i="3"/>
  <c r="V3470" i="3"/>
  <c r="V3469" i="3"/>
  <c r="V3468" i="3"/>
  <c r="V3467" i="3"/>
  <c r="V3466" i="3"/>
  <c r="V3465" i="3"/>
  <c r="V3464" i="3"/>
  <c r="V3463" i="3"/>
  <c r="V3462" i="3"/>
  <c r="V3461" i="3"/>
  <c r="V3460" i="3"/>
  <c r="V3459" i="3"/>
  <c r="V3458" i="3"/>
  <c r="V3457" i="3"/>
  <c r="V3456" i="3"/>
  <c r="V3455" i="3"/>
  <c r="V3454" i="3"/>
  <c r="V3453" i="3"/>
  <c r="V3452" i="3"/>
  <c r="V3451" i="3"/>
  <c r="V3450" i="3"/>
  <c r="V3449" i="3"/>
  <c r="V3448" i="3"/>
  <c r="V3445" i="3"/>
  <c r="V3444" i="3"/>
  <c r="V3443" i="3"/>
  <c r="V3442" i="3"/>
  <c r="V3441" i="3"/>
  <c r="V3440" i="3"/>
  <c r="V3439" i="3"/>
  <c r="V3436" i="3"/>
  <c r="V3435" i="3"/>
  <c r="V3434" i="3"/>
  <c r="V3433" i="3"/>
  <c r="V3432" i="3"/>
  <c r="V3431" i="3"/>
  <c r="V3430" i="3"/>
  <c r="V3429" i="3"/>
  <c r="V3428" i="3"/>
  <c r="V3427" i="3"/>
  <c r="V3426" i="3"/>
  <c r="V3425" i="3"/>
  <c r="V3424" i="3"/>
  <c r="V3423" i="3"/>
  <c r="V3422" i="3"/>
  <c r="V3421" i="3"/>
  <c r="V3420" i="3"/>
  <c r="V3419" i="3"/>
  <c r="V3418" i="3"/>
  <c r="V3417" i="3"/>
  <c r="V3416" i="3"/>
  <c r="V3415" i="3"/>
  <c r="V3414" i="3"/>
  <c r="V3413" i="3"/>
  <c r="V3412" i="3"/>
  <c r="V3411" i="3"/>
  <c r="V3409" i="3"/>
  <c r="V3408" i="3"/>
  <c r="V3406" i="3"/>
  <c r="V3405" i="3"/>
  <c r="V3404" i="3"/>
  <c r="V3403" i="3"/>
  <c r="V3402" i="3"/>
  <c r="V3401" i="3"/>
  <c r="V3400" i="3"/>
  <c r="V3399" i="3"/>
  <c r="V3398" i="3"/>
  <c r="V3397" i="3"/>
  <c r="V3396" i="3"/>
  <c r="V3395" i="3"/>
  <c r="V3394" i="3"/>
  <c r="V3393" i="3"/>
  <c r="V3392" i="3"/>
  <c r="V3391" i="3"/>
  <c r="V3390" i="3"/>
  <c r="V3389" i="3"/>
  <c r="V3388" i="3"/>
  <c r="V3387" i="3"/>
  <c r="V3386" i="3"/>
  <c r="V3385" i="3"/>
  <c r="V3383" i="3"/>
  <c r="V3382" i="3"/>
  <c r="V3381" i="3"/>
  <c r="V3380" i="3"/>
  <c r="V3379" i="3"/>
  <c r="V3378" i="3"/>
  <c r="V3377" i="3"/>
  <c r="V3376" i="3"/>
  <c r="V3375" i="3"/>
  <c r="V3374" i="3"/>
  <c r="V3373" i="3"/>
  <c r="V3372" i="3"/>
  <c r="V3371" i="3"/>
  <c r="V3370" i="3"/>
  <c r="V3369" i="3"/>
  <c r="V3367" i="3"/>
  <c r="V3366" i="3"/>
  <c r="V3365" i="3"/>
  <c r="V3364" i="3"/>
  <c r="V3363" i="3"/>
  <c r="V3362" i="3"/>
  <c r="V3361" i="3"/>
  <c r="V3360" i="3"/>
  <c r="V3359" i="3"/>
  <c r="V3358" i="3"/>
  <c r="V3357" i="3"/>
  <c r="V3356" i="3"/>
  <c r="V3355" i="3"/>
  <c r="V3354" i="3"/>
  <c r="V3353" i="3"/>
  <c r="V3352" i="3"/>
  <c r="V3351" i="3"/>
  <c r="V3350" i="3"/>
  <c r="V3349" i="3"/>
  <c r="V3347" i="3"/>
  <c r="V3346" i="3"/>
  <c r="V3345" i="3"/>
  <c r="V3344" i="3"/>
  <c r="V3343" i="3"/>
  <c r="V3342" i="3"/>
  <c r="V3341" i="3"/>
  <c r="V3340" i="3"/>
  <c r="V3339" i="3"/>
  <c r="V3338" i="3"/>
  <c r="V3337" i="3"/>
  <c r="V3336" i="3"/>
  <c r="V3335" i="3"/>
  <c r="V3334" i="3"/>
  <c r="V3333" i="3"/>
  <c r="V3332" i="3"/>
  <c r="V3331" i="3"/>
  <c r="V3330" i="3"/>
  <c r="V3329" i="3"/>
  <c r="V3328" i="3"/>
  <c r="V3327" i="3"/>
  <c r="V3326" i="3"/>
  <c r="V3325" i="3"/>
  <c r="V3324" i="3"/>
  <c r="V3323" i="3"/>
  <c r="V3321" i="3"/>
  <c r="V3320" i="3"/>
  <c r="V3319" i="3"/>
  <c r="V3318" i="3"/>
  <c r="V3317" i="3"/>
  <c r="V3316" i="3"/>
  <c r="V3315" i="3"/>
  <c r="V3314" i="3"/>
  <c r="V3313" i="3"/>
  <c r="V3312" i="3"/>
  <c r="V3311" i="3"/>
  <c r="V3310" i="3"/>
  <c r="V3309" i="3"/>
  <c r="V3308" i="3"/>
  <c r="V3307" i="3"/>
  <c r="V3306" i="3"/>
  <c r="V3305" i="3"/>
  <c r="V3304" i="3"/>
  <c r="V3303" i="3"/>
  <c r="V3302" i="3"/>
  <c r="V3301" i="3"/>
  <c r="V3300" i="3"/>
  <c r="V3299" i="3"/>
  <c r="V3298" i="3"/>
  <c r="V3296" i="3"/>
  <c r="V3295" i="3"/>
  <c r="V3293" i="3"/>
  <c r="V3292" i="3"/>
  <c r="V3291" i="3"/>
  <c r="V3290" i="3"/>
  <c r="V3288" i="3"/>
  <c r="V3287" i="3"/>
  <c r="V3286" i="3"/>
  <c r="V3285" i="3"/>
  <c r="V3284" i="3"/>
  <c r="V3283" i="3"/>
  <c r="V3282" i="3"/>
  <c r="V3281" i="3"/>
  <c r="V3280" i="3"/>
  <c r="V3279" i="3"/>
  <c r="V3278" i="3"/>
  <c r="V3277" i="3"/>
  <c r="V3276" i="3"/>
  <c r="V3275" i="3"/>
  <c r="V3274" i="3"/>
  <c r="V3273" i="3"/>
  <c r="V3272" i="3"/>
  <c r="V3271" i="3"/>
  <c r="V3270" i="3"/>
  <c r="V3269" i="3"/>
  <c r="V3268" i="3"/>
  <c r="V3266" i="3"/>
  <c r="V3265" i="3"/>
  <c r="V3264" i="3"/>
  <c r="V3263" i="3"/>
  <c r="V3262" i="3"/>
  <c r="V3260" i="3"/>
  <c r="V3259" i="3"/>
  <c r="V3257" i="3"/>
  <c r="V3256" i="3"/>
  <c r="V3255" i="3"/>
  <c r="V3254" i="3"/>
  <c r="V3253" i="3"/>
  <c r="V3252" i="3"/>
  <c r="V3251" i="3"/>
  <c r="V3250" i="3"/>
  <c r="V3249" i="3"/>
  <c r="V3248" i="3"/>
  <c r="V3247" i="3"/>
  <c r="V3246" i="3"/>
  <c r="V3245" i="3"/>
  <c r="V3244" i="3"/>
  <c r="V3243" i="3"/>
  <c r="V3242" i="3"/>
  <c r="V3241" i="3"/>
  <c r="V3240" i="3"/>
  <c r="V3239" i="3"/>
  <c r="V3238" i="3"/>
  <c r="V3237" i="3"/>
  <c r="V3236" i="3"/>
  <c r="V3234" i="3"/>
  <c r="V3233" i="3"/>
  <c r="V3231" i="3"/>
  <c r="V3230" i="3"/>
  <c r="V3229" i="3"/>
  <c r="V3228" i="3"/>
  <c r="V3227" i="3"/>
  <c r="V3226" i="3"/>
  <c r="V3225" i="3"/>
  <c r="V3224" i="3"/>
  <c r="V3223" i="3"/>
  <c r="V3222" i="3"/>
  <c r="V3221" i="3"/>
  <c r="V3220" i="3"/>
  <c r="V3219" i="3"/>
  <c r="V3218" i="3"/>
  <c r="V3217" i="3"/>
  <c r="V3216" i="3"/>
  <c r="V3215" i="3"/>
  <c r="V3214" i="3"/>
  <c r="V3213" i="3"/>
  <c r="V3212" i="3"/>
  <c r="V3211" i="3"/>
  <c r="V3209" i="3"/>
  <c r="V3208" i="3"/>
  <c r="V3207" i="3"/>
  <c r="V3206" i="3"/>
  <c r="V3205" i="3"/>
  <c r="V3204" i="3"/>
  <c r="V3203" i="3"/>
  <c r="V3202" i="3"/>
  <c r="V3201" i="3"/>
  <c r="V3200" i="3"/>
  <c r="V3199" i="3"/>
  <c r="V3198" i="3"/>
  <c r="V3197" i="3"/>
  <c r="V3196" i="3"/>
  <c r="V3195" i="3"/>
  <c r="V3194" i="3"/>
  <c r="V3193" i="3"/>
  <c r="V3192" i="3"/>
  <c r="V3191" i="3"/>
  <c r="V3190" i="3"/>
  <c r="V3189" i="3"/>
  <c r="V3188" i="3"/>
  <c r="V3187" i="3"/>
  <c r="V3185" i="3"/>
  <c r="V3184" i="3"/>
  <c r="V3183" i="3"/>
  <c r="V3182" i="3"/>
  <c r="V3181" i="3"/>
  <c r="V3180" i="3"/>
  <c r="V3179" i="3"/>
  <c r="V3178" i="3"/>
  <c r="V3177" i="3"/>
  <c r="V3176" i="3"/>
  <c r="V3175" i="3"/>
  <c r="V3174" i="3"/>
  <c r="V3173" i="3"/>
  <c r="V3172" i="3"/>
  <c r="V3171" i="3"/>
  <c r="V3170" i="3"/>
  <c r="V3169" i="3"/>
  <c r="V3168" i="3"/>
  <c r="V3167" i="3"/>
  <c r="V3166" i="3"/>
  <c r="V3165" i="3"/>
  <c r="V3164" i="3"/>
  <c r="V3162" i="3"/>
  <c r="V3161" i="3"/>
  <c r="V3160" i="3"/>
  <c r="V3159" i="3"/>
  <c r="V3158" i="3"/>
  <c r="V3157" i="3"/>
  <c r="V3156" i="3"/>
  <c r="V3155" i="3"/>
  <c r="V3154" i="3"/>
  <c r="V3153" i="3"/>
  <c r="V3152" i="3"/>
  <c r="V3151" i="3"/>
  <c r="V3150" i="3"/>
  <c r="V3149" i="3"/>
  <c r="V3148" i="3"/>
  <c r="V3147" i="3"/>
  <c r="V3146" i="3"/>
  <c r="V3145" i="3"/>
  <c r="V3143" i="3"/>
  <c r="V3142" i="3"/>
  <c r="V3141" i="3"/>
  <c r="V3140" i="3"/>
  <c r="V3139" i="3"/>
  <c r="V3138" i="3"/>
  <c r="V3136" i="3"/>
  <c r="V3135" i="3"/>
  <c r="V3134" i="3"/>
  <c r="V3133" i="3"/>
  <c r="V3132" i="3"/>
  <c r="V3131" i="3"/>
  <c r="V3130" i="3"/>
  <c r="V3129" i="3"/>
  <c r="V3128" i="3"/>
  <c r="V3127" i="3"/>
  <c r="V3126" i="3"/>
  <c r="V3125" i="3"/>
  <c r="V3124" i="3"/>
  <c r="V3123" i="3"/>
  <c r="V3122" i="3"/>
  <c r="V3121" i="3"/>
  <c r="V3120" i="3"/>
  <c r="V3119" i="3"/>
  <c r="V3118" i="3"/>
  <c r="V3117" i="3"/>
  <c r="V3116" i="3"/>
  <c r="V3115" i="3"/>
  <c r="V3114" i="3"/>
  <c r="V3113" i="3"/>
  <c r="V3112" i="3"/>
  <c r="V3111" i="3"/>
  <c r="V3110" i="3"/>
  <c r="V3109" i="3"/>
  <c r="V3108" i="3"/>
  <c r="V3107" i="3"/>
  <c r="V3106" i="3"/>
  <c r="V3105" i="3"/>
  <c r="V3104" i="3"/>
  <c r="V3103" i="3"/>
  <c r="V3102" i="3"/>
  <c r="V3101" i="3"/>
  <c r="V3100" i="3"/>
  <c r="V3099" i="3"/>
  <c r="V3098" i="3"/>
  <c r="V3097" i="3"/>
  <c r="V3096" i="3"/>
  <c r="V3095" i="3"/>
  <c r="V3093" i="3"/>
  <c r="V3092" i="3"/>
  <c r="V3091" i="3"/>
  <c r="V3090" i="3"/>
  <c r="V3089" i="3"/>
  <c r="V3088" i="3"/>
  <c r="V3087" i="3"/>
  <c r="V3086" i="3"/>
  <c r="V3085" i="3"/>
  <c r="V3084" i="3"/>
  <c r="V3083" i="3"/>
  <c r="V3082" i="3"/>
  <c r="V3081" i="3"/>
  <c r="V3080" i="3"/>
  <c r="V3079" i="3"/>
  <c r="V3078" i="3"/>
  <c r="V3077" i="3"/>
  <c r="V3076" i="3"/>
  <c r="V3075" i="3"/>
  <c r="V3074" i="3"/>
  <c r="V3073" i="3"/>
  <c r="V3072" i="3"/>
  <c r="V3071" i="3"/>
  <c r="V3070" i="3"/>
  <c r="V3069" i="3"/>
  <c r="V3068" i="3"/>
  <c r="V3067" i="3"/>
  <c r="V3066" i="3"/>
  <c r="V3065" i="3"/>
  <c r="V3064" i="3"/>
  <c r="V3063" i="3"/>
  <c r="V3062" i="3"/>
  <c r="V3061" i="3"/>
  <c r="V3060" i="3"/>
  <c r="V3059" i="3"/>
  <c r="V3058" i="3"/>
  <c r="V3057" i="3"/>
  <c r="V3056" i="3"/>
  <c r="V3055" i="3"/>
  <c r="V3054" i="3"/>
  <c r="V3053" i="3"/>
  <c r="V3052" i="3"/>
  <c r="V3051" i="3"/>
  <c r="V3050" i="3"/>
  <c r="V3049" i="3"/>
  <c r="V3048" i="3"/>
  <c r="V3047" i="3"/>
  <c r="V3046" i="3"/>
  <c r="V3045" i="3"/>
  <c r="V3044" i="3"/>
  <c r="V3043" i="3"/>
  <c r="V3042" i="3"/>
  <c r="V3041" i="3"/>
  <c r="V3040" i="3"/>
  <c r="V3039" i="3"/>
  <c r="V3038" i="3"/>
  <c r="V3037" i="3"/>
  <c r="V3036" i="3"/>
  <c r="V3035" i="3"/>
  <c r="V3034" i="3"/>
  <c r="V3033" i="3"/>
  <c r="V3032" i="3"/>
  <c r="V3031" i="3"/>
  <c r="V3030" i="3"/>
  <c r="V3029" i="3"/>
  <c r="V3028" i="3"/>
  <c r="V3027" i="3"/>
  <c r="V3026" i="3"/>
  <c r="V3025" i="3"/>
  <c r="V3024" i="3"/>
  <c r="V3023" i="3"/>
  <c r="V3022" i="3"/>
  <c r="V3021" i="3"/>
  <c r="V3020" i="3"/>
  <c r="V3019" i="3"/>
  <c r="V3018" i="3"/>
  <c r="V3017" i="3"/>
  <c r="V3016" i="3"/>
  <c r="V3015" i="3"/>
  <c r="V3014" i="3"/>
  <c r="V3013" i="3"/>
  <c r="V3012" i="3"/>
  <c r="V3011" i="3"/>
  <c r="V3010" i="3"/>
  <c r="V3009" i="3"/>
  <c r="V3008" i="3"/>
  <c r="V3007" i="3"/>
  <c r="V3006" i="3"/>
  <c r="V3005" i="3"/>
  <c r="V3004" i="3"/>
  <c r="V3003" i="3"/>
  <c r="V3002" i="3"/>
  <c r="V3001" i="3"/>
  <c r="V3000" i="3"/>
  <c r="V2999" i="3"/>
  <c r="V2998" i="3"/>
  <c r="V2997" i="3"/>
  <c r="V2996" i="3"/>
  <c r="V2995" i="3"/>
  <c r="V2994" i="3"/>
  <c r="V2993" i="3"/>
  <c r="V2992" i="3"/>
  <c r="V2991" i="3"/>
  <c r="V2990" i="3"/>
  <c r="V2989" i="3"/>
  <c r="V2988" i="3"/>
  <c r="V2987" i="3"/>
  <c r="V2986" i="3"/>
  <c r="V2985" i="3"/>
  <c r="V2984" i="3"/>
  <c r="V2983" i="3"/>
  <c r="V2982" i="3"/>
  <c r="V2981" i="3"/>
  <c r="V2980" i="3"/>
  <c r="V2979" i="3"/>
  <c r="V2978" i="3"/>
  <c r="V2977" i="3"/>
  <c r="V2976" i="3"/>
  <c r="V2975" i="3"/>
  <c r="V2974" i="3"/>
  <c r="V2973" i="3"/>
  <c r="V2972" i="3"/>
  <c r="V2971" i="3"/>
  <c r="V2970" i="3"/>
  <c r="V2969" i="3"/>
  <c r="V2968" i="3"/>
  <c r="V2967" i="3"/>
  <c r="V2966" i="3"/>
  <c r="V2965" i="3"/>
  <c r="V2964" i="3"/>
  <c r="V2963" i="3"/>
  <c r="V2962" i="3"/>
  <c r="V2961" i="3"/>
  <c r="V2960" i="3"/>
  <c r="V2959" i="3"/>
  <c r="V2958" i="3"/>
  <c r="V2957" i="3"/>
  <c r="V2956" i="3"/>
  <c r="V2955" i="3"/>
  <c r="V2954" i="3"/>
  <c r="V2953" i="3"/>
  <c r="V2952" i="3"/>
  <c r="V2951" i="3"/>
  <c r="V2950" i="3"/>
  <c r="V2949" i="3"/>
  <c r="V2948" i="3"/>
  <c r="V2947" i="3"/>
  <c r="V2946" i="3"/>
  <c r="V2945" i="3"/>
  <c r="V2944" i="3"/>
  <c r="V2943" i="3"/>
  <c r="V2942" i="3"/>
  <c r="V2941" i="3"/>
  <c r="V2940" i="3"/>
  <c r="V2939" i="3"/>
  <c r="V2938" i="3"/>
  <c r="V2937" i="3"/>
  <c r="V2936" i="3"/>
  <c r="V2935" i="3"/>
  <c r="V2934" i="3"/>
  <c r="V2933" i="3"/>
  <c r="V2932" i="3"/>
  <c r="V2931" i="3"/>
  <c r="V2930" i="3"/>
  <c r="V2929" i="3"/>
  <c r="V2928" i="3"/>
  <c r="V2927" i="3"/>
  <c r="V2926" i="3"/>
  <c r="V2925" i="3"/>
  <c r="V2924" i="3"/>
  <c r="V2923" i="3"/>
  <c r="V2922" i="3"/>
  <c r="V2921" i="3"/>
  <c r="V2920" i="3"/>
  <c r="V2919" i="3"/>
  <c r="V2918" i="3"/>
  <c r="V2917" i="3"/>
  <c r="V2916" i="3"/>
  <c r="V2915" i="3"/>
  <c r="V2914" i="3"/>
  <c r="V2913" i="3"/>
  <c r="V2912" i="3"/>
  <c r="V2911" i="3"/>
  <c r="V2910" i="3"/>
  <c r="V2909" i="3"/>
  <c r="V2908" i="3"/>
  <c r="V2907" i="3"/>
  <c r="V2906" i="3"/>
  <c r="V2905" i="3"/>
  <c r="V2904" i="3"/>
  <c r="V2903" i="3"/>
  <c r="V2902" i="3"/>
  <c r="V2901" i="3"/>
  <c r="V2900" i="3"/>
  <c r="V2899" i="3"/>
  <c r="V2898" i="3"/>
  <c r="V2897" i="3"/>
  <c r="V2896" i="3"/>
  <c r="V2895" i="3"/>
  <c r="V2894" i="3"/>
  <c r="V2893" i="3"/>
  <c r="V2892" i="3"/>
  <c r="V2891" i="3"/>
  <c r="V2890" i="3"/>
  <c r="V2889" i="3"/>
  <c r="V2888" i="3"/>
  <c r="V2887" i="3"/>
  <c r="V2886" i="3"/>
  <c r="V2885" i="3"/>
  <c r="V2884" i="3"/>
  <c r="V2883" i="3"/>
  <c r="V2882" i="3"/>
  <c r="V2881" i="3"/>
  <c r="V2880" i="3"/>
  <c r="V2879" i="3"/>
  <c r="V2878" i="3"/>
  <c r="V2877" i="3"/>
  <c r="V2876" i="3"/>
  <c r="V2875" i="3"/>
  <c r="V2874" i="3"/>
  <c r="V2873" i="3"/>
  <c r="V2872" i="3"/>
  <c r="V2871" i="3"/>
  <c r="V2870" i="3"/>
  <c r="V2869" i="3"/>
  <c r="V2868" i="3"/>
  <c r="V2867" i="3"/>
  <c r="V2866" i="3"/>
  <c r="V2865" i="3"/>
  <c r="V2864" i="3"/>
  <c r="V2863" i="3"/>
  <c r="V2862" i="3"/>
  <c r="V2861" i="3"/>
  <c r="V2860" i="3"/>
  <c r="V2859" i="3"/>
  <c r="V2857" i="3"/>
  <c r="V2856" i="3"/>
  <c r="V2855" i="3"/>
  <c r="V2854" i="3"/>
  <c r="V2853" i="3"/>
  <c r="V2852" i="3"/>
  <c r="V2851" i="3"/>
  <c r="V2850" i="3"/>
  <c r="V2849" i="3"/>
  <c r="V2848" i="3"/>
  <c r="V2847" i="3"/>
  <c r="V2846" i="3"/>
  <c r="V2845" i="3"/>
  <c r="V2844" i="3"/>
  <c r="V2843" i="3"/>
  <c r="V2842" i="3"/>
  <c r="V2841" i="3"/>
  <c r="V2840" i="3"/>
  <c r="V2839" i="3"/>
  <c r="V2838" i="3"/>
  <c r="V2837" i="3"/>
  <c r="V2836" i="3"/>
  <c r="V2835" i="3"/>
  <c r="V2834" i="3"/>
  <c r="V2833" i="3"/>
  <c r="V2832" i="3"/>
  <c r="V2831" i="3"/>
  <c r="V2830" i="3"/>
  <c r="V2829" i="3"/>
  <c r="V2828" i="3"/>
  <c r="V2827" i="3"/>
  <c r="V2826" i="3"/>
  <c r="V2825" i="3"/>
  <c r="V2824" i="3"/>
  <c r="V2823" i="3"/>
  <c r="V2822" i="3"/>
  <c r="V2821" i="3"/>
  <c r="V2820" i="3"/>
  <c r="V2819" i="3"/>
  <c r="V2818" i="3"/>
  <c r="V2817" i="3"/>
  <c r="V2816" i="3"/>
  <c r="V2815" i="3"/>
  <c r="V2814" i="3"/>
  <c r="V2813" i="3"/>
  <c r="V2812" i="3"/>
  <c r="V2811" i="3"/>
  <c r="V2810" i="3"/>
  <c r="V2809" i="3"/>
  <c r="V2808" i="3"/>
  <c r="V2807" i="3"/>
  <c r="V2806" i="3"/>
  <c r="V2805" i="3"/>
  <c r="V2804" i="3"/>
  <c r="V2803" i="3"/>
  <c r="V2802" i="3"/>
  <c r="V2801" i="3"/>
  <c r="V2800" i="3"/>
  <c r="V2799" i="3"/>
  <c r="V2798" i="3"/>
  <c r="V2797" i="3"/>
  <c r="V2796" i="3"/>
  <c r="V2795" i="3"/>
  <c r="V2794" i="3"/>
  <c r="V2793" i="3"/>
  <c r="V2792" i="3"/>
  <c r="V2791" i="3"/>
  <c r="V2790" i="3"/>
  <c r="V2789" i="3"/>
  <c r="V2788" i="3"/>
  <c r="V2787" i="3"/>
  <c r="V2786" i="3"/>
  <c r="V2785" i="3"/>
  <c r="V2784" i="3"/>
  <c r="V2783" i="3"/>
  <c r="V2782" i="3"/>
  <c r="V2781" i="3"/>
  <c r="V2780" i="3"/>
  <c r="V2779" i="3"/>
  <c r="V2778" i="3"/>
  <c r="V2777" i="3"/>
  <c r="V2776" i="3"/>
  <c r="V2775" i="3"/>
  <c r="V2774" i="3"/>
  <c r="V2773" i="3"/>
  <c r="V2772" i="3"/>
  <c r="V2771" i="3"/>
  <c r="V2770" i="3"/>
  <c r="V2769" i="3"/>
  <c r="V2768" i="3"/>
  <c r="V2767" i="3"/>
  <c r="V2766" i="3"/>
  <c r="V2765" i="3"/>
  <c r="V2764" i="3"/>
  <c r="V2763" i="3"/>
  <c r="V2762" i="3"/>
  <c r="V2761" i="3"/>
  <c r="V2760" i="3"/>
  <c r="V2759" i="3"/>
  <c r="V2758" i="3"/>
  <c r="V2757" i="3"/>
  <c r="V2756" i="3"/>
  <c r="V2755" i="3"/>
  <c r="V2754" i="3"/>
  <c r="V2753" i="3"/>
  <c r="V2752" i="3"/>
  <c r="V2751" i="3"/>
  <c r="V2750" i="3"/>
  <c r="V2749" i="3"/>
  <c r="V2748" i="3"/>
  <c r="V2747" i="3"/>
  <c r="V2746" i="3"/>
  <c r="V2745" i="3"/>
  <c r="V2744" i="3"/>
  <c r="V2743" i="3"/>
  <c r="V2742" i="3"/>
  <c r="V2741" i="3"/>
  <c r="V2740" i="3"/>
  <c r="V2739" i="3"/>
  <c r="V2738" i="3"/>
  <c r="V2737" i="3"/>
  <c r="V2736" i="3"/>
  <c r="V2735" i="3"/>
  <c r="V2734" i="3"/>
  <c r="V2733" i="3"/>
  <c r="V2732" i="3"/>
  <c r="V2731" i="3"/>
  <c r="V2730" i="3"/>
  <c r="V2729" i="3"/>
  <c r="V2728" i="3"/>
  <c r="V2727" i="3"/>
  <c r="V2726" i="3"/>
  <c r="V2725" i="3"/>
  <c r="V2724" i="3"/>
  <c r="V2723" i="3"/>
  <c r="V2722" i="3"/>
  <c r="V2721" i="3"/>
  <c r="V2720" i="3"/>
  <c r="V2719" i="3"/>
  <c r="V2718" i="3"/>
  <c r="V2717" i="3"/>
  <c r="V2716" i="3"/>
  <c r="V2715" i="3"/>
  <c r="V2714" i="3"/>
  <c r="V2713" i="3"/>
  <c r="V2712" i="3"/>
  <c r="V2711" i="3"/>
  <c r="V2710" i="3"/>
  <c r="V2709" i="3"/>
  <c r="V2708" i="3"/>
  <c r="V2707" i="3"/>
  <c r="V2706" i="3"/>
  <c r="V2705" i="3"/>
  <c r="V2704" i="3"/>
  <c r="V2703" i="3"/>
  <c r="V2702" i="3"/>
  <c r="V2701" i="3"/>
  <c r="V2700" i="3"/>
  <c r="V2699" i="3"/>
  <c r="V2697" i="3"/>
  <c r="V2696" i="3"/>
  <c r="V2695" i="3"/>
  <c r="V2694" i="3"/>
  <c r="V2693" i="3"/>
  <c r="V2692" i="3"/>
  <c r="V2691" i="3"/>
  <c r="V2690" i="3"/>
  <c r="V2689" i="3"/>
  <c r="V2688" i="3"/>
  <c r="V2686" i="3"/>
  <c r="V2685" i="3"/>
  <c r="V2684" i="3"/>
  <c r="V2683" i="3"/>
  <c r="V2682" i="3"/>
  <c r="V2681" i="3"/>
  <c r="V2680" i="3"/>
  <c r="V2679" i="3"/>
  <c r="V2677" i="3"/>
  <c r="V2676" i="3"/>
  <c r="V2675" i="3"/>
  <c r="V2674" i="3"/>
  <c r="V2673" i="3"/>
  <c r="V2672" i="3"/>
  <c r="V2671" i="3"/>
  <c r="V2670" i="3"/>
  <c r="V2669" i="3"/>
  <c r="V2668" i="3"/>
  <c r="V2667" i="3"/>
  <c r="V2666" i="3"/>
  <c r="V2665" i="3"/>
  <c r="V2664" i="3"/>
  <c r="V2663" i="3"/>
  <c r="V2662" i="3"/>
  <c r="V2661" i="3"/>
  <c r="V2660" i="3"/>
  <c r="V2659" i="3"/>
  <c r="V2658" i="3"/>
  <c r="V2657" i="3"/>
  <c r="V2656" i="3"/>
  <c r="V2655" i="3"/>
  <c r="V2654" i="3"/>
  <c r="V2653" i="3"/>
  <c r="V2652" i="3"/>
  <c r="V2651" i="3"/>
  <c r="V2650" i="3"/>
  <c r="V2649" i="3"/>
  <c r="V2648" i="3"/>
  <c r="V2647" i="3"/>
  <c r="V2645" i="3"/>
  <c r="V2644" i="3"/>
  <c r="V2643" i="3"/>
  <c r="V2642" i="3"/>
  <c r="V2641" i="3"/>
  <c r="V2640" i="3"/>
  <c r="V2639" i="3"/>
  <c r="V2637" i="3"/>
  <c r="V2636" i="3"/>
  <c r="V2635" i="3"/>
  <c r="V2634" i="3"/>
  <c r="V2633" i="3"/>
  <c r="V2632" i="3"/>
  <c r="V2631" i="3"/>
  <c r="V2630" i="3"/>
  <c r="V2629" i="3"/>
  <c r="V2628" i="3"/>
  <c r="V2627" i="3"/>
  <c r="V2626" i="3"/>
  <c r="V2625" i="3"/>
  <c r="V2624" i="3"/>
  <c r="V2623" i="3"/>
  <c r="V2622" i="3"/>
  <c r="V2621" i="3"/>
  <c r="V2620" i="3"/>
  <c r="V2619" i="3"/>
  <c r="V2618" i="3"/>
  <c r="V2617" i="3"/>
  <c r="V2616" i="3"/>
  <c r="V2615" i="3"/>
  <c r="V2614" i="3"/>
  <c r="V2613" i="3"/>
  <c r="V2612" i="3"/>
  <c r="V2611" i="3"/>
  <c r="V2610" i="3"/>
  <c r="V2609" i="3"/>
  <c r="V2608" i="3"/>
  <c r="V2607" i="3"/>
  <c r="V2606" i="3"/>
  <c r="V2605" i="3"/>
  <c r="V2604" i="3"/>
  <c r="V2603" i="3"/>
  <c r="V2602" i="3"/>
  <c r="V2601" i="3"/>
  <c r="V2600" i="3"/>
  <c r="V2599" i="3"/>
  <c r="V2598" i="3"/>
  <c r="V2597" i="3"/>
  <c r="V2596" i="3"/>
  <c r="V2595" i="3"/>
  <c r="V2594" i="3"/>
  <c r="V2593" i="3"/>
  <c r="V2592" i="3"/>
  <c r="V2591" i="3"/>
  <c r="V2589" i="3"/>
  <c r="V2588" i="3"/>
  <c r="V2587" i="3"/>
  <c r="V2586" i="3"/>
  <c r="V2585" i="3"/>
  <c r="V2584" i="3"/>
  <c r="V2582" i="3"/>
  <c r="V2581" i="3"/>
  <c r="V2580" i="3"/>
  <c r="V2579" i="3"/>
  <c r="V2578" i="3"/>
  <c r="V2577" i="3"/>
  <c r="V2576" i="3"/>
  <c r="V2575" i="3"/>
  <c r="V2574" i="3"/>
  <c r="V2573" i="3"/>
  <c r="V2572" i="3"/>
  <c r="V2571" i="3"/>
  <c r="V2570" i="3"/>
  <c r="V2569" i="3"/>
  <c r="V2568" i="3"/>
  <c r="V2567" i="3"/>
  <c r="V2566" i="3"/>
  <c r="V2565" i="3"/>
  <c r="V2563" i="3"/>
  <c r="V2562" i="3"/>
  <c r="V2561" i="3"/>
  <c r="V2560" i="3"/>
  <c r="V2559" i="3"/>
  <c r="V2558" i="3"/>
  <c r="V2557" i="3"/>
  <c r="V2556" i="3"/>
  <c r="V2555" i="3"/>
  <c r="V2554" i="3"/>
  <c r="V2553" i="3"/>
  <c r="V2552" i="3"/>
  <c r="V2551" i="3"/>
  <c r="V2550" i="3"/>
  <c r="V2549" i="3"/>
  <c r="V2548" i="3"/>
  <c r="V2547" i="3"/>
  <c r="V2546" i="3"/>
  <c r="V2545" i="3"/>
  <c r="V2544" i="3"/>
  <c r="V2543" i="3"/>
  <c r="V2542" i="3"/>
  <c r="V2541" i="3"/>
  <c r="V2540" i="3"/>
  <c r="V2539" i="3"/>
  <c r="V2538" i="3"/>
  <c r="V2537" i="3"/>
  <c r="V2536" i="3"/>
  <c r="V2535" i="3"/>
  <c r="V2534" i="3"/>
  <c r="V2533" i="3"/>
  <c r="V2532" i="3"/>
  <c r="V2531" i="3"/>
  <c r="V2530" i="3"/>
  <c r="V2529" i="3"/>
  <c r="V2528" i="3"/>
  <c r="V2527" i="3"/>
  <c r="V2526" i="3"/>
  <c r="V2525" i="3"/>
  <c r="V2524" i="3"/>
  <c r="V2523" i="3"/>
  <c r="V2522" i="3"/>
  <c r="V2521" i="3"/>
  <c r="V2520" i="3"/>
  <c r="V2519" i="3"/>
  <c r="V2517" i="3"/>
  <c r="V2516" i="3"/>
  <c r="V2515" i="3"/>
  <c r="V2514" i="3"/>
  <c r="V2513" i="3"/>
  <c r="V2511" i="3"/>
  <c r="V2510" i="3"/>
  <c r="V2509" i="3"/>
  <c r="V2508" i="3"/>
  <c r="V2507" i="3"/>
  <c r="V2506" i="3"/>
  <c r="V2505" i="3"/>
  <c r="V2504" i="3"/>
  <c r="V2503" i="3"/>
  <c r="V2502" i="3"/>
  <c r="V2501" i="3"/>
  <c r="V2500" i="3"/>
  <c r="V2499" i="3"/>
  <c r="V2498" i="3"/>
  <c r="V2497" i="3"/>
  <c r="V2496" i="3"/>
  <c r="V2495" i="3"/>
  <c r="V2494" i="3"/>
  <c r="V2493" i="3"/>
  <c r="V2492" i="3"/>
  <c r="V2491" i="3"/>
  <c r="V2490" i="3"/>
  <c r="V2489" i="3"/>
  <c r="V2488" i="3"/>
  <c r="V2487" i="3"/>
  <c r="V2486" i="3"/>
  <c r="V2485" i="3"/>
  <c r="V2484" i="3"/>
  <c r="V2483" i="3"/>
  <c r="V2482" i="3"/>
  <c r="V2481" i="3"/>
  <c r="V2480" i="3"/>
  <c r="V2479" i="3"/>
  <c r="V2478" i="3"/>
  <c r="V2477" i="3"/>
  <c r="V2476" i="3"/>
  <c r="V2475" i="3"/>
  <c r="V2474" i="3"/>
  <c r="V2473" i="3"/>
  <c r="V2472" i="3"/>
  <c r="V2471" i="3"/>
  <c r="V2470" i="3"/>
  <c r="V2469" i="3"/>
  <c r="V2468" i="3"/>
  <c r="V2467" i="3"/>
  <c r="V2466" i="3"/>
  <c r="V2465" i="3"/>
  <c r="V2464" i="3"/>
  <c r="V2463" i="3"/>
  <c r="V2462" i="3"/>
  <c r="V2461" i="3"/>
  <c r="V2460" i="3"/>
  <c r="V2459" i="3"/>
  <c r="V2458" i="3"/>
  <c r="V2457" i="3"/>
  <c r="V2456" i="3"/>
  <c r="V2455" i="3"/>
  <c r="V2454" i="3"/>
  <c r="V2453" i="3"/>
  <c r="V2452" i="3"/>
  <c r="V2451" i="3"/>
  <c r="V2450" i="3"/>
  <c r="V2449" i="3"/>
  <c r="V2448" i="3"/>
  <c r="V2447" i="3"/>
  <c r="V2446" i="3"/>
  <c r="V2445" i="3"/>
  <c r="V2444" i="3"/>
  <c r="V2443" i="3"/>
  <c r="V2442" i="3"/>
  <c r="V2441" i="3"/>
  <c r="V2440" i="3"/>
  <c r="V2439" i="3"/>
  <c r="V2438" i="3"/>
  <c r="V2437" i="3"/>
  <c r="V2436" i="3"/>
  <c r="V2435" i="3"/>
  <c r="V2434" i="3"/>
  <c r="V2433" i="3"/>
  <c r="V2432" i="3"/>
  <c r="V2431" i="3"/>
  <c r="V2430" i="3"/>
  <c r="V2429" i="3"/>
  <c r="V2428" i="3"/>
  <c r="V2427" i="3"/>
  <c r="V2426" i="3"/>
  <c r="V2425" i="3"/>
  <c r="V2424" i="3"/>
  <c r="V2423" i="3"/>
  <c r="V2422" i="3"/>
  <c r="V2421" i="3"/>
  <c r="V2420" i="3"/>
  <c r="V2419" i="3"/>
  <c r="V2418" i="3"/>
  <c r="V2417" i="3"/>
  <c r="V2416" i="3"/>
  <c r="V2415" i="3"/>
  <c r="V2414" i="3"/>
  <c r="V2413" i="3"/>
  <c r="V2412" i="3"/>
  <c r="V2411" i="3"/>
  <c r="V2410" i="3"/>
  <c r="V2409" i="3"/>
  <c r="V2408" i="3"/>
  <c r="V2407" i="3"/>
  <c r="V2406" i="3"/>
  <c r="V2405" i="3"/>
  <c r="V2404" i="3"/>
  <c r="V2403" i="3"/>
  <c r="V2402" i="3"/>
  <c r="V2401" i="3"/>
  <c r="V2400" i="3"/>
  <c r="V2399" i="3"/>
  <c r="V2398" i="3"/>
  <c r="V2397" i="3"/>
  <c r="V2396" i="3"/>
  <c r="V2395" i="3"/>
  <c r="V2394" i="3"/>
  <c r="V2393" i="3"/>
  <c r="V2392" i="3"/>
  <c r="V2391" i="3"/>
  <c r="V2390" i="3"/>
  <c r="V2389" i="3"/>
  <c r="V2388" i="3"/>
  <c r="V2387" i="3"/>
  <c r="V2386" i="3"/>
  <c r="V2385" i="3"/>
  <c r="V2384" i="3"/>
  <c r="V2383" i="3"/>
  <c r="V2382" i="3"/>
  <c r="V2381" i="3"/>
  <c r="V2380" i="3"/>
  <c r="V2379" i="3"/>
  <c r="V2378" i="3"/>
  <c r="V2377" i="3"/>
  <c r="V2376" i="3"/>
  <c r="V2375" i="3"/>
  <c r="V2374" i="3"/>
  <c r="V2373" i="3"/>
  <c r="V2372" i="3"/>
  <c r="V2371" i="3"/>
  <c r="V2370" i="3"/>
  <c r="V2369" i="3"/>
  <c r="V2368" i="3"/>
  <c r="V2367" i="3"/>
  <c r="V2366" i="3"/>
  <c r="V2365" i="3"/>
  <c r="V2364" i="3"/>
  <c r="V2363" i="3"/>
  <c r="V2362" i="3"/>
  <c r="V2361" i="3"/>
  <c r="V2360" i="3"/>
  <c r="V2359" i="3"/>
  <c r="V2358" i="3"/>
  <c r="V2357" i="3"/>
  <c r="V2356" i="3"/>
  <c r="V2355" i="3"/>
  <c r="V2354" i="3"/>
  <c r="V2353" i="3"/>
  <c r="V2352" i="3"/>
  <c r="V2351" i="3"/>
  <c r="V2350" i="3"/>
  <c r="V2349" i="3"/>
  <c r="V2348" i="3"/>
  <c r="V2347" i="3"/>
  <c r="V2346" i="3"/>
  <c r="V2345" i="3"/>
  <c r="V2344" i="3"/>
  <c r="V2343" i="3"/>
  <c r="V2342" i="3"/>
  <c r="V2341" i="3"/>
  <c r="V2340" i="3"/>
  <c r="V2339" i="3"/>
  <c r="V2338" i="3"/>
  <c r="V2337" i="3"/>
  <c r="V2336" i="3"/>
  <c r="V2335" i="3"/>
  <c r="V2334" i="3"/>
  <c r="V2333" i="3"/>
  <c r="V2332" i="3"/>
  <c r="V2331" i="3"/>
  <c r="V2330" i="3"/>
  <c r="V2329" i="3"/>
  <c r="V2328" i="3"/>
  <c r="V2327" i="3"/>
  <c r="V2326" i="3"/>
  <c r="V2325" i="3"/>
  <c r="V2324" i="3"/>
  <c r="V2323" i="3"/>
  <c r="V2322" i="3"/>
  <c r="V2321" i="3"/>
  <c r="V2320" i="3"/>
  <c r="V2319" i="3"/>
  <c r="V2318" i="3"/>
  <c r="V2317" i="3"/>
  <c r="V2316" i="3"/>
  <c r="V2315" i="3"/>
  <c r="V2314" i="3"/>
  <c r="V2313" i="3"/>
  <c r="V2312" i="3"/>
  <c r="V2311" i="3"/>
  <c r="V2310" i="3"/>
  <c r="V2309" i="3"/>
  <c r="V2308" i="3"/>
  <c r="V2307" i="3"/>
  <c r="V2306" i="3"/>
  <c r="V2305" i="3"/>
  <c r="V2304" i="3"/>
  <c r="V2303" i="3"/>
  <c r="V2302" i="3"/>
  <c r="V2301" i="3"/>
  <c r="V2300" i="3"/>
  <c r="V2299" i="3"/>
  <c r="V2298" i="3"/>
  <c r="V2297" i="3"/>
  <c r="V2296" i="3"/>
  <c r="V2295" i="3"/>
  <c r="V2294" i="3"/>
  <c r="V2293" i="3"/>
  <c r="V2292" i="3"/>
  <c r="V2291" i="3"/>
  <c r="V2290" i="3"/>
  <c r="V2289" i="3"/>
  <c r="V2288" i="3"/>
  <c r="V2287" i="3"/>
  <c r="V2286" i="3"/>
  <c r="V2285" i="3"/>
  <c r="V2284" i="3"/>
  <c r="V2283" i="3"/>
  <c r="V2282" i="3"/>
  <c r="V2281" i="3"/>
  <c r="V2280" i="3"/>
  <c r="V2279" i="3"/>
  <c r="V2278" i="3"/>
  <c r="V2277" i="3"/>
  <c r="V2276" i="3"/>
  <c r="V2275" i="3"/>
  <c r="V2274" i="3"/>
  <c r="V2273" i="3"/>
  <c r="V2272" i="3"/>
  <c r="V2271" i="3"/>
  <c r="V2270" i="3"/>
  <c r="V2269" i="3"/>
  <c r="V2268" i="3"/>
  <c r="V2266" i="3"/>
  <c r="V2264" i="3"/>
  <c r="V2263" i="3"/>
  <c r="V2262" i="3"/>
  <c r="V2261" i="3"/>
  <c r="V2260" i="3"/>
  <c r="V2259" i="3"/>
  <c r="V2258" i="3"/>
  <c r="V2257" i="3"/>
  <c r="V2256" i="3"/>
  <c r="V2255" i="3"/>
  <c r="V2254" i="3"/>
  <c r="V2253" i="3"/>
  <c r="V2252" i="3"/>
  <c r="V2251" i="3"/>
  <c r="V2250" i="3"/>
  <c r="V2249" i="3"/>
  <c r="V2248" i="3"/>
  <c r="V2247" i="3"/>
  <c r="V2246" i="3"/>
  <c r="V2245" i="3"/>
  <c r="V2244" i="3"/>
  <c r="V2243" i="3"/>
  <c r="V2242" i="3"/>
  <c r="V2241" i="3"/>
  <c r="V2239" i="3"/>
  <c r="V2238" i="3"/>
  <c r="V2237" i="3"/>
  <c r="V2236" i="3"/>
  <c r="V2235" i="3"/>
  <c r="V2234" i="3"/>
  <c r="V2233" i="3"/>
  <c r="V2232" i="3"/>
  <c r="V2231" i="3"/>
  <c r="V2230" i="3"/>
  <c r="V2229" i="3"/>
  <c r="V2228" i="3"/>
  <c r="V2227" i="3"/>
  <c r="V2226" i="3"/>
  <c r="V2225" i="3"/>
  <c r="V2224" i="3"/>
  <c r="V2223" i="3"/>
  <c r="V2222" i="3"/>
  <c r="V2221" i="3"/>
  <c r="V2220" i="3"/>
  <c r="V2219" i="3"/>
  <c r="V2217" i="3"/>
  <c r="V2216" i="3"/>
  <c r="V2215" i="3"/>
  <c r="V2214" i="3"/>
  <c r="V2213" i="3"/>
  <c r="V2212" i="3"/>
  <c r="V2211" i="3"/>
  <c r="V2210" i="3"/>
  <c r="V2209" i="3"/>
  <c r="V2208" i="3"/>
  <c r="V2207" i="3"/>
  <c r="V2206" i="3"/>
  <c r="V2205" i="3"/>
  <c r="V2203" i="3"/>
  <c r="V2202" i="3"/>
  <c r="V2201" i="3"/>
  <c r="V2200" i="3"/>
  <c r="V2199" i="3"/>
  <c r="V2198" i="3"/>
  <c r="V2197" i="3"/>
  <c r="V2196" i="3"/>
  <c r="V2195" i="3"/>
  <c r="V2194" i="3"/>
  <c r="V2193" i="3"/>
  <c r="V2192" i="3"/>
  <c r="V2191" i="3"/>
  <c r="V2190" i="3"/>
  <c r="V2189" i="3"/>
  <c r="V2188" i="3"/>
  <c r="V2187" i="3"/>
  <c r="V2186" i="3"/>
  <c r="V2185" i="3"/>
  <c r="V2184" i="3"/>
  <c r="V2182" i="3"/>
  <c r="V2181" i="3"/>
  <c r="V2180" i="3"/>
  <c r="V2179" i="3"/>
  <c r="V2178" i="3"/>
  <c r="V2177" i="3"/>
  <c r="V2176" i="3"/>
  <c r="V2175" i="3"/>
  <c r="V2174" i="3"/>
  <c r="V2172" i="3"/>
  <c r="V2171" i="3"/>
  <c r="V2170" i="3"/>
  <c r="V2169" i="3"/>
  <c r="V2168" i="3"/>
  <c r="V2167" i="3"/>
  <c r="V2166" i="3"/>
  <c r="V2165" i="3"/>
  <c r="V2164" i="3"/>
  <c r="V2163" i="3"/>
  <c r="V2162" i="3"/>
  <c r="V2161" i="3"/>
  <c r="V2160" i="3"/>
  <c r="V2159" i="3"/>
  <c r="V2158" i="3"/>
  <c r="V2157" i="3"/>
  <c r="V2156" i="3"/>
  <c r="V2155" i="3"/>
  <c r="V2154" i="3"/>
  <c r="V2153" i="3"/>
  <c r="V2151" i="3"/>
  <c r="V2150" i="3"/>
  <c r="V2148" i="3"/>
  <c r="V2147" i="3"/>
  <c r="V2146" i="3"/>
  <c r="V2145" i="3"/>
  <c r="V2144" i="3"/>
  <c r="V2143" i="3"/>
  <c r="V2142" i="3"/>
  <c r="V2141" i="3"/>
  <c r="V2140" i="3"/>
  <c r="V2139" i="3"/>
  <c r="V2138" i="3"/>
  <c r="V2134" i="3"/>
  <c r="V2133" i="3"/>
  <c r="V2132" i="3"/>
  <c r="V2131" i="3"/>
  <c r="V2130" i="3"/>
  <c r="V2129" i="3"/>
  <c r="V2128" i="3"/>
  <c r="V2127" i="3"/>
  <c r="V2126" i="3"/>
  <c r="V2125" i="3"/>
  <c r="V2124" i="3"/>
  <c r="V2123" i="3"/>
  <c r="V2122" i="3"/>
  <c r="V2121" i="3"/>
  <c r="V2120" i="3"/>
  <c r="V2119" i="3"/>
  <c r="V2118" i="3"/>
  <c r="V2117" i="3"/>
  <c r="V2116" i="3"/>
  <c r="V2115" i="3"/>
  <c r="V2114" i="3"/>
  <c r="V2113" i="3"/>
  <c r="V2112" i="3"/>
  <c r="V2111" i="3"/>
  <c r="V2110" i="3"/>
  <c r="V2109" i="3"/>
  <c r="V2108" i="3"/>
  <c r="V2107" i="3"/>
  <c r="V2106" i="3"/>
  <c r="V2105" i="3"/>
  <c r="V2103" i="3"/>
  <c r="V2101" i="3"/>
  <c r="V2100" i="3"/>
  <c r="V2099" i="3"/>
  <c r="V2098" i="3"/>
  <c r="V2097" i="3"/>
  <c r="V2096" i="3"/>
  <c r="V2094" i="3"/>
  <c r="V2093" i="3"/>
  <c r="V2092" i="3"/>
  <c r="V2091" i="3"/>
  <c r="V2090" i="3"/>
  <c r="V2089" i="3"/>
  <c r="V2088" i="3"/>
  <c r="V2087" i="3"/>
  <c r="V2086" i="3"/>
  <c r="V2085" i="3"/>
  <c r="V2084" i="3"/>
  <c r="V2083" i="3"/>
  <c r="V2081" i="3"/>
  <c r="V2080" i="3"/>
  <c r="V2078" i="3"/>
  <c r="V2077" i="3"/>
  <c r="V2076" i="3"/>
  <c r="V2075" i="3"/>
  <c r="V2074" i="3"/>
  <c r="V2073" i="3"/>
  <c r="V2072" i="3"/>
  <c r="V2071" i="3"/>
  <c r="V2070" i="3"/>
  <c r="V2069" i="3"/>
  <c r="V2068" i="3"/>
  <c r="V2067" i="3"/>
  <c r="V2066" i="3"/>
  <c r="V2065" i="3"/>
  <c r="V2064" i="3"/>
  <c r="V2063" i="3"/>
  <c r="V2062" i="3"/>
  <c r="V2061" i="3"/>
  <c r="V2060" i="3"/>
  <c r="V2059" i="3"/>
  <c r="V2058" i="3"/>
  <c r="V2057" i="3"/>
  <c r="V2056" i="3"/>
  <c r="V2054" i="3"/>
  <c r="V2053" i="3"/>
  <c r="V2052" i="3"/>
  <c r="V2051" i="3"/>
  <c r="V2050" i="3"/>
  <c r="V2049" i="3"/>
  <c r="V2048" i="3"/>
  <c r="V2047" i="3"/>
  <c r="V2046" i="3"/>
  <c r="V2045" i="3"/>
  <c r="V2044" i="3"/>
  <c r="V2043" i="3"/>
  <c r="V2042" i="3"/>
  <c r="V2041" i="3"/>
  <c r="V2040" i="3"/>
  <c r="V2039" i="3"/>
  <c r="V2038" i="3"/>
  <c r="V2037" i="3"/>
  <c r="V2036" i="3"/>
  <c r="V2035" i="3"/>
  <c r="V2034" i="3"/>
  <c r="V2033" i="3"/>
  <c r="V2032" i="3"/>
  <c r="V2031" i="3"/>
  <c r="V2030" i="3"/>
  <c r="V2029" i="3"/>
  <c r="V2028" i="3"/>
  <c r="V2027" i="3"/>
  <c r="V2026" i="3"/>
  <c r="V2025" i="3"/>
  <c r="V2024" i="3"/>
  <c r="V2023" i="3"/>
  <c r="V2022" i="3"/>
  <c r="V2021" i="3"/>
  <c r="V2020" i="3"/>
  <c r="V2019" i="3"/>
  <c r="V2018" i="3"/>
  <c r="V2017" i="3"/>
  <c r="V2015" i="3"/>
  <c r="V2014" i="3"/>
  <c r="V2013" i="3"/>
  <c r="V2012" i="3"/>
  <c r="V2011" i="3"/>
  <c r="V2010" i="3"/>
  <c r="V2009" i="3"/>
  <c r="V2008" i="3"/>
  <c r="V2007" i="3"/>
  <c r="V2006" i="3"/>
  <c r="V2005" i="3"/>
  <c r="V2004" i="3"/>
  <c r="V2003" i="3"/>
  <c r="V2002" i="3"/>
  <c r="V2001" i="3"/>
  <c r="V2000" i="3"/>
  <c r="V1999" i="3"/>
  <c r="V1998" i="3"/>
  <c r="V1997" i="3"/>
  <c r="V1996" i="3"/>
  <c r="V1995" i="3"/>
  <c r="V1994" i="3"/>
  <c r="V1993" i="3"/>
  <c r="V1991" i="3"/>
  <c r="V1990" i="3"/>
  <c r="V1989" i="3"/>
  <c r="V1988" i="3"/>
  <c r="V1987" i="3"/>
  <c r="V1986" i="3"/>
  <c r="V1985" i="3"/>
  <c r="V1984" i="3"/>
  <c r="V1983" i="3"/>
  <c r="V1982" i="3"/>
  <c r="V1981" i="3"/>
  <c r="V1980" i="3"/>
  <c r="V1978" i="3"/>
  <c r="V1977" i="3"/>
  <c r="V1976" i="3"/>
  <c r="V1975" i="3"/>
  <c r="V1973" i="3"/>
  <c r="V1972" i="3"/>
  <c r="V1971" i="3"/>
  <c r="V1970" i="3"/>
  <c r="V1969" i="3"/>
  <c r="V1968" i="3"/>
  <c r="V1967" i="3"/>
  <c r="V1966" i="3"/>
  <c r="V1965" i="3"/>
  <c r="V1964" i="3"/>
  <c r="V1963" i="3"/>
  <c r="V1962" i="3"/>
  <c r="V1961" i="3"/>
  <c r="V1960" i="3"/>
  <c r="V1959" i="3"/>
  <c r="V1958" i="3"/>
  <c r="V1957" i="3"/>
  <c r="V1956" i="3"/>
  <c r="V1955" i="3"/>
  <c r="V1954" i="3"/>
  <c r="V1953" i="3"/>
  <c r="V1952" i="3"/>
  <c r="V1951" i="3"/>
  <c r="V1950" i="3"/>
  <c r="V1949" i="3"/>
  <c r="V1948" i="3"/>
  <c r="V1945" i="3"/>
  <c r="V1944" i="3"/>
  <c r="V1943" i="3"/>
  <c r="V1942" i="3"/>
  <c r="V1940" i="3"/>
  <c r="V1939" i="3"/>
  <c r="V1938" i="3"/>
  <c r="V1937" i="3"/>
  <c r="V1936" i="3"/>
  <c r="V1935" i="3"/>
  <c r="V1934" i="3"/>
  <c r="V1933" i="3"/>
  <c r="V1932" i="3"/>
  <c r="V1930" i="3"/>
  <c r="V1929" i="3"/>
  <c r="V1928" i="3"/>
  <c r="V1927" i="3"/>
  <c r="V1926" i="3"/>
  <c r="V1925" i="3"/>
  <c r="V1924" i="3"/>
  <c r="V1923" i="3"/>
  <c r="V1922" i="3"/>
  <c r="V1921" i="3"/>
  <c r="V1920" i="3"/>
  <c r="V1919" i="3"/>
  <c r="V1918" i="3"/>
  <c r="V1917" i="3"/>
  <c r="V1916" i="3"/>
  <c r="V1914" i="3"/>
  <c r="V1912" i="3"/>
  <c r="V1911" i="3"/>
  <c r="V1910" i="3"/>
  <c r="V1909" i="3"/>
  <c r="V1908" i="3"/>
  <c r="V1907" i="3"/>
  <c r="V1906" i="3"/>
  <c r="V1905" i="3"/>
  <c r="V1904" i="3"/>
  <c r="V1903" i="3"/>
  <c r="V1902" i="3"/>
  <c r="V1901" i="3"/>
  <c r="V1900" i="3"/>
  <c r="V1899" i="3"/>
  <c r="V1898" i="3"/>
  <c r="V1895" i="3"/>
  <c r="V1894" i="3"/>
  <c r="V1893" i="3"/>
  <c r="V1892" i="3"/>
  <c r="V1891" i="3"/>
  <c r="V1890" i="3"/>
  <c r="V1889" i="3"/>
  <c r="V1888" i="3"/>
  <c r="V1887" i="3"/>
  <c r="V1886" i="3"/>
  <c r="V1885" i="3"/>
  <c r="V1884" i="3"/>
  <c r="V1883" i="3"/>
  <c r="V1882" i="3"/>
  <c r="V1881" i="3"/>
  <c r="V1880" i="3"/>
  <c r="V1879" i="3"/>
  <c r="V1878" i="3"/>
  <c r="V1877" i="3"/>
  <c r="V1876" i="3"/>
  <c r="V1875" i="3"/>
  <c r="V1874" i="3"/>
  <c r="V1872" i="3"/>
  <c r="V1870" i="3"/>
  <c r="V1869" i="3"/>
  <c r="V1868" i="3"/>
  <c r="V1867" i="3"/>
  <c r="V1866" i="3"/>
  <c r="V1865" i="3"/>
  <c r="V1864" i="3"/>
  <c r="V1863" i="3"/>
  <c r="V1862" i="3"/>
  <c r="V1861" i="3"/>
  <c r="V1860" i="3"/>
  <c r="V1859" i="3"/>
  <c r="V1858" i="3"/>
  <c r="V1857" i="3"/>
  <c r="V1856" i="3"/>
  <c r="V1855" i="3"/>
  <c r="V1854" i="3"/>
  <c r="V1853" i="3"/>
  <c r="V1852" i="3"/>
  <c r="V1851" i="3"/>
  <c r="V1850" i="3"/>
  <c r="V1849" i="3"/>
  <c r="V1848" i="3"/>
  <c r="V1847" i="3"/>
  <c r="V1846" i="3"/>
  <c r="V1844" i="3"/>
  <c r="V1843" i="3"/>
  <c r="V1842" i="3"/>
  <c r="V1841" i="3"/>
  <c r="V1840" i="3"/>
  <c r="V1838" i="3"/>
  <c r="V1837" i="3"/>
  <c r="V1836" i="3"/>
  <c r="V1835" i="3"/>
  <c r="V1834" i="3"/>
  <c r="V1833" i="3"/>
  <c r="V1832" i="3"/>
  <c r="V1831" i="3"/>
  <c r="V1830" i="3"/>
  <c r="V1829" i="3"/>
  <c r="V1828" i="3"/>
  <c r="V1827" i="3"/>
  <c r="V1825" i="3"/>
  <c r="V1824" i="3"/>
  <c r="V1823" i="3"/>
  <c r="V1822" i="3"/>
  <c r="V1821" i="3"/>
  <c r="V1820" i="3"/>
  <c r="V1819" i="3"/>
  <c r="V1818" i="3"/>
  <c r="V1817" i="3"/>
  <c r="V1816" i="3"/>
  <c r="V1815" i="3"/>
  <c r="V1814" i="3"/>
  <c r="V1813" i="3"/>
  <c r="V1812" i="3"/>
  <c r="V1811" i="3"/>
  <c r="V1810" i="3"/>
  <c r="V1809" i="3"/>
  <c r="V1808" i="3"/>
  <c r="V1807" i="3"/>
  <c r="V1806" i="3"/>
  <c r="V1805" i="3"/>
  <c r="V1803" i="3"/>
  <c r="V1802" i="3"/>
  <c r="V1801" i="3"/>
  <c r="V1800" i="3"/>
  <c r="V1799" i="3"/>
  <c r="V1798" i="3"/>
  <c r="V1797" i="3"/>
  <c r="V1796" i="3"/>
  <c r="V1795" i="3"/>
  <c r="V1794" i="3"/>
  <c r="V1793" i="3"/>
  <c r="V1792" i="3"/>
  <c r="V1791" i="3"/>
  <c r="V1790" i="3"/>
  <c r="V1789" i="3"/>
  <c r="V1788" i="3"/>
  <c r="V1787" i="3"/>
  <c r="V1785" i="3"/>
  <c r="V1784" i="3"/>
  <c r="V1783" i="3"/>
  <c r="V1782" i="3"/>
  <c r="V1781" i="3"/>
  <c r="V1780" i="3"/>
  <c r="V1779" i="3"/>
  <c r="V1778" i="3"/>
  <c r="V1777" i="3"/>
  <c r="V1776" i="3"/>
  <c r="V1775" i="3"/>
  <c r="V1774" i="3"/>
  <c r="V1773" i="3"/>
  <c r="V1772" i="3"/>
  <c r="V1771" i="3"/>
  <c r="V1770" i="3"/>
  <c r="V1769" i="3"/>
  <c r="V1768" i="3"/>
  <c r="V1767" i="3"/>
  <c r="V1766" i="3"/>
  <c r="V1765" i="3"/>
  <c r="V1764" i="3"/>
  <c r="V1763" i="3"/>
  <c r="V1762" i="3"/>
  <c r="V1759" i="3"/>
  <c r="V1758" i="3"/>
  <c r="V1757" i="3"/>
  <c r="V1756" i="3"/>
  <c r="V1755" i="3"/>
  <c r="V1754" i="3"/>
  <c r="V1753" i="3"/>
  <c r="V1752" i="3"/>
  <c r="V1751" i="3"/>
  <c r="V1750" i="3"/>
  <c r="V1749" i="3"/>
  <c r="V1748" i="3"/>
  <c r="V1747" i="3"/>
  <c r="V1746" i="3"/>
  <c r="V1745" i="3"/>
  <c r="V1744" i="3"/>
  <c r="V1743" i="3"/>
  <c r="V1742" i="3"/>
  <c r="V1741" i="3"/>
  <c r="V1740" i="3"/>
  <c r="V1739" i="3"/>
  <c r="V1737" i="3"/>
  <c r="V1736" i="3"/>
  <c r="V1735" i="3"/>
  <c r="V1734" i="3"/>
  <c r="V1733" i="3"/>
  <c r="V1732" i="3"/>
  <c r="V1731" i="3"/>
  <c r="V1730" i="3"/>
  <c r="V1729" i="3"/>
  <c r="V1728" i="3"/>
  <c r="V1727" i="3"/>
  <c r="V1726" i="3"/>
  <c r="V1725" i="3"/>
  <c r="V1724" i="3"/>
  <c r="V1723" i="3"/>
  <c r="V1722" i="3"/>
  <c r="V1721" i="3"/>
  <c r="V1720" i="3"/>
  <c r="V1719" i="3"/>
  <c r="V1718" i="3"/>
  <c r="V1717" i="3"/>
  <c r="V1716" i="3"/>
  <c r="V1715" i="3"/>
  <c r="V1714" i="3"/>
  <c r="V1713" i="3"/>
  <c r="V1712" i="3"/>
  <c r="V1711" i="3"/>
  <c r="V1710" i="3"/>
  <c r="V1709" i="3"/>
  <c r="V1708" i="3"/>
  <c r="V1707" i="3"/>
  <c r="V1706" i="3"/>
  <c r="V1705" i="3"/>
  <c r="V1704" i="3"/>
  <c r="V1703" i="3"/>
  <c r="V1702" i="3"/>
  <c r="V1701" i="3"/>
  <c r="V1700" i="3"/>
  <c r="V1699" i="3"/>
  <c r="V1698" i="3"/>
  <c r="V1697" i="3"/>
  <c r="V1696" i="3"/>
  <c r="V1695" i="3"/>
  <c r="V1694" i="3"/>
  <c r="V1693" i="3"/>
  <c r="V1692" i="3"/>
  <c r="V1691" i="3"/>
  <c r="V1690" i="3"/>
  <c r="V1689" i="3"/>
  <c r="V1688" i="3"/>
  <c r="V1687" i="3"/>
  <c r="V1686" i="3"/>
  <c r="V1685" i="3"/>
  <c r="V1684" i="3"/>
  <c r="V1683" i="3"/>
  <c r="V1682" i="3"/>
  <c r="V1681" i="3"/>
  <c r="V1680" i="3"/>
  <c r="V1679" i="3"/>
  <c r="V1678" i="3"/>
  <c r="V1677" i="3"/>
  <c r="V1676" i="3"/>
  <c r="V1675" i="3"/>
  <c r="V1674" i="3"/>
  <c r="V1673" i="3"/>
  <c r="V1672" i="3"/>
  <c r="V1671" i="3"/>
  <c r="V1670" i="3"/>
  <c r="V1669" i="3"/>
  <c r="V1668" i="3"/>
  <c r="V1667" i="3"/>
  <c r="V1666" i="3"/>
  <c r="V1665" i="3"/>
  <c r="V1664" i="3"/>
  <c r="V1663" i="3"/>
  <c r="V1662" i="3"/>
  <c r="V1661" i="3"/>
  <c r="V1660" i="3"/>
  <c r="V1659" i="3"/>
  <c r="V1658" i="3"/>
  <c r="V1657" i="3"/>
  <c r="V1656" i="3"/>
  <c r="V1655" i="3"/>
  <c r="V1654" i="3"/>
  <c r="V1653" i="3"/>
  <c r="V1652" i="3"/>
  <c r="V1651" i="3"/>
  <c r="V1650" i="3"/>
  <c r="V1649" i="3"/>
  <c r="V1648" i="3"/>
  <c r="V1647" i="3"/>
  <c r="V1646" i="3"/>
  <c r="V1645" i="3"/>
  <c r="V1644" i="3"/>
  <c r="V1643" i="3"/>
  <c r="V1642" i="3"/>
  <c r="V1641" i="3"/>
  <c r="V1640" i="3"/>
  <c r="V1639" i="3"/>
  <c r="V1638" i="3"/>
  <c r="V1637" i="3"/>
  <c r="V1636" i="3"/>
  <c r="V1635" i="3"/>
  <c r="V1634" i="3"/>
  <c r="V1633" i="3"/>
  <c r="V1632" i="3"/>
  <c r="V1631" i="3"/>
  <c r="V1630" i="3"/>
  <c r="V1629" i="3"/>
  <c r="V1628" i="3"/>
  <c r="V1627" i="3"/>
  <c r="V1626" i="3"/>
  <c r="V1625" i="3"/>
  <c r="V1624" i="3"/>
  <c r="V1623" i="3"/>
  <c r="V1622" i="3"/>
  <c r="V1621" i="3"/>
  <c r="V1620" i="3"/>
  <c r="V1619" i="3"/>
  <c r="V1618" i="3"/>
  <c r="V1617" i="3"/>
  <c r="V1616" i="3"/>
  <c r="V1615" i="3"/>
  <c r="V1614" i="3"/>
  <c r="V1613" i="3"/>
  <c r="V1612" i="3"/>
  <c r="V1611" i="3"/>
  <c r="V1610" i="3"/>
  <c r="V1609" i="3"/>
  <c r="V1608" i="3"/>
  <c r="V1607" i="3"/>
  <c r="V1606" i="3"/>
  <c r="V1605" i="3"/>
  <c r="V1604" i="3"/>
  <c r="V1603" i="3"/>
  <c r="V1602" i="3"/>
  <c r="V1601" i="3"/>
  <c r="V1600" i="3"/>
  <c r="V1599" i="3"/>
  <c r="V1598" i="3"/>
  <c r="V1597" i="3"/>
  <c r="V1596" i="3"/>
  <c r="V1595" i="3"/>
  <c r="V1594" i="3"/>
  <c r="V1593" i="3"/>
  <c r="V1592" i="3"/>
  <c r="V1591" i="3"/>
  <c r="V1590" i="3"/>
  <c r="V1589" i="3"/>
  <c r="V1588" i="3"/>
  <c r="V1587" i="3"/>
  <c r="V1586" i="3"/>
  <c r="V1585" i="3"/>
  <c r="V1584" i="3"/>
  <c r="V1583" i="3"/>
  <c r="V1582" i="3"/>
  <c r="V1581" i="3"/>
  <c r="V1580" i="3"/>
  <c r="V1579" i="3"/>
  <c r="V1578" i="3"/>
  <c r="V1577" i="3"/>
  <c r="V1576" i="3"/>
  <c r="V1575" i="3"/>
  <c r="V1574" i="3"/>
  <c r="V1573" i="3"/>
  <c r="V1572" i="3"/>
  <c r="V1571" i="3"/>
  <c r="V1570" i="3"/>
  <c r="V1569" i="3"/>
  <c r="V1568" i="3"/>
  <c r="V1567" i="3"/>
  <c r="V1566" i="3"/>
  <c r="V1565" i="3"/>
  <c r="V1564" i="3"/>
  <c r="V1563" i="3"/>
  <c r="V1562" i="3"/>
  <c r="V1561" i="3"/>
  <c r="V1560" i="3"/>
  <c r="V1559" i="3"/>
  <c r="V1558" i="3"/>
  <c r="V1557" i="3"/>
  <c r="V1556" i="3"/>
  <c r="V1555" i="3"/>
  <c r="V1554" i="3"/>
  <c r="V1553" i="3"/>
  <c r="V1552" i="3"/>
  <c r="V1551" i="3"/>
  <c r="V1550" i="3"/>
  <c r="V1549" i="3"/>
  <c r="V1548" i="3"/>
  <c r="V1547" i="3"/>
  <c r="V1546" i="3"/>
  <c r="V1545" i="3"/>
  <c r="V1544" i="3"/>
  <c r="V1543" i="3"/>
  <c r="V1542" i="3"/>
  <c r="V1541" i="3"/>
  <c r="V1540" i="3"/>
  <c r="V1539" i="3"/>
  <c r="V1538" i="3"/>
  <c r="V1537" i="3"/>
  <c r="V1536" i="3"/>
  <c r="V1535" i="3"/>
  <c r="V1534" i="3"/>
  <c r="V1533" i="3"/>
  <c r="V1532" i="3"/>
  <c r="V1531" i="3"/>
  <c r="V1530" i="3"/>
  <c r="V1529" i="3"/>
  <c r="V1528" i="3"/>
  <c r="V1527" i="3"/>
  <c r="V1526" i="3"/>
  <c r="V1525" i="3"/>
  <c r="V1524" i="3"/>
  <c r="V1523" i="3"/>
  <c r="V1522" i="3"/>
  <c r="V1521" i="3"/>
  <c r="V1520" i="3"/>
  <c r="V1519" i="3"/>
  <c r="V1518" i="3"/>
  <c r="V1517" i="3"/>
  <c r="V1516" i="3"/>
  <c r="V1515" i="3"/>
  <c r="V1514" i="3"/>
  <c r="V1513" i="3"/>
  <c r="V1512" i="3"/>
  <c r="V1511" i="3"/>
  <c r="V1510" i="3"/>
  <c r="V1509" i="3"/>
  <c r="V1508" i="3"/>
  <c r="V1507" i="3"/>
  <c r="V1506" i="3"/>
  <c r="V1505" i="3"/>
  <c r="V1504" i="3"/>
  <c r="V1503" i="3"/>
  <c r="V1502" i="3"/>
  <c r="V1501" i="3"/>
  <c r="V1500" i="3"/>
  <c r="V1499" i="3"/>
  <c r="V1498" i="3"/>
  <c r="V1497" i="3"/>
  <c r="V1496" i="3"/>
  <c r="V1495" i="3"/>
  <c r="V1494" i="3"/>
  <c r="V1493" i="3"/>
  <c r="V1492" i="3"/>
  <c r="V1491" i="3"/>
  <c r="V1490" i="3"/>
  <c r="V1489" i="3"/>
  <c r="V1488" i="3"/>
  <c r="V1487" i="3"/>
  <c r="V1486" i="3"/>
  <c r="V1485" i="3"/>
  <c r="V1484" i="3"/>
  <c r="V1483" i="3"/>
  <c r="V1482" i="3"/>
  <c r="V1481" i="3"/>
  <c r="V1480" i="3"/>
  <c r="V1479" i="3"/>
  <c r="V1478" i="3"/>
  <c r="V1477" i="3"/>
  <c r="V1476" i="3"/>
  <c r="V1475" i="3"/>
  <c r="V1474" i="3"/>
  <c r="V1473" i="3"/>
  <c r="V1472" i="3"/>
  <c r="V1471" i="3"/>
  <c r="V1470" i="3"/>
  <c r="V1469" i="3"/>
  <c r="V1468" i="3"/>
  <c r="V1467" i="3"/>
  <c r="V1466" i="3"/>
  <c r="V1465" i="3"/>
  <c r="V1464" i="3"/>
  <c r="V1463" i="3"/>
  <c r="V1462" i="3"/>
  <c r="V1461" i="3"/>
  <c r="V1460" i="3"/>
  <c r="V1459" i="3"/>
  <c r="V1458" i="3"/>
  <c r="V1457" i="3"/>
  <c r="V1456" i="3"/>
  <c r="V1455" i="3"/>
  <c r="V1454" i="3"/>
  <c r="V1453" i="3"/>
  <c r="V1452" i="3"/>
  <c r="V1451" i="3"/>
  <c r="V1450" i="3"/>
  <c r="V1449" i="3"/>
  <c r="V1448" i="3"/>
  <c r="V1447" i="3"/>
  <c r="V1446" i="3"/>
  <c r="V1445" i="3"/>
  <c r="V1444" i="3"/>
  <c r="V1443" i="3"/>
  <c r="V1442" i="3"/>
  <c r="V1441" i="3"/>
  <c r="V1440" i="3"/>
  <c r="V1439" i="3"/>
  <c r="V1438" i="3"/>
  <c r="V1437" i="3"/>
  <c r="V1436" i="3"/>
  <c r="V1435" i="3"/>
  <c r="V1434" i="3"/>
  <c r="V1433" i="3"/>
  <c r="V1432" i="3"/>
  <c r="V1431" i="3"/>
  <c r="V1430" i="3"/>
  <c r="V1429" i="3"/>
  <c r="V1428" i="3"/>
  <c r="V1427" i="3"/>
  <c r="V1426" i="3"/>
  <c r="V1425" i="3"/>
  <c r="V1424" i="3"/>
  <c r="V1423" i="3"/>
  <c r="V1422" i="3"/>
  <c r="V1421" i="3"/>
  <c r="V1420" i="3"/>
  <c r="V1419" i="3"/>
  <c r="V1418" i="3"/>
  <c r="V1417" i="3"/>
  <c r="V1416" i="3"/>
  <c r="V1415" i="3"/>
  <c r="V1414" i="3"/>
  <c r="V1413" i="3"/>
  <c r="V1412" i="3"/>
  <c r="V1411" i="3"/>
  <c r="V1410" i="3"/>
  <c r="V1409" i="3"/>
  <c r="V1408" i="3"/>
  <c r="V1407" i="3"/>
  <c r="V1406" i="3"/>
  <c r="V1405" i="3"/>
  <c r="V1404" i="3"/>
  <c r="V1403" i="3"/>
  <c r="V1402" i="3"/>
  <c r="V1401" i="3"/>
  <c r="V1400" i="3"/>
  <c r="V1399" i="3"/>
  <c r="V1398" i="3"/>
  <c r="V1397" i="3"/>
  <c r="V1396" i="3"/>
  <c r="V1395" i="3"/>
  <c r="V1394" i="3"/>
  <c r="V1393" i="3"/>
  <c r="V1392" i="3"/>
  <c r="V1391" i="3"/>
  <c r="V1390" i="3"/>
  <c r="V1389" i="3"/>
  <c r="V1388" i="3"/>
  <c r="V1387" i="3"/>
  <c r="V1386" i="3"/>
  <c r="V1385" i="3"/>
  <c r="V1384" i="3"/>
  <c r="V1383" i="3"/>
  <c r="V1382" i="3"/>
  <c r="V1381" i="3"/>
  <c r="V1380" i="3"/>
  <c r="V1379" i="3"/>
  <c r="V1378" i="3"/>
  <c r="V1377" i="3"/>
  <c r="V1376" i="3"/>
  <c r="V1375" i="3"/>
  <c r="V1374" i="3"/>
  <c r="V1373" i="3"/>
  <c r="V1372" i="3"/>
  <c r="V1371" i="3"/>
  <c r="V1370" i="3"/>
  <c r="V1369" i="3"/>
  <c r="V1368" i="3"/>
  <c r="V1367" i="3"/>
  <c r="V1366" i="3"/>
  <c r="V1365" i="3"/>
  <c r="V1364" i="3"/>
  <c r="V1363" i="3"/>
  <c r="V1362" i="3"/>
  <c r="V1361" i="3"/>
  <c r="V1360" i="3"/>
  <c r="V1359" i="3"/>
  <c r="V1358" i="3"/>
  <c r="V1357" i="3"/>
  <c r="V1356" i="3"/>
  <c r="V1355" i="3"/>
  <c r="V1354" i="3"/>
  <c r="V1353" i="3"/>
  <c r="V1352" i="3"/>
  <c r="V1351" i="3"/>
  <c r="V1350" i="3"/>
  <c r="V1349" i="3"/>
  <c r="V1348" i="3"/>
  <c r="V1347" i="3"/>
  <c r="V1346" i="3"/>
  <c r="V1345" i="3"/>
  <c r="V1344" i="3"/>
  <c r="V1343" i="3"/>
  <c r="V1342" i="3"/>
  <c r="V1341" i="3"/>
  <c r="V1340" i="3"/>
  <c r="V1339" i="3"/>
  <c r="V1338" i="3"/>
  <c r="V1337" i="3"/>
  <c r="V1336" i="3"/>
  <c r="V1335" i="3"/>
  <c r="V1334" i="3"/>
  <c r="V1333" i="3"/>
  <c r="V1332" i="3"/>
  <c r="V1331" i="3"/>
  <c r="V1330" i="3"/>
  <c r="V1329" i="3"/>
  <c r="V1328" i="3"/>
  <c r="V1327" i="3"/>
  <c r="V1326" i="3"/>
  <c r="V1325" i="3"/>
  <c r="V1324" i="3"/>
  <c r="V1323" i="3"/>
  <c r="V1322" i="3"/>
  <c r="V1321" i="3"/>
  <c r="V1320" i="3"/>
  <c r="V1319" i="3"/>
  <c r="V1318" i="3"/>
  <c r="V1317" i="3"/>
  <c r="V1316" i="3"/>
  <c r="V1315" i="3"/>
  <c r="V1314" i="3"/>
  <c r="V1313" i="3"/>
  <c r="V1312" i="3"/>
  <c r="V1311" i="3"/>
  <c r="V1310" i="3"/>
  <c r="V1309" i="3"/>
  <c r="V1308" i="3"/>
  <c r="V1307" i="3"/>
  <c r="V1306" i="3"/>
  <c r="V1305" i="3"/>
  <c r="V1304" i="3"/>
  <c r="V1303" i="3"/>
  <c r="V1302" i="3"/>
  <c r="V1301" i="3"/>
  <c r="V1300" i="3"/>
  <c r="V1299" i="3"/>
  <c r="V1298" i="3"/>
  <c r="V1297" i="3"/>
  <c r="V1296" i="3"/>
  <c r="V1295" i="3"/>
  <c r="V1294" i="3"/>
  <c r="V1293" i="3"/>
  <c r="V1292" i="3"/>
  <c r="V1291" i="3"/>
  <c r="V1290" i="3"/>
  <c r="V1289" i="3"/>
  <c r="V1288" i="3"/>
  <c r="V1287" i="3"/>
  <c r="V1286" i="3"/>
  <c r="V1285" i="3"/>
  <c r="V1284" i="3"/>
  <c r="V1283" i="3"/>
  <c r="V1282" i="3"/>
  <c r="V1281" i="3"/>
  <c r="V1280" i="3"/>
  <c r="V1279" i="3"/>
  <c r="V1278" i="3"/>
  <c r="V1277" i="3"/>
  <c r="V1276" i="3"/>
  <c r="V1275" i="3"/>
  <c r="V1274" i="3"/>
  <c r="V1273" i="3"/>
  <c r="V1272" i="3"/>
  <c r="V1271" i="3"/>
  <c r="V1270" i="3"/>
  <c r="V1269" i="3"/>
  <c r="V1268" i="3"/>
  <c r="V1267" i="3"/>
  <c r="V1266" i="3"/>
  <c r="V1265" i="3"/>
  <c r="V1264" i="3"/>
  <c r="V1263" i="3"/>
  <c r="V1262" i="3"/>
  <c r="V1261" i="3"/>
  <c r="V1260" i="3"/>
  <c r="V1259" i="3"/>
  <c r="V1258" i="3"/>
  <c r="V1257" i="3"/>
  <c r="V1256" i="3"/>
  <c r="V1255" i="3"/>
  <c r="V1254" i="3"/>
  <c r="V1253" i="3"/>
  <c r="V1252" i="3"/>
  <c r="V1251" i="3"/>
  <c r="V1250" i="3"/>
  <c r="V1249" i="3"/>
  <c r="V1248" i="3"/>
  <c r="V1247" i="3"/>
  <c r="V1246" i="3"/>
  <c r="V1245" i="3"/>
  <c r="V1244" i="3"/>
  <c r="V1243" i="3"/>
  <c r="V1242" i="3"/>
  <c r="V1241" i="3"/>
  <c r="V1240" i="3"/>
  <c r="V1239" i="3"/>
  <c r="V1238" i="3"/>
  <c r="V1237" i="3"/>
  <c r="V1236" i="3"/>
  <c r="V1235" i="3"/>
  <c r="V1234" i="3"/>
  <c r="V1233" i="3"/>
  <c r="V1232" i="3"/>
  <c r="V1231" i="3"/>
  <c r="V1230" i="3"/>
  <c r="V1229" i="3"/>
  <c r="V1228" i="3"/>
  <c r="V1227" i="3"/>
  <c r="V1226" i="3"/>
  <c r="V1225" i="3"/>
  <c r="V1224" i="3"/>
  <c r="V1223" i="3"/>
  <c r="V1222" i="3"/>
  <c r="V1221" i="3"/>
  <c r="V1220" i="3"/>
  <c r="V1219" i="3"/>
  <c r="V1218" i="3"/>
  <c r="V1217" i="3"/>
  <c r="V1216" i="3"/>
  <c r="V1215" i="3"/>
  <c r="V1214" i="3"/>
  <c r="V1213" i="3"/>
  <c r="V1212" i="3"/>
  <c r="V1211" i="3"/>
  <c r="V1210" i="3"/>
  <c r="V1209" i="3"/>
  <c r="V1208" i="3"/>
  <c r="V1207" i="3"/>
  <c r="V1206" i="3"/>
  <c r="V1205" i="3"/>
  <c r="V1204" i="3"/>
  <c r="V1203" i="3"/>
  <c r="V1202" i="3"/>
  <c r="V1201" i="3"/>
  <c r="V1200" i="3"/>
  <c r="V1199" i="3"/>
  <c r="V1198" i="3"/>
  <c r="V1197" i="3"/>
  <c r="V1196" i="3"/>
  <c r="V1195" i="3"/>
  <c r="V1194" i="3"/>
  <c r="V1193" i="3"/>
  <c r="V1192" i="3"/>
  <c r="V1191" i="3"/>
  <c r="V1190" i="3"/>
  <c r="V1189" i="3"/>
  <c r="V1188" i="3"/>
  <c r="V1187" i="3"/>
  <c r="V1186" i="3"/>
  <c r="V1185" i="3"/>
  <c r="V1184" i="3"/>
  <c r="V1183" i="3"/>
  <c r="V1182" i="3"/>
  <c r="V1181" i="3"/>
  <c r="V1180" i="3"/>
  <c r="V1179" i="3"/>
  <c r="V1178" i="3"/>
  <c r="V1177" i="3"/>
  <c r="V1176" i="3"/>
  <c r="V1175" i="3"/>
  <c r="V1174" i="3"/>
  <c r="V1173" i="3"/>
  <c r="V1172" i="3"/>
  <c r="V1171" i="3"/>
  <c r="V1170" i="3"/>
  <c r="V1169" i="3"/>
  <c r="V1168" i="3"/>
  <c r="V1167" i="3"/>
  <c r="V1166" i="3"/>
  <c r="V1165" i="3"/>
  <c r="V1164" i="3"/>
  <c r="V1163" i="3"/>
  <c r="V1162" i="3"/>
  <c r="V1161" i="3"/>
  <c r="V1160" i="3"/>
  <c r="V1159" i="3"/>
  <c r="V1158" i="3"/>
  <c r="V1157" i="3"/>
  <c r="V1156" i="3"/>
  <c r="V1155" i="3"/>
  <c r="V1154" i="3"/>
  <c r="V1153" i="3"/>
  <c r="V1152" i="3"/>
  <c r="V1151" i="3"/>
  <c r="V1150" i="3"/>
  <c r="V1149" i="3"/>
  <c r="V1148" i="3"/>
  <c r="V1147" i="3"/>
  <c r="V1146" i="3"/>
  <c r="V1145" i="3"/>
  <c r="V1144" i="3"/>
  <c r="V1143" i="3"/>
  <c r="V1142" i="3"/>
  <c r="V1141" i="3"/>
  <c r="V1140" i="3"/>
  <c r="V1139" i="3"/>
  <c r="V1138" i="3"/>
  <c r="V1137" i="3"/>
  <c r="V1136" i="3"/>
  <c r="V1135" i="3"/>
  <c r="V1134" i="3"/>
  <c r="V1133" i="3"/>
  <c r="V1132" i="3"/>
  <c r="V1131" i="3"/>
  <c r="V1130" i="3"/>
  <c r="V1129" i="3"/>
  <c r="V1128" i="3"/>
  <c r="V1127" i="3"/>
  <c r="V1126" i="3"/>
  <c r="V1125" i="3"/>
  <c r="V1124" i="3"/>
  <c r="V1123" i="3"/>
  <c r="V1122" i="3"/>
  <c r="V1121" i="3"/>
  <c r="V1120" i="3"/>
  <c r="V1119" i="3"/>
  <c r="V1118" i="3"/>
  <c r="V1117" i="3"/>
  <c r="V1116" i="3"/>
  <c r="V1115" i="3"/>
  <c r="V1114" i="3"/>
  <c r="V1113" i="3"/>
  <c r="V1112" i="3"/>
  <c r="V1111" i="3"/>
  <c r="V1110" i="3"/>
  <c r="V1109" i="3"/>
  <c r="V1108" i="3"/>
  <c r="V1107" i="3"/>
  <c r="V1106" i="3"/>
  <c r="V1105" i="3"/>
  <c r="V1104" i="3"/>
  <c r="V1103" i="3"/>
  <c r="V1102" i="3"/>
  <c r="V1101" i="3"/>
  <c r="V1100" i="3"/>
  <c r="V1099" i="3"/>
  <c r="V1098" i="3"/>
  <c r="V1097" i="3"/>
  <c r="V1096" i="3"/>
  <c r="V1095" i="3"/>
  <c r="V1094" i="3"/>
  <c r="V1093" i="3"/>
  <c r="V1092" i="3"/>
  <c r="V1091" i="3"/>
  <c r="V1090" i="3"/>
  <c r="V1089" i="3"/>
  <c r="V1088" i="3"/>
  <c r="V1087" i="3"/>
  <c r="V1086" i="3"/>
  <c r="V1085" i="3"/>
  <c r="V1084" i="3"/>
  <c r="V1083" i="3"/>
  <c r="V1082" i="3"/>
  <c r="V1081" i="3"/>
  <c r="V1080" i="3"/>
  <c r="V1079" i="3"/>
  <c r="V1078" i="3"/>
  <c r="V1077" i="3"/>
  <c r="V1076" i="3"/>
  <c r="V1075" i="3"/>
  <c r="V1074" i="3"/>
  <c r="V1073" i="3"/>
  <c r="V1072" i="3"/>
  <c r="V1071" i="3"/>
  <c r="V1070" i="3"/>
  <c r="V1069" i="3"/>
  <c r="V1068" i="3"/>
  <c r="V1067" i="3"/>
  <c r="V1066" i="3"/>
  <c r="V1065" i="3"/>
  <c r="V1064" i="3"/>
  <c r="V1063" i="3"/>
  <c r="V1062" i="3"/>
  <c r="V1061" i="3"/>
  <c r="V1060" i="3"/>
  <c r="V1059" i="3"/>
  <c r="V1058" i="3"/>
  <c r="V1057" i="3"/>
  <c r="V1056" i="3"/>
  <c r="V1055" i="3"/>
  <c r="V1054" i="3"/>
  <c r="V1053" i="3"/>
  <c r="V1052" i="3"/>
  <c r="V1051" i="3"/>
  <c r="V1050" i="3"/>
  <c r="V1049" i="3"/>
  <c r="V1048" i="3"/>
  <c r="V1047" i="3"/>
  <c r="V1046" i="3"/>
  <c r="V1045" i="3"/>
  <c r="V1044" i="3"/>
  <c r="V1043" i="3"/>
  <c r="V1042" i="3"/>
  <c r="V1041" i="3"/>
  <c r="V1040" i="3"/>
  <c r="V1039" i="3"/>
  <c r="V1038" i="3"/>
  <c r="V1037" i="3"/>
  <c r="V1036" i="3"/>
  <c r="V1035" i="3"/>
  <c r="V1034" i="3"/>
  <c r="V1033" i="3"/>
  <c r="V1032" i="3"/>
  <c r="V1031" i="3"/>
  <c r="V1030" i="3"/>
  <c r="V1029" i="3"/>
  <c r="V1028" i="3"/>
  <c r="V1027" i="3"/>
  <c r="V1026" i="3"/>
  <c r="V1025" i="3"/>
  <c r="V1024" i="3"/>
  <c r="V1023" i="3"/>
  <c r="V1022" i="3"/>
  <c r="V1021" i="3"/>
  <c r="V1020" i="3"/>
  <c r="V1019" i="3"/>
  <c r="V1018" i="3"/>
  <c r="V1017" i="3"/>
  <c r="V1016" i="3"/>
  <c r="V1015" i="3"/>
  <c r="V1014" i="3"/>
  <c r="V1013" i="3"/>
  <c r="V1012" i="3"/>
  <c r="V1011" i="3"/>
  <c r="V1010" i="3"/>
  <c r="V1009" i="3"/>
  <c r="V1008" i="3"/>
  <c r="V1007" i="3"/>
  <c r="V1006" i="3"/>
  <c r="V1005" i="3"/>
  <c r="V1004" i="3"/>
  <c r="V1003" i="3"/>
  <c r="V1002" i="3"/>
  <c r="V1001" i="3"/>
  <c r="V1000" i="3"/>
  <c r="V999" i="3"/>
  <c r="V998" i="3"/>
  <c r="V997" i="3"/>
  <c r="V996" i="3"/>
  <c r="V995" i="3"/>
  <c r="V994" i="3"/>
  <c r="V993" i="3"/>
  <c r="V992" i="3"/>
  <c r="V991" i="3"/>
  <c r="V990" i="3"/>
  <c r="V989" i="3"/>
  <c r="V988" i="3"/>
  <c r="V987" i="3"/>
  <c r="V986" i="3"/>
  <c r="V985" i="3"/>
  <c r="V984" i="3"/>
  <c r="V983" i="3"/>
  <c r="V982" i="3"/>
  <c r="V981" i="3"/>
  <c r="V980" i="3"/>
  <c r="V979" i="3"/>
  <c r="V978" i="3"/>
  <c r="V977" i="3"/>
  <c r="V976" i="3"/>
  <c r="V975" i="3"/>
  <c r="V974" i="3"/>
  <c r="V973" i="3"/>
  <c r="V972" i="3"/>
  <c r="V971" i="3"/>
  <c r="V970" i="3"/>
  <c r="V969" i="3"/>
  <c r="V968" i="3"/>
  <c r="V967" i="3"/>
  <c r="V966" i="3"/>
  <c r="V965" i="3"/>
  <c r="V964" i="3"/>
  <c r="V963" i="3"/>
  <c r="V962" i="3"/>
  <c r="V961" i="3"/>
  <c r="V960" i="3"/>
  <c r="V959" i="3"/>
  <c r="V958" i="3"/>
  <c r="V957" i="3"/>
  <c r="V956" i="3"/>
  <c r="V955" i="3"/>
  <c r="V954" i="3"/>
  <c r="V953" i="3"/>
  <c r="V952" i="3"/>
  <c r="V951" i="3"/>
  <c r="V950" i="3"/>
  <c r="V949" i="3"/>
  <c r="V948" i="3"/>
  <c r="V947" i="3"/>
  <c r="V946" i="3"/>
  <c r="V945" i="3"/>
  <c r="V944" i="3"/>
  <c r="V943" i="3"/>
  <c r="V942" i="3"/>
  <c r="V941" i="3"/>
  <c r="V940" i="3"/>
  <c r="V939" i="3"/>
  <c r="V938" i="3"/>
  <c r="V937" i="3"/>
  <c r="V936" i="3"/>
  <c r="V935" i="3"/>
  <c r="V934" i="3"/>
  <c r="V933" i="3"/>
  <c r="V932" i="3"/>
  <c r="V931" i="3"/>
  <c r="V930" i="3"/>
  <c r="V929" i="3"/>
  <c r="V928" i="3"/>
  <c r="V927" i="3"/>
  <c r="V926" i="3"/>
  <c r="V925" i="3"/>
  <c r="V924" i="3"/>
  <c r="V923" i="3"/>
  <c r="V922" i="3"/>
  <c r="V921" i="3"/>
  <c r="V920" i="3"/>
  <c r="V919" i="3"/>
  <c r="V918" i="3"/>
  <c r="V917" i="3"/>
  <c r="V916" i="3"/>
  <c r="V915" i="3"/>
  <c r="V914" i="3"/>
  <c r="V913" i="3"/>
  <c r="V912" i="3"/>
  <c r="V911" i="3"/>
  <c r="V910" i="3"/>
  <c r="V909" i="3"/>
  <c r="V908" i="3"/>
  <c r="V907" i="3"/>
  <c r="V906" i="3"/>
  <c r="V905" i="3"/>
  <c r="V904" i="3"/>
  <c r="V903" i="3"/>
  <c r="V902" i="3"/>
  <c r="V901" i="3"/>
  <c r="V900" i="3"/>
  <c r="V899" i="3"/>
  <c r="V898" i="3"/>
  <c r="V897" i="3"/>
  <c r="V896" i="3"/>
  <c r="V895" i="3"/>
  <c r="V894" i="3"/>
  <c r="V893" i="3"/>
  <c r="V892" i="3"/>
  <c r="V891" i="3"/>
  <c r="V890" i="3"/>
  <c r="V889" i="3"/>
  <c r="V888" i="3"/>
  <c r="V887" i="3"/>
  <c r="V886" i="3"/>
  <c r="V885" i="3"/>
  <c r="V884" i="3"/>
  <c r="V883" i="3"/>
  <c r="V882" i="3"/>
  <c r="V881" i="3"/>
  <c r="V880" i="3"/>
  <c r="V879" i="3"/>
  <c r="V878" i="3"/>
  <c r="V877" i="3"/>
  <c r="V876" i="3"/>
  <c r="V875" i="3"/>
  <c r="V874" i="3"/>
  <c r="V873" i="3"/>
  <c r="V872" i="3"/>
  <c r="V871" i="3"/>
  <c r="V870" i="3"/>
  <c r="V869" i="3"/>
  <c r="V868" i="3"/>
  <c r="V867" i="3"/>
  <c r="V866" i="3"/>
  <c r="V865" i="3"/>
  <c r="V864" i="3"/>
  <c r="V863" i="3"/>
  <c r="V862" i="3"/>
  <c r="V861" i="3"/>
  <c r="V860" i="3"/>
  <c r="V859" i="3"/>
  <c r="V858" i="3"/>
  <c r="V857" i="3"/>
  <c r="V856" i="3"/>
  <c r="V855" i="3"/>
  <c r="V854" i="3"/>
  <c r="V853" i="3"/>
  <c r="V852" i="3"/>
  <c r="V851" i="3"/>
  <c r="V850" i="3"/>
  <c r="V849" i="3"/>
  <c r="V848" i="3"/>
  <c r="V847" i="3"/>
  <c r="V846" i="3"/>
  <c r="V845" i="3"/>
  <c r="V844" i="3"/>
  <c r="V843" i="3"/>
  <c r="V842" i="3"/>
  <c r="V841" i="3"/>
  <c r="V840" i="3"/>
  <c r="V839" i="3"/>
  <c r="V838" i="3"/>
  <c r="V837" i="3"/>
  <c r="V836" i="3"/>
  <c r="V835" i="3"/>
  <c r="V834" i="3"/>
  <c r="V833" i="3"/>
  <c r="V832" i="3"/>
  <c r="V831" i="3"/>
  <c r="V830" i="3"/>
  <c r="V829" i="3"/>
  <c r="V828" i="3"/>
  <c r="V827" i="3"/>
  <c r="V826" i="3"/>
  <c r="V825" i="3"/>
  <c r="V824" i="3"/>
  <c r="V823" i="3"/>
  <c r="V822" i="3"/>
  <c r="V821" i="3"/>
  <c r="V820" i="3"/>
  <c r="V819" i="3"/>
  <c r="V818" i="3"/>
  <c r="V817" i="3"/>
  <c r="V816" i="3"/>
  <c r="V815" i="3"/>
  <c r="V814" i="3"/>
  <c r="V813" i="3"/>
  <c r="V812" i="3"/>
  <c r="V811" i="3"/>
  <c r="V810" i="3"/>
  <c r="V809" i="3"/>
  <c r="V808" i="3"/>
  <c r="V807" i="3"/>
  <c r="V806" i="3"/>
  <c r="V805" i="3"/>
  <c r="V804" i="3"/>
  <c r="V803" i="3"/>
  <c r="V802" i="3"/>
  <c r="V801" i="3"/>
  <c r="V800" i="3"/>
  <c r="V799" i="3"/>
  <c r="V798" i="3"/>
  <c r="V797" i="3"/>
  <c r="V796" i="3"/>
  <c r="V795" i="3"/>
  <c r="V794" i="3"/>
  <c r="V793" i="3"/>
  <c r="V792" i="3"/>
  <c r="V791" i="3"/>
  <c r="V790" i="3"/>
  <c r="V789" i="3"/>
  <c r="V788" i="3"/>
  <c r="V787" i="3"/>
  <c r="V786" i="3"/>
  <c r="V785" i="3"/>
  <c r="V784" i="3"/>
  <c r="V783" i="3"/>
  <c r="V782" i="3"/>
  <c r="V781" i="3"/>
  <c r="V780" i="3"/>
  <c r="V779" i="3"/>
  <c r="V778" i="3"/>
  <c r="V777" i="3"/>
  <c r="V776" i="3"/>
  <c r="V775" i="3"/>
  <c r="V774" i="3"/>
  <c r="V773" i="3"/>
  <c r="V772" i="3"/>
  <c r="V771" i="3"/>
  <c r="V770" i="3"/>
  <c r="V769" i="3"/>
  <c r="V768" i="3"/>
  <c r="V767" i="3"/>
  <c r="V766" i="3"/>
  <c r="V765" i="3"/>
  <c r="V764" i="3"/>
  <c r="V763" i="3"/>
  <c r="V762" i="3"/>
  <c r="V761" i="3"/>
  <c r="V760" i="3"/>
  <c r="V759" i="3"/>
  <c r="V758" i="3"/>
  <c r="V757" i="3"/>
  <c r="V756" i="3"/>
  <c r="V755" i="3"/>
  <c r="V754" i="3"/>
  <c r="V753" i="3"/>
  <c r="V752" i="3"/>
  <c r="V751" i="3"/>
  <c r="V750" i="3"/>
  <c r="V749" i="3"/>
  <c r="V748" i="3"/>
  <c r="V747" i="3"/>
  <c r="V746" i="3"/>
  <c r="V745" i="3"/>
  <c r="V744" i="3"/>
  <c r="V743" i="3"/>
  <c r="V742" i="3"/>
  <c r="V741" i="3"/>
  <c r="V740" i="3"/>
  <c r="V739" i="3"/>
  <c r="V738" i="3"/>
  <c r="V737" i="3"/>
  <c r="V736" i="3"/>
  <c r="V735" i="3"/>
  <c r="V734" i="3"/>
  <c r="V733" i="3"/>
  <c r="V732" i="3"/>
  <c r="V731" i="3"/>
  <c r="V730" i="3"/>
  <c r="V729" i="3"/>
  <c r="V728" i="3"/>
  <c r="V727" i="3"/>
  <c r="V726" i="3"/>
  <c r="V725" i="3"/>
  <c r="V724" i="3"/>
  <c r="V723" i="3"/>
  <c r="V722" i="3"/>
  <c r="V721" i="3"/>
  <c r="V720" i="3"/>
  <c r="V719" i="3"/>
  <c r="V718" i="3"/>
  <c r="V717" i="3"/>
  <c r="V716" i="3"/>
  <c r="V715" i="3"/>
  <c r="V714" i="3"/>
  <c r="V713" i="3"/>
  <c r="V712" i="3"/>
  <c r="V711" i="3"/>
  <c r="V710" i="3"/>
  <c r="V709" i="3"/>
  <c r="V708" i="3"/>
  <c r="V707" i="3"/>
  <c r="V706" i="3"/>
  <c r="V705" i="3"/>
  <c r="V704" i="3"/>
  <c r="V703" i="3"/>
  <c r="V702" i="3"/>
  <c r="V701" i="3"/>
  <c r="V700" i="3"/>
  <c r="V699" i="3"/>
  <c r="V698" i="3"/>
  <c r="V697" i="3"/>
  <c r="V696" i="3"/>
  <c r="V695" i="3"/>
  <c r="V694" i="3"/>
  <c r="V693" i="3"/>
  <c r="V692" i="3"/>
  <c r="V691" i="3"/>
  <c r="V690" i="3"/>
  <c r="V689" i="3"/>
  <c r="V688" i="3"/>
  <c r="V687" i="3"/>
  <c r="V686" i="3"/>
  <c r="V685" i="3"/>
  <c r="V684" i="3"/>
  <c r="V683" i="3"/>
  <c r="V682" i="3"/>
  <c r="V681" i="3"/>
  <c r="V680" i="3"/>
  <c r="V679" i="3"/>
  <c r="V678" i="3"/>
  <c r="V677" i="3"/>
  <c r="V676" i="3"/>
  <c r="V675" i="3"/>
  <c r="V674" i="3"/>
  <c r="V673" i="3"/>
  <c r="V672" i="3"/>
  <c r="V671" i="3"/>
  <c r="V670" i="3"/>
  <c r="V669" i="3"/>
  <c r="V668" i="3"/>
  <c r="V667" i="3"/>
  <c r="V666" i="3"/>
  <c r="V665" i="3"/>
  <c r="V664" i="3"/>
  <c r="V663" i="3"/>
  <c r="V662" i="3"/>
  <c r="V661" i="3"/>
  <c r="V660" i="3"/>
  <c r="V659" i="3"/>
  <c r="V658" i="3"/>
  <c r="V657" i="3"/>
  <c r="V656" i="3"/>
  <c r="V655" i="3"/>
  <c r="V654" i="3"/>
  <c r="V653" i="3"/>
  <c r="V652" i="3"/>
  <c r="V651" i="3"/>
  <c r="V650" i="3"/>
  <c r="V649" i="3"/>
  <c r="V648" i="3"/>
  <c r="V647" i="3"/>
  <c r="V646" i="3"/>
  <c r="V645" i="3"/>
  <c r="V644" i="3"/>
  <c r="V643" i="3"/>
  <c r="V642" i="3"/>
  <c r="V641" i="3"/>
  <c r="V640" i="3"/>
  <c r="V639" i="3"/>
  <c r="V638" i="3"/>
  <c r="V637" i="3"/>
  <c r="V636" i="3"/>
  <c r="V635" i="3"/>
  <c r="V634" i="3"/>
  <c r="V633" i="3"/>
  <c r="V632" i="3"/>
  <c r="V631" i="3"/>
  <c r="V630" i="3"/>
  <c r="V629" i="3"/>
  <c r="V628" i="3"/>
  <c r="V627" i="3"/>
  <c r="V626" i="3"/>
  <c r="V625" i="3"/>
  <c r="V624" i="3"/>
  <c r="V623" i="3"/>
  <c r="V622" i="3"/>
  <c r="V621" i="3"/>
  <c r="V620" i="3"/>
  <c r="V619" i="3"/>
  <c r="V618" i="3"/>
  <c r="V617" i="3"/>
  <c r="V616" i="3"/>
  <c r="V615" i="3"/>
  <c r="V614" i="3"/>
  <c r="V613" i="3"/>
  <c r="V612" i="3"/>
  <c r="V611" i="3"/>
  <c r="V610" i="3"/>
  <c r="V609" i="3"/>
  <c r="V608" i="3"/>
  <c r="V607" i="3"/>
  <c r="V606" i="3"/>
  <c r="V605" i="3"/>
  <c r="V604" i="3"/>
  <c r="V603" i="3"/>
  <c r="V602" i="3"/>
  <c r="V601" i="3"/>
  <c r="V600" i="3"/>
  <c r="V599" i="3"/>
  <c r="V598" i="3"/>
  <c r="V597" i="3"/>
  <c r="V596" i="3"/>
  <c r="V595" i="3"/>
  <c r="V594" i="3"/>
  <c r="V593" i="3"/>
  <c r="V592" i="3"/>
  <c r="V591" i="3"/>
  <c r="V590" i="3"/>
  <c r="V589" i="3"/>
  <c r="V588" i="3"/>
  <c r="V587" i="3"/>
  <c r="V586" i="3"/>
  <c r="V585" i="3"/>
  <c r="V584" i="3"/>
  <c r="V583" i="3"/>
  <c r="V582" i="3"/>
  <c r="V581" i="3"/>
  <c r="V580" i="3"/>
  <c r="V579" i="3"/>
  <c r="V578" i="3"/>
  <c r="V577" i="3"/>
  <c r="V576" i="3"/>
  <c r="V575" i="3"/>
  <c r="V574" i="3"/>
  <c r="V573" i="3"/>
  <c r="V572" i="3"/>
  <c r="V571" i="3"/>
  <c r="V570" i="3"/>
  <c r="V569" i="3"/>
  <c r="V568" i="3"/>
  <c r="V567" i="3"/>
  <c r="V566" i="3"/>
  <c r="V565" i="3"/>
  <c r="V564" i="3"/>
  <c r="V563" i="3"/>
  <c r="V562" i="3"/>
  <c r="V561" i="3"/>
  <c r="V560" i="3"/>
  <c r="V559" i="3"/>
  <c r="V558" i="3"/>
  <c r="V557" i="3"/>
  <c r="V556" i="3"/>
  <c r="V555" i="3"/>
  <c r="V554" i="3"/>
  <c r="V553" i="3"/>
  <c r="V552" i="3"/>
  <c r="V551" i="3"/>
  <c r="V550" i="3"/>
  <c r="V549" i="3"/>
  <c r="V548" i="3"/>
  <c r="V547" i="3"/>
  <c r="V546" i="3"/>
  <c r="V545" i="3"/>
  <c r="V544" i="3"/>
  <c r="V543" i="3"/>
  <c r="V542" i="3"/>
  <c r="V541" i="3"/>
  <c r="V540" i="3"/>
  <c r="V539" i="3"/>
  <c r="V538" i="3"/>
  <c r="V537" i="3"/>
  <c r="V536" i="3"/>
  <c r="V535" i="3"/>
  <c r="V534" i="3"/>
  <c r="V533" i="3"/>
  <c r="V532" i="3"/>
  <c r="V531" i="3"/>
  <c r="V530" i="3"/>
  <c r="V529" i="3"/>
  <c r="V528" i="3"/>
  <c r="V527" i="3"/>
  <c r="V526" i="3"/>
  <c r="V525" i="3"/>
  <c r="V524" i="3"/>
  <c r="V523" i="3"/>
  <c r="V522" i="3"/>
  <c r="V521" i="3"/>
  <c r="V520" i="3"/>
  <c r="V519" i="3"/>
  <c r="V518" i="3"/>
  <c r="V517" i="3"/>
  <c r="V516" i="3"/>
  <c r="V515" i="3"/>
  <c r="V514" i="3"/>
  <c r="V513" i="3"/>
  <c r="V512" i="3"/>
  <c r="V511" i="3"/>
  <c r="V510" i="3"/>
  <c r="V509" i="3"/>
  <c r="V508" i="3"/>
  <c r="V507" i="3"/>
  <c r="V506" i="3"/>
  <c r="V505" i="3"/>
  <c r="V504" i="3"/>
  <c r="V503" i="3"/>
  <c r="V502" i="3"/>
  <c r="V501" i="3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2" i="3"/>
  <c r="V431" i="3"/>
  <c r="V430" i="3"/>
  <c r="V428" i="3"/>
  <c r="V427" i="3"/>
  <c r="V426" i="3"/>
  <c r="V425" i="3"/>
  <c r="V423" i="3"/>
  <c r="V422" i="3"/>
  <c r="V421" i="3"/>
  <c r="V420" i="3"/>
  <c r="V419" i="3"/>
  <c r="V417" i="3"/>
  <c r="V416" i="3"/>
  <c r="V415" i="3"/>
  <c r="V414" i="3"/>
  <c r="V413" i="3"/>
  <c r="V410" i="3"/>
  <c r="V407" i="3"/>
  <c r="V402" i="3"/>
  <c r="V401" i="3"/>
  <c r="V400" i="3"/>
  <c r="V399" i="3"/>
  <c r="V398" i="3"/>
  <c r="V397" i="3"/>
  <c r="V395" i="3"/>
  <c r="V394" i="3"/>
  <c r="V392" i="3"/>
  <c r="V390" i="3"/>
  <c r="V389" i="3"/>
  <c r="V386" i="3"/>
  <c r="V383" i="3"/>
  <c r="V381" i="3"/>
  <c r="V379" i="3"/>
  <c r="V377" i="3"/>
  <c r="V376" i="3"/>
  <c r="V375" i="3"/>
  <c r="V374" i="3"/>
  <c r="V373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V308" i="3"/>
  <c r="V307" i="3"/>
  <c r="V306" i="3"/>
  <c r="V305" i="3"/>
  <c r="V304" i="3"/>
  <c r="V303" i="3"/>
  <c r="V302" i="3"/>
  <c r="V301" i="3"/>
  <c r="V300" i="3"/>
  <c r="V299" i="3"/>
  <c r="V298" i="3"/>
  <c r="V297" i="3"/>
  <c r="V296" i="3"/>
  <c r="V295" i="3"/>
  <c r="V294" i="3"/>
  <c r="V293" i="3"/>
  <c r="V292" i="3"/>
  <c r="V291" i="3"/>
  <c r="V290" i="3"/>
  <c r="V289" i="3"/>
  <c r="V288" i="3"/>
  <c r="V287" i="3"/>
  <c r="V286" i="3"/>
  <c r="V285" i="3"/>
  <c r="V284" i="3"/>
  <c r="V283" i="3"/>
  <c r="V282" i="3"/>
  <c r="V281" i="3"/>
  <c r="V280" i="3"/>
  <c r="V279" i="3"/>
  <c r="V278" i="3"/>
  <c r="V277" i="3"/>
  <c r="V276" i="3"/>
  <c r="V275" i="3"/>
  <c r="V274" i="3"/>
  <c r="V273" i="3"/>
  <c r="V272" i="3"/>
  <c r="V271" i="3"/>
  <c r="V270" i="3"/>
  <c r="V269" i="3"/>
  <c r="V268" i="3"/>
  <c r="V267" i="3"/>
  <c r="V266" i="3"/>
  <c r="V265" i="3"/>
  <c r="V264" i="3"/>
  <c r="V263" i="3"/>
  <c r="V262" i="3"/>
  <c r="V261" i="3"/>
  <c r="V260" i="3"/>
  <c r="V259" i="3"/>
  <c r="V258" i="3"/>
  <c r="V257" i="3"/>
  <c r="V256" i="3"/>
  <c r="V255" i="3"/>
  <c r="V254" i="3"/>
  <c r="V253" i="3"/>
  <c r="V252" i="3"/>
  <c r="V251" i="3"/>
  <c r="V250" i="3"/>
  <c r="V249" i="3"/>
  <c r="V248" i="3"/>
  <c r="V247" i="3"/>
  <c r="V246" i="3"/>
  <c r="V245" i="3"/>
  <c r="V244" i="3"/>
  <c r="V243" i="3"/>
  <c r="V242" i="3"/>
  <c r="V241" i="3"/>
  <c r="V240" i="3"/>
  <c r="V239" i="3"/>
  <c r="V238" i="3"/>
  <c r="V237" i="3"/>
  <c r="V236" i="3"/>
  <c r="V235" i="3"/>
  <c r="V234" i="3"/>
  <c r="V233" i="3"/>
  <c r="V232" i="3"/>
  <c r="V231" i="3"/>
  <c r="V230" i="3"/>
  <c r="V229" i="3"/>
  <c r="V228" i="3"/>
  <c r="V227" i="3"/>
  <c r="V226" i="3"/>
  <c r="V225" i="3"/>
  <c r="V224" i="3"/>
  <c r="V223" i="3"/>
  <c r="V222" i="3"/>
  <c r="V221" i="3"/>
  <c r="V220" i="3"/>
  <c r="V219" i="3"/>
  <c r="V218" i="3"/>
  <c r="V217" i="3"/>
  <c r="V216" i="3"/>
  <c r="V215" i="3"/>
  <c r="V214" i="3"/>
  <c r="V213" i="3"/>
  <c r="V212" i="3"/>
  <c r="V211" i="3"/>
  <c r="V210" i="3"/>
  <c r="V209" i="3"/>
  <c r="V208" i="3"/>
  <c r="V207" i="3"/>
  <c r="V206" i="3"/>
  <c r="V205" i="3"/>
  <c r="V204" i="3"/>
  <c r="V203" i="3"/>
  <c r="V202" i="3"/>
  <c r="V201" i="3"/>
  <c r="V200" i="3"/>
  <c r="V199" i="3"/>
  <c r="V198" i="3"/>
  <c r="V197" i="3"/>
  <c r="V196" i="3"/>
  <c r="V195" i="3"/>
  <c r="V194" i="3"/>
  <c r="V193" i="3"/>
  <c r="V192" i="3"/>
  <c r="V191" i="3"/>
  <c r="V190" i="3"/>
  <c r="V189" i="3"/>
  <c r="V188" i="3"/>
  <c r="V187" i="3"/>
  <c r="V186" i="3"/>
  <c r="V185" i="3"/>
  <c r="V184" i="3"/>
  <c r="V183" i="3"/>
  <c r="V182" i="3"/>
  <c r="V181" i="3"/>
  <c r="V180" i="3"/>
  <c r="V179" i="3"/>
  <c r="V178" i="3"/>
  <c r="V177" i="3"/>
  <c r="V176" i="3"/>
  <c r="V175" i="3"/>
  <c r="V174" i="3"/>
  <c r="V173" i="3"/>
  <c r="V172" i="3"/>
  <c r="V171" i="3"/>
  <c r="V170" i="3"/>
  <c r="V169" i="3"/>
  <c r="V168" i="3"/>
  <c r="V167" i="3"/>
  <c r="V166" i="3"/>
  <c r="V165" i="3"/>
  <c r="V164" i="3"/>
  <c r="V163" i="3"/>
  <c r="V162" i="3"/>
  <c r="V161" i="3"/>
  <c r="V160" i="3"/>
  <c r="V159" i="3"/>
  <c r="V158" i="3"/>
  <c r="V157" i="3"/>
  <c r="V156" i="3"/>
  <c r="V155" i="3"/>
  <c r="V154" i="3"/>
  <c r="V153" i="3"/>
  <c r="V152" i="3"/>
  <c r="V151" i="3"/>
  <c r="V150" i="3"/>
  <c r="V149" i="3"/>
  <c r="V148" i="3"/>
  <c r="V147" i="3"/>
  <c r="V146" i="3"/>
  <c r="V145" i="3"/>
  <c r="V144" i="3"/>
  <c r="V143" i="3"/>
  <c r="V142" i="3"/>
  <c r="V141" i="3"/>
  <c r="V140" i="3"/>
  <c r="V139" i="3"/>
  <c r="V138" i="3"/>
  <c r="V137" i="3"/>
  <c r="V136" i="3"/>
  <c r="V135" i="3"/>
  <c r="V134" i="3"/>
  <c r="V133" i="3"/>
  <c r="V132" i="3"/>
  <c r="V131" i="3"/>
  <c r="V130" i="3"/>
  <c r="V129" i="3"/>
  <c r="V128" i="3"/>
  <c r="V127" i="3"/>
  <c r="V126" i="3"/>
  <c r="V125" i="3"/>
  <c r="V124" i="3"/>
  <c r="V123" i="3"/>
  <c r="V122" i="3"/>
  <c r="V121" i="3"/>
  <c r="V120" i="3"/>
  <c r="V119" i="3"/>
  <c r="V118" i="3"/>
  <c r="V117" i="3"/>
  <c r="V116" i="3"/>
  <c r="V115" i="3"/>
  <c r="V114" i="3"/>
  <c r="V113" i="3"/>
  <c r="V112" i="3"/>
  <c r="V111" i="3"/>
  <c r="V110" i="3"/>
  <c r="V109" i="3"/>
  <c r="V108" i="3"/>
  <c r="V107" i="3"/>
  <c r="V106" i="3"/>
  <c r="V105" i="3"/>
  <c r="V104" i="3"/>
  <c r="V103" i="3"/>
  <c r="V102" i="3"/>
  <c r="V101" i="3"/>
  <c r="V100" i="3"/>
  <c r="V99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6532" i="3"/>
  <c r="V6533" i="3"/>
  <c r="AP7308" i="3" l="1"/>
  <c r="AM7308" i="3"/>
  <c r="AL7308" i="3"/>
  <c r="AK7308" i="3"/>
  <c r="AJ7308" i="3"/>
  <c r="AI7308" i="3"/>
  <c r="AH7308" i="3"/>
  <c r="AP7307" i="3"/>
  <c r="AM7307" i="3"/>
  <c r="AL7307" i="3"/>
  <c r="AK7307" i="3"/>
  <c r="AJ7307" i="3"/>
  <c r="AI7307" i="3"/>
  <c r="AH7307" i="3"/>
  <c r="AP7306" i="3"/>
  <c r="AM7306" i="3"/>
  <c r="AL7306" i="3"/>
  <c r="AK7306" i="3"/>
  <c r="AJ7306" i="3"/>
  <c r="AI7306" i="3"/>
  <c r="AH7306" i="3"/>
  <c r="AP7305" i="3"/>
  <c r="AM7305" i="3"/>
  <c r="AL7305" i="3"/>
  <c r="AK7305" i="3"/>
  <c r="AJ7305" i="3"/>
  <c r="AI7305" i="3"/>
  <c r="AH7305" i="3"/>
  <c r="AP7304" i="3"/>
  <c r="AM7304" i="3"/>
  <c r="AL7304" i="3"/>
  <c r="AK7304" i="3"/>
  <c r="AJ7304" i="3"/>
  <c r="AI7304" i="3"/>
  <c r="AH7304" i="3"/>
  <c r="AP7303" i="3"/>
  <c r="AM7303" i="3"/>
  <c r="AL7303" i="3"/>
  <c r="AK7303" i="3"/>
  <c r="AJ7303" i="3"/>
  <c r="AI7303" i="3"/>
  <c r="AH7303" i="3"/>
  <c r="AP7302" i="3"/>
  <c r="AM7302" i="3"/>
  <c r="AL7302" i="3"/>
  <c r="AK7302" i="3"/>
  <c r="AJ7302" i="3"/>
  <c r="AI7302" i="3"/>
  <c r="AH7302" i="3"/>
  <c r="AP7301" i="3"/>
  <c r="AM7301" i="3"/>
  <c r="AL7301" i="3"/>
  <c r="AK7301" i="3"/>
  <c r="AJ7301" i="3"/>
  <c r="AI7301" i="3"/>
  <c r="AH7301" i="3"/>
  <c r="AP7300" i="3"/>
  <c r="AM7300" i="3"/>
  <c r="AL7300" i="3"/>
  <c r="AK7300" i="3"/>
  <c r="AJ7300" i="3"/>
  <c r="AI7300" i="3"/>
  <c r="AH7300" i="3"/>
  <c r="AP7299" i="3"/>
  <c r="AM7299" i="3"/>
  <c r="AL7299" i="3"/>
  <c r="AK7299" i="3"/>
  <c r="AJ7299" i="3"/>
  <c r="AI7299" i="3"/>
  <c r="AH7299" i="3"/>
  <c r="AP7298" i="3"/>
  <c r="AM7298" i="3"/>
  <c r="AL7298" i="3"/>
  <c r="AK7298" i="3"/>
  <c r="AJ7298" i="3"/>
  <c r="AI7298" i="3"/>
  <c r="AH7298" i="3"/>
  <c r="AP7297" i="3"/>
  <c r="AM7297" i="3"/>
  <c r="AL7297" i="3"/>
  <c r="AK7297" i="3"/>
  <c r="AJ7297" i="3"/>
  <c r="AI7297" i="3"/>
  <c r="AH7297" i="3"/>
  <c r="AP7296" i="3"/>
  <c r="AM7296" i="3"/>
  <c r="AL7296" i="3"/>
  <c r="AK7296" i="3"/>
  <c r="AJ7296" i="3"/>
  <c r="AI7296" i="3"/>
  <c r="AH7296" i="3"/>
  <c r="AP7295" i="3"/>
  <c r="AM7295" i="3"/>
  <c r="AL7295" i="3"/>
  <c r="AK7295" i="3"/>
  <c r="AJ7295" i="3"/>
  <c r="AI7295" i="3"/>
  <c r="AH7295" i="3"/>
  <c r="AP7294" i="3"/>
  <c r="AM7294" i="3"/>
  <c r="AL7294" i="3"/>
  <c r="AK7294" i="3"/>
  <c r="AJ7294" i="3"/>
  <c r="AI7294" i="3"/>
  <c r="AH7294" i="3"/>
  <c r="AP7293" i="3"/>
  <c r="AM7293" i="3"/>
  <c r="AL7293" i="3"/>
  <c r="AK7293" i="3"/>
  <c r="AJ7293" i="3"/>
  <c r="AI7293" i="3"/>
  <c r="AH7293" i="3"/>
  <c r="AP7292" i="3"/>
  <c r="AM7292" i="3"/>
  <c r="AL7292" i="3"/>
  <c r="AK7292" i="3"/>
  <c r="AJ7292" i="3"/>
  <c r="AI7292" i="3"/>
  <c r="AH7292" i="3"/>
  <c r="AP7291" i="3"/>
  <c r="AM7291" i="3"/>
  <c r="AL7291" i="3"/>
  <c r="AK7291" i="3"/>
  <c r="AJ7291" i="3"/>
  <c r="AI7291" i="3"/>
  <c r="AH7291" i="3"/>
  <c r="AP7290" i="3"/>
  <c r="AM7290" i="3"/>
  <c r="AL7290" i="3"/>
  <c r="AK7290" i="3"/>
  <c r="AJ7290" i="3"/>
  <c r="AI7290" i="3"/>
  <c r="AH7290" i="3"/>
  <c r="AP7289" i="3"/>
  <c r="AM7289" i="3"/>
  <c r="AL7289" i="3"/>
  <c r="AK7289" i="3"/>
  <c r="AJ7289" i="3"/>
  <c r="AI7289" i="3"/>
  <c r="AH7289" i="3"/>
  <c r="AP7288" i="3"/>
  <c r="AM7288" i="3"/>
  <c r="AL7288" i="3"/>
  <c r="AK7288" i="3"/>
  <c r="AJ7288" i="3"/>
  <c r="AI7288" i="3"/>
  <c r="AH7288" i="3"/>
  <c r="AP7287" i="3"/>
  <c r="AM7287" i="3"/>
  <c r="AL7287" i="3"/>
  <c r="AK7287" i="3"/>
  <c r="AJ7287" i="3"/>
  <c r="AI7287" i="3"/>
  <c r="AH7287" i="3"/>
  <c r="AP7286" i="3"/>
  <c r="AM7286" i="3"/>
  <c r="AL7286" i="3"/>
  <c r="AK7286" i="3"/>
  <c r="AJ7286" i="3"/>
  <c r="AI7286" i="3"/>
  <c r="AH7286" i="3"/>
  <c r="AP7285" i="3"/>
  <c r="AM7285" i="3"/>
  <c r="AL7285" i="3"/>
  <c r="AK7285" i="3"/>
  <c r="AJ7285" i="3"/>
  <c r="AI7285" i="3"/>
  <c r="AH7285" i="3"/>
  <c r="AP7284" i="3"/>
  <c r="AM7284" i="3"/>
  <c r="AL7284" i="3"/>
  <c r="AK7284" i="3"/>
  <c r="AJ7284" i="3"/>
  <c r="AI7284" i="3"/>
  <c r="AH7284" i="3"/>
  <c r="AP7283" i="3"/>
  <c r="AM7283" i="3"/>
  <c r="AL7283" i="3"/>
  <c r="AK7283" i="3"/>
  <c r="AJ7283" i="3"/>
  <c r="AI7283" i="3"/>
  <c r="AH7283" i="3"/>
  <c r="AP7282" i="3"/>
  <c r="AM7282" i="3"/>
  <c r="AL7282" i="3"/>
  <c r="AK7282" i="3"/>
  <c r="AJ7282" i="3"/>
  <c r="AI7282" i="3"/>
  <c r="AH7282" i="3"/>
  <c r="AP7281" i="3"/>
  <c r="AM7281" i="3"/>
  <c r="AL7281" i="3"/>
  <c r="AK7281" i="3"/>
  <c r="AJ7281" i="3"/>
  <c r="AI7281" i="3"/>
  <c r="AH7281" i="3"/>
  <c r="AP7280" i="3"/>
  <c r="AM7280" i="3"/>
  <c r="AL7280" i="3"/>
  <c r="AK7280" i="3"/>
  <c r="AJ7280" i="3"/>
  <c r="AI7280" i="3"/>
  <c r="AH7280" i="3"/>
  <c r="AP7279" i="3"/>
  <c r="AM7279" i="3"/>
  <c r="AL7279" i="3"/>
  <c r="AK7279" i="3"/>
  <c r="AJ7279" i="3"/>
  <c r="AI7279" i="3"/>
  <c r="AH7279" i="3"/>
  <c r="AP7278" i="3"/>
  <c r="AM7278" i="3"/>
  <c r="AL7278" i="3"/>
  <c r="AK7278" i="3"/>
  <c r="AJ7278" i="3"/>
  <c r="AI7278" i="3"/>
  <c r="AH7278" i="3"/>
  <c r="AP7277" i="3"/>
  <c r="AM7277" i="3"/>
  <c r="AL7277" i="3"/>
  <c r="AK7277" i="3"/>
  <c r="AJ7277" i="3"/>
  <c r="AI7277" i="3"/>
  <c r="AH7277" i="3"/>
  <c r="AP7276" i="3"/>
  <c r="AM7276" i="3"/>
  <c r="AL7276" i="3"/>
  <c r="AK7276" i="3"/>
  <c r="AJ7276" i="3"/>
  <c r="AI7276" i="3"/>
  <c r="AH7276" i="3"/>
  <c r="AP7275" i="3"/>
  <c r="AM7275" i="3"/>
  <c r="AL7275" i="3"/>
  <c r="AK7275" i="3"/>
  <c r="AJ7275" i="3"/>
  <c r="AI7275" i="3"/>
  <c r="AH7275" i="3"/>
  <c r="AP7274" i="3"/>
  <c r="AM7274" i="3"/>
  <c r="AL7274" i="3"/>
  <c r="AK7274" i="3"/>
  <c r="AJ7274" i="3"/>
  <c r="AI7274" i="3"/>
  <c r="AH7274" i="3"/>
  <c r="AP7273" i="3"/>
  <c r="AM7273" i="3"/>
  <c r="AL7273" i="3"/>
  <c r="AK7273" i="3"/>
  <c r="AJ7273" i="3"/>
  <c r="AI7273" i="3"/>
  <c r="AH7273" i="3"/>
  <c r="AP7272" i="3"/>
  <c r="AM7272" i="3"/>
  <c r="AL7272" i="3"/>
  <c r="AK7272" i="3"/>
  <c r="AJ7272" i="3"/>
  <c r="AI7272" i="3"/>
  <c r="AH7272" i="3"/>
  <c r="AP7271" i="3"/>
  <c r="AM7271" i="3"/>
  <c r="AL7271" i="3"/>
  <c r="AK7271" i="3"/>
  <c r="AJ7271" i="3"/>
  <c r="AI7271" i="3"/>
  <c r="AH7271" i="3"/>
  <c r="AP7270" i="3"/>
  <c r="AM7270" i="3"/>
  <c r="AL7270" i="3"/>
  <c r="AK7270" i="3"/>
  <c r="AJ7270" i="3"/>
  <c r="AI7270" i="3"/>
  <c r="AH7270" i="3"/>
  <c r="AP7269" i="3"/>
  <c r="AM7269" i="3"/>
  <c r="AL7269" i="3"/>
  <c r="AK7269" i="3"/>
  <c r="AJ7269" i="3"/>
  <c r="AI7269" i="3"/>
  <c r="AH7269" i="3"/>
  <c r="AP7268" i="3"/>
  <c r="AM7268" i="3"/>
  <c r="AL7268" i="3"/>
  <c r="AK7268" i="3"/>
  <c r="AJ7268" i="3"/>
  <c r="AI7268" i="3"/>
  <c r="AH7268" i="3"/>
  <c r="AP7267" i="3"/>
  <c r="AM7267" i="3"/>
  <c r="AL7267" i="3"/>
  <c r="AK7267" i="3"/>
  <c r="AJ7267" i="3"/>
  <c r="AI7267" i="3"/>
  <c r="AH7267" i="3"/>
  <c r="AP7266" i="3"/>
  <c r="AM7266" i="3"/>
  <c r="AL7266" i="3"/>
  <c r="AK7266" i="3"/>
  <c r="AJ7266" i="3"/>
  <c r="AI7266" i="3"/>
  <c r="AH7266" i="3"/>
  <c r="AP7265" i="3"/>
  <c r="AM7265" i="3"/>
  <c r="AL7265" i="3"/>
  <c r="AK7265" i="3"/>
  <c r="AJ7265" i="3"/>
  <c r="AI7265" i="3"/>
  <c r="AH7265" i="3"/>
  <c r="AP7264" i="3"/>
  <c r="AM7264" i="3"/>
  <c r="AL7264" i="3"/>
  <c r="AK7264" i="3"/>
  <c r="AJ7264" i="3"/>
  <c r="AI7264" i="3"/>
  <c r="AH7264" i="3"/>
  <c r="AP7263" i="3"/>
  <c r="AM7263" i="3"/>
  <c r="AL7263" i="3"/>
  <c r="AK7263" i="3"/>
  <c r="AJ7263" i="3"/>
  <c r="AI7263" i="3"/>
  <c r="AH7263" i="3"/>
  <c r="AP7262" i="3"/>
  <c r="AM7262" i="3"/>
  <c r="AL7262" i="3"/>
  <c r="AK7262" i="3"/>
  <c r="AJ7262" i="3"/>
  <c r="AI7262" i="3"/>
  <c r="AH7262" i="3"/>
  <c r="AP7261" i="3"/>
  <c r="AM7261" i="3"/>
  <c r="AL7261" i="3"/>
  <c r="AK7261" i="3"/>
  <c r="AJ7261" i="3"/>
  <c r="AI7261" i="3"/>
  <c r="AH7261" i="3"/>
  <c r="AP7260" i="3"/>
  <c r="AM7260" i="3"/>
  <c r="AL7260" i="3"/>
  <c r="AK7260" i="3"/>
  <c r="AJ7260" i="3"/>
  <c r="AI7260" i="3"/>
  <c r="AH7260" i="3"/>
  <c r="AP7259" i="3"/>
  <c r="AM7259" i="3"/>
  <c r="AL7259" i="3"/>
  <c r="AK7259" i="3"/>
  <c r="AJ7259" i="3"/>
  <c r="AI7259" i="3"/>
  <c r="AH7259" i="3"/>
  <c r="AP7258" i="3"/>
  <c r="AM7258" i="3"/>
  <c r="AL7258" i="3"/>
  <c r="AK7258" i="3"/>
  <c r="AJ7258" i="3"/>
  <c r="AI7258" i="3"/>
  <c r="AH7258" i="3"/>
  <c r="AP7257" i="3"/>
  <c r="AM7257" i="3"/>
  <c r="AL7257" i="3"/>
  <c r="AK7257" i="3"/>
  <c r="AJ7257" i="3"/>
  <c r="AI7257" i="3"/>
  <c r="AH7257" i="3"/>
  <c r="AP7256" i="3"/>
  <c r="AM7256" i="3"/>
  <c r="AL7256" i="3"/>
  <c r="AK7256" i="3"/>
  <c r="AJ7256" i="3"/>
  <c r="AI7256" i="3"/>
  <c r="AH7256" i="3"/>
  <c r="AP7255" i="3"/>
  <c r="AM7255" i="3"/>
  <c r="AL7255" i="3"/>
  <c r="AK7255" i="3"/>
  <c r="AJ7255" i="3"/>
  <c r="AI7255" i="3"/>
  <c r="AH7255" i="3"/>
  <c r="AP7254" i="3"/>
  <c r="AM7254" i="3"/>
  <c r="AL7254" i="3"/>
  <c r="AK7254" i="3"/>
  <c r="AJ7254" i="3"/>
  <c r="AI7254" i="3"/>
  <c r="AH7254" i="3"/>
  <c r="AP7253" i="3"/>
  <c r="AM7253" i="3"/>
  <c r="AL7253" i="3"/>
  <c r="AK7253" i="3"/>
  <c r="AJ7253" i="3"/>
  <c r="AI7253" i="3"/>
  <c r="AH7253" i="3"/>
  <c r="AP7252" i="3"/>
  <c r="AM7252" i="3"/>
  <c r="AL7252" i="3"/>
  <c r="AK7252" i="3"/>
  <c r="AJ7252" i="3"/>
  <c r="AI7252" i="3"/>
  <c r="AH7252" i="3"/>
  <c r="AP7251" i="3"/>
  <c r="AM7251" i="3"/>
  <c r="AL7251" i="3"/>
  <c r="AK7251" i="3"/>
  <c r="AJ7251" i="3"/>
  <c r="AI7251" i="3"/>
  <c r="AH7251" i="3"/>
  <c r="AP7250" i="3"/>
  <c r="AM7250" i="3"/>
  <c r="AL7250" i="3"/>
  <c r="AK7250" i="3"/>
  <c r="AJ7250" i="3"/>
  <c r="AI7250" i="3"/>
  <c r="AH7250" i="3"/>
  <c r="AP7249" i="3"/>
  <c r="AM7249" i="3"/>
  <c r="AL7249" i="3"/>
  <c r="AK7249" i="3"/>
  <c r="AJ7249" i="3"/>
  <c r="AI7249" i="3"/>
  <c r="AH7249" i="3"/>
  <c r="AP7248" i="3"/>
  <c r="AM7248" i="3"/>
  <c r="AL7248" i="3"/>
  <c r="AK7248" i="3"/>
  <c r="AJ7248" i="3"/>
  <c r="AI7248" i="3"/>
  <c r="AH7248" i="3"/>
  <c r="AP7247" i="3"/>
  <c r="AM7247" i="3"/>
  <c r="AL7247" i="3"/>
  <c r="AK7247" i="3"/>
  <c r="AJ7247" i="3"/>
  <c r="AI7247" i="3"/>
  <c r="AH7247" i="3"/>
  <c r="AP7246" i="3"/>
  <c r="AM7246" i="3"/>
  <c r="AL7246" i="3"/>
  <c r="AK7246" i="3"/>
  <c r="AJ7246" i="3"/>
  <c r="AI7246" i="3"/>
  <c r="AH7246" i="3"/>
  <c r="AP7245" i="3"/>
  <c r="AM7245" i="3"/>
  <c r="AL7245" i="3"/>
  <c r="AK7245" i="3"/>
  <c r="AJ7245" i="3"/>
  <c r="AI7245" i="3"/>
  <c r="AH7245" i="3"/>
  <c r="AP7244" i="3"/>
  <c r="AM7244" i="3"/>
  <c r="AL7244" i="3"/>
  <c r="AK7244" i="3"/>
  <c r="AJ7244" i="3"/>
  <c r="AI7244" i="3"/>
  <c r="AH7244" i="3"/>
  <c r="AP7243" i="3"/>
  <c r="AM7243" i="3"/>
  <c r="AL7243" i="3"/>
  <c r="AK7243" i="3"/>
  <c r="AJ7243" i="3"/>
  <c r="AI7243" i="3"/>
  <c r="AH7243" i="3"/>
  <c r="AP7242" i="3"/>
  <c r="AM7242" i="3"/>
  <c r="AL7242" i="3"/>
  <c r="AK7242" i="3"/>
  <c r="AJ7242" i="3"/>
  <c r="AI7242" i="3"/>
  <c r="AH7242" i="3"/>
  <c r="AP7241" i="3"/>
  <c r="AM7241" i="3"/>
  <c r="AL7241" i="3"/>
  <c r="AK7241" i="3"/>
  <c r="AJ7241" i="3"/>
  <c r="AI7241" i="3"/>
  <c r="AH7241" i="3"/>
  <c r="AP7240" i="3"/>
  <c r="AM7240" i="3"/>
  <c r="AL7240" i="3"/>
  <c r="AK7240" i="3"/>
  <c r="AJ7240" i="3"/>
  <c r="AI7240" i="3"/>
  <c r="AH7240" i="3"/>
  <c r="AP7239" i="3"/>
  <c r="AM7239" i="3"/>
  <c r="AL7239" i="3"/>
  <c r="AK7239" i="3"/>
  <c r="AJ7239" i="3"/>
  <c r="AI7239" i="3"/>
  <c r="AH7239" i="3"/>
  <c r="AP7238" i="3"/>
  <c r="AM7238" i="3"/>
  <c r="AL7238" i="3"/>
  <c r="AK7238" i="3"/>
  <c r="AJ7238" i="3"/>
  <c r="AI7238" i="3"/>
  <c r="AH7238" i="3"/>
  <c r="AP7237" i="3"/>
  <c r="AM7237" i="3"/>
  <c r="AL7237" i="3"/>
  <c r="AK7237" i="3"/>
  <c r="AJ7237" i="3"/>
  <c r="AI7237" i="3"/>
  <c r="AH7237" i="3"/>
  <c r="AP7236" i="3"/>
  <c r="AM7236" i="3"/>
  <c r="AL7236" i="3"/>
  <c r="AK7236" i="3"/>
  <c r="AJ7236" i="3"/>
  <c r="AI7236" i="3"/>
  <c r="AH7236" i="3"/>
  <c r="AP7235" i="3"/>
  <c r="AM7235" i="3"/>
  <c r="AL7235" i="3"/>
  <c r="AK7235" i="3"/>
  <c r="AJ7235" i="3"/>
  <c r="AI7235" i="3"/>
  <c r="AH7235" i="3"/>
  <c r="AP7234" i="3"/>
  <c r="AM7234" i="3"/>
  <c r="AL7234" i="3"/>
  <c r="AK7234" i="3"/>
  <c r="AJ7234" i="3"/>
  <c r="AI7234" i="3"/>
  <c r="AH7234" i="3"/>
  <c r="AP7233" i="3"/>
  <c r="AM7233" i="3"/>
  <c r="AL7233" i="3"/>
  <c r="AK7233" i="3"/>
  <c r="AJ7233" i="3"/>
  <c r="AI7233" i="3"/>
  <c r="AH7233" i="3"/>
  <c r="AP7232" i="3"/>
  <c r="AM7232" i="3"/>
  <c r="AL7232" i="3"/>
  <c r="AK7232" i="3"/>
  <c r="AJ7232" i="3"/>
  <c r="AI7232" i="3"/>
  <c r="AH7232" i="3"/>
  <c r="AP7231" i="3"/>
  <c r="AM7231" i="3"/>
  <c r="AL7231" i="3"/>
  <c r="AK7231" i="3"/>
  <c r="AJ7231" i="3"/>
  <c r="AI7231" i="3"/>
  <c r="AH7231" i="3"/>
  <c r="AP7230" i="3"/>
  <c r="AM7230" i="3"/>
  <c r="AL7230" i="3"/>
  <c r="AK7230" i="3"/>
  <c r="AJ7230" i="3"/>
  <c r="AI7230" i="3"/>
  <c r="AH7230" i="3"/>
  <c r="AP7229" i="3"/>
  <c r="AM7229" i="3"/>
  <c r="AL7229" i="3"/>
  <c r="AK7229" i="3"/>
  <c r="AJ7229" i="3"/>
  <c r="AI7229" i="3"/>
  <c r="AH7229" i="3"/>
  <c r="AP7228" i="3"/>
  <c r="AM7228" i="3"/>
  <c r="AL7228" i="3"/>
  <c r="AK7228" i="3"/>
  <c r="AJ7228" i="3"/>
  <c r="AI7228" i="3"/>
  <c r="AH7228" i="3"/>
  <c r="AP7227" i="3"/>
  <c r="AM7227" i="3"/>
  <c r="AL7227" i="3"/>
  <c r="AK7227" i="3"/>
  <c r="AJ7227" i="3"/>
  <c r="AI7227" i="3"/>
  <c r="AH7227" i="3"/>
  <c r="AP7226" i="3"/>
  <c r="AM7226" i="3"/>
  <c r="AL7226" i="3"/>
  <c r="AK7226" i="3"/>
  <c r="AJ7226" i="3"/>
  <c r="AI7226" i="3"/>
  <c r="AH7226" i="3"/>
  <c r="AP7225" i="3"/>
  <c r="AM7225" i="3"/>
  <c r="AL7225" i="3"/>
  <c r="AK7225" i="3"/>
  <c r="AJ7225" i="3"/>
  <c r="AI7225" i="3"/>
  <c r="AH7225" i="3"/>
  <c r="AP7224" i="3"/>
  <c r="AM7224" i="3"/>
  <c r="AL7224" i="3"/>
  <c r="AK7224" i="3"/>
  <c r="AJ7224" i="3"/>
  <c r="AI7224" i="3"/>
  <c r="AH7224" i="3"/>
  <c r="AP7223" i="3"/>
  <c r="AM7223" i="3"/>
  <c r="AL7223" i="3"/>
  <c r="AK7223" i="3"/>
  <c r="AJ7223" i="3"/>
  <c r="AI7223" i="3"/>
  <c r="AH7223" i="3"/>
  <c r="AP7222" i="3"/>
  <c r="AM7222" i="3"/>
  <c r="AL7222" i="3"/>
  <c r="AK7222" i="3"/>
  <c r="AJ7222" i="3"/>
  <c r="AI7222" i="3"/>
  <c r="AH7222" i="3"/>
  <c r="AP7221" i="3"/>
  <c r="AM7221" i="3"/>
  <c r="AL7221" i="3"/>
  <c r="AK7221" i="3"/>
  <c r="AJ7221" i="3"/>
  <c r="AI7221" i="3"/>
  <c r="AH7221" i="3"/>
  <c r="AP7220" i="3"/>
  <c r="AM7220" i="3"/>
  <c r="AL7220" i="3"/>
  <c r="AK7220" i="3"/>
  <c r="AJ7220" i="3"/>
  <c r="AI7220" i="3"/>
  <c r="AH7220" i="3"/>
  <c r="AP7219" i="3"/>
  <c r="AM7219" i="3"/>
  <c r="AL7219" i="3"/>
  <c r="AK7219" i="3"/>
  <c r="AJ7219" i="3"/>
  <c r="AI7219" i="3"/>
  <c r="AH7219" i="3"/>
  <c r="AP7218" i="3"/>
  <c r="AM7218" i="3"/>
  <c r="AL7218" i="3"/>
  <c r="AK7218" i="3"/>
  <c r="AJ7218" i="3"/>
  <c r="AI7218" i="3"/>
  <c r="AH7218" i="3"/>
  <c r="AP7217" i="3"/>
  <c r="AM7217" i="3"/>
  <c r="AL7217" i="3"/>
  <c r="AK7217" i="3"/>
  <c r="AJ7217" i="3"/>
  <c r="AI7217" i="3"/>
  <c r="AH7217" i="3"/>
  <c r="AP7216" i="3"/>
  <c r="AM7216" i="3"/>
  <c r="AL7216" i="3"/>
  <c r="AK7216" i="3"/>
  <c r="AJ7216" i="3"/>
  <c r="AI7216" i="3"/>
  <c r="AH7216" i="3"/>
  <c r="AP7215" i="3"/>
  <c r="AM7215" i="3"/>
  <c r="AL7215" i="3"/>
  <c r="AK7215" i="3"/>
  <c r="AJ7215" i="3"/>
  <c r="AI7215" i="3"/>
  <c r="AH7215" i="3"/>
  <c r="AP7214" i="3"/>
  <c r="AM7214" i="3"/>
  <c r="AL7214" i="3"/>
  <c r="AK7214" i="3"/>
  <c r="AJ7214" i="3"/>
  <c r="AI7214" i="3"/>
  <c r="AH7214" i="3"/>
  <c r="AP7213" i="3"/>
  <c r="AM7213" i="3"/>
  <c r="AL7213" i="3"/>
  <c r="AK7213" i="3"/>
  <c r="AJ7213" i="3"/>
  <c r="AI7213" i="3"/>
  <c r="AH7213" i="3"/>
  <c r="AP7212" i="3"/>
  <c r="AM7212" i="3"/>
  <c r="AL7212" i="3"/>
  <c r="AK7212" i="3"/>
  <c r="AJ7212" i="3"/>
  <c r="AI7212" i="3"/>
  <c r="AH7212" i="3"/>
  <c r="AP7211" i="3"/>
  <c r="AM7211" i="3"/>
  <c r="AL7211" i="3"/>
  <c r="AK7211" i="3"/>
  <c r="AJ7211" i="3"/>
  <c r="AI7211" i="3"/>
  <c r="AH7211" i="3"/>
  <c r="AP7210" i="3"/>
  <c r="AM7210" i="3"/>
  <c r="AL7210" i="3"/>
  <c r="AK7210" i="3"/>
  <c r="AJ7210" i="3"/>
  <c r="AI7210" i="3"/>
  <c r="AH7210" i="3"/>
  <c r="AP7209" i="3"/>
  <c r="AM7209" i="3"/>
  <c r="AL7209" i="3"/>
  <c r="AK7209" i="3"/>
  <c r="AJ7209" i="3"/>
  <c r="AI7209" i="3"/>
  <c r="AH7209" i="3"/>
  <c r="AP7208" i="3"/>
  <c r="AM7208" i="3"/>
  <c r="AL7208" i="3"/>
  <c r="AK7208" i="3"/>
  <c r="AJ7208" i="3"/>
  <c r="AI7208" i="3"/>
  <c r="AH7208" i="3"/>
  <c r="AP7207" i="3"/>
  <c r="AM7207" i="3"/>
  <c r="AL7207" i="3"/>
  <c r="AK7207" i="3"/>
  <c r="AJ7207" i="3"/>
  <c r="AI7207" i="3"/>
  <c r="AH7207" i="3"/>
  <c r="AP7206" i="3"/>
  <c r="AM7206" i="3"/>
  <c r="AL7206" i="3"/>
  <c r="AK7206" i="3"/>
  <c r="AJ7206" i="3"/>
  <c r="AI7206" i="3"/>
  <c r="AH7206" i="3"/>
  <c r="AP7205" i="3"/>
  <c r="AM7205" i="3"/>
  <c r="AL7205" i="3"/>
  <c r="AK7205" i="3"/>
  <c r="AJ7205" i="3"/>
  <c r="AI7205" i="3"/>
  <c r="AH7205" i="3"/>
  <c r="AP7204" i="3"/>
  <c r="AM7204" i="3"/>
  <c r="AL7204" i="3"/>
  <c r="AK7204" i="3"/>
  <c r="AJ7204" i="3"/>
  <c r="AI7204" i="3"/>
  <c r="AH7204" i="3"/>
  <c r="AP7203" i="3"/>
  <c r="AM7203" i="3"/>
  <c r="AL7203" i="3"/>
  <c r="AK7203" i="3"/>
  <c r="AJ7203" i="3"/>
  <c r="AI7203" i="3"/>
  <c r="AH7203" i="3"/>
  <c r="AP7202" i="3"/>
  <c r="AM7202" i="3"/>
  <c r="AL7202" i="3"/>
  <c r="AK7202" i="3"/>
  <c r="AJ7202" i="3"/>
  <c r="AI7202" i="3"/>
  <c r="AH7202" i="3"/>
  <c r="AP7201" i="3"/>
  <c r="AM7201" i="3"/>
  <c r="AL7201" i="3"/>
  <c r="AK7201" i="3"/>
  <c r="AJ7201" i="3"/>
  <c r="AI7201" i="3"/>
  <c r="AH7201" i="3"/>
  <c r="AP7200" i="3"/>
  <c r="AM7200" i="3"/>
  <c r="AL7200" i="3"/>
  <c r="AK7200" i="3"/>
  <c r="AJ7200" i="3"/>
  <c r="AI7200" i="3"/>
  <c r="AH7200" i="3"/>
  <c r="AP7199" i="3"/>
  <c r="AM7199" i="3"/>
  <c r="AL7199" i="3"/>
  <c r="AK7199" i="3"/>
  <c r="AJ7199" i="3"/>
  <c r="AI7199" i="3"/>
  <c r="AH7199" i="3"/>
  <c r="AP7198" i="3"/>
  <c r="AM7198" i="3"/>
  <c r="AL7198" i="3"/>
  <c r="AK7198" i="3"/>
  <c r="AJ7198" i="3"/>
  <c r="AI7198" i="3"/>
  <c r="AH7198" i="3"/>
  <c r="AP7197" i="3"/>
  <c r="AM7197" i="3"/>
  <c r="AL7197" i="3"/>
  <c r="AK7197" i="3"/>
  <c r="AJ7197" i="3"/>
  <c r="AI7197" i="3"/>
  <c r="AH7197" i="3"/>
  <c r="AP7196" i="3"/>
  <c r="AM7196" i="3"/>
  <c r="AL7196" i="3"/>
  <c r="AK7196" i="3"/>
  <c r="AJ7196" i="3"/>
  <c r="AI7196" i="3"/>
  <c r="AH7196" i="3"/>
  <c r="AP7195" i="3"/>
  <c r="AM7195" i="3"/>
  <c r="AL7195" i="3"/>
  <c r="AK7195" i="3"/>
  <c r="AJ7195" i="3"/>
  <c r="AI7195" i="3"/>
  <c r="AH7195" i="3"/>
  <c r="AP7194" i="3"/>
  <c r="AM7194" i="3"/>
  <c r="AL7194" i="3"/>
  <c r="AK7194" i="3"/>
  <c r="AJ7194" i="3"/>
  <c r="AI7194" i="3"/>
  <c r="AH7194" i="3"/>
  <c r="AP7193" i="3"/>
  <c r="AM7193" i="3"/>
  <c r="AL7193" i="3"/>
  <c r="AK7193" i="3"/>
  <c r="AJ7193" i="3"/>
  <c r="AI7193" i="3"/>
  <c r="AH7193" i="3"/>
  <c r="AP7192" i="3"/>
  <c r="AM7192" i="3"/>
  <c r="AL7192" i="3"/>
  <c r="AK7192" i="3"/>
  <c r="AJ7192" i="3"/>
  <c r="AI7192" i="3"/>
  <c r="AH7192" i="3"/>
  <c r="AP7191" i="3"/>
  <c r="AM7191" i="3"/>
  <c r="AL7191" i="3"/>
  <c r="AK7191" i="3"/>
  <c r="AJ7191" i="3"/>
  <c r="AI7191" i="3"/>
  <c r="AH7191" i="3"/>
  <c r="AP7190" i="3"/>
  <c r="AM7190" i="3"/>
  <c r="AL7190" i="3"/>
  <c r="AK7190" i="3"/>
  <c r="AJ7190" i="3"/>
  <c r="AI7190" i="3"/>
  <c r="AH7190" i="3"/>
  <c r="AP7189" i="3"/>
  <c r="AM7189" i="3"/>
  <c r="AL7189" i="3"/>
  <c r="AK7189" i="3"/>
  <c r="AJ7189" i="3"/>
  <c r="AI7189" i="3"/>
  <c r="AH7189" i="3"/>
  <c r="AP7188" i="3"/>
  <c r="AM7188" i="3"/>
  <c r="AL7188" i="3"/>
  <c r="AK7188" i="3"/>
  <c r="AJ7188" i="3"/>
  <c r="AI7188" i="3"/>
  <c r="AH7188" i="3"/>
  <c r="AP7187" i="3"/>
  <c r="AM7187" i="3"/>
  <c r="AL7187" i="3"/>
  <c r="AK7187" i="3"/>
  <c r="AJ7187" i="3"/>
  <c r="AI7187" i="3"/>
  <c r="AH7187" i="3"/>
  <c r="AP7186" i="3"/>
  <c r="AM7186" i="3"/>
  <c r="AL7186" i="3"/>
  <c r="AK7186" i="3"/>
  <c r="AJ7186" i="3"/>
  <c r="AI7186" i="3"/>
  <c r="AH7186" i="3"/>
  <c r="AP7185" i="3"/>
  <c r="AM7185" i="3"/>
  <c r="AL7185" i="3"/>
  <c r="AK7185" i="3"/>
  <c r="AJ7185" i="3"/>
  <c r="AI7185" i="3"/>
  <c r="AH7185" i="3"/>
  <c r="AP7184" i="3"/>
  <c r="AM7184" i="3"/>
  <c r="AL7184" i="3"/>
  <c r="AK7184" i="3"/>
  <c r="AJ7184" i="3"/>
  <c r="AI7184" i="3"/>
  <c r="AH7184" i="3"/>
  <c r="AP7183" i="3"/>
  <c r="AM7183" i="3"/>
  <c r="AL7183" i="3"/>
  <c r="AK7183" i="3"/>
  <c r="AJ7183" i="3"/>
  <c r="AI7183" i="3"/>
  <c r="AH7183" i="3"/>
  <c r="AP7182" i="3"/>
  <c r="AM7182" i="3"/>
  <c r="AL7182" i="3"/>
  <c r="AK7182" i="3"/>
  <c r="AJ7182" i="3"/>
  <c r="AI7182" i="3"/>
  <c r="AH7182" i="3"/>
  <c r="AP7181" i="3"/>
  <c r="AM7181" i="3"/>
  <c r="AL7181" i="3"/>
  <c r="AK7181" i="3"/>
  <c r="AJ7181" i="3"/>
  <c r="AI7181" i="3"/>
  <c r="AH7181" i="3"/>
  <c r="AP7180" i="3"/>
  <c r="AM7180" i="3"/>
  <c r="AL7180" i="3"/>
  <c r="AK7180" i="3"/>
  <c r="AJ7180" i="3"/>
  <c r="AI7180" i="3"/>
  <c r="AH7180" i="3"/>
  <c r="AP7179" i="3"/>
  <c r="AM7179" i="3"/>
  <c r="AL7179" i="3"/>
  <c r="AK7179" i="3"/>
  <c r="AJ7179" i="3"/>
  <c r="AI7179" i="3"/>
  <c r="AH7179" i="3"/>
  <c r="AP7178" i="3"/>
  <c r="AM7178" i="3"/>
  <c r="AL7178" i="3"/>
  <c r="AK7178" i="3"/>
  <c r="AJ7178" i="3"/>
  <c r="AI7178" i="3"/>
  <c r="AH7178" i="3"/>
  <c r="AP7177" i="3"/>
  <c r="AM7177" i="3"/>
  <c r="AL7177" i="3"/>
  <c r="AK7177" i="3"/>
  <c r="AJ7177" i="3"/>
  <c r="AI7177" i="3"/>
  <c r="AH7177" i="3"/>
  <c r="AP7176" i="3"/>
  <c r="AM7176" i="3"/>
  <c r="AL7176" i="3"/>
  <c r="AK7176" i="3"/>
  <c r="AJ7176" i="3"/>
  <c r="AI7176" i="3"/>
  <c r="AH7176" i="3"/>
  <c r="AP7175" i="3"/>
  <c r="AM7175" i="3"/>
  <c r="AL7175" i="3"/>
  <c r="AK7175" i="3"/>
  <c r="AJ7175" i="3"/>
  <c r="AI7175" i="3"/>
  <c r="AH7175" i="3"/>
  <c r="AP7174" i="3"/>
  <c r="AM7174" i="3"/>
  <c r="AL7174" i="3"/>
  <c r="AK7174" i="3"/>
  <c r="AJ7174" i="3"/>
  <c r="AI7174" i="3"/>
  <c r="AH7174" i="3"/>
  <c r="AP7173" i="3"/>
  <c r="AM7173" i="3"/>
  <c r="AL7173" i="3"/>
  <c r="AK7173" i="3"/>
  <c r="AJ7173" i="3"/>
  <c r="AI7173" i="3"/>
  <c r="AH7173" i="3"/>
  <c r="AP7172" i="3"/>
  <c r="AM7172" i="3"/>
  <c r="AL7172" i="3"/>
  <c r="AK7172" i="3"/>
  <c r="AJ7172" i="3"/>
  <c r="AI7172" i="3"/>
  <c r="AH7172" i="3"/>
  <c r="AP7171" i="3"/>
  <c r="AM7171" i="3"/>
  <c r="AL7171" i="3"/>
  <c r="AK7171" i="3"/>
  <c r="AJ7171" i="3"/>
  <c r="AI7171" i="3"/>
  <c r="AH7171" i="3"/>
  <c r="AP7170" i="3"/>
  <c r="AM7170" i="3"/>
  <c r="AL7170" i="3"/>
  <c r="AK7170" i="3"/>
  <c r="AJ7170" i="3"/>
  <c r="AI7170" i="3"/>
  <c r="AH7170" i="3"/>
  <c r="AP7169" i="3"/>
  <c r="AM7169" i="3"/>
  <c r="AL7169" i="3"/>
  <c r="AK7169" i="3"/>
  <c r="AJ7169" i="3"/>
  <c r="AI7169" i="3"/>
  <c r="AH7169" i="3"/>
  <c r="AP7168" i="3"/>
  <c r="AM7168" i="3"/>
  <c r="AL7168" i="3"/>
  <c r="AK7168" i="3"/>
  <c r="AJ7168" i="3"/>
  <c r="AI7168" i="3"/>
  <c r="AH7168" i="3"/>
  <c r="AP7167" i="3"/>
  <c r="AM7167" i="3"/>
  <c r="AL7167" i="3"/>
  <c r="AK7167" i="3"/>
  <c r="AJ7167" i="3"/>
  <c r="AI7167" i="3"/>
  <c r="AH7167" i="3"/>
  <c r="AP7166" i="3"/>
  <c r="AM7166" i="3"/>
  <c r="AL7166" i="3"/>
  <c r="AK7166" i="3"/>
  <c r="AJ7166" i="3"/>
  <c r="AI7166" i="3"/>
  <c r="AH7166" i="3"/>
  <c r="AP7165" i="3"/>
  <c r="AM7165" i="3"/>
  <c r="AL7165" i="3"/>
  <c r="AK7165" i="3"/>
  <c r="AJ7165" i="3"/>
  <c r="AI7165" i="3"/>
  <c r="AH7165" i="3"/>
  <c r="AP7164" i="3"/>
  <c r="AM7164" i="3"/>
  <c r="AL7164" i="3"/>
  <c r="AK7164" i="3"/>
  <c r="AJ7164" i="3"/>
  <c r="AI7164" i="3"/>
  <c r="AH7164" i="3"/>
  <c r="AP7163" i="3"/>
  <c r="AM7163" i="3"/>
  <c r="AL7163" i="3"/>
  <c r="AK7163" i="3"/>
  <c r="AJ7163" i="3"/>
  <c r="AI7163" i="3"/>
  <c r="AH7163" i="3"/>
  <c r="AP7162" i="3"/>
  <c r="AM7162" i="3"/>
  <c r="AL7162" i="3"/>
  <c r="AK7162" i="3"/>
  <c r="AJ7162" i="3"/>
  <c r="AI7162" i="3"/>
  <c r="AH7162" i="3"/>
  <c r="AP7161" i="3"/>
  <c r="AM7161" i="3"/>
  <c r="AL7161" i="3"/>
  <c r="AK7161" i="3"/>
  <c r="AJ7161" i="3"/>
  <c r="AI7161" i="3"/>
  <c r="AH7161" i="3"/>
  <c r="AP7160" i="3"/>
  <c r="AM7160" i="3"/>
  <c r="AL7160" i="3"/>
  <c r="AK7160" i="3"/>
  <c r="AJ7160" i="3"/>
  <c r="AI7160" i="3"/>
  <c r="AH7160" i="3"/>
  <c r="AP7159" i="3"/>
  <c r="AM7159" i="3"/>
  <c r="AL7159" i="3"/>
  <c r="AK7159" i="3"/>
  <c r="AJ7159" i="3"/>
  <c r="AI7159" i="3"/>
  <c r="AH7159" i="3"/>
  <c r="AP7158" i="3"/>
  <c r="AM7158" i="3"/>
  <c r="AL7158" i="3"/>
  <c r="AK7158" i="3"/>
  <c r="AJ7158" i="3"/>
  <c r="AI7158" i="3"/>
  <c r="AH7158" i="3"/>
  <c r="AP7157" i="3"/>
  <c r="AM7157" i="3"/>
  <c r="AL7157" i="3"/>
  <c r="AK7157" i="3"/>
  <c r="AJ7157" i="3"/>
  <c r="AI7157" i="3"/>
  <c r="AH7157" i="3"/>
  <c r="AP7156" i="3"/>
  <c r="AM7156" i="3"/>
  <c r="AL7156" i="3"/>
  <c r="AK7156" i="3"/>
  <c r="AJ7156" i="3"/>
  <c r="AI7156" i="3"/>
  <c r="AH7156" i="3"/>
  <c r="AP7155" i="3"/>
  <c r="AM7155" i="3"/>
  <c r="AL7155" i="3"/>
  <c r="AK7155" i="3"/>
  <c r="AJ7155" i="3"/>
  <c r="AI7155" i="3"/>
  <c r="AH7155" i="3"/>
  <c r="AP7154" i="3"/>
  <c r="AM7154" i="3"/>
  <c r="AL7154" i="3"/>
  <c r="AK7154" i="3"/>
  <c r="AJ7154" i="3"/>
  <c r="AI7154" i="3"/>
  <c r="AH7154" i="3"/>
  <c r="AP7153" i="3"/>
  <c r="AM7153" i="3"/>
  <c r="AL7153" i="3"/>
  <c r="AK7153" i="3"/>
  <c r="AJ7153" i="3"/>
  <c r="AI7153" i="3"/>
  <c r="AH7153" i="3"/>
  <c r="AP7152" i="3"/>
  <c r="AM7152" i="3"/>
  <c r="AL7152" i="3"/>
  <c r="AK7152" i="3"/>
  <c r="AJ7152" i="3"/>
  <c r="AI7152" i="3"/>
  <c r="AH7152" i="3"/>
  <c r="AP7151" i="3"/>
  <c r="AM7151" i="3"/>
  <c r="AL7151" i="3"/>
  <c r="AK7151" i="3"/>
  <c r="AJ7151" i="3"/>
  <c r="AI7151" i="3"/>
  <c r="AH7151" i="3"/>
  <c r="AP7150" i="3"/>
  <c r="AM7150" i="3"/>
  <c r="AL7150" i="3"/>
  <c r="AK7150" i="3"/>
  <c r="AJ7150" i="3"/>
  <c r="AI7150" i="3"/>
  <c r="AH7150" i="3"/>
  <c r="AP7149" i="3"/>
  <c r="AM7149" i="3"/>
  <c r="AL7149" i="3"/>
  <c r="AK7149" i="3"/>
  <c r="AJ7149" i="3"/>
  <c r="AI7149" i="3"/>
  <c r="AH7149" i="3"/>
  <c r="AP7148" i="3"/>
  <c r="AM7148" i="3"/>
  <c r="AL7148" i="3"/>
  <c r="AK7148" i="3"/>
  <c r="AJ7148" i="3"/>
  <c r="AI7148" i="3"/>
  <c r="AH7148" i="3"/>
  <c r="AP7147" i="3"/>
  <c r="AM7147" i="3"/>
  <c r="AL7147" i="3"/>
  <c r="AK7147" i="3"/>
  <c r="AJ7147" i="3"/>
  <c r="AI7147" i="3"/>
  <c r="AH7147" i="3"/>
  <c r="AP7146" i="3"/>
  <c r="AM7146" i="3"/>
  <c r="AL7146" i="3"/>
  <c r="AK7146" i="3"/>
  <c r="AJ7146" i="3"/>
  <c r="AI7146" i="3"/>
  <c r="AH7146" i="3"/>
  <c r="AP7145" i="3"/>
  <c r="AM7145" i="3"/>
  <c r="AL7145" i="3"/>
  <c r="AK7145" i="3"/>
  <c r="AJ7145" i="3"/>
  <c r="AI7145" i="3"/>
  <c r="AH7145" i="3"/>
  <c r="AP7144" i="3"/>
  <c r="AM7144" i="3"/>
  <c r="AL7144" i="3"/>
  <c r="AK7144" i="3"/>
  <c r="AJ7144" i="3"/>
  <c r="AI7144" i="3"/>
  <c r="AH7144" i="3"/>
  <c r="AP7143" i="3"/>
  <c r="AM7143" i="3"/>
  <c r="AL7143" i="3"/>
  <c r="AK7143" i="3"/>
  <c r="AJ7143" i="3"/>
  <c r="AI7143" i="3"/>
  <c r="AH7143" i="3"/>
  <c r="AP7142" i="3"/>
  <c r="AM7142" i="3"/>
  <c r="AL7142" i="3"/>
  <c r="AK7142" i="3"/>
  <c r="AJ7142" i="3"/>
  <c r="AI7142" i="3"/>
  <c r="AH7142" i="3"/>
  <c r="AP7141" i="3"/>
  <c r="AM7141" i="3"/>
  <c r="AL7141" i="3"/>
  <c r="AK7141" i="3"/>
  <c r="AJ7141" i="3"/>
  <c r="AI7141" i="3"/>
  <c r="AH7141" i="3"/>
  <c r="AP7140" i="3"/>
  <c r="AM7140" i="3"/>
  <c r="AL7140" i="3"/>
  <c r="AK7140" i="3"/>
  <c r="AJ7140" i="3"/>
  <c r="AI7140" i="3"/>
  <c r="AH7140" i="3"/>
  <c r="AP7139" i="3"/>
  <c r="AM7139" i="3"/>
  <c r="AL7139" i="3"/>
  <c r="AK7139" i="3"/>
  <c r="AJ7139" i="3"/>
  <c r="AI7139" i="3"/>
  <c r="AH7139" i="3"/>
  <c r="AP7138" i="3"/>
  <c r="AM7138" i="3"/>
  <c r="AL7138" i="3"/>
  <c r="AK7138" i="3"/>
  <c r="AJ7138" i="3"/>
  <c r="AI7138" i="3"/>
  <c r="AH7138" i="3"/>
  <c r="AP7137" i="3"/>
  <c r="AM7137" i="3"/>
  <c r="AL7137" i="3"/>
  <c r="AK7137" i="3"/>
  <c r="AJ7137" i="3"/>
  <c r="AI7137" i="3"/>
  <c r="AH7137" i="3"/>
  <c r="AP7136" i="3"/>
  <c r="AM7136" i="3"/>
  <c r="AL7136" i="3"/>
  <c r="AK7136" i="3"/>
  <c r="AJ7136" i="3"/>
  <c r="AI7136" i="3"/>
  <c r="AH7136" i="3"/>
  <c r="AP7135" i="3"/>
  <c r="AM7135" i="3"/>
  <c r="AL7135" i="3"/>
  <c r="AK7135" i="3"/>
  <c r="AJ7135" i="3"/>
  <c r="AI7135" i="3"/>
  <c r="AH7135" i="3"/>
  <c r="AP7134" i="3"/>
  <c r="AM7134" i="3"/>
  <c r="AL7134" i="3"/>
  <c r="AK7134" i="3"/>
  <c r="AJ7134" i="3"/>
  <c r="AI7134" i="3"/>
  <c r="AH7134" i="3"/>
  <c r="AP7133" i="3"/>
  <c r="AM7133" i="3"/>
  <c r="AL7133" i="3"/>
  <c r="AK7133" i="3"/>
  <c r="AJ7133" i="3"/>
  <c r="AI7133" i="3"/>
  <c r="AH7133" i="3"/>
  <c r="AP7132" i="3"/>
  <c r="AM7132" i="3"/>
  <c r="AL7132" i="3"/>
  <c r="AK7132" i="3"/>
  <c r="AJ7132" i="3"/>
  <c r="AI7132" i="3"/>
  <c r="AH7132" i="3"/>
  <c r="AP7131" i="3"/>
  <c r="AM7131" i="3"/>
  <c r="AL7131" i="3"/>
  <c r="AK7131" i="3"/>
  <c r="AJ7131" i="3"/>
  <c r="AI7131" i="3"/>
  <c r="AH7131" i="3"/>
  <c r="AP7130" i="3"/>
  <c r="AM7130" i="3"/>
  <c r="AL7130" i="3"/>
  <c r="AK7130" i="3"/>
  <c r="AJ7130" i="3"/>
  <c r="AI7130" i="3"/>
  <c r="AH7130" i="3"/>
  <c r="AP7129" i="3"/>
  <c r="AM7129" i="3"/>
  <c r="AL7129" i="3"/>
  <c r="AK7129" i="3"/>
  <c r="AJ7129" i="3"/>
  <c r="AI7129" i="3"/>
  <c r="AH7129" i="3"/>
  <c r="AP7128" i="3"/>
  <c r="AM7128" i="3"/>
  <c r="AL7128" i="3"/>
  <c r="AK7128" i="3"/>
  <c r="AJ7128" i="3"/>
  <c r="AI7128" i="3"/>
  <c r="AH7128" i="3"/>
  <c r="AP7127" i="3"/>
  <c r="AM7127" i="3"/>
  <c r="AL7127" i="3"/>
  <c r="AK7127" i="3"/>
  <c r="AJ7127" i="3"/>
  <c r="AI7127" i="3"/>
  <c r="AH7127" i="3"/>
  <c r="AP7126" i="3"/>
  <c r="AM7126" i="3"/>
  <c r="AL7126" i="3"/>
  <c r="AK7126" i="3"/>
  <c r="AJ7126" i="3"/>
  <c r="AI7126" i="3"/>
  <c r="AH7126" i="3"/>
  <c r="AP7125" i="3"/>
  <c r="AM7125" i="3"/>
  <c r="AL7125" i="3"/>
  <c r="AK7125" i="3"/>
  <c r="AJ7125" i="3"/>
  <c r="AI7125" i="3"/>
  <c r="AH7125" i="3"/>
  <c r="AP7124" i="3"/>
  <c r="AM7124" i="3"/>
  <c r="AL7124" i="3"/>
  <c r="AK7124" i="3"/>
  <c r="AJ7124" i="3"/>
  <c r="AI7124" i="3"/>
  <c r="AH7124" i="3"/>
  <c r="AP7123" i="3"/>
  <c r="AM7123" i="3"/>
  <c r="AL7123" i="3"/>
  <c r="AK7123" i="3"/>
  <c r="AJ7123" i="3"/>
  <c r="AI7123" i="3"/>
  <c r="AH7123" i="3"/>
  <c r="AP7122" i="3"/>
  <c r="AM7122" i="3"/>
  <c r="AL7122" i="3"/>
  <c r="AK7122" i="3"/>
  <c r="AJ7122" i="3"/>
  <c r="AI7122" i="3"/>
  <c r="AH7122" i="3"/>
  <c r="AP7121" i="3"/>
  <c r="AM7121" i="3"/>
  <c r="AL7121" i="3"/>
  <c r="AK7121" i="3"/>
  <c r="AJ7121" i="3"/>
  <c r="AI7121" i="3"/>
  <c r="AH7121" i="3"/>
  <c r="AP7120" i="3"/>
  <c r="AM7120" i="3"/>
  <c r="AL7120" i="3"/>
  <c r="AK7120" i="3"/>
  <c r="AJ7120" i="3"/>
  <c r="AI7120" i="3"/>
  <c r="AH7120" i="3"/>
  <c r="AP7119" i="3"/>
  <c r="AM7119" i="3"/>
  <c r="AL7119" i="3"/>
  <c r="AK7119" i="3"/>
  <c r="AJ7119" i="3"/>
  <c r="AI7119" i="3"/>
  <c r="AH7119" i="3"/>
  <c r="AP7118" i="3"/>
  <c r="AM7118" i="3"/>
  <c r="AL7118" i="3"/>
  <c r="AK7118" i="3"/>
  <c r="AJ7118" i="3"/>
  <c r="AI7118" i="3"/>
  <c r="AH7118" i="3"/>
  <c r="AP7117" i="3"/>
  <c r="AM7117" i="3"/>
  <c r="AL7117" i="3"/>
  <c r="AK7117" i="3"/>
  <c r="AJ7117" i="3"/>
  <c r="AI7117" i="3"/>
  <c r="AH7117" i="3"/>
  <c r="AP7116" i="3"/>
  <c r="AM7116" i="3"/>
  <c r="AL7116" i="3"/>
  <c r="AK7116" i="3"/>
  <c r="AJ7116" i="3"/>
  <c r="AI7116" i="3"/>
  <c r="AH7116" i="3"/>
  <c r="AP7115" i="3"/>
  <c r="AM7115" i="3"/>
  <c r="AL7115" i="3"/>
  <c r="AK7115" i="3"/>
  <c r="AJ7115" i="3"/>
  <c r="AI7115" i="3"/>
  <c r="AH7115" i="3"/>
  <c r="AP7114" i="3"/>
  <c r="AM7114" i="3"/>
  <c r="AL7114" i="3"/>
  <c r="AK7114" i="3"/>
  <c r="AJ7114" i="3"/>
  <c r="AI7114" i="3"/>
  <c r="AH7114" i="3"/>
  <c r="AP7113" i="3"/>
  <c r="AM7113" i="3"/>
  <c r="AL7113" i="3"/>
  <c r="AK7113" i="3"/>
  <c r="AJ7113" i="3"/>
  <c r="AI7113" i="3"/>
  <c r="AH7113" i="3"/>
  <c r="AP7112" i="3"/>
  <c r="AM7112" i="3"/>
  <c r="AL7112" i="3"/>
  <c r="AK7112" i="3"/>
  <c r="AJ7112" i="3"/>
  <c r="AI7112" i="3"/>
  <c r="AH7112" i="3"/>
  <c r="AP7111" i="3"/>
  <c r="AM7111" i="3"/>
  <c r="AL7111" i="3"/>
  <c r="AK7111" i="3"/>
  <c r="AJ7111" i="3"/>
  <c r="AI7111" i="3"/>
  <c r="AH7111" i="3"/>
  <c r="AP7110" i="3"/>
  <c r="AM7110" i="3"/>
  <c r="AL7110" i="3"/>
  <c r="AK7110" i="3"/>
  <c r="AJ7110" i="3"/>
  <c r="AI7110" i="3"/>
  <c r="AH7110" i="3"/>
  <c r="AP7109" i="3"/>
  <c r="AM7109" i="3"/>
  <c r="AL7109" i="3"/>
  <c r="AK7109" i="3"/>
  <c r="AJ7109" i="3"/>
  <c r="AI7109" i="3"/>
  <c r="AH7109" i="3"/>
  <c r="AP7108" i="3"/>
  <c r="AM7108" i="3"/>
  <c r="AL7108" i="3"/>
  <c r="AK7108" i="3"/>
  <c r="AJ7108" i="3"/>
  <c r="AI7108" i="3"/>
  <c r="AH7108" i="3"/>
  <c r="AP7107" i="3"/>
  <c r="AM7107" i="3"/>
  <c r="AL7107" i="3"/>
  <c r="AK7107" i="3"/>
  <c r="AJ7107" i="3"/>
  <c r="AI7107" i="3"/>
  <c r="AH7107" i="3"/>
  <c r="AP7106" i="3"/>
  <c r="AM7106" i="3"/>
  <c r="AL7106" i="3"/>
  <c r="AK7106" i="3"/>
  <c r="AJ7106" i="3"/>
  <c r="AI7106" i="3"/>
  <c r="AH7106" i="3"/>
  <c r="AP7105" i="3"/>
  <c r="AM7105" i="3"/>
  <c r="AL7105" i="3"/>
  <c r="AK7105" i="3"/>
  <c r="AJ7105" i="3"/>
  <c r="AI7105" i="3"/>
  <c r="AH7105" i="3"/>
  <c r="AP7104" i="3"/>
  <c r="AM7104" i="3"/>
  <c r="AL7104" i="3"/>
  <c r="AK7104" i="3"/>
  <c r="AJ7104" i="3"/>
  <c r="AI7104" i="3"/>
  <c r="AH7104" i="3"/>
  <c r="AP7103" i="3"/>
  <c r="AM7103" i="3"/>
  <c r="AL7103" i="3"/>
  <c r="AK7103" i="3"/>
  <c r="AJ7103" i="3"/>
  <c r="AI7103" i="3"/>
  <c r="AH7103" i="3"/>
  <c r="AP7102" i="3"/>
  <c r="AM7102" i="3"/>
  <c r="AL7102" i="3"/>
  <c r="AK7102" i="3"/>
  <c r="AJ7102" i="3"/>
  <c r="AI7102" i="3"/>
  <c r="AH7102" i="3"/>
  <c r="AP7101" i="3"/>
  <c r="AM7101" i="3"/>
  <c r="AL7101" i="3"/>
  <c r="AK7101" i="3"/>
  <c r="AJ7101" i="3"/>
  <c r="AI7101" i="3"/>
  <c r="AH7101" i="3"/>
  <c r="AP7100" i="3"/>
  <c r="AM7100" i="3"/>
  <c r="AL7100" i="3"/>
  <c r="AK7100" i="3"/>
  <c r="AJ7100" i="3"/>
  <c r="AI7100" i="3"/>
  <c r="AH7100" i="3"/>
  <c r="AP7099" i="3"/>
  <c r="AM7099" i="3"/>
  <c r="AL7099" i="3"/>
  <c r="AK7099" i="3"/>
  <c r="AJ7099" i="3"/>
  <c r="AI7099" i="3"/>
  <c r="AH7099" i="3"/>
  <c r="AP7098" i="3"/>
  <c r="AM7098" i="3"/>
  <c r="AL7098" i="3"/>
  <c r="AK7098" i="3"/>
  <c r="AJ7098" i="3"/>
  <c r="AI7098" i="3"/>
  <c r="AH7098" i="3"/>
  <c r="AP7097" i="3"/>
  <c r="AM7097" i="3"/>
  <c r="AL7097" i="3"/>
  <c r="AK7097" i="3"/>
  <c r="AJ7097" i="3"/>
  <c r="AI7097" i="3"/>
  <c r="AH7097" i="3"/>
  <c r="AP7096" i="3"/>
  <c r="AM7096" i="3"/>
  <c r="AL7096" i="3"/>
  <c r="AK7096" i="3"/>
  <c r="AJ7096" i="3"/>
  <c r="AI7096" i="3"/>
  <c r="AH7096" i="3"/>
  <c r="AP7095" i="3"/>
  <c r="AM7095" i="3"/>
  <c r="AL7095" i="3"/>
  <c r="AK7095" i="3"/>
  <c r="AJ7095" i="3"/>
  <c r="AI7095" i="3"/>
  <c r="AH7095" i="3"/>
  <c r="AP7094" i="3"/>
  <c r="AM7094" i="3"/>
  <c r="AL7094" i="3"/>
  <c r="AK7094" i="3"/>
  <c r="AJ7094" i="3"/>
  <c r="AI7094" i="3"/>
  <c r="AH7094" i="3"/>
  <c r="AP7093" i="3"/>
  <c r="AM7093" i="3"/>
  <c r="AL7093" i="3"/>
  <c r="AK7093" i="3"/>
  <c r="AJ7093" i="3"/>
  <c r="AI7093" i="3"/>
  <c r="AH7093" i="3"/>
  <c r="AP7092" i="3"/>
  <c r="AM7092" i="3"/>
  <c r="AL7092" i="3"/>
  <c r="AK7092" i="3"/>
  <c r="AJ7092" i="3"/>
  <c r="AI7092" i="3"/>
  <c r="AH7092" i="3"/>
  <c r="AP7091" i="3"/>
  <c r="AM7091" i="3"/>
  <c r="AL7091" i="3"/>
  <c r="AK7091" i="3"/>
  <c r="AJ7091" i="3"/>
  <c r="AI7091" i="3"/>
  <c r="AH7091" i="3"/>
  <c r="AP7090" i="3"/>
  <c r="AM7090" i="3"/>
  <c r="AL7090" i="3"/>
  <c r="AK7090" i="3"/>
  <c r="AJ7090" i="3"/>
  <c r="AI7090" i="3"/>
  <c r="AH7090" i="3"/>
  <c r="AP7089" i="3"/>
  <c r="AM7089" i="3"/>
  <c r="AL7089" i="3"/>
  <c r="AK7089" i="3"/>
  <c r="AJ7089" i="3"/>
  <c r="AI7089" i="3"/>
  <c r="AH7089" i="3"/>
  <c r="AP7088" i="3"/>
  <c r="AM7088" i="3"/>
  <c r="AL7088" i="3"/>
  <c r="AK7088" i="3"/>
  <c r="AJ7088" i="3"/>
  <c r="AI7088" i="3"/>
  <c r="AH7088" i="3"/>
  <c r="AP7087" i="3"/>
  <c r="AM7087" i="3"/>
  <c r="AL7087" i="3"/>
  <c r="AK7087" i="3"/>
  <c r="AJ7087" i="3"/>
  <c r="AI7087" i="3"/>
  <c r="AH7087" i="3"/>
  <c r="AP7086" i="3"/>
  <c r="AM7086" i="3"/>
  <c r="AL7086" i="3"/>
  <c r="AK7086" i="3"/>
  <c r="AJ7086" i="3"/>
  <c r="AI7086" i="3"/>
  <c r="AH7086" i="3"/>
  <c r="AP7085" i="3"/>
  <c r="AM7085" i="3"/>
  <c r="AL7085" i="3"/>
  <c r="AK7085" i="3"/>
  <c r="AJ7085" i="3"/>
  <c r="AI7085" i="3"/>
  <c r="AH7085" i="3"/>
  <c r="AP7084" i="3"/>
  <c r="AM7084" i="3"/>
  <c r="AL7084" i="3"/>
  <c r="AK7084" i="3"/>
  <c r="AJ7084" i="3"/>
  <c r="AI7084" i="3"/>
  <c r="AH7084" i="3"/>
  <c r="AP7083" i="3"/>
  <c r="AM7083" i="3"/>
  <c r="AL7083" i="3"/>
  <c r="AK7083" i="3"/>
  <c r="AJ7083" i="3"/>
  <c r="AI7083" i="3"/>
  <c r="AH7083" i="3"/>
  <c r="AP7082" i="3"/>
  <c r="AM7082" i="3"/>
  <c r="AL7082" i="3"/>
  <c r="AK7082" i="3"/>
  <c r="AJ7082" i="3"/>
  <c r="AI7082" i="3"/>
  <c r="AH7082" i="3"/>
  <c r="AP7081" i="3"/>
  <c r="AM7081" i="3"/>
  <c r="AL7081" i="3"/>
  <c r="AK7081" i="3"/>
  <c r="AJ7081" i="3"/>
  <c r="AI7081" i="3"/>
  <c r="AH7081" i="3"/>
  <c r="AP7080" i="3"/>
  <c r="AM7080" i="3"/>
  <c r="AL7080" i="3"/>
  <c r="AK7080" i="3"/>
  <c r="AJ7080" i="3"/>
  <c r="AI7080" i="3"/>
  <c r="AH7080" i="3"/>
  <c r="AP7079" i="3"/>
  <c r="AM7079" i="3"/>
  <c r="AL7079" i="3"/>
  <c r="AK7079" i="3"/>
  <c r="AJ7079" i="3"/>
  <c r="AI7079" i="3"/>
  <c r="AH7079" i="3"/>
  <c r="AP7078" i="3"/>
  <c r="AM7078" i="3"/>
  <c r="AL7078" i="3"/>
  <c r="AK7078" i="3"/>
  <c r="AJ7078" i="3"/>
  <c r="AI7078" i="3"/>
  <c r="AH7078" i="3"/>
  <c r="AP7077" i="3"/>
  <c r="AM7077" i="3"/>
  <c r="AL7077" i="3"/>
  <c r="AK7077" i="3"/>
  <c r="AJ7077" i="3"/>
  <c r="AI7077" i="3"/>
  <c r="AH7077" i="3"/>
  <c r="AP7076" i="3"/>
  <c r="AM7076" i="3"/>
  <c r="AL7076" i="3"/>
  <c r="AK7076" i="3"/>
  <c r="AJ7076" i="3"/>
  <c r="AI7076" i="3"/>
  <c r="AH7076" i="3"/>
  <c r="AP7075" i="3"/>
  <c r="AM7075" i="3"/>
  <c r="AL7075" i="3"/>
  <c r="AK7075" i="3"/>
  <c r="AJ7075" i="3"/>
  <c r="AI7075" i="3"/>
  <c r="AH7075" i="3"/>
  <c r="AP7074" i="3"/>
  <c r="AM7074" i="3"/>
  <c r="AL7074" i="3"/>
  <c r="AK7074" i="3"/>
  <c r="AJ7074" i="3"/>
  <c r="AI7074" i="3"/>
  <c r="AH7074" i="3"/>
  <c r="AP7073" i="3"/>
  <c r="AM7073" i="3"/>
  <c r="AL7073" i="3"/>
  <c r="AK7073" i="3"/>
  <c r="AJ7073" i="3"/>
  <c r="AI7073" i="3"/>
  <c r="AH7073" i="3"/>
  <c r="AP7072" i="3"/>
  <c r="AM7072" i="3"/>
  <c r="AL7072" i="3"/>
  <c r="AK7072" i="3"/>
  <c r="AJ7072" i="3"/>
  <c r="AI7072" i="3"/>
  <c r="AH7072" i="3"/>
  <c r="AP7071" i="3"/>
  <c r="AM7071" i="3"/>
  <c r="AL7071" i="3"/>
  <c r="AK7071" i="3"/>
  <c r="AJ7071" i="3"/>
  <c r="AI7071" i="3"/>
  <c r="AH7071" i="3"/>
  <c r="AP7070" i="3"/>
  <c r="AM7070" i="3"/>
  <c r="AL7070" i="3"/>
  <c r="AK7070" i="3"/>
  <c r="AJ7070" i="3"/>
  <c r="AI7070" i="3"/>
  <c r="AH7070" i="3"/>
  <c r="AP7069" i="3"/>
  <c r="AM7069" i="3"/>
  <c r="AL7069" i="3"/>
  <c r="AK7069" i="3"/>
  <c r="AJ7069" i="3"/>
  <c r="AI7069" i="3"/>
  <c r="AH7069" i="3"/>
  <c r="AP7068" i="3"/>
  <c r="AM7068" i="3"/>
  <c r="AL7068" i="3"/>
  <c r="AK7068" i="3"/>
  <c r="AJ7068" i="3"/>
  <c r="AI7068" i="3"/>
  <c r="AH7068" i="3"/>
  <c r="AP7067" i="3"/>
  <c r="AM7067" i="3"/>
  <c r="AL7067" i="3"/>
  <c r="AK7067" i="3"/>
  <c r="AJ7067" i="3"/>
  <c r="AI7067" i="3"/>
  <c r="AH7067" i="3"/>
  <c r="AP7066" i="3"/>
  <c r="AM7066" i="3"/>
  <c r="AL7066" i="3"/>
  <c r="AK7066" i="3"/>
  <c r="AJ7066" i="3"/>
  <c r="AI7066" i="3"/>
  <c r="AH7066" i="3"/>
  <c r="AP7065" i="3"/>
  <c r="AM7065" i="3"/>
  <c r="AL7065" i="3"/>
  <c r="AK7065" i="3"/>
  <c r="AJ7065" i="3"/>
  <c r="AI7065" i="3"/>
  <c r="AH7065" i="3"/>
  <c r="AP7064" i="3"/>
  <c r="AM7064" i="3"/>
  <c r="AL7064" i="3"/>
  <c r="AK7064" i="3"/>
  <c r="AJ7064" i="3"/>
  <c r="AI7064" i="3"/>
  <c r="AH7064" i="3"/>
  <c r="AP7063" i="3"/>
  <c r="AM7063" i="3"/>
  <c r="AL7063" i="3"/>
  <c r="AK7063" i="3"/>
  <c r="AJ7063" i="3"/>
  <c r="AI7063" i="3"/>
  <c r="AH7063" i="3"/>
  <c r="AP7062" i="3"/>
  <c r="AM7062" i="3"/>
  <c r="AL7062" i="3"/>
  <c r="AK7062" i="3"/>
  <c r="AJ7062" i="3"/>
  <c r="AI7062" i="3"/>
  <c r="AH7062" i="3"/>
  <c r="AP7061" i="3"/>
  <c r="AM7061" i="3"/>
  <c r="AL7061" i="3"/>
  <c r="AK7061" i="3"/>
  <c r="AJ7061" i="3"/>
  <c r="AI7061" i="3"/>
  <c r="AH7061" i="3"/>
  <c r="AP7060" i="3"/>
  <c r="AM7060" i="3"/>
  <c r="AL7060" i="3"/>
  <c r="AK7060" i="3"/>
  <c r="AJ7060" i="3"/>
  <c r="AI7060" i="3"/>
  <c r="AH7060" i="3"/>
  <c r="AP7059" i="3"/>
  <c r="AM7059" i="3"/>
  <c r="AL7059" i="3"/>
  <c r="AK7059" i="3"/>
  <c r="AJ7059" i="3"/>
  <c r="AI7059" i="3"/>
  <c r="AH7059" i="3"/>
  <c r="AP7058" i="3"/>
  <c r="AM7058" i="3"/>
  <c r="AL7058" i="3"/>
  <c r="AK7058" i="3"/>
  <c r="AJ7058" i="3"/>
  <c r="AI7058" i="3"/>
  <c r="AH7058" i="3"/>
  <c r="AP7057" i="3"/>
  <c r="AM7057" i="3"/>
  <c r="AL7057" i="3"/>
  <c r="AK7057" i="3"/>
  <c r="AJ7057" i="3"/>
  <c r="AI7057" i="3"/>
  <c r="AH7057" i="3"/>
  <c r="AP7056" i="3"/>
  <c r="AM7056" i="3"/>
  <c r="AL7056" i="3"/>
  <c r="AK7056" i="3"/>
  <c r="AJ7056" i="3"/>
  <c r="AI7056" i="3"/>
  <c r="AH7056" i="3"/>
  <c r="AP7055" i="3"/>
  <c r="AM7055" i="3"/>
  <c r="AL7055" i="3"/>
  <c r="AK7055" i="3"/>
  <c r="AJ7055" i="3"/>
  <c r="AI7055" i="3"/>
  <c r="AH7055" i="3"/>
  <c r="AP7054" i="3"/>
  <c r="AM7054" i="3"/>
  <c r="AL7054" i="3"/>
  <c r="AK7054" i="3"/>
  <c r="AJ7054" i="3"/>
  <c r="AI7054" i="3"/>
  <c r="AH7054" i="3"/>
  <c r="AP7053" i="3"/>
  <c r="AM7053" i="3"/>
  <c r="AL7053" i="3"/>
  <c r="AK7053" i="3"/>
  <c r="AJ7053" i="3"/>
  <c r="AI7053" i="3"/>
  <c r="AH7053" i="3"/>
  <c r="AP7052" i="3"/>
  <c r="AM7052" i="3"/>
  <c r="AL7052" i="3"/>
  <c r="AK7052" i="3"/>
  <c r="AJ7052" i="3"/>
  <c r="AI7052" i="3"/>
  <c r="AH7052" i="3"/>
  <c r="AP7051" i="3"/>
  <c r="AM7051" i="3"/>
  <c r="AL7051" i="3"/>
  <c r="AK7051" i="3"/>
  <c r="AJ7051" i="3"/>
  <c r="AI7051" i="3"/>
  <c r="AH7051" i="3"/>
  <c r="AP7050" i="3"/>
  <c r="AM7050" i="3"/>
  <c r="AL7050" i="3"/>
  <c r="AK7050" i="3"/>
  <c r="AJ7050" i="3"/>
  <c r="AI7050" i="3"/>
  <c r="AH7050" i="3"/>
  <c r="AP7049" i="3"/>
  <c r="AM7049" i="3"/>
  <c r="AL7049" i="3"/>
  <c r="AK7049" i="3"/>
  <c r="AJ7049" i="3"/>
  <c r="AI7049" i="3"/>
  <c r="AH7049" i="3"/>
  <c r="AP7048" i="3"/>
  <c r="AM7048" i="3"/>
  <c r="AL7048" i="3"/>
  <c r="AK7048" i="3"/>
  <c r="AJ7048" i="3"/>
  <c r="AI7048" i="3"/>
  <c r="AH7048" i="3"/>
  <c r="AP7047" i="3"/>
  <c r="AM7047" i="3"/>
  <c r="AL7047" i="3"/>
  <c r="AK7047" i="3"/>
  <c r="AJ7047" i="3"/>
  <c r="AI7047" i="3"/>
  <c r="AH7047" i="3"/>
  <c r="AP7046" i="3"/>
  <c r="AM7046" i="3"/>
  <c r="AL7046" i="3"/>
  <c r="AK7046" i="3"/>
  <c r="AJ7046" i="3"/>
  <c r="AI7046" i="3"/>
  <c r="AH7046" i="3"/>
  <c r="AP7045" i="3"/>
  <c r="AM7045" i="3"/>
  <c r="AL7045" i="3"/>
  <c r="AK7045" i="3"/>
  <c r="AJ7045" i="3"/>
  <c r="AI7045" i="3"/>
  <c r="AH7045" i="3"/>
  <c r="AP7044" i="3"/>
  <c r="AM7044" i="3"/>
  <c r="AL7044" i="3"/>
  <c r="AK7044" i="3"/>
  <c r="AJ7044" i="3"/>
  <c r="AI7044" i="3"/>
  <c r="AH7044" i="3"/>
  <c r="AP7043" i="3"/>
  <c r="AM7043" i="3"/>
  <c r="AL7043" i="3"/>
  <c r="AK7043" i="3"/>
  <c r="AJ7043" i="3"/>
  <c r="AI7043" i="3"/>
  <c r="AH7043" i="3"/>
  <c r="AP7042" i="3"/>
  <c r="AM7042" i="3"/>
  <c r="AL7042" i="3"/>
  <c r="AK7042" i="3"/>
  <c r="AJ7042" i="3"/>
  <c r="AI7042" i="3"/>
  <c r="AH7042" i="3"/>
  <c r="AP7041" i="3"/>
  <c r="AM7041" i="3"/>
  <c r="AL7041" i="3"/>
  <c r="AK7041" i="3"/>
  <c r="AJ7041" i="3"/>
  <c r="AI7041" i="3"/>
  <c r="AH7041" i="3"/>
  <c r="AP7040" i="3"/>
  <c r="AM7040" i="3"/>
  <c r="AL7040" i="3"/>
  <c r="AK7040" i="3"/>
  <c r="AJ7040" i="3"/>
  <c r="AI7040" i="3"/>
  <c r="AH7040" i="3"/>
  <c r="AP7039" i="3"/>
  <c r="AM7039" i="3"/>
  <c r="AL7039" i="3"/>
  <c r="AK7039" i="3"/>
  <c r="AJ7039" i="3"/>
  <c r="AI7039" i="3"/>
  <c r="AH7039" i="3"/>
  <c r="AP7038" i="3"/>
  <c r="AM7038" i="3"/>
  <c r="AL7038" i="3"/>
  <c r="AK7038" i="3"/>
  <c r="AJ7038" i="3"/>
  <c r="AI7038" i="3"/>
  <c r="AH7038" i="3"/>
  <c r="AP7037" i="3"/>
  <c r="AM7037" i="3"/>
  <c r="AL7037" i="3"/>
  <c r="AK7037" i="3"/>
  <c r="AJ7037" i="3"/>
  <c r="AI7037" i="3"/>
  <c r="AH7037" i="3"/>
  <c r="AP7036" i="3"/>
  <c r="AM7036" i="3"/>
  <c r="AL7036" i="3"/>
  <c r="AK7036" i="3"/>
  <c r="AJ7036" i="3"/>
  <c r="AI7036" i="3"/>
  <c r="AH7036" i="3"/>
  <c r="AP7035" i="3"/>
  <c r="AM7035" i="3"/>
  <c r="AL7035" i="3"/>
  <c r="AK7035" i="3"/>
  <c r="AJ7035" i="3"/>
  <c r="AI7035" i="3"/>
  <c r="AH7035" i="3"/>
  <c r="AP7034" i="3"/>
  <c r="AM7034" i="3"/>
  <c r="AL7034" i="3"/>
  <c r="AK7034" i="3"/>
  <c r="AJ7034" i="3"/>
  <c r="AI7034" i="3"/>
  <c r="AH7034" i="3"/>
  <c r="AP7033" i="3"/>
  <c r="AM7033" i="3"/>
  <c r="AL7033" i="3"/>
  <c r="AK7033" i="3"/>
  <c r="AJ7033" i="3"/>
  <c r="AI7033" i="3"/>
  <c r="AH7033" i="3"/>
  <c r="AP7032" i="3"/>
  <c r="AM7032" i="3"/>
  <c r="AL7032" i="3"/>
  <c r="AK7032" i="3"/>
  <c r="AJ7032" i="3"/>
  <c r="AI7032" i="3"/>
  <c r="AH7032" i="3"/>
  <c r="AP7031" i="3"/>
  <c r="AM7031" i="3"/>
  <c r="AL7031" i="3"/>
  <c r="AK7031" i="3"/>
  <c r="AJ7031" i="3"/>
  <c r="AI7031" i="3"/>
  <c r="AH7031" i="3"/>
  <c r="AP7030" i="3"/>
  <c r="AM7030" i="3"/>
  <c r="AL7030" i="3"/>
  <c r="AK7030" i="3"/>
  <c r="AJ7030" i="3"/>
  <c r="AI7030" i="3"/>
  <c r="AH7030" i="3"/>
  <c r="AP7029" i="3"/>
  <c r="AM7029" i="3"/>
  <c r="AL7029" i="3"/>
  <c r="AK7029" i="3"/>
  <c r="AJ7029" i="3"/>
  <c r="AI7029" i="3"/>
  <c r="AH7029" i="3"/>
  <c r="AP7028" i="3"/>
  <c r="AM7028" i="3"/>
  <c r="AL7028" i="3"/>
  <c r="AK7028" i="3"/>
  <c r="AJ7028" i="3"/>
  <c r="AI7028" i="3"/>
  <c r="AH7028" i="3"/>
  <c r="AP7027" i="3"/>
  <c r="AM7027" i="3"/>
  <c r="AL7027" i="3"/>
  <c r="AK7027" i="3"/>
  <c r="AJ7027" i="3"/>
  <c r="AI7027" i="3"/>
  <c r="AH7027" i="3"/>
  <c r="AP7026" i="3"/>
  <c r="AM7026" i="3"/>
  <c r="AL7026" i="3"/>
  <c r="AK7026" i="3"/>
  <c r="AJ7026" i="3"/>
  <c r="AI7026" i="3"/>
  <c r="AH7026" i="3"/>
  <c r="AP7025" i="3"/>
  <c r="AM7025" i="3"/>
  <c r="AL7025" i="3"/>
  <c r="AK7025" i="3"/>
  <c r="AJ7025" i="3"/>
  <c r="AI7025" i="3"/>
  <c r="AH7025" i="3"/>
  <c r="AP7024" i="3"/>
  <c r="AM7024" i="3"/>
  <c r="AL7024" i="3"/>
  <c r="AK7024" i="3"/>
  <c r="AJ7024" i="3"/>
  <c r="AI7024" i="3"/>
  <c r="AH7024" i="3"/>
  <c r="AP7023" i="3"/>
  <c r="AM7023" i="3"/>
  <c r="AL7023" i="3"/>
  <c r="AK7023" i="3"/>
  <c r="AJ7023" i="3"/>
  <c r="AI7023" i="3"/>
  <c r="AH7023" i="3"/>
  <c r="AP7022" i="3"/>
  <c r="AM7022" i="3"/>
  <c r="AL7022" i="3"/>
  <c r="AK7022" i="3"/>
  <c r="AJ7022" i="3"/>
  <c r="AI7022" i="3"/>
  <c r="AH7022" i="3"/>
  <c r="AP7021" i="3"/>
  <c r="AM7021" i="3"/>
  <c r="AL7021" i="3"/>
  <c r="AK7021" i="3"/>
  <c r="AJ7021" i="3"/>
  <c r="AI7021" i="3"/>
  <c r="AH7021" i="3"/>
  <c r="AP7020" i="3"/>
  <c r="AM7020" i="3"/>
  <c r="AL7020" i="3"/>
  <c r="AK7020" i="3"/>
  <c r="AJ7020" i="3"/>
  <c r="AI7020" i="3"/>
  <c r="AH7020" i="3"/>
  <c r="AP7019" i="3"/>
  <c r="AM7019" i="3"/>
  <c r="AL7019" i="3"/>
  <c r="AK7019" i="3"/>
  <c r="AJ7019" i="3"/>
  <c r="AI7019" i="3"/>
  <c r="AH7019" i="3"/>
  <c r="AP7018" i="3"/>
  <c r="AM7018" i="3"/>
  <c r="AL7018" i="3"/>
  <c r="AK7018" i="3"/>
  <c r="AJ7018" i="3"/>
  <c r="AI7018" i="3"/>
  <c r="AH7018" i="3"/>
  <c r="AP7017" i="3"/>
  <c r="AM7017" i="3"/>
  <c r="AL7017" i="3"/>
  <c r="AK7017" i="3"/>
  <c r="AJ7017" i="3"/>
  <c r="AI7017" i="3"/>
  <c r="AH7017" i="3"/>
  <c r="AP7016" i="3"/>
  <c r="AM7016" i="3"/>
  <c r="AL7016" i="3"/>
  <c r="AK7016" i="3"/>
  <c r="AJ7016" i="3"/>
  <c r="AI7016" i="3"/>
  <c r="AH7016" i="3"/>
  <c r="AP7015" i="3"/>
  <c r="AM7015" i="3"/>
  <c r="AL7015" i="3"/>
  <c r="AK7015" i="3"/>
  <c r="AJ7015" i="3"/>
  <c r="AI7015" i="3"/>
  <c r="AH7015" i="3"/>
  <c r="AP7014" i="3"/>
  <c r="AM7014" i="3"/>
  <c r="AL7014" i="3"/>
  <c r="AK7014" i="3"/>
  <c r="AJ7014" i="3"/>
  <c r="AI7014" i="3"/>
  <c r="AH7014" i="3"/>
  <c r="AP7013" i="3"/>
  <c r="AM7013" i="3"/>
  <c r="AL7013" i="3"/>
  <c r="AK7013" i="3"/>
  <c r="AJ7013" i="3"/>
  <c r="AI7013" i="3"/>
  <c r="AH7013" i="3"/>
  <c r="AP7012" i="3"/>
  <c r="AM7012" i="3"/>
  <c r="AL7012" i="3"/>
  <c r="AK7012" i="3"/>
  <c r="AJ7012" i="3"/>
  <c r="AI7012" i="3"/>
  <c r="AH7012" i="3"/>
  <c r="AP7011" i="3"/>
  <c r="AM7011" i="3"/>
  <c r="AL7011" i="3"/>
  <c r="AK7011" i="3"/>
  <c r="AJ7011" i="3"/>
  <c r="AI7011" i="3"/>
  <c r="AH7011" i="3"/>
  <c r="AP7010" i="3"/>
  <c r="AM7010" i="3"/>
  <c r="AL7010" i="3"/>
  <c r="AK7010" i="3"/>
  <c r="AJ7010" i="3"/>
  <c r="AI7010" i="3"/>
  <c r="AH7010" i="3"/>
  <c r="AP7009" i="3"/>
  <c r="AM7009" i="3"/>
  <c r="AL7009" i="3"/>
  <c r="AK7009" i="3"/>
  <c r="AJ7009" i="3"/>
  <c r="AI7009" i="3"/>
  <c r="AH7009" i="3"/>
  <c r="AP7008" i="3"/>
  <c r="AM7008" i="3"/>
  <c r="AL7008" i="3"/>
  <c r="AK7008" i="3"/>
  <c r="AJ7008" i="3"/>
  <c r="AI7008" i="3"/>
  <c r="AH7008" i="3"/>
  <c r="AP7007" i="3"/>
  <c r="AM7007" i="3"/>
  <c r="AL7007" i="3"/>
  <c r="AK7007" i="3"/>
  <c r="AJ7007" i="3"/>
  <c r="AI7007" i="3"/>
  <c r="AH7007" i="3"/>
  <c r="AP7006" i="3"/>
  <c r="AM7006" i="3"/>
  <c r="AL7006" i="3"/>
  <c r="AK7006" i="3"/>
  <c r="AJ7006" i="3"/>
  <c r="AI7006" i="3"/>
  <c r="AH7006" i="3"/>
  <c r="AP7005" i="3"/>
  <c r="AM7005" i="3"/>
  <c r="AL7005" i="3"/>
  <c r="AK7005" i="3"/>
  <c r="AJ7005" i="3"/>
  <c r="AI7005" i="3"/>
  <c r="AH7005" i="3"/>
  <c r="AP7004" i="3"/>
  <c r="AM7004" i="3"/>
  <c r="AL7004" i="3"/>
  <c r="AK7004" i="3"/>
  <c r="AJ7004" i="3"/>
  <c r="AI7004" i="3"/>
  <c r="AH7004" i="3"/>
  <c r="AP7003" i="3"/>
  <c r="AM7003" i="3"/>
  <c r="AL7003" i="3"/>
  <c r="AK7003" i="3"/>
  <c r="AJ7003" i="3"/>
  <c r="AI7003" i="3"/>
  <c r="AH7003" i="3"/>
  <c r="AP7002" i="3"/>
  <c r="AM7002" i="3"/>
  <c r="AL7002" i="3"/>
  <c r="AK7002" i="3"/>
  <c r="AJ7002" i="3"/>
  <c r="AI7002" i="3"/>
  <c r="AH7002" i="3"/>
  <c r="AP7001" i="3"/>
  <c r="AM7001" i="3"/>
  <c r="AL7001" i="3"/>
  <c r="AK7001" i="3"/>
  <c r="AJ7001" i="3"/>
  <c r="AI7001" i="3"/>
  <c r="AH7001" i="3"/>
  <c r="AP7000" i="3"/>
  <c r="AM7000" i="3"/>
  <c r="AL7000" i="3"/>
  <c r="AK7000" i="3"/>
  <c r="AJ7000" i="3"/>
  <c r="AI7000" i="3"/>
  <c r="AH7000" i="3"/>
  <c r="AP6999" i="3"/>
  <c r="AM6999" i="3"/>
  <c r="AL6999" i="3"/>
  <c r="AK6999" i="3"/>
  <c r="AJ6999" i="3"/>
  <c r="AI6999" i="3"/>
  <c r="AH6999" i="3"/>
  <c r="AP6998" i="3"/>
  <c r="AM6998" i="3"/>
  <c r="AL6998" i="3"/>
  <c r="AK6998" i="3"/>
  <c r="AJ6998" i="3"/>
  <c r="AI6998" i="3"/>
  <c r="AH6998" i="3"/>
  <c r="AP6997" i="3"/>
  <c r="AM6997" i="3"/>
  <c r="AL6997" i="3"/>
  <c r="AK6997" i="3"/>
  <c r="AJ6997" i="3"/>
  <c r="AI6997" i="3"/>
  <c r="AH6997" i="3"/>
  <c r="AP6996" i="3"/>
  <c r="AM6996" i="3"/>
  <c r="AL6996" i="3"/>
  <c r="AK6996" i="3"/>
  <c r="AJ6996" i="3"/>
  <c r="AI6996" i="3"/>
  <c r="AH6996" i="3"/>
  <c r="AP6995" i="3"/>
  <c r="AM6995" i="3"/>
  <c r="AL6995" i="3"/>
  <c r="AK6995" i="3"/>
  <c r="AJ6995" i="3"/>
  <c r="AI6995" i="3"/>
  <c r="AH6995" i="3"/>
  <c r="AP6994" i="3"/>
  <c r="AM6994" i="3"/>
  <c r="AL6994" i="3"/>
  <c r="AK6994" i="3"/>
  <c r="AJ6994" i="3"/>
  <c r="AI6994" i="3"/>
  <c r="AH6994" i="3"/>
  <c r="AP6993" i="3"/>
  <c r="AM6993" i="3"/>
  <c r="AL6993" i="3"/>
  <c r="AK6993" i="3"/>
  <c r="AJ6993" i="3"/>
  <c r="AI6993" i="3"/>
  <c r="AH6993" i="3"/>
  <c r="AP6992" i="3"/>
  <c r="AM6992" i="3"/>
  <c r="AL6992" i="3"/>
  <c r="AK6992" i="3"/>
  <c r="AJ6992" i="3"/>
  <c r="AI6992" i="3"/>
  <c r="AH6992" i="3"/>
  <c r="AP6991" i="3"/>
  <c r="AM6991" i="3"/>
  <c r="AL6991" i="3"/>
  <c r="AK6991" i="3"/>
  <c r="AJ6991" i="3"/>
  <c r="AI6991" i="3"/>
  <c r="AH6991" i="3"/>
  <c r="AP6990" i="3"/>
  <c r="AM6990" i="3"/>
  <c r="AL6990" i="3"/>
  <c r="AK6990" i="3"/>
  <c r="AJ6990" i="3"/>
  <c r="AI6990" i="3"/>
  <c r="AH6990" i="3"/>
  <c r="AP6989" i="3"/>
  <c r="AM6989" i="3"/>
  <c r="AL6989" i="3"/>
  <c r="AK6989" i="3"/>
  <c r="AJ6989" i="3"/>
  <c r="AI6989" i="3"/>
  <c r="AH6989" i="3"/>
  <c r="AP6988" i="3"/>
  <c r="AM6988" i="3"/>
  <c r="AL6988" i="3"/>
  <c r="AK6988" i="3"/>
  <c r="AJ6988" i="3"/>
  <c r="AI6988" i="3"/>
  <c r="AH6988" i="3"/>
  <c r="AP6987" i="3"/>
  <c r="AM6987" i="3"/>
  <c r="AL6987" i="3"/>
  <c r="AK6987" i="3"/>
  <c r="AJ6987" i="3"/>
  <c r="AI6987" i="3"/>
  <c r="AH6987" i="3"/>
  <c r="AP6986" i="3"/>
  <c r="AM6986" i="3"/>
  <c r="AL6986" i="3"/>
  <c r="AK6986" i="3"/>
  <c r="AJ6986" i="3"/>
  <c r="AI6986" i="3"/>
  <c r="AH6986" i="3"/>
  <c r="AP6985" i="3"/>
  <c r="AM6985" i="3"/>
  <c r="AL6985" i="3"/>
  <c r="AK6985" i="3"/>
  <c r="AJ6985" i="3"/>
  <c r="AI6985" i="3"/>
  <c r="AH6985" i="3"/>
  <c r="AP6984" i="3"/>
  <c r="AM6984" i="3"/>
  <c r="AL6984" i="3"/>
  <c r="AK6984" i="3"/>
  <c r="AJ6984" i="3"/>
  <c r="AI6984" i="3"/>
  <c r="AH6984" i="3"/>
  <c r="AP6983" i="3"/>
  <c r="AM6983" i="3"/>
  <c r="AL6983" i="3"/>
  <c r="AK6983" i="3"/>
  <c r="AJ6983" i="3"/>
  <c r="AI6983" i="3"/>
  <c r="AH6983" i="3"/>
  <c r="AP6982" i="3"/>
  <c r="AM6982" i="3"/>
  <c r="AL6982" i="3"/>
  <c r="AK6982" i="3"/>
  <c r="AJ6982" i="3"/>
  <c r="AI6982" i="3"/>
  <c r="AH6982" i="3"/>
  <c r="AP6981" i="3"/>
  <c r="AM6981" i="3"/>
  <c r="AL6981" i="3"/>
  <c r="AK6981" i="3"/>
  <c r="AJ6981" i="3"/>
  <c r="AI6981" i="3"/>
  <c r="AH6981" i="3"/>
  <c r="AP6980" i="3"/>
  <c r="AM6980" i="3"/>
  <c r="AL6980" i="3"/>
  <c r="AK6980" i="3"/>
  <c r="AJ6980" i="3"/>
  <c r="AI6980" i="3"/>
  <c r="AH6980" i="3"/>
  <c r="AP6979" i="3"/>
  <c r="AM6979" i="3"/>
  <c r="AL6979" i="3"/>
  <c r="AK6979" i="3"/>
  <c r="AJ6979" i="3"/>
  <c r="AI6979" i="3"/>
  <c r="AH6979" i="3"/>
  <c r="AP6978" i="3"/>
  <c r="AM6978" i="3"/>
  <c r="AL6978" i="3"/>
  <c r="AK6978" i="3"/>
  <c r="AJ6978" i="3"/>
  <c r="AI6978" i="3"/>
  <c r="AH6978" i="3"/>
  <c r="AP6977" i="3"/>
  <c r="AM6977" i="3"/>
  <c r="AL6977" i="3"/>
  <c r="AK6977" i="3"/>
  <c r="AJ6977" i="3"/>
  <c r="AI6977" i="3"/>
  <c r="AH6977" i="3"/>
  <c r="AP6976" i="3"/>
  <c r="AM6976" i="3"/>
  <c r="AL6976" i="3"/>
  <c r="AK6976" i="3"/>
  <c r="AJ6976" i="3"/>
  <c r="AI6976" i="3"/>
  <c r="AH6976" i="3"/>
  <c r="AP6975" i="3"/>
  <c r="AM6975" i="3"/>
  <c r="AL6975" i="3"/>
  <c r="AK6975" i="3"/>
  <c r="AJ6975" i="3"/>
  <c r="AI6975" i="3"/>
  <c r="AH6975" i="3"/>
  <c r="AP6974" i="3"/>
  <c r="AM6974" i="3"/>
  <c r="AL6974" i="3"/>
  <c r="AK6974" i="3"/>
  <c r="AJ6974" i="3"/>
  <c r="AI6974" i="3"/>
  <c r="AH6974" i="3"/>
  <c r="AP6973" i="3"/>
  <c r="AM6973" i="3"/>
  <c r="AL6973" i="3"/>
  <c r="AK6973" i="3"/>
  <c r="AJ6973" i="3"/>
  <c r="AI6973" i="3"/>
  <c r="AH6973" i="3"/>
  <c r="AP6972" i="3"/>
  <c r="AM6972" i="3"/>
  <c r="AL6972" i="3"/>
  <c r="AK6972" i="3"/>
  <c r="AJ6972" i="3"/>
  <c r="AI6972" i="3"/>
  <c r="AH6972" i="3"/>
  <c r="AP6971" i="3"/>
  <c r="AM6971" i="3"/>
  <c r="AL6971" i="3"/>
  <c r="AK6971" i="3"/>
  <c r="AJ6971" i="3"/>
  <c r="AI6971" i="3"/>
  <c r="AH6971" i="3"/>
  <c r="AP6970" i="3"/>
  <c r="AM6970" i="3"/>
  <c r="AL6970" i="3"/>
  <c r="AK6970" i="3"/>
  <c r="AJ6970" i="3"/>
  <c r="AI6970" i="3"/>
  <c r="AH6970" i="3"/>
  <c r="AP6969" i="3"/>
  <c r="AM6969" i="3"/>
  <c r="AL6969" i="3"/>
  <c r="AK6969" i="3"/>
  <c r="AJ6969" i="3"/>
  <c r="AI6969" i="3"/>
  <c r="AH6969" i="3"/>
  <c r="AP6968" i="3"/>
  <c r="AM6968" i="3"/>
  <c r="AL6968" i="3"/>
  <c r="AK6968" i="3"/>
  <c r="AJ6968" i="3"/>
  <c r="AI6968" i="3"/>
  <c r="AH6968" i="3"/>
  <c r="AP6967" i="3"/>
  <c r="AM6967" i="3"/>
  <c r="AL6967" i="3"/>
  <c r="AK6967" i="3"/>
  <c r="AJ6967" i="3"/>
  <c r="AI6967" i="3"/>
  <c r="AH6967" i="3"/>
  <c r="AP6966" i="3"/>
  <c r="AM6966" i="3"/>
  <c r="AL6966" i="3"/>
  <c r="AK6966" i="3"/>
  <c r="AJ6966" i="3"/>
  <c r="AI6966" i="3"/>
  <c r="AH6966" i="3"/>
  <c r="AP6965" i="3"/>
  <c r="AM6965" i="3"/>
  <c r="AL6965" i="3"/>
  <c r="AK6965" i="3"/>
  <c r="AJ6965" i="3"/>
  <c r="AI6965" i="3"/>
  <c r="AH6965" i="3"/>
  <c r="AP6964" i="3"/>
  <c r="AM6964" i="3"/>
  <c r="AL6964" i="3"/>
  <c r="AK6964" i="3"/>
  <c r="AJ6964" i="3"/>
  <c r="AI6964" i="3"/>
  <c r="AH6964" i="3"/>
  <c r="AP6963" i="3"/>
  <c r="AM6963" i="3"/>
  <c r="AL6963" i="3"/>
  <c r="AK6963" i="3"/>
  <c r="AJ6963" i="3"/>
  <c r="AI6963" i="3"/>
  <c r="AH6963" i="3"/>
  <c r="AP6962" i="3"/>
  <c r="AM6962" i="3"/>
  <c r="AL6962" i="3"/>
  <c r="AK6962" i="3"/>
  <c r="AJ6962" i="3"/>
  <c r="AI6962" i="3"/>
  <c r="AH6962" i="3"/>
  <c r="AP6961" i="3"/>
  <c r="AM6961" i="3"/>
  <c r="AL6961" i="3"/>
  <c r="AK6961" i="3"/>
  <c r="AJ6961" i="3"/>
  <c r="AI6961" i="3"/>
  <c r="AH6961" i="3"/>
  <c r="AP6960" i="3"/>
  <c r="AM6960" i="3"/>
  <c r="AL6960" i="3"/>
  <c r="AK6960" i="3"/>
  <c r="AJ6960" i="3"/>
  <c r="AI6960" i="3"/>
  <c r="AH6960" i="3"/>
  <c r="AP6959" i="3"/>
  <c r="AM6959" i="3"/>
  <c r="AL6959" i="3"/>
  <c r="AK6959" i="3"/>
  <c r="AJ6959" i="3"/>
  <c r="AI6959" i="3"/>
  <c r="AH6959" i="3"/>
  <c r="AP6958" i="3"/>
  <c r="AM6958" i="3"/>
  <c r="AL6958" i="3"/>
  <c r="AK6958" i="3"/>
  <c r="AJ6958" i="3"/>
  <c r="AI6958" i="3"/>
  <c r="AH6958" i="3"/>
  <c r="AP6957" i="3"/>
  <c r="AM6957" i="3"/>
  <c r="AL6957" i="3"/>
  <c r="AK6957" i="3"/>
  <c r="AJ6957" i="3"/>
  <c r="AI6957" i="3"/>
  <c r="AH6957" i="3"/>
  <c r="AP6956" i="3"/>
  <c r="AM6956" i="3"/>
  <c r="AL6956" i="3"/>
  <c r="AK6956" i="3"/>
  <c r="AJ6956" i="3"/>
  <c r="AI6956" i="3"/>
  <c r="AH6956" i="3"/>
  <c r="AP6955" i="3"/>
  <c r="AM6955" i="3"/>
  <c r="AL6955" i="3"/>
  <c r="AK6955" i="3"/>
  <c r="AJ6955" i="3"/>
  <c r="AI6955" i="3"/>
  <c r="AH6955" i="3"/>
  <c r="AP6954" i="3"/>
  <c r="AM6954" i="3"/>
  <c r="AL6954" i="3"/>
  <c r="AK6954" i="3"/>
  <c r="AJ6954" i="3"/>
  <c r="AI6954" i="3"/>
  <c r="AH6954" i="3"/>
  <c r="AP6953" i="3"/>
  <c r="AM6953" i="3"/>
  <c r="AL6953" i="3"/>
  <c r="AK6953" i="3"/>
  <c r="AJ6953" i="3"/>
  <c r="AI6953" i="3"/>
  <c r="AH6953" i="3"/>
  <c r="AP6952" i="3"/>
  <c r="AM6952" i="3"/>
  <c r="AL6952" i="3"/>
  <c r="AK6952" i="3"/>
  <c r="AJ6952" i="3"/>
  <c r="AI6952" i="3"/>
  <c r="AH6952" i="3"/>
  <c r="AP6951" i="3"/>
  <c r="AM6951" i="3"/>
  <c r="AL6951" i="3"/>
  <c r="AK6951" i="3"/>
  <c r="AJ6951" i="3"/>
  <c r="AI6951" i="3"/>
  <c r="AH6951" i="3"/>
  <c r="AP6950" i="3"/>
  <c r="AM6950" i="3"/>
  <c r="AL6950" i="3"/>
  <c r="AK6950" i="3"/>
  <c r="AJ6950" i="3"/>
  <c r="AI6950" i="3"/>
  <c r="AH6950" i="3"/>
  <c r="AP6949" i="3"/>
  <c r="AM6949" i="3"/>
  <c r="AL6949" i="3"/>
  <c r="AK6949" i="3"/>
  <c r="AJ6949" i="3"/>
  <c r="AI6949" i="3"/>
  <c r="AH6949" i="3"/>
  <c r="AP6948" i="3"/>
  <c r="AM6948" i="3"/>
  <c r="AL6948" i="3"/>
  <c r="AK6948" i="3"/>
  <c r="AJ6948" i="3"/>
  <c r="AI6948" i="3"/>
  <c r="AH6948" i="3"/>
  <c r="AP6947" i="3"/>
  <c r="AM6947" i="3"/>
  <c r="AL6947" i="3"/>
  <c r="AK6947" i="3"/>
  <c r="AJ6947" i="3"/>
  <c r="AI6947" i="3"/>
  <c r="AH6947" i="3"/>
  <c r="AP6946" i="3"/>
  <c r="AM6946" i="3"/>
  <c r="AL6946" i="3"/>
  <c r="AK6946" i="3"/>
  <c r="AJ6946" i="3"/>
  <c r="AI6946" i="3"/>
  <c r="AH6946" i="3"/>
  <c r="AP6945" i="3"/>
  <c r="AM6945" i="3"/>
  <c r="AL6945" i="3"/>
  <c r="AK6945" i="3"/>
  <c r="AJ6945" i="3"/>
  <c r="AI6945" i="3"/>
  <c r="AH6945" i="3"/>
  <c r="AP6944" i="3"/>
  <c r="AM6944" i="3"/>
  <c r="AL6944" i="3"/>
  <c r="AK6944" i="3"/>
  <c r="AJ6944" i="3"/>
  <c r="AI6944" i="3"/>
  <c r="AH6944" i="3"/>
  <c r="AP6943" i="3"/>
  <c r="AM6943" i="3"/>
  <c r="AL6943" i="3"/>
  <c r="AK6943" i="3"/>
  <c r="AJ6943" i="3"/>
  <c r="AI6943" i="3"/>
  <c r="AH6943" i="3"/>
  <c r="AP6942" i="3"/>
  <c r="AM6942" i="3"/>
  <c r="AL6942" i="3"/>
  <c r="AK6942" i="3"/>
  <c r="AJ6942" i="3"/>
  <c r="AI6942" i="3"/>
  <c r="AH6942" i="3"/>
  <c r="AP6941" i="3"/>
  <c r="AM6941" i="3"/>
  <c r="AL6941" i="3"/>
  <c r="AK6941" i="3"/>
  <c r="AJ6941" i="3"/>
  <c r="AI6941" i="3"/>
  <c r="AH6941" i="3"/>
  <c r="AP6940" i="3"/>
  <c r="AM6940" i="3"/>
  <c r="AL6940" i="3"/>
  <c r="AK6940" i="3"/>
  <c r="AJ6940" i="3"/>
  <c r="AI6940" i="3"/>
  <c r="AH6940" i="3"/>
  <c r="AP6939" i="3"/>
  <c r="AM6939" i="3"/>
  <c r="AL6939" i="3"/>
  <c r="AK6939" i="3"/>
  <c r="AJ6939" i="3"/>
  <c r="AI6939" i="3"/>
  <c r="AH6939" i="3"/>
  <c r="AP6938" i="3"/>
  <c r="AM6938" i="3"/>
  <c r="AL6938" i="3"/>
  <c r="AK6938" i="3"/>
  <c r="AJ6938" i="3"/>
  <c r="AI6938" i="3"/>
  <c r="AH6938" i="3"/>
  <c r="AP6937" i="3"/>
  <c r="AM6937" i="3"/>
  <c r="AL6937" i="3"/>
  <c r="AK6937" i="3"/>
  <c r="AJ6937" i="3"/>
  <c r="AI6937" i="3"/>
  <c r="AH6937" i="3"/>
  <c r="AP6936" i="3"/>
  <c r="AM6936" i="3"/>
  <c r="AL6936" i="3"/>
  <c r="AK6936" i="3"/>
  <c r="AJ6936" i="3"/>
  <c r="AI6936" i="3"/>
  <c r="AH6936" i="3"/>
  <c r="AP6935" i="3"/>
  <c r="AM6935" i="3"/>
  <c r="AL6935" i="3"/>
  <c r="AK6935" i="3"/>
  <c r="AJ6935" i="3"/>
  <c r="AI6935" i="3"/>
  <c r="AH6935" i="3"/>
  <c r="AP6934" i="3"/>
  <c r="AM6934" i="3"/>
  <c r="AL6934" i="3"/>
  <c r="AK6934" i="3"/>
  <c r="AJ6934" i="3"/>
  <c r="AI6934" i="3"/>
  <c r="AH6934" i="3"/>
  <c r="AP6933" i="3"/>
  <c r="AM6933" i="3"/>
  <c r="AL6933" i="3"/>
  <c r="AK6933" i="3"/>
  <c r="AJ6933" i="3"/>
  <c r="AI6933" i="3"/>
  <c r="AH6933" i="3"/>
  <c r="AP6932" i="3"/>
  <c r="AM6932" i="3"/>
  <c r="AL6932" i="3"/>
  <c r="AK6932" i="3"/>
  <c r="AJ6932" i="3"/>
  <c r="AI6932" i="3"/>
  <c r="AH6932" i="3"/>
  <c r="AP6931" i="3"/>
  <c r="AM6931" i="3"/>
  <c r="AL6931" i="3"/>
  <c r="AK6931" i="3"/>
  <c r="AJ6931" i="3"/>
  <c r="AI6931" i="3"/>
  <c r="AH6931" i="3"/>
  <c r="AP6930" i="3"/>
  <c r="AM6930" i="3"/>
  <c r="AL6930" i="3"/>
  <c r="AK6930" i="3"/>
  <c r="AJ6930" i="3"/>
  <c r="AI6930" i="3"/>
  <c r="AH6930" i="3"/>
  <c r="AP6929" i="3"/>
  <c r="AM6929" i="3"/>
  <c r="AL6929" i="3"/>
  <c r="AK6929" i="3"/>
  <c r="AJ6929" i="3"/>
  <c r="AI6929" i="3"/>
  <c r="AH6929" i="3"/>
  <c r="AP6928" i="3"/>
  <c r="AM6928" i="3"/>
  <c r="AL6928" i="3"/>
  <c r="AK6928" i="3"/>
  <c r="AJ6928" i="3"/>
  <c r="AI6928" i="3"/>
  <c r="AH6928" i="3"/>
  <c r="AP6927" i="3"/>
  <c r="AM6927" i="3"/>
  <c r="AL6927" i="3"/>
  <c r="AK6927" i="3"/>
  <c r="AJ6927" i="3"/>
  <c r="AI6927" i="3"/>
  <c r="AH6927" i="3"/>
  <c r="AP6926" i="3"/>
  <c r="AM6926" i="3"/>
  <c r="AL6926" i="3"/>
  <c r="AK6926" i="3"/>
  <c r="AJ6926" i="3"/>
  <c r="AI6926" i="3"/>
  <c r="AH6926" i="3"/>
  <c r="AP6925" i="3"/>
  <c r="AM6925" i="3"/>
  <c r="AL6925" i="3"/>
  <c r="AK6925" i="3"/>
  <c r="AJ6925" i="3"/>
  <c r="AI6925" i="3"/>
  <c r="AH6925" i="3"/>
  <c r="AP6924" i="3"/>
  <c r="AM6924" i="3"/>
  <c r="AL6924" i="3"/>
  <c r="AK6924" i="3"/>
  <c r="AJ6924" i="3"/>
  <c r="AI6924" i="3"/>
  <c r="AH6924" i="3"/>
  <c r="AP6923" i="3"/>
  <c r="AM6923" i="3"/>
  <c r="AL6923" i="3"/>
  <c r="AK6923" i="3"/>
  <c r="AJ6923" i="3"/>
  <c r="AI6923" i="3"/>
  <c r="AH6923" i="3"/>
  <c r="AP6922" i="3"/>
  <c r="AM6922" i="3"/>
  <c r="AL6922" i="3"/>
  <c r="AK6922" i="3"/>
  <c r="AJ6922" i="3"/>
  <c r="AI6922" i="3"/>
  <c r="AH6922" i="3"/>
  <c r="AP6921" i="3"/>
  <c r="AM6921" i="3"/>
  <c r="AL6921" i="3"/>
  <c r="AK6921" i="3"/>
  <c r="AJ6921" i="3"/>
  <c r="AI6921" i="3"/>
  <c r="AH6921" i="3"/>
  <c r="AP6920" i="3"/>
  <c r="AM6920" i="3"/>
  <c r="AL6920" i="3"/>
  <c r="AK6920" i="3"/>
  <c r="AJ6920" i="3"/>
  <c r="AI6920" i="3"/>
  <c r="AH6920" i="3"/>
  <c r="AP6919" i="3"/>
  <c r="AM6919" i="3"/>
  <c r="AL6919" i="3"/>
  <c r="AK6919" i="3"/>
  <c r="AJ6919" i="3"/>
  <c r="AI6919" i="3"/>
  <c r="AH6919" i="3"/>
  <c r="AP6918" i="3"/>
  <c r="AM6918" i="3"/>
  <c r="AL6918" i="3"/>
  <c r="AK6918" i="3"/>
  <c r="AJ6918" i="3"/>
  <c r="AI6918" i="3"/>
  <c r="AH6918" i="3"/>
  <c r="AP6917" i="3"/>
  <c r="AM6917" i="3"/>
  <c r="AL6917" i="3"/>
  <c r="AK6917" i="3"/>
  <c r="AJ6917" i="3"/>
  <c r="AI6917" i="3"/>
  <c r="AH6917" i="3"/>
  <c r="AP6916" i="3"/>
  <c r="AM6916" i="3"/>
  <c r="AL6916" i="3"/>
  <c r="AK6916" i="3"/>
  <c r="AJ6916" i="3"/>
  <c r="AI6916" i="3"/>
  <c r="AH6916" i="3"/>
  <c r="AP6915" i="3"/>
  <c r="AM6915" i="3"/>
  <c r="AL6915" i="3"/>
  <c r="AK6915" i="3"/>
  <c r="AJ6915" i="3"/>
  <c r="AI6915" i="3"/>
  <c r="AH6915" i="3"/>
  <c r="AP6914" i="3"/>
  <c r="AM6914" i="3"/>
  <c r="AL6914" i="3"/>
  <c r="AK6914" i="3"/>
  <c r="AJ6914" i="3"/>
  <c r="AI6914" i="3"/>
  <c r="AH6914" i="3"/>
  <c r="AP6913" i="3"/>
  <c r="AM6913" i="3"/>
  <c r="AL6913" i="3"/>
  <c r="AK6913" i="3"/>
  <c r="AJ6913" i="3"/>
  <c r="AI6913" i="3"/>
  <c r="AH6913" i="3"/>
  <c r="AP6912" i="3"/>
  <c r="AM6912" i="3"/>
  <c r="AL6912" i="3"/>
  <c r="AK6912" i="3"/>
  <c r="AJ6912" i="3"/>
  <c r="AI6912" i="3"/>
  <c r="AH6912" i="3"/>
  <c r="AP6911" i="3"/>
  <c r="AM6911" i="3"/>
  <c r="AL6911" i="3"/>
  <c r="AK6911" i="3"/>
  <c r="AJ6911" i="3"/>
  <c r="AI6911" i="3"/>
  <c r="AH6911" i="3"/>
  <c r="AP6910" i="3"/>
  <c r="AM6910" i="3"/>
  <c r="AL6910" i="3"/>
  <c r="AK6910" i="3"/>
  <c r="AJ6910" i="3"/>
  <c r="AI6910" i="3"/>
  <c r="AH6910" i="3"/>
  <c r="AP6909" i="3"/>
  <c r="AM6909" i="3"/>
  <c r="AL6909" i="3"/>
  <c r="AK6909" i="3"/>
  <c r="AJ6909" i="3"/>
  <c r="AI6909" i="3"/>
  <c r="AH6909" i="3"/>
  <c r="AP6908" i="3"/>
  <c r="AM6908" i="3"/>
  <c r="AL6908" i="3"/>
  <c r="AK6908" i="3"/>
  <c r="AJ6908" i="3"/>
  <c r="AI6908" i="3"/>
  <c r="AH6908" i="3"/>
  <c r="AP6907" i="3"/>
  <c r="AM6907" i="3"/>
  <c r="AL6907" i="3"/>
  <c r="AK6907" i="3"/>
  <c r="AJ6907" i="3"/>
  <c r="AI6907" i="3"/>
  <c r="AH6907" i="3"/>
  <c r="AP6906" i="3"/>
  <c r="AM6906" i="3"/>
  <c r="AL6906" i="3"/>
  <c r="AK6906" i="3"/>
  <c r="AJ6906" i="3"/>
  <c r="AI6906" i="3"/>
  <c r="AH6906" i="3"/>
  <c r="AP6905" i="3"/>
  <c r="AM6905" i="3"/>
  <c r="AL6905" i="3"/>
  <c r="AK6905" i="3"/>
  <c r="AJ6905" i="3"/>
  <c r="AI6905" i="3"/>
  <c r="AH6905" i="3"/>
  <c r="AP6904" i="3"/>
  <c r="AM6904" i="3"/>
  <c r="AL6904" i="3"/>
  <c r="AK6904" i="3"/>
  <c r="AJ6904" i="3"/>
  <c r="AI6904" i="3"/>
  <c r="AH6904" i="3"/>
  <c r="AP6903" i="3"/>
  <c r="AM6903" i="3"/>
  <c r="AL6903" i="3"/>
  <c r="AK6903" i="3"/>
  <c r="AJ6903" i="3"/>
  <c r="AI6903" i="3"/>
  <c r="AH6903" i="3"/>
  <c r="AP6902" i="3"/>
  <c r="AM6902" i="3"/>
  <c r="AL6902" i="3"/>
  <c r="AK6902" i="3"/>
  <c r="AJ6902" i="3"/>
  <c r="AI6902" i="3"/>
  <c r="AH6902" i="3"/>
  <c r="AP6901" i="3"/>
  <c r="AM6901" i="3"/>
  <c r="AL6901" i="3"/>
  <c r="AK6901" i="3"/>
  <c r="AJ6901" i="3"/>
  <c r="AI6901" i="3"/>
  <c r="AH6901" i="3"/>
  <c r="AP6900" i="3"/>
  <c r="AM6900" i="3"/>
  <c r="AL6900" i="3"/>
  <c r="AK6900" i="3"/>
  <c r="AJ6900" i="3"/>
  <c r="AI6900" i="3"/>
  <c r="AH6900" i="3"/>
  <c r="AP6899" i="3"/>
  <c r="AM6899" i="3"/>
  <c r="AL6899" i="3"/>
  <c r="AK6899" i="3"/>
  <c r="AJ6899" i="3"/>
  <c r="AI6899" i="3"/>
  <c r="AH6899" i="3"/>
  <c r="AP6898" i="3"/>
  <c r="AM6898" i="3"/>
  <c r="AL6898" i="3"/>
  <c r="AK6898" i="3"/>
  <c r="AJ6898" i="3"/>
  <c r="AI6898" i="3"/>
  <c r="AH6898" i="3"/>
  <c r="AP6897" i="3"/>
  <c r="AM6897" i="3"/>
  <c r="AL6897" i="3"/>
  <c r="AK6897" i="3"/>
  <c r="AJ6897" i="3"/>
  <c r="AI6897" i="3"/>
  <c r="AH6897" i="3"/>
  <c r="AP6896" i="3"/>
  <c r="AM6896" i="3"/>
  <c r="AL6896" i="3"/>
  <c r="AK6896" i="3"/>
  <c r="AJ6896" i="3"/>
  <c r="AI6896" i="3"/>
  <c r="AH6896" i="3"/>
  <c r="AP6895" i="3"/>
  <c r="AM6895" i="3"/>
  <c r="AL6895" i="3"/>
  <c r="AK6895" i="3"/>
  <c r="AJ6895" i="3"/>
  <c r="AI6895" i="3"/>
  <c r="AH6895" i="3"/>
  <c r="AP6894" i="3"/>
  <c r="AM6894" i="3"/>
  <c r="AL6894" i="3"/>
  <c r="AK6894" i="3"/>
  <c r="AJ6894" i="3"/>
  <c r="AI6894" i="3"/>
  <c r="AH6894" i="3"/>
  <c r="AP6893" i="3"/>
  <c r="AM6893" i="3"/>
  <c r="AL6893" i="3"/>
  <c r="AK6893" i="3"/>
  <c r="AJ6893" i="3"/>
  <c r="AI6893" i="3"/>
  <c r="AH6893" i="3"/>
  <c r="AP6892" i="3"/>
  <c r="AM6892" i="3"/>
  <c r="AL6892" i="3"/>
  <c r="AK6892" i="3"/>
  <c r="AJ6892" i="3"/>
  <c r="AI6892" i="3"/>
  <c r="AH6892" i="3"/>
  <c r="AP6891" i="3"/>
  <c r="AM6891" i="3"/>
  <c r="AL6891" i="3"/>
  <c r="AK6891" i="3"/>
  <c r="AJ6891" i="3"/>
  <c r="AI6891" i="3"/>
  <c r="AH6891" i="3"/>
  <c r="AP6890" i="3"/>
  <c r="AM6890" i="3"/>
  <c r="AL6890" i="3"/>
  <c r="AK6890" i="3"/>
  <c r="AJ6890" i="3"/>
  <c r="AI6890" i="3"/>
  <c r="AH6890" i="3"/>
  <c r="AP6889" i="3"/>
  <c r="AM6889" i="3"/>
  <c r="AL6889" i="3"/>
  <c r="AK6889" i="3"/>
  <c r="AJ6889" i="3"/>
  <c r="AI6889" i="3"/>
  <c r="AH6889" i="3"/>
  <c r="AP6888" i="3"/>
  <c r="AM6888" i="3"/>
  <c r="AL6888" i="3"/>
  <c r="AK6888" i="3"/>
  <c r="AJ6888" i="3"/>
  <c r="AI6888" i="3"/>
  <c r="AH6888" i="3"/>
  <c r="AP6887" i="3"/>
  <c r="AM6887" i="3"/>
  <c r="AL6887" i="3"/>
  <c r="AK6887" i="3"/>
  <c r="AJ6887" i="3"/>
  <c r="AI6887" i="3"/>
  <c r="AH6887" i="3"/>
  <c r="AP6886" i="3"/>
  <c r="AM6886" i="3"/>
  <c r="AL6886" i="3"/>
  <c r="AK6886" i="3"/>
  <c r="AJ6886" i="3"/>
  <c r="AI6886" i="3"/>
  <c r="AH6886" i="3"/>
  <c r="AP6885" i="3"/>
  <c r="AM6885" i="3"/>
  <c r="AL6885" i="3"/>
  <c r="AK6885" i="3"/>
  <c r="AJ6885" i="3"/>
  <c r="AI6885" i="3"/>
  <c r="AH6885" i="3"/>
  <c r="AP6884" i="3"/>
  <c r="AM6884" i="3"/>
  <c r="AL6884" i="3"/>
  <c r="AK6884" i="3"/>
  <c r="AJ6884" i="3"/>
  <c r="AI6884" i="3"/>
  <c r="AH6884" i="3"/>
  <c r="AP6883" i="3"/>
  <c r="AM6883" i="3"/>
  <c r="AL6883" i="3"/>
  <c r="AK6883" i="3"/>
  <c r="AJ6883" i="3"/>
  <c r="AI6883" i="3"/>
  <c r="AH6883" i="3"/>
  <c r="AP6882" i="3"/>
  <c r="AM6882" i="3"/>
  <c r="AL6882" i="3"/>
  <c r="AK6882" i="3"/>
  <c r="AJ6882" i="3"/>
  <c r="AI6882" i="3"/>
  <c r="AH6882" i="3"/>
  <c r="AP6881" i="3"/>
  <c r="AM6881" i="3"/>
  <c r="AL6881" i="3"/>
  <c r="AK6881" i="3"/>
  <c r="AJ6881" i="3"/>
  <c r="AI6881" i="3"/>
  <c r="AH6881" i="3"/>
  <c r="AP6880" i="3"/>
  <c r="AM6880" i="3"/>
  <c r="AL6880" i="3"/>
  <c r="AK6880" i="3"/>
  <c r="AJ6880" i="3"/>
  <c r="AI6880" i="3"/>
  <c r="AH6880" i="3"/>
  <c r="AP6879" i="3"/>
  <c r="AM6879" i="3"/>
  <c r="AL6879" i="3"/>
  <c r="AK6879" i="3"/>
  <c r="AJ6879" i="3"/>
  <c r="AI6879" i="3"/>
  <c r="AH6879" i="3"/>
  <c r="AP6878" i="3"/>
  <c r="AM6878" i="3"/>
  <c r="AL6878" i="3"/>
  <c r="AK6878" i="3"/>
  <c r="AJ6878" i="3"/>
  <c r="AI6878" i="3"/>
  <c r="AH6878" i="3"/>
  <c r="AP6877" i="3"/>
  <c r="AM6877" i="3"/>
  <c r="AL6877" i="3"/>
  <c r="AK6877" i="3"/>
  <c r="AJ6877" i="3"/>
  <c r="AI6877" i="3"/>
  <c r="AH6877" i="3"/>
  <c r="AP6876" i="3"/>
  <c r="AM6876" i="3"/>
  <c r="AL6876" i="3"/>
  <c r="AK6876" i="3"/>
  <c r="AJ6876" i="3"/>
  <c r="AI6876" i="3"/>
  <c r="AH6876" i="3"/>
  <c r="AP6875" i="3"/>
  <c r="AM6875" i="3"/>
  <c r="AL6875" i="3"/>
  <c r="AK6875" i="3"/>
  <c r="AJ6875" i="3"/>
  <c r="AI6875" i="3"/>
  <c r="AH6875" i="3"/>
  <c r="AP6874" i="3"/>
  <c r="AM6874" i="3"/>
  <c r="AL6874" i="3"/>
  <c r="AK6874" i="3"/>
  <c r="AJ6874" i="3"/>
  <c r="AI6874" i="3"/>
  <c r="AH6874" i="3"/>
  <c r="AP6873" i="3"/>
  <c r="AM6873" i="3"/>
  <c r="AL6873" i="3"/>
  <c r="AK6873" i="3"/>
  <c r="AJ6873" i="3"/>
  <c r="AI6873" i="3"/>
  <c r="AH6873" i="3"/>
  <c r="AP6872" i="3"/>
  <c r="AM6872" i="3"/>
  <c r="AL6872" i="3"/>
  <c r="AK6872" i="3"/>
  <c r="AJ6872" i="3"/>
  <c r="AI6872" i="3"/>
  <c r="AH6872" i="3"/>
  <c r="AP6871" i="3"/>
  <c r="AM6871" i="3"/>
  <c r="AL6871" i="3"/>
  <c r="AK6871" i="3"/>
  <c r="AJ6871" i="3"/>
  <c r="AI6871" i="3"/>
  <c r="AH6871" i="3"/>
  <c r="AP6870" i="3"/>
  <c r="AM6870" i="3"/>
  <c r="AL6870" i="3"/>
  <c r="AK6870" i="3"/>
  <c r="AJ6870" i="3"/>
  <c r="AI6870" i="3"/>
  <c r="AH6870" i="3"/>
  <c r="AP6869" i="3"/>
  <c r="AM6869" i="3"/>
  <c r="AL6869" i="3"/>
  <c r="AK6869" i="3"/>
  <c r="AJ6869" i="3"/>
  <c r="AI6869" i="3"/>
  <c r="AH6869" i="3"/>
  <c r="AP6868" i="3"/>
  <c r="AM6868" i="3"/>
  <c r="AL6868" i="3"/>
  <c r="AK6868" i="3"/>
  <c r="AJ6868" i="3"/>
  <c r="AI6868" i="3"/>
  <c r="AH6868" i="3"/>
  <c r="AP6867" i="3"/>
  <c r="AM6867" i="3"/>
  <c r="AL6867" i="3"/>
  <c r="AK6867" i="3"/>
  <c r="AJ6867" i="3"/>
  <c r="AI6867" i="3"/>
  <c r="AH6867" i="3"/>
  <c r="AP6866" i="3"/>
  <c r="AM6866" i="3"/>
  <c r="AL6866" i="3"/>
  <c r="AK6866" i="3"/>
  <c r="AJ6866" i="3"/>
  <c r="AI6866" i="3"/>
  <c r="AH6866" i="3"/>
  <c r="AP6865" i="3"/>
  <c r="AM6865" i="3"/>
  <c r="AL6865" i="3"/>
  <c r="AK6865" i="3"/>
  <c r="AJ6865" i="3"/>
  <c r="AI6865" i="3"/>
  <c r="AH6865" i="3"/>
  <c r="AP6864" i="3"/>
  <c r="AM6864" i="3"/>
  <c r="AL6864" i="3"/>
  <c r="AK6864" i="3"/>
  <c r="AJ6864" i="3"/>
  <c r="AI6864" i="3"/>
  <c r="AH6864" i="3"/>
  <c r="AP6863" i="3"/>
  <c r="AM6863" i="3"/>
  <c r="AL6863" i="3"/>
  <c r="AK6863" i="3"/>
  <c r="AJ6863" i="3"/>
  <c r="AI6863" i="3"/>
  <c r="AH6863" i="3"/>
  <c r="AP6862" i="3"/>
  <c r="AM6862" i="3"/>
  <c r="AL6862" i="3"/>
  <c r="AK6862" i="3"/>
  <c r="AJ6862" i="3"/>
  <c r="AI6862" i="3"/>
  <c r="AH6862" i="3"/>
  <c r="AP6861" i="3"/>
  <c r="AM6861" i="3"/>
  <c r="AL6861" i="3"/>
  <c r="AK6861" i="3"/>
  <c r="AJ6861" i="3"/>
  <c r="AI6861" i="3"/>
  <c r="AH6861" i="3"/>
  <c r="AP6860" i="3"/>
  <c r="AM6860" i="3"/>
  <c r="AL6860" i="3"/>
  <c r="AK6860" i="3"/>
  <c r="AJ6860" i="3"/>
  <c r="AI6860" i="3"/>
  <c r="AH6860" i="3"/>
  <c r="AP6859" i="3"/>
  <c r="AM6859" i="3"/>
  <c r="AL6859" i="3"/>
  <c r="AK6859" i="3"/>
  <c r="AJ6859" i="3"/>
  <c r="AI6859" i="3"/>
  <c r="AH6859" i="3"/>
  <c r="AP6858" i="3"/>
  <c r="AM6858" i="3"/>
  <c r="AL6858" i="3"/>
  <c r="AK6858" i="3"/>
  <c r="AJ6858" i="3"/>
  <c r="AI6858" i="3"/>
  <c r="AH6858" i="3"/>
  <c r="AP6857" i="3"/>
  <c r="AM6857" i="3"/>
  <c r="AL6857" i="3"/>
  <c r="AK6857" i="3"/>
  <c r="AJ6857" i="3"/>
  <c r="AI6857" i="3"/>
  <c r="AH6857" i="3"/>
  <c r="AP6856" i="3"/>
  <c r="AM6856" i="3"/>
  <c r="AL6856" i="3"/>
  <c r="AK6856" i="3"/>
  <c r="AJ6856" i="3"/>
  <c r="AI6856" i="3"/>
  <c r="AH6856" i="3"/>
  <c r="AP6855" i="3"/>
  <c r="AM6855" i="3"/>
  <c r="AL6855" i="3"/>
  <c r="AK6855" i="3"/>
  <c r="AJ6855" i="3"/>
  <c r="AI6855" i="3"/>
  <c r="AH6855" i="3"/>
  <c r="AP6854" i="3"/>
  <c r="AM6854" i="3"/>
  <c r="AL6854" i="3"/>
  <c r="AK6854" i="3"/>
  <c r="AJ6854" i="3"/>
  <c r="AI6854" i="3"/>
  <c r="AH6854" i="3"/>
  <c r="AP6853" i="3"/>
  <c r="AM6853" i="3"/>
  <c r="AL6853" i="3"/>
  <c r="AK6853" i="3"/>
  <c r="AJ6853" i="3"/>
  <c r="AI6853" i="3"/>
  <c r="AH6853" i="3"/>
  <c r="AP6852" i="3"/>
  <c r="AM6852" i="3"/>
  <c r="AL6852" i="3"/>
  <c r="AK6852" i="3"/>
  <c r="AJ6852" i="3"/>
  <c r="AI6852" i="3"/>
  <c r="AH6852" i="3"/>
  <c r="AP6851" i="3"/>
  <c r="AM6851" i="3"/>
  <c r="AL6851" i="3"/>
  <c r="AK6851" i="3"/>
  <c r="AJ6851" i="3"/>
  <c r="AI6851" i="3"/>
  <c r="AH6851" i="3"/>
  <c r="AP6850" i="3"/>
  <c r="AM6850" i="3"/>
  <c r="AL6850" i="3"/>
  <c r="AK6850" i="3"/>
  <c r="AJ6850" i="3"/>
  <c r="AI6850" i="3"/>
  <c r="AH6850" i="3"/>
  <c r="AP6849" i="3"/>
  <c r="AM6849" i="3"/>
  <c r="AL6849" i="3"/>
  <c r="AK6849" i="3"/>
  <c r="AJ6849" i="3"/>
  <c r="AI6849" i="3"/>
  <c r="AH6849" i="3"/>
  <c r="AP6848" i="3"/>
  <c r="AM6848" i="3"/>
  <c r="AL6848" i="3"/>
  <c r="AK6848" i="3"/>
  <c r="AJ6848" i="3"/>
  <c r="AI6848" i="3"/>
  <c r="AH6848" i="3"/>
  <c r="AP6847" i="3"/>
  <c r="AM6847" i="3"/>
  <c r="AL6847" i="3"/>
  <c r="AK6847" i="3"/>
  <c r="AJ6847" i="3"/>
  <c r="AI6847" i="3"/>
  <c r="AH6847" i="3"/>
  <c r="AP6846" i="3"/>
  <c r="AM6846" i="3"/>
  <c r="AL6846" i="3"/>
  <c r="AK6846" i="3"/>
  <c r="AJ6846" i="3"/>
  <c r="AI6846" i="3"/>
  <c r="AH6846" i="3"/>
  <c r="AP6845" i="3"/>
  <c r="AM6845" i="3"/>
  <c r="AL6845" i="3"/>
  <c r="AK6845" i="3"/>
  <c r="AJ6845" i="3"/>
  <c r="AI6845" i="3"/>
  <c r="AH6845" i="3"/>
  <c r="AP6844" i="3"/>
  <c r="AM6844" i="3"/>
  <c r="AL6844" i="3"/>
  <c r="AK6844" i="3"/>
  <c r="AJ6844" i="3"/>
  <c r="AI6844" i="3"/>
  <c r="AH6844" i="3"/>
  <c r="AP6843" i="3"/>
  <c r="AM6843" i="3"/>
  <c r="AL6843" i="3"/>
  <c r="AK6843" i="3"/>
  <c r="AJ6843" i="3"/>
  <c r="AI6843" i="3"/>
  <c r="AH6843" i="3"/>
  <c r="AP6842" i="3"/>
  <c r="AM6842" i="3"/>
  <c r="AL6842" i="3"/>
  <c r="AK6842" i="3"/>
  <c r="AJ6842" i="3"/>
  <c r="AI6842" i="3"/>
  <c r="AH6842" i="3"/>
  <c r="AP6841" i="3"/>
  <c r="AM6841" i="3"/>
  <c r="AL6841" i="3"/>
  <c r="AK6841" i="3"/>
  <c r="AJ6841" i="3"/>
  <c r="AI6841" i="3"/>
  <c r="AH6841" i="3"/>
  <c r="AP6840" i="3"/>
  <c r="AM6840" i="3"/>
  <c r="AL6840" i="3"/>
  <c r="AK6840" i="3"/>
  <c r="AJ6840" i="3"/>
  <c r="AI6840" i="3"/>
  <c r="AH6840" i="3"/>
  <c r="AP6839" i="3"/>
  <c r="AM6839" i="3"/>
  <c r="AL6839" i="3"/>
  <c r="AK6839" i="3"/>
  <c r="AJ6839" i="3"/>
  <c r="AI6839" i="3"/>
  <c r="AH6839" i="3"/>
  <c r="AP6838" i="3"/>
  <c r="AM6838" i="3"/>
  <c r="AL6838" i="3"/>
  <c r="AK6838" i="3"/>
  <c r="AJ6838" i="3"/>
  <c r="AI6838" i="3"/>
  <c r="AH6838" i="3"/>
  <c r="AP6837" i="3"/>
  <c r="AM6837" i="3"/>
  <c r="AL6837" i="3"/>
  <c r="AK6837" i="3"/>
  <c r="AJ6837" i="3"/>
  <c r="AI6837" i="3"/>
  <c r="AH6837" i="3"/>
  <c r="AP6836" i="3"/>
  <c r="AM6836" i="3"/>
  <c r="AL6836" i="3"/>
  <c r="AK6836" i="3"/>
  <c r="AJ6836" i="3"/>
  <c r="AI6836" i="3"/>
  <c r="AH6836" i="3"/>
  <c r="AP6835" i="3"/>
  <c r="AM6835" i="3"/>
  <c r="AL6835" i="3"/>
  <c r="AK6835" i="3"/>
  <c r="AJ6835" i="3"/>
  <c r="AI6835" i="3"/>
  <c r="AH6835" i="3"/>
  <c r="AP6834" i="3"/>
  <c r="AM6834" i="3"/>
  <c r="AL6834" i="3"/>
  <c r="AK6834" i="3"/>
  <c r="AJ6834" i="3"/>
  <c r="AI6834" i="3"/>
  <c r="AH6834" i="3"/>
  <c r="AP6833" i="3"/>
  <c r="AM6833" i="3"/>
  <c r="AL6833" i="3"/>
  <c r="AK6833" i="3"/>
  <c r="AJ6833" i="3"/>
  <c r="AI6833" i="3"/>
  <c r="AH6833" i="3"/>
  <c r="AP6832" i="3"/>
  <c r="AM6832" i="3"/>
  <c r="AL6832" i="3"/>
  <c r="AK6832" i="3"/>
  <c r="AJ6832" i="3"/>
  <c r="AI6832" i="3"/>
  <c r="AH6832" i="3"/>
  <c r="AP6831" i="3"/>
  <c r="AM6831" i="3"/>
  <c r="AL6831" i="3"/>
  <c r="AK6831" i="3"/>
  <c r="AJ6831" i="3"/>
  <c r="AI6831" i="3"/>
  <c r="AH6831" i="3"/>
  <c r="AP6830" i="3"/>
  <c r="AM6830" i="3"/>
  <c r="AL6830" i="3"/>
  <c r="AK6830" i="3"/>
  <c r="AJ6830" i="3"/>
  <c r="AI6830" i="3"/>
  <c r="AH6830" i="3"/>
  <c r="AP6829" i="3"/>
  <c r="AM6829" i="3"/>
  <c r="AL6829" i="3"/>
  <c r="AK6829" i="3"/>
  <c r="AJ6829" i="3"/>
  <c r="AI6829" i="3"/>
  <c r="AH6829" i="3"/>
  <c r="AP6828" i="3"/>
  <c r="AM6828" i="3"/>
  <c r="AL6828" i="3"/>
  <c r="AK6828" i="3"/>
  <c r="AJ6828" i="3"/>
  <c r="AI6828" i="3"/>
  <c r="AH6828" i="3"/>
  <c r="AP6827" i="3"/>
  <c r="AM6827" i="3"/>
  <c r="AL6827" i="3"/>
  <c r="AK6827" i="3"/>
  <c r="AJ6827" i="3"/>
  <c r="AI6827" i="3"/>
  <c r="AH6827" i="3"/>
  <c r="AP6826" i="3"/>
  <c r="AM6826" i="3"/>
  <c r="AL6826" i="3"/>
  <c r="AK6826" i="3"/>
  <c r="AJ6826" i="3"/>
  <c r="AI6826" i="3"/>
  <c r="AH6826" i="3"/>
  <c r="AP6825" i="3"/>
  <c r="AM6825" i="3"/>
  <c r="AL6825" i="3"/>
  <c r="AK6825" i="3"/>
  <c r="AJ6825" i="3"/>
  <c r="AI6825" i="3"/>
  <c r="AH6825" i="3"/>
  <c r="AP6824" i="3"/>
  <c r="AM6824" i="3"/>
  <c r="AL6824" i="3"/>
  <c r="AK6824" i="3"/>
  <c r="AJ6824" i="3"/>
  <c r="AI6824" i="3"/>
  <c r="AH6824" i="3"/>
  <c r="AP6823" i="3"/>
  <c r="AM6823" i="3"/>
  <c r="AL6823" i="3"/>
  <c r="AK6823" i="3"/>
  <c r="AJ6823" i="3"/>
  <c r="AI6823" i="3"/>
  <c r="AH6823" i="3"/>
  <c r="AP6822" i="3"/>
  <c r="AM6822" i="3"/>
  <c r="AL6822" i="3"/>
  <c r="AK6822" i="3"/>
  <c r="AJ6822" i="3"/>
  <c r="AI6822" i="3"/>
  <c r="AH6822" i="3"/>
  <c r="AP6821" i="3"/>
  <c r="AM6821" i="3"/>
  <c r="AL6821" i="3"/>
  <c r="AK6821" i="3"/>
  <c r="AJ6821" i="3"/>
  <c r="AI6821" i="3"/>
  <c r="AH6821" i="3"/>
  <c r="AP6820" i="3"/>
  <c r="AM6820" i="3"/>
  <c r="AL6820" i="3"/>
  <c r="AK6820" i="3"/>
  <c r="AJ6820" i="3"/>
  <c r="AI6820" i="3"/>
  <c r="AH6820" i="3"/>
  <c r="AP6819" i="3"/>
  <c r="AM6819" i="3"/>
  <c r="AL6819" i="3"/>
  <c r="AK6819" i="3"/>
  <c r="AJ6819" i="3"/>
  <c r="AI6819" i="3"/>
  <c r="AH6819" i="3"/>
  <c r="AP6818" i="3"/>
  <c r="AM6818" i="3"/>
  <c r="AL6818" i="3"/>
  <c r="AK6818" i="3"/>
  <c r="AJ6818" i="3"/>
  <c r="AI6818" i="3"/>
  <c r="AH6818" i="3"/>
  <c r="AP6817" i="3"/>
  <c r="AM6817" i="3"/>
  <c r="AL6817" i="3"/>
  <c r="AK6817" i="3"/>
  <c r="AJ6817" i="3"/>
  <c r="AI6817" i="3"/>
  <c r="AH6817" i="3"/>
  <c r="AP6816" i="3"/>
  <c r="AM6816" i="3"/>
  <c r="AL6816" i="3"/>
  <c r="AK6816" i="3"/>
  <c r="AJ6816" i="3"/>
  <c r="AI6816" i="3"/>
  <c r="AH6816" i="3"/>
  <c r="AP6815" i="3"/>
  <c r="AM6815" i="3"/>
  <c r="AL6815" i="3"/>
  <c r="AK6815" i="3"/>
  <c r="AJ6815" i="3"/>
  <c r="AI6815" i="3"/>
  <c r="AH6815" i="3"/>
  <c r="AP6814" i="3"/>
  <c r="AM6814" i="3"/>
  <c r="AL6814" i="3"/>
  <c r="AK6814" i="3"/>
  <c r="AJ6814" i="3"/>
  <c r="AI6814" i="3"/>
  <c r="AH6814" i="3"/>
  <c r="AP6813" i="3"/>
  <c r="AM6813" i="3"/>
  <c r="AL6813" i="3"/>
  <c r="AK6813" i="3"/>
  <c r="AJ6813" i="3"/>
  <c r="AI6813" i="3"/>
  <c r="AH6813" i="3"/>
  <c r="AP6812" i="3"/>
  <c r="AM6812" i="3"/>
  <c r="AL6812" i="3"/>
  <c r="AK6812" i="3"/>
  <c r="AJ6812" i="3"/>
  <c r="AI6812" i="3"/>
  <c r="AH6812" i="3"/>
  <c r="AP6811" i="3"/>
  <c r="AM6811" i="3"/>
  <c r="AL6811" i="3"/>
  <c r="AK6811" i="3"/>
  <c r="AJ6811" i="3"/>
  <c r="AI6811" i="3"/>
  <c r="AH6811" i="3"/>
  <c r="AP6810" i="3"/>
  <c r="AM6810" i="3"/>
  <c r="AL6810" i="3"/>
  <c r="AK6810" i="3"/>
  <c r="AJ6810" i="3"/>
  <c r="AI6810" i="3"/>
  <c r="AH6810" i="3"/>
  <c r="AP6809" i="3"/>
  <c r="AM6809" i="3"/>
  <c r="AL6809" i="3"/>
  <c r="AK6809" i="3"/>
  <c r="AJ6809" i="3"/>
  <c r="AI6809" i="3"/>
  <c r="AH6809" i="3"/>
  <c r="AP6808" i="3"/>
  <c r="AM6808" i="3"/>
  <c r="AL6808" i="3"/>
  <c r="AK6808" i="3"/>
  <c r="AJ6808" i="3"/>
  <c r="AI6808" i="3"/>
  <c r="AH6808" i="3"/>
  <c r="AP6807" i="3"/>
  <c r="AM6807" i="3"/>
  <c r="AL6807" i="3"/>
  <c r="AK6807" i="3"/>
  <c r="AJ6807" i="3"/>
  <c r="AI6807" i="3"/>
  <c r="AH6807" i="3"/>
  <c r="AP6806" i="3"/>
  <c r="AM6806" i="3"/>
  <c r="AL6806" i="3"/>
  <c r="AK6806" i="3"/>
  <c r="AJ6806" i="3"/>
  <c r="AI6806" i="3"/>
  <c r="AH6806" i="3"/>
  <c r="AP6805" i="3"/>
  <c r="AM6805" i="3"/>
  <c r="AL6805" i="3"/>
  <c r="AK6805" i="3"/>
  <c r="AJ6805" i="3"/>
  <c r="AI6805" i="3"/>
  <c r="AH6805" i="3"/>
  <c r="AP6804" i="3"/>
  <c r="AM6804" i="3"/>
  <c r="AL6804" i="3"/>
  <c r="AK6804" i="3"/>
  <c r="AJ6804" i="3"/>
  <c r="AI6804" i="3"/>
  <c r="AH6804" i="3"/>
  <c r="AP6803" i="3"/>
  <c r="AM6803" i="3"/>
  <c r="AL6803" i="3"/>
  <c r="AK6803" i="3"/>
  <c r="AJ6803" i="3"/>
  <c r="AI6803" i="3"/>
  <c r="AH6803" i="3"/>
  <c r="AP6802" i="3"/>
  <c r="AM6802" i="3"/>
  <c r="AL6802" i="3"/>
  <c r="AK6802" i="3"/>
  <c r="AJ6802" i="3"/>
  <c r="AI6802" i="3"/>
  <c r="AH6802" i="3"/>
  <c r="AP6801" i="3"/>
  <c r="AM6801" i="3"/>
  <c r="AL6801" i="3"/>
  <c r="AK6801" i="3"/>
  <c r="AJ6801" i="3"/>
  <c r="AI6801" i="3"/>
  <c r="AH6801" i="3"/>
  <c r="AP6800" i="3"/>
  <c r="AM6800" i="3"/>
  <c r="AL6800" i="3"/>
  <c r="AK6800" i="3"/>
  <c r="AJ6800" i="3"/>
  <c r="AI6800" i="3"/>
  <c r="AH6800" i="3"/>
  <c r="AP6799" i="3"/>
  <c r="AM6799" i="3"/>
  <c r="AL6799" i="3"/>
  <c r="AK6799" i="3"/>
  <c r="AJ6799" i="3"/>
  <c r="AI6799" i="3"/>
  <c r="AH6799" i="3"/>
  <c r="AP6798" i="3"/>
  <c r="AM6798" i="3"/>
  <c r="AL6798" i="3"/>
  <c r="AK6798" i="3"/>
  <c r="AJ6798" i="3"/>
  <c r="AI6798" i="3"/>
  <c r="AH6798" i="3"/>
  <c r="AP6797" i="3"/>
  <c r="AM6797" i="3"/>
  <c r="AL6797" i="3"/>
  <c r="AK6797" i="3"/>
  <c r="AJ6797" i="3"/>
  <c r="AI6797" i="3"/>
  <c r="AH6797" i="3"/>
  <c r="AP6796" i="3"/>
  <c r="AM6796" i="3"/>
  <c r="AL6796" i="3"/>
  <c r="AK6796" i="3"/>
  <c r="AJ6796" i="3"/>
  <c r="AI6796" i="3"/>
  <c r="AH6796" i="3"/>
  <c r="AP6795" i="3"/>
  <c r="AM6795" i="3"/>
  <c r="AL6795" i="3"/>
  <c r="AK6795" i="3"/>
  <c r="AJ6795" i="3"/>
  <c r="AI6795" i="3"/>
  <c r="AH6795" i="3"/>
  <c r="AP6794" i="3"/>
  <c r="AM6794" i="3"/>
  <c r="AL6794" i="3"/>
  <c r="AK6794" i="3"/>
  <c r="AJ6794" i="3"/>
  <c r="AI6794" i="3"/>
  <c r="AH6794" i="3"/>
  <c r="AP6793" i="3"/>
  <c r="AM6793" i="3"/>
  <c r="AL6793" i="3"/>
  <c r="AK6793" i="3"/>
  <c r="AJ6793" i="3"/>
  <c r="AI6793" i="3"/>
  <c r="AH6793" i="3"/>
  <c r="AP6792" i="3"/>
  <c r="AM6792" i="3"/>
  <c r="AL6792" i="3"/>
  <c r="AK6792" i="3"/>
  <c r="AJ6792" i="3"/>
  <c r="AI6792" i="3"/>
  <c r="AH6792" i="3"/>
  <c r="AP6791" i="3"/>
  <c r="AM6791" i="3"/>
  <c r="AL6791" i="3"/>
  <c r="AK6791" i="3"/>
  <c r="AJ6791" i="3"/>
  <c r="AI6791" i="3"/>
  <c r="AH6791" i="3"/>
  <c r="AP6790" i="3"/>
  <c r="AM6790" i="3"/>
  <c r="AL6790" i="3"/>
  <c r="AK6790" i="3"/>
  <c r="AJ6790" i="3"/>
  <c r="AI6790" i="3"/>
  <c r="AH6790" i="3"/>
  <c r="AP6789" i="3"/>
  <c r="AM6789" i="3"/>
  <c r="AL6789" i="3"/>
  <c r="AK6789" i="3"/>
  <c r="AJ6789" i="3"/>
  <c r="AI6789" i="3"/>
  <c r="AH6789" i="3"/>
  <c r="AP6788" i="3"/>
  <c r="AM6788" i="3"/>
  <c r="AL6788" i="3"/>
  <c r="AK6788" i="3"/>
  <c r="AJ6788" i="3"/>
  <c r="AI6788" i="3"/>
  <c r="AH6788" i="3"/>
  <c r="AP6787" i="3"/>
  <c r="AM6787" i="3"/>
  <c r="AL6787" i="3"/>
  <c r="AK6787" i="3"/>
  <c r="AJ6787" i="3"/>
  <c r="AI6787" i="3"/>
  <c r="AH6787" i="3"/>
  <c r="AP6786" i="3"/>
  <c r="AM6786" i="3"/>
  <c r="AL6786" i="3"/>
  <c r="AK6786" i="3"/>
  <c r="AJ6786" i="3"/>
  <c r="AI6786" i="3"/>
  <c r="AH6786" i="3"/>
  <c r="AP6785" i="3"/>
  <c r="AM6785" i="3"/>
  <c r="AL6785" i="3"/>
  <c r="AK6785" i="3"/>
  <c r="AJ6785" i="3"/>
  <c r="AI6785" i="3"/>
  <c r="AH6785" i="3"/>
  <c r="AP6784" i="3"/>
  <c r="AM6784" i="3"/>
  <c r="AL6784" i="3"/>
  <c r="AK6784" i="3"/>
  <c r="AJ6784" i="3"/>
  <c r="AI6784" i="3"/>
  <c r="AH6784" i="3"/>
  <c r="AP6783" i="3"/>
  <c r="AM6783" i="3"/>
  <c r="AL6783" i="3"/>
  <c r="AK6783" i="3"/>
  <c r="AJ6783" i="3"/>
  <c r="AI6783" i="3"/>
  <c r="AH6783" i="3"/>
  <c r="AP6782" i="3"/>
  <c r="AM6782" i="3"/>
  <c r="AL6782" i="3"/>
  <c r="AK6782" i="3"/>
  <c r="AJ6782" i="3"/>
  <c r="AI6782" i="3"/>
  <c r="AH6782" i="3"/>
  <c r="AP6781" i="3"/>
  <c r="AM6781" i="3"/>
  <c r="AL6781" i="3"/>
  <c r="AK6781" i="3"/>
  <c r="AJ6781" i="3"/>
  <c r="AI6781" i="3"/>
  <c r="AH6781" i="3"/>
  <c r="AP6780" i="3"/>
  <c r="AM6780" i="3"/>
  <c r="AL6780" i="3"/>
  <c r="AK6780" i="3"/>
  <c r="AJ6780" i="3"/>
  <c r="AI6780" i="3"/>
  <c r="AH6780" i="3"/>
  <c r="AP6779" i="3"/>
  <c r="AM6779" i="3"/>
  <c r="AL6779" i="3"/>
  <c r="AK6779" i="3"/>
  <c r="AJ6779" i="3"/>
  <c r="AI6779" i="3"/>
  <c r="AH6779" i="3"/>
  <c r="AP6778" i="3"/>
  <c r="AM6778" i="3"/>
  <c r="AL6778" i="3"/>
  <c r="AK6778" i="3"/>
  <c r="AJ6778" i="3"/>
  <c r="AI6778" i="3"/>
  <c r="AH6778" i="3"/>
  <c r="AP6777" i="3"/>
  <c r="AM6777" i="3"/>
  <c r="AL6777" i="3"/>
  <c r="AK6777" i="3"/>
  <c r="AJ6777" i="3"/>
  <c r="AI6777" i="3"/>
  <c r="AH6777" i="3"/>
  <c r="AP6776" i="3"/>
  <c r="AM6776" i="3"/>
  <c r="AL6776" i="3"/>
  <c r="AK6776" i="3"/>
  <c r="AJ6776" i="3"/>
  <c r="AI6776" i="3"/>
  <c r="AH6776" i="3"/>
  <c r="AP6775" i="3"/>
  <c r="AM6775" i="3"/>
  <c r="AL6775" i="3"/>
  <c r="AK6775" i="3"/>
  <c r="AJ6775" i="3"/>
  <c r="AI6775" i="3"/>
  <c r="AH6775" i="3"/>
  <c r="AP6774" i="3"/>
  <c r="AM6774" i="3"/>
  <c r="AL6774" i="3"/>
  <c r="AK6774" i="3"/>
  <c r="AJ6774" i="3"/>
  <c r="AI6774" i="3"/>
  <c r="AH6774" i="3"/>
  <c r="AP6773" i="3"/>
  <c r="AM6773" i="3"/>
  <c r="AL6773" i="3"/>
  <c r="AK6773" i="3"/>
  <c r="AJ6773" i="3"/>
  <c r="AI6773" i="3"/>
  <c r="AH6773" i="3"/>
  <c r="AP6772" i="3"/>
  <c r="AM6772" i="3"/>
  <c r="AL6772" i="3"/>
  <c r="AK6772" i="3"/>
  <c r="AJ6772" i="3"/>
  <c r="AI6772" i="3"/>
  <c r="AH6772" i="3"/>
  <c r="AP6771" i="3"/>
  <c r="AM6771" i="3"/>
  <c r="AL6771" i="3"/>
  <c r="AK6771" i="3"/>
  <c r="AJ6771" i="3"/>
  <c r="AI6771" i="3"/>
  <c r="AH6771" i="3"/>
  <c r="AP6770" i="3"/>
  <c r="AM6770" i="3"/>
  <c r="AL6770" i="3"/>
  <c r="AK6770" i="3"/>
  <c r="AJ6770" i="3"/>
  <c r="AI6770" i="3"/>
  <c r="AH6770" i="3"/>
  <c r="AP6769" i="3"/>
  <c r="AM6769" i="3"/>
  <c r="AL6769" i="3"/>
  <c r="AK6769" i="3"/>
  <c r="AJ6769" i="3"/>
  <c r="AI6769" i="3"/>
  <c r="AH6769" i="3"/>
  <c r="AP6768" i="3"/>
  <c r="AM6768" i="3"/>
  <c r="AL6768" i="3"/>
  <c r="AK6768" i="3"/>
  <c r="AJ6768" i="3"/>
  <c r="AI6768" i="3"/>
  <c r="AH6768" i="3"/>
  <c r="AP6767" i="3"/>
  <c r="AM6767" i="3"/>
  <c r="AL6767" i="3"/>
  <c r="AK6767" i="3"/>
  <c r="AJ6767" i="3"/>
  <c r="AI6767" i="3"/>
  <c r="AH6767" i="3"/>
  <c r="AP6766" i="3"/>
  <c r="AM6766" i="3"/>
  <c r="AL6766" i="3"/>
  <c r="AK6766" i="3"/>
  <c r="AJ6766" i="3"/>
  <c r="AI6766" i="3"/>
  <c r="AH6766" i="3"/>
  <c r="AP6765" i="3"/>
  <c r="AM6765" i="3"/>
  <c r="AL6765" i="3"/>
  <c r="AK6765" i="3"/>
  <c r="AJ6765" i="3"/>
  <c r="AI6765" i="3"/>
  <c r="AH6765" i="3"/>
  <c r="AP6764" i="3"/>
  <c r="AM6764" i="3"/>
  <c r="AL6764" i="3"/>
  <c r="AK6764" i="3"/>
  <c r="AJ6764" i="3"/>
  <c r="AI6764" i="3"/>
  <c r="AH6764" i="3"/>
  <c r="AP6763" i="3"/>
  <c r="AM6763" i="3"/>
  <c r="AL6763" i="3"/>
  <c r="AK6763" i="3"/>
  <c r="AJ6763" i="3"/>
  <c r="AI6763" i="3"/>
  <c r="AH6763" i="3"/>
  <c r="AP6762" i="3"/>
  <c r="AM6762" i="3"/>
  <c r="AL6762" i="3"/>
  <c r="AK6762" i="3"/>
  <c r="AJ6762" i="3"/>
  <c r="AI6762" i="3"/>
  <c r="AH6762" i="3"/>
  <c r="AP6761" i="3"/>
  <c r="AM6761" i="3"/>
  <c r="AL6761" i="3"/>
  <c r="AK6761" i="3"/>
  <c r="AJ6761" i="3"/>
  <c r="AI6761" i="3"/>
  <c r="AH6761" i="3"/>
  <c r="AP6760" i="3"/>
  <c r="AM6760" i="3"/>
  <c r="AL6760" i="3"/>
  <c r="AK6760" i="3"/>
  <c r="AJ6760" i="3"/>
  <c r="AI6760" i="3"/>
  <c r="AH6760" i="3"/>
  <c r="AP6759" i="3"/>
  <c r="AM6759" i="3"/>
  <c r="AL6759" i="3"/>
  <c r="AK6759" i="3"/>
  <c r="AJ6759" i="3"/>
  <c r="AI6759" i="3"/>
  <c r="AH6759" i="3"/>
  <c r="AP6758" i="3"/>
  <c r="AM6758" i="3"/>
  <c r="AL6758" i="3"/>
  <c r="AK6758" i="3"/>
  <c r="AJ6758" i="3"/>
  <c r="AI6758" i="3"/>
  <c r="AH6758" i="3"/>
  <c r="AP6757" i="3"/>
  <c r="AM6757" i="3"/>
  <c r="AL6757" i="3"/>
  <c r="AK6757" i="3"/>
  <c r="AJ6757" i="3"/>
  <c r="AI6757" i="3"/>
  <c r="AH6757" i="3"/>
  <c r="AP6756" i="3"/>
  <c r="AM6756" i="3"/>
  <c r="AL6756" i="3"/>
  <c r="AK6756" i="3"/>
  <c r="AJ6756" i="3"/>
  <c r="AI6756" i="3"/>
  <c r="AH6756" i="3"/>
  <c r="AP6755" i="3"/>
  <c r="AM6755" i="3"/>
  <c r="AL6755" i="3"/>
  <c r="AK6755" i="3"/>
  <c r="AJ6755" i="3"/>
  <c r="AI6755" i="3"/>
  <c r="AH6755" i="3"/>
  <c r="AP6754" i="3"/>
  <c r="AM6754" i="3"/>
  <c r="AL6754" i="3"/>
  <c r="AK6754" i="3"/>
  <c r="AJ6754" i="3"/>
  <c r="AI6754" i="3"/>
  <c r="AH6754" i="3"/>
  <c r="AP6753" i="3"/>
  <c r="AM6753" i="3"/>
  <c r="AL6753" i="3"/>
  <c r="AK6753" i="3"/>
  <c r="AJ6753" i="3"/>
  <c r="AI6753" i="3"/>
  <c r="AH6753" i="3"/>
  <c r="AP6752" i="3"/>
  <c r="AM6752" i="3"/>
  <c r="AL6752" i="3"/>
  <c r="AK6752" i="3"/>
  <c r="AJ6752" i="3"/>
  <c r="AI6752" i="3"/>
  <c r="AH6752" i="3"/>
  <c r="AP6751" i="3"/>
  <c r="AM6751" i="3"/>
  <c r="AL6751" i="3"/>
  <c r="AK6751" i="3"/>
  <c r="AJ6751" i="3"/>
  <c r="AI6751" i="3"/>
  <c r="AH6751" i="3"/>
  <c r="AP6750" i="3"/>
  <c r="AM6750" i="3"/>
  <c r="AL6750" i="3"/>
  <c r="AK6750" i="3"/>
  <c r="AJ6750" i="3"/>
  <c r="AI6750" i="3"/>
  <c r="AH6750" i="3"/>
  <c r="AP6749" i="3"/>
  <c r="AM6749" i="3"/>
  <c r="AL6749" i="3"/>
  <c r="AK6749" i="3"/>
  <c r="AJ6749" i="3"/>
  <c r="AI6749" i="3"/>
  <c r="AH6749" i="3"/>
  <c r="AP6748" i="3"/>
  <c r="AM6748" i="3"/>
  <c r="AL6748" i="3"/>
  <c r="AK6748" i="3"/>
  <c r="AJ6748" i="3"/>
  <c r="AI6748" i="3"/>
  <c r="AH6748" i="3"/>
  <c r="AP6747" i="3"/>
  <c r="AM6747" i="3"/>
  <c r="AL6747" i="3"/>
  <c r="AK6747" i="3"/>
  <c r="AJ6747" i="3"/>
  <c r="AI6747" i="3"/>
  <c r="AH6747" i="3"/>
  <c r="AP6746" i="3"/>
  <c r="AM6746" i="3"/>
  <c r="AL6746" i="3"/>
  <c r="AK6746" i="3"/>
  <c r="AJ6746" i="3"/>
  <c r="AI6746" i="3"/>
  <c r="AH6746" i="3"/>
  <c r="AP6745" i="3"/>
  <c r="AM6745" i="3"/>
  <c r="AL6745" i="3"/>
  <c r="AK6745" i="3"/>
  <c r="AJ6745" i="3"/>
  <c r="AI6745" i="3"/>
  <c r="AH6745" i="3"/>
  <c r="AP6744" i="3"/>
  <c r="AM6744" i="3"/>
  <c r="AL6744" i="3"/>
  <c r="AK6744" i="3"/>
  <c r="AJ6744" i="3"/>
  <c r="AI6744" i="3"/>
  <c r="AH6744" i="3"/>
  <c r="AP6743" i="3"/>
  <c r="AM6743" i="3"/>
  <c r="AL6743" i="3"/>
  <c r="AK6743" i="3"/>
  <c r="AJ6743" i="3"/>
  <c r="AI6743" i="3"/>
  <c r="AH6743" i="3"/>
  <c r="AP6742" i="3"/>
  <c r="AM6742" i="3"/>
  <c r="AL6742" i="3"/>
  <c r="AK6742" i="3"/>
  <c r="AJ6742" i="3"/>
  <c r="AI6742" i="3"/>
  <c r="AH6742" i="3"/>
  <c r="AP6741" i="3"/>
  <c r="AM6741" i="3"/>
  <c r="AL6741" i="3"/>
  <c r="AK6741" i="3"/>
  <c r="AJ6741" i="3"/>
  <c r="AI6741" i="3"/>
  <c r="AH6741" i="3"/>
  <c r="AP6740" i="3"/>
  <c r="AM6740" i="3"/>
  <c r="AL6740" i="3"/>
  <c r="AK6740" i="3"/>
  <c r="AJ6740" i="3"/>
  <c r="AI6740" i="3"/>
  <c r="AH6740" i="3"/>
  <c r="AP6739" i="3"/>
  <c r="AM6739" i="3"/>
  <c r="AL6739" i="3"/>
  <c r="AK6739" i="3"/>
  <c r="AJ6739" i="3"/>
  <c r="AI6739" i="3"/>
  <c r="AH6739" i="3"/>
  <c r="AP6738" i="3"/>
  <c r="AM6738" i="3"/>
  <c r="AL6738" i="3"/>
  <c r="AK6738" i="3"/>
  <c r="AJ6738" i="3"/>
  <c r="AI6738" i="3"/>
  <c r="AH6738" i="3"/>
  <c r="AP6737" i="3"/>
  <c r="AM6737" i="3"/>
  <c r="AL6737" i="3"/>
  <c r="AK6737" i="3"/>
  <c r="AJ6737" i="3"/>
  <c r="AI6737" i="3"/>
  <c r="AH6737" i="3"/>
  <c r="AP6736" i="3"/>
  <c r="AM6736" i="3"/>
  <c r="AL6736" i="3"/>
  <c r="AK6736" i="3"/>
  <c r="AJ6736" i="3"/>
  <c r="AI6736" i="3"/>
  <c r="AH6736" i="3"/>
  <c r="AP6735" i="3"/>
  <c r="AM6735" i="3"/>
  <c r="AL6735" i="3"/>
  <c r="AK6735" i="3"/>
  <c r="AJ6735" i="3"/>
  <c r="AI6735" i="3"/>
  <c r="AH6735" i="3"/>
  <c r="AP6734" i="3"/>
  <c r="AM6734" i="3"/>
  <c r="AL6734" i="3"/>
  <c r="AK6734" i="3"/>
  <c r="AJ6734" i="3"/>
  <c r="AI6734" i="3"/>
  <c r="AH6734" i="3"/>
  <c r="AP6733" i="3"/>
  <c r="AM6733" i="3"/>
  <c r="AL6733" i="3"/>
  <c r="AK6733" i="3"/>
  <c r="AJ6733" i="3"/>
  <c r="AI6733" i="3"/>
  <c r="AH6733" i="3"/>
  <c r="AP6732" i="3"/>
  <c r="AM6732" i="3"/>
  <c r="AL6732" i="3"/>
  <c r="AK6732" i="3"/>
  <c r="AJ6732" i="3"/>
  <c r="AI6732" i="3"/>
  <c r="AH6732" i="3"/>
  <c r="AP6731" i="3"/>
  <c r="AM6731" i="3"/>
  <c r="AL6731" i="3"/>
  <c r="AK6731" i="3"/>
  <c r="AJ6731" i="3"/>
  <c r="AI6731" i="3"/>
  <c r="AH6731" i="3"/>
  <c r="AP6730" i="3"/>
  <c r="AM6730" i="3"/>
  <c r="AL6730" i="3"/>
  <c r="AK6730" i="3"/>
  <c r="AJ6730" i="3"/>
  <c r="AI6730" i="3"/>
  <c r="AH6730" i="3"/>
  <c r="AP6729" i="3"/>
  <c r="AM6729" i="3"/>
  <c r="AL6729" i="3"/>
  <c r="AK6729" i="3"/>
  <c r="AJ6729" i="3"/>
  <c r="AI6729" i="3"/>
  <c r="AH6729" i="3"/>
  <c r="AP6728" i="3"/>
  <c r="AM6728" i="3"/>
  <c r="AL6728" i="3"/>
  <c r="AK6728" i="3"/>
  <c r="AJ6728" i="3"/>
  <c r="AI6728" i="3"/>
  <c r="AH6728" i="3"/>
  <c r="AP6727" i="3"/>
  <c r="AM6727" i="3"/>
  <c r="AL6727" i="3"/>
  <c r="AK6727" i="3"/>
  <c r="AJ6727" i="3"/>
  <c r="AI6727" i="3"/>
  <c r="AH6727" i="3"/>
  <c r="AP6726" i="3"/>
  <c r="AM6726" i="3"/>
  <c r="AL6726" i="3"/>
  <c r="AK6726" i="3"/>
  <c r="AJ6726" i="3"/>
  <c r="AI6726" i="3"/>
  <c r="AH6726" i="3"/>
  <c r="AP6725" i="3"/>
  <c r="AM6725" i="3"/>
  <c r="AL6725" i="3"/>
  <c r="AK6725" i="3"/>
  <c r="AJ6725" i="3"/>
  <c r="AI6725" i="3"/>
  <c r="AH6725" i="3"/>
  <c r="AP6724" i="3"/>
  <c r="AM6724" i="3"/>
  <c r="AL6724" i="3"/>
  <c r="AK6724" i="3"/>
  <c r="AJ6724" i="3"/>
  <c r="AI6724" i="3"/>
  <c r="AH6724" i="3"/>
  <c r="AP6723" i="3"/>
  <c r="AM6723" i="3"/>
  <c r="AL6723" i="3"/>
  <c r="AK6723" i="3"/>
  <c r="AJ6723" i="3"/>
  <c r="AI6723" i="3"/>
  <c r="AH6723" i="3"/>
  <c r="AP6722" i="3"/>
  <c r="AM6722" i="3"/>
  <c r="AL6722" i="3"/>
  <c r="AK6722" i="3"/>
  <c r="AJ6722" i="3"/>
  <c r="AI6722" i="3"/>
  <c r="AH6722" i="3"/>
  <c r="AP6721" i="3"/>
  <c r="AM6721" i="3"/>
  <c r="AL6721" i="3"/>
  <c r="AK6721" i="3"/>
  <c r="AJ6721" i="3"/>
  <c r="AI6721" i="3"/>
  <c r="AH6721" i="3"/>
  <c r="AP6720" i="3"/>
  <c r="AM6720" i="3"/>
  <c r="AL6720" i="3"/>
  <c r="AK6720" i="3"/>
  <c r="AJ6720" i="3"/>
  <c r="AI6720" i="3"/>
  <c r="AH6720" i="3"/>
  <c r="AP6719" i="3"/>
  <c r="AM6719" i="3"/>
  <c r="AL6719" i="3"/>
  <c r="AK6719" i="3"/>
  <c r="AJ6719" i="3"/>
  <c r="AI6719" i="3"/>
  <c r="AH6719" i="3"/>
  <c r="AP6718" i="3"/>
  <c r="AM6718" i="3"/>
  <c r="AL6718" i="3"/>
  <c r="AK6718" i="3"/>
  <c r="AJ6718" i="3"/>
  <c r="AI6718" i="3"/>
  <c r="AH6718" i="3"/>
  <c r="AP6717" i="3"/>
  <c r="AM6717" i="3"/>
  <c r="AL6717" i="3"/>
  <c r="AK6717" i="3"/>
  <c r="AJ6717" i="3"/>
  <c r="AI6717" i="3"/>
  <c r="AH6717" i="3"/>
  <c r="AP6716" i="3"/>
  <c r="AM6716" i="3"/>
  <c r="AL6716" i="3"/>
  <c r="AK6716" i="3"/>
  <c r="AJ6716" i="3"/>
  <c r="AI6716" i="3"/>
  <c r="AH6716" i="3"/>
  <c r="AP6715" i="3"/>
  <c r="AM6715" i="3"/>
  <c r="AL6715" i="3"/>
  <c r="AK6715" i="3"/>
  <c r="AJ6715" i="3"/>
  <c r="AI6715" i="3"/>
  <c r="AH6715" i="3"/>
  <c r="AP6714" i="3"/>
  <c r="AM6714" i="3"/>
  <c r="AL6714" i="3"/>
  <c r="AK6714" i="3"/>
  <c r="AJ6714" i="3"/>
  <c r="AI6714" i="3"/>
  <c r="AH6714" i="3"/>
  <c r="AP6713" i="3"/>
  <c r="AM6713" i="3"/>
  <c r="AL6713" i="3"/>
  <c r="AK6713" i="3"/>
  <c r="AJ6713" i="3"/>
  <c r="AI6713" i="3"/>
  <c r="AH6713" i="3"/>
  <c r="AP6712" i="3"/>
  <c r="AM6712" i="3"/>
  <c r="AL6712" i="3"/>
  <c r="AK6712" i="3"/>
  <c r="AJ6712" i="3"/>
  <c r="AI6712" i="3"/>
  <c r="AH6712" i="3"/>
  <c r="AP6711" i="3"/>
  <c r="AM6711" i="3"/>
  <c r="AL6711" i="3"/>
  <c r="AK6711" i="3"/>
  <c r="AJ6711" i="3"/>
  <c r="AI6711" i="3"/>
  <c r="AH6711" i="3"/>
  <c r="AP6710" i="3"/>
  <c r="AM6710" i="3"/>
  <c r="AL6710" i="3"/>
  <c r="AK6710" i="3"/>
  <c r="AJ6710" i="3"/>
  <c r="AI6710" i="3"/>
  <c r="AH6710" i="3"/>
  <c r="AP6709" i="3"/>
  <c r="AM6709" i="3"/>
  <c r="AL6709" i="3"/>
  <c r="AK6709" i="3"/>
  <c r="AJ6709" i="3"/>
  <c r="AI6709" i="3"/>
  <c r="AH6709" i="3"/>
  <c r="AP6708" i="3"/>
  <c r="AM6708" i="3"/>
  <c r="AL6708" i="3"/>
  <c r="AK6708" i="3"/>
  <c r="AJ6708" i="3"/>
  <c r="AI6708" i="3"/>
  <c r="AH6708" i="3"/>
  <c r="AP6707" i="3"/>
  <c r="AM6707" i="3"/>
  <c r="AL6707" i="3"/>
  <c r="AK6707" i="3"/>
  <c r="AJ6707" i="3"/>
  <c r="AI6707" i="3"/>
  <c r="AH6707" i="3"/>
  <c r="AP6706" i="3"/>
  <c r="AM6706" i="3"/>
  <c r="AL6706" i="3"/>
  <c r="AK6706" i="3"/>
  <c r="AJ6706" i="3"/>
  <c r="AI6706" i="3"/>
  <c r="AH6706" i="3"/>
  <c r="AP6705" i="3"/>
  <c r="AM6705" i="3"/>
  <c r="AL6705" i="3"/>
  <c r="AK6705" i="3"/>
  <c r="AJ6705" i="3"/>
  <c r="AI6705" i="3"/>
  <c r="AH6705" i="3"/>
  <c r="AP6704" i="3"/>
  <c r="AM6704" i="3"/>
  <c r="AL6704" i="3"/>
  <c r="AK6704" i="3"/>
  <c r="AJ6704" i="3"/>
  <c r="AI6704" i="3"/>
  <c r="AH6704" i="3"/>
  <c r="AP6703" i="3"/>
  <c r="AM6703" i="3"/>
  <c r="AL6703" i="3"/>
  <c r="AK6703" i="3"/>
  <c r="AJ6703" i="3"/>
  <c r="AI6703" i="3"/>
  <c r="AH6703" i="3"/>
  <c r="AP6702" i="3"/>
  <c r="AM6702" i="3"/>
  <c r="AL6702" i="3"/>
  <c r="AK6702" i="3"/>
  <c r="AJ6702" i="3"/>
  <c r="AI6702" i="3"/>
  <c r="AH6702" i="3"/>
  <c r="AP6701" i="3"/>
  <c r="AM6701" i="3"/>
  <c r="AL6701" i="3"/>
  <c r="AK6701" i="3"/>
  <c r="AJ6701" i="3"/>
  <c r="AI6701" i="3"/>
  <c r="AH6701" i="3"/>
  <c r="AP6700" i="3"/>
  <c r="AM6700" i="3"/>
  <c r="AL6700" i="3"/>
  <c r="AK6700" i="3"/>
  <c r="AJ6700" i="3"/>
  <c r="AI6700" i="3"/>
  <c r="AH6700" i="3"/>
  <c r="AP6699" i="3"/>
  <c r="AM6699" i="3"/>
  <c r="AL6699" i="3"/>
  <c r="AK6699" i="3"/>
  <c r="AJ6699" i="3"/>
  <c r="AI6699" i="3"/>
  <c r="AH6699" i="3"/>
  <c r="AP6698" i="3"/>
  <c r="AM6698" i="3"/>
  <c r="AL6698" i="3"/>
  <c r="AK6698" i="3"/>
  <c r="AJ6698" i="3"/>
  <c r="AI6698" i="3"/>
  <c r="AH6698" i="3"/>
  <c r="AP6697" i="3"/>
  <c r="AM6697" i="3"/>
  <c r="AL6697" i="3"/>
  <c r="AK6697" i="3"/>
  <c r="AJ6697" i="3"/>
  <c r="AI6697" i="3"/>
  <c r="AH6697" i="3"/>
  <c r="AP6696" i="3"/>
  <c r="AM6696" i="3"/>
  <c r="AL6696" i="3"/>
  <c r="AK6696" i="3"/>
  <c r="AJ6696" i="3"/>
  <c r="AI6696" i="3"/>
  <c r="AH6696" i="3"/>
  <c r="AP6695" i="3"/>
  <c r="AM6695" i="3"/>
  <c r="AL6695" i="3"/>
  <c r="AK6695" i="3"/>
  <c r="AJ6695" i="3"/>
  <c r="AI6695" i="3"/>
  <c r="AH6695" i="3"/>
  <c r="AP6694" i="3"/>
  <c r="AM6694" i="3"/>
  <c r="AL6694" i="3"/>
  <c r="AK6694" i="3"/>
  <c r="AJ6694" i="3"/>
  <c r="AI6694" i="3"/>
  <c r="AH6694" i="3"/>
  <c r="AP6693" i="3"/>
  <c r="AM6693" i="3"/>
  <c r="AL6693" i="3"/>
  <c r="AK6693" i="3"/>
  <c r="AJ6693" i="3"/>
  <c r="AI6693" i="3"/>
  <c r="AH6693" i="3"/>
  <c r="AP6692" i="3"/>
  <c r="AM6692" i="3"/>
  <c r="AL6692" i="3"/>
  <c r="AK6692" i="3"/>
  <c r="AJ6692" i="3"/>
  <c r="AI6692" i="3"/>
  <c r="AH6692" i="3"/>
  <c r="AP6691" i="3"/>
  <c r="AM6691" i="3"/>
  <c r="AL6691" i="3"/>
  <c r="AK6691" i="3"/>
  <c r="AJ6691" i="3"/>
  <c r="AI6691" i="3"/>
  <c r="AH6691" i="3"/>
  <c r="AP6690" i="3"/>
  <c r="AM6690" i="3"/>
  <c r="AL6690" i="3"/>
  <c r="AK6690" i="3"/>
  <c r="AJ6690" i="3"/>
  <c r="AI6690" i="3"/>
  <c r="AH6690" i="3"/>
  <c r="AP6689" i="3"/>
  <c r="AM6689" i="3"/>
  <c r="AL6689" i="3"/>
  <c r="AK6689" i="3"/>
  <c r="AJ6689" i="3"/>
  <c r="AI6689" i="3"/>
  <c r="AH6689" i="3"/>
  <c r="AP6688" i="3"/>
  <c r="AM6688" i="3"/>
  <c r="AL6688" i="3"/>
  <c r="AK6688" i="3"/>
  <c r="AJ6688" i="3"/>
  <c r="AI6688" i="3"/>
  <c r="AH6688" i="3"/>
  <c r="AP6687" i="3"/>
  <c r="AM6687" i="3"/>
  <c r="AL6687" i="3"/>
  <c r="AK6687" i="3"/>
  <c r="AJ6687" i="3"/>
  <c r="AI6687" i="3"/>
  <c r="AH6687" i="3"/>
  <c r="AP6686" i="3"/>
  <c r="AM6686" i="3"/>
  <c r="AL6686" i="3"/>
  <c r="AK6686" i="3"/>
  <c r="AJ6686" i="3"/>
  <c r="AI6686" i="3"/>
  <c r="AH6686" i="3"/>
  <c r="AP6685" i="3"/>
  <c r="AM6685" i="3"/>
  <c r="AL6685" i="3"/>
  <c r="AK6685" i="3"/>
  <c r="AJ6685" i="3"/>
  <c r="AI6685" i="3"/>
  <c r="AH6685" i="3"/>
  <c r="AP6684" i="3"/>
  <c r="AM6684" i="3"/>
  <c r="AL6684" i="3"/>
  <c r="AK6684" i="3"/>
  <c r="AJ6684" i="3"/>
  <c r="AI6684" i="3"/>
  <c r="AH6684" i="3"/>
  <c r="AP6683" i="3"/>
  <c r="AM6683" i="3"/>
  <c r="AL6683" i="3"/>
  <c r="AK6683" i="3"/>
  <c r="AJ6683" i="3"/>
  <c r="AI6683" i="3"/>
  <c r="AH6683" i="3"/>
  <c r="AP6682" i="3"/>
  <c r="AM6682" i="3"/>
  <c r="AL6682" i="3"/>
  <c r="AK6682" i="3"/>
  <c r="AJ6682" i="3"/>
  <c r="AI6682" i="3"/>
  <c r="AH6682" i="3"/>
  <c r="AP6681" i="3"/>
  <c r="AM6681" i="3"/>
  <c r="AL6681" i="3"/>
  <c r="AK6681" i="3"/>
  <c r="AJ6681" i="3"/>
  <c r="AI6681" i="3"/>
  <c r="AH6681" i="3"/>
  <c r="AP6680" i="3"/>
  <c r="AM6680" i="3"/>
  <c r="AL6680" i="3"/>
  <c r="AK6680" i="3"/>
  <c r="AJ6680" i="3"/>
  <c r="AI6680" i="3"/>
  <c r="AH6680" i="3"/>
  <c r="AP6679" i="3"/>
  <c r="AM6679" i="3"/>
  <c r="AL6679" i="3"/>
  <c r="AK6679" i="3"/>
  <c r="AJ6679" i="3"/>
  <c r="AI6679" i="3"/>
  <c r="AH6679" i="3"/>
  <c r="AP6678" i="3"/>
  <c r="AM6678" i="3"/>
  <c r="AL6678" i="3"/>
  <c r="AK6678" i="3"/>
  <c r="AJ6678" i="3"/>
  <c r="AI6678" i="3"/>
  <c r="AH6678" i="3"/>
  <c r="AP6677" i="3"/>
  <c r="AM6677" i="3"/>
  <c r="AL6677" i="3"/>
  <c r="AK6677" i="3"/>
  <c r="AJ6677" i="3"/>
  <c r="AI6677" i="3"/>
  <c r="AH6677" i="3"/>
  <c r="AP6676" i="3"/>
  <c r="AM6676" i="3"/>
  <c r="AL6676" i="3"/>
  <c r="AK6676" i="3"/>
  <c r="AJ6676" i="3"/>
  <c r="AI6676" i="3"/>
  <c r="AH6676" i="3"/>
  <c r="AP6675" i="3"/>
  <c r="AM6675" i="3"/>
  <c r="AL6675" i="3"/>
  <c r="AK6675" i="3"/>
  <c r="AJ6675" i="3"/>
  <c r="AI6675" i="3"/>
  <c r="AH6675" i="3"/>
  <c r="AP6674" i="3"/>
  <c r="AM6674" i="3"/>
  <c r="AL6674" i="3"/>
  <c r="AK6674" i="3"/>
  <c r="AJ6674" i="3"/>
  <c r="AI6674" i="3"/>
  <c r="AH6674" i="3"/>
  <c r="AP6673" i="3"/>
  <c r="AM6673" i="3"/>
  <c r="AL6673" i="3"/>
  <c r="AK6673" i="3"/>
  <c r="AJ6673" i="3"/>
  <c r="AI6673" i="3"/>
  <c r="AH6673" i="3"/>
  <c r="AP6672" i="3"/>
  <c r="AM6672" i="3"/>
  <c r="AL6672" i="3"/>
  <c r="AK6672" i="3"/>
  <c r="AJ6672" i="3"/>
  <c r="AI6672" i="3"/>
  <c r="AH6672" i="3"/>
  <c r="AP6671" i="3"/>
  <c r="AM6671" i="3"/>
  <c r="AL6671" i="3"/>
  <c r="AK6671" i="3"/>
  <c r="AJ6671" i="3"/>
  <c r="AI6671" i="3"/>
  <c r="AH6671" i="3"/>
  <c r="AP6670" i="3"/>
  <c r="AM6670" i="3"/>
  <c r="AL6670" i="3"/>
  <c r="AK6670" i="3"/>
  <c r="AJ6670" i="3"/>
  <c r="AI6670" i="3"/>
  <c r="AH6670" i="3"/>
  <c r="AP6669" i="3"/>
  <c r="AM6669" i="3"/>
  <c r="AL6669" i="3"/>
  <c r="AK6669" i="3"/>
  <c r="AJ6669" i="3"/>
  <c r="AI6669" i="3"/>
  <c r="AH6669" i="3"/>
  <c r="AP6668" i="3"/>
  <c r="AM6668" i="3"/>
  <c r="AL6668" i="3"/>
  <c r="AK6668" i="3"/>
  <c r="AJ6668" i="3"/>
  <c r="AI6668" i="3"/>
  <c r="AH6668" i="3"/>
  <c r="AP6667" i="3"/>
  <c r="AM6667" i="3"/>
  <c r="AL6667" i="3"/>
  <c r="AK6667" i="3"/>
  <c r="AJ6667" i="3"/>
  <c r="AI6667" i="3"/>
  <c r="AH6667" i="3"/>
  <c r="AP6666" i="3"/>
  <c r="AM6666" i="3"/>
  <c r="AL6666" i="3"/>
  <c r="AK6666" i="3"/>
  <c r="AJ6666" i="3"/>
  <c r="AI6666" i="3"/>
  <c r="AH6666" i="3"/>
  <c r="AP6665" i="3"/>
  <c r="AM6665" i="3"/>
  <c r="AL6665" i="3"/>
  <c r="AK6665" i="3"/>
  <c r="AJ6665" i="3"/>
  <c r="AI6665" i="3"/>
  <c r="AH6665" i="3"/>
  <c r="AP6664" i="3"/>
  <c r="AM6664" i="3"/>
  <c r="AL6664" i="3"/>
  <c r="AK6664" i="3"/>
  <c r="AJ6664" i="3"/>
  <c r="AI6664" i="3"/>
  <c r="AH6664" i="3"/>
  <c r="AP6663" i="3"/>
  <c r="AM6663" i="3"/>
  <c r="AL6663" i="3"/>
  <c r="AK6663" i="3"/>
  <c r="AJ6663" i="3"/>
  <c r="AI6663" i="3"/>
  <c r="AH6663" i="3"/>
  <c r="AP6662" i="3"/>
  <c r="AM6662" i="3"/>
  <c r="AL6662" i="3"/>
  <c r="AK6662" i="3"/>
  <c r="AJ6662" i="3"/>
  <c r="AI6662" i="3"/>
  <c r="AH6662" i="3"/>
  <c r="AP6661" i="3"/>
  <c r="AM6661" i="3"/>
  <c r="AL6661" i="3"/>
  <c r="AK6661" i="3"/>
  <c r="AJ6661" i="3"/>
  <c r="AI6661" i="3"/>
  <c r="AH6661" i="3"/>
  <c r="AP6660" i="3"/>
  <c r="AM6660" i="3"/>
  <c r="AL6660" i="3"/>
  <c r="AK6660" i="3"/>
  <c r="AJ6660" i="3"/>
  <c r="AI6660" i="3"/>
  <c r="AH6660" i="3"/>
  <c r="AP6659" i="3"/>
  <c r="AM6659" i="3"/>
  <c r="AL6659" i="3"/>
  <c r="AK6659" i="3"/>
  <c r="AJ6659" i="3"/>
  <c r="AI6659" i="3"/>
  <c r="AH6659" i="3"/>
  <c r="AP6658" i="3"/>
  <c r="AM6658" i="3"/>
  <c r="AL6658" i="3"/>
  <c r="AK6658" i="3"/>
  <c r="AJ6658" i="3"/>
  <c r="AI6658" i="3"/>
  <c r="AH6658" i="3"/>
  <c r="AP6657" i="3"/>
  <c r="AM6657" i="3"/>
  <c r="AL6657" i="3"/>
  <c r="AK6657" i="3"/>
  <c r="AJ6657" i="3"/>
  <c r="AI6657" i="3"/>
  <c r="AH6657" i="3"/>
  <c r="AP6656" i="3"/>
  <c r="AM6656" i="3"/>
  <c r="AL6656" i="3"/>
  <c r="AK6656" i="3"/>
  <c r="AJ6656" i="3"/>
  <c r="AI6656" i="3"/>
  <c r="AH6656" i="3"/>
  <c r="AP6655" i="3"/>
  <c r="AM6655" i="3"/>
  <c r="AL6655" i="3"/>
  <c r="AK6655" i="3"/>
  <c r="AJ6655" i="3"/>
  <c r="AI6655" i="3"/>
  <c r="AH6655" i="3"/>
  <c r="AP6654" i="3"/>
  <c r="AM6654" i="3"/>
  <c r="AL6654" i="3"/>
  <c r="AK6654" i="3"/>
  <c r="AJ6654" i="3"/>
  <c r="AI6654" i="3"/>
  <c r="AH6654" i="3"/>
  <c r="AP6653" i="3"/>
  <c r="AM6653" i="3"/>
  <c r="AL6653" i="3"/>
  <c r="AK6653" i="3"/>
  <c r="AJ6653" i="3"/>
  <c r="AI6653" i="3"/>
  <c r="AH6653" i="3"/>
  <c r="AP6652" i="3"/>
  <c r="AM6652" i="3"/>
  <c r="AL6652" i="3"/>
  <c r="AK6652" i="3"/>
  <c r="AJ6652" i="3"/>
  <c r="AI6652" i="3"/>
  <c r="AH6652" i="3"/>
  <c r="AP6651" i="3"/>
  <c r="AM6651" i="3"/>
  <c r="AL6651" i="3"/>
  <c r="AK6651" i="3"/>
  <c r="AJ6651" i="3"/>
  <c r="AI6651" i="3"/>
  <c r="AH6651" i="3"/>
  <c r="AP6650" i="3"/>
  <c r="AM6650" i="3"/>
  <c r="AL6650" i="3"/>
  <c r="AK6650" i="3"/>
  <c r="AJ6650" i="3"/>
  <c r="AI6650" i="3"/>
  <c r="AH6650" i="3"/>
  <c r="AP6649" i="3"/>
  <c r="AM6649" i="3"/>
  <c r="AL6649" i="3"/>
  <c r="AK6649" i="3"/>
  <c r="AJ6649" i="3"/>
  <c r="AI6649" i="3"/>
  <c r="AH6649" i="3"/>
  <c r="AP6648" i="3"/>
  <c r="AM6648" i="3"/>
  <c r="AL6648" i="3"/>
  <c r="AK6648" i="3"/>
  <c r="AJ6648" i="3"/>
  <c r="AI6648" i="3"/>
  <c r="AH6648" i="3"/>
  <c r="AP6647" i="3"/>
  <c r="AM6647" i="3"/>
  <c r="AL6647" i="3"/>
  <c r="AK6647" i="3"/>
  <c r="AJ6647" i="3"/>
  <c r="AI6647" i="3"/>
  <c r="AH6647" i="3"/>
  <c r="AP6646" i="3"/>
  <c r="AM6646" i="3"/>
  <c r="AL6646" i="3"/>
  <c r="AK6646" i="3"/>
  <c r="AJ6646" i="3"/>
  <c r="AI6646" i="3"/>
  <c r="AH6646" i="3"/>
  <c r="AP6645" i="3"/>
  <c r="AM6645" i="3"/>
  <c r="AL6645" i="3"/>
  <c r="AK6645" i="3"/>
  <c r="AJ6645" i="3"/>
  <c r="AI6645" i="3"/>
  <c r="AH6645" i="3"/>
  <c r="AP6644" i="3"/>
  <c r="AM6644" i="3"/>
  <c r="AL6644" i="3"/>
  <c r="AK6644" i="3"/>
  <c r="AJ6644" i="3"/>
  <c r="AI6644" i="3"/>
  <c r="AH6644" i="3"/>
  <c r="AP6643" i="3"/>
  <c r="AM6643" i="3"/>
  <c r="AL6643" i="3"/>
  <c r="AK6643" i="3"/>
  <c r="AJ6643" i="3"/>
  <c r="AI6643" i="3"/>
  <c r="AH6643" i="3"/>
  <c r="AP6642" i="3"/>
  <c r="AM6642" i="3"/>
  <c r="AL6642" i="3"/>
  <c r="AK6642" i="3"/>
  <c r="AJ6642" i="3"/>
  <c r="AI6642" i="3"/>
  <c r="AH6642" i="3"/>
  <c r="AP6641" i="3"/>
  <c r="AM6641" i="3"/>
  <c r="AL6641" i="3"/>
  <c r="AK6641" i="3"/>
  <c r="AJ6641" i="3"/>
  <c r="AI6641" i="3"/>
  <c r="AH6641" i="3"/>
  <c r="AP6640" i="3"/>
  <c r="AM6640" i="3"/>
  <c r="AL6640" i="3"/>
  <c r="AK6640" i="3"/>
  <c r="AJ6640" i="3"/>
  <c r="AI6640" i="3"/>
  <c r="AH6640" i="3"/>
  <c r="AP6639" i="3"/>
  <c r="AM6639" i="3"/>
  <c r="AL6639" i="3"/>
  <c r="AK6639" i="3"/>
  <c r="AJ6639" i="3"/>
  <c r="AI6639" i="3"/>
  <c r="AH6639" i="3"/>
  <c r="AP6638" i="3"/>
  <c r="AM6638" i="3"/>
  <c r="AL6638" i="3"/>
  <c r="AK6638" i="3"/>
  <c r="AJ6638" i="3"/>
  <c r="AI6638" i="3"/>
  <c r="AH6638" i="3"/>
  <c r="AP6637" i="3"/>
  <c r="AM6637" i="3"/>
  <c r="AL6637" i="3"/>
  <c r="AK6637" i="3"/>
  <c r="AJ6637" i="3"/>
  <c r="AI6637" i="3"/>
  <c r="AH6637" i="3"/>
  <c r="AP6636" i="3"/>
  <c r="AM6636" i="3"/>
  <c r="AL6636" i="3"/>
  <c r="AK6636" i="3"/>
  <c r="AJ6636" i="3"/>
  <c r="AI6636" i="3"/>
  <c r="AH6636" i="3"/>
  <c r="AP6635" i="3"/>
  <c r="AM6635" i="3"/>
  <c r="AL6635" i="3"/>
  <c r="AK6635" i="3"/>
  <c r="AJ6635" i="3"/>
  <c r="AI6635" i="3"/>
  <c r="AH6635" i="3"/>
  <c r="AP6634" i="3"/>
  <c r="AM6634" i="3"/>
  <c r="AL6634" i="3"/>
  <c r="AK6634" i="3"/>
  <c r="AJ6634" i="3"/>
  <c r="AI6634" i="3"/>
  <c r="AH6634" i="3"/>
  <c r="AP6633" i="3"/>
  <c r="AM6633" i="3"/>
  <c r="AL6633" i="3"/>
  <c r="AK6633" i="3"/>
  <c r="AJ6633" i="3"/>
  <c r="AI6633" i="3"/>
  <c r="AH6633" i="3"/>
  <c r="AP6632" i="3"/>
  <c r="AM6632" i="3"/>
  <c r="AL6632" i="3"/>
  <c r="AK6632" i="3"/>
  <c r="AJ6632" i="3"/>
  <c r="AI6632" i="3"/>
  <c r="AH6632" i="3"/>
  <c r="AP6631" i="3"/>
  <c r="AM6631" i="3"/>
  <c r="AL6631" i="3"/>
  <c r="AK6631" i="3"/>
  <c r="AJ6631" i="3"/>
  <c r="AI6631" i="3"/>
  <c r="AH6631" i="3"/>
  <c r="AP6630" i="3"/>
  <c r="AM6630" i="3"/>
  <c r="AL6630" i="3"/>
  <c r="AK6630" i="3"/>
  <c r="AJ6630" i="3"/>
  <c r="AI6630" i="3"/>
  <c r="AH6630" i="3"/>
  <c r="AP6629" i="3"/>
  <c r="AM6629" i="3"/>
  <c r="AL6629" i="3"/>
  <c r="AK6629" i="3"/>
  <c r="AJ6629" i="3"/>
  <c r="AI6629" i="3"/>
  <c r="AH6629" i="3"/>
  <c r="AP6628" i="3"/>
  <c r="AM6628" i="3"/>
  <c r="AL6628" i="3"/>
  <c r="AK6628" i="3"/>
  <c r="AJ6628" i="3"/>
  <c r="AI6628" i="3"/>
  <c r="AH6628" i="3"/>
  <c r="AP6627" i="3"/>
  <c r="AM6627" i="3"/>
  <c r="AL6627" i="3"/>
  <c r="AK6627" i="3"/>
  <c r="AJ6627" i="3"/>
  <c r="AI6627" i="3"/>
  <c r="AH6627" i="3"/>
  <c r="AP6626" i="3"/>
  <c r="AM6626" i="3"/>
  <c r="AL6626" i="3"/>
  <c r="AK6626" i="3"/>
  <c r="AJ6626" i="3"/>
  <c r="AI6626" i="3"/>
  <c r="AH6626" i="3"/>
  <c r="AP6625" i="3"/>
  <c r="AM6625" i="3"/>
  <c r="AL6625" i="3"/>
  <c r="AK6625" i="3"/>
  <c r="AJ6625" i="3"/>
  <c r="AI6625" i="3"/>
  <c r="AH6625" i="3"/>
  <c r="AP6624" i="3"/>
  <c r="AM6624" i="3"/>
  <c r="AL6624" i="3"/>
  <c r="AK6624" i="3"/>
  <c r="AJ6624" i="3"/>
  <c r="AI6624" i="3"/>
  <c r="AH6624" i="3"/>
  <c r="AP6623" i="3"/>
  <c r="AM6623" i="3"/>
  <c r="AL6623" i="3"/>
  <c r="AK6623" i="3"/>
  <c r="AJ6623" i="3"/>
  <c r="AI6623" i="3"/>
  <c r="AH6623" i="3"/>
  <c r="AP6622" i="3"/>
  <c r="AM6622" i="3"/>
  <c r="AL6622" i="3"/>
  <c r="AK6622" i="3"/>
  <c r="AJ6622" i="3"/>
  <c r="AI6622" i="3"/>
  <c r="AH6622" i="3"/>
  <c r="AP6621" i="3"/>
  <c r="AM6621" i="3"/>
  <c r="AL6621" i="3"/>
  <c r="AK6621" i="3"/>
  <c r="AJ6621" i="3"/>
  <c r="AI6621" i="3"/>
  <c r="AH6621" i="3"/>
  <c r="AP6620" i="3"/>
  <c r="AM6620" i="3"/>
  <c r="AL6620" i="3"/>
  <c r="AK6620" i="3"/>
  <c r="AJ6620" i="3"/>
  <c r="AI6620" i="3"/>
  <c r="AH6620" i="3"/>
  <c r="AP6619" i="3"/>
  <c r="AM6619" i="3"/>
  <c r="AL6619" i="3"/>
  <c r="AK6619" i="3"/>
  <c r="AJ6619" i="3"/>
  <c r="AI6619" i="3"/>
  <c r="AH6619" i="3"/>
  <c r="AP6618" i="3"/>
  <c r="AM6618" i="3"/>
  <c r="AL6618" i="3"/>
  <c r="AK6618" i="3"/>
  <c r="AJ6618" i="3"/>
  <c r="AI6618" i="3"/>
  <c r="AH6618" i="3"/>
  <c r="AP6617" i="3"/>
  <c r="AM6617" i="3"/>
  <c r="AL6617" i="3"/>
  <c r="AK6617" i="3"/>
  <c r="AJ6617" i="3"/>
  <c r="AI6617" i="3"/>
  <c r="AH6617" i="3"/>
  <c r="AP6616" i="3"/>
  <c r="AM6616" i="3"/>
  <c r="AL6616" i="3"/>
  <c r="AK6616" i="3"/>
  <c r="AJ6616" i="3"/>
  <c r="AI6616" i="3"/>
  <c r="AH6616" i="3"/>
  <c r="AP6615" i="3"/>
  <c r="AM6615" i="3"/>
  <c r="AL6615" i="3"/>
  <c r="AK6615" i="3"/>
  <c r="AJ6615" i="3"/>
  <c r="AI6615" i="3"/>
  <c r="AH6615" i="3"/>
  <c r="AP6614" i="3"/>
  <c r="AM6614" i="3"/>
  <c r="AL6614" i="3"/>
  <c r="AK6614" i="3"/>
  <c r="AJ6614" i="3"/>
  <c r="AI6614" i="3"/>
  <c r="AH6614" i="3"/>
  <c r="AP6613" i="3"/>
  <c r="AM6613" i="3"/>
  <c r="AL6613" i="3"/>
  <c r="AK6613" i="3"/>
  <c r="AJ6613" i="3"/>
  <c r="AI6613" i="3"/>
  <c r="AH6613" i="3"/>
  <c r="AP6612" i="3"/>
  <c r="AM6612" i="3"/>
  <c r="AL6612" i="3"/>
  <c r="AK6612" i="3"/>
  <c r="AJ6612" i="3"/>
  <c r="AI6612" i="3"/>
  <c r="AH6612" i="3"/>
  <c r="AP6611" i="3"/>
  <c r="AM6611" i="3"/>
  <c r="AL6611" i="3"/>
  <c r="AK6611" i="3"/>
  <c r="AJ6611" i="3"/>
  <c r="AI6611" i="3"/>
  <c r="AH6611" i="3"/>
  <c r="AP6610" i="3"/>
  <c r="AM6610" i="3"/>
  <c r="AL6610" i="3"/>
  <c r="AK6610" i="3"/>
  <c r="AJ6610" i="3"/>
  <c r="AI6610" i="3"/>
  <c r="AH6610" i="3"/>
  <c r="AP6609" i="3"/>
  <c r="AM6609" i="3"/>
  <c r="AL6609" i="3"/>
  <c r="AK6609" i="3"/>
  <c r="AJ6609" i="3"/>
  <c r="AI6609" i="3"/>
  <c r="AH6609" i="3"/>
  <c r="AP6608" i="3"/>
  <c r="AM6608" i="3"/>
  <c r="AL6608" i="3"/>
  <c r="AK6608" i="3"/>
  <c r="AJ6608" i="3"/>
  <c r="AI6608" i="3"/>
  <c r="AH6608" i="3"/>
  <c r="AP6607" i="3"/>
  <c r="AM6607" i="3"/>
  <c r="AL6607" i="3"/>
  <c r="AK6607" i="3"/>
  <c r="AJ6607" i="3"/>
  <c r="AI6607" i="3"/>
  <c r="AH6607" i="3"/>
  <c r="AP6606" i="3"/>
  <c r="AM6606" i="3"/>
  <c r="AL6606" i="3"/>
  <c r="AK6606" i="3"/>
  <c r="AJ6606" i="3"/>
  <c r="AI6606" i="3"/>
  <c r="AH6606" i="3"/>
  <c r="AP6605" i="3"/>
  <c r="AM6605" i="3"/>
  <c r="AL6605" i="3"/>
  <c r="AK6605" i="3"/>
  <c r="AJ6605" i="3"/>
  <c r="AI6605" i="3"/>
  <c r="AH6605" i="3"/>
  <c r="AP6604" i="3"/>
  <c r="AM6604" i="3"/>
  <c r="AL6604" i="3"/>
  <c r="AK6604" i="3"/>
  <c r="AJ6604" i="3"/>
  <c r="AI6604" i="3"/>
  <c r="AH6604" i="3"/>
  <c r="AP6603" i="3"/>
  <c r="AM6603" i="3"/>
  <c r="AL6603" i="3"/>
  <c r="AK6603" i="3"/>
  <c r="AJ6603" i="3"/>
  <c r="AI6603" i="3"/>
  <c r="AH6603" i="3"/>
  <c r="AP6602" i="3"/>
  <c r="AM6602" i="3"/>
  <c r="AL6602" i="3"/>
  <c r="AK6602" i="3"/>
  <c r="AJ6602" i="3"/>
  <c r="AI6602" i="3"/>
  <c r="AH6602" i="3"/>
  <c r="AP6601" i="3"/>
  <c r="AM6601" i="3"/>
  <c r="AL6601" i="3"/>
  <c r="AK6601" i="3"/>
  <c r="AJ6601" i="3"/>
  <c r="AI6601" i="3"/>
  <c r="AH6601" i="3"/>
  <c r="AP6600" i="3"/>
  <c r="AM6600" i="3"/>
  <c r="AL6600" i="3"/>
  <c r="AK6600" i="3"/>
  <c r="AJ6600" i="3"/>
  <c r="AI6600" i="3"/>
  <c r="AH6600" i="3"/>
  <c r="AP6599" i="3"/>
  <c r="AM6599" i="3"/>
  <c r="AL6599" i="3"/>
  <c r="AK6599" i="3"/>
  <c r="AJ6599" i="3"/>
  <c r="AI6599" i="3"/>
  <c r="AH6599" i="3"/>
  <c r="AP6598" i="3"/>
  <c r="AM6598" i="3"/>
  <c r="AL6598" i="3"/>
  <c r="AK6598" i="3"/>
  <c r="AJ6598" i="3"/>
  <c r="AI6598" i="3"/>
  <c r="AH6598" i="3"/>
  <c r="AP6597" i="3"/>
  <c r="AM6597" i="3"/>
  <c r="AL6597" i="3"/>
  <c r="AK6597" i="3"/>
  <c r="AJ6597" i="3"/>
  <c r="AI6597" i="3"/>
  <c r="AH6597" i="3"/>
  <c r="AP6596" i="3"/>
  <c r="AM6596" i="3"/>
  <c r="AL6596" i="3"/>
  <c r="AK6596" i="3"/>
  <c r="AJ6596" i="3"/>
  <c r="AI6596" i="3"/>
  <c r="AH6596" i="3"/>
  <c r="AP6595" i="3"/>
  <c r="AM6595" i="3"/>
  <c r="AL6595" i="3"/>
  <c r="AK6595" i="3"/>
  <c r="AJ6595" i="3"/>
  <c r="AI6595" i="3"/>
  <c r="AH6595" i="3"/>
  <c r="AP6594" i="3"/>
  <c r="AM6594" i="3"/>
  <c r="AL6594" i="3"/>
  <c r="AK6594" i="3"/>
  <c r="AJ6594" i="3"/>
  <c r="AI6594" i="3"/>
  <c r="AH6594" i="3"/>
  <c r="AP6593" i="3"/>
  <c r="AM6593" i="3"/>
  <c r="AL6593" i="3"/>
  <c r="AK6593" i="3"/>
  <c r="AJ6593" i="3"/>
  <c r="AI6593" i="3"/>
  <c r="AH6593" i="3"/>
  <c r="AP6592" i="3"/>
  <c r="AM6592" i="3"/>
  <c r="AL6592" i="3"/>
  <c r="AK6592" i="3"/>
  <c r="AJ6592" i="3"/>
  <c r="AI6592" i="3"/>
  <c r="AH6592" i="3"/>
  <c r="AP6591" i="3"/>
  <c r="AM6591" i="3"/>
  <c r="AL6591" i="3"/>
  <c r="AK6591" i="3"/>
  <c r="AJ6591" i="3"/>
  <c r="AI6591" i="3"/>
  <c r="AH6591" i="3"/>
  <c r="AP6590" i="3"/>
  <c r="AM6590" i="3"/>
  <c r="AL6590" i="3"/>
  <c r="AK6590" i="3"/>
  <c r="AJ6590" i="3"/>
  <c r="AI6590" i="3"/>
  <c r="AH6590" i="3"/>
  <c r="AP6589" i="3"/>
  <c r="AM6589" i="3"/>
  <c r="AL6589" i="3"/>
  <c r="AK6589" i="3"/>
  <c r="AJ6589" i="3"/>
  <c r="AI6589" i="3"/>
  <c r="AH6589" i="3"/>
  <c r="AP6588" i="3"/>
  <c r="AM6588" i="3"/>
  <c r="AL6588" i="3"/>
  <c r="AK6588" i="3"/>
  <c r="AJ6588" i="3"/>
  <c r="AI6588" i="3"/>
  <c r="AH6588" i="3"/>
  <c r="AP6587" i="3"/>
  <c r="AM6587" i="3"/>
  <c r="AL6587" i="3"/>
  <c r="AK6587" i="3"/>
  <c r="AJ6587" i="3"/>
  <c r="AI6587" i="3"/>
  <c r="AH6587" i="3"/>
  <c r="AP6586" i="3"/>
  <c r="AM6586" i="3"/>
  <c r="AL6586" i="3"/>
  <c r="AK6586" i="3"/>
  <c r="AJ6586" i="3"/>
  <c r="AI6586" i="3"/>
  <c r="AH6586" i="3"/>
  <c r="AP6585" i="3"/>
  <c r="AM6585" i="3"/>
  <c r="AL6585" i="3"/>
  <c r="AK6585" i="3"/>
  <c r="AJ6585" i="3"/>
  <c r="AI6585" i="3"/>
  <c r="AH6585" i="3"/>
  <c r="AP6584" i="3"/>
  <c r="AM6584" i="3"/>
  <c r="AL6584" i="3"/>
  <c r="AK6584" i="3"/>
  <c r="AJ6584" i="3"/>
  <c r="AI6584" i="3"/>
  <c r="AH6584" i="3"/>
  <c r="AP6583" i="3"/>
  <c r="AM6583" i="3"/>
  <c r="AL6583" i="3"/>
  <c r="AK6583" i="3"/>
  <c r="AJ6583" i="3"/>
  <c r="AI6583" i="3"/>
  <c r="AH6583" i="3"/>
  <c r="AP6582" i="3"/>
  <c r="AM6582" i="3"/>
  <c r="AL6582" i="3"/>
  <c r="AK6582" i="3"/>
  <c r="AJ6582" i="3"/>
  <c r="AI6582" i="3"/>
  <c r="AH6582" i="3"/>
  <c r="AP6581" i="3"/>
  <c r="AM6581" i="3"/>
  <c r="AL6581" i="3"/>
  <c r="AK6581" i="3"/>
  <c r="AJ6581" i="3"/>
  <c r="AI6581" i="3"/>
  <c r="AH6581" i="3"/>
  <c r="AP6580" i="3"/>
  <c r="AM6580" i="3"/>
  <c r="AL6580" i="3"/>
  <c r="AK6580" i="3"/>
  <c r="AJ6580" i="3"/>
  <c r="AI6580" i="3"/>
  <c r="AH6580" i="3"/>
  <c r="AP6579" i="3"/>
  <c r="AM6579" i="3"/>
  <c r="AL6579" i="3"/>
  <c r="AK6579" i="3"/>
  <c r="AJ6579" i="3"/>
  <c r="AI6579" i="3"/>
  <c r="AH6579" i="3"/>
  <c r="AP6578" i="3"/>
  <c r="AM6578" i="3"/>
  <c r="AL6578" i="3"/>
  <c r="AK6578" i="3"/>
  <c r="AJ6578" i="3"/>
  <c r="AI6578" i="3"/>
  <c r="AH6578" i="3"/>
  <c r="AP6577" i="3"/>
  <c r="AM6577" i="3"/>
  <c r="AL6577" i="3"/>
  <c r="AK6577" i="3"/>
  <c r="AJ6577" i="3"/>
  <c r="AI6577" i="3"/>
  <c r="AH6577" i="3"/>
  <c r="AP6576" i="3"/>
  <c r="AM6576" i="3"/>
  <c r="AL6576" i="3"/>
  <c r="AK6576" i="3"/>
  <c r="AJ6576" i="3"/>
  <c r="AI6576" i="3"/>
  <c r="AH6576" i="3"/>
  <c r="AP6575" i="3"/>
  <c r="AM6575" i="3"/>
  <c r="AL6575" i="3"/>
  <c r="AK6575" i="3"/>
  <c r="AJ6575" i="3"/>
  <c r="AI6575" i="3"/>
  <c r="AH6575" i="3"/>
  <c r="AP6574" i="3"/>
  <c r="AM6574" i="3"/>
  <c r="AL6574" i="3"/>
  <c r="AK6574" i="3"/>
  <c r="AJ6574" i="3"/>
  <c r="AI6574" i="3"/>
  <c r="AH6574" i="3"/>
  <c r="AP6573" i="3"/>
  <c r="AM6573" i="3"/>
  <c r="AL6573" i="3"/>
  <c r="AK6573" i="3"/>
  <c r="AJ6573" i="3"/>
  <c r="AI6573" i="3"/>
  <c r="AH6573" i="3"/>
  <c r="AP6572" i="3"/>
  <c r="AM6572" i="3"/>
  <c r="AL6572" i="3"/>
  <c r="AK6572" i="3"/>
  <c r="AJ6572" i="3"/>
  <c r="AI6572" i="3"/>
  <c r="AH6572" i="3"/>
  <c r="AP6571" i="3"/>
  <c r="AM6571" i="3"/>
  <c r="AL6571" i="3"/>
  <c r="AK6571" i="3"/>
  <c r="AJ6571" i="3"/>
  <c r="AI6571" i="3"/>
  <c r="AH6571" i="3"/>
  <c r="AP6570" i="3"/>
  <c r="AM6570" i="3"/>
  <c r="AL6570" i="3"/>
  <c r="AK6570" i="3"/>
  <c r="AJ6570" i="3"/>
  <c r="AI6570" i="3"/>
  <c r="AH6570" i="3"/>
  <c r="AP6569" i="3"/>
  <c r="AM6569" i="3"/>
  <c r="AL6569" i="3"/>
  <c r="AK6569" i="3"/>
  <c r="AJ6569" i="3"/>
  <c r="AI6569" i="3"/>
  <c r="AH6569" i="3"/>
  <c r="AP6568" i="3"/>
  <c r="AM6568" i="3"/>
  <c r="AL6568" i="3"/>
  <c r="AK6568" i="3"/>
  <c r="AJ6568" i="3"/>
  <c r="AI6568" i="3"/>
  <c r="AH6568" i="3"/>
  <c r="AP6567" i="3"/>
  <c r="AM6567" i="3"/>
  <c r="AL6567" i="3"/>
  <c r="AK6567" i="3"/>
  <c r="AJ6567" i="3"/>
  <c r="AI6567" i="3"/>
  <c r="AH6567" i="3"/>
  <c r="AP6566" i="3"/>
  <c r="AM6566" i="3"/>
  <c r="AL6566" i="3"/>
  <c r="AK6566" i="3"/>
  <c r="AJ6566" i="3"/>
  <c r="AI6566" i="3"/>
  <c r="AH6566" i="3"/>
  <c r="AP6565" i="3"/>
  <c r="AM6565" i="3"/>
  <c r="AL6565" i="3"/>
  <c r="AK6565" i="3"/>
  <c r="AJ6565" i="3"/>
  <c r="AI6565" i="3"/>
  <c r="AH6565" i="3"/>
  <c r="AP6564" i="3"/>
  <c r="AM6564" i="3"/>
  <c r="AL6564" i="3"/>
  <c r="AK6564" i="3"/>
  <c r="AJ6564" i="3"/>
  <c r="AI6564" i="3"/>
  <c r="AH6564" i="3"/>
  <c r="AP6563" i="3"/>
  <c r="AM6563" i="3"/>
  <c r="AL6563" i="3"/>
  <c r="AK6563" i="3"/>
  <c r="AJ6563" i="3"/>
  <c r="AI6563" i="3"/>
  <c r="AH6563" i="3"/>
  <c r="AP6562" i="3"/>
  <c r="AM6562" i="3"/>
  <c r="AL6562" i="3"/>
  <c r="AK6562" i="3"/>
  <c r="AJ6562" i="3"/>
  <c r="AI6562" i="3"/>
  <c r="AH6562" i="3"/>
  <c r="AP6561" i="3"/>
  <c r="AM6561" i="3"/>
  <c r="AL6561" i="3"/>
  <c r="AK6561" i="3"/>
  <c r="AJ6561" i="3"/>
  <c r="AI6561" i="3"/>
  <c r="AH6561" i="3"/>
  <c r="AP6560" i="3"/>
  <c r="AM6560" i="3"/>
  <c r="AL6560" i="3"/>
  <c r="AK6560" i="3"/>
  <c r="AJ6560" i="3"/>
  <c r="AI6560" i="3"/>
  <c r="AH6560" i="3"/>
  <c r="AP6559" i="3"/>
  <c r="AM6559" i="3"/>
  <c r="AL6559" i="3"/>
  <c r="AK6559" i="3"/>
  <c r="AJ6559" i="3"/>
  <c r="AI6559" i="3"/>
  <c r="AH6559" i="3"/>
  <c r="AP6558" i="3"/>
  <c r="AM6558" i="3"/>
  <c r="AL6558" i="3"/>
  <c r="AK6558" i="3"/>
  <c r="AJ6558" i="3"/>
  <c r="AI6558" i="3"/>
  <c r="AH6558" i="3"/>
  <c r="AP6557" i="3"/>
  <c r="AM6557" i="3"/>
  <c r="AL6557" i="3"/>
  <c r="AK6557" i="3"/>
  <c r="AJ6557" i="3"/>
  <c r="AI6557" i="3"/>
  <c r="AH6557" i="3"/>
  <c r="AP6556" i="3"/>
  <c r="AM6556" i="3"/>
  <c r="AL6556" i="3"/>
  <c r="AK6556" i="3"/>
  <c r="AJ6556" i="3"/>
  <c r="AI6556" i="3"/>
  <c r="AH6556" i="3"/>
  <c r="AP6555" i="3"/>
  <c r="AM6555" i="3"/>
  <c r="AL6555" i="3"/>
  <c r="AK6555" i="3"/>
  <c r="AJ6555" i="3"/>
  <c r="AI6555" i="3"/>
  <c r="AH6555" i="3"/>
  <c r="AP6554" i="3"/>
  <c r="AM6554" i="3"/>
  <c r="AL6554" i="3"/>
  <c r="AK6554" i="3"/>
  <c r="AJ6554" i="3"/>
  <c r="AI6554" i="3"/>
  <c r="AH6554" i="3"/>
  <c r="AP6553" i="3"/>
  <c r="AM6553" i="3"/>
  <c r="AL6553" i="3"/>
  <c r="AK6553" i="3"/>
  <c r="AJ6553" i="3"/>
  <c r="AI6553" i="3"/>
  <c r="AH6553" i="3"/>
  <c r="AP6552" i="3"/>
  <c r="AM6552" i="3"/>
  <c r="AL6552" i="3"/>
  <c r="AK6552" i="3"/>
  <c r="AJ6552" i="3"/>
  <c r="AI6552" i="3"/>
  <c r="AH6552" i="3"/>
  <c r="AP6551" i="3"/>
  <c r="AM6551" i="3"/>
  <c r="AL6551" i="3"/>
  <c r="AK6551" i="3"/>
  <c r="AJ6551" i="3"/>
  <c r="AI6551" i="3"/>
  <c r="AH6551" i="3"/>
  <c r="AP6550" i="3"/>
  <c r="AM6550" i="3"/>
  <c r="AL6550" i="3"/>
  <c r="AK6550" i="3"/>
  <c r="AJ6550" i="3"/>
  <c r="AI6550" i="3"/>
  <c r="AH6550" i="3"/>
  <c r="AP6549" i="3"/>
  <c r="AM6549" i="3"/>
  <c r="AL6549" i="3"/>
  <c r="AK6549" i="3"/>
  <c r="AJ6549" i="3"/>
  <c r="AI6549" i="3"/>
  <c r="AH6549" i="3"/>
  <c r="AP6548" i="3"/>
  <c r="AM6548" i="3"/>
  <c r="AL6548" i="3"/>
  <c r="AK6548" i="3"/>
  <c r="AJ6548" i="3"/>
  <c r="AI6548" i="3"/>
  <c r="AH6548" i="3"/>
  <c r="AP6547" i="3"/>
  <c r="AM6547" i="3"/>
  <c r="AL6547" i="3"/>
  <c r="AK6547" i="3"/>
  <c r="AJ6547" i="3"/>
  <c r="AI6547" i="3"/>
  <c r="AH6547" i="3"/>
  <c r="AP6546" i="3"/>
  <c r="AM6546" i="3"/>
  <c r="AL6546" i="3"/>
  <c r="AK6546" i="3"/>
  <c r="AJ6546" i="3"/>
  <c r="AI6546" i="3"/>
  <c r="AH6546" i="3"/>
  <c r="AP6545" i="3"/>
  <c r="AM6545" i="3"/>
  <c r="AL6545" i="3"/>
  <c r="AK6545" i="3"/>
  <c r="AJ6545" i="3"/>
  <c r="AI6545" i="3"/>
  <c r="AH6545" i="3"/>
  <c r="AP6544" i="3"/>
  <c r="AM6544" i="3"/>
  <c r="AL6544" i="3"/>
  <c r="AK6544" i="3"/>
  <c r="AJ6544" i="3"/>
  <c r="AI6544" i="3"/>
  <c r="AH6544" i="3"/>
  <c r="AP6543" i="3"/>
  <c r="AM6543" i="3"/>
  <c r="AL6543" i="3"/>
  <c r="AK6543" i="3"/>
  <c r="AJ6543" i="3"/>
  <c r="AI6543" i="3"/>
  <c r="AH6543" i="3"/>
  <c r="AP6542" i="3"/>
  <c r="AM6542" i="3"/>
  <c r="AL6542" i="3"/>
  <c r="AK6542" i="3"/>
  <c r="AJ6542" i="3"/>
  <c r="AI6542" i="3"/>
  <c r="AH6542" i="3"/>
  <c r="AP6541" i="3"/>
  <c r="AM6541" i="3"/>
  <c r="AL6541" i="3"/>
  <c r="AK6541" i="3"/>
  <c r="AJ6541" i="3"/>
  <c r="AI6541" i="3"/>
  <c r="AH6541" i="3"/>
  <c r="AP6540" i="3"/>
  <c r="AM6540" i="3"/>
  <c r="AL6540" i="3"/>
  <c r="AK6540" i="3"/>
  <c r="AJ6540" i="3"/>
  <c r="AI6540" i="3"/>
  <c r="AH6540" i="3"/>
  <c r="AP6539" i="3"/>
  <c r="AM6539" i="3"/>
  <c r="AL6539" i="3"/>
  <c r="AK6539" i="3"/>
  <c r="AJ6539" i="3"/>
  <c r="AI6539" i="3"/>
  <c r="AH6539" i="3"/>
  <c r="AP6538" i="3"/>
  <c r="AM6538" i="3"/>
  <c r="AL6538" i="3"/>
  <c r="AK6538" i="3"/>
  <c r="AJ6538" i="3"/>
  <c r="AI6538" i="3"/>
  <c r="AH6538" i="3"/>
  <c r="AP6537" i="3"/>
  <c r="AM6537" i="3"/>
  <c r="AL6537" i="3"/>
  <c r="AK6537" i="3"/>
  <c r="AJ6537" i="3"/>
  <c r="AI6537" i="3"/>
  <c r="AH6537" i="3"/>
  <c r="AP6536" i="3"/>
  <c r="AM6536" i="3"/>
  <c r="AL6536" i="3"/>
  <c r="AK6536" i="3"/>
  <c r="AJ6536" i="3"/>
  <c r="AI6536" i="3"/>
  <c r="AH6536" i="3"/>
  <c r="AP6535" i="3"/>
  <c r="AM6535" i="3"/>
  <c r="AL6535" i="3"/>
  <c r="AK6535" i="3"/>
  <c r="AJ6535" i="3"/>
  <c r="AI6535" i="3"/>
  <c r="AH6535" i="3"/>
  <c r="AP6534" i="3"/>
  <c r="AM6534" i="3"/>
  <c r="AL6534" i="3"/>
  <c r="AK6534" i="3"/>
  <c r="AJ6534" i="3"/>
  <c r="AI6534" i="3"/>
  <c r="AH6534" i="3"/>
  <c r="AP6533" i="3" l="1"/>
  <c r="AM6533" i="3"/>
  <c r="AL6533" i="3"/>
  <c r="AK6533" i="3"/>
  <c r="AJ6533" i="3"/>
  <c r="AI6533" i="3"/>
  <c r="AH6533" i="3"/>
  <c r="AP6532" i="3"/>
  <c r="AM6532" i="3"/>
  <c r="AL6532" i="3"/>
  <c r="AK6532" i="3"/>
  <c r="AJ6532" i="3"/>
  <c r="AI6532" i="3"/>
  <c r="AH6532" i="3"/>
  <c r="AP6531" i="3"/>
  <c r="AM6531" i="3"/>
  <c r="AL6531" i="3"/>
  <c r="AK6531" i="3"/>
  <c r="AJ6531" i="3"/>
  <c r="AI6531" i="3"/>
  <c r="AH6531" i="3"/>
  <c r="AP6530" i="3"/>
  <c r="AM6530" i="3"/>
  <c r="AL6530" i="3"/>
  <c r="AK6530" i="3"/>
  <c r="AJ6530" i="3"/>
  <c r="AI6530" i="3"/>
  <c r="AH6530" i="3"/>
  <c r="AP6529" i="3"/>
  <c r="AM6529" i="3"/>
  <c r="AL6529" i="3"/>
  <c r="AK6529" i="3"/>
  <c r="AJ6529" i="3"/>
  <c r="AI6529" i="3"/>
  <c r="AH6529" i="3"/>
  <c r="AP6528" i="3"/>
  <c r="AM6528" i="3"/>
  <c r="AL6528" i="3"/>
  <c r="AK6528" i="3"/>
  <c r="AJ6528" i="3"/>
  <c r="AI6528" i="3"/>
  <c r="AH6528" i="3"/>
  <c r="AP6527" i="3"/>
  <c r="AM6527" i="3"/>
  <c r="AL6527" i="3"/>
  <c r="AK6527" i="3"/>
  <c r="AJ6527" i="3"/>
  <c r="AI6527" i="3"/>
  <c r="AH6527" i="3"/>
  <c r="AP6526" i="3"/>
  <c r="AM6526" i="3"/>
  <c r="AL6526" i="3"/>
  <c r="AK6526" i="3"/>
  <c r="AJ6526" i="3"/>
  <c r="AI6526" i="3"/>
  <c r="AH6526" i="3"/>
  <c r="AP6525" i="3"/>
  <c r="AM6525" i="3"/>
  <c r="AL6525" i="3"/>
  <c r="AK6525" i="3"/>
  <c r="AJ6525" i="3"/>
  <c r="AI6525" i="3"/>
  <c r="AH6525" i="3"/>
  <c r="AP6524" i="3"/>
  <c r="AM6524" i="3"/>
  <c r="AL6524" i="3"/>
  <c r="AK6524" i="3"/>
  <c r="AJ6524" i="3"/>
  <c r="AI6524" i="3"/>
  <c r="AH6524" i="3"/>
  <c r="AP6523" i="3"/>
  <c r="AM6523" i="3"/>
  <c r="AL6523" i="3"/>
  <c r="AK6523" i="3"/>
  <c r="AJ6523" i="3"/>
  <c r="AI6523" i="3"/>
  <c r="AH6523" i="3"/>
  <c r="AP6522" i="3"/>
  <c r="AM6522" i="3"/>
  <c r="AL6522" i="3"/>
  <c r="AK6522" i="3"/>
  <c r="AJ6522" i="3"/>
  <c r="AI6522" i="3"/>
  <c r="AH6522" i="3"/>
  <c r="AP6521" i="3"/>
  <c r="AM6521" i="3"/>
  <c r="AL6521" i="3"/>
  <c r="AK6521" i="3"/>
  <c r="AJ6521" i="3"/>
  <c r="AI6521" i="3"/>
  <c r="AH6521" i="3"/>
  <c r="AP6520" i="3"/>
  <c r="AM6520" i="3"/>
  <c r="AL6520" i="3"/>
  <c r="AK6520" i="3"/>
  <c r="AJ6520" i="3"/>
  <c r="AI6520" i="3"/>
  <c r="AH6520" i="3"/>
  <c r="AP6519" i="3"/>
  <c r="AM6519" i="3"/>
  <c r="AL6519" i="3"/>
  <c r="AK6519" i="3"/>
  <c r="AJ6519" i="3"/>
  <c r="AI6519" i="3"/>
  <c r="AH6519" i="3"/>
  <c r="AP6518" i="3"/>
  <c r="AM6518" i="3"/>
  <c r="AL6518" i="3"/>
  <c r="AK6518" i="3"/>
  <c r="AJ6518" i="3"/>
  <c r="AI6518" i="3"/>
  <c r="AH6518" i="3"/>
  <c r="AP6517" i="3"/>
  <c r="AM6517" i="3"/>
  <c r="AL6517" i="3"/>
  <c r="AK6517" i="3"/>
  <c r="AJ6517" i="3"/>
  <c r="AI6517" i="3"/>
  <c r="AH6517" i="3"/>
  <c r="AP6516" i="3"/>
  <c r="AM6516" i="3"/>
  <c r="AL6516" i="3"/>
  <c r="AK6516" i="3"/>
  <c r="AJ6516" i="3"/>
  <c r="AI6516" i="3"/>
  <c r="AH6516" i="3"/>
  <c r="AP6515" i="3"/>
  <c r="AM6515" i="3"/>
  <c r="AL6515" i="3"/>
  <c r="AK6515" i="3"/>
  <c r="AJ6515" i="3"/>
  <c r="AI6515" i="3"/>
  <c r="AH6515" i="3"/>
  <c r="AP6514" i="3"/>
  <c r="AM6514" i="3"/>
  <c r="AL6514" i="3"/>
  <c r="AK6514" i="3"/>
  <c r="AJ6514" i="3"/>
  <c r="AI6514" i="3"/>
  <c r="AH6514" i="3"/>
  <c r="AP6513" i="3"/>
  <c r="AM6513" i="3"/>
  <c r="AL6513" i="3"/>
  <c r="AK6513" i="3"/>
  <c r="AJ6513" i="3"/>
  <c r="AI6513" i="3"/>
  <c r="AH6513" i="3"/>
  <c r="AP6512" i="3"/>
  <c r="AM6512" i="3"/>
  <c r="AL6512" i="3"/>
  <c r="AK6512" i="3"/>
  <c r="AJ6512" i="3"/>
  <c r="AI6512" i="3"/>
  <c r="AH6512" i="3"/>
  <c r="AP6511" i="3"/>
  <c r="AM6511" i="3"/>
  <c r="AL6511" i="3"/>
  <c r="AK6511" i="3"/>
  <c r="AJ6511" i="3"/>
  <c r="AI6511" i="3"/>
  <c r="AH6511" i="3"/>
  <c r="AP6510" i="3"/>
  <c r="AM6510" i="3"/>
  <c r="AL6510" i="3"/>
  <c r="AK6510" i="3"/>
  <c r="AJ6510" i="3"/>
  <c r="AI6510" i="3"/>
  <c r="AH6510" i="3"/>
  <c r="AP6509" i="3"/>
  <c r="AM6509" i="3"/>
  <c r="AL6509" i="3"/>
  <c r="AK6509" i="3"/>
  <c r="AJ6509" i="3"/>
  <c r="AI6509" i="3"/>
  <c r="AH6509" i="3"/>
  <c r="AP6508" i="3"/>
  <c r="AM6508" i="3"/>
  <c r="AL6508" i="3"/>
  <c r="AK6508" i="3"/>
  <c r="AJ6508" i="3"/>
  <c r="AI6508" i="3"/>
  <c r="AH6508" i="3"/>
  <c r="AP6507" i="3"/>
  <c r="AM6507" i="3"/>
  <c r="AL6507" i="3"/>
  <c r="AK6507" i="3"/>
  <c r="AJ6507" i="3"/>
  <c r="AI6507" i="3"/>
  <c r="AH6507" i="3"/>
  <c r="AP6506" i="3"/>
  <c r="AM6506" i="3"/>
  <c r="AL6506" i="3"/>
  <c r="AK6506" i="3"/>
  <c r="AJ6506" i="3"/>
  <c r="AI6506" i="3"/>
  <c r="AH6506" i="3"/>
  <c r="AP6505" i="3"/>
  <c r="AM6505" i="3"/>
  <c r="AL6505" i="3"/>
  <c r="AK6505" i="3"/>
  <c r="AJ6505" i="3"/>
  <c r="AI6505" i="3"/>
  <c r="AH6505" i="3"/>
  <c r="AP6504" i="3"/>
  <c r="AM6504" i="3"/>
  <c r="AL6504" i="3"/>
  <c r="AK6504" i="3"/>
  <c r="AJ6504" i="3"/>
  <c r="AI6504" i="3"/>
  <c r="AH6504" i="3"/>
  <c r="AP6503" i="3"/>
  <c r="AM6503" i="3"/>
  <c r="AL6503" i="3"/>
  <c r="AK6503" i="3"/>
  <c r="AJ6503" i="3"/>
  <c r="AI6503" i="3"/>
  <c r="AH6503" i="3"/>
  <c r="AP6502" i="3"/>
  <c r="AM6502" i="3"/>
  <c r="AL6502" i="3"/>
  <c r="AK6502" i="3"/>
  <c r="AJ6502" i="3"/>
  <c r="AI6502" i="3"/>
  <c r="AH6502" i="3"/>
  <c r="AP6501" i="3"/>
  <c r="AM6501" i="3"/>
  <c r="AL6501" i="3"/>
  <c r="AK6501" i="3"/>
  <c r="AJ6501" i="3"/>
  <c r="AI6501" i="3"/>
  <c r="AH6501" i="3"/>
  <c r="AP6500" i="3"/>
  <c r="AM6500" i="3"/>
  <c r="AL6500" i="3"/>
  <c r="AK6500" i="3"/>
  <c r="AJ6500" i="3"/>
  <c r="AI6500" i="3"/>
  <c r="AH6500" i="3"/>
  <c r="AP6499" i="3"/>
  <c r="AM6499" i="3"/>
  <c r="AL6499" i="3"/>
  <c r="AK6499" i="3"/>
  <c r="AJ6499" i="3"/>
  <c r="AI6499" i="3"/>
  <c r="AH6499" i="3"/>
  <c r="AP6498" i="3"/>
  <c r="AM6498" i="3"/>
  <c r="AL6498" i="3"/>
  <c r="AK6498" i="3"/>
  <c r="AJ6498" i="3"/>
  <c r="AI6498" i="3"/>
  <c r="AH6498" i="3"/>
  <c r="AP6497" i="3"/>
  <c r="AM6497" i="3"/>
  <c r="AL6497" i="3"/>
  <c r="AK6497" i="3"/>
  <c r="AJ6497" i="3"/>
  <c r="AI6497" i="3"/>
  <c r="AH6497" i="3"/>
  <c r="AP6496" i="3"/>
  <c r="AM6496" i="3"/>
  <c r="AL6496" i="3"/>
  <c r="AK6496" i="3"/>
  <c r="AJ6496" i="3"/>
  <c r="AI6496" i="3"/>
  <c r="AH6496" i="3"/>
  <c r="AP6495" i="3"/>
  <c r="AM6495" i="3"/>
  <c r="AL6495" i="3"/>
  <c r="AK6495" i="3"/>
  <c r="AJ6495" i="3"/>
  <c r="AI6495" i="3"/>
  <c r="AH6495" i="3"/>
  <c r="AP6494" i="3"/>
  <c r="AM6494" i="3"/>
  <c r="AL6494" i="3"/>
  <c r="AK6494" i="3"/>
  <c r="AJ6494" i="3"/>
  <c r="AI6494" i="3"/>
  <c r="AH6494" i="3"/>
  <c r="AP6493" i="3"/>
  <c r="AM6493" i="3"/>
  <c r="AL6493" i="3"/>
  <c r="AK6493" i="3"/>
  <c r="AJ6493" i="3"/>
  <c r="AI6493" i="3"/>
  <c r="AH6493" i="3"/>
  <c r="AP6492" i="3"/>
  <c r="AM6492" i="3"/>
  <c r="AL6492" i="3"/>
  <c r="AK6492" i="3"/>
  <c r="AJ6492" i="3"/>
  <c r="AI6492" i="3"/>
  <c r="AH6492" i="3"/>
  <c r="AP6491" i="3"/>
  <c r="AM6491" i="3"/>
  <c r="AL6491" i="3"/>
  <c r="AK6491" i="3"/>
  <c r="AJ6491" i="3"/>
  <c r="AI6491" i="3"/>
  <c r="AH6491" i="3"/>
  <c r="AP6490" i="3"/>
  <c r="AM6490" i="3"/>
  <c r="AL6490" i="3"/>
  <c r="AK6490" i="3"/>
  <c r="AJ6490" i="3"/>
  <c r="AI6490" i="3"/>
  <c r="AH6490" i="3"/>
  <c r="AP6489" i="3"/>
  <c r="AM6489" i="3"/>
  <c r="AL6489" i="3"/>
  <c r="AK6489" i="3"/>
  <c r="AJ6489" i="3"/>
  <c r="AI6489" i="3"/>
  <c r="AH6489" i="3"/>
  <c r="AP6488" i="3"/>
  <c r="AM6488" i="3"/>
  <c r="AL6488" i="3"/>
  <c r="AK6488" i="3"/>
  <c r="AJ6488" i="3"/>
  <c r="AI6488" i="3"/>
  <c r="AH6488" i="3"/>
  <c r="AP6487" i="3"/>
  <c r="AM6487" i="3"/>
  <c r="AL6487" i="3"/>
  <c r="AK6487" i="3"/>
  <c r="AJ6487" i="3"/>
  <c r="AI6487" i="3"/>
  <c r="AH6487" i="3"/>
  <c r="AP6486" i="3"/>
  <c r="AM6486" i="3"/>
  <c r="AL6486" i="3"/>
  <c r="AK6486" i="3"/>
  <c r="AJ6486" i="3"/>
  <c r="AI6486" i="3"/>
  <c r="AH6486" i="3"/>
  <c r="AP6485" i="3"/>
  <c r="AM6485" i="3"/>
  <c r="AL6485" i="3"/>
  <c r="AK6485" i="3"/>
  <c r="AJ6485" i="3"/>
  <c r="AI6485" i="3"/>
  <c r="AH6485" i="3"/>
  <c r="AP6484" i="3"/>
  <c r="AM6484" i="3"/>
  <c r="AL6484" i="3"/>
  <c r="AK6484" i="3"/>
  <c r="AJ6484" i="3"/>
  <c r="AI6484" i="3"/>
  <c r="AH6484" i="3"/>
  <c r="AP6483" i="3"/>
  <c r="AM6483" i="3"/>
  <c r="AL6483" i="3"/>
  <c r="AK6483" i="3"/>
  <c r="AJ6483" i="3"/>
  <c r="AI6483" i="3"/>
  <c r="AH6483" i="3"/>
  <c r="AP6482" i="3"/>
  <c r="AM6482" i="3"/>
  <c r="AL6482" i="3"/>
  <c r="AK6482" i="3"/>
  <c r="AJ6482" i="3"/>
  <c r="AI6482" i="3"/>
  <c r="AH6482" i="3"/>
  <c r="AP6481" i="3"/>
  <c r="AM6481" i="3"/>
  <c r="AL6481" i="3"/>
  <c r="AK6481" i="3"/>
  <c r="AJ6481" i="3"/>
  <c r="AI6481" i="3"/>
  <c r="AH6481" i="3"/>
  <c r="AP6480" i="3"/>
  <c r="AM6480" i="3"/>
  <c r="AL6480" i="3"/>
  <c r="AK6480" i="3"/>
  <c r="AJ6480" i="3"/>
  <c r="AI6480" i="3"/>
  <c r="AH6480" i="3"/>
  <c r="AP6479" i="3"/>
  <c r="AM6479" i="3"/>
  <c r="AL6479" i="3"/>
  <c r="AK6479" i="3"/>
  <c r="AJ6479" i="3"/>
  <c r="AI6479" i="3"/>
  <c r="AH6479" i="3"/>
  <c r="AP6478" i="3"/>
  <c r="AM6478" i="3"/>
  <c r="AL6478" i="3"/>
  <c r="AK6478" i="3"/>
  <c r="AJ6478" i="3"/>
  <c r="AI6478" i="3"/>
  <c r="AH6478" i="3"/>
  <c r="AP6477" i="3"/>
  <c r="AM6477" i="3"/>
  <c r="AL6477" i="3"/>
  <c r="AK6477" i="3"/>
  <c r="AJ6477" i="3"/>
  <c r="AI6477" i="3"/>
  <c r="AH6477" i="3"/>
  <c r="AP6476" i="3"/>
  <c r="AM6476" i="3"/>
  <c r="AL6476" i="3"/>
  <c r="AK6476" i="3"/>
  <c r="AJ6476" i="3"/>
  <c r="AI6476" i="3"/>
  <c r="AH6476" i="3"/>
  <c r="AP6475" i="3"/>
  <c r="AM6475" i="3"/>
  <c r="AL6475" i="3"/>
  <c r="AK6475" i="3"/>
  <c r="AJ6475" i="3"/>
  <c r="AI6475" i="3"/>
  <c r="AH6475" i="3"/>
  <c r="AP6474" i="3"/>
  <c r="AM6474" i="3"/>
  <c r="AL6474" i="3"/>
  <c r="AK6474" i="3"/>
  <c r="AJ6474" i="3"/>
  <c r="AI6474" i="3"/>
  <c r="AH6474" i="3"/>
  <c r="AP6473" i="3"/>
  <c r="AM6473" i="3"/>
  <c r="AL6473" i="3"/>
  <c r="AK6473" i="3"/>
  <c r="AJ6473" i="3"/>
  <c r="AI6473" i="3"/>
  <c r="AH6473" i="3"/>
  <c r="AP6472" i="3"/>
  <c r="AM6472" i="3"/>
  <c r="AL6472" i="3"/>
  <c r="AK6472" i="3"/>
  <c r="AJ6472" i="3"/>
  <c r="AI6472" i="3"/>
  <c r="AH6472" i="3"/>
  <c r="AP6471" i="3"/>
  <c r="AM6471" i="3"/>
  <c r="AL6471" i="3"/>
  <c r="AK6471" i="3"/>
  <c r="AJ6471" i="3"/>
  <c r="AI6471" i="3"/>
  <c r="AH6471" i="3"/>
  <c r="AP6470" i="3"/>
  <c r="AM6470" i="3"/>
  <c r="AL6470" i="3"/>
  <c r="AK6470" i="3"/>
  <c r="AJ6470" i="3"/>
  <c r="AI6470" i="3"/>
  <c r="AH6470" i="3"/>
  <c r="AP6469" i="3"/>
  <c r="AM6469" i="3"/>
  <c r="AL6469" i="3"/>
  <c r="AK6469" i="3"/>
  <c r="AJ6469" i="3"/>
  <c r="AI6469" i="3"/>
  <c r="AH6469" i="3"/>
  <c r="AP6468" i="3"/>
  <c r="AM6468" i="3"/>
  <c r="AL6468" i="3"/>
  <c r="AK6468" i="3"/>
  <c r="AJ6468" i="3"/>
  <c r="AI6468" i="3"/>
  <c r="AH6468" i="3"/>
  <c r="AP6467" i="3"/>
  <c r="AM6467" i="3"/>
  <c r="AL6467" i="3"/>
  <c r="AK6467" i="3"/>
  <c r="AJ6467" i="3"/>
  <c r="AI6467" i="3"/>
  <c r="AH6467" i="3"/>
  <c r="AP6466" i="3"/>
  <c r="AM6466" i="3"/>
  <c r="AL6466" i="3"/>
  <c r="AK6466" i="3"/>
  <c r="AJ6466" i="3"/>
  <c r="AI6466" i="3"/>
  <c r="AH6466" i="3"/>
  <c r="AP6465" i="3"/>
  <c r="AM6465" i="3"/>
  <c r="AL6465" i="3"/>
  <c r="AK6465" i="3"/>
  <c r="AJ6465" i="3"/>
  <c r="AI6465" i="3"/>
  <c r="AH6465" i="3"/>
  <c r="AP6464" i="3"/>
  <c r="AM6464" i="3"/>
  <c r="AL6464" i="3"/>
  <c r="AK6464" i="3"/>
  <c r="AJ6464" i="3"/>
  <c r="AI6464" i="3"/>
  <c r="AH6464" i="3"/>
  <c r="AP6463" i="3"/>
  <c r="AM6463" i="3"/>
  <c r="AL6463" i="3"/>
  <c r="AK6463" i="3"/>
  <c r="AJ6463" i="3"/>
  <c r="AI6463" i="3"/>
  <c r="AH6463" i="3"/>
  <c r="AP6462" i="3"/>
  <c r="AM6462" i="3"/>
  <c r="AL6462" i="3"/>
  <c r="AK6462" i="3"/>
  <c r="AJ6462" i="3"/>
  <c r="AI6462" i="3"/>
  <c r="AH6462" i="3"/>
  <c r="AP6461" i="3"/>
  <c r="AM6461" i="3"/>
  <c r="AL6461" i="3"/>
  <c r="AK6461" i="3"/>
  <c r="AJ6461" i="3"/>
  <c r="AI6461" i="3"/>
  <c r="AH6461" i="3"/>
  <c r="AP6460" i="3"/>
  <c r="AM6460" i="3"/>
  <c r="AL6460" i="3"/>
  <c r="AK6460" i="3"/>
  <c r="AJ6460" i="3"/>
  <c r="AI6460" i="3"/>
  <c r="AH6460" i="3"/>
  <c r="AP6459" i="3"/>
  <c r="AM6459" i="3"/>
  <c r="AL6459" i="3"/>
  <c r="AK6459" i="3"/>
  <c r="AJ6459" i="3"/>
  <c r="AI6459" i="3"/>
  <c r="AH6459" i="3"/>
  <c r="AP6458" i="3"/>
  <c r="AM6458" i="3"/>
  <c r="AL6458" i="3"/>
  <c r="AK6458" i="3"/>
  <c r="AJ6458" i="3"/>
  <c r="AI6458" i="3"/>
  <c r="AH6458" i="3"/>
  <c r="AP6457" i="3"/>
  <c r="AM6457" i="3"/>
  <c r="AL6457" i="3"/>
  <c r="AK6457" i="3"/>
  <c r="AJ6457" i="3"/>
  <c r="AI6457" i="3"/>
  <c r="AH6457" i="3"/>
  <c r="AP6456" i="3"/>
  <c r="AM6456" i="3"/>
  <c r="AL6456" i="3"/>
  <c r="AK6456" i="3"/>
  <c r="AJ6456" i="3"/>
  <c r="AI6456" i="3"/>
  <c r="AH6456" i="3"/>
  <c r="AP6455" i="3"/>
  <c r="AM6455" i="3"/>
  <c r="AL6455" i="3"/>
  <c r="AK6455" i="3"/>
  <c r="AJ6455" i="3"/>
  <c r="AI6455" i="3"/>
  <c r="AH6455" i="3"/>
  <c r="AP6454" i="3"/>
  <c r="AM6454" i="3"/>
  <c r="AL6454" i="3"/>
  <c r="AK6454" i="3"/>
  <c r="AJ6454" i="3"/>
  <c r="AI6454" i="3"/>
  <c r="AH6454" i="3"/>
  <c r="AP6453" i="3"/>
  <c r="AM6453" i="3"/>
  <c r="AL6453" i="3"/>
  <c r="AK6453" i="3"/>
  <c r="AJ6453" i="3"/>
  <c r="AI6453" i="3"/>
  <c r="AH6453" i="3"/>
  <c r="AP6452" i="3"/>
  <c r="AM6452" i="3"/>
  <c r="AL6452" i="3"/>
  <c r="AK6452" i="3"/>
  <c r="AJ6452" i="3"/>
  <c r="AI6452" i="3"/>
  <c r="AH6452" i="3"/>
  <c r="AP6451" i="3"/>
  <c r="AM6451" i="3"/>
  <c r="AL6451" i="3"/>
  <c r="AK6451" i="3"/>
  <c r="AJ6451" i="3"/>
  <c r="AI6451" i="3"/>
  <c r="AH6451" i="3"/>
  <c r="AP6450" i="3"/>
  <c r="AM6450" i="3"/>
  <c r="AL6450" i="3"/>
  <c r="AK6450" i="3"/>
  <c r="AJ6450" i="3"/>
  <c r="AI6450" i="3"/>
  <c r="AH6450" i="3"/>
  <c r="AP6449" i="3"/>
  <c r="AM6449" i="3"/>
  <c r="AL6449" i="3"/>
  <c r="AK6449" i="3"/>
  <c r="AJ6449" i="3"/>
  <c r="AI6449" i="3"/>
  <c r="AH6449" i="3"/>
  <c r="AP6448" i="3"/>
  <c r="AM6448" i="3"/>
  <c r="AL6448" i="3"/>
  <c r="AK6448" i="3"/>
  <c r="AJ6448" i="3"/>
  <c r="AI6448" i="3"/>
  <c r="AH6448" i="3"/>
  <c r="AP6447" i="3"/>
  <c r="AM6447" i="3"/>
  <c r="AL6447" i="3"/>
  <c r="AK6447" i="3"/>
  <c r="AJ6447" i="3"/>
  <c r="AI6447" i="3"/>
  <c r="AH6447" i="3"/>
  <c r="AP6446" i="3"/>
  <c r="AM6446" i="3"/>
  <c r="AL6446" i="3"/>
  <c r="AK6446" i="3"/>
  <c r="AJ6446" i="3"/>
  <c r="AI6446" i="3"/>
  <c r="AH6446" i="3"/>
  <c r="AP6445" i="3"/>
  <c r="AM6445" i="3"/>
  <c r="AL6445" i="3"/>
  <c r="AK6445" i="3"/>
  <c r="AJ6445" i="3"/>
  <c r="AI6445" i="3"/>
  <c r="AH6445" i="3"/>
  <c r="AP6444" i="3"/>
  <c r="AM6444" i="3"/>
  <c r="AL6444" i="3"/>
  <c r="AK6444" i="3"/>
  <c r="AJ6444" i="3"/>
  <c r="AI6444" i="3"/>
  <c r="AH6444" i="3"/>
  <c r="AP6443" i="3"/>
  <c r="AM6443" i="3"/>
  <c r="AL6443" i="3"/>
  <c r="AK6443" i="3"/>
  <c r="AJ6443" i="3"/>
  <c r="AI6443" i="3"/>
  <c r="AH6443" i="3"/>
  <c r="AP6442" i="3"/>
  <c r="AM6442" i="3"/>
  <c r="AL6442" i="3"/>
  <c r="AK6442" i="3"/>
  <c r="AJ6442" i="3"/>
  <c r="AI6442" i="3"/>
  <c r="AH6442" i="3"/>
  <c r="AP6441" i="3"/>
  <c r="AM6441" i="3"/>
  <c r="AL6441" i="3"/>
  <c r="AK6441" i="3"/>
  <c r="AJ6441" i="3"/>
  <c r="AI6441" i="3"/>
  <c r="AH6441" i="3"/>
  <c r="AP6440" i="3"/>
  <c r="AM6440" i="3"/>
  <c r="AL6440" i="3"/>
  <c r="AK6440" i="3"/>
  <c r="AJ6440" i="3"/>
  <c r="AI6440" i="3"/>
  <c r="AH6440" i="3"/>
  <c r="AP6439" i="3"/>
  <c r="AM6439" i="3"/>
  <c r="AL6439" i="3"/>
  <c r="AK6439" i="3"/>
  <c r="AJ6439" i="3"/>
  <c r="AI6439" i="3"/>
  <c r="AH6439" i="3"/>
  <c r="AP6438" i="3"/>
  <c r="AM6438" i="3"/>
  <c r="AL6438" i="3"/>
  <c r="AK6438" i="3"/>
  <c r="AJ6438" i="3"/>
  <c r="AI6438" i="3"/>
  <c r="AH6438" i="3"/>
  <c r="AP6437" i="3"/>
  <c r="AM6437" i="3"/>
  <c r="AL6437" i="3"/>
  <c r="AK6437" i="3"/>
  <c r="AJ6437" i="3"/>
  <c r="AI6437" i="3"/>
  <c r="AH6437" i="3"/>
  <c r="AP6436" i="3"/>
  <c r="AM6436" i="3"/>
  <c r="AL6436" i="3"/>
  <c r="AK6436" i="3"/>
  <c r="AJ6436" i="3"/>
  <c r="AI6436" i="3"/>
  <c r="AH6436" i="3"/>
  <c r="AP6435" i="3"/>
  <c r="AM6435" i="3"/>
  <c r="AL6435" i="3"/>
  <c r="AK6435" i="3"/>
  <c r="AJ6435" i="3"/>
  <c r="AI6435" i="3"/>
  <c r="AH6435" i="3"/>
  <c r="AP6434" i="3"/>
  <c r="AM6434" i="3"/>
  <c r="AL6434" i="3"/>
  <c r="AK6434" i="3"/>
  <c r="AJ6434" i="3"/>
  <c r="AI6434" i="3"/>
  <c r="AH6434" i="3"/>
  <c r="AP6433" i="3"/>
  <c r="AM6433" i="3"/>
  <c r="AL6433" i="3"/>
  <c r="AK6433" i="3"/>
  <c r="AJ6433" i="3"/>
  <c r="AI6433" i="3"/>
  <c r="AH6433" i="3"/>
  <c r="AP6432" i="3"/>
  <c r="AM6432" i="3"/>
  <c r="AL6432" i="3"/>
  <c r="AK6432" i="3"/>
  <c r="AJ6432" i="3"/>
  <c r="AI6432" i="3"/>
  <c r="AH6432" i="3"/>
  <c r="AP6431" i="3"/>
  <c r="AM6431" i="3"/>
  <c r="AL6431" i="3"/>
  <c r="AK6431" i="3"/>
  <c r="AJ6431" i="3"/>
  <c r="AI6431" i="3"/>
  <c r="AH6431" i="3"/>
  <c r="AP6430" i="3"/>
  <c r="AM6430" i="3"/>
  <c r="AL6430" i="3"/>
  <c r="AK6430" i="3"/>
  <c r="AJ6430" i="3"/>
  <c r="AI6430" i="3"/>
  <c r="AH6430" i="3"/>
  <c r="AP6429" i="3"/>
  <c r="AM6429" i="3"/>
  <c r="AL6429" i="3"/>
  <c r="AK6429" i="3"/>
  <c r="AJ6429" i="3"/>
  <c r="AI6429" i="3"/>
  <c r="AH6429" i="3"/>
  <c r="AP6428" i="3"/>
  <c r="AM6428" i="3"/>
  <c r="AL6428" i="3"/>
  <c r="AK6428" i="3"/>
  <c r="AJ6428" i="3"/>
  <c r="AI6428" i="3"/>
  <c r="AH6428" i="3"/>
  <c r="AP6427" i="3"/>
  <c r="AM6427" i="3"/>
  <c r="AL6427" i="3"/>
  <c r="AK6427" i="3"/>
  <c r="AJ6427" i="3"/>
  <c r="AI6427" i="3"/>
  <c r="AH6427" i="3"/>
  <c r="AP6426" i="3"/>
  <c r="AM6426" i="3"/>
  <c r="AL6426" i="3"/>
  <c r="AK6426" i="3"/>
  <c r="AJ6426" i="3"/>
  <c r="AI6426" i="3"/>
  <c r="AH6426" i="3"/>
  <c r="AP6425" i="3"/>
  <c r="AM6425" i="3"/>
  <c r="AL6425" i="3"/>
  <c r="AK6425" i="3"/>
  <c r="AJ6425" i="3"/>
  <c r="AI6425" i="3"/>
  <c r="AH6425" i="3"/>
  <c r="AP6424" i="3"/>
  <c r="AM6424" i="3"/>
  <c r="AL6424" i="3"/>
  <c r="AK6424" i="3"/>
  <c r="AJ6424" i="3"/>
  <c r="AI6424" i="3"/>
  <c r="AH6424" i="3"/>
  <c r="AP6423" i="3"/>
  <c r="AM6423" i="3"/>
  <c r="AL6423" i="3"/>
  <c r="AK6423" i="3"/>
  <c r="AJ6423" i="3"/>
  <c r="AI6423" i="3"/>
  <c r="AH6423" i="3"/>
  <c r="AP6422" i="3"/>
  <c r="AM6422" i="3"/>
  <c r="AL6422" i="3"/>
  <c r="AK6422" i="3"/>
  <c r="AJ6422" i="3"/>
  <c r="AI6422" i="3"/>
  <c r="AH6422" i="3"/>
  <c r="AP6421" i="3"/>
  <c r="AM6421" i="3"/>
  <c r="AL6421" i="3"/>
  <c r="AK6421" i="3"/>
  <c r="AJ6421" i="3"/>
  <c r="AI6421" i="3"/>
  <c r="AH6421" i="3"/>
  <c r="AP6420" i="3"/>
  <c r="AM6420" i="3"/>
  <c r="AL6420" i="3"/>
  <c r="AK6420" i="3"/>
  <c r="AJ6420" i="3"/>
  <c r="AI6420" i="3"/>
  <c r="AH6420" i="3"/>
  <c r="AP6419" i="3"/>
  <c r="AM6419" i="3"/>
  <c r="AL6419" i="3"/>
  <c r="AK6419" i="3"/>
  <c r="AJ6419" i="3"/>
  <c r="AI6419" i="3"/>
  <c r="AH6419" i="3"/>
  <c r="AP6418" i="3"/>
  <c r="AM6418" i="3"/>
  <c r="AL6418" i="3"/>
  <c r="AK6418" i="3"/>
  <c r="AJ6418" i="3"/>
  <c r="AI6418" i="3"/>
  <c r="AH6418" i="3"/>
  <c r="AP6417" i="3"/>
  <c r="AM6417" i="3"/>
  <c r="AL6417" i="3"/>
  <c r="AK6417" i="3"/>
  <c r="AJ6417" i="3"/>
  <c r="AI6417" i="3"/>
  <c r="AH6417" i="3"/>
  <c r="AP6416" i="3"/>
  <c r="AM6416" i="3"/>
  <c r="AL6416" i="3"/>
  <c r="AK6416" i="3"/>
  <c r="AJ6416" i="3"/>
  <c r="AI6416" i="3"/>
  <c r="AH6416" i="3"/>
  <c r="AP6415" i="3"/>
  <c r="AM6415" i="3"/>
  <c r="AL6415" i="3"/>
  <c r="AK6415" i="3"/>
  <c r="AJ6415" i="3"/>
  <c r="AI6415" i="3"/>
  <c r="AH6415" i="3"/>
  <c r="AP6414" i="3"/>
  <c r="AM6414" i="3"/>
  <c r="AL6414" i="3"/>
  <c r="AK6414" i="3"/>
  <c r="AJ6414" i="3"/>
  <c r="AI6414" i="3"/>
  <c r="AH6414" i="3"/>
  <c r="AP6413" i="3"/>
  <c r="AM6413" i="3"/>
  <c r="AL6413" i="3"/>
  <c r="AK6413" i="3"/>
  <c r="AJ6413" i="3"/>
  <c r="AI6413" i="3"/>
  <c r="AH6413" i="3"/>
  <c r="AP6412" i="3"/>
  <c r="AM6412" i="3"/>
  <c r="AL6412" i="3"/>
  <c r="AK6412" i="3"/>
  <c r="AJ6412" i="3"/>
  <c r="AI6412" i="3"/>
  <c r="AH6412" i="3"/>
  <c r="AP6411" i="3"/>
  <c r="AM6411" i="3"/>
  <c r="AL6411" i="3"/>
  <c r="AK6411" i="3"/>
  <c r="AJ6411" i="3"/>
  <c r="AI6411" i="3"/>
  <c r="AH6411" i="3"/>
  <c r="AP6410" i="3"/>
  <c r="AM6410" i="3"/>
  <c r="AL6410" i="3"/>
  <c r="AK6410" i="3"/>
  <c r="AJ6410" i="3"/>
  <c r="AI6410" i="3"/>
  <c r="AH6410" i="3"/>
  <c r="AP6409" i="3"/>
  <c r="AM6409" i="3"/>
  <c r="AL6409" i="3"/>
  <c r="AK6409" i="3"/>
  <c r="AJ6409" i="3"/>
  <c r="AI6409" i="3"/>
  <c r="AH6409" i="3"/>
  <c r="AP6408" i="3"/>
  <c r="AM6408" i="3"/>
  <c r="AL6408" i="3"/>
  <c r="AK6408" i="3"/>
  <c r="AJ6408" i="3"/>
  <c r="AI6408" i="3"/>
  <c r="AH6408" i="3"/>
  <c r="AP6407" i="3"/>
  <c r="AM6407" i="3"/>
  <c r="AL6407" i="3"/>
  <c r="AK6407" i="3"/>
  <c r="AJ6407" i="3"/>
  <c r="AI6407" i="3"/>
  <c r="AH6407" i="3"/>
  <c r="AP6406" i="3"/>
  <c r="AM6406" i="3"/>
  <c r="AL6406" i="3"/>
  <c r="AK6406" i="3"/>
  <c r="AJ6406" i="3"/>
  <c r="AI6406" i="3"/>
  <c r="AH6406" i="3"/>
  <c r="AP6405" i="3"/>
  <c r="AM6405" i="3"/>
  <c r="AL6405" i="3"/>
  <c r="AK6405" i="3"/>
  <c r="AJ6405" i="3"/>
  <c r="AI6405" i="3"/>
  <c r="AH6405" i="3"/>
  <c r="AP6404" i="3"/>
  <c r="AM6404" i="3"/>
  <c r="AL6404" i="3"/>
  <c r="AK6404" i="3"/>
  <c r="AJ6404" i="3"/>
  <c r="AI6404" i="3"/>
  <c r="AH6404" i="3"/>
  <c r="AP6403" i="3"/>
  <c r="AM6403" i="3"/>
  <c r="AL6403" i="3"/>
  <c r="AK6403" i="3"/>
  <c r="AJ6403" i="3"/>
  <c r="AI6403" i="3"/>
  <c r="AH6403" i="3"/>
  <c r="AP6402" i="3"/>
  <c r="AM6402" i="3"/>
  <c r="AL6402" i="3"/>
  <c r="AK6402" i="3"/>
  <c r="AJ6402" i="3"/>
  <c r="AI6402" i="3"/>
  <c r="AH6402" i="3"/>
  <c r="AP6401" i="3"/>
  <c r="AM6401" i="3"/>
  <c r="AL6401" i="3"/>
  <c r="AK6401" i="3"/>
  <c r="AJ6401" i="3"/>
  <c r="AI6401" i="3"/>
  <c r="AH6401" i="3"/>
  <c r="AP6400" i="3"/>
  <c r="AM6400" i="3"/>
  <c r="AL6400" i="3"/>
  <c r="AK6400" i="3"/>
  <c r="AJ6400" i="3"/>
  <c r="AI6400" i="3"/>
  <c r="AH6400" i="3"/>
  <c r="AP6399" i="3"/>
  <c r="AM6399" i="3"/>
  <c r="AL6399" i="3"/>
  <c r="AK6399" i="3"/>
  <c r="AJ6399" i="3"/>
  <c r="AI6399" i="3"/>
  <c r="AH6399" i="3"/>
  <c r="AP6398" i="3"/>
  <c r="AM6398" i="3"/>
  <c r="AL6398" i="3"/>
  <c r="AK6398" i="3"/>
  <c r="AJ6398" i="3"/>
  <c r="AI6398" i="3"/>
  <c r="AH6398" i="3"/>
  <c r="AP6397" i="3"/>
  <c r="AM6397" i="3"/>
  <c r="AL6397" i="3"/>
  <c r="AK6397" i="3"/>
  <c r="AJ6397" i="3"/>
  <c r="AI6397" i="3"/>
  <c r="AH6397" i="3"/>
  <c r="AP6396" i="3"/>
  <c r="AM6396" i="3"/>
  <c r="AL6396" i="3"/>
  <c r="AK6396" i="3"/>
  <c r="AJ6396" i="3"/>
  <c r="AI6396" i="3"/>
  <c r="AH6396" i="3"/>
  <c r="AP6395" i="3"/>
  <c r="AM6395" i="3"/>
  <c r="AL6395" i="3"/>
  <c r="AK6395" i="3"/>
  <c r="AJ6395" i="3"/>
  <c r="AI6395" i="3"/>
  <c r="AH6395" i="3"/>
  <c r="AP6394" i="3"/>
  <c r="AM6394" i="3"/>
  <c r="AL6394" i="3"/>
  <c r="AK6394" i="3"/>
  <c r="AJ6394" i="3"/>
  <c r="AI6394" i="3"/>
  <c r="AH6394" i="3"/>
  <c r="AP6393" i="3"/>
  <c r="AM6393" i="3"/>
  <c r="AL6393" i="3"/>
  <c r="AK6393" i="3"/>
  <c r="AJ6393" i="3"/>
  <c r="AI6393" i="3"/>
  <c r="AH6393" i="3"/>
  <c r="AP6392" i="3"/>
  <c r="AM6392" i="3"/>
  <c r="AL6392" i="3"/>
  <c r="AK6392" i="3"/>
  <c r="AJ6392" i="3"/>
  <c r="AI6392" i="3"/>
  <c r="AH6392" i="3"/>
  <c r="AP6391" i="3"/>
  <c r="AM6391" i="3"/>
  <c r="AL6391" i="3"/>
  <c r="AK6391" i="3"/>
  <c r="AJ6391" i="3"/>
  <c r="AI6391" i="3"/>
  <c r="AH6391" i="3"/>
  <c r="AP6390" i="3"/>
  <c r="AM6390" i="3"/>
  <c r="AL6390" i="3"/>
  <c r="AK6390" i="3"/>
  <c r="AJ6390" i="3"/>
  <c r="AI6390" i="3"/>
  <c r="AH6390" i="3"/>
  <c r="AP6389" i="3"/>
  <c r="AM6389" i="3"/>
  <c r="AL6389" i="3"/>
  <c r="AK6389" i="3"/>
  <c r="AJ6389" i="3"/>
  <c r="AI6389" i="3"/>
  <c r="AH6389" i="3"/>
  <c r="AP6388" i="3"/>
  <c r="AM6388" i="3"/>
  <c r="AL6388" i="3"/>
  <c r="AK6388" i="3"/>
  <c r="AJ6388" i="3"/>
  <c r="AI6388" i="3"/>
  <c r="AH6388" i="3"/>
  <c r="AP6387" i="3"/>
  <c r="AM6387" i="3"/>
  <c r="AL6387" i="3"/>
  <c r="AK6387" i="3"/>
  <c r="AJ6387" i="3"/>
  <c r="AI6387" i="3"/>
  <c r="AH6387" i="3"/>
  <c r="AP6386" i="3"/>
  <c r="AM6386" i="3"/>
  <c r="AL6386" i="3"/>
  <c r="AK6386" i="3"/>
  <c r="AJ6386" i="3"/>
  <c r="AI6386" i="3"/>
  <c r="AH6386" i="3"/>
  <c r="AP6385" i="3"/>
  <c r="AM6385" i="3"/>
  <c r="AL6385" i="3"/>
  <c r="AK6385" i="3"/>
  <c r="AJ6385" i="3"/>
  <c r="AI6385" i="3"/>
  <c r="AH6385" i="3"/>
  <c r="AP6384" i="3"/>
  <c r="AM6384" i="3"/>
  <c r="AL6384" i="3"/>
  <c r="AK6384" i="3"/>
  <c r="AJ6384" i="3"/>
  <c r="AI6384" i="3"/>
  <c r="AH6384" i="3"/>
  <c r="AP6383" i="3"/>
  <c r="AM6383" i="3"/>
  <c r="AL6383" i="3"/>
  <c r="AK6383" i="3"/>
  <c r="AJ6383" i="3"/>
  <c r="AI6383" i="3"/>
  <c r="AH6383" i="3"/>
  <c r="AP6382" i="3"/>
  <c r="AM6382" i="3"/>
  <c r="AL6382" i="3"/>
  <c r="AK6382" i="3"/>
  <c r="AJ6382" i="3"/>
  <c r="AI6382" i="3"/>
  <c r="AH6382" i="3"/>
  <c r="AP6381" i="3"/>
  <c r="AM6381" i="3"/>
  <c r="AL6381" i="3"/>
  <c r="AK6381" i="3"/>
  <c r="AJ6381" i="3"/>
  <c r="AI6381" i="3"/>
  <c r="AH6381" i="3"/>
  <c r="AP6380" i="3"/>
  <c r="AM6380" i="3"/>
  <c r="AL6380" i="3"/>
  <c r="AK6380" i="3"/>
  <c r="AJ6380" i="3"/>
  <c r="AI6380" i="3"/>
  <c r="AH6380" i="3"/>
  <c r="AP6379" i="3"/>
  <c r="AM6379" i="3"/>
  <c r="AL6379" i="3"/>
  <c r="AK6379" i="3"/>
  <c r="AJ6379" i="3"/>
  <c r="AI6379" i="3"/>
  <c r="AH6379" i="3"/>
  <c r="AP6378" i="3"/>
  <c r="AM6378" i="3"/>
  <c r="AL6378" i="3"/>
  <c r="AK6378" i="3"/>
  <c r="AJ6378" i="3"/>
  <c r="AI6378" i="3"/>
  <c r="AH6378" i="3"/>
  <c r="AP6377" i="3"/>
  <c r="AM6377" i="3"/>
  <c r="AL6377" i="3"/>
  <c r="AK6377" i="3"/>
  <c r="AJ6377" i="3"/>
  <c r="AI6377" i="3"/>
  <c r="AH6377" i="3"/>
  <c r="AP6376" i="3"/>
  <c r="AM6376" i="3"/>
  <c r="AL6376" i="3"/>
  <c r="AK6376" i="3"/>
  <c r="AJ6376" i="3"/>
  <c r="AI6376" i="3"/>
  <c r="AH6376" i="3"/>
  <c r="AP6375" i="3"/>
  <c r="AM6375" i="3"/>
  <c r="AL6375" i="3"/>
  <c r="AK6375" i="3"/>
  <c r="AJ6375" i="3"/>
  <c r="AI6375" i="3"/>
  <c r="AH6375" i="3"/>
  <c r="AP6374" i="3"/>
  <c r="AM6374" i="3"/>
  <c r="AL6374" i="3"/>
  <c r="AK6374" i="3"/>
  <c r="AJ6374" i="3"/>
  <c r="AI6374" i="3"/>
  <c r="AH6374" i="3"/>
  <c r="AP6373" i="3"/>
  <c r="AM6373" i="3"/>
  <c r="AL6373" i="3"/>
  <c r="AK6373" i="3"/>
  <c r="AJ6373" i="3"/>
  <c r="AI6373" i="3"/>
  <c r="AH6373" i="3"/>
  <c r="AP6372" i="3"/>
  <c r="AM6372" i="3"/>
  <c r="AL6372" i="3"/>
  <c r="AK6372" i="3"/>
  <c r="AJ6372" i="3"/>
  <c r="AI6372" i="3"/>
  <c r="AH6372" i="3"/>
  <c r="AP6371" i="3"/>
  <c r="AM6371" i="3"/>
  <c r="AL6371" i="3"/>
  <c r="AK6371" i="3"/>
  <c r="AJ6371" i="3"/>
  <c r="AI6371" i="3"/>
  <c r="AH6371" i="3"/>
  <c r="AP6370" i="3"/>
  <c r="AM6370" i="3"/>
  <c r="AL6370" i="3"/>
  <c r="AK6370" i="3"/>
  <c r="AJ6370" i="3"/>
  <c r="AI6370" i="3"/>
  <c r="AH6370" i="3"/>
  <c r="AP6369" i="3"/>
  <c r="AM6369" i="3"/>
  <c r="AL6369" i="3"/>
  <c r="AK6369" i="3"/>
  <c r="AJ6369" i="3"/>
  <c r="AI6369" i="3"/>
  <c r="AH6369" i="3"/>
  <c r="AP6368" i="3"/>
  <c r="AM6368" i="3"/>
  <c r="AL6368" i="3"/>
  <c r="AK6368" i="3"/>
  <c r="AJ6368" i="3"/>
  <c r="AI6368" i="3"/>
  <c r="AH6368" i="3"/>
  <c r="AP6367" i="3"/>
  <c r="AM6367" i="3"/>
  <c r="AL6367" i="3"/>
  <c r="AK6367" i="3"/>
  <c r="AJ6367" i="3"/>
  <c r="AI6367" i="3"/>
  <c r="AH6367" i="3"/>
  <c r="AP6366" i="3"/>
  <c r="AM6366" i="3"/>
  <c r="AL6366" i="3"/>
  <c r="AK6366" i="3"/>
  <c r="AJ6366" i="3"/>
  <c r="AI6366" i="3"/>
  <c r="AH6366" i="3"/>
  <c r="AP6365" i="3"/>
  <c r="AM6365" i="3"/>
  <c r="AL6365" i="3"/>
  <c r="AK6365" i="3"/>
  <c r="AJ6365" i="3"/>
  <c r="AI6365" i="3"/>
  <c r="AH6365" i="3"/>
  <c r="AP6364" i="3"/>
  <c r="AM6364" i="3"/>
  <c r="AL6364" i="3"/>
  <c r="AK6364" i="3"/>
  <c r="AJ6364" i="3"/>
  <c r="AI6364" i="3"/>
  <c r="AH6364" i="3"/>
  <c r="AP6363" i="3"/>
  <c r="AM6363" i="3"/>
  <c r="AL6363" i="3"/>
  <c r="AK6363" i="3"/>
  <c r="AJ6363" i="3"/>
  <c r="AI6363" i="3"/>
  <c r="AH6363" i="3"/>
  <c r="AP6362" i="3"/>
  <c r="AM6362" i="3"/>
  <c r="AL6362" i="3"/>
  <c r="AK6362" i="3"/>
  <c r="AJ6362" i="3"/>
  <c r="AI6362" i="3"/>
  <c r="AH6362" i="3"/>
  <c r="AP6361" i="3"/>
  <c r="AM6361" i="3"/>
  <c r="AL6361" i="3"/>
  <c r="AK6361" i="3"/>
  <c r="AJ6361" i="3"/>
  <c r="AI6361" i="3"/>
  <c r="AH6361" i="3"/>
  <c r="AP6360" i="3"/>
  <c r="AM6360" i="3"/>
  <c r="AL6360" i="3"/>
  <c r="AK6360" i="3"/>
  <c r="AJ6360" i="3"/>
  <c r="AI6360" i="3"/>
  <c r="AH6360" i="3"/>
  <c r="AP6359" i="3"/>
  <c r="AM6359" i="3"/>
  <c r="AL6359" i="3"/>
  <c r="AK6359" i="3"/>
  <c r="AJ6359" i="3"/>
  <c r="AI6359" i="3"/>
  <c r="AH6359" i="3"/>
  <c r="AP6358" i="3"/>
  <c r="AM6358" i="3"/>
  <c r="AL6358" i="3"/>
  <c r="AK6358" i="3"/>
  <c r="AJ6358" i="3"/>
  <c r="AI6358" i="3"/>
  <c r="AH6358" i="3"/>
  <c r="AP6357" i="3"/>
  <c r="AM6357" i="3"/>
  <c r="AL6357" i="3"/>
  <c r="AK6357" i="3"/>
  <c r="AJ6357" i="3"/>
  <c r="AI6357" i="3"/>
  <c r="AH6357" i="3"/>
  <c r="AP6356" i="3"/>
  <c r="AM6356" i="3"/>
  <c r="AL6356" i="3"/>
  <c r="AK6356" i="3"/>
  <c r="AJ6356" i="3"/>
  <c r="AI6356" i="3"/>
  <c r="AH6356" i="3"/>
  <c r="AP6355" i="3"/>
  <c r="AM6355" i="3"/>
  <c r="AL6355" i="3"/>
  <c r="AK6355" i="3"/>
  <c r="AJ6355" i="3"/>
  <c r="AI6355" i="3"/>
  <c r="AH6355" i="3"/>
  <c r="AP6354" i="3"/>
  <c r="AM6354" i="3"/>
  <c r="AL6354" i="3"/>
  <c r="AK6354" i="3"/>
  <c r="AJ6354" i="3"/>
  <c r="AI6354" i="3"/>
  <c r="AH6354" i="3"/>
  <c r="AP6353" i="3"/>
  <c r="AM6353" i="3"/>
  <c r="AL6353" i="3"/>
  <c r="AK6353" i="3"/>
  <c r="AJ6353" i="3"/>
  <c r="AI6353" i="3"/>
  <c r="AH6353" i="3"/>
  <c r="AP6352" i="3"/>
  <c r="AM6352" i="3"/>
  <c r="AL6352" i="3"/>
  <c r="AK6352" i="3"/>
  <c r="AJ6352" i="3"/>
  <c r="AI6352" i="3"/>
  <c r="AH6352" i="3"/>
  <c r="AP6351" i="3"/>
  <c r="AM6351" i="3"/>
  <c r="AL6351" i="3"/>
  <c r="AK6351" i="3"/>
  <c r="AJ6351" i="3"/>
  <c r="AI6351" i="3"/>
  <c r="AH6351" i="3"/>
  <c r="AP6350" i="3"/>
  <c r="AM6350" i="3"/>
  <c r="AL6350" i="3"/>
  <c r="AK6350" i="3"/>
  <c r="AJ6350" i="3"/>
  <c r="AI6350" i="3"/>
  <c r="AH6350" i="3"/>
  <c r="AP6349" i="3"/>
  <c r="AM6349" i="3"/>
  <c r="AL6349" i="3"/>
  <c r="AK6349" i="3"/>
  <c r="AJ6349" i="3"/>
  <c r="AI6349" i="3"/>
  <c r="AH6349" i="3"/>
  <c r="AP6348" i="3"/>
  <c r="AM6348" i="3"/>
  <c r="AL6348" i="3"/>
  <c r="AK6348" i="3"/>
  <c r="AJ6348" i="3"/>
  <c r="AI6348" i="3"/>
  <c r="AH6348" i="3"/>
  <c r="AP6347" i="3"/>
  <c r="AM6347" i="3"/>
  <c r="AL6347" i="3"/>
  <c r="AK6347" i="3"/>
  <c r="AJ6347" i="3"/>
  <c r="AI6347" i="3"/>
  <c r="AH6347" i="3"/>
  <c r="AP6346" i="3"/>
  <c r="AM6346" i="3"/>
  <c r="AL6346" i="3"/>
  <c r="AK6346" i="3"/>
  <c r="AJ6346" i="3"/>
  <c r="AI6346" i="3"/>
  <c r="AH6346" i="3"/>
  <c r="AP6345" i="3"/>
  <c r="AM6345" i="3"/>
  <c r="AL6345" i="3"/>
  <c r="AK6345" i="3"/>
  <c r="AJ6345" i="3"/>
  <c r="AI6345" i="3"/>
  <c r="AH6345" i="3"/>
  <c r="AP6344" i="3"/>
  <c r="AM6344" i="3"/>
  <c r="AL6344" i="3"/>
  <c r="AK6344" i="3"/>
  <c r="AJ6344" i="3"/>
  <c r="AI6344" i="3"/>
  <c r="AH6344" i="3"/>
  <c r="AP6343" i="3"/>
  <c r="AM6343" i="3"/>
  <c r="AL6343" i="3"/>
  <c r="AK6343" i="3"/>
  <c r="AJ6343" i="3"/>
  <c r="AI6343" i="3"/>
  <c r="AH6343" i="3"/>
  <c r="AP6342" i="3"/>
  <c r="AM6342" i="3"/>
  <c r="AL6342" i="3"/>
  <c r="AK6342" i="3"/>
  <c r="AJ6342" i="3"/>
  <c r="AI6342" i="3"/>
  <c r="AH6342" i="3"/>
  <c r="AP6341" i="3"/>
  <c r="AM6341" i="3"/>
  <c r="AL6341" i="3"/>
  <c r="AK6341" i="3"/>
  <c r="AJ6341" i="3"/>
  <c r="AI6341" i="3"/>
  <c r="AH6341" i="3"/>
  <c r="AP6340" i="3"/>
  <c r="AM6340" i="3"/>
  <c r="AL6340" i="3"/>
  <c r="AK6340" i="3"/>
  <c r="AJ6340" i="3"/>
  <c r="AI6340" i="3"/>
  <c r="AH6340" i="3"/>
  <c r="AP6339" i="3"/>
  <c r="AM6339" i="3"/>
  <c r="AL6339" i="3"/>
  <c r="AK6339" i="3"/>
  <c r="AJ6339" i="3"/>
  <c r="AI6339" i="3"/>
  <c r="AH6339" i="3"/>
  <c r="AP6338" i="3"/>
  <c r="AM6338" i="3"/>
  <c r="AL6338" i="3"/>
  <c r="AK6338" i="3"/>
  <c r="AJ6338" i="3"/>
  <c r="AI6338" i="3"/>
  <c r="AH6338" i="3"/>
  <c r="AP6337" i="3"/>
  <c r="AM6337" i="3"/>
  <c r="AL6337" i="3"/>
  <c r="AK6337" i="3"/>
  <c r="AJ6337" i="3"/>
  <c r="AI6337" i="3"/>
  <c r="AH6337" i="3"/>
  <c r="AP6336" i="3"/>
  <c r="AM6336" i="3"/>
  <c r="AL6336" i="3"/>
  <c r="AK6336" i="3"/>
  <c r="AJ6336" i="3"/>
  <c r="AI6336" i="3"/>
  <c r="AH6336" i="3"/>
  <c r="AP6335" i="3"/>
  <c r="AM6335" i="3"/>
  <c r="AL6335" i="3"/>
  <c r="AK6335" i="3"/>
  <c r="AJ6335" i="3"/>
  <c r="AI6335" i="3"/>
  <c r="AH6335" i="3"/>
  <c r="AP6334" i="3"/>
  <c r="AM6334" i="3"/>
  <c r="AL6334" i="3"/>
  <c r="AK6334" i="3"/>
  <c r="AJ6334" i="3"/>
  <c r="AI6334" i="3"/>
  <c r="AH6334" i="3"/>
  <c r="AP6333" i="3"/>
  <c r="AM6333" i="3"/>
  <c r="AL6333" i="3"/>
  <c r="AK6333" i="3"/>
  <c r="AJ6333" i="3"/>
  <c r="AI6333" i="3"/>
  <c r="AH6333" i="3"/>
  <c r="AP6332" i="3"/>
  <c r="AM6332" i="3"/>
  <c r="AL6332" i="3"/>
  <c r="AK6332" i="3"/>
  <c r="AJ6332" i="3"/>
  <c r="AI6332" i="3"/>
  <c r="AH6332" i="3"/>
  <c r="AP6331" i="3"/>
  <c r="AM6331" i="3"/>
  <c r="AL6331" i="3"/>
  <c r="AK6331" i="3"/>
  <c r="AJ6331" i="3"/>
  <c r="AI6331" i="3"/>
  <c r="AH6331" i="3"/>
  <c r="AP6330" i="3"/>
  <c r="AM6330" i="3"/>
  <c r="AL6330" i="3"/>
  <c r="AK6330" i="3"/>
  <c r="AJ6330" i="3"/>
  <c r="AI6330" i="3"/>
  <c r="AH6330" i="3"/>
  <c r="AP6329" i="3"/>
  <c r="AM6329" i="3"/>
  <c r="AL6329" i="3"/>
  <c r="AK6329" i="3"/>
  <c r="AJ6329" i="3"/>
  <c r="AI6329" i="3"/>
  <c r="AH6329" i="3"/>
  <c r="AP6328" i="3"/>
  <c r="AM6328" i="3"/>
  <c r="AL6328" i="3"/>
  <c r="AK6328" i="3"/>
  <c r="AJ6328" i="3"/>
  <c r="AI6328" i="3"/>
  <c r="AH6328" i="3"/>
  <c r="AP6327" i="3"/>
  <c r="AM6327" i="3"/>
  <c r="AL6327" i="3"/>
  <c r="AK6327" i="3"/>
  <c r="AJ6327" i="3"/>
  <c r="AI6327" i="3"/>
  <c r="AH6327" i="3"/>
  <c r="AP6326" i="3"/>
  <c r="AM6326" i="3"/>
  <c r="AL6326" i="3"/>
  <c r="AK6326" i="3"/>
  <c r="AJ6326" i="3"/>
  <c r="AI6326" i="3"/>
  <c r="AH6326" i="3"/>
  <c r="AP6325" i="3"/>
  <c r="AM6325" i="3"/>
  <c r="AL6325" i="3"/>
  <c r="AK6325" i="3"/>
  <c r="AJ6325" i="3"/>
  <c r="AI6325" i="3"/>
  <c r="AH6325" i="3"/>
  <c r="AP6324" i="3"/>
  <c r="AM6324" i="3"/>
  <c r="AL6324" i="3"/>
  <c r="AK6324" i="3"/>
  <c r="AJ6324" i="3"/>
  <c r="AI6324" i="3"/>
  <c r="AH6324" i="3"/>
  <c r="AP6323" i="3"/>
  <c r="AM6323" i="3"/>
  <c r="AL6323" i="3"/>
  <c r="AK6323" i="3"/>
  <c r="AJ6323" i="3"/>
  <c r="AI6323" i="3"/>
  <c r="AH6323" i="3"/>
  <c r="AP6322" i="3"/>
  <c r="AM6322" i="3"/>
  <c r="AL6322" i="3"/>
  <c r="AK6322" i="3"/>
  <c r="AJ6322" i="3"/>
  <c r="AI6322" i="3"/>
  <c r="AH6322" i="3"/>
  <c r="AP6321" i="3"/>
  <c r="AM6321" i="3"/>
  <c r="AL6321" i="3"/>
  <c r="AK6321" i="3"/>
  <c r="AJ6321" i="3"/>
  <c r="AI6321" i="3"/>
  <c r="AH6321" i="3"/>
  <c r="AP6320" i="3"/>
  <c r="AM6320" i="3"/>
  <c r="AL6320" i="3"/>
  <c r="AK6320" i="3"/>
  <c r="AJ6320" i="3"/>
  <c r="AI6320" i="3"/>
  <c r="AH6320" i="3"/>
  <c r="AP6319" i="3"/>
  <c r="AM6319" i="3"/>
  <c r="AL6319" i="3"/>
  <c r="AK6319" i="3"/>
  <c r="AJ6319" i="3"/>
  <c r="AI6319" i="3"/>
  <c r="AH6319" i="3"/>
  <c r="AP6318" i="3"/>
  <c r="AM6318" i="3"/>
  <c r="AL6318" i="3"/>
  <c r="AK6318" i="3"/>
  <c r="AJ6318" i="3"/>
  <c r="AI6318" i="3"/>
  <c r="AH6318" i="3"/>
  <c r="AP6317" i="3"/>
  <c r="AM6317" i="3"/>
  <c r="AL6317" i="3"/>
  <c r="AK6317" i="3"/>
  <c r="AJ6317" i="3"/>
  <c r="AI6317" i="3"/>
  <c r="AH6317" i="3"/>
  <c r="AP6316" i="3"/>
  <c r="AM6316" i="3"/>
  <c r="AL6316" i="3"/>
  <c r="AK6316" i="3"/>
  <c r="AJ6316" i="3"/>
  <c r="AI6316" i="3"/>
  <c r="AH6316" i="3"/>
  <c r="AP6315" i="3"/>
  <c r="AM6315" i="3"/>
  <c r="AL6315" i="3"/>
  <c r="AK6315" i="3"/>
  <c r="AJ6315" i="3"/>
  <c r="AI6315" i="3"/>
  <c r="AH6315" i="3"/>
  <c r="AP6314" i="3"/>
  <c r="AM6314" i="3"/>
  <c r="AL6314" i="3"/>
  <c r="AK6314" i="3"/>
  <c r="AJ6314" i="3"/>
  <c r="AI6314" i="3"/>
  <c r="AH6314" i="3"/>
  <c r="AP6313" i="3"/>
  <c r="AM6313" i="3"/>
  <c r="AL6313" i="3"/>
  <c r="AK6313" i="3"/>
  <c r="AJ6313" i="3"/>
  <c r="AI6313" i="3"/>
  <c r="AH6313" i="3"/>
  <c r="AP6312" i="3"/>
  <c r="AM6312" i="3"/>
  <c r="AL6312" i="3"/>
  <c r="AK6312" i="3"/>
  <c r="AJ6312" i="3"/>
  <c r="AI6312" i="3"/>
  <c r="AH6312" i="3"/>
  <c r="AP6311" i="3"/>
  <c r="AM6311" i="3"/>
  <c r="AL6311" i="3"/>
  <c r="AK6311" i="3"/>
  <c r="AJ6311" i="3"/>
  <c r="AI6311" i="3"/>
  <c r="AH6311" i="3"/>
  <c r="AP6310" i="3"/>
  <c r="AM6310" i="3"/>
  <c r="AL6310" i="3"/>
  <c r="AK6310" i="3"/>
  <c r="AJ6310" i="3"/>
  <c r="AI6310" i="3"/>
  <c r="AH6310" i="3"/>
  <c r="AP6309" i="3"/>
  <c r="AM6309" i="3"/>
  <c r="AL6309" i="3"/>
  <c r="AK6309" i="3"/>
  <c r="AJ6309" i="3"/>
  <c r="AI6309" i="3"/>
  <c r="AH6309" i="3"/>
  <c r="AP6308" i="3"/>
  <c r="AM6308" i="3"/>
  <c r="AL6308" i="3"/>
  <c r="AK6308" i="3"/>
  <c r="AJ6308" i="3"/>
  <c r="AI6308" i="3"/>
  <c r="AH6308" i="3"/>
  <c r="AP6307" i="3"/>
  <c r="AM6307" i="3"/>
  <c r="AL6307" i="3"/>
  <c r="AK6307" i="3"/>
  <c r="AJ6307" i="3"/>
  <c r="AI6307" i="3"/>
  <c r="AH6307" i="3"/>
  <c r="AP6306" i="3"/>
  <c r="AM6306" i="3"/>
  <c r="AL6306" i="3"/>
  <c r="AK6306" i="3"/>
  <c r="AJ6306" i="3"/>
  <c r="AI6306" i="3"/>
  <c r="AH6306" i="3"/>
  <c r="AP6305" i="3"/>
  <c r="AM6305" i="3"/>
  <c r="AL6305" i="3"/>
  <c r="AK6305" i="3"/>
  <c r="AJ6305" i="3"/>
  <c r="AI6305" i="3"/>
  <c r="AH6305" i="3"/>
  <c r="AP6304" i="3"/>
  <c r="AM6304" i="3"/>
  <c r="AL6304" i="3"/>
  <c r="AK6304" i="3"/>
  <c r="AJ6304" i="3"/>
  <c r="AI6304" i="3"/>
  <c r="AH6304" i="3"/>
  <c r="AP6303" i="3"/>
  <c r="AM6303" i="3"/>
  <c r="AL6303" i="3"/>
  <c r="AK6303" i="3"/>
  <c r="AJ6303" i="3"/>
  <c r="AI6303" i="3"/>
  <c r="AH6303" i="3"/>
  <c r="AP6302" i="3"/>
  <c r="AM6302" i="3"/>
  <c r="AL6302" i="3"/>
  <c r="AK6302" i="3"/>
  <c r="AJ6302" i="3"/>
  <c r="AI6302" i="3"/>
  <c r="AH6302" i="3"/>
  <c r="AP6301" i="3"/>
  <c r="AM6301" i="3"/>
  <c r="AL6301" i="3"/>
  <c r="AK6301" i="3"/>
  <c r="AJ6301" i="3"/>
  <c r="AI6301" i="3"/>
  <c r="AH6301" i="3"/>
  <c r="AP6300" i="3"/>
  <c r="AM6300" i="3"/>
  <c r="AL6300" i="3"/>
  <c r="AK6300" i="3"/>
  <c r="AJ6300" i="3"/>
  <c r="AI6300" i="3"/>
  <c r="AH6300" i="3"/>
  <c r="AP6299" i="3"/>
  <c r="AM6299" i="3"/>
  <c r="AL6299" i="3"/>
  <c r="AK6299" i="3"/>
  <c r="AJ6299" i="3"/>
  <c r="AI6299" i="3"/>
  <c r="AH6299" i="3"/>
  <c r="AP6298" i="3"/>
  <c r="AM6298" i="3"/>
  <c r="AL6298" i="3"/>
  <c r="AK6298" i="3"/>
  <c r="AJ6298" i="3"/>
  <c r="AI6298" i="3"/>
  <c r="AH6298" i="3"/>
  <c r="AP6297" i="3"/>
  <c r="AM6297" i="3"/>
  <c r="AL6297" i="3"/>
  <c r="AK6297" i="3"/>
  <c r="AJ6297" i="3"/>
  <c r="AI6297" i="3"/>
  <c r="AH6297" i="3"/>
  <c r="AP6296" i="3"/>
  <c r="AM6296" i="3"/>
  <c r="AL6296" i="3"/>
  <c r="AK6296" i="3"/>
  <c r="AJ6296" i="3"/>
  <c r="AI6296" i="3"/>
  <c r="AH6296" i="3"/>
  <c r="AP6295" i="3"/>
  <c r="AM6295" i="3"/>
  <c r="AL6295" i="3"/>
  <c r="AK6295" i="3"/>
  <c r="AJ6295" i="3"/>
  <c r="AI6295" i="3"/>
  <c r="AH6295" i="3"/>
  <c r="AP6294" i="3"/>
  <c r="AM6294" i="3"/>
  <c r="AL6294" i="3"/>
  <c r="AK6294" i="3"/>
  <c r="AJ6294" i="3"/>
  <c r="AI6294" i="3"/>
  <c r="AH6294" i="3"/>
  <c r="AP6293" i="3"/>
  <c r="AM6293" i="3"/>
  <c r="AL6293" i="3"/>
  <c r="AK6293" i="3"/>
  <c r="AJ6293" i="3"/>
  <c r="AI6293" i="3"/>
  <c r="AH6293" i="3"/>
  <c r="AP6292" i="3"/>
  <c r="AM6292" i="3"/>
  <c r="AL6292" i="3"/>
  <c r="AK6292" i="3"/>
  <c r="AJ6292" i="3"/>
  <c r="AI6292" i="3"/>
  <c r="AH6292" i="3"/>
  <c r="AP6291" i="3"/>
  <c r="AM6291" i="3"/>
  <c r="AL6291" i="3"/>
  <c r="AK6291" i="3"/>
  <c r="AJ6291" i="3"/>
  <c r="AI6291" i="3"/>
  <c r="AH6291" i="3"/>
  <c r="AP6290" i="3"/>
  <c r="AM6290" i="3"/>
  <c r="AL6290" i="3"/>
  <c r="AK6290" i="3"/>
  <c r="AJ6290" i="3"/>
  <c r="AI6290" i="3"/>
  <c r="AH6290" i="3"/>
  <c r="AP6289" i="3"/>
  <c r="AM6289" i="3"/>
  <c r="AL6289" i="3"/>
  <c r="AK6289" i="3"/>
  <c r="AJ6289" i="3"/>
  <c r="AI6289" i="3"/>
  <c r="AH6289" i="3"/>
  <c r="AP6288" i="3"/>
  <c r="AM6288" i="3"/>
  <c r="AL6288" i="3"/>
  <c r="AK6288" i="3"/>
  <c r="AJ6288" i="3"/>
  <c r="AI6288" i="3"/>
  <c r="AH6288" i="3"/>
  <c r="AP6287" i="3"/>
  <c r="AM6287" i="3"/>
  <c r="AL6287" i="3"/>
  <c r="AK6287" i="3"/>
  <c r="AJ6287" i="3"/>
  <c r="AI6287" i="3"/>
  <c r="AH6287" i="3"/>
  <c r="AP6286" i="3"/>
  <c r="AM6286" i="3"/>
  <c r="AL6286" i="3"/>
  <c r="AK6286" i="3"/>
  <c r="AJ6286" i="3"/>
  <c r="AI6286" i="3"/>
  <c r="AH6286" i="3"/>
  <c r="AP6285" i="3"/>
  <c r="AM6285" i="3"/>
  <c r="AL6285" i="3"/>
  <c r="AK6285" i="3"/>
  <c r="AJ6285" i="3"/>
  <c r="AI6285" i="3"/>
  <c r="AH6285" i="3"/>
  <c r="AP6284" i="3"/>
  <c r="AM6284" i="3"/>
  <c r="AL6284" i="3"/>
  <c r="AK6284" i="3"/>
  <c r="AJ6284" i="3"/>
  <c r="AI6284" i="3"/>
  <c r="AH6284" i="3"/>
  <c r="AP6283" i="3"/>
  <c r="AM6283" i="3"/>
  <c r="AL6283" i="3"/>
  <c r="AK6283" i="3"/>
  <c r="AJ6283" i="3"/>
  <c r="AI6283" i="3"/>
  <c r="AH6283" i="3"/>
  <c r="AP6282" i="3"/>
  <c r="AM6282" i="3"/>
  <c r="AL6282" i="3"/>
  <c r="AK6282" i="3"/>
  <c r="AJ6282" i="3"/>
  <c r="AI6282" i="3"/>
  <c r="AH6282" i="3"/>
  <c r="AP6281" i="3"/>
  <c r="AM6281" i="3"/>
  <c r="AL6281" i="3"/>
  <c r="AK6281" i="3"/>
  <c r="AJ6281" i="3"/>
  <c r="AI6281" i="3"/>
  <c r="AH6281" i="3"/>
  <c r="AP6280" i="3"/>
  <c r="AM6280" i="3"/>
  <c r="AL6280" i="3"/>
  <c r="AK6280" i="3"/>
  <c r="AJ6280" i="3"/>
  <c r="AI6280" i="3"/>
  <c r="AH6280" i="3"/>
  <c r="AP6279" i="3"/>
  <c r="AM6279" i="3"/>
  <c r="AL6279" i="3"/>
  <c r="AK6279" i="3"/>
  <c r="AJ6279" i="3"/>
  <c r="AI6279" i="3"/>
  <c r="AH6279" i="3"/>
  <c r="AP6278" i="3"/>
  <c r="AM6278" i="3"/>
  <c r="AL6278" i="3"/>
  <c r="AK6278" i="3"/>
  <c r="AJ6278" i="3"/>
  <c r="AI6278" i="3"/>
  <c r="AH6278" i="3"/>
  <c r="AP6277" i="3"/>
  <c r="AM6277" i="3"/>
  <c r="AL6277" i="3"/>
  <c r="AK6277" i="3"/>
  <c r="AJ6277" i="3"/>
  <c r="AI6277" i="3"/>
  <c r="AH6277" i="3"/>
  <c r="AP6276" i="3"/>
  <c r="AM6276" i="3"/>
  <c r="AL6276" i="3"/>
  <c r="AK6276" i="3"/>
  <c r="AJ6276" i="3"/>
  <c r="AI6276" i="3"/>
  <c r="AH6276" i="3"/>
  <c r="AP6275" i="3"/>
  <c r="AM6275" i="3"/>
  <c r="AL6275" i="3"/>
  <c r="AK6275" i="3"/>
  <c r="AJ6275" i="3"/>
  <c r="AI6275" i="3"/>
  <c r="AH6275" i="3"/>
  <c r="AP6274" i="3"/>
  <c r="AM6274" i="3"/>
  <c r="AL6274" i="3"/>
  <c r="AK6274" i="3"/>
  <c r="AJ6274" i="3"/>
  <c r="AI6274" i="3"/>
  <c r="AH6274" i="3"/>
  <c r="AP6273" i="3"/>
  <c r="AM6273" i="3"/>
  <c r="AL6273" i="3"/>
  <c r="AK6273" i="3"/>
  <c r="AJ6273" i="3"/>
  <c r="AI6273" i="3"/>
  <c r="AH6273" i="3"/>
  <c r="AP6272" i="3"/>
  <c r="AM6272" i="3"/>
  <c r="AL6272" i="3"/>
  <c r="AK6272" i="3"/>
  <c r="AJ6272" i="3"/>
  <c r="AI6272" i="3"/>
  <c r="AH6272" i="3"/>
  <c r="AP6271" i="3"/>
  <c r="AM6271" i="3"/>
  <c r="AL6271" i="3"/>
  <c r="AK6271" i="3"/>
  <c r="AJ6271" i="3"/>
  <c r="AI6271" i="3"/>
  <c r="AH6271" i="3"/>
  <c r="AP6270" i="3"/>
  <c r="AM6270" i="3"/>
  <c r="AL6270" i="3"/>
  <c r="AK6270" i="3"/>
  <c r="AJ6270" i="3"/>
  <c r="AI6270" i="3"/>
  <c r="AH6270" i="3"/>
  <c r="AP6269" i="3"/>
  <c r="AM6269" i="3"/>
  <c r="AL6269" i="3"/>
  <c r="AK6269" i="3"/>
  <c r="AJ6269" i="3"/>
  <c r="AI6269" i="3"/>
  <c r="AH6269" i="3"/>
  <c r="AP6268" i="3"/>
  <c r="AM6268" i="3"/>
  <c r="AL6268" i="3"/>
  <c r="AK6268" i="3"/>
  <c r="AJ6268" i="3"/>
  <c r="AI6268" i="3"/>
  <c r="AH6268" i="3"/>
  <c r="AP6267" i="3"/>
  <c r="AM6267" i="3"/>
  <c r="AL6267" i="3"/>
  <c r="AK6267" i="3"/>
  <c r="AJ6267" i="3"/>
  <c r="AI6267" i="3"/>
  <c r="AH6267" i="3"/>
  <c r="AP6266" i="3"/>
  <c r="AM6266" i="3"/>
  <c r="AL6266" i="3"/>
  <c r="AK6266" i="3"/>
  <c r="AJ6266" i="3"/>
  <c r="AI6266" i="3"/>
  <c r="AH6266" i="3"/>
  <c r="AP6265" i="3"/>
  <c r="AM6265" i="3"/>
  <c r="AL6265" i="3"/>
  <c r="AK6265" i="3"/>
  <c r="AJ6265" i="3"/>
  <c r="AI6265" i="3"/>
  <c r="AH6265" i="3"/>
  <c r="AP6264" i="3"/>
  <c r="AM6264" i="3"/>
  <c r="AL6264" i="3"/>
  <c r="AK6264" i="3"/>
  <c r="AJ6264" i="3"/>
  <c r="AI6264" i="3"/>
  <c r="AH6264" i="3"/>
  <c r="AP6263" i="3"/>
  <c r="AM6263" i="3"/>
  <c r="AL6263" i="3"/>
  <c r="AK6263" i="3"/>
  <c r="AJ6263" i="3"/>
  <c r="AI6263" i="3"/>
  <c r="AH6263" i="3"/>
  <c r="AP6262" i="3"/>
  <c r="AM6262" i="3"/>
  <c r="AL6262" i="3"/>
  <c r="AK6262" i="3"/>
  <c r="AJ6262" i="3"/>
  <c r="AI6262" i="3"/>
  <c r="AH6262" i="3"/>
  <c r="AP6261" i="3"/>
  <c r="AM6261" i="3"/>
  <c r="AL6261" i="3"/>
  <c r="AK6261" i="3"/>
  <c r="AJ6261" i="3"/>
  <c r="AI6261" i="3"/>
  <c r="AH6261" i="3"/>
  <c r="AP6260" i="3"/>
  <c r="AM6260" i="3"/>
  <c r="AL6260" i="3"/>
  <c r="AK6260" i="3"/>
  <c r="AJ6260" i="3"/>
  <c r="AI6260" i="3"/>
  <c r="AH6260" i="3"/>
  <c r="AP6259" i="3"/>
  <c r="AM6259" i="3"/>
  <c r="AL6259" i="3"/>
  <c r="AK6259" i="3"/>
  <c r="AJ6259" i="3"/>
  <c r="AI6259" i="3"/>
  <c r="AH6259" i="3"/>
  <c r="AP6258" i="3"/>
  <c r="AM6258" i="3"/>
  <c r="AL6258" i="3"/>
  <c r="AK6258" i="3"/>
  <c r="AJ6258" i="3"/>
  <c r="AI6258" i="3"/>
  <c r="AH6258" i="3"/>
  <c r="AP6257" i="3"/>
  <c r="AM6257" i="3"/>
  <c r="AL6257" i="3"/>
  <c r="AK6257" i="3"/>
  <c r="AJ6257" i="3"/>
  <c r="AI6257" i="3"/>
  <c r="AH6257" i="3"/>
  <c r="AP6256" i="3"/>
  <c r="AM6256" i="3"/>
  <c r="AL6256" i="3"/>
  <c r="AK6256" i="3"/>
  <c r="AJ6256" i="3"/>
  <c r="AI6256" i="3"/>
  <c r="AH6256" i="3"/>
  <c r="AP6255" i="3"/>
  <c r="AM6255" i="3"/>
  <c r="AL6255" i="3"/>
  <c r="AK6255" i="3"/>
  <c r="AJ6255" i="3"/>
  <c r="AI6255" i="3"/>
  <c r="AH6255" i="3"/>
  <c r="AP6254" i="3"/>
  <c r="AM6254" i="3"/>
  <c r="AL6254" i="3"/>
  <c r="AK6254" i="3"/>
  <c r="AJ6254" i="3"/>
  <c r="AI6254" i="3"/>
  <c r="AH6254" i="3"/>
  <c r="AP6253" i="3"/>
  <c r="AM6253" i="3"/>
  <c r="AL6253" i="3"/>
  <c r="AK6253" i="3"/>
  <c r="AJ6253" i="3"/>
  <c r="AI6253" i="3"/>
  <c r="AH6253" i="3"/>
  <c r="AP6252" i="3"/>
  <c r="AM6252" i="3"/>
  <c r="AL6252" i="3"/>
  <c r="AK6252" i="3"/>
  <c r="AJ6252" i="3"/>
  <c r="AI6252" i="3"/>
  <c r="AH6252" i="3"/>
  <c r="AP6251" i="3"/>
  <c r="AM6251" i="3"/>
  <c r="AL6251" i="3"/>
  <c r="AK6251" i="3"/>
  <c r="AJ6251" i="3"/>
  <c r="AI6251" i="3"/>
  <c r="AH6251" i="3"/>
  <c r="AP6250" i="3"/>
  <c r="AM6250" i="3"/>
  <c r="AL6250" i="3"/>
  <c r="AK6250" i="3"/>
  <c r="AJ6250" i="3"/>
  <c r="AI6250" i="3"/>
  <c r="AH6250" i="3"/>
  <c r="AP6249" i="3"/>
  <c r="AM6249" i="3"/>
  <c r="AL6249" i="3"/>
  <c r="AK6249" i="3"/>
  <c r="AJ6249" i="3"/>
  <c r="AI6249" i="3"/>
  <c r="AH6249" i="3"/>
  <c r="AP6248" i="3"/>
  <c r="AM6248" i="3"/>
  <c r="AL6248" i="3"/>
  <c r="AK6248" i="3"/>
  <c r="AJ6248" i="3"/>
  <c r="AI6248" i="3"/>
  <c r="AH6248" i="3"/>
  <c r="AP6247" i="3"/>
  <c r="AM6247" i="3"/>
  <c r="AL6247" i="3"/>
  <c r="AK6247" i="3"/>
  <c r="AJ6247" i="3"/>
  <c r="AI6247" i="3"/>
  <c r="AH6247" i="3"/>
  <c r="AP6246" i="3"/>
  <c r="AM6246" i="3"/>
  <c r="AL6246" i="3"/>
  <c r="AK6246" i="3"/>
  <c r="AJ6246" i="3"/>
  <c r="AI6246" i="3"/>
  <c r="AH6246" i="3"/>
  <c r="AP6245" i="3"/>
  <c r="AM6245" i="3"/>
  <c r="AL6245" i="3"/>
  <c r="AK6245" i="3"/>
  <c r="AJ6245" i="3"/>
  <c r="AI6245" i="3"/>
  <c r="AH6245" i="3"/>
  <c r="AP6244" i="3"/>
  <c r="AM6244" i="3"/>
  <c r="AL6244" i="3"/>
  <c r="AK6244" i="3"/>
  <c r="AJ6244" i="3"/>
  <c r="AI6244" i="3"/>
  <c r="AH6244" i="3"/>
  <c r="AP6243" i="3"/>
  <c r="AM6243" i="3"/>
  <c r="AL6243" i="3"/>
  <c r="AK6243" i="3"/>
  <c r="AJ6243" i="3"/>
  <c r="AI6243" i="3"/>
  <c r="AH6243" i="3"/>
  <c r="AP6242" i="3"/>
  <c r="AM6242" i="3"/>
  <c r="AL6242" i="3"/>
  <c r="AK6242" i="3"/>
  <c r="AJ6242" i="3"/>
  <c r="AI6242" i="3"/>
  <c r="AH6242" i="3"/>
  <c r="AP6241" i="3"/>
  <c r="AM6241" i="3"/>
  <c r="AL6241" i="3"/>
  <c r="AK6241" i="3"/>
  <c r="AJ6241" i="3"/>
  <c r="AI6241" i="3"/>
  <c r="AH6241" i="3"/>
  <c r="AP6240" i="3"/>
  <c r="AM6240" i="3"/>
  <c r="AL6240" i="3"/>
  <c r="AK6240" i="3"/>
  <c r="AJ6240" i="3"/>
  <c r="AI6240" i="3"/>
  <c r="AH6240" i="3"/>
  <c r="AP6239" i="3"/>
  <c r="AM6239" i="3"/>
  <c r="AL6239" i="3"/>
  <c r="AK6239" i="3"/>
  <c r="AJ6239" i="3"/>
  <c r="AI6239" i="3"/>
  <c r="AH6239" i="3"/>
  <c r="AP6238" i="3"/>
  <c r="AM6238" i="3"/>
  <c r="AL6238" i="3"/>
  <c r="AK6238" i="3"/>
  <c r="AJ6238" i="3"/>
  <c r="AI6238" i="3"/>
  <c r="AH6238" i="3"/>
  <c r="AP6237" i="3"/>
  <c r="AM6237" i="3"/>
  <c r="AL6237" i="3"/>
  <c r="AK6237" i="3"/>
  <c r="AJ6237" i="3"/>
  <c r="AI6237" i="3"/>
  <c r="AH6237" i="3"/>
  <c r="AP6236" i="3"/>
  <c r="AM6236" i="3"/>
  <c r="AL6236" i="3"/>
  <c r="AK6236" i="3"/>
  <c r="AJ6236" i="3"/>
  <c r="AI6236" i="3"/>
  <c r="AH6236" i="3"/>
  <c r="AP6235" i="3"/>
  <c r="AM6235" i="3"/>
  <c r="AL6235" i="3"/>
  <c r="AK6235" i="3"/>
  <c r="AJ6235" i="3"/>
  <c r="AI6235" i="3"/>
  <c r="AH6235" i="3"/>
  <c r="AP6234" i="3"/>
  <c r="AM6234" i="3"/>
  <c r="AL6234" i="3"/>
  <c r="AK6234" i="3"/>
  <c r="AJ6234" i="3"/>
  <c r="AI6234" i="3"/>
  <c r="AH6234" i="3"/>
  <c r="AP6233" i="3"/>
  <c r="AM6233" i="3"/>
  <c r="AL6233" i="3"/>
  <c r="AK6233" i="3"/>
  <c r="AJ6233" i="3"/>
  <c r="AI6233" i="3"/>
  <c r="AH6233" i="3"/>
  <c r="AP6232" i="3"/>
  <c r="AM6232" i="3"/>
  <c r="AL6232" i="3"/>
  <c r="AK6232" i="3"/>
  <c r="AJ6232" i="3"/>
  <c r="AI6232" i="3"/>
  <c r="AH6232" i="3"/>
  <c r="AP6231" i="3"/>
  <c r="AM6231" i="3"/>
  <c r="AL6231" i="3"/>
  <c r="AK6231" i="3"/>
  <c r="AJ6231" i="3"/>
  <c r="AI6231" i="3"/>
  <c r="AH6231" i="3"/>
  <c r="AP6230" i="3"/>
  <c r="AM6230" i="3"/>
  <c r="AL6230" i="3"/>
  <c r="AK6230" i="3"/>
  <c r="AJ6230" i="3"/>
  <c r="AI6230" i="3"/>
  <c r="AH6230" i="3"/>
  <c r="AP6229" i="3"/>
  <c r="AM6229" i="3"/>
  <c r="AL6229" i="3"/>
  <c r="AK6229" i="3"/>
  <c r="AJ6229" i="3"/>
  <c r="AI6229" i="3"/>
  <c r="AH6229" i="3"/>
  <c r="AP6228" i="3"/>
  <c r="AM6228" i="3"/>
  <c r="AL6228" i="3"/>
  <c r="AK6228" i="3"/>
  <c r="AJ6228" i="3"/>
  <c r="AI6228" i="3"/>
  <c r="AH6228" i="3"/>
  <c r="AP6227" i="3"/>
  <c r="AM6227" i="3"/>
  <c r="AL6227" i="3"/>
  <c r="AK6227" i="3"/>
  <c r="AJ6227" i="3"/>
  <c r="AI6227" i="3"/>
  <c r="AH6227" i="3"/>
  <c r="AP6226" i="3"/>
  <c r="AM6226" i="3"/>
  <c r="AL6226" i="3"/>
  <c r="AK6226" i="3"/>
  <c r="AJ6226" i="3"/>
  <c r="AI6226" i="3"/>
  <c r="AH6226" i="3"/>
  <c r="AP6225" i="3"/>
  <c r="AM6225" i="3"/>
  <c r="AL6225" i="3"/>
  <c r="AK6225" i="3"/>
  <c r="AJ6225" i="3"/>
  <c r="AI6225" i="3"/>
  <c r="AH6225" i="3"/>
  <c r="AP6224" i="3"/>
  <c r="AM6224" i="3"/>
  <c r="AL6224" i="3"/>
  <c r="AK6224" i="3"/>
  <c r="AJ6224" i="3"/>
  <c r="AI6224" i="3"/>
  <c r="AH6224" i="3"/>
  <c r="AP6223" i="3"/>
  <c r="AM6223" i="3"/>
  <c r="AL6223" i="3"/>
  <c r="AK6223" i="3"/>
  <c r="AJ6223" i="3"/>
  <c r="AI6223" i="3"/>
  <c r="AH6223" i="3"/>
  <c r="AP6222" i="3"/>
  <c r="AM6222" i="3"/>
  <c r="AL6222" i="3"/>
  <c r="AK6222" i="3"/>
  <c r="AJ6222" i="3"/>
  <c r="AI6222" i="3"/>
  <c r="AH6222" i="3"/>
  <c r="AP6221" i="3"/>
  <c r="AM6221" i="3"/>
  <c r="AL6221" i="3"/>
  <c r="AK6221" i="3"/>
  <c r="AJ6221" i="3"/>
  <c r="AI6221" i="3"/>
  <c r="AH6221" i="3"/>
  <c r="AP6220" i="3"/>
  <c r="AM6220" i="3"/>
  <c r="AL6220" i="3"/>
  <c r="AK6220" i="3"/>
  <c r="AJ6220" i="3"/>
  <c r="AI6220" i="3"/>
  <c r="AH6220" i="3"/>
  <c r="AP6219" i="3"/>
  <c r="AM6219" i="3"/>
  <c r="AL6219" i="3"/>
  <c r="AK6219" i="3"/>
  <c r="AJ6219" i="3"/>
  <c r="AI6219" i="3"/>
  <c r="AH6219" i="3"/>
  <c r="AP6218" i="3"/>
  <c r="AM6218" i="3"/>
  <c r="AL6218" i="3"/>
  <c r="AK6218" i="3"/>
  <c r="AJ6218" i="3"/>
  <c r="AI6218" i="3"/>
  <c r="AH6218" i="3"/>
  <c r="AP6217" i="3"/>
  <c r="AM6217" i="3"/>
  <c r="AL6217" i="3"/>
  <c r="AK6217" i="3"/>
  <c r="AJ6217" i="3"/>
  <c r="AI6217" i="3"/>
  <c r="AH6217" i="3"/>
  <c r="AP6216" i="3"/>
  <c r="AM6216" i="3"/>
  <c r="AL6216" i="3"/>
  <c r="AK6216" i="3"/>
  <c r="AJ6216" i="3"/>
  <c r="AI6216" i="3"/>
  <c r="AH6216" i="3"/>
  <c r="AP6215" i="3"/>
  <c r="AM6215" i="3"/>
  <c r="AL6215" i="3"/>
  <c r="AK6215" i="3"/>
  <c r="AJ6215" i="3"/>
  <c r="AI6215" i="3"/>
  <c r="AH6215" i="3"/>
  <c r="AP6214" i="3"/>
  <c r="AM6214" i="3"/>
  <c r="AL6214" i="3"/>
  <c r="AK6214" i="3"/>
  <c r="AJ6214" i="3"/>
  <c r="AI6214" i="3"/>
  <c r="AH6214" i="3"/>
  <c r="AP6213" i="3"/>
  <c r="AM6213" i="3"/>
  <c r="AL6213" i="3"/>
  <c r="AK6213" i="3"/>
  <c r="AJ6213" i="3"/>
  <c r="AI6213" i="3"/>
  <c r="AH6213" i="3"/>
  <c r="AP6212" i="3"/>
  <c r="AM6212" i="3"/>
  <c r="AL6212" i="3"/>
  <c r="AK6212" i="3"/>
  <c r="AJ6212" i="3"/>
  <c r="AI6212" i="3"/>
  <c r="AH6212" i="3"/>
  <c r="AP6211" i="3"/>
  <c r="AM6211" i="3"/>
  <c r="AL6211" i="3"/>
  <c r="AK6211" i="3"/>
  <c r="AJ6211" i="3"/>
  <c r="AI6211" i="3"/>
  <c r="AH6211" i="3"/>
  <c r="AP6210" i="3"/>
  <c r="AM6210" i="3"/>
  <c r="AL6210" i="3"/>
  <c r="AK6210" i="3"/>
  <c r="AJ6210" i="3"/>
  <c r="AI6210" i="3"/>
  <c r="AH6210" i="3"/>
  <c r="AP6209" i="3"/>
  <c r="AM6209" i="3"/>
  <c r="AL6209" i="3"/>
  <c r="AK6209" i="3"/>
  <c r="AJ6209" i="3"/>
  <c r="AI6209" i="3"/>
  <c r="AH6209" i="3"/>
  <c r="AP6208" i="3"/>
  <c r="AM6208" i="3"/>
  <c r="AL6208" i="3"/>
  <c r="AK6208" i="3"/>
  <c r="AJ6208" i="3"/>
  <c r="AI6208" i="3"/>
  <c r="AH6208" i="3"/>
  <c r="AP6207" i="3"/>
  <c r="AM6207" i="3"/>
  <c r="AL6207" i="3"/>
  <c r="AK6207" i="3"/>
  <c r="AJ6207" i="3"/>
  <c r="AI6207" i="3"/>
  <c r="AH6207" i="3"/>
  <c r="AP6206" i="3"/>
  <c r="AM6206" i="3"/>
  <c r="AL6206" i="3"/>
  <c r="AK6206" i="3"/>
  <c r="AJ6206" i="3"/>
  <c r="AI6206" i="3"/>
  <c r="AH6206" i="3"/>
  <c r="AP6205" i="3"/>
  <c r="AM6205" i="3"/>
  <c r="AL6205" i="3"/>
  <c r="AK6205" i="3"/>
  <c r="AJ6205" i="3"/>
  <c r="AI6205" i="3"/>
  <c r="AH6205" i="3"/>
  <c r="AP6204" i="3"/>
  <c r="AM6204" i="3"/>
  <c r="AL6204" i="3"/>
  <c r="AK6204" i="3"/>
  <c r="AJ6204" i="3"/>
  <c r="AI6204" i="3"/>
  <c r="AH6204" i="3"/>
  <c r="AP6203" i="3"/>
  <c r="AM6203" i="3"/>
  <c r="AL6203" i="3"/>
  <c r="AK6203" i="3"/>
  <c r="AJ6203" i="3"/>
  <c r="AI6203" i="3"/>
  <c r="AH6203" i="3"/>
  <c r="AP6202" i="3"/>
  <c r="AM6202" i="3"/>
  <c r="AL6202" i="3"/>
  <c r="AK6202" i="3"/>
  <c r="AJ6202" i="3"/>
  <c r="AI6202" i="3"/>
  <c r="AH6202" i="3"/>
  <c r="AP6201" i="3"/>
  <c r="AM6201" i="3"/>
  <c r="AL6201" i="3"/>
  <c r="AK6201" i="3"/>
  <c r="AJ6201" i="3"/>
  <c r="AI6201" i="3"/>
  <c r="AH6201" i="3"/>
  <c r="AP6200" i="3"/>
  <c r="AM6200" i="3"/>
  <c r="AL6200" i="3"/>
  <c r="AK6200" i="3"/>
  <c r="AJ6200" i="3"/>
  <c r="AI6200" i="3"/>
  <c r="AH6200" i="3"/>
  <c r="AP6199" i="3"/>
  <c r="AM6199" i="3"/>
  <c r="AL6199" i="3"/>
  <c r="AK6199" i="3"/>
  <c r="AJ6199" i="3"/>
  <c r="AI6199" i="3"/>
  <c r="AH6199" i="3"/>
  <c r="AP6198" i="3"/>
  <c r="AM6198" i="3"/>
  <c r="AL6198" i="3"/>
  <c r="AK6198" i="3"/>
  <c r="AJ6198" i="3"/>
  <c r="AI6198" i="3"/>
  <c r="AH6198" i="3"/>
  <c r="AP6197" i="3"/>
  <c r="AM6197" i="3"/>
  <c r="AL6197" i="3"/>
  <c r="AK6197" i="3"/>
  <c r="AJ6197" i="3"/>
  <c r="AI6197" i="3"/>
  <c r="AH6197" i="3"/>
  <c r="AP6196" i="3"/>
  <c r="AM6196" i="3"/>
  <c r="AL6196" i="3"/>
  <c r="AK6196" i="3"/>
  <c r="AJ6196" i="3"/>
  <c r="AI6196" i="3"/>
  <c r="AH6196" i="3"/>
  <c r="AP6195" i="3"/>
  <c r="AM6195" i="3"/>
  <c r="AL6195" i="3"/>
  <c r="AK6195" i="3"/>
  <c r="AJ6195" i="3"/>
  <c r="AI6195" i="3"/>
  <c r="AH6195" i="3"/>
  <c r="AP6194" i="3"/>
  <c r="AM6194" i="3"/>
  <c r="AL6194" i="3"/>
  <c r="AK6194" i="3"/>
  <c r="AJ6194" i="3"/>
  <c r="AI6194" i="3"/>
  <c r="AH6194" i="3"/>
  <c r="AP6193" i="3"/>
  <c r="AM6193" i="3"/>
  <c r="AL6193" i="3"/>
  <c r="AK6193" i="3"/>
  <c r="AJ6193" i="3"/>
  <c r="AI6193" i="3"/>
  <c r="AH6193" i="3"/>
  <c r="AP6192" i="3"/>
  <c r="AM6192" i="3"/>
  <c r="AL6192" i="3"/>
  <c r="AK6192" i="3"/>
  <c r="AJ6192" i="3"/>
  <c r="AI6192" i="3"/>
  <c r="AH6192" i="3"/>
  <c r="AP6191" i="3"/>
  <c r="AM6191" i="3"/>
  <c r="AL6191" i="3"/>
  <c r="AK6191" i="3"/>
  <c r="AJ6191" i="3"/>
  <c r="AI6191" i="3"/>
  <c r="AH6191" i="3"/>
  <c r="AP6190" i="3"/>
  <c r="AM6190" i="3"/>
  <c r="AL6190" i="3"/>
  <c r="AK6190" i="3"/>
  <c r="AJ6190" i="3"/>
  <c r="AI6190" i="3"/>
  <c r="AH6190" i="3"/>
  <c r="AP6189" i="3"/>
  <c r="AM6189" i="3"/>
  <c r="AL6189" i="3"/>
  <c r="AK6189" i="3"/>
  <c r="AJ6189" i="3"/>
  <c r="AI6189" i="3"/>
  <c r="AH6189" i="3"/>
  <c r="AP6188" i="3"/>
  <c r="AM6188" i="3"/>
  <c r="AL6188" i="3"/>
  <c r="AK6188" i="3"/>
  <c r="AJ6188" i="3"/>
  <c r="AI6188" i="3"/>
  <c r="AH6188" i="3"/>
  <c r="AP6187" i="3"/>
  <c r="AM6187" i="3"/>
  <c r="AL6187" i="3"/>
  <c r="AK6187" i="3"/>
  <c r="AJ6187" i="3"/>
  <c r="AI6187" i="3"/>
  <c r="AH6187" i="3"/>
  <c r="AP6186" i="3"/>
  <c r="AM6186" i="3"/>
  <c r="AL6186" i="3"/>
  <c r="AK6186" i="3"/>
  <c r="AJ6186" i="3"/>
  <c r="AI6186" i="3"/>
  <c r="AH6186" i="3"/>
  <c r="AP6185" i="3"/>
  <c r="AM6185" i="3"/>
  <c r="AL6185" i="3"/>
  <c r="AK6185" i="3"/>
  <c r="AJ6185" i="3"/>
  <c r="AI6185" i="3"/>
  <c r="AH6185" i="3"/>
  <c r="AP6184" i="3"/>
  <c r="AM6184" i="3"/>
  <c r="AL6184" i="3"/>
  <c r="AK6184" i="3"/>
  <c r="AJ6184" i="3"/>
  <c r="AI6184" i="3"/>
  <c r="AH6184" i="3"/>
  <c r="AP6183" i="3"/>
  <c r="AM6183" i="3"/>
  <c r="AL6183" i="3"/>
  <c r="AK6183" i="3"/>
  <c r="AJ6183" i="3"/>
  <c r="AI6183" i="3"/>
  <c r="AH6183" i="3"/>
  <c r="AP6182" i="3"/>
  <c r="AM6182" i="3"/>
  <c r="AL6182" i="3"/>
  <c r="AK6182" i="3"/>
  <c r="AJ6182" i="3"/>
  <c r="AI6182" i="3"/>
  <c r="AH6182" i="3"/>
  <c r="AP6181" i="3"/>
  <c r="AM6181" i="3"/>
  <c r="AL6181" i="3"/>
  <c r="AK6181" i="3"/>
  <c r="AJ6181" i="3"/>
  <c r="AI6181" i="3"/>
  <c r="AH6181" i="3"/>
  <c r="AP6180" i="3"/>
  <c r="AM6180" i="3"/>
  <c r="AL6180" i="3"/>
  <c r="AK6180" i="3"/>
  <c r="AJ6180" i="3"/>
  <c r="AI6180" i="3"/>
  <c r="AH6180" i="3"/>
  <c r="AP6179" i="3"/>
  <c r="AM6179" i="3"/>
  <c r="AL6179" i="3"/>
  <c r="AK6179" i="3"/>
  <c r="AJ6179" i="3"/>
  <c r="AI6179" i="3"/>
  <c r="AH6179" i="3"/>
  <c r="AP6178" i="3"/>
  <c r="AM6178" i="3"/>
  <c r="AL6178" i="3"/>
  <c r="AK6178" i="3"/>
  <c r="AJ6178" i="3"/>
  <c r="AI6178" i="3"/>
  <c r="AH6178" i="3"/>
  <c r="AP6177" i="3"/>
  <c r="AM6177" i="3"/>
  <c r="AL6177" i="3"/>
  <c r="AK6177" i="3"/>
  <c r="AJ6177" i="3"/>
  <c r="AI6177" i="3"/>
  <c r="AH6177" i="3"/>
  <c r="AP6176" i="3"/>
  <c r="AM6176" i="3"/>
  <c r="AL6176" i="3"/>
  <c r="AK6176" i="3"/>
  <c r="AJ6176" i="3"/>
  <c r="AI6176" i="3"/>
  <c r="AH6176" i="3"/>
  <c r="AP6175" i="3"/>
  <c r="AM6175" i="3"/>
  <c r="AL6175" i="3"/>
  <c r="AK6175" i="3"/>
  <c r="AJ6175" i="3"/>
  <c r="AI6175" i="3"/>
  <c r="AH6175" i="3"/>
  <c r="AP6174" i="3"/>
  <c r="AM6174" i="3"/>
  <c r="AL6174" i="3"/>
  <c r="AK6174" i="3"/>
  <c r="AJ6174" i="3"/>
  <c r="AI6174" i="3"/>
  <c r="AH6174" i="3"/>
  <c r="AP6173" i="3"/>
  <c r="AM6173" i="3"/>
  <c r="AL6173" i="3"/>
  <c r="AK6173" i="3"/>
  <c r="AJ6173" i="3"/>
  <c r="AI6173" i="3"/>
  <c r="AH6173" i="3"/>
  <c r="AP6172" i="3"/>
  <c r="AM6172" i="3"/>
  <c r="AL6172" i="3"/>
  <c r="AK6172" i="3"/>
  <c r="AJ6172" i="3"/>
  <c r="AI6172" i="3"/>
  <c r="AH6172" i="3"/>
  <c r="AP6171" i="3"/>
  <c r="AM6171" i="3"/>
  <c r="AL6171" i="3"/>
  <c r="AK6171" i="3"/>
  <c r="AJ6171" i="3"/>
  <c r="AI6171" i="3"/>
  <c r="AH6171" i="3"/>
  <c r="AP6170" i="3"/>
  <c r="AM6170" i="3"/>
  <c r="AL6170" i="3"/>
  <c r="AK6170" i="3"/>
  <c r="AJ6170" i="3"/>
  <c r="AI6170" i="3"/>
  <c r="AH6170" i="3"/>
  <c r="AP6169" i="3"/>
  <c r="AM6169" i="3"/>
  <c r="AL6169" i="3"/>
  <c r="AK6169" i="3"/>
  <c r="AJ6169" i="3"/>
  <c r="AI6169" i="3"/>
  <c r="AH6169" i="3"/>
  <c r="AP6168" i="3"/>
  <c r="AM6168" i="3"/>
  <c r="AL6168" i="3"/>
  <c r="AK6168" i="3"/>
  <c r="AJ6168" i="3"/>
  <c r="AI6168" i="3"/>
  <c r="AH6168" i="3"/>
  <c r="AP6167" i="3"/>
  <c r="AM6167" i="3"/>
  <c r="AL6167" i="3"/>
  <c r="AK6167" i="3"/>
  <c r="AJ6167" i="3"/>
  <c r="AI6167" i="3"/>
  <c r="AH6167" i="3"/>
  <c r="AP6166" i="3"/>
  <c r="AM6166" i="3"/>
  <c r="AL6166" i="3"/>
  <c r="AK6166" i="3"/>
  <c r="AJ6166" i="3"/>
  <c r="AI6166" i="3"/>
  <c r="AH6166" i="3"/>
  <c r="AP6165" i="3"/>
  <c r="AM6165" i="3"/>
  <c r="AL6165" i="3"/>
  <c r="AK6165" i="3"/>
  <c r="AJ6165" i="3"/>
  <c r="AI6165" i="3"/>
  <c r="AH6165" i="3"/>
  <c r="AP6164" i="3"/>
  <c r="AM6164" i="3"/>
  <c r="AL6164" i="3"/>
  <c r="AK6164" i="3"/>
  <c r="AJ6164" i="3"/>
  <c r="AI6164" i="3"/>
  <c r="AH6164" i="3"/>
  <c r="AP6163" i="3"/>
  <c r="AM6163" i="3"/>
  <c r="AL6163" i="3"/>
  <c r="AK6163" i="3"/>
  <c r="AJ6163" i="3"/>
  <c r="AI6163" i="3"/>
  <c r="AH6163" i="3"/>
  <c r="AP6162" i="3"/>
  <c r="AM6162" i="3"/>
  <c r="AL6162" i="3"/>
  <c r="AK6162" i="3"/>
  <c r="AJ6162" i="3"/>
  <c r="AI6162" i="3"/>
  <c r="AH6162" i="3"/>
  <c r="AP6161" i="3"/>
  <c r="AM6161" i="3"/>
  <c r="AL6161" i="3"/>
  <c r="AK6161" i="3"/>
  <c r="AJ6161" i="3"/>
  <c r="AI6161" i="3"/>
  <c r="AH6161" i="3"/>
  <c r="AP6160" i="3"/>
  <c r="AM6160" i="3"/>
  <c r="AL6160" i="3"/>
  <c r="AK6160" i="3"/>
  <c r="AJ6160" i="3"/>
  <c r="AI6160" i="3"/>
  <c r="AH6160" i="3"/>
  <c r="AP6159" i="3"/>
  <c r="AM6159" i="3"/>
  <c r="AL6159" i="3"/>
  <c r="AK6159" i="3"/>
  <c r="AJ6159" i="3"/>
  <c r="AI6159" i="3"/>
  <c r="AH6159" i="3"/>
  <c r="AP6158" i="3"/>
  <c r="AM6158" i="3"/>
  <c r="AL6158" i="3"/>
  <c r="AK6158" i="3"/>
  <c r="AJ6158" i="3"/>
  <c r="AI6158" i="3"/>
  <c r="AH6158" i="3"/>
  <c r="AP6157" i="3"/>
  <c r="AM6157" i="3"/>
  <c r="AL6157" i="3"/>
  <c r="AK6157" i="3"/>
  <c r="AJ6157" i="3"/>
  <c r="AI6157" i="3"/>
  <c r="AH6157" i="3"/>
  <c r="AP6156" i="3"/>
  <c r="AM6156" i="3"/>
  <c r="AL6156" i="3"/>
  <c r="AK6156" i="3"/>
  <c r="AJ6156" i="3"/>
  <c r="AI6156" i="3"/>
  <c r="AH6156" i="3"/>
  <c r="AP6155" i="3"/>
  <c r="AM6155" i="3"/>
  <c r="AL6155" i="3"/>
  <c r="AK6155" i="3"/>
  <c r="AJ6155" i="3"/>
  <c r="AI6155" i="3"/>
  <c r="AH6155" i="3"/>
  <c r="AP6154" i="3"/>
  <c r="AM6154" i="3"/>
  <c r="AL6154" i="3"/>
  <c r="AK6154" i="3"/>
  <c r="AJ6154" i="3"/>
  <c r="AI6154" i="3"/>
  <c r="AH6154" i="3"/>
  <c r="AP6153" i="3"/>
  <c r="AM6153" i="3"/>
  <c r="AL6153" i="3"/>
  <c r="AK6153" i="3"/>
  <c r="AJ6153" i="3"/>
  <c r="AI6153" i="3"/>
  <c r="AH6153" i="3"/>
  <c r="AP6152" i="3"/>
  <c r="AM6152" i="3"/>
  <c r="AL6152" i="3"/>
  <c r="AK6152" i="3"/>
  <c r="AJ6152" i="3"/>
  <c r="AI6152" i="3"/>
  <c r="AH6152" i="3"/>
  <c r="AP6151" i="3"/>
  <c r="AM6151" i="3"/>
  <c r="AL6151" i="3"/>
  <c r="AK6151" i="3"/>
  <c r="AJ6151" i="3"/>
  <c r="AI6151" i="3"/>
  <c r="AH6151" i="3"/>
  <c r="AP6150" i="3"/>
  <c r="AM6150" i="3"/>
  <c r="AL6150" i="3"/>
  <c r="AK6150" i="3"/>
  <c r="AJ6150" i="3"/>
  <c r="AI6150" i="3"/>
  <c r="AH6150" i="3"/>
  <c r="AP6149" i="3"/>
  <c r="AM6149" i="3"/>
  <c r="AL6149" i="3"/>
  <c r="AK6149" i="3"/>
  <c r="AJ6149" i="3"/>
  <c r="AI6149" i="3"/>
  <c r="AH6149" i="3"/>
  <c r="AP6148" i="3"/>
  <c r="AM6148" i="3"/>
  <c r="AL6148" i="3"/>
  <c r="AK6148" i="3"/>
  <c r="AJ6148" i="3"/>
  <c r="AI6148" i="3"/>
  <c r="AH6148" i="3"/>
  <c r="AP6147" i="3"/>
  <c r="AM6147" i="3"/>
  <c r="AL6147" i="3"/>
  <c r="AK6147" i="3"/>
  <c r="AJ6147" i="3"/>
  <c r="AI6147" i="3"/>
  <c r="AH6147" i="3"/>
  <c r="AP6146" i="3"/>
  <c r="AM6146" i="3"/>
  <c r="AL6146" i="3"/>
  <c r="AK6146" i="3"/>
  <c r="AJ6146" i="3"/>
  <c r="AI6146" i="3"/>
  <c r="AH6146" i="3"/>
  <c r="AP6145" i="3"/>
  <c r="AM6145" i="3"/>
  <c r="AL6145" i="3"/>
  <c r="AK6145" i="3"/>
  <c r="AJ6145" i="3"/>
  <c r="AI6145" i="3"/>
  <c r="AH6145" i="3"/>
  <c r="AP6144" i="3"/>
  <c r="AM6144" i="3"/>
  <c r="AL6144" i="3"/>
  <c r="AK6144" i="3"/>
  <c r="AJ6144" i="3"/>
  <c r="AI6144" i="3"/>
  <c r="AH6144" i="3"/>
  <c r="AP6143" i="3"/>
  <c r="AM6143" i="3"/>
  <c r="AL6143" i="3"/>
  <c r="AK6143" i="3"/>
  <c r="AJ6143" i="3"/>
  <c r="AI6143" i="3"/>
  <c r="AH6143" i="3"/>
  <c r="AP6142" i="3"/>
  <c r="AM6142" i="3"/>
  <c r="AL6142" i="3"/>
  <c r="AK6142" i="3"/>
  <c r="AJ6142" i="3"/>
  <c r="AI6142" i="3"/>
  <c r="AH6142" i="3"/>
  <c r="AP6141" i="3"/>
  <c r="AM6141" i="3"/>
  <c r="AL6141" i="3"/>
  <c r="AK6141" i="3"/>
  <c r="AJ6141" i="3"/>
  <c r="AI6141" i="3"/>
  <c r="AH6141" i="3"/>
  <c r="AP6140" i="3"/>
  <c r="AM6140" i="3"/>
  <c r="AL6140" i="3"/>
  <c r="AK6140" i="3"/>
  <c r="AJ6140" i="3"/>
  <c r="AI6140" i="3"/>
  <c r="AH6140" i="3"/>
  <c r="AP6139" i="3"/>
  <c r="AM6139" i="3"/>
  <c r="AL6139" i="3"/>
  <c r="AK6139" i="3"/>
  <c r="AJ6139" i="3"/>
  <c r="AI6139" i="3"/>
  <c r="AH6139" i="3"/>
  <c r="AP6138" i="3"/>
  <c r="AM6138" i="3"/>
  <c r="AL6138" i="3"/>
  <c r="AK6138" i="3"/>
  <c r="AJ6138" i="3"/>
  <c r="AI6138" i="3"/>
  <c r="AH6138" i="3"/>
  <c r="AP6137" i="3"/>
  <c r="AM6137" i="3"/>
  <c r="AL6137" i="3"/>
  <c r="AK6137" i="3"/>
  <c r="AJ6137" i="3"/>
  <c r="AI6137" i="3"/>
  <c r="AH6137" i="3"/>
  <c r="AP6136" i="3"/>
  <c r="AM6136" i="3"/>
  <c r="AL6136" i="3"/>
  <c r="AK6136" i="3"/>
  <c r="AJ6136" i="3"/>
  <c r="AI6136" i="3"/>
  <c r="AH6136" i="3"/>
  <c r="AP6135" i="3"/>
  <c r="AM6135" i="3"/>
  <c r="AL6135" i="3"/>
  <c r="AK6135" i="3"/>
  <c r="AJ6135" i="3"/>
  <c r="AI6135" i="3"/>
  <c r="AH6135" i="3"/>
  <c r="AP6134" i="3"/>
  <c r="AM6134" i="3"/>
  <c r="AL6134" i="3"/>
  <c r="AK6134" i="3"/>
  <c r="AJ6134" i="3"/>
  <c r="AI6134" i="3"/>
  <c r="AH6134" i="3"/>
  <c r="AP6133" i="3"/>
  <c r="AM6133" i="3"/>
  <c r="AL6133" i="3"/>
  <c r="AK6133" i="3"/>
  <c r="AJ6133" i="3"/>
  <c r="AI6133" i="3"/>
  <c r="AH6133" i="3"/>
  <c r="AP6132" i="3"/>
  <c r="AM6132" i="3"/>
  <c r="AL6132" i="3"/>
  <c r="AK6132" i="3"/>
  <c r="AJ6132" i="3"/>
  <c r="AI6132" i="3"/>
  <c r="AH6132" i="3"/>
  <c r="AP6131" i="3"/>
  <c r="AM6131" i="3"/>
  <c r="AL6131" i="3"/>
  <c r="AK6131" i="3"/>
  <c r="AJ6131" i="3"/>
  <c r="AI6131" i="3"/>
  <c r="AH6131" i="3"/>
  <c r="AP6130" i="3"/>
  <c r="AM6130" i="3"/>
  <c r="AL6130" i="3"/>
  <c r="AK6130" i="3"/>
  <c r="AJ6130" i="3"/>
  <c r="AI6130" i="3"/>
  <c r="AH6130" i="3"/>
  <c r="AP6129" i="3"/>
  <c r="AM6129" i="3"/>
  <c r="AL6129" i="3"/>
  <c r="AK6129" i="3"/>
  <c r="AJ6129" i="3"/>
  <c r="AI6129" i="3"/>
  <c r="AH6129" i="3"/>
  <c r="AP6128" i="3"/>
  <c r="AM6128" i="3"/>
  <c r="AL6128" i="3"/>
  <c r="AK6128" i="3"/>
  <c r="AJ6128" i="3"/>
  <c r="AI6128" i="3"/>
  <c r="AH6128" i="3"/>
  <c r="AP6127" i="3"/>
  <c r="AM6127" i="3"/>
  <c r="AL6127" i="3"/>
  <c r="AK6127" i="3"/>
  <c r="AJ6127" i="3"/>
  <c r="AI6127" i="3"/>
  <c r="AH6127" i="3"/>
  <c r="AP6126" i="3"/>
  <c r="AM6126" i="3"/>
  <c r="AL6126" i="3"/>
  <c r="AK6126" i="3"/>
  <c r="AJ6126" i="3"/>
  <c r="AI6126" i="3"/>
  <c r="AH6126" i="3"/>
  <c r="AP6125" i="3"/>
  <c r="AM6125" i="3"/>
  <c r="AL6125" i="3"/>
  <c r="AK6125" i="3"/>
  <c r="AJ6125" i="3"/>
  <c r="AI6125" i="3"/>
  <c r="AH6125" i="3"/>
  <c r="AP6124" i="3"/>
  <c r="AM6124" i="3"/>
  <c r="AL6124" i="3"/>
  <c r="AK6124" i="3"/>
  <c r="AJ6124" i="3"/>
  <c r="AI6124" i="3"/>
  <c r="AH6124" i="3"/>
  <c r="AP6123" i="3"/>
  <c r="AM6123" i="3"/>
  <c r="AL6123" i="3"/>
  <c r="AK6123" i="3"/>
  <c r="AJ6123" i="3"/>
  <c r="AI6123" i="3"/>
  <c r="AH6123" i="3"/>
  <c r="AP6122" i="3"/>
  <c r="AM6122" i="3"/>
  <c r="AL6122" i="3"/>
  <c r="AK6122" i="3"/>
  <c r="AJ6122" i="3"/>
  <c r="AI6122" i="3"/>
  <c r="AH6122" i="3"/>
  <c r="AP6121" i="3"/>
  <c r="AM6121" i="3"/>
  <c r="AL6121" i="3"/>
  <c r="AK6121" i="3"/>
  <c r="AJ6121" i="3"/>
  <c r="AI6121" i="3"/>
  <c r="AH6121" i="3"/>
  <c r="AP6120" i="3"/>
  <c r="AM6120" i="3"/>
  <c r="AL6120" i="3"/>
  <c r="AK6120" i="3"/>
  <c r="AJ6120" i="3"/>
  <c r="AI6120" i="3"/>
  <c r="AH6120" i="3"/>
  <c r="AP6119" i="3"/>
  <c r="AM6119" i="3"/>
  <c r="AL6119" i="3"/>
  <c r="AK6119" i="3"/>
  <c r="AJ6119" i="3"/>
  <c r="AI6119" i="3"/>
  <c r="AH6119" i="3"/>
  <c r="AP6118" i="3"/>
  <c r="AM6118" i="3"/>
  <c r="AL6118" i="3"/>
  <c r="AK6118" i="3"/>
  <c r="AJ6118" i="3"/>
  <c r="AI6118" i="3"/>
  <c r="AH6118" i="3"/>
  <c r="AP6117" i="3"/>
  <c r="AM6117" i="3"/>
  <c r="AL6117" i="3"/>
  <c r="AK6117" i="3"/>
  <c r="AJ6117" i="3"/>
  <c r="AI6117" i="3"/>
  <c r="AH6117" i="3"/>
  <c r="AP6116" i="3"/>
  <c r="AM6116" i="3"/>
  <c r="AL6116" i="3"/>
  <c r="AK6116" i="3"/>
  <c r="AJ6116" i="3"/>
  <c r="AI6116" i="3"/>
  <c r="AH6116" i="3"/>
  <c r="AP6115" i="3"/>
  <c r="AM6115" i="3"/>
  <c r="AL6115" i="3"/>
  <c r="AK6115" i="3"/>
  <c r="AJ6115" i="3"/>
  <c r="AI6115" i="3"/>
  <c r="AH6115" i="3"/>
  <c r="AP6114" i="3"/>
  <c r="AM6114" i="3"/>
  <c r="AL6114" i="3"/>
  <c r="AK6114" i="3"/>
  <c r="AJ6114" i="3"/>
  <c r="AI6114" i="3"/>
  <c r="AH6114" i="3"/>
  <c r="AP6113" i="3"/>
  <c r="AM6113" i="3"/>
  <c r="AL6113" i="3"/>
  <c r="AK6113" i="3"/>
  <c r="AJ6113" i="3"/>
  <c r="AI6113" i="3"/>
  <c r="AH6113" i="3"/>
  <c r="AP6112" i="3"/>
  <c r="AM6112" i="3"/>
  <c r="AL6112" i="3"/>
  <c r="AK6112" i="3"/>
  <c r="AJ6112" i="3"/>
  <c r="AI6112" i="3"/>
  <c r="AH6112" i="3"/>
  <c r="AP6111" i="3"/>
  <c r="AM6111" i="3"/>
  <c r="AL6111" i="3"/>
  <c r="AK6111" i="3"/>
  <c r="AJ6111" i="3"/>
  <c r="AI6111" i="3"/>
  <c r="AH6111" i="3"/>
  <c r="AP6110" i="3"/>
  <c r="AM6110" i="3"/>
  <c r="AL6110" i="3"/>
  <c r="AK6110" i="3"/>
  <c r="AJ6110" i="3"/>
  <c r="AI6110" i="3"/>
  <c r="AH6110" i="3"/>
  <c r="AP6109" i="3"/>
  <c r="AM6109" i="3"/>
  <c r="AL6109" i="3"/>
  <c r="AK6109" i="3"/>
  <c r="AJ6109" i="3"/>
  <c r="AI6109" i="3"/>
  <c r="AH6109" i="3"/>
  <c r="AP6108" i="3"/>
  <c r="AM6108" i="3"/>
  <c r="AL6108" i="3"/>
  <c r="AK6108" i="3"/>
  <c r="AJ6108" i="3"/>
  <c r="AI6108" i="3"/>
  <c r="AH6108" i="3"/>
  <c r="AP6107" i="3"/>
  <c r="AM6107" i="3"/>
  <c r="AL6107" i="3"/>
  <c r="AK6107" i="3"/>
  <c r="AJ6107" i="3"/>
  <c r="AI6107" i="3"/>
  <c r="AH6107" i="3"/>
  <c r="AP6106" i="3"/>
  <c r="AM6106" i="3"/>
  <c r="AL6106" i="3"/>
  <c r="AK6106" i="3"/>
  <c r="AJ6106" i="3"/>
  <c r="AI6106" i="3"/>
  <c r="AH6106" i="3"/>
  <c r="AP6105" i="3"/>
  <c r="AM6105" i="3"/>
  <c r="AL6105" i="3"/>
  <c r="AK6105" i="3"/>
  <c r="AJ6105" i="3"/>
  <c r="AI6105" i="3"/>
  <c r="AH6105" i="3"/>
  <c r="AP6104" i="3"/>
  <c r="AM6104" i="3"/>
  <c r="AL6104" i="3"/>
  <c r="AK6104" i="3"/>
  <c r="AJ6104" i="3"/>
  <c r="AI6104" i="3"/>
  <c r="AH6104" i="3"/>
  <c r="AP6103" i="3"/>
  <c r="AM6103" i="3"/>
  <c r="AL6103" i="3"/>
  <c r="AK6103" i="3"/>
  <c r="AJ6103" i="3"/>
  <c r="AI6103" i="3"/>
  <c r="AH6103" i="3"/>
  <c r="AP6102" i="3"/>
  <c r="AM6102" i="3"/>
  <c r="AL6102" i="3"/>
  <c r="AK6102" i="3"/>
  <c r="AJ6102" i="3"/>
  <c r="AI6102" i="3"/>
  <c r="AH6102" i="3"/>
  <c r="AP6101" i="3"/>
  <c r="AM6101" i="3"/>
  <c r="AL6101" i="3"/>
  <c r="AK6101" i="3"/>
  <c r="AJ6101" i="3"/>
  <c r="AI6101" i="3"/>
  <c r="AH6101" i="3"/>
  <c r="AP6100" i="3"/>
  <c r="AM6100" i="3"/>
  <c r="AL6100" i="3"/>
  <c r="AK6100" i="3"/>
  <c r="AJ6100" i="3"/>
  <c r="AI6100" i="3"/>
  <c r="AH6100" i="3"/>
  <c r="AP6099" i="3"/>
  <c r="AM6099" i="3"/>
  <c r="AL6099" i="3"/>
  <c r="AK6099" i="3"/>
  <c r="AJ6099" i="3"/>
  <c r="AI6099" i="3"/>
  <c r="AH6099" i="3"/>
  <c r="AP6098" i="3"/>
  <c r="AM6098" i="3"/>
  <c r="AL6098" i="3"/>
  <c r="AK6098" i="3"/>
  <c r="AJ6098" i="3"/>
  <c r="AI6098" i="3"/>
  <c r="AH6098" i="3"/>
  <c r="AP6097" i="3"/>
  <c r="AM6097" i="3"/>
  <c r="AL6097" i="3"/>
  <c r="AK6097" i="3"/>
  <c r="AJ6097" i="3"/>
  <c r="AI6097" i="3"/>
  <c r="AH6097" i="3"/>
  <c r="AP6096" i="3"/>
  <c r="AM6096" i="3"/>
  <c r="AL6096" i="3"/>
  <c r="AK6096" i="3"/>
  <c r="AJ6096" i="3"/>
  <c r="AI6096" i="3"/>
  <c r="AH6096" i="3"/>
  <c r="AP6095" i="3"/>
  <c r="AM6095" i="3"/>
  <c r="AL6095" i="3"/>
  <c r="AK6095" i="3"/>
  <c r="AJ6095" i="3"/>
  <c r="AI6095" i="3"/>
  <c r="AH6095" i="3"/>
  <c r="AP6094" i="3"/>
  <c r="AM6094" i="3"/>
  <c r="AL6094" i="3"/>
  <c r="AK6094" i="3"/>
  <c r="AJ6094" i="3"/>
  <c r="AI6094" i="3"/>
  <c r="AH6094" i="3"/>
  <c r="AP6093" i="3"/>
  <c r="AM6093" i="3"/>
  <c r="AL6093" i="3"/>
  <c r="AK6093" i="3"/>
  <c r="AJ6093" i="3"/>
  <c r="AI6093" i="3"/>
  <c r="AH6093" i="3"/>
  <c r="AP6092" i="3"/>
  <c r="AM6092" i="3"/>
  <c r="AL6092" i="3"/>
  <c r="AK6092" i="3"/>
  <c r="AJ6092" i="3"/>
  <c r="AI6092" i="3"/>
  <c r="AH6092" i="3"/>
  <c r="AP6091" i="3"/>
  <c r="AM6091" i="3"/>
  <c r="AL6091" i="3"/>
  <c r="AK6091" i="3"/>
  <c r="AJ6091" i="3"/>
  <c r="AI6091" i="3"/>
  <c r="AH6091" i="3"/>
  <c r="AP6090" i="3"/>
  <c r="AM6090" i="3"/>
  <c r="AL6090" i="3"/>
  <c r="AK6090" i="3"/>
  <c r="AJ6090" i="3"/>
  <c r="AI6090" i="3"/>
  <c r="AH6090" i="3"/>
  <c r="AP6089" i="3"/>
  <c r="AM6089" i="3"/>
  <c r="AL6089" i="3"/>
  <c r="AK6089" i="3"/>
  <c r="AJ6089" i="3"/>
  <c r="AI6089" i="3"/>
  <c r="AH6089" i="3"/>
  <c r="AP6088" i="3"/>
  <c r="AM6088" i="3"/>
  <c r="AL6088" i="3"/>
  <c r="AK6088" i="3"/>
  <c r="AJ6088" i="3"/>
  <c r="AI6088" i="3"/>
  <c r="AH6088" i="3"/>
  <c r="AP6087" i="3"/>
  <c r="AM6087" i="3"/>
  <c r="AL6087" i="3"/>
  <c r="AK6087" i="3"/>
  <c r="AJ6087" i="3"/>
  <c r="AI6087" i="3"/>
  <c r="AH6087" i="3"/>
  <c r="AP6086" i="3"/>
  <c r="AM6086" i="3"/>
  <c r="AL6086" i="3"/>
  <c r="AK6086" i="3"/>
  <c r="AJ6086" i="3"/>
  <c r="AI6086" i="3"/>
  <c r="AH6086" i="3"/>
  <c r="AP6085" i="3"/>
  <c r="AM6085" i="3"/>
  <c r="AL6085" i="3"/>
  <c r="AK6085" i="3"/>
  <c r="AJ6085" i="3"/>
  <c r="AI6085" i="3"/>
  <c r="AH6085" i="3"/>
  <c r="AP6084" i="3"/>
  <c r="AM6084" i="3"/>
  <c r="AL6084" i="3"/>
  <c r="AK6084" i="3"/>
  <c r="AJ6084" i="3"/>
  <c r="AI6084" i="3"/>
  <c r="AH6084" i="3"/>
  <c r="AP6083" i="3"/>
  <c r="AM6083" i="3"/>
  <c r="AL6083" i="3"/>
  <c r="AK6083" i="3"/>
  <c r="AJ6083" i="3"/>
  <c r="AI6083" i="3"/>
  <c r="AH6083" i="3"/>
  <c r="AP6082" i="3"/>
  <c r="AM6082" i="3"/>
  <c r="AL6082" i="3"/>
  <c r="AK6082" i="3"/>
  <c r="AJ6082" i="3"/>
  <c r="AI6082" i="3"/>
  <c r="AH6082" i="3"/>
  <c r="AP6081" i="3"/>
  <c r="AM6081" i="3"/>
  <c r="AL6081" i="3"/>
  <c r="AK6081" i="3"/>
  <c r="AJ6081" i="3"/>
  <c r="AI6081" i="3"/>
  <c r="AH6081" i="3"/>
  <c r="AP6080" i="3"/>
  <c r="AM6080" i="3"/>
  <c r="AL6080" i="3"/>
  <c r="AK6080" i="3"/>
  <c r="AJ6080" i="3"/>
  <c r="AI6080" i="3"/>
  <c r="AH6080" i="3"/>
  <c r="AP6079" i="3"/>
  <c r="AM6079" i="3"/>
  <c r="AL6079" i="3"/>
  <c r="AK6079" i="3"/>
  <c r="AJ6079" i="3"/>
  <c r="AI6079" i="3"/>
  <c r="AH6079" i="3"/>
  <c r="AP6078" i="3"/>
  <c r="AM6078" i="3"/>
  <c r="AL6078" i="3"/>
  <c r="AK6078" i="3"/>
  <c r="AJ6078" i="3"/>
  <c r="AI6078" i="3"/>
  <c r="AH6078" i="3"/>
  <c r="AP6077" i="3"/>
  <c r="AM6077" i="3"/>
  <c r="AL6077" i="3"/>
  <c r="AK6077" i="3"/>
  <c r="AJ6077" i="3"/>
  <c r="AI6077" i="3"/>
  <c r="AH6077" i="3"/>
  <c r="AP6076" i="3"/>
  <c r="AM6076" i="3"/>
  <c r="AL6076" i="3"/>
  <c r="AK6076" i="3"/>
  <c r="AJ6076" i="3"/>
  <c r="AI6076" i="3"/>
  <c r="AH6076" i="3"/>
  <c r="AP6075" i="3"/>
  <c r="AM6075" i="3"/>
  <c r="AL6075" i="3"/>
  <c r="AK6075" i="3"/>
  <c r="AJ6075" i="3"/>
  <c r="AI6075" i="3"/>
  <c r="AH6075" i="3"/>
  <c r="AP6074" i="3"/>
  <c r="AM6074" i="3"/>
  <c r="AL6074" i="3"/>
  <c r="AK6074" i="3"/>
  <c r="AJ6074" i="3"/>
  <c r="AI6074" i="3"/>
  <c r="AH6074" i="3"/>
  <c r="AP6073" i="3"/>
  <c r="AM6073" i="3"/>
  <c r="AL6073" i="3"/>
  <c r="AK6073" i="3"/>
  <c r="AJ6073" i="3"/>
  <c r="AI6073" i="3"/>
  <c r="AH6073" i="3"/>
  <c r="AP6072" i="3"/>
  <c r="AM6072" i="3"/>
  <c r="AL6072" i="3"/>
  <c r="AK6072" i="3"/>
  <c r="AJ6072" i="3"/>
  <c r="AI6072" i="3"/>
  <c r="AH6072" i="3"/>
  <c r="AP6071" i="3"/>
  <c r="AM6071" i="3"/>
  <c r="AL6071" i="3"/>
  <c r="AK6071" i="3"/>
  <c r="AJ6071" i="3"/>
  <c r="AI6071" i="3"/>
  <c r="AH6071" i="3"/>
  <c r="AP6070" i="3"/>
  <c r="AM6070" i="3"/>
  <c r="AL6070" i="3"/>
  <c r="AK6070" i="3"/>
  <c r="AJ6070" i="3"/>
  <c r="AI6070" i="3"/>
  <c r="AH6070" i="3"/>
  <c r="AP6069" i="3"/>
  <c r="AM6069" i="3"/>
  <c r="AL6069" i="3"/>
  <c r="AK6069" i="3"/>
  <c r="AJ6069" i="3"/>
  <c r="AI6069" i="3"/>
  <c r="AH6069" i="3"/>
  <c r="AP6068" i="3"/>
  <c r="AM6068" i="3"/>
  <c r="AL6068" i="3"/>
  <c r="AK6068" i="3"/>
  <c r="AJ6068" i="3"/>
  <c r="AI6068" i="3"/>
  <c r="AH6068" i="3"/>
  <c r="AP6067" i="3"/>
  <c r="AM6067" i="3"/>
  <c r="AL6067" i="3"/>
  <c r="AK6067" i="3"/>
  <c r="AJ6067" i="3"/>
  <c r="AI6067" i="3"/>
  <c r="AH6067" i="3"/>
  <c r="AP6066" i="3"/>
  <c r="AM6066" i="3"/>
  <c r="AL6066" i="3"/>
  <c r="AK6066" i="3"/>
  <c r="AJ6066" i="3"/>
  <c r="AI6066" i="3"/>
  <c r="AH6066" i="3"/>
  <c r="AP6065" i="3"/>
  <c r="AM6065" i="3"/>
  <c r="AL6065" i="3"/>
  <c r="AK6065" i="3"/>
  <c r="AJ6065" i="3"/>
  <c r="AI6065" i="3"/>
  <c r="AH6065" i="3"/>
  <c r="AP6064" i="3"/>
  <c r="AM6064" i="3"/>
  <c r="AL6064" i="3"/>
  <c r="AK6064" i="3"/>
  <c r="AJ6064" i="3"/>
  <c r="AI6064" i="3"/>
  <c r="AH6064" i="3"/>
  <c r="AP6063" i="3"/>
  <c r="AM6063" i="3"/>
  <c r="AL6063" i="3"/>
  <c r="AK6063" i="3"/>
  <c r="AJ6063" i="3"/>
  <c r="AI6063" i="3"/>
  <c r="AH6063" i="3"/>
  <c r="AP6062" i="3"/>
  <c r="AM6062" i="3"/>
  <c r="AL6062" i="3"/>
  <c r="AK6062" i="3"/>
  <c r="AJ6062" i="3"/>
  <c r="AI6062" i="3"/>
  <c r="AH6062" i="3"/>
  <c r="AP6061" i="3"/>
  <c r="AM6061" i="3"/>
  <c r="AL6061" i="3"/>
  <c r="AK6061" i="3"/>
  <c r="AJ6061" i="3"/>
  <c r="AI6061" i="3"/>
  <c r="AH6061" i="3"/>
  <c r="AP6060" i="3"/>
  <c r="AM6060" i="3"/>
  <c r="AL6060" i="3"/>
  <c r="AK6060" i="3"/>
  <c r="AJ6060" i="3"/>
  <c r="AI6060" i="3"/>
  <c r="AH6060" i="3"/>
  <c r="AP6059" i="3"/>
  <c r="AM6059" i="3"/>
  <c r="AL6059" i="3"/>
  <c r="AK6059" i="3"/>
  <c r="AJ6059" i="3"/>
  <c r="AI6059" i="3"/>
  <c r="AH6059" i="3"/>
  <c r="AP6058" i="3"/>
  <c r="AM6058" i="3"/>
  <c r="AL6058" i="3"/>
  <c r="AK6058" i="3"/>
  <c r="AJ6058" i="3"/>
  <c r="AI6058" i="3"/>
  <c r="AH6058" i="3"/>
  <c r="AP6057" i="3"/>
  <c r="AM6057" i="3"/>
  <c r="AL6057" i="3"/>
  <c r="AK6057" i="3"/>
  <c r="AJ6057" i="3"/>
  <c r="AI6057" i="3"/>
  <c r="AH6057" i="3"/>
  <c r="AP6056" i="3"/>
  <c r="AM6056" i="3"/>
  <c r="AL6056" i="3"/>
  <c r="AK6056" i="3"/>
  <c r="AJ6056" i="3"/>
  <c r="AI6056" i="3"/>
  <c r="AH6056" i="3"/>
  <c r="AP6055" i="3"/>
  <c r="AM6055" i="3"/>
  <c r="AL6055" i="3"/>
  <c r="AK6055" i="3"/>
  <c r="AJ6055" i="3"/>
  <c r="AI6055" i="3"/>
  <c r="AH6055" i="3"/>
  <c r="AP6054" i="3"/>
  <c r="AM6054" i="3"/>
  <c r="AL6054" i="3"/>
  <c r="AK6054" i="3"/>
  <c r="AJ6054" i="3"/>
  <c r="AI6054" i="3"/>
  <c r="AH6054" i="3"/>
  <c r="AP6053" i="3"/>
  <c r="AM6053" i="3"/>
  <c r="AL6053" i="3"/>
  <c r="AK6053" i="3"/>
  <c r="AJ6053" i="3"/>
  <c r="AI6053" i="3"/>
  <c r="AH6053" i="3"/>
  <c r="AP6052" i="3"/>
  <c r="AM6052" i="3"/>
  <c r="AL6052" i="3"/>
  <c r="AK6052" i="3"/>
  <c r="AJ6052" i="3"/>
  <c r="AI6052" i="3"/>
  <c r="AH6052" i="3"/>
  <c r="AP6051" i="3"/>
  <c r="AM6051" i="3"/>
  <c r="AL6051" i="3"/>
  <c r="AK6051" i="3"/>
  <c r="AJ6051" i="3"/>
  <c r="AI6051" i="3"/>
  <c r="AH6051" i="3"/>
  <c r="AP6050" i="3"/>
  <c r="AM6050" i="3"/>
  <c r="AL6050" i="3"/>
  <c r="AK6050" i="3"/>
  <c r="AJ6050" i="3"/>
  <c r="AI6050" i="3"/>
  <c r="AH6050" i="3"/>
  <c r="AP6049" i="3"/>
  <c r="AM6049" i="3"/>
  <c r="AL6049" i="3"/>
  <c r="AK6049" i="3"/>
  <c r="AJ6049" i="3"/>
  <c r="AI6049" i="3"/>
  <c r="AH6049" i="3"/>
  <c r="AP6048" i="3"/>
  <c r="AM6048" i="3"/>
  <c r="AL6048" i="3"/>
  <c r="AK6048" i="3"/>
  <c r="AJ6048" i="3"/>
  <c r="AI6048" i="3"/>
  <c r="AH6048" i="3"/>
  <c r="AP6047" i="3"/>
  <c r="AM6047" i="3"/>
  <c r="AL6047" i="3"/>
  <c r="AK6047" i="3"/>
  <c r="AJ6047" i="3"/>
  <c r="AI6047" i="3"/>
  <c r="AH6047" i="3"/>
  <c r="AP6046" i="3"/>
  <c r="AM6046" i="3"/>
  <c r="AL6046" i="3"/>
  <c r="AK6046" i="3"/>
  <c r="AJ6046" i="3"/>
  <c r="AI6046" i="3"/>
  <c r="AH6046" i="3"/>
  <c r="AP6045" i="3"/>
  <c r="AM6045" i="3"/>
  <c r="AL6045" i="3"/>
  <c r="AK6045" i="3"/>
  <c r="AJ6045" i="3"/>
  <c r="AI6045" i="3"/>
  <c r="AH6045" i="3"/>
  <c r="AP6044" i="3"/>
  <c r="AM6044" i="3"/>
  <c r="AL6044" i="3"/>
  <c r="AK6044" i="3"/>
  <c r="AJ6044" i="3"/>
  <c r="AI6044" i="3"/>
  <c r="AH6044" i="3"/>
  <c r="AP6043" i="3"/>
  <c r="AM6043" i="3"/>
  <c r="AL6043" i="3"/>
  <c r="AK6043" i="3"/>
  <c r="AJ6043" i="3"/>
  <c r="AI6043" i="3"/>
  <c r="AH6043" i="3"/>
  <c r="AP6042" i="3"/>
  <c r="AM6042" i="3"/>
  <c r="AL6042" i="3"/>
  <c r="AK6042" i="3"/>
  <c r="AJ6042" i="3"/>
  <c r="AI6042" i="3"/>
  <c r="AH6042" i="3"/>
  <c r="AP6041" i="3"/>
  <c r="AM6041" i="3"/>
  <c r="AL6041" i="3"/>
  <c r="AK6041" i="3"/>
  <c r="AJ6041" i="3"/>
  <c r="AI6041" i="3"/>
  <c r="AH6041" i="3"/>
  <c r="AP6040" i="3"/>
  <c r="AM6040" i="3"/>
  <c r="AL6040" i="3"/>
  <c r="AK6040" i="3"/>
  <c r="AJ6040" i="3"/>
  <c r="AI6040" i="3"/>
  <c r="AH6040" i="3"/>
  <c r="AP6039" i="3"/>
  <c r="AM6039" i="3"/>
  <c r="AL6039" i="3"/>
  <c r="AK6039" i="3"/>
  <c r="AJ6039" i="3"/>
  <c r="AI6039" i="3"/>
  <c r="AH6039" i="3"/>
  <c r="AP6038" i="3"/>
  <c r="AM6038" i="3"/>
  <c r="AL6038" i="3"/>
  <c r="AK6038" i="3"/>
  <c r="AJ6038" i="3"/>
  <c r="AI6038" i="3"/>
  <c r="AH6038" i="3"/>
  <c r="AP6037" i="3"/>
  <c r="AM6037" i="3"/>
  <c r="AL6037" i="3"/>
  <c r="AK6037" i="3"/>
  <c r="AJ6037" i="3"/>
  <c r="AI6037" i="3"/>
  <c r="AH6037" i="3"/>
  <c r="AP6036" i="3"/>
  <c r="AM6036" i="3"/>
  <c r="AL6036" i="3"/>
  <c r="AK6036" i="3"/>
  <c r="AJ6036" i="3"/>
  <c r="AI6036" i="3"/>
  <c r="AH6036" i="3"/>
  <c r="AP6035" i="3"/>
  <c r="AM6035" i="3"/>
  <c r="AL6035" i="3"/>
  <c r="AK6035" i="3"/>
  <c r="AJ6035" i="3"/>
  <c r="AI6035" i="3"/>
  <c r="AH6035" i="3"/>
  <c r="AP6034" i="3"/>
  <c r="AM6034" i="3"/>
  <c r="AL6034" i="3"/>
  <c r="AK6034" i="3"/>
  <c r="AJ6034" i="3"/>
  <c r="AI6034" i="3"/>
  <c r="AH6034" i="3"/>
  <c r="AP6033" i="3"/>
  <c r="AM6033" i="3"/>
  <c r="AL6033" i="3"/>
  <c r="AK6033" i="3"/>
  <c r="AJ6033" i="3"/>
  <c r="AI6033" i="3"/>
  <c r="AH6033" i="3"/>
  <c r="AP6032" i="3"/>
  <c r="AM6032" i="3"/>
  <c r="AL6032" i="3"/>
  <c r="AK6032" i="3"/>
  <c r="AJ6032" i="3"/>
  <c r="AI6032" i="3"/>
  <c r="AH6032" i="3"/>
  <c r="AP6031" i="3"/>
  <c r="AM6031" i="3"/>
  <c r="AL6031" i="3"/>
  <c r="AK6031" i="3"/>
  <c r="AJ6031" i="3"/>
  <c r="AI6031" i="3"/>
  <c r="AH6031" i="3"/>
  <c r="AP6030" i="3"/>
  <c r="AM6030" i="3"/>
  <c r="AL6030" i="3"/>
  <c r="AK6030" i="3"/>
  <c r="AJ6030" i="3"/>
  <c r="AI6030" i="3"/>
  <c r="AH6030" i="3"/>
  <c r="AP6029" i="3"/>
  <c r="AM6029" i="3"/>
  <c r="AL6029" i="3"/>
  <c r="AK6029" i="3"/>
  <c r="AJ6029" i="3"/>
  <c r="AI6029" i="3"/>
  <c r="AH6029" i="3"/>
  <c r="AP6028" i="3"/>
  <c r="AM6028" i="3"/>
  <c r="AL6028" i="3"/>
  <c r="AK6028" i="3"/>
  <c r="AJ6028" i="3"/>
  <c r="AI6028" i="3"/>
  <c r="AH6028" i="3"/>
  <c r="AP6027" i="3"/>
  <c r="AM6027" i="3"/>
  <c r="AL6027" i="3"/>
  <c r="AK6027" i="3"/>
  <c r="AJ6027" i="3"/>
  <c r="AI6027" i="3"/>
  <c r="AH6027" i="3"/>
  <c r="AP6026" i="3"/>
  <c r="AM6026" i="3"/>
  <c r="AL6026" i="3"/>
  <c r="AK6026" i="3"/>
  <c r="AJ6026" i="3"/>
  <c r="AI6026" i="3"/>
  <c r="AH6026" i="3"/>
  <c r="AP6025" i="3"/>
  <c r="AM6025" i="3"/>
  <c r="AL6025" i="3"/>
  <c r="AK6025" i="3"/>
  <c r="AJ6025" i="3"/>
  <c r="AI6025" i="3"/>
  <c r="AH6025" i="3"/>
  <c r="AP6024" i="3"/>
  <c r="AM6024" i="3"/>
  <c r="AL6024" i="3"/>
  <c r="AK6024" i="3"/>
  <c r="AJ6024" i="3"/>
  <c r="AI6024" i="3"/>
  <c r="AH6024" i="3"/>
  <c r="AP6023" i="3"/>
  <c r="AM6023" i="3"/>
  <c r="AL6023" i="3"/>
  <c r="AK6023" i="3"/>
  <c r="AJ6023" i="3"/>
  <c r="AI6023" i="3"/>
  <c r="AH6023" i="3"/>
  <c r="AP6022" i="3"/>
  <c r="AM6022" i="3"/>
  <c r="AL6022" i="3"/>
  <c r="AK6022" i="3"/>
  <c r="AJ6022" i="3"/>
  <c r="AI6022" i="3"/>
  <c r="AH6022" i="3"/>
  <c r="AP6021" i="3"/>
  <c r="AM6021" i="3"/>
  <c r="AL6021" i="3"/>
  <c r="AK6021" i="3"/>
  <c r="AJ6021" i="3"/>
  <c r="AI6021" i="3"/>
  <c r="AH6021" i="3"/>
  <c r="AP6020" i="3"/>
  <c r="AM6020" i="3"/>
  <c r="AL6020" i="3"/>
  <c r="AK6020" i="3"/>
  <c r="AJ6020" i="3"/>
  <c r="AI6020" i="3"/>
  <c r="AH6020" i="3"/>
  <c r="AP6019" i="3"/>
  <c r="AM6019" i="3"/>
  <c r="AL6019" i="3"/>
  <c r="AK6019" i="3"/>
  <c r="AJ6019" i="3"/>
  <c r="AI6019" i="3"/>
  <c r="AH6019" i="3"/>
  <c r="AP6018" i="3"/>
  <c r="AM6018" i="3"/>
  <c r="AL6018" i="3"/>
  <c r="AK6018" i="3"/>
  <c r="AJ6018" i="3"/>
  <c r="AI6018" i="3"/>
  <c r="AH6018" i="3"/>
  <c r="AP6017" i="3"/>
  <c r="AM6017" i="3"/>
  <c r="AL6017" i="3"/>
  <c r="AK6017" i="3"/>
  <c r="AJ6017" i="3"/>
  <c r="AI6017" i="3"/>
  <c r="AH6017" i="3"/>
  <c r="AP6016" i="3"/>
  <c r="AM6016" i="3"/>
  <c r="AL6016" i="3"/>
  <c r="AK6016" i="3"/>
  <c r="AJ6016" i="3"/>
  <c r="AI6016" i="3"/>
  <c r="AH6016" i="3"/>
  <c r="AP6015" i="3"/>
  <c r="AM6015" i="3"/>
  <c r="AL6015" i="3"/>
  <c r="AK6015" i="3"/>
  <c r="AJ6015" i="3"/>
  <c r="AI6015" i="3"/>
  <c r="AH6015" i="3"/>
  <c r="AP6014" i="3"/>
  <c r="AM6014" i="3"/>
  <c r="AL6014" i="3"/>
  <c r="AK6014" i="3"/>
  <c r="AJ6014" i="3"/>
  <c r="AI6014" i="3"/>
  <c r="AH6014" i="3"/>
  <c r="AP6013" i="3"/>
  <c r="AM6013" i="3"/>
  <c r="AL6013" i="3"/>
  <c r="AK6013" i="3"/>
  <c r="AJ6013" i="3"/>
  <c r="AI6013" i="3"/>
  <c r="AH6013" i="3"/>
  <c r="AP6012" i="3"/>
  <c r="AM6012" i="3"/>
  <c r="AL6012" i="3"/>
  <c r="AK6012" i="3"/>
  <c r="AJ6012" i="3"/>
  <c r="AI6012" i="3"/>
  <c r="AH6012" i="3"/>
  <c r="AP6011" i="3"/>
  <c r="AM6011" i="3"/>
  <c r="AL6011" i="3"/>
  <c r="AK6011" i="3"/>
  <c r="AJ6011" i="3"/>
  <c r="AI6011" i="3"/>
  <c r="AH6011" i="3"/>
  <c r="AP6010" i="3"/>
  <c r="AM6010" i="3"/>
  <c r="AL6010" i="3"/>
  <c r="AK6010" i="3"/>
  <c r="AJ6010" i="3"/>
  <c r="AI6010" i="3"/>
  <c r="AH6010" i="3"/>
  <c r="AP6009" i="3"/>
  <c r="AM6009" i="3"/>
  <c r="AL6009" i="3"/>
  <c r="AK6009" i="3"/>
  <c r="AJ6009" i="3"/>
  <c r="AI6009" i="3"/>
  <c r="AH6009" i="3"/>
  <c r="AP6008" i="3"/>
  <c r="AM6008" i="3"/>
  <c r="AL6008" i="3"/>
  <c r="AK6008" i="3"/>
  <c r="AJ6008" i="3"/>
  <c r="AI6008" i="3"/>
  <c r="AH6008" i="3"/>
  <c r="AP6007" i="3"/>
  <c r="AM6007" i="3"/>
  <c r="AL6007" i="3"/>
  <c r="AK6007" i="3"/>
  <c r="AJ6007" i="3"/>
  <c r="AI6007" i="3"/>
  <c r="AH6007" i="3"/>
  <c r="AP6006" i="3"/>
  <c r="AM6006" i="3"/>
  <c r="AL6006" i="3"/>
  <c r="AK6006" i="3"/>
  <c r="AJ6006" i="3"/>
  <c r="AI6006" i="3"/>
  <c r="AH6006" i="3"/>
  <c r="AP6005" i="3"/>
  <c r="AM6005" i="3"/>
  <c r="AL6005" i="3"/>
  <c r="AK6005" i="3"/>
  <c r="AJ6005" i="3"/>
  <c r="AI6005" i="3"/>
  <c r="AH6005" i="3"/>
  <c r="AP6004" i="3"/>
  <c r="AM6004" i="3"/>
  <c r="AL6004" i="3"/>
  <c r="AK6004" i="3"/>
  <c r="AJ6004" i="3"/>
  <c r="AI6004" i="3"/>
  <c r="AH6004" i="3"/>
  <c r="AP6003" i="3"/>
  <c r="AM6003" i="3"/>
  <c r="AL6003" i="3"/>
  <c r="AK6003" i="3"/>
  <c r="AJ6003" i="3"/>
  <c r="AI6003" i="3"/>
  <c r="AH6003" i="3"/>
  <c r="AP6002" i="3"/>
  <c r="AM6002" i="3"/>
  <c r="AL6002" i="3"/>
  <c r="AK6002" i="3"/>
  <c r="AJ6002" i="3"/>
  <c r="AI6002" i="3"/>
  <c r="AH6002" i="3"/>
  <c r="AP6001" i="3"/>
  <c r="AM6001" i="3"/>
  <c r="AL6001" i="3"/>
  <c r="AK6001" i="3"/>
  <c r="AJ6001" i="3"/>
  <c r="AI6001" i="3"/>
  <c r="AH6001" i="3"/>
  <c r="AP6000" i="3"/>
  <c r="AM6000" i="3"/>
  <c r="AL6000" i="3"/>
  <c r="AK6000" i="3"/>
  <c r="AJ6000" i="3"/>
  <c r="AI6000" i="3"/>
  <c r="AH6000" i="3"/>
  <c r="AP5999" i="3"/>
  <c r="AM5999" i="3"/>
  <c r="AL5999" i="3"/>
  <c r="AK5999" i="3"/>
  <c r="AJ5999" i="3"/>
  <c r="AI5999" i="3"/>
  <c r="AH5999" i="3"/>
  <c r="AP5998" i="3"/>
  <c r="AM5998" i="3"/>
  <c r="AL5998" i="3"/>
  <c r="AK5998" i="3"/>
  <c r="AJ5998" i="3"/>
  <c r="AI5998" i="3"/>
  <c r="AH5998" i="3"/>
  <c r="AP5997" i="3"/>
  <c r="AM5997" i="3"/>
  <c r="AL5997" i="3"/>
  <c r="AK5997" i="3"/>
  <c r="AJ5997" i="3"/>
  <c r="AI5997" i="3"/>
  <c r="AH5997" i="3"/>
  <c r="AP5996" i="3"/>
  <c r="AM5996" i="3"/>
  <c r="AL5996" i="3"/>
  <c r="AK5996" i="3"/>
  <c r="AJ5996" i="3"/>
  <c r="AI5996" i="3"/>
  <c r="AH5996" i="3"/>
  <c r="AP5995" i="3"/>
  <c r="AM5995" i="3"/>
  <c r="AL5995" i="3"/>
  <c r="AK5995" i="3"/>
  <c r="AJ5995" i="3"/>
  <c r="AI5995" i="3"/>
  <c r="AH5995" i="3"/>
  <c r="AP5994" i="3"/>
  <c r="AM5994" i="3"/>
  <c r="AL5994" i="3"/>
  <c r="AK5994" i="3"/>
  <c r="AJ5994" i="3"/>
  <c r="AI5994" i="3"/>
  <c r="AH5994" i="3"/>
  <c r="AP5993" i="3"/>
  <c r="AM5993" i="3"/>
  <c r="AL5993" i="3"/>
  <c r="AK5993" i="3"/>
  <c r="AJ5993" i="3"/>
  <c r="AI5993" i="3"/>
  <c r="AH5993" i="3"/>
  <c r="AP5992" i="3"/>
  <c r="AM5992" i="3"/>
  <c r="AL5992" i="3"/>
  <c r="AK5992" i="3"/>
  <c r="AJ5992" i="3"/>
  <c r="AI5992" i="3"/>
  <c r="AH5992" i="3"/>
  <c r="AP5991" i="3"/>
  <c r="AM5991" i="3"/>
  <c r="AL5991" i="3"/>
  <c r="AK5991" i="3"/>
  <c r="AJ5991" i="3"/>
  <c r="AI5991" i="3"/>
  <c r="AH5991" i="3"/>
  <c r="AP5990" i="3"/>
  <c r="AM5990" i="3"/>
  <c r="AL5990" i="3"/>
  <c r="AK5990" i="3"/>
  <c r="AJ5990" i="3"/>
  <c r="AI5990" i="3"/>
  <c r="AH5990" i="3"/>
  <c r="AP5989" i="3"/>
  <c r="AM5989" i="3"/>
  <c r="AL5989" i="3"/>
  <c r="AK5989" i="3"/>
  <c r="AJ5989" i="3"/>
  <c r="AI5989" i="3"/>
  <c r="AH5989" i="3"/>
  <c r="AP5988" i="3"/>
  <c r="AM5988" i="3"/>
  <c r="AL5988" i="3"/>
  <c r="AK5988" i="3"/>
  <c r="AJ5988" i="3"/>
  <c r="AI5988" i="3"/>
  <c r="AH5988" i="3"/>
  <c r="AP5987" i="3"/>
  <c r="AM5987" i="3"/>
  <c r="AL5987" i="3"/>
  <c r="AK5987" i="3"/>
  <c r="AJ5987" i="3"/>
  <c r="AI5987" i="3"/>
  <c r="AH5987" i="3"/>
  <c r="AP5986" i="3"/>
  <c r="AM5986" i="3"/>
  <c r="AL5986" i="3"/>
  <c r="AK5986" i="3"/>
  <c r="AJ5986" i="3"/>
  <c r="AI5986" i="3"/>
  <c r="AH5986" i="3"/>
  <c r="AP5985" i="3"/>
  <c r="AM5985" i="3"/>
  <c r="AL5985" i="3"/>
  <c r="AK5985" i="3"/>
  <c r="AJ5985" i="3"/>
  <c r="AI5985" i="3"/>
  <c r="AH5985" i="3"/>
  <c r="AP5984" i="3"/>
  <c r="AM5984" i="3"/>
  <c r="AL5984" i="3"/>
  <c r="AK5984" i="3"/>
  <c r="AJ5984" i="3"/>
  <c r="AI5984" i="3"/>
  <c r="AH5984" i="3"/>
  <c r="AP5983" i="3"/>
  <c r="AM5983" i="3"/>
  <c r="AL5983" i="3"/>
  <c r="AK5983" i="3"/>
  <c r="AJ5983" i="3"/>
  <c r="AI5983" i="3"/>
  <c r="AH5983" i="3"/>
  <c r="AP5982" i="3"/>
  <c r="AM5982" i="3"/>
  <c r="AL5982" i="3"/>
  <c r="AK5982" i="3"/>
  <c r="AJ5982" i="3"/>
  <c r="AI5982" i="3"/>
  <c r="AH5982" i="3"/>
  <c r="AP5981" i="3"/>
  <c r="AM5981" i="3"/>
  <c r="AL5981" i="3"/>
  <c r="AK5981" i="3"/>
  <c r="AJ5981" i="3"/>
  <c r="AI5981" i="3"/>
  <c r="AH5981" i="3"/>
  <c r="AP5980" i="3"/>
  <c r="AM5980" i="3"/>
  <c r="AL5980" i="3"/>
  <c r="AK5980" i="3"/>
  <c r="AJ5980" i="3"/>
  <c r="AI5980" i="3"/>
  <c r="AH5980" i="3"/>
  <c r="AP5979" i="3"/>
  <c r="AM5979" i="3"/>
  <c r="AL5979" i="3"/>
  <c r="AK5979" i="3"/>
  <c r="AJ5979" i="3"/>
  <c r="AI5979" i="3"/>
  <c r="AH5979" i="3"/>
  <c r="AP5978" i="3"/>
  <c r="AM5978" i="3"/>
  <c r="AL5978" i="3"/>
  <c r="AK5978" i="3"/>
  <c r="AJ5978" i="3"/>
  <c r="AI5978" i="3"/>
  <c r="AH5978" i="3"/>
  <c r="AP5977" i="3"/>
  <c r="AM5977" i="3"/>
  <c r="AL5977" i="3"/>
  <c r="AK5977" i="3"/>
  <c r="AJ5977" i="3"/>
  <c r="AI5977" i="3"/>
  <c r="AH5977" i="3"/>
  <c r="AP5976" i="3"/>
  <c r="AM5976" i="3"/>
  <c r="AL5976" i="3"/>
  <c r="AK5976" i="3"/>
  <c r="AJ5976" i="3"/>
  <c r="AI5976" i="3"/>
  <c r="AH5976" i="3"/>
  <c r="AP5975" i="3"/>
  <c r="AM5975" i="3"/>
  <c r="AL5975" i="3"/>
  <c r="AK5975" i="3"/>
  <c r="AJ5975" i="3"/>
  <c r="AI5975" i="3"/>
  <c r="AH5975" i="3"/>
  <c r="AP5974" i="3"/>
  <c r="AM5974" i="3"/>
  <c r="AL5974" i="3"/>
  <c r="AK5974" i="3"/>
  <c r="AJ5974" i="3"/>
  <c r="AI5974" i="3"/>
  <c r="AH5974" i="3"/>
  <c r="AP5973" i="3"/>
  <c r="AM5973" i="3"/>
  <c r="AL5973" i="3"/>
  <c r="AK5973" i="3"/>
  <c r="AJ5973" i="3"/>
  <c r="AI5973" i="3"/>
  <c r="AH5973" i="3"/>
  <c r="AP5972" i="3"/>
  <c r="AM5972" i="3"/>
  <c r="AL5972" i="3"/>
  <c r="AK5972" i="3"/>
  <c r="AJ5972" i="3"/>
  <c r="AI5972" i="3"/>
  <c r="AH5972" i="3"/>
  <c r="AP5971" i="3"/>
  <c r="AM5971" i="3"/>
  <c r="AL5971" i="3"/>
  <c r="AK5971" i="3"/>
  <c r="AJ5971" i="3"/>
  <c r="AI5971" i="3"/>
  <c r="AH5971" i="3"/>
  <c r="AP5970" i="3"/>
  <c r="AM5970" i="3"/>
  <c r="AL5970" i="3"/>
  <c r="AK5970" i="3"/>
  <c r="AJ5970" i="3"/>
  <c r="AI5970" i="3"/>
  <c r="AH5970" i="3"/>
  <c r="AP5969" i="3"/>
  <c r="AM5969" i="3"/>
  <c r="AL5969" i="3"/>
  <c r="AK5969" i="3"/>
  <c r="AJ5969" i="3"/>
  <c r="AI5969" i="3"/>
  <c r="AH5969" i="3"/>
  <c r="AP5968" i="3"/>
  <c r="AM5968" i="3"/>
  <c r="AL5968" i="3"/>
  <c r="AK5968" i="3"/>
  <c r="AJ5968" i="3"/>
  <c r="AI5968" i="3"/>
  <c r="AH5968" i="3"/>
  <c r="AP5967" i="3"/>
  <c r="AM5967" i="3"/>
  <c r="AL5967" i="3"/>
  <c r="AK5967" i="3"/>
  <c r="AJ5967" i="3"/>
  <c r="AI5967" i="3"/>
  <c r="AH5967" i="3"/>
  <c r="AP5966" i="3"/>
  <c r="AM5966" i="3"/>
  <c r="AL5966" i="3"/>
  <c r="AK5966" i="3"/>
  <c r="AJ5966" i="3"/>
  <c r="AI5966" i="3"/>
  <c r="AH5966" i="3"/>
  <c r="AP5965" i="3"/>
  <c r="AM5965" i="3"/>
  <c r="AL5965" i="3"/>
  <c r="AK5965" i="3"/>
  <c r="AJ5965" i="3"/>
  <c r="AI5965" i="3"/>
  <c r="AH5965" i="3"/>
  <c r="AP5964" i="3"/>
  <c r="AM5964" i="3"/>
  <c r="AL5964" i="3"/>
  <c r="AK5964" i="3"/>
  <c r="AJ5964" i="3"/>
  <c r="AI5964" i="3"/>
  <c r="AH5964" i="3"/>
  <c r="AP5963" i="3"/>
  <c r="AM5963" i="3"/>
  <c r="AL5963" i="3"/>
  <c r="AK5963" i="3"/>
  <c r="AJ5963" i="3"/>
  <c r="AI5963" i="3"/>
  <c r="AH5963" i="3"/>
  <c r="AP5962" i="3"/>
  <c r="AM5962" i="3"/>
  <c r="AL5962" i="3"/>
  <c r="AK5962" i="3"/>
  <c r="AJ5962" i="3"/>
  <c r="AI5962" i="3"/>
  <c r="AH5962" i="3"/>
  <c r="AP5961" i="3"/>
  <c r="AM5961" i="3"/>
  <c r="AL5961" i="3"/>
  <c r="AK5961" i="3"/>
  <c r="AJ5961" i="3"/>
  <c r="AI5961" i="3"/>
  <c r="AH5961" i="3"/>
  <c r="AP5960" i="3"/>
  <c r="AM5960" i="3"/>
  <c r="AL5960" i="3"/>
  <c r="AK5960" i="3"/>
  <c r="AJ5960" i="3"/>
  <c r="AI5960" i="3"/>
  <c r="AH5960" i="3"/>
  <c r="AP5959" i="3"/>
  <c r="AM5959" i="3"/>
  <c r="AL5959" i="3"/>
  <c r="AK5959" i="3"/>
  <c r="AJ5959" i="3"/>
  <c r="AI5959" i="3"/>
  <c r="AH5959" i="3"/>
  <c r="AP5958" i="3"/>
  <c r="AM5958" i="3"/>
  <c r="AL5958" i="3"/>
  <c r="AK5958" i="3"/>
  <c r="AJ5958" i="3"/>
  <c r="AI5958" i="3"/>
  <c r="AH5958" i="3"/>
  <c r="AP5957" i="3"/>
  <c r="AM5957" i="3"/>
  <c r="AL5957" i="3"/>
  <c r="AK5957" i="3"/>
  <c r="AJ5957" i="3"/>
  <c r="AI5957" i="3"/>
  <c r="AH5957" i="3"/>
  <c r="AP5956" i="3"/>
  <c r="AM5956" i="3"/>
  <c r="AL5956" i="3"/>
  <c r="AK5956" i="3"/>
  <c r="AJ5956" i="3"/>
  <c r="AI5956" i="3"/>
  <c r="AH5956" i="3"/>
  <c r="AP5955" i="3"/>
  <c r="AM5955" i="3"/>
  <c r="AL5955" i="3"/>
  <c r="AK5955" i="3"/>
  <c r="AJ5955" i="3"/>
  <c r="AI5955" i="3"/>
  <c r="AH5955" i="3"/>
  <c r="AP5954" i="3"/>
  <c r="AM5954" i="3"/>
  <c r="AL5954" i="3"/>
  <c r="AK5954" i="3"/>
  <c r="AJ5954" i="3"/>
  <c r="AI5954" i="3"/>
  <c r="AH5954" i="3"/>
  <c r="AP5953" i="3"/>
  <c r="AM5953" i="3"/>
  <c r="AL5953" i="3"/>
  <c r="AK5953" i="3"/>
  <c r="AJ5953" i="3"/>
  <c r="AI5953" i="3"/>
  <c r="AH5953" i="3"/>
  <c r="AP5952" i="3"/>
  <c r="AM5952" i="3"/>
  <c r="AL5952" i="3"/>
  <c r="AK5952" i="3"/>
  <c r="AJ5952" i="3"/>
  <c r="AI5952" i="3"/>
  <c r="AH5952" i="3"/>
  <c r="AP5951" i="3"/>
  <c r="AM5951" i="3"/>
  <c r="AL5951" i="3"/>
  <c r="AK5951" i="3"/>
  <c r="AJ5951" i="3"/>
  <c r="AI5951" i="3"/>
  <c r="AH5951" i="3"/>
  <c r="AP5950" i="3"/>
  <c r="AM5950" i="3"/>
  <c r="AL5950" i="3"/>
  <c r="AK5950" i="3"/>
  <c r="AJ5950" i="3"/>
  <c r="AI5950" i="3"/>
  <c r="AH5950" i="3"/>
  <c r="AP5949" i="3"/>
  <c r="AM5949" i="3"/>
  <c r="AL5949" i="3"/>
  <c r="AK5949" i="3"/>
  <c r="AJ5949" i="3"/>
  <c r="AI5949" i="3"/>
  <c r="AH5949" i="3"/>
  <c r="AP5948" i="3"/>
  <c r="AM5948" i="3"/>
  <c r="AL5948" i="3"/>
  <c r="AK5948" i="3"/>
  <c r="AJ5948" i="3"/>
  <c r="AI5948" i="3"/>
  <c r="AH5948" i="3"/>
  <c r="AP5947" i="3"/>
  <c r="AM5947" i="3"/>
  <c r="AL5947" i="3"/>
  <c r="AK5947" i="3"/>
  <c r="AJ5947" i="3"/>
  <c r="AI5947" i="3"/>
  <c r="AH5947" i="3"/>
  <c r="AP5946" i="3"/>
  <c r="AM5946" i="3"/>
  <c r="AL5946" i="3"/>
  <c r="AK5946" i="3"/>
  <c r="AJ5946" i="3"/>
  <c r="AI5946" i="3"/>
  <c r="AH5946" i="3"/>
  <c r="AP5945" i="3"/>
  <c r="AM5945" i="3"/>
  <c r="AL5945" i="3"/>
  <c r="AK5945" i="3"/>
  <c r="AJ5945" i="3"/>
  <c r="AI5945" i="3"/>
  <c r="AH5945" i="3"/>
  <c r="AP5944" i="3"/>
  <c r="AM5944" i="3"/>
  <c r="AL5944" i="3"/>
  <c r="AK5944" i="3"/>
  <c r="AJ5944" i="3"/>
  <c r="AI5944" i="3"/>
  <c r="AH5944" i="3"/>
  <c r="AP5943" i="3"/>
  <c r="AM5943" i="3"/>
  <c r="AL5943" i="3"/>
  <c r="AK5943" i="3"/>
  <c r="AJ5943" i="3"/>
  <c r="AI5943" i="3"/>
  <c r="AH5943" i="3"/>
  <c r="AP5942" i="3"/>
  <c r="AM5942" i="3"/>
  <c r="AL5942" i="3"/>
  <c r="AK5942" i="3"/>
  <c r="AJ5942" i="3"/>
  <c r="AI5942" i="3"/>
  <c r="AH5942" i="3"/>
  <c r="AP5941" i="3"/>
  <c r="AM5941" i="3"/>
  <c r="AL5941" i="3"/>
  <c r="AK5941" i="3"/>
  <c r="AJ5941" i="3"/>
  <c r="AI5941" i="3"/>
  <c r="AH5941" i="3"/>
  <c r="AP5940" i="3"/>
  <c r="AM5940" i="3"/>
  <c r="AL5940" i="3"/>
  <c r="AK5940" i="3"/>
  <c r="AJ5940" i="3"/>
  <c r="AI5940" i="3"/>
  <c r="AH5940" i="3"/>
  <c r="AP5939" i="3"/>
  <c r="AM5939" i="3"/>
  <c r="AL5939" i="3"/>
  <c r="AK5939" i="3"/>
  <c r="AJ5939" i="3"/>
  <c r="AI5939" i="3"/>
  <c r="AH5939" i="3"/>
  <c r="AP5938" i="3"/>
  <c r="AM5938" i="3"/>
  <c r="AL5938" i="3"/>
  <c r="AK5938" i="3"/>
  <c r="AJ5938" i="3"/>
  <c r="AI5938" i="3"/>
  <c r="AH5938" i="3"/>
  <c r="AP5937" i="3"/>
  <c r="AM5937" i="3"/>
  <c r="AL5937" i="3"/>
  <c r="AK5937" i="3"/>
  <c r="AJ5937" i="3"/>
  <c r="AI5937" i="3"/>
  <c r="AH5937" i="3"/>
  <c r="AP5936" i="3"/>
  <c r="AM5936" i="3"/>
  <c r="AL5936" i="3"/>
  <c r="AK5936" i="3"/>
  <c r="AJ5936" i="3"/>
  <c r="AI5936" i="3"/>
  <c r="AH5936" i="3"/>
  <c r="AP5935" i="3"/>
  <c r="AM5935" i="3"/>
  <c r="AL5935" i="3"/>
  <c r="AK5935" i="3"/>
  <c r="AJ5935" i="3"/>
  <c r="AI5935" i="3"/>
  <c r="AH5935" i="3"/>
  <c r="AP5934" i="3"/>
  <c r="AM5934" i="3"/>
  <c r="AL5934" i="3"/>
  <c r="AK5934" i="3"/>
  <c r="AJ5934" i="3"/>
  <c r="AI5934" i="3"/>
  <c r="AH5934" i="3"/>
  <c r="AP5933" i="3"/>
  <c r="AM5933" i="3"/>
  <c r="AL5933" i="3"/>
  <c r="AK5933" i="3"/>
  <c r="AJ5933" i="3"/>
  <c r="AI5933" i="3"/>
  <c r="AH5933" i="3"/>
  <c r="AP5932" i="3"/>
  <c r="AM5932" i="3"/>
  <c r="AL5932" i="3"/>
  <c r="AK5932" i="3"/>
  <c r="AJ5932" i="3"/>
  <c r="AI5932" i="3"/>
  <c r="AH5932" i="3"/>
  <c r="AP5931" i="3"/>
  <c r="AM5931" i="3"/>
  <c r="AL5931" i="3"/>
  <c r="AK5931" i="3"/>
  <c r="AJ5931" i="3"/>
  <c r="AI5931" i="3"/>
  <c r="AH5931" i="3"/>
  <c r="AP5930" i="3"/>
  <c r="AM5930" i="3"/>
  <c r="AL5930" i="3"/>
  <c r="AK5930" i="3"/>
  <c r="AJ5930" i="3"/>
  <c r="AI5930" i="3"/>
  <c r="AH5930" i="3"/>
  <c r="AP5929" i="3"/>
  <c r="AM5929" i="3"/>
  <c r="AL5929" i="3"/>
  <c r="AK5929" i="3"/>
  <c r="AJ5929" i="3"/>
  <c r="AI5929" i="3"/>
  <c r="AH5929" i="3"/>
  <c r="AP5928" i="3"/>
  <c r="AM5928" i="3"/>
  <c r="AL5928" i="3"/>
  <c r="AK5928" i="3"/>
  <c r="AJ5928" i="3"/>
  <c r="AI5928" i="3"/>
  <c r="AH5928" i="3"/>
  <c r="AP5927" i="3"/>
  <c r="AM5927" i="3"/>
  <c r="AL5927" i="3"/>
  <c r="AK5927" i="3"/>
  <c r="AJ5927" i="3"/>
  <c r="AI5927" i="3"/>
  <c r="AH5927" i="3"/>
  <c r="AP5926" i="3"/>
  <c r="AM5926" i="3"/>
  <c r="AL5926" i="3"/>
  <c r="AK5926" i="3"/>
  <c r="AJ5926" i="3"/>
  <c r="AI5926" i="3"/>
  <c r="AH5926" i="3"/>
  <c r="AP5925" i="3"/>
  <c r="AM5925" i="3"/>
  <c r="AL5925" i="3"/>
  <c r="AK5925" i="3"/>
  <c r="AJ5925" i="3"/>
  <c r="AI5925" i="3"/>
  <c r="AH5925" i="3"/>
  <c r="AP5924" i="3"/>
  <c r="AM5924" i="3"/>
  <c r="AL5924" i="3"/>
  <c r="AK5924" i="3"/>
  <c r="AJ5924" i="3"/>
  <c r="AI5924" i="3"/>
  <c r="AH5924" i="3"/>
  <c r="AP5923" i="3"/>
  <c r="AM5923" i="3"/>
  <c r="AL5923" i="3"/>
  <c r="AK5923" i="3"/>
  <c r="AJ5923" i="3"/>
  <c r="AI5923" i="3"/>
  <c r="AH5923" i="3"/>
  <c r="AP5922" i="3"/>
  <c r="AM5922" i="3"/>
  <c r="AL5922" i="3"/>
  <c r="AK5922" i="3"/>
  <c r="AJ5922" i="3"/>
  <c r="AI5922" i="3"/>
  <c r="AH5922" i="3"/>
  <c r="AP5921" i="3"/>
  <c r="AM5921" i="3"/>
  <c r="AL5921" i="3"/>
  <c r="AK5921" i="3"/>
  <c r="AJ5921" i="3"/>
  <c r="AI5921" i="3"/>
  <c r="AH5921" i="3"/>
  <c r="AP5920" i="3"/>
  <c r="AM5920" i="3"/>
  <c r="AL5920" i="3"/>
  <c r="AK5920" i="3"/>
  <c r="AJ5920" i="3"/>
  <c r="AI5920" i="3"/>
  <c r="AH5920" i="3"/>
  <c r="AP5919" i="3"/>
  <c r="AM5919" i="3"/>
  <c r="AL5919" i="3"/>
  <c r="AK5919" i="3"/>
  <c r="AJ5919" i="3"/>
  <c r="AI5919" i="3"/>
  <c r="AH5919" i="3"/>
  <c r="AP5918" i="3"/>
  <c r="AM5918" i="3"/>
  <c r="AL5918" i="3"/>
  <c r="AK5918" i="3"/>
  <c r="AJ5918" i="3"/>
  <c r="AI5918" i="3"/>
  <c r="AH5918" i="3"/>
  <c r="AP5917" i="3"/>
  <c r="AM5917" i="3"/>
  <c r="AL5917" i="3"/>
  <c r="AK5917" i="3"/>
  <c r="AJ5917" i="3"/>
  <c r="AI5917" i="3"/>
  <c r="AH5917" i="3"/>
  <c r="AP5916" i="3"/>
  <c r="AM5916" i="3"/>
  <c r="AL5916" i="3"/>
  <c r="AK5916" i="3"/>
  <c r="AJ5916" i="3"/>
  <c r="AI5916" i="3"/>
  <c r="AH5916" i="3"/>
  <c r="AP5915" i="3"/>
  <c r="AM5915" i="3"/>
  <c r="AL5915" i="3"/>
  <c r="AK5915" i="3"/>
  <c r="AJ5915" i="3"/>
  <c r="AI5915" i="3"/>
  <c r="AH5915" i="3"/>
  <c r="AP5914" i="3"/>
  <c r="AM5914" i="3"/>
  <c r="AL5914" i="3"/>
  <c r="AK5914" i="3"/>
  <c r="AJ5914" i="3"/>
  <c r="AI5914" i="3"/>
  <c r="AH5914" i="3"/>
  <c r="AP5913" i="3"/>
  <c r="AM5913" i="3"/>
  <c r="AL5913" i="3"/>
  <c r="AK5913" i="3"/>
  <c r="AJ5913" i="3"/>
  <c r="AI5913" i="3"/>
  <c r="AH5913" i="3"/>
  <c r="AP5912" i="3"/>
  <c r="AM5912" i="3"/>
  <c r="AL5912" i="3"/>
  <c r="AK5912" i="3"/>
  <c r="AJ5912" i="3"/>
  <c r="AI5912" i="3"/>
  <c r="AH5912" i="3"/>
  <c r="AP5911" i="3"/>
  <c r="AM5911" i="3"/>
  <c r="AL5911" i="3"/>
  <c r="AK5911" i="3"/>
  <c r="AJ5911" i="3"/>
  <c r="AI5911" i="3"/>
  <c r="AH5911" i="3"/>
  <c r="AP5910" i="3"/>
  <c r="AM5910" i="3"/>
  <c r="AL5910" i="3"/>
  <c r="AK5910" i="3"/>
  <c r="AJ5910" i="3"/>
  <c r="AI5910" i="3"/>
  <c r="AH5910" i="3"/>
  <c r="AP5909" i="3"/>
  <c r="AM5909" i="3"/>
  <c r="AL5909" i="3"/>
  <c r="AK5909" i="3"/>
  <c r="AJ5909" i="3"/>
  <c r="AI5909" i="3"/>
  <c r="AH5909" i="3"/>
  <c r="AP5908" i="3"/>
  <c r="AM5908" i="3"/>
  <c r="AL5908" i="3"/>
  <c r="AK5908" i="3"/>
  <c r="AJ5908" i="3"/>
  <c r="AI5908" i="3"/>
  <c r="AH5908" i="3"/>
  <c r="AP5907" i="3"/>
  <c r="AM5907" i="3"/>
  <c r="AL5907" i="3"/>
  <c r="AK5907" i="3"/>
  <c r="AJ5907" i="3"/>
  <c r="AI5907" i="3"/>
  <c r="AH5907" i="3"/>
  <c r="AP5906" i="3"/>
  <c r="AM5906" i="3"/>
  <c r="AL5906" i="3"/>
  <c r="AK5906" i="3"/>
  <c r="AJ5906" i="3"/>
  <c r="AI5906" i="3"/>
  <c r="AH5906" i="3"/>
  <c r="AP5905" i="3"/>
  <c r="AM5905" i="3"/>
  <c r="AL5905" i="3"/>
  <c r="AK5905" i="3"/>
  <c r="AJ5905" i="3"/>
  <c r="AI5905" i="3"/>
  <c r="AH5905" i="3"/>
  <c r="AP5904" i="3"/>
  <c r="AM5904" i="3"/>
  <c r="AL5904" i="3"/>
  <c r="AK5904" i="3"/>
  <c r="AJ5904" i="3"/>
  <c r="AI5904" i="3"/>
  <c r="AH5904" i="3"/>
  <c r="AP5903" i="3"/>
  <c r="AM5903" i="3"/>
  <c r="AL5903" i="3"/>
  <c r="AK5903" i="3"/>
  <c r="AJ5903" i="3"/>
  <c r="AI5903" i="3"/>
  <c r="AH5903" i="3"/>
  <c r="AP5902" i="3"/>
  <c r="AM5902" i="3"/>
  <c r="AL5902" i="3"/>
  <c r="AK5902" i="3"/>
  <c r="AJ5902" i="3"/>
  <c r="AI5902" i="3"/>
  <c r="AH5902" i="3"/>
  <c r="AP5901" i="3"/>
  <c r="AM5901" i="3"/>
  <c r="AL5901" i="3"/>
  <c r="AK5901" i="3"/>
  <c r="AJ5901" i="3"/>
  <c r="AI5901" i="3"/>
  <c r="AH5901" i="3"/>
  <c r="AP5900" i="3"/>
  <c r="AM5900" i="3"/>
  <c r="AL5900" i="3"/>
  <c r="AK5900" i="3"/>
  <c r="AJ5900" i="3"/>
  <c r="AI5900" i="3"/>
  <c r="AH5900" i="3"/>
  <c r="AP5899" i="3"/>
  <c r="AM5899" i="3"/>
  <c r="AL5899" i="3"/>
  <c r="AK5899" i="3"/>
  <c r="AJ5899" i="3"/>
  <c r="AI5899" i="3"/>
  <c r="AH5899" i="3"/>
  <c r="AP5898" i="3"/>
  <c r="AM5898" i="3"/>
  <c r="AL5898" i="3"/>
  <c r="AK5898" i="3"/>
  <c r="AJ5898" i="3"/>
  <c r="AI5898" i="3"/>
  <c r="AH5898" i="3"/>
  <c r="AP5897" i="3"/>
  <c r="AM5897" i="3"/>
  <c r="AL5897" i="3"/>
  <c r="AK5897" i="3"/>
  <c r="AJ5897" i="3"/>
  <c r="AI5897" i="3"/>
  <c r="AH5897" i="3"/>
  <c r="AP5896" i="3"/>
  <c r="AM5896" i="3"/>
  <c r="AL5896" i="3"/>
  <c r="AK5896" i="3"/>
  <c r="AJ5896" i="3"/>
  <c r="AI5896" i="3"/>
  <c r="AH5896" i="3"/>
  <c r="AP5895" i="3"/>
  <c r="AM5895" i="3"/>
  <c r="AL5895" i="3"/>
  <c r="AK5895" i="3"/>
  <c r="AJ5895" i="3"/>
  <c r="AI5895" i="3"/>
  <c r="AH5895" i="3"/>
  <c r="AP5894" i="3"/>
  <c r="AM5894" i="3"/>
  <c r="AL5894" i="3"/>
  <c r="AK5894" i="3"/>
  <c r="AJ5894" i="3"/>
  <c r="AI5894" i="3"/>
  <c r="AH5894" i="3"/>
  <c r="AP5893" i="3"/>
  <c r="AM5893" i="3"/>
  <c r="AL5893" i="3"/>
  <c r="AK5893" i="3"/>
  <c r="AJ5893" i="3"/>
  <c r="AI5893" i="3"/>
  <c r="AH5893" i="3"/>
  <c r="AP5892" i="3"/>
  <c r="AM5892" i="3"/>
  <c r="AL5892" i="3"/>
  <c r="AK5892" i="3"/>
  <c r="AJ5892" i="3"/>
  <c r="AI5892" i="3"/>
  <c r="AH5892" i="3"/>
  <c r="AP5891" i="3"/>
  <c r="AM5891" i="3"/>
  <c r="AL5891" i="3"/>
  <c r="AK5891" i="3"/>
  <c r="AJ5891" i="3"/>
  <c r="AI5891" i="3"/>
  <c r="AH5891" i="3"/>
  <c r="AP5890" i="3"/>
  <c r="AM5890" i="3"/>
  <c r="AL5890" i="3"/>
  <c r="AK5890" i="3"/>
  <c r="AJ5890" i="3"/>
  <c r="AI5890" i="3"/>
  <c r="AH5890" i="3"/>
  <c r="AP5889" i="3"/>
  <c r="AM5889" i="3"/>
  <c r="AL5889" i="3"/>
  <c r="AK5889" i="3"/>
  <c r="AJ5889" i="3"/>
  <c r="AI5889" i="3"/>
  <c r="AH5889" i="3"/>
  <c r="AP5888" i="3"/>
  <c r="AM5888" i="3"/>
  <c r="AL5888" i="3"/>
  <c r="AK5888" i="3"/>
  <c r="AJ5888" i="3"/>
  <c r="AI5888" i="3"/>
  <c r="AH5888" i="3"/>
  <c r="AP5887" i="3"/>
  <c r="AM5887" i="3"/>
  <c r="AL5887" i="3"/>
  <c r="AK5887" i="3"/>
  <c r="AJ5887" i="3"/>
  <c r="AI5887" i="3"/>
  <c r="AH5887" i="3"/>
  <c r="AP5886" i="3"/>
  <c r="AM5886" i="3"/>
  <c r="AL5886" i="3"/>
  <c r="AK5886" i="3"/>
  <c r="AJ5886" i="3"/>
  <c r="AI5886" i="3"/>
  <c r="AH5886" i="3"/>
  <c r="AP5885" i="3"/>
  <c r="AM5885" i="3"/>
  <c r="AL5885" i="3"/>
  <c r="AK5885" i="3"/>
  <c r="AJ5885" i="3"/>
  <c r="AI5885" i="3"/>
  <c r="AH5885" i="3"/>
  <c r="AP5884" i="3"/>
  <c r="AM5884" i="3"/>
  <c r="AL5884" i="3"/>
  <c r="AK5884" i="3"/>
  <c r="AJ5884" i="3"/>
  <c r="AI5884" i="3"/>
  <c r="AH5884" i="3"/>
  <c r="AP5883" i="3"/>
  <c r="AM5883" i="3"/>
  <c r="AL5883" i="3"/>
  <c r="AK5883" i="3"/>
  <c r="AJ5883" i="3"/>
  <c r="AI5883" i="3"/>
  <c r="AH5883" i="3"/>
  <c r="AP5882" i="3"/>
  <c r="AM5882" i="3"/>
  <c r="AL5882" i="3"/>
  <c r="AK5882" i="3"/>
  <c r="AJ5882" i="3"/>
  <c r="AI5882" i="3"/>
  <c r="AH5882" i="3"/>
  <c r="AP5881" i="3"/>
  <c r="AM5881" i="3"/>
  <c r="AL5881" i="3"/>
  <c r="AK5881" i="3"/>
  <c r="AJ5881" i="3"/>
  <c r="AI5881" i="3"/>
  <c r="AH5881" i="3"/>
  <c r="AP5880" i="3"/>
  <c r="AM5880" i="3"/>
  <c r="AL5880" i="3"/>
  <c r="AK5880" i="3"/>
  <c r="AJ5880" i="3"/>
  <c r="AI5880" i="3"/>
  <c r="AH5880" i="3"/>
  <c r="AP5879" i="3"/>
  <c r="AM5879" i="3"/>
  <c r="AL5879" i="3"/>
  <c r="AK5879" i="3"/>
  <c r="AJ5879" i="3"/>
  <c r="AI5879" i="3"/>
  <c r="AH5879" i="3"/>
  <c r="AP5878" i="3"/>
  <c r="AM5878" i="3"/>
  <c r="AL5878" i="3"/>
  <c r="AK5878" i="3"/>
  <c r="AJ5878" i="3"/>
  <c r="AI5878" i="3"/>
  <c r="AH5878" i="3"/>
  <c r="AP5877" i="3"/>
  <c r="AM5877" i="3"/>
  <c r="AL5877" i="3"/>
  <c r="AK5877" i="3"/>
  <c r="AJ5877" i="3"/>
  <c r="AI5877" i="3"/>
  <c r="AH5877" i="3"/>
  <c r="AP5876" i="3"/>
  <c r="AM5876" i="3"/>
  <c r="AL5876" i="3"/>
  <c r="AK5876" i="3"/>
  <c r="AJ5876" i="3"/>
  <c r="AI5876" i="3"/>
  <c r="AH5876" i="3"/>
  <c r="AP5875" i="3"/>
  <c r="AM5875" i="3"/>
  <c r="AL5875" i="3"/>
  <c r="AK5875" i="3"/>
  <c r="AJ5875" i="3"/>
  <c r="AI5875" i="3"/>
  <c r="AH5875" i="3"/>
  <c r="AP5874" i="3"/>
  <c r="AM5874" i="3"/>
  <c r="AL5874" i="3"/>
  <c r="AK5874" i="3"/>
  <c r="AJ5874" i="3"/>
  <c r="AI5874" i="3"/>
  <c r="AH5874" i="3"/>
  <c r="AP5873" i="3"/>
  <c r="AM5873" i="3"/>
  <c r="AL5873" i="3"/>
  <c r="AK5873" i="3"/>
  <c r="AJ5873" i="3"/>
  <c r="AI5873" i="3"/>
  <c r="AH5873" i="3"/>
  <c r="AP5872" i="3"/>
  <c r="AM5872" i="3"/>
  <c r="AL5872" i="3"/>
  <c r="AK5872" i="3"/>
  <c r="AJ5872" i="3"/>
  <c r="AI5872" i="3"/>
  <c r="AH5872" i="3"/>
  <c r="AP5871" i="3"/>
  <c r="AM5871" i="3"/>
  <c r="AL5871" i="3"/>
  <c r="AK5871" i="3"/>
  <c r="AJ5871" i="3"/>
  <c r="AI5871" i="3"/>
  <c r="AH5871" i="3"/>
  <c r="AP5870" i="3"/>
  <c r="AM5870" i="3"/>
  <c r="AL5870" i="3"/>
  <c r="AK5870" i="3"/>
  <c r="AJ5870" i="3"/>
  <c r="AI5870" i="3"/>
  <c r="AH5870" i="3"/>
  <c r="AP5869" i="3"/>
  <c r="AM5869" i="3"/>
  <c r="AL5869" i="3"/>
  <c r="AK5869" i="3"/>
  <c r="AJ5869" i="3"/>
  <c r="AI5869" i="3"/>
  <c r="AH5869" i="3"/>
  <c r="AP5868" i="3"/>
  <c r="AM5868" i="3"/>
  <c r="AL5868" i="3"/>
  <c r="AK5868" i="3"/>
  <c r="AJ5868" i="3"/>
  <c r="AI5868" i="3"/>
  <c r="AH5868" i="3"/>
  <c r="AP5867" i="3"/>
  <c r="AM5867" i="3"/>
  <c r="AL5867" i="3"/>
  <c r="AK5867" i="3"/>
  <c r="AJ5867" i="3"/>
  <c r="AI5867" i="3"/>
  <c r="AH5867" i="3"/>
  <c r="AP5866" i="3"/>
  <c r="AM5866" i="3"/>
  <c r="AL5866" i="3"/>
  <c r="AK5866" i="3"/>
  <c r="AJ5866" i="3"/>
  <c r="AI5866" i="3"/>
  <c r="AH5866" i="3"/>
  <c r="AP5865" i="3"/>
  <c r="AM5865" i="3"/>
  <c r="AL5865" i="3"/>
  <c r="AK5865" i="3"/>
  <c r="AJ5865" i="3"/>
  <c r="AI5865" i="3"/>
  <c r="AH5865" i="3"/>
  <c r="AP5864" i="3"/>
  <c r="AM5864" i="3"/>
  <c r="AL5864" i="3"/>
  <c r="AK5864" i="3"/>
  <c r="AJ5864" i="3"/>
  <c r="AI5864" i="3"/>
  <c r="AH5864" i="3"/>
  <c r="AP5863" i="3"/>
  <c r="AM5863" i="3"/>
  <c r="AL5863" i="3"/>
  <c r="AK5863" i="3"/>
  <c r="AJ5863" i="3"/>
  <c r="AI5863" i="3"/>
  <c r="AH5863" i="3"/>
  <c r="AP5862" i="3"/>
  <c r="AM5862" i="3"/>
  <c r="AL5862" i="3"/>
  <c r="AK5862" i="3"/>
  <c r="AJ5862" i="3"/>
  <c r="AI5862" i="3"/>
  <c r="AH5862" i="3"/>
  <c r="AP5861" i="3"/>
  <c r="AM5861" i="3"/>
  <c r="AL5861" i="3"/>
  <c r="AK5861" i="3"/>
  <c r="AJ5861" i="3"/>
  <c r="AI5861" i="3"/>
  <c r="AH5861" i="3"/>
  <c r="AP5860" i="3"/>
  <c r="AM5860" i="3"/>
  <c r="AL5860" i="3"/>
  <c r="AK5860" i="3"/>
  <c r="AJ5860" i="3"/>
  <c r="AI5860" i="3"/>
  <c r="AH5860" i="3"/>
  <c r="AP5859" i="3"/>
  <c r="AM5859" i="3"/>
  <c r="AL5859" i="3"/>
  <c r="AK5859" i="3"/>
  <c r="AJ5859" i="3"/>
  <c r="AI5859" i="3"/>
  <c r="AH5859" i="3"/>
  <c r="AP5858" i="3"/>
  <c r="AM5858" i="3"/>
  <c r="AL5858" i="3"/>
  <c r="AK5858" i="3"/>
  <c r="AJ5858" i="3"/>
  <c r="AI5858" i="3"/>
  <c r="AH5858" i="3"/>
  <c r="AP5857" i="3"/>
  <c r="AM5857" i="3"/>
  <c r="AL5857" i="3"/>
  <c r="AK5857" i="3"/>
  <c r="AJ5857" i="3"/>
  <c r="AI5857" i="3"/>
  <c r="AH5857" i="3"/>
  <c r="AP5856" i="3"/>
  <c r="AM5856" i="3"/>
  <c r="AL5856" i="3"/>
  <c r="AK5856" i="3"/>
  <c r="AJ5856" i="3"/>
  <c r="AI5856" i="3"/>
  <c r="AH5856" i="3"/>
  <c r="AP5855" i="3"/>
  <c r="AM5855" i="3"/>
  <c r="AL5855" i="3"/>
  <c r="AK5855" i="3"/>
  <c r="AJ5855" i="3"/>
  <c r="AI5855" i="3"/>
  <c r="AH5855" i="3"/>
  <c r="AP5854" i="3"/>
  <c r="AM5854" i="3"/>
  <c r="AL5854" i="3"/>
  <c r="AK5854" i="3"/>
  <c r="AJ5854" i="3"/>
  <c r="AI5854" i="3"/>
  <c r="AH5854" i="3"/>
  <c r="AP5853" i="3"/>
  <c r="AM5853" i="3"/>
  <c r="AL5853" i="3"/>
  <c r="AK5853" i="3"/>
  <c r="AJ5853" i="3"/>
  <c r="AI5853" i="3"/>
  <c r="AH5853" i="3"/>
  <c r="AP5852" i="3"/>
  <c r="AM5852" i="3"/>
  <c r="AL5852" i="3"/>
  <c r="AK5852" i="3"/>
  <c r="AJ5852" i="3"/>
  <c r="AI5852" i="3"/>
  <c r="AH5852" i="3"/>
  <c r="AP5851" i="3"/>
  <c r="AM5851" i="3"/>
  <c r="AL5851" i="3"/>
  <c r="AK5851" i="3"/>
  <c r="AJ5851" i="3"/>
  <c r="AI5851" i="3"/>
  <c r="AH5851" i="3"/>
  <c r="AP5850" i="3"/>
  <c r="AM5850" i="3"/>
  <c r="AL5850" i="3"/>
  <c r="AK5850" i="3"/>
  <c r="AJ5850" i="3"/>
  <c r="AI5850" i="3"/>
  <c r="AH5850" i="3"/>
  <c r="AP5849" i="3"/>
  <c r="AM5849" i="3"/>
  <c r="AL5849" i="3"/>
  <c r="AK5849" i="3"/>
  <c r="AJ5849" i="3"/>
  <c r="AI5849" i="3"/>
  <c r="AH5849" i="3"/>
  <c r="AP5848" i="3"/>
  <c r="AM5848" i="3"/>
  <c r="AL5848" i="3"/>
  <c r="AK5848" i="3"/>
  <c r="AJ5848" i="3"/>
  <c r="AI5848" i="3"/>
  <c r="AH5848" i="3"/>
  <c r="AP5847" i="3"/>
  <c r="AM5847" i="3"/>
  <c r="AL5847" i="3"/>
  <c r="AK5847" i="3"/>
  <c r="AJ5847" i="3"/>
  <c r="AI5847" i="3"/>
  <c r="AH5847" i="3"/>
  <c r="AP5846" i="3"/>
  <c r="AM5846" i="3"/>
  <c r="AL5846" i="3"/>
  <c r="AK5846" i="3"/>
  <c r="AJ5846" i="3"/>
  <c r="AI5846" i="3"/>
  <c r="AH5846" i="3"/>
  <c r="AP5845" i="3"/>
  <c r="AM5845" i="3"/>
  <c r="AL5845" i="3"/>
  <c r="AK5845" i="3"/>
  <c r="AJ5845" i="3"/>
  <c r="AI5845" i="3"/>
  <c r="AH5845" i="3"/>
  <c r="AP5844" i="3"/>
  <c r="AM5844" i="3"/>
  <c r="AL5844" i="3"/>
  <c r="AK5844" i="3"/>
  <c r="AJ5844" i="3"/>
  <c r="AI5844" i="3"/>
  <c r="AH5844" i="3"/>
  <c r="AP5843" i="3"/>
  <c r="AM5843" i="3"/>
  <c r="AL5843" i="3"/>
  <c r="AK5843" i="3"/>
  <c r="AJ5843" i="3"/>
  <c r="AI5843" i="3"/>
  <c r="AH5843" i="3"/>
  <c r="AP5842" i="3"/>
  <c r="AM5842" i="3"/>
  <c r="AL5842" i="3"/>
  <c r="AK5842" i="3"/>
  <c r="AJ5842" i="3"/>
  <c r="AI5842" i="3"/>
  <c r="AH5842" i="3"/>
  <c r="AP5841" i="3"/>
  <c r="AM5841" i="3"/>
  <c r="AL5841" i="3"/>
  <c r="AK5841" i="3"/>
  <c r="AJ5841" i="3"/>
  <c r="AI5841" i="3"/>
  <c r="AH5841" i="3"/>
  <c r="AP5840" i="3"/>
  <c r="AM5840" i="3"/>
  <c r="AL5840" i="3"/>
  <c r="AK5840" i="3"/>
  <c r="AJ5840" i="3"/>
  <c r="AI5840" i="3"/>
  <c r="AH5840" i="3"/>
  <c r="AP5839" i="3"/>
  <c r="AM5839" i="3"/>
  <c r="AL5839" i="3"/>
  <c r="AK5839" i="3"/>
  <c r="AJ5839" i="3"/>
  <c r="AI5839" i="3"/>
  <c r="AH5839" i="3"/>
  <c r="AP5838" i="3"/>
  <c r="AM5838" i="3"/>
  <c r="AL5838" i="3"/>
  <c r="AK5838" i="3"/>
  <c r="AJ5838" i="3"/>
  <c r="AI5838" i="3"/>
  <c r="AH5838" i="3"/>
  <c r="AP5837" i="3"/>
  <c r="AM5837" i="3"/>
  <c r="AL5837" i="3"/>
  <c r="AK5837" i="3"/>
  <c r="AJ5837" i="3"/>
  <c r="AI5837" i="3"/>
  <c r="AH5837" i="3"/>
  <c r="AP5836" i="3"/>
  <c r="AM5836" i="3"/>
  <c r="AL5836" i="3"/>
  <c r="AK5836" i="3"/>
  <c r="AJ5836" i="3"/>
  <c r="AI5836" i="3"/>
  <c r="AH5836" i="3"/>
  <c r="AP5835" i="3"/>
  <c r="AM5835" i="3"/>
  <c r="AL5835" i="3"/>
  <c r="AK5835" i="3"/>
  <c r="AJ5835" i="3"/>
  <c r="AI5835" i="3"/>
  <c r="AH5835" i="3"/>
  <c r="AP5834" i="3"/>
  <c r="AM5834" i="3"/>
  <c r="AL5834" i="3"/>
  <c r="AK5834" i="3"/>
  <c r="AJ5834" i="3"/>
  <c r="AI5834" i="3"/>
  <c r="AH5834" i="3"/>
  <c r="AP5833" i="3"/>
  <c r="AM5833" i="3"/>
  <c r="AL5833" i="3"/>
  <c r="AK5833" i="3"/>
  <c r="AJ5833" i="3"/>
  <c r="AI5833" i="3"/>
  <c r="AH5833" i="3"/>
  <c r="AP5832" i="3"/>
  <c r="AM5832" i="3"/>
  <c r="AL5832" i="3"/>
  <c r="AK5832" i="3"/>
  <c r="AJ5832" i="3"/>
  <c r="AI5832" i="3"/>
  <c r="AH5832" i="3"/>
  <c r="AP5831" i="3"/>
  <c r="AM5831" i="3"/>
  <c r="AL5831" i="3"/>
  <c r="AK5831" i="3"/>
  <c r="AJ5831" i="3"/>
  <c r="AI5831" i="3"/>
  <c r="AH5831" i="3"/>
  <c r="AP5830" i="3"/>
  <c r="AM5830" i="3"/>
  <c r="AL5830" i="3"/>
  <c r="AK5830" i="3"/>
  <c r="AJ5830" i="3"/>
  <c r="AI5830" i="3"/>
  <c r="AH5830" i="3"/>
  <c r="AP5829" i="3"/>
  <c r="AM5829" i="3"/>
  <c r="AL5829" i="3"/>
  <c r="AK5829" i="3"/>
  <c r="AJ5829" i="3"/>
  <c r="AI5829" i="3"/>
  <c r="AH5829" i="3"/>
  <c r="AP5828" i="3"/>
  <c r="AM5828" i="3"/>
  <c r="AL5828" i="3"/>
  <c r="AK5828" i="3"/>
  <c r="AJ5828" i="3"/>
  <c r="AI5828" i="3"/>
  <c r="AH5828" i="3"/>
  <c r="AP5827" i="3"/>
  <c r="AM5827" i="3"/>
  <c r="AL5827" i="3"/>
  <c r="AK5827" i="3"/>
  <c r="AJ5827" i="3"/>
  <c r="AI5827" i="3"/>
  <c r="AH5827" i="3"/>
  <c r="AP5826" i="3"/>
  <c r="AM5826" i="3"/>
  <c r="AL5826" i="3"/>
  <c r="AK5826" i="3"/>
  <c r="AJ5826" i="3"/>
  <c r="AI5826" i="3"/>
  <c r="AH5826" i="3"/>
  <c r="AP5825" i="3"/>
  <c r="AM5825" i="3"/>
  <c r="AL5825" i="3"/>
  <c r="AK5825" i="3"/>
  <c r="AJ5825" i="3"/>
  <c r="AI5825" i="3"/>
  <c r="AH5825" i="3"/>
  <c r="AP5824" i="3"/>
  <c r="AM5824" i="3"/>
  <c r="AL5824" i="3"/>
  <c r="AK5824" i="3"/>
  <c r="AJ5824" i="3"/>
  <c r="AI5824" i="3"/>
  <c r="AH5824" i="3"/>
  <c r="AP5823" i="3"/>
  <c r="AM5823" i="3"/>
  <c r="AL5823" i="3"/>
  <c r="AK5823" i="3"/>
  <c r="AJ5823" i="3"/>
  <c r="AI5823" i="3"/>
  <c r="AH5823" i="3"/>
  <c r="AP5822" i="3"/>
  <c r="AM5822" i="3"/>
  <c r="AL5822" i="3"/>
  <c r="AK5822" i="3"/>
  <c r="AJ5822" i="3"/>
  <c r="AI5822" i="3"/>
  <c r="AH5822" i="3"/>
  <c r="AP5821" i="3"/>
  <c r="AM5821" i="3"/>
  <c r="AL5821" i="3"/>
  <c r="AK5821" i="3"/>
  <c r="AJ5821" i="3"/>
  <c r="AI5821" i="3"/>
  <c r="AH5821" i="3"/>
  <c r="AP5820" i="3"/>
  <c r="AM5820" i="3"/>
  <c r="AL5820" i="3"/>
  <c r="AK5820" i="3"/>
  <c r="AJ5820" i="3"/>
  <c r="AI5820" i="3"/>
  <c r="AH5820" i="3"/>
  <c r="AP5819" i="3"/>
  <c r="AM5819" i="3"/>
  <c r="AL5819" i="3"/>
  <c r="AK5819" i="3"/>
  <c r="AJ5819" i="3"/>
  <c r="AI5819" i="3"/>
  <c r="AH5819" i="3"/>
  <c r="AP5818" i="3"/>
  <c r="AM5818" i="3"/>
  <c r="AL5818" i="3"/>
  <c r="AK5818" i="3"/>
  <c r="AJ5818" i="3"/>
  <c r="AI5818" i="3"/>
  <c r="AH5818" i="3"/>
  <c r="AP5817" i="3"/>
  <c r="AM5817" i="3"/>
  <c r="AL5817" i="3"/>
  <c r="AK5817" i="3"/>
  <c r="AJ5817" i="3"/>
  <c r="AI5817" i="3"/>
  <c r="AH5817" i="3"/>
  <c r="AP5816" i="3"/>
  <c r="AM5816" i="3"/>
  <c r="AL5816" i="3"/>
  <c r="AK5816" i="3"/>
  <c r="AJ5816" i="3"/>
  <c r="AI5816" i="3"/>
  <c r="AH5816" i="3"/>
  <c r="AP5815" i="3"/>
  <c r="AM5815" i="3"/>
  <c r="AL5815" i="3"/>
  <c r="AK5815" i="3"/>
  <c r="AJ5815" i="3"/>
  <c r="AI5815" i="3"/>
  <c r="AH5815" i="3"/>
  <c r="AP5814" i="3"/>
  <c r="AM5814" i="3"/>
  <c r="AL5814" i="3"/>
  <c r="AK5814" i="3"/>
  <c r="AJ5814" i="3"/>
  <c r="AI5814" i="3"/>
  <c r="AH5814" i="3"/>
  <c r="AP5813" i="3"/>
  <c r="AM5813" i="3"/>
  <c r="AL5813" i="3"/>
  <c r="AK5813" i="3"/>
  <c r="AJ5813" i="3"/>
  <c r="AI5813" i="3"/>
  <c r="AH5813" i="3"/>
  <c r="AP5812" i="3"/>
  <c r="AM5812" i="3"/>
  <c r="AL5812" i="3"/>
  <c r="AK5812" i="3"/>
  <c r="AJ5812" i="3"/>
  <c r="AI5812" i="3"/>
  <c r="AH5812" i="3"/>
  <c r="AP5811" i="3"/>
  <c r="AM5811" i="3"/>
  <c r="AL5811" i="3"/>
  <c r="AK5811" i="3"/>
  <c r="AJ5811" i="3"/>
  <c r="AI5811" i="3"/>
  <c r="AH5811" i="3"/>
  <c r="AP5810" i="3"/>
  <c r="AM5810" i="3"/>
  <c r="AL5810" i="3"/>
  <c r="AK5810" i="3"/>
  <c r="AJ5810" i="3"/>
  <c r="AI5810" i="3"/>
  <c r="AH5810" i="3"/>
  <c r="AP5809" i="3"/>
  <c r="AM5809" i="3"/>
  <c r="AL5809" i="3"/>
  <c r="AK5809" i="3"/>
  <c r="AJ5809" i="3"/>
  <c r="AI5809" i="3"/>
  <c r="AH5809" i="3"/>
  <c r="AP5808" i="3"/>
  <c r="AM5808" i="3"/>
  <c r="AL5808" i="3"/>
  <c r="AK5808" i="3"/>
  <c r="AJ5808" i="3"/>
  <c r="AI5808" i="3"/>
  <c r="AH5808" i="3"/>
  <c r="AP5807" i="3"/>
  <c r="AM5807" i="3"/>
  <c r="AL5807" i="3"/>
  <c r="AK5807" i="3"/>
  <c r="AJ5807" i="3"/>
  <c r="AI5807" i="3"/>
  <c r="AH5807" i="3"/>
  <c r="AP5806" i="3"/>
  <c r="AM5806" i="3"/>
  <c r="AL5806" i="3"/>
  <c r="AK5806" i="3"/>
  <c r="AJ5806" i="3"/>
  <c r="AI5806" i="3"/>
  <c r="AH5806" i="3"/>
  <c r="AP5805" i="3"/>
  <c r="AM5805" i="3"/>
  <c r="AL5805" i="3"/>
  <c r="AK5805" i="3"/>
  <c r="AJ5805" i="3"/>
  <c r="AI5805" i="3"/>
  <c r="AH5805" i="3"/>
  <c r="AP5804" i="3"/>
  <c r="AM5804" i="3"/>
  <c r="AL5804" i="3"/>
  <c r="AK5804" i="3"/>
  <c r="AJ5804" i="3"/>
  <c r="AI5804" i="3"/>
  <c r="AH5804" i="3"/>
  <c r="AP5803" i="3"/>
  <c r="AM5803" i="3"/>
  <c r="AL5803" i="3"/>
  <c r="AK5803" i="3"/>
  <c r="AJ5803" i="3"/>
  <c r="AI5803" i="3"/>
  <c r="AH5803" i="3"/>
  <c r="AP5802" i="3"/>
  <c r="AM5802" i="3"/>
  <c r="AL5802" i="3"/>
  <c r="AK5802" i="3"/>
  <c r="AJ5802" i="3"/>
  <c r="AI5802" i="3"/>
  <c r="AH5802" i="3"/>
  <c r="AP5801" i="3"/>
  <c r="AM5801" i="3"/>
  <c r="AL5801" i="3"/>
  <c r="AK5801" i="3"/>
  <c r="AJ5801" i="3"/>
  <c r="AI5801" i="3"/>
  <c r="AH5801" i="3"/>
  <c r="AP5800" i="3"/>
  <c r="AM5800" i="3"/>
  <c r="AL5800" i="3"/>
  <c r="AK5800" i="3"/>
  <c r="AJ5800" i="3"/>
  <c r="AI5800" i="3"/>
  <c r="AH5800" i="3"/>
  <c r="AP5799" i="3"/>
  <c r="AM5799" i="3"/>
  <c r="AL5799" i="3"/>
  <c r="AK5799" i="3"/>
  <c r="AJ5799" i="3"/>
  <c r="AI5799" i="3"/>
  <c r="AH5799" i="3"/>
  <c r="AP5798" i="3"/>
  <c r="AM5798" i="3"/>
  <c r="AL5798" i="3"/>
  <c r="AK5798" i="3"/>
  <c r="AJ5798" i="3"/>
  <c r="AI5798" i="3"/>
  <c r="AH5798" i="3"/>
  <c r="AP5797" i="3"/>
  <c r="AM5797" i="3"/>
  <c r="AL5797" i="3"/>
  <c r="AK5797" i="3"/>
  <c r="AJ5797" i="3"/>
  <c r="AI5797" i="3"/>
  <c r="AH5797" i="3"/>
  <c r="AP5796" i="3"/>
  <c r="AM5796" i="3"/>
  <c r="AL5796" i="3"/>
  <c r="AK5796" i="3"/>
  <c r="AJ5796" i="3"/>
  <c r="AI5796" i="3"/>
  <c r="AH5796" i="3"/>
  <c r="AP5795" i="3"/>
  <c r="AM5795" i="3"/>
  <c r="AL5795" i="3"/>
  <c r="AK5795" i="3"/>
  <c r="AJ5795" i="3"/>
  <c r="AI5795" i="3"/>
  <c r="AH5795" i="3"/>
  <c r="AP5794" i="3"/>
  <c r="AM5794" i="3"/>
  <c r="AL5794" i="3"/>
  <c r="AK5794" i="3"/>
  <c r="AJ5794" i="3"/>
  <c r="AI5794" i="3"/>
  <c r="AH5794" i="3"/>
  <c r="AP5793" i="3"/>
  <c r="AM5793" i="3"/>
  <c r="AL5793" i="3"/>
  <c r="AK5793" i="3"/>
  <c r="AJ5793" i="3"/>
  <c r="AI5793" i="3"/>
  <c r="AH5793" i="3"/>
  <c r="AP5792" i="3"/>
  <c r="AM5792" i="3"/>
  <c r="AL5792" i="3"/>
  <c r="AK5792" i="3"/>
  <c r="AJ5792" i="3"/>
  <c r="AI5792" i="3"/>
  <c r="AH5792" i="3"/>
  <c r="AP5791" i="3"/>
  <c r="AM5791" i="3"/>
  <c r="AL5791" i="3"/>
  <c r="AK5791" i="3"/>
  <c r="AJ5791" i="3"/>
  <c r="AI5791" i="3"/>
  <c r="AH5791" i="3"/>
  <c r="AP5790" i="3"/>
  <c r="AM5790" i="3"/>
  <c r="AL5790" i="3"/>
  <c r="AK5790" i="3"/>
  <c r="AJ5790" i="3"/>
  <c r="AI5790" i="3"/>
  <c r="AH5790" i="3"/>
  <c r="AP5789" i="3"/>
  <c r="AM5789" i="3"/>
  <c r="AL5789" i="3"/>
  <c r="AK5789" i="3"/>
  <c r="AJ5789" i="3"/>
  <c r="AI5789" i="3"/>
  <c r="AH5789" i="3"/>
  <c r="AP5788" i="3"/>
  <c r="AM5788" i="3"/>
  <c r="AL5788" i="3"/>
  <c r="AK5788" i="3"/>
  <c r="AJ5788" i="3"/>
  <c r="AI5788" i="3"/>
  <c r="AH5788" i="3"/>
  <c r="AP5787" i="3"/>
  <c r="AM5787" i="3"/>
  <c r="AL5787" i="3"/>
  <c r="AK5787" i="3"/>
  <c r="AJ5787" i="3"/>
  <c r="AI5787" i="3"/>
  <c r="AH5787" i="3"/>
  <c r="AP5786" i="3"/>
  <c r="AM5786" i="3"/>
  <c r="AL5786" i="3"/>
  <c r="AK5786" i="3"/>
  <c r="AJ5786" i="3"/>
  <c r="AI5786" i="3"/>
  <c r="AH5786" i="3"/>
  <c r="AP5785" i="3"/>
  <c r="AM5785" i="3"/>
  <c r="AL5785" i="3"/>
  <c r="AK5785" i="3"/>
  <c r="AJ5785" i="3"/>
  <c r="AI5785" i="3"/>
  <c r="AH5785" i="3"/>
  <c r="AP5784" i="3"/>
  <c r="AM5784" i="3"/>
  <c r="AL5784" i="3"/>
  <c r="AK5784" i="3"/>
  <c r="AJ5784" i="3"/>
  <c r="AI5784" i="3"/>
  <c r="AH5784" i="3"/>
  <c r="AP5783" i="3"/>
  <c r="AM5783" i="3"/>
  <c r="AL5783" i="3"/>
  <c r="AK5783" i="3"/>
  <c r="AJ5783" i="3"/>
  <c r="AI5783" i="3"/>
  <c r="AH5783" i="3"/>
  <c r="AP5782" i="3"/>
  <c r="AM5782" i="3"/>
  <c r="AL5782" i="3"/>
  <c r="AK5782" i="3"/>
  <c r="AJ5782" i="3"/>
  <c r="AI5782" i="3"/>
  <c r="AH5782" i="3"/>
  <c r="AP5781" i="3"/>
  <c r="AM5781" i="3"/>
  <c r="AL5781" i="3"/>
  <c r="AK5781" i="3"/>
  <c r="AJ5781" i="3"/>
  <c r="AI5781" i="3"/>
  <c r="AH5781" i="3"/>
  <c r="AP5780" i="3"/>
  <c r="AM5780" i="3"/>
  <c r="AL5780" i="3"/>
  <c r="AK5780" i="3"/>
  <c r="AJ5780" i="3"/>
  <c r="AI5780" i="3"/>
  <c r="AH5780" i="3"/>
  <c r="AP5779" i="3"/>
  <c r="AM5779" i="3"/>
  <c r="AL5779" i="3"/>
  <c r="AK5779" i="3"/>
  <c r="AJ5779" i="3"/>
  <c r="AI5779" i="3"/>
  <c r="AH5779" i="3"/>
  <c r="AP5778" i="3"/>
  <c r="AM5778" i="3"/>
  <c r="AL5778" i="3"/>
  <c r="AK5778" i="3"/>
  <c r="AJ5778" i="3"/>
  <c r="AI5778" i="3"/>
  <c r="AH5778" i="3"/>
  <c r="AP5777" i="3"/>
  <c r="AM5777" i="3"/>
  <c r="AL5777" i="3"/>
  <c r="AK5777" i="3"/>
  <c r="AJ5777" i="3"/>
  <c r="AI5777" i="3"/>
  <c r="AH5777" i="3"/>
  <c r="AP5776" i="3"/>
  <c r="AM5776" i="3"/>
  <c r="AL5776" i="3"/>
  <c r="AK5776" i="3"/>
  <c r="AJ5776" i="3"/>
  <c r="AI5776" i="3"/>
  <c r="AH5776" i="3"/>
  <c r="AP5775" i="3"/>
  <c r="AM5775" i="3"/>
  <c r="AL5775" i="3"/>
  <c r="AK5775" i="3"/>
  <c r="AJ5775" i="3"/>
  <c r="AI5775" i="3"/>
  <c r="AH5775" i="3"/>
  <c r="AP5774" i="3"/>
  <c r="AM5774" i="3"/>
  <c r="AL5774" i="3"/>
  <c r="AK5774" i="3"/>
  <c r="AJ5774" i="3"/>
  <c r="AI5774" i="3"/>
  <c r="AH5774" i="3"/>
  <c r="AP5773" i="3"/>
  <c r="AM5773" i="3"/>
  <c r="AL5773" i="3"/>
  <c r="AK5773" i="3"/>
  <c r="AJ5773" i="3"/>
  <c r="AI5773" i="3"/>
  <c r="AH5773" i="3"/>
  <c r="AP5772" i="3"/>
  <c r="AM5772" i="3"/>
  <c r="AL5772" i="3"/>
  <c r="AK5772" i="3"/>
  <c r="AJ5772" i="3"/>
  <c r="AI5772" i="3"/>
  <c r="AH5772" i="3"/>
  <c r="AP5771" i="3"/>
  <c r="AM5771" i="3"/>
  <c r="AL5771" i="3"/>
  <c r="AK5771" i="3"/>
  <c r="AJ5771" i="3"/>
  <c r="AI5771" i="3"/>
  <c r="AH5771" i="3"/>
  <c r="AP5770" i="3"/>
  <c r="AM5770" i="3"/>
  <c r="AL5770" i="3"/>
  <c r="AK5770" i="3"/>
  <c r="AJ5770" i="3"/>
  <c r="AI5770" i="3"/>
  <c r="AH5770" i="3"/>
  <c r="AP5769" i="3"/>
  <c r="AM5769" i="3"/>
  <c r="AL5769" i="3"/>
  <c r="AK5769" i="3"/>
  <c r="AJ5769" i="3"/>
  <c r="AI5769" i="3"/>
  <c r="AH5769" i="3"/>
  <c r="AP5768" i="3"/>
  <c r="AM5768" i="3"/>
  <c r="AL5768" i="3"/>
  <c r="AK5768" i="3"/>
  <c r="AJ5768" i="3"/>
  <c r="AI5768" i="3"/>
  <c r="AH5768" i="3"/>
  <c r="AP5767" i="3"/>
  <c r="AM5767" i="3"/>
  <c r="AL5767" i="3"/>
  <c r="AK5767" i="3"/>
  <c r="AJ5767" i="3"/>
  <c r="AI5767" i="3"/>
  <c r="AH5767" i="3"/>
  <c r="AP5766" i="3"/>
  <c r="AM5766" i="3"/>
  <c r="AL5766" i="3"/>
  <c r="AK5766" i="3"/>
  <c r="AJ5766" i="3"/>
  <c r="AI5766" i="3"/>
  <c r="AH5766" i="3"/>
  <c r="AP5765" i="3"/>
  <c r="AM5765" i="3"/>
  <c r="AL5765" i="3"/>
  <c r="AK5765" i="3"/>
  <c r="AJ5765" i="3"/>
  <c r="AI5765" i="3"/>
  <c r="AH5765" i="3"/>
  <c r="AP5764" i="3"/>
  <c r="AM5764" i="3"/>
  <c r="AL5764" i="3"/>
  <c r="AK5764" i="3"/>
  <c r="AJ5764" i="3"/>
  <c r="AI5764" i="3"/>
  <c r="AH5764" i="3"/>
  <c r="AP5763" i="3"/>
  <c r="AM5763" i="3"/>
  <c r="AL5763" i="3"/>
  <c r="AK5763" i="3"/>
  <c r="AJ5763" i="3"/>
  <c r="AI5763" i="3"/>
  <c r="AH5763" i="3"/>
  <c r="AP5762" i="3"/>
  <c r="AM5762" i="3"/>
  <c r="AL5762" i="3"/>
  <c r="AK5762" i="3"/>
  <c r="AJ5762" i="3"/>
  <c r="AI5762" i="3"/>
  <c r="AH5762" i="3"/>
  <c r="AP5761" i="3"/>
  <c r="AM5761" i="3"/>
  <c r="AL5761" i="3"/>
  <c r="AK5761" i="3"/>
  <c r="AJ5761" i="3"/>
  <c r="AI5761" i="3"/>
  <c r="AH5761" i="3"/>
  <c r="AP5760" i="3"/>
  <c r="AM5760" i="3"/>
  <c r="AL5760" i="3"/>
  <c r="AK5760" i="3"/>
  <c r="AJ5760" i="3"/>
  <c r="AI5760" i="3"/>
  <c r="AH5760" i="3"/>
  <c r="AP5759" i="3"/>
  <c r="AM5759" i="3"/>
  <c r="AL5759" i="3"/>
  <c r="AK5759" i="3"/>
  <c r="AJ5759" i="3"/>
  <c r="AI5759" i="3"/>
  <c r="AH5759" i="3"/>
  <c r="AP5758" i="3" l="1"/>
  <c r="AM5758" i="3"/>
  <c r="AL5758" i="3"/>
  <c r="AK5758" i="3"/>
  <c r="AJ5758" i="3"/>
  <c r="AI5758" i="3"/>
  <c r="AH5758" i="3"/>
  <c r="AP5757" i="3"/>
  <c r="AM5757" i="3"/>
  <c r="AL5757" i="3"/>
  <c r="AK5757" i="3"/>
  <c r="AJ5757" i="3"/>
  <c r="AI5757" i="3"/>
  <c r="AH5757" i="3"/>
  <c r="AP5756" i="3"/>
  <c r="AM5756" i="3"/>
  <c r="AL5756" i="3"/>
  <c r="AK5756" i="3"/>
  <c r="AJ5756" i="3"/>
  <c r="AI5756" i="3"/>
  <c r="AH5756" i="3"/>
  <c r="AP5755" i="3"/>
  <c r="AM5755" i="3"/>
  <c r="AL5755" i="3"/>
  <c r="AK5755" i="3"/>
  <c r="AJ5755" i="3"/>
  <c r="AI5755" i="3"/>
  <c r="AH5755" i="3"/>
  <c r="AP5754" i="3"/>
  <c r="AM5754" i="3"/>
  <c r="AL5754" i="3"/>
  <c r="AK5754" i="3"/>
  <c r="AJ5754" i="3"/>
  <c r="AI5754" i="3"/>
  <c r="AH5754" i="3"/>
  <c r="AP5753" i="3"/>
  <c r="AM5753" i="3"/>
  <c r="AL5753" i="3"/>
  <c r="AK5753" i="3"/>
  <c r="AJ5753" i="3"/>
  <c r="AI5753" i="3"/>
  <c r="AH5753" i="3"/>
  <c r="AP5752" i="3"/>
  <c r="AM5752" i="3"/>
  <c r="AL5752" i="3"/>
  <c r="AK5752" i="3"/>
  <c r="AJ5752" i="3"/>
  <c r="AI5752" i="3"/>
  <c r="AH5752" i="3"/>
  <c r="AP5751" i="3"/>
  <c r="AM5751" i="3"/>
  <c r="AL5751" i="3"/>
  <c r="AK5751" i="3"/>
  <c r="AJ5751" i="3"/>
  <c r="AI5751" i="3"/>
  <c r="AH5751" i="3"/>
  <c r="AP5750" i="3"/>
  <c r="AM5750" i="3"/>
  <c r="AL5750" i="3"/>
  <c r="AK5750" i="3"/>
  <c r="AJ5750" i="3"/>
  <c r="AI5750" i="3"/>
  <c r="AH5750" i="3"/>
  <c r="AP5749" i="3"/>
  <c r="AM5749" i="3"/>
  <c r="AL5749" i="3"/>
  <c r="AK5749" i="3"/>
  <c r="AJ5749" i="3"/>
  <c r="AI5749" i="3"/>
  <c r="AH5749" i="3"/>
  <c r="AP5748" i="3"/>
  <c r="AM5748" i="3"/>
  <c r="AL5748" i="3"/>
  <c r="AK5748" i="3"/>
  <c r="AJ5748" i="3"/>
  <c r="AI5748" i="3"/>
  <c r="AH5748" i="3"/>
  <c r="AP5747" i="3"/>
  <c r="AM5747" i="3"/>
  <c r="AL5747" i="3"/>
  <c r="AK5747" i="3"/>
  <c r="AJ5747" i="3"/>
  <c r="AI5747" i="3"/>
  <c r="AH5747" i="3"/>
  <c r="AP5746" i="3"/>
  <c r="AM5746" i="3"/>
  <c r="AL5746" i="3"/>
  <c r="AK5746" i="3"/>
  <c r="AJ5746" i="3"/>
  <c r="AI5746" i="3"/>
  <c r="AH5746" i="3"/>
  <c r="AP5745" i="3"/>
  <c r="AM5745" i="3"/>
  <c r="AL5745" i="3"/>
  <c r="AK5745" i="3"/>
  <c r="AJ5745" i="3"/>
  <c r="AI5745" i="3"/>
  <c r="AH5745" i="3"/>
  <c r="AP5744" i="3"/>
  <c r="AM5744" i="3"/>
  <c r="AL5744" i="3"/>
  <c r="AK5744" i="3"/>
  <c r="AJ5744" i="3"/>
  <c r="AI5744" i="3"/>
  <c r="AH5744" i="3"/>
  <c r="AP5743" i="3"/>
  <c r="AM5743" i="3"/>
  <c r="AL5743" i="3"/>
  <c r="AK5743" i="3"/>
  <c r="AJ5743" i="3"/>
  <c r="AI5743" i="3"/>
  <c r="AH5743" i="3"/>
  <c r="AP5742" i="3"/>
  <c r="AM5742" i="3"/>
  <c r="AL5742" i="3"/>
  <c r="AK5742" i="3"/>
  <c r="AJ5742" i="3"/>
  <c r="AI5742" i="3"/>
  <c r="AH5742" i="3"/>
  <c r="AP5741" i="3"/>
  <c r="AM5741" i="3"/>
  <c r="AL5741" i="3"/>
  <c r="AK5741" i="3"/>
  <c r="AJ5741" i="3"/>
  <c r="AI5741" i="3"/>
  <c r="AH5741" i="3"/>
  <c r="AP5740" i="3"/>
  <c r="AM5740" i="3"/>
  <c r="AL5740" i="3"/>
  <c r="AK5740" i="3"/>
  <c r="AJ5740" i="3"/>
  <c r="AI5740" i="3"/>
  <c r="AH5740" i="3"/>
  <c r="AP5739" i="3"/>
  <c r="AM5739" i="3"/>
  <c r="AL5739" i="3"/>
  <c r="AK5739" i="3"/>
  <c r="AJ5739" i="3"/>
  <c r="AI5739" i="3"/>
  <c r="AH5739" i="3"/>
  <c r="AP5738" i="3"/>
  <c r="AM5738" i="3"/>
  <c r="AL5738" i="3"/>
  <c r="AK5738" i="3"/>
  <c r="AJ5738" i="3"/>
  <c r="AI5738" i="3"/>
  <c r="AH5738" i="3"/>
  <c r="AP5737" i="3"/>
  <c r="AM5737" i="3"/>
  <c r="AL5737" i="3"/>
  <c r="AK5737" i="3"/>
  <c r="AJ5737" i="3"/>
  <c r="AI5737" i="3"/>
  <c r="AH5737" i="3"/>
  <c r="AP5736" i="3"/>
  <c r="AM5736" i="3"/>
  <c r="AL5736" i="3"/>
  <c r="AK5736" i="3"/>
  <c r="AJ5736" i="3"/>
  <c r="AI5736" i="3"/>
  <c r="AH5736" i="3"/>
  <c r="AP5735" i="3"/>
  <c r="AM5735" i="3"/>
  <c r="AL5735" i="3"/>
  <c r="AK5735" i="3"/>
  <c r="AJ5735" i="3"/>
  <c r="AI5735" i="3"/>
  <c r="AH5735" i="3"/>
  <c r="AP5734" i="3"/>
  <c r="AM5734" i="3"/>
  <c r="AL5734" i="3"/>
  <c r="AK5734" i="3"/>
  <c r="AJ5734" i="3"/>
  <c r="AI5734" i="3"/>
  <c r="AH5734" i="3"/>
  <c r="AP5733" i="3"/>
  <c r="AM5733" i="3"/>
  <c r="AL5733" i="3"/>
  <c r="AK5733" i="3"/>
  <c r="AJ5733" i="3"/>
  <c r="AI5733" i="3"/>
  <c r="AH5733" i="3"/>
  <c r="AP5732" i="3"/>
  <c r="AM5732" i="3"/>
  <c r="AL5732" i="3"/>
  <c r="AK5732" i="3"/>
  <c r="AJ5732" i="3"/>
  <c r="AI5732" i="3"/>
  <c r="AH5732" i="3"/>
  <c r="AP5731" i="3"/>
  <c r="AM5731" i="3"/>
  <c r="AL5731" i="3"/>
  <c r="AK5731" i="3"/>
  <c r="AJ5731" i="3"/>
  <c r="AI5731" i="3"/>
  <c r="AH5731" i="3"/>
  <c r="AP5730" i="3"/>
  <c r="AM5730" i="3"/>
  <c r="AL5730" i="3"/>
  <c r="AK5730" i="3"/>
  <c r="AJ5730" i="3"/>
  <c r="AI5730" i="3"/>
  <c r="AH5730" i="3"/>
  <c r="AP5729" i="3"/>
  <c r="AM5729" i="3"/>
  <c r="AL5729" i="3"/>
  <c r="AK5729" i="3"/>
  <c r="AJ5729" i="3"/>
  <c r="AI5729" i="3"/>
  <c r="AH5729" i="3"/>
  <c r="AP5728" i="3"/>
  <c r="AM5728" i="3"/>
  <c r="AL5728" i="3"/>
  <c r="AK5728" i="3"/>
  <c r="AJ5728" i="3"/>
  <c r="AI5728" i="3"/>
  <c r="AH5728" i="3"/>
  <c r="AP5727" i="3"/>
  <c r="AM5727" i="3"/>
  <c r="AL5727" i="3"/>
  <c r="AK5727" i="3"/>
  <c r="AJ5727" i="3"/>
  <c r="AI5727" i="3"/>
  <c r="AH5727" i="3"/>
  <c r="AP5726" i="3"/>
  <c r="AM5726" i="3"/>
  <c r="AL5726" i="3"/>
  <c r="AK5726" i="3"/>
  <c r="AJ5726" i="3"/>
  <c r="AI5726" i="3"/>
  <c r="AH5726" i="3"/>
  <c r="AP5725" i="3"/>
  <c r="AM5725" i="3"/>
  <c r="AL5725" i="3"/>
  <c r="AK5725" i="3"/>
  <c r="AJ5725" i="3"/>
  <c r="AI5725" i="3"/>
  <c r="AH5725" i="3"/>
  <c r="AP5724" i="3"/>
  <c r="AM5724" i="3"/>
  <c r="AL5724" i="3"/>
  <c r="AK5724" i="3"/>
  <c r="AJ5724" i="3"/>
  <c r="AI5724" i="3"/>
  <c r="AH5724" i="3"/>
  <c r="AP5723" i="3"/>
  <c r="AM5723" i="3"/>
  <c r="AL5723" i="3"/>
  <c r="AK5723" i="3"/>
  <c r="AJ5723" i="3"/>
  <c r="AI5723" i="3"/>
  <c r="AH5723" i="3"/>
  <c r="AP5722" i="3"/>
  <c r="AM5722" i="3"/>
  <c r="AL5722" i="3"/>
  <c r="AK5722" i="3"/>
  <c r="AJ5722" i="3"/>
  <c r="AI5722" i="3"/>
  <c r="AH5722" i="3"/>
  <c r="AP5721" i="3"/>
  <c r="AM5721" i="3"/>
  <c r="AL5721" i="3"/>
  <c r="AK5721" i="3"/>
  <c r="AJ5721" i="3"/>
  <c r="AI5721" i="3"/>
  <c r="AH5721" i="3"/>
  <c r="AP5720" i="3"/>
  <c r="AM5720" i="3"/>
  <c r="AL5720" i="3"/>
  <c r="AK5720" i="3"/>
  <c r="AJ5720" i="3"/>
  <c r="AI5720" i="3"/>
  <c r="AH5720" i="3"/>
  <c r="AP5719" i="3"/>
  <c r="AM5719" i="3"/>
  <c r="AL5719" i="3"/>
  <c r="AK5719" i="3"/>
  <c r="AJ5719" i="3"/>
  <c r="AI5719" i="3"/>
  <c r="AH5719" i="3"/>
  <c r="AP5718" i="3"/>
  <c r="AM5718" i="3"/>
  <c r="AL5718" i="3"/>
  <c r="AK5718" i="3"/>
  <c r="AJ5718" i="3"/>
  <c r="AI5718" i="3"/>
  <c r="AH5718" i="3"/>
  <c r="AP5717" i="3"/>
  <c r="AM5717" i="3"/>
  <c r="AL5717" i="3"/>
  <c r="AK5717" i="3"/>
  <c r="AJ5717" i="3"/>
  <c r="AI5717" i="3"/>
  <c r="AH5717" i="3"/>
  <c r="AP5716" i="3"/>
  <c r="AM5716" i="3"/>
  <c r="AL5716" i="3"/>
  <c r="AK5716" i="3"/>
  <c r="AJ5716" i="3"/>
  <c r="AI5716" i="3"/>
  <c r="AH5716" i="3"/>
  <c r="AP5715" i="3"/>
  <c r="AM5715" i="3"/>
  <c r="AL5715" i="3"/>
  <c r="AK5715" i="3"/>
  <c r="AJ5715" i="3"/>
  <c r="AI5715" i="3"/>
  <c r="AH5715" i="3"/>
  <c r="AP5714" i="3"/>
  <c r="AM5714" i="3"/>
  <c r="AL5714" i="3"/>
  <c r="AK5714" i="3"/>
  <c r="AJ5714" i="3"/>
  <c r="AI5714" i="3"/>
  <c r="AH5714" i="3"/>
  <c r="AP5713" i="3"/>
  <c r="AM5713" i="3"/>
  <c r="AL5713" i="3"/>
  <c r="AK5713" i="3"/>
  <c r="AJ5713" i="3"/>
  <c r="AI5713" i="3"/>
  <c r="AH5713" i="3"/>
  <c r="AP5712" i="3"/>
  <c r="AM5712" i="3"/>
  <c r="AL5712" i="3"/>
  <c r="AK5712" i="3"/>
  <c r="AJ5712" i="3"/>
  <c r="AI5712" i="3"/>
  <c r="AH5712" i="3"/>
  <c r="AP5711" i="3"/>
  <c r="AM5711" i="3"/>
  <c r="AL5711" i="3"/>
  <c r="AK5711" i="3"/>
  <c r="AJ5711" i="3"/>
  <c r="AI5711" i="3"/>
  <c r="AH5711" i="3"/>
  <c r="AP5710" i="3"/>
  <c r="AM5710" i="3"/>
  <c r="AL5710" i="3"/>
  <c r="AK5710" i="3"/>
  <c r="AJ5710" i="3"/>
  <c r="AI5710" i="3"/>
  <c r="AH5710" i="3"/>
  <c r="AP5709" i="3"/>
  <c r="AM5709" i="3"/>
  <c r="AL5709" i="3"/>
  <c r="AK5709" i="3"/>
  <c r="AJ5709" i="3"/>
  <c r="AI5709" i="3"/>
  <c r="AH5709" i="3"/>
  <c r="AP5708" i="3"/>
  <c r="AM5708" i="3"/>
  <c r="AL5708" i="3"/>
  <c r="AK5708" i="3"/>
  <c r="AJ5708" i="3"/>
  <c r="AI5708" i="3"/>
  <c r="AH5708" i="3"/>
  <c r="AP5707" i="3"/>
  <c r="AM5707" i="3"/>
  <c r="AL5707" i="3"/>
  <c r="AK5707" i="3"/>
  <c r="AJ5707" i="3"/>
  <c r="AI5707" i="3"/>
  <c r="AH5707" i="3"/>
  <c r="AP5706" i="3"/>
  <c r="AM5706" i="3"/>
  <c r="AL5706" i="3"/>
  <c r="AK5706" i="3"/>
  <c r="AJ5706" i="3"/>
  <c r="AI5706" i="3"/>
  <c r="AH5706" i="3"/>
  <c r="AP5705" i="3"/>
  <c r="AM5705" i="3"/>
  <c r="AL5705" i="3"/>
  <c r="AK5705" i="3"/>
  <c r="AJ5705" i="3"/>
  <c r="AI5705" i="3"/>
  <c r="AH5705" i="3"/>
  <c r="AP5704" i="3"/>
  <c r="AM5704" i="3"/>
  <c r="AL5704" i="3"/>
  <c r="AK5704" i="3"/>
  <c r="AJ5704" i="3"/>
  <c r="AI5704" i="3"/>
  <c r="AH5704" i="3"/>
  <c r="AP5703" i="3"/>
  <c r="AM5703" i="3"/>
  <c r="AL5703" i="3"/>
  <c r="AK5703" i="3"/>
  <c r="AJ5703" i="3"/>
  <c r="AI5703" i="3"/>
  <c r="AH5703" i="3"/>
  <c r="AP5702" i="3"/>
  <c r="AM5702" i="3"/>
  <c r="AL5702" i="3"/>
  <c r="AK5702" i="3"/>
  <c r="AJ5702" i="3"/>
  <c r="AI5702" i="3"/>
  <c r="AH5702" i="3"/>
  <c r="AP5701" i="3"/>
  <c r="AM5701" i="3"/>
  <c r="AL5701" i="3"/>
  <c r="AK5701" i="3"/>
  <c r="AJ5701" i="3"/>
  <c r="AI5701" i="3"/>
  <c r="AH5701" i="3"/>
  <c r="AP5700" i="3"/>
  <c r="AM5700" i="3"/>
  <c r="AL5700" i="3"/>
  <c r="AK5700" i="3"/>
  <c r="AJ5700" i="3"/>
  <c r="AI5700" i="3"/>
  <c r="AH5700" i="3"/>
  <c r="AP5699" i="3"/>
  <c r="AM5699" i="3"/>
  <c r="AL5699" i="3"/>
  <c r="AK5699" i="3"/>
  <c r="AJ5699" i="3"/>
  <c r="AI5699" i="3"/>
  <c r="AH5699" i="3"/>
  <c r="AP5698" i="3"/>
  <c r="AM5698" i="3"/>
  <c r="AL5698" i="3"/>
  <c r="AK5698" i="3"/>
  <c r="AJ5698" i="3"/>
  <c r="AI5698" i="3"/>
  <c r="AH5698" i="3"/>
  <c r="AP5697" i="3"/>
  <c r="AM5697" i="3"/>
  <c r="AL5697" i="3"/>
  <c r="AK5697" i="3"/>
  <c r="AJ5697" i="3"/>
  <c r="AI5697" i="3"/>
  <c r="AH5697" i="3"/>
  <c r="AP5696" i="3"/>
  <c r="AM5696" i="3"/>
  <c r="AL5696" i="3"/>
  <c r="AK5696" i="3"/>
  <c r="AJ5696" i="3"/>
  <c r="AI5696" i="3"/>
  <c r="AH5696" i="3"/>
  <c r="AP5695" i="3"/>
  <c r="AM5695" i="3"/>
  <c r="AL5695" i="3"/>
  <c r="AK5695" i="3"/>
  <c r="AJ5695" i="3"/>
  <c r="AI5695" i="3"/>
  <c r="AH5695" i="3"/>
  <c r="AP5694" i="3"/>
  <c r="AM5694" i="3"/>
  <c r="AL5694" i="3"/>
  <c r="AK5694" i="3"/>
  <c r="AJ5694" i="3"/>
  <c r="AI5694" i="3"/>
  <c r="AH5694" i="3"/>
  <c r="AP5693" i="3"/>
  <c r="AM5693" i="3"/>
  <c r="AL5693" i="3"/>
  <c r="AK5693" i="3"/>
  <c r="AJ5693" i="3"/>
  <c r="AI5693" i="3"/>
  <c r="AH5693" i="3"/>
  <c r="AP5692" i="3"/>
  <c r="AM5692" i="3"/>
  <c r="AL5692" i="3"/>
  <c r="AK5692" i="3"/>
  <c r="AJ5692" i="3"/>
  <c r="AI5692" i="3"/>
  <c r="AH5692" i="3"/>
  <c r="AP5691" i="3"/>
  <c r="AM5691" i="3"/>
  <c r="AL5691" i="3"/>
  <c r="AK5691" i="3"/>
  <c r="AJ5691" i="3"/>
  <c r="AI5691" i="3"/>
  <c r="AH5691" i="3"/>
  <c r="AP5690" i="3"/>
  <c r="AM5690" i="3"/>
  <c r="AL5690" i="3"/>
  <c r="AK5690" i="3"/>
  <c r="AJ5690" i="3"/>
  <c r="AI5690" i="3"/>
  <c r="AH5690" i="3"/>
  <c r="AP5689" i="3"/>
  <c r="AM5689" i="3"/>
  <c r="AL5689" i="3"/>
  <c r="AK5689" i="3"/>
  <c r="AJ5689" i="3"/>
  <c r="AI5689" i="3"/>
  <c r="AH5689" i="3"/>
  <c r="AP5688" i="3"/>
  <c r="AM5688" i="3"/>
  <c r="AL5688" i="3"/>
  <c r="AK5688" i="3"/>
  <c r="AJ5688" i="3"/>
  <c r="AI5688" i="3"/>
  <c r="AH5688" i="3"/>
  <c r="AP5687" i="3"/>
  <c r="AM5687" i="3"/>
  <c r="AL5687" i="3"/>
  <c r="AK5687" i="3"/>
  <c r="AJ5687" i="3"/>
  <c r="AI5687" i="3"/>
  <c r="AH5687" i="3"/>
  <c r="AP5686" i="3"/>
  <c r="AM5686" i="3"/>
  <c r="AL5686" i="3"/>
  <c r="AK5686" i="3"/>
  <c r="AJ5686" i="3"/>
  <c r="AI5686" i="3"/>
  <c r="AH5686" i="3"/>
  <c r="AP5685" i="3"/>
  <c r="AM5685" i="3"/>
  <c r="AL5685" i="3"/>
  <c r="AK5685" i="3"/>
  <c r="AJ5685" i="3"/>
  <c r="AI5685" i="3"/>
  <c r="AH5685" i="3"/>
  <c r="AP5684" i="3"/>
  <c r="AM5684" i="3"/>
  <c r="AL5684" i="3"/>
  <c r="AK5684" i="3"/>
  <c r="AJ5684" i="3"/>
  <c r="AI5684" i="3"/>
  <c r="AH5684" i="3"/>
  <c r="AP5683" i="3"/>
  <c r="AM5683" i="3"/>
  <c r="AL5683" i="3"/>
  <c r="AK5683" i="3"/>
  <c r="AJ5683" i="3"/>
  <c r="AI5683" i="3"/>
  <c r="AH5683" i="3"/>
  <c r="AP5682" i="3"/>
  <c r="AM5682" i="3"/>
  <c r="AL5682" i="3"/>
  <c r="AK5682" i="3"/>
  <c r="AJ5682" i="3"/>
  <c r="AI5682" i="3"/>
  <c r="AH5682" i="3"/>
  <c r="AP5681" i="3"/>
  <c r="AM5681" i="3"/>
  <c r="AL5681" i="3"/>
  <c r="AK5681" i="3"/>
  <c r="AJ5681" i="3"/>
  <c r="AI5681" i="3"/>
  <c r="AH5681" i="3"/>
  <c r="AP5680" i="3"/>
  <c r="AM5680" i="3"/>
  <c r="AL5680" i="3"/>
  <c r="AK5680" i="3"/>
  <c r="AJ5680" i="3"/>
  <c r="AI5680" i="3"/>
  <c r="AH5680" i="3"/>
  <c r="AP5679" i="3"/>
  <c r="AM5679" i="3"/>
  <c r="AL5679" i="3"/>
  <c r="AK5679" i="3"/>
  <c r="AJ5679" i="3"/>
  <c r="AI5679" i="3"/>
  <c r="AH5679" i="3"/>
  <c r="AP5678" i="3"/>
  <c r="AM5678" i="3"/>
  <c r="AL5678" i="3"/>
  <c r="AK5678" i="3"/>
  <c r="AJ5678" i="3"/>
  <c r="AI5678" i="3"/>
  <c r="AH5678" i="3"/>
  <c r="AP5677" i="3"/>
  <c r="AM5677" i="3"/>
  <c r="AL5677" i="3"/>
  <c r="AK5677" i="3"/>
  <c r="AJ5677" i="3"/>
  <c r="AI5677" i="3"/>
  <c r="AH5677" i="3"/>
  <c r="AP5676" i="3"/>
  <c r="AM5676" i="3"/>
  <c r="AL5676" i="3"/>
  <c r="AK5676" i="3"/>
  <c r="AJ5676" i="3"/>
  <c r="AI5676" i="3"/>
  <c r="AH5676" i="3"/>
  <c r="AP5675" i="3"/>
  <c r="AM5675" i="3"/>
  <c r="AL5675" i="3"/>
  <c r="AK5675" i="3"/>
  <c r="AJ5675" i="3"/>
  <c r="AI5675" i="3"/>
  <c r="AH5675" i="3"/>
  <c r="AP5674" i="3"/>
  <c r="AM5674" i="3"/>
  <c r="AL5674" i="3"/>
  <c r="AK5674" i="3"/>
  <c r="AJ5674" i="3"/>
  <c r="AI5674" i="3"/>
  <c r="AH5674" i="3"/>
  <c r="AP5673" i="3"/>
  <c r="AM5673" i="3"/>
  <c r="AL5673" i="3"/>
  <c r="AK5673" i="3"/>
  <c r="AJ5673" i="3"/>
  <c r="AI5673" i="3"/>
  <c r="AH5673" i="3"/>
  <c r="AP5672" i="3"/>
  <c r="AM5672" i="3"/>
  <c r="AL5672" i="3"/>
  <c r="AK5672" i="3"/>
  <c r="AJ5672" i="3"/>
  <c r="AI5672" i="3"/>
  <c r="AH5672" i="3"/>
  <c r="AP5671" i="3"/>
  <c r="AM5671" i="3"/>
  <c r="AL5671" i="3"/>
  <c r="AK5671" i="3"/>
  <c r="AJ5671" i="3"/>
  <c r="AI5671" i="3"/>
  <c r="AH5671" i="3"/>
  <c r="AP5670" i="3"/>
  <c r="AM5670" i="3"/>
  <c r="AL5670" i="3"/>
  <c r="AK5670" i="3"/>
  <c r="AJ5670" i="3"/>
  <c r="AI5670" i="3"/>
  <c r="AH5670" i="3"/>
  <c r="AP5669" i="3"/>
  <c r="AM5669" i="3"/>
  <c r="AL5669" i="3"/>
  <c r="AK5669" i="3"/>
  <c r="AJ5669" i="3"/>
  <c r="AI5669" i="3"/>
  <c r="AH5669" i="3"/>
  <c r="AP5668" i="3"/>
  <c r="AM5668" i="3"/>
  <c r="AL5668" i="3"/>
  <c r="AK5668" i="3"/>
  <c r="AJ5668" i="3"/>
  <c r="AI5668" i="3"/>
  <c r="AH5668" i="3"/>
  <c r="AP5667" i="3"/>
  <c r="AM5667" i="3"/>
  <c r="AL5667" i="3"/>
  <c r="AK5667" i="3"/>
  <c r="AJ5667" i="3"/>
  <c r="AI5667" i="3"/>
  <c r="AH5667" i="3"/>
  <c r="AP5666" i="3"/>
  <c r="AM5666" i="3"/>
  <c r="AL5666" i="3"/>
  <c r="AK5666" i="3"/>
  <c r="AJ5666" i="3"/>
  <c r="AI5666" i="3"/>
  <c r="AH5666" i="3"/>
  <c r="AP5665" i="3"/>
  <c r="AM5665" i="3"/>
  <c r="AL5665" i="3"/>
  <c r="AK5665" i="3"/>
  <c r="AJ5665" i="3"/>
  <c r="AI5665" i="3"/>
  <c r="AH5665" i="3"/>
  <c r="AP5664" i="3"/>
  <c r="AM5664" i="3"/>
  <c r="AL5664" i="3"/>
  <c r="AK5664" i="3"/>
  <c r="AJ5664" i="3"/>
  <c r="AI5664" i="3"/>
  <c r="AH5664" i="3"/>
  <c r="AP5663" i="3"/>
  <c r="AM5663" i="3"/>
  <c r="AL5663" i="3"/>
  <c r="AK5663" i="3"/>
  <c r="AJ5663" i="3"/>
  <c r="AI5663" i="3"/>
  <c r="AH5663" i="3"/>
  <c r="AP5662" i="3"/>
  <c r="AM5662" i="3"/>
  <c r="AL5662" i="3"/>
  <c r="AK5662" i="3"/>
  <c r="AJ5662" i="3"/>
  <c r="AI5662" i="3"/>
  <c r="AH5662" i="3"/>
  <c r="AP5661" i="3"/>
  <c r="AM5661" i="3"/>
  <c r="AL5661" i="3"/>
  <c r="AK5661" i="3"/>
  <c r="AJ5661" i="3"/>
  <c r="AI5661" i="3"/>
  <c r="AH5661" i="3"/>
  <c r="AP5660" i="3"/>
  <c r="AM5660" i="3"/>
  <c r="AL5660" i="3"/>
  <c r="AK5660" i="3"/>
  <c r="AJ5660" i="3"/>
  <c r="AI5660" i="3"/>
  <c r="AH5660" i="3"/>
  <c r="AP5659" i="3"/>
  <c r="AM5659" i="3"/>
  <c r="AL5659" i="3"/>
  <c r="AK5659" i="3"/>
  <c r="AJ5659" i="3"/>
  <c r="AI5659" i="3"/>
  <c r="AH5659" i="3"/>
  <c r="AP5658" i="3"/>
  <c r="AM5658" i="3"/>
  <c r="AL5658" i="3"/>
  <c r="AK5658" i="3"/>
  <c r="AJ5658" i="3"/>
  <c r="AI5658" i="3"/>
  <c r="AH5658" i="3"/>
  <c r="AP5657" i="3"/>
  <c r="AM5657" i="3"/>
  <c r="AL5657" i="3"/>
  <c r="AK5657" i="3"/>
  <c r="AJ5657" i="3"/>
  <c r="AI5657" i="3"/>
  <c r="AH5657" i="3"/>
  <c r="AP5656" i="3"/>
  <c r="AM5656" i="3"/>
  <c r="AL5656" i="3"/>
  <c r="AK5656" i="3"/>
  <c r="AJ5656" i="3"/>
  <c r="AI5656" i="3"/>
  <c r="AH5656" i="3"/>
  <c r="AP5655" i="3"/>
  <c r="AM5655" i="3"/>
  <c r="AL5655" i="3"/>
  <c r="AK5655" i="3"/>
  <c r="AJ5655" i="3"/>
  <c r="AI5655" i="3"/>
  <c r="AH5655" i="3"/>
  <c r="AP5654" i="3"/>
  <c r="AM5654" i="3"/>
  <c r="AL5654" i="3"/>
  <c r="AK5654" i="3"/>
  <c r="AJ5654" i="3"/>
  <c r="AI5654" i="3"/>
  <c r="AH5654" i="3"/>
  <c r="AP5653" i="3"/>
  <c r="AM5653" i="3"/>
  <c r="AL5653" i="3"/>
  <c r="AK5653" i="3"/>
  <c r="AJ5653" i="3"/>
  <c r="AI5653" i="3"/>
  <c r="AH5653" i="3"/>
  <c r="AP5652" i="3"/>
  <c r="AM5652" i="3"/>
  <c r="AL5652" i="3"/>
  <c r="AK5652" i="3"/>
  <c r="AJ5652" i="3"/>
  <c r="AI5652" i="3"/>
  <c r="AH5652" i="3"/>
  <c r="AP5651" i="3"/>
  <c r="AM5651" i="3"/>
  <c r="AL5651" i="3"/>
  <c r="AK5651" i="3"/>
  <c r="AJ5651" i="3"/>
  <c r="AI5651" i="3"/>
  <c r="AH5651" i="3"/>
  <c r="AP5650" i="3"/>
  <c r="AM5650" i="3"/>
  <c r="AL5650" i="3"/>
  <c r="AK5650" i="3"/>
  <c r="AJ5650" i="3"/>
  <c r="AI5650" i="3"/>
  <c r="AH5650" i="3"/>
  <c r="AP5649" i="3"/>
  <c r="AM5649" i="3"/>
  <c r="AL5649" i="3"/>
  <c r="AK5649" i="3"/>
  <c r="AJ5649" i="3"/>
  <c r="AI5649" i="3"/>
  <c r="AH5649" i="3"/>
  <c r="AP5648" i="3"/>
  <c r="AM5648" i="3"/>
  <c r="AL5648" i="3"/>
  <c r="AK5648" i="3"/>
  <c r="AJ5648" i="3"/>
  <c r="AI5648" i="3"/>
  <c r="AH5648" i="3"/>
  <c r="AP5647" i="3"/>
  <c r="AM5647" i="3"/>
  <c r="AL5647" i="3"/>
  <c r="AK5647" i="3"/>
  <c r="AJ5647" i="3"/>
  <c r="AI5647" i="3"/>
  <c r="AH5647" i="3"/>
  <c r="AP5646" i="3"/>
  <c r="AM5646" i="3"/>
  <c r="AL5646" i="3"/>
  <c r="AK5646" i="3"/>
  <c r="AJ5646" i="3"/>
  <c r="AI5646" i="3"/>
  <c r="AH5646" i="3"/>
  <c r="AP5645" i="3"/>
  <c r="AM5645" i="3"/>
  <c r="AL5645" i="3"/>
  <c r="AK5645" i="3"/>
  <c r="AJ5645" i="3"/>
  <c r="AI5645" i="3"/>
  <c r="AH5645" i="3"/>
  <c r="AP5644" i="3"/>
  <c r="AM5644" i="3"/>
  <c r="AL5644" i="3"/>
  <c r="AK5644" i="3"/>
  <c r="AJ5644" i="3"/>
  <c r="AI5644" i="3"/>
  <c r="AH5644" i="3"/>
  <c r="AP5643" i="3"/>
  <c r="AM5643" i="3"/>
  <c r="AL5643" i="3"/>
  <c r="AK5643" i="3"/>
  <c r="AJ5643" i="3"/>
  <c r="AI5643" i="3"/>
  <c r="AH5643" i="3"/>
  <c r="AP5642" i="3"/>
  <c r="AM5642" i="3"/>
  <c r="AL5642" i="3"/>
  <c r="AK5642" i="3"/>
  <c r="AJ5642" i="3"/>
  <c r="AI5642" i="3"/>
  <c r="AH5642" i="3"/>
  <c r="AP5641" i="3"/>
  <c r="AM5641" i="3"/>
  <c r="AL5641" i="3"/>
  <c r="AK5641" i="3"/>
  <c r="AJ5641" i="3"/>
  <c r="AI5641" i="3"/>
  <c r="AH5641" i="3"/>
  <c r="AP5640" i="3"/>
  <c r="AM5640" i="3"/>
  <c r="AL5640" i="3"/>
  <c r="AK5640" i="3"/>
  <c r="AJ5640" i="3"/>
  <c r="AI5640" i="3"/>
  <c r="AH5640" i="3"/>
  <c r="AP5639" i="3"/>
  <c r="AM5639" i="3"/>
  <c r="AL5639" i="3"/>
  <c r="AK5639" i="3"/>
  <c r="AJ5639" i="3"/>
  <c r="AI5639" i="3"/>
  <c r="AH5639" i="3"/>
  <c r="AP5638" i="3"/>
  <c r="AM5638" i="3"/>
  <c r="AL5638" i="3"/>
  <c r="AK5638" i="3"/>
  <c r="AJ5638" i="3"/>
  <c r="AI5638" i="3"/>
  <c r="AH5638" i="3"/>
  <c r="AP5637" i="3"/>
  <c r="AM5637" i="3"/>
  <c r="AL5637" i="3"/>
  <c r="AK5637" i="3"/>
  <c r="AJ5637" i="3"/>
  <c r="AI5637" i="3"/>
  <c r="AH5637" i="3"/>
  <c r="AP5636" i="3"/>
  <c r="AM5636" i="3"/>
  <c r="AL5636" i="3"/>
  <c r="AK5636" i="3"/>
  <c r="AJ5636" i="3"/>
  <c r="AI5636" i="3"/>
  <c r="AH5636" i="3"/>
  <c r="AP5635" i="3"/>
  <c r="AM5635" i="3"/>
  <c r="AL5635" i="3"/>
  <c r="AK5635" i="3"/>
  <c r="AJ5635" i="3"/>
  <c r="AI5635" i="3"/>
  <c r="AH5635" i="3"/>
  <c r="AP5634" i="3"/>
  <c r="AM5634" i="3"/>
  <c r="AL5634" i="3"/>
  <c r="AK5634" i="3"/>
  <c r="AJ5634" i="3"/>
  <c r="AI5634" i="3"/>
  <c r="AH5634" i="3"/>
  <c r="AP5633" i="3"/>
  <c r="AM5633" i="3"/>
  <c r="AL5633" i="3"/>
  <c r="AK5633" i="3"/>
  <c r="AJ5633" i="3"/>
  <c r="AI5633" i="3"/>
  <c r="AH5633" i="3"/>
  <c r="AP5632" i="3"/>
  <c r="AM5632" i="3"/>
  <c r="AL5632" i="3"/>
  <c r="AK5632" i="3"/>
  <c r="AJ5632" i="3"/>
  <c r="AI5632" i="3"/>
  <c r="AH5632" i="3"/>
  <c r="AP5631" i="3"/>
  <c r="AM5631" i="3"/>
  <c r="AL5631" i="3"/>
  <c r="AK5631" i="3"/>
  <c r="AJ5631" i="3"/>
  <c r="AI5631" i="3"/>
  <c r="AH5631" i="3"/>
  <c r="AP5630" i="3"/>
  <c r="AM5630" i="3"/>
  <c r="AL5630" i="3"/>
  <c r="AK5630" i="3"/>
  <c r="AJ5630" i="3"/>
  <c r="AI5630" i="3"/>
  <c r="AH5630" i="3"/>
  <c r="AP5629" i="3"/>
  <c r="AM5629" i="3"/>
  <c r="AL5629" i="3"/>
  <c r="AK5629" i="3"/>
  <c r="AJ5629" i="3"/>
  <c r="AI5629" i="3"/>
  <c r="AH5629" i="3"/>
  <c r="AP5628" i="3"/>
  <c r="AM5628" i="3"/>
  <c r="AL5628" i="3"/>
  <c r="AK5628" i="3"/>
  <c r="AJ5628" i="3"/>
  <c r="AI5628" i="3"/>
  <c r="AH5628" i="3"/>
  <c r="AP5627" i="3"/>
  <c r="AM5627" i="3"/>
  <c r="AL5627" i="3"/>
  <c r="AK5627" i="3"/>
  <c r="AJ5627" i="3"/>
  <c r="AI5627" i="3"/>
  <c r="AH5627" i="3"/>
  <c r="AP5626" i="3"/>
  <c r="AM5626" i="3"/>
  <c r="AL5626" i="3"/>
  <c r="AK5626" i="3"/>
  <c r="AJ5626" i="3"/>
  <c r="AI5626" i="3"/>
  <c r="AH5626" i="3"/>
  <c r="AP5625" i="3"/>
  <c r="AM5625" i="3"/>
  <c r="AL5625" i="3"/>
  <c r="AK5625" i="3"/>
  <c r="AJ5625" i="3"/>
  <c r="AI5625" i="3"/>
  <c r="AH5625" i="3"/>
  <c r="AP5624" i="3"/>
  <c r="AM5624" i="3"/>
  <c r="AL5624" i="3"/>
  <c r="AK5624" i="3"/>
  <c r="AJ5624" i="3"/>
  <c r="AI5624" i="3"/>
  <c r="AH5624" i="3"/>
  <c r="AP5623" i="3"/>
  <c r="AM5623" i="3"/>
  <c r="AL5623" i="3"/>
  <c r="AK5623" i="3"/>
  <c r="AJ5623" i="3"/>
  <c r="AI5623" i="3"/>
  <c r="AH5623" i="3"/>
  <c r="AP5622" i="3"/>
  <c r="AM5622" i="3"/>
  <c r="AL5622" i="3"/>
  <c r="AK5622" i="3"/>
  <c r="AJ5622" i="3"/>
  <c r="AI5622" i="3"/>
  <c r="AH5622" i="3"/>
  <c r="AP5621" i="3"/>
  <c r="AM5621" i="3"/>
  <c r="AL5621" i="3"/>
  <c r="AK5621" i="3"/>
  <c r="AJ5621" i="3"/>
  <c r="AI5621" i="3"/>
  <c r="AH5621" i="3"/>
  <c r="AP5620" i="3"/>
  <c r="AM5620" i="3"/>
  <c r="AL5620" i="3"/>
  <c r="AK5620" i="3"/>
  <c r="AJ5620" i="3"/>
  <c r="AI5620" i="3"/>
  <c r="AH5620" i="3"/>
  <c r="AP5619" i="3"/>
  <c r="AM5619" i="3"/>
  <c r="AL5619" i="3"/>
  <c r="AK5619" i="3"/>
  <c r="AJ5619" i="3"/>
  <c r="AI5619" i="3"/>
  <c r="AH5619" i="3"/>
  <c r="AP5618" i="3"/>
  <c r="AM5618" i="3"/>
  <c r="AL5618" i="3"/>
  <c r="AK5618" i="3"/>
  <c r="AJ5618" i="3"/>
  <c r="AI5618" i="3"/>
  <c r="AH5618" i="3"/>
  <c r="AP5617" i="3"/>
  <c r="AM5617" i="3"/>
  <c r="AL5617" i="3"/>
  <c r="AK5617" i="3"/>
  <c r="AJ5617" i="3"/>
  <c r="AI5617" i="3"/>
  <c r="AH5617" i="3"/>
  <c r="AP5616" i="3"/>
  <c r="AM5616" i="3"/>
  <c r="AL5616" i="3"/>
  <c r="AK5616" i="3"/>
  <c r="AJ5616" i="3"/>
  <c r="AI5616" i="3"/>
  <c r="AH5616" i="3"/>
  <c r="AP5615" i="3"/>
  <c r="AM5615" i="3"/>
  <c r="AL5615" i="3"/>
  <c r="AK5615" i="3"/>
  <c r="AJ5615" i="3"/>
  <c r="AI5615" i="3"/>
  <c r="AH5615" i="3"/>
  <c r="AP5614" i="3"/>
  <c r="AM5614" i="3"/>
  <c r="AL5614" i="3"/>
  <c r="AK5614" i="3"/>
  <c r="AJ5614" i="3"/>
  <c r="AI5614" i="3"/>
  <c r="AH5614" i="3"/>
  <c r="AP5613" i="3"/>
  <c r="AM5613" i="3"/>
  <c r="AL5613" i="3"/>
  <c r="AK5613" i="3"/>
  <c r="AJ5613" i="3"/>
  <c r="AI5613" i="3"/>
  <c r="AH5613" i="3"/>
  <c r="AP5612" i="3"/>
  <c r="AM5612" i="3"/>
  <c r="AL5612" i="3"/>
  <c r="AK5612" i="3"/>
  <c r="AJ5612" i="3"/>
  <c r="AI5612" i="3"/>
  <c r="AH5612" i="3"/>
  <c r="AP5611" i="3"/>
  <c r="AM5611" i="3"/>
  <c r="AL5611" i="3"/>
  <c r="AK5611" i="3"/>
  <c r="AJ5611" i="3"/>
  <c r="AI5611" i="3"/>
  <c r="AH5611" i="3"/>
  <c r="AP5610" i="3"/>
  <c r="AM5610" i="3"/>
  <c r="AL5610" i="3"/>
  <c r="AK5610" i="3"/>
  <c r="AJ5610" i="3"/>
  <c r="AI5610" i="3"/>
  <c r="AH5610" i="3"/>
  <c r="AP5609" i="3"/>
  <c r="AM5609" i="3"/>
  <c r="AL5609" i="3"/>
  <c r="AK5609" i="3"/>
  <c r="AJ5609" i="3"/>
  <c r="AI5609" i="3"/>
  <c r="AH5609" i="3"/>
  <c r="AP5608" i="3"/>
  <c r="AM5608" i="3"/>
  <c r="AL5608" i="3"/>
  <c r="AK5608" i="3"/>
  <c r="AJ5608" i="3"/>
  <c r="AI5608" i="3"/>
  <c r="AH5608" i="3"/>
  <c r="AP5607" i="3"/>
  <c r="AM5607" i="3"/>
  <c r="AL5607" i="3"/>
  <c r="AK5607" i="3"/>
  <c r="AJ5607" i="3"/>
  <c r="AI5607" i="3"/>
  <c r="AH5607" i="3"/>
  <c r="AP5606" i="3"/>
  <c r="AM5606" i="3"/>
  <c r="AL5606" i="3"/>
  <c r="AK5606" i="3"/>
  <c r="AJ5606" i="3"/>
  <c r="AI5606" i="3"/>
  <c r="AH5606" i="3"/>
  <c r="AP5605" i="3"/>
  <c r="AM5605" i="3"/>
  <c r="AL5605" i="3"/>
  <c r="AK5605" i="3"/>
  <c r="AJ5605" i="3"/>
  <c r="AI5605" i="3"/>
  <c r="AH5605" i="3"/>
  <c r="AP5604" i="3"/>
  <c r="AM5604" i="3"/>
  <c r="AL5604" i="3"/>
  <c r="AK5604" i="3"/>
  <c r="AJ5604" i="3"/>
  <c r="AI5604" i="3"/>
  <c r="AH5604" i="3"/>
  <c r="AP5603" i="3"/>
  <c r="AM5603" i="3"/>
  <c r="AL5603" i="3"/>
  <c r="AK5603" i="3"/>
  <c r="AJ5603" i="3"/>
  <c r="AI5603" i="3"/>
  <c r="AH5603" i="3"/>
  <c r="AP5602" i="3"/>
  <c r="AM5602" i="3"/>
  <c r="AL5602" i="3"/>
  <c r="AK5602" i="3"/>
  <c r="AJ5602" i="3"/>
  <c r="AI5602" i="3"/>
  <c r="AH5602" i="3"/>
  <c r="AP5601" i="3"/>
  <c r="AM5601" i="3"/>
  <c r="AL5601" i="3"/>
  <c r="AK5601" i="3"/>
  <c r="AJ5601" i="3"/>
  <c r="AI5601" i="3"/>
  <c r="AH5601" i="3"/>
  <c r="AP5600" i="3"/>
  <c r="AM5600" i="3"/>
  <c r="AL5600" i="3"/>
  <c r="AK5600" i="3"/>
  <c r="AJ5600" i="3"/>
  <c r="AI5600" i="3"/>
  <c r="AH5600" i="3"/>
  <c r="AP5599" i="3"/>
  <c r="AM5599" i="3"/>
  <c r="AL5599" i="3"/>
  <c r="AK5599" i="3"/>
  <c r="AJ5599" i="3"/>
  <c r="AI5599" i="3"/>
  <c r="AH5599" i="3"/>
  <c r="AP5598" i="3"/>
  <c r="AM5598" i="3"/>
  <c r="AL5598" i="3"/>
  <c r="AK5598" i="3"/>
  <c r="AJ5598" i="3"/>
  <c r="AI5598" i="3"/>
  <c r="AH5598" i="3"/>
  <c r="AP5597" i="3"/>
  <c r="AM5597" i="3"/>
  <c r="AL5597" i="3"/>
  <c r="AK5597" i="3"/>
  <c r="AJ5597" i="3"/>
  <c r="AI5597" i="3"/>
  <c r="AH5597" i="3"/>
  <c r="AP5596" i="3"/>
  <c r="AM5596" i="3"/>
  <c r="AL5596" i="3"/>
  <c r="AK5596" i="3"/>
  <c r="AJ5596" i="3"/>
  <c r="AI5596" i="3"/>
  <c r="AH5596" i="3"/>
  <c r="AP5595" i="3"/>
  <c r="AM5595" i="3"/>
  <c r="AL5595" i="3"/>
  <c r="AK5595" i="3"/>
  <c r="AJ5595" i="3"/>
  <c r="AI5595" i="3"/>
  <c r="AH5595" i="3"/>
  <c r="AP5594" i="3"/>
  <c r="AM5594" i="3"/>
  <c r="AL5594" i="3"/>
  <c r="AK5594" i="3"/>
  <c r="AJ5594" i="3"/>
  <c r="AI5594" i="3"/>
  <c r="AH5594" i="3"/>
  <c r="AP5593" i="3"/>
  <c r="AM5593" i="3"/>
  <c r="AL5593" i="3"/>
  <c r="AK5593" i="3"/>
  <c r="AJ5593" i="3"/>
  <c r="AI5593" i="3"/>
  <c r="AH5593" i="3"/>
  <c r="AP5592" i="3"/>
  <c r="AM5592" i="3"/>
  <c r="AL5592" i="3"/>
  <c r="AK5592" i="3"/>
  <c r="AJ5592" i="3"/>
  <c r="AI5592" i="3"/>
  <c r="AH5592" i="3"/>
  <c r="AP5591" i="3"/>
  <c r="AM5591" i="3"/>
  <c r="AL5591" i="3"/>
  <c r="AK5591" i="3"/>
  <c r="AJ5591" i="3"/>
  <c r="AI5591" i="3"/>
  <c r="AH5591" i="3"/>
  <c r="AP5590" i="3"/>
  <c r="AM5590" i="3"/>
  <c r="AL5590" i="3"/>
  <c r="AK5590" i="3"/>
  <c r="AJ5590" i="3"/>
  <c r="AI5590" i="3"/>
  <c r="AH5590" i="3"/>
  <c r="AP5589" i="3"/>
  <c r="AM5589" i="3"/>
  <c r="AL5589" i="3"/>
  <c r="AK5589" i="3"/>
  <c r="AJ5589" i="3"/>
  <c r="AI5589" i="3"/>
  <c r="AH5589" i="3"/>
  <c r="AP5588" i="3"/>
  <c r="AM5588" i="3"/>
  <c r="AL5588" i="3"/>
  <c r="AK5588" i="3"/>
  <c r="AJ5588" i="3"/>
  <c r="AI5588" i="3"/>
  <c r="AH5588" i="3"/>
  <c r="AP5587" i="3"/>
  <c r="AM5587" i="3"/>
  <c r="AL5587" i="3"/>
  <c r="AK5587" i="3"/>
  <c r="AJ5587" i="3"/>
  <c r="AI5587" i="3"/>
  <c r="AH5587" i="3"/>
  <c r="AP5586" i="3"/>
  <c r="AM5586" i="3"/>
  <c r="AL5586" i="3"/>
  <c r="AK5586" i="3"/>
  <c r="AJ5586" i="3"/>
  <c r="AI5586" i="3"/>
  <c r="AH5586" i="3"/>
  <c r="AP5585" i="3"/>
  <c r="AM5585" i="3"/>
  <c r="AL5585" i="3"/>
  <c r="AK5585" i="3"/>
  <c r="AJ5585" i="3"/>
  <c r="AI5585" i="3"/>
  <c r="AH5585" i="3"/>
  <c r="AP5584" i="3"/>
  <c r="AM5584" i="3"/>
  <c r="AL5584" i="3"/>
  <c r="AK5584" i="3"/>
  <c r="AJ5584" i="3"/>
  <c r="AI5584" i="3"/>
  <c r="AH5584" i="3"/>
  <c r="AP5583" i="3"/>
  <c r="AM5583" i="3"/>
  <c r="AL5583" i="3"/>
  <c r="AK5583" i="3"/>
  <c r="AJ5583" i="3"/>
  <c r="AI5583" i="3"/>
  <c r="AH5583" i="3"/>
  <c r="AP5582" i="3"/>
  <c r="AM5582" i="3"/>
  <c r="AL5582" i="3"/>
  <c r="AK5582" i="3"/>
  <c r="AJ5582" i="3"/>
  <c r="AI5582" i="3"/>
  <c r="AH5582" i="3"/>
  <c r="AP5581" i="3"/>
  <c r="AM5581" i="3"/>
  <c r="AL5581" i="3"/>
  <c r="AK5581" i="3"/>
  <c r="AJ5581" i="3"/>
  <c r="AI5581" i="3"/>
  <c r="AH5581" i="3"/>
  <c r="AP5580" i="3"/>
  <c r="AM5580" i="3"/>
  <c r="AL5580" i="3"/>
  <c r="AK5580" i="3"/>
  <c r="AJ5580" i="3"/>
  <c r="AI5580" i="3"/>
  <c r="AH5580" i="3"/>
  <c r="AP5579" i="3"/>
  <c r="AM5579" i="3"/>
  <c r="AL5579" i="3"/>
  <c r="AK5579" i="3"/>
  <c r="AJ5579" i="3"/>
  <c r="AI5579" i="3"/>
  <c r="AH5579" i="3"/>
  <c r="AP5578" i="3"/>
  <c r="AM5578" i="3"/>
  <c r="AL5578" i="3"/>
  <c r="AK5578" i="3"/>
  <c r="AJ5578" i="3"/>
  <c r="AI5578" i="3"/>
  <c r="AH5578" i="3"/>
  <c r="AP5577" i="3"/>
  <c r="AM5577" i="3"/>
  <c r="AL5577" i="3"/>
  <c r="AK5577" i="3"/>
  <c r="AJ5577" i="3"/>
  <c r="AI5577" i="3"/>
  <c r="AH5577" i="3"/>
  <c r="AP5576" i="3"/>
  <c r="AM5576" i="3"/>
  <c r="AL5576" i="3"/>
  <c r="AK5576" i="3"/>
  <c r="AJ5576" i="3"/>
  <c r="AI5576" i="3"/>
  <c r="AH5576" i="3"/>
  <c r="AP5575" i="3"/>
  <c r="AM5575" i="3"/>
  <c r="AL5575" i="3"/>
  <c r="AK5575" i="3"/>
  <c r="AJ5575" i="3"/>
  <c r="AI5575" i="3"/>
  <c r="AH5575" i="3"/>
  <c r="AP5574" i="3"/>
  <c r="AM5574" i="3"/>
  <c r="AL5574" i="3"/>
  <c r="AK5574" i="3"/>
  <c r="AJ5574" i="3"/>
  <c r="AI5574" i="3"/>
  <c r="AH5574" i="3"/>
  <c r="AP5573" i="3"/>
  <c r="AM5573" i="3"/>
  <c r="AL5573" i="3"/>
  <c r="AK5573" i="3"/>
  <c r="AJ5573" i="3"/>
  <c r="AI5573" i="3"/>
  <c r="AH5573" i="3"/>
  <c r="AP5572" i="3"/>
  <c r="AM5572" i="3"/>
  <c r="AL5572" i="3"/>
  <c r="AK5572" i="3"/>
  <c r="AJ5572" i="3"/>
  <c r="AI5572" i="3"/>
  <c r="AH5572" i="3"/>
  <c r="AP5571" i="3"/>
  <c r="AM5571" i="3"/>
  <c r="AL5571" i="3"/>
  <c r="AK5571" i="3"/>
  <c r="AJ5571" i="3"/>
  <c r="AI5571" i="3"/>
  <c r="AH5571" i="3"/>
  <c r="AP5570" i="3"/>
  <c r="AM5570" i="3"/>
  <c r="AL5570" i="3"/>
  <c r="AK5570" i="3"/>
  <c r="AJ5570" i="3"/>
  <c r="AI5570" i="3"/>
  <c r="AH5570" i="3"/>
  <c r="AP5569" i="3"/>
  <c r="AM5569" i="3"/>
  <c r="AL5569" i="3"/>
  <c r="AK5569" i="3"/>
  <c r="AJ5569" i="3"/>
  <c r="AI5569" i="3"/>
  <c r="AH5569" i="3"/>
  <c r="AP5568" i="3"/>
  <c r="AM5568" i="3"/>
  <c r="AL5568" i="3"/>
  <c r="AK5568" i="3"/>
  <c r="AJ5568" i="3"/>
  <c r="AI5568" i="3"/>
  <c r="AH5568" i="3"/>
  <c r="AP5567" i="3"/>
  <c r="AM5567" i="3"/>
  <c r="AL5567" i="3"/>
  <c r="AK5567" i="3"/>
  <c r="AJ5567" i="3"/>
  <c r="AI5567" i="3"/>
  <c r="AH5567" i="3"/>
  <c r="AP5566" i="3"/>
  <c r="AM5566" i="3"/>
  <c r="AL5566" i="3"/>
  <c r="AK5566" i="3"/>
  <c r="AJ5566" i="3"/>
  <c r="AI5566" i="3"/>
  <c r="AH5566" i="3"/>
  <c r="AP5565" i="3"/>
  <c r="AM5565" i="3"/>
  <c r="AL5565" i="3"/>
  <c r="AK5565" i="3"/>
  <c r="AJ5565" i="3"/>
  <c r="AI5565" i="3"/>
  <c r="AH5565" i="3"/>
  <c r="AP5564" i="3"/>
  <c r="AM5564" i="3"/>
  <c r="AL5564" i="3"/>
  <c r="AK5564" i="3"/>
  <c r="AJ5564" i="3"/>
  <c r="AI5564" i="3"/>
  <c r="AH5564" i="3"/>
  <c r="AP5563" i="3"/>
  <c r="AM5563" i="3"/>
  <c r="AL5563" i="3"/>
  <c r="AK5563" i="3"/>
  <c r="AJ5563" i="3"/>
  <c r="AI5563" i="3"/>
  <c r="AH5563" i="3"/>
  <c r="AP5562" i="3"/>
  <c r="AM5562" i="3"/>
  <c r="AL5562" i="3"/>
  <c r="AK5562" i="3"/>
  <c r="AJ5562" i="3"/>
  <c r="AI5562" i="3"/>
  <c r="AH5562" i="3"/>
  <c r="AP5561" i="3"/>
  <c r="AM5561" i="3"/>
  <c r="AL5561" i="3"/>
  <c r="AK5561" i="3"/>
  <c r="AJ5561" i="3"/>
  <c r="AI5561" i="3"/>
  <c r="AH5561" i="3"/>
  <c r="AP5560" i="3"/>
  <c r="AM5560" i="3"/>
  <c r="AL5560" i="3"/>
  <c r="AK5560" i="3"/>
  <c r="AJ5560" i="3"/>
  <c r="AI5560" i="3"/>
  <c r="AH5560" i="3"/>
  <c r="AP5559" i="3"/>
  <c r="AM5559" i="3"/>
  <c r="AL5559" i="3"/>
  <c r="AK5559" i="3"/>
  <c r="AJ5559" i="3"/>
  <c r="AI5559" i="3"/>
  <c r="AH5559" i="3"/>
  <c r="AP5558" i="3"/>
  <c r="AM5558" i="3"/>
  <c r="AL5558" i="3"/>
  <c r="AK5558" i="3"/>
  <c r="AJ5558" i="3"/>
  <c r="AI5558" i="3"/>
  <c r="AH5558" i="3"/>
  <c r="AP5557" i="3"/>
  <c r="AM5557" i="3"/>
  <c r="AL5557" i="3"/>
  <c r="AK5557" i="3"/>
  <c r="AJ5557" i="3"/>
  <c r="AI5557" i="3"/>
  <c r="AH5557" i="3"/>
  <c r="AP5556" i="3"/>
  <c r="AM5556" i="3"/>
  <c r="AL5556" i="3"/>
  <c r="AK5556" i="3"/>
  <c r="AJ5556" i="3"/>
  <c r="AI5556" i="3"/>
  <c r="AH5556" i="3"/>
  <c r="AP5555" i="3"/>
  <c r="AM5555" i="3"/>
  <c r="AL5555" i="3"/>
  <c r="AK5555" i="3"/>
  <c r="AJ5555" i="3"/>
  <c r="AI5555" i="3"/>
  <c r="AH5555" i="3"/>
  <c r="AP5554" i="3"/>
  <c r="AM5554" i="3"/>
  <c r="AL5554" i="3"/>
  <c r="AK5554" i="3"/>
  <c r="AJ5554" i="3"/>
  <c r="AI5554" i="3"/>
  <c r="AH5554" i="3"/>
  <c r="AP5553" i="3"/>
  <c r="AM5553" i="3"/>
  <c r="AL5553" i="3"/>
  <c r="AK5553" i="3"/>
  <c r="AJ5553" i="3"/>
  <c r="AI5553" i="3"/>
  <c r="AH5553" i="3"/>
  <c r="AP5552" i="3"/>
  <c r="AM5552" i="3"/>
  <c r="AL5552" i="3"/>
  <c r="AK5552" i="3"/>
  <c r="AJ5552" i="3"/>
  <c r="AI5552" i="3"/>
  <c r="AH5552" i="3"/>
  <c r="AP5551" i="3"/>
  <c r="AM5551" i="3"/>
  <c r="AL5551" i="3"/>
  <c r="AK5551" i="3"/>
  <c r="AJ5551" i="3"/>
  <c r="AI5551" i="3"/>
  <c r="AH5551" i="3"/>
  <c r="AP5550" i="3"/>
  <c r="AM5550" i="3"/>
  <c r="AL5550" i="3"/>
  <c r="AK5550" i="3"/>
  <c r="AJ5550" i="3"/>
  <c r="AI5550" i="3"/>
  <c r="AH5550" i="3"/>
  <c r="AP5549" i="3"/>
  <c r="AM5549" i="3"/>
  <c r="AL5549" i="3"/>
  <c r="AK5549" i="3"/>
  <c r="AJ5549" i="3"/>
  <c r="AI5549" i="3"/>
  <c r="AH5549" i="3"/>
  <c r="AP5548" i="3"/>
  <c r="AM5548" i="3"/>
  <c r="AL5548" i="3"/>
  <c r="AK5548" i="3"/>
  <c r="AJ5548" i="3"/>
  <c r="AI5548" i="3"/>
  <c r="AH5548" i="3"/>
  <c r="AP5547" i="3"/>
  <c r="AM5547" i="3"/>
  <c r="AL5547" i="3"/>
  <c r="AK5547" i="3"/>
  <c r="AJ5547" i="3"/>
  <c r="AI5547" i="3"/>
  <c r="AH5547" i="3"/>
  <c r="AP5546" i="3"/>
  <c r="AM5546" i="3"/>
  <c r="AL5546" i="3"/>
  <c r="AK5546" i="3"/>
  <c r="AJ5546" i="3"/>
  <c r="AI5546" i="3"/>
  <c r="AH5546" i="3"/>
  <c r="AP5545" i="3"/>
  <c r="AM5545" i="3"/>
  <c r="AL5545" i="3"/>
  <c r="AK5545" i="3"/>
  <c r="AJ5545" i="3"/>
  <c r="AI5545" i="3"/>
  <c r="AH5545" i="3"/>
  <c r="AP5544" i="3"/>
  <c r="AM5544" i="3"/>
  <c r="AL5544" i="3"/>
  <c r="AK5544" i="3"/>
  <c r="AJ5544" i="3"/>
  <c r="AI5544" i="3"/>
  <c r="AH5544" i="3"/>
  <c r="AP5543" i="3"/>
  <c r="AM5543" i="3"/>
  <c r="AL5543" i="3"/>
  <c r="AK5543" i="3"/>
  <c r="AJ5543" i="3"/>
  <c r="AI5543" i="3"/>
  <c r="AH5543" i="3"/>
  <c r="AP5542" i="3"/>
  <c r="AM5542" i="3"/>
  <c r="AL5542" i="3"/>
  <c r="AK5542" i="3"/>
  <c r="AJ5542" i="3"/>
  <c r="AI5542" i="3"/>
  <c r="AH5542" i="3"/>
  <c r="AP5541" i="3"/>
  <c r="AM5541" i="3"/>
  <c r="AL5541" i="3"/>
  <c r="AK5541" i="3"/>
  <c r="AJ5541" i="3"/>
  <c r="AI5541" i="3"/>
  <c r="AH5541" i="3"/>
  <c r="AP5540" i="3"/>
  <c r="AM5540" i="3"/>
  <c r="AL5540" i="3"/>
  <c r="AK5540" i="3"/>
  <c r="AJ5540" i="3"/>
  <c r="AI5540" i="3"/>
  <c r="AH5540" i="3"/>
  <c r="AP5539" i="3"/>
  <c r="AM5539" i="3"/>
  <c r="AL5539" i="3"/>
  <c r="AK5539" i="3"/>
  <c r="AJ5539" i="3"/>
  <c r="AI5539" i="3"/>
  <c r="AH5539" i="3"/>
  <c r="AP5538" i="3"/>
  <c r="AM5538" i="3"/>
  <c r="AL5538" i="3"/>
  <c r="AK5538" i="3"/>
  <c r="AJ5538" i="3"/>
  <c r="AI5538" i="3"/>
  <c r="AH5538" i="3"/>
  <c r="AP5537" i="3"/>
  <c r="AM5537" i="3"/>
  <c r="AL5537" i="3"/>
  <c r="AK5537" i="3"/>
  <c r="AJ5537" i="3"/>
  <c r="AI5537" i="3"/>
  <c r="AH5537" i="3"/>
  <c r="AP5536" i="3"/>
  <c r="AM5536" i="3"/>
  <c r="AL5536" i="3"/>
  <c r="AK5536" i="3"/>
  <c r="AJ5536" i="3"/>
  <c r="AI5536" i="3"/>
  <c r="AH5536" i="3"/>
  <c r="AP5535" i="3"/>
  <c r="AM5535" i="3"/>
  <c r="AL5535" i="3"/>
  <c r="AK5535" i="3"/>
  <c r="AJ5535" i="3"/>
  <c r="AI5535" i="3"/>
  <c r="AH5535" i="3"/>
  <c r="AP5534" i="3"/>
  <c r="AM5534" i="3"/>
  <c r="AL5534" i="3"/>
  <c r="AK5534" i="3"/>
  <c r="AJ5534" i="3"/>
  <c r="AI5534" i="3"/>
  <c r="AH5534" i="3"/>
  <c r="AP5533" i="3"/>
  <c r="AM5533" i="3"/>
  <c r="AL5533" i="3"/>
  <c r="AK5533" i="3"/>
  <c r="AJ5533" i="3"/>
  <c r="AI5533" i="3"/>
  <c r="AH5533" i="3"/>
  <c r="AP5532" i="3"/>
  <c r="AM5532" i="3"/>
  <c r="AL5532" i="3"/>
  <c r="AK5532" i="3"/>
  <c r="AJ5532" i="3"/>
  <c r="AI5532" i="3"/>
  <c r="AH5532" i="3"/>
  <c r="AP5531" i="3"/>
  <c r="AM5531" i="3"/>
  <c r="AL5531" i="3"/>
  <c r="AK5531" i="3"/>
  <c r="AJ5531" i="3"/>
  <c r="AI5531" i="3"/>
  <c r="AH5531" i="3"/>
  <c r="AP5530" i="3"/>
  <c r="AM5530" i="3"/>
  <c r="AL5530" i="3"/>
  <c r="AK5530" i="3"/>
  <c r="AJ5530" i="3"/>
  <c r="AI5530" i="3"/>
  <c r="AH5530" i="3"/>
  <c r="AP5529" i="3"/>
  <c r="AM5529" i="3"/>
  <c r="AL5529" i="3"/>
  <c r="AK5529" i="3"/>
  <c r="AJ5529" i="3"/>
  <c r="AI5529" i="3"/>
  <c r="AH5529" i="3"/>
  <c r="AP5528" i="3"/>
  <c r="AM5528" i="3"/>
  <c r="AL5528" i="3"/>
  <c r="AK5528" i="3"/>
  <c r="AJ5528" i="3"/>
  <c r="AI5528" i="3"/>
  <c r="AH5528" i="3"/>
  <c r="AP5527" i="3"/>
  <c r="AM5527" i="3"/>
  <c r="AL5527" i="3"/>
  <c r="AK5527" i="3"/>
  <c r="AJ5527" i="3"/>
  <c r="AI5527" i="3"/>
  <c r="AH5527" i="3"/>
  <c r="AP5526" i="3"/>
  <c r="AM5526" i="3"/>
  <c r="AL5526" i="3"/>
  <c r="AK5526" i="3"/>
  <c r="AJ5526" i="3"/>
  <c r="AI5526" i="3"/>
  <c r="AH5526" i="3"/>
  <c r="AP5525" i="3"/>
  <c r="AM5525" i="3"/>
  <c r="AL5525" i="3"/>
  <c r="AK5525" i="3"/>
  <c r="AJ5525" i="3"/>
  <c r="AI5525" i="3"/>
  <c r="AH5525" i="3"/>
  <c r="AP5524" i="3"/>
  <c r="AM5524" i="3"/>
  <c r="AL5524" i="3"/>
  <c r="AK5524" i="3"/>
  <c r="AJ5524" i="3"/>
  <c r="AI5524" i="3"/>
  <c r="AH5524" i="3"/>
  <c r="AP5523" i="3"/>
  <c r="AM5523" i="3"/>
  <c r="AL5523" i="3"/>
  <c r="AK5523" i="3"/>
  <c r="AJ5523" i="3"/>
  <c r="AI5523" i="3"/>
  <c r="AH5523" i="3"/>
  <c r="AP5522" i="3"/>
  <c r="AM5522" i="3"/>
  <c r="AL5522" i="3"/>
  <c r="AK5522" i="3"/>
  <c r="AJ5522" i="3"/>
  <c r="AI5522" i="3"/>
  <c r="AH5522" i="3"/>
  <c r="AP5521" i="3"/>
  <c r="AM5521" i="3"/>
  <c r="AL5521" i="3"/>
  <c r="AK5521" i="3"/>
  <c r="AJ5521" i="3"/>
  <c r="AI5521" i="3"/>
  <c r="AH5521" i="3"/>
  <c r="AP5520" i="3"/>
  <c r="AM5520" i="3"/>
  <c r="AL5520" i="3"/>
  <c r="AK5520" i="3"/>
  <c r="AJ5520" i="3"/>
  <c r="AI5520" i="3"/>
  <c r="AH5520" i="3"/>
  <c r="AP5519" i="3"/>
  <c r="AM5519" i="3"/>
  <c r="AL5519" i="3"/>
  <c r="AK5519" i="3"/>
  <c r="AJ5519" i="3"/>
  <c r="AI5519" i="3"/>
  <c r="AH5519" i="3"/>
  <c r="AP5518" i="3"/>
  <c r="AM5518" i="3"/>
  <c r="AL5518" i="3"/>
  <c r="AK5518" i="3"/>
  <c r="AJ5518" i="3"/>
  <c r="AI5518" i="3"/>
  <c r="AH5518" i="3"/>
  <c r="AP5517" i="3"/>
  <c r="AM5517" i="3"/>
  <c r="AL5517" i="3"/>
  <c r="AK5517" i="3"/>
  <c r="AJ5517" i="3"/>
  <c r="AI5517" i="3"/>
  <c r="AH5517" i="3"/>
  <c r="AP5516" i="3"/>
  <c r="AM5516" i="3"/>
  <c r="AL5516" i="3"/>
  <c r="AK5516" i="3"/>
  <c r="AJ5516" i="3"/>
  <c r="AI5516" i="3"/>
  <c r="AH5516" i="3"/>
  <c r="AP5515" i="3"/>
  <c r="AM5515" i="3"/>
  <c r="AL5515" i="3"/>
  <c r="AK5515" i="3"/>
  <c r="AJ5515" i="3"/>
  <c r="AI5515" i="3"/>
  <c r="AH5515" i="3"/>
  <c r="AP5514" i="3"/>
  <c r="AM5514" i="3"/>
  <c r="AL5514" i="3"/>
  <c r="AK5514" i="3"/>
  <c r="AJ5514" i="3"/>
  <c r="AI5514" i="3"/>
  <c r="AH5514" i="3"/>
  <c r="AP5513" i="3"/>
  <c r="AM5513" i="3"/>
  <c r="AL5513" i="3"/>
  <c r="AK5513" i="3"/>
  <c r="AJ5513" i="3"/>
  <c r="AI5513" i="3"/>
  <c r="AH5513" i="3"/>
  <c r="AP5512" i="3"/>
  <c r="AM5512" i="3"/>
  <c r="AL5512" i="3"/>
  <c r="AK5512" i="3"/>
  <c r="AJ5512" i="3"/>
  <c r="AI5512" i="3"/>
  <c r="AH5512" i="3"/>
  <c r="AP5511" i="3"/>
  <c r="AM5511" i="3"/>
  <c r="AL5511" i="3"/>
  <c r="AK5511" i="3"/>
  <c r="AJ5511" i="3"/>
  <c r="AI5511" i="3"/>
  <c r="AH5511" i="3"/>
  <c r="AP5510" i="3"/>
  <c r="AM5510" i="3"/>
  <c r="AL5510" i="3"/>
  <c r="AK5510" i="3"/>
  <c r="AJ5510" i="3"/>
  <c r="AI5510" i="3"/>
  <c r="AH5510" i="3"/>
  <c r="AP5509" i="3"/>
  <c r="AM5509" i="3"/>
  <c r="AL5509" i="3"/>
  <c r="AK5509" i="3"/>
  <c r="AJ5509" i="3"/>
  <c r="AI5509" i="3"/>
  <c r="AH5509" i="3"/>
  <c r="AP5508" i="3"/>
  <c r="AM5508" i="3"/>
  <c r="AL5508" i="3"/>
  <c r="AK5508" i="3"/>
  <c r="AJ5508" i="3"/>
  <c r="AI5508" i="3"/>
  <c r="AH5508" i="3"/>
  <c r="AP5507" i="3"/>
  <c r="AM5507" i="3"/>
  <c r="AL5507" i="3"/>
  <c r="AK5507" i="3"/>
  <c r="AJ5507" i="3"/>
  <c r="AI5507" i="3"/>
  <c r="AH5507" i="3"/>
  <c r="AP5506" i="3"/>
  <c r="AM5506" i="3"/>
  <c r="AL5506" i="3"/>
  <c r="AK5506" i="3"/>
  <c r="AJ5506" i="3"/>
  <c r="AI5506" i="3"/>
  <c r="AH5506" i="3"/>
  <c r="AP5505" i="3"/>
  <c r="AM5505" i="3"/>
  <c r="AL5505" i="3"/>
  <c r="AK5505" i="3"/>
  <c r="AJ5505" i="3"/>
  <c r="AI5505" i="3"/>
  <c r="AH5505" i="3"/>
  <c r="AP5504" i="3"/>
  <c r="AM5504" i="3"/>
  <c r="AL5504" i="3"/>
  <c r="AK5504" i="3"/>
  <c r="AJ5504" i="3"/>
  <c r="AI5504" i="3"/>
  <c r="AH5504" i="3"/>
  <c r="AP5503" i="3"/>
  <c r="AM5503" i="3"/>
  <c r="AL5503" i="3"/>
  <c r="AK5503" i="3"/>
  <c r="AJ5503" i="3"/>
  <c r="AI5503" i="3"/>
  <c r="AH5503" i="3"/>
  <c r="AP5502" i="3"/>
  <c r="AM5502" i="3"/>
  <c r="AL5502" i="3"/>
  <c r="AK5502" i="3"/>
  <c r="AJ5502" i="3"/>
  <c r="AI5502" i="3"/>
  <c r="AH5502" i="3"/>
  <c r="AP5501" i="3"/>
  <c r="AM5501" i="3"/>
  <c r="AL5501" i="3"/>
  <c r="AK5501" i="3"/>
  <c r="AJ5501" i="3"/>
  <c r="AI5501" i="3"/>
  <c r="AH5501" i="3"/>
  <c r="AP5500" i="3"/>
  <c r="AM5500" i="3"/>
  <c r="AL5500" i="3"/>
  <c r="AK5500" i="3"/>
  <c r="AJ5500" i="3"/>
  <c r="AI5500" i="3"/>
  <c r="AH5500" i="3"/>
  <c r="AP5499" i="3"/>
  <c r="AM5499" i="3"/>
  <c r="AL5499" i="3"/>
  <c r="AK5499" i="3"/>
  <c r="AJ5499" i="3"/>
  <c r="AI5499" i="3"/>
  <c r="AH5499" i="3"/>
  <c r="AP5498" i="3"/>
  <c r="AM5498" i="3"/>
  <c r="AL5498" i="3"/>
  <c r="AK5498" i="3"/>
  <c r="AJ5498" i="3"/>
  <c r="AI5498" i="3"/>
  <c r="AH5498" i="3"/>
  <c r="AP5497" i="3"/>
  <c r="AM5497" i="3"/>
  <c r="AL5497" i="3"/>
  <c r="AK5497" i="3"/>
  <c r="AJ5497" i="3"/>
  <c r="AI5497" i="3"/>
  <c r="AH5497" i="3"/>
  <c r="AP5496" i="3"/>
  <c r="AM5496" i="3"/>
  <c r="AL5496" i="3"/>
  <c r="AK5496" i="3"/>
  <c r="AJ5496" i="3"/>
  <c r="AI5496" i="3"/>
  <c r="AH5496" i="3"/>
  <c r="AP5495" i="3"/>
  <c r="AM5495" i="3"/>
  <c r="AL5495" i="3"/>
  <c r="AK5495" i="3"/>
  <c r="AJ5495" i="3"/>
  <c r="AI5495" i="3"/>
  <c r="AH5495" i="3"/>
  <c r="AP5494" i="3"/>
  <c r="AM5494" i="3"/>
  <c r="AL5494" i="3"/>
  <c r="AK5494" i="3"/>
  <c r="AJ5494" i="3"/>
  <c r="AI5494" i="3"/>
  <c r="AH5494" i="3"/>
  <c r="AP5493" i="3"/>
  <c r="AM5493" i="3"/>
  <c r="AL5493" i="3"/>
  <c r="AK5493" i="3"/>
  <c r="AJ5493" i="3"/>
  <c r="AI5493" i="3"/>
  <c r="AH5493" i="3"/>
  <c r="AP5492" i="3"/>
  <c r="AM5492" i="3"/>
  <c r="AL5492" i="3"/>
  <c r="AK5492" i="3"/>
  <c r="AJ5492" i="3"/>
  <c r="AI5492" i="3"/>
  <c r="AH5492" i="3"/>
  <c r="AP5491" i="3"/>
  <c r="AM5491" i="3"/>
  <c r="AL5491" i="3"/>
  <c r="AK5491" i="3"/>
  <c r="AJ5491" i="3"/>
  <c r="AI5491" i="3"/>
  <c r="AH5491" i="3"/>
  <c r="AP5490" i="3"/>
  <c r="AM5490" i="3"/>
  <c r="AL5490" i="3"/>
  <c r="AK5490" i="3"/>
  <c r="AJ5490" i="3"/>
  <c r="AI5490" i="3"/>
  <c r="AH5490" i="3"/>
  <c r="AP5489" i="3"/>
  <c r="AM5489" i="3"/>
  <c r="AL5489" i="3"/>
  <c r="AK5489" i="3"/>
  <c r="AJ5489" i="3"/>
  <c r="AI5489" i="3"/>
  <c r="AH5489" i="3"/>
  <c r="AP5488" i="3"/>
  <c r="AM5488" i="3"/>
  <c r="AL5488" i="3"/>
  <c r="AK5488" i="3"/>
  <c r="AJ5488" i="3"/>
  <c r="AI5488" i="3"/>
  <c r="AH5488" i="3"/>
  <c r="AP5487" i="3"/>
  <c r="AM5487" i="3"/>
  <c r="AL5487" i="3"/>
  <c r="AK5487" i="3"/>
  <c r="AJ5487" i="3"/>
  <c r="AI5487" i="3"/>
  <c r="AH5487" i="3"/>
  <c r="AP5486" i="3"/>
  <c r="AM5486" i="3"/>
  <c r="AL5486" i="3"/>
  <c r="AK5486" i="3"/>
  <c r="AJ5486" i="3"/>
  <c r="AI5486" i="3"/>
  <c r="AH5486" i="3"/>
  <c r="AP5485" i="3"/>
  <c r="AM5485" i="3"/>
  <c r="AL5485" i="3"/>
  <c r="AK5485" i="3"/>
  <c r="AJ5485" i="3"/>
  <c r="AI5485" i="3"/>
  <c r="AH5485" i="3"/>
  <c r="AP5484" i="3"/>
  <c r="AM5484" i="3"/>
  <c r="AL5484" i="3"/>
  <c r="AK5484" i="3"/>
  <c r="AJ5484" i="3"/>
  <c r="AI5484" i="3"/>
  <c r="AH5484" i="3"/>
  <c r="AP5483" i="3"/>
  <c r="AM5483" i="3"/>
  <c r="AL5483" i="3"/>
  <c r="AK5483" i="3"/>
  <c r="AJ5483" i="3"/>
  <c r="AI5483" i="3"/>
  <c r="AH5483" i="3"/>
  <c r="AP5482" i="3"/>
  <c r="AM5482" i="3"/>
  <c r="AL5482" i="3"/>
  <c r="AK5482" i="3"/>
  <c r="AJ5482" i="3"/>
  <c r="AI5482" i="3"/>
  <c r="AH5482" i="3"/>
  <c r="AP5481" i="3"/>
  <c r="AM5481" i="3"/>
  <c r="AL5481" i="3"/>
  <c r="AK5481" i="3"/>
  <c r="AJ5481" i="3"/>
  <c r="AI5481" i="3"/>
  <c r="AH5481" i="3"/>
  <c r="AP5480" i="3"/>
  <c r="AM5480" i="3"/>
  <c r="AL5480" i="3"/>
  <c r="AK5480" i="3"/>
  <c r="AJ5480" i="3"/>
  <c r="AI5480" i="3"/>
  <c r="AH5480" i="3"/>
  <c r="AP5479" i="3"/>
  <c r="AM5479" i="3"/>
  <c r="AL5479" i="3"/>
  <c r="AK5479" i="3"/>
  <c r="AJ5479" i="3"/>
  <c r="AI5479" i="3"/>
  <c r="AH5479" i="3"/>
  <c r="AP5478" i="3"/>
  <c r="AM5478" i="3"/>
  <c r="AL5478" i="3"/>
  <c r="AK5478" i="3"/>
  <c r="AJ5478" i="3"/>
  <c r="AI5478" i="3"/>
  <c r="AH5478" i="3"/>
  <c r="AP5477" i="3"/>
  <c r="AM5477" i="3"/>
  <c r="AL5477" i="3"/>
  <c r="AK5477" i="3"/>
  <c r="AJ5477" i="3"/>
  <c r="AI5477" i="3"/>
  <c r="AH5477" i="3"/>
  <c r="AP5476" i="3"/>
  <c r="AM5476" i="3"/>
  <c r="AL5476" i="3"/>
  <c r="AK5476" i="3"/>
  <c r="AJ5476" i="3"/>
  <c r="AI5476" i="3"/>
  <c r="AH5476" i="3"/>
  <c r="AP5475" i="3"/>
  <c r="AM5475" i="3"/>
  <c r="AL5475" i="3"/>
  <c r="AK5475" i="3"/>
  <c r="AJ5475" i="3"/>
  <c r="AI5475" i="3"/>
  <c r="AH5475" i="3"/>
  <c r="AP5474" i="3"/>
  <c r="AM5474" i="3"/>
  <c r="AL5474" i="3"/>
  <c r="AK5474" i="3"/>
  <c r="AJ5474" i="3"/>
  <c r="AI5474" i="3"/>
  <c r="AH5474" i="3"/>
  <c r="AP5473" i="3"/>
  <c r="AM5473" i="3"/>
  <c r="AL5473" i="3"/>
  <c r="AK5473" i="3"/>
  <c r="AJ5473" i="3"/>
  <c r="AI5473" i="3"/>
  <c r="AH5473" i="3"/>
  <c r="AP5472" i="3"/>
  <c r="AM5472" i="3"/>
  <c r="AL5472" i="3"/>
  <c r="AK5472" i="3"/>
  <c r="AJ5472" i="3"/>
  <c r="AI5472" i="3"/>
  <c r="AH5472" i="3"/>
  <c r="AP5471" i="3"/>
  <c r="AM5471" i="3"/>
  <c r="AL5471" i="3"/>
  <c r="AK5471" i="3"/>
  <c r="AJ5471" i="3"/>
  <c r="AI5471" i="3"/>
  <c r="AH5471" i="3"/>
  <c r="AP5470" i="3"/>
  <c r="AM5470" i="3"/>
  <c r="AL5470" i="3"/>
  <c r="AK5470" i="3"/>
  <c r="AJ5470" i="3"/>
  <c r="AI5470" i="3"/>
  <c r="AH5470" i="3"/>
  <c r="AP5469" i="3"/>
  <c r="AM5469" i="3"/>
  <c r="AL5469" i="3"/>
  <c r="AK5469" i="3"/>
  <c r="AJ5469" i="3"/>
  <c r="AI5469" i="3"/>
  <c r="AH5469" i="3"/>
  <c r="AP5468" i="3"/>
  <c r="AM5468" i="3"/>
  <c r="AL5468" i="3"/>
  <c r="AK5468" i="3"/>
  <c r="AJ5468" i="3"/>
  <c r="AI5468" i="3"/>
  <c r="AH5468" i="3"/>
  <c r="AP5467" i="3"/>
  <c r="AM5467" i="3"/>
  <c r="AL5467" i="3"/>
  <c r="AK5467" i="3"/>
  <c r="AJ5467" i="3"/>
  <c r="AI5467" i="3"/>
  <c r="AH5467" i="3"/>
  <c r="AP5466" i="3"/>
  <c r="AM5466" i="3"/>
  <c r="AL5466" i="3"/>
  <c r="AK5466" i="3"/>
  <c r="AJ5466" i="3"/>
  <c r="AI5466" i="3"/>
  <c r="AH5466" i="3"/>
  <c r="AP5465" i="3"/>
  <c r="AM5465" i="3"/>
  <c r="AL5465" i="3"/>
  <c r="AK5465" i="3"/>
  <c r="AJ5465" i="3"/>
  <c r="AI5465" i="3"/>
  <c r="AH5465" i="3"/>
  <c r="AP5464" i="3"/>
  <c r="AM5464" i="3"/>
  <c r="AL5464" i="3"/>
  <c r="AK5464" i="3"/>
  <c r="AJ5464" i="3"/>
  <c r="AI5464" i="3"/>
  <c r="AH5464" i="3"/>
  <c r="AP5463" i="3"/>
  <c r="AM5463" i="3"/>
  <c r="AL5463" i="3"/>
  <c r="AK5463" i="3"/>
  <c r="AJ5463" i="3"/>
  <c r="AI5463" i="3"/>
  <c r="AH5463" i="3"/>
  <c r="AP5462" i="3"/>
  <c r="AM5462" i="3"/>
  <c r="AL5462" i="3"/>
  <c r="AK5462" i="3"/>
  <c r="AJ5462" i="3"/>
  <c r="AI5462" i="3"/>
  <c r="AH5462" i="3"/>
  <c r="AP5461" i="3"/>
  <c r="AM5461" i="3"/>
  <c r="AL5461" i="3"/>
  <c r="AK5461" i="3"/>
  <c r="AJ5461" i="3"/>
  <c r="AI5461" i="3"/>
  <c r="AH5461" i="3"/>
  <c r="AP5460" i="3"/>
  <c r="AM5460" i="3"/>
  <c r="AL5460" i="3"/>
  <c r="AK5460" i="3"/>
  <c r="AJ5460" i="3"/>
  <c r="AI5460" i="3"/>
  <c r="AH5460" i="3"/>
  <c r="AP5459" i="3"/>
  <c r="AM5459" i="3"/>
  <c r="AL5459" i="3"/>
  <c r="AK5459" i="3"/>
  <c r="AJ5459" i="3"/>
  <c r="AI5459" i="3"/>
  <c r="AH5459" i="3"/>
  <c r="AP5458" i="3"/>
  <c r="AM5458" i="3"/>
  <c r="AL5458" i="3"/>
  <c r="AK5458" i="3"/>
  <c r="AJ5458" i="3"/>
  <c r="AI5458" i="3"/>
  <c r="AH5458" i="3"/>
  <c r="AP5457" i="3"/>
  <c r="AM5457" i="3"/>
  <c r="AL5457" i="3"/>
  <c r="AK5457" i="3"/>
  <c r="AJ5457" i="3"/>
  <c r="AI5457" i="3"/>
  <c r="AH5457" i="3"/>
  <c r="AP5456" i="3"/>
  <c r="AM5456" i="3"/>
  <c r="AL5456" i="3"/>
  <c r="AK5456" i="3"/>
  <c r="AJ5456" i="3"/>
  <c r="AI5456" i="3"/>
  <c r="AH5456" i="3"/>
  <c r="AP5455" i="3"/>
  <c r="AM5455" i="3"/>
  <c r="AL5455" i="3"/>
  <c r="AK5455" i="3"/>
  <c r="AJ5455" i="3"/>
  <c r="AI5455" i="3"/>
  <c r="AH5455" i="3"/>
  <c r="AP5454" i="3"/>
  <c r="AM5454" i="3"/>
  <c r="AL5454" i="3"/>
  <c r="AK5454" i="3"/>
  <c r="AJ5454" i="3"/>
  <c r="AI5454" i="3"/>
  <c r="AH5454" i="3"/>
  <c r="AP5453" i="3"/>
  <c r="AM5453" i="3"/>
  <c r="AL5453" i="3"/>
  <c r="AK5453" i="3"/>
  <c r="AJ5453" i="3"/>
  <c r="AI5453" i="3"/>
  <c r="AH5453" i="3"/>
  <c r="AP5452" i="3"/>
  <c r="AM5452" i="3"/>
  <c r="AL5452" i="3"/>
  <c r="AK5452" i="3"/>
  <c r="AJ5452" i="3"/>
  <c r="AI5452" i="3"/>
  <c r="AH5452" i="3"/>
  <c r="AP5451" i="3"/>
  <c r="AM5451" i="3"/>
  <c r="AL5451" i="3"/>
  <c r="AK5451" i="3"/>
  <c r="AJ5451" i="3"/>
  <c r="AI5451" i="3"/>
  <c r="AH5451" i="3"/>
  <c r="AP5450" i="3"/>
  <c r="AM5450" i="3"/>
  <c r="AL5450" i="3"/>
  <c r="AK5450" i="3"/>
  <c r="AJ5450" i="3"/>
  <c r="AI5450" i="3"/>
  <c r="AH5450" i="3"/>
  <c r="AP5449" i="3"/>
  <c r="AM5449" i="3"/>
  <c r="AL5449" i="3"/>
  <c r="AK5449" i="3"/>
  <c r="AJ5449" i="3"/>
  <c r="AI5449" i="3"/>
  <c r="AH5449" i="3"/>
  <c r="AP5448" i="3"/>
  <c r="AM5448" i="3"/>
  <c r="AL5448" i="3"/>
  <c r="AK5448" i="3"/>
  <c r="AJ5448" i="3"/>
  <c r="AI5448" i="3"/>
  <c r="AH5448" i="3"/>
  <c r="AP5447" i="3"/>
  <c r="AM5447" i="3"/>
  <c r="AL5447" i="3"/>
  <c r="AK5447" i="3"/>
  <c r="AJ5447" i="3"/>
  <c r="AI5447" i="3"/>
  <c r="AH5447" i="3"/>
  <c r="AP5446" i="3"/>
  <c r="AM5446" i="3"/>
  <c r="AL5446" i="3"/>
  <c r="AK5446" i="3"/>
  <c r="AJ5446" i="3"/>
  <c r="AI5446" i="3"/>
  <c r="AH5446" i="3"/>
  <c r="AP5445" i="3"/>
  <c r="AM5445" i="3"/>
  <c r="AL5445" i="3"/>
  <c r="AK5445" i="3"/>
  <c r="AJ5445" i="3"/>
  <c r="AI5445" i="3"/>
  <c r="AH5445" i="3"/>
  <c r="AP5444" i="3"/>
  <c r="AM5444" i="3"/>
  <c r="AL5444" i="3"/>
  <c r="AK5444" i="3"/>
  <c r="AJ5444" i="3"/>
  <c r="AI5444" i="3"/>
  <c r="AH5444" i="3"/>
  <c r="AP5443" i="3"/>
  <c r="AM5443" i="3"/>
  <c r="AL5443" i="3"/>
  <c r="AK5443" i="3"/>
  <c r="AJ5443" i="3"/>
  <c r="AI5443" i="3"/>
  <c r="AH5443" i="3"/>
  <c r="AP5442" i="3"/>
  <c r="AM5442" i="3"/>
  <c r="AL5442" i="3"/>
  <c r="AK5442" i="3"/>
  <c r="AJ5442" i="3"/>
  <c r="AI5442" i="3"/>
  <c r="AH5442" i="3"/>
  <c r="AP5441" i="3"/>
  <c r="AM5441" i="3"/>
  <c r="AL5441" i="3"/>
  <c r="AK5441" i="3"/>
  <c r="AJ5441" i="3"/>
  <c r="AI5441" i="3"/>
  <c r="AH5441" i="3"/>
  <c r="AP5440" i="3"/>
  <c r="AM5440" i="3"/>
  <c r="AL5440" i="3"/>
  <c r="AK5440" i="3"/>
  <c r="AJ5440" i="3"/>
  <c r="AI5440" i="3"/>
  <c r="AH5440" i="3"/>
  <c r="AP5439" i="3"/>
  <c r="AM5439" i="3"/>
  <c r="AL5439" i="3"/>
  <c r="AK5439" i="3"/>
  <c r="AJ5439" i="3"/>
  <c r="AI5439" i="3"/>
  <c r="AH5439" i="3"/>
  <c r="AP5438" i="3"/>
  <c r="AM5438" i="3"/>
  <c r="AL5438" i="3"/>
  <c r="AK5438" i="3"/>
  <c r="AJ5438" i="3"/>
  <c r="AI5438" i="3"/>
  <c r="AH5438" i="3"/>
  <c r="AP5437" i="3"/>
  <c r="AM5437" i="3"/>
  <c r="AL5437" i="3"/>
  <c r="AK5437" i="3"/>
  <c r="AJ5437" i="3"/>
  <c r="AI5437" i="3"/>
  <c r="AH5437" i="3"/>
  <c r="AP5436" i="3"/>
  <c r="AM5436" i="3"/>
  <c r="AL5436" i="3"/>
  <c r="AK5436" i="3"/>
  <c r="AJ5436" i="3"/>
  <c r="AI5436" i="3"/>
  <c r="AH5436" i="3"/>
  <c r="AP5435" i="3"/>
  <c r="AM5435" i="3"/>
  <c r="AL5435" i="3"/>
  <c r="AK5435" i="3"/>
  <c r="AJ5435" i="3"/>
  <c r="AI5435" i="3"/>
  <c r="AH5435" i="3"/>
  <c r="AP5434" i="3"/>
  <c r="AM5434" i="3"/>
  <c r="AL5434" i="3"/>
  <c r="AK5434" i="3"/>
  <c r="AJ5434" i="3"/>
  <c r="AI5434" i="3"/>
  <c r="AH5434" i="3"/>
  <c r="AP5433" i="3"/>
  <c r="AM5433" i="3"/>
  <c r="AL5433" i="3"/>
  <c r="AK5433" i="3"/>
  <c r="AJ5433" i="3"/>
  <c r="AI5433" i="3"/>
  <c r="AH5433" i="3"/>
  <c r="AP5432" i="3"/>
  <c r="AM5432" i="3"/>
  <c r="AL5432" i="3"/>
  <c r="AK5432" i="3"/>
  <c r="AJ5432" i="3"/>
  <c r="AI5432" i="3"/>
  <c r="AH5432" i="3"/>
  <c r="AP5431" i="3"/>
  <c r="AM5431" i="3"/>
  <c r="AL5431" i="3"/>
  <c r="AK5431" i="3"/>
  <c r="AJ5431" i="3"/>
  <c r="AI5431" i="3"/>
  <c r="AH5431" i="3"/>
  <c r="AP5430" i="3"/>
  <c r="AM5430" i="3"/>
  <c r="AL5430" i="3"/>
  <c r="AK5430" i="3"/>
  <c r="AJ5430" i="3"/>
  <c r="AI5430" i="3"/>
  <c r="AH5430" i="3"/>
  <c r="AP5429" i="3"/>
  <c r="AM5429" i="3"/>
  <c r="AL5429" i="3"/>
  <c r="AK5429" i="3"/>
  <c r="AJ5429" i="3"/>
  <c r="AI5429" i="3"/>
  <c r="AH5429" i="3"/>
  <c r="AP5428" i="3"/>
  <c r="AM5428" i="3"/>
  <c r="AL5428" i="3"/>
  <c r="AK5428" i="3"/>
  <c r="AJ5428" i="3"/>
  <c r="AI5428" i="3"/>
  <c r="AH5428" i="3"/>
  <c r="AP5427" i="3"/>
  <c r="AM5427" i="3"/>
  <c r="AL5427" i="3"/>
  <c r="AK5427" i="3"/>
  <c r="AJ5427" i="3"/>
  <c r="AI5427" i="3"/>
  <c r="AH5427" i="3"/>
  <c r="AP5426" i="3"/>
  <c r="AM5426" i="3"/>
  <c r="AL5426" i="3"/>
  <c r="AK5426" i="3"/>
  <c r="AJ5426" i="3"/>
  <c r="AI5426" i="3"/>
  <c r="AH5426" i="3"/>
  <c r="AP5425" i="3"/>
  <c r="AM5425" i="3"/>
  <c r="AL5425" i="3"/>
  <c r="AK5425" i="3"/>
  <c r="AJ5425" i="3"/>
  <c r="AI5425" i="3"/>
  <c r="AH5425" i="3"/>
  <c r="AP5424" i="3"/>
  <c r="AM5424" i="3"/>
  <c r="AL5424" i="3"/>
  <c r="AK5424" i="3"/>
  <c r="AJ5424" i="3"/>
  <c r="AI5424" i="3"/>
  <c r="AH5424" i="3"/>
  <c r="AP5423" i="3"/>
  <c r="AM5423" i="3"/>
  <c r="AL5423" i="3"/>
  <c r="AK5423" i="3"/>
  <c r="AJ5423" i="3"/>
  <c r="AI5423" i="3"/>
  <c r="AH5423" i="3"/>
  <c r="AP5422" i="3"/>
  <c r="AM5422" i="3"/>
  <c r="AL5422" i="3"/>
  <c r="AK5422" i="3"/>
  <c r="AJ5422" i="3"/>
  <c r="AI5422" i="3"/>
  <c r="AH5422" i="3"/>
  <c r="AP5421" i="3"/>
  <c r="AM5421" i="3"/>
  <c r="AL5421" i="3"/>
  <c r="AK5421" i="3"/>
  <c r="AJ5421" i="3"/>
  <c r="AI5421" i="3"/>
  <c r="AH5421" i="3"/>
  <c r="AP5420" i="3"/>
  <c r="AM5420" i="3"/>
  <c r="AL5420" i="3"/>
  <c r="AK5420" i="3"/>
  <c r="AJ5420" i="3"/>
  <c r="AI5420" i="3"/>
  <c r="AH5420" i="3"/>
  <c r="AP5419" i="3"/>
  <c r="AM5419" i="3"/>
  <c r="AL5419" i="3"/>
  <c r="AK5419" i="3"/>
  <c r="AJ5419" i="3"/>
  <c r="AI5419" i="3"/>
  <c r="AH5419" i="3"/>
  <c r="AP5418" i="3"/>
  <c r="AM5418" i="3"/>
  <c r="AL5418" i="3"/>
  <c r="AK5418" i="3"/>
  <c r="AJ5418" i="3"/>
  <c r="AI5418" i="3"/>
  <c r="AH5418" i="3"/>
  <c r="AP5417" i="3"/>
  <c r="AM5417" i="3"/>
  <c r="AL5417" i="3"/>
  <c r="AK5417" i="3"/>
  <c r="AJ5417" i="3"/>
  <c r="AI5417" i="3"/>
  <c r="AH5417" i="3"/>
  <c r="AP5416" i="3"/>
  <c r="AM5416" i="3"/>
  <c r="AL5416" i="3"/>
  <c r="AK5416" i="3"/>
  <c r="AJ5416" i="3"/>
  <c r="AI5416" i="3"/>
  <c r="AH5416" i="3"/>
  <c r="AP5415" i="3"/>
  <c r="AM5415" i="3"/>
  <c r="AL5415" i="3"/>
  <c r="AK5415" i="3"/>
  <c r="AJ5415" i="3"/>
  <c r="AI5415" i="3"/>
  <c r="AH5415" i="3"/>
  <c r="AP5414" i="3"/>
  <c r="AM5414" i="3"/>
  <c r="AL5414" i="3"/>
  <c r="AK5414" i="3"/>
  <c r="AJ5414" i="3"/>
  <c r="AI5414" i="3"/>
  <c r="AH5414" i="3"/>
  <c r="AP5413" i="3"/>
  <c r="AM5413" i="3"/>
  <c r="AL5413" i="3"/>
  <c r="AK5413" i="3"/>
  <c r="AJ5413" i="3"/>
  <c r="AI5413" i="3"/>
  <c r="AH5413" i="3"/>
  <c r="AP5412" i="3"/>
  <c r="AM5412" i="3"/>
  <c r="AL5412" i="3"/>
  <c r="AK5412" i="3"/>
  <c r="AJ5412" i="3"/>
  <c r="AI5412" i="3"/>
  <c r="AH5412" i="3"/>
  <c r="AP5411" i="3"/>
  <c r="AM5411" i="3"/>
  <c r="AL5411" i="3"/>
  <c r="AK5411" i="3"/>
  <c r="AJ5411" i="3"/>
  <c r="AI5411" i="3"/>
  <c r="AH5411" i="3"/>
  <c r="AP5410" i="3"/>
  <c r="AM5410" i="3"/>
  <c r="AL5410" i="3"/>
  <c r="AK5410" i="3"/>
  <c r="AJ5410" i="3"/>
  <c r="AI5410" i="3"/>
  <c r="AH5410" i="3"/>
  <c r="AP5409" i="3"/>
  <c r="AM5409" i="3"/>
  <c r="AL5409" i="3"/>
  <c r="AK5409" i="3"/>
  <c r="AJ5409" i="3"/>
  <c r="AI5409" i="3"/>
  <c r="AH5409" i="3"/>
  <c r="AP5408" i="3"/>
  <c r="AM5408" i="3"/>
  <c r="AL5408" i="3"/>
  <c r="AK5408" i="3"/>
  <c r="AJ5408" i="3"/>
  <c r="AI5408" i="3"/>
  <c r="AH5408" i="3"/>
  <c r="AP5407" i="3"/>
  <c r="AM5407" i="3"/>
  <c r="AL5407" i="3"/>
  <c r="AK5407" i="3"/>
  <c r="AJ5407" i="3"/>
  <c r="AI5407" i="3"/>
  <c r="AH5407" i="3"/>
  <c r="AP5406" i="3"/>
  <c r="AM5406" i="3"/>
  <c r="AL5406" i="3"/>
  <c r="AK5406" i="3"/>
  <c r="AJ5406" i="3"/>
  <c r="AI5406" i="3"/>
  <c r="AH5406" i="3"/>
  <c r="AP5405" i="3"/>
  <c r="AM5405" i="3"/>
  <c r="AL5405" i="3"/>
  <c r="AK5405" i="3"/>
  <c r="AJ5405" i="3"/>
  <c r="AI5405" i="3"/>
  <c r="AH5405" i="3"/>
  <c r="AP5404" i="3"/>
  <c r="AM5404" i="3"/>
  <c r="AL5404" i="3"/>
  <c r="AK5404" i="3"/>
  <c r="AJ5404" i="3"/>
  <c r="AI5404" i="3"/>
  <c r="AH5404" i="3"/>
  <c r="AP5403" i="3"/>
  <c r="AM5403" i="3"/>
  <c r="AL5403" i="3"/>
  <c r="AK5403" i="3"/>
  <c r="AJ5403" i="3"/>
  <c r="AI5403" i="3"/>
  <c r="AH5403" i="3"/>
  <c r="AP5402" i="3"/>
  <c r="AM5402" i="3"/>
  <c r="AL5402" i="3"/>
  <c r="AK5402" i="3"/>
  <c r="AJ5402" i="3"/>
  <c r="AI5402" i="3"/>
  <c r="AH5402" i="3"/>
  <c r="AP5401" i="3"/>
  <c r="AM5401" i="3"/>
  <c r="AL5401" i="3"/>
  <c r="AK5401" i="3"/>
  <c r="AJ5401" i="3"/>
  <c r="AI5401" i="3"/>
  <c r="AH5401" i="3"/>
  <c r="AP5400" i="3"/>
  <c r="AM5400" i="3"/>
  <c r="AL5400" i="3"/>
  <c r="AK5400" i="3"/>
  <c r="AJ5400" i="3"/>
  <c r="AI5400" i="3"/>
  <c r="AH5400" i="3"/>
  <c r="AP5399" i="3"/>
  <c r="AM5399" i="3"/>
  <c r="AL5399" i="3"/>
  <c r="AK5399" i="3"/>
  <c r="AJ5399" i="3"/>
  <c r="AI5399" i="3"/>
  <c r="AH5399" i="3"/>
  <c r="AP5398" i="3"/>
  <c r="AM5398" i="3"/>
  <c r="AL5398" i="3"/>
  <c r="AK5398" i="3"/>
  <c r="AJ5398" i="3"/>
  <c r="AI5398" i="3"/>
  <c r="AH5398" i="3"/>
  <c r="AP5397" i="3"/>
  <c r="AM5397" i="3"/>
  <c r="AL5397" i="3"/>
  <c r="AK5397" i="3"/>
  <c r="AJ5397" i="3"/>
  <c r="AI5397" i="3"/>
  <c r="AH5397" i="3"/>
  <c r="AP5396" i="3"/>
  <c r="AM5396" i="3"/>
  <c r="AL5396" i="3"/>
  <c r="AK5396" i="3"/>
  <c r="AJ5396" i="3"/>
  <c r="AI5396" i="3"/>
  <c r="AH5396" i="3"/>
  <c r="AP5395" i="3"/>
  <c r="AM5395" i="3"/>
  <c r="AL5395" i="3"/>
  <c r="AK5395" i="3"/>
  <c r="AJ5395" i="3"/>
  <c r="AI5395" i="3"/>
  <c r="AH5395" i="3"/>
  <c r="AP5394" i="3"/>
  <c r="AM5394" i="3"/>
  <c r="AL5394" i="3"/>
  <c r="AK5394" i="3"/>
  <c r="AJ5394" i="3"/>
  <c r="AI5394" i="3"/>
  <c r="AH5394" i="3"/>
  <c r="AP5393" i="3"/>
  <c r="AM5393" i="3"/>
  <c r="AL5393" i="3"/>
  <c r="AK5393" i="3"/>
  <c r="AJ5393" i="3"/>
  <c r="AI5393" i="3"/>
  <c r="AH5393" i="3"/>
  <c r="AP5392" i="3"/>
  <c r="AM5392" i="3"/>
  <c r="AL5392" i="3"/>
  <c r="AK5392" i="3"/>
  <c r="AJ5392" i="3"/>
  <c r="AI5392" i="3"/>
  <c r="AH5392" i="3"/>
  <c r="AP5391" i="3"/>
  <c r="AM5391" i="3"/>
  <c r="AL5391" i="3"/>
  <c r="AK5391" i="3"/>
  <c r="AJ5391" i="3"/>
  <c r="AI5391" i="3"/>
  <c r="AH5391" i="3"/>
  <c r="AP5390" i="3"/>
  <c r="AM5390" i="3"/>
  <c r="AL5390" i="3"/>
  <c r="AK5390" i="3"/>
  <c r="AJ5390" i="3"/>
  <c r="AI5390" i="3"/>
  <c r="AH5390" i="3"/>
  <c r="AP5389" i="3"/>
  <c r="AM5389" i="3"/>
  <c r="AL5389" i="3"/>
  <c r="AK5389" i="3"/>
  <c r="AJ5389" i="3"/>
  <c r="AI5389" i="3"/>
  <c r="AH5389" i="3"/>
  <c r="AP5388" i="3"/>
  <c r="AM5388" i="3"/>
  <c r="AL5388" i="3"/>
  <c r="AK5388" i="3"/>
  <c r="AJ5388" i="3"/>
  <c r="AI5388" i="3"/>
  <c r="AH5388" i="3"/>
  <c r="AP5387" i="3"/>
  <c r="AM5387" i="3"/>
  <c r="AL5387" i="3"/>
  <c r="AK5387" i="3"/>
  <c r="AJ5387" i="3"/>
  <c r="AI5387" i="3"/>
  <c r="AH5387" i="3"/>
  <c r="AP5386" i="3"/>
  <c r="AM5386" i="3"/>
  <c r="AL5386" i="3"/>
  <c r="AK5386" i="3"/>
  <c r="AJ5386" i="3"/>
  <c r="AI5386" i="3"/>
  <c r="AH5386" i="3"/>
  <c r="AP5385" i="3"/>
  <c r="AM5385" i="3"/>
  <c r="AL5385" i="3"/>
  <c r="AK5385" i="3"/>
  <c r="AJ5385" i="3"/>
  <c r="AI5385" i="3"/>
  <c r="AH5385" i="3"/>
  <c r="AP5384" i="3"/>
  <c r="AM5384" i="3"/>
  <c r="AL5384" i="3"/>
  <c r="AK5384" i="3"/>
  <c r="AJ5384" i="3"/>
  <c r="AI5384" i="3"/>
  <c r="AH5384" i="3"/>
  <c r="AP5383" i="3"/>
  <c r="AM5383" i="3"/>
  <c r="AL5383" i="3"/>
  <c r="AK5383" i="3"/>
  <c r="AJ5383" i="3"/>
  <c r="AI5383" i="3"/>
  <c r="AH5383" i="3"/>
  <c r="AP5382" i="3"/>
  <c r="AM5382" i="3"/>
  <c r="AL5382" i="3"/>
  <c r="AK5382" i="3"/>
  <c r="AJ5382" i="3"/>
  <c r="AI5382" i="3"/>
  <c r="AH5382" i="3"/>
  <c r="AP5381" i="3"/>
  <c r="AM5381" i="3"/>
  <c r="AL5381" i="3"/>
  <c r="AK5381" i="3"/>
  <c r="AJ5381" i="3"/>
  <c r="AI5381" i="3"/>
  <c r="AH5381" i="3"/>
  <c r="AP5380" i="3"/>
  <c r="AM5380" i="3"/>
  <c r="AL5380" i="3"/>
  <c r="AK5380" i="3"/>
  <c r="AJ5380" i="3"/>
  <c r="AI5380" i="3"/>
  <c r="AH5380" i="3"/>
  <c r="AP5379" i="3"/>
  <c r="AM5379" i="3"/>
  <c r="AL5379" i="3"/>
  <c r="AK5379" i="3"/>
  <c r="AJ5379" i="3"/>
  <c r="AI5379" i="3"/>
  <c r="AH5379" i="3"/>
  <c r="AP5378" i="3"/>
  <c r="AM5378" i="3"/>
  <c r="AL5378" i="3"/>
  <c r="AK5378" i="3"/>
  <c r="AJ5378" i="3"/>
  <c r="AI5378" i="3"/>
  <c r="AH5378" i="3"/>
  <c r="AP5377" i="3"/>
  <c r="AM5377" i="3"/>
  <c r="AL5377" i="3"/>
  <c r="AK5377" i="3"/>
  <c r="AJ5377" i="3"/>
  <c r="AI5377" i="3"/>
  <c r="AH5377" i="3"/>
  <c r="AP5376" i="3"/>
  <c r="AM5376" i="3"/>
  <c r="AL5376" i="3"/>
  <c r="AK5376" i="3"/>
  <c r="AJ5376" i="3"/>
  <c r="AI5376" i="3"/>
  <c r="AH5376" i="3"/>
  <c r="AP5375" i="3"/>
  <c r="AM5375" i="3"/>
  <c r="AL5375" i="3"/>
  <c r="AK5375" i="3"/>
  <c r="AJ5375" i="3"/>
  <c r="AI5375" i="3"/>
  <c r="AH5375" i="3"/>
  <c r="AP5374" i="3"/>
  <c r="AM5374" i="3"/>
  <c r="AL5374" i="3"/>
  <c r="AK5374" i="3"/>
  <c r="AJ5374" i="3"/>
  <c r="AI5374" i="3"/>
  <c r="AH5374" i="3"/>
  <c r="AP5373" i="3"/>
  <c r="AM5373" i="3"/>
  <c r="AL5373" i="3"/>
  <c r="AK5373" i="3"/>
  <c r="AJ5373" i="3"/>
  <c r="AI5373" i="3"/>
  <c r="AH5373" i="3"/>
  <c r="AP5372" i="3"/>
  <c r="AM5372" i="3"/>
  <c r="AL5372" i="3"/>
  <c r="AK5372" i="3"/>
  <c r="AJ5372" i="3"/>
  <c r="AI5372" i="3"/>
  <c r="AH5372" i="3"/>
  <c r="AP5371" i="3"/>
  <c r="AM5371" i="3"/>
  <c r="AL5371" i="3"/>
  <c r="AK5371" i="3"/>
  <c r="AJ5371" i="3"/>
  <c r="AI5371" i="3"/>
  <c r="AH5371" i="3"/>
  <c r="AP5370" i="3"/>
  <c r="AM5370" i="3"/>
  <c r="AL5370" i="3"/>
  <c r="AK5370" i="3"/>
  <c r="AJ5370" i="3"/>
  <c r="AI5370" i="3"/>
  <c r="AH5370" i="3"/>
  <c r="AP5369" i="3"/>
  <c r="AM5369" i="3"/>
  <c r="AL5369" i="3"/>
  <c r="AK5369" i="3"/>
  <c r="AJ5369" i="3"/>
  <c r="AI5369" i="3"/>
  <c r="AH5369" i="3"/>
  <c r="AP5368" i="3"/>
  <c r="AM5368" i="3"/>
  <c r="AL5368" i="3"/>
  <c r="AK5368" i="3"/>
  <c r="AJ5368" i="3"/>
  <c r="AI5368" i="3"/>
  <c r="AH5368" i="3"/>
  <c r="AP5367" i="3"/>
  <c r="AM5367" i="3"/>
  <c r="AL5367" i="3"/>
  <c r="AK5367" i="3"/>
  <c r="AJ5367" i="3"/>
  <c r="AI5367" i="3"/>
  <c r="AH5367" i="3"/>
  <c r="AP5366" i="3"/>
  <c r="AM5366" i="3"/>
  <c r="AL5366" i="3"/>
  <c r="AK5366" i="3"/>
  <c r="AJ5366" i="3"/>
  <c r="AI5366" i="3"/>
  <c r="AH5366" i="3"/>
  <c r="AP5365" i="3"/>
  <c r="AM5365" i="3"/>
  <c r="AL5365" i="3"/>
  <c r="AK5365" i="3"/>
  <c r="AJ5365" i="3"/>
  <c r="AI5365" i="3"/>
  <c r="AH5365" i="3"/>
  <c r="AP5364" i="3"/>
  <c r="AM5364" i="3"/>
  <c r="AL5364" i="3"/>
  <c r="AK5364" i="3"/>
  <c r="AJ5364" i="3"/>
  <c r="AI5364" i="3"/>
  <c r="AH5364" i="3"/>
  <c r="AP5363" i="3"/>
  <c r="AM5363" i="3"/>
  <c r="AL5363" i="3"/>
  <c r="AK5363" i="3"/>
  <c r="AJ5363" i="3"/>
  <c r="AI5363" i="3"/>
  <c r="AH5363" i="3"/>
  <c r="AP5362" i="3"/>
  <c r="AM5362" i="3"/>
  <c r="AL5362" i="3"/>
  <c r="AK5362" i="3"/>
  <c r="AJ5362" i="3"/>
  <c r="AI5362" i="3"/>
  <c r="AH5362" i="3"/>
  <c r="AP5361" i="3"/>
  <c r="AM5361" i="3"/>
  <c r="AL5361" i="3"/>
  <c r="AK5361" i="3"/>
  <c r="AJ5361" i="3"/>
  <c r="AI5361" i="3"/>
  <c r="AH5361" i="3"/>
  <c r="AP5360" i="3"/>
  <c r="AM5360" i="3"/>
  <c r="AL5360" i="3"/>
  <c r="AK5360" i="3"/>
  <c r="AJ5360" i="3"/>
  <c r="AI5360" i="3"/>
  <c r="AH5360" i="3"/>
  <c r="AP5359" i="3"/>
  <c r="AM5359" i="3"/>
  <c r="AL5359" i="3"/>
  <c r="AK5359" i="3"/>
  <c r="AJ5359" i="3"/>
  <c r="AI5359" i="3"/>
  <c r="AH5359" i="3"/>
  <c r="AP5358" i="3"/>
  <c r="AM5358" i="3"/>
  <c r="AL5358" i="3"/>
  <c r="AK5358" i="3"/>
  <c r="AJ5358" i="3"/>
  <c r="AI5358" i="3"/>
  <c r="AH5358" i="3"/>
  <c r="AP5357" i="3"/>
  <c r="AM5357" i="3"/>
  <c r="AL5357" i="3"/>
  <c r="AK5357" i="3"/>
  <c r="AJ5357" i="3"/>
  <c r="AI5357" i="3"/>
  <c r="AH5357" i="3"/>
  <c r="AP5356" i="3"/>
  <c r="AM5356" i="3"/>
  <c r="AL5356" i="3"/>
  <c r="AK5356" i="3"/>
  <c r="AJ5356" i="3"/>
  <c r="AI5356" i="3"/>
  <c r="AH5356" i="3"/>
  <c r="AP5355" i="3"/>
  <c r="AM5355" i="3"/>
  <c r="AL5355" i="3"/>
  <c r="AK5355" i="3"/>
  <c r="AJ5355" i="3"/>
  <c r="AI5355" i="3"/>
  <c r="AH5355" i="3"/>
  <c r="AP5354" i="3"/>
  <c r="AM5354" i="3"/>
  <c r="AL5354" i="3"/>
  <c r="AK5354" i="3"/>
  <c r="AJ5354" i="3"/>
  <c r="AI5354" i="3"/>
  <c r="AH5354" i="3"/>
  <c r="AP5353" i="3"/>
  <c r="AM5353" i="3"/>
  <c r="AL5353" i="3"/>
  <c r="AK5353" i="3"/>
  <c r="AJ5353" i="3"/>
  <c r="AI5353" i="3"/>
  <c r="AH5353" i="3"/>
  <c r="AP5352" i="3"/>
  <c r="AM5352" i="3"/>
  <c r="AL5352" i="3"/>
  <c r="AK5352" i="3"/>
  <c r="AJ5352" i="3"/>
  <c r="AI5352" i="3"/>
  <c r="AH5352" i="3"/>
  <c r="AP5351" i="3"/>
  <c r="AM5351" i="3"/>
  <c r="AL5351" i="3"/>
  <c r="AK5351" i="3"/>
  <c r="AJ5351" i="3"/>
  <c r="AI5351" i="3"/>
  <c r="AH5351" i="3"/>
  <c r="AP5350" i="3"/>
  <c r="AM5350" i="3"/>
  <c r="AL5350" i="3"/>
  <c r="AK5350" i="3"/>
  <c r="AJ5350" i="3"/>
  <c r="AI5350" i="3"/>
  <c r="AH5350" i="3"/>
  <c r="AP5349" i="3"/>
  <c r="AM5349" i="3"/>
  <c r="AL5349" i="3"/>
  <c r="AK5349" i="3"/>
  <c r="AJ5349" i="3"/>
  <c r="AI5349" i="3"/>
  <c r="AH5349" i="3"/>
  <c r="AP5348" i="3"/>
  <c r="AM5348" i="3"/>
  <c r="AL5348" i="3"/>
  <c r="AK5348" i="3"/>
  <c r="AJ5348" i="3"/>
  <c r="AI5348" i="3"/>
  <c r="AH5348" i="3"/>
  <c r="AP5347" i="3"/>
  <c r="AM5347" i="3"/>
  <c r="AL5347" i="3"/>
  <c r="AK5347" i="3"/>
  <c r="AJ5347" i="3"/>
  <c r="AI5347" i="3"/>
  <c r="AH5347" i="3"/>
  <c r="AP5346" i="3"/>
  <c r="AM5346" i="3"/>
  <c r="AL5346" i="3"/>
  <c r="AK5346" i="3"/>
  <c r="AJ5346" i="3"/>
  <c r="AI5346" i="3"/>
  <c r="AH5346" i="3"/>
  <c r="AP5345" i="3"/>
  <c r="AM5345" i="3"/>
  <c r="AL5345" i="3"/>
  <c r="AK5345" i="3"/>
  <c r="AJ5345" i="3"/>
  <c r="AI5345" i="3"/>
  <c r="AH5345" i="3"/>
  <c r="AP5344" i="3"/>
  <c r="AM5344" i="3"/>
  <c r="AL5344" i="3"/>
  <c r="AK5344" i="3"/>
  <c r="AJ5344" i="3"/>
  <c r="AI5344" i="3"/>
  <c r="AH5344" i="3"/>
  <c r="AP5343" i="3"/>
  <c r="AM5343" i="3"/>
  <c r="AL5343" i="3"/>
  <c r="AK5343" i="3"/>
  <c r="AJ5343" i="3"/>
  <c r="AI5343" i="3"/>
  <c r="AH5343" i="3"/>
  <c r="AP5342" i="3"/>
  <c r="AM5342" i="3"/>
  <c r="AL5342" i="3"/>
  <c r="AK5342" i="3"/>
  <c r="AJ5342" i="3"/>
  <c r="AI5342" i="3"/>
  <c r="AH5342" i="3"/>
  <c r="AP5341" i="3"/>
  <c r="AM5341" i="3"/>
  <c r="AL5341" i="3"/>
  <c r="AK5341" i="3"/>
  <c r="AJ5341" i="3"/>
  <c r="AI5341" i="3"/>
  <c r="AH5341" i="3"/>
  <c r="AP5340" i="3"/>
  <c r="AM5340" i="3"/>
  <c r="AL5340" i="3"/>
  <c r="AK5340" i="3"/>
  <c r="AJ5340" i="3"/>
  <c r="AI5340" i="3"/>
  <c r="AH5340" i="3"/>
  <c r="AP5339" i="3"/>
  <c r="AM5339" i="3"/>
  <c r="AL5339" i="3"/>
  <c r="AK5339" i="3"/>
  <c r="AJ5339" i="3"/>
  <c r="AI5339" i="3"/>
  <c r="AH5339" i="3"/>
  <c r="AP5338" i="3"/>
  <c r="AM5338" i="3"/>
  <c r="AL5338" i="3"/>
  <c r="AK5338" i="3"/>
  <c r="AJ5338" i="3"/>
  <c r="AI5338" i="3"/>
  <c r="AH5338" i="3"/>
  <c r="AP5337" i="3"/>
  <c r="AM5337" i="3"/>
  <c r="AL5337" i="3"/>
  <c r="AK5337" i="3"/>
  <c r="AJ5337" i="3"/>
  <c r="AI5337" i="3"/>
  <c r="AH5337" i="3"/>
  <c r="AP5336" i="3"/>
  <c r="AM5336" i="3"/>
  <c r="AL5336" i="3"/>
  <c r="AK5336" i="3"/>
  <c r="AJ5336" i="3"/>
  <c r="AI5336" i="3"/>
  <c r="AH5336" i="3"/>
  <c r="AP5335" i="3"/>
  <c r="AM5335" i="3"/>
  <c r="AL5335" i="3"/>
  <c r="AK5335" i="3"/>
  <c r="AJ5335" i="3"/>
  <c r="AI5335" i="3"/>
  <c r="AH5335" i="3"/>
  <c r="AP5334" i="3"/>
  <c r="AM5334" i="3"/>
  <c r="AL5334" i="3"/>
  <c r="AK5334" i="3"/>
  <c r="AJ5334" i="3"/>
  <c r="AI5334" i="3"/>
  <c r="AH5334" i="3"/>
  <c r="AP5333" i="3"/>
  <c r="AM5333" i="3"/>
  <c r="AL5333" i="3"/>
  <c r="AK5333" i="3"/>
  <c r="AJ5333" i="3"/>
  <c r="AI5333" i="3"/>
  <c r="AH5333" i="3"/>
  <c r="AP5332" i="3"/>
  <c r="AM5332" i="3"/>
  <c r="AL5332" i="3"/>
  <c r="AK5332" i="3"/>
  <c r="AJ5332" i="3"/>
  <c r="AI5332" i="3"/>
  <c r="AH5332" i="3"/>
  <c r="AP5331" i="3"/>
  <c r="AM5331" i="3"/>
  <c r="AL5331" i="3"/>
  <c r="AK5331" i="3"/>
  <c r="AJ5331" i="3"/>
  <c r="AI5331" i="3"/>
  <c r="AH5331" i="3"/>
  <c r="AP5330" i="3"/>
  <c r="AM5330" i="3"/>
  <c r="AL5330" i="3"/>
  <c r="AK5330" i="3"/>
  <c r="AJ5330" i="3"/>
  <c r="AI5330" i="3"/>
  <c r="AH5330" i="3"/>
  <c r="AP5329" i="3"/>
  <c r="AM5329" i="3"/>
  <c r="AL5329" i="3"/>
  <c r="AK5329" i="3"/>
  <c r="AJ5329" i="3"/>
  <c r="AI5329" i="3"/>
  <c r="AH5329" i="3"/>
  <c r="AP5328" i="3"/>
  <c r="AM5328" i="3"/>
  <c r="AL5328" i="3"/>
  <c r="AK5328" i="3"/>
  <c r="AJ5328" i="3"/>
  <c r="AI5328" i="3"/>
  <c r="AH5328" i="3"/>
  <c r="AP5327" i="3"/>
  <c r="AM5327" i="3"/>
  <c r="AL5327" i="3"/>
  <c r="AK5327" i="3"/>
  <c r="AJ5327" i="3"/>
  <c r="AI5327" i="3"/>
  <c r="AH5327" i="3"/>
  <c r="AP5326" i="3"/>
  <c r="AM5326" i="3"/>
  <c r="AL5326" i="3"/>
  <c r="AK5326" i="3"/>
  <c r="AJ5326" i="3"/>
  <c r="AI5326" i="3"/>
  <c r="AH5326" i="3"/>
  <c r="AP5325" i="3"/>
  <c r="AM5325" i="3"/>
  <c r="AL5325" i="3"/>
  <c r="AK5325" i="3"/>
  <c r="AJ5325" i="3"/>
  <c r="AI5325" i="3"/>
  <c r="AH5325" i="3"/>
  <c r="AP5324" i="3"/>
  <c r="AM5324" i="3"/>
  <c r="AL5324" i="3"/>
  <c r="AK5324" i="3"/>
  <c r="AJ5324" i="3"/>
  <c r="AI5324" i="3"/>
  <c r="AH5324" i="3"/>
  <c r="AP5323" i="3"/>
  <c r="AM5323" i="3"/>
  <c r="AL5323" i="3"/>
  <c r="AK5323" i="3"/>
  <c r="AJ5323" i="3"/>
  <c r="AI5323" i="3"/>
  <c r="AH5323" i="3"/>
  <c r="AP5322" i="3"/>
  <c r="AM5322" i="3"/>
  <c r="AL5322" i="3"/>
  <c r="AK5322" i="3"/>
  <c r="AJ5322" i="3"/>
  <c r="AI5322" i="3"/>
  <c r="AH5322" i="3"/>
  <c r="AP5321" i="3"/>
  <c r="AM5321" i="3"/>
  <c r="AL5321" i="3"/>
  <c r="AK5321" i="3"/>
  <c r="AJ5321" i="3"/>
  <c r="AI5321" i="3"/>
  <c r="AH5321" i="3"/>
  <c r="AP5320" i="3"/>
  <c r="AM5320" i="3"/>
  <c r="AL5320" i="3"/>
  <c r="AK5320" i="3"/>
  <c r="AJ5320" i="3"/>
  <c r="AI5320" i="3"/>
  <c r="AH5320" i="3"/>
  <c r="AP5319" i="3"/>
  <c r="AM5319" i="3"/>
  <c r="AL5319" i="3"/>
  <c r="AK5319" i="3"/>
  <c r="AJ5319" i="3"/>
  <c r="AI5319" i="3"/>
  <c r="AH5319" i="3"/>
  <c r="AP5318" i="3"/>
  <c r="AM5318" i="3"/>
  <c r="AL5318" i="3"/>
  <c r="AK5318" i="3"/>
  <c r="AJ5318" i="3"/>
  <c r="AI5318" i="3"/>
  <c r="AH5318" i="3"/>
  <c r="AP5317" i="3"/>
  <c r="AM5317" i="3"/>
  <c r="AL5317" i="3"/>
  <c r="AK5317" i="3"/>
  <c r="AJ5317" i="3"/>
  <c r="AI5317" i="3"/>
  <c r="AH5317" i="3"/>
  <c r="AP5316" i="3"/>
  <c r="AM5316" i="3"/>
  <c r="AL5316" i="3"/>
  <c r="AK5316" i="3"/>
  <c r="AJ5316" i="3"/>
  <c r="AI5316" i="3"/>
  <c r="AH5316" i="3"/>
  <c r="AP5315" i="3"/>
  <c r="AM5315" i="3"/>
  <c r="AL5315" i="3"/>
  <c r="AK5315" i="3"/>
  <c r="AJ5315" i="3"/>
  <c r="AI5315" i="3"/>
  <c r="AH5315" i="3"/>
  <c r="AP5314" i="3"/>
  <c r="AM5314" i="3"/>
  <c r="AL5314" i="3"/>
  <c r="AK5314" i="3"/>
  <c r="AJ5314" i="3"/>
  <c r="AI5314" i="3"/>
  <c r="AH5314" i="3"/>
  <c r="AP5313" i="3"/>
  <c r="AM5313" i="3"/>
  <c r="AL5313" i="3"/>
  <c r="AK5313" i="3"/>
  <c r="AJ5313" i="3"/>
  <c r="AI5313" i="3"/>
  <c r="AH5313" i="3"/>
  <c r="AP5312" i="3"/>
  <c r="AM5312" i="3"/>
  <c r="AL5312" i="3"/>
  <c r="AK5312" i="3"/>
  <c r="AJ5312" i="3"/>
  <c r="AI5312" i="3"/>
  <c r="AH5312" i="3"/>
  <c r="AP5311" i="3"/>
  <c r="AM5311" i="3"/>
  <c r="AL5311" i="3"/>
  <c r="AK5311" i="3"/>
  <c r="AJ5311" i="3"/>
  <c r="AI5311" i="3"/>
  <c r="AH5311" i="3"/>
  <c r="AP5310" i="3"/>
  <c r="AM5310" i="3"/>
  <c r="AL5310" i="3"/>
  <c r="AK5310" i="3"/>
  <c r="AJ5310" i="3"/>
  <c r="AI5310" i="3"/>
  <c r="AH5310" i="3"/>
  <c r="AP5309" i="3"/>
  <c r="AM5309" i="3"/>
  <c r="AL5309" i="3"/>
  <c r="AK5309" i="3"/>
  <c r="AJ5309" i="3"/>
  <c r="AI5309" i="3"/>
  <c r="AH5309" i="3"/>
  <c r="AP5308" i="3"/>
  <c r="AM5308" i="3"/>
  <c r="AL5308" i="3"/>
  <c r="AK5308" i="3"/>
  <c r="AJ5308" i="3"/>
  <c r="AI5308" i="3"/>
  <c r="AH5308" i="3"/>
  <c r="AP5307" i="3"/>
  <c r="AM5307" i="3"/>
  <c r="AL5307" i="3"/>
  <c r="AK5307" i="3"/>
  <c r="AJ5307" i="3"/>
  <c r="AI5307" i="3"/>
  <c r="AH5307" i="3"/>
  <c r="AP5306" i="3"/>
  <c r="AM5306" i="3"/>
  <c r="AL5306" i="3"/>
  <c r="AK5306" i="3"/>
  <c r="AJ5306" i="3"/>
  <c r="AI5306" i="3"/>
  <c r="AH5306" i="3"/>
  <c r="AP5305" i="3"/>
  <c r="AM5305" i="3"/>
  <c r="AL5305" i="3"/>
  <c r="AK5305" i="3"/>
  <c r="AJ5305" i="3"/>
  <c r="AI5305" i="3"/>
  <c r="AH5305" i="3"/>
  <c r="AP5304" i="3"/>
  <c r="AM5304" i="3"/>
  <c r="AL5304" i="3"/>
  <c r="AK5304" i="3"/>
  <c r="AJ5304" i="3"/>
  <c r="AI5304" i="3"/>
  <c r="AH5304" i="3"/>
  <c r="AP5303" i="3"/>
  <c r="AM5303" i="3"/>
  <c r="AL5303" i="3"/>
  <c r="AK5303" i="3"/>
  <c r="AJ5303" i="3"/>
  <c r="AI5303" i="3"/>
  <c r="AH5303" i="3"/>
  <c r="AP5302" i="3"/>
  <c r="AM5302" i="3"/>
  <c r="AL5302" i="3"/>
  <c r="AK5302" i="3"/>
  <c r="AJ5302" i="3"/>
  <c r="AI5302" i="3"/>
  <c r="AH5302" i="3"/>
  <c r="AP5301" i="3"/>
  <c r="AM5301" i="3"/>
  <c r="AL5301" i="3"/>
  <c r="AK5301" i="3"/>
  <c r="AJ5301" i="3"/>
  <c r="AI5301" i="3"/>
  <c r="AH5301" i="3"/>
  <c r="AP5300" i="3"/>
  <c r="AM5300" i="3"/>
  <c r="AL5300" i="3"/>
  <c r="AK5300" i="3"/>
  <c r="AJ5300" i="3"/>
  <c r="AI5300" i="3"/>
  <c r="AH5300" i="3"/>
  <c r="AP5299" i="3"/>
  <c r="AM5299" i="3"/>
  <c r="AL5299" i="3"/>
  <c r="AK5299" i="3"/>
  <c r="AJ5299" i="3"/>
  <c r="AI5299" i="3"/>
  <c r="AH5299" i="3"/>
  <c r="AP5298" i="3"/>
  <c r="AM5298" i="3"/>
  <c r="AL5298" i="3"/>
  <c r="AK5298" i="3"/>
  <c r="AJ5298" i="3"/>
  <c r="AI5298" i="3"/>
  <c r="AH5298" i="3"/>
  <c r="AP5297" i="3"/>
  <c r="AM5297" i="3"/>
  <c r="AL5297" i="3"/>
  <c r="AK5297" i="3"/>
  <c r="AJ5297" i="3"/>
  <c r="AI5297" i="3"/>
  <c r="AH5297" i="3"/>
  <c r="AP5296" i="3"/>
  <c r="AM5296" i="3"/>
  <c r="AL5296" i="3"/>
  <c r="AK5296" i="3"/>
  <c r="AJ5296" i="3"/>
  <c r="AI5296" i="3"/>
  <c r="AH5296" i="3"/>
  <c r="AP5295" i="3"/>
  <c r="AM5295" i="3"/>
  <c r="AL5295" i="3"/>
  <c r="AK5295" i="3"/>
  <c r="AJ5295" i="3"/>
  <c r="AI5295" i="3"/>
  <c r="AH5295" i="3"/>
  <c r="AP5294" i="3"/>
  <c r="AM5294" i="3"/>
  <c r="AL5294" i="3"/>
  <c r="AK5294" i="3"/>
  <c r="AJ5294" i="3"/>
  <c r="AI5294" i="3"/>
  <c r="AH5294" i="3"/>
  <c r="AP5293" i="3"/>
  <c r="AM5293" i="3"/>
  <c r="AL5293" i="3"/>
  <c r="AK5293" i="3"/>
  <c r="AJ5293" i="3"/>
  <c r="AI5293" i="3"/>
  <c r="AH5293" i="3"/>
  <c r="AP5292" i="3"/>
  <c r="AM5292" i="3"/>
  <c r="AL5292" i="3"/>
  <c r="AK5292" i="3"/>
  <c r="AJ5292" i="3"/>
  <c r="AI5292" i="3"/>
  <c r="AH5292" i="3"/>
  <c r="AP5291" i="3"/>
  <c r="AM5291" i="3"/>
  <c r="AL5291" i="3"/>
  <c r="AK5291" i="3"/>
  <c r="AJ5291" i="3"/>
  <c r="AI5291" i="3"/>
  <c r="AH5291" i="3"/>
  <c r="AP5290" i="3"/>
  <c r="AM5290" i="3"/>
  <c r="AL5290" i="3"/>
  <c r="AK5290" i="3"/>
  <c r="AJ5290" i="3"/>
  <c r="AI5290" i="3"/>
  <c r="AH5290" i="3"/>
  <c r="AP5289" i="3"/>
  <c r="AM5289" i="3"/>
  <c r="AL5289" i="3"/>
  <c r="AK5289" i="3"/>
  <c r="AJ5289" i="3"/>
  <c r="AI5289" i="3"/>
  <c r="AH5289" i="3"/>
  <c r="AP5288" i="3"/>
  <c r="AM5288" i="3"/>
  <c r="AL5288" i="3"/>
  <c r="AK5288" i="3"/>
  <c r="AJ5288" i="3"/>
  <c r="AI5288" i="3"/>
  <c r="AH5288" i="3"/>
  <c r="AP5287" i="3"/>
  <c r="AM5287" i="3"/>
  <c r="AL5287" i="3"/>
  <c r="AK5287" i="3"/>
  <c r="AJ5287" i="3"/>
  <c r="AI5287" i="3"/>
  <c r="AH5287" i="3"/>
  <c r="AP5286" i="3"/>
  <c r="AM5286" i="3"/>
  <c r="AL5286" i="3"/>
  <c r="AK5286" i="3"/>
  <c r="AJ5286" i="3"/>
  <c r="AI5286" i="3"/>
  <c r="AH5286" i="3"/>
  <c r="AP5285" i="3"/>
  <c r="AM5285" i="3"/>
  <c r="AL5285" i="3"/>
  <c r="AK5285" i="3"/>
  <c r="AJ5285" i="3"/>
  <c r="AI5285" i="3"/>
  <c r="AH5285" i="3"/>
  <c r="AP5284" i="3"/>
  <c r="AM5284" i="3"/>
  <c r="AL5284" i="3"/>
  <c r="AK5284" i="3"/>
  <c r="AJ5284" i="3"/>
  <c r="AI5284" i="3"/>
  <c r="AH5284" i="3"/>
  <c r="AP5283" i="3"/>
  <c r="AM5283" i="3"/>
  <c r="AL5283" i="3"/>
  <c r="AK5283" i="3"/>
  <c r="AJ5283" i="3"/>
  <c r="AI5283" i="3"/>
  <c r="AH5283" i="3"/>
  <c r="AP5282" i="3"/>
  <c r="AM5282" i="3"/>
  <c r="AL5282" i="3"/>
  <c r="AK5282" i="3"/>
  <c r="AJ5282" i="3"/>
  <c r="AI5282" i="3"/>
  <c r="AH5282" i="3"/>
  <c r="AP5281" i="3"/>
  <c r="AM5281" i="3"/>
  <c r="AL5281" i="3"/>
  <c r="AK5281" i="3"/>
  <c r="AJ5281" i="3"/>
  <c r="AI5281" i="3"/>
  <c r="AH5281" i="3"/>
  <c r="AP5280" i="3"/>
  <c r="AM5280" i="3"/>
  <c r="AL5280" i="3"/>
  <c r="AK5280" i="3"/>
  <c r="AJ5280" i="3"/>
  <c r="AI5280" i="3"/>
  <c r="AH5280" i="3"/>
  <c r="AP5279" i="3"/>
  <c r="AM5279" i="3"/>
  <c r="AL5279" i="3"/>
  <c r="AK5279" i="3"/>
  <c r="AJ5279" i="3"/>
  <c r="AI5279" i="3"/>
  <c r="AH5279" i="3"/>
  <c r="AP5278" i="3"/>
  <c r="AM5278" i="3"/>
  <c r="AL5278" i="3"/>
  <c r="AK5278" i="3"/>
  <c r="AJ5278" i="3"/>
  <c r="AI5278" i="3"/>
  <c r="AH5278" i="3"/>
  <c r="AP5277" i="3"/>
  <c r="AM5277" i="3"/>
  <c r="AL5277" i="3"/>
  <c r="AK5277" i="3"/>
  <c r="AJ5277" i="3"/>
  <c r="AI5277" i="3"/>
  <c r="AH5277" i="3"/>
  <c r="AP5276" i="3"/>
  <c r="AM5276" i="3"/>
  <c r="AL5276" i="3"/>
  <c r="AK5276" i="3"/>
  <c r="AJ5276" i="3"/>
  <c r="AI5276" i="3"/>
  <c r="AH5276" i="3"/>
  <c r="AP5275" i="3"/>
  <c r="AM5275" i="3"/>
  <c r="AL5275" i="3"/>
  <c r="AK5275" i="3"/>
  <c r="AJ5275" i="3"/>
  <c r="AI5275" i="3"/>
  <c r="AH5275" i="3"/>
  <c r="AP5274" i="3"/>
  <c r="AM5274" i="3"/>
  <c r="AL5274" i="3"/>
  <c r="AK5274" i="3"/>
  <c r="AJ5274" i="3"/>
  <c r="AI5274" i="3"/>
  <c r="AH5274" i="3"/>
  <c r="AP5273" i="3"/>
  <c r="AM5273" i="3"/>
  <c r="AL5273" i="3"/>
  <c r="AK5273" i="3"/>
  <c r="AJ5273" i="3"/>
  <c r="AI5273" i="3"/>
  <c r="AH5273" i="3"/>
  <c r="AP5272" i="3"/>
  <c r="AM5272" i="3"/>
  <c r="AL5272" i="3"/>
  <c r="AK5272" i="3"/>
  <c r="AJ5272" i="3"/>
  <c r="AI5272" i="3"/>
  <c r="AH5272" i="3"/>
  <c r="AP5271" i="3"/>
  <c r="AM5271" i="3"/>
  <c r="AL5271" i="3"/>
  <c r="AK5271" i="3"/>
  <c r="AJ5271" i="3"/>
  <c r="AI5271" i="3"/>
  <c r="AH5271" i="3"/>
  <c r="AP5270" i="3"/>
  <c r="AM5270" i="3"/>
  <c r="AL5270" i="3"/>
  <c r="AK5270" i="3"/>
  <c r="AJ5270" i="3"/>
  <c r="AI5270" i="3"/>
  <c r="AH5270" i="3"/>
  <c r="AP5269" i="3"/>
  <c r="AM5269" i="3"/>
  <c r="AL5269" i="3"/>
  <c r="AK5269" i="3"/>
  <c r="AJ5269" i="3"/>
  <c r="AI5269" i="3"/>
  <c r="AH5269" i="3"/>
  <c r="AP5268" i="3"/>
  <c r="AM5268" i="3"/>
  <c r="AL5268" i="3"/>
  <c r="AK5268" i="3"/>
  <c r="AJ5268" i="3"/>
  <c r="AI5268" i="3"/>
  <c r="AH5268" i="3"/>
  <c r="AP5267" i="3"/>
  <c r="AM5267" i="3"/>
  <c r="AL5267" i="3"/>
  <c r="AK5267" i="3"/>
  <c r="AJ5267" i="3"/>
  <c r="AI5267" i="3"/>
  <c r="AH5267" i="3"/>
  <c r="AP5266" i="3"/>
  <c r="AM5266" i="3"/>
  <c r="AL5266" i="3"/>
  <c r="AK5266" i="3"/>
  <c r="AJ5266" i="3"/>
  <c r="AI5266" i="3"/>
  <c r="AH5266" i="3"/>
  <c r="AP5265" i="3"/>
  <c r="AM5265" i="3"/>
  <c r="AL5265" i="3"/>
  <c r="AK5265" i="3"/>
  <c r="AJ5265" i="3"/>
  <c r="AI5265" i="3"/>
  <c r="AH5265" i="3"/>
  <c r="AP5264" i="3"/>
  <c r="AM5264" i="3"/>
  <c r="AL5264" i="3"/>
  <c r="AK5264" i="3"/>
  <c r="AJ5264" i="3"/>
  <c r="AI5264" i="3"/>
  <c r="AH5264" i="3"/>
  <c r="AP5263" i="3"/>
  <c r="AM5263" i="3"/>
  <c r="AL5263" i="3"/>
  <c r="AK5263" i="3"/>
  <c r="AJ5263" i="3"/>
  <c r="AI5263" i="3"/>
  <c r="AH5263" i="3"/>
  <c r="AP5262" i="3"/>
  <c r="AM5262" i="3"/>
  <c r="AL5262" i="3"/>
  <c r="AK5262" i="3"/>
  <c r="AJ5262" i="3"/>
  <c r="AI5262" i="3"/>
  <c r="AH5262" i="3"/>
  <c r="AP5261" i="3"/>
  <c r="AM5261" i="3"/>
  <c r="AL5261" i="3"/>
  <c r="AK5261" i="3"/>
  <c r="AJ5261" i="3"/>
  <c r="AI5261" i="3"/>
  <c r="AH5261" i="3"/>
  <c r="AP5260" i="3"/>
  <c r="AM5260" i="3"/>
  <c r="AL5260" i="3"/>
  <c r="AK5260" i="3"/>
  <c r="AJ5260" i="3"/>
  <c r="AI5260" i="3"/>
  <c r="AH5260" i="3"/>
  <c r="AP5259" i="3"/>
  <c r="AM5259" i="3"/>
  <c r="AL5259" i="3"/>
  <c r="AK5259" i="3"/>
  <c r="AJ5259" i="3"/>
  <c r="AI5259" i="3"/>
  <c r="AH5259" i="3"/>
  <c r="AP5258" i="3"/>
  <c r="AM5258" i="3"/>
  <c r="AL5258" i="3"/>
  <c r="AK5258" i="3"/>
  <c r="AJ5258" i="3"/>
  <c r="AI5258" i="3"/>
  <c r="AH5258" i="3"/>
  <c r="AP5257" i="3"/>
  <c r="AM5257" i="3"/>
  <c r="AL5257" i="3"/>
  <c r="AK5257" i="3"/>
  <c r="AJ5257" i="3"/>
  <c r="AI5257" i="3"/>
  <c r="AH5257" i="3"/>
  <c r="AP5256" i="3"/>
  <c r="AM5256" i="3"/>
  <c r="AL5256" i="3"/>
  <c r="AK5256" i="3"/>
  <c r="AJ5256" i="3"/>
  <c r="AI5256" i="3"/>
  <c r="AH5256" i="3"/>
  <c r="AP5255" i="3"/>
  <c r="AM5255" i="3"/>
  <c r="AL5255" i="3"/>
  <c r="AK5255" i="3"/>
  <c r="AJ5255" i="3"/>
  <c r="AI5255" i="3"/>
  <c r="AH5255" i="3"/>
  <c r="AP5254" i="3"/>
  <c r="AM5254" i="3"/>
  <c r="AL5254" i="3"/>
  <c r="AK5254" i="3"/>
  <c r="AJ5254" i="3"/>
  <c r="AI5254" i="3"/>
  <c r="AH5254" i="3"/>
  <c r="AP5253" i="3"/>
  <c r="AM5253" i="3"/>
  <c r="AL5253" i="3"/>
  <c r="AK5253" i="3"/>
  <c r="AJ5253" i="3"/>
  <c r="AI5253" i="3"/>
  <c r="AH5253" i="3"/>
  <c r="AP5252" i="3"/>
  <c r="AM5252" i="3"/>
  <c r="AL5252" i="3"/>
  <c r="AK5252" i="3"/>
  <c r="AJ5252" i="3"/>
  <c r="AI5252" i="3"/>
  <c r="AH5252" i="3"/>
  <c r="AP5251" i="3"/>
  <c r="AM5251" i="3"/>
  <c r="AL5251" i="3"/>
  <c r="AK5251" i="3"/>
  <c r="AJ5251" i="3"/>
  <c r="AI5251" i="3"/>
  <c r="AH5251" i="3"/>
  <c r="AP5250" i="3"/>
  <c r="AM5250" i="3"/>
  <c r="AL5250" i="3"/>
  <c r="AK5250" i="3"/>
  <c r="AJ5250" i="3"/>
  <c r="AI5250" i="3"/>
  <c r="AH5250" i="3"/>
  <c r="AP5249" i="3"/>
  <c r="AM5249" i="3"/>
  <c r="AL5249" i="3"/>
  <c r="AK5249" i="3"/>
  <c r="AJ5249" i="3"/>
  <c r="AI5249" i="3"/>
  <c r="AH5249" i="3"/>
  <c r="AP5248" i="3"/>
  <c r="AM5248" i="3"/>
  <c r="AL5248" i="3"/>
  <c r="AK5248" i="3"/>
  <c r="AJ5248" i="3"/>
  <c r="AI5248" i="3"/>
  <c r="AH5248" i="3"/>
  <c r="AP5247" i="3"/>
  <c r="AM5247" i="3"/>
  <c r="AL5247" i="3"/>
  <c r="AK5247" i="3"/>
  <c r="AJ5247" i="3"/>
  <c r="AI5247" i="3"/>
  <c r="AH5247" i="3"/>
  <c r="AP5246" i="3"/>
  <c r="AM5246" i="3"/>
  <c r="AL5246" i="3"/>
  <c r="AK5246" i="3"/>
  <c r="AJ5246" i="3"/>
  <c r="AI5246" i="3"/>
  <c r="AH5246" i="3"/>
  <c r="AP5245" i="3"/>
  <c r="AM5245" i="3"/>
  <c r="AL5245" i="3"/>
  <c r="AK5245" i="3"/>
  <c r="AJ5245" i="3"/>
  <c r="AI5245" i="3"/>
  <c r="AH5245" i="3"/>
  <c r="AP5244" i="3"/>
  <c r="AM5244" i="3"/>
  <c r="AL5244" i="3"/>
  <c r="AK5244" i="3"/>
  <c r="AJ5244" i="3"/>
  <c r="AI5244" i="3"/>
  <c r="AH5244" i="3"/>
  <c r="AP5243" i="3"/>
  <c r="AM5243" i="3"/>
  <c r="AL5243" i="3"/>
  <c r="AK5243" i="3"/>
  <c r="AJ5243" i="3"/>
  <c r="AI5243" i="3"/>
  <c r="AH5243" i="3"/>
  <c r="AP5242" i="3"/>
  <c r="AM5242" i="3"/>
  <c r="AL5242" i="3"/>
  <c r="AK5242" i="3"/>
  <c r="AJ5242" i="3"/>
  <c r="AI5242" i="3"/>
  <c r="AH5242" i="3"/>
  <c r="AP5241" i="3"/>
  <c r="AM5241" i="3"/>
  <c r="AL5241" i="3"/>
  <c r="AK5241" i="3"/>
  <c r="AJ5241" i="3"/>
  <c r="AI5241" i="3"/>
  <c r="AH5241" i="3"/>
  <c r="AP5240" i="3"/>
  <c r="AM5240" i="3"/>
  <c r="AL5240" i="3"/>
  <c r="AK5240" i="3"/>
  <c r="AJ5240" i="3"/>
  <c r="AI5240" i="3"/>
  <c r="AH5240" i="3"/>
  <c r="AP5239" i="3"/>
  <c r="AM5239" i="3"/>
  <c r="AL5239" i="3"/>
  <c r="AK5239" i="3"/>
  <c r="AJ5239" i="3"/>
  <c r="AI5239" i="3"/>
  <c r="AH5239" i="3"/>
  <c r="AP5238" i="3"/>
  <c r="AM5238" i="3"/>
  <c r="AL5238" i="3"/>
  <c r="AK5238" i="3"/>
  <c r="AJ5238" i="3"/>
  <c r="AI5238" i="3"/>
  <c r="AH5238" i="3"/>
  <c r="AP5237" i="3"/>
  <c r="AM5237" i="3"/>
  <c r="AL5237" i="3"/>
  <c r="AK5237" i="3"/>
  <c r="AJ5237" i="3"/>
  <c r="AI5237" i="3"/>
  <c r="AH5237" i="3"/>
  <c r="AP5236" i="3"/>
  <c r="AM5236" i="3"/>
  <c r="AL5236" i="3"/>
  <c r="AK5236" i="3"/>
  <c r="AJ5236" i="3"/>
  <c r="AI5236" i="3"/>
  <c r="AH5236" i="3"/>
  <c r="AP5235" i="3"/>
  <c r="AM5235" i="3"/>
  <c r="AL5235" i="3"/>
  <c r="AK5235" i="3"/>
  <c r="AJ5235" i="3"/>
  <c r="AI5235" i="3"/>
  <c r="AH5235" i="3"/>
  <c r="AP5234" i="3"/>
  <c r="AM5234" i="3"/>
  <c r="AL5234" i="3"/>
  <c r="AK5234" i="3"/>
  <c r="AJ5234" i="3"/>
  <c r="AI5234" i="3"/>
  <c r="AH5234" i="3"/>
  <c r="AP5233" i="3"/>
  <c r="AM5233" i="3"/>
  <c r="AL5233" i="3"/>
  <c r="AK5233" i="3"/>
  <c r="AJ5233" i="3"/>
  <c r="AI5233" i="3"/>
  <c r="AH5233" i="3"/>
  <c r="AP5232" i="3"/>
  <c r="AM5232" i="3"/>
  <c r="AL5232" i="3"/>
  <c r="AK5232" i="3"/>
  <c r="AJ5232" i="3"/>
  <c r="AI5232" i="3"/>
  <c r="AH5232" i="3"/>
  <c r="AP5231" i="3"/>
  <c r="AM5231" i="3"/>
  <c r="AL5231" i="3"/>
  <c r="AK5231" i="3"/>
  <c r="AJ5231" i="3"/>
  <c r="AI5231" i="3"/>
  <c r="AH5231" i="3"/>
  <c r="AP5230" i="3"/>
  <c r="AM5230" i="3"/>
  <c r="AL5230" i="3"/>
  <c r="AK5230" i="3"/>
  <c r="AJ5230" i="3"/>
  <c r="AI5230" i="3"/>
  <c r="AH5230" i="3"/>
  <c r="AP5229" i="3"/>
  <c r="AM5229" i="3"/>
  <c r="AL5229" i="3"/>
  <c r="AK5229" i="3"/>
  <c r="AJ5229" i="3"/>
  <c r="AI5229" i="3"/>
  <c r="AH5229" i="3"/>
  <c r="AP5228" i="3"/>
  <c r="AM5228" i="3"/>
  <c r="AL5228" i="3"/>
  <c r="AK5228" i="3"/>
  <c r="AJ5228" i="3"/>
  <c r="AI5228" i="3"/>
  <c r="AH5228" i="3"/>
  <c r="AP5227" i="3"/>
  <c r="AM5227" i="3"/>
  <c r="AL5227" i="3"/>
  <c r="AK5227" i="3"/>
  <c r="AJ5227" i="3"/>
  <c r="AI5227" i="3"/>
  <c r="AH5227" i="3"/>
  <c r="AP5226" i="3"/>
  <c r="AM5226" i="3"/>
  <c r="AL5226" i="3"/>
  <c r="AK5226" i="3"/>
  <c r="AJ5226" i="3"/>
  <c r="AI5226" i="3"/>
  <c r="AH5226" i="3"/>
  <c r="AP5225" i="3"/>
  <c r="AM5225" i="3"/>
  <c r="AL5225" i="3"/>
  <c r="AK5225" i="3"/>
  <c r="AJ5225" i="3"/>
  <c r="AI5225" i="3"/>
  <c r="AH5225" i="3"/>
  <c r="AP5224" i="3"/>
  <c r="AM5224" i="3"/>
  <c r="AL5224" i="3"/>
  <c r="AK5224" i="3"/>
  <c r="AJ5224" i="3"/>
  <c r="AI5224" i="3"/>
  <c r="AH5224" i="3"/>
  <c r="AP5223" i="3"/>
  <c r="AM5223" i="3"/>
  <c r="AL5223" i="3"/>
  <c r="AK5223" i="3"/>
  <c r="AJ5223" i="3"/>
  <c r="AI5223" i="3"/>
  <c r="AH5223" i="3"/>
  <c r="AP5222" i="3"/>
  <c r="AM5222" i="3"/>
  <c r="AL5222" i="3"/>
  <c r="AK5222" i="3"/>
  <c r="AJ5222" i="3"/>
  <c r="AI5222" i="3"/>
  <c r="AH5222" i="3"/>
  <c r="AP5221" i="3"/>
  <c r="AM5221" i="3"/>
  <c r="AL5221" i="3"/>
  <c r="AK5221" i="3"/>
  <c r="AJ5221" i="3"/>
  <c r="AI5221" i="3"/>
  <c r="AH5221" i="3"/>
  <c r="AP5220" i="3"/>
  <c r="AM5220" i="3"/>
  <c r="AL5220" i="3"/>
  <c r="AK5220" i="3"/>
  <c r="AJ5220" i="3"/>
  <c r="AI5220" i="3"/>
  <c r="AH5220" i="3"/>
  <c r="AP5219" i="3"/>
  <c r="AM5219" i="3"/>
  <c r="AL5219" i="3"/>
  <c r="AK5219" i="3"/>
  <c r="AJ5219" i="3"/>
  <c r="AI5219" i="3"/>
  <c r="AH5219" i="3"/>
  <c r="AP5218" i="3"/>
  <c r="AM5218" i="3"/>
  <c r="AL5218" i="3"/>
  <c r="AK5218" i="3"/>
  <c r="AJ5218" i="3"/>
  <c r="AI5218" i="3"/>
  <c r="AH5218" i="3"/>
  <c r="AP5217" i="3"/>
  <c r="AM5217" i="3"/>
  <c r="AL5217" i="3"/>
  <c r="AK5217" i="3"/>
  <c r="AJ5217" i="3"/>
  <c r="AI5217" i="3"/>
  <c r="AH5217" i="3"/>
  <c r="AP5216" i="3"/>
  <c r="AM5216" i="3"/>
  <c r="AL5216" i="3"/>
  <c r="AK5216" i="3"/>
  <c r="AJ5216" i="3"/>
  <c r="AI5216" i="3"/>
  <c r="AH5216" i="3"/>
  <c r="AP5215" i="3"/>
  <c r="AM5215" i="3"/>
  <c r="AL5215" i="3"/>
  <c r="AK5215" i="3"/>
  <c r="AJ5215" i="3"/>
  <c r="AI5215" i="3"/>
  <c r="AH5215" i="3"/>
  <c r="AP5214" i="3"/>
  <c r="AM5214" i="3"/>
  <c r="AL5214" i="3"/>
  <c r="AK5214" i="3"/>
  <c r="AJ5214" i="3"/>
  <c r="AI5214" i="3"/>
  <c r="AH5214" i="3"/>
  <c r="AP5213" i="3"/>
  <c r="AM5213" i="3"/>
  <c r="AL5213" i="3"/>
  <c r="AK5213" i="3"/>
  <c r="AJ5213" i="3"/>
  <c r="AI5213" i="3"/>
  <c r="AH5213" i="3"/>
  <c r="AP5212" i="3"/>
  <c r="AM5212" i="3"/>
  <c r="AL5212" i="3"/>
  <c r="AK5212" i="3"/>
  <c r="AJ5212" i="3"/>
  <c r="AI5212" i="3"/>
  <c r="AH5212" i="3"/>
  <c r="AP5211" i="3"/>
  <c r="AM5211" i="3"/>
  <c r="AL5211" i="3"/>
  <c r="AK5211" i="3"/>
  <c r="AJ5211" i="3"/>
  <c r="AI5211" i="3"/>
  <c r="AH5211" i="3"/>
  <c r="AP5210" i="3"/>
  <c r="AM5210" i="3"/>
  <c r="AL5210" i="3"/>
  <c r="AK5210" i="3"/>
  <c r="AJ5210" i="3"/>
  <c r="AI5210" i="3"/>
  <c r="AH5210" i="3"/>
  <c r="AP5209" i="3"/>
  <c r="AM5209" i="3"/>
  <c r="AL5209" i="3"/>
  <c r="AK5209" i="3"/>
  <c r="AJ5209" i="3"/>
  <c r="AI5209" i="3"/>
  <c r="AH5209" i="3"/>
  <c r="AP5208" i="3"/>
  <c r="AM5208" i="3"/>
  <c r="AL5208" i="3"/>
  <c r="AK5208" i="3"/>
  <c r="AJ5208" i="3"/>
  <c r="AI5208" i="3"/>
  <c r="AH5208" i="3"/>
  <c r="AP5207" i="3"/>
  <c r="AM5207" i="3"/>
  <c r="AL5207" i="3"/>
  <c r="AK5207" i="3"/>
  <c r="AJ5207" i="3"/>
  <c r="AI5207" i="3"/>
  <c r="AH5207" i="3"/>
  <c r="AP5206" i="3"/>
  <c r="AM5206" i="3"/>
  <c r="AL5206" i="3"/>
  <c r="AK5206" i="3"/>
  <c r="AJ5206" i="3"/>
  <c r="AI5206" i="3"/>
  <c r="AH5206" i="3"/>
  <c r="AP5205" i="3"/>
  <c r="AM5205" i="3"/>
  <c r="AL5205" i="3"/>
  <c r="AK5205" i="3"/>
  <c r="AJ5205" i="3"/>
  <c r="AI5205" i="3"/>
  <c r="AH5205" i="3"/>
  <c r="AP5204" i="3"/>
  <c r="AM5204" i="3"/>
  <c r="AL5204" i="3"/>
  <c r="AK5204" i="3"/>
  <c r="AJ5204" i="3"/>
  <c r="AI5204" i="3"/>
  <c r="AH5204" i="3"/>
  <c r="AP5203" i="3"/>
  <c r="AM5203" i="3"/>
  <c r="AL5203" i="3"/>
  <c r="AK5203" i="3"/>
  <c r="AJ5203" i="3"/>
  <c r="AI5203" i="3"/>
  <c r="AH5203" i="3"/>
  <c r="AP5202" i="3"/>
  <c r="AM5202" i="3"/>
  <c r="AL5202" i="3"/>
  <c r="AK5202" i="3"/>
  <c r="AJ5202" i="3"/>
  <c r="AI5202" i="3"/>
  <c r="AH5202" i="3"/>
  <c r="AP5201" i="3"/>
  <c r="AM5201" i="3"/>
  <c r="AL5201" i="3"/>
  <c r="AK5201" i="3"/>
  <c r="AJ5201" i="3"/>
  <c r="AI5201" i="3"/>
  <c r="AH5201" i="3"/>
  <c r="AP5200" i="3"/>
  <c r="AM5200" i="3"/>
  <c r="AL5200" i="3"/>
  <c r="AK5200" i="3"/>
  <c r="AJ5200" i="3"/>
  <c r="AI5200" i="3"/>
  <c r="AH5200" i="3"/>
  <c r="AP5199" i="3"/>
  <c r="AM5199" i="3"/>
  <c r="AL5199" i="3"/>
  <c r="AK5199" i="3"/>
  <c r="AJ5199" i="3"/>
  <c r="AI5199" i="3"/>
  <c r="AH5199" i="3"/>
  <c r="AP5198" i="3"/>
  <c r="AM5198" i="3"/>
  <c r="AL5198" i="3"/>
  <c r="AK5198" i="3"/>
  <c r="AJ5198" i="3"/>
  <c r="AI5198" i="3"/>
  <c r="AH5198" i="3"/>
  <c r="AP5197" i="3"/>
  <c r="AM5197" i="3"/>
  <c r="AL5197" i="3"/>
  <c r="AK5197" i="3"/>
  <c r="AJ5197" i="3"/>
  <c r="AI5197" i="3"/>
  <c r="AH5197" i="3"/>
  <c r="AP5196" i="3"/>
  <c r="AM5196" i="3"/>
  <c r="AL5196" i="3"/>
  <c r="AK5196" i="3"/>
  <c r="AJ5196" i="3"/>
  <c r="AI5196" i="3"/>
  <c r="AH5196" i="3"/>
  <c r="AP5195" i="3"/>
  <c r="AM5195" i="3"/>
  <c r="AL5195" i="3"/>
  <c r="AK5195" i="3"/>
  <c r="AJ5195" i="3"/>
  <c r="AI5195" i="3"/>
  <c r="AH5195" i="3"/>
  <c r="AP5194" i="3"/>
  <c r="AM5194" i="3"/>
  <c r="AL5194" i="3"/>
  <c r="AK5194" i="3"/>
  <c r="AJ5194" i="3"/>
  <c r="AI5194" i="3"/>
  <c r="AH5194" i="3"/>
  <c r="AP5193" i="3"/>
  <c r="AM5193" i="3"/>
  <c r="AL5193" i="3"/>
  <c r="AK5193" i="3"/>
  <c r="AJ5193" i="3"/>
  <c r="AI5193" i="3"/>
  <c r="AH5193" i="3"/>
  <c r="AP5192" i="3"/>
  <c r="AM5192" i="3"/>
  <c r="AL5192" i="3"/>
  <c r="AK5192" i="3"/>
  <c r="AJ5192" i="3"/>
  <c r="AI5192" i="3"/>
  <c r="AH5192" i="3"/>
  <c r="AP5191" i="3"/>
  <c r="AM5191" i="3"/>
  <c r="AL5191" i="3"/>
  <c r="AK5191" i="3"/>
  <c r="AJ5191" i="3"/>
  <c r="AI5191" i="3"/>
  <c r="AH5191" i="3"/>
  <c r="AP5190" i="3"/>
  <c r="AM5190" i="3"/>
  <c r="AL5190" i="3"/>
  <c r="AK5190" i="3"/>
  <c r="AJ5190" i="3"/>
  <c r="AI5190" i="3"/>
  <c r="AH5190" i="3"/>
  <c r="AP5189" i="3"/>
  <c r="AM5189" i="3"/>
  <c r="AL5189" i="3"/>
  <c r="AK5189" i="3"/>
  <c r="AJ5189" i="3"/>
  <c r="AI5189" i="3"/>
  <c r="AH5189" i="3"/>
  <c r="AP5188" i="3"/>
  <c r="AM5188" i="3"/>
  <c r="AL5188" i="3"/>
  <c r="AK5188" i="3"/>
  <c r="AJ5188" i="3"/>
  <c r="AI5188" i="3"/>
  <c r="AH5188" i="3"/>
  <c r="AP5187" i="3"/>
  <c r="AM5187" i="3"/>
  <c r="AL5187" i="3"/>
  <c r="AK5187" i="3"/>
  <c r="AJ5187" i="3"/>
  <c r="AI5187" i="3"/>
  <c r="AH5187" i="3"/>
  <c r="AP5186" i="3"/>
  <c r="AM5186" i="3"/>
  <c r="AL5186" i="3"/>
  <c r="AK5186" i="3"/>
  <c r="AJ5186" i="3"/>
  <c r="AI5186" i="3"/>
  <c r="AH5186" i="3"/>
  <c r="AP5185" i="3"/>
  <c r="AM5185" i="3"/>
  <c r="AL5185" i="3"/>
  <c r="AK5185" i="3"/>
  <c r="AJ5185" i="3"/>
  <c r="AI5185" i="3"/>
  <c r="AH5185" i="3"/>
  <c r="AP5184" i="3"/>
  <c r="AM5184" i="3"/>
  <c r="AL5184" i="3"/>
  <c r="AK5184" i="3"/>
  <c r="AJ5184" i="3"/>
  <c r="AI5184" i="3"/>
  <c r="AH5184" i="3"/>
  <c r="AP5183" i="3"/>
  <c r="AM5183" i="3"/>
  <c r="AL5183" i="3"/>
  <c r="AK5183" i="3"/>
  <c r="AJ5183" i="3"/>
  <c r="AI5183" i="3"/>
  <c r="AH5183" i="3"/>
  <c r="AP5182" i="3"/>
  <c r="AM5182" i="3"/>
  <c r="AL5182" i="3"/>
  <c r="AK5182" i="3"/>
  <c r="AJ5182" i="3"/>
  <c r="AI5182" i="3"/>
  <c r="AH5182" i="3"/>
  <c r="AP5181" i="3"/>
  <c r="AM5181" i="3"/>
  <c r="AL5181" i="3"/>
  <c r="AK5181" i="3"/>
  <c r="AJ5181" i="3"/>
  <c r="AI5181" i="3"/>
  <c r="AH5181" i="3"/>
  <c r="AP5180" i="3"/>
  <c r="AM5180" i="3"/>
  <c r="AL5180" i="3"/>
  <c r="AK5180" i="3"/>
  <c r="AJ5180" i="3"/>
  <c r="AI5180" i="3"/>
  <c r="AH5180" i="3"/>
  <c r="AP5179" i="3"/>
  <c r="AM5179" i="3"/>
  <c r="AL5179" i="3"/>
  <c r="AK5179" i="3"/>
  <c r="AJ5179" i="3"/>
  <c r="AI5179" i="3"/>
  <c r="AH5179" i="3"/>
  <c r="AP5178" i="3"/>
  <c r="AM5178" i="3"/>
  <c r="AL5178" i="3"/>
  <c r="AK5178" i="3"/>
  <c r="AJ5178" i="3"/>
  <c r="AI5178" i="3"/>
  <c r="AH5178" i="3"/>
  <c r="AP5177" i="3"/>
  <c r="AM5177" i="3"/>
  <c r="AL5177" i="3"/>
  <c r="AK5177" i="3"/>
  <c r="AJ5177" i="3"/>
  <c r="AI5177" i="3"/>
  <c r="AH5177" i="3"/>
  <c r="AP5176" i="3"/>
  <c r="AM5176" i="3"/>
  <c r="AL5176" i="3"/>
  <c r="AK5176" i="3"/>
  <c r="AJ5176" i="3"/>
  <c r="AI5176" i="3"/>
  <c r="AH5176" i="3"/>
  <c r="AP5175" i="3"/>
  <c r="AM5175" i="3"/>
  <c r="AL5175" i="3"/>
  <c r="AK5175" i="3"/>
  <c r="AJ5175" i="3"/>
  <c r="AI5175" i="3"/>
  <c r="AH5175" i="3"/>
  <c r="AP5174" i="3"/>
  <c r="AM5174" i="3"/>
  <c r="AL5174" i="3"/>
  <c r="AK5174" i="3"/>
  <c r="AJ5174" i="3"/>
  <c r="AI5174" i="3"/>
  <c r="AH5174" i="3"/>
  <c r="AP5173" i="3"/>
  <c r="AM5173" i="3"/>
  <c r="AL5173" i="3"/>
  <c r="AK5173" i="3"/>
  <c r="AJ5173" i="3"/>
  <c r="AI5173" i="3"/>
  <c r="AH5173" i="3"/>
  <c r="AP5172" i="3"/>
  <c r="AM5172" i="3"/>
  <c r="AL5172" i="3"/>
  <c r="AK5172" i="3"/>
  <c r="AJ5172" i="3"/>
  <c r="AI5172" i="3"/>
  <c r="AH5172" i="3"/>
  <c r="AP5171" i="3"/>
  <c r="AM5171" i="3"/>
  <c r="AL5171" i="3"/>
  <c r="AK5171" i="3"/>
  <c r="AJ5171" i="3"/>
  <c r="AI5171" i="3"/>
  <c r="AH5171" i="3"/>
  <c r="AP5170" i="3"/>
  <c r="AM5170" i="3"/>
  <c r="AL5170" i="3"/>
  <c r="AK5170" i="3"/>
  <c r="AJ5170" i="3"/>
  <c r="AI5170" i="3"/>
  <c r="AH5170" i="3"/>
  <c r="AP5169" i="3"/>
  <c r="AM5169" i="3"/>
  <c r="AL5169" i="3"/>
  <c r="AK5169" i="3"/>
  <c r="AJ5169" i="3"/>
  <c r="AI5169" i="3"/>
  <c r="AH5169" i="3"/>
  <c r="AP5168" i="3"/>
  <c r="AM5168" i="3"/>
  <c r="AL5168" i="3"/>
  <c r="AK5168" i="3"/>
  <c r="AJ5168" i="3"/>
  <c r="AI5168" i="3"/>
  <c r="AH5168" i="3"/>
  <c r="AP5167" i="3"/>
  <c r="AM5167" i="3"/>
  <c r="AL5167" i="3"/>
  <c r="AK5167" i="3"/>
  <c r="AJ5167" i="3"/>
  <c r="AI5167" i="3"/>
  <c r="AH5167" i="3"/>
  <c r="AP5166" i="3"/>
  <c r="AM5166" i="3"/>
  <c r="AL5166" i="3"/>
  <c r="AK5166" i="3"/>
  <c r="AJ5166" i="3"/>
  <c r="AI5166" i="3"/>
  <c r="AH5166" i="3"/>
  <c r="AP5165" i="3"/>
  <c r="AM5165" i="3"/>
  <c r="AL5165" i="3"/>
  <c r="AK5165" i="3"/>
  <c r="AJ5165" i="3"/>
  <c r="AI5165" i="3"/>
  <c r="AH5165" i="3"/>
  <c r="AP5164" i="3"/>
  <c r="AM5164" i="3"/>
  <c r="AL5164" i="3"/>
  <c r="AK5164" i="3"/>
  <c r="AJ5164" i="3"/>
  <c r="AI5164" i="3"/>
  <c r="AH5164" i="3"/>
  <c r="AP5163" i="3"/>
  <c r="AM5163" i="3"/>
  <c r="AL5163" i="3"/>
  <c r="AK5163" i="3"/>
  <c r="AJ5163" i="3"/>
  <c r="AI5163" i="3"/>
  <c r="AH5163" i="3"/>
  <c r="AP5162" i="3"/>
  <c r="AM5162" i="3"/>
  <c r="AL5162" i="3"/>
  <c r="AK5162" i="3"/>
  <c r="AJ5162" i="3"/>
  <c r="AI5162" i="3"/>
  <c r="AH5162" i="3"/>
  <c r="AP5161" i="3"/>
  <c r="AM5161" i="3"/>
  <c r="AL5161" i="3"/>
  <c r="AK5161" i="3"/>
  <c r="AJ5161" i="3"/>
  <c r="AI5161" i="3"/>
  <c r="AH5161" i="3"/>
  <c r="AP5160" i="3"/>
  <c r="AM5160" i="3"/>
  <c r="AL5160" i="3"/>
  <c r="AK5160" i="3"/>
  <c r="AJ5160" i="3"/>
  <c r="AI5160" i="3"/>
  <c r="AH5160" i="3"/>
  <c r="AP5159" i="3"/>
  <c r="AM5159" i="3"/>
  <c r="AL5159" i="3"/>
  <c r="AK5159" i="3"/>
  <c r="AJ5159" i="3"/>
  <c r="AI5159" i="3"/>
  <c r="AH5159" i="3"/>
  <c r="AP5158" i="3"/>
  <c r="AM5158" i="3"/>
  <c r="AL5158" i="3"/>
  <c r="AK5158" i="3"/>
  <c r="AJ5158" i="3"/>
  <c r="AI5158" i="3"/>
  <c r="AH5158" i="3"/>
  <c r="AP5157" i="3"/>
  <c r="AM5157" i="3"/>
  <c r="AL5157" i="3"/>
  <c r="AK5157" i="3"/>
  <c r="AJ5157" i="3"/>
  <c r="AI5157" i="3"/>
  <c r="AH5157" i="3"/>
  <c r="AP5156" i="3"/>
  <c r="AM5156" i="3"/>
  <c r="AL5156" i="3"/>
  <c r="AK5156" i="3"/>
  <c r="AJ5156" i="3"/>
  <c r="AI5156" i="3"/>
  <c r="AH5156" i="3"/>
  <c r="AP5155" i="3"/>
  <c r="AM5155" i="3"/>
  <c r="AL5155" i="3"/>
  <c r="AK5155" i="3"/>
  <c r="AJ5155" i="3"/>
  <c r="AI5155" i="3"/>
  <c r="AH5155" i="3"/>
  <c r="AP5154" i="3"/>
  <c r="AM5154" i="3"/>
  <c r="AL5154" i="3"/>
  <c r="AK5154" i="3"/>
  <c r="AJ5154" i="3"/>
  <c r="AI5154" i="3"/>
  <c r="AH5154" i="3"/>
  <c r="AP5153" i="3"/>
  <c r="AM5153" i="3"/>
  <c r="AL5153" i="3"/>
  <c r="AK5153" i="3"/>
  <c r="AJ5153" i="3"/>
  <c r="AI5153" i="3"/>
  <c r="AH5153" i="3"/>
  <c r="AP5152" i="3"/>
  <c r="AM5152" i="3"/>
  <c r="AL5152" i="3"/>
  <c r="AK5152" i="3"/>
  <c r="AJ5152" i="3"/>
  <c r="AI5152" i="3"/>
  <c r="AH5152" i="3"/>
  <c r="AP5151" i="3"/>
  <c r="AM5151" i="3"/>
  <c r="AL5151" i="3"/>
  <c r="AK5151" i="3"/>
  <c r="AJ5151" i="3"/>
  <c r="AI5151" i="3"/>
  <c r="AH5151" i="3"/>
  <c r="AP5150" i="3"/>
  <c r="AM5150" i="3"/>
  <c r="AL5150" i="3"/>
  <c r="AK5150" i="3"/>
  <c r="AJ5150" i="3"/>
  <c r="AI5150" i="3"/>
  <c r="AH5150" i="3"/>
  <c r="AP5149" i="3"/>
  <c r="AM5149" i="3"/>
  <c r="AL5149" i="3"/>
  <c r="AK5149" i="3"/>
  <c r="AJ5149" i="3"/>
  <c r="AI5149" i="3"/>
  <c r="AH5149" i="3"/>
  <c r="AP5148" i="3"/>
  <c r="AM5148" i="3"/>
  <c r="AL5148" i="3"/>
  <c r="AK5148" i="3"/>
  <c r="AJ5148" i="3"/>
  <c r="AI5148" i="3"/>
  <c r="AH5148" i="3"/>
  <c r="AP5147" i="3"/>
  <c r="AM5147" i="3"/>
  <c r="AL5147" i="3"/>
  <c r="AK5147" i="3"/>
  <c r="AJ5147" i="3"/>
  <c r="AI5147" i="3"/>
  <c r="AH5147" i="3"/>
  <c r="AP5146" i="3"/>
  <c r="AM5146" i="3"/>
  <c r="AL5146" i="3"/>
  <c r="AK5146" i="3"/>
  <c r="AJ5146" i="3"/>
  <c r="AI5146" i="3"/>
  <c r="AH5146" i="3"/>
  <c r="AP5145" i="3"/>
  <c r="AM5145" i="3"/>
  <c r="AL5145" i="3"/>
  <c r="AK5145" i="3"/>
  <c r="AJ5145" i="3"/>
  <c r="AI5145" i="3"/>
  <c r="AH5145" i="3"/>
  <c r="AP5144" i="3"/>
  <c r="AM5144" i="3"/>
  <c r="AL5144" i="3"/>
  <c r="AK5144" i="3"/>
  <c r="AJ5144" i="3"/>
  <c r="AI5144" i="3"/>
  <c r="AH5144" i="3"/>
  <c r="AP5143" i="3"/>
  <c r="AM5143" i="3"/>
  <c r="AL5143" i="3"/>
  <c r="AK5143" i="3"/>
  <c r="AJ5143" i="3"/>
  <c r="AI5143" i="3"/>
  <c r="AH5143" i="3"/>
  <c r="AP5142" i="3"/>
  <c r="AM5142" i="3"/>
  <c r="AL5142" i="3"/>
  <c r="AK5142" i="3"/>
  <c r="AJ5142" i="3"/>
  <c r="AI5142" i="3"/>
  <c r="AH5142" i="3"/>
  <c r="AP5141" i="3"/>
  <c r="AM5141" i="3"/>
  <c r="AL5141" i="3"/>
  <c r="AK5141" i="3"/>
  <c r="AJ5141" i="3"/>
  <c r="AI5141" i="3"/>
  <c r="AH5141" i="3"/>
  <c r="AP5140" i="3"/>
  <c r="AM5140" i="3"/>
  <c r="AL5140" i="3"/>
  <c r="AK5140" i="3"/>
  <c r="AJ5140" i="3"/>
  <c r="AI5140" i="3"/>
  <c r="AH5140" i="3"/>
  <c r="AP5139" i="3"/>
  <c r="AM5139" i="3"/>
  <c r="AL5139" i="3"/>
  <c r="AK5139" i="3"/>
  <c r="AJ5139" i="3"/>
  <c r="AI5139" i="3"/>
  <c r="AH5139" i="3"/>
  <c r="AP5138" i="3"/>
  <c r="AM5138" i="3"/>
  <c r="AL5138" i="3"/>
  <c r="AK5138" i="3"/>
  <c r="AJ5138" i="3"/>
  <c r="AI5138" i="3"/>
  <c r="AH5138" i="3"/>
  <c r="AP5137" i="3"/>
  <c r="AM5137" i="3"/>
  <c r="AL5137" i="3"/>
  <c r="AK5137" i="3"/>
  <c r="AJ5137" i="3"/>
  <c r="AI5137" i="3"/>
  <c r="AH5137" i="3"/>
  <c r="AP5136" i="3"/>
  <c r="AM5136" i="3"/>
  <c r="AL5136" i="3"/>
  <c r="AK5136" i="3"/>
  <c r="AJ5136" i="3"/>
  <c r="AI5136" i="3"/>
  <c r="AH5136" i="3"/>
  <c r="AP5135" i="3"/>
  <c r="AM5135" i="3"/>
  <c r="AL5135" i="3"/>
  <c r="AK5135" i="3"/>
  <c r="AJ5135" i="3"/>
  <c r="AI5135" i="3"/>
  <c r="AH5135" i="3"/>
  <c r="AP5134" i="3"/>
  <c r="AM5134" i="3"/>
  <c r="AL5134" i="3"/>
  <c r="AK5134" i="3"/>
  <c r="AJ5134" i="3"/>
  <c r="AI5134" i="3"/>
  <c r="AH5134" i="3"/>
  <c r="AP5133" i="3"/>
  <c r="AM5133" i="3"/>
  <c r="AL5133" i="3"/>
  <c r="AK5133" i="3"/>
  <c r="AJ5133" i="3"/>
  <c r="AI5133" i="3"/>
  <c r="AH5133" i="3"/>
  <c r="AP5132" i="3"/>
  <c r="AM5132" i="3"/>
  <c r="AL5132" i="3"/>
  <c r="AK5132" i="3"/>
  <c r="AJ5132" i="3"/>
  <c r="AI5132" i="3"/>
  <c r="AH5132" i="3"/>
  <c r="AP5131" i="3"/>
  <c r="AM5131" i="3"/>
  <c r="AL5131" i="3"/>
  <c r="AK5131" i="3"/>
  <c r="AJ5131" i="3"/>
  <c r="AI5131" i="3"/>
  <c r="AH5131" i="3"/>
  <c r="AP5130" i="3"/>
  <c r="AM5130" i="3"/>
  <c r="AL5130" i="3"/>
  <c r="AK5130" i="3"/>
  <c r="AJ5130" i="3"/>
  <c r="AI5130" i="3"/>
  <c r="AH5130" i="3"/>
  <c r="AP5129" i="3"/>
  <c r="AM5129" i="3"/>
  <c r="AL5129" i="3"/>
  <c r="AK5129" i="3"/>
  <c r="AJ5129" i="3"/>
  <c r="AI5129" i="3"/>
  <c r="AH5129" i="3"/>
  <c r="AP5128" i="3"/>
  <c r="AM5128" i="3"/>
  <c r="AL5128" i="3"/>
  <c r="AK5128" i="3"/>
  <c r="AJ5128" i="3"/>
  <c r="AI5128" i="3"/>
  <c r="AH5128" i="3"/>
  <c r="AP5127" i="3"/>
  <c r="AM5127" i="3"/>
  <c r="AL5127" i="3"/>
  <c r="AK5127" i="3"/>
  <c r="AJ5127" i="3"/>
  <c r="AI5127" i="3"/>
  <c r="AH5127" i="3"/>
  <c r="AP5126" i="3"/>
  <c r="AM5126" i="3"/>
  <c r="AL5126" i="3"/>
  <c r="AK5126" i="3"/>
  <c r="AJ5126" i="3"/>
  <c r="AI5126" i="3"/>
  <c r="AH5126" i="3"/>
  <c r="AP5125" i="3"/>
  <c r="AM5125" i="3"/>
  <c r="AL5125" i="3"/>
  <c r="AK5125" i="3"/>
  <c r="AJ5125" i="3"/>
  <c r="AI5125" i="3"/>
  <c r="AH5125" i="3"/>
  <c r="AP5124" i="3"/>
  <c r="AM5124" i="3"/>
  <c r="AL5124" i="3"/>
  <c r="AK5124" i="3"/>
  <c r="AJ5124" i="3"/>
  <c r="AI5124" i="3"/>
  <c r="AH5124" i="3"/>
  <c r="AP5123" i="3"/>
  <c r="AM5123" i="3"/>
  <c r="AL5123" i="3"/>
  <c r="AK5123" i="3"/>
  <c r="AJ5123" i="3"/>
  <c r="AI5123" i="3"/>
  <c r="AH5123" i="3"/>
  <c r="AP5122" i="3"/>
  <c r="AM5122" i="3"/>
  <c r="AL5122" i="3"/>
  <c r="AK5122" i="3"/>
  <c r="AJ5122" i="3"/>
  <c r="AI5122" i="3"/>
  <c r="AH5122" i="3"/>
  <c r="AP5121" i="3"/>
  <c r="AM5121" i="3"/>
  <c r="AL5121" i="3"/>
  <c r="AK5121" i="3"/>
  <c r="AJ5121" i="3"/>
  <c r="AI5121" i="3"/>
  <c r="AH5121" i="3"/>
  <c r="AP5120" i="3"/>
  <c r="AM5120" i="3"/>
  <c r="AL5120" i="3"/>
  <c r="AK5120" i="3"/>
  <c r="AJ5120" i="3"/>
  <c r="AI5120" i="3"/>
  <c r="AH5120" i="3"/>
  <c r="AP5119" i="3"/>
  <c r="AM5119" i="3"/>
  <c r="AL5119" i="3"/>
  <c r="AK5119" i="3"/>
  <c r="AJ5119" i="3"/>
  <c r="AI5119" i="3"/>
  <c r="AH5119" i="3"/>
  <c r="AP5118" i="3"/>
  <c r="AM5118" i="3"/>
  <c r="AL5118" i="3"/>
  <c r="AK5118" i="3"/>
  <c r="AJ5118" i="3"/>
  <c r="AI5118" i="3"/>
  <c r="AH5118" i="3"/>
  <c r="AP5117" i="3"/>
  <c r="AM5117" i="3"/>
  <c r="AL5117" i="3"/>
  <c r="AK5117" i="3"/>
  <c r="AJ5117" i="3"/>
  <c r="AI5117" i="3"/>
  <c r="AH5117" i="3"/>
  <c r="AP5116" i="3"/>
  <c r="AM5116" i="3"/>
  <c r="AL5116" i="3"/>
  <c r="AK5116" i="3"/>
  <c r="AJ5116" i="3"/>
  <c r="AI5116" i="3"/>
  <c r="AH5116" i="3"/>
  <c r="AP5115" i="3"/>
  <c r="AM5115" i="3"/>
  <c r="AL5115" i="3"/>
  <c r="AK5115" i="3"/>
  <c r="AJ5115" i="3"/>
  <c r="AI5115" i="3"/>
  <c r="AH5115" i="3"/>
  <c r="AP5114" i="3"/>
  <c r="AM5114" i="3"/>
  <c r="AL5114" i="3"/>
  <c r="AK5114" i="3"/>
  <c r="AJ5114" i="3"/>
  <c r="AI5114" i="3"/>
  <c r="AH5114" i="3"/>
  <c r="AP5113" i="3"/>
  <c r="AM5113" i="3"/>
  <c r="AL5113" i="3"/>
  <c r="AK5113" i="3"/>
  <c r="AJ5113" i="3"/>
  <c r="AI5113" i="3"/>
  <c r="AH5113" i="3"/>
  <c r="AP5112" i="3"/>
  <c r="AM5112" i="3"/>
  <c r="AL5112" i="3"/>
  <c r="AK5112" i="3"/>
  <c r="AJ5112" i="3"/>
  <c r="AI5112" i="3"/>
  <c r="AH5112" i="3"/>
  <c r="AP5111" i="3"/>
  <c r="AM5111" i="3"/>
  <c r="AL5111" i="3"/>
  <c r="AK5111" i="3"/>
  <c r="AJ5111" i="3"/>
  <c r="AI5111" i="3"/>
  <c r="AH5111" i="3"/>
  <c r="AP5110" i="3"/>
  <c r="AM5110" i="3"/>
  <c r="AL5110" i="3"/>
  <c r="AK5110" i="3"/>
  <c r="AJ5110" i="3"/>
  <c r="AI5110" i="3"/>
  <c r="AH5110" i="3"/>
  <c r="AP5109" i="3"/>
  <c r="AM5109" i="3"/>
  <c r="AL5109" i="3"/>
  <c r="AK5109" i="3"/>
  <c r="AJ5109" i="3"/>
  <c r="AI5109" i="3"/>
  <c r="AH5109" i="3"/>
  <c r="AP5108" i="3"/>
  <c r="AM5108" i="3"/>
  <c r="AL5108" i="3"/>
  <c r="AK5108" i="3"/>
  <c r="AJ5108" i="3"/>
  <c r="AI5108" i="3"/>
  <c r="AH5108" i="3"/>
  <c r="AP5107" i="3"/>
  <c r="AM5107" i="3"/>
  <c r="AL5107" i="3"/>
  <c r="AK5107" i="3"/>
  <c r="AJ5107" i="3"/>
  <c r="AI5107" i="3"/>
  <c r="AH5107" i="3"/>
  <c r="AP5106" i="3"/>
  <c r="AM5106" i="3"/>
  <c r="AL5106" i="3"/>
  <c r="AK5106" i="3"/>
  <c r="AJ5106" i="3"/>
  <c r="AI5106" i="3"/>
  <c r="AH5106" i="3"/>
  <c r="AP5105" i="3"/>
  <c r="AM5105" i="3"/>
  <c r="AL5105" i="3"/>
  <c r="AK5105" i="3"/>
  <c r="AJ5105" i="3"/>
  <c r="AI5105" i="3"/>
  <c r="AH5105" i="3"/>
  <c r="AP5104" i="3"/>
  <c r="AM5104" i="3"/>
  <c r="AL5104" i="3"/>
  <c r="AK5104" i="3"/>
  <c r="AJ5104" i="3"/>
  <c r="AI5104" i="3"/>
  <c r="AH5104" i="3"/>
  <c r="AP5103" i="3"/>
  <c r="AM5103" i="3"/>
  <c r="AL5103" i="3"/>
  <c r="AK5103" i="3"/>
  <c r="AJ5103" i="3"/>
  <c r="AI5103" i="3"/>
  <c r="AH5103" i="3"/>
  <c r="AP5102" i="3"/>
  <c r="AM5102" i="3"/>
  <c r="AL5102" i="3"/>
  <c r="AK5102" i="3"/>
  <c r="AJ5102" i="3"/>
  <c r="AI5102" i="3"/>
  <c r="AH5102" i="3"/>
  <c r="AP5101" i="3"/>
  <c r="AM5101" i="3"/>
  <c r="AL5101" i="3"/>
  <c r="AK5101" i="3"/>
  <c r="AJ5101" i="3"/>
  <c r="AI5101" i="3"/>
  <c r="AH5101" i="3"/>
  <c r="AP5100" i="3"/>
  <c r="AM5100" i="3"/>
  <c r="AL5100" i="3"/>
  <c r="AK5100" i="3"/>
  <c r="AJ5100" i="3"/>
  <c r="AI5100" i="3"/>
  <c r="AH5100" i="3"/>
  <c r="AP5099" i="3"/>
  <c r="AM5099" i="3"/>
  <c r="AL5099" i="3"/>
  <c r="AK5099" i="3"/>
  <c r="AJ5099" i="3"/>
  <c r="AI5099" i="3"/>
  <c r="AH5099" i="3"/>
  <c r="AP5098" i="3"/>
  <c r="AM5098" i="3"/>
  <c r="AL5098" i="3"/>
  <c r="AK5098" i="3"/>
  <c r="AJ5098" i="3"/>
  <c r="AI5098" i="3"/>
  <c r="AH5098" i="3"/>
  <c r="AP5097" i="3"/>
  <c r="AM5097" i="3"/>
  <c r="AL5097" i="3"/>
  <c r="AK5097" i="3"/>
  <c r="AJ5097" i="3"/>
  <c r="AI5097" i="3"/>
  <c r="AH5097" i="3"/>
  <c r="AP5096" i="3"/>
  <c r="AM5096" i="3"/>
  <c r="AL5096" i="3"/>
  <c r="AK5096" i="3"/>
  <c r="AJ5096" i="3"/>
  <c r="AI5096" i="3"/>
  <c r="AH5096" i="3"/>
  <c r="AP5095" i="3"/>
  <c r="AM5095" i="3"/>
  <c r="AL5095" i="3"/>
  <c r="AK5095" i="3"/>
  <c r="AJ5095" i="3"/>
  <c r="AI5095" i="3"/>
  <c r="AH5095" i="3"/>
  <c r="AP5094" i="3"/>
  <c r="AM5094" i="3"/>
  <c r="AL5094" i="3"/>
  <c r="AK5094" i="3"/>
  <c r="AJ5094" i="3"/>
  <c r="AI5094" i="3"/>
  <c r="AH5094" i="3"/>
  <c r="AP5093" i="3"/>
  <c r="AM5093" i="3"/>
  <c r="AL5093" i="3"/>
  <c r="AK5093" i="3"/>
  <c r="AJ5093" i="3"/>
  <c r="AI5093" i="3"/>
  <c r="AH5093" i="3"/>
  <c r="AP5092" i="3"/>
  <c r="AM5092" i="3"/>
  <c r="AL5092" i="3"/>
  <c r="AK5092" i="3"/>
  <c r="AJ5092" i="3"/>
  <c r="AI5092" i="3"/>
  <c r="AH5092" i="3"/>
  <c r="AP5091" i="3"/>
  <c r="AM5091" i="3"/>
  <c r="AL5091" i="3"/>
  <c r="AK5091" i="3"/>
  <c r="AJ5091" i="3"/>
  <c r="AI5091" i="3"/>
  <c r="AH5091" i="3"/>
  <c r="AP5090" i="3"/>
  <c r="AM5090" i="3"/>
  <c r="AL5090" i="3"/>
  <c r="AK5090" i="3"/>
  <c r="AJ5090" i="3"/>
  <c r="AI5090" i="3"/>
  <c r="AH5090" i="3"/>
  <c r="AP5089" i="3"/>
  <c r="AM5089" i="3"/>
  <c r="AL5089" i="3"/>
  <c r="AK5089" i="3"/>
  <c r="AJ5089" i="3"/>
  <c r="AI5089" i="3"/>
  <c r="AH5089" i="3"/>
  <c r="AP5088" i="3"/>
  <c r="AM5088" i="3"/>
  <c r="AL5088" i="3"/>
  <c r="AK5088" i="3"/>
  <c r="AJ5088" i="3"/>
  <c r="AI5088" i="3"/>
  <c r="AH5088" i="3"/>
  <c r="AP5087" i="3"/>
  <c r="AM5087" i="3"/>
  <c r="AL5087" i="3"/>
  <c r="AK5087" i="3"/>
  <c r="AJ5087" i="3"/>
  <c r="AI5087" i="3"/>
  <c r="AH5087" i="3"/>
  <c r="AP5086" i="3"/>
  <c r="AM5086" i="3"/>
  <c r="AL5086" i="3"/>
  <c r="AK5086" i="3"/>
  <c r="AJ5086" i="3"/>
  <c r="AI5086" i="3"/>
  <c r="AH5086" i="3"/>
  <c r="AP5085" i="3"/>
  <c r="AM5085" i="3"/>
  <c r="AL5085" i="3"/>
  <c r="AK5085" i="3"/>
  <c r="AJ5085" i="3"/>
  <c r="AI5085" i="3"/>
  <c r="AH5085" i="3"/>
  <c r="AP5084" i="3"/>
  <c r="AM5084" i="3"/>
  <c r="AL5084" i="3"/>
  <c r="AK5084" i="3"/>
  <c r="AJ5084" i="3"/>
  <c r="AI5084" i="3"/>
  <c r="AH5084" i="3"/>
  <c r="AP5083" i="3"/>
  <c r="AM5083" i="3"/>
  <c r="AL5083" i="3"/>
  <c r="AK5083" i="3"/>
  <c r="AJ5083" i="3"/>
  <c r="AI5083" i="3"/>
  <c r="AH5083" i="3"/>
  <c r="AP5082" i="3"/>
  <c r="AM5082" i="3"/>
  <c r="AL5082" i="3"/>
  <c r="AK5082" i="3"/>
  <c r="AJ5082" i="3"/>
  <c r="AI5082" i="3"/>
  <c r="AH5082" i="3"/>
  <c r="AP5081" i="3"/>
  <c r="AM5081" i="3"/>
  <c r="AL5081" i="3"/>
  <c r="AK5081" i="3"/>
  <c r="AJ5081" i="3"/>
  <c r="AI5081" i="3"/>
  <c r="AH5081" i="3"/>
  <c r="AP5080" i="3"/>
  <c r="AM5080" i="3"/>
  <c r="AL5080" i="3"/>
  <c r="AK5080" i="3"/>
  <c r="AJ5080" i="3"/>
  <c r="AI5080" i="3"/>
  <c r="AH5080" i="3"/>
  <c r="AP5079" i="3"/>
  <c r="AM5079" i="3"/>
  <c r="AL5079" i="3"/>
  <c r="AK5079" i="3"/>
  <c r="AJ5079" i="3"/>
  <c r="AI5079" i="3"/>
  <c r="AH5079" i="3"/>
  <c r="AP5078" i="3"/>
  <c r="AM5078" i="3"/>
  <c r="AL5078" i="3"/>
  <c r="AK5078" i="3"/>
  <c r="AJ5078" i="3"/>
  <c r="AI5078" i="3"/>
  <c r="AH5078" i="3"/>
  <c r="AP5077" i="3"/>
  <c r="AM5077" i="3"/>
  <c r="AL5077" i="3"/>
  <c r="AK5077" i="3"/>
  <c r="AJ5077" i="3"/>
  <c r="AI5077" i="3"/>
  <c r="AH5077" i="3"/>
  <c r="AP5076" i="3"/>
  <c r="AM5076" i="3"/>
  <c r="AL5076" i="3"/>
  <c r="AK5076" i="3"/>
  <c r="AJ5076" i="3"/>
  <c r="AI5076" i="3"/>
  <c r="AH5076" i="3"/>
  <c r="AP5075" i="3"/>
  <c r="AM5075" i="3"/>
  <c r="AL5075" i="3"/>
  <c r="AK5075" i="3"/>
  <c r="AJ5075" i="3"/>
  <c r="AI5075" i="3"/>
  <c r="AH5075" i="3"/>
  <c r="AP5074" i="3"/>
  <c r="AM5074" i="3"/>
  <c r="AL5074" i="3"/>
  <c r="AK5074" i="3"/>
  <c r="AJ5074" i="3"/>
  <c r="AI5074" i="3"/>
  <c r="AH5074" i="3"/>
  <c r="AP5073" i="3"/>
  <c r="AM5073" i="3"/>
  <c r="AL5073" i="3"/>
  <c r="AK5073" i="3"/>
  <c r="AJ5073" i="3"/>
  <c r="AI5073" i="3"/>
  <c r="AH5073" i="3"/>
  <c r="AP5072" i="3"/>
  <c r="AM5072" i="3"/>
  <c r="AL5072" i="3"/>
  <c r="AK5072" i="3"/>
  <c r="AJ5072" i="3"/>
  <c r="AI5072" i="3"/>
  <c r="AH5072" i="3"/>
  <c r="AP5071" i="3"/>
  <c r="AM5071" i="3"/>
  <c r="AL5071" i="3"/>
  <c r="AK5071" i="3"/>
  <c r="AJ5071" i="3"/>
  <c r="AI5071" i="3"/>
  <c r="AH5071" i="3"/>
  <c r="AP5070" i="3"/>
  <c r="AM5070" i="3"/>
  <c r="AL5070" i="3"/>
  <c r="AK5070" i="3"/>
  <c r="AJ5070" i="3"/>
  <c r="AI5070" i="3"/>
  <c r="AH5070" i="3"/>
  <c r="AP5069" i="3"/>
  <c r="AM5069" i="3"/>
  <c r="AL5069" i="3"/>
  <c r="AK5069" i="3"/>
  <c r="AJ5069" i="3"/>
  <c r="AI5069" i="3"/>
  <c r="AH5069" i="3"/>
  <c r="AP5068" i="3"/>
  <c r="AM5068" i="3"/>
  <c r="AL5068" i="3"/>
  <c r="AK5068" i="3"/>
  <c r="AJ5068" i="3"/>
  <c r="AI5068" i="3"/>
  <c r="AH5068" i="3"/>
  <c r="AP5067" i="3"/>
  <c r="AM5067" i="3"/>
  <c r="AL5067" i="3"/>
  <c r="AK5067" i="3"/>
  <c r="AJ5067" i="3"/>
  <c r="AI5067" i="3"/>
  <c r="AH5067" i="3"/>
  <c r="AP5066" i="3"/>
  <c r="AM5066" i="3"/>
  <c r="AL5066" i="3"/>
  <c r="AK5066" i="3"/>
  <c r="AJ5066" i="3"/>
  <c r="AI5066" i="3"/>
  <c r="AH5066" i="3"/>
  <c r="AP5065" i="3"/>
  <c r="AM5065" i="3"/>
  <c r="AL5065" i="3"/>
  <c r="AK5065" i="3"/>
  <c r="AJ5065" i="3"/>
  <c r="AI5065" i="3"/>
  <c r="AH5065" i="3"/>
  <c r="AP5064" i="3"/>
  <c r="AM5064" i="3"/>
  <c r="AL5064" i="3"/>
  <c r="AK5064" i="3"/>
  <c r="AJ5064" i="3"/>
  <c r="AI5064" i="3"/>
  <c r="AH5064" i="3"/>
  <c r="AP5063" i="3"/>
  <c r="AM5063" i="3"/>
  <c r="AL5063" i="3"/>
  <c r="AK5063" i="3"/>
  <c r="AJ5063" i="3"/>
  <c r="AI5063" i="3"/>
  <c r="AH5063" i="3"/>
  <c r="AP5062" i="3"/>
  <c r="AM5062" i="3"/>
  <c r="AL5062" i="3"/>
  <c r="AK5062" i="3"/>
  <c r="AJ5062" i="3"/>
  <c r="AI5062" i="3"/>
  <c r="AH5062" i="3"/>
  <c r="AP5061" i="3"/>
  <c r="AM5061" i="3"/>
  <c r="AL5061" i="3"/>
  <c r="AK5061" i="3"/>
  <c r="AJ5061" i="3"/>
  <c r="AI5061" i="3"/>
  <c r="AH5061" i="3"/>
  <c r="AP5060" i="3"/>
  <c r="AM5060" i="3"/>
  <c r="AL5060" i="3"/>
  <c r="AK5060" i="3"/>
  <c r="AJ5060" i="3"/>
  <c r="AI5060" i="3"/>
  <c r="AH5060" i="3"/>
  <c r="AP5059" i="3"/>
  <c r="AM5059" i="3"/>
  <c r="AL5059" i="3"/>
  <c r="AK5059" i="3"/>
  <c r="AJ5059" i="3"/>
  <c r="AI5059" i="3"/>
  <c r="AH5059" i="3"/>
  <c r="AP5058" i="3"/>
  <c r="AM5058" i="3"/>
  <c r="AL5058" i="3"/>
  <c r="AK5058" i="3"/>
  <c r="AJ5058" i="3"/>
  <c r="AI5058" i="3"/>
  <c r="AH5058" i="3"/>
  <c r="AP5057" i="3"/>
  <c r="AM5057" i="3"/>
  <c r="AL5057" i="3"/>
  <c r="AK5057" i="3"/>
  <c r="AJ5057" i="3"/>
  <c r="AI5057" i="3"/>
  <c r="AH5057" i="3"/>
  <c r="AP5056" i="3"/>
  <c r="AM5056" i="3"/>
  <c r="AL5056" i="3"/>
  <c r="AK5056" i="3"/>
  <c r="AJ5056" i="3"/>
  <c r="AI5056" i="3"/>
  <c r="AH5056" i="3"/>
  <c r="AP5055" i="3"/>
  <c r="AM5055" i="3"/>
  <c r="AL5055" i="3"/>
  <c r="AK5055" i="3"/>
  <c r="AJ5055" i="3"/>
  <c r="AI5055" i="3"/>
  <c r="AH5055" i="3"/>
  <c r="AP5054" i="3"/>
  <c r="AM5054" i="3"/>
  <c r="AL5054" i="3"/>
  <c r="AK5054" i="3"/>
  <c r="AJ5054" i="3"/>
  <c r="AI5054" i="3"/>
  <c r="AH5054" i="3"/>
  <c r="AP5053" i="3"/>
  <c r="AM5053" i="3"/>
  <c r="AL5053" i="3"/>
  <c r="AK5053" i="3"/>
  <c r="AJ5053" i="3"/>
  <c r="AI5053" i="3"/>
  <c r="AH5053" i="3"/>
  <c r="AP5052" i="3"/>
  <c r="AM5052" i="3"/>
  <c r="AL5052" i="3"/>
  <c r="AK5052" i="3"/>
  <c r="AJ5052" i="3"/>
  <c r="AI5052" i="3"/>
  <c r="AH5052" i="3"/>
  <c r="AP5051" i="3"/>
  <c r="AM5051" i="3"/>
  <c r="AL5051" i="3"/>
  <c r="AK5051" i="3"/>
  <c r="AJ5051" i="3"/>
  <c r="AI5051" i="3"/>
  <c r="AH5051" i="3"/>
  <c r="AP5050" i="3"/>
  <c r="AM5050" i="3"/>
  <c r="AL5050" i="3"/>
  <c r="AK5050" i="3"/>
  <c r="AJ5050" i="3"/>
  <c r="AI5050" i="3"/>
  <c r="AH5050" i="3"/>
  <c r="AP5049" i="3"/>
  <c r="AM5049" i="3"/>
  <c r="AL5049" i="3"/>
  <c r="AK5049" i="3"/>
  <c r="AJ5049" i="3"/>
  <c r="AI5049" i="3"/>
  <c r="AH5049" i="3"/>
  <c r="AP5048" i="3"/>
  <c r="AM5048" i="3"/>
  <c r="AL5048" i="3"/>
  <c r="AK5048" i="3"/>
  <c r="AJ5048" i="3"/>
  <c r="AI5048" i="3"/>
  <c r="AH5048" i="3"/>
  <c r="AP5047" i="3"/>
  <c r="AM5047" i="3"/>
  <c r="AL5047" i="3"/>
  <c r="AK5047" i="3"/>
  <c r="AJ5047" i="3"/>
  <c r="AI5047" i="3"/>
  <c r="AH5047" i="3"/>
  <c r="AP5046" i="3"/>
  <c r="AM5046" i="3"/>
  <c r="AL5046" i="3"/>
  <c r="AK5046" i="3"/>
  <c r="AJ5046" i="3"/>
  <c r="AI5046" i="3"/>
  <c r="AH5046" i="3"/>
  <c r="AP5045" i="3"/>
  <c r="AM5045" i="3"/>
  <c r="AL5045" i="3"/>
  <c r="AK5045" i="3"/>
  <c r="AJ5045" i="3"/>
  <c r="AI5045" i="3"/>
  <c r="AH5045" i="3"/>
  <c r="AP5044" i="3"/>
  <c r="AM5044" i="3"/>
  <c r="AL5044" i="3"/>
  <c r="AK5044" i="3"/>
  <c r="AJ5044" i="3"/>
  <c r="AI5044" i="3"/>
  <c r="AH5044" i="3"/>
  <c r="AP5043" i="3"/>
  <c r="AM5043" i="3"/>
  <c r="AL5043" i="3"/>
  <c r="AK5043" i="3"/>
  <c r="AJ5043" i="3"/>
  <c r="AI5043" i="3"/>
  <c r="AH5043" i="3"/>
  <c r="AP5042" i="3"/>
  <c r="AM5042" i="3"/>
  <c r="AL5042" i="3"/>
  <c r="AK5042" i="3"/>
  <c r="AJ5042" i="3"/>
  <c r="AI5042" i="3"/>
  <c r="AH5042" i="3"/>
  <c r="AP5041" i="3"/>
  <c r="AM5041" i="3"/>
  <c r="AL5041" i="3"/>
  <c r="AK5041" i="3"/>
  <c r="AJ5041" i="3"/>
  <c r="AI5041" i="3"/>
  <c r="AH5041" i="3"/>
  <c r="AP5040" i="3"/>
  <c r="AM5040" i="3"/>
  <c r="AL5040" i="3"/>
  <c r="AK5040" i="3"/>
  <c r="AJ5040" i="3"/>
  <c r="AI5040" i="3"/>
  <c r="AH5040" i="3"/>
  <c r="AP5039" i="3"/>
  <c r="AM5039" i="3"/>
  <c r="AL5039" i="3"/>
  <c r="AK5039" i="3"/>
  <c r="AJ5039" i="3"/>
  <c r="AI5039" i="3"/>
  <c r="AH5039" i="3"/>
  <c r="AP5038" i="3"/>
  <c r="AM5038" i="3"/>
  <c r="AL5038" i="3"/>
  <c r="AK5038" i="3"/>
  <c r="AJ5038" i="3"/>
  <c r="AI5038" i="3"/>
  <c r="AH5038" i="3"/>
  <c r="AP5037" i="3"/>
  <c r="AM5037" i="3"/>
  <c r="AL5037" i="3"/>
  <c r="AK5037" i="3"/>
  <c r="AJ5037" i="3"/>
  <c r="AI5037" i="3"/>
  <c r="AH5037" i="3"/>
  <c r="AP5036" i="3"/>
  <c r="AM5036" i="3"/>
  <c r="AL5036" i="3"/>
  <c r="AK5036" i="3"/>
  <c r="AJ5036" i="3"/>
  <c r="AI5036" i="3"/>
  <c r="AH5036" i="3"/>
  <c r="AP5035" i="3"/>
  <c r="AM5035" i="3"/>
  <c r="AL5035" i="3"/>
  <c r="AK5035" i="3"/>
  <c r="AJ5035" i="3"/>
  <c r="AI5035" i="3"/>
  <c r="AH5035" i="3"/>
  <c r="AP5034" i="3"/>
  <c r="AM5034" i="3"/>
  <c r="AL5034" i="3"/>
  <c r="AK5034" i="3"/>
  <c r="AJ5034" i="3"/>
  <c r="AI5034" i="3"/>
  <c r="AH5034" i="3"/>
  <c r="AP5033" i="3"/>
  <c r="AM5033" i="3"/>
  <c r="AL5033" i="3"/>
  <c r="AK5033" i="3"/>
  <c r="AJ5033" i="3"/>
  <c r="AI5033" i="3"/>
  <c r="AH5033" i="3"/>
  <c r="AP5032" i="3"/>
  <c r="AM5032" i="3"/>
  <c r="AL5032" i="3"/>
  <c r="AK5032" i="3"/>
  <c r="AJ5032" i="3"/>
  <c r="AI5032" i="3"/>
  <c r="AH5032" i="3"/>
  <c r="AP5031" i="3"/>
  <c r="AM5031" i="3"/>
  <c r="AL5031" i="3"/>
  <c r="AK5031" i="3"/>
  <c r="AJ5031" i="3"/>
  <c r="AI5031" i="3"/>
  <c r="AH5031" i="3"/>
  <c r="AP5030" i="3"/>
  <c r="AM5030" i="3"/>
  <c r="AL5030" i="3"/>
  <c r="AK5030" i="3"/>
  <c r="AJ5030" i="3"/>
  <c r="AI5030" i="3"/>
  <c r="AH5030" i="3"/>
  <c r="AP5029" i="3"/>
  <c r="AM5029" i="3"/>
  <c r="AL5029" i="3"/>
  <c r="AK5029" i="3"/>
  <c r="AJ5029" i="3"/>
  <c r="AI5029" i="3"/>
  <c r="AH5029" i="3"/>
  <c r="AP5028" i="3"/>
  <c r="AM5028" i="3"/>
  <c r="AL5028" i="3"/>
  <c r="AK5028" i="3"/>
  <c r="AJ5028" i="3"/>
  <c r="AI5028" i="3"/>
  <c r="AH5028" i="3"/>
  <c r="AP5027" i="3"/>
  <c r="AM5027" i="3"/>
  <c r="AL5027" i="3"/>
  <c r="AK5027" i="3"/>
  <c r="AJ5027" i="3"/>
  <c r="AI5027" i="3"/>
  <c r="AH5027" i="3"/>
  <c r="AP5026" i="3"/>
  <c r="AM5026" i="3"/>
  <c r="AL5026" i="3"/>
  <c r="AK5026" i="3"/>
  <c r="AJ5026" i="3"/>
  <c r="AI5026" i="3"/>
  <c r="AH5026" i="3"/>
  <c r="AP5025" i="3"/>
  <c r="AM5025" i="3"/>
  <c r="AL5025" i="3"/>
  <c r="AK5025" i="3"/>
  <c r="AJ5025" i="3"/>
  <c r="AI5025" i="3"/>
  <c r="AH5025" i="3"/>
  <c r="AP5024" i="3"/>
  <c r="AM5024" i="3"/>
  <c r="AL5024" i="3"/>
  <c r="AK5024" i="3"/>
  <c r="AJ5024" i="3"/>
  <c r="AI5024" i="3"/>
  <c r="AH5024" i="3"/>
  <c r="AP5023" i="3"/>
  <c r="AM5023" i="3"/>
  <c r="AL5023" i="3"/>
  <c r="AK5023" i="3"/>
  <c r="AJ5023" i="3"/>
  <c r="AI5023" i="3"/>
  <c r="AH5023" i="3"/>
  <c r="AP5022" i="3"/>
  <c r="AM5022" i="3"/>
  <c r="AL5022" i="3"/>
  <c r="AK5022" i="3"/>
  <c r="AJ5022" i="3"/>
  <c r="AI5022" i="3"/>
  <c r="AH5022" i="3"/>
  <c r="AP5021" i="3"/>
  <c r="AM5021" i="3"/>
  <c r="AL5021" i="3"/>
  <c r="AK5021" i="3"/>
  <c r="AJ5021" i="3"/>
  <c r="AI5021" i="3"/>
  <c r="AH5021" i="3"/>
  <c r="AP5020" i="3"/>
  <c r="AM5020" i="3"/>
  <c r="AL5020" i="3"/>
  <c r="AK5020" i="3"/>
  <c r="AJ5020" i="3"/>
  <c r="AI5020" i="3"/>
  <c r="AH5020" i="3"/>
  <c r="AP5019" i="3"/>
  <c r="AM5019" i="3"/>
  <c r="AL5019" i="3"/>
  <c r="AK5019" i="3"/>
  <c r="AJ5019" i="3"/>
  <c r="AI5019" i="3"/>
  <c r="AH5019" i="3"/>
  <c r="AP5018" i="3"/>
  <c r="AM5018" i="3"/>
  <c r="AL5018" i="3"/>
  <c r="AK5018" i="3"/>
  <c r="AJ5018" i="3"/>
  <c r="AI5018" i="3"/>
  <c r="AH5018" i="3"/>
  <c r="AP5017" i="3"/>
  <c r="AM5017" i="3"/>
  <c r="AL5017" i="3"/>
  <c r="AK5017" i="3"/>
  <c r="AJ5017" i="3"/>
  <c r="AI5017" i="3"/>
  <c r="AH5017" i="3"/>
  <c r="AP5016" i="3"/>
  <c r="AM5016" i="3"/>
  <c r="AL5016" i="3"/>
  <c r="AK5016" i="3"/>
  <c r="AJ5016" i="3"/>
  <c r="AI5016" i="3"/>
  <c r="AH5016" i="3"/>
  <c r="AP5015" i="3"/>
  <c r="AM5015" i="3"/>
  <c r="AL5015" i="3"/>
  <c r="AK5015" i="3"/>
  <c r="AJ5015" i="3"/>
  <c r="AI5015" i="3"/>
  <c r="AH5015" i="3"/>
  <c r="AP5014" i="3"/>
  <c r="AM5014" i="3"/>
  <c r="AL5014" i="3"/>
  <c r="AK5014" i="3"/>
  <c r="AJ5014" i="3"/>
  <c r="AI5014" i="3"/>
  <c r="AH5014" i="3"/>
  <c r="AP5013" i="3"/>
  <c r="AM5013" i="3"/>
  <c r="AL5013" i="3"/>
  <c r="AK5013" i="3"/>
  <c r="AJ5013" i="3"/>
  <c r="AI5013" i="3"/>
  <c r="AH5013" i="3"/>
  <c r="AP5012" i="3"/>
  <c r="AM5012" i="3"/>
  <c r="AL5012" i="3"/>
  <c r="AK5012" i="3"/>
  <c r="AJ5012" i="3"/>
  <c r="AI5012" i="3"/>
  <c r="AH5012" i="3"/>
  <c r="AP5011" i="3"/>
  <c r="AM5011" i="3"/>
  <c r="AL5011" i="3"/>
  <c r="AK5011" i="3"/>
  <c r="AJ5011" i="3"/>
  <c r="AI5011" i="3"/>
  <c r="AH5011" i="3"/>
  <c r="AP5010" i="3"/>
  <c r="AM5010" i="3"/>
  <c r="AL5010" i="3"/>
  <c r="AK5010" i="3"/>
  <c r="AJ5010" i="3"/>
  <c r="AI5010" i="3"/>
  <c r="AH5010" i="3"/>
  <c r="AP5009" i="3"/>
  <c r="AM5009" i="3"/>
  <c r="AL5009" i="3"/>
  <c r="AK5009" i="3"/>
  <c r="AJ5009" i="3"/>
  <c r="AI5009" i="3"/>
  <c r="AH5009" i="3"/>
  <c r="AP5008" i="3" l="1"/>
  <c r="AM5008" i="3"/>
  <c r="AL5008" i="3"/>
  <c r="AK5008" i="3"/>
  <c r="AJ5008" i="3"/>
  <c r="AI5008" i="3"/>
  <c r="AH5008" i="3"/>
  <c r="AP5007" i="3"/>
  <c r="AM5007" i="3"/>
  <c r="AL5007" i="3"/>
  <c r="AK5007" i="3"/>
  <c r="AJ5007" i="3"/>
  <c r="AI5007" i="3"/>
  <c r="AH5007" i="3"/>
  <c r="AP5006" i="3"/>
  <c r="AM5006" i="3"/>
  <c r="AL5006" i="3"/>
  <c r="AK5006" i="3"/>
  <c r="AJ5006" i="3"/>
  <c r="AI5006" i="3"/>
  <c r="AH5006" i="3"/>
  <c r="AP5005" i="3"/>
  <c r="AM5005" i="3"/>
  <c r="AL5005" i="3"/>
  <c r="AK5005" i="3"/>
  <c r="AJ5005" i="3"/>
  <c r="AI5005" i="3"/>
  <c r="AH5005" i="3"/>
  <c r="AP5004" i="3"/>
  <c r="AM5004" i="3"/>
  <c r="AL5004" i="3"/>
  <c r="AK5004" i="3"/>
  <c r="AJ5004" i="3"/>
  <c r="AI5004" i="3"/>
  <c r="AH5004" i="3"/>
  <c r="AP5003" i="3"/>
  <c r="AM5003" i="3"/>
  <c r="AL5003" i="3"/>
  <c r="AK5003" i="3"/>
  <c r="AJ5003" i="3"/>
  <c r="AI5003" i="3"/>
  <c r="AH5003" i="3"/>
  <c r="AP5002" i="3"/>
  <c r="AM5002" i="3"/>
  <c r="AL5002" i="3"/>
  <c r="AK5002" i="3"/>
  <c r="AJ5002" i="3"/>
  <c r="AI5002" i="3"/>
  <c r="AH5002" i="3"/>
  <c r="AP5001" i="3"/>
  <c r="AM5001" i="3"/>
  <c r="AL5001" i="3"/>
  <c r="AK5001" i="3"/>
  <c r="AJ5001" i="3"/>
  <c r="AI5001" i="3"/>
  <c r="AH5001" i="3"/>
  <c r="AP5000" i="3"/>
  <c r="AM5000" i="3"/>
  <c r="AL5000" i="3"/>
  <c r="AK5000" i="3"/>
  <c r="AJ5000" i="3"/>
  <c r="AI5000" i="3"/>
  <c r="AH5000" i="3"/>
  <c r="AP4999" i="3"/>
  <c r="AM4999" i="3"/>
  <c r="AL4999" i="3"/>
  <c r="AK4999" i="3"/>
  <c r="AJ4999" i="3"/>
  <c r="AI4999" i="3"/>
  <c r="AH4999" i="3"/>
  <c r="AP4998" i="3"/>
  <c r="AM4998" i="3"/>
  <c r="AL4998" i="3"/>
  <c r="AK4998" i="3"/>
  <c r="AJ4998" i="3"/>
  <c r="AI4998" i="3"/>
  <c r="AH4998" i="3"/>
  <c r="AP4997" i="3"/>
  <c r="AM4997" i="3"/>
  <c r="AL4997" i="3"/>
  <c r="AK4997" i="3"/>
  <c r="AJ4997" i="3"/>
  <c r="AI4997" i="3"/>
  <c r="AH4997" i="3"/>
  <c r="AP4996" i="3"/>
  <c r="AM4996" i="3"/>
  <c r="AL4996" i="3"/>
  <c r="AK4996" i="3"/>
  <c r="AJ4996" i="3"/>
  <c r="AI4996" i="3"/>
  <c r="AH4996" i="3"/>
  <c r="AP4995" i="3"/>
  <c r="AM4995" i="3"/>
  <c r="AL4995" i="3"/>
  <c r="AK4995" i="3"/>
  <c r="AJ4995" i="3"/>
  <c r="AI4995" i="3"/>
  <c r="AH4995" i="3"/>
  <c r="AP4994" i="3"/>
  <c r="AM4994" i="3"/>
  <c r="AL4994" i="3"/>
  <c r="AK4994" i="3"/>
  <c r="AJ4994" i="3"/>
  <c r="AI4994" i="3"/>
  <c r="AH4994" i="3"/>
  <c r="AP4993" i="3"/>
  <c r="AM4993" i="3"/>
  <c r="AL4993" i="3"/>
  <c r="AK4993" i="3"/>
  <c r="AJ4993" i="3"/>
  <c r="AI4993" i="3"/>
  <c r="AH4993" i="3"/>
  <c r="AP4992" i="3"/>
  <c r="AM4992" i="3"/>
  <c r="AL4992" i="3"/>
  <c r="AK4992" i="3"/>
  <c r="AJ4992" i="3"/>
  <c r="AI4992" i="3"/>
  <c r="AH4992" i="3"/>
  <c r="AP4991" i="3"/>
  <c r="AM4991" i="3"/>
  <c r="AL4991" i="3"/>
  <c r="AK4991" i="3"/>
  <c r="AJ4991" i="3"/>
  <c r="AI4991" i="3"/>
  <c r="AH4991" i="3"/>
  <c r="AP4990" i="3"/>
  <c r="AM4990" i="3"/>
  <c r="AL4990" i="3"/>
  <c r="AK4990" i="3"/>
  <c r="AJ4990" i="3"/>
  <c r="AI4990" i="3"/>
  <c r="AH4990" i="3"/>
  <c r="AP4989" i="3"/>
  <c r="AM4989" i="3"/>
  <c r="AL4989" i="3"/>
  <c r="AK4989" i="3"/>
  <c r="AJ4989" i="3"/>
  <c r="AI4989" i="3"/>
  <c r="AH4989" i="3"/>
  <c r="AP4988" i="3"/>
  <c r="AM4988" i="3"/>
  <c r="AL4988" i="3"/>
  <c r="AK4988" i="3"/>
  <c r="AJ4988" i="3"/>
  <c r="AI4988" i="3"/>
  <c r="AH4988" i="3"/>
  <c r="AP4987" i="3"/>
  <c r="AM4987" i="3"/>
  <c r="AL4987" i="3"/>
  <c r="AK4987" i="3"/>
  <c r="AJ4987" i="3"/>
  <c r="AI4987" i="3"/>
  <c r="AH4987" i="3"/>
  <c r="AP4986" i="3"/>
  <c r="AM4986" i="3"/>
  <c r="AL4986" i="3"/>
  <c r="AK4986" i="3"/>
  <c r="AJ4986" i="3"/>
  <c r="AI4986" i="3"/>
  <c r="AH4986" i="3"/>
  <c r="AP4985" i="3"/>
  <c r="AM4985" i="3"/>
  <c r="AL4985" i="3"/>
  <c r="AK4985" i="3"/>
  <c r="AJ4985" i="3"/>
  <c r="AI4985" i="3"/>
  <c r="AH4985" i="3"/>
  <c r="AP4984" i="3"/>
  <c r="AM4984" i="3"/>
  <c r="AL4984" i="3"/>
  <c r="AK4984" i="3"/>
  <c r="AJ4984" i="3"/>
  <c r="AI4984" i="3"/>
  <c r="AH4984" i="3"/>
  <c r="AP4983" i="3"/>
  <c r="AM4983" i="3"/>
  <c r="AL4983" i="3"/>
  <c r="AK4983" i="3"/>
  <c r="AJ4983" i="3"/>
  <c r="AI4983" i="3"/>
  <c r="AH4983" i="3"/>
  <c r="AP4982" i="3"/>
  <c r="AM4982" i="3"/>
  <c r="AL4982" i="3"/>
  <c r="AK4982" i="3"/>
  <c r="AJ4982" i="3"/>
  <c r="AI4982" i="3"/>
  <c r="AH4982" i="3"/>
  <c r="AP4981" i="3"/>
  <c r="AM4981" i="3"/>
  <c r="AL4981" i="3"/>
  <c r="AK4981" i="3"/>
  <c r="AJ4981" i="3"/>
  <c r="AI4981" i="3"/>
  <c r="AH4981" i="3"/>
  <c r="AP4980" i="3"/>
  <c r="AM4980" i="3"/>
  <c r="AL4980" i="3"/>
  <c r="AK4980" i="3"/>
  <c r="AJ4980" i="3"/>
  <c r="AI4980" i="3"/>
  <c r="AH4980" i="3"/>
  <c r="AP4979" i="3"/>
  <c r="AM4979" i="3"/>
  <c r="AL4979" i="3"/>
  <c r="AK4979" i="3"/>
  <c r="AJ4979" i="3"/>
  <c r="AI4979" i="3"/>
  <c r="AH4979" i="3"/>
  <c r="AP4978" i="3"/>
  <c r="AM4978" i="3"/>
  <c r="AL4978" i="3"/>
  <c r="AK4978" i="3"/>
  <c r="AJ4978" i="3"/>
  <c r="AI4978" i="3"/>
  <c r="AH4978" i="3"/>
  <c r="AP4977" i="3"/>
  <c r="AM4977" i="3"/>
  <c r="AL4977" i="3"/>
  <c r="AK4977" i="3"/>
  <c r="AJ4977" i="3"/>
  <c r="AI4977" i="3"/>
  <c r="AH4977" i="3"/>
  <c r="AP4976" i="3"/>
  <c r="AM4976" i="3"/>
  <c r="AL4976" i="3"/>
  <c r="AK4976" i="3"/>
  <c r="AJ4976" i="3"/>
  <c r="AI4976" i="3"/>
  <c r="AH4976" i="3"/>
  <c r="AP4975" i="3"/>
  <c r="AM4975" i="3"/>
  <c r="AL4975" i="3"/>
  <c r="AK4975" i="3"/>
  <c r="AJ4975" i="3"/>
  <c r="AI4975" i="3"/>
  <c r="AH4975" i="3"/>
  <c r="AP4974" i="3"/>
  <c r="AM4974" i="3"/>
  <c r="AL4974" i="3"/>
  <c r="AK4974" i="3"/>
  <c r="AJ4974" i="3"/>
  <c r="AI4974" i="3"/>
  <c r="AH4974" i="3"/>
  <c r="AP4973" i="3"/>
  <c r="AM4973" i="3"/>
  <c r="AL4973" i="3"/>
  <c r="AK4973" i="3"/>
  <c r="AJ4973" i="3"/>
  <c r="AI4973" i="3"/>
  <c r="AH4973" i="3"/>
  <c r="AP4972" i="3"/>
  <c r="AM4972" i="3"/>
  <c r="AL4972" i="3"/>
  <c r="AK4972" i="3"/>
  <c r="AJ4972" i="3"/>
  <c r="AI4972" i="3"/>
  <c r="AH4972" i="3"/>
  <c r="AP4971" i="3"/>
  <c r="AM4971" i="3"/>
  <c r="AL4971" i="3"/>
  <c r="AK4971" i="3"/>
  <c r="AJ4971" i="3"/>
  <c r="AI4971" i="3"/>
  <c r="AH4971" i="3"/>
  <c r="AP4970" i="3"/>
  <c r="AM4970" i="3"/>
  <c r="AL4970" i="3"/>
  <c r="AK4970" i="3"/>
  <c r="AJ4970" i="3"/>
  <c r="AI4970" i="3"/>
  <c r="AH4970" i="3"/>
  <c r="AP4969" i="3"/>
  <c r="AM4969" i="3"/>
  <c r="AL4969" i="3"/>
  <c r="AK4969" i="3"/>
  <c r="AJ4969" i="3"/>
  <c r="AI4969" i="3"/>
  <c r="AH4969" i="3"/>
  <c r="AP4968" i="3"/>
  <c r="AM4968" i="3"/>
  <c r="AL4968" i="3"/>
  <c r="AK4968" i="3"/>
  <c r="AJ4968" i="3"/>
  <c r="AI4968" i="3"/>
  <c r="AH4968" i="3"/>
  <c r="AP4967" i="3"/>
  <c r="AM4967" i="3"/>
  <c r="AL4967" i="3"/>
  <c r="AK4967" i="3"/>
  <c r="AJ4967" i="3"/>
  <c r="AI4967" i="3"/>
  <c r="AH4967" i="3"/>
  <c r="AP4966" i="3"/>
  <c r="AM4966" i="3"/>
  <c r="AL4966" i="3"/>
  <c r="AK4966" i="3"/>
  <c r="AJ4966" i="3"/>
  <c r="AI4966" i="3"/>
  <c r="AH4966" i="3"/>
  <c r="AP4965" i="3"/>
  <c r="AM4965" i="3"/>
  <c r="AL4965" i="3"/>
  <c r="AK4965" i="3"/>
  <c r="AJ4965" i="3"/>
  <c r="AI4965" i="3"/>
  <c r="AH4965" i="3"/>
  <c r="AP4964" i="3"/>
  <c r="AM4964" i="3"/>
  <c r="AL4964" i="3"/>
  <c r="AK4964" i="3"/>
  <c r="AJ4964" i="3"/>
  <c r="AI4964" i="3"/>
  <c r="AH4964" i="3"/>
  <c r="AP4963" i="3"/>
  <c r="AM4963" i="3"/>
  <c r="AL4963" i="3"/>
  <c r="AK4963" i="3"/>
  <c r="AJ4963" i="3"/>
  <c r="AI4963" i="3"/>
  <c r="AH4963" i="3"/>
  <c r="AP4962" i="3"/>
  <c r="AM4962" i="3"/>
  <c r="AL4962" i="3"/>
  <c r="AK4962" i="3"/>
  <c r="AJ4962" i="3"/>
  <c r="AI4962" i="3"/>
  <c r="AH4962" i="3"/>
  <c r="AP4961" i="3"/>
  <c r="AM4961" i="3"/>
  <c r="AL4961" i="3"/>
  <c r="AK4961" i="3"/>
  <c r="AJ4961" i="3"/>
  <c r="AI4961" i="3"/>
  <c r="AH4961" i="3"/>
  <c r="AP4960" i="3"/>
  <c r="AM4960" i="3"/>
  <c r="AL4960" i="3"/>
  <c r="AK4960" i="3"/>
  <c r="AJ4960" i="3"/>
  <c r="AI4960" i="3"/>
  <c r="AH4960" i="3"/>
  <c r="AP4959" i="3"/>
  <c r="AM4959" i="3"/>
  <c r="AL4959" i="3"/>
  <c r="AK4959" i="3"/>
  <c r="AJ4959" i="3"/>
  <c r="AI4959" i="3"/>
  <c r="AH4959" i="3"/>
  <c r="AP4958" i="3"/>
  <c r="AM4958" i="3"/>
  <c r="AL4958" i="3"/>
  <c r="AK4958" i="3"/>
  <c r="AJ4958" i="3"/>
  <c r="AI4958" i="3"/>
  <c r="AH4958" i="3"/>
  <c r="AP4957" i="3"/>
  <c r="AM4957" i="3"/>
  <c r="AL4957" i="3"/>
  <c r="AK4957" i="3"/>
  <c r="AJ4957" i="3"/>
  <c r="AI4957" i="3"/>
  <c r="AH4957" i="3"/>
  <c r="AP4956" i="3"/>
  <c r="AM4956" i="3"/>
  <c r="AL4956" i="3"/>
  <c r="AK4956" i="3"/>
  <c r="AJ4956" i="3"/>
  <c r="AI4956" i="3"/>
  <c r="AH4956" i="3"/>
  <c r="AP4955" i="3"/>
  <c r="AM4955" i="3"/>
  <c r="AL4955" i="3"/>
  <c r="AK4955" i="3"/>
  <c r="AJ4955" i="3"/>
  <c r="AI4955" i="3"/>
  <c r="AH4955" i="3"/>
  <c r="AP4954" i="3"/>
  <c r="AM4954" i="3"/>
  <c r="AL4954" i="3"/>
  <c r="AK4954" i="3"/>
  <c r="AJ4954" i="3"/>
  <c r="AI4954" i="3"/>
  <c r="AH4954" i="3"/>
  <c r="AP4953" i="3"/>
  <c r="AM4953" i="3"/>
  <c r="AL4953" i="3"/>
  <c r="AK4953" i="3"/>
  <c r="AJ4953" i="3"/>
  <c r="AI4953" i="3"/>
  <c r="AH4953" i="3"/>
  <c r="AP4952" i="3"/>
  <c r="AM4952" i="3"/>
  <c r="AL4952" i="3"/>
  <c r="AK4952" i="3"/>
  <c r="AJ4952" i="3"/>
  <c r="AI4952" i="3"/>
  <c r="AH4952" i="3"/>
  <c r="AP4951" i="3"/>
  <c r="AM4951" i="3"/>
  <c r="AL4951" i="3"/>
  <c r="AK4951" i="3"/>
  <c r="AJ4951" i="3"/>
  <c r="AI4951" i="3"/>
  <c r="AH4951" i="3"/>
  <c r="AP4950" i="3"/>
  <c r="AM4950" i="3"/>
  <c r="AL4950" i="3"/>
  <c r="AK4950" i="3"/>
  <c r="AJ4950" i="3"/>
  <c r="AI4950" i="3"/>
  <c r="AH4950" i="3"/>
  <c r="AP4949" i="3"/>
  <c r="AM4949" i="3"/>
  <c r="AL4949" i="3"/>
  <c r="AK4949" i="3"/>
  <c r="AJ4949" i="3"/>
  <c r="AI4949" i="3"/>
  <c r="AH4949" i="3"/>
  <c r="AP4948" i="3"/>
  <c r="AM4948" i="3"/>
  <c r="AL4948" i="3"/>
  <c r="AK4948" i="3"/>
  <c r="AJ4948" i="3"/>
  <c r="AI4948" i="3"/>
  <c r="AH4948" i="3"/>
  <c r="AP4947" i="3"/>
  <c r="AM4947" i="3"/>
  <c r="AL4947" i="3"/>
  <c r="AK4947" i="3"/>
  <c r="AJ4947" i="3"/>
  <c r="AI4947" i="3"/>
  <c r="AH4947" i="3"/>
  <c r="AP4946" i="3"/>
  <c r="AM4946" i="3"/>
  <c r="AL4946" i="3"/>
  <c r="AK4946" i="3"/>
  <c r="AJ4946" i="3"/>
  <c r="AI4946" i="3"/>
  <c r="AH4946" i="3"/>
  <c r="AP4945" i="3"/>
  <c r="AM4945" i="3"/>
  <c r="AL4945" i="3"/>
  <c r="AK4945" i="3"/>
  <c r="AJ4945" i="3"/>
  <c r="AI4945" i="3"/>
  <c r="AH4945" i="3"/>
  <c r="AP4944" i="3"/>
  <c r="AM4944" i="3"/>
  <c r="AL4944" i="3"/>
  <c r="AK4944" i="3"/>
  <c r="AJ4944" i="3"/>
  <c r="AI4944" i="3"/>
  <c r="AH4944" i="3"/>
  <c r="AP4943" i="3"/>
  <c r="AM4943" i="3"/>
  <c r="AL4943" i="3"/>
  <c r="AK4943" i="3"/>
  <c r="AJ4943" i="3"/>
  <c r="AI4943" i="3"/>
  <c r="AH4943" i="3"/>
  <c r="AP4942" i="3"/>
  <c r="AM4942" i="3"/>
  <c r="AL4942" i="3"/>
  <c r="AK4942" i="3"/>
  <c r="AJ4942" i="3"/>
  <c r="AI4942" i="3"/>
  <c r="AH4942" i="3"/>
  <c r="AP4941" i="3"/>
  <c r="AM4941" i="3"/>
  <c r="AL4941" i="3"/>
  <c r="AK4941" i="3"/>
  <c r="AJ4941" i="3"/>
  <c r="AI4941" i="3"/>
  <c r="AH4941" i="3"/>
  <c r="AP4940" i="3"/>
  <c r="AM4940" i="3"/>
  <c r="AL4940" i="3"/>
  <c r="AK4940" i="3"/>
  <c r="AJ4940" i="3"/>
  <c r="AI4940" i="3"/>
  <c r="AH4940" i="3"/>
  <c r="AP4939" i="3"/>
  <c r="AM4939" i="3"/>
  <c r="AL4939" i="3"/>
  <c r="AK4939" i="3"/>
  <c r="AJ4939" i="3"/>
  <c r="AI4939" i="3"/>
  <c r="AH4939" i="3"/>
  <c r="AP4938" i="3"/>
  <c r="AM4938" i="3"/>
  <c r="AL4938" i="3"/>
  <c r="AK4938" i="3"/>
  <c r="AJ4938" i="3"/>
  <c r="AI4938" i="3"/>
  <c r="AH4938" i="3"/>
  <c r="AP4937" i="3"/>
  <c r="AM4937" i="3"/>
  <c r="AL4937" i="3"/>
  <c r="AK4937" i="3"/>
  <c r="AJ4937" i="3"/>
  <c r="AI4937" i="3"/>
  <c r="AH4937" i="3"/>
  <c r="AP4936" i="3"/>
  <c r="AM4936" i="3"/>
  <c r="AL4936" i="3"/>
  <c r="AK4936" i="3"/>
  <c r="AJ4936" i="3"/>
  <c r="AI4936" i="3"/>
  <c r="AH4936" i="3"/>
  <c r="AP4935" i="3"/>
  <c r="AM4935" i="3"/>
  <c r="AL4935" i="3"/>
  <c r="AK4935" i="3"/>
  <c r="AJ4935" i="3"/>
  <c r="AI4935" i="3"/>
  <c r="AH4935" i="3"/>
  <c r="AP4934" i="3"/>
  <c r="AM4934" i="3"/>
  <c r="AL4934" i="3"/>
  <c r="AK4934" i="3"/>
  <c r="AJ4934" i="3"/>
  <c r="AI4934" i="3"/>
  <c r="AH4934" i="3"/>
  <c r="AP4933" i="3"/>
  <c r="AM4933" i="3"/>
  <c r="AL4933" i="3"/>
  <c r="AK4933" i="3"/>
  <c r="AJ4933" i="3"/>
  <c r="AI4933" i="3"/>
  <c r="AH4933" i="3"/>
  <c r="AP4932" i="3"/>
  <c r="AM4932" i="3"/>
  <c r="AL4932" i="3"/>
  <c r="AK4932" i="3"/>
  <c r="AJ4932" i="3"/>
  <c r="AI4932" i="3"/>
  <c r="AH4932" i="3"/>
  <c r="AP4931" i="3"/>
  <c r="AM4931" i="3"/>
  <c r="AL4931" i="3"/>
  <c r="AK4931" i="3"/>
  <c r="AJ4931" i="3"/>
  <c r="AI4931" i="3"/>
  <c r="AH4931" i="3"/>
  <c r="AP4930" i="3"/>
  <c r="AM4930" i="3"/>
  <c r="AL4930" i="3"/>
  <c r="AK4930" i="3"/>
  <c r="AJ4930" i="3"/>
  <c r="AI4930" i="3"/>
  <c r="AH4930" i="3"/>
  <c r="AP4929" i="3"/>
  <c r="AM4929" i="3"/>
  <c r="AL4929" i="3"/>
  <c r="AK4929" i="3"/>
  <c r="AJ4929" i="3"/>
  <c r="AI4929" i="3"/>
  <c r="AH4929" i="3"/>
  <c r="AP4928" i="3"/>
  <c r="AM4928" i="3"/>
  <c r="AL4928" i="3"/>
  <c r="AK4928" i="3"/>
  <c r="AJ4928" i="3"/>
  <c r="AI4928" i="3"/>
  <c r="AH4928" i="3"/>
  <c r="AP4927" i="3"/>
  <c r="AM4927" i="3"/>
  <c r="AL4927" i="3"/>
  <c r="AK4927" i="3"/>
  <c r="AJ4927" i="3"/>
  <c r="AI4927" i="3"/>
  <c r="AH4927" i="3"/>
  <c r="AP4926" i="3"/>
  <c r="AM4926" i="3"/>
  <c r="AL4926" i="3"/>
  <c r="AK4926" i="3"/>
  <c r="AJ4926" i="3"/>
  <c r="AI4926" i="3"/>
  <c r="AH4926" i="3"/>
  <c r="AP4925" i="3"/>
  <c r="AM4925" i="3"/>
  <c r="AL4925" i="3"/>
  <c r="AK4925" i="3"/>
  <c r="AJ4925" i="3"/>
  <c r="AI4925" i="3"/>
  <c r="AH4925" i="3"/>
  <c r="AP4924" i="3"/>
  <c r="AM4924" i="3"/>
  <c r="AL4924" i="3"/>
  <c r="AK4924" i="3"/>
  <c r="AJ4924" i="3"/>
  <c r="AI4924" i="3"/>
  <c r="AH4924" i="3"/>
  <c r="AP4923" i="3"/>
  <c r="AM4923" i="3"/>
  <c r="AL4923" i="3"/>
  <c r="AK4923" i="3"/>
  <c r="AJ4923" i="3"/>
  <c r="AI4923" i="3"/>
  <c r="AH4923" i="3"/>
  <c r="AP4922" i="3"/>
  <c r="AM4922" i="3"/>
  <c r="AL4922" i="3"/>
  <c r="AK4922" i="3"/>
  <c r="AJ4922" i="3"/>
  <c r="AI4922" i="3"/>
  <c r="AH4922" i="3"/>
  <c r="AP4921" i="3"/>
  <c r="AM4921" i="3"/>
  <c r="AL4921" i="3"/>
  <c r="AK4921" i="3"/>
  <c r="AJ4921" i="3"/>
  <c r="AI4921" i="3"/>
  <c r="AH4921" i="3"/>
  <c r="AP4920" i="3"/>
  <c r="AM4920" i="3"/>
  <c r="AL4920" i="3"/>
  <c r="AK4920" i="3"/>
  <c r="AJ4920" i="3"/>
  <c r="AI4920" i="3"/>
  <c r="AH4920" i="3"/>
  <c r="AP4919" i="3"/>
  <c r="AM4919" i="3"/>
  <c r="AL4919" i="3"/>
  <c r="AK4919" i="3"/>
  <c r="AJ4919" i="3"/>
  <c r="AI4919" i="3"/>
  <c r="AH4919" i="3"/>
  <c r="AP4918" i="3"/>
  <c r="AM4918" i="3"/>
  <c r="AL4918" i="3"/>
  <c r="AK4918" i="3"/>
  <c r="AJ4918" i="3"/>
  <c r="AI4918" i="3"/>
  <c r="AH4918" i="3"/>
  <c r="AP4917" i="3"/>
  <c r="AM4917" i="3"/>
  <c r="AL4917" i="3"/>
  <c r="AK4917" i="3"/>
  <c r="AJ4917" i="3"/>
  <c r="AI4917" i="3"/>
  <c r="AH4917" i="3"/>
  <c r="AP4916" i="3"/>
  <c r="AM4916" i="3"/>
  <c r="AL4916" i="3"/>
  <c r="AK4916" i="3"/>
  <c r="AJ4916" i="3"/>
  <c r="AI4916" i="3"/>
  <c r="AH4916" i="3"/>
  <c r="AP4915" i="3"/>
  <c r="AM4915" i="3"/>
  <c r="AL4915" i="3"/>
  <c r="AK4915" i="3"/>
  <c r="AJ4915" i="3"/>
  <c r="AI4915" i="3"/>
  <c r="AH4915" i="3"/>
  <c r="AP4914" i="3"/>
  <c r="AM4914" i="3"/>
  <c r="AL4914" i="3"/>
  <c r="AK4914" i="3"/>
  <c r="AJ4914" i="3"/>
  <c r="AI4914" i="3"/>
  <c r="AH4914" i="3"/>
  <c r="AP4913" i="3"/>
  <c r="AM4913" i="3"/>
  <c r="AL4913" i="3"/>
  <c r="AK4913" i="3"/>
  <c r="AJ4913" i="3"/>
  <c r="AI4913" i="3"/>
  <c r="AH4913" i="3"/>
  <c r="AP4912" i="3"/>
  <c r="AM4912" i="3"/>
  <c r="AL4912" i="3"/>
  <c r="AK4912" i="3"/>
  <c r="AJ4912" i="3"/>
  <c r="AI4912" i="3"/>
  <c r="AH4912" i="3"/>
  <c r="AP4911" i="3"/>
  <c r="AM4911" i="3"/>
  <c r="AL4911" i="3"/>
  <c r="AK4911" i="3"/>
  <c r="AJ4911" i="3"/>
  <c r="AI4911" i="3"/>
  <c r="AH4911" i="3"/>
  <c r="AP4910" i="3"/>
  <c r="AM4910" i="3"/>
  <c r="AL4910" i="3"/>
  <c r="AK4910" i="3"/>
  <c r="AJ4910" i="3"/>
  <c r="AI4910" i="3"/>
  <c r="AH4910" i="3"/>
  <c r="AP4909" i="3"/>
  <c r="AM4909" i="3"/>
  <c r="AL4909" i="3"/>
  <c r="AK4909" i="3"/>
  <c r="AJ4909" i="3"/>
  <c r="AI4909" i="3"/>
  <c r="AH4909" i="3"/>
  <c r="AP4908" i="3"/>
  <c r="AM4908" i="3"/>
  <c r="AL4908" i="3"/>
  <c r="AK4908" i="3"/>
  <c r="AJ4908" i="3"/>
  <c r="AI4908" i="3"/>
  <c r="AH4908" i="3"/>
  <c r="AP4907" i="3"/>
  <c r="AM4907" i="3"/>
  <c r="AL4907" i="3"/>
  <c r="AK4907" i="3"/>
  <c r="AJ4907" i="3"/>
  <c r="AI4907" i="3"/>
  <c r="AH4907" i="3"/>
  <c r="AP4906" i="3"/>
  <c r="AM4906" i="3"/>
  <c r="AL4906" i="3"/>
  <c r="AK4906" i="3"/>
  <c r="AJ4906" i="3"/>
  <c r="AI4906" i="3"/>
  <c r="AH4906" i="3"/>
  <c r="AP4905" i="3"/>
  <c r="AM4905" i="3"/>
  <c r="AL4905" i="3"/>
  <c r="AK4905" i="3"/>
  <c r="AJ4905" i="3"/>
  <c r="AI4905" i="3"/>
  <c r="AH4905" i="3"/>
  <c r="AP4904" i="3"/>
  <c r="AM4904" i="3"/>
  <c r="AL4904" i="3"/>
  <c r="AK4904" i="3"/>
  <c r="AJ4904" i="3"/>
  <c r="AI4904" i="3"/>
  <c r="AH4904" i="3"/>
  <c r="AP4903" i="3"/>
  <c r="AM4903" i="3"/>
  <c r="AL4903" i="3"/>
  <c r="AK4903" i="3"/>
  <c r="AJ4903" i="3"/>
  <c r="AI4903" i="3"/>
  <c r="AH4903" i="3"/>
  <c r="AP4902" i="3"/>
  <c r="AM4902" i="3"/>
  <c r="AL4902" i="3"/>
  <c r="AK4902" i="3"/>
  <c r="AJ4902" i="3"/>
  <c r="AI4902" i="3"/>
  <c r="AH4902" i="3"/>
  <c r="AP4901" i="3"/>
  <c r="AM4901" i="3"/>
  <c r="AL4901" i="3"/>
  <c r="AK4901" i="3"/>
  <c r="AJ4901" i="3"/>
  <c r="AI4901" i="3"/>
  <c r="AH4901" i="3"/>
  <c r="AP4900" i="3"/>
  <c r="AM4900" i="3"/>
  <c r="AL4900" i="3"/>
  <c r="AK4900" i="3"/>
  <c r="AJ4900" i="3"/>
  <c r="AI4900" i="3"/>
  <c r="AH4900" i="3"/>
  <c r="AP4899" i="3"/>
  <c r="AM4899" i="3"/>
  <c r="AL4899" i="3"/>
  <c r="AK4899" i="3"/>
  <c r="AJ4899" i="3"/>
  <c r="AI4899" i="3"/>
  <c r="AH4899" i="3"/>
  <c r="AP4898" i="3"/>
  <c r="AM4898" i="3"/>
  <c r="AL4898" i="3"/>
  <c r="AK4898" i="3"/>
  <c r="AJ4898" i="3"/>
  <c r="AI4898" i="3"/>
  <c r="AH4898" i="3"/>
  <c r="AP4897" i="3"/>
  <c r="AM4897" i="3"/>
  <c r="AL4897" i="3"/>
  <c r="AK4897" i="3"/>
  <c r="AJ4897" i="3"/>
  <c r="AI4897" i="3"/>
  <c r="AH4897" i="3"/>
  <c r="AP4896" i="3"/>
  <c r="AM4896" i="3"/>
  <c r="AL4896" i="3"/>
  <c r="AK4896" i="3"/>
  <c r="AJ4896" i="3"/>
  <c r="AI4896" i="3"/>
  <c r="AH4896" i="3"/>
  <c r="AP4895" i="3"/>
  <c r="AM4895" i="3"/>
  <c r="AL4895" i="3"/>
  <c r="AK4895" i="3"/>
  <c r="AJ4895" i="3"/>
  <c r="AI4895" i="3"/>
  <c r="AH4895" i="3"/>
  <c r="AP4894" i="3"/>
  <c r="AM4894" i="3"/>
  <c r="AL4894" i="3"/>
  <c r="AK4894" i="3"/>
  <c r="AJ4894" i="3"/>
  <c r="AI4894" i="3"/>
  <c r="AH4894" i="3"/>
  <c r="AP4893" i="3"/>
  <c r="AM4893" i="3"/>
  <c r="AL4893" i="3"/>
  <c r="AK4893" i="3"/>
  <c r="AJ4893" i="3"/>
  <c r="AI4893" i="3"/>
  <c r="AH4893" i="3"/>
  <c r="AP4892" i="3"/>
  <c r="AM4892" i="3"/>
  <c r="AL4892" i="3"/>
  <c r="AK4892" i="3"/>
  <c r="AJ4892" i="3"/>
  <c r="AI4892" i="3"/>
  <c r="AH4892" i="3"/>
  <c r="AP4891" i="3"/>
  <c r="AM4891" i="3"/>
  <c r="AL4891" i="3"/>
  <c r="AK4891" i="3"/>
  <c r="AJ4891" i="3"/>
  <c r="AI4891" i="3"/>
  <c r="AH4891" i="3"/>
  <c r="AP4890" i="3"/>
  <c r="AM4890" i="3"/>
  <c r="AL4890" i="3"/>
  <c r="AK4890" i="3"/>
  <c r="AJ4890" i="3"/>
  <c r="AI4890" i="3"/>
  <c r="AH4890" i="3"/>
  <c r="AP4889" i="3"/>
  <c r="AM4889" i="3"/>
  <c r="AL4889" i="3"/>
  <c r="AK4889" i="3"/>
  <c r="AJ4889" i="3"/>
  <c r="AI4889" i="3"/>
  <c r="AH4889" i="3"/>
  <c r="AP4888" i="3"/>
  <c r="AM4888" i="3"/>
  <c r="AL4888" i="3"/>
  <c r="AK4888" i="3"/>
  <c r="AJ4888" i="3"/>
  <c r="AI4888" i="3"/>
  <c r="AH4888" i="3"/>
  <c r="AP4887" i="3"/>
  <c r="AM4887" i="3"/>
  <c r="AL4887" i="3"/>
  <c r="AK4887" i="3"/>
  <c r="AJ4887" i="3"/>
  <c r="AI4887" i="3"/>
  <c r="AH4887" i="3"/>
  <c r="AP4886" i="3"/>
  <c r="AM4886" i="3"/>
  <c r="AL4886" i="3"/>
  <c r="AK4886" i="3"/>
  <c r="AJ4886" i="3"/>
  <c r="AI4886" i="3"/>
  <c r="AH4886" i="3"/>
  <c r="AP4885" i="3"/>
  <c r="AM4885" i="3"/>
  <c r="AL4885" i="3"/>
  <c r="AK4885" i="3"/>
  <c r="AJ4885" i="3"/>
  <c r="AI4885" i="3"/>
  <c r="AH4885" i="3"/>
  <c r="AP4884" i="3"/>
  <c r="AM4884" i="3"/>
  <c r="AL4884" i="3"/>
  <c r="AK4884" i="3"/>
  <c r="AJ4884" i="3"/>
  <c r="AI4884" i="3"/>
  <c r="AH4884" i="3"/>
  <c r="AP4883" i="3"/>
  <c r="AM4883" i="3"/>
  <c r="AL4883" i="3"/>
  <c r="AK4883" i="3"/>
  <c r="AJ4883" i="3"/>
  <c r="AI4883" i="3"/>
  <c r="AH4883" i="3"/>
  <c r="AP4882" i="3"/>
  <c r="AM4882" i="3"/>
  <c r="AL4882" i="3"/>
  <c r="AK4882" i="3"/>
  <c r="AJ4882" i="3"/>
  <c r="AI4882" i="3"/>
  <c r="AH4882" i="3"/>
  <c r="AP4881" i="3"/>
  <c r="AM4881" i="3"/>
  <c r="AL4881" i="3"/>
  <c r="AK4881" i="3"/>
  <c r="AJ4881" i="3"/>
  <c r="AI4881" i="3"/>
  <c r="AH4881" i="3"/>
  <c r="AP4880" i="3"/>
  <c r="AM4880" i="3"/>
  <c r="AL4880" i="3"/>
  <c r="AK4880" i="3"/>
  <c r="AJ4880" i="3"/>
  <c r="AI4880" i="3"/>
  <c r="AH4880" i="3"/>
  <c r="AP4879" i="3"/>
  <c r="AM4879" i="3"/>
  <c r="AL4879" i="3"/>
  <c r="AK4879" i="3"/>
  <c r="AJ4879" i="3"/>
  <c r="AI4879" i="3"/>
  <c r="AH4879" i="3"/>
  <c r="AP4878" i="3"/>
  <c r="AM4878" i="3"/>
  <c r="AL4878" i="3"/>
  <c r="AK4878" i="3"/>
  <c r="AJ4878" i="3"/>
  <c r="AI4878" i="3"/>
  <c r="AH4878" i="3"/>
  <c r="AP4877" i="3"/>
  <c r="AM4877" i="3"/>
  <c r="AL4877" i="3"/>
  <c r="AK4877" i="3"/>
  <c r="AJ4877" i="3"/>
  <c r="AI4877" i="3"/>
  <c r="AH4877" i="3"/>
  <c r="AP4876" i="3"/>
  <c r="AM4876" i="3"/>
  <c r="AL4876" i="3"/>
  <c r="AK4876" i="3"/>
  <c r="AJ4876" i="3"/>
  <c r="AI4876" i="3"/>
  <c r="AH4876" i="3"/>
  <c r="AP4875" i="3"/>
  <c r="AM4875" i="3"/>
  <c r="AL4875" i="3"/>
  <c r="AK4875" i="3"/>
  <c r="AJ4875" i="3"/>
  <c r="AI4875" i="3"/>
  <c r="AH4875" i="3"/>
  <c r="AP4874" i="3"/>
  <c r="AM4874" i="3"/>
  <c r="AL4874" i="3"/>
  <c r="AK4874" i="3"/>
  <c r="AJ4874" i="3"/>
  <c r="AI4874" i="3"/>
  <c r="AH4874" i="3"/>
  <c r="AP4873" i="3"/>
  <c r="AM4873" i="3"/>
  <c r="AL4873" i="3"/>
  <c r="AK4873" i="3"/>
  <c r="AJ4873" i="3"/>
  <c r="AI4873" i="3"/>
  <c r="AH4873" i="3"/>
  <c r="AP4872" i="3"/>
  <c r="AM4872" i="3"/>
  <c r="AL4872" i="3"/>
  <c r="AK4872" i="3"/>
  <c r="AJ4872" i="3"/>
  <c r="AI4872" i="3"/>
  <c r="AH4872" i="3"/>
  <c r="AP4871" i="3"/>
  <c r="AM4871" i="3"/>
  <c r="AL4871" i="3"/>
  <c r="AK4871" i="3"/>
  <c r="AJ4871" i="3"/>
  <c r="AI4871" i="3"/>
  <c r="AH4871" i="3"/>
  <c r="AP4870" i="3"/>
  <c r="AM4870" i="3"/>
  <c r="AL4870" i="3"/>
  <c r="AK4870" i="3"/>
  <c r="AJ4870" i="3"/>
  <c r="AI4870" i="3"/>
  <c r="AH4870" i="3"/>
  <c r="AP4869" i="3"/>
  <c r="AM4869" i="3"/>
  <c r="AL4869" i="3"/>
  <c r="AK4869" i="3"/>
  <c r="AJ4869" i="3"/>
  <c r="AI4869" i="3"/>
  <c r="AH4869" i="3"/>
  <c r="AP4868" i="3"/>
  <c r="AM4868" i="3"/>
  <c r="AL4868" i="3"/>
  <c r="AK4868" i="3"/>
  <c r="AJ4868" i="3"/>
  <c r="AI4868" i="3"/>
  <c r="AH4868" i="3"/>
  <c r="AP4867" i="3"/>
  <c r="AM4867" i="3"/>
  <c r="AL4867" i="3"/>
  <c r="AK4867" i="3"/>
  <c r="AJ4867" i="3"/>
  <c r="AI4867" i="3"/>
  <c r="AH4867" i="3"/>
  <c r="AP4866" i="3"/>
  <c r="AM4866" i="3"/>
  <c r="AL4866" i="3"/>
  <c r="AK4866" i="3"/>
  <c r="AJ4866" i="3"/>
  <c r="AI4866" i="3"/>
  <c r="AH4866" i="3"/>
  <c r="AP4865" i="3"/>
  <c r="AM4865" i="3"/>
  <c r="AL4865" i="3"/>
  <c r="AK4865" i="3"/>
  <c r="AJ4865" i="3"/>
  <c r="AI4865" i="3"/>
  <c r="AH4865" i="3"/>
  <c r="AP4864" i="3"/>
  <c r="AM4864" i="3"/>
  <c r="AL4864" i="3"/>
  <c r="AK4864" i="3"/>
  <c r="AJ4864" i="3"/>
  <c r="AI4864" i="3"/>
  <c r="AH4864" i="3"/>
  <c r="AP4863" i="3"/>
  <c r="AM4863" i="3"/>
  <c r="AL4863" i="3"/>
  <c r="AK4863" i="3"/>
  <c r="AJ4863" i="3"/>
  <c r="AI4863" i="3"/>
  <c r="AH4863" i="3"/>
  <c r="AP4862" i="3"/>
  <c r="AM4862" i="3"/>
  <c r="AL4862" i="3"/>
  <c r="AK4862" i="3"/>
  <c r="AJ4862" i="3"/>
  <c r="AI4862" i="3"/>
  <c r="AH4862" i="3"/>
  <c r="AP4861" i="3"/>
  <c r="AM4861" i="3"/>
  <c r="AL4861" i="3"/>
  <c r="AK4861" i="3"/>
  <c r="AJ4861" i="3"/>
  <c r="AI4861" i="3"/>
  <c r="AH4861" i="3"/>
  <c r="AP4860" i="3"/>
  <c r="AM4860" i="3"/>
  <c r="AL4860" i="3"/>
  <c r="AK4860" i="3"/>
  <c r="AJ4860" i="3"/>
  <c r="AI4860" i="3"/>
  <c r="AH4860" i="3"/>
  <c r="AP4859" i="3"/>
  <c r="AM4859" i="3"/>
  <c r="AL4859" i="3"/>
  <c r="AK4859" i="3"/>
  <c r="AJ4859" i="3"/>
  <c r="AI4859" i="3"/>
  <c r="AH4859" i="3"/>
  <c r="AP4858" i="3"/>
  <c r="AM4858" i="3"/>
  <c r="AL4858" i="3"/>
  <c r="AK4858" i="3"/>
  <c r="AJ4858" i="3"/>
  <c r="AI4858" i="3"/>
  <c r="AH4858" i="3"/>
  <c r="AP4857" i="3"/>
  <c r="AM4857" i="3"/>
  <c r="AL4857" i="3"/>
  <c r="AK4857" i="3"/>
  <c r="AJ4857" i="3"/>
  <c r="AI4857" i="3"/>
  <c r="AH4857" i="3"/>
  <c r="AP4856" i="3"/>
  <c r="AM4856" i="3"/>
  <c r="AL4856" i="3"/>
  <c r="AK4856" i="3"/>
  <c r="AJ4856" i="3"/>
  <c r="AI4856" i="3"/>
  <c r="AH4856" i="3"/>
  <c r="AP4855" i="3"/>
  <c r="AM4855" i="3"/>
  <c r="AL4855" i="3"/>
  <c r="AK4855" i="3"/>
  <c r="AJ4855" i="3"/>
  <c r="AI4855" i="3"/>
  <c r="AH4855" i="3"/>
  <c r="AP4854" i="3"/>
  <c r="AM4854" i="3"/>
  <c r="AL4854" i="3"/>
  <c r="AK4854" i="3"/>
  <c r="AJ4854" i="3"/>
  <c r="AI4854" i="3"/>
  <c r="AH4854" i="3"/>
  <c r="AP4853" i="3"/>
  <c r="AM4853" i="3"/>
  <c r="AL4853" i="3"/>
  <c r="AK4853" i="3"/>
  <c r="AJ4853" i="3"/>
  <c r="AI4853" i="3"/>
  <c r="AH4853" i="3"/>
  <c r="AP4852" i="3"/>
  <c r="AM4852" i="3"/>
  <c r="AL4852" i="3"/>
  <c r="AK4852" i="3"/>
  <c r="AJ4852" i="3"/>
  <c r="AI4852" i="3"/>
  <c r="AH4852" i="3"/>
  <c r="AP4851" i="3"/>
  <c r="AM4851" i="3"/>
  <c r="AL4851" i="3"/>
  <c r="AK4851" i="3"/>
  <c r="AJ4851" i="3"/>
  <c r="AI4851" i="3"/>
  <c r="AH4851" i="3"/>
  <c r="AP4850" i="3"/>
  <c r="AM4850" i="3"/>
  <c r="AL4850" i="3"/>
  <c r="AK4850" i="3"/>
  <c r="AJ4850" i="3"/>
  <c r="AI4850" i="3"/>
  <c r="AH4850" i="3"/>
  <c r="AP4849" i="3"/>
  <c r="AM4849" i="3"/>
  <c r="AL4849" i="3"/>
  <c r="AK4849" i="3"/>
  <c r="AJ4849" i="3"/>
  <c r="AI4849" i="3"/>
  <c r="AH4849" i="3"/>
  <c r="AP4848" i="3"/>
  <c r="AM4848" i="3"/>
  <c r="AL4848" i="3"/>
  <c r="AK4848" i="3"/>
  <c r="AJ4848" i="3"/>
  <c r="AI4848" i="3"/>
  <c r="AH4848" i="3"/>
  <c r="AP4847" i="3"/>
  <c r="AM4847" i="3"/>
  <c r="AL4847" i="3"/>
  <c r="AK4847" i="3"/>
  <c r="AJ4847" i="3"/>
  <c r="AI4847" i="3"/>
  <c r="AH4847" i="3"/>
  <c r="AP4846" i="3"/>
  <c r="AM4846" i="3"/>
  <c r="AL4846" i="3"/>
  <c r="AK4846" i="3"/>
  <c r="AJ4846" i="3"/>
  <c r="AI4846" i="3"/>
  <c r="AH4846" i="3"/>
  <c r="AP4845" i="3"/>
  <c r="AM4845" i="3"/>
  <c r="AL4845" i="3"/>
  <c r="AK4845" i="3"/>
  <c r="AJ4845" i="3"/>
  <c r="AI4845" i="3"/>
  <c r="AH4845" i="3"/>
  <c r="AP4844" i="3"/>
  <c r="AM4844" i="3"/>
  <c r="AL4844" i="3"/>
  <c r="AK4844" i="3"/>
  <c r="AJ4844" i="3"/>
  <c r="AI4844" i="3"/>
  <c r="AH4844" i="3"/>
  <c r="AP4843" i="3"/>
  <c r="AM4843" i="3"/>
  <c r="AL4843" i="3"/>
  <c r="AK4843" i="3"/>
  <c r="AJ4843" i="3"/>
  <c r="AI4843" i="3"/>
  <c r="AH4843" i="3"/>
  <c r="AP4842" i="3"/>
  <c r="AM4842" i="3"/>
  <c r="AL4842" i="3"/>
  <c r="AK4842" i="3"/>
  <c r="AJ4842" i="3"/>
  <c r="AI4842" i="3"/>
  <c r="AH4842" i="3"/>
  <c r="AP4841" i="3"/>
  <c r="AM4841" i="3"/>
  <c r="AL4841" i="3"/>
  <c r="AK4841" i="3"/>
  <c r="AJ4841" i="3"/>
  <c r="AI4841" i="3"/>
  <c r="AH4841" i="3"/>
  <c r="AP4840" i="3"/>
  <c r="AM4840" i="3"/>
  <c r="AL4840" i="3"/>
  <c r="AK4840" i="3"/>
  <c r="AJ4840" i="3"/>
  <c r="AI4840" i="3"/>
  <c r="AH4840" i="3"/>
  <c r="AP4839" i="3"/>
  <c r="AM4839" i="3"/>
  <c r="AL4839" i="3"/>
  <c r="AK4839" i="3"/>
  <c r="AJ4839" i="3"/>
  <c r="AI4839" i="3"/>
  <c r="AH4839" i="3"/>
  <c r="AP4838" i="3"/>
  <c r="AM4838" i="3"/>
  <c r="AL4838" i="3"/>
  <c r="AK4838" i="3"/>
  <c r="AJ4838" i="3"/>
  <c r="AI4838" i="3"/>
  <c r="AH4838" i="3"/>
  <c r="AP4837" i="3"/>
  <c r="AM4837" i="3"/>
  <c r="AL4837" i="3"/>
  <c r="AK4837" i="3"/>
  <c r="AJ4837" i="3"/>
  <c r="AI4837" i="3"/>
  <c r="AH4837" i="3"/>
  <c r="AP4836" i="3"/>
  <c r="AM4836" i="3"/>
  <c r="AL4836" i="3"/>
  <c r="AK4836" i="3"/>
  <c r="AJ4836" i="3"/>
  <c r="AI4836" i="3"/>
  <c r="AH4836" i="3"/>
  <c r="AP4835" i="3"/>
  <c r="AM4835" i="3"/>
  <c r="AL4835" i="3"/>
  <c r="AK4835" i="3"/>
  <c r="AJ4835" i="3"/>
  <c r="AI4835" i="3"/>
  <c r="AH4835" i="3"/>
  <c r="AP4834" i="3"/>
  <c r="AM4834" i="3"/>
  <c r="AL4834" i="3"/>
  <c r="AK4834" i="3"/>
  <c r="AJ4834" i="3"/>
  <c r="AI4834" i="3"/>
  <c r="AH4834" i="3"/>
  <c r="AP4833" i="3"/>
  <c r="AM4833" i="3"/>
  <c r="AL4833" i="3"/>
  <c r="AK4833" i="3"/>
  <c r="AJ4833" i="3"/>
  <c r="AI4833" i="3"/>
  <c r="AH4833" i="3"/>
  <c r="AP4832" i="3"/>
  <c r="AM4832" i="3"/>
  <c r="AL4832" i="3"/>
  <c r="AK4832" i="3"/>
  <c r="AJ4832" i="3"/>
  <c r="AI4832" i="3"/>
  <c r="AH4832" i="3"/>
  <c r="AP4831" i="3"/>
  <c r="AM4831" i="3"/>
  <c r="AL4831" i="3"/>
  <c r="AK4831" i="3"/>
  <c r="AJ4831" i="3"/>
  <c r="AI4831" i="3"/>
  <c r="AH4831" i="3"/>
  <c r="AP4830" i="3"/>
  <c r="AM4830" i="3"/>
  <c r="AL4830" i="3"/>
  <c r="AK4830" i="3"/>
  <c r="AJ4830" i="3"/>
  <c r="AI4830" i="3"/>
  <c r="AH4830" i="3"/>
  <c r="AP4829" i="3"/>
  <c r="AM4829" i="3"/>
  <c r="AL4829" i="3"/>
  <c r="AK4829" i="3"/>
  <c r="AJ4829" i="3"/>
  <c r="AI4829" i="3"/>
  <c r="AH4829" i="3"/>
  <c r="AP4828" i="3"/>
  <c r="AM4828" i="3"/>
  <c r="AL4828" i="3"/>
  <c r="AK4828" i="3"/>
  <c r="AJ4828" i="3"/>
  <c r="AI4828" i="3"/>
  <c r="AH4828" i="3"/>
  <c r="AP4827" i="3"/>
  <c r="AM4827" i="3"/>
  <c r="AL4827" i="3"/>
  <c r="AK4827" i="3"/>
  <c r="AJ4827" i="3"/>
  <c r="AI4827" i="3"/>
  <c r="AH4827" i="3"/>
  <c r="AP4826" i="3"/>
  <c r="AM4826" i="3"/>
  <c r="AL4826" i="3"/>
  <c r="AK4826" i="3"/>
  <c r="AJ4826" i="3"/>
  <c r="AI4826" i="3"/>
  <c r="AH4826" i="3"/>
  <c r="AP4825" i="3"/>
  <c r="AM4825" i="3"/>
  <c r="AL4825" i="3"/>
  <c r="AK4825" i="3"/>
  <c r="AJ4825" i="3"/>
  <c r="AI4825" i="3"/>
  <c r="AH4825" i="3"/>
  <c r="AP4824" i="3"/>
  <c r="AM4824" i="3"/>
  <c r="AL4824" i="3"/>
  <c r="AK4824" i="3"/>
  <c r="AJ4824" i="3"/>
  <c r="AI4824" i="3"/>
  <c r="AH4824" i="3"/>
  <c r="AP4823" i="3"/>
  <c r="AM4823" i="3"/>
  <c r="AL4823" i="3"/>
  <c r="AK4823" i="3"/>
  <c r="AJ4823" i="3"/>
  <c r="AI4823" i="3"/>
  <c r="AH4823" i="3"/>
  <c r="AP4822" i="3"/>
  <c r="AM4822" i="3"/>
  <c r="AL4822" i="3"/>
  <c r="AK4822" i="3"/>
  <c r="AJ4822" i="3"/>
  <c r="AI4822" i="3"/>
  <c r="AH4822" i="3"/>
  <c r="AP4821" i="3"/>
  <c r="AM4821" i="3"/>
  <c r="AL4821" i="3"/>
  <c r="AK4821" i="3"/>
  <c r="AJ4821" i="3"/>
  <c r="AI4821" i="3"/>
  <c r="AH4821" i="3"/>
  <c r="AP4820" i="3"/>
  <c r="AM4820" i="3"/>
  <c r="AL4820" i="3"/>
  <c r="AK4820" i="3"/>
  <c r="AJ4820" i="3"/>
  <c r="AI4820" i="3"/>
  <c r="AH4820" i="3"/>
  <c r="AP4819" i="3"/>
  <c r="AM4819" i="3"/>
  <c r="AL4819" i="3"/>
  <c r="AK4819" i="3"/>
  <c r="AJ4819" i="3"/>
  <c r="AI4819" i="3"/>
  <c r="AH4819" i="3"/>
  <c r="AP4818" i="3"/>
  <c r="AM4818" i="3"/>
  <c r="AL4818" i="3"/>
  <c r="AK4818" i="3"/>
  <c r="AJ4818" i="3"/>
  <c r="AI4818" i="3"/>
  <c r="AH4818" i="3"/>
  <c r="AP4817" i="3"/>
  <c r="AM4817" i="3"/>
  <c r="AL4817" i="3"/>
  <c r="AK4817" i="3"/>
  <c r="AJ4817" i="3"/>
  <c r="AI4817" i="3"/>
  <c r="AH4817" i="3"/>
  <c r="AP4816" i="3"/>
  <c r="AM4816" i="3"/>
  <c r="AL4816" i="3"/>
  <c r="AK4816" i="3"/>
  <c r="AJ4816" i="3"/>
  <c r="AI4816" i="3"/>
  <c r="AH4816" i="3"/>
  <c r="AP4815" i="3"/>
  <c r="AM4815" i="3"/>
  <c r="AL4815" i="3"/>
  <c r="AK4815" i="3"/>
  <c r="AJ4815" i="3"/>
  <c r="AI4815" i="3"/>
  <c r="AH4815" i="3"/>
  <c r="AP4814" i="3"/>
  <c r="AM4814" i="3"/>
  <c r="AL4814" i="3"/>
  <c r="AK4814" i="3"/>
  <c r="AJ4814" i="3"/>
  <c r="AI4814" i="3"/>
  <c r="AH4814" i="3"/>
  <c r="AP4813" i="3"/>
  <c r="AM4813" i="3"/>
  <c r="AL4813" i="3"/>
  <c r="AK4813" i="3"/>
  <c r="AJ4813" i="3"/>
  <c r="AI4813" i="3"/>
  <c r="AH4813" i="3"/>
  <c r="AP4812" i="3"/>
  <c r="AM4812" i="3"/>
  <c r="AL4812" i="3"/>
  <c r="AK4812" i="3"/>
  <c r="AJ4812" i="3"/>
  <c r="AI4812" i="3"/>
  <c r="AH4812" i="3"/>
  <c r="AP4811" i="3"/>
  <c r="AM4811" i="3"/>
  <c r="AL4811" i="3"/>
  <c r="AK4811" i="3"/>
  <c r="AJ4811" i="3"/>
  <c r="AI4811" i="3"/>
  <c r="AH4811" i="3"/>
  <c r="AP4810" i="3"/>
  <c r="AM4810" i="3"/>
  <c r="AL4810" i="3"/>
  <c r="AK4810" i="3"/>
  <c r="AJ4810" i="3"/>
  <c r="AI4810" i="3"/>
  <c r="AH4810" i="3"/>
  <c r="AP4809" i="3"/>
  <c r="AM4809" i="3"/>
  <c r="AL4809" i="3"/>
  <c r="AK4809" i="3"/>
  <c r="AJ4809" i="3"/>
  <c r="AI4809" i="3"/>
  <c r="AH4809" i="3"/>
  <c r="AP4808" i="3"/>
  <c r="AM4808" i="3"/>
  <c r="AL4808" i="3"/>
  <c r="AK4808" i="3"/>
  <c r="AJ4808" i="3"/>
  <c r="AI4808" i="3"/>
  <c r="AH4808" i="3"/>
  <c r="AP4807" i="3"/>
  <c r="AM4807" i="3"/>
  <c r="AL4807" i="3"/>
  <c r="AK4807" i="3"/>
  <c r="AJ4807" i="3"/>
  <c r="AI4807" i="3"/>
  <c r="AH4807" i="3"/>
  <c r="AP4806" i="3"/>
  <c r="AM4806" i="3"/>
  <c r="AL4806" i="3"/>
  <c r="AK4806" i="3"/>
  <c r="AJ4806" i="3"/>
  <c r="AI4806" i="3"/>
  <c r="AH4806" i="3"/>
  <c r="AP4805" i="3"/>
  <c r="AM4805" i="3"/>
  <c r="AL4805" i="3"/>
  <c r="AK4805" i="3"/>
  <c r="AJ4805" i="3"/>
  <c r="AI4805" i="3"/>
  <c r="AH4805" i="3"/>
  <c r="AP4804" i="3"/>
  <c r="AM4804" i="3"/>
  <c r="AL4804" i="3"/>
  <c r="AK4804" i="3"/>
  <c r="AJ4804" i="3"/>
  <c r="AI4804" i="3"/>
  <c r="AH4804" i="3"/>
  <c r="AP4803" i="3"/>
  <c r="AM4803" i="3"/>
  <c r="AL4803" i="3"/>
  <c r="AK4803" i="3"/>
  <c r="AJ4803" i="3"/>
  <c r="AI4803" i="3"/>
  <c r="AH4803" i="3"/>
  <c r="AP4802" i="3"/>
  <c r="AM4802" i="3"/>
  <c r="AL4802" i="3"/>
  <c r="AK4802" i="3"/>
  <c r="AJ4802" i="3"/>
  <c r="AI4802" i="3"/>
  <c r="AH4802" i="3"/>
  <c r="AP4801" i="3"/>
  <c r="AM4801" i="3"/>
  <c r="AL4801" i="3"/>
  <c r="AK4801" i="3"/>
  <c r="AJ4801" i="3"/>
  <c r="AI4801" i="3"/>
  <c r="AH4801" i="3"/>
  <c r="AP4800" i="3"/>
  <c r="AM4800" i="3"/>
  <c r="AL4800" i="3"/>
  <c r="AK4800" i="3"/>
  <c r="AJ4800" i="3"/>
  <c r="AI4800" i="3"/>
  <c r="AH4800" i="3"/>
  <c r="AP4799" i="3"/>
  <c r="AM4799" i="3"/>
  <c r="AL4799" i="3"/>
  <c r="AK4799" i="3"/>
  <c r="AJ4799" i="3"/>
  <c r="AI4799" i="3"/>
  <c r="AH4799" i="3"/>
  <c r="AP4798" i="3"/>
  <c r="AM4798" i="3"/>
  <c r="AL4798" i="3"/>
  <c r="AK4798" i="3"/>
  <c r="AJ4798" i="3"/>
  <c r="AI4798" i="3"/>
  <c r="AH4798" i="3"/>
  <c r="AP4797" i="3"/>
  <c r="AM4797" i="3"/>
  <c r="AL4797" i="3"/>
  <c r="AK4797" i="3"/>
  <c r="AJ4797" i="3"/>
  <c r="AI4797" i="3"/>
  <c r="AH4797" i="3"/>
  <c r="AP4796" i="3"/>
  <c r="AM4796" i="3"/>
  <c r="AL4796" i="3"/>
  <c r="AK4796" i="3"/>
  <c r="AJ4796" i="3"/>
  <c r="AI4796" i="3"/>
  <c r="AH4796" i="3"/>
  <c r="AP4795" i="3"/>
  <c r="AM4795" i="3"/>
  <c r="AL4795" i="3"/>
  <c r="AK4795" i="3"/>
  <c r="AJ4795" i="3"/>
  <c r="AI4795" i="3"/>
  <c r="AH4795" i="3"/>
  <c r="AP4794" i="3"/>
  <c r="AM4794" i="3"/>
  <c r="AL4794" i="3"/>
  <c r="AK4794" i="3"/>
  <c r="AJ4794" i="3"/>
  <c r="AI4794" i="3"/>
  <c r="AH4794" i="3"/>
  <c r="AP4793" i="3"/>
  <c r="AM4793" i="3"/>
  <c r="AL4793" i="3"/>
  <c r="AK4793" i="3"/>
  <c r="AJ4793" i="3"/>
  <c r="AI4793" i="3"/>
  <c r="AH4793" i="3"/>
  <c r="AP4792" i="3"/>
  <c r="AM4792" i="3"/>
  <c r="AL4792" i="3"/>
  <c r="AK4792" i="3"/>
  <c r="AJ4792" i="3"/>
  <c r="AI4792" i="3"/>
  <c r="AH4792" i="3"/>
  <c r="AP4791" i="3"/>
  <c r="AM4791" i="3"/>
  <c r="AL4791" i="3"/>
  <c r="AK4791" i="3"/>
  <c r="AJ4791" i="3"/>
  <c r="AI4791" i="3"/>
  <c r="AH4791" i="3"/>
  <c r="AP4790" i="3"/>
  <c r="AM4790" i="3"/>
  <c r="AL4790" i="3"/>
  <c r="AK4790" i="3"/>
  <c r="AJ4790" i="3"/>
  <c r="AI4790" i="3"/>
  <c r="AH4790" i="3"/>
  <c r="AP4789" i="3"/>
  <c r="AM4789" i="3"/>
  <c r="AL4789" i="3"/>
  <c r="AK4789" i="3"/>
  <c r="AJ4789" i="3"/>
  <c r="AI4789" i="3"/>
  <c r="AH4789" i="3"/>
  <c r="AP4788" i="3"/>
  <c r="AM4788" i="3"/>
  <c r="AL4788" i="3"/>
  <c r="AK4788" i="3"/>
  <c r="AJ4788" i="3"/>
  <c r="AI4788" i="3"/>
  <c r="AH4788" i="3"/>
  <c r="AP4787" i="3"/>
  <c r="AM4787" i="3"/>
  <c r="AL4787" i="3"/>
  <c r="AK4787" i="3"/>
  <c r="AJ4787" i="3"/>
  <c r="AI4787" i="3"/>
  <c r="AH4787" i="3"/>
  <c r="AP4786" i="3"/>
  <c r="AM4786" i="3"/>
  <c r="AL4786" i="3"/>
  <c r="AK4786" i="3"/>
  <c r="AJ4786" i="3"/>
  <c r="AI4786" i="3"/>
  <c r="AH4786" i="3"/>
  <c r="AP4785" i="3"/>
  <c r="AM4785" i="3"/>
  <c r="AL4785" i="3"/>
  <c r="AK4785" i="3"/>
  <c r="AJ4785" i="3"/>
  <c r="AI4785" i="3"/>
  <c r="AH4785" i="3"/>
  <c r="AP4784" i="3"/>
  <c r="AM4784" i="3"/>
  <c r="AL4784" i="3"/>
  <c r="AK4784" i="3"/>
  <c r="AJ4784" i="3"/>
  <c r="AI4784" i="3"/>
  <c r="AH4784" i="3"/>
  <c r="AP4783" i="3"/>
  <c r="AM4783" i="3"/>
  <c r="AL4783" i="3"/>
  <c r="AK4783" i="3"/>
  <c r="AJ4783" i="3"/>
  <c r="AI4783" i="3"/>
  <c r="AH4783" i="3"/>
  <c r="AP4782" i="3"/>
  <c r="AM4782" i="3"/>
  <c r="AL4782" i="3"/>
  <c r="AK4782" i="3"/>
  <c r="AJ4782" i="3"/>
  <c r="AI4782" i="3"/>
  <c r="AH4782" i="3"/>
  <c r="AP4781" i="3"/>
  <c r="AM4781" i="3"/>
  <c r="AL4781" i="3"/>
  <c r="AK4781" i="3"/>
  <c r="AJ4781" i="3"/>
  <c r="AI4781" i="3"/>
  <c r="AH4781" i="3"/>
  <c r="AP4780" i="3"/>
  <c r="AM4780" i="3"/>
  <c r="AL4780" i="3"/>
  <c r="AK4780" i="3"/>
  <c r="AJ4780" i="3"/>
  <c r="AI4780" i="3"/>
  <c r="AH4780" i="3"/>
  <c r="AP4779" i="3"/>
  <c r="AM4779" i="3"/>
  <c r="AL4779" i="3"/>
  <c r="AK4779" i="3"/>
  <c r="AJ4779" i="3"/>
  <c r="AI4779" i="3"/>
  <c r="AH4779" i="3"/>
  <c r="AP4778" i="3"/>
  <c r="AM4778" i="3"/>
  <c r="AL4778" i="3"/>
  <c r="AK4778" i="3"/>
  <c r="AJ4778" i="3"/>
  <c r="AI4778" i="3"/>
  <c r="AH4778" i="3"/>
  <c r="AP4777" i="3"/>
  <c r="AM4777" i="3"/>
  <c r="AL4777" i="3"/>
  <c r="AK4777" i="3"/>
  <c r="AJ4777" i="3"/>
  <c r="AI4777" i="3"/>
  <c r="AH4777" i="3"/>
  <c r="AP4776" i="3"/>
  <c r="AM4776" i="3"/>
  <c r="AL4776" i="3"/>
  <c r="AK4776" i="3"/>
  <c r="AJ4776" i="3"/>
  <c r="AI4776" i="3"/>
  <c r="AH4776" i="3"/>
  <c r="AP4775" i="3"/>
  <c r="AM4775" i="3"/>
  <c r="AL4775" i="3"/>
  <c r="AK4775" i="3"/>
  <c r="AJ4775" i="3"/>
  <c r="AI4775" i="3"/>
  <c r="AH4775" i="3"/>
  <c r="AP4774" i="3"/>
  <c r="AM4774" i="3"/>
  <c r="AL4774" i="3"/>
  <c r="AK4774" i="3"/>
  <c r="AJ4774" i="3"/>
  <c r="AI4774" i="3"/>
  <c r="AH4774" i="3"/>
  <c r="AP4773" i="3"/>
  <c r="AM4773" i="3"/>
  <c r="AL4773" i="3"/>
  <c r="AK4773" i="3"/>
  <c r="AJ4773" i="3"/>
  <c r="AI4773" i="3"/>
  <c r="AH4773" i="3"/>
  <c r="AP4772" i="3"/>
  <c r="AM4772" i="3"/>
  <c r="AL4772" i="3"/>
  <c r="AK4772" i="3"/>
  <c r="AJ4772" i="3"/>
  <c r="AI4772" i="3"/>
  <c r="AH4772" i="3"/>
  <c r="AP4771" i="3"/>
  <c r="AM4771" i="3"/>
  <c r="AL4771" i="3"/>
  <c r="AK4771" i="3"/>
  <c r="AJ4771" i="3"/>
  <c r="AI4771" i="3"/>
  <c r="AH4771" i="3"/>
  <c r="AP4770" i="3"/>
  <c r="AM4770" i="3"/>
  <c r="AL4770" i="3"/>
  <c r="AK4770" i="3"/>
  <c r="AJ4770" i="3"/>
  <c r="AI4770" i="3"/>
  <c r="AH4770" i="3"/>
  <c r="AP4769" i="3"/>
  <c r="AM4769" i="3"/>
  <c r="AL4769" i="3"/>
  <c r="AK4769" i="3"/>
  <c r="AJ4769" i="3"/>
  <c r="AI4769" i="3"/>
  <c r="AH4769" i="3"/>
  <c r="AP4768" i="3"/>
  <c r="AM4768" i="3"/>
  <c r="AL4768" i="3"/>
  <c r="AK4768" i="3"/>
  <c r="AJ4768" i="3"/>
  <c r="AI4768" i="3"/>
  <c r="AH4768" i="3"/>
  <c r="AP4767" i="3"/>
  <c r="AM4767" i="3"/>
  <c r="AL4767" i="3"/>
  <c r="AK4767" i="3"/>
  <c r="AJ4767" i="3"/>
  <c r="AI4767" i="3"/>
  <c r="AH4767" i="3"/>
  <c r="AP4766" i="3"/>
  <c r="AM4766" i="3"/>
  <c r="AL4766" i="3"/>
  <c r="AK4766" i="3"/>
  <c r="AJ4766" i="3"/>
  <c r="AI4766" i="3"/>
  <c r="AH4766" i="3"/>
  <c r="AP4765" i="3"/>
  <c r="AM4765" i="3"/>
  <c r="AL4765" i="3"/>
  <c r="AK4765" i="3"/>
  <c r="AJ4765" i="3"/>
  <c r="AI4765" i="3"/>
  <c r="AH4765" i="3"/>
  <c r="AP4764" i="3"/>
  <c r="AM4764" i="3"/>
  <c r="AL4764" i="3"/>
  <c r="AK4764" i="3"/>
  <c r="AJ4764" i="3"/>
  <c r="AI4764" i="3"/>
  <c r="AH4764" i="3"/>
  <c r="AP4763" i="3"/>
  <c r="AM4763" i="3"/>
  <c r="AL4763" i="3"/>
  <c r="AK4763" i="3"/>
  <c r="AJ4763" i="3"/>
  <c r="AI4763" i="3"/>
  <c r="AH4763" i="3"/>
  <c r="AP4762" i="3"/>
  <c r="AM4762" i="3"/>
  <c r="AL4762" i="3"/>
  <c r="AK4762" i="3"/>
  <c r="AJ4762" i="3"/>
  <c r="AI4762" i="3"/>
  <c r="AH4762" i="3"/>
  <c r="AP4761" i="3"/>
  <c r="AM4761" i="3"/>
  <c r="AL4761" i="3"/>
  <c r="AK4761" i="3"/>
  <c r="AJ4761" i="3"/>
  <c r="AI4761" i="3"/>
  <c r="AH4761" i="3"/>
  <c r="AP4760" i="3"/>
  <c r="AM4760" i="3"/>
  <c r="AL4760" i="3"/>
  <c r="AK4760" i="3"/>
  <c r="AJ4760" i="3"/>
  <c r="AI4760" i="3"/>
  <c r="AH4760" i="3"/>
  <c r="AP4759" i="3"/>
  <c r="AM4759" i="3"/>
  <c r="AL4759" i="3"/>
  <c r="AK4759" i="3"/>
  <c r="AJ4759" i="3"/>
  <c r="AI4759" i="3"/>
  <c r="AH4759" i="3"/>
  <c r="AP4758" i="3"/>
  <c r="AM4758" i="3"/>
  <c r="AL4758" i="3"/>
  <c r="AK4758" i="3"/>
  <c r="AJ4758" i="3"/>
  <c r="AI4758" i="3"/>
  <c r="AH4758" i="3"/>
  <c r="AP4757" i="3"/>
  <c r="AM4757" i="3"/>
  <c r="AL4757" i="3"/>
  <c r="AK4757" i="3"/>
  <c r="AJ4757" i="3"/>
  <c r="AI4757" i="3"/>
  <c r="AH4757" i="3"/>
  <c r="AP4756" i="3"/>
  <c r="AM4756" i="3"/>
  <c r="AL4756" i="3"/>
  <c r="AK4756" i="3"/>
  <c r="AJ4756" i="3"/>
  <c r="AI4756" i="3"/>
  <c r="AH4756" i="3"/>
  <c r="AP4755" i="3"/>
  <c r="AM4755" i="3"/>
  <c r="AL4755" i="3"/>
  <c r="AK4755" i="3"/>
  <c r="AJ4755" i="3"/>
  <c r="AI4755" i="3"/>
  <c r="AH4755" i="3"/>
  <c r="AP4754" i="3"/>
  <c r="AM4754" i="3"/>
  <c r="AL4754" i="3"/>
  <c r="AK4754" i="3"/>
  <c r="AJ4754" i="3"/>
  <c r="AI4754" i="3"/>
  <c r="AH4754" i="3"/>
  <c r="AP4753" i="3"/>
  <c r="AM4753" i="3"/>
  <c r="AL4753" i="3"/>
  <c r="AK4753" i="3"/>
  <c r="AJ4753" i="3"/>
  <c r="AI4753" i="3"/>
  <c r="AH4753" i="3"/>
  <c r="AP4752" i="3"/>
  <c r="AM4752" i="3"/>
  <c r="AL4752" i="3"/>
  <c r="AK4752" i="3"/>
  <c r="AJ4752" i="3"/>
  <c r="AI4752" i="3"/>
  <c r="AH4752" i="3"/>
  <c r="AP4751" i="3"/>
  <c r="AM4751" i="3"/>
  <c r="AL4751" i="3"/>
  <c r="AK4751" i="3"/>
  <c r="AJ4751" i="3"/>
  <c r="AI4751" i="3"/>
  <c r="AH4751" i="3"/>
  <c r="AP4750" i="3"/>
  <c r="AM4750" i="3"/>
  <c r="AL4750" i="3"/>
  <c r="AK4750" i="3"/>
  <c r="AJ4750" i="3"/>
  <c r="AI4750" i="3"/>
  <c r="AH4750" i="3"/>
  <c r="AP4749" i="3"/>
  <c r="AM4749" i="3"/>
  <c r="AL4749" i="3"/>
  <c r="AK4749" i="3"/>
  <c r="AJ4749" i="3"/>
  <c r="AI4749" i="3"/>
  <c r="AH4749" i="3"/>
  <c r="AP4748" i="3"/>
  <c r="AM4748" i="3"/>
  <c r="AL4748" i="3"/>
  <c r="AK4748" i="3"/>
  <c r="AJ4748" i="3"/>
  <c r="AI4748" i="3"/>
  <c r="AH4748" i="3"/>
  <c r="AP4747" i="3"/>
  <c r="AM4747" i="3"/>
  <c r="AL4747" i="3"/>
  <c r="AK4747" i="3"/>
  <c r="AJ4747" i="3"/>
  <c r="AI4747" i="3"/>
  <c r="AH4747" i="3"/>
  <c r="AP4746" i="3"/>
  <c r="AM4746" i="3"/>
  <c r="AL4746" i="3"/>
  <c r="AK4746" i="3"/>
  <c r="AJ4746" i="3"/>
  <c r="AI4746" i="3"/>
  <c r="AH4746" i="3"/>
  <c r="AP4745" i="3"/>
  <c r="AM4745" i="3"/>
  <c r="AL4745" i="3"/>
  <c r="AK4745" i="3"/>
  <c r="AJ4745" i="3"/>
  <c r="AI4745" i="3"/>
  <c r="AH4745" i="3"/>
  <c r="AP4744" i="3"/>
  <c r="AM4744" i="3"/>
  <c r="AL4744" i="3"/>
  <c r="AK4744" i="3"/>
  <c r="AJ4744" i="3"/>
  <c r="AI4744" i="3"/>
  <c r="AH4744" i="3"/>
  <c r="AP4743" i="3"/>
  <c r="AM4743" i="3"/>
  <c r="AL4743" i="3"/>
  <c r="AK4743" i="3"/>
  <c r="AJ4743" i="3"/>
  <c r="AI4743" i="3"/>
  <c r="AH4743" i="3"/>
  <c r="AP4742" i="3"/>
  <c r="AM4742" i="3"/>
  <c r="AL4742" i="3"/>
  <c r="AK4742" i="3"/>
  <c r="AJ4742" i="3"/>
  <c r="AI4742" i="3"/>
  <c r="AH4742" i="3"/>
  <c r="AP4741" i="3"/>
  <c r="AM4741" i="3"/>
  <c r="AL4741" i="3"/>
  <c r="AK4741" i="3"/>
  <c r="AJ4741" i="3"/>
  <c r="AI4741" i="3"/>
  <c r="AH4741" i="3"/>
  <c r="AP4740" i="3"/>
  <c r="AM4740" i="3"/>
  <c r="AL4740" i="3"/>
  <c r="AK4740" i="3"/>
  <c r="AJ4740" i="3"/>
  <c r="AI4740" i="3"/>
  <c r="AH4740" i="3"/>
  <c r="AP4739" i="3"/>
  <c r="AM4739" i="3"/>
  <c r="AL4739" i="3"/>
  <c r="AK4739" i="3"/>
  <c r="AJ4739" i="3"/>
  <c r="AI4739" i="3"/>
  <c r="AH4739" i="3"/>
  <c r="AP4738" i="3"/>
  <c r="AM4738" i="3"/>
  <c r="AL4738" i="3"/>
  <c r="AK4738" i="3"/>
  <c r="AJ4738" i="3"/>
  <c r="AI4738" i="3"/>
  <c r="AH4738" i="3"/>
  <c r="AP4737" i="3"/>
  <c r="AM4737" i="3"/>
  <c r="AL4737" i="3"/>
  <c r="AK4737" i="3"/>
  <c r="AJ4737" i="3"/>
  <c r="AI4737" i="3"/>
  <c r="AH4737" i="3"/>
  <c r="AP4736" i="3"/>
  <c r="AM4736" i="3"/>
  <c r="AL4736" i="3"/>
  <c r="AK4736" i="3"/>
  <c r="AJ4736" i="3"/>
  <c r="AI4736" i="3"/>
  <c r="AH4736" i="3"/>
  <c r="AP4735" i="3"/>
  <c r="AM4735" i="3"/>
  <c r="AL4735" i="3"/>
  <c r="AK4735" i="3"/>
  <c r="AJ4735" i="3"/>
  <c r="AI4735" i="3"/>
  <c r="AH4735" i="3"/>
  <c r="AP4734" i="3"/>
  <c r="AM4734" i="3"/>
  <c r="AL4734" i="3"/>
  <c r="AK4734" i="3"/>
  <c r="AJ4734" i="3"/>
  <c r="AI4734" i="3"/>
  <c r="AH4734" i="3"/>
  <c r="AP4733" i="3"/>
  <c r="AM4733" i="3"/>
  <c r="AL4733" i="3"/>
  <c r="AK4733" i="3"/>
  <c r="AJ4733" i="3"/>
  <c r="AI4733" i="3"/>
  <c r="AH4733" i="3"/>
  <c r="AP4732" i="3"/>
  <c r="AM4732" i="3"/>
  <c r="AL4732" i="3"/>
  <c r="AK4732" i="3"/>
  <c r="AJ4732" i="3"/>
  <c r="AI4732" i="3"/>
  <c r="AH4732" i="3"/>
  <c r="AP4731" i="3"/>
  <c r="AM4731" i="3"/>
  <c r="AL4731" i="3"/>
  <c r="AK4731" i="3"/>
  <c r="AJ4731" i="3"/>
  <c r="AI4731" i="3"/>
  <c r="AH4731" i="3"/>
  <c r="AP4730" i="3"/>
  <c r="AM4730" i="3"/>
  <c r="AL4730" i="3"/>
  <c r="AK4730" i="3"/>
  <c r="AJ4730" i="3"/>
  <c r="AI4730" i="3"/>
  <c r="AH4730" i="3"/>
  <c r="AP4729" i="3"/>
  <c r="AM4729" i="3"/>
  <c r="AL4729" i="3"/>
  <c r="AK4729" i="3"/>
  <c r="AJ4729" i="3"/>
  <c r="AI4729" i="3"/>
  <c r="AH4729" i="3"/>
  <c r="AP4728" i="3"/>
  <c r="AM4728" i="3"/>
  <c r="AL4728" i="3"/>
  <c r="AK4728" i="3"/>
  <c r="AJ4728" i="3"/>
  <c r="AI4728" i="3"/>
  <c r="AH4728" i="3"/>
  <c r="AP4727" i="3"/>
  <c r="AM4727" i="3"/>
  <c r="AL4727" i="3"/>
  <c r="AK4727" i="3"/>
  <c r="AJ4727" i="3"/>
  <c r="AI4727" i="3"/>
  <c r="AH4727" i="3"/>
  <c r="AP4726" i="3"/>
  <c r="AM4726" i="3"/>
  <c r="AL4726" i="3"/>
  <c r="AK4726" i="3"/>
  <c r="AJ4726" i="3"/>
  <c r="AI4726" i="3"/>
  <c r="AH4726" i="3"/>
  <c r="AP4725" i="3"/>
  <c r="AM4725" i="3"/>
  <c r="AL4725" i="3"/>
  <c r="AK4725" i="3"/>
  <c r="AJ4725" i="3"/>
  <c r="AI4725" i="3"/>
  <c r="AH4725" i="3"/>
  <c r="AP4724" i="3"/>
  <c r="AM4724" i="3"/>
  <c r="AL4724" i="3"/>
  <c r="AK4724" i="3"/>
  <c r="AJ4724" i="3"/>
  <c r="AI4724" i="3"/>
  <c r="AH4724" i="3"/>
  <c r="AP4723" i="3"/>
  <c r="AM4723" i="3"/>
  <c r="AL4723" i="3"/>
  <c r="AK4723" i="3"/>
  <c r="AJ4723" i="3"/>
  <c r="AI4723" i="3"/>
  <c r="AH4723" i="3"/>
  <c r="AP4722" i="3"/>
  <c r="AM4722" i="3"/>
  <c r="AL4722" i="3"/>
  <c r="AK4722" i="3"/>
  <c r="AJ4722" i="3"/>
  <c r="AI4722" i="3"/>
  <c r="AH4722" i="3"/>
  <c r="AP4721" i="3"/>
  <c r="AM4721" i="3"/>
  <c r="AL4721" i="3"/>
  <c r="AK4721" i="3"/>
  <c r="AJ4721" i="3"/>
  <c r="AI4721" i="3"/>
  <c r="AH4721" i="3"/>
  <c r="AP4720" i="3"/>
  <c r="AM4720" i="3"/>
  <c r="AL4720" i="3"/>
  <c r="AK4720" i="3"/>
  <c r="AJ4720" i="3"/>
  <c r="AI4720" i="3"/>
  <c r="AH4720" i="3"/>
  <c r="AP4719" i="3"/>
  <c r="AM4719" i="3"/>
  <c r="AL4719" i="3"/>
  <c r="AK4719" i="3"/>
  <c r="AJ4719" i="3"/>
  <c r="AI4719" i="3"/>
  <c r="AH4719" i="3"/>
  <c r="AP4718" i="3"/>
  <c r="AM4718" i="3"/>
  <c r="AL4718" i="3"/>
  <c r="AK4718" i="3"/>
  <c r="AJ4718" i="3"/>
  <c r="AI4718" i="3"/>
  <c r="AH4718" i="3"/>
  <c r="AP4717" i="3"/>
  <c r="AM4717" i="3"/>
  <c r="AL4717" i="3"/>
  <c r="AK4717" i="3"/>
  <c r="AJ4717" i="3"/>
  <c r="AI4717" i="3"/>
  <c r="AH4717" i="3"/>
  <c r="AP4716" i="3"/>
  <c r="AM4716" i="3"/>
  <c r="AL4716" i="3"/>
  <c r="AK4716" i="3"/>
  <c r="AJ4716" i="3"/>
  <c r="AI4716" i="3"/>
  <c r="AH4716" i="3"/>
  <c r="AP4715" i="3"/>
  <c r="AM4715" i="3"/>
  <c r="AL4715" i="3"/>
  <c r="AK4715" i="3"/>
  <c r="AJ4715" i="3"/>
  <c r="AI4715" i="3"/>
  <c r="AH4715" i="3"/>
  <c r="AP4714" i="3"/>
  <c r="AM4714" i="3"/>
  <c r="AL4714" i="3"/>
  <c r="AK4714" i="3"/>
  <c r="AJ4714" i="3"/>
  <c r="AI4714" i="3"/>
  <c r="AH4714" i="3"/>
  <c r="AP4713" i="3"/>
  <c r="AM4713" i="3"/>
  <c r="AL4713" i="3"/>
  <c r="AK4713" i="3"/>
  <c r="AJ4713" i="3"/>
  <c r="AI4713" i="3"/>
  <c r="AH4713" i="3"/>
  <c r="AP4712" i="3"/>
  <c r="AM4712" i="3"/>
  <c r="AL4712" i="3"/>
  <c r="AK4712" i="3"/>
  <c r="AJ4712" i="3"/>
  <c r="AI4712" i="3"/>
  <c r="AH4712" i="3"/>
  <c r="AP4711" i="3"/>
  <c r="AM4711" i="3"/>
  <c r="AL4711" i="3"/>
  <c r="AK4711" i="3"/>
  <c r="AJ4711" i="3"/>
  <c r="AI4711" i="3"/>
  <c r="AH4711" i="3"/>
  <c r="AP4710" i="3"/>
  <c r="AM4710" i="3"/>
  <c r="AL4710" i="3"/>
  <c r="AK4710" i="3"/>
  <c r="AJ4710" i="3"/>
  <c r="AI4710" i="3"/>
  <c r="AH4710" i="3"/>
  <c r="AP4709" i="3"/>
  <c r="AM4709" i="3"/>
  <c r="AL4709" i="3"/>
  <c r="AK4709" i="3"/>
  <c r="AJ4709" i="3"/>
  <c r="AI4709" i="3"/>
  <c r="AH4709" i="3"/>
  <c r="AP4708" i="3"/>
  <c r="AM4708" i="3"/>
  <c r="AL4708" i="3"/>
  <c r="AK4708" i="3"/>
  <c r="AJ4708" i="3"/>
  <c r="AI4708" i="3"/>
  <c r="AH4708" i="3"/>
  <c r="AP4707" i="3"/>
  <c r="AM4707" i="3"/>
  <c r="AL4707" i="3"/>
  <c r="AK4707" i="3"/>
  <c r="AJ4707" i="3"/>
  <c r="AI4707" i="3"/>
  <c r="AH4707" i="3"/>
  <c r="AP4706" i="3"/>
  <c r="AM4706" i="3"/>
  <c r="AL4706" i="3"/>
  <c r="AK4706" i="3"/>
  <c r="AJ4706" i="3"/>
  <c r="AI4706" i="3"/>
  <c r="AH4706" i="3"/>
  <c r="AP4705" i="3"/>
  <c r="AM4705" i="3"/>
  <c r="AL4705" i="3"/>
  <c r="AK4705" i="3"/>
  <c r="AJ4705" i="3"/>
  <c r="AI4705" i="3"/>
  <c r="AH4705" i="3"/>
  <c r="AP4704" i="3"/>
  <c r="AM4704" i="3"/>
  <c r="AL4704" i="3"/>
  <c r="AK4704" i="3"/>
  <c r="AJ4704" i="3"/>
  <c r="AI4704" i="3"/>
  <c r="AH4704" i="3"/>
  <c r="AP4703" i="3"/>
  <c r="AM4703" i="3"/>
  <c r="AL4703" i="3"/>
  <c r="AK4703" i="3"/>
  <c r="AJ4703" i="3"/>
  <c r="AI4703" i="3"/>
  <c r="AH4703" i="3"/>
  <c r="AP4702" i="3"/>
  <c r="AM4702" i="3"/>
  <c r="AL4702" i="3"/>
  <c r="AK4702" i="3"/>
  <c r="AJ4702" i="3"/>
  <c r="AI4702" i="3"/>
  <c r="AH4702" i="3"/>
  <c r="AP4701" i="3"/>
  <c r="AM4701" i="3"/>
  <c r="AL4701" i="3"/>
  <c r="AK4701" i="3"/>
  <c r="AJ4701" i="3"/>
  <c r="AI4701" i="3"/>
  <c r="AH4701" i="3"/>
  <c r="AP4700" i="3"/>
  <c r="AM4700" i="3"/>
  <c r="AL4700" i="3"/>
  <c r="AK4700" i="3"/>
  <c r="AJ4700" i="3"/>
  <c r="AI4700" i="3"/>
  <c r="AH4700" i="3"/>
  <c r="AP4699" i="3"/>
  <c r="AM4699" i="3"/>
  <c r="AL4699" i="3"/>
  <c r="AK4699" i="3"/>
  <c r="AJ4699" i="3"/>
  <c r="AI4699" i="3"/>
  <c r="AH4699" i="3"/>
  <c r="AP4698" i="3"/>
  <c r="AM4698" i="3"/>
  <c r="AL4698" i="3"/>
  <c r="AK4698" i="3"/>
  <c r="AJ4698" i="3"/>
  <c r="AI4698" i="3"/>
  <c r="AH4698" i="3"/>
  <c r="AP4697" i="3"/>
  <c r="AM4697" i="3"/>
  <c r="AL4697" i="3"/>
  <c r="AK4697" i="3"/>
  <c r="AJ4697" i="3"/>
  <c r="AI4697" i="3"/>
  <c r="AH4697" i="3"/>
  <c r="AP4696" i="3"/>
  <c r="AM4696" i="3"/>
  <c r="AL4696" i="3"/>
  <c r="AK4696" i="3"/>
  <c r="AJ4696" i="3"/>
  <c r="AI4696" i="3"/>
  <c r="AH4696" i="3"/>
  <c r="AP4695" i="3"/>
  <c r="AM4695" i="3"/>
  <c r="AL4695" i="3"/>
  <c r="AK4695" i="3"/>
  <c r="AJ4695" i="3"/>
  <c r="AI4695" i="3"/>
  <c r="AH4695" i="3"/>
  <c r="AP4694" i="3"/>
  <c r="AM4694" i="3"/>
  <c r="AL4694" i="3"/>
  <c r="AK4694" i="3"/>
  <c r="AJ4694" i="3"/>
  <c r="AI4694" i="3"/>
  <c r="AH4694" i="3"/>
  <c r="AP4693" i="3"/>
  <c r="AM4693" i="3"/>
  <c r="AL4693" i="3"/>
  <c r="AK4693" i="3"/>
  <c r="AJ4693" i="3"/>
  <c r="AI4693" i="3"/>
  <c r="AH4693" i="3"/>
  <c r="AP4692" i="3"/>
  <c r="AM4692" i="3"/>
  <c r="AL4692" i="3"/>
  <c r="AK4692" i="3"/>
  <c r="AJ4692" i="3"/>
  <c r="AI4692" i="3"/>
  <c r="AH4692" i="3"/>
  <c r="AP4691" i="3"/>
  <c r="AM4691" i="3"/>
  <c r="AL4691" i="3"/>
  <c r="AK4691" i="3"/>
  <c r="AJ4691" i="3"/>
  <c r="AI4691" i="3"/>
  <c r="AH4691" i="3"/>
  <c r="AP4690" i="3"/>
  <c r="AM4690" i="3"/>
  <c r="AL4690" i="3"/>
  <c r="AK4690" i="3"/>
  <c r="AJ4690" i="3"/>
  <c r="AI4690" i="3"/>
  <c r="AH4690" i="3"/>
  <c r="AP4689" i="3"/>
  <c r="AM4689" i="3"/>
  <c r="AL4689" i="3"/>
  <c r="AK4689" i="3"/>
  <c r="AJ4689" i="3"/>
  <c r="AI4689" i="3"/>
  <c r="AH4689" i="3"/>
  <c r="AP4688" i="3"/>
  <c r="AM4688" i="3"/>
  <c r="AL4688" i="3"/>
  <c r="AK4688" i="3"/>
  <c r="AJ4688" i="3"/>
  <c r="AI4688" i="3"/>
  <c r="AH4688" i="3"/>
  <c r="AP4687" i="3"/>
  <c r="AM4687" i="3"/>
  <c r="AL4687" i="3"/>
  <c r="AK4687" i="3"/>
  <c r="AJ4687" i="3"/>
  <c r="AI4687" i="3"/>
  <c r="AH4687" i="3"/>
  <c r="AP4686" i="3"/>
  <c r="AM4686" i="3"/>
  <c r="AL4686" i="3"/>
  <c r="AK4686" i="3"/>
  <c r="AJ4686" i="3"/>
  <c r="AI4686" i="3"/>
  <c r="AH4686" i="3"/>
  <c r="AP4685" i="3"/>
  <c r="AM4685" i="3"/>
  <c r="AL4685" i="3"/>
  <c r="AK4685" i="3"/>
  <c r="AJ4685" i="3"/>
  <c r="AI4685" i="3"/>
  <c r="AH4685" i="3"/>
  <c r="AP4684" i="3"/>
  <c r="AM4684" i="3"/>
  <c r="AL4684" i="3"/>
  <c r="AK4684" i="3"/>
  <c r="AJ4684" i="3"/>
  <c r="AI4684" i="3"/>
  <c r="AH4684" i="3"/>
  <c r="AP4683" i="3"/>
  <c r="AM4683" i="3"/>
  <c r="AL4683" i="3"/>
  <c r="AK4683" i="3"/>
  <c r="AJ4683" i="3"/>
  <c r="AI4683" i="3"/>
  <c r="AH4683" i="3"/>
  <c r="AP4682" i="3"/>
  <c r="AM4682" i="3"/>
  <c r="AL4682" i="3"/>
  <c r="AK4682" i="3"/>
  <c r="AJ4682" i="3"/>
  <c r="AI4682" i="3"/>
  <c r="AH4682" i="3"/>
  <c r="AP4681" i="3"/>
  <c r="AM4681" i="3"/>
  <c r="AL4681" i="3"/>
  <c r="AK4681" i="3"/>
  <c r="AJ4681" i="3"/>
  <c r="AI4681" i="3"/>
  <c r="AH4681" i="3"/>
  <c r="AP4680" i="3"/>
  <c r="AM4680" i="3"/>
  <c r="AL4680" i="3"/>
  <c r="AK4680" i="3"/>
  <c r="AJ4680" i="3"/>
  <c r="AI4680" i="3"/>
  <c r="AH4680" i="3"/>
  <c r="AP4679" i="3"/>
  <c r="AM4679" i="3"/>
  <c r="AL4679" i="3"/>
  <c r="AK4679" i="3"/>
  <c r="AJ4679" i="3"/>
  <c r="AI4679" i="3"/>
  <c r="AH4679" i="3"/>
  <c r="AP4678" i="3"/>
  <c r="AM4678" i="3"/>
  <c r="AL4678" i="3"/>
  <c r="AK4678" i="3"/>
  <c r="AJ4678" i="3"/>
  <c r="AI4678" i="3"/>
  <c r="AH4678" i="3"/>
  <c r="AP4677" i="3"/>
  <c r="AM4677" i="3"/>
  <c r="AL4677" i="3"/>
  <c r="AK4677" i="3"/>
  <c r="AJ4677" i="3"/>
  <c r="AI4677" i="3"/>
  <c r="AH4677" i="3"/>
  <c r="AP4676" i="3"/>
  <c r="AM4676" i="3"/>
  <c r="AL4676" i="3"/>
  <c r="AK4676" i="3"/>
  <c r="AJ4676" i="3"/>
  <c r="AI4676" i="3"/>
  <c r="AH4676" i="3"/>
  <c r="AP4675" i="3"/>
  <c r="AM4675" i="3"/>
  <c r="AL4675" i="3"/>
  <c r="AK4675" i="3"/>
  <c r="AJ4675" i="3"/>
  <c r="AI4675" i="3"/>
  <c r="AH4675" i="3"/>
  <c r="AP4674" i="3"/>
  <c r="AM4674" i="3"/>
  <c r="AL4674" i="3"/>
  <c r="AK4674" i="3"/>
  <c r="AJ4674" i="3"/>
  <c r="AI4674" i="3"/>
  <c r="AH4674" i="3"/>
  <c r="AP4673" i="3"/>
  <c r="AM4673" i="3"/>
  <c r="AL4673" i="3"/>
  <c r="AK4673" i="3"/>
  <c r="AJ4673" i="3"/>
  <c r="AI4673" i="3"/>
  <c r="AH4673" i="3"/>
  <c r="AP4672" i="3"/>
  <c r="AM4672" i="3"/>
  <c r="AL4672" i="3"/>
  <c r="AK4672" i="3"/>
  <c r="AJ4672" i="3"/>
  <c r="AI4672" i="3"/>
  <c r="AH4672" i="3"/>
  <c r="AP4671" i="3"/>
  <c r="AM4671" i="3"/>
  <c r="AL4671" i="3"/>
  <c r="AK4671" i="3"/>
  <c r="AJ4671" i="3"/>
  <c r="AI4671" i="3"/>
  <c r="AH4671" i="3"/>
  <c r="AP4670" i="3"/>
  <c r="AM4670" i="3"/>
  <c r="AL4670" i="3"/>
  <c r="AK4670" i="3"/>
  <c r="AJ4670" i="3"/>
  <c r="AI4670" i="3"/>
  <c r="AH4670" i="3"/>
  <c r="AP4669" i="3"/>
  <c r="AM4669" i="3"/>
  <c r="AL4669" i="3"/>
  <c r="AK4669" i="3"/>
  <c r="AJ4669" i="3"/>
  <c r="AI4669" i="3"/>
  <c r="AH4669" i="3"/>
  <c r="AP4668" i="3"/>
  <c r="AM4668" i="3"/>
  <c r="AL4668" i="3"/>
  <c r="AK4668" i="3"/>
  <c r="AJ4668" i="3"/>
  <c r="AI4668" i="3"/>
  <c r="AH4668" i="3"/>
  <c r="AP4667" i="3"/>
  <c r="AM4667" i="3"/>
  <c r="AL4667" i="3"/>
  <c r="AK4667" i="3"/>
  <c r="AJ4667" i="3"/>
  <c r="AI4667" i="3"/>
  <c r="AH4667" i="3"/>
  <c r="AP4666" i="3"/>
  <c r="AM4666" i="3"/>
  <c r="AL4666" i="3"/>
  <c r="AK4666" i="3"/>
  <c r="AJ4666" i="3"/>
  <c r="AI4666" i="3"/>
  <c r="AH4666" i="3"/>
  <c r="AP4665" i="3"/>
  <c r="AM4665" i="3"/>
  <c r="AL4665" i="3"/>
  <c r="AK4665" i="3"/>
  <c r="AJ4665" i="3"/>
  <c r="AI4665" i="3"/>
  <c r="AH4665" i="3"/>
  <c r="AP4664" i="3"/>
  <c r="AM4664" i="3"/>
  <c r="AL4664" i="3"/>
  <c r="AK4664" i="3"/>
  <c r="AJ4664" i="3"/>
  <c r="AI4664" i="3"/>
  <c r="AH4664" i="3"/>
  <c r="AP4663" i="3"/>
  <c r="AM4663" i="3"/>
  <c r="AL4663" i="3"/>
  <c r="AK4663" i="3"/>
  <c r="AJ4663" i="3"/>
  <c r="AI4663" i="3"/>
  <c r="AH4663" i="3"/>
  <c r="AP4662" i="3"/>
  <c r="AM4662" i="3"/>
  <c r="AL4662" i="3"/>
  <c r="AK4662" i="3"/>
  <c r="AJ4662" i="3"/>
  <c r="AI4662" i="3"/>
  <c r="AH4662" i="3"/>
  <c r="AP4661" i="3"/>
  <c r="AM4661" i="3"/>
  <c r="AL4661" i="3"/>
  <c r="AK4661" i="3"/>
  <c r="AJ4661" i="3"/>
  <c r="AI4661" i="3"/>
  <c r="AH4661" i="3"/>
  <c r="AP4660" i="3"/>
  <c r="AM4660" i="3"/>
  <c r="AL4660" i="3"/>
  <c r="AK4660" i="3"/>
  <c r="AJ4660" i="3"/>
  <c r="AI4660" i="3"/>
  <c r="AH4660" i="3"/>
  <c r="AP4659" i="3"/>
  <c r="AM4659" i="3"/>
  <c r="AL4659" i="3"/>
  <c r="AK4659" i="3"/>
  <c r="AJ4659" i="3"/>
  <c r="AI4659" i="3"/>
  <c r="AH4659" i="3"/>
  <c r="AP4658" i="3"/>
  <c r="AM4658" i="3"/>
  <c r="AL4658" i="3"/>
  <c r="AK4658" i="3"/>
  <c r="AJ4658" i="3"/>
  <c r="AI4658" i="3"/>
  <c r="AH4658" i="3"/>
  <c r="AP4657" i="3"/>
  <c r="AM4657" i="3"/>
  <c r="AL4657" i="3"/>
  <c r="AK4657" i="3"/>
  <c r="AJ4657" i="3"/>
  <c r="AI4657" i="3"/>
  <c r="AH4657" i="3"/>
  <c r="AP4656" i="3"/>
  <c r="AM4656" i="3"/>
  <c r="AL4656" i="3"/>
  <c r="AK4656" i="3"/>
  <c r="AJ4656" i="3"/>
  <c r="AI4656" i="3"/>
  <c r="AH4656" i="3"/>
  <c r="AP4655" i="3"/>
  <c r="AM4655" i="3"/>
  <c r="AL4655" i="3"/>
  <c r="AK4655" i="3"/>
  <c r="AJ4655" i="3"/>
  <c r="AI4655" i="3"/>
  <c r="AH4655" i="3"/>
  <c r="AP4654" i="3"/>
  <c r="AM4654" i="3"/>
  <c r="AL4654" i="3"/>
  <c r="AK4654" i="3"/>
  <c r="AJ4654" i="3"/>
  <c r="AI4654" i="3"/>
  <c r="AH4654" i="3"/>
  <c r="AP4653" i="3"/>
  <c r="AM4653" i="3"/>
  <c r="AL4653" i="3"/>
  <c r="AK4653" i="3"/>
  <c r="AJ4653" i="3"/>
  <c r="AI4653" i="3"/>
  <c r="AH4653" i="3"/>
  <c r="AP4652" i="3"/>
  <c r="AM4652" i="3"/>
  <c r="AL4652" i="3"/>
  <c r="AK4652" i="3"/>
  <c r="AJ4652" i="3"/>
  <c r="AI4652" i="3"/>
  <c r="AH4652" i="3"/>
  <c r="AP4651" i="3"/>
  <c r="AM4651" i="3"/>
  <c r="AL4651" i="3"/>
  <c r="AK4651" i="3"/>
  <c r="AJ4651" i="3"/>
  <c r="AI4651" i="3"/>
  <c r="AH4651" i="3"/>
  <c r="AP4650" i="3"/>
  <c r="AM4650" i="3"/>
  <c r="AL4650" i="3"/>
  <c r="AK4650" i="3"/>
  <c r="AJ4650" i="3"/>
  <c r="AI4650" i="3"/>
  <c r="AH4650" i="3"/>
  <c r="AP4649" i="3"/>
  <c r="AM4649" i="3"/>
  <c r="AL4649" i="3"/>
  <c r="AK4649" i="3"/>
  <c r="AJ4649" i="3"/>
  <c r="AI4649" i="3"/>
  <c r="AH4649" i="3"/>
  <c r="AP4648" i="3"/>
  <c r="AM4648" i="3"/>
  <c r="AL4648" i="3"/>
  <c r="AK4648" i="3"/>
  <c r="AJ4648" i="3"/>
  <c r="AI4648" i="3"/>
  <c r="AH4648" i="3"/>
  <c r="AP4647" i="3"/>
  <c r="AM4647" i="3"/>
  <c r="AL4647" i="3"/>
  <c r="AK4647" i="3"/>
  <c r="AJ4647" i="3"/>
  <c r="AI4647" i="3"/>
  <c r="AH4647" i="3"/>
  <c r="AP4646" i="3"/>
  <c r="AM4646" i="3"/>
  <c r="AL4646" i="3"/>
  <c r="AK4646" i="3"/>
  <c r="AJ4646" i="3"/>
  <c r="AI4646" i="3"/>
  <c r="AH4646" i="3"/>
  <c r="AP4645" i="3"/>
  <c r="AM4645" i="3"/>
  <c r="AL4645" i="3"/>
  <c r="AK4645" i="3"/>
  <c r="AJ4645" i="3"/>
  <c r="AI4645" i="3"/>
  <c r="AH4645" i="3"/>
  <c r="AP4644" i="3"/>
  <c r="AM4644" i="3"/>
  <c r="AL4644" i="3"/>
  <c r="AK4644" i="3"/>
  <c r="AJ4644" i="3"/>
  <c r="AI4644" i="3"/>
  <c r="AH4644" i="3"/>
  <c r="AP4643" i="3"/>
  <c r="AM4643" i="3"/>
  <c r="AL4643" i="3"/>
  <c r="AK4643" i="3"/>
  <c r="AJ4643" i="3"/>
  <c r="AI4643" i="3"/>
  <c r="AH4643" i="3"/>
  <c r="AP4642" i="3"/>
  <c r="AM4642" i="3"/>
  <c r="AL4642" i="3"/>
  <c r="AK4642" i="3"/>
  <c r="AJ4642" i="3"/>
  <c r="AI4642" i="3"/>
  <c r="AH4642" i="3"/>
  <c r="AP4641" i="3"/>
  <c r="AM4641" i="3"/>
  <c r="AL4641" i="3"/>
  <c r="AK4641" i="3"/>
  <c r="AJ4641" i="3"/>
  <c r="AI4641" i="3"/>
  <c r="AH4641" i="3"/>
  <c r="AP4640" i="3"/>
  <c r="AM4640" i="3"/>
  <c r="AL4640" i="3"/>
  <c r="AK4640" i="3"/>
  <c r="AJ4640" i="3"/>
  <c r="AI4640" i="3"/>
  <c r="AH4640" i="3"/>
  <c r="AP4639" i="3"/>
  <c r="AM4639" i="3"/>
  <c r="AL4639" i="3"/>
  <c r="AK4639" i="3"/>
  <c r="AJ4639" i="3"/>
  <c r="AI4639" i="3"/>
  <c r="AH4639" i="3"/>
  <c r="AP4638" i="3"/>
  <c r="AM4638" i="3"/>
  <c r="AL4638" i="3"/>
  <c r="AK4638" i="3"/>
  <c r="AJ4638" i="3"/>
  <c r="AI4638" i="3"/>
  <c r="AH4638" i="3"/>
  <c r="AP4637" i="3"/>
  <c r="AM4637" i="3"/>
  <c r="AL4637" i="3"/>
  <c r="AK4637" i="3"/>
  <c r="AJ4637" i="3"/>
  <c r="AI4637" i="3"/>
  <c r="AH4637" i="3"/>
  <c r="AP4636" i="3"/>
  <c r="AM4636" i="3"/>
  <c r="AL4636" i="3"/>
  <c r="AK4636" i="3"/>
  <c r="AJ4636" i="3"/>
  <c r="AI4636" i="3"/>
  <c r="AH4636" i="3"/>
  <c r="AP4635" i="3"/>
  <c r="AM4635" i="3"/>
  <c r="AL4635" i="3"/>
  <c r="AK4635" i="3"/>
  <c r="AJ4635" i="3"/>
  <c r="AI4635" i="3"/>
  <c r="AH4635" i="3"/>
  <c r="AP4634" i="3"/>
  <c r="AM4634" i="3"/>
  <c r="AL4634" i="3"/>
  <c r="AK4634" i="3"/>
  <c r="AJ4634" i="3"/>
  <c r="AI4634" i="3"/>
  <c r="AH4634" i="3"/>
  <c r="AP4633" i="3"/>
  <c r="AM4633" i="3"/>
  <c r="AL4633" i="3"/>
  <c r="AK4633" i="3"/>
  <c r="AJ4633" i="3"/>
  <c r="AI4633" i="3"/>
  <c r="AH4633" i="3"/>
  <c r="AP4632" i="3"/>
  <c r="AM4632" i="3"/>
  <c r="AL4632" i="3"/>
  <c r="AK4632" i="3"/>
  <c r="AJ4632" i="3"/>
  <c r="AI4632" i="3"/>
  <c r="AH4632" i="3"/>
  <c r="AP4631" i="3"/>
  <c r="AM4631" i="3"/>
  <c r="AL4631" i="3"/>
  <c r="AK4631" i="3"/>
  <c r="AJ4631" i="3"/>
  <c r="AI4631" i="3"/>
  <c r="AH4631" i="3"/>
  <c r="AP4630" i="3"/>
  <c r="AM4630" i="3"/>
  <c r="AL4630" i="3"/>
  <c r="AK4630" i="3"/>
  <c r="AJ4630" i="3"/>
  <c r="AI4630" i="3"/>
  <c r="AH4630" i="3"/>
  <c r="AP4629" i="3"/>
  <c r="AM4629" i="3"/>
  <c r="AL4629" i="3"/>
  <c r="AK4629" i="3"/>
  <c r="AJ4629" i="3"/>
  <c r="AI4629" i="3"/>
  <c r="AH4629" i="3"/>
  <c r="AP4628" i="3"/>
  <c r="AM4628" i="3"/>
  <c r="AL4628" i="3"/>
  <c r="AK4628" i="3"/>
  <c r="AJ4628" i="3"/>
  <c r="AI4628" i="3"/>
  <c r="AH4628" i="3"/>
  <c r="AP4627" i="3"/>
  <c r="AM4627" i="3"/>
  <c r="AL4627" i="3"/>
  <c r="AK4627" i="3"/>
  <c r="AJ4627" i="3"/>
  <c r="AI4627" i="3"/>
  <c r="AH4627" i="3"/>
  <c r="AP4626" i="3"/>
  <c r="AM4626" i="3"/>
  <c r="AL4626" i="3"/>
  <c r="AK4626" i="3"/>
  <c r="AJ4626" i="3"/>
  <c r="AI4626" i="3"/>
  <c r="AH4626" i="3"/>
  <c r="AP4625" i="3"/>
  <c r="AM4625" i="3"/>
  <c r="AL4625" i="3"/>
  <c r="AK4625" i="3"/>
  <c r="AJ4625" i="3"/>
  <c r="AI4625" i="3"/>
  <c r="AH4625" i="3"/>
  <c r="AP4624" i="3"/>
  <c r="AM4624" i="3"/>
  <c r="AL4624" i="3"/>
  <c r="AK4624" i="3"/>
  <c r="AJ4624" i="3"/>
  <c r="AI4624" i="3"/>
  <c r="AH4624" i="3"/>
  <c r="AP4623" i="3"/>
  <c r="AM4623" i="3"/>
  <c r="AL4623" i="3"/>
  <c r="AK4623" i="3"/>
  <c r="AJ4623" i="3"/>
  <c r="AI4623" i="3"/>
  <c r="AH4623" i="3"/>
  <c r="AP4622" i="3"/>
  <c r="AM4622" i="3"/>
  <c r="AL4622" i="3"/>
  <c r="AK4622" i="3"/>
  <c r="AJ4622" i="3"/>
  <c r="AI4622" i="3"/>
  <c r="AH4622" i="3"/>
  <c r="AP4621" i="3"/>
  <c r="AM4621" i="3"/>
  <c r="AL4621" i="3"/>
  <c r="AK4621" i="3"/>
  <c r="AJ4621" i="3"/>
  <c r="AI4621" i="3"/>
  <c r="AH4621" i="3"/>
  <c r="AP4620" i="3"/>
  <c r="AM4620" i="3"/>
  <c r="AL4620" i="3"/>
  <c r="AK4620" i="3"/>
  <c r="AJ4620" i="3"/>
  <c r="AI4620" i="3"/>
  <c r="AH4620" i="3"/>
  <c r="AP4619" i="3"/>
  <c r="AM4619" i="3"/>
  <c r="AL4619" i="3"/>
  <c r="AK4619" i="3"/>
  <c r="AJ4619" i="3"/>
  <c r="AI4619" i="3"/>
  <c r="AH4619" i="3"/>
  <c r="AP4618" i="3"/>
  <c r="AM4618" i="3"/>
  <c r="AL4618" i="3"/>
  <c r="AK4618" i="3"/>
  <c r="AJ4618" i="3"/>
  <c r="AI4618" i="3"/>
  <c r="AH4618" i="3"/>
  <c r="AP4617" i="3"/>
  <c r="AM4617" i="3"/>
  <c r="AL4617" i="3"/>
  <c r="AK4617" i="3"/>
  <c r="AJ4617" i="3"/>
  <c r="AI4617" i="3"/>
  <c r="AH4617" i="3"/>
  <c r="AP4616" i="3"/>
  <c r="AM4616" i="3"/>
  <c r="AL4616" i="3"/>
  <c r="AK4616" i="3"/>
  <c r="AJ4616" i="3"/>
  <c r="AI4616" i="3"/>
  <c r="AH4616" i="3"/>
  <c r="AP4615" i="3"/>
  <c r="AM4615" i="3"/>
  <c r="AL4615" i="3"/>
  <c r="AK4615" i="3"/>
  <c r="AJ4615" i="3"/>
  <c r="AI4615" i="3"/>
  <c r="AH4615" i="3"/>
  <c r="AP4614" i="3"/>
  <c r="AM4614" i="3"/>
  <c r="AL4614" i="3"/>
  <c r="AK4614" i="3"/>
  <c r="AJ4614" i="3"/>
  <c r="AI4614" i="3"/>
  <c r="AH4614" i="3"/>
  <c r="AP4613" i="3"/>
  <c r="AM4613" i="3"/>
  <c r="AL4613" i="3"/>
  <c r="AK4613" i="3"/>
  <c r="AJ4613" i="3"/>
  <c r="AI4613" i="3"/>
  <c r="AH4613" i="3"/>
  <c r="AP4612" i="3"/>
  <c r="AM4612" i="3"/>
  <c r="AL4612" i="3"/>
  <c r="AK4612" i="3"/>
  <c r="AJ4612" i="3"/>
  <c r="AI4612" i="3"/>
  <c r="AH4612" i="3"/>
  <c r="AP4611" i="3"/>
  <c r="AM4611" i="3"/>
  <c r="AL4611" i="3"/>
  <c r="AK4611" i="3"/>
  <c r="AJ4611" i="3"/>
  <c r="AI4611" i="3"/>
  <c r="AH4611" i="3"/>
  <c r="AP4610" i="3"/>
  <c r="AM4610" i="3"/>
  <c r="AL4610" i="3"/>
  <c r="AK4610" i="3"/>
  <c r="AJ4610" i="3"/>
  <c r="AI4610" i="3"/>
  <c r="AH4610" i="3"/>
  <c r="AP4609" i="3"/>
  <c r="AM4609" i="3"/>
  <c r="AL4609" i="3"/>
  <c r="AK4609" i="3"/>
  <c r="AJ4609" i="3"/>
  <c r="AI4609" i="3"/>
  <c r="AH4609" i="3"/>
  <c r="AP4608" i="3"/>
  <c r="AM4608" i="3"/>
  <c r="AL4608" i="3"/>
  <c r="AK4608" i="3"/>
  <c r="AJ4608" i="3"/>
  <c r="AI4608" i="3"/>
  <c r="AH4608" i="3"/>
  <c r="AP4607" i="3"/>
  <c r="AM4607" i="3"/>
  <c r="AL4607" i="3"/>
  <c r="AK4607" i="3"/>
  <c r="AJ4607" i="3"/>
  <c r="AI4607" i="3"/>
  <c r="AH4607" i="3"/>
  <c r="AP4606" i="3"/>
  <c r="AM4606" i="3"/>
  <c r="AL4606" i="3"/>
  <c r="AK4606" i="3"/>
  <c r="AJ4606" i="3"/>
  <c r="AI4606" i="3"/>
  <c r="AH4606" i="3"/>
  <c r="AP4605" i="3"/>
  <c r="AM4605" i="3"/>
  <c r="AL4605" i="3"/>
  <c r="AK4605" i="3"/>
  <c r="AJ4605" i="3"/>
  <c r="AI4605" i="3"/>
  <c r="AH4605" i="3"/>
  <c r="AP4604" i="3"/>
  <c r="AM4604" i="3"/>
  <c r="AL4604" i="3"/>
  <c r="AK4604" i="3"/>
  <c r="AJ4604" i="3"/>
  <c r="AI4604" i="3"/>
  <c r="AH4604" i="3"/>
  <c r="AP4603" i="3"/>
  <c r="AM4603" i="3"/>
  <c r="AL4603" i="3"/>
  <c r="AK4603" i="3"/>
  <c r="AJ4603" i="3"/>
  <c r="AI4603" i="3"/>
  <c r="AH4603" i="3"/>
  <c r="AP4602" i="3"/>
  <c r="AM4602" i="3"/>
  <c r="AL4602" i="3"/>
  <c r="AK4602" i="3"/>
  <c r="AJ4602" i="3"/>
  <c r="AI4602" i="3"/>
  <c r="AH4602" i="3"/>
  <c r="AP4601" i="3"/>
  <c r="AM4601" i="3"/>
  <c r="AL4601" i="3"/>
  <c r="AK4601" i="3"/>
  <c r="AJ4601" i="3"/>
  <c r="AI4601" i="3"/>
  <c r="AH4601" i="3"/>
  <c r="AP4600" i="3"/>
  <c r="AM4600" i="3"/>
  <c r="AL4600" i="3"/>
  <c r="AK4600" i="3"/>
  <c r="AJ4600" i="3"/>
  <c r="AI4600" i="3"/>
  <c r="AH4600" i="3"/>
  <c r="AP4599" i="3"/>
  <c r="AM4599" i="3"/>
  <c r="AL4599" i="3"/>
  <c r="AK4599" i="3"/>
  <c r="AJ4599" i="3"/>
  <c r="AI4599" i="3"/>
  <c r="AH4599" i="3"/>
  <c r="AP4598" i="3"/>
  <c r="AM4598" i="3"/>
  <c r="AL4598" i="3"/>
  <c r="AK4598" i="3"/>
  <c r="AJ4598" i="3"/>
  <c r="AI4598" i="3"/>
  <c r="AH4598" i="3"/>
  <c r="AP4597" i="3"/>
  <c r="AM4597" i="3"/>
  <c r="AL4597" i="3"/>
  <c r="AK4597" i="3"/>
  <c r="AJ4597" i="3"/>
  <c r="AI4597" i="3"/>
  <c r="AH4597" i="3"/>
  <c r="AP4596" i="3"/>
  <c r="AM4596" i="3"/>
  <c r="AL4596" i="3"/>
  <c r="AK4596" i="3"/>
  <c r="AJ4596" i="3"/>
  <c r="AI4596" i="3"/>
  <c r="AH4596" i="3"/>
  <c r="AP4595" i="3"/>
  <c r="AM4595" i="3"/>
  <c r="AL4595" i="3"/>
  <c r="AK4595" i="3"/>
  <c r="AJ4595" i="3"/>
  <c r="AI4595" i="3"/>
  <c r="AH4595" i="3"/>
  <c r="AP4594" i="3"/>
  <c r="AM4594" i="3"/>
  <c r="AL4594" i="3"/>
  <c r="AK4594" i="3"/>
  <c r="AJ4594" i="3"/>
  <c r="AI4594" i="3"/>
  <c r="AH4594" i="3"/>
  <c r="AP4593" i="3"/>
  <c r="AM4593" i="3"/>
  <c r="AL4593" i="3"/>
  <c r="AK4593" i="3"/>
  <c r="AJ4593" i="3"/>
  <c r="AI4593" i="3"/>
  <c r="AH4593" i="3"/>
  <c r="AP4592" i="3"/>
  <c r="AM4592" i="3"/>
  <c r="AL4592" i="3"/>
  <c r="AK4592" i="3"/>
  <c r="AJ4592" i="3"/>
  <c r="AI4592" i="3"/>
  <c r="AH4592" i="3"/>
  <c r="AP4591" i="3"/>
  <c r="AM4591" i="3"/>
  <c r="AL4591" i="3"/>
  <c r="AK4591" i="3"/>
  <c r="AJ4591" i="3"/>
  <c r="AI4591" i="3"/>
  <c r="AH4591" i="3"/>
  <c r="AP4590" i="3"/>
  <c r="AM4590" i="3"/>
  <c r="AL4590" i="3"/>
  <c r="AK4590" i="3"/>
  <c r="AJ4590" i="3"/>
  <c r="AI4590" i="3"/>
  <c r="AH4590" i="3"/>
  <c r="AP4589" i="3"/>
  <c r="AM4589" i="3"/>
  <c r="AL4589" i="3"/>
  <c r="AK4589" i="3"/>
  <c r="AJ4589" i="3"/>
  <c r="AI4589" i="3"/>
  <c r="AH4589" i="3"/>
  <c r="AP4588" i="3"/>
  <c r="AM4588" i="3"/>
  <c r="AL4588" i="3"/>
  <c r="AK4588" i="3"/>
  <c r="AJ4588" i="3"/>
  <c r="AI4588" i="3"/>
  <c r="AH4588" i="3"/>
  <c r="AP4587" i="3"/>
  <c r="AM4587" i="3"/>
  <c r="AL4587" i="3"/>
  <c r="AK4587" i="3"/>
  <c r="AJ4587" i="3"/>
  <c r="AI4587" i="3"/>
  <c r="AH4587" i="3"/>
  <c r="AP4586" i="3"/>
  <c r="AM4586" i="3"/>
  <c r="AL4586" i="3"/>
  <c r="AK4586" i="3"/>
  <c r="AJ4586" i="3"/>
  <c r="AI4586" i="3"/>
  <c r="AH4586" i="3"/>
  <c r="AP4585" i="3"/>
  <c r="AM4585" i="3"/>
  <c r="AL4585" i="3"/>
  <c r="AK4585" i="3"/>
  <c r="AJ4585" i="3"/>
  <c r="AI4585" i="3"/>
  <c r="AH4585" i="3"/>
  <c r="AP4584" i="3"/>
  <c r="AM4584" i="3"/>
  <c r="AL4584" i="3"/>
  <c r="AK4584" i="3"/>
  <c r="AJ4584" i="3"/>
  <c r="AI4584" i="3"/>
  <c r="AH4584" i="3"/>
  <c r="AP4583" i="3"/>
  <c r="AM4583" i="3"/>
  <c r="AL4583" i="3"/>
  <c r="AK4583" i="3"/>
  <c r="AJ4583" i="3"/>
  <c r="AI4583" i="3"/>
  <c r="AH4583" i="3"/>
  <c r="AP4582" i="3"/>
  <c r="AM4582" i="3"/>
  <c r="AL4582" i="3"/>
  <c r="AK4582" i="3"/>
  <c r="AJ4582" i="3"/>
  <c r="AI4582" i="3"/>
  <c r="AH4582" i="3"/>
  <c r="AP4581" i="3"/>
  <c r="AM4581" i="3"/>
  <c r="AL4581" i="3"/>
  <c r="AK4581" i="3"/>
  <c r="AJ4581" i="3"/>
  <c r="AI4581" i="3"/>
  <c r="AH4581" i="3"/>
  <c r="AP4580" i="3"/>
  <c r="AM4580" i="3"/>
  <c r="AL4580" i="3"/>
  <c r="AK4580" i="3"/>
  <c r="AJ4580" i="3"/>
  <c r="AI4580" i="3"/>
  <c r="AH4580" i="3"/>
  <c r="AP4579" i="3"/>
  <c r="AM4579" i="3"/>
  <c r="AL4579" i="3"/>
  <c r="AK4579" i="3"/>
  <c r="AJ4579" i="3"/>
  <c r="AI4579" i="3"/>
  <c r="AH4579" i="3"/>
  <c r="AP4578" i="3"/>
  <c r="AM4578" i="3"/>
  <c r="AL4578" i="3"/>
  <c r="AK4578" i="3"/>
  <c r="AJ4578" i="3"/>
  <c r="AI4578" i="3"/>
  <c r="AH4578" i="3"/>
  <c r="AP4577" i="3"/>
  <c r="AM4577" i="3"/>
  <c r="AL4577" i="3"/>
  <c r="AK4577" i="3"/>
  <c r="AJ4577" i="3"/>
  <c r="AI4577" i="3"/>
  <c r="AH4577" i="3"/>
  <c r="AP4576" i="3"/>
  <c r="AM4576" i="3"/>
  <c r="AL4576" i="3"/>
  <c r="AK4576" i="3"/>
  <c r="AJ4576" i="3"/>
  <c r="AI4576" i="3"/>
  <c r="AH4576" i="3"/>
  <c r="AP4575" i="3"/>
  <c r="AM4575" i="3"/>
  <c r="AL4575" i="3"/>
  <c r="AK4575" i="3"/>
  <c r="AJ4575" i="3"/>
  <c r="AI4575" i="3"/>
  <c r="AH4575" i="3"/>
  <c r="AP4574" i="3"/>
  <c r="AM4574" i="3"/>
  <c r="AL4574" i="3"/>
  <c r="AK4574" i="3"/>
  <c r="AJ4574" i="3"/>
  <c r="AI4574" i="3"/>
  <c r="AH4574" i="3"/>
  <c r="AP4573" i="3"/>
  <c r="AM4573" i="3"/>
  <c r="AL4573" i="3"/>
  <c r="AK4573" i="3"/>
  <c r="AJ4573" i="3"/>
  <c r="AI4573" i="3"/>
  <c r="AH4573" i="3"/>
  <c r="AP4572" i="3"/>
  <c r="AM4572" i="3"/>
  <c r="AL4572" i="3"/>
  <c r="AK4572" i="3"/>
  <c r="AJ4572" i="3"/>
  <c r="AI4572" i="3"/>
  <c r="AH4572" i="3"/>
  <c r="AP4571" i="3"/>
  <c r="AM4571" i="3"/>
  <c r="AL4571" i="3"/>
  <c r="AK4571" i="3"/>
  <c r="AJ4571" i="3"/>
  <c r="AI4571" i="3"/>
  <c r="AH4571" i="3"/>
  <c r="AP4570" i="3"/>
  <c r="AM4570" i="3"/>
  <c r="AL4570" i="3"/>
  <c r="AK4570" i="3"/>
  <c r="AJ4570" i="3"/>
  <c r="AI4570" i="3"/>
  <c r="AH4570" i="3"/>
  <c r="AP4569" i="3"/>
  <c r="AM4569" i="3"/>
  <c r="AL4569" i="3"/>
  <c r="AK4569" i="3"/>
  <c r="AJ4569" i="3"/>
  <c r="AI4569" i="3"/>
  <c r="AH4569" i="3"/>
  <c r="AP4568" i="3"/>
  <c r="AM4568" i="3"/>
  <c r="AL4568" i="3"/>
  <c r="AK4568" i="3"/>
  <c r="AJ4568" i="3"/>
  <c r="AI4568" i="3"/>
  <c r="AH4568" i="3"/>
  <c r="AP4567" i="3"/>
  <c r="AM4567" i="3"/>
  <c r="AL4567" i="3"/>
  <c r="AK4567" i="3"/>
  <c r="AJ4567" i="3"/>
  <c r="AI4567" i="3"/>
  <c r="AH4567" i="3"/>
  <c r="AP4566" i="3"/>
  <c r="AM4566" i="3"/>
  <c r="AL4566" i="3"/>
  <c r="AK4566" i="3"/>
  <c r="AJ4566" i="3"/>
  <c r="AI4566" i="3"/>
  <c r="AH4566" i="3"/>
  <c r="AP4565" i="3"/>
  <c r="AM4565" i="3"/>
  <c r="AL4565" i="3"/>
  <c r="AK4565" i="3"/>
  <c r="AJ4565" i="3"/>
  <c r="AI4565" i="3"/>
  <c r="AH4565" i="3"/>
  <c r="AP4564" i="3"/>
  <c r="AM4564" i="3"/>
  <c r="AL4564" i="3"/>
  <c r="AK4564" i="3"/>
  <c r="AJ4564" i="3"/>
  <c r="AI4564" i="3"/>
  <c r="AH4564" i="3"/>
  <c r="AP4563" i="3"/>
  <c r="AM4563" i="3"/>
  <c r="AL4563" i="3"/>
  <c r="AK4563" i="3"/>
  <c r="AJ4563" i="3"/>
  <c r="AI4563" i="3"/>
  <c r="AH4563" i="3"/>
  <c r="AP4562" i="3"/>
  <c r="AM4562" i="3"/>
  <c r="AL4562" i="3"/>
  <c r="AK4562" i="3"/>
  <c r="AJ4562" i="3"/>
  <c r="AI4562" i="3"/>
  <c r="AH4562" i="3"/>
  <c r="AP4561" i="3"/>
  <c r="AM4561" i="3"/>
  <c r="AL4561" i="3"/>
  <c r="AK4561" i="3"/>
  <c r="AJ4561" i="3"/>
  <c r="AI4561" i="3"/>
  <c r="AH4561" i="3"/>
  <c r="AP4560" i="3"/>
  <c r="AM4560" i="3"/>
  <c r="AL4560" i="3"/>
  <c r="AK4560" i="3"/>
  <c r="AJ4560" i="3"/>
  <c r="AI4560" i="3"/>
  <c r="AH4560" i="3"/>
  <c r="AP4559" i="3"/>
  <c r="AM4559" i="3"/>
  <c r="AL4559" i="3"/>
  <c r="AK4559" i="3"/>
  <c r="AJ4559" i="3"/>
  <c r="AI4559" i="3"/>
  <c r="AH4559" i="3"/>
  <c r="AP4558" i="3"/>
  <c r="AM4558" i="3"/>
  <c r="AL4558" i="3"/>
  <c r="AK4558" i="3"/>
  <c r="AJ4558" i="3"/>
  <c r="AI4558" i="3"/>
  <c r="AH4558" i="3"/>
  <c r="AP4557" i="3"/>
  <c r="AM4557" i="3"/>
  <c r="AL4557" i="3"/>
  <c r="AK4557" i="3"/>
  <c r="AJ4557" i="3"/>
  <c r="AI4557" i="3"/>
  <c r="AH4557" i="3"/>
  <c r="AP4556" i="3"/>
  <c r="AM4556" i="3"/>
  <c r="AL4556" i="3"/>
  <c r="AK4556" i="3"/>
  <c r="AJ4556" i="3"/>
  <c r="AI4556" i="3"/>
  <c r="AH4556" i="3"/>
  <c r="AP4555" i="3"/>
  <c r="AM4555" i="3"/>
  <c r="AL4555" i="3"/>
  <c r="AK4555" i="3"/>
  <c r="AJ4555" i="3"/>
  <c r="AI4555" i="3"/>
  <c r="AH4555" i="3"/>
  <c r="AP4554" i="3"/>
  <c r="AM4554" i="3"/>
  <c r="AL4554" i="3"/>
  <c r="AK4554" i="3"/>
  <c r="AJ4554" i="3"/>
  <c r="AI4554" i="3"/>
  <c r="AH4554" i="3"/>
  <c r="AP4553" i="3"/>
  <c r="AM4553" i="3"/>
  <c r="AL4553" i="3"/>
  <c r="AK4553" i="3"/>
  <c r="AJ4553" i="3"/>
  <c r="AI4553" i="3"/>
  <c r="AH4553" i="3"/>
  <c r="AP4552" i="3"/>
  <c r="AM4552" i="3"/>
  <c r="AL4552" i="3"/>
  <c r="AK4552" i="3"/>
  <c r="AJ4552" i="3"/>
  <c r="AI4552" i="3"/>
  <c r="AH4552" i="3"/>
  <c r="AP4551" i="3"/>
  <c r="AM4551" i="3"/>
  <c r="AL4551" i="3"/>
  <c r="AK4551" i="3"/>
  <c r="AJ4551" i="3"/>
  <c r="AI4551" i="3"/>
  <c r="AH4551" i="3"/>
  <c r="AP4550" i="3"/>
  <c r="AM4550" i="3"/>
  <c r="AL4550" i="3"/>
  <c r="AK4550" i="3"/>
  <c r="AJ4550" i="3"/>
  <c r="AI4550" i="3"/>
  <c r="AH4550" i="3"/>
  <c r="AP4549" i="3"/>
  <c r="AM4549" i="3"/>
  <c r="AL4549" i="3"/>
  <c r="AK4549" i="3"/>
  <c r="AJ4549" i="3"/>
  <c r="AI4549" i="3"/>
  <c r="AH4549" i="3"/>
  <c r="AP4548" i="3"/>
  <c r="AM4548" i="3"/>
  <c r="AL4548" i="3"/>
  <c r="AK4548" i="3"/>
  <c r="AJ4548" i="3"/>
  <c r="AI4548" i="3"/>
  <c r="AH4548" i="3"/>
  <c r="AP4547" i="3"/>
  <c r="AM4547" i="3"/>
  <c r="AL4547" i="3"/>
  <c r="AK4547" i="3"/>
  <c r="AJ4547" i="3"/>
  <c r="AI4547" i="3"/>
  <c r="AH4547" i="3"/>
  <c r="AP4546" i="3"/>
  <c r="AM4546" i="3"/>
  <c r="AL4546" i="3"/>
  <c r="AK4546" i="3"/>
  <c r="AJ4546" i="3"/>
  <c r="AI4546" i="3"/>
  <c r="AH4546" i="3"/>
  <c r="AP4545" i="3"/>
  <c r="AM4545" i="3"/>
  <c r="AL4545" i="3"/>
  <c r="AK4545" i="3"/>
  <c r="AJ4545" i="3"/>
  <c r="AI4545" i="3"/>
  <c r="AH4545" i="3"/>
  <c r="AP4544" i="3"/>
  <c r="AM4544" i="3"/>
  <c r="AL4544" i="3"/>
  <c r="AK4544" i="3"/>
  <c r="AJ4544" i="3"/>
  <c r="AI4544" i="3"/>
  <c r="AH4544" i="3"/>
  <c r="AP4543" i="3"/>
  <c r="AM4543" i="3"/>
  <c r="AL4543" i="3"/>
  <c r="AK4543" i="3"/>
  <c r="AJ4543" i="3"/>
  <c r="AI4543" i="3"/>
  <c r="AH4543" i="3"/>
  <c r="AP4542" i="3"/>
  <c r="AM4542" i="3"/>
  <c r="AL4542" i="3"/>
  <c r="AK4542" i="3"/>
  <c r="AJ4542" i="3"/>
  <c r="AI4542" i="3"/>
  <c r="AH4542" i="3"/>
  <c r="AP4541" i="3"/>
  <c r="AM4541" i="3"/>
  <c r="AL4541" i="3"/>
  <c r="AK4541" i="3"/>
  <c r="AJ4541" i="3"/>
  <c r="AI4541" i="3"/>
  <c r="AH4541" i="3"/>
  <c r="AP4540" i="3"/>
  <c r="AM4540" i="3"/>
  <c r="AL4540" i="3"/>
  <c r="AK4540" i="3"/>
  <c r="AJ4540" i="3"/>
  <c r="AI4540" i="3"/>
  <c r="AH4540" i="3"/>
  <c r="AP4539" i="3"/>
  <c r="AM4539" i="3"/>
  <c r="AL4539" i="3"/>
  <c r="AK4539" i="3"/>
  <c r="AJ4539" i="3"/>
  <c r="AI4539" i="3"/>
  <c r="AH4539" i="3"/>
  <c r="AP4538" i="3"/>
  <c r="AM4538" i="3"/>
  <c r="AL4538" i="3"/>
  <c r="AK4538" i="3"/>
  <c r="AJ4538" i="3"/>
  <c r="AI4538" i="3"/>
  <c r="AH4538" i="3"/>
  <c r="AP4537" i="3"/>
  <c r="AM4537" i="3"/>
  <c r="AL4537" i="3"/>
  <c r="AK4537" i="3"/>
  <c r="AJ4537" i="3"/>
  <c r="AI4537" i="3"/>
  <c r="AH4537" i="3"/>
  <c r="AP4536" i="3"/>
  <c r="AM4536" i="3"/>
  <c r="AL4536" i="3"/>
  <c r="AK4536" i="3"/>
  <c r="AJ4536" i="3"/>
  <c r="AI4536" i="3"/>
  <c r="AH4536" i="3"/>
  <c r="AP4535" i="3"/>
  <c r="AM4535" i="3"/>
  <c r="AL4535" i="3"/>
  <c r="AK4535" i="3"/>
  <c r="AJ4535" i="3"/>
  <c r="AI4535" i="3"/>
  <c r="AH4535" i="3"/>
  <c r="AP4534" i="3"/>
  <c r="AM4534" i="3"/>
  <c r="AL4534" i="3"/>
  <c r="AK4534" i="3"/>
  <c r="AJ4534" i="3"/>
  <c r="AI4534" i="3"/>
  <c r="AH4534" i="3"/>
  <c r="AP4533" i="3"/>
  <c r="AM4533" i="3"/>
  <c r="AL4533" i="3"/>
  <c r="AK4533" i="3"/>
  <c r="AJ4533" i="3"/>
  <c r="AI4533" i="3"/>
  <c r="AH4533" i="3"/>
  <c r="AP4532" i="3"/>
  <c r="AM4532" i="3"/>
  <c r="AL4532" i="3"/>
  <c r="AK4532" i="3"/>
  <c r="AJ4532" i="3"/>
  <c r="AI4532" i="3"/>
  <c r="AH4532" i="3"/>
  <c r="AP4531" i="3"/>
  <c r="AM4531" i="3"/>
  <c r="AL4531" i="3"/>
  <c r="AK4531" i="3"/>
  <c r="AJ4531" i="3"/>
  <c r="AI4531" i="3"/>
  <c r="AH4531" i="3"/>
  <c r="AP4530" i="3"/>
  <c r="AM4530" i="3"/>
  <c r="AL4530" i="3"/>
  <c r="AK4530" i="3"/>
  <c r="AJ4530" i="3"/>
  <c r="AI4530" i="3"/>
  <c r="AH4530" i="3"/>
  <c r="AP4529" i="3"/>
  <c r="AM4529" i="3"/>
  <c r="AL4529" i="3"/>
  <c r="AK4529" i="3"/>
  <c r="AJ4529" i="3"/>
  <c r="AI4529" i="3"/>
  <c r="AH4529" i="3"/>
  <c r="AP4528" i="3"/>
  <c r="AM4528" i="3"/>
  <c r="AL4528" i="3"/>
  <c r="AK4528" i="3"/>
  <c r="AJ4528" i="3"/>
  <c r="AI4528" i="3"/>
  <c r="AH4528" i="3"/>
  <c r="AP4527" i="3"/>
  <c r="AM4527" i="3"/>
  <c r="AL4527" i="3"/>
  <c r="AK4527" i="3"/>
  <c r="AJ4527" i="3"/>
  <c r="AI4527" i="3"/>
  <c r="AH4527" i="3"/>
  <c r="AP4526" i="3"/>
  <c r="AM4526" i="3"/>
  <c r="AL4526" i="3"/>
  <c r="AK4526" i="3"/>
  <c r="AJ4526" i="3"/>
  <c r="AI4526" i="3"/>
  <c r="AH4526" i="3"/>
  <c r="AP4525" i="3"/>
  <c r="AM4525" i="3"/>
  <c r="AL4525" i="3"/>
  <c r="AK4525" i="3"/>
  <c r="AJ4525" i="3"/>
  <c r="AI4525" i="3"/>
  <c r="AH4525" i="3"/>
  <c r="AP4524" i="3"/>
  <c r="AM4524" i="3"/>
  <c r="AL4524" i="3"/>
  <c r="AK4524" i="3"/>
  <c r="AJ4524" i="3"/>
  <c r="AI4524" i="3"/>
  <c r="AH4524" i="3"/>
  <c r="AP4523" i="3"/>
  <c r="AM4523" i="3"/>
  <c r="AL4523" i="3"/>
  <c r="AK4523" i="3"/>
  <c r="AJ4523" i="3"/>
  <c r="AI4523" i="3"/>
  <c r="AH4523" i="3"/>
  <c r="AP4522" i="3"/>
  <c r="AM4522" i="3"/>
  <c r="AL4522" i="3"/>
  <c r="AK4522" i="3"/>
  <c r="AJ4522" i="3"/>
  <c r="AI4522" i="3"/>
  <c r="AH4522" i="3"/>
  <c r="AP4521" i="3"/>
  <c r="AM4521" i="3"/>
  <c r="AL4521" i="3"/>
  <c r="AK4521" i="3"/>
  <c r="AJ4521" i="3"/>
  <c r="AI4521" i="3"/>
  <c r="AH4521" i="3"/>
  <c r="AP4520" i="3"/>
  <c r="AM4520" i="3"/>
  <c r="AL4520" i="3"/>
  <c r="AK4520" i="3"/>
  <c r="AJ4520" i="3"/>
  <c r="AI4520" i="3"/>
  <c r="AH4520" i="3"/>
  <c r="AP4519" i="3"/>
  <c r="AM4519" i="3"/>
  <c r="AL4519" i="3"/>
  <c r="AK4519" i="3"/>
  <c r="AJ4519" i="3"/>
  <c r="AI4519" i="3"/>
  <c r="AH4519" i="3"/>
  <c r="AP4518" i="3"/>
  <c r="AM4518" i="3"/>
  <c r="AL4518" i="3"/>
  <c r="AK4518" i="3"/>
  <c r="AJ4518" i="3"/>
  <c r="AI4518" i="3"/>
  <c r="AH4518" i="3"/>
  <c r="AP4517" i="3"/>
  <c r="AM4517" i="3"/>
  <c r="AL4517" i="3"/>
  <c r="AK4517" i="3"/>
  <c r="AJ4517" i="3"/>
  <c r="AI4517" i="3"/>
  <c r="AH4517" i="3"/>
  <c r="AP4516" i="3"/>
  <c r="AM4516" i="3"/>
  <c r="AL4516" i="3"/>
  <c r="AK4516" i="3"/>
  <c r="AJ4516" i="3"/>
  <c r="AI4516" i="3"/>
  <c r="AH4516" i="3"/>
  <c r="AP4515" i="3"/>
  <c r="AM4515" i="3"/>
  <c r="AL4515" i="3"/>
  <c r="AK4515" i="3"/>
  <c r="AJ4515" i="3"/>
  <c r="AI4515" i="3"/>
  <c r="AH4515" i="3"/>
  <c r="AP4514" i="3"/>
  <c r="AM4514" i="3"/>
  <c r="AL4514" i="3"/>
  <c r="AK4514" i="3"/>
  <c r="AJ4514" i="3"/>
  <c r="AI4514" i="3"/>
  <c r="AH4514" i="3"/>
  <c r="AP4513" i="3"/>
  <c r="AM4513" i="3"/>
  <c r="AL4513" i="3"/>
  <c r="AK4513" i="3"/>
  <c r="AJ4513" i="3"/>
  <c r="AI4513" i="3"/>
  <c r="AH4513" i="3"/>
  <c r="AP4512" i="3"/>
  <c r="AM4512" i="3"/>
  <c r="AL4512" i="3"/>
  <c r="AK4512" i="3"/>
  <c r="AJ4512" i="3"/>
  <c r="AI4512" i="3"/>
  <c r="AH4512" i="3"/>
  <c r="AP4511" i="3"/>
  <c r="AM4511" i="3"/>
  <c r="AL4511" i="3"/>
  <c r="AK4511" i="3"/>
  <c r="AJ4511" i="3"/>
  <c r="AI4511" i="3"/>
  <c r="AH4511" i="3"/>
  <c r="AP4510" i="3"/>
  <c r="AM4510" i="3"/>
  <c r="AL4510" i="3"/>
  <c r="AK4510" i="3"/>
  <c r="AJ4510" i="3"/>
  <c r="AI4510" i="3"/>
  <c r="AH4510" i="3"/>
  <c r="AP4509" i="3"/>
  <c r="AM4509" i="3"/>
  <c r="AL4509" i="3"/>
  <c r="AK4509" i="3"/>
  <c r="AJ4509" i="3"/>
  <c r="AI4509" i="3"/>
  <c r="AH4509" i="3"/>
  <c r="AP4508" i="3"/>
  <c r="AM4508" i="3"/>
  <c r="AL4508" i="3"/>
  <c r="AK4508" i="3"/>
  <c r="AJ4508" i="3"/>
  <c r="AI4508" i="3"/>
  <c r="AH4508" i="3"/>
  <c r="AP4507" i="3"/>
  <c r="AM4507" i="3"/>
  <c r="AL4507" i="3"/>
  <c r="AK4507" i="3"/>
  <c r="AJ4507" i="3"/>
  <c r="AI4507" i="3"/>
  <c r="AH4507" i="3"/>
  <c r="AP4506" i="3"/>
  <c r="AM4506" i="3"/>
  <c r="AL4506" i="3"/>
  <c r="AK4506" i="3"/>
  <c r="AJ4506" i="3"/>
  <c r="AI4506" i="3"/>
  <c r="AH4506" i="3"/>
  <c r="AP4505" i="3"/>
  <c r="AM4505" i="3"/>
  <c r="AL4505" i="3"/>
  <c r="AK4505" i="3"/>
  <c r="AJ4505" i="3"/>
  <c r="AI4505" i="3"/>
  <c r="AH4505" i="3"/>
  <c r="AP4504" i="3"/>
  <c r="AM4504" i="3"/>
  <c r="AL4504" i="3"/>
  <c r="AK4504" i="3"/>
  <c r="AJ4504" i="3"/>
  <c r="AI4504" i="3"/>
  <c r="AH4504" i="3"/>
  <c r="AP4503" i="3"/>
  <c r="AM4503" i="3"/>
  <c r="AL4503" i="3"/>
  <c r="AK4503" i="3"/>
  <c r="AJ4503" i="3"/>
  <c r="AI4503" i="3"/>
  <c r="AH4503" i="3"/>
  <c r="AP4502" i="3"/>
  <c r="AM4502" i="3"/>
  <c r="AL4502" i="3"/>
  <c r="AK4502" i="3"/>
  <c r="AJ4502" i="3"/>
  <c r="AI4502" i="3"/>
  <c r="AH4502" i="3"/>
  <c r="AP4501" i="3"/>
  <c r="AM4501" i="3"/>
  <c r="AL4501" i="3"/>
  <c r="AK4501" i="3"/>
  <c r="AJ4501" i="3"/>
  <c r="AI4501" i="3"/>
  <c r="AH4501" i="3"/>
  <c r="AP4500" i="3"/>
  <c r="AM4500" i="3"/>
  <c r="AL4500" i="3"/>
  <c r="AK4500" i="3"/>
  <c r="AJ4500" i="3"/>
  <c r="AI4500" i="3"/>
  <c r="AH4500" i="3"/>
  <c r="AP4499" i="3"/>
  <c r="AM4499" i="3"/>
  <c r="AL4499" i="3"/>
  <c r="AK4499" i="3"/>
  <c r="AJ4499" i="3"/>
  <c r="AI4499" i="3"/>
  <c r="AH4499" i="3"/>
  <c r="AP4498" i="3"/>
  <c r="AM4498" i="3"/>
  <c r="AL4498" i="3"/>
  <c r="AK4498" i="3"/>
  <c r="AJ4498" i="3"/>
  <c r="AI4498" i="3"/>
  <c r="AH4498" i="3"/>
  <c r="AP4497" i="3"/>
  <c r="AM4497" i="3"/>
  <c r="AL4497" i="3"/>
  <c r="AK4497" i="3"/>
  <c r="AJ4497" i="3"/>
  <c r="AI4497" i="3"/>
  <c r="AH4497" i="3"/>
  <c r="AP4496" i="3"/>
  <c r="AM4496" i="3"/>
  <c r="AL4496" i="3"/>
  <c r="AK4496" i="3"/>
  <c r="AJ4496" i="3"/>
  <c r="AI4496" i="3"/>
  <c r="AH4496" i="3"/>
  <c r="AP4495" i="3"/>
  <c r="AM4495" i="3"/>
  <c r="AL4495" i="3"/>
  <c r="AK4495" i="3"/>
  <c r="AJ4495" i="3"/>
  <c r="AI4495" i="3"/>
  <c r="AH4495" i="3"/>
  <c r="AP4494" i="3"/>
  <c r="AM4494" i="3"/>
  <c r="AL4494" i="3"/>
  <c r="AK4494" i="3"/>
  <c r="AJ4494" i="3"/>
  <c r="AI4494" i="3"/>
  <c r="AH4494" i="3"/>
  <c r="AP4493" i="3"/>
  <c r="AM4493" i="3"/>
  <c r="AL4493" i="3"/>
  <c r="AK4493" i="3"/>
  <c r="AJ4493" i="3"/>
  <c r="AI4493" i="3"/>
  <c r="AH4493" i="3"/>
  <c r="AP4492" i="3"/>
  <c r="AM4492" i="3"/>
  <c r="AL4492" i="3"/>
  <c r="AK4492" i="3"/>
  <c r="AJ4492" i="3"/>
  <c r="AI4492" i="3"/>
  <c r="AH4492" i="3"/>
  <c r="AP4491" i="3"/>
  <c r="AM4491" i="3"/>
  <c r="AL4491" i="3"/>
  <c r="AK4491" i="3"/>
  <c r="AJ4491" i="3"/>
  <c r="AI4491" i="3"/>
  <c r="AH4491" i="3"/>
  <c r="AP4490" i="3"/>
  <c r="AM4490" i="3"/>
  <c r="AL4490" i="3"/>
  <c r="AK4490" i="3"/>
  <c r="AJ4490" i="3"/>
  <c r="AI4490" i="3"/>
  <c r="AH4490" i="3"/>
  <c r="AP4489" i="3"/>
  <c r="AM4489" i="3"/>
  <c r="AL4489" i="3"/>
  <c r="AK4489" i="3"/>
  <c r="AJ4489" i="3"/>
  <c r="AI4489" i="3"/>
  <c r="AH4489" i="3"/>
  <c r="AP4488" i="3"/>
  <c r="AM4488" i="3"/>
  <c r="AL4488" i="3"/>
  <c r="AK4488" i="3"/>
  <c r="AJ4488" i="3"/>
  <c r="AI4488" i="3"/>
  <c r="AH4488" i="3"/>
  <c r="AP4487" i="3"/>
  <c r="AM4487" i="3"/>
  <c r="AL4487" i="3"/>
  <c r="AK4487" i="3"/>
  <c r="AJ4487" i="3"/>
  <c r="AI4487" i="3"/>
  <c r="AH4487" i="3"/>
  <c r="AP4486" i="3"/>
  <c r="AM4486" i="3"/>
  <c r="AL4486" i="3"/>
  <c r="AK4486" i="3"/>
  <c r="AJ4486" i="3"/>
  <c r="AI4486" i="3"/>
  <c r="AH4486" i="3"/>
  <c r="AP4485" i="3"/>
  <c r="AM4485" i="3"/>
  <c r="AL4485" i="3"/>
  <c r="AK4485" i="3"/>
  <c r="AJ4485" i="3"/>
  <c r="AI4485" i="3"/>
  <c r="AH4485" i="3"/>
  <c r="AP4484" i="3"/>
  <c r="AM4484" i="3"/>
  <c r="AL4484" i="3"/>
  <c r="AK4484" i="3"/>
  <c r="AJ4484" i="3"/>
  <c r="AI4484" i="3"/>
  <c r="AH4484" i="3"/>
  <c r="AP4483" i="3"/>
  <c r="AM4483" i="3"/>
  <c r="AL4483" i="3"/>
  <c r="AK4483" i="3"/>
  <c r="AJ4483" i="3"/>
  <c r="AI4483" i="3"/>
  <c r="AH4483" i="3"/>
  <c r="AP4482" i="3"/>
  <c r="AM4482" i="3"/>
  <c r="AL4482" i="3"/>
  <c r="AK4482" i="3"/>
  <c r="AJ4482" i="3"/>
  <c r="AI4482" i="3"/>
  <c r="AH4482" i="3"/>
  <c r="AP4481" i="3"/>
  <c r="AM4481" i="3"/>
  <c r="AL4481" i="3"/>
  <c r="AK4481" i="3"/>
  <c r="AJ4481" i="3"/>
  <c r="AI4481" i="3"/>
  <c r="AH4481" i="3"/>
  <c r="AP4480" i="3"/>
  <c r="AM4480" i="3"/>
  <c r="AL4480" i="3"/>
  <c r="AK4480" i="3"/>
  <c r="AJ4480" i="3"/>
  <c r="AI4480" i="3"/>
  <c r="AH4480" i="3"/>
  <c r="AP4479" i="3"/>
  <c r="AM4479" i="3"/>
  <c r="AL4479" i="3"/>
  <c r="AK4479" i="3"/>
  <c r="AJ4479" i="3"/>
  <c r="AI4479" i="3"/>
  <c r="AH4479" i="3"/>
  <c r="AP4478" i="3"/>
  <c r="AM4478" i="3"/>
  <c r="AL4478" i="3"/>
  <c r="AK4478" i="3"/>
  <c r="AJ4478" i="3"/>
  <c r="AI4478" i="3"/>
  <c r="AH4478" i="3"/>
  <c r="AP4477" i="3"/>
  <c r="AM4477" i="3"/>
  <c r="AL4477" i="3"/>
  <c r="AK4477" i="3"/>
  <c r="AJ4477" i="3"/>
  <c r="AI4477" i="3"/>
  <c r="AH4477" i="3"/>
  <c r="AP4476" i="3"/>
  <c r="AM4476" i="3"/>
  <c r="AL4476" i="3"/>
  <c r="AK4476" i="3"/>
  <c r="AJ4476" i="3"/>
  <c r="AI4476" i="3"/>
  <c r="AH4476" i="3"/>
  <c r="AP4475" i="3"/>
  <c r="AM4475" i="3"/>
  <c r="AL4475" i="3"/>
  <c r="AK4475" i="3"/>
  <c r="AJ4475" i="3"/>
  <c r="AI4475" i="3"/>
  <c r="AH4475" i="3"/>
  <c r="AP4474" i="3"/>
  <c r="AM4474" i="3"/>
  <c r="AL4474" i="3"/>
  <c r="AK4474" i="3"/>
  <c r="AJ4474" i="3"/>
  <c r="AI4474" i="3"/>
  <c r="AH4474" i="3"/>
  <c r="AP4473" i="3"/>
  <c r="AM4473" i="3"/>
  <c r="AL4473" i="3"/>
  <c r="AK4473" i="3"/>
  <c r="AJ4473" i="3"/>
  <c r="AI4473" i="3"/>
  <c r="AH4473" i="3"/>
  <c r="AP4472" i="3"/>
  <c r="AM4472" i="3"/>
  <c r="AL4472" i="3"/>
  <c r="AK4472" i="3"/>
  <c r="AJ4472" i="3"/>
  <c r="AI4472" i="3"/>
  <c r="AH4472" i="3"/>
  <c r="AP4471" i="3"/>
  <c r="AM4471" i="3"/>
  <c r="AL4471" i="3"/>
  <c r="AK4471" i="3"/>
  <c r="AJ4471" i="3"/>
  <c r="AI4471" i="3"/>
  <c r="AH4471" i="3"/>
  <c r="AP4470" i="3"/>
  <c r="AM4470" i="3"/>
  <c r="AL4470" i="3"/>
  <c r="AK4470" i="3"/>
  <c r="AJ4470" i="3"/>
  <c r="AI4470" i="3"/>
  <c r="AH4470" i="3"/>
  <c r="AP4469" i="3"/>
  <c r="AM4469" i="3"/>
  <c r="AL4469" i="3"/>
  <c r="AK4469" i="3"/>
  <c r="AJ4469" i="3"/>
  <c r="AI4469" i="3"/>
  <c r="AH4469" i="3"/>
  <c r="AP4468" i="3"/>
  <c r="AM4468" i="3"/>
  <c r="AL4468" i="3"/>
  <c r="AK4468" i="3"/>
  <c r="AJ4468" i="3"/>
  <c r="AI4468" i="3"/>
  <c r="AH4468" i="3"/>
  <c r="AP4467" i="3"/>
  <c r="AM4467" i="3"/>
  <c r="AL4467" i="3"/>
  <c r="AK4467" i="3"/>
  <c r="AJ4467" i="3"/>
  <c r="AI4467" i="3"/>
  <c r="AH4467" i="3"/>
  <c r="AP4466" i="3"/>
  <c r="AM4466" i="3"/>
  <c r="AL4466" i="3"/>
  <c r="AK4466" i="3"/>
  <c r="AJ4466" i="3"/>
  <c r="AI4466" i="3"/>
  <c r="AH4466" i="3"/>
  <c r="AP4465" i="3"/>
  <c r="AM4465" i="3"/>
  <c r="AL4465" i="3"/>
  <c r="AK4465" i="3"/>
  <c r="AJ4465" i="3"/>
  <c r="AI4465" i="3"/>
  <c r="AH4465" i="3"/>
  <c r="AP4464" i="3"/>
  <c r="AM4464" i="3"/>
  <c r="AL4464" i="3"/>
  <c r="AK4464" i="3"/>
  <c r="AJ4464" i="3"/>
  <c r="AI4464" i="3"/>
  <c r="AH4464" i="3"/>
  <c r="AP4463" i="3"/>
  <c r="AM4463" i="3"/>
  <c r="AL4463" i="3"/>
  <c r="AK4463" i="3"/>
  <c r="AJ4463" i="3"/>
  <c r="AI4463" i="3"/>
  <c r="AH4463" i="3"/>
  <c r="AP4462" i="3"/>
  <c r="AM4462" i="3"/>
  <c r="AL4462" i="3"/>
  <c r="AK4462" i="3"/>
  <c r="AJ4462" i="3"/>
  <c r="AI4462" i="3"/>
  <c r="AH4462" i="3"/>
  <c r="AP4461" i="3"/>
  <c r="AM4461" i="3"/>
  <c r="AL4461" i="3"/>
  <c r="AK4461" i="3"/>
  <c r="AJ4461" i="3"/>
  <c r="AI4461" i="3"/>
  <c r="AH4461" i="3"/>
  <c r="AP4460" i="3"/>
  <c r="AM4460" i="3"/>
  <c r="AL4460" i="3"/>
  <c r="AK4460" i="3"/>
  <c r="AJ4460" i="3"/>
  <c r="AI4460" i="3"/>
  <c r="AH4460" i="3"/>
  <c r="AP4459" i="3"/>
  <c r="AM4459" i="3"/>
  <c r="AL4459" i="3"/>
  <c r="AK4459" i="3"/>
  <c r="AJ4459" i="3"/>
  <c r="AI4459" i="3"/>
  <c r="AH4459" i="3"/>
  <c r="AP4458" i="3"/>
  <c r="AM4458" i="3"/>
  <c r="AL4458" i="3"/>
  <c r="AK4458" i="3"/>
  <c r="AJ4458" i="3"/>
  <c r="AI4458" i="3"/>
  <c r="AH4458" i="3"/>
  <c r="AP4457" i="3"/>
  <c r="AM4457" i="3"/>
  <c r="AL4457" i="3"/>
  <c r="AK4457" i="3"/>
  <c r="AJ4457" i="3"/>
  <c r="AI4457" i="3"/>
  <c r="AH4457" i="3"/>
  <c r="AP4456" i="3"/>
  <c r="AM4456" i="3"/>
  <c r="AL4456" i="3"/>
  <c r="AK4456" i="3"/>
  <c r="AJ4456" i="3"/>
  <c r="AI4456" i="3"/>
  <c r="AH4456" i="3"/>
  <c r="AP4455" i="3"/>
  <c r="AM4455" i="3"/>
  <c r="AL4455" i="3"/>
  <c r="AK4455" i="3"/>
  <c r="AJ4455" i="3"/>
  <c r="AI4455" i="3"/>
  <c r="AH4455" i="3"/>
  <c r="AP4454" i="3"/>
  <c r="AM4454" i="3"/>
  <c r="AL4454" i="3"/>
  <c r="AK4454" i="3"/>
  <c r="AJ4454" i="3"/>
  <c r="AI4454" i="3"/>
  <c r="AH4454" i="3"/>
  <c r="AP4453" i="3"/>
  <c r="AM4453" i="3"/>
  <c r="AL4453" i="3"/>
  <c r="AK4453" i="3"/>
  <c r="AJ4453" i="3"/>
  <c r="AI4453" i="3"/>
  <c r="AH4453" i="3"/>
  <c r="AP4452" i="3"/>
  <c r="AM4452" i="3"/>
  <c r="AL4452" i="3"/>
  <c r="AK4452" i="3"/>
  <c r="AJ4452" i="3"/>
  <c r="AI4452" i="3"/>
  <c r="AH4452" i="3"/>
  <c r="AP4451" i="3"/>
  <c r="AM4451" i="3"/>
  <c r="AL4451" i="3"/>
  <c r="AK4451" i="3"/>
  <c r="AJ4451" i="3"/>
  <c r="AI4451" i="3"/>
  <c r="AH4451" i="3"/>
  <c r="AP4450" i="3"/>
  <c r="AM4450" i="3"/>
  <c r="AL4450" i="3"/>
  <c r="AK4450" i="3"/>
  <c r="AJ4450" i="3"/>
  <c r="AI4450" i="3"/>
  <c r="AH4450" i="3"/>
  <c r="AP4449" i="3"/>
  <c r="AM4449" i="3"/>
  <c r="AL4449" i="3"/>
  <c r="AK4449" i="3"/>
  <c r="AJ4449" i="3"/>
  <c r="AI4449" i="3"/>
  <c r="AH4449" i="3"/>
  <c r="AP4448" i="3"/>
  <c r="AM4448" i="3"/>
  <c r="AL4448" i="3"/>
  <c r="AK4448" i="3"/>
  <c r="AJ4448" i="3"/>
  <c r="AI4448" i="3"/>
  <c r="AH4448" i="3"/>
  <c r="AP4447" i="3"/>
  <c r="AM4447" i="3"/>
  <c r="AL4447" i="3"/>
  <c r="AK4447" i="3"/>
  <c r="AJ4447" i="3"/>
  <c r="AI4447" i="3"/>
  <c r="AH4447" i="3"/>
  <c r="AP4446" i="3"/>
  <c r="AM4446" i="3"/>
  <c r="AL4446" i="3"/>
  <c r="AK4446" i="3"/>
  <c r="AJ4446" i="3"/>
  <c r="AI4446" i="3"/>
  <c r="AH4446" i="3"/>
  <c r="AP4445" i="3"/>
  <c r="AM4445" i="3"/>
  <c r="AL4445" i="3"/>
  <c r="AK4445" i="3"/>
  <c r="AJ4445" i="3"/>
  <c r="AI4445" i="3"/>
  <c r="AH4445" i="3"/>
  <c r="AP4444" i="3"/>
  <c r="AM4444" i="3"/>
  <c r="AL4444" i="3"/>
  <c r="AK4444" i="3"/>
  <c r="AJ4444" i="3"/>
  <c r="AI4444" i="3"/>
  <c r="AH4444" i="3"/>
  <c r="AP4443" i="3"/>
  <c r="AM4443" i="3"/>
  <c r="AL4443" i="3"/>
  <c r="AK4443" i="3"/>
  <c r="AJ4443" i="3"/>
  <c r="AI4443" i="3"/>
  <c r="AH4443" i="3"/>
  <c r="AP4442" i="3"/>
  <c r="AM4442" i="3"/>
  <c r="AL4442" i="3"/>
  <c r="AK4442" i="3"/>
  <c r="AJ4442" i="3"/>
  <c r="AI4442" i="3"/>
  <c r="AH4442" i="3"/>
  <c r="AP4441" i="3"/>
  <c r="AM4441" i="3"/>
  <c r="AL4441" i="3"/>
  <c r="AK4441" i="3"/>
  <c r="AJ4441" i="3"/>
  <c r="AI4441" i="3"/>
  <c r="AH4441" i="3"/>
  <c r="AP4440" i="3"/>
  <c r="AM4440" i="3"/>
  <c r="AL4440" i="3"/>
  <c r="AK4440" i="3"/>
  <c r="AJ4440" i="3"/>
  <c r="AI4440" i="3"/>
  <c r="AH4440" i="3"/>
  <c r="AP4439" i="3"/>
  <c r="AM4439" i="3"/>
  <c r="AL4439" i="3"/>
  <c r="AK4439" i="3"/>
  <c r="AJ4439" i="3"/>
  <c r="AI4439" i="3"/>
  <c r="AH4439" i="3"/>
  <c r="AP4438" i="3"/>
  <c r="AM4438" i="3"/>
  <c r="AL4438" i="3"/>
  <c r="AK4438" i="3"/>
  <c r="AJ4438" i="3"/>
  <c r="AI4438" i="3"/>
  <c r="AH4438" i="3"/>
  <c r="AP4437" i="3"/>
  <c r="AM4437" i="3"/>
  <c r="AL4437" i="3"/>
  <c r="AK4437" i="3"/>
  <c r="AJ4437" i="3"/>
  <c r="AI4437" i="3"/>
  <c r="AH4437" i="3"/>
  <c r="AP4436" i="3"/>
  <c r="AM4436" i="3"/>
  <c r="AL4436" i="3"/>
  <c r="AK4436" i="3"/>
  <c r="AJ4436" i="3"/>
  <c r="AI4436" i="3"/>
  <c r="AH4436" i="3"/>
  <c r="AP4435" i="3"/>
  <c r="AM4435" i="3"/>
  <c r="AL4435" i="3"/>
  <c r="AK4435" i="3"/>
  <c r="AJ4435" i="3"/>
  <c r="AI4435" i="3"/>
  <c r="AH4435" i="3"/>
  <c r="AP4434" i="3"/>
  <c r="AM4434" i="3"/>
  <c r="AL4434" i="3"/>
  <c r="AK4434" i="3"/>
  <c r="AJ4434" i="3"/>
  <c r="AI4434" i="3"/>
  <c r="AH4434" i="3"/>
  <c r="AP4433" i="3"/>
  <c r="AM4433" i="3"/>
  <c r="AL4433" i="3"/>
  <c r="AK4433" i="3"/>
  <c r="AJ4433" i="3"/>
  <c r="AI4433" i="3"/>
  <c r="AH4433" i="3"/>
  <c r="AP4432" i="3"/>
  <c r="AM4432" i="3"/>
  <c r="AL4432" i="3"/>
  <c r="AK4432" i="3"/>
  <c r="AJ4432" i="3"/>
  <c r="AI4432" i="3"/>
  <c r="AH4432" i="3"/>
  <c r="AP4431" i="3"/>
  <c r="AM4431" i="3"/>
  <c r="AL4431" i="3"/>
  <c r="AK4431" i="3"/>
  <c r="AJ4431" i="3"/>
  <c r="AI4431" i="3"/>
  <c r="AH4431" i="3"/>
  <c r="AP4430" i="3"/>
  <c r="AM4430" i="3"/>
  <c r="AL4430" i="3"/>
  <c r="AK4430" i="3"/>
  <c r="AJ4430" i="3"/>
  <c r="AI4430" i="3"/>
  <c r="AH4430" i="3"/>
  <c r="AP4429" i="3"/>
  <c r="AM4429" i="3"/>
  <c r="AL4429" i="3"/>
  <c r="AK4429" i="3"/>
  <c r="AJ4429" i="3"/>
  <c r="AI4429" i="3"/>
  <c r="AH4429" i="3"/>
  <c r="AP4428" i="3"/>
  <c r="AM4428" i="3"/>
  <c r="AL4428" i="3"/>
  <c r="AK4428" i="3"/>
  <c r="AJ4428" i="3"/>
  <c r="AI4428" i="3"/>
  <c r="AH4428" i="3"/>
  <c r="AP4427" i="3"/>
  <c r="AM4427" i="3"/>
  <c r="AL4427" i="3"/>
  <c r="AK4427" i="3"/>
  <c r="AJ4427" i="3"/>
  <c r="AI4427" i="3"/>
  <c r="AH4427" i="3"/>
  <c r="AP4426" i="3"/>
  <c r="AM4426" i="3"/>
  <c r="AL4426" i="3"/>
  <c r="AK4426" i="3"/>
  <c r="AJ4426" i="3"/>
  <c r="AI4426" i="3"/>
  <c r="AH4426" i="3"/>
  <c r="AP4425" i="3"/>
  <c r="AM4425" i="3"/>
  <c r="AL4425" i="3"/>
  <c r="AK4425" i="3"/>
  <c r="AJ4425" i="3"/>
  <c r="AI4425" i="3"/>
  <c r="AH4425" i="3"/>
  <c r="AP4424" i="3"/>
  <c r="AM4424" i="3"/>
  <c r="AL4424" i="3"/>
  <c r="AK4424" i="3"/>
  <c r="AJ4424" i="3"/>
  <c r="AI4424" i="3"/>
  <c r="AH4424" i="3"/>
  <c r="AP4423" i="3"/>
  <c r="AM4423" i="3"/>
  <c r="AL4423" i="3"/>
  <c r="AK4423" i="3"/>
  <c r="AJ4423" i="3"/>
  <c r="AI4423" i="3"/>
  <c r="AH4423" i="3"/>
  <c r="AP4422" i="3"/>
  <c r="AM4422" i="3"/>
  <c r="AL4422" i="3"/>
  <c r="AK4422" i="3"/>
  <c r="AJ4422" i="3"/>
  <c r="AI4422" i="3"/>
  <c r="AH4422" i="3"/>
  <c r="AP4421" i="3"/>
  <c r="AM4421" i="3"/>
  <c r="AL4421" i="3"/>
  <c r="AK4421" i="3"/>
  <c r="AJ4421" i="3"/>
  <c r="AI4421" i="3"/>
  <c r="AH4421" i="3"/>
  <c r="AP4420" i="3"/>
  <c r="AM4420" i="3"/>
  <c r="AL4420" i="3"/>
  <c r="AK4420" i="3"/>
  <c r="AJ4420" i="3"/>
  <c r="AI4420" i="3"/>
  <c r="AH4420" i="3"/>
  <c r="AP4419" i="3"/>
  <c r="AM4419" i="3"/>
  <c r="AL4419" i="3"/>
  <c r="AK4419" i="3"/>
  <c r="AJ4419" i="3"/>
  <c r="AI4419" i="3"/>
  <c r="AH4419" i="3"/>
  <c r="AP4418" i="3"/>
  <c r="AM4418" i="3"/>
  <c r="AL4418" i="3"/>
  <c r="AK4418" i="3"/>
  <c r="AJ4418" i="3"/>
  <c r="AI4418" i="3"/>
  <c r="AH4418" i="3"/>
  <c r="AP4417" i="3"/>
  <c r="AM4417" i="3"/>
  <c r="AL4417" i="3"/>
  <c r="AK4417" i="3"/>
  <c r="AJ4417" i="3"/>
  <c r="AI4417" i="3"/>
  <c r="AH4417" i="3"/>
  <c r="AP4416" i="3"/>
  <c r="AM4416" i="3"/>
  <c r="AL4416" i="3"/>
  <c r="AK4416" i="3"/>
  <c r="AJ4416" i="3"/>
  <c r="AI4416" i="3"/>
  <c r="AH4416" i="3"/>
  <c r="AP4415" i="3"/>
  <c r="AM4415" i="3"/>
  <c r="AL4415" i="3"/>
  <c r="AK4415" i="3"/>
  <c r="AJ4415" i="3"/>
  <c r="AI4415" i="3"/>
  <c r="AH4415" i="3"/>
  <c r="AP4414" i="3"/>
  <c r="AM4414" i="3"/>
  <c r="AL4414" i="3"/>
  <c r="AK4414" i="3"/>
  <c r="AJ4414" i="3"/>
  <c r="AI4414" i="3"/>
  <c r="AH4414" i="3"/>
  <c r="AP4413" i="3"/>
  <c r="AM4413" i="3"/>
  <c r="AL4413" i="3"/>
  <c r="AK4413" i="3"/>
  <c r="AJ4413" i="3"/>
  <c r="AI4413" i="3"/>
  <c r="AH4413" i="3"/>
  <c r="AP4412" i="3"/>
  <c r="AM4412" i="3"/>
  <c r="AL4412" i="3"/>
  <c r="AK4412" i="3"/>
  <c r="AJ4412" i="3"/>
  <c r="AI4412" i="3"/>
  <c r="AH4412" i="3"/>
  <c r="AP4411" i="3"/>
  <c r="AM4411" i="3"/>
  <c r="AL4411" i="3"/>
  <c r="AK4411" i="3"/>
  <c r="AJ4411" i="3"/>
  <c r="AI4411" i="3"/>
  <c r="AH4411" i="3"/>
  <c r="AP4410" i="3"/>
  <c r="AM4410" i="3"/>
  <c r="AL4410" i="3"/>
  <c r="AK4410" i="3"/>
  <c r="AJ4410" i="3"/>
  <c r="AI4410" i="3"/>
  <c r="AH4410" i="3"/>
  <c r="AP4409" i="3"/>
  <c r="AM4409" i="3"/>
  <c r="AL4409" i="3"/>
  <c r="AK4409" i="3"/>
  <c r="AJ4409" i="3"/>
  <c r="AI4409" i="3"/>
  <c r="AH4409" i="3"/>
  <c r="AP4408" i="3"/>
  <c r="AM4408" i="3"/>
  <c r="AL4408" i="3"/>
  <c r="AK4408" i="3"/>
  <c r="AJ4408" i="3"/>
  <c r="AI4408" i="3"/>
  <c r="AH4408" i="3"/>
  <c r="AP4407" i="3"/>
  <c r="AM4407" i="3"/>
  <c r="AL4407" i="3"/>
  <c r="AK4407" i="3"/>
  <c r="AJ4407" i="3"/>
  <c r="AI4407" i="3"/>
  <c r="AH4407" i="3"/>
  <c r="AP4406" i="3"/>
  <c r="AM4406" i="3"/>
  <c r="AL4406" i="3"/>
  <c r="AK4406" i="3"/>
  <c r="AJ4406" i="3"/>
  <c r="AI4406" i="3"/>
  <c r="AH4406" i="3"/>
  <c r="AP4405" i="3"/>
  <c r="AM4405" i="3"/>
  <c r="AL4405" i="3"/>
  <c r="AK4405" i="3"/>
  <c r="AJ4405" i="3"/>
  <c r="AI4405" i="3"/>
  <c r="AH4405" i="3"/>
  <c r="AP4404" i="3"/>
  <c r="AM4404" i="3"/>
  <c r="AL4404" i="3"/>
  <c r="AK4404" i="3"/>
  <c r="AJ4404" i="3"/>
  <c r="AI4404" i="3"/>
  <c r="AH4404" i="3"/>
  <c r="AP4403" i="3"/>
  <c r="AM4403" i="3"/>
  <c r="AL4403" i="3"/>
  <c r="AK4403" i="3"/>
  <c r="AJ4403" i="3"/>
  <c r="AI4403" i="3"/>
  <c r="AH4403" i="3"/>
  <c r="AP4402" i="3"/>
  <c r="AM4402" i="3"/>
  <c r="AL4402" i="3"/>
  <c r="AK4402" i="3"/>
  <c r="AJ4402" i="3"/>
  <c r="AI4402" i="3"/>
  <c r="AH4402" i="3"/>
  <c r="AP4401" i="3"/>
  <c r="AM4401" i="3"/>
  <c r="AL4401" i="3"/>
  <c r="AK4401" i="3"/>
  <c r="AJ4401" i="3"/>
  <c r="AI4401" i="3"/>
  <c r="AH4401" i="3"/>
  <c r="AP4400" i="3"/>
  <c r="AM4400" i="3"/>
  <c r="AL4400" i="3"/>
  <c r="AK4400" i="3"/>
  <c r="AJ4400" i="3"/>
  <c r="AI4400" i="3"/>
  <c r="AH4400" i="3"/>
  <c r="AP4399" i="3"/>
  <c r="AM4399" i="3"/>
  <c r="AL4399" i="3"/>
  <c r="AK4399" i="3"/>
  <c r="AJ4399" i="3"/>
  <c r="AI4399" i="3"/>
  <c r="AH4399" i="3"/>
  <c r="AP4398" i="3"/>
  <c r="AM4398" i="3"/>
  <c r="AL4398" i="3"/>
  <c r="AK4398" i="3"/>
  <c r="AJ4398" i="3"/>
  <c r="AI4398" i="3"/>
  <c r="AH4398" i="3"/>
  <c r="AP4397" i="3"/>
  <c r="AM4397" i="3"/>
  <c r="AL4397" i="3"/>
  <c r="AK4397" i="3"/>
  <c r="AJ4397" i="3"/>
  <c r="AI4397" i="3"/>
  <c r="AH4397" i="3"/>
  <c r="AP4396" i="3"/>
  <c r="AM4396" i="3"/>
  <c r="AL4396" i="3"/>
  <c r="AK4396" i="3"/>
  <c r="AJ4396" i="3"/>
  <c r="AI4396" i="3"/>
  <c r="AH4396" i="3"/>
  <c r="AP4395" i="3"/>
  <c r="AM4395" i="3"/>
  <c r="AL4395" i="3"/>
  <c r="AK4395" i="3"/>
  <c r="AJ4395" i="3"/>
  <c r="AI4395" i="3"/>
  <c r="AH4395" i="3"/>
  <c r="AP4394" i="3"/>
  <c r="AM4394" i="3"/>
  <c r="AL4394" i="3"/>
  <c r="AK4394" i="3"/>
  <c r="AJ4394" i="3"/>
  <c r="AI4394" i="3"/>
  <c r="AH4394" i="3"/>
  <c r="AP4393" i="3"/>
  <c r="AM4393" i="3"/>
  <c r="AL4393" i="3"/>
  <c r="AK4393" i="3"/>
  <c r="AJ4393" i="3"/>
  <c r="AI4393" i="3"/>
  <c r="AH4393" i="3"/>
  <c r="AP4392" i="3"/>
  <c r="AM4392" i="3"/>
  <c r="AL4392" i="3"/>
  <c r="AK4392" i="3"/>
  <c r="AJ4392" i="3"/>
  <c r="AI4392" i="3"/>
  <c r="AH4392" i="3"/>
  <c r="AP4391" i="3"/>
  <c r="AM4391" i="3"/>
  <c r="AL4391" i="3"/>
  <c r="AK4391" i="3"/>
  <c r="AJ4391" i="3"/>
  <c r="AI4391" i="3"/>
  <c r="AH4391" i="3"/>
  <c r="AP4390" i="3"/>
  <c r="AM4390" i="3"/>
  <c r="AL4390" i="3"/>
  <c r="AK4390" i="3"/>
  <c r="AJ4390" i="3"/>
  <c r="AI4390" i="3"/>
  <c r="AH4390" i="3"/>
  <c r="AP4389" i="3"/>
  <c r="AM4389" i="3"/>
  <c r="AL4389" i="3"/>
  <c r="AK4389" i="3"/>
  <c r="AJ4389" i="3"/>
  <c r="AI4389" i="3"/>
  <c r="AH4389" i="3"/>
  <c r="AP4388" i="3"/>
  <c r="AM4388" i="3"/>
  <c r="AL4388" i="3"/>
  <c r="AK4388" i="3"/>
  <c r="AJ4388" i="3"/>
  <c r="AI4388" i="3"/>
  <c r="AH4388" i="3"/>
  <c r="AP4387" i="3"/>
  <c r="AM4387" i="3"/>
  <c r="AL4387" i="3"/>
  <c r="AK4387" i="3"/>
  <c r="AJ4387" i="3"/>
  <c r="AI4387" i="3"/>
  <c r="AH4387" i="3"/>
  <c r="AP4386" i="3"/>
  <c r="AM4386" i="3"/>
  <c r="AL4386" i="3"/>
  <c r="AK4386" i="3"/>
  <c r="AJ4386" i="3"/>
  <c r="AI4386" i="3"/>
  <c r="AH4386" i="3"/>
  <c r="AP4385" i="3"/>
  <c r="AM4385" i="3"/>
  <c r="AL4385" i="3"/>
  <c r="AK4385" i="3"/>
  <c r="AJ4385" i="3"/>
  <c r="AI4385" i="3"/>
  <c r="AH4385" i="3"/>
  <c r="AP4384" i="3"/>
  <c r="AM4384" i="3"/>
  <c r="AL4384" i="3"/>
  <c r="AK4384" i="3"/>
  <c r="AJ4384" i="3"/>
  <c r="AI4384" i="3"/>
  <c r="AH4384" i="3"/>
  <c r="AP4383" i="3"/>
  <c r="AM4383" i="3"/>
  <c r="AL4383" i="3"/>
  <c r="AK4383" i="3"/>
  <c r="AJ4383" i="3"/>
  <c r="AI4383" i="3"/>
  <c r="AH4383" i="3"/>
  <c r="AP4382" i="3"/>
  <c r="AM4382" i="3"/>
  <c r="AL4382" i="3"/>
  <c r="AK4382" i="3"/>
  <c r="AJ4382" i="3"/>
  <c r="AI4382" i="3"/>
  <c r="AH4382" i="3"/>
  <c r="AP4381" i="3"/>
  <c r="AM4381" i="3"/>
  <c r="AL4381" i="3"/>
  <c r="AK4381" i="3"/>
  <c r="AJ4381" i="3"/>
  <c r="AI4381" i="3"/>
  <c r="AH4381" i="3"/>
  <c r="AP4380" i="3"/>
  <c r="AM4380" i="3"/>
  <c r="AL4380" i="3"/>
  <c r="AK4380" i="3"/>
  <c r="AJ4380" i="3"/>
  <c r="AI4380" i="3"/>
  <c r="AH4380" i="3"/>
  <c r="AP4379" i="3"/>
  <c r="AM4379" i="3"/>
  <c r="AL4379" i="3"/>
  <c r="AK4379" i="3"/>
  <c r="AJ4379" i="3"/>
  <c r="AI4379" i="3"/>
  <c r="AH4379" i="3"/>
  <c r="AP4378" i="3"/>
  <c r="AM4378" i="3"/>
  <c r="AL4378" i="3"/>
  <c r="AK4378" i="3"/>
  <c r="AJ4378" i="3"/>
  <c r="AI4378" i="3"/>
  <c r="AH4378" i="3"/>
  <c r="AP4377" i="3"/>
  <c r="AM4377" i="3"/>
  <c r="AL4377" i="3"/>
  <c r="AK4377" i="3"/>
  <c r="AJ4377" i="3"/>
  <c r="AI4377" i="3"/>
  <c r="AH4377" i="3"/>
  <c r="AP4376" i="3"/>
  <c r="AM4376" i="3"/>
  <c r="AL4376" i="3"/>
  <c r="AK4376" i="3"/>
  <c r="AJ4376" i="3"/>
  <c r="AI4376" i="3"/>
  <c r="AH4376" i="3"/>
  <c r="AP4375" i="3"/>
  <c r="AM4375" i="3"/>
  <c r="AL4375" i="3"/>
  <c r="AK4375" i="3"/>
  <c r="AJ4375" i="3"/>
  <c r="AI4375" i="3"/>
  <c r="AH4375" i="3"/>
  <c r="AP4374" i="3"/>
  <c r="AM4374" i="3"/>
  <c r="AL4374" i="3"/>
  <c r="AK4374" i="3"/>
  <c r="AJ4374" i="3"/>
  <c r="AI4374" i="3"/>
  <c r="AH4374" i="3"/>
  <c r="AP4373" i="3"/>
  <c r="AM4373" i="3"/>
  <c r="AL4373" i="3"/>
  <c r="AK4373" i="3"/>
  <c r="AJ4373" i="3"/>
  <c r="AI4373" i="3"/>
  <c r="AH4373" i="3"/>
  <c r="AP4372" i="3"/>
  <c r="AM4372" i="3"/>
  <c r="AL4372" i="3"/>
  <c r="AK4372" i="3"/>
  <c r="AJ4372" i="3"/>
  <c r="AI4372" i="3"/>
  <c r="AH4372" i="3"/>
  <c r="AP4371" i="3"/>
  <c r="AM4371" i="3"/>
  <c r="AL4371" i="3"/>
  <c r="AK4371" i="3"/>
  <c r="AJ4371" i="3"/>
  <c r="AI4371" i="3"/>
  <c r="AH4371" i="3"/>
  <c r="AP4370" i="3"/>
  <c r="AM4370" i="3"/>
  <c r="AL4370" i="3"/>
  <c r="AK4370" i="3"/>
  <c r="AJ4370" i="3"/>
  <c r="AI4370" i="3"/>
  <c r="AH4370" i="3"/>
  <c r="AP4369" i="3"/>
  <c r="AM4369" i="3"/>
  <c r="AL4369" i="3"/>
  <c r="AK4369" i="3"/>
  <c r="AJ4369" i="3"/>
  <c r="AI4369" i="3"/>
  <c r="AH4369" i="3"/>
  <c r="AP4368" i="3"/>
  <c r="AM4368" i="3"/>
  <c r="AL4368" i="3"/>
  <c r="AK4368" i="3"/>
  <c r="AJ4368" i="3"/>
  <c r="AI4368" i="3"/>
  <c r="AH4368" i="3"/>
  <c r="AP4367" i="3"/>
  <c r="AM4367" i="3"/>
  <c r="AL4367" i="3"/>
  <c r="AK4367" i="3"/>
  <c r="AJ4367" i="3"/>
  <c r="AI4367" i="3"/>
  <c r="AH4367" i="3"/>
  <c r="AP4366" i="3"/>
  <c r="AM4366" i="3"/>
  <c r="AL4366" i="3"/>
  <c r="AK4366" i="3"/>
  <c r="AJ4366" i="3"/>
  <c r="AI4366" i="3"/>
  <c r="AH4366" i="3"/>
  <c r="AP4365" i="3"/>
  <c r="AM4365" i="3"/>
  <c r="AL4365" i="3"/>
  <c r="AK4365" i="3"/>
  <c r="AJ4365" i="3"/>
  <c r="AI4365" i="3"/>
  <c r="AH4365" i="3"/>
  <c r="AP4364" i="3"/>
  <c r="AM4364" i="3"/>
  <c r="AL4364" i="3"/>
  <c r="AK4364" i="3"/>
  <c r="AJ4364" i="3"/>
  <c r="AI4364" i="3"/>
  <c r="AH4364" i="3"/>
  <c r="AP4363" i="3"/>
  <c r="AM4363" i="3"/>
  <c r="AL4363" i="3"/>
  <c r="AK4363" i="3"/>
  <c r="AJ4363" i="3"/>
  <c r="AI4363" i="3"/>
  <c r="AH4363" i="3"/>
  <c r="AP4362" i="3"/>
  <c r="AM4362" i="3"/>
  <c r="AL4362" i="3"/>
  <c r="AK4362" i="3"/>
  <c r="AJ4362" i="3"/>
  <c r="AI4362" i="3"/>
  <c r="AH4362" i="3"/>
  <c r="AP4361" i="3"/>
  <c r="AM4361" i="3"/>
  <c r="AL4361" i="3"/>
  <c r="AK4361" i="3"/>
  <c r="AJ4361" i="3"/>
  <c r="AI4361" i="3"/>
  <c r="AH4361" i="3"/>
  <c r="AP4360" i="3"/>
  <c r="AM4360" i="3"/>
  <c r="AL4360" i="3"/>
  <c r="AK4360" i="3"/>
  <c r="AJ4360" i="3"/>
  <c r="AI4360" i="3"/>
  <c r="AH4360" i="3"/>
  <c r="AP4359" i="3"/>
  <c r="AM4359" i="3"/>
  <c r="AL4359" i="3"/>
  <c r="AK4359" i="3"/>
  <c r="AJ4359" i="3"/>
  <c r="AI4359" i="3"/>
  <c r="AH4359" i="3"/>
  <c r="AP4358" i="3"/>
  <c r="AM4358" i="3"/>
  <c r="AL4358" i="3"/>
  <c r="AK4358" i="3"/>
  <c r="AJ4358" i="3"/>
  <c r="AI4358" i="3"/>
  <c r="AH4358" i="3"/>
  <c r="AP4357" i="3"/>
  <c r="AM4357" i="3"/>
  <c r="AL4357" i="3"/>
  <c r="AK4357" i="3"/>
  <c r="AJ4357" i="3"/>
  <c r="AI4357" i="3"/>
  <c r="AH4357" i="3"/>
  <c r="AP4356" i="3"/>
  <c r="AM4356" i="3"/>
  <c r="AL4356" i="3"/>
  <c r="AK4356" i="3"/>
  <c r="AJ4356" i="3"/>
  <c r="AI4356" i="3"/>
  <c r="AH4356" i="3"/>
  <c r="AP4355" i="3"/>
  <c r="AM4355" i="3"/>
  <c r="AL4355" i="3"/>
  <c r="AK4355" i="3"/>
  <c r="AJ4355" i="3"/>
  <c r="AI4355" i="3"/>
  <c r="AH4355" i="3"/>
  <c r="AP4354" i="3"/>
  <c r="AM4354" i="3"/>
  <c r="AL4354" i="3"/>
  <c r="AK4354" i="3"/>
  <c r="AJ4354" i="3"/>
  <c r="AI4354" i="3"/>
  <c r="AH4354" i="3"/>
  <c r="AP4353" i="3"/>
  <c r="AM4353" i="3"/>
  <c r="AL4353" i="3"/>
  <c r="AK4353" i="3"/>
  <c r="AJ4353" i="3"/>
  <c r="AI4353" i="3"/>
  <c r="AH4353" i="3"/>
  <c r="AP4352" i="3"/>
  <c r="AM4352" i="3"/>
  <c r="AL4352" i="3"/>
  <c r="AK4352" i="3"/>
  <c r="AJ4352" i="3"/>
  <c r="AI4352" i="3"/>
  <c r="AH4352" i="3"/>
  <c r="AP4351" i="3"/>
  <c r="AM4351" i="3"/>
  <c r="AL4351" i="3"/>
  <c r="AK4351" i="3"/>
  <c r="AJ4351" i="3"/>
  <c r="AI4351" i="3"/>
  <c r="AH4351" i="3"/>
  <c r="AP4350" i="3"/>
  <c r="AM4350" i="3"/>
  <c r="AL4350" i="3"/>
  <c r="AK4350" i="3"/>
  <c r="AJ4350" i="3"/>
  <c r="AI4350" i="3"/>
  <c r="AH4350" i="3"/>
  <c r="AP4349" i="3"/>
  <c r="AM4349" i="3"/>
  <c r="AL4349" i="3"/>
  <c r="AK4349" i="3"/>
  <c r="AJ4349" i="3"/>
  <c r="AI4349" i="3"/>
  <c r="AH4349" i="3"/>
  <c r="AP4348" i="3"/>
  <c r="AM4348" i="3"/>
  <c r="AL4348" i="3"/>
  <c r="AK4348" i="3"/>
  <c r="AJ4348" i="3"/>
  <c r="AI4348" i="3"/>
  <c r="AH4348" i="3"/>
  <c r="AP4347" i="3"/>
  <c r="AM4347" i="3"/>
  <c r="AL4347" i="3"/>
  <c r="AK4347" i="3"/>
  <c r="AJ4347" i="3"/>
  <c r="AI4347" i="3"/>
  <c r="AH4347" i="3"/>
  <c r="AP4346" i="3"/>
  <c r="AM4346" i="3"/>
  <c r="AL4346" i="3"/>
  <c r="AK4346" i="3"/>
  <c r="AJ4346" i="3"/>
  <c r="AI4346" i="3"/>
  <c r="AH4346" i="3"/>
  <c r="AP4345" i="3"/>
  <c r="AM4345" i="3"/>
  <c r="AL4345" i="3"/>
  <c r="AK4345" i="3"/>
  <c r="AJ4345" i="3"/>
  <c r="AI4345" i="3"/>
  <c r="AH4345" i="3"/>
  <c r="AP4344" i="3"/>
  <c r="AM4344" i="3"/>
  <c r="AL4344" i="3"/>
  <c r="AK4344" i="3"/>
  <c r="AJ4344" i="3"/>
  <c r="AI4344" i="3"/>
  <c r="AH4344" i="3"/>
  <c r="AP4343" i="3"/>
  <c r="AM4343" i="3"/>
  <c r="AL4343" i="3"/>
  <c r="AK4343" i="3"/>
  <c r="AJ4343" i="3"/>
  <c r="AI4343" i="3"/>
  <c r="AH4343" i="3"/>
  <c r="AP4342" i="3"/>
  <c r="AM4342" i="3"/>
  <c r="AL4342" i="3"/>
  <c r="AK4342" i="3"/>
  <c r="AJ4342" i="3"/>
  <c r="AI4342" i="3"/>
  <c r="AH4342" i="3"/>
  <c r="AP4341" i="3"/>
  <c r="AM4341" i="3"/>
  <c r="AL4341" i="3"/>
  <c r="AK4341" i="3"/>
  <c r="AJ4341" i="3"/>
  <c r="AI4341" i="3"/>
  <c r="AH4341" i="3"/>
  <c r="AP4340" i="3"/>
  <c r="AM4340" i="3"/>
  <c r="AL4340" i="3"/>
  <c r="AK4340" i="3"/>
  <c r="AJ4340" i="3"/>
  <c r="AI4340" i="3"/>
  <c r="AH4340" i="3"/>
  <c r="AP4339" i="3"/>
  <c r="AM4339" i="3"/>
  <c r="AL4339" i="3"/>
  <c r="AK4339" i="3"/>
  <c r="AJ4339" i="3"/>
  <c r="AI4339" i="3"/>
  <c r="AH4339" i="3"/>
  <c r="AP4338" i="3"/>
  <c r="AM4338" i="3"/>
  <c r="AL4338" i="3"/>
  <c r="AK4338" i="3"/>
  <c r="AJ4338" i="3"/>
  <c r="AI4338" i="3"/>
  <c r="AH4338" i="3"/>
  <c r="AP4337" i="3"/>
  <c r="AM4337" i="3"/>
  <c r="AL4337" i="3"/>
  <c r="AK4337" i="3"/>
  <c r="AJ4337" i="3"/>
  <c r="AI4337" i="3"/>
  <c r="AH4337" i="3"/>
  <c r="AP4336" i="3"/>
  <c r="AM4336" i="3"/>
  <c r="AL4336" i="3"/>
  <c r="AK4336" i="3"/>
  <c r="AJ4336" i="3"/>
  <c r="AI4336" i="3"/>
  <c r="AH4336" i="3"/>
  <c r="AP4335" i="3"/>
  <c r="AM4335" i="3"/>
  <c r="AL4335" i="3"/>
  <c r="AK4335" i="3"/>
  <c r="AJ4335" i="3"/>
  <c r="AI4335" i="3"/>
  <c r="AH4335" i="3"/>
  <c r="AP4334" i="3"/>
  <c r="AM4334" i="3"/>
  <c r="AL4334" i="3"/>
  <c r="AK4334" i="3"/>
  <c r="AJ4334" i="3"/>
  <c r="AI4334" i="3"/>
  <c r="AH4334" i="3"/>
  <c r="AP4333" i="3"/>
  <c r="AM4333" i="3"/>
  <c r="AL4333" i="3"/>
  <c r="AK4333" i="3"/>
  <c r="AJ4333" i="3"/>
  <c r="AI4333" i="3"/>
  <c r="AH4333" i="3"/>
  <c r="AP4332" i="3"/>
  <c r="AM4332" i="3"/>
  <c r="AL4332" i="3"/>
  <c r="AK4332" i="3"/>
  <c r="AJ4332" i="3"/>
  <c r="AI4332" i="3"/>
  <c r="AH4332" i="3"/>
  <c r="AP4331" i="3"/>
  <c r="AM4331" i="3"/>
  <c r="AL4331" i="3"/>
  <c r="AK4331" i="3"/>
  <c r="AJ4331" i="3"/>
  <c r="AI4331" i="3"/>
  <c r="AH4331" i="3"/>
  <c r="AP4330" i="3"/>
  <c r="AM4330" i="3"/>
  <c r="AL4330" i="3"/>
  <c r="AK4330" i="3"/>
  <c r="AJ4330" i="3"/>
  <c r="AI4330" i="3"/>
  <c r="AH4330" i="3"/>
  <c r="AP4329" i="3"/>
  <c r="AM4329" i="3"/>
  <c r="AL4329" i="3"/>
  <c r="AK4329" i="3"/>
  <c r="AJ4329" i="3"/>
  <c r="AI4329" i="3"/>
  <c r="AH4329" i="3"/>
  <c r="AP4328" i="3"/>
  <c r="AM4328" i="3"/>
  <c r="AL4328" i="3"/>
  <c r="AK4328" i="3"/>
  <c r="AJ4328" i="3"/>
  <c r="AI4328" i="3"/>
  <c r="AH4328" i="3"/>
  <c r="AP4327" i="3"/>
  <c r="AM4327" i="3"/>
  <c r="AL4327" i="3"/>
  <c r="AK4327" i="3"/>
  <c r="AJ4327" i="3"/>
  <c r="AI4327" i="3"/>
  <c r="AH4327" i="3"/>
  <c r="AP4326" i="3"/>
  <c r="AM4326" i="3"/>
  <c r="AL4326" i="3"/>
  <c r="AK4326" i="3"/>
  <c r="AJ4326" i="3"/>
  <c r="AI4326" i="3"/>
  <c r="AH4326" i="3"/>
  <c r="AP4325" i="3"/>
  <c r="AM4325" i="3"/>
  <c r="AL4325" i="3"/>
  <c r="AK4325" i="3"/>
  <c r="AJ4325" i="3"/>
  <c r="AI4325" i="3"/>
  <c r="AH4325" i="3"/>
  <c r="AP4324" i="3"/>
  <c r="AM4324" i="3"/>
  <c r="AL4324" i="3"/>
  <c r="AK4324" i="3"/>
  <c r="AJ4324" i="3"/>
  <c r="AI4324" i="3"/>
  <c r="AH4324" i="3"/>
  <c r="AP4323" i="3"/>
  <c r="AM4323" i="3"/>
  <c r="AL4323" i="3"/>
  <c r="AK4323" i="3"/>
  <c r="AJ4323" i="3"/>
  <c r="AI4323" i="3"/>
  <c r="AH4323" i="3"/>
  <c r="AP4322" i="3"/>
  <c r="AM4322" i="3"/>
  <c r="AL4322" i="3"/>
  <c r="AK4322" i="3"/>
  <c r="AJ4322" i="3"/>
  <c r="AI4322" i="3"/>
  <c r="AH4322" i="3"/>
  <c r="AP4321" i="3"/>
  <c r="AM4321" i="3"/>
  <c r="AL4321" i="3"/>
  <c r="AK4321" i="3"/>
  <c r="AJ4321" i="3"/>
  <c r="AI4321" i="3"/>
  <c r="AH4321" i="3"/>
  <c r="AP4320" i="3"/>
  <c r="AM4320" i="3"/>
  <c r="AL4320" i="3"/>
  <c r="AK4320" i="3"/>
  <c r="AJ4320" i="3"/>
  <c r="AI4320" i="3"/>
  <c r="AH4320" i="3"/>
  <c r="AP4319" i="3"/>
  <c r="AM4319" i="3"/>
  <c r="AL4319" i="3"/>
  <c r="AK4319" i="3"/>
  <c r="AJ4319" i="3"/>
  <c r="AI4319" i="3"/>
  <c r="AH4319" i="3"/>
  <c r="AP4318" i="3"/>
  <c r="AM4318" i="3"/>
  <c r="AL4318" i="3"/>
  <c r="AK4318" i="3"/>
  <c r="AJ4318" i="3"/>
  <c r="AI4318" i="3"/>
  <c r="AH4318" i="3"/>
  <c r="AP4317" i="3"/>
  <c r="AM4317" i="3"/>
  <c r="AL4317" i="3"/>
  <c r="AK4317" i="3"/>
  <c r="AJ4317" i="3"/>
  <c r="AI4317" i="3"/>
  <c r="AH4317" i="3"/>
  <c r="AP4316" i="3"/>
  <c r="AM4316" i="3"/>
  <c r="AL4316" i="3"/>
  <c r="AK4316" i="3"/>
  <c r="AJ4316" i="3"/>
  <c r="AI4316" i="3"/>
  <c r="AH4316" i="3"/>
  <c r="AP4315" i="3"/>
  <c r="AM4315" i="3"/>
  <c r="AL4315" i="3"/>
  <c r="AK4315" i="3"/>
  <c r="AJ4315" i="3"/>
  <c r="AI4315" i="3"/>
  <c r="AH4315" i="3"/>
  <c r="AP4314" i="3"/>
  <c r="AM4314" i="3"/>
  <c r="AL4314" i="3"/>
  <c r="AK4314" i="3"/>
  <c r="AJ4314" i="3"/>
  <c r="AI4314" i="3"/>
  <c r="AH4314" i="3"/>
  <c r="AP4313" i="3"/>
  <c r="AM4313" i="3"/>
  <c r="AL4313" i="3"/>
  <c r="AK4313" i="3"/>
  <c r="AJ4313" i="3"/>
  <c r="AI4313" i="3"/>
  <c r="AH4313" i="3"/>
  <c r="AP4312" i="3"/>
  <c r="AM4312" i="3"/>
  <c r="AL4312" i="3"/>
  <c r="AK4312" i="3"/>
  <c r="AJ4312" i="3"/>
  <c r="AI4312" i="3"/>
  <c r="AH4312" i="3"/>
  <c r="AP4311" i="3"/>
  <c r="AM4311" i="3"/>
  <c r="AL4311" i="3"/>
  <c r="AK4311" i="3"/>
  <c r="AJ4311" i="3"/>
  <c r="AI4311" i="3"/>
  <c r="AH4311" i="3"/>
  <c r="AP4310" i="3"/>
  <c r="AM4310" i="3"/>
  <c r="AL4310" i="3"/>
  <c r="AK4310" i="3"/>
  <c r="AJ4310" i="3"/>
  <c r="AI4310" i="3"/>
  <c r="AH4310" i="3"/>
  <c r="AP4309" i="3"/>
  <c r="AM4309" i="3"/>
  <c r="AL4309" i="3"/>
  <c r="AK4309" i="3"/>
  <c r="AJ4309" i="3"/>
  <c r="AI4309" i="3"/>
  <c r="AH4309" i="3"/>
  <c r="AP4308" i="3"/>
  <c r="AM4308" i="3"/>
  <c r="AL4308" i="3"/>
  <c r="AK4308" i="3"/>
  <c r="AJ4308" i="3"/>
  <c r="AI4308" i="3"/>
  <c r="AH4308" i="3"/>
  <c r="AP4307" i="3"/>
  <c r="AM4307" i="3"/>
  <c r="AL4307" i="3"/>
  <c r="AK4307" i="3"/>
  <c r="AJ4307" i="3"/>
  <c r="AI4307" i="3"/>
  <c r="AH4307" i="3"/>
  <c r="AP4306" i="3"/>
  <c r="AM4306" i="3"/>
  <c r="AL4306" i="3"/>
  <c r="AK4306" i="3"/>
  <c r="AJ4306" i="3"/>
  <c r="AI4306" i="3"/>
  <c r="AH4306" i="3"/>
  <c r="AP4305" i="3"/>
  <c r="AM4305" i="3"/>
  <c r="AL4305" i="3"/>
  <c r="AK4305" i="3"/>
  <c r="AJ4305" i="3"/>
  <c r="AI4305" i="3"/>
  <c r="AH4305" i="3"/>
  <c r="AP4304" i="3"/>
  <c r="AM4304" i="3"/>
  <c r="AL4304" i="3"/>
  <c r="AK4304" i="3"/>
  <c r="AJ4304" i="3"/>
  <c r="AI4304" i="3"/>
  <c r="AH4304" i="3"/>
  <c r="AP4303" i="3"/>
  <c r="AM4303" i="3"/>
  <c r="AL4303" i="3"/>
  <c r="AK4303" i="3"/>
  <c r="AJ4303" i="3"/>
  <c r="AI4303" i="3"/>
  <c r="AH4303" i="3"/>
  <c r="AP4302" i="3"/>
  <c r="AM4302" i="3"/>
  <c r="AL4302" i="3"/>
  <c r="AK4302" i="3"/>
  <c r="AJ4302" i="3"/>
  <c r="AI4302" i="3"/>
  <c r="AH4302" i="3"/>
  <c r="AP4301" i="3"/>
  <c r="AM4301" i="3"/>
  <c r="AL4301" i="3"/>
  <c r="AK4301" i="3"/>
  <c r="AJ4301" i="3"/>
  <c r="AI4301" i="3"/>
  <c r="AH4301" i="3"/>
  <c r="AP4300" i="3"/>
  <c r="AM4300" i="3"/>
  <c r="AL4300" i="3"/>
  <c r="AK4300" i="3"/>
  <c r="AJ4300" i="3"/>
  <c r="AI4300" i="3"/>
  <c r="AH4300" i="3"/>
  <c r="AP4299" i="3"/>
  <c r="AM4299" i="3"/>
  <c r="AL4299" i="3"/>
  <c r="AK4299" i="3"/>
  <c r="AJ4299" i="3"/>
  <c r="AI4299" i="3"/>
  <c r="AH4299" i="3"/>
  <c r="AP4298" i="3"/>
  <c r="AM4298" i="3"/>
  <c r="AL4298" i="3"/>
  <c r="AK4298" i="3"/>
  <c r="AJ4298" i="3"/>
  <c r="AI4298" i="3"/>
  <c r="AH4298" i="3"/>
  <c r="AP4297" i="3"/>
  <c r="AM4297" i="3"/>
  <c r="AL4297" i="3"/>
  <c r="AK4297" i="3"/>
  <c r="AJ4297" i="3"/>
  <c r="AI4297" i="3"/>
  <c r="AH4297" i="3"/>
  <c r="AP4296" i="3"/>
  <c r="AM4296" i="3"/>
  <c r="AL4296" i="3"/>
  <c r="AK4296" i="3"/>
  <c r="AJ4296" i="3"/>
  <c r="AI4296" i="3"/>
  <c r="AH4296" i="3"/>
  <c r="AP4295" i="3"/>
  <c r="AM4295" i="3"/>
  <c r="AL4295" i="3"/>
  <c r="AK4295" i="3"/>
  <c r="AJ4295" i="3"/>
  <c r="AI4295" i="3"/>
  <c r="AH4295" i="3"/>
  <c r="AP4294" i="3"/>
  <c r="AM4294" i="3"/>
  <c r="AL4294" i="3"/>
  <c r="AK4294" i="3"/>
  <c r="AJ4294" i="3"/>
  <c r="AI4294" i="3"/>
  <c r="AH4294" i="3"/>
  <c r="AP4293" i="3"/>
  <c r="AM4293" i="3"/>
  <c r="AL4293" i="3"/>
  <c r="AK4293" i="3"/>
  <c r="AJ4293" i="3"/>
  <c r="AI4293" i="3"/>
  <c r="AH4293" i="3"/>
  <c r="AP4292" i="3"/>
  <c r="AM4292" i="3"/>
  <c r="AL4292" i="3"/>
  <c r="AK4292" i="3"/>
  <c r="AJ4292" i="3"/>
  <c r="AI4292" i="3"/>
  <c r="AH4292" i="3"/>
  <c r="AP4291" i="3"/>
  <c r="AM4291" i="3"/>
  <c r="AL4291" i="3"/>
  <c r="AK4291" i="3"/>
  <c r="AJ4291" i="3"/>
  <c r="AI4291" i="3"/>
  <c r="AH4291" i="3"/>
  <c r="AP4290" i="3"/>
  <c r="AM4290" i="3"/>
  <c r="AL4290" i="3"/>
  <c r="AK4290" i="3"/>
  <c r="AJ4290" i="3"/>
  <c r="AI4290" i="3"/>
  <c r="AH4290" i="3"/>
  <c r="AP4289" i="3"/>
  <c r="AM4289" i="3"/>
  <c r="AL4289" i="3"/>
  <c r="AK4289" i="3"/>
  <c r="AJ4289" i="3"/>
  <c r="AI4289" i="3"/>
  <c r="AH4289" i="3"/>
  <c r="AP4288" i="3"/>
  <c r="AM4288" i="3"/>
  <c r="AL4288" i="3"/>
  <c r="AK4288" i="3"/>
  <c r="AJ4288" i="3"/>
  <c r="AI4288" i="3"/>
  <c r="AH4288" i="3"/>
  <c r="AP4287" i="3"/>
  <c r="AM4287" i="3"/>
  <c r="AL4287" i="3"/>
  <c r="AK4287" i="3"/>
  <c r="AJ4287" i="3"/>
  <c r="AI4287" i="3"/>
  <c r="AH4287" i="3"/>
  <c r="AP4286" i="3"/>
  <c r="AM4286" i="3"/>
  <c r="AL4286" i="3"/>
  <c r="AK4286" i="3"/>
  <c r="AJ4286" i="3"/>
  <c r="AI4286" i="3"/>
  <c r="AH4286" i="3"/>
  <c r="AP4285" i="3"/>
  <c r="AM4285" i="3"/>
  <c r="AL4285" i="3"/>
  <c r="AK4285" i="3"/>
  <c r="AJ4285" i="3"/>
  <c r="AI4285" i="3"/>
  <c r="AH4285" i="3"/>
  <c r="AP4284" i="3"/>
  <c r="AM4284" i="3"/>
  <c r="AL4284" i="3"/>
  <c r="AK4284" i="3"/>
  <c r="AJ4284" i="3"/>
  <c r="AI4284" i="3"/>
  <c r="AH4284" i="3"/>
  <c r="AP4283" i="3"/>
  <c r="AM4283" i="3"/>
  <c r="AL4283" i="3"/>
  <c r="AK4283" i="3"/>
  <c r="AJ4283" i="3"/>
  <c r="AI4283" i="3"/>
  <c r="AH4283" i="3"/>
  <c r="AP4282" i="3"/>
  <c r="AM4282" i="3"/>
  <c r="AL4282" i="3"/>
  <c r="AK4282" i="3"/>
  <c r="AJ4282" i="3"/>
  <c r="AI4282" i="3"/>
  <c r="AH4282" i="3"/>
  <c r="AP4281" i="3"/>
  <c r="AM4281" i="3"/>
  <c r="AL4281" i="3"/>
  <c r="AK4281" i="3"/>
  <c r="AJ4281" i="3"/>
  <c r="AI4281" i="3"/>
  <c r="AH4281" i="3"/>
  <c r="AP4280" i="3"/>
  <c r="AM4280" i="3"/>
  <c r="AL4280" i="3"/>
  <c r="AK4280" i="3"/>
  <c r="AJ4280" i="3"/>
  <c r="AI4280" i="3"/>
  <c r="AH4280" i="3"/>
  <c r="AP4279" i="3"/>
  <c r="AM4279" i="3"/>
  <c r="AL4279" i="3"/>
  <c r="AK4279" i="3"/>
  <c r="AJ4279" i="3"/>
  <c r="AI4279" i="3"/>
  <c r="AH4279" i="3"/>
  <c r="AP4278" i="3"/>
  <c r="AM4278" i="3"/>
  <c r="AL4278" i="3"/>
  <c r="AK4278" i="3"/>
  <c r="AJ4278" i="3"/>
  <c r="AI4278" i="3"/>
  <c r="AH4278" i="3"/>
  <c r="AP4277" i="3"/>
  <c r="AM4277" i="3"/>
  <c r="AL4277" i="3"/>
  <c r="AK4277" i="3"/>
  <c r="AJ4277" i="3"/>
  <c r="AI4277" i="3"/>
  <c r="AH4277" i="3"/>
  <c r="AP4276" i="3"/>
  <c r="AM4276" i="3"/>
  <c r="AL4276" i="3"/>
  <c r="AK4276" i="3"/>
  <c r="AJ4276" i="3"/>
  <c r="AI4276" i="3"/>
  <c r="AH4276" i="3"/>
  <c r="AP4275" i="3"/>
  <c r="AM4275" i="3"/>
  <c r="AL4275" i="3"/>
  <c r="AK4275" i="3"/>
  <c r="AJ4275" i="3"/>
  <c r="AI4275" i="3"/>
  <c r="AH4275" i="3"/>
  <c r="AP4274" i="3"/>
  <c r="AM4274" i="3"/>
  <c r="AL4274" i="3"/>
  <c r="AK4274" i="3"/>
  <c r="AJ4274" i="3"/>
  <c r="AI4274" i="3"/>
  <c r="AH4274" i="3"/>
  <c r="AP4273" i="3"/>
  <c r="AM4273" i="3"/>
  <c r="AL4273" i="3"/>
  <c r="AK4273" i="3"/>
  <c r="AJ4273" i="3"/>
  <c r="AI4273" i="3"/>
  <c r="AH4273" i="3"/>
  <c r="AP4272" i="3"/>
  <c r="AM4272" i="3"/>
  <c r="AL4272" i="3"/>
  <c r="AK4272" i="3"/>
  <c r="AJ4272" i="3"/>
  <c r="AI4272" i="3"/>
  <c r="AH4272" i="3"/>
  <c r="AP4271" i="3"/>
  <c r="AM4271" i="3"/>
  <c r="AL4271" i="3"/>
  <c r="AK4271" i="3"/>
  <c r="AJ4271" i="3"/>
  <c r="AI4271" i="3"/>
  <c r="AH4271" i="3"/>
  <c r="AP4270" i="3"/>
  <c r="AM4270" i="3"/>
  <c r="AL4270" i="3"/>
  <c r="AK4270" i="3"/>
  <c r="AJ4270" i="3"/>
  <c r="AI4270" i="3"/>
  <c r="AH4270" i="3"/>
  <c r="AP4269" i="3"/>
  <c r="AM4269" i="3"/>
  <c r="AL4269" i="3"/>
  <c r="AK4269" i="3"/>
  <c r="AJ4269" i="3"/>
  <c r="AI4269" i="3"/>
  <c r="AH4269" i="3"/>
  <c r="AP4268" i="3"/>
  <c r="AM4268" i="3"/>
  <c r="AL4268" i="3"/>
  <c r="AK4268" i="3"/>
  <c r="AJ4268" i="3"/>
  <c r="AI4268" i="3"/>
  <c r="AH4268" i="3"/>
  <c r="AP4267" i="3"/>
  <c r="AM4267" i="3"/>
  <c r="AL4267" i="3"/>
  <c r="AK4267" i="3"/>
  <c r="AJ4267" i="3"/>
  <c r="AI4267" i="3"/>
  <c r="AH4267" i="3"/>
  <c r="AP4266" i="3"/>
  <c r="AM4266" i="3"/>
  <c r="AL4266" i="3"/>
  <c r="AK4266" i="3"/>
  <c r="AJ4266" i="3"/>
  <c r="AI4266" i="3"/>
  <c r="AH4266" i="3"/>
  <c r="AP4265" i="3"/>
  <c r="AM4265" i="3"/>
  <c r="AL4265" i="3"/>
  <c r="AK4265" i="3"/>
  <c r="AJ4265" i="3"/>
  <c r="AI4265" i="3"/>
  <c r="AH4265" i="3"/>
  <c r="AP4264" i="3" l="1"/>
  <c r="AM4264" i="3"/>
  <c r="AL4264" i="3"/>
  <c r="AK4264" i="3"/>
  <c r="AJ4264" i="3"/>
  <c r="AI4264" i="3"/>
  <c r="AH4264" i="3"/>
  <c r="AP4263" i="3"/>
  <c r="AM4263" i="3"/>
  <c r="AL4263" i="3"/>
  <c r="AK4263" i="3"/>
  <c r="AJ4263" i="3"/>
  <c r="AI4263" i="3"/>
  <c r="AH4263" i="3"/>
  <c r="AP4262" i="3"/>
  <c r="AM4262" i="3"/>
  <c r="AL4262" i="3"/>
  <c r="AK4262" i="3"/>
  <c r="AJ4262" i="3"/>
  <c r="AI4262" i="3"/>
  <c r="AH4262" i="3"/>
  <c r="AP4261" i="3"/>
  <c r="AM4261" i="3"/>
  <c r="AL4261" i="3"/>
  <c r="AK4261" i="3"/>
  <c r="AJ4261" i="3"/>
  <c r="AI4261" i="3"/>
  <c r="AH4261" i="3"/>
  <c r="AP4260" i="3"/>
  <c r="AM4260" i="3"/>
  <c r="AL4260" i="3"/>
  <c r="AK4260" i="3"/>
  <c r="AJ4260" i="3"/>
  <c r="AI4260" i="3"/>
  <c r="AH4260" i="3"/>
  <c r="AP4259" i="3"/>
  <c r="AM4259" i="3"/>
  <c r="AL4259" i="3"/>
  <c r="AK4259" i="3"/>
  <c r="AJ4259" i="3"/>
  <c r="AI4259" i="3"/>
  <c r="AH4259" i="3"/>
  <c r="AP4258" i="3"/>
  <c r="AM4258" i="3"/>
  <c r="AL4258" i="3"/>
  <c r="AK4258" i="3"/>
  <c r="AJ4258" i="3"/>
  <c r="AI4258" i="3"/>
  <c r="AH4258" i="3"/>
  <c r="AP4257" i="3"/>
  <c r="AM4257" i="3"/>
  <c r="AL4257" i="3"/>
  <c r="AK4257" i="3"/>
  <c r="AJ4257" i="3"/>
  <c r="AI4257" i="3"/>
  <c r="AH4257" i="3"/>
  <c r="AP4256" i="3"/>
  <c r="AM4256" i="3"/>
  <c r="AL4256" i="3"/>
  <c r="AK4256" i="3"/>
  <c r="AJ4256" i="3"/>
  <c r="AI4256" i="3"/>
  <c r="AH4256" i="3"/>
  <c r="AP4255" i="3"/>
  <c r="AM4255" i="3"/>
  <c r="AL4255" i="3"/>
  <c r="AK4255" i="3"/>
  <c r="AJ4255" i="3"/>
  <c r="AI4255" i="3"/>
  <c r="AH4255" i="3"/>
  <c r="AP4254" i="3"/>
  <c r="AM4254" i="3"/>
  <c r="AL4254" i="3"/>
  <c r="AK4254" i="3"/>
  <c r="AJ4254" i="3"/>
  <c r="AI4254" i="3"/>
  <c r="AH4254" i="3"/>
  <c r="AP4253" i="3"/>
  <c r="AM4253" i="3"/>
  <c r="AL4253" i="3"/>
  <c r="AK4253" i="3"/>
  <c r="AJ4253" i="3"/>
  <c r="AI4253" i="3"/>
  <c r="AH4253" i="3"/>
  <c r="AP4252" i="3"/>
  <c r="AM4252" i="3"/>
  <c r="AL4252" i="3"/>
  <c r="AK4252" i="3"/>
  <c r="AJ4252" i="3"/>
  <c r="AI4252" i="3"/>
  <c r="AH4252" i="3"/>
  <c r="AP4251" i="3"/>
  <c r="AM4251" i="3"/>
  <c r="AL4251" i="3"/>
  <c r="AK4251" i="3"/>
  <c r="AJ4251" i="3"/>
  <c r="AI4251" i="3"/>
  <c r="AH4251" i="3"/>
  <c r="AP4250" i="3"/>
  <c r="AM4250" i="3"/>
  <c r="AL4250" i="3"/>
  <c r="AK4250" i="3"/>
  <c r="AJ4250" i="3"/>
  <c r="AI4250" i="3"/>
  <c r="AH4250" i="3"/>
  <c r="AP4249" i="3"/>
  <c r="AM4249" i="3"/>
  <c r="AL4249" i="3"/>
  <c r="AK4249" i="3"/>
  <c r="AJ4249" i="3"/>
  <c r="AI4249" i="3"/>
  <c r="AH4249" i="3"/>
  <c r="AP4248" i="3"/>
  <c r="AM4248" i="3"/>
  <c r="AL4248" i="3"/>
  <c r="AK4248" i="3"/>
  <c r="AJ4248" i="3"/>
  <c r="AI4248" i="3"/>
  <c r="AH4248" i="3"/>
  <c r="AP4247" i="3"/>
  <c r="AM4247" i="3"/>
  <c r="AL4247" i="3"/>
  <c r="AK4247" i="3"/>
  <c r="AJ4247" i="3"/>
  <c r="AI4247" i="3"/>
  <c r="AH4247" i="3"/>
  <c r="AP4246" i="3"/>
  <c r="AM4246" i="3"/>
  <c r="AL4246" i="3"/>
  <c r="AK4246" i="3"/>
  <c r="AJ4246" i="3"/>
  <c r="AI4246" i="3"/>
  <c r="AH4246" i="3"/>
  <c r="AP4245" i="3"/>
  <c r="AM4245" i="3"/>
  <c r="AL4245" i="3"/>
  <c r="AK4245" i="3"/>
  <c r="AJ4245" i="3"/>
  <c r="AI4245" i="3"/>
  <c r="AH4245" i="3"/>
  <c r="AP4244" i="3"/>
  <c r="AM4244" i="3"/>
  <c r="AL4244" i="3"/>
  <c r="AK4244" i="3"/>
  <c r="AJ4244" i="3"/>
  <c r="AI4244" i="3"/>
  <c r="AH4244" i="3"/>
  <c r="AP4243" i="3"/>
  <c r="AM4243" i="3"/>
  <c r="AL4243" i="3"/>
  <c r="AK4243" i="3"/>
  <c r="AJ4243" i="3"/>
  <c r="AI4243" i="3"/>
  <c r="AH4243" i="3"/>
  <c r="AP4242" i="3"/>
  <c r="AM4242" i="3"/>
  <c r="AL4242" i="3"/>
  <c r="AK4242" i="3"/>
  <c r="AJ4242" i="3"/>
  <c r="AI4242" i="3"/>
  <c r="AH4242" i="3"/>
  <c r="AP4241" i="3"/>
  <c r="AM4241" i="3"/>
  <c r="AL4241" i="3"/>
  <c r="AK4241" i="3"/>
  <c r="AJ4241" i="3"/>
  <c r="AI4241" i="3"/>
  <c r="AH4241" i="3"/>
  <c r="AP4240" i="3"/>
  <c r="AM4240" i="3"/>
  <c r="AL4240" i="3"/>
  <c r="AK4240" i="3"/>
  <c r="AJ4240" i="3"/>
  <c r="AI4240" i="3"/>
  <c r="AH4240" i="3"/>
  <c r="AP4239" i="3"/>
  <c r="AM4239" i="3"/>
  <c r="AL4239" i="3"/>
  <c r="AK4239" i="3"/>
  <c r="AJ4239" i="3"/>
  <c r="AI4239" i="3"/>
  <c r="AH4239" i="3"/>
  <c r="AP4238" i="3"/>
  <c r="AM4238" i="3"/>
  <c r="AL4238" i="3"/>
  <c r="AK4238" i="3"/>
  <c r="AJ4238" i="3"/>
  <c r="AI4238" i="3"/>
  <c r="AH4238" i="3"/>
  <c r="AP4237" i="3"/>
  <c r="AM4237" i="3"/>
  <c r="AL4237" i="3"/>
  <c r="AK4237" i="3"/>
  <c r="AJ4237" i="3"/>
  <c r="AI4237" i="3"/>
  <c r="AH4237" i="3"/>
  <c r="AP4236" i="3"/>
  <c r="AM4236" i="3"/>
  <c r="AL4236" i="3"/>
  <c r="AK4236" i="3"/>
  <c r="AJ4236" i="3"/>
  <c r="AI4236" i="3"/>
  <c r="AH4236" i="3"/>
  <c r="AP4235" i="3"/>
  <c r="AM4235" i="3"/>
  <c r="AL4235" i="3"/>
  <c r="AK4235" i="3"/>
  <c r="AJ4235" i="3"/>
  <c r="AI4235" i="3"/>
  <c r="AH4235" i="3"/>
  <c r="AP4234" i="3"/>
  <c r="AM4234" i="3"/>
  <c r="AL4234" i="3"/>
  <c r="AK4234" i="3"/>
  <c r="AJ4234" i="3"/>
  <c r="AI4234" i="3"/>
  <c r="AH4234" i="3"/>
  <c r="AP4233" i="3"/>
  <c r="AM4233" i="3"/>
  <c r="AL4233" i="3"/>
  <c r="AK4233" i="3"/>
  <c r="AJ4233" i="3"/>
  <c r="AI4233" i="3"/>
  <c r="AH4233" i="3"/>
  <c r="AP4232" i="3"/>
  <c r="AM4232" i="3"/>
  <c r="AL4232" i="3"/>
  <c r="AK4232" i="3"/>
  <c r="AJ4232" i="3"/>
  <c r="AI4232" i="3"/>
  <c r="AH4232" i="3"/>
  <c r="AP4231" i="3"/>
  <c r="AM4231" i="3"/>
  <c r="AL4231" i="3"/>
  <c r="AK4231" i="3"/>
  <c r="AJ4231" i="3"/>
  <c r="AI4231" i="3"/>
  <c r="AH4231" i="3"/>
  <c r="AP4230" i="3"/>
  <c r="AM4230" i="3"/>
  <c r="AL4230" i="3"/>
  <c r="AK4230" i="3"/>
  <c r="AJ4230" i="3"/>
  <c r="AI4230" i="3"/>
  <c r="AH4230" i="3"/>
  <c r="AP4229" i="3"/>
  <c r="AM4229" i="3"/>
  <c r="AL4229" i="3"/>
  <c r="AK4229" i="3"/>
  <c r="AJ4229" i="3"/>
  <c r="AI4229" i="3"/>
  <c r="AH4229" i="3"/>
  <c r="AP4228" i="3"/>
  <c r="AM4228" i="3"/>
  <c r="AL4228" i="3"/>
  <c r="AK4228" i="3"/>
  <c r="AJ4228" i="3"/>
  <c r="AI4228" i="3"/>
  <c r="AH4228" i="3"/>
  <c r="AP4227" i="3"/>
  <c r="AM4227" i="3"/>
  <c r="AL4227" i="3"/>
  <c r="AK4227" i="3"/>
  <c r="AJ4227" i="3"/>
  <c r="AI4227" i="3"/>
  <c r="AH4227" i="3"/>
  <c r="AP4226" i="3"/>
  <c r="AM4226" i="3"/>
  <c r="AL4226" i="3"/>
  <c r="AK4226" i="3"/>
  <c r="AJ4226" i="3"/>
  <c r="AI4226" i="3"/>
  <c r="AH4226" i="3"/>
  <c r="AP4225" i="3"/>
  <c r="AM4225" i="3"/>
  <c r="AL4225" i="3"/>
  <c r="AK4225" i="3"/>
  <c r="AJ4225" i="3"/>
  <c r="AI4225" i="3"/>
  <c r="AH4225" i="3"/>
  <c r="AP4224" i="3"/>
  <c r="AM4224" i="3"/>
  <c r="AL4224" i="3"/>
  <c r="AK4224" i="3"/>
  <c r="AJ4224" i="3"/>
  <c r="AI4224" i="3"/>
  <c r="AH4224" i="3"/>
  <c r="AP4223" i="3"/>
  <c r="AM4223" i="3"/>
  <c r="AL4223" i="3"/>
  <c r="AK4223" i="3"/>
  <c r="AJ4223" i="3"/>
  <c r="AI4223" i="3"/>
  <c r="AH4223" i="3"/>
  <c r="AP4222" i="3"/>
  <c r="AM4222" i="3"/>
  <c r="AL4222" i="3"/>
  <c r="AK4222" i="3"/>
  <c r="AJ4222" i="3"/>
  <c r="AI4222" i="3"/>
  <c r="AH4222" i="3"/>
  <c r="AP4221" i="3"/>
  <c r="AM4221" i="3"/>
  <c r="AL4221" i="3"/>
  <c r="AK4221" i="3"/>
  <c r="AJ4221" i="3"/>
  <c r="AI4221" i="3"/>
  <c r="AH4221" i="3"/>
  <c r="AP4220" i="3"/>
  <c r="AM4220" i="3"/>
  <c r="AL4220" i="3"/>
  <c r="AK4220" i="3"/>
  <c r="AJ4220" i="3"/>
  <c r="AI4220" i="3"/>
  <c r="AH4220" i="3"/>
  <c r="AP4219" i="3"/>
  <c r="AM4219" i="3"/>
  <c r="AL4219" i="3"/>
  <c r="AK4219" i="3"/>
  <c r="AJ4219" i="3"/>
  <c r="AI4219" i="3"/>
  <c r="AH4219" i="3"/>
  <c r="AP4218" i="3"/>
  <c r="AM4218" i="3"/>
  <c r="AL4218" i="3"/>
  <c r="AK4218" i="3"/>
  <c r="AJ4218" i="3"/>
  <c r="AI4218" i="3"/>
  <c r="AH4218" i="3"/>
  <c r="AP4217" i="3"/>
  <c r="AM4217" i="3"/>
  <c r="AL4217" i="3"/>
  <c r="AK4217" i="3"/>
  <c r="AJ4217" i="3"/>
  <c r="AI4217" i="3"/>
  <c r="AH4217" i="3"/>
  <c r="AP4216" i="3"/>
  <c r="AM4216" i="3"/>
  <c r="AL4216" i="3"/>
  <c r="AK4216" i="3"/>
  <c r="AJ4216" i="3"/>
  <c r="AI4216" i="3"/>
  <c r="AH4216" i="3"/>
  <c r="AP4215" i="3"/>
  <c r="AM4215" i="3"/>
  <c r="AL4215" i="3"/>
  <c r="AK4215" i="3"/>
  <c r="AJ4215" i="3"/>
  <c r="AI4215" i="3"/>
  <c r="AH4215" i="3"/>
  <c r="AP4214" i="3"/>
  <c r="AM4214" i="3"/>
  <c r="AL4214" i="3"/>
  <c r="AK4214" i="3"/>
  <c r="AJ4214" i="3"/>
  <c r="AI4214" i="3"/>
  <c r="AH4214" i="3"/>
  <c r="AP4213" i="3"/>
  <c r="AM4213" i="3"/>
  <c r="AL4213" i="3"/>
  <c r="AK4213" i="3"/>
  <c r="AJ4213" i="3"/>
  <c r="AI4213" i="3"/>
  <c r="AH4213" i="3"/>
  <c r="AP4212" i="3"/>
  <c r="AM4212" i="3"/>
  <c r="AL4212" i="3"/>
  <c r="AK4212" i="3"/>
  <c r="AJ4212" i="3"/>
  <c r="AI4212" i="3"/>
  <c r="AH4212" i="3"/>
  <c r="AP4211" i="3"/>
  <c r="AM4211" i="3"/>
  <c r="AL4211" i="3"/>
  <c r="AK4211" i="3"/>
  <c r="AJ4211" i="3"/>
  <c r="AI4211" i="3"/>
  <c r="AH4211" i="3"/>
  <c r="AP4210" i="3"/>
  <c r="AM4210" i="3"/>
  <c r="AL4210" i="3"/>
  <c r="AK4210" i="3"/>
  <c r="AJ4210" i="3"/>
  <c r="AI4210" i="3"/>
  <c r="AH4210" i="3"/>
  <c r="AP4209" i="3"/>
  <c r="AM4209" i="3"/>
  <c r="AL4209" i="3"/>
  <c r="AK4209" i="3"/>
  <c r="AJ4209" i="3"/>
  <c r="AI4209" i="3"/>
  <c r="AH4209" i="3"/>
  <c r="AP4208" i="3"/>
  <c r="AM4208" i="3"/>
  <c r="AL4208" i="3"/>
  <c r="AK4208" i="3"/>
  <c r="AJ4208" i="3"/>
  <c r="AI4208" i="3"/>
  <c r="AH4208" i="3"/>
  <c r="AP4207" i="3"/>
  <c r="AM4207" i="3"/>
  <c r="AL4207" i="3"/>
  <c r="AK4207" i="3"/>
  <c r="AJ4207" i="3"/>
  <c r="AI4207" i="3"/>
  <c r="AH4207" i="3"/>
  <c r="AP4206" i="3"/>
  <c r="AM4206" i="3"/>
  <c r="AL4206" i="3"/>
  <c r="AK4206" i="3"/>
  <c r="AJ4206" i="3"/>
  <c r="AI4206" i="3"/>
  <c r="AH4206" i="3"/>
  <c r="AP4205" i="3"/>
  <c r="AM4205" i="3"/>
  <c r="AL4205" i="3"/>
  <c r="AK4205" i="3"/>
  <c r="AJ4205" i="3"/>
  <c r="AI4205" i="3"/>
  <c r="AH4205" i="3"/>
  <c r="AP4204" i="3"/>
  <c r="AM4204" i="3"/>
  <c r="AL4204" i="3"/>
  <c r="AK4204" i="3"/>
  <c r="AJ4204" i="3"/>
  <c r="AI4204" i="3"/>
  <c r="AH4204" i="3"/>
  <c r="AP4203" i="3"/>
  <c r="AM4203" i="3"/>
  <c r="AL4203" i="3"/>
  <c r="AK4203" i="3"/>
  <c r="AJ4203" i="3"/>
  <c r="AI4203" i="3"/>
  <c r="AH4203" i="3"/>
  <c r="AP4202" i="3"/>
  <c r="AM4202" i="3"/>
  <c r="AL4202" i="3"/>
  <c r="AK4202" i="3"/>
  <c r="AJ4202" i="3"/>
  <c r="AI4202" i="3"/>
  <c r="AH4202" i="3"/>
  <c r="AP4201" i="3"/>
  <c r="AM4201" i="3"/>
  <c r="AL4201" i="3"/>
  <c r="AK4201" i="3"/>
  <c r="AJ4201" i="3"/>
  <c r="AI4201" i="3"/>
  <c r="AH4201" i="3"/>
  <c r="AP4200" i="3"/>
  <c r="AM4200" i="3"/>
  <c r="AL4200" i="3"/>
  <c r="AK4200" i="3"/>
  <c r="AJ4200" i="3"/>
  <c r="AI4200" i="3"/>
  <c r="AH4200" i="3"/>
  <c r="AP4199" i="3"/>
  <c r="AM4199" i="3"/>
  <c r="AL4199" i="3"/>
  <c r="AK4199" i="3"/>
  <c r="AJ4199" i="3"/>
  <c r="AI4199" i="3"/>
  <c r="AH4199" i="3"/>
  <c r="AP4198" i="3"/>
  <c r="AM4198" i="3"/>
  <c r="AL4198" i="3"/>
  <c r="AK4198" i="3"/>
  <c r="AJ4198" i="3"/>
  <c r="AI4198" i="3"/>
  <c r="AH4198" i="3"/>
  <c r="AP4197" i="3"/>
  <c r="AM4197" i="3"/>
  <c r="AL4197" i="3"/>
  <c r="AK4197" i="3"/>
  <c r="AJ4197" i="3"/>
  <c r="AI4197" i="3"/>
  <c r="AH4197" i="3"/>
  <c r="AP4196" i="3"/>
  <c r="AM4196" i="3"/>
  <c r="AL4196" i="3"/>
  <c r="AK4196" i="3"/>
  <c r="AJ4196" i="3"/>
  <c r="AI4196" i="3"/>
  <c r="AH4196" i="3"/>
  <c r="AP4195" i="3"/>
  <c r="AM4195" i="3"/>
  <c r="AL4195" i="3"/>
  <c r="AK4195" i="3"/>
  <c r="AJ4195" i="3"/>
  <c r="AI4195" i="3"/>
  <c r="AH4195" i="3"/>
  <c r="AP4194" i="3"/>
  <c r="AM4194" i="3"/>
  <c r="AL4194" i="3"/>
  <c r="AK4194" i="3"/>
  <c r="AJ4194" i="3"/>
  <c r="AI4194" i="3"/>
  <c r="AH4194" i="3"/>
  <c r="AP4193" i="3"/>
  <c r="AM4193" i="3"/>
  <c r="AL4193" i="3"/>
  <c r="AK4193" i="3"/>
  <c r="AJ4193" i="3"/>
  <c r="AI4193" i="3"/>
  <c r="AH4193" i="3"/>
  <c r="AP4192" i="3"/>
  <c r="AM4192" i="3"/>
  <c r="AL4192" i="3"/>
  <c r="AK4192" i="3"/>
  <c r="AJ4192" i="3"/>
  <c r="AI4192" i="3"/>
  <c r="AH4192" i="3"/>
  <c r="AP4191" i="3"/>
  <c r="AM4191" i="3"/>
  <c r="AL4191" i="3"/>
  <c r="AK4191" i="3"/>
  <c r="AJ4191" i="3"/>
  <c r="AI4191" i="3"/>
  <c r="AH4191" i="3"/>
  <c r="AP4190" i="3"/>
  <c r="AM4190" i="3"/>
  <c r="AL4190" i="3"/>
  <c r="AK4190" i="3"/>
  <c r="AJ4190" i="3"/>
  <c r="AI4190" i="3"/>
  <c r="AH4190" i="3"/>
  <c r="AP4189" i="3"/>
  <c r="AM4189" i="3"/>
  <c r="AL4189" i="3"/>
  <c r="AK4189" i="3"/>
  <c r="AJ4189" i="3"/>
  <c r="AI4189" i="3"/>
  <c r="AH4189" i="3"/>
  <c r="AP4188" i="3"/>
  <c r="AM4188" i="3"/>
  <c r="AL4188" i="3"/>
  <c r="AK4188" i="3"/>
  <c r="AJ4188" i="3"/>
  <c r="AI4188" i="3"/>
  <c r="AH4188" i="3"/>
  <c r="AP4187" i="3"/>
  <c r="AM4187" i="3"/>
  <c r="AL4187" i="3"/>
  <c r="AK4187" i="3"/>
  <c r="AJ4187" i="3"/>
  <c r="AI4187" i="3"/>
  <c r="AH4187" i="3"/>
  <c r="AP4186" i="3"/>
  <c r="AM4186" i="3"/>
  <c r="AL4186" i="3"/>
  <c r="AK4186" i="3"/>
  <c r="AJ4186" i="3"/>
  <c r="AI4186" i="3"/>
  <c r="AH4186" i="3"/>
  <c r="AP4185" i="3"/>
  <c r="AM4185" i="3"/>
  <c r="AL4185" i="3"/>
  <c r="AK4185" i="3"/>
  <c r="AJ4185" i="3"/>
  <c r="AI4185" i="3"/>
  <c r="AH4185" i="3"/>
  <c r="AP4184" i="3"/>
  <c r="AM4184" i="3"/>
  <c r="AL4184" i="3"/>
  <c r="AK4184" i="3"/>
  <c r="AJ4184" i="3"/>
  <c r="AI4184" i="3"/>
  <c r="AH4184" i="3"/>
  <c r="AP4183" i="3"/>
  <c r="AM4183" i="3"/>
  <c r="AL4183" i="3"/>
  <c r="AK4183" i="3"/>
  <c r="AJ4183" i="3"/>
  <c r="AI4183" i="3"/>
  <c r="AH4183" i="3"/>
  <c r="AP4182" i="3"/>
  <c r="AM4182" i="3"/>
  <c r="AL4182" i="3"/>
  <c r="AK4182" i="3"/>
  <c r="AJ4182" i="3"/>
  <c r="AI4182" i="3"/>
  <c r="AH4182" i="3"/>
  <c r="AP4181" i="3"/>
  <c r="AM4181" i="3"/>
  <c r="AL4181" i="3"/>
  <c r="AK4181" i="3"/>
  <c r="AJ4181" i="3"/>
  <c r="AI4181" i="3"/>
  <c r="AH4181" i="3"/>
  <c r="AP4180" i="3"/>
  <c r="AM4180" i="3"/>
  <c r="AL4180" i="3"/>
  <c r="AK4180" i="3"/>
  <c r="AJ4180" i="3"/>
  <c r="AI4180" i="3"/>
  <c r="AH4180" i="3"/>
  <c r="AP4179" i="3"/>
  <c r="AM4179" i="3"/>
  <c r="AL4179" i="3"/>
  <c r="AK4179" i="3"/>
  <c r="AJ4179" i="3"/>
  <c r="AI4179" i="3"/>
  <c r="AH4179" i="3"/>
  <c r="AP4178" i="3"/>
  <c r="AM4178" i="3"/>
  <c r="AL4178" i="3"/>
  <c r="AK4178" i="3"/>
  <c r="AJ4178" i="3"/>
  <c r="AI4178" i="3"/>
  <c r="AH4178" i="3"/>
  <c r="AP4177" i="3"/>
  <c r="AM4177" i="3"/>
  <c r="AL4177" i="3"/>
  <c r="AK4177" i="3"/>
  <c r="AJ4177" i="3"/>
  <c r="AI4177" i="3"/>
  <c r="AH4177" i="3"/>
  <c r="AP4176" i="3"/>
  <c r="AM4176" i="3"/>
  <c r="AL4176" i="3"/>
  <c r="AK4176" i="3"/>
  <c r="AJ4176" i="3"/>
  <c r="AI4176" i="3"/>
  <c r="AH4176" i="3"/>
  <c r="AP4175" i="3"/>
  <c r="AM4175" i="3"/>
  <c r="AL4175" i="3"/>
  <c r="AK4175" i="3"/>
  <c r="AJ4175" i="3"/>
  <c r="AI4175" i="3"/>
  <c r="AH4175" i="3"/>
  <c r="AP4174" i="3"/>
  <c r="AM4174" i="3"/>
  <c r="AL4174" i="3"/>
  <c r="AK4174" i="3"/>
  <c r="AJ4174" i="3"/>
  <c r="AI4174" i="3"/>
  <c r="AH4174" i="3"/>
  <c r="AP4173" i="3"/>
  <c r="AM4173" i="3"/>
  <c r="AL4173" i="3"/>
  <c r="AK4173" i="3"/>
  <c r="AJ4173" i="3"/>
  <c r="AI4173" i="3"/>
  <c r="AH4173" i="3"/>
  <c r="AP4172" i="3"/>
  <c r="AM4172" i="3"/>
  <c r="AL4172" i="3"/>
  <c r="AK4172" i="3"/>
  <c r="AJ4172" i="3"/>
  <c r="AI4172" i="3"/>
  <c r="AH4172" i="3"/>
  <c r="AP4171" i="3"/>
  <c r="AM4171" i="3"/>
  <c r="AL4171" i="3"/>
  <c r="AK4171" i="3"/>
  <c r="AJ4171" i="3"/>
  <c r="AI4171" i="3"/>
  <c r="AH4171" i="3"/>
  <c r="AP4170" i="3"/>
  <c r="AM4170" i="3"/>
  <c r="AL4170" i="3"/>
  <c r="AK4170" i="3"/>
  <c r="AJ4170" i="3"/>
  <c r="AI4170" i="3"/>
  <c r="AH4170" i="3"/>
  <c r="AP4169" i="3"/>
  <c r="AM4169" i="3"/>
  <c r="AL4169" i="3"/>
  <c r="AK4169" i="3"/>
  <c r="AJ4169" i="3"/>
  <c r="AI4169" i="3"/>
  <c r="AH4169" i="3"/>
  <c r="AP4168" i="3"/>
  <c r="AM4168" i="3"/>
  <c r="AL4168" i="3"/>
  <c r="AK4168" i="3"/>
  <c r="AJ4168" i="3"/>
  <c r="AI4168" i="3"/>
  <c r="AH4168" i="3"/>
  <c r="AP4167" i="3"/>
  <c r="AM4167" i="3"/>
  <c r="AL4167" i="3"/>
  <c r="AK4167" i="3"/>
  <c r="AJ4167" i="3"/>
  <c r="AI4167" i="3"/>
  <c r="AH4167" i="3"/>
  <c r="AP4166" i="3"/>
  <c r="AM4166" i="3"/>
  <c r="AL4166" i="3"/>
  <c r="AK4166" i="3"/>
  <c r="AJ4166" i="3"/>
  <c r="AI4166" i="3"/>
  <c r="AH4166" i="3"/>
  <c r="AP4165" i="3"/>
  <c r="AM4165" i="3"/>
  <c r="AL4165" i="3"/>
  <c r="AK4165" i="3"/>
  <c r="AJ4165" i="3"/>
  <c r="AI4165" i="3"/>
  <c r="AH4165" i="3"/>
  <c r="AP4164" i="3"/>
  <c r="AM4164" i="3"/>
  <c r="AL4164" i="3"/>
  <c r="AK4164" i="3"/>
  <c r="AJ4164" i="3"/>
  <c r="AI4164" i="3"/>
  <c r="AH4164" i="3"/>
  <c r="AP4163" i="3"/>
  <c r="AM4163" i="3"/>
  <c r="AL4163" i="3"/>
  <c r="AK4163" i="3"/>
  <c r="AJ4163" i="3"/>
  <c r="AI4163" i="3"/>
  <c r="AH4163" i="3"/>
  <c r="AP4162" i="3"/>
  <c r="AM4162" i="3"/>
  <c r="AL4162" i="3"/>
  <c r="AK4162" i="3"/>
  <c r="AJ4162" i="3"/>
  <c r="AI4162" i="3"/>
  <c r="AH4162" i="3"/>
  <c r="AP4161" i="3"/>
  <c r="AM4161" i="3"/>
  <c r="AL4161" i="3"/>
  <c r="AK4161" i="3"/>
  <c r="AJ4161" i="3"/>
  <c r="AI4161" i="3"/>
  <c r="AH4161" i="3"/>
  <c r="AP4160" i="3"/>
  <c r="AM4160" i="3"/>
  <c r="AL4160" i="3"/>
  <c r="AK4160" i="3"/>
  <c r="AJ4160" i="3"/>
  <c r="AI4160" i="3"/>
  <c r="AH4160" i="3"/>
  <c r="AP4159" i="3"/>
  <c r="AM4159" i="3"/>
  <c r="AL4159" i="3"/>
  <c r="AK4159" i="3"/>
  <c r="AJ4159" i="3"/>
  <c r="AI4159" i="3"/>
  <c r="AH4159" i="3"/>
  <c r="AP4158" i="3"/>
  <c r="AM4158" i="3"/>
  <c r="AL4158" i="3"/>
  <c r="AK4158" i="3"/>
  <c r="AJ4158" i="3"/>
  <c r="AI4158" i="3"/>
  <c r="AH4158" i="3"/>
  <c r="AP4157" i="3"/>
  <c r="AM4157" i="3"/>
  <c r="AL4157" i="3"/>
  <c r="AK4157" i="3"/>
  <c r="AJ4157" i="3"/>
  <c r="AI4157" i="3"/>
  <c r="AH4157" i="3"/>
  <c r="AP4156" i="3"/>
  <c r="AM4156" i="3"/>
  <c r="AL4156" i="3"/>
  <c r="AK4156" i="3"/>
  <c r="AJ4156" i="3"/>
  <c r="AI4156" i="3"/>
  <c r="AH4156" i="3"/>
  <c r="AP4155" i="3"/>
  <c r="AM4155" i="3"/>
  <c r="AL4155" i="3"/>
  <c r="AK4155" i="3"/>
  <c r="AJ4155" i="3"/>
  <c r="AI4155" i="3"/>
  <c r="AH4155" i="3"/>
  <c r="AP4154" i="3"/>
  <c r="AM4154" i="3"/>
  <c r="AL4154" i="3"/>
  <c r="AK4154" i="3"/>
  <c r="AJ4154" i="3"/>
  <c r="AI4154" i="3"/>
  <c r="AH4154" i="3"/>
  <c r="AP4153" i="3"/>
  <c r="AM4153" i="3"/>
  <c r="AL4153" i="3"/>
  <c r="AK4153" i="3"/>
  <c r="AJ4153" i="3"/>
  <c r="AI4153" i="3"/>
  <c r="AH4153" i="3"/>
  <c r="AP4152" i="3"/>
  <c r="AM4152" i="3"/>
  <c r="AL4152" i="3"/>
  <c r="AK4152" i="3"/>
  <c r="AJ4152" i="3"/>
  <c r="AI4152" i="3"/>
  <c r="AH4152" i="3"/>
  <c r="AP4151" i="3"/>
  <c r="AM4151" i="3"/>
  <c r="AL4151" i="3"/>
  <c r="AK4151" i="3"/>
  <c r="AJ4151" i="3"/>
  <c r="AI4151" i="3"/>
  <c r="AH4151" i="3"/>
  <c r="AP4150" i="3"/>
  <c r="AM4150" i="3"/>
  <c r="AL4150" i="3"/>
  <c r="AK4150" i="3"/>
  <c r="AJ4150" i="3"/>
  <c r="AI4150" i="3"/>
  <c r="AH4150" i="3"/>
  <c r="AP4149" i="3"/>
  <c r="AM4149" i="3"/>
  <c r="AL4149" i="3"/>
  <c r="AK4149" i="3"/>
  <c r="AJ4149" i="3"/>
  <c r="AI4149" i="3"/>
  <c r="AH4149" i="3"/>
  <c r="AP4148" i="3"/>
  <c r="AM4148" i="3"/>
  <c r="AL4148" i="3"/>
  <c r="AK4148" i="3"/>
  <c r="AJ4148" i="3"/>
  <c r="AI4148" i="3"/>
  <c r="AH4148" i="3"/>
  <c r="AP4147" i="3"/>
  <c r="AM4147" i="3"/>
  <c r="AL4147" i="3"/>
  <c r="AK4147" i="3"/>
  <c r="AJ4147" i="3"/>
  <c r="AI4147" i="3"/>
  <c r="AH4147" i="3"/>
  <c r="AP4146" i="3"/>
  <c r="AM4146" i="3"/>
  <c r="AL4146" i="3"/>
  <c r="AK4146" i="3"/>
  <c r="AJ4146" i="3"/>
  <c r="AI4146" i="3"/>
  <c r="AH4146" i="3"/>
  <c r="AP4145" i="3"/>
  <c r="AM4145" i="3"/>
  <c r="AL4145" i="3"/>
  <c r="AK4145" i="3"/>
  <c r="AJ4145" i="3"/>
  <c r="AI4145" i="3"/>
  <c r="AH4145" i="3"/>
  <c r="AP4144" i="3"/>
  <c r="AM4144" i="3"/>
  <c r="AL4144" i="3"/>
  <c r="AK4144" i="3"/>
  <c r="AJ4144" i="3"/>
  <c r="AI4144" i="3"/>
  <c r="AH4144" i="3"/>
  <c r="AP4143" i="3"/>
  <c r="AM4143" i="3"/>
  <c r="AL4143" i="3"/>
  <c r="AK4143" i="3"/>
  <c r="AJ4143" i="3"/>
  <c r="AI4143" i="3"/>
  <c r="AH4143" i="3"/>
  <c r="AP4142" i="3"/>
  <c r="AM4142" i="3"/>
  <c r="AL4142" i="3"/>
  <c r="AK4142" i="3"/>
  <c r="AJ4142" i="3"/>
  <c r="AI4142" i="3"/>
  <c r="AH4142" i="3"/>
  <c r="AP4141" i="3"/>
  <c r="AM4141" i="3"/>
  <c r="AL4141" i="3"/>
  <c r="AK4141" i="3"/>
  <c r="AJ4141" i="3"/>
  <c r="AI4141" i="3"/>
  <c r="AH4141" i="3"/>
  <c r="AP4140" i="3"/>
  <c r="AM4140" i="3"/>
  <c r="AL4140" i="3"/>
  <c r="AK4140" i="3"/>
  <c r="AJ4140" i="3"/>
  <c r="AI4140" i="3"/>
  <c r="AH4140" i="3"/>
  <c r="AP4139" i="3"/>
  <c r="AM4139" i="3"/>
  <c r="AL4139" i="3"/>
  <c r="AK4139" i="3"/>
  <c r="AJ4139" i="3"/>
  <c r="AI4139" i="3"/>
  <c r="AH4139" i="3"/>
  <c r="AP4138" i="3"/>
  <c r="AM4138" i="3"/>
  <c r="AL4138" i="3"/>
  <c r="AK4138" i="3"/>
  <c r="AJ4138" i="3"/>
  <c r="AI4138" i="3"/>
  <c r="AH4138" i="3"/>
  <c r="AP4137" i="3"/>
  <c r="AM4137" i="3"/>
  <c r="AL4137" i="3"/>
  <c r="AK4137" i="3"/>
  <c r="AJ4137" i="3"/>
  <c r="AI4137" i="3"/>
  <c r="AH4137" i="3"/>
  <c r="AP4136" i="3"/>
  <c r="AM4136" i="3"/>
  <c r="AL4136" i="3"/>
  <c r="AK4136" i="3"/>
  <c r="AJ4136" i="3"/>
  <c r="AI4136" i="3"/>
  <c r="AH4136" i="3"/>
  <c r="AP4135" i="3"/>
  <c r="AM4135" i="3"/>
  <c r="AL4135" i="3"/>
  <c r="AK4135" i="3"/>
  <c r="AJ4135" i="3"/>
  <c r="AI4135" i="3"/>
  <c r="AH4135" i="3"/>
  <c r="AP4134" i="3"/>
  <c r="AM4134" i="3"/>
  <c r="AL4134" i="3"/>
  <c r="AK4134" i="3"/>
  <c r="AJ4134" i="3"/>
  <c r="AI4134" i="3"/>
  <c r="AH4134" i="3"/>
  <c r="AP4133" i="3"/>
  <c r="AM4133" i="3"/>
  <c r="AL4133" i="3"/>
  <c r="AK4133" i="3"/>
  <c r="AJ4133" i="3"/>
  <c r="AI4133" i="3"/>
  <c r="AH4133" i="3"/>
  <c r="AP4132" i="3"/>
  <c r="AM4132" i="3"/>
  <c r="AL4132" i="3"/>
  <c r="AK4132" i="3"/>
  <c r="AJ4132" i="3"/>
  <c r="AI4132" i="3"/>
  <c r="AH4132" i="3"/>
  <c r="AP4131" i="3"/>
  <c r="AM4131" i="3"/>
  <c r="AL4131" i="3"/>
  <c r="AK4131" i="3"/>
  <c r="AJ4131" i="3"/>
  <c r="AI4131" i="3"/>
  <c r="AH4131" i="3"/>
  <c r="AP4130" i="3"/>
  <c r="AM4130" i="3"/>
  <c r="AL4130" i="3"/>
  <c r="AK4130" i="3"/>
  <c r="AJ4130" i="3"/>
  <c r="AI4130" i="3"/>
  <c r="AH4130" i="3"/>
  <c r="AP4129" i="3"/>
  <c r="AM4129" i="3"/>
  <c r="AL4129" i="3"/>
  <c r="AK4129" i="3"/>
  <c r="AJ4129" i="3"/>
  <c r="AI4129" i="3"/>
  <c r="AH4129" i="3"/>
  <c r="AP4128" i="3"/>
  <c r="AM4128" i="3"/>
  <c r="AL4128" i="3"/>
  <c r="AK4128" i="3"/>
  <c r="AJ4128" i="3"/>
  <c r="AI4128" i="3"/>
  <c r="AH4128" i="3"/>
  <c r="AP4127" i="3"/>
  <c r="AM4127" i="3"/>
  <c r="AL4127" i="3"/>
  <c r="AK4127" i="3"/>
  <c r="AJ4127" i="3"/>
  <c r="AI4127" i="3"/>
  <c r="AH4127" i="3"/>
  <c r="AP4126" i="3"/>
  <c r="AM4126" i="3"/>
  <c r="AL4126" i="3"/>
  <c r="AK4126" i="3"/>
  <c r="AJ4126" i="3"/>
  <c r="AI4126" i="3"/>
  <c r="AH4126" i="3"/>
  <c r="AP4125" i="3"/>
  <c r="AM4125" i="3"/>
  <c r="AL4125" i="3"/>
  <c r="AK4125" i="3"/>
  <c r="AJ4125" i="3"/>
  <c r="AI4125" i="3"/>
  <c r="AH4125" i="3"/>
  <c r="AP4124" i="3"/>
  <c r="AM4124" i="3"/>
  <c r="AL4124" i="3"/>
  <c r="AK4124" i="3"/>
  <c r="AJ4124" i="3"/>
  <c r="AI4124" i="3"/>
  <c r="AH4124" i="3"/>
  <c r="AP4123" i="3"/>
  <c r="AM4123" i="3"/>
  <c r="AL4123" i="3"/>
  <c r="AK4123" i="3"/>
  <c r="AJ4123" i="3"/>
  <c r="AI4123" i="3"/>
  <c r="AH4123" i="3"/>
  <c r="AP4122" i="3"/>
  <c r="AM4122" i="3"/>
  <c r="AL4122" i="3"/>
  <c r="AK4122" i="3"/>
  <c r="AJ4122" i="3"/>
  <c r="AI4122" i="3"/>
  <c r="AH4122" i="3"/>
  <c r="AP4121" i="3"/>
  <c r="AM4121" i="3"/>
  <c r="AL4121" i="3"/>
  <c r="AK4121" i="3"/>
  <c r="AJ4121" i="3"/>
  <c r="AI4121" i="3"/>
  <c r="AH4121" i="3"/>
  <c r="AP4120" i="3"/>
  <c r="AM4120" i="3"/>
  <c r="AL4120" i="3"/>
  <c r="AK4120" i="3"/>
  <c r="AJ4120" i="3"/>
  <c r="AI4120" i="3"/>
  <c r="AH4120" i="3"/>
  <c r="AP4119" i="3"/>
  <c r="AM4119" i="3"/>
  <c r="AL4119" i="3"/>
  <c r="AK4119" i="3"/>
  <c r="AJ4119" i="3"/>
  <c r="AI4119" i="3"/>
  <c r="AH4119" i="3"/>
  <c r="AP4118" i="3"/>
  <c r="AM4118" i="3"/>
  <c r="AL4118" i="3"/>
  <c r="AK4118" i="3"/>
  <c r="AJ4118" i="3"/>
  <c r="AI4118" i="3"/>
  <c r="AH4118" i="3"/>
  <c r="AP4117" i="3"/>
  <c r="AM4117" i="3"/>
  <c r="AL4117" i="3"/>
  <c r="AK4117" i="3"/>
  <c r="AJ4117" i="3"/>
  <c r="AI4117" i="3"/>
  <c r="AH4117" i="3"/>
  <c r="AP4116" i="3"/>
  <c r="AM4116" i="3"/>
  <c r="AL4116" i="3"/>
  <c r="AK4116" i="3"/>
  <c r="AJ4116" i="3"/>
  <c r="AI4116" i="3"/>
  <c r="AH4116" i="3"/>
  <c r="AP4115" i="3"/>
  <c r="AM4115" i="3"/>
  <c r="AL4115" i="3"/>
  <c r="AK4115" i="3"/>
  <c r="AJ4115" i="3"/>
  <c r="AI4115" i="3"/>
  <c r="AH4115" i="3"/>
  <c r="AP4114" i="3"/>
  <c r="AM4114" i="3"/>
  <c r="AL4114" i="3"/>
  <c r="AK4114" i="3"/>
  <c r="AJ4114" i="3"/>
  <c r="AI4114" i="3"/>
  <c r="AH4114" i="3"/>
  <c r="AP4113" i="3"/>
  <c r="AM4113" i="3"/>
  <c r="AL4113" i="3"/>
  <c r="AK4113" i="3"/>
  <c r="AJ4113" i="3"/>
  <c r="AI4113" i="3"/>
  <c r="AH4113" i="3"/>
  <c r="AP4112" i="3"/>
  <c r="AM4112" i="3"/>
  <c r="AL4112" i="3"/>
  <c r="AK4112" i="3"/>
  <c r="AJ4112" i="3"/>
  <c r="AI4112" i="3"/>
  <c r="AH4112" i="3"/>
  <c r="AP4111" i="3"/>
  <c r="AM4111" i="3"/>
  <c r="AL4111" i="3"/>
  <c r="AK4111" i="3"/>
  <c r="AJ4111" i="3"/>
  <c r="AI4111" i="3"/>
  <c r="AH4111" i="3"/>
  <c r="AP4110" i="3"/>
  <c r="AM4110" i="3"/>
  <c r="AL4110" i="3"/>
  <c r="AK4110" i="3"/>
  <c r="AJ4110" i="3"/>
  <c r="AI4110" i="3"/>
  <c r="AH4110" i="3"/>
  <c r="AP4109" i="3"/>
  <c r="AM4109" i="3"/>
  <c r="AL4109" i="3"/>
  <c r="AK4109" i="3"/>
  <c r="AJ4109" i="3"/>
  <c r="AI4109" i="3"/>
  <c r="AH4109" i="3"/>
  <c r="AP4108" i="3"/>
  <c r="AM4108" i="3"/>
  <c r="AL4108" i="3"/>
  <c r="AK4108" i="3"/>
  <c r="AJ4108" i="3"/>
  <c r="AI4108" i="3"/>
  <c r="AH4108" i="3"/>
  <c r="AP4107" i="3"/>
  <c r="AM4107" i="3"/>
  <c r="AL4107" i="3"/>
  <c r="AK4107" i="3"/>
  <c r="AJ4107" i="3"/>
  <c r="AI4107" i="3"/>
  <c r="AH4107" i="3"/>
  <c r="AP4106" i="3"/>
  <c r="AM4106" i="3"/>
  <c r="AL4106" i="3"/>
  <c r="AK4106" i="3"/>
  <c r="AJ4106" i="3"/>
  <c r="AI4106" i="3"/>
  <c r="AH4106" i="3"/>
  <c r="AP4105" i="3"/>
  <c r="AM4105" i="3"/>
  <c r="AL4105" i="3"/>
  <c r="AK4105" i="3"/>
  <c r="AJ4105" i="3"/>
  <c r="AI4105" i="3"/>
  <c r="AH4105" i="3"/>
  <c r="AP4104" i="3"/>
  <c r="AM4104" i="3"/>
  <c r="AL4104" i="3"/>
  <c r="AK4104" i="3"/>
  <c r="AJ4104" i="3"/>
  <c r="AI4104" i="3"/>
  <c r="AH4104" i="3"/>
  <c r="AP4103" i="3"/>
  <c r="AM4103" i="3"/>
  <c r="AL4103" i="3"/>
  <c r="AK4103" i="3"/>
  <c r="AJ4103" i="3"/>
  <c r="AI4103" i="3"/>
  <c r="AH4103" i="3"/>
  <c r="AP4102" i="3"/>
  <c r="AM4102" i="3"/>
  <c r="AL4102" i="3"/>
  <c r="AK4102" i="3"/>
  <c r="AJ4102" i="3"/>
  <c r="AI4102" i="3"/>
  <c r="AH4102" i="3"/>
  <c r="AP4101" i="3"/>
  <c r="AM4101" i="3"/>
  <c r="AL4101" i="3"/>
  <c r="AK4101" i="3"/>
  <c r="AJ4101" i="3"/>
  <c r="AI4101" i="3"/>
  <c r="AH4101" i="3"/>
  <c r="AP4100" i="3"/>
  <c r="AM4100" i="3"/>
  <c r="AL4100" i="3"/>
  <c r="AK4100" i="3"/>
  <c r="AJ4100" i="3"/>
  <c r="AI4100" i="3"/>
  <c r="AH4100" i="3"/>
  <c r="AP4099" i="3"/>
  <c r="AM4099" i="3"/>
  <c r="AL4099" i="3"/>
  <c r="AK4099" i="3"/>
  <c r="AJ4099" i="3"/>
  <c r="AI4099" i="3"/>
  <c r="AH4099" i="3"/>
  <c r="AP4098" i="3"/>
  <c r="AM4098" i="3"/>
  <c r="AL4098" i="3"/>
  <c r="AK4098" i="3"/>
  <c r="AJ4098" i="3"/>
  <c r="AI4098" i="3"/>
  <c r="AH4098" i="3"/>
  <c r="AP4097" i="3"/>
  <c r="AM4097" i="3"/>
  <c r="AL4097" i="3"/>
  <c r="AK4097" i="3"/>
  <c r="AJ4097" i="3"/>
  <c r="AI4097" i="3"/>
  <c r="AH4097" i="3"/>
  <c r="AP4096" i="3"/>
  <c r="AM4096" i="3"/>
  <c r="AL4096" i="3"/>
  <c r="AK4096" i="3"/>
  <c r="AJ4096" i="3"/>
  <c r="AI4096" i="3"/>
  <c r="AH4096" i="3"/>
  <c r="AP4095" i="3"/>
  <c r="AM4095" i="3"/>
  <c r="AL4095" i="3"/>
  <c r="AK4095" i="3"/>
  <c r="AJ4095" i="3"/>
  <c r="AI4095" i="3"/>
  <c r="AH4095" i="3"/>
  <c r="AP4094" i="3"/>
  <c r="AM4094" i="3"/>
  <c r="AL4094" i="3"/>
  <c r="AK4094" i="3"/>
  <c r="AJ4094" i="3"/>
  <c r="AI4094" i="3"/>
  <c r="AH4094" i="3"/>
  <c r="AP4093" i="3"/>
  <c r="AM4093" i="3"/>
  <c r="AL4093" i="3"/>
  <c r="AK4093" i="3"/>
  <c r="AJ4093" i="3"/>
  <c r="AI4093" i="3"/>
  <c r="AH4093" i="3"/>
  <c r="AP4092" i="3"/>
  <c r="AM4092" i="3"/>
  <c r="AL4092" i="3"/>
  <c r="AK4092" i="3"/>
  <c r="AJ4092" i="3"/>
  <c r="AI4092" i="3"/>
  <c r="AH4092" i="3"/>
  <c r="AP4091" i="3"/>
  <c r="AM4091" i="3"/>
  <c r="AL4091" i="3"/>
  <c r="AK4091" i="3"/>
  <c r="AJ4091" i="3"/>
  <c r="AI4091" i="3"/>
  <c r="AH4091" i="3"/>
  <c r="AP4090" i="3"/>
  <c r="AM4090" i="3"/>
  <c r="AL4090" i="3"/>
  <c r="AK4090" i="3"/>
  <c r="AJ4090" i="3"/>
  <c r="AI4090" i="3"/>
  <c r="AH4090" i="3"/>
  <c r="AP4089" i="3"/>
  <c r="AM4089" i="3"/>
  <c r="AL4089" i="3"/>
  <c r="AK4089" i="3"/>
  <c r="AJ4089" i="3"/>
  <c r="AI4089" i="3"/>
  <c r="AH4089" i="3"/>
  <c r="AP4088" i="3"/>
  <c r="AM4088" i="3"/>
  <c r="AL4088" i="3"/>
  <c r="AK4088" i="3"/>
  <c r="AJ4088" i="3"/>
  <c r="AI4088" i="3"/>
  <c r="AH4088" i="3"/>
  <c r="AP4087" i="3"/>
  <c r="AM4087" i="3"/>
  <c r="AL4087" i="3"/>
  <c r="AK4087" i="3"/>
  <c r="AJ4087" i="3"/>
  <c r="AI4087" i="3"/>
  <c r="AH4087" i="3"/>
  <c r="AP4086" i="3"/>
  <c r="AM4086" i="3"/>
  <c r="AL4086" i="3"/>
  <c r="AK4086" i="3"/>
  <c r="AJ4086" i="3"/>
  <c r="AI4086" i="3"/>
  <c r="AH4086" i="3"/>
  <c r="AP4085" i="3"/>
  <c r="AM4085" i="3"/>
  <c r="AL4085" i="3"/>
  <c r="AK4085" i="3"/>
  <c r="AJ4085" i="3"/>
  <c r="AI4085" i="3"/>
  <c r="AH4085" i="3"/>
  <c r="AP4084" i="3"/>
  <c r="AM4084" i="3"/>
  <c r="AL4084" i="3"/>
  <c r="AK4084" i="3"/>
  <c r="AJ4084" i="3"/>
  <c r="AI4084" i="3"/>
  <c r="AH4084" i="3"/>
  <c r="AP4083" i="3"/>
  <c r="AM4083" i="3"/>
  <c r="AL4083" i="3"/>
  <c r="AK4083" i="3"/>
  <c r="AJ4083" i="3"/>
  <c r="AI4083" i="3"/>
  <c r="AH4083" i="3"/>
  <c r="AP4082" i="3"/>
  <c r="AM4082" i="3"/>
  <c r="AL4082" i="3"/>
  <c r="AK4082" i="3"/>
  <c r="AJ4082" i="3"/>
  <c r="AI4082" i="3"/>
  <c r="AH4082" i="3"/>
  <c r="AP4081" i="3"/>
  <c r="AM4081" i="3"/>
  <c r="AL4081" i="3"/>
  <c r="AK4081" i="3"/>
  <c r="AJ4081" i="3"/>
  <c r="AI4081" i="3"/>
  <c r="AH4081" i="3"/>
  <c r="AP4080" i="3"/>
  <c r="AM4080" i="3"/>
  <c r="AL4080" i="3"/>
  <c r="AK4080" i="3"/>
  <c r="AJ4080" i="3"/>
  <c r="AI4080" i="3"/>
  <c r="AH4080" i="3"/>
  <c r="AP4079" i="3"/>
  <c r="AM4079" i="3"/>
  <c r="AL4079" i="3"/>
  <c r="AK4079" i="3"/>
  <c r="AJ4079" i="3"/>
  <c r="AI4079" i="3"/>
  <c r="AH4079" i="3"/>
  <c r="AP4078" i="3"/>
  <c r="AM4078" i="3"/>
  <c r="AL4078" i="3"/>
  <c r="AK4078" i="3"/>
  <c r="AJ4078" i="3"/>
  <c r="AI4078" i="3"/>
  <c r="AH4078" i="3"/>
  <c r="AP4077" i="3"/>
  <c r="AM4077" i="3"/>
  <c r="AL4077" i="3"/>
  <c r="AK4077" i="3"/>
  <c r="AJ4077" i="3"/>
  <c r="AI4077" i="3"/>
  <c r="AH4077" i="3"/>
  <c r="AP4076" i="3"/>
  <c r="AM4076" i="3"/>
  <c r="AL4076" i="3"/>
  <c r="AK4076" i="3"/>
  <c r="AJ4076" i="3"/>
  <c r="AI4076" i="3"/>
  <c r="AH4076" i="3"/>
  <c r="AP4075" i="3"/>
  <c r="AM4075" i="3"/>
  <c r="AL4075" i="3"/>
  <c r="AK4075" i="3"/>
  <c r="AJ4075" i="3"/>
  <c r="AI4075" i="3"/>
  <c r="AH4075" i="3"/>
  <c r="AP4074" i="3"/>
  <c r="AM4074" i="3"/>
  <c r="AL4074" i="3"/>
  <c r="AK4074" i="3"/>
  <c r="AJ4074" i="3"/>
  <c r="AI4074" i="3"/>
  <c r="AH4074" i="3"/>
  <c r="AP4073" i="3"/>
  <c r="AM4073" i="3"/>
  <c r="AL4073" i="3"/>
  <c r="AK4073" i="3"/>
  <c r="AJ4073" i="3"/>
  <c r="AI4073" i="3"/>
  <c r="AH4073" i="3"/>
  <c r="AP4072" i="3"/>
  <c r="AM4072" i="3"/>
  <c r="AL4072" i="3"/>
  <c r="AK4072" i="3"/>
  <c r="AJ4072" i="3"/>
  <c r="AI4072" i="3"/>
  <c r="AH4072" i="3"/>
  <c r="AP4071" i="3"/>
  <c r="AM4071" i="3"/>
  <c r="AL4071" i="3"/>
  <c r="AK4071" i="3"/>
  <c r="AJ4071" i="3"/>
  <c r="AI4071" i="3"/>
  <c r="AH4071" i="3"/>
  <c r="AP4070" i="3"/>
  <c r="AM4070" i="3"/>
  <c r="AL4070" i="3"/>
  <c r="AK4070" i="3"/>
  <c r="AJ4070" i="3"/>
  <c r="AI4070" i="3"/>
  <c r="AH4070" i="3"/>
  <c r="AP4069" i="3"/>
  <c r="AM4069" i="3"/>
  <c r="AL4069" i="3"/>
  <c r="AK4069" i="3"/>
  <c r="AJ4069" i="3"/>
  <c r="AI4069" i="3"/>
  <c r="AH4069" i="3"/>
  <c r="AP4068" i="3"/>
  <c r="AM4068" i="3"/>
  <c r="AL4068" i="3"/>
  <c r="AK4068" i="3"/>
  <c r="AJ4068" i="3"/>
  <c r="AI4068" i="3"/>
  <c r="AH4068" i="3"/>
  <c r="AP4067" i="3"/>
  <c r="AM4067" i="3"/>
  <c r="AL4067" i="3"/>
  <c r="AK4067" i="3"/>
  <c r="AJ4067" i="3"/>
  <c r="AI4067" i="3"/>
  <c r="AH4067" i="3"/>
  <c r="AP4066" i="3"/>
  <c r="AM4066" i="3"/>
  <c r="AL4066" i="3"/>
  <c r="AK4066" i="3"/>
  <c r="AJ4066" i="3"/>
  <c r="AI4066" i="3"/>
  <c r="AH4066" i="3"/>
  <c r="AP4065" i="3"/>
  <c r="AM4065" i="3"/>
  <c r="AL4065" i="3"/>
  <c r="AK4065" i="3"/>
  <c r="AJ4065" i="3"/>
  <c r="AI4065" i="3"/>
  <c r="AH4065" i="3"/>
  <c r="AP4064" i="3"/>
  <c r="AM4064" i="3"/>
  <c r="AL4064" i="3"/>
  <c r="AK4064" i="3"/>
  <c r="AJ4064" i="3"/>
  <c r="AI4064" i="3"/>
  <c r="AH4064" i="3"/>
  <c r="AP4063" i="3"/>
  <c r="AM4063" i="3"/>
  <c r="AL4063" i="3"/>
  <c r="AK4063" i="3"/>
  <c r="AJ4063" i="3"/>
  <c r="AI4063" i="3"/>
  <c r="AH4063" i="3"/>
  <c r="AP4062" i="3"/>
  <c r="AM4062" i="3"/>
  <c r="AL4062" i="3"/>
  <c r="AK4062" i="3"/>
  <c r="AJ4062" i="3"/>
  <c r="AI4062" i="3"/>
  <c r="AH4062" i="3"/>
  <c r="AP4061" i="3"/>
  <c r="AM4061" i="3"/>
  <c r="AL4061" i="3"/>
  <c r="AK4061" i="3"/>
  <c r="AJ4061" i="3"/>
  <c r="AI4061" i="3"/>
  <c r="AH4061" i="3"/>
  <c r="AP4060" i="3"/>
  <c r="AM4060" i="3"/>
  <c r="AL4060" i="3"/>
  <c r="AK4060" i="3"/>
  <c r="AJ4060" i="3"/>
  <c r="AI4060" i="3"/>
  <c r="AH4060" i="3"/>
  <c r="AP4059" i="3"/>
  <c r="AM4059" i="3"/>
  <c r="AL4059" i="3"/>
  <c r="AK4059" i="3"/>
  <c r="AJ4059" i="3"/>
  <c r="AI4059" i="3"/>
  <c r="AH4059" i="3"/>
  <c r="AP4058" i="3"/>
  <c r="AM4058" i="3"/>
  <c r="AL4058" i="3"/>
  <c r="AK4058" i="3"/>
  <c r="AJ4058" i="3"/>
  <c r="AI4058" i="3"/>
  <c r="AH4058" i="3"/>
  <c r="AP4057" i="3"/>
  <c r="AM4057" i="3"/>
  <c r="AL4057" i="3"/>
  <c r="AK4057" i="3"/>
  <c r="AJ4057" i="3"/>
  <c r="AI4057" i="3"/>
  <c r="AH4057" i="3"/>
  <c r="AP4056" i="3"/>
  <c r="AM4056" i="3"/>
  <c r="AL4056" i="3"/>
  <c r="AK4056" i="3"/>
  <c r="AJ4056" i="3"/>
  <c r="AI4056" i="3"/>
  <c r="AH4056" i="3"/>
  <c r="AP4055" i="3"/>
  <c r="AM4055" i="3"/>
  <c r="AL4055" i="3"/>
  <c r="AK4055" i="3"/>
  <c r="AJ4055" i="3"/>
  <c r="AI4055" i="3"/>
  <c r="AH4055" i="3"/>
  <c r="AP4054" i="3"/>
  <c r="AM4054" i="3"/>
  <c r="AL4054" i="3"/>
  <c r="AK4054" i="3"/>
  <c r="AJ4054" i="3"/>
  <c r="AI4054" i="3"/>
  <c r="AH4054" i="3"/>
  <c r="AP4053" i="3"/>
  <c r="AM4053" i="3"/>
  <c r="AL4053" i="3"/>
  <c r="AK4053" i="3"/>
  <c r="AJ4053" i="3"/>
  <c r="AI4053" i="3"/>
  <c r="AH4053" i="3"/>
  <c r="AP4052" i="3"/>
  <c r="AM4052" i="3"/>
  <c r="AL4052" i="3"/>
  <c r="AK4052" i="3"/>
  <c r="AJ4052" i="3"/>
  <c r="AI4052" i="3"/>
  <c r="AH4052" i="3"/>
  <c r="AP4051" i="3"/>
  <c r="AM4051" i="3"/>
  <c r="AL4051" i="3"/>
  <c r="AK4051" i="3"/>
  <c r="AJ4051" i="3"/>
  <c r="AI4051" i="3"/>
  <c r="AH4051" i="3"/>
  <c r="AP4050" i="3"/>
  <c r="AM4050" i="3"/>
  <c r="AL4050" i="3"/>
  <c r="AK4050" i="3"/>
  <c r="AJ4050" i="3"/>
  <c r="AI4050" i="3"/>
  <c r="AH4050" i="3"/>
  <c r="AP4049" i="3"/>
  <c r="AM4049" i="3"/>
  <c r="AL4049" i="3"/>
  <c r="AK4049" i="3"/>
  <c r="AJ4049" i="3"/>
  <c r="AI4049" i="3"/>
  <c r="AH4049" i="3"/>
  <c r="AP4048" i="3"/>
  <c r="AM4048" i="3"/>
  <c r="AL4048" i="3"/>
  <c r="AK4048" i="3"/>
  <c r="AJ4048" i="3"/>
  <c r="AI4048" i="3"/>
  <c r="AH4048" i="3"/>
  <c r="AP4047" i="3"/>
  <c r="AM4047" i="3"/>
  <c r="AL4047" i="3"/>
  <c r="AK4047" i="3"/>
  <c r="AJ4047" i="3"/>
  <c r="AI4047" i="3"/>
  <c r="AH4047" i="3"/>
  <c r="AP4046" i="3"/>
  <c r="AM4046" i="3"/>
  <c r="AL4046" i="3"/>
  <c r="AK4046" i="3"/>
  <c r="AJ4046" i="3"/>
  <c r="AI4046" i="3"/>
  <c r="AH4046" i="3"/>
  <c r="AP4045" i="3"/>
  <c r="AM4045" i="3"/>
  <c r="AL4045" i="3"/>
  <c r="AK4045" i="3"/>
  <c r="AJ4045" i="3"/>
  <c r="AI4045" i="3"/>
  <c r="AH4045" i="3"/>
  <c r="AP4044" i="3"/>
  <c r="AM4044" i="3"/>
  <c r="AL4044" i="3"/>
  <c r="AK4044" i="3"/>
  <c r="AJ4044" i="3"/>
  <c r="AI4044" i="3"/>
  <c r="AH4044" i="3"/>
  <c r="AP4043" i="3"/>
  <c r="AM4043" i="3"/>
  <c r="AL4043" i="3"/>
  <c r="AK4043" i="3"/>
  <c r="AJ4043" i="3"/>
  <c r="AI4043" i="3"/>
  <c r="AH4043" i="3"/>
  <c r="AP4042" i="3"/>
  <c r="AM4042" i="3"/>
  <c r="AL4042" i="3"/>
  <c r="AK4042" i="3"/>
  <c r="AJ4042" i="3"/>
  <c r="AI4042" i="3"/>
  <c r="AH4042" i="3"/>
  <c r="AP4041" i="3"/>
  <c r="AM4041" i="3"/>
  <c r="AL4041" i="3"/>
  <c r="AK4041" i="3"/>
  <c r="AJ4041" i="3"/>
  <c r="AI4041" i="3"/>
  <c r="AH4041" i="3"/>
  <c r="AP4040" i="3"/>
  <c r="AM4040" i="3"/>
  <c r="AL4040" i="3"/>
  <c r="AK4040" i="3"/>
  <c r="AJ4040" i="3"/>
  <c r="AI4040" i="3"/>
  <c r="AH4040" i="3"/>
  <c r="AP4039" i="3"/>
  <c r="AM4039" i="3"/>
  <c r="AL4039" i="3"/>
  <c r="AK4039" i="3"/>
  <c r="AJ4039" i="3"/>
  <c r="AI4039" i="3"/>
  <c r="AH4039" i="3"/>
  <c r="AP4038" i="3"/>
  <c r="AM4038" i="3"/>
  <c r="AL4038" i="3"/>
  <c r="AK4038" i="3"/>
  <c r="AJ4038" i="3"/>
  <c r="AI4038" i="3"/>
  <c r="AH4038" i="3"/>
  <c r="AP4037" i="3"/>
  <c r="AM4037" i="3"/>
  <c r="AL4037" i="3"/>
  <c r="AK4037" i="3"/>
  <c r="AJ4037" i="3"/>
  <c r="AI4037" i="3"/>
  <c r="AH4037" i="3"/>
  <c r="AP4036" i="3"/>
  <c r="AM4036" i="3"/>
  <c r="AL4036" i="3"/>
  <c r="AK4036" i="3"/>
  <c r="AJ4036" i="3"/>
  <c r="AI4036" i="3"/>
  <c r="AH4036" i="3"/>
  <c r="AP4035" i="3"/>
  <c r="AM4035" i="3"/>
  <c r="AL4035" i="3"/>
  <c r="AK4035" i="3"/>
  <c r="AJ4035" i="3"/>
  <c r="AI4035" i="3"/>
  <c r="AH4035" i="3"/>
  <c r="AP4034" i="3"/>
  <c r="AM4034" i="3"/>
  <c r="AL4034" i="3"/>
  <c r="AK4034" i="3"/>
  <c r="AJ4034" i="3"/>
  <c r="AI4034" i="3"/>
  <c r="AH4034" i="3"/>
  <c r="AP4033" i="3"/>
  <c r="AM4033" i="3"/>
  <c r="AL4033" i="3"/>
  <c r="AK4033" i="3"/>
  <c r="AJ4033" i="3"/>
  <c r="AI4033" i="3"/>
  <c r="AH4033" i="3"/>
  <c r="AP4032" i="3"/>
  <c r="AM4032" i="3"/>
  <c r="AL4032" i="3"/>
  <c r="AK4032" i="3"/>
  <c r="AJ4032" i="3"/>
  <c r="AI4032" i="3"/>
  <c r="AH4032" i="3"/>
  <c r="AP4031" i="3"/>
  <c r="AM4031" i="3"/>
  <c r="AL4031" i="3"/>
  <c r="AK4031" i="3"/>
  <c r="AJ4031" i="3"/>
  <c r="AI4031" i="3"/>
  <c r="AH4031" i="3"/>
  <c r="AP4030" i="3"/>
  <c r="AM4030" i="3"/>
  <c r="AL4030" i="3"/>
  <c r="AK4030" i="3"/>
  <c r="AJ4030" i="3"/>
  <c r="AI4030" i="3"/>
  <c r="AH4030" i="3"/>
  <c r="AP4029" i="3"/>
  <c r="AM4029" i="3"/>
  <c r="AL4029" i="3"/>
  <c r="AK4029" i="3"/>
  <c r="AJ4029" i="3"/>
  <c r="AI4029" i="3"/>
  <c r="AH4029" i="3"/>
  <c r="AP4028" i="3"/>
  <c r="AM4028" i="3"/>
  <c r="AL4028" i="3"/>
  <c r="AK4028" i="3"/>
  <c r="AJ4028" i="3"/>
  <c r="AI4028" i="3"/>
  <c r="AH4028" i="3"/>
  <c r="AP4027" i="3"/>
  <c r="AM4027" i="3"/>
  <c r="AL4027" i="3"/>
  <c r="AK4027" i="3"/>
  <c r="AJ4027" i="3"/>
  <c r="AI4027" i="3"/>
  <c r="AH4027" i="3"/>
  <c r="AP4026" i="3"/>
  <c r="AM4026" i="3"/>
  <c r="AL4026" i="3"/>
  <c r="AK4026" i="3"/>
  <c r="AJ4026" i="3"/>
  <c r="AI4026" i="3"/>
  <c r="AH4026" i="3"/>
  <c r="AP4025" i="3"/>
  <c r="AM4025" i="3"/>
  <c r="AL4025" i="3"/>
  <c r="AK4025" i="3"/>
  <c r="AJ4025" i="3"/>
  <c r="AI4025" i="3"/>
  <c r="AH4025" i="3"/>
  <c r="AP4024" i="3"/>
  <c r="AM4024" i="3"/>
  <c r="AL4024" i="3"/>
  <c r="AK4024" i="3"/>
  <c r="AJ4024" i="3"/>
  <c r="AI4024" i="3"/>
  <c r="AH4024" i="3"/>
  <c r="AP4023" i="3"/>
  <c r="AM4023" i="3"/>
  <c r="AL4023" i="3"/>
  <c r="AK4023" i="3"/>
  <c r="AJ4023" i="3"/>
  <c r="AI4023" i="3"/>
  <c r="AH4023" i="3"/>
  <c r="AP4022" i="3"/>
  <c r="AM4022" i="3"/>
  <c r="AL4022" i="3"/>
  <c r="AK4022" i="3"/>
  <c r="AJ4022" i="3"/>
  <c r="AI4022" i="3"/>
  <c r="AH4022" i="3"/>
  <c r="AP4021" i="3"/>
  <c r="AM4021" i="3"/>
  <c r="AL4021" i="3"/>
  <c r="AK4021" i="3"/>
  <c r="AJ4021" i="3"/>
  <c r="AI4021" i="3"/>
  <c r="AH4021" i="3"/>
  <c r="AP4020" i="3"/>
  <c r="AM4020" i="3"/>
  <c r="AL4020" i="3"/>
  <c r="AK4020" i="3"/>
  <c r="AJ4020" i="3"/>
  <c r="AI4020" i="3"/>
  <c r="AH4020" i="3"/>
  <c r="AP4019" i="3"/>
  <c r="AM4019" i="3"/>
  <c r="AL4019" i="3"/>
  <c r="AK4019" i="3"/>
  <c r="AJ4019" i="3"/>
  <c r="AI4019" i="3"/>
  <c r="AH4019" i="3"/>
  <c r="AP4018" i="3"/>
  <c r="AM4018" i="3"/>
  <c r="AL4018" i="3"/>
  <c r="AK4018" i="3"/>
  <c r="AJ4018" i="3"/>
  <c r="AI4018" i="3"/>
  <c r="AH4018" i="3"/>
  <c r="AP4017" i="3"/>
  <c r="AM4017" i="3"/>
  <c r="AL4017" i="3"/>
  <c r="AK4017" i="3"/>
  <c r="AJ4017" i="3"/>
  <c r="AI4017" i="3"/>
  <c r="AH4017" i="3"/>
  <c r="AP4016" i="3"/>
  <c r="AM4016" i="3"/>
  <c r="AL4016" i="3"/>
  <c r="AK4016" i="3"/>
  <c r="AJ4016" i="3"/>
  <c r="AI4016" i="3"/>
  <c r="AH4016" i="3"/>
  <c r="AP4015" i="3"/>
  <c r="AM4015" i="3"/>
  <c r="AL4015" i="3"/>
  <c r="AK4015" i="3"/>
  <c r="AJ4015" i="3"/>
  <c r="AI4015" i="3"/>
  <c r="AH4015" i="3"/>
  <c r="AP4014" i="3"/>
  <c r="AM4014" i="3"/>
  <c r="AL4014" i="3"/>
  <c r="AK4014" i="3"/>
  <c r="AJ4014" i="3"/>
  <c r="AI4014" i="3"/>
  <c r="AH4014" i="3"/>
  <c r="AP4013" i="3"/>
  <c r="AM4013" i="3"/>
  <c r="AL4013" i="3"/>
  <c r="AK4013" i="3"/>
  <c r="AJ4013" i="3"/>
  <c r="AI4013" i="3"/>
  <c r="AH4013" i="3"/>
  <c r="AP4012" i="3"/>
  <c r="AM4012" i="3"/>
  <c r="AL4012" i="3"/>
  <c r="AK4012" i="3"/>
  <c r="AJ4012" i="3"/>
  <c r="AI4012" i="3"/>
  <c r="AH4012" i="3"/>
  <c r="AP4011" i="3"/>
  <c r="AM4011" i="3"/>
  <c r="AL4011" i="3"/>
  <c r="AK4011" i="3"/>
  <c r="AJ4011" i="3"/>
  <c r="AI4011" i="3"/>
  <c r="AH4011" i="3"/>
  <c r="AP4010" i="3"/>
  <c r="AM4010" i="3"/>
  <c r="AL4010" i="3"/>
  <c r="AK4010" i="3"/>
  <c r="AJ4010" i="3"/>
  <c r="AI4010" i="3"/>
  <c r="AH4010" i="3"/>
  <c r="AP4009" i="3"/>
  <c r="AM4009" i="3"/>
  <c r="AL4009" i="3"/>
  <c r="AK4009" i="3"/>
  <c r="AJ4009" i="3"/>
  <c r="AI4009" i="3"/>
  <c r="AH4009" i="3"/>
  <c r="AP4008" i="3"/>
  <c r="AM4008" i="3"/>
  <c r="AL4008" i="3"/>
  <c r="AK4008" i="3"/>
  <c r="AJ4008" i="3"/>
  <c r="AI4008" i="3"/>
  <c r="AH4008" i="3"/>
  <c r="AP4007" i="3"/>
  <c r="AM4007" i="3"/>
  <c r="AL4007" i="3"/>
  <c r="AK4007" i="3"/>
  <c r="AJ4007" i="3"/>
  <c r="AI4007" i="3"/>
  <c r="AH4007" i="3"/>
  <c r="AP4006" i="3"/>
  <c r="AM4006" i="3"/>
  <c r="AL4006" i="3"/>
  <c r="AK4006" i="3"/>
  <c r="AJ4006" i="3"/>
  <c r="AI4006" i="3"/>
  <c r="AH4006" i="3"/>
  <c r="AP4005" i="3"/>
  <c r="AM4005" i="3"/>
  <c r="AL4005" i="3"/>
  <c r="AK4005" i="3"/>
  <c r="AJ4005" i="3"/>
  <c r="AI4005" i="3"/>
  <c r="AH4005" i="3"/>
  <c r="AP4004" i="3"/>
  <c r="AM4004" i="3"/>
  <c r="AL4004" i="3"/>
  <c r="AK4004" i="3"/>
  <c r="AJ4004" i="3"/>
  <c r="AI4004" i="3"/>
  <c r="AH4004" i="3"/>
  <c r="AP4003" i="3"/>
  <c r="AM4003" i="3"/>
  <c r="AL4003" i="3"/>
  <c r="AK4003" i="3"/>
  <c r="AJ4003" i="3"/>
  <c r="AI4003" i="3"/>
  <c r="AH4003" i="3"/>
  <c r="AP4002" i="3"/>
  <c r="AM4002" i="3"/>
  <c r="AL4002" i="3"/>
  <c r="AK4002" i="3"/>
  <c r="AJ4002" i="3"/>
  <c r="AI4002" i="3"/>
  <c r="AH4002" i="3"/>
  <c r="AP4001" i="3"/>
  <c r="AM4001" i="3"/>
  <c r="AL4001" i="3"/>
  <c r="AK4001" i="3"/>
  <c r="AJ4001" i="3"/>
  <c r="AI4001" i="3"/>
  <c r="AH4001" i="3"/>
  <c r="AP4000" i="3"/>
  <c r="AM4000" i="3"/>
  <c r="AL4000" i="3"/>
  <c r="AK4000" i="3"/>
  <c r="AJ4000" i="3"/>
  <c r="AI4000" i="3"/>
  <c r="AH4000" i="3"/>
  <c r="AP3999" i="3"/>
  <c r="AM3999" i="3"/>
  <c r="AL3999" i="3"/>
  <c r="AK3999" i="3"/>
  <c r="AJ3999" i="3"/>
  <c r="AI3999" i="3"/>
  <c r="AH3999" i="3"/>
  <c r="AP3998" i="3"/>
  <c r="AM3998" i="3"/>
  <c r="AL3998" i="3"/>
  <c r="AK3998" i="3"/>
  <c r="AJ3998" i="3"/>
  <c r="AI3998" i="3"/>
  <c r="AH3998" i="3"/>
  <c r="AP3997" i="3"/>
  <c r="AM3997" i="3"/>
  <c r="AL3997" i="3"/>
  <c r="AK3997" i="3"/>
  <c r="AJ3997" i="3"/>
  <c r="AI3997" i="3"/>
  <c r="AH3997" i="3"/>
  <c r="AP3996" i="3"/>
  <c r="AM3996" i="3"/>
  <c r="AL3996" i="3"/>
  <c r="AK3996" i="3"/>
  <c r="AJ3996" i="3"/>
  <c r="AI3996" i="3"/>
  <c r="AH3996" i="3"/>
  <c r="AP3995" i="3"/>
  <c r="AM3995" i="3"/>
  <c r="AL3995" i="3"/>
  <c r="AK3995" i="3"/>
  <c r="AJ3995" i="3"/>
  <c r="AI3995" i="3"/>
  <c r="AH3995" i="3"/>
  <c r="AP3994" i="3"/>
  <c r="AM3994" i="3"/>
  <c r="AL3994" i="3"/>
  <c r="AK3994" i="3"/>
  <c r="AJ3994" i="3"/>
  <c r="AI3994" i="3"/>
  <c r="AH3994" i="3"/>
  <c r="AP3993" i="3"/>
  <c r="AM3993" i="3"/>
  <c r="AL3993" i="3"/>
  <c r="AK3993" i="3"/>
  <c r="AJ3993" i="3"/>
  <c r="AI3993" i="3"/>
  <c r="AH3993" i="3"/>
  <c r="AP3992" i="3"/>
  <c r="AM3992" i="3"/>
  <c r="AL3992" i="3"/>
  <c r="AK3992" i="3"/>
  <c r="AJ3992" i="3"/>
  <c r="AI3992" i="3"/>
  <c r="AH3992" i="3"/>
  <c r="AP3991" i="3"/>
  <c r="AM3991" i="3"/>
  <c r="AL3991" i="3"/>
  <c r="AK3991" i="3"/>
  <c r="AJ3991" i="3"/>
  <c r="AI3991" i="3"/>
  <c r="AH3991" i="3"/>
  <c r="AP3990" i="3"/>
  <c r="AM3990" i="3"/>
  <c r="AL3990" i="3"/>
  <c r="AK3990" i="3"/>
  <c r="AJ3990" i="3"/>
  <c r="AI3990" i="3"/>
  <c r="AH3990" i="3"/>
  <c r="AP3989" i="3"/>
  <c r="AM3989" i="3"/>
  <c r="AL3989" i="3"/>
  <c r="AK3989" i="3"/>
  <c r="AJ3989" i="3"/>
  <c r="AI3989" i="3"/>
  <c r="AH3989" i="3"/>
  <c r="AP3988" i="3"/>
  <c r="AM3988" i="3"/>
  <c r="AL3988" i="3"/>
  <c r="AK3988" i="3"/>
  <c r="AJ3988" i="3"/>
  <c r="AI3988" i="3"/>
  <c r="AH3988" i="3"/>
  <c r="AP3987" i="3"/>
  <c r="AM3987" i="3"/>
  <c r="AL3987" i="3"/>
  <c r="AK3987" i="3"/>
  <c r="AJ3987" i="3"/>
  <c r="AI3987" i="3"/>
  <c r="AH3987" i="3"/>
  <c r="AP3986" i="3"/>
  <c r="AM3986" i="3"/>
  <c r="AL3986" i="3"/>
  <c r="AK3986" i="3"/>
  <c r="AJ3986" i="3"/>
  <c r="AI3986" i="3"/>
  <c r="AH3986" i="3"/>
  <c r="AP3985" i="3"/>
  <c r="AM3985" i="3"/>
  <c r="AL3985" i="3"/>
  <c r="AK3985" i="3"/>
  <c r="AJ3985" i="3"/>
  <c r="AI3985" i="3"/>
  <c r="AH3985" i="3"/>
  <c r="AP3984" i="3"/>
  <c r="AM3984" i="3"/>
  <c r="AL3984" i="3"/>
  <c r="AK3984" i="3"/>
  <c r="AJ3984" i="3"/>
  <c r="AI3984" i="3"/>
  <c r="AH3984" i="3"/>
  <c r="AP3983" i="3"/>
  <c r="AM3983" i="3"/>
  <c r="AL3983" i="3"/>
  <c r="AK3983" i="3"/>
  <c r="AJ3983" i="3"/>
  <c r="AI3983" i="3"/>
  <c r="AH3983" i="3"/>
  <c r="AP3982" i="3"/>
  <c r="AM3982" i="3"/>
  <c r="AL3982" i="3"/>
  <c r="AK3982" i="3"/>
  <c r="AJ3982" i="3"/>
  <c r="AI3982" i="3"/>
  <c r="AH3982" i="3"/>
  <c r="AP3981" i="3"/>
  <c r="AM3981" i="3"/>
  <c r="AL3981" i="3"/>
  <c r="AK3981" i="3"/>
  <c r="AJ3981" i="3"/>
  <c r="AI3981" i="3"/>
  <c r="AH3981" i="3"/>
  <c r="AP3980" i="3"/>
  <c r="AM3980" i="3"/>
  <c r="AL3980" i="3"/>
  <c r="AK3980" i="3"/>
  <c r="AJ3980" i="3"/>
  <c r="AI3980" i="3"/>
  <c r="AH3980" i="3"/>
  <c r="AP3979" i="3"/>
  <c r="AM3979" i="3"/>
  <c r="AL3979" i="3"/>
  <c r="AK3979" i="3"/>
  <c r="AJ3979" i="3"/>
  <c r="AI3979" i="3"/>
  <c r="AH3979" i="3"/>
  <c r="AP3978" i="3"/>
  <c r="AM3978" i="3"/>
  <c r="AL3978" i="3"/>
  <c r="AK3978" i="3"/>
  <c r="AJ3978" i="3"/>
  <c r="AI3978" i="3"/>
  <c r="AH3978" i="3"/>
  <c r="AP3977" i="3"/>
  <c r="AM3977" i="3"/>
  <c r="AL3977" i="3"/>
  <c r="AK3977" i="3"/>
  <c r="AJ3977" i="3"/>
  <c r="AI3977" i="3"/>
  <c r="AH3977" i="3"/>
  <c r="AP3976" i="3"/>
  <c r="AM3976" i="3"/>
  <c r="AL3976" i="3"/>
  <c r="AK3976" i="3"/>
  <c r="AJ3976" i="3"/>
  <c r="AI3976" i="3"/>
  <c r="AH3976" i="3"/>
  <c r="AP3975" i="3"/>
  <c r="AM3975" i="3"/>
  <c r="AL3975" i="3"/>
  <c r="AK3975" i="3"/>
  <c r="AJ3975" i="3"/>
  <c r="AI3975" i="3"/>
  <c r="AH3975" i="3"/>
  <c r="AP3974" i="3"/>
  <c r="AM3974" i="3"/>
  <c r="AL3974" i="3"/>
  <c r="AK3974" i="3"/>
  <c r="AJ3974" i="3"/>
  <c r="AI3974" i="3"/>
  <c r="AH3974" i="3"/>
  <c r="AP3973" i="3"/>
  <c r="AM3973" i="3"/>
  <c r="AL3973" i="3"/>
  <c r="AK3973" i="3"/>
  <c r="AJ3973" i="3"/>
  <c r="AI3973" i="3"/>
  <c r="AH3973" i="3"/>
  <c r="AP3972" i="3"/>
  <c r="AM3972" i="3"/>
  <c r="AL3972" i="3"/>
  <c r="AK3972" i="3"/>
  <c r="AJ3972" i="3"/>
  <c r="AI3972" i="3"/>
  <c r="AH3972" i="3"/>
  <c r="AP3971" i="3"/>
  <c r="AM3971" i="3"/>
  <c r="AL3971" i="3"/>
  <c r="AK3971" i="3"/>
  <c r="AJ3971" i="3"/>
  <c r="AI3971" i="3"/>
  <c r="AH3971" i="3"/>
  <c r="AP3970" i="3"/>
  <c r="AM3970" i="3"/>
  <c r="AL3970" i="3"/>
  <c r="AK3970" i="3"/>
  <c r="AJ3970" i="3"/>
  <c r="AI3970" i="3"/>
  <c r="AH3970" i="3"/>
  <c r="AP3969" i="3"/>
  <c r="AM3969" i="3"/>
  <c r="AL3969" i="3"/>
  <c r="AK3969" i="3"/>
  <c r="AJ3969" i="3"/>
  <c r="AI3969" i="3"/>
  <c r="AH3969" i="3"/>
  <c r="AP3968" i="3"/>
  <c r="AM3968" i="3"/>
  <c r="AL3968" i="3"/>
  <c r="AK3968" i="3"/>
  <c r="AJ3968" i="3"/>
  <c r="AI3968" i="3"/>
  <c r="AH3968" i="3"/>
  <c r="AP3967" i="3"/>
  <c r="AM3967" i="3"/>
  <c r="AL3967" i="3"/>
  <c r="AK3967" i="3"/>
  <c r="AJ3967" i="3"/>
  <c r="AI3967" i="3"/>
  <c r="AH3967" i="3"/>
  <c r="AP3966" i="3"/>
  <c r="AM3966" i="3"/>
  <c r="AL3966" i="3"/>
  <c r="AK3966" i="3"/>
  <c r="AJ3966" i="3"/>
  <c r="AI3966" i="3"/>
  <c r="AH3966" i="3"/>
  <c r="AP3965" i="3"/>
  <c r="AM3965" i="3"/>
  <c r="AL3965" i="3"/>
  <c r="AK3965" i="3"/>
  <c r="AJ3965" i="3"/>
  <c r="AI3965" i="3"/>
  <c r="AH3965" i="3"/>
  <c r="AP3964" i="3"/>
  <c r="AM3964" i="3"/>
  <c r="AL3964" i="3"/>
  <c r="AK3964" i="3"/>
  <c r="AJ3964" i="3"/>
  <c r="AI3964" i="3"/>
  <c r="AH3964" i="3"/>
  <c r="AP3963" i="3"/>
  <c r="AM3963" i="3"/>
  <c r="AL3963" i="3"/>
  <c r="AK3963" i="3"/>
  <c r="AJ3963" i="3"/>
  <c r="AI3963" i="3"/>
  <c r="AH3963" i="3"/>
  <c r="AP3962" i="3"/>
  <c r="AM3962" i="3"/>
  <c r="AL3962" i="3"/>
  <c r="AK3962" i="3"/>
  <c r="AJ3962" i="3"/>
  <c r="AI3962" i="3"/>
  <c r="AH3962" i="3"/>
  <c r="AP3961" i="3"/>
  <c r="AM3961" i="3"/>
  <c r="AL3961" i="3"/>
  <c r="AK3961" i="3"/>
  <c r="AJ3961" i="3"/>
  <c r="AI3961" i="3"/>
  <c r="AH3961" i="3"/>
  <c r="AP3960" i="3"/>
  <c r="AM3960" i="3"/>
  <c r="AL3960" i="3"/>
  <c r="AK3960" i="3"/>
  <c r="AJ3960" i="3"/>
  <c r="AI3960" i="3"/>
  <c r="AH3960" i="3"/>
  <c r="AP3959" i="3"/>
  <c r="AM3959" i="3"/>
  <c r="AL3959" i="3"/>
  <c r="AK3959" i="3"/>
  <c r="AJ3959" i="3"/>
  <c r="AI3959" i="3"/>
  <c r="AH3959" i="3"/>
  <c r="AP3958" i="3"/>
  <c r="AM3958" i="3"/>
  <c r="AL3958" i="3"/>
  <c r="AK3958" i="3"/>
  <c r="AJ3958" i="3"/>
  <c r="AI3958" i="3"/>
  <c r="AH3958" i="3"/>
  <c r="AP3957" i="3"/>
  <c r="AM3957" i="3"/>
  <c r="AL3957" i="3"/>
  <c r="AK3957" i="3"/>
  <c r="AJ3957" i="3"/>
  <c r="AI3957" i="3"/>
  <c r="AH3957" i="3"/>
  <c r="AP3956" i="3"/>
  <c r="AM3956" i="3"/>
  <c r="AL3956" i="3"/>
  <c r="AK3956" i="3"/>
  <c r="AJ3956" i="3"/>
  <c r="AI3956" i="3"/>
  <c r="AH3956" i="3"/>
  <c r="AP3955" i="3"/>
  <c r="AM3955" i="3"/>
  <c r="AL3955" i="3"/>
  <c r="AK3955" i="3"/>
  <c r="AJ3955" i="3"/>
  <c r="AI3955" i="3"/>
  <c r="AH3955" i="3"/>
  <c r="AP3954" i="3"/>
  <c r="AM3954" i="3"/>
  <c r="AL3954" i="3"/>
  <c r="AK3954" i="3"/>
  <c r="AJ3954" i="3"/>
  <c r="AI3954" i="3"/>
  <c r="AH3954" i="3"/>
  <c r="AP3953" i="3"/>
  <c r="AM3953" i="3"/>
  <c r="AL3953" i="3"/>
  <c r="AK3953" i="3"/>
  <c r="AJ3953" i="3"/>
  <c r="AI3953" i="3"/>
  <c r="AH3953" i="3"/>
  <c r="AP3952" i="3"/>
  <c r="AM3952" i="3"/>
  <c r="AL3952" i="3"/>
  <c r="AK3952" i="3"/>
  <c r="AJ3952" i="3"/>
  <c r="AI3952" i="3"/>
  <c r="AH3952" i="3"/>
  <c r="AP3951" i="3"/>
  <c r="AM3951" i="3"/>
  <c r="AL3951" i="3"/>
  <c r="AK3951" i="3"/>
  <c r="AJ3951" i="3"/>
  <c r="AI3951" i="3"/>
  <c r="AH3951" i="3"/>
  <c r="AP3950" i="3"/>
  <c r="AM3950" i="3"/>
  <c r="AL3950" i="3"/>
  <c r="AK3950" i="3"/>
  <c r="AJ3950" i="3"/>
  <c r="AI3950" i="3"/>
  <c r="AH3950" i="3"/>
  <c r="AP3949" i="3"/>
  <c r="AM3949" i="3"/>
  <c r="AL3949" i="3"/>
  <c r="AK3949" i="3"/>
  <c r="AJ3949" i="3"/>
  <c r="AI3949" i="3"/>
  <c r="AH3949" i="3"/>
  <c r="AP3948" i="3"/>
  <c r="AM3948" i="3"/>
  <c r="AL3948" i="3"/>
  <c r="AK3948" i="3"/>
  <c r="AJ3948" i="3"/>
  <c r="AI3948" i="3"/>
  <c r="AH3948" i="3"/>
  <c r="AP3947" i="3"/>
  <c r="AM3947" i="3"/>
  <c r="AL3947" i="3"/>
  <c r="AK3947" i="3"/>
  <c r="AJ3947" i="3"/>
  <c r="AI3947" i="3"/>
  <c r="AH3947" i="3"/>
  <c r="AP3946" i="3"/>
  <c r="AM3946" i="3"/>
  <c r="AL3946" i="3"/>
  <c r="AK3946" i="3"/>
  <c r="AJ3946" i="3"/>
  <c r="AI3946" i="3"/>
  <c r="AH3946" i="3"/>
  <c r="AP3945" i="3"/>
  <c r="AM3945" i="3"/>
  <c r="AL3945" i="3"/>
  <c r="AK3945" i="3"/>
  <c r="AJ3945" i="3"/>
  <c r="AI3945" i="3"/>
  <c r="AH3945" i="3"/>
  <c r="AP3944" i="3"/>
  <c r="AM3944" i="3"/>
  <c r="AL3944" i="3"/>
  <c r="AK3944" i="3"/>
  <c r="AJ3944" i="3"/>
  <c r="AI3944" i="3"/>
  <c r="AH3944" i="3"/>
  <c r="AP3943" i="3"/>
  <c r="AM3943" i="3"/>
  <c r="AL3943" i="3"/>
  <c r="AK3943" i="3"/>
  <c r="AJ3943" i="3"/>
  <c r="AI3943" i="3"/>
  <c r="AH3943" i="3"/>
  <c r="AP3942" i="3"/>
  <c r="AM3942" i="3"/>
  <c r="AL3942" i="3"/>
  <c r="AK3942" i="3"/>
  <c r="AJ3942" i="3"/>
  <c r="AI3942" i="3"/>
  <c r="AH3942" i="3"/>
  <c r="AP3941" i="3"/>
  <c r="AM3941" i="3"/>
  <c r="AL3941" i="3"/>
  <c r="AK3941" i="3"/>
  <c r="AJ3941" i="3"/>
  <c r="AI3941" i="3"/>
  <c r="AH3941" i="3"/>
  <c r="AP3940" i="3"/>
  <c r="AM3940" i="3"/>
  <c r="AL3940" i="3"/>
  <c r="AK3940" i="3"/>
  <c r="AJ3940" i="3"/>
  <c r="AI3940" i="3"/>
  <c r="AH3940" i="3"/>
  <c r="AP3939" i="3"/>
  <c r="AM3939" i="3"/>
  <c r="AL3939" i="3"/>
  <c r="AK3939" i="3"/>
  <c r="AJ3939" i="3"/>
  <c r="AI3939" i="3"/>
  <c r="AH3939" i="3"/>
  <c r="AP3938" i="3"/>
  <c r="AM3938" i="3"/>
  <c r="AL3938" i="3"/>
  <c r="AK3938" i="3"/>
  <c r="AJ3938" i="3"/>
  <c r="AI3938" i="3"/>
  <c r="AH3938" i="3"/>
  <c r="AP3937" i="3"/>
  <c r="AM3937" i="3"/>
  <c r="AL3937" i="3"/>
  <c r="AK3937" i="3"/>
  <c r="AJ3937" i="3"/>
  <c r="AI3937" i="3"/>
  <c r="AH3937" i="3"/>
  <c r="AP3936" i="3"/>
  <c r="AM3936" i="3"/>
  <c r="AL3936" i="3"/>
  <c r="AK3936" i="3"/>
  <c r="AJ3936" i="3"/>
  <c r="AI3936" i="3"/>
  <c r="AH3936" i="3"/>
  <c r="AP3935" i="3"/>
  <c r="AM3935" i="3"/>
  <c r="AL3935" i="3"/>
  <c r="AK3935" i="3"/>
  <c r="AJ3935" i="3"/>
  <c r="AI3935" i="3"/>
  <c r="AH3935" i="3"/>
  <c r="AP3934" i="3"/>
  <c r="AM3934" i="3"/>
  <c r="AL3934" i="3"/>
  <c r="AK3934" i="3"/>
  <c r="AJ3934" i="3"/>
  <c r="AI3934" i="3"/>
  <c r="AH3934" i="3"/>
  <c r="AP3933" i="3"/>
  <c r="AM3933" i="3"/>
  <c r="AL3933" i="3"/>
  <c r="AK3933" i="3"/>
  <c r="AJ3933" i="3"/>
  <c r="AI3933" i="3"/>
  <c r="AH3933" i="3"/>
  <c r="AP3932" i="3"/>
  <c r="AM3932" i="3"/>
  <c r="AL3932" i="3"/>
  <c r="AK3932" i="3"/>
  <c r="AJ3932" i="3"/>
  <c r="AI3932" i="3"/>
  <c r="AH3932" i="3"/>
  <c r="AP3931" i="3"/>
  <c r="AM3931" i="3"/>
  <c r="AL3931" i="3"/>
  <c r="AK3931" i="3"/>
  <c r="AJ3931" i="3"/>
  <c r="AI3931" i="3"/>
  <c r="AH3931" i="3"/>
  <c r="AP3930" i="3"/>
  <c r="AM3930" i="3"/>
  <c r="AL3930" i="3"/>
  <c r="AK3930" i="3"/>
  <c r="AJ3930" i="3"/>
  <c r="AI3930" i="3"/>
  <c r="AH3930" i="3"/>
  <c r="AP3929" i="3"/>
  <c r="AM3929" i="3"/>
  <c r="AL3929" i="3"/>
  <c r="AK3929" i="3"/>
  <c r="AJ3929" i="3"/>
  <c r="AI3929" i="3"/>
  <c r="AH3929" i="3"/>
  <c r="AP3928" i="3"/>
  <c r="AM3928" i="3"/>
  <c r="AL3928" i="3"/>
  <c r="AK3928" i="3"/>
  <c r="AJ3928" i="3"/>
  <c r="AI3928" i="3"/>
  <c r="AH3928" i="3"/>
  <c r="AP3927" i="3"/>
  <c r="AM3927" i="3"/>
  <c r="AL3927" i="3"/>
  <c r="AK3927" i="3"/>
  <c r="AJ3927" i="3"/>
  <c r="AI3927" i="3"/>
  <c r="AH3927" i="3"/>
  <c r="AP3926" i="3"/>
  <c r="AM3926" i="3"/>
  <c r="AL3926" i="3"/>
  <c r="AK3926" i="3"/>
  <c r="AJ3926" i="3"/>
  <c r="AI3926" i="3"/>
  <c r="AH3926" i="3"/>
  <c r="AP3925" i="3"/>
  <c r="AM3925" i="3"/>
  <c r="AL3925" i="3"/>
  <c r="AK3925" i="3"/>
  <c r="AJ3925" i="3"/>
  <c r="AI3925" i="3"/>
  <c r="AH3925" i="3"/>
  <c r="AP3924" i="3"/>
  <c r="AM3924" i="3"/>
  <c r="AL3924" i="3"/>
  <c r="AK3924" i="3"/>
  <c r="AJ3924" i="3"/>
  <c r="AI3924" i="3"/>
  <c r="AH3924" i="3"/>
  <c r="AP3923" i="3"/>
  <c r="AM3923" i="3"/>
  <c r="AL3923" i="3"/>
  <c r="AK3923" i="3"/>
  <c r="AJ3923" i="3"/>
  <c r="AI3923" i="3"/>
  <c r="AH3923" i="3"/>
  <c r="AP3922" i="3"/>
  <c r="AM3922" i="3"/>
  <c r="AL3922" i="3"/>
  <c r="AK3922" i="3"/>
  <c r="AJ3922" i="3"/>
  <c r="AI3922" i="3"/>
  <c r="AH3922" i="3"/>
  <c r="AP3921" i="3"/>
  <c r="AM3921" i="3"/>
  <c r="AL3921" i="3"/>
  <c r="AK3921" i="3"/>
  <c r="AJ3921" i="3"/>
  <c r="AI3921" i="3"/>
  <c r="AH3921" i="3"/>
  <c r="AP3920" i="3"/>
  <c r="AM3920" i="3"/>
  <c r="AL3920" i="3"/>
  <c r="AK3920" i="3"/>
  <c r="AJ3920" i="3"/>
  <c r="AI3920" i="3"/>
  <c r="AH3920" i="3"/>
  <c r="AP3919" i="3"/>
  <c r="AM3919" i="3"/>
  <c r="AL3919" i="3"/>
  <c r="AK3919" i="3"/>
  <c r="AJ3919" i="3"/>
  <c r="AI3919" i="3"/>
  <c r="AH3919" i="3"/>
  <c r="AP3918" i="3"/>
  <c r="AM3918" i="3"/>
  <c r="AL3918" i="3"/>
  <c r="AK3918" i="3"/>
  <c r="AJ3918" i="3"/>
  <c r="AI3918" i="3"/>
  <c r="AH3918" i="3"/>
  <c r="AP3917" i="3"/>
  <c r="AM3917" i="3"/>
  <c r="AL3917" i="3"/>
  <c r="AK3917" i="3"/>
  <c r="AJ3917" i="3"/>
  <c r="AI3917" i="3"/>
  <c r="AH3917" i="3"/>
  <c r="AP3916" i="3"/>
  <c r="AM3916" i="3"/>
  <c r="AL3916" i="3"/>
  <c r="AK3916" i="3"/>
  <c r="AJ3916" i="3"/>
  <c r="AI3916" i="3"/>
  <c r="AH3916" i="3"/>
  <c r="AP3915" i="3"/>
  <c r="AM3915" i="3"/>
  <c r="AL3915" i="3"/>
  <c r="AK3915" i="3"/>
  <c r="AJ3915" i="3"/>
  <c r="AI3915" i="3"/>
  <c r="AH3915" i="3"/>
  <c r="AP3914" i="3"/>
  <c r="AM3914" i="3"/>
  <c r="AL3914" i="3"/>
  <c r="AK3914" i="3"/>
  <c r="AJ3914" i="3"/>
  <c r="AI3914" i="3"/>
  <c r="AH3914" i="3"/>
  <c r="AP3913" i="3"/>
  <c r="AM3913" i="3"/>
  <c r="AL3913" i="3"/>
  <c r="AK3913" i="3"/>
  <c r="AJ3913" i="3"/>
  <c r="AI3913" i="3"/>
  <c r="AH3913" i="3"/>
  <c r="AP3912" i="3"/>
  <c r="AM3912" i="3"/>
  <c r="AL3912" i="3"/>
  <c r="AK3912" i="3"/>
  <c r="AJ3912" i="3"/>
  <c r="AI3912" i="3"/>
  <c r="AH3912" i="3"/>
  <c r="AP3911" i="3"/>
  <c r="AM3911" i="3"/>
  <c r="AL3911" i="3"/>
  <c r="AK3911" i="3"/>
  <c r="AJ3911" i="3"/>
  <c r="AI3911" i="3"/>
  <c r="AH3911" i="3"/>
  <c r="AP3910" i="3"/>
  <c r="AM3910" i="3"/>
  <c r="AL3910" i="3"/>
  <c r="AK3910" i="3"/>
  <c r="AJ3910" i="3"/>
  <c r="AI3910" i="3"/>
  <c r="AH3910" i="3"/>
  <c r="AP3909" i="3"/>
  <c r="AM3909" i="3"/>
  <c r="AL3909" i="3"/>
  <c r="AK3909" i="3"/>
  <c r="AJ3909" i="3"/>
  <c r="AI3909" i="3"/>
  <c r="AH3909" i="3"/>
  <c r="AP3908" i="3"/>
  <c r="AM3908" i="3"/>
  <c r="AL3908" i="3"/>
  <c r="AK3908" i="3"/>
  <c r="AJ3908" i="3"/>
  <c r="AI3908" i="3"/>
  <c r="AH3908" i="3"/>
  <c r="AP3907" i="3"/>
  <c r="AM3907" i="3"/>
  <c r="AL3907" i="3"/>
  <c r="AK3907" i="3"/>
  <c r="AJ3907" i="3"/>
  <c r="AI3907" i="3"/>
  <c r="AH3907" i="3"/>
  <c r="AP3906" i="3"/>
  <c r="AM3906" i="3"/>
  <c r="AL3906" i="3"/>
  <c r="AK3906" i="3"/>
  <c r="AJ3906" i="3"/>
  <c r="AI3906" i="3"/>
  <c r="AH3906" i="3"/>
  <c r="AP3905" i="3"/>
  <c r="AM3905" i="3"/>
  <c r="AL3905" i="3"/>
  <c r="AK3905" i="3"/>
  <c r="AJ3905" i="3"/>
  <c r="AI3905" i="3"/>
  <c r="AH3905" i="3"/>
  <c r="AP3904" i="3"/>
  <c r="AM3904" i="3"/>
  <c r="AL3904" i="3"/>
  <c r="AK3904" i="3"/>
  <c r="AJ3904" i="3"/>
  <c r="AI3904" i="3"/>
  <c r="AH3904" i="3"/>
  <c r="AP3903" i="3"/>
  <c r="AM3903" i="3"/>
  <c r="AL3903" i="3"/>
  <c r="AK3903" i="3"/>
  <c r="AJ3903" i="3"/>
  <c r="AI3903" i="3"/>
  <c r="AH3903" i="3"/>
  <c r="AP3902" i="3"/>
  <c r="AM3902" i="3"/>
  <c r="AL3902" i="3"/>
  <c r="AK3902" i="3"/>
  <c r="AJ3902" i="3"/>
  <c r="AI3902" i="3"/>
  <c r="AH3902" i="3"/>
  <c r="AP3901" i="3"/>
  <c r="AM3901" i="3"/>
  <c r="AL3901" i="3"/>
  <c r="AK3901" i="3"/>
  <c r="AJ3901" i="3"/>
  <c r="AI3901" i="3"/>
  <c r="AH3901" i="3"/>
  <c r="AP3900" i="3"/>
  <c r="AM3900" i="3"/>
  <c r="AL3900" i="3"/>
  <c r="AK3900" i="3"/>
  <c r="AJ3900" i="3"/>
  <c r="AI3900" i="3"/>
  <c r="AH3900" i="3"/>
  <c r="AP3899" i="3"/>
  <c r="AM3899" i="3"/>
  <c r="AL3899" i="3"/>
  <c r="AK3899" i="3"/>
  <c r="AJ3899" i="3"/>
  <c r="AI3899" i="3"/>
  <c r="AH3899" i="3"/>
  <c r="AP3898" i="3"/>
  <c r="AM3898" i="3"/>
  <c r="AL3898" i="3"/>
  <c r="AK3898" i="3"/>
  <c r="AJ3898" i="3"/>
  <c r="AI3898" i="3"/>
  <c r="AH3898" i="3"/>
  <c r="AP3897" i="3"/>
  <c r="AM3897" i="3"/>
  <c r="AL3897" i="3"/>
  <c r="AK3897" i="3"/>
  <c r="AJ3897" i="3"/>
  <c r="AI3897" i="3"/>
  <c r="AH3897" i="3"/>
  <c r="AP3896" i="3"/>
  <c r="AM3896" i="3"/>
  <c r="AL3896" i="3"/>
  <c r="AK3896" i="3"/>
  <c r="AJ3896" i="3"/>
  <c r="AI3896" i="3"/>
  <c r="AH3896" i="3"/>
  <c r="AP3895" i="3"/>
  <c r="AM3895" i="3"/>
  <c r="AL3895" i="3"/>
  <c r="AK3895" i="3"/>
  <c r="AJ3895" i="3"/>
  <c r="AI3895" i="3"/>
  <c r="AH3895" i="3"/>
  <c r="AP3894" i="3"/>
  <c r="AM3894" i="3"/>
  <c r="AL3894" i="3"/>
  <c r="AK3894" i="3"/>
  <c r="AJ3894" i="3"/>
  <c r="AI3894" i="3"/>
  <c r="AH3894" i="3"/>
  <c r="AP3893" i="3"/>
  <c r="AM3893" i="3"/>
  <c r="AL3893" i="3"/>
  <c r="AK3893" i="3"/>
  <c r="AJ3893" i="3"/>
  <c r="AI3893" i="3"/>
  <c r="AH3893" i="3"/>
  <c r="AP3892" i="3"/>
  <c r="AM3892" i="3"/>
  <c r="AL3892" i="3"/>
  <c r="AK3892" i="3"/>
  <c r="AJ3892" i="3"/>
  <c r="AI3892" i="3"/>
  <c r="AH3892" i="3"/>
  <c r="AP3891" i="3"/>
  <c r="AM3891" i="3"/>
  <c r="AL3891" i="3"/>
  <c r="AK3891" i="3"/>
  <c r="AJ3891" i="3"/>
  <c r="AI3891" i="3"/>
  <c r="AH3891" i="3"/>
  <c r="AP3890" i="3"/>
  <c r="AM3890" i="3"/>
  <c r="AL3890" i="3"/>
  <c r="AK3890" i="3"/>
  <c r="AJ3890" i="3"/>
  <c r="AI3890" i="3"/>
  <c r="AH3890" i="3"/>
  <c r="AP3889" i="3"/>
  <c r="AM3889" i="3"/>
  <c r="AL3889" i="3"/>
  <c r="AK3889" i="3"/>
  <c r="AJ3889" i="3"/>
  <c r="AI3889" i="3"/>
  <c r="AH3889" i="3"/>
  <c r="AP3888" i="3"/>
  <c r="AM3888" i="3"/>
  <c r="AL3888" i="3"/>
  <c r="AK3888" i="3"/>
  <c r="AJ3888" i="3"/>
  <c r="AI3888" i="3"/>
  <c r="AH3888" i="3"/>
  <c r="AP3887" i="3"/>
  <c r="AM3887" i="3"/>
  <c r="AL3887" i="3"/>
  <c r="AK3887" i="3"/>
  <c r="AJ3887" i="3"/>
  <c r="AI3887" i="3"/>
  <c r="AH3887" i="3"/>
  <c r="AP3886" i="3"/>
  <c r="AM3886" i="3"/>
  <c r="AL3886" i="3"/>
  <c r="AK3886" i="3"/>
  <c r="AJ3886" i="3"/>
  <c r="AI3886" i="3"/>
  <c r="AH3886" i="3"/>
  <c r="AP3885" i="3"/>
  <c r="AM3885" i="3"/>
  <c r="AL3885" i="3"/>
  <c r="AK3885" i="3"/>
  <c r="AJ3885" i="3"/>
  <c r="AI3885" i="3"/>
  <c r="AH3885" i="3"/>
  <c r="AP3884" i="3"/>
  <c r="AM3884" i="3"/>
  <c r="AL3884" i="3"/>
  <c r="AK3884" i="3"/>
  <c r="AJ3884" i="3"/>
  <c r="AI3884" i="3"/>
  <c r="AH3884" i="3"/>
  <c r="AP3883" i="3"/>
  <c r="AM3883" i="3"/>
  <c r="AL3883" i="3"/>
  <c r="AK3883" i="3"/>
  <c r="AJ3883" i="3"/>
  <c r="AI3883" i="3"/>
  <c r="AH3883" i="3"/>
  <c r="AP3882" i="3"/>
  <c r="AM3882" i="3"/>
  <c r="AL3882" i="3"/>
  <c r="AK3882" i="3"/>
  <c r="AJ3882" i="3"/>
  <c r="AI3882" i="3"/>
  <c r="AH3882" i="3"/>
  <c r="AP3881" i="3"/>
  <c r="AM3881" i="3"/>
  <c r="AL3881" i="3"/>
  <c r="AK3881" i="3"/>
  <c r="AJ3881" i="3"/>
  <c r="AI3881" i="3"/>
  <c r="AH3881" i="3"/>
  <c r="AP3880" i="3"/>
  <c r="AM3880" i="3"/>
  <c r="AL3880" i="3"/>
  <c r="AK3880" i="3"/>
  <c r="AJ3880" i="3"/>
  <c r="AI3880" i="3"/>
  <c r="AH3880" i="3"/>
  <c r="AP3879" i="3"/>
  <c r="AM3879" i="3"/>
  <c r="AL3879" i="3"/>
  <c r="AK3879" i="3"/>
  <c r="AJ3879" i="3"/>
  <c r="AI3879" i="3"/>
  <c r="AH3879" i="3"/>
  <c r="AP3878" i="3"/>
  <c r="AM3878" i="3"/>
  <c r="AL3878" i="3"/>
  <c r="AK3878" i="3"/>
  <c r="AJ3878" i="3"/>
  <c r="AI3878" i="3"/>
  <c r="AH3878" i="3"/>
  <c r="AP3877" i="3"/>
  <c r="AM3877" i="3"/>
  <c r="AL3877" i="3"/>
  <c r="AK3877" i="3"/>
  <c r="AJ3877" i="3"/>
  <c r="AI3877" i="3"/>
  <c r="AH3877" i="3"/>
  <c r="AP3876" i="3"/>
  <c r="AM3876" i="3"/>
  <c r="AL3876" i="3"/>
  <c r="AK3876" i="3"/>
  <c r="AJ3876" i="3"/>
  <c r="AI3876" i="3"/>
  <c r="AH3876" i="3"/>
  <c r="AP3875" i="3"/>
  <c r="AM3875" i="3"/>
  <c r="AL3875" i="3"/>
  <c r="AK3875" i="3"/>
  <c r="AJ3875" i="3"/>
  <c r="AI3875" i="3"/>
  <c r="AH3875" i="3"/>
  <c r="AP3874" i="3"/>
  <c r="AM3874" i="3"/>
  <c r="AL3874" i="3"/>
  <c r="AK3874" i="3"/>
  <c r="AJ3874" i="3"/>
  <c r="AI3874" i="3"/>
  <c r="AH3874" i="3"/>
  <c r="AP3873" i="3"/>
  <c r="AM3873" i="3"/>
  <c r="AL3873" i="3"/>
  <c r="AK3873" i="3"/>
  <c r="AJ3873" i="3"/>
  <c r="AI3873" i="3"/>
  <c r="AH3873" i="3"/>
  <c r="AP3872" i="3"/>
  <c r="AM3872" i="3"/>
  <c r="AL3872" i="3"/>
  <c r="AK3872" i="3"/>
  <c r="AJ3872" i="3"/>
  <c r="AI3872" i="3"/>
  <c r="AH3872" i="3"/>
  <c r="AP3871" i="3"/>
  <c r="AM3871" i="3"/>
  <c r="AL3871" i="3"/>
  <c r="AK3871" i="3"/>
  <c r="AJ3871" i="3"/>
  <c r="AI3871" i="3"/>
  <c r="AH3871" i="3"/>
  <c r="AP3870" i="3"/>
  <c r="AM3870" i="3"/>
  <c r="AL3870" i="3"/>
  <c r="AK3870" i="3"/>
  <c r="AJ3870" i="3"/>
  <c r="AI3870" i="3"/>
  <c r="AH3870" i="3"/>
  <c r="AP3869" i="3"/>
  <c r="AM3869" i="3"/>
  <c r="AL3869" i="3"/>
  <c r="AK3869" i="3"/>
  <c r="AJ3869" i="3"/>
  <c r="AI3869" i="3"/>
  <c r="AH3869" i="3"/>
  <c r="AP3868" i="3"/>
  <c r="AM3868" i="3"/>
  <c r="AL3868" i="3"/>
  <c r="AK3868" i="3"/>
  <c r="AJ3868" i="3"/>
  <c r="AI3868" i="3"/>
  <c r="AH3868" i="3"/>
  <c r="AP3867" i="3"/>
  <c r="AM3867" i="3"/>
  <c r="AL3867" i="3"/>
  <c r="AK3867" i="3"/>
  <c r="AJ3867" i="3"/>
  <c r="AI3867" i="3"/>
  <c r="AH3867" i="3"/>
  <c r="AP3866" i="3"/>
  <c r="AM3866" i="3"/>
  <c r="AL3866" i="3"/>
  <c r="AK3866" i="3"/>
  <c r="AJ3866" i="3"/>
  <c r="AI3866" i="3"/>
  <c r="AH3866" i="3"/>
  <c r="AP3865" i="3"/>
  <c r="AM3865" i="3"/>
  <c r="AL3865" i="3"/>
  <c r="AK3865" i="3"/>
  <c r="AJ3865" i="3"/>
  <c r="AI3865" i="3"/>
  <c r="AH3865" i="3"/>
  <c r="AP3864" i="3"/>
  <c r="AM3864" i="3"/>
  <c r="AL3864" i="3"/>
  <c r="AK3864" i="3"/>
  <c r="AJ3864" i="3"/>
  <c r="AI3864" i="3"/>
  <c r="AH3864" i="3"/>
  <c r="AP3863" i="3"/>
  <c r="AM3863" i="3"/>
  <c r="AL3863" i="3"/>
  <c r="AK3863" i="3"/>
  <c r="AJ3863" i="3"/>
  <c r="AI3863" i="3"/>
  <c r="AH3863" i="3"/>
  <c r="AP3862" i="3"/>
  <c r="AM3862" i="3"/>
  <c r="AL3862" i="3"/>
  <c r="AK3862" i="3"/>
  <c r="AJ3862" i="3"/>
  <c r="AI3862" i="3"/>
  <c r="AH3862" i="3"/>
  <c r="AP3861" i="3"/>
  <c r="AM3861" i="3"/>
  <c r="AL3861" i="3"/>
  <c r="AK3861" i="3"/>
  <c r="AJ3861" i="3"/>
  <c r="AI3861" i="3"/>
  <c r="AH3861" i="3"/>
  <c r="AP3860" i="3"/>
  <c r="AM3860" i="3"/>
  <c r="AL3860" i="3"/>
  <c r="AK3860" i="3"/>
  <c r="AJ3860" i="3"/>
  <c r="AI3860" i="3"/>
  <c r="AH3860" i="3"/>
  <c r="AP3859" i="3"/>
  <c r="AM3859" i="3"/>
  <c r="AL3859" i="3"/>
  <c r="AK3859" i="3"/>
  <c r="AJ3859" i="3"/>
  <c r="AI3859" i="3"/>
  <c r="AH3859" i="3"/>
  <c r="AP3858" i="3"/>
  <c r="AM3858" i="3"/>
  <c r="AL3858" i="3"/>
  <c r="AK3858" i="3"/>
  <c r="AJ3858" i="3"/>
  <c r="AI3858" i="3"/>
  <c r="AH3858" i="3"/>
  <c r="AP3857" i="3"/>
  <c r="AM3857" i="3"/>
  <c r="AL3857" i="3"/>
  <c r="AK3857" i="3"/>
  <c r="AJ3857" i="3"/>
  <c r="AI3857" i="3"/>
  <c r="AH3857" i="3"/>
  <c r="AP3856" i="3"/>
  <c r="AM3856" i="3"/>
  <c r="AL3856" i="3"/>
  <c r="AK3856" i="3"/>
  <c r="AJ3856" i="3"/>
  <c r="AI3856" i="3"/>
  <c r="AH3856" i="3"/>
  <c r="AP3855" i="3"/>
  <c r="AM3855" i="3"/>
  <c r="AL3855" i="3"/>
  <c r="AK3855" i="3"/>
  <c r="AJ3855" i="3"/>
  <c r="AI3855" i="3"/>
  <c r="AH3855" i="3"/>
  <c r="AP3854" i="3"/>
  <c r="AM3854" i="3"/>
  <c r="AL3854" i="3"/>
  <c r="AK3854" i="3"/>
  <c r="AJ3854" i="3"/>
  <c r="AI3854" i="3"/>
  <c r="AH3854" i="3"/>
  <c r="AP3853" i="3"/>
  <c r="AM3853" i="3"/>
  <c r="AL3853" i="3"/>
  <c r="AK3853" i="3"/>
  <c r="AJ3853" i="3"/>
  <c r="AI3853" i="3"/>
  <c r="AH3853" i="3"/>
  <c r="AP3852" i="3"/>
  <c r="AM3852" i="3"/>
  <c r="AL3852" i="3"/>
  <c r="AK3852" i="3"/>
  <c r="AJ3852" i="3"/>
  <c r="AI3852" i="3"/>
  <c r="AH3852" i="3"/>
  <c r="AP3851" i="3"/>
  <c r="AM3851" i="3"/>
  <c r="AL3851" i="3"/>
  <c r="AK3851" i="3"/>
  <c r="AJ3851" i="3"/>
  <c r="AI3851" i="3"/>
  <c r="AH3851" i="3"/>
  <c r="AP3850" i="3"/>
  <c r="AM3850" i="3"/>
  <c r="AL3850" i="3"/>
  <c r="AK3850" i="3"/>
  <c r="AJ3850" i="3"/>
  <c r="AI3850" i="3"/>
  <c r="AH3850" i="3"/>
  <c r="AP3849" i="3"/>
  <c r="AM3849" i="3"/>
  <c r="AL3849" i="3"/>
  <c r="AK3849" i="3"/>
  <c r="AJ3849" i="3"/>
  <c r="AI3849" i="3"/>
  <c r="AH3849" i="3"/>
  <c r="AP3848" i="3"/>
  <c r="AM3848" i="3"/>
  <c r="AL3848" i="3"/>
  <c r="AK3848" i="3"/>
  <c r="AJ3848" i="3"/>
  <c r="AI3848" i="3"/>
  <c r="AH3848" i="3"/>
  <c r="AP3847" i="3"/>
  <c r="AM3847" i="3"/>
  <c r="AL3847" i="3"/>
  <c r="AK3847" i="3"/>
  <c r="AJ3847" i="3"/>
  <c r="AI3847" i="3"/>
  <c r="AH3847" i="3"/>
  <c r="AP3846" i="3"/>
  <c r="AM3846" i="3"/>
  <c r="AL3846" i="3"/>
  <c r="AK3846" i="3"/>
  <c r="AJ3846" i="3"/>
  <c r="AI3846" i="3"/>
  <c r="AH3846" i="3"/>
  <c r="AP3845" i="3"/>
  <c r="AM3845" i="3"/>
  <c r="AL3845" i="3"/>
  <c r="AK3845" i="3"/>
  <c r="AJ3845" i="3"/>
  <c r="AI3845" i="3"/>
  <c r="AH3845" i="3"/>
  <c r="AP3844" i="3"/>
  <c r="AM3844" i="3"/>
  <c r="AL3844" i="3"/>
  <c r="AK3844" i="3"/>
  <c r="AJ3844" i="3"/>
  <c r="AI3844" i="3"/>
  <c r="AH3844" i="3"/>
  <c r="AP3843" i="3"/>
  <c r="AM3843" i="3"/>
  <c r="AL3843" i="3"/>
  <c r="AK3843" i="3"/>
  <c r="AJ3843" i="3"/>
  <c r="AI3843" i="3"/>
  <c r="AH3843" i="3"/>
  <c r="AP3842" i="3"/>
  <c r="AM3842" i="3"/>
  <c r="AL3842" i="3"/>
  <c r="AK3842" i="3"/>
  <c r="AJ3842" i="3"/>
  <c r="AI3842" i="3"/>
  <c r="AH3842" i="3"/>
  <c r="AP3841" i="3"/>
  <c r="AM3841" i="3"/>
  <c r="AL3841" i="3"/>
  <c r="AK3841" i="3"/>
  <c r="AJ3841" i="3"/>
  <c r="AI3841" i="3"/>
  <c r="AH3841" i="3"/>
  <c r="AP3840" i="3"/>
  <c r="AM3840" i="3"/>
  <c r="AL3840" i="3"/>
  <c r="AK3840" i="3"/>
  <c r="AJ3840" i="3"/>
  <c r="AI3840" i="3"/>
  <c r="AH3840" i="3"/>
  <c r="AP3839" i="3"/>
  <c r="AM3839" i="3"/>
  <c r="AL3839" i="3"/>
  <c r="AK3839" i="3"/>
  <c r="AJ3839" i="3"/>
  <c r="AI3839" i="3"/>
  <c r="AH3839" i="3"/>
  <c r="AP3838" i="3"/>
  <c r="AM3838" i="3"/>
  <c r="AL3838" i="3"/>
  <c r="AK3838" i="3"/>
  <c r="AJ3838" i="3"/>
  <c r="AI3838" i="3"/>
  <c r="AH3838" i="3"/>
  <c r="AP3837" i="3"/>
  <c r="AM3837" i="3"/>
  <c r="AL3837" i="3"/>
  <c r="AK3837" i="3"/>
  <c r="AJ3837" i="3"/>
  <c r="AI3837" i="3"/>
  <c r="AH3837" i="3"/>
  <c r="AP3836" i="3"/>
  <c r="AM3836" i="3"/>
  <c r="AL3836" i="3"/>
  <c r="AK3836" i="3"/>
  <c r="AJ3836" i="3"/>
  <c r="AI3836" i="3"/>
  <c r="AH3836" i="3"/>
  <c r="AP3835" i="3"/>
  <c r="AM3835" i="3"/>
  <c r="AL3835" i="3"/>
  <c r="AK3835" i="3"/>
  <c r="AJ3835" i="3"/>
  <c r="AI3835" i="3"/>
  <c r="AH3835" i="3"/>
  <c r="AP3834" i="3"/>
  <c r="AM3834" i="3"/>
  <c r="AL3834" i="3"/>
  <c r="AK3834" i="3"/>
  <c r="AJ3834" i="3"/>
  <c r="AI3834" i="3"/>
  <c r="AH3834" i="3"/>
  <c r="AP3833" i="3"/>
  <c r="AM3833" i="3"/>
  <c r="AL3833" i="3"/>
  <c r="AK3833" i="3"/>
  <c r="AJ3833" i="3"/>
  <c r="AI3833" i="3"/>
  <c r="AH3833" i="3"/>
  <c r="AP3832" i="3"/>
  <c r="AM3832" i="3"/>
  <c r="AL3832" i="3"/>
  <c r="AK3832" i="3"/>
  <c r="AJ3832" i="3"/>
  <c r="AI3832" i="3"/>
  <c r="AH3832" i="3"/>
  <c r="AP3831" i="3"/>
  <c r="AM3831" i="3"/>
  <c r="AL3831" i="3"/>
  <c r="AK3831" i="3"/>
  <c r="AJ3831" i="3"/>
  <c r="AI3831" i="3"/>
  <c r="AH3831" i="3"/>
  <c r="AP3830" i="3"/>
  <c r="AM3830" i="3"/>
  <c r="AL3830" i="3"/>
  <c r="AK3830" i="3"/>
  <c r="AJ3830" i="3"/>
  <c r="AI3830" i="3"/>
  <c r="AH3830" i="3"/>
  <c r="AP3829" i="3"/>
  <c r="AM3829" i="3"/>
  <c r="AL3829" i="3"/>
  <c r="AK3829" i="3"/>
  <c r="AJ3829" i="3"/>
  <c r="AI3829" i="3"/>
  <c r="AH3829" i="3"/>
  <c r="AP3828" i="3"/>
  <c r="AM3828" i="3"/>
  <c r="AL3828" i="3"/>
  <c r="AK3828" i="3"/>
  <c r="AJ3828" i="3"/>
  <c r="AI3828" i="3"/>
  <c r="AH3828" i="3"/>
  <c r="AP3827" i="3"/>
  <c r="AM3827" i="3"/>
  <c r="AL3827" i="3"/>
  <c r="AK3827" i="3"/>
  <c r="AJ3827" i="3"/>
  <c r="AI3827" i="3"/>
  <c r="AH3827" i="3"/>
  <c r="AP3826" i="3"/>
  <c r="AM3826" i="3"/>
  <c r="AL3826" i="3"/>
  <c r="AK3826" i="3"/>
  <c r="AJ3826" i="3"/>
  <c r="AI3826" i="3"/>
  <c r="AH3826" i="3"/>
  <c r="AP3825" i="3"/>
  <c r="AM3825" i="3"/>
  <c r="AL3825" i="3"/>
  <c r="AK3825" i="3"/>
  <c r="AJ3825" i="3"/>
  <c r="AI3825" i="3"/>
  <c r="AH3825" i="3"/>
  <c r="AP3824" i="3"/>
  <c r="AM3824" i="3"/>
  <c r="AL3824" i="3"/>
  <c r="AK3824" i="3"/>
  <c r="AJ3824" i="3"/>
  <c r="AI3824" i="3"/>
  <c r="AH3824" i="3"/>
  <c r="AP3823" i="3"/>
  <c r="AM3823" i="3"/>
  <c r="AL3823" i="3"/>
  <c r="AK3823" i="3"/>
  <c r="AJ3823" i="3"/>
  <c r="AI3823" i="3"/>
  <c r="AH3823" i="3"/>
  <c r="AP3822" i="3"/>
  <c r="AM3822" i="3"/>
  <c r="AL3822" i="3"/>
  <c r="AK3822" i="3"/>
  <c r="AJ3822" i="3"/>
  <c r="AI3822" i="3"/>
  <c r="AH3822" i="3"/>
  <c r="AP3821" i="3"/>
  <c r="AM3821" i="3"/>
  <c r="AL3821" i="3"/>
  <c r="AK3821" i="3"/>
  <c r="AJ3821" i="3"/>
  <c r="AI3821" i="3"/>
  <c r="AH3821" i="3"/>
  <c r="AP3820" i="3"/>
  <c r="AM3820" i="3"/>
  <c r="AL3820" i="3"/>
  <c r="AK3820" i="3"/>
  <c r="AJ3820" i="3"/>
  <c r="AI3820" i="3"/>
  <c r="AH3820" i="3"/>
  <c r="AP3819" i="3"/>
  <c r="AM3819" i="3"/>
  <c r="AL3819" i="3"/>
  <c r="AK3819" i="3"/>
  <c r="AJ3819" i="3"/>
  <c r="AI3819" i="3"/>
  <c r="AH3819" i="3"/>
  <c r="AP3818" i="3"/>
  <c r="AM3818" i="3"/>
  <c r="AL3818" i="3"/>
  <c r="AK3818" i="3"/>
  <c r="AJ3818" i="3"/>
  <c r="AI3818" i="3"/>
  <c r="AH3818" i="3"/>
  <c r="AP3817" i="3"/>
  <c r="AM3817" i="3"/>
  <c r="AL3817" i="3"/>
  <c r="AK3817" i="3"/>
  <c r="AJ3817" i="3"/>
  <c r="AI3817" i="3"/>
  <c r="AH3817" i="3"/>
  <c r="AP3816" i="3"/>
  <c r="AM3816" i="3"/>
  <c r="AL3816" i="3"/>
  <c r="AK3816" i="3"/>
  <c r="AJ3816" i="3"/>
  <c r="AI3816" i="3"/>
  <c r="AH3816" i="3"/>
  <c r="AP3815" i="3"/>
  <c r="AM3815" i="3"/>
  <c r="AL3815" i="3"/>
  <c r="AK3815" i="3"/>
  <c r="AJ3815" i="3"/>
  <c r="AI3815" i="3"/>
  <c r="AH3815" i="3"/>
  <c r="AP3814" i="3"/>
  <c r="AM3814" i="3"/>
  <c r="AL3814" i="3"/>
  <c r="AK3814" i="3"/>
  <c r="AJ3814" i="3"/>
  <c r="AI3814" i="3"/>
  <c r="AH3814" i="3"/>
  <c r="AP3813" i="3"/>
  <c r="AM3813" i="3"/>
  <c r="AL3813" i="3"/>
  <c r="AK3813" i="3"/>
  <c r="AJ3813" i="3"/>
  <c r="AI3813" i="3"/>
  <c r="AH3813" i="3"/>
  <c r="AP3812" i="3"/>
  <c r="AM3812" i="3"/>
  <c r="AL3812" i="3"/>
  <c r="AK3812" i="3"/>
  <c r="AJ3812" i="3"/>
  <c r="AI3812" i="3"/>
  <c r="AH3812" i="3"/>
  <c r="AP3811" i="3"/>
  <c r="AM3811" i="3"/>
  <c r="AL3811" i="3"/>
  <c r="AK3811" i="3"/>
  <c r="AJ3811" i="3"/>
  <c r="AI3811" i="3"/>
  <c r="AH3811" i="3"/>
  <c r="AP3810" i="3"/>
  <c r="AM3810" i="3"/>
  <c r="AL3810" i="3"/>
  <c r="AK3810" i="3"/>
  <c r="AJ3810" i="3"/>
  <c r="AI3810" i="3"/>
  <c r="AH3810" i="3"/>
  <c r="AP3809" i="3"/>
  <c r="AM3809" i="3"/>
  <c r="AL3809" i="3"/>
  <c r="AK3809" i="3"/>
  <c r="AJ3809" i="3"/>
  <c r="AI3809" i="3"/>
  <c r="AH3809" i="3"/>
  <c r="AP3808" i="3"/>
  <c r="AM3808" i="3"/>
  <c r="AL3808" i="3"/>
  <c r="AK3808" i="3"/>
  <c r="AJ3808" i="3"/>
  <c r="AI3808" i="3"/>
  <c r="AH3808" i="3"/>
  <c r="AP3807" i="3"/>
  <c r="AM3807" i="3"/>
  <c r="AL3807" i="3"/>
  <c r="AK3807" i="3"/>
  <c r="AJ3807" i="3"/>
  <c r="AI3807" i="3"/>
  <c r="AH3807" i="3"/>
  <c r="AP3806" i="3"/>
  <c r="AM3806" i="3"/>
  <c r="AL3806" i="3"/>
  <c r="AK3806" i="3"/>
  <c r="AJ3806" i="3"/>
  <c r="AI3806" i="3"/>
  <c r="AH3806" i="3"/>
  <c r="AP3805" i="3"/>
  <c r="AM3805" i="3"/>
  <c r="AL3805" i="3"/>
  <c r="AK3805" i="3"/>
  <c r="AJ3805" i="3"/>
  <c r="AI3805" i="3"/>
  <c r="AH3805" i="3"/>
  <c r="AP3804" i="3"/>
  <c r="AM3804" i="3"/>
  <c r="AL3804" i="3"/>
  <c r="AK3804" i="3"/>
  <c r="AJ3804" i="3"/>
  <c r="AI3804" i="3"/>
  <c r="AH3804" i="3"/>
  <c r="AP3803" i="3"/>
  <c r="AM3803" i="3"/>
  <c r="AL3803" i="3"/>
  <c r="AK3803" i="3"/>
  <c r="AJ3803" i="3"/>
  <c r="AI3803" i="3"/>
  <c r="AH3803" i="3"/>
  <c r="AP3802" i="3"/>
  <c r="AM3802" i="3"/>
  <c r="AL3802" i="3"/>
  <c r="AK3802" i="3"/>
  <c r="AJ3802" i="3"/>
  <c r="AI3802" i="3"/>
  <c r="AH3802" i="3"/>
  <c r="AP3801" i="3"/>
  <c r="AM3801" i="3"/>
  <c r="AL3801" i="3"/>
  <c r="AK3801" i="3"/>
  <c r="AJ3801" i="3"/>
  <c r="AI3801" i="3"/>
  <c r="AH3801" i="3"/>
  <c r="AP3800" i="3"/>
  <c r="AM3800" i="3"/>
  <c r="AL3800" i="3"/>
  <c r="AK3800" i="3"/>
  <c r="AJ3800" i="3"/>
  <c r="AI3800" i="3"/>
  <c r="AH3800" i="3"/>
  <c r="AP3799" i="3"/>
  <c r="AM3799" i="3"/>
  <c r="AL3799" i="3"/>
  <c r="AK3799" i="3"/>
  <c r="AJ3799" i="3"/>
  <c r="AI3799" i="3"/>
  <c r="AH3799" i="3"/>
  <c r="AP3798" i="3"/>
  <c r="AM3798" i="3"/>
  <c r="AL3798" i="3"/>
  <c r="AK3798" i="3"/>
  <c r="AJ3798" i="3"/>
  <c r="AI3798" i="3"/>
  <c r="AH3798" i="3"/>
  <c r="AP3797" i="3"/>
  <c r="AM3797" i="3"/>
  <c r="AL3797" i="3"/>
  <c r="AK3797" i="3"/>
  <c r="AJ3797" i="3"/>
  <c r="AI3797" i="3"/>
  <c r="AH3797" i="3"/>
  <c r="AP3796" i="3"/>
  <c r="AM3796" i="3"/>
  <c r="AL3796" i="3"/>
  <c r="AK3796" i="3"/>
  <c r="AJ3796" i="3"/>
  <c r="AI3796" i="3"/>
  <c r="AH3796" i="3"/>
  <c r="AP3795" i="3"/>
  <c r="AM3795" i="3"/>
  <c r="AL3795" i="3"/>
  <c r="AK3795" i="3"/>
  <c r="AJ3795" i="3"/>
  <c r="AI3795" i="3"/>
  <c r="AH3795" i="3"/>
  <c r="AP3794" i="3"/>
  <c r="AM3794" i="3"/>
  <c r="AL3794" i="3"/>
  <c r="AK3794" i="3"/>
  <c r="AJ3794" i="3"/>
  <c r="AI3794" i="3"/>
  <c r="AH3794" i="3"/>
  <c r="AP3793" i="3"/>
  <c r="AM3793" i="3"/>
  <c r="AL3793" i="3"/>
  <c r="AK3793" i="3"/>
  <c r="AJ3793" i="3"/>
  <c r="AI3793" i="3"/>
  <c r="AH3793" i="3"/>
  <c r="AP3792" i="3"/>
  <c r="AM3792" i="3"/>
  <c r="AL3792" i="3"/>
  <c r="AK3792" i="3"/>
  <c r="AJ3792" i="3"/>
  <c r="AI3792" i="3"/>
  <c r="AH3792" i="3"/>
  <c r="AP3791" i="3"/>
  <c r="AM3791" i="3"/>
  <c r="AL3791" i="3"/>
  <c r="AK3791" i="3"/>
  <c r="AJ3791" i="3"/>
  <c r="AI3791" i="3"/>
  <c r="AH3791" i="3"/>
  <c r="AP3790" i="3"/>
  <c r="AM3790" i="3"/>
  <c r="AL3790" i="3"/>
  <c r="AK3790" i="3"/>
  <c r="AJ3790" i="3"/>
  <c r="AI3790" i="3"/>
  <c r="AH3790" i="3"/>
  <c r="AP3789" i="3"/>
  <c r="AM3789" i="3"/>
  <c r="AL3789" i="3"/>
  <c r="AK3789" i="3"/>
  <c r="AJ3789" i="3"/>
  <c r="AI3789" i="3"/>
  <c r="AH3789" i="3"/>
  <c r="AP3788" i="3"/>
  <c r="AM3788" i="3"/>
  <c r="AL3788" i="3"/>
  <c r="AK3788" i="3"/>
  <c r="AJ3788" i="3"/>
  <c r="AI3788" i="3"/>
  <c r="AH3788" i="3"/>
  <c r="AP3787" i="3"/>
  <c r="AM3787" i="3"/>
  <c r="AL3787" i="3"/>
  <c r="AK3787" i="3"/>
  <c r="AJ3787" i="3"/>
  <c r="AI3787" i="3"/>
  <c r="AH3787" i="3"/>
  <c r="AP3786" i="3"/>
  <c r="AM3786" i="3"/>
  <c r="AL3786" i="3"/>
  <c r="AK3786" i="3"/>
  <c r="AJ3786" i="3"/>
  <c r="AI3786" i="3"/>
  <c r="AH3786" i="3"/>
  <c r="AP3785" i="3"/>
  <c r="AM3785" i="3"/>
  <c r="AL3785" i="3"/>
  <c r="AK3785" i="3"/>
  <c r="AJ3785" i="3"/>
  <c r="AI3785" i="3"/>
  <c r="AH3785" i="3"/>
  <c r="AP3784" i="3"/>
  <c r="AM3784" i="3"/>
  <c r="AL3784" i="3"/>
  <c r="AK3784" i="3"/>
  <c r="AJ3784" i="3"/>
  <c r="AI3784" i="3"/>
  <c r="AH3784" i="3"/>
  <c r="AP3783" i="3"/>
  <c r="AM3783" i="3"/>
  <c r="AL3783" i="3"/>
  <c r="AK3783" i="3"/>
  <c r="AJ3783" i="3"/>
  <c r="AI3783" i="3"/>
  <c r="AH3783" i="3"/>
  <c r="AP3782" i="3"/>
  <c r="AM3782" i="3"/>
  <c r="AL3782" i="3"/>
  <c r="AK3782" i="3"/>
  <c r="AJ3782" i="3"/>
  <c r="AI3782" i="3"/>
  <c r="AH3782" i="3"/>
  <c r="AP3781" i="3"/>
  <c r="AM3781" i="3"/>
  <c r="AL3781" i="3"/>
  <c r="AK3781" i="3"/>
  <c r="AJ3781" i="3"/>
  <c r="AI3781" i="3"/>
  <c r="AH3781" i="3"/>
  <c r="AP3780" i="3"/>
  <c r="AM3780" i="3"/>
  <c r="AL3780" i="3"/>
  <c r="AK3780" i="3"/>
  <c r="AJ3780" i="3"/>
  <c r="AI3780" i="3"/>
  <c r="AH3780" i="3"/>
  <c r="AP3779" i="3"/>
  <c r="AM3779" i="3"/>
  <c r="AL3779" i="3"/>
  <c r="AK3779" i="3"/>
  <c r="AJ3779" i="3"/>
  <c r="AI3779" i="3"/>
  <c r="AH3779" i="3"/>
  <c r="AP3778" i="3"/>
  <c r="AM3778" i="3"/>
  <c r="AL3778" i="3"/>
  <c r="AK3778" i="3"/>
  <c r="AJ3778" i="3"/>
  <c r="AI3778" i="3"/>
  <c r="AH3778" i="3"/>
  <c r="AP3777" i="3"/>
  <c r="AM3777" i="3"/>
  <c r="AL3777" i="3"/>
  <c r="AK3777" i="3"/>
  <c r="AJ3777" i="3"/>
  <c r="AI3777" i="3"/>
  <c r="AH3777" i="3"/>
  <c r="AP3776" i="3"/>
  <c r="AM3776" i="3"/>
  <c r="AL3776" i="3"/>
  <c r="AK3776" i="3"/>
  <c r="AJ3776" i="3"/>
  <c r="AI3776" i="3"/>
  <c r="AH3776" i="3"/>
  <c r="AP3775" i="3"/>
  <c r="AM3775" i="3"/>
  <c r="AL3775" i="3"/>
  <c r="AK3775" i="3"/>
  <c r="AJ3775" i="3"/>
  <c r="AI3775" i="3"/>
  <c r="AH3775" i="3"/>
  <c r="AP3774" i="3"/>
  <c r="AM3774" i="3"/>
  <c r="AL3774" i="3"/>
  <c r="AK3774" i="3"/>
  <c r="AJ3774" i="3"/>
  <c r="AI3774" i="3"/>
  <c r="AH3774" i="3"/>
  <c r="AP3773" i="3"/>
  <c r="AM3773" i="3"/>
  <c r="AL3773" i="3"/>
  <c r="AK3773" i="3"/>
  <c r="AJ3773" i="3"/>
  <c r="AI3773" i="3"/>
  <c r="AH3773" i="3"/>
  <c r="AP3772" i="3"/>
  <c r="AM3772" i="3"/>
  <c r="AL3772" i="3"/>
  <c r="AK3772" i="3"/>
  <c r="AJ3772" i="3"/>
  <c r="AI3772" i="3"/>
  <c r="AH3772" i="3"/>
  <c r="AP3771" i="3"/>
  <c r="AM3771" i="3"/>
  <c r="AL3771" i="3"/>
  <c r="AK3771" i="3"/>
  <c r="AJ3771" i="3"/>
  <c r="AI3771" i="3"/>
  <c r="AH3771" i="3"/>
  <c r="AP3770" i="3"/>
  <c r="AM3770" i="3"/>
  <c r="AL3770" i="3"/>
  <c r="AK3770" i="3"/>
  <c r="AJ3770" i="3"/>
  <c r="AI3770" i="3"/>
  <c r="AH3770" i="3"/>
  <c r="AP3769" i="3"/>
  <c r="AM3769" i="3"/>
  <c r="AL3769" i="3"/>
  <c r="AK3769" i="3"/>
  <c r="AJ3769" i="3"/>
  <c r="AI3769" i="3"/>
  <c r="AH3769" i="3"/>
  <c r="AP3768" i="3"/>
  <c r="AM3768" i="3"/>
  <c r="AL3768" i="3"/>
  <c r="AK3768" i="3"/>
  <c r="AJ3768" i="3"/>
  <c r="AI3768" i="3"/>
  <c r="AH3768" i="3"/>
  <c r="AP3767" i="3"/>
  <c r="AM3767" i="3"/>
  <c r="AL3767" i="3"/>
  <c r="AK3767" i="3"/>
  <c r="AJ3767" i="3"/>
  <c r="AI3767" i="3"/>
  <c r="AH3767" i="3"/>
  <c r="AP3766" i="3"/>
  <c r="AM3766" i="3"/>
  <c r="AL3766" i="3"/>
  <c r="AK3766" i="3"/>
  <c r="AJ3766" i="3"/>
  <c r="AI3766" i="3"/>
  <c r="AH3766" i="3"/>
  <c r="AP3765" i="3"/>
  <c r="AM3765" i="3"/>
  <c r="AL3765" i="3"/>
  <c r="AK3765" i="3"/>
  <c r="AJ3765" i="3"/>
  <c r="AI3765" i="3"/>
  <c r="AH3765" i="3"/>
  <c r="AP3764" i="3"/>
  <c r="AM3764" i="3"/>
  <c r="AL3764" i="3"/>
  <c r="AK3764" i="3"/>
  <c r="AJ3764" i="3"/>
  <c r="AI3764" i="3"/>
  <c r="AH3764" i="3"/>
  <c r="AP3763" i="3"/>
  <c r="AM3763" i="3"/>
  <c r="AL3763" i="3"/>
  <c r="AK3763" i="3"/>
  <c r="AJ3763" i="3"/>
  <c r="AI3763" i="3"/>
  <c r="AH3763" i="3"/>
  <c r="AP3762" i="3"/>
  <c r="AM3762" i="3"/>
  <c r="AL3762" i="3"/>
  <c r="AK3762" i="3"/>
  <c r="AJ3762" i="3"/>
  <c r="AI3762" i="3"/>
  <c r="AH3762" i="3"/>
  <c r="AP3761" i="3"/>
  <c r="AM3761" i="3"/>
  <c r="AL3761" i="3"/>
  <c r="AK3761" i="3"/>
  <c r="AJ3761" i="3"/>
  <c r="AI3761" i="3"/>
  <c r="AH3761" i="3"/>
  <c r="AP3760" i="3"/>
  <c r="AM3760" i="3"/>
  <c r="AL3760" i="3"/>
  <c r="AK3760" i="3"/>
  <c r="AJ3760" i="3"/>
  <c r="AI3760" i="3"/>
  <c r="AH3760" i="3"/>
  <c r="AP3759" i="3"/>
  <c r="AM3759" i="3"/>
  <c r="AL3759" i="3"/>
  <c r="AK3759" i="3"/>
  <c r="AJ3759" i="3"/>
  <c r="AI3759" i="3"/>
  <c r="AH3759" i="3"/>
  <c r="AP3758" i="3"/>
  <c r="AM3758" i="3"/>
  <c r="AL3758" i="3"/>
  <c r="AK3758" i="3"/>
  <c r="AJ3758" i="3"/>
  <c r="AI3758" i="3"/>
  <c r="AH3758" i="3"/>
  <c r="AP3757" i="3"/>
  <c r="AM3757" i="3"/>
  <c r="AL3757" i="3"/>
  <c r="AK3757" i="3"/>
  <c r="AJ3757" i="3"/>
  <c r="AI3757" i="3"/>
  <c r="AH3757" i="3"/>
  <c r="AP3756" i="3"/>
  <c r="AM3756" i="3"/>
  <c r="AL3756" i="3"/>
  <c r="AK3756" i="3"/>
  <c r="AJ3756" i="3"/>
  <c r="AI3756" i="3"/>
  <c r="AH3756" i="3"/>
  <c r="AP3755" i="3"/>
  <c r="AM3755" i="3"/>
  <c r="AL3755" i="3"/>
  <c r="AK3755" i="3"/>
  <c r="AJ3755" i="3"/>
  <c r="AI3755" i="3"/>
  <c r="AH3755" i="3"/>
  <c r="AP3754" i="3"/>
  <c r="AM3754" i="3"/>
  <c r="AL3754" i="3"/>
  <c r="AK3754" i="3"/>
  <c r="AJ3754" i="3"/>
  <c r="AI3754" i="3"/>
  <c r="AH3754" i="3"/>
  <c r="AP3753" i="3"/>
  <c r="AM3753" i="3"/>
  <c r="AL3753" i="3"/>
  <c r="AK3753" i="3"/>
  <c r="AJ3753" i="3"/>
  <c r="AI3753" i="3"/>
  <c r="AH3753" i="3"/>
  <c r="AP3752" i="3"/>
  <c r="AM3752" i="3"/>
  <c r="AL3752" i="3"/>
  <c r="AK3752" i="3"/>
  <c r="AJ3752" i="3"/>
  <c r="AI3752" i="3"/>
  <c r="AH3752" i="3"/>
  <c r="AP3751" i="3"/>
  <c r="AM3751" i="3"/>
  <c r="AL3751" i="3"/>
  <c r="AK3751" i="3"/>
  <c r="AJ3751" i="3"/>
  <c r="AI3751" i="3"/>
  <c r="AH3751" i="3"/>
  <c r="AP3750" i="3"/>
  <c r="AM3750" i="3"/>
  <c r="AL3750" i="3"/>
  <c r="AK3750" i="3"/>
  <c r="AJ3750" i="3"/>
  <c r="AI3750" i="3"/>
  <c r="AH3750" i="3"/>
  <c r="AP3749" i="3"/>
  <c r="AM3749" i="3"/>
  <c r="AL3749" i="3"/>
  <c r="AK3749" i="3"/>
  <c r="AJ3749" i="3"/>
  <c r="AI3749" i="3"/>
  <c r="AH3749" i="3"/>
  <c r="AP3748" i="3"/>
  <c r="AM3748" i="3"/>
  <c r="AL3748" i="3"/>
  <c r="AK3748" i="3"/>
  <c r="AJ3748" i="3"/>
  <c r="AI3748" i="3"/>
  <c r="AH3748" i="3"/>
  <c r="AP3747" i="3"/>
  <c r="AM3747" i="3"/>
  <c r="AL3747" i="3"/>
  <c r="AK3747" i="3"/>
  <c r="AJ3747" i="3"/>
  <c r="AI3747" i="3"/>
  <c r="AH3747" i="3"/>
  <c r="AP3746" i="3"/>
  <c r="AM3746" i="3"/>
  <c r="AL3746" i="3"/>
  <c r="AK3746" i="3"/>
  <c r="AJ3746" i="3"/>
  <c r="AI3746" i="3"/>
  <c r="AH3746" i="3"/>
  <c r="AP3745" i="3"/>
  <c r="AM3745" i="3"/>
  <c r="AL3745" i="3"/>
  <c r="AK3745" i="3"/>
  <c r="AJ3745" i="3"/>
  <c r="AI3745" i="3"/>
  <c r="AH3745" i="3"/>
  <c r="AP3744" i="3"/>
  <c r="AM3744" i="3"/>
  <c r="AL3744" i="3"/>
  <c r="AK3744" i="3"/>
  <c r="AJ3744" i="3"/>
  <c r="AI3744" i="3"/>
  <c r="AH3744" i="3"/>
  <c r="AP3743" i="3"/>
  <c r="AM3743" i="3"/>
  <c r="AL3743" i="3"/>
  <c r="AK3743" i="3"/>
  <c r="AJ3743" i="3"/>
  <c r="AI3743" i="3"/>
  <c r="AH3743" i="3"/>
  <c r="AP3742" i="3"/>
  <c r="AM3742" i="3"/>
  <c r="AL3742" i="3"/>
  <c r="AK3742" i="3"/>
  <c r="AJ3742" i="3"/>
  <c r="AI3742" i="3"/>
  <c r="AH3742" i="3"/>
  <c r="AP3741" i="3"/>
  <c r="AM3741" i="3"/>
  <c r="AL3741" i="3"/>
  <c r="AK3741" i="3"/>
  <c r="AJ3741" i="3"/>
  <c r="AI3741" i="3"/>
  <c r="AH3741" i="3"/>
  <c r="AP3740" i="3"/>
  <c r="AM3740" i="3"/>
  <c r="AL3740" i="3"/>
  <c r="AK3740" i="3"/>
  <c r="AJ3740" i="3"/>
  <c r="AI3740" i="3"/>
  <c r="AH3740" i="3"/>
  <c r="AP3739" i="3"/>
  <c r="AM3739" i="3"/>
  <c r="AL3739" i="3"/>
  <c r="AK3739" i="3"/>
  <c r="AJ3739" i="3"/>
  <c r="AI3739" i="3"/>
  <c r="AH3739" i="3"/>
  <c r="AP3738" i="3"/>
  <c r="AM3738" i="3"/>
  <c r="AL3738" i="3"/>
  <c r="AK3738" i="3"/>
  <c r="AJ3738" i="3"/>
  <c r="AI3738" i="3"/>
  <c r="AH3738" i="3"/>
  <c r="AP3737" i="3"/>
  <c r="AM3737" i="3"/>
  <c r="AL3737" i="3"/>
  <c r="AK3737" i="3"/>
  <c r="AJ3737" i="3"/>
  <c r="AI3737" i="3"/>
  <c r="AH3737" i="3"/>
  <c r="AP3736" i="3"/>
  <c r="AM3736" i="3"/>
  <c r="AL3736" i="3"/>
  <c r="AK3736" i="3"/>
  <c r="AJ3736" i="3"/>
  <c r="AI3736" i="3"/>
  <c r="AH3736" i="3"/>
  <c r="AP3735" i="3"/>
  <c r="AM3735" i="3"/>
  <c r="AL3735" i="3"/>
  <c r="AK3735" i="3"/>
  <c r="AJ3735" i="3"/>
  <c r="AI3735" i="3"/>
  <c r="AH3735" i="3"/>
  <c r="AP3734" i="3"/>
  <c r="AM3734" i="3"/>
  <c r="AL3734" i="3"/>
  <c r="AK3734" i="3"/>
  <c r="AJ3734" i="3"/>
  <c r="AI3734" i="3"/>
  <c r="AH3734" i="3"/>
  <c r="AP3733" i="3"/>
  <c r="AM3733" i="3"/>
  <c r="AL3733" i="3"/>
  <c r="AK3733" i="3"/>
  <c r="AJ3733" i="3"/>
  <c r="AI3733" i="3"/>
  <c r="AH3733" i="3"/>
  <c r="AP3732" i="3"/>
  <c r="AM3732" i="3"/>
  <c r="AL3732" i="3"/>
  <c r="AK3732" i="3"/>
  <c r="AJ3732" i="3"/>
  <c r="AI3732" i="3"/>
  <c r="AH3732" i="3"/>
  <c r="AP3731" i="3"/>
  <c r="AM3731" i="3"/>
  <c r="AL3731" i="3"/>
  <c r="AK3731" i="3"/>
  <c r="AJ3731" i="3"/>
  <c r="AI3731" i="3"/>
  <c r="AH3731" i="3"/>
  <c r="AP3730" i="3"/>
  <c r="AM3730" i="3"/>
  <c r="AL3730" i="3"/>
  <c r="AK3730" i="3"/>
  <c r="AJ3730" i="3"/>
  <c r="AI3730" i="3"/>
  <c r="AH3730" i="3"/>
  <c r="AP3729" i="3"/>
  <c r="AM3729" i="3"/>
  <c r="AL3729" i="3"/>
  <c r="AK3729" i="3"/>
  <c r="AJ3729" i="3"/>
  <c r="AI3729" i="3"/>
  <c r="AH3729" i="3"/>
  <c r="AP3728" i="3"/>
  <c r="AM3728" i="3"/>
  <c r="AL3728" i="3"/>
  <c r="AK3728" i="3"/>
  <c r="AJ3728" i="3"/>
  <c r="AI3728" i="3"/>
  <c r="AH3728" i="3"/>
  <c r="AP3727" i="3"/>
  <c r="AM3727" i="3"/>
  <c r="AL3727" i="3"/>
  <c r="AK3727" i="3"/>
  <c r="AJ3727" i="3"/>
  <c r="AI3727" i="3"/>
  <c r="AH3727" i="3"/>
  <c r="AP3726" i="3"/>
  <c r="AM3726" i="3"/>
  <c r="AL3726" i="3"/>
  <c r="AK3726" i="3"/>
  <c r="AJ3726" i="3"/>
  <c r="AI3726" i="3"/>
  <c r="AH3726" i="3"/>
  <c r="AP3725" i="3"/>
  <c r="AM3725" i="3"/>
  <c r="AL3725" i="3"/>
  <c r="AK3725" i="3"/>
  <c r="AJ3725" i="3"/>
  <c r="AI3725" i="3"/>
  <c r="AH3725" i="3"/>
  <c r="AP3724" i="3"/>
  <c r="AM3724" i="3"/>
  <c r="AL3724" i="3"/>
  <c r="AK3724" i="3"/>
  <c r="AJ3724" i="3"/>
  <c r="AI3724" i="3"/>
  <c r="AH3724" i="3"/>
  <c r="AP3723" i="3"/>
  <c r="AM3723" i="3"/>
  <c r="AL3723" i="3"/>
  <c r="AK3723" i="3"/>
  <c r="AJ3723" i="3"/>
  <c r="AI3723" i="3"/>
  <c r="AH3723" i="3"/>
  <c r="AP3722" i="3"/>
  <c r="AM3722" i="3"/>
  <c r="AL3722" i="3"/>
  <c r="AK3722" i="3"/>
  <c r="AJ3722" i="3"/>
  <c r="AI3722" i="3"/>
  <c r="AH3722" i="3"/>
  <c r="AP3721" i="3"/>
  <c r="AM3721" i="3"/>
  <c r="AL3721" i="3"/>
  <c r="AK3721" i="3"/>
  <c r="AJ3721" i="3"/>
  <c r="AI3721" i="3"/>
  <c r="AH3721" i="3"/>
  <c r="AP3720" i="3"/>
  <c r="AM3720" i="3"/>
  <c r="AL3720" i="3"/>
  <c r="AK3720" i="3"/>
  <c r="AJ3720" i="3"/>
  <c r="AI3720" i="3"/>
  <c r="AH3720" i="3"/>
  <c r="AP3719" i="3"/>
  <c r="AM3719" i="3"/>
  <c r="AL3719" i="3"/>
  <c r="AK3719" i="3"/>
  <c r="AJ3719" i="3"/>
  <c r="AI3719" i="3"/>
  <c r="AH3719" i="3"/>
  <c r="AP3718" i="3"/>
  <c r="AM3718" i="3"/>
  <c r="AL3718" i="3"/>
  <c r="AK3718" i="3"/>
  <c r="AJ3718" i="3"/>
  <c r="AI3718" i="3"/>
  <c r="AH3718" i="3"/>
  <c r="AP3717" i="3"/>
  <c r="AM3717" i="3"/>
  <c r="AL3717" i="3"/>
  <c r="AK3717" i="3"/>
  <c r="AJ3717" i="3"/>
  <c r="AI3717" i="3"/>
  <c r="AH3717" i="3"/>
  <c r="AP3716" i="3"/>
  <c r="AM3716" i="3"/>
  <c r="AL3716" i="3"/>
  <c r="AK3716" i="3"/>
  <c r="AJ3716" i="3"/>
  <c r="AI3716" i="3"/>
  <c r="AH3716" i="3"/>
  <c r="AP3715" i="3"/>
  <c r="AM3715" i="3"/>
  <c r="AL3715" i="3"/>
  <c r="AK3715" i="3"/>
  <c r="AJ3715" i="3"/>
  <c r="AI3715" i="3"/>
  <c r="AH3715" i="3"/>
  <c r="AP3714" i="3"/>
  <c r="AM3714" i="3"/>
  <c r="AL3714" i="3"/>
  <c r="AK3714" i="3"/>
  <c r="AJ3714" i="3"/>
  <c r="AI3714" i="3"/>
  <c r="AH3714" i="3"/>
  <c r="AP3713" i="3"/>
  <c r="AM3713" i="3"/>
  <c r="AL3713" i="3"/>
  <c r="AK3713" i="3"/>
  <c r="AJ3713" i="3"/>
  <c r="AI3713" i="3"/>
  <c r="AH3713" i="3"/>
  <c r="AP3712" i="3"/>
  <c r="AM3712" i="3"/>
  <c r="AL3712" i="3"/>
  <c r="AK3712" i="3"/>
  <c r="AJ3712" i="3"/>
  <c r="AI3712" i="3"/>
  <c r="AH3712" i="3"/>
  <c r="AP3711" i="3"/>
  <c r="AM3711" i="3"/>
  <c r="AL3711" i="3"/>
  <c r="AK3711" i="3"/>
  <c r="AJ3711" i="3"/>
  <c r="AI3711" i="3"/>
  <c r="AH3711" i="3"/>
  <c r="AP3710" i="3"/>
  <c r="AM3710" i="3"/>
  <c r="AL3710" i="3"/>
  <c r="AK3710" i="3"/>
  <c r="AJ3710" i="3"/>
  <c r="AI3710" i="3"/>
  <c r="AH3710" i="3"/>
  <c r="AP3709" i="3"/>
  <c r="AM3709" i="3"/>
  <c r="AL3709" i="3"/>
  <c r="AK3709" i="3"/>
  <c r="AJ3709" i="3"/>
  <c r="AI3709" i="3"/>
  <c r="AH3709" i="3"/>
  <c r="AP3708" i="3"/>
  <c r="AM3708" i="3"/>
  <c r="AL3708" i="3"/>
  <c r="AK3708" i="3"/>
  <c r="AJ3708" i="3"/>
  <c r="AI3708" i="3"/>
  <c r="AH3708" i="3"/>
  <c r="AP3707" i="3"/>
  <c r="AM3707" i="3"/>
  <c r="AL3707" i="3"/>
  <c r="AK3707" i="3"/>
  <c r="AJ3707" i="3"/>
  <c r="AI3707" i="3"/>
  <c r="AH3707" i="3"/>
  <c r="AP3706" i="3"/>
  <c r="AM3706" i="3"/>
  <c r="AL3706" i="3"/>
  <c r="AK3706" i="3"/>
  <c r="AJ3706" i="3"/>
  <c r="AI3706" i="3"/>
  <c r="AH3706" i="3"/>
  <c r="AP3705" i="3"/>
  <c r="AM3705" i="3"/>
  <c r="AL3705" i="3"/>
  <c r="AK3705" i="3"/>
  <c r="AJ3705" i="3"/>
  <c r="AI3705" i="3"/>
  <c r="AH3705" i="3"/>
  <c r="AP3704" i="3"/>
  <c r="AM3704" i="3"/>
  <c r="AL3704" i="3"/>
  <c r="AK3704" i="3"/>
  <c r="AJ3704" i="3"/>
  <c r="AI3704" i="3"/>
  <c r="AH3704" i="3"/>
  <c r="AP3703" i="3"/>
  <c r="AM3703" i="3"/>
  <c r="AL3703" i="3"/>
  <c r="AK3703" i="3"/>
  <c r="AJ3703" i="3"/>
  <c r="AI3703" i="3"/>
  <c r="AH3703" i="3"/>
  <c r="AP3702" i="3"/>
  <c r="AM3702" i="3"/>
  <c r="AL3702" i="3"/>
  <c r="AK3702" i="3"/>
  <c r="AJ3702" i="3"/>
  <c r="AI3702" i="3"/>
  <c r="AH3702" i="3"/>
  <c r="AP3701" i="3"/>
  <c r="AM3701" i="3"/>
  <c r="AL3701" i="3"/>
  <c r="AK3701" i="3"/>
  <c r="AJ3701" i="3"/>
  <c r="AI3701" i="3"/>
  <c r="AH3701" i="3"/>
  <c r="AP3700" i="3"/>
  <c r="AM3700" i="3"/>
  <c r="AL3700" i="3"/>
  <c r="AK3700" i="3"/>
  <c r="AJ3700" i="3"/>
  <c r="AI3700" i="3"/>
  <c r="AH3700" i="3"/>
  <c r="AP3699" i="3"/>
  <c r="AM3699" i="3"/>
  <c r="AL3699" i="3"/>
  <c r="AK3699" i="3"/>
  <c r="AJ3699" i="3"/>
  <c r="AI3699" i="3"/>
  <c r="AH3699" i="3"/>
  <c r="AP3698" i="3"/>
  <c r="AM3698" i="3"/>
  <c r="AL3698" i="3"/>
  <c r="AK3698" i="3"/>
  <c r="AJ3698" i="3"/>
  <c r="AI3698" i="3"/>
  <c r="AH3698" i="3"/>
  <c r="AP3697" i="3"/>
  <c r="AM3697" i="3"/>
  <c r="AL3697" i="3"/>
  <c r="AK3697" i="3"/>
  <c r="AJ3697" i="3"/>
  <c r="AI3697" i="3"/>
  <c r="AH3697" i="3"/>
  <c r="AP3696" i="3"/>
  <c r="AM3696" i="3"/>
  <c r="AL3696" i="3"/>
  <c r="AK3696" i="3"/>
  <c r="AJ3696" i="3"/>
  <c r="AI3696" i="3"/>
  <c r="AH3696" i="3"/>
  <c r="AP3695" i="3"/>
  <c r="AM3695" i="3"/>
  <c r="AL3695" i="3"/>
  <c r="AK3695" i="3"/>
  <c r="AJ3695" i="3"/>
  <c r="AI3695" i="3"/>
  <c r="AH3695" i="3"/>
  <c r="AP3694" i="3"/>
  <c r="AM3694" i="3"/>
  <c r="AL3694" i="3"/>
  <c r="AK3694" i="3"/>
  <c r="AJ3694" i="3"/>
  <c r="AI3694" i="3"/>
  <c r="AH3694" i="3"/>
  <c r="AP3693" i="3"/>
  <c r="AM3693" i="3"/>
  <c r="AL3693" i="3"/>
  <c r="AK3693" i="3"/>
  <c r="AJ3693" i="3"/>
  <c r="AI3693" i="3"/>
  <c r="AH3693" i="3"/>
  <c r="AP3692" i="3"/>
  <c r="AM3692" i="3"/>
  <c r="AL3692" i="3"/>
  <c r="AK3692" i="3"/>
  <c r="AJ3692" i="3"/>
  <c r="AI3692" i="3"/>
  <c r="AH3692" i="3"/>
  <c r="AP3691" i="3"/>
  <c r="AM3691" i="3"/>
  <c r="AL3691" i="3"/>
  <c r="AK3691" i="3"/>
  <c r="AJ3691" i="3"/>
  <c r="AI3691" i="3"/>
  <c r="AH3691" i="3"/>
  <c r="AP3690" i="3"/>
  <c r="AM3690" i="3"/>
  <c r="AL3690" i="3"/>
  <c r="AK3690" i="3"/>
  <c r="AJ3690" i="3"/>
  <c r="AI3690" i="3"/>
  <c r="AH3690" i="3"/>
  <c r="AP3689" i="3"/>
  <c r="AM3689" i="3"/>
  <c r="AL3689" i="3"/>
  <c r="AK3689" i="3"/>
  <c r="AJ3689" i="3"/>
  <c r="AI3689" i="3"/>
  <c r="AH3689" i="3"/>
  <c r="AP3688" i="3"/>
  <c r="AM3688" i="3"/>
  <c r="AL3688" i="3"/>
  <c r="AK3688" i="3"/>
  <c r="AJ3688" i="3"/>
  <c r="AI3688" i="3"/>
  <c r="AH3688" i="3"/>
  <c r="AP3687" i="3"/>
  <c r="AM3687" i="3"/>
  <c r="AL3687" i="3"/>
  <c r="AK3687" i="3"/>
  <c r="AJ3687" i="3"/>
  <c r="AI3687" i="3"/>
  <c r="AH3687" i="3"/>
  <c r="AP3686" i="3"/>
  <c r="AM3686" i="3"/>
  <c r="AL3686" i="3"/>
  <c r="AK3686" i="3"/>
  <c r="AJ3686" i="3"/>
  <c r="AI3686" i="3"/>
  <c r="AH3686" i="3"/>
  <c r="AP3685" i="3"/>
  <c r="AM3685" i="3"/>
  <c r="AL3685" i="3"/>
  <c r="AK3685" i="3"/>
  <c r="AJ3685" i="3"/>
  <c r="AI3685" i="3"/>
  <c r="AH3685" i="3"/>
  <c r="AP3684" i="3"/>
  <c r="AM3684" i="3"/>
  <c r="AL3684" i="3"/>
  <c r="AK3684" i="3"/>
  <c r="AJ3684" i="3"/>
  <c r="AI3684" i="3"/>
  <c r="AH3684" i="3"/>
  <c r="AP3683" i="3"/>
  <c r="AM3683" i="3"/>
  <c r="AL3683" i="3"/>
  <c r="AK3683" i="3"/>
  <c r="AJ3683" i="3"/>
  <c r="AI3683" i="3"/>
  <c r="AH3683" i="3"/>
  <c r="AP3682" i="3"/>
  <c r="AM3682" i="3"/>
  <c r="AL3682" i="3"/>
  <c r="AK3682" i="3"/>
  <c r="AJ3682" i="3"/>
  <c r="AI3682" i="3"/>
  <c r="AH3682" i="3"/>
  <c r="AP3681" i="3"/>
  <c r="AM3681" i="3"/>
  <c r="AL3681" i="3"/>
  <c r="AK3681" i="3"/>
  <c r="AJ3681" i="3"/>
  <c r="AI3681" i="3"/>
  <c r="AH3681" i="3"/>
  <c r="AP3680" i="3"/>
  <c r="AM3680" i="3"/>
  <c r="AL3680" i="3"/>
  <c r="AK3680" i="3"/>
  <c r="AJ3680" i="3"/>
  <c r="AI3680" i="3"/>
  <c r="AH3680" i="3"/>
  <c r="AP3679" i="3"/>
  <c r="AM3679" i="3"/>
  <c r="AL3679" i="3"/>
  <c r="AK3679" i="3"/>
  <c r="AJ3679" i="3"/>
  <c r="AI3679" i="3"/>
  <c r="AH3679" i="3"/>
  <c r="AP3678" i="3"/>
  <c r="AM3678" i="3"/>
  <c r="AL3678" i="3"/>
  <c r="AK3678" i="3"/>
  <c r="AJ3678" i="3"/>
  <c r="AI3678" i="3"/>
  <c r="AH3678" i="3"/>
  <c r="AP3677" i="3"/>
  <c r="AM3677" i="3"/>
  <c r="AL3677" i="3"/>
  <c r="AK3677" i="3"/>
  <c r="AJ3677" i="3"/>
  <c r="AI3677" i="3"/>
  <c r="AH3677" i="3"/>
  <c r="AP3676" i="3"/>
  <c r="AM3676" i="3"/>
  <c r="AL3676" i="3"/>
  <c r="AK3676" i="3"/>
  <c r="AJ3676" i="3"/>
  <c r="AI3676" i="3"/>
  <c r="AH3676" i="3"/>
  <c r="AP3675" i="3"/>
  <c r="AM3675" i="3"/>
  <c r="AL3675" i="3"/>
  <c r="AK3675" i="3"/>
  <c r="AJ3675" i="3"/>
  <c r="AI3675" i="3"/>
  <c r="AH3675" i="3"/>
  <c r="AP3674" i="3"/>
  <c r="AM3674" i="3"/>
  <c r="AL3674" i="3"/>
  <c r="AK3674" i="3"/>
  <c r="AJ3674" i="3"/>
  <c r="AI3674" i="3"/>
  <c r="AH3674" i="3"/>
  <c r="AP3673" i="3"/>
  <c r="AM3673" i="3"/>
  <c r="AL3673" i="3"/>
  <c r="AK3673" i="3"/>
  <c r="AJ3673" i="3"/>
  <c r="AI3673" i="3"/>
  <c r="AH3673" i="3"/>
  <c r="AP3672" i="3"/>
  <c r="AM3672" i="3"/>
  <c r="AL3672" i="3"/>
  <c r="AK3672" i="3"/>
  <c r="AJ3672" i="3"/>
  <c r="AI3672" i="3"/>
  <c r="AH3672" i="3"/>
  <c r="AP3671" i="3"/>
  <c r="AM3671" i="3"/>
  <c r="AL3671" i="3"/>
  <c r="AK3671" i="3"/>
  <c r="AJ3671" i="3"/>
  <c r="AI3671" i="3"/>
  <c r="AH3671" i="3"/>
  <c r="AP3670" i="3"/>
  <c r="AM3670" i="3"/>
  <c r="AL3670" i="3"/>
  <c r="AK3670" i="3"/>
  <c r="AJ3670" i="3"/>
  <c r="AI3670" i="3"/>
  <c r="AH3670" i="3"/>
  <c r="AP3669" i="3"/>
  <c r="AM3669" i="3"/>
  <c r="AL3669" i="3"/>
  <c r="AK3669" i="3"/>
  <c r="AJ3669" i="3"/>
  <c r="AI3669" i="3"/>
  <c r="AH3669" i="3"/>
  <c r="AP3668" i="3"/>
  <c r="AM3668" i="3"/>
  <c r="AL3668" i="3"/>
  <c r="AK3668" i="3"/>
  <c r="AJ3668" i="3"/>
  <c r="AI3668" i="3"/>
  <c r="AH3668" i="3"/>
  <c r="AP3667" i="3"/>
  <c r="AM3667" i="3"/>
  <c r="AL3667" i="3"/>
  <c r="AK3667" i="3"/>
  <c r="AJ3667" i="3"/>
  <c r="AI3667" i="3"/>
  <c r="AH3667" i="3"/>
  <c r="AP3666" i="3"/>
  <c r="AM3666" i="3"/>
  <c r="AL3666" i="3"/>
  <c r="AK3666" i="3"/>
  <c r="AJ3666" i="3"/>
  <c r="AI3666" i="3"/>
  <c r="AH3666" i="3"/>
  <c r="AP3665" i="3"/>
  <c r="AM3665" i="3"/>
  <c r="AL3665" i="3"/>
  <c r="AK3665" i="3"/>
  <c r="AJ3665" i="3"/>
  <c r="AI3665" i="3"/>
  <c r="AH3665" i="3"/>
  <c r="AP3664" i="3"/>
  <c r="AM3664" i="3"/>
  <c r="AL3664" i="3"/>
  <c r="AK3664" i="3"/>
  <c r="AJ3664" i="3"/>
  <c r="AI3664" i="3"/>
  <c r="AH3664" i="3"/>
  <c r="AP3663" i="3"/>
  <c r="AM3663" i="3"/>
  <c r="AL3663" i="3"/>
  <c r="AK3663" i="3"/>
  <c r="AJ3663" i="3"/>
  <c r="AI3663" i="3"/>
  <c r="AH3663" i="3"/>
  <c r="AP3662" i="3"/>
  <c r="AM3662" i="3"/>
  <c r="AL3662" i="3"/>
  <c r="AK3662" i="3"/>
  <c r="AJ3662" i="3"/>
  <c r="AI3662" i="3"/>
  <c r="AH3662" i="3"/>
  <c r="AP3661" i="3"/>
  <c r="AM3661" i="3"/>
  <c r="AL3661" i="3"/>
  <c r="AK3661" i="3"/>
  <c r="AJ3661" i="3"/>
  <c r="AI3661" i="3"/>
  <c r="AH3661" i="3"/>
  <c r="AP3660" i="3"/>
  <c r="AM3660" i="3"/>
  <c r="AL3660" i="3"/>
  <c r="AK3660" i="3"/>
  <c r="AJ3660" i="3"/>
  <c r="AI3660" i="3"/>
  <c r="AH3660" i="3"/>
  <c r="AP3659" i="3"/>
  <c r="AM3659" i="3"/>
  <c r="AL3659" i="3"/>
  <c r="AK3659" i="3"/>
  <c r="AJ3659" i="3"/>
  <c r="AI3659" i="3"/>
  <c r="AH3659" i="3"/>
  <c r="AP3658" i="3"/>
  <c r="AM3658" i="3"/>
  <c r="AL3658" i="3"/>
  <c r="AK3658" i="3"/>
  <c r="AJ3658" i="3"/>
  <c r="AI3658" i="3"/>
  <c r="AH3658" i="3"/>
  <c r="AP3657" i="3"/>
  <c r="AM3657" i="3"/>
  <c r="AL3657" i="3"/>
  <c r="AK3657" i="3"/>
  <c r="AJ3657" i="3"/>
  <c r="AI3657" i="3"/>
  <c r="AH3657" i="3"/>
  <c r="AP3656" i="3"/>
  <c r="AM3656" i="3"/>
  <c r="AL3656" i="3"/>
  <c r="AK3656" i="3"/>
  <c r="AJ3656" i="3"/>
  <c r="AI3656" i="3"/>
  <c r="AH3656" i="3"/>
  <c r="AP3655" i="3"/>
  <c r="AM3655" i="3"/>
  <c r="AL3655" i="3"/>
  <c r="AK3655" i="3"/>
  <c r="AJ3655" i="3"/>
  <c r="AI3655" i="3"/>
  <c r="AH3655" i="3"/>
  <c r="AP3654" i="3"/>
  <c r="AM3654" i="3"/>
  <c r="AL3654" i="3"/>
  <c r="AK3654" i="3"/>
  <c r="AJ3654" i="3"/>
  <c r="AI3654" i="3"/>
  <c r="AH3654" i="3"/>
  <c r="AP3653" i="3"/>
  <c r="AM3653" i="3"/>
  <c r="AL3653" i="3"/>
  <c r="AK3653" i="3"/>
  <c r="AJ3653" i="3"/>
  <c r="AI3653" i="3"/>
  <c r="AH3653" i="3"/>
  <c r="AP3652" i="3"/>
  <c r="AM3652" i="3"/>
  <c r="AL3652" i="3"/>
  <c r="AK3652" i="3"/>
  <c r="AJ3652" i="3"/>
  <c r="AI3652" i="3"/>
  <c r="AH3652" i="3"/>
  <c r="AP3651" i="3"/>
  <c r="AM3651" i="3"/>
  <c r="AL3651" i="3"/>
  <c r="AK3651" i="3"/>
  <c r="AJ3651" i="3"/>
  <c r="AI3651" i="3"/>
  <c r="AH3651" i="3"/>
  <c r="AP3650" i="3"/>
  <c r="AM3650" i="3"/>
  <c r="AL3650" i="3"/>
  <c r="AK3650" i="3"/>
  <c r="AJ3650" i="3"/>
  <c r="AI3650" i="3"/>
  <c r="AH3650" i="3"/>
  <c r="AP3649" i="3"/>
  <c r="AM3649" i="3"/>
  <c r="AL3649" i="3"/>
  <c r="AK3649" i="3"/>
  <c r="AJ3649" i="3"/>
  <c r="AI3649" i="3"/>
  <c r="AH3649" i="3"/>
  <c r="AP3648" i="3"/>
  <c r="AM3648" i="3"/>
  <c r="AL3648" i="3"/>
  <c r="AK3648" i="3"/>
  <c r="AJ3648" i="3"/>
  <c r="AI3648" i="3"/>
  <c r="AH3648" i="3"/>
  <c r="AP3647" i="3"/>
  <c r="AM3647" i="3"/>
  <c r="AL3647" i="3"/>
  <c r="AK3647" i="3"/>
  <c r="AJ3647" i="3"/>
  <c r="AI3647" i="3"/>
  <c r="AH3647" i="3"/>
  <c r="AP3646" i="3"/>
  <c r="AM3646" i="3"/>
  <c r="AL3646" i="3"/>
  <c r="AK3646" i="3"/>
  <c r="AJ3646" i="3"/>
  <c r="AI3646" i="3"/>
  <c r="AH3646" i="3"/>
  <c r="AP3645" i="3"/>
  <c r="AM3645" i="3"/>
  <c r="AL3645" i="3"/>
  <c r="AK3645" i="3"/>
  <c r="AJ3645" i="3"/>
  <c r="AI3645" i="3"/>
  <c r="AH3645" i="3"/>
  <c r="AP3644" i="3"/>
  <c r="AM3644" i="3"/>
  <c r="AL3644" i="3"/>
  <c r="AK3644" i="3"/>
  <c r="AJ3644" i="3"/>
  <c r="AI3644" i="3"/>
  <c r="AH3644" i="3"/>
  <c r="AP3643" i="3"/>
  <c r="AM3643" i="3"/>
  <c r="AL3643" i="3"/>
  <c r="AK3643" i="3"/>
  <c r="AJ3643" i="3"/>
  <c r="AI3643" i="3"/>
  <c r="AH3643" i="3"/>
  <c r="AP3642" i="3"/>
  <c r="AM3642" i="3"/>
  <c r="AL3642" i="3"/>
  <c r="AK3642" i="3"/>
  <c r="AJ3642" i="3"/>
  <c r="AI3642" i="3"/>
  <c r="AH3642" i="3"/>
  <c r="AP3641" i="3"/>
  <c r="AM3641" i="3"/>
  <c r="AL3641" i="3"/>
  <c r="AK3641" i="3"/>
  <c r="AJ3641" i="3"/>
  <c r="AI3641" i="3"/>
  <c r="AH3641" i="3"/>
  <c r="AP3640" i="3"/>
  <c r="AM3640" i="3"/>
  <c r="AL3640" i="3"/>
  <c r="AK3640" i="3"/>
  <c r="AJ3640" i="3"/>
  <c r="AI3640" i="3"/>
  <c r="AH3640" i="3"/>
  <c r="AP3639" i="3"/>
  <c r="AM3639" i="3"/>
  <c r="AL3639" i="3"/>
  <c r="AK3639" i="3"/>
  <c r="AJ3639" i="3"/>
  <c r="AI3639" i="3"/>
  <c r="AH3639" i="3"/>
  <c r="AP3638" i="3"/>
  <c r="AM3638" i="3"/>
  <c r="AL3638" i="3"/>
  <c r="AK3638" i="3"/>
  <c r="AJ3638" i="3"/>
  <c r="AI3638" i="3"/>
  <c r="AH3638" i="3"/>
  <c r="AP3637" i="3"/>
  <c r="AM3637" i="3"/>
  <c r="AL3637" i="3"/>
  <c r="AK3637" i="3"/>
  <c r="AJ3637" i="3"/>
  <c r="AI3637" i="3"/>
  <c r="AH3637" i="3"/>
  <c r="AP3636" i="3"/>
  <c r="AM3636" i="3"/>
  <c r="AL3636" i="3"/>
  <c r="AK3636" i="3"/>
  <c r="AJ3636" i="3"/>
  <c r="AI3636" i="3"/>
  <c r="AH3636" i="3"/>
  <c r="AP3635" i="3"/>
  <c r="AM3635" i="3"/>
  <c r="AL3635" i="3"/>
  <c r="AK3635" i="3"/>
  <c r="AJ3635" i="3"/>
  <c r="AI3635" i="3"/>
  <c r="AH3635" i="3"/>
  <c r="AP3634" i="3"/>
  <c r="AM3634" i="3"/>
  <c r="AL3634" i="3"/>
  <c r="AK3634" i="3"/>
  <c r="AJ3634" i="3"/>
  <c r="AI3634" i="3"/>
  <c r="AH3634" i="3"/>
  <c r="AP3633" i="3"/>
  <c r="AM3633" i="3"/>
  <c r="AL3633" i="3"/>
  <c r="AK3633" i="3"/>
  <c r="AJ3633" i="3"/>
  <c r="AI3633" i="3"/>
  <c r="AH3633" i="3"/>
  <c r="AP3632" i="3"/>
  <c r="AM3632" i="3"/>
  <c r="AL3632" i="3"/>
  <c r="AK3632" i="3"/>
  <c r="AJ3632" i="3"/>
  <c r="AI3632" i="3"/>
  <c r="AH3632" i="3"/>
  <c r="AP3631" i="3"/>
  <c r="AM3631" i="3"/>
  <c r="AL3631" i="3"/>
  <c r="AK3631" i="3"/>
  <c r="AJ3631" i="3"/>
  <c r="AI3631" i="3"/>
  <c r="AH3631" i="3"/>
  <c r="AP3630" i="3"/>
  <c r="AM3630" i="3"/>
  <c r="AL3630" i="3"/>
  <c r="AK3630" i="3"/>
  <c r="AJ3630" i="3"/>
  <c r="AI3630" i="3"/>
  <c r="AH3630" i="3"/>
  <c r="AP3629" i="3"/>
  <c r="AM3629" i="3"/>
  <c r="AL3629" i="3"/>
  <c r="AK3629" i="3"/>
  <c r="AJ3629" i="3"/>
  <c r="AI3629" i="3"/>
  <c r="AH3629" i="3"/>
  <c r="AP3628" i="3"/>
  <c r="AM3628" i="3"/>
  <c r="AL3628" i="3"/>
  <c r="AK3628" i="3"/>
  <c r="AJ3628" i="3"/>
  <c r="AI3628" i="3"/>
  <c r="AH3628" i="3"/>
  <c r="AP3627" i="3"/>
  <c r="AM3627" i="3"/>
  <c r="AL3627" i="3"/>
  <c r="AK3627" i="3"/>
  <c r="AJ3627" i="3"/>
  <c r="AI3627" i="3"/>
  <c r="AH3627" i="3"/>
  <c r="AP3626" i="3"/>
  <c r="AM3626" i="3"/>
  <c r="AL3626" i="3"/>
  <c r="AK3626" i="3"/>
  <c r="AJ3626" i="3"/>
  <c r="AI3626" i="3"/>
  <c r="AH3626" i="3"/>
  <c r="AP3625" i="3"/>
  <c r="AM3625" i="3"/>
  <c r="AL3625" i="3"/>
  <c r="AK3625" i="3"/>
  <c r="AJ3625" i="3"/>
  <c r="AI3625" i="3"/>
  <c r="AH3625" i="3"/>
  <c r="AP3624" i="3"/>
  <c r="AM3624" i="3"/>
  <c r="AL3624" i="3"/>
  <c r="AK3624" i="3"/>
  <c r="AJ3624" i="3"/>
  <c r="AI3624" i="3"/>
  <c r="AH3624" i="3"/>
  <c r="AP3623" i="3"/>
  <c r="AM3623" i="3"/>
  <c r="AL3623" i="3"/>
  <c r="AK3623" i="3"/>
  <c r="AJ3623" i="3"/>
  <c r="AI3623" i="3"/>
  <c r="AH3623" i="3"/>
  <c r="AP3622" i="3"/>
  <c r="AM3622" i="3"/>
  <c r="AL3622" i="3"/>
  <c r="AK3622" i="3"/>
  <c r="AJ3622" i="3"/>
  <c r="AI3622" i="3"/>
  <c r="AH3622" i="3"/>
  <c r="AP3621" i="3"/>
  <c r="AM3621" i="3"/>
  <c r="AL3621" i="3"/>
  <c r="AK3621" i="3"/>
  <c r="AJ3621" i="3"/>
  <c r="AI3621" i="3"/>
  <c r="AH3621" i="3"/>
  <c r="AP3620" i="3"/>
  <c r="AM3620" i="3"/>
  <c r="AL3620" i="3"/>
  <c r="AK3620" i="3"/>
  <c r="AJ3620" i="3"/>
  <c r="AI3620" i="3"/>
  <c r="AH3620" i="3"/>
  <c r="AP3619" i="3"/>
  <c r="AM3619" i="3"/>
  <c r="AL3619" i="3"/>
  <c r="AK3619" i="3"/>
  <c r="AJ3619" i="3"/>
  <c r="AI3619" i="3"/>
  <c r="AH3619" i="3"/>
  <c r="AP3618" i="3"/>
  <c r="AM3618" i="3"/>
  <c r="AL3618" i="3"/>
  <c r="AK3618" i="3"/>
  <c r="AJ3618" i="3"/>
  <c r="AI3618" i="3"/>
  <c r="AH3618" i="3"/>
  <c r="AP3617" i="3"/>
  <c r="AM3617" i="3"/>
  <c r="AL3617" i="3"/>
  <c r="AK3617" i="3"/>
  <c r="AJ3617" i="3"/>
  <c r="AI3617" i="3"/>
  <c r="AH3617" i="3"/>
  <c r="AP3616" i="3"/>
  <c r="AM3616" i="3"/>
  <c r="AL3616" i="3"/>
  <c r="AK3616" i="3"/>
  <c r="AJ3616" i="3"/>
  <c r="AI3616" i="3"/>
  <c r="AH3616" i="3"/>
  <c r="AP3615" i="3"/>
  <c r="AM3615" i="3"/>
  <c r="AL3615" i="3"/>
  <c r="AK3615" i="3"/>
  <c r="AJ3615" i="3"/>
  <c r="AI3615" i="3"/>
  <c r="AH3615" i="3"/>
  <c r="AP3614" i="3"/>
  <c r="AM3614" i="3"/>
  <c r="AL3614" i="3"/>
  <c r="AK3614" i="3"/>
  <c r="AJ3614" i="3"/>
  <c r="AI3614" i="3"/>
  <c r="AH3614" i="3"/>
  <c r="AP3613" i="3"/>
  <c r="AM3613" i="3"/>
  <c r="AL3613" i="3"/>
  <c r="AK3613" i="3"/>
  <c r="AJ3613" i="3"/>
  <c r="AI3613" i="3"/>
  <c r="AH3613" i="3"/>
  <c r="AP3612" i="3"/>
  <c r="AM3612" i="3"/>
  <c r="AL3612" i="3"/>
  <c r="AK3612" i="3"/>
  <c r="AJ3612" i="3"/>
  <c r="AI3612" i="3"/>
  <c r="AH3612" i="3"/>
  <c r="AP3611" i="3"/>
  <c r="AM3611" i="3"/>
  <c r="AL3611" i="3"/>
  <c r="AK3611" i="3"/>
  <c r="AJ3611" i="3"/>
  <c r="AI3611" i="3"/>
  <c r="AH3611" i="3"/>
  <c r="AP3610" i="3"/>
  <c r="AM3610" i="3"/>
  <c r="AL3610" i="3"/>
  <c r="AK3610" i="3"/>
  <c r="AJ3610" i="3"/>
  <c r="AI3610" i="3"/>
  <c r="AH3610" i="3"/>
  <c r="AP3609" i="3"/>
  <c r="AM3609" i="3"/>
  <c r="AL3609" i="3"/>
  <c r="AK3609" i="3"/>
  <c r="AJ3609" i="3"/>
  <c r="AI3609" i="3"/>
  <c r="AH3609" i="3"/>
  <c r="AP3608" i="3"/>
  <c r="AM3608" i="3"/>
  <c r="AL3608" i="3"/>
  <c r="AK3608" i="3"/>
  <c r="AJ3608" i="3"/>
  <c r="AI3608" i="3"/>
  <c r="AH3608" i="3"/>
  <c r="AP3607" i="3"/>
  <c r="AM3607" i="3"/>
  <c r="AL3607" i="3"/>
  <c r="AK3607" i="3"/>
  <c r="AJ3607" i="3"/>
  <c r="AI3607" i="3"/>
  <c r="AH3607" i="3"/>
  <c r="AP3606" i="3"/>
  <c r="AM3606" i="3"/>
  <c r="AL3606" i="3"/>
  <c r="AK3606" i="3"/>
  <c r="AJ3606" i="3"/>
  <c r="AI3606" i="3"/>
  <c r="AH3606" i="3"/>
  <c r="AP3605" i="3"/>
  <c r="AM3605" i="3"/>
  <c r="AL3605" i="3"/>
  <c r="AK3605" i="3"/>
  <c r="AJ3605" i="3"/>
  <c r="AI3605" i="3"/>
  <c r="AH3605" i="3"/>
  <c r="AP3604" i="3"/>
  <c r="AM3604" i="3"/>
  <c r="AL3604" i="3"/>
  <c r="AK3604" i="3"/>
  <c r="AJ3604" i="3"/>
  <c r="AI3604" i="3"/>
  <c r="AH3604" i="3"/>
  <c r="AP3603" i="3"/>
  <c r="AM3603" i="3"/>
  <c r="AL3603" i="3"/>
  <c r="AK3603" i="3"/>
  <c r="AJ3603" i="3"/>
  <c r="AI3603" i="3"/>
  <c r="AH3603" i="3"/>
  <c r="AP3602" i="3"/>
  <c r="AM3602" i="3"/>
  <c r="AL3602" i="3"/>
  <c r="AK3602" i="3"/>
  <c r="AJ3602" i="3"/>
  <c r="AI3602" i="3"/>
  <c r="AH3602" i="3"/>
  <c r="AP3601" i="3"/>
  <c r="AM3601" i="3"/>
  <c r="AL3601" i="3"/>
  <c r="AK3601" i="3"/>
  <c r="AJ3601" i="3"/>
  <c r="AI3601" i="3"/>
  <c r="AH3601" i="3"/>
  <c r="AP3600" i="3"/>
  <c r="AM3600" i="3"/>
  <c r="AL3600" i="3"/>
  <c r="AK3600" i="3"/>
  <c r="AJ3600" i="3"/>
  <c r="AI3600" i="3"/>
  <c r="AH3600" i="3"/>
  <c r="AP3599" i="3"/>
  <c r="AM3599" i="3"/>
  <c r="AL3599" i="3"/>
  <c r="AK3599" i="3"/>
  <c r="AJ3599" i="3"/>
  <c r="AI3599" i="3"/>
  <c r="AH3599" i="3"/>
  <c r="AP3598" i="3"/>
  <c r="AM3598" i="3"/>
  <c r="AL3598" i="3"/>
  <c r="AK3598" i="3"/>
  <c r="AJ3598" i="3"/>
  <c r="AI3598" i="3"/>
  <c r="AH3598" i="3"/>
  <c r="AP3597" i="3"/>
  <c r="AM3597" i="3"/>
  <c r="AL3597" i="3"/>
  <c r="AK3597" i="3"/>
  <c r="AJ3597" i="3"/>
  <c r="AI3597" i="3"/>
  <c r="AH3597" i="3"/>
  <c r="AP3596" i="3"/>
  <c r="AM3596" i="3"/>
  <c r="AL3596" i="3"/>
  <c r="AK3596" i="3"/>
  <c r="AJ3596" i="3"/>
  <c r="AI3596" i="3"/>
  <c r="AH3596" i="3"/>
  <c r="AP3595" i="3"/>
  <c r="AM3595" i="3"/>
  <c r="AL3595" i="3"/>
  <c r="AK3595" i="3"/>
  <c r="AJ3595" i="3"/>
  <c r="AI3595" i="3"/>
  <c r="AH3595" i="3"/>
  <c r="AP3594" i="3"/>
  <c r="AM3594" i="3"/>
  <c r="AL3594" i="3"/>
  <c r="AK3594" i="3"/>
  <c r="AJ3594" i="3"/>
  <c r="AI3594" i="3"/>
  <c r="AH3594" i="3"/>
  <c r="AP3593" i="3"/>
  <c r="AM3593" i="3"/>
  <c r="AL3593" i="3"/>
  <c r="AK3593" i="3"/>
  <c r="AJ3593" i="3"/>
  <c r="AI3593" i="3"/>
  <c r="AH3593" i="3"/>
  <c r="AP3592" i="3"/>
  <c r="AM3592" i="3"/>
  <c r="AL3592" i="3"/>
  <c r="AK3592" i="3"/>
  <c r="AJ3592" i="3"/>
  <c r="AI3592" i="3"/>
  <c r="AH3592" i="3"/>
  <c r="AP3591" i="3"/>
  <c r="AM3591" i="3"/>
  <c r="AL3591" i="3"/>
  <c r="AK3591" i="3"/>
  <c r="AJ3591" i="3"/>
  <c r="AI3591" i="3"/>
  <c r="AH3591" i="3"/>
  <c r="AP3590" i="3"/>
  <c r="AM3590" i="3"/>
  <c r="AL3590" i="3"/>
  <c r="AK3590" i="3"/>
  <c r="AJ3590" i="3"/>
  <c r="AI3590" i="3"/>
  <c r="AH3590" i="3"/>
  <c r="AP3589" i="3"/>
  <c r="AM3589" i="3"/>
  <c r="AL3589" i="3"/>
  <c r="AK3589" i="3"/>
  <c r="AJ3589" i="3"/>
  <c r="AI3589" i="3"/>
  <c r="AH3589" i="3"/>
  <c r="AP3588" i="3"/>
  <c r="AM3588" i="3"/>
  <c r="AL3588" i="3"/>
  <c r="AK3588" i="3"/>
  <c r="AJ3588" i="3"/>
  <c r="AI3588" i="3"/>
  <c r="AH3588" i="3"/>
  <c r="AP3587" i="3"/>
  <c r="AM3587" i="3"/>
  <c r="AL3587" i="3"/>
  <c r="AK3587" i="3"/>
  <c r="AJ3587" i="3"/>
  <c r="AI3587" i="3"/>
  <c r="AH3587" i="3"/>
  <c r="AP3586" i="3"/>
  <c r="AM3586" i="3"/>
  <c r="AL3586" i="3"/>
  <c r="AK3586" i="3"/>
  <c r="AJ3586" i="3"/>
  <c r="AI3586" i="3"/>
  <c r="AH3586" i="3"/>
  <c r="AP3585" i="3"/>
  <c r="AM3585" i="3"/>
  <c r="AL3585" i="3"/>
  <c r="AK3585" i="3"/>
  <c r="AJ3585" i="3"/>
  <c r="AI3585" i="3"/>
  <c r="AH3585" i="3"/>
  <c r="AP3584" i="3"/>
  <c r="AM3584" i="3"/>
  <c r="AL3584" i="3"/>
  <c r="AK3584" i="3"/>
  <c r="AJ3584" i="3"/>
  <c r="AI3584" i="3"/>
  <c r="AH3584" i="3"/>
  <c r="AP3583" i="3"/>
  <c r="AM3583" i="3"/>
  <c r="AL3583" i="3"/>
  <c r="AK3583" i="3"/>
  <c r="AJ3583" i="3"/>
  <c r="AI3583" i="3"/>
  <c r="AH3583" i="3"/>
  <c r="AP3582" i="3"/>
  <c r="AM3582" i="3"/>
  <c r="AL3582" i="3"/>
  <c r="AK3582" i="3"/>
  <c r="AJ3582" i="3"/>
  <c r="AI3582" i="3"/>
  <c r="AH3582" i="3"/>
  <c r="AP3581" i="3"/>
  <c r="AM3581" i="3"/>
  <c r="AL3581" i="3"/>
  <c r="AK3581" i="3"/>
  <c r="AJ3581" i="3"/>
  <c r="AI3581" i="3"/>
  <c r="AH3581" i="3"/>
  <c r="AP3580" i="3"/>
  <c r="AM3580" i="3"/>
  <c r="AL3580" i="3"/>
  <c r="AK3580" i="3"/>
  <c r="AJ3580" i="3"/>
  <c r="AI3580" i="3"/>
  <c r="AH3580" i="3"/>
  <c r="AP3579" i="3"/>
  <c r="AM3579" i="3"/>
  <c r="AL3579" i="3"/>
  <c r="AK3579" i="3"/>
  <c r="AJ3579" i="3"/>
  <c r="AI3579" i="3"/>
  <c r="AH3579" i="3"/>
  <c r="AP3578" i="3"/>
  <c r="AM3578" i="3"/>
  <c r="AL3578" i="3"/>
  <c r="AK3578" i="3"/>
  <c r="AJ3578" i="3"/>
  <c r="AI3578" i="3"/>
  <c r="AH3578" i="3"/>
  <c r="AP3577" i="3"/>
  <c r="AM3577" i="3"/>
  <c r="AL3577" i="3"/>
  <c r="AK3577" i="3"/>
  <c r="AJ3577" i="3"/>
  <c r="AI3577" i="3"/>
  <c r="AH3577" i="3"/>
  <c r="AP3576" i="3"/>
  <c r="AM3576" i="3"/>
  <c r="AL3576" i="3"/>
  <c r="AK3576" i="3"/>
  <c r="AJ3576" i="3"/>
  <c r="AI3576" i="3"/>
  <c r="AH3576" i="3"/>
  <c r="AP3575" i="3"/>
  <c r="AM3575" i="3"/>
  <c r="AL3575" i="3"/>
  <c r="AK3575" i="3"/>
  <c r="AJ3575" i="3"/>
  <c r="AI3575" i="3"/>
  <c r="AH3575" i="3"/>
  <c r="AP3574" i="3"/>
  <c r="AM3574" i="3"/>
  <c r="AL3574" i="3"/>
  <c r="AK3574" i="3"/>
  <c r="AJ3574" i="3"/>
  <c r="AI3574" i="3"/>
  <c r="AH3574" i="3"/>
  <c r="AP3573" i="3"/>
  <c r="AM3573" i="3"/>
  <c r="AL3573" i="3"/>
  <c r="AK3573" i="3"/>
  <c r="AJ3573" i="3"/>
  <c r="AI3573" i="3"/>
  <c r="AH3573" i="3"/>
  <c r="AP3572" i="3"/>
  <c r="AM3572" i="3"/>
  <c r="AL3572" i="3"/>
  <c r="AK3572" i="3"/>
  <c r="AJ3572" i="3"/>
  <c r="AI3572" i="3"/>
  <c r="AH3572" i="3"/>
  <c r="AP3571" i="3"/>
  <c r="AM3571" i="3"/>
  <c r="AL3571" i="3"/>
  <c r="AK3571" i="3"/>
  <c r="AJ3571" i="3"/>
  <c r="AI3571" i="3"/>
  <c r="AH3571" i="3"/>
  <c r="AP3570" i="3"/>
  <c r="AM3570" i="3"/>
  <c r="AL3570" i="3"/>
  <c r="AK3570" i="3"/>
  <c r="AJ3570" i="3"/>
  <c r="AI3570" i="3"/>
  <c r="AH3570" i="3"/>
  <c r="AP3569" i="3"/>
  <c r="AM3569" i="3"/>
  <c r="AL3569" i="3"/>
  <c r="AK3569" i="3"/>
  <c r="AJ3569" i="3"/>
  <c r="AI3569" i="3"/>
  <c r="AH3569" i="3"/>
  <c r="AP3568" i="3"/>
  <c r="AM3568" i="3"/>
  <c r="AL3568" i="3"/>
  <c r="AK3568" i="3"/>
  <c r="AJ3568" i="3"/>
  <c r="AI3568" i="3"/>
  <c r="AH3568" i="3"/>
  <c r="AP3567" i="3"/>
  <c r="AM3567" i="3"/>
  <c r="AL3567" i="3"/>
  <c r="AK3567" i="3"/>
  <c r="AJ3567" i="3"/>
  <c r="AI3567" i="3"/>
  <c r="AH3567" i="3"/>
  <c r="AP3566" i="3"/>
  <c r="AM3566" i="3"/>
  <c r="AL3566" i="3"/>
  <c r="AK3566" i="3"/>
  <c r="AJ3566" i="3"/>
  <c r="AI3566" i="3"/>
  <c r="AH3566" i="3"/>
  <c r="AP3565" i="3"/>
  <c r="AM3565" i="3"/>
  <c r="AL3565" i="3"/>
  <c r="AK3565" i="3"/>
  <c r="AJ3565" i="3"/>
  <c r="AI3565" i="3"/>
  <c r="AH3565" i="3"/>
  <c r="AP3564" i="3"/>
  <c r="AM3564" i="3"/>
  <c r="AL3564" i="3"/>
  <c r="AK3564" i="3"/>
  <c r="AJ3564" i="3"/>
  <c r="AI3564" i="3"/>
  <c r="AH3564" i="3"/>
  <c r="AP3563" i="3"/>
  <c r="AM3563" i="3"/>
  <c r="AL3563" i="3"/>
  <c r="AK3563" i="3"/>
  <c r="AJ3563" i="3"/>
  <c r="AI3563" i="3"/>
  <c r="AH3563" i="3"/>
  <c r="AP3562" i="3"/>
  <c r="AM3562" i="3"/>
  <c r="AL3562" i="3"/>
  <c r="AK3562" i="3"/>
  <c r="AJ3562" i="3"/>
  <c r="AI3562" i="3"/>
  <c r="AH3562" i="3"/>
  <c r="AP3561" i="3"/>
  <c r="AM3561" i="3"/>
  <c r="AL3561" i="3"/>
  <c r="AK3561" i="3"/>
  <c r="AJ3561" i="3"/>
  <c r="AI3561" i="3"/>
  <c r="AH3561" i="3"/>
  <c r="AP3560" i="3"/>
  <c r="AM3560" i="3"/>
  <c r="AL3560" i="3"/>
  <c r="AK3560" i="3"/>
  <c r="AJ3560" i="3"/>
  <c r="AI3560" i="3"/>
  <c r="AH3560" i="3"/>
  <c r="AP3559" i="3"/>
  <c r="AM3559" i="3"/>
  <c r="AL3559" i="3"/>
  <c r="AK3559" i="3"/>
  <c r="AJ3559" i="3"/>
  <c r="AI3559" i="3"/>
  <c r="AH3559" i="3"/>
  <c r="AP3558" i="3"/>
  <c r="AM3558" i="3"/>
  <c r="AL3558" i="3"/>
  <c r="AK3558" i="3"/>
  <c r="AJ3558" i="3"/>
  <c r="AI3558" i="3"/>
  <c r="AH3558" i="3"/>
  <c r="AP3557" i="3"/>
  <c r="AM3557" i="3"/>
  <c r="AL3557" i="3"/>
  <c r="AK3557" i="3"/>
  <c r="AJ3557" i="3"/>
  <c r="AI3557" i="3"/>
  <c r="AH3557" i="3"/>
  <c r="AP3556" i="3"/>
  <c r="AM3556" i="3"/>
  <c r="AL3556" i="3"/>
  <c r="AK3556" i="3"/>
  <c r="AJ3556" i="3"/>
  <c r="AI3556" i="3"/>
  <c r="AH3556" i="3"/>
  <c r="AP3555" i="3"/>
  <c r="AM3555" i="3"/>
  <c r="AL3555" i="3"/>
  <c r="AK3555" i="3"/>
  <c r="AJ3555" i="3"/>
  <c r="AI3555" i="3"/>
  <c r="AH3555" i="3"/>
  <c r="AP3554" i="3"/>
  <c r="AM3554" i="3"/>
  <c r="AL3554" i="3"/>
  <c r="AK3554" i="3"/>
  <c r="AJ3554" i="3"/>
  <c r="AI3554" i="3"/>
  <c r="AH3554" i="3"/>
  <c r="AP3553" i="3"/>
  <c r="AM3553" i="3"/>
  <c r="AL3553" i="3"/>
  <c r="AK3553" i="3"/>
  <c r="AJ3553" i="3"/>
  <c r="AI3553" i="3"/>
  <c r="AH3553" i="3"/>
  <c r="AP3552" i="3"/>
  <c r="AM3552" i="3"/>
  <c r="AL3552" i="3"/>
  <c r="AK3552" i="3"/>
  <c r="AJ3552" i="3"/>
  <c r="AI3552" i="3"/>
  <c r="AH3552" i="3"/>
  <c r="AP3551" i="3"/>
  <c r="AM3551" i="3"/>
  <c r="AL3551" i="3"/>
  <c r="AK3551" i="3"/>
  <c r="AJ3551" i="3"/>
  <c r="AI3551" i="3"/>
  <c r="AH3551" i="3"/>
  <c r="AP3550" i="3"/>
  <c r="AM3550" i="3"/>
  <c r="AL3550" i="3"/>
  <c r="AK3550" i="3"/>
  <c r="AJ3550" i="3"/>
  <c r="AI3550" i="3"/>
  <c r="AH3550" i="3"/>
  <c r="AP3549" i="3"/>
  <c r="AM3549" i="3"/>
  <c r="AL3549" i="3"/>
  <c r="AK3549" i="3"/>
  <c r="AJ3549" i="3"/>
  <c r="AI3549" i="3"/>
  <c r="AH3549" i="3"/>
  <c r="AP3548" i="3"/>
  <c r="AM3548" i="3"/>
  <c r="AL3548" i="3"/>
  <c r="AK3548" i="3"/>
  <c r="AJ3548" i="3"/>
  <c r="AI3548" i="3"/>
  <c r="AH3548" i="3"/>
  <c r="AP3547" i="3"/>
  <c r="AM3547" i="3"/>
  <c r="AL3547" i="3"/>
  <c r="AK3547" i="3"/>
  <c r="AJ3547" i="3"/>
  <c r="AI3547" i="3"/>
  <c r="AH3547" i="3"/>
  <c r="AP3546" i="3"/>
  <c r="AM3546" i="3"/>
  <c r="AL3546" i="3"/>
  <c r="AK3546" i="3"/>
  <c r="AJ3546" i="3"/>
  <c r="AI3546" i="3"/>
  <c r="AH3546" i="3"/>
  <c r="AP3545" i="3"/>
  <c r="AM3545" i="3"/>
  <c r="AL3545" i="3"/>
  <c r="AK3545" i="3"/>
  <c r="AJ3545" i="3"/>
  <c r="AI3545" i="3"/>
  <c r="AH3545" i="3"/>
  <c r="AP3544" i="3"/>
  <c r="AM3544" i="3"/>
  <c r="AL3544" i="3"/>
  <c r="AK3544" i="3"/>
  <c r="AJ3544" i="3"/>
  <c r="AI3544" i="3"/>
  <c r="AH3544" i="3"/>
  <c r="AP3543" i="3"/>
  <c r="AM3543" i="3"/>
  <c r="AL3543" i="3"/>
  <c r="AK3543" i="3"/>
  <c r="AJ3543" i="3"/>
  <c r="AI3543" i="3"/>
  <c r="AH3543" i="3"/>
  <c r="AP3542" i="3"/>
  <c r="AM3542" i="3"/>
  <c r="AL3542" i="3"/>
  <c r="AK3542" i="3"/>
  <c r="AJ3542" i="3"/>
  <c r="AI3542" i="3"/>
  <c r="AH3542" i="3"/>
  <c r="AP3541" i="3"/>
  <c r="AM3541" i="3"/>
  <c r="AL3541" i="3"/>
  <c r="AK3541" i="3"/>
  <c r="AJ3541" i="3"/>
  <c r="AI3541" i="3"/>
  <c r="AH3541" i="3"/>
  <c r="AP3540" i="3"/>
  <c r="AM3540" i="3"/>
  <c r="AL3540" i="3"/>
  <c r="AK3540" i="3"/>
  <c r="AJ3540" i="3"/>
  <c r="AI3540" i="3"/>
  <c r="AH3540" i="3"/>
  <c r="AP3539" i="3"/>
  <c r="AM3539" i="3"/>
  <c r="AL3539" i="3"/>
  <c r="AK3539" i="3"/>
  <c r="AJ3539" i="3"/>
  <c r="AI3539" i="3"/>
  <c r="AH3539" i="3"/>
  <c r="AP3538" i="3"/>
  <c r="AM3538" i="3"/>
  <c r="AL3538" i="3"/>
  <c r="AK3538" i="3"/>
  <c r="AJ3538" i="3"/>
  <c r="AI3538" i="3"/>
  <c r="AH3538" i="3"/>
  <c r="AP3537" i="3"/>
  <c r="AM3537" i="3"/>
  <c r="AL3537" i="3"/>
  <c r="AK3537" i="3"/>
  <c r="AJ3537" i="3"/>
  <c r="AI3537" i="3"/>
  <c r="AH3537" i="3"/>
  <c r="AP3536" i="3"/>
  <c r="AM3536" i="3"/>
  <c r="AL3536" i="3"/>
  <c r="AK3536" i="3"/>
  <c r="AJ3536" i="3"/>
  <c r="AI3536" i="3"/>
  <c r="AH3536" i="3"/>
  <c r="AP3535" i="3"/>
  <c r="AM3535" i="3"/>
  <c r="AL3535" i="3"/>
  <c r="AK3535" i="3"/>
  <c r="AJ3535" i="3"/>
  <c r="AI3535" i="3"/>
  <c r="AH3535" i="3"/>
  <c r="AP3534" i="3"/>
  <c r="AM3534" i="3"/>
  <c r="AL3534" i="3"/>
  <c r="AK3534" i="3"/>
  <c r="AJ3534" i="3"/>
  <c r="AI3534" i="3"/>
  <c r="AH3534" i="3"/>
  <c r="AP3533" i="3"/>
  <c r="AM3533" i="3"/>
  <c r="AL3533" i="3"/>
  <c r="AK3533" i="3"/>
  <c r="AJ3533" i="3"/>
  <c r="AI3533" i="3"/>
  <c r="AH3533" i="3"/>
  <c r="AP3532" i="3"/>
  <c r="AM3532" i="3"/>
  <c r="AL3532" i="3"/>
  <c r="AK3532" i="3"/>
  <c r="AJ3532" i="3"/>
  <c r="AI3532" i="3"/>
  <c r="AH3532" i="3"/>
  <c r="AP3531" i="3"/>
  <c r="AM3531" i="3"/>
  <c r="AL3531" i="3"/>
  <c r="AK3531" i="3"/>
  <c r="AJ3531" i="3"/>
  <c r="AI3531" i="3"/>
  <c r="AH3531" i="3"/>
  <c r="AP3530" i="3"/>
  <c r="AM3530" i="3"/>
  <c r="AL3530" i="3"/>
  <c r="AK3530" i="3"/>
  <c r="AJ3530" i="3"/>
  <c r="AI3530" i="3"/>
  <c r="AH3530" i="3"/>
  <c r="AP3529" i="3"/>
  <c r="AM3529" i="3"/>
  <c r="AL3529" i="3"/>
  <c r="AK3529" i="3"/>
  <c r="AJ3529" i="3"/>
  <c r="AI3529" i="3"/>
  <c r="AH3529" i="3"/>
  <c r="AP3528" i="3"/>
  <c r="AM3528" i="3"/>
  <c r="AL3528" i="3"/>
  <c r="AK3528" i="3"/>
  <c r="AJ3528" i="3"/>
  <c r="AI3528" i="3"/>
  <c r="AH3528" i="3"/>
  <c r="AP3527" i="3"/>
  <c r="AM3527" i="3"/>
  <c r="AL3527" i="3"/>
  <c r="AK3527" i="3"/>
  <c r="AJ3527" i="3"/>
  <c r="AI3527" i="3"/>
  <c r="AH3527" i="3"/>
  <c r="AP3526" i="3"/>
  <c r="AM3526" i="3"/>
  <c r="AL3526" i="3"/>
  <c r="AK3526" i="3"/>
  <c r="AJ3526" i="3"/>
  <c r="AI3526" i="3"/>
  <c r="AH3526" i="3"/>
  <c r="AP3525" i="3"/>
  <c r="AM3525" i="3"/>
  <c r="AL3525" i="3"/>
  <c r="AK3525" i="3"/>
  <c r="AJ3525" i="3"/>
  <c r="AI3525" i="3"/>
  <c r="AH3525" i="3"/>
  <c r="AP3524" i="3"/>
  <c r="AM3524" i="3"/>
  <c r="AL3524" i="3"/>
  <c r="AK3524" i="3"/>
  <c r="AJ3524" i="3"/>
  <c r="AI3524" i="3"/>
  <c r="AH3524" i="3"/>
  <c r="AP3523" i="3"/>
  <c r="AM3523" i="3"/>
  <c r="AL3523" i="3"/>
  <c r="AK3523" i="3"/>
  <c r="AJ3523" i="3"/>
  <c r="AI3523" i="3"/>
  <c r="AH3523" i="3"/>
  <c r="AP3522" i="3"/>
  <c r="AM3522" i="3"/>
  <c r="AL3522" i="3"/>
  <c r="AK3522" i="3"/>
  <c r="AJ3522" i="3"/>
  <c r="AI3522" i="3"/>
  <c r="AH3522" i="3"/>
  <c r="AP3521" i="3"/>
  <c r="AM3521" i="3"/>
  <c r="AL3521" i="3"/>
  <c r="AK3521" i="3"/>
  <c r="AJ3521" i="3"/>
  <c r="AI3521" i="3"/>
  <c r="AH3521" i="3"/>
  <c r="AP3520" i="3"/>
  <c r="AM3520" i="3"/>
  <c r="AL3520" i="3"/>
  <c r="AK3520" i="3"/>
  <c r="AJ3520" i="3"/>
  <c r="AI3520" i="3"/>
  <c r="AH3520" i="3"/>
  <c r="AP3519" i="3"/>
  <c r="AM3519" i="3"/>
  <c r="AL3519" i="3"/>
  <c r="AK3519" i="3"/>
  <c r="AJ3519" i="3"/>
  <c r="AI3519" i="3"/>
  <c r="AH3519" i="3"/>
  <c r="AP3518" i="3"/>
  <c r="AM3518" i="3"/>
  <c r="AL3518" i="3"/>
  <c r="AK3518" i="3"/>
  <c r="AJ3518" i="3"/>
  <c r="AI3518" i="3"/>
  <c r="AH3518" i="3"/>
  <c r="AP3517" i="3"/>
  <c r="AM3517" i="3"/>
  <c r="AL3517" i="3"/>
  <c r="AK3517" i="3"/>
  <c r="AJ3517" i="3"/>
  <c r="AI3517" i="3"/>
  <c r="AH3517" i="3"/>
  <c r="AP3516" i="3"/>
  <c r="AM3516" i="3"/>
  <c r="AL3516" i="3"/>
  <c r="AK3516" i="3"/>
  <c r="AJ3516" i="3"/>
  <c r="AI3516" i="3"/>
  <c r="AH3516" i="3"/>
  <c r="AP3515" i="3"/>
  <c r="AM3515" i="3"/>
  <c r="AL3515" i="3"/>
  <c r="AK3515" i="3"/>
  <c r="AJ3515" i="3"/>
  <c r="AI3515" i="3"/>
  <c r="AH3515" i="3"/>
  <c r="AP3514" i="3"/>
  <c r="AM3514" i="3"/>
  <c r="AL3514" i="3"/>
  <c r="AK3514" i="3"/>
  <c r="AJ3514" i="3"/>
  <c r="AI3514" i="3"/>
  <c r="AH3514" i="3"/>
  <c r="AP3513" i="3"/>
  <c r="AM3513" i="3"/>
  <c r="AL3513" i="3"/>
  <c r="AK3513" i="3"/>
  <c r="AJ3513" i="3"/>
  <c r="AI3513" i="3"/>
  <c r="AH3513" i="3"/>
  <c r="AP3512" i="3"/>
  <c r="AM3512" i="3"/>
  <c r="AL3512" i="3"/>
  <c r="AK3512" i="3"/>
  <c r="AJ3512" i="3"/>
  <c r="AI3512" i="3"/>
  <c r="AH3512" i="3"/>
  <c r="AP3511" i="3"/>
  <c r="AM3511" i="3"/>
  <c r="AL3511" i="3"/>
  <c r="AK3511" i="3"/>
  <c r="AJ3511" i="3"/>
  <c r="AI3511" i="3"/>
  <c r="AH3511" i="3"/>
  <c r="AP3510" i="3"/>
  <c r="AM3510" i="3"/>
  <c r="AL3510" i="3"/>
  <c r="AK3510" i="3"/>
  <c r="AJ3510" i="3"/>
  <c r="AI3510" i="3"/>
  <c r="AH3510" i="3"/>
  <c r="AP3509" i="3"/>
  <c r="AM3509" i="3"/>
  <c r="AL3509" i="3"/>
  <c r="AK3509" i="3"/>
  <c r="AJ3509" i="3"/>
  <c r="AI3509" i="3"/>
  <c r="AH3509" i="3"/>
  <c r="AP3508" i="3"/>
  <c r="AM3508" i="3"/>
  <c r="AL3508" i="3"/>
  <c r="AK3508" i="3"/>
  <c r="AJ3508" i="3"/>
  <c r="AI3508" i="3"/>
  <c r="AH3508" i="3"/>
  <c r="AP3507" i="3"/>
  <c r="AM3507" i="3"/>
  <c r="AL3507" i="3"/>
  <c r="AK3507" i="3"/>
  <c r="AJ3507" i="3"/>
  <c r="AI3507" i="3"/>
  <c r="AH3507" i="3"/>
  <c r="AP3506" i="3"/>
  <c r="AM3506" i="3"/>
  <c r="AL3506" i="3"/>
  <c r="AK3506" i="3"/>
  <c r="AJ3506" i="3"/>
  <c r="AI3506" i="3"/>
  <c r="AH3506" i="3"/>
  <c r="AP3505" i="3"/>
  <c r="AM3505" i="3"/>
  <c r="AL3505" i="3"/>
  <c r="AK3505" i="3"/>
  <c r="AJ3505" i="3"/>
  <c r="AI3505" i="3"/>
  <c r="AH3505" i="3"/>
  <c r="AP3504" i="3"/>
  <c r="AM3504" i="3"/>
  <c r="AL3504" i="3"/>
  <c r="AK3504" i="3"/>
  <c r="AJ3504" i="3"/>
  <c r="AI3504" i="3"/>
  <c r="AH3504" i="3"/>
  <c r="AP3503" i="3"/>
  <c r="AM3503" i="3"/>
  <c r="AL3503" i="3"/>
  <c r="AK3503" i="3"/>
  <c r="AJ3503" i="3"/>
  <c r="AI3503" i="3"/>
  <c r="AH3503" i="3"/>
  <c r="AP3502" i="3"/>
  <c r="AM3502" i="3"/>
  <c r="AL3502" i="3"/>
  <c r="AK3502" i="3"/>
  <c r="AJ3502" i="3"/>
  <c r="AI3502" i="3"/>
  <c r="AH3502" i="3"/>
  <c r="AP3501" i="3"/>
  <c r="AM3501" i="3"/>
  <c r="AL3501" i="3"/>
  <c r="AK3501" i="3"/>
  <c r="AJ3501" i="3"/>
  <c r="AI3501" i="3"/>
  <c r="AH3501" i="3"/>
  <c r="AP3500" i="3"/>
  <c r="AM3500" i="3"/>
  <c r="AL3500" i="3"/>
  <c r="AK3500" i="3"/>
  <c r="AJ3500" i="3"/>
  <c r="AI3500" i="3"/>
  <c r="AH3500" i="3"/>
  <c r="AP3499" i="3"/>
  <c r="AM3499" i="3"/>
  <c r="AL3499" i="3"/>
  <c r="AK3499" i="3"/>
  <c r="AJ3499" i="3"/>
  <c r="AI3499" i="3"/>
  <c r="AH3499" i="3"/>
  <c r="AP3498" i="3"/>
  <c r="AM3498" i="3"/>
  <c r="AL3498" i="3"/>
  <c r="AK3498" i="3"/>
  <c r="AJ3498" i="3"/>
  <c r="AI3498" i="3"/>
  <c r="AH3498" i="3"/>
  <c r="AP3497" i="3"/>
  <c r="AM3497" i="3"/>
  <c r="AL3497" i="3"/>
  <c r="AK3497" i="3"/>
  <c r="AJ3497" i="3"/>
  <c r="AI3497" i="3"/>
  <c r="AH3497" i="3"/>
  <c r="AP3496" i="3"/>
  <c r="AM3496" i="3"/>
  <c r="AL3496" i="3"/>
  <c r="AK3496" i="3"/>
  <c r="AJ3496" i="3"/>
  <c r="AI3496" i="3"/>
  <c r="AH3496" i="3"/>
  <c r="AP3495" i="3"/>
  <c r="AM3495" i="3"/>
  <c r="AL3495" i="3"/>
  <c r="AK3495" i="3"/>
  <c r="AJ3495" i="3"/>
  <c r="AI3495" i="3"/>
  <c r="AH3495" i="3"/>
  <c r="AP3494" i="3"/>
  <c r="AM3494" i="3"/>
  <c r="AL3494" i="3"/>
  <c r="AK3494" i="3"/>
  <c r="AJ3494" i="3"/>
  <c r="AI3494" i="3"/>
  <c r="AH3494" i="3"/>
  <c r="AP3493" i="3"/>
  <c r="AM3493" i="3"/>
  <c r="AL3493" i="3"/>
  <c r="AK3493" i="3"/>
  <c r="AJ3493" i="3"/>
  <c r="AI3493" i="3"/>
  <c r="AH3493" i="3"/>
  <c r="AP3492" i="3"/>
  <c r="AM3492" i="3"/>
  <c r="AL3492" i="3"/>
  <c r="AK3492" i="3"/>
  <c r="AJ3492" i="3"/>
  <c r="AI3492" i="3"/>
  <c r="AH3492" i="3"/>
  <c r="AP3491" i="3"/>
  <c r="AM3491" i="3"/>
  <c r="AL3491" i="3"/>
  <c r="AK3491" i="3"/>
  <c r="AJ3491" i="3"/>
  <c r="AI3491" i="3"/>
  <c r="AH3491" i="3"/>
  <c r="AP3490" i="3"/>
  <c r="AM3490" i="3"/>
  <c r="AL3490" i="3"/>
  <c r="AK3490" i="3"/>
  <c r="AJ3490" i="3"/>
  <c r="AI3490" i="3"/>
  <c r="AH3490" i="3"/>
  <c r="AP3489" i="3"/>
  <c r="AM3489" i="3"/>
  <c r="AL3489" i="3"/>
  <c r="AK3489" i="3"/>
  <c r="AJ3489" i="3"/>
  <c r="AI3489" i="3"/>
  <c r="AH3489" i="3"/>
  <c r="AP3488" i="3"/>
  <c r="AM3488" i="3"/>
  <c r="AL3488" i="3"/>
  <c r="AK3488" i="3"/>
  <c r="AJ3488" i="3"/>
  <c r="AI3488" i="3"/>
  <c r="AH3488" i="3"/>
  <c r="AP3487" i="3"/>
  <c r="AM3487" i="3"/>
  <c r="AL3487" i="3"/>
  <c r="AK3487" i="3"/>
  <c r="AJ3487" i="3"/>
  <c r="AI3487" i="3"/>
  <c r="AH3487" i="3"/>
  <c r="AP3486" i="3"/>
  <c r="AM3486" i="3"/>
  <c r="AL3486" i="3"/>
  <c r="AK3486" i="3"/>
  <c r="AJ3486" i="3"/>
  <c r="AI3486" i="3"/>
  <c r="AH3486" i="3"/>
  <c r="AP3485" i="3"/>
  <c r="AM3485" i="3"/>
  <c r="AL3485" i="3"/>
  <c r="AK3485" i="3"/>
  <c r="AJ3485" i="3"/>
  <c r="AI3485" i="3"/>
  <c r="AH3485" i="3"/>
  <c r="AP3484" i="3"/>
  <c r="AM3484" i="3"/>
  <c r="AL3484" i="3"/>
  <c r="AK3484" i="3"/>
  <c r="AJ3484" i="3"/>
  <c r="AI3484" i="3"/>
  <c r="AH3484" i="3"/>
  <c r="AP3483" i="3"/>
  <c r="AM3483" i="3"/>
  <c r="AL3483" i="3"/>
  <c r="AK3483" i="3"/>
  <c r="AJ3483" i="3"/>
  <c r="AI3483" i="3"/>
  <c r="AH3483" i="3"/>
  <c r="AP3482" i="3"/>
  <c r="AM3482" i="3"/>
  <c r="AL3482" i="3"/>
  <c r="AK3482" i="3"/>
  <c r="AJ3482" i="3"/>
  <c r="AI3482" i="3"/>
  <c r="AH3482" i="3"/>
  <c r="AP3481" i="3"/>
  <c r="AM3481" i="3"/>
  <c r="AL3481" i="3"/>
  <c r="AK3481" i="3"/>
  <c r="AJ3481" i="3"/>
  <c r="AI3481" i="3"/>
  <c r="AH3481" i="3"/>
  <c r="AP3480" i="3"/>
  <c r="AM3480" i="3"/>
  <c r="AL3480" i="3"/>
  <c r="AK3480" i="3"/>
  <c r="AJ3480" i="3"/>
  <c r="AI3480" i="3"/>
  <c r="AH3480" i="3"/>
  <c r="AP3479" i="3"/>
  <c r="AM3479" i="3"/>
  <c r="AL3479" i="3"/>
  <c r="AK3479" i="3"/>
  <c r="AJ3479" i="3"/>
  <c r="AI3479" i="3"/>
  <c r="AH3479" i="3"/>
  <c r="AP3478" i="3"/>
  <c r="AM3478" i="3"/>
  <c r="AL3478" i="3"/>
  <c r="AK3478" i="3"/>
  <c r="AJ3478" i="3"/>
  <c r="AI3478" i="3"/>
  <c r="AH3478" i="3"/>
  <c r="AP3477" i="3"/>
  <c r="AM3477" i="3"/>
  <c r="AL3477" i="3"/>
  <c r="AK3477" i="3"/>
  <c r="AJ3477" i="3"/>
  <c r="AI3477" i="3"/>
  <c r="AH3477" i="3"/>
  <c r="AP3476" i="3"/>
  <c r="AM3476" i="3"/>
  <c r="AL3476" i="3"/>
  <c r="AK3476" i="3"/>
  <c r="AJ3476" i="3"/>
  <c r="AI3476" i="3"/>
  <c r="AH3476" i="3"/>
  <c r="AP3475" i="3"/>
  <c r="AM3475" i="3"/>
  <c r="AL3475" i="3"/>
  <c r="AK3475" i="3"/>
  <c r="AJ3475" i="3"/>
  <c r="AI3475" i="3"/>
  <c r="AH3475" i="3"/>
  <c r="AP3474" i="3"/>
  <c r="AM3474" i="3"/>
  <c r="AL3474" i="3"/>
  <c r="AK3474" i="3"/>
  <c r="AJ3474" i="3"/>
  <c r="AI3474" i="3"/>
  <c r="AH3474" i="3"/>
  <c r="AP3473" i="3"/>
  <c r="AM3473" i="3"/>
  <c r="AL3473" i="3"/>
  <c r="AK3473" i="3"/>
  <c r="AJ3473" i="3"/>
  <c r="AI3473" i="3"/>
  <c r="AH3473" i="3"/>
  <c r="AP3472" i="3"/>
  <c r="AM3472" i="3"/>
  <c r="AL3472" i="3"/>
  <c r="AK3472" i="3"/>
  <c r="AJ3472" i="3"/>
  <c r="AI3472" i="3"/>
  <c r="AH3472" i="3"/>
  <c r="AP3471" i="3"/>
  <c r="AM3471" i="3"/>
  <c r="AL3471" i="3"/>
  <c r="AK3471" i="3"/>
  <c r="AJ3471" i="3"/>
  <c r="AI3471" i="3"/>
  <c r="AH3471" i="3"/>
  <c r="AP3470" i="3"/>
  <c r="AM3470" i="3"/>
  <c r="AL3470" i="3"/>
  <c r="AK3470" i="3"/>
  <c r="AJ3470" i="3"/>
  <c r="AI3470" i="3"/>
  <c r="AH3470" i="3"/>
  <c r="AP3469" i="3"/>
  <c r="AM3469" i="3"/>
  <c r="AL3469" i="3"/>
  <c r="AK3469" i="3"/>
  <c r="AJ3469" i="3"/>
  <c r="AI3469" i="3"/>
  <c r="AH3469" i="3"/>
  <c r="AP3468" i="3"/>
  <c r="AM3468" i="3"/>
  <c r="AL3468" i="3"/>
  <c r="AK3468" i="3"/>
  <c r="AJ3468" i="3"/>
  <c r="AI3468" i="3"/>
  <c r="AH3468" i="3"/>
  <c r="AP3467" i="3"/>
  <c r="AM3467" i="3"/>
  <c r="AL3467" i="3"/>
  <c r="AK3467" i="3"/>
  <c r="AJ3467" i="3"/>
  <c r="AI3467" i="3"/>
  <c r="AH3467" i="3"/>
  <c r="AP3466" i="3"/>
  <c r="AM3466" i="3"/>
  <c r="AL3466" i="3"/>
  <c r="AK3466" i="3"/>
  <c r="AJ3466" i="3"/>
  <c r="AI3466" i="3"/>
  <c r="AH3466" i="3"/>
  <c r="AP3465" i="3"/>
  <c r="AM3465" i="3"/>
  <c r="AL3465" i="3"/>
  <c r="AK3465" i="3"/>
  <c r="AJ3465" i="3"/>
  <c r="AI3465" i="3"/>
  <c r="AH3465" i="3"/>
  <c r="AP3464" i="3"/>
  <c r="AM3464" i="3"/>
  <c r="AL3464" i="3"/>
  <c r="AK3464" i="3"/>
  <c r="AJ3464" i="3"/>
  <c r="AI3464" i="3"/>
  <c r="AH3464" i="3"/>
  <c r="AP3463" i="3"/>
  <c r="AM3463" i="3"/>
  <c r="AL3463" i="3"/>
  <c r="AK3463" i="3"/>
  <c r="AJ3463" i="3"/>
  <c r="AI3463" i="3"/>
  <c r="AH3463" i="3"/>
  <c r="AP3462" i="3"/>
  <c r="AM3462" i="3"/>
  <c r="AL3462" i="3"/>
  <c r="AK3462" i="3"/>
  <c r="AJ3462" i="3"/>
  <c r="AI3462" i="3"/>
  <c r="AH3462" i="3"/>
  <c r="AP3461" i="3"/>
  <c r="AM3461" i="3"/>
  <c r="AL3461" i="3"/>
  <c r="AK3461" i="3"/>
  <c r="AJ3461" i="3"/>
  <c r="AI3461" i="3"/>
  <c r="AH3461" i="3"/>
  <c r="AP3460" i="3"/>
  <c r="AM3460" i="3"/>
  <c r="AL3460" i="3"/>
  <c r="AK3460" i="3"/>
  <c r="AJ3460" i="3"/>
  <c r="AI3460" i="3"/>
  <c r="AH3460" i="3"/>
  <c r="AP3459" i="3"/>
  <c r="AM3459" i="3"/>
  <c r="AL3459" i="3"/>
  <c r="AK3459" i="3"/>
  <c r="AJ3459" i="3"/>
  <c r="AI3459" i="3"/>
  <c r="AH3459" i="3"/>
  <c r="AP3458" i="3"/>
  <c r="AM3458" i="3"/>
  <c r="AL3458" i="3"/>
  <c r="AK3458" i="3"/>
  <c r="AJ3458" i="3"/>
  <c r="AI3458" i="3"/>
  <c r="AH3458" i="3"/>
  <c r="AP3457" i="3"/>
  <c r="AM3457" i="3"/>
  <c r="AL3457" i="3"/>
  <c r="AK3457" i="3"/>
  <c r="AJ3457" i="3"/>
  <c r="AI3457" i="3"/>
  <c r="AH3457" i="3"/>
  <c r="AP3456" i="3"/>
  <c r="AM3456" i="3"/>
  <c r="AL3456" i="3"/>
  <c r="AK3456" i="3"/>
  <c r="AJ3456" i="3"/>
  <c r="AI3456" i="3"/>
  <c r="AH3456" i="3"/>
  <c r="AP3455" i="3"/>
  <c r="AM3455" i="3"/>
  <c r="AL3455" i="3"/>
  <c r="AK3455" i="3"/>
  <c r="AJ3455" i="3"/>
  <c r="AI3455" i="3"/>
  <c r="AH3455" i="3"/>
  <c r="AP3454" i="3"/>
  <c r="AM3454" i="3"/>
  <c r="AL3454" i="3"/>
  <c r="AK3454" i="3"/>
  <c r="AJ3454" i="3"/>
  <c r="AI3454" i="3"/>
  <c r="AH3454" i="3"/>
  <c r="AP3453" i="3"/>
  <c r="AM3453" i="3"/>
  <c r="AL3453" i="3"/>
  <c r="AK3453" i="3"/>
  <c r="AJ3453" i="3"/>
  <c r="AI3453" i="3"/>
  <c r="AH3453" i="3"/>
  <c r="AP3452" i="3"/>
  <c r="AM3452" i="3"/>
  <c r="AL3452" i="3"/>
  <c r="AK3452" i="3"/>
  <c r="AJ3452" i="3"/>
  <c r="AI3452" i="3"/>
  <c r="AH3452" i="3"/>
  <c r="AP3451" i="3"/>
  <c r="AM3451" i="3"/>
  <c r="AL3451" i="3"/>
  <c r="AK3451" i="3"/>
  <c r="AJ3451" i="3"/>
  <c r="AI3451" i="3"/>
  <c r="AH3451" i="3"/>
  <c r="AP3450" i="3"/>
  <c r="AM3450" i="3"/>
  <c r="AL3450" i="3"/>
  <c r="AK3450" i="3"/>
  <c r="AJ3450" i="3"/>
  <c r="AI3450" i="3"/>
  <c r="AH3450" i="3"/>
  <c r="AP3449" i="3"/>
  <c r="AM3449" i="3"/>
  <c r="AL3449" i="3"/>
  <c r="AK3449" i="3"/>
  <c r="AJ3449" i="3"/>
  <c r="AI3449" i="3"/>
  <c r="AH3449" i="3"/>
  <c r="AP3448" i="3"/>
  <c r="AM3448" i="3"/>
  <c r="AL3448" i="3"/>
  <c r="AK3448" i="3"/>
  <c r="AJ3448" i="3"/>
  <c r="AI3448" i="3"/>
  <c r="AH3448" i="3"/>
  <c r="AP3447" i="3"/>
  <c r="AM3447" i="3"/>
  <c r="AL3447" i="3"/>
  <c r="AK3447" i="3"/>
  <c r="AJ3447" i="3"/>
  <c r="AI3447" i="3"/>
  <c r="AH3447" i="3"/>
  <c r="AP3446" i="3"/>
  <c r="AM3446" i="3"/>
  <c r="AL3446" i="3"/>
  <c r="AK3446" i="3"/>
  <c r="AJ3446" i="3"/>
  <c r="AI3446" i="3"/>
  <c r="AH3446" i="3"/>
  <c r="AP3445" i="3"/>
  <c r="AM3445" i="3"/>
  <c r="AL3445" i="3"/>
  <c r="AK3445" i="3"/>
  <c r="AJ3445" i="3"/>
  <c r="AI3445" i="3"/>
  <c r="AH3445" i="3"/>
  <c r="AP3444" i="3"/>
  <c r="AM3444" i="3"/>
  <c r="AL3444" i="3"/>
  <c r="AK3444" i="3"/>
  <c r="AJ3444" i="3"/>
  <c r="AI3444" i="3"/>
  <c r="AH3444" i="3"/>
  <c r="AP3443" i="3"/>
  <c r="AM3443" i="3"/>
  <c r="AL3443" i="3"/>
  <c r="AK3443" i="3"/>
  <c r="AJ3443" i="3"/>
  <c r="AI3443" i="3"/>
  <c r="AH3443" i="3"/>
  <c r="AP3442" i="3"/>
  <c r="AM3442" i="3"/>
  <c r="AL3442" i="3"/>
  <c r="AK3442" i="3"/>
  <c r="AJ3442" i="3"/>
  <c r="AI3442" i="3"/>
  <c r="AH3442" i="3"/>
  <c r="AP3441" i="3"/>
  <c r="AM3441" i="3"/>
  <c r="AL3441" i="3"/>
  <c r="AK3441" i="3"/>
  <c r="AJ3441" i="3"/>
  <c r="AI3441" i="3"/>
  <c r="AH3441" i="3"/>
  <c r="AP3440" i="3"/>
  <c r="AM3440" i="3"/>
  <c r="AL3440" i="3"/>
  <c r="AK3440" i="3"/>
  <c r="AJ3440" i="3"/>
  <c r="AI3440" i="3"/>
  <c r="AH3440" i="3"/>
  <c r="AP3439" i="3"/>
  <c r="AM3439" i="3"/>
  <c r="AL3439" i="3"/>
  <c r="AK3439" i="3"/>
  <c r="AJ3439" i="3"/>
  <c r="AI3439" i="3"/>
  <c r="AH3439" i="3"/>
  <c r="AP3438" i="3"/>
  <c r="AM3438" i="3"/>
  <c r="AL3438" i="3"/>
  <c r="AK3438" i="3"/>
  <c r="AJ3438" i="3"/>
  <c r="AI3438" i="3"/>
  <c r="AH3438" i="3"/>
  <c r="AP3437" i="3"/>
  <c r="AM3437" i="3"/>
  <c r="AL3437" i="3"/>
  <c r="AK3437" i="3"/>
  <c r="AJ3437" i="3"/>
  <c r="AI3437" i="3"/>
  <c r="AH3437" i="3"/>
  <c r="AP3436" i="3"/>
  <c r="AM3436" i="3"/>
  <c r="AL3436" i="3"/>
  <c r="AK3436" i="3"/>
  <c r="AJ3436" i="3"/>
  <c r="AI3436" i="3"/>
  <c r="AH3436" i="3"/>
  <c r="AP3435" i="3"/>
  <c r="AM3435" i="3"/>
  <c r="AL3435" i="3"/>
  <c r="AK3435" i="3"/>
  <c r="AJ3435" i="3"/>
  <c r="AI3435" i="3"/>
  <c r="AH3435" i="3"/>
  <c r="AP3434" i="3"/>
  <c r="AM3434" i="3"/>
  <c r="AL3434" i="3"/>
  <c r="AK3434" i="3"/>
  <c r="AJ3434" i="3"/>
  <c r="AI3434" i="3"/>
  <c r="AH3434" i="3"/>
  <c r="AP3433" i="3"/>
  <c r="AM3433" i="3"/>
  <c r="AL3433" i="3"/>
  <c r="AK3433" i="3"/>
  <c r="AJ3433" i="3"/>
  <c r="AI3433" i="3"/>
  <c r="AH3433" i="3"/>
  <c r="AP3432" i="3"/>
  <c r="AM3432" i="3"/>
  <c r="AL3432" i="3"/>
  <c r="AK3432" i="3"/>
  <c r="AJ3432" i="3"/>
  <c r="AI3432" i="3"/>
  <c r="AH3432" i="3"/>
  <c r="AP3431" i="3"/>
  <c r="AM3431" i="3"/>
  <c r="AL3431" i="3"/>
  <c r="AK3431" i="3"/>
  <c r="AJ3431" i="3"/>
  <c r="AI3431" i="3"/>
  <c r="AH3431" i="3"/>
  <c r="AP3430" i="3"/>
  <c r="AM3430" i="3"/>
  <c r="AL3430" i="3"/>
  <c r="AK3430" i="3"/>
  <c r="AJ3430" i="3"/>
  <c r="AI3430" i="3"/>
  <c r="AH3430" i="3"/>
  <c r="AP3429" i="3"/>
  <c r="AM3429" i="3"/>
  <c r="AL3429" i="3"/>
  <c r="AK3429" i="3"/>
  <c r="AJ3429" i="3"/>
  <c r="AI3429" i="3"/>
  <c r="AH3429" i="3"/>
  <c r="AP3428" i="3"/>
  <c r="AM3428" i="3"/>
  <c r="AL3428" i="3"/>
  <c r="AK3428" i="3"/>
  <c r="AJ3428" i="3"/>
  <c r="AI3428" i="3"/>
  <c r="AH3428" i="3"/>
  <c r="AP3427" i="3"/>
  <c r="AM3427" i="3"/>
  <c r="AL3427" i="3"/>
  <c r="AK3427" i="3"/>
  <c r="AJ3427" i="3"/>
  <c r="AI3427" i="3"/>
  <c r="AH3427" i="3"/>
  <c r="AP3426" i="3"/>
  <c r="AM3426" i="3"/>
  <c r="AL3426" i="3"/>
  <c r="AK3426" i="3"/>
  <c r="AJ3426" i="3"/>
  <c r="AI3426" i="3"/>
  <c r="AH3426" i="3"/>
  <c r="AP3425" i="3"/>
  <c r="AM3425" i="3"/>
  <c r="AL3425" i="3"/>
  <c r="AK3425" i="3"/>
  <c r="AJ3425" i="3"/>
  <c r="AI3425" i="3"/>
  <c r="AH3425" i="3"/>
  <c r="AP3424" i="3"/>
  <c r="AM3424" i="3"/>
  <c r="AL3424" i="3"/>
  <c r="AK3424" i="3"/>
  <c r="AJ3424" i="3"/>
  <c r="AI3424" i="3"/>
  <c r="AH3424" i="3"/>
  <c r="AP3423" i="3"/>
  <c r="AM3423" i="3"/>
  <c r="AL3423" i="3"/>
  <c r="AK3423" i="3"/>
  <c r="AJ3423" i="3"/>
  <c r="AI3423" i="3"/>
  <c r="AH3423" i="3"/>
  <c r="AP3422" i="3"/>
  <c r="AM3422" i="3"/>
  <c r="AL3422" i="3"/>
  <c r="AK3422" i="3"/>
  <c r="AJ3422" i="3"/>
  <c r="AI3422" i="3"/>
  <c r="AH3422" i="3"/>
  <c r="AP3421" i="3"/>
  <c r="AM3421" i="3"/>
  <c r="AL3421" i="3"/>
  <c r="AK3421" i="3"/>
  <c r="AJ3421" i="3"/>
  <c r="AI3421" i="3"/>
  <c r="AH3421" i="3"/>
  <c r="AP3420" i="3"/>
  <c r="AM3420" i="3"/>
  <c r="AL3420" i="3"/>
  <c r="AK3420" i="3"/>
  <c r="AJ3420" i="3"/>
  <c r="AI3420" i="3"/>
  <c r="AH3420" i="3"/>
  <c r="AP3419" i="3"/>
  <c r="AM3419" i="3"/>
  <c r="AL3419" i="3"/>
  <c r="AK3419" i="3"/>
  <c r="AJ3419" i="3"/>
  <c r="AI3419" i="3"/>
  <c r="AH3419" i="3"/>
  <c r="AP3418" i="3"/>
  <c r="AM3418" i="3"/>
  <c r="AL3418" i="3"/>
  <c r="AK3418" i="3"/>
  <c r="AJ3418" i="3"/>
  <c r="AI3418" i="3"/>
  <c r="AH3418" i="3"/>
  <c r="AP3417" i="3"/>
  <c r="AM3417" i="3"/>
  <c r="AL3417" i="3"/>
  <c r="AK3417" i="3"/>
  <c r="AJ3417" i="3"/>
  <c r="AI3417" i="3"/>
  <c r="AH3417" i="3"/>
  <c r="AP3416" i="3"/>
  <c r="AM3416" i="3"/>
  <c r="AL3416" i="3"/>
  <c r="AK3416" i="3"/>
  <c r="AJ3416" i="3"/>
  <c r="AI3416" i="3"/>
  <c r="AH3416" i="3"/>
  <c r="AP3415" i="3"/>
  <c r="AM3415" i="3"/>
  <c r="AL3415" i="3"/>
  <c r="AK3415" i="3"/>
  <c r="AJ3415" i="3"/>
  <c r="AI3415" i="3"/>
  <c r="AH3415" i="3"/>
  <c r="AP3414" i="3"/>
  <c r="AM3414" i="3"/>
  <c r="AL3414" i="3"/>
  <c r="AK3414" i="3"/>
  <c r="AJ3414" i="3"/>
  <c r="AI3414" i="3"/>
  <c r="AH3414" i="3"/>
  <c r="AP3413" i="3"/>
  <c r="AM3413" i="3"/>
  <c r="AL3413" i="3"/>
  <c r="AK3413" i="3"/>
  <c r="AJ3413" i="3"/>
  <c r="AI3413" i="3"/>
  <c r="AH3413" i="3"/>
  <c r="AP3412" i="3"/>
  <c r="AM3412" i="3"/>
  <c r="AL3412" i="3"/>
  <c r="AK3412" i="3"/>
  <c r="AJ3412" i="3"/>
  <c r="AI3412" i="3"/>
  <c r="AH3412" i="3"/>
  <c r="AP3411" i="3"/>
  <c r="AM3411" i="3"/>
  <c r="AL3411" i="3"/>
  <c r="AK3411" i="3"/>
  <c r="AJ3411" i="3"/>
  <c r="AI3411" i="3"/>
  <c r="AH3411" i="3"/>
  <c r="AP3410" i="3"/>
  <c r="AM3410" i="3"/>
  <c r="AL3410" i="3"/>
  <c r="AK3410" i="3"/>
  <c r="AJ3410" i="3"/>
  <c r="AI3410" i="3"/>
  <c r="AH3410" i="3"/>
  <c r="AP3409" i="3"/>
  <c r="AM3409" i="3"/>
  <c r="AL3409" i="3"/>
  <c r="AK3409" i="3"/>
  <c r="AJ3409" i="3"/>
  <c r="AI3409" i="3"/>
  <c r="AH3409" i="3"/>
  <c r="AP3408" i="3"/>
  <c r="AM3408" i="3"/>
  <c r="AL3408" i="3"/>
  <c r="AK3408" i="3"/>
  <c r="AJ3408" i="3"/>
  <c r="AI3408" i="3"/>
  <c r="AH3408" i="3"/>
  <c r="AP3407" i="3"/>
  <c r="AM3407" i="3"/>
  <c r="AL3407" i="3"/>
  <c r="AK3407" i="3"/>
  <c r="AJ3407" i="3"/>
  <c r="AI3407" i="3"/>
  <c r="AH3407" i="3"/>
  <c r="AP3406" i="3"/>
  <c r="AM3406" i="3"/>
  <c r="AL3406" i="3"/>
  <c r="AK3406" i="3"/>
  <c r="AJ3406" i="3"/>
  <c r="AI3406" i="3"/>
  <c r="AH3406" i="3"/>
  <c r="AP3405" i="3"/>
  <c r="AM3405" i="3"/>
  <c r="AL3405" i="3"/>
  <c r="AK3405" i="3"/>
  <c r="AJ3405" i="3"/>
  <c r="AI3405" i="3"/>
  <c r="AH3405" i="3"/>
  <c r="AP3404" i="3"/>
  <c r="AM3404" i="3"/>
  <c r="AL3404" i="3"/>
  <c r="AK3404" i="3"/>
  <c r="AJ3404" i="3"/>
  <c r="AI3404" i="3"/>
  <c r="AH3404" i="3"/>
  <c r="AP3403" i="3"/>
  <c r="AM3403" i="3"/>
  <c r="AL3403" i="3"/>
  <c r="AK3403" i="3"/>
  <c r="AJ3403" i="3"/>
  <c r="AI3403" i="3"/>
  <c r="AH3403" i="3"/>
  <c r="AP3402" i="3"/>
  <c r="AM3402" i="3"/>
  <c r="AL3402" i="3"/>
  <c r="AK3402" i="3"/>
  <c r="AJ3402" i="3"/>
  <c r="AI3402" i="3"/>
  <c r="AH3402" i="3"/>
  <c r="AP3401" i="3"/>
  <c r="AM3401" i="3"/>
  <c r="AL3401" i="3"/>
  <c r="AK3401" i="3"/>
  <c r="AJ3401" i="3"/>
  <c r="AI3401" i="3"/>
  <c r="AH3401" i="3"/>
  <c r="AP3400" i="3"/>
  <c r="AM3400" i="3"/>
  <c r="AL3400" i="3"/>
  <c r="AK3400" i="3"/>
  <c r="AJ3400" i="3"/>
  <c r="AI3400" i="3"/>
  <c r="AH3400" i="3"/>
  <c r="AP3399" i="3"/>
  <c r="AM3399" i="3"/>
  <c r="AL3399" i="3"/>
  <c r="AK3399" i="3"/>
  <c r="AJ3399" i="3"/>
  <c r="AI3399" i="3"/>
  <c r="AH3399" i="3"/>
  <c r="AP3398" i="3"/>
  <c r="AM3398" i="3"/>
  <c r="AL3398" i="3"/>
  <c r="AK3398" i="3"/>
  <c r="AJ3398" i="3"/>
  <c r="AI3398" i="3"/>
  <c r="AH3398" i="3"/>
  <c r="AP3397" i="3"/>
  <c r="AM3397" i="3"/>
  <c r="AL3397" i="3"/>
  <c r="AK3397" i="3"/>
  <c r="AJ3397" i="3"/>
  <c r="AI3397" i="3"/>
  <c r="AH3397" i="3"/>
  <c r="AP3396" i="3"/>
  <c r="AM3396" i="3"/>
  <c r="AL3396" i="3"/>
  <c r="AK3396" i="3"/>
  <c r="AJ3396" i="3"/>
  <c r="AI3396" i="3"/>
  <c r="AH3396" i="3"/>
  <c r="AP3395" i="3"/>
  <c r="AM3395" i="3"/>
  <c r="AL3395" i="3"/>
  <c r="AK3395" i="3"/>
  <c r="AJ3395" i="3"/>
  <c r="AI3395" i="3"/>
  <c r="AH3395" i="3"/>
  <c r="AP3394" i="3"/>
  <c r="AM3394" i="3"/>
  <c r="AL3394" i="3"/>
  <c r="AK3394" i="3"/>
  <c r="AJ3394" i="3"/>
  <c r="AI3394" i="3"/>
  <c r="AH3394" i="3"/>
  <c r="AP3393" i="3"/>
  <c r="AM3393" i="3"/>
  <c r="AL3393" i="3"/>
  <c r="AK3393" i="3"/>
  <c r="AJ3393" i="3"/>
  <c r="AI3393" i="3"/>
  <c r="AH3393" i="3"/>
  <c r="AP3392" i="3"/>
  <c r="AM3392" i="3"/>
  <c r="AL3392" i="3"/>
  <c r="AK3392" i="3"/>
  <c r="AJ3392" i="3"/>
  <c r="AI3392" i="3"/>
  <c r="AH3392" i="3"/>
  <c r="AP3391" i="3"/>
  <c r="AM3391" i="3"/>
  <c r="AL3391" i="3"/>
  <c r="AK3391" i="3"/>
  <c r="AJ3391" i="3"/>
  <c r="AI3391" i="3"/>
  <c r="AH3391" i="3"/>
  <c r="AP3390" i="3"/>
  <c r="AM3390" i="3"/>
  <c r="AL3390" i="3"/>
  <c r="AK3390" i="3"/>
  <c r="AJ3390" i="3"/>
  <c r="AI3390" i="3"/>
  <c r="AH3390" i="3"/>
  <c r="AP3389" i="3"/>
  <c r="AM3389" i="3"/>
  <c r="AL3389" i="3"/>
  <c r="AK3389" i="3"/>
  <c r="AJ3389" i="3"/>
  <c r="AI3389" i="3"/>
  <c r="AH3389" i="3"/>
  <c r="AP3388" i="3"/>
  <c r="AM3388" i="3"/>
  <c r="AL3388" i="3"/>
  <c r="AK3388" i="3"/>
  <c r="AJ3388" i="3"/>
  <c r="AI3388" i="3"/>
  <c r="AH3388" i="3"/>
  <c r="AP3387" i="3"/>
  <c r="AM3387" i="3"/>
  <c r="AL3387" i="3"/>
  <c r="AK3387" i="3"/>
  <c r="AJ3387" i="3"/>
  <c r="AI3387" i="3"/>
  <c r="AH3387" i="3"/>
  <c r="AP3386" i="3"/>
  <c r="AM3386" i="3"/>
  <c r="AL3386" i="3"/>
  <c r="AK3386" i="3"/>
  <c r="AJ3386" i="3"/>
  <c r="AI3386" i="3"/>
  <c r="AH3386" i="3"/>
  <c r="AP3385" i="3"/>
  <c r="AM3385" i="3"/>
  <c r="AL3385" i="3"/>
  <c r="AK3385" i="3"/>
  <c r="AJ3385" i="3"/>
  <c r="AI3385" i="3"/>
  <c r="AH3385" i="3"/>
  <c r="AP3384" i="3"/>
  <c r="AM3384" i="3"/>
  <c r="AL3384" i="3"/>
  <c r="AK3384" i="3"/>
  <c r="AJ3384" i="3"/>
  <c r="AI3384" i="3"/>
  <c r="AH3384" i="3"/>
  <c r="AP3383" i="3"/>
  <c r="AM3383" i="3"/>
  <c r="AL3383" i="3"/>
  <c r="AK3383" i="3"/>
  <c r="AJ3383" i="3"/>
  <c r="AI3383" i="3"/>
  <c r="AH3383" i="3"/>
  <c r="AP3382" i="3"/>
  <c r="AM3382" i="3"/>
  <c r="AL3382" i="3"/>
  <c r="AK3382" i="3"/>
  <c r="AJ3382" i="3"/>
  <c r="AI3382" i="3"/>
  <c r="AH3382" i="3"/>
  <c r="AP3381" i="3"/>
  <c r="AM3381" i="3"/>
  <c r="AL3381" i="3"/>
  <c r="AK3381" i="3"/>
  <c r="AJ3381" i="3"/>
  <c r="AI3381" i="3"/>
  <c r="AH3381" i="3"/>
  <c r="AP3380" i="3"/>
  <c r="AM3380" i="3"/>
  <c r="AL3380" i="3"/>
  <c r="AK3380" i="3"/>
  <c r="AJ3380" i="3"/>
  <c r="AI3380" i="3"/>
  <c r="AH3380" i="3"/>
  <c r="AP3379" i="3"/>
  <c r="AM3379" i="3"/>
  <c r="AL3379" i="3"/>
  <c r="AK3379" i="3"/>
  <c r="AJ3379" i="3"/>
  <c r="AI3379" i="3"/>
  <c r="AH3379" i="3"/>
  <c r="AP3378" i="3"/>
  <c r="AM3378" i="3"/>
  <c r="AL3378" i="3"/>
  <c r="AK3378" i="3"/>
  <c r="AJ3378" i="3"/>
  <c r="AI3378" i="3"/>
  <c r="AH3378" i="3"/>
  <c r="AP3377" i="3"/>
  <c r="AM3377" i="3"/>
  <c r="AL3377" i="3"/>
  <c r="AK3377" i="3"/>
  <c r="AJ3377" i="3"/>
  <c r="AI3377" i="3"/>
  <c r="AH3377" i="3"/>
  <c r="AP3376" i="3"/>
  <c r="AM3376" i="3"/>
  <c r="AL3376" i="3"/>
  <c r="AK3376" i="3"/>
  <c r="AJ3376" i="3"/>
  <c r="AI3376" i="3"/>
  <c r="AH3376" i="3"/>
  <c r="AP3375" i="3"/>
  <c r="AM3375" i="3"/>
  <c r="AL3375" i="3"/>
  <c r="AK3375" i="3"/>
  <c r="AJ3375" i="3"/>
  <c r="AI3375" i="3"/>
  <c r="AH3375" i="3"/>
  <c r="AP3374" i="3"/>
  <c r="AM3374" i="3"/>
  <c r="AL3374" i="3"/>
  <c r="AK3374" i="3"/>
  <c r="AJ3374" i="3"/>
  <c r="AI3374" i="3"/>
  <c r="AH3374" i="3"/>
  <c r="AP3373" i="3"/>
  <c r="AM3373" i="3"/>
  <c r="AL3373" i="3"/>
  <c r="AK3373" i="3"/>
  <c r="AJ3373" i="3"/>
  <c r="AI3373" i="3"/>
  <c r="AH3373" i="3"/>
  <c r="AP3372" i="3"/>
  <c r="AM3372" i="3"/>
  <c r="AL3372" i="3"/>
  <c r="AK3372" i="3"/>
  <c r="AJ3372" i="3"/>
  <c r="AI3372" i="3"/>
  <c r="AH3372" i="3"/>
  <c r="AP3371" i="3"/>
  <c r="AM3371" i="3"/>
  <c r="AL3371" i="3"/>
  <c r="AK3371" i="3"/>
  <c r="AJ3371" i="3"/>
  <c r="AI3371" i="3"/>
  <c r="AH3371" i="3"/>
  <c r="AP3370" i="3"/>
  <c r="AM3370" i="3"/>
  <c r="AL3370" i="3"/>
  <c r="AK3370" i="3"/>
  <c r="AJ3370" i="3"/>
  <c r="AI3370" i="3"/>
  <c r="AH3370" i="3"/>
  <c r="AP3369" i="3"/>
  <c r="AM3369" i="3"/>
  <c r="AL3369" i="3"/>
  <c r="AK3369" i="3"/>
  <c r="AJ3369" i="3"/>
  <c r="AI3369" i="3"/>
  <c r="AH3369" i="3"/>
  <c r="AP3368" i="3"/>
  <c r="AM3368" i="3"/>
  <c r="AL3368" i="3"/>
  <c r="AK3368" i="3"/>
  <c r="AJ3368" i="3"/>
  <c r="AI3368" i="3"/>
  <c r="AH3368" i="3"/>
  <c r="AP3367" i="3"/>
  <c r="AM3367" i="3"/>
  <c r="AL3367" i="3"/>
  <c r="AK3367" i="3"/>
  <c r="AJ3367" i="3"/>
  <c r="AI3367" i="3"/>
  <c r="AH3367" i="3"/>
  <c r="AP3366" i="3"/>
  <c r="AM3366" i="3"/>
  <c r="AL3366" i="3"/>
  <c r="AK3366" i="3"/>
  <c r="AJ3366" i="3"/>
  <c r="AI3366" i="3"/>
  <c r="AH3366" i="3"/>
  <c r="AP3365" i="3"/>
  <c r="AM3365" i="3"/>
  <c r="AL3365" i="3"/>
  <c r="AK3365" i="3"/>
  <c r="AJ3365" i="3"/>
  <c r="AI3365" i="3"/>
  <c r="AH3365" i="3"/>
  <c r="AP3364" i="3"/>
  <c r="AM3364" i="3"/>
  <c r="AL3364" i="3"/>
  <c r="AK3364" i="3"/>
  <c r="AJ3364" i="3"/>
  <c r="AI3364" i="3"/>
  <c r="AH3364" i="3"/>
  <c r="AP3363" i="3"/>
  <c r="AM3363" i="3"/>
  <c r="AL3363" i="3"/>
  <c r="AK3363" i="3"/>
  <c r="AJ3363" i="3"/>
  <c r="AI3363" i="3"/>
  <c r="AH3363" i="3"/>
  <c r="AP3362" i="3"/>
  <c r="AM3362" i="3"/>
  <c r="AL3362" i="3"/>
  <c r="AK3362" i="3"/>
  <c r="AJ3362" i="3"/>
  <c r="AI3362" i="3"/>
  <c r="AH3362" i="3"/>
  <c r="AP3361" i="3"/>
  <c r="AM3361" i="3"/>
  <c r="AL3361" i="3"/>
  <c r="AK3361" i="3"/>
  <c r="AJ3361" i="3"/>
  <c r="AI3361" i="3"/>
  <c r="AH3361" i="3"/>
  <c r="AP3360" i="3"/>
  <c r="AM3360" i="3"/>
  <c r="AL3360" i="3"/>
  <c r="AK3360" i="3"/>
  <c r="AJ3360" i="3"/>
  <c r="AI3360" i="3"/>
  <c r="AH3360" i="3"/>
  <c r="AP3359" i="3"/>
  <c r="AM3359" i="3"/>
  <c r="AL3359" i="3"/>
  <c r="AK3359" i="3"/>
  <c r="AJ3359" i="3"/>
  <c r="AI3359" i="3"/>
  <c r="AH3359" i="3"/>
  <c r="AP3358" i="3"/>
  <c r="AM3358" i="3"/>
  <c r="AL3358" i="3"/>
  <c r="AK3358" i="3"/>
  <c r="AJ3358" i="3"/>
  <c r="AI3358" i="3"/>
  <c r="AH3358" i="3"/>
  <c r="AP3357" i="3"/>
  <c r="AM3357" i="3"/>
  <c r="AL3357" i="3"/>
  <c r="AK3357" i="3"/>
  <c r="AJ3357" i="3"/>
  <c r="AI3357" i="3"/>
  <c r="AH3357" i="3"/>
  <c r="AP3356" i="3"/>
  <c r="AM3356" i="3"/>
  <c r="AL3356" i="3"/>
  <c r="AK3356" i="3"/>
  <c r="AJ3356" i="3"/>
  <c r="AI3356" i="3"/>
  <c r="AH3356" i="3"/>
  <c r="AP3355" i="3"/>
  <c r="AM3355" i="3"/>
  <c r="AL3355" i="3"/>
  <c r="AK3355" i="3"/>
  <c r="AJ3355" i="3"/>
  <c r="AI3355" i="3"/>
  <c r="AH3355" i="3"/>
  <c r="AP3354" i="3"/>
  <c r="AM3354" i="3"/>
  <c r="AL3354" i="3"/>
  <c r="AK3354" i="3"/>
  <c r="AJ3354" i="3"/>
  <c r="AI3354" i="3"/>
  <c r="AH3354" i="3"/>
  <c r="AP3353" i="3"/>
  <c r="AM3353" i="3"/>
  <c r="AL3353" i="3"/>
  <c r="AK3353" i="3"/>
  <c r="AJ3353" i="3"/>
  <c r="AI3353" i="3"/>
  <c r="AH3353" i="3"/>
  <c r="AP3352" i="3"/>
  <c r="AM3352" i="3"/>
  <c r="AL3352" i="3"/>
  <c r="AK3352" i="3"/>
  <c r="AJ3352" i="3"/>
  <c r="AI3352" i="3"/>
  <c r="AH3352" i="3"/>
  <c r="AP3351" i="3"/>
  <c r="AM3351" i="3"/>
  <c r="AL3351" i="3"/>
  <c r="AK3351" i="3"/>
  <c r="AJ3351" i="3"/>
  <c r="AI3351" i="3"/>
  <c r="AH3351" i="3"/>
  <c r="AP3350" i="3"/>
  <c r="AM3350" i="3"/>
  <c r="AL3350" i="3"/>
  <c r="AK3350" i="3"/>
  <c r="AJ3350" i="3"/>
  <c r="AI3350" i="3"/>
  <c r="AH3350" i="3"/>
  <c r="AP3349" i="3"/>
  <c r="AM3349" i="3"/>
  <c r="AL3349" i="3"/>
  <c r="AK3349" i="3"/>
  <c r="AJ3349" i="3"/>
  <c r="AI3349" i="3"/>
  <c r="AH3349" i="3"/>
  <c r="AP3348" i="3"/>
  <c r="AM3348" i="3"/>
  <c r="AL3348" i="3"/>
  <c r="AK3348" i="3"/>
  <c r="AJ3348" i="3"/>
  <c r="AI3348" i="3"/>
  <c r="AH3348" i="3"/>
  <c r="AP3347" i="3"/>
  <c r="AM3347" i="3"/>
  <c r="AL3347" i="3"/>
  <c r="AK3347" i="3"/>
  <c r="AJ3347" i="3"/>
  <c r="AI3347" i="3"/>
  <c r="AH3347" i="3"/>
  <c r="AP3346" i="3"/>
  <c r="AM3346" i="3"/>
  <c r="AL3346" i="3"/>
  <c r="AK3346" i="3"/>
  <c r="AJ3346" i="3"/>
  <c r="AI3346" i="3"/>
  <c r="AH3346" i="3"/>
  <c r="AP3345" i="3"/>
  <c r="AM3345" i="3"/>
  <c r="AL3345" i="3"/>
  <c r="AK3345" i="3"/>
  <c r="AJ3345" i="3"/>
  <c r="AI3345" i="3"/>
  <c r="AH3345" i="3"/>
  <c r="AP3344" i="3"/>
  <c r="AM3344" i="3"/>
  <c r="AL3344" i="3"/>
  <c r="AK3344" i="3"/>
  <c r="AJ3344" i="3"/>
  <c r="AI3344" i="3"/>
  <c r="AH3344" i="3"/>
  <c r="AP3343" i="3"/>
  <c r="AM3343" i="3"/>
  <c r="AL3343" i="3"/>
  <c r="AK3343" i="3"/>
  <c r="AJ3343" i="3"/>
  <c r="AI3343" i="3"/>
  <c r="AH3343" i="3"/>
  <c r="AP3342" i="3"/>
  <c r="AM3342" i="3"/>
  <c r="AL3342" i="3"/>
  <c r="AK3342" i="3"/>
  <c r="AJ3342" i="3"/>
  <c r="AI3342" i="3"/>
  <c r="AH3342" i="3"/>
  <c r="AP3341" i="3"/>
  <c r="AM3341" i="3"/>
  <c r="AL3341" i="3"/>
  <c r="AK3341" i="3"/>
  <c r="AJ3341" i="3"/>
  <c r="AI3341" i="3"/>
  <c r="AH3341" i="3"/>
  <c r="AP3340" i="3"/>
  <c r="AM3340" i="3"/>
  <c r="AL3340" i="3"/>
  <c r="AK3340" i="3"/>
  <c r="AJ3340" i="3"/>
  <c r="AI3340" i="3"/>
  <c r="AH3340" i="3"/>
  <c r="AP3339" i="3"/>
  <c r="AM3339" i="3"/>
  <c r="AL3339" i="3"/>
  <c r="AK3339" i="3"/>
  <c r="AJ3339" i="3"/>
  <c r="AI3339" i="3"/>
  <c r="AH3339" i="3"/>
  <c r="AP3338" i="3"/>
  <c r="AM3338" i="3"/>
  <c r="AL3338" i="3"/>
  <c r="AK3338" i="3"/>
  <c r="AJ3338" i="3"/>
  <c r="AI3338" i="3"/>
  <c r="AH3338" i="3"/>
  <c r="AP3337" i="3"/>
  <c r="AM3337" i="3"/>
  <c r="AL3337" i="3"/>
  <c r="AK3337" i="3"/>
  <c r="AJ3337" i="3"/>
  <c r="AI3337" i="3"/>
  <c r="AH3337" i="3"/>
  <c r="AP3336" i="3"/>
  <c r="AM3336" i="3"/>
  <c r="AL3336" i="3"/>
  <c r="AK3336" i="3"/>
  <c r="AJ3336" i="3"/>
  <c r="AI3336" i="3"/>
  <c r="AH3336" i="3"/>
  <c r="AP3335" i="3"/>
  <c r="AM3335" i="3"/>
  <c r="AL3335" i="3"/>
  <c r="AK3335" i="3"/>
  <c r="AJ3335" i="3"/>
  <c r="AI3335" i="3"/>
  <c r="AH3335" i="3"/>
  <c r="AP3334" i="3"/>
  <c r="AM3334" i="3"/>
  <c r="AL3334" i="3"/>
  <c r="AK3334" i="3"/>
  <c r="AJ3334" i="3"/>
  <c r="AI3334" i="3"/>
  <c r="AH3334" i="3"/>
  <c r="AP3333" i="3"/>
  <c r="AM3333" i="3"/>
  <c r="AL3333" i="3"/>
  <c r="AK3333" i="3"/>
  <c r="AJ3333" i="3"/>
  <c r="AI3333" i="3"/>
  <c r="AH3333" i="3"/>
  <c r="AP3332" i="3"/>
  <c r="AM3332" i="3"/>
  <c r="AL3332" i="3"/>
  <c r="AK3332" i="3"/>
  <c r="AJ3332" i="3"/>
  <c r="AI3332" i="3"/>
  <c r="AH3332" i="3"/>
  <c r="AP3331" i="3"/>
  <c r="AM3331" i="3"/>
  <c r="AL3331" i="3"/>
  <c r="AK3331" i="3"/>
  <c r="AJ3331" i="3"/>
  <c r="AI3331" i="3"/>
  <c r="AH3331" i="3"/>
  <c r="AP3330" i="3"/>
  <c r="AM3330" i="3"/>
  <c r="AL3330" i="3"/>
  <c r="AK3330" i="3"/>
  <c r="AJ3330" i="3"/>
  <c r="AI3330" i="3"/>
  <c r="AH3330" i="3"/>
  <c r="AP3329" i="3"/>
  <c r="AM3329" i="3"/>
  <c r="AL3329" i="3"/>
  <c r="AK3329" i="3"/>
  <c r="AJ3329" i="3"/>
  <c r="AI3329" i="3"/>
  <c r="AH3329" i="3"/>
  <c r="AP3328" i="3"/>
  <c r="AM3328" i="3"/>
  <c r="AL3328" i="3"/>
  <c r="AK3328" i="3"/>
  <c r="AJ3328" i="3"/>
  <c r="AI3328" i="3"/>
  <c r="AH3328" i="3"/>
  <c r="AP3327" i="3"/>
  <c r="AM3327" i="3"/>
  <c r="AL3327" i="3"/>
  <c r="AK3327" i="3"/>
  <c r="AJ3327" i="3"/>
  <c r="AI3327" i="3"/>
  <c r="AH3327" i="3"/>
  <c r="AP3326" i="3"/>
  <c r="AM3326" i="3"/>
  <c r="AL3326" i="3"/>
  <c r="AK3326" i="3"/>
  <c r="AJ3326" i="3"/>
  <c r="AI3326" i="3"/>
  <c r="AH3326" i="3"/>
  <c r="AP3325" i="3"/>
  <c r="AM3325" i="3"/>
  <c r="AL3325" i="3"/>
  <c r="AK3325" i="3"/>
  <c r="AJ3325" i="3"/>
  <c r="AI3325" i="3"/>
  <c r="AH3325" i="3"/>
  <c r="AP3324" i="3"/>
  <c r="AM3324" i="3"/>
  <c r="AL3324" i="3"/>
  <c r="AK3324" i="3"/>
  <c r="AJ3324" i="3"/>
  <c r="AI3324" i="3"/>
  <c r="AH3324" i="3"/>
  <c r="AP3323" i="3"/>
  <c r="AM3323" i="3"/>
  <c r="AL3323" i="3"/>
  <c r="AK3323" i="3"/>
  <c r="AJ3323" i="3"/>
  <c r="AI3323" i="3"/>
  <c r="AH3323" i="3"/>
  <c r="AP3322" i="3"/>
  <c r="AM3322" i="3"/>
  <c r="AL3322" i="3"/>
  <c r="AK3322" i="3"/>
  <c r="AJ3322" i="3"/>
  <c r="AI3322" i="3"/>
  <c r="AH3322" i="3"/>
  <c r="AP3321" i="3"/>
  <c r="AM3321" i="3"/>
  <c r="AL3321" i="3"/>
  <c r="AK3321" i="3"/>
  <c r="AJ3321" i="3"/>
  <c r="AI3321" i="3"/>
  <c r="AH3321" i="3"/>
  <c r="AP3320" i="3"/>
  <c r="AM3320" i="3"/>
  <c r="AL3320" i="3"/>
  <c r="AK3320" i="3"/>
  <c r="AJ3320" i="3"/>
  <c r="AI3320" i="3"/>
  <c r="AH3320" i="3"/>
  <c r="AP3319" i="3"/>
  <c r="AM3319" i="3"/>
  <c r="AL3319" i="3"/>
  <c r="AK3319" i="3"/>
  <c r="AJ3319" i="3"/>
  <c r="AI3319" i="3"/>
  <c r="AH3319" i="3"/>
  <c r="AP3318" i="3"/>
  <c r="AM3318" i="3"/>
  <c r="AL3318" i="3"/>
  <c r="AK3318" i="3"/>
  <c r="AJ3318" i="3"/>
  <c r="AI3318" i="3"/>
  <c r="AH3318" i="3"/>
  <c r="AP3317" i="3"/>
  <c r="AM3317" i="3"/>
  <c r="AL3317" i="3"/>
  <c r="AK3317" i="3"/>
  <c r="AJ3317" i="3"/>
  <c r="AI3317" i="3"/>
  <c r="AH3317" i="3"/>
  <c r="AP3316" i="3"/>
  <c r="AM3316" i="3"/>
  <c r="AL3316" i="3"/>
  <c r="AK3316" i="3"/>
  <c r="AJ3316" i="3"/>
  <c r="AI3316" i="3"/>
  <c r="AH3316" i="3"/>
  <c r="AP3315" i="3"/>
  <c r="AM3315" i="3"/>
  <c r="AL3315" i="3"/>
  <c r="AK3315" i="3"/>
  <c r="AJ3315" i="3"/>
  <c r="AI3315" i="3"/>
  <c r="AH3315" i="3"/>
  <c r="AP3314" i="3"/>
  <c r="AM3314" i="3"/>
  <c r="AL3314" i="3"/>
  <c r="AK3314" i="3"/>
  <c r="AJ3314" i="3"/>
  <c r="AI3314" i="3"/>
  <c r="AH3314" i="3"/>
  <c r="AP3313" i="3"/>
  <c r="AM3313" i="3"/>
  <c r="AL3313" i="3"/>
  <c r="AK3313" i="3"/>
  <c r="AJ3313" i="3"/>
  <c r="AI3313" i="3"/>
  <c r="AH3313" i="3"/>
  <c r="AP3312" i="3"/>
  <c r="AM3312" i="3"/>
  <c r="AL3312" i="3"/>
  <c r="AK3312" i="3"/>
  <c r="AJ3312" i="3"/>
  <c r="AI3312" i="3"/>
  <c r="AH3312" i="3"/>
  <c r="AP3311" i="3"/>
  <c r="AM3311" i="3"/>
  <c r="AL3311" i="3"/>
  <c r="AK3311" i="3"/>
  <c r="AJ3311" i="3"/>
  <c r="AI3311" i="3"/>
  <c r="AH3311" i="3"/>
  <c r="AP3310" i="3"/>
  <c r="AM3310" i="3"/>
  <c r="AL3310" i="3"/>
  <c r="AK3310" i="3"/>
  <c r="AJ3310" i="3"/>
  <c r="AI3310" i="3"/>
  <c r="AH3310" i="3"/>
  <c r="AP3309" i="3"/>
  <c r="AM3309" i="3"/>
  <c r="AL3309" i="3"/>
  <c r="AK3309" i="3"/>
  <c r="AJ3309" i="3"/>
  <c r="AI3309" i="3"/>
  <c r="AH3309" i="3"/>
  <c r="AP3308" i="3"/>
  <c r="AM3308" i="3"/>
  <c r="AL3308" i="3"/>
  <c r="AK3308" i="3"/>
  <c r="AJ3308" i="3"/>
  <c r="AI3308" i="3"/>
  <c r="AH3308" i="3"/>
  <c r="AP3307" i="3"/>
  <c r="AM3307" i="3"/>
  <c r="AL3307" i="3"/>
  <c r="AK3307" i="3"/>
  <c r="AJ3307" i="3"/>
  <c r="AI3307" i="3"/>
  <c r="AH3307" i="3"/>
  <c r="AP3306" i="3"/>
  <c r="AM3306" i="3"/>
  <c r="AL3306" i="3"/>
  <c r="AK3306" i="3"/>
  <c r="AJ3306" i="3"/>
  <c r="AI3306" i="3"/>
  <c r="AH3306" i="3"/>
  <c r="AP3305" i="3"/>
  <c r="AM3305" i="3"/>
  <c r="AL3305" i="3"/>
  <c r="AK3305" i="3"/>
  <c r="AJ3305" i="3"/>
  <c r="AI3305" i="3"/>
  <c r="AH3305" i="3"/>
  <c r="AP3304" i="3"/>
  <c r="AM3304" i="3"/>
  <c r="AL3304" i="3"/>
  <c r="AK3304" i="3"/>
  <c r="AJ3304" i="3"/>
  <c r="AI3304" i="3"/>
  <c r="AH3304" i="3"/>
  <c r="AP3303" i="3"/>
  <c r="AM3303" i="3"/>
  <c r="AL3303" i="3"/>
  <c r="AK3303" i="3"/>
  <c r="AJ3303" i="3"/>
  <c r="AI3303" i="3"/>
  <c r="AH3303" i="3"/>
  <c r="AP3302" i="3"/>
  <c r="AM3302" i="3"/>
  <c r="AL3302" i="3"/>
  <c r="AK3302" i="3"/>
  <c r="AJ3302" i="3"/>
  <c r="AI3302" i="3"/>
  <c r="AH3302" i="3"/>
  <c r="AP3301" i="3"/>
  <c r="AM3301" i="3"/>
  <c r="AL3301" i="3"/>
  <c r="AK3301" i="3"/>
  <c r="AJ3301" i="3"/>
  <c r="AI3301" i="3"/>
  <c r="AH3301" i="3"/>
  <c r="AP3300" i="3"/>
  <c r="AM3300" i="3"/>
  <c r="AL3300" i="3"/>
  <c r="AK3300" i="3"/>
  <c r="AJ3300" i="3"/>
  <c r="AI3300" i="3"/>
  <c r="AH3300" i="3"/>
  <c r="AP3299" i="3"/>
  <c r="AM3299" i="3"/>
  <c r="AL3299" i="3"/>
  <c r="AK3299" i="3"/>
  <c r="AJ3299" i="3"/>
  <c r="AI3299" i="3"/>
  <c r="AH3299" i="3"/>
  <c r="AP3298" i="3"/>
  <c r="AM3298" i="3"/>
  <c r="AL3298" i="3"/>
  <c r="AK3298" i="3"/>
  <c r="AJ3298" i="3"/>
  <c r="AI3298" i="3"/>
  <c r="AH3298" i="3"/>
  <c r="AP3297" i="3"/>
  <c r="AM3297" i="3"/>
  <c r="AL3297" i="3"/>
  <c r="AK3297" i="3"/>
  <c r="AJ3297" i="3"/>
  <c r="AI3297" i="3"/>
  <c r="AH3297" i="3"/>
  <c r="AP3296" i="3"/>
  <c r="AM3296" i="3"/>
  <c r="AL3296" i="3"/>
  <c r="AK3296" i="3"/>
  <c r="AJ3296" i="3"/>
  <c r="AI3296" i="3"/>
  <c r="AH3296" i="3"/>
  <c r="AP3295" i="3"/>
  <c r="AM3295" i="3"/>
  <c r="AL3295" i="3"/>
  <c r="AK3295" i="3"/>
  <c r="AJ3295" i="3"/>
  <c r="AI3295" i="3"/>
  <c r="AH3295" i="3"/>
  <c r="AP3294" i="3"/>
  <c r="AM3294" i="3"/>
  <c r="AL3294" i="3"/>
  <c r="AK3294" i="3"/>
  <c r="AJ3294" i="3"/>
  <c r="AI3294" i="3"/>
  <c r="AH3294" i="3"/>
  <c r="AP3293" i="3"/>
  <c r="AM3293" i="3"/>
  <c r="AL3293" i="3"/>
  <c r="AK3293" i="3"/>
  <c r="AJ3293" i="3"/>
  <c r="AI3293" i="3"/>
  <c r="AH3293" i="3"/>
  <c r="AP3292" i="3"/>
  <c r="AM3292" i="3"/>
  <c r="AL3292" i="3"/>
  <c r="AK3292" i="3"/>
  <c r="AJ3292" i="3"/>
  <c r="AI3292" i="3"/>
  <c r="AH3292" i="3"/>
  <c r="AP3291" i="3"/>
  <c r="AM3291" i="3"/>
  <c r="AL3291" i="3"/>
  <c r="AK3291" i="3"/>
  <c r="AJ3291" i="3"/>
  <c r="AI3291" i="3"/>
  <c r="AH3291" i="3"/>
  <c r="AP3290" i="3"/>
  <c r="AM3290" i="3"/>
  <c r="AL3290" i="3"/>
  <c r="AK3290" i="3"/>
  <c r="AJ3290" i="3"/>
  <c r="AI3290" i="3"/>
  <c r="AH3290" i="3"/>
  <c r="AP3289" i="3"/>
  <c r="AM3289" i="3"/>
  <c r="AL3289" i="3"/>
  <c r="AK3289" i="3"/>
  <c r="AJ3289" i="3"/>
  <c r="AI3289" i="3"/>
  <c r="AH3289" i="3"/>
  <c r="AP3288" i="3"/>
  <c r="AM3288" i="3"/>
  <c r="AL3288" i="3"/>
  <c r="AK3288" i="3"/>
  <c r="AJ3288" i="3"/>
  <c r="AI3288" i="3"/>
  <c r="AH3288" i="3"/>
  <c r="AP3287" i="3"/>
  <c r="AM3287" i="3"/>
  <c r="AL3287" i="3"/>
  <c r="AK3287" i="3"/>
  <c r="AJ3287" i="3"/>
  <c r="AI3287" i="3"/>
  <c r="AH3287" i="3"/>
  <c r="AP3286" i="3"/>
  <c r="AM3286" i="3"/>
  <c r="AL3286" i="3"/>
  <c r="AK3286" i="3"/>
  <c r="AJ3286" i="3"/>
  <c r="AI3286" i="3"/>
  <c r="AH3286" i="3"/>
  <c r="AP3285" i="3"/>
  <c r="AM3285" i="3"/>
  <c r="AL3285" i="3"/>
  <c r="AK3285" i="3"/>
  <c r="AJ3285" i="3"/>
  <c r="AI3285" i="3"/>
  <c r="AH3285" i="3"/>
  <c r="AP3284" i="3"/>
  <c r="AM3284" i="3"/>
  <c r="AL3284" i="3"/>
  <c r="AK3284" i="3"/>
  <c r="AJ3284" i="3"/>
  <c r="AI3284" i="3"/>
  <c r="AH3284" i="3"/>
  <c r="AP3283" i="3"/>
  <c r="AM3283" i="3"/>
  <c r="AL3283" i="3"/>
  <c r="AK3283" i="3"/>
  <c r="AJ3283" i="3"/>
  <c r="AI3283" i="3"/>
  <c r="AH3283" i="3"/>
  <c r="AP3282" i="3"/>
  <c r="AM3282" i="3"/>
  <c r="AL3282" i="3"/>
  <c r="AK3282" i="3"/>
  <c r="AJ3282" i="3"/>
  <c r="AI3282" i="3"/>
  <c r="AH3282" i="3"/>
  <c r="AP3281" i="3"/>
  <c r="AM3281" i="3"/>
  <c r="AL3281" i="3"/>
  <c r="AK3281" i="3"/>
  <c r="AJ3281" i="3"/>
  <c r="AI3281" i="3"/>
  <c r="AH3281" i="3"/>
  <c r="AP3280" i="3"/>
  <c r="AM3280" i="3"/>
  <c r="AL3280" i="3"/>
  <c r="AK3280" i="3"/>
  <c r="AJ3280" i="3"/>
  <c r="AI3280" i="3"/>
  <c r="AH3280" i="3"/>
  <c r="AP3279" i="3"/>
  <c r="AM3279" i="3"/>
  <c r="AL3279" i="3"/>
  <c r="AK3279" i="3"/>
  <c r="AJ3279" i="3"/>
  <c r="AI3279" i="3"/>
  <c r="AH3279" i="3"/>
  <c r="AP3278" i="3"/>
  <c r="AM3278" i="3"/>
  <c r="AL3278" i="3"/>
  <c r="AK3278" i="3"/>
  <c r="AJ3278" i="3"/>
  <c r="AI3278" i="3"/>
  <c r="AH3278" i="3"/>
  <c r="AP3277" i="3"/>
  <c r="AM3277" i="3"/>
  <c r="AL3277" i="3"/>
  <c r="AK3277" i="3"/>
  <c r="AJ3277" i="3"/>
  <c r="AI3277" i="3"/>
  <c r="AH3277" i="3"/>
  <c r="AP3276" i="3"/>
  <c r="AM3276" i="3"/>
  <c r="AL3276" i="3"/>
  <c r="AK3276" i="3"/>
  <c r="AJ3276" i="3"/>
  <c r="AI3276" i="3"/>
  <c r="AH3276" i="3"/>
  <c r="AP3275" i="3"/>
  <c r="AM3275" i="3"/>
  <c r="AL3275" i="3"/>
  <c r="AK3275" i="3"/>
  <c r="AJ3275" i="3"/>
  <c r="AI3275" i="3"/>
  <c r="AH3275" i="3"/>
  <c r="AP3274" i="3"/>
  <c r="AM3274" i="3"/>
  <c r="AL3274" i="3"/>
  <c r="AK3274" i="3"/>
  <c r="AJ3274" i="3"/>
  <c r="AI3274" i="3"/>
  <c r="AH3274" i="3"/>
  <c r="AP3273" i="3"/>
  <c r="AM3273" i="3"/>
  <c r="AL3273" i="3"/>
  <c r="AK3273" i="3"/>
  <c r="AJ3273" i="3"/>
  <c r="AI3273" i="3"/>
  <c r="AH3273" i="3"/>
  <c r="AP3272" i="3"/>
  <c r="AM3272" i="3"/>
  <c r="AL3272" i="3"/>
  <c r="AK3272" i="3"/>
  <c r="AJ3272" i="3"/>
  <c r="AI3272" i="3"/>
  <c r="AH3272" i="3"/>
  <c r="AP3271" i="3"/>
  <c r="AM3271" i="3"/>
  <c r="AL3271" i="3"/>
  <c r="AK3271" i="3"/>
  <c r="AJ3271" i="3"/>
  <c r="AI3271" i="3"/>
  <c r="AH3271" i="3"/>
  <c r="AP3270" i="3"/>
  <c r="AM3270" i="3"/>
  <c r="AL3270" i="3"/>
  <c r="AK3270" i="3"/>
  <c r="AJ3270" i="3"/>
  <c r="AI3270" i="3"/>
  <c r="AH3270" i="3"/>
  <c r="AP3269" i="3"/>
  <c r="AM3269" i="3"/>
  <c r="AL3269" i="3"/>
  <c r="AK3269" i="3"/>
  <c r="AJ3269" i="3"/>
  <c r="AI3269" i="3"/>
  <c r="AH3269" i="3"/>
  <c r="AP3268" i="3"/>
  <c r="AM3268" i="3"/>
  <c r="AL3268" i="3"/>
  <c r="AK3268" i="3"/>
  <c r="AJ3268" i="3"/>
  <c r="AI3268" i="3"/>
  <c r="AH3268" i="3"/>
  <c r="AP3267" i="3"/>
  <c r="AM3267" i="3"/>
  <c r="AL3267" i="3"/>
  <c r="AK3267" i="3"/>
  <c r="AJ3267" i="3"/>
  <c r="AI3267" i="3"/>
  <c r="AH3267" i="3"/>
  <c r="AP3266" i="3"/>
  <c r="AM3266" i="3"/>
  <c r="AL3266" i="3"/>
  <c r="AK3266" i="3"/>
  <c r="AJ3266" i="3"/>
  <c r="AI3266" i="3"/>
  <c r="AH3266" i="3"/>
  <c r="AP3265" i="3"/>
  <c r="AM3265" i="3"/>
  <c r="AL3265" i="3"/>
  <c r="AK3265" i="3"/>
  <c r="AJ3265" i="3"/>
  <c r="AI3265" i="3"/>
  <c r="AH3265" i="3"/>
  <c r="AP3264" i="3"/>
  <c r="AM3264" i="3"/>
  <c r="AL3264" i="3"/>
  <c r="AK3264" i="3"/>
  <c r="AJ3264" i="3"/>
  <c r="AI3264" i="3"/>
  <c r="AH3264" i="3"/>
  <c r="AP3263" i="3"/>
  <c r="AM3263" i="3"/>
  <c r="AL3263" i="3"/>
  <c r="AK3263" i="3"/>
  <c r="AJ3263" i="3"/>
  <c r="AI3263" i="3"/>
  <c r="AH3263" i="3"/>
  <c r="AP3262" i="3"/>
  <c r="AM3262" i="3"/>
  <c r="AL3262" i="3"/>
  <c r="AK3262" i="3"/>
  <c r="AJ3262" i="3"/>
  <c r="AI3262" i="3"/>
  <c r="AH3262" i="3"/>
  <c r="AP3261" i="3"/>
  <c r="AM3261" i="3"/>
  <c r="AL3261" i="3"/>
  <c r="AK3261" i="3"/>
  <c r="AJ3261" i="3"/>
  <c r="AI3261" i="3"/>
  <c r="AH3261" i="3"/>
  <c r="AP3260" i="3"/>
  <c r="AM3260" i="3"/>
  <c r="AL3260" i="3"/>
  <c r="AK3260" i="3"/>
  <c r="AJ3260" i="3"/>
  <c r="AI3260" i="3"/>
  <c r="AH3260" i="3"/>
  <c r="AP3259" i="3"/>
  <c r="AM3259" i="3"/>
  <c r="AL3259" i="3"/>
  <c r="AK3259" i="3"/>
  <c r="AJ3259" i="3"/>
  <c r="AI3259" i="3"/>
  <c r="AH3259" i="3"/>
  <c r="AP3258" i="3"/>
  <c r="AM3258" i="3"/>
  <c r="AL3258" i="3"/>
  <c r="AK3258" i="3"/>
  <c r="AJ3258" i="3"/>
  <c r="AI3258" i="3"/>
  <c r="AH3258" i="3"/>
  <c r="AP3257" i="3"/>
  <c r="AM3257" i="3"/>
  <c r="AL3257" i="3"/>
  <c r="AK3257" i="3"/>
  <c r="AJ3257" i="3"/>
  <c r="AI3257" i="3"/>
  <c r="AH3257" i="3"/>
  <c r="AP3256" i="3"/>
  <c r="AM3256" i="3"/>
  <c r="AL3256" i="3"/>
  <c r="AK3256" i="3"/>
  <c r="AJ3256" i="3"/>
  <c r="AI3256" i="3"/>
  <c r="AH3256" i="3"/>
  <c r="AP3255" i="3"/>
  <c r="AM3255" i="3"/>
  <c r="AL3255" i="3"/>
  <c r="AK3255" i="3"/>
  <c r="AJ3255" i="3"/>
  <c r="AI3255" i="3"/>
  <c r="AH3255" i="3"/>
  <c r="AP3254" i="3"/>
  <c r="AM3254" i="3"/>
  <c r="AL3254" i="3"/>
  <c r="AK3254" i="3"/>
  <c r="AJ3254" i="3"/>
  <c r="AI3254" i="3"/>
  <c r="AH3254" i="3"/>
  <c r="AP3253" i="3"/>
  <c r="AM3253" i="3"/>
  <c r="AL3253" i="3"/>
  <c r="AK3253" i="3"/>
  <c r="AJ3253" i="3"/>
  <c r="AI3253" i="3"/>
  <c r="AH3253" i="3"/>
  <c r="AP3252" i="3"/>
  <c r="AM3252" i="3"/>
  <c r="AL3252" i="3"/>
  <c r="AK3252" i="3"/>
  <c r="AJ3252" i="3"/>
  <c r="AI3252" i="3"/>
  <c r="AH3252" i="3"/>
  <c r="AP3251" i="3"/>
  <c r="AM3251" i="3"/>
  <c r="AL3251" i="3"/>
  <c r="AK3251" i="3"/>
  <c r="AJ3251" i="3"/>
  <c r="AI3251" i="3"/>
  <c r="AH3251" i="3"/>
  <c r="AP3250" i="3"/>
  <c r="AM3250" i="3"/>
  <c r="AL3250" i="3"/>
  <c r="AK3250" i="3"/>
  <c r="AJ3250" i="3"/>
  <c r="AI3250" i="3"/>
  <c r="AH3250" i="3"/>
  <c r="AP3249" i="3"/>
  <c r="AM3249" i="3"/>
  <c r="AL3249" i="3"/>
  <c r="AK3249" i="3"/>
  <c r="AJ3249" i="3"/>
  <c r="AI3249" i="3"/>
  <c r="AH3249" i="3"/>
  <c r="AP3248" i="3"/>
  <c r="AM3248" i="3"/>
  <c r="AL3248" i="3"/>
  <c r="AK3248" i="3"/>
  <c r="AJ3248" i="3"/>
  <c r="AI3248" i="3"/>
  <c r="AH3248" i="3"/>
  <c r="AP3247" i="3"/>
  <c r="AM3247" i="3"/>
  <c r="AL3247" i="3"/>
  <c r="AK3247" i="3"/>
  <c r="AJ3247" i="3"/>
  <c r="AI3247" i="3"/>
  <c r="AH3247" i="3"/>
  <c r="AP3246" i="3"/>
  <c r="AM3246" i="3"/>
  <c r="AL3246" i="3"/>
  <c r="AK3246" i="3"/>
  <c r="AJ3246" i="3"/>
  <c r="AI3246" i="3"/>
  <c r="AH3246" i="3"/>
  <c r="AP3245" i="3"/>
  <c r="AM3245" i="3"/>
  <c r="AL3245" i="3"/>
  <c r="AK3245" i="3"/>
  <c r="AJ3245" i="3"/>
  <c r="AI3245" i="3"/>
  <c r="AH3245" i="3"/>
  <c r="AP3244" i="3"/>
  <c r="AM3244" i="3"/>
  <c r="AL3244" i="3"/>
  <c r="AK3244" i="3"/>
  <c r="AJ3244" i="3"/>
  <c r="AI3244" i="3"/>
  <c r="AH3244" i="3"/>
  <c r="AP3243" i="3"/>
  <c r="AM3243" i="3"/>
  <c r="AL3243" i="3"/>
  <c r="AK3243" i="3"/>
  <c r="AJ3243" i="3"/>
  <c r="AI3243" i="3"/>
  <c r="AH3243" i="3"/>
  <c r="AP3242" i="3"/>
  <c r="AM3242" i="3"/>
  <c r="AL3242" i="3"/>
  <c r="AK3242" i="3"/>
  <c r="AJ3242" i="3"/>
  <c r="AI3242" i="3"/>
  <c r="AH3242" i="3"/>
  <c r="AP3241" i="3"/>
  <c r="AM3241" i="3"/>
  <c r="AL3241" i="3"/>
  <c r="AK3241" i="3"/>
  <c r="AJ3241" i="3"/>
  <c r="AI3241" i="3"/>
  <c r="AH3241" i="3"/>
  <c r="AP3240" i="3"/>
  <c r="AM3240" i="3"/>
  <c r="AL3240" i="3"/>
  <c r="AK3240" i="3"/>
  <c r="AJ3240" i="3"/>
  <c r="AI3240" i="3"/>
  <c r="AH3240" i="3"/>
  <c r="AP3239" i="3"/>
  <c r="AM3239" i="3"/>
  <c r="AL3239" i="3"/>
  <c r="AK3239" i="3"/>
  <c r="AJ3239" i="3"/>
  <c r="AI3239" i="3"/>
  <c r="AH3239" i="3"/>
  <c r="AP3238" i="3"/>
  <c r="AM3238" i="3"/>
  <c r="AL3238" i="3"/>
  <c r="AK3238" i="3"/>
  <c r="AJ3238" i="3"/>
  <c r="AI3238" i="3"/>
  <c r="AH3238" i="3"/>
  <c r="AP3237" i="3"/>
  <c r="AM3237" i="3"/>
  <c r="AL3237" i="3"/>
  <c r="AK3237" i="3"/>
  <c r="AJ3237" i="3"/>
  <c r="AI3237" i="3"/>
  <c r="AH3237" i="3"/>
  <c r="AP3236" i="3"/>
  <c r="AM3236" i="3"/>
  <c r="AL3236" i="3"/>
  <c r="AK3236" i="3"/>
  <c r="AJ3236" i="3"/>
  <c r="AI3236" i="3"/>
  <c r="AH3236" i="3"/>
  <c r="AP3235" i="3"/>
  <c r="AM3235" i="3"/>
  <c r="AL3235" i="3"/>
  <c r="AK3235" i="3"/>
  <c r="AJ3235" i="3"/>
  <c r="AI3235" i="3"/>
  <c r="AH3235" i="3"/>
  <c r="AP3234" i="3"/>
  <c r="AM3234" i="3"/>
  <c r="AL3234" i="3"/>
  <c r="AK3234" i="3"/>
  <c r="AJ3234" i="3"/>
  <c r="AI3234" i="3"/>
  <c r="AH3234" i="3"/>
  <c r="AP3233" i="3"/>
  <c r="AM3233" i="3"/>
  <c r="AL3233" i="3"/>
  <c r="AK3233" i="3"/>
  <c r="AJ3233" i="3"/>
  <c r="AI3233" i="3"/>
  <c r="AH3233" i="3"/>
  <c r="AP3232" i="3"/>
  <c r="AM3232" i="3"/>
  <c r="AL3232" i="3"/>
  <c r="AK3232" i="3"/>
  <c r="AJ3232" i="3"/>
  <c r="AI3232" i="3"/>
  <c r="AH3232" i="3"/>
  <c r="AP3231" i="3"/>
  <c r="AM3231" i="3"/>
  <c r="AL3231" i="3"/>
  <c r="AK3231" i="3"/>
  <c r="AJ3231" i="3"/>
  <c r="AI3231" i="3"/>
  <c r="AH3231" i="3"/>
  <c r="AP3230" i="3"/>
  <c r="AM3230" i="3"/>
  <c r="AL3230" i="3"/>
  <c r="AK3230" i="3"/>
  <c r="AJ3230" i="3"/>
  <c r="AI3230" i="3"/>
  <c r="AH3230" i="3"/>
  <c r="AP3229" i="3"/>
  <c r="AM3229" i="3"/>
  <c r="AL3229" i="3"/>
  <c r="AK3229" i="3"/>
  <c r="AJ3229" i="3"/>
  <c r="AI3229" i="3"/>
  <c r="AH3229" i="3"/>
  <c r="AP3228" i="3"/>
  <c r="AM3228" i="3"/>
  <c r="AL3228" i="3"/>
  <c r="AK3228" i="3"/>
  <c r="AJ3228" i="3"/>
  <c r="AI3228" i="3"/>
  <c r="AH3228" i="3"/>
  <c r="AP3227" i="3"/>
  <c r="AM3227" i="3"/>
  <c r="AL3227" i="3"/>
  <c r="AK3227" i="3"/>
  <c r="AJ3227" i="3"/>
  <c r="AI3227" i="3"/>
  <c r="AH3227" i="3"/>
  <c r="AP3226" i="3"/>
  <c r="AM3226" i="3"/>
  <c r="AL3226" i="3"/>
  <c r="AK3226" i="3"/>
  <c r="AJ3226" i="3"/>
  <c r="AI3226" i="3"/>
  <c r="AH3226" i="3"/>
  <c r="AP3225" i="3"/>
  <c r="AM3225" i="3"/>
  <c r="AL3225" i="3"/>
  <c r="AK3225" i="3"/>
  <c r="AJ3225" i="3"/>
  <c r="AI3225" i="3"/>
  <c r="AH3225" i="3"/>
  <c r="AP3224" i="3"/>
  <c r="AM3224" i="3"/>
  <c r="AL3224" i="3"/>
  <c r="AK3224" i="3"/>
  <c r="AJ3224" i="3"/>
  <c r="AI3224" i="3"/>
  <c r="AH3224" i="3"/>
  <c r="AP3223" i="3"/>
  <c r="AM3223" i="3"/>
  <c r="AL3223" i="3"/>
  <c r="AK3223" i="3"/>
  <c r="AJ3223" i="3"/>
  <c r="AI3223" i="3"/>
  <c r="AH3223" i="3"/>
  <c r="AP3222" i="3"/>
  <c r="AM3222" i="3"/>
  <c r="AL3222" i="3"/>
  <c r="AK3222" i="3"/>
  <c r="AJ3222" i="3"/>
  <c r="AI3222" i="3"/>
  <c r="AH3222" i="3"/>
  <c r="AP3221" i="3"/>
  <c r="AM3221" i="3"/>
  <c r="AL3221" i="3"/>
  <c r="AK3221" i="3"/>
  <c r="AJ3221" i="3"/>
  <c r="AI3221" i="3"/>
  <c r="AH3221" i="3"/>
  <c r="AP3220" i="3"/>
  <c r="AM3220" i="3"/>
  <c r="AL3220" i="3"/>
  <c r="AK3220" i="3"/>
  <c r="AJ3220" i="3"/>
  <c r="AI3220" i="3"/>
  <c r="AH3220" i="3"/>
  <c r="AP3219" i="3"/>
  <c r="AM3219" i="3"/>
  <c r="AL3219" i="3"/>
  <c r="AK3219" i="3"/>
  <c r="AJ3219" i="3"/>
  <c r="AI3219" i="3"/>
  <c r="AH3219" i="3"/>
  <c r="AP3218" i="3"/>
  <c r="AM3218" i="3"/>
  <c r="AL3218" i="3"/>
  <c r="AK3218" i="3"/>
  <c r="AJ3218" i="3"/>
  <c r="AI3218" i="3"/>
  <c r="AH3218" i="3"/>
  <c r="AP3217" i="3"/>
  <c r="AM3217" i="3"/>
  <c r="AL3217" i="3"/>
  <c r="AK3217" i="3"/>
  <c r="AJ3217" i="3"/>
  <c r="AI3217" i="3"/>
  <c r="AH3217" i="3"/>
  <c r="AP3216" i="3"/>
  <c r="AM3216" i="3"/>
  <c r="AL3216" i="3"/>
  <c r="AK3216" i="3"/>
  <c r="AJ3216" i="3"/>
  <c r="AI3216" i="3"/>
  <c r="AH3216" i="3"/>
  <c r="AP3215" i="3"/>
  <c r="AM3215" i="3"/>
  <c r="AL3215" i="3"/>
  <c r="AK3215" i="3"/>
  <c r="AJ3215" i="3"/>
  <c r="AI3215" i="3"/>
  <c r="AH3215" i="3"/>
  <c r="AP3214" i="3"/>
  <c r="AM3214" i="3"/>
  <c r="AL3214" i="3"/>
  <c r="AK3214" i="3"/>
  <c r="AJ3214" i="3"/>
  <c r="AI3214" i="3"/>
  <c r="AH3214" i="3"/>
  <c r="AP3213" i="3"/>
  <c r="AM3213" i="3"/>
  <c r="AL3213" i="3"/>
  <c r="AK3213" i="3"/>
  <c r="AJ3213" i="3"/>
  <c r="AI3213" i="3"/>
  <c r="AH3213" i="3"/>
  <c r="AP3212" i="3"/>
  <c r="AM3212" i="3"/>
  <c r="AL3212" i="3"/>
  <c r="AK3212" i="3"/>
  <c r="AJ3212" i="3"/>
  <c r="AI3212" i="3"/>
  <c r="AH3212" i="3"/>
  <c r="AP3211" i="3"/>
  <c r="AM3211" i="3"/>
  <c r="AL3211" i="3"/>
  <c r="AK3211" i="3"/>
  <c r="AJ3211" i="3"/>
  <c r="AI3211" i="3"/>
  <c r="AH3211" i="3"/>
  <c r="AP3210" i="3"/>
  <c r="AM3210" i="3"/>
  <c r="AL3210" i="3"/>
  <c r="AK3210" i="3"/>
  <c r="AJ3210" i="3"/>
  <c r="AI3210" i="3"/>
  <c r="AH3210" i="3"/>
  <c r="AP3209" i="3"/>
  <c r="AM3209" i="3"/>
  <c r="AL3209" i="3"/>
  <c r="AK3209" i="3"/>
  <c r="AJ3209" i="3"/>
  <c r="AI3209" i="3"/>
  <c r="AH3209" i="3"/>
  <c r="AP3208" i="3"/>
  <c r="AM3208" i="3"/>
  <c r="AL3208" i="3"/>
  <c r="AK3208" i="3"/>
  <c r="AJ3208" i="3"/>
  <c r="AI3208" i="3"/>
  <c r="AH3208" i="3"/>
  <c r="AP3207" i="3"/>
  <c r="AM3207" i="3"/>
  <c r="AL3207" i="3"/>
  <c r="AK3207" i="3"/>
  <c r="AJ3207" i="3"/>
  <c r="AI3207" i="3"/>
  <c r="AH3207" i="3"/>
  <c r="AP3206" i="3"/>
  <c r="AM3206" i="3"/>
  <c r="AL3206" i="3"/>
  <c r="AK3206" i="3"/>
  <c r="AJ3206" i="3"/>
  <c r="AI3206" i="3"/>
  <c r="AH3206" i="3"/>
  <c r="AP3205" i="3"/>
  <c r="AM3205" i="3"/>
  <c r="AL3205" i="3"/>
  <c r="AK3205" i="3"/>
  <c r="AJ3205" i="3"/>
  <c r="AI3205" i="3"/>
  <c r="AH3205" i="3"/>
  <c r="AP3204" i="3"/>
  <c r="AM3204" i="3"/>
  <c r="AL3204" i="3"/>
  <c r="AK3204" i="3"/>
  <c r="AJ3204" i="3"/>
  <c r="AI3204" i="3"/>
  <c r="AH3204" i="3"/>
  <c r="AP3203" i="3"/>
  <c r="AM3203" i="3"/>
  <c r="AL3203" i="3"/>
  <c r="AK3203" i="3"/>
  <c r="AJ3203" i="3"/>
  <c r="AI3203" i="3"/>
  <c r="AH3203" i="3"/>
  <c r="AP3202" i="3"/>
  <c r="AM3202" i="3"/>
  <c r="AL3202" i="3"/>
  <c r="AK3202" i="3"/>
  <c r="AJ3202" i="3"/>
  <c r="AI3202" i="3"/>
  <c r="AH3202" i="3"/>
  <c r="AP3201" i="3"/>
  <c r="AM3201" i="3"/>
  <c r="AL3201" i="3"/>
  <c r="AK3201" i="3"/>
  <c r="AJ3201" i="3"/>
  <c r="AI3201" i="3"/>
  <c r="AH3201" i="3"/>
  <c r="AP3200" i="3"/>
  <c r="AM3200" i="3"/>
  <c r="AL3200" i="3"/>
  <c r="AK3200" i="3"/>
  <c r="AJ3200" i="3"/>
  <c r="AI3200" i="3"/>
  <c r="AH3200" i="3"/>
  <c r="AP3199" i="3"/>
  <c r="AM3199" i="3"/>
  <c r="AL3199" i="3"/>
  <c r="AK3199" i="3"/>
  <c r="AJ3199" i="3"/>
  <c r="AI3199" i="3"/>
  <c r="AH3199" i="3"/>
  <c r="AP3198" i="3"/>
  <c r="AM3198" i="3"/>
  <c r="AL3198" i="3"/>
  <c r="AK3198" i="3"/>
  <c r="AJ3198" i="3"/>
  <c r="AI3198" i="3"/>
  <c r="AH3198" i="3"/>
  <c r="AP3197" i="3"/>
  <c r="AM3197" i="3"/>
  <c r="AL3197" i="3"/>
  <c r="AK3197" i="3"/>
  <c r="AJ3197" i="3"/>
  <c r="AI3197" i="3"/>
  <c r="AH3197" i="3"/>
  <c r="AP3196" i="3"/>
  <c r="AM3196" i="3"/>
  <c r="AL3196" i="3"/>
  <c r="AK3196" i="3"/>
  <c r="AJ3196" i="3"/>
  <c r="AI3196" i="3"/>
  <c r="AH3196" i="3"/>
  <c r="AP3195" i="3"/>
  <c r="AM3195" i="3"/>
  <c r="AL3195" i="3"/>
  <c r="AK3195" i="3"/>
  <c r="AJ3195" i="3"/>
  <c r="AI3195" i="3"/>
  <c r="AH3195" i="3"/>
  <c r="AP3194" i="3"/>
  <c r="AM3194" i="3"/>
  <c r="AL3194" i="3"/>
  <c r="AK3194" i="3"/>
  <c r="AJ3194" i="3"/>
  <c r="AI3194" i="3"/>
  <c r="AH3194" i="3"/>
  <c r="AP3193" i="3"/>
  <c r="AM3193" i="3"/>
  <c r="AL3193" i="3"/>
  <c r="AK3193" i="3"/>
  <c r="AJ3193" i="3"/>
  <c r="AI3193" i="3"/>
  <c r="AH3193" i="3"/>
  <c r="AP3192" i="3"/>
  <c r="AM3192" i="3"/>
  <c r="AL3192" i="3"/>
  <c r="AK3192" i="3"/>
  <c r="AJ3192" i="3"/>
  <c r="AI3192" i="3"/>
  <c r="AH3192" i="3"/>
  <c r="AP3191" i="3"/>
  <c r="AM3191" i="3"/>
  <c r="AL3191" i="3"/>
  <c r="AK3191" i="3"/>
  <c r="AJ3191" i="3"/>
  <c r="AI3191" i="3"/>
  <c r="AH3191" i="3"/>
  <c r="AP3190" i="3"/>
  <c r="AM3190" i="3"/>
  <c r="AL3190" i="3"/>
  <c r="AK3190" i="3"/>
  <c r="AJ3190" i="3"/>
  <c r="AI3190" i="3"/>
  <c r="AH3190" i="3"/>
  <c r="AP3189" i="3"/>
  <c r="AM3189" i="3"/>
  <c r="AL3189" i="3"/>
  <c r="AK3189" i="3"/>
  <c r="AJ3189" i="3"/>
  <c r="AI3189" i="3"/>
  <c r="AH3189" i="3"/>
  <c r="AP3188" i="3"/>
  <c r="AM3188" i="3"/>
  <c r="AL3188" i="3"/>
  <c r="AK3188" i="3"/>
  <c r="AJ3188" i="3"/>
  <c r="AI3188" i="3"/>
  <c r="AH3188" i="3"/>
  <c r="AP3187" i="3"/>
  <c r="AM3187" i="3"/>
  <c r="AL3187" i="3"/>
  <c r="AK3187" i="3"/>
  <c r="AJ3187" i="3"/>
  <c r="AI3187" i="3"/>
  <c r="AH3187" i="3"/>
  <c r="AP3186" i="3"/>
  <c r="AM3186" i="3"/>
  <c r="AL3186" i="3"/>
  <c r="AK3186" i="3"/>
  <c r="AJ3186" i="3"/>
  <c r="AI3186" i="3"/>
  <c r="AH3186" i="3"/>
  <c r="AP3185" i="3"/>
  <c r="AM3185" i="3"/>
  <c r="AL3185" i="3"/>
  <c r="AK3185" i="3"/>
  <c r="AJ3185" i="3"/>
  <c r="AI3185" i="3"/>
  <c r="AH3185" i="3"/>
  <c r="AP3184" i="3"/>
  <c r="AM3184" i="3"/>
  <c r="AL3184" i="3"/>
  <c r="AK3184" i="3"/>
  <c r="AJ3184" i="3"/>
  <c r="AI3184" i="3"/>
  <c r="AH3184" i="3"/>
  <c r="AP3183" i="3"/>
  <c r="AM3183" i="3"/>
  <c r="AL3183" i="3"/>
  <c r="AK3183" i="3"/>
  <c r="AJ3183" i="3"/>
  <c r="AI3183" i="3"/>
  <c r="AH3183" i="3"/>
  <c r="AP3182" i="3"/>
  <c r="AM3182" i="3"/>
  <c r="AL3182" i="3"/>
  <c r="AK3182" i="3"/>
  <c r="AJ3182" i="3"/>
  <c r="AI3182" i="3"/>
  <c r="AH3182" i="3"/>
  <c r="AP3181" i="3"/>
  <c r="AM3181" i="3"/>
  <c r="AL3181" i="3"/>
  <c r="AK3181" i="3"/>
  <c r="AJ3181" i="3"/>
  <c r="AI3181" i="3"/>
  <c r="AH3181" i="3"/>
  <c r="AP3180" i="3"/>
  <c r="AM3180" i="3"/>
  <c r="AL3180" i="3"/>
  <c r="AK3180" i="3"/>
  <c r="AJ3180" i="3"/>
  <c r="AI3180" i="3"/>
  <c r="AH3180" i="3"/>
  <c r="AP3179" i="3"/>
  <c r="AM3179" i="3"/>
  <c r="AL3179" i="3"/>
  <c r="AK3179" i="3"/>
  <c r="AJ3179" i="3"/>
  <c r="AI3179" i="3"/>
  <c r="AH3179" i="3"/>
  <c r="AP3178" i="3"/>
  <c r="AM3178" i="3"/>
  <c r="AL3178" i="3"/>
  <c r="AK3178" i="3"/>
  <c r="AJ3178" i="3"/>
  <c r="AI3178" i="3"/>
  <c r="AH3178" i="3"/>
  <c r="AP3177" i="3"/>
  <c r="AM3177" i="3"/>
  <c r="AL3177" i="3"/>
  <c r="AK3177" i="3"/>
  <c r="AJ3177" i="3"/>
  <c r="AI3177" i="3"/>
  <c r="AH3177" i="3"/>
  <c r="AP3176" i="3"/>
  <c r="AM3176" i="3"/>
  <c r="AL3176" i="3"/>
  <c r="AK3176" i="3"/>
  <c r="AJ3176" i="3"/>
  <c r="AI3176" i="3"/>
  <c r="AH3176" i="3"/>
  <c r="AP3175" i="3"/>
  <c r="AM3175" i="3"/>
  <c r="AL3175" i="3"/>
  <c r="AK3175" i="3"/>
  <c r="AJ3175" i="3"/>
  <c r="AI3175" i="3"/>
  <c r="AH3175" i="3"/>
  <c r="AP3174" i="3"/>
  <c r="AM3174" i="3"/>
  <c r="AL3174" i="3"/>
  <c r="AK3174" i="3"/>
  <c r="AJ3174" i="3"/>
  <c r="AI3174" i="3"/>
  <c r="AH3174" i="3"/>
  <c r="AP3173" i="3"/>
  <c r="AM3173" i="3"/>
  <c r="AL3173" i="3"/>
  <c r="AK3173" i="3"/>
  <c r="AJ3173" i="3"/>
  <c r="AI3173" i="3"/>
  <c r="AH3173" i="3"/>
  <c r="AP3172" i="3"/>
  <c r="AM3172" i="3"/>
  <c r="AL3172" i="3"/>
  <c r="AK3172" i="3"/>
  <c r="AJ3172" i="3"/>
  <c r="AI3172" i="3"/>
  <c r="AH3172" i="3"/>
  <c r="AP3171" i="3"/>
  <c r="AM3171" i="3"/>
  <c r="AL3171" i="3"/>
  <c r="AK3171" i="3"/>
  <c r="AJ3171" i="3"/>
  <c r="AI3171" i="3"/>
  <c r="AH3171" i="3"/>
  <c r="AP3170" i="3"/>
  <c r="AM3170" i="3"/>
  <c r="AL3170" i="3"/>
  <c r="AK3170" i="3"/>
  <c r="AJ3170" i="3"/>
  <c r="AI3170" i="3"/>
  <c r="AH3170" i="3"/>
  <c r="AP3169" i="3"/>
  <c r="AM3169" i="3"/>
  <c r="AL3169" i="3"/>
  <c r="AK3169" i="3"/>
  <c r="AJ3169" i="3"/>
  <c r="AI3169" i="3"/>
  <c r="AH3169" i="3"/>
  <c r="AP3168" i="3"/>
  <c r="AM3168" i="3"/>
  <c r="AL3168" i="3"/>
  <c r="AK3168" i="3"/>
  <c r="AJ3168" i="3"/>
  <c r="AI3168" i="3"/>
  <c r="AH3168" i="3"/>
  <c r="AP3167" i="3"/>
  <c r="AM3167" i="3"/>
  <c r="AL3167" i="3"/>
  <c r="AK3167" i="3"/>
  <c r="AJ3167" i="3"/>
  <c r="AI3167" i="3"/>
  <c r="AH3167" i="3"/>
  <c r="AP3166" i="3"/>
  <c r="AM3166" i="3"/>
  <c r="AL3166" i="3"/>
  <c r="AK3166" i="3"/>
  <c r="AJ3166" i="3"/>
  <c r="AI3166" i="3"/>
  <c r="AH3166" i="3"/>
  <c r="AP3165" i="3"/>
  <c r="AM3165" i="3"/>
  <c r="AL3165" i="3"/>
  <c r="AK3165" i="3"/>
  <c r="AJ3165" i="3"/>
  <c r="AI3165" i="3"/>
  <c r="AH3165" i="3"/>
  <c r="AP3164" i="3"/>
  <c r="AM3164" i="3"/>
  <c r="AL3164" i="3"/>
  <c r="AK3164" i="3"/>
  <c r="AJ3164" i="3"/>
  <c r="AI3164" i="3"/>
  <c r="AH3164" i="3"/>
  <c r="AP3163" i="3"/>
  <c r="AM3163" i="3"/>
  <c r="AL3163" i="3"/>
  <c r="AK3163" i="3"/>
  <c r="AJ3163" i="3"/>
  <c r="AI3163" i="3"/>
  <c r="AH3163" i="3"/>
  <c r="AP3162" i="3"/>
  <c r="AM3162" i="3"/>
  <c r="AL3162" i="3"/>
  <c r="AK3162" i="3"/>
  <c r="AJ3162" i="3"/>
  <c r="AI3162" i="3"/>
  <c r="AH3162" i="3"/>
  <c r="AP3161" i="3"/>
  <c r="AM3161" i="3"/>
  <c r="AL3161" i="3"/>
  <c r="AK3161" i="3"/>
  <c r="AJ3161" i="3"/>
  <c r="AI3161" i="3"/>
  <c r="AH3161" i="3"/>
  <c r="AP3160" i="3"/>
  <c r="AM3160" i="3"/>
  <c r="AL3160" i="3"/>
  <c r="AK3160" i="3"/>
  <c r="AJ3160" i="3"/>
  <c r="AI3160" i="3"/>
  <c r="AH3160" i="3"/>
  <c r="AP3159" i="3"/>
  <c r="AM3159" i="3"/>
  <c r="AL3159" i="3"/>
  <c r="AK3159" i="3"/>
  <c r="AJ3159" i="3"/>
  <c r="AI3159" i="3"/>
  <c r="AH3159" i="3"/>
  <c r="AP3158" i="3"/>
  <c r="AM3158" i="3"/>
  <c r="AL3158" i="3"/>
  <c r="AK3158" i="3"/>
  <c r="AJ3158" i="3"/>
  <c r="AI3158" i="3"/>
  <c r="AH3158" i="3"/>
  <c r="AP3157" i="3"/>
  <c r="AM3157" i="3"/>
  <c r="AL3157" i="3"/>
  <c r="AK3157" i="3"/>
  <c r="AJ3157" i="3"/>
  <c r="AI3157" i="3"/>
  <c r="AH3157" i="3"/>
  <c r="AP3156" i="3"/>
  <c r="AM3156" i="3"/>
  <c r="AL3156" i="3"/>
  <c r="AK3156" i="3"/>
  <c r="AJ3156" i="3"/>
  <c r="AI3156" i="3"/>
  <c r="AH3156" i="3"/>
  <c r="AP3155" i="3"/>
  <c r="AM3155" i="3"/>
  <c r="AL3155" i="3"/>
  <c r="AK3155" i="3"/>
  <c r="AJ3155" i="3"/>
  <c r="AI3155" i="3"/>
  <c r="AH3155" i="3"/>
  <c r="AP3154" i="3"/>
  <c r="AM3154" i="3"/>
  <c r="AL3154" i="3"/>
  <c r="AK3154" i="3"/>
  <c r="AJ3154" i="3"/>
  <c r="AI3154" i="3"/>
  <c r="AH3154" i="3"/>
  <c r="AP3153" i="3"/>
  <c r="AM3153" i="3"/>
  <c r="AL3153" i="3"/>
  <c r="AK3153" i="3"/>
  <c r="AJ3153" i="3"/>
  <c r="AI3153" i="3"/>
  <c r="AH3153" i="3"/>
  <c r="AP3152" i="3"/>
  <c r="AM3152" i="3"/>
  <c r="AL3152" i="3"/>
  <c r="AK3152" i="3"/>
  <c r="AJ3152" i="3"/>
  <c r="AI3152" i="3"/>
  <c r="AH3152" i="3"/>
  <c r="AP3151" i="3"/>
  <c r="AM3151" i="3"/>
  <c r="AL3151" i="3"/>
  <c r="AK3151" i="3"/>
  <c r="AJ3151" i="3"/>
  <c r="AI3151" i="3"/>
  <c r="AH3151" i="3"/>
  <c r="AP3150" i="3"/>
  <c r="AM3150" i="3"/>
  <c r="AL3150" i="3"/>
  <c r="AK3150" i="3"/>
  <c r="AJ3150" i="3"/>
  <c r="AI3150" i="3"/>
  <c r="AH3150" i="3"/>
  <c r="AP3149" i="3"/>
  <c r="AM3149" i="3"/>
  <c r="AL3149" i="3"/>
  <c r="AK3149" i="3"/>
  <c r="AJ3149" i="3"/>
  <c r="AI3149" i="3"/>
  <c r="AH3149" i="3"/>
  <c r="AP3148" i="3"/>
  <c r="AM3148" i="3"/>
  <c r="AL3148" i="3"/>
  <c r="AK3148" i="3"/>
  <c r="AJ3148" i="3"/>
  <c r="AI3148" i="3"/>
  <c r="AH3148" i="3"/>
  <c r="AP3147" i="3"/>
  <c r="AM3147" i="3"/>
  <c r="AL3147" i="3"/>
  <c r="AK3147" i="3"/>
  <c r="AJ3147" i="3"/>
  <c r="AI3147" i="3"/>
  <c r="AH3147" i="3"/>
  <c r="AP3146" i="3"/>
  <c r="AM3146" i="3"/>
  <c r="AL3146" i="3"/>
  <c r="AK3146" i="3"/>
  <c r="AJ3146" i="3"/>
  <c r="AI3146" i="3"/>
  <c r="AH3146" i="3"/>
  <c r="AP3145" i="3"/>
  <c r="AM3145" i="3"/>
  <c r="AL3145" i="3"/>
  <c r="AK3145" i="3"/>
  <c r="AJ3145" i="3"/>
  <c r="AI3145" i="3"/>
  <c r="AH3145" i="3"/>
  <c r="AP3144" i="3"/>
  <c r="AM3144" i="3"/>
  <c r="AL3144" i="3"/>
  <c r="AK3144" i="3"/>
  <c r="AJ3144" i="3"/>
  <c r="AI3144" i="3"/>
  <c r="AH3144" i="3"/>
  <c r="AP3143" i="3"/>
  <c r="AM3143" i="3"/>
  <c r="AL3143" i="3"/>
  <c r="AK3143" i="3"/>
  <c r="AJ3143" i="3"/>
  <c r="AI3143" i="3"/>
  <c r="AH3143" i="3"/>
  <c r="AP3142" i="3"/>
  <c r="AM3142" i="3"/>
  <c r="AL3142" i="3"/>
  <c r="AK3142" i="3"/>
  <c r="AJ3142" i="3"/>
  <c r="AI3142" i="3"/>
  <c r="AH3142" i="3"/>
  <c r="AP3141" i="3"/>
  <c r="AM3141" i="3"/>
  <c r="AL3141" i="3"/>
  <c r="AK3141" i="3"/>
  <c r="AJ3141" i="3"/>
  <c r="AI3141" i="3"/>
  <c r="AH3141" i="3"/>
  <c r="AP3140" i="3"/>
  <c r="AM3140" i="3"/>
  <c r="AL3140" i="3"/>
  <c r="AK3140" i="3"/>
  <c r="AJ3140" i="3"/>
  <c r="AI3140" i="3"/>
  <c r="AH3140" i="3"/>
  <c r="AP3139" i="3"/>
  <c r="AM3139" i="3"/>
  <c r="AL3139" i="3"/>
  <c r="AK3139" i="3"/>
  <c r="AJ3139" i="3"/>
  <c r="AI3139" i="3"/>
  <c r="AH3139" i="3"/>
  <c r="AP3138" i="3"/>
  <c r="AM3138" i="3"/>
  <c r="AL3138" i="3"/>
  <c r="AK3138" i="3"/>
  <c r="AJ3138" i="3"/>
  <c r="AI3138" i="3"/>
  <c r="AH3138" i="3"/>
  <c r="AP3137" i="3"/>
  <c r="AM3137" i="3"/>
  <c r="AL3137" i="3"/>
  <c r="AK3137" i="3"/>
  <c r="AJ3137" i="3"/>
  <c r="AI3137" i="3"/>
  <c r="AH3137" i="3"/>
  <c r="AP3136" i="3"/>
  <c r="AM3136" i="3"/>
  <c r="AL3136" i="3"/>
  <c r="AK3136" i="3"/>
  <c r="AJ3136" i="3"/>
  <c r="AI3136" i="3"/>
  <c r="AH3136" i="3"/>
  <c r="AP3135" i="3"/>
  <c r="AM3135" i="3"/>
  <c r="AL3135" i="3"/>
  <c r="AK3135" i="3"/>
  <c r="AJ3135" i="3"/>
  <c r="AI3135" i="3"/>
  <c r="AH3135" i="3"/>
  <c r="AP3134" i="3"/>
  <c r="AM3134" i="3"/>
  <c r="AL3134" i="3"/>
  <c r="AK3134" i="3"/>
  <c r="AJ3134" i="3"/>
  <c r="AI3134" i="3"/>
  <c r="AH3134" i="3"/>
  <c r="AP3133" i="3"/>
  <c r="AM3133" i="3"/>
  <c r="AL3133" i="3"/>
  <c r="AK3133" i="3"/>
  <c r="AJ3133" i="3"/>
  <c r="AI3133" i="3"/>
  <c r="AH3133" i="3"/>
  <c r="AP3132" i="3"/>
  <c r="AM3132" i="3"/>
  <c r="AL3132" i="3"/>
  <c r="AK3132" i="3"/>
  <c r="AJ3132" i="3"/>
  <c r="AI3132" i="3"/>
  <c r="AH3132" i="3"/>
  <c r="AP3131" i="3"/>
  <c r="AM3131" i="3"/>
  <c r="AL3131" i="3"/>
  <c r="AK3131" i="3"/>
  <c r="AJ3131" i="3"/>
  <c r="AI3131" i="3"/>
  <c r="AH3131" i="3"/>
  <c r="AP3130" i="3"/>
  <c r="AM3130" i="3"/>
  <c r="AL3130" i="3"/>
  <c r="AK3130" i="3"/>
  <c r="AJ3130" i="3"/>
  <c r="AI3130" i="3"/>
  <c r="AH3130" i="3"/>
  <c r="AP3129" i="3"/>
  <c r="AM3129" i="3"/>
  <c r="AL3129" i="3"/>
  <c r="AK3129" i="3"/>
  <c r="AJ3129" i="3"/>
  <c r="AI3129" i="3"/>
  <c r="AH3129" i="3"/>
  <c r="AP3128" i="3"/>
  <c r="AM3128" i="3"/>
  <c r="AL3128" i="3"/>
  <c r="AK3128" i="3"/>
  <c r="AJ3128" i="3"/>
  <c r="AI3128" i="3"/>
  <c r="AH3128" i="3"/>
  <c r="AP3127" i="3"/>
  <c r="AM3127" i="3"/>
  <c r="AL3127" i="3"/>
  <c r="AK3127" i="3"/>
  <c r="AJ3127" i="3"/>
  <c r="AI3127" i="3"/>
  <c r="AH3127" i="3"/>
  <c r="AP3126" i="3"/>
  <c r="AM3126" i="3"/>
  <c r="AL3126" i="3"/>
  <c r="AK3126" i="3"/>
  <c r="AJ3126" i="3"/>
  <c r="AI3126" i="3"/>
  <c r="AH3126" i="3"/>
  <c r="AP3125" i="3"/>
  <c r="AM3125" i="3"/>
  <c r="AL3125" i="3"/>
  <c r="AK3125" i="3"/>
  <c r="AJ3125" i="3"/>
  <c r="AI3125" i="3"/>
  <c r="AH3125" i="3"/>
  <c r="AP3124" i="3"/>
  <c r="AM3124" i="3"/>
  <c r="AL3124" i="3"/>
  <c r="AK3124" i="3"/>
  <c r="AJ3124" i="3"/>
  <c r="AI3124" i="3"/>
  <c r="AH3124" i="3"/>
  <c r="AP3123" i="3"/>
  <c r="AM3123" i="3"/>
  <c r="AL3123" i="3"/>
  <c r="AK3123" i="3"/>
  <c r="AJ3123" i="3"/>
  <c r="AI3123" i="3"/>
  <c r="AH3123" i="3"/>
  <c r="AP3122" i="3"/>
  <c r="AM3122" i="3"/>
  <c r="AL3122" i="3"/>
  <c r="AK3122" i="3"/>
  <c r="AJ3122" i="3"/>
  <c r="AI3122" i="3"/>
  <c r="AH3122" i="3"/>
  <c r="AP3121" i="3"/>
  <c r="AM3121" i="3"/>
  <c r="AL3121" i="3"/>
  <c r="AK3121" i="3"/>
  <c r="AJ3121" i="3"/>
  <c r="AI3121" i="3"/>
  <c r="AH3121" i="3"/>
  <c r="AP3120" i="3"/>
  <c r="AM3120" i="3"/>
  <c r="AL3120" i="3"/>
  <c r="AK3120" i="3"/>
  <c r="AJ3120" i="3"/>
  <c r="AI3120" i="3"/>
  <c r="AH3120" i="3"/>
  <c r="AP3119" i="3"/>
  <c r="AM3119" i="3"/>
  <c r="AL3119" i="3"/>
  <c r="AK3119" i="3"/>
  <c r="AJ3119" i="3"/>
  <c r="AI3119" i="3"/>
  <c r="AH3119" i="3"/>
  <c r="AP3118" i="3"/>
  <c r="AM3118" i="3"/>
  <c r="AL3118" i="3"/>
  <c r="AK3118" i="3"/>
  <c r="AJ3118" i="3"/>
  <c r="AI3118" i="3"/>
  <c r="AH3118" i="3"/>
  <c r="AP3117" i="3"/>
  <c r="AM3117" i="3"/>
  <c r="AL3117" i="3"/>
  <c r="AK3117" i="3"/>
  <c r="AJ3117" i="3"/>
  <c r="AI3117" i="3"/>
  <c r="AH3117" i="3"/>
  <c r="AP3116" i="3"/>
  <c r="AM3116" i="3"/>
  <c r="AL3116" i="3"/>
  <c r="AK3116" i="3"/>
  <c r="AJ3116" i="3"/>
  <c r="AI3116" i="3"/>
  <c r="AH3116" i="3"/>
  <c r="AP3115" i="3"/>
  <c r="AM3115" i="3"/>
  <c r="AL3115" i="3"/>
  <c r="AK3115" i="3"/>
  <c r="AJ3115" i="3"/>
  <c r="AI3115" i="3"/>
  <c r="AH3115" i="3"/>
  <c r="AP3114" i="3"/>
  <c r="AM3114" i="3"/>
  <c r="AL3114" i="3"/>
  <c r="AK3114" i="3"/>
  <c r="AJ3114" i="3"/>
  <c r="AI3114" i="3"/>
  <c r="AH3114" i="3"/>
  <c r="AP3113" i="3"/>
  <c r="AM3113" i="3"/>
  <c r="AL3113" i="3"/>
  <c r="AK3113" i="3"/>
  <c r="AJ3113" i="3"/>
  <c r="AI3113" i="3"/>
  <c r="AH3113" i="3"/>
  <c r="AP3112" i="3"/>
  <c r="AM3112" i="3"/>
  <c r="AL3112" i="3"/>
  <c r="AK3112" i="3"/>
  <c r="AJ3112" i="3"/>
  <c r="AI3112" i="3"/>
  <c r="AH3112" i="3"/>
  <c r="AP3111" i="3"/>
  <c r="AM3111" i="3"/>
  <c r="AL3111" i="3"/>
  <c r="AK3111" i="3"/>
  <c r="AJ3111" i="3"/>
  <c r="AI3111" i="3"/>
  <c r="AH3111" i="3"/>
  <c r="AP3110" i="3"/>
  <c r="AM3110" i="3"/>
  <c r="AL3110" i="3"/>
  <c r="AK3110" i="3"/>
  <c r="AJ3110" i="3"/>
  <c r="AI3110" i="3"/>
  <c r="AH3110" i="3"/>
  <c r="AP3109" i="3"/>
  <c r="AM3109" i="3"/>
  <c r="AL3109" i="3"/>
  <c r="AK3109" i="3"/>
  <c r="AJ3109" i="3"/>
  <c r="AI3109" i="3"/>
  <c r="AH3109" i="3"/>
  <c r="AP3108" i="3"/>
  <c r="AM3108" i="3"/>
  <c r="AL3108" i="3"/>
  <c r="AK3108" i="3"/>
  <c r="AJ3108" i="3"/>
  <c r="AI3108" i="3"/>
  <c r="AH3108" i="3"/>
  <c r="AP3107" i="3"/>
  <c r="AM3107" i="3"/>
  <c r="AL3107" i="3"/>
  <c r="AK3107" i="3"/>
  <c r="AJ3107" i="3"/>
  <c r="AI3107" i="3"/>
  <c r="AH3107" i="3"/>
  <c r="AP3106" i="3"/>
  <c r="AM3106" i="3"/>
  <c r="AL3106" i="3"/>
  <c r="AK3106" i="3"/>
  <c r="AJ3106" i="3"/>
  <c r="AI3106" i="3"/>
  <c r="AH3106" i="3"/>
  <c r="AP3105" i="3"/>
  <c r="AM3105" i="3"/>
  <c r="AL3105" i="3"/>
  <c r="AK3105" i="3"/>
  <c r="AJ3105" i="3"/>
  <c r="AI3105" i="3"/>
  <c r="AH3105" i="3"/>
  <c r="AP3104" i="3"/>
  <c r="AM3104" i="3"/>
  <c r="AL3104" i="3"/>
  <c r="AK3104" i="3"/>
  <c r="AJ3104" i="3"/>
  <c r="AI3104" i="3"/>
  <c r="AH3104" i="3"/>
  <c r="AP3103" i="3"/>
  <c r="AM3103" i="3"/>
  <c r="AL3103" i="3"/>
  <c r="AK3103" i="3"/>
  <c r="AJ3103" i="3"/>
  <c r="AI3103" i="3"/>
  <c r="AH3103" i="3"/>
  <c r="AP3102" i="3"/>
  <c r="AM3102" i="3"/>
  <c r="AL3102" i="3"/>
  <c r="AK3102" i="3"/>
  <c r="AJ3102" i="3"/>
  <c r="AI3102" i="3"/>
  <c r="AH3102" i="3"/>
  <c r="AP3101" i="3"/>
  <c r="AM3101" i="3"/>
  <c r="AL3101" i="3"/>
  <c r="AK3101" i="3"/>
  <c r="AJ3101" i="3"/>
  <c r="AI3101" i="3"/>
  <c r="AH3101" i="3"/>
  <c r="AP3100" i="3"/>
  <c r="AM3100" i="3"/>
  <c r="AL3100" i="3"/>
  <c r="AK3100" i="3"/>
  <c r="AJ3100" i="3"/>
  <c r="AI3100" i="3"/>
  <c r="AH3100" i="3"/>
  <c r="AP3099" i="3"/>
  <c r="AM3099" i="3"/>
  <c r="AL3099" i="3"/>
  <c r="AK3099" i="3"/>
  <c r="AJ3099" i="3"/>
  <c r="AI3099" i="3"/>
  <c r="AH3099" i="3"/>
  <c r="AP3098" i="3"/>
  <c r="AM3098" i="3"/>
  <c r="AL3098" i="3"/>
  <c r="AK3098" i="3"/>
  <c r="AJ3098" i="3"/>
  <c r="AI3098" i="3"/>
  <c r="AH3098" i="3"/>
  <c r="AP3097" i="3"/>
  <c r="AM3097" i="3"/>
  <c r="AL3097" i="3"/>
  <c r="AK3097" i="3"/>
  <c r="AJ3097" i="3"/>
  <c r="AI3097" i="3"/>
  <c r="AH3097" i="3"/>
  <c r="AP3096" i="3"/>
  <c r="AM3096" i="3"/>
  <c r="AL3096" i="3"/>
  <c r="AK3096" i="3"/>
  <c r="AJ3096" i="3"/>
  <c r="AI3096" i="3"/>
  <c r="AH3096" i="3"/>
  <c r="AP3095" i="3"/>
  <c r="AM3095" i="3"/>
  <c r="AL3095" i="3"/>
  <c r="AK3095" i="3"/>
  <c r="AJ3095" i="3"/>
  <c r="AI3095" i="3"/>
  <c r="AH3095" i="3"/>
  <c r="AP3094" i="3"/>
  <c r="AM3094" i="3"/>
  <c r="AL3094" i="3"/>
  <c r="AK3094" i="3"/>
  <c r="AJ3094" i="3"/>
  <c r="AI3094" i="3"/>
  <c r="AH3094" i="3"/>
  <c r="AP3093" i="3"/>
  <c r="AM3093" i="3"/>
  <c r="AL3093" i="3"/>
  <c r="AK3093" i="3"/>
  <c r="AJ3093" i="3"/>
  <c r="AI3093" i="3"/>
  <c r="AH3093" i="3"/>
  <c r="AP3092" i="3"/>
  <c r="AM3092" i="3"/>
  <c r="AL3092" i="3"/>
  <c r="AK3092" i="3"/>
  <c r="AJ3092" i="3"/>
  <c r="AI3092" i="3"/>
  <c r="AH3092" i="3"/>
  <c r="AP3091" i="3"/>
  <c r="AM3091" i="3"/>
  <c r="AL3091" i="3"/>
  <c r="AK3091" i="3"/>
  <c r="AJ3091" i="3"/>
  <c r="AI3091" i="3"/>
  <c r="AH3091" i="3"/>
  <c r="AP3090" i="3"/>
  <c r="AM3090" i="3"/>
  <c r="AL3090" i="3"/>
  <c r="AK3090" i="3"/>
  <c r="AJ3090" i="3"/>
  <c r="AI3090" i="3"/>
  <c r="AH3090" i="3"/>
  <c r="AP3089" i="3"/>
  <c r="AM3089" i="3"/>
  <c r="AL3089" i="3"/>
  <c r="AK3089" i="3"/>
  <c r="AJ3089" i="3"/>
  <c r="AI3089" i="3"/>
  <c r="AH3089" i="3"/>
  <c r="AP3088" i="3"/>
  <c r="AM3088" i="3"/>
  <c r="AL3088" i="3"/>
  <c r="AK3088" i="3"/>
  <c r="AJ3088" i="3"/>
  <c r="AI3088" i="3"/>
  <c r="AH3088" i="3"/>
  <c r="AP3087" i="3"/>
  <c r="AM3087" i="3"/>
  <c r="AL3087" i="3"/>
  <c r="AK3087" i="3"/>
  <c r="AJ3087" i="3"/>
  <c r="AI3087" i="3"/>
  <c r="AH3087" i="3"/>
  <c r="AP3086" i="3"/>
  <c r="AM3086" i="3"/>
  <c r="AL3086" i="3"/>
  <c r="AK3086" i="3"/>
  <c r="AJ3086" i="3"/>
  <c r="AI3086" i="3"/>
  <c r="AH3086" i="3"/>
  <c r="AP3085" i="3"/>
  <c r="AM3085" i="3"/>
  <c r="AL3085" i="3"/>
  <c r="AK3085" i="3"/>
  <c r="AJ3085" i="3"/>
  <c r="AI3085" i="3"/>
  <c r="AH3085" i="3"/>
  <c r="AP3084" i="3"/>
  <c r="AM3084" i="3"/>
  <c r="AL3084" i="3"/>
  <c r="AK3084" i="3"/>
  <c r="AJ3084" i="3"/>
  <c r="AI3084" i="3"/>
  <c r="AH3084" i="3"/>
  <c r="AP3083" i="3"/>
  <c r="AM3083" i="3"/>
  <c r="AL3083" i="3"/>
  <c r="AK3083" i="3"/>
  <c r="AJ3083" i="3"/>
  <c r="AI3083" i="3"/>
  <c r="AH3083" i="3"/>
  <c r="AP3082" i="3"/>
  <c r="AM3082" i="3"/>
  <c r="AL3082" i="3"/>
  <c r="AK3082" i="3"/>
  <c r="AJ3082" i="3"/>
  <c r="AI3082" i="3"/>
  <c r="AH3082" i="3"/>
  <c r="AP3081" i="3"/>
  <c r="AM3081" i="3"/>
  <c r="AL3081" i="3"/>
  <c r="AK3081" i="3"/>
  <c r="AJ3081" i="3"/>
  <c r="AI3081" i="3"/>
  <c r="AH3081" i="3"/>
  <c r="AP3080" i="3"/>
  <c r="AM3080" i="3"/>
  <c r="AL3080" i="3"/>
  <c r="AK3080" i="3"/>
  <c r="AJ3080" i="3"/>
  <c r="AI3080" i="3"/>
  <c r="AH3080" i="3"/>
  <c r="AP3079" i="3"/>
  <c r="AM3079" i="3"/>
  <c r="AL3079" i="3"/>
  <c r="AK3079" i="3"/>
  <c r="AJ3079" i="3"/>
  <c r="AI3079" i="3"/>
  <c r="AH3079" i="3"/>
  <c r="AP3078" i="3"/>
  <c r="AM3078" i="3"/>
  <c r="AL3078" i="3"/>
  <c r="AK3078" i="3"/>
  <c r="AJ3078" i="3"/>
  <c r="AI3078" i="3"/>
  <c r="AH3078" i="3"/>
  <c r="AP3077" i="3"/>
  <c r="AM3077" i="3"/>
  <c r="AL3077" i="3"/>
  <c r="AK3077" i="3"/>
  <c r="AJ3077" i="3"/>
  <c r="AI3077" i="3"/>
  <c r="AH3077" i="3"/>
  <c r="AP3076" i="3"/>
  <c r="AM3076" i="3"/>
  <c r="AL3076" i="3"/>
  <c r="AK3076" i="3"/>
  <c r="AJ3076" i="3"/>
  <c r="AI3076" i="3"/>
  <c r="AH3076" i="3"/>
  <c r="AP3075" i="3"/>
  <c r="AM3075" i="3"/>
  <c r="AL3075" i="3"/>
  <c r="AK3075" i="3"/>
  <c r="AJ3075" i="3"/>
  <c r="AI3075" i="3"/>
  <c r="AH3075" i="3"/>
  <c r="AP3074" i="3"/>
  <c r="AM3074" i="3"/>
  <c r="AL3074" i="3"/>
  <c r="AK3074" i="3"/>
  <c r="AJ3074" i="3"/>
  <c r="AI3074" i="3"/>
  <c r="AH3074" i="3"/>
  <c r="AP3073" i="3"/>
  <c r="AM3073" i="3"/>
  <c r="AL3073" i="3"/>
  <c r="AK3073" i="3"/>
  <c r="AJ3073" i="3"/>
  <c r="AI3073" i="3"/>
  <c r="AH3073" i="3"/>
  <c r="AP3072" i="3"/>
  <c r="AM3072" i="3"/>
  <c r="AL3072" i="3"/>
  <c r="AK3072" i="3"/>
  <c r="AJ3072" i="3"/>
  <c r="AI3072" i="3"/>
  <c r="AH3072" i="3"/>
  <c r="AP3071" i="3"/>
  <c r="AM3071" i="3"/>
  <c r="AL3071" i="3"/>
  <c r="AK3071" i="3"/>
  <c r="AJ3071" i="3"/>
  <c r="AI3071" i="3"/>
  <c r="AH3071" i="3"/>
  <c r="AP3070" i="3"/>
  <c r="AM3070" i="3"/>
  <c r="AL3070" i="3"/>
  <c r="AK3070" i="3"/>
  <c r="AJ3070" i="3"/>
  <c r="AI3070" i="3"/>
  <c r="AH3070" i="3"/>
  <c r="AP3069" i="3"/>
  <c r="AM3069" i="3"/>
  <c r="AL3069" i="3"/>
  <c r="AK3069" i="3"/>
  <c r="AJ3069" i="3"/>
  <c r="AI3069" i="3"/>
  <c r="AH3069" i="3"/>
  <c r="AP3068" i="3"/>
  <c r="AM3068" i="3"/>
  <c r="AL3068" i="3"/>
  <c r="AK3068" i="3"/>
  <c r="AJ3068" i="3"/>
  <c r="AI3068" i="3"/>
  <c r="AH3068" i="3"/>
  <c r="AP3067" i="3"/>
  <c r="AM3067" i="3"/>
  <c r="AL3067" i="3"/>
  <c r="AK3067" i="3"/>
  <c r="AJ3067" i="3"/>
  <c r="AI3067" i="3"/>
  <c r="AH3067" i="3"/>
  <c r="AP3066" i="3"/>
  <c r="AM3066" i="3"/>
  <c r="AL3066" i="3"/>
  <c r="AK3066" i="3"/>
  <c r="AJ3066" i="3"/>
  <c r="AI3066" i="3"/>
  <c r="AH3066" i="3"/>
  <c r="AP3065" i="3"/>
  <c r="AM3065" i="3"/>
  <c r="AL3065" i="3"/>
  <c r="AK3065" i="3"/>
  <c r="AJ3065" i="3"/>
  <c r="AI3065" i="3"/>
  <c r="AH3065" i="3"/>
  <c r="AP3064" i="3"/>
  <c r="AM3064" i="3"/>
  <c r="AL3064" i="3"/>
  <c r="AK3064" i="3"/>
  <c r="AJ3064" i="3"/>
  <c r="AI3064" i="3"/>
  <c r="AH3064" i="3"/>
  <c r="AP3063" i="3"/>
  <c r="AM3063" i="3"/>
  <c r="AL3063" i="3"/>
  <c r="AK3063" i="3"/>
  <c r="AJ3063" i="3"/>
  <c r="AI3063" i="3"/>
  <c r="AH3063" i="3"/>
  <c r="AP3062" i="3"/>
  <c r="AM3062" i="3"/>
  <c r="AL3062" i="3"/>
  <c r="AK3062" i="3"/>
  <c r="AJ3062" i="3"/>
  <c r="AI3062" i="3"/>
  <c r="AH3062" i="3"/>
  <c r="AP3061" i="3"/>
  <c r="AM3061" i="3"/>
  <c r="AL3061" i="3"/>
  <c r="AK3061" i="3"/>
  <c r="AJ3061" i="3"/>
  <c r="AI3061" i="3"/>
  <c r="AH3061" i="3"/>
  <c r="AP3060" i="3"/>
  <c r="AM3060" i="3"/>
  <c r="AL3060" i="3"/>
  <c r="AK3060" i="3"/>
  <c r="AJ3060" i="3"/>
  <c r="AI3060" i="3"/>
  <c r="AH3060" i="3"/>
  <c r="AP3059" i="3"/>
  <c r="AM3059" i="3"/>
  <c r="AL3059" i="3"/>
  <c r="AK3059" i="3"/>
  <c r="AJ3059" i="3"/>
  <c r="AI3059" i="3"/>
  <c r="AH3059" i="3"/>
  <c r="AP3058" i="3"/>
  <c r="AM3058" i="3"/>
  <c r="AL3058" i="3"/>
  <c r="AK3058" i="3"/>
  <c r="AJ3058" i="3"/>
  <c r="AI3058" i="3"/>
  <c r="AH3058" i="3"/>
  <c r="AP3057" i="3"/>
  <c r="AM3057" i="3"/>
  <c r="AL3057" i="3"/>
  <c r="AK3057" i="3"/>
  <c r="AJ3057" i="3"/>
  <c r="AI3057" i="3"/>
  <c r="AH3057" i="3"/>
  <c r="AP3056" i="3"/>
  <c r="AM3056" i="3"/>
  <c r="AL3056" i="3"/>
  <c r="AK3056" i="3"/>
  <c r="AJ3056" i="3"/>
  <c r="AI3056" i="3"/>
  <c r="AH3056" i="3"/>
  <c r="AP3055" i="3"/>
  <c r="AM3055" i="3"/>
  <c r="AL3055" i="3"/>
  <c r="AK3055" i="3"/>
  <c r="AJ3055" i="3"/>
  <c r="AI3055" i="3"/>
  <c r="AH3055" i="3"/>
  <c r="AP3054" i="3"/>
  <c r="AM3054" i="3"/>
  <c r="AL3054" i="3"/>
  <c r="AK3054" i="3"/>
  <c r="AJ3054" i="3"/>
  <c r="AI3054" i="3"/>
  <c r="AH3054" i="3"/>
  <c r="AP3053" i="3"/>
  <c r="AM3053" i="3"/>
  <c r="AL3053" i="3"/>
  <c r="AK3053" i="3"/>
  <c r="AJ3053" i="3"/>
  <c r="AI3053" i="3"/>
  <c r="AH3053" i="3"/>
  <c r="AP3052" i="3"/>
  <c r="AM3052" i="3"/>
  <c r="AL3052" i="3"/>
  <c r="AK3052" i="3"/>
  <c r="AJ3052" i="3"/>
  <c r="AI3052" i="3"/>
  <c r="AH3052" i="3"/>
  <c r="AP3051" i="3"/>
  <c r="AM3051" i="3"/>
  <c r="AL3051" i="3"/>
  <c r="AK3051" i="3"/>
  <c r="AJ3051" i="3"/>
  <c r="AI3051" i="3"/>
  <c r="AH3051" i="3"/>
  <c r="AP3050" i="3"/>
  <c r="AM3050" i="3"/>
  <c r="AL3050" i="3"/>
  <c r="AK3050" i="3"/>
  <c r="AJ3050" i="3"/>
  <c r="AI3050" i="3"/>
  <c r="AH3050" i="3"/>
  <c r="AP3049" i="3"/>
  <c r="AM3049" i="3"/>
  <c r="AL3049" i="3"/>
  <c r="AK3049" i="3"/>
  <c r="AJ3049" i="3"/>
  <c r="AI3049" i="3"/>
  <c r="AH3049" i="3"/>
  <c r="AP3048" i="3"/>
  <c r="AM3048" i="3"/>
  <c r="AL3048" i="3"/>
  <c r="AK3048" i="3"/>
  <c r="AJ3048" i="3"/>
  <c r="AI3048" i="3"/>
  <c r="AH3048" i="3"/>
  <c r="AP3047" i="3"/>
  <c r="AM3047" i="3"/>
  <c r="AL3047" i="3"/>
  <c r="AK3047" i="3"/>
  <c r="AJ3047" i="3"/>
  <c r="AI3047" i="3"/>
  <c r="AH3047" i="3"/>
  <c r="AP3046" i="3"/>
  <c r="AM3046" i="3"/>
  <c r="AL3046" i="3"/>
  <c r="AK3046" i="3"/>
  <c r="AJ3046" i="3"/>
  <c r="AI3046" i="3"/>
  <c r="AH3046" i="3"/>
  <c r="AP3045" i="3"/>
  <c r="AM3045" i="3"/>
  <c r="AL3045" i="3"/>
  <c r="AK3045" i="3"/>
  <c r="AJ3045" i="3"/>
  <c r="AI3045" i="3"/>
  <c r="AH3045" i="3"/>
  <c r="AP3044" i="3"/>
  <c r="AM3044" i="3"/>
  <c r="AL3044" i="3"/>
  <c r="AK3044" i="3"/>
  <c r="AJ3044" i="3"/>
  <c r="AI3044" i="3"/>
  <c r="AH3044" i="3"/>
  <c r="AP3043" i="3"/>
  <c r="AM3043" i="3"/>
  <c r="AL3043" i="3"/>
  <c r="AK3043" i="3"/>
  <c r="AJ3043" i="3"/>
  <c r="AI3043" i="3"/>
  <c r="AH3043" i="3"/>
  <c r="AP3042" i="3"/>
  <c r="AM3042" i="3"/>
  <c r="AL3042" i="3"/>
  <c r="AK3042" i="3"/>
  <c r="AJ3042" i="3"/>
  <c r="AI3042" i="3"/>
  <c r="AH3042" i="3"/>
  <c r="AP3041" i="3"/>
  <c r="AM3041" i="3"/>
  <c r="AL3041" i="3"/>
  <c r="AK3041" i="3"/>
  <c r="AJ3041" i="3"/>
  <c r="AI3041" i="3"/>
  <c r="AH3041" i="3"/>
  <c r="AP3040" i="3"/>
  <c r="AM3040" i="3"/>
  <c r="AL3040" i="3"/>
  <c r="AK3040" i="3"/>
  <c r="AJ3040" i="3"/>
  <c r="AI3040" i="3"/>
  <c r="AH3040" i="3"/>
  <c r="AP3039" i="3"/>
  <c r="AM3039" i="3"/>
  <c r="AL3039" i="3"/>
  <c r="AK3039" i="3"/>
  <c r="AJ3039" i="3"/>
  <c r="AI3039" i="3"/>
  <c r="AH3039" i="3"/>
  <c r="AP3038" i="3"/>
  <c r="AM3038" i="3"/>
  <c r="AL3038" i="3"/>
  <c r="AK3038" i="3"/>
  <c r="AJ3038" i="3"/>
  <c r="AI3038" i="3"/>
  <c r="AH3038" i="3"/>
  <c r="AP3037" i="3"/>
  <c r="AM3037" i="3"/>
  <c r="AL3037" i="3"/>
  <c r="AK3037" i="3"/>
  <c r="AJ3037" i="3"/>
  <c r="AI3037" i="3"/>
  <c r="AH3037" i="3"/>
  <c r="AP3036" i="3"/>
  <c r="AM3036" i="3"/>
  <c r="AL3036" i="3"/>
  <c r="AK3036" i="3"/>
  <c r="AJ3036" i="3"/>
  <c r="AI3036" i="3"/>
  <c r="AH3036" i="3"/>
  <c r="AP3035" i="3"/>
  <c r="AM3035" i="3"/>
  <c r="AL3035" i="3"/>
  <c r="AK3035" i="3"/>
  <c r="AJ3035" i="3"/>
  <c r="AI3035" i="3"/>
  <c r="AH3035" i="3"/>
  <c r="AP3034" i="3"/>
  <c r="AM3034" i="3"/>
  <c r="AL3034" i="3"/>
  <c r="AK3034" i="3"/>
  <c r="AJ3034" i="3"/>
  <c r="AI3034" i="3"/>
  <c r="AH3034" i="3"/>
  <c r="AP3033" i="3"/>
  <c r="AM3033" i="3"/>
  <c r="AL3033" i="3"/>
  <c r="AK3033" i="3"/>
  <c r="AJ3033" i="3"/>
  <c r="AI3033" i="3"/>
  <c r="AH3033" i="3"/>
  <c r="AP3032" i="3"/>
  <c r="AM3032" i="3"/>
  <c r="AL3032" i="3"/>
  <c r="AK3032" i="3"/>
  <c r="AJ3032" i="3"/>
  <c r="AI3032" i="3"/>
  <c r="AH3032" i="3"/>
  <c r="AP3031" i="3"/>
  <c r="AM3031" i="3"/>
  <c r="AL3031" i="3"/>
  <c r="AK3031" i="3"/>
  <c r="AJ3031" i="3"/>
  <c r="AI3031" i="3"/>
  <c r="AH3031" i="3"/>
  <c r="AP3030" i="3"/>
  <c r="AM3030" i="3"/>
  <c r="AL3030" i="3"/>
  <c r="AK3030" i="3"/>
  <c r="AJ3030" i="3"/>
  <c r="AI3030" i="3"/>
  <c r="AH3030" i="3"/>
  <c r="AP3029" i="3"/>
  <c r="AM3029" i="3"/>
  <c r="AL3029" i="3"/>
  <c r="AK3029" i="3"/>
  <c r="AJ3029" i="3"/>
  <c r="AI3029" i="3"/>
  <c r="AH3029" i="3"/>
  <c r="AP3028" i="3"/>
  <c r="AM3028" i="3"/>
  <c r="AL3028" i="3"/>
  <c r="AK3028" i="3"/>
  <c r="AJ3028" i="3"/>
  <c r="AI3028" i="3"/>
  <c r="AH3028" i="3"/>
  <c r="AP3027" i="3"/>
  <c r="AM3027" i="3"/>
  <c r="AL3027" i="3"/>
  <c r="AK3027" i="3"/>
  <c r="AJ3027" i="3"/>
  <c r="AI3027" i="3"/>
  <c r="AH3027" i="3"/>
  <c r="AP3026" i="3"/>
  <c r="AM3026" i="3"/>
  <c r="AL3026" i="3"/>
  <c r="AK3026" i="3"/>
  <c r="AJ3026" i="3"/>
  <c r="AI3026" i="3"/>
  <c r="AH3026" i="3"/>
  <c r="AP3025" i="3"/>
  <c r="AM3025" i="3"/>
  <c r="AL3025" i="3"/>
  <c r="AK3025" i="3"/>
  <c r="AJ3025" i="3"/>
  <c r="AI3025" i="3"/>
  <c r="AH3025" i="3"/>
  <c r="AP3024" i="3"/>
  <c r="AM3024" i="3"/>
  <c r="AL3024" i="3"/>
  <c r="AK3024" i="3"/>
  <c r="AJ3024" i="3"/>
  <c r="AI3024" i="3"/>
  <c r="AH3024" i="3"/>
  <c r="AP3023" i="3"/>
  <c r="AM3023" i="3"/>
  <c r="AL3023" i="3"/>
  <c r="AK3023" i="3"/>
  <c r="AJ3023" i="3"/>
  <c r="AI3023" i="3"/>
  <c r="AH3023" i="3"/>
  <c r="AP3022" i="3"/>
  <c r="AM3022" i="3"/>
  <c r="AL3022" i="3"/>
  <c r="AK3022" i="3"/>
  <c r="AJ3022" i="3"/>
  <c r="AI3022" i="3"/>
  <c r="AH3022" i="3"/>
  <c r="AP3021" i="3"/>
  <c r="AM3021" i="3"/>
  <c r="AL3021" i="3"/>
  <c r="AK3021" i="3"/>
  <c r="AJ3021" i="3"/>
  <c r="AI3021" i="3"/>
  <c r="AH3021" i="3"/>
  <c r="AP3020" i="3"/>
  <c r="AM3020" i="3"/>
  <c r="AL3020" i="3"/>
  <c r="AK3020" i="3"/>
  <c r="AJ3020" i="3"/>
  <c r="AI3020" i="3"/>
  <c r="AH3020" i="3"/>
  <c r="AP3019" i="3"/>
  <c r="AM3019" i="3"/>
  <c r="AL3019" i="3"/>
  <c r="AK3019" i="3"/>
  <c r="AJ3019" i="3"/>
  <c r="AI3019" i="3"/>
  <c r="AH3019" i="3"/>
  <c r="AP3018" i="3"/>
  <c r="AM3018" i="3"/>
  <c r="AL3018" i="3"/>
  <c r="AK3018" i="3"/>
  <c r="AJ3018" i="3"/>
  <c r="AI3018" i="3"/>
  <c r="AH3018" i="3"/>
  <c r="AP3017" i="3"/>
  <c r="AM3017" i="3"/>
  <c r="AL3017" i="3"/>
  <c r="AK3017" i="3"/>
  <c r="AJ3017" i="3"/>
  <c r="AI3017" i="3"/>
  <c r="AH3017" i="3"/>
  <c r="AP3016" i="3"/>
  <c r="AM3016" i="3"/>
  <c r="AL3016" i="3"/>
  <c r="AK3016" i="3"/>
  <c r="AJ3016" i="3"/>
  <c r="AI3016" i="3"/>
  <c r="AH3016" i="3"/>
  <c r="AP3015" i="3"/>
  <c r="AM3015" i="3"/>
  <c r="AL3015" i="3"/>
  <c r="AK3015" i="3"/>
  <c r="AJ3015" i="3"/>
  <c r="AI3015" i="3"/>
  <c r="AH3015" i="3"/>
  <c r="AP3014" i="3"/>
  <c r="AM3014" i="3"/>
  <c r="AL3014" i="3"/>
  <c r="AK3014" i="3"/>
  <c r="AJ3014" i="3"/>
  <c r="AI3014" i="3"/>
  <c r="AH3014" i="3"/>
  <c r="AP3013" i="3"/>
  <c r="AM3013" i="3"/>
  <c r="AL3013" i="3"/>
  <c r="AK3013" i="3"/>
  <c r="AJ3013" i="3"/>
  <c r="AI3013" i="3"/>
  <c r="AH3013" i="3"/>
  <c r="AP3012" i="3"/>
  <c r="AM3012" i="3"/>
  <c r="AL3012" i="3"/>
  <c r="AK3012" i="3"/>
  <c r="AJ3012" i="3"/>
  <c r="AI3012" i="3"/>
  <c r="AH3012" i="3"/>
  <c r="AP3011" i="3"/>
  <c r="AM3011" i="3"/>
  <c r="AL3011" i="3"/>
  <c r="AK3011" i="3"/>
  <c r="AJ3011" i="3"/>
  <c r="AI3011" i="3"/>
  <c r="AH3011" i="3"/>
  <c r="AP3010" i="3"/>
  <c r="AM3010" i="3"/>
  <c r="AL3010" i="3"/>
  <c r="AK3010" i="3"/>
  <c r="AJ3010" i="3"/>
  <c r="AI3010" i="3"/>
  <c r="AH3010" i="3"/>
  <c r="AP3009" i="3"/>
  <c r="AM3009" i="3"/>
  <c r="AL3009" i="3"/>
  <c r="AK3009" i="3"/>
  <c r="AJ3009" i="3"/>
  <c r="AI3009" i="3"/>
  <c r="AH3009" i="3"/>
  <c r="AP3008" i="3"/>
  <c r="AM3008" i="3"/>
  <c r="AL3008" i="3"/>
  <c r="AK3008" i="3"/>
  <c r="AJ3008" i="3"/>
  <c r="AI3008" i="3"/>
  <c r="AH3008" i="3"/>
  <c r="AP3007" i="3"/>
  <c r="AM3007" i="3"/>
  <c r="AL3007" i="3"/>
  <c r="AK3007" i="3"/>
  <c r="AJ3007" i="3"/>
  <c r="AI3007" i="3"/>
  <c r="AH3007" i="3"/>
  <c r="AP3006" i="3"/>
  <c r="AM3006" i="3"/>
  <c r="AL3006" i="3"/>
  <c r="AK3006" i="3"/>
  <c r="AJ3006" i="3"/>
  <c r="AI3006" i="3"/>
  <c r="AH3006" i="3"/>
  <c r="AP3005" i="3"/>
  <c r="AM3005" i="3"/>
  <c r="AL3005" i="3"/>
  <c r="AK3005" i="3"/>
  <c r="AJ3005" i="3"/>
  <c r="AI3005" i="3"/>
  <c r="AH3005" i="3"/>
  <c r="AP3004" i="3"/>
  <c r="AM3004" i="3"/>
  <c r="AL3004" i="3"/>
  <c r="AK3004" i="3"/>
  <c r="AJ3004" i="3"/>
  <c r="AI3004" i="3"/>
  <c r="AH3004" i="3"/>
  <c r="AP3003" i="3"/>
  <c r="AM3003" i="3"/>
  <c r="AL3003" i="3"/>
  <c r="AK3003" i="3"/>
  <c r="AJ3003" i="3"/>
  <c r="AI3003" i="3"/>
  <c r="AH3003" i="3"/>
  <c r="AP3002" i="3"/>
  <c r="AM3002" i="3"/>
  <c r="AL3002" i="3"/>
  <c r="AK3002" i="3"/>
  <c r="AJ3002" i="3"/>
  <c r="AI3002" i="3"/>
  <c r="AH3002" i="3"/>
  <c r="AP3001" i="3"/>
  <c r="AM3001" i="3"/>
  <c r="AL3001" i="3"/>
  <c r="AK3001" i="3"/>
  <c r="AJ3001" i="3"/>
  <c r="AI3001" i="3"/>
  <c r="AH3001" i="3"/>
  <c r="AP3000" i="3"/>
  <c r="AM3000" i="3"/>
  <c r="AL3000" i="3"/>
  <c r="AK3000" i="3"/>
  <c r="AJ3000" i="3"/>
  <c r="AI3000" i="3"/>
  <c r="AH3000" i="3"/>
  <c r="AP2999" i="3"/>
  <c r="AM2999" i="3"/>
  <c r="AL2999" i="3"/>
  <c r="AK2999" i="3"/>
  <c r="AJ2999" i="3"/>
  <c r="AI2999" i="3"/>
  <c r="AH2999" i="3"/>
  <c r="AP2998" i="3"/>
  <c r="AM2998" i="3"/>
  <c r="AL2998" i="3"/>
  <c r="AK2998" i="3"/>
  <c r="AJ2998" i="3"/>
  <c r="AI2998" i="3"/>
  <c r="AH2998" i="3"/>
  <c r="AP2997" i="3"/>
  <c r="AM2997" i="3"/>
  <c r="AL2997" i="3"/>
  <c r="AK2997" i="3"/>
  <c r="AJ2997" i="3"/>
  <c r="AI2997" i="3"/>
  <c r="AH2997" i="3"/>
  <c r="AP2996" i="3"/>
  <c r="AM2996" i="3"/>
  <c r="AL2996" i="3"/>
  <c r="AK2996" i="3"/>
  <c r="AJ2996" i="3"/>
  <c r="AI2996" i="3"/>
  <c r="AH2996" i="3"/>
  <c r="AP2995" i="3"/>
  <c r="AM2995" i="3"/>
  <c r="AL2995" i="3"/>
  <c r="AK2995" i="3"/>
  <c r="AJ2995" i="3"/>
  <c r="AI2995" i="3"/>
  <c r="AH2995" i="3"/>
  <c r="AP2994" i="3"/>
  <c r="AM2994" i="3"/>
  <c r="AL2994" i="3"/>
  <c r="AK2994" i="3"/>
  <c r="AJ2994" i="3"/>
  <c r="AI2994" i="3"/>
  <c r="AH2994" i="3"/>
  <c r="AP2993" i="3"/>
  <c r="AM2993" i="3"/>
  <c r="AL2993" i="3"/>
  <c r="AK2993" i="3"/>
  <c r="AJ2993" i="3"/>
  <c r="AI2993" i="3"/>
  <c r="AH2993" i="3"/>
  <c r="AP2992" i="3"/>
  <c r="AM2992" i="3"/>
  <c r="AL2992" i="3"/>
  <c r="AK2992" i="3"/>
  <c r="AJ2992" i="3"/>
  <c r="AI2992" i="3"/>
  <c r="AH2992" i="3"/>
  <c r="AP2991" i="3"/>
  <c r="AM2991" i="3"/>
  <c r="AL2991" i="3"/>
  <c r="AK2991" i="3"/>
  <c r="AJ2991" i="3"/>
  <c r="AI2991" i="3"/>
  <c r="AH2991" i="3"/>
  <c r="AP2990" i="3"/>
  <c r="AM2990" i="3"/>
  <c r="AL2990" i="3"/>
  <c r="AK2990" i="3"/>
  <c r="AJ2990" i="3"/>
  <c r="AI2990" i="3"/>
  <c r="AH2990" i="3"/>
  <c r="AP2989" i="3"/>
  <c r="AM2989" i="3"/>
  <c r="AL2989" i="3"/>
  <c r="AK2989" i="3"/>
  <c r="AJ2989" i="3"/>
  <c r="AI2989" i="3"/>
  <c r="AH2989" i="3"/>
  <c r="AP2988" i="3"/>
  <c r="AM2988" i="3"/>
  <c r="AL2988" i="3"/>
  <c r="AK2988" i="3"/>
  <c r="AJ2988" i="3"/>
  <c r="AI2988" i="3"/>
  <c r="AH2988" i="3"/>
  <c r="AP2987" i="3"/>
  <c r="AM2987" i="3"/>
  <c r="AL2987" i="3"/>
  <c r="AK2987" i="3"/>
  <c r="AJ2987" i="3"/>
  <c r="AI2987" i="3"/>
  <c r="AH2987" i="3"/>
  <c r="AP2986" i="3"/>
  <c r="AM2986" i="3"/>
  <c r="AL2986" i="3"/>
  <c r="AK2986" i="3"/>
  <c r="AJ2986" i="3"/>
  <c r="AI2986" i="3"/>
  <c r="AH2986" i="3"/>
  <c r="AP2985" i="3"/>
  <c r="AM2985" i="3"/>
  <c r="AL2985" i="3"/>
  <c r="AK2985" i="3"/>
  <c r="AJ2985" i="3"/>
  <c r="AI2985" i="3"/>
  <c r="AH2985" i="3"/>
  <c r="AP2984" i="3"/>
  <c r="AM2984" i="3"/>
  <c r="AL2984" i="3"/>
  <c r="AK2984" i="3"/>
  <c r="AJ2984" i="3"/>
  <c r="AI2984" i="3"/>
  <c r="AH2984" i="3"/>
  <c r="AP2983" i="3"/>
  <c r="AM2983" i="3"/>
  <c r="AL2983" i="3"/>
  <c r="AK2983" i="3"/>
  <c r="AJ2983" i="3"/>
  <c r="AI2983" i="3"/>
  <c r="AH2983" i="3"/>
  <c r="AP2982" i="3"/>
  <c r="AM2982" i="3"/>
  <c r="AL2982" i="3"/>
  <c r="AK2982" i="3"/>
  <c r="AJ2982" i="3"/>
  <c r="AI2982" i="3"/>
  <c r="AH2982" i="3"/>
  <c r="AP2981" i="3"/>
  <c r="AM2981" i="3"/>
  <c r="AL2981" i="3"/>
  <c r="AK2981" i="3"/>
  <c r="AJ2981" i="3"/>
  <c r="AI2981" i="3"/>
  <c r="AH2981" i="3"/>
  <c r="AP2980" i="3"/>
  <c r="AM2980" i="3"/>
  <c r="AL2980" i="3"/>
  <c r="AK2980" i="3"/>
  <c r="AJ2980" i="3"/>
  <c r="AI2980" i="3"/>
  <c r="AH2980" i="3"/>
  <c r="AP2979" i="3"/>
  <c r="AM2979" i="3"/>
  <c r="AL2979" i="3"/>
  <c r="AK2979" i="3"/>
  <c r="AJ2979" i="3"/>
  <c r="AI2979" i="3"/>
  <c r="AH2979" i="3"/>
  <c r="AP2978" i="3"/>
  <c r="AM2978" i="3"/>
  <c r="AL2978" i="3"/>
  <c r="AK2978" i="3"/>
  <c r="AJ2978" i="3"/>
  <c r="AI2978" i="3"/>
  <c r="AH2978" i="3"/>
  <c r="AP2977" i="3"/>
  <c r="AM2977" i="3"/>
  <c r="AL2977" i="3"/>
  <c r="AK2977" i="3"/>
  <c r="AJ2977" i="3"/>
  <c r="AI2977" i="3"/>
  <c r="AH2977" i="3"/>
  <c r="AP2976" i="3"/>
  <c r="AM2976" i="3"/>
  <c r="AL2976" i="3"/>
  <c r="AK2976" i="3"/>
  <c r="AJ2976" i="3"/>
  <c r="AI2976" i="3"/>
  <c r="AH2976" i="3"/>
  <c r="AP2975" i="3"/>
  <c r="AM2975" i="3"/>
  <c r="AL2975" i="3"/>
  <c r="AK2975" i="3"/>
  <c r="AJ2975" i="3"/>
  <c r="AI2975" i="3"/>
  <c r="AH2975" i="3"/>
  <c r="AP2974" i="3"/>
  <c r="AM2974" i="3"/>
  <c r="AL2974" i="3"/>
  <c r="AK2974" i="3"/>
  <c r="AJ2974" i="3"/>
  <c r="AI2974" i="3"/>
  <c r="AH2974" i="3"/>
  <c r="AP2973" i="3"/>
  <c r="AM2973" i="3"/>
  <c r="AL2973" i="3"/>
  <c r="AK2973" i="3"/>
  <c r="AJ2973" i="3"/>
  <c r="AI2973" i="3"/>
  <c r="AH2973" i="3"/>
  <c r="AP2972" i="3"/>
  <c r="AM2972" i="3"/>
  <c r="AL2972" i="3"/>
  <c r="AK2972" i="3"/>
  <c r="AJ2972" i="3"/>
  <c r="AI2972" i="3"/>
  <c r="AH2972" i="3"/>
  <c r="AP2971" i="3"/>
  <c r="AM2971" i="3"/>
  <c r="AL2971" i="3"/>
  <c r="AK2971" i="3"/>
  <c r="AJ2971" i="3"/>
  <c r="AI2971" i="3"/>
  <c r="AH2971" i="3"/>
  <c r="AP2970" i="3"/>
  <c r="AM2970" i="3"/>
  <c r="AL2970" i="3"/>
  <c r="AK2970" i="3"/>
  <c r="AJ2970" i="3"/>
  <c r="AI2970" i="3"/>
  <c r="AH2970" i="3"/>
  <c r="AP2969" i="3"/>
  <c r="AM2969" i="3"/>
  <c r="AL2969" i="3"/>
  <c r="AK2969" i="3"/>
  <c r="AJ2969" i="3"/>
  <c r="AI2969" i="3"/>
  <c r="AH2969" i="3"/>
  <c r="AP2968" i="3"/>
  <c r="AM2968" i="3"/>
  <c r="AL2968" i="3"/>
  <c r="AK2968" i="3"/>
  <c r="AJ2968" i="3"/>
  <c r="AI2968" i="3"/>
  <c r="AH2968" i="3"/>
  <c r="AP2967" i="3"/>
  <c r="AM2967" i="3"/>
  <c r="AL2967" i="3"/>
  <c r="AK2967" i="3"/>
  <c r="AJ2967" i="3"/>
  <c r="AI2967" i="3"/>
  <c r="AH2967" i="3"/>
  <c r="AP2966" i="3"/>
  <c r="AM2966" i="3"/>
  <c r="AL2966" i="3"/>
  <c r="AK2966" i="3"/>
  <c r="AJ2966" i="3"/>
  <c r="AI2966" i="3"/>
  <c r="AH2966" i="3"/>
  <c r="AP2965" i="3"/>
  <c r="AM2965" i="3"/>
  <c r="AL2965" i="3"/>
  <c r="AK2965" i="3"/>
  <c r="AJ2965" i="3"/>
  <c r="AI2965" i="3"/>
  <c r="AH2965" i="3"/>
  <c r="AP2964" i="3"/>
  <c r="AM2964" i="3"/>
  <c r="AL2964" i="3"/>
  <c r="AK2964" i="3"/>
  <c r="AJ2964" i="3"/>
  <c r="AI2964" i="3"/>
  <c r="AH2964" i="3"/>
  <c r="AP2963" i="3"/>
  <c r="AM2963" i="3"/>
  <c r="AL2963" i="3"/>
  <c r="AK2963" i="3"/>
  <c r="AJ2963" i="3"/>
  <c r="AI2963" i="3"/>
  <c r="AH2963" i="3"/>
  <c r="AP2962" i="3"/>
  <c r="AM2962" i="3"/>
  <c r="AL2962" i="3"/>
  <c r="AK2962" i="3"/>
  <c r="AJ2962" i="3"/>
  <c r="AI2962" i="3"/>
  <c r="AH2962" i="3"/>
  <c r="AP2961" i="3"/>
  <c r="AM2961" i="3"/>
  <c r="AL2961" i="3"/>
  <c r="AK2961" i="3"/>
  <c r="AJ2961" i="3"/>
  <c r="AI2961" i="3"/>
  <c r="AH2961" i="3"/>
  <c r="AP2960" i="3"/>
  <c r="AM2960" i="3"/>
  <c r="AL2960" i="3"/>
  <c r="AK2960" i="3"/>
  <c r="AJ2960" i="3"/>
  <c r="AI2960" i="3"/>
  <c r="AH2960" i="3"/>
  <c r="AP2959" i="3"/>
  <c r="AM2959" i="3"/>
  <c r="AL2959" i="3"/>
  <c r="AK2959" i="3"/>
  <c r="AJ2959" i="3"/>
  <c r="AI2959" i="3"/>
  <c r="AH2959" i="3"/>
  <c r="AP2958" i="3"/>
  <c r="AM2958" i="3"/>
  <c r="AL2958" i="3"/>
  <c r="AK2958" i="3"/>
  <c r="AJ2958" i="3"/>
  <c r="AI2958" i="3"/>
  <c r="AH2958" i="3"/>
  <c r="AP2957" i="3"/>
  <c r="AM2957" i="3"/>
  <c r="AL2957" i="3"/>
  <c r="AK2957" i="3"/>
  <c r="AJ2957" i="3"/>
  <c r="AI2957" i="3"/>
  <c r="AH2957" i="3"/>
  <c r="AP2956" i="3"/>
  <c r="AM2956" i="3"/>
  <c r="AL2956" i="3"/>
  <c r="AK2956" i="3"/>
  <c r="AJ2956" i="3"/>
  <c r="AI2956" i="3"/>
  <c r="AH2956" i="3"/>
  <c r="AP2955" i="3"/>
  <c r="AM2955" i="3"/>
  <c r="AL2955" i="3"/>
  <c r="AK2955" i="3"/>
  <c r="AJ2955" i="3"/>
  <c r="AI2955" i="3"/>
  <c r="AH2955" i="3"/>
  <c r="AP2954" i="3"/>
  <c r="AM2954" i="3"/>
  <c r="AL2954" i="3"/>
  <c r="AK2954" i="3"/>
  <c r="AJ2954" i="3"/>
  <c r="AI2954" i="3"/>
  <c r="AH2954" i="3"/>
  <c r="AP2953" i="3"/>
  <c r="AM2953" i="3"/>
  <c r="AL2953" i="3"/>
  <c r="AK2953" i="3"/>
  <c r="AJ2953" i="3"/>
  <c r="AI2953" i="3"/>
  <c r="AH2953" i="3"/>
  <c r="AP2952" i="3"/>
  <c r="AM2952" i="3"/>
  <c r="AL2952" i="3"/>
  <c r="AK2952" i="3"/>
  <c r="AJ2952" i="3"/>
  <c r="AI2952" i="3"/>
  <c r="AH2952" i="3"/>
  <c r="AP2951" i="3"/>
  <c r="AM2951" i="3"/>
  <c r="AL2951" i="3"/>
  <c r="AK2951" i="3"/>
  <c r="AJ2951" i="3"/>
  <c r="AI2951" i="3"/>
  <c r="AH2951" i="3"/>
  <c r="AP2950" i="3"/>
  <c r="AM2950" i="3"/>
  <c r="AL2950" i="3"/>
  <c r="AK2950" i="3"/>
  <c r="AJ2950" i="3"/>
  <c r="AI2950" i="3"/>
  <c r="AH2950" i="3"/>
  <c r="AP2949" i="3"/>
  <c r="AM2949" i="3"/>
  <c r="AL2949" i="3"/>
  <c r="AK2949" i="3"/>
  <c r="AJ2949" i="3"/>
  <c r="AI2949" i="3"/>
  <c r="AH2949" i="3"/>
  <c r="AP2948" i="3"/>
  <c r="AM2948" i="3"/>
  <c r="AL2948" i="3"/>
  <c r="AK2948" i="3"/>
  <c r="AJ2948" i="3"/>
  <c r="AI2948" i="3"/>
  <c r="AH2948" i="3"/>
  <c r="AP2947" i="3"/>
  <c r="AM2947" i="3"/>
  <c r="AL2947" i="3"/>
  <c r="AK2947" i="3"/>
  <c r="AJ2947" i="3"/>
  <c r="AI2947" i="3"/>
  <c r="AH2947" i="3"/>
  <c r="AP2946" i="3"/>
  <c r="AM2946" i="3"/>
  <c r="AL2946" i="3"/>
  <c r="AK2946" i="3"/>
  <c r="AJ2946" i="3"/>
  <c r="AI2946" i="3"/>
  <c r="AH2946" i="3"/>
  <c r="AP2945" i="3"/>
  <c r="AM2945" i="3"/>
  <c r="AL2945" i="3"/>
  <c r="AK2945" i="3"/>
  <c r="AJ2945" i="3"/>
  <c r="AI2945" i="3"/>
  <c r="AH2945" i="3"/>
  <c r="AP2944" i="3"/>
  <c r="AM2944" i="3"/>
  <c r="AL2944" i="3"/>
  <c r="AK2944" i="3"/>
  <c r="AJ2944" i="3"/>
  <c r="AI2944" i="3"/>
  <c r="AH2944" i="3"/>
  <c r="AP2943" i="3"/>
  <c r="AM2943" i="3"/>
  <c r="AL2943" i="3"/>
  <c r="AK2943" i="3"/>
  <c r="AJ2943" i="3"/>
  <c r="AI2943" i="3"/>
  <c r="AH2943" i="3"/>
  <c r="AP2942" i="3"/>
  <c r="AM2942" i="3"/>
  <c r="AL2942" i="3"/>
  <c r="AK2942" i="3"/>
  <c r="AJ2942" i="3"/>
  <c r="AI2942" i="3"/>
  <c r="AH2942" i="3"/>
  <c r="AP2941" i="3"/>
  <c r="AM2941" i="3"/>
  <c r="AL2941" i="3"/>
  <c r="AK2941" i="3"/>
  <c r="AJ2941" i="3"/>
  <c r="AI2941" i="3"/>
  <c r="AH2941" i="3"/>
  <c r="AP2940" i="3"/>
  <c r="AM2940" i="3"/>
  <c r="AL2940" i="3"/>
  <c r="AK2940" i="3"/>
  <c r="AJ2940" i="3"/>
  <c r="AI2940" i="3"/>
  <c r="AH2940" i="3"/>
  <c r="AP2939" i="3"/>
  <c r="AM2939" i="3"/>
  <c r="AL2939" i="3"/>
  <c r="AK2939" i="3"/>
  <c r="AJ2939" i="3"/>
  <c r="AI2939" i="3"/>
  <c r="AH2939" i="3"/>
  <c r="AP2938" i="3"/>
  <c r="AM2938" i="3"/>
  <c r="AL2938" i="3"/>
  <c r="AK2938" i="3"/>
  <c r="AJ2938" i="3"/>
  <c r="AI2938" i="3"/>
  <c r="AH2938" i="3"/>
  <c r="AP2937" i="3"/>
  <c r="AM2937" i="3"/>
  <c r="AL2937" i="3"/>
  <c r="AK2937" i="3"/>
  <c r="AJ2937" i="3"/>
  <c r="AI2937" i="3"/>
  <c r="AH2937" i="3"/>
  <c r="AP2936" i="3"/>
  <c r="AM2936" i="3"/>
  <c r="AL2936" i="3"/>
  <c r="AK2936" i="3"/>
  <c r="AJ2936" i="3"/>
  <c r="AI2936" i="3"/>
  <c r="AH2936" i="3"/>
  <c r="AP2935" i="3"/>
  <c r="AM2935" i="3"/>
  <c r="AL2935" i="3"/>
  <c r="AK2935" i="3"/>
  <c r="AJ2935" i="3"/>
  <c r="AI2935" i="3"/>
  <c r="AH2935" i="3"/>
  <c r="AP2934" i="3"/>
  <c r="AM2934" i="3"/>
  <c r="AL2934" i="3"/>
  <c r="AK2934" i="3"/>
  <c r="AJ2934" i="3"/>
  <c r="AI2934" i="3"/>
  <c r="AH2934" i="3"/>
  <c r="AP2933" i="3"/>
  <c r="AM2933" i="3"/>
  <c r="AL2933" i="3"/>
  <c r="AK2933" i="3"/>
  <c r="AJ2933" i="3"/>
  <c r="AI2933" i="3"/>
  <c r="AH2933" i="3"/>
  <c r="AP2932" i="3"/>
  <c r="AM2932" i="3"/>
  <c r="AL2932" i="3"/>
  <c r="AK2932" i="3"/>
  <c r="AJ2932" i="3"/>
  <c r="AI2932" i="3"/>
  <c r="AH2932" i="3"/>
  <c r="AP2931" i="3"/>
  <c r="AM2931" i="3"/>
  <c r="AL2931" i="3"/>
  <c r="AK2931" i="3"/>
  <c r="AJ2931" i="3"/>
  <c r="AI2931" i="3"/>
  <c r="AH2931" i="3"/>
  <c r="AP2930" i="3"/>
  <c r="AM2930" i="3"/>
  <c r="AL2930" i="3"/>
  <c r="AK2930" i="3"/>
  <c r="AJ2930" i="3"/>
  <c r="AI2930" i="3"/>
  <c r="AH2930" i="3"/>
  <c r="AP2929" i="3"/>
  <c r="AM2929" i="3"/>
  <c r="AL2929" i="3"/>
  <c r="AK2929" i="3"/>
  <c r="AJ2929" i="3"/>
  <c r="AI2929" i="3"/>
  <c r="AH2929" i="3"/>
  <c r="AP2928" i="3"/>
  <c r="AM2928" i="3"/>
  <c r="AL2928" i="3"/>
  <c r="AK2928" i="3"/>
  <c r="AJ2928" i="3"/>
  <c r="AI2928" i="3"/>
  <c r="AH2928" i="3"/>
  <c r="AP2927" i="3"/>
  <c r="AM2927" i="3"/>
  <c r="AL2927" i="3"/>
  <c r="AK2927" i="3"/>
  <c r="AJ2927" i="3"/>
  <c r="AI2927" i="3"/>
  <c r="AH2927" i="3"/>
  <c r="AP2926" i="3"/>
  <c r="AM2926" i="3"/>
  <c r="AL2926" i="3"/>
  <c r="AK2926" i="3"/>
  <c r="AJ2926" i="3"/>
  <c r="AI2926" i="3"/>
  <c r="AH2926" i="3"/>
  <c r="AP2925" i="3"/>
  <c r="AM2925" i="3"/>
  <c r="AL2925" i="3"/>
  <c r="AK2925" i="3"/>
  <c r="AJ2925" i="3"/>
  <c r="AI2925" i="3"/>
  <c r="AH2925" i="3"/>
  <c r="AP2924" i="3"/>
  <c r="AM2924" i="3"/>
  <c r="AL2924" i="3"/>
  <c r="AK2924" i="3"/>
  <c r="AJ2924" i="3"/>
  <c r="AI2924" i="3"/>
  <c r="AH2924" i="3"/>
  <c r="AP2923" i="3"/>
  <c r="AM2923" i="3"/>
  <c r="AL2923" i="3"/>
  <c r="AK2923" i="3"/>
  <c r="AJ2923" i="3"/>
  <c r="AI2923" i="3"/>
  <c r="AH2923" i="3"/>
  <c r="AP2922" i="3"/>
  <c r="AM2922" i="3"/>
  <c r="AL2922" i="3"/>
  <c r="AK2922" i="3"/>
  <c r="AJ2922" i="3"/>
  <c r="AI2922" i="3"/>
  <c r="AH2922" i="3"/>
  <c r="AP2921" i="3"/>
  <c r="AM2921" i="3"/>
  <c r="AL2921" i="3"/>
  <c r="AK2921" i="3"/>
  <c r="AJ2921" i="3"/>
  <c r="AI2921" i="3"/>
  <c r="AH2921" i="3"/>
  <c r="AP2920" i="3"/>
  <c r="AM2920" i="3"/>
  <c r="AL2920" i="3"/>
  <c r="AK2920" i="3"/>
  <c r="AJ2920" i="3"/>
  <c r="AI2920" i="3"/>
  <c r="AH2920" i="3"/>
  <c r="AP2919" i="3"/>
  <c r="AM2919" i="3"/>
  <c r="AL2919" i="3"/>
  <c r="AK2919" i="3"/>
  <c r="AJ2919" i="3"/>
  <c r="AI2919" i="3"/>
  <c r="AH2919" i="3"/>
  <c r="AP2918" i="3"/>
  <c r="AM2918" i="3"/>
  <c r="AL2918" i="3"/>
  <c r="AK2918" i="3"/>
  <c r="AJ2918" i="3"/>
  <c r="AI2918" i="3"/>
  <c r="AH2918" i="3"/>
  <c r="AP2917" i="3"/>
  <c r="AM2917" i="3"/>
  <c r="AL2917" i="3"/>
  <c r="AK2917" i="3"/>
  <c r="AJ2917" i="3"/>
  <c r="AI2917" i="3"/>
  <c r="AH2917" i="3"/>
  <c r="AP2916" i="3"/>
  <c r="AM2916" i="3"/>
  <c r="AL2916" i="3"/>
  <c r="AK2916" i="3"/>
  <c r="AJ2916" i="3"/>
  <c r="AI2916" i="3"/>
  <c r="AH2916" i="3"/>
  <c r="AP2915" i="3"/>
  <c r="AM2915" i="3"/>
  <c r="AL2915" i="3"/>
  <c r="AK2915" i="3"/>
  <c r="AJ2915" i="3"/>
  <c r="AI2915" i="3"/>
  <c r="AH2915" i="3"/>
  <c r="AP2914" i="3"/>
  <c r="AM2914" i="3"/>
  <c r="AL2914" i="3"/>
  <c r="AK2914" i="3"/>
  <c r="AJ2914" i="3"/>
  <c r="AI2914" i="3"/>
  <c r="AH2914" i="3"/>
  <c r="AP2913" i="3"/>
  <c r="AM2913" i="3"/>
  <c r="AL2913" i="3"/>
  <c r="AK2913" i="3"/>
  <c r="AJ2913" i="3"/>
  <c r="AI2913" i="3"/>
  <c r="AH2913" i="3"/>
  <c r="AP2912" i="3"/>
  <c r="AM2912" i="3"/>
  <c r="AL2912" i="3"/>
  <c r="AK2912" i="3"/>
  <c r="AJ2912" i="3"/>
  <c r="AI2912" i="3"/>
  <c r="AH2912" i="3"/>
  <c r="AP2911" i="3"/>
  <c r="AM2911" i="3"/>
  <c r="AL2911" i="3"/>
  <c r="AK2911" i="3"/>
  <c r="AJ2911" i="3"/>
  <c r="AI2911" i="3"/>
  <c r="AH2911" i="3"/>
  <c r="AP2910" i="3"/>
  <c r="AM2910" i="3"/>
  <c r="AL2910" i="3"/>
  <c r="AK2910" i="3"/>
  <c r="AJ2910" i="3"/>
  <c r="AI2910" i="3"/>
  <c r="AH2910" i="3"/>
  <c r="AP2909" i="3"/>
  <c r="AM2909" i="3"/>
  <c r="AL2909" i="3"/>
  <c r="AK2909" i="3"/>
  <c r="AJ2909" i="3"/>
  <c r="AI2909" i="3"/>
  <c r="AH2909" i="3"/>
  <c r="AP2908" i="3"/>
  <c r="AM2908" i="3"/>
  <c r="AL2908" i="3"/>
  <c r="AK2908" i="3"/>
  <c r="AJ2908" i="3"/>
  <c r="AI2908" i="3"/>
  <c r="AH2908" i="3"/>
  <c r="AP2907" i="3"/>
  <c r="AM2907" i="3"/>
  <c r="AL2907" i="3"/>
  <c r="AK2907" i="3"/>
  <c r="AJ2907" i="3"/>
  <c r="AI2907" i="3"/>
  <c r="AH2907" i="3"/>
  <c r="AP2906" i="3"/>
  <c r="AM2906" i="3"/>
  <c r="AL2906" i="3"/>
  <c r="AK2906" i="3"/>
  <c r="AJ2906" i="3"/>
  <c r="AI2906" i="3"/>
  <c r="AH2906" i="3"/>
  <c r="AP2905" i="3"/>
  <c r="AM2905" i="3"/>
  <c r="AL2905" i="3"/>
  <c r="AK2905" i="3"/>
  <c r="AJ2905" i="3"/>
  <c r="AI2905" i="3"/>
  <c r="AH2905" i="3"/>
  <c r="AP2904" i="3"/>
  <c r="AM2904" i="3"/>
  <c r="AL2904" i="3"/>
  <c r="AK2904" i="3"/>
  <c r="AJ2904" i="3"/>
  <c r="AI2904" i="3"/>
  <c r="AH2904" i="3"/>
  <c r="AP2903" i="3"/>
  <c r="AM2903" i="3"/>
  <c r="AL2903" i="3"/>
  <c r="AK2903" i="3"/>
  <c r="AJ2903" i="3"/>
  <c r="AI2903" i="3"/>
  <c r="AH2903" i="3"/>
  <c r="AP2902" i="3"/>
  <c r="AM2902" i="3"/>
  <c r="AL2902" i="3"/>
  <c r="AK2902" i="3"/>
  <c r="AJ2902" i="3"/>
  <c r="AI2902" i="3"/>
  <c r="AH2902" i="3"/>
  <c r="AP2901" i="3"/>
  <c r="AM2901" i="3"/>
  <c r="AL2901" i="3"/>
  <c r="AK2901" i="3"/>
  <c r="AJ2901" i="3"/>
  <c r="AI2901" i="3"/>
  <c r="AH2901" i="3"/>
  <c r="AP2900" i="3"/>
  <c r="AM2900" i="3"/>
  <c r="AL2900" i="3"/>
  <c r="AK2900" i="3"/>
  <c r="AJ2900" i="3"/>
  <c r="AI2900" i="3"/>
  <c r="AH2900" i="3"/>
  <c r="AP2899" i="3"/>
  <c r="AM2899" i="3"/>
  <c r="AL2899" i="3"/>
  <c r="AK2899" i="3"/>
  <c r="AJ2899" i="3"/>
  <c r="AI2899" i="3"/>
  <c r="AH2899" i="3"/>
  <c r="AP2898" i="3"/>
  <c r="AM2898" i="3"/>
  <c r="AL2898" i="3"/>
  <c r="AK2898" i="3"/>
  <c r="AJ2898" i="3"/>
  <c r="AI2898" i="3"/>
  <c r="AH2898" i="3"/>
  <c r="AP2897" i="3"/>
  <c r="AM2897" i="3"/>
  <c r="AL2897" i="3"/>
  <c r="AK2897" i="3"/>
  <c r="AJ2897" i="3"/>
  <c r="AI2897" i="3"/>
  <c r="AH2897" i="3"/>
  <c r="AP2896" i="3"/>
  <c r="AM2896" i="3"/>
  <c r="AL2896" i="3"/>
  <c r="AK2896" i="3"/>
  <c r="AJ2896" i="3"/>
  <c r="AI2896" i="3"/>
  <c r="AH2896" i="3"/>
  <c r="AP2895" i="3"/>
  <c r="AM2895" i="3"/>
  <c r="AL2895" i="3"/>
  <c r="AK2895" i="3"/>
  <c r="AJ2895" i="3"/>
  <c r="AI2895" i="3"/>
  <c r="AH2895" i="3"/>
  <c r="AP2894" i="3"/>
  <c r="AM2894" i="3"/>
  <c r="AL2894" i="3"/>
  <c r="AK2894" i="3"/>
  <c r="AJ2894" i="3"/>
  <c r="AI2894" i="3"/>
  <c r="AH2894" i="3"/>
  <c r="AP2893" i="3"/>
  <c r="AM2893" i="3"/>
  <c r="AL2893" i="3"/>
  <c r="AK2893" i="3"/>
  <c r="AJ2893" i="3"/>
  <c r="AI2893" i="3"/>
  <c r="AH2893" i="3"/>
  <c r="AP2892" i="3"/>
  <c r="AM2892" i="3"/>
  <c r="AL2892" i="3"/>
  <c r="AK2892" i="3"/>
  <c r="AJ2892" i="3"/>
  <c r="AI2892" i="3"/>
  <c r="AH2892" i="3"/>
  <c r="AP2891" i="3"/>
  <c r="AM2891" i="3"/>
  <c r="AL2891" i="3"/>
  <c r="AK2891" i="3"/>
  <c r="AJ2891" i="3"/>
  <c r="AI2891" i="3"/>
  <c r="AH2891" i="3"/>
  <c r="AP2890" i="3"/>
  <c r="AM2890" i="3"/>
  <c r="AL2890" i="3"/>
  <c r="AK2890" i="3"/>
  <c r="AJ2890" i="3"/>
  <c r="AI2890" i="3"/>
  <c r="AH2890" i="3"/>
  <c r="AP2889" i="3"/>
  <c r="AM2889" i="3"/>
  <c r="AL2889" i="3"/>
  <c r="AK2889" i="3"/>
  <c r="AJ2889" i="3"/>
  <c r="AI2889" i="3"/>
  <c r="AH2889" i="3"/>
  <c r="AP2888" i="3"/>
  <c r="AM2888" i="3"/>
  <c r="AL2888" i="3"/>
  <c r="AK2888" i="3"/>
  <c r="AJ2888" i="3"/>
  <c r="AI2888" i="3"/>
  <c r="AH2888" i="3"/>
  <c r="AP2887" i="3"/>
  <c r="AM2887" i="3"/>
  <c r="AL2887" i="3"/>
  <c r="AK2887" i="3"/>
  <c r="AJ2887" i="3"/>
  <c r="AI2887" i="3"/>
  <c r="AH2887" i="3"/>
  <c r="AP2886" i="3"/>
  <c r="AM2886" i="3"/>
  <c r="AL2886" i="3"/>
  <c r="AK2886" i="3"/>
  <c r="AJ2886" i="3"/>
  <c r="AI2886" i="3"/>
  <c r="AH2886" i="3"/>
  <c r="AP2885" i="3"/>
  <c r="AM2885" i="3"/>
  <c r="AL2885" i="3"/>
  <c r="AK2885" i="3"/>
  <c r="AJ2885" i="3"/>
  <c r="AI2885" i="3"/>
  <c r="AH2885" i="3"/>
  <c r="AP2884" i="3"/>
  <c r="AM2884" i="3"/>
  <c r="AL2884" i="3"/>
  <c r="AK2884" i="3"/>
  <c r="AJ2884" i="3"/>
  <c r="AI2884" i="3"/>
  <c r="AH2884" i="3"/>
  <c r="AP2883" i="3"/>
  <c r="AM2883" i="3"/>
  <c r="AL2883" i="3"/>
  <c r="AK2883" i="3"/>
  <c r="AJ2883" i="3"/>
  <c r="AI2883" i="3"/>
  <c r="AH2883" i="3"/>
  <c r="AP2882" i="3"/>
  <c r="AM2882" i="3"/>
  <c r="AL2882" i="3"/>
  <c r="AK2882" i="3"/>
  <c r="AJ2882" i="3"/>
  <c r="AI2882" i="3"/>
  <c r="AH2882" i="3"/>
  <c r="AP2881" i="3"/>
  <c r="AM2881" i="3"/>
  <c r="AL2881" i="3"/>
  <c r="AK2881" i="3"/>
  <c r="AJ2881" i="3"/>
  <c r="AI2881" i="3"/>
  <c r="AH2881" i="3"/>
  <c r="AP2880" i="3"/>
  <c r="AM2880" i="3"/>
  <c r="AL2880" i="3"/>
  <c r="AK2880" i="3"/>
  <c r="AJ2880" i="3"/>
  <c r="AI2880" i="3"/>
  <c r="AH2880" i="3"/>
  <c r="AP2879" i="3"/>
  <c r="AM2879" i="3"/>
  <c r="AL2879" i="3"/>
  <c r="AK2879" i="3"/>
  <c r="AJ2879" i="3"/>
  <c r="AI2879" i="3"/>
  <c r="AH2879" i="3"/>
  <c r="AP2878" i="3"/>
  <c r="AM2878" i="3"/>
  <c r="AL2878" i="3"/>
  <c r="AK2878" i="3"/>
  <c r="AJ2878" i="3"/>
  <c r="AI2878" i="3"/>
  <c r="AH2878" i="3"/>
  <c r="AP2877" i="3"/>
  <c r="AM2877" i="3"/>
  <c r="AL2877" i="3"/>
  <c r="AK2877" i="3"/>
  <c r="AJ2877" i="3"/>
  <c r="AI2877" i="3"/>
  <c r="AH2877" i="3"/>
  <c r="AP2876" i="3"/>
  <c r="AM2876" i="3"/>
  <c r="AL2876" i="3"/>
  <c r="AK2876" i="3"/>
  <c r="AJ2876" i="3"/>
  <c r="AI2876" i="3"/>
  <c r="AH2876" i="3"/>
  <c r="AP2875" i="3"/>
  <c r="AM2875" i="3"/>
  <c r="AL2875" i="3"/>
  <c r="AK2875" i="3"/>
  <c r="AJ2875" i="3"/>
  <c r="AI2875" i="3"/>
  <c r="AH2875" i="3"/>
  <c r="AP2874" i="3"/>
  <c r="AM2874" i="3"/>
  <c r="AL2874" i="3"/>
  <c r="AK2874" i="3"/>
  <c r="AJ2874" i="3"/>
  <c r="AI2874" i="3"/>
  <c r="AH2874" i="3"/>
  <c r="AP2873" i="3"/>
  <c r="AM2873" i="3"/>
  <c r="AL2873" i="3"/>
  <c r="AK2873" i="3"/>
  <c r="AJ2873" i="3"/>
  <c r="AI2873" i="3"/>
  <c r="AH2873" i="3"/>
  <c r="AP2872" i="3"/>
  <c r="AM2872" i="3"/>
  <c r="AL2872" i="3"/>
  <c r="AK2872" i="3"/>
  <c r="AJ2872" i="3"/>
  <c r="AI2872" i="3"/>
  <c r="AH2872" i="3"/>
  <c r="AP2871" i="3"/>
  <c r="AM2871" i="3"/>
  <c r="AL2871" i="3"/>
  <c r="AK2871" i="3"/>
  <c r="AJ2871" i="3"/>
  <c r="AI2871" i="3"/>
  <c r="AH2871" i="3"/>
  <c r="AP2870" i="3"/>
  <c r="AM2870" i="3"/>
  <c r="AL2870" i="3"/>
  <c r="AK2870" i="3"/>
  <c r="AJ2870" i="3"/>
  <c r="AI2870" i="3"/>
  <c r="AH2870" i="3"/>
  <c r="AP2869" i="3"/>
  <c r="AM2869" i="3"/>
  <c r="AL2869" i="3"/>
  <c r="AK2869" i="3"/>
  <c r="AJ2869" i="3"/>
  <c r="AI2869" i="3"/>
  <c r="AH2869" i="3"/>
  <c r="AP2868" i="3"/>
  <c r="AM2868" i="3"/>
  <c r="AL2868" i="3"/>
  <c r="AK2868" i="3"/>
  <c r="AJ2868" i="3"/>
  <c r="AI2868" i="3"/>
  <c r="AH2868" i="3"/>
  <c r="AP2867" i="3"/>
  <c r="AM2867" i="3"/>
  <c r="AL2867" i="3"/>
  <c r="AK2867" i="3"/>
  <c r="AJ2867" i="3"/>
  <c r="AI2867" i="3"/>
  <c r="AH2867" i="3"/>
  <c r="AP2866" i="3"/>
  <c r="AM2866" i="3"/>
  <c r="AL2866" i="3"/>
  <c r="AK2866" i="3"/>
  <c r="AJ2866" i="3"/>
  <c r="AI2866" i="3"/>
  <c r="AH2866" i="3"/>
  <c r="AP2865" i="3"/>
  <c r="AM2865" i="3"/>
  <c r="AL2865" i="3"/>
  <c r="AK2865" i="3"/>
  <c r="AJ2865" i="3"/>
  <c r="AI2865" i="3"/>
  <c r="AH2865" i="3"/>
  <c r="AP2864" i="3"/>
  <c r="AM2864" i="3"/>
  <c r="AL2864" i="3"/>
  <c r="AK2864" i="3"/>
  <c r="AJ2864" i="3"/>
  <c r="AI2864" i="3"/>
  <c r="AH2864" i="3"/>
  <c r="AP2863" i="3"/>
  <c r="AM2863" i="3"/>
  <c r="AL2863" i="3"/>
  <c r="AK2863" i="3"/>
  <c r="AJ2863" i="3"/>
  <c r="AI2863" i="3"/>
  <c r="AH2863" i="3"/>
  <c r="AP2862" i="3"/>
  <c r="AM2862" i="3"/>
  <c r="AL2862" i="3"/>
  <c r="AK2862" i="3"/>
  <c r="AJ2862" i="3"/>
  <c r="AI2862" i="3"/>
  <c r="AH2862" i="3"/>
  <c r="AP2861" i="3"/>
  <c r="AM2861" i="3"/>
  <c r="AL2861" i="3"/>
  <c r="AK2861" i="3"/>
  <c r="AJ2861" i="3"/>
  <c r="AI2861" i="3"/>
  <c r="AH2861" i="3"/>
  <c r="AP2860" i="3"/>
  <c r="AM2860" i="3"/>
  <c r="AL2860" i="3"/>
  <c r="AK2860" i="3"/>
  <c r="AJ2860" i="3"/>
  <c r="AI2860" i="3"/>
  <c r="AH2860" i="3"/>
  <c r="AP2859" i="3"/>
  <c r="AM2859" i="3"/>
  <c r="AL2859" i="3"/>
  <c r="AK2859" i="3"/>
  <c r="AJ2859" i="3"/>
  <c r="AI2859" i="3"/>
  <c r="AH2859" i="3"/>
  <c r="AP2858" i="3"/>
  <c r="AM2858" i="3"/>
  <c r="AL2858" i="3"/>
  <c r="AK2858" i="3"/>
  <c r="AJ2858" i="3"/>
  <c r="AI2858" i="3"/>
  <c r="AH2858" i="3"/>
  <c r="AP2857" i="3"/>
  <c r="AM2857" i="3"/>
  <c r="AL2857" i="3"/>
  <c r="AK2857" i="3"/>
  <c r="AJ2857" i="3"/>
  <c r="AI2857" i="3"/>
  <c r="AH2857" i="3"/>
  <c r="AP2856" i="3"/>
  <c r="AM2856" i="3"/>
  <c r="AL2856" i="3"/>
  <c r="AK2856" i="3"/>
  <c r="AJ2856" i="3"/>
  <c r="AI2856" i="3"/>
  <c r="AH2856" i="3"/>
  <c r="AP2855" i="3"/>
  <c r="AM2855" i="3"/>
  <c r="AL2855" i="3"/>
  <c r="AK2855" i="3"/>
  <c r="AJ2855" i="3"/>
  <c r="AI2855" i="3"/>
  <c r="AH2855" i="3"/>
  <c r="AP2854" i="3"/>
  <c r="AM2854" i="3"/>
  <c r="AL2854" i="3"/>
  <c r="AK2854" i="3"/>
  <c r="AJ2854" i="3"/>
  <c r="AI2854" i="3"/>
  <c r="AH2854" i="3"/>
  <c r="AP2853" i="3"/>
  <c r="AM2853" i="3"/>
  <c r="AL2853" i="3"/>
  <c r="AK2853" i="3"/>
  <c r="AJ2853" i="3"/>
  <c r="AI2853" i="3"/>
  <c r="AH2853" i="3"/>
  <c r="AP2852" i="3"/>
  <c r="AM2852" i="3"/>
  <c r="AL2852" i="3"/>
  <c r="AK2852" i="3"/>
  <c r="AJ2852" i="3"/>
  <c r="AI2852" i="3"/>
  <c r="AH2852" i="3"/>
  <c r="AP2851" i="3"/>
  <c r="AM2851" i="3"/>
  <c r="AL2851" i="3"/>
  <c r="AK2851" i="3"/>
  <c r="AJ2851" i="3"/>
  <c r="AI2851" i="3"/>
  <c r="AH2851" i="3"/>
  <c r="AP2850" i="3"/>
  <c r="AM2850" i="3"/>
  <c r="AL2850" i="3"/>
  <c r="AK2850" i="3"/>
  <c r="AJ2850" i="3"/>
  <c r="AI2850" i="3"/>
  <c r="AH2850" i="3"/>
  <c r="AP2849" i="3"/>
  <c r="AM2849" i="3"/>
  <c r="AL2849" i="3"/>
  <c r="AK2849" i="3"/>
  <c r="AJ2849" i="3"/>
  <c r="AI2849" i="3"/>
  <c r="AH2849" i="3"/>
  <c r="AP2848" i="3"/>
  <c r="AM2848" i="3"/>
  <c r="AL2848" i="3"/>
  <c r="AK2848" i="3"/>
  <c r="AJ2848" i="3"/>
  <c r="AI2848" i="3"/>
  <c r="AH2848" i="3"/>
  <c r="AP2847" i="3"/>
  <c r="AM2847" i="3"/>
  <c r="AL2847" i="3"/>
  <c r="AK2847" i="3"/>
  <c r="AJ2847" i="3"/>
  <c r="AI2847" i="3"/>
  <c r="AH2847" i="3"/>
  <c r="AP2846" i="3"/>
  <c r="AM2846" i="3"/>
  <c r="AL2846" i="3"/>
  <c r="AK2846" i="3"/>
  <c r="AJ2846" i="3"/>
  <c r="AI2846" i="3"/>
  <c r="AH2846" i="3"/>
  <c r="AP2845" i="3"/>
  <c r="AM2845" i="3"/>
  <c r="AL2845" i="3"/>
  <c r="AK2845" i="3"/>
  <c r="AJ2845" i="3"/>
  <c r="AI2845" i="3"/>
  <c r="AH2845" i="3"/>
  <c r="AP2844" i="3"/>
  <c r="AM2844" i="3"/>
  <c r="AL2844" i="3"/>
  <c r="AK2844" i="3"/>
  <c r="AJ2844" i="3"/>
  <c r="AI2844" i="3"/>
  <c r="AH2844" i="3"/>
  <c r="AP2843" i="3"/>
  <c r="AM2843" i="3"/>
  <c r="AL2843" i="3"/>
  <c r="AK2843" i="3"/>
  <c r="AJ2843" i="3"/>
  <c r="AI2843" i="3"/>
  <c r="AH2843" i="3"/>
  <c r="AP2842" i="3"/>
  <c r="AM2842" i="3"/>
  <c r="AL2842" i="3"/>
  <c r="AK2842" i="3"/>
  <c r="AJ2842" i="3"/>
  <c r="AI2842" i="3"/>
  <c r="AH2842" i="3"/>
  <c r="AP2841" i="3"/>
  <c r="AM2841" i="3"/>
  <c r="AL2841" i="3"/>
  <c r="AK2841" i="3"/>
  <c r="AJ2841" i="3"/>
  <c r="AI2841" i="3"/>
  <c r="AH2841" i="3"/>
  <c r="AP2840" i="3"/>
  <c r="AM2840" i="3"/>
  <c r="AL2840" i="3"/>
  <c r="AK2840" i="3"/>
  <c r="AJ2840" i="3"/>
  <c r="AI2840" i="3"/>
  <c r="AH2840" i="3"/>
  <c r="AP2839" i="3"/>
  <c r="AM2839" i="3"/>
  <c r="AL2839" i="3"/>
  <c r="AK2839" i="3"/>
  <c r="AJ2839" i="3"/>
  <c r="AI2839" i="3"/>
  <c r="AH2839" i="3"/>
  <c r="AP2838" i="3"/>
  <c r="AM2838" i="3"/>
  <c r="AL2838" i="3"/>
  <c r="AK2838" i="3"/>
  <c r="AJ2838" i="3"/>
  <c r="AI2838" i="3"/>
  <c r="AH2838" i="3"/>
  <c r="AP2837" i="3"/>
  <c r="AM2837" i="3"/>
  <c r="AL2837" i="3"/>
  <c r="AK2837" i="3"/>
  <c r="AJ2837" i="3"/>
  <c r="AI2837" i="3"/>
  <c r="AH2837" i="3"/>
  <c r="AP2836" i="3"/>
  <c r="AM2836" i="3"/>
  <c r="AL2836" i="3"/>
  <c r="AK2836" i="3"/>
  <c r="AJ2836" i="3"/>
  <c r="AI2836" i="3"/>
  <c r="AH2836" i="3"/>
  <c r="AP2835" i="3"/>
  <c r="AM2835" i="3"/>
  <c r="AL2835" i="3"/>
  <c r="AK2835" i="3"/>
  <c r="AJ2835" i="3"/>
  <c r="AI2835" i="3"/>
  <c r="AH2835" i="3"/>
  <c r="AP2834" i="3"/>
  <c r="AM2834" i="3"/>
  <c r="AL2834" i="3"/>
  <c r="AK2834" i="3"/>
  <c r="AJ2834" i="3"/>
  <c r="AI2834" i="3"/>
  <c r="AH2834" i="3"/>
  <c r="AP2833" i="3"/>
  <c r="AM2833" i="3"/>
  <c r="AL2833" i="3"/>
  <c r="AK2833" i="3"/>
  <c r="AJ2833" i="3"/>
  <c r="AI2833" i="3"/>
  <c r="AH2833" i="3"/>
  <c r="AP2832" i="3"/>
  <c r="AM2832" i="3"/>
  <c r="AL2832" i="3"/>
  <c r="AK2832" i="3"/>
  <c r="AJ2832" i="3"/>
  <c r="AI2832" i="3"/>
  <c r="AH2832" i="3"/>
  <c r="AP2831" i="3"/>
  <c r="AM2831" i="3"/>
  <c r="AL2831" i="3"/>
  <c r="AK2831" i="3"/>
  <c r="AJ2831" i="3"/>
  <c r="AI2831" i="3"/>
  <c r="AH2831" i="3"/>
  <c r="AP2830" i="3"/>
  <c r="AM2830" i="3"/>
  <c r="AL2830" i="3"/>
  <c r="AK2830" i="3"/>
  <c r="AJ2830" i="3"/>
  <c r="AI2830" i="3"/>
  <c r="AH2830" i="3"/>
  <c r="AP2829" i="3"/>
  <c r="AM2829" i="3"/>
  <c r="AL2829" i="3"/>
  <c r="AK2829" i="3"/>
  <c r="AJ2829" i="3"/>
  <c r="AI2829" i="3"/>
  <c r="AH2829" i="3"/>
  <c r="AP2828" i="3"/>
  <c r="AM2828" i="3"/>
  <c r="AL2828" i="3"/>
  <c r="AK2828" i="3"/>
  <c r="AJ2828" i="3"/>
  <c r="AI2828" i="3"/>
  <c r="AH2828" i="3"/>
  <c r="AP2827" i="3"/>
  <c r="AM2827" i="3"/>
  <c r="AL2827" i="3"/>
  <c r="AK2827" i="3"/>
  <c r="AJ2827" i="3"/>
  <c r="AI2827" i="3"/>
  <c r="AH2827" i="3"/>
  <c r="AP2826" i="3"/>
  <c r="AM2826" i="3"/>
  <c r="AL2826" i="3"/>
  <c r="AK2826" i="3"/>
  <c r="AJ2826" i="3"/>
  <c r="AI2826" i="3"/>
  <c r="AH2826" i="3"/>
  <c r="AP2825" i="3"/>
  <c r="AM2825" i="3"/>
  <c r="AL2825" i="3"/>
  <c r="AK2825" i="3"/>
  <c r="AJ2825" i="3"/>
  <c r="AI2825" i="3"/>
  <c r="AH2825" i="3"/>
  <c r="AP2824" i="3"/>
  <c r="AM2824" i="3"/>
  <c r="AL2824" i="3"/>
  <c r="AK2824" i="3"/>
  <c r="AJ2824" i="3"/>
  <c r="AI2824" i="3"/>
  <c r="AH2824" i="3"/>
  <c r="AP2823" i="3"/>
  <c r="AM2823" i="3"/>
  <c r="AL2823" i="3"/>
  <c r="AK2823" i="3"/>
  <c r="AJ2823" i="3"/>
  <c r="AI2823" i="3"/>
  <c r="AH2823" i="3"/>
  <c r="AP2822" i="3"/>
  <c r="AM2822" i="3"/>
  <c r="AL2822" i="3"/>
  <c r="AK2822" i="3"/>
  <c r="AJ2822" i="3"/>
  <c r="AI2822" i="3"/>
  <c r="AH2822" i="3"/>
  <c r="AP2821" i="3"/>
  <c r="AM2821" i="3"/>
  <c r="AL2821" i="3"/>
  <c r="AK2821" i="3"/>
  <c r="AJ2821" i="3"/>
  <c r="AI2821" i="3"/>
  <c r="AH2821" i="3"/>
  <c r="AP2820" i="3"/>
  <c r="AM2820" i="3"/>
  <c r="AL2820" i="3"/>
  <c r="AK2820" i="3"/>
  <c r="AJ2820" i="3"/>
  <c r="AI2820" i="3"/>
  <c r="AH2820" i="3"/>
  <c r="AP2819" i="3"/>
  <c r="AM2819" i="3"/>
  <c r="AL2819" i="3"/>
  <c r="AK2819" i="3"/>
  <c r="AJ2819" i="3"/>
  <c r="AI2819" i="3"/>
  <c r="AH2819" i="3"/>
  <c r="AP2818" i="3"/>
  <c r="AM2818" i="3"/>
  <c r="AL2818" i="3"/>
  <c r="AK2818" i="3"/>
  <c r="AJ2818" i="3"/>
  <c r="AI2818" i="3"/>
  <c r="AH2818" i="3"/>
  <c r="AP2817" i="3"/>
  <c r="AM2817" i="3"/>
  <c r="AL2817" i="3"/>
  <c r="AK2817" i="3"/>
  <c r="AJ2817" i="3"/>
  <c r="AI2817" i="3"/>
  <c r="AH2817" i="3"/>
  <c r="AP2816" i="3"/>
  <c r="AM2816" i="3"/>
  <c r="AL2816" i="3"/>
  <c r="AK2816" i="3"/>
  <c r="AJ2816" i="3"/>
  <c r="AI2816" i="3"/>
  <c r="AH2816" i="3"/>
  <c r="AP2815" i="3"/>
  <c r="AM2815" i="3"/>
  <c r="AL2815" i="3"/>
  <c r="AK2815" i="3"/>
  <c r="AJ2815" i="3"/>
  <c r="AI2815" i="3"/>
  <c r="AH2815" i="3"/>
  <c r="AP2814" i="3"/>
  <c r="AM2814" i="3"/>
  <c r="AL2814" i="3"/>
  <c r="AK2814" i="3"/>
  <c r="AJ2814" i="3"/>
  <c r="AI2814" i="3"/>
  <c r="AH2814" i="3"/>
  <c r="AP2813" i="3"/>
  <c r="AM2813" i="3"/>
  <c r="AL2813" i="3"/>
  <c r="AK2813" i="3"/>
  <c r="AJ2813" i="3"/>
  <c r="AI2813" i="3"/>
  <c r="AH2813" i="3"/>
  <c r="AP2812" i="3"/>
  <c r="AM2812" i="3"/>
  <c r="AL2812" i="3"/>
  <c r="AK2812" i="3"/>
  <c r="AJ2812" i="3"/>
  <c r="AI2812" i="3"/>
  <c r="AH2812" i="3"/>
  <c r="AP2811" i="3"/>
  <c r="AM2811" i="3"/>
  <c r="AL2811" i="3"/>
  <c r="AK2811" i="3"/>
  <c r="AJ2811" i="3"/>
  <c r="AI2811" i="3"/>
  <c r="AH2811" i="3"/>
  <c r="AP2810" i="3"/>
  <c r="AM2810" i="3"/>
  <c r="AL2810" i="3"/>
  <c r="AK2810" i="3"/>
  <c r="AJ2810" i="3"/>
  <c r="AI2810" i="3"/>
  <c r="AH2810" i="3"/>
  <c r="AP2809" i="3"/>
  <c r="AM2809" i="3"/>
  <c r="AL2809" i="3"/>
  <c r="AK2809" i="3"/>
  <c r="AJ2809" i="3"/>
  <c r="AI2809" i="3"/>
  <c r="AH2809" i="3"/>
  <c r="AP2808" i="3"/>
  <c r="AM2808" i="3"/>
  <c r="AL2808" i="3"/>
  <c r="AK2808" i="3"/>
  <c r="AJ2808" i="3"/>
  <c r="AI2808" i="3"/>
  <c r="AH2808" i="3"/>
  <c r="AP2807" i="3"/>
  <c r="AM2807" i="3"/>
  <c r="AL2807" i="3"/>
  <c r="AK2807" i="3"/>
  <c r="AJ2807" i="3"/>
  <c r="AI2807" i="3"/>
  <c r="AH2807" i="3"/>
  <c r="AP2806" i="3"/>
  <c r="AM2806" i="3"/>
  <c r="AL2806" i="3"/>
  <c r="AK2806" i="3"/>
  <c r="AJ2806" i="3"/>
  <c r="AI2806" i="3"/>
  <c r="AH2806" i="3"/>
  <c r="AP2805" i="3"/>
  <c r="AM2805" i="3"/>
  <c r="AL2805" i="3"/>
  <c r="AK2805" i="3"/>
  <c r="AJ2805" i="3"/>
  <c r="AI2805" i="3"/>
  <c r="AH2805" i="3"/>
  <c r="AP2804" i="3"/>
  <c r="AM2804" i="3"/>
  <c r="AL2804" i="3"/>
  <c r="AK2804" i="3"/>
  <c r="AJ2804" i="3"/>
  <c r="AI2804" i="3"/>
  <c r="AH2804" i="3"/>
  <c r="AP2803" i="3"/>
  <c r="AM2803" i="3"/>
  <c r="AL2803" i="3"/>
  <c r="AK2803" i="3"/>
  <c r="AJ2803" i="3"/>
  <c r="AI2803" i="3"/>
  <c r="AH2803" i="3"/>
  <c r="AP2802" i="3"/>
  <c r="AM2802" i="3"/>
  <c r="AL2802" i="3"/>
  <c r="AK2802" i="3"/>
  <c r="AJ2802" i="3"/>
  <c r="AI2802" i="3"/>
  <c r="AH2802" i="3"/>
  <c r="AP2801" i="3"/>
  <c r="AM2801" i="3"/>
  <c r="AL2801" i="3"/>
  <c r="AK2801" i="3"/>
  <c r="AJ2801" i="3"/>
  <c r="AI2801" i="3"/>
  <c r="AH2801" i="3"/>
  <c r="AP2800" i="3"/>
  <c r="AM2800" i="3"/>
  <c r="AL2800" i="3"/>
  <c r="AK2800" i="3"/>
  <c r="AJ2800" i="3"/>
  <c r="AI2800" i="3"/>
  <c r="AH2800" i="3"/>
  <c r="AP2799" i="3"/>
  <c r="AM2799" i="3"/>
  <c r="AL2799" i="3"/>
  <c r="AK2799" i="3"/>
  <c r="AJ2799" i="3"/>
  <c r="AI2799" i="3"/>
  <c r="AH2799" i="3"/>
  <c r="AP2798" i="3"/>
  <c r="AM2798" i="3"/>
  <c r="AL2798" i="3"/>
  <c r="AK2798" i="3"/>
  <c r="AJ2798" i="3"/>
  <c r="AI2798" i="3"/>
  <c r="AH2798" i="3"/>
  <c r="AP2797" i="3"/>
  <c r="AM2797" i="3"/>
  <c r="AL2797" i="3"/>
  <c r="AK2797" i="3"/>
  <c r="AJ2797" i="3"/>
  <c r="AI2797" i="3"/>
  <c r="AH2797" i="3"/>
  <c r="AP2796" i="3"/>
  <c r="AM2796" i="3"/>
  <c r="AL2796" i="3"/>
  <c r="AK2796" i="3"/>
  <c r="AJ2796" i="3"/>
  <c r="AI2796" i="3"/>
  <c r="AH2796" i="3"/>
  <c r="AP2795" i="3"/>
  <c r="AM2795" i="3"/>
  <c r="AL2795" i="3"/>
  <c r="AK2795" i="3"/>
  <c r="AJ2795" i="3"/>
  <c r="AI2795" i="3"/>
  <c r="AH2795" i="3"/>
  <c r="AP2794" i="3"/>
  <c r="AM2794" i="3"/>
  <c r="AL2794" i="3"/>
  <c r="AK2794" i="3"/>
  <c r="AJ2794" i="3"/>
  <c r="AI2794" i="3"/>
  <c r="AH2794" i="3"/>
  <c r="AP2793" i="3"/>
  <c r="AM2793" i="3"/>
  <c r="AL2793" i="3"/>
  <c r="AK2793" i="3"/>
  <c r="AJ2793" i="3"/>
  <c r="AI2793" i="3"/>
  <c r="AH2793" i="3"/>
  <c r="AP2792" i="3"/>
  <c r="AM2792" i="3"/>
  <c r="AL2792" i="3"/>
  <c r="AK2792" i="3"/>
  <c r="AJ2792" i="3"/>
  <c r="AI2792" i="3"/>
  <c r="AH2792" i="3"/>
  <c r="AP2791" i="3"/>
  <c r="AM2791" i="3"/>
  <c r="AL2791" i="3"/>
  <c r="AK2791" i="3"/>
  <c r="AJ2791" i="3"/>
  <c r="AI2791" i="3"/>
  <c r="AH2791" i="3"/>
  <c r="AP2790" i="3"/>
  <c r="AM2790" i="3"/>
  <c r="AL2790" i="3"/>
  <c r="AK2790" i="3"/>
  <c r="AJ2790" i="3"/>
  <c r="AI2790" i="3"/>
  <c r="AH2790" i="3"/>
  <c r="AP2789" i="3"/>
  <c r="AM2789" i="3"/>
  <c r="AL2789" i="3"/>
  <c r="AK2789" i="3"/>
  <c r="AJ2789" i="3"/>
  <c r="AI2789" i="3"/>
  <c r="AH2789" i="3"/>
  <c r="AP2788" i="3"/>
  <c r="AM2788" i="3"/>
  <c r="AL2788" i="3"/>
  <c r="AK2788" i="3"/>
  <c r="AJ2788" i="3"/>
  <c r="AI2788" i="3"/>
  <c r="AH2788" i="3"/>
  <c r="AP2787" i="3"/>
  <c r="AM2787" i="3"/>
  <c r="AL2787" i="3"/>
  <c r="AK2787" i="3"/>
  <c r="AJ2787" i="3"/>
  <c r="AI2787" i="3"/>
  <c r="AH2787" i="3"/>
  <c r="AP2786" i="3"/>
  <c r="AM2786" i="3"/>
  <c r="AL2786" i="3"/>
  <c r="AK2786" i="3"/>
  <c r="AJ2786" i="3"/>
  <c r="AI2786" i="3"/>
  <c r="AH2786" i="3"/>
  <c r="AP2785" i="3"/>
  <c r="AM2785" i="3"/>
  <c r="AL2785" i="3"/>
  <c r="AK2785" i="3"/>
  <c r="AJ2785" i="3"/>
  <c r="AI2785" i="3"/>
  <c r="AH2785" i="3"/>
  <c r="AP2784" i="3"/>
  <c r="AM2784" i="3"/>
  <c r="AL2784" i="3"/>
  <c r="AK2784" i="3"/>
  <c r="AJ2784" i="3"/>
  <c r="AI2784" i="3"/>
  <c r="AH2784" i="3"/>
  <c r="AP2783" i="3"/>
  <c r="AM2783" i="3"/>
  <c r="AL2783" i="3"/>
  <c r="AK2783" i="3"/>
  <c r="AJ2783" i="3"/>
  <c r="AI2783" i="3"/>
  <c r="AH2783" i="3"/>
  <c r="AP2782" i="3"/>
  <c r="AM2782" i="3"/>
  <c r="AL2782" i="3"/>
  <c r="AK2782" i="3"/>
  <c r="AJ2782" i="3"/>
  <c r="AI2782" i="3"/>
  <c r="AH2782" i="3"/>
  <c r="AP2781" i="3"/>
  <c r="AM2781" i="3"/>
  <c r="AL2781" i="3"/>
  <c r="AK2781" i="3"/>
  <c r="AJ2781" i="3"/>
  <c r="AI2781" i="3"/>
  <c r="AH2781" i="3"/>
  <c r="AP2780" i="3"/>
  <c r="AM2780" i="3"/>
  <c r="AL2780" i="3"/>
  <c r="AK2780" i="3"/>
  <c r="AJ2780" i="3"/>
  <c r="AI2780" i="3"/>
  <c r="AH2780" i="3"/>
  <c r="AP2779" i="3"/>
  <c r="AM2779" i="3"/>
  <c r="AL2779" i="3"/>
  <c r="AK2779" i="3"/>
  <c r="AJ2779" i="3"/>
  <c r="AI2779" i="3"/>
  <c r="AH2779" i="3"/>
  <c r="AP2778" i="3"/>
  <c r="AM2778" i="3"/>
  <c r="AL2778" i="3"/>
  <c r="AK2778" i="3"/>
  <c r="AJ2778" i="3"/>
  <c r="AI2778" i="3"/>
  <c r="AH2778" i="3"/>
  <c r="AP2777" i="3"/>
  <c r="AM2777" i="3"/>
  <c r="AL2777" i="3"/>
  <c r="AK2777" i="3"/>
  <c r="AJ2777" i="3"/>
  <c r="AI2777" i="3"/>
  <c r="AH2777" i="3"/>
  <c r="AP2776" i="3"/>
  <c r="AM2776" i="3"/>
  <c r="AL2776" i="3"/>
  <c r="AK2776" i="3"/>
  <c r="AJ2776" i="3"/>
  <c r="AI2776" i="3"/>
  <c r="AH2776" i="3"/>
  <c r="AP2775" i="3"/>
  <c r="AM2775" i="3"/>
  <c r="AL2775" i="3"/>
  <c r="AK2775" i="3"/>
  <c r="AJ2775" i="3"/>
  <c r="AI2775" i="3"/>
  <c r="AH2775" i="3"/>
  <c r="AP2774" i="3"/>
  <c r="AM2774" i="3"/>
  <c r="AL2774" i="3"/>
  <c r="AK2774" i="3"/>
  <c r="AJ2774" i="3"/>
  <c r="AI2774" i="3"/>
  <c r="AH2774" i="3"/>
  <c r="AP2773" i="3"/>
  <c r="AM2773" i="3"/>
  <c r="AL2773" i="3"/>
  <c r="AK2773" i="3"/>
  <c r="AJ2773" i="3"/>
  <c r="AI2773" i="3"/>
  <c r="AH2773" i="3"/>
  <c r="AP2772" i="3"/>
  <c r="AM2772" i="3"/>
  <c r="AL2772" i="3"/>
  <c r="AK2772" i="3"/>
  <c r="AJ2772" i="3"/>
  <c r="AI2772" i="3"/>
  <c r="AH2772" i="3"/>
  <c r="AP2771" i="3"/>
  <c r="AM2771" i="3"/>
  <c r="AL2771" i="3"/>
  <c r="AK2771" i="3"/>
  <c r="AJ2771" i="3"/>
  <c r="AI2771" i="3"/>
  <c r="AH2771" i="3"/>
  <c r="AP2770" i="3"/>
  <c r="AM2770" i="3"/>
  <c r="AL2770" i="3"/>
  <c r="AK2770" i="3"/>
  <c r="AJ2770" i="3"/>
  <c r="AI2770" i="3"/>
  <c r="AH2770" i="3"/>
  <c r="AP2769" i="3"/>
  <c r="AM2769" i="3"/>
  <c r="AL2769" i="3"/>
  <c r="AK2769" i="3"/>
  <c r="AJ2769" i="3"/>
  <c r="AI2769" i="3"/>
  <c r="AH2769" i="3"/>
  <c r="AP2768" i="3"/>
  <c r="AM2768" i="3"/>
  <c r="AL2768" i="3"/>
  <c r="AK2768" i="3"/>
  <c r="AJ2768" i="3"/>
  <c r="AI2768" i="3"/>
  <c r="AH2768" i="3"/>
  <c r="AP2767" i="3"/>
  <c r="AM2767" i="3"/>
  <c r="AL2767" i="3"/>
  <c r="AK2767" i="3"/>
  <c r="AJ2767" i="3"/>
  <c r="AI2767" i="3"/>
  <c r="AH2767" i="3"/>
  <c r="AP2766" i="3"/>
  <c r="AM2766" i="3"/>
  <c r="AL2766" i="3"/>
  <c r="AK2766" i="3"/>
  <c r="AJ2766" i="3"/>
  <c r="AI2766" i="3"/>
  <c r="AH2766" i="3"/>
  <c r="AP2765" i="3"/>
  <c r="AM2765" i="3"/>
  <c r="AL2765" i="3"/>
  <c r="AK2765" i="3"/>
  <c r="AJ2765" i="3"/>
  <c r="AI2765" i="3"/>
  <c r="AH2765" i="3"/>
  <c r="AP2764" i="3"/>
  <c r="AM2764" i="3"/>
  <c r="AL2764" i="3"/>
  <c r="AK2764" i="3"/>
  <c r="AJ2764" i="3"/>
  <c r="AI2764" i="3"/>
  <c r="AH2764" i="3"/>
  <c r="AP2763" i="3"/>
  <c r="AM2763" i="3"/>
  <c r="AL2763" i="3"/>
  <c r="AK2763" i="3"/>
  <c r="AJ2763" i="3"/>
  <c r="AI2763" i="3"/>
  <c r="AH2763" i="3"/>
  <c r="AP2762" i="3"/>
  <c r="AM2762" i="3"/>
  <c r="AL2762" i="3"/>
  <c r="AK2762" i="3"/>
  <c r="AJ2762" i="3"/>
  <c r="AI2762" i="3"/>
  <c r="AH2762" i="3"/>
  <c r="AP2761" i="3"/>
  <c r="AM2761" i="3"/>
  <c r="AL2761" i="3"/>
  <c r="AK2761" i="3"/>
  <c r="AJ2761" i="3"/>
  <c r="AI2761" i="3"/>
  <c r="AH2761" i="3"/>
  <c r="AP2760" i="3"/>
  <c r="AM2760" i="3"/>
  <c r="AL2760" i="3"/>
  <c r="AK2760" i="3"/>
  <c r="AJ2760" i="3"/>
  <c r="AI2760" i="3"/>
  <c r="AH2760" i="3"/>
  <c r="AP2759" i="3"/>
  <c r="AM2759" i="3"/>
  <c r="AL2759" i="3"/>
  <c r="AK2759" i="3"/>
  <c r="AJ2759" i="3"/>
  <c r="AI2759" i="3"/>
  <c r="AH2759" i="3"/>
  <c r="AP2758" i="3"/>
  <c r="AM2758" i="3"/>
  <c r="AL2758" i="3"/>
  <c r="AK2758" i="3"/>
  <c r="AJ2758" i="3"/>
  <c r="AI2758" i="3"/>
  <c r="AH2758" i="3"/>
  <c r="AP2757" i="3"/>
  <c r="AM2757" i="3"/>
  <c r="AL2757" i="3"/>
  <c r="AK2757" i="3"/>
  <c r="AJ2757" i="3"/>
  <c r="AI2757" i="3"/>
  <c r="AH2757" i="3"/>
  <c r="AP2756" i="3"/>
  <c r="AM2756" i="3"/>
  <c r="AL2756" i="3"/>
  <c r="AK2756" i="3"/>
  <c r="AJ2756" i="3"/>
  <c r="AI2756" i="3"/>
  <c r="AH2756" i="3"/>
  <c r="AP2755" i="3"/>
  <c r="AM2755" i="3"/>
  <c r="AL2755" i="3"/>
  <c r="AK2755" i="3"/>
  <c r="AJ2755" i="3"/>
  <c r="AI2755" i="3"/>
  <c r="AH2755" i="3"/>
  <c r="AP2754" i="3"/>
  <c r="AM2754" i="3"/>
  <c r="AL2754" i="3"/>
  <c r="AK2754" i="3"/>
  <c r="AJ2754" i="3"/>
  <c r="AI2754" i="3"/>
  <c r="AH2754" i="3"/>
  <c r="AP2753" i="3"/>
  <c r="AM2753" i="3"/>
  <c r="AL2753" i="3"/>
  <c r="AK2753" i="3"/>
  <c r="AJ2753" i="3"/>
  <c r="AI2753" i="3"/>
  <c r="AH2753" i="3"/>
  <c r="AP2752" i="3"/>
  <c r="AM2752" i="3"/>
  <c r="AL2752" i="3"/>
  <c r="AK2752" i="3"/>
  <c r="AJ2752" i="3"/>
  <c r="AI2752" i="3"/>
  <c r="AH2752" i="3"/>
  <c r="AP2751" i="3"/>
  <c r="AM2751" i="3"/>
  <c r="AL2751" i="3"/>
  <c r="AK2751" i="3"/>
  <c r="AJ2751" i="3"/>
  <c r="AI2751" i="3"/>
  <c r="AH2751" i="3"/>
  <c r="AP2750" i="3"/>
  <c r="AM2750" i="3"/>
  <c r="AL2750" i="3"/>
  <c r="AK2750" i="3"/>
  <c r="AJ2750" i="3"/>
  <c r="AI2750" i="3"/>
  <c r="AH2750" i="3"/>
  <c r="AP2749" i="3"/>
  <c r="AM2749" i="3"/>
  <c r="AL2749" i="3"/>
  <c r="AK2749" i="3"/>
  <c r="AJ2749" i="3"/>
  <c r="AI2749" i="3"/>
  <c r="AH2749" i="3"/>
  <c r="AP2748" i="3"/>
  <c r="AM2748" i="3"/>
  <c r="AL2748" i="3"/>
  <c r="AK2748" i="3"/>
  <c r="AJ2748" i="3"/>
  <c r="AI2748" i="3"/>
  <c r="AH2748" i="3"/>
  <c r="AP2747" i="3"/>
  <c r="AM2747" i="3"/>
  <c r="AL2747" i="3"/>
  <c r="AK2747" i="3"/>
  <c r="AJ2747" i="3"/>
  <c r="AI2747" i="3"/>
  <c r="AH2747" i="3"/>
  <c r="AP2746" i="3"/>
  <c r="AM2746" i="3"/>
  <c r="AL2746" i="3"/>
  <c r="AK2746" i="3"/>
  <c r="AJ2746" i="3"/>
  <c r="AI2746" i="3"/>
  <c r="AH2746" i="3"/>
  <c r="AP2745" i="3"/>
  <c r="AM2745" i="3"/>
  <c r="AL2745" i="3"/>
  <c r="AK2745" i="3"/>
  <c r="AJ2745" i="3"/>
  <c r="AI2745" i="3"/>
  <c r="AH2745" i="3"/>
  <c r="AP2744" i="3"/>
  <c r="AM2744" i="3"/>
  <c r="AL2744" i="3"/>
  <c r="AK2744" i="3"/>
  <c r="AJ2744" i="3"/>
  <c r="AI2744" i="3"/>
  <c r="AH2744" i="3"/>
  <c r="AP2743" i="3"/>
  <c r="AM2743" i="3"/>
  <c r="AL2743" i="3"/>
  <c r="AK2743" i="3"/>
  <c r="AJ2743" i="3"/>
  <c r="AI2743" i="3"/>
  <c r="AH2743" i="3"/>
  <c r="AP2742" i="3"/>
  <c r="AM2742" i="3"/>
  <c r="AL2742" i="3"/>
  <c r="AK2742" i="3"/>
  <c r="AJ2742" i="3"/>
  <c r="AI2742" i="3"/>
  <c r="AH2742" i="3"/>
  <c r="AP2741" i="3"/>
  <c r="AM2741" i="3"/>
  <c r="AL2741" i="3"/>
  <c r="AK2741" i="3"/>
  <c r="AJ2741" i="3"/>
  <c r="AI2741" i="3"/>
  <c r="AH2741" i="3"/>
  <c r="AP2740" i="3"/>
  <c r="AM2740" i="3"/>
  <c r="AL2740" i="3"/>
  <c r="AK2740" i="3"/>
  <c r="AJ2740" i="3"/>
  <c r="AI2740" i="3"/>
  <c r="AH2740" i="3"/>
  <c r="AP2739" i="3"/>
  <c r="AM2739" i="3"/>
  <c r="AL2739" i="3"/>
  <c r="AK2739" i="3"/>
  <c r="AJ2739" i="3"/>
  <c r="AI2739" i="3"/>
  <c r="AH2739" i="3"/>
  <c r="AP2738" i="3"/>
  <c r="AM2738" i="3"/>
  <c r="AL2738" i="3"/>
  <c r="AK2738" i="3"/>
  <c r="AJ2738" i="3"/>
  <c r="AI2738" i="3"/>
  <c r="AH2738" i="3"/>
  <c r="AP2737" i="3"/>
  <c r="AM2737" i="3"/>
  <c r="AL2737" i="3"/>
  <c r="AK2737" i="3"/>
  <c r="AJ2737" i="3"/>
  <c r="AI2737" i="3"/>
  <c r="AH2737" i="3"/>
  <c r="AP2736" i="3"/>
  <c r="AM2736" i="3"/>
  <c r="AL2736" i="3"/>
  <c r="AK2736" i="3"/>
  <c r="AJ2736" i="3"/>
  <c r="AI2736" i="3"/>
  <c r="AH2736" i="3"/>
  <c r="AP2735" i="3"/>
  <c r="AM2735" i="3"/>
  <c r="AL2735" i="3"/>
  <c r="AK2735" i="3"/>
  <c r="AJ2735" i="3"/>
  <c r="AI2735" i="3"/>
  <c r="AH2735" i="3"/>
  <c r="AP2734" i="3"/>
  <c r="AM2734" i="3"/>
  <c r="AL2734" i="3"/>
  <c r="AK2734" i="3"/>
  <c r="AJ2734" i="3"/>
  <c r="AI2734" i="3"/>
  <c r="AH2734" i="3"/>
  <c r="AP2733" i="3"/>
  <c r="AM2733" i="3"/>
  <c r="AL2733" i="3"/>
  <c r="AK2733" i="3"/>
  <c r="AJ2733" i="3"/>
  <c r="AI2733" i="3"/>
  <c r="AH2733" i="3"/>
  <c r="AP2732" i="3"/>
  <c r="AM2732" i="3"/>
  <c r="AL2732" i="3"/>
  <c r="AK2732" i="3"/>
  <c r="AJ2732" i="3"/>
  <c r="AI2732" i="3"/>
  <c r="AH2732" i="3"/>
  <c r="AP2731" i="3"/>
  <c r="AM2731" i="3"/>
  <c r="AL2731" i="3"/>
  <c r="AK2731" i="3"/>
  <c r="AJ2731" i="3"/>
  <c r="AI2731" i="3"/>
  <c r="AH2731" i="3"/>
  <c r="AP2730" i="3"/>
  <c r="AM2730" i="3"/>
  <c r="AL2730" i="3"/>
  <c r="AK2730" i="3"/>
  <c r="AJ2730" i="3"/>
  <c r="AI2730" i="3"/>
  <c r="AH2730" i="3"/>
  <c r="AP2729" i="3"/>
  <c r="AM2729" i="3"/>
  <c r="AL2729" i="3"/>
  <c r="AK2729" i="3"/>
  <c r="AJ2729" i="3"/>
  <c r="AI2729" i="3"/>
  <c r="AH2729" i="3"/>
  <c r="AP2728" i="3"/>
  <c r="AM2728" i="3"/>
  <c r="AL2728" i="3"/>
  <c r="AK2728" i="3"/>
  <c r="AJ2728" i="3"/>
  <c r="AI2728" i="3"/>
  <c r="AH2728" i="3"/>
  <c r="AP2727" i="3"/>
  <c r="AM2727" i="3"/>
  <c r="AL2727" i="3"/>
  <c r="AK2727" i="3"/>
  <c r="AJ2727" i="3"/>
  <c r="AI2727" i="3"/>
  <c r="AH2727" i="3"/>
  <c r="AP2726" i="3"/>
  <c r="AM2726" i="3"/>
  <c r="AL2726" i="3"/>
  <c r="AK2726" i="3"/>
  <c r="AJ2726" i="3"/>
  <c r="AI2726" i="3"/>
  <c r="AH2726" i="3"/>
  <c r="AP2725" i="3"/>
  <c r="AM2725" i="3"/>
  <c r="AL2725" i="3"/>
  <c r="AK2725" i="3"/>
  <c r="AJ2725" i="3"/>
  <c r="AI2725" i="3"/>
  <c r="AH2725" i="3"/>
  <c r="AP2724" i="3"/>
  <c r="AM2724" i="3"/>
  <c r="AL2724" i="3"/>
  <c r="AK2724" i="3"/>
  <c r="AJ2724" i="3"/>
  <c r="AI2724" i="3"/>
  <c r="AH2724" i="3"/>
  <c r="AP2723" i="3"/>
  <c r="AM2723" i="3"/>
  <c r="AL2723" i="3"/>
  <c r="AK2723" i="3"/>
  <c r="AJ2723" i="3"/>
  <c r="AI2723" i="3"/>
  <c r="AH2723" i="3"/>
  <c r="AP2722" i="3"/>
  <c r="AM2722" i="3"/>
  <c r="AL2722" i="3"/>
  <c r="AK2722" i="3"/>
  <c r="AJ2722" i="3"/>
  <c r="AI2722" i="3"/>
  <c r="AH2722" i="3"/>
  <c r="AP2721" i="3"/>
  <c r="AM2721" i="3"/>
  <c r="AL2721" i="3"/>
  <c r="AK2721" i="3"/>
  <c r="AJ2721" i="3"/>
  <c r="AI2721" i="3"/>
  <c r="AH2721" i="3"/>
  <c r="AP2720" i="3"/>
  <c r="AM2720" i="3"/>
  <c r="AL2720" i="3"/>
  <c r="AK2720" i="3"/>
  <c r="AJ2720" i="3"/>
  <c r="AI2720" i="3"/>
  <c r="AH2720" i="3"/>
  <c r="AP2719" i="3"/>
  <c r="AM2719" i="3"/>
  <c r="AL2719" i="3"/>
  <c r="AK2719" i="3"/>
  <c r="AJ2719" i="3"/>
  <c r="AI2719" i="3"/>
  <c r="AH2719" i="3"/>
  <c r="AP2718" i="3"/>
  <c r="AM2718" i="3"/>
  <c r="AL2718" i="3"/>
  <c r="AK2718" i="3"/>
  <c r="AJ2718" i="3"/>
  <c r="AI2718" i="3"/>
  <c r="AH2718" i="3"/>
  <c r="AP2717" i="3"/>
  <c r="AM2717" i="3"/>
  <c r="AL2717" i="3"/>
  <c r="AK2717" i="3"/>
  <c r="AJ2717" i="3"/>
  <c r="AI2717" i="3"/>
  <c r="AH2717" i="3"/>
  <c r="AP2716" i="3"/>
  <c r="AM2716" i="3"/>
  <c r="AL2716" i="3"/>
  <c r="AK2716" i="3"/>
  <c r="AJ2716" i="3"/>
  <c r="AI2716" i="3"/>
  <c r="AH2716" i="3"/>
  <c r="AP2715" i="3"/>
  <c r="AM2715" i="3"/>
  <c r="AL2715" i="3"/>
  <c r="AK2715" i="3"/>
  <c r="AJ2715" i="3"/>
  <c r="AI2715" i="3"/>
  <c r="AH2715" i="3"/>
  <c r="AP2714" i="3"/>
  <c r="AM2714" i="3"/>
  <c r="AL2714" i="3"/>
  <c r="AK2714" i="3"/>
  <c r="AJ2714" i="3"/>
  <c r="AI2714" i="3"/>
  <c r="AH2714" i="3"/>
  <c r="AP2713" i="3"/>
  <c r="AM2713" i="3"/>
  <c r="AL2713" i="3"/>
  <c r="AK2713" i="3"/>
  <c r="AJ2713" i="3"/>
  <c r="AI2713" i="3"/>
  <c r="AH2713" i="3"/>
  <c r="AP2712" i="3"/>
  <c r="AM2712" i="3"/>
  <c r="AL2712" i="3"/>
  <c r="AK2712" i="3"/>
  <c r="AJ2712" i="3"/>
  <c r="AI2712" i="3"/>
  <c r="AH2712" i="3"/>
  <c r="AP2711" i="3"/>
  <c r="AM2711" i="3"/>
  <c r="AL2711" i="3"/>
  <c r="AK2711" i="3"/>
  <c r="AJ2711" i="3"/>
  <c r="AI2711" i="3"/>
  <c r="AH2711" i="3"/>
  <c r="AP2710" i="3"/>
  <c r="AM2710" i="3"/>
  <c r="AL2710" i="3"/>
  <c r="AK2710" i="3"/>
  <c r="AJ2710" i="3"/>
  <c r="AI2710" i="3"/>
  <c r="AH2710" i="3"/>
  <c r="AP2709" i="3"/>
  <c r="AM2709" i="3"/>
  <c r="AL2709" i="3"/>
  <c r="AK2709" i="3"/>
  <c r="AJ2709" i="3"/>
  <c r="AI2709" i="3"/>
  <c r="AH2709" i="3"/>
  <c r="AP2708" i="3"/>
  <c r="AM2708" i="3"/>
  <c r="AL2708" i="3"/>
  <c r="AK2708" i="3"/>
  <c r="AJ2708" i="3"/>
  <c r="AI2708" i="3"/>
  <c r="AH2708" i="3"/>
  <c r="AP2707" i="3"/>
  <c r="AM2707" i="3"/>
  <c r="AL2707" i="3"/>
  <c r="AK2707" i="3"/>
  <c r="AJ2707" i="3"/>
  <c r="AI2707" i="3"/>
  <c r="AH2707" i="3"/>
  <c r="AP2706" i="3"/>
  <c r="AM2706" i="3"/>
  <c r="AL2706" i="3"/>
  <c r="AK2706" i="3"/>
  <c r="AJ2706" i="3"/>
  <c r="AI2706" i="3"/>
  <c r="AH2706" i="3"/>
  <c r="AP2705" i="3"/>
  <c r="AM2705" i="3"/>
  <c r="AL2705" i="3"/>
  <c r="AK2705" i="3"/>
  <c r="AJ2705" i="3"/>
  <c r="AI2705" i="3"/>
  <c r="AH2705" i="3"/>
  <c r="AP2704" i="3"/>
  <c r="AM2704" i="3"/>
  <c r="AL2704" i="3"/>
  <c r="AK2704" i="3"/>
  <c r="AJ2704" i="3"/>
  <c r="AI2704" i="3"/>
  <c r="AH2704" i="3"/>
  <c r="AP2703" i="3"/>
  <c r="AM2703" i="3"/>
  <c r="AL2703" i="3"/>
  <c r="AK2703" i="3"/>
  <c r="AJ2703" i="3"/>
  <c r="AI2703" i="3"/>
  <c r="AH2703" i="3"/>
  <c r="AP2702" i="3"/>
  <c r="AM2702" i="3"/>
  <c r="AL2702" i="3"/>
  <c r="AK2702" i="3"/>
  <c r="AJ2702" i="3"/>
  <c r="AI2702" i="3"/>
  <c r="AH2702" i="3"/>
  <c r="AP2701" i="3"/>
  <c r="AM2701" i="3"/>
  <c r="AL2701" i="3"/>
  <c r="AK2701" i="3"/>
  <c r="AJ2701" i="3"/>
  <c r="AI2701" i="3"/>
  <c r="AH2701" i="3"/>
  <c r="AP2700" i="3"/>
  <c r="AM2700" i="3"/>
  <c r="AL2700" i="3"/>
  <c r="AK2700" i="3"/>
  <c r="AJ2700" i="3"/>
  <c r="AI2700" i="3"/>
  <c r="AH2700" i="3"/>
  <c r="AP2699" i="3"/>
  <c r="AM2699" i="3"/>
  <c r="AL2699" i="3"/>
  <c r="AK2699" i="3"/>
  <c r="AJ2699" i="3"/>
  <c r="AI2699" i="3"/>
  <c r="AH2699" i="3"/>
  <c r="AP2698" i="3"/>
  <c r="AM2698" i="3"/>
  <c r="AL2698" i="3"/>
  <c r="AK2698" i="3"/>
  <c r="AJ2698" i="3"/>
  <c r="AI2698" i="3"/>
  <c r="AH2698" i="3"/>
  <c r="AP2697" i="3"/>
  <c r="AM2697" i="3"/>
  <c r="AL2697" i="3"/>
  <c r="AK2697" i="3"/>
  <c r="AJ2697" i="3"/>
  <c r="AI2697" i="3"/>
  <c r="AH2697" i="3"/>
  <c r="AP2696" i="3"/>
  <c r="AM2696" i="3"/>
  <c r="AL2696" i="3"/>
  <c r="AK2696" i="3"/>
  <c r="AJ2696" i="3"/>
  <c r="AI2696" i="3"/>
  <c r="AH2696" i="3"/>
  <c r="AP2695" i="3"/>
  <c r="AM2695" i="3"/>
  <c r="AL2695" i="3"/>
  <c r="AK2695" i="3"/>
  <c r="AJ2695" i="3"/>
  <c r="AI2695" i="3"/>
  <c r="AH2695" i="3"/>
  <c r="AP2694" i="3"/>
  <c r="AM2694" i="3"/>
  <c r="AL2694" i="3"/>
  <c r="AK2694" i="3"/>
  <c r="AJ2694" i="3"/>
  <c r="AI2694" i="3"/>
  <c r="AH2694" i="3"/>
  <c r="AP2693" i="3"/>
  <c r="AM2693" i="3"/>
  <c r="AL2693" i="3"/>
  <c r="AK2693" i="3"/>
  <c r="AJ2693" i="3"/>
  <c r="AI2693" i="3"/>
  <c r="AH2693" i="3"/>
  <c r="AP2692" i="3"/>
  <c r="AM2692" i="3"/>
  <c r="AL2692" i="3"/>
  <c r="AK2692" i="3"/>
  <c r="AJ2692" i="3"/>
  <c r="AI2692" i="3"/>
  <c r="AH2692" i="3"/>
  <c r="AP2691" i="3"/>
  <c r="AM2691" i="3"/>
  <c r="AL2691" i="3"/>
  <c r="AK2691" i="3"/>
  <c r="AJ2691" i="3"/>
  <c r="AI2691" i="3"/>
  <c r="AH2691" i="3"/>
  <c r="AP2690" i="3"/>
  <c r="AM2690" i="3"/>
  <c r="AL2690" i="3"/>
  <c r="AK2690" i="3"/>
  <c r="AJ2690" i="3"/>
  <c r="AI2690" i="3"/>
  <c r="AH2690" i="3"/>
  <c r="AP2689" i="3"/>
  <c r="AM2689" i="3"/>
  <c r="AL2689" i="3"/>
  <c r="AK2689" i="3"/>
  <c r="AJ2689" i="3"/>
  <c r="AI2689" i="3"/>
  <c r="AH2689" i="3"/>
  <c r="AP2688" i="3"/>
  <c r="AM2688" i="3"/>
  <c r="AL2688" i="3"/>
  <c r="AK2688" i="3"/>
  <c r="AJ2688" i="3"/>
  <c r="AI2688" i="3"/>
  <c r="AH2688" i="3"/>
  <c r="AP2687" i="3"/>
  <c r="AM2687" i="3"/>
  <c r="AL2687" i="3"/>
  <c r="AK2687" i="3"/>
  <c r="AJ2687" i="3"/>
  <c r="AI2687" i="3"/>
  <c r="AH2687" i="3"/>
  <c r="AP2686" i="3"/>
  <c r="AM2686" i="3"/>
  <c r="AL2686" i="3"/>
  <c r="AK2686" i="3"/>
  <c r="AJ2686" i="3"/>
  <c r="AI2686" i="3"/>
  <c r="AH2686" i="3"/>
  <c r="AP2685" i="3"/>
  <c r="AM2685" i="3"/>
  <c r="AL2685" i="3"/>
  <c r="AK2685" i="3"/>
  <c r="AJ2685" i="3"/>
  <c r="AI2685" i="3"/>
  <c r="AH2685" i="3"/>
  <c r="AP2684" i="3"/>
  <c r="AM2684" i="3"/>
  <c r="AL2684" i="3"/>
  <c r="AK2684" i="3"/>
  <c r="AJ2684" i="3"/>
  <c r="AI2684" i="3"/>
  <c r="AH2684" i="3"/>
  <c r="AP2683" i="3"/>
  <c r="AM2683" i="3"/>
  <c r="AL2683" i="3"/>
  <c r="AK2683" i="3"/>
  <c r="AJ2683" i="3"/>
  <c r="AI2683" i="3"/>
  <c r="AH2683" i="3"/>
  <c r="AP2682" i="3"/>
  <c r="AM2682" i="3"/>
  <c r="AL2682" i="3"/>
  <c r="AK2682" i="3"/>
  <c r="AJ2682" i="3"/>
  <c r="AI2682" i="3"/>
  <c r="AH2682" i="3"/>
  <c r="AP2681" i="3"/>
  <c r="AM2681" i="3"/>
  <c r="AL2681" i="3"/>
  <c r="AK2681" i="3"/>
  <c r="AJ2681" i="3"/>
  <c r="AI2681" i="3"/>
  <c r="AH2681" i="3"/>
  <c r="AP2680" i="3"/>
  <c r="AM2680" i="3"/>
  <c r="AL2680" i="3"/>
  <c r="AK2680" i="3"/>
  <c r="AJ2680" i="3"/>
  <c r="AI2680" i="3"/>
  <c r="AH2680" i="3"/>
  <c r="AP2679" i="3"/>
  <c r="AM2679" i="3"/>
  <c r="AL2679" i="3"/>
  <c r="AK2679" i="3"/>
  <c r="AJ2679" i="3"/>
  <c r="AI2679" i="3"/>
  <c r="AH2679" i="3"/>
  <c r="AP2678" i="3"/>
  <c r="AM2678" i="3"/>
  <c r="AL2678" i="3"/>
  <c r="AK2678" i="3"/>
  <c r="AJ2678" i="3"/>
  <c r="AI2678" i="3"/>
  <c r="AH2678" i="3"/>
  <c r="AP2677" i="3"/>
  <c r="AM2677" i="3"/>
  <c r="AL2677" i="3"/>
  <c r="AK2677" i="3"/>
  <c r="AJ2677" i="3"/>
  <c r="AI2677" i="3"/>
  <c r="AH2677" i="3"/>
  <c r="AP2676" i="3"/>
  <c r="AM2676" i="3"/>
  <c r="AL2676" i="3"/>
  <c r="AK2676" i="3"/>
  <c r="AJ2676" i="3"/>
  <c r="AI2676" i="3"/>
  <c r="AH2676" i="3"/>
  <c r="AP2675" i="3"/>
  <c r="AM2675" i="3"/>
  <c r="AL2675" i="3"/>
  <c r="AK2675" i="3"/>
  <c r="AJ2675" i="3"/>
  <c r="AI2675" i="3"/>
  <c r="AH2675" i="3"/>
  <c r="AP2674" i="3"/>
  <c r="AM2674" i="3"/>
  <c r="AL2674" i="3"/>
  <c r="AK2674" i="3"/>
  <c r="AJ2674" i="3"/>
  <c r="AI2674" i="3"/>
  <c r="AH2674" i="3"/>
  <c r="AP2673" i="3"/>
  <c r="AM2673" i="3"/>
  <c r="AL2673" i="3"/>
  <c r="AK2673" i="3"/>
  <c r="AJ2673" i="3"/>
  <c r="AI2673" i="3"/>
  <c r="AH2673" i="3"/>
  <c r="AP2672" i="3"/>
  <c r="AM2672" i="3"/>
  <c r="AL2672" i="3"/>
  <c r="AK2672" i="3"/>
  <c r="AJ2672" i="3"/>
  <c r="AI2672" i="3"/>
  <c r="AH2672" i="3"/>
  <c r="AP2671" i="3"/>
  <c r="AM2671" i="3"/>
  <c r="AL2671" i="3"/>
  <c r="AK2671" i="3"/>
  <c r="AJ2671" i="3"/>
  <c r="AI2671" i="3"/>
  <c r="AH2671" i="3"/>
  <c r="AP2670" i="3"/>
  <c r="AM2670" i="3"/>
  <c r="AL2670" i="3"/>
  <c r="AK2670" i="3"/>
  <c r="AJ2670" i="3"/>
  <c r="AI2670" i="3"/>
  <c r="AH2670" i="3"/>
  <c r="AP2669" i="3"/>
  <c r="AM2669" i="3"/>
  <c r="AL2669" i="3"/>
  <c r="AK2669" i="3"/>
  <c r="AJ2669" i="3"/>
  <c r="AI2669" i="3"/>
  <c r="AH2669" i="3"/>
  <c r="AP2668" i="3"/>
  <c r="AM2668" i="3"/>
  <c r="AL2668" i="3"/>
  <c r="AK2668" i="3"/>
  <c r="AJ2668" i="3"/>
  <c r="AI2668" i="3"/>
  <c r="AH2668" i="3"/>
  <c r="AP2667" i="3"/>
  <c r="AM2667" i="3"/>
  <c r="AL2667" i="3"/>
  <c r="AK2667" i="3"/>
  <c r="AJ2667" i="3"/>
  <c r="AI2667" i="3"/>
  <c r="AH2667" i="3"/>
  <c r="AP2666" i="3"/>
  <c r="AM2666" i="3"/>
  <c r="AL2666" i="3"/>
  <c r="AK2666" i="3"/>
  <c r="AJ2666" i="3"/>
  <c r="AI2666" i="3"/>
  <c r="AH2666" i="3"/>
  <c r="AP2665" i="3"/>
  <c r="AM2665" i="3"/>
  <c r="AL2665" i="3"/>
  <c r="AK2665" i="3"/>
  <c r="AJ2665" i="3"/>
  <c r="AI2665" i="3"/>
  <c r="AH2665" i="3"/>
  <c r="AP2664" i="3"/>
  <c r="AM2664" i="3"/>
  <c r="AL2664" i="3"/>
  <c r="AK2664" i="3"/>
  <c r="AJ2664" i="3"/>
  <c r="AI2664" i="3"/>
  <c r="AH2664" i="3"/>
  <c r="AP2663" i="3"/>
  <c r="AM2663" i="3"/>
  <c r="AL2663" i="3"/>
  <c r="AK2663" i="3"/>
  <c r="AJ2663" i="3"/>
  <c r="AI2663" i="3"/>
  <c r="AH2663" i="3"/>
  <c r="AP2662" i="3"/>
  <c r="AM2662" i="3"/>
  <c r="AL2662" i="3"/>
  <c r="AK2662" i="3"/>
  <c r="AJ2662" i="3"/>
  <c r="AI2662" i="3"/>
  <c r="AH2662" i="3"/>
  <c r="AP2661" i="3"/>
  <c r="AM2661" i="3"/>
  <c r="AL2661" i="3"/>
  <c r="AK2661" i="3"/>
  <c r="AJ2661" i="3"/>
  <c r="AI2661" i="3"/>
  <c r="AH2661" i="3"/>
  <c r="AP2660" i="3"/>
  <c r="AM2660" i="3"/>
  <c r="AL2660" i="3"/>
  <c r="AK2660" i="3"/>
  <c r="AJ2660" i="3"/>
  <c r="AI2660" i="3"/>
  <c r="AH2660" i="3"/>
  <c r="AP2659" i="3"/>
  <c r="AM2659" i="3"/>
  <c r="AL2659" i="3"/>
  <c r="AK2659" i="3"/>
  <c r="AJ2659" i="3"/>
  <c r="AI2659" i="3"/>
  <c r="AH2659" i="3"/>
  <c r="AP2658" i="3"/>
  <c r="AM2658" i="3"/>
  <c r="AL2658" i="3"/>
  <c r="AK2658" i="3"/>
  <c r="AJ2658" i="3"/>
  <c r="AI2658" i="3"/>
  <c r="AH2658" i="3"/>
  <c r="AP2657" i="3"/>
  <c r="AM2657" i="3"/>
  <c r="AL2657" i="3"/>
  <c r="AK2657" i="3"/>
  <c r="AJ2657" i="3"/>
  <c r="AI2657" i="3"/>
  <c r="AH2657" i="3"/>
  <c r="AP2656" i="3"/>
  <c r="AM2656" i="3"/>
  <c r="AL2656" i="3"/>
  <c r="AK2656" i="3"/>
  <c r="AJ2656" i="3"/>
  <c r="AI2656" i="3"/>
  <c r="AH2656" i="3"/>
  <c r="AP2655" i="3"/>
  <c r="AM2655" i="3"/>
  <c r="AL2655" i="3"/>
  <c r="AK2655" i="3"/>
  <c r="AJ2655" i="3"/>
  <c r="AI2655" i="3"/>
  <c r="AH2655" i="3"/>
  <c r="AP2654" i="3"/>
  <c r="AM2654" i="3"/>
  <c r="AL2654" i="3"/>
  <c r="AK2654" i="3"/>
  <c r="AJ2654" i="3"/>
  <c r="AI2654" i="3"/>
  <c r="AH2654" i="3"/>
  <c r="AP2653" i="3"/>
  <c r="AM2653" i="3"/>
  <c r="AL2653" i="3"/>
  <c r="AK2653" i="3"/>
  <c r="AJ2653" i="3"/>
  <c r="AI2653" i="3"/>
  <c r="AH2653" i="3"/>
  <c r="AP2652" i="3"/>
  <c r="AM2652" i="3"/>
  <c r="AL2652" i="3"/>
  <c r="AK2652" i="3"/>
  <c r="AJ2652" i="3"/>
  <c r="AI2652" i="3"/>
  <c r="AH2652" i="3"/>
  <c r="AP2651" i="3"/>
  <c r="AM2651" i="3"/>
  <c r="AL2651" i="3"/>
  <c r="AK2651" i="3"/>
  <c r="AJ2651" i="3"/>
  <c r="AI2651" i="3"/>
  <c r="AH2651" i="3"/>
  <c r="AP2650" i="3"/>
  <c r="AM2650" i="3"/>
  <c r="AL2650" i="3"/>
  <c r="AK2650" i="3"/>
  <c r="AJ2650" i="3"/>
  <c r="AI2650" i="3"/>
  <c r="AH2650" i="3"/>
  <c r="AP2649" i="3"/>
  <c r="AM2649" i="3"/>
  <c r="AL2649" i="3"/>
  <c r="AK2649" i="3"/>
  <c r="AJ2649" i="3"/>
  <c r="AI2649" i="3"/>
  <c r="AH2649" i="3"/>
  <c r="AP2648" i="3"/>
  <c r="AM2648" i="3"/>
  <c r="AL2648" i="3"/>
  <c r="AK2648" i="3"/>
  <c r="AJ2648" i="3"/>
  <c r="AI2648" i="3"/>
  <c r="AH2648" i="3"/>
  <c r="AP2647" i="3"/>
  <c r="AM2647" i="3"/>
  <c r="AL2647" i="3"/>
  <c r="AK2647" i="3"/>
  <c r="AJ2647" i="3"/>
  <c r="AI2647" i="3"/>
  <c r="AH2647" i="3"/>
  <c r="AP2646" i="3"/>
  <c r="AM2646" i="3"/>
  <c r="AL2646" i="3"/>
  <c r="AK2646" i="3"/>
  <c r="AJ2646" i="3"/>
  <c r="AI2646" i="3"/>
  <c r="AH2646" i="3"/>
  <c r="AP2645" i="3"/>
  <c r="AM2645" i="3"/>
  <c r="AL2645" i="3"/>
  <c r="AK2645" i="3"/>
  <c r="AJ2645" i="3"/>
  <c r="AI2645" i="3"/>
  <c r="AH2645" i="3"/>
  <c r="AP2644" i="3"/>
  <c r="AM2644" i="3"/>
  <c r="AL2644" i="3"/>
  <c r="AK2644" i="3"/>
  <c r="AJ2644" i="3"/>
  <c r="AI2644" i="3"/>
  <c r="AH2644" i="3"/>
  <c r="AP2643" i="3"/>
  <c r="AM2643" i="3"/>
  <c r="AL2643" i="3"/>
  <c r="AK2643" i="3"/>
  <c r="AJ2643" i="3"/>
  <c r="AI2643" i="3"/>
  <c r="AH2643" i="3"/>
  <c r="AP2642" i="3"/>
  <c r="AM2642" i="3"/>
  <c r="AL2642" i="3"/>
  <c r="AK2642" i="3"/>
  <c r="AJ2642" i="3"/>
  <c r="AI2642" i="3"/>
  <c r="AH2642" i="3"/>
  <c r="AP2641" i="3"/>
  <c r="AM2641" i="3"/>
  <c r="AL2641" i="3"/>
  <c r="AK2641" i="3"/>
  <c r="AJ2641" i="3"/>
  <c r="AI2641" i="3"/>
  <c r="AH2641" i="3"/>
  <c r="AP2640" i="3"/>
  <c r="AM2640" i="3"/>
  <c r="AL2640" i="3"/>
  <c r="AK2640" i="3"/>
  <c r="AJ2640" i="3"/>
  <c r="AI2640" i="3"/>
  <c r="AH2640" i="3"/>
  <c r="AP2639" i="3"/>
  <c r="AM2639" i="3"/>
  <c r="AL2639" i="3"/>
  <c r="AK2639" i="3"/>
  <c r="AJ2639" i="3"/>
  <c r="AI2639" i="3"/>
  <c r="AH2639" i="3"/>
  <c r="AP2638" i="3"/>
  <c r="AM2638" i="3"/>
  <c r="AL2638" i="3"/>
  <c r="AK2638" i="3"/>
  <c r="AJ2638" i="3"/>
  <c r="AI2638" i="3"/>
  <c r="AH2638" i="3"/>
  <c r="AP2637" i="3"/>
  <c r="AM2637" i="3"/>
  <c r="AL2637" i="3"/>
  <c r="AK2637" i="3"/>
  <c r="AJ2637" i="3"/>
  <c r="AI2637" i="3"/>
  <c r="AH2637" i="3"/>
  <c r="AP2636" i="3"/>
  <c r="AM2636" i="3"/>
  <c r="AL2636" i="3"/>
  <c r="AK2636" i="3"/>
  <c r="AJ2636" i="3"/>
  <c r="AI2636" i="3"/>
  <c r="AH2636" i="3"/>
  <c r="AP2635" i="3"/>
  <c r="AM2635" i="3"/>
  <c r="AL2635" i="3"/>
  <c r="AK2635" i="3"/>
  <c r="AJ2635" i="3"/>
  <c r="AI2635" i="3"/>
  <c r="AH2635" i="3"/>
  <c r="AP2634" i="3"/>
  <c r="AM2634" i="3"/>
  <c r="AL2634" i="3"/>
  <c r="AK2634" i="3"/>
  <c r="AJ2634" i="3"/>
  <c r="AI2634" i="3"/>
  <c r="AH2634" i="3"/>
  <c r="AP2633" i="3"/>
  <c r="AM2633" i="3"/>
  <c r="AL2633" i="3"/>
  <c r="AK2633" i="3"/>
  <c r="AJ2633" i="3"/>
  <c r="AI2633" i="3"/>
  <c r="AH2633" i="3"/>
  <c r="AP2632" i="3"/>
  <c r="AM2632" i="3"/>
  <c r="AL2632" i="3"/>
  <c r="AK2632" i="3"/>
  <c r="AJ2632" i="3"/>
  <c r="AI2632" i="3"/>
  <c r="AH2632" i="3"/>
  <c r="AP2631" i="3"/>
  <c r="AM2631" i="3"/>
  <c r="AL2631" i="3"/>
  <c r="AK2631" i="3"/>
  <c r="AJ2631" i="3"/>
  <c r="AI2631" i="3"/>
  <c r="AH2631" i="3"/>
  <c r="AP2630" i="3"/>
  <c r="AM2630" i="3"/>
  <c r="AL2630" i="3"/>
  <c r="AK2630" i="3"/>
  <c r="AJ2630" i="3"/>
  <c r="AI2630" i="3"/>
  <c r="AH2630" i="3"/>
  <c r="AP2629" i="3"/>
  <c r="AM2629" i="3"/>
  <c r="AL2629" i="3"/>
  <c r="AK2629" i="3"/>
  <c r="AJ2629" i="3"/>
  <c r="AI2629" i="3"/>
  <c r="AH2629" i="3"/>
  <c r="AP2628" i="3"/>
  <c r="AM2628" i="3"/>
  <c r="AL2628" i="3"/>
  <c r="AK2628" i="3"/>
  <c r="AJ2628" i="3"/>
  <c r="AI2628" i="3"/>
  <c r="AH2628" i="3"/>
  <c r="AP2627" i="3"/>
  <c r="AM2627" i="3"/>
  <c r="AL2627" i="3"/>
  <c r="AK2627" i="3"/>
  <c r="AJ2627" i="3"/>
  <c r="AI2627" i="3"/>
  <c r="AH2627" i="3"/>
  <c r="AP2626" i="3"/>
  <c r="AM2626" i="3"/>
  <c r="AL2626" i="3"/>
  <c r="AK2626" i="3"/>
  <c r="AJ2626" i="3"/>
  <c r="AI2626" i="3"/>
  <c r="AH2626" i="3"/>
  <c r="AP2625" i="3"/>
  <c r="AM2625" i="3"/>
  <c r="AL2625" i="3"/>
  <c r="AK2625" i="3"/>
  <c r="AJ2625" i="3"/>
  <c r="AI2625" i="3"/>
  <c r="AH2625" i="3"/>
  <c r="AP2624" i="3"/>
  <c r="AM2624" i="3"/>
  <c r="AL2624" i="3"/>
  <c r="AK2624" i="3"/>
  <c r="AJ2624" i="3"/>
  <c r="AI2624" i="3"/>
  <c r="AH2624" i="3"/>
  <c r="AP2623" i="3"/>
  <c r="AM2623" i="3"/>
  <c r="AL2623" i="3"/>
  <c r="AK2623" i="3"/>
  <c r="AJ2623" i="3"/>
  <c r="AI2623" i="3"/>
  <c r="AH2623" i="3"/>
  <c r="AP2622" i="3"/>
  <c r="AM2622" i="3"/>
  <c r="AL2622" i="3"/>
  <c r="AK2622" i="3"/>
  <c r="AJ2622" i="3"/>
  <c r="AI2622" i="3"/>
  <c r="AH2622" i="3"/>
  <c r="AP2621" i="3"/>
  <c r="AM2621" i="3"/>
  <c r="AL2621" i="3"/>
  <c r="AK2621" i="3"/>
  <c r="AJ2621" i="3"/>
  <c r="AI2621" i="3"/>
  <c r="AH2621" i="3"/>
  <c r="AP2620" i="3"/>
  <c r="AM2620" i="3"/>
  <c r="AL2620" i="3"/>
  <c r="AK2620" i="3"/>
  <c r="AJ2620" i="3"/>
  <c r="AI2620" i="3"/>
  <c r="AH2620" i="3"/>
  <c r="AP2619" i="3"/>
  <c r="AM2619" i="3"/>
  <c r="AL2619" i="3"/>
  <c r="AK2619" i="3"/>
  <c r="AJ2619" i="3"/>
  <c r="AI2619" i="3"/>
  <c r="AH2619" i="3"/>
  <c r="AP2618" i="3"/>
  <c r="AM2618" i="3"/>
  <c r="AL2618" i="3"/>
  <c r="AK2618" i="3"/>
  <c r="AJ2618" i="3"/>
  <c r="AI2618" i="3"/>
  <c r="AH2618" i="3"/>
  <c r="AP2617" i="3"/>
  <c r="AM2617" i="3"/>
  <c r="AL2617" i="3"/>
  <c r="AK2617" i="3"/>
  <c r="AJ2617" i="3"/>
  <c r="AI2617" i="3"/>
  <c r="AH2617" i="3"/>
  <c r="AP2616" i="3"/>
  <c r="AM2616" i="3"/>
  <c r="AL2616" i="3"/>
  <c r="AK2616" i="3"/>
  <c r="AJ2616" i="3"/>
  <c r="AI2616" i="3"/>
  <c r="AH2616" i="3"/>
  <c r="AP2615" i="3"/>
  <c r="AM2615" i="3"/>
  <c r="AL2615" i="3"/>
  <c r="AK2615" i="3"/>
  <c r="AJ2615" i="3"/>
  <c r="AI2615" i="3"/>
  <c r="AH2615" i="3"/>
  <c r="AP2614" i="3"/>
  <c r="AM2614" i="3"/>
  <c r="AL2614" i="3"/>
  <c r="AK2614" i="3"/>
  <c r="AJ2614" i="3"/>
  <c r="AI2614" i="3"/>
  <c r="AH2614" i="3"/>
  <c r="AP2613" i="3"/>
  <c r="AM2613" i="3"/>
  <c r="AL2613" i="3"/>
  <c r="AK2613" i="3"/>
  <c r="AJ2613" i="3"/>
  <c r="AI2613" i="3"/>
  <c r="AH2613" i="3"/>
  <c r="AP2612" i="3"/>
  <c r="AM2612" i="3"/>
  <c r="AL2612" i="3"/>
  <c r="AK2612" i="3"/>
  <c r="AJ2612" i="3"/>
  <c r="AI2612" i="3"/>
  <c r="AH2612" i="3"/>
  <c r="AP2611" i="3"/>
  <c r="AM2611" i="3"/>
  <c r="AL2611" i="3"/>
  <c r="AK2611" i="3"/>
  <c r="AJ2611" i="3"/>
  <c r="AI2611" i="3"/>
  <c r="AH2611" i="3"/>
  <c r="AP2610" i="3"/>
  <c r="AM2610" i="3"/>
  <c r="AL2610" i="3"/>
  <c r="AK2610" i="3"/>
  <c r="AJ2610" i="3"/>
  <c r="AI2610" i="3"/>
  <c r="AH2610" i="3"/>
  <c r="AP2609" i="3"/>
  <c r="AM2609" i="3"/>
  <c r="AL2609" i="3"/>
  <c r="AK2609" i="3"/>
  <c r="AJ2609" i="3"/>
  <c r="AI2609" i="3"/>
  <c r="AH2609" i="3"/>
  <c r="AP2608" i="3"/>
  <c r="AM2608" i="3"/>
  <c r="AL2608" i="3"/>
  <c r="AK2608" i="3"/>
  <c r="AJ2608" i="3"/>
  <c r="AI2608" i="3"/>
  <c r="AH2608" i="3"/>
  <c r="AP2607" i="3"/>
  <c r="AM2607" i="3"/>
  <c r="AL2607" i="3"/>
  <c r="AK2607" i="3"/>
  <c r="AJ2607" i="3"/>
  <c r="AI2607" i="3"/>
  <c r="AH2607" i="3"/>
  <c r="AP2606" i="3"/>
  <c r="AM2606" i="3"/>
  <c r="AL2606" i="3"/>
  <c r="AK2606" i="3"/>
  <c r="AJ2606" i="3"/>
  <c r="AI2606" i="3"/>
  <c r="AH2606" i="3"/>
  <c r="AP2605" i="3"/>
  <c r="AM2605" i="3"/>
  <c r="AL2605" i="3"/>
  <c r="AK2605" i="3"/>
  <c r="AJ2605" i="3"/>
  <c r="AI2605" i="3"/>
  <c r="AH2605" i="3"/>
  <c r="AP2604" i="3"/>
  <c r="AM2604" i="3"/>
  <c r="AL2604" i="3"/>
  <c r="AK2604" i="3"/>
  <c r="AJ2604" i="3"/>
  <c r="AI2604" i="3"/>
  <c r="AH2604" i="3"/>
  <c r="AP2603" i="3"/>
  <c r="AM2603" i="3"/>
  <c r="AL2603" i="3"/>
  <c r="AK2603" i="3"/>
  <c r="AJ2603" i="3"/>
  <c r="AI2603" i="3"/>
  <c r="AH2603" i="3"/>
  <c r="AP2602" i="3"/>
  <c r="AM2602" i="3"/>
  <c r="AL2602" i="3"/>
  <c r="AK2602" i="3"/>
  <c r="AJ2602" i="3"/>
  <c r="AI2602" i="3"/>
  <c r="AH2602" i="3"/>
  <c r="AP2601" i="3"/>
  <c r="AM2601" i="3"/>
  <c r="AL2601" i="3"/>
  <c r="AK2601" i="3"/>
  <c r="AJ2601" i="3"/>
  <c r="AI2601" i="3"/>
  <c r="AH2601" i="3"/>
  <c r="AP2600" i="3"/>
  <c r="AM2600" i="3"/>
  <c r="AL2600" i="3"/>
  <c r="AK2600" i="3"/>
  <c r="AJ2600" i="3"/>
  <c r="AI2600" i="3"/>
  <c r="AH2600" i="3"/>
  <c r="AP2599" i="3"/>
  <c r="AM2599" i="3"/>
  <c r="AL2599" i="3"/>
  <c r="AK2599" i="3"/>
  <c r="AJ2599" i="3"/>
  <c r="AI2599" i="3"/>
  <c r="AH2599" i="3"/>
  <c r="AP2598" i="3"/>
  <c r="AM2598" i="3"/>
  <c r="AL2598" i="3"/>
  <c r="AK2598" i="3"/>
  <c r="AJ2598" i="3"/>
  <c r="AI2598" i="3"/>
  <c r="AH2598" i="3"/>
  <c r="AP2597" i="3"/>
  <c r="AM2597" i="3"/>
  <c r="AL2597" i="3"/>
  <c r="AK2597" i="3"/>
  <c r="AJ2597" i="3"/>
  <c r="AI2597" i="3"/>
  <c r="AH2597" i="3"/>
  <c r="AP2596" i="3"/>
  <c r="AM2596" i="3"/>
  <c r="AL2596" i="3"/>
  <c r="AK2596" i="3"/>
  <c r="AJ2596" i="3"/>
  <c r="AI2596" i="3"/>
  <c r="AH2596" i="3"/>
  <c r="AP2595" i="3"/>
  <c r="AM2595" i="3"/>
  <c r="AL2595" i="3"/>
  <c r="AK2595" i="3"/>
  <c r="AJ2595" i="3"/>
  <c r="AI2595" i="3"/>
  <c r="AH2595" i="3"/>
  <c r="AP2594" i="3"/>
  <c r="AM2594" i="3"/>
  <c r="AL2594" i="3"/>
  <c r="AK2594" i="3"/>
  <c r="AJ2594" i="3"/>
  <c r="AI2594" i="3"/>
  <c r="AH2594" i="3"/>
  <c r="AP2593" i="3"/>
  <c r="AM2593" i="3"/>
  <c r="AL2593" i="3"/>
  <c r="AK2593" i="3"/>
  <c r="AJ2593" i="3"/>
  <c r="AI2593" i="3"/>
  <c r="AH2593" i="3"/>
  <c r="AP2592" i="3"/>
  <c r="AM2592" i="3"/>
  <c r="AL2592" i="3"/>
  <c r="AK2592" i="3"/>
  <c r="AJ2592" i="3"/>
  <c r="AI2592" i="3"/>
  <c r="AH2592" i="3"/>
  <c r="AP2591" i="3"/>
  <c r="AM2591" i="3"/>
  <c r="AL2591" i="3"/>
  <c r="AK2591" i="3"/>
  <c r="AJ2591" i="3"/>
  <c r="AI2591" i="3"/>
  <c r="AH2591" i="3"/>
  <c r="AP2590" i="3"/>
  <c r="AM2590" i="3"/>
  <c r="AL2590" i="3"/>
  <c r="AK2590" i="3"/>
  <c r="AJ2590" i="3"/>
  <c r="AI2590" i="3"/>
  <c r="AH2590" i="3"/>
  <c r="AP2589" i="3"/>
  <c r="AM2589" i="3"/>
  <c r="AL2589" i="3"/>
  <c r="AK2589" i="3"/>
  <c r="AJ2589" i="3"/>
  <c r="AI2589" i="3"/>
  <c r="AH2589" i="3"/>
  <c r="AP2588" i="3"/>
  <c r="AM2588" i="3"/>
  <c r="AL2588" i="3"/>
  <c r="AK2588" i="3"/>
  <c r="AJ2588" i="3"/>
  <c r="AI2588" i="3"/>
  <c r="AH2588" i="3"/>
  <c r="AP2587" i="3"/>
  <c r="AM2587" i="3"/>
  <c r="AL2587" i="3"/>
  <c r="AK2587" i="3"/>
  <c r="AJ2587" i="3"/>
  <c r="AI2587" i="3"/>
  <c r="AH2587" i="3"/>
  <c r="AP2586" i="3"/>
  <c r="AM2586" i="3"/>
  <c r="AL2586" i="3"/>
  <c r="AK2586" i="3"/>
  <c r="AJ2586" i="3"/>
  <c r="AI2586" i="3"/>
  <c r="AH2586" i="3"/>
  <c r="AP2585" i="3"/>
  <c r="AM2585" i="3"/>
  <c r="AL2585" i="3"/>
  <c r="AK2585" i="3"/>
  <c r="AJ2585" i="3"/>
  <c r="AI2585" i="3"/>
  <c r="AH2585" i="3"/>
  <c r="AP2584" i="3"/>
  <c r="AM2584" i="3"/>
  <c r="AL2584" i="3"/>
  <c r="AK2584" i="3"/>
  <c r="AJ2584" i="3"/>
  <c r="AI2584" i="3"/>
  <c r="AH2584" i="3"/>
  <c r="AP2583" i="3"/>
  <c r="AM2583" i="3"/>
  <c r="AL2583" i="3"/>
  <c r="AK2583" i="3"/>
  <c r="AJ2583" i="3"/>
  <c r="AI2583" i="3"/>
  <c r="AH2583" i="3"/>
  <c r="AP2582" i="3"/>
  <c r="AM2582" i="3"/>
  <c r="AL2582" i="3"/>
  <c r="AK2582" i="3"/>
  <c r="AJ2582" i="3"/>
  <c r="AI2582" i="3"/>
  <c r="AH2582" i="3"/>
  <c r="AP2581" i="3"/>
  <c r="AM2581" i="3"/>
  <c r="AL2581" i="3"/>
  <c r="AK2581" i="3"/>
  <c r="AJ2581" i="3"/>
  <c r="AI2581" i="3"/>
  <c r="AH2581" i="3"/>
  <c r="AP2580" i="3"/>
  <c r="AM2580" i="3"/>
  <c r="AL2580" i="3"/>
  <c r="AK2580" i="3"/>
  <c r="AJ2580" i="3"/>
  <c r="AI2580" i="3"/>
  <c r="AH2580" i="3"/>
  <c r="AP2579" i="3"/>
  <c r="AM2579" i="3"/>
  <c r="AL2579" i="3"/>
  <c r="AK2579" i="3"/>
  <c r="AJ2579" i="3"/>
  <c r="AI2579" i="3"/>
  <c r="AH2579" i="3"/>
  <c r="AP2578" i="3"/>
  <c r="AM2578" i="3"/>
  <c r="AL2578" i="3"/>
  <c r="AK2578" i="3"/>
  <c r="AJ2578" i="3"/>
  <c r="AI2578" i="3"/>
  <c r="AH2578" i="3"/>
  <c r="AP2577" i="3"/>
  <c r="AM2577" i="3"/>
  <c r="AL2577" i="3"/>
  <c r="AK2577" i="3"/>
  <c r="AJ2577" i="3"/>
  <c r="AI2577" i="3"/>
  <c r="AH2577" i="3"/>
  <c r="AP2576" i="3"/>
  <c r="AM2576" i="3"/>
  <c r="AL2576" i="3"/>
  <c r="AK2576" i="3"/>
  <c r="AJ2576" i="3"/>
  <c r="AI2576" i="3"/>
  <c r="AH2576" i="3"/>
  <c r="AP2575" i="3"/>
  <c r="AM2575" i="3"/>
  <c r="AL2575" i="3"/>
  <c r="AK2575" i="3"/>
  <c r="AJ2575" i="3"/>
  <c r="AI2575" i="3"/>
  <c r="AH2575" i="3"/>
  <c r="AP2574" i="3"/>
  <c r="AM2574" i="3"/>
  <c r="AL2574" i="3"/>
  <c r="AK2574" i="3"/>
  <c r="AJ2574" i="3"/>
  <c r="AI2574" i="3"/>
  <c r="AH2574" i="3"/>
  <c r="AP2573" i="3"/>
  <c r="AM2573" i="3"/>
  <c r="AL2573" i="3"/>
  <c r="AK2573" i="3"/>
  <c r="AJ2573" i="3"/>
  <c r="AI2573" i="3"/>
  <c r="AH2573" i="3"/>
  <c r="AP2572" i="3"/>
  <c r="AM2572" i="3"/>
  <c r="AL2572" i="3"/>
  <c r="AK2572" i="3"/>
  <c r="AJ2572" i="3"/>
  <c r="AI2572" i="3"/>
  <c r="AH2572" i="3"/>
  <c r="AP2571" i="3"/>
  <c r="AM2571" i="3"/>
  <c r="AL2571" i="3"/>
  <c r="AK2571" i="3"/>
  <c r="AJ2571" i="3"/>
  <c r="AI2571" i="3"/>
  <c r="AH2571" i="3"/>
  <c r="AP2570" i="3"/>
  <c r="AM2570" i="3"/>
  <c r="AL2570" i="3"/>
  <c r="AK2570" i="3"/>
  <c r="AJ2570" i="3"/>
  <c r="AI2570" i="3"/>
  <c r="AH2570" i="3"/>
  <c r="AP2569" i="3"/>
  <c r="AM2569" i="3"/>
  <c r="AL2569" i="3"/>
  <c r="AK2569" i="3"/>
  <c r="AJ2569" i="3"/>
  <c r="AI2569" i="3"/>
  <c r="AH2569" i="3"/>
  <c r="AP2568" i="3"/>
  <c r="AM2568" i="3"/>
  <c r="AL2568" i="3"/>
  <c r="AK2568" i="3"/>
  <c r="AJ2568" i="3"/>
  <c r="AI2568" i="3"/>
  <c r="AH2568" i="3"/>
  <c r="AP2567" i="3"/>
  <c r="AM2567" i="3"/>
  <c r="AL2567" i="3"/>
  <c r="AK2567" i="3"/>
  <c r="AJ2567" i="3"/>
  <c r="AI2567" i="3"/>
  <c r="AH2567" i="3"/>
  <c r="AP2566" i="3"/>
  <c r="AM2566" i="3"/>
  <c r="AL2566" i="3"/>
  <c r="AK2566" i="3"/>
  <c r="AJ2566" i="3"/>
  <c r="AI2566" i="3"/>
  <c r="AH2566" i="3"/>
  <c r="AP2565" i="3"/>
  <c r="AM2565" i="3"/>
  <c r="AL2565" i="3"/>
  <c r="AK2565" i="3"/>
  <c r="AJ2565" i="3"/>
  <c r="AI2565" i="3"/>
  <c r="AH2565" i="3"/>
  <c r="AP2564" i="3"/>
  <c r="AM2564" i="3"/>
  <c r="AL2564" i="3"/>
  <c r="AK2564" i="3"/>
  <c r="AJ2564" i="3"/>
  <c r="AI2564" i="3"/>
  <c r="AH2564" i="3"/>
  <c r="AP2563" i="3"/>
  <c r="AM2563" i="3"/>
  <c r="AL2563" i="3"/>
  <c r="AK2563" i="3"/>
  <c r="AJ2563" i="3"/>
  <c r="AI2563" i="3"/>
  <c r="AH2563" i="3"/>
  <c r="AP2562" i="3"/>
  <c r="AM2562" i="3"/>
  <c r="AL2562" i="3"/>
  <c r="AK2562" i="3"/>
  <c r="AJ2562" i="3"/>
  <c r="AI2562" i="3"/>
  <c r="AH2562" i="3"/>
  <c r="AP2561" i="3"/>
  <c r="AM2561" i="3"/>
  <c r="AL2561" i="3"/>
  <c r="AK2561" i="3"/>
  <c r="AJ2561" i="3"/>
  <c r="AI2561" i="3"/>
  <c r="AH2561" i="3"/>
  <c r="AP2560" i="3"/>
  <c r="AM2560" i="3"/>
  <c r="AL2560" i="3"/>
  <c r="AK2560" i="3"/>
  <c r="AJ2560" i="3"/>
  <c r="AI2560" i="3"/>
  <c r="AH2560" i="3"/>
  <c r="AP2559" i="3"/>
  <c r="AM2559" i="3"/>
  <c r="AL2559" i="3"/>
  <c r="AK2559" i="3"/>
  <c r="AJ2559" i="3"/>
  <c r="AI2559" i="3"/>
  <c r="AH2559" i="3"/>
  <c r="AP2558" i="3"/>
  <c r="AM2558" i="3"/>
  <c r="AL2558" i="3"/>
  <c r="AK2558" i="3"/>
  <c r="AJ2558" i="3"/>
  <c r="AI2558" i="3"/>
  <c r="AH2558" i="3"/>
  <c r="AP2557" i="3"/>
  <c r="AM2557" i="3"/>
  <c r="AL2557" i="3"/>
  <c r="AK2557" i="3"/>
  <c r="AJ2557" i="3"/>
  <c r="AI2557" i="3"/>
  <c r="AH2557" i="3"/>
  <c r="AP2556" i="3"/>
  <c r="AM2556" i="3"/>
  <c r="AL2556" i="3"/>
  <c r="AK2556" i="3"/>
  <c r="AJ2556" i="3"/>
  <c r="AI2556" i="3"/>
  <c r="AH2556" i="3"/>
  <c r="AP2555" i="3"/>
  <c r="AM2555" i="3"/>
  <c r="AL2555" i="3"/>
  <c r="AK2555" i="3"/>
  <c r="AJ2555" i="3"/>
  <c r="AI2555" i="3"/>
  <c r="AH2555" i="3"/>
  <c r="AP2554" i="3"/>
  <c r="AM2554" i="3"/>
  <c r="AL2554" i="3"/>
  <c r="AK2554" i="3"/>
  <c r="AJ2554" i="3"/>
  <c r="AI2554" i="3"/>
  <c r="AH2554" i="3"/>
  <c r="AP2553" i="3"/>
  <c r="AM2553" i="3"/>
  <c r="AL2553" i="3"/>
  <c r="AK2553" i="3"/>
  <c r="AJ2553" i="3"/>
  <c r="AI2553" i="3"/>
  <c r="AH2553" i="3"/>
  <c r="AP2552" i="3"/>
  <c r="AM2552" i="3"/>
  <c r="AL2552" i="3"/>
  <c r="AK2552" i="3"/>
  <c r="AJ2552" i="3"/>
  <c r="AI2552" i="3"/>
  <c r="AH2552" i="3"/>
  <c r="AP2551" i="3"/>
  <c r="AM2551" i="3"/>
  <c r="AL2551" i="3"/>
  <c r="AK2551" i="3"/>
  <c r="AJ2551" i="3"/>
  <c r="AI2551" i="3"/>
  <c r="AH2551" i="3"/>
  <c r="AP2550" i="3"/>
  <c r="AM2550" i="3"/>
  <c r="AL2550" i="3"/>
  <c r="AK2550" i="3"/>
  <c r="AJ2550" i="3"/>
  <c r="AI2550" i="3"/>
  <c r="AH2550" i="3"/>
  <c r="AP2549" i="3"/>
  <c r="AM2549" i="3"/>
  <c r="AL2549" i="3"/>
  <c r="AK2549" i="3"/>
  <c r="AJ2549" i="3"/>
  <c r="AI2549" i="3"/>
  <c r="AH2549" i="3"/>
  <c r="AP2548" i="3"/>
  <c r="AM2548" i="3"/>
  <c r="AL2548" i="3"/>
  <c r="AK2548" i="3"/>
  <c r="AJ2548" i="3"/>
  <c r="AI2548" i="3"/>
  <c r="AH2548" i="3"/>
  <c r="AP2547" i="3"/>
  <c r="AM2547" i="3"/>
  <c r="AL2547" i="3"/>
  <c r="AK2547" i="3"/>
  <c r="AJ2547" i="3"/>
  <c r="AI2547" i="3"/>
  <c r="AH2547" i="3"/>
  <c r="AP2546" i="3"/>
  <c r="AM2546" i="3"/>
  <c r="AL2546" i="3"/>
  <c r="AK2546" i="3"/>
  <c r="AJ2546" i="3"/>
  <c r="AI2546" i="3"/>
  <c r="AH2546" i="3"/>
  <c r="AP2545" i="3"/>
  <c r="AM2545" i="3"/>
  <c r="AL2545" i="3"/>
  <c r="AK2545" i="3"/>
  <c r="AJ2545" i="3"/>
  <c r="AI2545" i="3"/>
  <c r="AH2545" i="3"/>
  <c r="AP2544" i="3"/>
  <c r="AM2544" i="3"/>
  <c r="AL2544" i="3"/>
  <c r="AK2544" i="3"/>
  <c r="AJ2544" i="3"/>
  <c r="AI2544" i="3"/>
  <c r="AH2544" i="3"/>
  <c r="AP2543" i="3"/>
  <c r="AM2543" i="3"/>
  <c r="AL2543" i="3"/>
  <c r="AK2543" i="3"/>
  <c r="AJ2543" i="3"/>
  <c r="AI2543" i="3"/>
  <c r="AH2543" i="3"/>
  <c r="AP2542" i="3"/>
  <c r="AM2542" i="3"/>
  <c r="AL2542" i="3"/>
  <c r="AK2542" i="3"/>
  <c r="AJ2542" i="3"/>
  <c r="AI2542" i="3"/>
  <c r="AH2542" i="3"/>
  <c r="AP2541" i="3"/>
  <c r="AM2541" i="3"/>
  <c r="AL2541" i="3"/>
  <c r="AK2541" i="3"/>
  <c r="AJ2541" i="3"/>
  <c r="AI2541" i="3"/>
  <c r="AH2541" i="3"/>
  <c r="AP2540" i="3"/>
  <c r="AM2540" i="3"/>
  <c r="AL2540" i="3"/>
  <c r="AK2540" i="3"/>
  <c r="AJ2540" i="3"/>
  <c r="AI2540" i="3"/>
  <c r="AH2540" i="3"/>
  <c r="AP2539" i="3"/>
  <c r="AM2539" i="3"/>
  <c r="AL2539" i="3"/>
  <c r="AK2539" i="3"/>
  <c r="AJ2539" i="3"/>
  <c r="AI2539" i="3"/>
  <c r="AH2539" i="3"/>
  <c r="AP2538" i="3"/>
  <c r="AM2538" i="3"/>
  <c r="AL2538" i="3"/>
  <c r="AK2538" i="3"/>
  <c r="AJ2538" i="3"/>
  <c r="AI2538" i="3"/>
  <c r="AH2538" i="3"/>
  <c r="AP2537" i="3"/>
  <c r="AM2537" i="3"/>
  <c r="AL2537" i="3"/>
  <c r="AK2537" i="3"/>
  <c r="AJ2537" i="3"/>
  <c r="AI2537" i="3"/>
  <c r="AH2537" i="3"/>
  <c r="AP2536" i="3"/>
  <c r="AM2536" i="3"/>
  <c r="AL2536" i="3"/>
  <c r="AK2536" i="3"/>
  <c r="AJ2536" i="3"/>
  <c r="AI2536" i="3"/>
  <c r="AH2536" i="3"/>
  <c r="AP2535" i="3"/>
  <c r="AM2535" i="3"/>
  <c r="AL2535" i="3"/>
  <c r="AK2535" i="3"/>
  <c r="AJ2535" i="3"/>
  <c r="AI2535" i="3"/>
  <c r="AH2535" i="3"/>
  <c r="AP2534" i="3"/>
  <c r="AM2534" i="3"/>
  <c r="AL2534" i="3"/>
  <c r="AK2534" i="3"/>
  <c r="AJ2534" i="3"/>
  <c r="AI2534" i="3"/>
  <c r="AH2534" i="3"/>
  <c r="AP2533" i="3"/>
  <c r="AM2533" i="3"/>
  <c r="AL2533" i="3"/>
  <c r="AK2533" i="3"/>
  <c r="AJ2533" i="3"/>
  <c r="AI2533" i="3"/>
  <c r="AH2533" i="3"/>
  <c r="AP2532" i="3"/>
  <c r="AM2532" i="3"/>
  <c r="AL2532" i="3"/>
  <c r="AK2532" i="3"/>
  <c r="AJ2532" i="3"/>
  <c r="AI2532" i="3"/>
  <c r="AH2532" i="3"/>
  <c r="AP2531" i="3"/>
  <c r="AM2531" i="3"/>
  <c r="AL2531" i="3"/>
  <c r="AK2531" i="3"/>
  <c r="AJ2531" i="3"/>
  <c r="AI2531" i="3"/>
  <c r="AH2531" i="3"/>
  <c r="AP2530" i="3"/>
  <c r="AM2530" i="3"/>
  <c r="AL2530" i="3"/>
  <c r="AK2530" i="3"/>
  <c r="AJ2530" i="3"/>
  <c r="AI2530" i="3"/>
  <c r="AH2530" i="3"/>
  <c r="AP2529" i="3"/>
  <c r="AM2529" i="3"/>
  <c r="AL2529" i="3"/>
  <c r="AK2529" i="3"/>
  <c r="AJ2529" i="3"/>
  <c r="AI2529" i="3"/>
  <c r="AH2529" i="3"/>
  <c r="AP2528" i="3"/>
  <c r="AM2528" i="3"/>
  <c r="AL2528" i="3"/>
  <c r="AK2528" i="3"/>
  <c r="AJ2528" i="3"/>
  <c r="AI2528" i="3"/>
  <c r="AH2528" i="3"/>
  <c r="AP2527" i="3"/>
  <c r="AM2527" i="3"/>
  <c r="AL2527" i="3"/>
  <c r="AK2527" i="3"/>
  <c r="AJ2527" i="3"/>
  <c r="AI2527" i="3"/>
  <c r="AH2527" i="3"/>
  <c r="AP2526" i="3"/>
  <c r="AM2526" i="3"/>
  <c r="AL2526" i="3"/>
  <c r="AK2526" i="3"/>
  <c r="AJ2526" i="3"/>
  <c r="AI2526" i="3"/>
  <c r="AH2526" i="3"/>
  <c r="AP2525" i="3"/>
  <c r="AM2525" i="3"/>
  <c r="AL2525" i="3"/>
  <c r="AK2525" i="3"/>
  <c r="AJ2525" i="3"/>
  <c r="AI2525" i="3"/>
  <c r="AH2525" i="3"/>
  <c r="AP2524" i="3"/>
  <c r="AM2524" i="3"/>
  <c r="AL2524" i="3"/>
  <c r="AK2524" i="3"/>
  <c r="AJ2524" i="3"/>
  <c r="AI2524" i="3"/>
  <c r="AH2524" i="3"/>
  <c r="AP2523" i="3"/>
  <c r="AM2523" i="3"/>
  <c r="AL2523" i="3"/>
  <c r="AK2523" i="3"/>
  <c r="AJ2523" i="3"/>
  <c r="AI2523" i="3"/>
  <c r="AH2523" i="3"/>
  <c r="AP2522" i="3"/>
  <c r="AM2522" i="3"/>
  <c r="AL2522" i="3"/>
  <c r="AK2522" i="3"/>
  <c r="AJ2522" i="3"/>
  <c r="AI2522" i="3"/>
  <c r="AH2522" i="3"/>
  <c r="AP2521" i="3"/>
  <c r="AM2521" i="3"/>
  <c r="AL2521" i="3"/>
  <c r="AK2521" i="3"/>
  <c r="AJ2521" i="3"/>
  <c r="AI2521" i="3"/>
  <c r="AH2521" i="3"/>
  <c r="AP2520" i="3"/>
  <c r="AM2520" i="3"/>
  <c r="AL2520" i="3"/>
  <c r="AK2520" i="3"/>
  <c r="AJ2520" i="3"/>
  <c r="AI2520" i="3"/>
  <c r="AH2520" i="3"/>
  <c r="AP2519" i="3"/>
  <c r="AM2519" i="3"/>
  <c r="AL2519" i="3"/>
  <c r="AK2519" i="3"/>
  <c r="AJ2519" i="3"/>
  <c r="AI2519" i="3"/>
  <c r="AH2519" i="3"/>
  <c r="AP2518" i="3"/>
  <c r="AM2518" i="3"/>
  <c r="AL2518" i="3"/>
  <c r="AK2518" i="3"/>
  <c r="AJ2518" i="3"/>
  <c r="AI2518" i="3"/>
  <c r="AH2518" i="3"/>
  <c r="AP2517" i="3"/>
  <c r="AM2517" i="3"/>
  <c r="AL2517" i="3"/>
  <c r="AK2517" i="3"/>
  <c r="AJ2517" i="3"/>
  <c r="AI2517" i="3"/>
  <c r="AH2517" i="3"/>
  <c r="AP2516" i="3"/>
  <c r="AM2516" i="3"/>
  <c r="AL2516" i="3"/>
  <c r="AK2516" i="3"/>
  <c r="AJ2516" i="3"/>
  <c r="AI2516" i="3"/>
  <c r="AH2516" i="3"/>
  <c r="AP2515" i="3"/>
  <c r="AM2515" i="3"/>
  <c r="AL2515" i="3"/>
  <c r="AK2515" i="3"/>
  <c r="AJ2515" i="3"/>
  <c r="AI2515" i="3"/>
  <c r="AH2515" i="3"/>
  <c r="AP2514" i="3"/>
  <c r="AM2514" i="3"/>
  <c r="AL2514" i="3"/>
  <c r="AK2514" i="3"/>
  <c r="AJ2514" i="3"/>
  <c r="AI2514" i="3"/>
  <c r="AH2514" i="3"/>
  <c r="AP2513" i="3"/>
  <c r="AM2513" i="3"/>
  <c r="AL2513" i="3"/>
  <c r="AK2513" i="3"/>
  <c r="AJ2513" i="3"/>
  <c r="AI2513" i="3"/>
  <c r="AH2513" i="3"/>
  <c r="AP2512" i="3"/>
  <c r="AM2512" i="3"/>
  <c r="AL2512" i="3"/>
  <c r="AK2512" i="3"/>
  <c r="AJ2512" i="3"/>
  <c r="AI2512" i="3"/>
  <c r="AH2512" i="3"/>
  <c r="AP2511" i="3"/>
  <c r="AM2511" i="3"/>
  <c r="AL2511" i="3"/>
  <c r="AK2511" i="3"/>
  <c r="AJ2511" i="3"/>
  <c r="AI2511" i="3"/>
  <c r="AH2511" i="3"/>
  <c r="AP2510" i="3"/>
  <c r="AM2510" i="3"/>
  <c r="AL2510" i="3"/>
  <c r="AK2510" i="3"/>
  <c r="AJ2510" i="3"/>
  <c r="AI2510" i="3"/>
  <c r="AH2510" i="3"/>
  <c r="AP2509" i="3"/>
  <c r="AM2509" i="3"/>
  <c r="AL2509" i="3"/>
  <c r="AK2509" i="3"/>
  <c r="AJ2509" i="3"/>
  <c r="AI2509" i="3"/>
  <c r="AH2509" i="3"/>
  <c r="AP2508" i="3"/>
  <c r="AM2508" i="3"/>
  <c r="AL2508" i="3"/>
  <c r="AK2508" i="3"/>
  <c r="AJ2508" i="3"/>
  <c r="AI2508" i="3"/>
  <c r="AH2508" i="3"/>
  <c r="AP2507" i="3"/>
  <c r="AM2507" i="3"/>
  <c r="AL2507" i="3"/>
  <c r="AK2507" i="3"/>
  <c r="AJ2507" i="3"/>
  <c r="AI2507" i="3"/>
  <c r="AH2507" i="3"/>
  <c r="AP2506" i="3"/>
  <c r="AM2506" i="3"/>
  <c r="AL2506" i="3"/>
  <c r="AK2506" i="3"/>
  <c r="AJ2506" i="3"/>
  <c r="AI2506" i="3"/>
  <c r="AH2506" i="3"/>
  <c r="AP2505" i="3"/>
  <c r="AM2505" i="3"/>
  <c r="AL2505" i="3"/>
  <c r="AK2505" i="3"/>
  <c r="AJ2505" i="3"/>
  <c r="AI2505" i="3"/>
  <c r="AH2505" i="3"/>
  <c r="AP2504" i="3"/>
  <c r="AM2504" i="3"/>
  <c r="AL2504" i="3"/>
  <c r="AK2504" i="3"/>
  <c r="AJ2504" i="3"/>
  <c r="AI2504" i="3"/>
  <c r="AH2504" i="3"/>
  <c r="AP2503" i="3"/>
  <c r="AM2503" i="3"/>
  <c r="AL2503" i="3"/>
  <c r="AK2503" i="3"/>
  <c r="AJ2503" i="3"/>
  <c r="AI2503" i="3"/>
  <c r="AH2503" i="3"/>
  <c r="AP2502" i="3"/>
  <c r="AM2502" i="3"/>
  <c r="AL2502" i="3"/>
  <c r="AK2502" i="3"/>
  <c r="AJ2502" i="3"/>
  <c r="AI2502" i="3"/>
  <c r="AH2502" i="3"/>
  <c r="AP2501" i="3"/>
  <c r="AM2501" i="3"/>
  <c r="AL2501" i="3"/>
  <c r="AK2501" i="3"/>
  <c r="AJ2501" i="3"/>
  <c r="AI2501" i="3"/>
  <c r="AH2501" i="3"/>
  <c r="AP2500" i="3"/>
  <c r="AM2500" i="3"/>
  <c r="AL2500" i="3"/>
  <c r="AK2500" i="3"/>
  <c r="AJ2500" i="3"/>
  <c r="AI2500" i="3"/>
  <c r="AH2500" i="3"/>
  <c r="AP2499" i="3"/>
  <c r="AM2499" i="3"/>
  <c r="AL2499" i="3"/>
  <c r="AK2499" i="3"/>
  <c r="AJ2499" i="3"/>
  <c r="AI2499" i="3"/>
  <c r="AH2499" i="3"/>
  <c r="AP2498" i="3"/>
  <c r="AM2498" i="3"/>
  <c r="AL2498" i="3"/>
  <c r="AK2498" i="3"/>
  <c r="AJ2498" i="3"/>
  <c r="AI2498" i="3"/>
  <c r="AH2498" i="3"/>
  <c r="AP2497" i="3"/>
  <c r="AM2497" i="3"/>
  <c r="AL2497" i="3"/>
  <c r="AK2497" i="3"/>
  <c r="AJ2497" i="3"/>
  <c r="AI2497" i="3"/>
  <c r="AH2497" i="3"/>
  <c r="AP2496" i="3"/>
  <c r="AM2496" i="3"/>
  <c r="AL2496" i="3"/>
  <c r="AK2496" i="3"/>
  <c r="AJ2496" i="3"/>
  <c r="AI2496" i="3"/>
  <c r="AH2496" i="3"/>
  <c r="AP2495" i="3"/>
  <c r="AM2495" i="3"/>
  <c r="AL2495" i="3"/>
  <c r="AK2495" i="3"/>
  <c r="AJ2495" i="3"/>
  <c r="AI2495" i="3"/>
  <c r="AH2495" i="3"/>
  <c r="AP2494" i="3"/>
  <c r="AM2494" i="3"/>
  <c r="AL2494" i="3"/>
  <c r="AK2494" i="3"/>
  <c r="AJ2494" i="3"/>
  <c r="AI2494" i="3"/>
  <c r="AH2494" i="3"/>
  <c r="AP2493" i="3"/>
  <c r="AM2493" i="3"/>
  <c r="AL2493" i="3"/>
  <c r="AK2493" i="3"/>
  <c r="AJ2493" i="3"/>
  <c r="AI2493" i="3"/>
  <c r="AH2493" i="3"/>
  <c r="AP2492" i="3"/>
  <c r="AM2492" i="3"/>
  <c r="AL2492" i="3"/>
  <c r="AK2492" i="3"/>
  <c r="AJ2492" i="3"/>
  <c r="AI2492" i="3"/>
  <c r="AH2492" i="3"/>
  <c r="AP2491" i="3"/>
  <c r="AM2491" i="3"/>
  <c r="AL2491" i="3"/>
  <c r="AK2491" i="3"/>
  <c r="AJ2491" i="3"/>
  <c r="AI2491" i="3"/>
  <c r="AH2491" i="3"/>
  <c r="AP2490" i="3"/>
  <c r="AM2490" i="3"/>
  <c r="AL2490" i="3"/>
  <c r="AK2490" i="3"/>
  <c r="AJ2490" i="3"/>
  <c r="AI2490" i="3"/>
  <c r="AH2490" i="3"/>
  <c r="AP2489" i="3"/>
  <c r="AM2489" i="3"/>
  <c r="AL2489" i="3"/>
  <c r="AK2489" i="3"/>
  <c r="AJ2489" i="3"/>
  <c r="AI2489" i="3"/>
  <c r="AH2489" i="3"/>
  <c r="AP2488" i="3"/>
  <c r="AM2488" i="3"/>
  <c r="AL2488" i="3"/>
  <c r="AK2488" i="3"/>
  <c r="AJ2488" i="3"/>
  <c r="AI2488" i="3"/>
  <c r="AH2488" i="3"/>
  <c r="AP2487" i="3"/>
  <c r="AM2487" i="3"/>
  <c r="AL2487" i="3"/>
  <c r="AK2487" i="3"/>
  <c r="AJ2487" i="3"/>
  <c r="AI2487" i="3"/>
  <c r="AH2487" i="3"/>
  <c r="AP2486" i="3"/>
  <c r="AM2486" i="3"/>
  <c r="AL2486" i="3"/>
  <c r="AK2486" i="3"/>
  <c r="AJ2486" i="3"/>
  <c r="AI2486" i="3"/>
  <c r="AH2486" i="3"/>
  <c r="AP2485" i="3"/>
  <c r="AM2485" i="3"/>
  <c r="AL2485" i="3"/>
  <c r="AK2485" i="3"/>
  <c r="AJ2485" i="3"/>
  <c r="AI2485" i="3"/>
  <c r="AH2485" i="3"/>
  <c r="AP2484" i="3"/>
  <c r="AM2484" i="3"/>
  <c r="AL2484" i="3"/>
  <c r="AK2484" i="3"/>
  <c r="AJ2484" i="3"/>
  <c r="AI2484" i="3"/>
  <c r="AH2484" i="3"/>
  <c r="AP2483" i="3"/>
  <c r="AM2483" i="3"/>
  <c r="AL2483" i="3"/>
  <c r="AK2483" i="3"/>
  <c r="AJ2483" i="3"/>
  <c r="AI2483" i="3"/>
  <c r="AH2483" i="3"/>
  <c r="AP2482" i="3"/>
  <c r="AM2482" i="3"/>
  <c r="AL2482" i="3"/>
  <c r="AK2482" i="3"/>
  <c r="AJ2482" i="3"/>
  <c r="AI2482" i="3"/>
  <c r="AH2482" i="3"/>
  <c r="AP2481" i="3"/>
  <c r="AM2481" i="3"/>
  <c r="AL2481" i="3"/>
  <c r="AK2481" i="3"/>
  <c r="AJ2481" i="3"/>
  <c r="AI2481" i="3"/>
  <c r="AH2481" i="3"/>
  <c r="AP2480" i="3"/>
  <c r="AM2480" i="3"/>
  <c r="AL2480" i="3"/>
  <c r="AK2480" i="3"/>
  <c r="AJ2480" i="3"/>
  <c r="AI2480" i="3"/>
  <c r="AH2480" i="3"/>
  <c r="AP2479" i="3"/>
  <c r="AM2479" i="3"/>
  <c r="AL2479" i="3"/>
  <c r="AK2479" i="3"/>
  <c r="AJ2479" i="3"/>
  <c r="AI2479" i="3"/>
  <c r="AH2479" i="3"/>
  <c r="AP2478" i="3"/>
  <c r="AM2478" i="3"/>
  <c r="AL2478" i="3"/>
  <c r="AK2478" i="3"/>
  <c r="AJ2478" i="3"/>
  <c r="AI2478" i="3"/>
  <c r="AH2478" i="3"/>
  <c r="AP2477" i="3"/>
  <c r="AM2477" i="3"/>
  <c r="AL2477" i="3"/>
  <c r="AK2477" i="3"/>
  <c r="AJ2477" i="3"/>
  <c r="AI2477" i="3"/>
  <c r="AH2477" i="3"/>
  <c r="AP2476" i="3"/>
  <c r="AM2476" i="3"/>
  <c r="AL2476" i="3"/>
  <c r="AK2476" i="3"/>
  <c r="AJ2476" i="3"/>
  <c r="AI2476" i="3"/>
  <c r="AH2476" i="3"/>
  <c r="AP2475" i="3"/>
  <c r="AM2475" i="3"/>
  <c r="AL2475" i="3"/>
  <c r="AK2475" i="3"/>
  <c r="AJ2475" i="3"/>
  <c r="AI2475" i="3"/>
  <c r="AH2475" i="3"/>
  <c r="AP2474" i="3"/>
  <c r="AM2474" i="3"/>
  <c r="AL2474" i="3"/>
  <c r="AK2474" i="3"/>
  <c r="AJ2474" i="3"/>
  <c r="AI2474" i="3"/>
  <c r="AH2474" i="3"/>
  <c r="AP2473" i="3"/>
  <c r="AM2473" i="3"/>
  <c r="AL2473" i="3"/>
  <c r="AK2473" i="3"/>
  <c r="AJ2473" i="3"/>
  <c r="AI2473" i="3"/>
  <c r="AH2473" i="3"/>
  <c r="AP2472" i="3"/>
  <c r="AM2472" i="3"/>
  <c r="AL2472" i="3"/>
  <c r="AK2472" i="3"/>
  <c r="AJ2472" i="3"/>
  <c r="AI2472" i="3"/>
  <c r="AH2472" i="3"/>
  <c r="AP2471" i="3"/>
  <c r="AM2471" i="3"/>
  <c r="AL2471" i="3"/>
  <c r="AK2471" i="3"/>
  <c r="AJ2471" i="3"/>
  <c r="AI2471" i="3"/>
  <c r="AH2471" i="3"/>
  <c r="AP2470" i="3"/>
  <c r="AM2470" i="3"/>
  <c r="AL2470" i="3"/>
  <c r="AK2470" i="3"/>
  <c r="AJ2470" i="3"/>
  <c r="AI2470" i="3"/>
  <c r="AH2470" i="3"/>
  <c r="AP2469" i="3"/>
  <c r="AM2469" i="3"/>
  <c r="AL2469" i="3"/>
  <c r="AK2469" i="3"/>
  <c r="AJ2469" i="3"/>
  <c r="AI2469" i="3"/>
  <c r="AH2469" i="3"/>
  <c r="AP2468" i="3"/>
  <c r="AM2468" i="3"/>
  <c r="AL2468" i="3"/>
  <c r="AK2468" i="3"/>
  <c r="AJ2468" i="3"/>
  <c r="AI2468" i="3"/>
  <c r="AH2468" i="3"/>
  <c r="AP2467" i="3"/>
  <c r="AM2467" i="3"/>
  <c r="AL2467" i="3"/>
  <c r="AK2467" i="3"/>
  <c r="AJ2467" i="3"/>
  <c r="AI2467" i="3"/>
  <c r="AH2467" i="3"/>
  <c r="AP2466" i="3"/>
  <c r="AM2466" i="3"/>
  <c r="AL2466" i="3"/>
  <c r="AK2466" i="3"/>
  <c r="AJ2466" i="3"/>
  <c r="AI2466" i="3"/>
  <c r="AH2466" i="3"/>
  <c r="AP2465" i="3"/>
  <c r="AM2465" i="3"/>
  <c r="AL2465" i="3"/>
  <c r="AK2465" i="3"/>
  <c r="AJ2465" i="3"/>
  <c r="AI2465" i="3"/>
  <c r="AH2465" i="3"/>
  <c r="AP2464" i="3"/>
  <c r="AM2464" i="3"/>
  <c r="AL2464" i="3"/>
  <c r="AK2464" i="3"/>
  <c r="AJ2464" i="3"/>
  <c r="AI2464" i="3"/>
  <c r="AH2464" i="3"/>
  <c r="AP2463" i="3"/>
  <c r="AM2463" i="3"/>
  <c r="AL2463" i="3"/>
  <c r="AK2463" i="3"/>
  <c r="AJ2463" i="3"/>
  <c r="AI2463" i="3"/>
  <c r="AH2463" i="3"/>
  <c r="AP2462" i="3"/>
  <c r="AM2462" i="3"/>
  <c r="AL2462" i="3"/>
  <c r="AK2462" i="3"/>
  <c r="AJ2462" i="3"/>
  <c r="AI2462" i="3"/>
  <c r="AH2462" i="3"/>
  <c r="AP2461" i="3"/>
  <c r="AM2461" i="3"/>
  <c r="AL2461" i="3"/>
  <c r="AK2461" i="3"/>
  <c r="AJ2461" i="3"/>
  <c r="AI2461" i="3"/>
  <c r="AH2461" i="3"/>
  <c r="AP2460" i="3"/>
  <c r="AM2460" i="3"/>
  <c r="AL2460" i="3"/>
  <c r="AK2460" i="3"/>
  <c r="AJ2460" i="3"/>
  <c r="AI2460" i="3"/>
  <c r="AH2460" i="3"/>
  <c r="AP2459" i="3"/>
  <c r="AM2459" i="3"/>
  <c r="AL2459" i="3"/>
  <c r="AK2459" i="3"/>
  <c r="AJ2459" i="3"/>
  <c r="AI2459" i="3"/>
  <c r="AH2459" i="3"/>
  <c r="AP2458" i="3"/>
  <c r="AM2458" i="3"/>
  <c r="AL2458" i="3"/>
  <c r="AK2458" i="3"/>
  <c r="AJ2458" i="3"/>
  <c r="AI2458" i="3"/>
  <c r="AH2458" i="3"/>
  <c r="AP2457" i="3"/>
  <c r="AM2457" i="3"/>
  <c r="AL2457" i="3"/>
  <c r="AK2457" i="3"/>
  <c r="AJ2457" i="3"/>
  <c r="AI2457" i="3"/>
  <c r="AH2457" i="3"/>
  <c r="AP2456" i="3"/>
  <c r="AM2456" i="3"/>
  <c r="AL2456" i="3"/>
  <c r="AK2456" i="3"/>
  <c r="AJ2456" i="3"/>
  <c r="AI2456" i="3"/>
  <c r="AH2456" i="3"/>
  <c r="AP2455" i="3"/>
  <c r="AM2455" i="3"/>
  <c r="AL2455" i="3"/>
  <c r="AK2455" i="3"/>
  <c r="AJ2455" i="3"/>
  <c r="AI2455" i="3"/>
  <c r="AH2455" i="3"/>
  <c r="AP2454" i="3"/>
  <c r="AM2454" i="3"/>
  <c r="AL2454" i="3"/>
  <c r="AK2454" i="3"/>
  <c r="AJ2454" i="3"/>
  <c r="AI2454" i="3"/>
  <c r="AH2454" i="3"/>
  <c r="AP2453" i="3"/>
  <c r="AM2453" i="3"/>
  <c r="AL2453" i="3"/>
  <c r="AK2453" i="3"/>
  <c r="AJ2453" i="3"/>
  <c r="AI2453" i="3"/>
  <c r="AH2453" i="3"/>
  <c r="AP2452" i="3"/>
  <c r="AM2452" i="3"/>
  <c r="AL2452" i="3"/>
  <c r="AK2452" i="3"/>
  <c r="AJ2452" i="3"/>
  <c r="AI2452" i="3"/>
  <c r="AH2452" i="3"/>
  <c r="AP2451" i="3"/>
  <c r="AM2451" i="3"/>
  <c r="AL2451" i="3"/>
  <c r="AK2451" i="3"/>
  <c r="AJ2451" i="3"/>
  <c r="AI2451" i="3"/>
  <c r="AH2451" i="3"/>
  <c r="AP2450" i="3"/>
  <c r="AM2450" i="3"/>
  <c r="AL2450" i="3"/>
  <c r="AK2450" i="3"/>
  <c r="AJ2450" i="3"/>
  <c r="AI2450" i="3"/>
  <c r="AH2450" i="3"/>
  <c r="AP2449" i="3"/>
  <c r="AM2449" i="3"/>
  <c r="AL2449" i="3"/>
  <c r="AK2449" i="3"/>
  <c r="AJ2449" i="3"/>
  <c r="AI2449" i="3"/>
  <c r="AH2449" i="3"/>
  <c r="AP2448" i="3"/>
  <c r="AM2448" i="3"/>
  <c r="AL2448" i="3"/>
  <c r="AK2448" i="3"/>
  <c r="AJ2448" i="3"/>
  <c r="AI2448" i="3"/>
  <c r="AH2448" i="3"/>
  <c r="AP2447" i="3"/>
  <c r="AM2447" i="3"/>
  <c r="AL2447" i="3"/>
  <c r="AK2447" i="3"/>
  <c r="AJ2447" i="3"/>
  <c r="AI2447" i="3"/>
  <c r="AH2447" i="3"/>
  <c r="AP2446" i="3"/>
  <c r="AM2446" i="3"/>
  <c r="AL2446" i="3"/>
  <c r="AK2446" i="3"/>
  <c r="AJ2446" i="3"/>
  <c r="AI2446" i="3"/>
  <c r="AH2446" i="3"/>
  <c r="AP2445" i="3"/>
  <c r="AM2445" i="3"/>
  <c r="AL2445" i="3"/>
  <c r="AK2445" i="3"/>
  <c r="AJ2445" i="3"/>
  <c r="AI2445" i="3"/>
  <c r="AH2445" i="3"/>
  <c r="AP2444" i="3"/>
  <c r="AM2444" i="3"/>
  <c r="AL2444" i="3"/>
  <c r="AK2444" i="3"/>
  <c r="AJ2444" i="3"/>
  <c r="AI2444" i="3"/>
  <c r="AH2444" i="3"/>
  <c r="AP2443" i="3"/>
  <c r="AM2443" i="3"/>
  <c r="AL2443" i="3"/>
  <c r="AK2443" i="3"/>
  <c r="AJ2443" i="3"/>
  <c r="AI2443" i="3"/>
  <c r="AH2443" i="3"/>
  <c r="AP2442" i="3"/>
  <c r="AM2442" i="3"/>
  <c r="AL2442" i="3"/>
  <c r="AK2442" i="3"/>
  <c r="AJ2442" i="3"/>
  <c r="AI2442" i="3"/>
  <c r="AH2442" i="3"/>
  <c r="AP2441" i="3"/>
  <c r="AM2441" i="3"/>
  <c r="AL2441" i="3"/>
  <c r="AK2441" i="3"/>
  <c r="AJ2441" i="3"/>
  <c r="AI2441" i="3"/>
  <c r="AH2441" i="3"/>
  <c r="AP2440" i="3"/>
  <c r="AM2440" i="3"/>
  <c r="AL2440" i="3"/>
  <c r="AK2440" i="3"/>
  <c r="AJ2440" i="3"/>
  <c r="AI2440" i="3"/>
  <c r="AH2440" i="3"/>
  <c r="AP2439" i="3"/>
  <c r="AM2439" i="3"/>
  <c r="AL2439" i="3"/>
  <c r="AK2439" i="3"/>
  <c r="AJ2439" i="3"/>
  <c r="AI2439" i="3"/>
  <c r="AH2439" i="3"/>
  <c r="AP2438" i="3"/>
  <c r="AM2438" i="3"/>
  <c r="AL2438" i="3"/>
  <c r="AK2438" i="3"/>
  <c r="AJ2438" i="3"/>
  <c r="AI2438" i="3"/>
  <c r="AH2438" i="3"/>
  <c r="AP2437" i="3"/>
  <c r="AM2437" i="3"/>
  <c r="AL2437" i="3"/>
  <c r="AK2437" i="3"/>
  <c r="AJ2437" i="3"/>
  <c r="AI2437" i="3"/>
  <c r="AH2437" i="3"/>
  <c r="AP2436" i="3"/>
  <c r="AM2436" i="3"/>
  <c r="AL2436" i="3"/>
  <c r="AK2436" i="3"/>
  <c r="AJ2436" i="3"/>
  <c r="AI2436" i="3"/>
  <c r="AH2436" i="3"/>
  <c r="AP2435" i="3"/>
  <c r="AM2435" i="3"/>
  <c r="AL2435" i="3"/>
  <c r="AK2435" i="3"/>
  <c r="AJ2435" i="3"/>
  <c r="AI2435" i="3"/>
  <c r="AH2435" i="3"/>
  <c r="AP2434" i="3"/>
  <c r="AM2434" i="3"/>
  <c r="AL2434" i="3"/>
  <c r="AK2434" i="3"/>
  <c r="AJ2434" i="3"/>
  <c r="AI2434" i="3"/>
  <c r="AH2434" i="3"/>
  <c r="AP2433" i="3"/>
  <c r="AM2433" i="3"/>
  <c r="AL2433" i="3"/>
  <c r="AK2433" i="3"/>
  <c r="AJ2433" i="3"/>
  <c r="AI2433" i="3"/>
  <c r="AH2433" i="3"/>
  <c r="AP2432" i="3"/>
  <c r="AM2432" i="3"/>
  <c r="AL2432" i="3"/>
  <c r="AK2432" i="3"/>
  <c r="AJ2432" i="3"/>
  <c r="AI2432" i="3"/>
  <c r="AH2432" i="3"/>
  <c r="AP2431" i="3"/>
  <c r="AM2431" i="3"/>
  <c r="AL2431" i="3"/>
  <c r="AK2431" i="3"/>
  <c r="AJ2431" i="3"/>
  <c r="AI2431" i="3"/>
  <c r="AH2431" i="3"/>
  <c r="AP2430" i="3"/>
  <c r="AM2430" i="3"/>
  <c r="AL2430" i="3"/>
  <c r="AK2430" i="3"/>
  <c r="AJ2430" i="3"/>
  <c r="AI2430" i="3"/>
  <c r="AH2430" i="3"/>
  <c r="AP2429" i="3"/>
  <c r="AM2429" i="3"/>
  <c r="AL2429" i="3"/>
  <c r="AK2429" i="3"/>
  <c r="AJ2429" i="3"/>
  <c r="AI2429" i="3"/>
  <c r="AH2429" i="3"/>
  <c r="AP2428" i="3"/>
  <c r="AM2428" i="3"/>
  <c r="AL2428" i="3"/>
  <c r="AK2428" i="3"/>
  <c r="AJ2428" i="3"/>
  <c r="AI2428" i="3"/>
  <c r="AH2428" i="3"/>
  <c r="AP2427" i="3"/>
  <c r="AM2427" i="3"/>
  <c r="AL2427" i="3"/>
  <c r="AK2427" i="3"/>
  <c r="AJ2427" i="3"/>
  <c r="AI2427" i="3"/>
  <c r="AH2427" i="3"/>
  <c r="AP2426" i="3"/>
  <c r="AM2426" i="3"/>
  <c r="AL2426" i="3"/>
  <c r="AK2426" i="3"/>
  <c r="AJ2426" i="3"/>
  <c r="AI2426" i="3"/>
  <c r="AH2426" i="3"/>
  <c r="AP2425" i="3"/>
  <c r="AM2425" i="3"/>
  <c r="AL2425" i="3"/>
  <c r="AK2425" i="3"/>
  <c r="AJ2425" i="3"/>
  <c r="AI2425" i="3"/>
  <c r="AH2425" i="3"/>
  <c r="AP2424" i="3"/>
  <c r="AM2424" i="3"/>
  <c r="AL2424" i="3"/>
  <c r="AK2424" i="3"/>
  <c r="AJ2424" i="3"/>
  <c r="AI2424" i="3"/>
  <c r="AH2424" i="3"/>
  <c r="AP2423" i="3"/>
  <c r="AM2423" i="3"/>
  <c r="AL2423" i="3"/>
  <c r="AK2423" i="3"/>
  <c r="AJ2423" i="3"/>
  <c r="AI2423" i="3"/>
  <c r="AH2423" i="3"/>
  <c r="AP2422" i="3"/>
  <c r="AM2422" i="3"/>
  <c r="AL2422" i="3"/>
  <c r="AK2422" i="3"/>
  <c r="AJ2422" i="3"/>
  <c r="AI2422" i="3"/>
  <c r="AH2422" i="3"/>
  <c r="AP2421" i="3"/>
  <c r="AM2421" i="3"/>
  <c r="AL2421" i="3"/>
  <c r="AK2421" i="3"/>
  <c r="AJ2421" i="3"/>
  <c r="AI2421" i="3"/>
  <c r="AH2421" i="3"/>
  <c r="AP2420" i="3"/>
  <c r="AM2420" i="3"/>
  <c r="AL2420" i="3"/>
  <c r="AK2420" i="3"/>
  <c r="AJ2420" i="3"/>
  <c r="AI2420" i="3"/>
  <c r="AH2420" i="3"/>
  <c r="AP2419" i="3"/>
  <c r="AM2419" i="3"/>
  <c r="AL2419" i="3"/>
  <c r="AK2419" i="3"/>
  <c r="AJ2419" i="3"/>
  <c r="AI2419" i="3"/>
  <c r="AH2419" i="3"/>
  <c r="AP2418" i="3"/>
  <c r="AM2418" i="3"/>
  <c r="AL2418" i="3"/>
  <c r="AK2418" i="3"/>
  <c r="AJ2418" i="3"/>
  <c r="AI2418" i="3"/>
  <c r="AH2418" i="3"/>
  <c r="AP2417" i="3"/>
  <c r="AM2417" i="3"/>
  <c r="AL2417" i="3"/>
  <c r="AK2417" i="3"/>
  <c r="AJ2417" i="3"/>
  <c r="AI2417" i="3"/>
  <c r="AH2417" i="3"/>
  <c r="AP2416" i="3"/>
  <c r="AM2416" i="3"/>
  <c r="AL2416" i="3"/>
  <c r="AK2416" i="3"/>
  <c r="AJ2416" i="3"/>
  <c r="AI2416" i="3"/>
  <c r="AH2416" i="3"/>
  <c r="AP2415" i="3"/>
  <c r="AM2415" i="3"/>
  <c r="AL2415" i="3"/>
  <c r="AK2415" i="3"/>
  <c r="AJ2415" i="3"/>
  <c r="AI2415" i="3"/>
  <c r="AH2415" i="3"/>
  <c r="AP2414" i="3"/>
  <c r="AM2414" i="3"/>
  <c r="AL2414" i="3"/>
  <c r="AK2414" i="3"/>
  <c r="AJ2414" i="3"/>
  <c r="AI2414" i="3"/>
  <c r="AH2414" i="3"/>
  <c r="AP2413" i="3"/>
  <c r="AM2413" i="3"/>
  <c r="AL2413" i="3"/>
  <c r="AK2413" i="3"/>
  <c r="AJ2413" i="3"/>
  <c r="AI2413" i="3"/>
  <c r="AH2413" i="3"/>
  <c r="AP2412" i="3"/>
  <c r="AM2412" i="3"/>
  <c r="AL2412" i="3"/>
  <c r="AK2412" i="3"/>
  <c r="AJ2412" i="3"/>
  <c r="AI2412" i="3"/>
  <c r="AH2412" i="3"/>
  <c r="AP2411" i="3"/>
  <c r="AM2411" i="3"/>
  <c r="AL2411" i="3"/>
  <c r="AK2411" i="3"/>
  <c r="AJ2411" i="3"/>
  <c r="AI2411" i="3"/>
  <c r="AH2411" i="3"/>
  <c r="AP2410" i="3"/>
  <c r="AM2410" i="3"/>
  <c r="AL2410" i="3"/>
  <c r="AK2410" i="3"/>
  <c r="AJ2410" i="3"/>
  <c r="AI2410" i="3"/>
  <c r="AH2410" i="3"/>
  <c r="AP2409" i="3"/>
  <c r="AM2409" i="3"/>
  <c r="AL2409" i="3"/>
  <c r="AK2409" i="3"/>
  <c r="AJ2409" i="3"/>
  <c r="AI2409" i="3"/>
  <c r="AH2409" i="3"/>
  <c r="AP2408" i="3"/>
  <c r="AM2408" i="3"/>
  <c r="AL2408" i="3"/>
  <c r="AK2408" i="3"/>
  <c r="AJ2408" i="3"/>
  <c r="AI2408" i="3"/>
  <c r="AH2408" i="3"/>
  <c r="AP2407" i="3"/>
  <c r="AM2407" i="3"/>
  <c r="AL2407" i="3"/>
  <c r="AK2407" i="3"/>
  <c r="AJ2407" i="3"/>
  <c r="AI2407" i="3"/>
  <c r="AH2407" i="3"/>
  <c r="AP2406" i="3"/>
  <c r="AM2406" i="3"/>
  <c r="AL2406" i="3"/>
  <c r="AK2406" i="3"/>
  <c r="AJ2406" i="3"/>
  <c r="AI2406" i="3"/>
  <c r="AH2406" i="3"/>
  <c r="AP2405" i="3"/>
  <c r="AM2405" i="3"/>
  <c r="AL2405" i="3"/>
  <c r="AK2405" i="3"/>
  <c r="AJ2405" i="3"/>
  <c r="AI2405" i="3"/>
  <c r="AH2405" i="3"/>
  <c r="AP2404" i="3"/>
  <c r="AM2404" i="3"/>
  <c r="AL2404" i="3"/>
  <c r="AK2404" i="3"/>
  <c r="AJ2404" i="3"/>
  <c r="AI2404" i="3"/>
  <c r="AH2404" i="3"/>
  <c r="AP2403" i="3"/>
  <c r="AM2403" i="3"/>
  <c r="AL2403" i="3"/>
  <c r="AK2403" i="3"/>
  <c r="AJ2403" i="3"/>
  <c r="AI2403" i="3"/>
  <c r="AH2403" i="3"/>
  <c r="AP2402" i="3"/>
  <c r="AM2402" i="3"/>
  <c r="AL2402" i="3"/>
  <c r="AK2402" i="3"/>
  <c r="AJ2402" i="3"/>
  <c r="AI2402" i="3"/>
  <c r="AH2402" i="3"/>
  <c r="AP2401" i="3"/>
  <c r="AM2401" i="3"/>
  <c r="AL2401" i="3"/>
  <c r="AK2401" i="3"/>
  <c r="AJ2401" i="3"/>
  <c r="AI2401" i="3"/>
  <c r="AH2401" i="3"/>
  <c r="AP2400" i="3"/>
  <c r="AM2400" i="3"/>
  <c r="AL2400" i="3"/>
  <c r="AK2400" i="3"/>
  <c r="AJ2400" i="3"/>
  <c r="AI2400" i="3"/>
  <c r="AH2400" i="3"/>
  <c r="AP2399" i="3"/>
  <c r="AM2399" i="3"/>
  <c r="AL2399" i="3"/>
  <c r="AK2399" i="3"/>
  <c r="AJ2399" i="3"/>
  <c r="AI2399" i="3"/>
  <c r="AH2399" i="3"/>
  <c r="AP2398" i="3"/>
  <c r="AM2398" i="3"/>
  <c r="AL2398" i="3"/>
  <c r="AK2398" i="3"/>
  <c r="AJ2398" i="3"/>
  <c r="AI2398" i="3"/>
  <c r="AH2398" i="3"/>
  <c r="AP2397" i="3"/>
  <c r="AM2397" i="3"/>
  <c r="AL2397" i="3"/>
  <c r="AK2397" i="3"/>
  <c r="AJ2397" i="3"/>
  <c r="AI2397" i="3"/>
  <c r="AH2397" i="3"/>
  <c r="AP2396" i="3"/>
  <c r="AM2396" i="3"/>
  <c r="AL2396" i="3"/>
  <c r="AK2396" i="3"/>
  <c r="AJ2396" i="3"/>
  <c r="AI2396" i="3"/>
  <c r="AH2396" i="3"/>
  <c r="AP2395" i="3"/>
  <c r="AM2395" i="3"/>
  <c r="AL2395" i="3"/>
  <c r="AK2395" i="3"/>
  <c r="AJ2395" i="3"/>
  <c r="AI2395" i="3"/>
  <c r="AH2395" i="3"/>
  <c r="AP2394" i="3"/>
  <c r="AM2394" i="3"/>
  <c r="AL2394" i="3"/>
  <c r="AK2394" i="3"/>
  <c r="AJ2394" i="3"/>
  <c r="AI2394" i="3"/>
  <c r="AH2394" i="3"/>
  <c r="AP2393" i="3"/>
  <c r="AM2393" i="3"/>
  <c r="AL2393" i="3"/>
  <c r="AK2393" i="3"/>
  <c r="AJ2393" i="3"/>
  <c r="AI2393" i="3"/>
  <c r="AH2393" i="3"/>
  <c r="AP2392" i="3"/>
  <c r="AM2392" i="3"/>
  <c r="AL2392" i="3"/>
  <c r="AK2392" i="3"/>
  <c r="AJ2392" i="3"/>
  <c r="AI2392" i="3"/>
  <c r="AH2392" i="3"/>
  <c r="AP2391" i="3"/>
  <c r="AM2391" i="3"/>
  <c r="AL2391" i="3"/>
  <c r="AK2391" i="3"/>
  <c r="AJ2391" i="3"/>
  <c r="AI2391" i="3"/>
  <c r="AH2391" i="3"/>
  <c r="AP2390" i="3"/>
  <c r="AM2390" i="3"/>
  <c r="AL2390" i="3"/>
  <c r="AK2390" i="3"/>
  <c r="AJ2390" i="3"/>
  <c r="AI2390" i="3"/>
  <c r="AH2390" i="3"/>
  <c r="AP2389" i="3"/>
  <c r="AM2389" i="3"/>
  <c r="AL2389" i="3"/>
  <c r="AK2389" i="3"/>
  <c r="AJ2389" i="3"/>
  <c r="AI2389" i="3"/>
  <c r="AH2389" i="3"/>
  <c r="AP2388" i="3"/>
  <c r="AM2388" i="3"/>
  <c r="AL2388" i="3"/>
  <c r="AK2388" i="3"/>
  <c r="AJ2388" i="3"/>
  <c r="AI2388" i="3"/>
  <c r="AH2388" i="3"/>
  <c r="AP2387" i="3"/>
  <c r="AM2387" i="3"/>
  <c r="AL2387" i="3"/>
  <c r="AK2387" i="3"/>
  <c r="AJ2387" i="3"/>
  <c r="AI2387" i="3"/>
  <c r="AH2387" i="3"/>
  <c r="AP2386" i="3"/>
  <c r="AM2386" i="3"/>
  <c r="AL2386" i="3"/>
  <c r="AK2386" i="3"/>
  <c r="AJ2386" i="3"/>
  <c r="AI2386" i="3"/>
  <c r="AH2386" i="3"/>
  <c r="AP2385" i="3"/>
  <c r="AM2385" i="3"/>
  <c r="AL2385" i="3"/>
  <c r="AK2385" i="3"/>
  <c r="AJ2385" i="3"/>
  <c r="AI2385" i="3"/>
  <c r="AH2385" i="3"/>
  <c r="AP2384" i="3"/>
  <c r="AM2384" i="3"/>
  <c r="AL2384" i="3"/>
  <c r="AK2384" i="3"/>
  <c r="AJ2384" i="3"/>
  <c r="AI2384" i="3"/>
  <c r="AH2384" i="3"/>
  <c r="AP2383" i="3"/>
  <c r="AM2383" i="3"/>
  <c r="AL2383" i="3"/>
  <c r="AK2383" i="3"/>
  <c r="AJ2383" i="3"/>
  <c r="AI2383" i="3"/>
  <c r="AH2383" i="3"/>
  <c r="AP2382" i="3"/>
  <c r="AM2382" i="3"/>
  <c r="AL2382" i="3"/>
  <c r="AK2382" i="3"/>
  <c r="AJ2382" i="3"/>
  <c r="AI2382" i="3"/>
  <c r="AH2382" i="3"/>
  <c r="AP2381" i="3"/>
  <c r="AM2381" i="3"/>
  <c r="AL2381" i="3"/>
  <c r="AK2381" i="3"/>
  <c r="AJ2381" i="3"/>
  <c r="AI2381" i="3"/>
  <c r="AH2381" i="3"/>
  <c r="AP2380" i="3"/>
  <c r="AM2380" i="3"/>
  <c r="AL2380" i="3"/>
  <c r="AK2380" i="3"/>
  <c r="AJ2380" i="3"/>
  <c r="AI2380" i="3"/>
  <c r="AH2380" i="3"/>
  <c r="AP2379" i="3"/>
  <c r="AM2379" i="3"/>
  <c r="AL2379" i="3"/>
  <c r="AK2379" i="3"/>
  <c r="AJ2379" i="3"/>
  <c r="AI2379" i="3"/>
  <c r="AH2379" i="3"/>
  <c r="AP2378" i="3"/>
  <c r="AM2378" i="3"/>
  <c r="AL2378" i="3"/>
  <c r="AK2378" i="3"/>
  <c r="AJ2378" i="3"/>
  <c r="AI2378" i="3"/>
  <c r="AH2378" i="3"/>
  <c r="AP2377" i="3"/>
  <c r="AM2377" i="3"/>
  <c r="AL2377" i="3"/>
  <c r="AK2377" i="3"/>
  <c r="AJ2377" i="3"/>
  <c r="AI2377" i="3"/>
  <c r="AH2377" i="3"/>
  <c r="AP2376" i="3"/>
  <c r="AM2376" i="3"/>
  <c r="AL2376" i="3"/>
  <c r="AK2376" i="3"/>
  <c r="AJ2376" i="3"/>
  <c r="AI2376" i="3"/>
  <c r="AH2376" i="3"/>
  <c r="AP2375" i="3"/>
  <c r="AM2375" i="3"/>
  <c r="AL2375" i="3"/>
  <c r="AK2375" i="3"/>
  <c r="AJ2375" i="3"/>
  <c r="AI2375" i="3"/>
  <c r="AH2375" i="3"/>
  <c r="AP2374" i="3"/>
  <c r="AM2374" i="3"/>
  <c r="AL2374" i="3"/>
  <c r="AK2374" i="3"/>
  <c r="AJ2374" i="3"/>
  <c r="AI2374" i="3"/>
  <c r="AH2374" i="3"/>
  <c r="AP2373" i="3"/>
  <c r="AM2373" i="3"/>
  <c r="AL2373" i="3"/>
  <c r="AK2373" i="3"/>
  <c r="AJ2373" i="3"/>
  <c r="AI2373" i="3"/>
  <c r="AH2373" i="3"/>
  <c r="AP2372" i="3"/>
  <c r="AM2372" i="3"/>
  <c r="AL2372" i="3"/>
  <c r="AK2372" i="3"/>
  <c r="AJ2372" i="3"/>
  <c r="AI2372" i="3"/>
  <c r="AH2372" i="3"/>
  <c r="AP2371" i="3"/>
  <c r="AM2371" i="3"/>
  <c r="AL2371" i="3"/>
  <c r="AK2371" i="3"/>
  <c r="AJ2371" i="3"/>
  <c r="AI2371" i="3"/>
  <c r="AH2371" i="3"/>
  <c r="AP2370" i="3"/>
  <c r="AM2370" i="3"/>
  <c r="AL2370" i="3"/>
  <c r="AK2370" i="3"/>
  <c r="AJ2370" i="3"/>
  <c r="AI2370" i="3"/>
  <c r="AH2370" i="3"/>
  <c r="AP2369" i="3"/>
  <c r="AM2369" i="3"/>
  <c r="AL2369" i="3"/>
  <c r="AK2369" i="3"/>
  <c r="AJ2369" i="3"/>
  <c r="AI2369" i="3"/>
  <c r="AH2369" i="3"/>
  <c r="AP2368" i="3"/>
  <c r="AM2368" i="3"/>
  <c r="AL2368" i="3"/>
  <c r="AK2368" i="3"/>
  <c r="AJ2368" i="3"/>
  <c r="AI2368" i="3"/>
  <c r="AH2368" i="3"/>
  <c r="AP2367" i="3"/>
  <c r="AM2367" i="3"/>
  <c r="AL2367" i="3"/>
  <c r="AK2367" i="3"/>
  <c r="AJ2367" i="3"/>
  <c r="AI2367" i="3"/>
  <c r="AH2367" i="3"/>
  <c r="AP2366" i="3"/>
  <c r="AM2366" i="3"/>
  <c r="AL2366" i="3"/>
  <c r="AK2366" i="3"/>
  <c r="AJ2366" i="3"/>
  <c r="AI2366" i="3"/>
  <c r="AH2366" i="3"/>
  <c r="AP2365" i="3"/>
  <c r="AM2365" i="3"/>
  <c r="AL2365" i="3"/>
  <c r="AK2365" i="3"/>
  <c r="AJ2365" i="3"/>
  <c r="AI2365" i="3"/>
  <c r="AH2365" i="3"/>
  <c r="AP2364" i="3"/>
  <c r="AM2364" i="3"/>
  <c r="AL2364" i="3"/>
  <c r="AK2364" i="3"/>
  <c r="AJ2364" i="3"/>
  <c r="AI2364" i="3"/>
  <c r="AH2364" i="3"/>
  <c r="AP2363" i="3"/>
  <c r="AM2363" i="3"/>
  <c r="AL2363" i="3"/>
  <c r="AK2363" i="3"/>
  <c r="AJ2363" i="3"/>
  <c r="AI2363" i="3"/>
  <c r="AH2363" i="3"/>
  <c r="AP2362" i="3"/>
  <c r="AM2362" i="3"/>
  <c r="AL2362" i="3"/>
  <c r="AK2362" i="3"/>
  <c r="AJ2362" i="3"/>
  <c r="AI2362" i="3"/>
  <c r="AH2362" i="3"/>
  <c r="AP2361" i="3"/>
  <c r="AM2361" i="3"/>
  <c r="AL2361" i="3"/>
  <c r="AK2361" i="3"/>
  <c r="AJ2361" i="3"/>
  <c r="AI2361" i="3"/>
  <c r="AH2361" i="3"/>
  <c r="AP2360" i="3"/>
  <c r="AM2360" i="3"/>
  <c r="AL2360" i="3"/>
  <c r="AK2360" i="3"/>
  <c r="AJ2360" i="3"/>
  <c r="AI2360" i="3"/>
  <c r="AH2360" i="3"/>
  <c r="AP2359" i="3"/>
  <c r="AM2359" i="3"/>
  <c r="AL2359" i="3"/>
  <c r="AK2359" i="3"/>
  <c r="AJ2359" i="3"/>
  <c r="AI2359" i="3"/>
  <c r="AH2359" i="3"/>
  <c r="AP2358" i="3"/>
  <c r="AM2358" i="3"/>
  <c r="AL2358" i="3"/>
  <c r="AK2358" i="3"/>
  <c r="AJ2358" i="3"/>
  <c r="AI2358" i="3"/>
  <c r="AH2358" i="3"/>
  <c r="AP2357" i="3"/>
  <c r="AM2357" i="3"/>
  <c r="AL2357" i="3"/>
  <c r="AK2357" i="3"/>
  <c r="AJ2357" i="3"/>
  <c r="AI2357" i="3"/>
  <c r="AH2357" i="3"/>
  <c r="AP2356" i="3"/>
  <c r="AM2356" i="3"/>
  <c r="AL2356" i="3"/>
  <c r="AK2356" i="3"/>
  <c r="AJ2356" i="3"/>
  <c r="AI2356" i="3"/>
  <c r="AH2356" i="3"/>
  <c r="AP2355" i="3"/>
  <c r="AM2355" i="3"/>
  <c r="AL2355" i="3"/>
  <c r="AK2355" i="3"/>
  <c r="AJ2355" i="3"/>
  <c r="AI2355" i="3"/>
  <c r="AH2355" i="3"/>
  <c r="AP2354" i="3"/>
  <c r="AM2354" i="3"/>
  <c r="AL2354" i="3"/>
  <c r="AK2354" i="3"/>
  <c r="AJ2354" i="3"/>
  <c r="AI2354" i="3"/>
  <c r="AH2354" i="3"/>
  <c r="AP2353" i="3"/>
  <c r="AM2353" i="3"/>
  <c r="AL2353" i="3"/>
  <c r="AK2353" i="3"/>
  <c r="AJ2353" i="3"/>
  <c r="AI2353" i="3"/>
  <c r="AH2353" i="3"/>
  <c r="AP2352" i="3"/>
  <c r="AM2352" i="3"/>
  <c r="AL2352" i="3"/>
  <c r="AK2352" i="3"/>
  <c r="AJ2352" i="3"/>
  <c r="AI2352" i="3"/>
  <c r="AH2352" i="3"/>
  <c r="AP2351" i="3"/>
  <c r="AM2351" i="3"/>
  <c r="AL2351" i="3"/>
  <c r="AK2351" i="3"/>
  <c r="AJ2351" i="3"/>
  <c r="AI2351" i="3"/>
  <c r="AH2351" i="3"/>
  <c r="AP2350" i="3"/>
  <c r="AM2350" i="3"/>
  <c r="AL2350" i="3"/>
  <c r="AK2350" i="3"/>
  <c r="AJ2350" i="3"/>
  <c r="AI2350" i="3"/>
  <c r="AH2350" i="3"/>
  <c r="AP2349" i="3"/>
  <c r="AM2349" i="3"/>
  <c r="AL2349" i="3"/>
  <c r="AK2349" i="3"/>
  <c r="AJ2349" i="3"/>
  <c r="AI2349" i="3"/>
  <c r="AH2349" i="3"/>
  <c r="AP2348" i="3"/>
  <c r="AM2348" i="3"/>
  <c r="AL2348" i="3"/>
  <c r="AK2348" i="3"/>
  <c r="AJ2348" i="3"/>
  <c r="AI2348" i="3"/>
  <c r="AH2348" i="3"/>
  <c r="AP2347" i="3"/>
  <c r="AM2347" i="3"/>
  <c r="AL2347" i="3"/>
  <c r="AK2347" i="3"/>
  <c r="AJ2347" i="3"/>
  <c r="AI2347" i="3"/>
  <c r="AH2347" i="3"/>
  <c r="AP2346" i="3"/>
  <c r="AM2346" i="3"/>
  <c r="AL2346" i="3"/>
  <c r="AK2346" i="3"/>
  <c r="AJ2346" i="3"/>
  <c r="AI2346" i="3"/>
  <c r="AH2346" i="3"/>
  <c r="AP2345" i="3"/>
  <c r="AM2345" i="3"/>
  <c r="AL2345" i="3"/>
  <c r="AK2345" i="3"/>
  <c r="AJ2345" i="3"/>
  <c r="AI2345" i="3"/>
  <c r="AH2345" i="3"/>
  <c r="AP2344" i="3"/>
  <c r="AM2344" i="3"/>
  <c r="AL2344" i="3"/>
  <c r="AK2344" i="3"/>
  <c r="AJ2344" i="3"/>
  <c r="AI2344" i="3"/>
  <c r="AH2344" i="3"/>
  <c r="AP2343" i="3"/>
  <c r="AM2343" i="3"/>
  <c r="AL2343" i="3"/>
  <c r="AK2343" i="3"/>
  <c r="AJ2343" i="3"/>
  <c r="AI2343" i="3"/>
  <c r="AH2343" i="3"/>
  <c r="AP2342" i="3"/>
  <c r="AM2342" i="3"/>
  <c r="AL2342" i="3"/>
  <c r="AK2342" i="3"/>
  <c r="AJ2342" i="3"/>
  <c r="AI2342" i="3"/>
  <c r="AH2342" i="3"/>
  <c r="AP2341" i="3"/>
  <c r="AM2341" i="3"/>
  <c r="AL2341" i="3"/>
  <c r="AK2341" i="3"/>
  <c r="AJ2341" i="3"/>
  <c r="AI2341" i="3"/>
  <c r="AH2341" i="3"/>
  <c r="AP2340" i="3"/>
  <c r="AM2340" i="3"/>
  <c r="AL2340" i="3"/>
  <c r="AK2340" i="3"/>
  <c r="AJ2340" i="3"/>
  <c r="AI2340" i="3"/>
  <c r="AH2340" i="3"/>
  <c r="AP2339" i="3"/>
  <c r="AM2339" i="3"/>
  <c r="AL2339" i="3"/>
  <c r="AK2339" i="3"/>
  <c r="AJ2339" i="3"/>
  <c r="AI2339" i="3"/>
  <c r="AH2339" i="3"/>
  <c r="AP2338" i="3"/>
  <c r="AM2338" i="3"/>
  <c r="AL2338" i="3"/>
  <c r="AK2338" i="3"/>
  <c r="AJ2338" i="3"/>
  <c r="AI2338" i="3"/>
  <c r="AH2338" i="3"/>
  <c r="AP2337" i="3"/>
  <c r="AM2337" i="3"/>
  <c r="AL2337" i="3"/>
  <c r="AK2337" i="3"/>
  <c r="AJ2337" i="3"/>
  <c r="AI2337" i="3"/>
  <c r="AH2337" i="3"/>
  <c r="AP2336" i="3"/>
  <c r="AM2336" i="3"/>
  <c r="AL2336" i="3"/>
  <c r="AK2336" i="3"/>
  <c r="AJ2336" i="3"/>
  <c r="AI2336" i="3"/>
  <c r="AH2336" i="3"/>
  <c r="AP2335" i="3"/>
  <c r="AM2335" i="3"/>
  <c r="AL2335" i="3"/>
  <c r="AK2335" i="3"/>
  <c r="AJ2335" i="3"/>
  <c r="AI2335" i="3"/>
  <c r="AH2335" i="3"/>
  <c r="AP2334" i="3"/>
  <c r="AM2334" i="3"/>
  <c r="AL2334" i="3"/>
  <c r="AK2334" i="3"/>
  <c r="AJ2334" i="3"/>
  <c r="AI2334" i="3"/>
  <c r="AH2334" i="3"/>
  <c r="AP2333" i="3"/>
  <c r="AM2333" i="3"/>
  <c r="AL2333" i="3"/>
  <c r="AK2333" i="3"/>
  <c r="AJ2333" i="3"/>
  <c r="AI2333" i="3"/>
  <c r="AH2333" i="3"/>
  <c r="AP2332" i="3"/>
  <c r="AM2332" i="3"/>
  <c r="AL2332" i="3"/>
  <c r="AK2332" i="3"/>
  <c r="AJ2332" i="3"/>
  <c r="AI2332" i="3"/>
  <c r="AH2332" i="3"/>
  <c r="AP2331" i="3"/>
  <c r="AM2331" i="3"/>
  <c r="AL2331" i="3"/>
  <c r="AK2331" i="3"/>
  <c r="AJ2331" i="3"/>
  <c r="AI2331" i="3"/>
  <c r="AH2331" i="3"/>
  <c r="AP2330" i="3"/>
  <c r="AM2330" i="3"/>
  <c r="AL2330" i="3"/>
  <c r="AK2330" i="3"/>
  <c r="AJ2330" i="3"/>
  <c r="AI2330" i="3"/>
  <c r="AH2330" i="3"/>
  <c r="AP2329" i="3"/>
  <c r="AM2329" i="3"/>
  <c r="AL2329" i="3"/>
  <c r="AK2329" i="3"/>
  <c r="AJ2329" i="3"/>
  <c r="AI2329" i="3"/>
  <c r="AH2329" i="3"/>
  <c r="AP2328" i="3"/>
  <c r="AM2328" i="3"/>
  <c r="AL2328" i="3"/>
  <c r="AK2328" i="3"/>
  <c r="AJ2328" i="3"/>
  <c r="AI2328" i="3"/>
  <c r="AH2328" i="3"/>
  <c r="AP2327" i="3"/>
  <c r="AM2327" i="3"/>
  <c r="AL2327" i="3"/>
  <c r="AK2327" i="3"/>
  <c r="AJ2327" i="3"/>
  <c r="AI2327" i="3"/>
  <c r="AH2327" i="3"/>
  <c r="AP2326" i="3"/>
  <c r="AM2326" i="3"/>
  <c r="AL2326" i="3"/>
  <c r="AK2326" i="3"/>
  <c r="AJ2326" i="3"/>
  <c r="AI2326" i="3"/>
  <c r="AH2326" i="3"/>
  <c r="AP2325" i="3"/>
  <c r="AM2325" i="3"/>
  <c r="AL2325" i="3"/>
  <c r="AK2325" i="3"/>
  <c r="AJ2325" i="3"/>
  <c r="AI2325" i="3"/>
  <c r="AH2325" i="3"/>
  <c r="AP2324" i="3"/>
  <c r="AM2324" i="3"/>
  <c r="AL2324" i="3"/>
  <c r="AK2324" i="3"/>
  <c r="AJ2324" i="3"/>
  <c r="AI2324" i="3"/>
  <c r="AH2324" i="3"/>
  <c r="AP2323" i="3"/>
  <c r="AM2323" i="3"/>
  <c r="AL2323" i="3"/>
  <c r="AK2323" i="3"/>
  <c r="AJ2323" i="3"/>
  <c r="AI2323" i="3"/>
  <c r="AH2323" i="3"/>
  <c r="AP2322" i="3"/>
  <c r="AM2322" i="3"/>
  <c r="AL2322" i="3"/>
  <c r="AK2322" i="3"/>
  <c r="AJ2322" i="3"/>
  <c r="AI2322" i="3"/>
  <c r="AH2322" i="3"/>
  <c r="AP2321" i="3"/>
  <c r="AM2321" i="3"/>
  <c r="AL2321" i="3"/>
  <c r="AK2321" i="3"/>
  <c r="AJ2321" i="3"/>
  <c r="AI2321" i="3"/>
  <c r="AH2321" i="3"/>
  <c r="AP2320" i="3"/>
  <c r="AM2320" i="3"/>
  <c r="AL2320" i="3"/>
  <c r="AK2320" i="3"/>
  <c r="AJ2320" i="3"/>
  <c r="AI2320" i="3"/>
  <c r="AH2320" i="3"/>
  <c r="AP2319" i="3"/>
  <c r="AM2319" i="3"/>
  <c r="AL2319" i="3"/>
  <c r="AK2319" i="3"/>
  <c r="AJ2319" i="3"/>
  <c r="AI2319" i="3"/>
  <c r="AH2319" i="3"/>
  <c r="AP2318" i="3"/>
  <c r="AM2318" i="3"/>
  <c r="AL2318" i="3"/>
  <c r="AK2318" i="3"/>
  <c r="AJ2318" i="3"/>
  <c r="AI2318" i="3"/>
  <c r="AH2318" i="3"/>
  <c r="AP2317" i="3"/>
  <c r="AM2317" i="3"/>
  <c r="AL2317" i="3"/>
  <c r="AK2317" i="3"/>
  <c r="AJ2317" i="3"/>
  <c r="AI2317" i="3"/>
  <c r="AH2317" i="3"/>
  <c r="AP2316" i="3"/>
  <c r="AM2316" i="3"/>
  <c r="AL2316" i="3"/>
  <c r="AK2316" i="3"/>
  <c r="AJ2316" i="3"/>
  <c r="AI2316" i="3"/>
  <c r="AH2316" i="3"/>
  <c r="AP2315" i="3"/>
  <c r="AM2315" i="3"/>
  <c r="AL2315" i="3"/>
  <c r="AK2315" i="3"/>
  <c r="AJ2315" i="3"/>
  <c r="AI2315" i="3"/>
  <c r="AH2315" i="3"/>
  <c r="AP2314" i="3"/>
  <c r="AM2314" i="3"/>
  <c r="AL2314" i="3"/>
  <c r="AK2314" i="3"/>
  <c r="AJ2314" i="3"/>
  <c r="AI2314" i="3"/>
  <c r="AH2314" i="3"/>
  <c r="AP2313" i="3"/>
  <c r="AM2313" i="3"/>
  <c r="AL2313" i="3"/>
  <c r="AK2313" i="3"/>
  <c r="AJ2313" i="3"/>
  <c r="AI2313" i="3"/>
  <c r="AH2313" i="3"/>
  <c r="AP2312" i="3"/>
  <c r="AM2312" i="3"/>
  <c r="AL2312" i="3"/>
  <c r="AK2312" i="3"/>
  <c r="AJ2312" i="3"/>
  <c r="AI2312" i="3"/>
  <c r="AH2312" i="3"/>
  <c r="AP2311" i="3"/>
  <c r="AM2311" i="3"/>
  <c r="AL2311" i="3"/>
  <c r="AK2311" i="3"/>
  <c r="AJ2311" i="3"/>
  <c r="AI2311" i="3"/>
  <c r="AH2311" i="3"/>
  <c r="AP2310" i="3"/>
  <c r="AM2310" i="3"/>
  <c r="AL2310" i="3"/>
  <c r="AK2310" i="3"/>
  <c r="AJ2310" i="3"/>
  <c r="AI2310" i="3"/>
  <c r="AH2310" i="3"/>
  <c r="AP2309" i="3"/>
  <c r="AM2309" i="3"/>
  <c r="AL2309" i="3"/>
  <c r="AK2309" i="3"/>
  <c r="AJ2309" i="3"/>
  <c r="AI2309" i="3"/>
  <c r="AH2309" i="3"/>
  <c r="AP2308" i="3"/>
  <c r="AM2308" i="3"/>
  <c r="AL2308" i="3"/>
  <c r="AK2308" i="3"/>
  <c r="AJ2308" i="3"/>
  <c r="AI2308" i="3"/>
  <c r="AH2308" i="3"/>
  <c r="AP2307" i="3"/>
  <c r="AM2307" i="3"/>
  <c r="AL2307" i="3"/>
  <c r="AK2307" i="3"/>
  <c r="AJ2307" i="3"/>
  <c r="AI2307" i="3"/>
  <c r="AH2307" i="3"/>
  <c r="AP2306" i="3"/>
  <c r="AM2306" i="3"/>
  <c r="AL2306" i="3"/>
  <c r="AK2306" i="3"/>
  <c r="AJ2306" i="3"/>
  <c r="AI2306" i="3"/>
  <c r="AH2306" i="3"/>
  <c r="AP2305" i="3"/>
  <c r="AM2305" i="3"/>
  <c r="AL2305" i="3"/>
  <c r="AK2305" i="3"/>
  <c r="AJ2305" i="3"/>
  <c r="AI2305" i="3"/>
  <c r="AH2305" i="3"/>
  <c r="AP2304" i="3"/>
  <c r="AM2304" i="3"/>
  <c r="AL2304" i="3"/>
  <c r="AK2304" i="3"/>
  <c r="AJ2304" i="3"/>
  <c r="AI2304" i="3"/>
  <c r="AH2304" i="3"/>
  <c r="AP2303" i="3"/>
  <c r="AM2303" i="3"/>
  <c r="AL2303" i="3"/>
  <c r="AK2303" i="3"/>
  <c r="AJ2303" i="3"/>
  <c r="AI2303" i="3"/>
  <c r="AH2303" i="3"/>
  <c r="AP2302" i="3"/>
  <c r="AM2302" i="3"/>
  <c r="AL2302" i="3"/>
  <c r="AK2302" i="3"/>
  <c r="AJ2302" i="3"/>
  <c r="AI2302" i="3"/>
  <c r="AH2302" i="3"/>
  <c r="AP2301" i="3"/>
  <c r="AM2301" i="3"/>
  <c r="AL2301" i="3"/>
  <c r="AK2301" i="3"/>
  <c r="AJ2301" i="3"/>
  <c r="AI2301" i="3"/>
  <c r="AH2301" i="3"/>
  <c r="AP2300" i="3"/>
  <c r="AM2300" i="3"/>
  <c r="AL2300" i="3"/>
  <c r="AK2300" i="3"/>
  <c r="AJ2300" i="3"/>
  <c r="AI2300" i="3"/>
  <c r="AH2300" i="3"/>
  <c r="AP2299" i="3"/>
  <c r="AM2299" i="3"/>
  <c r="AL2299" i="3"/>
  <c r="AK2299" i="3"/>
  <c r="AJ2299" i="3"/>
  <c r="AI2299" i="3"/>
  <c r="AH2299" i="3"/>
  <c r="AP2298" i="3"/>
  <c r="AM2298" i="3"/>
  <c r="AL2298" i="3"/>
  <c r="AK2298" i="3"/>
  <c r="AJ2298" i="3"/>
  <c r="AI2298" i="3"/>
  <c r="AH2298" i="3"/>
  <c r="AP2297" i="3"/>
  <c r="AM2297" i="3"/>
  <c r="AL2297" i="3"/>
  <c r="AK2297" i="3"/>
  <c r="AJ2297" i="3"/>
  <c r="AI2297" i="3"/>
  <c r="AH2297" i="3"/>
  <c r="AP2296" i="3"/>
  <c r="AM2296" i="3"/>
  <c r="AL2296" i="3"/>
  <c r="AK2296" i="3"/>
  <c r="AJ2296" i="3"/>
  <c r="AI2296" i="3"/>
  <c r="AH2296" i="3"/>
  <c r="AP2295" i="3"/>
  <c r="AM2295" i="3"/>
  <c r="AL2295" i="3"/>
  <c r="AK2295" i="3"/>
  <c r="AJ2295" i="3"/>
  <c r="AI2295" i="3"/>
  <c r="AH2295" i="3"/>
  <c r="AP2294" i="3"/>
  <c r="AM2294" i="3"/>
  <c r="AL2294" i="3"/>
  <c r="AK2294" i="3"/>
  <c r="AJ2294" i="3"/>
  <c r="AI2294" i="3"/>
  <c r="AH2294" i="3"/>
  <c r="AP2293" i="3"/>
  <c r="AM2293" i="3"/>
  <c r="AL2293" i="3"/>
  <c r="AK2293" i="3"/>
  <c r="AJ2293" i="3"/>
  <c r="AI2293" i="3"/>
  <c r="AH2293" i="3"/>
  <c r="AP2292" i="3"/>
  <c r="AM2292" i="3"/>
  <c r="AL2292" i="3"/>
  <c r="AK2292" i="3"/>
  <c r="AJ2292" i="3"/>
  <c r="AI2292" i="3"/>
  <c r="AH2292" i="3"/>
  <c r="AP2291" i="3"/>
  <c r="AM2291" i="3"/>
  <c r="AL2291" i="3"/>
  <c r="AK2291" i="3"/>
  <c r="AJ2291" i="3"/>
  <c r="AI2291" i="3"/>
  <c r="AH2291" i="3"/>
  <c r="AP2290" i="3"/>
  <c r="AM2290" i="3"/>
  <c r="AL2290" i="3"/>
  <c r="AK2290" i="3"/>
  <c r="AJ2290" i="3"/>
  <c r="AI2290" i="3"/>
  <c r="AH2290" i="3"/>
  <c r="AP2289" i="3"/>
  <c r="AM2289" i="3"/>
  <c r="AL2289" i="3"/>
  <c r="AK2289" i="3"/>
  <c r="AJ2289" i="3"/>
  <c r="AI2289" i="3"/>
  <c r="AH2289" i="3"/>
  <c r="AP2288" i="3"/>
  <c r="AM2288" i="3"/>
  <c r="AL2288" i="3"/>
  <c r="AK2288" i="3"/>
  <c r="AJ2288" i="3"/>
  <c r="AI2288" i="3"/>
  <c r="AH2288" i="3"/>
  <c r="AP2287" i="3"/>
  <c r="AM2287" i="3"/>
  <c r="AL2287" i="3"/>
  <c r="AK2287" i="3"/>
  <c r="AJ2287" i="3"/>
  <c r="AI2287" i="3"/>
  <c r="AH2287" i="3"/>
  <c r="AP2286" i="3"/>
  <c r="AM2286" i="3"/>
  <c r="AL2286" i="3"/>
  <c r="AK2286" i="3"/>
  <c r="AJ2286" i="3"/>
  <c r="AI2286" i="3"/>
  <c r="AH2286" i="3"/>
  <c r="AP2285" i="3"/>
  <c r="AM2285" i="3"/>
  <c r="AL2285" i="3"/>
  <c r="AK2285" i="3"/>
  <c r="AJ2285" i="3"/>
  <c r="AI2285" i="3"/>
  <c r="AH2285" i="3"/>
  <c r="AP2284" i="3"/>
  <c r="AM2284" i="3"/>
  <c r="AL2284" i="3"/>
  <c r="AK2284" i="3"/>
  <c r="AJ2284" i="3"/>
  <c r="AI2284" i="3"/>
  <c r="AH2284" i="3"/>
  <c r="AP2283" i="3"/>
  <c r="AM2283" i="3"/>
  <c r="AL2283" i="3"/>
  <c r="AK2283" i="3"/>
  <c r="AJ2283" i="3"/>
  <c r="AI2283" i="3"/>
  <c r="AH2283" i="3"/>
  <c r="AP2282" i="3"/>
  <c r="AM2282" i="3"/>
  <c r="AL2282" i="3"/>
  <c r="AK2282" i="3"/>
  <c r="AJ2282" i="3"/>
  <c r="AI2282" i="3"/>
  <c r="AH2282" i="3"/>
  <c r="AP2281" i="3"/>
  <c r="AM2281" i="3"/>
  <c r="AL2281" i="3"/>
  <c r="AK2281" i="3"/>
  <c r="AJ2281" i="3"/>
  <c r="AI2281" i="3"/>
  <c r="AH2281" i="3"/>
  <c r="AP2280" i="3"/>
  <c r="AM2280" i="3"/>
  <c r="AL2280" i="3"/>
  <c r="AK2280" i="3"/>
  <c r="AJ2280" i="3"/>
  <c r="AI2280" i="3"/>
  <c r="AH2280" i="3"/>
  <c r="AP2279" i="3"/>
  <c r="AM2279" i="3"/>
  <c r="AL2279" i="3"/>
  <c r="AK2279" i="3"/>
  <c r="AJ2279" i="3"/>
  <c r="AI2279" i="3"/>
  <c r="AH2279" i="3"/>
  <c r="AP2278" i="3"/>
  <c r="AM2278" i="3"/>
  <c r="AL2278" i="3"/>
  <c r="AK2278" i="3"/>
  <c r="AJ2278" i="3"/>
  <c r="AI2278" i="3"/>
  <c r="AH2278" i="3"/>
  <c r="AP2277" i="3"/>
  <c r="AM2277" i="3"/>
  <c r="AL2277" i="3"/>
  <c r="AK2277" i="3"/>
  <c r="AJ2277" i="3"/>
  <c r="AI2277" i="3"/>
  <c r="AH2277" i="3"/>
  <c r="AP2276" i="3"/>
  <c r="AM2276" i="3"/>
  <c r="AL2276" i="3"/>
  <c r="AK2276" i="3"/>
  <c r="AJ2276" i="3"/>
  <c r="AI2276" i="3"/>
  <c r="AH2276" i="3"/>
  <c r="AP2275" i="3"/>
  <c r="AM2275" i="3"/>
  <c r="AL2275" i="3"/>
  <c r="AK2275" i="3"/>
  <c r="AJ2275" i="3"/>
  <c r="AI2275" i="3"/>
  <c r="AH2275" i="3"/>
  <c r="AP2274" i="3"/>
  <c r="AM2274" i="3"/>
  <c r="AL2274" i="3"/>
  <c r="AK2274" i="3"/>
  <c r="AJ2274" i="3"/>
  <c r="AI2274" i="3"/>
  <c r="AH2274" i="3"/>
  <c r="AP2273" i="3"/>
  <c r="AM2273" i="3"/>
  <c r="AL2273" i="3"/>
  <c r="AK2273" i="3"/>
  <c r="AJ2273" i="3"/>
  <c r="AI2273" i="3"/>
  <c r="AH2273" i="3"/>
  <c r="AP2272" i="3"/>
  <c r="AM2272" i="3"/>
  <c r="AL2272" i="3"/>
  <c r="AK2272" i="3"/>
  <c r="AJ2272" i="3"/>
  <c r="AI2272" i="3"/>
  <c r="AH2272" i="3"/>
  <c r="AP2271" i="3"/>
  <c r="AM2271" i="3"/>
  <c r="AL2271" i="3"/>
  <c r="AK2271" i="3"/>
  <c r="AJ2271" i="3"/>
  <c r="AI2271" i="3"/>
  <c r="AH2271" i="3"/>
  <c r="AP2270" i="3"/>
  <c r="AM2270" i="3"/>
  <c r="AL2270" i="3"/>
  <c r="AK2270" i="3"/>
  <c r="AJ2270" i="3"/>
  <c r="AI2270" i="3"/>
  <c r="AH2270" i="3"/>
  <c r="AP2269" i="3"/>
  <c r="AM2269" i="3"/>
  <c r="AL2269" i="3"/>
  <c r="AK2269" i="3"/>
  <c r="AJ2269" i="3"/>
  <c r="AI2269" i="3"/>
  <c r="AH2269" i="3"/>
  <c r="AP2268" i="3"/>
  <c r="AM2268" i="3"/>
  <c r="AL2268" i="3"/>
  <c r="AK2268" i="3"/>
  <c r="AJ2268" i="3"/>
  <c r="AI2268" i="3"/>
  <c r="AH2268" i="3"/>
  <c r="AP2267" i="3"/>
  <c r="AM2267" i="3"/>
  <c r="AL2267" i="3"/>
  <c r="AK2267" i="3"/>
  <c r="AJ2267" i="3"/>
  <c r="AI2267" i="3"/>
  <c r="AH2267" i="3"/>
  <c r="AP2266" i="3"/>
  <c r="AM2266" i="3"/>
  <c r="AL2266" i="3"/>
  <c r="AK2266" i="3"/>
  <c r="AJ2266" i="3"/>
  <c r="AI2266" i="3"/>
  <c r="AH2266" i="3"/>
  <c r="AP2265" i="3"/>
  <c r="AM2265" i="3"/>
  <c r="AL2265" i="3"/>
  <c r="AK2265" i="3"/>
  <c r="AJ2265" i="3"/>
  <c r="AI2265" i="3"/>
  <c r="AH2265" i="3"/>
  <c r="AP2264" i="3"/>
  <c r="AM2264" i="3"/>
  <c r="AL2264" i="3"/>
  <c r="AK2264" i="3"/>
  <c r="AJ2264" i="3"/>
  <c r="AI2264" i="3"/>
  <c r="AH2264" i="3"/>
  <c r="AP2263" i="3"/>
  <c r="AM2263" i="3"/>
  <c r="AL2263" i="3"/>
  <c r="AK2263" i="3"/>
  <c r="AJ2263" i="3"/>
  <c r="AI2263" i="3"/>
  <c r="AH2263" i="3"/>
  <c r="AP2262" i="3"/>
  <c r="AM2262" i="3"/>
  <c r="AL2262" i="3"/>
  <c r="AK2262" i="3"/>
  <c r="AJ2262" i="3"/>
  <c r="AI2262" i="3"/>
  <c r="AH2262" i="3"/>
  <c r="AP2261" i="3"/>
  <c r="AM2261" i="3"/>
  <c r="AL2261" i="3"/>
  <c r="AK2261" i="3"/>
  <c r="AJ2261" i="3"/>
  <c r="AI2261" i="3"/>
  <c r="AH2261" i="3"/>
  <c r="AP2260" i="3"/>
  <c r="AM2260" i="3"/>
  <c r="AL2260" i="3"/>
  <c r="AK2260" i="3"/>
  <c r="AJ2260" i="3"/>
  <c r="AI2260" i="3"/>
  <c r="AH2260" i="3"/>
  <c r="AP2259" i="3"/>
  <c r="AM2259" i="3"/>
  <c r="AL2259" i="3"/>
  <c r="AK2259" i="3"/>
  <c r="AJ2259" i="3"/>
  <c r="AI2259" i="3"/>
  <c r="AH2259" i="3"/>
  <c r="AP2258" i="3"/>
  <c r="AM2258" i="3"/>
  <c r="AL2258" i="3"/>
  <c r="AK2258" i="3"/>
  <c r="AJ2258" i="3"/>
  <c r="AI2258" i="3"/>
  <c r="AH2258" i="3"/>
  <c r="AP2257" i="3"/>
  <c r="AM2257" i="3"/>
  <c r="AL2257" i="3"/>
  <c r="AK2257" i="3"/>
  <c r="AJ2257" i="3"/>
  <c r="AI2257" i="3"/>
  <c r="AH2257" i="3"/>
  <c r="AP2256" i="3"/>
  <c r="AM2256" i="3"/>
  <c r="AL2256" i="3"/>
  <c r="AK2256" i="3"/>
  <c r="AJ2256" i="3"/>
  <c r="AI2256" i="3"/>
  <c r="AH2256" i="3"/>
  <c r="AP2255" i="3"/>
  <c r="AM2255" i="3"/>
  <c r="AL2255" i="3"/>
  <c r="AK2255" i="3"/>
  <c r="AJ2255" i="3"/>
  <c r="AI2255" i="3"/>
  <c r="AH2255" i="3"/>
  <c r="AP2254" i="3"/>
  <c r="AM2254" i="3"/>
  <c r="AL2254" i="3"/>
  <c r="AK2254" i="3"/>
  <c r="AJ2254" i="3"/>
  <c r="AI2254" i="3"/>
  <c r="AH2254" i="3"/>
  <c r="AP2253" i="3"/>
  <c r="AM2253" i="3"/>
  <c r="AL2253" i="3"/>
  <c r="AK2253" i="3"/>
  <c r="AJ2253" i="3"/>
  <c r="AI2253" i="3"/>
  <c r="AH2253" i="3"/>
  <c r="AP2252" i="3"/>
  <c r="AM2252" i="3"/>
  <c r="AL2252" i="3"/>
  <c r="AK2252" i="3"/>
  <c r="AJ2252" i="3"/>
  <c r="AI2252" i="3"/>
  <c r="AH2252" i="3"/>
  <c r="AP2251" i="3"/>
  <c r="AM2251" i="3"/>
  <c r="AL2251" i="3"/>
  <c r="AK2251" i="3"/>
  <c r="AJ2251" i="3"/>
  <c r="AI2251" i="3"/>
  <c r="AH2251" i="3"/>
  <c r="AP2250" i="3"/>
  <c r="AM2250" i="3"/>
  <c r="AL2250" i="3"/>
  <c r="AK2250" i="3"/>
  <c r="AJ2250" i="3"/>
  <c r="AI2250" i="3"/>
  <c r="AH2250" i="3"/>
  <c r="AP2249" i="3"/>
  <c r="AM2249" i="3"/>
  <c r="AL2249" i="3"/>
  <c r="AK2249" i="3"/>
  <c r="AJ2249" i="3"/>
  <c r="AI2249" i="3"/>
  <c r="AH2249" i="3"/>
  <c r="AP2248" i="3"/>
  <c r="AM2248" i="3"/>
  <c r="AL2248" i="3"/>
  <c r="AK2248" i="3"/>
  <c r="AJ2248" i="3"/>
  <c r="AI2248" i="3"/>
  <c r="AH2248" i="3"/>
  <c r="AP2247" i="3"/>
  <c r="AM2247" i="3"/>
  <c r="AL2247" i="3"/>
  <c r="AK2247" i="3"/>
  <c r="AJ2247" i="3"/>
  <c r="AI2247" i="3"/>
  <c r="AH2247" i="3"/>
  <c r="AP2246" i="3"/>
  <c r="AM2246" i="3"/>
  <c r="AL2246" i="3"/>
  <c r="AK2246" i="3"/>
  <c r="AJ2246" i="3"/>
  <c r="AI2246" i="3"/>
  <c r="AH2246" i="3"/>
  <c r="AP2245" i="3"/>
  <c r="AM2245" i="3"/>
  <c r="AL2245" i="3"/>
  <c r="AK2245" i="3"/>
  <c r="AJ2245" i="3"/>
  <c r="AI2245" i="3"/>
  <c r="AH2245" i="3"/>
  <c r="AP2244" i="3"/>
  <c r="AM2244" i="3"/>
  <c r="AL2244" i="3"/>
  <c r="AK2244" i="3"/>
  <c r="AJ2244" i="3"/>
  <c r="AI2244" i="3"/>
  <c r="AH2244" i="3"/>
  <c r="AP2243" i="3"/>
  <c r="AM2243" i="3"/>
  <c r="AL2243" i="3"/>
  <c r="AK2243" i="3"/>
  <c r="AJ2243" i="3"/>
  <c r="AI2243" i="3"/>
  <c r="AH2243" i="3"/>
  <c r="AP2242" i="3"/>
  <c r="AM2242" i="3"/>
  <c r="AL2242" i="3"/>
  <c r="AK2242" i="3"/>
  <c r="AJ2242" i="3"/>
  <c r="AI2242" i="3"/>
  <c r="AH2242" i="3"/>
  <c r="AP2241" i="3"/>
  <c r="AM2241" i="3"/>
  <c r="AL2241" i="3"/>
  <c r="AK2241" i="3"/>
  <c r="AJ2241" i="3"/>
  <c r="AI2241" i="3"/>
  <c r="AH2241" i="3"/>
  <c r="AP2240" i="3"/>
  <c r="AM2240" i="3"/>
  <c r="AL2240" i="3"/>
  <c r="AK2240" i="3"/>
  <c r="AJ2240" i="3"/>
  <c r="AI2240" i="3"/>
  <c r="AH2240" i="3"/>
  <c r="AP2239" i="3"/>
  <c r="AM2239" i="3"/>
  <c r="AL2239" i="3"/>
  <c r="AK2239" i="3"/>
  <c r="AJ2239" i="3"/>
  <c r="AI2239" i="3"/>
  <c r="AH2239" i="3"/>
  <c r="AP2238" i="3"/>
  <c r="AM2238" i="3"/>
  <c r="AL2238" i="3"/>
  <c r="AK2238" i="3"/>
  <c r="AJ2238" i="3"/>
  <c r="AI2238" i="3"/>
  <c r="AH2238" i="3"/>
  <c r="AP2237" i="3"/>
  <c r="AM2237" i="3"/>
  <c r="AL2237" i="3"/>
  <c r="AK2237" i="3"/>
  <c r="AJ2237" i="3"/>
  <c r="AI2237" i="3"/>
  <c r="AH2237" i="3"/>
  <c r="AP2236" i="3"/>
  <c r="AM2236" i="3"/>
  <c r="AL2236" i="3"/>
  <c r="AK2236" i="3"/>
  <c r="AJ2236" i="3"/>
  <c r="AI2236" i="3"/>
  <c r="AH2236" i="3"/>
  <c r="AP2235" i="3"/>
  <c r="AM2235" i="3"/>
  <c r="AL2235" i="3"/>
  <c r="AK2235" i="3"/>
  <c r="AJ2235" i="3"/>
  <c r="AI2235" i="3"/>
  <c r="AH2235" i="3"/>
  <c r="AP2234" i="3"/>
  <c r="AM2234" i="3"/>
  <c r="AL2234" i="3"/>
  <c r="AK2234" i="3"/>
  <c r="AJ2234" i="3"/>
  <c r="AI2234" i="3"/>
  <c r="AH2234" i="3"/>
  <c r="AP2233" i="3"/>
  <c r="AM2233" i="3"/>
  <c r="AL2233" i="3"/>
  <c r="AK2233" i="3"/>
  <c r="AJ2233" i="3"/>
  <c r="AI2233" i="3"/>
  <c r="AH2233" i="3"/>
  <c r="AP2232" i="3"/>
  <c r="AM2232" i="3"/>
  <c r="AL2232" i="3"/>
  <c r="AK2232" i="3"/>
  <c r="AJ2232" i="3"/>
  <c r="AI2232" i="3"/>
  <c r="AH2232" i="3"/>
  <c r="AP2231" i="3"/>
  <c r="AM2231" i="3"/>
  <c r="AL2231" i="3"/>
  <c r="AK2231" i="3"/>
  <c r="AJ2231" i="3"/>
  <c r="AI2231" i="3"/>
  <c r="AH2231" i="3"/>
  <c r="AP2230" i="3"/>
  <c r="AM2230" i="3"/>
  <c r="AL2230" i="3"/>
  <c r="AK2230" i="3"/>
  <c r="AJ2230" i="3"/>
  <c r="AI2230" i="3"/>
  <c r="AH2230" i="3"/>
  <c r="AP2229" i="3"/>
  <c r="AM2229" i="3"/>
  <c r="AL2229" i="3"/>
  <c r="AK2229" i="3"/>
  <c r="AJ2229" i="3"/>
  <c r="AI2229" i="3"/>
  <c r="AH2229" i="3"/>
  <c r="AP2228" i="3"/>
  <c r="AM2228" i="3"/>
  <c r="AL2228" i="3"/>
  <c r="AK2228" i="3"/>
  <c r="AJ2228" i="3"/>
  <c r="AI2228" i="3"/>
  <c r="AH2228" i="3"/>
  <c r="AP2227" i="3"/>
  <c r="AM2227" i="3"/>
  <c r="AL2227" i="3"/>
  <c r="AK2227" i="3"/>
  <c r="AJ2227" i="3"/>
  <c r="AI2227" i="3"/>
  <c r="AH2227" i="3"/>
  <c r="AP2226" i="3"/>
  <c r="AM2226" i="3"/>
  <c r="AL2226" i="3"/>
  <c r="AK2226" i="3"/>
  <c r="AJ2226" i="3"/>
  <c r="AI2226" i="3"/>
  <c r="AH2226" i="3"/>
  <c r="AP2225" i="3"/>
  <c r="AM2225" i="3"/>
  <c r="AL2225" i="3"/>
  <c r="AK2225" i="3"/>
  <c r="AJ2225" i="3"/>
  <c r="AI2225" i="3"/>
  <c r="AH2225" i="3"/>
  <c r="AP2224" i="3"/>
  <c r="AM2224" i="3"/>
  <c r="AL2224" i="3"/>
  <c r="AK2224" i="3"/>
  <c r="AJ2224" i="3"/>
  <c r="AI2224" i="3"/>
  <c r="AH2224" i="3"/>
  <c r="AP2223" i="3"/>
  <c r="AM2223" i="3"/>
  <c r="AL2223" i="3"/>
  <c r="AK2223" i="3"/>
  <c r="AJ2223" i="3"/>
  <c r="AI2223" i="3"/>
  <c r="AH2223" i="3"/>
  <c r="AP2222" i="3"/>
  <c r="AM2222" i="3"/>
  <c r="AL2222" i="3"/>
  <c r="AK2222" i="3"/>
  <c r="AJ2222" i="3"/>
  <c r="AI2222" i="3"/>
  <c r="AH2222" i="3"/>
  <c r="AP2221" i="3"/>
  <c r="AM2221" i="3"/>
  <c r="AL2221" i="3"/>
  <c r="AK2221" i="3"/>
  <c r="AJ2221" i="3"/>
  <c r="AI2221" i="3"/>
  <c r="AH2221" i="3"/>
  <c r="AP2220" i="3"/>
  <c r="AM2220" i="3"/>
  <c r="AL2220" i="3"/>
  <c r="AK2220" i="3"/>
  <c r="AJ2220" i="3"/>
  <c r="AI2220" i="3"/>
  <c r="AH2220" i="3"/>
  <c r="AP2219" i="3"/>
  <c r="AM2219" i="3"/>
  <c r="AL2219" i="3"/>
  <c r="AK2219" i="3"/>
  <c r="AJ2219" i="3"/>
  <c r="AI2219" i="3"/>
  <c r="AH2219" i="3"/>
  <c r="AP2218" i="3"/>
  <c r="AM2218" i="3"/>
  <c r="AL2218" i="3"/>
  <c r="AK2218" i="3"/>
  <c r="AJ2218" i="3"/>
  <c r="AI2218" i="3"/>
  <c r="AH2218" i="3"/>
  <c r="AP2217" i="3"/>
  <c r="AM2217" i="3"/>
  <c r="AL2217" i="3"/>
  <c r="AK2217" i="3"/>
  <c r="AJ2217" i="3"/>
  <c r="AI2217" i="3"/>
  <c r="AH2217" i="3"/>
  <c r="AP2216" i="3"/>
  <c r="AM2216" i="3"/>
  <c r="AL2216" i="3"/>
  <c r="AK2216" i="3"/>
  <c r="AJ2216" i="3"/>
  <c r="AI2216" i="3"/>
  <c r="AH2216" i="3"/>
  <c r="AP2215" i="3"/>
  <c r="AM2215" i="3"/>
  <c r="AL2215" i="3"/>
  <c r="AK2215" i="3"/>
  <c r="AJ2215" i="3"/>
  <c r="AI2215" i="3"/>
  <c r="AH2215" i="3"/>
  <c r="AP2214" i="3"/>
  <c r="AM2214" i="3"/>
  <c r="AL2214" i="3"/>
  <c r="AK2214" i="3"/>
  <c r="AJ2214" i="3"/>
  <c r="AI2214" i="3"/>
  <c r="AH2214" i="3"/>
  <c r="AP2213" i="3"/>
  <c r="AM2213" i="3"/>
  <c r="AL2213" i="3"/>
  <c r="AK2213" i="3"/>
  <c r="AJ2213" i="3"/>
  <c r="AI2213" i="3"/>
  <c r="AH2213" i="3"/>
  <c r="AP2212" i="3"/>
  <c r="AM2212" i="3"/>
  <c r="AL2212" i="3"/>
  <c r="AK2212" i="3"/>
  <c r="AJ2212" i="3"/>
  <c r="AI2212" i="3"/>
  <c r="AH2212" i="3"/>
  <c r="AP2211" i="3"/>
  <c r="AM2211" i="3"/>
  <c r="AL2211" i="3"/>
  <c r="AK2211" i="3"/>
  <c r="AJ2211" i="3"/>
  <c r="AI2211" i="3"/>
  <c r="AH2211" i="3"/>
  <c r="AP2210" i="3"/>
  <c r="AM2210" i="3"/>
  <c r="AL2210" i="3"/>
  <c r="AK2210" i="3"/>
  <c r="AJ2210" i="3"/>
  <c r="AI2210" i="3"/>
  <c r="AH2210" i="3"/>
  <c r="AP2209" i="3"/>
  <c r="AM2209" i="3"/>
  <c r="AL2209" i="3"/>
  <c r="AK2209" i="3"/>
  <c r="AJ2209" i="3"/>
  <c r="AI2209" i="3"/>
  <c r="AH2209" i="3"/>
  <c r="AP2208" i="3"/>
  <c r="AM2208" i="3"/>
  <c r="AL2208" i="3"/>
  <c r="AK2208" i="3"/>
  <c r="AJ2208" i="3"/>
  <c r="AI2208" i="3"/>
  <c r="AH2208" i="3"/>
  <c r="AP2207" i="3"/>
  <c r="AM2207" i="3"/>
  <c r="AL2207" i="3"/>
  <c r="AK2207" i="3"/>
  <c r="AJ2207" i="3"/>
  <c r="AI2207" i="3"/>
  <c r="AH2207" i="3"/>
  <c r="AP2206" i="3"/>
  <c r="AM2206" i="3"/>
  <c r="AL2206" i="3"/>
  <c r="AK2206" i="3"/>
  <c r="AJ2206" i="3"/>
  <c r="AI2206" i="3"/>
  <c r="AH2206" i="3"/>
  <c r="AP2205" i="3"/>
  <c r="AM2205" i="3"/>
  <c r="AL2205" i="3"/>
  <c r="AK2205" i="3"/>
  <c r="AJ2205" i="3"/>
  <c r="AI2205" i="3"/>
  <c r="AH2205" i="3"/>
  <c r="AP2204" i="3"/>
  <c r="AM2204" i="3"/>
  <c r="AL2204" i="3"/>
  <c r="AK2204" i="3"/>
  <c r="AJ2204" i="3"/>
  <c r="AI2204" i="3"/>
  <c r="AH2204" i="3"/>
  <c r="AP2203" i="3"/>
  <c r="AM2203" i="3"/>
  <c r="AL2203" i="3"/>
  <c r="AK2203" i="3"/>
  <c r="AJ2203" i="3"/>
  <c r="AI2203" i="3"/>
  <c r="AH2203" i="3"/>
  <c r="AP2202" i="3"/>
  <c r="AM2202" i="3"/>
  <c r="AL2202" i="3"/>
  <c r="AK2202" i="3"/>
  <c r="AJ2202" i="3"/>
  <c r="AI2202" i="3"/>
  <c r="AH2202" i="3"/>
  <c r="AP2201" i="3"/>
  <c r="AM2201" i="3"/>
  <c r="AL2201" i="3"/>
  <c r="AK2201" i="3"/>
  <c r="AJ2201" i="3"/>
  <c r="AI2201" i="3"/>
  <c r="AH2201" i="3"/>
  <c r="AP2200" i="3"/>
  <c r="AM2200" i="3"/>
  <c r="AL2200" i="3"/>
  <c r="AK2200" i="3"/>
  <c r="AJ2200" i="3"/>
  <c r="AI2200" i="3"/>
  <c r="AH2200" i="3"/>
  <c r="AP2199" i="3"/>
  <c r="AM2199" i="3"/>
  <c r="AL2199" i="3"/>
  <c r="AK2199" i="3"/>
  <c r="AJ2199" i="3"/>
  <c r="AI2199" i="3"/>
  <c r="AH2199" i="3"/>
  <c r="AP2198" i="3"/>
  <c r="AM2198" i="3"/>
  <c r="AL2198" i="3"/>
  <c r="AK2198" i="3"/>
  <c r="AJ2198" i="3"/>
  <c r="AI2198" i="3"/>
  <c r="AH2198" i="3"/>
  <c r="AP2197" i="3"/>
  <c r="AM2197" i="3"/>
  <c r="AL2197" i="3"/>
  <c r="AK2197" i="3"/>
  <c r="AJ2197" i="3"/>
  <c r="AI2197" i="3"/>
  <c r="AH2197" i="3"/>
  <c r="AP2196" i="3"/>
  <c r="AM2196" i="3"/>
  <c r="AL2196" i="3"/>
  <c r="AK2196" i="3"/>
  <c r="AJ2196" i="3"/>
  <c r="AI2196" i="3"/>
  <c r="AH2196" i="3"/>
  <c r="AP2195" i="3"/>
  <c r="AM2195" i="3"/>
  <c r="AL2195" i="3"/>
  <c r="AK2195" i="3"/>
  <c r="AJ2195" i="3"/>
  <c r="AI2195" i="3"/>
  <c r="AH2195" i="3"/>
  <c r="AP2194" i="3"/>
  <c r="AM2194" i="3"/>
  <c r="AL2194" i="3"/>
  <c r="AK2194" i="3"/>
  <c r="AJ2194" i="3"/>
  <c r="AI2194" i="3"/>
  <c r="AH2194" i="3"/>
  <c r="AP2193" i="3"/>
  <c r="AM2193" i="3"/>
  <c r="AL2193" i="3"/>
  <c r="AK2193" i="3"/>
  <c r="AJ2193" i="3"/>
  <c r="AI2193" i="3"/>
  <c r="AH2193" i="3"/>
  <c r="AP2192" i="3"/>
  <c r="AM2192" i="3"/>
  <c r="AL2192" i="3"/>
  <c r="AK2192" i="3"/>
  <c r="AJ2192" i="3"/>
  <c r="AI2192" i="3"/>
  <c r="AH2192" i="3"/>
  <c r="AP2191" i="3"/>
  <c r="AM2191" i="3"/>
  <c r="AL2191" i="3"/>
  <c r="AK2191" i="3"/>
  <c r="AJ2191" i="3"/>
  <c r="AI2191" i="3"/>
  <c r="AH2191" i="3"/>
  <c r="AP2190" i="3"/>
  <c r="AM2190" i="3"/>
  <c r="AL2190" i="3"/>
  <c r="AK2190" i="3"/>
  <c r="AJ2190" i="3"/>
  <c r="AI2190" i="3"/>
  <c r="AH2190" i="3"/>
  <c r="AP2189" i="3"/>
  <c r="AM2189" i="3"/>
  <c r="AL2189" i="3"/>
  <c r="AK2189" i="3"/>
  <c r="AJ2189" i="3"/>
  <c r="AI2189" i="3"/>
  <c r="AH2189" i="3"/>
  <c r="AP2188" i="3"/>
  <c r="AM2188" i="3"/>
  <c r="AL2188" i="3"/>
  <c r="AK2188" i="3"/>
  <c r="AJ2188" i="3"/>
  <c r="AI2188" i="3"/>
  <c r="AH2188" i="3"/>
  <c r="AP2187" i="3"/>
  <c r="AM2187" i="3"/>
  <c r="AL2187" i="3"/>
  <c r="AK2187" i="3"/>
  <c r="AJ2187" i="3"/>
  <c r="AI2187" i="3"/>
  <c r="AH2187" i="3"/>
  <c r="AP2186" i="3"/>
  <c r="AM2186" i="3"/>
  <c r="AL2186" i="3"/>
  <c r="AK2186" i="3"/>
  <c r="AJ2186" i="3"/>
  <c r="AI2186" i="3"/>
  <c r="AH2186" i="3"/>
  <c r="AP2185" i="3"/>
  <c r="AM2185" i="3"/>
  <c r="AL2185" i="3"/>
  <c r="AK2185" i="3"/>
  <c r="AJ2185" i="3"/>
  <c r="AI2185" i="3"/>
  <c r="AH2185" i="3"/>
  <c r="AP2184" i="3"/>
  <c r="AM2184" i="3"/>
  <c r="AL2184" i="3"/>
  <c r="AK2184" i="3"/>
  <c r="AJ2184" i="3"/>
  <c r="AI2184" i="3"/>
  <c r="AH2184" i="3"/>
  <c r="AP2183" i="3"/>
  <c r="AM2183" i="3"/>
  <c r="AL2183" i="3"/>
  <c r="AK2183" i="3"/>
  <c r="AJ2183" i="3"/>
  <c r="AI2183" i="3"/>
  <c r="AH2183" i="3"/>
  <c r="AP2182" i="3"/>
  <c r="AM2182" i="3"/>
  <c r="AL2182" i="3"/>
  <c r="AK2182" i="3"/>
  <c r="AJ2182" i="3"/>
  <c r="AI2182" i="3"/>
  <c r="AH2182" i="3"/>
  <c r="AP2181" i="3"/>
  <c r="AM2181" i="3"/>
  <c r="AL2181" i="3"/>
  <c r="AK2181" i="3"/>
  <c r="AJ2181" i="3"/>
  <c r="AI2181" i="3"/>
  <c r="AH2181" i="3"/>
  <c r="AP2180" i="3"/>
  <c r="AM2180" i="3"/>
  <c r="AL2180" i="3"/>
  <c r="AK2180" i="3"/>
  <c r="AJ2180" i="3"/>
  <c r="AI2180" i="3"/>
  <c r="AH2180" i="3"/>
  <c r="AP2179" i="3"/>
  <c r="AM2179" i="3"/>
  <c r="AL2179" i="3"/>
  <c r="AK2179" i="3"/>
  <c r="AJ2179" i="3"/>
  <c r="AI2179" i="3"/>
  <c r="AH2179" i="3"/>
  <c r="AP2178" i="3"/>
  <c r="AM2178" i="3"/>
  <c r="AL2178" i="3"/>
  <c r="AK2178" i="3"/>
  <c r="AJ2178" i="3"/>
  <c r="AI2178" i="3"/>
  <c r="AH2178" i="3"/>
  <c r="AP2177" i="3"/>
  <c r="AM2177" i="3"/>
  <c r="AL2177" i="3"/>
  <c r="AK2177" i="3"/>
  <c r="AJ2177" i="3"/>
  <c r="AI2177" i="3"/>
  <c r="AH2177" i="3"/>
  <c r="AP2176" i="3"/>
  <c r="AM2176" i="3"/>
  <c r="AL2176" i="3"/>
  <c r="AK2176" i="3"/>
  <c r="AJ2176" i="3"/>
  <c r="AI2176" i="3"/>
  <c r="AH2176" i="3"/>
  <c r="AP2175" i="3"/>
  <c r="AM2175" i="3"/>
  <c r="AL2175" i="3"/>
  <c r="AK2175" i="3"/>
  <c r="AJ2175" i="3"/>
  <c r="AI2175" i="3"/>
  <c r="AH2175" i="3"/>
  <c r="AP2174" i="3"/>
  <c r="AM2174" i="3"/>
  <c r="AL2174" i="3"/>
  <c r="AK2174" i="3"/>
  <c r="AJ2174" i="3"/>
  <c r="AI2174" i="3"/>
  <c r="AH2174" i="3"/>
  <c r="AP2173" i="3"/>
  <c r="AM2173" i="3"/>
  <c r="AL2173" i="3"/>
  <c r="AK2173" i="3"/>
  <c r="AJ2173" i="3"/>
  <c r="AI2173" i="3"/>
  <c r="AH2173" i="3"/>
  <c r="AP2172" i="3"/>
  <c r="AM2172" i="3"/>
  <c r="AL2172" i="3"/>
  <c r="AK2172" i="3"/>
  <c r="AJ2172" i="3"/>
  <c r="AI2172" i="3"/>
  <c r="AH2172" i="3"/>
  <c r="AP2171" i="3"/>
  <c r="AM2171" i="3"/>
  <c r="AL2171" i="3"/>
  <c r="AK2171" i="3"/>
  <c r="AJ2171" i="3"/>
  <c r="AI2171" i="3"/>
  <c r="AH2171" i="3"/>
  <c r="AP2170" i="3"/>
  <c r="AM2170" i="3"/>
  <c r="AL2170" i="3"/>
  <c r="AK2170" i="3"/>
  <c r="AJ2170" i="3"/>
  <c r="AI2170" i="3"/>
  <c r="AH2170" i="3"/>
  <c r="AP2169" i="3"/>
  <c r="AM2169" i="3"/>
  <c r="AL2169" i="3"/>
  <c r="AK2169" i="3"/>
  <c r="AJ2169" i="3"/>
  <c r="AI2169" i="3"/>
  <c r="AH2169" i="3"/>
  <c r="AP2168" i="3"/>
  <c r="AM2168" i="3"/>
  <c r="AL2168" i="3"/>
  <c r="AK2168" i="3"/>
  <c r="AJ2168" i="3"/>
  <c r="AI2168" i="3"/>
  <c r="AH2168" i="3"/>
  <c r="AP2167" i="3"/>
  <c r="AM2167" i="3"/>
  <c r="AL2167" i="3"/>
  <c r="AK2167" i="3"/>
  <c r="AJ2167" i="3"/>
  <c r="AI2167" i="3"/>
  <c r="AH2167" i="3"/>
  <c r="AP2166" i="3"/>
  <c r="AM2166" i="3"/>
  <c r="AL2166" i="3"/>
  <c r="AK2166" i="3"/>
  <c r="AJ2166" i="3"/>
  <c r="AI2166" i="3"/>
  <c r="AH2166" i="3"/>
  <c r="AP2165" i="3"/>
  <c r="AM2165" i="3"/>
  <c r="AL2165" i="3"/>
  <c r="AK2165" i="3"/>
  <c r="AJ2165" i="3"/>
  <c r="AI2165" i="3"/>
  <c r="AH2165" i="3"/>
  <c r="AP2164" i="3"/>
  <c r="AM2164" i="3"/>
  <c r="AL2164" i="3"/>
  <c r="AK2164" i="3"/>
  <c r="AJ2164" i="3"/>
  <c r="AI2164" i="3"/>
  <c r="AH2164" i="3"/>
  <c r="AP2163" i="3"/>
  <c r="AM2163" i="3"/>
  <c r="AL2163" i="3"/>
  <c r="AK2163" i="3"/>
  <c r="AJ2163" i="3"/>
  <c r="AI2163" i="3"/>
  <c r="AH2163" i="3"/>
  <c r="AP2162" i="3"/>
  <c r="AM2162" i="3"/>
  <c r="AL2162" i="3"/>
  <c r="AK2162" i="3"/>
  <c r="AJ2162" i="3"/>
  <c r="AI2162" i="3"/>
  <c r="AH2162" i="3"/>
  <c r="AP2161" i="3"/>
  <c r="AM2161" i="3"/>
  <c r="AL2161" i="3"/>
  <c r="AK2161" i="3"/>
  <c r="AJ2161" i="3"/>
  <c r="AI2161" i="3"/>
  <c r="AH2161" i="3"/>
  <c r="AP2160" i="3"/>
  <c r="AM2160" i="3"/>
  <c r="AL2160" i="3"/>
  <c r="AK2160" i="3"/>
  <c r="AJ2160" i="3"/>
  <c r="AI2160" i="3"/>
  <c r="AH2160" i="3"/>
  <c r="AP2159" i="3"/>
  <c r="AM2159" i="3"/>
  <c r="AL2159" i="3"/>
  <c r="AK2159" i="3"/>
  <c r="AJ2159" i="3"/>
  <c r="AI2159" i="3"/>
  <c r="AH2159" i="3"/>
  <c r="AP2158" i="3"/>
  <c r="AM2158" i="3"/>
  <c r="AL2158" i="3"/>
  <c r="AK2158" i="3"/>
  <c r="AJ2158" i="3"/>
  <c r="AI2158" i="3"/>
  <c r="AH2158" i="3"/>
  <c r="AP2157" i="3"/>
  <c r="AM2157" i="3"/>
  <c r="AL2157" i="3"/>
  <c r="AK2157" i="3"/>
  <c r="AJ2157" i="3"/>
  <c r="AI2157" i="3"/>
  <c r="AH2157" i="3"/>
  <c r="AP2156" i="3"/>
  <c r="AM2156" i="3"/>
  <c r="AL2156" i="3"/>
  <c r="AK2156" i="3"/>
  <c r="AJ2156" i="3"/>
  <c r="AI2156" i="3"/>
  <c r="AH2156" i="3"/>
  <c r="AP2155" i="3"/>
  <c r="AM2155" i="3"/>
  <c r="AL2155" i="3"/>
  <c r="AK2155" i="3"/>
  <c r="AJ2155" i="3"/>
  <c r="AI2155" i="3"/>
  <c r="AH2155" i="3"/>
  <c r="AP2154" i="3"/>
  <c r="AM2154" i="3"/>
  <c r="AL2154" i="3"/>
  <c r="AK2154" i="3"/>
  <c r="AJ2154" i="3"/>
  <c r="AI2154" i="3"/>
  <c r="AH2154" i="3"/>
  <c r="AP2153" i="3"/>
  <c r="AM2153" i="3"/>
  <c r="AL2153" i="3"/>
  <c r="AK2153" i="3"/>
  <c r="AJ2153" i="3"/>
  <c r="AI2153" i="3"/>
  <c r="AH2153" i="3"/>
  <c r="AP2152" i="3"/>
  <c r="AM2152" i="3"/>
  <c r="AL2152" i="3"/>
  <c r="AK2152" i="3"/>
  <c r="AJ2152" i="3"/>
  <c r="AI2152" i="3"/>
  <c r="AH2152" i="3"/>
  <c r="AP2151" i="3"/>
  <c r="AM2151" i="3"/>
  <c r="AL2151" i="3"/>
  <c r="AK2151" i="3"/>
  <c r="AJ2151" i="3"/>
  <c r="AI2151" i="3"/>
  <c r="AH2151" i="3"/>
  <c r="AP2150" i="3"/>
  <c r="AM2150" i="3"/>
  <c r="AL2150" i="3"/>
  <c r="AK2150" i="3"/>
  <c r="AJ2150" i="3"/>
  <c r="AI2150" i="3"/>
  <c r="AH2150" i="3"/>
  <c r="AP2149" i="3"/>
  <c r="AM2149" i="3"/>
  <c r="AL2149" i="3"/>
  <c r="AK2149" i="3"/>
  <c r="AJ2149" i="3"/>
  <c r="AI2149" i="3"/>
  <c r="AH2149" i="3"/>
  <c r="AP2148" i="3"/>
  <c r="AM2148" i="3"/>
  <c r="AL2148" i="3"/>
  <c r="AK2148" i="3"/>
  <c r="AJ2148" i="3"/>
  <c r="AI2148" i="3"/>
  <c r="AH2148" i="3"/>
  <c r="AP2147" i="3"/>
  <c r="AM2147" i="3"/>
  <c r="AL2147" i="3"/>
  <c r="AK2147" i="3"/>
  <c r="AJ2147" i="3"/>
  <c r="AI2147" i="3"/>
  <c r="AH2147" i="3"/>
  <c r="AP2146" i="3"/>
  <c r="AM2146" i="3"/>
  <c r="AL2146" i="3"/>
  <c r="AK2146" i="3"/>
  <c r="AJ2146" i="3"/>
  <c r="AI2146" i="3"/>
  <c r="AH2146" i="3"/>
  <c r="AP2145" i="3"/>
  <c r="AM2145" i="3"/>
  <c r="AL2145" i="3"/>
  <c r="AK2145" i="3"/>
  <c r="AJ2145" i="3"/>
  <c r="AI2145" i="3"/>
  <c r="AH2145" i="3"/>
  <c r="AP2144" i="3"/>
  <c r="AM2144" i="3"/>
  <c r="AL2144" i="3"/>
  <c r="AK2144" i="3"/>
  <c r="AJ2144" i="3"/>
  <c r="AI2144" i="3"/>
  <c r="AH2144" i="3"/>
  <c r="AP2143" i="3"/>
  <c r="AM2143" i="3"/>
  <c r="AL2143" i="3"/>
  <c r="AK2143" i="3"/>
  <c r="AJ2143" i="3"/>
  <c r="AI2143" i="3"/>
  <c r="AH2143" i="3"/>
  <c r="AP2142" i="3"/>
  <c r="AM2142" i="3"/>
  <c r="AL2142" i="3"/>
  <c r="AK2142" i="3"/>
  <c r="AJ2142" i="3"/>
  <c r="AI2142" i="3"/>
  <c r="AH2142" i="3"/>
  <c r="AP2141" i="3"/>
  <c r="AM2141" i="3"/>
  <c r="AL2141" i="3"/>
  <c r="AK2141" i="3"/>
  <c r="AJ2141" i="3"/>
  <c r="AI2141" i="3"/>
  <c r="AH2141" i="3"/>
  <c r="AP2140" i="3"/>
  <c r="AM2140" i="3"/>
  <c r="AL2140" i="3"/>
  <c r="AK2140" i="3"/>
  <c r="AJ2140" i="3"/>
  <c r="AI2140" i="3"/>
  <c r="AH2140" i="3"/>
  <c r="AP2139" i="3"/>
  <c r="AM2139" i="3"/>
  <c r="AL2139" i="3"/>
  <c r="AK2139" i="3"/>
  <c r="AJ2139" i="3"/>
  <c r="AI2139" i="3"/>
  <c r="AH2139" i="3"/>
  <c r="AP2138" i="3"/>
  <c r="AM2138" i="3"/>
  <c r="AL2138" i="3"/>
  <c r="AK2138" i="3"/>
  <c r="AJ2138" i="3"/>
  <c r="AI2138" i="3"/>
  <c r="AH2138" i="3"/>
  <c r="AP2137" i="3"/>
  <c r="AM2137" i="3"/>
  <c r="AL2137" i="3"/>
  <c r="AK2137" i="3"/>
  <c r="AJ2137" i="3"/>
  <c r="AI2137" i="3"/>
  <c r="AH2137" i="3"/>
  <c r="AP2136" i="3"/>
  <c r="AM2136" i="3"/>
  <c r="AL2136" i="3"/>
  <c r="AK2136" i="3"/>
  <c r="AJ2136" i="3"/>
  <c r="AI2136" i="3"/>
  <c r="AH2136" i="3"/>
  <c r="AP2135" i="3"/>
  <c r="AM2135" i="3"/>
  <c r="AL2135" i="3"/>
  <c r="AK2135" i="3"/>
  <c r="AJ2135" i="3"/>
  <c r="AI2135" i="3"/>
  <c r="AH2135" i="3"/>
  <c r="AP2134" i="3"/>
  <c r="AM2134" i="3"/>
  <c r="AL2134" i="3"/>
  <c r="AK2134" i="3"/>
  <c r="AJ2134" i="3"/>
  <c r="AI2134" i="3"/>
  <c r="AH2134" i="3"/>
  <c r="AP2133" i="3"/>
  <c r="AM2133" i="3"/>
  <c r="AL2133" i="3"/>
  <c r="AK2133" i="3"/>
  <c r="AJ2133" i="3"/>
  <c r="AI2133" i="3"/>
  <c r="AH2133" i="3"/>
  <c r="AP2132" i="3"/>
  <c r="AM2132" i="3"/>
  <c r="AL2132" i="3"/>
  <c r="AK2132" i="3"/>
  <c r="AJ2132" i="3"/>
  <c r="AI2132" i="3"/>
  <c r="AH2132" i="3"/>
  <c r="AP2131" i="3"/>
  <c r="AM2131" i="3"/>
  <c r="AL2131" i="3"/>
  <c r="AK2131" i="3"/>
  <c r="AJ2131" i="3"/>
  <c r="AI2131" i="3"/>
  <c r="AH2131" i="3"/>
  <c r="AP2130" i="3"/>
  <c r="AM2130" i="3"/>
  <c r="AL2130" i="3"/>
  <c r="AK2130" i="3"/>
  <c r="AJ2130" i="3"/>
  <c r="AI2130" i="3"/>
  <c r="AH2130" i="3"/>
  <c r="AP2129" i="3"/>
  <c r="AM2129" i="3"/>
  <c r="AL2129" i="3"/>
  <c r="AK2129" i="3"/>
  <c r="AJ2129" i="3"/>
  <c r="AI2129" i="3"/>
  <c r="AH2129" i="3"/>
  <c r="AP2128" i="3"/>
  <c r="AM2128" i="3"/>
  <c r="AL2128" i="3"/>
  <c r="AK2128" i="3"/>
  <c r="AJ2128" i="3"/>
  <c r="AI2128" i="3"/>
  <c r="AH2128" i="3"/>
  <c r="AP2127" i="3"/>
  <c r="AM2127" i="3"/>
  <c r="AL2127" i="3"/>
  <c r="AK2127" i="3"/>
  <c r="AJ2127" i="3"/>
  <c r="AI2127" i="3"/>
  <c r="AH2127" i="3"/>
  <c r="AP2126" i="3"/>
  <c r="AM2126" i="3"/>
  <c r="AL2126" i="3"/>
  <c r="AK2126" i="3"/>
  <c r="AJ2126" i="3"/>
  <c r="AI2126" i="3"/>
  <c r="AH2126" i="3"/>
  <c r="AP2125" i="3"/>
  <c r="AM2125" i="3"/>
  <c r="AL2125" i="3"/>
  <c r="AK2125" i="3"/>
  <c r="AJ2125" i="3"/>
  <c r="AI2125" i="3"/>
  <c r="AH2125" i="3"/>
  <c r="AP2124" i="3"/>
  <c r="AM2124" i="3"/>
  <c r="AL2124" i="3"/>
  <c r="AK2124" i="3"/>
  <c r="AJ2124" i="3"/>
  <c r="AI2124" i="3"/>
  <c r="AH2124" i="3"/>
  <c r="AP2123" i="3"/>
  <c r="AM2123" i="3"/>
  <c r="AL2123" i="3"/>
  <c r="AK2123" i="3"/>
  <c r="AJ2123" i="3"/>
  <c r="AI2123" i="3"/>
  <c r="AH2123" i="3"/>
  <c r="AP2122" i="3"/>
  <c r="AM2122" i="3"/>
  <c r="AL2122" i="3"/>
  <c r="AK2122" i="3"/>
  <c r="AJ2122" i="3"/>
  <c r="AI2122" i="3"/>
  <c r="AH2122" i="3"/>
  <c r="AP2121" i="3"/>
  <c r="AM2121" i="3"/>
  <c r="AL2121" i="3"/>
  <c r="AK2121" i="3"/>
  <c r="AJ2121" i="3"/>
  <c r="AI2121" i="3"/>
  <c r="AH2121" i="3"/>
  <c r="AP2120" i="3"/>
  <c r="AM2120" i="3"/>
  <c r="AL2120" i="3"/>
  <c r="AK2120" i="3"/>
  <c r="AJ2120" i="3"/>
  <c r="AI2120" i="3"/>
  <c r="AH2120" i="3"/>
  <c r="AP2119" i="3"/>
  <c r="AM2119" i="3"/>
  <c r="AL2119" i="3"/>
  <c r="AK2119" i="3"/>
  <c r="AJ2119" i="3"/>
  <c r="AI2119" i="3"/>
  <c r="AH2119" i="3"/>
  <c r="AP2118" i="3"/>
  <c r="AM2118" i="3"/>
  <c r="AL2118" i="3"/>
  <c r="AK2118" i="3"/>
  <c r="AJ2118" i="3"/>
  <c r="AI2118" i="3"/>
  <c r="AH2118" i="3"/>
  <c r="AP2117" i="3"/>
  <c r="AM2117" i="3"/>
  <c r="AL2117" i="3"/>
  <c r="AK2117" i="3"/>
  <c r="AJ2117" i="3"/>
  <c r="AI2117" i="3"/>
  <c r="AH2117" i="3"/>
  <c r="AP2116" i="3"/>
  <c r="AM2116" i="3"/>
  <c r="AL2116" i="3"/>
  <c r="AK2116" i="3"/>
  <c r="AJ2116" i="3"/>
  <c r="AI2116" i="3"/>
  <c r="AH2116" i="3"/>
  <c r="AP2115" i="3"/>
  <c r="AM2115" i="3"/>
  <c r="AL2115" i="3"/>
  <c r="AK2115" i="3"/>
  <c r="AJ2115" i="3"/>
  <c r="AI2115" i="3"/>
  <c r="AH2115" i="3"/>
  <c r="AP2114" i="3"/>
  <c r="AM2114" i="3"/>
  <c r="AL2114" i="3"/>
  <c r="AK2114" i="3"/>
  <c r="AJ2114" i="3"/>
  <c r="AI2114" i="3"/>
  <c r="AH2114" i="3"/>
  <c r="AP2113" i="3"/>
  <c r="AM2113" i="3"/>
  <c r="AL2113" i="3"/>
  <c r="AK2113" i="3"/>
  <c r="AJ2113" i="3"/>
  <c r="AI2113" i="3"/>
  <c r="AH2113" i="3"/>
  <c r="AP2112" i="3"/>
  <c r="AM2112" i="3"/>
  <c r="AL2112" i="3"/>
  <c r="AK2112" i="3"/>
  <c r="AJ2112" i="3"/>
  <c r="AI2112" i="3"/>
  <c r="AH2112" i="3"/>
  <c r="AP2111" i="3"/>
  <c r="AM2111" i="3"/>
  <c r="AL2111" i="3"/>
  <c r="AK2111" i="3"/>
  <c r="AJ2111" i="3"/>
  <c r="AI2111" i="3"/>
  <c r="AH2111" i="3"/>
  <c r="AP2110" i="3"/>
  <c r="AM2110" i="3"/>
  <c r="AL2110" i="3"/>
  <c r="AK2110" i="3"/>
  <c r="AJ2110" i="3"/>
  <c r="AI2110" i="3"/>
  <c r="AH2110" i="3"/>
  <c r="AP2109" i="3"/>
  <c r="AM2109" i="3"/>
  <c r="AL2109" i="3"/>
  <c r="AK2109" i="3"/>
  <c r="AJ2109" i="3"/>
  <c r="AI2109" i="3"/>
  <c r="AH2109" i="3"/>
  <c r="AP2108" i="3"/>
  <c r="AM2108" i="3"/>
  <c r="AL2108" i="3"/>
  <c r="AK2108" i="3"/>
  <c r="AJ2108" i="3"/>
  <c r="AI2108" i="3"/>
  <c r="AH2108" i="3"/>
  <c r="AP2107" i="3"/>
  <c r="AM2107" i="3"/>
  <c r="AL2107" i="3"/>
  <c r="AK2107" i="3"/>
  <c r="AJ2107" i="3"/>
  <c r="AI2107" i="3"/>
  <c r="AH2107" i="3"/>
  <c r="AP2106" i="3"/>
  <c r="AM2106" i="3"/>
  <c r="AL2106" i="3"/>
  <c r="AK2106" i="3"/>
  <c r="AJ2106" i="3"/>
  <c r="AI2106" i="3"/>
  <c r="AH2106" i="3"/>
  <c r="AP2105" i="3"/>
  <c r="AM2105" i="3"/>
  <c r="AL2105" i="3"/>
  <c r="AK2105" i="3"/>
  <c r="AJ2105" i="3"/>
  <c r="AI2105" i="3"/>
  <c r="AH2105" i="3"/>
  <c r="AP2104" i="3"/>
  <c r="AM2104" i="3"/>
  <c r="AL2104" i="3"/>
  <c r="AK2104" i="3"/>
  <c r="AJ2104" i="3"/>
  <c r="AI2104" i="3"/>
  <c r="AH2104" i="3"/>
  <c r="AP2103" i="3"/>
  <c r="AM2103" i="3"/>
  <c r="AL2103" i="3"/>
  <c r="AK2103" i="3"/>
  <c r="AJ2103" i="3"/>
  <c r="AI2103" i="3"/>
  <c r="AH2103" i="3"/>
  <c r="AP2102" i="3"/>
  <c r="AM2102" i="3"/>
  <c r="AL2102" i="3"/>
  <c r="AK2102" i="3"/>
  <c r="AJ2102" i="3"/>
  <c r="AI2102" i="3"/>
  <c r="AH2102" i="3"/>
  <c r="AP2101" i="3"/>
  <c r="AM2101" i="3"/>
  <c r="AL2101" i="3"/>
  <c r="AK2101" i="3"/>
  <c r="AJ2101" i="3"/>
  <c r="AI2101" i="3"/>
  <c r="AH2101" i="3"/>
  <c r="AP2100" i="3"/>
  <c r="AM2100" i="3"/>
  <c r="AL2100" i="3"/>
  <c r="AK2100" i="3"/>
  <c r="AJ2100" i="3"/>
  <c r="AI2100" i="3"/>
  <c r="AH2100" i="3"/>
  <c r="AP2099" i="3"/>
  <c r="AM2099" i="3"/>
  <c r="AL2099" i="3"/>
  <c r="AK2099" i="3"/>
  <c r="AJ2099" i="3"/>
  <c r="AI2099" i="3"/>
  <c r="AH2099" i="3"/>
  <c r="AP2098" i="3"/>
  <c r="AM2098" i="3"/>
  <c r="AL2098" i="3"/>
  <c r="AK2098" i="3"/>
  <c r="AJ2098" i="3"/>
  <c r="AI2098" i="3"/>
  <c r="AH2098" i="3"/>
  <c r="AP2097" i="3"/>
  <c r="AM2097" i="3"/>
  <c r="AL2097" i="3"/>
  <c r="AK2097" i="3"/>
  <c r="AJ2097" i="3"/>
  <c r="AI2097" i="3"/>
  <c r="AH2097" i="3"/>
  <c r="AP2096" i="3"/>
  <c r="AM2096" i="3"/>
  <c r="AL2096" i="3"/>
  <c r="AK2096" i="3"/>
  <c r="AJ2096" i="3"/>
  <c r="AI2096" i="3"/>
  <c r="AH2096" i="3"/>
  <c r="AP2095" i="3"/>
  <c r="AM2095" i="3"/>
  <c r="AL2095" i="3"/>
  <c r="AK2095" i="3"/>
  <c r="AJ2095" i="3"/>
  <c r="AI2095" i="3"/>
  <c r="AH2095" i="3"/>
  <c r="AP2094" i="3"/>
  <c r="AM2094" i="3"/>
  <c r="AL2094" i="3"/>
  <c r="AK2094" i="3"/>
  <c r="AJ2094" i="3"/>
  <c r="AI2094" i="3"/>
  <c r="AH2094" i="3"/>
  <c r="AP2093" i="3"/>
  <c r="AM2093" i="3"/>
  <c r="AL2093" i="3"/>
  <c r="AK2093" i="3"/>
  <c r="AJ2093" i="3"/>
  <c r="AI2093" i="3"/>
  <c r="AH2093" i="3"/>
  <c r="AP2092" i="3"/>
  <c r="AM2092" i="3"/>
  <c r="AL2092" i="3"/>
  <c r="AK2092" i="3"/>
  <c r="AJ2092" i="3"/>
  <c r="AI2092" i="3"/>
  <c r="AH2092" i="3"/>
  <c r="AP2091" i="3"/>
  <c r="AM2091" i="3"/>
  <c r="AL2091" i="3"/>
  <c r="AK2091" i="3"/>
  <c r="AJ2091" i="3"/>
  <c r="AI2091" i="3"/>
  <c r="AH2091" i="3"/>
  <c r="AP2090" i="3"/>
  <c r="AM2090" i="3"/>
  <c r="AL2090" i="3"/>
  <c r="AK2090" i="3"/>
  <c r="AJ2090" i="3"/>
  <c r="AI2090" i="3"/>
  <c r="AH2090" i="3"/>
  <c r="AP2089" i="3"/>
  <c r="AM2089" i="3"/>
  <c r="AL2089" i="3"/>
  <c r="AK2089" i="3"/>
  <c r="AJ2089" i="3"/>
  <c r="AI2089" i="3"/>
  <c r="AH2089" i="3"/>
  <c r="AP2088" i="3"/>
  <c r="AM2088" i="3"/>
  <c r="AL2088" i="3"/>
  <c r="AK2088" i="3"/>
  <c r="AJ2088" i="3"/>
  <c r="AI2088" i="3"/>
  <c r="AH2088" i="3"/>
  <c r="AP2087" i="3"/>
  <c r="AM2087" i="3"/>
  <c r="AL2087" i="3"/>
  <c r="AK2087" i="3"/>
  <c r="AJ2087" i="3"/>
  <c r="AI2087" i="3"/>
  <c r="AH2087" i="3"/>
  <c r="AP2086" i="3"/>
  <c r="AM2086" i="3"/>
  <c r="AL2086" i="3"/>
  <c r="AK2086" i="3"/>
  <c r="AJ2086" i="3"/>
  <c r="AI2086" i="3"/>
  <c r="AH2086" i="3"/>
  <c r="AP2085" i="3"/>
  <c r="AM2085" i="3"/>
  <c r="AL2085" i="3"/>
  <c r="AK2085" i="3"/>
  <c r="AJ2085" i="3"/>
  <c r="AI2085" i="3"/>
  <c r="AH2085" i="3"/>
  <c r="AP2084" i="3"/>
  <c r="AM2084" i="3"/>
  <c r="AL2084" i="3"/>
  <c r="AK2084" i="3"/>
  <c r="AJ2084" i="3"/>
  <c r="AI2084" i="3"/>
  <c r="AH2084" i="3"/>
  <c r="AP2083" i="3"/>
  <c r="AM2083" i="3"/>
  <c r="AL2083" i="3"/>
  <c r="AK2083" i="3"/>
  <c r="AJ2083" i="3"/>
  <c r="AI2083" i="3"/>
  <c r="AH2083" i="3"/>
  <c r="AP2082" i="3"/>
  <c r="AM2082" i="3"/>
  <c r="AL2082" i="3"/>
  <c r="AK2082" i="3"/>
  <c r="AJ2082" i="3"/>
  <c r="AI2082" i="3"/>
  <c r="AH2082" i="3"/>
  <c r="AP2081" i="3"/>
  <c r="AM2081" i="3"/>
  <c r="AL2081" i="3"/>
  <c r="AK2081" i="3"/>
  <c r="AJ2081" i="3"/>
  <c r="AI2081" i="3"/>
  <c r="AH2081" i="3"/>
  <c r="AP2080" i="3"/>
  <c r="AM2080" i="3"/>
  <c r="AL2080" i="3"/>
  <c r="AK2080" i="3"/>
  <c r="AJ2080" i="3"/>
  <c r="AI2080" i="3"/>
  <c r="AH2080" i="3"/>
  <c r="AP2079" i="3"/>
  <c r="AM2079" i="3"/>
  <c r="AL2079" i="3"/>
  <c r="AK2079" i="3"/>
  <c r="AJ2079" i="3"/>
  <c r="AI2079" i="3"/>
  <c r="AH2079" i="3"/>
  <c r="AP2078" i="3"/>
  <c r="AM2078" i="3"/>
  <c r="AL2078" i="3"/>
  <c r="AK2078" i="3"/>
  <c r="AJ2078" i="3"/>
  <c r="AI2078" i="3"/>
  <c r="AH2078" i="3"/>
  <c r="AP2077" i="3"/>
  <c r="AM2077" i="3"/>
  <c r="AL2077" i="3"/>
  <c r="AK2077" i="3"/>
  <c r="AJ2077" i="3"/>
  <c r="AI2077" i="3"/>
  <c r="AH2077" i="3"/>
  <c r="AP2076" i="3"/>
  <c r="AM2076" i="3"/>
  <c r="AL2076" i="3"/>
  <c r="AK2076" i="3"/>
  <c r="AJ2076" i="3"/>
  <c r="AI2076" i="3"/>
  <c r="AH2076" i="3"/>
  <c r="AP2075" i="3"/>
  <c r="AM2075" i="3"/>
  <c r="AL2075" i="3"/>
  <c r="AK2075" i="3"/>
  <c r="AJ2075" i="3"/>
  <c r="AI2075" i="3"/>
  <c r="AH2075" i="3"/>
  <c r="AP2074" i="3"/>
  <c r="AM2074" i="3"/>
  <c r="AL2074" i="3"/>
  <c r="AK2074" i="3"/>
  <c r="AJ2074" i="3"/>
  <c r="AI2074" i="3"/>
  <c r="AH2074" i="3"/>
  <c r="AP2073" i="3"/>
  <c r="AM2073" i="3"/>
  <c r="AL2073" i="3"/>
  <c r="AK2073" i="3"/>
  <c r="AJ2073" i="3"/>
  <c r="AI2073" i="3"/>
  <c r="AH2073" i="3"/>
  <c r="AP2072" i="3"/>
  <c r="AM2072" i="3"/>
  <c r="AL2072" i="3"/>
  <c r="AK2072" i="3"/>
  <c r="AJ2072" i="3"/>
  <c r="AI2072" i="3"/>
  <c r="AH2072" i="3"/>
  <c r="AP2071" i="3"/>
  <c r="AM2071" i="3"/>
  <c r="AL2071" i="3"/>
  <c r="AK2071" i="3"/>
  <c r="AJ2071" i="3"/>
  <c r="AI2071" i="3"/>
  <c r="AH2071" i="3"/>
  <c r="AP2070" i="3"/>
  <c r="AM2070" i="3"/>
  <c r="AL2070" i="3"/>
  <c r="AK2070" i="3"/>
  <c r="AJ2070" i="3"/>
  <c r="AI2070" i="3"/>
  <c r="AH2070" i="3"/>
  <c r="AP2069" i="3"/>
  <c r="AM2069" i="3"/>
  <c r="AL2069" i="3"/>
  <c r="AK2069" i="3"/>
  <c r="AJ2069" i="3"/>
  <c r="AI2069" i="3"/>
  <c r="AH2069" i="3"/>
  <c r="AP2068" i="3"/>
  <c r="AM2068" i="3"/>
  <c r="AL2068" i="3"/>
  <c r="AK2068" i="3"/>
  <c r="AJ2068" i="3"/>
  <c r="AI2068" i="3"/>
  <c r="AH2068" i="3"/>
  <c r="AP2067" i="3"/>
  <c r="AM2067" i="3"/>
  <c r="AL2067" i="3"/>
  <c r="AK2067" i="3"/>
  <c r="AJ2067" i="3"/>
  <c r="AI2067" i="3"/>
  <c r="AH2067" i="3"/>
  <c r="AP2066" i="3"/>
  <c r="AM2066" i="3"/>
  <c r="AL2066" i="3"/>
  <c r="AK2066" i="3"/>
  <c r="AJ2066" i="3"/>
  <c r="AI2066" i="3"/>
  <c r="AH2066" i="3"/>
  <c r="AP2065" i="3"/>
  <c r="AM2065" i="3"/>
  <c r="AL2065" i="3"/>
  <c r="AK2065" i="3"/>
  <c r="AJ2065" i="3"/>
  <c r="AI2065" i="3"/>
  <c r="AH2065" i="3"/>
  <c r="AP2064" i="3"/>
  <c r="AM2064" i="3"/>
  <c r="AL2064" i="3"/>
  <c r="AK2064" i="3"/>
  <c r="AJ2064" i="3"/>
  <c r="AI2064" i="3"/>
  <c r="AH2064" i="3"/>
  <c r="AP2063" i="3"/>
  <c r="AM2063" i="3"/>
  <c r="AL2063" i="3"/>
  <c r="AK2063" i="3"/>
  <c r="AJ2063" i="3"/>
  <c r="AI2063" i="3"/>
  <c r="AH2063" i="3"/>
  <c r="AP2062" i="3"/>
  <c r="AM2062" i="3"/>
  <c r="AL2062" i="3"/>
  <c r="AK2062" i="3"/>
  <c r="AJ2062" i="3"/>
  <c r="AI2062" i="3"/>
  <c r="AH2062" i="3"/>
  <c r="AP2061" i="3"/>
  <c r="AM2061" i="3"/>
  <c r="AL2061" i="3"/>
  <c r="AK2061" i="3"/>
  <c r="AJ2061" i="3"/>
  <c r="AI2061" i="3"/>
  <c r="AH2061" i="3"/>
  <c r="AP2060" i="3"/>
  <c r="AM2060" i="3"/>
  <c r="AL2060" i="3"/>
  <c r="AK2060" i="3"/>
  <c r="AJ2060" i="3"/>
  <c r="AI2060" i="3"/>
  <c r="AH2060" i="3"/>
  <c r="AP2059" i="3"/>
  <c r="AM2059" i="3"/>
  <c r="AL2059" i="3"/>
  <c r="AK2059" i="3"/>
  <c r="AJ2059" i="3"/>
  <c r="AI2059" i="3"/>
  <c r="AH2059" i="3"/>
  <c r="AP2058" i="3"/>
  <c r="AM2058" i="3"/>
  <c r="AL2058" i="3"/>
  <c r="AK2058" i="3"/>
  <c r="AJ2058" i="3"/>
  <c r="AI2058" i="3"/>
  <c r="AH2058" i="3"/>
  <c r="AP2057" i="3"/>
  <c r="AM2057" i="3"/>
  <c r="AL2057" i="3"/>
  <c r="AK2057" i="3"/>
  <c r="AJ2057" i="3"/>
  <c r="AI2057" i="3"/>
  <c r="AH2057" i="3"/>
  <c r="AP2056" i="3"/>
  <c r="AM2056" i="3"/>
  <c r="AL2056" i="3"/>
  <c r="AK2056" i="3"/>
  <c r="AJ2056" i="3"/>
  <c r="AI2056" i="3"/>
  <c r="AH2056" i="3"/>
  <c r="AP2055" i="3"/>
  <c r="AM2055" i="3"/>
  <c r="AL2055" i="3"/>
  <c r="AK2055" i="3"/>
  <c r="AJ2055" i="3"/>
  <c r="AI2055" i="3"/>
  <c r="AH2055" i="3"/>
  <c r="AP2054" i="3"/>
  <c r="AM2054" i="3"/>
  <c r="AL2054" i="3"/>
  <c r="AK2054" i="3"/>
  <c r="AJ2054" i="3"/>
  <c r="AI2054" i="3"/>
  <c r="AH2054" i="3"/>
  <c r="AP2053" i="3"/>
  <c r="AM2053" i="3"/>
  <c r="AL2053" i="3"/>
  <c r="AK2053" i="3"/>
  <c r="AJ2053" i="3"/>
  <c r="AI2053" i="3"/>
  <c r="AH2053" i="3"/>
  <c r="AP2052" i="3"/>
  <c r="AM2052" i="3"/>
  <c r="AL2052" i="3"/>
  <c r="AK2052" i="3"/>
  <c r="AJ2052" i="3"/>
  <c r="AI2052" i="3"/>
  <c r="AH2052" i="3"/>
  <c r="AP2051" i="3"/>
  <c r="AM2051" i="3"/>
  <c r="AL2051" i="3"/>
  <c r="AK2051" i="3"/>
  <c r="AJ2051" i="3"/>
  <c r="AI2051" i="3"/>
  <c r="AH2051" i="3"/>
  <c r="AP2050" i="3"/>
  <c r="AM2050" i="3"/>
  <c r="AL2050" i="3"/>
  <c r="AK2050" i="3"/>
  <c r="AJ2050" i="3"/>
  <c r="AI2050" i="3"/>
  <c r="AH2050" i="3"/>
  <c r="AP2049" i="3"/>
  <c r="AM2049" i="3"/>
  <c r="AL2049" i="3"/>
  <c r="AK2049" i="3"/>
  <c r="AJ2049" i="3"/>
  <c r="AI2049" i="3"/>
  <c r="AH2049" i="3"/>
  <c r="AP2048" i="3"/>
  <c r="AM2048" i="3"/>
  <c r="AL2048" i="3"/>
  <c r="AK2048" i="3"/>
  <c r="AJ2048" i="3"/>
  <c r="AI2048" i="3"/>
  <c r="AH2048" i="3"/>
  <c r="AP2047" i="3"/>
  <c r="AM2047" i="3"/>
  <c r="AL2047" i="3"/>
  <c r="AK2047" i="3"/>
  <c r="AJ2047" i="3"/>
  <c r="AI2047" i="3"/>
  <c r="AH2047" i="3"/>
  <c r="AP2046" i="3"/>
  <c r="AM2046" i="3"/>
  <c r="AL2046" i="3"/>
  <c r="AK2046" i="3"/>
  <c r="AJ2046" i="3"/>
  <c r="AI2046" i="3"/>
  <c r="AH2046" i="3"/>
  <c r="AP2045" i="3"/>
  <c r="AM2045" i="3"/>
  <c r="AL2045" i="3"/>
  <c r="AK2045" i="3"/>
  <c r="AJ2045" i="3"/>
  <c r="AI2045" i="3"/>
  <c r="AH2045" i="3"/>
  <c r="AP2044" i="3"/>
  <c r="AM2044" i="3"/>
  <c r="AL2044" i="3"/>
  <c r="AK2044" i="3"/>
  <c r="AJ2044" i="3"/>
  <c r="AI2044" i="3"/>
  <c r="AH2044" i="3"/>
  <c r="AP2043" i="3"/>
  <c r="AM2043" i="3"/>
  <c r="AL2043" i="3"/>
  <c r="AK2043" i="3"/>
  <c r="AJ2043" i="3"/>
  <c r="AI2043" i="3"/>
  <c r="AH2043" i="3"/>
  <c r="AP2042" i="3"/>
  <c r="AM2042" i="3"/>
  <c r="AL2042" i="3"/>
  <c r="AK2042" i="3"/>
  <c r="AJ2042" i="3"/>
  <c r="AI2042" i="3"/>
  <c r="AH2042" i="3"/>
  <c r="AP2041" i="3"/>
  <c r="AM2041" i="3"/>
  <c r="AL2041" i="3"/>
  <c r="AK2041" i="3"/>
  <c r="AJ2041" i="3"/>
  <c r="AI2041" i="3"/>
  <c r="AH2041" i="3"/>
  <c r="AP2040" i="3"/>
  <c r="AM2040" i="3"/>
  <c r="AL2040" i="3"/>
  <c r="AK2040" i="3"/>
  <c r="AJ2040" i="3"/>
  <c r="AI2040" i="3"/>
  <c r="AH2040" i="3"/>
  <c r="AP2039" i="3"/>
  <c r="AM2039" i="3"/>
  <c r="AL2039" i="3"/>
  <c r="AK2039" i="3"/>
  <c r="AJ2039" i="3"/>
  <c r="AI2039" i="3"/>
  <c r="AH2039" i="3"/>
  <c r="AP2038" i="3"/>
  <c r="AM2038" i="3"/>
  <c r="AL2038" i="3"/>
  <c r="AK2038" i="3"/>
  <c r="AJ2038" i="3"/>
  <c r="AI2038" i="3"/>
  <c r="AH2038" i="3"/>
  <c r="AP2037" i="3"/>
  <c r="AM2037" i="3"/>
  <c r="AL2037" i="3"/>
  <c r="AK2037" i="3"/>
  <c r="AJ2037" i="3"/>
  <c r="AI2037" i="3"/>
  <c r="AH2037" i="3"/>
  <c r="AP2036" i="3"/>
  <c r="AM2036" i="3"/>
  <c r="AL2036" i="3"/>
  <c r="AK2036" i="3"/>
  <c r="AJ2036" i="3"/>
  <c r="AI2036" i="3"/>
  <c r="AH2036" i="3"/>
  <c r="AP2035" i="3"/>
  <c r="AM2035" i="3"/>
  <c r="AL2035" i="3"/>
  <c r="AK2035" i="3"/>
  <c r="AJ2035" i="3"/>
  <c r="AI2035" i="3"/>
  <c r="AH2035" i="3"/>
  <c r="AP2034" i="3"/>
  <c r="AM2034" i="3"/>
  <c r="AL2034" i="3"/>
  <c r="AK2034" i="3"/>
  <c r="AJ2034" i="3"/>
  <c r="AI2034" i="3"/>
  <c r="AH2034" i="3"/>
  <c r="AP2033" i="3"/>
  <c r="AM2033" i="3"/>
  <c r="AL2033" i="3"/>
  <c r="AK2033" i="3"/>
  <c r="AJ2033" i="3"/>
  <c r="AI2033" i="3"/>
  <c r="AH2033" i="3"/>
  <c r="AP2032" i="3"/>
  <c r="AM2032" i="3"/>
  <c r="AL2032" i="3"/>
  <c r="AK2032" i="3"/>
  <c r="AJ2032" i="3"/>
  <c r="AI2032" i="3"/>
  <c r="AH2032" i="3"/>
  <c r="AP2031" i="3"/>
  <c r="AM2031" i="3"/>
  <c r="AL2031" i="3"/>
  <c r="AK2031" i="3"/>
  <c r="AJ2031" i="3"/>
  <c r="AI2031" i="3"/>
  <c r="AH2031" i="3"/>
  <c r="AP2030" i="3"/>
  <c r="AM2030" i="3"/>
  <c r="AL2030" i="3"/>
  <c r="AK2030" i="3"/>
  <c r="AJ2030" i="3"/>
  <c r="AI2030" i="3"/>
  <c r="AH2030" i="3"/>
  <c r="AP2029" i="3"/>
  <c r="AM2029" i="3"/>
  <c r="AL2029" i="3"/>
  <c r="AK2029" i="3"/>
  <c r="AJ2029" i="3"/>
  <c r="AI2029" i="3"/>
  <c r="AH2029" i="3"/>
  <c r="AP2028" i="3"/>
  <c r="AM2028" i="3"/>
  <c r="AL2028" i="3"/>
  <c r="AK2028" i="3"/>
  <c r="AJ2028" i="3"/>
  <c r="AI2028" i="3"/>
  <c r="AH2028" i="3"/>
  <c r="AP2027" i="3"/>
  <c r="AM2027" i="3"/>
  <c r="AL2027" i="3"/>
  <c r="AK2027" i="3"/>
  <c r="AJ2027" i="3"/>
  <c r="AI2027" i="3"/>
  <c r="AH2027" i="3"/>
  <c r="AP2026" i="3"/>
  <c r="AM2026" i="3"/>
  <c r="AL2026" i="3"/>
  <c r="AK2026" i="3"/>
  <c r="AJ2026" i="3"/>
  <c r="AI2026" i="3"/>
  <c r="AH2026" i="3"/>
  <c r="AP2025" i="3"/>
  <c r="AM2025" i="3"/>
  <c r="AL2025" i="3"/>
  <c r="AK2025" i="3"/>
  <c r="AJ2025" i="3"/>
  <c r="AI2025" i="3"/>
  <c r="AH2025" i="3"/>
  <c r="AP2024" i="3"/>
  <c r="AM2024" i="3"/>
  <c r="AL2024" i="3"/>
  <c r="AK2024" i="3"/>
  <c r="AJ2024" i="3"/>
  <c r="AI2024" i="3"/>
  <c r="AH2024" i="3"/>
  <c r="AP2023" i="3"/>
  <c r="AM2023" i="3"/>
  <c r="AL2023" i="3"/>
  <c r="AK2023" i="3"/>
  <c r="AJ2023" i="3"/>
  <c r="AI2023" i="3"/>
  <c r="AH2023" i="3"/>
  <c r="AP2022" i="3"/>
  <c r="AM2022" i="3"/>
  <c r="AL2022" i="3"/>
  <c r="AK2022" i="3"/>
  <c r="AJ2022" i="3"/>
  <c r="AI2022" i="3"/>
  <c r="AH2022" i="3"/>
  <c r="AP2021" i="3"/>
  <c r="AM2021" i="3"/>
  <c r="AL2021" i="3"/>
  <c r="AK2021" i="3"/>
  <c r="AJ2021" i="3"/>
  <c r="AI2021" i="3"/>
  <c r="AH2021" i="3"/>
  <c r="AP2020" i="3"/>
  <c r="AM2020" i="3"/>
  <c r="AL2020" i="3"/>
  <c r="AK2020" i="3"/>
  <c r="AJ2020" i="3"/>
  <c r="AI2020" i="3"/>
  <c r="AH2020" i="3"/>
  <c r="AP2019" i="3"/>
  <c r="AM2019" i="3"/>
  <c r="AL2019" i="3"/>
  <c r="AK2019" i="3"/>
  <c r="AJ2019" i="3"/>
  <c r="AI2019" i="3"/>
  <c r="AH2019" i="3"/>
  <c r="AP2018" i="3"/>
  <c r="AM2018" i="3"/>
  <c r="AL2018" i="3"/>
  <c r="AK2018" i="3"/>
  <c r="AJ2018" i="3"/>
  <c r="AI2018" i="3"/>
  <c r="AH2018" i="3"/>
  <c r="AP2017" i="3"/>
  <c r="AM2017" i="3"/>
  <c r="AL2017" i="3"/>
  <c r="AK2017" i="3"/>
  <c r="AJ2017" i="3"/>
  <c r="AI2017" i="3"/>
  <c r="AH2017" i="3"/>
  <c r="AP2016" i="3"/>
  <c r="AM2016" i="3"/>
  <c r="AL2016" i="3"/>
  <c r="AK2016" i="3"/>
  <c r="AJ2016" i="3"/>
  <c r="AI2016" i="3"/>
  <c r="AH2016" i="3"/>
  <c r="AP2015" i="3"/>
  <c r="AM2015" i="3"/>
  <c r="AL2015" i="3"/>
  <c r="AK2015" i="3"/>
  <c r="AJ2015" i="3"/>
  <c r="AI2015" i="3"/>
  <c r="AH2015" i="3"/>
  <c r="AP2014" i="3"/>
  <c r="AM2014" i="3"/>
  <c r="AL2014" i="3"/>
  <c r="AK2014" i="3"/>
  <c r="AJ2014" i="3"/>
  <c r="AI2014" i="3"/>
  <c r="AH2014" i="3"/>
  <c r="AP2013" i="3"/>
  <c r="AM2013" i="3"/>
  <c r="AL2013" i="3"/>
  <c r="AK2013" i="3"/>
  <c r="AJ2013" i="3"/>
  <c r="AI2013" i="3"/>
  <c r="AH2013" i="3"/>
  <c r="AP2012" i="3"/>
  <c r="AM2012" i="3"/>
  <c r="AL2012" i="3"/>
  <c r="AK2012" i="3"/>
  <c r="AJ2012" i="3"/>
  <c r="AI2012" i="3"/>
  <c r="AH2012" i="3"/>
  <c r="AP2011" i="3"/>
  <c r="AM2011" i="3"/>
  <c r="AL2011" i="3"/>
  <c r="AK2011" i="3"/>
  <c r="AJ2011" i="3"/>
  <c r="AI2011" i="3"/>
  <c r="AH2011" i="3"/>
  <c r="AP2010" i="3"/>
  <c r="AM2010" i="3"/>
  <c r="AL2010" i="3"/>
  <c r="AK2010" i="3"/>
  <c r="AJ2010" i="3"/>
  <c r="AI2010" i="3"/>
  <c r="AH2010" i="3"/>
  <c r="AP2009" i="3"/>
  <c r="AM2009" i="3"/>
  <c r="AL2009" i="3"/>
  <c r="AK2009" i="3"/>
  <c r="AJ2009" i="3"/>
  <c r="AI2009" i="3"/>
  <c r="AH2009" i="3"/>
  <c r="AP2008" i="3"/>
  <c r="AM2008" i="3"/>
  <c r="AL2008" i="3"/>
  <c r="AK2008" i="3"/>
  <c r="AJ2008" i="3"/>
  <c r="AI2008" i="3"/>
  <c r="AH2008" i="3"/>
  <c r="AP2007" i="3"/>
  <c r="AM2007" i="3"/>
  <c r="AL2007" i="3"/>
  <c r="AK2007" i="3"/>
  <c r="AJ2007" i="3"/>
  <c r="AI2007" i="3"/>
  <c r="AH2007" i="3"/>
  <c r="AP2006" i="3"/>
  <c r="AM2006" i="3"/>
  <c r="AL2006" i="3"/>
  <c r="AK2006" i="3"/>
  <c r="AJ2006" i="3"/>
  <c r="AI2006" i="3"/>
  <c r="AH2006" i="3"/>
  <c r="AP2005" i="3"/>
  <c r="AM2005" i="3"/>
  <c r="AL2005" i="3"/>
  <c r="AK2005" i="3"/>
  <c r="AJ2005" i="3"/>
  <c r="AI2005" i="3"/>
  <c r="AH2005" i="3"/>
  <c r="AP2004" i="3"/>
  <c r="AM2004" i="3"/>
  <c r="AL2004" i="3"/>
  <c r="AK2004" i="3"/>
  <c r="AJ2004" i="3"/>
  <c r="AI2004" i="3"/>
  <c r="AH2004" i="3"/>
  <c r="AP2003" i="3"/>
  <c r="AM2003" i="3"/>
  <c r="AL2003" i="3"/>
  <c r="AK2003" i="3"/>
  <c r="AJ2003" i="3"/>
  <c r="AI2003" i="3"/>
  <c r="AH2003" i="3"/>
  <c r="AP2002" i="3"/>
  <c r="AM2002" i="3"/>
  <c r="AL2002" i="3"/>
  <c r="AK2002" i="3"/>
  <c r="AJ2002" i="3"/>
  <c r="AI2002" i="3"/>
  <c r="AH2002" i="3"/>
  <c r="AP2001" i="3"/>
  <c r="AM2001" i="3"/>
  <c r="AL2001" i="3"/>
  <c r="AK2001" i="3"/>
  <c r="AJ2001" i="3"/>
  <c r="AI2001" i="3"/>
  <c r="AH2001" i="3"/>
  <c r="AP2000" i="3"/>
  <c r="AM2000" i="3"/>
  <c r="AL2000" i="3"/>
  <c r="AK2000" i="3"/>
  <c r="AJ2000" i="3"/>
  <c r="AI2000" i="3"/>
  <c r="AH2000" i="3"/>
  <c r="AP1999" i="3"/>
  <c r="AM1999" i="3"/>
  <c r="AL1999" i="3"/>
  <c r="AK1999" i="3"/>
  <c r="AJ1999" i="3"/>
  <c r="AI1999" i="3"/>
  <c r="AH1999" i="3"/>
  <c r="AP1998" i="3"/>
  <c r="AM1998" i="3"/>
  <c r="AL1998" i="3"/>
  <c r="AK1998" i="3"/>
  <c r="AJ1998" i="3"/>
  <c r="AI1998" i="3"/>
  <c r="AH1998" i="3"/>
  <c r="AP1997" i="3"/>
  <c r="AM1997" i="3"/>
  <c r="AL1997" i="3"/>
  <c r="AK1997" i="3"/>
  <c r="AJ1997" i="3"/>
  <c r="AI1997" i="3"/>
  <c r="AH1997" i="3"/>
  <c r="AP1996" i="3"/>
  <c r="AM1996" i="3"/>
  <c r="AL1996" i="3"/>
  <c r="AK1996" i="3"/>
  <c r="AJ1996" i="3"/>
  <c r="AI1996" i="3"/>
  <c r="AH1996" i="3"/>
  <c r="AP1995" i="3"/>
  <c r="AM1995" i="3"/>
  <c r="AL1995" i="3"/>
  <c r="AK1995" i="3"/>
  <c r="AJ1995" i="3"/>
  <c r="AI1995" i="3"/>
  <c r="AH1995" i="3"/>
  <c r="AP1994" i="3"/>
  <c r="AM1994" i="3"/>
  <c r="AL1994" i="3"/>
  <c r="AK1994" i="3"/>
  <c r="AJ1994" i="3"/>
  <c r="AI1994" i="3"/>
  <c r="AH1994" i="3"/>
  <c r="AP1993" i="3"/>
  <c r="AM1993" i="3"/>
  <c r="AL1993" i="3"/>
  <c r="AK1993" i="3"/>
  <c r="AJ1993" i="3"/>
  <c r="AI1993" i="3"/>
  <c r="AH1993" i="3"/>
  <c r="AP1992" i="3"/>
  <c r="AM1992" i="3"/>
  <c r="AL1992" i="3"/>
  <c r="AK1992" i="3"/>
  <c r="AJ1992" i="3"/>
  <c r="AI1992" i="3"/>
  <c r="AH1992" i="3"/>
  <c r="AP1991" i="3"/>
  <c r="AM1991" i="3"/>
  <c r="AL1991" i="3"/>
  <c r="AK1991" i="3"/>
  <c r="AJ1991" i="3"/>
  <c r="AI1991" i="3"/>
  <c r="AH1991" i="3"/>
  <c r="AP1990" i="3"/>
  <c r="AM1990" i="3"/>
  <c r="AL1990" i="3"/>
  <c r="AK1990" i="3"/>
  <c r="AJ1990" i="3"/>
  <c r="AI1990" i="3"/>
  <c r="AH1990" i="3"/>
  <c r="AP1989" i="3" l="1"/>
  <c r="AM1989" i="3"/>
  <c r="AL1989" i="3"/>
  <c r="AK1989" i="3"/>
  <c r="AJ1989" i="3"/>
  <c r="AI1989" i="3"/>
  <c r="AH1989" i="3"/>
  <c r="AP1988" i="3"/>
  <c r="AM1988" i="3"/>
  <c r="AL1988" i="3"/>
  <c r="AK1988" i="3"/>
  <c r="AJ1988" i="3"/>
  <c r="AI1988" i="3"/>
  <c r="AH1988" i="3"/>
  <c r="AP1987" i="3"/>
  <c r="AM1987" i="3"/>
  <c r="AL1987" i="3"/>
  <c r="AK1987" i="3"/>
  <c r="AJ1987" i="3"/>
  <c r="AI1987" i="3"/>
  <c r="AH1987" i="3"/>
  <c r="AP1986" i="3"/>
  <c r="AM1986" i="3"/>
  <c r="AL1986" i="3"/>
  <c r="AK1986" i="3"/>
  <c r="AJ1986" i="3"/>
  <c r="AI1986" i="3"/>
  <c r="AH1986" i="3"/>
  <c r="AP1985" i="3"/>
  <c r="AM1985" i="3"/>
  <c r="AL1985" i="3"/>
  <c r="AK1985" i="3"/>
  <c r="AJ1985" i="3"/>
  <c r="AI1985" i="3"/>
  <c r="AH1985" i="3"/>
  <c r="AP1984" i="3"/>
  <c r="AM1984" i="3"/>
  <c r="AL1984" i="3"/>
  <c r="AK1984" i="3"/>
  <c r="AJ1984" i="3"/>
  <c r="AI1984" i="3"/>
  <c r="AH1984" i="3"/>
  <c r="AP1983" i="3"/>
  <c r="AM1983" i="3"/>
  <c r="AL1983" i="3"/>
  <c r="AK1983" i="3"/>
  <c r="AJ1983" i="3"/>
  <c r="AI1983" i="3"/>
  <c r="AH1983" i="3"/>
  <c r="AP1982" i="3"/>
  <c r="AM1982" i="3"/>
  <c r="AL1982" i="3"/>
  <c r="AK1982" i="3"/>
  <c r="AJ1982" i="3"/>
  <c r="AI1982" i="3"/>
  <c r="AH1982" i="3"/>
  <c r="AP1981" i="3"/>
  <c r="AM1981" i="3"/>
  <c r="AL1981" i="3"/>
  <c r="AK1981" i="3"/>
  <c r="AJ1981" i="3"/>
  <c r="AI1981" i="3"/>
  <c r="AH1981" i="3"/>
  <c r="AP1980" i="3"/>
  <c r="AM1980" i="3"/>
  <c r="AL1980" i="3"/>
  <c r="AK1980" i="3"/>
  <c r="AJ1980" i="3"/>
  <c r="AI1980" i="3"/>
  <c r="AH1980" i="3"/>
  <c r="AP1979" i="3"/>
  <c r="AM1979" i="3"/>
  <c r="AL1979" i="3"/>
  <c r="AK1979" i="3"/>
  <c r="AJ1979" i="3"/>
  <c r="AI1979" i="3"/>
  <c r="AH1979" i="3"/>
  <c r="AP1978" i="3"/>
  <c r="AM1978" i="3"/>
  <c r="AL1978" i="3"/>
  <c r="AK1978" i="3"/>
  <c r="AJ1978" i="3"/>
  <c r="AI1978" i="3"/>
  <c r="AH1978" i="3"/>
  <c r="AP1977" i="3"/>
  <c r="AM1977" i="3"/>
  <c r="AL1977" i="3"/>
  <c r="AK1977" i="3"/>
  <c r="AJ1977" i="3"/>
  <c r="AI1977" i="3"/>
  <c r="AH1977" i="3"/>
  <c r="AP1976" i="3"/>
  <c r="AM1976" i="3"/>
  <c r="AL1976" i="3"/>
  <c r="AK1976" i="3"/>
  <c r="AJ1976" i="3"/>
  <c r="AI1976" i="3"/>
  <c r="AH1976" i="3"/>
  <c r="AP1975" i="3"/>
  <c r="AM1975" i="3"/>
  <c r="AL1975" i="3"/>
  <c r="AK1975" i="3"/>
  <c r="AJ1975" i="3"/>
  <c r="AI1975" i="3"/>
  <c r="AH1975" i="3"/>
  <c r="AP1974" i="3"/>
  <c r="AM1974" i="3"/>
  <c r="AL1974" i="3"/>
  <c r="AK1974" i="3"/>
  <c r="AJ1974" i="3"/>
  <c r="AI1974" i="3"/>
  <c r="AH1974" i="3"/>
  <c r="AP1973" i="3"/>
  <c r="AM1973" i="3"/>
  <c r="AL1973" i="3"/>
  <c r="AK1973" i="3"/>
  <c r="AJ1973" i="3"/>
  <c r="AI1973" i="3"/>
  <c r="AH1973" i="3"/>
  <c r="AP1972" i="3"/>
  <c r="AM1972" i="3"/>
  <c r="AL1972" i="3"/>
  <c r="AK1972" i="3"/>
  <c r="AJ1972" i="3"/>
  <c r="AI1972" i="3"/>
  <c r="AH1972" i="3"/>
  <c r="AP1971" i="3"/>
  <c r="AM1971" i="3"/>
  <c r="AL1971" i="3"/>
  <c r="AK1971" i="3"/>
  <c r="AJ1971" i="3"/>
  <c r="AI1971" i="3"/>
  <c r="AH1971" i="3"/>
  <c r="AP1970" i="3"/>
  <c r="AM1970" i="3"/>
  <c r="AL1970" i="3"/>
  <c r="AK1970" i="3"/>
  <c r="AJ1970" i="3"/>
  <c r="AI1970" i="3"/>
  <c r="AH1970" i="3"/>
  <c r="AP1969" i="3"/>
  <c r="AM1969" i="3"/>
  <c r="AL1969" i="3"/>
  <c r="AK1969" i="3"/>
  <c r="AJ1969" i="3"/>
  <c r="AI1969" i="3"/>
  <c r="AH1969" i="3"/>
  <c r="AP1968" i="3"/>
  <c r="AM1968" i="3"/>
  <c r="AL1968" i="3"/>
  <c r="AK1968" i="3"/>
  <c r="AJ1968" i="3"/>
  <c r="AI1968" i="3"/>
  <c r="AH1968" i="3"/>
  <c r="AP1967" i="3"/>
  <c r="AM1967" i="3"/>
  <c r="AL1967" i="3"/>
  <c r="AK1967" i="3"/>
  <c r="AJ1967" i="3"/>
  <c r="AI1967" i="3"/>
  <c r="AH1967" i="3"/>
  <c r="AP1966" i="3"/>
  <c r="AM1966" i="3"/>
  <c r="AL1966" i="3"/>
  <c r="AK1966" i="3"/>
  <c r="AJ1966" i="3"/>
  <c r="AI1966" i="3"/>
  <c r="AH1966" i="3"/>
  <c r="AP1965" i="3"/>
  <c r="AM1965" i="3"/>
  <c r="AL1965" i="3"/>
  <c r="AK1965" i="3"/>
  <c r="AJ1965" i="3"/>
  <c r="AI1965" i="3"/>
  <c r="AH1965" i="3"/>
  <c r="AP1964" i="3"/>
  <c r="AM1964" i="3"/>
  <c r="AL1964" i="3"/>
  <c r="AK1964" i="3"/>
  <c r="AJ1964" i="3"/>
  <c r="AI1964" i="3"/>
  <c r="AH1964" i="3"/>
  <c r="AP1963" i="3"/>
  <c r="AM1963" i="3"/>
  <c r="AL1963" i="3"/>
  <c r="AK1963" i="3"/>
  <c r="AJ1963" i="3"/>
  <c r="AI1963" i="3"/>
  <c r="AH1963" i="3"/>
  <c r="AP1962" i="3"/>
  <c r="AM1962" i="3"/>
  <c r="AL1962" i="3"/>
  <c r="AK1962" i="3"/>
  <c r="AJ1962" i="3"/>
  <c r="AI1962" i="3"/>
  <c r="AH1962" i="3"/>
  <c r="AP1961" i="3"/>
  <c r="AM1961" i="3"/>
  <c r="AL1961" i="3"/>
  <c r="AK1961" i="3"/>
  <c r="AJ1961" i="3"/>
  <c r="AI1961" i="3"/>
  <c r="AH1961" i="3"/>
  <c r="AP1960" i="3"/>
  <c r="AM1960" i="3"/>
  <c r="AL1960" i="3"/>
  <c r="AK1960" i="3"/>
  <c r="AJ1960" i="3"/>
  <c r="AI1960" i="3"/>
  <c r="AH1960" i="3"/>
  <c r="AP1959" i="3"/>
  <c r="AM1959" i="3"/>
  <c r="AL1959" i="3"/>
  <c r="AK1959" i="3"/>
  <c r="AJ1959" i="3"/>
  <c r="AI1959" i="3"/>
  <c r="AH1959" i="3"/>
  <c r="AP1958" i="3"/>
  <c r="AM1958" i="3"/>
  <c r="AL1958" i="3"/>
  <c r="AK1958" i="3"/>
  <c r="AJ1958" i="3"/>
  <c r="AI1958" i="3"/>
  <c r="AH1958" i="3"/>
  <c r="AP1957" i="3"/>
  <c r="AM1957" i="3"/>
  <c r="AL1957" i="3"/>
  <c r="AK1957" i="3"/>
  <c r="AJ1957" i="3"/>
  <c r="AI1957" i="3"/>
  <c r="AH1957" i="3"/>
  <c r="AP1956" i="3"/>
  <c r="AM1956" i="3"/>
  <c r="AL1956" i="3"/>
  <c r="AK1956" i="3"/>
  <c r="AJ1956" i="3"/>
  <c r="AI1956" i="3"/>
  <c r="AH1956" i="3"/>
  <c r="AP1955" i="3"/>
  <c r="AM1955" i="3"/>
  <c r="AL1955" i="3"/>
  <c r="AK1955" i="3"/>
  <c r="AJ1955" i="3"/>
  <c r="AI1955" i="3"/>
  <c r="AH1955" i="3"/>
  <c r="AP1954" i="3"/>
  <c r="AM1954" i="3"/>
  <c r="AL1954" i="3"/>
  <c r="AK1954" i="3"/>
  <c r="AJ1954" i="3"/>
  <c r="AI1954" i="3"/>
  <c r="AH1954" i="3"/>
  <c r="AP1953" i="3"/>
  <c r="AM1953" i="3"/>
  <c r="AL1953" i="3"/>
  <c r="AK1953" i="3"/>
  <c r="AJ1953" i="3"/>
  <c r="AI1953" i="3"/>
  <c r="AH1953" i="3"/>
  <c r="AP1952" i="3"/>
  <c r="AM1952" i="3"/>
  <c r="AL1952" i="3"/>
  <c r="AK1952" i="3"/>
  <c r="AJ1952" i="3"/>
  <c r="AI1952" i="3"/>
  <c r="AH1952" i="3"/>
  <c r="AP1951" i="3"/>
  <c r="AM1951" i="3"/>
  <c r="AL1951" i="3"/>
  <c r="AK1951" i="3"/>
  <c r="AJ1951" i="3"/>
  <c r="AI1951" i="3"/>
  <c r="AH1951" i="3"/>
  <c r="AP1950" i="3"/>
  <c r="AM1950" i="3"/>
  <c r="AL1950" i="3"/>
  <c r="AK1950" i="3"/>
  <c r="AJ1950" i="3"/>
  <c r="AI1950" i="3"/>
  <c r="AH1950" i="3"/>
  <c r="AP1949" i="3"/>
  <c r="AM1949" i="3"/>
  <c r="AL1949" i="3"/>
  <c r="AK1949" i="3"/>
  <c r="AJ1949" i="3"/>
  <c r="AI1949" i="3"/>
  <c r="AH1949" i="3"/>
  <c r="AP1948" i="3"/>
  <c r="AM1948" i="3"/>
  <c r="AL1948" i="3"/>
  <c r="AK1948" i="3"/>
  <c r="AJ1948" i="3"/>
  <c r="AI1948" i="3"/>
  <c r="AH1948" i="3"/>
  <c r="AP1947" i="3"/>
  <c r="AM1947" i="3"/>
  <c r="AL1947" i="3"/>
  <c r="AK1947" i="3"/>
  <c r="AJ1947" i="3"/>
  <c r="AI1947" i="3"/>
  <c r="AH1947" i="3"/>
  <c r="AP1946" i="3"/>
  <c r="AM1946" i="3"/>
  <c r="AL1946" i="3"/>
  <c r="AK1946" i="3"/>
  <c r="AJ1946" i="3"/>
  <c r="AI1946" i="3"/>
  <c r="AH1946" i="3"/>
  <c r="AP1945" i="3"/>
  <c r="AM1945" i="3"/>
  <c r="AL1945" i="3"/>
  <c r="AK1945" i="3"/>
  <c r="AJ1945" i="3"/>
  <c r="AI1945" i="3"/>
  <c r="AH1945" i="3"/>
  <c r="AP1944" i="3"/>
  <c r="AM1944" i="3"/>
  <c r="AL1944" i="3"/>
  <c r="AK1944" i="3"/>
  <c r="AJ1944" i="3"/>
  <c r="AI1944" i="3"/>
  <c r="AH1944" i="3"/>
  <c r="AP1943" i="3"/>
  <c r="AM1943" i="3"/>
  <c r="AL1943" i="3"/>
  <c r="AK1943" i="3"/>
  <c r="AJ1943" i="3"/>
  <c r="AI1943" i="3"/>
  <c r="AH1943" i="3"/>
  <c r="AP1942" i="3"/>
  <c r="AM1942" i="3"/>
  <c r="AL1942" i="3"/>
  <c r="AK1942" i="3"/>
  <c r="AJ1942" i="3"/>
  <c r="AI1942" i="3"/>
  <c r="AH1942" i="3"/>
  <c r="AP1941" i="3"/>
  <c r="AM1941" i="3"/>
  <c r="AL1941" i="3"/>
  <c r="AK1941" i="3"/>
  <c r="AJ1941" i="3"/>
  <c r="AI1941" i="3"/>
  <c r="AH1941" i="3"/>
  <c r="AP1940" i="3"/>
  <c r="AM1940" i="3"/>
  <c r="AL1940" i="3"/>
  <c r="AK1940" i="3"/>
  <c r="AJ1940" i="3"/>
  <c r="AI1940" i="3"/>
  <c r="AH1940" i="3"/>
  <c r="AP1939" i="3"/>
  <c r="AM1939" i="3"/>
  <c r="AL1939" i="3"/>
  <c r="AK1939" i="3"/>
  <c r="AJ1939" i="3"/>
  <c r="AI1939" i="3"/>
  <c r="AH1939" i="3"/>
  <c r="AP1938" i="3"/>
  <c r="AM1938" i="3"/>
  <c r="AL1938" i="3"/>
  <c r="AK1938" i="3"/>
  <c r="AJ1938" i="3"/>
  <c r="AI1938" i="3"/>
  <c r="AH1938" i="3"/>
  <c r="AP1937" i="3"/>
  <c r="AM1937" i="3"/>
  <c r="AL1937" i="3"/>
  <c r="AK1937" i="3"/>
  <c r="AJ1937" i="3"/>
  <c r="AI1937" i="3"/>
  <c r="AH1937" i="3"/>
  <c r="AP1936" i="3"/>
  <c r="AM1936" i="3"/>
  <c r="AL1936" i="3"/>
  <c r="AK1936" i="3"/>
  <c r="AJ1936" i="3"/>
  <c r="AI1936" i="3"/>
  <c r="AH1936" i="3"/>
  <c r="AP1935" i="3"/>
  <c r="AM1935" i="3"/>
  <c r="AL1935" i="3"/>
  <c r="AK1935" i="3"/>
  <c r="AJ1935" i="3"/>
  <c r="AI1935" i="3"/>
  <c r="AH1935" i="3"/>
  <c r="AP1934" i="3"/>
  <c r="AM1934" i="3"/>
  <c r="AL1934" i="3"/>
  <c r="AK1934" i="3"/>
  <c r="AJ1934" i="3"/>
  <c r="AI1934" i="3"/>
  <c r="AH1934" i="3"/>
  <c r="AP1933" i="3"/>
  <c r="AM1933" i="3"/>
  <c r="AL1933" i="3"/>
  <c r="AK1933" i="3"/>
  <c r="AJ1933" i="3"/>
  <c r="AI1933" i="3"/>
  <c r="AH1933" i="3"/>
  <c r="AP1932" i="3"/>
  <c r="AM1932" i="3"/>
  <c r="AL1932" i="3"/>
  <c r="AK1932" i="3"/>
  <c r="AJ1932" i="3"/>
  <c r="AI1932" i="3"/>
  <c r="AH1932" i="3"/>
  <c r="AP1931" i="3"/>
  <c r="AM1931" i="3"/>
  <c r="AL1931" i="3"/>
  <c r="AK1931" i="3"/>
  <c r="AJ1931" i="3"/>
  <c r="AI1931" i="3"/>
  <c r="AH1931" i="3"/>
  <c r="AP1930" i="3"/>
  <c r="AM1930" i="3"/>
  <c r="AL1930" i="3"/>
  <c r="AK1930" i="3"/>
  <c r="AJ1930" i="3"/>
  <c r="AI1930" i="3"/>
  <c r="AH1930" i="3"/>
  <c r="AP1929" i="3"/>
  <c r="AM1929" i="3"/>
  <c r="AL1929" i="3"/>
  <c r="AK1929" i="3"/>
  <c r="AJ1929" i="3"/>
  <c r="AI1929" i="3"/>
  <c r="AH1929" i="3"/>
  <c r="AP1928" i="3"/>
  <c r="AM1928" i="3"/>
  <c r="AL1928" i="3"/>
  <c r="AK1928" i="3"/>
  <c r="AJ1928" i="3"/>
  <c r="AI1928" i="3"/>
  <c r="AH1928" i="3"/>
  <c r="AP1927" i="3"/>
  <c r="AM1927" i="3"/>
  <c r="AL1927" i="3"/>
  <c r="AK1927" i="3"/>
  <c r="AJ1927" i="3"/>
  <c r="AI1927" i="3"/>
  <c r="AH1927" i="3"/>
  <c r="AP1926" i="3"/>
  <c r="AM1926" i="3"/>
  <c r="AL1926" i="3"/>
  <c r="AK1926" i="3"/>
  <c r="AJ1926" i="3"/>
  <c r="AI1926" i="3"/>
  <c r="AH1926" i="3"/>
  <c r="AP1925" i="3"/>
  <c r="AM1925" i="3"/>
  <c r="AL1925" i="3"/>
  <c r="AK1925" i="3"/>
  <c r="AJ1925" i="3"/>
  <c r="AI1925" i="3"/>
  <c r="AH1925" i="3"/>
  <c r="AP1924" i="3"/>
  <c r="AM1924" i="3"/>
  <c r="AL1924" i="3"/>
  <c r="AK1924" i="3"/>
  <c r="AJ1924" i="3"/>
  <c r="AI1924" i="3"/>
  <c r="AH1924" i="3"/>
  <c r="AP1923" i="3"/>
  <c r="AM1923" i="3"/>
  <c r="AL1923" i="3"/>
  <c r="AK1923" i="3"/>
  <c r="AJ1923" i="3"/>
  <c r="AI1923" i="3"/>
  <c r="AH1923" i="3"/>
  <c r="AP1922" i="3"/>
  <c r="AM1922" i="3"/>
  <c r="AL1922" i="3"/>
  <c r="AK1922" i="3"/>
  <c r="AJ1922" i="3"/>
  <c r="AI1922" i="3"/>
  <c r="AH1922" i="3"/>
  <c r="AP1921" i="3"/>
  <c r="AM1921" i="3"/>
  <c r="AL1921" i="3"/>
  <c r="AK1921" i="3"/>
  <c r="AJ1921" i="3"/>
  <c r="AI1921" i="3"/>
  <c r="AH1921" i="3"/>
  <c r="AP1920" i="3"/>
  <c r="AM1920" i="3"/>
  <c r="AL1920" i="3"/>
  <c r="AK1920" i="3"/>
  <c r="AJ1920" i="3"/>
  <c r="AI1920" i="3"/>
  <c r="AH1920" i="3"/>
  <c r="AP1919" i="3"/>
  <c r="AM1919" i="3"/>
  <c r="AL1919" i="3"/>
  <c r="AK1919" i="3"/>
  <c r="AJ1919" i="3"/>
  <c r="AI1919" i="3"/>
  <c r="AH1919" i="3"/>
  <c r="AP1918" i="3"/>
  <c r="AM1918" i="3"/>
  <c r="AL1918" i="3"/>
  <c r="AK1918" i="3"/>
  <c r="AJ1918" i="3"/>
  <c r="AI1918" i="3"/>
  <c r="AH1918" i="3"/>
  <c r="AP1917" i="3"/>
  <c r="AM1917" i="3"/>
  <c r="AL1917" i="3"/>
  <c r="AK1917" i="3"/>
  <c r="AJ1917" i="3"/>
  <c r="AI1917" i="3"/>
  <c r="AH1917" i="3"/>
  <c r="AP1916" i="3"/>
  <c r="AM1916" i="3"/>
  <c r="AL1916" i="3"/>
  <c r="AK1916" i="3"/>
  <c r="AJ1916" i="3"/>
  <c r="AI1916" i="3"/>
  <c r="AH1916" i="3"/>
  <c r="AP1915" i="3"/>
  <c r="AM1915" i="3"/>
  <c r="AL1915" i="3"/>
  <c r="AK1915" i="3"/>
  <c r="AJ1915" i="3"/>
  <c r="AI1915" i="3"/>
  <c r="AH1915" i="3"/>
  <c r="AP1914" i="3"/>
  <c r="AM1914" i="3"/>
  <c r="AL1914" i="3"/>
  <c r="AK1914" i="3"/>
  <c r="AJ1914" i="3"/>
  <c r="AI1914" i="3"/>
  <c r="AH1914" i="3"/>
  <c r="AP1913" i="3"/>
  <c r="AM1913" i="3"/>
  <c r="AL1913" i="3"/>
  <c r="AK1913" i="3"/>
  <c r="AJ1913" i="3"/>
  <c r="AI1913" i="3"/>
  <c r="AH1913" i="3"/>
  <c r="AP1912" i="3"/>
  <c r="AM1912" i="3"/>
  <c r="AL1912" i="3"/>
  <c r="AK1912" i="3"/>
  <c r="AJ1912" i="3"/>
  <c r="AI1912" i="3"/>
  <c r="AH1912" i="3"/>
  <c r="AP1911" i="3"/>
  <c r="AM1911" i="3"/>
  <c r="AL1911" i="3"/>
  <c r="AK1911" i="3"/>
  <c r="AJ1911" i="3"/>
  <c r="AI1911" i="3"/>
  <c r="AH1911" i="3"/>
  <c r="AP1910" i="3"/>
  <c r="AM1910" i="3"/>
  <c r="AL1910" i="3"/>
  <c r="AK1910" i="3"/>
  <c r="AJ1910" i="3"/>
  <c r="AI1910" i="3"/>
  <c r="AH1910" i="3"/>
  <c r="AP1909" i="3"/>
  <c r="AM1909" i="3"/>
  <c r="AL1909" i="3"/>
  <c r="AK1909" i="3"/>
  <c r="AJ1909" i="3"/>
  <c r="AI1909" i="3"/>
  <c r="AH1909" i="3"/>
  <c r="AP1908" i="3"/>
  <c r="AM1908" i="3"/>
  <c r="AL1908" i="3"/>
  <c r="AK1908" i="3"/>
  <c r="AJ1908" i="3"/>
  <c r="AI1908" i="3"/>
  <c r="AH1908" i="3"/>
  <c r="AP1907" i="3"/>
  <c r="AM1907" i="3"/>
  <c r="AL1907" i="3"/>
  <c r="AK1907" i="3"/>
  <c r="AJ1907" i="3"/>
  <c r="AI1907" i="3"/>
  <c r="AH1907" i="3"/>
  <c r="AP1906" i="3"/>
  <c r="AM1906" i="3"/>
  <c r="AL1906" i="3"/>
  <c r="AK1906" i="3"/>
  <c r="AJ1906" i="3"/>
  <c r="AI1906" i="3"/>
  <c r="AH1906" i="3"/>
  <c r="AP1905" i="3"/>
  <c r="AM1905" i="3"/>
  <c r="AL1905" i="3"/>
  <c r="AK1905" i="3"/>
  <c r="AJ1905" i="3"/>
  <c r="AI1905" i="3"/>
  <c r="AH1905" i="3"/>
  <c r="AP1904" i="3"/>
  <c r="AM1904" i="3"/>
  <c r="AL1904" i="3"/>
  <c r="AK1904" i="3"/>
  <c r="AJ1904" i="3"/>
  <c r="AI1904" i="3"/>
  <c r="AH1904" i="3"/>
  <c r="AP1903" i="3"/>
  <c r="AM1903" i="3"/>
  <c r="AL1903" i="3"/>
  <c r="AK1903" i="3"/>
  <c r="AJ1903" i="3"/>
  <c r="AI1903" i="3"/>
  <c r="AH1903" i="3"/>
  <c r="AP1902" i="3"/>
  <c r="AM1902" i="3"/>
  <c r="AL1902" i="3"/>
  <c r="AK1902" i="3"/>
  <c r="AJ1902" i="3"/>
  <c r="AI1902" i="3"/>
  <c r="AH1902" i="3"/>
  <c r="AP1901" i="3"/>
  <c r="AM1901" i="3"/>
  <c r="AL1901" i="3"/>
  <c r="AK1901" i="3"/>
  <c r="AJ1901" i="3"/>
  <c r="AI1901" i="3"/>
  <c r="AH1901" i="3"/>
  <c r="AP1900" i="3"/>
  <c r="AM1900" i="3"/>
  <c r="AL1900" i="3"/>
  <c r="AK1900" i="3"/>
  <c r="AJ1900" i="3"/>
  <c r="AI1900" i="3"/>
  <c r="AH1900" i="3"/>
  <c r="AP1899" i="3"/>
  <c r="AM1899" i="3"/>
  <c r="AL1899" i="3"/>
  <c r="AK1899" i="3"/>
  <c r="AJ1899" i="3"/>
  <c r="AI1899" i="3"/>
  <c r="AH1899" i="3"/>
  <c r="AP1898" i="3"/>
  <c r="AM1898" i="3"/>
  <c r="AL1898" i="3"/>
  <c r="AK1898" i="3"/>
  <c r="AJ1898" i="3"/>
  <c r="AI1898" i="3"/>
  <c r="AH1898" i="3"/>
  <c r="AP1897" i="3"/>
  <c r="AM1897" i="3"/>
  <c r="AL1897" i="3"/>
  <c r="AK1897" i="3"/>
  <c r="AJ1897" i="3"/>
  <c r="AI1897" i="3"/>
  <c r="AH1897" i="3"/>
  <c r="AP1896" i="3"/>
  <c r="AM1896" i="3"/>
  <c r="AL1896" i="3"/>
  <c r="AK1896" i="3"/>
  <c r="AJ1896" i="3"/>
  <c r="AI1896" i="3"/>
  <c r="AH1896" i="3"/>
  <c r="AP1895" i="3"/>
  <c r="AM1895" i="3"/>
  <c r="AL1895" i="3"/>
  <c r="AK1895" i="3"/>
  <c r="AJ1895" i="3"/>
  <c r="AI1895" i="3"/>
  <c r="AH1895" i="3"/>
  <c r="AP1894" i="3"/>
  <c r="AM1894" i="3"/>
  <c r="AL1894" i="3"/>
  <c r="AK1894" i="3"/>
  <c r="AJ1894" i="3"/>
  <c r="AI1894" i="3"/>
  <c r="AH1894" i="3"/>
  <c r="AP1893" i="3"/>
  <c r="AM1893" i="3"/>
  <c r="AL1893" i="3"/>
  <c r="AK1893" i="3"/>
  <c r="AJ1893" i="3"/>
  <c r="AI1893" i="3"/>
  <c r="AH1893" i="3"/>
  <c r="AP1892" i="3"/>
  <c r="AM1892" i="3"/>
  <c r="AL1892" i="3"/>
  <c r="AK1892" i="3"/>
  <c r="AJ1892" i="3"/>
  <c r="AI1892" i="3"/>
  <c r="AH1892" i="3"/>
  <c r="AP1891" i="3"/>
  <c r="AM1891" i="3"/>
  <c r="AL1891" i="3"/>
  <c r="AK1891" i="3"/>
  <c r="AJ1891" i="3"/>
  <c r="AI1891" i="3"/>
  <c r="AH1891" i="3"/>
  <c r="AP1890" i="3"/>
  <c r="AM1890" i="3"/>
  <c r="AL1890" i="3"/>
  <c r="AK1890" i="3"/>
  <c r="AJ1890" i="3"/>
  <c r="AI1890" i="3"/>
  <c r="AH1890" i="3"/>
  <c r="AP1889" i="3"/>
  <c r="AM1889" i="3"/>
  <c r="AL1889" i="3"/>
  <c r="AK1889" i="3"/>
  <c r="AJ1889" i="3"/>
  <c r="AI1889" i="3"/>
  <c r="AH1889" i="3"/>
  <c r="AP1888" i="3"/>
  <c r="AM1888" i="3"/>
  <c r="AL1888" i="3"/>
  <c r="AK1888" i="3"/>
  <c r="AJ1888" i="3"/>
  <c r="AI1888" i="3"/>
  <c r="AH1888" i="3"/>
  <c r="AP1887" i="3"/>
  <c r="AM1887" i="3"/>
  <c r="AL1887" i="3"/>
  <c r="AK1887" i="3"/>
  <c r="AJ1887" i="3"/>
  <c r="AI1887" i="3"/>
  <c r="AH1887" i="3"/>
  <c r="AP1886" i="3"/>
  <c r="AM1886" i="3"/>
  <c r="AL1886" i="3"/>
  <c r="AK1886" i="3"/>
  <c r="AJ1886" i="3"/>
  <c r="AI1886" i="3"/>
  <c r="AH1886" i="3"/>
  <c r="AP1885" i="3"/>
  <c r="AM1885" i="3"/>
  <c r="AL1885" i="3"/>
  <c r="AK1885" i="3"/>
  <c r="AJ1885" i="3"/>
  <c r="AI1885" i="3"/>
  <c r="AH1885" i="3"/>
  <c r="AP1884" i="3"/>
  <c r="AM1884" i="3"/>
  <c r="AL1884" i="3"/>
  <c r="AK1884" i="3"/>
  <c r="AJ1884" i="3"/>
  <c r="AI1884" i="3"/>
  <c r="AH1884" i="3"/>
  <c r="AP1883" i="3"/>
  <c r="AM1883" i="3"/>
  <c r="AL1883" i="3"/>
  <c r="AK1883" i="3"/>
  <c r="AJ1883" i="3"/>
  <c r="AI1883" i="3"/>
  <c r="AH1883" i="3"/>
  <c r="AP1882" i="3"/>
  <c r="AM1882" i="3"/>
  <c r="AL1882" i="3"/>
  <c r="AK1882" i="3"/>
  <c r="AJ1882" i="3"/>
  <c r="AI1882" i="3"/>
  <c r="AH1882" i="3"/>
  <c r="AP1881" i="3"/>
  <c r="AM1881" i="3"/>
  <c r="AL1881" i="3"/>
  <c r="AK1881" i="3"/>
  <c r="AJ1881" i="3"/>
  <c r="AI1881" i="3"/>
  <c r="AH1881" i="3"/>
  <c r="AP1880" i="3"/>
  <c r="AM1880" i="3"/>
  <c r="AL1880" i="3"/>
  <c r="AK1880" i="3"/>
  <c r="AJ1880" i="3"/>
  <c r="AI1880" i="3"/>
  <c r="AH1880" i="3"/>
  <c r="AP1879" i="3"/>
  <c r="AM1879" i="3"/>
  <c r="AL1879" i="3"/>
  <c r="AK1879" i="3"/>
  <c r="AJ1879" i="3"/>
  <c r="AI1879" i="3"/>
  <c r="AH1879" i="3"/>
  <c r="AP1878" i="3"/>
  <c r="AM1878" i="3"/>
  <c r="AL1878" i="3"/>
  <c r="AK1878" i="3"/>
  <c r="AJ1878" i="3"/>
  <c r="AI1878" i="3"/>
  <c r="AH1878" i="3"/>
  <c r="AP1877" i="3"/>
  <c r="AM1877" i="3"/>
  <c r="AL1877" i="3"/>
  <c r="AK1877" i="3"/>
  <c r="AJ1877" i="3"/>
  <c r="AI1877" i="3"/>
  <c r="AH1877" i="3"/>
  <c r="AP1876" i="3"/>
  <c r="AM1876" i="3"/>
  <c r="AL1876" i="3"/>
  <c r="AK1876" i="3"/>
  <c r="AJ1876" i="3"/>
  <c r="AI1876" i="3"/>
  <c r="AH1876" i="3"/>
  <c r="AP1875" i="3"/>
  <c r="AM1875" i="3"/>
  <c r="AL1875" i="3"/>
  <c r="AK1875" i="3"/>
  <c r="AJ1875" i="3"/>
  <c r="AI1875" i="3"/>
  <c r="AH1875" i="3"/>
  <c r="AP1874" i="3"/>
  <c r="AM1874" i="3"/>
  <c r="AL1874" i="3"/>
  <c r="AK1874" i="3"/>
  <c r="AJ1874" i="3"/>
  <c r="AI1874" i="3"/>
  <c r="AH1874" i="3"/>
  <c r="AP1873" i="3"/>
  <c r="AM1873" i="3"/>
  <c r="AL1873" i="3"/>
  <c r="AK1873" i="3"/>
  <c r="AJ1873" i="3"/>
  <c r="AI1873" i="3"/>
  <c r="AH1873" i="3"/>
  <c r="AP1872" i="3"/>
  <c r="AM1872" i="3"/>
  <c r="AL1872" i="3"/>
  <c r="AK1872" i="3"/>
  <c r="AJ1872" i="3"/>
  <c r="AI1872" i="3"/>
  <c r="AH1872" i="3"/>
  <c r="AP1871" i="3"/>
  <c r="AM1871" i="3"/>
  <c r="AL1871" i="3"/>
  <c r="AK1871" i="3"/>
  <c r="AJ1871" i="3"/>
  <c r="AI1871" i="3"/>
  <c r="AH1871" i="3"/>
  <c r="AP1870" i="3"/>
  <c r="AM1870" i="3"/>
  <c r="AL1870" i="3"/>
  <c r="AK1870" i="3"/>
  <c r="AJ1870" i="3"/>
  <c r="AI1870" i="3"/>
  <c r="AH1870" i="3"/>
  <c r="AP1869" i="3"/>
  <c r="AM1869" i="3"/>
  <c r="AL1869" i="3"/>
  <c r="AK1869" i="3"/>
  <c r="AJ1869" i="3"/>
  <c r="AI1869" i="3"/>
  <c r="AH1869" i="3"/>
  <c r="AP1868" i="3"/>
  <c r="AM1868" i="3"/>
  <c r="AL1868" i="3"/>
  <c r="AK1868" i="3"/>
  <c r="AJ1868" i="3"/>
  <c r="AI1868" i="3"/>
  <c r="AH1868" i="3"/>
  <c r="AP1867" i="3"/>
  <c r="AM1867" i="3"/>
  <c r="AL1867" i="3"/>
  <c r="AK1867" i="3"/>
  <c r="AJ1867" i="3"/>
  <c r="AI1867" i="3"/>
  <c r="AH1867" i="3"/>
  <c r="AP1866" i="3"/>
  <c r="AM1866" i="3"/>
  <c r="AL1866" i="3"/>
  <c r="AK1866" i="3"/>
  <c r="AJ1866" i="3"/>
  <c r="AI1866" i="3"/>
  <c r="AH1866" i="3"/>
  <c r="AP1865" i="3"/>
  <c r="AM1865" i="3"/>
  <c r="AL1865" i="3"/>
  <c r="AK1865" i="3"/>
  <c r="AJ1865" i="3"/>
  <c r="AI1865" i="3"/>
  <c r="AH1865" i="3"/>
  <c r="AP1864" i="3"/>
  <c r="AM1864" i="3"/>
  <c r="AL1864" i="3"/>
  <c r="AK1864" i="3"/>
  <c r="AJ1864" i="3"/>
  <c r="AI1864" i="3"/>
  <c r="AH1864" i="3"/>
  <c r="AP1863" i="3"/>
  <c r="AM1863" i="3"/>
  <c r="AL1863" i="3"/>
  <c r="AK1863" i="3"/>
  <c r="AJ1863" i="3"/>
  <c r="AI1863" i="3"/>
  <c r="AH1863" i="3"/>
  <c r="AP1862" i="3"/>
  <c r="AM1862" i="3"/>
  <c r="AL1862" i="3"/>
  <c r="AK1862" i="3"/>
  <c r="AJ1862" i="3"/>
  <c r="AI1862" i="3"/>
  <c r="AH1862" i="3"/>
  <c r="AP1861" i="3"/>
  <c r="AM1861" i="3"/>
  <c r="AL1861" i="3"/>
  <c r="AK1861" i="3"/>
  <c r="AJ1861" i="3"/>
  <c r="AI1861" i="3"/>
  <c r="AH1861" i="3"/>
  <c r="AP1860" i="3"/>
  <c r="AM1860" i="3"/>
  <c r="AL1860" i="3"/>
  <c r="AK1860" i="3"/>
  <c r="AJ1860" i="3"/>
  <c r="AI1860" i="3"/>
  <c r="AH1860" i="3"/>
  <c r="AP1859" i="3"/>
  <c r="AM1859" i="3"/>
  <c r="AL1859" i="3"/>
  <c r="AK1859" i="3"/>
  <c r="AJ1859" i="3"/>
  <c r="AI1859" i="3"/>
  <c r="AH1859" i="3"/>
  <c r="AP1858" i="3"/>
  <c r="AM1858" i="3"/>
  <c r="AL1858" i="3"/>
  <c r="AK1858" i="3"/>
  <c r="AJ1858" i="3"/>
  <c r="AI1858" i="3"/>
  <c r="AH1858" i="3"/>
  <c r="AP1857" i="3"/>
  <c r="AM1857" i="3"/>
  <c r="AL1857" i="3"/>
  <c r="AK1857" i="3"/>
  <c r="AJ1857" i="3"/>
  <c r="AI1857" i="3"/>
  <c r="AH1857" i="3"/>
  <c r="AP1856" i="3"/>
  <c r="AM1856" i="3"/>
  <c r="AL1856" i="3"/>
  <c r="AK1856" i="3"/>
  <c r="AJ1856" i="3"/>
  <c r="AI1856" i="3"/>
  <c r="AH1856" i="3"/>
  <c r="AP1855" i="3"/>
  <c r="AM1855" i="3"/>
  <c r="AL1855" i="3"/>
  <c r="AK1855" i="3"/>
  <c r="AJ1855" i="3"/>
  <c r="AI1855" i="3"/>
  <c r="AH1855" i="3"/>
  <c r="AP1854" i="3"/>
  <c r="AM1854" i="3"/>
  <c r="AL1854" i="3"/>
  <c r="AK1854" i="3"/>
  <c r="AJ1854" i="3"/>
  <c r="AI1854" i="3"/>
  <c r="AH1854" i="3"/>
  <c r="AP1853" i="3"/>
  <c r="AM1853" i="3"/>
  <c r="AL1853" i="3"/>
  <c r="AK1853" i="3"/>
  <c r="AJ1853" i="3"/>
  <c r="AI1853" i="3"/>
  <c r="AH1853" i="3"/>
  <c r="AP1852" i="3"/>
  <c r="AM1852" i="3"/>
  <c r="AL1852" i="3"/>
  <c r="AK1852" i="3"/>
  <c r="AJ1852" i="3"/>
  <c r="AI1852" i="3"/>
  <c r="AH1852" i="3"/>
  <c r="AP1851" i="3"/>
  <c r="AM1851" i="3"/>
  <c r="AL1851" i="3"/>
  <c r="AK1851" i="3"/>
  <c r="AJ1851" i="3"/>
  <c r="AI1851" i="3"/>
  <c r="AH1851" i="3"/>
  <c r="AP1850" i="3"/>
  <c r="AM1850" i="3"/>
  <c r="AL1850" i="3"/>
  <c r="AK1850" i="3"/>
  <c r="AJ1850" i="3"/>
  <c r="AI1850" i="3"/>
  <c r="AH1850" i="3"/>
  <c r="AP1849" i="3"/>
  <c r="AM1849" i="3"/>
  <c r="AL1849" i="3"/>
  <c r="AK1849" i="3"/>
  <c r="AJ1849" i="3"/>
  <c r="AI1849" i="3"/>
  <c r="AH1849" i="3"/>
  <c r="AP1848" i="3"/>
  <c r="AM1848" i="3"/>
  <c r="AL1848" i="3"/>
  <c r="AK1848" i="3"/>
  <c r="AJ1848" i="3"/>
  <c r="AI1848" i="3"/>
  <c r="AH1848" i="3"/>
  <c r="AP1847" i="3"/>
  <c r="AM1847" i="3"/>
  <c r="AL1847" i="3"/>
  <c r="AK1847" i="3"/>
  <c r="AJ1847" i="3"/>
  <c r="AI1847" i="3"/>
  <c r="AH1847" i="3"/>
  <c r="AP1846" i="3"/>
  <c r="AM1846" i="3"/>
  <c r="AL1846" i="3"/>
  <c r="AK1846" i="3"/>
  <c r="AJ1846" i="3"/>
  <c r="AI1846" i="3"/>
  <c r="AH1846" i="3"/>
  <c r="AP1845" i="3"/>
  <c r="AM1845" i="3"/>
  <c r="AL1845" i="3"/>
  <c r="AK1845" i="3"/>
  <c r="AJ1845" i="3"/>
  <c r="AI1845" i="3"/>
  <c r="AH1845" i="3"/>
  <c r="AP1844" i="3"/>
  <c r="AM1844" i="3"/>
  <c r="AL1844" i="3"/>
  <c r="AK1844" i="3"/>
  <c r="AJ1844" i="3"/>
  <c r="AI1844" i="3"/>
  <c r="AH1844" i="3"/>
  <c r="AP1843" i="3"/>
  <c r="AM1843" i="3"/>
  <c r="AL1843" i="3"/>
  <c r="AK1843" i="3"/>
  <c r="AJ1843" i="3"/>
  <c r="AI1843" i="3"/>
  <c r="AH1843" i="3"/>
  <c r="AP1842" i="3"/>
  <c r="AM1842" i="3"/>
  <c r="AL1842" i="3"/>
  <c r="AK1842" i="3"/>
  <c r="AJ1842" i="3"/>
  <c r="AI1842" i="3"/>
  <c r="AH1842" i="3"/>
  <c r="AP1841" i="3"/>
  <c r="AM1841" i="3"/>
  <c r="AL1841" i="3"/>
  <c r="AK1841" i="3"/>
  <c r="AJ1841" i="3"/>
  <c r="AI1841" i="3"/>
  <c r="AH1841" i="3"/>
  <c r="AP1840" i="3"/>
  <c r="AM1840" i="3"/>
  <c r="AL1840" i="3"/>
  <c r="AK1840" i="3"/>
  <c r="AJ1840" i="3"/>
  <c r="AI1840" i="3"/>
  <c r="AH1840" i="3"/>
  <c r="AP1839" i="3"/>
  <c r="AM1839" i="3"/>
  <c r="AL1839" i="3"/>
  <c r="AK1839" i="3"/>
  <c r="AJ1839" i="3"/>
  <c r="AI1839" i="3"/>
  <c r="AH1839" i="3"/>
  <c r="AP1838" i="3"/>
  <c r="AM1838" i="3"/>
  <c r="AL1838" i="3"/>
  <c r="AK1838" i="3"/>
  <c r="AJ1838" i="3"/>
  <c r="AI1838" i="3"/>
  <c r="AH1838" i="3"/>
  <c r="AP1837" i="3"/>
  <c r="AM1837" i="3"/>
  <c r="AL1837" i="3"/>
  <c r="AK1837" i="3"/>
  <c r="AJ1837" i="3"/>
  <c r="AI1837" i="3"/>
  <c r="AH1837" i="3"/>
  <c r="AP1836" i="3"/>
  <c r="AM1836" i="3"/>
  <c r="AL1836" i="3"/>
  <c r="AK1836" i="3"/>
  <c r="AJ1836" i="3"/>
  <c r="AI1836" i="3"/>
  <c r="AH1836" i="3"/>
  <c r="AP1835" i="3"/>
  <c r="AM1835" i="3"/>
  <c r="AL1835" i="3"/>
  <c r="AK1835" i="3"/>
  <c r="AJ1835" i="3"/>
  <c r="AI1835" i="3"/>
  <c r="AH1835" i="3"/>
  <c r="AP1834" i="3"/>
  <c r="AM1834" i="3"/>
  <c r="AL1834" i="3"/>
  <c r="AK1834" i="3"/>
  <c r="AJ1834" i="3"/>
  <c r="AI1834" i="3"/>
  <c r="AH1834" i="3"/>
  <c r="AP1833" i="3"/>
  <c r="AM1833" i="3"/>
  <c r="AL1833" i="3"/>
  <c r="AK1833" i="3"/>
  <c r="AJ1833" i="3"/>
  <c r="AI1833" i="3"/>
  <c r="AH1833" i="3"/>
  <c r="AP1832" i="3"/>
  <c r="AM1832" i="3"/>
  <c r="AL1832" i="3"/>
  <c r="AK1832" i="3"/>
  <c r="AJ1832" i="3"/>
  <c r="AI1832" i="3"/>
  <c r="AH1832" i="3"/>
  <c r="AP1831" i="3"/>
  <c r="AM1831" i="3"/>
  <c r="AL1831" i="3"/>
  <c r="AK1831" i="3"/>
  <c r="AJ1831" i="3"/>
  <c r="AI1831" i="3"/>
  <c r="AH1831" i="3"/>
  <c r="AP1830" i="3"/>
  <c r="AM1830" i="3"/>
  <c r="AL1830" i="3"/>
  <c r="AK1830" i="3"/>
  <c r="AJ1830" i="3"/>
  <c r="AI1830" i="3"/>
  <c r="AH1830" i="3"/>
  <c r="AP1829" i="3"/>
  <c r="AM1829" i="3"/>
  <c r="AL1829" i="3"/>
  <c r="AK1829" i="3"/>
  <c r="AJ1829" i="3"/>
  <c r="AI1829" i="3"/>
  <c r="AH1829" i="3"/>
  <c r="AP1828" i="3"/>
  <c r="AM1828" i="3"/>
  <c r="AL1828" i="3"/>
  <c r="AK1828" i="3"/>
  <c r="AJ1828" i="3"/>
  <c r="AI1828" i="3"/>
  <c r="AH1828" i="3"/>
  <c r="AP1827" i="3"/>
  <c r="AM1827" i="3"/>
  <c r="AL1827" i="3"/>
  <c r="AK1827" i="3"/>
  <c r="AJ1827" i="3"/>
  <c r="AI1827" i="3"/>
  <c r="AH1827" i="3"/>
  <c r="AP1826" i="3"/>
  <c r="AM1826" i="3"/>
  <c r="AL1826" i="3"/>
  <c r="AK1826" i="3"/>
  <c r="AJ1826" i="3"/>
  <c r="AI1826" i="3"/>
  <c r="AH1826" i="3"/>
  <c r="AP1825" i="3"/>
  <c r="AM1825" i="3"/>
  <c r="AL1825" i="3"/>
  <c r="AK1825" i="3"/>
  <c r="AJ1825" i="3"/>
  <c r="AI1825" i="3"/>
  <c r="AH1825" i="3"/>
  <c r="AP1824" i="3"/>
  <c r="AM1824" i="3"/>
  <c r="AL1824" i="3"/>
  <c r="AK1824" i="3"/>
  <c r="AJ1824" i="3"/>
  <c r="AI1824" i="3"/>
  <c r="AH1824" i="3"/>
  <c r="AP1823" i="3"/>
  <c r="AM1823" i="3"/>
  <c r="AL1823" i="3"/>
  <c r="AK1823" i="3"/>
  <c r="AJ1823" i="3"/>
  <c r="AI1823" i="3"/>
  <c r="AH1823" i="3"/>
  <c r="AP1822" i="3"/>
  <c r="AM1822" i="3"/>
  <c r="AL1822" i="3"/>
  <c r="AK1822" i="3"/>
  <c r="AJ1822" i="3"/>
  <c r="AI1822" i="3"/>
  <c r="AH1822" i="3"/>
  <c r="AP1821" i="3"/>
  <c r="AM1821" i="3"/>
  <c r="AL1821" i="3"/>
  <c r="AK1821" i="3"/>
  <c r="AJ1821" i="3"/>
  <c r="AI1821" i="3"/>
  <c r="AH1821" i="3"/>
  <c r="AP1820" i="3"/>
  <c r="AM1820" i="3"/>
  <c r="AL1820" i="3"/>
  <c r="AK1820" i="3"/>
  <c r="AJ1820" i="3"/>
  <c r="AI1820" i="3"/>
  <c r="AH1820" i="3"/>
  <c r="AP1819" i="3"/>
  <c r="AM1819" i="3"/>
  <c r="AL1819" i="3"/>
  <c r="AK1819" i="3"/>
  <c r="AJ1819" i="3"/>
  <c r="AI1819" i="3"/>
  <c r="AH1819" i="3"/>
  <c r="AP1818" i="3"/>
  <c r="AM1818" i="3"/>
  <c r="AL1818" i="3"/>
  <c r="AK1818" i="3"/>
  <c r="AJ1818" i="3"/>
  <c r="AI1818" i="3"/>
  <c r="AH1818" i="3"/>
  <c r="AP1817" i="3"/>
  <c r="AM1817" i="3"/>
  <c r="AL1817" i="3"/>
  <c r="AK1817" i="3"/>
  <c r="AJ1817" i="3"/>
  <c r="AI1817" i="3"/>
  <c r="AH1817" i="3"/>
  <c r="AP1816" i="3"/>
  <c r="AM1816" i="3"/>
  <c r="AL1816" i="3"/>
  <c r="AK1816" i="3"/>
  <c r="AJ1816" i="3"/>
  <c r="AI1816" i="3"/>
  <c r="AH1816" i="3"/>
  <c r="AP1815" i="3"/>
  <c r="AM1815" i="3"/>
  <c r="AL1815" i="3"/>
  <c r="AK1815" i="3"/>
  <c r="AJ1815" i="3"/>
  <c r="AI1815" i="3"/>
  <c r="AH1815" i="3"/>
  <c r="AP1814" i="3"/>
  <c r="AM1814" i="3"/>
  <c r="AL1814" i="3"/>
  <c r="AK1814" i="3"/>
  <c r="AJ1814" i="3"/>
  <c r="AI1814" i="3"/>
  <c r="AH1814" i="3"/>
  <c r="AP1813" i="3"/>
  <c r="AM1813" i="3"/>
  <c r="AL1813" i="3"/>
  <c r="AK1813" i="3"/>
  <c r="AJ1813" i="3"/>
  <c r="AI1813" i="3"/>
  <c r="AH1813" i="3"/>
  <c r="AP1812" i="3"/>
  <c r="AM1812" i="3"/>
  <c r="AL1812" i="3"/>
  <c r="AK1812" i="3"/>
  <c r="AJ1812" i="3"/>
  <c r="AI1812" i="3"/>
  <c r="AH1812" i="3"/>
  <c r="AP1811" i="3"/>
  <c r="AM1811" i="3"/>
  <c r="AL1811" i="3"/>
  <c r="AK1811" i="3"/>
  <c r="AJ1811" i="3"/>
  <c r="AI1811" i="3"/>
  <c r="AH1811" i="3"/>
  <c r="AP1810" i="3"/>
  <c r="AM1810" i="3"/>
  <c r="AL1810" i="3"/>
  <c r="AK1810" i="3"/>
  <c r="AJ1810" i="3"/>
  <c r="AI1810" i="3"/>
  <c r="AH1810" i="3"/>
  <c r="AP1809" i="3"/>
  <c r="AM1809" i="3"/>
  <c r="AL1809" i="3"/>
  <c r="AK1809" i="3"/>
  <c r="AJ1809" i="3"/>
  <c r="AI1809" i="3"/>
  <c r="AH1809" i="3"/>
  <c r="AP1808" i="3"/>
  <c r="AM1808" i="3"/>
  <c r="AL1808" i="3"/>
  <c r="AK1808" i="3"/>
  <c r="AJ1808" i="3"/>
  <c r="AI1808" i="3"/>
  <c r="AH1808" i="3"/>
  <c r="AP1807" i="3"/>
  <c r="AM1807" i="3"/>
  <c r="AL1807" i="3"/>
  <c r="AK1807" i="3"/>
  <c r="AJ1807" i="3"/>
  <c r="AI1807" i="3"/>
  <c r="AH1807" i="3"/>
  <c r="AP1806" i="3"/>
  <c r="AM1806" i="3"/>
  <c r="AL1806" i="3"/>
  <c r="AK1806" i="3"/>
  <c r="AJ1806" i="3"/>
  <c r="AI1806" i="3"/>
  <c r="AH1806" i="3"/>
  <c r="AP1805" i="3"/>
  <c r="AM1805" i="3"/>
  <c r="AL1805" i="3"/>
  <c r="AK1805" i="3"/>
  <c r="AJ1805" i="3"/>
  <c r="AI1805" i="3"/>
  <c r="AH1805" i="3"/>
  <c r="AP1804" i="3"/>
  <c r="AM1804" i="3"/>
  <c r="AL1804" i="3"/>
  <c r="AK1804" i="3"/>
  <c r="AJ1804" i="3"/>
  <c r="AI1804" i="3"/>
  <c r="AH1804" i="3"/>
  <c r="AP1803" i="3"/>
  <c r="AM1803" i="3"/>
  <c r="AL1803" i="3"/>
  <c r="AK1803" i="3"/>
  <c r="AJ1803" i="3"/>
  <c r="AI1803" i="3"/>
  <c r="AH1803" i="3"/>
  <c r="AP1802" i="3"/>
  <c r="AM1802" i="3"/>
  <c r="AL1802" i="3"/>
  <c r="AK1802" i="3"/>
  <c r="AJ1802" i="3"/>
  <c r="AI1802" i="3"/>
  <c r="AH1802" i="3"/>
  <c r="AP1801" i="3"/>
  <c r="AM1801" i="3"/>
  <c r="AL1801" i="3"/>
  <c r="AK1801" i="3"/>
  <c r="AJ1801" i="3"/>
  <c r="AI1801" i="3"/>
  <c r="AH1801" i="3"/>
  <c r="AP1800" i="3"/>
  <c r="AM1800" i="3"/>
  <c r="AL1800" i="3"/>
  <c r="AK1800" i="3"/>
  <c r="AJ1800" i="3"/>
  <c r="AI1800" i="3"/>
  <c r="AH1800" i="3"/>
  <c r="AP1799" i="3"/>
  <c r="AM1799" i="3"/>
  <c r="AL1799" i="3"/>
  <c r="AK1799" i="3"/>
  <c r="AJ1799" i="3"/>
  <c r="AI1799" i="3"/>
  <c r="AH1799" i="3"/>
  <c r="AP1798" i="3"/>
  <c r="AM1798" i="3"/>
  <c r="AL1798" i="3"/>
  <c r="AK1798" i="3"/>
  <c r="AJ1798" i="3"/>
  <c r="AI1798" i="3"/>
  <c r="AH1798" i="3"/>
  <c r="AP1797" i="3"/>
  <c r="AM1797" i="3"/>
  <c r="AL1797" i="3"/>
  <c r="AK1797" i="3"/>
  <c r="AJ1797" i="3"/>
  <c r="AI1797" i="3"/>
  <c r="AH1797" i="3"/>
  <c r="AP1796" i="3"/>
  <c r="AM1796" i="3"/>
  <c r="AL1796" i="3"/>
  <c r="AK1796" i="3"/>
  <c r="AJ1796" i="3"/>
  <c r="AI1796" i="3"/>
  <c r="AH1796" i="3"/>
  <c r="AP1795" i="3"/>
  <c r="AM1795" i="3"/>
  <c r="AL1795" i="3"/>
  <c r="AK1795" i="3"/>
  <c r="AJ1795" i="3"/>
  <c r="AI1795" i="3"/>
  <c r="AH1795" i="3"/>
  <c r="AP1794" i="3"/>
  <c r="AM1794" i="3"/>
  <c r="AL1794" i="3"/>
  <c r="AK1794" i="3"/>
  <c r="AJ1794" i="3"/>
  <c r="AI1794" i="3"/>
  <c r="AH1794" i="3"/>
  <c r="AP1793" i="3"/>
  <c r="AM1793" i="3"/>
  <c r="AL1793" i="3"/>
  <c r="AK1793" i="3"/>
  <c r="AJ1793" i="3"/>
  <c r="AI1793" i="3"/>
  <c r="AH1793" i="3"/>
  <c r="AP1792" i="3"/>
  <c r="AM1792" i="3"/>
  <c r="AL1792" i="3"/>
  <c r="AK1792" i="3"/>
  <c r="AJ1792" i="3"/>
  <c r="AI1792" i="3"/>
  <c r="AH1792" i="3"/>
  <c r="AP1791" i="3"/>
  <c r="AM1791" i="3"/>
  <c r="AL1791" i="3"/>
  <c r="AK1791" i="3"/>
  <c r="AJ1791" i="3"/>
  <c r="AI1791" i="3"/>
  <c r="AH1791" i="3"/>
  <c r="AP1790" i="3"/>
  <c r="AM1790" i="3"/>
  <c r="AL1790" i="3"/>
  <c r="AK1790" i="3"/>
  <c r="AJ1790" i="3"/>
  <c r="AI1790" i="3"/>
  <c r="AH1790" i="3"/>
  <c r="AP1789" i="3"/>
  <c r="AM1789" i="3"/>
  <c r="AL1789" i="3"/>
  <c r="AK1789" i="3"/>
  <c r="AJ1789" i="3"/>
  <c r="AI1789" i="3"/>
  <c r="AH1789" i="3"/>
  <c r="AP1788" i="3"/>
  <c r="AM1788" i="3"/>
  <c r="AL1788" i="3"/>
  <c r="AK1788" i="3"/>
  <c r="AJ1788" i="3"/>
  <c r="AI1788" i="3"/>
  <c r="AH1788" i="3"/>
  <c r="AP1787" i="3"/>
  <c r="AM1787" i="3"/>
  <c r="AL1787" i="3"/>
  <c r="AK1787" i="3"/>
  <c r="AJ1787" i="3"/>
  <c r="AI1787" i="3"/>
  <c r="AH1787" i="3"/>
  <c r="AP1786" i="3"/>
  <c r="AM1786" i="3"/>
  <c r="AL1786" i="3"/>
  <c r="AK1786" i="3"/>
  <c r="AJ1786" i="3"/>
  <c r="AI1786" i="3"/>
  <c r="AH1786" i="3"/>
  <c r="AP1785" i="3"/>
  <c r="AM1785" i="3"/>
  <c r="AL1785" i="3"/>
  <c r="AK1785" i="3"/>
  <c r="AJ1785" i="3"/>
  <c r="AI1785" i="3"/>
  <c r="AH1785" i="3"/>
  <c r="AP1784" i="3"/>
  <c r="AM1784" i="3"/>
  <c r="AL1784" i="3"/>
  <c r="AK1784" i="3"/>
  <c r="AJ1784" i="3"/>
  <c r="AI1784" i="3"/>
  <c r="AH1784" i="3"/>
  <c r="AP1783" i="3"/>
  <c r="AM1783" i="3"/>
  <c r="AL1783" i="3"/>
  <c r="AK1783" i="3"/>
  <c r="AJ1783" i="3"/>
  <c r="AI1783" i="3"/>
  <c r="AH1783" i="3"/>
  <c r="AP1782" i="3"/>
  <c r="AM1782" i="3"/>
  <c r="AL1782" i="3"/>
  <c r="AK1782" i="3"/>
  <c r="AJ1782" i="3"/>
  <c r="AI1782" i="3"/>
  <c r="AH1782" i="3"/>
  <c r="AP1781" i="3"/>
  <c r="AM1781" i="3"/>
  <c r="AL1781" i="3"/>
  <c r="AK1781" i="3"/>
  <c r="AJ1781" i="3"/>
  <c r="AI1781" i="3"/>
  <c r="AH1781" i="3"/>
  <c r="AP1780" i="3"/>
  <c r="AM1780" i="3"/>
  <c r="AL1780" i="3"/>
  <c r="AK1780" i="3"/>
  <c r="AJ1780" i="3"/>
  <c r="AI1780" i="3"/>
  <c r="AH1780" i="3"/>
  <c r="AP1779" i="3"/>
  <c r="AM1779" i="3"/>
  <c r="AL1779" i="3"/>
  <c r="AK1779" i="3"/>
  <c r="AJ1779" i="3"/>
  <c r="AI1779" i="3"/>
  <c r="AH1779" i="3"/>
  <c r="AP1778" i="3"/>
  <c r="AM1778" i="3"/>
  <c r="AL1778" i="3"/>
  <c r="AK1778" i="3"/>
  <c r="AJ1778" i="3"/>
  <c r="AI1778" i="3"/>
  <c r="AH1778" i="3"/>
  <c r="AP1777" i="3"/>
  <c r="AM1777" i="3"/>
  <c r="AL1777" i="3"/>
  <c r="AK1777" i="3"/>
  <c r="AJ1777" i="3"/>
  <c r="AI1777" i="3"/>
  <c r="AH1777" i="3"/>
  <c r="AP1776" i="3"/>
  <c r="AM1776" i="3"/>
  <c r="AL1776" i="3"/>
  <c r="AK1776" i="3"/>
  <c r="AJ1776" i="3"/>
  <c r="AI1776" i="3"/>
  <c r="AH1776" i="3"/>
  <c r="AP1775" i="3"/>
  <c r="AM1775" i="3"/>
  <c r="AL1775" i="3"/>
  <c r="AK1775" i="3"/>
  <c r="AJ1775" i="3"/>
  <c r="AI1775" i="3"/>
  <c r="AH1775" i="3"/>
  <c r="AP1774" i="3"/>
  <c r="AM1774" i="3"/>
  <c r="AL1774" i="3"/>
  <c r="AK1774" i="3"/>
  <c r="AJ1774" i="3"/>
  <c r="AI1774" i="3"/>
  <c r="AH1774" i="3"/>
  <c r="AP1773" i="3"/>
  <c r="AM1773" i="3"/>
  <c r="AL1773" i="3"/>
  <c r="AK1773" i="3"/>
  <c r="AJ1773" i="3"/>
  <c r="AI1773" i="3"/>
  <c r="AH1773" i="3"/>
  <c r="AP1772" i="3"/>
  <c r="AM1772" i="3"/>
  <c r="AL1772" i="3"/>
  <c r="AK1772" i="3"/>
  <c r="AJ1772" i="3"/>
  <c r="AI1772" i="3"/>
  <c r="AH1772" i="3"/>
  <c r="AP1771" i="3"/>
  <c r="AM1771" i="3"/>
  <c r="AL1771" i="3"/>
  <c r="AK1771" i="3"/>
  <c r="AJ1771" i="3"/>
  <c r="AI1771" i="3"/>
  <c r="AH1771" i="3"/>
  <c r="AP1770" i="3"/>
  <c r="AM1770" i="3"/>
  <c r="AL1770" i="3"/>
  <c r="AK1770" i="3"/>
  <c r="AJ1770" i="3"/>
  <c r="AI1770" i="3"/>
  <c r="AH1770" i="3"/>
  <c r="AP1769" i="3"/>
  <c r="AM1769" i="3"/>
  <c r="AL1769" i="3"/>
  <c r="AK1769" i="3"/>
  <c r="AJ1769" i="3"/>
  <c r="AI1769" i="3"/>
  <c r="AH1769" i="3"/>
  <c r="AP1768" i="3"/>
  <c r="AM1768" i="3"/>
  <c r="AL1768" i="3"/>
  <c r="AK1768" i="3"/>
  <c r="AJ1768" i="3"/>
  <c r="AI1768" i="3"/>
  <c r="AH1768" i="3"/>
  <c r="AP1767" i="3"/>
  <c r="AM1767" i="3"/>
  <c r="AL1767" i="3"/>
  <c r="AK1767" i="3"/>
  <c r="AJ1767" i="3"/>
  <c r="AI1767" i="3"/>
  <c r="AH1767" i="3"/>
  <c r="AP1766" i="3"/>
  <c r="AM1766" i="3"/>
  <c r="AL1766" i="3"/>
  <c r="AK1766" i="3"/>
  <c r="AJ1766" i="3"/>
  <c r="AI1766" i="3"/>
  <c r="AH1766" i="3"/>
  <c r="AP1765" i="3"/>
  <c r="AM1765" i="3"/>
  <c r="AL1765" i="3"/>
  <c r="AK1765" i="3"/>
  <c r="AJ1765" i="3"/>
  <c r="AI1765" i="3"/>
  <c r="AH1765" i="3"/>
  <c r="AP1764" i="3"/>
  <c r="AM1764" i="3"/>
  <c r="AL1764" i="3"/>
  <c r="AK1764" i="3"/>
  <c r="AJ1764" i="3"/>
  <c r="AI1764" i="3"/>
  <c r="AH1764" i="3"/>
  <c r="AP1763" i="3"/>
  <c r="AM1763" i="3"/>
  <c r="AL1763" i="3"/>
  <c r="AK1763" i="3"/>
  <c r="AJ1763" i="3"/>
  <c r="AI1763" i="3"/>
  <c r="AH1763" i="3"/>
  <c r="AP1762" i="3"/>
  <c r="AM1762" i="3"/>
  <c r="AL1762" i="3"/>
  <c r="AK1762" i="3"/>
  <c r="AJ1762" i="3"/>
  <c r="AI1762" i="3"/>
  <c r="AH1762" i="3"/>
  <c r="AP1761" i="3"/>
  <c r="AM1761" i="3"/>
  <c r="AL1761" i="3"/>
  <c r="AK1761" i="3"/>
  <c r="AJ1761" i="3"/>
  <c r="AI1761" i="3"/>
  <c r="AH1761" i="3"/>
  <c r="AP1760" i="3"/>
  <c r="AM1760" i="3"/>
  <c r="AL1760" i="3"/>
  <c r="AK1760" i="3"/>
  <c r="AJ1760" i="3"/>
  <c r="AI1760" i="3"/>
  <c r="AH1760" i="3"/>
  <c r="AP1759" i="3"/>
  <c r="AM1759" i="3"/>
  <c r="AL1759" i="3"/>
  <c r="AK1759" i="3"/>
  <c r="AJ1759" i="3"/>
  <c r="AI1759" i="3"/>
  <c r="AH1759" i="3"/>
  <c r="AP1758" i="3"/>
  <c r="AM1758" i="3"/>
  <c r="AL1758" i="3"/>
  <c r="AK1758" i="3"/>
  <c r="AJ1758" i="3"/>
  <c r="AI1758" i="3"/>
  <c r="AH1758" i="3"/>
  <c r="AP1757" i="3"/>
  <c r="AM1757" i="3"/>
  <c r="AL1757" i="3"/>
  <c r="AK1757" i="3"/>
  <c r="AJ1757" i="3"/>
  <c r="AI1757" i="3"/>
  <c r="AH1757" i="3"/>
  <c r="AP1756" i="3"/>
  <c r="AM1756" i="3"/>
  <c r="AL1756" i="3"/>
  <c r="AK1756" i="3"/>
  <c r="AJ1756" i="3"/>
  <c r="AI1756" i="3"/>
  <c r="AH1756" i="3"/>
  <c r="AP1755" i="3"/>
  <c r="AM1755" i="3"/>
  <c r="AL1755" i="3"/>
  <c r="AK1755" i="3"/>
  <c r="AJ1755" i="3"/>
  <c r="AI1755" i="3"/>
  <c r="AH1755" i="3"/>
  <c r="AP1754" i="3"/>
  <c r="AM1754" i="3"/>
  <c r="AL1754" i="3"/>
  <c r="AK1754" i="3"/>
  <c r="AJ1754" i="3"/>
  <c r="AI1754" i="3"/>
  <c r="AH1754" i="3"/>
  <c r="AP1753" i="3"/>
  <c r="AM1753" i="3"/>
  <c r="AL1753" i="3"/>
  <c r="AK1753" i="3"/>
  <c r="AJ1753" i="3"/>
  <c r="AI1753" i="3"/>
  <c r="AH1753" i="3"/>
  <c r="AP1752" i="3"/>
  <c r="AM1752" i="3"/>
  <c r="AL1752" i="3"/>
  <c r="AK1752" i="3"/>
  <c r="AJ1752" i="3"/>
  <c r="AI1752" i="3"/>
  <c r="AH1752" i="3"/>
  <c r="AP1751" i="3"/>
  <c r="AM1751" i="3"/>
  <c r="AL1751" i="3"/>
  <c r="AK1751" i="3"/>
  <c r="AJ1751" i="3"/>
  <c r="AI1751" i="3"/>
  <c r="AH1751" i="3"/>
  <c r="AP1750" i="3"/>
  <c r="AM1750" i="3"/>
  <c r="AL1750" i="3"/>
  <c r="AK1750" i="3"/>
  <c r="AJ1750" i="3"/>
  <c r="AI1750" i="3"/>
  <c r="AH1750" i="3"/>
  <c r="AP1749" i="3"/>
  <c r="AM1749" i="3"/>
  <c r="AL1749" i="3"/>
  <c r="AK1749" i="3"/>
  <c r="AJ1749" i="3"/>
  <c r="AI1749" i="3"/>
  <c r="AH1749" i="3"/>
  <c r="AP1748" i="3"/>
  <c r="AM1748" i="3"/>
  <c r="AL1748" i="3"/>
  <c r="AK1748" i="3"/>
  <c r="AJ1748" i="3"/>
  <c r="AI1748" i="3"/>
  <c r="AH1748" i="3"/>
  <c r="AP1747" i="3"/>
  <c r="AM1747" i="3"/>
  <c r="AL1747" i="3"/>
  <c r="AK1747" i="3"/>
  <c r="AJ1747" i="3"/>
  <c r="AI1747" i="3"/>
  <c r="AH1747" i="3"/>
  <c r="AP1746" i="3"/>
  <c r="AM1746" i="3"/>
  <c r="AL1746" i="3"/>
  <c r="AK1746" i="3"/>
  <c r="AJ1746" i="3"/>
  <c r="AI1746" i="3"/>
  <c r="AH1746" i="3"/>
  <c r="AP1745" i="3"/>
  <c r="AM1745" i="3"/>
  <c r="AL1745" i="3"/>
  <c r="AK1745" i="3"/>
  <c r="AJ1745" i="3"/>
  <c r="AI1745" i="3"/>
  <c r="AH1745" i="3"/>
  <c r="AP1744" i="3"/>
  <c r="AM1744" i="3"/>
  <c r="AL1744" i="3"/>
  <c r="AK1744" i="3"/>
  <c r="AJ1744" i="3"/>
  <c r="AI1744" i="3"/>
  <c r="AH1744" i="3"/>
  <c r="AP1743" i="3"/>
  <c r="AM1743" i="3"/>
  <c r="AL1743" i="3"/>
  <c r="AK1743" i="3"/>
  <c r="AJ1743" i="3"/>
  <c r="AI1743" i="3"/>
  <c r="AH1743" i="3"/>
  <c r="AP1742" i="3"/>
  <c r="AM1742" i="3"/>
  <c r="AL1742" i="3"/>
  <c r="AK1742" i="3"/>
  <c r="AJ1742" i="3"/>
  <c r="AI1742" i="3"/>
  <c r="AH1742" i="3"/>
  <c r="AP1741" i="3"/>
  <c r="AM1741" i="3"/>
  <c r="AL1741" i="3"/>
  <c r="AK1741" i="3"/>
  <c r="AJ1741" i="3"/>
  <c r="AI1741" i="3"/>
  <c r="AH1741" i="3"/>
  <c r="AP1740" i="3"/>
  <c r="AM1740" i="3"/>
  <c r="AL1740" i="3"/>
  <c r="AK1740" i="3"/>
  <c r="AJ1740" i="3"/>
  <c r="AI1740" i="3"/>
  <c r="AH1740" i="3"/>
  <c r="AP1739" i="3"/>
  <c r="AM1739" i="3"/>
  <c r="AL1739" i="3"/>
  <c r="AK1739" i="3"/>
  <c r="AJ1739" i="3"/>
  <c r="AI1739" i="3"/>
  <c r="AH1739" i="3"/>
  <c r="AP1738" i="3"/>
  <c r="AM1738" i="3"/>
  <c r="AL1738" i="3"/>
  <c r="AK1738" i="3"/>
  <c r="AJ1738" i="3"/>
  <c r="AI1738" i="3"/>
  <c r="AH1738" i="3"/>
  <c r="AP1737" i="3"/>
  <c r="AM1737" i="3"/>
  <c r="AL1737" i="3"/>
  <c r="AK1737" i="3"/>
  <c r="AJ1737" i="3"/>
  <c r="AI1737" i="3"/>
  <c r="AH1737" i="3"/>
  <c r="AP1736" i="3"/>
  <c r="AM1736" i="3"/>
  <c r="AL1736" i="3"/>
  <c r="AK1736" i="3"/>
  <c r="AJ1736" i="3"/>
  <c r="AI1736" i="3"/>
  <c r="AH1736" i="3"/>
  <c r="AP1735" i="3"/>
  <c r="AM1735" i="3"/>
  <c r="AL1735" i="3"/>
  <c r="AK1735" i="3"/>
  <c r="AJ1735" i="3"/>
  <c r="AI1735" i="3"/>
  <c r="AH1735" i="3"/>
  <c r="AP1734" i="3"/>
  <c r="AM1734" i="3"/>
  <c r="AL1734" i="3"/>
  <c r="AK1734" i="3"/>
  <c r="AJ1734" i="3"/>
  <c r="AI1734" i="3"/>
  <c r="AH1734" i="3"/>
  <c r="AP1733" i="3"/>
  <c r="AM1733" i="3"/>
  <c r="AL1733" i="3"/>
  <c r="AK1733" i="3"/>
  <c r="AJ1733" i="3"/>
  <c r="AI1733" i="3"/>
  <c r="AH1733" i="3"/>
  <c r="AP1732" i="3"/>
  <c r="AM1732" i="3"/>
  <c r="AL1732" i="3"/>
  <c r="AK1732" i="3"/>
  <c r="AJ1732" i="3"/>
  <c r="AI1732" i="3"/>
  <c r="AH1732" i="3"/>
  <c r="AP1731" i="3"/>
  <c r="AM1731" i="3"/>
  <c r="AL1731" i="3"/>
  <c r="AK1731" i="3"/>
  <c r="AJ1731" i="3"/>
  <c r="AI1731" i="3"/>
  <c r="AH1731" i="3"/>
  <c r="AP1730" i="3"/>
  <c r="AM1730" i="3"/>
  <c r="AL1730" i="3"/>
  <c r="AK1730" i="3"/>
  <c r="AJ1730" i="3"/>
  <c r="AI1730" i="3"/>
  <c r="AH1730" i="3"/>
  <c r="AP1729" i="3"/>
  <c r="AM1729" i="3"/>
  <c r="AL1729" i="3"/>
  <c r="AK1729" i="3"/>
  <c r="AJ1729" i="3"/>
  <c r="AI1729" i="3"/>
  <c r="AH1729" i="3"/>
  <c r="AP1728" i="3"/>
  <c r="AM1728" i="3"/>
  <c r="AL1728" i="3"/>
  <c r="AK1728" i="3"/>
  <c r="AJ1728" i="3"/>
  <c r="AI1728" i="3"/>
  <c r="AH1728" i="3"/>
  <c r="AP1727" i="3"/>
  <c r="AM1727" i="3"/>
  <c r="AL1727" i="3"/>
  <c r="AK1727" i="3"/>
  <c r="AJ1727" i="3"/>
  <c r="AI1727" i="3"/>
  <c r="AH1727" i="3"/>
  <c r="AP1726" i="3"/>
  <c r="AM1726" i="3"/>
  <c r="AL1726" i="3"/>
  <c r="AK1726" i="3"/>
  <c r="AJ1726" i="3"/>
  <c r="AI1726" i="3"/>
  <c r="AH1726" i="3"/>
  <c r="AP1725" i="3"/>
  <c r="AM1725" i="3"/>
  <c r="AL1725" i="3"/>
  <c r="AK1725" i="3"/>
  <c r="AJ1725" i="3"/>
  <c r="AI1725" i="3"/>
  <c r="AH1725" i="3"/>
  <c r="AP1724" i="3"/>
  <c r="AM1724" i="3"/>
  <c r="AL1724" i="3"/>
  <c r="AK1724" i="3"/>
  <c r="AJ1724" i="3"/>
  <c r="AI1724" i="3"/>
  <c r="AH1724" i="3"/>
  <c r="AP1723" i="3"/>
  <c r="AM1723" i="3"/>
  <c r="AL1723" i="3"/>
  <c r="AK1723" i="3"/>
  <c r="AJ1723" i="3"/>
  <c r="AI1723" i="3"/>
  <c r="AH1723" i="3"/>
  <c r="AP1722" i="3"/>
  <c r="AM1722" i="3"/>
  <c r="AL1722" i="3"/>
  <c r="AK1722" i="3"/>
  <c r="AJ1722" i="3"/>
  <c r="AI1722" i="3"/>
  <c r="AH1722" i="3"/>
  <c r="AP1721" i="3"/>
  <c r="AM1721" i="3"/>
  <c r="AL1721" i="3"/>
  <c r="AK1721" i="3"/>
  <c r="AJ1721" i="3"/>
  <c r="AI1721" i="3"/>
  <c r="AH1721" i="3"/>
  <c r="AP1720" i="3"/>
  <c r="AM1720" i="3"/>
  <c r="AL1720" i="3"/>
  <c r="AK1720" i="3"/>
  <c r="AJ1720" i="3"/>
  <c r="AI1720" i="3"/>
  <c r="AH1720" i="3"/>
  <c r="AP1719" i="3"/>
  <c r="AM1719" i="3"/>
  <c r="AL1719" i="3"/>
  <c r="AK1719" i="3"/>
  <c r="AJ1719" i="3"/>
  <c r="AI1719" i="3"/>
  <c r="AH1719" i="3"/>
  <c r="AP1718" i="3"/>
  <c r="AM1718" i="3"/>
  <c r="AL1718" i="3"/>
  <c r="AK1718" i="3"/>
  <c r="AJ1718" i="3"/>
  <c r="AI1718" i="3"/>
  <c r="AH1718" i="3"/>
  <c r="AP1717" i="3"/>
  <c r="AM1717" i="3"/>
  <c r="AL1717" i="3"/>
  <c r="AK1717" i="3"/>
  <c r="AJ1717" i="3"/>
  <c r="AI1717" i="3"/>
  <c r="AH1717" i="3"/>
  <c r="AP1716" i="3"/>
  <c r="AM1716" i="3"/>
  <c r="AL1716" i="3"/>
  <c r="AK1716" i="3"/>
  <c r="AJ1716" i="3"/>
  <c r="AI1716" i="3"/>
  <c r="AH1716" i="3"/>
  <c r="AP1715" i="3"/>
  <c r="AM1715" i="3"/>
  <c r="AL1715" i="3"/>
  <c r="AK1715" i="3"/>
  <c r="AJ1715" i="3"/>
  <c r="AI1715" i="3"/>
  <c r="AH1715" i="3"/>
  <c r="AP1714" i="3"/>
  <c r="AM1714" i="3"/>
  <c r="AL1714" i="3"/>
  <c r="AK1714" i="3"/>
  <c r="AJ1714" i="3"/>
  <c r="AI1714" i="3"/>
  <c r="AH1714" i="3"/>
  <c r="AP1713" i="3"/>
  <c r="AM1713" i="3"/>
  <c r="AL1713" i="3"/>
  <c r="AK1713" i="3"/>
  <c r="AJ1713" i="3"/>
  <c r="AI1713" i="3"/>
  <c r="AH1713" i="3"/>
  <c r="AP1712" i="3"/>
  <c r="AM1712" i="3"/>
  <c r="AL1712" i="3"/>
  <c r="AK1712" i="3"/>
  <c r="AJ1712" i="3"/>
  <c r="AI1712" i="3"/>
  <c r="AH1712" i="3"/>
  <c r="AP1711" i="3"/>
  <c r="AM1711" i="3"/>
  <c r="AL1711" i="3"/>
  <c r="AK1711" i="3"/>
  <c r="AJ1711" i="3"/>
  <c r="AI1711" i="3"/>
  <c r="AH1711" i="3"/>
  <c r="AP1710" i="3"/>
  <c r="AM1710" i="3"/>
  <c r="AL1710" i="3"/>
  <c r="AK1710" i="3"/>
  <c r="AJ1710" i="3"/>
  <c r="AI1710" i="3"/>
  <c r="AH1710" i="3"/>
  <c r="AP1709" i="3"/>
  <c r="AM1709" i="3"/>
  <c r="AL1709" i="3"/>
  <c r="AK1709" i="3"/>
  <c r="AJ1709" i="3"/>
  <c r="AI1709" i="3"/>
  <c r="AH1709" i="3"/>
  <c r="AP1708" i="3"/>
  <c r="AM1708" i="3"/>
  <c r="AL1708" i="3"/>
  <c r="AK1708" i="3"/>
  <c r="AJ1708" i="3"/>
  <c r="AI1708" i="3"/>
  <c r="AH1708" i="3"/>
  <c r="AP1707" i="3"/>
  <c r="AM1707" i="3"/>
  <c r="AL1707" i="3"/>
  <c r="AK1707" i="3"/>
  <c r="AJ1707" i="3"/>
  <c r="AI1707" i="3"/>
  <c r="AH1707" i="3"/>
  <c r="AP1706" i="3"/>
  <c r="AM1706" i="3"/>
  <c r="AL1706" i="3"/>
  <c r="AK1706" i="3"/>
  <c r="AJ1706" i="3"/>
  <c r="AI1706" i="3"/>
  <c r="AH1706" i="3"/>
  <c r="AP1705" i="3"/>
  <c r="AM1705" i="3"/>
  <c r="AL1705" i="3"/>
  <c r="AK1705" i="3"/>
  <c r="AJ1705" i="3"/>
  <c r="AI1705" i="3"/>
  <c r="AH1705" i="3"/>
  <c r="AP1704" i="3"/>
  <c r="AM1704" i="3"/>
  <c r="AL1704" i="3"/>
  <c r="AK1704" i="3"/>
  <c r="AJ1704" i="3"/>
  <c r="AI1704" i="3"/>
  <c r="AH1704" i="3"/>
  <c r="AP1703" i="3"/>
  <c r="AM1703" i="3"/>
  <c r="AL1703" i="3"/>
  <c r="AK1703" i="3"/>
  <c r="AJ1703" i="3"/>
  <c r="AI1703" i="3"/>
  <c r="AH1703" i="3"/>
  <c r="AP1702" i="3"/>
  <c r="AM1702" i="3"/>
  <c r="AL1702" i="3"/>
  <c r="AK1702" i="3"/>
  <c r="AJ1702" i="3"/>
  <c r="AI1702" i="3"/>
  <c r="AH1702" i="3"/>
  <c r="AP1701" i="3"/>
  <c r="AM1701" i="3"/>
  <c r="AL1701" i="3"/>
  <c r="AK1701" i="3"/>
  <c r="AJ1701" i="3"/>
  <c r="AI1701" i="3"/>
  <c r="AH1701" i="3"/>
  <c r="AP1700" i="3"/>
  <c r="AM1700" i="3"/>
  <c r="AL1700" i="3"/>
  <c r="AK1700" i="3"/>
  <c r="AJ1700" i="3"/>
  <c r="AI1700" i="3"/>
  <c r="AH1700" i="3"/>
  <c r="AP1699" i="3"/>
  <c r="AM1699" i="3"/>
  <c r="AL1699" i="3"/>
  <c r="AK1699" i="3"/>
  <c r="AJ1699" i="3"/>
  <c r="AI1699" i="3"/>
  <c r="AH1699" i="3"/>
  <c r="AP1698" i="3"/>
  <c r="AM1698" i="3"/>
  <c r="AL1698" i="3"/>
  <c r="AK1698" i="3"/>
  <c r="AJ1698" i="3"/>
  <c r="AI1698" i="3"/>
  <c r="AH1698" i="3"/>
  <c r="AP1697" i="3"/>
  <c r="AM1697" i="3"/>
  <c r="AL1697" i="3"/>
  <c r="AK1697" i="3"/>
  <c r="AJ1697" i="3"/>
  <c r="AI1697" i="3"/>
  <c r="AH1697" i="3"/>
  <c r="AP1696" i="3"/>
  <c r="AM1696" i="3"/>
  <c r="AL1696" i="3"/>
  <c r="AK1696" i="3"/>
  <c r="AJ1696" i="3"/>
  <c r="AI1696" i="3"/>
  <c r="AH1696" i="3"/>
  <c r="AP1695" i="3"/>
  <c r="AM1695" i="3"/>
  <c r="AL1695" i="3"/>
  <c r="AK1695" i="3"/>
  <c r="AJ1695" i="3"/>
  <c r="AI1695" i="3"/>
  <c r="AH1695" i="3"/>
  <c r="AP1694" i="3"/>
  <c r="AM1694" i="3"/>
  <c r="AL1694" i="3"/>
  <c r="AK1694" i="3"/>
  <c r="AJ1694" i="3"/>
  <c r="AI1694" i="3"/>
  <c r="AH1694" i="3"/>
  <c r="AP1693" i="3"/>
  <c r="AM1693" i="3"/>
  <c r="AL1693" i="3"/>
  <c r="AK1693" i="3"/>
  <c r="AJ1693" i="3"/>
  <c r="AI1693" i="3"/>
  <c r="AH1693" i="3"/>
  <c r="AP1692" i="3"/>
  <c r="AM1692" i="3"/>
  <c r="AL1692" i="3"/>
  <c r="AK1692" i="3"/>
  <c r="AJ1692" i="3"/>
  <c r="AI1692" i="3"/>
  <c r="AH1692" i="3"/>
  <c r="AP1691" i="3"/>
  <c r="AM1691" i="3"/>
  <c r="AL1691" i="3"/>
  <c r="AK1691" i="3"/>
  <c r="AJ1691" i="3"/>
  <c r="AI1691" i="3"/>
  <c r="AH1691" i="3"/>
  <c r="AP1690" i="3"/>
  <c r="AM1690" i="3"/>
  <c r="AL1690" i="3"/>
  <c r="AK1690" i="3"/>
  <c r="AJ1690" i="3"/>
  <c r="AI1690" i="3"/>
  <c r="AH1690" i="3"/>
  <c r="AP1689" i="3"/>
  <c r="AM1689" i="3"/>
  <c r="AL1689" i="3"/>
  <c r="AK1689" i="3"/>
  <c r="AJ1689" i="3"/>
  <c r="AI1689" i="3"/>
  <c r="AH1689" i="3"/>
  <c r="AP1688" i="3"/>
  <c r="AM1688" i="3"/>
  <c r="AL1688" i="3"/>
  <c r="AK1688" i="3"/>
  <c r="AJ1688" i="3"/>
  <c r="AI1688" i="3"/>
  <c r="AH1688" i="3"/>
  <c r="AP1687" i="3"/>
  <c r="AM1687" i="3"/>
  <c r="AL1687" i="3"/>
  <c r="AK1687" i="3"/>
  <c r="AJ1687" i="3"/>
  <c r="AI1687" i="3"/>
  <c r="AH1687" i="3"/>
  <c r="AP1686" i="3"/>
  <c r="AM1686" i="3"/>
  <c r="AL1686" i="3"/>
  <c r="AK1686" i="3"/>
  <c r="AJ1686" i="3"/>
  <c r="AI1686" i="3"/>
  <c r="AH1686" i="3"/>
  <c r="AP1685" i="3"/>
  <c r="AM1685" i="3"/>
  <c r="AL1685" i="3"/>
  <c r="AK1685" i="3"/>
  <c r="AJ1685" i="3"/>
  <c r="AI1685" i="3"/>
  <c r="AH1685" i="3"/>
  <c r="AP1684" i="3"/>
  <c r="AM1684" i="3"/>
  <c r="AL1684" i="3"/>
  <c r="AK1684" i="3"/>
  <c r="AJ1684" i="3"/>
  <c r="AI1684" i="3"/>
  <c r="AH1684" i="3"/>
  <c r="AP1683" i="3"/>
  <c r="AM1683" i="3"/>
  <c r="AL1683" i="3"/>
  <c r="AK1683" i="3"/>
  <c r="AJ1683" i="3"/>
  <c r="AI1683" i="3"/>
  <c r="AH1683" i="3"/>
  <c r="AP1682" i="3"/>
  <c r="AM1682" i="3"/>
  <c r="AL1682" i="3"/>
  <c r="AK1682" i="3"/>
  <c r="AJ1682" i="3"/>
  <c r="AI1682" i="3"/>
  <c r="AH1682" i="3"/>
  <c r="AP1681" i="3"/>
  <c r="AM1681" i="3"/>
  <c r="AL1681" i="3"/>
  <c r="AK1681" i="3"/>
  <c r="AJ1681" i="3"/>
  <c r="AI1681" i="3"/>
  <c r="AH1681" i="3"/>
  <c r="AP1680" i="3"/>
  <c r="AM1680" i="3"/>
  <c r="AL1680" i="3"/>
  <c r="AK1680" i="3"/>
  <c r="AJ1680" i="3"/>
  <c r="AI1680" i="3"/>
  <c r="AH1680" i="3"/>
  <c r="AP1679" i="3"/>
  <c r="AM1679" i="3"/>
  <c r="AL1679" i="3"/>
  <c r="AK1679" i="3"/>
  <c r="AJ1679" i="3"/>
  <c r="AI1679" i="3"/>
  <c r="AH1679" i="3"/>
  <c r="AP1678" i="3"/>
  <c r="AM1678" i="3"/>
  <c r="AL1678" i="3"/>
  <c r="AK1678" i="3"/>
  <c r="AJ1678" i="3"/>
  <c r="AI1678" i="3"/>
  <c r="AH1678" i="3"/>
  <c r="AP1677" i="3"/>
  <c r="AM1677" i="3"/>
  <c r="AL1677" i="3"/>
  <c r="AK1677" i="3"/>
  <c r="AJ1677" i="3"/>
  <c r="AI1677" i="3"/>
  <c r="AH1677" i="3"/>
  <c r="AP1676" i="3"/>
  <c r="AM1676" i="3"/>
  <c r="AL1676" i="3"/>
  <c r="AK1676" i="3"/>
  <c r="AJ1676" i="3"/>
  <c r="AI1676" i="3"/>
  <c r="AH1676" i="3"/>
  <c r="AP1675" i="3"/>
  <c r="AM1675" i="3"/>
  <c r="AL1675" i="3"/>
  <c r="AK1675" i="3"/>
  <c r="AJ1675" i="3"/>
  <c r="AI1675" i="3"/>
  <c r="AH1675" i="3"/>
  <c r="AP1674" i="3"/>
  <c r="AM1674" i="3"/>
  <c r="AL1674" i="3"/>
  <c r="AK1674" i="3"/>
  <c r="AJ1674" i="3"/>
  <c r="AI1674" i="3"/>
  <c r="AH1674" i="3"/>
  <c r="AP1673" i="3"/>
  <c r="AM1673" i="3"/>
  <c r="AL1673" i="3"/>
  <c r="AK1673" i="3"/>
  <c r="AJ1673" i="3"/>
  <c r="AI1673" i="3"/>
  <c r="AH1673" i="3"/>
  <c r="AP1672" i="3"/>
  <c r="AM1672" i="3"/>
  <c r="AL1672" i="3"/>
  <c r="AK1672" i="3"/>
  <c r="AJ1672" i="3"/>
  <c r="AI1672" i="3"/>
  <c r="AH1672" i="3"/>
  <c r="AP1671" i="3"/>
  <c r="AM1671" i="3"/>
  <c r="AL1671" i="3"/>
  <c r="AK1671" i="3"/>
  <c r="AJ1671" i="3"/>
  <c r="AI1671" i="3"/>
  <c r="AH1671" i="3"/>
  <c r="AP1670" i="3"/>
  <c r="AM1670" i="3"/>
  <c r="AL1670" i="3"/>
  <c r="AK1670" i="3"/>
  <c r="AJ1670" i="3"/>
  <c r="AI1670" i="3"/>
  <c r="AH1670" i="3"/>
  <c r="AP1669" i="3"/>
  <c r="AM1669" i="3"/>
  <c r="AL1669" i="3"/>
  <c r="AK1669" i="3"/>
  <c r="AJ1669" i="3"/>
  <c r="AI1669" i="3"/>
  <c r="AH1669" i="3"/>
  <c r="AP1668" i="3"/>
  <c r="AM1668" i="3"/>
  <c r="AL1668" i="3"/>
  <c r="AK1668" i="3"/>
  <c r="AJ1668" i="3"/>
  <c r="AI1668" i="3"/>
  <c r="AH1668" i="3"/>
  <c r="AP1667" i="3"/>
  <c r="AM1667" i="3"/>
  <c r="AL1667" i="3"/>
  <c r="AK1667" i="3"/>
  <c r="AJ1667" i="3"/>
  <c r="AI1667" i="3"/>
  <c r="AH1667" i="3"/>
  <c r="AP1666" i="3"/>
  <c r="AM1666" i="3"/>
  <c r="AL1666" i="3"/>
  <c r="AK1666" i="3"/>
  <c r="AJ1666" i="3"/>
  <c r="AI1666" i="3"/>
  <c r="AH1666" i="3"/>
  <c r="AP1665" i="3"/>
  <c r="AM1665" i="3"/>
  <c r="AL1665" i="3"/>
  <c r="AK1665" i="3"/>
  <c r="AJ1665" i="3"/>
  <c r="AI1665" i="3"/>
  <c r="AH1665" i="3"/>
  <c r="AP1664" i="3"/>
  <c r="AM1664" i="3"/>
  <c r="AL1664" i="3"/>
  <c r="AK1664" i="3"/>
  <c r="AJ1664" i="3"/>
  <c r="AI1664" i="3"/>
  <c r="AH1664" i="3"/>
  <c r="AP1663" i="3"/>
  <c r="AM1663" i="3"/>
  <c r="AL1663" i="3"/>
  <c r="AK1663" i="3"/>
  <c r="AJ1663" i="3"/>
  <c r="AI1663" i="3"/>
  <c r="AH1663" i="3"/>
  <c r="AP1662" i="3"/>
  <c r="AM1662" i="3"/>
  <c r="AL1662" i="3"/>
  <c r="AK1662" i="3"/>
  <c r="AJ1662" i="3"/>
  <c r="AI1662" i="3"/>
  <c r="AH1662" i="3"/>
  <c r="AP1661" i="3"/>
  <c r="AM1661" i="3"/>
  <c r="AL1661" i="3"/>
  <c r="AK1661" i="3"/>
  <c r="AJ1661" i="3"/>
  <c r="AI1661" i="3"/>
  <c r="AH1661" i="3"/>
  <c r="AP1660" i="3"/>
  <c r="AM1660" i="3"/>
  <c r="AL1660" i="3"/>
  <c r="AK1660" i="3"/>
  <c r="AJ1660" i="3"/>
  <c r="AI1660" i="3"/>
  <c r="AH1660" i="3"/>
  <c r="AP1659" i="3"/>
  <c r="AM1659" i="3"/>
  <c r="AL1659" i="3"/>
  <c r="AK1659" i="3"/>
  <c r="AJ1659" i="3"/>
  <c r="AI1659" i="3"/>
  <c r="AH1659" i="3"/>
  <c r="AP1658" i="3"/>
  <c r="AM1658" i="3"/>
  <c r="AL1658" i="3"/>
  <c r="AK1658" i="3"/>
  <c r="AJ1658" i="3"/>
  <c r="AI1658" i="3"/>
  <c r="AH1658" i="3"/>
  <c r="AP1657" i="3"/>
  <c r="AM1657" i="3"/>
  <c r="AL1657" i="3"/>
  <c r="AK1657" i="3"/>
  <c r="AJ1657" i="3"/>
  <c r="AI1657" i="3"/>
  <c r="AH1657" i="3"/>
  <c r="AP1656" i="3"/>
  <c r="AM1656" i="3"/>
  <c r="AL1656" i="3"/>
  <c r="AK1656" i="3"/>
  <c r="AJ1656" i="3"/>
  <c r="AI1656" i="3"/>
  <c r="AH1656" i="3"/>
  <c r="AP1655" i="3"/>
  <c r="AM1655" i="3"/>
  <c r="AL1655" i="3"/>
  <c r="AK1655" i="3"/>
  <c r="AJ1655" i="3"/>
  <c r="AI1655" i="3"/>
  <c r="AH1655" i="3"/>
  <c r="AP1654" i="3"/>
  <c r="AM1654" i="3"/>
  <c r="AL1654" i="3"/>
  <c r="AK1654" i="3"/>
  <c r="AJ1654" i="3"/>
  <c r="AI1654" i="3"/>
  <c r="AH1654" i="3"/>
  <c r="AP1653" i="3"/>
  <c r="AM1653" i="3"/>
  <c r="AL1653" i="3"/>
  <c r="AK1653" i="3"/>
  <c r="AJ1653" i="3"/>
  <c r="AI1653" i="3"/>
  <c r="AH1653" i="3"/>
  <c r="AP1652" i="3"/>
  <c r="AM1652" i="3"/>
  <c r="AL1652" i="3"/>
  <c r="AK1652" i="3"/>
  <c r="AJ1652" i="3"/>
  <c r="AI1652" i="3"/>
  <c r="AH1652" i="3"/>
  <c r="AP1651" i="3"/>
  <c r="AM1651" i="3"/>
  <c r="AL1651" i="3"/>
  <c r="AK1651" i="3"/>
  <c r="AJ1651" i="3"/>
  <c r="AI1651" i="3"/>
  <c r="AH1651" i="3"/>
  <c r="AP1650" i="3"/>
  <c r="AM1650" i="3"/>
  <c r="AL1650" i="3"/>
  <c r="AK1650" i="3"/>
  <c r="AJ1650" i="3"/>
  <c r="AI1650" i="3"/>
  <c r="AH1650" i="3"/>
  <c r="AP1649" i="3"/>
  <c r="AM1649" i="3"/>
  <c r="AL1649" i="3"/>
  <c r="AK1649" i="3"/>
  <c r="AJ1649" i="3"/>
  <c r="AI1649" i="3"/>
  <c r="AH1649" i="3"/>
  <c r="AP1648" i="3"/>
  <c r="AM1648" i="3"/>
  <c r="AL1648" i="3"/>
  <c r="AK1648" i="3"/>
  <c r="AJ1648" i="3"/>
  <c r="AI1648" i="3"/>
  <c r="AH1648" i="3"/>
  <c r="AP1647" i="3"/>
  <c r="AM1647" i="3"/>
  <c r="AL1647" i="3"/>
  <c r="AK1647" i="3"/>
  <c r="AJ1647" i="3"/>
  <c r="AI1647" i="3"/>
  <c r="AH1647" i="3"/>
  <c r="AP1646" i="3"/>
  <c r="AM1646" i="3"/>
  <c r="AL1646" i="3"/>
  <c r="AK1646" i="3"/>
  <c r="AJ1646" i="3"/>
  <c r="AI1646" i="3"/>
  <c r="AH1646" i="3"/>
  <c r="AP1645" i="3"/>
  <c r="AM1645" i="3"/>
  <c r="AL1645" i="3"/>
  <c r="AK1645" i="3"/>
  <c r="AJ1645" i="3"/>
  <c r="AI1645" i="3"/>
  <c r="AH1645" i="3"/>
  <c r="AP1644" i="3"/>
  <c r="AM1644" i="3"/>
  <c r="AL1644" i="3"/>
  <c r="AK1644" i="3"/>
  <c r="AJ1644" i="3"/>
  <c r="AI1644" i="3"/>
  <c r="AH1644" i="3"/>
  <c r="AP1643" i="3"/>
  <c r="AM1643" i="3"/>
  <c r="AL1643" i="3"/>
  <c r="AK1643" i="3"/>
  <c r="AJ1643" i="3"/>
  <c r="AI1643" i="3"/>
  <c r="AH1643" i="3"/>
  <c r="AP1642" i="3"/>
  <c r="AM1642" i="3"/>
  <c r="AL1642" i="3"/>
  <c r="AK1642" i="3"/>
  <c r="AJ1642" i="3"/>
  <c r="AI1642" i="3"/>
  <c r="AH1642" i="3"/>
  <c r="AP1641" i="3"/>
  <c r="AM1641" i="3"/>
  <c r="AL1641" i="3"/>
  <c r="AK1641" i="3"/>
  <c r="AJ1641" i="3"/>
  <c r="AI1641" i="3"/>
  <c r="AH1641" i="3"/>
  <c r="AP1640" i="3"/>
  <c r="AM1640" i="3"/>
  <c r="AL1640" i="3"/>
  <c r="AK1640" i="3"/>
  <c r="AJ1640" i="3"/>
  <c r="AI1640" i="3"/>
  <c r="AH1640" i="3"/>
  <c r="AP1639" i="3"/>
  <c r="AM1639" i="3"/>
  <c r="AL1639" i="3"/>
  <c r="AK1639" i="3"/>
  <c r="AJ1639" i="3"/>
  <c r="AI1639" i="3"/>
  <c r="AH1639" i="3"/>
  <c r="AP1638" i="3"/>
  <c r="AM1638" i="3"/>
  <c r="AL1638" i="3"/>
  <c r="AK1638" i="3"/>
  <c r="AJ1638" i="3"/>
  <c r="AI1638" i="3"/>
  <c r="AH1638" i="3"/>
  <c r="AP1637" i="3"/>
  <c r="AM1637" i="3"/>
  <c r="AL1637" i="3"/>
  <c r="AK1637" i="3"/>
  <c r="AJ1637" i="3"/>
  <c r="AI1637" i="3"/>
  <c r="AH1637" i="3"/>
  <c r="AP1636" i="3"/>
  <c r="AM1636" i="3"/>
  <c r="AL1636" i="3"/>
  <c r="AK1636" i="3"/>
  <c r="AJ1636" i="3"/>
  <c r="AI1636" i="3"/>
  <c r="AH1636" i="3"/>
  <c r="AP1635" i="3"/>
  <c r="AM1635" i="3"/>
  <c r="AL1635" i="3"/>
  <c r="AK1635" i="3"/>
  <c r="AJ1635" i="3"/>
  <c r="AI1635" i="3"/>
  <c r="AH1635" i="3"/>
  <c r="AP1634" i="3"/>
  <c r="AM1634" i="3"/>
  <c r="AL1634" i="3"/>
  <c r="AK1634" i="3"/>
  <c r="AJ1634" i="3"/>
  <c r="AI1634" i="3"/>
  <c r="AH1634" i="3"/>
  <c r="AP1633" i="3"/>
  <c r="AM1633" i="3"/>
  <c r="AL1633" i="3"/>
  <c r="AK1633" i="3"/>
  <c r="AJ1633" i="3"/>
  <c r="AI1633" i="3"/>
  <c r="AH1633" i="3"/>
  <c r="AP1632" i="3"/>
  <c r="AM1632" i="3"/>
  <c r="AL1632" i="3"/>
  <c r="AK1632" i="3"/>
  <c r="AJ1632" i="3"/>
  <c r="AI1632" i="3"/>
  <c r="AH1632" i="3"/>
  <c r="AP1631" i="3"/>
  <c r="AM1631" i="3"/>
  <c r="AL1631" i="3"/>
  <c r="AK1631" i="3"/>
  <c r="AJ1631" i="3"/>
  <c r="AI1631" i="3"/>
  <c r="AH1631" i="3"/>
  <c r="AP1630" i="3"/>
  <c r="AM1630" i="3"/>
  <c r="AL1630" i="3"/>
  <c r="AK1630" i="3"/>
  <c r="AJ1630" i="3"/>
  <c r="AI1630" i="3"/>
  <c r="AH1630" i="3"/>
  <c r="AP1629" i="3"/>
  <c r="AM1629" i="3"/>
  <c r="AL1629" i="3"/>
  <c r="AK1629" i="3"/>
  <c r="AJ1629" i="3"/>
  <c r="AI1629" i="3"/>
  <c r="AH1629" i="3"/>
  <c r="AP1628" i="3"/>
  <c r="AM1628" i="3"/>
  <c r="AL1628" i="3"/>
  <c r="AK1628" i="3"/>
  <c r="AJ1628" i="3"/>
  <c r="AI1628" i="3"/>
  <c r="AH1628" i="3"/>
  <c r="AP1627" i="3"/>
  <c r="AM1627" i="3"/>
  <c r="AL1627" i="3"/>
  <c r="AK1627" i="3"/>
  <c r="AJ1627" i="3"/>
  <c r="AI1627" i="3"/>
  <c r="AH1627" i="3"/>
  <c r="AP1626" i="3"/>
  <c r="AM1626" i="3"/>
  <c r="AL1626" i="3"/>
  <c r="AK1626" i="3"/>
  <c r="AJ1626" i="3"/>
  <c r="AI1626" i="3"/>
  <c r="AH1626" i="3"/>
  <c r="AP1625" i="3"/>
  <c r="AM1625" i="3"/>
  <c r="AL1625" i="3"/>
  <c r="AK1625" i="3"/>
  <c r="AJ1625" i="3"/>
  <c r="AI1625" i="3"/>
  <c r="AH1625" i="3"/>
  <c r="AP1624" i="3"/>
  <c r="AM1624" i="3"/>
  <c r="AL1624" i="3"/>
  <c r="AK1624" i="3"/>
  <c r="AJ1624" i="3"/>
  <c r="AI1624" i="3"/>
  <c r="AH1624" i="3"/>
  <c r="AP1623" i="3"/>
  <c r="AM1623" i="3"/>
  <c r="AL1623" i="3"/>
  <c r="AK1623" i="3"/>
  <c r="AJ1623" i="3"/>
  <c r="AI1623" i="3"/>
  <c r="AH1623" i="3"/>
  <c r="AP1622" i="3"/>
  <c r="AM1622" i="3"/>
  <c r="AL1622" i="3"/>
  <c r="AK1622" i="3"/>
  <c r="AJ1622" i="3"/>
  <c r="AI1622" i="3"/>
  <c r="AH1622" i="3"/>
  <c r="AP1621" i="3"/>
  <c r="AM1621" i="3"/>
  <c r="AL1621" i="3"/>
  <c r="AK1621" i="3"/>
  <c r="AJ1621" i="3"/>
  <c r="AI1621" i="3"/>
  <c r="AH1621" i="3"/>
  <c r="AP1620" i="3"/>
  <c r="AM1620" i="3"/>
  <c r="AL1620" i="3"/>
  <c r="AK1620" i="3"/>
  <c r="AJ1620" i="3"/>
  <c r="AI1620" i="3"/>
  <c r="AH1620" i="3"/>
  <c r="AP1619" i="3"/>
  <c r="AM1619" i="3"/>
  <c r="AL1619" i="3"/>
  <c r="AK1619" i="3"/>
  <c r="AJ1619" i="3"/>
  <c r="AI1619" i="3"/>
  <c r="AH1619" i="3"/>
  <c r="AP1618" i="3"/>
  <c r="AM1618" i="3"/>
  <c r="AL1618" i="3"/>
  <c r="AK1618" i="3"/>
  <c r="AJ1618" i="3"/>
  <c r="AI1618" i="3"/>
  <c r="AH1618" i="3"/>
  <c r="AP1617" i="3"/>
  <c r="AM1617" i="3"/>
  <c r="AL1617" i="3"/>
  <c r="AK1617" i="3"/>
  <c r="AJ1617" i="3"/>
  <c r="AI1617" i="3"/>
  <c r="AH1617" i="3"/>
  <c r="AP1616" i="3"/>
  <c r="AM1616" i="3"/>
  <c r="AL1616" i="3"/>
  <c r="AK1616" i="3"/>
  <c r="AJ1616" i="3"/>
  <c r="AI1616" i="3"/>
  <c r="AH1616" i="3"/>
  <c r="AP1615" i="3"/>
  <c r="AM1615" i="3"/>
  <c r="AL1615" i="3"/>
  <c r="AK1615" i="3"/>
  <c r="AJ1615" i="3"/>
  <c r="AI1615" i="3"/>
  <c r="AH1615" i="3"/>
  <c r="AP1614" i="3"/>
  <c r="AM1614" i="3"/>
  <c r="AL1614" i="3"/>
  <c r="AK1614" i="3"/>
  <c r="AJ1614" i="3"/>
  <c r="AI1614" i="3"/>
  <c r="AH1614" i="3"/>
  <c r="AP1613" i="3"/>
  <c r="AM1613" i="3"/>
  <c r="AL1613" i="3"/>
  <c r="AK1613" i="3"/>
  <c r="AJ1613" i="3"/>
  <c r="AI1613" i="3"/>
  <c r="AH1613" i="3"/>
  <c r="AP1612" i="3"/>
  <c r="AM1612" i="3"/>
  <c r="AL1612" i="3"/>
  <c r="AK1612" i="3"/>
  <c r="AJ1612" i="3"/>
  <c r="AI1612" i="3"/>
  <c r="AH1612" i="3"/>
  <c r="AP1611" i="3"/>
  <c r="AM1611" i="3"/>
  <c r="AL1611" i="3"/>
  <c r="AK1611" i="3"/>
  <c r="AJ1611" i="3"/>
  <c r="AI1611" i="3"/>
  <c r="AH1611" i="3"/>
  <c r="AP1610" i="3"/>
  <c r="AM1610" i="3"/>
  <c r="AL1610" i="3"/>
  <c r="AK1610" i="3"/>
  <c r="AJ1610" i="3"/>
  <c r="AI1610" i="3"/>
  <c r="AH1610" i="3"/>
  <c r="AP1609" i="3"/>
  <c r="AM1609" i="3"/>
  <c r="AL1609" i="3"/>
  <c r="AK1609" i="3"/>
  <c r="AJ1609" i="3"/>
  <c r="AI1609" i="3"/>
  <c r="AH1609" i="3"/>
  <c r="AP1608" i="3"/>
  <c r="AM1608" i="3"/>
  <c r="AL1608" i="3"/>
  <c r="AK1608" i="3"/>
  <c r="AJ1608" i="3"/>
  <c r="AI1608" i="3"/>
  <c r="AH1608" i="3"/>
  <c r="AP1607" i="3"/>
  <c r="AM1607" i="3"/>
  <c r="AL1607" i="3"/>
  <c r="AK1607" i="3"/>
  <c r="AJ1607" i="3"/>
  <c r="AI1607" i="3"/>
  <c r="AH1607" i="3"/>
  <c r="AP1606" i="3"/>
  <c r="AM1606" i="3"/>
  <c r="AL1606" i="3"/>
  <c r="AK1606" i="3"/>
  <c r="AJ1606" i="3"/>
  <c r="AI1606" i="3"/>
  <c r="AH1606" i="3"/>
  <c r="AP1605" i="3"/>
  <c r="AM1605" i="3"/>
  <c r="AL1605" i="3"/>
  <c r="AK1605" i="3"/>
  <c r="AJ1605" i="3"/>
  <c r="AI1605" i="3"/>
  <c r="AH1605" i="3"/>
  <c r="AP1604" i="3"/>
  <c r="AM1604" i="3"/>
  <c r="AL1604" i="3"/>
  <c r="AK1604" i="3"/>
  <c r="AJ1604" i="3"/>
  <c r="AI1604" i="3"/>
  <c r="AH1604" i="3"/>
  <c r="AP1603" i="3"/>
  <c r="AM1603" i="3"/>
  <c r="AL1603" i="3"/>
  <c r="AK1603" i="3"/>
  <c r="AJ1603" i="3"/>
  <c r="AI1603" i="3"/>
  <c r="AH1603" i="3"/>
  <c r="AP1602" i="3"/>
  <c r="AM1602" i="3"/>
  <c r="AL1602" i="3"/>
  <c r="AK1602" i="3"/>
  <c r="AJ1602" i="3"/>
  <c r="AI1602" i="3"/>
  <c r="AH1602" i="3"/>
  <c r="AP1601" i="3"/>
  <c r="AM1601" i="3"/>
  <c r="AL1601" i="3"/>
  <c r="AK1601" i="3"/>
  <c r="AJ1601" i="3"/>
  <c r="AI1601" i="3"/>
  <c r="AH1601" i="3"/>
  <c r="AP1600" i="3"/>
  <c r="AM1600" i="3"/>
  <c r="AL1600" i="3"/>
  <c r="AK1600" i="3"/>
  <c r="AJ1600" i="3"/>
  <c r="AI1600" i="3"/>
  <c r="AH1600" i="3"/>
  <c r="AP1599" i="3"/>
  <c r="AM1599" i="3"/>
  <c r="AL1599" i="3"/>
  <c r="AK1599" i="3"/>
  <c r="AJ1599" i="3"/>
  <c r="AI1599" i="3"/>
  <c r="AH1599" i="3"/>
  <c r="AP1598" i="3"/>
  <c r="AM1598" i="3"/>
  <c r="AL1598" i="3"/>
  <c r="AK1598" i="3"/>
  <c r="AJ1598" i="3"/>
  <c r="AI1598" i="3"/>
  <c r="AH1598" i="3"/>
  <c r="AP1597" i="3"/>
  <c r="AM1597" i="3"/>
  <c r="AL1597" i="3"/>
  <c r="AK1597" i="3"/>
  <c r="AJ1597" i="3"/>
  <c r="AI1597" i="3"/>
  <c r="AH1597" i="3"/>
  <c r="AP1596" i="3"/>
  <c r="AM1596" i="3"/>
  <c r="AL1596" i="3"/>
  <c r="AK1596" i="3"/>
  <c r="AJ1596" i="3"/>
  <c r="AI1596" i="3"/>
  <c r="AH1596" i="3"/>
  <c r="AP1595" i="3"/>
  <c r="AM1595" i="3"/>
  <c r="AL1595" i="3"/>
  <c r="AK1595" i="3"/>
  <c r="AJ1595" i="3"/>
  <c r="AI1595" i="3"/>
  <c r="AH1595" i="3"/>
  <c r="AP1594" i="3"/>
  <c r="AM1594" i="3"/>
  <c r="AL1594" i="3"/>
  <c r="AK1594" i="3"/>
  <c r="AJ1594" i="3"/>
  <c r="AI1594" i="3"/>
  <c r="AH1594" i="3"/>
  <c r="AP1593" i="3"/>
  <c r="AM1593" i="3"/>
  <c r="AL1593" i="3"/>
  <c r="AK1593" i="3"/>
  <c r="AJ1593" i="3"/>
  <c r="AI1593" i="3"/>
  <c r="AH1593" i="3"/>
  <c r="AP1592" i="3"/>
  <c r="AM1592" i="3"/>
  <c r="AL1592" i="3"/>
  <c r="AK1592" i="3"/>
  <c r="AJ1592" i="3"/>
  <c r="AI1592" i="3"/>
  <c r="AH1592" i="3"/>
  <c r="AP1591" i="3"/>
  <c r="AM1591" i="3"/>
  <c r="AL1591" i="3"/>
  <c r="AK1591" i="3"/>
  <c r="AJ1591" i="3"/>
  <c r="AI1591" i="3"/>
  <c r="AH1591" i="3"/>
  <c r="AP1590" i="3"/>
  <c r="AM1590" i="3"/>
  <c r="AL1590" i="3"/>
  <c r="AK1590" i="3"/>
  <c r="AJ1590" i="3"/>
  <c r="AI1590" i="3"/>
  <c r="AH1590" i="3"/>
  <c r="AP1589" i="3"/>
  <c r="AM1589" i="3"/>
  <c r="AL1589" i="3"/>
  <c r="AK1589" i="3"/>
  <c r="AJ1589" i="3"/>
  <c r="AI1589" i="3"/>
  <c r="AH1589" i="3"/>
  <c r="AP1588" i="3"/>
  <c r="AM1588" i="3"/>
  <c r="AL1588" i="3"/>
  <c r="AK1588" i="3"/>
  <c r="AJ1588" i="3"/>
  <c r="AI1588" i="3"/>
  <c r="AH1588" i="3"/>
  <c r="AP1587" i="3"/>
  <c r="AM1587" i="3"/>
  <c r="AL1587" i="3"/>
  <c r="AK1587" i="3"/>
  <c r="AJ1587" i="3"/>
  <c r="AI1587" i="3"/>
  <c r="AH1587" i="3"/>
  <c r="AP1586" i="3"/>
  <c r="AM1586" i="3"/>
  <c r="AL1586" i="3"/>
  <c r="AK1586" i="3"/>
  <c r="AJ1586" i="3"/>
  <c r="AI1586" i="3"/>
  <c r="AH1586" i="3"/>
  <c r="AP1585" i="3"/>
  <c r="AM1585" i="3"/>
  <c r="AL1585" i="3"/>
  <c r="AK1585" i="3"/>
  <c r="AJ1585" i="3"/>
  <c r="AI1585" i="3"/>
  <c r="AH1585" i="3"/>
  <c r="AP1584" i="3"/>
  <c r="AM1584" i="3"/>
  <c r="AL1584" i="3"/>
  <c r="AK1584" i="3"/>
  <c r="AJ1584" i="3"/>
  <c r="AI1584" i="3"/>
  <c r="AH1584" i="3"/>
  <c r="AP1583" i="3"/>
  <c r="AM1583" i="3"/>
  <c r="AL1583" i="3"/>
  <c r="AK1583" i="3"/>
  <c r="AJ1583" i="3"/>
  <c r="AI1583" i="3"/>
  <c r="AH1583" i="3"/>
  <c r="AP1582" i="3"/>
  <c r="AM1582" i="3"/>
  <c r="AL1582" i="3"/>
  <c r="AK1582" i="3"/>
  <c r="AJ1582" i="3"/>
  <c r="AI1582" i="3"/>
  <c r="AH1582" i="3"/>
  <c r="AP1581" i="3"/>
  <c r="AM1581" i="3"/>
  <c r="AL1581" i="3"/>
  <c r="AK1581" i="3"/>
  <c r="AJ1581" i="3"/>
  <c r="AI1581" i="3"/>
  <c r="AH1581" i="3"/>
  <c r="AP1580" i="3"/>
  <c r="AM1580" i="3"/>
  <c r="AL1580" i="3"/>
  <c r="AK1580" i="3"/>
  <c r="AJ1580" i="3"/>
  <c r="AI1580" i="3"/>
  <c r="AH1580" i="3"/>
  <c r="AP1579" i="3"/>
  <c r="AM1579" i="3"/>
  <c r="AL1579" i="3"/>
  <c r="AK1579" i="3"/>
  <c r="AJ1579" i="3"/>
  <c r="AI1579" i="3"/>
  <c r="AH1579" i="3"/>
  <c r="AP1578" i="3"/>
  <c r="AM1578" i="3"/>
  <c r="AL1578" i="3"/>
  <c r="AK1578" i="3"/>
  <c r="AJ1578" i="3"/>
  <c r="AI1578" i="3"/>
  <c r="AH1578" i="3"/>
  <c r="AP1577" i="3"/>
  <c r="AM1577" i="3"/>
  <c r="AL1577" i="3"/>
  <c r="AK1577" i="3"/>
  <c r="AJ1577" i="3"/>
  <c r="AI1577" i="3"/>
  <c r="AH1577" i="3"/>
  <c r="AP1576" i="3"/>
  <c r="AM1576" i="3"/>
  <c r="AL1576" i="3"/>
  <c r="AK1576" i="3"/>
  <c r="AJ1576" i="3"/>
  <c r="AI1576" i="3"/>
  <c r="AH1576" i="3"/>
  <c r="AP1575" i="3"/>
  <c r="AM1575" i="3"/>
  <c r="AL1575" i="3"/>
  <c r="AK1575" i="3"/>
  <c r="AJ1575" i="3"/>
  <c r="AI1575" i="3"/>
  <c r="AH1575" i="3"/>
  <c r="AP1574" i="3"/>
  <c r="AM1574" i="3"/>
  <c r="AL1574" i="3"/>
  <c r="AK1574" i="3"/>
  <c r="AJ1574" i="3"/>
  <c r="AI1574" i="3"/>
  <c r="AH1574" i="3"/>
  <c r="AP1573" i="3"/>
  <c r="AM1573" i="3"/>
  <c r="AL1573" i="3"/>
  <c r="AK1573" i="3"/>
  <c r="AJ1573" i="3"/>
  <c r="AI1573" i="3"/>
  <c r="AH1573" i="3"/>
  <c r="AP1572" i="3"/>
  <c r="AM1572" i="3"/>
  <c r="AL1572" i="3"/>
  <c r="AK1572" i="3"/>
  <c r="AJ1572" i="3"/>
  <c r="AI1572" i="3"/>
  <c r="AH1572" i="3"/>
  <c r="AP1571" i="3"/>
  <c r="AM1571" i="3"/>
  <c r="AL1571" i="3"/>
  <c r="AK1571" i="3"/>
  <c r="AJ1571" i="3"/>
  <c r="AI1571" i="3"/>
  <c r="AH1571" i="3"/>
  <c r="AP1570" i="3"/>
  <c r="AM1570" i="3"/>
  <c r="AL1570" i="3"/>
  <c r="AK1570" i="3"/>
  <c r="AJ1570" i="3"/>
  <c r="AI1570" i="3"/>
  <c r="AH1570" i="3"/>
  <c r="AP1569" i="3"/>
  <c r="AM1569" i="3"/>
  <c r="AL1569" i="3"/>
  <c r="AK1569" i="3"/>
  <c r="AJ1569" i="3"/>
  <c r="AI1569" i="3"/>
  <c r="AH1569" i="3"/>
  <c r="AP1568" i="3"/>
  <c r="AM1568" i="3"/>
  <c r="AL1568" i="3"/>
  <c r="AK1568" i="3"/>
  <c r="AJ1568" i="3"/>
  <c r="AI1568" i="3"/>
  <c r="AH1568" i="3"/>
  <c r="AP1567" i="3"/>
  <c r="AM1567" i="3"/>
  <c r="AL1567" i="3"/>
  <c r="AK1567" i="3"/>
  <c r="AJ1567" i="3"/>
  <c r="AI1567" i="3"/>
  <c r="AH1567" i="3"/>
  <c r="AP1566" i="3"/>
  <c r="AM1566" i="3"/>
  <c r="AL1566" i="3"/>
  <c r="AK1566" i="3"/>
  <c r="AJ1566" i="3"/>
  <c r="AI1566" i="3"/>
  <c r="AH1566" i="3"/>
  <c r="AP1565" i="3"/>
  <c r="AM1565" i="3"/>
  <c r="AL1565" i="3"/>
  <c r="AK1565" i="3"/>
  <c r="AJ1565" i="3"/>
  <c r="AI1565" i="3"/>
  <c r="AH1565" i="3"/>
  <c r="AP1564" i="3"/>
  <c r="AM1564" i="3"/>
  <c r="AL1564" i="3"/>
  <c r="AK1564" i="3"/>
  <c r="AJ1564" i="3"/>
  <c r="AI1564" i="3"/>
  <c r="AH1564" i="3"/>
  <c r="AP1563" i="3"/>
  <c r="AM1563" i="3"/>
  <c r="AL1563" i="3"/>
  <c r="AK1563" i="3"/>
  <c r="AJ1563" i="3"/>
  <c r="AI1563" i="3"/>
  <c r="AH1563" i="3"/>
  <c r="AP1562" i="3"/>
  <c r="AM1562" i="3"/>
  <c r="AL1562" i="3"/>
  <c r="AK1562" i="3"/>
  <c r="AJ1562" i="3"/>
  <c r="AI1562" i="3"/>
  <c r="AH1562" i="3"/>
  <c r="AP1561" i="3"/>
  <c r="AM1561" i="3"/>
  <c r="AL1561" i="3"/>
  <c r="AK1561" i="3"/>
  <c r="AJ1561" i="3"/>
  <c r="AI1561" i="3"/>
  <c r="AH1561" i="3"/>
  <c r="AP1560" i="3"/>
  <c r="AM1560" i="3"/>
  <c r="AL1560" i="3"/>
  <c r="AK1560" i="3"/>
  <c r="AJ1560" i="3"/>
  <c r="AI1560" i="3"/>
  <c r="AH1560" i="3"/>
  <c r="AP1559" i="3"/>
  <c r="AM1559" i="3"/>
  <c r="AL1559" i="3"/>
  <c r="AK1559" i="3"/>
  <c r="AJ1559" i="3"/>
  <c r="AI1559" i="3"/>
  <c r="AH1559" i="3"/>
  <c r="AP1558" i="3"/>
  <c r="AM1558" i="3"/>
  <c r="AL1558" i="3"/>
  <c r="AK1558" i="3"/>
  <c r="AJ1558" i="3"/>
  <c r="AI1558" i="3"/>
  <c r="AH1558" i="3"/>
  <c r="AP1557" i="3"/>
  <c r="AM1557" i="3"/>
  <c r="AL1557" i="3"/>
  <c r="AK1557" i="3"/>
  <c r="AJ1557" i="3"/>
  <c r="AI1557" i="3"/>
  <c r="AH1557" i="3"/>
  <c r="AP1556" i="3"/>
  <c r="AM1556" i="3"/>
  <c r="AL1556" i="3"/>
  <c r="AK1556" i="3"/>
  <c r="AJ1556" i="3"/>
  <c r="AI1556" i="3"/>
  <c r="AH1556" i="3"/>
  <c r="AP1555" i="3"/>
  <c r="AM1555" i="3"/>
  <c r="AL1555" i="3"/>
  <c r="AK1555" i="3"/>
  <c r="AJ1555" i="3"/>
  <c r="AI1555" i="3"/>
  <c r="AH1555" i="3"/>
  <c r="AP1554" i="3"/>
  <c r="AM1554" i="3"/>
  <c r="AL1554" i="3"/>
  <c r="AK1554" i="3"/>
  <c r="AJ1554" i="3"/>
  <c r="AI1554" i="3"/>
  <c r="AH1554" i="3"/>
  <c r="AP1553" i="3"/>
  <c r="AM1553" i="3"/>
  <c r="AL1553" i="3"/>
  <c r="AK1553" i="3"/>
  <c r="AJ1553" i="3"/>
  <c r="AI1553" i="3"/>
  <c r="AH1553" i="3"/>
  <c r="AP1552" i="3"/>
  <c r="AM1552" i="3"/>
  <c r="AL1552" i="3"/>
  <c r="AK1552" i="3"/>
  <c r="AJ1552" i="3"/>
  <c r="AI1552" i="3"/>
  <c r="AH1552" i="3"/>
  <c r="AP1551" i="3"/>
  <c r="AM1551" i="3"/>
  <c r="AL1551" i="3"/>
  <c r="AK1551" i="3"/>
  <c r="AJ1551" i="3"/>
  <c r="AI1551" i="3"/>
  <c r="AH1551" i="3"/>
  <c r="AP1550" i="3"/>
  <c r="AM1550" i="3"/>
  <c r="AL1550" i="3"/>
  <c r="AK1550" i="3"/>
  <c r="AJ1550" i="3"/>
  <c r="AI1550" i="3"/>
  <c r="AH1550" i="3"/>
  <c r="AP1549" i="3"/>
  <c r="AM1549" i="3"/>
  <c r="AL1549" i="3"/>
  <c r="AK1549" i="3"/>
  <c r="AJ1549" i="3"/>
  <c r="AI1549" i="3"/>
  <c r="AH1549" i="3"/>
  <c r="AP1548" i="3"/>
  <c r="AM1548" i="3"/>
  <c r="AL1548" i="3"/>
  <c r="AK1548" i="3"/>
  <c r="AJ1548" i="3"/>
  <c r="AI1548" i="3"/>
  <c r="AH1548" i="3"/>
  <c r="AP1547" i="3"/>
  <c r="AM1547" i="3"/>
  <c r="AL1547" i="3"/>
  <c r="AK1547" i="3"/>
  <c r="AJ1547" i="3"/>
  <c r="AI1547" i="3"/>
  <c r="AH1547" i="3"/>
  <c r="AP1546" i="3"/>
  <c r="AM1546" i="3"/>
  <c r="AL1546" i="3"/>
  <c r="AK1546" i="3"/>
  <c r="AJ1546" i="3"/>
  <c r="AI1546" i="3"/>
  <c r="AH1546" i="3"/>
  <c r="AP1545" i="3"/>
  <c r="AM1545" i="3"/>
  <c r="AL1545" i="3"/>
  <c r="AK1545" i="3"/>
  <c r="AJ1545" i="3"/>
  <c r="AI1545" i="3"/>
  <c r="AH1545" i="3"/>
  <c r="AP1544" i="3"/>
  <c r="AM1544" i="3"/>
  <c r="AL1544" i="3"/>
  <c r="AK1544" i="3"/>
  <c r="AJ1544" i="3"/>
  <c r="AI1544" i="3"/>
  <c r="AH1544" i="3"/>
  <c r="AP1543" i="3"/>
  <c r="AM1543" i="3"/>
  <c r="AL1543" i="3"/>
  <c r="AK1543" i="3"/>
  <c r="AJ1543" i="3"/>
  <c r="AI1543" i="3"/>
  <c r="AH1543" i="3"/>
  <c r="AP1542" i="3"/>
  <c r="AM1542" i="3"/>
  <c r="AL1542" i="3"/>
  <c r="AK1542" i="3"/>
  <c r="AJ1542" i="3"/>
  <c r="AI1542" i="3"/>
  <c r="AH1542" i="3"/>
  <c r="AP1541" i="3"/>
  <c r="AM1541" i="3"/>
  <c r="AL1541" i="3"/>
  <c r="AK1541" i="3"/>
  <c r="AJ1541" i="3"/>
  <c r="AI1541" i="3"/>
  <c r="AH1541" i="3"/>
  <c r="AP1540" i="3"/>
  <c r="AM1540" i="3"/>
  <c r="AL1540" i="3"/>
  <c r="AK1540" i="3"/>
  <c r="AJ1540" i="3"/>
  <c r="AI1540" i="3"/>
  <c r="AH1540" i="3"/>
  <c r="AP1539" i="3"/>
  <c r="AM1539" i="3"/>
  <c r="AL1539" i="3"/>
  <c r="AK1539" i="3"/>
  <c r="AJ1539" i="3"/>
  <c r="AI1539" i="3"/>
  <c r="AH1539" i="3"/>
  <c r="AP1538" i="3"/>
  <c r="AM1538" i="3"/>
  <c r="AL1538" i="3"/>
  <c r="AK1538" i="3"/>
  <c r="AJ1538" i="3"/>
  <c r="AI1538" i="3"/>
  <c r="AH1538" i="3"/>
  <c r="AP1537" i="3"/>
  <c r="AM1537" i="3"/>
  <c r="AL1537" i="3"/>
  <c r="AK1537" i="3"/>
  <c r="AJ1537" i="3"/>
  <c r="AI1537" i="3"/>
  <c r="AH1537" i="3"/>
  <c r="AP1536" i="3"/>
  <c r="AM1536" i="3"/>
  <c r="AL1536" i="3"/>
  <c r="AK1536" i="3"/>
  <c r="AJ1536" i="3"/>
  <c r="AI1536" i="3"/>
  <c r="AH1536" i="3"/>
  <c r="AP1535" i="3"/>
  <c r="AM1535" i="3"/>
  <c r="AL1535" i="3"/>
  <c r="AK1535" i="3"/>
  <c r="AJ1535" i="3"/>
  <c r="AI1535" i="3"/>
  <c r="AH1535" i="3"/>
  <c r="AP1534" i="3"/>
  <c r="AM1534" i="3"/>
  <c r="AL1534" i="3"/>
  <c r="AK1534" i="3"/>
  <c r="AJ1534" i="3"/>
  <c r="AI1534" i="3"/>
  <c r="AH1534" i="3"/>
  <c r="AP1533" i="3"/>
  <c r="AM1533" i="3"/>
  <c r="AL1533" i="3"/>
  <c r="AK1533" i="3"/>
  <c r="AJ1533" i="3"/>
  <c r="AI1533" i="3"/>
  <c r="AH1533" i="3"/>
  <c r="AP1532" i="3"/>
  <c r="AM1532" i="3"/>
  <c r="AL1532" i="3"/>
  <c r="AK1532" i="3"/>
  <c r="AJ1532" i="3"/>
  <c r="AI1532" i="3"/>
  <c r="AH1532" i="3"/>
  <c r="AP1531" i="3"/>
  <c r="AM1531" i="3"/>
  <c r="AL1531" i="3"/>
  <c r="AK1531" i="3"/>
  <c r="AJ1531" i="3"/>
  <c r="AI1531" i="3"/>
  <c r="AH1531" i="3"/>
  <c r="AP1530" i="3"/>
  <c r="AM1530" i="3"/>
  <c r="AL1530" i="3"/>
  <c r="AK1530" i="3"/>
  <c r="AJ1530" i="3"/>
  <c r="AI1530" i="3"/>
  <c r="AH1530" i="3"/>
  <c r="AP1529" i="3"/>
  <c r="AM1529" i="3"/>
  <c r="AL1529" i="3"/>
  <c r="AK1529" i="3"/>
  <c r="AJ1529" i="3"/>
  <c r="AI1529" i="3"/>
  <c r="AH1529" i="3"/>
  <c r="AP1528" i="3"/>
  <c r="AM1528" i="3"/>
  <c r="AL1528" i="3"/>
  <c r="AK1528" i="3"/>
  <c r="AJ1528" i="3"/>
  <c r="AI1528" i="3"/>
  <c r="AH1528" i="3"/>
  <c r="AP1527" i="3"/>
  <c r="AM1527" i="3"/>
  <c r="AL1527" i="3"/>
  <c r="AK1527" i="3"/>
  <c r="AJ1527" i="3"/>
  <c r="AI1527" i="3"/>
  <c r="AH1527" i="3"/>
  <c r="AP1526" i="3"/>
  <c r="AM1526" i="3"/>
  <c r="AL1526" i="3"/>
  <c r="AK1526" i="3"/>
  <c r="AJ1526" i="3"/>
  <c r="AI1526" i="3"/>
  <c r="AH1526" i="3"/>
  <c r="AP1525" i="3"/>
  <c r="AM1525" i="3"/>
  <c r="AL1525" i="3"/>
  <c r="AK1525" i="3"/>
  <c r="AJ1525" i="3"/>
  <c r="AI1525" i="3"/>
  <c r="AH1525" i="3"/>
  <c r="AP1524" i="3"/>
  <c r="AM1524" i="3"/>
  <c r="AL1524" i="3"/>
  <c r="AK1524" i="3"/>
  <c r="AJ1524" i="3"/>
  <c r="AI1524" i="3"/>
  <c r="AH1524" i="3"/>
  <c r="AP1523" i="3"/>
  <c r="AM1523" i="3"/>
  <c r="AL1523" i="3"/>
  <c r="AK1523" i="3"/>
  <c r="AJ1523" i="3"/>
  <c r="AI1523" i="3"/>
  <c r="AH1523" i="3"/>
  <c r="AP1522" i="3"/>
  <c r="AM1522" i="3"/>
  <c r="AL1522" i="3"/>
  <c r="AK1522" i="3"/>
  <c r="AJ1522" i="3"/>
  <c r="AI1522" i="3"/>
  <c r="AH1522" i="3"/>
  <c r="AP1521" i="3"/>
  <c r="AM1521" i="3"/>
  <c r="AL1521" i="3"/>
  <c r="AK1521" i="3"/>
  <c r="AJ1521" i="3"/>
  <c r="AI1521" i="3"/>
  <c r="AH1521" i="3"/>
  <c r="AP1520" i="3"/>
  <c r="AM1520" i="3"/>
  <c r="AL1520" i="3"/>
  <c r="AK1520" i="3"/>
  <c r="AJ1520" i="3"/>
  <c r="AI1520" i="3"/>
  <c r="AH1520" i="3"/>
  <c r="AP1519" i="3"/>
  <c r="AM1519" i="3"/>
  <c r="AL1519" i="3"/>
  <c r="AK1519" i="3"/>
  <c r="AJ1519" i="3"/>
  <c r="AI1519" i="3"/>
  <c r="AH1519" i="3"/>
  <c r="AP1518" i="3"/>
  <c r="AM1518" i="3"/>
  <c r="AL1518" i="3"/>
  <c r="AK1518" i="3"/>
  <c r="AJ1518" i="3"/>
  <c r="AI1518" i="3"/>
  <c r="AH1518" i="3"/>
  <c r="AP1517" i="3"/>
  <c r="AM1517" i="3"/>
  <c r="AL1517" i="3"/>
  <c r="AK1517" i="3"/>
  <c r="AJ1517" i="3"/>
  <c r="AI1517" i="3"/>
  <c r="AH1517" i="3"/>
  <c r="AP1516" i="3"/>
  <c r="AM1516" i="3"/>
  <c r="AL1516" i="3"/>
  <c r="AK1516" i="3"/>
  <c r="AJ1516" i="3"/>
  <c r="AI1516" i="3"/>
  <c r="AH1516" i="3"/>
  <c r="AP1515" i="3"/>
  <c r="AM1515" i="3"/>
  <c r="AL1515" i="3"/>
  <c r="AK1515" i="3"/>
  <c r="AJ1515" i="3"/>
  <c r="AI1515" i="3"/>
  <c r="AH1515" i="3"/>
  <c r="AP1514" i="3"/>
  <c r="AM1514" i="3"/>
  <c r="AL1514" i="3"/>
  <c r="AK1514" i="3"/>
  <c r="AJ1514" i="3"/>
  <c r="AI1514" i="3"/>
  <c r="AH1514" i="3"/>
  <c r="AP1513" i="3"/>
  <c r="AM1513" i="3"/>
  <c r="AL1513" i="3"/>
  <c r="AK1513" i="3"/>
  <c r="AJ1513" i="3"/>
  <c r="AI1513" i="3"/>
  <c r="AH1513" i="3"/>
  <c r="AP1512" i="3"/>
  <c r="AM1512" i="3"/>
  <c r="AL1512" i="3"/>
  <c r="AK1512" i="3"/>
  <c r="AJ1512" i="3"/>
  <c r="AI1512" i="3"/>
  <c r="AH1512" i="3"/>
  <c r="AP1511" i="3"/>
  <c r="AM1511" i="3"/>
  <c r="AL1511" i="3"/>
  <c r="AK1511" i="3"/>
  <c r="AJ1511" i="3"/>
  <c r="AI1511" i="3"/>
  <c r="AH1511" i="3"/>
  <c r="AP1510" i="3"/>
  <c r="AM1510" i="3"/>
  <c r="AL1510" i="3"/>
  <c r="AK1510" i="3"/>
  <c r="AJ1510" i="3"/>
  <c r="AI1510" i="3"/>
  <c r="AH1510" i="3"/>
  <c r="AP1509" i="3"/>
  <c r="AM1509" i="3"/>
  <c r="AL1509" i="3"/>
  <c r="AK1509" i="3"/>
  <c r="AJ1509" i="3"/>
  <c r="AI1509" i="3"/>
  <c r="AH1509" i="3"/>
  <c r="AP1508" i="3"/>
  <c r="AM1508" i="3"/>
  <c r="AL1508" i="3"/>
  <c r="AK1508" i="3"/>
  <c r="AJ1508" i="3"/>
  <c r="AI1508" i="3"/>
  <c r="AH1508" i="3"/>
  <c r="AP1507" i="3"/>
  <c r="AM1507" i="3"/>
  <c r="AL1507" i="3"/>
  <c r="AK1507" i="3"/>
  <c r="AJ1507" i="3"/>
  <c r="AI1507" i="3"/>
  <c r="AH1507" i="3"/>
  <c r="AP1506" i="3"/>
  <c r="AM1506" i="3"/>
  <c r="AL1506" i="3"/>
  <c r="AK1506" i="3"/>
  <c r="AJ1506" i="3"/>
  <c r="AI1506" i="3"/>
  <c r="AH1506" i="3"/>
  <c r="AP1505" i="3"/>
  <c r="AM1505" i="3"/>
  <c r="AL1505" i="3"/>
  <c r="AK1505" i="3"/>
  <c r="AJ1505" i="3"/>
  <c r="AI1505" i="3"/>
  <c r="AH1505" i="3"/>
  <c r="AP1504" i="3"/>
  <c r="AM1504" i="3"/>
  <c r="AL1504" i="3"/>
  <c r="AK1504" i="3"/>
  <c r="AJ1504" i="3"/>
  <c r="AI1504" i="3"/>
  <c r="AH1504" i="3"/>
  <c r="AP1503" i="3"/>
  <c r="AM1503" i="3"/>
  <c r="AL1503" i="3"/>
  <c r="AK1503" i="3"/>
  <c r="AJ1503" i="3"/>
  <c r="AI1503" i="3"/>
  <c r="AH1503" i="3"/>
  <c r="AP1502" i="3"/>
  <c r="AM1502" i="3"/>
  <c r="AL1502" i="3"/>
  <c r="AK1502" i="3"/>
  <c r="AJ1502" i="3"/>
  <c r="AI1502" i="3"/>
  <c r="AH1502" i="3"/>
  <c r="AP1501" i="3"/>
  <c r="AM1501" i="3"/>
  <c r="AL1501" i="3"/>
  <c r="AK1501" i="3"/>
  <c r="AJ1501" i="3"/>
  <c r="AI1501" i="3"/>
  <c r="AH1501" i="3"/>
  <c r="AP1500" i="3"/>
  <c r="AM1500" i="3"/>
  <c r="AL1500" i="3"/>
  <c r="AK1500" i="3"/>
  <c r="AJ1500" i="3"/>
  <c r="AI1500" i="3"/>
  <c r="AH1500" i="3"/>
  <c r="AP1499" i="3"/>
  <c r="AM1499" i="3"/>
  <c r="AL1499" i="3"/>
  <c r="AK1499" i="3"/>
  <c r="AJ1499" i="3"/>
  <c r="AI1499" i="3"/>
  <c r="AH1499" i="3"/>
  <c r="AP1498" i="3"/>
  <c r="AM1498" i="3"/>
  <c r="AL1498" i="3"/>
  <c r="AK1498" i="3"/>
  <c r="AJ1498" i="3"/>
  <c r="AI1498" i="3"/>
  <c r="AH1498" i="3"/>
  <c r="AP1497" i="3"/>
  <c r="AM1497" i="3"/>
  <c r="AL1497" i="3"/>
  <c r="AK1497" i="3"/>
  <c r="AJ1497" i="3"/>
  <c r="AI1497" i="3"/>
  <c r="AH1497" i="3"/>
  <c r="AP1496" i="3"/>
  <c r="AM1496" i="3"/>
  <c r="AL1496" i="3"/>
  <c r="AK1496" i="3"/>
  <c r="AJ1496" i="3"/>
  <c r="AI1496" i="3"/>
  <c r="AH1496" i="3"/>
  <c r="AP1495" i="3"/>
  <c r="AM1495" i="3"/>
  <c r="AL1495" i="3"/>
  <c r="AK1495" i="3"/>
  <c r="AJ1495" i="3"/>
  <c r="AI1495" i="3"/>
  <c r="AH1495" i="3"/>
  <c r="AP1494" i="3"/>
  <c r="AM1494" i="3"/>
  <c r="AL1494" i="3"/>
  <c r="AK1494" i="3"/>
  <c r="AJ1494" i="3"/>
  <c r="AI1494" i="3"/>
  <c r="AH1494" i="3"/>
  <c r="AP1493" i="3"/>
  <c r="AM1493" i="3"/>
  <c r="AL1493" i="3"/>
  <c r="AK1493" i="3"/>
  <c r="AJ1493" i="3"/>
  <c r="AI1493" i="3"/>
  <c r="AH1493" i="3"/>
  <c r="AP1492" i="3"/>
  <c r="AM1492" i="3"/>
  <c r="AL1492" i="3"/>
  <c r="AK1492" i="3"/>
  <c r="AJ1492" i="3"/>
  <c r="AI1492" i="3"/>
  <c r="AH1492" i="3"/>
  <c r="AP1491" i="3"/>
  <c r="AM1491" i="3"/>
  <c r="AL1491" i="3"/>
  <c r="AK1491" i="3"/>
  <c r="AJ1491" i="3"/>
  <c r="AI1491" i="3"/>
  <c r="AH1491" i="3"/>
  <c r="AP1490" i="3"/>
  <c r="AM1490" i="3"/>
  <c r="AL1490" i="3"/>
  <c r="AK1490" i="3"/>
  <c r="AJ1490" i="3"/>
  <c r="AI1490" i="3"/>
  <c r="AH1490" i="3"/>
  <c r="AP1489" i="3"/>
  <c r="AM1489" i="3"/>
  <c r="AL1489" i="3"/>
  <c r="AK1489" i="3"/>
  <c r="AJ1489" i="3"/>
  <c r="AI1489" i="3"/>
  <c r="AH1489" i="3"/>
  <c r="AP1488" i="3"/>
  <c r="AM1488" i="3"/>
  <c r="AL1488" i="3"/>
  <c r="AK1488" i="3"/>
  <c r="AJ1488" i="3"/>
  <c r="AI1488" i="3"/>
  <c r="AH1488" i="3"/>
  <c r="AP1487" i="3"/>
  <c r="AM1487" i="3"/>
  <c r="AL1487" i="3"/>
  <c r="AK1487" i="3"/>
  <c r="AJ1487" i="3"/>
  <c r="AI1487" i="3"/>
  <c r="AH1487" i="3"/>
  <c r="AP1486" i="3"/>
  <c r="AM1486" i="3"/>
  <c r="AL1486" i="3"/>
  <c r="AK1486" i="3"/>
  <c r="AJ1486" i="3"/>
  <c r="AI1486" i="3"/>
  <c r="AH1486" i="3"/>
  <c r="AP1485" i="3"/>
  <c r="AM1485" i="3"/>
  <c r="AL1485" i="3"/>
  <c r="AK1485" i="3"/>
  <c r="AJ1485" i="3"/>
  <c r="AI1485" i="3"/>
  <c r="AH1485" i="3"/>
  <c r="AP1484" i="3"/>
  <c r="AM1484" i="3"/>
  <c r="AL1484" i="3"/>
  <c r="AK1484" i="3"/>
  <c r="AJ1484" i="3"/>
  <c r="AI1484" i="3"/>
  <c r="AH1484" i="3"/>
  <c r="AP1483" i="3"/>
  <c r="AM1483" i="3"/>
  <c r="AL1483" i="3"/>
  <c r="AK1483" i="3"/>
  <c r="AJ1483" i="3"/>
  <c r="AI1483" i="3"/>
  <c r="AH1483" i="3"/>
  <c r="AP1482" i="3"/>
  <c r="AM1482" i="3"/>
  <c r="AL1482" i="3"/>
  <c r="AK1482" i="3"/>
  <c r="AJ1482" i="3"/>
  <c r="AI1482" i="3"/>
  <c r="AH1482" i="3"/>
  <c r="AP1481" i="3"/>
  <c r="AM1481" i="3"/>
  <c r="AL1481" i="3"/>
  <c r="AK1481" i="3"/>
  <c r="AJ1481" i="3"/>
  <c r="AI1481" i="3"/>
  <c r="AH1481" i="3"/>
  <c r="AP1480" i="3"/>
  <c r="AM1480" i="3"/>
  <c r="AL1480" i="3"/>
  <c r="AK1480" i="3"/>
  <c r="AJ1480" i="3"/>
  <c r="AI1480" i="3"/>
  <c r="AH1480" i="3"/>
  <c r="AP1479" i="3"/>
  <c r="AM1479" i="3"/>
  <c r="AL1479" i="3"/>
  <c r="AK1479" i="3"/>
  <c r="AJ1479" i="3"/>
  <c r="AI1479" i="3"/>
  <c r="AH1479" i="3"/>
  <c r="AP1478" i="3"/>
  <c r="AM1478" i="3"/>
  <c r="AL1478" i="3"/>
  <c r="AK1478" i="3"/>
  <c r="AJ1478" i="3"/>
  <c r="AI1478" i="3"/>
  <c r="AH1478" i="3"/>
  <c r="AP1477" i="3"/>
  <c r="AM1477" i="3"/>
  <c r="AL1477" i="3"/>
  <c r="AK1477" i="3"/>
  <c r="AJ1477" i="3"/>
  <c r="AI1477" i="3"/>
  <c r="AH1477" i="3"/>
  <c r="AP1476" i="3"/>
  <c r="AM1476" i="3"/>
  <c r="AL1476" i="3"/>
  <c r="AK1476" i="3"/>
  <c r="AJ1476" i="3"/>
  <c r="AI1476" i="3"/>
  <c r="AH1476" i="3"/>
  <c r="AP1475" i="3"/>
  <c r="AM1475" i="3"/>
  <c r="AL1475" i="3"/>
  <c r="AK1475" i="3"/>
  <c r="AJ1475" i="3"/>
  <c r="AI1475" i="3"/>
  <c r="AH1475" i="3"/>
  <c r="AP1474" i="3"/>
  <c r="AM1474" i="3"/>
  <c r="AL1474" i="3"/>
  <c r="AK1474" i="3"/>
  <c r="AJ1474" i="3"/>
  <c r="AI1474" i="3"/>
  <c r="AH1474" i="3"/>
  <c r="AP1473" i="3"/>
  <c r="AM1473" i="3"/>
  <c r="AL1473" i="3"/>
  <c r="AK1473" i="3"/>
  <c r="AJ1473" i="3"/>
  <c r="AI1473" i="3"/>
  <c r="AH1473" i="3"/>
  <c r="AP1472" i="3"/>
  <c r="AM1472" i="3"/>
  <c r="AL1472" i="3"/>
  <c r="AK1472" i="3"/>
  <c r="AJ1472" i="3"/>
  <c r="AI1472" i="3"/>
  <c r="AH1472" i="3"/>
  <c r="AP1471" i="3"/>
  <c r="AM1471" i="3"/>
  <c r="AL1471" i="3"/>
  <c r="AK1471" i="3"/>
  <c r="AJ1471" i="3"/>
  <c r="AI1471" i="3"/>
  <c r="AH1471" i="3"/>
  <c r="AP1470" i="3"/>
  <c r="AM1470" i="3"/>
  <c r="AL1470" i="3"/>
  <c r="AK1470" i="3"/>
  <c r="AJ1470" i="3"/>
  <c r="AI1470" i="3"/>
  <c r="AH1470" i="3"/>
  <c r="AP1469" i="3"/>
  <c r="AM1469" i="3"/>
  <c r="AL1469" i="3"/>
  <c r="AK1469" i="3"/>
  <c r="AJ1469" i="3"/>
  <c r="AI1469" i="3"/>
  <c r="AH1469" i="3"/>
  <c r="AP1468" i="3"/>
  <c r="AM1468" i="3"/>
  <c r="AL1468" i="3"/>
  <c r="AK1468" i="3"/>
  <c r="AJ1468" i="3"/>
  <c r="AI1468" i="3"/>
  <c r="AH1468" i="3"/>
  <c r="AP1467" i="3"/>
  <c r="AM1467" i="3"/>
  <c r="AL1467" i="3"/>
  <c r="AK1467" i="3"/>
  <c r="AJ1467" i="3"/>
  <c r="AI1467" i="3"/>
  <c r="AH1467" i="3"/>
  <c r="AP1466" i="3"/>
  <c r="AM1466" i="3"/>
  <c r="AL1466" i="3"/>
  <c r="AK1466" i="3"/>
  <c r="AJ1466" i="3"/>
  <c r="AI1466" i="3"/>
  <c r="AH1466" i="3"/>
  <c r="AP1465" i="3"/>
  <c r="AM1465" i="3"/>
  <c r="AL1465" i="3"/>
  <c r="AK1465" i="3"/>
  <c r="AJ1465" i="3"/>
  <c r="AI1465" i="3"/>
  <c r="AH1465" i="3"/>
  <c r="AP1464" i="3"/>
  <c r="AM1464" i="3"/>
  <c r="AL1464" i="3"/>
  <c r="AK1464" i="3"/>
  <c r="AJ1464" i="3"/>
  <c r="AI1464" i="3"/>
  <c r="AH1464" i="3"/>
  <c r="AP1463" i="3"/>
  <c r="AM1463" i="3"/>
  <c r="AL1463" i="3"/>
  <c r="AK1463" i="3"/>
  <c r="AJ1463" i="3"/>
  <c r="AI1463" i="3"/>
  <c r="AH1463" i="3"/>
  <c r="AP1462" i="3"/>
  <c r="AM1462" i="3"/>
  <c r="AL1462" i="3"/>
  <c r="AK1462" i="3"/>
  <c r="AJ1462" i="3"/>
  <c r="AI1462" i="3"/>
  <c r="AH1462" i="3"/>
  <c r="AP1461" i="3"/>
  <c r="AM1461" i="3"/>
  <c r="AL1461" i="3"/>
  <c r="AK1461" i="3"/>
  <c r="AJ1461" i="3"/>
  <c r="AI1461" i="3"/>
  <c r="AH1461" i="3"/>
  <c r="AP1460" i="3"/>
  <c r="AM1460" i="3"/>
  <c r="AL1460" i="3"/>
  <c r="AK1460" i="3"/>
  <c r="AJ1460" i="3"/>
  <c r="AI1460" i="3"/>
  <c r="AH1460" i="3"/>
  <c r="AP1459" i="3"/>
  <c r="AM1459" i="3"/>
  <c r="AL1459" i="3"/>
  <c r="AK1459" i="3"/>
  <c r="AJ1459" i="3"/>
  <c r="AI1459" i="3"/>
  <c r="AH1459" i="3"/>
  <c r="AP1458" i="3"/>
  <c r="AM1458" i="3"/>
  <c r="AL1458" i="3"/>
  <c r="AK1458" i="3"/>
  <c r="AJ1458" i="3"/>
  <c r="AI1458" i="3"/>
  <c r="AH1458" i="3"/>
  <c r="AP1457" i="3"/>
  <c r="AM1457" i="3"/>
  <c r="AL1457" i="3"/>
  <c r="AK1457" i="3"/>
  <c r="AJ1457" i="3"/>
  <c r="AI1457" i="3"/>
  <c r="AH1457" i="3"/>
  <c r="AP1456" i="3"/>
  <c r="AM1456" i="3"/>
  <c r="AL1456" i="3"/>
  <c r="AK1456" i="3"/>
  <c r="AJ1456" i="3"/>
  <c r="AI1456" i="3"/>
  <c r="AH1456" i="3"/>
  <c r="AP1455" i="3"/>
  <c r="AM1455" i="3"/>
  <c r="AL1455" i="3"/>
  <c r="AK1455" i="3"/>
  <c r="AJ1455" i="3"/>
  <c r="AI1455" i="3"/>
  <c r="AH1455" i="3"/>
  <c r="AP1454" i="3"/>
  <c r="AM1454" i="3"/>
  <c r="AL1454" i="3"/>
  <c r="AK1454" i="3"/>
  <c r="AJ1454" i="3"/>
  <c r="AI1454" i="3"/>
  <c r="AH1454" i="3"/>
  <c r="AP1453" i="3"/>
  <c r="AM1453" i="3"/>
  <c r="AL1453" i="3"/>
  <c r="AK1453" i="3"/>
  <c r="AJ1453" i="3"/>
  <c r="AI1453" i="3"/>
  <c r="AH1453" i="3"/>
  <c r="AP1452" i="3"/>
  <c r="AM1452" i="3"/>
  <c r="AL1452" i="3"/>
  <c r="AK1452" i="3"/>
  <c r="AJ1452" i="3"/>
  <c r="AI1452" i="3"/>
  <c r="AH1452" i="3"/>
  <c r="AP1451" i="3"/>
  <c r="AM1451" i="3"/>
  <c r="AL1451" i="3"/>
  <c r="AK1451" i="3"/>
  <c r="AJ1451" i="3"/>
  <c r="AI1451" i="3"/>
  <c r="AH1451" i="3"/>
  <c r="AP1450" i="3"/>
  <c r="AM1450" i="3"/>
  <c r="AL1450" i="3"/>
  <c r="AK1450" i="3"/>
  <c r="AJ1450" i="3"/>
  <c r="AI1450" i="3"/>
  <c r="AH1450" i="3"/>
  <c r="AP1449" i="3"/>
  <c r="AM1449" i="3"/>
  <c r="AL1449" i="3"/>
  <c r="AK1449" i="3"/>
  <c r="AJ1449" i="3"/>
  <c r="AI1449" i="3"/>
  <c r="AH1449" i="3"/>
  <c r="AP1448" i="3"/>
  <c r="AM1448" i="3"/>
  <c r="AL1448" i="3"/>
  <c r="AK1448" i="3"/>
  <c r="AJ1448" i="3"/>
  <c r="AI1448" i="3"/>
  <c r="AH1448" i="3"/>
  <c r="AP1447" i="3"/>
  <c r="AM1447" i="3"/>
  <c r="AL1447" i="3"/>
  <c r="AK1447" i="3"/>
  <c r="AJ1447" i="3"/>
  <c r="AI1447" i="3"/>
  <c r="AH1447" i="3"/>
  <c r="AP1446" i="3"/>
  <c r="AM1446" i="3"/>
  <c r="AL1446" i="3"/>
  <c r="AK1446" i="3"/>
  <c r="AJ1446" i="3"/>
  <c r="AI1446" i="3"/>
  <c r="AH1446" i="3"/>
  <c r="AP1445" i="3"/>
  <c r="AM1445" i="3"/>
  <c r="AL1445" i="3"/>
  <c r="AK1445" i="3"/>
  <c r="AJ1445" i="3"/>
  <c r="AI1445" i="3"/>
  <c r="AH1445" i="3"/>
  <c r="AP1444" i="3"/>
  <c r="AM1444" i="3"/>
  <c r="AL1444" i="3"/>
  <c r="AK1444" i="3"/>
  <c r="AJ1444" i="3"/>
  <c r="AI1444" i="3"/>
  <c r="AH1444" i="3"/>
  <c r="AP1443" i="3"/>
  <c r="AM1443" i="3"/>
  <c r="AL1443" i="3"/>
  <c r="AK1443" i="3"/>
  <c r="AJ1443" i="3"/>
  <c r="AI1443" i="3"/>
  <c r="AH1443" i="3"/>
  <c r="AP1442" i="3"/>
  <c r="AM1442" i="3"/>
  <c r="AL1442" i="3"/>
  <c r="AK1442" i="3"/>
  <c r="AJ1442" i="3"/>
  <c r="AI1442" i="3"/>
  <c r="AH1442" i="3"/>
  <c r="AP1441" i="3"/>
  <c r="AM1441" i="3"/>
  <c r="AL1441" i="3"/>
  <c r="AK1441" i="3"/>
  <c r="AJ1441" i="3"/>
  <c r="AI1441" i="3"/>
  <c r="AH1441" i="3"/>
  <c r="AP1440" i="3"/>
  <c r="AM1440" i="3"/>
  <c r="AL1440" i="3"/>
  <c r="AK1440" i="3"/>
  <c r="AJ1440" i="3"/>
  <c r="AI1440" i="3"/>
  <c r="AH1440" i="3"/>
  <c r="AP1439" i="3"/>
  <c r="AM1439" i="3"/>
  <c r="AL1439" i="3"/>
  <c r="AK1439" i="3"/>
  <c r="AJ1439" i="3"/>
  <c r="AI1439" i="3"/>
  <c r="AH1439" i="3"/>
  <c r="AP1438" i="3"/>
  <c r="AM1438" i="3"/>
  <c r="AL1438" i="3"/>
  <c r="AK1438" i="3"/>
  <c r="AJ1438" i="3"/>
  <c r="AI1438" i="3"/>
  <c r="AH1438" i="3"/>
  <c r="AP1437" i="3"/>
  <c r="AM1437" i="3"/>
  <c r="AL1437" i="3"/>
  <c r="AK1437" i="3"/>
  <c r="AJ1437" i="3"/>
  <c r="AI1437" i="3"/>
  <c r="AH1437" i="3"/>
  <c r="AP1436" i="3"/>
  <c r="AM1436" i="3"/>
  <c r="AL1436" i="3"/>
  <c r="AK1436" i="3"/>
  <c r="AJ1436" i="3"/>
  <c r="AI1436" i="3"/>
  <c r="AH1436" i="3"/>
  <c r="AP1435" i="3"/>
  <c r="AM1435" i="3"/>
  <c r="AL1435" i="3"/>
  <c r="AK1435" i="3"/>
  <c r="AJ1435" i="3"/>
  <c r="AI1435" i="3"/>
  <c r="AH1435" i="3"/>
  <c r="AP1434" i="3"/>
  <c r="AM1434" i="3"/>
  <c r="AL1434" i="3"/>
  <c r="AK1434" i="3"/>
  <c r="AJ1434" i="3"/>
  <c r="AI1434" i="3"/>
  <c r="AH1434" i="3"/>
  <c r="AP1433" i="3"/>
  <c r="AM1433" i="3"/>
  <c r="AL1433" i="3"/>
  <c r="AK1433" i="3"/>
  <c r="AJ1433" i="3"/>
  <c r="AI1433" i="3"/>
  <c r="AH1433" i="3"/>
  <c r="AP1432" i="3"/>
  <c r="AM1432" i="3"/>
  <c r="AL1432" i="3"/>
  <c r="AK1432" i="3"/>
  <c r="AJ1432" i="3"/>
  <c r="AI1432" i="3"/>
  <c r="AH1432" i="3"/>
  <c r="AP1431" i="3"/>
  <c r="AM1431" i="3"/>
  <c r="AL1431" i="3"/>
  <c r="AK1431" i="3"/>
  <c r="AJ1431" i="3"/>
  <c r="AI1431" i="3"/>
  <c r="AH1431" i="3"/>
  <c r="AP1430" i="3"/>
  <c r="AM1430" i="3"/>
  <c r="AL1430" i="3"/>
  <c r="AK1430" i="3"/>
  <c r="AJ1430" i="3"/>
  <c r="AI1430" i="3"/>
  <c r="AH1430" i="3"/>
  <c r="AP1429" i="3"/>
  <c r="AM1429" i="3"/>
  <c r="AL1429" i="3"/>
  <c r="AK1429" i="3"/>
  <c r="AJ1429" i="3"/>
  <c r="AI1429" i="3"/>
  <c r="AH1429" i="3"/>
  <c r="AP1428" i="3"/>
  <c r="AM1428" i="3"/>
  <c r="AL1428" i="3"/>
  <c r="AK1428" i="3"/>
  <c r="AJ1428" i="3"/>
  <c r="AI1428" i="3"/>
  <c r="AH1428" i="3"/>
  <c r="AP1427" i="3"/>
  <c r="AM1427" i="3"/>
  <c r="AL1427" i="3"/>
  <c r="AK1427" i="3"/>
  <c r="AJ1427" i="3"/>
  <c r="AI1427" i="3"/>
  <c r="AH1427" i="3"/>
  <c r="AP1426" i="3"/>
  <c r="AM1426" i="3"/>
  <c r="AL1426" i="3"/>
  <c r="AK1426" i="3"/>
  <c r="AJ1426" i="3"/>
  <c r="AI1426" i="3"/>
  <c r="AH1426" i="3"/>
  <c r="AP1425" i="3"/>
  <c r="AM1425" i="3"/>
  <c r="AL1425" i="3"/>
  <c r="AK1425" i="3"/>
  <c r="AJ1425" i="3"/>
  <c r="AI1425" i="3"/>
  <c r="AH1425" i="3"/>
  <c r="AP1424" i="3"/>
  <c r="AM1424" i="3"/>
  <c r="AL1424" i="3"/>
  <c r="AK1424" i="3"/>
  <c r="AJ1424" i="3"/>
  <c r="AI1424" i="3"/>
  <c r="AH1424" i="3"/>
  <c r="AP1423" i="3"/>
  <c r="AM1423" i="3"/>
  <c r="AL1423" i="3"/>
  <c r="AK1423" i="3"/>
  <c r="AJ1423" i="3"/>
  <c r="AI1423" i="3"/>
  <c r="AH1423" i="3"/>
  <c r="AP1422" i="3"/>
  <c r="AM1422" i="3"/>
  <c r="AL1422" i="3"/>
  <c r="AK1422" i="3"/>
  <c r="AJ1422" i="3"/>
  <c r="AI1422" i="3"/>
  <c r="AH1422" i="3"/>
  <c r="AP1421" i="3"/>
  <c r="AM1421" i="3"/>
  <c r="AL1421" i="3"/>
  <c r="AK1421" i="3"/>
  <c r="AJ1421" i="3"/>
  <c r="AI1421" i="3"/>
  <c r="AH1421" i="3"/>
  <c r="AP1420" i="3"/>
  <c r="AM1420" i="3"/>
  <c r="AL1420" i="3"/>
  <c r="AK1420" i="3"/>
  <c r="AJ1420" i="3"/>
  <c r="AI1420" i="3"/>
  <c r="AH1420" i="3"/>
  <c r="AP1419" i="3"/>
  <c r="AM1419" i="3"/>
  <c r="AL1419" i="3"/>
  <c r="AK1419" i="3"/>
  <c r="AJ1419" i="3"/>
  <c r="AI1419" i="3"/>
  <c r="AH1419" i="3"/>
  <c r="AP1418" i="3"/>
  <c r="AM1418" i="3"/>
  <c r="AL1418" i="3"/>
  <c r="AK1418" i="3"/>
  <c r="AJ1418" i="3"/>
  <c r="AI1418" i="3"/>
  <c r="AH1418" i="3"/>
  <c r="AP1417" i="3"/>
  <c r="AM1417" i="3"/>
  <c r="AL1417" i="3"/>
  <c r="AK1417" i="3"/>
  <c r="AJ1417" i="3"/>
  <c r="AI1417" i="3"/>
  <c r="AH1417" i="3"/>
  <c r="AP1416" i="3"/>
  <c r="AM1416" i="3"/>
  <c r="AL1416" i="3"/>
  <c r="AK1416" i="3"/>
  <c r="AJ1416" i="3"/>
  <c r="AI1416" i="3"/>
  <c r="AH1416" i="3"/>
  <c r="AP1415" i="3"/>
  <c r="AM1415" i="3"/>
  <c r="AL1415" i="3"/>
  <c r="AK1415" i="3"/>
  <c r="AJ1415" i="3"/>
  <c r="AI1415" i="3"/>
  <c r="AH1415" i="3"/>
  <c r="AP1414" i="3"/>
  <c r="AM1414" i="3"/>
  <c r="AL1414" i="3"/>
  <c r="AK1414" i="3"/>
  <c r="AJ1414" i="3"/>
  <c r="AI1414" i="3"/>
  <c r="AH1414" i="3"/>
  <c r="AP1413" i="3"/>
  <c r="AM1413" i="3"/>
  <c r="AL1413" i="3"/>
  <c r="AK1413" i="3"/>
  <c r="AJ1413" i="3"/>
  <c r="AI1413" i="3"/>
  <c r="AH1413" i="3"/>
  <c r="AP1412" i="3"/>
  <c r="AM1412" i="3"/>
  <c r="AL1412" i="3"/>
  <c r="AK1412" i="3"/>
  <c r="AJ1412" i="3"/>
  <c r="AI1412" i="3"/>
  <c r="AH1412" i="3"/>
  <c r="AP1411" i="3"/>
  <c r="AM1411" i="3"/>
  <c r="AL1411" i="3"/>
  <c r="AK1411" i="3"/>
  <c r="AJ1411" i="3"/>
  <c r="AI1411" i="3"/>
  <c r="AH1411" i="3"/>
  <c r="AP1410" i="3"/>
  <c r="AM1410" i="3"/>
  <c r="AL1410" i="3"/>
  <c r="AK1410" i="3"/>
  <c r="AJ1410" i="3"/>
  <c r="AI1410" i="3"/>
  <c r="AH1410" i="3"/>
  <c r="AP1409" i="3"/>
  <c r="AM1409" i="3"/>
  <c r="AL1409" i="3"/>
  <c r="AK1409" i="3"/>
  <c r="AJ1409" i="3"/>
  <c r="AI1409" i="3"/>
  <c r="AH1409" i="3"/>
  <c r="AP1408" i="3"/>
  <c r="AM1408" i="3"/>
  <c r="AL1408" i="3"/>
  <c r="AK1408" i="3"/>
  <c r="AJ1408" i="3"/>
  <c r="AI1408" i="3"/>
  <c r="AH1408" i="3"/>
  <c r="AP1407" i="3"/>
  <c r="AM1407" i="3"/>
  <c r="AL1407" i="3"/>
  <c r="AK1407" i="3"/>
  <c r="AJ1407" i="3"/>
  <c r="AI1407" i="3"/>
  <c r="AH1407" i="3"/>
  <c r="AP1406" i="3"/>
  <c r="AM1406" i="3"/>
  <c r="AL1406" i="3"/>
  <c r="AK1406" i="3"/>
  <c r="AJ1406" i="3"/>
  <c r="AI1406" i="3"/>
  <c r="AH1406" i="3"/>
  <c r="AP1405" i="3"/>
  <c r="AM1405" i="3"/>
  <c r="AL1405" i="3"/>
  <c r="AK1405" i="3"/>
  <c r="AJ1405" i="3"/>
  <c r="AI1405" i="3"/>
  <c r="AH1405" i="3"/>
  <c r="AP1404" i="3"/>
  <c r="AM1404" i="3"/>
  <c r="AL1404" i="3"/>
  <c r="AK1404" i="3"/>
  <c r="AJ1404" i="3"/>
  <c r="AI1404" i="3"/>
  <c r="AH1404" i="3"/>
  <c r="AP1403" i="3"/>
  <c r="AM1403" i="3"/>
  <c r="AL1403" i="3"/>
  <c r="AK1403" i="3"/>
  <c r="AJ1403" i="3"/>
  <c r="AI1403" i="3"/>
  <c r="AH1403" i="3"/>
  <c r="AP1402" i="3"/>
  <c r="AM1402" i="3"/>
  <c r="AL1402" i="3"/>
  <c r="AK1402" i="3"/>
  <c r="AJ1402" i="3"/>
  <c r="AI1402" i="3"/>
  <c r="AH1402" i="3"/>
  <c r="AP1401" i="3"/>
  <c r="AM1401" i="3"/>
  <c r="AL1401" i="3"/>
  <c r="AK1401" i="3"/>
  <c r="AJ1401" i="3"/>
  <c r="AI1401" i="3"/>
  <c r="AH1401" i="3"/>
  <c r="AP1400" i="3"/>
  <c r="AM1400" i="3"/>
  <c r="AL1400" i="3"/>
  <c r="AK1400" i="3"/>
  <c r="AJ1400" i="3"/>
  <c r="AI1400" i="3"/>
  <c r="AH1400" i="3"/>
  <c r="AP1399" i="3"/>
  <c r="AM1399" i="3"/>
  <c r="AL1399" i="3"/>
  <c r="AK1399" i="3"/>
  <c r="AJ1399" i="3"/>
  <c r="AI1399" i="3"/>
  <c r="AH1399" i="3"/>
  <c r="AP1398" i="3"/>
  <c r="AM1398" i="3"/>
  <c r="AL1398" i="3"/>
  <c r="AK1398" i="3"/>
  <c r="AJ1398" i="3"/>
  <c r="AI1398" i="3"/>
  <c r="AH1398" i="3"/>
  <c r="AP1397" i="3"/>
  <c r="AM1397" i="3"/>
  <c r="AL1397" i="3"/>
  <c r="AK1397" i="3"/>
  <c r="AJ1397" i="3"/>
  <c r="AI1397" i="3"/>
  <c r="AH1397" i="3"/>
  <c r="AP1396" i="3"/>
  <c r="AM1396" i="3"/>
  <c r="AL1396" i="3"/>
  <c r="AK1396" i="3"/>
  <c r="AJ1396" i="3"/>
  <c r="AI1396" i="3"/>
  <c r="AH1396" i="3"/>
  <c r="AP1395" i="3"/>
  <c r="AM1395" i="3"/>
  <c r="AL1395" i="3"/>
  <c r="AK1395" i="3"/>
  <c r="AJ1395" i="3"/>
  <c r="AI1395" i="3"/>
  <c r="AH1395" i="3"/>
  <c r="AP1394" i="3"/>
  <c r="AM1394" i="3"/>
  <c r="AL1394" i="3"/>
  <c r="AK1394" i="3"/>
  <c r="AJ1394" i="3"/>
  <c r="AI1394" i="3"/>
  <c r="AH1394" i="3"/>
  <c r="AP1393" i="3"/>
  <c r="AM1393" i="3"/>
  <c r="AL1393" i="3"/>
  <c r="AK1393" i="3"/>
  <c r="AJ1393" i="3"/>
  <c r="AI1393" i="3"/>
  <c r="AH1393" i="3"/>
  <c r="AP1392" i="3"/>
  <c r="AM1392" i="3"/>
  <c r="AL1392" i="3"/>
  <c r="AK1392" i="3"/>
  <c r="AJ1392" i="3"/>
  <c r="AI1392" i="3"/>
  <c r="AH1392" i="3"/>
  <c r="AP1391" i="3"/>
  <c r="AM1391" i="3"/>
  <c r="AL1391" i="3"/>
  <c r="AK1391" i="3"/>
  <c r="AJ1391" i="3"/>
  <c r="AI1391" i="3"/>
  <c r="AH1391" i="3"/>
  <c r="AP1390" i="3"/>
  <c r="AM1390" i="3"/>
  <c r="AL1390" i="3"/>
  <c r="AK1390" i="3"/>
  <c r="AJ1390" i="3"/>
  <c r="AI1390" i="3"/>
  <c r="AH1390" i="3"/>
  <c r="AP1389" i="3"/>
  <c r="AM1389" i="3"/>
  <c r="AL1389" i="3"/>
  <c r="AK1389" i="3"/>
  <c r="AJ1389" i="3"/>
  <c r="AI1389" i="3"/>
  <c r="AH1389" i="3"/>
  <c r="AP1388" i="3"/>
  <c r="AM1388" i="3"/>
  <c r="AL1388" i="3"/>
  <c r="AK1388" i="3"/>
  <c r="AJ1388" i="3"/>
  <c r="AI1388" i="3"/>
  <c r="AH1388" i="3"/>
  <c r="AP1387" i="3"/>
  <c r="AM1387" i="3"/>
  <c r="AL1387" i="3"/>
  <c r="AK1387" i="3"/>
  <c r="AJ1387" i="3"/>
  <c r="AI1387" i="3"/>
  <c r="AH1387" i="3"/>
  <c r="AP1386" i="3"/>
  <c r="AM1386" i="3"/>
  <c r="AL1386" i="3"/>
  <c r="AK1386" i="3"/>
  <c r="AJ1386" i="3"/>
  <c r="AI1386" i="3"/>
  <c r="AH1386" i="3"/>
  <c r="AP1385" i="3"/>
  <c r="AM1385" i="3"/>
  <c r="AL1385" i="3"/>
  <c r="AK1385" i="3"/>
  <c r="AJ1385" i="3"/>
  <c r="AI1385" i="3"/>
  <c r="AH1385" i="3"/>
  <c r="AP1384" i="3"/>
  <c r="AM1384" i="3"/>
  <c r="AL1384" i="3"/>
  <c r="AK1384" i="3"/>
  <c r="AJ1384" i="3"/>
  <c r="AI1384" i="3"/>
  <c r="AH1384" i="3"/>
  <c r="AP1383" i="3"/>
  <c r="AM1383" i="3"/>
  <c r="AL1383" i="3"/>
  <c r="AK1383" i="3"/>
  <c r="AJ1383" i="3"/>
  <c r="AI1383" i="3"/>
  <c r="AH1383" i="3"/>
  <c r="AP1382" i="3"/>
  <c r="AM1382" i="3"/>
  <c r="AL1382" i="3"/>
  <c r="AK1382" i="3"/>
  <c r="AJ1382" i="3"/>
  <c r="AI1382" i="3"/>
  <c r="AH1382" i="3"/>
  <c r="AP1381" i="3"/>
  <c r="AM1381" i="3"/>
  <c r="AL1381" i="3"/>
  <c r="AK1381" i="3"/>
  <c r="AJ1381" i="3"/>
  <c r="AI1381" i="3"/>
  <c r="AH1381" i="3"/>
  <c r="AP1380" i="3"/>
  <c r="AM1380" i="3"/>
  <c r="AL1380" i="3"/>
  <c r="AK1380" i="3"/>
  <c r="AJ1380" i="3"/>
  <c r="AI1380" i="3"/>
  <c r="AH1380" i="3"/>
  <c r="AP1379" i="3"/>
  <c r="AM1379" i="3"/>
  <c r="AL1379" i="3"/>
  <c r="AK1379" i="3"/>
  <c r="AJ1379" i="3"/>
  <c r="AI1379" i="3"/>
  <c r="AH1379" i="3"/>
  <c r="AP1378" i="3"/>
  <c r="AM1378" i="3"/>
  <c r="AL1378" i="3"/>
  <c r="AK1378" i="3"/>
  <c r="AJ1378" i="3"/>
  <c r="AI1378" i="3"/>
  <c r="AH1378" i="3"/>
  <c r="AP1377" i="3"/>
  <c r="AM1377" i="3"/>
  <c r="AL1377" i="3"/>
  <c r="AK1377" i="3"/>
  <c r="AJ1377" i="3"/>
  <c r="AI1377" i="3"/>
  <c r="AH1377" i="3"/>
  <c r="AP1376" i="3"/>
  <c r="AM1376" i="3"/>
  <c r="AL1376" i="3"/>
  <c r="AK1376" i="3"/>
  <c r="AJ1376" i="3"/>
  <c r="AI1376" i="3"/>
  <c r="AH1376" i="3"/>
  <c r="AP1375" i="3"/>
  <c r="AM1375" i="3"/>
  <c r="AL1375" i="3"/>
  <c r="AK1375" i="3"/>
  <c r="AJ1375" i="3"/>
  <c r="AI1375" i="3"/>
  <c r="AH1375" i="3"/>
  <c r="AP1374" i="3"/>
  <c r="AM1374" i="3"/>
  <c r="AL1374" i="3"/>
  <c r="AK1374" i="3"/>
  <c r="AJ1374" i="3"/>
  <c r="AI1374" i="3"/>
  <c r="AH1374" i="3"/>
  <c r="AP1373" i="3"/>
  <c r="AM1373" i="3"/>
  <c r="AL1373" i="3"/>
  <c r="AK1373" i="3"/>
  <c r="AJ1373" i="3"/>
  <c r="AI1373" i="3"/>
  <c r="AH1373" i="3"/>
  <c r="AP1372" i="3"/>
  <c r="AM1372" i="3"/>
  <c r="AL1372" i="3"/>
  <c r="AK1372" i="3"/>
  <c r="AJ1372" i="3"/>
  <c r="AI1372" i="3"/>
  <c r="AH1372" i="3"/>
  <c r="AP1371" i="3"/>
  <c r="AM1371" i="3"/>
  <c r="AL1371" i="3"/>
  <c r="AK1371" i="3"/>
  <c r="AJ1371" i="3"/>
  <c r="AI1371" i="3"/>
  <c r="AH1371" i="3"/>
  <c r="AP1370" i="3"/>
  <c r="AM1370" i="3"/>
  <c r="AL1370" i="3"/>
  <c r="AK1370" i="3"/>
  <c r="AJ1370" i="3"/>
  <c r="AI1370" i="3"/>
  <c r="AH1370" i="3"/>
  <c r="AP1369" i="3"/>
  <c r="AM1369" i="3"/>
  <c r="AL1369" i="3"/>
  <c r="AK1369" i="3"/>
  <c r="AJ1369" i="3"/>
  <c r="AI1369" i="3"/>
  <c r="AH1369" i="3"/>
  <c r="AP1368" i="3"/>
  <c r="AM1368" i="3"/>
  <c r="AL1368" i="3"/>
  <c r="AK1368" i="3"/>
  <c r="AJ1368" i="3"/>
  <c r="AI1368" i="3"/>
  <c r="AH1368" i="3"/>
  <c r="AP1367" i="3"/>
  <c r="AM1367" i="3"/>
  <c r="AL1367" i="3"/>
  <c r="AK1367" i="3"/>
  <c r="AJ1367" i="3"/>
  <c r="AI1367" i="3"/>
  <c r="AH1367" i="3"/>
  <c r="AP1366" i="3"/>
  <c r="AM1366" i="3"/>
  <c r="AL1366" i="3"/>
  <c r="AK1366" i="3"/>
  <c r="AJ1366" i="3"/>
  <c r="AI1366" i="3"/>
  <c r="AH1366" i="3"/>
  <c r="AP1365" i="3"/>
  <c r="AM1365" i="3"/>
  <c r="AL1365" i="3"/>
  <c r="AK1365" i="3"/>
  <c r="AJ1365" i="3"/>
  <c r="AI1365" i="3"/>
  <c r="AH1365" i="3"/>
  <c r="AP1364" i="3"/>
  <c r="AM1364" i="3"/>
  <c r="AL1364" i="3"/>
  <c r="AK1364" i="3"/>
  <c r="AJ1364" i="3"/>
  <c r="AI1364" i="3"/>
  <c r="AH1364" i="3"/>
  <c r="AP1363" i="3"/>
  <c r="AM1363" i="3"/>
  <c r="AL1363" i="3"/>
  <c r="AK1363" i="3"/>
  <c r="AJ1363" i="3"/>
  <c r="AI1363" i="3"/>
  <c r="AH1363" i="3"/>
  <c r="AP1362" i="3"/>
  <c r="AM1362" i="3"/>
  <c r="AL1362" i="3"/>
  <c r="AK1362" i="3"/>
  <c r="AJ1362" i="3"/>
  <c r="AI1362" i="3"/>
  <c r="AH1362" i="3"/>
  <c r="AP1361" i="3"/>
  <c r="AM1361" i="3"/>
  <c r="AL1361" i="3"/>
  <c r="AK1361" i="3"/>
  <c r="AJ1361" i="3"/>
  <c r="AI1361" i="3"/>
  <c r="AH1361" i="3"/>
  <c r="AP1360" i="3"/>
  <c r="AM1360" i="3"/>
  <c r="AL1360" i="3"/>
  <c r="AK1360" i="3"/>
  <c r="AJ1360" i="3"/>
  <c r="AI1360" i="3"/>
  <c r="AH1360" i="3"/>
  <c r="AP1359" i="3"/>
  <c r="AM1359" i="3"/>
  <c r="AL1359" i="3"/>
  <c r="AK1359" i="3"/>
  <c r="AJ1359" i="3"/>
  <c r="AI1359" i="3"/>
  <c r="AH1359" i="3"/>
  <c r="AP1358" i="3"/>
  <c r="AM1358" i="3"/>
  <c r="AL1358" i="3"/>
  <c r="AK1358" i="3"/>
  <c r="AJ1358" i="3"/>
  <c r="AI1358" i="3"/>
  <c r="AH1358" i="3"/>
  <c r="AP1357" i="3"/>
  <c r="AM1357" i="3"/>
  <c r="AL1357" i="3"/>
  <c r="AK1357" i="3"/>
  <c r="AJ1357" i="3"/>
  <c r="AI1357" i="3"/>
  <c r="AH1357" i="3"/>
  <c r="AP1356" i="3"/>
  <c r="AM1356" i="3"/>
  <c r="AL1356" i="3"/>
  <c r="AK1356" i="3"/>
  <c r="AJ1356" i="3"/>
  <c r="AI1356" i="3"/>
  <c r="AH1356" i="3"/>
  <c r="AP1355" i="3"/>
  <c r="AM1355" i="3"/>
  <c r="AL1355" i="3"/>
  <c r="AK1355" i="3"/>
  <c r="AJ1355" i="3"/>
  <c r="AI1355" i="3"/>
  <c r="AH1355" i="3"/>
  <c r="AP1354" i="3"/>
  <c r="AM1354" i="3"/>
  <c r="AL1354" i="3"/>
  <c r="AK1354" i="3"/>
  <c r="AJ1354" i="3"/>
  <c r="AI1354" i="3"/>
  <c r="AH1354" i="3"/>
  <c r="AP1353" i="3"/>
  <c r="AM1353" i="3"/>
  <c r="AL1353" i="3"/>
  <c r="AK1353" i="3"/>
  <c r="AJ1353" i="3"/>
  <c r="AI1353" i="3"/>
  <c r="AH1353" i="3"/>
  <c r="AP1352" i="3"/>
  <c r="AM1352" i="3"/>
  <c r="AL1352" i="3"/>
  <c r="AK1352" i="3"/>
  <c r="AJ1352" i="3"/>
  <c r="AI1352" i="3"/>
  <c r="AH1352" i="3"/>
  <c r="AP1351" i="3"/>
  <c r="AM1351" i="3"/>
  <c r="AL1351" i="3"/>
  <c r="AK1351" i="3"/>
  <c r="AJ1351" i="3"/>
  <c r="AI1351" i="3"/>
  <c r="AH1351" i="3"/>
  <c r="AP1350" i="3"/>
  <c r="AM1350" i="3"/>
  <c r="AL1350" i="3"/>
  <c r="AK1350" i="3"/>
  <c r="AJ1350" i="3"/>
  <c r="AI1350" i="3"/>
  <c r="AH1350" i="3"/>
  <c r="AP1349" i="3"/>
  <c r="AM1349" i="3"/>
  <c r="AL1349" i="3"/>
  <c r="AK1349" i="3"/>
  <c r="AJ1349" i="3"/>
  <c r="AI1349" i="3"/>
  <c r="AH1349" i="3"/>
  <c r="AP1348" i="3"/>
  <c r="AM1348" i="3"/>
  <c r="AL1348" i="3"/>
  <c r="AK1348" i="3"/>
  <c r="AJ1348" i="3"/>
  <c r="AI1348" i="3"/>
  <c r="AH1348" i="3"/>
  <c r="AP1347" i="3"/>
  <c r="AM1347" i="3"/>
  <c r="AL1347" i="3"/>
  <c r="AK1347" i="3"/>
  <c r="AJ1347" i="3"/>
  <c r="AI1347" i="3"/>
  <c r="AH1347" i="3"/>
  <c r="AP1346" i="3"/>
  <c r="AM1346" i="3"/>
  <c r="AL1346" i="3"/>
  <c r="AK1346" i="3"/>
  <c r="AJ1346" i="3"/>
  <c r="AI1346" i="3"/>
  <c r="AH1346" i="3"/>
  <c r="AP1345" i="3"/>
  <c r="AM1345" i="3"/>
  <c r="AL1345" i="3"/>
  <c r="AK1345" i="3"/>
  <c r="AJ1345" i="3"/>
  <c r="AI1345" i="3"/>
  <c r="AH1345" i="3"/>
  <c r="AP1344" i="3"/>
  <c r="AM1344" i="3"/>
  <c r="AL1344" i="3"/>
  <c r="AK1344" i="3"/>
  <c r="AJ1344" i="3"/>
  <c r="AI1344" i="3"/>
  <c r="AH1344" i="3"/>
  <c r="AP1343" i="3"/>
  <c r="AM1343" i="3"/>
  <c r="AL1343" i="3"/>
  <c r="AK1343" i="3"/>
  <c r="AJ1343" i="3"/>
  <c r="AI1343" i="3"/>
  <c r="AH1343" i="3"/>
  <c r="AP1342" i="3"/>
  <c r="AM1342" i="3"/>
  <c r="AL1342" i="3"/>
  <c r="AK1342" i="3"/>
  <c r="AJ1342" i="3"/>
  <c r="AI1342" i="3"/>
  <c r="AH1342" i="3"/>
  <c r="AP1341" i="3"/>
  <c r="AM1341" i="3"/>
  <c r="AL1341" i="3"/>
  <c r="AK1341" i="3"/>
  <c r="AJ1341" i="3"/>
  <c r="AI1341" i="3"/>
  <c r="AH1341" i="3"/>
  <c r="AP1340" i="3"/>
  <c r="AM1340" i="3"/>
  <c r="AL1340" i="3"/>
  <c r="AK1340" i="3"/>
  <c r="AJ1340" i="3"/>
  <c r="AI1340" i="3"/>
  <c r="AH1340" i="3"/>
  <c r="AP1339" i="3"/>
  <c r="AM1339" i="3"/>
  <c r="AL1339" i="3"/>
  <c r="AK1339" i="3"/>
  <c r="AJ1339" i="3"/>
  <c r="AI1339" i="3"/>
  <c r="AH1339" i="3"/>
  <c r="AP1338" i="3"/>
  <c r="AM1338" i="3"/>
  <c r="AL1338" i="3"/>
  <c r="AK1338" i="3"/>
  <c r="AJ1338" i="3"/>
  <c r="AI1338" i="3"/>
  <c r="AH1338" i="3"/>
  <c r="AP1337" i="3"/>
  <c r="AM1337" i="3"/>
  <c r="AL1337" i="3"/>
  <c r="AK1337" i="3"/>
  <c r="AJ1337" i="3"/>
  <c r="AI1337" i="3"/>
  <c r="AH1337" i="3"/>
  <c r="AP1336" i="3"/>
  <c r="AM1336" i="3"/>
  <c r="AL1336" i="3"/>
  <c r="AK1336" i="3"/>
  <c r="AJ1336" i="3"/>
  <c r="AI1336" i="3"/>
  <c r="AH1336" i="3"/>
  <c r="AP1335" i="3"/>
  <c r="AM1335" i="3"/>
  <c r="AL1335" i="3"/>
  <c r="AK1335" i="3"/>
  <c r="AJ1335" i="3"/>
  <c r="AI1335" i="3"/>
  <c r="AH1335" i="3"/>
  <c r="AP1334" i="3"/>
  <c r="AM1334" i="3"/>
  <c r="AL1334" i="3"/>
  <c r="AK1334" i="3"/>
  <c r="AJ1334" i="3"/>
  <c r="AI1334" i="3"/>
  <c r="AH1334" i="3"/>
  <c r="AP1333" i="3"/>
  <c r="AM1333" i="3"/>
  <c r="AL1333" i="3"/>
  <c r="AK1333" i="3"/>
  <c r="AJ1333" i="3"/>
  <c r="AI1333" i="3"/>
  <c r="AH1333" i="3"/>
  <c r="AP1332" i="3"/>
  <c r="AM1332" i="3"/>
  <c r="AL1332" i="3"/>
  <c r="AK1332" i="3"/>
  <c r="AJ1332" i="3"/>
  <c r="AI1332" i="3"/>
  <c r="AH1332" i="3"/>
  <c r="AP1331" i="3"/>
  <c r="AM1331" i="3"/>
  <c r="AL1331" i="3"/>
  <c r="AK1331" i="3"/>
  <c r="AJ1331" i="3"/>
  <c r="AI1331" i="3"/>
  <c r="AH1331" i="3"/>
  <c r="AP1330" i="3"/>
  <c r="AM1330" i="3"/>
  <c r="AL1330" i="3"/>
  <c r="AK1330" i="3"/>
  <c r="AJ1330" i="3"/>
  <c r="AI1330" i="3"/>
  <c r="AH1330" i="3"/>
  <c r="AP1329" i="3"/>
  <c r="AM1329" i="3"/>
  <c r="AL1329" i="3"/>
  <c r="AK1329" i="3"/>
  <c r="AJ1329" i="3"/>
  <c r="AI1329" i="3"/>
  <c r="AH1329" i="3"/>
  <c r="AP1328" i="3"/>
  <c r="AM1328" i="3"/>
  <c r="AL1328" i="3"/>
  <c r="AK1328" i="3"/>
  <c r="AJ1328" i="3"/>
  <c r="AI1328" i="3"/>
  <c r="AH1328" i="3"/>
  <c r="AP1327" i="3"/>
  <c r="AM1327" i="3"/>
  <c r="AL1327" i="3"/>
  <c r="AK1327" i="3"/>
  <c r="AJ1327" i="3"/>
  <c r="AI1327" i="3"/>
  <c r="AH1327" i="3"/>
  <c r="AP1326" i="3"/>
  <c r="AM1326" i="3"/>
  <c r="AL1326" i="3"/>
  <c r="AK1326" i="3"/>
  <c r="AJ1326" i="3"/>
  <c r="AI1326" i="3"/>
  <c r="AH1326" i="3"/>
  <c r="AP1325" i="3"/>
  <c r="AM1325" i="3"/>
  <c r="AL1325" i="3"/>
  <c r="AK1325" i="3"/>
  <c r="AJ1325" i="3"/>
  <c r="AI1325" i="3"/>
  <c r="AH1325" i="3"/>
  <c r="AP1324" i="3"/>
  <c r="AM1324" i="3"/>
  <c r="AL1324" i="3"/>
  <c r="AK1324" i="3"/>
  <c r="AJ1324" i="3"/>
  <c r="AI1324" i="3"/>
  <c r="AH1324" i="3"/>
  <c r="AP1323" i="3"/>
  <c r="AM1323" i="3"/>
  <c r="AL1323" i="3"/>
  <c r="AK1323" i="3"/>
  <c r="AJ1323" i="3"/>
  <c r="AI1323" i="3"/>
  <c r="AH1323" i="3"/>
  <c r="AP1322" i="3"/>
  <c r="AM1322" i="3"/>
  <c r="AL1322" i="3"/>
  <c r="AK1322" i="3"/>
  <c r="AJ1322" i="3"/>
  <c r="AI1322" i="3"/>
  <c r="AH1322" i="3"/>
  <c r="AP1321" i="3"/>
  <c r="AM1321" i="3"/>
  <c r="AL1321" i="3"/>
  <c r="AK1321" i="3"/>
  <c r="AJ1321" i="3"/>
  <c r="AI1321" i="3"/>
  <c r="AH1321" i="3"/>
  <c r="AP1320" i="3"/>
  <c r="AM1320" i="3"/>
  <c r="AL1320" i="3"/>
  <c r="AK1320" i="3"/>
  <c r="AJ1320" i="3"/>
  <c r="AI1320" i="3"/>
  <c r="AH1320" i="3"/>
  <c r="AP1319" i="3"/>
  <c r="AM1319" i="3"/>
  <c r="AL1319" i="3"/>
  <c r="AK1319" i="3"/>
  <c r="AJ1319" i="3"/>
  <c r="AI1319" i="3"/>
  <c r="AH1319" i="3"/>
  <c r="AP1318" i="3"/>
  <c r="AM1318" i="3"/>
  <c r="AL1318" i="3"/>
  <c r="AK1318" i="3"/>
  <c r="AJ1318" i="3"/>
  <c r="AI1318" i="3"/>
  <c r="AH1318" i="3"/>
  <c r="AP1317" i="3"/>
  <c r="AM1317" i="3"/>
  <c r="AL1317" i="3"/>
  <c r="AK1317" i="3"/>
  <c r="AJ1317" i="3"/>
  <c r="AI1317" i="3"/>
  <c r="AH1317" i="3"/>
  <c r="AP1316" i="3"/>
  <c r="AM1316" i="3"/>
  <c r="AL1316" i="3"/>
  <c r="AK1316" i="3"/>
  <c r="AJ1316" i="3"/>
  <c r="AI1316" i="3"/>
  <c r="AH1316" i="3"/>
  <c r="AP1315" i="3"/>
  <c r="AM1315" i="3"/>
  <c r="AL1315" i="3"/>
  <c r="AK1315" i="3"/>
  <c r="AJ1315" i="3"/>
  <c r="AI1315" i="3"/>
  <c r="AH1315" i="3"/>
  <c r="AP1314" i="3"/>
  <c r="AM1314" i="3"/>
  <c r="AL1314" i="3"/>
  <c r="AK1314" i="3"/>
  <c r="AJ1314" i="3"/>
  <c r="AI1314" i="3"/>
  <c r="AH1314" i="3"/>
  <c r="AP1313" i="3"/>
  <c r="AM1313" i="3"/>
  <c r="AL1313" i="3"/>
  <c r="AK1313" i="3"/>
  <c r="AJ1313" i="3"/>
  <c r="AI1313" i="3"/>
  <c r="AH1313" i="3"/>
  <c r="AP1312" i="3"/>
  <c r="AM1312" i="3"/>
  <c r="AL1312" i="3"/>
  <c r="AK1312" i="3"/>
  <c r="AJ1312" i="3"/>
  <c r="AI1312" i="3"/>
  <c r="AH1312" i="3"/>
  <c r="AP1311" i="3"/>
  <c r="AM1311" i="3"/>
  <c r="AL1311" i="3"/>
  <c r="AK1311" i="3"/>
  <c r="AJ1311" i="3"/>
  <c r="AI1311" i="3"/>
  <c r="AH1311" i="3"/>
  <c r="AP1310" i="3"/>
  <c r="AM1310" i="3"/>
  <c r="AL1310" i="3"/>
  <c r="AK1310" i="3"/>
  <c r="AJ1310" i="3"/>
  <c r="AI1310" i="3"/>
  <c r="AH1310" i="3"/>
  <c r="AP1309" i="3"/>
  <c r="AM1309" i="3"/>
  <c r="AL1309" i="3"/>
  <c r="AK1309" i="3"/>
  <c r="AJ1309" i="3"/>
  <c r="AI1309" i="3"/>
  <c r="AH1309" i="3"/>
  <c r="AP1308" i="3"/>
  <c r="AM1308" i="3"/>
  <c r="AL1308" i="3"/>
  <c r="AK1308" i="3"/>
  <c r="AJ1308" i="3"/>
  <c r="AI1308" i="3"/>
  <c r="AH1308" i="3"/>
  <c r="AP1307" i="3"/>
  <c r="AM1307" i="3"/>
  <c r="AL1307" i="3"/>
  <c r="AK1307" i="3"/>
  <c r="AJ1307" i="3"/>
  <c r="AI1307" i="3"/>
  <c r="AH1307" i="3"/>
  <c r="AP1306" i="3"/>
  <c r="AM1306" i="3"/>
  <c r="AL1306" i="3"/>
  <c r="AK1306" i="3"/>
  <c r="AJ1306" i="3"/>
  <c r="AI1306" i="3"/>
  <c r="AH1306" i="3"/>
  <c r="AP1305" i="3"/>
  <c r="AM1305" i="3"/>
  <c r="AL1305" i="3"/>
  <c r="AK1305" i="3"/>
  <c r="AJ1305" i="3"/>
  <c r="AI1305" i="3"/>
  <c r="AH1305" i="3"/>
  <c r="AP1304" i="3"/>
  <c r="AM1304" i="3"/>
  <c r="AL1304" i="3"/>
  <c r="AK1304" i="3"/>
  <c r="AJ1304" i="3"/>
  <c r="AI1304" i="3"/>
  <c r="AH1304" i="3"/>
  <c r="AP1303" i="3"/>
  <c r="AM1303" i="3"/>
  <c r="AL1303" i="3"/>
  <c r="AK1303" i="3"/>
  <c r="AJ1303" i="3"/>
  <c r="AI1303" i="3"/>
  <c r="AH1303" i="3"/>
  <c r="AP1302" i="3"/>
  <c r="AM1302" i="3"/>
  <c r="AL1302" i="3"/>
  <c r="AK1302" i="3"/>
  <c r="AJ1302" i="3"/>
  <c r="AI1302" i="3"/>
  <c r="AH1302" i="3"/>
  <c r="AP1301" i="3"/>
  <c r="AM1301" i="3"/>
  <c r="AL1301" i="3"/>
  <c r="AK1301" i="3"/>
  <c r="AJ1301" i="3"/>
  <c r="AI1301" i="3"/>
  <c r="AH1301" i="3"/>
  <c r="AP1300" i="3"/>
  <c r="AM1300" i="3"/>
  <c r="AL1300" i="3"/>
  <c r="AK1300" i="3"/>
  <c r="AJ1300" i="3"/>
  <c r="AI1300" i="3"/>
  <c r="AH1300" i="3"/>
  <c r="AP1299" i="3"/>
  <c r="AM1299" i="3"/>
  <c r="AL1299" i="3"/>
  <c r="AK1299" i="3"/>
  <c r="AJ1299" i="3"/>
  <c r="AI1299" i="3"/>
  <c r="AH1299" i="3"/>
  <c r="AP1298" i="3"/>
  <c r="AM1298" i="3"/>
  <c r="AL1298" i="3"/>
  <c r="AK1298" i="3"/>
  <c r="AJ1298" i="3"/>
  <c r="AI1298" i="3"/>
  <c r="AH1298" i="3"/>
  <c r="AP1297" i="3"/>
  <c r="AM1297" i="3"/>
  <c r="AL1297" i="3"/>
  <c r="AK1297" i="3"/>
  <c r="AJ1297" i="3"/>
  <c r="AI1297" i="3"/>
  <c r="AH1297" i="3"/>
  <c r="AP1296" i="3"/>
  <c r="AM1296" i="3"/>
  <c r="AL1296" i="3"/>
  <c r="AK1296" i="3"/>
  <c r="AJ1296" i="3"/>
  <c r="AI1296" i="3"/>
  <c r="AH1296" i="3"/>
  <c r="AP1295" i="3"/>
  <c r="AM1295" i="3"/>
  <c r="AL1295" i="3"/>
  <c r="AK1295" i="3"/>
  <c r="AJ1295" i="3"/>
  <c r="AI1295" i="3"/>
  <c r="AH1295" i="3"/>
  <c r="AP1294" i="3"/>
  <c r="AM1294" i="3"/>
  <c r="AL1294" i="3"/>
  <c r="AK1294" i="3"/>
  <c r="AJ1294" i="3"/>
  <c r="AI1294" i="3"/>
  <c r="AH1294" i="3"/>
  <c r="AP1293" i="3"/>
  <c r="AM1293" i="3"/>
  <c r="AL1293" i="3"/>
  <c r="AK1293" i="3"/>
  <c r="AJ1293" i="3"/>
  <c r="AI1293" i="3"/>
  <c r="AH1293" i="3"/>
  <c r="AP1292" i="3"/>
  <c r="AM1292" i="3"/>
  <c r="AL1292" i="3"/>
  <c r="AK1292" i="3"/>
  <c r="AJ1292" i="3"/>
  <c r="AI1292" i="3"/>
  <c r="AH1292" i="3"/>
  <c r="AP1291" i="3"/>
  <c r="AM1291" i="3"/>
  <c r="AL1291" i="3"/>
  <c r="AK1291" i="3"/>
  <c r="AJ1291" i="3"/>
  <c r="AI1291" i="3"/>
  <c r="AH1291" i="3"/>
  <c r="AP1290" i="3"/>
  <c r="AM1290" i="3"/>
  <c r="AL1290" i="3"/>
  <c r="AK1290" i="3"/>
  <c r="AJ1290" i="3"/>
  <c r="AI1290" i="3"/>
  <c r="AH1290" i="3"/>
  <c r="AP1289" i="3"/>
  <c r="AM1289" i="3"/>
  <c r="AL1289" i="3"/>
  <c r="AK1289" i="3"/>
  <c r="AJ1289" i="3"/>
  <c r="AI1289" i="3"/>
  <c r="AH1289" i="3"/>
  <c r="AP1288" i="3"/>
  <c r="AM1288" i="3"/>
  <c r="AL1288" i="3"/>
  <c r="AK1288" i="3"/>
  <c r="AJ1288" i="3"/>
  <c r="AI1288" i="3"/>
  <c r="AH1288" i="3"/>
  <c r="AP1287" i="3"/>
  <c r="AM1287" i="3"/>
  <c r="AL1287" i="3"/>
  <c r="AK1287" i="3"/>
  <c r="AJ1287" i="3"/>
  <c r="AI1287" i="3"/>
  <c r="AH1287" i="3"/>
  <c r="AP1286" i="3"/>
  <c r="AM1286" i="3"/>
  <c r="AL1286" i="3"/>
  <c r="AK1286" i="3"/>
  <c r="AJ1286" i="3"/>
  <c r="AI1286" i="3"/>
  <c r="AH1286" i="3"/>
  <c r="AP1285" i="3"/>
  <c r="AM1285" i="3"/>
  <c r="AL1285" i="3"/>
  <c r="AK1285" i="3"/>
  <c r="AJ1285" i="3"/>
  <c r="AI1285" i="3"/>
  <c r="AH1285" i="3"/>
  <c r="AP1284" i="3"/>
  <c r="AM1284" i="3"/>
  <c r="AL1284" i="3"/>
  <c r="AK1284" i="3"/>
  <c r="AJ1284" i="3"/>
  <c r="AI1284" i="3"/>
  <c r="AH1284" i="3"/>
  <c r="AP1283" i="3"/>
  <c r="AM1283" i="3"/>
  <c r="AL1283" i="3"/>
  <c r="AK1283" i="3"/>
  <c r="AJ1283" i="3"/>
  <c r="AI1283" i="3"/>
  <c r="AH1283" i="3"/>
  <c r="AP1282" i="3"/>
  <c r="AM1282" i="3"/>
  <c r="AL1282" i="3"/>
  <c r="AK1282" i="3"/>
  <c r="AJ1282" i="3"/>
  <c r="AI1282" i="3"/>
  <c r="AH1282" i="3"/>
  <c r="AP1281" i="3"/>
  <c r="AM1281" i="3"/>
  <c r="AL1281" i="3"/>
  <c r="AK1281" i="3"/>
  <c r="AJ1281" i="3"/>
  <c r="AI1281" i="3"/>
  <c r="AH1281" i="3"/>
  <c r="AP1280" i="3"/>
  <c r="AM1280" i="3"/>
  <c r="AL1280" i="3"/>
  <c r="AK1280" i="3"/>
  <c r="AJ1280" i="3"/>
  <c r="AI1280" i="3"/>
  <c r="AH1280" i="3"/>
  <c r="AP1279" i="3"/>
  <c r="AM1279" i="3"/>
  <c r="AL1279" i="3"/>
  <c r="AK1279" i="3"/>
  <c r="AJ1279" i="3"/>
  <c r="AI1279" i="3"/>
  <c r="AH1279" i="3"/>
  <c r="AP1278" i="3"/>
  <c r="AM1278" i="3"/>
  <c r="AL1278" i="3"/>
  <c r="AK1278" i="3"/>
  <c r="AJ1278" i="3"/>
  <c r="AI1278" i="3"/>
  <c r="AH1278" i="3"/>
  <c r="AP1277" i="3"/>
  <c r="AM1277" i="3"/>
  <c r="AL1277" i="3"/>
  <c r="AK1277" i="3"/>
  <c r="AJ1277" i="3"/>
  <c r="AI1277" i="3"/>
  <c r="AH1277" i="3"/>
  <c r="AP1276" i="3"/>
  <c r="AM1276" i="3"/>
  <c r="AL1276" i="3"/>
  <c r="AK1276" i="3"/>
  <c r="AJ1276" i="3"/>
  <c r="AI1276" i="3"/>
  <c r="AH1276" i="3"/>
  <c r="AP1275" i="3"/>
  <c r="AM1275" i="3"/>
  <c r="AL1275" i="3"/>
  <c r="AK1275" i="3"/>
  <c r="AJ1275" i="3"/>
  <c r="AI1275" i="3"/>
  <c r="AH1275" i="3"/>
  <c r="AP1274" i="3"/>
  <c r="AM1274" i="3"/>
  <c r="AL1274" i="3"/>
  <c r="AK1274" i="3"/>
  <c r="AJ1274" i="3"/>
  <c r="AI1274" i="3"/>
  <c r="AH1274" i="3"/>
  <c r="V13" i="4" l="1"/>
  <c r="K14" i="2" l="1"/>
  <c r="K13" i="2"/>
  <c r="K12" i="2"/>
  <c r="K10" i="2"/>
  <c r="K9" i="2"/>
  <c r="K8" i="2"/>
  <c r="K7" i="2"/>
  <c r="K5" i="2"/>
  <c r="K4" i="2"/>
  <c r="AN10" i="3" l="1"/>
  <c r="AN9" i="3"/>
  <c r="AN8" i="3"/>
  <c r="AN7" i="3"/>
  <c r="AN6" i="3"/>
  <c r="AN5" i="3"/>
  <c r="AM1273" i="3"/>
  <c r="AM1272" i="3"/>
  <c r="AM1271" i="3"/>
  <c r="AM1270" i="3"/>
  <c r="AM1269" i="3"/>
  <c r="AM1268" i="3"/>
  <c r="AM1267" i="3"/>
  <c r="AM1266" i="3"/>
  <c r="AM1265" i="3"/>
  <c r="AM1264" i="3"/>
  <c r="AM1263" i="3"/>
  <c r="AM1262" i="3"/>
  <c r="AM1261" i="3"/>
  <c r="AM1260" i="3"/>
  <c r="AM1259" i="3"/>
  <c r="AM1258" i="3"/>
  <c r="AM1257" i="3"/>
  <c r="AM1256" i="3"/>
  <c r="AM1255" i="3"/>
  <c r="AM1254" i="3"/>
  <c r="AM1253" i="3"/>
  <c r="AM1252" i="3"/>
  <c r="AM1251" i="3"/>
  <c r="AM1250" i="3"/>
  <c r="AM1249" i="3"/>
  <c r="AM1248" i="3"/>
  <c r="AM1247" i="3"/>
  <c r="AM1246" i="3"/>
  <c r="AM1245" i="3"/>
  <c r="AM1244" i="3"/>
  <c r="AM1243" i="3"/>
  <c r="AM1242" i="3"/>
  <c r="AM1241" i="3"/>
  <c r="AM1240" i="3"/>
  <c r="AM1239" i="3"/>
  <c r="AM1238" i="3"/>
  <c r="AM1237" i="3"/>
  <c r="AM1236" i="3"/>
  <c r="AM1235" i="3"/>
  <c r="AM1234" i="3"/>
  <c r="AM1233" i="3"/>
  <c r="AM1232" i="3"/>
  <c r="AM1231" i="3"/>
  <c r="AM1230" i="3"/>
  <c r="AM1229" i="3"/>
  <c r="AM1228" i="3"/>
  <c r="AM1227" i="3"/>
  <c r="AM1226" i="3"/>
  <c r="AM1225" i="3"/>
  <c r="AM1224" i="3"/>
  <c r="AM1223" i="3"/>
  <c r="AM1222" i="3"/>
  <c r="AM1221" i="3"/>
  <c r="AM1220" i="3"/>
  <c r="AM1219" i="3"/>
  <c r="AM1218" i="3"/>
  <c r="AM1217" i="3"/>
  <c r="AM1216" i="3"/>
  <c r="AM1215" i="3"/>
  <c r="AM1214" i="3"/>
  <c r="AM1213" i="3"/>
  <c r="AM1212" i="3"/>
  <c r="AM1211" i="3"/>
  <c r="AM1210" i="3"/>
  <c r="AM1209" i="3"/>
  <c r="AM1208" i="3"/>
  <c r="AM1207" i="3"/>
  <c r="AM1206" i="3"/>
  <c r="AM1205" i="3"/>
  <c r="AM1204" i="3"/>
  <c r="AM1203" i="3"/>
  <c r="AM1202" i="3"/>
  <c r="AM1201" i="3"/>
  <c r="AM1200" i="3"/>
  <c r="AM1199" i="3"/>
  <c r="AM1198" i="3"/>
  <c r="AM1197" i="3"/>
  <c r="AM1196" i="3"/>
  <c r="AM1195" i="3"/>
  <c r="AM1194" i="3"/>
  <c r="AM1193" i="3"/>
  <c r="AM1192" i="3"/>
  <c r="AM1191" i="3"/>
  <c r="AM1190" i="3"/>
  <c r="AM1189" i="3"/>
  <c r="AM1188" i="3"/>
  <c r="AM1187" i="3"/>
  <c r="AM1186" i="3"/>
  <c r="AM1185" i="3"/>
  <c r="AM1184" i="3"/>
  <c r="AM1183" i="3"/>
  <c r="AM1182" i="3"/>
  <c r="AM1181" i="3"/>
  <c r="AM1180" i="3"/>
  <c r="AM1179" i="3"/>
  <c r="AM1178" i="3"/>
  <c r="AM1177" i="3"/>
  <c r="AM1176" i="3"/>
  <c r="AM1175" i="3"/>
  <c r="AM1174" i="3"/>
  <c r="AM1173" i="3"/>
  <c r="AM1172" i="3"/>
  <c r="AM1171" i="3"/>
  <c r="AM1170" i="3"/>
  <c r="AM1169" i="3"/>
  <c r="AM1168" i="3"/>
  <c r="AM1167" i="3"/>
  <c r="AM1166" i="3"/>
  <c r="AM1165" i="3"/>
  <c r="AM1164" i="3"/>
  <c r="AM1163" i="3"/>
  <c r="AM1162" i="3"/>
  <c r="AM1161" i="3"/>
  <c r="AM1160" i="3"/>
  <c r="AM1159" i="3"/>
  <c r="AM1158" i="3"/>
  <c r="AM1157" i="3"/>
  <c r="AM1156" i="3"/>
  <c r="AM1155" i="3"/>
  <c r="AM1154" i="3"/>
  <c r="AM1153" i="3"/>
  <c r="AM1152" i="3"/>
  <c r="AM1151" i="3"/>
  <c r="AM1150" i="3"/>
  <c r="AM1149" i="3"/>
  <c r="AM1148" i="3"/>
  <c r="AM1147" i="3"/>
  <c r="AM1146" i="3"/>
  <c r="AM1145" i="3"/>
  <c r="AM1144" i="3"/>
  <c r="AM1143" i="3"/>
  <c r="AM1142" i="3"/>
  <c r="AM1141" i="3"/>
  <c r="AM1140" i="3"/>
  <c r="AM1139" i="3"/>
  <c r="AM1138" i="3"/>
  <c r="AM1137" i="3"/>
  <c r="AM1136" i="3"/>
  <c r="AM1135" i="3"/>
  <c r="AM1134" i="3"/>
  <c r="AM1133" i="3"/>
  <c r="AM1132" i="3"/>
  <c r="AM1131" i="3"/>
  <c r="AM1130" i="3"/>
  <c r="AM1129" i="3"/>
  <c r="AM1128" i="3"/>
  <c r="AM1127" i="3"/>
  <c r="AM1126" i="3"/>
  <c r="AM1125" i="3"/>
  <c r="AM1124" i="3"/>
  <c r="AM1123" i="3"/>
  <c r="AM1122" i="3"/>
  <c r="AM1121" i="3"/>
  <c r="AM1120" i="3"/>
  <c r="AM1119" i="3"/>
  <c r="AM1118" i="3"/>
  <c r="AM1117" i="3"/>
  <c r="AM1116" i="3"/>
  <c r="AM1115" i="3"/>
  <c r="AM1114" i="3"/>
  <c r="AM1113" i="3"/>
  <c r="AM1112" i="3"/>
  <c r="AM1111" i="3"/>
  <c r="AM1110" i="3"/>
  <c r="AM1109" i="3"/>
  <c r="AM1108" i="3"/>
  <c r="AM1107" i="3"/>
  <c r="AM1106" i="3"/>
  <c r="AM1105" i="3"/>
  <c r="AM1104" i="3"/>
  <c r="AM1103" i="3"/>
  <c r="AM1102" i="3"/>
  <c r="AM1101" i="3"/>
  <c r="AM1100" i="3"/>
  <c r="AM1099" i="3"/>
  <c r="AM1098" i="3"/>
  <c r="AM1097" i="3"/>
  <c r="AM1096" i="3"/>
  <c r="AM1095" i="3"/>
  <c r="AM1094" i="3"/>
  <c r="AM1093" i="3"/>
  <c r="AM1092" i="3"/>
  <c r="AM1091" i="3"/>
  <c r="AM1090" i="3"/>
  <c r="AM1089" i="3"/>
  <c r="AM1088" i="3"/>
  <c r="AM1087" i="3"/>
  <c r="AM1086" i="3"/>
  <c r="AM1085" i="3"/>
  <c r="AM1084" i="3"/>
  <c r="AM1083" i="3"/>
  <c r="AM1082" i="3"/>
  <c r="AM1081" i="3"/>
  <c r="AM1080" i="3"/>
  <c r="AM1079" i="3"/>
  <c r="AM1078" i="3"/>
  <c r="AM1077" i="3"/>
  <c r="AM1076" i="3"/>
  <c r="AM1075" i="3"/>
  <c r="AM1074" i="3"/>
  <c r="AM1073" i="3"/>
  <c r="AM1072" i="3"/>
  <c r="AM1071" i="3"/>
  <c r="AM1070" i="3"/>
  <c r="AM1069" i="3"/>
  <c r="AM1068" i="3"/>
  <c r="AM1067" i="3"/>
  <c r="AM1066" i="3"/>
  <c r="AM1065" i="3"/>
  <c r="AM1064" i="3"/>
  <c r="AM1063" i="3"/>
  <c r="AM1062" i="3"/>
  <c r="AM1061" i="3"/>
  <c r="AM1060" i="3"/>
  <c r="AM1059" i="3"/>
  <c r="AM1058" i="3"/>
  <c r="AM1057" i="3"/>
  <c r="AM1056" i="3"/>
  <c r="AM1055" i="3"/>
  <c r="AM1054" i="3"/>
  <c r="AM1053" i="3"/>
  <c r="AM1052" i="3"/>
  <c r="AM1051" i="3"/>
  <c r="AM1050" i="3"/>
  <c r="AM1049" i="3"/>
  <c r="AM1048" i="3"/>
  <c r="AM1047" i="3"/>
  <c r="AM1046" i="3"/>
  <c r="AM1045" i="3"/>
  <c r="AM1044" i="3"/>
  <c r="AM1043" i="3"/>
  <c r="AM1042" i="3"/>
  <c r="AM1041" i="3"/>
  <c r="AM1040" i="3"/>
  <c r="AM1039" i="3"/>
  <c r="AM1038" i="3"/>
  <c r="AM1037" i="3"/>
  <c r="AM1036" i="3"/>
  <c r="AM1035" i="3"/>
  <c r="AM1034" i="3"/>
  <c r="AM1033" i="3"/>
  <c r="AM1032" i="3"/>
  <c r="AM1031" i="3"/>
  <c r="AM1030" i="3"/>
  <c r="AM1029" i="3"/>
  <c r="AM1028" i="3"/>
  <c r="AM1027" i="3"/>
  <c r="AM1026" i="3"/>
  <c r="AM1025" i="3"/>
  <c r="AM1024" i="3"/>
  <c r="AM1023" i="3"/>
  <c r="AM1022" i="3"/>
  <c r="AM1021" i="3"/>
  <c r="AM1020" i="3"/>
  <c r="AM1019" i="3"/>
  <c r="AM1018" i="3"/>
  <c r="AM1017" i="3"/>
  <c r="AM1016" i="3"/>
  <c r="AM1015" i="3"/>
  <c r="AM1014" i="3"/>
  <c r="AM1013" i="3"/>
  <c r="AM1012" i="3"/>
  <c r="AM1011" i="3"/>
  <c r="AM1010" i="3"/>
  <c r="AM1009" i="3"/>
  <c r="AM1008" i="3"/>
  <c r="AM1007" i="3"/>
  <c r="AM1006" i="3"/>
  <c r="AM1005" i="3"/>
  <c r="AM1004" i="3"/>
  <c r="AM1003" i="3"/>
  <c r="AM1002" i="3"/>
  <c r="AM1001" i="3"/>
  <c r="AM1000" i="3"/>
  <c r="AM999" i="3"/>
  <c r="AM998" i="3"/>
  <c r="AM997" i="3"/>
  <c r="AM996" i="3"/>
  <c r="AM995" i="3"/>
  <c r="AM994" i="3"/>
  <c r="AM993" i="3"/>
  <c r="AM992" i="3"/>
  <c r="AM991" i="3"/>
  <c r="AM990" i="3"/>
  <c r="AM989" i="3"/>
  <c r="AM988" i="3"/>
  <c r="AM987" i="3"/>
  <c r="AM986" i="3"/>
  <c r="AM985" i="3"/>
  <c r="AM984" i="3"/>
  <c r="AM983" i="3"/>
  <c r="AM982" i="3"/>
  <c r="AM981" i="3"/>
  <c r="AM980" i="3"/>
  <c r="AM979" i="3"/>
  <c r="AM978" i="3"/>
  <c r="AM977" i="3"/>
  <c r="AM976" i="3"/>
  <c r="AM975" i="3"/>
  <c r="AM974" i="3"/>
  <c r="AM973" i="3"/>
  <c r="AM972" i="3"/>
  <c r="AM971" i="3"/>
  <c r="AM970" i="3"/>
  <c r="AM969" i="3"/>
  <c r="AM968" i="3"/>
  <c r="AM967" i="3"/>
  <c r="AM966" i="3"/>
  <c r="AM965" i="3"/>
  <c r="AM964" i="3"/>
  <c r="AM963" i="3"/>
  <c r="AM962" i="3"/>
  <c r="AM961" i="3"/>
  <c r="AM960" i="3"/>
  <c r="AM959" i="3"/>
  <c r="AM958" i="3"/>
  <c r="AM957" i="3"/>
  <c r="AM956" i="3"/>
  <c r="AM955" i="3"/>
  <c r="AM954" i="3"/>
  <c r="AM953" i="3"/>
  <c r="AM952" i="3"/>
  <c r="AM951" i="3"/>
  <c r="AM950" i="3"/>
  <c r="AM949" i="3"/>
  <c r="AM948" i="3"/>
  <c r="AM947" i="3"/>
  <c r="AM946" i="3"/>
  <c r="AM945" i="3"/>
  <c r="AM944" i="3"/>
  <c r="AM943" i="3"/>
  <c r="AM942" i="3"/>
  <c r="AM941" i="3"/>
  <c r="AM940" i="3"/>
  <c r="AM939" i="3"/>
  <c r="AM938" i="3"/>
  <c r="AM937" i="3"/>
  <c r="AM936" i="3"/>
  <c r="AM935" i="3"/>
  <c r="AM934" i="3"/>
  <c r="AM933" i="3"/>
  <c r="AM932" i="3"/>
  <c r="AM931" i="3"/>
  <c r="AM930" i="3"/>
  <c r="AM929" i="3"/>
  <c r="AM928" i="3"/>
  <c r="AM927" i="3"/>
  <c r="AM926" i="3"/>
  <c r="AM925" i="3"/>
  <c r="AM924" i="3"/>
  <c r="AM923" i="3"/>
  <c r="AM922" i="3"/>
  <c r="AM921" i="3"/>
  <c r="AM920" i="3"/>
  <c r="AM919" i="3"/>
  <c r="AM918" i="3"/>
  <c r="AM917" i="3"/>
  <c r="AM916" i="3"/>
  <c r="AM915" i="3"/>
  <c r="AM914" i="3"/>
  <c r="AM913" i="3"/>
  <c r="AM912" i="3"/>
  <c r="AM911" i="3"/>
  <c r="AM910" i="3"/>
  <c r="AM909" i="3"/>
  <c r="AM908" i="3"/>
  <c r="AM907" i="3"/>
  <c r="AM906" i="3"/>
  <c r="AM905" i="3"/>
  <c r="AM904" i="3"/>
  <c r="AM903" i="3"/>
  <c r="AM902" i="3"/>
  <c r="AM901" i="3"/>
  <c r="AM900" i="3"/>
  <c r="AM899" i="3"/>
  <c r="AM898" i="3"/>
  <c r="AM897" i="3"/>
  <c r="AM896" i="3"/>
  <c r="AM895" i="3"/>
  <c r="AM894" i="3"/>
  <c r="AM893" i="3"/>
  <c r="AM892" i="3"/>
  <c r="AM891" i="3"/>
  <c r="AM890" i="3"/>
  <c r="AM889" i="3"/>
  <c r="AM888" i="3"/>
  <c r="AM887" i="3"/>
  <c r="AM886" i="3"/>
  <c r="AM885" i="3"/>
  <c r="AM884" i="3"/>
  <c r="AM883" i="3"/>
  <c r="AM882" i="3"/>
  <c r="AM881" i="3"/>
  <c r="AM880" i="3"/>
  <c r="AM879" i="3"/>
  <c r="AM878" i="3"/>
  <c r="AM877" i="3"/>
  <c r="AM876" i="3"/>
  <c r="AM875" i="3"/>
  <c r="AM874" i="3"/>
  <c r="AM873" i="3"/>
  <c r="AM872" i="3"/>
  <c r="AM871" i="3"/>
  <c r="AM870" i="3"/>
  <c r="AM869" i="3"/>
  <c r="AM868" i="3"/>
  <c r="AM867" i="3"/>
  <c r="AM866" i="3"/>
  <c r="AM865" i="3"/>
  <c r="AM864" i="3"/>
  <c r="AM863" i="3"/>
  <c r="AM862" i="3"/>
  <c r="AM861" i="3"/>
  <c r="AM860" i="3"/>
  <c r="AM859" i="3"/>
  <c r="AM858" i="3"/>
  <c r="AM857" i="3"/>
  <c r="AM856" i="3"/>
  <c r="AM855" i="3"/>
  <c r="AM854" i="3"/>
  <c r="AM853" i="3"/>
  <c r="AM852" i="3"/>
  <c r="AM851" i="3"/>
  <c r="AM850" i="3"/>
  <c r="AM849" i="3"/>
  <c r="AM848" i="3"/>
  <c r="AM847" i="3"/>
  <c r="AM846" i="3"/>
  <c r="AM845" i="3"/>
  <c r="AM844" i="3"/>
  <c r="AM843" i="3"/>
  <c r="AM842" i="3"/>
  <c r="AM841" i="3"/>
  <c r="AM840" i="3"/>
  <c r="AM839" i="3"/>
  <c r="AM838" i="3"/>
  <c r="AM837" i="3"/>
  <c r="AM836" i="3"/>
  <c r="AM835" i="3"/>
  <c r="AM834" i="3"/>
  <c r="AM833" i="3"/>
  <c r="AM832" i="3"/>
  <c r="AM831" i="3"/>
  <c r="AM830" i="3"/>
  <c r="AM829" i="3"/>
  <c r="AM828" i="3"/>
  <c r="AM827" i="3"/>
  <c r="AM826" i="3"/>
  <c r="AM825" i="3"/>
  <c r="AM824" i="3"/>
  <c r="AM823" i="3"/>
  <c r="AM822" i="3"/>
  <c r="AM821" i="3"/>
  <c r="AM820" i="3"/>
  <c r="AM819" i="3"/>
  <c r="AM818" i="3"/>
  <c r="AM817" i="3"/>
  <c r="AM816" i="3"/>
  <c r="AM815" i="3"/>
  <c r="AM814" i="3"/>
  <c r="AM813" i="3"/>
  <c r="AM812" i="3"/>
  <c r="AM811" i="3"/>
  <c r="AM810" i="3"/>
  <c r="AM809" i="3"/>
  <c r="AM808" i="3"/>
  <c r="AM807" i="3"/>
  <c r="AM806" i="3"/>
  <c r="AM805" i="3"/>
  <c r="AM804" i="3"/>
  <c r="AM803" i="3"/>
  <c r="AM802" i="3"/>
  <c r="AM801" i="3"/>
  <c r="AM800" i="3"/>
  <c r="AM799" i="3"/>
  <c r="AM798" i="3"/>
  <c r="AM797" i="3"/>
  <c r="AM796" i="3"/>
  <c r="AM795" i="3"/>
  <c r="AM794" i="3"/>
  <c r="AM793" i="3"/>
  <c r="AM792" i="3"/>
  <c r="AM791" i="3"/>
  <c r="AM790" i="3"/>
  <c r="AM789" i="3"/>
  <c r="AM788" i="3"/>
  <c r="AM787" i="3"/>
  <c r="AM786" i="3"/>
  <c r="AM785" i="3"/>
  <c r="AM784" i="3"/>
  <c r="AM783" i="3"/>
  <c r="AM782" i="3"/>
  <c r="AM781" i="3"/>
  <c r="AM780" i="3"/>
  <c r="AM779" i="3"/>
  <c r="AM778" i="3"/>
  <c r="AM777" i="3"/>
  <c r="AM776" i="3"/>
  <c r="AM775" i="3"/>
  <c r="AM774" i="3"/>
  <c r="AM773" i="3"/>
  <c r="AM772" i="3"/>
  <c r="AM771" i="3"/>
  <c r="AM770" i="3"/>
  <c r="AM769" i="3"/>
  <c r="AM768" i="3"/>
  <c r="AM767" i="3"/>
  <c r="AM766" i="3"/>
  <c r="AM765" i="3"/>
  <c r="AM764" i="3"/>
  <c r="AM763" i="3"/>
  <c r="AM762" i="3"/>
  <c r="AM761" i="3"/>
  <c r="AM760" i="3"/>
  <c r="AM759" i="3"/>
  <c r="AM758" i="3"/>
  <c r="AM757" i="3"/>
  <c r="AM756" i="3"/>
  <c r="AM755" i="3"/>
  <c r="AM754" i="3"/>
  <c r="AM753" i="3"/>
  <c r="AM752" i="3"/>
  <c r="AM751" i="3"/>
  <c r="AM750" i="3"/>
  <c r="AM749" i="3"/>
  <c r="AM748" i="3"/>
  <c r="AM747" i="3"/>
  <c r="AM746" i="3"/>
  <c r="AM745" i="3"/>
  <c r="AM744" i="3"/>
  <c r="AM743" i="3"/>
  <c r="AM742" i="3"/>
  <c r="AM741" i="3"/>
  <c r="AM740" i="3"/>
  <c r="AM739" i="3"/>
  <c r="AM738" i="3"/>
  <c r="AM737" i="3"/>
  <c r="AM736" i="3"/>
  <c r="AM735" i="3"/>
  <c r="AM734" i="3"/>
  <c r="AM733" i="3"/>
  <c r="AM732" i="3"/>
  <c r="AM731" i="3"/>
  <c r="AM730" i="3"/>
  <c r="AM729" i="3"/>
  <c r="AM728" i="3"/>
  <c r="AM727" i="3"/>
  <c r="AM726" i="3"/>
  <c r="AM725" i="3"/>
  <c r="AM724" i="3"/>
  <c r="AM723" i="3"/>
  <c r="AM722" i="3"/>
  <c r="AM721" i="3"/>
  <c r="AM720" i="3"/>
  <c r="AM719" i="3"/>
  <c r="AM718" i="3"/>
  <c r="AM717" i="3"/>
  <c r="AM716" i="3"/>
  <c r="AM715" i="3"/>
  <c r="AM714" i="3"/>
  <c r="AM713" i="3"/>
  <c r="AM712" i="3"/>
  <c r="AM711" i="3"/>
  <c r="AM710" i="3"/>
  <c r="AM709" i="3"/>
  <c r="AM708" i="3"/>
  <c r="AM707" i="3"/>
  <c r="AM706" i="3"/>
  <c r="AM705" i="3"/>
  <c r="AM704" i="3"/>
  <c r="AM703" i="3"/>
  <c r="AM702" i="3"/>
  <c r="AM701" i="3"/>
  <c r="AM700" i="3"/>
  <c r="AM699" i="3"/>
  <c r="AM698" i="3"/>
  <c r="AM697" i="3"/>
  <c r="AM696" i="3"/>
  <c r="AM695" i="3"/>
  <c r="AM694" i="3"/>
  <c r="AM693" i="3"/>
  <c r="AM692" i="3"/>
  <c r="AM691" i="3"/>
  <c r="AM690" i="3"/>
  <c r="AM689" i="3"/>
  <c r="AM688" i="3"/>
  <c r="AM687" i="3"/>
  <c r="AM686" i="3"/>
  <c r="AM685" i="3"/>
  <c r="AM684" i="3"/>
  <c r="AM683" i="3"/>
  <c r="AM682" i="3"/>
  <c r="AM681" i="3"/>
  <c r="AM680" i="3"/>
  <c r="AM679" i="3"/>
  <c r="AM678" i="3"/>
  <c r="AM677" i="3"/>
  <c r="AM676" i="3"/>
  <c r="AM675" i="3"/>
  <c r="AM674" i="3"/>
  <c r="AM673" i="3"/>
  <c r="AM672" i="3"/>
  <c r="AM671" i="3"/>
  <c r="AM670" i="3"/>
  <c r="AM669" i="3"/>
  <c r="AM668" i="3"/>
  <c r="AM667" i="3"/>
  <c r="AM666" i="3"/>
  <c r="AM665" i="3"/>
  <c r="AM664" i="3"/>
  <c r="AM663" i="3"/>
  <c r="AM662" i="3"/>
  <c r="AM661" i="3"/>
  <c r="AM660" i="3"/>
  <c r="AM659" i="3"/>
  <c r="AM658" i="3"/>
  <c r="AM657" i="3"/>
  <c r="AM656" i="3"/>
  <c r="AM655" i="3"/>
  <c r="AM654" i="3"/>
  <c r="AM653" i="3"/>
  <c r="AM652" i="3"/>
  <c r="AM651" i="3"/>
  <c r="AM650" i="3"/>
  <c r="AM649" i="3"/>
  <c r="AM648" i="3"/>
  <c r="AM647" i="3"/>
  <c r="AM646" i="3"/>
  <c r="AM645" i="3"/>
  <c r="AM644" i="3"/>
  <c r="AM643" i="3"/>
  <c r="AM642" i="3"/>
  <c r="AM641" i="3"/>
  <c r="AM640" i="3"/>
  <c r="AM639" i="3"/>
  <c r="AM638" i="3"/>
  <c r="AM637" i="3"/>
  <c r="AM636" i="3"/>
  <c r="AM635" i="3"/>
  <c r="AM634" i="3"/>
  <c r="AM633" i="3"/>
  <c r="AM632" i="3"/>
  <c r="AM631" i="3"/>
  <c r="AM630" i="3"/>
  <c r="AM629" i="3"/>
  <c r="AM628" i="3"/>
  <c r="AM627" i="3"/>
  <c r="AM626" i="3"/>
  <c r="AM625" i="3"/>
  <c r="AM624" i="3"/>
  <c r="AM623" i="3"/>
  <c r="AM622" i="3"/>
  <c r="AM621" i="3"/>
  <c r="AM620" i="3"/>
  <c r="AM619" i="3"/>
  <c r="AM618" i="3"/>
  <c r="AM617" i="3"/>
  <c r="AM616" i="3"/>
  <c r="AM615" i="3"/>
  <c r="AM614" i="3"/>
  <c r="AM613" i="3"/>
  <c r="AM612" i="3"/>
  <c r="AM611" i="3"/>
  <c r="AM610" i="3"/>
  <c r="AM609" i="3"/>
  <c r="AM608" i="3"/>
  <c r="AM607" i="3"/>
  <c r="AM606" i="3"/>
  <c r="AM605" i="3"/>
  <c r="AM604" i="3"/>
  <c r="AM603" i="3"/>
  <c r="AM602" i="3"/>
  <c r="AM601" i="3"/>
  <c r="AM600" i="3"/>
  <c r="AM599" i="3"/>
  <c r="AM598" i="3"/>
  <c r="AM597" i="3"/>
  <c r="AM596" i="3"/>
  <c r="AM595" i="3"/>
  <c r="AM594" i="3"/>
  <c r="AM593" i="3"/>
  <c r="AM592" i="3"/>
  <c r="AM591" i="3"/>
  <c r="AM590" i="3"/>
  <c r="AM589" i="3"/>
  <c r="AM588" i="3"/>
  <c r="AM587" i="3"/>
  <c r="AM586" i="3"/>
  <c r="AM585" i="3"/>
  <c r="AM584" i="3"/>
  <c r="AM583" i="3"/>
  <c r="AM582" i="3"/>
  <c r="AM581" i="3"/>
  <c r="AM580" i="3"/>
  <c r="AM579" i="3"/>
  <c r="AM578" i="3"/>
  <c r="AM577" i="3"/>
  <c r="AM576" i="3"/>
  <c r="AM575" i="3"/>
  <c r="AM574" i="3"/>
  <c r="AM573" i="3"/>
  <c r="AM572" i="3"/>
  <c r="AM571" i="3"/>
  <c r="AM570" i="3"/>
  <c r="AM569" i="3"/>
  <c r="AM568" i="3"/>
  <c r="AM567" i="3"/>
  <c r="AM566" i="3"/>
  <c r="AM565" i="3"/>
  <c r="AM564" i="3"/>
  <c r="AM563" i="3"/>
  <c r="AM562" i="3"/>
  <c r="AM561" i="3"/>
  <c r="AM560" i="3"/>
  <c r="AM559" i="3"/>
  <c r="AM558" i="3"/>
  <c r="AM557" i="3"/>
  <c r="AM556" i="3"/>
  <c r="AM555" i="3"/>
  <c r="AM554" i="3"/>
  <c r="AM553" i="3"/>
  <c r="AM552" i="3"/>
  <c r="AM551" i="3"/>
  <c r="AM550" i="3"/>
  <c r="AM549" i="3"/>
  <c r="AM548" i="3"/>
  <c r="AM547" i="3"/>
  <c r="AM546" i="3"/>
  <c r="AM545" i="3"/>
  <c r="AM544" i="3"/>
  <c r="AM543" i="3"/>
  <c r="AM542" i="3"/>
  <c r="AM541" i="3"/>
  <c r="AM540" i="3"/>
  <c r="AM539" i="3"/>
  <c r="AM538" i="3"/>
  <c r="AM537" i="3"/>
  <c r="AM536" i="3"/>
  <c r="AM535" i="3"/>
  <c r="AM534" i="3"/>
  <c r="AM533" i="3"/>
  <c r="AM532" i="3"/>
  <c r="AM531" i="3"/>
  <c r="AM530" i="3"/>
  <c r="AM529" i="3"/>
  <c r="AM528" i="3"/>
  <c r="AM527" i="3"/>
  <c r="AM526" i="3"/>
  <c r="AM525" i="3"/>
  <c r="AM524" i="3"/>
  <c r="AM523" i="3"/>
  <c r="AM522" i="3"/>
  <c r="AM521" i="3"/>
  <c r="AM520" i="3"/>
  <c r="AM519" i="3"/>
  <c r="AM518" i="3"/>
  <c r="AM517" i="3"/>
  <c r="AM516" i="3"/>
  <c r="AM515" i="3"/>
  <c r="AM514" i="3"/>
  <c r="AM513" i="3"/>
  <c r="AM512" i="3"/>
  <c r="AM511" i="3"/>
  <c r="AM510" i="3"/>
  <c r="AM509" i="3"/>
  <c r="AM508" i="3"/>
  <c r="AM507" i="3"/>
  <c r="AM506" i="3"/>
  <c r="AM505" i="3"/>
  <c r="AM504" i="3"/>
  <c r="AM503" i="3"/>
  <c r="AM502" i="3"/>
  <c r="AM501" i="3"/>
  <c r="AM500" i="3"/>
  <c r="AM499" i="3"/>
  <c r="AM498" i="3"/>
  <c r="AM497" i="3"/>
  <c r="AM496" i="3"/>
  <c r="AM495" i="3"/>
  <c r="AM494" i="3"/>
  <c r="AM493" i="3"/>
  <c r="AM492" i="3"/>
  <c r="AM491" i="3"/>
  <c r="AM490" i="3"/>
  <c r="AM489" i="3"/>
  <c r="AM488" i="3"/>
  <c r="AM487" i="3"/>
  <c r="AM486" i="3"/>
  <c r="AM485" i="3"/>
  <c r="AM484" i="3"/>
  <c r="AM483" i="3"/>
  <c r="AM482" i="3"/>
  <c r="AM481" i="3"/>
  <c r="AM480" i="3"/>
  <c r="AM479" i="3"/>
  <c r="AM478" i="3"/>
  <c r="AM477" i="3"/>
  <c r="AM476" i="3"/>
  <c r="AM475" i="3"/>
  <c r="AM474" i="3"/>
  <c r="AM473" i="3"/>
  <c r="AM472" i="3"/>
  <c r="AM471" i="3"/>
  <c r="AM470" i="3"/>
  <c r="AM469" i="3"/>
  <c r="AM468" i="3"/>
  <c r="AM467" i="3"/>
  <c r="AM466" i="3"/>
  <c r="AM465" i="3"/>
  <c r="AM464" i="3"/>
  <c r="AM463" i="3"/>
  <c r="AM462" i="3"/>
  <c r="AM461" i="3"/>
  <c r="AM460" i="3"/>
  <c r="AM459" i="3"/>
  <c r="AM458" i="3"/>
  <c r="AM457" i="3"/>
  <c r="AM456" i="3"/>
  <c r="AM455" i="3"/>
  <c r="AM454" i="3"/>
  <c r="AM453" i="3"/>
  <c r="AM452" i="3"/>
  <c r="AM451" i="3"/>
  <c r="AM450" i="3"/>
  <c r="AM449" i="3"/>
  <c r="AM448" i="3"/>
  <c r="AM447" i="3"/>
  <c r="AM446" i="3"/>
  <c r="AM445" i="3"/>
  <c r="AM444" i="3"/>
  <c r="AM443" i="3"/>
  <c r="AM442" i="3"/>
  <c r="AM441" i="3"/>
  <c r="AM440" i="3"/>
  <c r="AM439" i="3"/>
  <c r="AM438" i="3"/>
  <c r="AM437" i="3"/>
  <c r="AM436" i="3"/>
  <c r="AM435" i="3"/>
  <c r="AM434" i="3"/>
  <c r="AM433" i="3"/>
  <c r="AM432" i="3"/>
  <c r="AM431" i="3"/>
  <c r="AM430" i="3"/>
  <c r="AM429" i="3"/>
  <c r="AM428" i="3"/>
  <c r="AM427" i="3"/>
  <c r="AM426" i="3"/>
  <c r="AM425" i="3"/>
  <c r="AM424" i="3"/>
  <c r="AM423" i="3"/>
  <c r="AM422" i="3"/>
  <c r="AM421" i="3"/>
  <c r="AM420" i="3"/>
  <c r="AM419" i="3"/>
  <c r="AM418" i="3"/>
  <c r="AM417" i="3"/>
  <c r="AM416" i="3"/>
  <c r="AM415" i="3"/>
  <c r="AM414" i="3"/>
  <c r="AM413" i="3"/>
  <c r="AM412" i="3"/>
  <c r="AM411" i="3"/>
  <c r="AM410" i="3"/>
  <c r="AM409" i="3"/>
  <c r="AM408" i="3"/>
  <c r="AM407" i="3"/>
  <c r="AM406" i="3"/>
  <c r="AM405" i="3"/>
  <c r="AM404" i="3"/>
  <c r="AM403" i="3"/>
  <c r="AM402" i="3"/>
  <c r="AM401" i="3"/>
  <c r="AM400" i="3"/>
  <c r="AM399" i="3"/>
  <c r="AM398" i="3"/>
  <c r="AM397" i="3"/>
  <c r="AM396" i="3"/>
  <c r="AM395" i="3"/>
  <c r="AM394" i="3"/>
  <c r="AM393" i="3"/>
  <c r="AM392" i="3"/>
  <c r="AM391" i="3"/>
  <c r="AM390" i="3"/>
  <c r="AM389" i="3"/>
  <c r="AM388" i="3"/>
  <c r="AM387" i="3"/>
  <c r="AM386" i="3"/>
  <c r="AM385" i="3"/>
  <c r="AM384" i="3"/>
  <c r="AM383" i="3"/>
  <c r="AM382" i="3"/>
  <c r="AM381" i="3"/>
  <c r="AM380" i="3"/>
  <c r="AM379" i="3"/>
  <c r="AM378" i="3"/>
  <c r="AM377" i="3"/>
  <c r="AM376" i="3"/>
  <c r="AM375" i="3"/>
  <c r="AM374" i="3"/>
  <c r="AM373" i="3"/>
  <c r="AM372" i="3"/>
  <c r="AM371" i="3"/>
  <c r="AM370" i="3"/>
  <c r="AM369" i="3"/>
  <c r="AM368" i="3"/>
  <c r="AM367" i="3"/>
  <c r="AM366" i="3"/>
  <c r="AM365" i="3"/>
  <c r="AM364" i="3"/>
  <c r="AM363" i="3"/>
  <c r="AM362" i="3"/>
  <c r="AM361" i="3"/>
  <c r="AM360" i="3"/>
  <c r="AM359" i="3"/>
  <c r="AM358" i="3"/>
  <c r="AM357" i="3"/>
  <c r="AM356" i="3"/>
  <c r="AM355" i="3"/>
  <c r="AM354" i="3"/>
  <c r="AM353" i="3"/>
  <c r="AM352" i="3"/>
  <c r="AM351" i="3"/>
  <c r="AM350" i="3"/>
  <c r="AM349" i="3"/>
  <c r="AM348" i="3"/>
  <c r="AM347" i="3"/>
  <c r="AM346" i="3"/>
  <c r="AM345" i="3"/>
  <c r="AM344" i="3"/>
  <c r="AM343" i="3"/>
  <c r="AM342" i="3"/>
  <c r="AM341" i="3"/>
  <c r="AM340" i="3"/>
  <c r="AM339" i="3"/>
  <c r="AM338" i="3"/>
  <c r="AM337" i="3"/>
  <c r="AM336" i="3"/>
  <c r="AM335" i="3"/>
  <c r="AM334" i="3"/>
  <c r="AM333" i="3"/>
  <c r="AM332" i="3"/>
  <c r="AM331" i="3"/>
  <c r="AM330" i="3"/>
  <c r="AM329" i="3"/>
  <c r="AM328" i="3"/>
  <c r="AM327" i="3"/>
  <c r="AM326" i="3"/>
  <c r="AM325" i="3"/>
  <c r="AM324" i="3"/>
  <c r="AM323" i="3"/>
  <c r="AM322" i="3"/>
  <c r="AM321" i="3"/>
  <c r="AM320" i="3"/>
  <c r="AM319" i="3"/>
  <c r="AM318" i="3"/>
  <c r="AM317" i="3"/>
  <c r="AM316" i="3"/>
  <c r="AM315" i="3"/>
  <c r="AM314" i="3"/>
  <c r="AM313" i="3"/>
  <c r="AM312" i="3"/>
  <c r="AM311" i="3"/>
  <c r="AM310" i="3"/>
  <c r="AM309" i="3"/>
  <c r="AM308" i="3"/>
  <c r="AM307" i="3"/>
  <c r="AM306" i="3"/>
  <c r="AM305" i="3"/>
  <c r="AM304" i="3"/>
  <c r="AM303" i="3"/>
  <c r="AM302" i="3"/>
  <c r="AM301" i="3"/>
  <c r="AM300" i="3"/>
  <c r="AM299" i="3"/>
  <c r="AM298" i="3"/>
  <c r="AM297" i="3"/>
  <c r="AM296" i="3"/>
  <c r="AM295" i="3"/>
  <c r="AM294" i="3"/>
  <c r="AM293" i="3"/>
  <c r="AM292" i="3"/>
  <c r="AM291" i="3"/>
  <c r="AM290" i="3"/>
  <c r="AM289" i="3"/>
  <c r="AM288" i="3"/>
  <c r="AM287" i="3"/>
  <c r="AM286" i="3"/>
  <c r="AM285" i="3"/>
  <c r="AM284" i="3"/>
  <c r="AM283" i="3"/>
  <c r="AM282" i="3"/>
  <c r="AM281" i="3"/>
  <c r="AM280" i="3"/>
  <c r="AM279" i="3"/>
  <c r="AM278" i="3"/>
  <c r="AM277" i="3"/>
  <c r="AM276" i="3"/>
  <c r="AM275" i="3"/>
  <c r="AM274" i="3"/>
  <c r="AM273" i="3"/>
  <c r="AM272" i="3"/>
  <c r="AM271" i="3"/>
  <c r="AM270" i="3"/>
  <c r="AM269" i="3"/>
  <c r="AM268" i="3"/>
  <c r="AM267" i="3"/>
  <c r="AM266" i="3"/>
  <c r="AM265" i="3"/>
  <c r="AM264" i="3"/>
  <c r="AM263" i="3"/>
  <c r="AM262" i="3"/>
  <c r="AM261" i="3"/>
  <c r="AM260" i="3"/>
  <c r="AM259" i="3"/>
  <c r="AM258" i="3"/>
  <c r="AM257" i="3"/>
  <c r="AM256" i="3"/>
  <c r="AM255" i="3"/>
  <c r="AM254" i="3"/>
  <c r="AM253" i="3"/>
  <c r="AM252" i="3"/>
  <c r="AM251" i="3"/>
  <c r="AM250" i="3"/>
  <c r="AM249" i="3"/>
  <c r="AM248" i="3"/>
  <c r="AM247" i="3"/>
  <c r="AM246" i="3"/>
  <c r="AM245" i="3"/>
  <c r="AM244" i="3"/>
  <c r="AM243" i="3"/>
  <c r="AM242" i="3"/>
  <c r="AM241" i="3"/>
  <c r="AM240" i="3"/>
  <c r="AM239" i="3"/>
  <c r="AM238" i="3"/>
  <c r="AM237" i="3"/>
  <c r="AM236" i="3"/>
  <c r="AM235" i="3"/>
  <c r="AM234" i="3"/>
  <c r="AM233" i="3"/>
  <c r="AM232" i="3"/>
  <c r="AM231" i="3"/>
  <c r="AM230" i="3"/>
  <c r="AM229" i="3"/>
  <c r="AM228" i="3"/>
  <c r="AM227" i="3"/>
  <c r="AM226" i="3"/>
  <c r="AM225" i="3"/>
  <c r="AM224" i="3"/>
  <c r="AM223" i="3"/>
  <c r="AM222" i="3"/>
  <c r="AM221" i="3"/>
  <c r="AM220" i="3"/>
  <c r="AM219" i="3"/>
  <c r="AM218" i="3"/>
  <c r="AM217" i="3"/>
  <c r="AM216" i="3"/>
  <c r="AM215" i="3"/>
  <c r="AM214" i="3"/>
  <c r="AM213" i="3"/>
  <c r="AM212" i="3"/>
  <c r="AM211" i="3"/>
  <c r="AM210" i="3"/>
  <c r="AM209" i="3"/>
  <c r="AM208" i="3"/>
  <c r="AM207" i="3"/>
  <c r="AM206" i="3"/>
  <c r="AM205" i="3"/>
  <c r="AM204" i="3"/>
  <c r="AM203" i="3"/>
  <c r="AM202" i="3"/>
  <c r="AM201" i="3"/>
  <c r="AM200" i="3"/>
  <c r="AM199" i="3"/>
  <c r="AM198" i="3"/>
  <c r="AM197" i="3"/>
  <c r="AM196" i="3"/>
  <c r="AM195" i="3"/>
  <c r="AM194" i="3"/>
  <c r="AM193" i="3"/>
  <c r="AM192" i="3"/>
  <c r="AM191" i="3"/>
  <c r="AM190" i="3"/>
  <c r="AM189" i="3"/>
  <c r="AM188" i="3"/>
  <c r="AM187" i="3"/>
  <c r="AM186" i="3"/>
  <c r="AM185" i="3"/>
  <c r="AM184" i="3"/>
  <c r="AM183" i="3"/>
  <c r="AM182" i="3"/>
  <c r="AM181" i="3"/>
  <c r="AM180" i="3"/>
  <c r="AM179" i="3"/>
  <c r="AM178" i="3"/>
  <c r="AM177" i="3"/>
  <c r="AM176" i="3"/>
  <c r="AM175" i="3"/>
  <c r="AM174" i="3"/>
  <c r="AM173" i="3"/>
  <c r="AM172" i="3"/>
  <c r="AM171" i="3"/>
  <c r="AM170" i="3"/>
  <c r="AM169" i="3"/>
  <c r="AM168" i="3"/>
  <c r="AM167" i="3"/>
  <c r="AM166" i="3"/>
  <c r="AM165" i="3"/>
  <c r="AM164" i="3"/>
  <c r="AM163" i="3"/>
  <c r="AM162" i="3"/>
  <c r="AM161" i="3"/>
  <c r="AM160" i="3"/>
  <c r="AM159" i="3"/>
  <c r="AM158" i="3"/>
  <c r="AM157" i="3"/>
  <c r="AM156" i="3"/>
  <c r="AM155" i="3"/>
  <c r="AM154" i="3"/>
  <c r="AM153" i="3"/>
  <c r="AM152" i="3"/>
  <c r="AM151" i="3"/>
  <c r="AM150" i="3"/>
  <c r="AM149" i="3"/>
  <c r="AM148" i="3"/>
  <c r="AM147" i="3"/>
  <c r="AM146" i="3"/>
  <c r="AM145" i="3"/>
  <c r="AM144" i="3"/>
  <c r="AM143" i="3"/>
  <c r="AM142" i="3"/>
  <c r="AM141" i="3"/>
  <c r="AM140" i="3"/>
  <c r="AM139" i="3"/>
  <c r="AM138" i="3"/>
  <c r="AM137" i="3"/>
  <c r="AM136" i="3"/>
  <c r="AM135" i="3"/>
  <c r="AM134" i="3"/>
  <c r="AM133" i="3"/>
  <c r="AM132" i="3"/>
  <c r="AM131" i="3"/>
  <c r="AM130" i="3"/>
  <c r="AM129" i="3"/>
  <c r="AM128" i="3"/>
  <c r="AM127" i="3"/>
  <c r="AM126" i="3"/>
  <c r="AM125" i="3"/>
  <c r="AM124" i="3"/>
  <c r="AM123" i="3"/>
  <c r="AM122" i="3"/>
  <c r="AM121" i="3"/>
  <c r="AM120" i="3"/>
  <c r="AM119" i="3"/>
  <c r="AM118" i="3"/>
  <c r="AM117" i="3"/>
  <c r="AM116" i="3"/>
  <c r="AM115" i="3"/>
  <c r="AM114" i="3"/>
  <c r="AM113" i="3"/>
  <c r="AM112" i="3"/>
  <c r="AM111" i="3"/>
  <c r="AM110" i="3"/>
  <c r="AM109" i="3"/>
  <c r="AM108" i="3"/>
  <c r="AM107" i="3"/>
  <c r="AM106" i="3"/>
  <c r="AM105" i="3"/>
  <c r="AM104" i="3"/>
  <c r="AM103" i="3"/>
  <c r="AM102" i="3"/>
  <c r="AM101" i="3"/>
  <c r="AM100" i="3"/>
  <c r="AM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L1273" i="3"/>
  <c r="AL1272" i="3"/>
  <c r="AL1271" i="3"/>
  <c r="AL1270" i="3"/>
  <c r="AL1269" i="3"/>
  <c r="AL1268" i="3"/>
  <c r="AL1267" i="3"/>
  <c r="AL1266" i="3"/>
  <c r="AL1265" i="3"/>
  <c r="AL1264" i="3"/>
  <c r="AL1263" i="3"/>
  <c r="AL1262" i="3"/>
  <c r="AL1261" i="3"/>
  <c r="AL1260" i="3"/>
  <c r="AL1259" i="3"/>
  <c r="AL1258" i="3"/>
  <c r="AL1257" i="3"/>
  <c r="AL1256" i="3"/>
  <c r="AL1255" i="3"/>
  <c r="AL1254" i="3"/>
  <c r="AL1253" i="3"/>
  <c r="AL1252" i="3"/>
  <c r="AL1251" i="3"/>
  <c r="AL1250" i="3"/>
  <c r="AL1249" i="3"/>
  <c r="AL1248" i="3"/>
  <c r="AL1247" i="3"/>
  <c r="AL1246" i="3"/>
  <c r="AL1245" i="3"/>
  <c r="AL1244" i="3"/>
  <c r="AL1243" i="3"/>
  <c r="AL1242" i="3"/>
  <c r="AL1241" i="3"/>
  <c r="AL1240" i="3"/>
  <c r="AL1239" i="3"/>
  <c r="AL1238" i="3"/>
  <c r="AL1237" i="3"/>
  <c r="AL1236" i="3"/>
  <c r="AL1235" i="3"/>
  <c r="AL1234" i="3"/>
  <c r="AL1233" i="3"/>
  <c r="AL1232" i="3"/>
  <c r="AL1231" i="3"/>
  <c r="AL1230" i="3"/>
  <c r="AL1229" i="3"/>
  <c r="AL1228" i="3"/>
  <c r="AL1227" i="3"/>
  <c r="AL1226" i="3"/>
  <c r="AL1225" i="3"/>
  <c r="AL1224" i="3"/>
  <c r="AL1223" i="3"/>
  <c r="AL1222" i="3"/>
  <c r="AL1221" i="3"/>
  <c r="AL1220" i="3"/>
  <c r="AL1219" i="3"/>
  <c r="AL1218" i="3"/>
  <c r="AL1217" i="3"/>
  <c r="AL1216" i="3"/>
  <c r="AL1215" i="3"/>
  <c r="AL1214" i="3"/>
  <c r="AL1213" i="3"/>
  <c r="AL1212" i="3"/>
  <c r="AL1211" i="3"/>
  <c r="AL1210" i="3"/>
  <c r="AL1209" i="3"/>
  <c r="AL1208" i="3"/>
  <c r="AL1207" i="3"/>
  <c r="AL1206" i="3"/>
  <c r="AL1205" i="3"/>
  <c r="AL1204" i="3"/>
  <c r="AL1203" i="3"/>
  <c r="AL1202" i="3"/>
  <c r="AL1201" i="3"/>
  <c r="AL1200" i="3"/>
  <c r="AL1199" i="3"/>
  <c r="AL1198" i="3"/>
  <c r="AL1197" i="3"/>
  <c r="AL1196" i="3"/>
  <c r="AL1195" i="3"/>
  <c r="AL1194" i="3"/>
  <c r="AL1193" i="3"/>
  <c r="AL1192" i="3"/>
  <c r="AL1191" i="3"/>
  <c r="AL1190" i="3"/>
  <c r="AL1189" i="3"/>
  <c r="AL1188" i="3"/>
  <c r="AL1187" i="3"/>
  <c r="AL1186" i="3"/>
  <c r="AL1185" i="3"/>
  <c r="AL1184" i="3"/>
  <c r="AL1183" i="3"/>
  <c r="AL1182" i="3"/>
  <c r="AL1181" i="3"/>
  <c r="AL1180" i="3"/>
  <c r="AL1179" i="3"/>
  <c r="AL1178" i="3"/>
  <c r="AL1177" i="3"/>
  <c r="AL1176" i="3"/>
  <c r="AL1175" i="3"/>
  <c r="AL1174" i="3"/>
  <c r="AL1173" i="3"/>
  <c r="AL1172" i="3"/>
  <c r="AL1171" i="3"/>
  <c r="AL1170" i="3"/>
  <c r="AL1169" i="3"/>
  <c r="AL1168" i="3"/>
  <c r="AL1167" i="3"/>
  <c r="AL1166" i="3"/>
  <c r="AL1165" i="3"/>
  <c r="AL1164" i="3"/>
  <c r="AL1163" i="3"/>
  <c r="AL1162" i="3"/>
  <c r="AL1161" i="3"/>
  <c r="AL1160" i="3"/>
  <c r="AL1159" i="3"/>
  <c r="AL1158" i="3"/>
  <c r="AL1157" i="3"/>
  <c r="AL1156" i="3"/>
  <c r="AL1155" i="3"/>
  <c r="AL1154" i="3"/>
  <c r="AL1153" i="3"/>
  <c r="AL1152" i="3"/>
  <c r="AL1151" i="3"/>
  <c r="AL1150" i="3"/>
  <c r="AL1149" i="3"/>
  <c r="AL1148" i="3"/>
  <c r="AL1147" i="3"/>
  <c r="AL1146" i="3"/>
  <c r="AL1145" i="3"/>
  <c r="AL1144" i="3"/>
  <c r="AL1143" i="3"/>
  <c r="AL1142" i="3"/>
  <c r="AL1141" i="3"/>
  <c r="AL1140" i="3"/>
  <c r="AL1139" i="3"/>
  <c r="AL1138" i="3"/>
  <c r="AL1137" i="3"/>
  <c r="AL1136" i="3"/>
  <c r="AL1135" i="3"/>
  <c r="AL1134" i="3"/>
  <c r="AL1133" i="3"/>
  <c r="AL1132" i="3"/>
  <c r="AL1131" i="3"/>
  <c r="AL1130" i="3"/>
  <c r="AL1129" i="3"/>
  <c r="AL1128" i="3"/>
  <c r="AL1127" i="3"/>
  <c r="AL1126" i="3"/>
  <c r="AL1125" i="3"/>
  <c r="AL1124" i="3"/>
  <c r="AL1123" i="3"/>
  <c r="AL1122" i="3"/>
  <c r="AL1121" i="3"/>
  <c r="AL1120" i="3"/>
  <c r="AL1119" i="3"/>
  <c r="AL1118" i="3"/>
  <c r="AL1117" i="3"/>
  <c r="AL1116" i="3"/>
  <c r="AL1115" i="3"/>
  <c r="AL1114" i="3"/>
  <c r="AL1113" i="3"/>
  <c r="AL1112" i="3"/>
  <c r="AL1111" i="3"/>
  <c r="AL1110" i="3"/>
  <c r="AL1109" i="3"/>
  <c r="AL1108" i="3"/>
  <c r="AL1107" i="3"/>
  <c r="AL1106" i="3"/>
  <c r="AL1105" i="3"/>
  <c r="AL1104" i="3"/>
  <c r="AL1103" i="3"/>
  <c r="AL1102" i="3"/>
  <c r="AL1101" i="3"/>
  <c r="AL1100" i="3"/>
  <c r="AL1099" i="3"/>
  <c r="AL1098" i="3"/>
  <c r="AL1097" i="3"/>
  <c r="AL1096" i="3"/>
  <c r="AL1095" i="3"/>
  <c r="AL1094" i="3"/>
  <c r="AL1093" i="3"/>
  <c r="AL1092" i="3"/>
  <c r="AL1091" i="3"/>
  <c r="AL1090" i="3"/>
  <c r="AL1089" i="3"/>
  <c r="AL1088" i="3"/>
  <c r="AL1087" i="3"/>
  <c r="AL1086" i="3"/>
  <c r="AL1085" i="3"/>
  <c r="AL1084" i="3"/>
  <c r="AL1083" i="3"/>
  <c r="AL1082" i="3"/>
  <c r="AL1081" i="3"/>
  <c r="AL1080" i="3"/>
  <c r="AL1079" i="3"/>
  <c r="AL1078" i="3"/>
  <c r="AL1077" i="3"/>
  <c r="AL1076" i="3"/>
  <c r="AL1075" i="3"/>
  <c r="AL1074" i="3"/>
  <c r="AL1073" i="3"/>
  <c r="AL1072" i="3"/>
  <c r="AL1071" i="3"/>
  <c r="AL1070" i="3"/>
  <c r="AL1069" i="3"/>
  <c r="AL1068" i="3"/>
  <c r="AL1067" i="3"/>
  <c r="AL1066" i="3"/>
  <c r="AL1065" i="3"/>
  <c r="AL1064" i="3"/>
  <c r="AL1063" i="3"/>
  <c r="AL1062" i="3"/>
  <c r="AL1061" i="3"/>
  <c r="AL1060" i="3"/>
  <c r="AL1059" i="3"/>
  <c r="AL1058" i="3"/>
  <c r="AL1057" i="3"/>
  <c r="AL1056" i="3"/>
  <c r="AL1055" i="3"/>
  <c r="AL1054" i="3"/>
  <c r="AL1053" i="3"/>
  <c r="AL1052" i="3"/>
  <c r="AL1051" i="3"/>
  <c r="AL1050" i="3"/>
  <c r="AL1049" i="3"/>
  <c r="AL1048" i="3"/>
  <c r="AL1047" i="3"/>
  <c r="AL1046" i="3"/>
  <c r="AL1045" i="3"/>
  <c r="AL1044" i="3"/>
  <c r="AL1043" i="3"/>
  <c r="AL1042" i="3"/>
  <c r="AL1041" i="3"/>
  <c r="AL1040" i="3"/>
  <c r="AL1039" i="3"/>
  <c r="AL1038" i="3"/>
  <c r="AL1037" i="3"/>
  <c r="AL1036" i="3"/>
  <c r="AL1035" i="3"/>
  <c r="AL1034" i="3"/>
  <c r="AL1033" i="3"/>
  <c r="AL1032" i="3"/>
  <c r="AL1031" i="3"/>
  <c r="AL1030" i="3"/>
  <c r="AL1029" i="3"/>
  <c r="AL1028" i="3"/>
  <c r="AL1027" i="3"/>
  <c r="AL1026" i="3"/>
  <c r="AL1025" i="3"/>
  <c r="AL1024" i="3"/>
  <c r="AL1023" i="3"/>
  <c r="AL1022" i="3"/>
  <c r="AL1021" i="3"/>
  <c r="AL1020" i="3"/>
  <c r="AL1019" i="3"/>
  <c r="AL1018" i="3"/>
  <c r="AL1017" i="3"/>
  <c r="AL1016" i="3"/>
  <c r="AL1015" i="3"/>
  <c r="AL1014" i="3"/>
  <c r="AL1013" i="3"/>
  <c r="AL1012" i="3"/>
  <c r="AL1011" i="3"/>
  <c r="AL1010" i="3"/>
  <c r="AL1009" i="3"/>
  <c r="AL1008" i="3"/>
  <c r="AL1007" i="3"/>
  <c r="AL1006" i="3"/>
  <c r="AL1005" i="3"/>
  <c r="AL1004" i="3"/>
  <c r="AL1003" i="3"/>
  <c r="AL1002" i="3"/>
  <c r="AL1001" i="3"/>
  <c r="AL1000" i="3"/>
  <c r="AL999" i="3"/>
  <c r="AL998" i="3"/>
  <c r="AL997" i="3"/>
  <c r="AL996" i="3"/>
  <c r="AL995" i="3"/>
  <c r="AL994" i="3"/>
  <c r="AL993" i="3"/>
  <c r="AL992" i="3"/>
  <c r="AL991" i="3"/>
  <c r="AL990" i="3"/>
  <c r="AL989" i="3"/>
  <c r="AL988" i="3"/>
  <c r="AL987" i="3"/>
  <c r="AL986" i="3"/>
  <c r="AL985" i="3"/>
  <c r="AL984" i="3"/>
  <c r="AL983" i="3"/>
  <c r="AL982" i="3"/>
  <c r="AL981" i="3"/>
  <c r="AL980" i="3"/>
  <c r="AL979" i="3"/>
  <c r="AL978" i="3"/>
  <c r="AL977" i="3"/>
  <c r="AL976" i="3"/>
  <c r="AL975" i="3"/>
  <c r="AL974" i="3"/>
  <c r="AL973" i="3"/>
  <c r="AL972" i="3"/>
  <c r="AL971" i="3"/>
  <c r="AL970" i="3"/>
  <c r="AL969" i="3"/>
  <c r="AL968" i="3"/>
  <c r="AL967" i="3"/>
  <c r="AL966" i="3"/>
  <c r="AL965" i="3"/>
  <c r="AL964" i="3"/>
  <c r="AL963" i="3"/>
  <c r="AL962" i="3"/>
  <c r="AL961" i="3"/>
  <c r="AL960" i="3"/>
  <c r="AL959" i="3"/>
  <c r="AL958" i="3"/>
  <c r="AL957" i="3"/>
  <c r="AL956" i="3"/>
  <c r="AL955" i="3"/>
  <c r="AL954" i="3"/>
  <c r="AL953" i="3"/>
  <c r="AL952" i="3"/>
  <c r="AL951" i="3"/>
  <c r="AL950" i="3"/>
  <c r="AL949" i="3"/>
  <c r="AL948" i="3"/>
  <c r="AL947" i="3"/>
  <c r="AL946" i="3"/>
  <c r="AL945" i="3"/>
  <c r="AL944" i="3"/>
  <c r="AL943" i="3"/>
  <c r="AL942" i="3"/>
  <c r="AL941" i="3"/>
  <c r="AL940" i="3"/>
  <c r="AL939" i="3"/>
  <c r="AL938" i="3"/>
  <c r="AL937" i="3"/>
  <c r="AL936" i="3"/>
  <c r="AL935" i="3"/>
  <c r="AL934" i="3"/>
  <c r="AL933" i="3"/>
  <c r="AL932" i="3"/>
  <c r="AL931" i="3"/>
  <c r="AL930" i="3"/>
  <c r="AL929" i="3"/>
  <c r="AL928" i="3"/>
  <c r="AL927" i="3"/>
  <c r="AL926" i="3"/>
  <c r="AL925" i="3"/>
  <c r="AL924" i="3"/>
  <c r="AL923" i="3"/>
  <c r="AL922" i="3"/>
  <c r="AL921" i="3"/>
  <c r="AL920" i="3"/>
  <c r="AL919" i="3"/>
  <c r="AL918" i="3"/>
  <c r="AL917" i="3"/>
  <c r="AL916" i="3"/>
  <c r="AL915" i="3"/>
  <c r="AL914" i="3"/>
  <c r="AL913" i="3"/>
  <c r="AL912" i="3"/>
  <c r="AL911" i="3"/>
  <c r="AL910" i="3"/>
  <c r="AL909" i="3"/>
  <c r="AL908" i="3"/>
  <c r="AL907" i="3"/>
  <c r="AL906" i="3"/>
  <c r="AL905" i="3"/>
  <c r="AL904" i="3"/>
  <c r="AL903" i="3"/>
  <c r="AL902" i="3"/>
  <c r="AL901" i="3"/>
  <c r="AL900" i="3"/>
  <c r="AL899" i="3"/>
  <c r="AL898" i="3"/>
  <c r="AL897" i="3"/>
  <c r="AL896" i="3"/>
  <c r="AL895" i="3"/>
  <c r="AL894" i="3"/>
  <c r="AL893" i="3"/>
  <c r="AL892" i="3"/>
  <c r="AL891" i="3"/>
  <c r="AL890" i="3"/>
  <c r="AL889" i="3"/>
  <c r="AL888" i="3"/>
  <c r="AL887" i="3"/>
  <c r="AL886" i="3"/>
  <c r="AL885" i="3"/>
  <c r="AL884" i="3"/>
  <c r="AL883" i="3"/>
  <c r="AL882" i="3"/>
  <c r="AL881" i="3"/>
  <c r="AL880" i="3"/>
  <c r="AL879" i="3"/>
  <c r="AL878" i="3"/>
  <c r="AL877" i="3"/>
  <c r="AL876" i="3"/>
  <c r="AL875" i="3"/>
  <c r="AL874" i="3"/>
  <c r="AL873" i="3"/>
  <c r="AL872" i="3"/>
  <c r="AL871" i="3"/>
  <c r="AL870" i="3"/>
  <c r="AL869" i="3"/>
  <c r="AL868" i="3"/>
  <c r="AL867" i="3"/>
  <c r="AL866" i="3"/>
  <c r="AL865" i="3"/>
  <c r="AL864" i="3"/>
  <c r="AL863" i="3"/>
  <c r="AL862" i="3"/>
  <c r="AL861" i="3"/>
  <c r="AL860" i="3"/>
  <c r="AL859" i="3"/>
  <c r="AL858" i="3"/>
  <c r="AL857" i="3"/>
  <c r="AL856" i="3"/>
  <c r="AL855" i="3"/>
  <c r="AL854" i="3"/>
  <c r="AL853" i="3"/>
  <c r="AL852" i="3"/>
  <c r="AL851" i="3"/>
  <c r="AL850" i="3"/>
  <c r="AL849" i="3"/>
  <c r="AL848" i="3"/>
  <c r="AL847" i="3"/>
  <c r="AL846" i="3"/>
  <c r="AL845" i="3"/>
  <c r="AL844" i="3"/>
  <c r="AL843" i="3"/>
  <c r="AL842" i="3"/>
  <c r="AL841" i="3"/>
  <c r="AL840" i="3"/>
  <c r="AL839" i="3"/>
  <c r="AL838" i="3"/>
  <c r="AL837" i="3"/>
  <c r="AL836" i="3"/>
  <c r="AL835" i="3"/>
  <c r="AL834" i="3"/>
  <c r="AL833" i="3"/>
  <c r="AL832" i="3"/>
  <c r="AL831" i="3"/>
  <c r="AL830" i="3"/>
  <c r="AL829" i="3"/>
  <c r="AL828" i="3"/>
  <c r="AL827" i="3"/>
  <c r="AL826" i="3"/>
  <c r="AL825" i="3"/>
  <c r="AL824" i="3"/>
  <c r="AL823" i="3"/>
  <c r="AL822" i="3"/>
  <c r="AL821" i="3"/>
  <c r="AL820" i="3"/>
  <c r="AL819" i="3"/>
  <c r="AL818" i="3"/>
  <c r="AL817" i="3"/>
  <c r="AL816" i="3"/>
  <c r="AL815" i="3"/>
  <c r="AL814" i="3"/>
  <c r="AL813" i="3"/>
  <c r="AL812" i="3"/>
  <c r="AL811" i="3"/>
  <c r="AL810" i="3"/>
  <c r="AL809" i="3"/>
  <c r="AL808" i="3"/>
  <c r="AL807" i="3"/>
  <c r="AL806" i="3"/>
  <c r="AL805" i="3"/>
  <c r="AL804" i="3"/>
  <c r="AL803" i="3"/>
  <c r="AL802" i="3"/>
  <c r="AL801" i="3"/>
  <c r="AL800" i="3"/>
  <c r="AL799" i="3"/>
  <c r="AL798" i="3"/>
  <c r="AL797" i="3"/>
  <c r="AL796" i="3"/>
  <c r="AL795" i="3"/>
  <c r="AL794" i="3"/>
  <c r="AL793" i="3"/>
  <c r="AL792" i="3"/>
  <c r="AL791" i="3"/>
  <c r="AL790" i="3"/>
  <c r="AL789" i="3"/>
  <c r="AL788" i="3"/>
  <c r="AL787" i="3"/>
  <c r="AL786" i="3"/>
  <c r="AL785" i="3"/>
  <c r="AL784" i="3"/>
  <c r="AL783" i="3"/>
  <c r="AL782" i="3"/>
  <c r="AL781" i="3"/>
  <c r="AL780" i="3"/>
  <c r="AL779" i="3"/>
  <c r="AL778" i="3"/>
  <c r="AL777" i="3"/>
  <c r="AL776" i="3"/>
  <c r="AL775" i="3"/>
  <c r="AL774" i="3"/>
  <c r="AL773" i="3"/>
  <c r="AL772" i="3"/>
  <c r="AL771" i="3"/>
  <c r="AL770" i="3"/>
  <c r="AL769" i="3"/>
  <c r="AL768" i="3"/>
  <c r="AL767" i="3"/>
  <c r="AL766" i="3"/>
  <c r="AL765" i="3"/>
  <c r="AL764" i="3"/>
  <c r="AL763" i="3"/>
  <c r="AL762" i="3"/>
  <c r="AL761" i="3"/>
  <c r="AL760" i="3"/>
  <c r="AL759" i="3"/>
  <c r="AL758" i="3"/>
  <c r="AL757" i="3"/>
  <c r="AL756" i="3"/>
  <c r="AL755" i="3"/>
  <c r="AL754" i="3"/>
  <c r="AL753" i="3"/>
  <c r="AL752" i="3"/>
  <c r="AL751" i="3"/>
  <c r="AL750" i="3"/>
  <c r="AL749" i="3"/>
  <c r="AL748" i="3"/>
  <c r="AL747" i="3"/>
  <c r="AL746" i="3"/>
  <c r="AL745" i="3"/>
  <c r="AL744" i="3"/>
  <c r="AL743" i="3"/>
  <c r="AL742" i="3"/>
  <c r="AL741" i="3"/>
  <c r="AL740" i="3"/>
  <c r="AL739" i="3"/>
  <c r="AL738" i="3"/>
  <c r="AL737" i="3"/>
  <c r="AL736" i="3"/>
  <c r="AL735" i="3"/>
  <c r="AL734" i="3"/>
  <c r="AL733" i="3"/>
  <c r="AL732" i="3"/>
  <c r="AL731" i="3"/>
  <c r="AL730" i="3"/>
  <c r="AL729" i="3"/>
  <c r="AL728" i="3"/>
  <c r="AL727" i="3"/>
  <c r="AL726" i="3"/>
  <c r="AL725" i="3"/>
  <c r="AL724" i="3"/>
  <c r="AL723" i="3"/>
  <c r="AL722" i="3"/>
  <c r="AL721" i="3"/>
  <c r="AL720" i="3"/>
  <c r="AL719" i="3"/>
  <c r="AL718" i="3"/>
  <c r="AL717" i="3"/>
  <c r="AL716" i="3"/>
  <c r="AL715" i="3"/>
  <c r="AL714" i="3"/>
  <c r="AL713" i="3"/>
  <c r="AL712" i="3"/>
  <c r="AL711" i="3"/>
  <c r="AL710" i="3"/>
  <c r="AL709" i="3"/>
  <c r="AL708" i="3"/>
  <c r="AL707" i="3"/>
  <c r="AL706" i="3"/>
  <c r="AL705" i="3"/>
  <c r="AL704" i="3"/>
  <c r="AL703" i="3"/>
  <c r="AL702" i="3"/>
  <c r="AL701" i="3"/>
  <c r="AL700" i="3"/>
  <c r="AL699" i="3"/>
  <c r="AL698" i="3"/>
  <c r="AL697" i="3"/>
  <c r="AL696" i="3"/>
  <c r="AL695" i="3"/>
  <c r="AL694" i="3"/>
  <c r="AL693" i="3"/>
  <c r="AL692" i="3"/>
  <c r="AL691" i="3"/>
  <c r="AL690" i="3"/>
  <c r="AL689" i="3"/>
  <c r="AL688" i="3"/>
  <c r="AL687" i="3"/>
  <c r="AL686" i="3"/>
  <c r="AL685" i="3"/>
  <c r="AL684" i="3"/>
  <c r="AL683" i="3"/>
  <c r="AL682" i="3"/>
  <c r="AL681" i="3"/>
  <c r="AL680" i="3"/>
  <c r="AL679" i="3"/>
  <c r="AL678" i="3"/>
  <c r="AL677" i="3"/>
  <c r="AL676" i="3"/>
  <c r="AL675" i="3"/>
  <c r="AL674" i="3"/>
  <c r="AL673" i="3"/>
  <c r="AL672" i="3"/>
  <c r="AL671" i="3"/>
  <c r="AL670" i="3"/>
  <c r="AL669" i="3"/>
  <c r="AL668" i="3"/>
  <c r="AL667" i="3"/>
  <c r="AL666" i="3"/>
  <c r="AL665" i="3"/>
  <c r="AL664" i="3"/>
  <c r="AL663" i="3"/>
  <c r="AL662" i="3"/>
  <c r="AL661" i="3"/>
  <c r="AL660" i="3"/>
  <c r="AL659" i="3"/>
  <c r="AL658" i="3"/>
  <c r="AL657" i="3"/>
  <c r="AL656" i="3"/>
  <c r="AL655" i="3"/>
  <c r="AL654" i="3"/>
  <c r="AL653" i="3"/>
  <c r="AL652" i="3"/>
  <c r="AL651" i="3"/>
  <c r="AL650" i="3"/>
  <c r="AL649" i="3"/>
  <c r="AL648" i="3"/>
  <c r="AL647" i="3"/>
  <c r="AL646" i="3"/>
  <c r="AL645" i="3"/>
  <c r="AL644" i="3"/>
  <c r="AL643" i="3"/>
  <c r="AL642" i="3"/>
  <c r="AL641" i="3"/>
  <c r="AL640" i="3"/>
  <c r="AL639" i="3"/>
  <c r="AL638" i="3"/>
  <c r="AL637" i="3"/>
  <c r="AL636" i="3"/>
  <c r="AL635" i="3"/>
  <c r="AL634" i="3"/>
  <c r="AL633" i="3"/>
  <c r="AL632" i="3"/>
  <c r="AL631" i="3"/>
  <c r="AL630" i="3"/>
  <c r="AL629" i="3"/>
  <c r="AL628" i="3"/>
  <c r="AL627" i="3"/>
  <c r="AL626" i="3"/>
  <c r="AL625" i="3"/>
  <c r="AL624" i="3"/>
  <c r="AL623" i="3"/>
  <c r="AL622" i="3"/>
  <c r="AL621" i="3"/>
  <c r="AL620" i="3"/>
  <c r="AL619" i="3"/>
  <c r="AL618" i="3"/>
  <c r="AL617" i="3"/>
  <c r="AL616" i="3"/>
  <c r="AL615" i="3"/>
  <c r="AL614" i="3"/>
  <c r="AL613" i="3"/>
  <c r="AL612" i="3"/>
  <c r="AL611" i="3"/>
  <c r="AL610" i="3"/>
  <c r="AL609" i="3"/>
  <c r="AL608" i="3"/>
  <c r="AL607" i="3"/>
  <c r="AL606" i="3"/>
  <c r="AL605" i="3"/>
  <c r="AL604" i="3"/>
  <c r="AL603" i="3"/>
  <c r="AL602" i="3"/>
  <c r="AL601" i="3"/>
  <c r="AL600" i="3"/>
  <c r="AL599" i="3"/>
  <c r="AL598" i="3"/>
  <c r="AL597" i="3"/>
  <c r="AL596" i="3"/>
  <c r="AL595" i="3"/>
  <c r="AL594" i="3"/>
  <c r="AL593" i="3"/>
  <c r="AL592" i="3"/>
  <c r="AL591" i="3"/>
  <c r="AL590" i="3"/>
  <c r="AL589" i="3"/>
  <c r="AL588" i="3"/>
  <c r="AL587" i="3"/>
  <c r="AL586" i="3"/>
  <c r="AL585" i="3"/>
  <c r="AL584" i="3"/>
  <c r="AL583" i="3"/>
  <c r="AL582" i="3"/>
  <c r="AL581" i="3"/>
  <c r="AL580" i="3"/>
  <c r="AL579" i="3"/>
  <c r="AL578" i="3"/>
  <c r="AL577" i="3"/>
  <c r="AL576" i="3"/>
  <c r="AL575" i="3"/>
  <c r="AL574" i="3"/>
  <c r="AL573" i="3"/>
  <c r="AL572" i="3"/>
  <c r="AL571" i="3"/>
  <c r="AL570" i="3"/>
  <c r="AL569" i="3"/>
  <c r="AL568" i="3"/>
  <c r="AL567" i="3"/>
  <c r="AL566" i="3"/>
  <c r="AL565" i="3"/>
  <c r="AL564" i="3"/>
  <c r="AL563" i="3"/>
  <c r="AL562" i="3"/>
  <c r="AL561" i="3"/>
  <c r="AL560" i="3"/>
  <c r="AL559" i="3"/>
  <c r="AL558" i="3"/>
  <c r="AL557" i="3"/>
  <c r="AL556" i="3"/>
  <c r="AL555" i="3"/>
  <c r="AL554" i="3"/>
  <c r="AL553" i="3"/>
  <c r="AL552" i="3"/>
  <c r="AL551" i="3"/>
  <c r="AL550" i="3"/>
  <c r="AL549" i="3"/>
  <c r="AL548" i="3"/>
  <c r="AL547" i="3"/>
  <c r="AL546" i="3"/>
  <c r="AL545" i="3"/>
  <c r="AL544" i="3"/>
  <c r="AL543" i="3"/>
  <c r="AL542" i="3"/>
  <c r="AL541" i="3"/>
  <c r="AL540" i="3"/>
  <c r="AL539" i="3"/>
  <c r="AL538" i="3"/>
  <c r="AL537" i="3"/>
  <c r="AL536" i="3"/>
  <c r="AL535" i="3"/>
  <c r="AL534" i="3"/>
  <c r="AL533" i="3"/>
  <c r="AL532" i="3"/>
  <c r="AL531" i="3"/>
  <c r="AL530" i="3"/>
  <c r="AL529" i="3"/>
  <c r="AL528" i="3"/>
  <c r="AL527" i="3"/>
  <c r="AL526" i="3"/>
  <c r="AL525" i="3"/>
  <c r="AL524" i="3"/>
  <c r="AL523" i="3"/>
  <c r="AL522" i="3"/>
  <c r="AL521" i="3"/>
  <c r="AL520" i="3"/>
  <c r="AL519" i="3"/>
  <c r="AL518" i="3"/>
  <c r="AL517" i="3"/>
  <c r="AL516" i="3"/>
  <c r="AL515" i="3"/>
  <c r="AL514" i="3"/>
  <c r="AL513" i="3"/>
  <c r="AL512" i="3"/>
  <c r="AL511" i="3"/>
  <c r="AL510" i="3"/>
  <c r="AL509" i="3"/>
  <c r="AL508" i="3"/>
  <c r="AL507" i="3"/>
  <c r="AL506" i="3"/>
  <c r="AL505" i="3"/>
  <c r="AL504" i="3"/>
  <c r="AL503" i="3"/>
  <c r="AL502" i="3"/>
  <c r="AL501" i="3"/>
  <c r="AL500" i="3"/>
  <c r="AL499" i="3"/>
  <c r="AL498" i="3"/>
  <c r="AL497" i="3"/>
  <c r="AL496" i="3"/>
  <c r="AL495" i="3"/>
  <c r="AL494" i="3"/>
  <c r="AL493" i="3"/>
  <c r="AL492" i="3"/>
  <c r="AL491" i="3"/>
  <c r="AL490" i="3"/>
  <c r="AL489" i="3"/>
  <c r="AL488" i="3"/>
  <c r="AL487" i="3"/>
  <c r="AL486" i="3"/>
  <c r="AL485" i="3"/>
  <c r="AL484" i="3"/>
  <c r="AL483" i="3"/>
  <c r="AL482" i="3"/>
  <c r="AL481" i="3"/>
  <c r="AL480" i="3"/>
  <c r="AL479" i="3"/>
  <c r="AL478" i="3"/>
  <c r="AL477" i="3"/>
  <c r="AL476" i="3"/>
  <c r="AL475" i="3"/>
  <c r="AL474" i="3"/>
  <c r="AL473" i="3"/>
  <c r="AL472" i="3"/>
  <c r="AL471" i="3"/>
  <c r="AL470" i="3"/>
  <c r="AL469" i="3"/>
  <c r="AL468" i="3"/>
  <c r="AL467" i="3"/>
  <c r="AL466" i="3"/>
  <c r="AL465" i="3"/>
  <c r="AL464" i="3"/>
  <c r="AL463" i="3"/>
  <c r="AL462" i="3"/>
  <c r="AL461" i="3"/>
  <c r="AL460" i="3"/>
  <c r="AL459" i="3"/>
  <c r="AL458" i="3"/>
  <c r="AL457" i="3"/>
  <c r="AL456" i="3"/>
  <c r="AL455" i="3"/>
  <c r="AL454" i="3"/>
  <c r="AL453" i="3"/>
  <c r="AL452" i="3"/>
  <c r="AL451" i="3"/>
  <c r="AL450" i="3"/>
  <c r="AL449" i="3"/>
  <c r="AL448" i="3"/>
  <c r="AL447" i="3"/>
  <c r="AL446" i="3"/>
  <c r="AL445" i="3"/>
  <c r="AL444" i="3"/>
  <c r="AL443" i="3"/>
  <c r="AL442" i="3"/>
  <c r="AL441" i="3"/>
  <c r="AL440" i="3"/>
  <c r="AL439" i="3"/>
  <c r="AL438" i="3"/>
  <c r="AL437" i="3"/>
  <c r="AL436" i="3"/>
  <c r="AL435" i="3"/>
  <c r="AL434" i="3"/>
  <c r="AL433" i="3"/>
  <c r="AL432" i="3"/>
  <c r="AL431" i="3"/>
  <c r="AL430" i="3"/>
  <c r="AL429" i="3"/>
  <c r="AL428" i="3"/>
  <c r="AL427" i="3"/>
  <c r="AL426" i="3"/>
  <c r="AL425" i="3"/>
  <c r="AL424" i="3"/>
  <c r="AL423" i="3"/>
  <c r="AL422" i="3"/>
  <c r="AL421" i="3"/>
  <c r="AL420" i="3"/>
  <c r="AL419" i="3"/>
  <c r="AL418" i="3"/>
  <c r="AL417" i="3"/>
  <c r="AL416" i="3"/>
  <c r="AL415" i="3"/>
  <c r="AL414" i="3"/>
  <c r="AL413" i="3"/>
  <c r="AL412" i="3"/>
  <c r="AL411" i="3"/>
  <c r="AL410" i="3"/>
  <c r="AL409" i="3"/>
  <c r="AL408" i="3"/>
  <c r="AL407" i="3"/>
  <c r="AL406" i="3"/>
  <c r="AL405" i="3"/>
  <c r="AL404" i="3"/>
  <c r="AL403" i="3"/>
  <c r="AL402" i="3"/>
  <c r="AL401" i="3"/>
  <c r="AL400" i="3"/>
  <c r="AL399" i="3"/>
  <c r="AL398" i="3"/>
  <c r="AL397" i="3"/>
  <c r="AL396" i="3"/>
  <c r="AL395" i="3"/>
  <c r="AL394" i="3"/>
  <c r="AL393" i="3"/>
  <c r="AL392" i="3"/>
  <c r="AL391" i="3"/>
  <c r="AL390" i="3"/>
  <c r="AL389" i="3"/>
  <c r="AL388" i="3"/>
  <c r="AL387" i="3"/>
  <c r="AL386" i="3"/>
  <c r="AL385" i="3"/>
  <c r="AL384" i="3"/>
  <c r="AL383" i="3"/>
  <c r="AL382" i="3"/>
  <c r="AL381" i="3"/>
  <c r="AL380" i="3"/>
  <c r="AL379" i="3"/>
  <c r="AL378" i="3"/>
  <c r="AL377" i="3"/>
  <c r="AL376" i="3"/>
  <c r="AL375" i="3"/>
  <c r="AL374" i="3"/>
  <c r="AL373" i="3"/>
  <c r="AL372" i="3"/>
  <c r="AL371" i="3"/>
  <c r="AL370" i="3"/>
  <c r="AL369" i="3"/>
  <c r="AL368" i="3"/>
  <c r="AL367" i="3"/>
  <c r="AL366" i="3"/>
  <c r="AL365" i="3"/>
  <c r="AL364" i="3"/>
  <c r="AL363" i="3"/>
  <c r="AL362" i="3"/>
  <c r="AL361" i="3"/>
  <c r="AL360" i="3"/>
  <c r="AL359" i="3"/>
  <c r="AL358" i="3"/>
  <c r="AL357" i="3"/>
  <c r="AL356" i="3"/>
  <c r="AL355" i="3"/>
  <c r="AL354" i="3"/>
  <c r="AL353" i="3"/>
  <c r="AL352" i="3"/>
  <c r="AL351" i="3"/>
  <c r="AL350" i="3"/>
  <c r="AL349" i="3"/>
  <c r="AL348" i="3"/>
  <c r="AL347" i="3"/>
  <c r="AL346" i="3"/>
  <c r="AL345" i="3"/>
  <c r="AL344" i="3"/>
  <c r="AL343" i="3"/>
  <c r="AL342" i="3"/>
  <c r="AL341" i="3"/>
  <c r="AL340" i="3"/>
  <c r="AL339" i="3"/>
  <c r="AL338" i="3"/>
  <c r="AL337" i="3"/>
  <c r="AL336" i="3"/>
  <c r="AL335" i="3"/>
  <c r="AL334" i="3"/>
  <c r="AL333" i="3"/>
  <c r="AL332" i="3"/>
  <c r="AL331" i="3"/>
  <c r="AL330" i="3"/>
  <c r="AL329" i="3"/>
  <c r="AL328" i="3"/>
  <c r="AL327" i="3"/>
  <c r="AL326" i="3"/>
  <c r="AL325" i="3"/>
  <c r="AL324" i="3"/>
  <c r="AL323" i="3"/>
  <c r="AL322" i="3"/>
  <c r="AL321" i="3"/>
  <c r="AL320" i="3"/>
  <c r="AL319" i="3"/>
  <c r="AL318" i="3"/>
  <c r="AL317" i="3"/>
  <c r="AL316" i="3"/>
  <c r="AL315" i="3"/>
  <c r="AL314" i="3"/>
  <c r="AL313" i="3"/>
  <c r="AL312" i="3"/>
  <c r="AL311" i="3"/>
  <c r="AL310" i="3"/>
  <c r="AL309" i="3"/>
  <c r="AL308" i="3"/>
  <c r="AL307" i="3"/>
  <c r="AL306" i="3"/>
  <c r="AL305" i="3"/>
  <c r="AL304" i="3"/>
  <c r="AL303" i="3"/>
  <c r="AL302" i="3"/>
  <c r="AL301" i="3"/>
  <c r="AL300" i="3"/>
  <c r="AL299" i="3"/>
  <c r="AL298" i="3"/>
  <c r="AL297" i="3"/>
  <c r="AL296" i="3"/>
  <c r="AL295" i="3"/>
  <c r="AL294" i="3"/>
  <c r="AL293" i="3"/>
  <c r="AL292" i="3"/>
  <c r="AL291" i="3"/>
  <c r="AL290" i="3"/>
  <c r="AL289" i="3"/>
  <c r="AL288" i="3"/>
  <c r="AL287" i="3"/>
  <c r="AL286" i="3"/>
  <c r="AL285" i="3"/>
  <c r="AL284" i="3"/>
  <c r="AL283" i="3"/>
  <c r="AL282" i="3"/>
  <c r="AL281" i="3"/>
  <c r="AL280" i="3"/>
  <c r="AL279" i="3"/>
  <c r="AL278" i="3"/>
  <c r="AL277" i="3"/>
  <c r="AL276" i="3"/>
  <c r="AL275" i="3"/>
  <c r="AL274" i="3"/>
  <c r="AL273" i="3"/>
  <c r="AL272" i="3"/>
  <c r="AL271" i="3"/>
  <c r="AL270" i="3"/>
  <c r="AL269" i="3"/>
  <c r="AL268" i="3"/>
  <c r="AL267" i="3"/>
  <c r="AL266" i="3"/>
  <c r="AL265" i="3"/>
  <c r="AL264" i="3"/>
  <c r="AL263" i="3"/>
  <c r="AL262" i="3"/>
  <c r="AL261" i="3"/>
  <c r="AL260" i="3"/>
  <c r="AL259" i="3"/>
  <c r="AL258" i="3"/>
  <c r="AL257" i="3"/>
  <c r="AL256" i="3"/>
  <c r="AL255" i="3"/>
  <c r="AL254" i="3"/>
  <c r="AL253" i="3"/>
  <c r="AL252" i="3"/>
  <c r="AL251" i="3"/>
  <c r="AL250" i="3"/>
  <c r="AL249" i="3"/>
  <c r="AL248" i="3"/>
  <c r="AL247" i="3"/>
  <c r="AL246" i="3"/>
  <c r="AL245" i="3"/>
  <c r="AL244" i="3"/>
  <c r="AL243" i="3"/>
  <c r="AL242" i="3"/>
  <c r="AL241" i="3"/>
  <c r="AL240" i="3"/>
  <c r="AL239" i="3"/>
  <c r="AL238" i="3"/>
  <c r="AL237" i="3"/>
  <c r="AL236" i="3"/>
  <c r="AL235" i="3"/>
  <c r="AL234" i="3"/>
  <c r="AL233" i="3"/>
  <c r="AL232" i="3"/>
  <c r="AL231" i="3"/>
  <c r="AL230" i="3"/>
  <c r="AL229" i="3"/>
  <c r="AL228" i="3"/>
  <c r="AL227" i="3"/>
  <c r="AL226" i="3"/>
  <c r="AL225" i="3"/>
  <c r="AL224" i="3"/>
  <c r="AL223" i="3"/>
  <c r="AL222" i="3"/>
  <c r="AL221" i="3"/>
  <c r="AL220" i="3"/>
  <c r="AL219" i="3"/>
  <c r="AL218" i="3"/>
  <c r="AL217" i="3"/>
  <c r="AL216" i="3"/>
  <c r="AL215" i="3"/>
  <c r="AL214" i="3"/>
  <c r="AL213" i="3"/>
  <c r="AL212" i="3"/>
  <c r="AL211" i="3"/>
  <c r="AL210" i="3"/>
  <c r="AL209" i="3"/>
  <c r="AL208" i="3"/>
  <c r="AL207" i="3"/>
  <c r="AL206" i="3"/>
  <c r="AL205" i="3"/>
  <c r="AL204" i="3"/>
  <c r="AL203" i="3"/>
  <c r="AL202" i="3"/>
  <c r="AL201" i="3"/>
  <c r="AL200" i="3"/>
  <c r="AL199" i="3"/>
  <c r="AL198" i="3"/>
  <c r="AL197" i="3"/>
  <c r="AL196" i="3"/>
  <c r="AL195" i="3"/>
  <c r="AL194" i="3"/>
  <c r="AL193" i="3"/>
  <c r="AL192" i="3"/>
  <c r="AL191" i="3"/>
  <c r="AL190" i="3"/>
  <c r="AL189" i="3"/>
  <c r="AL188" i="3"/>
  <c r="AL187" i="3"/>
  <c r="AL186" i="3"/>
  <c r="AL185" i="3"/>
  <c r="AL184" i="3"/>
  <c r="AL183" i="3"/>
  <c r="AL182" i="3"/>
  <c r="AL181" i="3"/>
  <c r="AL180" i="3"/>
  <c r="AL179" i="3"/>
  <c r="AL178" i="3"/>
  <c r="AL177" i="3"/>
  <c r="AL176" i="3"/>
  <c r="AL175" i="3"/>
  <c r="AL174" i="3"/>
  <c r="AL173" i="3"/>
  <c r="AL172" i="3"/>
  <c r="AL171" i="3"/>
  <c r="AL170" i="3"/>
  <c r="AL169" i="3"/>
  <c r="AL168" i="3"/>
  <c r="AL167" i="3"/>
  <c r="AL166" i="3"/>
  <c r="AL165" i="3"/>
  <c r="AL164" i="3"/>
  <c r="AL163" i="3"/>
  <c r="AL162" i="3"/>
  <c r="AL161" i="3"/>
  <c r="AL160" i="3"/>
  <c r="AL159" i="3"/>
  <c r="AL158" i="3"/>
  <c r="AL157" i="3"/>
  <c r="AL156" i="3"/>
  <c r="AL155" i="3"/>
  <c r="AL154" i="3"/>
  <c r="AL153" i="3"/>
  <c r="AL152" i="3"/>
  <c r="AL151" i="3"/>
  <c r="AL150" i="3"/>
  <c r="AL149" i="3"/>
  <c r="AL148" i="3"/>
  <c r="AL147" i="3"/>
  <c r="AL146" i="3"/>
  <c r="AL145" i="3"/>
  <c r="AL144" i="3"/>
  <c r="AL143" i="3"/>
  <c r="AL142" i="3"/>
  <c r="AL141" i="3"/>
  <c r="AL140" i="3"/>
  <c r="AL139" i="3"/>
  <c r="AL138" i="3"/>
  <c r="AL137" i="3"/>
  <c r="AL136" i="3"/>
  <c r="AL135" i="3"/>
  <c r="AL134" i="3"/>
  <c r="AL133" i="3"/>
  <c r="AL132" i="3"/>
  <c r="AL131" i="3"/>
  <c r="AL130" i="3"/>
  <c r="AL129" i="3"/>
  <c r="AL128" i="3"/>
  <c r="AL127" i="3"/>
  <c r="AL126" i="3"/>
  <c r="AL125" i="3"/>
  <c r="AL124" i="3"/>
  <c r="AL123" i="3"/>
  <c r="AL122" i="3"/>
  <c r="AL121" i="3"/>
  <c r="AL120" i="3"/>
  <c r="AL119" i="3"/>
  <c r="AL118" i="3"/>
  <c r="AL117" i="3"/>
  <c r="AL116" i="3"/>
  <c r="AL115" i="3"/>
  <c r="AL114" i="3"/>
  <c r="AL113" i="3"/>
  <c r="AL112" i="3"/>
  <c r="AL111" i="3"/>
  <c r="AL110" i="3"/>
  <c r="AL109" i="3"/>
  <c r="AL108" i="3"/>
  <c r="AL107" i="3"/>
  <c r="AL106" i="3"/>
  <c r="AL105" i="3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AL5" i="3"/>
  <c r="AL4" i="3"/>
  <c r="AL3" i="3"/>
  <c r="AK1273" i="3"/>
  <c r="AK1272" i="3"/>
  <c r="AK1271" i="3"/>
  <c r="AK1270" i="3"/>
  <c r="AK1269" i="3"/>
  <c r="AK1268" i="3"/>
  <c r="AK1267" i="3"/>
  <c r="AK1266" i="3"/>
  <c r="AK1265" i="3"/>
  <c r="AK1264" i="3"/>
  <c r="AK1263" i="3"/>
  <c r="AK1262" i="3"/>
  <c r="AK1261" i="3"/>
  <c r="AK1260" i="3"/>
  <c r="AK1259" i="3"/>
  <c r="AK1258" i="3"/>
  <c r="AK1257" i="3"/>
  <c r="AK1256" i="3"/>
  <c r="AK1255" i="3"/>
  <c r="AK1254" i="3"/>
  <c r="AK1253" i="3"/>
  <c r="AK1252" i="3"/>
  <c r="AK1251" i="3"/>
  <c r="AK1250" i="3"/>
  <c r="AK1249" i="3"/>
  <c r="AK1248" i="3"/>
  <c r="AK1247" i="3"/>
  <c r="AK1246" i="3"/>
  <c r="AK1245" i="3"/>
  <c r="AK1244" i="3"/>
  <c r="AK1243" i="3"/>
  <c r="AK1242" i="3"/>
  <c r="AK1241" i="3"/>
  <c r="AK1240" i="3"/>
  <c r="AK1239" i="3"/>
  <c r="AK1238" i="3"/>
  <c r="AK1237" i="3"/>
  <c r="AK1236" i="3"/>
  <c r="AK1235" i="3"/>
  <c r="AK1234" i="3"/>
  <c r="AK1233" i="3"/>
  <c r="AK1232" i="3"/>
  <c r="AK1231" i="3"/>
  <c r="AK1230" i="3"/>
  <c r="AK1229" i="3"/>
  <c r="AK1228" i="3"/>
  <c r="AK1227" i="3"/>
  <c r="AK1226" i="3"/>
  <c r="AK1225" i="3"/>
  <c r="AK1224" i="3"/>
  <c r="AK1223" i="3"/>
  <c r="AK1222" i="3"/>
  <c r="AK1221" i="3"/>
  <c r="AK1220" i="3"/>
  <c r="AK1219" i="3"/>
  <c r="AK1218" i="3"/>
  <c r="AK1217" i="3"/>
  <c r="AK1216" i="3"/>
  <c r="AK1215" i="3"/>
  <c r="AK1214" i="3"/>
  <c r="AK1213" i="3"/>
  <c r="AK1212" i="3"/>
  <c r="AK1211" i="3"/>
  <c r="AK1210" i="3"/>
  <c r="AK1209" i="3"/>
  <c r="AK1208" i="3"/>
  <c r="AK1207" i="3"/>
  <c r="AK1206" i="3"/>
  <c r="AK1205" i="3"/>
  <c r="AK1204" i="3"/>
  <c r="AK1203" i="3"/>
  <c r="AK1202" i="3"/>
  <c r="AK1201" i="3"/>
  <c r="AK1200" i="3"/>
  <c r="AK1199" i="3"/>
  <c r="AK1198" i="3"/>
  <c r="AK1197" i="3"/>
  <c r="AK1196" i="3"/>
  <c r="AK1195" i="3"/>
  <c r="AK1194" i="3"/>
  <c r="AK1193" i="3"/>
  <c r="AK1192" i="3"/>
  <c r="AK1191" i="3"/>
  <c r="AK1190" i="3"/>
  <c r="AK1189" i="3"/>
  <c r="AK1188" i="3"/>
  <c r="AK1187" i="3"/>
  <c r="AK1186" i="3"/>
  <c r="AK1185" i="3"/>
  <c r="AK1184" i="3"/>
  <c r="AK1183" i="3"/>
  <c r="AK1182" i="3"/>
  <c r="AK1181" i="3"/>
  <c r="AK1180" i="3"/>
  <c r="AK1179" i="3"/>
  <c r="AK1178" i="3"/>
  <c r="AK1177" i="3"/>
  <c r="AK1176" i="3"/>
  <c r="AK1175" i="3"/>
  <c r="AK1174" i="3"/>
  <c r="AK1173" i="3"/>
  <c r="AK1172" i="3"/>
  <c r="AK1171" i="3"/>
  <c r="AK1170" i="3"/>
  <c r="AK1169" i="3"/>
  <c r="AK1168" i="3"/>
  <c r="AK1167" i="3"/>
  <c r="AK1166" i="3"/>
  <c r="AK1165" i="3"/>
  <c r="AK1164" i="3"/>
  <c r="AK1163" i="3"/>
  <c r="AK1162" i="3"/>
  <c r="AK1161" i="3"/>
  <c r="AK1160" i="3"/>
  <c r="AK1159" i="3"/>
  <c r="AK1158" i="3"/>
  <c r="AK1157" i="3"/>
  <c r="AK1156" i="3"/>
  <c r="AK1155" i="3"/>
  <c r="AK1154" i="3"/>
  <c r="AK1153" i="3"/>
  <c r="AK1152" i="3"/>
  <c r="AK1151" i="3"/>
  <c r="AK1150" i="3"/>
  <c r="AK1149" i="3"/>
  <c r="AK1148" i="3"/>
  <c r="AK1147" i="3"/>
  <c r="AK1146" i="3"/>
  <c r="AK1145" i="3"/>
  <c r="AK1144" i="3"/>
  <c r="AK1143" i="3"/>
  <c r="AK1142" i="3"/>
  <c r="AK1141" i="3"/>
  <c r="AK1140" i="3"/>
  <c r="AK1139" i="3"/>
  <c r="AK1138" i="3"/>
  <c r="AK1137" i="3"/>
  <c r="AK1136" i="3"/>
  <c r="AK1135" i="3"/>
  <c r="AK1134" i="3"/>
  <c r="AK1133" i="3"/>
  <c r="AK1132" i="3"/>
  <c r="AK1131" i="3"/>
  <c r="AK1130" i="3"/>
  <c r="AK1129" i="3"/>
  <c r="AK1128" i="3"/>
  <c r="AK1127" i="3"/>
  <c r="AK1126" i="3"/>
  <c r="AK1125" i="3"/>
  <c r="AK1124" i="3"/>
  <c r="AK1123" i="3"/>
  <c r="AK1122" i="3"/>
  <c r="AK1121" i="3"/>
  <c r="AK1120" i="3"/>
  <c r="AK1119" i="3"/>
  <c r="AK1118" i="3"/>
  <c r="AK1117" i="3"/>
  <c r="AK1116" i="3"/>
  <c r="AK1115" i="3"/>
  <c r="AK1114" i="3"/>
  <c r="AK1113" i="3"/>
  <c r="AK1112" i="3"/>
  <c r="AK1111" i="3"/>
  <c r="AK1110" i="3"/>
  <c r="AK1109" i="3"/>
  <c r="AK1108" i="3"/>
  <c r="AK1107" i="3"/>
  <c r="AK1106" i="3"/>
  <c r="AK1105" i="3"/>
  <c r="AK1104" i="3"/>
  <c r="AK1103" i="3"/>
  <c r="AK1102" i="3"/>
  <c r="AK1101" i="3"/>
  <c r="AK1100" i="3"/>
  <c r="AK1099" i="3"/>
  <c r="AK1098" i="3"/>
  <c r="AK1097" i="3"/>
  <c r="AK1096" i="3"/>
  <c r="AK1095" i="3"/>
  <c r="AK1094" i="3"/>
  <c r="AK1093" i="3"/>
  <c r="AK1092" i="3"/>
  <c r="AK1091" i="3"/>
  <c r="AK1090" i="3"/>
  <c r="AK1089" i="3"/>
  <c r="AK1088" i="3"/>
  <c r="AK1087" i="3"/>
  <c r="AK1086" i="3"/>
  <c r="AK1085" i="3"/>
  <c r="AK1084" i="3"/>
  <c r="AK1083" i="3"/>
  <c r="AK1082" i="3"/>
  <c r="AK1081" i="3"/>
  <c r="AK1080" i="3"/>
  <c r="AK1079" i="3"/>
  <c r="AK1078" i="3"/>
  <c r="AK1077" i="3"/>
  <c r="AK1076" i="3"/>
  <c r="AK1075" i="3"/>
  <c r="AK1074" i="3"/>
  <c r="AK1073" i="3"/>
  <c r="AK1072" i="3"/>
  <c r="AK1071" i="3"/>
  <c r="AK1070" i="3"/>
  <c r="AK1069" i="3"/>
  <c r="AK1068" i="3"/>
  <c r="AK1067" i="3"/>
  <c r="AK1066" i="3"/>
  <c r="AK1065" i="3"/>
  <c r="AK1064" i="3"/>
  <c r="AK1063" i="3"/>
  <c r="AK1062" i="3"/>
  <c r="AK1061" i="3"/>
  <c r="AK1060" i="3"/>
  <c r="AK1059" i="3"/>
  <c r="AK1058" i="3"/>
  <c r="AK1057" i="3"/>
  <c r="AK1056" i="3"/>
  <c r="AK1055" i="3"/>
  <c r="AK1054" i="3"/>
  <c r="AK1053" i="3"/>
  <c r="AK1052" i="3"/>
  <c r="AK1051" i="3"/>
  <c r="AK1050" i="3"/>
  <c r="AK1049" i="3"/>
  <c r="AK1048" i="3"/>
  <c r="AK1047" i="3"/>
  <c r="AK1046" i="3"/>
  <c r="AK1045" i="3"/>
  <c r="AK1044" i="3"/>
  <c r="AK1043" i="3"/>
  <c r="AK1042" i="3"/>
  <c r="AK1041" i="3"/>
  <c r="AK1040" i="3"/>
  <c r="AK1039" i="3"/>
  <c r="AK1038" i="3"/>
  <c r="AK1037" i="3"/>
  <c r="AK1036" i="3"/>
  <c r="AK1035" i="3"/>
  <c r="AK1034" i="3"/>
  <c r="AK1033" i="3"/>
  <c r="AK1032" i="3"/>
  <c r="AK1031" i="3"/>
  <c r="AK1030" i="3"/>
  <c r="AK1029" i="3"/>
  <c r="AK1028" i="3"/>
  <c r="AK1027" i="3"/>
  <c r="AK1026" i="3"/>
  <c r="AK1025" i="3"/>
  <c r="AK1024" i="3"/>
  <c r="AK1023" i="3"/>
  <c r="AK1022" i="3"/>
  <c r="AK1021" i="3"/>
  <c r="AK1020" i="3"/>
  <c r="AK1019" i="3"/>
  <c r="AK1018" i="3"/>
  <c r="AK1017" i="3"/>
  <c r="AK1016" i="3"/>
  <c r="AK1015" i="3"/>
  <c r="AK1014" i="3"/>
  <c r="AK1013" i="3"/>
  <c r="AK1012" i="3"/>
  <c r="AK1011" i="3"/>
  <c r="AK1010" i="3"/>
  <c r="AK1009" i="3"/>
  <c r="AK1008" i="3"/>
  <c r="AK1007" i="3"/>
  <c r="AK1006" i="3"/>
  <c r="AK1005" i="3"/>
  <c r="AK1004" i="3"/>
  <c r="AK1003" i="3"/>
  <c r="AK1002" i="3"/>
  <c r="AK1001" i="3"/>
  <c r="AK1000" i="3"/>
  <c r="AK999" i="3"/>
  <c r="AK998" i="3"/>
  <c r="AK997" i="3"/>
  <c r="AK996" i="3"/>
  <c r="AK995" i="3"/>
  <c r="AK994" i="3"/>
  <c r="AK993" i="3"/>
  <c r="AK992" i="3"/>
  <c r="AK991" i="3"/>
  <c r="AK990" i="3"/>
  <c r="AK989" i="3"/>
  <c r="AK988" i="3"/>
  <c r="AK987" i="3"/>
  <c r="AK986" i="3"/>
  <c r="AK985" i="3"/>
  <c r="AK984" i="3"/>
  <c r="AK983" i="3"/>
  <c r="AK982" i="3"/>
  <c r="AK981" i="3"/>
  <c r="AK980" i="3"/>
  <c r="AK979" i="3"/>
  <c r="AK978" i="3"/>
  <c r="AK977" i="3"/>
  <c r="AK976" i="3"/>
  <c r="AK975" i="3"/>
  <c r="AK974" i="3"/>
  <c r="AK973" i="3"/>
  <c r="AK972" i="3"/>
  <c r="AK971" i="3"/>
  <c r="AK970" i="3"/>
  <c r="AK969" i="3"/>
  <c r="AK968" i="3"/>
  <c r="AK967" i="3"/>
  <c r="AK966" i="3"/>
  <c r="AK965" i="3"/>
  <c r="AK964" i="3"/>
  <c r="AK963" i="3"/>
  <c r="AK962" i="3"/>
  <c r="AK961" i="3"/>
  <c r="AK960" i="3"/>
  <c r="AK959" i="3"/>
  <c r="AK958" i="3"/>
  <c r="AK957" i="3"/>
  <c r="AK956" i="3"/>
  <c r="AK955" i="3"/>
  <c r="AK954" i="3"/>
  <c r="AK953" i="3"/>
  <c r="AK952" i="3"/>
  <c r="AK951" i="3"/>
  <c r="AK950" i="3"/>
  <c r="AK949" i="3"/>
  <c r="AK948" i="3"/>
  <c r="AK947" i="3"/>
  <c r="AK946" i="3"/>
  <c r="AK945" i="3"/>
  <c r="AK944" i="3"/>
  <c r="AK943" i="3"/>
  <c r="AK942" i="3"/>
  <c r="AK941" i="3"/>
  <c r="AK940" i="3"/>
  <c r="AK939" i="3"/>
  <c r="AK938" i="3"/>
  <c r="AK937" i="3"/>
  <c r="AK936" i="3"/>
  <c r="AK935" i="3"/>
  <c r="AK934" i="3"/>
  <c r="AK933" i="3"/>
  <c r="AK932" i="3"/>
  <c r="AK931" i="3"/>
  <c r="AK930" i="3"/>
  <c r="AK929" i="3"/>
  <c r="AK928" i="3"/>
  <c r="AK927" i="3"/>
  <c r="AK926" i="3"/>
  <c r="AK925" i="3"/>
  <c r="AK924" i="3"/>
  <c r="AK923" i="3"/>
  <c r="AK922" i="3"/>
  <c r="AK921" i="3"/>
  <c r="AK920" i="3"/>
  <c r="AK919" i="3"/>
  <c r="AK918" i="3"/>
  <c r="AK917" i="3"/>
  <c r="AK916" i="3"/>
  <c r="AK915" i="3"/>
  <c r="AK914" i="3"/>
  <c r="AK913" i="3"/>
  <c r="AK912" i="3"/>
  <c r="AK911" i="3"/>
  <c r="AK910" i="3"/>
  <c r="AK909" i="3"/>
  <c r="AK908" i="3"/>
  <c r="AK907" i="3"/>
  <c r="AK906" i="3"/>
  <c r="AK905" i="3"/>
  <c r="AK904" i="3"/>
  <c r="AK903" i="3"/>
  <c r="AK902" i="3"/>
  <c r="AK901" i="3"/>
  <c r="AK900" i="3"/>
  <c r="AK899" i="3"/>
  <c r="AK898" i="3"/>
  <c r="AK897" i="3"/>
  <c r="AK896" i="3"/>
  <c r="AK895" i="3"/>
  <c r="AK894" i="3"/>
  <c r="AK893" i="3"/>
  <c r="AK892" i="3"/>
  <c r="AK891" i="3"/>
  <c r="AK890" i="3"/>
  <c r="AK889" i="3"/>
  <c r="AK888" i="3"/>
  <c r="AK887" i="3"/>
  <c r="AK886" i="3"/>
  <c r="AK885" i="3"/>
  <c r="AK884" i="3"/>
  <c r="AK883" i="3"/>
  <c r="AK882" i="3"/>
  <c r="AK881" i="3"/>
  <c r="AK880" i="3"/>
  <c r="AK879" i="3"/>
  <c r="AK878" i="3"/>
  <c r="AK877" i="3"/>
  <c r="AK876" i="3"/>
  <c r="AK875" i="3"/>
  <c r="AK874" i="3"/>
  <c r="AK873" i="3"/>
  <c r="AK872" i="3"/>
  <c r="AK871" i="3"/>
  <c r="AK870" i="3"/>
  <c r="AK869" i="3"/>
  <c r="AK868" i="3"/>
  <c r="AK867" i="3"/>
  <c r="AK866" i="3"/>
  <c r="AK865" i="3"/>
  <c r="AK864" i="3"/>
  <c r="AK863" i="3"/>
  <c r="AK862" i="3"/>
  <c r="AK861" i="3"/>
  <c r="AK860" i="3"/>
  <c r="AK859" i="3"/>
  <c r="AK858" i="3"/>
  <c r="AK857" i="3"/>
  <c r="AK856" i="3"/>
  <c r="AK855" i="3"/>
  <c r="AK854" i="3"/>
  <c r="AK853" i="3"/>
  <c r="AK852" i="3"/>
  <c r="AK851" i="3"/>
  <c r="AK850" i="3"/>
  <c r="AK849" i="3"/>
  <c r="AK848" i="3"/>
  <c r="AK847" i="3"/>
  <c r="AK846" i="3"/>
  <c r="AK845" i="3"/>
  <c r="AK844" i="3"/>
  <c r="AK843" i="3"/>
  <c r="AK842" i="3"/>
  <c r="AK841" i="3"/>
  <c r="AK840" i="3"/>
  <c r="AK839" i="3"/>
  <c r="AK838" i="3"/>
  <c r="AK837" i="3"/>
  <c r="AK836" i="3"/>
  <c r="AK835" i="3"/>
  <c r="AK834" i="3"/>
  <c r="AK833" i="3"/>
  <c r="AK832" i="3"/>
  <c r="AK831" i="3"/>
  <c r="AK830" i="3"/>
  <c r="AK829" i="3"/>
  <c r="AK828" i="3"/>
  <c r="AK827" i="3"/>
  <c r="AK826" i="3"/>
  <c r="AK825" i="3"/>
  <c r="AK824" i="3"/>
  <c r="AK823" i="3"/>
  <c r="AK822" i="3"/>
  <c r="AK821" i="3"/>
  <c r="AK820" i="3"/>
  <c r="AK819" i="3"/>
  <c r="AK818" i="3"/>
  <c r="AK817" i="3"/>
  <c r="AK816" i="3"/>
  <c r="AK815" i="3"/>
  <c r="AK814" i="3"/>
  <c r="AK813" i="3"/>
  <c r="AK812" i="3"/>
  <c r="AK811" i="3"/>
  <c r="AK810" i="3"/>
  <c r="AK809" i="3"/>
  <c r="AK808" i="3"/>
  <c r="AK807" i="3"/>
  <c r="AK806" i="3"/>
  <c r="AK805" i="3"/>
  <c r="AK804" i="3"/>
  <c r="AK803" i="3"/>
  <c r="AK802" i="3"/>
  <c r="AK801" i="3"/>
  <c r="AK800" i="3"/>
  <c r="AK799" i="3"/>
  <c r="AK798" i="3"/>
  <c r="AK797" i="3"/>
  <c r="AK796" i="3"/>
  <c r="AK795" i="3"/>
  <c r="AK794" i="3"/>
  <c r="AK793" i="3"/>
  <c r="AK792" i="3"/>
  <c r="AK791" i="3"/>
  <c r="AK790" i="3"/>
  <c r="AK789" i="3"/>
  <c r="AK788" i="3"/>
  <c r="AK787" i="3"/>
  <c r="AK786" i="3"/>
  <c r="AK785" i="3"/>
  <c r="AK784" i="3"/>
  <c r="AK783" i="3"/>
  <c r="AK782" i="3"/>
  <c r="AK781" i="3"/>
  <c r="AK780" i="3"/>
  <c r="AK779" i="3"/>
  <c r="AK778" i="3"/>
  <c r="AK777" i="3"/>
  <c r="AK776" i="3"/>
  <c r="AK775" i="3"/>
  <c r="AK774" i="3"/>
  <c r="AK773" i="3"/>
  <c r="AK772" i="3"/>
  <c r="AK771" i="3"/>
  <c r="AK770" i="3"/>
  <c r="AK769" i="3"/>
  <c r="AK768" i="3"/>
  <c r="AK767" i="3"/>
  <c r="AK766" i="3"/>
  <c r="AK765" i="3"/>
  <c r="AK764" i="3"/>
  <c r="AK763" i="3"/>
  <c r="AK762" i="3"/>
  <c r="AK761" i="3"/>
  <c r="AK760" i="3"/>
  <c r="AK759" i="3"/>
  <c r="AK758" i="3"/>
  <c r="AK757" i="3"/>
  <c r="AK756" i="3"/>
  <c r="AK755" i="3"/>
  <c r="AK754" i="3"/>
  <c r="AK753" i="3"/>
  <c r="AK752" i="3"/>
  <c r="AK751" i="3"/>
  <c r="AK750" i="3"/>
  <c r="AK749" i="3"/>
  <c r="AK748" i="3"/>
  <c r="AK747" i="3"/>
  <c r="AK746" i="3"/>
  <c r="AK745" i="3"/>
  <c r="AK744" i="3"/>
  <c r="AK743" i="3"/>
  <c r="AK742" i="3"/>
  <c r="AK741" i="3"/>
  <c r="AK740" i="3"/>
  <c r="AK739" i="3"/>
  <c r="AK738" i="3"/>
  <c r="AK737" i="3"/>
  <c r="AK736" i="3"/>
  <c r="AK735" i="3"/>
  <c r="AK734" i="3"/>
  <c r="AK733" i="3"/>
  <c r="AK732" i="3"/>
  <c r="AK731" i="3"/>
  <c r="AK730" i="3"/>
  <c r="AK729" i="3"/>
  <c r="AK728" i="3"/>
  <c r="AK727" i="3"/>
  <c r="AK726" i="3"/>
  <c r="AK725" i="3"/>
  <c r="AK724" i="3"/>
  <c r="AK723" i="3"/>
  <c r="AK722" i="3"/>
  <c r="AK721" i="3"/>
  <c r="AK720" i="3"/>
  <c r="AK719" i="3"/>
  <c r="AK718" i="3"/>
  <c r="AK717" i="3"/>
  <c r="AK716" i="3"/>
  <c r="AK715" i="3"/>
  <c r="AK714" i="3"/>
  <c r="AK713" i="3"/>
  <c r="AK712" i="3"/>
  <c r="AK711" i="3"/>
  <c r="AK710" i="3"/>
  <c r="AK709" i="3"/>
  <c r="AK708" i="3"/>
  <c r="AK707" i="3"/>
  <c r="AK706" i="3"/>
  <c r="AK705" i="3"/>
  <c r="AK704" i="3"/>
  <c r="AK703" i="3"/>
  <c r="AK702" i="3"/>
  <c r="AK701" i="3"/>
  <c r="AK700" i="3"/>
  <c r="AK699" i="3"/>
  <c r="AK698" i="3"/>
  <c r="AK697" i="3"/>
  <c r="AK696" i="3"/>
  <c r="AK695" i="3"/>
  <c r="AK694" i="3"/>
  <c r="AK693" i="3"/>
  <c r="AK692" i="3"/>
  <c r="AK691" i="3"/>
  <c r="AK690" i="3"/>
  <c r="AK689" i="3"/>
  <c r="AK688" i="3"/>
  <c r="AK687" i="3"/>
  <c r="AK686" i="3"/>
  <c r="AK685" i="3"/>
  <c r="AK684" i="3"/>
  <c r="AK683" i="3"/>
  <c r="AK682" i="3"/>
  <c r="AK681" i="3"/>
  <c r="AK680" i="3"/>
  <c r="AK679" i="3"/>
  <c r="AK678" i="3"/>
  <c r="AK677" i="3"/>
  <c r="AK676" i="3"/>
  <c r="AK675" i="3"/>
  <c r="AK674" i="3"/>
  <c r="AK673" i="3"/>
  <c r="AK672" i="3"/>
  <c r="AK671" i="3"/>
  <c r="AK670" i="3"/>
  <c r="AK669" i="3"/>
  <c r="AK668" i="3"/>
  <c r="AK667" i="3"/>
  <c r="AK666" i="3"/>
  <c r="AK665" i="3"/>
  <c r="AK664" i="3"/>
  <c r="AK663" i="3"/>
  <c r="AK662" i="3"/>
  <c r="AK661" i="3"/>
  <c r="AK660" i="3"/>
  <c r="AK659" i="3"/>
  <c r="AK658" i="3"/>
  <c r="AK657" i="3"/>
  <c r="AK656" i="3"/>
  <c r="AK655" i="3"/>
  <c r="AK654" i="3"/>
  <c r="AK653" i="3"/>
  <c r="AK652" i="3"/>
  <c r="AK651" i="3"/>
  <c r="AK650" i="3"/>
  <c r="AK649" i="3"/>
  <c r="AK648" i="3"/>
  <c r="AK647" i="3"/>
  <c r="AK646" i="3"/>
  <c r="AK645" i="3"/>
  <c r="AK644" i="3"/>
  <c r="AK643" i="3"/>
  <c r="AK642" i="3"/>
  <c r="AK641" i="3"/>
  <c r="AK640" i="3"/>
  <c r="AK639" i="3"/>
  <c r="AK638" i="3"/>
  <c r="AK637" i="3"/>
  <c r="AK636" i="3"/>
  <c r="AK635" i="3"/>
  <c r="AK634" i="3"/>
  <c r="AK633" i="3"/>
  <c r="AK632" i="3"/>
  <c r="AK631" i="3"/>
  <c r="AK630" i="3"/>
  <c r="AK629" i="3"/>
  <c r="AK628" i="3"/>
  <c r="AK627" i="3"/>
  <c r="AK626" i="3"/>
  <c r="AK625" i="3"/>
  <c r="AK624" i="3"/>
  <c r="AK623" i="3"/>
  <c r="AK622" i="3"/>
  <c r="AK621" i="3"/>
  <c r="AK620" i="3"/>
  <c r="AK619" i="3"/>
  <c r="AK618" i="3"/>
  <c r="AK617" i="3"/>
  <c r="AK616" i="3"/>
  <c r="AK615" i="3"/>
  <c r="AK614" i="3"/>
  <c r="AK613" i="3"/>
  <c r="AK612" i="3"/>
  <c r="AK611" i="3"/>
  <c r="AK610" i="3"/>
  <c r="AK609" i="3"/>
  <c r="AK608" i="3"/>
  <c r="AK607" i="3"/>
  <c r="AK606" i="3"/>
  <c r="AK605" i="3"/>
  <c r="AK604" i="3"/>
  <c r="AK603" i="3"/>
  <c r="AK602" i="3"/>
  <c r="AK601" i="3"/>
  <c r="AK600" i="3"/>
  <c r="AK599" i="3"/>
  <c r="AK598" i="3"/>
  <c r="AK597" i="3"/>
  <c r="AK596" i="3"/>
  <c r="AK595" i="3"/>
  <c r="AK594" i="3"/>
  <c r="AK593" i="3"/>
  <c r="AK592" i="3"/>
  <c r="AK591" i="3"/>
  <c r="AK590" i="3"/>
  <c r="AK589" i="3"/>
  <c r="AK588" i="3"/>
  <c r="AK587" i="3"/>
  <c r="AK586" i="3"/>
  <c r="AK585" i="3"/>
  <c r="AK584" i="3"/>
  <c r="AK583" i="3"/>
  <c r="AK582" i="3"/>
  <c r="AK581" i="3"/>
  <c r="AK580" i="3"/>
  <c r="AK579" i="3"/>
  <c r="AK578" i="3"/>
  <c r="AK577" i="3"/>
  <c r="AK576" i="3"/>
  <c r="AK575" i="3"/>
  <c r="AK574" i="3"/>
  <c r="AK573" i="3"/>
  <c r="AK572" i="3"/>
  <c r="AK571" i="3"/>
  <c r="AK570" i="3"/>
  <c r="AK569" i="3"/>
  <c r="AK568" i="3"/>
  <c r="AK567" i="3"/>
  <c r="AK566" i="3"/>
  <c r="AK565" i="3"/>
  <c r="AK564" i="3"/>
  <c r="AK563" i="3"/>
  <c r="AK562" i="3"/>
  <c r="AK561" i="3"/>
  <c r="AK560" i="3"/>
  <c r="AK559" i="3"/>
  <c r="AK558" i="3"/>
  <c r="AK557" i="3"/>
  <c r="AK556" i="3"/>
  <c r="AK555" i="3"/>
  <c r="AK554" i="3"/>
  <c r="AK553" i="3"/>
  <c r="AK552" i="3"/>
  <c r="AK551" i="3"/>
  <c r="AK550" i="3"/>
  <c r="AK549" i="3"/>
  <c r="AK548" i="3"/>
  <c r="AK547" i="3"/>
  <c r="AK546" i="3"/>
  <c r="AK545" i="3"/>
  <c r="AK544" i="3"/>
  <c r="AK543" i="3"/>
  <c r="AK542" i="3"/>
  <c r="AK541" i="3"/>
  <c r="AK540" i="3"/>
  <c r="AK539" i="3"/>
  <c r="AK538" i="3"/>
  <c r="AK537" i="3"/>
  <c r="AK536" i="3"/>
  <c r="AK535" i="3"/>
  <c r="AK534" i="3"/>
  <c r="AK533" i="3"/>
  <c r="AK532" i="3"/>
  <c r="AK531" i="3"/>
  <c r="AK530" i="3"/>
  <c r="AK529" i="3"/>
  <c r="AK528" i="3"/>
  <c r="AK527" i="3"/>
  <c r="AK526" i="3"/>
  <c r="AK525" i="3"/>
  <c r="AK524" i="3"/>
  <c r="AK523" i="3"/>
  <c r="AK522" i="3"/>
  <c r="AK521" i="3"/>
  <c r="AK520" i="3"/>
  <c r="AK519" i="3"/>
  <c r="AK518" i="3"/>
  <c r="AK517" i="3"/>
  <c r="AK516" i="3"/>
  <c r="AK515" i="3"/>
  <c r="AK514" i="3"/>
  <c r="AK513" i="3"/>
  <c r="AK512" i="3"/>
  <c r="AK511" i="3"/>
  <c r="AK510" i="3"/>
  <c r="AK509" i="3"/>
  <c r="AK508" i="3"/>
  <c r="AK507" i="3"/>
  <c r="AK506" i="3"/>
  <c r="AK505" i="3"/>
  <c r="AK504" i="3"/>
  <c r="AK503" i="3"/>
  <c r="AK502" i="3"/>
  <c r="AK501" i="3"/>
  <c r="AK500" i="3"/>
  <c r="AK499" i="3"/>
  <c r="AK498" i="3"/>
  <c r="AK497" i="3"/>
  <c r="AK496" i="3"/>
  <c r="AK495" i="3"/>
  <c r="AK494" i="3"/>
  <c r="AK493" i="3"/>
  <c r="AK492" i="3"/>
  <c r="AK491" i="3"/>
  <c r="AK490" i="3"/>
  <c r="AK489" i="3"/>
  <c r="AK488" i="3"/>
  <c r="AK487" i="3"/>
  <c r="AK486" i="3"/>
  <c r="AK485" i="3"/>
  <c r="AK484" i="3"/>
  <c r="AK483" i="3"/>
  <c r="AK482" i="3"/>
  <c r="AK481" i="3"/>
  <c r="AK480" i="3"/>
  <c r="AK479" i="3"/>
  <c r="AK478" i="3"/>
  <c r="AK477" i="3"/>
  <c r="AK476" i="3"/>
  <c r="AK475" i="3"/>
  <c r="AK474" i="3"/>
  <c r="AK473" i="3"/>
  <c r="AK472" i="3"/>
  <c r="AK471" i="3"/>
  <c r="AK470" i="3"/>
  <c r="AK469" i="3"/>
  <c r="AK468" i="3"/>
  <c r="AK467" i="3"/>
  <c r="AK466" i="3"/>
  <c r="AK465" i="3"/>
  <c r="AK464" i="3"/>
  <c r="AK463" i="3"/>
  <c r="AK462" i="3"/>
  <c r="AK461" i="3"/>
  <c r="AK460" i="3"/>
  <c r="AK459" i="3"/>
  <c r="AK458" i="3"/>
  <c r="AK457" i="3"/>
  <c r="AK456" i="3"/>
  <c r="AK455" i="3"/>
  <c r="AK454" i="3"/>
  <c r="AK453" i="3"/>
  <c r="AK452" i="3"/>
  <c r="AK451" i="3"/>
  <c r="AK450" i="3"/>
  <c r="AK449" i="3"/>
  <c r="AK448" i="3"/>
  <c r="AK447" i="3"/>
  <c r="AK446" i="3"/>
  <c r="AK445" i="3"/>
  <c r="AK444" i="3"/>
  <c r="AK443" i="3"/>
  <c r="AK442" i="3"/>
  <c r="AK441" i="3"/>
  <c r="AK440" i="3"/>
  <c r="AK439" i="3"/>
  <c r="AK438" i="3"/>
  <c r="AK437" i="3"/>
  <c r="AK436" i="3"/>
  <c r="AK435" i="3"/>
  <c r="AK434" i="3"/>
  <c r="AK433" i="3"/>
  <c r="AK432" i="3"/>
  <c r="AK431" i="3"/>
  <c r="AK430" i="3"/>
  <c r="AK429" i="3"/>
  <c r="AK428" i="3"/>
  <c r="AK427" i="3"/>
  <c r="AK426" i="3"/>
  <c r="AK425" i="3"/>
  <c r="AK424" i="3"/>
  <c r="AK423" i="3"/>
  <c r="AK422" i="3"/>
  <c r="AK421" i="3"/>
  <c r="AK420" i="3"/>
  <c r="AK419" i="3"/>
  <c r="AK418" i="3"/>
  <c r="AK417" i="3"/>
  <c r="AK416" i="3"/>
  <c r="AK415" i="3"/>
  <c r="AK414" i="3"/>
  <c r="AK413" i="3"/>
  <c r="AK412" i="3"/>
  <c r="AK411" i="3"/>
  <c r="AK410" i="3"/>
  <c r="AK409" i="3"/>
  <c r="AK408" i="3"/>
  <c r="AK407" i="3"/>
  <c r="AK406" i="3"/>
  <c r="AK405" i="3"/>
  <c r="AK404" i="3"/>
  <c r="AK403" i="3"/>
  <c r="AK402" i="3"/>
  <c r="AK401" i="3"/>
  <c r="AK400" i="3"/>
  <c r="AK399" i="3"/>
  <c r="AK398" i="3"/>
  <c r="AK397" i="3"/>
  <c r="AK396" i="3"/>
  <c r="AK395" i="3"/>
  <c r="AK394" i="3"/>
  <c r="AK393" i="3"/>
  <c r="AK392" i="3"/>
  <c r="AK391" i="3"/>
  <c r="AK390" i="3"/>
  <c r="AK389" i="3"/>
  <c r="AK388" i="3"/>
  <c r="AK387" i="3"/>
  <c r="AK386" i="3"/>
  <c r="AK385" i="3"/>
  <c r="AK384" i="3"/>
  <c r="AK383" i="3"/>
  <c r="AK382" i="3"/>
  <c r="AK381" i="3"/>
  <c r="AK380" i="3"/>
  <c r="AK379" i="3"/>
  <c r="AK378" i="3"/>
  <c r="AK377" i="3"/>
  <c r="AK376" i="3"/>
  <c r="AK375" i="3"/>
  <c r="AK374" i="3"/>
  <c r="AK373" i="3"/>
  <c r="AK372" i="3"/>
  <c r="AK371" i="3"/>
  <c r="AK370" i="3"/>
  <c r="AK369" i="3"/>
  <c r="AK368" i="3"/>
  <c r="AK367" i="3"/>
  <c r="AK366" i="3"/>
  <c r="AK365" i="3"/>
  <c r="AK364" i="3"/>
  <c r="AK363" i="3"/>
  <c r="AK362" i="3"/>
  <c r="AK361" i="3"/>
  <c r="AK360" i="3"/>
  <c r="AK359" i="3"/>
  <c r="AK358" i="3"/>
  <c r="AK357" i="3"/>
  <c r="AK356" i="3"/>
  <c r="AK355" i="3"/>
  <c r="AK354" i="3"/>
  <c r="AK353" i="3"/>
  <c r="AK352" i="3"/>
  <c r="AK351" i="3"/>
  <c r="AK350" i="3"/>
  <c r="AK349" i="3"/>
  <c r="AK348" i="3"/>
  <c r="AK347" i="3"/>
  <c r="AK346" i="3"/>
  <c r="AK345" i="3"/>
  <c r="AK344" i="3"/>
  <c r="AK343" i="3"/>
  <c r="AK342" i="3"/>
  <c r="AK341" i="3"/>
  <c r="AK340" i="3"/>
  <c r="AK339" i="3"/>
  <c r="AK338" i="3"/>
  <c r="AK337" i="3"/>
  <c r="AK336" i="3"/>
  <c r="AK335" i="3"/>
  <c r="AK334" i="3"/>
  <c r="AK333" i="3"/>
  <c r="AK332" i="3"/>
  <c r="AK331" i="3"/>
  <c r="AK330" i="3"/>
  <c r="AK329" i="3"/>
  <c r="AK328" i="3"/>
  <c r="AK327" i="3"/>
  <c r="AK326" i="3"/>
  <c r="AK325" i="3"/>
  <c r="AK324" i="3"/>
  <c r="AK323" i="3"/>
  <c r="AK322" i="3"/>
  <c r="AK321" i="3"/>
  <c r="AK320" i="3"/>
  <c r="AK319" i="3"/>
  <c r="AK318" i="3"/>
  <c r="AK317" i="3"/>
  <c r="AK316" i="3"/>
  <c r="AK315" i="3"/>
  <c r="AK314" i="3"/>
  <c r="AK313" i="3"/>
  <c r="AK312" i="3"/>
  <c r="AK311" i="3"/>
  <c r="AK310" i="3"/>
  <c r="AK309" i="3"/>
  <c r="AK308" i="3"/>
  <c r="AK307" i="3"/>
  <c r="AK306" i="3"/>
  <c r="AK305" i="3"/>
  <c r="AK304" i="3"/>
  <c r="AK303" i="3"/>
  <c r="AK302" i="3"/>
  <c r="AK301" i="3"/>
  <c r="AK300" i="3"/>
  <c r="AK299" i="3"/>
  <c r="AK298" i="3"/>
  <c r="AK297" i="3"/>
  <c r="AK296" i="3"/>
  <c r="AK295" i="3"/>
  <c r="AK294" i="3"/>
  <c r="AK293" i="3"/>
  <c r="AK292" i="3"/>
  <c r="AK291" i="3"/>
  <c r="AK290" i="3"/>
  <c r="AK289" i="3"/>
  <c r="AK288" i="3"/>
  <c r="AK287" i="3"/>
  <c r="AK286" i="3"/>
  <c r="AK285" i="3"/>
  <c r="AK284" i="3"/>
  <c r="AK283" i="3"/>
  <c r="AK282" i="3"/>
  <c r="AK281" i="3"/>
  <c r="AK280" i="3"/>
  <c r="AK279" i="3"/>
  <c r="AK278" i="3"/>
  <c r="AK277" i="3"/>
  <c r="AK276" i="3"/>
  <c r="AK275" i="3"/>
  <c r="AK274" i="3"/>
  <c r="AK273" i="3"/>
  <c r="AK272" i="3"/>
  <c r="AK271" i="3"/>
  <c r="AK270" i="3"/>
  <c r="AK269" i="3"/>
  <c r="AK268" i="3"/>
  <c r="AK267" i="3"/>
  <c r="AK266" i="3"/>
  <c r="AK265" i="3"/>
  <c r="AK264" i="3"/>
  <c r="AK263" i="3"/>
  <c r="AK262" i="3"/>
  <c r="AK261" i="3"/>
  <c r="AK260" i="3"/>
  <c r="AK259" i="3"/>
  <c r="AK258" i="3"/>
  <c r="AK257" i="3"/>
  <c r="AK256" i="3"/>
  <c r="AK255" i="3"/>
  <c r="AK254" i="3"/>
  <c r="AK253" i="3"/>
  <c r="AK252" i="3"/>
  <c r="AK251" i="3"/>
  <c r="AK250" i="3"/>
  <c r="AK249" i="3"/>
  <c r="AK248" i="3"/>
  <c r="AK247" i="3"/>
  <c r="AK246" i="3"/>
  <c r="AK245" i="3"/>
  <c r="AK244" i="3"/>
  <c r="AK243" i="3"/>
  <c r="AK242" i="3"/>
  <c r="AK241" i="3"/>
  <c r="AK240" i="3"/>
  <c r="AK239" i="3"/>
  <c r="AK238" i="3"/>
  <c r="AK237" i="3"/>
  <c r="AK236" i="3"/>
  <c r="AK235" i="3"/>
  <c r="AK234" i="3"/>
  <c r="AK233" i="3"/>
  <c r="AK232" i="3"/>
  <c r="AK231" i="3"/>
  <c r="AK230" i="3"/>
  <c r="AK229" i="3"/>
  <c r="AK228" i="3"/>
  <c r="AK227" i="3"/>
  <c r="AK226" i="3"/>
  <c r="AK225" i="3"/>
  <c r="AK224" i="3"/>
  <c r="AK223" i="3"/>
  <c r="AK222" i="3"/>
  <c r="AK221" i="3"/>
  <c r="AK220" i="3"/>
  <c r="AK219" i="3"/>
  <c r="AK218" i="3"/>
  <c r="AK217" i="3"/>
  <c r="AK216" i="3"/>
  <c r="AK215" i="3"/>
  <c r="AK214" i="3"/>
  <c r="AK213" i="3"/>
  <c r="AK212" i="3"/>
  <c r="AK211" i="3"/>
  <c r="AK210" i="3"/>
  <c r="AK209" i="3"/>
  <c r="AK208" i="3"/>
  <c r="AK207" i="3"/>
  <c r="AK206" i="3"/>
  <c r="AK205" i="3"/>
  <c r="AK204" i="3"/>
  <c r="AK203" i="3"/>
  <c r="AK202" i="3"/>
  <c r="AK201" i="3"/>
  <c r="AK200" i="3"/>
  <c r="AK199" i="3"/>
  <c r="AK198" i="3"/>
  <c r="AK197" i="3"/>
  <c r="AK196" i="3"/>
  <c r="AK195" i="3"/>
  <c r="AK194" i="3"/>
  <c r="AK193" i="3"/>
  <c r="AK192" i="3"/>
  <c r="AK191" i="3"/>
  <c r="AK190" i="3"/>
  <c r="AK189" i="3"/>
  <c r="AK188" i="3"/>
  <c r="AK187" i="3"/>
  <c r="AK186" i="3"/>
  <c r="AK185" i="3"/>
  <c r="AK184" i="3"/>
  <c r="AK183" i="3"/>
  <c r="AK182" i="3"/>
  <c r="AK181" i="3"/>
  <c r="AK180" i="3"/>
  <c r="AK179" i="3"/>
  <c r="AK178" i="3"/>
  <c r="AK177" i="3"/>
  <c r="AK176" i="3"/>
  <c r="AK175" i="3"/>
  <c r="AK174" i="3"/>
  <c r="AK173" i="3"/>
  <c r="AK172" i="3"/>
  <c r="AK171" i="3"/>
  <c r="AK170" i="3"/>
  <c r="AK169" i="3"/>
  <c r="AK168" i="3"/>
  <c r="AK167" i="3"/>
  <c r="AK166" i="3"/>
  <c r="AK165" i="3"/>
  <c r="AK164" i="3"/>
  <c r="AK163" i="3"/>
  <c r="AK162" i="3"/>
  <c r="AK161" i="3"/>
  <c r="AK160" i="3"/>
  <c r="AK159" i="3"/>
  <c r="AK158" i="3"/>
  <c r="AK157" i="3"/>
  <c r="AK156" i="3"/>
  <c r="AK155" i="3"/>
  <c r="AK154" i="3"/>
  <c r="AK153" i="3"/>
  <c r="AK152" i="3"/>
  <c r="AK151" i="3"/>
  <c r="AK150" i="3"/>
  <c r="AK149" i="3"/>
  <c r="AK148" i="3"/>
  <c r="AK147" i="3"/>
  <c r="AK146" i="3"/>
  <c r="AK145" i="3"/>
  <c r="AK144" i="3"/>
  <c r="AK143" i="3"/>
  <c r="AK142" i="3"/>
  <c r="AK141" i="3"/>
  <c r="AK140" i="3"/>
  <c r="AK139" i="3"/>
  <c r="AK138" i="3"/>
  <c r="AK137" i="3"/>
  <c r="AK136" i="3"/>
  <c r="AK135" i="3"/>
  <c r="AK134" i="3"/>
  <c r="AK133" i="3"/>
  <c r="AK132" i="3"/>
  <c r="AK131" i="3"/>
  <c r="AK130" i="3"/>
  <c r="AK129" i="3"/>
  <c r="AK128" i="3"/>
  <c r="AK127" i="3"/>
  <c r="AK126" i="3"/>
  <c r="AK125" i="3"/>
  <c r="AK124" i="3"/>
  <c r="AK123" i="3"/>
  <c r="AK122" i="3"/>
  <c r="AK121" i="3"/>
  <c r="AK120" i="3"/>
  <c r="AK119" i="3"/>
  <c r="AK118" i="3"/>
  <c r="AK117" i="3"/>
  <c r="AK116" i="3"/>
  <c r="AK115" i="3"/>
  <c r="AK114" i="3"/>
  <c r="AK113" i="3"/>
  <c r="AK112" i="3"/>
  <c r="AK111" i="3"/>
  <c r="AK110" i="3"/>
  <c r="AK109" i="3"/>
  <c r="AK108" i="3"/>
  <c r="AK107" i="3"/>
  <c r="AK106" i="3"/>
  <c r="AK105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AK73" i="3"/>
  <c r="AK72" i="3"/>
  <c r="AK71" i="3"/>
  <c r="AK70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J1273" i="3"/>
  <c r="AJ1272" i="3"/>
  <c r="AJ1271" i="3"/>
  <c r="AJ1270" i="3"/>
  <c r="AJ1269" i="3"/>
  <c r="AJ1268" i="3"/>
  <c r="AJ1267" i="3"/>
  <c r="AJ1266" i="3"/>
  <c r="AJ1265" i="3"/>
  <c r="AJ1264" i="3"/>
  <c r="AJ1263" i="3"/>
  <c r="AJ1262" i="3"/>
  <c r="AJ1261" i="3"/>
  <c r="AJ1260" i="3"/>
  <c r="AJ1259" i="3"/>
  <c r="AJ1258" i="3"/>
  <c r="AJ1257" i="3"/>
  <c r="AJ1256" i="3"/>
  <c r="AJ1255" i="3"/>
  <c r="AJ1254" i="3"/>
  <c r="AJ1253" i="3"/>
  <c r="AJ1252" i="3"/>
  <c r="AJ1251" i="3"/>
  <c r="AJ1250" i="3"/>
  <c r="AJ1249" i="3"/>
  <c r="AJ1248" i="3"/>
  <c r="AJ1247" i="3"/>
  <c r="AJ1246" i="3"/>
  <c r="AJ1245" i="3"/>
  <c r="AJ1244" i="3"/>
  <c r="AJ1243" i="3"/>
  <c r="AJ1242" i="3"/>
  <c r="AJ1241" i="3"/>
  <c r="AJ1240" i="3"/>
  <c r="AJ1239" i="3"/>
  <c r="AJ1238" i="3"/>
  <c r="AJ1237" i="3"/>
  <c r="AJ1236" i="3"/>
  <c r="AJ1235" i="3"/>
  <c r="AJ1234" i="3"/>
  <c r="AJ1233" i="3"/>
  <c r="AJ1232" i="3"/>
  <c r="AJ1231" i="3"/>
  <c r="AJ1230" i="3"/>
  <c r="AJ1229" i="3"/>
  <c r="AJ1228" i="3"/>
  <c r="AJ1227" i="3"/>
  <c r="AJ1226" i="3"/>
  <c r="AJ1225" i="3"/>
  <c r="AJ1224" i="3"/>
  <c r="AJ1223" i="3"/>
  <c r="AJ1222" i="3"/>
  <c r="AJ1221" i="3"/>
  <c r="AJ1220" i="3"/>
  <c r="AJ1219" i="3"/>
  <c r="AJ1218" i="3"/>
  <c r="AJ1217" i="3"/>
  <c r="AJ1216" i="3"/>
  <c r="AJ1215" i="3"/>
  <c r="AJ1214" i="3"/>
  <c r="AJ1213" i="3"/>
  <c r="AJ1212" i="3"/>
  <c r="AJ1211" i="3"/>
  <c r="AJ1210" i="3"/>
  <c r="AJ1209" i="3"/>
  <c r="AJ1208" i="3"/>
  <c r="AJ1207" i="3"/>
  <c r="AJ1206" i="3"/>
  <c r="AJ1205" i="3"/>
  <c r="AJ1204" i="3"/>
  <c r="AJ1203" i="3"/>
  <c r="AJ1202" i="3"/>
  <c r="AJ1201" i="3"/>
  <c r="AJ1200" i="3"/>
  <c r="AJ1199" i="3"/>
  <c r="AJ1198" i="3"/>
  <c r="AJ1197" i="3"/>
  <c r="AJ1196" i="3"/>
  <c r="AJ1195" i="3"/>
  <c r="AJ1194" i="3"/>
  <c r="AJ1193" i="3"/>
  <c r="AJ1192" i="3"/>
  <c r="AJ1191" i="3"/>
  <c r="AJ1190" i="3"/>
  <c r="AJ1189" i="3"/>
  <c r="AJ1188" i="3"/>
  <c r="AJ1187" i="3"/>
  <c r="AJ1186" i="3"/>
  <c r="AJ1185" i="3"/>
  <c r="AJ1184" i="3"/>
  <c r="AJ1183" i="3"/>
  <c r="AJ1182" i="3"/>
  <c r="AJ1181" i="3"/>
  <c r="AJ1180" i="3"/>
  <c r="AJ1179" i="3"/>
  <c r="AJ1178" i="3"/>
  <c r="AJ1177" i="3"/>
  <c r="AJ1176" i="3"/>
  <c r="AJ1175" i="3"/>
  <c r="AJ1174" i="3"/>
  <c r="AJ1173" i="3"/>
  <c r="AJ1172" i="3"/>
  <c r="AJ1171" i="3"/>
  <c r="AJ1170" i="3"/>
  <c r="AJ1169" i="3"/>
  <c r="AJ1168" i="3"/>
  <c r="AJ1167" i="3"/>
  <c r="AJ1166" i="3"/>
  <c r="AJ1165" i="3"/>
  <c r="AJ1164" i="3"/>
  <c r="AJ1163" i="3"/>
  <c r="AJ1162" i="3"/>
  <c r="AJ1161" i="3"/>
  <c r="AJ1160" i="3"/>
  <c r="AJ1159" i="3"/>
  <c r="AJ1158" i="3"/>
  <c r="AJ1157" i="3"/>
  <c r="AJ1156" i="3"/>
  <c r="AJ1155" i="3"/>
  <c r="AJ1154" i="3"/>
  <c r="AJ1153" i="3"/>
  <c r="AJ1152" i="3"/>
  <c r="AJ1151" i="3"/>
  <c r="AJ1150" i="3"/>
  <c r="AJ1149" i="3"/>
  <c r="AJ1148" i="3"/>
  <c r="AJ1147" i="3"/>
  <c r="AJ1146" i="3"/>
  <c r="AJ1145" i="3"/>
  <c r="AJ1144" i="3"/>
  <c r="AJ1143" i="3"/>
  <c r="AJ1142" i="3"/>
  <c r="AJ1141" i="3"/>
  <c r="AJ1140" i="3"/>
  <c r="AJ1139" i="3"/>
  <c r="AJ1138" i="3"/>
  <c r="AJ1137" i="3"/>
  <c r="AJ1136" i="3"/>
  <c r="AJ1135" i="3"/>
  <c r="AJ1134" i="3"/>
  <c r="AJ1133" i="3"/>
  <c r="AJ1132" i="3"/>
  <c r="AJ1131" i="3"/>
  <c r="AJ1130" i="3"/>
  <c r="AJ1129" i="3"/>
  <c r="AJ1128" i="3"/>
  <c r="AJ1127" i="3"/>
  <c r="AJ1126" i="3"/>
  <c r="AJ1125" i="3"/>
  <c r="AJ1124" i="3"/>
  <c r="AJ1123" i="3"/>
  <c r="AJ1122" i="3"/>
  <c r="AJ1121" i="3"/>
  <c r="AJ1120" i="3"/>
  <c r="AJ1119" i="3"/>
  <c r="AJ1118" i="3"/>
  <c r="AJ1117" i="3"/>
  <c r="AJ1116" i="3"/>
  <c r="AJ1115" i="3"/>
  <c r="AJ1114" i="3"/>
  <c r="AJ1113" i="3"/>
  <c r="AJ1112" i="3"/>
  <c r="AJ1111" i="3"/>
  <c r="AJ1110" i="3"/>
  <c r="AJ1109" i="3"/>
  <c r="AJ1108" i="3"/>
  <c r="AJ1107" i="3"/>
  <c r="AJ1106" i="3"/>
  <c r="AJ1105" i="3"/>
  <c r="AJ1104" i="3"/>
  <c r="AJ1103" i="3"/>
  <c r="AJ1102" i="3"/>
  <c r="AJ1101" i="3"/>
  <c r="AJ1100" i="3"/>
  <c r="AJ1099" i="3"/>
  <c r="AJ1098" i="3"/>
  <c r="AJ1097" i="3"/>
  <c r="AJ1096" i="3"/>
  <c r="AJ1095" i="3"/>
  <c r="AJ1094" i="3"/>
  <c r="AJ1093" i="3"/>
  <c r="AJ1092" i="3"/>
  <c r="AJ1091" i="3"/>
  <c r="AJ1090" i="3"/>
  <c r="AJ1089" i="3"/>
  <c r="AJ1088" i="3"/>
  <c r="AJ1087" i="3"/>
  <c r="AJ1086" i="3"/>
  <c r="AJ1085" i="3"/>
  <c r="AJ1084" i="3"/>
  <c r="AJ1083" i="3"/>
  <c r="AJ1082" i="3"/>
  <c r="AJ1081" i="3"/>
  <c r="AJ1080" i="3"/>
  <c r="AJ1079" i="3"/>
  <c r="AJ1078" i="3"/>
  <c r="AJ1077" i="3"/>
  <c r="AJ1076" i="3"/>
  <c r="AJ1075" i="3"/>
  <c r="AJ1074" i="3"/>
  <c r="AJ1073" i="3"/>
  <c r="AJ1072" i="3"/>
  <c r="AJ1071" i="3"/>
  <c r="AJ1070" i="3"/>
  <c r="AJ1069" i="3"/>
  <c r="AJ1068" i="3"/>
  <c r="AJ1067" i="3"/>
  <c r="AJ1066" i="3"/>
  <c r="AJ1065" i="3"/>
  <c r="AJ1064" i="3"/>
  <c r="AJ1063" i="3"/>
  <c r="AJ1062" i="3"/>
  <c r="AJ1061" i="3"/>
  <c r="AJ1060" i="3"/>
  <c r="AJ1059" i="3"/>
  <c r="AJ1058" i="3"/>
  <c r="AJ1057" i="3"/>
  <c r="AJ1056" i="3"/>
  <c r="AJ1055" i="3"/>
  <c r="AJ1054" i="3"/>
  <c r="AJ1053" i="3"/>
  <c r="AJ1052" i="3"/>
  <c r="AJ1051" i="3"/>
  <c r="AJ1050" i="3"/>
  <c r="AJ1049" i="3"/>
  <c r="AJ1048" i="3"/>
  <c r="AJ1047" i="3"/>
  <c r="AJ1046" i="3"/>
  <c r="AJ1045" i="3"/>
  <c r="AJ1044" i="3"/>
  <c r="AJ1043" i="3"/>
  <c r="AJ1042" i="3"/>
  <c r="AJ1041" i="3"/>
  <c r="AJ1040" i="3"/>
  <c r="AJ1039" i="3"/>
  <c r="AJ1038" i="3"/>
  <c r="AJ1037" i="3"/>
  <c r="AJ1036" i="3"/>
  <c r="AJ1035" i="3"/>
  <c r="AJ1034" i="3"/>
  <c r="AJ1033" i="3"/>
  <c r="AJ1032" i="3"/>
  <c r="AJ1031" i="3"/>
  <c r="AJ1030" i="3"/>
  <c r="AJ1029" i="3"/>
  <c r="AJ1028" i="3"/>
  <c r="AJ1027" i="3"/>
  <c r="AJ1026" i="3"/>
  <c r="AJ1025" i="3"/>
  <c r="AJ1024" i="3"/>
  <c r="AJ1023" i="3"/>
  <c r="AJ1022" i="3"/>
  <c r="AJ1021" i="3"/>
  <c r="AJ1020" i="3"/>
  <c r="AJ1019" i="3"/>
  <c r="AJ1018" i="3"/>
  <c r="AJ1017" i="3"/>
  <c r="AJ1016" i="3"/>
  <c r="AJ1015" i="3"/>
  <c r="AJ1014" i="3"/>
  <c r="AJ1013" i="3"/>
  <c r="AJ1012" i="3"/>
  <c r="AJ1011" i="3"/>
  <c r="AJ1010" i="3"/>
  <c r="AJ1009" i="3"/>
  <c r="AJ1008" i="3"/>
  <c r="AJ1007" i="3"/>
  <c r="AJ1006" i="3"/>
  <c r="AJ1005" i="3"/>
  <c r="AJ1004" i="3"/>
  <c r="AJ1003" i="3"/>
  <c r="AJ1002" i="3"/>
  <c r="AJ1001" i="3"/>
  <c r="AJ1000" i="3"/>
  <c r="AJ999" i="3"/>
  <c r="AJ998" i="3"/>
  <c r="AJ997" i="3"/>
  <c r="AJ996" i="3"/>
  <c r="AJ995" i="3"/>
  <c r="AJ994" i="3"/>
  <c r="AJ993" i="3"/>
  <c r="AJ992" i="3"/>
  <c r="AJ991" i="3"/>
  <c r="AJ990" i="3"/>
  <c r="AJ989" i="3"/>
  <c r="AJ988" i="3"/>
  <c r="AJ987" i="3"/>
  <c r="AJ986" i="3"/>
  <c r="AJ985" i="3"/>
  <c r="AJ984" i="3"/>
  <c r="AJ983" i="3"/>
  <c r="AJ982" i="3"/>
  <c r="AJ981" i="3"/>
  <c r="AJ980" i="3"/>
  <c r="AJ979" i="3"/>
  <c r="AJ978" i="3"/>
  <c r="AJ977" i="3"/>
  <c r="AJ976" i="3"/>
  <c r="AJ975" i="3"/>
  <c r="AJ974" i="3"/>
  <c r="AJ973" i="3"/>
  <c r="AJ972" i="3"/>
  <c r="AJ971" i="3"/>
  <c r="AJ970" i="3"/>
  <c r="AJ969" i="3"/>
  <c r="AJ968" i="3"/>
  <c r="AJ967" i="3"/>
  <c r="AJ966" i="3"/>
  <c r="AJ965" i="3"/>
  <c r="AJ964" i="3"/>
  <c r="AJ963" i="3"/>
  <c r="AJ962" i="3"/>
  <c r="AJ961" i="3"/>
  <c r="AJ960" i="3"/>
  <c r="AJ959" i="3"/>
  <c r="AJ958" i="3"/>
  <c r="AJ957" i="3"/>
  <c r="AJ956" i="3"/>
  <c r="AJ955" i="3"/>
  <c r="AJ954" i="3"/>
  <c r="AJ953" i="3"/>
  <c r="AJ952" i="3"/>
  <c r="AJ951" i="3"/>
  <c r="AJ950" i="3"/>
  <c r="AJ949" i="3"/>
  <c r="AJ948" i="3"/>
  <c r="AJ947" i="3"/>
  <c r="AJ946" i="3"/>
  <c r="AJ945" i="3"/>
  <c r="AJ944" i="3"/>
  <c r="AJ943" i="3"/>
  <c r="AJ942" i="3"/>
  <c r="AJ941" i="3"/>
  <c r="AJ940" i="3"/>
  <c r="AJ939" i="3"/>
  <c r="AJ938" i="3"/>
  <c r="AJ937" i="3"/>
  <c r="AJ936" i="3"/>
  <c r="AJ935" i="3"/>
  <c r="AJ934" i="3"/>
  <c r="AJ933" i="3"/>
  <c r="AJ932" i="3"/>
  <c r="AJ931" i="3"/>
  <c r="AJ930" i="3"/>
  <c r="AJ929" i="3"/>
  <c r="AJ928" i="3"/>
  <c r="AJ927" i="3"/>
  <c r="AJ926" i="3"/>
  <c r="AJ925" i="3"/>
  <c r="AJ924" i="3"/>
  <c r="AJ923" i="3"/>
  <c r="AJ922" i="3"/>
  <c r="AJ921" i="3"/>
  <c r="AJ920" i="3"/>
  <c r="AJ919" i="3"/>
  <c r="AJ918" i="3"/>
  <c r="AJ917" i="3"/>
  <c r="AJ916" i="3"/>
  <c r="AJ915" i="3"/>
  <c r="AJ914" i="3"/>
  <c r="AJ913" i="3"/>
  <c r="AJ912" i="3"/>
  <c r="AJ911" i="3"/>
  <c r="AJ910" i="3"/>
  <c r="AJ909" i="3"/>
  <c r="AJ908" i="3"/>
  <c r="AJ907" i="3"/>
  <c r="AJ906" i="3"/>
  <c r="AJ905" i="3"/>
  <c r="AJ904" i="3"/>
  <c r="AJ903" i="3"/>
  <c r="AJ902" i="3"/>
  <c r="AJ901" i="3"/>
  <c r="AJ900" i="3"/>
  <c r="AJ899" i="3"/>
  <c r="AJ898" i="3"/>
  <c r="AJ897" i="3"/>
  <c r="AJ896" i="3"/>
  <c r="AJ895" i="3"/>
  <c r="AJ894" i="3"/>
  <c r="AJ893" i="3"/>
  <c r="AJ892" i="3"/>
  <c r="AJ891" i="3"/>
  <c r="AJ890" i="3"/>
  <c r="AJ889" i="3"/>
  <c r="AJ888" i="3"/>
  <c r="AJ887" i="3"/>
  <c r="AJ886" i="3"/>
  <c r="AJ885" i="3"/>
  <c r="AJ884" i="3"/>
  <c r="AJ883" i="3"/>
  <c r="AJ882" i="3"/>
  <c r="AJ881" i="3"/>
  <c r="AJ880" i="3"/>
  <c r="AJ879" i="3"/>
  <c r="AJ878" i="3"/>
  <c r="AJ877" i="3"/>
  <c r="AJ876" i="3"/>
  <c r="AJ875" i="3"/>
  <c r="AJ874" i="3"/>
  <c r="AJ873" i="3"/>
  <c r="AJ872" i="3"/>
  <c r="AJ871" i="3"/>
  <c r="AJ870" i="3"/>
  <c r="AJ869" i="3"/>
  <c r="AJ868" i="3"/>
  <c r="AJ867" i="3"/>
  <c r="AJ866" i="3"/>
  <c r="AJ865" i="3"/>
  <c r="AJ864" i="3"/>
  <c r="AJ863" i="3"/>
  <c r="AJ862" i="3"/>
  <c r="AJ861" i="3"/>
  <c r="AJ860" i="3"/>
  <c r="AJ859" i="3"/>
  <c r="AJ858" i="3"/>
  <c r="AJ857" i="3"/>
  <c r="AJ856" i="3"/>
  <c r="AJ855" i="3"/>
  <c r="AJ854" i="3"/>
  <c r="AJ853" i="3"/>
  <c r="AJ852" i="3"/>
  <c r="AJ851" i="3"/>
  <c r="AJ850" i="3"/>
  <c r="AJ849" i="3"/>
  <c r="AJ848" i="3"/>
  <c r="AJ847" i="3"/>
  <c r="AJ846" i="3"/>
  <c r="AJ845" i="3"/>
  <c r="AJ844" i="3"/>
  <c r="AJ843" i="3"/>
  <c r="AJ842" i="3"/>
  <c r="AJ841" i="3"/>
  <c r="AJ840" i="3"/>
  <c r="AJ839" i="3"/>
  <c r="AJ838" i="3"/>
  <c r="AJ837" i="3"/>
  <c r="AJ836" i="3"/>
  <c r="AJ835" i="3"/>
  <c r="AJ834" i="3"/>
  <c r="AJ833" i="3"/>
  <c r="AJ832" i="3"/>
  <c r="AJ831" i="3"/>
  <c r="AJ830" i="3"/>
  <c r="AJ829" i="3"/>
  <c r="AJ828" i="3"/>
  <c r="AJ827" i="3"/>
  <c r="AJ826" i="3"/>
  <c r="AJ825" i="3"/>
  <c r="AJ824" i="3"/>
  <c r="AJ823" i="3"/>
  <c r="AJ822" i="3"/>
  <c r="AJ821" i="3"/>
  <c r="AJ820" i="3"/>
  <c r="AJ819" i="3"/>
  <c r="AJ818" i="3"/>
  <c r="AJ817" i="3"/>
  <c r="AJ816" i="3"/>
  <c r="AJ815" i="3"/>
  <c r="AJ814" i="3"/>
  <c r="AJ813" i="3"/>
  <c r="AJ812" i="3"/>
  <c r="AJ811" i="3"/>
  <c r="AJ810" i="3"/>
  <c r="AJ809" i="3"/>
  <c r="AJ808" i="3"/>
  <c r="AJ807" i="3"/>
  <c r="AJ806" i="3"/>
  <c r="AJ805" i="3"/>
  <c r="AJ804" i="3"/>
  <c r="AJ803" i="3"/>
  <c r="AJ802" i="3"/>
  <c r="AJ801" i="3"/>
  <c r="AJ800" i="3"/>
  <c r="AJ799" i="3"/>
  <c r="AJ798" i="3"/>
  <c r="AJ797" i="3"/>
  <c r="AJ796" i="3"/>
  <c r="AJ795" i="3"/>
  <c r="AJ794" i="3"/>
  <c r="AJ793" i="3"/>
  <c r="AJ792" i="3"/>
  <c r="AJ791" i="3"/>
  <c r="AJ790" i="3"/>
  <c r="AJ789" i="3"/>
  <c r="AJ788" i="3"/>
  <c r="AJ787" i="3"/>
  <c r="AJ786" i="3"/>
  <c r="AJ785" i="3"/>
  <c r="AJ784" i="3"/>
  <c r="AJ783" i="3"/>
  <c r="AJ782" i="3"/>
  <c r="AJ781" i="3"/>
  <c r="AJ780" i="3"/>
  <c r="AJ779" i="3"/>
  <c r="AJ778" i="3"/>
  <c r="AJ777" i="3"/>
  <c r="AJ776" i="3"/>
  <c r="AJ775" i="3"/>
  <c r="AJ774" i="3"/>
  <c r="AJ773" i="3"/>
  <c r="AJ772" i="3"/>
  <c r="AJ771" i="3"/>
  <c r="AJ770" i="3"/>
  <c r="AJ769" i="3"/>
  <c r="AJ768" i="3"/>
  <c r="AJ767" i="3"/>
  <c r="AJ766" i="3"/>
  <c r="AJ765" i="3"/>
  <c r="AJ764" i="3"/>
  <c r="AJ763" i="3"/>
  <c r="AJ762" i="3"/>
  <c r="AJ761" i="3"/>
  <c r="AJ760" i="3"/>
  <c r="AJ759" i="3"/>
  <c r="AJ758" i="3"/>
  <c r="AJ757" i="3"/>
  <c r="AJ756" i="3"/>
  <c r="AJ755" i="3"/>
  <c r="AJ754" i="3"/>
  <c r="AJ753" i="3"/>
  <c r="AJ752" i="3"/>
  <c r="AJ751" i="3"/>
  <c r="AJ750" i="3"/>
  <c r="AJ749" i="3"/>
  <c r="AJ748" i="3"/>
  <c r="AJ747" i="3"/>
  <c r="AJ746" i="3"/>
  <c r="AJ745" i="3"/>
  <c r="AJ744" i="3"/>
  <c r="AJ743" i="3"/>
  <c r="AJ742" i="3"/>
  <c r="AJ741" i="3"/>
  <c r="AJ740" i="3"/>
  <c r="AJ739" i="3"/>
  <c r="AJ738" i="3"/>
  <c r="AJ737" i="3"/>
  <c r="AJ736" i="3"/>
  <c r="AJ735" i="3"/>
  <c r="AJ734" i="3"/>
  <c r="AJ733" i="3"/>
  <c r="AJ732" i="3"/>
  <c r="AJ731" i="3"/>
  <c r="AJ730" i="3"/>
  <c r="AJ729" i="3"/>
  <c r="AJ728" i="3"/>
  <c r="AJ727" i="3"/>
  <c r="AJ726" i="3"/>
  <c r="AJ725" i="3"/>
  <c r="AJ724" i="3"/>
  <c r="AJ723" i="3"/>
  <c r="AJ722" i="3"/>
  <c r="AJ721" i="3"/>
  <c r="AJ720" i="3"/>
  <c r="AJ719" i="3"/>
  <c r="AJ718" i="3"/>
  <c r="AJ717" i="3"/>
  <c r="AJ716" i="3"/>
  <c r="AJ715" i="3"/>
  <c r="AJ714" i="3"/>
  <c r="AJ713" i="3"/>
  <c r="AJ712" i="3"/>
  <c r="AJ711" i="3"/>
  <c r="AJ710" i="3"/>
  <c r="AJ709" i="3"/>
  <c r="AJ708" i="3"/>
  <c r="AJ707" i="3"/>
  <c r="AJ706" i="3"/>
  <c r="AJ705" i="3"/>
  <c r="AJ704" i="3"/>
  <c r="AJ703" i="3"/>
  <c r="AJ702" i="3"/>
  <c r="AJ701" i="3"/>
  <c r="AJ700" i="3"/>
  <c r="AJ699" i="3"/>
  <c r="AJ698" i="3"/>
  <c r="AJ697" i="3"/>
  <c r="AJ696" i="3"/>
  <c r="AJ695" i="3"/>
  <c r="AJ694" i="3"/>
  <c r="AJ693" i="3"/>
  <c r="AJ692" i="3"/>
  <c r="AJ691" i="3"/>
  <c r="AJ690" i="3"/>
  <c r="AJ689" i="3"/>
  <c r="AJ688" i="3"/>
  <c r="AJ687" i="3"/>
  <c r="AJ686" i="3"/>
  <c r="AJ685" i="3"/>
  <c r="AJ684" i="3"/>
  <c r="AJ683" i="3"/>
  <c r="AJ682" i="3"/>
  <c r="AJ681" i="3"/>
  <c r="AJ680" i="3"/>
  <c r="AJ679" i="3"/>
  <c r="AJ678" i="3"/>
  <c r="AJ677" i="3"/>
  <c r="AJ676" i="3"/>
  <c r="AJ675" i="3"/>
  <c r="AJ674" i="3"/>
  <c r="AJ673" i="3"/>
  <c r="AJ672" i="3"/>
  <c r="AJ671" i="3"/>
  <c r="AJ670" i="3"/>
  <c r="AJ669" i="3"/>
  <c r="AJ668" i="3"/>
  <c r="AJ667" i="3"/>
  <c r="AJ666" i="3"/>
  <c r="AJ665" i="3"/>
  <c r="AJ664" i="3"/>
  <c r="AJ663" i="3"/>
  <c r="AJ662" i="3"/>
  <c r="AJ661" i="3"/>
  <c r="AJ660" i="3"/>
  <c r="AJ659" i="3"/>
  <c r="AJ658" i="3"/>
  <c r="AJ657" i="3"/>
  <c r="AJ656" i="3"/>
  <c r="AJ655" i="3"/>
  <c r="AJ654" i="3"/>
  <c r="AJ653" i="3"/>
  <c r="AJ652" i="3"/>
  <c r="AJ651" i="3"/>
  <c r="AJ650" i="3"/>
  <c r="AJ649" i="3"/>
  <c r="AJ648" i="3"/>
  <c r="AJ647" i="3"/>
  <c r="AJ646" i="3"/>
  <c r="AJ645" i="3"/>
  <c r="AJ644" i="3"/>
  <c r="AJ643" i="3"/>
  <c r="AJ642" i="3"/>
  <c r="AJ641" i="3"/>
  <c r="AJ640" i="3"/>
  <c r="AJ639" i="3"/>
  <c r="AJ638" i="3"/>
  <c r="AJ637" i="3"/>
  <c r="AJ636" i="3"/>
  <c r="AJ635" i="3"/>
  <c r="AJ634" i="3"/>
  <c r="AJ633" i="3"/>
  <c r="AJ632" i="3"/>
  <c r="AJ631" i="3"/>
  <c r="AJ630" i="3"/>
  <c r="AJ629" i="3"/>
  <c r="AJ628" i="3"/>
  <c r="AJ627" i="3"/>
  <c r="AJ626" i="3"/>
  <c r="AJ625" i="3"/>
  <c r="AJ624" i="3"/>
  <c r="AJ623" i="3"/>
  <c r="AJ622" i="3"/>
  <c r="AJ621" i="3"/>
  <c r="AJ620" i="3"/>
  <c r="AJ619" i="3"/>
  <c r="AJ618" i="3"/>
  <c r="AJ617" i="3"/>
  <c r="AJ616" i="3"/>
  <c r="AJ615" i="3"/>
  <c r="AJ614" i="3"/>
  <c r="AJ613" i="3"/>
  <c r="AJ612" i="3"/>
  <c r="AJ611" i="3"/>
  <c r="AJ610" i="3"/>
  <c r="AJ609" i="3"/>
  <c r="AJ608" i="3"/>
  <c r="AJ607" i="3"/>
  <c r="AJ606" i="3"/>
  <c r="AJ605" i="3"/>
  <c r="AJ604" i="3"/>
  <c r="AJ603" i="3"/>
  <c r="AJ602" i="3"/>
  <c r="AJ601" i="3"/>
  <c r="AJ600" i="3"/>
  <c r="AJ599" i="3"/>
  <c r="AJ598" i="3"/>
  <c r="AJ597" i="3"/>
  <c r="AJ596" i="3"/>
  <c r="AJ595" i="3"/>
  <c r="AJ594" i="3"/>
  <c r="AJ593" i="3"/>
  <c r="AJ592" i="3"/>
  <c r="AJ591" i="3"/>
  <c r="AJ590" i="3"/>
  <c r="AJ589" i="3"/>
  <c r="AJ588" i="3"/>
  <c r="AJ587" i="3"/>
  <c r="AJ586" i="3"/>
  <c r="AJ585" i="3"/>
  <c r="AJ584" i="3"/>
  <c r="AJ583" i="3"/>
  <c r="AJ582" i="3"/>
  <c r="AJ581" i="3"/>
  <c r="AJ580" i="3"/>
  <c r="AJ579" i="3"/>
  <c r="AJ578" i="3"/>
  <c r="AJ577" i="3"/>
  <c r="AJ576" i="3"/>
  <c r="AJ575" i="3"/>
  <c r="AJ574" i="3"/>
  <c r="AJ573" i="3"/>
  <c r="AJ572" i="3"/>
  <c r="AJ571" i="3"/>
  <c r="AJ570" i="3"/>
  <c r="AJ569" i="3"/>
  <c r="AJ568" i="3"/>
  <c r="AJ567" i="3"/>
  <c r="AJ566" i="3"/>
  <c r="AJ565" i="3"/>
  <c r="AJ564" i="3"/>
  <c r="AJ563" i="3"/>
  <c r="AJ562" i="3"/>
  <c r="AJ561" i="3"/>
  <c r="AJ560" i="3"/>
  <c r="AJ559" i="3"/>
  <c r="AJ558" i="3"/>
  <c r="AJ557" i="3"/>
  <c r="AJ556" i="3"/>
  <c r="AJ555" i="3"/>
  <c r="AJ554" i="3"/>
  <c r="AJ553" i="3"/>
  <c r="AJ552" i="3"/>
  <c r="AJ551" i="3"/>
  <c r="AJ550" i="3"/>
  <c r="AJ549" i="3"/>
  <c r="AJ548" i="3"/>
  <c r="AJ547" i="3"/>
  <c r="AJ546" i="3"/>
  <c r="AJ545" i="3"/>
  <c r="AJ544" i="3"/>
  <c r="AJ543" i="3"/>
  <c r="AJ542" i="3"/>
  <c r="AJ541" i="3"/>
  <c r="AJ540" i="3"/>
  <c r="AJ539" i="3"/>
  <c r="AJ538" i="3"/>
  <c r="AJ537" i="3"/>
  <c r="AJ536" i="3"/>
  <c r="AJ535" i="3"/>
  <c r="AJ534" i="3"/>
  <c r="AJ533" i="3"/>
  <c r="AJ532" i="3"/>
  <c r="AJ531" i="3"/>
  <c r="AJ530" i="3"/>
  <c r="AJ529" i="3"/>
  <c r="AJ528" i="3"/>
  <c r="AJ527" i="3"/>
  <c r="AJ526" i="3"/>
  <c r="AJ525" i="3"/>
  <c r="AJ524" i="3"/>
  <c r="AJ523" i="3"/>
  <c r="AJ522" i="3"/>
  <c r="AJ521" i="3"/>
  <c r="AJ520" i="3"/>
  <c r="AJ519" i="3"/>
  <c r="AJ518" i="3"/>
  <c r="AJ517" i="3"/>
  <c r="AJ516" i="3"/>
  <c r="AJ515" i="3"/>
  <c r="AJ514" i="3"/>
  <c r="AJ513" i="3"/>
  <c r="AJ512" i="3"/>
  <c r="AJ511" i="3"/>
  <c r="AJ510" i="3"/>
  <c r="AJ509" i="3"/>
  <c r="AJ508" i="3"/>
  <c r="AJ507" i="3"/>
  <c r="AJ506" i="3"/>
  <c r="AJ505" i="3"/>
  <c r="AJ504" i="3"/>
  <c r="AJ503" i="3"/>
  <c r="AJ502" i="3"/>
  <c r="AJ501" i="3"/>
  <c r="AJ500" i="3"/>
  <c r="AJ499" i="3"/>
  <c r="AJ498" i="3"/>
  <c r="AJ497" i="3"/>
  <c r="AJ496" i="3"/>
  <c r="AJ495" i="3"/>
  <c r="AJ494" i="3"/>
  <c r="AJ493" i="3"/>
  <c r="AJ492" i="3"/>
  <c r="AJ491" i="3"/>
  <c r="AJ490" i="3"/>
  <c r="AJ489" i="3"/>
  <c r="AJ488" i="3"/>
  <c r="AJ487" i="3"/>
  <c r="AJ486" i="3"/>
  <c r="AJ485" i="3"/>
  <c r="AJ484" i="3"/>
  <c r="AJ483" i="3"/>
  <c r="AJ482" i="3"/>
  <c r="AJ481" i="3"/>
  <c r="AJ480" i="3"/>
  <c r="AJ479" i="3"/>
  <c r="AJ478" i="3"/>
  <c r="AJ477" i="3"/>
  <c r="AJ476" i="3"/>
  <c r="AJ475" i="3"/>
  <c r="AJ474" i="3"/>
  <c r="AJ473" i="3"/>
  <c r="AJ472" i="3"/>
  <c r="AJ471" i="3"/>
  <c r="AJ470" i="3"/>
  <c r="AJ469" i="3"/>
  <c r="AJ468" i="3"/>
  <c r="AJ467" i="3"/>
  <c r="AJ466" i="3"/>
  <c r="AJ465" i="3"/>
  <c r="AJ464" i="3"/>
  <c r="AJ463" i="3"/>
  <c r="AJ462" i="3"/>
  <c r="AJ461" i="3"/>
  <c r="AJ460" i="3"/>
  <c r="AJ459" i="3"/>
  <c r="AJ458" i="3"/>
  <c r="AJ457" i="3"/>
  <c r="AJ456" i="3"/>
  <c r="AJ455" i="3"/>
  <c r="AJ454" i="3"/>
  <c r="AJ453" i="3"/>
  <c r="AJ452" i="3"/>
  <c r="AJ451" i="3"/>
  <c r="AJ450" i="3"/>
  <c r="AJ449" i="3"/>
  <c r="AJ448" i="3"/>
  <c r="AJ447" i="3"/>
  <c r="AJ446" i="3"/>
  <c r="AJ445" i="3"/>
  <c r="AJ444" i="3"/>
  <c r="AJ443" i="3"/>
  <c r="AJ442" i="3"/>
  <c r="AJ441" i="3"/>
  <c r="AJ440" i="3"/>
  <c r="AJ439" i="3"/>
  <c r="AJ438" i="3"/>
  <c r="AJ437" i="3"/>
  <c r="AJ436" i="3"/>
  <c r="AJ435" i="3"/>
  <c r="AJ434" i="3"/>
  <c r="AJ433" i="3"/>
  <c r="AJ432" i="3"/>
  <c r="AJ431" i="3"/>
  <c r="AJ430" i="3"/>
  <c r="AJ429" i="3"/>
  <c r="AJ428" i="3"/>
  <c r="AJ427" i="3"/>
  <c r="AJ426" i="3"/>
  <c r="AJ425" i="3"/>
  <c r="AJ424" i="3"/>
  <c r="AJ423" i="3"/>
  <c r="AJ422" i="3"/>
  <c r="AJ421" i="3"/>
  <c r="AJ420" i="3"/>
  <c r="AJ419" i="3"/>
  <c r="AJ418" i="3"/>
  <c r="AJ417" i="3"/>
  <c r="AJ416" i="3"/>
  <c r="AJ415" i="3"/>
  <c r="AJ414" i="3"/>
  <c r="AJ413" i="3"/>
  <c r="AJ412" i="3"/>
  <c r="AJ411" i="3"/>
  <c r="AJ410" i="3"/>
  <c r="AJ409" i="3"/>
  <c r="AJ408" i="3"/>
  <c r="AJ407" i="3"/>
  <c r="AJ406" i="3"/>
  <c r="AJ405" i="3"/>
  <c r="AJ404" i="3"/>
  <c r="AJ403" i="3"/>
  <c r="AJ402" i="3"/>
  <c r="AJ401" i="3"/>
  <c r="AJ400" i="3"/>
  <c r="AJ399" i="3"/>
  <c r="AJ398" i="3"/>
  <c r="AJ397" i="3"/>
  <c r="AJ396" i="3"/>
  <c r="AJ395" i="3"/>
  <c r="AJ394" i="3"/>
  <c r="AJ393" i="3"/>
  <c r="AJ392" i="3"/>
  <c r="AJ391" i="3"/>
  <c r="AJ390" i="3"/>
  <c r="AJ389" i="3"/>
  <c r="AJ388" i="3"/>
  <c r="AJ387" i="3"/>
  <c r="AJ386" i="3"/>
  <c r="AJ385" i="3"/>
  <c r="AJ384" i="3"/>
  <c r="AJ383" i="3"/>
  <c r="AJ382" i="3"/>
  <c r="AJ381" i="3"/>
  <c r="AJ380" i="3"/>
  <c r="AJ379" i="3"/>
  <c r="AJ378" i="3"/>
  <c r="AJ377" i="3"/>
  <c r="AJ376" i="3"/>
  <c r="AJ375" i="3"/>
  <c r="AJ374" i="3"/>
  <c r="AJ373" i="3"/>
  <c r="AJ372" i="3"/>
  <c r="AJ371" i="3"/>
  <c r="AJ370" i="3"/>
  <c r="AJ369" i="3"/>
  <c r="AJ368" i="3"/>
  <c r="AJ367" i="3"/>
  <c r="AJ366" i="3"/>
  <c r="AJ365" i="3"/>
  <c r="AJ364" i="3"/>
  <c r="AJ363" i="3"/>
  <c r="AJ362" i="3"/>
  <c r="AJ361" i="3"/>
  <c r="AJ360" i="3"/>
  <c r="AJ359" i="3"/>
  <c r="AJ358" i="3"/>
  <c r="AJ357" i="3"/>
  <c r="AJ356" i="3"/>
  <c r="AJ355" i="3"/>
  <c r="AJ354" i="3"/>
  <c r="AJ353" i="3"/>
  <c r="AJ352" i="3"/>
  <c r="AJ351" i="3"/>
  <c r="AJ350" i="3"/>
  <c r="AJ349" i="3"/>
  <c r="AJ348" i="3"/>
  <c r="AJ347" i="3"/>
  <c r="AJ346" i="3"/>
  <c r="AJ345" i="3"/>
  <c r="AJ344" i="3"/>
  <c r="AJ343" i="3"/>
  <c r="AJ342" i="3"/>
  <c r="AJ341" i="3"/>
  <c r="AJ340" i="3"/>
  <c r="AJ339" i="3"/>
  <c r="AJ338" i="3"/>
  <c r="AJ337" i="3"/>
  <c r="AJ336" i="3"/>
  <c r="AJ335" i="3"/>
  <c r="AJ334" i="3"/>
  <c r="AJ333" i="3"/>
  <c r="AJ332" i="3"/>
  <c r="AJ331" i="3"/>
  <c r="AJ330" i="3"/>
  <c r="AJ329" i="3"/>
  <c r="AJ328" i="3"/>
  <c r="AJ327" i="3"/>
  <c r="AJ326" i="3"/>
  <c r="AJ325" i="3"/>
  <c r="AJ324" i="3"/>
  <c r="AJ323" i="3"/>
  <c r="AJ322" i="3"/>
  <c r="AJ321" i="3"/>
  <c r="AJ320" i="3"/>
  <c r="AJ319" i="3"/>
  <c r="AJ318" i="3"/>
  <c r="AJ317" i="3"/>
  <c r="AJ316" i="3"/>
  <c r="AJ315" i="3"/>
  <c r="AJ314" i="3"/>
  <c r="AJ313" i="3"/>
  <c r="AJ312" i="3"/>
  <c r="AJ311" i="3"/>
  <c r="AJ310" i="3"/>
  <c r="AJ309" i="3"/>
  <c r="AJ308" i="3"/>
  <c r="AJ307" i="3"/>
  <c r="AJ306" i="3"/>
  <c r="AJ305" i="3"/>
  <c r="AJ304" i="3"/>
  <c r="AJ303" i="3"/>
  <c r="AJ302" i="3"/>
  <c r="AJ301" i="3"/>
  <c r="AJ300" i="3"/>
  <c r="AJ299" i="3"/>
  <c r="AJ298" i="3"/>
  <c r="AJ297" i="3"/>
  <c r="AJ296" i="3"/>
  <c r="AJ295" i="3"/>
  <c r="AJ294" i="3"/>
  <c r="AJ293" i="3"/>
  <c r="AJ292" i="3"/>
  <c r="AJ291" i="3"/>
  <c r="AJ290" i="3"/>
  <c r="AJ289" i="3"/>
  <c r="AJ288" i="3"/>
  <c r="AJ287" i="3"/>
  <c r="AJ286" i="3"/>
  <c r="AJ285" i="3"/>
  <c r="AJ284" i="3"/>
  <c r="AJ283" i="3"/>
  <c r="AJ282" i="3"/>
  <c r="AJ281" i="3"/>
  <c r="AJ280" i="3"/>
  <c r="AJ279" i="3"/>
  <c r="AJ278" i="3"/>
  <c r="AJ277" i="3"/>
  <c r="AJ276" i="3"/>
  <c r="AJ275" i="3"/>
  <c r="AJ274" i="3"/>
  <c r="AJ273" i="3"/>
  <c r="AJ272" i="3"/>
  <c r="AJ271" i="3"/>
  <c r="AJ270" i="3"/>
  <c r="AJ269" i="3"/>
  <c r="AJ268" i="3"/>
  <c r="AJ267" i="3"/>
  <c r="AJ266" i="3"/>
  <c r="AJ265" i="3"/>
  <c r="AJ264" i="3"/>
  <c r="AJ263" i="3"/>
  <c r="AJ262" i="3"/>
  <c r="AJ261" i="3"/>
  <c r="AJ260" i="3"/>
  <c r="AJ259" i="3"/>
  <c r="AJ258" i="3"/>
  <c r="AJ257" i="3"/>
  <c r="AJ256" i="3"/>
  <c r="AJ255" i="3"/>
  <c r="AJ254" i="3"/>
  <c r="AJ253" i="3"/>
  <c r="AJ252" i="3"/>
  <c r="AJ251" i="3"/>
  <c r="AJ250" i="3"/>
  <c r="AJ249" i="3"/>
  <c r="AJ248" i="3"/>
  <c r="AJ247" i="3"/>
  <c r="AJ246" i="3"/>
  <c r="AJ245" i="3"/>
  <c r="AJ244" i="3"/>
  <c r="AJ243" i="3"/>
  <c r="AJ242" i="3"/>
  <c r="AJ241" i="3"/>
  <c r="AJ240" i="3"/>
  <c r="AJ239" i="3"/>
  <c r="AJ238" i="3"/>
  <c r="AJ237" i="3"/>
  <c r="AJ236" i="3"/>
  <c r="AJ235" i="3"/>
  <c r="AJ234" i="3"/>
  <c r="AJ233" i="3"/>
  <c r="AJ232" i="3"/>
  <c r="AJ231" i="3"/>
  <c r="AJ230" i="3"/>
  <c r="AJ229" i="3"/>
  <c r="AJ228" i="3"/>
  <c r="AJ227" i="3"/>
  <c r="AJ226" i="3"/>
  <c r="AJ225" i="3"/>
  <c r="AJ224" i="3"/>
  <c r="AJ223" i="3"/>
  <c r="AJ222" i="3"/>
  <c r="AJ221" i="3"/>
  <c r="AJ220" i="3"/>
  <c r="AJ219" i="3"/>
  <c r="AJ218" i="3"/>
  <c r="AJ217" i="3"/>
  <c r="AJ216" i="3"/>
  <c r="AJ215" i="3"/>
  <c r="AJ214" i="3"/>
  <c r="AJ213" i="3"/>
  <c r="AJ212" i="3"/>
  <c r="AJ211" i="3"/>
  <c r="AJ210" i="3"/>
  <c r="AJ209" i="3"/>
  <c r="AJ208" i="3"/>
  <c r="AJ207" i="3"/>
  <c r="AJ206" i="3"/>
  <c r="AJ205" i="3"/>
  <c r="AJ204" i="3"/>
  <c r="AJ203" i="3"/>
  <c r="AJ202" i="3"/>
  <c r="AJ201" i="3"/>
  <c r="AJ200" i="3"/>
  <c r="AJ199" i="3"/>
  <c r="AJ198" i="3"/>
  <c r="AJ197" i="3"/>
  <c r="AJ196" i="3"/>
  <c r="AJ195" i="3"/>
  <c r="AJ194" i="3"/>
  <c r="AJ193" i="3"/>
  <c r="AJ192" i="3"/>
  <c r="AJ191" i="3"/>
  <c r="AJ190" i="3"/>
  <c r="AJ189" i="3"/>
  <c r="AJ188" i="3"/>
  <c r="AJ187" i="3"/>
  <c r="AJ186" i="3"/>
  <c r="AJ185" i="3"/>
  <c r="AJ184" i="3"/>
  <c r="AJ183" i="3"/>
  <c r="AJ182" i="3"/>
  <c r="AJ181" i="3"/>
  <c r="AJ180" i="3"/>
  <c r="AJ179" i="3"/>
  <c r="AJ178" i="3"/>
  <c r="AJ177" i="3"/>
  <c r="AJ176" i="3"/>
  <c r="AJ175" i="3"/>
  <c r="AJ174" i="3"/>
  <c r="AJ173" i="3"/>
  <c r="AJ172" i="3"/>
  <c r="AJ171" i="3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7" i="3"/>
  <c r="AJ156" i="3"/>
  <c r="AJ155" i="3"/>
  <c r="AJ154" i="3"/>
  <c r="AJ153" i="3"/>
  <c r="AJ152" i="3"/>
  <c r="AJ151" i="3"/>
  <c r="AJ150" i="3"/>
  <c r="AJ149" i="3"/>
  <c r="AJ148" i="3"/>
  <c r="AJ147" i="3"/>
  <c r="AJ146" i="3"/>
  <c r="AJ145" i="3"/>
  <c r="AJ144" i="3"/>
  <c r="AJ143" i="3"/>
  <c r="AJ142" i="3"/>
  <c r="AJ141" i="3"/>
  <c r="AJ140" i="3"/>
  <c r="AJ139" i="3"/>
  <c r="AJ138" i="3"/>
  <c r="AJ137" i="3"/>
  <c r="AJ136" i="3"/>
  <c r="AJ135" i="3"/>
  <c r="AJ134" i="3"/>
  <c r="AJ133" i="3"/>
  <c r="AJ132" i="3"/>
  <c r="AJ131" i="3"/>
  <c r="AJ130" i="3"/>
  <c r="AJ129" i="3"/>
  <c r="AJ128" i="3"/>
  <c r="AJ127" i="3"/>
  <c r="AJ126" i="3"/>
  <c r="AJ125" i="3"/>
  <c r="AJ124" i="3"/>
  <c r="AJ123" i="3"/>
  <c r="AJ122" i="3"/>
  <c r="AJ121" i="3"/>
  <c r="AJ120" i="3"/>
  <c r="AJ119" i="3"/>
  <c r="AJ118" i="3"/>
  <c r="AJ117" i="3"/>
  <c r="AJ116" i="3"/>
  <c r="AJ115" i="3"/>
  <c r="AJ114" i="3"/>
  <c r="AJ113" i="3"/>
  <c r="AJ112" i="3"/>
  <c r="AJ111" i="3"/>
  <c r="AJ110" i="3"/>
  <c r="AJ109" i="3"/>
  <c r="AJ108" i="3"/>
  <c r="AJ107" i="3"/>
  <c r="AJ106" i="3"/>
  <c r="AJ105" i="3"/>
  <c r="AJ104" i="3"/>
  <c r="AJ103" i="3"/>
  <c r="AJ102" i="3"/>
  <c r="AJ101" i="3"/>
  <c r="AJ100" i="3"/>
  <c r="AJ99" i="3"/>
  <c r="AJ98" i="3"/>
  <c r="AJ97" i="3"/>
  <c r="AJ96" i="3"/>
  <c r="AJ95" i="3"/>
  <c r="AJ94" i="3"/>
  <c r="AJ93" i="3"/>
  <c r="AJ92" i="3"/>
  <c r="AJ91" i="3"/>
  <c r="AJ90" i="3"/>
  <c r="AJ89" i="3"/>
  <c r="AJ88" i="3"/>
  <c r="AJ87" i="3"/>
  <c r="AJ86" i="3"/>
  <c r="AJ85" i="3"/>
  <c r="AJ84" i="3"/>
  <c r="AJ83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H1273" i="3"/>
  <c r="AH1272" i="3"/>
  <c r="AH1271" i="3"/>
  <c r="AH1270" i="3"/>
  <c r="AH1269" i="3"/>
  <c r="AH1268" i="3"/>
  <c r="AH1267" i="3"/>
  <c r="AH1266" i="3"/>
  <c r="AH1265" i="3"/>
  <c r="AH1264" i="3"/>
  <c r="AH1263" i="3"/>
  <c r="AH1262" i="3"/>
  <c r="AH1261" i="3"/>
  <c r="AH1260" i="3"/>
  <c r="AH1259" i="3"/>
  <c r="AH1258" i="3"/>
  <c r="AH1257" i="3"/>
  <c r="AH1256" i="3"/>
  <c r="AH1255" i="3"/>
  <c r="AH1254" i="3"/>
  <c r="AH1253" i="3"/>
  <c r="AH1252" i="3"/>
  <c r="AH1251" i="3"/>
  <c r="AH1250" i="3"/>
  <c r="AH1249" i="3"/>
  <c r="AH1248" i="3"/>
  <c r="AH1247" i="3"/>
  <c r="AH1246" i="3"/>
  <c r="AH1245" i="3"/>
  <c r="AH1244" i="3"/>
  <c r="AH1243" i="3"/>
  <c r="AH1242" i="3"/>
  <c r="AH1241" i="3"/>
  <c r="AH1240" i="3"/>
  <c r="AH1239" i="3"/>
  <c r="AH1238" i="3"/>
  <c r="AH1237" i="3"/>
  <c r="AH1236" i="3"/>
  <c r="AH1235" i="3"/>
  <c r="AH1234" i="3"/>
  <c r="AH1233" i="3"/>
  <c r="AH1232" i="3"/>
  <c r="AH1231" i="3"/>
  <c r="AH1230" i="3"/>
  <c r="AH1229" i="3"/>
  <c r="AH1228" i="3"/>
  <c r="AH1227" i="3"/>
  <c r="AH1226" i="3"/>
  <c r="AH1225" i="3"/>
  <c r="AH1224" i="3"/>
  <c r="AH1223" i="3"/>
  <c r="AH1222" i="3"/>
  <c r="AH1221" i="3"/>
  <c r="AH1220" i="3"/>
  <c r="AH1219" i="3"/>
  <c r="AH1218" i="3"/>
  <c r="AH1217" i="3"/>
  <c r="AH1216" i="3"/>
  <c r="AH1215" i="3"/>
  <c r="AH1214" i="3"/>
  <c r="AH1213" i="3"/>
  <c r="AH1212" i="3"/>
  <c r="AH1211" i="3"/>
  <c r="AH1210" i="3"/>
  <c r="AH1209" i="3"/>
  <c r="AH1208" i="3"/>
  <c r="AH1207" i="3"/>
  <c r="AH1206" i="3"/>
  <c r="AH1205" i="3"/>
  <c r="AH1204" i="3"/>
  <c r="AH1203" i="3"/>
  <c r="AH1202" i="3"/>
  <c r="AH1201" i="3"/>
  <c r="AH1200" i="3"/>
  <c r="AH1199" i="3"/>
  <c r="AH1198" i="3"/>
  <c r="AH1197" i="3"/>
  <c r="AH1196" i="3"/>
  <c r="AH1195" i="3"/>
  <c r="AH1194" i="3"/>
  <c r="AH1193" i="3"/>
  <c r="AH1192" i="3"/>
  <c r="AH1191" i="3"/>
  <c r="AH1190" i="3"/>
  <c r="AH1189" i="3"/>
  <c r="AH1188" i="3"/>
  <c r="AH1187" i="3"/>
  <c r="AH1186" i="3"/>
  <c r="AH1185" i="3"/>
  <c r="AH1184" i="3"/>
  <c r="AH1183" i="3"/>
  <c r="AH1182" i="3"/>
  <c r="AH1181" i="3"/>
  <c r="AH1180" i="3"/>
  <c r="AH1179" i="3"/>
  <c r="AH1178" i="3"/>
  <c r="AH1177" i="3"/>
  <c r="AH1176" i="3"/>
  <c r="AH1175" i="3"/>
  <c r="AH1174" i="3"/>
  <c r="AH1173" i="3"/>
  <c r="AH1172" i="3"/>
  <c r="AH1171" i="3"/>
  <c r="AH1170" i="3"/>
  <c r="AH1169" i="3"/>
  <c r="AH1168" i="3"/>
  <c r="AH1167" i="3"/>
  <c r="AH1166" i="3"/>
  <c r="AH1165" i="3"/>
  <c r="AH1164" i="3"/>
  <c r="AH1163" i="3"/>
  <c r="AH1162" i="3"/>
  <c r="AH1161" i="3"/>
  <c r="AH1160" i="3"/>
  <c r="AH1159" i="3"/>
  <c r="AH1158" i="3"/>
  <c r="AH1157" i="3"/>
  <c r="AH1156" i="3"/>
  <c r="AH1155" i="3"/>
  <c r="AH1154" i="3"/>
  <c r="AH1153" i="3"/>
  <c r="AH1152" i="3"/>
  <c r="AH1151" i="3"/>
  <c r="AH1150" i="3"/>
  <c r="AH1149" i="3"/>
  <c r="AH1148" i="3"/>
  <c r="AH1147" i="3"/>
  <c r="AH1146" i="3"/>
  <c r="AH1145" i="3"/>
  <c r="AH1144" i="3"/>
  <c r="AH1143" i="3"/>
  <c r="AH1142" i="3"/>
  <c r="AH1141" i="3"/>
  <c r="AH1140" i="3"/>
  <c r="AH1139" i="3"/>
  <c r="AH1138" i="3"/>
  <c r="AH1137" i="3"/>
  <c r="AH1136" i="3"/>
  <c r="AH1135" i="3"/>
  <c r="AH1134" i="3"/>
  <c r="AH1133" i="3"/>
  <c r="AH1132" i="3"/>
  <c r="AH1131" i="3"/>
  <c r="AH1130" i="3"/>
  <c r="AH1129" i="3"/>
  <c r="AH1128" i="3"/>
  <c r="AH1127" i="3"/>
  <c r="AH1126" i="3"/>
  <c r="AH1125" i="3"/>
  <c r="AH1124" i="3"/>
  <c r="AH1123" i="3"/>
  <c r="AH1122" i="3"/>
  <c r="AH1121" i="3"/>
  <c r="AH1120" i="3"/>
  <c r="AH1119" i="3"/>
  <c r="AH1118" i="3"/>
  <c r="AH1117" i="3"/>
  <c r="AH1116" i="3"/>
  <c r="AH1115" i="3"/>
  <c r="AH1114" i="3"/>
  <c r="AH1113" i="3"/>
  <c r="AH1112" i="3"/>
  <c r="AH1111" i="3"/>
  <c r="AH1110" i="3"/>
  <c r="AH1109" i="3"/>
  <c r="AH1108" i="3"/>
  <c r="AH1107" i="3"/>
  <c r="AH1106" i="3"/>
  <c r="AH1105" i="3"/>
  <c r="AH1104" i="3"/>
  <c r="AH1103" i="3"/>
  <c r="AH1102" i="3"/>
  <c r="AH1101" i="3"/>
  <c r="AH1100" i="3"/>
  <c r="AH1099" i="3"/>
  <c r="AH1098" i="3"/>
  <c r="AH1097" i="3"/>
  <c r="AH1096" i="3"/>
  <c r="AH1095" i="3"/>
  <c r="AH1094" i="3"/>
  <c r="AH1093" i="3"/>
  <c r="AH1092" i="3"/>
  <c r="AH1091" i="3"/>
  <c r="AH1090" i="3"/>
  <c r="AH1089" i="3"/>
  <c r="AH1088" i="3"/>
  <c r="AH1087" i="3"/>
  <c r="AH1086" i="3"/>
  <c r="AH1085" i="3"/>
  <c r="AH1084" i="3"/>
  <c r="AH1083" i="3"/>
  <c r="AH1082" i="3"/>
  <c r="AH1081" i="3"/>
  <c r="AH1080" i="3"/>
  <c r="AH1079" i="3"/>
  <c r="AH1078" i="3"/>
  <c r="AH1077" i="3"/>
  <c r="AH1076" i="3"/>
  <c r="AH1075" i="3"/>
  <c r="AH1074" i="3"/>
  <c r="AH1073" i="3"/>
  <c r="AH1072" i="3"/>
  <c r="AH1071" i="3"/>
  <c r="AH1070" i="3"/>
  <c r="AH1069" i="3"/>
  <c r="AH1068" i="3"/>
  <c r="AH1067" i="3"/>
  <c r="AH1066" i="3"/>
  <c r="AH1065" i="3"/>
  <c r="AH1064" i="3"/>
  <c r="AH1063" i="3"/>
  <c r="AH1062" i="3"/>
  <c r="AH1061" i="3"/>
  <c r="AH1060" i="3"/>
  <c r="AH1059" i="3"/>
  <c r="AH1058" i="3"/>
  <c r="AH1057" i="3"/>
  <c r="AH1056" i="3"/>
  <c r="AH1055" i="3"/>
  <c r="AH1054" i="3"/>
  <c r="AH1053" i="3"/>
  <c r="AH1052" i="3"/>
  <c r="AH1051" i="3"/>
  <c r="AH1050" i="3"/>
  <c r="AH1049" i="3"/>
  <c r="AH1048" i="3"/>
  <c r="AH1047" i="3"/>
  <c r="AH1046" i="3"/>
  <c r="AH1045" i="3"/>
  <c r="AH1044" i="3"/>
  <c r="AH1043" i="3"/>
  <c r="AH1042" i="3"/>
  <c r="AH1041" i="3"/>
  <c r="AH1040" i="3"/>
  <c r="AH1039" i="3"/>
  <c r="AH1038" i="3"/>
  <c r="AH1037" i="3"/>
  <c r="AH1036" i="3"/>
  <c r="AH1035" i="3"/>
  <c r="AH1034" i="3"/>
  <c r="AH1033" i="3"/>
  <c r="AH1032" i="3"/>
  <c r="AH1031" i="3"/>
  <c r="AH1030" i="3"/>
  <c r="AH1029" i="3"/>
  <c r="AH1028" i="3"/>
  <c r="AH1027" i="3"/>
  <c r="AH1026" i="3"/>
  <c r="AH1025" i="3"/>
  <c r="AH1024" i="3"/>
  <c r="AH1023" i="3"/>
  <c r="AH1022" i="3"/>
  <c r="AH1021" i="3"/>
  <c r="AH1020" i="3"/>
  <c r="AH1019" i="3"/>
  <c r="AH1018" i="3"/>
  <c r="AH1017" i="3"/>
  <c r="AH1016" i="3"/>
  <c r="AH1015" i="3"/>
  <c r="AH1014" i="3"/>
  <c r="AH1013" i="3"/>
  <c r="AH1012" i="3"/>
  <c r="AH1011" i="3"/>
  <c r="AH1010" i="3"/>
  <c r="AH1009" i="3"/>
  <c r="AH1008" i="3"/>
  <c r="AH1007" i="3"/>
  <c r="AH1006" i="3"/>
  <c r="AH1005" i="3"/>
  <c r="AH1004" i="3"/>
  <c r="AH1003" i="3"/>
  <c r="AH1002" i="3"/>
  <c r="AH1001" i="3"/>
  <c r="AH1000" i="3"/>
  <c r="AH999" i="3"/>
  <c r="AH998" i="3"/>
  <c r="AH997" i="3"/>
  <c r="AH996" i="3"/>
  <c r="AH995" i="3"/>
  <c r="AH994" i="3"/>
  <c r="AH993" i="3"/>
  <c r="AH992" i="3"/>
  <c r="AH991" i="3"/>
  <c r="AH990" i="3"/>
  <c r="AH989" i="3"/>
  <c r="AH988" i="3"/>
  <c r="AH987" i="3"/>
  <c r="AH986" i="3"/>
  <c r="AH985" i="3"/>
  <c r="AH984" i="3"/>
  <c r="AH983" i="3"/>
  <c r="AH982" i="3"/>
  <c r="AH981" i="3"/>
  <c r="AH980" i="3"/>
  <c r="AH979" i="3"/>
  <c r="AH978" i="3"/>
  <c r="AH977" i="3"/>
  <c r="AH976" i="3"/>
  <c r="AH975" i="3"/>
  <c r="AH974" i="3"/>
  <c r="AH973" i="3"/>
  <c r="AH972" i="3"/>
  <c r="AH971" i="3"/>
  <c r="AH970" i="3"/>
  <c r="AH969" i="3"/>
  <c r="AH968" i="3"/>
  <c r="AH967" i="3"/>
  <c r="AH966" i="3"/>
  <c r="AH965" i="3"/>
  <c r="AH964" i="3"/>
  <c r="AH963" i="3"/>
  <c r="AH962" i="3"/>
  <c r="AH961" i="3"/>
  <c r="AH960" i="3"/>
  <c r="AH959" i="3"/>
  <c r="AH958" i="3"/>
  <c r="AH957" i="3"/>
  <c r="AH956" i="3"/>
  <c r="AH955" i="3"/>
  <c r="AH954" i="3"/>
  <c r="AH953" i="3"/>
  <c r="AH952" i="3"/>
  <c r="AH951" i="3"/>
  <c r="AH950" i="3"/>
  <c r="AH949" i="3"/>
  <c r="AH948" i="3"/>
  <c r="AH947" i="3"/>
  <c r="AH946" i="3"/>
  <c r="AH945" i="3"/>
  <c r="AH944" i="3"/>
  <c r="AH943" i="3"/>
  <c r="AH942" i="3"/>
  <c r="AH941" i="3"/>
  <c r="AH940" i="3"/>
  <c r="AH939" i="3"/>
  <c r="AH938" i="3"/>
  <c r="AH937" i="3"/>
  <c r="AH936" i="3"/>
  <c r="AH935" i="3"/>
  <c r="AH934" i="3"/>
  <c r="AH933" i="3"/>
  <c r="AH932" i="3"/>
  <c r="AH931" i="3"/>
  <c r="AH930" i="3"/>
  <c r="AH929" i="3"/>
  <c r="AH928" i="3"/>
  <c r="AH927" i="3"/>
  <c r="AH926" i="3"/>
  <c r="AH925" i="3"/>
  <c r="AH924" i="3"/>
  <c r="AH923" i="3"/>
  <c r="AH922" i="3"/>
  <c r="AH921" i="3"/>
  <c r="AH920" i="3"/>
  <c r="AH919" i="3"/>
  <c r="AH918" i="3"/>
  <c r="AH917" i="3"/>
  <c r="AH916" i="3"/>
  <c r="AH915" i="3"/>
  <c r="AH914" i="3"/>
  <c r="AH913" i="3"/>
  <c r="AH912" i="3"/>
  <c r="AH911" i="3"/>
  <c r="AH910" i="3"/>
  <c r="AH909" i="3"/>
  <c r="AH908" i="3"/>
  <c r="AH907" i="3"/>
  <c r="AH906" i="3"/>
  <c r="AH905" i="3"/>
  <c r="AH904" i="3"/>
  <c r="AH903" i="3"/>
  <c r="AH902" i="3"/>
  <c r="AH901" i="3"/>
  <c r="AH900" i="3"/>
  <c r="AH899" i="3"/>
  <c r="AH898" i="3"/>
  <c r="AH897" i="3"/>
  <c r="AH896" i="3"/>
  <c r="AH895" i="3"/>
  <c r="AH894" i="3"/>
  <c r="AH893" i="3"/>
  <c r="AH892" i="3"/>
  <c r="AH891" i="3"/>
  <c r="AH890" i="3"/>
  <c r="AH889" i="3"/>
  <c r="AH888" i="3"/>
  <c r="AH887" i="3"/>
  <c r="AH886" i="3"/>
  <c r="AH885" i="3"/>
  <c r="AH884" i="3"/>
  <c r="AH883" i="3"/>
  <c r="AH882" i="3"/>
  <c r="AH881" i="3"/>
  <c r="AH880" i="3"/>
  <c r="AH879" i="3"/>
  <c r="AH878" i="3"/>
  <c r="AH877" i="3"/>
  <c r="AH876" i="3"/>
  <c r="AH875" i="3"/>
  <c r="AH874" i="3"/>
  <c r="AH873" i="3"/>
  <c r="AH872" i="3"/>
  <c r="AH871" i="3"/>
  <c r="AH870" i="3"/>
  <c r="AH869" i="3"/>
  <c r="AH868" i="3"/>
  <c r="AH867" i="3"/>
  <c r="AH866" i="3"/>
  <c r="AH865" i="3"/>
  <c r="AH864" i="3"/>
  <c r="AH863" i="3"/>
  <c r="AH862" i="3"/>
  <c r="AH861" i="3"/>
  <c r="AH860" i="3"/>
  <c r="AH859" i="3"/>
  <c r="AH858" i="3"/>
  <c r="AH857" i="3"/>
  <c r="AH856" i="3"/>
  <c r="AH855" i="3"/>
  <c r="AH854" i="3"/>
  <c r="AH853" i="3"/>
  <c r="AH852" i="3"/>
  <c r="AH851" i="3"/>
  <c r="AH850" i="3"/>
  <c r="AH849" i="3"/>
  <c r="AH848" i="3"/>
  <c r="AH847" i="3"/>
  <c r="AH846" i="3"/>
  <c r="AH845" i="3"/>
  <c r="AH844" i="3"/>
  <c r="AH843" i="3"/>
  <c r="AH842" i="3"/>
  <c r="AH841" i="3"/>
  <c r="AH840" i="3"/>
  <c r="AH839" i="3"/>
  <c r="AH838" i="3"/>
  <c r="AH837" i="3"/>
  <c r="AH836" i="3"/>
  <c r="AH835" i="3"/>
  <c r="AH834" i="3"/>
  <c r="AH833" i="3"/>
  <c r="AH832" i="3"/>
  <c r="AH831" i="3"/>
  <c r="AH830" i="3"/>
  <c r="AH829" i="3"/>
  <c r="AH828" i="3"/>
  <c r="AH827" i="3"/>
  <c r="AH826" i="3"/>
  <c r="AH825" i="3"/>
  <c r="AH824" i="3"/>
  <c r="AH823" i="3"/>
  <c r="AH822" i="3"/>
  <c r="AH821" i="3"/>
  <c r="AH820" i="3"/>
  <c r="AH819" i="3"/>
  <c r="AH818" i="3"/>
  <c r="AH817" i="3"/>
  <c r="AH816" i="3"/>
  <c r="AH815" i="3"/>
  <c r="AH814" i="3"/>
  <c r="AH813" i="3"/>
  <c r="AH812" i="3"/>
  <c r="AH811" i="3"/>
  <c r="AH810" i="3"/>
  <c r="AH809" i="3"/>
  <c r="AH808" i="3"/>
  <c r="AH807" i="3"/>
  <c r="AH806" i="3"/>
  <c r="AH805" i="3"/>
  <c r="AH804" i="3"/>
  <c r="AH803" i="3"/>
  <c r="AH802" i="3"/>
  <c r="AH801" i="3"/>
  <c r="AH800" i="3"/>
  <c r="AH799" i="3"/>
  <c r="AH798" i="3"/>
  <c r="AH797" i="3"/>
  <c r="AH796" i="3"/>
  <c r="AH795" i="3"/>
  <c r="AH794" i="3"/>
  <c r="AH793" i="3"/>
  <c r="AH792" i="3"/>
  <c r="AH791" i="3"/>
  <c r="AH790" i="3"/>
  <c r="AH789" i="3"/>
  <c r="AH788" i="3"/>
  <c r="AH787" i="3"/>
  <c r="AH786" i="3"/>
  <c r="AH785" i="3"/>
  <c r="AH784" i="3"/>
  <c r="AH783" i="3"/>
  <c r="AH782" i="3"/>
  <c r="AH781" i="3"/>
  <c r="AH780" i="3"/>
  <c r="AH779" i="3"/>
  <c r="AH778" i="3"/>
  <c r="AH777" i="3"/>
  <c r="AH776" i="3"/>
  <c r="AH775" i="3"/>
  <c r="AH774" i="3"/>
  <c r="AH773" i="3"/>
  <c r="AH772" i="3"/>
  <c r="AH771" i="3"/>
  <c r="AH770" i="3"/>
  <c r="AH769" i="3"/>
  <c r="AH768" i="3"/>
  <c r="AH767" i="3"/>
  <c r="AH766" i="3"/>
  <c r="AH765" i="3"/>
  <c r="AH764" i="3"/>
  <c r="AH763" i="3"/>
  <c r="AH762" i="3"/>
  <c r="AH761" i="3"/>
  <c r="AH760" i="3"/>
  <c r="AH759" i="3"/>
  <c r="AH758" i="3"/>
  <c r="AH757" i="3"/>
  <c r="AH756" i="3"/>
  <c r="AH755" i="3"/>
  <c r="AH754" i="3"/>
  <c r="AH753" i="3"/>
  <c r="AH752" i="3"/>
  <c r="AH751" i="3"/>
  <c r="AH750" i="3"/>
  <c r="AH749" i="3"/>
  <c r="AH748" i="3"/>
  <c r="AH747" i="3"/>
  <c r="AH746" i="3"/>
  <c r="AH745" i="3"/>
  <c r="AH744" i="3"/>
  <c r="AH743" i="3"/>
  <c r="AH742" i="3"/>
  <c r="AH741" i="3"/>
  <c r="AH740" i="3"/>
  <c r="AH739" i="3"/>
  <c r="AH738" i="3"/>
  <c r="AH737" i="3"/>
  <c r="AH736" i="3"/>
  <c r="AH735" i="3"/>
  <c r="AH734" i="3"/>
  <c r="AH733" i="3"/>
  <c r="AH732" i="3"/>
  <c r="AH731" i="3"/>
  <c r="AH730" i="3"/>
  <c r="AH729" i="3"/>
  <c r="AH728" i="3"/>
  <c r="AH727" i="3"/>
  <c r="AH726" i="3"/>
  <c r="AH725" i="3"/>
  <c r="AH724" i="3"/>
  <c r="AH723" i="3"/>
  <c r="AH722" i="3"/>
  <c r="AH721" i="3"/>
  <c r="AH720" i="3"/>
  <c r="AH719" i="3"/>
  <c r="AH718" i="3"/>
  <c r="AH717" i="3"/>
  <c r="AH716" i="3"/>
  <c r="AH715" i="3"/>
  <c r="AH714" i="3"/>
  <c r="AH713" i="3"/>
  <c r="AH712" i="3"/>
  <c r="AH711" i="3"/>
  <c r="AH710" i="3"/>
  <c r="AH709" i="3"/>
  <c r="AH708" i="3"/>
  <c r="AH707" i="3"/>
  <c r="AH706" i="3"/>
  <c r="AH705" i="3"/>
  <c r="AH704" i="3"/>
  <c r="AH703" i="3"/>
  <c r="AH702" i="3"/>
  <c r="AH701" i="3"/>
  <c r="AH700" i="3"/>
  <c r="AH699" i="3"/>
  <c r="AH698" i="3"/>
  <c r="AH697" i="3"/>
  <c r="AH696" i="3"/>
  <c r="AH695" i="3"/>
  <c r="AH694" i="3"/>
  <c r="AH693" i="3"/>
  <c r="AH692" i="3"/>
  <c r="AH691" i="3"/>
  <c r="AH690" i="3"/>
  <c r="AH689" i="3"/>
  <c r="AH688" i="3"/>
  <c r="AH687" i="3"/>
  <c r="AH686" i="3"/>
  <c r="AH685" i="3"/>
  <c r="AH684" i="3"/>
  <c r="AH683" i="3"/>
  <c r="AH682" i="3"/>
  <c r="AH681" i="3"/>
  <c r="AH680" i="3"/>
  <c r="AH679" i="3"/>
  <c r="AH678" i="3"/>
  <c r="AH677" i="3"/>
  <c r="AH676" i="3"/>
  <c r="AH675" i="3"/>
  <c r="AH674" i="3"/>
  <c r="AH673" i="3"/>
  <c r="AH672" i="3"/>
  <c r="AH671" i="3"/>
  <c r="AH670" i="3"/>
  <c r="AH669" i="3"/>
  <c r="AH668" i="3"/>
  <c r="AH667" i="3"/>
  <c r="AH666" i="3"/>
  <c r="AH665" i="3"/>
  <c r="AH664" i="3"/>
  <c r="AH663" i="3"/>
  <c r="AH662" i="3"/>
  <c r="AH661" i="3"/>
  <c r="AH660" i="3"/>
  <c r="AH659" i="3"/>
  <c r="AH658" i="3"/>
  <c r="AH657" i="3"/>
  <c r="AH656" i="3"/>
  <c r="AH655" i="3"/>
  <c r="AH654" i="3"/>
  <c r="AH653" i="3"/>
  <c r="AH652" i="3"/>
  <c r="AH651" i="3"/>
  <c r="AH650" i="3"/>
  <c r="AH649" i="3"/>
  <c r="AH648" i="3"/>
  <c r="AH647" i="3"/>
  <c r="AH646" i="3"/>
  <c r="AH645" i="3"/>
  <c r="AH644" i="3"/>
  <c r="AH643" i="3"/>
  <c r="AH642" i="3"/>
  <c r="AH641" i="3"/>
  <c r="AH640" i="3"/>
  <c r="AH639" i="3"/>
  <c r="AH638" i="3"/>
  <c r="AH637" i="3"/>
  <c r="AH636" i="3"/>
  <c r="AH635" i="3"/>
  <c r="AH634" i="3"/>
  <c r="AH633" i="3"/>
  <c r="AH632" i="3"/>
  <c r="AH631" i="3"/>
  <c r="AH630" i="3"/>
  <c r="AH629" i="3"/>
  <c r="AH628" i="3"/>
  <c r="AH627" i="3"/>
  <c r="AH626" i="3"/>
  <c r="AH625" i="3"/>
  <c r="AH624" i="3"/>
  <c r="AH623" i="3"/>
  <c r="AH622" i="3"/>
  <c r="AH621" i="3"/>
  <c r="AH620" i="3"/>
  <c r="AH619" i="3"/>
  <c r="AH618" i="3"/>
  <c r="AH617" i="3"/>
  <c r="AH616" i="3"/>
  <c r="AH615" i="3"/>
  <c r="AH614" i="3"/>
  <c r="AH613" i="3"/>
  <c r="AH612" i="3"/>
  <c r="AH611" i="3"/>
  <c r="AH610" i="3"/>
  <c r="AH609" i="3"/>
  <c r="AH608" i="3"/>
  <c r="AH607" i="3"/>
  <c r="AH606" i="3"/>
  <c r="AH605" i="3"/>
  <c r="AH604" i="3"/>
  <c r="AH603" i="3"/>
  <c r="AH602" i="3"/>
  <c r="AH601" i="3"/>
  <c r="AH600" i="3"/>
  <c r="AH599" i="3"/>
  <c r="AH598" i="3"/>
  <c r="AH597" i="3"/>
  <c r="AH596" i="3"/>
  <c r="AH595" i="3"/>
  <c r="AH594" i="3"/>
  <c r="AH593" i="3"/>
  <c r="AH592" i="3"/>
  <c r="AH591" i="3"/>
  <c r="AH590" i="3"/>
  <c r="AH589" i="3"/>
  <c r="AH588" i="3"/>
  <c r="AH587" i="3"/>
  <c r="AH586" i="3"/>
  <c r="AH585" i="3"/>
  <c r="AH584" i="3"/>
  <c r="AH583" i="3"/>
  <c r="AH582" i="3"/>
  <c r="AH581" i="3"/>
  <c r="AH580" i="3"/>
  <c r="AH579" i="3"/>
  <c r="AH578" i="3"/>
  <c r="AH577" i="3"/>
  <c r="AH576" i="3"/>
  <c r="AH575" i="3"/>
  <c r="AH574" i="3"/>
  <c r="AH573" i="3"/>
  <c r="AH572" i="3"/>
  <c r="AH571" i="3"/>
  <c r="AH570" i="3"/>
  <c r="AH569" i="3"/>
  <c r="AH568" i="3"/>
  <c r="AH567" i="3"/>
  <c r="AH566" i="3"/>
  <c r="AH565" i="3"/>
  <c r="AH564" i="3"/>
  <c r="AH563" i="3"/>
  <c r="AH562" i="3"/>
  <c r="AH561" i="3"/>
  <c r="AH560" i="3"/>
  <c r="AH559" i="3"/>
  <c r="AH558" i="3"/>
  <c r="AH557" i="3"/>
  <c r="AH556" i="3"/>
  <c r="AH555" i="3"/>
  <c r="AH554" i="3"/>
  <c r="AH553" i="3"/>
  <c r="AH552" i="3"/>
  <c r="AH551" i="3"/>
  <c r="AH550" i="3"/>
  <c r="AH549" i="3"/>
  <c r="AH548" i="3"/>
  <c r="AH547" i="3"/>
  <c r="AH546" i="3"/>
  <c r="AH545" i="3"/>
  <c r="AH544" i="3"/>
  <c r="AH543" i="3"/>
  <c r="AH542" i="3"/>
  <c r="AH541" i="3"/>
  <c r="AH540" i="3"/>
  <c r="AH539" i="3"/>
  <c r="AH538" i="3"/>
  <c r="AH537" i="3"/>
  <c r="AH536" i="3"/>
  <c r="AH535" i="3"/>
  <c r="AH534" i="3"/>
  <c r="AH533" i="3"/>
  <c r="AH532" i="3"/>
  <c r="AH531" i="3"/>
  <c r="AH530" i="3"/>
  <c r="AH529" i="3"/>
  <c r="AH528" i="3"/>
  <c r="AH527" i="3"/>
  <c r="AH526" i="3"/>
  <c r="AH525" i="3"/>
  <c r="AH524" i="3"/>
  <c r="AH523" i="3"/>
  <c r="AH522" i="3"/>
  <c r="AH521" i="3"/>
  <c r="AH520" i="3"/>
  <c r="AH519" i="3"/>
  <c r="AH518" i="3"/>
  <c r="AH517" i="3"/>
  <c r="AH516" i="3"/>
  <c r="AH515" i="3"/>
  <c r="AH514" i="3"/>
  <c r="AH513" i="3"/>
  <c r="AH512" i="3"/>
  <c r="AH511" i="3"/>
  <c r="AH510" i="3"/>
  <c r="AH509" i="3"/>
  <c r="AH508" i="3"/>
  <c r="AH507" i="3"/>
  <c r="AH506" i="3"/>
  <c r="AH505" i="3"/>
  <c r="AH504" i="3"/>
  <c r="AH503" i="3"/>
  <c r="AH502" i="3"/>
  <c r="AH501" i="3"/>
  <c r="AH500" i="3"/>
  <c r="AH499" i="3"/>
  <c r="AH498" i="3"/>
  <c r="AH497" i="3"/>
  <c r="AH496" i="3"/>
  <c r="AH495" i="3"/>
  <c r="AH494" i="3"/>
  <c r="AH493" i="3"/>
  <c r="AH492" i="3"/>
  <c r="AH491" i="3"/>
  <c r="AH490" i="3"/>
  <c r="AH489" i="3"/>
  <c r="AH488" i="3"/>
  <c r="AH487" i="3"/>
  <c r="AH486" i="3"/>
  <c r="AH485" i="3"/>
  <c r="AH484" i="3"/>
  <c r="AH483" i="3"/>
  <c r="AH482" i="3"/>
  <c r="AH481" i="3"/>
  <c r="AH480" i="3"/>
  <c r="AH479" i="3"/>
  <c r="AH478" i="3"/>
  <c r="AH477" i="3"/>
  <c r="AH476" i="3"/>
  <c r="AH475" i="3"/>
  <c r="AH474" i="3"/>
  <c r="AH473" i="3"/>
  <c r="AH472" i="3"/>
  <c r="AH471" i="3"/>
  <c r="AH470" i="3"/>
  <c r="AH469" i="3"/>
  <c r="AH468" i="3"/>
  <c r="AH467" i="3"/>
  <c r="AH466" i="3"/>
  <c r="AH465" i="3"/>
  <c r="AH464" i="3"/>
  <c r="AH463" i="3"/>
  <c r="AH462" i="3"/>
  <c r="AH461" i="3"/>
  <c r="AH460" i="3"/>
  <c r="AH459" i="3"/>
  <c r="AH458" i="3"/>
  <c r="AH457" i="3"/>
  <c r="AH456" i="3"/>
  <c r="AH455" i="3"/>
  <c r="AH454" i="3"/>
  <c r="AH453" i="3"/>
  <c r="AH452" i="3"/>
  <c r="AH451" i="3"/>
  <c r="AH450" i="3"/>
  <c r="AH449" i="3"/>
  <c r="AH448" i="3"/>
  <c r="AH447" i="3"/>
  <c r="AH446" i="3"/>
  <c r="AH445" i="3"/>
  <c r="AH444" i="3"/>
  <c r="AH443" i="3"/>
  <c r="AH442" i="3"/>
  <c r="AH441" i="3"/>
  <c r="AH440" i="3"/>
  <c r="AH439" i="3"/>
  <c r="AH438" i="3"/>
  <c r="AH437" i="3"/>
  <c r="AH436" i="3"/>
  <c r="AH435" i="3"/>
  <c r="AH432" i="3"/>
  <c r="AH431" i="3"/>
  <c r="AH430" i="3"/>
  <c r="AH428" i="3"/>
  <c r="AH427" i="3"/>
  <c r="AH426" i="3"/>
  <c r="AH425" i="3"/>
  <c r="AH423" i="3"/>
  <c r="AH422" i="3"/>
  <c r="AH421" i="3"/>
  <c r="AH420" i="3"/>
  <c r="AH419" i="3"/>
  <c r="AH417" i="3"/>
  <c r="AH416" i="3"/>
  <c r="AH415" i="3"/>
  <c r="AH414" i="3"/>
  <c r="AH413" i="3"/>
  <c r="AH410" i="3"/>
  <c r="AH407" i="3"/>
  <c r="AH402" i="3"/>
  <c r="AH401" i="3"/>
  <c r="AH400" i="3"/>
  <c r="AH399" i="3"/>
  <c r="AH398" i="3"/>
  <c r="AH397" i="3"/>
  <c r="AH395" i="3"/>
  <c r="AH394" i="3"/>
  <c r="AH392" i="3"/>
  <c r="AH390" i="3"/>
  <c r="AH389" i="3"/>
  <c r="AH386" i="3"/>
  <c r="AH383" i="3"/>
  <c r="AH381" i="3"/>
  <c r="AH379" i="3"/>
  <c r="AH377" i="3"/>
  <c r="AH376" i="3"/>
  <c r="AH375" i="3"/>
  <c r="AH374" i="3"/>
  <c r="AH373" i="3"/>
  <c r="AH371" i="3"/>
  <c r="AH370" i="3"/>
  <c r="AH369" i="3"/>
  <c r="AH368" i="3"/>
  <c r="AH367" i="3"/>
  <c r="AH366" i="3"/>
  <c r="AH365" i="3"/>
  <c r="AH364" i="3"/>
  <c r="AH363" i="3"/>
  <c r="AH362" i="3"/>
  <c r="AH361" i="3"/>
  <c r="AH360" i="3"/>
  <c r="AH359" i="3"/>
  <c r="AH358" i="3"/>
  <c r="AH357" i="3"/>
  <c r="AH356" i="3"/>
  <c r="AH355" i="3"/>
  <c r="AH354" i="3"/>
  <c r="AH353" i="3"/>
  <c r="AH352" i="3"/>
  <c r="AH351" i="3"/>
  <c r="AH350" i="3"/>
  <c r="AH349" i="3"/>
  <c r="AH348" i="3"/>
  <c r="AH347" i="3"/>
  <c r="AH346" i="3"/>
  <c r="AH345" i="3"/>
  <c r="AH344" i="3"/>
  <c r="AH343" i="3"/>
  <c r="AH342" i="3"/>
  <c r="AH341" i="3"/>
  <c r="AH340" i="3"/>
  <c r="AH339" i="3"/>
  <c r="AH338" i="3"/>
  <c r="AH337" i="3"/>
  <c r="AH336" i="3"/>
  <c r="AH335" i="3"/>
  <c r="AH334" i="3"/>
  <c r="AH333" i="3"/>
  <c r="AH332" i="3"/>
  <c r="AH331" i="3"/>
  <c r="AH330" i="3"/>
  <c r="AH329" i="3"/>
  <c r="AH328" i="3"/>
  <c r="AH327" i="3"/>
  <c r="AH326" i="3"/>
  <c r="AH325" i="3"/>
  <c r="AH324" i="3"/>
  <c r="AH323" i="3"/>
  <c r="AH322" i="3"/>
  <c r="AH321" i="3"/>
  <c r="AH320" i="3"/>
  <c r="AH319" i="3"/>
  <c r="AH318" i="3"/>
  <c r="AH317" i="3"/>
  <c r="AH316" i="3"/>
  <c r="AH315" i="3"/>
  <c r="AH314" i="3"/>
  <c r="AH313" i="3"/>
  <c r="AH312" i="3"/>
  <c r="AH311" i="3"/>
  <c r="AH310" i="3"/>
  <c r="AH309" i="3"/>
  <c r="AH308" i="3"/>
  <c r="AH307" i="3"/>
  <c r="AH306" i="3"/>
  <c r="AH305" i="3"/>
  <c r="AH304" i="3"/>
  <c r="AH303" i="3"/>
  <c r="AH302" i="3"/>
  <c r="AH301" i="3"/>
  <c r="AH300" i="3"/>
  <c r="AH299" i="3"/>
  <c r="AH298" i="3"/>
  <c r="AH297" i="3"/>
  <c r="AH296" i="3"/>
  <c r="AH295" i="3"/>
  <c r="AH294" i="3"/>
  <c r="AH293" i="3"/>
  <c r="AH292" i="3"/>
  <c r="AH291" i="3"/>
  <c r="AH290" i="3"/>
  <c r="AH289" i="3"/>
  <c r="AH288" i="3"/>
  <c r="AH287" i="3"/>
  <c r="AH286" i="3"/>
  <c r="AH285" i="3"/>
  <c r="AH284" i="3"/>
  <c r="AH283" i="3"/>
  <c r="AH282" i="3"/>
  <c r="AH281" i="3"/>
  <c r="AH280" i="3"/>
  <c r="AH279" i="3"/>
  <c r="AH278" i="3"/>
  <c r="AH277" i="3"/>
  <c r="AH276" i="3"/>
  <c r="AH275" i="3"/>
  <c r="AH274" i="3"/>
  <c r="AH273" i="3"/>
  <c r="AH272" i="3"/>
  <c r="AH271" i="3"/>
  <c r="AH270" i="3"/>
  <c r="AH269" i="3"/>
  <c r="AH268" i="3"/>
  <c r="AH267" i="3"/>
  <c r="AH266" i="3"/>
  <c r="AH265" i="3"/>
  <c r="AH264" i="3"/>
  <c r="AH263" i="3"/>
  <c r="AH262" i="3"/>
  <c r="AH261" i="3"/>
  <c r="AH260" i="3"/>
  <c r="AH259" i="3"/>
  <c r="AH258" i="3"/>
  <c r="AH257" i="3"/>
  <c r="AH256" i="3"/>
  <c r="AH255" i="3"/>
  <c r="AH254" i="3"/>
  <c r="AH253" i="3"/>
  <c r="AH252" i="3"/>
  <c r="AH251" i="3"/>
  <c r="AH250" i="3"/>
  <c r="AH249" i="3"/>
  <c r="AH248" i="3"/>
  <c r="AH247" i="3"/>
  <c r="AH246" i="3"/>
  <c r="AH245" i="3"/>
  <c r="AH244" i="3"/>
  <c r="AH243" i="3"/>
  <c r="AH242" i="3"/>
  <c r="AH241" i="3"/>
  <c r="AH240" i="3"/>
  <c r="AH239" i="3"/>
  <c r="AH238" i="3"/>
  <c r="AH237" i="3"/>
  <c r="AH236" i="3"/>
  <c r="AH235" i="3"/>
  <c r="AH234" i="3"/>
  <c r="AH233" i="3"/>
  <c r="AH232" i="3"/>
  <c r="AH231" i="3"/>
  <c r="AH230" i="3"/>
  <c r="AH229" i="3"/>
  <c r="AH228" i="3"/>
  <c r="AH227" i="3"/>
  <c r="AH226" i="3"/>
  <c r="AH225" i="3"/>
  <c r="AH224" i="3"/>
  <c r="AH223" i="3"/>
  <c r="AH222" i="3"/>
  <c r="AH221" i="3"/>
  <c r="AH220" i="3"/>
  <c r="AH219" i="3"/>
  <c r="AH218" i="3"/>
  <c r="AH217" i="3"/>
  <c r="AH216" i="3"/>
  <c r="AH215" i="3"/>
  <c r="AH214" i="3"/>
  <c r="AH213" i="3"/>
  <c r="AH212" i="3"/>
  <c r="AH211" i="3"/>
  <c r="AH210" i="3"/>
  <c r="AH209" i="3"/>
  <c r="AH208" i="3"/>
  <c r="AH207" i="3"/>
  <c r="AH206" i="3"/>
  <c r="AH205" i="3"/>
  <c r="AH204" i="3"/>
  <c r="AH203" i="3"/>
  <c r="AH202" i="3"/>
  <c r="AH201" i="3"/>
  <c r="AH200" i="3"/>
  <c r="AH199" i="3"/>
  <c r="AH198" i="3"/>
  <c r="AH197" i="3"/>
  <c r="AH196" i="3"/>
  <c r="AH195" i="3"/>
  <c r="AH194" i="3"/>
  <c r="AH193" i="3"/>
  <c r="AH192" i="3"/>
  <c r="AH191" i="3"/>
  <c r="AH190" i="3"/>
  <c r="AH189" i="3"/>
  <c r="AH188" i="3"/>
  <c r="AH187" i="3"/>
  <c r="AH186" i="3"/>
  <c r="AH185" i="3"/>
  <c r="AH184" i="3"/>
  <c r="AH183" i="3"/>
  <c r="AH182" i="3"/>
  <c r="AH181" i="3"/>
  <c r="AH180" i="3"/>
  <c r="AH179" i="3"/>
  <c r="AH178" i="3"/>
  <c r="AH177" i="3"/>
  <c r="AH176" i="3"/>
  <c r="AH175" i="3"/>
  <c r="AH174" i="3"/>
  <c r="AH173" i="3"/>
  <c r="AH172" i="3"/>
  <c r="AH171" i="3"/>
  <c r="AH170" i="3"/>
  <c r="AH169" i="3"/>
  <c r="AH168" i="3"/>
  <c r="AH167" i="3"/>
  <c r="AH166" i="3"/>
  <c r="AH165" i="3"/>
  <c r="AH164" i="3"/>
  <c r="AH163" i="3"/>
  <c r="AH162" i="3"/>
  <c r="AH161" i="3"/>
  <c r="AH160" i="3"/>
  <c r="AH159" i="3"/>
  <c r="AH158" i="3"/>
  <c r="AH157" i="3"/>
  <c r="AH156" i="3"/>
  <c r="AH155" i="3"/>
  <c r="AH154" i="3"/>
  <c r="AH153" i="3"/>
  <c r="AH152" i="3"/>
  <c r="AH151" i="3"/>
  <c r="AH150" i="3"/>
  <c r="AH149" i="3"/>
  <c r="AH148" i="3"/>
  <c r="AH147" i="3"/>
  <c r="AH146" i="3"/>
  <c r="AH145" i="3"/>
  <c r="AH144" i="3"/>
  <c r="AH143" i="3"/>
  <c r="AH142" i="3"/>
  <c r="AH141" i="3"/>
  <c r="AH140" i="3"/>
  <c r="AH139" i="3"/>
  <c r="AH138" i="3"/>
  <c r="AH137" i="3"/>
  <c r="AH136" i="3"/>
  <c r="AH135" i="3"/>
  <c r="AH134" i="3"/>
  <c r="AH133" i="3"/>
  <c r="AH132" i="3"/>
  <c r="AH131" i="3"/>
  <c r="AH130" i="3"/>
  <c r="AH129" i="3"/>
  <c r="AH128" i="3"/>
  <c r="AH127" i="3"/>
  <c r="AH126" i="3"/>
  <c r="AH125" i="3"/>
  <c r="AH124" i="3"/>
  <c r="AH123" i="3"/>
  <c r="AH122" i="3"/>
  <c r="AH121" i="3"/>
  <c r="AH120" i="3"/>
  <c r="AH119" i="3"/>
  <c r="AH118" i="3"/>
  <c r="AH117" i="3"/>
  <c r="AH116" i="3"/>
  <c r="AH115" i="3"/>
  <c r="AH114" i="3"/>
  <c r="AH113" i="3"/>
  <c r="AH112" i="3"/>
  <c r="AH111" i="3"/>
  <c r="AH110" i="3"/>
  <c r="AH109" i="3"/>
  <c r="AH108" i="3"/>
  <c r="AH107" i="3"/>
  <c r="AH106" i="3"/>
  <c r="AH105" i="3"/>
  <c r="AH104" i="3"/>
  <c r="AH103" i="3"/>
  <c r="AH102" i="3"/>
  <c r="AH101" i="3"/>
  <c r="AH100" i="3"/>
  <c r="AH99" i="3"/>
  <c r="AH98" i="3"/>
  <c r="AH97" i="3"/>
  <c r="AH96" i="3"/>
  <c r="AH95" i="3"/>
  <c r="AH94" i="3"/>
  <c r="AH93" i="3"/>
  <c r="AH92" i="3"/>
  <c r="AH91" i="3"/>
  <c r="AH90" i="3"/>
  <c r="AH89" i="3"/>
  <c r="AH88" i="3"/>
  <c r="AH87" i="3"/>
  <c r="AH86" i="3"/>
  <c r="AH85" i="3"/>
  <c r="AH84" i="3"/>
  <c r="AH83" i="3"/>
  <c r="AH82" i="3"/>
  <c r="AH81" i="3"/>
  <c r="AH80" i="3"/>
  <c r="AH79" i="3"/>
  <c r="AH78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3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Z1273" i="3"/>
  <c r="AP1273" i="3"/>
  <c r="AI1273" i="3"/>
  <c r="AF1273" i="3"/>
  <c r="AE1273" i="3"/>
  <c r="AW1273" i="3" s="1"/>
  <c r="AA1273" i="3"/>
  <c r="Z1273" i="3"/>
  <c r="Y1273" i="3"/>
  <c r="X1273" i="3"/>
  <c r="W1273" i="3"/>
  <c r="AZ1272" i="3"/>
  <c r="AP1272" i="3"/>
  <c r="AI1272" i="3"/>
  <c r="AF1272" i="3"/>
  <c r="AE1272" i="3"/>
  <c r="AW1272" i="3" s="1"/>
  <c r="AA1272" i="3"/>
  <c r="Z1272" i="3"/>
  <c r="Y1272" i="3"/>
  <c r="X1272" i="3"/>
  <c r="W1272" i="3"/>
  <c r="AZ1271" i="3"/>
  <c r="AP1271" i="3"/>
  <c r="AI1271" i="3"/>
  <c r="AF1271" i="3"/>
  <c r="AE1271" i="3"/>
  <c r="AW1271" i="3" s="1"/>
  <c r="AA1271" i="3"/>
  <c r="Z1271" i="3"/>
  <c r="Y1271" i="3"/>
  <c r="X1271" i="3"/>
  <c r="W1271" i="3"/>
  <c r="AZ1270" i="3"/>
  <c r="AP1270" i="3"/>
  <c r="AI1270" i="3"/>
  <c r="AF1270" i="3"/>
  <c r="AE1270" i="3"/>
  <c r="AA1270" i="3"/>
  <c r="Z1270" i="3"/>
  <c r="Y1270" i="3"/>
  <c r="X1270" i="3"/>
  <c r="W1270" i="3"/>
  <c r="AZ1269" i="3"/>
  <c r="AP1269" i="3"/>
  <c r="AI1269" i="3"/>
  <c r="AF1269" i="3"/>
  <c r="AE1269" i="3"/>
  <c r="AV1269" i="3" s="1"/>
  <c r="AA1269" i="3"/>
  <c r="Z1269" i="3"/>
  <c r="Y1269" i="3"/>
  <c r="X1269" i="3"/>
  <c r="W1269" i="3"/>
  <c r="AZ1268" i="3"/>
  <c r="AP1268" i="3"/>
  <c r="AI1268" i="3"/>
  <c r="AF1268" i="3"/>
  <c r="AE1268" i="3"/>
  <c r="AW1268" i="3" s="1"/>
  <c r="AA1268" i="3"/>
  <c r="Z1268" i="3"/>
  <c r="Y1268" i="3"/>
  <c r="X1268" i="3"/>
  <c r="W1268" i="3"/>
  <c r="AZ1267" i="3"/>
  <c r="AP1267" i="3"/>
  <c r="AI1267" i="3"/>
  <c r="AF1267" i="3"/>
  <c r="AE1267" i="3"/>
  <c r="AW1267" i="3" s="1"/>
  <c r="AA1267" i="3"/>
  <c r="Z1267" i="3"/>
  <c r="Y1267" i="3"/>
  <c r="X1267" i="3"/>
  <c r="W1267" i="3"/>
  <c r="AZ1266" i="3"/>
  <c r="AP1266" i="3"/>
  <c r="AI1266" i="3"/>
  <c r="AF1266" i="3"/>
  <c r="AE1266" i="3"/>
  <c r="AW1266" i="3" s="1"/>
  <c r="AA1266" i="3"/>
  <c r="Z1266" i="3"/>
  <c r="Y1266" i="3"/>
  <c r="X1266" i="3"/>
  <c r="W1266" i="3"/>
  <c r="AZ1265" i="3"/>
  <c r="AP1265" i="3"/>
  <c r="AI1265" i="3"/>
  <c r="AF1265" i="3"/>
  <c r="AE1265" i="3"/>
  <c r="AW1265" i="3" s="1"/>
  <c r="AA1265" i="3"/>
  <c r="Z1265" i="3"/>
  <c r="Y1265" i="3"/>
  <c r="X1265" i="3"/>
  <c r="W1265" i="3"/>
  <c r="AZ1264" i="3"/>
  <c r="AP1264" i="3"/>
  <c r="AI1264" i="3"/>
  <c r="AF1264" i="3"/>
  <c r="AE1264" i="3"/>
  <c r="AW1264" i="3" s="1"/>
  <c r="AA1264" i="3"/>
  <c r="Z1264" i="3"/>
  <c r="Y1264" i="3"/>
  <c r="X1264" i="3"/>
  <c r="W1264" i="3"/>
  <c r="AZ1263" i="3"/>
  <c r="AP1263" i="3"/>
  <c r="AI1263" i="3"/>
  <c r="AF1263" i="3"/>
  <c r="AE1263" i="3"/>
  <c r="AW1263" i="3" s="1"/>
  <c r="AA1263" i="3"/>
  <c r="Z1263" i="3"/>
  <c r="Y1263" i="3"/>
  <c r="X1263" i="3"/>
  <c r="W1263" i="3"/>
  <c r="AZ1262" i="3"/>
  <c r="AP1262" i="3"/>
  <c r="AI1262" i="3"/>
  <c r="AF1262" i="3"/>
  <c r="AE1262" i="3"/>
  <c r="AA1262" i="3"/>
  <c r="Z1262" i="3"/>
  <c r="Y1262" i="3"/>
  <c r="X1262" i="3"/>
  <c r="W1262" i="3"/>
  <c r="AZ1261" i="3"/>
  <c r="AP1261" i="3"/>
  <c r="AI1261" i="3"/>
  <c r="AF1261" i="3"/>
  <c r="AE1261" i="3"/>
  <c r="AV1261" i="3" s="1"/>
  <c r="AA1261" i="3"/>
  <c r="Z1261" i="3"/>
  <c r="Y1261" i="3"/>
  <c r="X1261" i="3"/>
  <c r="W1261" i="3"/>
  <c r="AZ1260" i="3"/>
  <c r="AP1260" i="3"/>
  <c r="AI1260" i="3"/>
  <c r="AF1260" i="3"/>
  <c r="AE1260" i="3"/>
  <c r="AW1260" i="3" s="1"/>
  <c r="AA1260" i="3"/>
  <c r="Z1260" i="3"/>
  <c r="Y1260" i="3"/>
  <c r="X1260" i="3"/>
  <c r="W1260" i="3"/>
  <c r="AZ1259" i="3"/>
  <c r="AP1259" i="3"/>
  <c r="AI1259" i="3"/>
  <c r="AF1259" i="3"/>
  <c r="AE1259" i="3"/>
  <c r="AW1259" i="3" s="1"/>
  <c r="AA1259" i="3"/>
  <c r="Z1259" i="3"/>
  <c r="Y1259" i="3"/>
  <c r="X1259" i="3"/>
  <c r="W1259" i="3"/>
  <c r="AZ1258" i="3"/>
  <c r="AP1258" i="3"/>
  <c r="AI1258" i="3"/>
  <c r="AF1258" i="3"/>
  <c r="AE1258" i="3"/>
  <c r="AW1258" i="3" s="1"/>
  <c r="AA1258" i="3"/>
  <c r="Z1258" i="3"/>
  <c r="Y1258" i="3"/>
  <c r="X1258" i="3"/>
  <c r="W1258" i="3"/>
  <c r="AZ1257" i="3"/>
  <c r="AP1257" i="3"/>
  <c r="AI1257" i="3"/>
  <c r="AF1257" i="3"/>
  <c r="AE1257" i="3"/>
  <c r="AW1257" i="3" s="1"/>
  <c r="AA1257" i="3"/>
  <c r="Z1257" i="3"/>
  <c r="Y1257" i="3"/>
  <c r="X1257" i="3"/>
  <c r="W1257" i="3"/>
  <c r="AZ1256" i="3"/>
  <c r="AP1256" i="3"/>
  <c r="AI1256" i="3"/>
  <c r="AF1256" i="3"/>
  <c r="AE1256" i="3"/>
  <c r="AW1256" i="3" s="1"/>
  <c r="AA1256" i="3"/>
  <c r="Z1256" i="3"/>
  <c r="Y1256" i="3"/>
  <c r="X1256" i="3"/>
  <c r="W1256" i="3"/>
  <c r="AZ1255" i="3"/>
  <c r="AP1255" i="3"/>
  <c r="AI1255" i="3"/>
  <c r="AF1255" i="3"/>
  <c r="AE1255" i="3"/>
  <c r="AW1255" i="3" s="1"/>
  <c r="AA1255" i="3"/>
  <c r="Z1255" i="3"/>
  <c r="Y1255" i="3"/>
  <c r="X1255" i="3"/>
  <c r="W1255" i="3"/>
  <c r="AZ1254" i="3"/>
  <c r="AP1254" i="3"/>
  <c r="AI1254" i="3"/>
  <c r="AF1254" i="3"/>
  <c r="AE1254" i="3"/>
  <c r="AA1254" i="3"/>
  <c r="Z1254" i="3"/>
  <c r="Y1254" i="3"/>
  <c r="X1254" i="3"/>
  <c r="W1254" i="3"/>
  <c r="AZ1253" i="3"/>
  <c r="AP1253" i="3"/>
  <c r="AI1253" i="3"/>
  <c r="AF1253" i="3"/>
  <c r="AE1253" i="3"/>
  <c r="AV1253" i="3" s="1"/>
  <c r="AA1253" i="3"/>
  <c r="Z1253" i="3"/>
  <c r="Y1253" i="3"/>
  <c r="X1253" i="3"/>
  <c r="W1253" i="3"/>
  <c r="AZ1252" i="3"/>
  <c r="AP1252" i="3"/>
  <c r="AI1252" i="3"/>
  <c r="AF1252" i="3"/>
  <c r="AE1252" i="3"/>
  <c r="AV1252" i="3" s="1"/>
  <c r="AA1252" i="3"/>
  <c r="Z1252" i="3"/>
  <c r="Y1252" i="3"/>
  <c r="X1252" i="3"/>
  <c r="W1252" i="3"/>
  <c r="AZ1251" i="3"/>
  <c r="AP1251" i="3"/>
  <c r="AI1251" i="3"/>
  <c r="AF1251" i="3"/>
  <c r="AE1251" i="3"/>
  <c r="AW1251" i="3" s="1"/>
  <c r="AA1251" i="3"/>
  <c r="Z1251" i="3"/>
  <c r="Y1251" i="3"/>
  <c r="X1251" i="3"/>
  <c r="W1251" i="3"/>
  <c r="AZ1250" i="3"/>
  <c r="AP1250" i="3"/>
  <c r="AI1250" i="3"/>
  <c r="AF1250" i="3"/>
  <c r="AE1250" i="3"/>
  <c r="AW1250" i="3" s="1"/>
  <c r="AA1250" i="3"/>
  <c r="Z1250" i="3"/>
  <c r="Y1250" i="3"/>
  <c r="X1250" i="3"/>
  <c r="W1250" i="3"/>
  <c r="AZ1249" i="3"/>
  <c r="AP1249" i="3"/>
  <c r="AI1249" i="3"/>
  <c r="AF1249" i="3"/>
  <c r="AE1249" i="3"/>
  <c r="AW1249" i="3" s="1"/>
  <c r="AA1249" i="3"/>
  <c r="Z1249" i="3"/>
  <c r="Y1249" i="3"/>
  <c r="X1249" i="3"/>
  <c r="W1249" i="3"/>
  <c r="AZ1248" i="3"/>
  <c r="AP1248" i="3"/>
  <c r="AI1248" i="3"/>
  <c r="AF1248" i="3"/>
  <c r="AE1248" i="3"/>
  <c r="AW1248" i="3" s="1"/>
  <c r="AA1248" i="3"/>
  <c r="Z1248" i="3"/>
  <c r="Y1248" i="3"/>
  <c r="X1248" i="3"/>
  <c r="W1248" i="3"/>
  <c r="AZ1247" i="3"/>
  <c r="AP1247" i="3"/>
  <c r="AI1247" i="3"/>
  <c r="AF1247" i="3"/>
  <c r="AE1247" i="3"/>
  <c r="AW1247" i="3" s="1"/>
  <c r="AA1247" i="3"/>
  <c r="Z1247" i="3"/>
  <c r="Y1247" i="3"/>
  <c r="X1247" i="3"/>
  <c r="W1247" i="3"/>
  <c r="AZ1246" i="3"/>
  <c r="AP1246" i="3"/>
  <c r="AI1246" i="3"/>
  <c r="AF1246" i="3"/>
  <c r="AE1246" i="3"/>
  <c r="AA1246" i="3"/>
  <c r="Z1246" i="3"/>
  <c r="Y1246" i="3"/>
  <c r="X1246" i="3"/>
  <c r="W1246" i="3"/>
  <c r="AZ1245" i="3"/>
  <c r="AP1245" i="3"/>
  <c r="AI1245" i="3"/>
  <c r="AF1245" i="3"/>
  <c r="AE1245" i="3"/>
  <c r="AV1245" i="3" s="1"/>
  <c r="AA1245" i="3"/>
  <c r="Z1245" i="3"/>
  <c r="Y1245" i="3"/>
  <c r="X1245" i="3"/>
  <c r="W1245" i="3"/>
  <c r="AZ1244" i="3"/>
  <c r="AP1244" i="3"/>
  <c r="AI1244" i="3"/>
  <c r="AF1244" i="3"/>
  <c r="AE1244" i="3"/>
  <c r="AW1244" i="3" s="1"/>
  <c r="AA1244" i="3"/>
  <c r="Z1244" i="3"/>
  <c r="Y1244" i="3"/>
  <c r="X1244" i="3"/>
  <c r="W1244" i="3"/>
  <c r="AZ1243" i="3"/>
  <c r="AP1243" i="3"/>
  <c r="AI1243" i="3"/>
  <c r="AF1243" i="3"/>
  <c r="AE1243" i="3"/>
  <c r="AW1243" i="3" s="1"/>
  <c r="AA1243" i="3"/>
  <c r="Z1243" i="3"/>
  <c r="Y1243" i="3"/>
  <c r="X1243" i="3"/>
  <c r="W1243" i="3"/>
  <c r="AZ1242" i="3"/>
  <c r="AP1242" i="3"/>
  <c r="AI1242" i="3"/>
  <c r="AF1242" i="3"/>
  <c r="AE1242" i="3"/>
  <c r="AW1242" i="3" s="1"/>
  <c r="AA1242" i="3"/>
  <c r="Z1242" i="3"/>
  <c r="Y1242" i="3"/>
  <c r="X1242" i="3"/>
  <c r="W1242" i="3"/>
  <c r="AZ1241" i="3"/>
  <c r="AP1241" i="3"/>
  <c r="AI1241" i="3"/>
  <c r="AF1241" i="3"/>
  <c r="AE1241" i="3"/>
  <c r="AW1241" i="3" s="1"/>
  <c r="AA1241" i="3"/>
  <c r="Z1241" i="3"/>
  <c r="Y1241" i="3"/>
  <c r="X1241" i="3"/>
  <c r="W1241" i="3"/>
  <c r="AZ1240" i="3"/>
  <c r="AP1240" i="3"/>
  <c r="AI1240" i="3"/>
  <c r="AF1240" i="3"/>
  <c r="AE1240" i="3"/>
  <c r="AW1240" i="3" s="1"/>
  <c r="AA1240" i="3"/>
  <c r="Z1240" i="3"/>
  <c r="Y1240" i="3"/>
  <c r="X1240" i="3"/>
  <c r="W1240" i="3"/>
  <c r="AZ1239" i="3"/>
  <c r="AP1239" i="3"/>
  <c r="AI1239" i="3"/>
  <c r="AF1239" i="3"/>
  <c r="AE1239" i="3"/>
  <c r="AW1239" i="3" s="1"/>
  <c r="AA1239" i="3"/>
  <c r="Z1239" i="3"/>
  <c r="Y1239" i="3"/>
  <c r="X1239" i="3"/>
  <c r="W1239" i="3"/>
  <c r="AZ1238" i="3"/>
  <c r="AP1238" i="3"/>
  <c r="AI1238" i="3"/>
  <c r="AF1238" i="3"/>
  <c r="AE1238" i="3"/>
  <c r="AA1238" i="3"/>
  <c r="Z1238" i="3"/>
  <c r="Y1238" i="3"/>
  <c r="X1238" i="3"/>
  <c r="W1238" i="3"/>
  <c r="AZ1237" i="3"/>
  <c r="AP1237" i="3"/>
  <c r="AI1237" i="3"/>
  <c r="AF1237" i="3"/>
  <c r="AE1237" i="3"/>
  <c r="AV1237" i="3" s="1"/>
  <c r="AA1237" i="3"/>
  <c r="Z1237" i="3"/>
  <c r="Y1237" i="3"/>
  <c r="X1237" i="3"/>
  <c r="W1237" i="3"/>
  <c r="AZ1236" i="3"/>
  <c r="AP1236" i="3"/>
  <c r="AI1236" i="3"/>
  <c r="AF1236" i="3"/>
  <c r="AE1236" i="3"/>
  <c r="AW1236" i="3" s="1"/>
  <c r="AA1236" i="3"/>
  <c r="Z1236" i="3"/>
  <c r="Y1236" i="3"/>
  <c r="X1236" i="3"/>
  <c r="W1236" i="3"/>
  <c r="AZ1235" i="3"/>
  <c r="AP1235" i="3"/>
  <c r="AI1235" i="3"/>
  <c r="AF1235" i="3"/>
  <c r="AE1235" i="3"/>
  <c r="AW1235" i="3" s="1"/>
  <c r="AA1235" i="3"/>
  <c r="Z1235" i="3"/>
  <c r="Y1235" i="3"/>
  <c r="X1235" i="3"/>
  <c r="W1235" i="3"/>
  <c r="AZ1234" i="3"/>
  <c r="AP1234" i="3"/>
  <c r="AI1234" i="3"/>
  <c r="AF1234" i="3"/>
  <c r="AE1234" i="3"/>
  <c r="AW1234" i="3" s="1"/>
  <c r="AA1234" i="3"/>
  <c r="Z1234" i="3"/>
  <c r="Y1234" i="3"/>
  <c r="X1234" i="3"/>
  <c r="W1234" i="3"/>
  <c r="AZ1233" i="3"/>
  <c r="AP1233" i="3"/>
  <c r="AI1233" i="3"/>
  <c r="AF1233" i="3"/>
  <c r="AE1233" i="3"/>
  <c r="AW1233" i="3" s="1"/>
  <c r="AA1233" i="3"/>
  <c r="Z1233" i="3"/>
  <c r="Y1233" i="3"/>
  <c r="X1233" i="3"/>
  <c r="W1233" i="3"/>
  <c r="AZ1232" i="3"/>
  <c r="AP1232" i="3"/>
  <c r="AI1232" i="3"/>
  <c r="AF1232" i="3"/>
  <c r="AE1232" i="3"/>
  <c r="AW1232" i="3" s="1"/>
  <c r="AA1232" i="3"/>
  <c r="Z1232" i="3"/>
  <c r="Y1232" i="3"/>
  <c r="X1232" i="3"/>
  <c r="W1232" i="3"/>
  <c r="AZ1231" i="3"/>
  <c r="AP1231" i="3"/>
  <c r="AI1231" i="3"/>
  <c r="AF1231" i="3"/>
  <c r="AE1231" i="3"/>
  <c r="AW1231" i="3" s="1"/>
  <c r="AA1231" i="3"/>
  <c r="Z1231" i="3"/>
  <c r="Y1231" i="3"/>
  <c r="X1231" i="3"/>
  <c r="W1231" i="3"/>
  <c r="AZ1230" i="3"/>
  <c r="AP1230" i="3"/>
  <c r="AI1230" i="3"/>
  <c r="AF1230" i="3"/>
  <c r="AE1230" i="3"/>
  <c r="AA1230" i="3"/>
  <c r="Z1230" i="3"/>
  <c r="Y1230" i="3"/>
  <c r="X1230" i="3"/>
  <c r="W1230" i="3"/>
  <c r="AZ1229" i="3"/>
  <c r="AP1229" i="3"/>
  <c r="AI1229" i="3"/>
  <c r="AF1229" i="3"/>
  <c r="AE1229" i="3"/>
  <c r="AV1229" i="3" s="1"/>
  <c r="AA1229" i="3"/>
  <c r="Z1229" i="3"/>
  <c r="Y1229" i="3"/>
  <c r="X1229" i="3"/>
  <c r="W1229" i="3"/>
  <c r="AZ1228" i="3"/>
  <c r="AP1228" i="3"/>
  <c r="AI1228" i="3"/>
  <c r="AF1228" i="3"/>
  <c r="AE1228" i="3"/>
  <c r="AW1228" i="3" s="1"/>
  <c r="AA1228" i="3"/>
  <c r="Z1228" i="3"/>
  <c r="Y1228" i="3"/>
  <c r="X1228" i="3"/>
  <c r="W1228" i="3"/>
  <c r="AZ1227" i="3"/>
  <c r="AP1227" i="3"/>
  <c r="AI1227" i="3"/>
  <c r="AF1227" i="3"/>
  <c r="AE1227" i="3"/>
  <c r="AW1227" i="3" s="1"/>
  <c r="AA1227" i="3"/>
  <c r="Z1227" i="3"/>
  <c r="Y1227" i="3"/>
  <c r="X1227" i="3"/>
  <c r="W1227" i="3"/>
  <c r="AZ1226" i="3"/>
  <c r="AP1226" i="3"/>
  <c r="AI1226" i="3"/>
  <c r="AF1226" i="3"/>
  <c r="AE1226" i="3"/>
  <c r="AW1226" i="3" s="1"/>
  <c r="AA1226" i="3"/>
  <c r="Z1226" i="3"/>
  <c r="Y1226" i="3"/>
  <c r="X1226" i="3"/>
  <c r="W1226" i="3"/>
  <c r="AZ1225" i="3"/>
  <c r="AP1225" i="3"/>
  <c r="AI1225" i="3"/>
  <c r="AF1225" i="3"/>
  <c r="AE1225" i="3"/>
  <c r="AW1225" i="3" s="1"/>
  <c r="AA1225" i="3"/>
  <c r="Z1225" i="3"/>
  <c r="Y1225" i="3"/>
  <c r="X1225" i="3"/>
  <c r="W1225" i="3"/>
  <c r="AZ1224" i="3"/>
  <c r="AP1224" i="3"/>
  <c r="AI1224" i="3"/>
  <c r="AF1224" i="3"/>
  <c r="AE1224" i="3"/>
  <c r="AW1224" i="3" s="1"/>
  <c r="AA1224" i="3"/>
  <c r="Z1224" i="3"/>
  <c r="Y1224" i="3"/>
  <c r="X1224" i="3"/>
  <c r="W1224" i="3"/>
  <c r="AZ1223" i="3"/>
  <c r="AP1223" i="3"/>
  <c r="AI1223" i="3"/>
  <c r="AF1223" i="3"/>
  <c r="AE1223" i="3"/>
  <c r="AW1223" i="3" s="1"/>
  <c r="AA1223" i="3"/>
  <c r="Z1223" i="3"/>
  <c r="Y1223" i="3"/>
  <c r="X1223" i="3"/>
  <c r="W1223" i="3"/>
  <c r="AZ1222" i="3"/>
  <c r="AP1222" i="3"/>
  <c r="AI1222" i="3"/>
  <c r="AF1222" i="3"/>
  <c r="AE1222" i="3"/>
  <c r="AA1222" i="3"/>
  <c r="Z1222" i="3"/>
  <c r="Y1222" i="3"/>
  <c r="X1222" i="3"/>
  <c r="W1222" i="3"/>
  <c r="AZ1221" i="3"/>
  <c r="AP1221" i="3"/>
  <c r="AI1221" i="3"/>
  <c r="AF1221" i="3"/>
  <c r="AE1221" i="3"/>
  <c r="AV1221" i="3" s="1"/>
  <c r="AA1221" i="3"/>
  <c r="Z1221" i="3"/>
  <c r="Y1221" i="3"/>
  <c r="X1221" i="3"/>
  <c r="W1221" i="3"/>
  <c r="AZ1220" i="3"/>
  <c r="AP1220" i="3"/>
  <c r="AI1220" i="3"/>
  <c r="AF1220" i="3"/>
  <c r="AE1220" i="3"/>
  <c r="AV1220" i="3" s="1"/>
  <c r="AA1220" i="3"/>
  <c r="Z1220" i="3"/>
  <c r="Y1220" i="3"/>
  <c r="X1220" i="3"/>
  <c r="W1220" i="3"/>
  <c r="AZ1219" i="3"/>
  <c r="AP1219" i="3"/>
  <c r="AI1219" i="3"/>
  <c r="AF1219" i="3"/>
  <c r="AE1219" i="3"/>
  <c r="AW1219" i="3" s="1"/>
  <c r="AA1219" i="3"/>
  <c r="Z1219" i="3"/>
  <c r="Y1219" i="3"/>
  <c r="X1219" i="3"/>
  <c r="W1219" i="3"/>
  <c r="AZ1218" i="3"/>
  <c r="AP1218" i="3"/>
  <c r="AI1218" i="3"/>
  <c r="AF1218" i="3"/>
  <c r="AE1218" i="3"/>
  <c r="AW1218" i="3" s="1"/>
  <c r="AA1218" i="3"/>
  <c r="Z1218" i="3"/>
  <c r="Y1218" i="3"/>
  <c r="X1218" i="3"/>
  <c r="W1218" i="3"/>
  <c r="AZ1217" i="3"/>
  <c r="AP1217" i="3"/>
  <c r="AI1217" i="3"/>
  <c r="AF1217" i="3"/>
  <c r="AE1217" i="3"/>
  <c r="AW1217" i="3" s="1"/>
  <c r="AA1217" i="3"/>
  <c r="Z1217" i="3"/>
  <c r="Y1217" i="3"/>
  <c r="X1217" i="3"/>
  <c r="W1217" i="3"/>
  <c r="AZ1216" i="3"/>
  <c r="AP1216" i="3"/>
  <c r="AI1216" i="3"/>
  <c r="AF1216" i="3"/>
  <c r="AE1216" i="3"/>
  <c r="AW1216" i="3" s="1"/>
  <c r="AA1216" i="3"/>
  <c r="Z1216" i="3"/>
  <c r="Y1216" i="3"/>
  <c r="X1216" i="3"/>
  <c r="W1216" i="3"/>
  <c r="AZ1215" i="3"/>
  <c r="AP1215" i="3"/>
  <c r="AI1215" i="3"/>
  <c r="AF1215" i="3"/>
  <c r="AE1215" i="3"/>
  <c r="AW1215" i="3" s="1"/>
  <c r="AA1215" i="3"/>
  <c r="Z1215" i="3"/>
  <c r="Y1215" i="3"/>
  <c r="X1215" i="3"/>
  <c r="W1215" i="3"/>
  <c r="AZ1214" i="3"/>
  <c r="AP1214" i="3"/>
  <c r="AI1214" i="3"/>
  <c r="AF1214" i="3"/>
  <c r="AE1214" i="3"/>
  <c r="AA1214" i="3"/>
  <c r="Z1214" i="3"/>
  <c r="Y1214" i="3"/>
  <c r="X1214" i="3"/>
  <c r="W1214" i="3"/>
  <c r="AZ1213" i="3"/>
  <c r="AP1213" i="3"/>
  <c r="AI1213" i="3"/>
  <c r="AF1213" i="3"/>
  <c r="AE1213" i="3"/>
  <c r="AV1213" i="3" s="1"/>
  <c r="AA1213" i="3"/>
  <c r="Z1213" i="3"/>
  <c r="Y1213" i="3"/>
  <c r="X1213" i="3"/>
  <c r="W1213" i="3"/>
  <c r="AZ1212" i="3"/>
  <c r="AP1212" i="3"/>
  <c r="AI1212" i="3"/>
  <c r="AF1212" i="3"/>
  <c r="AE1212" i="3"/>
  <c r="AW1212" i="3" s="1"/>
  <c r="AA1212" i="3"/>
  <c r="Z1212" i="3"/>
  <c r="Y1212" i="3"/>
  <c r="X1212" i="3"/>
  <c r="W1212" i="3"/>
  <c r="AZ1211" i="3"/>
  <c r="AP1211" i="3"/>
  <c r="AI1211" i="3"/>
  <c r="AF1211" i="3"/>
  <c r="AE1211" i="3"/>
  <c r="AW1211" i="3" s="1"/>
  <c r="AA1211" i="3"/>
  <c r="Z1211" i="3"/>
  <c r="Y1211" i="3"/>
  <c r="X1211" i="3"/>
  <c r="W1211" i="3"/>
  <c r="AZ1210" i="3"/>
  <c r="AP1210" i="3"/>
  <c r="AI1210" i="3"/>
  <c r="AF1210" i="3"/>
  <c r="AE1210" i="3"/>
  <c r="AW1210" i="3" s="1"/>
  <c r="AA1210" i="3"/>
  <c r="Z1210" i="3"/>
  <c r="Y1210" i="3"/>
  <c r="X1210" i="3"/>
  <c r="W1210" i="3"/>
  <c r="AZ1209" i="3"/>
  <c r="AP1209" i="3"/>
  <c r="AI1209" i="3"/>
  <c r="AF1209" i="3"/>
  <c r="AE1209" i="3"/>
  <c r="AW1209" i="3" s="1"/>
  <c r="AA1209" i="3"/>
  <c r="Z1209" i="3"/>
  <c r="Y1209" i="3"/>
  <c r="X1209" i="3"/>
  <c r="W1209" i="3"/>
  <c r="AZ1208" i="3"/>
  <c r="AP1208" i="3"/>
  <c r="AI1208" i="3"/>
  <c r="AF1208" i="3"/>
  <c r="AE1208" i="3"/>
  <c r="AW1208" i="3" s="1"/>
  <c r="AA1208" i="3"/>
  <c r="Z1208" i="3"/>
  <c r="Y1208" i="3"/>
  <c r="X1208" i="3"/>
  <c r="W1208" i="3"/>
  <c r="AZ1207" i="3"/>
  <c r="AP1207" i="3"/>
  <c r="AI1207" i="3"/>
  <c r="AF1207" i="3"/>
  <c r="AE1207" i="3"/>
  <c r="AV1207" i="3" s="1"/>
  <c r="AA1207" i="3"/>
  <c r="Z1207" i="3"/>
  <c r="Y1207" i="3"/>
  <c r="X1207" i="3"/>
  <c r="W1207" i="3"/>
  <c r="AZ1206" i="3"/>
  <c r="AP1206" i="3"/>
  <c r="AI1206" i="3"/>
  <c r="AF1206" i="3"/>
  <c r="AE1206" i="3"/>
  <c r="AA1206" i="3"/>
  <c r="Z1206" i="3"/>
  <c r="Y1206" i="3"/>
  <c r="X1206" i="3"/>
  <c r="W1206" i="3"/>
  <c r="AZ1205" i="3"/>
  <c r="AP1205" i="3"/>
  <c r="AI1205" i="3"/>
  <c r="AF1205" i="3"/>
  <c r="AE1205" i="3"/>
  <c r="AV1205" i="3" s="1"/>
  <c r="AA1205" i="3"/>
  <c r="Z1205" i="3"/>
  <c r="Y1205" i="3"/>
  <c r="X1205" i="3"/>
  <c r="W1205" i="3"/>
  <c r="AZ1204" i="3"/>
  <c r="AP1204" i="3"/>
  <c r="AI1204" i="3"/>
  <c r="AF1204" i="3"/>
  <c r="AE1204" i="3"/>
  <c r="AW1204" i="3" s="1"/>
  <c r="AA1204" i="3"/>
  <c r="Z1204" i="3"/>
  <c r="Y1204" i="3"/>
  <c r="X1204" i="3"/>
  <c r="W1204" i="3"/>
  <c r="AZ1203" i="3"/>
  <c r="AP1203" i="3"/>
  <c r="AI1203" i="3"/>
  <c r="AF1203" i="3"/>
  <c r="AE1203" i="3"/>
  <c r="AW1203" i="3" s="1"/>
  <c r="AA1203" i="3"/>
  <c r="Z1203" i="3"/>
  <c r="Y1203" i="3"/>
  <c r="X1203" i="3"/>
  <c r="W1203" i="3"/>
  <c r="AZ1202" i="3"/>
  <c r="AP1202" i="3"/>
  <c r="AI1202" i="3"/>
  <c r="AF1202" i="3"/>
  <c r="AE1202" i="3"/>
  <c r="AW1202" i="3" s="1"/>
  <c r="AA1202" i="3"/>
  <c r="Z1202" i="3"/>
  <c r="Y1202" i="3"/>
  <c r="X1202" i="3"/>
  <c r="W1202" i="3"/>
  <c r="AZ1201" i="3"/>
  <c r="AP1201" i="3"/>
  <c r="AI1201" i="3"/>
  <c r="AF1201" i="3"/>
  <c r="AE1201" i="3"/>
  <c r="AW1201" i="3" s="1"/>
  <c r="AA1201" i="3"/>
  <c r="Z1201" i="3"/>
  <c r="Y1201" i="3"/>
  <c r="X1201" i="3"/>
  <c r="W1201" i="3"/>
  <c r="AZ1200" i="3"/>
  <c r="AP1200" i="3"/>
  <c r="AI1200" i="3"/>
  <c r="AF1200" i="3"/>
  <c r="AE1200" i="3"/>
  <c r="AW1200" i="3" s="1"/>
  <c r="AA1200" i="3"/>
  <c r="Z1200" i="3"/>
  <c r="Y1200" i="3"/>
  <c r="X1200" i="3"/>
  <c r="W1200" i="3"/>
  <c r="AZ1199" i="3"/>
  <c r="AP1199" i="3"/>
  <c r="AI1199" i="3"/>
  <c r="AF1199" i="3"/>
  <c r="AE1199" i="3"/>
  <c r="AV1199" i="3" s="1"/>
  <c r="AA1199" i="3"/>
  <c r="Z1199" i="3"/>
  <c r="Y1199" i="3"/>
  <c r="X1199" i="3"/>
  <c r="W1199" i="3"/>
  <c r="AZ1198" i="3"/>
  <c r="AP1198" i="3"/>
  <c r="AI1198" i="3"/>
  <c r="AF1198" i="3"/>
  <c r="AE1198" i="3"/>
  <c r="AA1198" i="3"/>
  <c r="Z1198" i="3"/>
  <c r="Y1198" i="3"/>
  <c r="X1198" i="3"/>
  <c r="W1198" i="3"/>
  <c r="AZ1197" i="3"/>
  <c r="AP1197" i="3"/>
  <c r="AI1197" i="3"/>
  <c r="AF1197" i="3"/>
  <c r="AE1197" i="3"/>
  <c r="AV1197" i="3" s="1"/>
  <c r="AA1197" i="3"/>
  <c r="Z1197" i="3"/>
  <c r="Y1197" i="3"/>
  <c r="X1197" i="3"/>
  <c r="W1197" i="3"/>
  <c r="AZ1196" i="3"/>
  <c r="AP1196" i="3"/>
  <c r="AI1196" i="3"/>
  <c r="AF1196" i="3"/>
  <c r="AE1196" i="3"/>
  <c r="AW1196" i="3" s="1"/>
  <c r="AA1196" i="3"/>
  <c r="Z1196" i="3"/>
  <c r="Y1196" i="3"/>
  <c r="X1196" i="3"/>
  <c r="W1196" i="3"/>
  <c r="AZ1195" i="3"/>
  <c r="AP1195" i="3"/>
  <c r="AI1195" i="3"/>
  <c r="AF1195" i="3"/>
  <c r="AE1195" i="3"/>
  <c r="AW1195" i="3" s="1"/>
  <c r="AA1195" i="3"/>
  <c r="Z1195" i="3"/>
  <c r="Y1195" i="3"/>
  <c r="X1195" i="3"/>
  <c r="W1195" i="3"/>
  <c r="AZ1194" i="3"/>
  <c r="AP1194" i="3"/>
  <c r="AI1194" i="3"/>
  <c r="AF1194" i="3"/>
  <c r="AE1194" i="3"/>
  <c r="AW1194" i="3" s="1"/>
  <c r="AA1194" i="3"/>
  <c r="Z1194" i="3"/>
  <c r="Y1194" i="3"/>
  <c r="X1194" i="3"/>
  <c r="W1194" i="3"/>
  <c r="AZ1193" i="3"/>
  <c r="AP1193" i="3"/>
  <c r="AI1193" i="3"/>
  <c r="AF1193" i="3"/>
  <c r="AE1193" i="3"/>
  <c r="AW1193" i="3" s="1"/>
  <c r="AA1193" i="3"/>
  <c r="Z1193" i="3"/>
  <c r="Y1193" i="3"/>
  <c r="X1193" i="3"/>
  <c r="W1193" i="3"/>
  <c r="AZ1192" i="3"/>
  <c r="AP1192" i="3"/>
  <c r="AI1192" i="3"/>
  <c r="AF1192" i="3"/>
  <c r="AE1192" i="3"/>
  <c r="AW1192" i="3" s="1"/>
  <c r="AA1192" i="3"/>
  <c r="Z1192" i="3"/>
  <c r="Y1192" i="3"/>
  <c r="X1192" i="3"/>
  <c r="W1192" i="3"/>
  <c r="AZ1191" i="3"/>
  <c r="AP1191" i="3"/>
  <c r="AI1191" i="3"/>
  <c r="AF1191" i="3"/>
  <c r="AE1191" i="3"/>
  <c r="AV1191" i="3" s="1"/>
  <c r="AA1191" i="3"/>
  <c r="Z1191" i="3"/>
  <c r="Y1191" i="3"/>
  <c r="X1191" i="3"/>
  <c r="W1191" i="3"/>
  <c r="AZ1190" i="3"/>
  <c r="AP1190" i="3"/>
  <c r="AI1190" i="3"/>
  <c r="AF1190" i="3"/>
  <c r="AE1190" i="3"/>
  <c r="AA1190" i="3"/>
  <c r="Z1190" i="3"/>
  <c r="Y1190" i="3"/>
  <c r="X1190" i="3"/>
  <c r="W1190" i="3"/>
  <c r="AZ1189" i="3"/>
  <c r="AP1189" i="3"/>
  <c r="AI1189" i="3"/>
  <c r="AF1189" i="3"/>
  <c r="AE1189" i="3"/>
  <c r="AV1189" i="3" s="1"/>
  <c r="AA1189" i="3"/>
  <c r="Z1189" i="3"/>
  <c r="Y1189" i="3"/>
  <c r="X1189" i="3"/>
  <c r="W1189" i="3"/>
  <c r="AZ1188" i="3"/>
  <c r="AP1188" i="3"/>
  <c r="AI1188" i="3"/>
  <c r="AF1188" i="3"/>
  <c r="AE1188" i="3"/>
  <c r="AW1188" i="3" s="1"/>
  <c r="AA1188" i="3"/>
  <c r="Z1188" i="3"/>
  <c r="Y1188" i="3"/>
  <c r="X1188" i="3"/>
  <c r="W1188" i="3"/>
  <c r="AZ1187" i="3"/>
  <c r="AP1187" i="3"/>
  <c r="AI1187" i="3"/>
  <c r="AF1187" i="3"/>
  <c r="AE1187" i="3"/>
  <c r="AW1187" i="3" s="1"/>
  <c r="AA1187" i="3"/>
  <c r="Z1187" i="3"/>
  <c r="Y1187" i="3"/>
  <c r="X1187" i="3"/>
  <c r="W1187" i="3"/>
  <c r="AZ1186" i="3"/>
  <c r="AP1186" i="3"/>
  <c r="AI1186" i="3"/>
  <c r="AF1186" i="3"/>
  <c r="AE1186" i="3"/>
  <c r="AV1186" i="3" s="1"/>
  <c r="AA1186" i="3"/>
  <c r="Z1186" i="3"/>
  <c r="Y1186" i="3"/>
  <c r="X1186" i="3"/>
  <c r="W1186" i="3"/>
  <c r="AZ1185" i="3"/>
  <c r="AP1185" i="3"/>
  <c r="AI1185" i="3"/>
  <c r="AF1185" i="3"/>
  <c r="AE1185" i="3"/>
  <c r="AW1185" i="3" s="1"/>
  <c r="AA1185" i="3"/>
  <c r="Z1185" i="3"/>
  <c r="Y1185" i="3"/>
  <c r="X1185" i="3"/>
  <c r="W1185" i="3"/>
  <c r="AZ1184" i="3"/>
  <c r="AP1184" i="3"/>
  <c r="AI1184" i="3"/>
  <c r="AF1184" i="3"/>
  <c r="AE1184" i="3"/>
  <c r="AW1184" i="3" s="1"/>
  <c r="AA1184" i="3"/>
  <c r="Z1184" i="3"/>
  <c r="Y1184" i="3"/>
  <c r="X1184" i="3"/>
  <c r="W1184" i="3"/>
  <c r="AZ1183" i="3"/>
  <c r="AP1183" i="3"/>
  <c r="AI1183" i="3"/>
  <c r="AF1183" i="3"/>
  <c r="AE1183" i="3"/>
  <c r="AW1183" i="3" s="1"/>
  <c r="AA1183" i="3"/>
  <c r="Z1183" i="3"/>
  <c r="Y1183" i="3"/>
  <c r="X1183" i="3"/>
  <c r="W1183" i="3"/>
  <c r="AZ1182" i="3"/>
  <c r="AP1182" i="3"/>
  <c r="AI1182" i="3"/>
  <c r="AF1182" i="3"/>
  <c r="AE1182" i="3"/>
  <c r="AA1182" i="3"/>
  <c r="Z1182" i="3"/>
  <c r="Y1182" i="3"/>
  <c r="X1182" i="3"/>
  <c r="W1182" i="3"/>
  <c r="AZ1181" i="3"/>
  <c r="AP1181" i="3"/>
  <c r="AI1181" i="3"/>
  <c r="AF1181" i="3"/>
  <c r="AE1181" i="3"/>
  <c r="AV1181" i="3" s="1"/>
  <c r="AA1181" i="3"/>
  <c r="Z1181" i="3"/>
  <c r="Y1181" i="3"/>
  <c r="X1181" i="3"/>
  <c r="W1181" i="3"/>
  <c r="AZ1180" i="3"/>
  <c r="AP1180" i="3"/>
  <c r="AI1180" i="3"/>
  <c r="AF1180" i="3"/>
  <c r="AE1180" i="3"/>
  <c r="AW1180" i="3" s="1"/>
  <c r="AA1180" i="3"/>
  <c r="Z1180" i="3"/>
  <c r="Y1180" i="3"/>
  <c r="X1180" i="3"/>
  <c r="W1180" i="3"/>
  <c r="AZ1179" i="3"/>
  <c r="AP1179" i="3"/>
  <c r="AI1179" i="3"/>
  <c r="AF1179" i="3"/>
  <c r="AE1179" i="3"/>
  <c r="AW1179" i="3" s="1"/>
  <c r="AA1179" i="3"/>
  <c r="Z1179" i="3"/>
  <c r="Y1179" i="3"/>
  <c r="X1179" i="3"/>
  <c r="W1179" i="3"/>
  <c r="AZ1178" i="3"/>
  <c r="AP1178" i="3"/>
  <c r="AI1178" i="3"/>
  <c r="AF1178" i="3"/>
  <c r="AE1178" i="3"/>
  <c r="AW1178" i="3" s="1"/>
  <c r="AA1178" i="3"/>
  <c r="Z1178" i="3"/>
  <c r="Y1178" i="3"/>
  <c r="X1178" i="3"/>
  <c r="W1178" i="3"/>
  <c r="AZ1177" i="3"/>
  <c r="AP1177" i="3"/>
  <c r="AI1177" i="3"/>
  <c r="AF1177" i="3"/>
  <c r="AE1177" i="3"/>
  <c r="AW1177" i="3" s="1"/>
  <c r="AA1177" i="3"/>
  <c r="Z1177" i="3"/>
  <c r="Y1177" i="3"/>
  <c r="X1177" i="3"/>
  <c r="W1177" i="3"/>
  <c r="AZ1176" i="3"/>
  <c r="AP1176" i="3"/>
  <c r="AI1176" i="3"/>
  <c r="AF1176" i="3"/>
  <c r="AE1176" i="3"/>
  <c r="AW1176" i="3" s="1"/>
  <c r="AA1176" i="3"/>
  <c r="Z1176" i="3"/>
  <c r="Y1176" i="3"/>
  <c r="X1176" i="3"/>
  <c r="W1176" i="3"/>
  <c r="AZ1175" i="3"/>
  <c r="AP1175" i="3"/>
  <c r="AI1175" i="3"/>
  <c r="AF1175" i="3"/>
  <c r="AE1175" i="3"/>
  <c r="AW1175" i="3" s="1"/>
  <c r="AA1175" i="3"/>
  <c r="Z1175" i="3"/>
  <c r="Y1175" i="3"/>
  <c r="X1175" i="3"/>
  <c r="W1175" i="3"/>
  <c r="AZ1174" i="3"/>
  <c r="AP1174" i="3"/>
  <c r="AI1174" i="3"/>
  <c r="AF1174" i="3"/>
  <c r="AE1174" i="3"/>
  <c r="AA1174" i="3"/>
  <c r="Z1174" i="3"/>
  <c r="Y1174" i="3"/>
  <c r="X1174" i="3"/>
  <c r="W1174" i="3"/>
  <c r="AZ1173" i="3"/>
  <c r="AP1173" i="3"/>
  <c r="AI1173" i="3"/>
  <c r="AF1173" i="3"/>
  <c r="AE1173" i="3"/>
  <c r="AV1173" i="3" s="1"/>
  <c r="AA1173" i="3"/>
  <c r="Z1173" i="3"/>
  <c r="Y1173" i="3"/>
  <c r="X1173" i="3"/>
  <c r="W1173" i="3"/>
  <c r="AZ1172" i="3"/>
  <c r="AP1172" i="3"/>
  <c r="AI1172" i="3"/>
  <c r="AF1172" i="3"/>
  <c r="AE1172" i="3"/>
  <c r="AW1172" i="3" s="1"/>
  <c r="AA1172" i="3"/>
  <c r="Z1172" i="3"/>
  <c r="Y1172" i="3"/>
  <c r="X1172" i="3"/>
  <c r="W1172" i="3"/>
  <c r="AZ1171" i="3"/>
  <c r="AP1171" i="3"/>
  <c r="AI1171" i="3"/>
  <c r="AF1171" i="3"/>
  <c r="AE1171" i="3"/>
  <c r="AW1171" i="3" s="1"/>
  <c r="AA1171" i="3"/>
  <c r="Z1171" i="3"/>
  <c r="Y1171" i="3"/>
  <c r="X1171" i="3"/>
  <c r="W1171" i="3"/>
  <c r="AZ1170" i="3"/>
  <c r="AP1170" i="3"/>
  <c r="AI1170" i="3"/>
  <c r="AF1170" i="3"/>
  <c r="AE1170" i="3"/>
  <c r="AW1170" i="3" s="1"/>
  <c r="AA1170" i="3"/>
  <c r="Z1170" i="3"/>
  <c r="Y1170" i="3"/>
  <c r="X1170" i="3"/>
  <c r="W1170" i="3"/>
  <c r="AZ1169" i="3"/>
  <c r="AP1169" i="3"/>
  <c r="AI1169" i="3"/>
  <c r="AF1169" i="3"/>
  <c r="AE1169" i="3"/>
  <c r="AW1169" i="3" s="1"/>
  <c r="AA1169" i="3"/>
  <c r="Z1169" i="3"/>
  <c r="Y1169" i="3"/>
  <c r="X1169" i="3"/>
  <c r="W1169" i="3"/>
  <c r="AZ1168" i="3"/>
  <c r="AP1168" i="3"/>
  <c r="AI1168" i="3"/>
  <c r="AF1168" i="3"/>
  <c r="AE1168" i="3"/>
  <c r="AW1168" i="3" s="1"/>
  <c r="AA1168" i="3"/>
  <c r="Z1168" i="3"/>
  <c r="Y1168" i="3"/>
  <c r="X1168" i="3"/>
  <c r="W1168" i="3"/>
  <c r="AZ1167" i="3"/>
  <c r="AP1167" i="3"/>
  <c r="AI1167" i="3"/>
  <c r="AF1167" i="3"/>
  <c r="AE1167" i="3"/>
  <c r="AW1167" i="3" s="1"/>
  <c r="AA1167" i="3"/>
  <c r="Z1167" i="3"/>
  <c r="Y1167" i="3"/>
  <c r="X1167" i="3"/>
  <c r="W1167" i="3"/>
  <c r="AZ1166" i="3"/>
  <c r="AP1166" i="3"/>
  <c r="AI1166" i="3"/>
  <c r="AF1166" i="3"/>
  <c r="AE1166" i="3"/>
  <c r="AA1166" i="3"/>
  <c r="Z1166" i="3"/>
  <c r="Y1166" i="3"/>
  <c r="X1166" i="3"/>
  <c r="W1166" i="3"/>
  <c r="AZ1165" i="3"/>
  <c r="AP1165" i="3"/>
  <c r="AI1165" i="3"/>
  <c r="AF1165" i="3"/>
  <c r="AE1165" i="3"/>
  <c r="AV1165" i="3" s="1"/>
  <c r="AA1165" i="3"/>
  <c r="Z1165" i="3"/>
  <c r="Y1165" i="3"/>
  <c r="X1165" i="3"/>
  <c r="W1165" i="3"/>
  <c r="AZ1164" i="3"/>
  <c r="AP1164" i="3"/>
  <c r="AI1164" i="3"/>
  <c r="AF1164" i="3"/>
  <c r="AE1164" i="3"/>
  <c r="AW1164" i="3" s="1"/>
  <c r="AA1164" i="3"/>
  <c r="Z1164" i="3"/>
  <c r="Y1164" i="3"/>
  <c r="X1164" i="3"/>
  <c r="W1164" i="3"/>
  <c r="AZ1163" i="3"/>
  <c r="AP1163" i="3"/>
  <c r="AI1163" i="3"/>
  <c r="AF1163" i="3"/>
  <c r="AE1163" i="3"/>
  <c r="AW1163" i="3" s="1"/>
  <c r="AA1163" i="3"/>
  <c r="Z1163" i="3"/>
  <c r="Y1163" i="3"/>
  <c r="X1163" i="3"/>
  <c r="W1163" i="3"/>
  <c r="AZ1162" i="3"/>
  <c r="AP1162" i="3"/>
  <c r="AI1162" i="3"/>
  <c r="AF1162" i="3"/>
  <c r="AE1162" i="3"/>
  <c r="AW1162" i="3" s="1"/>
  <c r="AA1162" i="3"/>
  <c r="Z1162" i="3"/>
  <c r="Y1162" i="3"/>
  <c r="X1162" i="3"/>
  <c r="W1162" i="3"/>
  <c r="AZ1161" i="3"/>
  <c r="AP1161" i="3"/>
  <c r="AI1161" i="3"/>
  <c r="AF1161" i="3"/>
  <c r="AE1161" i="3"/>
  <c r="AW1161" i="3" s="1"/>
  <c r="AA1161" i="3"/>
  <c r="Z1161" i="3"/>
  <c r="Y1161" i="3"/>
  <c r="X1161" i="3"/>
  <c r="W1161" i="3"/>
  <c r="AZ1160" i="3"/>
  <c r="AP1160" i="3"/>
  <c r="AI1160" i="3"/>
  <c r="AF1160" i="3"/>
  <c r="AE1160" i="3"/>
  <c r="AA1160" i="3"/>
  <c r="Z1160" i="3"/>
  <c r="Y1160" i="3"/>
  <c r="X1160" i="3"/>
  <c r="W1160" i="3"/>
  <c r="AZ1159" i="3"/>
  <c r="AP1159" i="3"/>
  <c r="AI1159" i="3"/>
  <c r="AF1159" i="3"/>
  <c r="AE1159" i="3"/>
  <c r="AW1159" i="3" s="1"/>
  <c r="AA1159" i="3"/>
  <c r="Z1159" i="3"/>
  <c r="Y1159" i="3"/>
  <c r="X1159" i="3"/>
  <c r="W1159" i="3"/>
  <c r="AZ1158" i="3"/>
  <c r="AP1158" i="3"/>
  <c r="AI1158" i="3"/>
  <c r="AF1158" i="3"/>
  <c r="AE1158" i="3"/>
  <c r="AA1158" i="3"/>
  <c r="Z1158" i="3"/>
  <c r="Y1158" i="3"/>
  <c r="X1158" i="3"/>
  <c r="W1158" i="3"/>
  <c r="AZ1157" i="3"/>
  <c r="AP1157" i="3"/>
  <c r="AI1157" i="3"/>
  <c r="AF1157" i="3"/>
  <c r="AE1157" i="3"/>
  <c r="AV1157" i="3" s="1"/>
  <c r="AA1157" i="3"/>
  <c r="Z1157" i="3"/>
  <c r="Y1157" i="3"/>
  <c r="X1157" i="3"/>
  <c r="W1157" i="3"/>
  <c r="AZ1156" i="3"/>
  <c r="AP1156" i="3"/>
  <c r="AI1156" i="3"/>
  <c r="AF1156" i="3"/>
  <c r="AE1156" i="3"/>
  <c r="AW1156" i="3" s="1"/>
  <c r="AA1156" i="3"/>
  <c r="Z1156" i="3"/>
  <c r="Y1156" i="3"/>
  <c r="X1156" i="3"/>
  <c r="W1156" i="3"/>
  <c r="AZ1155" i="3"/>
  <c r="AP1155" i="3"/>
  <c r="AI1155" i="3"/>
  <c r="AF1155" i="3"/>
  <c r="AE1155" i="3"/>
  <c r="AA1155" i="3"/>
  <c r="Z1155" i="3"/>
  <c r="Y1155" i="3"/>
  <c r="X1155" i="3"/>
  <c r="W1155" i="3"/>
  <c r="AZ1154" i="3"/>
  <c r="AP1154" i="3"/>
  <c r="AI1154" i="3"/>
  <c r="AF1154" i="3"/>
  <c r="AE1154" i="3"/>
  <c r="AA1154" i="3"/>
  <c r="Z1154" i="3"/>
  <c r="Y1154" i="3"/>
  <c r="X1154" i="3"/>
  <c r="W1154" i="3"/>
  <c r="AZ1153" i="3"/>
  <c r="AP1153" i="3"/>
  <c r="AI1153" i="3"/>
  <c r="AF1153" i="3"/>
  <c r="AE1153" i="3"/>
  <c r="AW1153" i="3" s="1"/>
  <c r="AA1153" i="3"/>
  <c r="Z1153" i="3"/>
  <c r="Y1153" i="3"/>
  <c r="X1153" i="3"/>
  <c r="W1153" i="3"/>
  <c r="AZ1152" i="3"/>
  <c r="AP1152" i="3"/>
  <c r="AI1152" i="3"/>
  <c r="AF1152" i="3"/>
  <c r="AE1152" i="3"/>
  <c r="AA1152" i="3"/>
  <c r="Z1152" i="3"/>
  <c r="Y1152" i="3"/>
  <c r="X1152" i="3"/>
  <c r="W1152" i="3"/>
  <c r="AZ1151" i="3"/>
  <c r="AP1151" i="3"/>
  <c r="AI1151" i="3"/>
  <c r="AF1151" i="3"/>
  <c r="AE1151" i="3"/>
  <c r="AA1151" i="3"/>
  <c r="Z1151" i="3"/>
  <c r="Y1151" i="3"/>
  <c r="X1151" i="3"/>
  <c r="W1151" i="3"/>
  <c r="AZ1150" i="3"/>
  <c r="AP1150" i="3"/>
  <c r="AI1150" i="3"/>
  <c r="AF1150" i="3"/>
  <c r="AE1150" i="3"/>
  <c r="AA1150" i="3"/>
  <c r="Z1150" i="3"/>
  <c r="Y1150" i="3"/>
  <c r="X1150" i="3"/>
  <c r="W1150" i="3"/>
  <c r="AZ1149" i="3"/>
  <c r="AP1149" i="3"/>
  <c r="AI1149" i="3"/>
  <c r="AF1149" i="3"/>
  <c r="AE1149" i="3"/>
  <c r="AA1149" i="3"/>
  <c r="Z1149" i="3"/>
  <c r="Y1149" i="3"/>
  <c r="X1149" i="3"/>
  <c r="W1149" i="3"/>
  <c r="AZ1148" i="3"/>
  <c r="AP1148" i="3"/>
  <c r="AI1148" i="3"/>
  <c r="AF1148" i="3"/>
  <c r="AE1148" i="3"/>
  <c r="AA1148" i="3"/>
  <c r="Z1148" i="3"/>
  <c r="Y1148" i="3"/>
  <c r="X1148" i="3"/>
  <c r="W1148" i="3"/>
  <c r="AZ1147" i="3"/>
  <c r="AP1147" i="3"/>
  <c r="AI1147" i="3"/>
  <c r="AF1147" i="3"/>
  <c r="AE1147" i="3"/>
  <c r="AA1147" i="3"/>
  <c r="Z1147" i="3"/>
  <c r="Y1147" i="3"/>
  <c r="X1147" i="3"/>
  <c r="W1147" i="3"/>
  <c r="AZ1146" i="3"/>
  <c r="AP1146" i="3"/>
  <c r="AI1146" i="3"/>
  <c r="AF1146" i="3"/>
  <c r="AE1146" i="3"/>
  <c r="AA1146" i="3"/>
  <c r="Z1146" i="3"/>
  <c r="Y1146" i="3"/>
  <c r="X1146" i="3"/>
  <c r="W1146" i="3"/>
  <c r="AZ1145" i="3"/>
  <c r="AP1145" i="3"/>
  <c r="AI1145" i="3"/>
  <c r="AF1145" i="3"/>
  <c r="AE1145" i="3"/>
  <c r="AA1145" i="3"/>
  <c r="Z1145" i="3"/>
  <c r="Y1145" i="3"/>
  <c r="X1145" i="3"/>
  <c r="W1145" i="3"/>
  <c r="AZ1144" i="3"/>
  <c r="AP1144" i="3"/>
  <c r="AI1144" i="3"/>
  <c r="AF1144" i="3"/>
  <c r="AE1144" i="3"/>
  <c r="AA1144" i="3"/>
  <c r="Z1144" i="3"/>
  <c r="Y1144" i="3"/>
  <c r="X1144" i="3"/>
  <c r="W1144" i="3"/>
  <c r="AZ1143" i="3"/>
  <c r="AP1143" i="3"/>
  <c r="AI1143" i="3"/>
  <c r="AF1143" i="3"/>
  <c r="AE1143" i="3"/>
  <c r="AA1143" i="3"/>
  <c r="Z1143" i="3"/>
  <c r="Y1143" i="3"/>
  <c r="X1143" i="3"/>
  <c r="W1143" i="3"/>
  <c r="AZ1142" i="3"/>
  <c r="AP1142" i="3"/>
  <c r="AI1142" i="3"/>
  <c r="AF1142" i="3"/>
  <c r="AE1142" i="3"/>
  <c r="AA1142" i="3"/>
  <c r="Z1142" i="3"/>
  <c r="Y1142" i="3"/>
  <c r="X1142" i="3"/>
  <c r="W1142" i="3"/>
  <c r="AZ1141" i="3"/>
  <c r="AP1141" i="3"/>
  <c r="AI1141" i="3"/>
  <c r="AF1141" i="3"/>
  <c r="AE1141" i="3"/>
  <c r="AV1141" i="3" s="1"/>
  <c r="AA1141" i="3"/>
  <c r="Z1141" i="3"/>
  <c r="Y1141" i="3"/>
  <c r="X1141" i="3"/>
  <c r="W1141" i="3"/>
  <c r="AZ1140" i="3"/>
  <c r="AP1140" i="3"/>
  <c r="AI1140" i="3"/>
  <c r="AF1140" i="3"/>
  <c r="AE1140" i="3"/>
  <c r="AA1140" i="3"/>
  <c r="Z1140" i="3"/>
  <c r="Y1140" i="3"/>
  <c r="X1140" i="3"/>
  <c r="W1140" i="3"/>
  <c r="AZ1139" i="3"/>
  <c r="AP1139" i="3"/>
  <c r="AI1139" i="3"/>
  <c r="AF1139" i="3"/>
  <c r="AE1139" i="3"/>
  <c r="AA1139" i="3"/>
  <c r="Z1139" i="3"/>
  <c r="Y1139" i="3"/>
  <c r="X1139" i="3"/>
  <c r="W1139" i="3"/>
  <c r="AZ1138" i="3"/>
  <c r="AP1138" i="3"/>
  <c r="AI1138" i="3"/>
  <c r="AF1138" i="3"/>
  <c r="AE1138" i="3"/>
  <c r="AV1138" i="3" s="1"/>
  <c r="AA1138" i="3"/>
  <c r="Z1138" i="3"/>
  <c r="Y1138" i="3"/>
  <c r="X1138" i="3"/>
  <c r="W1138" i="3"/>
  <c r="AZ1137" i="3"/>
  <c r="AP1137" i="3"/>
  <c r="AI1137" i="3"/>
  <c r="AF1137" i="3"/>
  <c r="AE1137" i="3"/>
  <c r="AA1137" i="3"/>
  <c r="Z1137" i="3"/>
  <c r="Y1137" i="3"/>
  <c r="X1137" i="3"/>
  <c r="W1137" i="3"/>
  <c r="AZ1136" i="3"/>
  <c r="AP1136" i="3"/>
  <c r="AI1136" i="3"/>
  <c r="AF1136" i="3"/>
  <c r="AE1136" i="3"/>
  <c r="AA1136" i="3"/>
  <c r="Z1136" i="3"/>
  <c r="Y1136" i="3"/>
  <c r="X1136" i="3"/>
  <c r="W1136" i="3"/>
  <c r="AZ1135" i="3"/>
  <c r="AP1135" i="3"/>
  <c r="AI1135" i="3"/>
  <c r="AF1135" i="3"/>
  <c r="AE1135" i="3"/>
  <c r="AA1135" i="3"/>
  <c r="Z1135" i="3"/>
  <c r="Y1135" i="3"/>
  <c r="X1135" i="3"/>
  <c r="W1135" i="3"/>
  <c r="AZ1134" i="3"/>
  <c r="AP1134" i="3"/>
  <c r="AI1134" i="3"/>
  <c r="AF1134" i="3"/>
  <c r="AE1134" i="3"/>
  <c r="AA1134" i="3"/>
  <c r="Z1134" i="3"/>
  <c r="Y1134" i="3"/>
  <c r="X1134" i="3"/>
  <c r="W1134" i="3"/>
  <c r="AZ1133" i="3"/>
  <c r="AP1133" i="3"/>
  <c r="AI1133" i="3"/>
  <c r="AF1133" i="3"/>
  <c r="AE1133" i="3"/>
  <c r="AV1133" i="3" s="1"/>
  <c r="AA1133" i="3"/>
  <c r="Z1133" i="3"/>
  <c r="Y1133" i="3"/>
  <c r="X1133" i="3"/>
  <c r="W1133" i="3"/>
  <c r="AZ1132" i="3"/>
  <c r="AP1132" i="3"/>
  <c r="AI1132" i="3"/>
  <c r="AF1132" i="3"/>
  <c r="AE1132" i="3"/>
  <c r="AA1132" i="3"/>
  <c r="Z1132" i="3"/>
  <c r="Y1132" i="3"/>
  <c r="X1132" i="3"/>
  <c r="W1132" i="3"/>
  <c r="AZ1131" i="3"/>
  <c r="AP1131" i="3"/>
  <c r="AI1131" i="3"/>
  <c r="AF1131" i="3"/>
  <c r="AE1131" i="3"/>
  <c r="AA1131" i="3"/>
  <c r="Z1131" i="3"/>
  <c r="Y1131" i="3"/>
  <c r="X1131" i="3"/>
  <c r="W1131" i="3"/>
  <c r="AZ1130" i="3"/>
  <c r="AP1130" i="3"/>
  <c r="AI1130" i="3"/>
  <c r="AF1130" i="3"/>
  <c r="AE1130" i="3"/>
  <c r="AA1130" i="3"/>
  <c r="Z1130" i="3"/>
  <c r="Y1130" i="3"/>
  <c r="X1130" i="3"/>
  <c r="W1130" i="3"/>
  <c r="AZ1129" i="3"/>
  <c r="AP1129" i="3"/>
  <c r="AI1129" i="3"/>
  <c r="AF1129" i="3"/>
  <c r="AE1129" i="3"/>
  <c r="AA1129" i="3"/>
  <c r="Z1129" i="3"/>
  <c r="Y1129" i="3"/>
  <c r="X1129" i="3"/>
  <c r="W1129" i="3"/>
  <c r="AZ1128" i="3"/>
  <c r="AP1128" i="3"/>
  <c r="AI1128" i="3"/>
  <c r="AF1128" i="3"/>
  <c r="AE1128" i="3"/>
  <c r="AA1128" i="3"/>
  <c r="Z1128" i="3"/>
  <c r="Y1128" i="3"/>
  <c r="X1128" i="3"/>
  <c r="W1128" i="3"/>
  <c r="AZ1127" i="3"/>
  <c r="AP1127" i="3"/>
  <c r="AI1127" i="3"/>
  <c r="AF1127" i="3"/>
  <c r="AE1127" i="3"/>
  <c r="AA1127" i="3"/>
  <c r="Z1127" i="3"/>
  <c r="Y1127" i="3"/>
  <c r="X1127" i="3"/>
  <c r="W1127" i="3"/>
  <c r="AZ1126" i="3"/>
  <c r="AP1126" i="3"/>
  <c r="AI1126" i="3"/>
  <c r="AF1126" i="3"/>
  <c r="AE1126" i="3"/>
  <c r="AA1126" i="3"/>
  <c r="Z1126" i="3"/>
  <c r="Y1126" i="3"/>
  <c r="X1126" i="3"/>
  <c r="W1126" i="3"/>
  <c r="AZ1125" i="3"/>
  <c r="AP1125" i="3"/>
  <c r="AI1125" i="3"/>
  <c r="AF1125" i="3"/>
  <c r="AE1125" i="3"/>
  <c r="AA1125" i="3"/>
  <c r="Z1125" i="3"/>
  <c r="Y1125" i="3"/>
  <c r="X1125" i="3"/>
  <c r="W1125" i="3"/>
  <c r="AZ1124" i="3"/>
  <c r="AP1124" i="3"/>
  <c r="AI1124" i="3"/>
  <c r="AF1124" i="3"/>
  <c r="AE1124" i="3"/>
  <c r="AA1124" i="3"/>
  <c r="Z1124" i="3"/>
  <c r="Y1124" i="3"/>
  <c r="X1124" i="3"/>
  <c r="W1124" i="3"/>
  <c r="AZ1123" i="3"/>
  <c r="AP1123" i="3"/>
  <c r="AI1123" i="3"/>
  <c r="AF1123" i="3"/>
  <c r="AE1123" i="3"/>
  <c r="AA1123" i="3"/>
  <c r="Z1123" i="3"/>
  <c r="Y1123" i="3"/>
  <c r="X1123" i="3"/>
  <c r="W1123" i="3"/>
  <c r="AZ1122" i="3"/>
  <c r="AP1122" i="3"/>
  <c r="AI1122" i="3"/>
  <c r="AF1122" i="3"/>
  <c r="AE1122" i="3"/>
  <c r="AA1122" i="3"/>
  <c r="Z1122" i="3"/>
  <c r="Y1122" i="3"/>
  <c r="X1122" i="3"/>
  <c r="W1122" i="3"/>
  <c r="AZ1121" i="3"/>
  <c r="AP1121" i="3"/>
  <c r="AI1121" i="3"/>
  <c r="AF1121" i="3"/>
  <c r="AE1121" i="3"/>
  <c r="AW1121" i="3" s="1"/>
  <c r="AA1121" i="3"/>
  <c r="Z1121" i="3"/>
  <c r="Y1121" i="3"/>
  <c r="X1121" i="3"/>
  <c r="W1121" i="3"/>
  <c r="AZ1120" i="3"/>
  <c r="AP1120" i="3"/>
  <c r="AI1120" i="3"/>
  <c r="AF1120" i="3"/>
  <c r="AE1120" i="3"/>
  <c r="AA1120" i="3"/>
  <c r="Z1120" i="3"/>
  <c r="Y1120" i="3"/>
  <c r="X1120" i="3"/>
  <c r="W1120" i="3"/>
  <c r="AZ1119" i="3"/>
  <c r="AP1119" i="3"/>
  <c r="AI1119" i="3"/>
  <c r="AF1119" i="3"/>
  <c r="AE1119" i="3"/>
  <c r="AW1119" i="3" s="1"/>
  <c r="AA1119" i="3"/>
  <c r="Z1119" i="3"/>
  <c r="Y1119" i="3"/>
  <c r="X1119" i="3"/>
  <c r="W1119" i="3"/>
  <c r="AZ1118" i="3"/>
  <c r="AP1118" i="3"/>
  <c r="AI1118" i="3"/>
  <c r="AF1118" i="3"/>
  <c r="AE1118" i="3"/>
  <c r="AA1118" i="3"/>
  <c r="Z1118" i="3"/>
  <c r="Y1118" i="3"/>
  <c r="X1118" i="3"/>
  <c r="W1118" i="3"/>
  <c r="AZ1117" i="3"/>
  <c r="AP1117" i="3"/>
  <c r="AI1117" i="3"/>
  <c r="AF1117" i="3"/>
  <c r="AE1117" i="3"/>
  <c r="AV1117" i="3" s="1"/>
  <c r="AA1117" i="3"/>
  <c r="Z1117" i="3"/>
  <c r="Y1117" i="3"/>
  <c r="X1117" i="3"/>
  <c r="W1117" i="3"/>
  <c r="AZ1116" i="3"/>
  <c r="AP1116" i="3"/>
  <c r="AI1116" i="3"/>
  <c r="AF1116" i="3"/>
  <c r="AE1116" i="3"/>
  <c r="AW1116" i="3" s="1"/>
  <c r="AA1116" i="3"/>
  <c r="Z1116" i="3"/>
  <c r="Y1116" i="3"/>
  <c r="X1116" i="3"/>
  <c r="W1116" i="3"/>
  <c r="AZ1115" i="3"/>
  <c r="AP1115" i="3"/>
  <c r="AI1115" i="3"/>
  <c r="AF1115" i="3"/>
  <c r="AE1115" i="3"/>
  <c r="AW1115" i="3" s="1"/>
  <c r="AA1115" i="3"/>
  <c r="Z1115" i="3"/>
  <c r="Y1115" i="3"/>
  <c r="X1115" i="3"/>
  <c r="W1115" i="3"/>
  <c r="AZ1114" i="3"/>
  <c r="AP1114" i="3"/>
  <c r="AI1114" i="3"/>
  <c r="AF1114" i="3"/>
  <c r="AE1114" i="3"/>
  <c r="AW1114" i="3" s="1"/>
  <c r="AA1114" i="3"/>
  <c r="Z1114" i="3"/>
  <c r="Y1114" i="3"/>
  <c r="X1114" i="3"/>
  <c r="W1114" i="3"/>
  <c r="AZ1113" i="3"/>
  <c r="AP1113" i="3"/>
  <c r="AI1113" i="3"/>
  <c r="AF1113" i="3"/>
  <c r="AE1113" i="3"/>
  <c r="AW1113" i="3" s="1"/>
  <c r="AA1113" i="3"/>
  <c r="Z1113" i="3"/>
  <c r="Y1113" i="3"/>
  <c r="X1113" i="3"/>
  <c r="W1113" i="3"/>
  <c r="AZ1112" i="3"/>
  <c r="AP1112" i="3"/>
  <c r="AI1112" i="3"/>
  <c r="AF1112" i="3"/>
  <c r="AE1112" i="3"/>
  <c r="AA1112" i="3"/>
  <c r="Z1112" i="3"/>
  <c r="Y1112" i="3"/>
  <c r="X1112" i="3"/>
  <c r="W1112" i="3"/>
  <c r="AZ1111" i="3"/>
  <c r="AP1111" i="3"/>
  <c r="AI1111" i="3"/>
  <c r="AF1111" i="3"/>
  <c r="AE1111" i="3"/>
  <c r="AW1111" i="3" s="1"/>
  <c r="AA1111" i="3"/>
  <c r="Z1111" i="3"/>
  <c r="Y1111" i="3"/>
  <c r="X1111" i="3"/>
  <c r="W1111" i="3"/>
  <c r="AZ1110" i="3"/>
  <c r="AP1110" i="3"/>
  <c r="AI1110" i="3"/>
  <c r="AF1110" i="3"/>
  <c r="AE1110" i="3"/>
  <c r="AA1110" i="3"/>
  <c r="Z1110" i="3"/>
  <c r="Y1110" i="3"/>
  <c r="X1110" i="3"/>
  <c r="W1110" i="3"/>
  <c r="AZ1109" i="3"/>
  <c r="AP1109" i="3"/>
  <c r="AI1109" i="3"/>
  <c r="AF1109" i="3"/>
  <c r="AE1109" i="3"/>
  <c r="AV1109" i="3" s="1"/>
  <c r="AA1109" i="3"/>
  <c r="Z1109" i="3"/>
  <c r="Y1109" i="3"/>
  <c r="X1109" i="3"/>
  <c r="W1109" i="3"/>
  <c r="AZ1108" i="3"/>
  <c r="AP1108" i="3"/>
  <c r="AI1108" i="3"/>
  <c r="AF1108" i="3"/>
  <c r="AE1108" i="3"/>
  <c r="AV1108" i="3" s="1"/>
  <c r="AA1108" i="3"/>
  <c r="Z1108" i="3"/>
  <c r="Y1108" i="3"/>
  <c r="X1108" i="3"/>
  <c r="W1108" i="3"/>
  <c r="AZ1107" i="3"/>
  <c r="AP1107" i="3"/>
  <c r="AI1107" i="3"/>
  <c r="AF1107" i="3"/>
  <c r="AE1107" i="3"/>
  <c r="AW1107" i="3" s="1"/>
  <c r="AA1107" i="3"/>
  <c r="Z1107" i="3"/>
  <c r="Y1107" i="3"/>
  <c r="X1107" i="3"/>
  <c r="W1107" i="3"/>
  <c r="AZ1106" i="3"/>
  <c r="AP1106" i="3"/>
  <c r="AI1106" i="3"/>
  <c r="AF1106" i="3"/>
  <c r="AE1106" i="3"/>
  <c r="AA1106" i="3"/>
  <c r="Z1106" i="3"/>
  <c r="Y1106" i="3"/>
  <c r="X1106" i="3"/>
  <c r="W1106" i="3"/>
  <c r="AZ1105" i="3"/>
  <c r="AP1105" i="3"/>
  <c r="AI1105" i="3"/>
  <c r="AF1105" i="3"/>
  <c r="AE1105" i="3"/>
  <c r="AW1105" i="3" s="1"/>
  <c r="AA1105" i="3"/>
  <c r="Z1105" i="3"/>
  <c r="Y1105" i="3"/>
  <c r="X1105" i="3"/>
  <c r="W1105" i="3"/>
  <c r="AZ1104" i="3"/>
  <c r="AP1104" i="3"/>
  <c r="AI1104" i="3"/>
  <c r="AF1104" i="3"/>
  <c r="AE1104" i="3"/>
  <c r="AA1104" i="3"/>
  <c r="Z1104" i="3"/>
  <c r="Y1104" i="3"/>
  <c r="X1104" i="3"/>
  <c r="W1104" i="3"/>
  <c r="AZ1103" i="3"/>
  <c r="AP1103" i="3"/>
  <c r="AI1103" i="3"/>
  <c r="AF1103" i="3"/>
  <c r="AE1103" i="3"/>
  <c r="AA1103" i="3"/>
  <c r="Z1103" i="3"/>
  <c r="Y1103" i="3"/>
  <c r="X1103" i="3"/>
  <c r="W1103" i="3"/>
  <c r="AZ1102" i="3"/>
  <c r="AP1102" i="3"/>
  <c r="AI1102" i="3"/>
  <c r="AF1102" i="3"/>
  <c r="AE1102" i="3"/>
  <c r="AW1102" i="3" s="1"/>
  <c r="AA1102" i="3"/>
  <c r="Z1102" i="3"/>
  <c r="Y1102" i="3"/>
  <c r="X1102" i="3"/>
  <c r="W1102" i="3"/>
  <c r="AZ1101" i="3"/>
  <c r="AP1101" i="3"/>
  <c r="AI1101" i="3"/>
  <c r="AF1101" i="3"/>
  <c r="AE1101" i="3"/>
  <c r="AA1101" i="3"/>
  <c r="Z1101" i="3"/>
  <c r="Y1101" i="3"/>
  <c r="X1101" i="3"/>
  <c r="W1101" i="3"/>
  <c r="AZ1100" i="3"/>
  <c r="AP1100" i="3"/>
  <c r="AI1100" i="3"/>
  <c r="AF1100" i="3"/>
  <c r="AE1100" i="3"/>
  <c r="AW1100" i="3" s="1"/>
  <c r="AA1100" i="3"/>
  <c r="Z1100" i="3"/>
  <c r="Y1100" i="3"/>
  <c r="X1100" i="3"/>
  <c r="W1100" i="3"/>
  <c r="AZ1099" i="3"/>
  <c r="AP1099" i="3"/>
  <c r="AI1099" i="3"/>
  <c r="AF1099" i="3"/>
  <c r="AE1099" i="3"/>
  <c r="AW1099" i="3" s="1"/>
  <c r="AA1099" i="3"/>
  <c r="Z1099" i="3"/>
  <c r="Y1099" i="3"/>
  <c r="X1099" i="3"/>
  <c r="W1099" i="3"/>
  <c r="AZ1098" i="3"/>
  <c r="AP1098" i="3"/>
  <c r="AI1098" i="3"/>
  <c r="AF1098" i="3"/>
  <c r="AE1098" i="3"/>
  <c r="AA1098" i="3"/>
  <c r="Z1098" i="3"/>
  <c r="Y1098" i="3"/>
  <c r="X1098" i="3"/>
  <c r="W1098" i="3"/>
  <c r="AZ1097" i="3"/>
  <c r="AP1097" i="3"/>
  <c r="AI1097" i="3"/>
  <c r="AF1097" i="3"/>
  <c r="AE1097" i="3"/>
  <c r="AW1097" i="3" s="1"/>
  <c r="AA1097" i="3"/>
  <c r="Z1097" i="3"/>
  <c r="Y1097" i="3"/>
  <c r="X1097" i="3"/>
  <c r="W1097" i="3"/>
  <c r="AZ1096" i="3"/>
  <c r="AP1096" i="3"/>
  <c r="AI1096" i="3"/>
  <c r="AF1096" i="3"/>
  <c r="AE1096" i="3"/>
  <c r="AV1096" i="3" s="1"/>
  <c r="AA1096" i="3"/>
  <c r="Z1096" i="3"/>
  <c r="Y1096" i="3"/>
  <c r="X1096" i="3"/>
  <c r="W1096" i="3"/>
  <c r="AZ1095" i="3"/>
  <c r="AP1095" i="3"/>
  <c r="AI1095" i="3"/>
  <c r="AF1095" i="3"/>
  <c r="AE1095" i="3"/>
  <c r="AA1095" i="3"/>
  <c r="Z1095" i="3"/>
  <c r="Y1095" i="3"/>
  <c r="X1095" i="3"/>
  <c r="W1095" i="3"/>
  <c r="AZ1094" i="3"/>
  <c r="AP1094" i="3"/>
  <c r="AI1094" i="3"/>
  <c r="AF1094" i="3"/>
  <c r="AE1094" i="3"/>
  <c r="AW1094" i="3" s="1"/>
  <c r="AA1094" i="3"/>
  <c r="Z1094" i="3"/>
  <c r="Y1094" i="3"/>
  <c r="X1094" i="3"/>
  <c r="W1094" i="3"/>
  <c r="AZ1093" i="3"/>
  <c r="AP1093" i="3"/>
  <c r="AI1093" i="3"/>
  <c r="AF1093" i="3"/>
  <c r="AE1093" i="3"/>
  <c r="AV1093" i="3" s="1"/>
  <c r="AA1093" i="3"/>
  <c r="Z1093" i="3"/>
  <c r="Y1093" i="3"/>
  <c r="X1093" i="3"/>
  <c r="W1093" i="3"/>
  <c r="AZ1092" i="3"/>
  <c r="AP1092" i="3"/>
  <c r="AI1092" i="3"/>
  <c r="AF1092" i="3"/>
  <c r="AE1092" i="3"/>
  <c r="AW1092" i="3" s="1"/>
  <c r="AA1092" i="3"/>
  <c r="Z1092" i="3"/>
  <c r="Y1092" i="3"/>
  <c r="X1092" i="3"/>
  <c r="W1092" i="3"/>
  <c r="AZ1091" i="3"/>
  <c r="AP1091" i="3"/>
  <c r="AI1091" i="3"/>
  <c r="AF1091" i="3"/>
  <c r="AE1091" i="3"/>
  <c r="AV1091" i="3" s="1"/>
  <c r="AA1091" i="3"/>
  <c r="Z1091" i="3"/>
  <c r="Y1091" i="3"/>
  <c r="X1091" i="3"/>
  <c r="W1091" i="3"/>
  <c r="AZ1090" i="3"/>
  <c r="AP1090" i="3"/>
  <c r="AI1090" i="3"/>
  <c r="AF1090" i="3"/>
  <c r="AE1090" i="3"/>
  <c r="AA1090" i="3"/>
  <c r="Z1090" i="3"/>
  <c r="Y1090" i="3"/>
  <c r="X1090" i="3"/>
  <c r="W1090" i="3"/>
  <c r="AZ1089" i="3"/>
  <c r="AP1089" i="3"/>
  <c r="AI1089" i="3"/>
  <c r="AF1089" i="3"/>
  <c r="AE1089" i="3"/>
  <c r="AW1089" i="3" s="1"/>
  <c r="AA1089" i="3"/>
  <c r="Z1089" i="3"/>
  <c r="Y1089" i="3"/>
  <c r="X1089" i="3"/>
  <c r="W1089" i="3"/>
  <c r="AZ1088" i="3"/>
  <c r="AP1088" i="3"/>
  <c r="AI1088" i="3"/>
  <c r="AF1088" i="3"/>
  <c r="AE1088" i="3"/>
  <c r="AV1088" i="3" s="1"/>
  <c r="AA1088" i="3"/>
  <c r="Z1088" i="3"/>
  <c r="Y1088" i="3"/>
  <c r="X1088" i="3"/>
  <c r="W1088" i="3"/>
  <c r="AZ1087" i="3"/>
  <c r="AP1087" i="3"/>
  <c r="AI1087" i="3"/>
  <c r="AF1087" i="3"/>
  <c r="AE1087" i="3"/>
  <c r="AA1087" i="3"/>
  <c r="Z1087" i="3"/>
  <c r="Y1087" i="3"/>
  <c r="X1087" i="3"/>
  <c r="W1087" i="3"/>
  <c r="AZ1086" i="3"/>
  <c r="AP1086" i="3"/>
  <c r="AI1086" i="3"/>
  <c r="AF1086" i="3"/>
  <c r="AE1086" i="3"/>
  <c r="AW1086" i="3" s="1"/>
  <c r="AA1086" i="3"/>
  <c r="Z1086" i="3"/>
  <c r="Y1086" i="3"/>
  <c r="X1086" i="3"/>
  <c r="W1086" i="3"/>
  <c r="AZ1085" i="3"/>
  <c r="AP1085" i="3"/>
  <c r="AI1085" i="3"/>
  <c r="AF1085" i="3"/>
  <c r="AE1085" i="3"/>
  <c r="AV1085" i="3" s="1"/>
  <c r="AA1085" i="3"/>
  <c r="Z1085" i="3"/>
  <c r="Y1085" i="3"/>
  <c r="X1085" i="3"/>
  <c r="W1085" i="3"/>
  <c r="AZ1084" i="3"/>
  <c r="AP1084" i="3"/>
  <c r="AI1084" i="3"/>
  <c r="AF1084" i="3"/>
  <c r="AE1084" i="3"/>
  <c r="AW1084" i="3" s="1"/>
  <c r="AA1084" i="3"/>
  <c r="Z1084" i="3"/>
  <c r="Y1084" i="3"/>
  <c r="X1084" i="3"/>
  <c r="W1084" i="3"/>
  <c r="AZ1083" i="3"/>
  <c r="AP1083" i="3"/>
  <c r="AI1083" i="3"/>
  <c r="AF1083" i="3"/>
  <c r="AE1083" i="3"/>
  <c r="AW1083" i="3" s="1"/>
  <c r="AA1083" i="3"/>
  <c r="Z1083" i="3"/>
  <c r="Y1083" i="3"/>
  <c r="X1083" i="3"/>
  <c r="W1083" i="3"/>
  <c r="AZ1082" i="3"/>
  <c r="AP1082" i="3"/>
  <c r="AI1082" i="3"/>
  <c r="AF1082" i="3"/>
  <c r="AE1082" i="3"/>
  <c r="AV1082" i="3" s="1"/>
  <c r="AA1082" i="3"/>
  <c r="Z1082" i="3"/>
  <c r="Y1082" i="3"/>
  <c r="X1082" i="3"/>
  <c r="W1082" i="3"/>
  <c r="AZ1081" i="3"/>
  <c r="AP1081" i="3"/>
  <c r="AI1081" i="3"/>
  <c r="AF1081" i="3"/>
  <c r="AE1081" i="3"/>
  <c r="AW1081" i="3" s="1"/>
  <c r="AA1081" i="3"/>
  <c r="Z1081" i="3"/>
  <c r="Y1081" i="3"/>
  <c r="X1081" i="3"/>
  <c r="W1081" i="3"/>
  <c r="AZ1080" i="3"/>
  <c r="AP1080" i="3"/>
  <c r="AI1080" i="3"/>
  <c r="AF1080" i="3"/>
  <c r="AE1080" i="3"/>
  <c r="AW1080" i="3" s="1"/>
  <c r="AA1080" i="3"/>
  <c r="Z1080" i="3"/>
  <c r="Y1080" i="3"/>
  <c r="X1080" i="3"/>
  <c r="W1080" i="3"/>
  <c r="AZ1079" i="3"/>
  <c r="AP1079" i="3"/>
  <c r="AI1079" i="3"/>
  <c r="AF1079" i="3"/>
  <c r="AE1079" i="3"/>
  <c r="AA1079" i="3"/>
  <c r="Z1079" i="3"/>
  <c r="Y1079" i="3"/>
  <c r="X1079" i="3"/>
  <c r="W1079" i="3"/>
  <c r="AZ1078" i="3"/>
  <c r="AP1078" i="3"/>
  <c r="AI1078" i="3"/>
  <c r="AF1078" i="3"/>
  <c r="AE1078" i="3"/>
  <c r="AW1078" i="3" s="1"/>
  <c r="AA1078" i="3"/>
  <c r="Z1078" i="3"/>
  <c r="Y1078" i="3"/>
  <c r="X1078" i="3"/>
  <c r="W1078" i="3"/>
  <c r="AZ1077" i="3"/>
  <c r="AP1077" i="3"/>
  <c r="AI1077" i="3"/>
  <c r="AF1077" i="3"/>
  <c r="AE1077" i="3"/>
  <c r="AW1077" i="3" s="1"/>
  <c r="AA1077" i="3"/>
  <c r="Z1077" i="3"/>
  <c r="Y1077" i="3"/>
  <c r="X1077" i="3"/>
  <c r="W1077" i="3"/>
  <c r="AZ1076" i="3"/>
  <c r="AP1076" i="3"/>
  <c r="AI1076" i="3"/>
  <c r="AF1076" i="3"/>
  <c r="AE1076" i="3"/>
  <c r="AW1076" i="3" s="1"/>
  <c r="AA1076" i="3"/>
  <c r="Z1076" i="3"/>
  <c r="Y1076" i="3"/>
  <c r="X1076" i="3"/>
  <c r="W1076" i="3"/>
  <c r="AZ1075" i="3"/>
  <c r="AP1075" i="3"/>
  <c r="AI1075" i="3"/>
  <c r="AF1075" i="3"/>
  <c r="AE1075" i="3"/>
  <c r="AV1075" i="3" s="1"/>
  <c r="AA1075" i="3"/>
  <c r="Z1075" i="3"/>
  <c r="Y1075" i="3"/>
  <c r="X1075" i="3"/>
  <c r="W1075" i="3"/>
  <c r="AZ1074" i="3"/>
  <c r="AP1074" i="3"/>
  <c r="AI1074" i="3"/>
  <c r="AF1074" i="3"/>
  <c r="AE1074" i="3"/>
  <c r="AV1074" i="3" s="1"/>
  <c r="AA1074" i="3"/>
  <c r="Z1074" i="3"/>
  <c r="Y1074" i="3"/>
  <c r="X1074" i="3"/>
  <c r="W1074" i="3"/>
  <c r="AZ1073" i="3"/>
  <c r="AP1073" i="3"/>
  <c r="AI1073" i="3"/>
  <c r="AF1073" i="3"/>
  <c r="AE1073" i="3"/>
  <c r="AW1073" i="3" s="1"/>
  <c r="AA1073" i="3"/>
  <c r="Z1073" i="3"/>
  <c r="Y1073" i="3"/>
  <c r="X1073" i="3"/>
  <c r="W1073" i="3"/>
  <c r="AZ1072" i="3"/>
  <c r="AP1072" i="3"/>
  <c r="AI1072" i="3"/>
  <c r="AF1072" i="3"/>
  <c r="AE1072" i="3"/>
  <c r="AW1072" i="3" s="1"/>
  <c r="AA1072" i="3"/>
  <c r="Z1072" i="3"/>
  <c r="Y1072" i="3"/>
  <c r="X1072" i="3"/>
  <c r="W1072" i="3"/>
  <c r="AZ1071" i="3"/>
  <c r="AP1071" i="3"/>
  <c r="AI1071" i="3"/>
  <c r="AF1071" i="3"/>
  <c r="AE1071" i="3"/>
  <c r="AA1071" i="3"/>
  <c r="Z1071" i="3"/>
  <c r="Y1071" i="3"/>
  <c r="X1071" i="3"/>
  <c r="W1071" i="3"/>
  <c r="AZ1070" i="3"/>
  <c r="AP1070" i="3"/>
  <c r="AI1070" i="3"/>
  <c r="AF1070" i="3"/>
  <c r="AE1070" i="3"/>
  <c r="AW1070" i="3" s="1"/>
  <c r="AA1070" i="3"/>
  <c r="Z1070" i="3"/>
  <c r="Y1070" i="3"/>
  <c r="X1070" i="3"/>
  <c r="W1070" i="3"/>
  <c r="AZ1069" i="3"/>
  <c r="AP1069" i="3"/>
  <c r="AI1069" i="3"/>
  <c r="AF1069" i="3"/>
  <c r="AE1069" i="3"/>
  <c r="AW1069" i="3" s="1"/>
  <c r="AA1069" i="3"/>
  <c r="Z1069" i="3"/>
  <c r="Y1069" i="3"/>
  <c r="X1069" i="3"/>
  <c r="W1069" i="3"/>
  <c r="AZ1068" i="3"/>
  <c r="AP1068" i="3"/>
  <c r="AI1068" i="3"/>
  <c r="AF1068" i="3"/>
  <c r="AE1068" i="3"/>
  <c r="AW1068" i="3" s="1"/>
  <c r="AA1068" i="3"/>
  <c r="Z1068" i="3"/>
  <c r="Y1068" i="3"/>
  <c r="X1068" i="3"/>
  <c r="W1068" i="3"/>
  <c r="AZ1067" i="3"/>
  <c r="AP1067" i="3"/>
  <c r="AI1067" i="3"/>
  <c r="AF1067" i="3"/>
  <c r="AE1067" i="3"/>
  <c r="AA1067" i="3"/>
  <c r="Z1067" i="3"/>
  <c r="Y1067" i="3"/>
  <c r="X1067" i="3"/>
  <c r="W1067" i="3"/>
  <c r="AZ1066" i="3"/>
  <c r="AP1066" i="3"/>
  <c r="AI1066" i="3"/>
  <c r="AF1066" i="3"/>
  <c r="AE1066" i="3"/>
  <c r="AV1066" i="3" s="1"/>
  <c r="AA1066" i="3"/>
  <c r="Z1066" i="3"/>
  <c r="Y1066" i="3"/>
  <c r="X1066" i="3"/>
  <c r="W1066" i="3"/>
  <c r="AZ1065" i="3"/>
  <c r="AP1065" i="3"/>
  <c r="AI1065" i="3"/>
  <c r="AF1065" i="3"/>
  <c r="AE1065" i="3"/>
  <c r="AW1065" i="3" s="1"/>
  <c r="AA1065" i="3"/>
  <c r="Z1065" i="3"/>
  <c r="Y1065" i="3"/>
  <c r="X1065" i="3"/>
  <c r="W1065" i="3"/>
  <c r="AZ1064" i="3"/>
  <c r="AP1064" i="3"/>
  <c r="AI1064" i="3"/>
  <c r="AF1064" i="3"/>
  <c r="AE1064" i="3"/>
  <c r="AW1064" i="3" s="1"/>
  <c r="AA1064" i="3"/>
  <c r="Z1064" i="3"/>
  <c r="Y1064" i="3"/>
  <c r="X1064" i="3"/>
  <c r="W1064" i="3"/>
  <c r="AZ1063" i="3"/>
  <c r="AP1063" i="3"/>
  <c r="AI1063" i="3"/>
  <c r="AF1063" i="3"/>
  <c r="AE1063" i="3"/>
  <c r="AA1063" i="3"/>
  <c r="Z1063" i="3"/>
  <c r="Y1063" i="3"/>
  <c r="X1063" i="3"/>
  <c r="W1063" i="3"/>
  <c r="AZ1062" i="3"/>
  <c r="AP1062" i="3"/>
  <c r="AI1062" i="3"/>
  <c r="AF1062" i="3"/>
  <c r="AE1062" i="3"/>
  <c r="AW1062" i="3" s="1"/>
  <c r="AA1062" i="3"/>
  <c r="Z1062" i="3"/>
  <c r="Y1062" i="3"/>
  <c r="X1062" i="3"/>
  <c r="W1062" i="3"/>
  <c r="AZ1061" i="3"/>
  <c r="AP1061" i="3"/>
  <c r="AI1061" i="3"/>
  <c r="AF1061" i="3"/>
  <c r="AE1061" i="3"/>
  <c r="AW1061" i="3" s="1"/>
  <c r="AA1061" i="3"/>
  <c r="Z1061" i="3"/>
  <c r="Y1061" i="3"/>
  <c r="X1061" i="3"/>
  <c r="W1061" i="3"/>
  <c r="AZ1060" i="3"/>
  <c r="AP1060" i="3"/>
  <c r="AI1060" i="3"/>
  <c r="AF1060" i="3"/>
  <c r="AE1060" i="3"/>
  <c r="AW1060" i="3" s="1"/>
  <c r="AA1060" i="3"/>
  <c r="Z1060" i="3"/>
  <c r="Y1060" i="3"/>
  <c r="X1060" i="3"/>
  <c r="W1060" i="3"/>
  <c r="AZ1059" i="3"/>
  <c r="AP1059" i="3"/>
  <c r="AI1059" i="3"/>
  <c r="AF1059" i="3"/>
  <c r="AE1059" i="3"/>
  <c r="AA1059" i="3"/>
  <c r="Z1059" i="3"/>
  <c r="Y1059" i="3"/>
  <c r="X1059" i="3"/>
  <c r="W1059" i="3"/>
  <c r="AZ1058" i="3"/>
  <c r="AP1058" i="3"/>
  <c r="AI1058" i="3"/>
  <c r="AF1058" i="3"/>
  <c r="AE1058" i="3"/>
  <c r="AV1058" i="3" s="1"/>
  <c r="AA1058" i="3"/>
  <c r="Z1058" i="3"/>
  <c r="Y1058" i="3"/>
  <c r="X1058" i="3"/>
  <c r="W1058" i="3"/>
  <c r="AZ1057" i="3"/>
  <c r="AP1057" i="3"/>
  <c r="AI1057" i="3"/>
  <c r="AF1057" i="3"/>
  <c r="AE1057" i="3"/>
  <c r="AW1057" i="3" s="1"/>
  <c r="AA1057" i="3"/>
  <c r="Z1057" i="3"/>
  <c r="Y1057" i="3"/>
  <c r="X1057" i="3"/>
  <c r="W1057" i="3"/>
  <c r="AZ1056" i="3"/>
  <c r="AP1056" i="3"/>
  <c r="AI1056" i="3"/>
  <c r="AF1056" i="3"/>
  <c r="AE1056" i="3"/>
  <c r="AA1056" i="3"/>
  <c r="Z1056" i="3"/>
  <c r="Y1056" i="3"/>
  <c r="X1056" i="3"/>
  <c r="W1056" i="3"/>
  <c r="AZ1055" i="3"/>
  <c r="AP1055" i="3"/>
  <c r="AI1055" i="3"/>
  <c r="AF1055" i="3"/>
  <c r="AE1055" i="3"/>
  <c r="AA1055" i="3"/>
  <c r="Z1055" i="3"/>
  <c r="Y1055" i="3"/>
  <c r="X1055" i="3"/>
  <c r="W1055" i="3"/>
  <c r="AZ1054" i="3"/>
  <c r="AP1054" i="3"/>
  <c r="AI1054" i="3"/>
  <c r="AF1054" i="3"/>
  <c r="AE1054" i="3"/>
  <c r="AW1054" i="3" s="1"/>
  <c r="AA1054" i="3"/>
  <c r="Z1054" i="3"/>
  <c r="Y1054" i="3"/>
  <c r="X1054" i="3"/>
  <c r="W1054" i="3"/>
  <c r="AZ1053" i="3"/>
  <c r="AP1053" i="3"/>
  <c r="AI1053" i="3"/>
  <c r="AF1053" i="3"/>
  <c r="AE1053" i="3"/>
  <c r="AA1053" i="3"/>
  <c r="Z1053" i="3"/>
  <c r="Y1053" i="3"/>
  <c r="X1053" i="3"/>
  <c r="W1053" i="3"/>
  <c r="AZ1052" i="3"/>
  <c r="AP1052" i="3"/>
  <c r="AI1052" i="3"/>
  <c r="AF1052" i="3"/>
  <c r="AE1052" i="3"/>
  <c r="AW1052" i="3" s="1"/>
  <c r="AA1052" i="3"/>
  <c r="Z1052" i="3"/>
  <c r="Y1052" i="3"/>
  <c r="X1052" i="3"/>
  <c r="W1052" i="3"/>
  <c r="AZ1051" i="3"/>
  <c r="AP1051" i="3"/>
  <c r="AI1051" i="3"/>
  <c r="AF1051" i="3"/>
  <c r="AE1051" i="3"/>
  <c r="AA1051" i="3"/>
  <c r="Z1051" i="3"/>
  <c r="Y1051" i="3"/>
  <c r="X1051" i="3"/>
  <c r="W1051" i="3"/>
  <c r="AZ1050" i="3"/>
  <c r="AP1050" i="3"/>
  <c r="AI1050" i="3"/>
  <c r="AF1050" i="3"/>
  <c r="AE1050" i="3"/>
  <c r="AV1050" i="3" s="1"/>
  <c r="AA1050" i="3"/>
  <c r="Z1050" i="3"/>
  <c r="Y1050" i="3"/>
  <c r="X1050" i="3"/>
  <c r="W1050" i="3"/>
  <c r="AZ1049" i="3"/>
  <c r="AP1049" i="3"/>
  <c r="AI1049" i="3"/>
  <c r="AF1049" i="3"/>
  <c r="AE1049" i="3"/>
  <c r="AW1049" i="3" s="1"/>
  <c r="AA1049" i="3"/>
  <c r="Z1049" i="3"/>
  <c r="Y1049" i="3"/>
  <c r="X1049" i="3"/>
  <c r="W1049" i="3"/>
  <c r="AZ1048" i="3"/>
  <c r="AP1048" i="3"/>
  <c r="AI1048" i="3"/>
  <c r="AF1048" i="3"/>
  <c r="AE1048" i="3"/>
  <c r="AA1048" i="3"/>
  <c r="Z1048" i="3"/>
  <c r="Y1048" i="3"/>
  <c r="X1048" i="3"/>
  <c r="W1048" i="3"/>
  <c r="AZ1047" i="3"/>
  <c r="AP1047" i="3"/>
  <c r="AI1047" i="3"/>
  <c r="AF1047" i="3"/>
  <c r="AE1047" i="3"/>
  <c r="AA1047" i="3"/>
  <c r="Z1047" i="3"/>
  <c r="Y1047" i="3"/>
  <c r="X1047" i="3"/>
  <c r="W1047" i="3"/>
  <c r="AZ1046" i="3"/>
  <c r="AP1046" i="3"/>
  <c r="AI1046" i="3"/>
  <c r="AF1046" i="3"/>
  <c r="AE1046" i="3"/>
  <c r="AW1046" i="3" s="1"/>
  <c r="AA1046" i="3"/>
  <c r="Z1046" i="3"/>
  <c r="Y1046" i="3"/>
  <c r="X1046" i="3"/>
  <c r="W1046" i="3"/>
  <c r="AZ1045" i="3"/>
  <c r="AP1045" i="3"/>
  <c r="AI1045" i="3"/>
  <c r="AF1045" i="3"/>
  <c r="AE1045" i="3"/>
  <c r="AA1045" i="3"/>
  <c r="Z1045" i="3"/>
  <c r="Y1045" i="3"/>
  <c r="X1045" i="3"/>
  <c r="W1045" i="3"/>
  <c r="AZ1044" i="3"/>
  <c r="AP1044" i="3"/>
  <c r="AI1044" i="3"/>
  <c r="AF1044" i="3"/>
  <c r="AE1044" i="3"/>
  <c r="AW1044" i="3" s="1"/>
  <c r="AA1044" i="3"/>
  <c r="Z1044" i="3"/>
  <c r="Y1044" i="3"/>
  <c r="X1044" i="3"/>
  <c r="W1044" i="3"/>
  <c r="AZ1043" i="3"/>
  <c r="AP1043" i="3"/>
  <c r="AI1043" i="3"/>
  <c r="AF1043" i="3"/>
  <c r="AE1043" i="3"/>
  <c r="AV1043" i="3" s="1"/>
  <c r="AA1043" i="3"/>
  <c r="Z1043" i="3"/>
  <c r="Y1043" i="3"/>
  <c r="X1043" i="3"/>
  <c r="W1043" i="3"/>
  <c r="AZ1042" i="3"/>
  <c r="AP1042" i="3"/>
  <c r="AI1042" i="3"/>
  <c r="AF1042" i="3"/>
  <c r="AE1042" i="3"/>
  <c r="AA1042" i="3"/>
  <c r="Z1042" i="3"/>
  <c r="Y1042" i="3"/>
  <c r="X1042" i="3"/>
  <c r="W1042" i="3"/>
  <c r="AZ1041" i="3"/>
  <c r="AP1041" i="3"/>
  <c r="AI1041" i="3"/>
  <c r="AF1041" i="3"/>
  <c r="AE1041" i="3"/>
  <c r="AW1041" i="3" s="1"/>
  <c r="AA1041" i="3"/>
  <c r="Z1041" i="3"/>
  <c r="Y1041" i="3"/>
  <c r="X1041" i="3"/>
  <c r="W1041" i="3"/>
  <c r="AZ1040" i="3"/>
  <c r="AP1040" i="3"/>
  <c r="AI1040" i="3"/>
  <c r="AF1040" i="3"/>
  <c r="AE1040" i="3"/>
  <c r="AA1040" i="3"/>
  <c r="Z1040" i="3"/>
  <c r="Y1040" i="3"/>
  <c r="X1040" i="3"/>
  <c r="W1040" i="3"/>
  <c r="AZ1039" i="3"/>
  <c r="AP1039" i="3"/>
  <c r="AI1039" i="3"/>
  <c r="AF1039" i="3"/>
  <c r="AE1039" i="3"/>
  <c r="AW1039" i="3" s="1"/>
  <c r="AA1039" i="3"/>
  <c r="Z1039" i="3"/>
  <c r="Y1039" i="3"/>
  <c r="X1039" i="3"/>
  <c r="W1039" i="3"/>
  <c r="AZ1038" i="3"/>
  <c r="AP1038" i="3"/>
  <c r="AI1038" i="3"/>
  <c r="AF1038" i="3"/>
  <c r="AE1038" i="3"/>
  <c r="AA1038" i="3"/>
  <c r="Z1038" i="3"/>
  <c r="Y1038" i="3"/>
  <c r="X1038" i="3"/>
  <c r="W1038" i="3"/>
  <c r="AZ1037" i="3"/>
  <c r="AP1037" i="3"/>
  <c r="AI1037" i="3"/>
  <c r="AF1037" i="3"/>
  <c r="AE1037" i="3"/>
  <c r="AA1037" i="3"/>
  <c r="Z1037" i="3"/>
  <c r="Y1037" i="3"/>
  <c r="X1037" i="3"/>
  <c r="W1037" i="3"/>
  <c r="AZ1036" i="3"/>
  <c r="AP1036" i="3"/>
  <c r="AI1036" i="3"/>
  <c r="AF1036" i="3"/>
  <c r="AE1036" i="3"/>
  <c r="AW1036" i="3" s="1"/>
  <c r="AA1036" i="3"/>
  <c r="Z1036" i="3"/>
  <c r="Y1036" i="3"/>
  <c r="X1036" i="3"/>
  <c r="W1036" i="3"/>
  <c r="AZ1035" i="3"/>
  <c r="AP1035" i="3"/>
  <c r="AI1035" i="3"/>
  <c r="AF1035" i="3"/>
  <c r="AE1035" i="3"/>
  <c r="AW1035" i="3" s="1"/>
  <c r="AA1035" i="3"/>
  <c r="Z1035" i="3"/>
  <c r="Y1035" i="3"/>
  <c r="X1035" i="3"/>
  <c r="W1035" i="3"/>
  <c r="AZ1034" i="3"/>
  <c r="AP1034" i="3"/>
  <c r="AI1034" i="3"/>
  <c r="AF1034" i="3"/>
  <c r="AE1034" i="3"/>
  <c r="AA1034" i="3"/>
  <c r="Z1034" i="3"/>
  <c r="Y1034" i="3"/>
  <c r="X1034" i="3"/>
  <c r="W1034" i="3"/>
  <c r="AZ1033" i="3"/>
  <c r="AP1033" i="3"/>
  <c r="AI1033" i="3"/>
  <c r="AF1033" i="3"/>
  <c r="AE1033" i="3"/>
  <c r="AW1033" i="3" s="1"/>
  <c r="AA1033" i="3"/>
  <c r="Z1033" i="3"/>
  <c r="Y1033" i="3"/>
  <c r="X1033" i="3"/>
  <c r="W1033" i="3"/>
  <c r="AZ1032" i="3"/>
  <c r="AP1032" i="3"/>
  <c r="AI1032" i="3"/>
  <c r="AF1032" i="3"/>
  <c r="AE1032" i="3"/>
  <c r="AW1032" i="3" s="1"/>
  <c r="AA1032" i="3"/>
  <c r="Z1032" i="3"/>
  <c r="Y1032" i="3"/>
  <c r="X1032" i="3"/>
  <c r="W1032" i="3"/>
  <c r="AZ1031" i="3"/>
  <c r="AP1031" i="3"/>
  <c r="AI1031" i="3"/>
  <c r="AF1031" i="3"/>
  <c r="AE1031" i="3"/>
  <c r="AA1031" i="3"/>
  <c r="Z1031" i="3"/>
  <c r="Y1031" i="3"/>
  <c r="X1031" i="3"/>
  <c r="W1031" i="3"/>
  <c r="AZ1030" i="3"/>
  <c r="AP1030" i="3"/>
  <c r="AI1030" i="3"/>
  <c r="AF1030" i="3"/>
  <c r="AE1030" i="3"/>
  <c r="AA1030" i="3"/>
  <c r="Z1030" i="3"/>
  <c r="Y1030" i="3"/>
  <c r="X1030" i="3"/>
  <c r="W1030" i="3"/>
  <c r="AZ1029" i="3"/>
  <c r="AP1029" i="3"/>
  <c r="AI1029" i="3"/>
  <c r="AF1029" i="3"/>
  <c r="AE1029" i="3"/>
  <c r="AV1029" i="3" s="1"/>
  <c r="AA1029" i="3"/>
  <c r="Z1029" i="3"/>
  <c r="Y1029" i="3"/>
  <c r="X1029" i="3"/>
  <c r="W1029" i="3"/>
  <c r="AZ1028" i="3"/>
  <c r="AP1028" i="3"/>
  <c r="AI1028" i="3"/>
  <c r="AF1028" i="3"/>
  <c r="AE1028" i="3"/>
  <c r="AW1028" i="3" s="1"/>
  <c r="AA1028" i="3"/>
  <c r="Z1028" i="3"/>
  <c r="Y1028" i="3"/>
  <c r="X1028" i="3"/>
  <c r="W1028" i="3"/>
  <c r="AZ1027" i="3"/>
  <c r="AP1027" i="3"/>
  <c r="AI1027" i="3"/>
  <c r="AF1027" i="3"/>
  <c r="AE1027" i="3"/>
  <c r="AV1027" i="3" s="1"/>
  <c r="AA1027" i="3"/>
  <c r="Z1027" i="3"/>
  <c r="Y1027" i="3"/>
  <c r="X1027" i="3"/>
  <c r="W1027" i="3"/>
  <c r="AZ1026" i="3"/>
  <c r="AP1026" i="3"/>
  <c r="AI1026" i="3"/>
  <c r="AF1026" i="3"/>
  <c r="AE1026" i="3"/>
  <c r="AV1026" i="3" s="1"/>
  <c r="AA1026" i="3"/>
  <c r="Z1026" i="3"/>
  <c r="Y1026" i="3"/>
  <c r="X1026" i="3"/>
  <c r="W1026" i="3"/>
  <c r="AZ1025" i="3"/>
  <c r="AP1025" i="3"/>
  <c r="AI1025" i="3"/>
  <c r="AF1025" i="3"/>
  <c r="AE1025" i="3"/>
  <c r="AA1025" i="3"/>
  <c r="Z1025" i="3"/>
  <c r="Y1025" i="3"/>
  <c r="X1025" i="3"/>
  <c r="W1025" i="3"/>
  <c r="AZ1024" i="3"/>
  <c r="AP1024" i="3"/>
  <c r="AI1024" i="3"/>
  <c r="AF1024" i="3"/>
  <c r="AE1024" i="3"/>
  <c r="AV1024" i="3" s="1"/>
  <c r="AA1024" i="3"/>
  <c r="Z1024" i="3"/>
  <c r="Y1024" i="3"/>
  <c r="X1024" i="3"/>
  <c r="W1024" i="3"/>
  <c r="AZ1023" i="3"/>
  <c r="AP1023" i="3"/>
  <c r="AI1023" i="3"/>
  <c r="AF1023" i="3"/>
  <c r="AE1023" i="3"/>
  <c r="AA1023" i="3"/>
  <c r="Z1023" i="3"/>
  <c r="Y1023" i="3"/>
  <c r="X1023" i="3"/>
  <c r="W1023" i="3"/>
  <c r="AZ1022" i="3"/>
  <c r="AP1022" i="3"/>
  <c r="AI1022" i="3"/>
  <c r="AF1022" i="3"/>
  <c r="AE1022" i="3"/>
  <c r="AA1022" i="3"/>
  <c r="Z1022" i="3"/>
  <c r="Y1022" i="3"/>
  <c r="X1022" i="3"/>
  <c r="W1022" i="3"/>
  <c r="AZ1021" i="3"/>
  <c r="AP1021" i="3"/>
  <c r="AI1021" i="3"/>
  <c r="AF1021" i="3"/>
  <c r="AE1021" i="3"/>
  <c r="AA1021" i="3"/>
  <c r="Z1021" i="3"/>
  <c r="Y1021" i="3"/>
  <c r="X1021" i="3"/>
  <c r="W1021" i="3"/>
  <c r="AZ1020" i="3"/>
  <c r="AP1020" i="3"/>
  <c r="AI1020" i="3"/>
  <c r="AF1020" i="3"/>
  <c r="AE1020" i="3"/>
  <c r="AW1020" i="3" s="1"/>
  <c r="AA1020" i="3"/>
  <c r="Z1020" i="3"/>
  <c r="Y1020" i="3"/>
  <c r="X1020" i="3"/>
  <c r="W1020" i="3"/>
  <c r="AZ1019" i="3"/>
  <c r="AP1019" i="3"/>
  <c r="AI1019" i="3"/>
  <c r="AF1019" i="3"/>
  <c r="AE1019" i="3"/>
  <c r="AA1019" i="3"/>
  <c r="Z1019" i="3"/>
  <c r="Y1019" i="3"/>
  <c r="X1019" i="3"/>
  <c r="W1019" i="3"/>
  <c r="AZ1018" i="3"/>
  <c r="AP1018" i="3"/>
  <c r="AI1018" i="3"/>
  <c r="AF1018" i="3"/>
  <c r="AE1018" i="3"/>
  <c r="AA1018" i="3"/>
  <c r="Z1018" i="3"/>
  <c r="Y1018" i="3"/>
  <c r="X1018" i="3"/>
  <c r="W1018" i="3"/>
  <c r="AZ1017" i="3"/>
  <c r="AP1017" i="3"/>
  <c r="AI1017" i="3"/>
  <c r="AF1017" i="3"/>
  <c r="AE1017" i="3"/>
  <c r="AA1017" i="3"/>
  <c r="Z1017" i="3"/>
  <c r="Y1017" i="3"/>
  <c r="X1017" i="3"/>
  <c r="W1017" i="3"/>
  <c r="AZ1016" i="3"/>
  <c r="AP1016" i="3"/>
  <c r="AI1016" i="3"/>
  <c r="AF1016" i="3"/>
  <c r="AE1016" i="3"/>
  <c r="AA1016" i="3"/>
  <c r="Z1016" i="3"/>
  <c r="Y1016" i="3"/>
  <c r="X1016" i="3"/>
  <c r="W1016" i="3"/>
  <c r="AZ1015" i="3"/>
  <c r="AP1015" i="3"/>
  <c r="AI1015" i="3"/>
  <c r="AF1015" i="3"/>
  <c r="AE1015" i="3"/>
  <c r="AA1015" i="3"/>
  <c r="Z1015" i="3"/>
  <c r="Y1015" i="3"/>
  <c r="X1015" i="3"/>
  <c r="W1015" i="3"/>
  <c r="AZ1014" i="3"/>
  <c r="AP1014" i="3"/>
  <c r="AI1014" i="3"/>
  <c r="AF1014" i="3"/>
  <c r="AE1014" i="3"/>
  <c r="AV1014" i="3" s="1"/>
  <c r="AA1014" i="3"/>
  <c r="Z1014" i="3"/>
  <c r="Y1014" i="3"/>
  <c r="X1014" i="3"/>
  <c r="W1014" i="3"/>
  <c r="AZ1013" i="3"/>
  <c r="AP1013" i="3"/>
  <c r="AI1013" i="3"/>
  <c r="AF1013" i="3"/>
  <c r="AE1013" i="3"/>
  <c r="AW1013" i="3" s="1"/>
  <c r="AA1013" i="3"/>
  <c r="Z1013" i="3"/>
  <c r="Y1013" i="3"/>
  <c r="X1013" i="3"/>
  <c r="W1013" i="3"/>
  <c r="AZ1012" i="3"/>
  <c r="AP1012" i="3"/>
  <c r="AI1012" i="3"/>
  <c r="AF1012" i="3"/>
  <c r="AE1012" i="3"/>
  <c r="AA1012" i="3"/>
  <c r="Z1012" i="3"/>
  <c r="Y1012" i="3"/>
  <c r="X1012" i="3"/>
  <c r="W1012" i="3"/>
  <c r="AZ1011" i="3"/>
  <c r="AP1011" i="3"/>
  <c r="AI1011" i="3"/>
  <c r="AF1011" i="3"/>
  <c r="AE1011" i="3"/>
  <c r="AA1011" i="3"/>
  <c r="Z1011" i="3"/>
  <c r="Y1011" i="3"/>
  <c r="X1011" i="3"/>
  <c r="W1011" i="3"/>
  <c r="AZ1010" i="3"/>
  <c r="AP1010" i="3"/>
  <c r="AI1010" i="3"/>
  <c r="AF1010" i="3"/>
  <c r="AE1010" i="3"/>
  <c r="AV1010" i="3" s="1"/>
  <c r="AA1010" i="3"/>
  <c r="Z1010" i="3"/>
  <c r="Y1010" i="3"/>
  <c r="X1010" i="3"/>
  <c r="W1010" i="3"/>
  <c r="AZ1009" i="3"/>
  <c r="AP1009" i="3"/>
  <c r="AI1009" i="3"/>
  <c r="AF1009" i="3"/>
  <c r="AE1009" i="3"/>
  <c r="AA1009" i="3"/>
  <c r="Z1009" i="3"/>
  <c r="Y1009" i="3"/>
  <c r="X1009" i="3"/>
  <c r="W1009" i="3"/>
  <c r="AZ1008" i="3"/>
  <c r="AP1008" i="3"/>
  <c r="AI1008" i="3"/>
  <c r="AF1008" i="3"/>
  <c r="AE1008" i="3"/>
  <c r="AA1008" i="3"/>
  <c r="Z1008" i="3"/>
  <c r="Y1008" i="3"/>
  <c r="X1008" i="3"/>
  <c r="W1008" i="3"/>
  <c r="AZ1007" i="3"/>
  <c r="AP1007" i="3"/>
  <c r="AI1007" i="3"/>
  <c r="AF1007" i="3"/>
  <c r="AE1007" i="3"/>
  <c r="AW1007" i="3" s="1"/>
  <c r="AA1007" i="3"/>
  <c r="Z1007" i="3"/>
  <c r="Y1007" i="3"/>
  <c r="X1007" i="3"/>
  <c r="W1007" i="3"/>
  <c r="AZ1006" i="3"/>
  <c r="AP1006" i="3"/>
  <c r="AI1006" i="3"/>
  <c r="AF1006" i="3"/>
  <c r="AE1006" i="3"/>
  <c r="AA1006" i="3"/>
  <c r="Z1006" i="3"/>
  <c r="Y1006" i="3"/>
  <c r="X1006" i="3"/>
  <c r="W1006" i="3"/>
  <c r="AZ1005" i="3"/>
  <c r="AP1005" i="3"/>
  <c r="AI1005" i="3"/>
  <c r="AF1005" i="3"/>
  <c r="AE1005" i="3"/>
  <c r="AA1005" i="3"/>
  <c r="Z1005" i="3"/>
  <c r="Y1005" i="3"/>
  <c r="X1005" i="3"/>
  <c r="W1005" i="3"/>
  <c r="AZ1004" i="3"/>
  <c r="AP1004" i="3"/>
  <c r="AI1004" i="3"/>
  <c r="AF1004" i="3"/>
  <c r="AE1004" i="3"/>
  <c r="AA1004" i="3"/>
  <c r="Z1004" i="3"/>
  <c r="Y1004" i="3"/>
  <c r="X1004" i="3"/>
  <c r="W1004" i="3"/>
  <c r="AZ1003" i="3"/>
  <c r="AP1003" i="3"/>
  <c r="AI1003" i="3"/>
  <c r="AF1003" i="3"/>
  <c r="AE1003" i="3"/>
  <c r="AW1003" i="3" s="1"/>
  <c r="AA1003" i="3"/>
  <c r="Z1003" i="3"/>
  <c r="Y1003" i="3"/>
  <c r="X1003" i="3"/>
  <c r="W1003" i="3"/>
  <c r="AZ1002" i="3"/>
  <c r="AP1002" i="3"/>
  <c r="AI1002" i="3"/>
  <c r="AF1002" i="3"/>
  <c r="AE1002" i="3"/>
  <c r="AA1002" i="3"/>
  <c r="Z1002" i="3"/>
  <c r="Y1002" i="3"/>
  <c r="X1002" i="3"/>
  <c r="W1002" i="3"/>
  <c r="AZ1001" i="3"/>
  <c r="AP1001" i="3"/>
  <c r="AI1001" i="3"/>
  <c r="AF1001" i="3"/>
  <c r="AE1001" i="3"/>
  <c r="AA1001" i="3"/>
  <c r="Z1001" i="3"/>
  <c r="Y1001" i="3"/>
  <c r="X1001" i="3"/>
  <c r="W1001" i="3"/>
  <c r="AZ1000" i="3"/>
  <c r="AP1000" i="3"/>
  <c r="AI1000" i="3"/>
  <c r="AF1000" i="3"/>
  <c r="AE1000" i="3"/>
  <c r="AA1000" i="3"/>
  <c r="Z1000" i="3"/>
  <c r="Y1000" i="3"/>
  <c r="X1000" i="3"/>
  <c r="W1000" i="3"/>
  <c r="AZ999" i="3"/>
  <c r="AP999" i="3"/>
  <c r="AI999" i="3"/>
  <c r="AF999" i="3"/>
  <c r="AE999" i="3"/>
  <c r="AA999" i="3"/>
  <c r="Z999" i="3"/>
  <c r="Y999" i="3"/>
  <c r="X999" i="3"/>
  <c r="W999" i="3"/>
  <c r="AZ998" i="3"/>
  <c r="AP998" i="3"/>
  <c r="AI998" i="3"/>
  <c r="AF998" i="3"/>
  <c r="AE998" i="3"/>
  <c r="AA998" i="3"/>
  <c r="Z998" i="3"/>
  <c r="Y998" i="3"/>
  <c r="X998" i="3"/>
  <c r="W998" i="3"/>
  <c r="AZ997" i="3"/>
  <c r="AP997" i="3"/>
  <c r="AI997" i="3"/>
  <c r="AF997" i="3"/>
  <c r="AE997" i="3"/>
  <c r="AV997" i="3" s="1"/>
  <c r="AA997" i="3"/>
  <c r="Z997" i="3"/>
  <c r="Y997" i="3"/>
  <c r="X997" i="3"/>
  <c r="W997" i="3"/>
  <c r="AZ996" i="3"/>
  <c r="AP996" i="3"/>
  <c r="AI996" i="3"/>
  <c r="AF996" i="3"/>
  <c r="AE996" i="3"/>
  <c r="AA996" i="3"/>
  <c r="Z996" i="3"/>
  <c r="Y996" i="3"/>
  <c r="X996" i="3"/>
  <c r="W996" i="3"/>
  <c r="AZ995" i="3"/>
  <c r="AP995" i="3"/>
  <c r="AI995" i="3"/>
  <c r="AF995" i="3"/>
  <c r="AE995" i="3"/>
  <c r="AW995" i="3" s="1"/>
  <c r="AA995" i="3"/>
  <c r="Z995" i="3"/>
  <c r="Y995" i="3"/>
  <c r="X995" i="3"/>
  <c r="W995" i="3"/>
  <c r="AZ994" i="3"/>
  <c r="AP994" i="3"/>
  <c r="AI994" i="3"/>
  <c r="AF994" i="3"/>
  <c r="AE994" i="3"/>
  <c r="AA994" i="3"/>
  <c r="Z994" i="3"/>
  <c r="Y994" i="3"/>
  <c r="X994" i="3"/>
  <c r="W994" i="3"/>
  <c r="AZ993" i="3"/>
  <c r="AP993" i="3"/>
  <c r="AI993" i="3"/>
  <c r="AF993" i="3"/>
  <c r="AE993" i="3"/>
  <c r="AA993" i="3"/>
  <c r="Z993" i="3"/>
  <c r="Y993" i="3"/>
  <c r="X993" i="3"/>
  <c r="W993" i="3"/>
  <c r="AZ992" i="3"/>
  <c r="AP992" i="3"/>
  <c r="AI992" i="3"/>
  <c r="AF992" i="3"/>
  <c r="AE992" i="3"/>
  <c r="AV992" i="3" s="1"/>
  <c r="AA992" i="3"/>
  <c r="Z992" i="3"/>
  <c r="Y992" i="3"/>
  <c r="X992" i="3"/>
  <c r="W992" i="3"/>
  <c r="AZ991" i="3"/>
  <c r="AP991" i="3"/>
  <c r="AI991" i="3"/>
  <c r="AF991" i="3"/>
  <c r="AE991" i="3"/>
  <c r="AA991" i="3"/>
  <c r="Z991" i="3"/>
  <c r="Y991" i="3"/>
  <c r="X991" i="3"/>
  <c r="W991" i="3"/>
  <c r="AZ990" i="3"/>
  <c r="AP990" i="3"/>
  <c r="AI990" i="3"/>
  <c r="AF990" i="3"/>
  <c r="AE990" i="3"/>
  <c r="AA990" i="3"/>
  <c r="Z990" i="3"/>
  <c r="Y990" i="3"/>
  <c r="X990" i="3"/>
  <c r="W990" i="3"/>
  <c r="AZ989" i="3"/>
  <c r="AP989" i="3"/>
  <c r="AI989" i="3"/>
  <c r="AF989" i="3"/>
  <c r="AE989" i="3"/>
  <c r="AA989" i="3"/>
  <c r="Z989" i="3"/>
  <c r="Y989" i="3"/>
  <c r="X989" i="3"/>
  <c r="W989" i="3"/>
  <c r="AZ988" i="3"/>
  <c r="AP988" i="3"/>
  <c r="AI988" i="3"/>
  <c r="AF988" i="3"/>
  <c r="AE988" i="3"/>
  <c r="AW988" i="3" s="1"/>
  <c r="AA988" i="3"/>
  <c r="Z988" i="3"/>
  <c r="Y988" i="3"/>
  <c r="X988" i="3"/>
  <c r="W988" i="3"/>
  <c r="AZ987" i="3"/>
  <c r="AP987" i="3"/>
  <c r="AI987" i="3"/>
  <c r="AF987" i="3"/>
  <c r="AE987" i="3"/>
  <c r="AW987" i="3" s="1"/>
  <c r="AA987" i="3"/>
  <c r="Z987" i="3"/>
  <c r="Y987" i="3"/>
  <c r="X987" i="3"/>
  <c r="W987" i="3"/>
  <c r="AZ986" i="3"/>
  <c r="AP986" i="3"/>
  <c r="AI986" i="3"/>
  <c r="AF986" i="3"/>
  <c r="AE986" i="3"/>
  <c r="AA986" i="3"/>
  <c r="Z986" i="3"/>
  <c r="Y986" i="3"/>
  <c r="X986" i="3"/>
  <c r="W986" i="3"/>
  <c r="AZ985" i="3"/>
  <c r="AP985" i="3"/>
  <c r="AI985" i="3"/>
  <c r="AF985" i="3"/>
  <c r="AE985" i="3"/>
  <c r="AA985" i="3"/>
  <c r="Z985" i="3"/>
  <c r="Y985" i="3"/>
  <c r="X985" i="3"/>
  <c r="W985" i="3"/>
  <c r="AZ984" i="3"/>
  <c r="AP984" i="3"/>
  <c r="AI984" i="3"/>
  <c r="AF984" i="3"/>
  <c r="AE984" i="3"/>
  <c r="AA984" i="3"/>
  <c r="Z984" i="3"/>
  <c r="Y984" i="3"/>
  <c r="X984" i="3"/>
  <c r="W984" i="3"/>
  <c r="AZ983" i="3"/>
  <c r="AP983" i="3"/>
  <c r="AI983" i="3"/>
  <c r="AF983" i="3"/>
  <c r="AE983" i="3"/>
  <c r="AA983" i="3"/>
  <c r="Z983" i="3"/>
  <c r="Y983" i="3"/>
  <c r="X983" i="3"/>
  <c r="W983" i="3"/>
  <c r="AZ982" i="3"/>
  <c r="AP982" i="3"/>
  <c r="AI982" i="3"/>
  <c r="AF982" i="3"/>
  <c r="AE982" i="3"/>
  <c r="AW982" i="3" s="1"/>
  <c r="AA982" i="3"/>
  <c r="Z982" i="3"/>
  <c r="Y982" i="3"/>
  <c r="X982" i="3"/>
  <c r="W982" i="3"/>
  <c r="AZ981" i="3"/>
  <c r="AP981" i="3"/>
  <c r="AI981" i="3"/>
  <c r="AF981" i="3"/>
  <c r="AE981" i="3"/>
  <c r="AA981" i="3"/>
  <c r="Z981" i="3"/>
  <c r="Y981" i="3"/>
  <c r="X981" i="3"/>
  <c r="W981" i="3"/>
  <c r="AZ980" i="3"/>
  <c r="AP980" i="3"/>
  <c r="AI980" i="3"/>
  <c r="AF980" i="3"/>
  <c r="AE980" i="3"/>
  <c r="AA980" i="3"/>
  <c r="Z980" i="3"/>
  <c r="Y980" i="3"/>
  <c r="X980" i="3"/>
  <c r="W980" i="3"/>
  <c r="AZ979" i="3"/>
  <c r="AP979" i="3"/>
  <c r="AI979" i="3"/>
  <c r="AF979" i="3"/>
  <c r="AE979" i="3"/>
  <c r="AW979" i="3" s="1"/>
  <c r="AA979" i="3"/>
  <c r="Z979" i="3"/>
  <c r="Y979" i="3"/>
  <c r="X979" i="3"/>
  <c r="W979" i="3"/>
  <c r="AZ978" i="3"/>
  <c r="AP978" i="3"/>
  <c r="AI978" i="3"/>
  <c r="AF978" i="3"/>
  <c r="AE978" i="3"/>
  <c r="AW978" i="3" s="1"/>
  <c r="AA978" i="3"/>
  <c r="Z978" i="3"/>
  <c r="Y978" i="3"/>
  <c r="X978" i="3"/>
  <c r="W978" i="3"/>
  <c r="AZ977" i="3"/>
  <c r="AP977" i="3"/>
  <c r="AI977" i="3"/>
  <c r="AF977" i="3"/>
  <c r="AE977" i="3"/>
  <c r="AA977" i="3"/>
  <c r="Z977" i="3"/>
  <c r="Y977" i="3"/>
  <c r="X977" i="3"/>
  <c r="W977" i="3"/>
  <c r="AZ976" i="3"/>
  <c r="AP976" i="3"/>
  <c r="AI976" i="3"/>
  <c r="AF976" i="3"/>
  <c r="AE976" i="3"/>
  <c r="AA976" i="3"/>
  <c r="Z976" i="3"/>
  <c r="Y976" i="3"/>
  <c r="X976" i="3"/>
  <c r="W976" i="3"/>
  <c r="AZ975" i="3"/>
  <c r="AP975" i="3"/>
  <c r="AI975" i="3"/>
  <c r="AF975" i="3"/>
  <c r="AE975" i="3"/>
  <c r="AW975" i="3" s="1"/>
  <c r="AA975" i="3"/>
  <c r="Z975" i="3"/>
  <c r="Y975" i="3"/>
  <c r="X975" i="3"/>
  <c r="W975" i="3"/>
  <c r="AZ974" i="3"/>
  <c r="AP974" i="3"/>
  <c r="AI974" i="3"/>
  <c r="AF974" i="3"/>
  <c r="AE974" i="3"/>
  <c r="AW974" i="3" s="1"/>
  <c r="AA974" i="3"/>
  <c r="Z974" i="3"/>
  <c r="Y974" i="3"/>
  <c r="X974" i="3"/>
  <c r="W974" i="3"/>
  <c r="AZ973" i="3"/>
  <c r="AP973" i="3"/>
  <c r="AI973" i="3"/>
  <c r="AF973" i="3"/>
  <c r="AE973" i="3"/>
  <c r="AA973" i="3"/>
  <c r="Z973" i="3"/>
  <c r="Y973" i="3"/>
  <c r="X973" i="3"/>
  <c r="W973" i="3"/>
  <c r="AZ972" i="3"/>
  <c r="AP972" i="3"/>
  <c r="AI972" i="3"/>
  <c r="AF972" i="3"/>
  <c r="AE972" i="3"/>
  <c r="AW972" i="3" s="1"/>
  <c r="AA972" i="3"/>
  <c r="Z972" i="3"/>
  <c r="Y972" i="3"/>
  <c r="X972" i="3"/>
  <c r="W972" i="3"/>
  <c r="AZ971" i="3"/>
  <c r="AP971" i="3"/>
  <c r="AI971" i="3"/>
  <c r="AF971" i="3"/>
  <c r="AE971" i="3"/>
  <c r="AW971" i="3" s="1"/>
  <c r="AA971" i="3"/>
  <c r="Z971" i="3"/>
  <c r="Y971" i="3"/>
  <c r="X971" i="3"/>
  <c r="W971" i="3"/>
  <c r="AZ970" i="3"/>
  <c r="AP970" i="3"/>
  <c r="AI970" i="3"/>
  <c r="AF970" i="3"/>
  <c r="AE970" i="3"/>
  <c r="AA970" i="3"/>
  <c r="Z970" i="3"/>
  <c r="Y970" i="3"/>
  <c r="X970" i="3"/>
  <c r="W970" i="3"/>
  <c r="AZ969" i="3"/>
  <c r="AP969" i="3"/>
  <c r="AI969" i="3"/>
  <c r="AF969" i="3"/>
  <c r="AE969" i="3"/>
  <c r="AA969" i="3"/>
  <c r="Z969" i="3"/>
  <c r="Y969" i="3"/>
  <c r="X969" i="3"/>
  <c r="W969" i="3"/>
  <c r="AZ968" i="3"/>
  <c r="AP968" i="3"/>
  <c r="AI968" i="3"/>
  <c r="AF968" i="3"/>
  <c r="AE968" i="3"/>
  <c r="AA968" i="3"/>
  <c r="Z968" i="3"/>
  <c r="Y968" i="3"/>
  <c r="X968" i="3"/>
  <c r="W968" i="3"/>
  <c r="AZ967" i="3"/>
  <c r="AP967" i="3"/>
  <c r="AI967" i="3"/>
  <c r="AF967" i="3"/>
  <c r="AE967" i="3"/>
  <c r="AA967" i="3"/>
  <c r="Z967" i="3"/>
  <c r="Y967" i="3"/>
  <c r="X967" i="3"/>
  <c r="W967" i="3"/>
  <c r="AZ966" i="3"/>
  <c r="AP966" i="3"/>
  <c r="AI966" i="3"/>
  <c r="AF966" i="3"/>
  <c r="AE966" i="3"/>
  <c r="AW966" i="3" s="1"/>
  <c r="AA966" i="3"/>
  <c r="Z966" i="3"/>
  <c r="Y966" i="3"/>
  <c r="X966" i="3"/>
  <c r="W966" i="3"/>
  <c r="AZ965" i="3"/>
  <c r="AP965" i="3"/>
  <c r="AI965" i="3"/>
  <c r="AF965" i="3"/>
  <c r="AE965" i="3"/>
  <c r="AA965" i="3"/>
  <c r="Z965" i="3"/>
  <c r="Y965" i="3"/>
  <c r="X965" i="3"/>
  <c r="W965" i="3"/>
  <c r="AZ964" i="3"/>
  <c r="AP964" i="3"/>
  <c r="AI964" i="3"/>
  <c r="AF964" i="3"/>
  <c r="AE964" i="3"/>
  <c r="AW964" i="3" s="1"/>
  <c r="AA964" i="3"/>
  <c r="Z964" i="3"/>
  <c r="Y964" i="3"/>
  <c r="X964" i="3"/>
  <c r="W964" i="3"/>
  <c r="AZ963" i="3"/>
  <c r="AP963" i="3"/>
  <c r="AI963" i="3"/>
  <c r="AF963" i="3"/>
  <c r="AE963" i="3"/>
  <c r="AW963" i="3" s="1"/>
  <c r="AA963" i="3"/>
  <c r="Z963" i="3"/>
  <c r="Y963" i="3"/>
  <c r="X963" i="3"/>
  <c r="W963" i="3"/>
  <c r="AZ962" i="3"/>
  <c r="AP962" i="3"/>
  <c r="AI962" i="3"/>
  <c r="AF962" i="3"/>
  <c r="AE962" i="3"/>
  <c r="AW962" i="3" s="1"/>
  <c r="AA962" i="3"/>
  <c r="Z962" i="3"/>
  <c r="Y962" i="3"/>
  <c r="X962" i="3"/>
  <c r="W962" i="3"/>
  <c r="AZ961" i="3"/>
  <c r="AP961" i="3"/>
  <c r="AI961" i="3"/>
  <c r="AF961" i="3"/>
  <c r="AE961" i="3"/>
  <c r="AA961" i="3"/>
  <c r="Z961" i="3"/>
  <c r="Y961" i="3"/>
  <c r="X961" i="3"/>
  <c r="W961" i="3"/>
  <c r="AZ960" i="3"/>
  <c r="AP960" i="3"/>
  <c r="AI960" i="3"/>
  <c r="AF960" i="3"/>
  <c r="AE960" i="3"/>
  <c r="AA960" i="3"/>
  <c r="Z960" i="3"/>
  <c r="Y960" i="3"/>
  <c r="X960" i="3"/>
  <c r="W960" i="3"/>
  <c r="AZ959" i="3"/>
  <c r="AP959" i="3"/>
  <c r="AI959" i="3"/>
  <c r="AF959" i="3"/>
  <c r="AE959" i="3"/>
  <c r="AW959" i="3" s="1"/>
  <c r="AA959" i="3"/>
  <c r="Z959" i="3"/>
  <c r="Y959" i="3"/>
  <c r="X959" i="3"/>
  <c r="W959" i="3"/>
  <c r="AZ958" i="3"/>
  <c r="AP958" i="3"/>
  <c r="AI958" i="3"/>
  <c r="AF958" i="3"/>
  <c r="AE958" i="3"/>
  <c r="AW958" i="3" s="1"/>
  <c r="AA958" i="3"/>
  <c r="Z958" i="3"/>
  <c r="Y958" i="3"/>
  <c r="X958" i="3"/>
  <c r="W958" i="3"/>
  <c r="AZ957" i="3"/>
  <c r="AP957" i="3"/>
  <c r="AI957" i="3"/>
  <c r="AF957" i="3"/>
  <c r="AE957" i="3"/>
  <c r="AA957" i="3"/>
  <c r="Z957" i="3"/>
  <c r="Y957" i="3"/>
  <c r="X957" i="3"/>
  <c r="W957" i="3"/>
  <c r="AZ956" i="3"/>
  <c r="AP956" i="3"/>
  <c r="AI956" i="3"/>
  <c r="AF956" i="3"/>
  <c r="AE956" i="3"/>
  <c r="AW956" i="3" s="1"/>
  <c r="AA956" i="3"/>
  <c r="Z956" i="3"/>
  <c r="Y956" i="3"/>
  <c r="X956" i="3"/>
  <c r="W956" i="3"/>
  <c r="AZ955" i="3"/>
  <c r="AP955" i="3"/>
  <c r="AI955" i="3"/>
  <c r="AF955" i="3"/>
  <c r="AE955" i="3"/>
  <c r="AW955" i="3" s="1"/>
  <c r="AA955" i="3"/>
  <c r="Z955" i="3"/>
  <c r="Y955" i="3"/>
  <c r="X955" i="3"/>
  <c r="W955" i="3"/>
  <c r="AZ954" i="3"/>
  <c r="AP954" i="3"/>
  <c r="AI954" i="3"/>
  <c r="AF954" i="3"/>
  <c r="AE954" i="3"/>
  <c r="AA954" i="3"/>
  <c r="Z954" i="3"/>
  <c r="Y954" i="3"/>
  <c r="X954" i="3"/>
  <c r="W954" i="3"/>
  <c r="AZ953" i="3"/>
  <c r="AP953" i="3"/>
  <c r="AI953" i="3"/>
  <c r="AF953" i="3"/>
  <c r="AE953" i="3"/>
  <c r="AA953" i="3"/>
  <c r="Z953" i="3"/>
  <c r="Y953" i="3"/>
  <c r="X953" i="3"/>
  <c r="W953" i="3"/>
  <c r="AZ952" i="3"/>
  <c r="AP952" i="3"/>
  <c r="AI952" i="3"/>
  <c r="AF952" i="3"/>
  <c r="AE952" i="3"/>
  <c r="AA952" i="3"/>
  <c r="Z952" i="3"/>
  <c r="Y952" i="3"/>
  <c r="X952" i="3"/>
  <c r="W952" i="3"/>
  <c r="AZ951" i="3"/>
  <c r="AP951" i="3"/>
  <c r="AI951" i="3"/>
  <c r="AF951" i="3"/>
  <c r="AE951" i="3"/>
  <c r="AA951" i="3"/>
  <c r="Z951" i="3"/>
  <c r="Y951" i="3"/>
  <c r="X951" i="3"/>
  <c r="W951" i="3"/>
  <c r="AZ950" i="3"/>
  <c r="AP950" i="3"/>
  <c r="AI950" i="3"/>
  <c r="AF950" i="3"/>
  <c r="AE950" i="3"/>
  <c r="AW950" i="3" s="1"/>
  <c r="AA950" i="3"/>
  <c r="Z950" i="3"/>
  <c r="Y950" i="3"/>
  <c r="X950" i="3"/>
  <c r="W950" i="3"/>
  <c r="AZ949" i="3"/>
  <c r="AP949" i="3"/>
  <c r="AI949" i="3"/>
  <c r="AF949" i="3"/>
  <c r="AE949" i="3"/>
  <c r="AV949" i="3" s="1"/>
  <c r="AA949" i="3"/>
  <c r="Z949" i="3"/>
  <c r="Y949" i="3"/>
  <c r="X949" i="3"/>
  <c r="W949" i="3"/>
  <c r="AZ948" i="3"/>
  <c r="AP948" i="3"/>
  <c r="AI948" i="3"/>
  <c r="AF948" i="3"/>
  <c r="AE948" i="3"/>
  <c r="AA948" i="3"/>
  <c r="Z948" i="3"/>
  <c r="Y948" i="3"/>
  <c r="X948" i="3"/>
  <c r="W948" i="3"/>
  <c r="AZ947" i="3"/>
  <c r="AP947" i="3"/>
  <c r="AI947" i="3"/>
  <c r="AF947" i="3"/>
  <c r="AE947" i="3"/>
  <c r="AW947" i="3" s="1"/>
  <c r="AA947" i="3"/>
  <c r="Z947" i="3"/>
  <c r="Y947" i="3"/>
  <c r="X947" i="3"/>
  <c r="W947" i="3"/>
  <c r="AZ946" i="3"/>
  <c r="AP946" i="3"/>
  <c r="AI946" i="3"/>
  <c r="AF946" i="3"/>
  <c r="AE946" i="3"/>
  <c r="AV946" i="3" s="1"/>
  <c r="AA946" i="3"/>
  <c r="Z946" i="3"/>
  <c r="Y946" i="3"/>
  <c r="X946" i="3"/>
  <c r="W946" i="3"/>
  <c r="AZ945" i="3"/>
  <c r="AP945" i="3"/>
  <c r="AI945" i="3"/>
  <c r="AF945" i="3"/>
  <c r="AE945" i="3"/>
  <c r="AA945" i="3"/>
  <c r="Z945" i="3"/>
  <c r="Y945" i="3"/>
  <c r="X945" i="3"/>
  <c r="W945" i="3"/>
  <c r="AZ944" i="3"/>
  <c r="AP944" i="3"/>
  <c r="AI944" i="3"/>
  <c r="AF944" i="3"/>
  <c r="AE944" i="3"/>
  <c r="AA944" i="3"/>
  <c r="Z944" i="3"/>
  <c r="Y944" i="3"/>
  <c r="X944" i="3"/>
  <c r="W944" i="3"/>
  <c r="AZ943" i="3"/>
  <c r="AP943" i="3"/>
  <c r="AI943" i="3"/>
  <c r="AF943" i="3"/>
  <c r="AE943" i="3"/>
  <c r="AV943" i="3" s="1"/>
  <c r="AA943" i="3"/>
  <c r="Z943" i="3"/>
  <c r="Y943" i="3"/>
  <c r="X943" i="3"/>
  <c r="W943" i="3"/>
  <c r="AZ942" i="3"/>
  <c r="AP942" i="3"/>
  <c r="AI942" i="3"/>
  <c r="AF942" i="3"/>
  <c r="AE942" i="3"/>
  <c r="AW942" i="3" s="1"/>
  <c r="AA942" i="3"/>
  <c r="Z942" i="3"/>
  <c r="Y942" i="3"/>
  <c r="X942" i="3"/>
  <c r="W942" i="3"/>
  <c r="AZ941" i="3"/>
  <c r="AP941" i="3"/>
  <c r="AI941" i="3"/>
  <c r="AF941" i="3"/>
  <c r="AE941" i="3"/>
  <c r="AW941" i="3" s="1"/>
  <c r="AA941" i="3"/>
  <c r="Z941" i="3"/>
  <c r="Y941" i="3"/>
  <c r="X941" i="3"/>
  <c r="W941" i="3"/>
  <c r="AZ940" i="3"/>
  <c r="AP940" i="3"/>
  <c r="AI940" i="3"/>
  <c r="AF940" i="3"/>
  <c r="AE940" i="3"/>
  <c r="AA940" i="3"/>
  <c r="Z940" i="3"/>
  <c r="Y940" i="3"/>
  <c r="X940" i="3"/>
  <c r="W940" i="3"/>
  <c r="AZ939" i="3"/>
  <c r="AP939" i="3"/>
  <c r="AI939" i="3"/>
  <c r="AF939" i="3"/>
  <c r="AE939" i="3"/>
  <c r="AW939" i="3" s="1"/>
  <c r="AA939" i="3"/>
  <c r="Z939" i="3"/>
  <c r="Y939" i="3"/>
  <c r="X939" i="3"/>
  <c r="W939" i="3"/>
  <c r="AZ938" i="3"/>
  <c r="AP938" i="3"/>
  <c r="AI938" i="3"/>
  <c r="AF938" i="3"/>
  <c r="AE938" i="3"/>
  <c r="AW938" i="3" s="1"/>
  <c r="AA938" i="3"/>
  <c r="Z938" i="3"/>
  <c r="Y938" i="3"/>
  <c r="X938" i="3"/>
  <c r="W938" i="3"/>
  <c r="AZ937" i="3"/>
  <c r="AP937" i="3"/>
  <c r="AI937" i="3"/>
  <c r="AF937" i="3"/>
  <c r="AE937" i="3"/>
  <c r="AA937" i="3"/>
  <c r="Z937" i="3"/>
  <c r="Y937" i="3"/>
  <c r="X937" i="3"/>
  <c r="W937" i="3"/>
  <c r="AZ936" i="3"/>
  <c r="AP936" i="3"/>
  <c r="AI936" i="3"/>
  <c r="AF936" i="3"/>
  <c r="AE936" i="3"/>
  <c r="AA936" i="3"/>
  <c r="Z936" i="3"/>
  <c r="Y936" i="3"/>
  <c r="X936" i="3"/>
  <c r="W936" i="3"/>
  <c r="AZ935" i="3"/>
  <c r="AP935" i="3"/>
  <c r="AI935" i="3"/>
  <c r="AF935" i="3"/>
  <c r="AE935" i="3"/>
  <c r="AW935" i="3" s="1"/>
  <c r="AA935" i="3"/>
  <c r="Z935" i="3"/>
  <c r="Y935" i="3"/>
  <c r="X935" i="3"/>
  <c r="W935" i="3"/>
  <c r="AZ934" i="3"/>
  <c r="AP934" i="3"/>
  <c r="AI934" i="3"/>
  <c r="AF934" i="3"/>
  <c r="AE934" i="3"/>
  <c r="AW934" i="3" s="1"/>
  <c r="AA934" i="3"/>
  <c r="Z934" i="3"/>
  <c r="Y934" i="3"/>
  <c r="X934" i="3"/>
  <c r="W934" i="3"/>
  <c r="AZ933" i="3"/>
  <c r="AP933" i="3"/>
  <c r="AI933" i="3"/>
  <c r="AF933" i="3"/>
  <c r="AE933" i="3"/>
  <c r="AW933" i="3" s="1"/>
  <c r="AA933" i="3"/>
  <c r="Z933" i="3"/>
  <c r="Y933" i="3"/>
  <c r="X933" i="3"/>
  <c r="W933" i="3"/>
  <c r="AZ932" i="3"/>
  <c r="AP932" i="3"/>
  <c r="AI932" i="3"/>
  <c r="AF932" i="3"/>
  <c r="AE932" i="3"/>
  <c r="AA932" i="3"/>
  <c r="Z932" i="3"/>
  <c r="Y932" i="3"/>
  <c r="X932" i="3"/>
  <c r="W932" i="3"/>
  <c r="AZ931" i="3"/>
  <c r="AP931" i="3"/>
  <c r="AI931" i="3"/>
  <c r="AF931" i="3"/>
  <c r="AE931" i="3"/>
  <c r="AW931" i="3" s="1"/>
  <c r="AA931" i="3"/>
  <c r="Z931" i="3"/>
  <c r="Y931" i="3"/>
  <c r="X931" i="3"/>
  <c r="W931" i="3"/>
  <c r="AZ930" i="3"/>
  <c r="AP930" i="3"/>
  <c r="AI930" i="3"/>
  <c r="AF930" i="3"/>
  <c r="AE930" i="3"/>
  <c r="AW930" i="3" s="1"/>
  <c r="AA930" i="3"/>
  <c r="Z930" i="3"/>
  <c r="Y930" i="3"/>
  <c r="X930" i="3"/>
  <c r="W930" i="3"/>
  <c r="AZ929" i="3"/>
  <c r="AP929" i="3"/>
  <c r="AI929" i="3"/>
  <c r="AF929" i="3"/>
  <c r="AE929" i="3"/>
  <c r="AA929" i="3"/>
  <c r="Z929" i="3"/>
  <c r="Y929" i="3"/>
  <c r="X929" i="3"/>
  <c r="W929" i="3"/>
  <c r="AZ928" i="3"/>
  <c r="AP928" i="3"/>
  <c r="AI928" i="3"/>
  <c r="AF928" i="3"/>
  <c r="AE928" i="3"/>
  <c r="AA928" i="3"/>
  <c r="Z928" i="3"/>
  <c r="Y928" i="3"/>
  <c r="X928" i="3"/>
  <c r="W928" i="3"/>
  <c r="AZ927" i="3"/>
  <c r="AP927" i="3"/>
  <c r="AI927" i="3"/>
  <c r="AF927" i="3"/>
  <c r="AE927" i="3"/>
  <c r="AA927" i="3"/>
  <c r="Z927" i="3"/>
  <c r="Y927" i="3"/>
  <c r="X927" i="3"/>
  <c r="W927" i="3"/>
  <c r="AZ926" i="3"/>
  <c r="AP926" i="3"/>
  <c r="AI926" i="3"/>
  <c r="AF926" i="3"/>
  <c r="AE926" i="3"/>
  <c r="AW926" i="3" s="1"/>
  <c r="AA926" i="3"/>
  <c r="Z926" i="3"/>
  <c r="Y926" i="3"/>
  <c r="X926" i="3"/>
  <c r="W926" i="3"/>
  <c r="AZ925" i="3"/>
  <c r="AP925" i="3"/>
  <c r="AI925" i="3"/>
  <c r="AF925" i="3"/>
  <c r="AE925" i="3"/>
  <c r="AA925" i="3"/>
  <c r="Z925" i="3"/>
  <c r="Y925" i="3"/>
  <c r="X925" i="3"/>
  <c r="W925" i="3"/>
  <c r="AZ924" i="3"/>
  <c r="AP924" i="3"/>
  <c r="AI924" i="3"/>
  <c r="AF924" i="3"/>
  <c r="AE924" i="3"/>
  <c r="AA924" i="3"/>
  <c r="Z924" i="3"/>
  <c r="Y924" i="3"/>
  <c r="X924" i="3"/>
  <c r="W924" i="3"/>
  <c r="AZ923" i="3"/>
  <c r="AP923" i="3"/>
  <c r="AI923" i="3"/>
  <c r="AF923" i="3"/>
  <c r="AE923" i="3"/>
  <c r="AW923" i="3" s="1"/>
  <c r="AA923" i="3"/>
  <c r="Z923" i="3"/>
  <c r="Y923" i="3"/>
  <c r="X923" i="3"/>
  <c r="W923" i="3"/>
  <c r="AZ922" i="3"/>
  <c r="AP922" i="3"/>
  <c r="AI922" i="3"/>
  <c r="AF922" i="3"/>
  <c r="AE922" i="3"/>
  <c r="AA922" i="3"/>
  <c r="Z922" i="3"/>
  <c r="Y922" i="3"/>
  <c r="X922" i="3"/>
  <c r="W922" i="3"/>
  <c r="AZ921" i="3"/>
  <c r="AP921" i="3"/>
  <c r="AI921" i="3"/>
  <c r="AF921" i="3"/>
  <c r="AE921" i="3"/>
  <c r="AA921" i="3"/>
  <c r="Z921" i="3"/>
  <c r="Y921" i="3"/>
  <c r="X921" i="3"/>
  <c r="W921" i="3"/>
  <c r="AZ920" i="3"/>
  <c r="AP920" i="3"/>
  <c r="AI920" i="3"/>
  <c r="AF920" i="3"/>
  <c r="AE920" i="3"/>
  <c r="AV920" i="3" s="1"/>
  <c r="AA920" i="3"/>
  <c r="Z920" i="3"/>
  <c r="Y920" i="3"/>
  <c r="X920" i="3"/>
  <c r="W920" i="3"/>
  <c r="AZ919" i="3"/>
  <c r="AP919" i="3"/>
  <c r="AI919" i="3"/>
  <c r="AF919" i="3"/>
  <c r="AE919" i="3"/>
  <c r="AA919" i="3"/>
  <c r="Z919" i="3"/>
  <c r="Y919" i="3"/>
  <c r="X919" i="3"/>
  <c r="W919" i="3"/>
  <c r="AZ918" i="3"/>
  <c r="AP918" i="3"/>
  <c r="AI918" i="3"/>
  <c r="AF918" i="3"/>
  <c r="AE918" i="3"/>
  <c r="AW918" i="3" s="1"/>
  <c r="AA918" i="3"/>
  <c r="Z918" i="3"/>
  <c r="Y918" i="3"/>
  <c r="X918" i="3"/>
  <c r="W918" i="3"/>
  <c r="AZ917" i="3"/>
  <c r="AP917" i="3"/>
  <c r="AI917" i="3"/>
  <c r="AF917" i="3"/>
  <c r="AE917" i="3"/>
  <c r="AW917" i="3" s="1"/>
  <c r="AA917" i="3"/>
  <c r="Z917" i="3"/>
  <c r="Y917" i="3"/>
  <c r="X917" i="3"/>
  <c r="W917" i="3"/>
  <c r="AZ916" i="3"/>
  <c r="AP916" i="3"/>
  <c r="AI916" i="3"/>
  <c r="AF916" i="3"/>
  <c r="AE916" i="3"/>
  <c r="AA916" i="3"/>
  <c r="Z916" i="3"/>
  <c r="Y916" i="3"/>
  <c r="X916" i="3"/>
  <c r="W916" i="3"/>
  <c r="AZ915" i="3"/>
  <c r="AP915" i="3"/>
  <c r="AI915" i="3"/>
  <c r="AF915" i="3"/>
  <c r="AE915" i="3"/>
  <c r="AW915" i="3" s="1"/>
  <c r="AA915" i="3"/>
  <c r="Z915" i="3"/>
  <c r="Y915" i="3"/>
  <c r="X915" i="3"/>
  <c r="W915" i="3"/>
  <c r="AZ914" i="3"/>
  <c r="AP914" i="3"/>
  <c r="AI914" i="3"/>
  <c r="AF914" i="3"/>
  <c r="AE914" i="3"/>
  <c r="AW914" i="3" s="1"/>
  <c r="AA914" i="3"/>
  <c r="Z914" i="3"/>
  <c r="Y914" i="3"/>
  <c r="X914" i="3"/>
  <c r="W914" i="3"/>
  <c r="AZ913" i="3"/>
  <c r="AP913" i="3"/>
  <c r="AI913" i="3"/>
  <c r="AF913" i="3"/>
  <c r="AE913" i="3"/>
  <c r="AA913" i="3"/>
  <c r="Z913" i="3"/>
  <c r="Y913" i="3"/>
  <c r="X913" i="3"/>
  <c r="W913" i="3"/>
  <c r="AZ912" i="3"/>
  <c r="AP912" i="3"/>
  <c r="AI912" i="3"/>
  <c r="AF912" i="3"/>
  <c r="AE912" i="3"/>
  <c r="AV912" i="3" s="1"/>
  <c r="AA912" i="3"/>
  <c r="Z912" i="3"/>
  <c r="Y912" i="3"/>
  <c r="X912" i="3"/>
  <c r="W912" i="3"/>
  <c r="AZ911" i="3"/>
  <c r="AP911" i="3"/>
  <c r="AI911" i="3"/>
  <c r="AF911" i="3"/>
  <c r="AE911" i="3"/>
  <c r="AV911" i="3" s="1"/>
  <c r="AA911" i="3"/>
  <c r="Z911" i="3"/>
  <c r="Y911" i="3"/>
  <c r="X911" i="3"/>
  <c r="W911" i="3"/>
  <c r="AZ910" i="3"/>
  <c r="AP910" i="3"/>
  <c r="AI910" i="3"/>
  <c r="AF910" i="3"/>
  <c r="AE910" i="3"/>
  <c r="AA910" i="3"/>
  <c r="Z910" i="3"/>
  <c r="Y910" i="3"/>
  <c r="X910" i="3"/>
  <c r="W910" i="3"/>
  <c r="AZ909" i="3"/>
  <c r="AP909" i="3"/>
  <c r="AI909" i="3"/>
  <c r="AF909" i="3"/>
  <c r="AE909" i="3"/>
  <c r="AW909" i="3" s="1"/>
  <c r="AA909" i="3"/>
  <c r="Z909" i="3"/>
  <c r="Y909" i="3"/>
  <c r="X909" i="3"/>
  <c r="W909" i="3"/>
  <c r="AZ908" i="3"/>
  <c r="AP908" i="3"/>
  <c r="AI908" i="3"/>
  <c r="AF908" i="3"/>
  <c r="AE908" i="3"/>
  <c r="AA908" i="3"/>
  <c r="Z908" i="3"/>
  <c r="Y908" i="3"/>
  <c r="X908" i="3"/>
  <c r="W908" i="3"/>
  <c r="AZ907" i="3"/>
  <c r="AP907" i="3"/>
  <c r="AI907" i="3"/>
  <c r="AF907" i="3"/>
  <c r="AE907" i="3"/>
  <c r="AA907" i="3"/>
  <c r="Z907" i="3"/>
  <c r="Y907" i="3"/>
  <c r="X907" i="3"/>
  <c r="W907" i="3"/>
  <c r="AZ906" i="3"/>
  <c r="AP906" i="3"/>
  <c r="AI906" i="3"/>
  <c r="AF906" i="3"/>
  <c r="AE906" i="3"/>
  <c r="AA906" i="3"/>
  <c r="Z906" i="3"/>
  <c r="Y906" i="3"/>
  <c r="X906" i="3"/>
  <c r="W906" i="3"/>
  <c r="AZ905" i="3"/>
  <c r="AP905" i="3"/>
  <c r="AI905" i="3"/>
  <c r="AF905" i="3"/>
  <c r="AE905" i="3"/>
  <c r="AA905" i="3"/>
  <c r="Z905" i="3"/>
  <c r="Y905" i="3"/>
  <c r="X905" i="3"/>
  <c r="W905" i="3"/>
  <c r="AZ904" i="3"/>
  <c r="AP904" i="3"/>
  <c r="AI904" i="3"/>
  <c r="AF904" i="3"/>
  <c r="AE904" i="3"/>
  <c r="AA904" i="3"/>
  <c r="Z904" i="3"/>
  <c r="Y904" i="3"/>
  <c r="X904" i="3"/>
  <c r="W904" i="3"/>
  <c r="AZ903" i="3"/>
  <c r="AP903" i="3"/>
  <c r="AI903" i="3"/>
  <c r="AF903" i="3"/>
  <c r="AE903" i="3"/>
  <c r="AA903" i="3"/>
  <c r="Z903" i="3"/>
  <c r="Y903" i="3"/>
  <c r="X903" i="3"/>
  <c r="W903" i="3"/>
  <c r="AZ902" i="3"/>
  <c r="AP902" i="3"/>
  <c r="AI902" i="3"/>
  <c r="AF902" i="3"/>
  <c r="AE902" i="3"/>
  <c r="AA902" i="3"/>
  <c r="Z902" i="3"/>
  <c r="Y902" i="3"/>
  <c r="X902" i="3"/>
  <c r="W902" i="3"/>
  <c r="AZ901" i="3"/>
  <c r="AP901" i="3"/>
  <c r="AI901" i="3"/>
  <c r="AF901" i="3"/>
  <c r="AE901" i="3"/>
  <c r="AA901" i="3"/>
  <c r="Z901" i="3"/>
  <c r="Y901" i="3"/>
  <c r="X901" i="3"/>
  <c r="W901" i="3"/>
  <c r="AZ900" i="3"/>
  <c r="AP900" i="3"/>
  <c r="AI900" i="3"/>
  <c r="AF900" i="3"/>
  <c r="AE900" i="3"/>
  <c r="AA900" i="3"/>
  <c r="Z900" i="3"/>
  <c r="Y900" i="3"/>
  <c r="X900" i="3"/>
  <c r="W900" i="3"/>
  <c r="AZ899" i="3"/>
  <c r="AP899" i="3"/>
  <c r="AI899" i="3"/>
  <c r="AF899" i="3"/>
  <c r="AE899" i="3"/>
  <c r="AA899" i="3"/>
  <c r="Z899" i="3"/>
  <c r="Y899" i="3"/>
  <c r="X899" i="3"/>
  <c r="W899" i="3"/>
  <c r="AZ898" i="3"/>
  <c r="AP898" i="3"/>
  <c r="AI898" i="3"/>
  <c r="AF898" i="3"/>
  <c r="AE898" i="3"/>
  <c r="AA898" i="3"/>
  <c r="Z898" i="3"/>
  <c r="Y898" i="3"/>
  <c r="X898" i="3"/>
  <c r="W898" i="3"/>
  <c r="AZ897" i="3"/>
  <c r="AP897" i="3"/>
  <c r="AI897" i="3"/>
  <c r="AF897" i="3"/>
  <c r="AE897" i="3"/>
  <c r="AA897" i="3"/>
  <c r="Z897" i="3"/>
  <c r="Y897" i="3"/>
  <c r="X897" i="3"/>
  <c r="W897" i="3"/>
  <c r="AZ896" i="3"/>
  <c r="AP896" i="3"/>
  <c r="AI896" i="3"/>
  <c r="AF896" i="3"/>
  <c r="AE896" i="3"/>
  <c r="AA896" i="3"/>
  <c r="Z896" i="3"/>
  <c r="Y896" i="3"/>
  <c r="X896" i="3"/>
  <c r="W896" i="3"/>
  <c r="AZ895" i="3"/>
  <c r="AP895" i="3"/>
  <c r="AI895" i="3"/>
  <c r="AF895" i="3"/>
  <c r="AE895" i="3"/>
  <c r="AW895" i="3" s="1"/>
  <c r="AA895" i="3"/>
  <c r="Z895" i="3"/>
  <c r="Y895" i="3"/>
  <c r="X895" i="3"/>
  <c r="W895" i="3"/>
  <c r="AZ894" i="3"/>
  <c r="AP894" i="3"/>
  <c r="AI894" i="3"/>
  <c r="AF894" i="3"/>
  <c r="AE894" i="3"/>
  <c r="AA894" i="3"/>
  <c r="Z894" i="3"/>
  <c r="Y894" i="3"/>
  <c r="X894" i="3"/>
  <c r="W894" i="3"/>
  <c r="AZ893" i="3"/>
  <c r="AP893" i="3"/>
  <c r="AI893" i="3"/>
  <c r="AF893" i="3"/>
  <c r="AE893" i="3"/>
  <c r="AA893" i="3"/>
  <c r="Z893" i="3"/>
  <c r="Y893" i="3"/>
  <c r="X893" i="3"/>
  <c r="W893" i="3"/>
  <c r="AZ892" i="3"/>
  <c r="AP892" i="3"/>
  <c r="AI892" i="3"/>
  <c r="AF892" i="3"/>
  <c r="AE892" i="3"/>
  <c r="AW892" i="3" s="1"/>
  <c r="AA892" i="3"/>
  <c r="Z892" i="3"/>
  <c r="Y892" i="3"/>
  <c r="X892" i="3"/>
  <c r="W892" i="3"/>
  <c r="AZ891" i="3"/>
  <c r="AP891" i="3"/>
  <c r="AI891" i="3"/>
  <c r="AF891" i="3"/>
  <c r="AE891" i="3"/>
  <c r="AA891" i="3"/>
  <c r="Z891" i="3"/>
  <c r="Y891" i="3"/>
  <c r="X891" i="3"/>
  <c r="W891" i="3"/>
  <c r="AZ890" i="3"/>
  <c r="AP890" i="3"/>
  <c r="AI890" i="3"/>
  <c r="AF890" i="3"/>
  <c r="AE890" i="3"/>
  <c r="AA890" i="3"/>
  <c r="Z890" i="3"/>
  <c r="Y890" i="3"/>
  <c r="X890" i="3"/>
  <c r="W890" i="3"/>
  <c r="AZ889" i="3"/>
  <c r="AP889" i="3"/>
  <c r="AI889" i="3"/>
  <c r="AF889" i="3"/>
  <c r="AE889" i="3"/>
  <c r="AA889" i="3"/>
  <c r="Z889" i="3"/>
  <c r="Y889" i="3"/>
  <c r="X889" i="3"/>
  <c r="W889" i="3"/>
  <c r="AZ888" i="3"/>
  <c r="AP888" i="3"/>
  <c r="AI888" i="3"/>
  <c r="AF888" i="3"/>
  <c r="AE888" i="3"/>
  <c r="AA888" i="3"/>
  <c r="Z888" i="3"/>
  <c r="Y888" i="3"/>
  <c r="X888" i="3"/>
  <c r="W888" i="3"/>
  <c r="AZ887" i="3"/>
  <c r="AP887" i="3"/>
  <c r="AI887" i="3"/>
  <c r="AF887" i="3"/>
  <c r="AE887" i="3"/>
  <c r="AA887" i="3"/>
  <c r="Z887" i="3"/>
  <c r="Y887" i="3"/>
  <c r="X887" i="3"/>
  <c r="W887" i="3"/>
  <c r="AZ886" i="3"/>
  <c r="AP886" i="3"/>
  <c r="AI886" i="3"/>
  <c r="AF886" i="3"/>
  <c r="AE886" i="3"/>
  <c r="AA886" i="3"/>
  <c r="Z886" i="3"/>
  <c r="Y886" i="3"/>
  <c r="X886" i="3"/>
  <c r="W886" i="3"/>
  <c r="AZ885" i="3"/>
  <c r="AP885" i="3"/>
  <c r="AI885" i="3"/>
  <c r="AF885" i="3"/>
  <c r="AE885" i="3"/>
  <c r="AA885" i="3"/>
  <c r="Z885" i="3"/>
  <c r="Y885" i="3"/>
  <c r="X885" i="3"/>
  <c r="W885" i="3"/>
  <c r="AZ884" i="3"/>
  <c r="AP884" i="3"/>
  <c r="AI884" i="3"/>
  <c r="AF884" i="3"/>
  <c r="AE884" i="3"/>
  <c r="AW884" i="3" s="1"/>
  <c r="AA884" i="3"/>
  <c r="Z884" i="3"/>
  <c r="Y884" i="3"/>
  <c r="X884" i="3"/>
  <c r="W884" i="3"/>
  <c r="AZ883" i="3"/>
  <c r="AP883" i="3"/>
  <c r="AI883" i="3"/>
  <c r="AF883" i="3"/>
  <c r="AE883" i="3"/>
  <c r="AA883" i="3"/>
  <c r="Z883" i="3"/>
  <c r="Y883" i="3"/>
  <c r="X883" i="3"/>
  <c r="W883" i="3"/>
  <c r="AZ882" i="3"/>
  <c r="AP882" i="3"/>
  <c r="AI882" i="3"/>
  <c r="AF882" i="3"/>
  <c r="AE882" i="3"/>
  <c r="AA882" i="3"/>
  <c r="Z882" i="3"/>
  <c r="Y882" i="3"/>
  <c r="X882" i="3"/>
  <c r="W882" i="3"/>
  <c r="AZ881" i="3"/>
  <c r="AP881" i="3"/>
  <c r="AI881" i="3"/>
  <c r="AF881" i="3"/>
  <c r="AE881" i="3"/>
  <c r="AA881" i="3"/>
  <c r="Z881" i="3"/>
  <c r="Y881" i="3"/>
  <c r="X881" i="3"/>
  <c r="W881" i="3"/>
  <c r="AZ880" i="3"/>
  <c r="AP880" i="3"/>
  <c r="AI880" i="3"/>
  <c r="AF880" i="3"/>
  <c r="AE880" i="3"/>
  <c r="AV880" i="3" s="1"/>
  <c r="AA880" i="3"/>
  <c r="Z880" i="3"/>
  <c r="Y880" i="3"/>
  <c r="X880" i="3"/>
  <c r="W880" i="3"/>
  <c r="AZ879" i="3"/>
  <c r="AP879" i="3"/>
  <c r="AI879" i="3"/>
  <c r="AF879" i="3"/>
  <c r="AE879" i="3"/>
  <c r="AA879" i="3"/>
  <c r="Z879" i="3"/>
  <c r="Y879" i="3"/>
  <c r="X879" i="3"/>
  <c r="W879" i="3"/>
  <c r="AZ878" i="3"/>
  <c r="AP878" i="3"/>
  <c r="AI878" i="3"/>
  <c r="AF878" i="3"/>
  <c r="AE878" i="3"/>
  <c r="AA878" i="3"/>
  <c r="Z878" i="3"/>
  <c r="Y878" i="3"/>
  <c r="X878" i="3"/>
  <c r="W878" i="3"/>
  <c r="AZ877" i="3"/>
  <c r="AP877" i="3"/>
  <c r="AI877" i="3"/>
  <c r="AF877" i="3"/>
  <c r="AE877" i="3"/>
  <c r="AA877" i="3"/>
  <c r="Z877" i="3"/>
  <c r="Y877" i="3"/>
  <c r="X877" i="3"/>
  <c r="W877" i="3"/>
  <c r="AZ876" i="3"/>
  <c r="AP876" i="3"/>
  <c r="AI876" i="3"/>
  <c r="AF876" i="3"/>
  <c r="AE876" i="3"/>
  <c r="AW876" i="3" s="1"/>
  <c r="AA876" i="3"/>
  <c r="Z876" i="3"/>
  <c r="Y876" i="3"/>
  <c r="X876" i="3"/>
  <c r="W876" i="3"/>
  <c r="AZ875" i="3"/>
  <c r="AP875" i="3"/>
  <c r="AI875" i="3"/>
  <c r="AF875" i="3"/>
  <c r="AE875" i="3"/>
  <c r="AA875" i="3"/>
  <c r="Z875" i="3"/>
  <c r="Y875" i="3"/>
  <c r="X875" i="3"/>
  <c r="W875" i="3"/>
  <c r="AZ874" i="3"/>
  <c r="AP874" i="3"/>
  <c r="AI874" i="3"/>
  <c r="AF874" i="3"/>
  <c r="AE874" i="3"/>
  <c r="AA874" i="3"/>
  <c r="Z874" i="3"/>
  <c r="Y874" i="3"/>
  <c r="X874" i="3"/>
  <c r="W874" i="3"/>
  <c r="AZ873" i="3"/>
  <c r="AP873" i="3"/>
  <c r="AI873" i="3"/>
  <c r="AF873" i="3"/>
  <c r="AE873" i="3"/>
  <c r="AA873" i="3"/>
  <c r="Z873" i="3"/>
  <c r="Y873" i="3"/>
  <c r="X873" i="3"/>
  <c r="W873" i="3"/>
  <c r="AZ872" i="3"/>
  <c r="AP872" i="3"/>
  <c r="AI872" i="3"/>
  <c r="AF872" i="3"/>
  <c r="AE872" i="3"/>
  <c r="AV872" i="3" s="1"/>
  <c r="AA872" i="3"/>
  <c r="Z872" i="3"/>
  <c r="Y872" i="3"/>
  <c r="X872" i="3"/>
  <c r="W872" i="3"/>
  <c r="AZ871" i="3"/>
  <c r="AP871" i="3"/>
  <c r="AI871" i="3"/>
  <c r="AF871" i="3"/>
  <c r="AE871" i="3"/>
  <c r="AA871" i="3"/>
  <c r="Z871" i="3"/>
  <c r="Y871" i="3"/>
  <c r="X871" i="3"/>
  <c r="W871" i="3"/>
  <c r="AZ870" i="3"/>
  <c r="AP870" i="3"/>
  <c r="AI870" i="3"/>
  <c r="AF870" i="3"/>
  <c r="AE870" i="3"/>
  <c r="AA870" i="3"/>
  <c r="Z870" i="3"/>
  <c r="Y870" i="3"/>
  <c r="X870" i="3"/>
  <c r="W870" i="3"/>
  <c r="AZ869" i="3"/>
  <c r="AP869" i="3"/>
  <c r="AI869" i="3"/>
  <c r="AF869" i="3"/>
  <c r="AE869" i="3"/>
  <c r="AW869" i="3" s="1"/>
  <c r="AA869" i="3"/>
  <c r="Z869" i="3"/>
  <c r="Y869" i="3"/>
  <c r="X869" i="3"/>
  <c r="W869" i="3"/>
  <c r="AZ868" i="3"/>
  <c r="AP868" i="3"/>
  <c r="AI868" i="3"/>
  <c r="AF868" i="3"/>
  <c r="AE868" i="3"/>
  <c r="AA868" i="3"/>
  <c r="Z868" i="3"/>
  <c r="Y868" i="3"/>
  <c r="X868" i="3"/>
  <c r="W868" i="3"/>
  <c r="AZ867" i="3"/>
  <c r="AP867" i="3"/>
  <c r="AI867" i="3"/>
  <c r="AF867" i="3"/>
  <c r="AE867" i="3"/>
  <c r="AW867" i="3" s="1"/>
  <c r="AA867" i="3"/>
  <c r="Z867" i="3"/>
  <c r="Y867" i="3"/>
  <c r="X867" i="3"/>
  <c r="W867" i="3"/>
  <c r="AZ866" i="3"/>
  <c r="AP866" i="3"/>
  <c r="AI866" i="3"/>
  <c r="AF866" i="3"/>
  <c r="AE866" i="3"/>
  <c r="AW866" i="3" s="1"/>
  <c r="AA866" i="3"/>
  <c r="Z866" i="3"/>
  <c r="Y866" i="3"/>
  <c r="X866" i="3"/>
  <c r="W866" i="3"/>
  <c r="AZ865" i="3"/>
  <c r="AP865" i="3"/>
  <c r="AI865" i="3"/>
  <c r="AF865" i="3"/>
  <c r="AE865" i="3"/>
  <c r="AV865" i="3" s="1"/>
  <c r="AA865" i="3"/>
  <c r="Z865" i="3"/>
  <c r="Y865" i="3"/>
  <c r="X865" i="3"/>
  <c r="W865" i="3"/>
  <c r="AZ864" i="3"/>
  <c r="AP864" i="3"/>
  <c r="AI864" i="3"/>
  <c r="AF864" i="3"/>
  <c r="AE864" i="3"/>
  <c r="AA864" i="3"/>
  <c r="Z864" i="3"/>
  <c r="Y864" i="3"/>
  <c r="X864" i="3"/>
  <c r="W864" i="3"/>
  <c r="AZ863" i="3"/>
  <c r="AP863" i="3"/>
  <c r="AI863" i="3"/>
  <c r="AF863" i="3"/>
  <c r="AE863" i="3"/>
  <c r="AW863" i="3" s="1"/>
  <c r="AA863" i="3"/>
  <c r="Z863" i="3"/>
  <c r="Y863" i="3"/>
  <c r="X863" i="3"/>
  <c r="W863" i="3"/>
  <c r="AZ862" i="3"/>
  <c r="AP862" i="3"/>
  <c r="AI862" i="3"/>
  <c r="AF862" i="3"/>
  <c r="AE862" i="3"/>
  <c r="AA862" i="3"/>
  <c r="Z862" i="3"/>
  <c r="Y862" i="3"/>
  <c r="X862" i="3"/>
  <c r="W862" i="3"/>
  <c r="AZ861" i="3"/>
  <c r="AP861" i="3"/>
  <c r="AI861" i="3"/>
  <c r="AF861" i="3"/>
  <c r="AE861" i="3"/>
  <c r="AA861" i="3"/>
  <c r="Z861" i="3"/>
  <c r="Y861" i="3"/>
  <c r="X861" i="3"/>
  <c r="W861" i="3"/>
  <c r="AZ860" i="3"/>
  <c r="AP860" i="3"/>
  <c r="AI860" i="3"/>
  <c r="AF860" i="3"/>
  <c r="AE860" i="3"/>
  <c r="AV860" i="3" s="1"/>
  <c r="AA860" i="3"/>
  <c r="Z860" i="3"/>
  <c r="Y860" i="3"/>
  <c r="X860" i="3"/>
  <c r="W860" i="3"/>
  <c r="AZ859" i="3"/>
  <c r="AP859" i="3"/>
  <c r="AI859" i="3"/>
  <c r="AF859" i="3"/>
  <c r="AE859" i="3"/>
  <c r="AA859" i="3"/>
  <c r="Z859" i="3"/>
  <c r="Y859" i="3"/>
  <c r="X859" i="3"/>
  <c r="W859" i="3"/>
  <c r="AZ858" i="3"/>
  <c r="AP858" i="3"/>
  <c r="AI858" i="3"/>
  <c r="AF858" i="3"/>
  <c r="AE858" i="3"/>
  <c r="AW858" i="3" s="1"/>
  <c r="AA858" i="3"/>
  <c r="Z858" i="3"/>
  <c r="Y858" i="3"/>
  <c r="X858" i="3"/>
  <c r="W858" i="3"/>
  <c r="AZ857" i="3"/>
  <c r="AP857" i="3"/>
  <c r="AI857" i="3"/>
  <c r="AF857" i="3"/>
  <c r="AE857" i="3"/>
  <c r="AA857" i="3"/>
  <c r="Z857" i="3"/>
  <c r="Y857" i="3"/>
  <c r="X857" i="3"/>
  <c r="W857" i="3"/>
  <c r="AZ856" i="3"/>
  <c r="AP856" i="3"/>
  <c r="AI856" i="3"/>
  <c r="AF856" i="3"/>
  <c r="AE856" i="3"/>
  <c r="AW856" i="3" s="1"/>
  <c r="AA856" i="3"/>
  <c r="Z856" i="3"/>
  <c r="Y856" i="3"/>
  <c r="X856" i="3"/>
  <c r="W856" i="3"/>
  <c r="AZ855" i="3"/>
  <c r="AP855" i="3"/>
  <c r="AI855" i="3"/>
  <c r="AF855" i="3"/>
  <c r="AE855" i="3"/>
  <c r="AW855" i="3" s="1"/>
  <c r="AA855" i="3"/>
  <c r="Z855" i="3"/>
  <c r="Y855" i="3"/>
  <c r="X855" i="3"/>
  <c r="W855" i="3"/>
  <c r="AZ854" i="3"/>
  <c r="AP854" i="3"/>
  <c r="AI854" i="3"/>
  <c r="AF854" i="3"/>
  <c r="AE854" i="3"/>
  <c r="AA854" i="3"/>
  <c r="Z854" i="3"/>
  <c r="Y854" i="3"/>
  <c r="X854" i="3"/>
  <c r="W854" i="3"/>
  <c r="AZ853" i="3"/>
  <c r="AP853" i="3"/>
  <c r="AI853" i="3"/>
  <c r="AF853" i="3"/>
  <c r="AE853" i="3"/>
  <c r="AA853" i="3"/>
  <c r="Z853" i="3"/>
  <c r="Y853" i="3"/>
  <c r="X853" i="3"/>
  <c r="W853" i="3"/>
  <c r="AZ852" i="3"/>
  <c r="AP852" i="3"/>
  <c r="AI852" i="3"/>
  <c r="AF852" i="3"/>
  <c r="AE852" i="3"/>
  <c r="AV852" i="3" s="1"/>
  <c r="AA852" i="3"/>
  <c r="Z852" i="3"/>
  <c r="Y852" i="3"/>
  <c r="X852" i="3"/>
  <c r="W852" i="3"/>
  <c r="AZ851" i="3"/>
  <c r="AP851" i="3"/>
  <c r="AI851" i="3"/>
  <c r="AF851" i="3"/>
  <c r="AE851" i="3"/>
  <c r="AA851" i="3"/>
  <c r="Z851" i="3"/>
  <c r="Y851" i="3"/>
  <c r="X851" i="3"/>
  <c r="W851" i="3"/>
  <c r="AZ850" i="3"/>
  <c r="AP850" i="3"/>
  <c r="AI850" i="3"/>
  <c r="AF850" i="3"/>
  <c r="AE850" i="3"/>
  <c r="AW850" i="3" s="1"/>
  <c r="AA850" i="3"/>
  <c r="Z850" i="3"/>
  <c r="Y850" i="3"/>
  <c r="X850" i="3"/>
  <c r="W850" i="3"/>
  <c r="AZ849" i="3"/>
  <c r="AP849" i="3"/>
  <c r="AI849" i="3"/>
  <c r="AF849" i="3"/>
  <c r="AE849" i="3"/>
  <c r="AA849" i="3"/>
  <c r="Z849" i="3"/>
  <c r="Y849" i="3"/>
  <c r="X849" i="3"/>
  <c r="W849" i="3"/>
  <c r="AZ848" i="3"/>
  <c r="AP848" i="3"/>
  <c r="AI848" i="3"/>
  <c r="AF848" i="3"/>
  <c r="AE848" i="3"/>
  <c r="AA848" i="3"/>
  <c r="Z848" i="3"/>
  <c r="Y848" i="3"/>
  <c r="X848" i="3"/>
  <c r="W848" i="3"/>
  <c r="AZ847" i="3"/>
  <c r="AP847" i="3"/>
  <c r="AI847" i="3"/>
  <c r="AF847" i="3"/>
  <c r="AE847" i="3"/>
  <c r="AW847" i="3" s="1"/>
  <c r="AA847" i="3"/>
  <c r="Z847" i="3"/>
  <c r="Y847" i="3"/>
  <c r="X847" i="3"/>
  <c r="W847" i="3"/>
  <c r="AZ846" i="3"/>
  <c r="AP846" i="3"/>
  <c r="AI846" i="3"/>
  <c r="AF846" i="3"/>
  <c r="AE846" i="3"/>
  <c r="AA846" i="3"/>
  <c r="Z846" i="3"/>
  <c r="Y846" i="3"/>
  <c r="X846" i="3"/>
  <c r="W846" i="3"/>
  <c r="AZ845" i="3"/>
  <c r="AP845" i="3"/>
  <c r="AI845" i="3"/>
  <c r="AF845" i="3"/>
  <c r="AE845" i="3"/>
  <c r="AA845" i="3"/>
  <c r="Z845" i="3"/>
  <c r="Y845" i="3"/>
  <c r="X845" i="3"/>
  <c r="W845" i="3"/>
  <c r="AZ844" i="3"/>
  <c r="AP844" i="3"/>
  <c r="AI844" i="3"/>
  <c r="AF844" i="3"/>
  <c r="AE844" i="3"/>
  <c r="AV844" i="3" s="1"/>
  <c r="AA844" i="3"/>
  <c r="Z844" i="3"/>
  <c r="Y844" i="3"/>
  <c r="X844" i="3"/>
  <c r="W844" i="3"/>
  <c r="AZ843" i="3"/>
  <c r="AP843" i="3"/>
  <c r="AI843" i="3"/>
  <c r="AF843" i="3"/>
  <c r="AE843" i="3"/>
  <c r="AA843" i="3"/>
  <c r="Z843" i="3"/>
  <c r="Y843" i="3"/>
  <c r="X843" i="3"/>
  <c r="W843" i="3"/>
  <c r="AZ842" i="3"/>
  <c r="AP842" i="3"/>
  <c r="AI842" i="3"/>
  <c r="AF842" i="3"/>
  <c r="AE842" i="3"/>
  <c r="AW842" i="3" s="1"/>
  <c r="AA842" i="3"/>
  <c r="Z842" i="3"/>
  <c r="Y842" i="3"/>
  <c r="X842" i="3"/>
  <c r="W842" i="3"/>
  <c r="AZ841" i="3"/>
  <c r="AP841" i="3"/>
  <c r="AI841" i="3"/>
  <c r="AF841" i="3"/>
  <c r="AE841" i="3"/>
  <c r="AV841" i="3" s="1"/>
  <c r="AA841" i="3"/>
  <c r="Z841" i="3"/>
  <c r="Y841" i="3"/>
  <c r="X841" i="3"/>
  <c r="W841" i="3"/>
  <c r="AZ840" i="3"/>
  <c r="AP840" i="3"/>
  <c r="AI840" i="3"/>
  <c r="AF840" i="3"/>
  <c r="AE840" i="3"/>
  <c r="AA840" i="3"/>
  <c r="Z840" i="3"/>
  <c r="Y840" i="3"/>
  <c r="X840" i="3"/>
  <c r="W840" i="3"/>
  <c r="AZ839" i="3"/>
  <c r="AP839" i="3"/>
  <c r="AI839" i="3"/>
  <c r="AF839" i="3"/>
  <c r="AE839" i="3"/>
  <c r="AW839" i="3" s="1"/>
  <c r="AA839" i="3"/>
  <c r="Z839" i="3"/>
  <c r="Y839" i="3"/>
  <c r="X839" i="3"/>
  <c r="W839" i="3"/>
  <c r="AZ838" i="3"/>
  <c r="AP838" i="3"/>
  <c r="AI838" i="3"/>
  <c r="AF838" i="3"/>
  <c r="AE838" i="3"/>
  <c r="AV838" i="3" s="1"/>
  <c r="AA838" i="3"/>
  <c r="Z838" i="3"/>
  <c r="Y838" i="3"/>
  <c r="X838" i="3"/>
  <c r="W838" i="3"/>
  <c r="AZ837" i="3"/>
  <c r="AP837" i="3"/>
  <c r="AI837" i="3"/>
  <c r="AF837" i="3"/>
  <c r="AE837" i="3"/>
  <c r="AA837" i="3"/>
  <c r="Z837" i="3"/>
  <c r="Y837" i="3"/>
  <c r="X837" i="3"/>
  <c r="W837" i="3"/>
  <c r="AZ836" i="3"/>
  <c r="AP836" i="3"/>
  <c r="AI836" i="3"/>
  <c r="AF836" i="3"/>
  <c r="AE836" i="3"/>
  <c r="AV836" i="3" s="1"/>
  <c r="AA836" i="3"/>
  <c r="Z836" i="3"/>
  <c r="Y836" i="3"/>
  <c r="X836" i="3"/>
  <c r="W836" i="3"/>
  <c r="AZ835" i="3"/>
  <c r="AP835" i="3"/>
  <c r="AI835" i="3"/>
  <c r="AF835" i="3"/>
  <c r="AE835" i="3"/>
  <c r="AV835" i="3" s="1"/>
  <c r="AA835" i="3"/>
  <c r="Z835" i="3"/>
  <c r="Y835" i="3"/>
  <c r="X835" i="3"/>
  <c r="W835" i="3"/>
  <c r="AZ834" i="3"/>
  <c r="AP834" i="3"/>
  <c r="AI834" i="3"/>
  <c r="AF834" i="3"/>
  <c r="AE834" i="3"/>
  <c r="AW834" i="3" s="1"/>
  <c r="AA834" i="3"/>
  <c r="Z834" i="3"/>
  <c r="Y834" i="3"/>
  <c r="X834" i="3"/>
  <c r="W834" i="3"/>
  <c r="AZ833" i="3"/>
  <c r="AP833" i="3"/>
  <c r="AI833" i="3"/>
  <c r="AF833" i="3"/>
  <c r="AE833" i="3"/>
  <c r="AA833" i="3"/>
  <c r="Z833" i="3"/>
  <c r="Y833" i="3"/>
  <c r="X833" i="3"/>
  <c r="W833" i="3"/>
  <c r="AZ832" i="3"/>
  <c r="AP832" i="3"/>
  <c r="AI832" i="3"/>
  <c r="AF832" i="3"/>
  <c r="AE832" i="3"/>
  <c r="AV832" i="3" s="1"/>
  <c r="AA832" i="3"/>
  <c r="Z832" i="3"/>
  <c r="Y832" i="3"/>
  <c r="X832" i="3"/>
  <c r="W832" i="3"/>
  <c r="AZ831" i="3"/>
  <c r="AP831" i="3"/>
  <c r="AI831" i="3"/>
  <c r="AF831" i="3"/>
  <c r="AE831" i="3"/>
  <c r="AW831" i="3" s="1"/>
  <c r="AA831" i="3"/>
  <c r="Z831" i="3"/>
  <c r="Y831" i="3"/>
  <c r="X831" i="3"/>
  <c r="W831" i="3"/>
  <c r="AZ830" i="3"/>
  <c r="AP830" i="3"/>
  <c r="AI830" i="3"/>
  <c r="AF830" i="3"/>
  <c r="AE830" i="3"/>
  <c r="AA830" i="3"/>
  <c r="Z830" i="3"/>
  <c r="Y830" i="3"/>
  <c r="X830" i="3"/>
  <c r="W830" i="3"/>
  <c r="AZ829" i="3"/>
  <c r="AP829" i="3"/>
  <c r="AI829" i="3"/>
  <c r="AF829" i="3"/>
  <c r="AE829" i="3"/>
  <c r="AA829" i="3"/>
  <c r="Z829" i="3"/>
  <c r="Y829" i="3"/>
  <c r="X829" i="3"/>
  <c r="W829" i="3"/>
  <c r="AZ828" i="3"/>
  <c r="AP828" i="3"/>
  <c r="AI828" i="3"/>
  <c r="AF828" i="3"/>
  <c r="AE828" i="3"/>
  <c r="AV828" i="3" s="1"/>
  <c r="AA828" i="3"/>
  <c r="Z828" i="3"/>
  <c r="Y828" i="3"/>
  <c r="X828" i="3"/>
  <c r="W828" i="3"/>
  <c r="AZ827" i="3"/>
  <c r="AP827" i="3"/>
  <c r="AI827" i="3"/>
  <c r="AF827" i="3"/>
  <c r="AE827" i="3"/>
  <c r="AA827" i="3"/>
  <c r="Z827" i="3"/>
  <c r="Y827" i="3"/>
  <c r="X827" i="3"/>
  <c r="W827" i="3"/>
  <c r="AZ826" i="3"/>
  <c r="AP826" i="3"/>
  <c r="AI826" i="3"/>
  <c r="AF826" i="3"/>
  <c r="AE826" i="3"/>
  <c r="AW826" i="3" s="1"/>
  <c r="AA826" i="3"/>
  <c r="Z826" i="3"/>
  <c r="Y826" i="3"/>
  <c r="X826" i="3"/>
  <c r="W826" i="3"/>
  <c r="AZ825" i="3"/>
  <c r="AP825" i="3"/>
  <c r="AI825" i="3"/>
  <c r="AF825" i="3"/>
  <c r="AE825" i="3"/>
  <c r="AA825" i="3"/>
  <c r="Z825" i="3"/>
  <c r="Y825" i="3"/>
  <c r="X825" i="3"/>
  <c r="W825" i="3"/>
  <c r="AZ824" i="3"/>
  <c r="AP824" i="3"/>
  <c r="AI824" i="3"/>
  <c r="AF824" i="3"/>
  <c r="AE824" i="3"/>
  <c r="AA824" i="3"/>
  <c r="Z824" i="3"/>
  <c r="Y824" i="3"/>
  <c r="X824" i="3"/>
  <c r="W824" i="3"/>
  <c r="AZ823" i="3"/>
  <c r="AP823" i="3"/>
  <c r="AI823" i="3"/>
  <c r="AF823" i="3"/>
  <c r="AE823" i="3"/>
  <c r="AW823" i="3" s="1"/>
  <c r="AA823" i="3"/>
  <c r="Z823" i="3"/>
  <c r="Y823" i="3"/>
  <c r="X823" i="3"/>
  <c r="W823" i="3"/>
  <c r="AZ822" i="3"/>
  <c r="AP822" i="3"/>
  <c r="AI822" i="3"/>
  <c r="AF822" i="3"/>
  <c r="AE822" i="3"/>
  <c r="AV822" i="3" s="1"/>
  <c r="AA822" i="3"/>
  <c r="Z822" i="3"/>
  <c r="Y822" i="3"/>
  <c r="X822" i="3"/>
  <c r="W822" i="3"/>
  <c r="AZ821" i="3"/>
  <c r="AP821" i="3"/>
  <c r="AI821" i="3"/>
  <c r="AF821" i="3"/>
  <c r="AE821" i="3"/>
  <c r="AA821" i="3"/>
  <c r="Z821" i="3"/>
  <c r="Y821" i="3"/>
  <c r="X821" i="3"/>
  <c r="W821" i="3"/>
  <c r="AZ820" i="3"/>
  <c r="AP820" i="3"/>
  <c r="AI820" i="3"/>
  <c r="AF820" i="3"/>
  <c r="AE820" i="3"/>
  <c r="AV820" i="3" s="1"/>
  <c r="AA820" i="3"/>
  <c r="Z820" i="3"/>
  <c r="Y820" i="3"/>
  <c r="X820" i="3"/>
  <c r="W820" i="3"/>
  <c r="AZ819" i="3"/>
  <c r="AP819" i="3"/>
  <c r="AI819" i="3"/>
  <c r="AF819" i="3"/>
  <c r="AE819" i="3"/>
  <c r="AV819" i="3" s="1"/>
  <c r="AA819" i="3"/>
  <c r="Z819" i="3"/>
  <c r="Y819" i="3"/>
  <c r="X819" i="3"/>
  <c r="W819" i="3"/>
  <c r="AZ818" i="3"/>
  <c r="AP818" i="3"/>
  <c r="AI818" i="3"/>
  <c r="AF818" i="3"/>
  <c r="AE818" i="3"/>
  <c r="AW818" i="3" s="1"/>
  <c r="AA818" i="3"/>
  <c r="Z818" i="3"/>
  <c r="Y818" i="3"/>
  <c r="X818" i="3"/>
  <c r="W818" i="3"/>
  <c r="AZ817" i="3"/>
  <c r="AP817" i="3"/>
  <c r="AI817" i="3"/>
  <c r="AF817" i="3"/>
  <c r="AE817" i="3"/>
  <c r="AA817" i="3"/>
  <c r="Z817" i="3"/>
  <c r="Y817" i="3"/>
  <c r="X817" i="3"/>
  <c r="W817" i="3"/>
  <c r="AZ816" i="3"/>
  <c r="AP816" i="3"/>
  <c r="AI816" i="3"/>
  <c r="AF816" i="3"/>
  <c r="AE816" i="3"/>
  <c r="AV816" i="3" s="1"/>
  <c r="AA816" i="3"/>
  <c r="Z816" i="3"/>
  <c r="Y816" i="3"/>
  <c r="X816" i="3"/>
  <c r="W816" i="3"/>
  <c r="AZ815" i="3"/>
  <c r="AP815" i="3"/>
  <c r="AI815" i="3"/>
  <c r="AF815" i="3"/>
  <c r="AE815" i="3"/>
  <c r="AW815" i="3" s="1"/>
  <c r="AA815" i="3"/>
  <c r="Z815" i="3"/>
  <c r="Y815" i="3"/>
  <c r="X815" i="3"/>
  <c r="W815" i="3"/>
  <c r="AZ814" i="3"/>
  <c r="AP814" i="3"/>
  <c r="AI814" i="3"/>
  <c r="AF814" i="3"/>
  <c r="AE814" i="3"/>
  <c r="AW814" i="3" s="1"/>
  <c r="AA814" i="3"/>
  <c r="Z814" i="3"/>
  <c r="Y814" i="3"/>
  <c r="X814" i="3"/>
  <c r="W814" i="3"/>
  <c r="AZ813" i="3"/>
  <c r="AP813" i="3"/>
  <c r="AI813" i="3"/>
  <c r="AF813" i="3"/>
  <c r="AE813" i="3"/>
  <c r="AA813" i="3"/>
  <c r="Z813" i="3"/>
  <c r="Y813" i="3"/>
  <c r="X813" i="3"/>
  <c r="W813" i="3"/>
  <c r="AZ812" i="3"/>
  <c r="AP812" i="3"/>
  <c r="AI812" i="3"/>
  <c r="AF812" i="3"/>
  <c r="AE812" i="3"/>
  <c r="AV812" i="3" s="1"/>
  <c r="AA812" i="3"/>
  <c r="Z812" i="3"/>
  <c r="Y812" i="3"/>
  <c r="X812" i="3"/>
  <c r="W812" i="3"/>
  <c r="AZ811" i="3"/>
  <c r="AP811" i="3"/>
  <c r="AI811" i="3"/>
  <c r="AF811" i="3"/>
  <c r="AE811" i="3"/>
  <c r="AW811" i="3" s="1"/>
  <c r="AA811" i="3"/>
  <c r="Z811" i="3"/>
  <c r="Y811" i="3"/>
  <c r="X811" i="3"/>
  <c r="W811" i="3"/>
  <c r="AZ810" i="3"/>
  <c r="AP810" i="3"/>
  <c r="AI810" i="3"/>
  <c r="AF810" i="3"/>
  <c r="AE810" i="3"/>
  <c r="AW810" i="3" s="1"/>
  <c r="AA810" i="3"/>
  <c r="Z810" i="3"/>
  <c r="Y810" i="3"/>
  <c r="X810" i="3"/>
  <c r="W810" i="3"/>
  <c r="AZ809" i="3"/>
  <c r="AP809" i="3"/>
  <c r="AI809" i="3"/>
  <c r="AF809" i="3"/>
  <c r="AE809" i="3"/>
  <c r="AA809" i="3"/>
  <c r="Z809" i="3"/>
  <c r="Y809" i="3"/>
  <c r="X809" i="3"/>
  <c r="W809" i="3"/>
  <c r="AZ808" i="3"/>
  <c r="AP808" i="3"/>
  <c r="AI808" i="3"/>
  <c r="AF808" i="3"/>
  <c r="AE808" i="3"/>
  <c r="AW808" i="3" s="1"/>
  <c r="AA808" i="3"/>
  <c r="Z808" i="3"/>
  <c r="Y808" i="3"/>
  <c r="X808" i="3"/>
  <c r="W808" i="3"/>
  <c r="AZ807" i="3"/>
  <c r="AP807" i="3"/>
  <c r="AI807" i="3"/>
  <c r="AF807" i="3"/>
  <c r="AE807" i="3"/>
  <c r="AA807" i="3"/>
  <c r="Z807" i="3"/>
  <c r="Y807" i="3"/>
  <c r="X807" i="3"/>
  <c r="W807" i="3"/>
  <c r="AZ806" i="3"/>
  <c r="AP806" i="3"/>
  <c r="AI806" i="3"/>
  <c r="AF806" i="3"/>
  <c r="AE806" i="3"/>
  <c r="AA806" i="3"/>
  <c r="Z806" i="3"/>
  <c r="Y806" i="3"/>
  <c r="X806" i="3"/>
  <c r="W806" i="3"/>
  <c r="AZ805" i="3"/>
  <c r="AP805" i="3"/>
  <c r="AI805" i="3"/>
  <c r="AF805" i="3"/>
  <c r="AE805" i="3"/>
  <c r="AA805" i="3"/>
  <c r="Z805" i="3"/>
  <c r="Y805" i="3"/>
  <c r="X805" i="3"/>
  <c r="W805" i="3"/>
  <c r="AZ804" i="3"/>
  <c r="AP804" i="3"/>
  <c r="AI804" i="3"/>
  <c r="AF804" i="3"/>
  <c r="AE804" i="3"/>
  <c r="AV804" i="3" s="1"/>
  <c r="AA804" i="3"/>
  <c r="Z804" i="3"/>
  <c r="Y804" i="3"/>
  <c r="X804" i="3"/>
  <c r="W804" i="3"/>
  <c r="AZ803" i="3"/>
  <c r="AP803" i="3"/>
  <c r="AI803" i="3"/>
  <c r="AF803" i="3"/>
  <c r="AE803" i="3"/>
  <c r="AA803" i="3"/>
  <c r="Z803" i="3"/>
  <c r="Y803" i="3"/>
  <c r="X803" i="3"/>
  <c r="W803" i="3"/>
  <c r="AZ802" i="3"/>
  <c r="AP802" i="3"/>
  <c r="AI802" i="3"/>
  <c r="AF802" i="3"/>
  <c r="AE802" i="3"/>
  <c r="AW802" i="3" s="1"/>
  <c r="AA802" i="3"/>
  <c r="Z802" i="3"/>
  <c r="Y802" i="3"/>
  <c r="X802" i="3"/>
  <c r="W802" i="3"/>
  <c r="AZ801" i="3"/>
  <c r="AP801" i="3"/>
  <c r="AI801" i="3"/>
  <c r="AF801" i="3"/>
  <c r="AE801" i="3"/>
  <c r="AA801" i="3"/>
  <c r="Z801" i="3"/>
  <c r="Y801" i="3"/>
  <c r="X801" i="3"/>
  <c r="W801" i="3"/>
  <c r="AZ800" i="3"/>
  <c r="AP800" i="3"/>
  <c r="AI800" i="3"/>
  <c r="AF800" i="3"/>
  <c r="AE800" i="3"/>
  <c r="AA800" i="3"/>
  <c r="Z800" i="3"/>
  <c r="Y800" i="3"/>
  <c r="X800" i="3"/>
  <c r="W800" i="3"/>
  <c r="AZ799" i="3"/>
  <c r="AP799" i="3"/>
  <c r="AI799" i="3"/>
  <c r="AF799" i="3"/>
  <c r="AE799" i="3"/>
  <c r="AA799" i="3"/>
  <c r="Z799" i="3"/>
  <c r="Y799" i="3"/>
  <c r="X799" i="3"/>
  <c r="W799" i="3"/>
  <c r="AZ798" i="3"/>
  <c r="AP798" i="3"/>
  <c r="AI798" i="3"/>
  <c r="AF798" i="3"/>
  <c r="AE798" i="3"/>
  <c r="AA798" i="3"/>
  <c r="Z798" i="3"/>
  <c r="Y798" i="3"/>
  <c r="X798" i="3"/>
  <c r="W798" i="3"/>
  <c r="AZ797" i="3"/>
  <c r="AP797" i="3"/>
  <c r="AI797" i="3"/>
  <c r="AF797" i="3"/>
  <c r="AE797" i="3"/>
  <c r="AA797" i="3"/>
  <c r="Z797" i="3"/>
  <c r="Y797" i="3"/>
  <c r="X797" i="3"/>
  <c r="W797" i="3"/>
  <c r="AZ796" i="3"/>
  <c r="AP796" i="3"/>
  <c r="AI796" i="3"/>
  <c r="AF796" i="3"/>
  <c r="AE796" i="3"/>
  <c r="AV796" i="3" s="1"/>
  <c r="AA796" i="3"/>
  <c r="Z796" i="3"/>
  <c r="Y796" i="3"/>
  <c r="X796" i="3"/>
  <c r="W796" i="3"/>
  <c r="AZ795" i="3"/>
  <c r="AP795" i="3"/>
  <c r="AI795" i="3"/>
  <c r="AF795" i="3"/>
  <c r="AE795" i="3"/>
  <c r="AA795" i="3"/>
  <c r="Z795" i="3"/>
  <c r="Y795" i="3"/>
  <c r="X795" i="3"/>
  <c r="W795" i="3"/>
  <c r="AZ794" i="3"/>
  <c r="AP794" i="3"/>
  <c r="AI794" i="3"/>
  <c r="AF794" i="3"/>
  <c r="AE794" i="3"/>
  <c r="AW794" i="3" s="1"/>
  <c r="AA794" i="3"/>
  <c r="Z794" i="3"/>
  <c r="Y794" i="3"/>
  <c r="X794" i="3"/>
  <c r="W794" i="3"/>
  <c r="AZ793" i="3"/>
  <c r="AP793" i="3"/>
  <c r="AI793" i="3"/>
  <c r="AF793" i="3"/>
  <c r="AE793" i="3"/>
  <c r="AA793" i="3"/>
  <c r="Z793" i="3"/>
  <c r="Y793" i="3"/>
  <c r="X793" i="3"/>
  <c r="W793" i="3"/>
  <c r="AZ792" i="3"/>
  <c r="AP792" i="3"/>
  <c r="AI792" i="3"/>
  <c r="AF792" i="3"/>
  <c r="AE792" i="3"/>
  <c r="AA792" i="3"/>
  <c r="Z792" i="3"/>
  <c r="Y792" i="3"/>
  <c r="X792" i="3"/>
  <c r="W792" i="3"/>
  <c r="AZ791" i="3"/>
  <c r="AP791" i="3"/>
  <c r="AI791" i="3"/>
  <c r="AF791" i="3"/>
  <c r="AE791" i="3"/>
  <c r="AA791" i="3"/>
  <c r="Z791" i="3"/>
  <c r="Y791" i="3"/>
  <c r="X791" i="3"/>
  <c r="W791" i="3"/>
  <c r="R791" i="3"/>
  <c r="AZ790" i="3"/>
  <c r="AP790" i="3"/>
  <c r="AI790" i="3"/>
  <c r="AF790" i="3"/>
  <c r="AE790" i="3"/>
  <c r="AA790" i="3"/>
  <c r="Z790" i="3"/>
  <c r="Y790" i="3"/>
  <c r="X790" i="3"/>
  <c r="W790" i="3"/>
  <c r="AZ789" i="3"/>
  <c r="AP789" i="3"/>
  <c r="AI789" i="3"/>
  <c r="AF789" i="3"/>
  <c r="AE789" i="3"/>
  <c r="AW789" i="3" s="1"/>
  <c r="AA789" i="3"/>
  <c r="Z789" i="3"/>
  <c r="Y789" i="3"/>
  <c r="X789" i="3"/>
  <c r="W789" i="3"/>
  <c r="AZ788" i="3"/>
  <c r="AP788" i="3"/>
  <c r="AI788" i="3"/>
  <c r="AF788" i="3"/>
  <c r="AE788" i="3"/>
  <c r="AA788" i="3"/>
  <c r="Z788" i="3"/>
  <c r="Y788" i="3"/>
  <c r="X788" i="3"/>
  <c r="W788" i="3"/>
  <c r="AZ787" i="3"/>
  <c r="AP787" i="3"/>
  <c r="AI787" i="3"/>
  <c r="AF787" i="3"/>
  <c r="AE787" i="3"/>
  <c r="AA787" i="3"/>
  <c r="Z787" i="3"/>
  <c r="Y787" i="3"/>
  <c r="X787" i="3"/>
  <c r="W787" i="3"/>
  <c r="AZ786" i="3"/>
  <c r="AP786" i="3"/>
  <c r="AI786" i="3"/>
  <c r="AF786" i="3"/>
  <c r="AE786" i="3"/>
  <c r="AA786" i="3"/>
  <c r="Z786" i="3"/>
  <c r="Y786" i="3"/>
  <c r="X786" i="3"/>
  <c r="W786" i="3"/>
  <c r="AZ785" i="3"/>
  <c r="AP785" i="3"/>
  <c r="AI785" i="3"/>
  <c r="AF785" i="3"/>
  <c r="AE785" i="3"/>
  <c r="AV785" i="3" s="1"/>
  <c r="AA785" i="3"/>
  <c r="Z785" i="3"/>
  <c r="Y785" i="3"/>
  <c r="X785" i="3"/>
  <c r="W785" i="3"/>
  <c r="AZ784" i="3"/>
  <c r="AP784" i="3"/>
  <c r="AI784" i="3"/>
  <c r="AF784" i="3"/>
  <c r="AE784" i="3"/>
  <c r="AA784" i="3"/>
  <c r="Z784" i="3"/>
  <c r="Y784" i="3"/>
  <c r="X784" i="3"/>
  <c r="W784" i="3"/>
  <c r="AZ783" i="3"/>
  <c r="AP783" i="3"/>
  <c r="AI783" i="3"/>
  <c r="AF783" i="3"/>
  <c r="AE783" i="3"/>
  <c r="AA783" i="3"/>
  <c r="Z783" i="3"/>
  <c r="Y783" i="3"/>
  <c r="X783" i="3"/>
  <c r="W783" i="3"/>
  <c r="AZ782" i="3"/>
  <c r="AP782" i="3"/>
  <c r="AI782" i="3"/>
  <c r="AF782" i="3"/>
  <c r="AE782" i="3"/>
  <c r="AA782" i="3"/>
  <c r="Z782" i="3"/>
  <c r="Y782" i="3"/>
  <c r="X782" i="3"/>
  <c r="W782" i="3"/>
  <c r="AZ781" i="3"/>
  <c r="AP781" i="3"/>
  <c r="AI781" i="3"/>
  <c r="AF781" i="3"/>
  <c r="AE781" i="3"/>
  <c r="AA781" i="3"/>
  <c r="Z781" i="3"/>
  <c r="Y781" i="3"/>
  <c r="X781" i="3"/>
  <c r="W781" i="3"/>
  <c r="AZ780" i="3"/>
  <c r="AP780" i="3"/>
  <c r="AI780" i="3"/>
  <c r="AF780" i="3"/>
  <c r="AE780" i="3"/>
  <c r="AA780" i="3"/>
  <c r="Z780" i="3"/>
  <c r="Y780" i="3"/>
  <c r="X780" i="3"/>
  <c r="W780" i="3"/>
  <c r="AZ779" i="3"/>
  <c r="AP779" i="3"/>
  <c r="AI779" i="3"/>
  <c r="AF779" i="3"/>
  <c r="AE779" i="3"/>
  <c r="AA779" i="3"/>
  <c r="Z779" i="3"/>
  <c r="Y779" i="3"/>
  <c r="X779" i="3"/>
  <c r="W779" i="3"/>
  <c r="AZ778" i="3"/>
  <c r="AP778" i="3"/>
  <c r="AI778" i="3"/>
  <c r="AF778" i="3"/>
  <c r="AE778" i="3"/>
  <c r="AA778" i="3"/>
  <c r="Z778" i="3"/>
  <c r="Y778" i="3"/>
  <c r="X778" i="3"/>
  <c r="W778" i="3"/>
  <c r="AZ777" i="3"/>
  <c r="AP777" i="3"/>
  <c r="AI777" i="3"/>
  <c r="AF777" i="3"/>
  <c r="AE777" i="3"/>
  <c r="AV777" i="3" s="1"/>
  <c r="AA777" i="3"/>
  <c r="Z777" i="3"/>
  <c r="Y777" i="3"/>
  <c r="X777" i="3"/>
  <c r="W777" i="3"/>
  <c r="AZ776" i="3"/>
  <c r="AP776" i="3"/>
  <c r="AI776" i="3"/>
  <c r="AF776" i="3"/>
  <c r="AE776" i="3"/>
  <c r="AA776" i="3"/>
  <c r="Z776" i="3"/>
  <c r="Y776" i="3"/>
  <c r="X776" i="3"/>
  <c r="W776" i="3"/>
  <c r="AZ775" i="3"/>
  <c r="AP775" i="3"/>
  <c r="AI775" i="3"/>
  <c r="AF775" i="3"/>
  <c r="AE775" i="3"/>
  <c r="AA775" i="3"/>
  <c r="Z775" i="3"/>
  <c r="Y775" i="3"/>
  <c r="X775" i="3"/>
  <c r="W775" i="3"/>
  <c r="AZ774" i="3"/>
  <c r="AP774" i="3"/>
  <c r="AI774" i="3"/>
  <c r="AF774" i="3"/>
  <c r="AE774" i="3"/>
  <c r="AA774" i="3"/>
  <c r="Z774" i="3"/>
  <c r="Y774" i="3"/>
  <c r="X774" i="3"/>
  <c r="W774" i="3"/>
  <c r="AZ773" i="3"/>
  <c r="AP773" i="3"/>
  <c r="AI773" i="3"/>
  <c r="AF773" i="3"/>
  <c r="AE773" i="3"/>
  <c r="AW773" i="3" s="1"/>
  <c r="AA773" i="3"/>
  <c r="Z773" i="3"/>
  <c r="Y773" i="3"/>
  <c r="X773" i="3"/>
  <c r="W773" i="3"/>
  <c r="AZ772" i="3"/>
  <c r="AP772" i="3"/>
  <c r="AI772" i="3"/>
  <c r="AF772" i="3"/>
  <c r="AE772" i="3"/>
  <c r="AA772" i="3"/>
  <c r="Z772" i="3"/>
  <c r="Y772" i="3"/>
  <c r="X772" i="3"/>
  <c r="W772" i="3"/>
  <c r="AZ771" i="3"/>
  <c r="AP771" i="3"/>
  <c r="AI771" i="3"/>
  <c r="AF771" i="3"/>
  <c r="AE771" i="3"/>
  <c r="AA771" i="3"/>
  <c r="Z771" i="3"/>
  <c r="Y771" i="3"/>
  <c r="X771" i="3"/>
  <c r="W771" i="3"/>
  <c r="AZ770" i="3"/>
  <c r="AP770" i="3"/>
  <c r="AI770" i="3"/>
  <c r="AF770" i="3"/>
  <c r="AE770" i="3"/>
  <c r="AA770" i="3"/>
  <c r="Z770" i="3"/>
  <c r="Y770" i="3"/>
  <c r="X770" i="3"/>
  <c r="W770" i="3"/>
  <c r="AZ769" i="3"/>
  <c r="AP769" i="3"/>
  <c r="AI769" i="3"/>
  <c r="AF769" i="3"/>
  <c r="AE769" i="3"/>
  <c r="AV769" i="3" s="1"/>
  <c r="AA769" i="3"/>
  <c r="Z769" i="3"/>
  <c r="Y769" i="3"/>
  <c r="X769" i="3"/>
  <c r="W769" i="3"/>
  <c r="AZ768" i="3"/>
  <c r="AP768" i="3"/>
  <c r="AI768" i="3"/>
  <c r="AF768" i="3"/>
  <c r="AE768" i="3"/>
  <c r="AA768" i="3"/>
  <c r="Z768" i="3"/>
  <c r="Y768" i="3"/>
  <c r="X768" i="3"/>
  <c r="W768" i="3"/>
  <c r="R768" i="3"/>
  <c r="AZ767" i="3"/>
  <c r="AP767" i="3"/>
  <c r="AI767" i="3"/>
  <c r="AF767" i="3"/>
  <c r="AE767" i="3"/>
  <c r="AA767" i="3"/>
  <c r="Z767" i="3"/>
  <c r="Y767" i="3"/>
  <c r="X767" i="3"/>
  <c r="W767" i="3"/>
  <c r="R767" i="3"/>
  <c r="AZ766" i="3"/>
  <c r="AP766" i="3"/>
  <c r="AI766" i="3"/>
  <c r="AF766" i="3"/>
  <c r="AE766" i="3"/>
  <c r="AA766" i="3"/>
  <c r="Z766" i="3"/>
  <c r="Y766" i="3"/>
  <c r="X766" i="3"/>
  <c r="W766" i="3"/>
  <c r="R766" i="3"/>
  <c r="AZ765" i="3"/>
  <c r="AP765" i="3"/>
  <c r="AI765" i="3"/>
  <c r="AF765" i="3"/>
  <c r="AE765" i="3"/>
  <c r="AV765" i="3" s="1"/>
  <c r="AA765" i="3"/>
  <c r="Z765" i="3"/>
  <c r="Y765" i="3"/>
  <c r="X765" i="3"/>
  <c r="W765" i="3"/>
  <c r="R765" i="3"/>
  <c r="AZ764" i="3"/>
  <c r="AP764" i="3"/>
  <c r="AI764" i="3"/>
  <c r="AF764" i="3"/>
  <c r="AE764" i="3"/>
  <c r="AA764" i="3"/>
  <c r="Z764" i="3"/>
  <c r="Y764" i="3"/>
  <c r="X764" i="3"/>
  <c r="W764" i="3"/>
  <c r="R764" i="3"/>
  <c r="AZ763" i="3"/>
  <c r="AP763" i="3"/>
  <c r="AI763" i="3"/>
  <c r="AF763" i="3"/>
  <c r="AE763" i="3"/>
  <c r="AA763" i="3"/>
  <c r="Z763" i="3"/>
  <c r="Y763" i="3"/>
  <c r="X763" i="3"/>
  <c r="W763" i="3"/>
  <c r="R763" i="3"/>
  <c r="AZ762" i="3"/>
  <c r="AP762" i="3"/>
  <c r="AI762" i="3"/>
  <c r="AF762" i="3"/>
  <c r="AE762" i="3"/>
  <c r="AA762" i="3"/>
  <c r="Z762" i="3"/>
  <c r="Y762" i="3"/>
  <c r="X762" i="3"/>
  <c r="W762" i="3"/>
  <c r="R762" i="3"/>
  <c r="AZ761" i="3"/>
  <c r="AP761" i="3"/>
  <c r="AI761" i="3"/>
  <c r="AF761" i="3"/>
  <c r="AE761" i="3"/>
  <c r="AV761" i="3" s="1"/>
  <c r="AA761" i="3"/>
  <c r="Z761" i="3"/>
  <c r="Y761" i="3"/>
  <c r="X761" i="3"/>
  <c r="W761" i="3"/>
  <c r="R761" i="3"/>
  <c r="AZ760" i="3"/>
  <c r="AP760" i="3"/>
  <c r="AI760" i="3"/>
  <c r="AF760" i="3"/>
  <c r="AE760" i="3"/>
  <c r="AA760" i="3"/>
  <c r="Z760" i="3"/>
  <c r="Y760" i="3"/>
  <c r="X760" i="3"/>
  <c r="W760" i="3"/>
  <c r="R760" i="3"/>
  <c r="AZ759" i="3"/>
  <c r="AP759" i="3"/>
  <c r="AI759" i="3"/>
  <c r="AF759" i="3"/>
  <c r="AE759" i="3"/>
  <c r="AA759" i="3"/>
  <c r="Z759" i="3"/>
  <c r="Y759" i="3"/>
  <c r="X759" i="3"/>
  <c r="W759" i="3"/>
  <c r="R759" i="3"/>
  <c r="AZ758" i="3"/>
  <c r="AP758" i="3"/>
  <c r="AI758" i="3"/>
  <c r="AF758" i="3"/>
  <c r="AE758" i="3"/>
  <c r="AA758" i="3"/>
  <c r="Z758" i="3"/>
  <c r="Y758" i="3"/>
  <c r="X758" i="3"/>
  <c r="W758" i="3"/>
  <c r="R758" i="3"/>
  <c r="AZ757" i="3"/>
  <c r="AP757" i="3"/>
  <c r="AI757" i="3"/>
  <c r="AF757" i="3"/>
  <c r="AE757" i="3"/>
  <c r="AV757" i="3" s="1"/>
  <c r="AA757" i="3"/>
  <c r="Z757" i="3"/>
  <c r="Y757" i="3"/>
  <c r="X757" i="3"/>
  <c r="W757" i="3"/>
  <c r="R757" i="3"/>
  <c r="AZ756" i="3"/>
  <c r="AP756" i="3"/>
  <c r="AI756" i="3"/>
  <c r="AF756" i="3"/>
  <c r="AE756" i="3"/>
  <c r="AA756" i="3"/>
  <c r="Z756" i="3"/>
  <c r="Y756" i="3"/>
  <c r="X756" i="3"/>
  <c r="W756" i="3"/>
  <c r="R756" i="3"/>
  <c r="AZ755" i="3"/>
  <c r="AP755" i="3"/>
  <c r="AI755" i="3"/>
  <c r="AF755" i="3"/>
  <c r="AE755" i="3"/>
  <c r="AA755" i="3"/>
  <c r="Z755" i="3"/>
  <c r="Y755" i="3"/>
  <c r="X755" i="3"/>
  <c r="W755" i="3"/>
  <c r="R755" i="3"/>
  <c r="AZ754" i="3"/>
  <c r="AP754" i="3"/>
  <c r="AI754" i="3"/>
  <c r="AF754" i="3"/>
  <c r="AE754" i="3"/>
  <c r="AA754" i="3"/>
  <c r="Z754" i="3"/>
  <c r="Y754" i="3"/>
  <c r="X754" i="3"/>
  <c r="W754" i="3"/>
  <c r="R754" i="3"/>
  <c r="AZ753" i="3"/>
  <c r="AP753" i="3"/>
  <c r="AI753" i="3"/>
  <c r="AF753" i="3"/>
  <c r="AE753" i="3"/>
  <c r="AV753" i="3" s="1"/>
  <c r="AA753" i="3"/>
  <c r="Z753" i="3"/>
  <c r="Y753" i="3"/>
  <c r="X753" i="3"/>
  <c r="W753" i="3"/>
  <c r="R753" i="3"/>
  <c r="AZ752" i="3"/>
  <c r="AP752" i="3"/>
  <c r="AI752" i="3"/>
  <c r="AF752" i="3"/>
  <c r="AE752" i="3"/>
  <c r="AA752" i="3"/>
  <c r="Z752" i="3"/>
  <c r="Y752" i="3"/>
  <c r="X752" i="3"/>
  <c r="W752" i="3"/>
  <c r="R752" i="3"/>
  <c r="AZ751" i="3"/>
  <c r="AP751" i="3"/>
  <c r="AI751" i="3"/>
  <c r="AF751" i="3"/>
  <c r="AE751" i="3"/>
  <c r="AA751" i="3"/>
  <c r="Z751" i="3"/>
  <c r="Y751" i="3"/>
  <c r="X751" i="3"/>
  <c r="W751" i="3"/>
  <c r="R751" i="3"/>
  <c r="AZ750" i="3"/>
  <c r="AI750" i="3"/>
  <c r="AF750" i="3"/>
  <c r="AE750" i="3"/>
  <c r="AA750" i="3"/>
  <c r="Z750" i="3"/>
  <c r="Y750" i="3"/>
  <c r="X750" i="3"/>
  <c r="W750" i="3"/>
  <c r="R750" i="3"/>
  <c r="AZ749" i="3"/>
  <c r="AI749" i="3"/>
  <c r="AF749" i="3"/>
  <c r="AE749" i="3"/>
  <c r="AA749" i="3"/>
  <c r="Z749" i="3"/>
  <c r="Y749" i="3"/>
  <c r="X749" i="3"/>
  <c r="W749" i="3"/>
  <c r="R749" i="3"/>
  <c r="AZ748" i="3"/>
  <c r="AI748" i="3"/>
  <c r="AF748" i="3"/>
  <c r="AE748" i="3"/>
  <c r="AV748" i="3" s="1"/>
  <c r="AA748" i="3"/>
  <c r="Z748" i="3"/>
  <c r="Y748" i="3"/>
  <c r="X748" i="3"/>
  <c r="W748" i="3"/>
  <c r="R748" i="3"/>
  <c r="AZ747" i="3"/>
  <c r="AI747" i="3"/>
  <c r="AF747" i="3"/>
  <c r="AE747" i="3"/>
  <c r="AV747" i="3" s="1"/>
  <c r="AA747" i="3"/>
  <c r="Z747" i="3"/>
  <c r="Y747" i="3"/>
  <c r="X747" i="3"/>
  <c r="W747" i="3"/>
  <c r="R747" i="3"/>
  <c r="AZ746" i="3"/>
  <c r="AI746" i="3"/>
  <c r="AF746" i="3"/>
  <c r="AE746" i="3"/>
  <c r="AV746" i="3" s="1"/>
  <c r="AA746" i="3"/>
  <c r="Z746" i="3"/>
  <c r="Y746" i="3"/>
  <c r="X746" i="3"/>
  <c r="W746" i="3"/>
  <c r="R746" i="3"/>
  <c r="AZ745" i="3"/>
  <c r="AI745" i="3"/>
  <c r="AF745" i="3"/>
  <c r="AE745" i="3"/>
  <c r="AA745" i="3"/>
  <c r="Z745" i="3"/>
  <c r="Y745" i="3"/>
  <c r="X745" i="3"/>
  <c r="W745" i="3"/>
  <c r="R745" i="3"/>
  <c r="AZ744" i="3"/>
  <c r="AI744" i="3"/>
  <c r="AF744" i="3"/>
  <c r="AE744" i="3"/>
  <c r="AA744" i="3"/>
  <c r="Z744" i="3"/>
  <c r="Y744" i="3"/>
  <c r="X744" i="3"/>
  <c r="W744" i="3"/>
  <c r="R744" i="3"/>
  <c r="AZ743" i="3"/>
  <c r="AI743" i="3"/>
  <c r="AF743" i="3"/>
  <c r="AE743" i="3"/>
  <c r="AA743" i="3"/>
  <c r="Z743" i="3"/>
  <c r="Y743" i="3"/>
  <c r="X743" i="3"/>
  <c r="W743" i="3"/>
  <c r="R743" i="3"/>
  <c r="AZ742" i="3"/>
  <c r="AI742" i="3"/>
  <c r="AF742" i="3"/>
  <c r="AE742" i="3"/>
  <c r="AA742" i="3"/>
  <c r="Z742" i="3"/>
  <c r="Y742" i="3"/>
  <c r="X742" i="3"/>
  <c r="W742" i="3"/>
  <c r="R742" i="3"/>
  <c r="AZ741" i="3"/>
  <c r="AI741" i="3"/>
  <c r="AF741" i="3"/>
  <c r="AE741" i="3"/>
  <c r="AA741" i="3"/>
  <c r="Z741" i="3"/>
  <c r="Y741" i="3"/>
  <c r="X741" i="3"/>
  <c r="W741" i="3"/>
  <c r="R741" i="3"/>
  <c r="AZ740" i="3"/>
  <c r="AI740" i="3"/>
  <c r="AF740" i="3"/>
  <c r="AE740" i="3"/>
  <c r="AA740" i="3"/>
  <c r="Z740" i="3"/>
  <c r="Y740" i="3"/>
  <c r="X740" i="3"/>
  <c r="W740" i="3"/>
  <c r="R740" i="3"/>
  <c r="AZ739" i="3"/>
  <c r="AI739" i="3"/>
  <c r="AF739" i="3"/>
  <c r="AE739" i="3"/>
  <c r="AA739" i="3"/>
  <c r="Z739" i="3"/>
  <c r="Y739" i="3"/>
  <c r="X739" i="3"/>
  <c r="W739" i="3"/>
  <c r="R739" i="3"/>
  <c r="AZ738" i="3"/>
  <c r="AI738" i="3"/>
  <c r="AF738" i="3"/>
  <c r="AE738" i="3"/>
  <c r="AW738" i="3" s="1"/>
  <c r="AA738" i="3"/>
  <c r="Z738" i="3"/>
  <c r="Y738" i="3"/>
  <c r="X738" i="3"/>
  <c r="W738" i="3"/>
  <c r="R738" i="3"/>
  <c r="AZ737" i="3"/>
  <c r="AI737" i="3"/>
  <c r="AF737" i="3"/>
  <c r="AE737" i="3"/>
  <c r="AA737" i="3"/>
  <c r="Z737" i="3"/>
  <c r="Y737" i="3"/>
  <c r="X737" i="3"/>
  <c r="W737" i="3"/>
  <c r="R737" i="3"/>
  <c r="AZ736" i="3"/>
  <c r="AI736" i="3"/>
  <c r="AF736" i="3"/>
  <c r="AE736" i="3"/>
  <c r="AW736" i="3" s="1"/>
  <c r="AA736" i="3"/>
  <c r="Z736" i="3"/>
  <c r="Y736" i="3"/>
  <c r="X736" i="3"/>
  <c r="W736" i="3"/>
  <c r="R736" i="3"/>
  <c r="AZ735" i="3"/>
  <c r="AI735" i="3"/>
  <c r="AF735" i="3"/>
  <c r="AE735" i="3"/>
  <c r="AA735" i="3"/>
  <c r="Z735" i="3"/>
  <c r="Y735" i="3"/>
  <c r="X735" i="3"/>
  <c r="W735" i="3"/>
  <c r="R735" i="3"/>
  <c r="AZ734" i="3"/>
  <c r="AI734" i="3"/>
  <c r="AF734" i="3"/>
  <c r="AE734" i="3"/>
  <c r="AW734" i="3" s="1"/>
  <c r="AA734" i="3"/>
  <c r="Z734" i="3"/>
  <c r="Y734" i="3"/>
  <c r="X734" i="3"/>
  <c r="W734" i="3"/>
  <c r="R734" i="3"/>
  <c r="AZ733" i="3"/>
  <c r="AI733" i="3"/>
  <c r="AF733" i="3"/>
  <c r="AE733" i="3"/>
  <c r="AW733" i="3" s="1"/>
  <c r="AA733" i="3"/>
  <c r="Z733" i="3"/>
  <c r="Y733" i="3"/>
  <c r="X733" i="3"/>
  <c r="W733" i="3"/>
  <c r="R733" i="3"/>
  <c r="AZ732" i="3"/>
  <c r="AI732" i="3"/>
  <c r="AF732" i="3"/>
  <c r="AE732" i="3"/>
  <c r="AA732" i="3"/>
  <c r="Z732" i="3"/>
  <c r="Y732" i="3"/>
  <c r="X732" i="3"/>
  <c r="W732" i="3"/>
  <c r="R732" i="3"/>
  <c r="AZ731" i="3"/>
  <c r="AI731" i="3"/>
  <c r="AF731" i="3"/>
  <c r="AE731" i="3"/>
  <c r="AA731" i="3"/>
  <c r="Z731" i="3"/>
  <c r="Y731" i="3"/>
  <c r="X731" i="3"/>
  <c r="W731" i="3"/>
  <c r="R731" i="3"/>
  <c r="AZ730" i="3"/>
  <c r="AI730" i="3"/>
  <c r="AF730" i="3"/>
  <c r="AE730" i="3"/>
  <c r="AW730" i="3" s="1"/>
  <c r="AA730" i="3"/>
  <c r="Z730" i="3"/>
  <c r="Y730" i="3"/>
  <c r="X730" i="3"/>
  <c r="W730" i="3"/>
  <c r="R730" i="3"/>
  <c r="AZ729" i="3"/>
  <c r="AI729" i="3"/>
  <c r="AF729" i="3"/>
  <c r="AE729" i="3"/>
  <c r="AV729" i="3" s="1"/>
  <c r="AA729" i="3"/>
  <c r="Z729" i="3"/>
  <c r="Y729" i="3"/>
  <c r="X729" i="3"/>
  <c r="W729" i="3"/>
  <c r="R729" i="3"/>
  <c r="AZ728" i="3"/>
  <c r="AI728" i="3"/>
  <c r="AF728" i="3"/>
  <c r="AE728" i="3"/>
  <c r="AW728" i="3" s="1"/>
  <c r="AA728" i="3"/>
  <c r="Z728" i="3"/>
  <c r="Y728" i="3"/>
  <c r="X728" i="3"/>
  <c r="W728" i="3"/>
  <c r="R728" i="3"/>
  <c r="AZ727" i="3"/>
  <c r="AI727" i="3"/>
  <c r="AF727" i="3"/>
  <c r="AE727" i="3"/>
  <c r="AA727" i="3"/>
  <c r="Z727" i="3"/>
  <c r="Y727" i="3"/>
  <c r="X727" i="3"/>
  <c r="W727" i="3"/>
  <c r="R727" i="3"/>
  <c r="AZ726" i="3"/>
  <c r="AI726" i="3"/>
  <c r="AF726" i="3"/>
  <c r="AE726" i="3"/>
  <c r="AW726" i="3" s="1"/>
  <c r="AA726" i="3"/>
  <c r="Z726" i="3"/>
  <c r="Y726" i="3"/>
  <c r="X726" i="3"/>
  <c r="W726" i="3"/>
  <c r="R726" i="3"/>
  <c r="AZ725" i="3"/>
  <c r="AI725" i="3"/>
  <c r="AF725" i="3"/>
  <c r="AE725" i="3"/>
  <c r="AW725" i="3" s="1"/>
  <c r="AA725" i="3"/>
  <c r="Z725" i="3"/>
  <c r="Y725" i="3"/>
  <c r="X725" i="3"/>
  <c r="W725" i="3"/>
  <c r="R725" i="3"/>
  <c r="AZ724" i="3"/>
  <c r="AI724" i="3"/>
  <c r="AF724" i="3"/>
  <c r="AE724" i="3"/>
  <c r="AA724" i="3"/>
  <c r="Z724" i="3"/>
  <c r="Y724" i="3"/>
  <c r="X724" i="3"/>
  <c r="W724" i="3"/>
  <c r="R724" i="3"/>
  <c r="AZ723" i="3"/>
  <c r="AI723" i="3"/>
  <c r="AF723" i="3"/>
  <c r="AE723" i="3"/>
  <c r="AA723" i="3"/>
  <c r="Z723" i="3"/>
  <c r="Y723" i="3"/>
  <c r="X723" i="3"/>
  <c r="W723" i="3"/>
  <c r="R723" i="3"/>
  <c r="AZ722" i="3"/>
  <c r="AI722" i="3"/>
  <c r="AF722" i="3"/>
  <c r="AE722" i="3"/>
  <c r="AW722" i="3" s="1"/>
  <c r="AA722" i="3"/>
  <c r="Z722" i="3"/>
  <c r="Y722" i="3"/>
  <c r="X722" i="3"/>
  <c r="W722" i="3"/>
  <c r="R722" i="3"/>
  <c r="AZ721" i="3"/>
  <c r="AI721" i="3"/>
  <c r="AF721" i="3"/>
  <c r="AE721" i="3"/>
  <c r="AA721" i="3"/>
  <c r="Z721" i="3"/>
  <c r="Y721" i="3"/>
  <c r="X721" i="3"/>
  <c r="W721" i="3"/>
  <c r="R721" i="3"/>
  <c r="AZ720" i="3"/>
  <c r="AI720" i="3"/>
  <c r="AF720" i="3"/>
  <c r="AE720" i="3"/>
  <c r="AA720" i="3"/>
  <c r="Z720" i="3"/>
  <c r="Y720" i="3"/>
  <c r="X720" i="3"/>
  <c r="W720" i="3"/>
  <c r="R720" i="3"/>
  <c r="AZ719" i="3"/>
  <c r="AI719" i="3"/>
  <c r="AF719" i="3"/>
  <c r="AE719" i="3"/>
  <c r="AV719" i="3" s="1"/>
  <c r="AA719" i="3"/>
  <c r="Z719" i="3"/>
  <c r="Y719" i="3"/>
  <c r="X719" i="3"/>
  <c r="W719" i="3"/>
  <c r="R719" i="3"/>
  <c r="AZ718" i="3"/>
  <c r="AI718" i="3"/>
  <c r="AF718" i="3"/>
  <c r="AE718" i="3"/>
  <c r="AW718" i="3" s="1"/>
  <c r="AA718" i="3"/>
  <c r="Z718" i="3"/>
  <c r="Y718" i="3"/>
  <c r="X718" i="3"/>
  <c r="W718" i="3"/>
  <c r="R718" i="3"/>
  <c r="AZ717" i="3"/>
  <c r="AI717" i="3"/>
  <c r="AF717" i="3"/>
  <c r="AE717" i="3"/>
  <c r="AW717" i="3" s="1"/>
  <c r="AA717" i="3"/>
  <c r="Z717" i="3"/>
  <c r="Y717" i="3"/>
  <c r="X717" i="3"/>
  <c r="W717" i="3"/>
  <c r="R717" i="3"/>
  <c r="AZ716" i="3"/>
  <c r="AI716" i="3"/>
  <c r="AF716" i="3"/>
  <c r="AE716" i="3"/>
  <c r="AV716" i="3" s="1"/>
  <c r="AA716" i="3"/>
  <c r="Z716" i="3"/>
  <c r="Y716" i="3"/>
  <c r="X716" i="3"/>
  <c r="W716" i="3"/>
  <c r="R716" i="3"/>
  <c r="AZ715" i="3"/>
  <c r="AI715" i="3"/>
  <c r="AF715" i="3"/>
  <c r="AE715" i="3"/>
  <c r="AA715" i="3"/>
  <c r="Z715" i="3"/>
  <c r="Y715" i="3"/>
  <c r="X715" i="3"/>
  <c r="W715" i="3"/>
  <c r="R715" i="3"/>
  <c r="AZ714" i="3"/>
  <c r="AI714" i="3"/>
  <c r="AF714" i="3"/>
  <c r="AE714" i="3"/>
  <c r="AW714" i="3" s="1"/>
  <c r="AA714" i="3"/>
  <c r="Z714" i="3"/>
  <c r="Y714" i="3"/>
  <c r="X714" i="3"/>
  <c r="W714" i="3"/>
  <c r="R714" i="3"/>
  <c r="AZ713" i="3"/>
  <c r="AI713" i="3"/>
  <c r="AF713" i="3"/>
  <c r="AE713" i="3"/>
  <c r="AV713" i="3" s="1"/>
  <c r="AA713" i="3"/>
  <c r="Z713" i="3"/>
  <c r="Y713" i="3"/>
  <c r="X713" i="3"/>
  <c r="W713" i="3"/>
  <c r="R713" i="3"/>
  <c r="AZ712" i="3"/>
  <c r="AI712" i="3"/>
  <c r="AF712" i="3"/>
  <c r="AE712" i="3"/>
  <c r="AA712" i="3"/>
  <c r="Z712" i="3"/>
  <c r="Y712" i="3"/>
  <c r="X712" i="3"/>
  <c r="W712" i="3"/>
  <c r="R712" i="3"/>
  <c r="AZ711" i="3"/>
  <c r="AI711" i="3"/>
  <c r="AF711" i="3"/>
  <c r="AE711" i="3"/>
  <c r="AV711" i="3" s="1"/>
  <c r="AA711" i="3"/>
  <c r="Z711" i="3"/>
  <c r="Y711" i="3"/>
  <c r="X711" i="3"/>
  <c r="W711" i="3"/>
  <c r="R711" i="3"/>
  <c r="AZ710" i="3"/>
  <c r="AI710" i="3"/>
  <c r="AF710" i="3"/>
  <c r="AE710" i="3"/>
  <c r="AW710" i="3" s="1"/>
  <c r="AA710" i="3"/>
  <c r="Z710" i="3"/>
  <c r="Y710" i="3"/>
  <c r="X710" i="3"/>
  <c r="W710" i="3"/>
  <c r="R710" i="3"/>
  <c r="AZ709" i="3"/>
  <c r="AI709" i="3"/>
  <c r="AF709" i="3"/>
  <c r="AE709" i="3"/>
  <c r="AA709" i="3"/>
  <c r="Z709" i="3"/>
  <c r="Y709" i="3"/>
  <c r="X709" i="3"/>
  <c r="W709" i="3"/>
  <c r="R709" i="3"/>
  <c r="AZ708" i="3"/>
  <c r="AI708" i="3"/>
  <c r="AF708" i="3"/>
  <c r="AE708" i="3"/>
  <c r="AW708" i="3" s="1"/>
  <c r="AA708" i="3"/>
  <c r="Z708" i="3"/>
  <c r="Y708" i="3"/>
  <c r="X708" i="3"/>
  <c r="W708" i="3"/>
  <c r="R708" i="3"/>
  <c r="AZ707" i="3"/>
  <c r="AI707" i="3"/>
  <c r="AF707" i="3"/>
  <c r="AE707" i="3"/>
  <c r="AA707" i="3"/>
  <c r="Z707" i="3"/>
  <c r="Y707" i="3"/>
  <c r="X707" i="3"/>
  <c r="W707" i="3"/>
  <c r="R707" i="3"/>
  <c r="AZ706" i="3"/>
  <c r="AI706" i="3"/>
  <c r="AF706" i="3"/>
  <c r="AE706" i="3"/>
  <c r="AW706" i="3" s="1"/>
  <c r="AA706" i="3"/>
  <c r="Z706" i="3"/>
  <c r="Y706" i="3"/>
  <c r="X706" i="3"/>
  <c r="W706" i="3"/>
  <c r="R706" i="3"/>
  <c r="AZ705" i="3"/>
  <c r="AI705" i="3"/>
  <c r="AF705" i="3"/>
  <c r="AE705" i="3"/>
  <c r="AW705" i="3" s="1"/>
  <c r="AA705" i="3"/>
  <c r="Z705" i="3"/>
  <c r="Y705" i="3"/>
  <c r="X705" i="3"/>
  <c r="W705" i="3"/>
  <c r="R705" i="3"/>
  <c r="AZ704" i="3"/>
  <c r="AI704" i="3"/>
  <c r="AF704" i="3"/>
  <c r="AE704" i="3"/>
  <c r="AA704" i="3"/>
  <c r="Z704" i="3"/>
  <c r="Y704" i="3"/>
  <c r="X704" i="3"/>
  <c r="W704" i="3"/>
  <c r="R704" i="3"/>
  <c r="AZ703" i="3"/>
  <c r="AI703" i="3"/>
  <c r="AF703" i="3"/>
  <c r="AE703" i="3"/>
  <c r="AA703" i="3"/>
  <c r="Z703" i="3"/>
  <c r="Y703" i="3"/>
  <c r="X703" i="3"/>
  <c r="W703" i="3"/>
  <c r="R703" i="3"/>
  <c r="AZ702" i="3"/>
  <c r="AI702" i="3"/>
  <c r="AF702" i="3"/>
  <c r="AE702" i="3"/>
  <c r="AA702" i="3"/>
  <c r="Z702" i="3"/>
  <c r="Y702" i="3"/>
  <c r="X702" i="3"/>
  <c r="W702" i="3"/>
  <c r="R702" i="3"/>
  <c r="AZ701" i="3"/>
  <c r="AI701" i="3"/>
  <c r="AF701" i="3"/>
  <c r="AE701" i="3"/>
  <c r="AW701" i="3" s="1"/>
  <c r="AA701" i="3"/>
  <c r="Z701" i="3"/>
  <c r="Y701" i="3"/>
  <c r="X701" i="3"/>
  <c r="W701" i="3"/>
  <c r="R701" i="3"/>
  <c r="AZ700" i="3"/>
  <c r="AI700" i="3"/>
  <c r="AF700" i="3"/>
  <c r="AE700" i="3"/>
  <c r="AA700" i="3"/>
  <c r="Z700" i="3"/>
  <c r="Y700" i="3"/>
  <c r="X700" i="3"/>
  <c r="W700" i="3"/>
  <c r="R700" i="3"/>
  <c r="AZ699" i="3"/>
  <c r="AI699" i="3"/>
  <c r="AF699" i="3"/>
  <c r="AE699" i="3"/>
  <c r="AA699" i="3"/>
  <c r="Z699" i="3"/>
  <c r="Y699" i="3"/>
  <c r="X699" i="3"/>
  <c r="W699" i="3"/>
  <c r="R699" i="3"/>
  <c r="AZ698" i="3"/>
  <c r="AI698" i="3"/>
  <c r="AF698" i="3"/>
  <c r="AE698" i="3"/>
  <c r="AW698" i="3" s="1"/>
  <c r="AA698" i="3"/>
  <c r="Z698" i="3"/>
  <c r="Y698" i="3"/>
  <c r="X698" i="3"/>
  <c r="W698" i="3"/>
  <c r="R698" i="3"/>
  <c r="AZ697" i="3"/>
  <c r="AI697" i="3"/>
  <c r="AF697" i="3"/>
  <c r="AE697" i="3"/>
  <c r="AA697" i="3"/>
  <c r="Z697" i="3"/>
  <c r="Y697" i="3"/>
  <c r="X697" i="3"/>
  <c r="W697" i="3"/>
  <c r="R697" i="3"/>
  <c r="AZ696" i="3"/>
  <c r="AI696" i="3"/>
  <c r="AF696" i="3"/>
  <c r="AE696" i="3"/>
  <c r="AA696" i="3"/>
  <c r="Z696" i="3"/>
  <c r="Y696" i="3"/>
  <c r="X696" i="3"/>
  <c r="W696" i="3"/>
  <c r="R696" i="3"/>
  <c r="AZ695" i="3"/>
  <c r="AI695" i="3"/>
  <c r="AF695" i="3"/>
  <c r="AE695" i="3"/>
  <c r="AW695" i="3" s="1"/>
  <c r="AA695" i="3"/>
  <c r="Z695" i="3"/>
  <c r="Y695" i="3"/>
  <c r="X695" i="3"/>
  <c r="W695" i="3"/>
  <c r="R695" i="3"/>
  <c r="AZ694" i="3"/>
  <c r="AI694" i="3"/>
  <c r="AF694" i="3"/>
  <c r="AE694" i="3"/>
  <c r="AV694" i="3" s="1"/>
  <c r="AA694" i="3"/>
  <c r="Z694" i="3"/>
  <c r="Y694" i="3"/>
  <c r="X694" i="3"/>
  <c r="W694" i="3"/>
  <c r="R694" i="3"/>
  <c r="AZ693" i="3"/>
  <c r="AI693" i="3"/>
  <c r="AF693" i="3"/>
  <c r="AE693" i="3"/>
  <c r="AW693" i="3" s="1"/>
  <c r="AA693" i="3"/>
  <c r="Z693" i="3"/>
  <c r="Y693" i="3"/>
  <c r="X693" i="3"/>
  <c r="W693" i="3"/>
  <c r="R693" i="3"/>
  <c r="AZ692" i="3"/>
  <c r="AI692" i="3"/>
  <c r="AF692" i="3"/>
  <c r="AE692" i="3"/>
  <c r="AV692" i="3" s="1"/>
  <c r="AA692" i="3"/>
  <c r="Z692" i="3"/>
  <c r="Y692" i="3"/>
  <c r="X692" i="3"/>
  <c r="W692" i="3"/>
  <c r="R692" i="3"/>
  <c r="AZ691" i="3"/>
  <c r="AI691" i="3"/>
  <c r="AF691" i="3"/>
  <c r="AE691" i="3"/>
  <c r="AA691" i="3"/>
  <c r="Z691" i="3"/>
  <c r="Y691" i="3"/>
  <c r="X691" i="3"/>
  <c r="W691" i="3"/>
  <c r="R691" i="3"/>
  <c r="AZ690" i="3"/>
  <c r="AI690" i="3"/>
  <c r="AF690" i="3"/>
  <c r="AE690" i="3"/>
  <c r="AW690" i="3" s="1"/>
  <c r="AA690" i="3"/>
  <c r="Z690" i="3"/>
  <c r="Y690" i="3"/>
  <c r="X690" i="3"/>
  <c r="W690" i="3"/>
  <c r="R690" i="3"/>
  <c r="AZ689" i="3"/>
  <c r="AI689" i="3"/>
  <c r="AF689" i="3"/>
  <c r="AE689" i="3"/>
  <c r="AW689" i="3" s="1"/>
  <c r="AA689" i="3"/>
  <c r="Z689" i="3"/>
  <c r="Y689" i="3"/>
  <c r="X689" i="3"/>
  <c r="W689" i="3"/>
  <c r="R689" i="3"/>
  <c r="AZ688" i="3"/>
  <c r="AI688" i="3"/>
  <c r="AF688" i="3"/>
  <c r="AE688" i="3"/>
  <c r="AA688" i="3"/>
  <c r="Z688" i="3"/>
  <c r="Y688" i="3"/>
  <c r="X688" i="3"/>
  <c r="W688" i="3"/>
  <c r="R688" i="3"/>
  <c r="AZ687" i="3"/>
  <c r="AI687" i="3"/>
  <c r="AF687" i="3"/>
  <c r="AE687" i="3"/>
  <c r="AW687" i="3" s="1"/>
  <c r="AA687" i="3"/>
  <c r="Z687" i="3"/>
  <c r="Y687" i="3"/>
  <c r="X687" i="3"/>
  <c r="W687" i="3"/>
  <c r="R687" i="3"/>
  <c r="AZ686" i="3"/>
  <c r="AI686" i="3"/>
  <c r="AF686" i="3"/>
  <c r="AE686" i="3"/>
  <c r="AV686" i="3" s="1"/>
  <c r="AA686" i="3"/>
  <c r="Z686" i="3"/>
  <c r="Y686" i="3"/>
  <c r="X686" i="3"/>
  <c r="W686" i="3"/>
  <c r="R686" i="3"/>
  <c r="AZ685" i="3"/>
  <c r="AI685" i="3"/>
  <c r="AF685" i="3"/>
  <c r="AE685" i="3"/>
  <c r="AW685" i="3" s="1"/>
  <c r="AA685" i="3"/>
  <c r="Z685" i="3"/>
  <c r="Y685" i="3"/>
  <c r="X685" i="3"/>
  <c r="W685" i="3"/>
  <c r="R685" i="3"/>
  <c r="AZ684" i="3"/>
  <c r="AI684" i="3"/>
  <c r="AF684" i="3"/>
  <c r="AE684" i="3"/>
  <c r="AA684" i="3"/>
  <c r="Z684" i="3"/>
  <c r="Y684" i="3"/>
  <c r="X684" i="3"/>
  <c r="W684" i="3"/>
  <c r="R684" i="3"/>
  <c r="AZ683" i="3"/>
  <c r="AI683" i="3"/>
  <c r="AF683" i="3"/>
  <c r="AE683" i="3"/>
  <c r="AA683" i="3"/>
  <c r="Z683" i="3"/>
  <c r="Y683" i="3"/>
  <c r="X683" i="3"/>
  <c r="W683" i="3"/>
  <c r="R683" i="3"/>
  <c r="AZ682" i="3"/>
  <c r="AI682" i="3"/>
  <c r="AF682" i="3"/>
  <c r="AE682" i="3"/>
  <c r="AW682" i="3" s="1"/>
  <c r="AA682" i="3"/>
  <c r="Z682" i="3"/>
  <c r="Y682" i="3"/>
  <c r="X682" i="3"/>
  <c r="W682" i="3"/>
  <c r="R682" i="3"/>
  <c r="AZ681" i="3"/>
  <c r="AI681" i="3"/>
  <c r="AF681" i="3"/>
  <c r="AE681" i="3"/>
  <c r="AA681" i="3"/>
  <c r="Z681" i="3"/>
  <c r="Y681" i="3"/>
  <c r="X681" i="3"/>
  <c r="W681" i="3"/>
  <c r="R681" i="3"/>
  <c r="AZ680" i="3"/>
  <c r="AI680" i="3"/>
  <c r="AF680" i="3"/>
  <c r="AE680" i="3"/>
  <c r="AV680" i="3" s="1"/>
  <c r="AA680" i="3"/>
  <c r="Z680" i="3"/>
  <c r="Y680" i="3"/>
  <c r="X680" i="3"/>
  <c r="W680" i="3"/>
  <c r="R680" i="3"/>
  <c r="AZ679" i="3"/>
  <c r="AI679" i="3"/>
  <c r="AF679" i="3"/>
  <c r="AE679" i="3"/>
  <c r="AW679" i="3" s="1"/>
  <c r="AA679" i="3"/>
  <c r="Z679" i="3"/>
  <c r="Y679" i="3"/>
  <c r="X679" i="3"/>
  <c r="W679" i="3"/>
  <c r="R679" i="3"/>
  <c r="AZ678" i="3"/>
  <c r="AI678" i="3"/>
  <c r="AF678" i="3"/>
  <c r="AE678" i="3"/>
  <c r="AA678" i="3"/>
  <c r="Z678" i="3"/>
  <c r="Y678" i="3"/>
  <c r="X678" i="3"/>
  <c r="W678" i="3"/>
  <c r="R678" i="3"/>
  <c r="AZ677" i="3"/>
  <c r="AI677" i="3"/>
  <c r="AF677" i="3"/>
  <c r="AE677" i="3"/>
  <c r="AW677" i="3" s="1"/>
  <c r="AA677" i="3"/>
  <c r="Z677" i="3"/>
  <c r="Y677" i="3"/>
  <c r="X677" i="3"/>
  <c r="W677" i="3"/>
  <c r="R677" i="3"/>
  <c r="AZ676" i="3"/>
  <c r="AI676" i="3"/>
  <c r="AF676" i="3"/>
  <c r="AE676" i="3"/>
  <c r="AA676" i="3"/>
  <c r="Z676" i="3"/>
  <c r="Y676" i="3"/>
  <c r="X676" i="3"/>
  <c r="W676" i="3"/>
  <c r="R676" i="3"/>
  <c r="AZ675" i="3"/>
  <c r="AI675" i="3"/>
  <c r="AF675" i="3"/>
  <c r="AE675" i="3"/>
  <c r="AA675" i="3"/>
  <c r="Z675" i="3"/>
  <c r="Y675" i="3"/>
  <c r="X675" i="3"/>
  <c r="W675" i="3"/>
  <c r="R675" i="3"/>
  <c r="AZ674" i="3"/>
  <c r="AI674" i="3"/>
  <c r="AF674" i="3"/>
  <c r="AE674" i="3"/>
  <c r="AW674" i="3" s="1"/>
  <c r="AA674" i="3"/>
  <c r="Z674" i="3"/>
  <c r="Y674" i="3"/>
  <c r="X674" i="3"/>
  <c r="W674" i="3"/>
  <c r="R674" i="3"/>
  <c r="AZ673" i="3"/>
  <c r="AI673" i="3"/>
  <c r="AF673" i="3"/>
  <c r="AE673" i="3"/>
  <c r="AA673" i="3"/>
  <c r="Z673" i="3"/>
  <c r="Y673" i="3"/>
  <c r="X673" i="3"/>
  <c r="W673" i="3"/>
  <c r="R673" i="3"/>
  <c r="AZ672" i="3"/>
  <c r="AI672" i="3"/>
  <c r="AF672" i="3"/>
  <c r="AE672" i="3"/>
  <c r="AW672" i="3" s="1"/>
  <c r="AA672" i="3"/>
  <c r="Z672" i="3"/>
  <c r="Y672" i="3"/>
  <c r="X672" i="3"/>
  <c r="W672" i="3"/>
  <c r="R672" i="3"/>
  <c r="AZ671" i="3"/>
  <c r="AI671" i="3"/>
  <c r="AF671" i="3"/>
  <c r="AE671" i="3"/>
  <c r="AW671" i="3" s="1"/>
  <c r="AA671" i="3"/>
  <c r="Z671" i="3"/>
  <c r="Y671" i="3"/>
  <c r="X671" i="3"/>
  <c r="W671" i="3"/>
  <c r="R671" i="3"/>
  <c r="AZ670" i="3"/>
  <c r="AI670" i="3"/>
  <c r="AF670" i="3"/>
  <c r="AE670" i="3"/>
  <c r="AA670" i="3"/>
  <c r="Z670" i="3"/>
  <c r="Y670" i="3"/>
  <c r="X670" i="3"/>
  <c r="W670" i="3"/>
  <c r="R670" i="3"/>
  <c r="AZ669" i="3"/>
  <c r="AI669" i="3"/>
  <c r="AF669" i="3"/>
  <c r="AE669" i="3"/>
  <c r="AW669" i="3" s="1"/>
  <c r="AA669" i="3"/>
  <c r="Z669" i="3"/>
  <c r="Y669" i="3"/>
  <c r="X669" i="3"/>
  <c r="W669" i="3"/>
  <c r="R669" i="3"/>
  <c r="AZ668" i="3"/>
  <c r="AI668" i="3"/>
  <c r="AF668" i="3"/>
  <c r="AE668" i="3"/>
  <c r="AA668" i="3"/>
  <c r="Z668" i="3"/>
  <c r="Y668" i="3"/>
  <c r="X668" i="3"/>
  <c r="W668" i="3"/>
  <c r="R668" i="3"/>
  <c r="AZ667" i="3"/>
  <c r="AI667" i="3"/>
  <c r="AF667" i="3"/>
  <c r="AE667" i="3"/>
  <c r="AA667" i="3"/>
  <c r="Z667" i="3"/>
  <c r="Y667" i="3"/>
  <c r="X667" i="3"/>
  <c r="W667" i="3"/>
  <c r="R667" i="3"/>
  <c r="AZ666" i="3"/>
  <c r="AI666" i="3"/>
  <c r="AF666" i="3"/>
  <c r="AE666" i="3"/>
  <c r="AA666" i="3"/>
  <c r="Z666" i="3"/>
  <c r="Y666" i="3"/>
  <c r="X666" i="3"/>
  <c r="W666" i="3"/>
  <c r="R666" i="3"/>
  <c r="AZ665" i="3"/>
  <c r="AI665" i="3"/>
  <c r="AF665" i="3"/>
  <c r="AE665" i="3"/>
  <c r="AV665" i="3" s="1"/>
  <c r="AA665" i="3"/>
  <c r="Z665" i="3"/>
  <c r="Y665" i="3"/>
  <c r="X665" i="3"/>
  <c r="W665" i="3"/>
  <c r="R665" i="3"/>
  <c r="AZ664" i="3"/>
  <c r="AI664" i="3"/>
  <c r="AF664" i="3"/>
  <c r="AE664" i="3"/>
  <c r="AA664" i="3"/>
  <c r="Z664" i="3"/>
  <c r="Y664" i="3"/>
  <c r="X664" i="3"/>
  <c r="W664" i="3"/>
  <c r="R664" i="3"/>
  <c r="AZ663" i="3"/>
  <c r="AI663" i="3"/>
  <c r="AF663" i="3"/>
  <c r="AE663" i="3"/>
  <c r="AW663" i="3" s="1"/>
  <c r="AA663" i="3"/>
  <c r="Z663" i="3"/>
  <c r="Y663" i="3"/>
  <c r="X663" i="3"/>
  <c r="W663" i="3"/>
  <c r="R663" i="3"/>
  <c r="AZ662" i="3"/>
  <c r="AI662" i="3"/>
  <c r="AF662" i="3"/>
  <c r="AE662" i="3"/>
  <c r="AV662" i="3" s="1"/>
  <c r="AA662" i="3"/>
  <c r="Z662" i="3"/>
  <c r="Y662" i="3"/>
  <c r="X662" i="3"/>
  <c r="W662" i="3"/>
  <c r="R662" i="3"/>
  <c r="AZ661" i="3"/>
  <c r="AI661" i="3"/>
  <c r="AF661" i="3"/>
  <c r="AE661" i="3"/>
  <c r="AA661" i="3"/>
  <c r="Z661" i="3"/>
  <c r="Y661" i="3"/>
  <c r="X661" i="3"/>
  <c r="W661" i="3"/>
  <c r="R661" i="3"/>
  <c r="AZ660" i="3"/>
  <c r="AI660" i="3"/>
  <c r="AF660" i="3"/>
  <c r="AE660" i="3"/>
  <c r="AW660" i="3" s="1"/>
  <c r="AA660" i="3"/>
  <c r="Z660" i="3"/>
  <c r="Y660" i="3"/>
  <c r="X660" i="3"/>
  <c r="W660" i="3"/>
  <c r="R660" i="3"/>
  <c r="AZ659" i="3"/>
  <c r="AI659" i="3"/>
  <c r="AF659" i="3"/>
  <c r="AE659" i="3"/>
  <c r="AA659" i="3"/>
  <c r="Z659" i="3"/>
  <c r="Y659" i="3"/>
  <c r="X659" i="3"/>
  <c r="W659" i="3"/>
  <c r="R659" i="3"/>
  <c r="AZ658" i="3"/>
  <c r="AI658" i="3"/>
  <c r="AF658" i="3"/>
  <c r="AE658" i="3"/>
  <c r="AA658" i="3"/>
  <c r="Z658" i="3"/>
  <c r="Y658" i="3"/>
  <c r="X658" i="3"/>
  <c r="W658" i="3"/>
  <c r="R658" i="3"/>
  <c r="AZ657" i="3"/>
  <c r="AI657" i="3"/>
  <c r="AF657" i="3"/>
  <c r="AE657" i="3"/>
  <c r="AW657" i="3" s="1"/>
  <c r="AA657" i="3"/>
  <c r="Z657" i="3"/>
  <c r="Y657" i="3"/>
  <c r="X657" i="3"/>
  <c r="W657" i="3"/>
  <c r="R657" i="3"/>
  <c r="AZ656" i="3"/>
  <c r="AI656" i="3"/>
  <c r="AF656" i="3"/>
  <c r="AE656" i="3"/>
  <c r="AA656" i="3"/>
  <c r="Z656" i="3"/>
  <c r="Y656" i="3"/>
  <c r="X656" i="3"/>
  <c r="W656" i="3"/>
  <c r="R656" i="3"/>
  <c r="AZ655" i="3"/>
  <c r="AI655" i="3"/>
  <c r="AF655" i="3"/>
  <c r="AE655" i="3"/>
  <c r="AV655" i="3" s="1"/>
  <c r="AA655" i="3"/>
  <c r="Z655" i="3"/>
  <c r="Y655" i="3"/>
  <c r="X655" i="3"/>
  <c r="W655" i="3"/>
  <c r="R655" i="3"/>
  <c r="AZ654" i="3"/>
  <c r="AI654" i="3"/>
  <c r="AF654" i="3"/>
  <c r="AE654" i="3"/>
  <c r="AV654" i="3" s="1"/>
  <c r="AA654" i="3"/>
  <c r="Z654" i="3"/>
  <c r="Y654" i="3"/>
  <c r="X654" i="3"/>
  <c r="W654" i="3"/>
  <c r="R654" i="3"/>
  <c r="AZ653" i="3"/>
  <c r="AI653" i="3"/>
  <c r="AF653" i="3"/>
  <c r="AE653" i="3"/>
  <c r="AA653" i="3"/>
  <c r="Z653" i="3"/>
  <c r="Y653" i="3"/>
  <c r="X653" i="3"/>
  <c r="W653" i="3"/>
  <c r="R653" i="3"/>
  <c r="AZ652" i="3"/>
  <c r="AI652" i="3"/>
  <c r="AF652" i="3"/>
  <c r="AE652" i="3"/>
  <c r="AA652" i="3"/>
  <c r="Z652" i="3"/>
  <c r="Y652" i="3"/>
  <c r="X652" i="3"/>
  <c r="W652" i="3"/>
  <c r="R652" i="3"/>
  <c r="AZ651" i="3"/>
  <c r="AI651" i="3"/>
  <c r="AF651" i="3"/>
  <c r="AE651" i="3"/>
  <c r="AA651" i="3"/>
  <c r="Z651" i="3"/>
  <c r="Y651" i="3"/>
  <c r="X651" i="3"/>
  <c r="W651" i="3"/>
  <c r="R651" i="3"/>
  <c r="AZ650" i="3"/>
  <c r="AI650" i="3"/>
  <c r="AF650" i="3"/>
  <c r="AE650" i="3"/>
  <c r="AA650" i="3"/>
  <c r="Z650" i="3"/>
  <c r="Y650" i="3"/>
  <c r="X650" i="3"/>
  <c r="W650" i="3"/>
  <c r="R650" i="3"/>
  <c r="AZ649" i="3"/>
  <c r="AI649" i="3"/>
  <c r="AF649" i="3"/>
  <c r="AE649" i="3"/>
  <c r="AA649" i="3"/>
  <c r="Z649" i="3"/>
  <c r="Y649" i="3"/>
  <c r="X649" i="3"/>
  <c r="W649" i="3"/>
  <c r="R649" i="3"/>
  <c r="AZ648" i="3"/>
  <c r="AI648" i="3"/>
  <c r="AF648" i="3"/>
  <c r="AE648" i="3"/>
  <c r="AV648" i="3" s="1"/>
  <c r="AA648" i="3"/>
  <c r="Z648" i="3"/>
  <c r="Y648" i="3"/>
  <c r="X648" i="3"/>
  <c r="W648" i="3"/>
  <c r="R648" i="3"/>
  <c r="AZ647" i="3"/>
  <c r="AI647" i="3"/>
  <c r="AF647" i="3"/>
  <c r="AE647" i="3"/>
  <c r="AA647" i="3"/>
  <c r="Z647" i="3"/>
  <c r="Y647" i="3"/>
  <c r="X647" i="3"/>
  <c r="W647" i="3"/>
  <c r="R647" i="3"/>
  <c r="AZ646" i="3"/>
  <c r="AI646" i="3"/>
  <c r="AF646" i="3"/>
  <c r="AE646" i="3"/>
  <c r="AA646" i="3"/>
  <c r="Z646" i="3"/>
  <c r="Y646" i="3"/>
  <c r="X646" i="3"/>
  <c r="W646" i="3"/>
  <c r="R646" i="3"/>
  <c r="AZ645" i="3"/>
  <c r="AI645" i="3"/>
  <c r="AF645" i="3"/>
  <c r="AE645" i="3"/>
  <c r="AA645" i="3"/>
  <c r="Z645" i="3"/>
  <c r="Y645" i="3"/>
  <c r="X645" i="3"/>
  <c r="W645" i="3"/>
  <c r="R645" i="3"/>
  <c r="AZ644" i="3"/>
  <c r="AI644" i="3"/>
  <c r="AF644" i="3"/>
  <c r="AE644" i="3"/>
  <c r="AA644" i="3"/>
  <c r="Z644" i="3"/>
  <c r="Y644" i="3"/>
  <c r="X644" i="3"/>
  <c r="W644" i="3"/>
  <c r="R644" i="3"/>
  <c r="AZ643" i="3"/>
  <c r="AI643" i="3"/>
  <c r="AF643" i="3"/>
  <c r="AE643" i="3"/>
  <c r="AW643" i="3" s="1"/>
  <c r="AA643" i="3"/>
  <c r="Z643" i="3"/>
  <c r="Y643" i="3"/>
  <c r="X643" i="3"/>
  <c r="W643" i="3"/>
  <c r="R643" i="3"/>
  <c r="AZ642" i="3"/>
  <c r="AI642" i="3"/>
  <c r="AF642" i="3"/>
  <c r="AE642" i="3"/>
  <c r="AA642" i="3"/>
  <c r="Z642" i="3"/>
  <c r="Y642" i="3"/>
  <c r="X642" i="3"/>
  <c r="W642" i="3"/>
  <c r="R642" i="3"/>
  <c r="AZ641" i="3"/>
  <c r="AI641" i="3"/>
  <c r="AF641" i="3"/>
  <c r="AE641" i="3"/>
  <c r="AA641" i="3"/>
  <c r="Z641" i="3"/>
  <c r="Y641" i="3"/>
  <c r="X641" i="3"/>
  <c r="W641" i="3"/>
  <c r="R641" i="3"/>
  <c r="AZ640" i="3"/>
  <c r="AI640" i="3"/>
  <c r="AF640" i="3"/>
  <c r="AE640" i="3"/>
  <c r="AW640" i="3" s="1"/>
  <c r="AA640" i="3"/>
  <c r="Z640" i="3"/>
  <c r="Y640" i="3"/>
  <c r="X640" i="3"/>
  <c r="W640" i="3"/>
  <c r="R640" i="3"/>
  <c r="AZ639" i="3"/>
  <c r="AI639" i="3"/>
  <c r="AF639" i="3"/>
  <c r="AE639" i="3"/>
  <c r="AV639" i="3" s="1"/>
  <c r="AA639" i="3"/>
  <c r="Z639" i="3"/>
  <c r="Y639" i="3"/>
  <c r="X639" i="3"/>
  <c r="W639" i="3"/>
  <c r="R639" i="3"/>
  <c r="AZ638" i="3"/>
  <c r="AI638" i="3"/>
  <c r="AF638" i="3"/>
  <c r="AE638" i="3"/>
  <c r="AA638" i="3"/>
  <c r="Z638" i="3"/>
  <c r="Y638" i="3"/>
  <c r="X638" i="3"/>
  <c r="W638" i="3"/>
  <c r="R638" i="3"/>
  <c r="AZ637" i="3"/>
  <c r="AI637" i="3"/>
  <c r="AF637" i="3"/>
  <c r="AE637" i="3"/>
  <c r="AW637" i="3" s="1"/>
  <c r="AA637" i="3"/>
  <c r="Z637" i="3"/>
  <c r="Y637" i="3"/>
  <c r="X637" i="3"/>
  <c r="W637" i="3"/>
  <c r="R637" i="3"/>
  <c r="AZ636" i="3"/>
  <c r="AI636" i="3"/>
  <c r="AF636" i="3"/>
  <c r="AE636" i="3"/>
  <c r="AW636" i="3" s="1"/>
  <c r="AA636" i="3"/>
  <c r="Z636" i="3"/>
  <c r="Y636" i="3"/>
  <c r="X636" i="3"/>
  <c r="W636" i="3"/>
  <c r="R636" i="3"/>
  <c r="AZ635" i="3"/>
  <c r="AI635" i="3"/>
  <c r="AF635" i="3"/>
  <c r="AE635" i="3"/>
  <c r="AW635" i="3" s="1"/>
  <c r="AA635" i="3"/>
  <c r="Z635" i="3"/>
  <c r="Y635" i="3"/>
  <c r="X635" i="3"/>
  <c r="W635" i="3"/>
  <c r="R635" i="3"/>
  <c r="AZ634" i="3"/>
  <c r="AI634" i="3"/>
  <c r="AF634" i="3"/>
  <c r="AE634" i="3"/>
  <c r="AA634" i="3"/>
  <c r="Z634" i="3"/>
  <c r="Y634" i="3"/>
  <c r="X634" i="3"/>
  <c r="W634" i="3"/>
  <c r="R634" i="3"/>
  <c r="AZ633" i="3"/>
  <c r="AI633" i="3"/>
  <c r="AF633" i="3"/>
  <c r="AE633" i="3"/>
  <c r="AA633" i="3"/>
  <c r="Z633" i="3"/>
  <c r="Y633" i="3"/>
  <c r="X633" i="3"/>
  <c r="W633" i="3"/>
  <c r="R633" i="3"/>
  <c r="AZ632" i="3"/>
  <c r="AI632" i="3"/>
  <c r="AF632" i="3"/>
  <c r="AE632" i="3"/>
  <c r="AW632" i="3" s="1"/>
  <c r="AA632" i="3"/>
  <c r="Z632" i="3"/>
  <c r="Y632" i="3"/>
  <c r="X632" i="3"/>
  <c r="W632" i="3"/>
  <c r="R632" i="3"/>
  <c r="AZ631" i="3"/>
  <c r="AI631" i="3"/>
  <c r="AF631" i="3"/>
  <c r="AE631" i="3"/>
  <c r="AV631" i="3" s="1"/>
  <c r="AA631" i="3"/>
  <c r="Z631" i="3"/>
  <c r="Y631" i="3"/>
  <c r="X631" i="3"/>
  <c r="W631" i="3"/>
  <c r="R631" i="3"/>
  <c r="AZ630" i="3"/>
  <c r="AI630" i="3"/>
  <c r="AF630" i="3"/>
  <c r="AE630" i="3"/>
  <c r="AA630" i="3"/>
  <c r="Z630" i="3"/>
  <c r="Y630" i="3"/>
  <c r="X630" i="3"/>
  <c r="W630" i="3"/>
  <c r="R630" i="3"/>
  <c r="AZ629" i="3"/>
  <c r="AI629" i="3"/>
  <c r="AF629" i="3"/>
  <c r="AE629" i="3"/>
  <c r="AW629" i="3" s="1"/>
  <c r="AA629" i="3"/>
  <c r="Z629" i="3"/>
  <c r="Y629" i="3"/>
  <c r="X629" i="3"/>
  <c r="W629" i="3"/>
  <c r="R629" i="3"/>
  <c r="AZ628" i="3"/>
  <c r="AI628" i="3"/>
  <c r="AF628" i="3"/>
  <c r="AE628" i="3"/>
  <c r="AW628" i="3" s="1"/>
  <c r="AA628" i="3"/>
  <c r="Z628" i="3"/>
  <c r="Y628" i="3"/>
  <c r="X628" i="3"/>
  <c r="W628" i="3"/>
  <c r="R628" i="3"/>
  <c r="AZ627" i="3"/>
  <c r="AI627" i="3"/>
  <c r="AF627" i="3"/>
  <c r="AE627" i="3"/>
  <c r="AW627" i="3" s="1"/>
  <c r="AA627" i="3"/>
  <c r="Z627" i="3"/>
  <c r="Y627" i="3"/>
  <c r="X627" i="3"/>
  <c r="W627" i="3"/>
  <c r="R627" i="3"/>
  <c r="AZ626" i="3"/>
  <c r="AI626" i="3"/>
  <c r="AF626" i="3"/>
  <c r="AE626" i="3"/>
  <c r="AA626" i="3"/>
  <c r="Z626" i="3"/>
  <c r="Y626" i="3"/>
  <c r="X626" i="3"/>
  <c r="W626" i="3"/>
  <c r="R626" i="3"/>
  <c r="AZ625" i="3"/>
  <c r="AI625" i="3"/>
  <c r="AF625" i="3"/>
  <c r="AE625" i="3"/>
  <c r="AW625" i="3" s="1"/>
  <c r="AA625" i="3"/>
  <c r="Z625" i="3"/>
  <c r="Y625" i="3"/>
  <c r="X625" i="3"/>
  <c r="W625" i="3"/>
  <c r="R625" i="3"/>
  <c r="AZ624" i="3"/>
  <c r="AI624" i="3"/>
  <c r="AF624" i="3"/>
  <c r="AE624" i="3"/>
  <c r="AA624" i="3"/>
  <c r="Z624" i="3"/>
  <c r="Y624" i="3"/>
  <c r="X624" i="3"/>
  <c r="W624" i="3"/>
  <c r="R624" i="3"/>
  <c r="AZ623" i="3"/>
  <c r="AI623" i="3"/>
  <c r="AF623" i="3"/>
  <c r="AE623" i="3"/>
  <c r="AA623" i="3"/>
  <c r="Z623" i="3"/>
  <c r="Y623" i="3"/>
  <c r="X623" i="3"/>
  <c r="W623" i="3"/>
  <c r="R623" i="3"/>
  <c r="AZ622" i="3"/>
  <c r="AI622" i="3"/>
  <c r="AF622" i="3"/>
  <c r="AE622" i="3"/>
  <c r="AW622" i="3" s="1"/>
  <c r="AA622" i="3"/>
  <c r="Z622" i="3"/>
  <c r="Y622" i="3"/>
  <c r="X622" i="3"/>
  <c r="W622" i="3"/>
  <c r="R622" i="3"/>
  <c r="AZ621" i="3"/>
  <c r="AI621" i="3"/>
  <c r="AF621" i="3"/>
  <c r="AE621" i="3"/>
  <c r="AA621" i="3"/>
  <c r="Z621" i="3"/>
  <c r="Y621" i="3"/>
  <c r="X621" i="3"/>
  <c r="W621" i="3"/>
  <c r="R621" i="3"/>
  <c r="AZ620" i="3"/>
  <c r="AI620" i="3"/>
  <c r="AF620" i="3"/>
  <c r="AE620" i="3"/>
  <c r="AA620" i="3"/>
  <c r="Z620" i="3"/>
  <c r="Y620" i="3"/>
  <c r="X620" i="3"/>
  <c r="W620" i="3"/>
  <c r="R620" i="3"/>
  <c r="AZ619" i="3"/>
  <c r="AI619" i="3"/>
  <c r="AF619" i="3"/>
  <c r="AE619" i="3"/>
  <c r="AA619" i="3"/>
  <c r="Z619" i="3"/>
  <c r="Y619" i="3"/>
  <c r="X619" i="3"/>
  <c r="W619" i="3"/>
  <c r="R619" i="3"/>
  <c r="AZ618" i="3"/>
  <c r="AI618" i="3"/>
  <c r="AF618" i="3"/>
  <c r="AE618" i="3"/>
  <c r="AA618" i="3"/>
  <c r="Z618" i="3"/>
  <c r="Y618" i="3"/>
  <c r="X618" i="3"/>
  <c r="W618" i="3"/>
  <c r="R618" i="3"/>
  <c r="AZ617" i="3"/>
  <c r="AI617" i="3"/>
  <c r="AF617" i="3"/>
  <c r="AE617" i="3"/>
  <c r="AV617" i="3" s="1"/>
  <c r="AA617" i="3"/>
  <c r="Z617" i="3"/>
  <c r="Y617" i="3"/>
  <c r="X617" i="3"/>
  <c r="W617" i="3"/>
  <c r="R617" i="3"/>
  <c r="AZ616" i="3"/>
  <c r="AI616" i="3"/>
  <c r="AF616" i="3"/>
  <c r="AE616" i="3"/>
  <c r="AW616" i="3" s="1"/>
  <c r="AA616" i="3"/>
  <c r="Z616" i="3"/>
  <c r="Y616" i="3"/>
  <c r="X616" i="3"/>
  <c r="W616" i="3"/>
  <c r="R616" i="3"/>
  <c r="AZ615" i="3"/>
  <c r="AI615" i="3"/>
  <c r="AF615" i="3"/>
  <c r="AE615" i="3"/>
  <c r="AA615" i="3"/>
  <c r="Z615" i="3"/>
  <c r="Y615" i="3"/>
  <c r="X615" i="3"/>
  <c r="W615" i="3"/>
  <c r="R615" i="3"/>
  <c r="AZ614" i="3"/>
  <c r="AI614" i="3"/>
  <c r="AF614" i="3"/>
  <c r="AE614" i="3"/>
  <c r="AW614" i="3" s="1"/>
  <c r="AA614" i="3"/>
  <c r="Z614" i="3"/>
  <c r="Y614" i="3"/>
  <c r="X614" i="3"/>
  <c r="W614" i="3"/>
  <c r="R614" i="3"/>
  <c r="AZ613" i="3"/>
  <c r="AI613" i="3"/>
  <c r="AF613" i="3"/>
  <c r="AE613" i="3"/>
  <c r="AA613" i="3"/>
  <c r="Z613" i="3"/>
  <c r="Y613" i="3"/>
  <c r="X613" i="3"/>
  <c r="W613" i="3"/>
  <c r="R613" i="3"/>
  <c r="AZ612" i="3"/>
  <c r="AI612" i="3"/>
  <c r="AF612" i="3"/>
  <c r="AE612" i="3"/>
  <c r="AW612" i="3" s="1"/>
  <c r="AA612" i="3"/>
  <c r="Z612" i="3"/>
  <c r="Y612" i="3"/>
  <c r="X612" i="3"/>
  <c r="W612" i="3"/>
  <c r="R612" i="3"/>
  <c r="AZ611" i="3"/>
  <c r="AI611" i="3"/>
  <c r="AF611" i="3"/>
  <c r="AE611" i="3"/>
  <c r="AV611" i="3" s="1"/>
  <c r="AA611" i="3"/>
  <c r="Z611" i="3"/>
  <c r="Y611" i="3"/>
  <c r="X611" i="3"/>
  <c r="W611" i="3"/>
  <c r="R611" i="3"/>
  <c r="AZ610" i="3"/>
  <c r="AI610" i="3"/>
  <c r="AF610" i="3"/>
  <c r="AE610" i="3"/>
  <c r="AW610" i="3" s="1"/>
  <c r="AA610" i="3"/>
  <c r="Z610" i="3"/>
  <c r="Y610" i="3"/>
  <c r="X610" i="3"/>
  <c r="W610" i="3"/>
  <c r="R610" i="3"/>
  <c r="AZ609" i="3"/>
  <c r="AI609" i="3"/>
  <c r="AF609" i="3"/>
  <c r="AE609" i="3"/>
  <c r="AA609" i="3"/>
  <c r="Z609" i="3"/>
  <c r="Y609" i="3"/>
  <c r="X609" i="3"/>
  <c r="W609" i="3"/>
  <c r="R609" i="3"/>
  <c r="AZ608" i="3"/>
  <c r="AI608" i="3"/>
  <c r="AF608" i="3"/>
  <c r="AE608" i="3"/>
  <c r="AA608" i="3"/>
  <c r="Z608" i="3"/>
  <c r="Y608" i="3"/>
  <c r="X608" i="3"/>
  <c r="W608" i="3"/>
  <c r="R608" i="3"/>
  <c r="AZ607" i="3"/>
  <c r="AI607" i="3"/>
  <c r="AF607" i="3"/>
  <c r="AE607" i="3"/>
  <c r="AW607" i="3" s="1"/>
  <c r="AA607" i="3"/>
  <c r="Z607" i="3"/>
  <c r="Y607" i="3"/>
  <c r="X607" i="3"/>
  <c r="W607" i="3"/>
  <c r="R607" i="3"/>
  <c r="AZ606" i="3"/>
  <c r="AI606" i="3"/>
  <c r="AF606" i="3"/>
  <c r="AE606" i="3"/>
  <c r="AA606" i="3"/>
  <c r="Z606" i="3"/>
  <c r="Y606" i="3"/>
  <c r="X606" i="3"/>
  <c r="W606" i="3"/>
  <c r="R606" i="3"/>
  <c r="AZ605" i="3"/>
  <c r="AI605" i="3"/>
  <c r="AF605" i="3"/>
  <c r="AE605" i="3"/>
  <c r="AW605" i="3" s="1"/>
  <c r="AA605" i="3"/>
  <c r="Z605" i="3"/>
  <c r="Y605" i="3"/>
  <c r="X605" i="3"/>
  <c r="W605" i="3"/>
  <c r="R605" i="3"/>
  <c r="AZ604" i="3"/>
  <c r="AI604" i="3"/>
  <c r="AF604" i="3"/>
  <c r="AE604" i="3"/>
  <c r="AA604" i="3"/>
  <c r="Z604" i="3"/>
  <c r="Y604" i="3"/>
  <c r="X604" i="3"/>
  <c r="W604" i="3"/>
  <c r="R604" i="3"/>
  <c r="AZ603" i="3"/>
  <c r="AI603" i="3"/>
  <c r="AF603" i="3"/>
  <c r="AE603" i="3"/>
  <c r="AA603" i="3"/>
  <c r="Z603" i="3"/>
  <c r="Y603" i="3"/>
  <c r="X603" i="3"/>
  <c r="W603" i="3"/>
  <c r="R603" i="3"/>
  <c r="AZ602" i="3"/>
  <c r="AI602" i="3"/>
  <c r="AF602" i="3"/>
  <c r="AE602" i="3"/>
  <c r="AW602" i="3" s="1"/>
  <c r="AA602" i="3"/>
  <c r="Z602" i="3"/>
  <c r="Y602" i="3"/>
  <c r="X602" i="3"/>
  <c r="W602" i="3"/>
  <c r="R602" i="3"/>
  <c r="AZ601" i="3"/>
  <c r="AI601" i="3"/>
  <c r="AF601" i="3"/>
  <c r="AE601" i="3"/>
  <c r="AV601" i="3" s="1"/>
  <c r="AA601" i="3"/>
  <c r="Z601" i="3"/>
  <c r="Y601" i="3"/>
  <c r="X601" i="3"/>
  <c r="W601" i="3"/>
  <c r="R601" i="3"/>
  <c r="AZ600" i="3"/>
  <c r="AI600" i="3"/>
  <c r="AF600" i="3"/>
  <c r="AE600" i="3"/>
  <c r="AA600" i="3"/>
  <c r="Z600" i="3"/>
  <c r="Y600" i="3"/>
  <c r="X600" i="3"/>
  <c r="W600" i="3"/>
  <c r="R600" i="3"/>
  <c r="AZ599" i="3"/>
  <c r="AI599" i="3"/>
  <c r="AF599" i="3"/>
  <c r="AE599" i="3"/>
  <c r="AW599" i="3" s="1"/>
  <c r="AA599" i="3"/>
  <c r="Z599" i="3"/>
  <c r="Y599" i="3"/>
  <c r="X599" i="3"/>
  <c r="W599" i="3"/>
  <c r="R599" i="3"/>
  <c r="AZ598" i="3"/>
  <c r="AI598" i="3"/>
  <c r="AF598" i="3"/>
  <c r="AE598" i="3"/>
  <c r="AA598" i="3"/>
  <c r="Z598" i="3"/>
  <c r="Y598" i="3"/>
  <c r="X598" i="3"/>
  <c r="W598" i="3"/>
  <c r="R598" i="3"/>
  <c r="AZ597" i="3"/>
  <c r="AI597" i="3"/>
  <c r="AF597" i="3"/>
  <c r="AE597" i="3"/>
  <c r="AW597" i="3" s="1"/>
  <c r="AA597" i="3"/>
  <c r="Z597" i="3"/>
  <c r="Y597" i="3"/>
  <c r="X597" i="3"/>
  <c r="W597" i="3"/>
  <c r="R597" i="3"/>
  <c r="AZ596" i="3"/>
  <c r="AI596" i="3"/>
  <c r="AF596" i="3"/>
  <c r="AE596" i="3"/>
  <c r="AV596" i="3" s="1"/>
  <c r="AA596" i="3"/>
  <c r="Z596" i="3"/>
  <c r="Y596" i="3"/>
  <c r="X596" i="3"/>
  <c r="W596" i="3"/>
  <c r="R596" i="3"/>
  <c r="AZ595" i="3"/>
  <c r="AI595" i="3"/>
  <c r="AF595" i="3"/>
  <c r="AE595" i="3"/>
  <c r="AA595" i="3"/>
  <c r="Z595" i="3"/>
  <c r="Y595" i="3"/>
  <c r="X595" i="3"/>
  <c r="W595" i="3"/>
  <c r="R595" i="3"/>
  <c r="AZ594" i="3"/>
  <c r="AI594" i="3"/>
  <c r="AF594" i="3"/>
  <c r="AE594" i="3"/>
  <c r="AW594" i="3" s="1"/>
  <c r="AA594" i="3"/>
  <c r="Z594" i="3"/>
  <c r="Y594" i="3"/>
  <c r="X594" i="3"/>
  <c r="W594" i="3"/>
  <c r="R594" i="3"/>
  <c r="AZ593" i="3"/>
  <c r="AI593" i="3"/>
  <c r="AF593" i="3"/>
  <c r="AE593" i="3"/>
  <c r="AA593" i="3"/>
  <c r="Z593" i="3"/>
  <c r="Y593" i="3"/>
  <c r="X593" i="3"/>
  <c r="W593" i="3"/>
  <c r="R593" i="3"/>
  <c r="AZ592" i="3"/>
  <c r="AI592" i="3"/>
  <c r="AF592" i="3"/>
  <c r="AE592" i="3"/>
  <c r="AA592" i="3"/>
  <c r="Z592" i="3"/>
  <c r="Y592" i="3"/>
  <c r="X592" i="3"/>
  <c r="W592" i="3"/>
  <c r="R592" i="3"/>
  <c r="AZ591" i="3"/>
  <c r="AI591" i="3"/>
  <c r="AF591" i="3"/>
  <c r="AE591" i="3"/>
  <c r="AW591" i="3" s="1"/>
  <c r="AA591" i="3"/>
  <c r="Z591" i="3"/>
  <c r="Y591" i="3"/>
  <c r="X591" i="3"/>
  <c r="W591" i="3"/>
  <c r="R591" i="3"/>
  <c r="AZ590" i="3"/>
  <c r="AI590" i="3"/>
  <c r="AF590" i="3"/>
  <c r="AE590" i="3"/>
  <c r="AA590" i="3"/>
  <c r="Z590" i="3"/>
  <c r="Y590" i="3"/>
  <c r="X590" i="3"/>
  <c r="W590" i="3"/>
  <c r="R590" i="3"/>
  <c r="AZ589" i="3"/>
  <c r="AI589" i="3"/>
  <c r="AF589" i="3"/>
  <c r="AE589" i="3"/>
  <c r="AW589" i="3" s="1"/>
  <c r="AA589" i="3"/>
  <c r="Z589" i="3"/>
  <c r="Y589" i="3"/>
  <c r="X589" i="3"/>
  <c r="W589" i="3"/>
  <c r="R589" i="3"/>
  <c r="AZ588" i="3"/>
  <c r="AI588" i="3"/>
  <c r="AF588" i="3"/>
  <c r="AE588" i="3"/>
  <c r="AA588" i="3"/>
  <c r="Z588" i="3"/>
  <c r="Y588" i="3"/>
  <c r="X588" i="3"/>
  <c r="W588" i="3"/>
  <c r="R588" i="3"/>
  <c r="AZ587" i="3"/>
  <c r="AI587" i="3"/>
  <c r="AF587" i="3"/>
  <c r="AE587" i="3"/>
  <c r="AA587" i="3"/>
  <c r="Z587" i="3"/>
  <c r="Y587" i="3"/>
  <c r="X587" i="3"/>
  <c r="W587" i="3"/>
  <c r="R587" i="3"/>
  <c r="AZ586" i="3"/>
  <c r="AI586" i="3"/>
  <c r="AF586" i="3"/>
  <c r="AE586" i="3"/>
  <c r="AW586" i="3" s="1"/>
  <c r="AA586" i="3"/>
  <c r="Z586" i="3"/>
  <c r="Y586" i="3"/>
  <c r="X586" i="3"/>
  <c r="W586" i="3"/>
  <c r="R586" i="3"/>
  <c r="AZ585" i="3"/>
  <c r="AI585" i="3"/>
  <c r="AF585" i="3"/>
  <c r="AE585" i="3"/>
  <c r="AW585" i="3" s="1"/>
  <c r="AA585" i="3"/>
  <c r="Z585" i="3"/>
  <c r="Y585" i="3"/>
  <c r="X585" i="3"/>
  <c r="W585" i="3"/>
  <c r="R585" i="3"/>
  <c r="AZ584" i="3"/>
  <c r="AI584" i="3"/>
  <c r="AF584" i="3"/>
  <c r="AE584" i="3"/>
  <c r="AA584" i="3"/>
  <c r="Z584" i="3"/>
  <c r="Y584" i="3"/>
  <c r="X584" i="3"/>
  <c r="W584" i="3"/>
  <c r="R584" i="3"/>
  <c r="AZ583" i="3"/>
  <c r="AI583" i="3"/>
  <c r="AF583" i="3"/>
  <c r="AE583" i="3"/>
  <c r="AW583" i="3" s="1"/>
  <c r="AA583" i="3"/>
  <c r="Z583" i="3"/>
  <c r="Y583" i="3"/>
  <c r="X583" i="3"/>
  <c r="W583" i="3"/>
  <c r="R583" i="3"/>
  <c r="AZ582" i="3"/>
  <c r="AI582" i="3"/>
  <c r="AF582" i="3"/>
  <c r="AE582" i="3"/>
  <c r="AW582" i="3" s="1"/>
  <c r="AA582" i="3"/>
  <c r="Z582" i="3"/>
  <c r="Y582" i="3"/>
  <c r="X582" i="3"/>
  <c r="W582" i="3"/>
  <c r="R582" i="3"/>
  <c r="AZ581" i="3"/>
  <c r="AI581" i="3"/>
  <c r="AF581" i="3"/>
  <c r="AE581" i="3"/>
  <c r="AW581" i="3" s="1"/>
  <c r="AA581" i="3"/>
  <c r="Z581" i="3"/>
  <c r="Y581" i="3"/>
  <c r="X581" i="3"/>
  <c r="W581" i="3"/>
  <c r="R581" i="3"/>
  <c r="AZ580" i="3"/>
  <c r="AI580" i="3"/>
  <c r="AF580" i="3"/>
  <c r="AE580" i="3"/>
  <c r="AA580" i="3"/>
  <c r="Z580" i="3"/>
  <c r="Y580" i="3"/>
  <c r="X580" i="3"/>
  <c r="W580" i="3"/>
  <c r="R580" i="3"/>
  <c r="AZ579" i="3"/>
  <c r="AI579" i="3"/>
  <c r="AF579" i="3"/>
  <c r="AE579" i="3"/>
  <c r="AV579" i="3" s="1"/>
  <c r="AA579" i="3"/>
  <c r="Z579" i="3"/>
  <c r="Y579" i="3"/>
  <c r="X579" i="3"/>
  <c r="W579" i="3"/>
  <c r="R579" i="3"/>
  <c r="AZ578" i="3"/>
  <c r="AI578" i="3"/>
  <c r="AF578" i="3"/>
  <c r="AE578" i="3"/>
  <c r="AW578" i="3" s="1"/>
  <c r="AA578" i="3"/>
  <c r="Z578" i="3"/>
  <c r="Y578" i="3"/>
  <c r="X578" i="3"/>
  <c r="W578" i="3"/>
  <c r="R578" i="3"/>
  <c r="AZ577" i="3"/>
  <c r="AI577" i="3"/>
  <c r="AF577" i="3"/>
  <c r="AE577" i="3"/>
  <c r="AA577" i="3"/>
  <c r="Z577" i="3"/>
  <c r="Y577" i="3"/>
  <c r="X577" i="3"/>
  <c r="W577" i="3"/>
  <c r="R577" i="3"/>
  <c r="AZ576" i="3"/>
  <c r="AI576" i="3"/>
  <c r="AF576" i="3"/>
  <c r="AE576" i="3"/>
  <c r="AA576" i="3"/>
  <c r="Z576" i="3"/>
  <c r="Y576" i="3"/>
  <c r="X576" i="3"/>
  <c r="W576" i="3"/>
  <c r="R576" i="3"/>
  <c r="AZ575" i="3"/>
  <c r="AI575" i="3"/>
  <c r="AF575" i="3"/>
  <c r="AE575" i="3"/>
  <c r="AW575" i="3" s="1"/>
  <c r="AA575" i="3"/>
  <c r="Z575" i="3"/>
  <c r="Y575" i="3"/>
  <c r="X575" i="3"/>
  <c r="W575" i="3"/>
  <c r="R575" i="3"/>
  <c r="AZ574" i="3"/>
  <c r="AI574" i="3"/>
  <c r="AF574" i="3"/>
  <c r="AE574" i="3"/>
  <c r="AA574" i="3"/>
  <c r="Z574" i="3"/>
  <c r="Y574" i="3"/>
  <c r="X574" i="3"/>
  <c r="W574" i="3"/>
  <c r="R574" i="3"/>
  <c r="AZ573" i="3"/>
  <c r="AI573" i="3"/>
  <c r="AF573" i="3"/>
  <c r="AE573" i="3"/>
  <c r="AW573" i="3" s="1"/>
  <c r="AA573" i="3"/>
  <c r="Z573" i="3"/>
  <c r="Y573" i="3"/>
  <c r="X573" i="3"/>
  <c r="W573" i="3"/>
  <c r="R573" i="3"/>
  <c r="AZ572" i="3"/>
  <c r="AI572" i="3"/>
  <c r="AF572" i="3"/>
  <c r="AE572" i="3"/>
  <c r="AV572" i="3" s="1"/>
  <c r="AA572" i="3"/>
  <c r="Z572" i="3"/>
  <c r="Y572" i="3"/>
  <c r="X572" i="3"/>
  <c r="W572" i="3"/>
  <c r="R572" i="3"/>
  <c r="AZ571" i="3"/>
  <c r="AI571" i="3"/>
  <c r="AF571" i="3"/>
  <c r="AE571" i="3"/>
  <c r="AA571" i="3"/>
  <c r="Z571" i="3"/>
  <c r="Y571" i="3"/>
  <c r="X571" i="3"/>
  <c r="W571" i="3"/>
  <c r="R571" i="3"/>
  <c r="AZ570" i="3"/>
  <c r="AI570" i="3"/>
  <c r="AF570" i="3"/>
  <c r="AE570" i="3"/>
  <c r="AW570" i="3" s="1"/>
  <c r="AA570" i="3"/>
  <c r="Z570" i="3"/>
  <c r="Y570" i="3"/>
  <c r="X570" i="3"/>
  <c r="W570" i="3"/>
  <c r="R570" i="3"/>
  <c r="AZ569" i="3"/>
  <c r="AI569" i="3"/>
  <c r="AF569" i="3"/>
  <c r="AE569" i="3"/>
  <c r="AV569" i="3" s="1"/>
  <c r="AA569" i="3"/>
  <c r="Z569" i="3"/>
  <c r="Y569" i="3"/>
  <c r="X569" i="3"/>
  <c r="W569" i="3"/>
  <c r="R569" i="3"/>
  <c r="AZ568" i="3"/>
  <c r="AI568" i="3"/>
  <c r="AF568" i="3"/>
  <c r="AE568" i="3"/>
  <c r="AA568" i="3"/>
  <c r="Z568" i="3"/>
  <c r="Y568" i="3"/>
  <c r="X568" i="3"/>
  <c r="W568" i="3"/>
  <c r="R568" i="3"/>
  <c r="AZ567" i="3"/>
  <c r="AI567" i="3"/>
  <c r="AF567" i="3"/>
  <c r="AE567" i="3"/>
  <c r="AW567" i="3" s="1"/>
  <c r="AA567" i="3"/>
  <c r="Z567" i="3"/>
  <c r="Y567" i="3"/>
  <c r="X567" i="3"/>
  <c r="W567" i="3"/>
  <c r="R567" i="3"/>
  <c r="AZ566" i="3"/>
  <c r="AI566" i="3"/>
  <c r="AF566" i="3"/>
  <c r="AE566" i="3"/>
  <c r="AV566" i="3" s="1"/>
  <c r="AA566" i="3"/>
  <c r="Z566" i="3"/>
  <c r="Y566" i="3"/>
  <c r="X566" i="3"/>
  <c r="W566" i="3"/>
  <c r="R566" i="3"/>
  <c r="AZ565" i="3"/>
  <c r="AI565" i="3"/>
  <c r="AF565" i="3"/>
  <c r="AE565" i="3"/>
  <c r="AW565" i="3" s="1"/>
  <c r="AA565" i="3"/>
  <c r="Z565" i="3"/>
  <c r="Y565" i="3"/>
  <c r="X565" i="3"/>
  <c r="W565" i="3"/>
  <c r="R565" i="3"/>
  <c r="AZ564" i="3"/>
  <c r="AI564" i="3"/>
  <c r="AF564" i="3"/>
  <c r="AE564" i="3"/>
  <c r="AA564" i="3"/>
  <c r="Z564" i="3"/>
  <c r="Y564" i="3"/>
  <c r="X564" i="3"/>
  <c r="W564" i="3"/>
  <c r="R564" i="3"/>
  <c r="AZ563" i="3"/>
  <c r="AI563" i="3"/>
  <c r="AF563" i="3"/>
  <c r="AE563" i="3"/>
  <c r="AA563" i="3"/>
  <c r="Z563" i="3"/>
  <c r="Y563" i="3"/>
  <c r="X563" i="3"/>
  <c r="W563" i="3"/>
  <c r="R563" i="3"/>
  <c r="AZ562" i="3"/>
  <c r="AI562" i="3"/>
  <c r="AF562" i="3"/>
  <c r="AE562" i="3"/>
  <c r="AW562" i="3" s="1"/>
  <c r="AA562" i="3"/>
  <c r="Z562" i="3"/>
  <c r="Y562" i="3"/>
  <c r="X562" i="3"/>
  <c r="W562" i="3"/>
  <c r="R562" i="3"/>
  <c r="AZ561" i="3"/>
  <c r="AI561" i="3"/>
  <c r="AF561" i="3"/>
  <c r="AE561" i="3"/>
  <c r="AA561" i="3"/>
  <c r="Z561" i="3"/>
  <c r="Y561" i="3"/>
  <c r="X561" i="3"/>
  <c r="W561" i="3"/>
  <c r="R561" i="3"/>
  <c r="AZ560" i="3"/>
  <c r="AI560" i="3"/>
  <c r="AF560" i="3"/>
  <c r="AE560" i="3"/>
  <c r="AA560" i="3"/>
  <c r="Z560" i="3"/>
  <c r="Y560" i="3"/>
  <c r="X560" i="3"/>
  <c r="W560" i="3"/>
  <c r="R560" i="3"/>
  <c r="AZ559" i="3"/>
  <c r="AI559" i="3"/>
  <c r="AF559" i="3"/>
  <c r="AE559" i="3"/>
  <c r="AW559" i="3" s="1"/>
  <c r="AA559" i="3"/>
  <c r="Z559" i="3"/>
  <c r="Y559" i="3"/>
  <c r="X559" i="3"/>
  <c r="W559" i="3"/>
  <c r="R559" i="3"/>
  <c r="AZ558" i="3"/>
  <c r="AI558" i="3"/>
  <c r="AF558" i="3"/>
  <c r="AE558" i="3"/>
  <c r="AA558" i="3"/>
  <c r="Z558" i="3"/>
  <c r="Y558" i="3"/>
  <c r="X558" i="3"/>
  <c r="W558" i="3"/>
  <c r="R558" i="3"/>
  <c r="AZ557" i="3"/>
  <c r="AI557" i="3"/>
  <c r="AF557" i="3"/>
  <c r="AE557" i="3"/>
  <c r="AW557" i="3" s="1"/>
  <c r="AA557" i="3"/>
  <c r="Z557" i="3"/>
  <c r="Y557" i="3"/>
  <c r="X557" i="3"/>
  <c r="W557" i="3"/>
  <c r="R557" i="3"/>
  <c r="AZ556" i="3"/>
  <c r="AI556" i="3"/>
  <c r="AF556" i="3"/>
  <c r="AE556" i="3"/>
  <c r="AV556" i="3" s="1"/>
  <c r="AA556" i="3"/>
  <c r="Z556" i="3"/>
  <c r="Y556" i="3"/>
  <c r="X556" i="3"/>
  <c r="W556" i="3"/>
  <c r="R556" i="3"/>
  <c r="AZ555" i="3"/>
  <c r="AI555" i="3"/>
  <c r="AF555" i="3"/>
  <c r="AE555" i="3"/>
  <c r="AA555" i="3"/>
  <c r="Z555" i="3"/>
  <c r="Y555" i="3"/>
  <c r="X555" i="3"/>
  <c r="W555" i="3"/>
  <c r="R555" i="3"/>
  <c r="AZ554" i="3"/>
  <c r="AI554" i="3"/>
  <c r="AF554" i="3"/>
  <c r="AE554" i="3"/>
  <c r="AW554" i="3" s="1"/>
  <c r="AA554" i="3"/>
  <c r="Z554" i="3"/>
  <c r="Y554" i="3"/>
  <c r="X554" i="3"/>
  <c r="W554" i="3"/>
  <c r="R554" i="3"/>
  <c r="AZ553" i="3"/>
  <c r="AI553" i="3"/>
  <c r="AF553" i="3"/>
  <c r="AE553" i="3"/>
  <c r="AW553" i="3" s="1"/>
  <c r="AA553" i="3"/>
  <c r="Z553" i="3"/>
  <c r="Y553" i="3"/>
  <c r="X553" i="3"/>
  <c r="W553" i="3"/>
  <c r="R553" i="3"/>
  <c r="AZ552" i="3"/>
  <c r="AI552" i="3"/>
  <c r="AF552" i="3"/>
  <c r="AE552" i="3"/>
  <c r="AW552" i="3" s="1"/>
  <c r="AA552" i="3"/>
  <c r="Z552" i="3"/>
  <c r="Y552" i="3"/>
  <c r="X552" i="3"/>
  <c r="W552" i="3"/>
  <c r="AZ551" i="3"/>
  <c r="AI551" i="3"/>
  <c r="AF551" i="3"/>
  <c r="AE551" i="3"/>
  <c r="AA551" i="3"/>
  <c r="Z551" i="3"/>
  <c r="Y551" i="3"/>
  <c r="X551" i="3"/>
  <c r="W551" i="3"/>
  <c r="AZ550" i="3"/>
  <c r="AI550" i="3"/>
  <c r="AF550" i="3"/>
  <c r="AE550" i="3"/>
  <c r="AA550" i="3"/>
  <c r="Z550" i="3"/>
  <c r="Y550" i="3"/>
  <c r="X550" i="3"/>
  <c r="W550" i="3"/>
  <c r="AZ549" i="3"/>
  <c r="AI549" i="3"/>
  <c r="AF549" i="3"/>
  <c r="AE549" i="3"/>
  <c r="AA549" i="3"/>
  <c r="Z549" i="3"/>
  <c r="Y549" i="3"/>
  <c r="X549" i="3"/>
  <c r="W549" i="3"/>
  <c r="AZ548" i="3"/>
  <c r="AI548" i="3"/>
  <c r="AF548" i="3"/>
  <c r="AE548" i="3"/>
  <c r="AA548" i="3"/>
  <c r="Z548" i="3"/>
  <c r="Y548" i="3"/>
  <c r="X548" i="3"/>
  <c r="W548" i="3"/>
  <c r="AZ547" i="3"/>
  <c r="AI547" i="3"/>
  <c r="AF547" i="3"/>
  <c r="AE547" i="3"/>
  <c r="AW547" i="3" s="1"/>
  <c r="AA547" i="3"/>
  <c r="Z547" i="3"/>
  <c r="Y547" i="3"/>
  <c r="X547" i="3"/>
  <c r="W547" i="3"/>
  <c r="AZ546" i="3"/>
  <c r="AI546" i="3"/>
  <c r="AF546" i="3"/>
  <c r="AE546" i="3"/>
  <c r="AA546" i="3"/>
  <c r="Z546" i="3"/>
  <c r="Y546" i="3"/>
  <c r="X546" i="3"/>
  <c r="W546" i="3"/>
  <c r="AZ545" i="3"/>
  <c r="AI545" i="3"/>
  <c r="AF545" i="3"/>
  <c r="AE545" i="3"/>
  <c r="AW545" i="3" s="1"/>
  <c r="AA545" i="3"/>
  <c r="Z545" i="3"/>
  <c r="Y545" i="3"/>
  <c r="X545" i="3"/>
  <c r="W545" i="3"/>
  <c r="AZ544" i="3"/>
  <c r="AI544" i="3"/>
  <c r="AF544" i="3"/>
  <c r="AE544" i="3"/>
  <c r="AW544" i="3" s="1"/>
  <c r="AA544" i="3"/>
  <c r="Z544" i="3"/>
  <c r="Y544" i="3"/>
  <c r="X544" i="3"/>
  <c r="W544" i="3"/>
  <c r="AZ543" i="3"/>
  <c r="AI543" i="3"/>
  <c r="AF543" i="3"/>
  <c r="AE543" i="3"/>
  <c r="AA543" i="3"/>
  <c r="Z543" i="3"/>
  <c r="Y543" i="3"/>
  <c r="X543" i="3"/>
  <c r="W543" i="3"/>
  <c r="AZ542" i="3"/>
  <c r="AI542" i="3"/>
  <c r="AF542" i="3"/>
  <c r="AE542" i="3"/>
  <c r="AW542" i="3" s="1"/>
  <c r="AA542" i="3"/>
  <c r="Z542" i="3"/>
  <c r="Y542" i="3"/>
  <c r="X542" i="3"/>
  <c r="W542" i="3"/>
  <c r="AZ541" i="3"/>
  <c r="AI541" i="3"/>
  <c r="AF541" i="3"/>
  <c r="AE541" i="3"/>
  <c r="AA541" i="3"/>
  <c r="Z541" i="3"/>
  <c r="Y541" i="3"/>
  <c r="X541" i="3"/>
  <c r="W541" i="3"/>
  <c r="AZ540" i="3"/>
  <c r="AI540" i="3"/>
  <c r="AF540" i="3"/>
  <c r="AE540" i="3"/>
  <c r="AV540" i="3" s="1"/>
  <c r="AA540" i="3"/>
  <c r="Z540" i="3"/>
  <c r="Y540" i="3"/>
  <c r="X540" i="3"/>
  <c r="W540" i="3"/>
  <c r="R540" i="3"/>
  <c r="AZ539" i="3"/>
  <c r="AI539" i="3"/>
  <c r="AF539" i="3"/>
  <c r="AE539" i="3"/>
  <c r="AA539" i="3"/>
  <c r="Z539" i="3"/>
  <c r="Y539" i="3"/>
  <c r="X539" i="3"/>
  <c r="W539" i="3"/>
  <c r="AZ538" i="3"/>
  <c r="AI538" i="3"/>
  <c r="AF538" i="3"/>
  <c r="AE538" i="3"/>
  <c r="AA538" i="3"/>
  <c r="Z538" i="3"/>
  <c r="Y538" i="3"/>
  <c r="X538" i="3"/>
  <c r="W538" i="3"/>
  <c r="R538" i="3"/>
  <c r="AO538" i="3" s="1"/>
  <c r="AZ537" i="3"/>
  <c r="AI537" i="3"/>
  <c r="AF537" i="3"/>
  <c r="AE537" i="3"/>
  <c r="AV537" i="3" s="1"/>
  <c r="AA537" i="3"/>
  <c r="Z537" i="3"/>
  <c r="Y537" i="3"/>
  <c r="X537" i="3"/>
  <c r="W537" i="3"/>
  <c r="R537" i="3"/>
  <c r="AO537" i="3" s="1"/>
  <c r="AZ536" i="3"/>
  <c r="AI536" i="3"/>
  <c r="AF536" i="3"/>
  <c r="AE536" i="3"/>
  <c r="AW536" i="3" s="1"/>
  <c r="AA536" i="3"/>
  <c r="Z536" i="3"/>
  <c r="Y536" i="3"/>
  <c r="X536" i="3"/>
  <c r="W536" i="3"/>
  <c r="R536" i="3"/>
  <c r="AO536" i="3" s="1"/>
  <c r="AZ535" i="3"/>
  <c r="AI535" i="3"/>
  <c r="AF535" i="3"/>
  <c r="AE535" i="3"/>
  <c r="AW535" i="3" s="1"/>
  <c r="AA535" i="3"/>
  <c r="Z535" i="3"/>
  <c r="Y535" i="3"/>
  <c r="X535" i="3"/>
  <c r="W535" i="3"/>
  <c r="R535" i="3"/>
  <c r="AO535" i="3" s="1"/>
  <c r="AZ534" i="3"/>
  <c r="AI534" i="3"/>
  <c r="AF534" i="3"/>
  <c r="AE534" i="3"/>
  <c r="AA534" i="3"/>
  <c r="Z534" i="3"/>
  <c r="Y534" i="3"/>
  <c r="X534" i="3"/>
  <c r="W534" i="3"/>
  <c r="R534" i="3"/>
  <c r="AO534" i="3" s="1"/>
  <c r="AZ533" i="3"/>
  <c r="AI533" i="3"/>
  <c r="AF533" i="3"/>
  <c r="AE533" i="3"/>
  <c r="AW533" i="3" s="1"/>
  <c r="AA533" i="3"/>
  <c r="Z533" i="3"/>
  <c r="Y533" i="3"/>
  <c r="X533" i="3"/>
  <c r="W533" i="3"/>
  <c r="R533" i="3"/>
  <c r="AO533" i="3" s="1"/>
  <c r="AZ532" i="3"/>
  <c r="AI532" i="3"/>
  <c r="AF532" i="3"/>
  <c r="AE532" i="3"/>
  <c r="AW532" i="3" s="1"/>
  <c r="AA532" i="3"/>
  <c r="Z532" i="3"/>
  <c r="Y532" i="3"/>
  <c r="X532" i="3"/>
  <c r="W532" i="3"/>
  <c r="R532" i="3"/>
  <c r="AO532" i="3" s="1"/>
  <c r="AZ531" i="3"/>
  <c r="AI531" i="3"/>
  <c r="AF531" i="3"/>
  <c r="AE531" i="3"/>
  <c r="AW531" i="3" s="1"/>
  <c r="AA531" i="3"/>
  <c r="Z531" i="3"/>
  <c r="Y531" i="3"/>
  <c r="X531" i="3"/>
  <c r="W531" i="3"/>
  <c r="R531" i="3"/>
  <c r="AO531" i="3" s="1"/>
  <c r="AZ530" i="3"/>
  <c r="AI530" i="3"/>
  <c r="AF530" i="3"/>
  <c r="AE530" i="3"/>
  <c r="AA530" i="3"/>
  <c r="Z530" i="3"/>
  <c r="Y530" i="3"/>
  <c r="X530" i="3"/>
  <c r="W530" i="3"/>
  <c r="R530" i="3"/>
  <c r="AO530" i="3" s="1"/>
  <c r="AZ529" i="3"/>
  <c r="AI529" i="3"/>
  <c r="AF529" i="3"/>
  <c r="AE529" i="3"/>
  <c r="AW529" i="3" s="1"/>
  <c r="AA529" i="3"/>
  <c r="Z529" i="3"/>
  <c r="Y529" i="3"/>
  <c r="X529" i="3"/>
  <c r="W529" i="3"/>
  <c r="R529" i="3"/>
  <c r="AO529" i="3" s="1"/>
  <c r="AZ528" i="3"/>
  <c r="AI528" i="3"/>
  <c r="AF528" i="3"/>
  <c r="AE528" i="3"/>
  <c r="AW528" i="3" s="1"/>
  <c r="AA528" i="3"/>
  <c r="Z528" i="3"/>
  <c r="Y528" i="3"/>
  <c r="X528" i="3"/>
  <c r="W528" i="3"/>
  <c r="R528" i="3"/>
  <c r="AO528" i="3" s="1"/>
  <c r="AZ527" i="3"/>
  <c r="AI527" i="3"/>
  <c r="AF527" i="3"/>
  <c r="AE527" i="3"/>
  <c r="AA527" i="3"/>
  <c r="Z527" i="3"/>
  <c r="Y527" i="3"/>
  <c r="X527" i="3"/>
  <c r="W527" i="3"/>
  <c r="R527" i="3"/>
  <c r="AO527" i="3" s="1"/>
  <c r="AZ526" i="3"/>
  <c r="AI526" i="3"/>
  <c r="AF526" i="3"/>
  <c r="AE526" i="3"/>
  <c r="AW526" i="3" s="1"/>
  <c r="AA526" i="3"/>
  <c r="Z526" i="3"/>
  <c r="Y526" i="3"/>
  <c r="X526" i="3"/>
  <c r="W526" i="3"/>
  <c r="R526" i="3"/>
  <c r="AO526" i="3" s="1"/>
  <c r="AZ525" i="3"/>
  <c r="AI525" i="3"/>
  <c r="AF525" i="3"/>
  <c r="AE525" i="3"/>
  <c r="AW525" i="3" s="1"/>
  <c r="AA525" i="3"/>
  <c r="Z525" i="3"/>
  <c r="Y525" i="3"/>
  <c r="X525" i="3"/>
  <c r="W525" i="3"/>
  <c r="R525" i="3"/>
  <c r="AO525" i="3" s="1"/>
  <c r="AZ524" i="3"/>
  <c r="AI524" i="3"/>
  <c r="AF524" i="3"/>
  <c r="AE524" i="3"/>
  <c r="AA524" i="3"/>
  <c r="Z524" i="3"/>
  <c r="Y524" i="3"/>
  <c r="X524" i="3"/>
  <c r="W524" i="3"/>
  <c r="AZ523" i="3"/>
  <c r="AI523" i="3"/>
  <c r="AF523" i="3"/>
  <c r="AE523" i="3"/>
  <c r="AW523" i="3" s="1"/>
  <c r="AA523" i="3"/>
  <c r="Z523" i="3"/>
  <c r="Y523" i="3"/>
  <c r="X523" i="3"/>
  <c r="W523" i="3"/>
  <c r="R523" i="3"/>
  <c r="AO523" i="3" s="1"/>
  <c r="AZ522" i="3"/>
  <c r="AI522" i="3"/>
  <c r="AF522" i="3"/>
  <c r="AE522" i="3"/>
  <c r="AA522" i="3"/>
  <c r="Z522" i="3"/>
  <c r="Y522" i="3"/>
  <c r="X522" i="3"/>
  <c r="W522" i="3"/>
  <c r="R522" i="3"/>
  <c r="AO522" i="3" s="1"/>
  <c r="AZ521" i="3"/>
  <c r="AI521" i="3"/>
  <c r="AF521" i="3"/>
  <c r="AE521" i="3"/>
  <c r="AA521" i="3"/>
  <c r="Z521" i="3"/>
  <c r="Y521" i="3"/>
  <c r="X521" i="3"/>
  <c r="W521" i="3"/>
  <c r="AZ520" i="3"/>
  <c r="AI520" i="3"/>
  <c r="AF520" i="3"/>
  <c r="AE520" i="3"/>
  <c r="AA520" i="3"/>
  <c r="Z520" i="3"/>
  <c r="Y520" i="3"/>
  <c r="X520" i="3"/>
  <c r="W520" i="3"/>
  <c r="R520" i="3"/>
  <c r="AO520" i="3" s="1"/>
  <c r="AZ519" i="3"/>
  <c r="AI519" i="3"/>
  <c r="AF519" i="3"/>
  <c r="AE519" i="3"/>
  <c r="AA519" i="3"/>
  <c r="Z519" i="3"/>
  <c r="Y519" i="3"/>
  <c r="X519" i="3"/>
  <c r="W519" i="3"/>
  <c r="R519" i="3"/>
  <c r="AO519" i="3" s="1"/>
  <c r="AZ518" i="3"/>
  <c r="AI518" i="3"/>
  <c r="AF518" i="3"/>
  <c r="AE518" i="3"/>
  <c r="AV518" i="3" s="1"/>
  <c r="AA518" i="3"/>
  <c r="Z518" i="3"/>
  <c r="Y518" i="3"/>
  <c r="X518" i="3"/>
  <c r="W518" i="3"/>
  <c r="R518" i="3"/>
  <c r="AO518" i="3" s="1"/>
  <c r="AZ517" i="3"/>
  <c r="AI517" i="3"/>
  <c r="AF517" i="3"/>
  <c r="AE517" i="3"/>
  <c r="AW517" i="3" s="1"/>
  <c r="AA517" i="3"/>
  <c r="Z517" i="3"/>
  <c r="Y517" i="3"/>
  <c r="X517" i="3"/>
  <c r="W517" i="3"/>
  <c r="AZ516" i="3"/>
  <c r="AI516" i="3"/>
  <c r="AF516" i="3"/>
  <c r="AE516" i="3"/>
  <c r="AA516" i="3"/>
  <c r="Z516" i="3"/>
  <c r="Y516" i="3"/>
  <c r="X516" i="3"/>
  <c r="W516" i="3"/>
  <c r="R516" i="3"/>
  <c r="AO516" i="3" s="1"/>
  <c r="AZ515" i="3"/>
  <c r="AI515" i="3"/>
  <c r="AF515" i="3"/>
  <c r="AE515" i="3"/>
  <c r="AW515" i="3" s="1"/>
  <c r="AA515" i="3"/>
  <c r="Z515" i="3"/>
  <c r="Y515" i="3"/>
  <c r="X515" i="3"/>
  <c r="W515" i="3"/>
  <c r="R515" i="3"/>
  <c r="AO515" i="3" s="1"/>
  <c r="AZ514" i="3"/>
  <c r="AI514" i="3"/>
  <c r="AF514" i="3"/>
  <c r="AE514" i="3"/>
  <c r="AA514" i="3"/>
  <c r="Z514" i="3"/>
  <c r="Y514" i="3"/>
  <c r="X514" i="3"/>
  <c r="W514" i="3"/>
  <c r="AZ513" i="3"/>
  <c r="AI513" i="3"/>
  <c r="AF513" i="3"/>
  <c r="AE513" i="3"/>
  <c r="AA513" i="3"/>
  <c r="Z513" i="3"/>
  <c r="Y513" i="3"/>
  <c r="X513" i="3"/>
  <c r="W513" i="3"/>
  <c r="R513" i="3"/>
  <c r="AO513" i="3" s="1"/>
  <c r="AZ512" i="3"/>
  <c r="AI512" i="3"/>
  <c r="AF512" i="3"/>
  <c r="AE512" i="3"/>
  <c r="AA512" i="3"/>
  <c r="Z512" i="3"/>
  <c r="Y512" i="3"/>
  <c r="X512" i="3"/>
  <c r="W512" i="3"/>
  <c r="R512" i="3"/>
  <c r="AO512" i="3" s="1"/>
  <c r="AZ511" i="3"/>
  <c r="AI511" i="3"/>
  <c r="AF511" i="3"/>
  <c r="AE511" i="3"/>
  <c r="AW511" i="3" s="1"/>
  <c r="AA511" i="3"/>
  <c r="Z511" i="3"/>
  <c r="Y511" i="3"/>
  <c r="X511" i="3"/>
  <c r="W511" i="3"/>
  <c r="AZ510" i="3"/>
  <c r="AI510" i="3"/>
  <c r="AF510" i="3"/>
  <c r="AE510" i="3"/>
  <c r="AA510" i="3"/>
  <c r="Z510" i="3"/>
  <c r="Y510" i="3"/>
  <c r="X510" i="3"/>
  <c r="W510" i="3"/>
  <c r="AZ509" i="3"/>
  <c r="AI509" i="3"/>
  <c r="AF509" i="3"/>
  <c r="AE509" i="3"/>
  <c r="AW509" i="3" s="1"/>
  <c r="AA509" i="3"/>
  <c r="Z509" i="3"/>
  <c r="Y509" i="3"/>
  <c r="X509" i="3"/>
  <c r="W509" i="3"/>
  <c r="AZ508" i="3"/>
  <c r="AI508" i="3"/>
  <c r="AF508" i="3"/>
  <c r="AE508" i="3"/>
  <c r="AA508" i="3"/>
  <c r="Z508" i="3"/>
  <c r="Y508" i="3"/>
  <c r="X508" i="3"/>
  <c r="W508" i="3"/>
  <c r="AZ507" i="3"/>
  <c r="AI507" i="3"/>
  <c r="AF507" i="3"/>
  <c r="AE507" i="3"/>
  <c r="AA507" i="3"/>
  <c r="Z507" i="3"/>
  <c r="Y507" i="3"/>
  <c r="X507" i="3"/>
  <c r="W507" i="3"/>
  <c r="AZ506" i="3"/>
  <c r="AI506" i="3"/>
  <c r="AF506" i="3"/>
  <c r="AE506" i="3"/>
  <c r="AA506" i="3"/>
  <c r="Z506" i="3"/>
  <c r="Y506" i="3"/>
  <c r="X506" i="3"/>
  <c r="W506" i="3"/>
  <c r="AZ505" i="3"/>
  <c r="AI505" i="3"/>
  <c r="AF505" i="3"/>
  <c r="AE505" i="3"/>
  <c r="AW505" i="3" s="1"/>
  <c r="AA505" i="3"/>
  <c r="Z505" i="3"/>
  <c r="Y505" i="3"/>
  <c r="X505" i="3"/>
  <c r="W505" i="3"/>
  <c r="AZ504" i="3"/>
  <c r="AI504" i="3"/>
  <c r="AF504" i="3"/>
  <c r="AE504" i="3"/>
  <c r="AW504" i="3" s="1"/>
  <c r="AA504" i="3"/>
  <c r="Z504" i="3"/>
  <c r="Y504" i="3"/>
  <c r="X504" i="3"/>
  <c r="W504" i="3"/>
  <c r="AZ503" i="3"/>
  <c r="AI503" i="3"/>
  <c r="AF503" i="3"/>
  <c r="AE503" i="3"/>
  <c r="AW503" i="3" s="1"/>
  <c r="AA503" i="3"/>
  <c r="Z503" i="3"/>
  <c r="Y503" i="3"/>
  <c r="X503" i="3"/>
  <c r="W503" i="3"/>
  <c r="AZ502" i="3"/>
  <c r="AI502" i="3"/>
  <c r="AF502" i="3"/>
  <c r="AE502" i="3"/>
  <c r="AA502" i="3"/>
  <c r="Z502" i="3"/>
  <c r="Y502" i="3"/>
  <c r="X502" i="3"/>
  <c r="W502" i="3"/>
  <c r="AZ501" i="3"/>
  <c r="AI501" i="3"/>
  <c r="AF501" i="3"/>
  <c r="AE501" i="3"/>
  <c r="AW501" i="3" s="1"/>
  <c r="AA501" i="3"/>
  <c r="Z501" i="3"/>
  <c r="Y501" i="3"/>
  <c r="X501" i="3"/>
  <c r="W501" i="3"/>
  <c r="AZ500" i="3"/>
  <c r="AI500" i="3"/>
  <c r="AF500" i="3"/>
  <c r="AE500" i="3"/>
  <c r="AV500" i="3" s="1"/>
  <c r="AA500" i="3"/>
  <c r="Z500" i="3"/>
  <c r="Y500" i="3"/>
  <c r="X500" i="3"/>
  <c r="W500" i="3"/>
  <c r="AZ499" i="3"/>
  <c r="AI499" i="3"/>
  <c r="AF499" i="3"/>
  <c r="AE499" i="3"/>
  <c r="AA499" i="3"/>
  <c r="Z499" i="3"/>
  <c r="Y499" i="3"/>
  <c r="X499" i="3"/>
  <c r="W499" i="3"/>
  <c r="AZ498" i="3"/>
  <c r="AI498" i="3"/>
  <c r="AF498" i="3"/>
  <c r="AE498" i="3"/>
  <c r="AW498" i="3" s="1"/>
  <c r="AA498" i="3"/>
  <c r="Z498" i="3"/>
  <c r="Y498" i="3"/>
  <c r="X498" i="3"/>
  <c r="W498" i="3"/>
  <c r="AZ497" i="3"/>
  <c r="AI497" i="3"/>
  <c r="AF497" i="3"/>
  <c r="AE497" i="3"/>
  <c r="AW497" i="3" s="1"/>
  <c r="AA497" i="3"/>
  <c r="Z497" i="3"/>
  <c r="Y497" i="3"/>
  <c r="X497" i="3"/>
  <c r="W497" i="3"/>
  <c r="AZ496" i="3"/>
  <c r="AI496" i="3"/>
  <c r="AF496" i="3"/>
  <c r="AE496" i="3"/>
  <c r="AA496" i="3"/>
  <c r="Z496" i="3"/>
  <c r="Y496" i="3"/>
  <c r="X496" i="3"/>
  <c r="W496" i="3"/>
  <c r="AZ495" i="3"/>
  <c r="AI495" i="3"/>
  <c r="AF495" i="3"/>
  <c r="AE495" i="3"/>
  <c r="AA495" i="3"/>
  <c r="Z495" i="3"/>
  <c r="Y495" i="3"/>
  <c r="X495" i="3"/>
  <c r="W495" i="3"/>
  <c r="R495" i="3"/>
  <c r="AZ494" i="3"/>
  <c r="AI494" i="3"/>
  <c r="AF494" i="3"/>
  <c r="AE494" i="3"/>
  <c r="AW494" i="3" s="1"/>
  <c r="AA494" i="3"/>
  <c r="Z494" i="3"/>
  <c r="Y494" i="3"/>
  <c r="X494" i="3"/>
  <c r="W494" i="3"/>
  <c r="R494" i="3"/>
  <c r="AZ493" i="3"/>
  <c r="AI493" i="3"/>
  <c r="AF493" i="3"/>
  <c r="AE493" i="3"/>
  <c r="AW493" i="3" s="1"/>
  <c r="AA493" i="3"/>
  <c r="Z493" i="3"/>
  <c r="Y493" i="3"/>
  <c r="X493" i="3"/>
  <c r="W493" i="3"/>
  <c r="R493" i="3"/>
  <c r="AZ492" i="3"/>
  <c r="AI492" i="3"/>
  <c r="AF492" i="3"/>
  <c r="AE492" i="3"/>
  <c r="AA492" i="3"/>
  <c r="Z492" i="3"/>
  <c r="Y492" i="3"/>
  <c r="X492" i="3"/>
  <c r="W492" i="3"/>
  <c r="R492" i="3"/>
  <c r="AZ491" i="3"/>
  <c r="AI491" i="3"/>
  <c r="AF491" i="3"/>
  <c r="AE491" i="3"/>
  <c r="AA491" i="3"/>
  <c r="Z491" i="3"/>
  <c r="Y491" i="3"/>
  <c r="X491" i="3"/>
  <c r="W491" i="3"/>
  <c r="R491" i="3"/>
  <c r="AZ490" i="3"/>
  <c r="AI490" i="3"/>
  <c r="AF490" i="3"/>
  <c r="AE490" i="3"/>
  <c r="AA490" i="3"/>
  <c r="Z490" i="3"/>
  <c r="Y490" i="3"/>
  <c r="X490" i="3"/>
  <c r="W490" i="3"/>
  <c r="R490" i="3"/>
  <c r="AZ489" i="3"/>
  <c r="AI489" i="3"/>
  <c r="AF489" i="3"/>
  <c r="AE489" i="3"/>
  <c r="AA489" i="3"/>
  <c r="Z489" i="3"/>
  <c r="Y489" i="3"/>
  <c r="X489" i="3"/>
  <c r="W489" i="3"/>
  <c r="R489" i="3"/>
  <c r="AZ488" i="3"/>
  <c r="AI488" i="3"/>
  <c r="AF488" i="3"/>
  <c r="AE488" i="3"/>
  <c r="AA488" i="3"/>
  <c r="Z488" i="3"/>
  <c r="Y488" i="3"/>
  <c r="X488" i="3"/>
  <c r="W488" i="3"/>
  <c r="R488" i="3"/>
  <c r="AZ487" i="3"/>
  <c r="AI487" i="3"/>
  <c r="AF487" i="3"/>
  <c r="AE487" i="3"/>
  <c r="AA487" i="3"/>
  <c r="Z487" i="3"/>
  <c r="Y487" i="3"/>
  <c r="X487" i="3"/>
  <c r="W487" i="3"/>
  <c r="R487" i="3"/>
  <c r="AZ486" i="3"/>
  <c r="AI486" i="3"/>
  <c r="AF486" i="3"/>
  <c r="AE486" i="3"/>
  <c r="AW486" i="3" s="1"/>
  <c r="AA486" i="3"/>
  <c r="Z486" i="3"/>
  <c r="Y486" i="3"/>
  <c r="X486" i="3"/>
  <c r="W486" i="3"/>
  <c r="R486" i="3"/>
  <c r="AZ485" i="3"/>
  <c r="AI485" i="3"/>
  <c r="AF485" i="3"/>
  <c r="AE485" i="3"/>
  <c r="AW485" i="3" s="1"/>
  <c r="AA485" i="3"/>
  <c r="Z485" i="3"/>
  <c r="Y485" i="3"/>
  <c r="X485" i="3"/>
  <c r="W485" i="3"/>
  <c r="R485" i="3"/>
  <c r="AZ484" i="3"/>
  <c r="AI484" i="3"/>
  <c r="AF484" i="3"/>
  <c r="AE484" i="3"/>
  <c r="AA484" i="3"/>
  <c r="Z484" i="3"/>
  <c r="Y484" i="3"/>
  <c r="X484" i="3"/>
  <c r="W484" i="3"/>
  <c r="R484" i="3"/>
  <c r="AZ483" i="3"/>
  <c r="AI483" i="3"/>
  <c r="AF483" i="3"/>
  <c r="AE483" i="3"/>
  <c r="AV483" i="3" s="1"/>
  <c r="AA483" i="3"/>
  <c r="Z483" i="3"/>
  <c r="Y483" i="3"/>
  <c r="X483" i="3"/>
  <c r="W483" i="3"/>
  <c r="R483" i="3"/>
  <c r="AZ482" i="3"/>
  <c r="AI482" i="3"/>
  <c r="AF482" i="3"/>
  <c r="AE482" i="3"/>
  <c r="AV482" i="3" s="1"/>
  <c r="AA482" i="3"/>
  <c r="Z482" i="3"/>
  <c r="Y482" i="3"/>
  <c r="X482" i="3"/>
  <c r="W482" i="3"/>
  <c r="R482" i="3"/>
  <c r="AZ481" i="3"/>
  <c r="AI481" i="3"/>
  <c r="AF481" i="3"/>
  <c r="AE481" i="3"/>
  <c r="AA481" i="3"/>
  <c r="Z481" i="3"/>
  <c r="Y481" i="3"/>
  <c r="X481" i="3"/>
  <c r="W481" i="3"/>
  <c r="R481" i="3"/>
  <c r="AZ480" i="3"/>
  <c r="AI480" i="3"/>
  <c r="AF480" i="3"/>
  <c r="AE480" i="3"/>
  <c r="AW480" i="3" s="1"/>
  <c r="AA480" i="3"/>
  <c r="Z480" i="3"/>
  <c r="Y480" i="3"/>
  <c r="X480" i="3"/>
  <c r="W480" i="3"/>
  <c r="R480" i="3"/>
  <c r="AZ479" i="3"/>
  <c r="AI479" i="3"/>
  <c r="AF479" i="3"/>
  <c r="AE479" i="3"/>
  <c r="AA479" i="3"/>
  <c r="Z479" i="3"/>
  <c r="Y479" i="3"/>
  <c r="X479" i="3"/>
  <c r="W479" i="3"/>
  <c r="R479" i="3"/>
  <c r="AZ478" i="3"/>
  <c r="AI478" i="3"/>
  <c r="AF478" i="3"/>
  <c r="AE478" i="3"/>
  <c r="AW478" i="3" s="1"/>
  <c r="AA478" i="3"/>
  <c r="Z478" i="3"/>
  <c r="Y478" i="3"/>
  <c r="X478" i="3"/>
  <c r="W478" i="3"/>
  <c r="R478" i="3"/>
  <c r="AZ477" i="3"/>
  <c r="AI477" i="3"/>
  <c r="AF477" i="3"/>
  <c r="AE477" i="3"/>
  <c r="AW477" i="3" s="1"/>
  <c r="AA477" i="3"/>
  <c r="Z477" i="3"/>
  <c r="Y477" i="3"/>
  <c r="X477" i="3"/>
  <c r="W477" i="3"/>
  <c r="R477" i="3"/>
  <c r="AZ476" i="3"/>
  <c r="AI476" i="3"/>
  <c r="AF476" i="3"/>
  <c r="AE476" i="3"/>
  <c r="AW476" i="3" s="1"/>
  <c r="AA476" i="3"/>
  <c r="Z476" i="3"/>
  <c r="Y476" i="3"/>
  <c r="X476" i="3"/>
  <c r="W476" i="3"/>
  <c r="R476" i="3"/>
  <c r="AZ475" i="3"/>
  <c r="AI475" i="3"/>
  <c r="AF475" i="3"/>
  <c r="AE475" i="3"/>
  <c r="AW475" i="3" s="1"/>
  <c r="AA475" i="3"/>
  <c r="Z475" i="3"/>
  <c r="Y475" i="3"/>
  <c r="X475" i="3"/>
  <c r="W475" i="3"/>
  <c r="AZ474" i="3"/>
  <c r="AI474" i="3"/>
  <c r="AF474" i="3"/>
  <c r="AE474" i="3"/>
  <c r="AA474" i="3"/>
  <c r="Z474" i="3"/>
  <c r="Y474" i="3"/>
  <c r="X474" i="3"/>
  <c r="W474" i="3"/>
  <c r="R474" i="3"/>
  <c r="AO474" i="3" s="1"/>
  <c r="AZ473" i="3"/>
  <c r="AI473" i="3"/>
  <c r="AF473" i="3"/>
  <c r="AE473" i="3"/>
  <c r="AW473" i="3" s="1"/>
  <c r="AA473" i="3"/>
  <c r="Z473" i="3"/>
  <c r="Y473" i="3"/>
  <c r="X473" i="3"/>
  <c r="W473" i="3"/>
  <c r="R473" i="3"/>
  <c r="AO473" i="3" s="1"/>
  <c r="AZ472" i="3"/>
  <c r="AI472" i="3"/>
  <c r="AE472" i="3"/>
  <c r="AA472" i="3"/>
  <c r="Z472" i="3"/>
  <c r="Y472" i="3"/>
  <c r="X472" i="3"/>
  <c r="W472" i="3"/>
  <c r="AZ471" i="3"/>
  <c r="AI471" i="3"/>
  <c r="AE471" i="3"/>
  <c r="AW471" i="3" s="1"/>
  <c r="AA471" i="3"/>
  <c r="Z471" i="3"/>
  <c r="Y471" i="3"/>
  <c r="X471" i="3"/>
  <c r="W471" i="3"/>
  <c r="AZ470" i="3"/>
  <c r="AI470" i="3"/>
  <c r="AF470" i="3"/>
  <c r="AE470" i="3"/>
  <c r="AA470" i="3"/>
  <c r="Z470" i="3"/>
  <c r="Y470" i="3"/>
  <c r="X470" i="3"/>
  <c r="W470" i="3"/>
  <c r="AZ469" i="3"/>
  <c r="AI469" i="3"/>
  <c r="AF469" i="3"/>
  <c r="AE469" i="3"/>
  <c r="AA469" i="3"/>
  <c r="Z469" i="3"/>
  <c r="Y469" i="3"/>
  <c r="X469" i="3"/>
  <c r="W469" i="3"/>
  <c r="AZ468" i="3"/>
  <c r="AI468" i="3"/>
  <c r="AF468" i="3"/>
  <c r="AE468" i="3"/>
  <c r="AW468" i="3" s="1"/>
  <c r="AA468" i="3"/>
  <c r="Z468" i="3"/>
  <c r="Y468" i="3"/>
  <c r="X468" i="3"/>
  <c r="W468" i="3"/>
  <c r="AZ467" i="3"/>
  <c r="AI467" i="3"/>
  <c r="AF467" i="3"/>
  <c r="AE467" i="3"/>
  <c r="AW467" i="3" s="1"/>
  <c r="AA467" i="3"/>
  <c r="Z467" i="3"/>
  <c r="Y467" i="3"/>
  <c r="X467" i="3"/>
  <c r="W467" i="3"/>
  <c r="AZ466" i="3"/>
  <c r="AI466" i="3"/>
  <c r="AF466" i="3"/>
  <c r="AE466" i="3"/>
  <c r="AA466" i="3"/>
  <c r="Z466" i="3"/>
  <c r="Y466" i="3"/>
  <c r="X466" i="3"/>
  <c r="W466" i="3"/>
  <c r="AZ465" i="3"/>
  <c r="AI465" i="3"/>
  <c r="AF465" i="3"/>
  <c r="AE465" i="3"/>
  <c r="AW465" i="3" s="1"/>
  <c r="AA465" i="3"/>
  <c r="Z465" i="3"/>
  <c r="Y465" i="3"/>
  <c r="X465" i="3"/>
  <c r="W465" i="3"/>
  <c r="AZ464" i="3"/>
  <c r="AI464" i="3"/>
  <c r="AF464" i="3"/>
  <c r="AE464" i="3"/>
  <c r="AV464" i="3" s="1"/>
  <c r="AA464" i="3"/>
  <c r="Z464" i="3"/>
  <c r="Y464" i="3"/>
  <c r="X464" i="3"/>
  <c r="W464" i="3"/>
  <c r="AZ463" i="3"/>
  <c r="AI463" i="3"/>
  <c r="AF463" i="3"/>
  <c r="AE463" i="3"/>
  <c r="AW463" i="3" s="1"/>
  <c r="AA463" i="3"/>
  <c r="Z463" i="3"/>
  <c r="Y463" i="3"/>
  <c r="X463" i="3"/>
  <c r="W463" i="3"/>
  <c r="AZ462" i="3"/>
  <c r="AI462" i="3"/>
  <c r="AF462" i="3"/>
  <c r="AE462" i="3"/>
  <c r="AA462" i="3"/>
  <c r="Z462" i="3"/>
  <c r="Y462" i="3"/>
  <c r="X462" i="3"/>
  <c r="W462" i="3"/>
  <c r="AZ461" i="3"/>
  <c r="AI461" i="3"/>
  <c r="AF461" i="3"/>
  <c r="AE461" i="3"/>
  <c r="AW461" i="3" s="1"/>
  <c r="AA461" i="3"/>
  <c r="Z461" i="3"/>
  <c r="Y461" i="3"/>
  <c r="X461" i="3"/>
  <c r="W461" i="3"/>
  <c r="AZ460" i="3"/>
  <c r="AI460" i="3"/>
  <c r="AF460" i="3"/>
  <c r="AE460" i="3"/>
  <c r="AA460" i="3"/>
  <c r="Z460" i="3"/>
  <c r="Y460" i="3"/>
  <c r="X460" i="3"/>
  <c r="W460" i="3"/>
  <c r="AZ459" i="3"/>
  <c r="AI459" i="3"/>
  <c r="AF459" i="3"/>
  <c r="AE459" i="3"/>
  <c r="AW459" i="3" s="1"/>
  <c r="AA459" i="3"/>
  <c r="Z459" i="3"/>
  <c r="Y459" i="3"/>
  <c r="X459" i="3"/>
  <c r="W459" i="3"/>
  <c r="AZ458" i="3"/>
  <c r="AI458" i="3"/>
  <c r="AF458" i="3"/>
  <c r="AE458" i="3"/>
  <c r="AV458" i="3" s="1"/>
  <c r="AA458" i="3"/>
  <c r="Z458" i="3"/>
  <c r="Y458" i="3"/>
  <c r="X458" i="3"/>
  <c r="W458" i="3"/>
  <c r="AZ457" i="3"/>
  <c r="AI457" i="3"/>
  <c r="AF457" i="3"/>
  <c r="AE457" i="3"/>
  <c r="AW457" i="3" s="1"/>
  <c r="AA457" i="3"/>
  <c r="Z457" i="3"/>
  <c r="Y457" i="3"/>
  <c r="X457" i="3"/>
  <c r="W457" i="3"/>
  <c r="AZ456" i="3"/>
  <c r="AI456" i="3"/>
  <c r="AF456" i="3"/>
  <c r="AE456" i="3"/>
  <c r="AW456" i="3" s="1"/>
  <c r="AA456" i="3"/>
  <c r="Z456" i="3"/>
  <c r="Y456" i="3"/>
  <c r="X456" i="3"/>
  <c r="W456" i="3"/>
  <c r="AZ455" i="3"/>
  <c r="AI455" i="3"/>
  <c r="AE455" i="3"/>
  <c r="AW455" i="3" s="1"/>
  <c r="AA455" i="3"/>
  <c r="Z455" i="3"/>
  <c r="Y455" i="3"/>
  <c r="X455" i="3"/>
  <c r="W455" i="3"/>
  <c r="AZ454" i="3"/>
  <c r="AI454" i="3"/>
  <c r="AF454" i="3"/>
  <c r="AE454" i="3"/>
  <c r="AW454" i="3" s="1"/>
  <c r="AA454" i="3"/>
  <c r="Z454" i="3"/>
  <c r="Y454" i="3"/>
  <c r="X454" i="3"/>
  <c r="W454" i="3"/>
  <c r="AZ453" i="3"/>
  <c r="AI453" i="3"/>
  <c r="AF453" i="3"/>
  <c r="AE453" i="3"/>
  <c r="AW453" i="3" s="1"/>
  <c r="AA453" i="3"/>
  <c r="Z453" i="3"/>
  <c r="Y453" i="3"/>
  <c r="X453" i="3"/>
  <c r="W453" i="3"/>
  <c r="AZ452" i="3"/>
  <c r="AI452" i="3"/>
  <c r="AF452" i="3"/>
  <c r="AE452" i="3"/>
  <c r="AW452" i="3" s="1"/>
  <c r="AA452" i="3"/>
  <c r="Z452" i="3"/>
  <c r="Y452" i="3"/>
  <c r="X452" i="3"/>
  <c r="W452" i="3"/>
  <c r="AZ451" i="3"/>
  <c r="AI451" i="3"/>
  <c r="AF451" i="3"/>
  <c r="AE451" i="3"/>
  <c r="AW451" i="3" s="1"/>
  <c r="AA451" i="3"/>
  <c r="Z451" i="3"/>
  <c r="Y451" i="3"/>
  <c r="X451" i="3"/>
  <c r="W451" i="3"/>
  <c r="AZ450" i="3"/>
  <c r="AI450" i="3"/>
  <c r="AF450" i="3"/>
  <c r="AE450" i="3"/>
  <c r="AA450" i="3"/>
  <c r="Z450" i="3"/>
  <c r="Y450" i="3"/>
  <c r="X450" i="3"/>
  <c r="W450" i="3"/>
  <c r="AZ449" i="3"/>
  <c r="AI449" i="3"/>
  <c r="AF449" i="3"/>
  <c r="AE449" i="3"/>
  <c r="AW449" i="3" s="1"/>
  <c r="AA449" i="3"/>
  <c r="Z449" i="3"/>
  <c r="Y449" i="3"/>
  <c r="X449" i="3"/>
  <c r="W449" i="3"/>
  <c r="AZ448" i="3"/>
  <c r="AI448" i="3"/>
  <c r="AF448" i="3"/>
  <c r="AE448" i="3"/>
  <c r="AA448" i="3"/>
  <c r="Z448" i="3"/>
  <c r="Y448" i="3"/>
  <c r="X448" i="3"/>
  <c r="W448" i="3"/>
  <c r="AZ447" i="3"/>
  <c r="AI447" i="3"/>
  <c r="AF447" i="3"/>
  <c r="AE447" i="3"/>
  <c r="AV447" i="3" s="1"/>
  <c r="AA447" i="3"/>
  <c r="Z447" i="3"/>
  <c r="Y447" i="3"/>
  <c r="X447" i="3"/>
  <c r="W447" i="3"/>
  <c r="AZ446" i="3"/>
  <c r="AI446" i="3"/>
  <c r="AF446" i="3"/>
  <c r="AE446" i="3"/>
  <c r="AW446" i="3" s="1"/>
  <c r="AA446" i="3"/>
  <c r="Z446" i="3"/>
  <c r="Y446" i="3"/>
  <c r="X446" i="3"/>
  <c r="W446" i="3"/>
  <c r="AZ445" i="3"/>
  <c r="AI445" i="3"/>
  <c r="AF445" i="3"/>
  <c r="AE445" i="3"/>
  <c r="AA445" i="3"/>
  <c r="Z445" i="3"/>
  <c r="Y445" i="3"/>
  <c r="X445" i="3"/>
  <c r="W445" i="3"/>
  <c r="AZ444" i="3"/>
  <c r="AI444" i="3"/>
  <c r="AF444" i="3"/>
  <c r="AE444" i="3"/>
  <c r="AW444" i="3" s="1"/>
  <c r="AA444" i="3"/>
  <c r="Z444" i="3"/>
  <c r="Y444" i="3"/>
  <c r="X444" i="3"/>
  <c r="W444" i="3"/>
  <c r="AZ443" i="3"/>
  <c r="AI443" i="3"/>
  <c r="AF443" i="3"/>
  <c r="AE443" i="3"/>
  <c r="AW443" i="3" s="1"/>
  <c r="AA443" i="3"/>
  <c r="Z443" i="3"/>
  <c r="Y443" i="3"/>
  <c r="X443" i="3"/>
  <c r="W443" i="3"/>
  <c r="AZ442" i="3"/>
  <c r="AI442" i="3"/>
  <c r="AF442" i="3"/>
  <c r="AE442" i="3"/>
  <c r="AA442" i="3"/>
  <c r="Z442" i="3"/>
  <c r="Y442" i="3"/>
  <c r="X442" i="3"/>
  <c r="W442" i="3"/>
  <c r="AZ441" i="3"/>
  <c r="AI441" i="3"/>
  <c r="AF441" i="3"/>
  <c r="AE441" i="3"/>
  <c r="AA441" i="3"/>
  <c r="Z441" i="3"/>
  <c r="Y441" i="3"/>
  <c r="X441" i="3"/>
  <c r="W441" i="3"/>
  <c r="AZ440" i="3"/>
  <c r="AI440" i="3"/>
  <c r="AF440" i="3"/>
  <c r="AE440" i="3"/>
  <c r="AA440" i="3"/>
  <c r="Z440" i="3"/>
  <c r="Y440" i="3"/>
  <c r="X440" i="3"/>
  <c r="W440" i="3"/>
  <c r="AZ439" i="3"/>
  <c r="AI439" i="3"/>
  <c r="AF439" i="3"/>
  <c r="AE439" i="3"/>
  <c r="AA439" i="3"/>
  <c r="Z439" i="3"/>
  <c r="Y439" i="3"/>
  <c r="X439" i="3"/>
  <c r="W439" i="3"/>
  <c r="AZ438" i="3"/>
  <c r="AI438" i="3"/>
  <c r="AF438" i="3"/>
  <c r="AE438" i="3"/>
  <c r="AW438" i="3" s="1"/>
  <c r="AA438" i="3"/>
  <c r="Z438" i="3"/>
  <c r="Y438" i="3"/>
  <c r="X438" i="3"/>
  <c r="W438" i="3"/>
  <c r="AZ437" i="3"/>
  <c r="AI437" i="3"/>
  <c r="AF437" i="3"/>
  <c r="AE437" i="3"/>
  <c r="AW437" i="3" s="1"/>
  <c r="AA437" i="3"/>
  <c r="Z437" i="3"/>
  <c r="Y437" i="3"/>
  <c r="X437" i="3"/>
  <c r="W437" i="3"/>
  <c r="AZ436" i="3"/>
  <c r="AI436" i="3"/>
  <c r="AF436" i="3"/>
  <c r="AE436" i="3"/>
  <c r="AA436" i="3"/>
  <c r="Z436" i="3"/>
  <c r="Y436" i="3"/>
  <c r="X436" i="3"/>
  <c r="W436" i="3"/>
  <c r="AZ435" i="3"/>
  <c r="AI435" i="3"/>
  <c r="AF435" i="3"/>
  <c r="AE435" i="3"/>
  <c r="AW435" i="3" s="1"/>
  <c r="AA435" i="3"/>
  <c r="Z435" i="3"/>
  <c r="Y435" i="3"/>
  <c r="X435" i="3"/>
  <c r="W435" i="3"/>
  <c r="AI434" i="3"/>
  <c r="AF434" i="3"/>
  <c r="AE434" i="3"/>
  <c r="AW434" i="3" s="1"/>
  <c r="AA434" i="3"/>
  <c r="Z434" i="3"/>
  <c r="Y434" i="3"/>
  <c r="X434" i="3"/>
  <c r="W434" i="3"/>
  <c r="M434" i="3"/>
  <c r="V434" i="3" s="1"/>
  <c r="AI433" i="3"/>
  <c r="AF433" i="3"/>
  <c r="AE433" i="3"/>
  <c r="AV433" i="3" s="1"/>
  <c r="AA433" i="3"/>
  <c r="Z433" i="3"/>
  <c r="Y433" i="3"/>
  <c r="X433" i="3"/>
  <c r="W433" i="3"/>
  <c r="M433" i="3"/>
  <c r="AZ432" i="3"/>
  <c r="AI432" i="3"/>
  <c r="AF432" i="3"/>
  <c r="AA432" i="3"/>
  <c r="Z432" i="3"/>
  <c r="Y432" i="3"/>
  <c r="X432" i="3"/>
  <c r="W432" i="3"/>
  <c r="AC432" i="3" s="1"/>
  <c r="AE432" i="3" s="1"/>
  <c r="AW432" i="3" s="1"/>
  <c r="AZ431" i="3"/>
  <c r="AI431" i="3"/>
  <c r="AF431" i="3"/>
  <c r="AE431" i="3"/>
  <c r="AW431" i="3" s="1"/>
  <c r="AA431" i="3"/>
  <c r="Z431" i="3"/>
  <c r="Y431" i="3"/>
  <c r="X431" i="3"/>
  <c r="W431" i="3"/>
  <c r="AZ430" i="3"/>
  <c r="AI430" i="3"/>
  <c r="AF430" i="3"/>
  <c r="AE430" i="3"/>
  <c r="AA430" i="3"/>
  <c r="Z430" i="3"/>
  <c r="Y430" i="3"/>
  <c r="X430" i="3"/>
  <c r="W430" i="3"/>
  <c r="AI429" i="3"/>
  <c r="AF429" i="3"/>
  <c r="AE429" i="3"/>
  <c r="AA429" i="3"/>
  <c r="Z429" i="3"/>
  <c r="Y429" i="3"/>
  <c r="X429" i="3"/>
  <c r="W429" i="3"/>
  <c r="M429" i="3"/>
  <c r="AZ428" i="3"/>
  <c r="AI428" i="3"/>
  <c r="AF428" i="3"/>
  <c r="AE428" i="3"/>
  <c r="AW428" i="3" s="1"/>
  <c r="AA428" i="3"/>
  <c r="Z428" i="3"/>
  <c r="Y428" i="3"/>
  <c r="X428" i="3"/>
  <c r="W428" i="3"/>
  <c r="AZ427" i="3"/>
  <c r="AI427" i="3"/>
  <c r="AF427" i="3"/>
  <c r="AE427" i="3"/>
  <c r="AW427" i="3" s="1"/>
  <c r="AA427" i="3"/>
  <c r="Z427" i="3"/>
  <c r="Y427" i="3"/>
  <c r="X427" i="3"/>
  <c r="W427" i="3"/>
  <c r="AZ426" i="3"/>
  <c r="AI426" i="3"/>
  <c r="AF426" i="3"/>
  <c r="AE426" i="3"/>
  <c r="AV426" i="3" s="1"/>
  <c r="AA426" i="3"/>
  <c r="Z426" i="3"/>
  <c r="Y426" i="3"/>
  <c r="X426" i="3"/>
  <c r="W426" i="3"/>
  <c r="AZ425" i="3"/>
  <c r="AI425" i="3"/>
  <c r="AF425" i="3"/>
  <c r="AE425" i="3"/>
  <c r="AW425" i="3" s="1"/>
  <c r="AA425" i="3"/>
  <c r="Z425" i="3"/>
  <c r="Y425" i="3"/>
  <c r="X425" i="3"/>
  <c r="W425" i="3"/>
  <c r="AI424" i="3"/>
  <c r="AF424" i="3"/>
  <c r="AE424" i="3"/>
  <c r="AW424" i="3" s="1"/>
  <c r="AA424" i="3"/>
  <c r="Z424" i="3"/>
  <c r="Y424" i="3"/>
  <c r="X424" i="3"/>
  <c r="W424" i="3"/>
  <c r="M424" i="3"/>
  <c r="AZ423" i="3"/>
  <c r="AI423" i="3"/>
  <c r="AF423" i="3"/>
  <c r="AE423" i="3"/>
  <c r="AA423" i="3"/>
  <c r="Z423" i="3"/>
  <c r="Y423" i="3"/>
  <c r="X423" i="3"/>
  <c r="W423" i="3"/>
  <c r="AZ422" i="3"/>
  <c r="AI422" i="3"/>
  <c r="AF422" i="3"/>
  <c r="AE422" i="3"/>
  <c r="AA422" i="3"/>
  <c r="Z422" i="3"/>
  <c r="Y422" i="3"/>
  <c r="X422" i="3"/>
  <c r="W422" i="3"/>
  <c r="AZ421" i="3"/>
  <c r="AI421" i="3"/>
  <c r="AF421" i="3"/>
  <c r="AA421" i="3"/>
  <c r="Z421" i="3"/>
  <c r="Y421" i="3"/>
  <c r="X421" i="3"/>
  <c r="W421" i="3"/>
  <c r="AC421" i="3" s="1"/>
  <c r="AE421" i="3" s="1"/>
  <c r="AZ420" i="3"/>
  <c r="AI420" i="3"/>
  <c r="AF420" i="3"/>
  <c r="AE420" i="3"/>
  <c r="AW420" i="3" s="1"/>
  <c r="AA420" i="3"/>
  <c r="Z420" i="3"/>
  <c r="Y420" i="3"/>
  <c r="X420" i="3"/>
  <c r="W420" i="3"/>
  <c r="AZ419" i="3"/>
  <c r="AI419" i="3"/>
  <c r="AF419" i="3"/>
  <c r="AE419" i="3"/>
  <c r="AA419" i="3"/>
  <c r="Z419" i="3"/>
  <c r="Y419" i="3"/>
  <c r="X419" i="3"/>
  <c r="W419" i="3"/>
  <c r="AI418" i="3"/>
  <c r="AF418" i="3"/>
  <c r="AE418" i="3"/>
  <c r="AW418" i="3" s="1"/>
  <c r="AA418" i="3"/>
  <c r="Z418" i="3"/>
  <c r="Y418" i="3"/>
  <c r="X418" i="3"/>
  <c r="W418" i="3"/>
  <c r="M418" i="3"/>
  <c r="V418" i="3" s="1"/>
  <c r="AZ417" i="3"/>
  <c r="AI417" i="3"/>
  <c r="AF417" i="3"/>
  <c r="AE417" i="3"/>
  <c r="AW417" i="3" s="1"/>
  <c r="AA417" i="3"/>
  <c r="Z417" i="3"/>
  <c r="Y417" i="3"/>
  <c r="X417" i="3"/>
  <c r="W417" i="3"/>
  <c r="AZ416" i="3"/>
  <c r="AI416" i="3"/>
  <c r="AF416" i="3"/>
  <c r="AE416" i="3"/>
  <c r="AV416" i="3" s="1"/>
  <c r="AA416" i="3"/>
  <c r="Z416" i="3"/>
  <c r="Y416" i="3"/>
  <c r="X416" i="3"/>
  <c r="W416" i="3"/>
  <c r="AZ415" i="3"/>
  <c r="AI415" i="3"/>
  <c r="AF415" i="3"/>
  <c r="AE415" i="3"/>
  <c r="AA415" i="3"/>
  <c r="Z415" i="3"/>
  <c r="Y415" i="3"/>
  <c r="X415" i="3"/>
  <c r="W415" i="3"/>
  <c r="AZ414" i="3"/>
  <c r="AI414" i="3"/>
  <c r="AF414" i="3"/>
  <c r="AE414" i="3"/>
  <c r="AV414" i="3" s="1"/>
  <c r="AA414" i="3"/>
  <c r="Z414" i="3"/>
  <c r="Y414" i="3"/>
  <c r="X414" i="3"/>
  <c r="W414" i="3"/>
  <c r="AZ413" i="3"/>
  <c r="AI413" i="3"/>
  <c r="AF413" i="3"/>
  <c r="AE413" i="3"/>
  <c r="AW413" i="3" s="1"/>
  <c r="AA413" i="3"/>
  <c r="Z413" i="3"/>
  <c r="Y413" i="3"/>
  <c r="X413" i="3"/>
  <c r="W413" i="3"/>
  <c r="AI412" i="3"/>
  <c r="AF412" i="3"/>
  <c r="AE412" i="3"/>
  <c r="AV412" i="3" s="1"/>
  <c r="AA412" i="3"/>
  <c r="Z412" i="3"/>
  <c r="Y412" i="3"/>
  <c r="X412" i="3"/>
  <c r="W412" i="3"/>
  <c r="M412" i="3"/>
  <c r="V412" i="3" s="1"/>
  <c r="AI411" i="3"/>
  <c r="AF411" i="3"/>
  <c r="AE411" i="3"/>
  <c r="AW411" i="3" s="1"/>
  <c r="AA411" i="3"/>
  <c r="Z411" i="3"/>
  <c r="Y411" i="3"/>
  <c r="X411" i="3"/>
  <c r="W411" i="3"/>
  <c r="M411" i="3"/>
  <c r="V411" i="3" s="1"/>
  <c r="AZ410" i="3"/>
  <c r="AI410" i="3"/>
  <c r="AF410" i="3"/>
  <c r="AE410" i="3"/>
  <c r="AW410" i="3" s="1"/>
  <c r="AA410" i="3"/>
  <c r="Z410" i="3"/>
  <c r="Y410" i="3"/>
  <c r="X410" i="3"/>
  <c r="W410" i="3"/>
  <c r="AI409" i="3"/>
  <c r="AF409" i="3"/>
  <c r="AE409" i="3"/>
  <c r="AA409" i="3"/>
  <c r="Z409" i="3"/>
  <c r="Y409" i="3"/>
  <c r="X409" i="3"/>
  <c r="W409" i="3"/>
  <c r="M409" i="3"/>
  <c r="V409" i="3" s="1"/>
  <c r="AI408" i="3"/>
  <c r="AF408" i="3"/>
  <c r="AE408" i="3"/>
  <c r="AW408" i="3" s="1"/>
  <c r="AA408" i="3"/>
  <c r="Z408" i="3"/>
  <c r="Y408" i="3"/>
  <c r="X408" i="3"/>
  <c r="W408" i="3"/>
  <c r="M408" i="3"/>
  <c r="AZ407" i="3"/>
  <c r="AI407" i="3"/>
  <c r="AF407" i="3"/>
  <c r="AE407" i="3"/>
  <c r="AW407" i="3" s="1"/>
  <c r="AA407" i="3"/>
  <c r="Z407" i="3"/>
  <c r="Y407" i="3"/>
  <c r="X407" i="3"/>
  <c r="W407" i="3"/>
  <c r="AI406" i="3"/>
  <c r="AF406" i="3"/>
  <c r="AE406" i="3"/>
  <c r="AA406" i="3"/>
  <c r="Z406" i="3"/>
  <c r="Y406" i="3"/>
  <c r="X406" i="3"/>
  <c r="W406" i="3"/>
  <c r="M406" i="3"/>
  <c r="V406" i="3" s="1"/>
  <c r="AI405" i="3"/>
  <c r="AF405" i="3"/>
  <c r="AE405" i="3"/>
  <c r="AW405" i="3" s="1"/>
  <c r="AA405" i="3"/>
  <c r="Z405" i="3"/>
  <c r="Y405" i="3"/>
  <c r="X405" i="3"/>
  <c r="W405" i="3"/>
  <c r="M405" i="3"/>
  <c r="AI404" i="3"/>
  <c r="AF404" i="3"/>
  <c r="AE404" i="3"/>
  <c r="AW404" i="3" s="1"/>
  <c r="AA404" i="3"/>
  <c r="Z404" i="3"/>
  <c r="Y404" i="3"/>
  <c r="X404" i="3"/>
  <c r="W404" i="3"/>
  <c r="M404" i="3"/>
  <c r="V404" i="3" s="1"/>
  <c r="AI403" i="3"/>
  <c r="AF403" i="3"/>
  <c r="AE403" i="3"/>
  <c r="AV403" i="3" s="1"/>
  <c r="AA403" i="3"/>
  <c r="Z403" i="3"/>
  <c r="Y403" i="3"/>
  <c r="X403" i="3"/>
  <c r="W403" i="3"/>
  <c r="M403" i="3"/>
  <c r="V403" i="3" s="1"/>
  <c r="AZ402" i="3"/>
  <c r="AI402" i="3"/>
  <c r="AF402" i="3"/>
  <c r="AE402" i="3"/>
  <c r="AA402" i="3"/>
  <c r="Z402" i="3"/>
  <c r="Y402" i="3"/>
  <c r="X402" i="3"/>
  <c r="W402" i="3"/>
  <c r="AZ401" i="3"/>
  <c r="AI401" i="3"/>
  <c r="AF401" i="3"/>
  <c r="AE401" i="3"/>
  <c r="AW401" i="3" s="1"/>
  <c r="AA401" i="3"/>
  <c r="Z401" i="3"/>
  <c r="Y401" i="3"/>
  <c r="X401" i="3"/>
  <c r="W401" i="3"/>
  <c r="AZ400" i="3"/>
  <c r="AI400" i="3"/>
  <c r="AF400" i="3"/>
  <c r="AE400" i="3"/>
  <c r="AV400" i="3" s="1"/>
  <c r="AA400" i="3"/>
  <c r="Z400" i="3"/>
  <c r="Y400" i="3"/>
  <c r="X400" i="3"/>
  <c r="W400" i="3"/>
  <c r="AZ399" i="3"/>
  <c r="AI399" i="3"/>
  <c r="AF399" i="3"/>
  <c r="AE399" i="3"/>
  <c r="AV399" i="3" s="1"/>
  <c r="AA399" i="3"/>
  <c r="Z399" i="3"/>
  <c r="Y399" i="3"/>
  <c r="X399" i="3"/>
  <c r="W399" i="3"/>
  <c r="AZ398" i="3"/>
  <c r="AI398" i="3"/>
  <c r="AF398" i="3"/>
  <c r="AE398" i="3"/>
  <c r="AV398" i="3" s="1"/>
  <c r="AA398" i="3"/>
  <c r="Z398" i="3"/>
  <c r="Y398" i="3"/>
  <c r="X398" i="3"/>
  <c r="W398" i="3"/>
  <c r="AZ397" i="3"/>
  <c r="AI397" i="3"/>
  <c r="AF397" i="3"/>
  <c r="AE397" i="3"/>
  <c r="AW397" i="3" s="1"/>
  <c r="AA397" i="3"/>
  <c r="Z397" i="3"/>
  <c r="Y397" i="3"/>
  <c r="X397" i="3"/>
  <c r="W397" i="3"/>
  <c r="AI396" i="3"/>
  <c r="AF396" i="3"/>
  <c r="AE396" i="3"/>
  <c r="AA396" i="3"/>
  <c r="Z396" i="3"/>
  <c r="Y396" i="3"/>
  <c r="X396" i="3"/>
  <c r="W396" i="3"/>
  <c r="M396" i="3"/>
  <c r="V396" i="3" s="1"/>
  <c r="AZ395" i="3"/>
  <c r="AI395" i="3"/>
  <c r="AF395" i="3"/>
  <c r="AE395" i="3"/>
  <c r="AW395" i="3" s="1"/>
  <c r="AA395" i="3"/>
  <c r="Z395" i="3"/>
  <c r="Y395" i="3"/>
  <c r="X395" i="3"/>
  <c r="W395" i="3"/>
  <c r="AZ394" i="3"/>
  <c r="AI394" i="3"/>
  <c r="AF394" i="3"/>
  <c r="AE394" i="3"/>
  <c r="AW394" i="3" s="1"/>
  <c r="AA394" i="3"/>
  <c r="Z394" i="3"/>
  <c r="Y394" i="3"/>
  <c r="X394" i="3"/>
  <c r="W394" i="3"/>
  <c r="AI393" i="3"/>
  <c r="AF393" i="3"/>
  <c r="AE393" i="3"/>
  <c r="AW393" i="3" s="1"/>
  <c r="AA393" i="3"/>
  <c r="Z393" i="3"/>
  <c r="Y393" i="3"/>
  <c r="X393" i="3"/>
  <c r="W393" i="3"/>
  <c r="M393" i="3"/>
  <c r="V393" i="3" s="1"/>
  <c r="AZ392" i="3"/>
  <c r="AI392" i="3"/>
  <c r="AF392" i="3"/>
  <c r="AE392" i="3"/>
  <c r="AA392" i="3"/>
  <c r="Z392" i="3"/>
  <c r="Y392" i="3"/>
  <c r="X392" i="3"/>
  <c r="W392" i="3"/>
  <c r="AI391" i="3"/>
  <c r="AF391" i="3"/>
  <c r="AE391" i="3"/>
  <c r="AA391" i="3"/>
  <c r="Z391" i="3"/>
  <c r="Y391" i="3"/>
  <c r="X391" i="3"/>
  <c r="W391" i="3"/>
  <c r="M391" i="3"/>
  <c r="AZ390" i="3"/>
  <c r="AI390" i="3"/>
  <c r="AF390" i="3"/>
  <c r="AE390" i="3"/>
  <c r="AW390" i="3" s="1"/>
  <c r="AA390" i="3"/>
  <c r="Z390" i="3"/>
  <c r="Y390" i="3"/>
  <c r="X390" i="3"/>
  <c r="W390" i="3"/>
  <c r="AZ389" i="3"/>
  <c r="AI389" i="3"/>
  <c r="AF389" i="3"/>
  <c r="AA389" i="3"/>
  <c r="Z389" i="3"/>
  <c r="Y389" i="3"/>
  <c r="X389" i="3"/>
  <c r="W389" i="3"/>
  <c r="AC389" i="3" s="1"/>
  <c r="AE389" i="3" s="1"/>
  <c r="AI388" i="3"/>
  <c r="AF388" i="3"/>
  <c r="AE388" i="3"/>
  <c r="AA388" i="3"/>
  <c r="Z388" i="3"/>
  <c r="Y388" i="3"/>
  <c r="X388" i="3"/>
  <c r="W388" i="3"/>
  <c r="M388" i="3"/>
  <c r="AI387" i="3"/>
  <c r="AF387" i="3"/>
  <c r="AE387" i="3"/>
  <c r="AA387" i="3"/>
  <c r="Z387" i="3"/>
  <c r="Y387" i="3"/>
  <c r="X387" i="3"/>
  <c r="W387" i="3"/>
  <c r="M387" i="3"/>
  <c r="V387" i="3" s="1"/>
  <c r="AZ386" i="3"/>
  <c r="AI386" i="3"/>
  <c r="AF386" i="3"/>
  <c r="AE386" i="3"/>
  <c r="AV386" i="3" s="1"/>
  <c r="AA386" i="3"/>
  <c r="Z386" i="3"/>
  <c r="Y386" i="3"/>
  <c r="X386" i="3"/>
  <c r="W386" i="3"/>
  <c r="AI385" i="3"/>
  <c r="AF385" i="3"/>
  <c r="AE385" i="3"/>
  <c r="AV385" i="3" s="1"/>
  <c r="AA385" i="3"/>
  <c r="Z385" i="3"/>
  <c r="Y385" i="3"/>
  <c r="X385" i="3"/>
  <c r="W385" i="3"/>
  <c r="M385" i="3"/>
  <c r="AI384" i="3"/>
  <c r="AF384" i="3"/>
  <c r="AE384" i="3"/>
  <c r="AA384" i="3"/>
  <c r="Z384" i="3"/>
  <c r="Y384" i="3"/>
  <c r="X384" i="3"/>
  <c r="W384" i="3"/>
  <c r="M384" i="3"/>
  <c r="AZ383" i="3"/>
  <c r="AI383" i="3"/>
  <c r="AF383" i="3"/>
  <c r="AE383" i="3"/>
  <c r="AV383" i="3" s="1"/>
  <c r="AA383" i="3"/>
  <c r="Z383" i="3"/>
  <c r="Y383" i="3"/>
  <c r="X383" i="3"/>
  <c r="W383" i="3"/>
  <c r="AI382" i="3"/>
  <c r="AF382" i="3"/>
  <c r="AE382" i="3"/>
  <c r="AV382" i="3" s="1"/>
  <c r="AA382" i="3"/>
  <c r="Z382" i="3"/>
  <c r="Y382" i="3"/>
  <c r="X382" i="3"/>
  <c r="W382" i="3"/>
  <c r="M382" i="3"/>
  <c r="AZ381" i="3"/>
  <c r="AI381" i="3"/>
  <c r="AF381" i="3"/>
  <c r="AE381" i="3"/>
  <c r="AW381" i="3" s="1"/>
  <c r="AA381" i="3"/>
  <c r="Z381" i="3"/>
  <c r="Y381" i="3"/>
  <c r="X381" i="3"/>
  <c r="W381" i="3"/>
  <c r="AI380" i="3"/>
  <c r="AF380" i="3"/>
  <c r="AE380" i="3"/>
  <c r="AA380" i="3"/>
  <c r="Z380" i="3"/>
  <c r="Y380" i="3"/>
  <c r="X380" i="3"/>
  <c r="W380" i="3"/>
  <c r="M380" i="3"/>
  <c r="V380" i="3" s="1"/>
  <c r="AZ379" i="3"/>
  <c r="AI379" i="3"/>
  <c r="AF379" i="3"/>
  <c r="AE379" i="3"/>
  <c r="AA379" i="3"/>
  <c r="Z379" i="3"/>
  <c r="Y379" i="3"/>
  <c r="X379" i="3"/>
  <c r="W379" i="3"/>
  <c r="AI378" i="3"/>
  <c r="AF378" i="3"/>
  <c r="AE378" i="3"/>
  <c r="AA378" i="3"/>
  <c r="Z378" i="3"/>
  <c r="Y378" i="3"/>
  <c r="X378" i="3"/>
  <c r="W378" i="3"/>
  <c r="M378" i="3"/>
  <c r="V378" i="3" s="1"/>
  <c r="AZ377" i="3"/>
  <c r="AI377" i="3"/>
  <c r="AF377" i="3"/>
  <c r="AE377" i="3"/>
  <c r="AA377" i="3"/>
  <c r="Z377" i="3"/>
  <c r="Y377" i="3"/>
  <c r="X377" i="3"/>
  <c r="W377" i="3"/>
  <c r="AZ376" i="3"/>
  <c r="AI376" i="3"/>
  <c r="AF376" i="3"/>
  <c r="AE376" i="3"/>
  <c r="AW376" i="3" s="1"/>
  <c r="AA376" i="3"/>
  <c r="Z376" i="3"/>
  <c r="Y376" i="3"/>
  <c r="X376" i="3"/>
  <c r="W376" i="3"/>
  <c r="AZ375" i="3"/>
  <c r="AI375" i="3"/>
  <c r="AF375" i="3"/>
  <c r="AE375" i="3"/>
  <c r="AW375" i="3" s="1"/>
  <c r="AA375" i="3"/>
  <c r="Z375" i="3"/>
  <c r="Y375" i="3"/>
  <c r="X375" i="3"/>
  <c r="W375" i="3"/>
  <c r="AZ374" i="3"/>
  <c r="AI374" i="3"/>
  <c r="AF374" i="3"/>
  <c r="AE374" i="3"/>
  <c r="AA374" i="3"/>
  <c r="Z374" i="3"/>
  <c r="Y374" i="3"/>
  <c r="X374" i="3"/>
  <c r="W374" i="3"/>
  <c r="AZ373" i="3"/>
  <c r="AI373" i="3"/>
  <c r="AF373" i="3"/>
  <c r="AE373" i="3"/>
  <c r="AW373" i="3" s="1"/>
  <c r="AA373" i="3"/>
  <c r="Z373" i="3"/>
  <c r="Y373" i="3"/>
  <c r="X373" i="3"/>
  <c r="W373" i="3"/>
  <c r="AI372" i="3"/>
  <c r="AF372" i="3"/>
  <c r="AE372" i="3"/>
  <c r="AW372" i="3" s="1"/>
  <c r="AA372" i="3"/>
  <c r="Z372" i="3"/>
  <c r="Y372" i="3"/>
  <c r="X372" i="3"/>
  <c r="W372" i="3"/>
  <c r="M372" i="3"/>
  <c r="V372" i="3" s="1"/>
  <c r="AZ371" i="3"/>
  <c r="AI371" i="3"/>
  <c r="AF371" i="3"/>
  <c r="AE371" i="3"/>
  <c r="AA371" i="3"/>
  <c r="Z371" i="3"/>
  <c r="Y371" i="3"/>
  <c r="X371" i="3"/>
  <c r="W371" i="3"/>
  <c r="AZ370" i="3"/>
  <c r="AI370" i="3"/>
  <c r="AF370" i="3"/>
  <c r="AE370" i="3"/>
  <c r="AW370" i="3" s="1"/>
  <c r="AA370" i="3"/>
  <c r="Z370" i="3"/>
  <c r="Y370" i="3"/>
  <c r="X370" i="3"/>
  <c r="W370" i="3"/>
  <c r="AZ369" i="3"/>
  <c r="AI369" i="3"/>
  <c r="AF369" i="3"/>
  <c r="AE369" i="3"/>
  <c r="AW369" i="3" s="1"/>
  <c r="AA369" i="3"/>
  <c r="Z369" i="3"/>
  <c r="Y369" i="3"/>
  <c r="X369" i="3"/>
  <c r="W369" i="3"/>
  <c r="AZ368" i="3"/>
  <c r="AI368" i="3"/>
  <c r="AF368" i="3"/>
  <c r="AA368" i="3"/>
  <c r="Z368" i="3"/>
  <c r="Y368" i="3"/>
  <c r="X368" i="3"/>
  <c r="W368" i="3"/>
  <c r="AC368" i="3" s="1"/>
  <c r="AE368" i="3" s="1"/>
  <c r="AZ367" i="3"/>
  <c r="AI367" i="3"/>
  <c r="AF367" i="3"/>
  <c r="AE367" i="3"/>
  <c r="AA367" i="3"/>
  <c r="Z367" i="3"/>
  <c r="Y367" i="3"/>
  <c r="X367" i="3"/>
  <c r="W367" i="3"/>
  <c r="AZ366" i="3"/>
  <c r="AI366" i="3"/>
  <c r="AF366" i="3"/>
  <c r="AE366" i="3"/>
  <c r="AA366" i="3"/>
  <c r="Z366" i="3"/>
  <c r="Y366" i="3"/>
  <c r="X366" i="3"/>
  <c r="W366" i="3"/>
  <c r="AZ365" i="3"/>
  <c r="AI365" i="3"/>
  <c r="AF365" i="3"/>
  <c r="AE365" i="3"/>
  <c r="AA365" i="3"/>
  <c r="Z365" i="3"/>
  <c r="Y365" i="3"/>
  <c r="X365" i="3"/>
  <c r="W365" i="3"/>
  <c r="AZ364" i="3"/>
  <c r="AI364" i="3"/>
  <c r="AF364" i="3"/>
  <c r="AE364" i="3"/>
  <c r="AV364" i="3" s="1"/>
  <c r="AA364" i="3"/>
  <c r="Z364" i="3"/>
  <c r="Y364" i="3"/>
  <c r="X364" i="3"/>
  <c r="W364" i="3"/>
  <c r="AZ363" i="3"/>
  <c r="AI363" i="3"/>
  <c r="AF363" i="3"/>
  <c r="AE363" i="3"/>
  <c r="AV363" i="3" s="1"/>
  <c r="AA363" i="3"/>
  <c r="Z363" i="3"/>
  <c r="Y363" i="3"/>
  <c r="X363" i="3"/>
  <c r="W363" i="3"/>
  <c r="AZ362" i="3"/>
  <c r="AI362" i="3"/>
  <c r="AF362" i="3"/>
  <c r="AE362" i="3"/>
  <c r="AA362" i="3"/>
  <c r="Z362" i="3"/>
  <c r="Y362" i="3"/>
  <c r="X362" i="3"/>
  <c r="W362" i="3"/>
  <c r="AZ361" i="3"/>
  <c r="AI361" i="3"/>
  <c r="AF361" i="3"/>
  <c r="AE361" i="3"/>
  <c r="AA361" i="3"/>
  <c r="Z361" i="3"/>
  <c r="Y361" i="3"/>
  <c r="X361" i="3"/>
  <c r="W361" i="3"/>
  <c r="AZ360" i="3"/>
  <c r="AI360" i="3"/>
  <c r="AF360" i="3"/>
  <c r="AE360" i="3"/>
  <c r="AA360" i="3"/>
  <c r="Z360" i="3"/>
  <c r="Y360" i="3"/>
  <c r="X360" i="3"/>
  <c r="W360" i="3"/>
  <c r="AZ359" i="3"/>
  <c r="AI359" i="3"/>
  <c r="AF359" i="3"/>
  <c r="AE359" i="3"/>
  <c r="AV359" i="3" s="1"/>
  <c r="AA359" i="3"/>
  <c r="Z359" i="3"/>
  <c r="Y359" i="3"/>
  <c r="X359" i="3"/>
  <c r="W359" i="3"/>
  <c r="AZ358" i="3"/>
  <c r="AI358" i="3"/>
  <c r="AF358" i="3"/>
  <c r="AE358" i="3"/>
  <c r="AW358" i="3" s="1"/>
  <c r="AA358" i="3"/>
  <c r="Z358" i="3"/>
  <c r="Y358" i="3"/>
  <c r="X358" i="3"/>
  <c r="W358" i="3"/>
  <c r="AZ357" i="3"/>
  <c r="AI357" i="3"/>
  <c r="AF357" i="3"/>
  <c r="AE357" i="3"/>
  <c r="AA357" i="3"/>
  <c r="Z357" i="3"/>
  <c r="Y357" i="3"/>
  <c r="X357" i="3"/>
  <c r="W357" i="3"/>
  <c r="AZ356" i="3"/>
  <c r="AI356" i="3"/>
  <c r="AF356" i="3"/>
  <c r="AE356" i="3"/>
  <c r="AW356" i="3" s="1"/>
  <c r="AA356" i="3"/>
  <c r="Z356" i="3"/>
  <c r="Y356" i="3"/>
  <c r="X356" i="3"/>
  <c r="W356" i="3"/>
  <c r="AZ355" i="3"/>
  <c r="AI355" i="3"/>
  <c r="AF355" i="3"/>
  <c r="AE355" i="3"/>
  <c r="AW355" i="3" s="1"/>
  <c r="AA355" i="3"/>
  <c r="Z355" i="3"/>
  <c r="Y355" i="3"/>
  <c r="X355" i="3"/>
  <c r="W355" i="3"/>
  <c r="AZ354" i="3"/>
  <c r="AI354" i="3"/>
  <c r="AF354" i="3"/>
  <c r="AA354" i="3"/>
  <c r="Z354" i="3"/>
  <c r="Y354" i="3"/>
  <c r="X354" i="3"/>
  <c r="W354" i="3"/>
  <c r="AC354" i="3" s="1"/>
  <c r="AE354" i="3" s="1"/>
  <c r="AV354" i="3" s="1"/>
  <c r="AZ353" i="3"/>
  <c r="AI353" i="3"/>
  <c r="AF353" i="3"/>
  <c r="AE353" i="3"/>
  <c r="AW353" i="3" s="1"/>
  <c r="AA353" i="3"/>
  <c r="Z353" i="3"/>
  <c r="Y353" i="3"/>
  <c r="X353" i="3"/>
  <c r="W353" i="3"/>
  <c r="AZ352" i="3"/>
  <c r="AI352" i="3"/>
  <c r="AF352" i="3"/>
  <c r="AE352" i="3"/>
  <c r="AA352" i="3"/>
  <c r="Z352" i="3"/>
  <c r="Y352" i="3"/>
  <c r="X352" i="3"/>
  <c r="W352" i="3"/>
  <c r="AZ351" i="3"/>
  <c r="AI351" i="3"/>
  <c r="AF351" i="3"/>
  <c r="AE351" i="3"/>
  <c r="AW351" i="3" s="1"/>
  <c r="AA351" i="3"/>
  <c r="Z351" i="3"/>
  <c r="Y351" i="3"/>
  <c r="X351" i="3"/>
  <c r="W351" i="3"/>
  <c r="AZ350" i="3"/>
  <c r="AI350" i="3"/>
  <c r="AF350" i="3"/>
  <c r="AE350" i="3"/>
  <c r="AW350" i="3" s="1"/>
  <c r="AA350" i="3"/>
  <c r="Z350" i="3"/>
  <c r="Y350" i="3"/>
  <c r="X350" i="3"/>
  <c r="W350" i="3"/>
  <c r="AZ349" i="3"/>
  <c r="AI349" i="3"/>
  <c r="AF349" i="3"/>
  <c r="AE349" i="3"/>
  <c r="AV349" i="3" s="1"/>
  <c r="AA349" i="3"/>
  <c r="Z349" i="3"/>
  <c r="Y349" i="3"/>
  <c r="X349" i="3"/>
  <c r="W349" i="3"/>
  <c r="AZ348" i="3"/>
  <c r="AI348" i="3"/>
  <c r="AF348" i="3"/>
  <c r="AE348" i="3"/>
  <c r="AW348" i="3" s="1"/>
  <c r="AA348" i="3"/>
  <c r="Z348" i="3"/>
  <c r="Y348" i="3"/>
  <c r="X348" i="3"/>
  <c r="W348" i="3"/>
  <c r="AZ347" i="3"/>
  <c r="AI347" i="3"/>
  <c r="AF347" i="3"/>
  <c r="AE347" i="3"/>
  <c r="AW347" i="3" s="1"/>
  <c r="AA347" i="3"/>
  <c r="Z347" i="3"/>
  <c r="Y347" i="3"/>
  <c r="X347" i="3"/>
  <c r="W347" i="3"/>
  <c r="AZ346" i="3"/>
  <c r="AI346" i="3"/>
  <c r="AF346" i="3"/>
  <c r="AE346" i="3"/>
  <c r="AA346" i="3"/>
  <c r="Z346" i="3"/>
  <c r="Y346" i="3"/>
  <c r="X346" i="3"/>
  <c r="W346" i="3"/>
  <c r="AZ345" i="3"/>
  <c r="AI345" i="3"/>
  <c r="AF345" i="3"/>
  <c r="AE345" i="3"/>
  <c r="AW345" i="3" s="1"/>
  <c r="AA345" i="3"/>
  <c r="Z345" i="3"/>
  <c r="Y345" i="3"/>
  <c r="X345" i="3"/>
  <c r="W345" i="3"/>
  <c r="AZ344" i="3"/>
  <c r="AI344" i="3"/>
  <c r="AF344" i="3"/>
  <c r="AE344" i="3"/>
  <c r="AW344" i="3" s="1"/>
  <c r="AA344" i="3"/>
  <c r="Z344" i="3"/>
  <c r="Y344" i="3"/>
  <c r="X344" i="3"/>
  <c r="W344" i="3"/>
  <c r="AZ343" i="3"/>
  <c r="AI343" i="3"/>
  <c r="AF343" i="3"/>
  <c r="AE343" i="3"/>
  <c r="AV343" i="3" s="1"/>
  <c r="AA343" i="3"/>
  <c r="Z343" i="3"/>
  <c r="Y343" i="3"/>
  <c r="X343" i="3"/>
  <c r="W343" i="3"/>
  <c r="AZ342" i="3"/>
  <c r="AI342" i="3"/>
  <c r="AF342" i="3"/>
  <c r="AE342" i="3"/>
  <c r="AA342" i="3"/>
  <c r="Z342" i="3"/>
  <c r="Y342" i="3"/>
  <c r="X342" i="3"/>
  <c r="W342" i="3"/>
  <c r="AZ341" i="3"/>
  <c r="AI341" i="3"/>
  <c r="AF341" i="3"/>
  <c r="AE341" i="3"/>
  <c r="AW341" i="3" s="1"/>
  <c r="AA341" i="3"/>
  <c r="Z341" i="3"/>
  <c r="Y341" i="3"/>
  <c r="X341" i="3"/>
  <c r="W341" i="3"/>
  <c r="AZ340" i="3"/>
  <c r="AI340" i="3"/>
  <c r="AF340" i="3"/>
  <c r="AE340" i="3"/>
  <c r="AA340" i="3"/>
  <c r="Z340" i="3"/>
  <c r="Y340" i="3"/>
  <c r="X340" i="3"/>
  <c r="W340" i="3"/>
  <c r="AZ339" i="3"/>
  <c r="AI339" i="3"/>
  <c r="AF339" i="3"/>
  <c r="AE339" i="3"/>
  <c r="AW339" i="3" s="1"/>
  <c r="AA339" i="3"/>
  <c r="Z339" i="3"/>
  <c r="Y339" i="3"/>
  <c r="X339" i="3"/>
  <c r="W339" i="3"/>
  <c r="AZ338" i="3"/>
  <c r="AI338" i="3"/>
  <c r="AF338" i="3"/>
  <c r="AE338" i="3"/>
  <c r="AA338" i="3"/>
  <c r="Z338" i="3"/>
  <c r="Y338" i="3"/>
  <c r="X338" i="3"/>
  <c r="W338" i="3"/>
  <c r="AZ337" i="3"/>
  <c r="AI337" i="3"/>
  <c r="AF337" i="3"/>
  <c r="AE337" i="3"/>
  <c r="AV337" i="3" s="1"/>
  <c r="AA337" i="3"/>
  <c r="Z337" i="3"/>
  <c r="Y337" i="3"/>
  <c r="X337" i="3"/>
  <c r="W337" i="3"/>
  <c r="AZ336" i="3"/>
  <c r="AI336" i="3"/>
  <c r="AF336" i="3"/>
  <c r="AE336" i="3"/>
  <c r="AA336" i="3"/>
  <c r="Z336" i="3"/>
  <c r="Y336" i="3"/>
  <c r="X336" i="3"/>
  <c r="W336" i="3"/>
  <c r="AZ335" i="3"/>
  <c r="AI335" i="3"/>
  <c r="AF335" i="3"/>
  <c r="AE335" i="3"/>
  <c r="AA335" i="3"/>
  <c r="Z335" i="3"/>
  <c r="Y335" i="3"/>
  <c r="X335" i="3"/>
  <c r="W335" i="3"/>
  <c r="AZ334" i="3"/>
  <c r="AI334" i="3"/>
  <c r="AF334" i="3"/>
  <c r="AE334" i="3"/>
  <c r="AA334" i="3"/>
  <c r="Z334" i="3"/>
  <c r="Y334" i="3"/>
  <c r="X334" i="3"/>
  <c r="W334" i="3"/>
  <c r="AZ333" i="3"/>
  <c r="AI333" i="3"/>
  <c r="AF333" i="3"/>
  <c r="AE333" i="3"/>
  <c r="AW333" i="3" s="1"/>
  <c r="AA333" i="3"/>
  <c r="Z333" i="3"/>
  <c r="Y333" i="3"/>
  <c r="X333" i="3"/>
  <c r="W333" i="3"/>
  <c r="AZ332" i="3"/>
  <c r="AI332" i="3"/>
  <c r="AF332" i="3"/>
  <c r="AE332" i="3"/>
  <c r="AA332" i="3"/>
  <c r="Z332" i="3"/>
  <c r="Y332" i="3"/>
  <c r="X332" i="3"/>
  <c r="W332" i="3"/>
  <c r="AZ331" i="3"/>
  <c r="AI331" i="3"/>
  <c r="AF331" i="3"/>
  <c r="AE331" i="3"/>
  <c r="AA331" i="3"/>
  <c r="Z331" i="3"/>
  <c r="Y331" i="3"/>
  <c r="X331" i="3"/>
  <c r="W331" i="3"/>
  <c r="AZ330" i="3"/>
  <c r="AI330" i="3"/>
  <c r="AF330" i="3"/>
  <c r="AE330" i="3"/>
  <c r="AA330" i="3"/>
  <c r="Z330" i="3"/>
  <c r="Y330" i="3"/>
  <c r="X330" i="3"/>
  <c r="W330" i="3"/>
  <c r="AZ329" i="3"/>
  <c r="AI329" i="3"/>
  <c r="AF329" i="3"/>
  <c r="AE329" i="3"/>
  <c r="AA329" i="3"/>
  <c r="Z329" i="3"/>
  <c r="Y329" i="3"/>
  <c r="X329" i="3"/>
  <c r="W329" i="3"/>
  <c r="AZ328" i="3"/>
  <c r="AI328" i="3"/>
  <c r="AF328" i="3"/>
  <c r="AA328" i="3"/>
  <c r="Z328" i="3"/>
  <c r="Y328" i="3"/>
  <c r="X328" i="3"/>
  <c r="W328" i="3"/>
  <c r="AC328" i="3" s="1"/>
  <c r="AE328" i="3" s="1"/>
  <c r="AZ327" i="3"/>
  <c r="AI327" i="3"/>
  <c r="AF327" i="3"/>
  <c r="AE327" i="3"/>
  <c r="AW327" i="3" s="1"/>
  <c r="AA327" i="3"/>
  <c r="Z327" i="3"/>
  <c r="Y327" i="3"/>
  <c r="X327" i="3"/>
  <c r="W327" i="3"/>
  <c r="AZ326" i="3"/>
  <c r="AI326" i="3"/>
  <c r="AF326" i="3"/>
  <c r="AE326" i="3"/>
  <c r="AV326" i="3" s="1"/>
  <c r="AA326" i="3"/>
  <c r="Z326" i="3"/>
  <c r="Y326" i="3"/>
  <c r="X326" i="3"/>
  <c r="W326" i="3"/>
  <c r="AZ325" i="3"/>
  <c r="AI325" i="3"/>
  <c r="AF325" i="3"/>
  <c r="AE325" i="3"/>
  <c r="AA325" i="3"/>
  <c r="Z325" i="3"/>
  <c r="Y325" i="3"/>
  <c r="X325" i="3"/>
  <c r="W325" i="3"/>
  <c r="AZ324" i="3"/>
  <c r="AI324" i="3"/>
  <c r="AF324" i="3"/>
  <c r="AE324" i="3"/>
  <c r="AV324" i="3" s="1"/>
  <c r="AA324" i="3"/>
  <c r="Z324" i="3"/>
  <c r="Y324" i="3"/>
  <c r="X324" i="3"/>
  <c r="W324" i="3"/>
  <c r="AZ323" i="3"/>
  <c r="AI323" i="3"/>
  <c r="AF323" i="3"/>
  <c r="AE323" i="3"/>
  <c r="AV323" i="3" s="1"/>
  <c r="AA323" i="3"/>
  <c r="Z323" i="3"/>
  <c r="Y323" i="3"/>
  <c r="X323" i="3"/>
  <c r="W323" i="3"/>
  <c r="AZ322" i="3"/>
  <c r="AI322" i="3"/>
  <c r="AF322" i="3"/>
  <c r="AE322" i="3"/>
  <c r="AV322" i="3" s="1"/>
  <c r="AA322" i="3"/>
  <c r="Z322" i="3"/>
  <c r="Y322" i="3"/>
  <c r="X322" i="3"/>
  <c r="W322" i="3"/>
  <c r="AZ321" i="3"/>
  <c r="AI321" i="3"/>
  <c r="AF321" i="3"/>
  <c r="AE321" i="3"/>
  <c r="AA321" i="3"/>
  <c r="Z321" i="3"/>
  <c r="Y321" i="3"/>
  <c r="X321" i="3"/>
  <c r="W321" i="3"/>
  <c r="AZ320" i="3"/>
  <c r="AI320" i="3"/>
  <c r="AF320" i="3"/>
  <c r="AE320" i="3"/>
  <c r="AA320" i="3"/>
  <c r="Z320" i="3"/>
  <c r="Y320" i="3"/>
  <c r="X320" i="3"/>
  <c r="W320" i="3"/>
  <c r="AZ319" i="3"/>
  <c r="AI319" i="3"/>
  <c r="AE319" i="3"/>
  <c r="AW319" i="3" s="1"/>
  <c r="AA319" i="3"/>
  <c r="Z319" i="3"/>
  <c r="Y319" i="3"/>
  <c r="X319" i="3"/>
  <c r="W319" i="3"/>
  <c r="AZ318" i="3"/>
  <c r="AI318" i="3"/>
  <c r="AF318" i="3"/>
  <c r="AE318" i="3"/>
  <c r="AV318" i="3" s="1"/>
  <c r="AA318" i="3"/>
  <c r="Z318" i="3"/>
  <c r="Y318" i="3"/>
  <c r="X318" i="3"/>
  <c r="W318" i="3"/>
  <c r="AZ317" i="3"/>
  <c r="AI317" i="3"/>
  <c r="AF317" i="3"/>
  <c r="AE317" i="3"/>
  <c r="AV317" i="3" s="1"/>
  <c r="AA317" i="3"/>
  <c r="Z317" i="3"/>
  <c r="Y317" i="3"/>
  <c r="X317" i="3"/>
  <c r="W317" i="3"/>
  <c r="AZ316" i="3"/>
  <c r="AI316" i="3"/>
  <c r="AF316" i="3"/>
  <c r="AE316" i="3"/>
  <c r="AV316" i="3" s="1"/>
  <c r="AA316" i="3"/>
  <c r="Z316" i="3"/>
  <c r="Y316" i="3"/>
  <c r="X316" i="3"/>
  <c r="W316" i="3"/>
  <c r="AZ315" i="3"/>
  <c r="AI315" i="3"/>
  <c r="AF315" i="3"/>
  <c r="AE315" i="3"/>
  <c r="AA315" i="3"/>
  <c r="Z315" i="3"/>
  <c r="Y315" i="3"/>
  <c r="X315" i="3"/>
  <c r="W315" i="3"/>
  <c r="AZ314" i="3"/>
  <c r="AI314" i="3"/>
  <c r="AF314" i="3"/>
  <c r="AE314" i="3"/>
  <c r="AA314" i="3"/>
  <c r="Z314" i="3"/>
  <c r="Y314" i="3"/>
  <c r="X314" i="3"/>
  <c r="W314" i="3"/>
  <c r="AZ313" i="3"/>
  <c r="AI313" i="3"/>
  <c r="AF313" i="3"/>
  <c r="AE313" i="3"/>
  <c r="AW313" i="3" s="1"/>
  <c r="AA313" i="3"/>
  <c r="Z313" i="3"/>
  <c r="Y313" i="3"/>
  <c r="X313" i="3"/>
  <c r="W313" i="3"/>
  <c r="AZ312" i="3"/>
  <c r="AI312" i="3"/>
  <c r="AF312" i="3"/>
  <c r="AE312" i="3"/>
  <c r="AA312" i="3"/>
  <c r="Z312" i="3"/>
  <c r="Y312" i="3"/>
  <c r="X312" i="3"/>
  <c r="W312" i="3"/>
  <c r="AZ311" i="3"/>
  <c r="AI311" i="3"/>
  <c r="AF311" i="3"/>
  <c r="AE311" i="3"/>
  <c r="AA311" i="3"/>
  <c r="Z311" i="3"/>
  <c r="Y311" i="3"/>
  <c r="X311" i="3"/>
  <c r="W311" i="3"/>
  <c r="AZ310" i="3"/>
  <c r="AI310" i="3"/>
  <c r="AF310" i="3"/>
  <c r="AE310" i="3"/>
  <c r="AW310" i="3" s="1"/>
  <c r="AA310" i="3"/>
  <c r="Z310" i="3"/>
  <c r="Y310" i="3"/>
  <c r="X310" i="3"/>
  <c r="W310" i="3"/>
  <c r="AZ309" i="3"/>
  <c r="AI309" i="3"/>
  <c r="AF309" i="3"/>
  <c r="AE309" i="3"/>
  <c r="AA309" i="3"/>
  <c r="Z309" i="3"/>
  <c r="Y309" i="3"/>
  <c r="X309" i="3"/>
  <c r="W309" i="3"/>
  <c r="AZ308" i="3"/>
  <c r="AI308" i="3"/>
  <c r="AF308" i="3"/>
  <c r="AA308" i="3"/>
  <c r="Z308" i="3"/>
  <c r="Y308" i="3"/>
  <c r="X308" i="3"/>
  <c r="W308" i="3"/>
  <c r="AC308" i="3" s="1"/>
  <c r="AE308" i="3" s="1"/>
  <c r="AW308" i="3" s="1"/>
  <c r="AZ307" i="3"/>
  <c r="AI307" i="3"/>
  <c r="AF307" i="3"/>
  <c r="AE307" i="3"/>
  <c r="AA307" i="3"/>
  <c r="Z307" i="3"/>
  <c r="Y307" i="3"/>
  <c r="X307" i="3"/>
  <c r="W307" i="3"/>
  <c r="AZ306" i="3"/>
  <c r="AI306" i="3"/>
  <c r="AF306" i="3"/>
  <c r="AE306" i="3"/>
  <c r="AV306" i="3" s="1"/>
  <c r="AA306" i="3"/>
  <c r="Z306" i="3"/>
  <c r="Y306" i="3"/>
  <c r="X306" i="3"/>
  <c r="W306" i="3"/>
  <c r="AZ305" i="3"/>
  <c r="AI305" i="3"/>
  <c r="AF305" i="3"/>
  <c r="AE305" i="3"/>
  <c r="AW305" i="3" s="1"/>
  <c r="AA305" i="3"/>
  <c r="Z305" i="3"/>
  <c r="Y305" i="3"/>
  <c r="X305" i="3"/>
  <c r="W305" i="3"/>
  <c r="AZ304" i="3"/>
  <c r="AI304" i="3"/>
  <c r="AE304" i="3"/>
  <c r="AW304" i="3" s="1"/>
  <c r="AA304" i="3"/>
  <c r="Z304" i="3"/>
  <c r="Y304" i="3"/>
  <c r="X304" i="3"/>
  <c r="W304" i="3"/>
  <c r="AZ303" i="3"/>
  <c r="AI303" i="3"/>
  <c r="AF303" i="3"/>
  <c r="AE303" i="3"/>
  <c r="AA303" i="3"/>
  <c r="Z303" i="3"/>
  <c r="Y303" i="3"/>
  <c r="X303" i="3"/>
  <c r="W303" i="3"/>
  <c r="AZ302" i="3"/>
  <c r="AI302" i="3"/>
  <c r="AF302" i="3"/>
  <c r="AE302" i="3"/>
  <c r="AA302" i="3"/>
  <c r="Z302" i="3"/>
  <c r="Y302" i="3"/>
  <c r="X302" i="3"/>
  <c r="W302" i="3"/>
  <c r="AZ301" i="3"/>
  <c r="AI301" i="3"/>
  <c r="AF301" i="3"/>
  <c r="AE301" i="3"/>
  <c r="AW301" i="3" s="1"/>
  <c r="AA301" i="3"/>
  <c r="Z301" i="3"/>
  <c r="Y301" i="3"/>
  <c r="X301" i="3"/>
  <c r="W301" i="3"/>
  <c r="AZ300" i="3"/>
  <c r="AI300" i="3"/>
  <c r="AF300" i="3"/>
  <c r="AE300" i="3"/>
  <c r="AW300" i="3" s="1"/>
  <c r="AA300" i="3"/>
  <c r="Z300" i="3"/>
  <c r="Y300" i="3"/>
  <c r="X300" i="3"/>
  <c r="W300" i="3"/>
  <c r="AZ299" i="3"/>
  <c r="AI299" i="3"/>
  <c r="AF299" i="3"/>
  <c r="AA299" i="3"/>
  <c r="Z299" i="3"/>
  <c r="Y299" i="3"/>
  <c r="X299" i="3"/>
  <c r="W299" i="3"/>
  <c r="AC299" i="3" s="1"/>
  <c r="AE299" i="3" s="1"/>
  <c r="AZ298" i="3"/>
  <c r="AI298" i="3"/>
  <c r="AF298" i="3"/>
  <c r="AE298" i="3"/>
  <c r="AV298" i="3" s="1"/>
  <c r="AA298" i="3"/>
  <c r="Z298" i="3"/>
  <c r="Y298" i="3"/>
  <c r="X298" i="3"/>
  <c r="W298" i="3"/>
  <c r="AZ297" i="3"/>
  <c r="AI297" i="3"/>
  <c r="AF297" i="3"/>
  <c r="AE297" i="3"/>
  <c r="AV297" i="3" s="1"/>
  <c r="AA297" i="3"/>
  <c r="Z297" i="3"/>
  <c r="Y297" i="3"/>
  <c r="X297" i="3"/>
  <c r="W297" i="3"/>
  <c r="AZ296" i="3"/>
  <c r="AI296" i="3"/>
  <c r="AF296" i="3"/>
  <c r="AE296" i="3"/>
  <c r="AA296" i="3"/>
  <c r="Z296" i="3"/>
  <c r="Y296" i="3"/>
  <c r="X296" i="3"/>
  <c r="W296" i="3"/>
  <c r="AZ295" i="3"/>
  <c r="AI295" i="3"/>
  <c r="AF295" i="3"/>
  <c r="AE295" i="3"/>
  <c r="AW295" i="3" s="1"/>
  <c r="AA295" i="3"/>
  <c r="Z295" i="3"/>
  <c r="Y295" i="3"/>
  <c r="X295" i="3"/>
  <c r="W295" i="3"/>
  <c r="AZ294" i="3"/>
  <c r="AI294" i="3"/>
  <c r="AF294" i="3"/>
  <c r="AE294" i="3"/>
  <c r="AV294" i="3" s="1"/>
  <c r="AA294" i="3"/>
  <c r="Z294" i="3"/>
  <c r="Y294" i="3"/>
  <c r="X294" i="3"/>
  <c r="W294" i="3"/>
  <c r="AZ293" i="3"/>
  <c r="AI293" i="3"/>
  <c r="AF293" i="3"/>
  <c r="AE293" i="3"/>
  <c r="AW293" i="3" s="1"/>
  <c r="AA293" i="3"/>
  <c r="Z293" i="3"/>
  <c r="Y293" i="3"/>
  <c r="X293" i="3"/>
  <c r="W293" i="3"/>
  <c r="AZ292" i="3"/>
  <c r="AI292" i="3"/>
  <c r="AF292" i="3"/>
  <c r="AE292" i="3"/>
  <c r="AA292" i="3"/>
  <c r="Z292" i="3"/>
  <c r="Y292" i="3"/>
  <c r="X292" i="3"/>
  <c r="W292" i="3"/>
  <c r="AZ291" i="3"/>
  <c r="AI291" i="3"/>
  <c r="AF291" i="3"/>
  <c r="AE291" i="3"/>
  <c r="AW291" i="3" s="1"/>
  <c r="AA291" i="3"/>
  <c r="Z291" i="3"/>
  <c r="Y291" i="3"/>
  <c r="X291" i="3"/>
  <c r="W291" i="3"/>
  <c r="AZ290" i="3"/>
  <c r="AI290" i="3"/>
  <c r="AF290" i="3"/>
  <c r="AE290" i="3"/>
  <c r="AW290" i="3" s="1"/>
  <c r="AA290" i="3"/>
  <c r="Z290" i="3"/>
  <c r="Y290" i="3"/>
  <c r="X290" i="3"/>
  <c r="W290" i="3"/>
  <c r="AZ289" i="3"/>
  <c r="AI289" i="3"/>
  <c r="AF289" i="3"/>
  <c r="AE289" i="3"/>
  <c r="AW289" i="3" s="1"/>
  <c r="AA289" i="3"/>
  <c r="Z289" i="3"/>
  <c r="Y289" i="3"/>
  <c r="X289" i="3"/>
  <c r="W289" i="3"/>
  <c r="AZ288" i="3"/>
  <c r="AI288" i="3"/>
  <c r="AF288" i="3"/>
  <c r="AE288" i="3"/>
  <c r="AW288" i="3" s="1"/>
  <c r="AA288" i="3"/>
  <c r="Z288" i="3"/>
  <c r="Y288" i="3"/>
  <c r="X288" i="3"/>
  <c r="W288" i="3"/>
  <c r="AZ287" i="3"/>
  <c r="AI287" i="3"/>
  <c r="AF287" i="3"/>
  <c r="AE287" i="3"/>
  <c r="AA287" i="3"/>
  <c r="Z287" i="3"/>
  <c r="Y287" i="3"/>
  <c r="X287" i="3"/>
  <c r="W287" i="3"/>
  <c r="AZ286" i="3"/>
  <c r="AI286" i="3"/>
  <c r="AF286" i="3"/>
  <c r="AE286" i="3"/>
  <c r="AW286" i="3" s="1"/>
  <c r="AA286" i="3"/>
  <c r="Z286" i="3"/>
  <c r="Y286" i="3"/>
  <c r="X286" i="3"/>
  <c r="W286" i="3"/>
  <c r="AZ285" i="3"/>
  <c r="AI285" i="3"/>
  <c r="AF285" i="3"/>
  <c r="AE285" i="3"/>
  <c r="AW285" i="3" s="1"/>
  <c r="AA285" i="3"/>
  <c r="Z285" i="3"/>
  <c r="Y285" i="3"/>
  <c r="X285" i="3"/>
  <c r="W285" i="3"/>
  <c r="AZ284" i="3"/>
  <c r="AI284" i="3"/>
  <c r="AF284" i="3"/>
  <c r="AE284" i="3"/>
  <c r="AA284" i="3"/>
  <c r="Z284" i="3"/>
  <c r="Y284" i="3"/>
  <c r="X284" i="3"/>
  <c r="W284" i="3"/>
  <c r="AZ283" i="3"/>
  <c r="AI283" i="3"/>
  <c r="AF283" i="3"/>
  <c r="AE283" i="3"/>
  <c r="AA283" i="3"/>
  <c r="Z283" i="3"/>
  <c r="Y283" i="3"/>
  <c r="X283" i="3"/>
  <c r="W283" i="3"/>
  <c r="AZ282" i="3"/>
  <c r="AI282" i="3"/>
  <c r="AF282" i="3"/>
  <c r="AE282" i="3"/>
  <c r="AW282" i="3" s="1"/>
  <c r="AA282" i="3"/>
  <c r="Z282" i="3"/>
  <c r="Y282" i="3"/>
  <c r="X282" i="3"/>
  <c r="W282" i="3"/>
  <c r="AZ281" i="3"/>
  <c r="AI281" i="3"/>
  <c r="AF281" i="3"/>
  <c r="AE281" i="3"/>
  <c r="AA281" i="3"/>
  <c r="Z281" i="3"/>
  <c r="Y281" i="3"/>
  <c r="X281" i="3"/>
  <c r="W281" i="3"/>
  <c r="AZ280" i="3"/>
  <c r="AI280" i="3"/>
  <c r="AF280" i="3"/>
  <c r="AE280" i="3"/>
  <c r="AV280" i="3" s="1"/>
  <c r="AA280" i="3"/>
  <c r="Z280" i="3"/>
  <c r="Y280" i="3"/>
  <c r="X280" i="3"/>
  <c r="W280" i="3"/>
  <c r="AZ279" i="3"/>
  <c r="AI279" i="3"/>
  <c r="AF279" i="3"/>
  <c r="AE279" i="3"/>
  <c r="AW279" i="3" s="1"/>
  <c r="AA279" i="3"/>
  <c r="Z279" i="3"/>
  <c r="Y279" i="3"/>
  <c r="X279" i="3"/>
  <c r="W279" i="3"/>
  <c r="AZ278" i="3"/>
  <c r="AI278" i="3"/>
  <c r="AF278" i="3"/>
  <c r="AE278" i="3"/>
  <c r="AA278" i="3"/>
  <c r="Z278" i="3"/>
  <c r="Y278" i="3"/>
  <c r="X278" i="3"/>
  <c r="W278" i="3"/>
  <c r="AZ277" i="3"/>
  <c r="AI277" i="3"/>
  <c r="AF277" i="3"/>
  <c r="AE277" i="3"/>
  <c r="AV277" i="3" s="1"/>
  <c r="AA277" i="3"/>
  <c r="Z277" i="3"/>
  <c r="Y277" i="3"/>
  <c r="X277" i="3"/>
  <c r="W277" i="3"/>
  <c r="AZ276" i="3"/>
  <c r="AI276" i="3"/>
  <c r="AF276" i="3"/>
  <c r="AE276" i="3"/>
  <c r="AW276" i="3" s="1"/>
  <c r="AA276" i="3"/>
  <c r="Z276" i="3"/>
  <c r="Y276" i="3"/>
  <c r="X276" i="3"/>
  <c r="W276" i="3"/>
  <c r="AZ275" i="3"/>
  <c r="AI275" i="3"/>
  <c r="AF275" i="3"/>
  <c r="AE275" i="3"/>
  <c r="AW275" i="3" s="1"/>
  <c r="AA275" i="3"/>
  <c r="Z275" i="3"/>
  <c r="Y275" i="3"/>
  <c r="X275" i="3"/>
  <c r="W275" i="3"/>
  <c r="AZ274" i="3"/>
  <c r="AI274" i="3"/>
  <c r="AF274" i="3"/>
  <c r="AE274" i="3"/>
  <c r="AW274" i="3" s="1"/>
  <c r="AA274" i="3"/>
  <c r="Z274" i="3"/>
  <c r="Y274" i="3"/>
  <c r="X274" i="3"/>
  <c r="W274" i="3"/>
  <c r="AZ273" i="3"/>
  <c r="AI273" i="3"/>
  <c r="AF273" i="3"/>
  <c r="AE273" i="3"/>
  <c r="AW273" i="3" s="1"/>
  <c r="AA273" i="3"/>
  <c r="Z273" i="3"/>
  <c r="Y273" i="3"/>
  <c r="X273" i="3"/>
  <c r="W273" i="3"/>
  <c r="AZ272" i="3"/>
  <c r="AI272" i="3"/>
  <c r="AF272" i="3"/>
  <c r="AE272" i="3"/>
  <c r="AW272" i="3" s="1"/>
  <c r="AA272" i="3"/>
  <c r="Z272" i="3"/>
  <c r="Y272" i="3"/>
  <c r="X272" i="3"/>
  <c r="W272" i="3"/>
  <c r="AZ271" i="3"/>
  <c r="AI271" i="3"/>
  <c r="AF271" i="3"/>
  <c r="AE271" i="3"/>
  <c r="AW271" i="3" s="1"/>
  <c r="AA271" i="3"/>
  <c r="Z271" i="3"/>
  <c r="Y271" i="3"/>
  <c r="X271" i="3"/>
  <c r="W271" i="3"/>
  <c r="AZ270" i="3"/>
  <c r="AI270" i="3"/>
  <c r="AF270" i="3"/>
  <c r="AE270" i="3"/>
  <c r="AW270" i="3" s="1"/>
  <c r="AA270" i="3"/>
  <c r="Z270" i="3"/>
  <c r="Y270" i="3"/>
  <c r="X270" i="3"/>
  <c r="W270" i="3"/>
  <c r="AZ269" i="3"/>
  <c r="AI269" i="3"/>
  <c r="AF269" i="3"/>
  <c r="AE269" i="3"/>
  <c r="AA269" i="3"/>
  <c r="Z269" i="3"/>
  <c r="Y269" i="3"/>
  <c r="X269" i="3"/>
  <c r="W269" i="3"/>
  <c r="AZ268" i="3"/>
  <c r="AI268" i="3"/>
  <c r="AF268" i="3"/>
  <c r="AE268" i="3"/>
  <c r="AW268" i="3" s="1"/>
  <c r="AA268" i="3"/>
  <c r="Z268" i="3"/>
  <c r="Y268" i="3"/>
  <c r="X268" i="3"/>
  <c r="W268" i="3"/>
  <c r="AZ267" i="3"/>
  <c r="AI267" i="3"/>
  <c r="AF267" i="3"/>
  <c r="AE267" i="3"/>
  <c r="AV267" i="3" s="1"/>
  <c r="AA267" i="3"/>
  <c r="Z267" i="3"/>
  <c r="Y267" i="3"/>
  <c r="X267" i="3"/>
  <c r="W267" i="3"/>
  <c r="AZ266" i="3"/>
  <c r="AI266" i="3"/>
  <c r="AF266" i="3"/>
  <c r="AE266" i="3"/>
  <c r="AA266" i="3"/>
  <c r="Z266" i="3"/>
  <c r="Y266" i="3"/>
  <c r="X266" i="3"/>
  <c r="W266" i="3"/>
  <c r="AZ265" i="3"/>
  <c r="AI265" i="3"/>
  <c r="AF265" i="3"/>
  <c r="AE265" i="3"/>
  <c r="AW265" i="3" s="1"/>
  <c r="AA265" i="3"/>
  <c r="Z265" i="3"/>
  <c r="Y265" i="3"/>
  <c r="X265" i="3"/>
  <c r="W265" i="3"/>
  <c r="AZ264" i="3"/>
  <c r="AI264" i="3"/>
  <c r="AF264" i="3"/>
  <c r="AA264" i="3"/>
  <c r="Z264" i="3"/>
  <c r="Y264" i="3"/>
  <c r="X264" i="3"/>
  <c r="W264" i="3"/>
  <c r="AC264" i="3" s="1"/>
  <c r="AE264" i="3" s="1"/>
  <c r="AZ263" i="3"/>
  <c r="AI263" i="3"/>
  <c r="AF263" i="3"/>
  <c r="AE263" i="3"/>
  <c r="AW263" i="3" s="1"/>
  <c r="AA263" i="3"/>
  <c r="Z263" i="3"/>
  <c r="Y263" i="3"/>
  <c r="X263" i="3"/>
  <c r="W263" i="3"/>
  <c r="AZ262" i="3"/>
  <c r="AI262" i="3"/>
  <c r="AF262" i="3"/>
  <c r="AE262" i="3"/>
  <c r="AW262" i="3" s="1"/>
  <c r="AA262" i="3"/>
  <c r="Z262" i="3"/>
  <c r="Y262" i="3"/>
  <c r="X262" i="3"/>
  <c r="W262" i="3"/>
  <c r="AZ261" i="3"/>
  <c r="AI261" i="3"/>
  <c r="AF261" i="3"/>
  <c r="AE261" i="3"/>
  <c r="AA261" i="3"/>
  <c r="Z261" i="3"/>
  <c r="Y261" i="3"/>
  <c r="X261" i="3"/>
  <c r="W261" i="3"/>
  <c r="AZ260" i="3"/>
  <c r="AI260" i="3"/>
  <c r="AF260" i="3"/>
  <c r="AE260" i="3"/>
  <c r="AA260" i="3"/>
  <c r="Z260" i="3"/>
  <c r="Y260" i="3"/>
  <c r="X260" i="3"/>
  <c r="W260" i="3"/>
  <c r="AZ259" i="3"/>
  <c r="AI259" i="3"/>
  <c r="AF259" i="3"/>
  <c r="AE259" i="3"/>
  <c r="AW259" i="3" s="1"/>
  <c r="AA259" i="3"/>
  <c r="Z259" i="3"/>
  <c r="Y259" i="3"/>
  <c r="X259" i="3"/>
  <c r="W259" i="3"/>
  <c r="AZ258" i="3"/>
  <c r="AI258" i="3"/>
  <c r="AF258" i="3"/>
  <c r="AA258" i="3"/>
  <c r="Z258" i="3"/>
  <c r="Y258" i="3"/>
  <c r="X258" i="3"/>
  <c r="W258" i="3"/>
  <c r="AC258" i="3" s="1"/>
  <c r="AE258" i="3" s="1"/>
  <c r="AZ257" i="3"/>
  <c r="AI257" i="3"/>
  <c r="AF257" i="3"/>
  <c r="AE257" i="3"/>
  <c r="AA257" i="3"/>
  <c r="Z257" i="3"/>
  <c r="Y257" i="3"/>
  <c r="X257" i="3"/>
  <c r="W257" i="3"/>
  <c r="AZ256" i="3"/>
  <c r="AI256" i="3"/>
  <c r="AF256" i="3"/>
  <c r="AE256" i="3"/>
  <c r="AA256" i="3"/>
  <c r="Z256" i="3"/>
  <c r="Y256" i="3"/>
  <c r="X256" i="3"/>
  <c r="W256" i="3"/>
  <c r="AZ255" i="3"/>
  <c r="AI255" i="3"/>
  <c r="AF255" i="3"/>
  <c r="AE255" i="3"/>
  <c r="AA255" i="3"/>
  <c r="Z255" i="3"/>
  <c r="Y255" i="3"/>
  <c r="X255" i="3"/>
  <c r="W255" i="3"/>
  <c r="AZ254" i="3"/>
  <c r="AI254" i="3"/>
  <c r="AF254" i="3"/>
  <c r="AE254" i="3"/>
  <c r="AW254" i="3" s="1"/>
  <c r="AA254" i="3"/>
  <c r="Z254" i="3"/>
  <c r="Y254" i="3"/>
  <c r="X254" i="3"/>
  <c r="W254" i="3"/>
  <c r="AZ253" i="3"/>
  <c r="AI253" i="3"/>
  <c r="AF253" i="3"/>
  <c r="AE253" i="3"/>
  <c r="AV253" i="3" s="1"/>
  <c r="AA253" i="3"/>
  <c r="Z253" i="3"/>
  <c r="Y253" i="3"/>
  <c r="X253" i="3"/>
  <c r="W253" i="3"/>
  <c r="AZ252" i="3"/>
  <c r="AI252" i="3"/>
  <c r="AF252" i="3"/>
  <c r="AE252" i="3"/>
  <c r="AV252" i="3" s="1"/>
  <c r="AA252" i="3"/>
  <c r="Z252" i="3"/>
  <c r="Y252" i="3"/>
  <c r="X252" i="3"/>
  <c r="W252" i="3"/>
  <c r="AZ251" i="3"/>
  <c r="AI251" i="3"/>
  <c r="AF251" i="3"/>
  <c r="AE251" i="3"/>
  <c r="AW251" i="3" s="1"/>
  <c r="AA251" i="3"/>
  <c r="Z251" i="3"/>
  <c r="Y251" i="3"/>
  <c r="X251" i="3"/>
  <c r="W251" i="3"/>
  <c r="AZ250" i="3"/>
  <c r="AI250" i="3"/>
  <c r="AF250" i="3"/>
  <c r="AE250" i="3"/>
  <c r="AA250" i="3"/>
  <c r="Z250" i="3"/>
  <c r="Y250" i="3"/>
  <c r="X250" i="3"/>
  <c r="W250" i="3"/>
  <c r="AZ249" i="3"/>
  <c r="AI249" i="3"/>
  <c r="AF249" i="3"/>
  <c r="AA249" i="3"/>
  <c r="Z249" i="3"/>
  <c r="Y249" i="3"/>
  <c r="X249" i="3"/>
  <c r="W249" i="3"/>
  <c r="AC249" i="3" s="1"/>
  <c r="AE249" i="3" s="1"/>
  <c r="AZ248" i="3"/>
  <c r="AI248" i="3"/>
  <c r="AF248" i="3"/>
  <c r="AE248" i="3"/>
  <c r="AW248" i="3" s="1"/>
  <c r="AA248" i="3"/>
  <c r="Z248" i="3"/>
  <c r="Y248" i="3"/>
  <c r="X248" i="3"/>
  <c r="W248" i="3"/>
  <c r="AZ247" i="3"/>
  <c r="AI247" i="3"/>
  <c r="AF247" i="3"/>
  <c r="AE247" i="3"/>
  <c r="AV247" i="3" s="1"/>
  <c r="AA247" i="3"/>
  <c r="Z247" i="3"/>
  <c r="Y247" i="3"/>
  <c r="X247" i="3"/>
  <c r="W247" i="3"/>
  <c r="AZ246" i="3"/>
  <c r="AI246" i="3"/>
  <c r="AF246" i="3"/>
  <c r="AE246" i="3"/>
  <c r="AV246" i="3" s="1"/>
  <c r="AA246" i="3"/>
  <c r="Z246" i="3"/>
  <c r="Y246" i="3"/>
  <c r="X246" i="3"/>
  <c r="W246" i="3"/>
  <c r="AZ245" i="3"/>
  <c r="AI245" i="3"/>
  <c r="AF245" i="3"/>
  <c r="AE245" i="3"/>
  <c r="AW245" i="3" s="1"/>
  <c r="AA245" i="3"/>
  <c r="Z245" i="3"/>
  <c r="Y245" i="3"/>
  <c r="X245" i="3"/>
  <c r="W245" i="3"/>
  <c r="AZ244" i="3"/>
  <c r="AI244" i="3"/>
  <c r="AF244" i="3"/>
  <c r="AE244" i="3"/>
  <c r="AA244" i="3"/>
  <c r="Z244" i="3"/>
  <c r="Y244" i="3"/>
  <c r="X244" i="3"/>
  <c r="W244" i="3"/>
  <c r="AZ243" i="3"/>
  <c r="AI243" i="3"/>
  <c r="AF243" i="3"/>
  <c r="AE243" i="3"/>
  <c r="AV243" i="3" s="1"/>
  <c r="AA243" i="3"/>
  <c r="Z243" i="3"/>
  <c r="Y243" i="3"/>
  <c r="X243" i="3"/>
  <c r="W243" i="3"/>
  <c r="AZ242" i="3"/>
  <c r="AI242" i="3"/>
  <c r="AF242" i="3"/>
  <c r="AE242" i="3"/>
  <c r="AW242" i="3" s="1"/>
  <c r="AA242" i="3"/>
  <c r="Z242" i="3"/>
  <c r="Y242" i="3"/>
  <c r="X242" i="3"/>
  <c r="W242" i="3"/>
  <c r="AZ241" i="3"/>
  <c r="AI241" i="3"/>
  <c r="AF241" i="3"/>
  <c r="AE241" i="3"/>
  <c r="AA241" i="3"/>
  <c r="Z241" i="3"/>
  <c r="Y241" i="3"/>
  <c r="X241" i="3"/>
  <c r="W241" i="3"/>
  <c r="AZ240" i="3"/>
  <c r="AI240" i="3"/>
  <c r="AF240" i="3"/>
  <c r="AE240" i="3"/>
  <c r="AW240" i="3" s="1"/>
  <c r="AA240" i="3"/>
  <c r="Z240" i="3"/>
  <c r="Y240" i="3"/>
  <c r="X240" i="3"/>
  <c r="W240" i="3"/>
  <c r="AZ239" i="3"/>
  <c r="AI239" i="3"/>
  <c r="AF239" i="3"/>
  <c r="AA239" i="3"/>
  <c r="Z239" i="3"/>
  <c r="Y239" i="3"/>
  <c r="X239" i="3"/>
  <c r="W239" i="3"/>
  <c r="AC239" i="3" s="1"/>
  <c r="AE239" i="3" s="1"/>
  <c r="AZ238" i="3"/>
  <c r="AI238" i="3"/>
  <c r="AF238" i="3"/>
  <c r="AE238" i="3"/>
  <c r="AA238" i="3"/>
  <c r="Z238" i="3"/>
  <c r="Y238" i="3"/>
  <c r="X238" i="3"/>
  <c r="W238" i="3"/>
  <c r="AZ237" i="3"/>
  <c r="AI237" i="3"/>
  <c r="AF237" i="3"/>
  <c r="AA237" i="3"/>
  <c r="Z237" i="3"/>
  <c r="Y237" i="3"/>
  <c r="X237" i="3"/>
  <c r="W237" i="3"/>
  <c r="AC237" i="3" s="1"/>
  <c r="AE237" i="3" s="1"/>
  <c r="AZ236" i="3"/>
  <c r="AI236" i="3"/>
  <c r="AF236" i="3"/>
  <c r="AE236" i="3"/>
  <c r="AA236" i="3"/>
  <c r="Z236" i="3"/>
  <c r="Y236" i="3"/>
  <c r="X236" i="3"/>
  <c r="W236" i="3"/>
  <c r="AZ235" i="3"/>
  <c r="AI235" i="3"/>
  <c r="AF235" i="3"/>
  <c r="AE235" i="3"/>
  <c r="AW235" i="3" s="1"/>
  <c r="AA235" i="3"/>
  <c r="Z235" i="3"/>
  <c r="Y235" i="3"/>
  <c r="X235" i="3"/>
  <c r="W235" i="3"/>
  <c r="AZ234" i="3"/>
  <c r="AI234" i="3"/>
  <c r="AF234" i="3"/>
  <c r="AE234" i="3"/>
  <c r="AA234" i="3"/>
  <c r="Z234" i="3"/>
  <c r="Y234" i="3"/>
  <c r="X234" i="3"/>
  <c r="W234" i="3"/>
  <c r="AZ233" i="3"/>
  <c r="AI233" i="3"/>
  <c r="AF233" i="3"/>
  <c r="AE233" i="3"/>
  <c r="AW233" i="3" s="1"/>
  <c r="AA233" i="3"/>
  <c r="Z233" i="3"/>
  <c r="Y233" i="3"/>
  <c r="X233" i="3"/>
  <c r="W233" i="3"/>
  <c r="AZ232" i="3"/>
  <c r="AI232" i="3"/>
  <c r="AF232" i="3"/>
  <c r="AE232" i="3"/>
  <c r="AA232" i="3"/>
  <c r="Z232" i="3"/>
  <c r="Y232" i="3"/>
  <c r="X232" i="3"/>
  <c r="W232" i="3"/>
  <c r="AZ231" i="3"/>
  <c r="AI231" i="3"/>
  <c r="AF231" i="3"/>
  <c r="AA231" i="3"/>
  <c r="Z231" i="3"/>
  <c r="Y231" i="3"/>
  <c r="X231" i="3"/>
  <c r="W231" i="3"/>
  <c r="AC231" i="3" s="1"/>
  <c r="AE231" i="3" s="1"/>
  <c r="AW231" i="3" s="1"/>
  <c r="AZ230" i="3"/>
  <c r="AI230" i="3"/>
  <c r="AF230" i="3"/>
  <c r="AE230" i="3"/>
  <c r="AA230" i="3"/>
  <c r="Z230" i="3"/>
  <c r="Y230" i="3"/>
  <c r="X230" i="3"/>
  <c r="W230" i="3"/>
  <c r="AZ229" i="3"/>
  <c r="AI229" i="3"/>
  <c r="AF229" i="3"/>
  <c r="AE229" i="3"/>
  <c r="AW229" i="3" s="1"/>
  <c r="AA229" i="3"/>
  <c r="Z229" i="3"/>
  <c r="Y229" i="3"/>
  <c r="X229" i="3"/>
  <c r="W229" i="3"/>
  <c r="AZ228" i="3"/>
  <c r="AI228" i="3"/>
  <c r="AF228" i="3"/>
  <c r="AE228" i="3"/>
  <c r="AV228" i="3" s="1"/>
  <c r="AA228" i="3"/>
  <c r="Z228" i="3"/>
  <c r="Y228" i="3"/>
  <c r="X228" i="3"/>
  <c r="W228" i="3"/>
  <c r="AZ227" i="3"/>
  <c r="AI227" i="3"/>
  <c r="AF227" i="3"/>
  <c r="AE227" i="3"/>
  <c r="AA227" i="3"/>
  <c r="Z227" i="3"/>
  <c r="Y227" i="3"/>
  <c r="X227" i="3"/>
  <c r="W227" i="3"/>
  <c r="AZ226" i="3"/>
  <c r="AI226" i="3"/>
  <c r="AF226" i="3"/>
  <c r="AE226" i="3"/>
  <c r="AW226" i="3" s="1"/>
  <c r="AA226" i="3"/>
  <c r="Z226" i="3"/>
  <c r="Y226" i="3"/>
  <c r="X226" i="3"/>
  <c r="W226" i="3"/>
  <c r="AZ225" i="3"/>
  <c r="AI225" i="3"/>
  <c r="AF225" i="3"/>
  <c r="AE225" i="3"/>
  <c r="AA225" i="3"/>
  <c r="Z225" i="3"/>
  <c r="Y225" i="3"/>
  <c r="X225" i="3"/>
  <c r="W225" i="3"/>
  <c r="AZ224" i="3"/>
  <c r="AI224" i="3"/>
  <c r="AF224" i="3"/>
  <c r="AE224" i="3"/>
  <c r="AV224" i="3" s="1"/>
  <c r="AA224" i="3"/>
  <c r="Z224" i="3"/>
  <c r="Y224" i="3"/>
  <c r="X224" i="3"/>
  <c r="W224" i="3"/>
  <c r="AZ223" i="3"/>
  <c r="AI223" i="3"/>
  <c r="AF223" i="3"/>
  <c r="AE223" i="3"/>
  <c r="AW223" i="3" s="1"/>
  <c r="AA223" i="3"/>
  <c r="Z223" i="3"/>
  <c r="Y223" i="3"/>
  <c r="X223" i="3"/>
  <c r="W223" i="3"/>
  <c r="AZ222" i="3"/>
  <c r="AI222" i="3"/>
  <c r="AF222" i="3"/>
  <c r="AA222" i="3"/>
  <c r="Z222" i="3"/>
  <c r="Y222" i="3"/>
  <c r="X222" i="3"/>
  <c r="W222" i="3"/>
  <c r="AC222" i="3" s="1"/>
  <c r="AE222" i="3" s="1"/>
  <c r="AZ221" i="3"/>
  <c r="AI221" i="3"/>
  <c r="AF221" i="3"/>
  <c r="AE221" i="3"/>
  <c r="AW221" i="3" s="1"/>
  <c r="AA221" i="3"/>
  <c r="Z221" i="3"/>
  <c r="Y221" i="3"/>
  <c r="X221" i="3"/>
  <c r="W221" i="3"/>
  <c r="AZ220" i="3"/>
  <c r="AI220" i="3"/>
  <c r="AF220" i="3"/>
  <c r="AE220" i="3"/>
  <c r="AA220" i="3"/>
  <c r="Z220" i="3"/>
  <c r="Y220" i="3"/>
  <c r="X220" i="3"/>
  <c r="W220" i="3"/>
  <c r="AZ219" i="3"/>
  <c r="AI219" i="3"/>
  <c r="AF219" i="3"/>
  <c r="AE219" i="3"/>
  <c r="AW219" i="3" s="1"/>
  <c r="AA219" i="3"/>
  <c r="Z219" i="3"/>
  <c r="Y219" i="3"/>
  <c r="X219" i="3"/>
  <c r="W219" i="3"/>
  <c r="AZ218" i="3"/>
  <c r="AI218" i="3"/>
  <c r="AE218" i="3"/>
  <c r="AW218" i="3" s="1"/>
  <c r="AA218" i="3"/>
  <c r="Z218" i="3"/>
  <c r="Y218" i="3"/>
  <c r="X218" i="3"/>
  <c r="W218" i="3"/>
  <c r="AZ217" i="3"/>
  <c r="AI217" i="3"/>
  <c r="AF217" i="3"/>
  <c r="AE217" i="3"/>
  <c r="AW217" i="3" s="1"/>
  <c r="AA217" i="3"/>
  <c r="Z217" i="3"/>
  <c r="Y217" i="3"/>
  <c r="X217" i="3"/>
  <c r="W217" i="3"/>
  <c r="AZ216" i="3"/>
  <c r="AI216" i="3"/>
  <c r="AF216" i="3"/>
  <c r="AE216" i="3"/>
  <c r="AA216" i="3"/>
  <c r="Z216" i="3"/>
  <c r="Y216" i="3"/>
  <c r="X216" i="3"/>
  <c r="W216" i="3"/>
  <c r="AZ215" i="3"/>
  <c r="AI215" i="3"/>
  <c r="AF215" i="3"/>
  <c r="AE215" i="3"/>
  <c r="AA215" i="3"/>
  <c r="Z215" i="3"/>
  <c r="Y215" i="3"/>
  <c r="X215" i="3"/>
  <c r="W215" i="3"/>
  <c r="AZ214" i="3"/>
  <c r="AI214" i="3"/>
  <c r="AF214" i="3"/>
  <c r="AE214" i="3"/>
  <c r="AW214" i="3" s="1"/>
  <c r="AA214" i="3"/>
  <c r="Z214" i="3"/>
  <c r="Y214" i="3"/>
  <c r="X214" i="3"/>
  <c r="W214" i="3"/>
  <c r="AZ213" i="3"/>
  <c r="AI213" i="3"/>
  <c r="AF213" i="3"/>
  <c r="AE213" i="3"/>
  <c r="AA213" i="3"/>
  <c r="Z213" i="3"/>
  <c r="Y213" i="3"/>
  <c r="X213" i="3"/>
  <c r="W213" i="3"/>
  <c r="AZ212" i="3"/>
  <c r="AI212" i="3"/>
  <c r="AF212" i="3"/>
  <c r="AE212" i="3"/>
  <c r="AV212" i="3" s="1"/>
  <c r="AA212" i="3"/>
  <c r="Z212" i="3"/>
  <c r="Y212" i="3"/>
  <c r="X212" i="3"/>
  <c r="W212" i="3"/>
  <c r="AZ211" i="3"/>
  <c r="AI211" i="3"/>
  <c r="AF211" i="3"/>
  <c r="AE211" i="3"/>
  <c r="AA211" i="3"/>
  <c r="Z211" i="3"/>
  <c r="Y211" i="3"/>
  <c r="X211" i="3"/>
  <c r="W211" i="3"/>
  <c r="AZ210" i="3"/>
  <c r="AI210" i="3"/>
  <c r="AF210" i="3"/>
  <c r="AE210" i="3"/>
  <c r="AW210" i="3" s="1"/>
  <c r="AA210" i="3"/>
  <c r="Z210" i="3"/>
  <c r="Y210" i="3"/>
  <c r="X210" i="3"/>
  <c r="W210" i="3"/>
  <c r="AZ209" i="3"/>
  <c r="AI209" i="3"/>
  <c r="AF209" i="3"/>
  <c r="AE209" i="3"/>
  <c r="AA209" i="3"/>
  <c r="Z209" i="3"/>
  <c r="Y209" i="3"/>
  <c r="X209" i="3"/>
  <c r="W209" i="3"/>
  <c r="AZ208" i="3"/>
  <c r="AI208" i="3"/>
  <c r="AF208" i="3"/>
  <c r="AE208" i="3"/>
  <c r="AW208" i="3" s="1"/>
  <c r="AA208" i="3"/>
  <c r="Z208" i="3"/>
  <c r="Y208" i="3"/>
  <c r="X208" i="3"/>
  <c r="W208" i="3"/>
  <c r="AZ207" i="3"/>
  <c r="AI207" i="3"/>
  <c r="AF207" i="3"/>
  <c r="AE207" i="3"/>
  <c r="AW207" i="3" s="1"/>
  <c r="AA207" i="3"/>
  <c r="Z207" i="3"/>
  <c r="Y207" i="3"/>
  <c r="X207" i="3"/>
  <c r="W207" i="3"/>
  <c r="AZ206" i="3"/>
  <c r="AI206" i="3"/>
  <c r="AF206" i="3"/>
  <c r="AE206" i="3"/>
  <c r="AW206" i="3" s="1"/>
  <c r="AA206" i="3"/>
  <c r="Z206" i="3"/>
  <c r="Y206" i="3"/>
  <c r="X206" i="3"/>
  <c r="W206" i="3"/>
  <c r="AZ205" i="3"/>
  <c r="AI205" i="3"/>
  <c r="AF205" i="3"/>
  <c r="AE205" i="3"/>
  <c r="AW205" i="3" s="1"/>
  <c r="AA205" i="3"/>
  <c r="Z205" i="3"/>
  <c r="Y205" i="3"/>
  <c r="X205" i="3"/>
  <c r="W205" i="3"/>
  <c r="AZ204" i="3"/>
  <c r="AI204" i="3"/>
  <c r="AF204" i="3"/>
  <c r="AE204" i="3"/>
  <c r="AW204" i="3" s="1"/>
  <c r="AA204" i="3"/>
  <c r="Z204" i="3"/>
  <c r="Y204" i="3"/>
  <c r="X204" i="3"/>
  <c r="W204" i="3"/>
  <c r="AZ203" i="3"/>
  <c r="AI203" i="3"/>
  <c r="AF203" i="3"/>
  <c r="AE203" i="3"/>
  <c r="AW203" i="3" s="1"/>
  <c r="AA203" i="3"/>
  <c r="Z203" i="3"/>
  <c r="Y203" i="3"/>
  <c r="X203" i="3"/>
  <c r="W203" i="3"/>
  <c r="AZ202" i="3"/>
  <c r="AI202" i="3"/>
  <c r="AF202" i="3"/>
  <c r="AE202" i="3"/>
  <c r="AA202" i="3"/>
  <c r="Z202" i="3"/>
  <c r="Y202" i="3"/>
  <c r="X202" i="3"/>
  <c r="W202" i="3"/>
  <c r="AZ201" i="3"/>
  <c r="AI201" i="3"/>
  <c r="AF201" i="3"/>
  <c r="AE201" i="3"/>
  <c r="AA201" i="3"/>
  <c r="Z201" i="3"/>
  <c r="Y201" i="3"/>
  <c r="X201" i="3"/>
  <c r="W201" i="3"/>
  <c r="AZ200" i="3"/>
  <c r="AI200" i="3"/>
  <c r="AF200" i="3"/>
  <c r="AE200" i="3"/>
  <c r="AW200" i="3" s="1"/>
  <c r="AA200" i="3"/>
  <c r="Z200" i="3"/>
  <c r="Y200" i="3"/>
  <c r="X200" i="3"/>
  <c r="W200" i="3"/>
  <c r="AZ199" i="3"/>
  <c r="AI199" i="3"/>
  <c r="AF199" i="3"/>
  <c r="AE199" i="3"/>
  <c r="AV199" i="3" s="1"/>
  <c r="AA199" i="3"/>
  <c r="Z199" i="3"/>
  <c r="Y199" i="3"/>
  <c r="X199" i="3"/>
  <c r="W199" i="3"/>
  <c r="AZ198" i="3"/>
  <c r="AI198" i="3"/>
  <c r="AF198" i="3"/>
  <c r="AE198" i="3"/>
  <c r="AA198" i="3"/>
  <c r="Z198" i="3"/>
  <c r="Y198" i="3"/>
  <c r="X198" i="3"/>
  <c r="W198" i="3"/>
  <c r="AZ197" i="3"/>
  <c r="AI197" i="3"/>
  <c r="AF197" i="3"/>
  <c r="AE197" i="3"/>
  <c r="AW197" i="3" s="1"/>
  <c r="AA197" i="3"/>
  <c r="Z197" i="3"/>
  <c r="Y197" i="3"/>
  <c r="X197" i="3"/>
  <c r="W197" i="3"/>
  <c r="AZ196" i="3"/>
  <c r="AI196" i="3"/>
  <c r="AF196" i="3"/>
  <c r="AE196" i="3"/>
  <c r="AA196" i="3"/>
  <c r="Z196" i="3"/>
  <c r="Y196" i="3"/>
  <c r="X196" i="3"/>
  <c r="W196" i="3"/>
  <c r="AZ195" i="3"/>
  <c r="AI195" i="3"/>
  <c r="AF195" i="3"/>
  <c r="AE195" i="3"/>
  <c r="AV195" i="3" s="1"/>
  <c r="AA195" i="3"/>
  <c r="Z195" i="3"/>
  <c r="Y195" i="3"/>
  <c r="X195" i="3"/>
  <c r="W195" i="3"/>
  <c r="AZ194" i="3"/>
  <c r="AI194" i="3"/>
  <c r="AF194" i="3"/>
  <c r="AE194" i="3"/>
  <c r="AA194" i="3"/>
  <c r="Z194" i="3"/>
  <c r="Y194" i="3"/>
  <c r="X194" i="3"/>
  <c r="W194" i="3"/>
  <c r="AZ193" i="3"/>
  <c r="AI193" i="3"/>
  <c r="AF193" i="3"/>
  <c r="AE193" i="3"/>
  <c r="AA193" i="3"/>
  <c r="Z193" i="3"/>
  <c r="Y193" i="3"/>
  <c r="X193" i="3"/>
  <c r="W193" i="3"/>
  <c r="AZ192" i="3"/>
  <c r="AI192" i="3"/>
  <c r="AF192" i="3"/>
  <c r="AE192" i="3"/>
  <c r="AW192" i="3" s="1"/>
  <c r="AA192" i="3"/>
  <c r="Z192" i="3"/>
  <c r="Y192" i="3"/>
  <c r="X192" i="3"/>
  <c r="W192" i="3"/>
  <c r="AZ191" i="3"/>
  <c r="AI191" i="3"/>
  <c r="AF191" i="3"/>
  <c r="AE191" i="3"/>
  <c r="AV191" i="3" s="1"/>
  <c r="AA191" i="3"/>
  <c r="Z191" i="3"/>
  <c r="Y191" i="3"/>
  <c r="X191" i="3"/>
  <c r="W191" i="3"/>
  <c r="AZ190" i="3"/>
  <c r="AI190" i="3"/>
  <c r="AF190" i="3"/>
  <c r="AE190" i="3"/>
  <c r="AA190" i="3"/>
  <c r="Z190" i="3"/>
  <c r="Y190" i="3"/>
  <c r="X190" i="3"/>
  <c r="W190" i="3"/>
  <c r="AZ189" i="3"/>
  <c r="AI189" i="3"/>
  <c r="AF189" i="3"/>
  <c r="AE189" i="3"/>
  <c r="AW189" i="3" s="1"/>
  <c r="AA189" i="3"/>
  <c r="Z189" i="3"/>
  <c r="Y189" i="3"/>
  <c r="X189" i="3"/>
  <c r="W189" i="3"/>
  <c r="AZ188" i="3"/>
  <c r="AI188" i="3"/>
  <c r="AF188" i="3"/>
  <c r="AE188" i="3"/>
  <c r="AW188" i="3" s="1"/>
  <c r="AA188" i="3"/>
  <c r="Z188" i="3"/>
  <c r="Y188" i="3"/>
  <c r="X188" i="3"/>
  <c r="W188" i="3"/>
  <c r="AZ187" i="3"/>
  <c r="AI187" i="3"/>
  <c r="AF187" i="3"/>
  <c r="AE187" i="3"/>
  <c r="AW187" i="3" s="1"/>
  <c r="AA187" i="3"/>
  <c r="Z187" i="3"/>
  <c r="Y187" i="3"/>
  <c r="X187" i="3"/>
  <c r="W187" i="3"/>
  <c r="AZ186" i="3"/>
  <c r="AI186" i="3"/>
  <c r="AF186" i="3"/>
  <c r="AE186" i="3"/>
  <c r="AW186" i="3" s="1"/>
  <c r="AA186" i="3"/>
  <c r="Z186" i="3"/>
  <c r="Y186" i="3"/>
  <c r="X186" i="3"/>
  <c r="W186" i="3"/>
  <c r="AZ185" i="3"/>
  <c r="AI185" i="3"/>
  <c r="AF185" i="3"/>
  <c r="AE185" i="3"/>
  <c r="AA185" i="3"/>
  <c r="Z185" i="3"/>
  <c r="Y185" i="3"/>
  <c r="X185" i="3"/>
  <c r="W185" i="3"/>
  <c r="AZ184" i="3"/>
  <c r="AI184" i="3"/>
  <c r="AF184" i="3"/>
  <c r="AE184" i="3"/>
  <c r="AV184" i="3" s="1"/>
  <c r="AA184" i="3"/>
  <c r="Z184" i="3"/>
  <c r="Y184" i="3"/>
  <c r="X184" i="3"/>
  <c r="W184" i="3"/>
  <c r="AZ183" i="3"/>
  <c r="AI183" i="3"/>
  <c r="AF183" i="3"/>
  <c r="AE183" i="3"/>
  <c r="AW183" i="3" s="1"/>
  <c r="AA183" i="3"/>
  <c r="Z183" i="3"/>
  <c r="Y183" i="3"/>
  <c r="X183" i="3"/>
  <c r="W183" i="3"/>
  <c r="AZ182" i="3"/>
  <c r="AI182" i="3"/>
  <c r="AF182" i="3"/>
  <c r="AA182" i="3"/>
  <c r="Z182" i="3"/>
  <c r="Y182" i="3"/>
  <c r="X182" i="3"/>
  <c r="W182" i="3"/>
  <c r="AC182" i="3" s="1"/>
  <c r="AE182" i="3" s="1"/>
  <c r="AZ181" i="3"/>
  <c r="AI181" i="3"/>
  <c r="AF181" i="3"/>
  <c r="AE181" i="3"/>
  <c r="AW181" i="3" s="1"/>
  <c r="AA181" i="3"/>
  <c r="Z181" i="3"/>
  <c r="Y181" i="3"/>
  <c r="X181" i="3"/>
  <c r="W181" i="3"/>
  <c r="AZ180" i="3"/>
  <c r="AI180" i="3"/>
  <c r="AF180" i="3"/>
  <c r="AE180" i="3"/>
  <c r="AA180" i="3"/>
  <c r="Z180" i="3"/>
  <c r="Y180" i="3"/>
  <c r="X180" i="3"/>
  <c r="W180" i="3"/>
  <c r="AZ179" i="3"/>
  <c r="AI179" i="3"/>
  <c r="AF179" i="3"/>
  <c r="AE179" i="3"/>
  <c r="AW179" i="3" s="1"/>
  <c r="AA179" i="3"/>
  <c r="Z179" i="3"/>
  <c r="Y179" i="3"/>
  <c r="X179" i="3"/>
  <c r="W179" i="3"/>
  <c r="AZ178" i="3"/>
  <c r="AI178" i="3"/>
  <c r="AF178" i="3"/>
  <c r="AE178" i="3"/>
  <c r="AW178" i="3" s="1"/>
  <c r="AA178" i="3"/>
  <c r="Z178" i="3"/>
  <c r="Y178" i="3"/>
  <c r="X178" i="3"/>
  <c r="W178" i="3"/>
  <c r="AZ177" i="3"/>
  <c r="AI177" i="3"/>
  <c r="AF177" i="3"/>
  <c r="AE177" i="3"/>
  <c r="AA177" i="3"/>
  <c r="Z177" i="3"/>
  <c r="Y177" i="3"/>
  <c r="X177" i="3"/>
  <c r="W177" i="3"/>
  <c r="AZ176" i="3"/>
  <c r="AI176" i="3"/>
  <c r="AF176" i="3"/>
  <c r="AE176" i="3"/>
  <c r="AA176" i="3"/>
  <c r="Z176" i="3"/>
  <c r="Y176" i="3"/>
  <c r="X176" i="3"/>
  <c r="W176" i="3"/>
  <c r="AZ175" i="3"/>
  <c r="AI175" i="3"/>
  <c r="AF175" i="3"/>
  <c r="AE175" i="3"/>
  <c r="AW175" i="3" s="1"/>
  <c r="AA175" i="3"/>
  <c r="Z175" i="3"/>
  <c r="Y175" i="3"/>
  <c r="X175" i="3"/>
  <c r="W175" i="3"/>
  <c r="AZ174" i="3"/>
  <c r="AI174" i="3"/>
  <c r="AF174" i="3"/>
  <c r="AE174" i="3"/>
  <c r="AA174" i="3"/>
  <c r="Z174" i="3"/>
  <c r="Y174" i="3"/>
  <c r="X174" i="3"/>
  <c r="W174" i="3"/>
  <c r="AZ173" i="3"/>
  <c r="AI173" i="3"/>
  <c r="AF173" i="3"/>
  <c r="AE173" i="3"/>
  <c r="AW173" i="3" s="1"/>
  <c r="AA173" i="3"/>
  <c r="Z173" i="3"/>
  <c r="Y173" i="3"/>
  <c r="X173" i="3"/>
  <c r="W173" i="3"/>
  <c r="AZ172" i="3"/>
  <c r="AI172" i="3"/>
  <c r="AF172" i="3"/>
  <c r="AE172" i="3"/>
  <c r="AA172" i="3"/>
  <c r="Z172" i="3"/>
  <c r="Y172" i="3"/>
  <c r="X172" i="3"/>
  <c r="W172" i="3"/>
  <c r="AZ171" i="3"/>
  <c r="AI171" i="3"/>
  <c r="AF171" i="3"/>
  <c r="AE171" i="3"/>
  <c r="AA171" i="3"/>
  <c r="Z171" i="3"/>
  <c r="Y171" i="3"/>
  <c r="X171" i="3"/>
  <c r="W171" i="3"/>
  <c r="AZ170" i="3"/>
  <c r="AI170" i="3"/>
  <c r="AF170" i="3"/>
  <c r="AE170" i="3"/>
  <c r="AW170" i="3" s="1"/>
  <c r="AA170" i="3"/>
  <c r="Z170" i="3"/>
  <c r="Y170" i="3"/>
  <c r="X170" i="3"/>
  <c r="W170" i="3"/>
  <c r="AZ169" i="3"/>
  <c r="AI169" i="3"/>
  <c r="AF169" i="3"/>
  <c r="AE169" i="3"/>
  <c r="AW169" i="3" s="1"/>
  <c r="AA169" i="3"/>
  <c r="Z169" i="3"/>
  <c r="Y169" i="3"/>
  <c r="X169" i="3"/>
  <c r="W169" i="3"/>
  <c r="AZ168" i="3"/>
  <c r="AI168" i="3"/>
  <c r="AF168" i="3"/>
  <c r="AE168" i="3"/>
  <c r="AA168" i="3"/>
  <c r="Z168" i="3"/>
  <c r="Y168" i="3"/>
  <c r="X168" i="3"/>
  <c r="W168" i="3"/>
  <c r="AZ167" i="3"/>
  <c r="AI167" i="3"/>
  <c r="AF167" i="3"/>
  <c r="AE167" i="3"/>
  <c r="AA167" i="3"/>
  <c r="Z167" i="3"/>
  <c r="Y167" i="3"/>
  <c r="X167" i="3"/>
  <c r="W167" i="3"/>
  <c r="AZ166" i="3"/>
  <c r="AI166" i="3"/>
  <c r="AF166" i="3"/>
  <c r="AE166" i="3"/>
  <c r="AW166" i="3" s="1"/>
  <c r="AA166" i="3"/>
  <c r="Z166" i="3"/>
  <c r="Y166" i="3"/>
  <c r="X166" i="3"/>
  <c r="W166" i="3"/>
  <c r="AZ165" i="3"/>
  <c r="AI165" i="3"/>
  <c r="AF165" i="3"/>
  <c r="AE165" i="3"/>
  <c r="AW165" i="3" s="1"/>
  <c r="AA165" i="3"/>
  <c r="Z165" i="3"/>
  <c r="Y165" i="3"/>
  <c r="X165" i="3"/>
  <c r="W165" i="3"/>
  <c r="AZ164" i="3"/>
  <c r="AI164" i="3"/>
  <c r="AF164" i="3"/>
  <c r="AE164" i="3"/>
  <c r="AW164" i="3" s="1"/>
  <c r="AA164" i="3"/>
  <c r="Z164" i="3"/>
  <c r="Y164" i="3"/>
  <c r="X164" i="3"/>
  <c r="W164" i="3"/>
  <c r="AZ163" i="3"/>
  <c r="AI163" i="3"/>
  <c r="AF163" i="3"/>
  <c r="AE163" i="3"/>
  <c r="AA163" i="3"/>
  <c r="Z163" i="3"/>
  <c r="Y163" i="3"/>
  <c r="X163" i="3"/>
  <c r="W163" i="3"/>
  <c r="AZ162" i="3"/>
  <c r="AI162" i="3"/>
  <c r="AF162" i="3"/>
  <c r="AE162" i="3"/>
  <c r="AA162" i="3"/>
  <c r="Z162" i="3"/>
  <c r="Y162" i="3"/>
  <c r="X162" i="3"/>
  <c r="W162" i="3"/>
  <c r="AZ161" i="3"/>
  <c r="AI161" i="3"/>
  <c r="AF161" i="3"/>
  <c r="AE161" i="3"/>
  <c r="AW161" i="3" s="1"/>
  <c r="AA161" i="3"/>
  <c r="Z161" i="3"/>
  <c r="Y161" i="3"/>
  <c r="X161" i="3"/>
  <c r="W161" i="3"/>
  <c r="AZ160" i="3"/>
  <c r="AI160" i="3"/>
  <c r="AF160" i="3"/>
  <c r="AE160" i="3"/>
  <c r="AV160" i="3" s="1"/>
  <c r="AA160" i="3"/>
  <c r="Z160" i="3"/>
  <c r="Y160" i="3"/>
  <c r="X160" i="3"/>
  <c r="W160" i="3"/>
  <c r="AZ159" i="3"/>
  <c r="AI159" i="3"/>
  <c r="AF159" i="3"/>
  <c r="AE159" i="3"/>
  <c r="AW159" i="3" s="1"/>
  <c r="AA159" i="3"/>
  <c r="Z159" i="3"/>
  <c r="Y159" i="3"/>
  <c r="X159" i="3"/>
  <c r="W159" i="3"/>
  <c r="AZ158" i="3"/>
  <c r="AI158" i="3"/>
  <c r="AF158" i="3"/>
  <c r="AA158" i="3"/>
  <c r="Z158" i="3"/>
  <c r="Y158" i="3"/>
  <c r="X158" i="3"/>
  <c r="W158" i="3"/>
  <c r="AC158" i="3" s="1"/>
  <c r="AE158" i="3" s="1"/>
  <c r="AZ157" i="3"/>
  <c r="AI157" i="3"/>
  <c r="AF157" i="3"/>
  <c r="AE157" i="3"/>
  <c r="AW157" i="3" s="1"/>
  <c r="AA157" i="3"/>
  <c r="Z157" i="3"/>
  <c r="Y157" i="3"/>
  <c r="X157" i="3"/>
  <c r="W157" i="3"/>
  <c r="AZ156" i="3"/>
  <c r="AI156" i="3"/>
  <c r="AF156" i="3"/>
  <c r="AE156" i="3"/>
  <c r="AA156" i="3"/>
  <c r="Z156" i="3"/>
  <c r="Y156" i="3"/>
  <c r="X156" i="3"/>
  <c r="W156" i="3"/>
  <c r="AZ155" i="3"/>
  <c r="AI155" i="3"/>
  <c r="AF155" i="3"/>
  <c r="AE155" i="3"/>
  <c r="AV155" i="3" s="1"/>
  <c r="AA155" i="3"/>
  <c r="Z155" i="3"/>
  <c r="Y155" i="3"/>
  <c r="X155" i="3"/>
  <c r="W155" i="3"/>
  <c r="AZ154" i="3"/>
  <c r="AI154" i="3"/>
  <c r="AF154" i="3"/>
  <c r="AE154" i="3"/>
  <c r="AW154" i="3" s="1"/>
  <c r="AA154" i="3"/>
  <c r="Z154" i="3"/>
  <c r="Y154" i="3"/>
  <c r="X154" i="3"/>
  <c r="W154" i="3"/>
  <c r="AZ153" i="3"/>
  <c r="AI153" i="3"/>
  <c r="AF153" i="3"/>
  <c r="AE153" i="3"/>
  <c r="AA153" i="3"/>
  <c r="Z153" i="3"/>
  <c r="Y153" i="3"/>
  <c r="X153" i="3"/>
  <c r="W153" i="3"/>
  <c r="AZ152" i="3"/>
  <c r="AI152" i="3"/>
  <c r="AF152" i="3"/>
  <c r="AE152" i="3"/>
  <c r="AA152" i="3"/>
  <c r="Z152" i="3"/>
  <c r="Y152" i="3"/>
  <c r="X152" i="3"/>
  <c r="W152" i="3"/>
  <c r="AZ151" i="3"/>
  <c r="AI151" i="3"/>
  <c r="AF151" i="3"/>
  <c r="AE151" i="3"/>
  <c r="AW151" i="3" s="1"/>
  <c r="AA151" i="3"/>
  <c r="Z151" i="3"/>
  <c r="Y151" i="3"/>
  <c r="X151" i="3"/>
  <c r="W151" i="3"/>
  <c r="AZ150" i="3"/>
  <c r="AI150" i="3"/>
  <c r="AF150" i="3"/>
  <c r="AE150" i="3"/>
  <c r="AA150" i="3"/>
  <c r="Z150" i="3"/>
  <c r="Y150" i="3"/>
  <c r="X150" i="3"/>
  <c r="W150" i="3"/>
  <c r="AZ149" i="3"/>
  <c r="AI149" i="3"/>
  <c r="AF149" i="3"/>
  <c r="AE149" i="3"/>
  <c r="AV149" i="3" s="1"/>
  <c r="AA149" i="3"/>
  <c r="Z149" i="3"/>
  <c r="Y149" i="3"/>
  <c r="X149" i="3"/>
  <c r="W149" i="3"/>
  <c r="AZ148" i="3"/>
  <c r="AI148" i="3"/>
  <c r="AF148" i="3"/>
  <c r="AE148" i="3"/>
  <c r="AA148" i="3"/>
  <c r="Z148" i="3"/>
  <c r="Y148" i="3"/>
  <c r="X148" i="3"/>
  <c r="W148" i="3"/>
  <c r="AZ147" i="3"/>
  <c r="AI147" i="3"/>
  <c r="AF147" i="3"/>
  <c r="AE147" i="3"/>
  <c r="AW147" i="3" s="1"/>
  <c r="AA147" i="3"/>
  <c r="Z147" i="3"/>
  <c r="Y147" i="3"/>
  <c r="X147" i="3"/>
  <c r="W147" i="3"/>
  <c r="AZ146" i="3"/>
  <c r="AI146" i="3"/>
  <c r="AF146" i="3"/>
  <c r="AE146" i="3"/>
  <c r="AW146" i="3" s="1"/>
  <c r="AA146" i="3"/>
  <c r="Z146" i="3"/>
  <c r="Y146" i="3"/>
  <c r="X146" i="3"/>
  <c r="W146" i="3"/>
  <c r="AZ145" i="3"/>
  <c r="AI145" i="3"/>
  <c r="AF145" i="3"/>
  <c r="AE145" i="3"/>
  <c r="AW145" i="3" s="1"/>
  <c r="AA145" i="3"/>
  <c r="Z145" i="3"/>
  <c r="Y145" i="3"/>
  <c r="X145" i="3"/>
  <c r="W145" i="3"/>
  <c r="AZ144" i="3"/>
  <c r="AI144" i="3"/>
  <c r="AF144" i="3"/>
  <c r="AE144" i="3"/>
  <c r="AA144" i="3"/>
  <c r="Z144" i="3"/>
  <c r="Y144" i="3"/>
  <c r="X144" i="3"/>
  <c r="W144" i="3"/>
  <c r="AZ143" i="3"/>
  <c r="AI143" i="3"/>
  <c r="AF143" i="3"/>
  <c r="AE143" i="3"/>
  <c r="AW143" i="3" s="1"/>
  <c r="AA143" i="3"/>
  <c r="Z143" i="3"/>
  <c r="Y143" i="3"/>
  <c r="X143" i="3"/>
  <c r="W143" i="3"/>
  <c r="AZ142" i="3"/>
  <c r="AI142" i="3"/>
  <c r="AF142" i="3"/>
  <c r="AE142" i="3"/>
  <c r="AV142" i="3" s="1"/>
  <c r="AA142" i="3"/>
  <c r="Z142" i="3"/>
  <c r="Y142" i="3"/>
  <c r="X142" i="3"/>
  <c r="W142" i="3"/>
  <c r="AZ141" i="3"/>
  <c r="AI141" i="3"/>
  <c r="AF141" i="3"/>
  <c r="AE141" i="3"/>
  <c r="AA141" i="3"/>
  <c r="Z141" i="3"/>
  <c r="Y141" i="3"/>
  <c r="X141" i="3"/>
  <c r="W141" i="3"/>
  <c r="AZ140" i="3"/>
  <c r="AI140" i="3"/>
  <c r="AF140" i="3"/>
  <c r="AE140" i="3"/>
  <c r="AW140" i="3" s="1"/>
  <c r="AA140" i="3"/>
  <c r="Z140" i="3"/>
  <c r="Y140" i="3"/>
  <c r="X140" i="3"/>
  <c r="W140" i="3"/>
  <c r="AZ139" i="3"/>
  <c r="AI139" i="3"/>
  <c r="AF139" i="3"/>
  <c r="AE139" i="3"/>
  <c r="AW139" i="3" s="1"/>
  <c r="AA139" i="3"/>
  <c r="Z139" i="3"/>
  <c r="Y139" i="3"/>
  <c r="X139" i="3"/>
  <c r="W139" i="3"/>
  <c r="AZ138" i="3"/>
  <c r="AI138" i="3"/>
  <c r="AF138" i="3"/>
  <c r="AE138" i="3"/>
  <c r="AV138" i="3" s="1"/>
  <c r="AA138" i="3"/>
  <c r="Z138" i="3"/>
  <c r="Y138" i="3"/>
  <c r="X138" i="3"/>
  <c r="W138" i="3"/>
  <c r="AZ137" i="3"/>
  <c r="AI137" i="3"/>
  <c r="AF137" i="3"/>
  <c r="AE137" i="3"/>
  <c r="AA137" i="3"/>
  <c r="Z137" i="3"/>
  <c r="Y137" i="3"/>
  <c r="X137" i="3"/>
  <c r="W137" i="3"/>
  <c r="AZ136" i="3"/>
  <c r="AI136" i="3"/>
  <c r="AF136" i="3"/>
  <c r="AE136" i="3"/>
  <c r="AA136" i="3"/>
  <c r="Z136" i="3"/>
  <c r="Y136" i="3"/>
  <c r="X136" i="3"/>
  <c r="W136" i="3"/>
  <c r="AZ135" i="3"/>
  <c r="AI135" i="3"/>
  <c r="AF135" i="3"/>
  <c r="AE135" i="3"/>
  <c r="AV135" i="3" s="1"/>
  <c r="AA135" i="3"/>
  <c r="Z135" i="3"/>
  <c r="Y135" i="3"/>
  <c r="X135" i="3"/>
  <c r="W135" i="3"/>
  <c r="AZ134" i="3"/>
  <c r="AI134" i="3"/>
  <c r="AF134" i="3"/>
  <c r="AE134" i="3"/>
  <c r="AW134" i="3" s="1"/>
  <c r="AA134" i="3"/>
  <c r="Z134" i="3"/>
  <c r="Y134" i="3"/>
  <c r="X134" i="3"/>
  <c r="W134" i="3"/>
  <c r="AZ133" i="3"/>
  <c r="AI133" i="3"/>
  <c r="AF133" i="3"/>
  <c r="AE133" i="3"/>
  <c r="AW133" i="3" s="1"/>
  <c r="AA133" i="3"/>
  <c r="Z133" i="3"/>
  <c r="Y133" i="3"/>
  <c r="X133" i="3"/>
  <c r="W133" i="3"/>
  <c r="AZ132" i="3"/>
  <c r="AI132" i="3"/>
  <c r="AF132" i="3"/>
  <c r="AE132" i="3"/>
  <c r="AW132" i="3" s="1"/>
  <c r="AA132" i="3"/>
  <c r="Z132" i="3"/>
  <c r="Y132" i="3"/>
  <c r="X132" i="3"/>
  <c r="W132" i="3"/>
  <c r="AZ131" i="3"/>
  <c r="AI131" i="3"/>
  <c r="AF131" i="3"/>
  <c r="AE131" i="3"/>
  <c r="AA131" i="3"/>
  <c r="Z131" i="3"/>
  <c r="Y131" i="3"/>
  <c r="X131" i="3"/>
  <c r="W131" i="3"/>
  <c r="AZ130" i="3"/>
  <c r="AI130" i="3"/>
  <c r="AF130" i="3"/>
  <c r="AE130" i="3"/>
  <c r="AW130" i="3" s="1"/>
  <c r="AA130" i="3"/>
  <c r="Z130" i="3"/>
  <c r="Y130" i="3"/>
  <c r="X130" i="3"/>
  <c r="W130" i="3"/>
  <c r="AZ129" i="3"/>
  <c r="AI129" i="3"/>
  <c r="AF129" i="3"/>
  <c r="AE129" i="3"/>
  <c r="AA129" i="3"/>
  <c r="Z129" i="3"/>
  <c r="Y129" i="3"/>
  <c r="X129" i="3"/>
  <c r="W129" i="3"/>
  <c r="AZ128" i="3"/>
  <c r="AI128" i="3"/>
  <c r="AF128" i="3"/>
  <c r="AE128" i="3"/>
  <c r="AA128" i="3"/>
  <c r="Z128" i="3"/>
  <c r="Y128" i="3"/>
  <c r="X128" i="3"/>
  <c r="W128" i="3"/>
  <c r="AZ127" i="3"/>
  <c r="AI127" i="3"/>
  <c r="AF127" i="3"/>
  <c r="AE127" i="3"/>
  <c r="AV127" i="3" s="1"/>
  <c r="AA127" i="3"/>
  <c r="Z127" i="3"/>
  <c r="Y127" i="3"/>
  <c r="X127" i="3"/>
  <c r="W127" i="3"/>
  <c r="AZ126" i="3"/>
  <c r="AI126" i="3"/>
  <c r="AF126" i="3"/>
  <c r="AE126" i="3"/>
  <c r="AA126" i="3"/>
  <c r="Z126" i="3"/>
  <c r="Y126" i="3"/>
  <c r="X126" i="3"/>
  <c r="W126" i="3"/>
  <c r="AZ125" i="3"/>
  <c r="AI125" i="3"/>
  <c r="AF125" i="3"/>
  <c r="AE125" i="3"/>
  <c r="AV125" i="3" s="1"/>
  <c r="AA125" i="3"/>
  <c r="Z125" i="3"/>
  <c r="Y125" i="3"/>
  <c r="X125" i="3"/>
  <c r="W125" i="3"/>
  <c r="AZ124" i="3"/>
  <c r="AI124" i="3"/>
  <c r="AF124" i="3"/>
  <c r="AE124" i="3"/>
  <c r="AA124" i="3"/>
  <c r="Z124" i="3"/>
  <c r="Y124" i="3"/>
  <c r="X124" i="3"/>
  <c r="W124" i="3"/>
  <c r="AZ123" i="3"/>
  <c r="AI123" i="3"/>
  <c r="AF123" i="3"/>
  <c r="AE123" i="3"/>
  <c r="AA123" i="3"/>
  <c r="Z123" i="3"/>
  <c r="Y123" i="3"/>
  <c r="X123" i="3"/>
  <c r="W123" i="3"/>
  <c r="AZ122" i="3"/>
  <c r="AI122" i="3"/>
  <c r="AF122" i="3"/>
  <c r="AE122" i="3"/>
  <c r="AA122" i="3"/>
  <c r="Z122" i="3"/>
  <c r="Y122" i="3"/>
  <c r="X122" i="3"/>
  <c r="W122" i="3"/>
  <c r="AZ121" i="3"/>
  <c r="AI121" i="3"/>
  <c r="AF121" i="3"/>
  <c r="AE121" i="3"/>
  <c r="AW121" i="3" s="1"/>
  <c r="AA121" i="3"/>
  <c r="Z121" i="3"/>
  <c r="Y121" i="3"/>
  <c r="X121" i="3"/>
  <c r="W121" i="3"/>
  <c r="AZ120" i="3"/>
  <c r="AI120" i="3"/>
  <c r="AF120" i="3"/>
  <c r="AE120" i="3"/>
  <c r="AA120" i="3"/>
  <c r="Z120" i="3"/>
  <c r="Y120" i="3"/>
  <c r="X120" i="3"/>
  <c r="W120" i="3"/>
  <c r="AZ119" i="3"/>
  <c r="AI119" i="3"/>
  <c r="AF119" i="3"/>
  <c r="AE119" i="3"/>
  <c r="AW119" i="3" s="1"/>
  <c r="AA119" i="3"/>
  <c r="Z119" i="3"/>
  <c r="Y119" i="3"/>
  <c r="X119" i="3"/>
  <c r="W119" i="3"/>
  <c r="AZ118" i="3"/>
  <c r="AI118" i="3"/>
  <c r="AF118" i="3"/>
  <c r="AE118" i="3"/>
  <c r="AA118" i="3"/>
  <c r="Z118" i="3"/>
  <c r="Y118" i="3"/>
  <c r="X118" i="3"/>
  <c r="W118" i="3"/>
  <c r="AZ117" i="3"/>
  <c r="AI117" i="3"/>
  <c r="AF117" i="3"/>
  <c r="AE117" i="3"/>
  <c r="AV117" i="3" s="1"/>
  <c r="AA117" i="3"/>
  <c r="Z117" i="3"/>
  <c r="Y117" i="3"/>
  <c r="X117" i="3"/>
  <c r="W117" i="3"/>
  <c r="AZ116" i="3"/>
  <c r="AI116" i="3"/>
  <c r="AE116" i="3"/>
  <c r="AV116" i="3" s="1"/>
  <c r="AA116" i="3"/>
  <c r="Z116" i="3"/>
  <c r="Y116" i="3"/>
  <c r="X116" i="3"/>
  <c r="W116" i="3"/>
  <c r="AZ115" i="3"/>
  <c r="AI115" i="3"/>
  <c r="AF115" i="3"/>
  <c r="AE115" i="3"/>
  <c r="AW115" i="3" s="1"/>
  <c r="AA115" i="3"/>
  <c r="Z115" i="3"/>
  <c r="Y115" i="3"/>
  <c r="X115" i="3"/>
  <c r="W115" i="3"/>
  <c r="AZ114" i="3"/>
  <c r="AI114" i="3"/>
  <c r="AF114" i="3"/>
  <c r="AE114" i="3"/>
  <c r="AW114" i="3" s="1"/>
  <c r="AA114" i="3"/>
  <c r="Z114" i="3"/>
  <c r="Y114" i="3"/>
  <c r="X114" i="3"/>
  <c r="W114" i="3"/>
  <c r="AZ113" i="3"/>
  <c r="AI113" i="3"/>
  <c r="AF113" i="3"/>
  <c r="AE113" i="3"/>
  <c r="AW113" i="3" s="1"/>
  <c r="AA113" i="3"/>
  <c r="Z113" i="3"/>
  <c r="Y113" i="3"/>
  <c r="X113" i="3"/>
  <c r="W113" i="3"/>
  <c r="AZ112" i="3"/>
  <c r="AI112" i="3"/>
  <c r="AF112" i="3"/>
  <c r="AE112" i="3"/>
  <c r="AW112" i="3" s="1"/>
  <c r="AA112" i="3"/>
  <c r="Z112" i="3"/>
  <c r="Y112" i="3"/>
  <c r="X112" i="3"/>
  <c r="W112" i="3"/>
  <c r="AZ111" i="3"/>
  <c r="AI111" i="3"/>
  <c r="AF111" i="3"/>
  <c r="AE111" i="3"/>
  <c r="AA111" i="3"/>
  <c r="Z111" i="3"/>
  <c r="Y111" i="3"/>
  <c r="X111" i="3"/>
  <c r="W111" i="3"/>
  <c r="AZ110" i="3"/>
  <c r="AI110" i="3"/>
  <c r="AF110" i="3"/>
  <c r="AE110" i="3"/>
  <c r="AA110" i="3"/>
  <c r="Z110" i="3"/>
  <c r="Y110" i="3"/>
  <c r="X110" i="3"/>
  <c r="W110" i="3"/>
  <c r="AZ109" i="3"/>
  <c r="AI109" i="3"/>
  <c r="AF109" i="3"/>
  <c r="AE109" i="3"/>
  <c r="AA109" i="3"/>
  <c r="Z109" i="3"/>
  <c r="Y109" i="3"/>
  <c r="X109" i="3"/>
  <c r="W109" i="3"/>
  <c r="AZ108" i="3"/>
  <c r="AI108" i="3"/>
  <c r="AF108" i="3"/>
  <c r="AE108" i="3"/>
  <c r="AV108" i="3" s="1"/>
  <c r="AA108" i="3"/>
  <c r="Z108" i="3"/>
  <c r="Y108" i="3"/>
  <c r="X108" i="3"/>
  <c r="W108" i="3"/>
  <c r="AZ107" i="3"/>
  <c r="AI107" i="3"/>
  <c r="AF107" i="3"/>
  <c r="AE107" i="3"/>
  <c r="AV107" i="3" s="1"/>
  <c r="AA107" i="3"/>
  <c r="Z107" i="3"/>
  <c r="Y107" i="3"/>
  <c r="X107" i="3"/>
  <c r="W107" i="3"/>
  <c r="AZ106" i="3"/>
  <c r="AI106" i="3"/>
  <c r="AF106" i="3"/>
  <c r="AE106" i="3"/>
  <c r="AA106" i="3"/>
  <c r="Z106" i="3"/>
  <c r="Y106" i="3"/>
  <c r="X106" i="3"/>
  <c r="W106" i="3"/>
  <c r="AZ105" i="3"/>
  <c r="AI105" i="3"/>
  <c r="AF105" i="3"/>
  <c r="AE105" i="3"/>
  <c r="AA105" i="3"/>
  <c r="Z105" i="3"/>
  <c r="Y105" i="3"/>
  <c r="X105" i="3"/>
  <c r="W105" i="3"/>
  <c r="AZ104" i="3"/>
  <c r="AI104" i="3"/>
  <c r="AF104" i="3"/>
  <c r="AE104" i="3"/>
  <c r="AW104" i="3" s="1"/>
  <c r="AA104" i="3"/>
  <c r="Z104" i="3"/>
  <c r="Y104" i="3"/>
  <c r="X104" i="3"/>
  <c r="W104" i="3"/>
  <c r="AZ103" i="3"/>
  <c r="AI103" i="3"/>
  <c r="AF103" i="3"/>
  <c r="AE103" i="3"/>
  <c r="AW103" i="3" s="1"/>
  <c r="AA103" i="3"/>
  <c r="Z103" i="3"/>
  <c r="Y103" i="3"/>
  <c r="X103" i="3"/>
  <c r="W103" i="3"/>
  <c r="AZ102" i="3"/>
  <c r="AI102" i="3"/>
  <c r="AF102" i="3"/>
  <c r="AE102" i="3"/>
  <c r="AA102" i="3"/>
  <c r="Z102" i="3"/>
  <c r="Y102" i="3"/>
  <c r="X102" i="3"/>
  <c r="W102" i="3"/>
  <c r="AZ101" i="3"/>
  <c r="AI101" i="3"/>
  <c r="AF101" i="3"/>
  <c r="AE101" i="3"/>
  <c r="AA101" i="3"/>
  <c r="Z101" i="3"/>
  <c r="Y101" i="3"/>
  <c r="X101" i="3"/>
  <c r="W101" i="3"/>
  <c r="AZ100" i="3"/>
  <c r="AI100" i="3"/>
  <c r="AF100" i="3"/>
  <c r="AE100" i="3"/>
  <c r="AW100" i="3" s="1"/>
  <c r="AA100" i="3"/>
  <c r="Z100" i="3"/>
  <c r="Y100" i="3"/>
  <c r="X100" i="3"/>
  <c r="W100" i="3"/>
  <c r="AZ99" i="3"/>
  <c r="AI99" i="3"/>
  <c r="AF99" i="3"/>
  <c r="AE99" i="3"/>
  <c r="AV99" i="3" s="1"/>
  <c r="AA99" i="3"/>
  <c r="Z99" i="3"/>
  <c r="Y99" i="3"/>
  <c r="X99" i="3"/>
  <c r="W99" i="3"/>
  <c r="AZ98" i="3"/>
  <c r="AI98" i="3"/>
  <c r="AF98" i="3"/>
  <c r="AE98" i="3"/>
  <c r="AW98" i="3" s="1"/>
  <c r="AA98" i="3"/>
  <c r="Z98" i="3"/>
  <c r="Y98" i="3"/>
  <c r="X98" i="3"/>
  <c r="W98" i="3"/>
  <c r="AZ97" i="3"/>
  <c r="AI97" i="3"/>
  <c r="AF97" i="3"/>
  <c r="AE97" i="3"/>
  <c r="AA97" i="3"/>
  <c r="Z97" i="3"/>
  <c r="Y97" i="3"/>
  <c r="X97" i="3"/>
  <c r="W97" i="3"/>
  <c r="AZ96" i="3"/>
  <c r="AI96" i="3"/>
  <c r="AF96" i="3"/>
  <c r="AE96" i="3"/>
  <c r="AA96" i="3"/>
  <c r="Z96" i="3"/>
  <c r="Y96" i="3"/>
  <c r="X96" i="3"/>
  <c r="W96" i="3"/>
  <c r="AZ95" i="3"/>
  <c r="AI95" i="3"/>
  <c r="AF95" i="3"/>
  <c r="AE95" i="3"/>
  <c r="AW95" i="3" s="1"/>
  <c r="AA95" i="3"/>
  <c r="Z95" i="3"/>
  <c r="Y95" i="3"/>
  <c r="X95" i="3"/>
  <c r="W95" i="3"/>
  <c r="AZ94" i="3"/>
  <c r="AI94" i="3"/>
  <c r="AF94" i="3"/>
  <c r="AE94" i="3"/>
  <c r="AA94" i="3"/>
  <c r="Z94" i="3"/>
  <c r="Y94" i="3"/>
  <c r="X94" i="3"/>
  <c r="W94" i="3"/>
  <c r="AZ93" i="3"/>
  <c r="AI93" i="3"/>
  <c r="AF93" i="3"/>
  <c r="AE93" i="3"/>
  <c r="AW93" i="3" s="1"/>
  <c r="AA93" i="3"/>
  <c r="Z93" i="3"/>
  <c r="Y93" i="3"/>
  <c r="X93" i="3"/>
  <c r="W93" i="3"/>
  <c r="AZ92" i="3"/>
  <c r="AI92" i="3"/>
  <c r="AF92" i="3"/>
  <c r="AE92" i="3"/>
  <c r="AW92" i="3" s="1"/>
  <c r="AA92" i="3"/>
  <c r="Z92" i="3"/>
  <c r="Y92" i="3"/>
  <c r="X92" i="3"/>
  <c r="W92" i="3"/>
  <c r="AZ91" i="3"/>
  <c r="AI91" i="3"/>
  <c r="AF91" i="3"/>
  <c r="AE91" i="3"/>
  <c r="AA91" i="3"/>
  <c r="Z91" i="3"/>
  <c r="Y91" i="3"/>
  <c r="X91" i="3"/>
  <c r="W91" i="3"/>
  <c r="AZ90" i="3"/>
  <c r="AI90" i="3"/>
  <c r="AF90" i="3"/>
  <c r="AE90" i="3"/>
  <c r="AA90" i="3"/>
  <c r="Z90" i="3"/>
  <c r="Y90" i="3"/>
  <c r="X90" i="3"/>
  <c r="W90" i="3"/>
  <c r="AZ89" i="3"/>
  <c r="AI89" i="3"/>
  <c r="AF89" i="3"/>
  <c r="AE89" i="3"/>
  <c r="AA89" i="3"/>
  <c r="Z89" i="3"/>
  <c r="Y89" i="3"/>
  <c r="X89" i="3"/>
  <c r="W89" i="3"/>
  <c r="AZ88" i="3"/>
  <c r="AI88" i="3"/>
  <c r="AF88" i="3"/>
  <c r="AE88" i="3"/>
  <c r="AA88" i="3"/>
  <c r="Z88" i="3"/>
  <c r="Y88" i="3"/>
  <c r="X88" i="3"/>
  <c r="W88" i="3"/>
  <c r="AZ87" i="3"/>
  <c r="AI87" i="3"/>
  <c r="AF87" i="3"/>
  <c r="AE87" i="3"/>
  <c r="AW87" i="3" s="1"/>
  <c r="AA87" i="3"/>
  <c r="Z87" i="3"/>
  <c r="Y87" i="3"/>
  <c r="X87" i="3"/>
  <c r="W87" i="3"/>
  <c r="AZ86" i="3"/>
  <c r="AI86" i="3"/>
  <c r="AF86" i="3"/>
  <c r="AE86" i="3"/>
  <c r="AA86" i="3"/>
  <c r="Z86" i="3"/>
  <c r="Y86" i="3"/>
  <c r="X86" i="3"/>
  <c r="W86" i="3"/>
  <c r="AZ85" i="3"/>
  <c r="AI85" i="3"/>
  <c r="AF85" i="3"/>
  <c r="AE85" i="3"/>
  <c r="AW85" i="3" s="1"/>
  <c r="AA85" i="3"/>
  <c r="Z85" i="3"/>
  <c r="Y85" i="3"/>
  <c r="X85" i="3"/>
  <c r="W85" i="3"/>
  <c r="AZ84" i="3"/>
  <c r="AI84" i="3"/>
  <c r="AF84" i="3"/>
  <c r="AE84" i="3"/>
  <c r="AW84" i="3" s="1"/>
  <c r="AA84" i="3"/>
  <c r="Z84" i="3"/>
  <c r="Y84" i="3"/>
  <c r="X84" i="3"/>
  <c r="W84" i="3"/>
  <c r="AZ83" i="3"/>
  <c r="AI83" i="3"/>
  <c r="AF83" i="3"/>
  <c r="AE83" i="3"/>
  <c r="AW83" i="3" s="1"/>
  <c r="AA83" i="3"/>
  <c r="Z83" i="3"/>
  <c r="Y83" i="3"/>
  <c r="X83" i="3"/>
  <c r="W83" i="3"/>
  <c r="AZ82" i="3"/>
  <c r="AI82" i="3"/>
  <c r="AF82" i="3"/>
  <c r="AE82" i="3"/>
  <c r="AA82" i="3"/>
  <c r="Z82" i="3"/>
  <c r="Y82" i="3"/>
  <c r="X82" i="3"/>
  <c r="W82" i="3"/>
  <c r="AZ81" i="3"/>
  <c r="AI81" i="3"/>
  <c r="AF81" i="3"/>
  <c r="AE81" i="3"/>
  <c r="AW81" i="3" s="1"/>
  <c r="AA81" i="3"/>
  <c r="Z81" i="3"/>
  <c r="Y81" i="3"/>
  <c r="X81" i="3"/>
  <c r="W81" i="3"/>
  <c r="AZ80" i="3"/>
  <c r="AI80" i="3"/>
  <c r="AF80" i="3"/>
  <c r="AE80" i="3"/>
  <c r="AW80" i="3" s="1"/>
  <c r="AA80" i="3"/>
  <c r="Z80" i="3"/>
  <c r="Y80" i="3"/>
  <c r="X80" i="3"/>
  <c r="W80" i="3"/>
  <c r="AZ79" i="3"/>
  <c r="AI79" i="3"/>
  <c r="AF79" i="3"/>
  <c r="AE79" i="3"/>
  <c r="AV79" i="3" s="1"/>
  <c r="AA79" i="3"/>
  <c r="Z79" i="3"/>
  <c r="Y79" i="3"/>
  <c r="X79" i="3"/>
  <c r="W79" i="3"/>
  <c r="AZ78" i="3"/>
  <c r="AI78" i="3"/>
  <c r="AF78" i="3"/>
  <c r="AE78" i="3"/>
  <c r="AA78" i="3"/>
  <c r="Z78" i="3"/>
  <c r="Y78" i="3"/>
  <c r="X78" i="3"/>
  <c r="W78" i="3"/>
  <c r="AZ77" i="3"/>
  <c r="AI77" i="3"/>
  <c r="AF77" i="3"/>
  <c r="AE77" i="3"/>
  <c r="AW77" i="3" s="1"/>
  <c r="AA77" i="3"/>
  <c r="Z77" i="3"/>
  <c r="Y77" i="3"/>
  <c r="X77" i="3"/>
  <c r="W77" i="3"/>
  <c r="AZ76" i="3"/>
  <c r="AI76" i="3"/>
  <c r="AF76" i="3"/>
  <c r="AE76" i="3"/>
  <c r="AA76" i="3"/>
  <c r="Z76" i="3"/>
  <c r="Y76" i="3"/>
  <c r="X76" i="3"/>
  <c r="W76" i="3"/>
  <c r="AZ75" i="3"/>
  <c r="AI75" i="3"/>
  <c r="AF75" i="3"/>
  <c r="AE75" i="3"/>
  <c r="AW75" i="3" s="1"/>
  <c r="AA75" i="3"/>
  <c r="Z75" i="3"/>
  <c r="Y75" i="3"/>
  <c r="X75" i="3"/>
  <c r="W75" i="3"/>
  <c r="AZ74" i="3"/>
  <c r="AI74" i="3"/>
  <c r="AF74" i="3"/>
  <c r="AE74" i="3"/>
  <c r="AA74" i="3"/>
  <c r="Z74" i="3"/>
  <c r="Y74" i="3"/>
  <c r="X74" i="3"/>
  <c r="W74" i="3"/>
  <c r="AZ73" i="3"/>
  <c r="AI73" i="3"/>
  <c r="AF73" i="3"/>
  <c r="AE73" i="3"/>
  <c r="AW73" i="3" s="1"/>
  <c r="AA73" i="3"/>
  <c r="Z73" i="3"/>
  <c r="Y73" i="3"/>
  <c r="X73" i="3"/>
  <c r="W73" i="3"/>
  <c r="AZ72" i="3"/>
  <c r="AI72" i="3"/>
  <c r="AF72" i="3"/>
  <c r="AE72" i="3"/>
  <c r="AW72" i="3" s="1"/>
  <c r="AA72" i="3"/>
  <c r="Z72" i="3"/>
  <c r="Y72" i="3"/>
  <c r="X72" i="3"/>
  <c r="W72" i="3"/>
  <c r="AZ71" i="3"/>
  <c r="AI71" i="3"/>
  <c r="AF71" i="3"/>
  <c r="AE71" i="3"/>
  <c r="AV71" i="3" s="1"/>
  <c r="AA71" i="3"/>
  <c r="Z71" i="3"/>
  <c r="Y71" i="3"/>
  <c r="X71" i="3"/>
  <c r="W71" i="3"/>
  <c r="AZ70" i="3"/>
  <c r="AI70" i="3"/>
  <c r="AF70" i="3"/>
  <c r="AE70" i="3"/>
  <c r="AV70" i="3" s="1"/>
  <c r="AA70" i="3"/>
  <c r="Z70" i="3"/>
  <c r="Y70" i="3"/>
  <c r="X70" i="3"/>
  <c r="W70" i="3"/>
  <c r="AZ69" i="3"/>
  <c r="AI69" i="3"/>
  <c r="AF69" i="3"/>
  <c r="AE69" i="3"/>
  <c r="AA69" i="3"/>
  <c r="Z69" i="3"/>
  <c r="Y69" i="3"/>
  <c r="X69" i="3"/>
  <c r="W69" i="3"/>
  <c r="AZ68" i="3"/>
  <c r="AI68" i="3"/>
  <c r="AF68" i="3"/>
  <c r="AE68" i="3"/>
  <c r="AA68" i="3"/>
  <c r="Z68" i="3"/>
  <c r="Y68" i="3"/>
  <c r="X68" i="3"/>
  <c r="W68" i="3"/>
  <c r="AZ67" i="3"/>
  <c r="AI67" i="3"/>
  <c r="AF67" i="3"/>
  <c r="AE67" i="3"/>
  <c r="AW67" i="3" s="1"/>
  <c r="AA67" i="3"/>
  <c r="Z67" i="3"/>
  <c r="Y67" i="3"/>
  <c r="X67" i="3"/>
  <c r="W67" i="3"/>
  <c r="AZ66" i="3"/>
  <c r="AI66" i="3"/>
  <c r="AF66" i="3"/>
  <c r="AA66" i="3"/>
  <c r="Z66" i="3"/>
  <c r="Y66" i="3"/>
  <c r="X66" i="3"/>
  <c r="W66" i="3"/>
  <c r="AC66" i="3" s="1"/>
  <c r="AE66" i="3" s="1"/>
  <c r="AZ65" i="3"/>
  <c r="AI65" i="3"/>
  <c r="AF65" i="3"/>
  <c r="AE65" i="3"/>
  <c r="AW65" i="3" s="1"/>
  <c r="AA65" i="3"/>
  <c r="Z65" i="3"/>
  <c r="Y65" i="3"/>
  <c r="X65" i="3"/>
  <c r="W65" i="3"/>
  <c r="AZ64" i="3"/>
  <c r="AI64" i="3"/>
  <c r="AF64" i="3"/>
  <c r="AE64" i="3"/>
  <c r="AV64" i="3" s="1"/>
  <c r="AA64" i="3"/>
  <c r="Z64" i="3"/>
  <c r="Y64" i="3"/>
  <c r="X64" i="3"/>
  <c r="W64" i="3"/>
  <c r="AZ63" i="3"/>
  <c r="AI63" i="3"/>
  <c r="AF63" i="3"/>
  <c r="AE63" i="3"/>
  <c r="AW63" i="3" s="1"/>
  <c r="AA63" i="3"/>
  <c r="Z63" i="3"/>
  <c r="Y63" i="3"/>
  <c r="X63" i="3"/>
  <c r="W63" i="3"/>
  <c r="AZ62" i="3"/>
  <c r="AI62" i="3"/>
  <c r="AF62" i="3"/>
  <c r="AE62" i="3"/>
  <c r="AW62" i="3" s="1"/>
  <c r="AA62" i="3"/>
  <c r="Z62" i="3"/>
  <c r="Y62" i="3"/>
  <c r="X62" i="3"/>
  <c r="W62" i="3"/>
  <c r="AZ61" i="3"/>
  <c r="AI61" i="3"/>
  <c r="AF61" i="3"/>
  <c r="AE61" i="3"/>
  <c r="AW61" i="3" s="1"/>
  <c r="AA61" i="3"/>
  <c r="Z61" i="3"/>
  <c r="Y61" i="3"/>
  <c r="X61" i="3"/>
  <c r="W61" i="3"/>
  <c r="AZ60" i="3"/>
  <c r="AI60" i="3"/>
  <c r="AF60" i="3"/>
  <c r="AE60" i="3"/>
  <c r="AW60" i="3" s="1"/>
  <c r="AA60" i="3"/>
  <c r="Z60" i="3"/>
  <c r="Y60" i="3"/>
  <c r="X60" i="3"/>
  <c r="W60" i="3"/>
  <c r="AZ59" i="3"/>
  <c r="AI59" i="3"/>
  <c r="AF59" i="3"/>
  <c r="AE59" i="3"/>
  <c r="AA59" i="3"/>
  <c r="Z59" i="3"/>
  <c r="Y59" i="3"/>
  <c r="X59" i="3"/>
  <c r="W59" i="3"/>
  <c r="AZ58" i="3"/>
  <c r="AI58" i="3"/>
  <c r="AF58" i="3"/>
  <c r="AE58" i="3"/>
  <c r="AW58" i="3" s="1"/>
  <c r="AA58" i="3"/>
  <c r="Z58" i="3"/>
  <c r="Y58" i="3"/>
  <c r="X58" i="3"/>
  <c r="W58" i="3"/>
  <c r="AZ57" i="3"/>
  <c r="AI57" i="3"/>
  <c r="AF57" i="3"/>
  <c r="AE57" i="3"/>
  <c r="AA57" i="3"/>
  <c r="Z57" i="3"/>
  <c r="Y57" i="3"/>
  <c r="X57" i="3"/>
  <c r="W57" i="3"/>
  <c r="AZ56" i="3"/>
  <c r="AI56" i="3"/>
  <c r="AF56" i="3"/>
  <c r="AE56" i="3"/>
  <c r="AW56" i="3" s="1"/>
  <c r="AA56" i="3"/>
  <c r="Z56" i="3"/>
  <c r="Y56" i="3"/>
  <c r="X56" i="3"/>
  <c r="W56" i="3"/>
  <c r="AZ55" i="3"/>
  <c r="AI55" i="3"/>
  <c r="AF55" i="3"/>
  <c r="AE55" i="3"/>
  <c r="AW55" i="3" s="1"/>
  <c r="AA55" i="3"/>
  <c r="Z55" i="3"/>
  <c r="Y55" i="3"/>
  <c r="X55" i="3"/>
  <c r="W55" i="3"/>
  <c r="AZ54" i="3"/>
  <c r="AI54" i="3"/>
  <c r="AF54" i="3"/>
  <c r="AE54" i="3"/>
  <c r="AV54" i="3" s="1"/>
  <c r="AA54" i="3"/>
  <c r="Z54" i="3"/>
  <c r="Y54" i="3"/>
  <c r="X54" i="3"/>
  <c r="W54" i="3"/>
  <c r="AZ53" i="3"/>
  <c r="AI53" i="3"/>
  <c r="AF53" i="3"/>
  <c r="AE53" i="3"/>
  <c r="AW53" i="3" s="1"/>
  <c r="AA53" i="3"/>
  <c r="Z53" i="3"/>
  <c r="Y53" i="3"/>
  <c r="X53" i="3"/>
  <c r="W53" i="3"/>
  <c r="AZ52" i="3"/>
  <c r="AI52" i="3"/>
  <c r="AF52" i="3"/>
  <c r="AE52" i="3"/>
  <c r="AW52" i="3" s="1"/>
  <c r="AA52" i="3"/>
  <c r="Z52" i="3"/>
  <c r="Y52" i="3"/>
  <c r="X52" i="3"/>
  <c r="W52" i="3"/>
  <c r="AZ51" i="3"/>
  <c r="AI51" i="3"/>
  <c r="AF51" i="3"/>
  <c r="AE51" i="3"/>
  <c r="AV51" i="3" s="1"/>
  <c r="AA51" i="3"/>
  <c r="Z51" i="3"/>
  <c r="Y51" i="3"/>
  <c r="X51" i="3"/>
  <c r="W51" i="3"/>
  <c r="AZ50" i="3"/>
  <c r="AI50" i="3"/>
  <c r="AF50" i="3"/>
  <c r="AE50" i="3"/>
  <c r="AW50" i="3" s="1"/>
  <c r="AA50" i="3"/>
  <c r="Z50" i="3"/>
  <c r="Y50" i="3"/>
  <c r="X50" i="3"/>
  <c r="W50" i="3"/>
  <c r="AZ49" i="3"/>
  <c r="AI49" i="3"/>
  <c r="AF49" i="3"/>
  <c r="AE49" i="3"/>
  <c r="AW49" i="3" s="1"/>
  <c r="AA49" i="3"/>
  <c r="Z49" i="3"/>
  <c r="Y49" i="3"/>
  <c r="X49" i="3"/>
  <c r="W49" i="3"/>
  <c r="AZ48" i="3"/>
  <c r="AI48" i="3"/>
  <c r="AF48" i="3"/>
  <c r="AE48" i="3"/>
  <c r="AA48" i="3"/>
  <c r="Z48" i="3"/>
  <c r="Y48" i="3"/>
  <c r="X48" i="3"/>
  <c r="W48" i="3"/>
  <c r="AZ47" i="3"/>
  <c r="AI47" i="3"/>
  <c r="AF47" i="3"/>
  <c r="AE47" i="3"/>
  <c r="AW47" i="3" s="1"/>
  <c r="AA47" i="3"/>
  <c r="Z47" i="3"/>
  <c r="Y47" i="3"/>
  <c r="X47" i="3"/>
  <c r="W47" i="3"/>
  <c r="AZ46" i="3"/>
  <c r="AI46" i="3"/>
  <c r="AF46" i="3"/>
  <c r="AE46" i="3"/>
  <c r="AA46" i="3"/>
  <c r="Z46" i="3"/>
  <c r="Y46" i="3"/>
  <c r="X46" i="3"/>
  <c r="W46" i="3"/>
  <c r="AZ45" i="3"/>
  <c r="AI45" i="3"/>
  <c r="AF45" i="3"/>
  <c r="AE45" i="3"/>
  <c r="AA45" i="3"/>
  <c r="Z45" i="3"/>
  <c r="Y45" i="3"/>
  <c r="X45" i="3"/>
  <c r="W45" i="3"/>
  <c r="AZ44" i="3"/>
  <c r="AI44" i="3"/>
  <c r="AF44" i="3"/>
  <c r="AE44" i="3"/>
  <c r="AW44" i="3" s="1"/>
  <c r="AA44" i="3"/>
  <c r="Z44" i="3"/>
  <c r="Y44" i="3"/>
  <c r="X44" i="3"/>
  <c r="W44" i="3"/>
  <c r="AZ43" i="3"/>
  <c r="AI43" i="3"/>
  <c r="AF43" i="3"/>
  <c r="AE43" i="3"/>
  <c r="AW43" i="3" s="1"/>
  <c r="AA43" i="3"/>
  <c r="Z43" i="3"/>
  <c r="Y43" i="3"/>
  <c r="X43" i="3"/>
  <c r="W43" i="3"/>
  <c r="AZ42" i="3"/>
  <c r="AI42" i="3"/>
  <c r="AF42" i="3"/>
  <c r="AE42" i="3"/>
  <c r="AW42" i="3" s="1"/>
  <c r="AA42" i="3"/>
  <c r="Z42" i="3"/>
  <c r="Y42" i="3"/>
  <c r="X42" i="3"/>
  <c r="W42" i="3"/>
  <c r="AZ41" i="3"/>
  <c r="AI41" i="3"/>
  <c r="AF41" i="3"/>
  <c r="AE41" i="3"/>
  <c r="AW41" i="3" s="1"/>
  <c r="AA41" i="3"/>
  <c r="Z41" i="3"/>
  <c r="Y41" i="3"/>
  <c r="X41" i="3"/>
  <c r="W41" i="3"/>
  <c r="AZ40" i="3"/>
  <c r="AI40" i="3"/>
  <c r="AF40" i="3"/>
  <c r="AE40" i="3"/>
  <c r="AV40" i="3" s="1"/>
  <c r="AA40" i="3"/>
  <c r="Z40" i="3"/>
  <c r="Y40" i="3"/>
  <c r="X40" i="3"/>
  <c r="W40" i="3"/>
  <c r="AZ39" i="3"/>
  <c r="AI39" i="3"/>
  <c r="AF39" i="3"/>
  <c r="AE39" i="3"/>
  <c r="AW39" i="3" s="1"/>
  <c r="AA39" i="3"/>
  <c r="Z39" i="3"/>
  <c r="Y39" i="3"/>
  <c r="X39" i="3"/>
  <c r="W39" i="3"/>
  <c r="AZ38" i="3"/>
  <c r="AI38" i="3"/>
  <c r="AE38" i="3"/>
  <c r="AV38" i="3" s="1"/>
  <c r="AA38" i="3"/>
  <c r="Z38" i="3"/>
  <c r="Y38" i="3"/>
  <c r="X38" i="3"/>
  <c r="W38" i="3"/>
  <c r="AZ37" i="3"/>
  <c r="AI37" i="3"/>
  <c r="AF37" i="3"/>
  <c r="AE37" i="3"/>
  <c r="AA37" i="3"/>
  <c r="Z37" i="3"/>
  <c r="Y37" i="3"/>
  <c r="X37" i="3"/>
  <c r="W37" i="3"/>
  <c r="AZ36" i="3"/>
  <c r="AI36" i="3"/>
  <c r="AF36" i="3"/>
  <c r="AE36" i="3"/>
  <c r="AW36" i="3" s="1"/>
  <c r="AA36" i="3"/>
  <c r="Z36" i="3"/>
  <c r="Y36" i="3"/>
  <c r="X36" i="3"/>
  <c r="W36" i="3"/>
  <c r="AZ35" i="3"/>
  <c r="AI35" i="3"/>
  <c r="AF35" i="3"/>
  <c r="AE35" i="3"/>
  <c r="AV35" i="3" s="1"/>
  <c r="AA35" i="3"/>
  <c r="Z35" i="3"/>
  <c r="Y35" i="3"/>
  <c r="X35" i="3"/>
  <c r="W35" i="3"/>
  <c r="AZ34" i="3"/>
  <c r="AI34" i="3"/>
  <c r="AF34" i="3"/>
  <c r="AE34" i="3"/>
  <c r="AV34" i="3" s="1"/>
  <c r="AA34" i="3"/>
  <c r="Z34" i="3"/>
  <c r="Y34" i="3"/>
  <c r="X34" i="3"/>
  <c r="W34" i="3"/>
  <c r="AZ33" i="3"/>
  <c r="AI33" i="3"/>
  <c r="AF33" i="3"/>
  <c r="AE33" i="3"/>
  <c r="AW33" i="3" s="1"/>
  <c r="AA33" i="3"/>
  <c r="Z33" i="3"/>
  <c r="Y33" i="3"/>
  <c r="X33" i="3"/>
  <c r="W33" i="3"/>
  <c r="AZ32" i="3"/>
  <c r="AI32" i="3"/>
  <c r="AF32" i="3"/>
  <c r="AE32" i="3"/>
  <c r="AW32" i="3" s="1"/>
  <c r="AA32" i="3"/>
  <c r="Z32" i="3"/>
  <c r="Y32" i="3"/>
  <c r="X32" i="3"/>
  <c r="W32" i="3"/>
  <c r="AZ31" i="3"/>
  <c r="AI31" i="3"/>
  <c r="AF31" i="3"/>
  <c r="AE31" i="3"/>
  <c r="AA31" i="3"/>
  <c r="Z31" i="3"/>
  <c r="Y31" i="3"/>
  <c r="X31" i="3"/>
  <c r="W31" i="3"/>
  <c r="AZ30" i="3"/>
  <c r="AI30" i="3"/>
  <c r="AF30" i="3"/>
  <c r="AE30" i="3"/>
  <c r="AA30" i="3"/>
  <c r="Z30" i="3"/>
  <c r="Y30" i="3"/>
  <c r="X30" i="3"/>
  <c r="W30" i="3"/>
  <c r="AZ29" i="3"/>
  <c r="AI29" i="3"/>
  <c r="AF29" i="3"/>
  <c r="AE29" i="3"/>
  <c r="AW29" i="3" s="1"/>
  <c r="AA29" i="3"/>
  <c r="Z29" i="3"/>
  <c r="Y29" i="3"/>
  <c r="X29" i="3"/>
  <c r="W29" i="3"/>
  <c r="AZ28" i="3"/>
  <c r="AI28" i="3"/>
  <c r="AF28" i="3"/>
  <c r="AE28" i="3"/>
  <c r="AA28" i="3"/>
  <c r="Z28" i="3"/>
  <c r="Y28" i="3"/>
  <c r="X28" i="3"/>
  <c r="W28" i="3"/>
  <c r="AZ27" i="3"/>
  <c r="AI27" i="3"/>
  <c r="AF27" i="3"/>
  <c r="AE27" i="3"/>
  <c r="AW27" i="3" s="1"/>
  <c r="AA27" i="3"/>
  <c r="Z27" i="3"/>
  <c r="Y27" i="3"/>
  <c r="X27" i="3"/>
  <c r="W27" i="3"/>
  <c r="AZ26" i="3"/>
  <c r="AI26" i="3"/>
  <c r="AF26" i="3"/>
  <c r="AE26" i="3"/>
  <c r="AW26" i="3" s="1"/>
  <c r="AA26" i="3"/>
  <c r="Z26" i="3"/>
  <c r="Y26" i="3"/>
  <c r="X26" i="3"/>
  <c r="W26" i="3"/>
  <c r="AZ25" i="3"/>
  <c r="AI25" i="3"/>
  <c r="AF25" i="3"/>
  <c r="AE25" i="3"/>
  <c r="AV25" i="3" s="1"/>
  <c r="AA25" i="3"/>
  <c r="Z25" i="3"/>
  <c r="Y25" i="3"/>
  <c r="X25" i="3"/>
  <c r="W25" i="3"/>
  <c r="AZ24" i="3"/>
  <c r="AI24" i="3"/>
  <c r="AF24" i="3"/>
  <c r="AE24" i="3"/>
  <c r="AW24" i="3" s="1"/>
  <c r="AA24" i="3"/>
  <c r="Z24" i="3"/>
  <c r="Y24" i="3"/>
  <c r="X24" i="3"/>
  <c r="W24" i="3"/>
  <c r="AZ23" i="3"/>
  <c r="AI23" i="3"/>
  <c r="AF23" i="3"/>
  <c r="AE23" i="3"/>
  <c r="AA23" i="3"/>
  <c r="Z23" i="3"/>
  <c r="Y23" i="3"/>
  <c r="X23" i="3"/>
  <c r="W23" i="3"/>
  <c r="AZ22" i="3"/>
  <c r="AI22" i="3"/>
  <c r="AF22" i="3"/>
  <c r="AE22" i="3"/>
  <c r="AW22" i="3" s="1"/>
  <c r="AA22" i="3"/>
  <c r="Z22" i="3"/>
  <c r="Y22" i="3"/>
  <c r="X22" i="3"/>
  <c r="W22" i="3"/>
  <c r="AZ21" i="3"/>
  <c r="AI21" i="3"/>
  <c r="AF21" i="3"/>
  <c r="AE21" i="3"/>
  <c r="AV21" i="3" s="1"/>
  <c r="AA21" i="3"/>
  <c r="Z21" i="3"/>
  <c r="Y21" i="3"/>
  <c r="X21" i="3"/>
  <c r="W21" i="3"/>
  <c r="AZ20" i="3"/>
  <c r="AI20" i="3"/>
  <c r="AE20" i="3"/>
  <c r="AV20" i="3" s="1"/>
  <c r="AA20" i="3"/>
  <c r="Z20" i="3"/>
  <c r="Y20" i="3"/>
  <c r="X20" i="3"/>
  <c r="W20" i="3"/>
  <c r="AZ19" i="3"/>
  <c r="AI19" i="3"/>
  <c r="AF19" i="3"/>
  <c r="AE19" i="3"/>
  <c r="AV19" i="3" s="1"/>
  <c r="AA19" i="3"/>
  <c r="Z19" i="3"/>
  <c r="Y19" i="3"/>
  <c r="X19" i="3"/>
  <c r="W19" i="3"/>
  <c r="AZ18" i="3"/>
  <c r="AI18" i="3"/>
  <c r="AF18" i="3"/>
  <c r="AE18" i="3"/>
  <c r="AV18" i="3" s="1"/>
  <c r="AA18" i="3"/>
  <c r="Z18" i="3"/>
  <c r="Y18" i="3"/>
  <c r="X18" i="3"/>
  <c r="W18" i="3"/>
  <c r="AZ17" i="3"/>
  <c r="AI17" i="3"/>
  <c r="AF17" i="3"/>
  <c r="AE17" i="3"/>
  <c r="AW17" i="3" s="1"/>
  <c r="AA17" i="3"/>
  <c r="Z17" i="3"/>
  <c r="Y17" i="3"/>
  <c r="X17" i="3"/>
  <c r="W17" i="3"/>
  <c r="AZ16" i="3"/>
  <c r="AI16" i="3"/>
  <c r="AF16" i="3"/>
  <c r="AE16" i="3"/>
  <c r="AV16" i="3" s="1"/>
  <c r="AA16" i="3"/>
  <c r="Z16" i="3"/>
  <c r="Y16" i="3"/>
  <c r="X16" i="3"/>
  <c r="W16" i="3"/>
  <c r="AZ15" i="3"/>
  <c r="AI15" i="3"/>
  <c r="AF15" i="3"/>
  <c r="AE15" i="3"/>
  <c r="AA15" i="3"/>
  <c r="Z15" i="3"/>
  <c r="Y15" i="3"/>
  <c r="X15" i="3"/>
  <c r="W15" i="3"/>
  <c r="AZ14" i="3"/>
  <c r="AI14" i="3"/>
  <c r="AF14" i="3"/>
  <c r="AE14" i="3"/>
  <c r="AW14" i="3" s="1"/>
  <c r="AA14" i="3"/>
  <c r="Z14" i="3"/>
  <c r="Y14" i="3"/>
  <c r="X14" i="3"/>
  <c r="W14" i="3"/>
  <c r="AZ13" i="3"/>
  <c r="AI13" i="3"/>
  <c r="AF13" i="3"/>
  <c r="AE13" i="3"/>
  <c r="AW13" i="3" s="1"/>
  <c r="AA13" i="3"/>
  <c r="Z13" i="3"/>
  <c r="Y13" i="3"/>
  <c r="X13" i="3"/>
  <c r="W13" i="3"/>
  <c r="AZ12" i="3"/>
  <c r="AI12" i="3"/>
  <c r="AF12" i="3"/>
  <c r="AE12" i="3"/>
  <c r="AV12" i="3" s="1"/>
  <c r="AA12" i="3"/>
  <c r="Z12" i="3"/>
  <c r="Y12" i="3"/>
  <c r="X12" i="3"/>
  <c r="W12" i="3"/>
  <c r="AZ11" i="3"/>
  <c r="AI11" i="3"/>
  <c r="AF11" i="3"/>
  <c r="AE11" i="3"/>
  <c r="AW11" i="3" s="1"/>
  <c r="AA11" i="3"/>
  <c r="Z11" i="3"/>
  <c r="Y11" i="3"/>
  <c r="X11" i="3"/>
  <c r="W11" i="3"/>
  <c r="AZ10" i="3"/>
  <c r="AI10" i="3"/>
  <c r="AF10" i="3"/>
  <c r="AE10" i="3"/>
  <c r="AW10" i="3" s="1"/>
  <c r="AA10" i="3"/>
  <c r="Z10" i="3"/>
  <c r="Y10" i="3"/>
  <c r="X10" i="3"/>
  <c r="W10" i="3"/>
  <c r="AZ9" i="3"/>
  <c r="AI9" i="3"/>
  <c r="AF9" i="3"/>
  <c r="AE9" i="3"/>
  <c r="AA9" i="3"/>
  <c r="Z9" i="3"/>
  <c r="Y9" i="3"/>
  <c r="X9" i="3"/>
  <c r="W9" i="3"/>
  <c r="AZ8" i="3"/>
  <c r="AI8" i="3"/>
  <c r="AF8" i="3"/>
  <c r="AE8" i="3"/>
  <c r="AV8" i="3" s="1"/>
  <c r="AA8" i="3"/>
  <c r="Z8" i="3"/>
  <c r="Y8" i="3"/>
  <c r="X8" i="3"/>
  <c r="W8" i="3"/>
  <c r="AZ7" i="3"/>
  <c r="AI7" i="3"/>
  <c r="AF7" i="3"/>
  <c r="AE7" i="3"/>
  <c r="AW7" i="3" s="1"/>
  <c r="AA7" i="3"/>
  <c r="Z7" i="3"/>
  <c r="Y7" i="3"/>
  <c r="X7" i="3"/>
  <c r="W7" i="3"/>
  <c r="AZ6" i="3"/>
  <c r="AI6" i="3"/>
  <c r="AF6" i="3"/>
  <c r="AE6" i="3"/>
  <c r="AA6" i="3"/>
  <c r="Z6" i="3"/>
  <c r="Y6" i="3"/>
  <c r="X6" i="3"/>
  <c r="W6" i="3"/>
  <c r="AZ5" i="3"/>
  <c r="AI5" i="3"/>
  <c r="AF5" i="3"/>
  <c r="AE5" i="3"/>
  <c r="AA5" i="3"/>
  <c r="Z5" i="3"/>
  <c r="Y5" i="3"/>
  <c r="X5" i="3"/>
  <c r="W5" i="3"/>
  <c r="AZ4" i="3"/>
  <c r="AI4" i="3"/>
  <c r="AF4" i="3"/>
  <c r="AE4" i="3"/>
  <c r="AW4" i="3" s="1"/>
  <c r="AA4" i="3"/>
  <c r="Z4" i="3"/>
  <c r="Y4" i="3"/>
  <c r="X4" i="3"/>
  <c r="W4" i="3"/>
  <c r="AZ3" i="3"/>
  <c r="AI3" i="3"/>
  <c r="AF3" i="3"/>
  <c r="AE3" i="3"/>
  <c r="AV3" i="3" s="1"/>
  <c r="AA3" i="3"/>
  <c r="Z3" i="3"/>
  <c r="Y3" i="3"/>
  <c r="X3" i="3"/>
  <c r="W3" i="3"/>
  <c r="AH388" i="3" l="1"/>
  <c r="V388" i="3"/>
  <c r="AH405" i="3"/>
  <c r="V405" i="3"/>
  <c r="AH429" i="3"/>
  <c r="V429" i="3"/>
  <c r="AH382" i="3"/>
  <c r="V382" i="3"/>
  <c r="AH391" i="3"/>
  <c r="V391" i="3"/>
  <c r="AZ424" i="3"/>
  <c r="V424" i="3"/>
  <c r="AZ433" i="3"/>
  <c r="V433" i="3"/>
  <c r="AH408" i="3"/>
  <c r="V408" i="3"/>
  <c r="AZ384" i="3"/>
  <c r="V384" i="3"/>
  <c r="AH385" i="3"/>
  <c r="V385" i="3"/>
  <c r="AV1218" i="3"/>
  <c r="AW992" i="3"/>
  <c r="AX992" i="3" s="1"/>
  <c r="AY992" i="3" s="1"/>
  <c r="AV1265" i="3"/>
  <c r="AV1169" i="3"/>
  <c r="AX1169" i="3" s="1"/>
  <c r="AY1169" i="3" s="1"/>
  <c r="AV1247" i="3"/>
  <c r="AW1181" i="3"/>
  <c r="AX1181" i="3" s="1"/>
  <c r="AW1220" i="3"/>
  <c r="AX1220" i="3" s="1"/>
  <c r="AY1220" i="3" s="1"/>
  <c r="AW1075" i="3"/>
  <c r="AX1075" i="3" s="1"/>
  <c r="AY1075" i="3" s="1"/>
  <c r="AW1189" i="3"/>
  <c r="AX1189" i="3" s="1"/>
  <c r="AV1244" i="3"/>
  <c r="AX1244" i="3" s="1"/>
  <c r="AY1244" i="3" s="1"/>
  <c r="AV1263" i="3"/>
  <c r="AX1263" i="3" s="1"/>
  <c r="AY1263" i="3" s="1"/>
  <c r="AW1199" i="3"/>
  <c r="AX1199" i="3" s="1"/>
  <c r="AY1199" i="3" s="1"/>
  <c r="AV1156" i="3"/>
  <c r="AX1156" i="3" s="1"/>
  <c r="AY1156" i="3" s="1"/>
  <c r="AW1186" i="3"/>
  <c r="AX1186" i="3" s="1"/>
  <c r="AY1186" i="3" s="1"/>
  <c r="AV1215" i="3"/>
  <c r="AX1215" i="3" s="1"/>
  <c r="AY1215" i="3" s="1"/>
  <c r="AV1236" i="3"/>
  <c r="AX1236" i="3" s="1"/>
  <c r="AY1236" i="3" s="1"/>
  <c r="AV1239" i="3"/>
  <c r="AX1239" i="3" s="1"/>
  <c r="AY1239" i="3" s="1"/>
  <c r="AV1242" i="3"/>
  <c r="AX1242" i="3" s="1"/>
  <c r="AY1242" i="3" s="1"/>
  <c r="AW1252" i="3"/>
  <c r="AX1252" i="3" s="1"/>
  <c r="AY1252" i="3" s="1"/>
  <c r="AV1260" i="3"/>
  <c r="AX1260" i="3" s="1"/>
  <c r="AY1260" i="3" s="1"/>
  <c r="AV1161" i="3"/>
  <c r="AX1161" i="3" s="1"/>
  <c r="AY1161" i="3" s="1"/>
  <c r="AV1202" i="3"/>
  <c r="AX1202" i="3" s="1"/>
  <c r="AY1202" i="3" s="1"/>
  <c r="AW1205" i="3"/>
  <c r="AX1205" i="3" s="1"/>
  <c r="AY1205" i="3" s="1"/>
  <c r="AV1223" i="3"/>
  <c r="AX1223" i="3" s="1"/>
  <c r="AY1223" i="3" s="1"/>
  <c r="AV1226" i="3"/>
  <c r="AX1226" i="3" s="1"/>
  <c r="AY1226" i="3" s="1"/>
  <c r="AV1268" i="3"/>
  <c r="AX1268" i="3" s="1"/>
  <c r="AY1268" i="3" s="1"/>
  <c r="AW1165" i="3"/>
  <c r="AX1165" i="3" s="1"/>
  <c r="AY1165" i="3" s="1"/>
  <c r="AW1221" i="3"/>
  <c r="AX1221" i="3" s="1"/>
  <c r="AV1250" i="3"/>
  <c r="AX1250" i="3" s="1"/>
  <c r="AY1250" i="3" s="1"/>
  <c r="AV1273" i="3"/>
  <c r="AX1273" i="3" s="1"/>
  <c r="AY1273" i="3" s="1"/>
  <c r="AW1173" i="3"/>
  <c r="AX1173" i="3" s="1"/>
  <c r="AY1173" i="3" s="1"/>
  <c r="AV1194" i="3"/>
  <c r="AX1194" i="3" s="1"/>
  <c r="AY1194" i="3" s="1"/>
  <c r="AW1197" i="3"/>
  <c r="AX1197" i="3" s="1"/>
  <c r="AY1197" i="3" s="1"/>
  <c r="AV1210" i="3"/>
  <c r="AX1210" i="3" s="1"/>
  <c r="AY1210" i="3" s="1"/>
  <c r="AW1213" i="3"/>
  <c r="AX1213" i="3" s="1"/>
  <c r="AV1257" i="3"/>
  <c r="AX1257" i="3" s="1"/>
  <c r="AY1257" i="3" s="1"/>
  <c r="AV1177" i="3"/>
  <c r="AX1177" i="3" s="1"/>
  <c r="AY1177" i="3" s="1"/>
  <c r="AW1191" i="3"/>
  <c r="AW1207" i="3"/>
  <c r="AX1207" i="3" s="1"/>
  <c r="AY1207" i="3" s="1"/>
  <c r="AV1228" i="3"/>
  <c r="AX1228" i="3" s="1"/>
  <c r="AY1228" i="3" s="1"/>
  <c r="AV1231" i="3"/>
  <c r="AX1231" i="3" s="1"/>
  <c r="AY1231" i="3" s="1"/>
  <c r="AV1234" i="3"/>
  <c r="AX1234" i="3" s="1"/>
  <c r="AY1234" i="3" s="1"/>
  <c r="AV1271" i="3"/>
  <c r="AX1271" i="3" s="1"/>
  <c r="AY1271" i="3" s="1"/>
  <c r="AV1249" i="3"/>
  <c r="AX1249" i="3" s="1"/>
  <c r="AY1249" i="3" s="1"/>
  <c r="AV1255" i="3"/>
  <c r="AX1255" i="3" s="1"/>
  <c r="AY1255" i="3" s="1"/>
  <c r="AV1164" i="3"/>
  <c r="AX1164" i="3" s="1"/>
  <c r="AY1164" i="3" s="1"/>
  <c r="AV1172" i="3"/>
  <c r="AX1172" i="3" s="1"/>
  <c r="AY1172" i="3" s="1"/>
  <c r="AV1180" i="3"/>
  <c r="AX1180" i="3" s="1"/>
  <c r="AY1180" i="3" s="1"/>
  <c r="AV1185" i="3"/>
  <c r="AX1185" i="3" s="1"/>
  <c r="AY1185" i="3" s="1"/>
  <c r="AW1229" i="3"/>
  <c r="AX1229" i="3" s="1"/>
  <c r="AY1229" i="3" s="1"/>
  <c r="AW1237" i="3"/>
  <c r="AX1237" i="3" s="1"/>
  <c r="AW1245" i="3"/>
  <c r="AX1245" i="3" s="1"/>
  <c r="AY1245" i="3" s="1"/>
  <c r="AV1258" i="3"/>
  <c r="AX1258" i="3" s="1"/>
  <c r="AY1258" i="3" s="1"/>
  <c r="AV1266" i="3"/>
  <c r="AX1266" i="3" s="1"/>
  <c r="AY1266" i="3" s="1"/>
  <c r="AV1159" i="3"/>
  <c r="AX1159" i="3" s="1"/>
  <c r="AY1159" i="3" s="1"/>
  <c r="AV1167" i="3"/>
  <c r="AX1167" i="3" s="1"/>
  <c r="AY1167" i="3" s="1"/>
  <c r="AV1175" i="3"/>
  <c r="AX1175" i="3" s="1"/>
  <c r="AY1175" i="3" s="1"/>
  <c r="AV1188" i="3"/>
  <c r="AX1188" i="3" s="1"/>
  <c r="AY1188" i="3" s="1"/>
  <c r="AV1193" i="3"/>
  <c r="AX1193" i="3" s="1"/>
  <c r="AY1193" i="3" s="1"/>
  <c r="AV1201" i="3"/>
  <c r="AX1201" i="3" s="1"/>
  <c r="AY1201" i="3" s="1"/>
  <c r="AV1209" i="3"/>
  <c r="AX1209" i="3" s="1"/>
  <c r="AY1209" i="3" s="1"/>
  <c r="AW1253" i="3"/>
  <c r="AX1253" i="3" s="1"/>
  <c r="AY1253" i="3" s="1"/>
  <c r="AV1162" i="3"/>
  <c r="AX1162" i="3" s="1"/>
  <c r="AY1162" i="3" s="1"/>
  <c r="AV1170" i="3"/>
  <c r="AV1178" i="3"/>
  <c r="AX1178" i="3" s="1"/>
  <c r="AY1178" i="3" s="1"/>
  <c r="AV1183" i="3"/>
  <c r="AX1183" i="3" s="1"/>
  <c r="AY1183" i="3" s="1"/>
  <c r="AV1196" i="3"/>
  <c r="AX1196" i="3" s="1"/>
  <c r="AY1196" i="3" s="1"/>
  <c r="AV1204" i="3"/>
  <c r="AX1204" i="3" s="1"/>
  <c r="AY1204" i="3" s="1"/>
  <c r="AV1212" i="3"/>
  <c r="AX1212" i="3" s="1"/>
  <c r="AY1212" i="3" s="1"/>
  <c r="AV1217" i="3"/>
  <c r="AX1217" i="3" s="1"/>
  <c r="AY1217" i="3" s="1"/>
  <c r="AW1261" i="3"/>
  <c r="AX1261" i="3" s="1"/>
  <c r="AY1261" i="3" s="1"/>
  <c r="AW1269" i="3"/>
  <c r="AW1157" i="3"/>
  <c r="AX1157" i="3" s="1"/>
  <c r="AY1157" i="3" s="1"/>
  <c r="AV1225" i="3"/>
  <c r="AX1225" i="3" s="1"/>
  <c r="AY1225" i="3" s="1"/>
  <c r="AV1233" i="3"/>
  <c r="AX1233" i="3" s="1"/>
  <c r="AY1233" i="3" s="1"/>
  <c r="AV1241" i="3"/>
  <c r="AX1241" i="3" s="1"/>
  <c r="AY1241" i="3" s="1"/>
  <c r="AW648" i="3"/>
  <c r="AW838" i="3"/>
  <c r="AX838" i="3" s="1"/>
  <c r="AY838" i="3" s="1"/>
  <c r="AW835" i="3"/>
  <c r="AX835" i="3" s="1"/>
  <c r="AY835" i="3" s="1"/>
  <c r="AV962" i="3"/>
  <c r="AX962" i="3" s="1"/>
  <c r="AY962" i="3" s="1"/>
  <c r="AW8" i="3"/>
  <c r="AX8" i="3" s="1"/>
  <c r="AY8" i="3" s="1"/>
  <c r="AW252" i="3"/>
  <c r="AV959" i="3"/>
  <c r="AX959" i="3" s="1"/>
  <c r="AY959" i="3" s="1"/>
  <c r="AW306" i="3"/>
  <c r="AX306" i="3" s="1"/>
  <c r="AY306" i="3" s="1"/>
  <c r="AW323" i="3"/>
  <c r="AX323" i="3" s="1"/>
  <c r="AY323" i="3" s="1"/>
  <c r="AV773" i="3"/>
  <c r="AX773" i="3" s="1"/>
  <c r="AY773" i="3" s="1"/>
  <c r="AW267" i="3"/>
  <c r="AX267" i="3" s="1"/>
  <c r="AY267" i="3" s="1"/>
  <c r="AW298" i="3"/>
  <c r="AX298" i="3" s="1"/>
  <c r="AV789" i="3"/>
  <c r="AX789" i="3" s="1"/>
  <c r="AY789" i="3" s="1"/>
  <c r="AW816" i="3"/>
  <c r="AX816" i="3" s="1"/>
  <c r="AY816" i="3" s="1"/>
  <c r="AW841" i="3"/>
  <c r="AX841" i="3" s="1"/>
  <c r="AY841" i="3" s="1"/>
  <c r="AW832" i="3"/>
  <c r="AX832" i="3" s="1"/>
  <c r="AY832" i="3" s="1"/>
  <c r="AV988" i="3"/>
  <c r="AX988" i="3" s="1"/>
  <c r="AW1108" i="3"/>
  <c r="AX1108" i="3" s="1"/>
  <c r="AV529" i="3"/>
  <c r="AX529" i="3" s="1"/>
  <c r="AY529" i="3" s="1"/>
  <c r="AV532" i="3"/>
  <c r="AX532" i="3" s="1"/>
  <c r="AY532" i="3" s="1"/>
  <c r="AV535" i="3"/>
  <c r="AX535" i="3" s="1"/>
  <c r="AY535" i="3" s="1"/>
  <c r="AW246" i="3"/>
  <c r="AV526" i="3"/>
  <c r="AX526" i="3" s="1"/>
  <c r="AY526" i="3" s="1"/>
  <c r="AV736" i="3"/>
  <c r="AX736" i="3" s="1"/>
  <c r="AY736" i="3" s="1"/>
  <c r="AV808" i="3"/>
  <c r="AX808" i="3" s="1"/>
  <c r="AY808" i="3" s="1"/>
  <c r="AV811" i="3"/>
  <c r="AX811" i="3" s="1"/>
  <c r="AY811" i="3" s="1"/>
  <c r="AV814" i="3"/>
  <c r="AX814" i="3" s="1"/>
  <c r="AY814" i="3" s="1"/>
  <c r="AW1074" i="3"/>
  <c r="AX1074" i="3" s="1"/>
  <c r="AY1074" i="3" s="1"/>
  <c r="AW1133" i="3"/>
  <c r="AX1133" i="3" s="1"/>
  <c r="AY1133" i="3" s="1"/>
  <c r="AW155" i="3"/>
  <c r="AX155" i="3" s="1"/>
  <c r="AY155" i="3" s="1"/>
  <c r="AV170" i="3"/>
  <c r="AX170" i="3" s="1"/>
  <c r="AY170" i="3" s="1"/>
  <c r="AW253" i="3"/>
  <c r="AX253" i="3" s="1"/>
  <c r="AY253" i="3" s="1"/>
  <c r="AW149" i="3"/>
  <c r="AX149" i="3" s="1"/>
  <c r="AV187" i="3"/>
  <c r="AX187" i="3" s="1"/>
  <c r="AY187" i="3" s="1"/>
  <c r="AW713" i="3"/>
  <c r="AX713" i="3" s="1"/>
  <c r="AY713" i="3" s="1"/>
  <c r="AV930" i="3"/>
  <c r="AX930" i="3" s="1"/>
  <c r="AY930" i="3" s="1"/>
  <c r="AV933" i="3"/>
  <c r="AX933" i="3" s="1"/>
  <c r="AY933" i="3" s="1"/>
  <c r="AV1077" i="3"/>
  <c r="AX1077" i="3" s="1"/>
  <c r="AY1077" i="3" s="1"/>
  <c r="AV1080" i="3"/>
  <c r="AX1080" i="3" s="1"/>
  <c r="AY1080" i="3" s="1"/>
  <c r="AV1083" i="3"/>
  <c r="AX1083" i="3" s="1"/>
  <c r="AY1083" i="3" s="1"/>
  <c r="AV119" i="3"/>
  <c r="AX119" i="3" s="1"/>
  <c r="AV165" i="3"/>
  <c r="AX165" i="3" s="1"/>
  <c r="AY165" i="3" s="1"/>
  <c r="AW757" i="3"/>
  <c r="AX757" i="3" s="1"/>
  <c r="AY757" i="3" s="1"/>
  <c r="AV1069" i="3"/>
  <c r="AX1069" i="3" s="1"/>
  <c r="AY1069" i="3" s="1"/>
  <c r="AV1072" i="3"/>
  <c r="AX1072" i="3" s="1"/>
  <c r="AY1072" i="3" s="1"/>
  <c r="AW1066" i="3"/>
  <c r="AX1066" i="3" s="1"/>
  <c r="AY1066" i="3" s="1"/>
  <c r="AW364" i="3"/>
  <c r="AX364" i="3" s="1"/>
  <c r="AY364" i="3" s="1"/>
  <c r="AW412" i="3"/>
  <c r="AX412" i="3" s="1"/>
  <c r="AY412" i="3" s="1"/>
  <c r="AW611" i="3"/>
  <c r="AX611" i="3" s="1"/>
  <c r="AY611" i="3" s="1"/>
  <c r="AV689" i="3"/>
  <c r="AX689" i="3" s="1"/>
  <c r="AY689" i="3" s="1"/>
  <c r="AW1027" i="3"/>
  <c r="AX1027" i="3" s="1"/>
  <c r="AY1027" i="3" s="1"/>
  <c r="AV635" i="3"/>
  <c r="AX635" i="3" s="1"/>
  <c r="AY635" i="3" s="1"/>
  <c r="AW686" i="3"/>
  <c r="AX686" i="3" s="1"/>
  <c r="AY686" i="3" s="1"/>
  <c r="AW692" i="3"/>
  <c r="AX692" i="3" s="1"/>
  <c r="AW746" i="3"/>
  <c r="AX746" i="3" s="1"/>
  <c r="AV914" i="3"/>
  <c r="AX914" i="3" s="1"/>
  <c r="AY914" i="3" s="1"/>
  <c r="AV917" i="3"/>
  <c r="AX917" i="3" s="1"/>
  <c r="AY917" i="3" s="1"/>
  <c r="AW920" i="3"/>
  <c r="AX920" i="3" s="1"/>
  <c r="AW949" i="3"/>
  <c r="AX949" i="3" s="1"/>
  <c r="AY949" i="3" s="1"/>
  <c r="AW1024" i="3"/>
  <c r="AX1024" i="3" s="1"/>
  <c r="AY1024" i="3" s="1"/>
  <c r="AW1091" i="3"/>
  <c r="AX1091" i="3" s="1"/>
  <c r="AY1091" i="3" s="1"/>
  <c r="AW294" i="3"/>
  <c r="AX294" i="3" s="1"/>
  <c r="AY294" i="3" s="1"/>
  <c r="AW349" i="3"/>
  <c r="AX349" i="3" s="1"/>
  <c r="AY349" i="3" s="1"/>
  <c r="AW500" i="3"/>
  <c r="AX500" i="3" s="1"/>
  <c r="AY500" i="3" s="1"/>
  <c r="AW596" i="3"/>
  <c r="AX596" i="3" s="1"/>
  <c r="AY596" i="3" s="1"/>
  <c r="AV1153" i="3"/>
  <c r="AX1153" i="3" s="1"/>
  <c r="AY1153" i="3" s="1"/>
  <c r="AW38" i="3"/>
  <c r="AX38" i="3" s="1"/>
  <c r="AY38" i="3" s="1"/>
  <c r="AW343" i="3"/>
  <c r="AX343" i="3" s="1"/>
  <c r="AY343" i="3" s="1"/>
  <c r="AW569" i="3"/>
  <c r="AX569" i="3" s="1"/>
  <c r="AY569" i="3" s="1"/>
  <c r="AV60" i="3"/>
  <c r="AW191" i="3"/>
  <c r="AX191" i="3" s="1"/>
  <c r="AY191" i="3" s="1"/>
  <c r="AW566" i="3"/>
  <c r="AX566" i="3" s="1"/>
  <c r="AY566" i="3" s="1"/>
  <c r="AV632" i="3"/>
  <c r="AX632" i="3" s="1"/>
  <c r="AY632" i="3" s="1"/>
  <c r="AW911" i="3"/>
  <c r="AX911" i="3" s="1"/>
  <c r="AY911" i="3" s="1"/>
  <c r="AW946" i="3"/>
  <c r="AX946" i="3" s="1"/>
  <c r="AY946" i="3" s="1"/>
  <c r="AV1013" i="3"/>
  <c r="AX1013" i="3" s="1"/>
  <c r="AY1013" i="3" s="1"/>
  <c r="AW1088" i="3"/>
  <c r="AX1088" i="3" s="1"/>
  <c r="AY1088" i="3" s="1"/>
  <c r="AW138" i="3"/>
  <c r="AX138" i="3" s="1"/>
  <c r="AY138" i="3" s="1"/>
  <c r="AW326" i="3"/>
  <c r="AX326" i="3" s="1"/>
  <c r="AY326" i="3" s="1"/>
  <c r="AW765" i="3"/>
  <c r="AX765" i="3" s="1"/>
  <c r="AV956" i="3"/>
  <c r="AX956" i="3" s="1"/>
  <c r="AY956" i="3" s="1"/>
  <c r="AV39" i="3"/>
  <c r="AX39" i="3" s="1"/>
  <c r="AW54" i="3"/>
  <c r="AX54" i="3" s="1"/>
  <c r="AY54" i="3" s="1"/>
  <c r="AV207" i="3"/>
  <c r="AX207" i="3" s="1"/>
  <c r="AY207" i="3" s="1"/>
  <c r="AW537" i="3"/>
  <c r="AX537" i="3" s="1"/>
  <c r="AY537" i="3" s="1"/>
  <c r="AV542" i="3"/>
  <c r="AX542" i="3" s="1"/>
  <c r="AW716" i="3"/>
  <c r="AX716" i="3" s="1"/>
  <c r="AY716" i="3" s="1"/>
  <c r="AV856" i="3"/>
  <c r="AX856" i="3" s="1"/>
  <c r="AY856" i="3" s="1"/>
  <c r="AW1010" i="3"/>
  <c r="AX1010" i="3" s="1"/>
  <c r="AY1010" i="3" s="1"/>
  <c r="AW1085" i="3"/>
  <c r="AX1085" i="3" s="1"/>
  <c r="AY1085" i="3" s="1"/>
  <c r="AV1099" i="3"/>
  <c r="AX1099" i="3" s="1"/>
  <c r="AY1099" i="3" s="1"/>
  <c r="AH424" i="3"/>
  <c r="AH433" i="3"/>
  <c r="AW99" i="3"/>
  <c r="AX99" i="3" s="1"/>
  <c r="AY99" i="3" s="1"/>
  <c r="AV139" i="3"/>
  <c r="AX139" i="3" s="1"/>
  <c r="AY139" i="3" s="1"/>
  <c r="AV188" i="3"/>
  <c r="AX188" i="3" s="1"/>
  <c r="AY188" i="3" s="1"/>
  <c r="AV242" i="3"/>
  <c r="AX242" i="3" s="1"/>
  <c r="AY242" i="3" s="1"/>
  <c r="AW247" i="3"/>
  <c r="AX247" i="3" s="1"/>
  <c r="AY247" i="3" s="1"/>
  <c r="AV290" i="3"/>
  <c r="AX290" i="3" s="1"/>
  <c r="AY290" i="3" s="1"/>
  <c r="AV295" i="3"/>
  <c r="AX295" i="3" s="1"/>
  <c r="AY295" i="3" s="1"/>
  <c r="AW317" i="3"/>
  <c r="AX317" i="3" s="1"/>
  <c r="AY317" i="3" s="1"/>
  <c r="AW337" i="3"/>
  <c r="AX337" i="3" s="1"/>
  <c r="AY337" i="3" s="1"/>
  <c r="AW383" i="3"/>
  <c r="AX383" i="3" s="1"/>
  <c r="AY383" i="3" s="1"/>
  <c r="AW399" i="3"/>
  <c r="AX399" i="3" s="1"/>
  <c r="AY399" i="3" s="1"/>
  <c r="AV461" i="3"/>
  <c r="AX461" i="3" s="1"/>
  <c r="AY461" i="3" s="1"/>
  <c r="AV657" i="3"/>
  <c r="AX657" i="3" s="1"/>
  <c r="AY657" i="3" s="1"/>
  <c r="AV660" i="3"/>
  <c r="AX660" i="3" s="1"/>
  <c r="AY660" i="3" s="1"/>
  <c r="AW729" i="3"/>
  <c r="AX729" i="3" s="1"/>
  <c r="AY729" i="3" s="1"/>
  <c r="AW753" i="3"/>
  <c r="AX753" i="3" s="1"/>
  <c r="AY753" i="3" s="1"/>
  <c r="AV909" i="3"/>
  <c r="AX909" i="3" s="1"/>
  <c r="AW943" i="3"/>
  <c r="AX943" i="3" s="1"/>
  <c r="AY943" i="3" s="1"/>
  <c r="AV975" i="3"/>
  <c r="AX975" i="3" s="1"/>
  <c r="AY975" i="3" s="1"/>
  <c r="AV978" i="3"/>
  <c r="AX978" i="3" s="1"/>
  <c r="AY978" i="3" s="1"/>
  <c r="AV1032" i="3"/>
  <c r="AX1032" i="3" s="1"/>
  <c r="AV1035" i="3"/>
  <c r="AX1035" i="3" s="1"/>
  <c r="AY1035" i="3" s="1"/>
  <c r="AW1096" i="3"/>
  <c r="AX1096" i="3" s="1"/>
  <c r="AY1096" i="3" s="1"/>
  <c r="AV1116" i="3"/>
  <c r="AX1116" i="3" s="1"/>
  <c r="AY1116" i="3" s="1"/>
  <c r="AV1119" i="3"/>
  <c r="AX1119" i="3" s="1"/>
  <c r="AY1119" i="3" s="1"/>
  <c r="AW1138" i="3"/>
  <c r="AX1138" i="3" s="1"/>
  <c r="AY1138" i="3" s="1"/>
  <c r="AV134" i="3"/>
  <c r="AX134" i="3" s="1"/>
  <c r="AY134" i="3" s="1"/>
  <c r="AV145" i="3"/>
  <c r="AX145" i="3" s="1"/>
  <c r="AY145" i="3" s="1"/>
  <c r="AV27" i="3"/>
  <c r="AX27" i="3" s="1"/>
  <c r="AY27" i="3" s="1"/>
  <c r="AW34" i="3"/>
  <c r="AX34" i="3" s="1"/>
  <c r="AY34" i="3" s="1"/>
  <c r="AV55" i="3"/>
  <c r="AX55" i="3" s="1"/>
  <c r="AY55" i="3" s="1"/>
  <c r="AW107" i="3"/>
  <c r="AX107" i="3" s="1"/>
  <c r="AY107" i="3" s="1"/>
  <c r="AW324" i="3"/>
  <c r="AX324" i="3" s="1"/>
  <c r="AY324" i="3" s="1"/>
  <c r="AW414" i="3"/>
  <c r="AX414" i="3" s="1"/>
  <c r="AY414" i="3" s="1"/>
  <c r="AW654" i="3"/>
  <c r="AX654" i="3" s="1"/>
  <c r="AY654" i="3" s="1"/>
  <c r="AV705" i="3"/>
  <c r="AX705" i="3" s="1"/>
  <c r="AY705" i="3" s="1"/>
  <c r="AV708" i="3"/>
  <c r="AX708" i="3" s="1"/>
  <c r="AY708" i="3" s="1"/>
  <c r="AW711" i="3"/>
  <c r="AX711" i="3" s="1"/>
  <c r="AY711" i="3" s="1"/>
  <c r="AW912" i="3"/>
  <c r="AX912" i="3" s="1"/>
  <c r="AY912" i="3" s="1"/>
  <c r="AV972" i="3"/>
  <c r="AX972" i="3" s="1"/>
  <c r="AY972" i="3" s="1"/>
  <c r="AW1029" i="3"/>
  <c r="AX1029" i="3" s="1"/>
  <c r="AW1050" i="3"/>
  <c r="AX1050" i="3" s="1"/>
  <c r="AY1050" i="3" s="1"/>
  <c r="AV1061" i="3"/>
  <c r="AX1061" i="3" s="1"/>
  <c r="AY1061" i="3" s="1"/>
  <c r="AV1064" i="3"/>
  <c r="AX1064" i="3" s="1"/>
  <c r="AY1064" i="3" s="1"/>
  <c r="AW1093" i="3"/>
  <c r="AX1093" i="3" s="1"/>
  <c r="AY1093" i="3" s="1"/>
  <c r="AV113" i="3"/>
  <c r="AX113" i="3" s="1"/>
  <c r="AY113" i="3" s="1"/>
  <c r="AW79" i="3"/>
  <c r="AX79" i="3" s="1"/>
  <c r="AV130" i="3"/>
  <c r="AX130" i="3" s="1"/>
  <c r="AY130" i="3" s="1"/>
  <c r="AW135" i="3"/>
  <c r="AX135" i="3" s="1"/>
  <c r="AY135" i="3" s="1"/>
  <c r="AV219" i="3"/>
  <c r="AX219" i="3" s="1"/>
  <c r="AY219" i="3" s="1"/>
  <c r="AW243" i="3"/>
  <c r="AX243" i="3" s="1"/>
  <c r="AV286" i="3"/>
  <c r="AX286" i="3" s="1"/>
  <c r="AY286" i="3" s="1"/>
  <c r="AW318" i="3"/>
  <c r="AX318" i="3" s="1"/>
  <c r="AY318" i="3" s="1"/>
  <c r="AV456" i="3"/>
  <c r="AX456" i="3" s="1"/>
  <c r="AY456" i="3" s="1"/>
  <c r="AV480" i="3"/>
  <c r="AX480" i="3" s="1"/>
  <c r="AV515" i="3"/>
  <c r="AX515" i="3" s="1"/>
  <c r="AY515" i="3" s="1"/>
  <c r="AW748" i="3"/>
  <c r="AX748" i="3" s="1"/>
  <c r="AY748" i="3" s="1"/>
  <c r="AW761" i="3"/>
  <c r="AX761" i="3" s="1"/>
  <c r="AY761" i="3" s="1"/>
  <c r="AW822" i="3"/>
  <c r="AX822" i="3" s="1"/>
  <c r="AY822" i="3" s="1"/>
  <c r="AV866" i="3"/>
  <c r="AX866" i="3" s="1"/>
  <c r="AY866" i="3" s="1"/>
  <c r="AV869" i="3"/>
  <c r="AX869" i="3" s="1"/>
  <c r="AY869" i="3" s="1"/>
  <c r="AW872" i="3"/>
  <c r="AX872" i="3" s="1"/>
  <c r="AY872" i="3" s="1"/>
  <c r="AV895" i="3"/>
  <c r="AX895" i="3" s="1"/>
  <c r="AY895" i="3" s="1"/>
  <c r="AV935" i="3"/>
  <c r="AX935" i="3" s="1"/>
  <c r="AY935" i="3" s="1"/>
  <c r="AV938" i="3"/>
  <c r="AX938" i="3" s="1"/>
  <c r="AY938" i="3" s="1"/>
  <c r="AV941" i="3"/>
  <c r="AX941" i="3" s="1"/>
  <c r="AY941" i="3" s="1"/>
  <c r="AW997" i="3"/>
  <c r="AX997" i="3" s="1"/>
  <c r="AY997" i="3" s="1"/>
  <c r="AW1043" i="3"/>
  <c r="AX1043" i="3" s="1"/>
  <c r="AY1043" i="3" s="1"/>
  <c r="AW1058" i="3"/>
  <c r="AX1058" i="3" s="1"/>
  <c r="AY1058" i="3" s="1"/>
  <c r="AV1111" i="3"/>
  <c r="AX1111" i="3" s="1"/>
  <c r="AY1111" i="3" s="1"/>
  <c r="AV1114" i="3"/>
  <c r="AX1114" i="3" s="1"/>
  <c r="AY1114" i="3" s="1"/>
  <c r="AV13" i="3"/>
  <c r="AX13" i="3" s="1"/>
  <c r="AV95" i="3"/>
  <c r="AX95" i="3" s="1"/>
  <c r="AW212" i="3"/>
  <c r="AX212" i="3" s="1"/>
  <c r="AY212" i="3" s="1"/>
  <c r="AW228" i="3"/>
  <c r="AX228" i="3" s="1"/>
  <c r="AY228" i="3" s="1"/>
  <c r="AV272" i="3"/>
  <c r="AX272" i="3" s="1"/>
  <c r="AY272" i="3" s="1"/>
  <c r="AW297" i="3"/>
  <c r="AX297" i="3" s="1"/>
  <c r="AY297" i="3" s="1"/>
  <c r="AV333" i="3"/>
  <c r="AX333" i="3" s="1"/>
  <c r="AV449" i="3"/>
  <c r="AX449" i="3" s="1"/>
  <c r="AY449" i="3" s="1"/>
  <c r="AV504" i="3"/>
  <c r="AX504" i="3" s="1"/>
  <c r="AY504" i="3" s="1"/>
  <c r="AW572" i="3"/>
  <c r="AX572" i="3" s="1"/>
  <c r="AY572" i="3" s="1"/>
  <c r="AW819" i="3"/>
  <c r="AX819" i="3" s="1"/>
  <c r="AY819" i="3" s="1"/>
  <c r="AW880" i="3"/>
  <c r="AX880" i="3" s="1"/>
  <c r="AY880" i="3" s="1"/>
  <c r="AV703" i="3"/>
  <c r="AW703" i="3"/>
  <c r="AV749" i="3"/>
  <c r="AW749" i="3"/>
  <c r="AW800" i="3"/>
  <c r="AV800" i="3"/>
  <c r="AV864" i="3"/>
  <c r="AW864" i="3"/>
  <c r="AW900" i="3"/>
  <c r="AV900" i="3"/>
  <c r="AW1002" i="3"/>
  <c r="AV1002" i="3"/>
  <c r="AW1048" i="3"/>
  <c r="AV1048" i="3"/>
  <c r="AW1059" i="3"/>
  <c r="AV1059" i="3"/>
  <c r="AV1098" i="3"/>
  <c r="AW1098" i="3"/>
  <c r="AW1101" i="3"/>
  <c r="AV1101" i="3"/>
  <c r="AV1125" i="3"/>
  <c r="AW1125" i="3"/>
  <c r="AW1129" i="3"/>
  <c r="AV1129" i="3"/>
  <c r="AW340" i="3"/>
  <c r="AV340" i="3"/>
  <c r="AV378" i="3"/>
  <c r="AW378" i="3"/>
  <c r="AW764" i="3"/>
  <c r="AV764" i="3"/>
  <c r="AW903" i="3"/>
  <c r="AV903" i="3"/>
  <c r="AV580" i="3"/>
  <c r="AW580" i="3"/>
  <c r="AV588" i="3"/>
  <c r="AW588" i="3"/>
  <c r="AW752" i="3"/>
  <c r="AV752" i="3"/>
  <c r="AW116" i="3"/>
  <c r="AX116" i="3" s="1"/>
  <c r="AY116" i="3" s="1"/>
  <c r="AW489" i="3"/>
  <c r="AV489" i="3"/>
  <c r="AV103" i="3"/>
  <c r="AX103" i="3" s="1"/>
  <c r="AY103" i="3" s="1"/>
  <c r="AW211" i="3"/>
  <c r="AV211" i="3"/>
  <c r="AV283" i="3"/>
  <c r="AW283" i="3"/>
  <c r="AV307" i="3"/>
  <c r="AW307" i="3"/>
  <c r="AV329" i="3"/>
  <c r="AW329" i="3"/>
  <c r="AW336" i="3"/>
  <c r="AV336" i="3"/>
  <c r="AV374" i="3"/>
  <c r="AW374" i="3"/>
  <c r="AV396" i="3"/>
  <c r="AW396" i="3"/>
  <c r="AW551" i="3"/>
  <c r="AV551" i="3"/>
  <c r="AV577" i="3"/>
  <c r="AW577" i="3"/>
  <c r="AV678" i="3"/>
  <c r="AW678" i="3"/>
  <c r="AW724" i="3"/>
  <c r="AV724" i="3"/>
  <c r="AW760" i="3"/>
  <c r="AV760" i="3"/>
  <c r="AV774" i="3"/>
  <c r="AW774" i="3"/>
  <c r="AW824" i="3"/>
  <c r="AV824" i="3"/>
  <c r="AV849" i="3"/>
  <c r="AW849" i="3"/>
  <c r="AW967" i="3"/>
  <c r="AV967" i="3"/>
  <c r="AW1037" i="3"/>
  <c r="AV1037" i="3"/>
  <c r="AW1056" i="3"/>
  <c r="AV1056" i="3"/>
  <c r="AV1118" i="3"/>
  <c r="AW1118" i="3"/>
  <c r="AW558" i="3"/>
  <c r="AV558" i="3"/>
  <c r="AW1040" i="3"/>
  <c r="AV1040" i="3"/>
  <c r="AW520" i="3"/>
  <c r="AV520" i="3"/>
  <c r="AW131" i="3"/>
  <c r="AV131" i="3"/>
  <c r="AW71" i="3"/>
  <c r="AX71" i="3" s="1"/>
  <c r="AY71" i="3" s="1"/>
  <c r="AV177" i="3"/>
  <c r="AW177" i="3"/>
  <c r="AW195" i="3"/>
  <c r="AX195" i="3" s="1"/>
  <c r="AY195" i="3" s="1"/>
  <c r="AV234" i="3"/>
  <c r="AW234" i="3"/>
  <c r="AW445" i="3"/>
  <c r="AV445" i="3"/>
  <c r="AW474" i="3"/>
  <c r="AV474" i="3"/>
  <c r="AV564" i="3"/>
  <c r="AW564" i="3"/>
  <c r="AW620" i="3"/>
  <c r="AV620" i="3"/>
  <c r="AV646" i="3"/>
  <c r="AW646" i="3"/>
  <c r="AW700" i="3"/>
  <c r="AV700" i="3"/>
  <c r="AW771" i="3"/>
  <c r="AV771" i="3"/>
  <c r="AV793" i="3"/>
  <c r="AW793" i="3"/>
  <c r="AV928" i="3"/>
  <c r="AW928" i="3"/>
  <c r="AV999" i="3"/>
  <c r="AW999" i="3"/>
  <c r="AW1018" i="3"/>
  <c r="AV1018" i="3"/>
  <c r="AV1022" i="3"/>
  <c r="AW1022" i="3"/>
  <c r="AW1045" i="3"/>
  <c r="AV1045" i="3"/>
  <c r="AW1106" i="3"/>
  <c r="AV1106" i="3"/>
  <c r="AW1148" i="3"/>
  <c r="AV1148" i="3"/>
  <c r="AV379" i="3"/>
  <c r="AW379" i="3"/>
  <c r="AW524" i="3"/>
  <c r="AV524" i="3"/>
  <c r="AW922" i="3"/>
  <c r="AV922" i="3"/>
  <c r="AW1005" i="3"/>
  <c r="AV1005" i="3"/>
  <c r="AV232" i="3"/>
  <c r="AW232" i="3"/>
  <c r="AW321" i="3"/>
  <c r="AV321" i="3"/>
  <c r="AV727" i="3"/>
  <c r="AW727" i="3"/>
  <c r="AW30" i="3"/>
  <c r="AV30" i="3"/>
  <c r="AW550" i="3"/>
  <c r="AV550" i="3"/>
  <c r="AV623" i="3"/>
  <c r="AW623" i="3"/>
  <c r="AW652" i="3"/>
  <c r="AV652" i="3"/>
  <c r="AW31" i="3"/>
  <c r="AV31" i="3"/>
  <c r="AV43" i="3"/>
  <c r="AX43" i="3" s="1"/>
  <c r="AY43" i="3" s="1"/>
  <c r="AW64" i="3"/>
  <c r="AX64" i="3" s="1"/>
  <c r="AY64" i="3" s="1"/>
  <c r="AV92" i="3"/>
  <c r="AX92" i="3" s="1"/>
  <c r="AY92" i="3" s="1"/>
  <c r="AW184" i="3"/>
  <c r="AX184" i="3" s="1"/>
  <c r="AY184" i="3" s="1"/>
  <c r="AV360" i="3"/>
  <c r="AW360" i="3"/>
  <c r="AV367" i="3"/>
  <c r="AW367" i="3"/>
  <c r="AV508" i="3"/>
  <c r="AW508" i="3"/>
  <c r="AV667" i="3"/>
  <c r="AW667" i="3"/>
  <c r="AW721" i="3"/>
  <c r="AV721" i="3"/>
  <c r="AW787" i="3"/>
  <c r="AV787" i="3"/>
  <c r="AW954" i="3"/>
  <c r="AV954" i="3"/>
  <c r="AV1042" i="3"/>
  <c r="AW1042" i="3"/>
  <c r="AW1053" i="3"/>
  <c r="AV1053" i="3"/>
  <c r="AW230" i="3"/>
  <c r="AV230" i="3"/>
  <c r="AW492" i="3"/>
  <c r="AV492" i="3"/>
  <c r="AW741" i="3"/>
  <c r="AV741" i="3"/>
  <c r="AW1104" i="3"/>
  <c r="AV1104" i="3"/>
  <c r="AW174" i="3"/>
  <c r="AV174" i="3"/>
  <c r="AV287" i="3"/>
  <c r="AW287" i="3"/>
  <c r="AW681" i="3"/>
  <c r="AV681" i="3"/>
  <c r="AW781" i="3"/>
  <c r="AV781" i="3"/>
  <c r="AW827" i="3"/>
  <c r="AV827" i="3"/>
  <c r="AW980" i="3"/>
  <c r="AV980" i="3"/>
  <c r="AW1051" i="3"/>
  <c r="AV1051" i="3"/>
  <c r="AV391" i="3"/>
  <c r="AW391" i="3"/>
  <c r="AV422" i="3"/>
  <c r="AW422" i="3"/>
  <c r="AV439" i="3"/>
  <c r="AW439" i="3"/>
  <c r="AW495" i="3"/>
  <c r="AV495" i="3"/>
  <c r="AW546" i="3"/>
  <c r="AV546" i="3"/>
  <c r="AW561" i="3"/>
  <c r="AV561" i="3"/>
  <c r="AV598" i="3"/>
  <c r="AW598" i="3"/>
  <c r="AW697" i="3"/>
  <c r="AV697" i="3"/>
  <c r="AW744" i="3"/>
  <c r="AV744" i="3"/>
  <c r="AW756" i="3"/>
  <c r="AV756" i="3"/>
  <c r="AW768" i="3"/>
  <c r="AV768" i="3"/>
  <c r="AW806" i="3"/>
  <c r="AV806" i="3"/>
  <c r="AV833" i="3"/>
  <c r="AW833" i="3"/>
  <c r="AW925" i="3"/>
  <c r="AV925" i="3"/>
  <c r="AV990" i="3"/>
  <c r="AW990" i="3"/>
  <c r="AW1015" i="3"/>
  <c r="AV1015" i="3"/>
  <c r="AV1090" i="3"/>
  <c r="AW1090" i="3"/>
  <c r="AW1146" i="3"/>
  <c r="AV1146" i="3"/>
  <c r="AW201" i="3"/>
  <c r="AV201" i="3"/>
  <c r="AV630" i="3"/>
  <c r="AW630" i="3"/>
  <c r="AW803" i="3"/>
  <c r="AV803" i="3"/>
  <c r="AW111" i="3"/>
  <c r="AV111" i="3"/>
  <c r="AV450" i="3"/>
  <c r="AW450" i="3"/>
  <c r="AV68" i="3"/>
  <c r="AW68" i="3"/>
  <c r="AW256" i="3"/>
  <c r="AV256" i="3"/>
  <c r="AV48" i="3"/>
  <c r="AW48" i="3"/>
  <c r="AV73" i="3"/>
  <c r="AX73" i="3" s="1"/>
  <c r="AY73" i="3" s="1"/>
  <c r="AW89" i="3"/>
  <c r="AV89" i="3"/>
  <c r="AW122" i="3"/>
  <c r="AV122" i="3"/>
  <c r="AW127" i="3"/>
  <c r="AX127" i="3" s="1"/>
  <c r="AY127" i="3" s="1"/>
  <c r="AV238" i="3"/>
  <c r="AW238" i="3"/>
  <c r="AV263" i="3"/>
  <c r="AX263" i="3" s="1"/>
  <c r="AY263" i="3" s="1"/>
  <c r="AW325" i="3"/>
  <c r="AV325" i="3"/>
  <c r="AZ382" i="3"/>
  <c r="AW469" i="3"/>
  <c r="AV469" i="3"/>
  <c r="AW595" i="3"/>
  <c r="AV595" i="3"/>
  <c r="AW684" i="3"/>
  <c r="AV684" i="3"/>
  <c r="AW784" i="3"/>
  <c r="AV784" i="3"/>
  <c r="AW830" i="3"/>
  <c r="AV830" i="3"/>
  <c r="AW951" i="3"/>
  <c r="AV951" i="3"/>
  <c r="AW983" i="3"/>
  <c r="AV983" i="3"/>
  <c r="AW1067" i="3"/>
  <c r="AV1067" i="3"/>
  <c r="AV1135" i="3"/>
  <c r="AW1135" i="3"/>
  <c r="AW1141" i="3"/>
  <c r="AX1141" i="3" s="1"/>
  <c r="AY1141" i="3" s="1"/>
  <c r="AW12" i="3"/>
  <c r="AX12" i="3" s="1"/>
  <c r="AY12" i="3" s="1"/>
  <c r="AW18" i="3"/>
  <c r="AX18" i="3" s="1"/>
  <c r="AY18" i="3" s="1"/>
  <c r="AV100" i="3"/>
  <c r="AX100" i="3" s="1"/>
  <c r="AY100" i="3" s="1"/>
  <c r="AW117" i="3"/>
  <c r="AX117" i="3" s="1"/>
  <c r="AY117" i="3" s="1"/>
  <c r="AV133" i="3"/>
  <c r="AX133" i="3" s="1"/>
  <c r="AY133" i="3" s="1"/>
  <c r="AW142" i="3"/>
  <c r="AX142" i="3" s="1"/>
  <c r="AY142" i="3" s="1"/>
  <c r="AW160" i="3"/>
  <c r="AX160" i="3" s="1"/>
  <c r="AY160" i="3" s="1"/>
  <c r="AV179" i="3"/>
  <c r="AX179" i="3" s="1"/>
  <c r="AY179" i="3" s="1"/>
  <c r="AW224" i="3"/>
  <c r="AX224" i="3" s="1"/>
  <c r="AY224" i="3" s="1"/>
  <c r="AW277" i="3"/>
  <c r="AX277" i="3" s="1"/>
  <c r="AV310" i="3"/>
  <c r="AX310" i="3" s="1"/>
  <c r="AV355" i="3"/>
  <c r="AX355" i="3" s="1"/>
  <c r="AY355" i="3" s="1"/>
  <c r="AV375" i="3"/>
  <c r="AX375" i="3" s="1"/>
  <c r="AY375" i="3" s="1"/>
  <c r="AW385" i="3"/>
  <c r="AX385" i="3" s="1"/>
  <c r="AY385" i="3" s="1"/>
  <c r="AZ391" i="3"/>
  <c r="AW398" i="3"/>
  <c r="AX398" i="3" s="1"/>
  <c r="AY398" i="3" s="1"/>
  <c r="AW403" i="3"/>
  <c r="AX403" i="3" s="1"/>
  <c r="AY403" i="3" s="1"/>
  <c r="AW464" i="3"/>
  <c r="AX464" i="3" s="1"/>
  <c r="AY464" i="3" s="1"/>
  <c r="AV486" i="3"/>
  <c r="AX486" i="3" s="1"/>
  <c r="AY486" i="3" s="1"/>
  <c r="AV503" i="3"/>
  <c r="AX503" i="3" s="1"/>
  <c r="AY503" i="3" s="1"/>
  <c r="AW617" i="3"/>
  <c r="AX617" i="3" s="1"/>
  <c r="AY617" i="3" s="1"/>
  <c r="AV640" i="3"/>
  <c r="AX640" i="3" s="1"/>
  <c r="AY640" i="3" s="1"/>
  <c r="AW662" i="3"/>
  <c r="AX662" i="3" s="1"/>
  <c r="AY662" i="3" s="1"/>
  <c r="AW665" i="3"/>
  <c r="AX665" i="3" s="1"/>
  <c r="AY665" i="3" s="1"/>
  <c r="AV672" i="3"/>
  <c r="AX672" i="3" s="1"/>
  <c r="AY672" i="3" s="1"/>
  <c r="AW694" i="3"/>
  <c r="AX694" i="3" s="1"/>
  <c r="AY694" i="3" s="1"/>
  <c r="AW747" i="3"/>
  <c r="AX747" i="3" s="1"/>
  <c r="AY747" i="3" s="1"/>
  <c r="AW386" i="3"/>
  <c r="AX386" i="3" s="1"/>
  <c r="AY386" i="3" s="1"/>
  <c r="AW433" i="3"/>
  <c r="AX433" i="3" s="1"/>
  <c r="AY433" i="3" s="1"/>
  <c r="AW447" i="3"/>
  <c r="AX447" i="3" s="1"/>
  <c r="AY447" i="3" s="1"/>
  <c r="AW483" i="3"/>
  <c r="AX483" i="3" s="1"/>
  <c r="AY483" i="3" s="1"/>
  <c r="AW518" i="3"/>
  <c r="AX518" i="3" s="1"/>
  <c r="AY518" i="3" s="1"/>
  <c r="AW556" i="3"/>
  <c r="AX556" i="3" s="1"/>
  <c r="AY556" i="3" s="1"/>
  <c r="AV637" i="3"/>
  <c r="AX637" i="3" s="1"/>
  <c r="AW719" i="3"/>
  <c r="AX719" i="3" s="1"/>
  <c r="AV964" i="3"/>
  <c r="AX964" i="3" s="1"/>
  <c r="AY964" i="3" s="1"/>
  <c r="AW1082" i="3"/>
  <c r="AX1082" i="3" s="1"/>
  <c r="AY1082" i="3" s="1"/>
  <c r="AW260" i="3"/>
  <c r="AV260" i="3"/>
  <c r="AV481" i="3"/>
  <c r="AW481" i="3"/>
  <c r="AW506" i="3"/>
  <c r="AV506" i="3"/>
  <c r="AW590" i="3"/>
  <c r="AV590" i="3"/>
  <c r="AW890" i="3"/>
  <c r="AV890" i="3"/>
  <c r="AW916" i="3"/>
  <c r="AV916" i="3"/>
  <c r="AV919" i="3"/>
  <c r="AW919" i="3"/>
  <c r="AW1154" i="3"/>
  <c r="AV1154" i="3"/>
  <c r="AW779" i="3"/>
  <c r="AV779" i="3"/>
  <c r="AV782" i="3"/>
  <c r="AW782" i="3"/>
  <c r="AW798" i="3"/>
  <c r="AV798" i="3"/>
  <c r="AV801" i="3"/>
  <c r="AW801" i="3"/>
  <c r="AV825" i="3"/>
  <c r="AW825" i="3"/>
  <c r="AW840" i="3"/>
  <c r="AV840" i="3"/>
  <c r="AW887" i="3"/>
  <c r="AV887" i="3"/>
  <c r="AW384" i="3"/>
  <c r="AV384" i="3"/>
  <c r="AV342" i="3"/>
  <c r="AW342" i="3"/>
  <c r="AV362" i="3"/>
  <c r="AW362" i="3"/>
  <c r="AW871" i="3"/>
  <c r="AV871" i="3"/>
  <c r="AV5" i="3"/>
  <c r="AW5" i="3"/>
  <c r="AW40" i="3"/>
  <c r="AX40" i="3" s="1"/>
  <c r="AY40" i="3" s="1"/>
  <c r="AV77" i="3"/>
  <c r="AX77" i="3" s="1"/>
  <c r="AY77" i="3" s="1"/>
  <c r="AV91" i="3"/>
  <c r="AW91" i="3"/>
  <c r="AV124" i="3"/>
  <c r="AW124" i="3"/>
  <c r="AW148" i="3"/>
  <c r="AV148" i="3"/>
  <c r="AV167" i="3"/>
  <c r="AW167" i="3"/>
  <c r="AV334" i="3"/>
  <c r="AW334" i="3"/>
  <c r="AV371" i="3"/>
  <c r="AW371" i="3"/>
  <c r="AV377" i="3"/>
  <c r="AW377" i="3"/>
  <c r="AZ403" i="3"/>
  <c r="AH403" i="3"/>
  <c r="AW479" i="3"/>
  <c r="AV479" i="3"/>
  <c r="AW496" i="3"/>
  <c r="AV496" i="3"/>
  <c r="AW633" i="3"/>
  <c r="AV633" i="3"/>
  <c r="AV991" i="3"/>
  <c r="AW991" i="3"/>
  <c r="AW994" i="3"/>
  <c r="AV994" i="3"/>
  <c r="AV1130" i="3"/>
  <c r="AW1130" i="3"/>
  <c r="AW1137" i="3"/>
  <c r="AV1137" i="3"/>
  <c r="AV1143" i="3"/>
  <c r="AW1143" i="3"/>
  <c r="AW28" i="3"/>
  <c r="AV28" i="3"/>
  <c r="AW156" i="3"/>
  <c r="AV156" i="3"/>
  <c r="AW194" i="3"/>
  <c r="AV194" i="3"/>
  <c r="AW621" i="3"/>
  <c r="AV621" i="3"/>
  <c r="AW644" i="3"/>
  <c r="AV644" i="3"/>
  <c r="AW948" i="3"/>
  <c r="AV948" i="3"/>
  <c r="AW57" i="3"/>
  <c r="AV57" i="3"/>
  <c r="AW82" i="3"/>
  <c r="AV82" i="3"/>
  <c r="AW141" i="3"/>
  <c r="AV141" i="3"/>
  <c r="AW171" i="3"/>
  <c r="AV171" i="3"/>
  <c r="AV415" i="3"/>
  <c r="AW415" i="3"/>
  <c r="AV538" i="3"/>
  <c r="AW538" i="3"/>
  <c r="AW587" i="3"/>
  <c r="AV587" i="3"/>
  <c r="AW676" i="3"/>
  <c r="AV676" i="3"/>
  <c r="AV790" i="3"/>
  <c r="AW790" i="3"/>
  <c r="AW854" i="3"/>
  <c r="AV854" i="3"/>
  <c r="AW9" i="3"/>
  <c r="AV9" i="3"/>
  <c r="AW46" i="3"/>
  <c r="AV46" i="3"/>
  <c r="AW94" i="3"/>
  <c r="AV94" i="3"/>
  <c r="AW105" i="3"/>
  <c r="AV105" i="3"/>
  <c r="AV190" i="3"/>
  <c r="AW190" i="3"/>
  <c r="AV380" i="3"/>
  <c r="AW380" i="3"/>
  <c r="AW462" i="3"/>
  <c r="AV462" i="3"/>
  <c r="AV516" i="3"/>
  <c r="AW516" i="3"/>
  <c r="AW641" i="3"/>
  <c r="AV641" i="3"/>
  <c r="AW745" i="3"/>
  <c r="AV745" i="3"/>
  <c r="AV843" i="3"/>
  <c r="AW843" i="3"/>
  <c r="AW901" i="3"/>
  <c r="AV901" i="3"/>
  <c r="AV904" i="3"/>
  <c r="AW904" i="3"/>
  <c r="AW1019" i="3"/>
  <c r="AV1019" i="3"/>
  <c r="AW1151" i="3"/>
  <c r="AV1151" i="3"/>
  <c r="AW51" i="3"/>
  <c r="AX51" i="3" s="1"/>
  <c r="AY51" i="3" s="1"/>
  <c r="AW78" i="3"/>
  <c r="AV78" i="3"/>
  <c r="AV90" i="3"/>
  <c r="AW90" i="3"/>
  <c r="AW106" i="3"/>
  <c r="AV106" i="3"/>
  <c r="AW123" i="3"/>
  <c r="AV123" i="3"/>
  <c r="AW185" i="3"/>
  <c r="AV185" i="3"/>
  <c r="AW502" i="3"/>
  <c r="AV502" i="3"/>
  <c r="AW102" i="3"/>
  <c r="AV102" i="3"/>
  <c r="AW144" i="3"/>
  <c r="AV144" i="3"/>
  <c r="AV180" i="3"/>
  <c r="AW180" i="3"/>
  <c r="AV198" i="3"/>
  <c r="AW198" i="3"/>
  <c r="AW241" i="3"/>
  <c r="AV241" i="3"/>
  <c r="AW269" i="3"/>
  <c r="AV269" i="3"/>
  <c r="AW315" i="3"/>
  <c r="AV315" i="3"/>
  <c r="AV365" i="3"/>
  <c r="AW365" i="3"/>
  <c r="AW387" i="3"/>
  <c r="AV387" i="3"/>
  <c r="AV419" i="3"/>
  <c r="AW419" i="3"/>
  <c r="AW470" i="3"/>
  <c r="AV470" i="3"/>
  <c r="AV574" i="3"/>
  <c r="AW574" i="3"/>
  <c r="AV606" i="3"/>
  <c r="AW606" i="3"/>
  <c r="AV664" i="3"/>
  <c r="AW664" i="3"/>
  <c r="AW737" i="3"/>
  <c r="AV737" i="3"/>
  <c r="AW110" i="3"/>
  <c r="AV110" i="3"/>
  <c r="AW266" i="3"/>
  <c r="AV266" i="3"/>
  <c r="AW484" i="3"/>
  <c r="AV484" i="3"/>
  <c r="AW543" i="3"/>
  <c r="AV543" i="3"/>
  <c r="AV15" i="3"/>
  <c r="AW15" i="3"/>
  <c r="AW23" i="3"/>
  <c r="AV23" i="3"/>
  <c r="AV128" i="3"/>
  <c r="AW128" i="3"/>
  <c r="AV152" i="3"/>
  <c r="AW152" i="3"/>
  <c r="AV172" i="3"/>
  <c r="AW172" i="3"/>
  <c r="AV202" i="3"/>
  <c r="AW202" i="3"/>
  <c r="AV209" i="3"/>
  <c r="AW209" i="3"/>
  <c r="AV215" i="3"/>
  <c r="AW215" i="3"/>
  <c r="AV409" i="3"/>
  <c r="AW409" i="3"/>
  <c r="AV429" i="3"/>
  <c r="AW429" i="3"/>
  <c r="AV619" i="3"/>
  <c r="AW619" i="3"/>
  <c r="AV250" i="3"/>
  <c r="AW250" i="3"/>
  <c r="AW255" i="3"/>
  <c r="AV255" i="3"/>
  <c r="AW357" i="3"/>
  <c r="AV357" i="3"/>
  <c r="AZ408" i="3"/>
  <c r="AV423" i="3"/>
  <c r="AW423" i="3"/>
  <c r="AW513" i="3"/>
  <c r="AV513" i="3"/>
  <c r="AW527" i="3"/>
  <c r="AV527" i="3"/>
  <c r="AV530" i="3"/>
  <c r="AW530" i="3"/>
  <c r="AW555" i="3"/>
  <c r="AV555" i="3"/>
  <c r="AV609" i="3"/>
  <c r="AW609" i="3"/>
  <c r="AV670" i="3"/>
  <c r="AW670" i="3"/>
  <c r="AW673" i="3"/>
  <c r="AV673" i="3"/>
  <c r="AW740" i="3"/>
  <c r="AV740" i="3"/>
  <c r="AW743" i="3"/>
  <c r="AV743" i="3"/>
  <c r="AW6" i="3"/>
  <c r="AV6" i="3"/>
  <c r="AW35" i="3"/>
  <c r="AX35" i="3" s="1"/>
  <c r="AY35" i="3" s="1"/>
  <c r="AW37" i="3"/>
  <c r="AV37" i="3"/>
  <c r="AW86" i="3"/>
  <c r="AV86" i="3"/>
  <c r="AV147" i="3"/>
  <c r="AX147" i="3" s="1"/>
  <c r="AY147" i="3" s="1"/>
  <c r="AW168" i="3"/>
  <c r="AV168" i="3"/>
  <c r="AW74" i="3"/>
  <c r="AV74" i="3"/>
  <c r="AW97" i="3"/>
  <c r="AV97" i="3"/>
  <c r="AW162" i="3"/>
  <c r="AV162" i="3"/>
  <c r="AW292" i="3"/>
  <c r="AV292" i="3"/>
  <c r="AV296" i="3"/>
  <c r="AW296" i="3"/>
  <c r="AV309" i="3"/>
  <c r="AW309" i="3"/>
  <c r="AV346" i="3"/>
  <c r="AW346" i="3"/>
  <c r="AW352" i="3"/>
  <c r="AV352" i="3"/>
  <c r="AV366" i="3"/>
  <c r="AW366" i="3"/>
  <c r="AV388" i="3"/>
  <c r="AW388" i="3"/>
  <c r="AW441" i="3"/>
  <c r="AV441" i="3"/>
  <c r="AV472" i="3"/>
  <c r="AW472" i="3"/>
  <c r="AW510" i="3"/>
  <c r="AV510" i="3"/>
  <c r="AW571" i="3"/>
  <c r="AV571" i="3"/>
  <c r="AW603" i="3"/>
  <c r="AV603" i="3"/>
  <c r="AW712" i="3"/>
  <c r="AV712" i="3"/>
  <c r="AW303" i="3"/>
  <c r="AV303" i="3"/>
  <c r="AW331" i="3"/>
  <c r="AV331" i="3"/>
  <c r="AV361" i="3"/>
  <c r="AW361" i="3"/>
  <c r="AV436" i="3"/>
  <c r="AW436" i="3"/>
  <c r="AV563" i="3"/>
  <c r="AW563" i="3"/>
  <c r="AW69" i="3"/>
  <c r="AV69" i="3"/>
  <c r="AW120" i="3"/>
  <c r="AV120" i="3"/>
  <c r="AV163" i="3"/>
  <c r="AW163" i="3"/>
  <c r="AW176" i="3"/>
  <c r="AV176" i="3"/>
  <c r="AW193" i="3"/>
  <c r="AV193" i="3"/>
  <c r="AV220" i="3"/>
  <c r="AW220" i="3"/>
  <c r="AV227" i="3"/>
  <c r="AW227" i="3"/>
  <c r="AW236" i="3"/>
  <c r="AV236" i="3"/>
  <c r="AZ387" i="3"/>
  <c r="AH387" i="3"/>
  <c r="AH418" i="3"/>
  <c r="AZ418" i="3"/>
  <c r="AW442" i="3"/>
  <c r="AV442" i="3"/>
  <c r="AV466" i="3"/>
  <c r="AW466" i="3"/>
  <c r="AV487" i="3"/>
  <c r="AW487" i="3"/>
  <c r="AV490" i="3"/>
  <c r="AW490" i="3"/>
  <c r="AW522" i="3"/>
  <c r="AV522" i="3"/>
  <c r="AV548" i="3"/>
  <c r="AW548" i="3"/>
  <c r="AW593" i="3"/>
  <c r="AV593" i="3"/>
  <c r="AV624" i="3"/>
  <c r="AW624" i="3"/>
  <c r="AV647" i="3"/>
  <c r="AW647" i="3"/>
  <c r="AW656" i="3"/>
  <c r="AV656" i="3"/>
  <c r="AV659" i="3"/>
  <c r="AW659" i="3"/>
  <c r="AW688" i="3"/>
  <c r="AV688" i="3"/>
  <c r="AW709" i="3"/>
  <c r="AV709" i="3"/>
  <c r="AW924" i="3"/>
  <c r="AV924" i="3"/>
  <c r="AV927" i="3"/>
  <c r="AW927" i="3"/>
  <c r="AV430" i="3"/>
  <c r="AW430" i="3"/>
  <c r="AW704" i="3"/>
  <c r="AV704" i="3"/>
  <c r="AV735" i="3"/>
  <c r="AW735" i="3"/>
  <c r="AW898" i="3"/>
  <c r="AV898" i="3"/>
  <c r="AW973" i="3"/>
  <c r="AV973" i="3"/>
  <c r="AV976" i="3"/>
  <c r="AW976" i="3"/>
  <c r="AW989" i="3"/>
  <c r="AV989" i="3"/>
  <c r="AW1127" i="3"/>
  <c r="AV1127" i="3"/>
  <c r="AV1140" i="3"/>
  <c r="AW1140" i="3"/>
  <c r="AZ409" i="3"/>
  <c r="AH409" i="3"/>
  <c r="AW249" i="3"/>
  <c r="AV249" i="3"/>
  <c r="AV261" i="3"/>
  <c r="AW261" i="3"/>
  <c r="AW335" i="3"/>
  <c r="AV335" i="3"/>
  <c r="AZ393" i="3"/>
  <c r="AH393" i="3"/>
  <c r="AZ404" i="3"/>
  <c r="AH404" i="3"/>
  <c r="AW514" i="3"/>
  <c r="AV514" i="3"/>
  <c r="AW776" i="3"/>
  <c r="AV776" i="3"/>
  <c r="AW795" i="3"/>
  <c r="AV795" i="3"/>
  <c r="AV817" i="3"/>
  <c r="AW817" i="3"/>
  <c r="AW940" i="3"/>
  <c r="AV940" i="3"/>
  <c r="AW957" i="3"/>
  <c r="AV957" i="3"/>
  <c r="AV960" i="3"/>
  <c r="AW960" i="3"/>
  <c r="AW970" i="3"/>
  <c r="AV970" i="3"/>
  <c r="AW986" i="3"/>
  <c r="AV986" i="3"/>
  <c r="AV1110" i="3"/>
  <c r="AW1110" i="3"/>
  <c r="AW1124" i="3"/>
  <c r="AV1124" i="3"/>
  <c r="AZ434" i="3"/>
  <c r="AH434" i="3"/>
  <c r="AW653" i="3"/>
  <c r="AV653" i="3"/>
  <c r="AV319" i="3"/>
  <c r="AX319" i="3" s="1"/>
  <c r="AY319" i="3" s="1"/>
  <c r="AV332" i="3"/>
  <c r="AW332" i="3"/>
  <c r="AZ372" i="3"/>
  <c r="AH372" i="3"/>
  <c r="AZ388" i="3"/>
  <c r="AV406" i="3"/>
  <c r="AW406" i="3"/>
  <c r="AZ429" i="3"/>
  <c r="AV604" i="3"/>
  <c r="AW604" i="3"/>
  <c r="AV651" i="3"/>
  <c r="AW651" i="3"/>
  <c r="AW668" i="3"/>
  <c r="AV668" i="3"/>
  <c r="AV732" i="3"/>
  <c r="AW732" i="3"/>
  <c r="AW792" i="3"/>
  <c r="AV792" i="3"/>
  <c r="AV877" i="3"/>
  <c r="AW877" i="3"/>
  <c r="AV888" i="3"/>
  <c r="AW888" i="3"/>
  <c r="AW996" i="3"/>
  <c r="AV996" i="3"/>
  <c r="AV998" i="3"/>
  <c r="AW998" i="3"/>
  <c r="AW1011" i="3"/>
  <c r="AV1011" i="3"/>
  <c r="AW1021" i="3"/>
  <c r="AV1021" i="3"/>
  <c r="AW199" i="3"/>
  <c r="AV204" i="3"/>
  <c r="AX204" i="3" s="1"/>
  <c r="AY204" i="3" s="1"/>
  <c r="AV257" i="3"/>
  <c r="AW257" i="3"/>
  <c r="AV270" i="3"/>
  <c r="AX270" i="3" s="1"/>
  <c r="AY270" i="3" s="1"/>
  <c r="AV275" i="3"/>
  <c r="AX275" i="3" s="1"/>
  <c r="AY275" i="3" s="1"/>
  <c r="AW280" i="3"/>
  <c r="AX280" i="3" s="1"/>
  <c r="AY280" i="3" s="1"/>
  <c r="AV289" i="3"/>
  <c r="AX289" i="3" s="1"/>
  <c r="AV300" i="3"/>
  <c r="AX300" i="3" s="1"/>
  <c r="AY300" i="3" s="1"/>
  <c r="AV327" i="3"/>
  <c r="AX327" i="3" s="1"/>
  <c r="AY327" i="3" s="1"/>
  <c r="AW363" i="3"/>
  <c r="AX363" i="3" s="1"/>
  <c r="AW400" i="3"/>
  <c r="AX400" i="3" s="1"/>
  <c r="AY400" i="3" s="1"/>
  <c r="AV402" i="3"/>
  <c r="AW402" i="3"/>
  <c r="AZ405" i="3"/>
  <c r="AH411" i="3"/>
  <c r="AZ411" i="3"/>
  <c r="AV453" i="3"/>
  <c r="AX453" i="3" s="1"/>
  <c r="AY453" i="3" s="1"/>
  <c r="AW458" i="3"/>
  <c r="AX458" i="3" s="1"/>
  <c r="AY458" i="3" s="1"/>
  <c r="AW460" i="3"/>
  <c r="AV460" i="3"/>
  <c r="AV468" i="3"/>
  <c r="AX468" i="3" s="1"/>
  <c r="AY468" i="3" s="1"/>
  <c r="AV476" i="3"/>
  <c r="AX476" i="3" s="1"/>
  <c r="AY476" i="3" s="1"/>
  <c r="AV498" i="3"/>
  <c r="AX498" i="3" s="1"/>
  <c r="AY498" i="3" s="1"/>
  <c r="AV553" i="3"/>
  <c r="AX553" i="3" s="1"/>
  <c r="AY553" i="3" s="1"/>
  <c r="AV585" i="3"/>
  <c r="AX585" i="3" s="1"/>
  <c r="AY585" i="3" s="1"/>
  <c r="AV625" i="3"/>
  <c r="AX625" i="3" s="1"/>
  <c r="AY625" i="3" s="1"/>
  <c r="AV628" i="3"/>
  <c r="AX628" i="3" s="1"/>
  <c r="AY628" i="3" s="1"/>
  <c r="AV636" i="3"/>
  <c r="AX636" i="3" s="1"/>
  <c r="AY636" i="3" s="1"/>
  <c r="AW680" i="3"/>
  <c r="AX680" i="3" s="1"/>
  <c r="AY680" i="3" s="1"/>
  <c r="AW696" i="3"/>
  <c r="AV696" i="3"/>
  <c r="AV702" i="3"/>
  <c r="AW702" i="3"/>
  <c r="AW720" i="3"/>
  <c r="AV720" i="3"/>
  <c r="AV728" i="3"/>
  <c r="AX728" i="3" s="1"/>
  <c r="AY728" i="3" s="1"/>
  <c r="AW885" i="3"/>
  <c r="AV885" i="3"/>
  <c r="AW906" i="3"/>
  <c r="AV906" i="3"/>
  <c r="AW932" i="3"/>
  <c r="AV932" i="3"/>
  <c r="AW1008" i="3"/>
  <c r="AV1008" i="3"/>
  <c r="AX252" i="3"/>
  <c r="AY252" i="3" s="1"/>
  <c r="AW359" i="3"/>
  <c r="AX359" i="3" s="1"/>
  <c r="AY359" i="3" s="1"/>
  <c r="AZ378" i="3"/>
  <c r="AH378" i="3"/>
  <c r="AW382" i="3"/>
  <c r="AX382" i="3" s="1"/>
  <c r="AY382" i="3" s="1"/>
  <c r="AZ385" i="3"/>
  <c r="AV392" i="3"/>
  <c r="AW392" i="3"/>
  <c r="AZ396" i="3"/>
  <c r="AH396" i="3"/>
  <c r="AZ406" i="3"/>
  <c r="AH406" i="3"/>
  <c r="AZ412" i="3"/>
  <c r="AH412" i="3"/>
  <c r="AW416" i="3"/>
  <c r="AX416" i="3" s="1"/>
  <c r="AY416" i="3" s="1"/>
  <c r="AW426" i="3"/>
  <c r="AX426" i="3" s="1"/>
  <c r="AY426" i="3" s="1"/>
  <c r="AV511" i="3"/>
  <c r="AV517" i="3"/>
  <c r="AX517" i="3" s="1"/>
  <c r="AY517" i="3" s="1"/>
  <c r="AW540" i="3"/>
  <c r="AX540" i="3" s="1"/>
  <c r="AY540" i="3" s="1"/>
  <c r="AW579" i="3"/>
  <c r="AX579" i="3" s="1"/>
  <c r="AY579" i="3" s="1"/>
  <c r="AV582" i="3"/>
  <c r="AX582" i="3" s="1"/>
  <c r="AY582" i="3" s="1"/>
  <c r="AW601" i="3"/>
  <c r="AX601" i="3" s="1"/>
  <c r="AY601" i="3" s="1"/>
  <c r="AW649" i="3"/>
  <c r="AV649" i="3"/>
  <c r="AV846" i="3"/>
  <c r="AW846" i="3"/>
  <c r="AV857" i="3"/>
  <c r="AW857" i="3"/>
  <c r="AV874" i="3"/>
  <c r="AW874" i="3"/>
  <c r="AW1145" i="3"/>
  <c r="AV1145" i="3"/>
  <c r="AZ380" i="3"/>
  <c r="AH380" i="3"/>
  <c r="AW851" i="3"/>
  <c r="AV851" i="3"/>
  <c r="AW862" i="3"/>
  <c r="AV862" i="3"/>
  <c r="AW908" i="3"/>
  <c r="AV908" i="3"/>
  <c r="AV952" i="3"/>
  <c r="AW952" i="3"/>
  <c r="AW1000" i="3"/>
  <c r="AV1000" i="3"/>
  <c r="AV1006" i="3"/>
  <c r="AW1006" i="3"/>
  <c r="AW1016" i="3"/>
  <c r="AV1016" i="3"/>
  <c r="AW1031" i="3"/>
  <c r="AV1031" i="3"/>
  <c r="AV1034" i="3"/>
  <c r="AW1034" i="3"/>
  <c r="AW1122" i="3"/>
  <c r="AV1122" i="3"/>
  <c r="AH384" i="3"/>
  <c r="AV751" i="3"/>
  <c r="AW751" i="3"/>
  <c r="AV809" i="3"/>
  <c r="AW809" i="3"/>
  <c r="AW848" i="3"/>
  <c r="AV848" i="3"/>
  <c r="AW882" i="3"/>
  <c r="AV882" i="3"/>
  <c r="AW893" i="3"/>
  <c r="AV893" i="3"/>
  <c r="AV896" i="3"/>
  <c r="AW896" i="3"/>
  <c r="AV944" i="3"/>
  <c r="AW944" i="3"/>
  <c r="AW1132" i="3"/>
  <c r="AV1132" i="3"/>
  <c r="AW859" i="3"/>
  <c r="AV859" i="3"/>
  <c r="AW879" i="3"/>
  <c r="AV879" i="3"/>
  <c r="AV936" i="3"/>
  <c r="AW936" i="3"/>
  <c r="AW965" i="3"/>
  <c r="AV965" i="3"/>
  <c r="AV968" i="3"/>
  <c r="AW968" i="3"/>
  <c r="AW981" i="3"/>
  <c r="AV981" i="3"/>
  <c r="AV984" i="3"/>
  <c r="AW984" i="3"/>
  <c r="AW1023" i="3"/>
  <c r="AV1023" i="3"/>
  <c r="AV1149" i="3"/>
  <c r="AW1149" i="3"/>
  <c r="AW158" i="3"/>
  <c r="AV158" i="3"/>
  <c r="AW66" i="3"/>
  <c r="AV66" i="3"/>
  <c r="AV84" i="3"/>
  <c r="AW16" i="3"/>
  <c r="AX16" i="3" s="1"/>
  <c r="AW20" i="3"/>
  <c r="AV24" i="3"/>
  <c r="AV47" i="3"/>
  <c r="AV52" i="3"/>
  <c r="AV56" i="3"/>
  <c r="AW70" i="3"/>
  <c r="AX70" i="3" s="1"/>
  <c r="AV75" i="3"/>
  <c r="AV80" i="3"/>
  <c r="AW96" i="3"/>
  <c r="AV96" i="3"/>
  <c r="AW101" i="3"/>
  <c r="AV101" i="3"/>
  <c r="AW125" i="3"/>
  <c r="AX125" i="3" s="1"/>
  <c r="AW126" i="3"/>
  <c r="AV126" i="3"/>
  <c r="AW216" i="3"/>
  <c r="AV216" i="3"/>
  <c r="AW76" i="3"/>
  <c r="AV76" i="3"/>
  <c r="AV87" i="3"/>
  <c r="AW129" i="3"/>
  <c r="AV129" i="3"/>
  <c r="AV173" i="3"/>
  <c r="AW225" i="3"/>
  <c r="AV225" i="3"/>
  <c r="AV233" i="3"/>
  <c r="AW237" i="3"/>
  <c r="AV237" i="3"/>
  <c r="AW258" i="3"/>
  <c r="AV258" i="3"/>
  <c r="AW264" i="3"/>
  <c r="AV264" i="3"/>
  <c r="AW278" i="3"/>
  <c r="AV278" i="3"/>
  <c r="AW312" i="3"/>
  <c r="AV312" i="3"/>
  <c r="AW3" i="3"/>
  <c r="AX3" i="3" s="1"/>
  <c r="AY3" i="3" s="1"/>
  <c r="AW25" i="3"/>
  <c r="AX25" i="3" s="1"/>
  <c r="AV44" i="3"/>
  <c r="AV61" i="3"/>
  <c r="AV67" i="3"/>
  <c r="AV72" i="3"/>
  <c r="AW88" i="3"/>
  <c r="AV88" i="3"/>
  <c r="AV114" i="3"/>
  <c r="AW118" i="3"/>
  <c r="AV118" i="3"/>
  <c r="AV161" i="3"/>
  <c r="AV164" i="3"/>
  <c r="AV210" i="3"/>
  <c r="AW213" i="3"/>
  <c r="AV213" i="3"/>
  <c r="AV7" i="3"/>
  <c r="AV17" i="3"/>
  <c r="AV11" i="3"/>
  <c r="AV14" i="3"/>
  <c r="AW21" i="3"/>
  <c r="AV22" i="3"/>
  <c r="AV36" i="3"/>
  <c r="AV41" i="3"/>
  <c r="AW45" i="3"/>
  <c r="AV45" i="3"/>
  <c r="AV49" i="3"/>
  <c r="AV53" i="3"/>
  <c r="AV63" i="3"/>
  <c r="AV81" i="3"/>
  <c r="AW222" i="3"/>
  <c r="AV222" i="3"/>
  <c r="AV305" i="3"/>
  <c r="AW368" i="3"/>
  <c r="AV368" i="3"/>
  <c r="AV390" i="3"/>
  <c r="AV4" i="3"/>
  <c r="AV26" i="3"/>
  <c r="AV29" i="3"/>
  <c r="AV32" i="3"/>
  <c r="AV58" i="3"/>
  <c r="AV93" i="3"/>
  <c r="AV98" i="3"/>
  <c r="AW153" i="3"/>
  <c r="AV153" i="3"/>
  <c r="AX246" i="3"/>
  <c r="AY246" i="3" s="1"/>
  <c r="AV304" i="3"/>
  <c r="AW281" i="3"/>
  <c r="AV281" i="3"/>
  <c r="AV10" i="3"/>
  <c r="AV33" i="3"/>
  <c r="AV50" i="3"/>
  <c r="AW59" i="3"/>
  <c r="AV59" i="3"/>
  <c r="AV83" i="3"/>
  <c r="AW136" i="3"/>
  <c r="AV136" i="3"/>
  <c r="AW137" i="3"/>
  <c r="AV137" i="3"/>
  <c r="AW182" i="3"/>
  <c r="AV182" i="3"/>
  <c r="AW196" i="3"/>
  <c r="AV196" i="3"/>
  <c r="AW239" i="3"/>
  <c r="AV239" i="3"/>
  <c r="AW244" i="3"/>
  <c r="AV244" i="3"/>
  <c r="AW284" i="3"/>
  <c r="AV284" i="3"/>
  <c r="AW19" i="3"/>
  <c r="AX19" i="3" s="1"/>
  <c r="AV42" i="3"/>
  <c r="AW108" i="3"/>
  <c r="AX108" i="3" s="1"/>
  <c r="AW109" i="3"/>
  <c r="AV109" i="3"/>
  <c r="AW150" i="3"/>
  <c r="AV150" i="3"/>
  <c r="AW299" i="3"/>
  <c r="AV299" i="3"/>
  <c r="AW320" i="3"/>
  <c r="AV320" i="3"/>
  <c r="AV328" i="3"/>
  <c r="AW328" i="3"/>
  <c r="AV273" i="3"/>
  <c r="AV293" i="3"/>
  <c r="AV313" i="3"/>
  <c r="AW314" i="3"/>
  <c r="AV314" i="3"/>
  <c r="AV381" i="3"/>
  <c r="AV159" i="3"/>
  <c r="AV205" i="3"/>
  <c r="AV208" i="3"/>
  <c r="AV214" i="3"/>
  <c r="AV217" i="3"/>
  <c r="AV231" i="3"/>
  <c r="AV276" i="3"/>
  <c r="AV282" i="3"/>
  <c r="AV308" i="3"/>
  <c r="AW322" i="3"/>
  <c r="AX322" i="3" s="1"/>
  <c r="AY322" i="3" s="1"/>
  <c r="AW330" i="3"/>
  <c r="AV330" i="3"/>
  <c r="AW338" i="3"/>
  <c r="AV338" i="3"/>
  <c r="AW421" i="3"/>
  <c r="AV421" i="3"/>
  <c r="AV427" i="3"/>
  <c r="AV140" i="3"/>
  <c r="AV143" i="3"/>
  <c r="AV151" i="3"/>
  <c r="AV154" i="3"/>
  <c r="AV183" i="3"/>
  <c r="AV197" i="3"/>
  <c r="AV223" i="3"/>
  <c r="AV226" i="3"/>
  <c r="AV235" i="3"/>
  <c r="AV245" i="3"/>
  <c r="AV248" i="3"/>
  <c r="AV251" i="3"/>
  <c r="AV259" i="3"/>
  <c r="AV262" i="3"/>
  <c r="AV265" i="3"/>
  <c r="AV268" i="3"/>
  <c r="AV279" i="3"/>
  <c r="AV285" i="3"/>
  <c r="AV288" i="3"/>
  <c r="AV420" i="3"/>
  <c r="AW440" i="3"/>
  <c r="AV440" i="3"/>
  <c r="AW448" i="3"/>
  <c r="AV448" i="3"/>
  <c r="AV62" i="3"/>
  <c r="AV65" i="3"/>
  <c r="AV85" i="3"/>
  <c r="AV104" i="3"/>
  <c r="AV112" i="3"/>
  <c r="AV115" i="3"/>
  <c r="AV121" i="3"/>
  <c r="AV132" i="3"/>
  <c r="AV146" i="3"/>
  <c r="AV157" i="3"/>
  <c r="AV166" i="3"/>
  <c r="AV169" i="3"/>
  <c r="AV175" i="3"/>
  <c r="AV178" i="3"/>
  <c r="AV181" i="3"/>
  <c r="AV186" i="3"/>
  <c r="AV189" i="3"/>
  <c r="AV192" i="3"/>
  <c r="AV200" i="3"/>
  <c r="AV203" i="3"/>
  <c r="AV206" i="3"/>
  <c r="AV218" i="3"/>
  <c r="AV221" i="3"/>
  <c r="AV229" i="3"/>
  <c r="AV240" i="3"/>
  <c r="AV254" i="3"/>
  <c r="AV271" i="3"/>
  <c r="AV274" i="3"/>
  <c r="AV291" i="3"/>
  <c r="AV301" i="3"/>
  <c r="AW302" i="3"/>
  <c r="AV302" i="3"/>
  <c r="AW316" i="3"/>
  <c r="AX316" i="3" s="1"/>
  <c r="AY316" i="3" s="1"/>
  <c r="AV389" i="3"/>
  <c r="AW389" i="3"/>
  <c r="AV437" i="3"/>
  <c r="AW354" i="3"/>
  <c r="AX354" i="3" s="1"/>
  <c r="AV393" i="3"/>
  <c r="AW311" i="3"/>
  <c r="AV311" i="3"/>
  <c r="AW584" i="3"/>
  <c r="AV584" i="3"/>
  <c r="AW560" i="3"/>
  <c r="AV560" i="3"/>
  <c r="AV615" i="3"/>
  <c r="AW615" i="3"/>
  <c r="AV397" i="3"/>
  <c r="AV401" i="3"/>
  <c r="AV404" i="3"/>
  <c r="AV407" i="3"/>
  <c r="AV410" i="3"/>
  <c r="AV413" i="3"/>
  <c r="AV417" i="3"/>
  <c r="AV431" i="3"/>
  <c r="AV459" i="3"/>
  <c r="AV467" i="3"/>
  <c r="AW519" i="3"/>
  <c r="AV519" i="3"/>
  <c r="AW600" i="3"/>
  <c r="AV600" i="3"/>
  <c r="AW645" i="3"/>
  <c r="AV645" i="3"/>
  <c r="AV344" i="3"/>
  <c r="AV347" i="3"/>
  <c r="AV350" i="3"/>
  <c r="AV369" i="3"/>
  <c r="AV372" i="3"/>
  <c r="AV394" i="3"/>
  <c r="AV424" i="3"/>
  <c r="AV428" i="3"/>
  <c r="AV434" i="3"/>
  <c r="AV443" i="3"/>
  <c r="AV451" i="3"/>
  <c r="AW512" i="3"/>
  <c r="AV512" i="3"/>
  <c r="AW576" i="3"/>
  <c r="AV576" i="3"/>
  <c r="AV341" i="3"/>
  <c r="AV353" i="3"/>
  <c r="AV358" i="3"/>
  <c r="AV438" i="3"/>
  <c r="AV446" i="3"/>
  <c r="AV454" i="3"/>
  <c r="AV457" i="3"/>
  <c r="AV465" i="3"/>
  <c r="AV473" i="3"/>
  <c r="AV475" i="3"/>
  <c r="AW482" i="3"/>
  <c r="AX482" i="3" s="1"/>
  <c r="AW499" i="3"/>
  <c r="AV499" i="3"/>
  <c r="AW507" i="3"/>
  <c r="AV507" i="3"/>
  <c r="AW539" i="3"/>
  <c r="AV539" i="3"/>
  <c r="AV373" i="3"/>
  <c r="AV376" i="3"/>
  <c r="AV395" i="3"/>
  <c r="AV405" i="3"/>
  <c r="AV408" i="3"/>
  <c r="AV411" i="3"/>
  <c r="AV418" i="3"/>
  <c r="AV425" i="3"/>
  <c r="AV432" i="3"/>
  <c r="AV435" i="3"/>
  <c r="AV471" i="3"/>
  <c r="AW488" i="3"/>
  <c r="AV488" i="3"/>
  <c r="AW491" i="3"/>
  <c r="AV491" i="3"/>
  <c r="AW521" i="3"/>
  <c r="AV521" i="3"/>
  <c r="AW534" i="3"/>
  <c r="AV534" i="3"/>
  <c r="AW541" i="3"/>
  <c r="AV541" i="3"/>
  <c r="AW549" i="3"/>
  <c r="AV549" i="3"/>
  <c r="AW592" i="3"/>
  <c r="AV592" i="3"/>
  <c r="AW775" i="3"/>
  <c r="AV775" i="3"/>
  <c r="AV339" i="3"/>
  <c r="AV345" i="3"/>
  <c r="AV348" i="3"/>
  <c r="AV351" i="3"/>
  <c r="AV356" i="3"/>
  <c r="AV370" i="3"/>
  <c r="AV444" i="3"/>
  <c r="AV452" i="3"/>
  <c r="AV455" i="3"/>
  <c r="AV463" i="3"/>
  <c r="AV501" i="3"/>
  <c r="AV509" i="3"/>
  <c r="AW568" i="3"/>
  <c r="AV568" i="3"/>
  <c r="AW613" i="3"/>
  <c r="AV613" i="3"/>
  <c r="AV478" i="3"/>
  <c r="AV494" i="3"/>
  <c r="AW608" i="3"/>
  <c r="AV608" i="3"/>
  <c r="AV638" i="3"/>
  <c r="AW638" i="3"/>
  <c r="AW642" i="3"/>
  <c r="AV642" i="3"/>
  <c r="AW666" i="3"/>
  <c r="AV666" i="3"/>
  <c r="AW675" i="3"/>
  <c r="AV675" i="3"/>
  <c r="AW723" i="3"/>
  <c r="AV723" i="3"/>
  <c r="AW763" i="3"/>
  <c r="AV763" i="3"/>
  <c r="AW807" i="3"/>
  <c r="AV807" i="3"/>
  <c r="AW883" i="3"/>
  <c r="AV883" i="3"/>
  <c r="AW626" i="3"/>
  <c r="AV626" i="3"/>
  <c r="AW691" i="3"/>
  <c r="AV691" i="3"/>
  <c r="AW739" i="3"/>
  <c r="AV739" i="3"/>
  <c r="AW829" i="3"/>
  <c r="AV829" i="3"/>
  <c r="AV544" i="3"/>
  <c r="AV552" i="3"/>
  <c r="AW650" i="3"/>
  <c r="AV650" i="3"/>
  <c r="AW715" i="3"/>
  <c r="AV715" i="3"/>
  <c r="AV531" i="3"/>
  <c r="AV547" i="3"/>
  <c r="AV557" i="3"/>
  <c r="AV565" i="3"/>
  <c r="AV573" i="3"/>
  <c r="AV581" i="3"/>
  <c r="AV589" i="3"/>
  <c r="AV597" i="3"/>
  <c r="AV605" i="3"/>
  <c r="AW618" i="3"/>
  <c r="AV618" i="3"/>
  <c r="AV622" i="3"/>
  <c r="AW631" i="3"/>
  <c r="AX631" i="3" s="1"/>
  <c r="AV643" i="3"/>
  <c r="AW797" i="3"/>
  <c r="AV797" i="3"/>
  <c r="AV528" i="3"/>
  <c r="AV536" i="3"/>
  <c r="AV554" i="3"/>
  <c r="AV562" i="3"/>
  <c r="AV570" i="3"/>
  <c r="AV578" i="3"/>
  <c r="AV586" i="3"/>
  <c r="AV594" i="3"/>
  <c r="AV602" i="3"/>
  <c r="AV610" i="3"/>
  <c r="AV629" i="3"/>
  <c r="AW634" i="3"/>
  <c r="AV634" i="3"/>
  <c r="AX648" i="3"/>
  <c r="AY648" i="3" s="1"/>
  <c r="AW655" i="3"/>
  <c r="AX655" i="3" s="1"/>
  <c r="AW661" i="3"/>
  <c r="AV661" i="3"/>
  <c r="AW683" i="3"/>
  <c r="AV683" i="3"/>
  <c r="AW707" i="3"/>
  <c r="AV707" i="3"/>
  <c r="AW731" i="3"/>
  <c r="AV731" i="3"/>
  <c r="AV477" i="3"/>
  <c r="AV485" i="3"/>
  <c r="AV493" i="3"/>
  <c r="AV497" i="3"/>
  <c r="AV505" i="3"/>
  <c r="AV523" i="3"/>
  <c r="AV525" i="3"/>
  <c r="AV533" i="3"/>
  <c r="AV545" i="3"/>
  <c r="AV559" i="3"/>
  <c r="AV567" i="3"/>
  <c r="AV575" i="3"/>
  <c r="AV583" i="3"/>
  <c r="AV591" i="3"/>
  <c r="AV599" i="3"/>
  <c r="AV607" i="3"/>
  <c r="AV612" i="3"/>
  <c r="AV614" i="3"/>
  <c r="AV616" i="3"/>
  <c r="AV627" i="3"/>
  <c r="AW658" i="3"/>
  <c r="AV658" i="3"/>
  <c r="AW755" i="3"/>
  <c r="AV755" i="3"/>
  <c r="AW639" i="3"/>
  <c r="AX639" i="3" s="1"/>
  <c r="AW699" i="3"/>
  <c r="AV699" i="3"/>
  <c r="AW759" i="3"/>
  <c r="AV759" i="3"/>
  <c r="AV710" i="3"/>
  <c r="AV718" i="3"/>
  <c r="AV726" i="3"/>
  <c r="AV734" i="3"/>
  <c r="AW766" i="3"/>
  <c r="AV766" i="3"/>
  <c r="AW788" i="3"/>
  <c r="AV788" i="3"/>
  <c r="AW837" i="3"/>
  <c r="AV837" i="3"/>
  <c r="AW875" i="3"/>
  <c r="AV875" i="3"/>
  <c r="AW953" i="3"/>
  <c r="AV953" i="3"/>
  <c r="AW770" i="3"/>
  <c r="AV770" i="3"/>
  <c r="AW845" i="3"/>
  <c r="AV845" i="3"/>
  <c r="AW767" i="3"/>
  <c r="AV767" i="3"/>
  <c r="AW791" i="3"/>
  <c r="AV791" i="3"/>
  <c r="AW805" i="3"/>
  <c r="AV805" i="3"/>
  <c r="AW853" i="3"/>
  <c r="AV853" i="3"/>
  <c r="AW868" i="3"/>
  <c r="AV868" i="3"/>
  <c r="AW985" i="3"/>
  <c r="AV985" i="3"/>
  <c r="AV669" i="3"/>
  <c r="AV677" i="3"/>
  <c r="AV685" i="3"/>
  <c r="AV693" i="3"/>
  <c r="AV701" i="3"/>
  <c r="AV717" i="3"/>
  <c r="AV725" i="3"/>
  <c r="AV733" i="3"/>
  <c r="AW750" i="3"/>
  <c r="AV750" i="3"/>
  <c r="AW780" i="3"/>
  <c r="AV780" i="3"/>
  <c r="AW786" i="3"/>
  <c r="AV786" i="3"/>
  <c r="AW861" i="3"/>
  <c r="AV861" i="3"/>
  <c r="AV674" i="3"/>
  <c r="AV682" i="3"/>
  <c r="AV690" i="3"/>
  <c r="AV698" i="3"/>
  <c r="AV706" i="3"/>
  <c r="AV714" i="3"/>
  <c r="AV722" i="3"/>
  <c r="AV730" i="3"/>
  <c r="AV738" i="3"/>
  <c r="AW754" i="3"/>
  <c r="AV754" i="3"/>
  <c r="AW758" i="3"/>
  <c r="AV758" i="3"/>
  <c r="AW762" i="3"/>
  <c r="AV762" i="3"/>
  <c r="AW783" i="3"/>
  <c r="AV783" i="3"/>
  <c r="AW799" i="3"/>
  <c r="AV799" i="3"/>
  <c r="AV663" i="3"/>
  <c r="AV671" i="3"/>
  <c r="AV679" i="3"/>
  <c r="AV687" i="3"/>
  <c r="AV695" i="3"/>
  <c r="AW742" i="3"/>
  <c r="AV742" i="3"/>
  <c r="AW813" i="3"/>
  <c r="AV813" i="3"/>
  <c r="AW899" i="3"/>
  <c r="AV899" i="3"/>
  <c r="AW772" i="3"/>
  <c r="AV772" i="3"/>
  <c r="AW778" i="3"/>
  <c r="AV778" i="3"/>
  <c r="AW821" i="3"/>
  <c r="AV821" i="3"/>
  <c r="AW891" i="3"/>
  <c r="AV891" i="3"/>
  <c r="AW921" i="3"/>
  <c r="AV921" i="3"/>
  <c r="AW769" i="3"/>
  <c r="AW777" i="3"/>
  <c r="AW785" i="3"/>
  <c r="AW796" i="3"/>
  <c r="AX796" i="3" s="1"/>
  <c r="AW804" i="3"/>
  <c r="AX804" i="3" s="1"/>
  <c r="AW812" i="3"/>
  <c r="AX812" i="3" s="1"/>
  <c r="AW820" i="3"/>
  <c r="AX820" i="3" s="1"/>
  <c r="AW828" i="3"/>
  <c r="AX828" i="3" s="1"/>
  <c r="AW836" i="3"/>
  <c r="AX836" i="3" s="1"/>
  <c r="AW844" i="3"/>
  <c r="AX844" i="3" s="1"/>
  <c r="AY844" i="3" s="1"/>
  <c r="AW852" i="3"/>
  <c r="AX852" i="3" s="1"/>
  <c r="AW860" i="3"/>
  <c r="AX860" i="3" s="1"/>
  <c r="AW865" i="3"/>
  <c r="AX865" i="3" s="1"/>
  <c r="AV867" i="3"/>
  <c r="AW902" i="3"/>
  <c r="AV902" i="3"/>
  <c r="AW905" i="3"/>
  <c r="AV905" i="3"/>
  <c r="AW1009" i="3"/>
  <c r="AV1009" i="3"/>
  <c r="AW870" i="3"/>
  <c r="AV870" i="3"/>
  <c r="AW878" i="3"/>
  <c r="AV878" i="3"/>
  <c r="AW886" i="3"/>
  <c r="AV886" i="3"/>
  <c r="AW894" i="3"/>
  <c r="AV894" i="3"/>
  <c r="AW929" i="3"/>
  <c r="AV929" i="3"/>
  <c r="AW961" i="3"/>
  <c r="AV961" i="3"/>
  <c r="AW873" i="3"/>
  <c r="AV873" i="3"/>
  <c r="AW881" i="3"/>
  <c r="AV881" i="3"/>
  <c r="AW889" i="3"/>
  <c r="AV889" i="3"/>
  <c r="AW897" i="3"/>
  <c r="AV897" i="3"/>
  <c r="AV794" i="3"/>
  <c r="AV802" i="3"/>
  <c r="AV810" i="3"/>
  <c r="AV818" i="3"/>
  <c r="AV826" i="3"/>
  <c r="AV834" i="3"/>
  <c r="AV842" i="3"/>
  <c r="AV850" i="3"/>
  <c r="AV858" i="3"/>
  <c r="AW937" i="3"/>
  <c r="AV937" i="3"/>
  <c r="AW969" i="3"/>
  <c r="AV969" i="3"/>
  <c r="AV815" i="3"/>
  <c r="AV823" i="3"/>
  <c r="AV831" i="3"/>
  <c r="AV839" i="3"/>
  <c r="AV847" i="3"/>
  <c r="AV855" i="3"/>
  <c r="AV863" i="3"/>
  <c r="AV876" i="3"/>
  <c r="AV884" i="3"/>
  <c r="AV892" i="3"/>
  <c r="AW907" i="3"/>
  <c r="AV907" i="3"/>
  <c r="AW910" i="3"/>
  <c r="AV910" i="3"/>
  <c r="AW913" i="3"/>
  <c r="AV913" i="3"/>
  <c r="AW945" i="3"/>
  <c r="AV945" i="3"/>
  <c r="AW977" i="3"/>
  <c r="AV977" i="3"/>
  <c r="AW1004" i="3"/>
  <c r="AV1004" i="3"/>
  <c r="AW1038" i="3"/>
  <c r="AV1038" i="3"/>
  <c r="AW1055" i="3"/>
  <c r="AV1055" i="3"/>
  <c r="AW1087" i="3"/>
  <c r="AV1087" i="3"/>
  <c r="AW1063" i="3"/>
  <c r="AV1063" i="3"/>
  <c r="AW1095" i="3"/>
  <c r="AV1095" i="3"/>
  <c r="AW993" i="3"/>
  <c r="AV993" i="3"/>
  <c r="AW1001" i="3"/>
  <c r="AV1001" i="3"/>
  <c r="AW1012" i="3"/>
  <c r="AV1012" i="3"/>
  <c r="AW1030" i="3"/>
  <c r="AV1030" i="3"/>
  <c r="AW1071" i="3"/>
  <c r="AV1071" i="3"/>
  <c r="AW1103" i="3"/>
  <c r="AV1103" i="3"/>
  <c r="AW1158" i="3"/>
  <c r="AV1158" i="3"/>
  <c r="AV918" i="3"/>
  <c r="AV926" i="3"/>
  <c r="AV934" i="3"/>
  <c r="AV942" i="3"/>
  <c r="AV950" i="3"/>
  <c r="AV958" i="3"/>
  <c r="AV966" i="3"/>
  <c r="AV974" i="3"/>
  <c r="AV982" i="3"/>
  <c r="AV1007" i="3"/>
  <c r="AW1014" i="3"/>
  <c r="AW1017" i="3"/>
  <c r="AV1017" i="3"/>
  <c r="AW1026" i="3"/>
  <c r="AX1026" i="3" s="1"/>
  <c r="AY1026" i="3" s="1"/>
  <c r="AV1039" i="3"/>
  <c r="AW1155" i="3"/>
  <c r="AV1155" i="3"/>
  <c r="AV915" i="3"/>
  <c r="AV923" i="3"/>
  <c r="AV931" i="3"/>
  <c r="AV939" i="3"/>
  <c r="AV947" i="3"/>
  <c r="AV955" i="3"/>
  <c r="AV963" i="3"/>
  <c r="AV971" i="3"/>
  <c r="AV979" i="3"/>
  <c r="AV987" i="3"/>
  <c r="AV995" i="3"/>
  <c r="AV1003" i="3"/>
  <c r="AW1047" i="3"/>
  <c r="AV1047" i="3"/>
  <c r="AW1079" i="3"/>
  <c r="AV1079" i="3"/>
  <c r="AW1025" i="3"/>
  <c r="AV1025" i="3"/>
  <c r="AW1128" i="3"/>
  <c r="AV1128" i="3"/>
  <c r="AW1136" i="3"/>
  <c r="AV1136" i="3"/>
  <c r="AW1144" i="3"/>
  <c r="AV1144" i="3"/>
  <c r="AW1190" i="3"/>
  <c r="AV1190" i="3"/>
  <c r="AW1222" i="3"/>
  <c r="AV1222" i="3"/>
  <c r="AW1254" i="3"/>
  <c r="AV1254" i="3"/>
  <c r="AW1147" i="3"/>
  <c r="AV1147" i="3"/>
  <c r="AW1150" i="3"/>
  <c r="AV1150" i="3"/>
  <c r="AW1123" i="3"/>
  <c r="AV1123" i="3"/>
  <c r="AW1131" i="3"/>
  <c r="AV1131" i="3"/>
  <c r="AW1139" i="3"/>
  <c r="AV1139" i="3"/>
  <c r="AW1166" i="3"/>
  <c r="AV1166" i="3"/>
  <c r="AW1198" i="3"/>
  <c r="AV1198" i="3"/>
  <c r="AX1218" i="3"/>
  <c r="AY1218" i="3" s="1"/>
  <c r="AW1230" i="3"/>
  <c r="AV1230" i="3"/>
  <c r="AX1247" i="3"/>
  <c r="AY1247" i="3" s="1"/>
  <c r="AW1262" i="3"/>
  <c r="AV1262" i="3"/>
  <c r="AV1020" i="3"/>
  <c r="AV1028" i="3"/>
  <c r="AV1036" i="3"/>
  <c r="AV1044" i="3"/>
  <c r="AV1052" i="3"/>
  <c r="AV1060" i="3"/>
  <c r="AV1068" i="3"/>
  <c r="AV1076" i="3"/>
  <c r="AV1084" i="3"/>
  <c r="AV1092" i="3"/>
  <c r="AV1100" i="3"/>
  <c r="AW1126" i="3"/>
  <c r="AV1126" i="3"/>
  <c r="AW1134" i="3"/>
  <c r="AV1134" i="3"/>
  <c r="AW1142" i="3"/>
  <c r="AV1142" i="3"/>
  <c r="AV1033" i="3"/>
  <c r="AV1041" i="3"/>
  <c r="AV1049" i="3"/>
  <c r="AV1057" i="3"/>
  <c r="AV1065" i="3"/>
  <c r="AV1073" i="3"/>
  <c r="AV1081" i="3"/>
  <c r="AV1089" i="3"/>
  <c r="AV1097" i="3"/>
  <c r="AV1105" i="3"/>
  <c r="AV1113" i="3"/>
  <c r="AV1121" i="3"/>
  <c r="AW1160" i="3"/>
  <c r="AV1160" i="3"/>
  <c r="AW1174" i="3"/>
  <c r="AV1174" i="3"/>
  <c r="AX1191" i="3"/>
  <c r="AY1191" i="3" s="1"/>
  <c r="AW1206" i="3"/>
  <c r="AV1206" i="3"/>
  <c r="AW1238" i="3"/>
  <c r="AV1238" i="3"/>
  <c r="AW1270" i="3"/>
  <c r="AV1270" i="3"/>
  <c r="AV1046" i="3"/>
  <c r="AV1054" i="3"/>
  <c r="AV1062" i="3"/>
  <c r="AV1070" i="3"/>
  <c r="AV1078" i="3"/>
  <c r="AV1086" i="3"/>
  <c r="AV1094" i="3"/>
  <c r="AV1102" i="3"/>
  <c r="AV1107" i="3"/>
  <c r="AW1109" i="3"/>
  <c r="AX1109" i="3" s="1"/>
  <c r="AV1115" i="3"/>
  <c r="AW1117" i="3"/>
  <c r="AX1269" i="3"/>
  <c r="AY1269" i="3" s="1"/>
  <c r="AW1112" i="3"/>
  <c r="AV1112" i="3"/>
  <c r="AW1120" i="3"/>
  <c r="AV1120" i="3"/>
  <c r="AW1152" i="3"/>
  <c r="AV1152" i="3"/>
  <c r="AX1170" i="3"/>
  <c r="AY1170" i="3" s="1"/>
  <c r="AW1182" i="3"/>
  <c r="AV1182" i="3"/>
  <c r="AW1214" i="3"/>
  <c r="AV1214" i="3"/>
  <c r="AW1246" i="3"/>
  <c r="AV1246" i="3"/>
  <c r="AV1163" i="3"/>
  <c r="AV1171" i="3"/>
  <c r="AV1179" i="3"/>
  <c r="AV1187" i="3"/>
  <c r="AV1195" i="3"/>
  <c r="AV1203" i="3"/>
  <c r="AV1211" i="3"/>
  <c r="AV1219" i="3"/>
  <c r="AV1227" i="3"/>
  <c r="AV1235" i="3"/>
  <c r="AV1243" i="3"/>
  <c r="AV1251" i="3"/>
  <c r="AV1259" i="3"/>
  <c r="AX1265" i="3"/>
  <c r="AY1265" i="3" s="1"/>
  <c r="AV1267" i="3"/>
  <c r="AV1168" i="3"/>
  <c r="AV1176" i="3"/>
  <c r="AV1184" i="3"/>
  <c r="AV1192" i="3"/>
  <c r="AV1200" i="3"/>
  <c r="AV1208" i="3"/>
  <c r="AV1216" i="3"/>
  <c r="AV1224" i="3"/>
  <c r="AV1232" i="3"/>
  <c r="AV1240" i="3"/>
  <c r="AV1248" i="3"/>
  <c r="AV1256" i="3"/>
  <c r="AV1264" i="3"/>
  <c r="AV1272" i="3"/>
  <c r="AY1213" i="3" l="1"/>
  <c r="AY1221" i="3"/>
  <c r="AY1181" i="3"/>
  <c r="AY719" i="3"/>
  <c r="AY1189" i="3"/>
  <c r="AY920" i="3"/>
  <c r="AY39" i="3"/>
  <c r="AY1108" i="3"/>
  <c r="AY1032" i="3"/>
  <c r="AY1237" i="3"/>
  <c r="AY277" i="3"/>
  <c r="AX1140" i="3"/>
  <c r="AY1140" i="3" s="1"/>
  <c r="AY333" i="3"/>
  <c r="AX720" i="3"/>
  <c r="AY720" i="3" s="1"/>
  <c r="AX646" i="3"/>
  <c r="AY646" i="3" s="1"/>
  <c r="AX864" i="3"/>
  <c r="AY864" i="3" s="1"/>
  <c r="AX928" i="3"/>
  <c r="AY928" i="3" s="1"/>
  <c r="AY542" i="3"/>
  <c r="AX644" i="3"/>
  <c r="AY644" i="3" s="1"/>
  <c r="AX28" i="3"/>
  <c r="AY28" i="3" s="1"/>
  <c r="AX994" i="3"/>
  <c r="AY994" i="3" s="1"/>
  <c r="AX659" i="3"/>
  <c r="AY659" i="3" s="1"/>
  <c r="AX340" i="3"/>
  <c r="AY340" i="3" s="1"/>
  <c r="AX1098" i="3"/>
  <c r="AY1098" i="3" s="1"/>
  <c r="AX900" i="3"/>
  <c r="AY900" i="3" s="1"/>
  <c r="AX148" i="3"/>
  <c r="AY148" i="3" s="1"/>
  <c r="AY13" i="3"/>
  <c r="AX887" i="3"/>
  <c r="AY887" i="3" s="1"/>
  <c r="AX384" i="3"/>
  <c r="AY384" i="3" s="1"/>
  <c r="AY310" i="3"/>
  <c r="AY988" i="3"/>
  <c r="AX378" i="3"/>
  <c r="AY378" i="3" s="1"/>
  <c r="AX1002" i="3"/>
  <c r="AY1002" i="3" s="1"/>
  <c r="AX817" i="3"/>
  <c r="AY817" i="3" s="1"/>
  <c r="AX1137" i="3"/>
  <c r="AY1137" i="3" s="1"/>
  <c r="AX970" i="3"/>
  <c r="AY970" i="3" s="1"/>
  <c r="AX593" i="3"/>
  <c r="AY593" i="3" s="1"/>
  <c r="AX487" i="3"/>
  <c r="AY487" i="3" s="1"/>
  <c r="AX215" i="3"/>
  <c r="AY215" i="3" s="1"/>
  <c r="AX737" i="3"/>
  <c r="AY737" i="3" s="1"/>
  <c r="AX315" i="3"/>
  <c r="AY315" i="3" s="1"/>
  <c r="AX180" i="3"/>
  <c r="AY180" i="3" s="1"/>
  <c r="AX951" i="3"/>
  <c r="AY951" i="3" s="1"/>
  <c r="AX111" i="3"/>
  <c r="AY111" i="3" s="1"/>
  <c r="AX561" i="3"/>
  <c r="AY561" i="3" s="1"/>
  <c r="AX827" i="3"/>
  <c r="AY827" i="3" s="1"/>
  <c r="AX174" i="3"/>
  <c r="AY174" i="3" s="1"/>
  <c r="AX230" i="3"/>
  <c r="AY230" i="3" s="1"/>
  <c r="AX787" i="3"/>
  <c r="AY787" i="3" s="1"/>
  <c r="AX31" i="3"/>
  <c r="AY31" i="3" s="1"/>
  <c r="AX30" i="3"/>
  <c r="AY30" i="3" s="1"/>
  <c r="AX1005" i="3"/>
  <c r="AY1005" i="3" s="1"/>
  <c r="AX1040" i="3"/>
  <c r="AY1040" i="3" s="1"/>
  <c r="AX577" i="3"/>
  <c r="AY577" i="3" s="1"/>
  <c r="AX336" i="3"/>
  <c r="AY336" i="3" s="1"/>
  <c r="AX1135" i="3"/>
  <c r="AY1135" i="3" s="1"/>
  <c r="AX830" i="3"/>
  <c r="AY830" i="3" s="1"/>
  <c r="AX469" i="3"/>
  <c r="AY469" i="3" s="1"/>
  <c r="AX256" i="3"/>
  <c r="AY256" i="3" s="1"/>
  <c r="AX803" i="3"/>
  <c r="AY803" i="3" s="1"/>
  <c r="AX1090" i="3"/>
  <c r="AY1090" i="3" s="1"/>
  <c r="AX833" i="3"/>
  <c r="AY833" i="3" s="1"/>
  <c r="AX744" i="3"/>
  <c r="AY744" i="3" s="1"/>
  <c r="AX546" i="3"/>
  <c r="AY546" i="3" s="1"/>
  <c r="AX391" i="3"/>
  <c r="AY391" i="3" s="1"/>
  <c r="AX781" i="3"/>
  <c r="AY781" i="3" s="1"/>
  <c r="AX1104" i="3"/>
  <c r="AY1104" i="3" s="1"/>
  <c r="AX1053" i="3"/>
  <c r="AY1053" i="3" s="1"/>
  <c r="AX721" i="3"/>
  <c r="AY721" i="3" s="1"/>
  <c r="AX360" i="3"/>
  <c r="AY360" i="3" s="1"/>
  <c r="AX652" i="3"/>
  <c r="AY652" i="3" s="1"/>
  <c r="AX727" i="3"/>
  <c r="AY727" i="3" s="1"/>
  <c r="AX922" i="3"/>
  <c r="AY922" i="3" s="1"/>
  <c r="AX999" i="3"/>
  <c r="AY999" i="3" s="1"/>
  <c r="AX700" i="3"/>
  <c r="AY700" i="3" s="1"/>
  <c r="AX474" i="3"/>
  <c r="AY474" i="3" s="1"/>
  <c r="AX558" i="3"/>
  <c r="AY558" i="3" s="1"/>
  <c r="AX967" i="3"/>
  <c r="AY967" i="3" s="1"/>
  <c r="AX551" i="3"/>
  <c r="AY551" i="3" s="1"/>
  <c r="AX329" i="3"/>
  <c r="AY329" i="3" s="1"/>
  <c r="AX792" i="3"/>
  <c r="AY792" i="3" s="1"/>
  <c r="AX332" i="3"/>
  <c r="AY332" i="3" s="1"/>
  <c r="AX957" i="3"/>
  <c r="AY957" i="3" s="1"/>
  <c r="AX335" i="3"/>
  <c r="AY335" i="3" s="1"/>
  <c r="AX712" i="3"/>
  <c r="AY712" i="3" s="1"/>
  <c r="AX472" i="3"/>
  <c r="AY472" i="3" s="1"/>
  <c r="AX292" i="3"/>
  <c r="AY292" i="3" s="1"/>
  <c r="AX168" i="3"/>
  <c r="AY168" i="3" s="1"/>
  <c r="AX670" i="3"/>
  <c r="AY670" i="3" s="1"/>
  <c r="AX527" i="3"/>
  <c r="AY527" i="3" s="1"/>
  <c r="AX402" i="3"/>
  <c r="AY402" i="3" s="1"/>
  <c r="AX1011" i="3"/>
  <c r="AY1011" i="3" s="1"/>
  <c r="AX877" i="3"/>
  <c r="AY877" i="3" s="1"/>
  <c r="AX859" i="3"/>
  <c r="AY859" i="3" s="1"/>
  <c r="AX513" i="3"/>
  <c r="AY513" i="3" s="1"/>
  <c r="AX948" i="3"/>
  <c r="AY948" i="3" s="1"/>
  <c r="AX156" i="3"/>
  <c r="AY156" i="3" s="1"/>
  <c r="AX768" i="3"/>
  <c r="AY768" i="3" s="1"/>
  <c r="AX492" i="3"/>
  <c r="AY492" i="3" s="1"/>
  <c r="AX516" i="3"/>
  <c r="AY516" i="3" s="1"/>
  <c r="AX105" i="3"/>
  <c r="AY105" i="3" s="1"/>
  <c r="AX854" i="3"/>
  <c r="AY854" i="3" s="1"/>
  <c r="AX538" i="3"/>
  <c r="AY538" i="3" s="1"/>
  <c r="AX177" i="3"/>
  <c r="AY177" i="3" s="1"/>
  <c r="AX749" i="3"/>
  <c r="AY749" i="3" s="1"/>
  <c r="AX102" i="3"/>
  <c r="AY102" i="3" s="1"/>
  <c r="AX260" i="3"/>
  <c r="AY260" i="3" s="1"/>
  <c r="AX606" i="3"/>
  <c r="AY606" i="3" s="1"/>
  <c r="AX211" i="3"/>
  <c r="AY211" i="3" s="1"/>
  <c r="AX1023" i="3"/>
  <c r="AY1023" i="3" s="1"/>
  <c r="AX1016" i="3"/>
  <c r="AY1016" i="3" s="1"/>
  <c r="AX846" i="3"/>
  <c r="AY846" i="3" s="1"/>
  <c r="AY79" i="3"/>
  <c r="AX624" i="3"/>
  <c r="AY624" i="3" s="1"/>
  <c r="AX220" i="3"/>
  <c r="AY220" i="3" s="1"/>
  <c r="AX120" i="3"/>
  <c r="AY120" i="3" s="1"/>
  <c r="AX255" i="3"/>
  <c r="AY255" i="3" s="1"/>
  <c r="AX502" i="3"/>
  <c r="AY502" i="3" s="1"/>
  <c r="AX90" i="3"/>
  <c r="AY90" i="3" s="1"/>
  <c r="AY298" i="3"/>
  <c r="AX848" i="3"/>
  <c r="AY848" i="3" s="1"/>
  <c r="AX496" i="3"/>
  <c r="AY496" i="3" s="1"/>
  <c r="AX371" i="3"/>
  <c r="AY371" i="3" s="1"/>
  <c r="AX871" i="3"/>
  <c r="AY871" i="3" s="1"/>
  <c r="AX1067" i="3"/>
  <c r="AY1067" i="3" s="1"/>
  <c r="AX784" i="3"/>
  <c r="AY784" i="3" s="1"/>
  <c r="AX68" i="3"/>
  <c r="AY68" i="3" s="1"/>
  <c r="AX1015" i="3"/>
  <c r="AY1015" i="3" s="1"/>
  <c r="AX697" i="3"/>
  <c r="AY697" i="3" s="1"/>
  <c r="AX495" i="3"/>
  <c r="AY495" i="3" s="1"/>
  <c r="AX1051" i="3"/>
  <c r="AY1051" i="3" s="1"/>
  <c r="AX681" i="3"/>
  <c r="AY681" i="3" s="1"/>
  <c r="AX741" i="3"/>
  <c r="AY741" i="3" s="1"/>
  <c r="AX1042" i="3"/>
  <c r="AY1042" i="3" s="1"/>
  <c r="AX667" i="3"/>
  <c r="AY667" i="3" s="1"/>
  <c r="AX321" i="3"/>
  <c r="AY321" i="3" s="1"/>
  <c r="AX524" i="3"/>
  <c r="AY524" i="3" s="1"/>
  <c r="AX1045" i="3"/>
  <c r="AY1045" i="3" s="1"/>
  <c r="AX445" i="3"/>
  <c r="AY445" i="3" s="1"/>
  <c r="AX131" i="3"/>
  <c r="AY131" i="3" s="1"/>
  <c r="AX1118" i="3"/>
  <c r="AY1118" i="3" s="1"/>
  <c r="AY746" i="3"/>
  <c r="AY480" i="3"/>
  <c r="AX269" i="3"/>
  <c r="AY269" i="3" s="1"/>
  <c r="AX144" i="3"/>
  <c r="AY144" i="3" s="1"/>
  <c r="AX843" i="3"/>
  <c r="AY843" i="3" s="1"/>
  <c r="AX752" i="3"/>
  <c r="AY752" i="3" s="1"/>
  <c r="AY243" i="3"/>
  <c r="AX981" i="3"/>
  <c r="AY981" i="3" s="1"/>
  <c r="AX574" i="3"/>
  <c r="AY574" i="3" s="1"/>
  <c r="AX365" i="3"/>
  <c r="AY365" i="3" s="1"/>
  <c r="AX198" i="3"/>
  <c r="AY198" i="3" s="1"/>
  <c r="AX986" i="3"/>
  <c r="AY986" i="3" s="1"/>
  <c r="AX940" i="3"/>
  <c r="AY940" i="3" s="1"/>
  <c r="AX514" i="3"/>
  <c r="AY514" i="3" s="1"/>
  <c r="AX261" i="3"/>
  <c r="AY261" i="3" s="1"/>
  <c r="AX1127" i="3"/>
  <c r="AY1127" i="3" s="1"/>
  <c r="AY765" i="3"/>
  <c r="AX849" i="3"/>
  <c r="AY849" i="3" s="1"/>
  <c r="AX724" i="3"/>
  <c r="AY724" i="3" s="1"/>
  <c r="AX580" i="3"/>
  <c r="AY580" i="3" s="1"/>
  <c r="AX703" i="3"/>
  <c r="AY703" i="3" s="1"/>
  <c r="AX751" i="3"/>
  <c r="AY751" i="3" s="1"/>
  <c r="AX735" i="3"/>
  <c r="AY735" i="3" s="1"/>
  <c r="AX924" i="3"/>
  <c r="AY924" i="3" s="1"/>
  <c r="AX510" i="3"/>
  <c r="AY510" i="3" s="1"/>
  <c r="AX673" i="3"/>
  <c r="AY673" i="3" s="1"/>
  <c r="AX123" i="3"/>
  <c r="AY123" i="3" s="1"/>
  <c r="AX1129" i="3"/>
  <c r="AY1129" i="3" s="1"/>
  <c r="AX1059" i="3"/>
  <c r="AY1059" i="3" s="1"/>
  <c r="AY149" i="3"/>
  <c r="AX704" i="3"/>
  <c r="AY704" i="3" s="1"/>
  <c r="AY119" i="3"/>
  <c r="AX619" i="3"/>
  <c r="AY619" i="3" s="1"/>
  <c r="AX128" i="3"/>
  <c r="AY128" i="3" s="1"/>
  <c r="AX419" i="3"/>
  <c r="AY419" i="3" s="1"/>
  <c r="AX489" i="3"/>
  <c r="AY489" i="3" s="1"/>
  <c r="AX388" i="3"/>
  <c r="AY388" i="3" s="1"/>
  <c r="AX185" i="3"/>
  <c r="AY185" i="3" s="1"/>
  <c r="AY828" i="3"/>
  <c r="AX879" i="3"/>
  <c r="AY879" i="3" s="1"/>
  <c r="AX1000" i="3"/>
  <c r="AY1000" i="3" s="1"/>
  <c r="AX851" i="3"/>
  <c r="AY851" i="3" s="1"/>
  <c r="AX702" i="3"/>
  <c r="AY702" i="3" s="1"/>
  <c r="AX998" i="3"/>
  <c r="AY998" i="3" s="1"/>
  <c r="AX82" i="3"/>
  <c r="AY82" i="3" s="1"/>
  <c r="AX479" i="3"/>
  <c r="AY479" i="3" s="1"/>
  <c r="AX983" i="3"/>
  <c r="AY983" i="3" s="1"/>
  <c r="AX684" i="3"/>
  <c r="AY684" i="3" s="1"/>
  <c r="AX201" i="3"/>
  <c r="AY201" i="3" s="1"/>
  <c r="AX980" i="3"/>
  <c r="AY980" i="3" s="1"/>
  <c r="AX954" i="3"/>
  <c r="AY954" i="3" s="1"/>
  <c r="AX508" i="3"/>
  <c r="AY508" i="3" s="1"/>
  <c r="AX550" i="3"/>
  <c r="AY550" i="3" s="1"/>
  <c r="AX620" i="3"/>
  <c r="AY620" i="3" s="1"/>
  <c r="AX520" i="3"/>
  <c r="AY520" i="3" s="1"/>
  <c r="AX824" i="3"/>
  <c r="AY824" i="3" s="1"/>
  <c r="AX374" i="3"/>
  <c r="AY374" i="3" s="1"/>
  <c r="AY692" i="3"/>
  <c r="AY95" i="3"/>
  <c r="AX857" i="3"/>
  <c r="AY857" i="3" s="1"/>
  <c r="AX927" i="3"/>
  <c r="AY927" i="3" s="1"/>
  <c r="AX193" i="3"/>
  <c r="AY193" i="3" s="1"/>
  <c r="AX825" i="3"/>
  <c r="AY825" i="3" s="1"/>
  <c r="AX779" i="3"/>
  <c r="AY779" i="3" s="1"/>
  <c r="AX916" i="3"/>
  <c r="AY916" i="3" s="1"/>
  <c r="AX595" i="3"/>
  <c r="AY595" i="3" s="1"/>
  <c r="AX925" i="3"/>
  <c r="AY925" i="3" s="1"/>
  <c r="AX1148" i="3"/>
  <c r="AY1148" i="3" s="1"/>
  <c r="AX1018" i="3"/>
  <c r="AY1018" i="3" s="1"/>
  <c r="AX764" i="3"/>
  <c r="AY764" i="3" s="1"/>
  <c r="AX1048" i="3"/>
  <c r="AY1048" i="3" s="1"/>
  <c r="AX800" i="3"/>
  <c r="AY800" i="3" s="1"/>
  <c r="AY909" i="3"/>
  <c r="AX60" i="3"/>
  <c r="AY60" i="3" s="1"/>
  <c r="AX1106" i="3"/>
  <c r="AY1106" i="3" s="1"/>
  <c r="AX1124" i="3"/>
  <c r="AY1124" i="3" s="1"/>
  <c r="AX48" i="3"/>
  <c r="AY48" i="3" s="1"/>
  <c r="AX422" i="3"/>
  <c r="AY422" i="3" s="1"/>
  <c r="AX367" i="3"/>
  <c r="AY367" i="3" s="1"/>
  <c r="AX571" i="3"/>
  <c r="AY571" i="3" s="1"/>
  <c r="AX78" i="3"/>
  <c r="AY78" i="3" s="1"/>
  <c r="AY1029" i="3"/>
  <c r="AX936" i="3"/>
  <c r="AY936" i="3" s="1"/>
  <c r="AX1132" i="3"/>
  <c r="AY1132" i="3" s="1"/>
  <c r="AX908" i="3"/>
  <c r="AY908" i="3" s="1"/>
  <c r="AX86" i="3"/>
  <c r="AY86" i="3" s="1"/>
  <c r="AX250" i="3"/>
  <c r="AY250" i="3" s="1"/>
  <c r="AX543" i="3"/>
  <c r="AY543" i="3" s="1"/>
  <c r="AX470" i="3"/>
  <c r="AY470" i="3" s="1"/>
  <c r="AX633" i="3"/>
  <c r="AY633" i="3" s="1"/>
  <c r="AX163" i="3"/>
  <c r="AY163" i="3" s="1"/>
  <c r="AX563" i="3"/>
  <c r="AY563" i="3" s="1"/>
  <c r="AX209" i="3"/>
  <c r="AY209" i="3" s="1"/>
  <c r="AX484" i="3"/>
  <c r="AY484" i="3" s="1"/>
  <c r="AX664" i="3"/>
  <c r="AY664" i="3" s="1"/>
  <c r="AX564" i="3"/>
  <c r="AY564" i="3" s="1"/>
  <c r="AX1125" i="3"/>
  <c r="AY1125" i="3" s="1"/>
  <c r="AX490" i="3"/>
  <c r="AY490" i="3" s="1"/>
  <c r="AX436" i="3"/>
  <c r="AY436" i="3" s="1"/>
  <c r="AX366" i="3"/>
  <c r="AY366" i="3" s="1"/>
  <c r="AX296" i="3"/>
  <c r="AY296" i="3" s="1"/>
  <c r="AX357" i="3"/>
  <c r="AY357" i="3" s="1"/>
  <c r="AX202" i="3"/>
  <c r="AY202" i="3" s="1"/>
  <c r="AX266" i="3"/>
  <c r="AY266" i="3" s="1"/>
  <c r="AX9" i="3"/>
  <c r="AY9" i="3" s="1"/>
  <c r="AX1154" i="3"/>
  <c r="AY1154" i="3" s="1"/>
  <c r="AX588" i="3"/>
  <c r="AY588" i="3" s="1"/>
  <c r="AX1006" i="3"/>
  <c r="AY1006" i="3" s="1"/>
  <c r="AX862" i="3"/>
  <c r="AY862" i="3" s="1"/>
  <c r="AX1101" i="3"/>
  <c r="AY1101" i="3" s="1"/>
  <c r="AX604" i="3"/>
  <c r="AY604" i="3" s="1"/>
  <c r="AX352" i="3"/>
  <c r="AY352" i="3" s="1"/>
  <c r="AX630" i="3"/>
  <c r="AY630" i="3" s="1"/>
  <c r="AX806" i="3"/>
  <c r="AY806" i="3" s="1"/>
  <c r="AX623" i="3"/>
  <c r="AY623" i="3" s="1"/>
  <c r="AX774" i="3"/>
  <c r="AY774" i="3" s="1"/>
  <c r="AX968" i="3"/>
  <c r="AY968" i="3" s="1"/>
  <c r="AX896" i="3"/>
  <c r="AY896" i="3" s="1"/>
  <c r="AX732" i="3"/>
  <c r="AY732" i="3" s="1"/>
  <c r="AX69" i="3"/>
  <c r="AY69" i="3" s="1"/>
  <c r="AX346" i="3"/>
  <c r="AY346" i="3" s="1"/>
  <c r="AX609" i="3"/>
  <c r="AY609" i="3" s="1"/>
  <c r="AX919" i="3"/>
  <c r="AY919" i="3" s="1"/>
  <c r="AX89" i="3"/>
  <c r="AY89" i="3" s="1"/>
  <c r="AX307" i="3"/>
  <c r="AY307" i="3" s="1"/>
  <c r="AX511" i="3"/>
  <c r="AY511" i="3" s="1"/>
  <c r="AX1031" i="3"/>
  <c r="AY1031" i="3" s="1"/>
  <c r="AX874" i="3"/>
  <c r="AY874" i="3" s="1"/>
  <c r="AX932" i="3"/>
  <c r="AY932" i="3" s="1"/>
  <c r="AX466" i="3"/>
  <c r="AY466" i="3" s="1"/>
  <c r="AX236" i="3"/>
  <c r="AY236" i="3" s="1"/>
  <c r="AX97" i="3"/>
  <c r="AY97" i="3" s="1"/>
  <c r="AX740" i="3"/>
  <c r="AY740" i="3" s="1"/>
  <c r="AX555" i="3"/>
  <c r="AY555" i="3" s="1"/>
  <c r="AX423" i="3"/>
  <c r="AY423" i="3" s="1"/>
  <c r="AX462" i="3"/>
  <c r="AY462" i="3" s="1"/>
  <c r="AX57" i="3"/>
  <c r="AY57" i="3" s="1"/>
  <c r="AX1143" i="3"/>
  <c r="AY1143" i="3" s="1"/>
  <c r="AX481" i="3"/>
  <c r="AY481" i="3" s="1"/>
  <c r="AX450" i="3"/>
  <c r="AY450" i="3" s="1"/>
  <c r="AX990" i="3"/>
  <c r="AY990" i="3" s="1"/>
  <c r="AX598" i="3"/>
  <c r="AY598" i="3" s="1"/>
  <c r="AX439" i="3"/>
  <c r="AY439" i="3" s="1"/>
  <c r="AX287" i="3"/>
  <c r="AY287" i="3" s="1"/>
  <c r="AX379" i="3"/>
  <c r="AY379" i="3" s="1"/>
  <c r="AX793" i="3"/>
  <c r="AY793" i="3" s="1"/>
  <c r="AX234" i="3"/>
  <c r="AY234" i="3" s="1"/>
  <c r="AX678" i="3"/>
  <c r="AY678" i="3" s="1"/>
  <c r="AX257" i="3"/>
  <c r="AY257" i="3" s="1"/>
  <c r="AX530" i="3"/>
  <c r="AY530" i="3" s="1"/>
  <c r="AX232" i="3"/>
  <c r="AY232" i="3" s="1"/>
  <c r="AX1022" i="3"/>
  <c r="AY1022" i="3" s="1"/>
  <c r="AY820" i="3"/>
  <c r="AY16" i="3"/>
  <c r="AX984" i="3"/>
  <c r="AY984" i="3" s="1"/>
  <c r="AX882" i="3"/>
  <c r="AY882" i="3" s="1"/>
  <c r="AX696" i="3"/>
  <c r="AY696" i="3" s="1"/>
  <c r="AX888" i="3"/>
  <c r="AY888" i="3" s="1"/>
  <c r="AX406" i="3"/>
  <c r="AY406" i="3" s="1"/>
  <c r="AX1110" i="3"/>
  <c r="AY1110" i="3" s="1"/>
  <c r="AX776" i="3"/>
  <c r="AY776" i="3" s="1"/>
  <c r="AX241" i="3"/>
  <c r="AY241" i="3" s="1"/>
  <c r="AX641" i="3"/>
  <c r="AY641" i="3" s="1"/>
  <c r="AX380" i="3"/>
  <c r="AY380" i="3" s="1"/>
  <c r="AX46" i="3"/>
  <c r="AY46" i="3" s="1"/>
  <c r="AX676" i="3"/>
  <c r="AY676" i="3" s="1"/>
  <c r="AX171" i="3"/>
  <c r="AY171" i="3" s="1"/>
  <c r="AX238" i="3"/>
  <c r="AY238" i="3" s="1"/>
  <c r="AX1146" i="3"/>
  <c r="AY1146" i="3" s="1"/>
  <c r="AX756" i="3"/>
  <c r="AY756" i="3" s="1"/>
  <c r="AX771" i="3"/>
  <c r="AY771" i="3" s="1"/>
  <c r="AX1037" i="3"/>
  <c r="AY1037" i="3" s="1"/>
  <c r="AX283" i="3"/>
  <c r="AY283" i="3" s="1"/>
  <c r="AY363" i="3"/>
  <c r="AX903" i="3"/>
  <c r="AY903" i="3" s="1"/>
  <c r="AY289" i="3"/>
  <c r="AX603" i="3"/>
  <c r="AY603" i="3" s="1"/>
  <c r="AX441" i="3"/>
  <c r="AY441" i="3" s="1"/>
  <c r="AX162" i="3"/>
  <c r="AY162" i="3" s="1"/>
  <c r="AX743" i="3"/>
  <c r="AY743" i="3" s="1"/>
  <c r="AX409" i="3"/>
  <c r="AY409" i="3" s="1"/>
  <c r="AX172" i="3"/>
  <c r="AY172" i="3" s="1"/>
  <c r="AX15" i="3"/>
  <c r="AY15" i="3" s="1"/>
  <c r="AY637" i="3"/>
  <c r="AX190" i="3"/>
  <c r="AY190" i="3" s="1"/>
  <c r="AX587" i="3"/>
  <c r="AY587" i="3" s="1"/>
  <c r="AX141" i="3"/>
  <c r="AY141" i="3" s="1"/>
  <c r="AX5" i="3"/>
  <c r="AY5" i="3" s="1"/>
  <c r="AX760" i="3"/>
  <c r="AY760" i="3" s="1"/>
  <c r="AX396" i="3"/>
  <c r="AY396" i="3" s="1"/>
  <c r="AX227" i="3"/>
  <c r="AY227" i="3" s="1"/>
  <c r="AX656" i="3"/>
  <c r="AY656" i="3" s="1"/>
  <c r="AX331" i="3"/>
  <c r="AY331" i="3" s="1"/>
  <c r="AX122" i="3"/>
  <c r="AY122" i="3" s="1"/>
  <c r="AX621" i="3"/>
  <c r="AY621" i="3" s="1"/>
  <c r="AX809" i="3"/>
  <c r="AY809" i="3" s="1"/>
  <c r="AX952" i="3"/>
  <c r="AY952" i="3" s="1"/>
  <c r="AX1056" i="3"/>
  <c r="AY1056" i="3" s="1"/>
  <c r="AX965" i="3"/>
  <c r="AY965" i="3" s="1"/>
  <c r="AX893" i="3"/>
  <c r="AY893" i="3" s="1"/>
  <c r="AX1034" i="3"/>
  <c r="AY1034" i="3" s="1"/>
  <c r="AX460" i="3"/>
  <c r="AY460" i="3" s="1"/>
  <c r="AX996" i="3"/>
  <c r="AY996" i="3" s="1"/>
  <c r="AX249" i="3"/>
  <c r="AY249" i="3" s="1"/>
  <c r="AX973" i="3"/>
  <c r="AY973" i="3" s="1"/>
  <c r="AX430" i="3"/>
  <c r="AY430" i="3" s="1"/>
  <c r="AX688" i="3"/>
  <c r="AY688" i="3" s="1"/>
  <c r="AX647" i="3"/>
  <c r="AY647" i="3" s="1"/>
  <c r="AX522" i="3"/>
  <c r="AY522" i="3" s="1"/>
  <c r="AX442" i="3"/>
  <c r="AY442" i="3" s="1"/>
  <c r="AX303" i="3"/>
  <c r="AY303" i="3" s="1"/>
  <c r="AX745" i="3"/>
  <c r="AY745" i="3" s="1"/>
  <c r="AX362" i="3"/>
  <c r="AY362" i="3" s="1"/>
  <c r="AX840" i="3"/>
  <c r="AY840" i="3" s="1"/>
  <c r="AX782" i="3"/>
  <c r="AY782" i="3" s="1"/>
  <c r="AX506" i="3"/>
  <c r="AY506" i="3" s="1"/>
  <c r="AX325" i="3"/>
  <c r="AY325" i="3" s="1"/>
  <c r="AX651" i="3"/>
  <c r="AY651" i="3" s="1"/>
  <c r="AX377" i="3"/>
  <c r="AY377" i="3" s="1"/>
  <c r="AX199" i="3"/>
  <c r="AY199" i="3" s="1"/>
  <c r="AY108" i="3"/>
  <c r="AX176" i="3"/>
  <c r="AY176" i="3" s="1"/>
  <c r="AX1008" i="3"/>
  <c r="AY1008" i="3" s="1"/>
  <c r="AX653" i="3"/>
  <c r="AY653" i="3" s="1"/>
  <c r="AX989" i="3"/>
  <c r="AY989" i="3" s="1"/>
  <c r="AX309" i="3"/>
  <c r="AY309" i="3" s="1"/>
  <c r="AX37" i="3"/>
  <c r="AY37" i="3" s="1"/>
  <c r="AX342" i="3"/>
  <c r="AY342" i="3" s="1"/>
  <c r="AX991" i="3"/>
  <c r="AY991" i="3" s="1"/>
  <c r="AX668" i="3"/>
  <c r="AY668" i="3" s="1"/>
  <c r="AX960" i="3"/>
  <c r="AY960" i="3" s="1"/>
  <c r="AX548" i="3"/>
  <c r="AY548" i="3" s="1"/>
  <c r="AX885" i="3"/>
  <c r="AY885" i="3" s="1"/>
  <c r="AY655" i="3"/>
  <c r="AX590" i="3"/>
  <c r="AY590" i="3" s="1"/>
  <c r="AX387" i="3"/>
  <c r="AY387" i="3" s="1"/>
  <c r="AX194" i="3"/>
  <c r="AY194" i="3" s="1"/>
  <c r="AX106" i="3"/>
  <c r="AY106" i="3" s="1"/>
  <c r="AX649" i="3"/>
  <c r="AY649" i="3" s="1"/>
  <c r="AX74" i="3"/>
  <c r="AY74" i="3" s="1"/>
  <c r="AX1019" i="3"/>
  <c r="AY1019" i="3" s="1"/>
  <c r="AX1130" i="3"/>
  <c r="AY1130" i="3" s="1"/>
  <c r="AX152" i="3"/>
  <c r="AY152" i="3" s="1"/>
  <c r="AX1014" i="3"/>
  <c r="AY1014" i="3" s="1"/>
  <c r="AY860" i="3"/>
  <c r="AY482" i="3"/>
  <c r="AX361" i="3"/>
  <c r="AY361" i="3" s="1"/>
  <c r="AX801" i="3"/>
  <c r="AY801" i="3" s="1"/>
  <c r="AY631" i="3"/>
  <c r="AX91" i="3"/>
  <c r="AY91" i="3" s="1"/>
  <c r="AX901" i="3"/>
  <c r="AY901" i="3" s="1"/>
  <c r="AX898" i="3"/>
  <c r="AY898" i="3" s="1"/>
  <c r="AX1145" i="3"/>
  <c r="AY1145" i="3" s="1"/>
  <c r="AX798" i="3"/>
  <c r="AY798" i="3" s="1"/>
  <c r="AX110" i="3"/>
  <c r="AY110" i="3" s="1"/>
  <c r="AX167" i="3"/>
  <c r="AY167" i="3" s="1"/>
  <c r="AX944" i="3"/>
  <c r="AY944" i="3" s="1"/>
  <c r="AX392" i="3"/>
  <c r="AY392" i="3" s="1"/>
  <c r="AX976" i="3"/>
  <c r="AY976" i="3" s="1"/>
  <c r="AX709" i="3"/>
  <c r="AY709" i="3" s="1"/>
  <c r="AX6" i="3"/>
  <c r="AY6" i="3" s="1"/>
  <c r="AX429" i="3"/>
  <c r="AY429" i="3" s="1"/>
  <c r="AX23" i="3"/>
  <c r="AY23" i="3" s="1"/>
  <c r="AX94" i="3"/>
  <c r="AY94" i="3" s="1"/>
  <c r="AX790" i="3"/>
  <c r="AY790" i="3" s="1"/>
  <c r="AX124" i="3"/>
  <c r="AY124" i="3" s="1"/>
  <c r="AX890" i="3"/>
  <c r="AY890" i="3" s="1"/>
  <c r="AX795" i="3"/>
  <c r="AY795" i="3" s="1"/>
  <c r="AX1149" i="3"/>
  <c r="AY1149" i="3" s="1"/>
  <c r="AX1122" i="3"/>
  <c r="AY1122" i="3" s="1"/>
  <c r="AX906" i="3"/>
  <c r="AY906" i="3" s="1"/>
  <c r="AX1021" i="3"/>
  <c r="AY1021" i="3" s="1"/>
  <c r="AX1151" i="3"/>
  <c r="AY1151" i="3" s="1"/>
  <c r="AX904" i="3"/>
  <c r="AY904" i="3" s="1"/>
  <c r="AX415" i="3"/>
  <c r="AY415" i="3" s="1"/>
  <c r="AX334" i="3"/>
  <c r="AY334" i="3" s="1"/>
  <c r="AX1176" i="3"/>
  <c r="AY1176" i="3" s="1"/>
  <c r="AX1097" i="3"/>
  <c r="AY1097" i="3" s="1"/>
  <c r="AX1084" i="3"/>
  <c r="AY1084" i="3" s="1"/>
  <c r="AX1155" i="3"/>
  <c r="AY1155" i="3" s="1"/>
  <c r="AX1168" i="3"/>
  <c r="AY1168" i="3" s="1"/>
  <c r="AX1179" i="3"/>
  <c r="AY1179" i="3" s="1"/>
  <c r="AX1120" i="3"/>
  <c r="AY1120" i="3" s="1"/>
  <c r="AX1206" i="3"/>
  <c r="AY1206" i="3" s="1"/>
  <c r="AX1262" i="3"/>
  <c r="AY1262" i="3" s="1"/>
  <c r="AX1190" i="3"/>
  <c r="AY1190" i="3" s="1"/>
  <c r="AX1136" i="3"/>
  <c r="AY1136" i="3" s="1"/>
  <c r="AX974" i="3"/>
  <c r="AY974" i="3" s="1"/>
  <c r="AX1063" i="3"/>
  <c r="AY1063" i="3" s="1"/>
  <c r="AX855" i="3"/>
  <c r="AY855" i="3" s="1"/>
  <c r="AX858" i="3"/>
  <c r="AY858" i="3" s="1"/>
  <c r="AX826" i="3"/>
  <c r="AY826" i="3" s="1"/>
  <c r="AX1009" i="3"/>
  <c r="AY1009" i="3" s="1"/>
  <c r="AX778" i="3"/>
  <c r="AY778" i="3" s="1"/>
  <c r="AX671" i="3"/>
  <c r="AY671" i="3" s="1"/>
  <c r="AX493" i="3"/>
  <c r="AY493" i="3" s="1"/>
  <c r="AX1224" i="3"/>
  <c r="AY1224" i="3" s="1"/>
  <c r="AX1115" i="3"/>
  <c r="AY1115" i="3" s="1"/>
  <c r="AX1062" i="3"/>
  <c r="AY1062" i="3" s="1"/>
  <c r="AX1081" i="3"/>
  <c r="AY1081" i="3" s="1"/>
  <c r="AX1134" i="3"/>
  <c r="AY1134" i="3" s="1"/>
  <c r="AX1068" i="3"/>
  <c r="AY1068" i="3" s="1"/>
  <c r="AX955" i="3"/>
  <c r="AY955" i="3" s="1"/>
  <c r="AX1103" i="3"/>
  <c r="AY1103" i="3" s="1"/>
  <c r="AX993" i="3"/>
  <c r="AY993" i="3" s="1"/>
  <c r="AX892" i="3"/>
  <c r="AY892" i="3" s="1"/>
  <c r="AX847" i="3"/>
  <c r="AY847" i="3" s="1"/>
  <c r="AX937" i="3"/>
  <c r="AY937" i="3" s="1"/>
  <c r="AX897" i="3"/>
  <c r="AY897" i="3" s="1"/>
  <c r="AX870" i="3"/>
  <c r="AY870" i="3" s="1"/>
  <c r="AX905" i="3"/>
  <c r="AY905" i="3" s="1"/>
  <c r="AX899" i="3"/>
  <c r="AY899" i="3" s="1"/>
  <c r="AX663" i="3"/>
  <c r="AY663" i="3" s="1"/>
  <c r="AX758" i="3"/>
  <c r="AY758" i="3" s="1"/>
  <c r="AX730" i="3"/>
  <c r="AY730" i="3" s="1"/>
  <c r="AX698" i="3"/>
  <c r="AY698" i="3" s="1"/>
  <c r="AX786" i="3"/>
  <c r="AY786" i="3" s="1"/>
  <c r="AX733" i="3"/>
  <c r="AY733" i="3" s="1"/>
  <c r="AX985" i="3"/>
  <c r="AY985" i="3" s="1"/>
  <c r="AX791" i="3"/>
  <c r="AY791" i="3" s="1"/>
  <c r="AX845" i="3"/>
  <c r="AY845" i="3" s="1"/>
  <c r="AY804" i="3"/>
  <c r="AX766" i="3"/>
  <c r="AY766" i="3" s="1"/>
  <c r="AX710" i="3"/>
  <c r="AY710" i="3" s="1"/>
  <c r="AX755" i="3"/>
  <c r="AY755" i="3" s="1"/>
  <c r="AX614" i="3"/>
  <c r="AY614" i="3" s="1"/>
  <c r="AX559" i="3"/>
  <c r="AY559" i="3" s="1"/>
  <c r="AX485" i="3"/>
  <c r="AY485" i="3" s="1"/>
  <c r="AX683" i="3"/>
  <c r="AY683" i="3" s="1"/>
  <c r="AX610" i="3"/>
  <c r="AY610" i="3" s="1"/>
  <c r="AX536" i="3"/>
  <c r="AY536" i="3" s="1"/>
  <c r="AX643" i="3"/>
  <c r="AY643" i="3" s="1"/>
  <c r="AX581" i="3"/>
  <c r="AY581" i="3" s="1"/>
  <c r="AX547" i="3"/>
  <c r="AY547" i="3" s="1"/>
  <c r="AX807" i="3"/>
  <c r="AY807" i="3" s="1"/>
  <c r="AX613" i="3"/>
  <c r="AY613" i="3" s="1"/>
  <c r="AX351" i="3"/>
  <c r="AY351" i="3" s="1"/>
  <c r="AX541" i="3"/>
  <c r="AY541" i="3" s="1"/>
  <c r="AX411" i="3"/>
  <c r="AY411" i="3" s="1"/>
  <c r="AX446" i="3"/>
  <c r="AY446" i="3" s="1"/>
  <c r="AX645" i="3"/>
  <c r="AY645" i="3" s="1"/>
  <c r="AX600" i="3"/>
  <c r="AY600" i="3" s="1"/>
  <c r="AX413" i="3"/>
  <c r="AY413" i="3" s="1"/>
  <c r="AX397" i="3"/>
  <c r="AY397" i="3" s="1"/>
  <c r="AX560" i="3"/>
  <c r="AY560" i="3" s="1"/>
  <c r="AX311" i="3"/>
  <c r="AY311" i="3" s="1"/>
  <c r="AX274" i="3"/>
  <c r="AY274" i="3" s="1"/>
  <c r="AX218" i="3"/>
  <c r="AY218" i="3" s="1"/>
  <c r="AX166" i="3"/>
  <c r="AY166" i="3" s="1"/>
  <c r="AX115" i="3"/>
  <c r="AY115" i="3" s="1"/>
  <c r="AX265" i="3"/>
  <c r="AY265" i="3" s="1"/>
  <c r="AX427" i="3"/>
  <c r="AY427" i="3" s="1"/>
  <c r="AX282" i="3"/>
  <c r="AY282" i="3" s="1"/>
  <c r="AY354" i="3"/>
  <c r="AX196" i="3"/>
  <c r="AY196" i="3" s="1"/>
  <c r="AX136" i="3"/>
  <c r="AY136" i="3" s="1"/>
  <c r="AX83" i="3"/>
  <c r="AY83" i="3" s="1"/>
  <c r="AX33" i="3"/>
  <c r="AY33" i="3" s="1"/>
  <c r="AY125" i="3"/>
  <c r="AX29" i="3"/>
  <c r="AY29" i="3" s="1"/>
  <c r="AX14" i="3"/>
  <c r="AY14" i="3" s="1"/>
  <c r="AX164" i="3"/>
  <c r="AY164" i="3" s="1"/>
  <c r="AX173" i="3"/>
  <c r="AY173" i="3" s="1"/>
  <c r="AX101" i="3"/>
  <c r="AY101" i="3" s="1"/>
  <c r="AX52" i="3"/>
  <c r="AY52" i="3" s="1"/>
  <c r="AY70" i="3"/>
  <c r="AY25" i="3"/>
  <c r="AX1142" i="3"/>
  <c r="AY1142" i="3" s="1"/>
  <c r="AX1020" i="3"/>
  <c r="AY1020" i="3" s="1"/>
  <c r="AX1071" i="3"/>
  <c r="AY1071" i="3" s="1"/>
  <c r="AX1243" i="3"/>
  <c r="AY1243" i="3" s="1"/>
  <c r="AX1211" i="3"/>
  <c r="AY1211" i="3" s="1"/>
  <c r="AX1246" i="3"/>
  <c r="AY1246" i="3" s="1"/>
  <c r="AX1123" i="3"/>
  <c r="AY1123" i="3" s="1"/>
  <c r="AX1216" i="3"/>
  <c r="AY1216" i="3" s="1"/>
  <c r="AX1267" i="3"/>
  <c r="AY1267" i="3" s="1"/>
  <c r="AX1235" i="3"/>
  <c r="AY1235" i="3" s="1"/>
  <c r="AX1203" i="3"/>
  <c r="AY1203" i="3" s="1"/>
  <c r="AX1171" i="3"/>
  <c r="AY1171" i="3" s="1"/>
  <c r="AX1152" i="3"/>
  <c r="AY1152" i="3" s="1"/>
  <c r="AX1112" i="3"/>
  <c r="AY1112" i="3" s="1"/>
  <c r="AY1109" i="3"/>
  <c r="AX1054" i="3"/>
  <c r="AY1054" i="3" s="1"/>
  <c r="AX1238" i="3"/>
  <c r="AY1238" i="3" s="1"/>
  <c r="AX1160" i="3"/>
  <c r="AY1160" i="3" s="1"/>
  <c r="AX1073" i="3"/>
  <c r="AY1073" i="3" s="1"/>
  <c r="AX1060" i="3"/>
  <c r="AY1060" i="3" s="1"/>
  <c r="AX1166" i="3"/>
  <c r="AY1166" i="3" s="1"/>
  <c r="AX1222" i="3"/>
  <c r="AY1222" i="3" s="1"/>
  <c r="AX1128" i="3"/>
  <c r="AY1128" i="3" s="1"/>
  <c r="AX947" i="3"/>
  <c r="AY947" i="3" s="1"/>
  <c r="AX966" i="3"/>
  <c r="AY966" i="3" s="1"/>
  <c r="AX934" i="3"/>
  <c r="AY934" i="3" s="1"/>
  <c r="AX1095" i="3"/>
  <c r="AY1095" i="3" s="1"/>
  <c r="AX1087" i="3"/>
  <c r="AY1087" i="3" s="1"/>
  <c r="AX1038" i="3"/>
  <c r="AY1038" i="3" s="1"/>
  <c r="AX913" i="3"/>
  <c r="AY913" i="3" s="1"/>
  <c r="AX884" i="3"/>
  <c r="AY884" i="3" s="1"/>
  <c r="AX839" i="3"/>
  <c r="AY839" i="3" s="1"/>
  <c r="AX850" i="3"/>
  <c r="AY850" i="3" s="1"/>
  <c r="AX818" i="3"/>
  <c r="AY818" i="3" s="1"/>
  <c r="AX873" i="3"/>
  <c r="AY873" i="3" s="1"/>
  <c r="AX785" i="3"/>
  <c r="AY785" i="3" s="1"/>
  <c r="AX772" i="3"/>
  <c r="AY772" i="3" s="1"/>
  <c r="AX813" i="3"/>
  <c r="AY813" i="3" s="1"/>
  <c r="AX799" i="3"/>
  <c r="AY799" i="3" s="1"/>
  <c r="AX725" i="3"/>
  <c r="AY725" i="3" s="1"/>
  <c r="AX770" i="3"/>
  <c r="AY770" i="3" s="1"/>
  <c r="AY852" i="3"/>
  <c r="AX658" i="3"/>
  <c r="AY658" i="3" s="1"/>
  <c r="AX612" i="3"/>
  <c r="AY612" i="3" s="1"/>
  <c r="AX545" i="3"/>
  <c r="AY545" i="3" s="1"/>
  <c r="AX477" i="3"/>
  <c r="AY477" i="3" s="1"/>
  <c r="AX602" i="3"/>
  <c r="AY602" i="3" s="1"/>
  <c r="AX528" i="3"/>
  <c r="AY528" i="3" s="1"/>
  <c r="AX650" i="3"/>
  <c r="AY650" i="3" s="1"/>
  <c r="AX626" i="3"/>
  <c r="AY626" i="3" s="1"/>
  <c r="AX666" i="3"/>
  <c r="AY666" i="3" s="1"/>
  <c r="AX348" i="3"/>
  <c r="AY348" i="3" s="1"/>
  <c r="AX408" i="3"/>
  <c r="AY408" i="3" s="1"/>
  <c r="AX438" i="3"/>
  <c r="AY438" i="3" s="1"/>
  <c r="AX451" i="3"/>
  <c r="AY451" i="3" s="1"/>
  <c r="AX584" i="3"/>
  <c r="AY584" i="3" s="1"/>
  <c r="AX271" i="3"/>
  <c r="AY271" i="3" s="1"/>
  <c r="AX186" i="3"/>
  <c r="AY186" i="3" s="1"/>
  <c r="AX112" i="3"/>
  <c r="AY112" i="3" s="1"/>
  <c r="AX448" i="3"/>
  <c r="AY448" i="3" s="1"/>
  <c r="AX420" i="3"/>
  <c r="AY420" i="3" s="1"/>
  <c r="AX288" i="3"/>
  <c r="AY288" i="3" s="1"/>
  <c r="AX262" i="3"/>
  <c r="AY262" i="3" s="1"/>
  <c r="AX226" i="3"/>
  <c r="AY226" i="3" s="1"/>
  <c r="AX338" i="3"/>
  <c r="AY338" i="3" s="1"/>
  <c r="AX276" i="3"/>
  <c r="AY276" i="3" s="1"/>
  <c r="AX109" i="3"/>
  <c r="AY109" i="3" s="1"/>
  <c r="AX244" i="3"/>
  <c r="AY244" i="3" s="1"/>
  <c r="AX10" i="3"/>
  <c r="AY10" i="3" s="1"/>
  <c r="AX304" i="3"/>
  <c r="AY304" i="3" s="1"/>
  <c r="AX98" i="3"/>
  <c r="AY98" i="3" s="1"/>
  <c r="AX26" i="3"/>
  <c r="AY26" i="3" s="1"/>
  <c r="AX41" i="3"/>
  <c r="AY41" i="3" s="1"/>
  <c r="AX44" i="3"/>
  <c r="AY44" i="3" s="1"/>
  <c r="AX278" i="3"/>
  <c r="AY278" i="3" s="1"/>
  <c r="AX225" i="3"/>
  <c r="AY225" i="3" s="1"/>
  <c r="AX216" i="3"/>
  <c r="AY216" i="3" s="1"/>
  <c r="AX47" i="3"/>
  <c r="AY47" i="3" s="1"/>
  <c r="AX878" i="3"/>
  <c r="AY878" i="3" s="1"/>
  <c r="AX1232" i="3"/>
  <c r="AY1232" i="3" s="1"/>
  <c r="AX1070" i="3"/>
  <c r="AY1070" i="3" s="1"/>
  <c r="AX1089" i="3"/>
  <c r="AY1089" i="3" s="1"/>
  <c r="AX1076" i="3"/>
  <c r="AY1076" i="3" s="1"/>
  <c r="AX1272" i="3"/>
  <c r="AY1272" i="3" s="1"/>
  <c r="AX1208" i="3"/>
  <c r="AY1208" i="3" s="1"/>
  <c r="AX1107" i="3"/>
  <c r="AY1107" i="3" s="1"/>
  <c r="AX1046" i="3"/>
  <c r="AY1046" i="3" s="1"/>
  <c r="AX1065" i="3"/>
  <c r="AY1065" i="3" s="1"/>
  <c r="AX1126" i="3"/>
  <c r="AY1126" i="3" s="1"/>
  <c r="AX1052" i="3"/>
  <c r="AY1052" i="3" s="1"/>
  <c r="AX1117" i="3"/>
  <c r="AY1117" i="3" s="1"/>
  <c r="AX1003" i="3"/>
  <c r="AY1003" i="3" s="1"/>
  <c r="AX939" i="3"/>
  <c r="AY939" i="3" s="1"/>
  <c r="AX1001" i="3"/>
  <c r="AY1001" i="3" s="1"/>
  <c r="AX876" i="3"/>
  <c r="AY876" i="3" s="1"/>
  <c r="AX831" i="3"/>
  <c r="AY831" i="3" s="1"/>
  <c r="AX969" i="3"/>
  <c r="AY969" i="3" s="1"/>
  <c r="AX929" i="3"/>
  <c r="AY929" i="3" s="1"/>
  <c r="AX894" i="3"/>
  <c r="AY894" i="3" s="1"/>
  <c r="AX902" i="3"/>
  <c r="AY902" i="3" s="1"/>
  <c r="AX742" i="3"/>
  <c r="AY742" i="3" s="1"/>
  <c r="AX754" i="3"/>
  <c r="AY754" i="3" s="1"/>
  <c r="AX722" i="3"/>
  <c r="AY722" i="3" s="1"/>
  <c r="AX690" i="3"/>
  <c r="AY690" i="3" s="1"/>
  <c r="AX780" i="3"/>
  <c r="AY780" i="3" s="1"/>
  <c r="AX717" i="3"/>
  <c r="AY717" i="3" s="1"/>
  <c r="AX788" i="3"/>
  <c r="AY788" i="3" s="1"/>
  <c r="AX734" i="3"/>
  <c r="AY734" i="3" s="1"/>
  <c r="AX607" i="3"/>
  <c r="AY607" i="3" s="1"/>
  <c r="AX533" i="3"/>
  <c r="AY533" i="3" s="1"/>
  <c r="AX777" i="3"/>
  <c r="AY777" i="3" s="1"/>
  <c r="AX594" i="3"/>
  <c r="AY594" i="3" s="1"/>
  <c r="AX605" i="3"/>
  <c r="AY605" i="3" s="1"/>
  <c r="AX573" i="3"/>
  <c r="AY573" i="3" s="1"/>
  <c r="AX531" i="3"/>
  <c r="AY531" i="3" s="1"/>
  <c r="AX638" i="3"/>
  <c r="AY638" i="3" s="1"/>
  <c r="AX463" i="3"/>
  <c r="AY463" i="3" s="1"/>
  <c r="AX345" i="3"/>
  <c r="AY345" i="3" s="1"/>
  <c r="AX491" i="3"/>
  <c r="AY491" i="3" s="1"/>
  <c r="AX435" i="3"/>
  <c r="AY435" i="3" s="1"/>
  <c r="AX405" i="3"/>
  <c r="AY405" i="3" s="1"/>
  <c r="AX443" i="3"/>
  <c r="AY443" i="3" s="1"/>
  <c r="AX372" i="3"/>
  <c r="AY372" i="3" s="1"/>
  <c r="AX467" i="3"/>
  <c r="AY467" i="3" s="1"/>
  <c r="AX410" i="3"/>
  <c r="AY410" i="3" s="1"/>
  <c r="AX437" i="3"/>
  <c r="AY437" i="3" s="1"/>
  <c r="AX389" i="3"/>
  <c r="AY389" i="3" s="1"/>
  <c r="AX206" i="3"/>
  <c r="AY206" i="3" s="1"/>
  <c r="AX181" i="3"/>
  <c r="AY181" i="3" s="1"/>
  <c r="AX104" i="3"/>
  <c r="AY104" i="3" s="1"/>
  <c r="AX259" i="3"/>
  <c r="AY259" i="3" s="1"/>
  <c r="AX223" i="3"/>
  <c r="AY223" i="3" s="1"/>
  <c r="AX154" i="3"/>
  <c r="AY154" i="3" s="1"/>
  <c r="AX421" i="3"/>
  <c r="AY421" i="3" s="1"/>
  <c r="AX231" i="3"/>
  <c r="AY231" i="3" s="1"/>
  <c r="AX314" i="3"/>
  <c r="AY314" i="3" s="1"/>
  <c r="AX93" i="3"/>
  <c r="AY93" i="3" s="1"/>
  <c r="AX4" i="3"/>
  <c r="AY4" i="3" s="1"/>
  <c r="AX81" i="3"/>
  <c r="AY81" i="3" s="1"/>
  <c r="AX36" i="3"/>
  <c r="AY36" i="3" s="1"/>
  <c r="AX11" i="3"/>
  <c r="AY11" i="3" s="1"/>
  <c r="AX161" i="3"/>
  <c r="AY161" i="3" s="1"/>
  <c r="AX87" i="3"/>
  <c r="AY87" i="3" s="1"/>
  <c r="AX126" i="3"/>
  <c r="AY126" i="3" s="1"/>
  <c r="AX96" i="3"/>
  <c r="AY96" i="3" s="1"/>
  <c r="AX769" i="3"/>
  <c r="AY769" i="3" s="1"/>
  <c r="AX783" i="3"/>
  <c r="AY783" i="3" s="1"/>
  <c r="AX701" i="3"/>
  <c r="AY701" i="3" s="1"/>
  <c r="AX767" i="3"/>
  <c r="AY767" i="3" s="1"/>
  <c r="AX837" i="3"/>
  <c r="AY837" i="3" s="1"/>
  <c r="AX759" i="3"/>
  <c r="AY759" i="3" s="1"/>
  <c r="AX699" i="3"/>
  <c r="AY699" i="3" s="1"/>
  <c r="AX599" i="3"/>
  <c r="AY599" i="3" s="1"/>
  <c r="AX525" i="3"/>
  <c r="AY525" i="3" s="1"/>
  <c r="AX707" i="3"/>
  <c r="AY707" i="3" s="1"/>
  <c r="AY639" i="3"/>
  <c r="AX586" i="3"/>
  <c r="AY586" i="3" s="1"/>
  <c r="AX797" i="3"/>
  <c r="AY797" i="3" s="1"/>
  <c r="AX715" i="3"/>
  <c r="AY715" i="3" s="1"/>
  <c r="AX552" i="3"/>
  <c r="AY552" i="3" s="1"/>
  <c r="AX883" i="3"/>
  <c r="AY883" i="3" s="1"/>
  <c r="AX763" i="3"/>
  <c r="AY763" i="3" s="1"/>
  <c r="AX455" i="3"/>
  <c r="AY455" i="3" s="1"/>
  <c r="AX339" i="3"/>
  <c r="AY339" i="3" s="1"/>
  <c r="AX534" i="3"/>
  <c r="AY534" i="3" s="1"/>
  <c r="AX395" i="3"/>
  <c r="AY395" i="3" s="1"/>
  <c r="AX507" i="3"/>
  <c r="AY507" i="3" s="1"/>
  <c r="AX475" i="3"/>
  <c r="AY475" i="3" s="1"/>
  <c r="AX434" i="3"/>
  <c r="AY434" i="3" s="1"/>
  <c r="AX369" i="3"/>
  <c r="AY369" i="3" s="1"/>
  <c r="AX519" i="3"/>
  <c r="AY519" i="3" s="1"/>
  <c r="AX302" i="3"/>
  <c r="AY302" i="3" s="1"/>
  <c r="AX254" i="3"/>
  <c r="AY254" i="3" s="1"/>
  <c r="AX203" i="3"/>
  <c r="AY203" i="3" s="1"/>
  <c r="AX178" i="3"/>
  <c r="AY178" i="3" s="1"/>
  <c r="AX157" i="3"/>
  <c r="AY157" i="3" s="1"/>
  <c r="AX85" i="3"/>
  <c r="AY85" i="3" s="1"/>
  <c r="AX285" i="3"/>
  <c r="AY285" i="3" s="1"/>
  <c r="AX151" i="3"/>
  <c r="AY151" i="3" s="1"/>
  <c r="AX330" i="3"/>
  <c r="AY330" i="3" s="1"/>
  <c r="AX217" i="3"/>
  <c r="AY217" i="3" s="1"/>
  <c r="AX381" i="3"/>
  <c r="AY381" i="3" s="1"/>
  <c r="AX281" i="3"/>
  <c r="AY281" i="3" s="1"/>
  <c r="AX63" i="3"/>
  <c r="AY63" i="3" s="1"/>
  <c r="AX17" i="3"/>
  <c r="AY17" i="3" s="1"/>
  <c r="AX213" i="3"/>
  <c r="AY213" i="3" s="1"/>
  <c r="AX88" i="3"/>
  <c r="AY88" i="3" s="1"/>
  <c r="AX264" i="3"/>
  <c r="AY264" i="3" s="1"/>
  <c r="AX24" i="3"/>
  <c r="AY24" i="3" s="1"/>
  <c r="AX21" i="3"/>
  <c r="AY21" i="3" s="1"/>
  <c r="AX20" i="3"/>
  <c r="AY20" i="3" s="1"/>
  <c r="AX1200" i="3"/>
  <c r="AY1200" i="3" s="1"/>
  <c r="AX1227" i="3"/>
  <c r="AY1227" i="3" s="1"/>
  <c r="AX1270" i="3"/>
  <c r="AY1270" i="3" s="1"/>
  <c r="AX1057" i="3"/>
  <c r="AY1057" i="3" s="1"/>
  <c r="AX1044" i="3"/>
  <c r="AY1044" i="3" s="1"/>
  <c r="AX1198" i="3"/>
  <c r="AY1198" i="3" s="1"/>
  <c r="AX1254" i="3"/>
  <c r="AY1254" i="3" s="1"/>
  <c r="AX931" i="3"/>
  <c r="AY931" i="3" s="1"/>
  <c r="AX1007" i="3"/>
  <c r="AY1007" i="3" s="1"/>
  <c r="AX926" i="3"/>
  <c r="AY926" i="3" s="1"/>
  <c r="AX1004" i="3"/>
  <c r="AY1004" i="3" s="1"/>
  <c r="AX910" i="3"/>
  <c r="AY910" i="3" s="1"/>
  <c r="AX842" i="3"/>
  <c r="AY842" i="3" s="1"/>
  <c r="AX1256" i="3"/>
  <c r="AY1256" i="3" s="1"/>
  <c r="AX1192" i="3"/>
  <c r="AY1192" i="3" s="1"/>
  <c r="AX1094" i="3"/>
  <c r="AY1094" i="3" s="1"/>
  <c r="AX1113" i="3"/>
  <c r="AY1113" i="3" s="1"/>
  <c r="AX1036" i="3"/>
  <c r="AY1036" i="3" s="1"/>
  <c r="AX987" i="3"/>
  <c r="AY987" i="3" s="1"/>
  <c r="AX923" i="3"/>
  <c r="AY923" i="3" s="1"/>
  <c r="AX1158" i="3"/>
  <c r="AY1158" i="3" s="1"/>
  <c r="AX1030" i="3"/>
  <c r="AY1030" i="3" s="1"/>
  <c r="AX815" i="3"/>
  <c r="AY815" i="3" s="1"/>
  <c r="AX802" i="3"/>
  <c r="AY802" i="3" s="1"/>
  <c r="AX961" i="3"/>
  <c r="AY961" i="3" s="1"/>
  <c r="AX886" i="3"/>
  <c r="AY886" i="3" s="1"/>
  <c r="AX921" i="3"/>
  <c r="AY921" i="3" s="1"/>
  <c r="AY836" i="3"/>
  <c r="AX695" i="3"/>
  <c r="AY695" i="3" s="1"/>
  <c r="AX714" i="3"/>
  <c r="AY714" i="3" s="1"/>
  <c r="AX682" i="3"/>
  <c r="AY682" i="3" s="1"/>
  <c r="AX693" i="3"/>
  <c r="AY693" i="3" s="1"/>
  <c r="AX953" i="3"/>
  <c r="AY953" i="3" s="1"/>
  <c r="AX726" i="3"/>
  <c r="AY726" i="3" s="1"/>
  <c r="AX591" i="3"/>
  <c r="AY591" i="3" s="1"/>
  <c r="AX523" i="3"/>
  <c r="AY523" i="3" s="1"/>
  <c r="AX634" i="3"/>
  <c r="AY634" i="3" s="1"/>
  <c r="AX578" i="3"/>
  <c r="AY578" i="3" s="1"/>
  <c r="AX597" i="3"/>
  <c r="AY597" i="3" s="1"/>
  <c r="AX565" i="3"/>
  <c r="AY565" i="3" s="1"/>
  <c r="AX544" i="3"/>
  <c r="AY544" i="3" s="1"/>
  <c r="AX739" i="3"/>
  <c r="AY739" i="3" s="1"/>
  <c r="AX608" i="3"/>
  <c r="AY608" i="3" s="1"/>
  <c r="AX494" i="3"/>
  <c r="AY494" i="3" s="1"/>
  <c r="AX452" i="3"/>
  <c r="AY452" i="3" s="1"/>
  <c r="AX775" i="3"/>
  <c r="AY775" i="3" s="1"/>
  <c r="AX549" i="3"/>
  <c r="AY549" i="3" s="1"/>
  <c r="AX488" i="3"/>
  <c r="AY488" i="3" s="1"/>
  <c r="AX432" i="3"/>
  <c r="AY432" i="3" s="1"/>
  <c r="AX376" i="3"/>
  <c r="AY376" i="3" s="1"/>
  <c r="AX473" i="3"/>
  <c r="AY473" i="3" s="1"/>
  <c r="AX358" i="3"/>
  <c r="AY358" i="3" s="1"/>
  <c r="AX428" i="3"/>
  <c r="AY428" i="3" s="1"/>
  <c r="AX350" i="3"/>
  <c r="AY350" i="3" s="1"/>
  <c r="AX459" i="3"/>
  <c r="AY459" i="3" s="1"/>
  <c r="AX407" i="3"/>
  <c r="AY407" i="3" s="1"/>
  <c r="AX615" i="3"/>
  <c r="AY615" i="3" s="1"/>
  <c r="AX200" i="3"/>
  <c r="AY200" i="3" s="1"/>
  <c r="AX175" i="3"/>
  <c r="AY175" i="3" s="1"/>
  <c r="AX65" i="3"/>
  <c r="AY65" i="3" s="1"/>
  <c r="AX279" i="3"/>
  <c r="AY279" i="3" s="1"/>
  <c r="AX251" i="3"/>
  <c r="AY251" i="3" s="1"/>
  <c r="AX197" i="3"/>
  <c r="AY197" i="3" s="1"/>
  <c r="AX214" i="3"/>
  <c r="AY214" i="3" s="1"/>
  <c r="AX313" i="3"/>
  <c r="AY313" i="3" s="1"/>
  <c r="AX320" i="3"/>
  <c r="AY320" i="3" s="1"/>
  <c r="AX390" i="3"/>
  <c r="AY390" i="3" s="1"/>
  <c r="AX222" i="3"/>
  <c r="AY222" i="3" s="1"/>
  <c r="AX7" i="3"/>
  <c r="AY7" i="3" s="1"/>
  <c r="AX118" i="3"/>
  <c r="AY118" i="3" s="1"/>
  <c r="AX237" i="3"/>
  <c r="AY237" i="3" s="1"/>
  <c r="AX76" i="3"/>
  <c r="AY76" i="3" s="1"/>
  <c r="AX80" i="3"/>
  <c r="AY80" i="3" s="1"/>
  <c r="AX1264" i="3"/>
  <c r="AY1264" i="3" s="1"/>
  <c r="AX1259" i="3"/>
  <c r="AY1259" i="3" s="1"/>
  <c r="AX1195" i="3"/>
  <c r="AY1195" i="3" s="1"/>
  <c r="AX1163" i="3"/>
  <c r="AY1163" i="3" s="1"/>
  <c r="AX1182" i="3"/>
  <c r="AY1182" i="3" s="1"/>
  <c r="AX1102" i="3"/>
  <c r="AY1102" i="3" s="1"/>
  <c r="AX1121" i="3"/>
  <c r="AY1121" i="3" s="1"/>
  <c r="AX1139" i="3"/>
  <c r="AY1139" i="3" s="1"/>
  <c r="AX1025" i="3"/>
  <c r="AY1025" i="3" s="1"/>
  <c r="AX995" i="3"/>
  <c r="AY995" i="3" s="1"/>
  <c r="AX1039" i="3"/>
  <c r="AY1039" i="3" s="1"/>
  <c r="AX958" i="3"/>
  <c r="AY958" i="3" s="1"/>
  <c r="AX945" i="3"/>
  <c r="AY945" i="3" s="1"/>
  <c r="AX823" i="3"/>
  <c r="AY823" i="3" s="1"/>
  <c r="AX810" i="3"/>
  <c r="AY810" i="3" s="1"/>
  <c r="AX889" i="3"/>
  <c r="AY889" i="3" s="1"/>
  <c r="AX1049" i="3"/>
  <c r="AY1049" i="3" s="1"/>
  <c r="AX1100" i="3"/>
  <c r="AY1100" i="3" s="1"/>
  <c r="AX1248" i="3"/>
  <c r="AY1248" i="3" s="1"/>
  <c r="AX1184" i="3"/>
  <c r="AY1184" i="3" s="1"/>
  <c r="AX1251" i="3"/>
  <c r="AY1251" i="3" s="1"/>
  <c r="AX1219" i="3"/>
  <c r="AY1219" i="3" s="1"/>
  <c r="AX1187" i="3"/>
  <c r="AY1187" i="3" s="1"/>
  <c r="AX1214" i="3"/>
  <c r="AY1214" i="3" s="1"/>
  <c r="AX1086" i="3"/>
  <c r="AY1086" i="3" s="1"/>
  <c r="AX1174" i="3"/>
  <c r="AY1174" i="3" s="1"/>
  <c r="AX1105" i="3"/>
  <c r="AY1105" i="3" s="1"/>
  <c r="AX1041" i="3"/>
  <c r="AY1041" i="3" s="1"/>
  <c r="AX1092" i="3"/>
  <c r="AY1092" i="3" s="1"/>
  <c r="AX1028" i="3"/>
  <c r="AY1028" i="3" s="1"/>
  <c r="AX1230" i="3"/>
  <c r="AY1230" i="3" s="1"/>
  <c r="AX1131" i="3"/>
  <c r="AY1131" i="3" s="1"/>
  <c r="AX1150" i="3"/>
  <c r="AY1150" i="3" s="1"/>
  <c r="AX1144" i="3"/>
  <c r="AY1144" i="3" s="1"/>
  <c r="AX1047" i="3"/>
  <c r="AY1047" i="3" s="1"/>
  <c r="AX979" i="3"/>
  <c r="AY979" i="3" s="1"/>
  <c r="AX915" i="3"/>
  <c r="AY915" i="3" s="1"/>
  <c r="AX982" i="3"/>
  <c r="AY982" i="3" s="1"/>
  <c r="AX950" i="3"/>
  <c r="AY950" i="3" s="1"/>
  <c r="AX918" i="3"/>
  <c r="AY918" i="3" s="1"/>
  <c r="AX977" i="3"/>
  <c r="AY977" i="3" s="1"/>
  <c r="AX834" i="3"/>
  <c r="AY834" i="3" s="1"/>
  <c r="AX794" i="3"/>
  <c r="AY794" i="3" s="1"/>
  <c r="AY796" i="3"/>
  <c r="AX687" i="3"/>
  <c r="AY687" i="3" s="1"/>
  <c r="AY865" i="3"/>
  <c r="AY812" i="3"/>
  <c r="AX750" i="3"/>
  <c r="AY750" i="3" s="1"/>
  <c r="AX685" i="3"/>
  <c r="AY685" i="3" s="1"/>
  <c r="AX868" i="3"/>
  <c r="AY868" i="3" s="1"/>
  <c r="AX627" i="3"/>
  <c r="AY627" i="3" s="1"/>
  <c r="AX583" i="3"/>
  <c r="AY583" i="3" s="1"/>
  <c r="AX505" i="3"/>
  <c r="AY505" i="3" s="1"/>
  <c r="AX661" i="3"/>
  <c r="AY661" i="3" s="1"/>
  <c r="AX570" i="3"/>
  <c r="AY570" i="3" s="1"/>
  <c r="AX829" i="3"/>
  <c r="AY829" i="3" s="1"/>
  <c r="AX478" i="3"/>
  <c r="AY478" i="3" s="1"/>
  <c r="AX509" i="3"/>
  <c r="AY509" i="3" s="1"/>
  <c r="AX444" i="3"/>
  <c r="AY444" i="3" s="1"/>
  <c r="AX425" i="3"/>
  <c r="AY425" i="3" s="1"/>
  <c r="AX499" i="3"/>
  <c r="AY499" i="3" s="1"/>
  <c r="AX465" i="3"/>
  <c r="AY465" i="3" s="1"/>
  <c r="AX353" i="3"/>
  <c r="AY353" i="3" s="1"/>
  <c r="AX424" i="3"/>
  <c r="AY424" i="3" s="1"/>
  <c r="AX347" i="3"/>
  <c r="AY347" i="3" s="1"/>
  <c r="AX393" i="3"/>
  <c r="AY393" i="3" s="1"/>
  <c r="AX301" i="3"/>
  <c r="AY301" i="3" s="1"/>
  <c r="AX240" i="3"/>
  <c r="AY240" i="3" s="1"/>
  <c r="AX146" i="3"/>
  <c r="AY146" i="3" s="1"/>
  <c r="AX62" i="3"/>
  <c r="AY62" i="3" s="1"/>
  <c r="AX248" i="3"/>
  <c r="AY248" i="3" s="1"/>
  <c r="AX143" i="3"/>
  <c r="AY143" i="3" s="1"/>
  <c r="AX208" i="3"/>
  <c r="AY208" i="3" s="1"/>
  <c r="AX293" i="3"/>
  <c r="AY293" i="3" s="1"/>
  <c r="AX328" i="3"/>
  <c r="AY328" i="3" s="1"/>
  <c r="AX42" i="3"/>
  <c r="AY42" i="3" s="1"/>
  <c r="AX59" i="3"/>
  <c r="AY59" i="3" s="1"/>
  <c r="AX58" i="3"/>
  <c r="AY58" i="3" s="1"/>
  <c r="AX368" i="3"/>
  <c r="AY368" i="3" s="1"/>
  <c r="AX53" i="3"/>
  <c r="AY53" i="3" s="1"/>
  <c r="AX72" i="3"/>
  <c r="AY72" i="3" s="1"/>
  <c r="AX312" i="3"/>
  <c r="AY312" i="3" s="1"/>
  <c r="AX258" i="3"/>
  <c r="AY258" i="3" s="1"/>
  <c r="AX75" i="3"/>
  <c r="AY75" i="3" s="1"/>
  <c r="AX1240" i="3"/>
  <c r="AY1240" i="3" s="1"/>
  <c r="AX1033" i="3"/>
  <c r="AY1033" i="3" s="1"/>
  <c r="AX971" i="3"/>
  <c r="AY971" i="3" s="1"/>
  <c r="AX1012" i="3"/>
  <c r="AY1012" i="3" s="1"/>
  <c r="AX907" i="3"/>
  <c r="AY907" i="3" s="1"/>
  <c r="AX863" i="3"/>
  <c r="AY863" i="3" s="1"/>
  <c r="AX881" i="3"/>
  <c r="AY881" i="3" s="1"/>
  <c r="AX867" i="3"/>
  <c r="AY867" i="3" s="1"/>
  <c r="AX891" i="3"/>
  <c r="AY891" i="3" s="1"/>
  <c r="AX821" i="3"/>
  <c r="AY821" i="3" s="1"/>
  <c r="AX679" i="3"/>
  <c r="AY679" i="3" s="1"/>
  <c r="AX762" i="3"/>
  <c r="AY762" i="3" s="1"/>
  <c r="AX738" i="3"/>
  <c r="AY738" i="3" s="1"/>
  <c r="AX706" i="3"/>
  <c r="AY706" i="3" s="1"/>
  <c r="AX674" i="3"/>
  <c r="AY674" i="3" s="1"/>
  <c r="AX861" i="3"/>
  <c r="AY861" i="3" s="1"/>
  <c r="AX677" i="3"/>
  <c r="AY677" i="3" s="1"/>
  <c r="AX805" i="3"/>
  <c r="AY805" i="3" s="1"/>
  <c r="AX875" i="3"/>
  <c r="AY875" i="3" s="1"/>
  <c r="AX718" i="3"/>
  <c r="AY718" i="3" s="1"/>
  <c r="AX575" i="3"/>
  <c r="AY575" i="3" s="1"/>
  <c r="AX497" i="3"/>
  <c r="AY497" i="3" s="1"/>
  <c r="AX731" i="3"/>
  <c r="AY731" i="3" s="1"/>
  <c r="AX562" i="3"/>
  <c r="AY562" i="3" s="1"/>
  <c r="AX622" i="3"/>
  <c r="AY622" i="3" s="1"/>
  <c r="AX589" i="3"/>
  <c r="AY589" i="3" s="1"/>
  <c r="AX557" i="3"/>
  <c r="AY557" i="3" s="1"/>
  <c r="AX691" i="3"/>
  <c r="AY691" i="3" s="1"/>
  <c r="AX723" i="3"/>
  <c r="AY723" i="3" s="1"/>
  <c r="AX642" i="3"/>
  <c r="AY642" i="3" s="1"/>
  <c r="AX568" i="3"/>
  <c r="AY568" i="3" s="1"/>
  <c r="AX501" i="3"/>
  <c r="AY501" i="3" s="1"/>
  <c r="AX370" i="3"/>
  <c r="AY370" i="3" s="1"/>
  <c r="AX373" i="3"/>
  <c r="AY373" i="3" s="1"/>
  <c r="AX539" i="3"/>
  <c r="AY539" i="3" s="1"/>
  <c r="AX457" i="3"/>
  <c r="AY457" i="3" s="1"/>
  <c r="AX341" i="3"/>
  <c r="AY341" i="3" s="1"/>
  <c r="AX512" i="3"/>
  <c r="AY512" i="3" s="1"/>
  <c r="AX394" i="3"/>
  <c r="AY394" i="3" s="1"/>
  <c r="AX344" i="3"/>
  <c r="AY344" i="3" s="1"/>
  <c r="AX431" i="3"/>
  <c r="AY431" i="3" s="1"/>
  <c r="AX404" i="3"/>
  <c r="AY404" i="3" s="1"/>
  <c r="AX229" i="3"/>
  <c r="AY229" i="3" s="1"/>
  <c r="AX192" i="3"/>
  <c r="AY192" i="3" s="1"/>
  <c r="AX132" i="3"/>
  <c r="AY132" i="3" s="1"/>
  <c r="AX440" i="3"/>
  <c r="AY440" i="3" s="1"/>
  <c r="AX268" i="3"/>
  <c r="AY268" i="3" s="1"/>
  <c r="AX245" i="3"/>
  <c r="AY245" i="3" s="1"/>
  <c r="AX140" i="3"/>
  <c r="AY140" i="3" s="1"/>
  <c r="AX205" i="3"/>
  <c r="AY205" i="3" s="1"/>
  <c r="AX273" i="3"/>
  <c r="AY273" i="3" s="1"/>
  <c r="AX299" i="3"/>
  <c r="AY299" i="3" s="1"/>
  <c r="AX150" i="3"/>
  <c r="AY150" i="3" s="1"/>
  <c r="AX284" i="3"/>
  <c r="AY284" i="3" s="1"/>
  <c r="AX239" i="3"/>
  <c r="AY239" i="3" s="1"/>
  <c r="AX137" i="3"/>
  <c r="AY137" i="3" s="1"/>
  <c r="AX49" i="3"/>
  <c r="AY49" i="3" s="1"/>
  <c r="AX22" i="3"/>
  <c r="AY22" i="3" s="1"/>
  <c r="AX210" i="3"/>
  <c r="AY210" i="3" s="1"/>
  <c r="AX67" i="3"/>
  <c r="AY67" i="3" s="1"/>
  <c r="AX233" i="3"/>
  <c r="AY233" i="3" s="1"/>
  <c r="AX129" i="3"/>
  <c r="AY129" i="3" s="1"/>
  <c r="AX66" i="3"/>
  <c r="AY66" i="3" s="1"/>
  <c r="AX158" i="3"/>
  <c r="AY158" i="3" s="1"/>
  <c r="AX1078" i="3"/>
  <c r="AY1078" i="3" s="1"/>
  <c r="AX1147" i="3"/>
  <c r="AY1147" i="3" s="1"/>
  <c r="AX1079" i="3"/>
  <c r="AY1079" i="3" s="1"/>
  <c r="AX963" i="3"/>
  <c r="AY963" i="3" s="1"/>
  <c r="AX1017" i="3"/>
  <c r="AY1017" i="3" s="1"/>
  <c r="AX942" i="3"/>
  <c r="AY942" i="3" s="1"/>
  <c r="AX1055" i="3"/>
  <c r="AY1055" i="3" s="1"/>
  <c r="AX669" i="3"/>
  <c r="AY669" i="3" s="1"/>
  <c r="AX853" i="3"/>
  <c r="AY853" i="3" s="1"/>
  <c r="AX616" i="3"/>
  <c r="AY616" i="3" s="1"/>
  <c r="AX567" i="3"/>
  <c r="AY567" i="3" s="1"/>
  <c r="AX629" i="3"/>
  <c r="AY629" i="3" s="1"/>
  <c r="AX554" i="3"/>
  <c r="AY554" i="3" s="1"/>
  <c r="AX618" i="3"/>
  <c r="AY618" i="3" s="1"/>
  <c r="AX675" i="3"/>
  <c r="AY675" i="3" s="1"/>
  <c r="AX356" i="3"/>
  <c r="AY356" i="3" s="1"/>
  <c r="AX592" i="3"/>
  <c r="AY592" i="3" s="1"/>
  <c r="AX521" i="3"/>
  <c r="AY521" i="3" s="1"/>
  <c r="AX471" i="3"/>
  <c r="AY471" i="3" s="1"/>
  <c r="AX418" i="3"/>
  <c r="AY418" i="3" s="1"/>
  <c r="AX454" i="3"/>
  <c r="AY454" i="3" s="1"/>
  <c r="AX576" i="3"/>
  <c r="AY576" i="3" s="1"/>
  <c r="AX417" i="3"/>
  <c r="AY417" i="3" s="1"/>
  <c r="AX401" i="3"/>
  <c r="AY401" i="3" s="1"/>
  <c r="AX291" i="3"/>
  <c r="AY291" i="3" s="1"/>
  <c r="AX221" i="3"/>
  <c r="AY221" i="3" s="1"/>
  <c r="AX189" i="3"/>
  <c r="AY189" i="3" s="1"/>
  <c r="AX169" i="3"/>
  <c r="AY169" i="3" s="1"/>
  <c r="AX121" i="3"/>
  <c r="AY121" i="3" s="1"/>
  <c r="AX235" i="3"/>
  <c r="AY235" i="3" s="1"/>
  <c r="AX183" i="3"/>
  <c r="AY183" i="3" s="1"/>
  <c r="AX308" i="3"/>
  <c r="AY308" i="3" s="1"/>
  <c r="AX159" i="3"/>
  <c r="AY159" i="3" s="1"/>
  <c r="AX182" i="3"/>
  <c r="AY182" i="3" s="1"/>
  <c r="AX50" i="3"/>
  <c r="AY50" i="3" s="1"/>
  <c r="AX153" i="3"/>
  <c r="AY153" i="3" s="1"/>
  <c r="AX32" i="3"/>
  <c r="AY32" i="3" s="1"/>
  <c r="AX305" i="3"/>
  <c r="AY305" i="3" s="1"/>
  <c r="AX45" i="3"/>
  <c r="AY45" i="3" s="1"/>
  <c r="AX114" i="3"/>
  <c r="AY114" i="3" s="1"/>
  <c r="AX61" i="3"/>
  <c r="AY61" i="3" s="1"/>
  <c r="AX56" i="3"/>
  <c r="AY56" i="3" s="1"/>
  <c r="AX84" i="3"/>
  <c r="AY84" i="3" s="1"/>
  <c r="AY19" i="3"/>
  <c r="P1" i="4" l="1"/>
  <c r="D12" i="5"/>
  <c r="D11" i="5"/>
  <c r="D22" i="5" s="1"/>
  <c r="D10" i="5"/>
  <c r="D21" i="5" s="1"/>
  <c r="D8" i="5"/>
  <c r="D18" i="5" s="1"/>
  <c r="D9" i="5"/>
  <c r="D20" i="5" s="1"/>
  <c r="D7" i="5"/>
  <c r="D17" i="5" s="1"/>
  <c r="D6" i="5"/>
  <c r="D16" i="5" s="1"/>
  <c r="D5" i="5"/>
  <c r="D15" i="5" s="1"/>
  <c r="D4" i="5"/>
  <c r="D19" i="5" l="1"/>
  <c r="D14" i="5"/>
  <c r="T1" i="4"/>
  <c r="S1" i="4"/>
  <c r="Q1" i="4"/>
  <c r="R1" i="4"/>
  <c r="O1" i="4"/>
  <c r="N1" i="4"/>
  <c r="M1" i="4"/>
  <c r="L1" i="4"/>
  <c r="AR1" i="3" l="1"/>
  <c r="AS1" i="3"/>
  <c r="AT1" i="3"/>
  <c r="AU1" i="3"/>
  <c r="AL1" i="3" l="1"/>
  <c r="AM1" i="3"/>
  <c r="AJ1" i="3"/>
  <c r="AK1" i="3"/>
  <c r="AN1" i="3"/>
  <c r="AE1" i="3" l="1"/>
  <c r="AV1" i="3" l="1"/>
  <c r="AH1" i="3"/>
  <c r="AW1" i="3"/>
  <c r="AX1" i="3" l="1"/>
  <c r="L5" i="2"/>
  <c r="C1" i="5" a="1"/>
  <c r="C1" i="5" l="1"/>
  <c r="B22" i="5"/>
  <c r="B21" i="5"/>
  <c r="B20" i="5"/>
  <c r="B19" i="5"/>
  <c r="B18" i="5"/>
  <c r="B17" i="5"/>
  <c r="B16" i="5"/>
  <c r="B15" i="5"/>
  <c r="B14" i="5"/>
  <c r="B12" i="5"/>
  <c r="B11" i="5"/>
  <c r="B10" i="5"/>
  <c r="B9" i="5"/>
  <c r="B8" i="5"/>
  <c r="B7" i="5"/>
  <c r="B6" i="5"/>
  <c r="B5" i="5"/>
  <c r="B4" i="5"/>
  <c r="V2" i="4" l="1"/>
  <c r="T3" i="4"/>
  <c r="T13" i="4" s="1"/>
  <c r="S3" i="4"/>
  <c r="S13" i="4" s="1"/>
  <c r="R3" i="4"/>
  <c r="R13" i="4" s="1"/>
  <c r="Q3" i="4"/>
  <c r="Q13" i="4" s="1"/>
  <c r="P3" i="4"/>
  <c r="P13" i="4" s="1"/>
  <c r="O3" i="4"/>
  <c r="O13" i="4" s="1"/>
  <c r="N3" i="4"/>
  <c r="N13" i="4" s="1"/>
  <c r="M3" i="4"/>
  <c r="M13" i="4" s="1"/>
  <c r="L3" i="4"/>
  <c r="L13" i="4" s="1"/>
  <c r="J3" i="4"/>
  <c r="J13" i="4" s="1"/>
  <c r="I3" i="4"/>
  <c r="I13" i="4" s="1"/>
  <c r="H3" i="4"/>
  <c r="H13" i="4" s="1"/>
  <c r="G3" i="4"/>
  <c r="G13" i="4" s="1"/>
  <c r="F3" i="4"/>
  <c r="F13" i="4" s="1"/>
  <c r="E3" i="4"/>
  <c r="E13" i="4" s="1"/>
  <c r="D3" i="4"/>
  <c r="D13" i="4" s="1"/>
  <c r="C3" i="4"/>
  <c r="C13" i="4" s="1"/>
  <c r="B3" i="4"/>
  <c r="B13" i="4" s="1"/>
  <c r="L14" i="2" l="1"/>
  <c r="L13" i="2"/>
  <c r="L12" i="2"/>
  <c r="L10" i="2"/>
  <c r="L9" i="2"/>
  <c r="L8" i="2"/>
  <c r="L7" i="2"/>
  <c r="L4" i="2"/>
  <c r="BD1" i="3" l="1"/>
  <c r="BC1" i="3"/>
  <c r="Q4" i="2" a="1"/>
  <c r="Q7" i="2" a="1"/>
  <c r="Q5" i="2" a="1"/>
  <c r="Q6" i="2" a="1"/>
  <c r="Q6" i="2" l="1"/>
  <c r="Q5" i="2"/>
  <c r="Q7" i="2"/>
  <c r="Q4" i="2"/>
  <c r="BB1" i="3"/>
  <c r="R9" i="2" l="1"/>
  <c r="BA1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<sst xmlns="http://schemas.openxmlformats.org/spreadsheetml/2006/main" count="22736" uniqueCount="1165">
  <si>
    <t>Filters</t>
  </si>
  <si>
    <t>Status</t>
  </si>
  <si>
    <t>Description</t>
  </si>
  <si>
    <t>Value</t>
  </si>
  <si>
    <t>Result</t>
  </si>
  <si>
    <t>Count</t>
  </si>
  <si>
    <t>Weight</t>
  </si>
  <si>
    <t>Win / Loss Ratio</t>
  </si>
  <si>
    <t>Column</t>
  </si>
  <si>
    <t>Data</t>
  </si>
  <si>
    <t>sma20 &gt; sma50</t>
  </si>
  <si>
    <t>ON</t>
  </si>
  <si>
    <t>sma20 &gt; sma50 check</t>
  </si>
  <si>
    <t>-</t>
  </si>
  <si>
    <t>Win</t>
  </si>
  <si>
    <t>sma20percent</t>
  </si>
  <si>
    <t>Lower % bound for sma20</t>
  </si>
  <si>
    <t>Update Win</t>
  </si>
  <si>
    <t>Upper % bound for sma20</t>
  </si>
  <si>
    <t>Loss</t>
  </si>
  <si>
    <t>momentum</t>
  </si>
  <si>
    <t>Momentum threshold</t>
  </si>
  <si>
    <t>Update Loss</t>
  </si>
  <si>
    <t>percentChange</t>
  </si>
  <si>
    <t>% up for Day</t>
  </si>
  <si>
    <t>percentOverOpen</t>
  </si>
  <si>
    <t>% up from open</t>
  </si>
  <si>
    <t>RSI</t>
  </si>
  <si>
    <t>Lower bound for RSI</t>
  </si>
  <si>
    <t>Upper bound for RSI</t>
  </si>
  <si>
    <t>volumeRatio</t>
  </si>
  <si>
    <t>Total/Average volume ratio</t>
  </si>
  <si>
    <t>mktcap</t>
  </si>
  <si>
    <t>Market cap threshold</t>
  </si>
  <si>
    <t>MACD</t>
  </si>
  <si>
    <t>MACD pass/fail check</t>
  </si>
  <si>
    <t>regression</t>
  </si>
  <si>
    <t>Date</t>
  </si>
  <si>
    <t>Stock</t>
  </si>
  <si>
    <t>Price</t>
  </si>
  <si>
    <t>%Up</t>
  </si>
  <si>
    <t>% Open</t>
  </si>
  <si>
    <t>mrkt cap</t>
  </si>
  <si>
    <t>Mom</t>
  </si>
  <si>
    <t>Macd</t>
  </si>
  <si>
    <t>14minRSI</t>
  </si>
  <si>
    <t>20SMA</t>
  </si>
  <si>
    <t>20SMA %</t>
  </si>
  <si>
    <t>50SMA</t>
  </si>
  <si>
    <t>50sma%</t>
  </si>
  <si>
    <t>Volume</t>
  </si>
  <si>
    <t>Total Volume</t>
  </si>
  <si>
    <t>Volume Ratio</t>
  </si>
  <si>
    <t>1% Win</t>
  </si>
  <si>
    <t>2% Win</t>
  </si>
  <si>
    <t>2% L</t>
  </si>
  <si>
    <t>50SMA L</t>
  </si>
  <si>
    <t>4% L</t>
  </si>
  <si>
    <t>Long trend</t>
  </si>
  <si>
    <t>Max Price</t>
  </si>
  <si>
    <t>Min Price</t>
  </si>
  <si>
    <t>%Pot Win</t>
  </si>
  <si>
    <t>% Pot Loss</t>
  </si>
  <si>
    <t>Filtered out</t>
  </si>
  <si>
    <t>sma20 bound check</t>
  </si>
  <si>
    <t>8% Daily</t>
  </si>
  <si>
    <t>2% UP</t>
  </si>
  <si>
    <t>RSI (60-72)</t>
  </si>
  <si>
    <t>Volume Ration</t>
  </si>
  <si>
    <t>Before 9:00</t>
  </si>
  <si>
    <t>win</t>
  </si>
  <si>
    <t>upwin</t>
  </si>
  <si>
    <t>update loss</t>
  </si>
  <si>
    <t>greater than 1%</t>
  </si>
  <si>
    <t>Up loss</t>
  </si>
  <si>
    <t>APDN</t>
  </si>
  <si>
    <t>Pass</t>
  </si>
  <si>
    <t>AVNS</t>
  </si>
  <si>
    <t>Fail</t>
  </si>
  <si>
    <t>BEAM</t>
  </si>
  <si>
    <t>COUR</t>
  </si>
  <si>
    <t>DDD</t>
  </si>
  <si>
    <t>DOYU</t>
  </si>
  <si>
    <t>ELY</t>
  </si>
  <si>
    <t>EVBG</t>
  </si>
  <si>
    <t>FCEL</t>
  </si>
  <si>
    <t>FF</t>
  </si>
  <si>
    <t>FLDM</t>
  </si>
  <si>
    <t>FOE</t>
  </si>
  <si>
    <t>FSLY</t>
  </si>
  <si>
    <t>IGT</t>
  </si>
  <si>
    <t>MCRB</t>
  </si>
  <si>
    <t>NLOK</t>
  </si>
  <si>
    <t>NTLA</t>
  </si>
  <si>
    <t>OLK</t>
  </si>
  <si>
    <t>PLIN</t>
  </si>
  <si>
    <t>PLTR</t>
  </si>
  <si>
    <t>PLUG</t>
  </si>
  <si>
    <t>QS</t>
  </si>
  <si>
    <t>RBLX</t>
  </si>
  <si>
    <t>RUN</t>
  </si>
  <si>
    <t>SQBG</t>
  </si>
  <si>
    <t>SWAV</t>
  </si>
  <si>
    <t>UFS</t>
  </si>
  <si>
    <t>YSG</t>
  </si>
  <si>
    <t>nf</t>
  </si>
  <si>
    <t>RVMD</t>
  </si>
  <si>
    <t>MIME</t>
  </si>
  <si>
    <t>AEG</t>
  </si>
  <si>
    <t>BNR</t>
  </si>
  <si>
    <t>CD</t>
  </si>
  <si>
    <t>CHK</t>
  </si>
  <si>
    <t>CLR</t>
  </si>
  <si>
    <t>CVI</t>
  </si>
  <si>
    <t>DADA</t>
  </si>
  <si>
    <t>DAR</t>
  </si>
  <si>
    <t>FANG</t>
  </si>
  <si>
    <t>FUBO</t>
  </si>
  <si>
    <t>HLI</t>
  </si>
  <si>
    <t>less than 1%</t>
  </si>
  <si>
    <t>HROW</t>
  </si>
  <si>
    <t>IHT</t>
  </si>
  <si>
    <t>LHDX</t>
  </si>
  <si>
    <t>LI</t>
  </si>
  <si>
    <t>MTDR</t>
  </si>
  <si>
    <t>MUR</t>
  </si>
  <si>
    <t>NERV</t>
  </si>
  <si>
    <t>NMRD</t>
  </si>
  <si>
    <t>OCFT</t>
  </si>
  <si>
    <t>OXY</t>
  </si>
  <si>
    <t>PSTH</t>
  </si>
  <si>
    <t>QFIN</t>
  </si>
  <si>
    <t>RIG</t>
  </si>
  <si>
    <t>RMED</t>
  </si>
  <si>
    <t>SDPI</t>
  </si>
  <si>
    <t>TME</t>
  </si>
  <si>
    <t>UPST</t>
  </si>
  <si>
    <t>WISA</t>
  </si>
  <si>
    <t>XEC</t>
  </si>
  <si>
    <t>YALA</t>
  </si>
  <si>
    <t>FILTERS</t>
  </si>
  <si>
    <t>Low</t>
  </si>
  <si>
    <t>High</t>
  </si>
  <si>
    <t>Step</t>
  </si>
  <si>
    <t>VARIABLES</t>
  </si>
  <si>
    <t>Simulation:</t>
  </si>
  <si>
    <t>Filters:</t>
  </si>
  <si>
    <t>Address</t>
  </si>
  <si>
    <t>Variables</t>
  </si>
  <si>
    <t>OFF</t>
  </si>
  <si>
    <t>$D$4</t>
  </si>
  <si>
    <t>$D$5</t>
  </si>
  <si>
    <t>$D$7</t>
  </si>
  <si>
    <t>$D$8</t>
  </si>
  <si>
    <t>$D$9</t>
  </si>
  <si>
    <t>$D$10</t>
  </si>
  <si>
    <t>$D$12</t>
  </si>
  <si>
    <t>$D$13</t>
  </si>
  <si>
    <t>$D$14</t>
  </si>
  <si>
    <t>$G$5</t>
  </si>
  <si>
    <t>$G$6</t>
  </si>
  <si>
    <t>$G$7</t>
  </si>
  <si>
    <t>$G$8</t>
  </si>
  <si>
    <t>$G$9</t>
  </si>
  <si>
    <t>$G$10</t>
  </si>
  <si>
    <t>$G$11</t>
  </si>
  <si>
    <t>$G$12</t>
  </si>
  <si>
    <t>$G$13</t>
  </si>
  <si>
    <t>AEVA</t>
  </si>
  <si>
    <t>NaN</t>
  </si>
  <si>
    <t>AMWL</t>
  </si>
  <si>
    <t>BIOL</t>
  </si>
  <si>
    <t>DASH</t>
  </si>
  <si>
    <t>DDS</t>
  </si>
  <si>
    <t>DQ</t>
  </si>
  <si>
    <t>ELYS</t>
  </si>
  <si>
    <t>FATE</t>
  </si>
  <si>
    <t>FTCH</t>
  </si>
  <si>
    <t>FUTU</t>
  </si>
  <si>
    <t>GRWG</t>
  </si>
  <si>
    <t>HAE</t>
  </si>
  <si>
    <t>HYRE</t>
  </si>
  <si>
    <t>JMIA</t>
  </si>
  <si>
    <t>LEDS</t>
  </si>
  <si>
    <t>MARA</t>
  </si>
  <si>
    <t>MOSY</t>
  </si>
  <si>
    <t>TIGR</t>
  </si>
  <si>
    <t>VVNT</t>
  </si>
  <si>
    <t>WISH</t>
  </si>
  <si>
    <t>ACY</t>
  </si>
  <si>
    <t>GEVO</t>
  </si>
  <si>
    <t>KBNT</t>
  </si>
  <si>
    <t>RENN</t>
  </si>
  <si>
    <t>SKLZ</t>
  </si>
  <si>
    <t>VRM</t>
  </si>
  <si>
    <t>ZY</t>
  </si>
  <si>
    <t>BNGO</t>
  </si>
  <si>
    <t>FSR</t>
  </si>
  <si>
    <t>GRVY</t>
  </si>
  <si>
    <t>SKX</t>
  </si>
  <si>
    <t>AAY</t>
  </si>
  <si>
    <t>BTX</t>
  </si>
  <si>
    <t>AAN</t>
  </si>
  <si>
    <t>JG</t>
  </si>
  <si>
    <t>BLRX</t>
  </si>
  <si>
    <t>UXIN</t>
  </si>
  <si>
    <t>TIRX</t>
  </si>
  <si>
    <t>COCP</t>
  </si>
  <si>
    <t>ADMA</t>
  </si>
  <si>
    <t>PFPT</t>
  </si>
  <si>
    <t>update X3 loss</t>
  </si>
  <si>
    <t>ISNS</t>
  </si>
  <si>
    <t>WVVI</t>
  </si>
  <si>
    <t>MOTS</t>
  </si>
  <si>
    <t>BOXL</t>
  </si>
  <si>
    <t>MVIS</t>
  </si>
  <si>
    <t>NAKD</t>
  </si>
  <si>
    <t>CSPR</t>
  </si>
  <si>
    <t>MKTY</t>
  </si>
  <si>
    <t>AHT</t>
  </si>
  <si>
    <t>NTWK</t>
  </si>
  <si>
    <t>HOWL</t>
  </si>
  <si>
    <t>update 2X</t>
  </si>
  <si>
    <t>METX</t>
  </si>
  <si>
    <t>HBP</t>
  </si>
  <si>
    <t>GRTX</t>
  </si>
  <si>
    <t>PRPO</t>
  </si>
  <si>
    <t>JFIN</t>
  </si>
  <si>
    <t>Mcap</t>
  </si>
  <si>
    <t>VICR</t>
  </si>
  <si>
    <t>ABN</t>
  </si>
  <si>
    <t>UTL</t>
  </si>
  <si>
    <t>ALDX</t>
  </si>
  <si>
    <t>CAPR</t>
  </si>
  <si>
    <t>.005 win, barely</t>
  </si>
  <si>
    <t>CLIR</t>
  </si>
  <si>
    <t>FAMI</t>
  </si>
  <si>
    <t>TYHT</t>
  </si>
  <si>
    <t>ARQT</t>
  </si>
  <si>
    <t>CRTD</t>
  </si>
  <si>
    <t>VER</t>
  </si>
  <si>
    <t>OCGN</t>
  </si>
  <si>
    <t>CRY</t>
  </si>
  <si>
    <t>FCBP</t>
  </si>
  <si>
    <t>JAKK</t>
  </si>
  <si>
    <t>STIM</t>
  </si>
  <si>
    <t>SRL</t>
  </si>
  <si>
    <t>GSX</t>
  </si>
  <si>
    <t>TEDU</t>
  </si>
  <si>
    <t>update 5X</t>
  </si>
  <si>
    <t>AMS</t>
  </si>
  <si>
    <t>CLOV</t>
  </si>
  <si>
    <t>TBI</t>
  </si>
  <si>
    <t>NEPT</t>
  </si>
  <si>
    <t>PSTV</t>
  </si>
  <si>
    <t>VXRT</t>
  </si>
  <si>
    <t>LAUR</t>
  </si>
  <si>
    <t>MAT</t>
  </si>
  <si>
    <t>NAOV</t>
  </si>
  <si>
    <t>AEZS</t>
  </si>
  <si>
    <t>FLWS</t>
  </si>
  <si>
    <t>CNTY</t>
  </si>
  <si>
    <t>ATOS</t>
  </si>
  <si>
    <t>IT</t>
  </si>
  <si>
    <t>MARK</t>
  </si>
  <si>
    <t>DB</t>
  </si>
  <si>
    <t>ARNC</t>
  </si>
  <si>
    <t>HSII</t>
  </si>
  <si>
    <t>OSTK</t>
  </si>
  <si>
    <t>RIBT</t>
  </si>
  <si>
    <t>SSY</t>
  </si>
  <si>
    <t>MESO</t>
  </si>
  <si>
    <t>CROX</t>
  </si>
  <si>
    <t>ENLC</t>
  </si>
  <si>
    <t>BBN</t>
  </si>
  <si>
    <t>FIVN</t>
  </si>
  <si>
    <t>EM</t>
  </si>
  <si>
    <t>IDN</t>
  </si>
  <si>
    <t>REGI</t>
  </si>
  <si>
    <t>SBLK</t>
  </si>
  <si>
    <t>RLGY</t>
  </si>
  <si>
    <t>Update 5 X</t>
  </si>
  <si>
    <t>EML</t>
  </si>
  <si>
    <t>Update  5X</t>
  </si>
  <si>
    <t>VINO</t>
  </si>
  <si>
    <t>SJ</t>
  </si>
  <si>
    <t>UPS</t>
  </si>
  <si>
    <t>4X update loss</t>
  </si>
  <si>
    <t>MANH</t>
  </si>
  <si>
    <t>ONTO</t>
  </si>
  <si>
    <t>MHK</t>
  </si>
  <si>
    <t>BLMN</t>
  </si>
  <si>
    <t>OCUL</t>
  </si>
  <si>
    <t>JOBS</t>
  </si>
  <si>
    <t>SHOP</t>
  </si>
  <si>
    <t>AXSM</t>
  </si>
  <si>
    <t>ATRC</t>
  </si>
  <si>
    <t>NOK</t>
  </si>
  <si>
    <t>update 4X win</t>
  </si>
  <si>
    <t>CIGI</t>
  </si>
  <si>
    <t>CCXI</t>
  </si>
  <si>
    <t>AFYA</t>
  </si>
  <si>
    <t>SIVB</t>
  </si>
  <si>
    <t>SEMR</t>
  </si>
  <si>
    <t>MTH</t>
  </si>
  <si>
    <t>RETA</t>
  </si>
  <si>
    <t>LAZR</t>
  </si>
  <si>
    <t>SNAP</t>
  </si>
  <si>
    <t>ORGO</t>
  </si>
  <si>
    <t>Update 3 loss</t>
  </si>
  <si>
    <t>Update 4X</t>
  </si>
  <si>
    <t>UMC</t>
  </si>
  <si>
    <t>SEE</t>
  </si>
  <si>
    <t>CHPT</t>
  </si>
  <si>
    <t>CCS</t>
  </si>
  <si>
    <t>Update loss</t>
  </si>
  <si>
    <t>GPS</t>
  </si>
  <si>
    <t>CWH</t>
  </si>
  <si>
    <t>update 4X loss</t>
  </si>
  <si>
    <t>CCIV</t>
  </si>
  <si>
    <t>GME</t>
  </si>
  <si>
    <t>ADS</t>
  </si>
  <si>
    <t>CRCT</t>
  </si>
  <si>
    <t>CRI</t>
  </si>
  <si>
    <t>BGNE</t>
  </si>
  <si>
    <t>ARVL</t>
  </si>
  <si>
    <t>KALU</t>
  </si>
  <si>
    <t>FWRD</t>
  </si>
  <si>
    <t>ACH</t>
  </si>
  <si>
    <t>BNTX</t>
  </si>
  <si>
    <t>update win</t>
  </si>
  <si>
    <t>AMC</t>
  </si>
  <si>
    <t>RIOT</t>
  </si>
  <si>
    <t>GNW</t>
  </si>
  <si>
    <t>RRR</t>
  </si>
  <si>
    <t>BKR</t>
  </si>
  <si>
    <t>VLDR</t>
  </si>
  <si>
    <t>CLF</t>
  </si>
  <si>
    <t>LEG</t>
  </si>
  <si>
    <t>HYFM</t>
  </si>
  <si>
    <t>AON</t>
  </si>
  <si>
    <t>update 3X</t>
  </si>
  <si>
    <t>OMF</t>
  </si>
  <si>
    <t>BSBR</t>
  </si>
  <si>
    <t>SGMS</t>
  </si>
  <si>
    <t>RRC</t>
  </si>
  <si>
    <t>CAKE</t>
  </si>
  <si>
    <t>TRI</t>
  </si>
  <si>
    <t>PENN</t>
  </si>
  <si>
    <t>FDX</t>
  </si>
  <si>
    <t>FBC</t>
  </si>
  <si>
    <t>WBK</t>
  </si>
  <si>
    <t>update X4 loss</t>
  </si>
  <si>
    <t>LIVN</t>
  </si>
  <si>
    <t>TRU</t>
  </si>
  <si>
    <t>LKQ</t>
  </si>
  <si>
    <t>G</t>
  </si>
  <si>
    <t>BERY</t>
  </si>
  <si>
    <t>CREE</t>
  </si>
  <si>
    <t>NCR</t>
  </si>
  <si>
    <t>COTY</t>
  </si>
  <si>
    <t>PRG</t>
  </si>
  <si>
    <t>OTIS</t>
  </si>
  <si>
    <t>ATKR</t>
  </si>
  <si>
    <t>GRFS</t>
  </si>
  <si>
    <t>Updated 3X W/l?</t>
  </si>
  <si>
    <t>PIXY</t>
  </si>
  <si>
    <t>ABCL</t>
  </si>
  <si>
    <t>RCII</t>
  </si>
  <si>
    <t>CDE</t>
  </si>
  <si>
    <t>LBRT</t>
  </si>
  <si>
    <t>BUR</t>
  </si>
  <si>
    <t>CAJ</t>
  </si>
  <si>
    <t>WLTW</t>
  </si>
  <si>
    <t>OVV</t>
  </si>
  <si>
    <t>HL</t>
  </si>
  <si>
    <t>LPX</t>
  </si>
  <si>
    <t>CCOI</t>
  </si>
  <si>
    <t>BRO</t>
  </si>
  <si>
    <t>AZN</t>
  </si>
  <si>
    <t>SYNA</t>
  </si>
  <si>
    <t>GOOG</t>
  </si>
  <si>
    <t>BEN</t>
  </si>
  <si>
    <t>GSAT</t>
  </si>
  <si>
    <t>CVS</t>
  </si>
  <si>
    <t>ROG</t>
  </si>
  <si>
    <t>VVV</t>
  </si>
  <si>
    <t>AMCR</t>
  </si>
  <si>
    <t>Update 3x</t>
  </si>
  <si>
    <t>SRNE</t>
  </si>
  <si>
    <t>PKX</t>
  </si>
  <si>
    <t>NVAX</t>
  </si>
  <si>
    <t>FB</t>
  </si>
  <si>
    <t>update  4X</t>
  </si>
  <si>
    <t>SPSC</t>
  </si>
  <si>
    <t>WBT</t>
  </si>
  <si>
    <t>TDC</t>
  </si>
  <si>
    <t>RVPH</t>
  </si>
  <si>
    <t>ZIM</t>
  </si>
  <si>
    <t>GTN</t>
  </si>
  <si>
    <t>XP</t>
  </si>
  <si>
    <t>DVN</t>
  </si>
  <si>
    <t>buy</t>
  </si>
  <si>
    <t>broke even</t>
  </si>
  <si>
    <t>KAR</t>
  </si>
  <si>
    <t>HLF</t>
  </si>
  <si>
    <t>MGY</t>
  </si>
  <si>
    <t>BDC</t>
  </si>
  <si>
    <t>CRTO</t>
  </si>
  <si>
    <t>CYRX</t>
  </si>
  <si>
    <t>HAYW</t>
  </si>
  <si>
    <t>MED</t>
  </si>
  <si>
    <t>UAA</t>
  </si>
  <si>
    <t>UA</t>
  </si>
  <si>
    <t>ODP</t>
  </si>
  <si>
    <t>GGB</t>
  </si>
  <si>
    <t>AYX</t>
  </si>
  <si>
    <t>9am list</t>
  </si>
  <si>
    <t>ADMP</t>
  </si>
  <si>
    <t>REED</t>
  </si>
  <si>
    <t>SM</t>
  </si>
  <si>
    <t>BGFV</t>
  </si>
  <si>
    <t>9:45 list</t>
  </si>
  <si>
    <t>RHE</t>
  </si>
  <si>
    <t>CHMA</t>
  </si>
  <si>
    <t>ATNX</t>
  </si>
  <si>
    <t>RCKY</t>
  </si>
  <si>
    <t>IBIO</t>
  </si>
  <si>
    <t>AVID</t>
  </si>
  <si>
    <t>BCRX</t>
  </si>
  <si>
    <t>SBH</t>
  </si>
  <si>
    <t>ASO</t>
  </si>
  <si>
    <t>K</t>
  </si>
  <si>
    <t>SSRM</t>
  </si>
  <si>
    <t>update</t>
  </si>
  <si>
    <t>WW</t>
  </si>
  <si>
    <t>GOLF</t>
  </si>
  <si>
    <t>STAA</t>
  </si>
  <si>
    <t>NMRK</t>
  </si>
  <si>
    <t>MRCY</t>
  </si>
  <si>
    <t>LQDT</t>
  </si>
  <si>
    <t>EPC</t>
  </si>
  <si>
    <t>HOME</t>
  </si>
  <si>
    <t>EPZM</t>
  </si>
  <si>
    <t>CARG</t>
  </si>
  <si>
    <t>PUBM</t>
  </si>
  <si>
    <t>EARS</t>
  </si>
  <si>
    <t>TLRY</t>
  </si>
  <si>
    <t>AMRS</t>
  </si>
  <si>
    <t>HIMX</t>
  </si>
  <si>
    <t>EXPE</t>
  </si>
  <si>
    <t>ROKU</t>
  </si>
  <si>
    <t>RVLV</t>
  </si>
  <si>
    <t>NET</t>
  </si>
  <si>
    <t>ACST</t>
  </si>
  <si>
    <t>BILL</t>
  </si>
  <si>
    <t>MD</t>
  </si>
  <si>
    <t>SVMK</t>
  </si>
  <si>
    <t>DDOG</t>
  </si>
  <si>
    <t>TWST</t>
  </si>
  <si>
    <t>SFIX</t>
  </si>
  <si>
    <t>NKLA</t>
  </si>
  <si>
    <t>CLNN</t>
  </si>
  <si>
    <t>IGMS</t>
  </si>
  <si>
    <t>REPH</t>
  </si>
  <si>
    <t>PDEX</t>
  </si>
  <si>
    <t>APPS</t>
  </si>
  <si>
    <t>MGNI</t>
  </si>
  <si>
    <t>SQFT</t>
  </si>
  <si>
    <t>AWX</t>
  </si>
  <si>
    <t>late</t>
  </si>
  <si>
    <t>LESL</t>
  </si>
  <si>
    <t>SOLY</t>
  </si>
  <si>
    <t>WFG</t>
  </si>
  <si>
    <t>PTIX</t>
  </si>
  <si>
    <t>BCC</t>
  </si>
  <si>
    <t>VTRS</t>
  </si>
  <si>
    <t>SID</t>
  </si>
  <si>
    <t>X</t>
  </si>
  <si>
    <t>AA</t>
  </si>
  <si>
    <t>SCCO</t>
  </si>
  <si>
    <t>CUE</t>
  </si>
  <si>
    <t>SIC</t>
  </si>
  <si>
    <t>GRNQ</t>
  </si>
  <si>
    <t>PTE</t>
  </si>
  <si>
    <t>ALF</t>
  </si>
  <si>
    <t>BAP</t>
  </si>
  <si>
    <t>PBF</t>
  </si>
  <si>
    <t>ATC</t>
  </si>
  <si>
    <t>FEYE</t>
  </si>
  <si>
    <t>IFS</t>
  </si>
  <si>
    <t>SPR</t>
  </si>
  <si>
    <t>REZI</t>
  </si>
  <si>
    <t>SI</t>
  </si>
  <si>
    <t>BIGC</t>
  </si>
  <si>
    <t>SONO</t>
  </si>
  <si>
    <t>EAF</t>
  </si>
  <si>
    <t>MPLN</t>
  </si>
  <si>
    <t>ASX</t>
  </si>
  <si>
    <t>CELH</t>
  </si>
  <si>
    <t>AMRK</t>
  </si>
  <si>
    <t>METC</t>
  </si>
  <si>
    <t>NTCO</t>
  </si>
  <si>
    <t>NFE</t>
  </si>
  <si>
    <t>LLIT</t>
  </si>
  <si>
    <t>HCM</t>
  </si>
  <si>
    <t>BOOT</t>
  </si>
  <si>
    <t>PALI</t>
  </si>
  <si>
    <t>FTEK</t>
  </si>
  <si>
    <t>VTNR</t>
  </si>
  <si>
    <t>MTR</t>
  </si>
  <si>
    <t>same minute</t>
  </si>
  <si>
    <t>DM</t>
  </si>
  <si>
    <t>BJ</t>
  </si>
  <si>
    <t>RELI</t>
  </si>
  <si>
    <t>CHCI</t>
  </si>
  <si>
    <t>EVAX</t>
  </si>
  <si>
    <t>NTNX</t>
  </si>
  <si>
    <t>PTON</t>
  </si>
  <si>
    <t>LRCX</t>
  </si>
  <si>
    <t>FLUX</t>
  </si>
  <si>
    <t>VRS</t>
  </si>
  <si>
    <t>KNBE</t>
  </si>
  <si>
    <t>IPO/ NA</t>
  </si>
  <si>
    <t>3 minute win</t>
  </si>
  <si>
    <t>ACU</t>
  </si>
  <si>
    <t>BAY</t>
  </si>
  <si>
    <t>AENZ</t>
  </si>
  <si>
    <t>XM</t>
  </si>
  <si>
    <t>DSP</t>
  </si>
  <si>
    <t>CMMB</t>
  </si>
  <si>
    <t>RNLX</t>
  </si>
  <si>
    <t>BILI</t>
  </si>
  <si>
    <t>ERIC</t>
  </si>
  <si>
    <t>ISRG</t>
  </si>
  <si>
    <t>ZTO</t>
  </si>
  <si>
    <t>MNSO</t>
  </si>
  <si>
    <t>Updated win</t>
  </si>
  <si>
    <t>UTZ</t>
  </si>
  <si>
    <t>NCLH</t>
  </si>
  <si>
    <t>OMI</t>
  </si>
  <si>
    <t>ARRY</t>
  </si>
  <si>
    <t>CAN</t>
  </si>
  <si>
    <t>SEDG</t>
  </si>
  <si>
    <t>SMTS</t>
  </si>
  <si>
    <t>BBY</t>
  </si>
  <si>
    <t>EFX</t>
  </si>
  <si>
    <t>NOVA</t>
  </si>
  <si>
    <t>Updated win 1.5 hours</t>
  </si>
  <si>
    <t>TPIC</t>
  </si>
  <si>
    <t>CVM</t>
  </si>
  <si>
    <t>ENPH</t>
  </si>
  <si>
    <t>HWC</t>
  </si>
  <si>
    <t>AIH</t>
  </si>
  <si>
    <t>Update win 1%</t>
  </si>
  <si>
    <t>HCSG</t>
  </si>
  <si>
    <t>FSLR</t>
  </si>
  <si>
    <t>Update win</t>
  </si>
  <si>
    <t>DNMR</t>
  </si>
  <si>
    <t>Updated loss</t>
  </si>
  <si>
    <t>Double update win?</t>
  </si>
  <si>
    <t>N/A</t>
  </si>
  <si>
    <t>SEAC</t>
  </si>
  <si>
    <t>POOL</t>
  </si>
  <si>
    <t>WLMS</t>
  </si>
  <si>
    <t>BE</t>
  </si>
  <si>
    <t>BBIG</t>
  </si>
  <si>
    <t>CNK</t>
  </si>
  <si>
    <t>top 10%</t>
  </si>
  <si>
    <t>Low 10%</t>
  </si>
  <si>
    <t>tot %</t>
  </si>
  <si>
    <t>Fit EQ</t>
  </si>
  <si>
    <t>Sell Time</t>
  </si>
  <si>
    <t>API</t>
  </si>
  <si>
    <t>APLS</t>
  </si>
  <si>
    <t>ARPO</t>
  </si>
  <si>
    <t>UWMC</t>
  </si>
  <si>
    <t>CJJD</t>
  </si>
  <si>
    <t>DBGI</t>
  </si>
  <si>
    <t>DEN</t>
  </si>
  <si>
    <t>GMAB</t>
  </si>
  <si>
    <t>HMY</t>
  </si>
  <si>
    <t>IBRX</t>
  </si>
  <si>
    <t>LIVE</t>
  </si>
  <si>
    <t>TUYA</t>
  </si>
  <si>
    <t>VERX</t>
  </si>
  <si>
    <t>EJH</t>
  </si>
  <si>
    <t>RUBY</t>
  </si>
  <si>
    <t>ALHC</t>
  </si>
  <si>
    <t>PLRX</t>
  </si>
  <si>
    <t>PT</t>
  </si>
  <si>
    <t>LEGN</t>
  </si>
  <si>
    <t>BTU</t>
  </si>
  <si>
    <t>NVVE</t>
  </si>
  <si>
    <t>PTPI</t>
  </si>
  <si>
    <t>WRN</t>
  </si>
  <si>
    <t>Missed</t>
  </si>
  <si>
    <t>1:45pm</t>
  </si>
  <si>
    <t>BEST CASE (MAXIMUM NUMBER OF WINS) IN WHICH THE WIN / LOSS RATIO IS EQUAL TO ZERO</t>
  </si>
  <si>
    <t>Method 1</t>
  </si>
  <si>
    <t>2021-05-28 10:00:00+00:00</t>
  </si>
  <si>
    <t>YEXT</t>
  </si>
  <si>
    <t>FRLN</t>
  </si>
  <si>
    <t>BB</t>
  </si>
  <si>
    <t>OLLI</t>
  </si>
  <si>
    <t>VEEV</t>
  </si>
  <si>
    <t>FRHC</t>
  </si>
  <si>
    <t>SVC</t>
  </si>
  <si>
    <t>SPCE</t>
  </si>
  <si>
    <t>APPN</t>
  </si>
  <si>
    <t>KOSS</t>
  </si>
  <si>
    <t>CRM</t>
  </si>
  <si>
    <t>PGNY</t>
  </si>
  <si>
    <t>MTEX</t>
  </si>
  <si>
    <t>ROOT</t>
  </si>
  <si>
    <t>BBBY</t>
  </si>
  <si>
    <t>2021-05-28 10:05:00+00:00</t>
  </si>
  <si>
    <t>2021-05-28 10:10:00+00:00</t>
  </si>
  <si>
    <t>BYND</t>
  </si>
  <si>
    <t>2021-05-28 10:15:00+00:00</t>
  </si>
  <si>
    <t>LMND</t>
  </si>
  <si>
    <t>EMAN</t>
  </si>
  <si>
    <t>2021-05-28 10:20:00+00:00</t>
  </si>
  <si>
    <t>2021-05-28 10:25:00+00:00</t>
  </si>
  <si>
    <t>RLLCF</t>
  </si>
  <si>
    <t>EBS</t>
  </si>
  <si>
    <t>2021-05-28 10:30:00+00:00</t>
  </si>
  <si>
    <t>MEGEF</t>
  </si>
  <si>
    <t>2021-05-28 10:35:00+00:00</t>
  </si>
  <si>
    <t>LPL</t>
  </si>
  <si>
    <t>2021-05-28 10:40:00+00:00</t>
  </si>
  <si>
    <t>LBSR</t>
  </si>
  <si>
    <t>IMAB</t>
  </si>
  <si>
    <t>2021-05-28 10:45:00+00:00</t>
  </si>
  <si>
    <t>ONVO</t>
  </si>
  <si>
    <t>PDD</t>
  </si>
  <si>
    <t>2021-05-28 10:50:00+00:00</t>
  </si>
  <si>
    <t>2021-05-28 10:55:00+00:00</t>
  </si>
  <si>
    <t>2021-05-28 11:00:00+00:00</t>
  </si>
  <si>
    <t>DFH</t>
  </si>
  <si>
    <t>2021-05-28 11:05:00+00:00</t>
  </si>
  <si>
    <t>2021-05-28 11:10:00+00:00</t>
  </si>
  <si>
    <t>HIMS</t>
  </si>
  <si>
    <t>2021-05-28 11:15:00+00:00</t>
  </si>
  <si>
    <t>2021-05-28 11:20:00+00:00</t>
  </si>
  <si>
    <t>2021-05-28 11:25:00+00:00</t>
  </si>
  <si>
    <t>DFIFF</t>
  </si>
  <si>
    <t>2021-05-28 11:30:00+00:00</t>
  </si>
  <si>
    <t>2021-05-28 11:35:00+00:00</t>
  </si>
  <si>
    <t>2021-05-28 11:40:00+00:00</t>
  </si>
  <si>
    <t>2021-05-28 11:45:00+00:00</t>
  </si>
  <si>
    <t>XISHY</t>
  </si>
  <si>
    <t>ITRM</t>
  </si>
  <si>
    <t>2021-05-28 11:50:00+00:00</t>
  </si>
  <si>
    <t>2021-05-28 11:55:00+00:00</t>
  </si>
  <si>
    <t>CRON</t>
  </si>
  <si>
    <t>2021-05-28 12:00:00+00:00</t>
  </si>
  <si>
    <t>2021-05-28 12:05:00+00:00</t>
  </si>
  <si>
    <t>2021-05-28 12:10:00+00:00</t>
  </si>
  <si>
    <t>ULCC</t>
  </si>
  <si>
    <t>2021-05-28 12:15:00+00:00</t>
  </si>
  <si>
    <t>IVAC</t>
  </si>
  <si>
    <t>BMBL</t>
  </si>
  <si>
    <t>2021-05-28 12:20:00+00:00</t>
  </si>
  <si>
    <t>2021-05-28 12:25:00+00:00</t>
  </si>
  <si>
    <t>KYMR</t>
  </si>
  <si>
    <t>2021-05-28 12:30:00+00:00</t>
  </si>
  <si>
    <t>2021-06-02 10:00:00+00:00</t>
  </si>
  <si>
    <t>BCTX</t>
  </si>
  <si>
    <t>TRYIY</t>
  </si>
  <si>
    <t>SQNNY</t>
  </si>
  <si>
    <t>RPRX</t>
  </si>
  <si>
    <t>CSOD</t>
  </si>
  <si>
    <t>RCRUY</t>
  </si>
  <si>
    <t>DV</t>
  </si>
  <si>
    <t>CJPRY</t>
  </si>
  <si>
    <t>GELYF</t>
  </si>
  <si>
    <t>LYRA</t>
  </si>
  <si>
    <t>CNST</t>
  </si>
  <si>
    <t>NOKPF</t>
  </si>
  <si>
    <t>MITO</t>
  </si>
  <si>
    <t>SLNO</t>
  </si>
  <si>
    <t>PEI</t>
  </si>
  <si>
    <t>MDLA</t>
  </si>
  <si>
    <t>SLCT</t>
  </si>
  <si>
    <t>2021-06-02 10:05:00+00:00</t>
  </si>
  <si>
    <t>PCT</t>
  </si>
  <si>
    <t>EJPRY</t>
  </si>
  <si>
    <t>2021-06-02 10:10:00+00:00</t>
  </si>
  <si>
    <t>2021-06-02 10:15:00+00:00</t>
  </si>
  <si>
    <t>IPPLF</t>
  </si>
  <si>
    <t>WFRD</t>
  </si>
  <si>
    <t>UONE</t>
  </si>
  <si>
    <t>2021-06-02 10:20:00+00:00</t>
  </si>
  <si>
    <t>CHX</t>
  </si>
  <si>
    <t>2021-06-02 10:25:00+00:00</t>
  </si>
  <si>
    <t>2021-06-02 10:30:00+00:00</t>
  </si>
  <si>
    <t>SAML</t>
  </si>
  <si>
    <t>2021-06-02 10:35:00+00:00</t>
  </si>
  <si>
    <t>AI</t>
  </si>
  <si>
    <t>2021-06-02 10:40:00+00:00</t>
  </si>
  <si>
    <t>2021-06-02 10:45:00+00:00</t>
  </si>
  <si>
    <t>AAGH</t>
  </si>
  <si>
    <t>EDRY</t>
  </si>
  <si>
    <t>WHGLY</t>
  </si>
  <si>
    <t>USWS</t>
  </si>
  <si>
    <t>2021-06-02 10:50:00+00:00</t>
  </si>
  <si>
    <t>2021-06-02 10:55:00+00:00</t>
  </si>
  <si>
    <t>CPG</t>
  </si>
  <si>
    <t>2021-06-02 11:00:00+00:00</t>
  </si>
  <si>
    <t>2021-06-02 11:05:00+00:00</t>
  </si>
  <si>
    <t>2021-06-02 11:10:00+00:00</t>
  </si>
  <si>
    <t>2021-06-02 11:15:00+00:00</t>
  </si>
  <si>
    <t>FTI</t>
  </si>
  <si>
    <t>CPHI</t>
  </si>
  <si>
    <t>2021-06-02 11:20:00+00:00</t>
  </si>
  <si>
    <t>2021-06-02 11:25:00+00:00</t>
  </si>
  <si>
    <t>2021-06-02 11:30:00+00:00</t>
  </si>
  <si>
    <t>2021-06-02 11:35:00+00:00</t>
  </si>
  <si>
    <t>2021-06-02 11:40:00+00:00</t>
  </si>
  <si>
    <t>WEGZY</t>
  </si>
  <si>
    <t>2021-06-02 11:45:00+00:00</t>
  </si>
  <si>
    <t>2021-06-02 11:50:00+00:00</t>
  </si>
  <si>
    <t>2021-06-02 11:55:00+00:00</t>
  </si>
  <si>
    <t>2021-06-02 12:00:00+00:00</t>
  </si>
  <si>
    <t>2021-06-02 12:05:00+00:00</t>
  </si>
  <si>
    <t>2021-06-02 12:10:00+00:00</t>
  </si>
  <si>
    <t>BGS</t>
  </si>
  <si>
    <t>2021-06-02 12:15:00+00:00</t>
  </si>
  <si>
    <t>PETS</t>
  </si>
  <si>
    <t>2021-06-02 12:20:00+00:00</t>
  </si>
  <si>
    <t>CLB</t>
  </si>
  <si>
    <t>2021-06-02 12:25:00+00:00</t>
  </si>
  <si>
    <t>2021-06-02 12:30:00+00:00</t>
  </si>
  <si>
    <t>2021-06-03 10:00:00+00:00</t>
  </si>
  <si>
    <t>GTT</t>
  </si>
  <si>
    <t>DSGX</t>
  </si>
  <si>
    <t>GM</t>
  </si>
  <si>
    <t>SMTC</t>
  </si>
  <si>
    <t>VRRM</t>
  </si>
  <si>
    <t>AACAY</t>
  </si>
  <si>
    <t>ESXB</t>
  </si>
  <si>
    <t>ESTC</t>
  </si>
  <si>
    <t>CIEN</t>
  </si>
  <si>
    <t>RIDE</t>
  </si>
  <si>
    <t>SNDL</t>
  </si>
  <si>
    <t>TELL</t>
  </si>
  <si>
    <t>JZXN</t>
  </si>
  <si>
    <t>WKHS</t>
  </si>
  <si>
    <t>F</t>
  </si>
  <si>
    <t>DQJCY</t>
  </si>
  <si>
    <t>2021-06-03 10:05:00+00:00</t>
  </si>
  <si>
    <t>SDC</t>
  </si>
  <si>
    <t>BDRBF</t>
  </si>
  <si>
    <t>AGTI</t>
  </si>
  <si>
    <t>2021-06-03 10:10:00+00:00</t>
  </si>
  <si>
    <t>ANY</t>
  </si>
  <si>
    <t>2021-06-03 10:15:00+00:00</t>
  </si>
  <si>
    <t>GOED</t>
  </si>
  <si>
    <t>2021-06-03 10:20:00+00:00</t>
  </si>
  <si>
    <t>2021-06-03 10:30:00+00:00</t>
  </si>
  <si>
    <t>2021-06-03 10:35:00+00:00</t>
  </si>
  <si>
    <t>LCI</t>
  </si>
  <si>
    <t>CONN</t>
  </si>
  <si>
    <t>2021-06-03 10:40:00+00:00</t>
  </si>
  <si>
    <t>2021-06-03 10:45:00+00:00</t>
  </si>
  <si>
    <t>CTRM</t>
  </si>
  <si>
    <t>2021-06-03 10:50:00+00:00</t>
  </si>
  <si>
    <t>2021-06-03 10:55:00+00:00</t>
  </si>
  <si>
    <t>LSRCY</t>
  </si>
  <si>
    <t>2021-06-03 11:00:00+00:00</t>
  </si>
  <si>
    <t>2021-06-03 11:05:00+00:00</t>
  </si>
  <si>
    <t>SMAR</t>
  </si>
  <si>
    <t>PAGS</t>
  </si>
  <si>
    <t>2021-06-03 11:10:00+00:00</t>
  </si>
  <si>
    <t>INTG</t>
  </si>
  <si>
    <t>2021-06-03 11:15:00+00:00</t>
  </si>
  <si>
    <t>STBFY</t>
  </si>
  <si>
    <t>2021-06-03 11:20:00+00:00</t>
  </si>
  <si>
    <t>WXIBF</t>
  </si>
  <si>
    <t>2021-06-03 11:25:00+00:00</t>
  </si>
  <si>
    <t>2021-06-03 11:30:00+00:00</t>
  </si>
  <si>
    <t>2021-06-03 11:35:00+00:00</t>
  </si>
  <si>
    <t>2021-06-03 11:40:00+00:00</t>
  </si>
  <si>
    <t>RNECY</t>
  </si>
  <si>
    <t>2021-06-03 11:45:00+00:00</t>
  </si>
  <si>
    <t>2021-06-03 11:50:00+00:00</t>
  </si>
  <si>
    <t>TNRSF</t>
  </si>
  <si>
    <t>2021-06-03 12:00:00+00:00</t>
  </si>
  <si>
    <t>2021-06-03 12:05:00+00:00</t>
  </si>
  <si>
    <t>2021-06-03 12:10:00+00:00</t>
  </si>
  <si>
    <t>VBLT</t>
  </si>
  <si>
    <t>EFOI</t>
  </si>
  <si>
    <t>2021-06-03 12:15:00+00:00</t>
  </si>
  <si>
    <t>2021-06-03 12:20:00+00:00</t>
  </si>
  <si>
    <t>2021-06-03 12:25:00+00:00</t>
  </si>
  <si>
    <t>2021-06-03 12:30:00+00:00</t>
  </si>
  <si>
    <t>2021-06-04 10:00:00+00:00</t>
  </si>
  <si>
    <t>VODPF</t>
  </si>
  <si>
    <t>SENS</t>
  </si>
  <si>
    <t>NCTY</t>
  </si>
  <si>
    <t>CGEM</t>
  </si>
  <si>
    <t>DOCU</t>
  </si>
  <si>
    <t>MDB</t>
  </si>
  <si>
    <t>WINT</t>
  </si>
  <si>
    <t>TRGP</t>
  </si>
  <si>
    <t>ENV</t>
  </si>
  <si>
    <t>ASAN</t>
  </si>
  <si>
    <t>MMTOF</t>
  </si>
  <si>
    <t>MOR</t>
  </si>
  <si>
    <t>CLNE</t>
  </si>
  <si>
    <t>2021-06-04 10:05:00+00:00</t>
  </si>
  <si>
    <t>THNPY</t>
  </si>
  <si>
    <t>LX</t>
  </si>
  <si>
    <t>2021-06-04 10:10:00+00:00</t>
  </si>
  <si>
    <t>2021-06-04 10:15:00+00:00</t>
  </si>
  <si>
    <t>DXR</t>
  </si>
  <si>
    <t>LPTH</t>
  </si>
  <si>
    <t>2021-06-04 10:20:00+00:00</t>
  </si>
  <si>
    <t>2021-06-04 10:25:00+00:00</t>
  </si>
  <si>
    <t>2021-06-04 10:30:00+00:00</t>
  </si>
  <si>
    <t>2021-06-04 10:35:00+00:00</t>
  </si>
  <si>
    <t>PHR</t>
  </si>
  <si>
    <t>2021-06-04 10:40:00+00:00</t>
  </si>
  <si>
    <t>FINV</t>
  </si>
  <si>
    <t>2021-06-04 10:45:00+00:00</t>
  </si>
  <si>
    <t>PFMT</t>
  </si>
  <si>
    <t>AUVI</t>
  </si>
  <si>
    <t>AREC</t>
  </si>
  <si>
    <t>2021-06-04 10:50:00+00:00</t>
  </si>
  <si>
    <t>2021-06-04 10:55:00+00:00</t>
  </si>
  <si>
    <t>2021-06-04 11:00:00+00:00</t>
  </si>
  <si>
    <t>2021-06-04 11:05:00+00:00</t>
  </si>
  <si>
    <t>SUMO</t>
  </si>
  <si>
    <t>2021-06-04 11:10:00+00:00</t>
  </si>
  <si>
    <t>2021-06-04 11:15:00+00:00</t>
  </si>
  <si>
    <t>CLNY</t>
  </si>
  <si>
    <t>IMTE</t>
  </si>
  <si>
    <t>2021-06-04 11:20:00+00:00</t>
  </si>
  <si>
    <t>2021-06-04 11:25:00+00:00</t>
  </si>
  <si>
    <t>ESALY</t>
  </si>
  <si>
    <t>2021-06-04 11:30:00+00:00</t>
  </si>
  <si>
    <t>2021-06-04 11:35:00+00:00</t>
  </si>
  <si>
    <t>2021-06-04 11:40:00+00:00</t>
  </si>
  <si>
    <t>2021-06-04 11:45:00+00:00</t>
  </si>
  <si>
    <t>AMSC</t>
  </si>
  <si>
    <t>2021-06-04 11:50:00+00:00</t>
  </si>
  <si>
    <t>DNBHF</t>
  </si>
  <si>
    <t>2021-06-04 11:55:00+00:00</t>
  </si>
  <si>
    <t>2021-06-04 12:00:00+00:00</t>
  </si>
  <si>
    <t>2021-06-04 12:05:00+00:00</t>
  </si>
  <si>
    <t>2021-06-04 12:10:00+00:00</t>
  </si>
  <si>
    <t>2021-06-04 12:15:00+00:00</t>
  </si>
  <si>
    <t>SND</t>
  </si>
  <si>
    <t>2021-06-04 12:20:00+00:00</t>
  </si>
  <si>
    <t>2021-06-04 12:25:00+00:00</t>
  </si>
  <si>
    <t>2021-06-04 12:30:00+00:00</t>
  </si>
  <si>
    <t>Static</t>
  </si>
  <si>
    <t>2021-06-07 10:00:00+00:00</t>
  </si>
  <si>
    <t>YAHOF</t>
  </si>
  <si>
    <t>INMD</t>
  </si>
  <si>
    <t>NEXT</t>
  </si>
  <si>
    <t>QTS</t>
  </si>
  <si>
    <t>USCR</t>
  </si>
  <si>
    <t>CICOY</t>
  </si>
  <si>
    <t>CRC</t>
  </si>
  <si>
    <t>MIC</t>
  </si>
  <si>
    <t>CNR</t>
  </si>
  <si>
    <t>LMNL</t>
  </si>
  <si>
    <t>2021-06-07 10:05:00+00:00</t>
  </si>
  <si>
    <t>2021-06-07 10:10:00+00:00</t>
  </si>
  <si>
    <t>2021-06-07 10:15:00+00:00</t>
  </si>
  <si>
    <t>EXFO</t>
  </si>
  <si>
    <t>2021-06-07 10:20:00+00:00</t>
  </si>
  <si>
    <t>MRNA</t>
  </si>
  <si>
    <t>EVFM</t>
  </si>
  <si>
    <t>2021-06-07 10:25:00+00:00</t>
  </si>
  <si>
    <t>2021-06-07 10:30:00+00:00</t>
  </si>
  <si>
    <t>2021-06-07 10:35:00+00:00</t>
  </si>
  <si>
    <t>2021-06-07 10:40:00+00:00</t>
  </si>
  <si>
    <t>GLBE</t>
  </si>
  <si>
    <t>2021-06-07 10:45:00+00:00</t>
  </si>
  <si>
    <t>ESEA</t>
  </si>
  <si>
    <t>2021-06-07 10:50:00+00:00</t>
  </si>
  <si>
    <t>2021-06-07 10:55:00+00:00</t>
  </si>
  <si>
    <t>KBSF</t>
  </si>
  <si>
    <t>OSCR</t>
  </si>
  <si>
    <t>2021-06-07 11:00:00+00:00</t>
  </si>
  <si>
    <t>IOVA</t>
  </si>
  <si>
    <t>2021-06-07 11:05:00+00:00</t>
  </si>
  <si>
    <t>BCCLF</t>
  </si>
  <si>
    <t>2021-06-07 11:10:00+00:00</t>
  </si>
  <si>
    <t>SAVA</t>
  </si>
  <si>
    <t>2021-06-07 11:15:00+00:00</t>
  </si>
  <si>
    <t>LLY</t>
  </si>
  <si>
    <t>2021-06-07 11:20:00+00:00</t>
  </si>
  <si>
    <t>2021-06-07 11:25:00+00:00</t>
  </si>
  <si>
    <t>ANVS</t>
  </si>
  <si>
    <t>2021-06-07 11:30:00+00:00</t>
  </si>
  <si>
    <t>2021-06-07 11:35:00+00:00</t>
  </si>
  <si>
    <t>2021-06-07 11:40:00+00:00</t>
  </si>
  <si>
    <t>2021-06-07 11:45:00+00:00</t>
  </si>
  <si>
    <t>2021-06-07 11:50:00+00:00</t>
  </si>
  <si>
    <t>QTRX</t>
  </si>
  <si>
    <t>2021-06-07 11:55:00+00:00</t>
  </si>
  <si>
    <t>ACIU</t>
  </si>
  <si>
    <t>PRVA</t>
  </si>
  <si>
    <t>2021-06-07 12:00:00+00:00</t>
  </si>
  <si>
    <t>2021-06-07 12:05:00+00:00</t>
  </si>
  <si>
    <t>2021-06-07 12:10:00+00:00</t>
  </si>
  <si>
    <t>2021-06-07 12:15:00+00:00</t>
  </si>
  <si>
    <t>2021-06-07 12:20:00+00:00</t>
  </si>
  <si>
    <t>CDNA</t>
  </si>
  <si>
    <t>2021-06-07 12:25:00+00:00</t>
  </si>
  <si>
    <t>2021-06-07 12:30:00+00:00</t>
  </si>
  <si>
    <t>2021-06-08 10:00:00+00:00</t>
  </si>
  <si>
    <t>SONM</t>
  </si>
  <si>
    <t>LOTZ</t>
  </si>
  <si>
    <t>NAPA</t>
  </si>
  <si>
    <t>CYRN</t>
  </si>
  <si>
    <t>VERA</t>
  </si>
  <si>
    <t>TDUP</t>
  </si>
  <si>
    <t>WEN</t>
  </si>
  <si>
    <t>GBS</t>
  </si>
  <si>
    <t>BLI</t>
  </si>
  <si>
    <t>BYDDY</t>
  </si>
  <si>
    <t>SLQT</t>
  </si>
  <si>
    <t>2021-06-08 10:05:00+00:00</t>
  </si>
  <si>
    <t>GOEV</t>
  </si>
  <si>
    <t>2021-06-08 10:10:00+00:00</t>
  </si>
  <si>
    <t>EH</t>
  </si>
  <si>
    <t>2021-06-08 10:15:00+00:00</t>
  </si>
  <si>
    <t>AEHL</t>
  </si>
  <si>
    <t>MP</t>
  </si>
  <si>
    <t>TSP</t>
  </si>
  <si>
    <t>2021-06-08 10:20:00+00:00</t>
  </si>
  <si>
    <t>2021-06-08 10:25:00+00:00</t>
  </si>
  <si>
    <t>2021-06-08 10:30:00+00:00</t>
  </si>
  <si>
    <t>2021-06-08 10:35:00+00:00</t>
  </si>
  <si>
    <t>2021-06-08 10:40:00+00:00</t>
  </si>
  <si>
    <t>2021-06-08 10:45:00+00:00</t>
  </si>
  <si>
    <t>2021-06-08 10:50:00+00:00</t>
  </si>
  <si>
    <t>2021-06-08 10:55:00+00:00</t>
  </si>
  <si>
    <t>2021-06-08 11:00:00+00:00</t>
  </si>
  <si>
    <t>2021-06-08 11:05:00+00:00</t>
  </si>
  <si>
    <t>EXPI</t>
  </si>
  <si>
    <t>2021-06-08 11:10:00+00:00</t>
  </si>
  <si>
    <t>2021-06-08 11:15:00+00:00</t>
  </si>
  <si>
    <t>SHLS</t>
  </si>
  <si>
    <t>2021-06-08 11:20:00+00:00</t>
  </si>
  <si>
    <t>LKNCY</t>
  </si>
  <si>
    <t>2021-06-08 11:25:00+00:00</t>
  </si>
  <si>
    <t>ASTS</t>
  </si>
  <si>
    <t>2021-06-08 11:30:00+00:00</t>
  </si>
  <si>
    <t>WING</t>
  </si>
  <si>
    <t>2021-06-08 11:35:00+00:00</t>
  </si>
  <si>
    <t>2021-06-08 11:40:00+00:00</t>
  </si>
  <si>
    <t>2021-06-08 11:50:00+00:00</t>
  </si>
  <si>
    <t>HUYA</t>
  </si>
  <si>
    <t>ZME</t>
  </si>
  <si>
    <t>2021-06-08 11:55:00+00:00</t>
  </si>
  <si>
    <t>2021-06-08 12:00:00+00:00</t>
  </si>
  <si>
    <t>2021-06-08 12:05:00+00:00</t>
  </si>
  <si>
    <t>HYLN</t>
  </si>
  <si>
    <t>2021-06-08 12:10:00+00:00</t>
  </si>
  <si>
    <t>2021-06-08 12:15:00+00:00</t>
  </si>
  <si>
    <t>2021-06-08 12:20:00+00:00</t>
  </si>
  <si>
    <t>PDSB</t>
  </si>
  <si>
    <t>2021-06-08 12:25:00+00:00</t>
  </si>
  <si>
    <t>2021-06-08 12:30:00+00:00</t>
  </si>
  <si>
    <t>2021-06-09 10:00:00+00:00</t>
  </si>
  <si>
    <t>TAL</t>
  </si>
  <si>
    <t>AEMD</t>
  </si>
  <si>
    <t>GEO</t>
  </si>
  <si>
    <t>WORX</t>
  </si>
  <si>
    <t>CTEK</t>
  </si>
  <si>
    <t>ZIOP</t>
  </si>
  <si>
    <t>WWE</t>
  </si>
  <si>
    <t>CKPT</t>
  </si>
  <si>
    <t>RLX</t>
  </si>
  <si>
    <t>CVA</t>
  </si>
  <si>
    <t>GOTU</t>
  </si>
  <si>
    <t>EGHT</t>
  </si>
  <si>
    <t>DUFRY</t>
  </si>
  <si>
    <t>GLPG</t>
  </si>
  <si>
    <t>2021-06-09 10:05:00+00:00</t>
  </si>
  <si>
    <t>AVIR</t>
  </si>
  <si>
    <t>2021-06-09 10:10:00+00:00</t>
  </si>
  <si>
    <t>2021-06-09 10:15:00+00:00</t>
  </si>
  <si>
    <t>ARGX</t>
  </si>
  <si>
    <t>2021-06-09 10:20:00+00:00</t>
  </si>
  <si>
    <t>EDIT</t>
  </si>
  <si>
    <t>2021-06-09 10:25:00+00:00</t>
  </si>
  <si>
    <t>INO</t>
  </si>
  <si>
    <t>2021-06-09 10:30:00+00:00</t>
  </si>
  <si>
    <t>VIPS</t>
  </si>
  <si>
    <t>2021-06-09 10:35:00+00:00</t>
  </si>
  <si>
    <t>SPI</t>
  </si>
  <si>
    <t>2021-06-09 10:40:00+00:00</t>
  </si>
  <si>
    <t>2021-06-09 10:45:00+00:00</t>
  </si>
  <si>
    <t>IQ</t>
  </si>
  <si>
    <t>2021-06-09 10:50:00+00:00</t>
  </si>
  <si>
    <t>TIAJF</t>
  </si>
  <si>
    <t>2021-06-09 10:55:00+00:00</t>
  </si>
  <si>
    <t>2021-06-09 11:00:00+00:00</t>
  </si>
  <si>
    <t>OPCH</t>
  </si>
  <si>
    <t>2021-06-09 11:05:00+00:00</t>
  </si>
  <si>
    <t>2021-06-09 11:10:00+00:00</t>
  </si>
  <si>
    <t>TWNK</t>
  </si>
  <si>
    <t>2021-06-09 11:15:00+00:00</t>
  </si>
  <si>
    <t>M</t>
  </si>
  <si>
    <t>2021-06-09 11:20:00+00:00</t>
  </si>
  <si>
    <t>2021-06-09 11:25:00+00:00</t>
  </si>
  <si>
    <t>2021-06-09 11:30:00+00:00</t>
  </si>
  <si>
    <t>2021-06-09 11:35:00+00:00</t>
  </si>
  <si>
    <t>AMSWA</t>
  </si>
  <si>
    <t>2021-06-09 11:40:00+00:00</t>
  </si>
  <si>
    <t>2021-06-09 11:45:00+00:00</t>
  </si>
  <si>
    <t>2021-06-09 11:50:00+00:00</t>
  </si>
  <si>
    <t>2021-06-09 11:55:00+00:00</t>
  </si>
  <si>
    <t>2021-06-09 12:00:00+00:00</t>
  </si>
  <si>
    <t>MLYBY</t>
  </si>
  <si>
    <t>2021-06-09 12:05:00+00:00</t>
  </si>
  <si>
    <t>IMH</t>
  </si>
  <si>
    <t>2021-06-09 12:10:00+00:00</t>
  </si>
  <si>
    <t>2021-06-09 12:15:00+00:00</t>
  </si>
  <si>
    <t>IVR</t>
  </si>
  <si>
    <t>CLVS</t>
  </si>
  <si>
    <t>2021-06-09 12:20:00+00:00</t>
  </si>
  <si>
    <t>2021-06-09 12:25:00+00:00</t>
  </si>
  <si>
    <t>2021-06-09 12:30:00+00:00</t>
  </si>
  <si>
    <t>2021-06-10 10:00:00+00:00</t>
  </si>
  <si>
    <t>DOGZ</t>
  </si>
  <si>
    <t>MYO</t>
  </si>
  <si>
    <t>NOW</t>
  </si>
  <si>
    <t>RARE</t>
  </si>
  <si>
    <t>RH</t>
  </si>
  <si>
    <t>SIG</t>
  </si>
  <si>
    <t>ZIVO</t>
  </si>
  <si>
    <t>OSAT</t>
  </si>
  <si>
    <t>BTGOF</t>
  </si>
  <si>
    <t>CSIQ</t>
  </si>
  <si>
    <t>ERJ</t>
  </si>
  <si>
    <t>BYDDF</t>
  </si>
  <si>
    <t>BARK</t>
  </si>
  <si>
    <t>FIGS</t>
  </si>
  <si>
    <t>SEER</t>
  </si>
  <si>
    <t>OLO</t>
  </si>
  <si>
    <t>MEDS</t>
  </si>
  <si>
    <t>MDLY</t>
  </si>
  <si>
    <t>2021-06-10 10:05:00+00:00</t>
  </si>
  <si>
    <t>CYH</t>
  </si>
  <si>
    <t>NEGG</t>
  </si>
  <si>
    <t>NTP</t>
  </si>
  <si>
    <t>GARPF</t>
  </si>
  <si>
    <t>2021-06-10 10:10:00+00:00</t>
  </si>
  <si>
    <t>2021-06-10 10:15:00+00:00</t>
  </si>
  <si>
    <t>XELA</t>
  </si>
  <si>
    <t>2021-06-10 10:20:00+00:00</t>
  </si>
  <si>
    <t>YRD</t>
  </si>
  <si>
    <t>SPWR</t>
  </si>
  <si>
    <t>2021-06-10 10:25:00+00:00</t>
  </si>
  <si>
    <t>2021-06-10 10:30:00+00:00</t>
  </si>
  <si>
    <t>DAO</t>
  </si>
  <si>
    <t>2021-06-10 10:35:00+00:00</t>
  </si>
  <si>
    <t>2021-06-10 10:40:00+00:00</t>
  </si>
  <si>
    <t>VNET</t>
  </si>
  <si>
    <t>BAK</t>
  </si>
  <si>
    <t>2021-06-10 10:45:00+00:00</t>
  </si>
  <si>
    <t>RPHM</t>
  </si>
  <si>
    <t>XIN</t>
  </si>
  <si>
    <t>2021-06-10 10:50:00+00:00</t>
  </si>
  <si>
    <t>SFM</t>
  </si>
  <si>
    <t>2021-06-10 10:55:00+00:00</t>
  </si>
  <si>
    <t>BNDSF</t>
  </si>
  <si>
    <t>2021-06-10 11:00:00+00:00</t>
  </si>
  <si>
    <t>2021-06-10 11:05:00+00:00</t>
  </si>
  <si>
    <t>2021-06-10 11:10:00+00:00</t>
  </si>
  <si>
    <t>2021-06-10 11:15:00+00:00</t>
  </si>
  <si>
    <t>PRPH</t>
  </si>
  <si>
    <t>SPRT</t>
  </si>
  <si>
    <t>2021-06-10 11:20:00+00:00</t>
  </si>
  <si>
    <t>2021-06-10 11:25:00+00:00</t>
  </si>
  <si>
    <t>2021-06-10 11:30:00+00:00</t>
  </si>
  <si>
    <t>2021-06-10 11:35:00+00:00</t>
  </si>
  <si>
    <t>2021-06-10 11:40:00+00:00</t>
  </si>
  <si>
    <t>2021-06-10 11:45:00+00:00</t>
  </si>
  <si>
    <t>ORPH</t>
  </si>
  <si>
    <t>2021-06-10 11:50:00+00:00</t>
  </si>
  <si>
    <t>ATDRY</t>
  </si>
  <si>
    <t>2021-06-10 11:55:00+00:00</t>
  </si>
  <si>
    <t>CICOF</t>
  </si>
  <si>
    <t>2021-06-10 12:00:00+00:00</t>
  </si>
  <si>
    <t>2021-06-10 12:05:00+00:00</t>
  </si>
  <si>
    <t>2021-06-10 12:10:00+00:00</t>
  </si>
  <si>
    <t>2021-06-10 12:15:00+00:00</t>
  </si>
  <si>
    <t>DIBS</t>
  </si>
  <si>
    <t>2021-06-10 12:20:00+00:00</t>
  </si>
  <si>
    <t>ADPT</t>
  </si>
  <si>
    <t>2021-06-10 12:25:00+00:00</t>
  </si>
  <si>
    <t>2021-06-10 12:30:00+00:00</t>
  </si>
  <si>
    <t>2021-06-11 10:00:00+00:00</t>
  </si>
  <si>
    <t>MQ</t>
  </si>
  <si>
    <t>TX</t>
  </si>
  <si>
    <t>NOVN</t>
  </si>
  <si>
    <t>CITAF</t>
  </si>
  <si>
    <t>APTX</t>
  </si>
  <si>
    <t>AMST</t>
  </si>
  <si>
    <t>CAR</t>
  </si>
  <si>
    <t>JEXYY</t>
  </si>
  <si>
    <t>ARWR</t>
  </si>
  <si>
    <t>DRNA</t>
  </si>
  <si>
    <t>PGEN</t>
  </si>
  <si>
    <t>2021-06-11 10:05:00+00:00</t>
  </si>
  <si>
    <t>2021-06-11 10:10:00+00:00</t>
  </si>
  <si>
    <t>RCON</t>
  </si>
  <si>
    <t>AFRM</t>
  </si>
  <si>
    <t>2021-06-11 10:20:00+00:00</t>
  </si>
  <si>
    <t>TGLVY</t>
  </si>
  <si>
    <t>OTGLY</t>
  </si>
  <si>
    <t>ICON</t>
  </si>
  <si>
    <t>2021-06-11 10:25:00+00:00</t>
  </si>
  <si>
    <t>INSP</t>
  </si>
  <si>
    <t>ADOOY</t>
  </si>
  <si>
    <t>2021-06-11 10:30:00+00:00</t>
  </si>
  <si>
    <t>2021-06-11 10:35:00+00:00</t>
  </si>
  <si>
    <t>XPEV</t>
  </si>
  <si>
    <t>2021-06-11 10:40:00+00:00</t>
  </si>
  <si>
    <t>2021-06-11 10:45:00+00:00</t>
  </si>
  <si>
    <t>2021-06-11 10:50:00+00:00</t>
  </si>
  <si>
    <t>AR</t>
  </si>
  <si>
    <t>PTGX</t>
  </si>
  <si>
    <t>PROG</t>
  </si>
  <si>
    <t>2021-06-11 10:55:00+00:00</t>
  </si>
  <si>
    <t>ZH</t>
  </si>
  <si>
    <t>2021-06-11 11:00:00+00:00</t>
  </si>
  <si>
    <t>2021-06-11 11:05:00+00:00</t>
  </si>
  <si>
    <t>LYSDY</t>
  </si>
  <si>
    <t>2021-06-11 11:10:00+00:00</t>
  </si>
  <si>
    <t>2021-06-11 11:15:00+00:00</t>
  </si>
  <si>
    <t>JANX</t>
  </si>
  <si>
    <t>2021-06-11 11:20:00+00:00</t>
  </si>
  <si>
    <t>2021-06-11 11:25:00+00:00</t>
  </si>
  <si>
    <t>OTLY</t>
  </si>
  <si>
    <t>2021-06-11 11:30:00+00:00</t>
  </si>
  <si>
    <t>2021-06-11 11:35:00+00:00</t>
  </si>
  <si>
    <t>JKS</t>
  </si>
  <si>
    <t>NIO</t>
  </si>
  <si>
    <t>2021-06-11 11:40:00+00:00</t>
  </si>
  <si>
    <t>2021-06-11 11:45:00+00:00</t>
  </si>
  <si>
    <t>2021-06-11 11:50:00+00:00</t>
  </si>
  <si>
    <t>2021-06-11 11:55:00+00:00</t>
  </si>
  <si>
    <t>2021-06-11 12:00:00+00:00</t>
  </si>
  <si>
    <t>2021-06-11 12:05:00+00:00</t>
  </si>
  <si>
    <t>2021-06-11 12:10:00+00:00</t>
  </si>
  <si>
    <t>NWAU</t>
  </si>
  <si>
    <t>2021-06-11 12:15:00+00:00</t>
  </si>
  <si>
    <t>COHN</t>
  </si>
  <si>
    <t>DSNKY</t>
  </si>
  <si>
    <t>TASK</t>
  </si>
  <si>
    <t>CARV</t>
  </si>
  <si>
    <t>2021-06-11 12:20:00+00:00</t>
  </si>
  <si>
    <t>TRMLF</t>
  </si>
  <si>
    <t>2021-06-11 12:25:00+00:00</t>
  </si>
  <si>
    <t>2021-06-11 12:30:00+00:00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</si>
</sst>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#,##0.0"/>
  </numFmts>
  <fonts count="24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 Narrow"/>
      <family val="2"/>
    </font>
    <font>
      <b/>
      <sz val="8"/>
      <color theme="1"/>
      <name val="Arial Black"/>
      <family val="2"/>
    </font>
    <font>
      <b/>
      <sz val="10"/>
      <color rgb="FFC0C0C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rgb="FFC0C0C0"/>
      <name val="Arial Narrow"/>
      <family val="2"/>
    </font>
    <font>
      <sz val="10"/>
      <name val="Arial Narrow"/>
      <family val="2"/>
    </font>
    <font>
      <sz val="10"/>
      <color rgb="FFCCFFFF"/>
      <name val="Arial Black"/>
      <family val="2"/>
    </font>
    <font>
      <sz val="8"/>
      <color theme="1"/>
      <name val="Arial Narrow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sz val="9"/>
      <color rgb="FFCCFFFF"/>
      <name val="Arial Black"/>
      <family val="2"/>
    </font>
    <font>
      <sz val="9"/>
      <color rgb="FFC0C0C0"/>
      <name val="Arial"/>
      <family val="2"/>
    </font>
    <font>
      <sz val="9"/>
      <color theme="1"/>
      <name val="Arial"/>
      <family val="2"/>
    </font>
    <font>
      <b/>
      <sz val="10"/>
      <color rgb="FF222222"/>
      <name val="Arial"/>
      <family val="2"/>
    </font>
    <font>
      <sz val="10"/>
      <color rgb="FF222222"/>
      <name val="Arial"/>
      <family val="2"/>
    </font>
    <font>
      <sz val="8"/>
      <color theme="1"/>
      <name val="Arial Black"/>
      <family val="2"/>
    </font>
    <font>
      <sz val="8"/>
      <color rgb="FFEAEAEA"/>
      <name val="Arial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</fills>
  <borders count="37">
    <border>
      <left/>
      <right/>
      <top/>
      <bottom/>
      <diagonal/>
    </border>
    <border>
      <left style="thin">
        <color rgb="FF000066"/>
      </left>
      <right style="hair">
        <color rgb="FF000066"/>
      </right>
      <top style="thin">
        <color rgb="FF000066"/>
      </top>
      <bottom style="hair">
        <color rgb="FF000066"/>
      </bottom>
      <diagonal/>
    </border>
    <border>
      <left style="hair">
        <color rgb="FF000066"/>
      </left>
      <right style="hair">
        <color rgb="FF000066"/>
      </right>
      <top style="thin">
        <color rgb="FF000066"/>
      </top>
      <bottom style="hair">
        <color rgb="FF000066"/>
      </bottom>
      <diagonal/>
    </border>
    <border>
      <left style="hair">
        <color rgb="FF000066"/>
      </left>
      <right style="thin">
        <color rgb="FF000066"/>
      </right>
      <top style="thin">
        <color rgb="FF000066"/>
      </top>
      <bottom style="hair">
        <color rgb="FF000066"/>
      </bottom>
      <diagonal/>
    </border>
    <border>
      <left style="thin">
        <color rgb="FF000066"/>
      </left>
      <right style="hair">
        <color rgb="FF000066"/>
      </right>
      <top style="hair">
        <color rgb="FF000066"/>
      </top>
      <bottom style="hair">
        <color rgb="FF000066"/>
      </bottom>
      <diagonal/>
    </border>
    <border>
      <left style="hair">
        <color rgb="FF000066"/>
      </left>
      <right style="hair">
        <color rgb="FF000066"/>
      </right>
      <top style="hair">
        <color rgb="FF000066"/>
      </top>
      <bottom style="hair">
        <color rgb="FF000066"/>
      </bottom>
      <diagonal/>
    </border>
    <border>
      <left style="hair">
        <color rgb="FF000066"/>
      </left>
      <right style="thin">
        <color rgb="FF000066"/>
      </right>
      <top style="hair">
        <color rgb="FF000066"/>
      </top>
      <bottom style="hair">
        <color rgb="FF000066"/>
      </bottom>
      <diagonal/>
    </border>
    <border>
      <left style="thin">
        <color rgb="FF000066"/>
      </left>
      <right style="hair">
        <color rgb="FF000066"/>
      </right>
      <top style="hair">
        <color rgb="FF000066"/>
      </top>
      <bottom style="thin">
        <color rgb="FF000066"/>
      </bottom>
      <diagonal/>
    </border>
    <border>
      <left style="hair">
        <color rgb="FF000066"/>
      </left>
      <right style="hair">
        <color rgb="FF000066"/>
      </right>
      <top style="hair">
        <color rgb="FF000066"/>
      </top>
      <bottom style="thin">
        <color rgb="FF000066"/>
      </bottom>
      <diagonal/>
    </border>
    <border>
      <left style="hair">
        <color rgb="FF000066"/>
      </left>
      <right style="thin">
        <color rgb="FF000066"/>
      </right>
      <top style="hair">
        <color rgb="FF000066"/>
      </top>
      <bottom style="thin">
        <color rgb="FF000066"/>
      </bottom>
      <diagonal/>
    </border>
    <border>
      <left style="thin">
        <color rgb="FF000066"/>
      </left>
      <right style="hair">
        <color rgb="FF000066"/>
      </right>
      <top/>
      <bottom style="hair">
        <color rgb="FF000066"/>
      </bottom>
      <diagonal/>
    </border>
    <border>
      <left style="hair">
        <color rgb="FF000066"/>
      </left>
      <right style="hair">
        <color rgb="FF000066"/>
      </right>
      <top/>
      <bottom style="hair">
        <color rgb="FF000066"/>
      </bottom>
      <diagonal/>
    </border>
    <border>
      <left style="hair">
        <color rgb="FF000066"/>
      </left>
      <right style="thin">
        <color rgb="FF000066"/>
      </right>
      <top/>
      <bottom style="hair">
        <color rgb="FF000066"/>
      </bottom>
      <diagonal/>
    </border>
    <border>
      <left style="thin">
        <color rgb="FF000066"/>
      </left>
      <right style="thin">
        <color rgb="FF000066"/>
      </right>
      <top style="thin">
        <color rgb="FF000066"/>
      </top>
      <bottom/>
      <diagonal/>
    </border>
    <border>
      <left style="thin">
        <color rgb="FF000066"/>
      </left>
      <right style="thin">
        <color rgb="FF000066"/>
      </right>
      <top/>
      <bottom style="thin">
        <color rgb="FF000066"/>
      </bottom>
      <diagonal/>
    </border>
    <border>
      <left style="thin">
        <color rgb="FF000066"/>
      </left>
      <right style="thin">
        <color rgb="FF000066"/>
      </right>
      <top/>
      <bottom style="hair">
        <color rgb="FF000066"/>
      </bottom>
      <diagonal/>
    </border>
    <border>
      <left style="thin">
        <color rgb="FF000066"/>
      </left>
      <right style="thin">
        <color rgb="FF000066"/>
      </right>
      <top style="hair">
        <color rgb="FF000066"/>
      </top>
      <bottom style="hair">
        <color rgb="FF000066"/>
      </bottom>
      <diagonal/>
    </border>
    <border>
      <left style="thin">
        <color rgb="FF000066"/>
      </left>
      <right style="thin">
        <color rgb="FF000066"/>
      </right>
      <top style="hair">
        <color rgb="FF000066"/>
      </top>
      <bottom style="thin">
        <color rgb="FF000066"/>
      </bottom>
      <diagonal/>
    </border>
    <border>
      <left style="double">
        <color rgb="FF000066"/>
      </left>
      <right/>
      <top style="double">
        <color rgb="FF000066"/>
      </top>
      <bottom/>
      <diagonal/>
    </border>
    <border>
      <left/>
      <right/>
      <top style="double">
        <color rgb="FF000066"/>
      </top>
      <bottom/>
      <diagonal/>
    </border>
    <border>
      <left/>
      <right style="double">
        <color rgb="FF000066"/>
      </right>
      <top style="double">
        <color rgb="FF000066"/>
      </top>
      <bottom/>
      <diagonal/>
    </border>
    <border>
      <left style="double">
        <color rgb="FF000066"/>
      </left>
      <right/>
      <top/>
      <bottom/>
      <diagonal/>
    </border>
    <border>
      <left/>
      <right style="double">
        <color rgb="FF000066"/>
      </right>
      <top/>
      <bottom/>
      <diagonal/>
    </border>
    <border>
      <left style="double">
        <color rgb="FF000066"/>
      </left>
      <right/>
      <top/>
      <bottom style="double">
        <color rgb="FF000066"/>
      </bottom>
      <diagonal/>
    </border>
    <border>
      <left/>
      <right/>
      <top/>
      <bottom style="double">
        <color rgb="FF000066"/>
      </bottom>
      <diagonal/>
    </border>
    <border>
      <left/>
      <right style="double">
        <color rgb="FF000066"/>
      </right>
      <top/>
      <bottom style="double">
        <color rgb="FF00006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tted">
        <color rgb="FF000066"/>
      </bottom>
      <diagonal/>
    </border>
    <border>
      <left/>
      <right/>
      <top style="dotted">
        <color rgb="FF000066"/>
      </top>
      <bottom/>
      <diagonal/>
    </border>
    <border>
      <left style="thin">
        <color rgb="FF000066"/>
      </left>
      <right style="thin">
        <color rgb="FF000066"/>
      </right>
      <top style="thin">
        <color rgb="FF000066"/>
      </top>
      <bottom style="thin">
        <color rgb="FF000066"/>
      </bottom>
      <diagonal/>
    </border>
    <border>
      <left style="thin">
        <color rgb="FF000066"/>
      </left>
      <right style="hair">
        <color rgb="FF000066"/>
      </right>
      <top style="thin">
        <color rgb="FF000066"/>
      </top>
      <bottom style="thin">
        <color rgb="FF000066"/>
      </bottom>
      <diagonal/>
    </border>
    <border>
      <left style="hair">
        <color rgb="FF000066"/>
      </left>
      <right style="hair">
        <color rgb="FF000066"/>
      </right>
      <top style="thin">
        <color rgb="FF000066"/>
      </top>
      <bottom style="thin">
        <color rgb="FF000066"/>
      </bottom>
      <diagonal/>
    </border>
    <border>
      <left style="hair">
        <color rgb="FF000066"/>
      </left>
      <right style="thin">
        <color rgb="FF000066"/>
      </right>
      <top style="thin">
        <color rgb="FF000066"/>
      </top>
      <bottom style="thin">
        <color rgb="FF000066"/>
      </bottom>
      <diagonal/>
    </border>
    <border>
      <left style="thin">
        <color rgb="FF000066"/>
      </left>
      <right/>
      <top style="thin">
        <color rgb="FF000066"/>
      </top>
      <bottom style="thin">
        <color rgb="FF000066"/>
      </bottom>
      <diagonal/>
    </border>
    <border>
      <left/>
      <right/>
      <top style="thin">
        <color rgb="FF000066"/>
      </top>
      <bottom style="thin">
        <color rgb="FF000066"/>
      </bottom>
      <diagonal/>
    </border>
    <border>
      <left/>
      <right style="thin">
        <color rgb="FF000066"/>
      </right>
      <top style="thin">
        <color rgb="FF000066"/>
      </top>
      <bottom style="thin">
        <color rgb="FF000066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87">
    <xf numFmtId="0" fontId="0" fillId="0" borderId="0" xfId="0"/>
    <xf numFmtId="0" fontId="4" fillId="0" borderId="0" xfId="1" applyFont="1" applyAlignment="1">
      <alignment vertical="center"/>
    </xf>
    <xf numFmtId="0" fontId="8" fillId="9" borderId="0" xfId="1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9" fillId="2" borderId="0" xfId="1" applyFont="1" applyFill="1" applyBorder="1" applyAlignment="1">
      <alignment vertical="center"/>
    </xf>
    <xf numFmtId="4" fontId="9" fillId="0" borderId="0" xfId="1" applyNumberFormat="1" applyFont="1" applyBorder="1" applyAlignment="1">
      <alignment vertical="center"/>
    </xf>
    <xf numFmtId="3" fontId="9" fillId="0" borderId="0" xfId="1" applyNumberFormat="1" applyFont="1" applyBorder="1" applyAlignment="1">
      <alignment vertical="center"/>
    </xf>
    <xf numFmtId="0" fontId="9" fillId="0" borderId="0" xfId="1" applyFont="1" applyAlignment="1">
      <alignment vertical="center"/>
    </xf>
    <xf numFmtId="0" fontId="10" fillId="9" borderId="0" xfId="1" applyFont="1" applyFill="1" applyBorder="1" applyAlignment="1">
      <alignment horizontal="left" vertical="center"/>
    </xf>
    <xf numFmtId="0" fontId="10" fillId="9" borderId="0" xfId="1" applyFont="1" applyFill="1" applyBorder="1" applyAlignment="1">
      <alignment vertical="center"/>
    </xf>
    <xf numFmtId="0" fontId="11" fillId="0" borderId="0" xfId="1" applyFont="1" applyBorder="1" applyAlignment="1">
      <alignment horizontal="center" vertical="center"/>
    </xf>
    <xf numFmtId="3" fontId="12" fillId="0" borderId="0" xfId="1" applyNumberFormat="1" applyFont="1" applyFill="1" applyBorder="1" applyAlignment="1">
      <alignment vertical="center"/>
    </xf>
    <xf numFmtId="0" fontId="9" fillId="10" borderId="0" xfId="1" applyFont="1" applyFill="1" applyAlignment="1">
      <alignment vertical="center"/>
    </xf>
    <xf numFmtId="0" fontId="10" fillId="0" borderId="0" xfId="1" applyFont="1" applyFill="1" applyBorder="1" applyAlignment="1">
      <alignment horizontal="left" vertical="center"/>
    </xf>
    <xf numFmtId="0" fontId="9" fillId="0" borderId="0" xfId="1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6" fillId="9" borderId="7" xfId="0" applyFont="1" applyFill="1" applyBorder="1" applyAlignment="1">
      <alignment horizontal="center" vertical="center" wrapText="1"/>
    </xf>
    <xf numFmtId="0" fontId="6" fillId="9" borderId="8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4" fillId="10" borderId="0" xfId="0" applyFont="1" applyFill="1" applyAlignment="1">
      <alignment vertical="center"/>
    </xf>
    <xf numFmtId="0" fontId="5" fillId="10" borderId="0" xfId="0" applyFont="1" applyFill="1" applyAlignment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" fontId="14" fillId="0" borderId="15" xfId="0" applyNumberFormat="1" applyFont="1" applyBorder="1" applyAlignment="1">
      <alignment horizontal="center" vertical="center"/>
    </xf>
    <xf numFmtId="4" fontId="14" fillId="0" borderId="16" xfId="0" applyNumberFormat="1" applyFont="1" applyBorder="1" applyAlignment="1">
      <alignment horizontal="center" vertical="center"/>
    </xf>
    <xf numFmtId="4" fontId="14" fillId="0" borderId="17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1" xfId="0" applyNumberFormat="1" applyFont="1" applyBorder="1" applyAlignment="1">
      <alignment horizontal="center" vertical="center"/>
    </xf>
    <xf numFmtId="4" fontId="14" fillId="0" borderId="4" xfId="0" applyNumberFormat="1" applyFont="1" applyBorder="1" applyAlignment="1">
      <alignment horizontal="center" vertical="center"/>
    </xf>
    <xf numFmtId="4" fontId="14" fillId="0" borderId="5" xfId="0" applyNumberFormat="1" applyFont="1" applyBorder="1" applyAlignment="1">
      <alignment horizontal="center" vertical="center"/>
    </xf>
    <xf numFmtId="4" fontId="14" fillId="0" borderId="7" xfId="0" applyNumberFormat="1" applyFont="1" applyBorder="1" applyAlignment="1">
      <alignment horizontal="center" vertical="center"/>
    </xf>
    <xf numFmtId="4" fontId="14" fillId="0" borderId="8" xfId="0" applyNumberFormat="1" applyFont="1" applyBorder="1" applyAlignment="1">
      <alignment horizontal="center" vertical="center"/>
    </xf>
    <xf numFmtId="3" fontId="14" fillId="0" borderId="11" xfId="0" applyNumberFormat="1" applyFont="1" applyBorder="1" applyAlignment="1">
      <alignment horizontal="center" vertical="center"/>
    </xf>
    <xf numFmtId="3" fontId="14" fillId="0" borderId="5" xfId="0" applyNumberFormat="1" applyFont="1" applyBorder="1" applyAlignment="1">
      <alignment horizontal="center" vertical="center"/>
    </xf>
    <xf numFmtId="3" fontId="14" fillId="0" borderId="8" xfId="0" applyNumberFormat="1" applyFont="1" applyBorder="1" applyAlignment="1">
      <alignment horizontal="center" vertical="center"/>
    </xf>
    <xf numFmtId="3" fontId="14" fillId="0" borderId="12" xfId="0" applyNumberFormat="1" applyFont="1" applyBorder="1" applyAlignment="1">
      <alignment horizontal="center" vertical="center"/>
    </xf>
    <xf numFmtId="3" fontId="14" fillId="0" borderId="6" xfId="0" applyNumberFormat="1" applyFont="1" applyBorder="1" applyAlignment="1">
      <alignment horizontal="center" vertical="center"/>
    </xf>
    <xf numFmtId="3" fontId="14" fillId="0" borderId="9" xfId="0" applyNumberFormat="1" applyFont="1" applyBorder="1" applyAlignment="1">
      <alignment horizontal="center" vertical="center"/>
    </xf>
    <xf numFmtId="0" fontId="7" fillId="9" borderId="1" xfId="0" applyFont="1" applyFill="1" applyBorder="1" applyAlignment="1">
      <alignment horizontal="centerContinuous" vertical="center"/>
    </xf>
    <xf numFmtId="0" fontId="7" fillId="9" borderId="2" xfId="0" applyFont="1" applyFill="1" applyBorder="1" applyAlignment="1">
      <alignment horizontal="centerContinuous" vertical="center"/>
    </xf>
    <xf numFmtId="0" fontId="7" fillId="9" borderId="3" xfId="0" applyFont="1" applyFill="1" applyBorder="1" applyAlignment="1">
      <alignment horizontal="centerContinuous" vertical="center"/>
    </xf>
    <xf numFmtId="0" fontId="4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vertical="center"/>
    </xf>
    <xf numFmtId="0" fontId="13" fillId="3" borderId="0" xfId="1" applyFont="1" applyFill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4" fillId="0" borderId="23" xfId="1" applyFont="1" applyFill="1" applyBorder="1" applyAlignment="1">
      <alignment vertical="center"/>
    </xf>
    <xf numFmtId="0" fontId="4" fillId="0" borderId="24" xfId="1" applyFont="1" applyFill="1" applyBorder="1" applyAlignment="1">
      <alignment vertical="center"/>
    </xf>
    <xf numFmtId="0" fontId="4" fillId="0" borderId="25" xfId="1" applyFont="1" applyFill="1" applyBorder="1" applyAlignment="1">
      <alignment vertical="center"/>
    </xf>
    <xf numFmtId="0" fontId="9" fillId="0" borderId="18" xfId="1" applyFont="1" applyBorder="1" applyAlignment="1">
      <alignment vertical="center"/>
    </xf>
    <xf numFmtId="0" fontId="9" fillId="0" borderId="19" xfId="1" applyFont="1" applyBorder="1" applyAlignment="1">
      <alignment vertical="center"/>
    </xf>
    <xf numFmtId="0" fontId="9" fillId="0" borderId="20" xfId="1" applyFont="1" applyBorder="1" applyAlignment="1">
      <alignment vertical="center"/>
    </xf>
    <xf numFmtId="0" fontId="9" fillId="0" borderId="21" xfId="1" applyFont="1" applyBorder="1" applyAlignment="1">
      <alignment vertical="center"/>
    </xf>
    <xf numFmtId="0" fontId="9" fillId="0" borderId="22" xfId="1" applyFont="1" applyBorder="1" applyAlignment="1">
      <alignment vertical="center"/>
    </xf>
    <xf numFmtId="0" fontId="9" fillId="0" borderId="23" xfId="1" applyFont="1" applyBorder="1" applyAlignment="1">
      <alignment vertical="center"/>
    </xf>
    <xf numFmtId="0" fontId="9" fillId="0" borderId="24" xfId="1" applyFont="1" applyBorder="1" applyAlignment="1">
      <alignment vertical="center"/>
    </xf>
    <xf numFmtId="0" fontId="9" fillId="0" borderId="25" xfId="1" applyFont="1" applyBorder="1" applyAlignment="1">
      <alignment vertical="center"/>
    </xf>
    <xf numFmtId="0" fontId="9" fillId="0" borderId="19" xfId="1" applyFont="1" applyFill="1" applyBorder="1" applyAlignment="1">
      <alignment vertical="center"/>
    </xf>
    <xf numFmtId="0" fontId="9" fillId="0" borderId="24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15" fillId="9" borderId="0" xfId="0" applyNumberFormat="1" applyFont="1" applyFill="1" applyAlignment="1">
      <alignment vertical="center"/>
    </xf>
    <xf numFmtId="0" fontId="15" fillId="9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4" fillId="0" borderId="0" xfId="1" applyFont="1" applyFill="1" applyBorder="1" applyAlignment="1">
      <alignment horizontal="right" vertical="center" indent="1"/>
    </xf>
    <xf numFmtId="3" fontId="9" fillId="0" borderId="0" xfId="1" applyNumberFormat="1" applyFont="1" applyFill="1" applyBorder="1" applyAlignment="1">
      <alignment vertical="center"/>
    </xf>
    <xf numFmtId="4" fontId="9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165" fontId="17" fillId="3" borderId="0" xfId="1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1" applyFont="1" applyAlignment="1">
      <alignment vertical="center"/>
    </xf>
    <xf numFmtId="0" fontId="19" fillId="0" borderId="0" xfId="1" applyFont="1" applyAlignment="1">
      <alignment horizontal="right" vertical="center"/>
    </xf>
    <xf numFmtId="0" fontId="4" fillId="0" borderId="0" xfId="1" applyFont="1" applyBorder="1" applyAlignment="1">
      <alignment vertical="center"/>
    </xf>
    <xf numFmtId="16" fontId="4" fillId="0" borderId="0" xfId="1" applyNumberFormat="1" applyFont="1" applyBorder="1" applyAlignment="1">
      <alignment vertical="center"/>
    </xf>
    <xf numFmtId="0" fontId="4" fillId="0" borderId="0" xfId="0" applyFont="1" applyBorder="1"/>
    <xf numFmtId="0" fontId="4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right" vertical="center"/>
    </xf>
    <xf numFmtId="9" fontId="4" fillId="0" borderId="0" xfId="1" applyNumberFormat="1" applyFont="1" applyBorder="1" applyAlignment="1">
      <alignment vertical="center"/>
    </xf>
    <xf numFmtId="0" fontId="19" fillId="0" borderId="0" xfId="1" applyFont="1" applyBorder="1" applyAlignment="1">
      <alignment vertical="center"/>
    </xf>
    <xf numFmtId="0" fontId="0" fillId="0" borderId="0" xfId="0" applyFill="1"/>
    <xf numFmtId="0" fontId="4" fillId="0" borderId="0" xfId="1" applyFont="1" applyAlignment="1">
      <alignment horizontal="right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Fill="1"/>
    <xf numFmtId="0" fontId="4" fillId="5" borderId="0" xfId="0" applyFont="1" applyFill="1" applyAlignment="1">
      <alignment horizontal="right"/>
    </xf>
    <xf numFmtId="20" fontId="4" fillId="0" borderId="0" xfId="0" applyNumberFormat="1" applyFont="1"/>
    <xf numFmtId="0" fontId="4" fillId="6" borderId="0" xfId="0" applyFont="1" applyFill="1"/>
    <xf numFmtId="0" fontId="4" fillId="6" borderId="0" xfId="0" applyFont="1" applyFill="1" applyAlignment="1">
      <alignment horizontal="right"/>
    </xf>
    <xf numFmtId="0" fontId="4" fillId="4" borderId="0" xfId="0" applyFont="1" applyFill="1"/>
    <xf numFmtId="0" fontId="4" fillId="4" borderId="0" xfId="0" applyFont="1" applyFill="1" applyAlignment="1">
      <alignment horizontal="right"/>
    </xf>
    <xf numFmtId="0" fontId="4" fillId="7" borderId="0" xfId="0" applyFont="1" applyFill="1"/>
    <xf numFmtId="0" fontId="4" fillId="7" borderId="0" xfId="0" applyFont="1" applyFill="1" applyAlignment="1">
      <alignment horizontal="right"/>
    </xf>
    <xf numFmtId="0" fontId="4" fillId="4" borderId="0" xfId="0" applyFont="1" applyFill="1" applyBorder="1"/>
    <xf numFmtId="0" fontId="20" fillId="11" borderId="0" xfId="0" applyFont="1" applyFill="1" applyBorder="1" applyAlignment="1">
      <alignment horizontal="center" vertical="center" wrapText="1"/>
    </xf>
    <xf numFmtId="0" fontId="21" fillId="11" borderId="0" xfId="0" applyFont="1" applyFill="1" applyBorder="1" applyAlignment="1">
      <alignment vertical="center" wrapText="1"/>
    </xf>
    <xf numFmtId="0" fontId="21" fillId="7" borderId="0" xfId="0" applyFont="1" applyFill="1" applyBorder="1" applyAlignment="1">
      <alignment vertical="center" wrapText="1"/>
    </xf>
    <xf numFmtId="0" fontId="4" fillId="6" borderId="0" xfId="0" applyFont="1" applyFill="1" applyBorder="1"/>
    <xf numFmtId="0" fontId="4" fillId="0" borderId="0" xfId="0" applyFont="1" applyFill="1" applyBorder="1"/>
    <xf numFmtId="0" fontId="4" fillId="0" borderId="26" xfId="0" applyFont="1" applyBorder="1"/>
    <xf numFmtId="0" fontId="4" fillId="0" borderId="27" xfId="0" applyFont="1" applyBorder="1"/>
    <xf numFmtId="0" fontId="4" fillId="5" borderId="0" xfId="0" applyFont="1" applyFill="1" applyBorder="1"/>
    <xf numFmtId="0" fontId="20" fillId="11" borderId="26" xfId="0" applyFont="1" applyFill="1" applyBorder="1" applyAlignment="1">
      <alignment horizontal="center" vertical="center" wrapText="1"/>
    </xf>
    <xf numFmtId="0" fontId="21" fillId="11" borderId="26" xfId="0" applyFont="1" applyFill="1" applyBorder="1" applyAlignment="1">
      <alignment vertical="center" wrapText="1"/>
    </xf>
    <xf numFmtId="0" fontId="21" fillId="4" borderId="0" xfId="0" applyFont="1" applyFill="1" applyBorder="1" applyAlignment="1">
      <alignment vertical="center" wrapText="1"/>
    </xf>
    <xf numFmtId="0" fontId="21" fillId="6" borderId="0" xfId="0" applyFont="1" applyFill="1" applyBorder="1" applyAlignment="1">
      <alignment vertical="center" wrapText="1"/>
    </xf>
    <xf numFmtId="0" fontId="4" fillId="0" borderId="26" xfId="0" applyFont="1" applyFill="1" applyBorder="1"/>
    <xf numFmtId="0" fontId="4" fillId="7" borderId="0" xfId="0" applyFont="1" applyFill="1" applyBorder="1"/>
    <xf numFmtId="0" fontId="4" fillId="5" borderId="26" xfId="0" applyFont="1" applyFill="1" applyBorder="1"/>
    <xf numFmtId="0" fontId="4" fillId="7" borderId="26" xfId="0" applyFont="1" applyFill="1" applyBorder="1"/>
    <xf numFmtId="0" fontId="4" fillId="6" borderId="26" xfId="0" applyFont="1" applyFill="1" applyBorder="1"/>
    <xf numFmtId="0" fontId="4" fillId="4" borderId="26" xfId="0" applyFont="1" applyFill="1" applyBorder="1"/>
    <xf numFmtId="0" fontId="21" fillId="4" borderId="26" xfId="0" applyFont="1" applyFill="1" applyBorder="1" applyAlignment="1">
      <alignment vertical="center" wrapText="1"/>
    </xf>
    <xf numFmtId="0" fontId="21" fillId="5" borderId="0" xfId="0" applyFont="1" applyFill="1" applyBorder="1" applyAlignment="1">
      <alignment vertical="center" wrapText="1"/>
    </xf>
    <xf numFmtId="166" fontId="4" fillId="0" borderId="0" xfId="0" applyNumberFormat="1" applyFont="1"/>
    <xf numFmtId="17" fontId="4" fillId="0" borderId="0" xfId="0" applyNumberFormat="1" applyFont="1"/>
    <xf numFmtId="1" fontId="4" fillId="0" borderId="0" xfId="0" applyNumberFormat="1" applyFont="1"/>
    <xf numFmtId="1" fontId="4" fillId="0" borderId="0" xfId="0" applyNumberFormat="1" applyFont="1" applyBorder="1"/>
    <xf numFmtId="9" fontId="4" fillId="0" borderId="0" xfId="0" applyNumberFormat="1" applyFont="1"/>
    <xf numFmtId="16" fontId="4" fillId="0" borderId="0" xfId="0" applyNumberFormat="1" applyFont="1"/>
    <xf numFmtId="16" fontId="21" fillId="11" borderId="0" xfId="0" applyNumberFormat="1" applyFont="1" applyFill="1" applyBorder="1" applyAlignment="1">
      <alignment vertical="center" wrapText="1"/>
    </xf>
    <xf numFmtId="22" fontId="4" fillId="0" borderId="0" xfId="0" applyNumberFormat="1" applyFont="1"/>
    <xf numFmtId="16" fontId="20" fillId="11" borderId="0" xfId="0" applyNumberFormat="1" applyFont="1" applyFill="1" applyBorder="1" applyAlignment="1">
      <alignment horizontal="center" vertical="center" wrapText="1"/>
    </xf>
    <xf numFmtId="167" fontId="4" fillId="5" borderId="0" xfId="0" applyNumberFormat="1" applyFont="1" applyFill="1"/>
    <xf numFmtId="167" fontId="4" fillId="4" borderId="0" xfId="0" applyNumberFormat="1" applyFont="1" applyFill="1"/>
    <xf numFmtId="167" fontId="4" fillId="6" borderId="0" xfId="0" applyNumberFormat="1" applyFont="1" applyFill="1"/>
    <xf numFmtId="167" fontId="4" fillId="7" borderId="0" xfId="0" applyNumberFormat="1" applyFont="1" applyFill="1"/>
    <xf numFmtId="22" fontId="4" fillId="0" borderId="0" xfId="0" applyNumberFormat="1" applyFont="1" applyBorder="1"/>
    <xf numFmtId="167" fontId="4" fillId="7" borderId="0" xfId="0" applyNumberFormat="1" applyFont="1" applyFill="1" applyBorder="1"/>
    <xf numFmtId="167" fontId="4" fillId="4" borderId="0" xfId="0" applyNumberFormat="1" applyFont="1" applyFill="1" applyBorder="1"/>
    <xf numFmtId="167" fontId="4" fillId="5" borderId="0" xfId="0" applyNumberFormat="1" applyFont="1" applyFill="1" applyBorder="1"/>
    <xf numFmtId="167" fontId="4" fillId="0" borderId="0" xfId="0" applyNumberFormat="1" applyFont="1"/>
    <xf numFmtId="11" fontId="4" fillId="0" borderId="0" xfId="0" applyNumberFormat="1" applyFont="1"/>
    <xf numFmtId="2" fontId="4" fillId="4" borderId="0" xfId="0" applyNumberFormat="1" applyFont="1" applyFill="1"/>
    <xf numFmtId="2" fontId="4" fillId="0" borderId="0" xfId="0" applyNumberFormat="1" applyFont="1"/>
    <xf numFmtId="2" fontId="4" fillId="5" borderId="0" xfId="0" applyNumberFormat="1" applyFont="1" applyFill="1"/>
    <xf numFmtId="2" fontId="4" fillId="6" borderId="0" xfId="0" applyNumberFormat="1" applyFont="1" applyFill="1"/>
    <xf numFmtId="2" fontId="4" fillId="7" borderId="0" xfId="0" applyNumberFormat="1" applyFont="1" applyFill="1"/>
    <xf numFmtId="2" fontId="4" fillId="0" borderId="0" xfId="0" applyNumberFormat="1" applyFont="1" applyFill="1"/>
    <xf numFmtId="2" fontId="4" fillId="7" borderId="0" xfId="0" applyNumberFormat="1" applyFont="1" applyFill="1" applyBorder="1"/>
    <xf numFmtId="2" fontId="4" fillId="0" borderId="0" xfId="0" applyNumberFormat="1" applyFont="1" applyBorder="1"/>
    <xf numFmtId="20" fontId="4" fillId="0" borderId="0" xfId="0" applyNumberFormat="1" applyFont="1" applyBorder="1"/>
    <xf numFmtId="2" fontId="4" fillId="4" borderId="0" xfId="0" applyNumberFormat="1" applyFont="1" applyFill="1" applyBorder="1"/>
    <xf numFmtId="2" fontId="4" fillId="5" borderId="0" xfId="0" applyNumberFormat="1" applyFont="1" applyFill="1" applyBorder="1"/>
    <xf numFmtId="0" fontId="23" fillId="10" borderId="0" xfId="0" applyFont="1" applyFill="1" applyAlignment="1">
      <alignment horizontal="center" vertical="center"/>
    </xf>
    <xf numFmtId="0" fontId="14" fillId="10" borderId="28" xfId="0" applyFont="1" applyFill="1" applyBorder="1" applyAlignment="1">
      <alignment vertical="center"/>
    </xf>
    <xf numFmtId="0" fontId="14" fillId="10" borderId="29" xfId="0" applyFont="1" applyFill="1" applyBorder="1" applyAlignment="1">
      <alignment vertical="center"/>
    </xf>
    <xf numFmtId="0" fontId="6" fillId="9" borderId="31" xfId="0" applyFont="1" applyFill="1" applyBorder="1" applyAlignment="1">
      <alignment horizontal="center" vertical="center" wrapText="1"/>
    </xf>
    <xf numFmtId="0" fontId="6" fillId="9" borderId="32" xfId="0" applyFont="1" applyFill="1" applyBorder="1" applyAlignment="1">
      <alignment horizontal="center" vertical="center" wrapText="1"/>
    </xf>
    <xf numFmtId="0" fontId="6" fillId="9" borderId="33" xfId="0" applyFont="1" applyFill="1" applyBorder="1" applyAlignment="1">
      <alignment horizontal="center" vertical="center" wrapText="1"/>
    </xf>
    <xf numFmtId="0" fontId="6" fillId="9" borderId="30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4" fontId="14" fillId="0" borderId="31" xfId="0" applyNumberFormat="1" applyFont="1" applyBorder="1" applyAlignment="1">
      <alignment horizontal="center" vertical="center"/>
    </xf>
    <xf numFmtId="4" fontId="14" fillId="0" borderId="32" xfId="0" applyNumberFormat="1" applyFont="1" applyBorder="1" applyAlignment="1">
      <alignment horizontal="center" vertical="center"/>
    </xf>
    <xf numFmtId="3" fontId="14" fillId="0" borderId="32" xfId="0" applyNumberFormat="1" applyFont="1" applyBorder="1" applyAlignment="1">
      <alignment horizontal="center" vertical="center"/>
    </xf>
    <xf numFmtId="3" fontId="14" fillId="0" borderId="33" xfId="0" applyNumberFormat="1" applyFont="1" applyBorder="1" applyAlignment="1">
      <alignment horizontal="center" vertical="center"/>
    </xf>
    <xf numFmtId="0" fontId="22" fillId="10" borderId="0" xfId="0" applyFont="1" applyFill="1" applyAlignment="1">
      <alignment horizontal="centerContinuous" vertical="center"/>
    </xf>
    <xf numFmtId="0" fontId="22" fillId="9" borderId="34" xfId="0" applyFont="1" applyFill="1" applyBorder="1" applyAlignment="1">
      <alignment horizontal="centerContinuous" vertical="center"/>
    </xf>
    <xf numFmtId="0" fontId="22" fillId="9" borderId="35" xfId="0" applyFont="1" applyFill="1" applyBorder="1" applyAlignment="1">
      <alignment horizontal="centerContinuous" vertical="center"/>
    </xf>
    <xf numFmtId="0" fontId="22" fillId="9" borderId="36" xfId="0" applyFont="1" applyFill="1" applyBorder="1" applyAlignment="1">
      <alignment horizontal="centerContinuous" vertical="center"/>
    </xf>
    <xf numFmtId="3" fontId="14" fillId="0" borderId="30" xfId="0" applyNumberFormat="1" applyFont="1" applyBorder="1" applyAlignment="1">
      <alignment horizontal="center" vertical="center"/>
    </xf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17" fontId="4" fillId="0" borderId="0" xfId="0" applyNumberFormat="1" applyFont="1" applyBorder="1"/>
    <xf numFmtId="0" fontId="0" fillId="0" borderId="0" xfId="0" applyBorder="1"/>
    <xf numFmtId="168" fontId="9" fillId="0" borderId="0" xfId="1" applyNumberFormat="1" applyFont="1" applyBorder="1" applyAlignment="1">
      <alignment vertical="center"/>
    </xf>
    <xf numFmtId="168" fontId="9" fillId="0" borderId="0" xfId="1" applyNumberFormat="1" applyFont="1" applyFill="1" applyBorder="1" applyAlignment="1">
      <alignment vertical="center"/>
    </xf>
    <xf numFmtId="0" fontId="6" fillId="9" borderId="1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ill>
        <patternFill>
          <bgColor rgb="FFC0C0C0"/>
        </patternFill>
      </fill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mruColors>
      <color rgb="FF000066"/>
      <color rgb="FFEAEAEA"/>
      <color rgb="FFCCFFFF"/>
      <color rgb="FFFFFFFF"/>
      <color rgb="FFC0C0C0"/>
      <color rgb="FFFF0000"/>
      <color rgb="FFFF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0">
    <pageSetUpPr fitToPage="1"/>
  </sheetPr>
  <dimension ref="A1:E23"/>
  <sheetViews>
    <sheetView showGridLines="0" workbookViewId="0">
      <pane ySplit="2" topLeftCell="A3" activePane="bottomLeft" state="frozen"/>
      <selection pane="bottomLeft" activeCell="D13" sqref="D13"/>
    </sheetView>
  </sheetViews>
  <sheetFormatPr defaultColWidth="0" defaultRowHeight="12" zeroHeight="1" x14ac:dyDescent="0.2"/>
  <cols>
    <col min="1" max="1" width="1" style="71" customWidth="1"/>
    <col min="2" max="2" width="25.7109375" style="71" customWidth="1"/>
    <col min="3" max="4" width="9.5703125" style="71" customWidth="1"/>
    <col min="5" max="5" width="1" style="71" customWidth="1"/>
    <col min="6" max="16384" width="11.42578125" style="71" hidden="1"/>
  </cols>
  <sheetData>
    <row r="1" spans="2:4" ht="6.95" customHeight="1" x14ac:dyDescent="0.2">
      <c r="C1" s="82" t="e" cm="1">
        <f t="array" aca="1" ref="C1" ca="1">+CELL("direccion",OFFSET(INDIRECT(MID(_xlfn.FORMULATEXT(B1),FIND("$",_xlfn.FORMULATEXT(B1)),18)),0,1))</f>
        <v>#N/A</v>
      </c>
      <c r="D1" s="82"/>
    </row>
    <row r="2" spans="2:4" ht="14.1" customHeight="1" x14ac:dyDescent="0.2">
      <c r="B2" s="75" t="s">
        <v>2</v>
      </c>
      <c r="C2" s="75" t="s">
        <v>147</v>
      </c>
      <c r="D2" s="75" t="s">
        <v>1</v>
      </c>
    </row>
    <row r="3" spans="2:4" ht="14.1" customHeight="1" x14ac:dyDescent="0.2">
      <c r="B3" s="73" t="s">
        <v>0</v>
      </c>
      <c r="C3" s="74"/>
      <c r="D3" s="74"/>
    </row>
    <row r="4" spans="2:4" ht="14.1" customHeight="1" x14ac:dyDescent="0.2">
      <c r="B4" s="76" t="str">
        <f>+Variables!$C$4</f>
        <v>sma20 &gt; sma50</v>
      </c>
      <c r="C4" s="72" t="s">
        <v>150</v>
      </c>
      <c r="D4" s="72" t="str">
        <f>+Variables!D4</f>
        <v>OFF</v>
      </c>
    </row>
    <row r="5" spans="2:4" ht="14.1" customHeight="1" x14ac:dyDescent="0.2">
      <c r="B5" s="76" t="str">
        <f>+Variables!$C$5</f>
        <v>sma20percent</v>
      </c>
      <c r="C5" s="72" t="s">
        <v>151</v>
      </c>
      <c r="D5" s="72" t="str">
        <f>+Variables!D5</f>
        <v>OFF</v>
      </c>
    </row>
    <row r="6" spans="2:4" ht="14.1" customHeight="1" x14ac:dyDescent="0.2">
      <c r="B6" s="76" t="str">
        <f>+Variables!$C$7</f>
        <v>momentum</v>
      </c>
      <c r="C6" s="72" t="s">
        <v>152</v>
      </c>
      <c r="D6" s="72" t="str">
        <f>+Variables!D7</f>
        <v>ON</v>
      </c>
    </row>
    <row r="7" spans="2:4" ht="14.1" customHeight="1" x14ac:dyDescent="0.2">
      <c r="B7" s="76" t="str">
        <f>+Variables!$C$8</f>
        <v>percentChange</v>
      </c>
      <c r="C7" s="72" t="s">
        <v>153</v>
      </c>
      <c r="D7" s="72" t="str">
        <f>+Variables!D8</f>
        <v>OFF</v>
      </c>
    </row>
    <row r="8" spans="2:4" ht="14.1" customHeight="1" x14ac:dyDescent="0.2">
      <c r="B8" s="76" t="str">
        <f>+Variables!$C$9</f>
        <v>percentOverOpen</v>
      </c>
      <c r="C8" s="72" t="s">
        <v>154</v>
      </c>
      <c r="D8" s="72" t="str">
        <f>+Variables!D9</f>
        <v>ON</v>
      </c>
    </row>
    <row r="9" spans="2:4" ht="14.1" customHeight="1" x14ac:dyDescent="0.2">
      <c r="B9" s="76" t="str">
        <f>+Variables!$C$10</f>
        <v>RSI</v>
      </c>
      <c r="C9" s="72" t="s">
        <v>155</v>
      </c>
      <c r="D9" s="72" t="str">
        <f>+Variables!D10</f>
        <v>ON</v>
      </c>
    </row>
    <row r="10" spans="2:4" ht="14.1" customHeight="1" x14ac:dyDescent="0.2">
      <c r="B10" s="76" t="str">
        <f>+Variables!$C$12</f>
        <v>volumeRatio</v>
      </c>
      <c r="C10" s="72" t="s">
        <v>156</v>
      </c>
      <c r="D10" s="72" t="str">
        <f>+Variables!D12</f>
        <v>ON</v>
      </c>
    </row>
    <row r="11" spans="2:4" ht="14.1" customHeight="1" x14ac:dyDescent="0.2">
      <c r="B11" s="76" t="str">
        <f>+Variables!$C$13</f>
        <v>mktcap</v>
      </c>
      <c r="C11" s="72" t="s">
        <v>157</v>
      </c>
      <c r="D11" s="72" t="str">
        <f>+Variables!D13</f>
        <v>ON</v>
      </c>
    </row>
    <row r="12" spans="2:4" ht="14.1" customHeight="1" x14ac:dyDescent="0.2">
      <c r="B12" s="76" t="str">
        <f>+Variables!$C$14</f>
        <v>MACD</v>
      </c>
      <c r="C12" s="72" t="s">
        <v>158</v>
      </c>
      <c r="D12" s="72" t="str">
        <f>+Variables!D14</f>
        <v>OFF</v>
      </c>
    </row>
    <row r="13" spans="2:4" ht="14.1" customHeight="1" x14ac:dyDescent="0.2">
      <c r="B13" s="73" t="s">
        <v>148</v>
      </c>
      <c r="C13" s="74"/>
      <c r="D13" s="74"/>
    </row>
    <row r="14" spans="2:4" ht="14.1" customHeight="1" x14ac:dyDescent="0.2">
      <c r="B14" s="76" t="str">
        <f>+Variables!$F$5</f>
        <v>Lower % bound for sma20</v>
      </c>
      <c r="C14" s="72" t="s">
        <v>159</v>
      </c>
      <c r="D14" s="72" t="str">
        <f>+D5</f>
        <v>OFF</v>
      </c>
    </row>
    <row r="15" spans="2:4" ht="14.1" customHeight="1" x14ac:dyDescent="0.2">
      <c r="B15" s="76" t="str">
        <f>+Variables!$F$6</f>
        <v>Upper % bound for sma20</v>
      </c>
      <c r="C15" s="72" t="s">
        <v>160</v>
      </c>
      <c r="D15" s="72" t="str">
        <f>+D5</f>
        <v>OFF</v>
      </c>
    </row>
    <row r="16" spans="2:4" ht="14.1" customHeight="1" x14ac:dyDescent="0.2">
      <c r="B16" s="76" t="str">
        <f>+Variables!$F$7</f>
        <v>Momentum threshold</v>
      </c>
      <c r="C16" s="72" t="s">
        <v>161</v>
      </c>
      <c r="D16" s="72" t="str">
        <f>+D6</f>
        <v>ON</v>
      </c>
    </row>
    <row r="17" spans="2:4" ht="14.1" customHeight="1" x14ac:dyDescent="0.2">
      <c r="B17" s="76" t="str">
        <f>+Variables!$F$8</f>
        <v>% up for Day</v>
      </c>
      <c r="C17" s="72" t="s">
        <v>162</v>
      </c>
      <c r="D17" s="72" t="str">
        <f t="shared" ref="D17:D18" si="0">+D7</f>
        <v>OFF</v>
      </c>
    </row>
    <row r="18" spans="2:4" ht="14.1" customHeight="1" x14ac:dyDescent="0.2">
      <c r="B18" s="76" t="str">
        <f>+Variables!$F$9</f>
        <v>% up from open</v>
      </c>
      <c r="C18" s="72" t="s">
        <v>163</v>
      </c>
      <c r="D18" s="72" t="str">
        <f t="shared" si="0"/>
        <v>ON</v>
      </c>
    </row>
    <row r="19" spans="2:4" ht="14.1" customHeight="1" x14ac:dyDescent="0.2">
      <c r="B19" s="76" t="str">
        <f>+Variables!$F$10</f>
        <v>Lower bound for RSI</v>
      </c>
      <c r="C19" s="72" t="s">
        <v>164</v>
      </c>
      <c r="D19" s="72" t="str">
        <f>+D9</f>
        <v>ON</v>
      </c>
    </row>
    <row r="20" spans="2:4" ht="14.1" customHeight="1" x14ac:dyDescent="0.2">
      <c r="B20" s="76" t="str">
        <f>+Variables!$F$11</f>
        <v>Upper bound for RSI</v>
      </c>
      <c r="C20" s="72" t="s">
        <v>165</v>
      </c>
      <c r="D20" s="72" t="str">
        <f>+D9</f>
        <v>ON</v>
      </c>
    </row>
    <row r="21" spans="2:4" ht="14.1" customHeight="1" x14ac:dyDescent="0.2">
      <c r="B21" s="76" t="str">
        <f>+Variables!$F$12</f>
        <v>Total/Average volume ratio</v>
      </c>
      <c r="C21" s="72" t="s">
        <v>166</v>
      </c>
      <c r="D21" s="72" t="str">
        <f>+D10</f>
        <v>ON</v>
      </c>
    </row>
    <row r="22" spans="2:4" ht="14.1" customHeight="1" x14ac:dyDescent="0.2">
      <c r="B22" s="76" t="str">
        <f>+Variables!$F$13</f>
        <v>Market cap threshold</v>
      </c>
      <c r="C22" s="72" t="s">
        <v>167</v>
      </c>
      <c r="D22" s="72" t="str">
        <f>+D11</f>
        <v>ON</v>
      </c>
    </row>
    <row r="23" spans="2:4" ht="6.95" customHeight="1" x14ac:dyDescent="0.2"/>
  </sheetData>
  <printOptions horizontalCentered="1"/>
  <pageMargins left="0.70866141732283472" right="0.70866141732283472" top="0.70866141732283472" bottom="0.70866141732283472" header="0.27559055118110237" footer="0.27559055118110237"/>
  <pageSetup paperSize="9" pageOrder="overThenDown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01">
    <outlinePr summaryBelow="0" summaryRight="0"/>
  </sheetPr>
  <dimension ref="A1:Y108"/>
  <sheetViews>
    <sheetView showGridLines="0" workbookViewId="0">
      <selection activeCell="G12" sqref="G12"/>
    </sheetView>
  </sheetViews>
  <sheetFormatPr defaultColWidth="0" defaultRowHeight="12.75" zeroHeight="1" x14ac:dyDescent="0.2"/>
  <cols>
    <col min="1" max="1" width="1" style="7" customWidth="1"/>
    <col min="2" max="2" width="2.7109375" style="7" customWidth="1"/>
    <col min="3" max="3" width="15.7109375" style="7" customWidth="1"/>
    <col min="4" max="4" width="7.7109375" style="7" customWidth="1"/>
    <col min="5" max="5" width="1" style="7" customWidth="1"/>
    <col min="6" max="6" width="25.7109375" style="7" customWidth="1"/>
    <col min="7" max="10" width="7.7109375" style="7" customWidth="1"/>
    <col min="11" max="11" width="9.28515625" style="7" customWidth="1"/>
    <col min="12" max="12" width="12.140625" style="7" customWidth="1"/>
    <col min="13" max="13" width="2.7109375" style="7" customWidth="1"/>
    <col min="14" max="14" width="1" style="7" customWidth="1"/>
    <col min="15" max="15" width="2.7109375" style="7" customWidth="1"/>
    <col min="16" max="16" width="11.7109375" style="7" customWidth="1"/>
    <col min="17" max="18" width="7.7109375" style="7" customWidth="1"/>
    <col min="19" max="19" width="2.7109375" style="7" customWidth="1"/>
    <col min="20" max="20" width="1" style="7" customWidth="1"/>
    <col min="21" max="23" width="9.140625" style="7" hidden="1" customWidth="1"/>
    <col min="24" max="25" width="0" style="7" hidden="1" customWidth="1"/>
    <col min="26" max="16384" width="9.140625" style="7" hidden="1"/>
  </cols>
  <sheetData>
    <row r="1" spans="1:20" ht="6.95" customHeight="1" thickBo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0" ht="14.1" customHeight="1" thickTop="1" x14ac:dyDescent="0.2">
      <c r="A2" s="12"/>
      <c r="B2" s="61"/>
      <c r="C2" s="62"/>
      <c r="D2" s="62"/>
      <c r="E2" s="69"/>
      <c r="F2" s="62"/>
      <c r="G2" s="62"/>
      <c r="H2" s="62"/>
      <c r="I2" s="62"/>
      <c r="J2" s="62"/>
      <c r="K2" s="62"/>
      <c r="L2" s="62"/>
      <c r="M2" s="63"/>
      <c r="N2" s="12"/>
      <c r="O2" s="61"/>
      <c r="P2" s="62"/>
      <c r="Q2" s="62"/>
      <c r="R2" s="62"/>
      <c r="S2" s="63"/>
      <c r="T2" s="12"/>
    </row>
    <row r="3" spans="1:20" ht="18" customHeight="1" x14ac:dyDescent="0.2">
      <c r="A3" s="12"/>
      <c r="B3" s="64"/>
      <c r="C3" s="8" t="s">
        <v>0</v>
      </c>
      <c r="D3" s="8" t="s">
        <v>1</v>
      </c>
      <c r="E3" s="13"/>
      <c r="F3" s="8" t="s">
        <v>2</v>
      </c>
      <c r="G3" s="8" t="s">
        <v>3</v>
      </c>
      <c r="H3" s="8" t="s">
        <v>141</v>
      </c>
      <c r="I3" s="8" t="s">
        <v>142</v>
      </c>
      <c r="J3" s="8" t="s">
        <v>143</v>
      </c>
      <c r="K3" s="2" t="s">
        <v>8</v>
      </c>
      <c r="L3" s="2" t="s">
        <v>9</v>
      </c>
      <c r="M3" s="65"/>
      <c r="N3" s="12"/>
      <c r="O3" s="64"/>
      <c r="P3" s="9" t="s">
        <v>4</v>
      </c>
      <c r="Q3" s="9" t="s">
        <v>5</v>
      </c>
      <c r="R3" s="9" t="s">
        <v>6</v>
      </c>
      <c r="S3" s="65"/>
      <c r="T3" s="12"/>
    </row>
    <row r="4" spans="1:20" ht="18" customHeight="1" x14ac:dyDescent="0.2">
      <c r="A4" s="12"/>
      <c r="B4" s="64"/>
      <c r="C4" s="3" t="s">
        <v>10</v>
      </c>
      <c r="D4" s="3" t="s">
        <v>149</v>
      </c>
      <c r="E4" s="14"/>
      <c r="F4" s="3" t="s">
        <v>12</v>
      </c>
      <c r="G4" s="4" t="s">
        <v>13</v>
      </c>
      <c r="H4" s="3"/>
      <c r="I4" s="3"/>
      <c r="J4" s="3"/>
      <c r="K4" s="10" t="str">
        <f>+MID(ADDRESS(1,COLUMN(Data!$AI$1),4),1,2)</f>
        <v>AI</v>
      </c>
      <c r="L4" s="10" t="str">
        <f>+$L$3&amp;"!"&amp;K4&amp;ROW(data_row)</f>
        <v>Data!AI2</v>
      </c>
      <c r="M4" s="65"/>
      <c r="N4" s="12"/>
      <c r="O4" s="64"/>
      <c r="P4" s="3" t="s">
        <v>14</v>
      </c>
      <c r="Q4" s="11">
        <f t="array" aca="1" ref="Q4" ca="1">+SUM(OFFSET(Data!$AR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)</f>
        <v>22</v>
      </c>
      <c r="R4" s="5">
        <v>2</v>
      </c>
      <c r="S4" s="65"/>
      <c r="T4" s="12"/>
    </row>
    <row r="5" spans="1:20" ht="18" customHeight="1" x14ac:dyDescent="0.2">
      <c r="A5" s="12"/>
      <c r="B5" s="64"/>
      <c r="C5" s="3" t="s">
        <v>15</v>
      </c>
      <c r="D5" s="3" t="s">
        <v>149</v>
      </c>
      <c r="E5" s="14"/>
      <c r="F5" s="3" t="s">
        <v>16</v>
      </c>
      <c r="G5" s="5">
        <v>-5</v>
      </c>
      <c r="H5" s="5">
        <v>-5</v>
      </c>
      <c r="I5" s="5">
        <v>-3</v>
      </c>
      <c r="J5" s="5">
        <v>2</v>
      </c>
      <c r="K5" s="10" t="str">
        <f>+MID(ADDRESS(1,COLUMN(Data!$AH$1),4),1,2)</f>
        <v>AH</v>
      </c>
      <c r="L5" s="10" t="str">
        <f>+$L$3&amp;"!"&amp;K5&amp;ROW(data_row)</f>
        <v>Data!AH2</v>
      </c>
      <c r="M5" s="65"/>
      <c r="N5" s="12"/>
      <c r="O5" s="64"/>
      <c r="P5" s="3" t="s">
        <v>17</v>
      </c>
      <c r="Q5" s="11">
        <f t="array" aca="1" ref="Q5" ca="1">+SUM(OFFSET(Data!$AS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)</f>
        <v>4</v>
      </c>
      <c r="R5" s="5">
        <v>1</v>
      </c>
      <c r="S5" s="65"/>
      <c r="T5" s="12"/>
    </row>
    <row r="6" spans="1:20" ht="18" customHeight="1" x14ac:dyDescent="0.2">
      <c r="A6" s="12"/>
      <c r="B6" s="64"/>
      <c r="C6" s="3" t="s">
        <v>15</v>
      </c>
      <c r="D6" s="4" t="s">
        <v>13</v>
      </c>
      <c r="E6" s="14"/>
      <c r="F6" s="3" t="s">
        <v>18</v>
      </c>
      <c r="G6" s="5">
        <v>-2</v>
      </c>
      <c r="H6" s="5">
        <v>-2</v>
      </c>
      <c r="I6" s="5">
        <v>-1</v>
      </c>
      <c r="J6" s="5">
        <v>1</v>
      </c>
      <c r="K6" s="10"/>
      <c r="L6" s="10"/>
      <c r="M6" s="65"/>
      <c r="N6" s="12"/>
      <c r="O6" s="64"/>
      <c r="P6" s="3" t="s">
        <v>19</v>
      </c>
      <c r="Q6" s="11">
        <f t="array" aca="1" ref="Q6" ca="1">+SUM(OFFSET(Data!$AT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)</f>
        <v>16</v>
      </c>
      <c r="R6" s="5">
        <v>2.25</v>
      </c>
      <c r="S6" s="65"/>
      <c r="T6" s="12"/>
    </row>
    <row r="7" spans="1:20" ht="18" customHeight="1" x14ac:dyDescent="0.2">
      <c r="A7" s="12"/>
      <c r="B7" s="64"/>
      <c r="C7" s="3" t="s">
        <v>20</v>
      </c>
      <c r="D7" s="3" t="s">
        <v>11</v>
      </c>
      <c r="E7" s="14"/>
      <c r="F7" s="3" t="s">
        <v>21</v>
      </c>
      <c r="G7" s="6">
        <v>0</v>
      </c>
      <c r="H7" s="6">
        <v>-50</v>
      </c>
      <c r="I7" s="6">
        <v>50</v>
      </c>
      <c r="J7" s="6">
        <v>25</v>
      </c>
      <c r="K7" s="10" t="str">
        <f>+MID(ADDRESS(1,COLUMN(Data!$AJ$1),4),1,2)</f>
        <v>AJ</v>
      </c>
      <c r="L7" s="10" t="str">
        <f>+$L$3&amp;"!"&amp;K7&amp;ROW(data_row)</f>
        <v>Data!AJ2</v>
      </c>
      <c r="M7" s="65"/>
      <c r="N7" s="12"/>
      <c r="O7" s="64"/>
      <c r="P7" s="3" t="s">
        <v>22</v>
      </c>
      <c r="Q7" s="11">
        <f t="array" aca="1" ref="Q7" ca="1">+SUM(OFFSET(Data!$AU$2,1,0,registers)*IF($D$4="ON",(OFFSET(INDIRECT($L$4),1,0,registers)=0)*(OFFSET(INDIRECT($L$4),1,0,registers)&lt;&gt;""),1)*IF($D$5="ON",(OFFSET(INDIRECT($L$5),1,0,registers)=0)*(OFFSET(INDIRECT($L$5),1,0,registers)&lt;&gt;""),1)*IF($D$7="ON",(OFFSET(INDIRECT($L$7),1,0,registers)=0)*(OFFSET(INDIRECT($L$7),1,0,registers)&lt;&gt;""),1)*IF($D$8="ON",(OFFSET(INDIRECT($L$8),1,0,registers)=0)*(OFFSET(INDIRECT($L$8),1,0,registers)&lt;&gt;""),1)*IF($D$9="ON",(OFFSET(INDIRECT($L$9),1,0,registers)=0)*(OFFSET(INDIRECT($L$9),1,0,registers)&lt;&gt;""),1)*IF($D$10="ON",(OFFSET(INDIRECT($L$10),1,0,registers)=0)*(OFFSET(INDIRECT($L$10),1,0,registers)&lt;&gt;""),1)*IF($D$12="ON",(OFFSET(INDIRECT($L$12),1,0,registers)=0)*(OFFSET(INDIRECT($L$12),1,0,registers)&lt;&gt;""),1)*IF($D$13="ON",(OFFSET(INDIRECT($L$13),1,0,registers)=0)*(OFFSET(INDIRECT($L$13),1,0,registers)&lt;&gt;""),1)*IF($D$14="ON",(OFFSET(INDIRECT($L$14),1,0,registers)=0)*(OFFSET(INDIRECT($L$14),1,0,registers)&lt;&gt;""),1))</f>
        <v>4</v>
      </c>
      <c r="R7" s="5">
        <v>1.5</v>
      </c>
      <c r="S7" s="65"/>
      <c r="T7" s="12"/>
    </row>
    <row r="8" spans="1:20" ht="18" customHeight="1" x14ac:dyDescent="0.2">
      <c r="A8" s="12"/>
      <c r="B8" s="64"/>
      <c r="C8" s="3" t="s">
        <v>23</v>
      </c>
      <c r="D8" s="3" t="s">
        <v>149</v>
      </c>
      <c r="E8" s="14"/>
      <c r="F8" s="3" t="s">
        <v>24</v>
      </c>
      <c r="G8" s="5">
        <v>9</v>
      </c>
      <c r="H8" s="5">
        <v>5</v>
      </c>
      <c r="I8" s="5">
        <v>10</v>
      </c>
      <c r="J8" s="5">
        <v>4</v>
      </c>
      <c r="K8" s="10" t="str">
        <f>+MID(ADDRESS(1,COLUMN(Data!$AK$1),4),1,2)</f>
        <v>AK</v>
      </c>
      <c r="L8" s="10" t="str">
        <f>+$L$3&amp;"!"&amp;K8&amp;ROW(data_row)</f>
        <v>Data!AK2</v>
      </c>
      <c r="M8" s="65"/>
      <c r="N8" s="12"/>
      <c r="O8" s="64"/>
      <c r="P8" s="3"/>
      <c r="Q8" s="11"/>
      <c r="R8" s="5"/>
      <c r="S8" s="65"/>
      <c r="T8" s="12"/>
    </row>
    <row r="9" spans="1:20" ht="18" customHeight="1" x14ac:dyDescent="0.2">
      <c r="A9" s="12"/>
      <c r="B9" s="64"/>
      <c r="C9" s="3" t="s">
        <v>25</v>
      </c>
      <c r="D9" s="3" t="s">
        <v>11</v>
      </c>
      <c r="E9" s="14"/>
      <c r="F9" s="3" t="s">
        <v>26</v>
      </c>
      <c r="G9" s="5">
        <v>12</v>
      </c>
      <c r="H9" s="5">
        <v>10</v>
      </c>
      <c r="I9" s="5">
        <v>14</v>
      </c>
      <c r="J9" s="79">
        <v>2</v>
      </c>
      <c r="K9" s="10" t="str">
        <f>+MID(ADDRESS(1,COLUMN(Data!$AL$1),4),1,2)</f>
        <v>AL</v>
      </c>
      <c r="L9" s="10" t="str">
        <f>+$L$3&amp;"!"&amp;K9&amp;ROW(data_row)</f>
        <v>Data!AL2</v>
      </c>
      <c r="M9" s="65"/>
      <c r="N9" s="12"/>
      <c r="O9" s="64"/>
      <c r="P9" s="51" t="s">
        <v>7</v>
      </c>
      <c r="Q9" s="51"/>
      <c r="R9" s="81">
        <f ca="1">+IF((Q6*R6+Q7*R7)=0,0,(Q4*R4+Q5*R5)/(Q6*R6+Q7*R7))</f>
        <v>1.1428571428571428</v>
      </c>
      <c r="S9" s="65"/>
      <c r="T9" s="12"/>
    </row>
    <row r="10" spans="1:20" ht="18" customHeight="1" thickBot="1" x14ac:dyDescent="0.25">
      <c r="A10" s="12"/>
      <c r="B10" s="64"/>
      <c r="C10" s="3" t="s">
        <v>27</v>
      </c>
      <c r="D10" s="3" t="s">
        <v>11</v>
      </c>
      <c r="E10" s="14"/>
      <c r="F10" s="3" t="s">
        <v>28</v>
      </c>
      <c r="G10" s="183">
        <v>50</v>
      </c>
      <c r="H10" s="183">
        <v>50</v>
      </c>
      <c r="I10" s="183">
        <v>70</v>
      </c>
      <c r="J10" s="184">
        <v>15</v>
      </c>
      <c r="K10" s="10" t="str">
        <f>+MID(ADDRESS(1,COLUMN(Data!$AM$1),4),1,2)</f>
        <v>AM</v>
      </c>
      <c r="L10" s="10" t="str">
        <f>+$L$3&amp;"!"&amp;K10&amp;ROW(data_row)</f>
        <v>Data!AM2</v>
      </c>
      <c r="M10" s="65"/>
      <c r="N10" s="12"/>
      <c r="O10" s="66"/>
      <c r="P10" s="67"/>
      <c r="Q10" s="67"/>
      <c r="R10" s="67"/>
      <c r="S10" s="68"/>
      <c r="T10" s="12"/>
    </row>
    <row r="11" spans="1:20" ht="18" customHeight="1" thickTop="1" x14ac:dyDescent="0.2">
      <c r="A11" s="12"/>
      <c r="B11" s="64"/>
      <c r="C11" s="3" t="s">
        <v>27</v>
      </c>
      <c r="D11" s="4" t="s">
        <v>13</v>
      </c>
      <c r="E11" s="14"/>
      <c r="F11" s="3" t="s">
        <v>29</v>
      </c>
      <c r="G11" s="183">
        <v>75</v>
      </c>
      <c r="H11" s="183">
        <v>60</v>
      </c>
      <c r="I11" s="183">
        <v>80</v>
      </c>
      <c r="J11" s="184">
        <v>15</v>
      </c>
      <c r="K11" s="10"/>
      <c r="L11" s="10"/>
      <c r="M11" s="65"/>
      <c r="N11" s="12"/>
      <c r="O11" s="52"/>
      <c r="P11" s="53"/>
      <c r="Q11" s="54"/>
      <c r="R11" s="53"/>
      <c r="S11" s="55"/>
      <c r="T11" s="12"/>
    </row>
    <row r="12" spans="1:20" ht="18" customHeight="1" x14ac:dyDescent="0.2">
      <c r="A12" s="12"/>
      <c r="B12" s="64"/>
      <c r="C12" s="3" t="s">
        <v>30</v>
      </c>
      <c r="D12" s="3" t="s">
        <v>11</v>
      </c>
      <c r="E12" s="14"/>
      <c r="F12" s="3" t="s">
        <v>31</v>
      </c>
      <c r="G12" s="5">
        <v>2</v>
      </c>
      <c r="H12" s="5">
        <v>0.5</v>
      </c>
      <c r="I12" s="5">
        <v>2.5</v>
      </c>
      <c r="J12" s="79">
        <v>1.5</v>
      </c>
      <c r="K12" s="10" t="str">
        <f>+MID(ADDRESS(1,COLUMN(Data!$AO$1),4),1,2)</f>
        <v>AO</v>
      </c>
      <c r="L12" s="10" t="str">
        <f>+$L$3&amp;"!"&amp;K12&amp;ROW(data_row)</f>
        <v>Data!AO2</v>
      </c>
      <c r="M12" s="65"/>
      <c r="N12" s="12"/>
      <c r="O12" s="56"/>
      <c r="P12" s="50" t="s">
        <v>145</v>
      </c>
      <c r="Q12" s="80" t="s">
        <v>599</v>
      </c>
      <c r="R12" s="49"/>
      <c r="S12" s="57"/>
      <c r="T12" s="12"/>
    </row>
    <row r="13" spans="1:20" ht="18" customHeight="1" x14ac:dyDescent="0.2">
      <c r="A13" s="12"/>
      <c r="B13" s="64"/>
      <c r="C13" s="3" t="s">
        <v>32</v>
      </c>
      <c r="D13" s="3" t="s">
        <v>11</v>
      </c>
      <c r="E13" s="14"/>
      <c r="F13" s="3" t="s">
        <v>33</v>
      </c>
      <c r="G13" s="6">
        <v>2500</v>
      </c>
      <c r="H13" s="6">
        <v>500</v>
      </c>
      <c r="I13" s="6">
        <v>5000</v>
      </c>
      <c r="J13" s="78">
        <v>2000</v>
      </c>
      <c r="K13" s="10" t="str">
        <f>+MID(ADDRESS(1,COLUMN(Data!$AN$1),4),1,2)</f>
        <v>AN</v>
      </c>
      <c r="L13" s="10" t="str">
        <f>+$L$3&amp;"!"&amp;K13&amp;ROW(data_row)</f>
        <v>Data!AN2</v>
      </c>
      <c r="M13" s="65"/>
      <c r="N13" s="12"/>
      <c r="O13" s="56"/>
      <c r="P13" s="49"/>
      <c r="Q13" s="50"/>
      <c r="R13" s="49"/>
      <c r="S13" s="57"/>
      <c r="T13" s="12"/>
    </row>
    <row r="14" spans="1:20" ht="18" customHeight="1" x14ac:dyDescent="0.2">
      <c r="A14" s="12"/>
      <c r="B14" s="64"/>
      <c r="C14" s="3" t="s">
        <v>34</v>
      </c>
      <c r="D14" s="3" t="s">
        <v>149</v>
      </c>
      <c r="E14" s="14"/>
      <c r="F14" s="3" t="s">
        <v>35</v>
      </c>
      <c r="G14" s="4" t="s">
        <v>13</v>
      </c>
      <c r="H14" s="3"/>
      <c r="I14" s="3"/>
      <c r="J14" s="14"/>
      <c r="K14" s="10" t="str">
        <f>+MID(ADDRESS(1,COLUMN(Data!$AP$1),4),1,2)</f>
        <v>AP</v>
      </c>
      <c r="L14" s="10" t="str">
        <f>+$L$3&amp;"!"&amp;K14&amp;ROW(data_row)</f>
        <v>Data!AP2</v>
      </c>
      <c r="M14" s="65"/>
      <c r="N14" s="12"/>
      <c r="O14" s="56"/>
      <c r="P14" s="77" t="s">
        <v>146</v>
      </c>
      <c r="Q14" s="49" t="s">
        <v>857</v>
      </c>
      <c r="R14" s="49"/>
      <c r="S14" s="57"/>
      <c r="T14" s="12"/>
    </row>
    <row r="15" spans="1:20" ht="13.5" thickBot="1" x14ac:dyDescent="0.25">
      <c r="A15" s="12"/>
      <c r="B15" s="66"/>
      <c r="C15" s="67"/>
      <c r="D15" s="67"/>
      <c r="E15" s="70"/>
      <c r="F15" s="67"/>
      <c r="G15" s="67"/>
      <c r="H15" s="67"/>
      <c r="I15" s="67"/>
      <c r="J15" s="67"/>
      <c r="K15" s="67"/>
      <c r="L15" s="67"/>
      <c r="M15" s="68"/>
      <c r="N15" s="12"/>
      <c r="O15" s="58"/>
      <c r="P15" s="59"/>
      <c r="Q15" s="59"/>
      <c r="R15" s="59"/>
      <c r="S15" s="60"/>
      <c r="T15" s="12"/>
    </row>
    <row r="16" spans="1:20" ht="6.95" customHeight="1" thickTop="1" x14ac:dyDescent="0.2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</sheetData>
  <conditionalFormatting sqref="P14:Q14">
    <cfRule type="expression" dxfId="2" priority="1">
      <formula>$Q$12&lt;&gt;"Method 1"</formula>
    </cfRule>
  </conditionalFormatting>
  <dataValidations count="3">
    <dataValidation type="list" allowBlank="1" showInputMessage="1" showErrorMessage="1" sqref="Q14">
      <formula1>"Static,Dynamic"</formula1>
    </dataValidation>
    <dataValidation type="list" allowBlank="1" showInputMessage="1" showErrorMessage="1" sqref="Q12">
      <formula1>"Method 1,Method 2"</formula1>
    </dataValidation>
    <dataValidation type="list" allowBlank="1" showInputMessage="1" showErrorMessage="1" sqref="D4:D5 D7:D10 D12:D14">
      <formula1>"ON,OFF"</formula1>
    </dataValidation>
  </dataValidation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02"/>
  <dimension ref="A1:BK8058"/>
  <sheetViews>
    <sheetView tabSelected="1" topLeftCell="AA1" zoomScale="90" zoomScaleNormal="90" workbookViewId="0">
      <pane ySplit="2" topLeftCell="A8058" activePane="bottomLeft" state="frozen"/>
      <selection pane="bottomLeft" activeCell="AJ8064" sqref="AJ8064"/>
    </sheetView>
  </sheetViews>
  <sheetFormatPr defaultColWidth="9.140625" defaultRowHeight="12" x14ac:dyDescent="0.2"/>
  <cols>
    <col min="1" max="1" width="7.5703125" style="85" customWidth="1"/>
    <col min="2" max="2" width="11.140625" style="85" customWidth="1"/>
    <col min="3" max="3" width="26.140625" style="85" bestFit="1" customWidth="1"/>
    <col min="4" max="4" width="9.5703125" style="85" bestFit="1" customWidth="1"/>
    <col min="5" max="5" width="9.85546875" style="85" bestFit="1" customWidth="1"/>
    <col min="6" max="6" width="9.140625" style="85" customWidth="1"/>
    <col min="7" max="7" width="7.85546875" style="85" customWidth="1"/>
    <col min="8" max="8" width="12.5703125" style="85" customWidth="1"/>
    <col min="9" max="10" width="16.7109375" style="85" customWidth="1"/>
    <col min="11" max="11" width="12.85546875" style="85" customWidth="1"/>
    <col min="12" max="12" width="9.140625" style="85" customWidth="1"/>
    <col min="13" max="13" width="16.7109375" style="85" customWidth="1"/>
    <col min="14" max="15" width="9.140625" style="85" customWidth="1"/>
    <col min="16" max="16" width="12.42578125" style="85" customWidth="1"/>
    <col min="17" max="22" width="16.85546875" style="85" customWidth="1"/>
    <col min="23" max="23" width="16" style="85" bestFit="1" customWidth="1"/>
    <col min="24" max="24" width="16.5703125" style="85" bestFit="1" customWidth="1"/>
    <col min="25" max="25" width="12.5703125" style="85" bestFit="1" customWidth="1"/>
    <col min="26" max="26" width="16.28515625" style="85" bestFit="1" customWidth="1"/>
    <col min="27" max="27" width="15.28515625" style="85" bestFit="1" customWidth="1"/>
    <col min="28" max="28" width="10.42578125" style="85" customWidth="1"/>
    <col min="29" max="30" width="9.28515625" style="85" bestFit="1" customWidth="1"/>
    <col min="31" max="31" width="12.5703125" style="85" bestFit="1" customWidth="1"/>
    <col min="32" max="32" width="9.28515625" style="85" bestFit="1" customWidth="1"/>
    <col min="33" max="33" width="17.42578125" style="85" customWidth="1"/>
    <col min="34" max="34" width="15.7109375" style="85" customWidth="1"/>
    <col min="35" max="35" width="14.85546875" style="85" customWidth="1"/>
    <col min="36" max="36" width="11.85546875" style="85" customWidth="1"/>
    <col min="37" max="37" width="13.5703125" style="85" customWidth="1"/>
    <col min="38" max="41" width="9.28515625" style="85" bestFit="1" customWidth="1"/>
    <col min="42" max="42" width="9.28515625" style="86" bestFit="1" customWidth="1"/>
    <col min="43" max="47" width="9.28515625" style="85" bestFit="1" customWidth="1"/>
    <col min="48" max="48" width="14" style="85" customWidth="1"/>
    <col min="49" max="55" width="9.28515625" style="85" bestFit="1" customWidth="1"/>
    <col min="56" max="56" width="11.140625" style="85" bestFit="1" customWidth="1"/>
    <col min="57" max="16384" width="9.140625" style="85"/>
  </cols>
  <sheetData>
    <row r="1" spans="1:63" ht="14.1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>
        <v>1.0089999999999999</v>
      </c>
      <c r="X1" s="1">
        <v>0.97499999999999998</v>
      </c>
      <c r="Y1" s="1"/>
      <c r="Z1" s="1"/>
      <c r="AA1" s="1"/>
      <c r="AB1" s="1"/>
      <c r="AC1" s="1"/>
      <c r="AD1" s="1"/>
      <c r="AE1" s="1">
        <f>COUNTIF(AE3:AE99999,"&gt;"&amp;1.009)</f>
        <v>786</v>
      </c>
      <c r="AF1" s="1"/>
      <c r="AG1" s="1"/>
      <c r="AH1" s="1">
        <f>SUBTOTAL(9,AH3:AH99999)</f>
        <v>7558</v>
      </c>
      <c r="AI1" s="1"/>
      <c r="AJ1" s="1">
        <f>SUBTOTAL(9,AJ3:AJ99999)</f>
        <v>5073</v>
      </c>
      <c r="AK1" s="1">
        <f>SUBTOTAL(9,AK3:AK99999)</f>
        <v>3026</v>
      </c>
      <c r="AL1" s="1">
        <f>SUBTOTAL(9,AL3:AL99999)</f>
        <v>6441</v>
      </c>
      <c r="AM1" s="1">
        <f>SUBTOTAL(9,AM3:AM99999)</f>
        <v>3109</v>
      </c>
      <c r="AN1" s="1">
        <f>SUBTOTAL(9,AN3:AN99999)</f>
        <v>4366</v>
      </c>
      <c r="AO1" s="1"/>
      <c r="AP1" s="95"/>
      <c r="AQ1" s="1"/>
      <c r="AR1" s="1">
        <f>SUBTOTAL(3,AR3:AR99999)</f>
        <v>7145</v>
      </c>
      <c r="AS1" s="1">
        <f>SUBTOTAL(3,AS3:AS99999)</f>
        <v>7069</v>
      </c>
      <c r="AT1" s="1">
        <f>SUBTOTAL(3,AT3:AT99999)</f>
        <v>7094</v>
      </c>
      <c r="AU1" s="1">
        <f>SUBTOTAL(3,AU3:AU99999)</f>
        <v>7101</v>
      </c>
      <c r="AV1" s="1">
        <f>SUBTOTAL(9,AV3:AV99999)/3</f>
        <v>786</v>
      </c>
      <c r="AW1" s="1">
        <f>SUBTOTAL(9,AW3:AW99999)</f>
        <v>254</v>
      </c>
      <c r="AX1" s="1">
        <f>SUBTOTAL(9,AX3:AX99999)/2</f>
        <v>236</v>
      </c>
      <c r="AY1" s="1" t="s">
        <v>36</v>
      </c>
      <c r="AZ1" s="1"/>
      <c r="BA1" s="1">
        <f>$AV$1-(2.25*$AW$1)-(1.5*$AX$1)</f>
        <v>-139.5</v>
      </c>
      <c r="BB1" s="1">
        <f>$AV$1/((2.25*$AW$1)+(1.5*$AX$1))</f>
        <v>0.84927066450567257</v>
      </c>
      <c r="BC1" s="1">
        <f>(2*AR1)+AS1-(2.25*AT1)-(1.5*AU1)</f>
        <v>-5254</v>
      </c>
      <c r="BD1" s="1">
        <f>((2*AR1)+AS1)/((2.25*AT1)+(1.5*AU1))</f>
        <v>0.80257768759628756</v>
      </c>
    </row>
    <row r="2" spans="1:63" s="1" customFormat="1" ht="14.1" customHeight="1" x14ac:dyDescent="0.2">
      <c r="A2" s="87"/>
      <c r="B2" s="87" t="s">
        <v>572</v>
      </c>
      <c r="C2" s="88" t="s">
        <v>37</v>
      </c>
      <c r="D2" s="87" t="s">
        <v>38</v>
      </c>
      <c r="E2" s="87" t="s">
        <v>39</v>
      </c>
      <c r="F2" s="87" t="s">
        <v>40</v>
      </c>
      <c r="G2" s="87" t="s">
        <v>41</v>
      </c>
      <c r="H2" s="87" t="s">
        <v>42</v>
      </c>
      <c r="I2" s="87" t="s">
        <v>43</v>
      </c>
      <c r="J2" s="87" t="s">
        <v>44</v>
      </c>
      <c r="K2" s="87" t="s">
        <v>45</v>
      </c>
      <c r="L2" s="87" t="s">
        <v>46</v>
      </c>
      <c r="M2" s="87" t="s">
        <v>47</v>
      </c>
      <c r="N2" s="87" t="s">
        <v>48</v>
      </c>
      <c r="O2" s="87" t="s">
        <v>49</v>
      </c>
      <c r="P2" s="87" t="s">
        <v>50</v>
      </c>
      <c r="Q2" s="87" t="s">
        <v>51</v>
      </c>
      <c r="R2" s="87" t="s">
        <v>52</v>
      </c>
      <c r="S2" s="89" t="s">
        <v>568</v>
      </c>
      <c r="T2" s="89" t="s">
        <v>569</v>
      </c>
      <c r="U2" s="89" t="s">
        <v>570</v>
      </c>
      <c r="V2" s="89" t="s">
        <v>571</v>
      </c>
      <c r="W2" s="87" t="s">
        <v>53</v>
      </c>
      <c r="X2" s="87" t="s">
        <v>54</v>
      </c>
      <c r="Y2" s="90" t="s">
        <v>55</v>
      </c>
      <c r="Z2" s="90" t="s">
        <v>56</v>
      </c>
      <c r="AA2" s="90" t="s">
        <v>57</v>
      </c>
      <c r="AB2" s="87" t="s">
        <v>58</v>
      </c>
      <c r="AC2" s="87" t="s">
        <v>59</v>
      </c>
      <c r="AD2" s="87" t="s">
        <v>60</v>
      </c>
      <c r="AE2" s="87" t="s">
        <v>61</v>
      </c>
      <c r="AF2" s="87" t="s">
        <v>62</v>
      </c>
      <c r="AG2" s="87" t="s">
        <v>63</v>
      </c>
      <c r="AH2" s="87" t="s">
        <v>64</v>
      </c>
      <c r="AI2" s="87" t="s">
        <v>10</v>
      </c>
      <c r="AJ2" s="87" t="s">
        <v>20</v>
      </c>
      <c r="AK2" s="87" t="s">
        <v>65</v>
      </c>
      <c r="AL2" s="87" t="s">
        <v>66</v>
      </c>
      <c r="AM2" s="87" t="s">
        <v>67</v>
      </c>
      <c r="AN2" s="87" t="s">
        <v>42</v>
      </c>
      <c r="AO2" s="87" t="s">
        <v>68</v>
      </c>
      <c r="AP2" s="91" t="s">
        <v>34</v>
      </c>
      <c r="AQ2" s="87" t="s">
        <v>69</v>
      </c>
      <c r="AR2" s="87" t="s">
        <v>70</v>
      </c>
      <c r="AS2" s="87" t="s">
        <v>71</v>
      </c>
      <c r="AT2" s="87" t="s">
        <v>19</v>
      </c>
      <c r="AU2" s="87" t="s">
        <v>72</v>
      </c>
      <c r="AV2" s="92" t="s">
        <v>73</v>
      </c>
      <c r="AW2" s="87" t="s">
        <v>19</v>
      </c>
      <c r="AX2" s="87" t="s">
        <v>74</v>
      </c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</row>
    <row r="3" spans="1:63" ht="14.1" customHeight="1" x14ac:dyDescent="0.2">
      <c r="A3" s="96"/>
      <c r="B3" s="96"/>
      <c r="C3" s="89">
        <v>0</v>
      </c>
      <c r="D3" s="89" t="s">
        <v>199</v>
      </c>
      <c r="E3" s="89">
        <v>51.03</v>
      </c>
      <c r="F3" s="89">
        <v>14.72</v>
      </c>
      <c r="G3" s="89">
        <v>1.8</v>
      </c>
      <c r="H3" s="89"/>
      <c r="I3" s="89">
        <v>185.03399999999999</v>
      </c>
      <c r="J3" s="89"/>
      <c r="K3" s="89">
        <v>68.08</v>
      </c>
      <c r="L3" s="89">
        <v>51.341526000000002</v>
      </c>
      <c r="M3" s="89">
        <v>-0.60677300000000001</v>
      </c>
      <c r="N3" s="89">
        <v>51.527431</v>
      </c>
      <c r="O3" s="89"/>
      <c r="P3" s="89"/>
      <c r="Q3" s="89"/>
      <c r="R3" s="89"/>
      <c r="S3" s="89"/>
      <c r="T3" s="89"/>
      <c r="U3" s="89"/>
      <c r="V3" s="89">
        <f t="shared" ref="V3:V66" si="0">1.849 + (0.01036 * K3) + (0.1184 * M3) - (0.002888 * K3 * M3)</f>
        <v>2.6017675744659199</v>
      </c>
      <c r="W3" s="115">
        <f t="shared" ref="W3:W66" si="1">E3*1.01</f>
        <v>51.540300000000002</v>
      </c>
      <c r="X3" s="112">
        <f t="shared" ref="X3:X66" si="2">E3*1.02</f>
        <v>52.050600000000003</v>
      </c>
      <c r="Y3" s="112">
        <f t="shared" ref="Y3:Y66" si="3">0.98*E3</f>
        <v>50.009399999999999</v>
      </c>
      <c r="Z3" s="115">
        <f t="shared" ref="Z3:Z66" si="4">N3</f>
        <v>51.527431</v>
      </c>
      <c r="AA3" s="112">
        <f t="shared" ref="AA3:AA66" si="5">0.96*E3</f>
        <v>48.988799999999998</v>
      </c>
      <c r="AB3" s="97" t="s">
        <v>200</v>
      </c>
      <c r="AC3" s="96">
        <v>51.91</v>
      </c>
      <c r="AD3" s="96">
        <v>50.06</v>
      </c>
      <c r="AE3" s="98">
        <f t="shared" ref="AE3:AE66" si="6">AC3/E3</f>
        <v>1.0172447579854986</v>
      </c>
      <c r="AF3" s="98">
        <f t="shared" ref="AF3:AF19" si="7">AD3/E3</f>
        <v>0.98099157358416622</v>
      </c>
      <c r="AG3" s="96"/>
      <c r="AH3" s="97">
        <f>IF(AND(M3&lt;Variables!$G$6,M3&gt;Variables!$G$5),0,1)</f>
        <v>1</v>
      </c>
      <c r="AI3" s="97">
        <f t="shared" ref="AI3:AI66" si="8">IF(L3&gt;N3,0,1)</f>
        <v>1</v>
      </c>
      <c r="AJ3" s="97">
        <f>IF(I3&gt;Variables!$G$7,0,1)</f>
        <v>0</v>
      </c>
      <c r="AK3" s="97">
        <f>IF(F3&gt;Variables!$G$8,0,1)</f>
        <v>0</v>
      </c>
      <c r="AL3" s="97">
        <f>IF(G3&gt;Variables!$G$9,0,1)</f>
        <v>1</v>
      </c>
      <c r="AM3" s="97">
        <f>IF(AND(K3&gt;Variables!$G$10,K3&lt;Variables!$G$11),0,1)</f>
        <v>0</v>
      </c>
      <c r="AN3" s="103">
        <f>IF(H3&lt;Variables!$G$13,1,0)</f>
        <v>1</v>
      </c>
      <c r="AO3" s="97">
        <f>IF(R3&lt;Variables!$G$12,0,1)</f>
        <v>0</v>
      </c>
      <c r="AP3" s="99"/>
      <c r="AQ3" s="97"/>
      <c r="AR3" s="97"/>
      <c r="AS3" s="97">
        <v>1</v>
      </c>
      <c r="AT3" s="97"/>
      <c r="AU3" s="97"/>
      <c r="AV3" s="96">
        <f t="shared" ref="AV3:AV66" si="9">IF(AE3&gt;$W$1,3,"")</f>
        <v>3</v>
      </c>
      <c r="AW3" s="96" t="str">
        <f t="shared" ref="AW3:AW66" si="10">IF(AND(AE3&lt;1.01,AT3=1),1,"")</f>
        <v/>
      </c>
      <c r="AX3" s="96" t="str">
        <f t="shared" ref="AX3:AX66" si="11">IF(AND(AV3="",AW3=""),2,"")</f>
        <v/>
      </c>
      <c r="AY3" s="96">
        <f t="shared" ref="AY3:AY66" si="12">MAX(AV3:AX3)</f>
        <v>3</v>
      </c>
      <c r="AZ3" s="96">
        <f t="shared" ref="AZ3:AZ66" si="13">1.849+(0.010306*K3)+(0.1184*M3)-(0.002888*K3*M3)</f>
        <v>2.59809125446592</v>
      </c>
      <c r="BA3" s="96"/>
      <c r="BB3" s="96"/>
      <c r="BC3" s="96"/>
      <c r="BD3" s="96"/>
      <c r="BE3"/>
      <c r="BF3"/>
      <c r="BG3"/>
      <c r="BH3"/>
      <c r="BI3"/>
      <c r="BJ3" s="83"/>
      <c r="BK3" s="83"/>
    </row>
    <row r="4" spans="1:63" ht="14.1" customHeight="1" x14ac:dyDescent="0.2">
      <c r="A4" s="96"/>
      <c r="B4" s="96"/>
      <c r="C4" s="100">
        <v>0.375</v>
      </c>
      <c r="D4" s="96" t="s">
        <v>201</v>
      </c>
      <c r="E4" s="96">
        <v>14.55</v>
      </c>
      <c r="F4" s="96">
        <v>13.78</v>
      </c>
      <c r="G4" s="96">
        <v>26.74</v>
      </c>
      <c r="H4" s="96"/>
      <c r="I4" s="96">
        <v>108.675</v>
      </c>
      <c r="J4" s="96"/>
      <c r="K4" s="96">
        <v>69.52</v>
      </c>
      <c r="L4" s="96">
        <v>14.037985000000001</v>
      </c>
      <c r="M4" s="96">
        <v>3.647354</v>
      </c>
      <c r="N4" s="96">
        <v>13.247629</v>
      </c>
      <c r="O4" s="96"/>
      <c r="P4" s="96"/>
      <c r="Q4" s="96"/>
      <c r="R4" s="96"/>
      <c r="S4" s="96"/>
      <c r="T4" s="96"/>
      <c r="U4" s="96"/>
      <c r="V4" s="96">
        <f t="shared" si="0"/>
        <v>2.2687809369689598</v>
      </c>
      <c r="W4" s="101">
        <f t="shared" si="1"/>
        <v>14.695500000000001</v>
      </c>
      <c r="X4" s="101">
        <f t="shared" si="2"/>
        <v>14.841000000000001</v>
      </c>
      <c r="Y4" s="98">
        <f t="shared" si="3"/>
        <v>14.259</v>
      </c>
      <c r="Z4" s="98">
        <f t="shared" si="4"/>
        <v>13.247629</v>
      </c>
      <c r="AA4" s="98">
        <f t="shared" si="5"/>
        <v>13.968</v>
      </c>
      <c r="AB4" s="96" t="s">
        <v>202</v>
      </c>
      <c r="AC4" s="96">
        <v>16.03</v>
      </c>
      <c r="AD4" s="96"/>
      <c r="AE4" s="98">
        <f t="shared" si="6"/>
        <v>1.1017182130584193</v>
      </c>
      <c r="AF4" s="98">
        <f t="shared" si="7"/>
        <v>0</v>
      </c>
      <c r="AG4" s="96"/>
      <c r="AH4" s="101">
        <f>IF(AND(M4&lt;Variables!$G$6,M4&gt;Variables!$G$5),0,1)</f>
        <v>1</v>
      </c>
      <c r="AI4" s="101">
        <f t="shared" si="8"/>
        <v>0</v>
      </c>
      <c r="AJ4" s="101">
        <f>IF(I4&gt;Variables!$G$7,0,1)</f>
        <v>0</v>
      </c>
      <c r="AK4" s="101">
        <f>IF(F4&gt;Variables!$G$8,0,1)</f>
        <v>0</v>
      </c>
      <c r="AL4" s="101">
        <f>IF(G4&gt;Variables!$G$9,0,1)</f>
        <v>0</v>
      </c>
      <c r="AM4" s="101">
        <f>IF(AND(K4&gt;Variables!$G$10,K4&lt;Variables!$G$11),0,1)</f>
        <v>0</v>
      </c>
      <c r="AN4" s="103">
        <f>IF(H4&lt;Variables!$G$13,1,0)</f>
        <v>1</v>
      </c>
      <c r="AO4" s="97">
        <f>IF(R4&lt;Variables!$G$12,0,1)</f>
        <v>0</v>
      </c>
      <c r="AP4" s="102"/>
      <c r="AQ4" s="101"/>
      <c r="AR4" s="101">
        <v>1</v>
      </c>
      <c r="AS4" s="101"/>
      <c r="AT4" s="101"/>
      <c r="AU4" s="101"/>
      <c r="AV4" s="96">
        <f t="shared" si="9"/>
        <v>3</v>
      </c>
      <c r="AW4" s="96" t="str">
        <f t="shared" si="10"/>
        <v/>
      </c>
      <c r="AX4" s="96" t="str">
        <f t="shared" si="11"/>
        <v/>
      </c>
      <c r="AY4" s="96">
        <f t="shared" si="12"/>
        <v>3</v>
      </c>
      <c r="AZ4" s="96">
        <f t="shared" si="13"/>
        <v>2.2650268569689604</v>
      </c>
      <c r="BA4" s="96"/>
      <c r="BB4" s="96"/>
      <c r="BC4" s="96"/>
      <c r="BD4" s="96"/>
      <c r="BE4"/>
      <c r="BF4"/>
      <c r="BG4"/>
      <c r="BH4"/>
      <c r="BI4"/>
      <c r="BJ4" s="83"/>
      <c r="BK4" s="83"/>
    </row>
    <row r="5" spans="1:63" ht="14.1" customHeight="1" x14ac:dyDescent="0.2">
      <c r="A5" s="96"/>
      <c r="B5" s="96"/>
      <c r="C5" s="100">
        <v>0.375</v>
      </c>
      <c r="D5" s="96" t="s">
        <v>203</v>
      </c>
      <c r="E5" s="96">
        <v>4.4199000000000002</v>
      </c>
      <c r="F5" s="96">
        <v>24.43</v>
      </c>
      <c r="G5" s="96">
        <v>16.84</v>
      </c>
      <c r="H5" s="96">
        <v>317.61</v>
      </c>
      <c r="I5" s="96">
        <v>-23.041</v>
      </c>
      <c r="J5" s="96"/>
      <c r="K5" s="96">
        <v>59.88</v>
      </c>
      <c r="L5" s="96">
        <v>4.3640749999999997</v>
      </c>
      <c r="M5" s="96">
        <v>1.2791939999999999</v>
      </c>
      <c r="N5" s="96">
        <v>4.2301900000000003</v>
      </c>
      <c r="O5" s="96"/>
      <c r="P5" s="96"/>
      <c r="Q5" s="96"/>
      <c r="R5" s="96"/>
      <c r="S5" s="96"/>
      <c r="T5" s="96"/>
      <c r="U5" s="96"/>
      <c r="V5" s="96">
        <f t="shared" si="0"/>
        <v>2.3995979507526402</v>
      </c>
      <c r="W5" s="96">
        <f t="shared" si="1"/>
        <v>4.464099</v>
      </c>
      <c r="X5" s="96">
        <f t="shared" si="2"/>
        <v>4.5082979999999999</v>
      </c>
      <c r="Y5" s="103">
        <f t="shared" si="3"/>
        <v>4.3315020000000004</v>
      </c>
      <c r="Z5" s="103">
        <f t="shared" si="4"/>
        <v>4.2301900000000003</v>
      </c>
      <c r="AA5" s="103">
        <f t="shared" si="5"/>
        <v>4.2431039999999998</v>
      </c>
      <c r="AB5" s="96"/>
      <c r="AC5" s="96"/>
      <c r="AD5" s="96">
        <v>4.08</v>
      </c>
      <c r="AE5" s="96">
        <f t="shared" si="6"/>
        <v>0</v>
      </c>
      <c r="AF5" s="96">
        <f t="shared" si="7"/>
        <v>0.92309780764270688</v>
      </c>
      <c r="AG5" s="96"/>
      <c r="AH5" s="103">
        <f>IF(AND(M5&lt;Variables!$G$6,M5&gt;Variables!$G$5),0,1)</f>
        <v>1</v>
      </c>
      <c r="AI5" s="103">
        <f t="shared" si="8"/>
        <v>0</v>
      </c>
      <c r="AJ5" s="103">
        <f>IF(I5&gt;Variables!$G$7,0,1)</f>
        <v>1</v>
      </c>
      <c r="AK5" s="103">
        <f>IF(F5&gt;Variables!$G$8,0,1)</f>
        <v>0</v>
      </c>
      <c r="AL5" s="103">
        <f>IF(G5&gt;Variables!$G$9,0,1)</f>
        <v>0</v>
      </c>
      <c r="AM5" s="103">
        <f>IF(AND(K5&gt;Variables!$G$10,K5&lt;Variables!$G$11),0,1)</f>
        <v>0</v>
      </c>
      <c r="AN5" s="103">
        <f>IF(H5&lt;Variables!$G$13,1,0)</f>
        <v>1</v>
      </c>
      <c r="AO5" s="97">
        <f>IF(R5&lt;Variables!$G$12,0,1)</f>
        <v>0</v>
      </c>
      <c r="AP5" s="104"/>
      <c r="AQ5" s="103"/>
      <c r="AR5" s="103"/>
      <c r="AS5" s="103"/>
      <c r="AT5" s="103">
        <v>1</v>
      </c>
      <c r="AU5" s="103"/>
      <c r="AV5" s="96" t="str">
        <f t="shared" si="9"/>
        <v/>
      </c>
      <c r="AW5" s="96">
        <f t="shared" si="10"/>
        <v>1</v>
      </c>
      <c r="AX5" s="96" t="str">
        <f t="shared" si="11"/>
        <v/>
      </c>
      <c r="AY5" s="96">
        <f t="shared" si="12"/>
        <v>1</v>
      </c>
      <c r="AZ5" s="96">
        <f t="shared" si="13"/>
        <v>2.3963644307526399</v>
      </c>
      <c r="BA5" s="96"/>
      <c r="BB5" s="96"/>
      <c r="BC5" s="96"/>
      <c r="BD5" s="96"/>
      <c r="BE5"/>
      <c r="BF5"/>
      <c r="BG5"/>
      <c r="BH5"/>
      <c r="BI5"/>
      <c r="BJ5" s="83"/>
      <c r="BK5" s="83"/>
    </row>
    <row r="6" spans="1:63" ht="14.1" customHeight="1" x14ac:dyDescent="0.2">
      <c r="A6" s="96"/>
      <c r="B6" s="96"/>
      <c r="C6" s="100">
        <v>0.38194444444444442</v>
      </c>
      <c r="D6" s="96" t="s">
        <v>204</v>
      </c>
      <c r="E6" s="96">
        <v>5.03</v>
      </c>
      <c r="F6" s="96">
        <v>58.31</v>
      </c>
      <c r="G6" s="96">
        <v>2.86</v>
      </c>
      <c r="H6" s="96">
        <v>136.61000000000001</v>
      </c>
      <c r="I6" s="96">
        <v>-10.662000000000001</v>
      </c>
      <c r="J6" s="96"/>
      <c r="K6" s="96">
        <v>48.15</v>
      </c>
      <c r="L6" s="96">
        <v>5.4641130000000002</v>
      </c>
      <c r="M6" s="96">
        <v>-7.9447939999999999</v>
      </c>
      <c r="N6" s="96">
        <v>5.3185880000000001</v>
      </c>
      <c r="O6" s="96"/>
      <c r="P6" s="96"/>
      <c r="Q6" s="96"/>
      <c r="R6" s="96"/>
      <c r="S6" s="96"/>
      <c r="T6" s="96"/>
      <c r="U6" s="96"/>
      <c r="V6" s="96">
        <f t="shared" si="0"/>
        <v>2.5119511986167997</v>
      </c>
      <c r="W6" s="101">
        <f t="shared" si="1"/>
        <v>5.0803000000000003</v>
      </c>
      <c r="X6" s="101">
        <f t="shared" si="2"/>
        <v>5.1306000000000003</v>
      </c>
      <c r="Y6" s="96">
        <f t="shared" si="3"/>
        <v>4.9294000000000002</v>
      </c>
      <c r="Z6" s="96">
        <f t="shared" si="4"/>
        <v>5.3185880000000001</v>
      </c>
      <c r="AA6" s="96">
        <f t="shared" si="5"/>
        <v>4.8288000000000002</v>
      </c>
      <c r="AB6" s="96"/>
      <c r="AC6" s="96">
        <v>5.18</v>
      </c>
      <c r="AD6" s="96">
        <v>5.0199999999999996</v>
      </c>
      <c r="AE6" s="96">
        <f t="shared" si="6"/>
        <v>1.0298210735586479</v>
      </c>
      <c r="AF6" s="96">
        <f t="shared" si="7"/>
        <v>0.99801192842942332</v>
      </c>
      <c r="AG6" s="96"/>
      <c r="AH6" s="101">
        <f>IF(AND(M6&lt;Variables!$G$6,M6&gt;Variables!$G$5),0,1)</f>
        <v>1</v>
      </c>
      <c r="AI6" s="101">
        <f t="shared" si="8"/>
        <v>0</v>
      </c>
      <c r="AJ6" s="101">
        <f>IF(I6&gt;Variables!$G$7,0,1)</f>
        <v>1</v>
      </c>
      <c r="AK6" s="101">
        <f>IF(F6&gt;Variables!$G$8,0,1)</f>
        <v>0</v>
      </c>
      <c r="AL6" s="101">
        <f>IF(G6&gt;Variables!$G$9,0,1)</f>
        <v>1</v>
      </c>
      <c r="AM6" s="101">
        <f>IF(AND(K6&gt;Variables!$G$10,K6&lt;Variables!$G$11),0,1)</f>
        <v>1</v>
      </c>
      <c r="AN6" s="101">
        <f>IF(H6&lt;Variables!$G$13,1,0)</f>
        <v>1</v>
      </c>
      <c r="AO6" s="97">
        <f>IF(R6&lt;Variables!$G$12,0,1)</f>
        <v>0</v>
      </c>
      <c r="AP6" s="102"/>
      <c r="AQ6" s="101"/>
      <c r="AR6" s="101">
        <v>1</v>
      </c>
      <c r="AS6" s="101"/>
      <c r="AT6" s="101"/>
      <c r="AU6" s="101"/>
      <c r="AV6" s="96">
        <f t="shared" si="9"/>
        <v>3</v>
      </c>
      <c r="AW6" s="96" t="str">
        <f t="shared" si="10"/>
        <v/>
      </c>
      <c r="AX6" s="96" t="str">
        <f t="shared" si="11"/>
        <v/>
      </c>
      <c r="AY6" s="96">
        <f t="shared" si="12"/>
        <v>3</v>
      </c>
      <c r="AZ6" s="96">
        <f t="shared" si="13"/>
        <v>2.5093510986167997</v>
      </c>
      <c r="BA6" s="96"/>
      <c r="BB6" s="96"/>
      <c r="BC6" s="96"/>
      <c r="BD6" s="96"/>
      <c r="BE6"/>
      <c r="BF6"/>
      <c r="BG6"/>
      <c r="BH6"/>
      <c r="BI6"/>
      <c r="BJ6" s="83"/>
      <c r="BK6" s="83"/>
    </row>
    <row r="7" spans="1:63" ht="14.1" customHeight="1" x14ac:dyDescent="0.2">
      <c r="A7" s="96"/>
      <c r="B7" s="96"/>
      <c r="C7" s="100">
        <v>0.39583333333333331</v>
      </c>
      <c r="D7" s="96" t="s">
        <v>205</v>
      </c>
      <c r="E7" s="96">
        <v>2.5</v>
      </c>
      <c r="F7" s="96">
        <v>24.63</v>
      </c>
      <c r="G7" s="96">
        <v>32.700000000000003</v>
      </c>
      <c r="H7" s="96">
        <v>376.91</v>
      </c>
      <c r="I7" s="96">
        <v>4.8319999999999999</v>
      </c>
      <c r="J7" s="96"/>
      <c r="K7" s="96">
        <v>75.06</v>
      </c>
      <c r="L7" s="96">
        <v>2.3998499999999998</v>
      </c>
      <c r="M7" s="96">
        <v>4.1731769999999999</v>
      </c>
      <c r="N7" s="96">
        <v>2.2236699999999998</v>
      </c>
      <c r="O7" s="96"/>
      <c r="P7" s="96"/>
      <c r="Q7" s="96"/>
      <c r="R7" s="96"/>
      <c r="S7" s="96"/>
      <c r="T7" s="96"/>
      <c r="U7" s="96"/>
      <c r="V7" s="96">
        <f t="shared" si="0"/>
        <v>2.2160924904894399</v>
      </c>
      <c r="W7" s="101">
        <f t="shared" si="1"/>
        <v>2.5249999999999999</v>
      </c>
      <c r="X7" s="101">
        <f t="shared" si="2"/>
        <v>2.5499999999999998</v>
      </c>
      <c r="Y7" s="96">
        <f t="shared" si="3"/>
        <v>2.4500000000000002</v>
      </c>
      <c r="Z7" s="96">
        <f t="shared" si="4"/>
        <v>2.2236699999999998</v>
      </c>
      <c r="AA7" s="96">
        <f t="shared" si="5"/>
        <v>2.4</v>
      </c>
      <c r="AB7" s="96"/>
      <c r="AC7" s="96">
        <v>2.7</v>
      </c>
      <c r="AD7" s="96"/>
      <c r="AE7" s="96">
        <f t="shared" si="6"/>
        <v>1.08</v>
      </c>
      <c r="AF7" s="96">
        <f t="shared" si="7"/>
        <v>0</v>
      </c>
      <c r="AG7" s="96"/>
      <c r="AH7" s="101">
        <f>IF(AND(M7&lt;Variables!$G$6,M7&gt;Variables!$G$5),0,1)</f>
        <v>1</v>
      </c>
      <c r="AI7" s="101">
        <f t="shared" si="8"/>
        <v>0</v>
      </c>
      <c r="AJ7" s="101">
        <f>IF(I7&gt;Variables!$G$7,0,1)</f>
        <v>0</v>
      </c>
      <c r="AK7" s="101">
        <f>IF(F7&gt;Variables!$G$8,0,1)</f>
        <v>0</v>
      </c>
      <c r="AL7" s="101">
        <f>IF(G7&gt;Variables!$G$9,0,1)</f>
        <v>0</v>
      </c>
      <c r="AM7" s="101">
        <f>IF(AND(K7&gt;Variables!$G$10,K7&lt;Variables!$G$11),0,1)</f>
        <v>1</v>
      </c>
      <c r="AN7" s="101">
        <f>IF(H7&lt;Variables!$G$13,1,0)</f>
        <v>1</v>
      </c>
      <c r="AO7" s="97">
        <f>IF(R7&lt;Variables!$G$12,0,1)</f>
        <v>0</v>
      </c>
      <c r="AP7" s="102"/>
      <c r="AQ7" s="101"/>
      <c r="AR7" s="101">
        <v>1</v>
      </c>
      <c r="AS7" s="101"/>
      <c r="AT7" s="101"/>
      <c r="AU7" s="101"/>
      <c r="AV7" s="96">
        <f t="shared" si="9"/>
        <v>3</v>
      </c>
      <c r="AW7" s="96" t="str">
        <f t="shared" si="10"/>
        <v/>
      </c>
      <c r="AX7" s="96" t="str">
        <f t="shared" si="11"/>
        <v/>
      </c>
      <c r="AY7" s="96">
        <f t="shared" si="12"/>
        <v>3</v>
      </c>
      <c r="AZ7" s="96">
        <f t="shared" si="13"/>
        <v>2.2120392504894397</v>
      </c>
      <c r="BA7" s="96"/>
      <c r="BB7" s="96"/>
      <c r="BC7" s="96"/>
      <c r="BD7" s="96"/>
      <c r="BE7"/>
      <c r="BF7"/>
      <c r="BG7"/>
      <c r="BH7"/>
      <c r="BI7"/>
      <c r="BJ7" s="83"/>
      <c r="BK7" s="83"/>
    </row>
    <row r="8" spans="1:63" ht="14.1" customHeight="1" x14ac:dyDescent="0.2">
      <c r="A8" s="96"/>
      <c r="B8" s="96"/>
      <c r="C8" s="100">
        <v>0.39583333333333331</v>
      </c>
      <c r="D8" s="96" t="s">
        <v>206</v>
      </c>
      <c r="E8" s="96">
        <v>15.82</v>
      </c>
      <c r="F8" s="96">
        <v>32.29</v>
      </c>
      <c r="G8" s="96">
        <v>15.56</v>
      </c>
      <c r="H8" s="96">
        <v>81.14</v>
      </c>
      <c r="I8" s="96">
        <v>1.4E-2</v>
      </c>
      <c r="J8" s="96"/>
      <c r="K8" s="96">
        <v>46.52</v>
      </c>
      <c r="L8" s="96">
        <v>16.213004999999999</v>
      </c>
      <c r="M8" s="96">
        <v>-2.4240110000000001</v>
      </c>
      <c r="N8" s="98">
        <v>16.689056999999998</v>
      </c>
      <c r="O8" s="98"/>
      <c r="P8" s="98"/>
      <c r="Q8" s="98"/>
      <c r="R8" s="98"/>
      <c r="S8" s="98"/>
      <c r="T8" s="98"/>
      <c r="U8" s="98"/>
      <c r="V8" s="98">
        <f t="shared" si="0"/>
        <v>2.3696095936873594</v>
      </c>
      <c r="W8" s="101">
        <f t="shared" si="1"/>
        <v>15.978200000000001</v>
      </c>
      <c r="X8" s="101">
        <f t="shared" si="2"/>
        <v>16.136400000000002</v>
      </c>
      <c r="Y8" s="96">
        <f t="shared" si="3"/>
        <v>15.5036</v>
      </c>
      <c r="Z8" s="96">
        <f t="shared" si="4"/>
        <v>16.689056999999998</v>
      </c>
      <c r="AA8" s="96">
        <f t="shared" si="5"/>
        <v>15.187199999999999</v>
      </c>
      <c r="AB8" s="96"/>
      <c r="AC8" s="96">
        <v>17.649999999999999</v>
      </c>
      <c r="AD8" s="96"/>
      <c r="AE8" s="96">
        <f t="shared" si="6"/>
        <v>1.1156763590391907</v>
      </c>
      <c r="AF8" s="96">
        <f t="shared" si="7"/>
        <v>0</v>
      </c>
      <c r="AG8" s="96"/>
      <c r="AH8" s="101">
        <f>IF(AND(M8&lt;Variables!$G$6,M8&gt;Variables!$G$5),0,1)</f>
        <v>0</v>
      </c>
      <c r="AI8" s="101">
        <f t="shared" si="8"/>
        <v>1</v>
      </c>
      <c r="AJ8" s="101">
        <f>IF(I8&gt;Variables!$G$7,0,1)</f>
        <v>0</v>
      </c>
      <c r="AK8" s="101">
        <f>IF(F8&gt;Variables!$G$8,0,1)</f>
        <v>0</v>
      </c>
      <c r="AL8" s="101">
        <f>IF(G8&gt;Variables!$G$9,0,1)</f>
        <v>0</v>
      </c>
      <c r="AM8" s="101">
        <f>IF(AND(K8&gt;Variables!$G$10,K8&lt;Variables!$G$11),0,1)</f>
        <v>1</v>
      </c>
      <c r="AN8" s="101">
        <f>IF(H8&lt;Variables!$G$13,1,0)</f>
        <v>1</v>
      </c>
      <c r="AO8" s="97">
        <f>IF(R8&lt;Variables!$G$12,0,1)</f>
        <v>0</v>
      </c>
      <c r="AP8" s="102"/>
      <c r="AQ8" s="101"/>
      <c r="AR8" s="101">
        <v>1</v>
      </c>
      <c r="AS8" s="101"/>
      <c r="AT8" s="101"/>
      <c r="AU8" s="101"/>
      <c r="AV8" s="96">
        <f t="shared" si="9"/>
        <v>3</v>
      </c>
      <c r="AW8" s="96" t="str">
        <f t="shared" si="10"/>
        <v/>
      </c>
      <c r="AX8" s="96" t="str">
        <f t="shared" si="11"/>
        <v/>
      </c>
      <c r="AY8" s="96">
        <f t="shared" si="12"/>
        <v>3</v>
      </c>
      <c r="AZ8" s="96">
        <f t="shared" si="13"/>
        <v>2.3670975136873595</v>
      </c>
      <c r="BA8" s="96"/>
      <c r="BB8" s="96"/>
      <c r="BC8" s="96"/>
      <c r="BD8" s="96"/>
      <c r="BE8"/>
      <c r="BF8"/>
      <c r="BG8"/>
      <c r="BH8"/>
      <c r="BI8"/>
      <c r="BJ8" s="83"/>
      <c r="BK8" s="83"/>
    </row>
    <row r="9" spans="1:63" ht="14.1" customHeight="1" x14ac:dyDescent="0.2">
      <c r="A9" s="96"/>
      <c r="B9" s="96"/>
      <c r="C9" s="100">
        <v>0.40277777777777773</v>
      </c>
      <c r="D9" s="96" t="s">
        <v>207</v>
      </c>
      <c r="E9" s="96">
        <v>2.17</v>
      </c>
      <c r="F9" s="96">
        <v>67.760000000000005</v>
      </c>
      <c r="G9" s="96">
        <v>31.52</v>
      </c>
      <c r="H9" s="96">
        <v>91.64</v>
      </c>
      <c r="I9" s="96">
        <v>-58.411999999999999</v>
      </c>
      <c r="J9" s="96"/>
      <c r="K9" s="96">
        <v>63.03</v>
      </c>
      <c r="L9" s="96">
        <v>2.07904</v>
      </c>
      <c r="M9" s="96">
        <v>4.3750960000000001</v>
      </c>
      <c r="N9" s="96">
        <v>1.926148</v>
      </c>
      <c r="O9" s="96"/>
      <c r="P9" s="96"/>
      <c r="Q9" s="96"/>
      <c r="R9" s="96"/>
      <c r="S9" s="96"/>
      <c r="T9" s="96"/>
      <c r="U9" s="96"/>
      <c r="V9" s="96">
        <f t="shared" si="0"/>
        <v>2.2236006414585598</v>
      </c>
      <c r="W9" s="101">
        <f t="shared" si="1"/>
        <v>2.1917</v>
      </c>
      <c r="X9" s="101">
        <f t="shared" si="2"/>
        <v>2.2134</v>
      </c>
      <c r="Y9" s="96">
        <f t="shared" si="3"/>
        <v>2.1265999999999998</v>
      </c>
      <c r="Z9" s="96">
        <f t="shared" si="4"/>
        <v>1.926148</v>
      </c>
      <c r="AA9" s="96">
        <f t="shared" si="5"/>
        <v>2.0831999999999997</v>
      </c>
      <c r="AB9" s="96"/>
      <c r="AC9" s="96">
        <v>2.9</v>
      </c>
      <c r="AD9" s="96"/>
      <c r="AE9" s="96">
        <f t="shared" si="6"/>
        <v>1.336405529953917</v>
      </c>
      <c r="AF9" s="96">
        <f t="shared" si="7"/>
        <v>0</v>
      </c>
      <c r="AG9" s="96"/>
      <c r="AH9" s="101">
        <f>IF(AND(M9&lt;Variables!$G$6,M9&gt;Variables!$G$5),0,1)</f>
        <v>1</v>
      </c>
      <c r="AI9" s="101">
        <f t="shared" si="8"/>
        <v>0</v>
      </c>
      <c r="AJ9" s="101">
        <f>IF(I9&gt;Variables!$G$7,0,1)</f>
        <v>1</v>
      </c>
      <c r="AK9" s="101">
        <f>IF(F9&gt;Variables!$G$8,0,1)</f>
        <v>0</v>
      </c>
      <c r="AL9" s="101">
        <f>IF(G9&gt;Variables!$G$9,0,1)</f>
        <v>0</v>
      </c>
      <c r="AM9" s="101">
        <f>IF(AND(K9&gt;Variables!$G$10,K9&lt;Variables!$G$11),0,1)</f>
        <v>0</v>
      </c>
      <c r="AN9" s="101">
        <f>IF(H9&lt;Variables!$G$13,1,0)</f>
        <v>1</v>
      </c>
      <c r="AO9" s="97">
        <f>IF(R9&lt;Variables!$G$12,0,1)</f>
        <v>0</v>
      </c>
      <c r="AP9" s="102"/>
      <c r="AQ9" s="101"/>
      <c r="AR9" s="101">
        <v>1</v>
      </c>
      <c r="AS9" s="101"/>
      <c r="AT9" s="101"/>
      <c r="AU9" s="101"/>
      <c r="AV9" s="96">
        <f t="shared" si="9"/>
        <v>3</v>
      </c>
      <c r="AW9" s="96" t="str">
        <f t="shared" si="10"/>
        <v/>
      </c>
      <c r="AX9" s="96" t="str">
        <f t="shared" si="11"/>
        <v/>
      </c>
      <c r="AY9" s="96">
        <f t="shared" si="12"/>
        <v>3</v>
      </c>
      <c r="AZ9" s="96">
        <f t="shared" si="13"/>
        <v>2.22019702145856</v>
      </c>
      <c r="BA9" s="96"/>
      <c r="BB9" s="96"/>
      <c r="BC9" s="96"/>
      <c r="BD9" s="96"/>
      <c r="BE9"/>
      <c r="BF9"/>
      <c r="BG9"/>
      <c r="BH9"/>
      <c r="BI9"/>
      <c r="BJ9" s="83"/>
      <c r="BK9" s="83"/>
    </row>
    <row r="10" spans="1:63" ht="14.1" customHeight="1" x14ac:dyDescent="0.2">
      <c r="A10" s="96"/>
      <c r="B10" s="96"/>
      <c r="C10" s="100">
        <v>0.41666666666666669</v>
      </c>
      <c r="D10" s="96" t="s">
        <v>208</v>
      </c>
      <c r="E10" s="96">
        <v>2.3868999999999998</v>
      </c>
      <c r="F10" s="96">
        <v>24.74</v>
      </c>
      <c r="G10" s="96">
        <v>1.1399999999999999</v>
      </c>
      <c r="H10" s="96">
        <v>233.79</v>
      </c>
      <c r="I10" s="96">
        <v>-61.521999999999998</v>
      </c>
      <c r="J10" s="96"/>
      <c r="K10" s="96">
        <v>32.729999999999997</v>
      </c>
      <c r="L10" s="96">
        <v>2.4046099999999999</v>
      </c>
      <c r="M10" s="96">
        <v>-0.73650199999999999</v>
      </c>
      <c r="N10" s="96">
        <v>2.4819840000000002</v>
      </c>
      <c r="O10" s="96"/>
      <c r="P10" s="96"/>
      <c r="Q10" s="96"/>
      <c r="R10" s="96"/>
      <c r="S10" s="96"/>
      <c r="T10" s="96"/>
      <c r="U10" s="96"/>
      <c r="V10" s="96">
        <f t="shared" si="0"/>
        <v>2.1704982550084804</v>
      </c>
      <c r="W10" s="96">
        <f t="shared" si="1"/>
        <v>2.4107689999999997</v>
      </c>
      <c r="X10" s="96">
        <f t="shared" si="2"/>
        <v>2.4346379999999996</v>
      </c>
      <c r="Y10" s="103">
        <f t="shared" si="3"/>
        <v>2.339162</v>
      </c>
      <c r="Z10" s="103">
        <f t="shared" si="4"/>
        <v>2.4819840000000002</v>
      </c>
      <c r="AA10" s="96">
        <f t="shared" si="5"/>
        <v>2.2914239999999997</v>
      </c>
      <c r="AB10" s="96"/>
      <c r="AC10" s="96"/>
      <c r="AD10" s="96">
        <v>2.31</v>
      </c>
      <c r="AE10" s="96">
        <f t="shared" si="6"/>
        <v>0</v>
      </c>
      <c r="AF10" s="96">
        <f t="shared" si="7"/>
        <v>0.96778247936654249</v>
      </c>
      <c r="AG10" s="96"/>
      <c r="AH10" s="103">
        <f>IF(AND(M10&lt;Variables!$G$6,M10&gt;Variables!$G$5),0,1)</f>
        <v>1</v>
      </c>
      <c r="AI10" s="103">
        <f t="shared" si="8"/>
        <v>1</v>
      </c>
      <c r="AJ10" s="103">
        <f>IF(I10&gt;Variables!$G$7,0,1)</f>
        <v>1</v>
      </c>
      <c r="AK10" s="103">
        <f>IF(F10&gt;Variables!$G$8,0,1)</f>
        <v>0</v>
      </c>
      <c r="AL10" s="103">
        <f>IF(G10&gt;Variables!$G$9,0,1)</f>
        <v>1</v>
      </c>
      <c r="AM10" s="103">
        <f>IF(AND(K10&gt;Variables!$G$10,K10&lt;Variables!$G$11),0,1)</f>
        <v>1</v>
      </c>
      <c r="AN10" s="103">
        <f>IF(H10&lt;Variables!$G$13,1,0)</f>
        <v>1</v>
      </c>
      <c r="AO10" s="97">
        <f>IF(R10&lt;Variables!$G$12,0,1)</f>
        <v>0</v>
      </c>
      <c r="AP10" s="104"/>
      <c r="AQ10" s="103"/>
      <c r="AR10" s="103"/>
      <c r="AS10" s="103"/>
      <c r="AT10" s="103">
        <v>1</v>
      </c>
      <c r="AU10" s="103"/>
      <c r="AV10" s="96" t="str">
        <f t="shared" si="9"/>
        <v/>
      </c>
      <c r="AW10" s="96">
        <f t="shared" si="10"/>
        <v>1</v>
      </c>
      <c r="AX10" s="96" t="str">
        <f t="shared" si="11"/>
        <v/>
      </c>
      <c r="AY10" s="96">
        <f t="shared" si="12"/>
        <v>1</v>
      </c>
      <c r="AZ10" s="96">
        <f t="shared" si="13"/>
        <v>2.1687308350084802</v>
      </c>
      <c r="BA10" s="96"/>
      <c r="BB10" s="96"/>
      <c r="BC10" s="96"/>
      <c r="BD10" s="96"/>
      <c r="BE10"/>
      <c r="BF10"/>
      <c r="BG10"/>
      <c r="BH10"/>
      <c r="BI10"/>
      <c r="BJ10" s="83"/>
      <c r="BK10" s="83"/>
    </row>
    <row r="11" spans="1:63" ht="14.1" customHeight="1" x14ac:dyDescent="0.2">
      <c r="A11" s="96"/>
      <c r="B11" s="96"/>
      <c r="C11" s="96">
        <v>1</v>
      </c>
      <c r="D11" s="96" t="s">
        <v>209</v>
      </c>
      <c r="E11" s="96">
        <v>173.68</v>
      </c>
      <c r="F11" s="96">
        <v>31.84</v>
      </c>
      <c r="G11" s="96">
        <v>-0.18</v>
      </c>
      <c r="H11" s="96"/>
      <c r="I11" s="96">
        <v>0.38200000000000001</v>
      </c>
      <c r="J11" s="96"/>
      <c r="K11" s="96">
        <v>88.12</v>
      </c>
      <c r="L11" s="96">
        <v>173.65525</v>
      </c>
      <c r="M11" s="96">
        <v>1.4252000000000001E-2</v>
      </c>
      <c r="N11" s="96">
        <v>173.77653900000001</v>
      </c>
      <c r="O11" s="96"/>
      <c r="P11" s="96"/>
      <c r="Q11" s="96"/>
      <c r="R11" s="96"/>
      <c r="S11" s="96"/>
      <c r="T11" s="96"/>
      <c r="U11" s="96"/>
      <c r="V11" s="96">
        <f t="shared" si="0"/>
        <v>2.75998363733888</v>
      </c>
      <c r="W11" s="105">
        <f t="shared" si="1"/>
        <v>175.41679999999999</v>
      </c>
      <c r="X11" s="105">
        <f t="shared" si="2"/>
        <v>177.15360000000001</v>
      </c>
      <c r="Y11" s="105">
        <f t="shared" si="3"/>
        <v>170.2064</v>
      </c>
      <c r="Z11" s="105">
        <f t="shared" si="4"/>
        <v>173.77653900000001</v>
      </c>
      <c r="AA11" s="105">
        <f t="shared" si="5"/>
        <v>166.7328</v>
      </c>
      <c r="AB11" s="96"/>
      <c r="AC11" s="96"/>
      <c r="AD11" s="96">
        <v>172.66</v>
      </c>
      <c r="AE11" s="98">
        <f t="shared" si="6"/>
        <v>0</v>
      </c>
      <c r="AF11" s="98">
        <f t="shared" si="7"/>
        <v>0.99412713035467526</v>
      </c>
      <c r="AG11" s="96" t="s">
        <v>210</v>
      </c>
      <c r="AH11" s="105">
        <f>IF(AND(M11&lt;Variables!$G$6,M11&gt;Variables!$G$5),0,1)</f>
        <v>1</v>
      </c>
      <c r="AI11" s="105">
        <f t="shared" si="8"/>
        <v>1</v>
      </c>
      <c r="AJ11" s="105">
        <f>IF(I11&gt;Variables!$G$7,0,1)</f>
        <v>0</v>
      </c>
      <c r="AK11" s="105">
        <f>IF(F11&gt;Variables!$G$8,0,1)</f>
        <v>0</v>
      </c>
      <c r="AL11" s="105">
        <f>IF(G11&gt;Variables!$G$9,0,1)</f>
        <v>1</v>
      </c>
      <c r="AM11" s="105">
        <f>IF(AND(K11&gt;Variables!$G$10,K11&lt;Variables!$G$11),0,1)</f>
        <v>1</v>
      </c>
      <c r="AN11" s="103">
        <f>IF(H11&lt;Variables!$G$13,1,0)</f>
        <v>1</v>
      </c>
      <c r="AO11" s="97">
        <f>IF(R11&lt;Variables!$G$12,0,1)</f>
        <v>0</v>
      </c>
      <c r="AP11" s="106"/>
      <c r="AQ11" s="105"/>
      <c r="AR11" s="105"/>
      <c r="AS11" s="105"/>
      <c r="AT11" s="105"/>
      <c r="AU11" s="105">
        <v>1</v>
      </c>
      <c r="AV11" s="96" t="str">
        <f t="shared" si="9"/>
        <v/>
      </c>
      <c r="AW11" s="96" t="str">
        <f t="shared" si="10"/>
        <v/>
      </c>
      <c r="AX11" s="96">
        <f t="shared" si="11"/>
        <v>2</v>
      </c>
      <c r="AY11" s="96">
        <f t="shared" si="12"/>
        <v>2</v>
      </c>
      <c r="AZ11" s="96">
        <f t="shared" si="13"/>
        <v>2.75522515733888</v>
      </c>
      <c r="BA11" s="96"/>
      <c r="BB11" s="96"/>
      <c r="BC11" s="96"/>
      <c r="BD11" s="96"/>
      <c r="BE11"/>
      <c r="BF11"/>
      <c r="BG11"/>
      <c r="BH11"/>
      <c r="BI11"/>
      <c r="BJ11" s="83"/>
      <c r="BK11" s="83"/>
    </row>
    <row r="12" spans="1:63" ht="14.1" customHeight="1" x14ac:dyDescent="0.2">
      <c r="A12" s="96"/>
      <c r="B12" s="96"/>
      <c r="C12" s="89">
        <v>1</v>
      </c>
      <c r="D12" s="89" t="s">
        <v>207</v>
      </c>
      <c r="E12" s="89">
        <v>1.96</v>
      </c>
      <c r="F12" s="89">
        <v>50.4</v>
      </c>
      <c r="G12" s="89">
        <v>18.79</v>
      </c>
      <c r="H12" s="89">
        <v>91.64</v>
      </c>
      <c r="I12" s="89">
        <v>-62.563000000000002</v>
      </c>
      <c r="J12" s="89"/>
      <c r="K12" s="89">
        <v>70.39</v>
      </c>
      <c r="L12" s="89">
        <v>1.7769550000000001</v>
      </c>
      <c r="M12" s="89">
        <v>10.301049000000001</v>
      </c>
      <c r="N12" s="89">
        <v>1.6956119999999999</v>
      </c>
      <c r="O12" s="89"/>
      <c r="P12" s="89"/>
      <c r="Q12" s="89"/>
      <c r="R12" s="89"/>
      <c r="S12" s="89"/>
      <c r="T12" s="89"/>
      <c r="U12" s="89"/>
      <c r="V12" s="89">
        <f t="shared" si="0"/>
        <v>1.70382225825032</v>
      </c>
      <c r="W12" s="89">
        <f t="shared" si="1"/>
        <v>1.9796</v>
      </c>
      <c r="X12" s="89">
        <f t="shared" si="2"/>
        <v>1.9992000000000001</v>
      </c>
      <c r="Y12" s="107">
        <f t="shared" si="3"/>
        <v>1.9207999999999998</v>
      </c>
      <c r="Z12" s="107">
        <f t="shared" si="4"/>
        <v>1.6956119999999999</v>
      </c>
      <c r="AA12" s="107">
        <f t="shared" si="5"/>
        <v>1.8815999999999999</v>
      </c>
      <c r="AB12" s="96"/>
      <c r="AC12" s="96"/>
      <c r="AD12" s="96">
        <v>1.83</v>
      </c>
      <c r="AE12" s="96">
        <f t="shared" si="6"/>
        <v>0</v>
      </c>
      <c r="AF12" s="96">
        <f t="shared" si="7"/>
        <v>0.93367346938775519</v>
      </c>
      <c r="AG12" s="96"/>
      <c r="AH12" s="103">
        <f>IF(AND(M12&lt;Variables!$G$6,M12&gt;Variables!$G$5),0,1)</f>
        <v>1</v>
      </c>
      <c r="AI12" s="103">
        <f t="shared" si="8"/>
        <v>0</v>
      </c>
      <c r="AJ12" s="103">
        <f>IF(I12&gt;Variables!$G$7,0,1)</f>
        <v>1</v>
      </c>
      <c r="AK12" s="103">
        <f>IF(F12&gt;Variables!$G$8,0,1)</f>
        <v>0</v>
      </c>
      <c r="AL12" s="103">
        <f>IF(G12&gt;Variables!$G$9,0,1)</f>
        <v>0</v>
      </c>
      <c r="AM12" s="103">
        <f>IF(AND(K12&gt;Variables!$G$10,K12&lt;Variables!$G$11),0,1)</f>
        <v>0</v>
      </c>
      <c r="AN12" s="103">
        <f>IF(H12&lt;Variables!$G$13,1,0)</f>
        <v>1</v>
      </c>
      <c r="AO12" s="97">
        <f>IF(R12&lt;Variables!$G$12,0,1)</f>
        <v>0</v>
      </c>
      <c r="AP12" s="104"/>
      <c r="AQ12" s="103"/>
      <c r="AR12" s="103"/>
      <c r="AS12" s="103"/>
      <c r="AT12" s="103">
        <v>1</v>
      </c>
      <c r="AU12" s="103"/>
      <c r="AV12" s="96" t="str">
        <f t="shared" si="9"/>
        <v/>
      </c>
      <c r="AW12" s="96">
        <f t="shared" si="10"/>
        <v>1</v>
      </c>
      <c r="AX12" s="96" t="str">
        <f t="shared" si="11"/>
        <v/>
      </c>
      <c r="AY12" s="96">
        <f t="shared" si="12"/>
        <v>1</v>
      </c>
      <c r="AZ12" s="96">
        <f t="shared" si="13"/>
        <v>1.7000211982503202</v>
      </c>
      <c r="BA12" s="96"/>
      <c r="BB12" s="96"/>
      <c r="BC12" s="96"/>
      <c r="BD12" s="96"/>
      <c r="BE12"/>
      <c r="BF12"/>
      <c r="BG12"/>
      <c r="BH12"/>
      <c r="BI12"/>
      <c r="BJ12" s="83"/>
      <c r="BK12" s="83"/>
    </row>
    <row r="13" spans="1:63" ht="14.1" customHeight="1" x14ac:dyDescent="0.2">
      <c r="A13" s="96"/>
      <c r="B13" s="96"/>
      <c r="C13" s="96">
        <v>1</v>
      </c>
      <c r="D13" s="96" t="s">
        <v>201</v>
      </c>
      <c r="E13" s="96">
        <v>47.35</v>
      </c>
      <c r="F13" s="96">
        <v>32.1</v>
      </c>
      <c r="G13" s="96">
        <v>53.63</v>
      </c>
      <c r="H13" s="96">
        <v>1100</v>
      </c>
      <c r="I13" s="96">
        <v>5055.1729999999998</v>
      </c>
      <c r="J13" s="96"/>
      <c r="K13" s="96">
        <v>66.22</v>
      </c>
      <c r="L13" s="96">
        <v>42.491160000000001</v>
      </c>
      <c r="M13" s="96">
        <v>11.434943000000001</v>
      </c>
      <c r="N13" s="96">
        <v>40.528266000000002</v>
      </c>
      <c r="O13" s="96"/>
      <c r="P13" s="96"/>
      <c r="Q13" s="96"/>
      <c r="R13" s="96"/>
      <c r="S13" s="96"/>
      <c r="T13" s="96"/>
      <c r="U13" s="96"/>
      <c r="V13" s="96">
        <f t="shared" si="0"/>
        <v>1.7020795304715199</v>
      </c>
      <c r="W13" s="96">
        <f t="shared" si="1"/>
        <v>47.823500000000003</v>
      </c>
      <c r="X13" s="96">
        <f t="shared" si="2"/>
        <v>48.297000000000004</v>
      </c>
      <c r="Y13" s="103">
        <f t="shared" si="3"/>
        <v>46.402999999999999</v>
      </c>
      <c r="Z13" s="103">
        <f t="shared" si="4"/>
        <v>40.528266000000002</v>
      </c>
      <c r="AA13" s="103">
        <f t="shared" si="5"/>
        <v>45.456000000000003</v>
      </c>
      <c r="AB13" s="96"/>
      <c r="AC13" s="96">
        <v>47.74</v>
      </c>
      <c r="AD13" s="96">
        <v>45.25</v>
      </c>
      <c r="AE13" s="96">
        <f t="shared" si="6"/>
        <v>1.0082365364308343</v>
      </c>
      <c r="AF13" s="96">
        <f t="shared" si="7"/>
        <v>0.95564941921858493</v>
      </c>
      <c r="AG13" s="96"/>
      <c r="AH13" s="103">
        <f>IF(AND(M13&lt;Variables!$G$6,M13&gt;Variables!$G$5),0,1)</f>
        <v>1</v>
      </c>
      <c r="AI13" s="103">
        <f t="shared" si="8"/>
        <v>0</v>
      </c>
      <c r="AJ13" s="103">
        <f>IF(I13&gt;Variables!$G$7,0,1)</f>
        <v>0</v>
      </c>
      <c r="AK13" s="103">
        <f>IF(F13&gt;Variables!$G$8,0,1)</f>
        <v>0</v>
      </c>
      <c r="AL13" s="103">
        <f>IF(G13&gt;Variables!$G$9,0,1)</f>
        <v>0</v>
      </c>
      <c r="AM13" s="103">
        <f>IF(AND(K13&gt;Variables!$G$10,K13&lt;Variables!$G$11),0,1)</f>
        <v>0</v>
      </c>
      <c r="AN13" s="103">
        <f>IF(H13&lt;Variables!$G$13,1,0)</f>
        <v>1</v>
      </c>
      <c r="AO13" s="97">
        <f>IF(R13&lt;Variables!$G$12,0,1)</f>
        <v>0</v>
      </c>
      <c r="AP13" s="104"/>
      <c r="AQ13" s="103"/>
      <c r="AR13" s="103"/>
      <c r="AS13" s="103"/>
      <c r="AT13" s="103">
        <v>1</v>
      </c>
      <c r="AU13" s="103"/>
      <c r="AV13" s="96" t="str">
        <f t="shared" si="9"/>
        <v/>
      </c>
      <c r="AW13" s="96">
        <f t="shared" si="10"/>
        <v>1</v>
      </c>
      <c r="AX13" s="96" t="str">
        <f t="shared" si="11"/>
        <v/>
      </c>
      <c r="AY13" s="96">
        <f t="shared" si="12"/>
        <v>1</v>
      </c>
      <c r="AZ13" s="96">
        <f t="shared" si="13"/>
        <v>1.6985036504715194</v>
      </c>
      <c r="BA13" s="96"/>
      <c r="BB13" s="96"/>
      <c r="BC13" s="96"/>
      <c r="BD13" s="96"/>
      <c r="BE13"/>
      <c r="BF13"/>
      <c r="BG13"/>
      <c r="BH13"/>
      <c r="BI13"/>
      <c r="BJ13" s="83"/>
      <c r="BK13" s="83"/>
    </row>
    <row r="14" spans="1:63" ht="14.1" customHeight="1" x14ac:dyDescent="0.2">
      <c r="A14" s="96"/>
      <c r="B14" s="96"/>
      <c r="C14" s="96">
        <v>1</v>
      </c>
      <c r="D14" s="96" t="s">
        <v>211</v>
      </c>
      <c r="E14" s="96">
        <v>5.8665000000000003</v>
      </c>
      <c r="F14" s="96">
        <v>27.78</v>
      </c>
      <c r="G14" s="96">
        <v>3.72</v>
      </c>
      <c r="H14" s="96">
        <v>25.71</v>
      </c>
      <c r="I14" s="96">
        <v>-8.0380000000000003</v>
      </c>
      <c r="J14" s="96"/>
      <c r="K14" s="96">
        <v>63.78</v>
      </c>
      <c r="L14" s="96">
        <v>5.7725350000000004</v>
      </c>
      <c r="M14" s="96">
        <v>1.627794</v>
      </c>
      <c r="N14" s="96">
        <v>5.7488650000000003</v>
      </c>
      <c r="O14" s="96"/>
      <c r="P14" s="96"/>
      <c r="Q14" s="96"/>
      <c r="R14" s="96"/>
      <c r="S14" s="96"/>
      <c r="T14" s="96"/>
      <c r="U14" s="96"/>
      <c r="V14" s="96">
        <f t="shared" si="0"/>
        <v>2.40265742418784</v>
      </c>
      <c r="W14" s="101">
        <f t="shared" si="1"/>
        <v>5.9251650000000007</v>
      </c>
      <c r="X14" s="101">
        <f t="shared" si="2"/>
        <v>5.9838300000000002</v>
      </c>
      <c r="Y14" s="96">
        <f t="shared" si="3"/>
        <v>5.7491700000000003</v>
      </c>
      <c r="Z14" s="96">
        <f t="shared" si="4"/>
        <v>5.7488650000000003</v>
      </c>
      <c r="AA14" s="96">
        <f t="shared" si="5"/>
        <v>5.6318400000000004</v>
      </c>
      <c r="AB14" s="96"/>
      <c r="AC14" s="96">
        <v>6</v>
      </c>
      <c r="AD14" s="96">
        <v>5.65</v>
      </c>
      <c r="AE14" s="96">
        <f t="shared" si="6"/>
        <v>1.0227563283047814</v>
      </c>
      <c r="AF14" s="96">
        <f t="shared" si="7"/>
        <v>0.96309554248700247</v>
      </c>
      <c r="AG14" s="96"/>
      <c r="AH14" s="101">
        <f>IF(AND(M14&lt;Variables!$G$6,M14&gt;Variables!$G$5),0,1)</f>
        <v>1</v>
      </c>
      <c r="AI14" s="101">
        <f t="shared" si="8"/>
        <v>0</v>
      </c>
      <c r="AJ14" s="101">
        <f>IF(I14&gt;Variables!$G$7,0,1)</f>
        <v>1</v>
      </c>
      <c r="AK14" s="101">
        <f>IF(F14&gt;Variables!$G$8,0,1)</f>
        <v>0</v>
      </c>
      <c r="AL14" s="101">
        <f>IF(G14&gt;Variables!$G$9,0,1)</f>
        <v>1</v>
      </c>
      <c r="AM14" s="101">
        <f>IF(AND(K14&gt;Variables!$G$10,K14&lt;Variables!$G$11),0,1)</f>
        <v>0</v>
      </c>
      <c r="AN14" s="103">
        <f>IF(H14&lt;Variables!$G$13,1,0)</f>
        <v>1</v>
      </c>
      <c r="AO14" s="97">
        <f>IF(R14&lt;Variables!$G$12,0,1)</f>
        <v>0</v>
      </c>
      <c r="AP14" s="102"/>
      <c r="AQ14" s="101"/>
      <c r="AR14" s="101">
        <v>1</v>
      </c>
      <c r="AS14" s="101"/>
      <c r="AT14" s="101"/>
      <c r="AU14" s="101"/>
      <c r="AV14" s="96">
        <f t="shared" si="9"/>
        <v>3</v>
      </c>
      <c r="AW14" s="96" t="str">
        <f t="shared" si="10"/>
        <v/>
      </c>
      <c r="AX14" s="96" t="str">
        <f t="shared" si="11"/>
        <v/>
      </c>
      <c r="AY14" s="96">
        <f t="shared" si="12"/>
        <v>3</v>
      </c>
      <c r="AZ14" s="96">
        <f t="shared" si="13"/>
        <v>2.3992133041878398</v>
      </c>
      <c r="BA14" s="96"/>
      <c r="BB14" s="96"/>
      <c r="BC14" s="96"/>
      <c r="BD14" s="96"/>
      <c r="BE14"/>
      <c r="BF14"/>
      <c r="BG14"/>
      <c r="BH14"/>
      <c r="BI14"/>
      <c r="BJ14" s="83"/>
      <c r="BK14" s="83"/>
    </row>
    <row r="15" spans="1:63" ht="14.1" customHeight="1" x14ac:dyDescent="0.2">
      <c r="A15" s="96"/>
      <c r="B15" s="96"/>
      <c r="C15" s="96">
        <v>1</v>
      </c>
      <c r="D15" s="96" t="s">
        <v>212</v>
      </c>
      <c r="E15" s="96">
        <v>14.16</v>
      </c>
      <c r="F15" s="96">
        <v>35.68</v>
      </c>
      <c r="G15" s="96">
        <v>2.81</v>
      </c>
      <c r="H15" s="96">
        <v>50.71</v>
      </c>
      <c r="I15" s="96">
        <v>274.01</v>
      </c>
      <c r="J15" s="96"/>
      <c r="K15" s="96">
        <v>49.32</v>
      </c>
      <c r="L15" s="96">
        <v>14.06521</v>
      </c>
      <c r="M15" s="96">
        <v>0.67393199999999998</v>
      </c>
      <c r="N15" s="96">
        <v>14.044046</v>
      </c>
      <c r="O15" s="96"/>
      <c r="P15" s="96"/>
      <c r="Q15" s="96"/>
      <c r="R15" s="96"/>
      <c r="S15" s="96"/>
      <c r="T15" s="96"/>
      <c r="U15" s="96"/>
      <c r="V15" s="96">
        <f t="shared" si="0"/>
        <v>2.34375646261888</v>
      </c>
      <c r="W15" s="96">
        <f t="shared" si="1"/>
        <v>14.301600000000001</v>
      </c>
      <c r="X15" s="96">
        <f t="shared" si="2"/>
        <v>14.443200000000001</v>
      </c>
      <c r="Y15" s="103">
        <f t="shared" si="3"/>
        <v>13.876799999999999</v>
      </c>
      <c r="Z15" s="96">
        <f t="shared" si="4"/>
        <v>14.044046</v>
      </c>
      <c r="AA15" s="96">
        <f t="shared" si="5"/>
        <v>13.5936</v>
      </c>
      <c r="AB15" s="96"/>
      <c r="AC15" s="96"/>
      <c r="AD15" s="96">
        <v>13.85</v>
      </c>
      <c r="AE15" s="96">
        <f t="shared" si="6"/>
        <v>0</v>
      </c>
      <c r="AF15" s="96">
        <f t="shared" si="7"/>
        <v>0.97810734463276827</v>
      </c>
      <c r="AG15" s="96"/>
      <c r="AH15" s="103">
        <f>IF(AND(M15&lt;Variables!$G$6,M15&gt;Variables!$G$5),0,1)</f>
        <v>1</v>
      </c>
      <c r="AI15" s="103">
        <f t="shared" si="8"/>
        <v>0</v>
      </c>
      <c r="AJ15" s="103">
        <f>IF(I15&gt;Variables!$G$7,0,1)</f>
        <v>0</v>
      </c>
      <c r="AK15" s="103">
        <f>IF(F15&gt;Variables!$G$8,0,1)</f>
        <v>0</v>
      </c>
      <c r="AL15" s="103">
        <f>IF(G15&gt;Variables!$G$9,0,1)</f>
        <v>1</v>
      </c>
      <c r="AM15" s="103">
        <f>IF(AND(K15&gt;Variables!$G$10,K15&lt;Variables!$G$11),0,1)</f>
        <v>1</v>
      </c>
      <c r="AN15" s="103">
        <f>IF(H15&lt;Variables!$G$13,1,0)</f>
        <v>1</v>
      </c>
      <c r="AO15" s="97">
        <f>IF(R15&lt;Variables!$G$12,0,1)</f>
        <v>0</v>
      </c>
      <c r="AP15" s="104"/>
      <c r="AQ15" s="103"/>
      <c r="AR15" s="103"/>
      <c r="AS15" s="103"/>
      <c r="AT15" s="103">
        <v>1</v>
      </c>
      <c r="AU15" s="103"/>
      <c r="AV15" s="96" t="str">
        <f t="shared" si="9"/>
        <v/>
      </c>
      <c r="AW15" s="96">
        <f t="shared" si="10"/>
        <v>1</v>
      </c>
      <c r="AX15" s="96" t="str">
        <f t="shared" si="11"/>
        <v/>
      </c>
      <c r="AY15" s="96">
        <f t="shared" si="12"/>
        <v>1</v>
      </c>
      <c r="AZ15" s="96">
        <f t="shared" si="13"/>
        <v>2.3410931826188799</v>
      </c>
      <c r="BA15" s="96"/>
      <c r="BB15" s="96"/>
      <c r="BC15" s="96"/>
      <c r="BD15" s="96"/>
      <c r="BE15"/>
      <c r="BF15"/>
      <c r="BG15"/>
      <c r="BH15"/>
      <c r="BI15"/>
      <c r="BJ15" s="83"/>
      <c r="BK15" s="83"/>
    </row>
    <row r="16" spans="1:63" ht="14.1" customHeight="1" x14ac:dyDescent="0.2">
      <c r="A16" s="96"/>
      <c r="B16" s="96"/>
      <c r="C16" s="96">
        <v>1</v>
      </c>
      <c r="D16" s="96" t="s">
        <v>213</v>
      </c>
      <c r="E16" s="96">
        <v>1.415</v>
      </c>
      <c r="F16" s="96">
        <v>29.82</v>
      </c>
      <c r="G16" s="96">
        <v>-6.29</v>
      </c>
      <c r="H16" s="96">
        <v>44.26</v>
      </c>
      <c r="I16" s="96">
        <v>-50.652000000000001</v>
      </c>
      <c r="J16" s="96"/>
      <c r="K16" s="96">
        <v>43.35</v>
      </c>
      <c r="L16" s="96">
        <v>1.4195800000000001</v>
      </c>
      <c r="M16" s="96">
        <v>-0.322631</v>
      </c>
      <c r="N16" s="96">
        <v>1.4403680000000001</v>
      </c>
      <c r="O16" s="96"/>
      <c r="P16" s="96"/>
      <c r="Q16" s="96"/>
      <c r="R16" s="96"/>
      <c r="S16" s="96"/>
      <c r="T16" s="96"/>
      <c r="U16" s="96"/>
      <c r="V16" s="96">
        <f t="shared" si="0"/>
        <v>2.3002982131187997</v>
      </c>
      <c r="W16" s="96">
        <f t="shared" si="1"/>
        <v>1.4291500000000001</v>
      </c>
      <c r="X16" s="96">
        <f t="shared" si="2"/>
        <v>1.4433</v>
      </c>
      <c r="Y16" s="103">
        <f t="shared" si="3"/>
        <v>1.3867</v>
      </c>
      <c r="Z16" s="103">
        <f t="shared" si="4"/>
        <v>1.4403680000000001</v>
      </c>
      <c r="AA16" s="96">
        <f t="shared" si="5"/>
        <v>1.3584000000000001</v>
      </c>
      <c r="AB16" s="96"/>
      <c r="AC16" s="96"/>
      <c r="AD16" s="96">
        <v>1.36</v>
      </c>
      <c r="AE16" s="96">
        <f t="shared" si="6"/>
        <v>0</v>
      </c>
      <c r="AF16" s="96">
        <f t="shared" si="7"/>
        <v>0.96113074204947002</v>
      </c>
      <c r="AG16" s="96"/>
      <c r="AH16" s="103">
        <f>IF(AND(M16&lt;Variables!$G$6,M16&gt;Variables!$G$5),0,1)</f>
        <v>1</v>
      </c>
      <c r="AI16" s="103">
        <f t="shared" si="8"/>
        <v>1</v>
      </c>
      <c r="AJ16" s="103">
        <f>IF(I16&gt;Variables!$G$7,0,1)</f>
        <v>1</v>
      </c>
      <c r="AK16" s="103">
        <f>IF(F16&gt;Variables!$G$8,0,1)</f>
        <v>0</v>
      </c>
      <c r="AL16" s="103">
        <f>IF(G16&gt;Variables!$G$9,0,1)</f>
        <v>1</v>
      </c>
      <c r="AM16" s="103">
        <f>IF(AND(K16&gt;Variables!$G$10,K16&lt;Variables!$G$11),0,1)</f>
        <v>1</v>
      </c>
      <c r="AN16" s="103">
        <f>IF(H16&lt;Variables!$G$13,1,0)</f>
        <v>1</v>
      </c>
      <c r="AO16" s="97">
        <f>IF(R16&lt;Variables!$G$12,0,1)</f>
        <v>0</v>
      </c>
      <c r="AP16" s="104"/>
      <c r="AQ16" s="103"/>
      <c r="AR16" s="103"/>
      <c r="AS16" s="103"/>
      <c r="AT16" s="103">
        <v>1</v>
      </c>
      <c r="AU16" s="103"/>
      <c r="AV16" s="96" t="str">
        <f t="shared" si="9"/>
        <v/>
      </c>
      <c r="AW16" s="96">
        <f t="shared" si="10"/>
        <v>1</v>
      </c>
      <c r="AX16" s="96" t="str">
        <f t="shared" si="11"/>
        <v/>
      </c>
      <c r="AY16" s="96">
        <f t="shared" si="12"/>
        <v>1</v>
      </c>
      <c r="AZ16" s="96">
        <f t="shared" si="13"/>
        <v>2.2979573131188</v>
      </c>
      <c r="BA16" s="96"/>
      <c r="BB16" s="96"/>
      <c r="BC16" s="96"/>
      <c r="BD16" s="96"/>
      <c r="BE16"/>
      <c r="BF16"/>
      <c r="BG16"/>
      <c r="BH16"/>
      <c r="BI16"/>
      <c r="BJ16" s="83"/>
      <c r="BK16" s="83"/>
    </row>
    <row r="17" spans="1:63" ht="14.1" customHeight="1" x14ac:dyDescent="0.2">
      <c r="A17" s="96"/>
      <c r="B17" s="96"/>
      <c r="C17" s="96">
        <v>1</v>
      </c>
      <c r="D17" s="96" t="s">
        <v>204</v>
      </c>
      <c r="E17" s="96">
        <v>4.46</v>
      </c>
      <c r="F17" s="96">
        <v>40.75</v>
      </c>
      <c r="G17" s="96">
        <v>-8.7899999999999991</v>
      </c>
      <c r="H17" s="96">
        <v>136.61000000000001</v>
      </c>
      <c r="I17" s="96">
        <v>-14.433</v>
      </c>
      <c r="J17" s="96"/>
      <c r="K17" s="96">
        <v>39.200000000000003</v>
      </c>
      <c r="L17" s="96">
        <v>4.5830099999999998</v>
      </c>
      <c r="M17" s="96">
        <v>-2.6840440000000001</v>
      </c>
      <c r="N17" s="96">
        <v>4.9970929999999996</v>
      </c>
      <c r="O17" s="96"/>
      <c r="P17" s="96"/>
      <c r="Q17" s="96"/>
      <c r="R17" s="96"/>
      <c r="S17" s="96"/>
      <c r="T17" s="96"/>
      <c r="U17" s="96"/>
      <c r="V17" s="96">
        <f t="shared" si="0"/>
        <v>2.2411807380224</v>
      </c>
      <c r="W17" s="101">
        <f t="shared" si="1"/>
        <v>4.5045999999999999</v>
      </c>
      <c r="X17" s="101">
        <f t="shared" si="2"/>
        <v>4.5491999999999999</v>
      </c>
      <c r="Y17" s="96">
        <f t="shared" si="3"/>
        <v>4.3708</v>
      </c>
      <c r="Z17" s="96">
        <f t="shared" si="4"/>
        <v>4.9970929999999996</v>
      </c>
      <c r="AA17" s="96">
        <f t="shared" si="5"/>
        <v>4.2816000000000001</v>
      </c>
      <c r="AB17" s="96"/>
      <c r="AC17" s="96">
        <v>5.03</v>
      </c>
      <c r="AD17" s="96"/>
      <c r="AE17" s="96">
        <f t="shared" si="6"/>
        <v>1.1278026905829597</v>
      </c>
      <c r="AF17" s="96">
        <f t="shared" si="7"/>
        <v>0</v>
      </c>
      <c r="AG17" s="96"/>
      <c r="AH17" s="101">
        <f>IF(AND(M17&lt;Variables!$G$6,M17&gt;Variables!$G$5),0,1)</f>
        <v>0</v>
      </c>
      <c r="AI17" s="101">
        <f t="shared" si="8"/>
        <v>1</v>
      </c>
      <c r="AJ17" s="101">
        <f>IF(I17&gt;Variables!$G$7,0,1)</f>
        <v>1</v>
      </c>
      <c r="AK17" s="101">
        <f>IF(F17&gt;Variables!$G$8,0,1)</f>
        <v>0</v>
      </c>
      <c r="AL17" s="101">
        <f>IF(G17&gt;Variables!$G$9,0,1)</f>
        <v>1</v>
      </c>
      <c r="AM17" s="101">
        <f>IF(AND(K17&gt;Variables!$G$10,K17&lt;Variables!$G$11),0,1)</f>
        <v>1</v>
      </c>
      <c r="AN17" s="103">
        <f>IF(H17&lt;Variables!$G$13,1,0)</f>
        <v>1</v>
      </c>
      <c r="AO17" s="97">
        <f>IF(R17&lt;Variables!$G$12,0,1)</f>
        <v>0</v>
      </c>
      <c r="AP17" s="102"/>
      <c r="AQ17" s="101"/>
      <c r="AR17" s="101">
        <v>1</v>
      </c>
      <c r="AS17" s="101"/>
      <c r="AT17" s="101"/>
      <c r="AU17" s="101"/>
      <c r="AV17" s="96">
        <f t="shared" si="9"/>
        <v>3</v>
      </c>
      <c r="AW17" s="96" t="str">
        <f t="shared" si="10"/>
        <v/>
      </c>
      <c r="AX17" s="96" t="str">
        <f t="shared" si="11"/>
        <v/>
      </c>
      <c r="AY17" s="96">
        <f t="shared" si="12"/>
        <v>3</v>
      </c>
      <c r="AZ17" s="96">
        <f t="shared" si="13"/>
        <v>2.2390639380224</v>
      </c>
      <c r="BA17" s="96"/>
      <c r="BB17" s="96"/>
      <c r="BC17" s="96"/>
      <c r="BD17" s="96"/>
      <c r="BE17"/>
      <c r="BF17"/>
      <c r="BG17"/>
      <c r="BH17"/>
      <c r="BI17"/>
      <c r="BJ17" s="83"/>
      <c r="BK17" s="83"/>
    </row>
    <row r="18" spans="1:63" ht="14.1" customHeight="1" x14ac:dyDescent="0.2">
      <c r="A18" s="96"/>
      <c r="B18" s="96"/>
      <c r="C18" s="108">
        <v>1</v>
      </c>
      <c r="D18" s="109" t="s">
        <v>209</v>
      </c>
      <c r="E18" s="109">
        <v>173.25</v>
      </c>
      <c r="F18" s="109">
        <v>31.48</v>
      </c>
      <c r="G18" s="109">
        <v>-0.43</v>
      </c>
      <c r="H18" s="109"/>
      <c r="I18" s="109">
        <v>0.377</v>
      </c>
      <c r="J18" s="109"/>
      <c r="K18" s="109"/>
      <c r="L18" s="109">
        <v>173.33134999999999</v>
      </c>
      <c r="M18" s="109">
        <v>-4.6933000000000002E-2</v>
      </c>
      <c r="N18" s="109">
        <v>173.51903999999999</v>
      </c>
      <c r="O18" s="109"/>
      <c r="P18" s="109"/>
      <c r="Q18" s="109"/>
      <c r="R18" s="109"/>
      <c r="S18" s="109"/>
      <c r="T18" s="109"/>
      <c r="U18" s="109"/>
      <c r="V18" s="109">
        <f t="shared" si="0"/>
        <v>1.8434431328000001</v>
      </c>
      <c r="W18" s="110">
        <f t="shared" si="1"/>
        <v>174.98249999999999</v>
      </c>
      <c r="X18" s="110">
        <f t="shared" si="2"/>
        <v>176.715</v>
      </c>
      <c r="Y18" s="110">
        <f t="shared" si="3"/>
        <v>169.785</v>
      </c>
      <c r="Z18" s="110">
        <f t="shared" si="4"/>
        <v>173.51903999999999</v>
      </c>
      <c r="AA18" s="110">
        <f t="shared" si="5"/>
        <v>166.32</v>
      </c>
      <c r="AB18" s="96"/>
      <c r="AC18" s="96"/>
      <c r="AD18" s="96"/>
      <c r="AE18" s="98">
        <f t="shared" si="6"/>
        <v>0</v>
      </c>
      <c r="AF18" s="98">
        <f t="shared" si="7"/>
        <v>0</v>
      </c>
      <c r="AG18" s="96"/>
      <c r="AH18" s="105">
        <f>IF(AND(M18&lt;Variables!$G$6,M18&gt;Variables!$G$5),0,1)</f>
        <v>1</v>
      </c>
      <c r="AI18" s="105">
        <f t="shared" si="8"/>
        <v>1</v>
      </c>
      <c r="AJ18" s="105">
        <f>IF(I18&gt;Variables!$G$7,0,1)</f>
        <v>0</v>
      </c>
      <c r="AK18" s="105">
        <f>IF(F18&gt;Variables!$G$8,0,1)</f>
        <v>0</v>
      </c>
      <c r="AL18" s="105">
        <f>IF(G18&gt;Variables!$G$9,0,1)</f>
        <v>1</v>
      </c>
      <c r="AM18" s="105">
        <f>IF(AND(K18&gt;Variables!$G$10,K18&lt;Variables!$G$11),0,1)</f>
        <v>1</v>
      </c>
      <c r="AN18" s="103">
        <f>IF(H18&lt;Variables!$G$13,1,0)</f>
        <v>1</v>
      </c>
      <c r="AO18" s="97">
        <f>IF(R18&lt;Variables!$G$12,0,1)</f>
        <v>0</v>
      </c>
      <c r="AP18" s="106"/>
      <c r="AQ18" s="105"/>
      <c r="AR18" s="105"/>
      <c r="AS18" s="105"/>
      <c r="AT18" s="105"/>
      <c r="AU18" s="105">
        <v>1</v>
      </c>
      <c r="AV18" s="96" t="str">
        <f t="shared" si="9"/>
        <v/>
      </c>
      <c r="AW18" s="96" t="str">
        <f t="shared" si="10"/>
        <v/>
      </c>
      <c r="AX18" s="96">
        <f t="shared" si="11"/>
        <v>2</v>
      </c>
      <c r="AY18" s="96">
        <f t="shared" si="12"/>
        <v>2</v>
      </c>
      <c r="AZ18" s="96">
        <f t="shared" si="13"/>
        <v>1.8434431328000001</v>
      </c>
      <c r="BA18" s="96"/>
      <c r="BB18" s="96"/>
      <c r="BC18" s="96"/>
      <c r="BD18" s="96"/>
      <c r="BE18"/>
      <c r="BF18"/>
      <c r="BG18"/>
      <c r="BH18"/>
      <c r="BI18"/>
      <c r="BJ18" s="83"/>
      <c r="BK18" s="83"/>
    </row>
    <row r="19" spans="1:63" ht="14.1" customHeight="1" x14ac:dyDescent="0.2">
      <c r="A19" s="96"/>
      <c r="B19" s="96"/>
      <c r="C19" s="89">
        <v>2</v>
      </c>
      <c r="D19" s="89" t="s">
        <v>214</v>
      </c>
      <c r="E19" s="89">
        <v>2.8801000000000001</v>
      </c>
      <c r="F19" s="89">
        <v>15.98</v>
      </c>
      <c r="G19" s="89">
        <v>7.07</v>
      </c>
      <c r="H19" s="89">
        <v>133</v>
      </c>
      <c r="I19" s="89">
        <v>-8.8260000000000005</v>
      </c>
      <c r="J19" s="89"/>
      <c r="K19" s="89">
        <v>72.91</v>
      </c>
      <c r="L19" s="89">
        <v>2.8143050000000001</v>
      </c>
      <c r="M19" s="89">
        <v>2.3378770000000002</v>
      </c>
      <c r="N19" s="89">
        <v>2.7680449999999999</v>
      </c>
      <c r="O19" s="89"/>
      <c r="P19" s="89"/>
      <c r="Q19" s="89"/>
      <c r="R19" s="89"/>
      <c r="S19" s="89"/>
      <c r="T19" s="89"/>
      <c r="U19" s="89"/>
      <c r="V19" s="89">
        <f t="shared" si="0"/>
        <v>2.3888793171418397</v>
      </c>
      <c r="W19" s="89">
        <f t="shared" si="1"/>
        <v>2.9089010000000002</v>
      </c>
      <c r="X19" s="89">
        <f t="shared" si="2"/>
        <v>2.9377020000000003</v>
      </c>
      <c r="Y19" s="107">
        <f t="shared" si="3"/>
        <v>2.822498</v>
      </c>
      <c r="Z19" s="107">
        <f t="shared" si="4"/>
        <v>2.7680449999999999</v>
      </c>
      <c r="AA19" s="107">
        <f t="shared" si="5"/>
        <v>2.7648959999999998</v>
      </c>
      <c r="AB19" s="96"/>
      <c r="AC19" s="96">
        <v>2.91</v>
      </c>
      <c r="AD19" s="96">
        <v>2.71</v>
      </c>
      <c r="AE19" s="96">
        <f t="shared" si="6"/>
        <v>1.0103815839727788</v>
      </c>
      <c r="AF19" s="96">
        <f t="shared" si="7"/>
        <v>0.94093955071004476</v>
      </c>
      <c r="AG19" s="96"/>
      <c r="AH19" s="103">
        <f>IF(AND(M19&lt;Variables!$G$6,M19&gt;Variables!$G$5),0,1)</f>
        <v>1</v>
      </c>
      <c r="AI19" s="103">
        <f t="shared" si="8"/>
        <v>0</v>
      </c>
      <c r="AJ19" s="103">
        <f>IF(I19&gt;Variables!$G$7,0,1)</f>
        <v>1</v>
      </c>
      <c r="AK19" s="103">
        <f>IF(F19&gt;Variables!$G$8,0,1)</f>
        <v>0</v>
      </c>
      <c r="AL19" s="103">
        <f>IF(G19&gt;Variables!$G$9,0,1)</f>
        <v>1</v>
      </c>
      <c r="AM19" s="103">
        <f>IF(AND(K19&gt;Variables!$G$10,K19&lt;Variables!$G$11),0,1)</f>
        <v>0</v>
      </c>
      <c r="AN19" s="103">
        <f>IF(H19&lt;Variables!$G$13,1,0)</f>
        <v>1</v>
      </c>
      <c r="AO19" s="97">
        <f>IF(R19&lt;Variables!$G$12,0,1)</f>
        <v>0</v>
      </c>
      <c r="AP19" s="104"/>
      <c r="AQ19" s="103"/>
      <c r="AR19" s="103"/>
      <c r="AS19" s="103"/>
      <c r="AT19" s="103">
        <v>1</v>
      </c>
      <c r="AU19" s="103"/>
      <c r="AV19" s="96">
        <f t="shared" si="9"/>
        <v>3</v>
      </c>
      <c r="AW19" s="96" t="str">
        <f t="shared" si="10"/>
        <v/>
      </c>
      <c r="AX19" s="96" t="str">
        <f t="shared" si="11"/>
        <v/>
      </c>
      <c r="AY19" s="96">
        <f t="shared" si="12"/>
        <v>3</v>
      </c>
      <c r="AZ19" s="96">
        <f t="shared" si="13"/>
        <v>2.38494217714184</v>
      </c>
      <c r="BA19" s="96"/>
      <c r="BB19" s="96"/>
      <c r="BC19" s="96"/>
      <c r="BD19" s="96"/>
      <c r="BE19"/>
      <c r="BF19"/>
      <c r="BG19"/>
      <c r="BH19"/>
      <c r="BI19"/>
      <c r="BJ19" s="83"/>
      <c r="BK19" s="83"/>
    </row>
    <row r="20" spans="1:63" ht="14.1" customHeight="1" x14ac:dyDescent="0.2">
      <c r="A20" s="96"/>
      <c r="B20" s="96"/>
      <c r="C20" s="89">
        <v>2</v>
      </c>
      <c r="D20" s="89" t="s">
        <v>215</v>
      </c>
      <c r="E20" s="89">
        <v>24.8</v>
      </c>
      <c r="F20" s="89">
        <v>22.87</v>
      </c>
      <c r="G20" s="89">
        <v>11.56</v>
      </c>
      <c r="H20" s="89">
        <v>2330</v>
      </c>
      <c r="I20" s="89">
        <v>7.81</v>
      </c>
      <c r="J20" s="89"/>
      <c r="K20" s="89">
        <v>68.39</v>
      </c>
      <c r="L20" s="89">
        <v>24.451844999999999</v>
      </c>
      <c r="M20" s="89">
        <v>1.4238390000000001</v>
      </c>
      <c r="N20" s="89">
        <v>23.916504</v>
      </c>
      <c r="O20" s="89"/>
      <c r="P20" s="89"/>
      <c r="Q20" s="89"/>
      <c r="R20" s="89"/>
      <c r="S20" s="89"/>
      <c r="T20" s="89"/>
      <c r="U20" s="89"/>
      <c r="V20" s="89">
        <f t="shared" si="0"/>
        <v>2.4448800410815199</v>
      </c>
      <c r="W20" s="111">
        <f t="shared" si="1"/>
        <v>25.048000000000002</v>
      </c>
      <c r="X20" s="111">
        <f t="shared" si="2"/>
        <v>25.296000000000003</v>
      </c>
      <c r="Y20" s="89">
        <f t="shared" si="3"/>
        <v>24.303999999999998</v>
      </c>
      <c r="Z20" s="89">
        <f t="shared" si="4"/>
        <v>23.916504</v>
      </c>
      <c r="AA20" s="89">
        <f t="shared" si="5"/>
        <v>23.808</v>
      </c>
      <c r="AB20" s="96"/>
      <c r="AC20" s="96">
        <v>25.75</v>
      </c>
      <c r="AD20" s="96"/>
      <c r="AE20" s="96">
        <f t="shared" si="6"/>
        <v>1.0383064516129032</v>
      </c>
      <c r="AF20" s="96">
        <v>1</v>
      </c>
      <c r="AG20" s="96"/>
      <c r="AH20" s="101">
        <f>IF(AND(M20&lt;Variables!$G$6,M20&gt;Variables!$G$5),0,1)</f>
        <v>1</v>
      </c>
      <c r="AI20" s="101">
        <f t="shared" si="8"/>
        <v>0</v>
      </c>
      <c r="AJ20" s="101">
        <f>IF(I20&gt;Variables!$G$7,0,1)</f>
        <v>0</v>
      </c>
      <c r="AK20" s="101">
        <f>IF(F20&gt;Variables!$G$8,0,1)</f>
        <v>0</v>
      </c>
      <c r="AL20" s="101">
        <f>IF(G20&gt;Variables!$G$9,0,1)</f>
        <v>1</v>
      </c>
      <c r="AM20" s="101">
        <f>IF(AND(K20&gt;Variables!$G$10,K20&lt;Variables!$G$11),0,1)</f>
        <v>0</v>
      </c>
      <c r="AN20" s="103">
        <f>IF(H20&lt;Variables!$G$13,1,0)</f>
        <v>1</v>
      </c>
      <c r="AO20" s="97">
        <f>IF(R20&lt;Variables!$G$12,0,1)</f>
        <v>0</v>
      </c>
      <c r="AP20" s="102"/>
      <c r="AQ20" s="101"/>
      <c r="AR20" s="101">
        <v>1</v>
      </c>
      <c r="AS20" s="101"/>
      <c r="AT20" s="101"/>
      <c r="AU20" s="101"/>
      <c r="AV20" s="96">
        <f t="shared" si="9"/>
        <v>3</v>
      </c>
      <c r="AW20" s="96" t="str">
        <f t="shared" si="10"/>
        <v/>
      </c>
      <c r="AX20" s="96" t="str">
        <f t="shared" si="11"/>
        <v/>
      </c>
      <c r="AY20" s="96">
        <f t="shared" si="12"/>
        <v>3</v>
      </c>
      <c r="AZ20" s="96">
        <f t="shared" si="13"/>
        <v>2.4411869810815197</v>
      </c>
      <c r="BA20" s="96"/>
      <c r="BB20" s="96"/>
      <c r="BC20" s="96"/>
      <c r="BD20" s="96"/>
      <c r="BE20"/>
      <c r="BF20"/>
      <c r="BG20"/>
      <c r="BH20"/>
      <c r="BI20"/>
      <c r="BJ20" s="83"/>
      <c r="BK20" s="83"/>
    </row>
    <row r="21" spans="1:63" ht="14.1" customHeight="1" x14ac:dyDescent="0.2">
      <c r="A21" s="96"/>
      <c r="B21" s="96"/>
      <c r="C21" s="89">
        <v>2</v>
      </c>
      <c r="D21" s="89" t="s">
        <v>216</v>
      </c>
      <c r="E21" s="89">
        <v>0.75870000000000004</v>
      </c>
      <c r="F21" s="89">
        <v>18.84</v>
      </c>
      <c r="G21" s="89">
        <v>8.39</v>
      </c>
      <c r="H21" s="89">
        <v>404.13</v>
      </c>
      <c r="I21" s="89">
        <v>-79.914000000000001</v>
      </c>
      <c r="J21" s="89"/>
      <c r="K21" s="89">
        <v>66.13</v>
      </c>
      <c r="L21" s="89">
        <v>0.73846800000000001</v>
      </c>
      <c r="M21" s="89">
        <v>2.7397049999999998</v>
      </c>
      <c r="N21" s="89">
        <v>0.72617500000000001</v>
      </c>
      <c r="O21" s="89"/>
      <c r="P21" s="89"/>
      <c r="Q21" s="89"/>
      <c r="R21" s="89"/>
      <c r="S21" s="89"/>
      <c r="T21" s="89"/>
      <c r="U21" s="89"/>
      <c r="V21" s="89">
        <f t="shared" si="0"/>
        <v>2.3352495865148</v>
      </c>
      <c r="W21" s="89">
        <f t="shared" si="1"/>
        <v>0.76628700000000005</v>
      </c>
      <c r="X21" s="89">
        <f t="shared" si="2"/>
        <v>0.77387400000000006</v>
      </c>
      <c r="Y21" s="107">
        <f t="shared" si="3"/>
        <v>0.74352600000000002</v>
      </c>
      <c r="Z21" s="107">
        <f t="shared" si="4"/>
        <v>0.72617500000000001</v>
      </c>
      <c r="AA21" s="107">
        <f t="shared" si="5"/>
        <v>0.728352</v>
      </c>
      <c r="AB21" s="96"/>
      <c r="AC21" s="96"/>
      <c r="AD21" s="96">
        <v>0.7</v>
      </c>
      <c r="AE21" s="96">
        <f t="shared" si="6"/>
        <v>0</v>
      </c>
      <c r="AF21" s="96">
        <f t="shared" ref="AF21:AF37" si="14">AD21/E21</f>
        <v>0.92263081586924989</v>
      </c>
      <c r="AG21" s="96"/>
      <c r="AH21" s="103">
        <f>IF(AND(M21&lt;Variables!$G$6,M21&gt;Variables!$G$5),0,1)</f>
        <v>1</v>
      </c>
      <c r="AI21" s="103">
        <f t="shared" si="8"/>
        <v>0</v>
      </c>
      <c r="AJ21" s="103">
        <f>IF(I21&gt;Variables!$G$7,0,1)</f>
        <v>1</v>
      </c>
      <c r="AK21" s="103">
        <f>IF(F21&gt;Variables!$G$8,0,1)</f>
        <v>0</v>
      </c>
      <c r="AL21" s="103">
        <f>IF(G21&gt;Variables!$G$9,0,1)</f>
        <v>1</v>
      </c>
      <c r="AM21" s="103">
        <f>IF(AND(K21&gt;Variables!$G$10,K21&lt;Variables!$G$11),0,1)</f>
        <v>0</v>
      </c>
      <c r="AN21" s="103">
        <f>IF(H21&lt;Variables!$G$13,1,0)</f>
        <v>1</v>
      </c>
      <c r="AO21" s="97">
        <f>IF(R21&lt;Variables!$G$12,0,1)</f>
        <v>0</v>
      </c>
      <c r="AP21" s="104"/>
      <c r="AQ21" s="103"/>
      <c r="AR21" s="103"/>
      <c r="AS21" s="103"/>
      <c r="AT21" s="103">
        <v>1</v>
      </c>
      <c r="AU21" s="103"/>
      <c r="AV21" s="96" t="str">
        <f t="shared" si="9"/>
        <v/>
      </c>
      <c r="AW21" s="96">
        <f t="shared" si="10"/>
        <v>1</v>
      </c>
      <c r="AX21" s="96" t="str">
        <f t="shared" si="11"/>
        <v/>
      </c>
      <c r="AY21" s="96">
        <f t="shared" si="12"/>
        <v>1</v>
      </c>
      <c r="AZ21" s="96">
        <f t="shared" si="13"/>
        <v>2.3316785665148001</v>
      </c>
      <c r="BA21" s="96"/>
      <c r="BB21" s="96"/>
      <c r="BC21" s="96"/>
      <c r="BD21" s="96"/>
      <c r="BE21"/>
      <c r="BF21"/>
      <c r="BG21"/>
      <c r="BH21"/>
      <c r="BI21"/>
      <c r="BJ21" s="83"/>
      <c r="BK21" s="83"/>
    </row>
    <row r="22" spans="1:63" ht="14.1" customHeight="1" x14ac:dyDescent="0.2">
      <c r="A22" s="96"/>
      <c r="B22" s="96"/>
      <c r="C22" s="89">
        <v>2</v>
      </c>
      <c r="D22" s="89" t="s">
        <v>217</v>
      </c>
      <c r="E22" s="89">
        <v>8.7299000000000007</v>
      </c>
      <c r="F22" s="89">
        <v>24.92</v>
      </c>
      <c r="G22" s="89">
        <v>10.51</v>
      </c>
      <c r="H22" s="89"/>
      <c r="I22" s="89">
        <v>-23.256</v>
      </c>
      <c r="J22" s="89"/>
      <c r="K22" s="89">
        <v>63.34</v>
      </c>
      <c r="L22" s="89">
        <v>8.5678000000000001</v>
      </c>
      <c r="M22" s="89">
        <v>1.8919680000000001</v>
      </c>
      <c r="N22" s="89">
        <v>8.3969740000000002</v>
      </c>
      <c r="O22" s="89"/>
      <c r="P22" s="89"/>
      <c r="Q22" s="89"/>
      <c r="R22" s="89"/>
      <c r="S22" s="89"/>
      <c r="T22" s="89"/>
      <c r="U22" s="89"/>
      <c r="V22" s="89">
        <f t="shared" si="0"/>
        <v>2.3831214241894401</v>
      </c>
      <c r="W22" s="111">
        <f t="shared" si="1"/>
        <v>8.8171990000000005</v>
      </c>
      <c r="X22" s="111">
        <f t="shared" si="2"/>
        <v>8.9044980000000002</v>
      </c>
      <c r="Y22" s="112">
        <f t="shared" si="3"/>
        <v>8.5553020000000011</v>
      </c>
      <c r="Z22" s="112">
        <f t="shared" si="4"/>
        <v>8.3969740000000002</v>
      </c>
      <c r="AA22" s="112">
        <f t="shared" si="5"/>
        <v>8.3807039999999997</v>
      </c>
      <c r="AB22" s="96"/>
      <c r="AC22" s="96">
        <v>9.06</v>
      </c>
      <c r="AD22" s="96"/>
      <c r="AE22" s="98">
        <f t="shared" si="6"/>
        <v>1.0378125751726823</v>
      </c>
      <c r="AF22" s="98">
        <f t="shared" si="14"/>
        <v>0</v>
      </c>
      <c r="AG22" s="96"/>
      <c r="AH22" s="101">
        <f>IF(AND(M22&lt;Variables!$G$6,M22&gt;Variables!$G$5),0,1)</f>
        <v>1</v>
      </c>
      <c r="AI22" s="101">
        <f t="shared" si="8"/>
        <v>0</v>
      </c>
      <c r="AJ22" s="101">
        <f>IF(I22&gt;Variables!$G$7,0,1)</f>
        <v>1</v>
      </c>
      <c r="AK22" s="101">
        <f>IF(F22&gt;Variables!$G$8,0,1)</f>
        <v>0</v>
      </c>
      <c r="AL22" s="101">
        <f>IF(G22&gt;Variables!$G$9,0,1)</f>
        <v>1</v>
      </c>
      <c r="AM22" s="101">
        <f>IF(AND(K22&gt;Variables!$G$10,K22&lt;Variables!$G$11),0,1)</f>
        <v>0</v>
      </c>
      <c r="AN22" s="103">
        <f>IF(H22&lt;Variables!$G$13,1,0)</f>
        <v>1</v>
      </c>
      <c r="AO22" s="97">
        <f>IF(R22&lt;Variables!$G$12,0,1)</f>
        <v>0</v>
      </c>
      <c r="AP22" s="102"/>
      <c r="AQ22" s="101"/>
      <c r="AR22" s="101">
        <v>1</v>
      </c>
      <c r="AS22" s="101"/>
      <c r="AT22" s="101"/>
      <c r="AU22" s="101"/>
      <c r="AV22" s="96">
        <f t="shared" si="9"/>
        <v>3</v>
      </c>
      <c r="AW22" s="96" t="str">
        <f t="shared" si="10"/>
        <v/>
      </c>
      <c r="AX22" s="96" t="str">
        <f t="shared" si="11"/>
        <v/>
      </c>
      <c r="AY22" s="96">
        <f t="shared" si="12"/>
        <v>3</v>
      </c>
      <c r="AZ22" s="96">
        <f t="shared" si="13"/>
        <v>2.3797010641894403</v>
      </c>
      <c r="BA22" s="96"/>
      <c r="BB22" s="96"/>
      <c r="BC22" s="96"/>
      <c r="BD22" s="96"/>
      <c r="BE22"/>
      <c r="BF22"/>
      <c r="BG22"/>
      <c r="BH22"/>
      <c r="BI22"/>
      <c r="BJ22" s="83"/>
      <c r="BK22" s="83"/>
    </row>
    <row r="23" spans="1:63" ht="14.1" customHeight="1" x14ac:dyDescent="0.2">
      <c r="A23" s="96"/>
      <c r="B23" s="96"/>
      <c r="C23" s="89">
        <v>2</v>
      </c>
      <c r="D23" s="89" t="s">
        <v>218</v>
      </c>
      <c r="E23" s="89">
        <v>9.85</v>
      </c>
      <c r="F23" s="89">
        <v>29.03</v>
      </c>
      <c r="G23" s="89">
        <v>12.7</v>
      </c>
      <c r="H23" s="89">
        <v>87.96</v>
      </c>
      <c r="I23" s="89">
        <v>1399.125</v>
      </c>
      <c r="J23" s="89"/>
      <c r="K23" s="89">
        <v>62.9</v>
      </c>
      <c r="L23" s="89">
        <v>9.3806940000000001</v>
      </c>
      <c r="M23" s="89">
        <v>5.0028949999999996</v>
      </c>
      <c r="N23" s="89">
        <v>9.2390410000000003</v>
      </c>
      <c r="O23" s="89"/>
      <c r="P23" s="89"/>
      <c r="Q23" s="89"/>
      <c r="R23" s="89"/>
      <c r="S23" s="89"/>
      <c r="T23" s="89"/>
      <c r="U23" s="89"/>
      <c r="V23" s="89">
        <f t="shared" si="0"/>
        <v>2.1841848761959999</v>
      </c>
      <c r="W23" s="89">
        <f t="shared" si="1"/>
        <v>9.9484999999999992</v>
      </c>
      <c r="X23" s="89">
        <f t="shared" si="2"/>
        <v>10.047000000000001</v>
      </c>
      <c r="Y23" s="107">
        <f t="shared" si="3"/>
        <v>9.6529999999999987</v>
      </c>
      <c r="Z23" s="107">
        <f t="shared" si="4"/>
        <v>9.2390410000000003</v>
      </c>
      <c r="AA23" s="107">
        <f t="shared" si="5"/>
        <v>9.4559999999999995</v>
      </c>
      <c r="AB23" s="96"/>
      <c r="AC23" s="96">
        <v>10</v>
      </c>
      <c r="AD23" s="96">
        <v>8.7899999999999991</v>
      </c>
      <c r="AE23" s="96">
        <f t="shared" si="6"/>
        <v>1.015228426395939</v>
      </c>
      <c r="AF23" s="96">
        <f t="shared" si="14"/>
        <v>0.8923857868020304</v>
      </c>
      <c r="AG23" s="96"/>
      <c r="AH23" s="103">
        <f>IF(AND(M23&lt;Variables!$G$6,M23&gt;Variables!$G$5),0,1)</f>
        <v>1</v>
      </c>
      <c r="AI23" s="103">
        <f t="shared" si="8"/>
        <v>0</v>
      </c>
      <c r="AJ23" s="103">
        <f>IF(I23&gt;Variables!$G$7,0,1)</f>
        <v>0</v>
      </c>
      <c r="AK23" s="103">
        <f>IF(F23&gt;Variables!$G$8,0,1)</f>
        <v>0</v>
      </c>
      <c r="AL23" s="103">
        <f>IF(G23&gt;Variables!$G$9,0,1)</f>
        <v>0</v>
      </c>
      <c r="AM23" s="103">
        <f>IF(AND(K23&gt;Variables!$G$10,K23&lt;Variables!$G$11),0,1)</f>
        <v>0</v>
      </c>
      <c r="AN23" s="103">
        <f>IF(H23&lt;Variables!$G$13,1,0)</f>
        <v>1</v>
      </c>
      <c r="AO23" s="97">
        <f>IF(R23&lt;Variables!$G$12,0,1)</f>
        <v>0</v>
      </c>
      <c r="AP23" s="104"/>
      <c r="AQ23" s="103"/>
      <c r="AR23" s="103"/>
      <c r="AS23" s="103"/>
      <c r="AT23" s="103">
        <v>1</v>
      </c>
      <c r="AU23" s="103"/>
      <c r="AV23" s="96">
        <f t="shared" si="9"/>
        <v>3</v>
      </c>
      <c r="AW23" s="96" t="str">
        <f t="shared" si="10"/>
        <v/>
      </c>
      <c r="AX23" s="96" t="str">
        <f t="shared" si="11"/>
        <v/>
      </c>
      <c r="AY23" s="96">
        <f t="shared" si="12"/>
        <v>3</v>
      </c>
      <c r="AZ23" s="96">
        <f t="shared" si="13"/>
        <v>2.180788276196</v>
      </c>
      <c r="BA23" s="96"/>
      <c r="BB23" s="96"/>
      <c r="BC23" s="96"/>
      <c r="BD23" s="96"/>
      <c r="BE23"/>
      <c r="BF23"/>
      <c r="BG23"/>
      <c r="BH23"/>
      <c r="BI23"/>
      <c r="BJ23" s="83"/>
      <c r="BK23" s="83"/>
    </row>
    <row r="24" spans="1:63" ht="14.1" customHeight="1" x14ac:dyDescent="0.2">
      <c r="A24" s="96"/>
      <c r="B24" s="96"/>
      <c r="C24" s="89">
        <v>2</v>
      </c>
      <c r="D24" s="89" t="s">
        <v>219</v>
      </c>
      <c r="E24" s="89">
        <v>3.34</v>
      </c>
      <c r="F24" s="89">
        <v>23.18</v>
      </c>
      <c r="G24" s="89">
        <v>6.71</v>
      </c>
      <c r="H24" s="89">
        <v>250.79</v>
      </c>
      <c r="I24" s="89">
        <v>-40.540999999999997</v>
      </c>
      <c r="J24" s="89"/>
      <c r="K24" s="89">
        <v>57.77</v>
      </c>
      <c r="L24" s="89">
        <v>3.3307799999999999</v>
      </c>
      <c r="M24" s="89">
        <v>0.276812</v>
      </c>
      <c r="N24" s="89">
        <v>3.2765840000000002</v>
      </c>
      <c r="O24" s="89"/>
      <c r="P24" s="89"/>
      <c r="Q24" s="89"/>
      <c r="R24" s="89"/>
      <c r="S24" s="89"/>
      <c r="T24" s="89"/>
      <c r="U24" s="89"/>
      <c r="V24" s="89">
        <f t="shared" si="0"/>
        <v>2.4340884931548801</v>
      </c>
      <c r="W24" s="89">
        <f t="shared" si="1"/>
        <v>3.3733999999999997</v>
      </c>
      <c r="X24" s="89">
        <f t="shared" si="2"/>
        <v>3.4068000000000001</v>
      </c>
      <c r="Y24" s="107">
        <f t="shared" si="3"/>
        <v>3.2731999999999997</v>
      </c>
      <c r="Z24" s="107">
        <f t="shared" si="4"/>
        <v>3.2765840000000002</v>
      </c>
      <c r="AA24" s="107">
        <f t="shared" si="5"/>
        <v>3.2063999999999999</v>
      </c>
      <c r="AB24" s="96"/>
      <c r="AC24" s="96"/>
      <c r="AD24" s="96">
        <v>3.08</v>
      </c>
      <c r="AE24" s="96">
        <f t="shared" si="6"/>
        <v>0</v>
      </c>
      <c r="AF24" s="96">
        <f t="shared" si="14"/>
        <v>0.92215568862275454</v>
      </c>
      <c r="AG24" s="96"/>
      <c r="AH24" s="103">
        <f>IF(AND(M24&lt;Variables!$G$6,M24&gt;Variables!$G$5),0,1)</f>
        <v>1</v>
      </c>
      <c r="AI24" s="103">
        <f t="shared" si="8"/>
        <v>0</v>
      </c>
      <c r="AJ24" s="103">
        <f>IF(I24&gt;Variables!$G$7,0,1)</f>
        <v>1</v>
      </c>
      <c r="AK24" s="103">
        <f>IF(F24&gt;Variables!$G$8,0,1)</f>
        <v>0</v>
      </c>
      <c r="AL24" s="103">
        <f>IF(G24&gt;Variables!$G$9,0,1)</f>
        <v>1</v>
      </c>
      <c r="AM24" s="103">
        <f>IF(AND(K24&gt;Variables!$G$10,K24&lt;Variables!$G$11),0,1)</f>
        <v>0</v>
      </c>
      <c r="AN24" s="103">
        <f>IF(H24&lt;Variables!$G$13,1,0)</f>
        <v>1</v>
      </c>
      <c r="AO24" s="97">
        <f>IF(R24&lt;Variables!$G$12,0,1)</f>
        <v>0</v>
      </c>
      <c r="AP24" s="104"/>
      <c r="AQ24" s="103"/>
      <c r="AR24" s="103"/>
      <c r="AS24" s="103"/>
      <c r="AT24" s="103">
        <v>1</v>
      </c>
      <c r="AU24" s="103"/>
      <c r="AV24" s="96" t="str">
        <f t="shared" si="9"/>
        <v/>
      </c>
      <c r="AW24" s="96">
        <f t="shared" si="10"/>
        <v>1</v>
      </c>
      <c r="AX24" s="96" t="str">
        <f t="shared" si="11"/>
        <v/>
      </c>
      <c r="AY24" s="96">
        <f t="shared" si="12"/>
        <v>1</v>
      </c>
      <c r="AZ24" s="96">
        <f t="shared" si="13"/>
        <v>2.4309689131548802</v>
      </c>
      <c r="BA24" s="96"/>
      <c r="BB24" s="96"/>
      <c r="BC24" s="96"/>
      <c r="BD24" s="96"/>
      <c r="BE24"/>
      <c r="BF24"/>
      <c r="BG24"/>
      <c r="BH24"/>
      <c r="BI24"/>
      <c r="BJ24" s="83"/>
      <c r="BK24" s="83"/>
    </row>
    <row r="25" spans="1:63" ht="14.1" customHeight="1" x14ac:dyDescent="0.2">
      <c r="A25" s="96"/>
      <c r="B25" s="96"/>
      <c r="C25" s="89">
        <v>2</v>
      </c>
      <c r="D25" s="89" t="s">
        <v>215</v>
      </c>
      <c r="E25" s="89">
        <v>23.9299</v>
      </c>
      <c r="F25" s="89">
        <v>18.350000000000001</v>
      </c>
      <c r="G25" s="89">
        <v>7.65</v>
      </c>
      <c r="H25" s="89">
        <v>2330</v>
      </c>
      <c r="I25" s="89">
        <v>7.4710000000000001</v>
      </c>
      <c r="J25" s="89"/>
      <c r="K25" s="89">
        <v>57.52</v>
      </c>
      <c r="L25" s="89">
        <v>23.558219999999999</v>
      </c>
      <c r="M25" s="89">
        <v>1.5777080000000001</v>
      </c>
      <c r="N25" s="89">
        <v>22.648005999999999</v>
      </c>
      <c r="O25" s="89"/>
      <c r="P25" s="89"/>
      <c r="Q25" s="89"/>
      <c r="R25" s="89"/>
      <c r="S25" s="89"/>
      <c r="T25" s="89"/>
      <c r="U25" s="89"/>
      <c r="V25" s="89">
        <f t="shared" si="0"/>
        <v>2.3696225083059197</v>
      </c>
      <c r="W25" s="111">
        <f t="shared" si="1"/>
        <v>24.169198999999999</v>
      </c>
      <c r="X25" s="111">
        <f t="shared" si="2"/>
        <v>24.408498000000002</v>
      </c>
      <c r="Y25" s="89">
        <f t="shared" si="3"/>
        <v>23.451301999999998</v>
      </c>
      <c r="Z25" s="89">
        <f t="shared" si="4"/>
        <v>22.648005999999999</v>
      </c>
      <c r="AA25" s="89">
        <f t="shared" si="5"/>
        <v>22.972704</v>
      </c>
      <c r="AB25" s="96"/>
      <c r="AC25" s="96">
        <v>24.96</v>
      </c>
      <c r="AD25" s="96">
        <v>23.15</v>
      </c>
      <c r="AE25" s="96">
        <f t="shared" si="6"/>
        <v>1.0430465651757843</v>
      </c>
      <c r="AF25" s="96">
        <f t="shared" si="14"/>
        <v>0.96740897371071333</v>
      </c>
      <c r="AG25" s="96"/>
      <c r="AH25" s="101">
        <f>IF(AND(M25&lt;Variables!$G$6,M25&gt;Variables!$G$5),0,1)</f>
        <v>1</v>
      </c>
      <c r="AI25" s="101">
        <f t="shared" si="8"/>
        <v>0</v>
      </c>
      <c r="AJ25" s="101">
        <f>IF(I25&gt;Variables!$G$7,0,1)</f>
        <v>0</v>
      </c>
      <c r="AK25" s="101">
        <f>IF(F25&gt;Variables!$G$8,0,1)</f>
        <v>0</v>
      </c>
      <c r="AL25" s="101">
        <f>IF(G25&gt;Variables!$G$9,0,1)</f>
        <v>1</v>
      </c>
      <c r="AM25" s="101">
        <f>IF(AND(K25&gt;Variables!$G$10,K25&lt;Variables!$G$11),0,1)</f>
        <v>0</v>
      </c>
      <c r="AN25" s="103">
        <f>IF(H25&lt;Variables!$G$13,1,0)</f>
        <v>1</v>
      </c>
      <c r="AO25" s="97">
        <f>IF(R25&lt;Variables!$G$12,0,1)</f>
        <v>0</v>
      </c>
      <c r="AP25" s="102"/>
      <c r="AQ25" s="101"/>
      <c r="AR25" s="101">
        <v>1</v>
      </c>
      <c r="AS25" s="101"/>
      <c r="AT25" s="101"/>
      <c r="AU25" s="101"/>
      <c r="AV25" s="96">
        <f t="shared" si="9"/>
        <v>3</v>
      </c>
      <c r="AW25" s="96" t="str">
        <f t="shared" si="10"/>
        <v/>
      </c>
      <c r="AX25" s="96" t="str">
        <f t="shared" si="11"/>
        <v/>
      </c>
      <c r="AY25" s="96">
        <f t="shared" si="12"/>
        <v>3</v>
      </c>
      <c r="AZ25" s="96">
        <f t="shared" si="13"/>
        <v>2.3665164283059203</v>
      </c>
      <c r="BA25" s="96"/>
      <c r="BB25" s="96"/>
      <c r="BC25" s="96"/>
      <c r="BD25" s="96"/>
      <c r="BE25"/>
      <c r="BF25"/>
      <c r="BG25"/>
      <c r="BH25"/>
      <c r="BI25"/>
      <c r="BJ25" s="83"/>
      <c r="BK25" s="83"/>
    </row>
    <row r="26" spans="1:63" ht="14.1" customHeight="1" x14ac:dyDescent="0.2">
      <c r="A26" s="96"/>
      <c r="B26" s="96"/>
      <c r="C26" s="89">
        <v>2</v>
      </c>
      <c r="D26" s="89" t="s">
        <v>220</v>
      </c>
      <c r="E26" s="89">
        <v>5.5865999999999998</v>
      </c>
      <c r="F26" s="89">
        <v>28.31</v>
      </c>
      <c r="G26" s="89">
        <v>19.63</v>
      </c>
      <c r="H26" s="89">
        <v>49.95</v>
      </c>
      <c r="I26" s="89">
        <v>-0.06</v>
      </c>
      <c r="J26" s="89"/>
      <c r="K26" s="89">
        <v>56.84</v>
      </c>
      <c r="L26" s="89">
        <v>5.5093350000000001</v>
      </c>
      <c r="M26" s="89">
        <v>1.4024380000000001</v>
      </c>
      <c r="N26" s="89">
        <v>5.5654960000000004</v>
      </c>
      <c r="O26" s="89"/>
      <c r="P26" s="89"/>
      <c r="Q26" s="89"/>
      <c r="R26" s="89"/>
      <c r="S26" s="89"/>
      <c r="T26" s="89"/>
      <c r="U26" s="89"/>
      <c r="V26" s="89">
        <f t="shared" si="0"/>
        <v>2.3736953639430403</v>
      </c>
      <c r="W26" s="89">
        <f t="shared" si="1"/>
        <v>5.6424659999999998</v>
      </c>
      <c r="X26" s="112">
        <f t="shared" si="2"/>
        <v>5.6983319999999997</v>
      </c>
      <c r="Y26" s="107">
        <f t="shared" si="3"/>
        <v>5.4748679999999998</v>
      </c>
      <c r="Z26" s="107">
        <f t="shared" si="4"/>
        <v>5.5654960000000004</v>
      </c>
      <c r="AA26" s="107">
        <f t="shared" si="5"/>
        <v>5.3631359999999999</v>
      </c>
      <c r="AB26" s="96"/>
      <c r="AC26" s="96"/>
      <c r="AD26" s="96">
        <v>5.45</v>
      </c>
      <c r="AE26" s="96">
        <f t="shared" si="6"/>
        <v>0</v>
      </c>
      <c r="AF26" s="96">
        <f t="shared" si="14"/>
        <v>0.97554863423191218</v>
      </c>
      <c r="AG26" s="96"/>
      <c r="AH26" s="103">
        <f>IF(AND(M26&lt;Variables!$G$6,M26&gt;Variables!$G$5),0,1)</f>
        <v>1</v>
      </c>
      <c r="AI26" s="103">
        <f t="shared" si="8"/>
        <v>1</v>
      </c>
      <c r="AJ26" s="103">
        <f>IF(I26&gt;Variables!$G$7,0,1)</f>
        <v>1</v>
      </c>
      <c r="AK26" s="103">
        <f>IF(F26&gt;Variables!$G$8,0,1)</f>
        <v>0</v>
      </c>
      <c r="AL26" s="103">
        <f>IF(G26&gt;Variables!$G$9,0,1)</f>
        <v>0</v>
      </c>
      <c r="AM26" s="103">
        <f>IF(AND(K26&gt;Variables!$G$10,K26&lt;Variables!$G$11),0,1)</f>
        <v>0</v>
      </c>
      <c r="AN26" s="103">
        <f>IF(H26&lt;Variables!$G$13,1,0)</f>
        <v>1</v>
      </c>
      <c r="AO26" s="97">
        <f>IF(R26&lt;Variables!$G$12,0,1)</f>
        <v>0</v>
      </c>
      <c r="AP26" s="104"/>
      <c r="AQ26" s="103"/>
      <c r="AR26" s="103"/>
      <c r="AS26" s="103"/>
      <c r="AT26" s="103">
        <v>1</v>
      </c>
      <c r="AU26" s="103"/>
      <c r="AV26" s="96" t="str">
        <f t="shared" si="9"/>
        <v/>
      </c>
      <c r="AW26" s="96">
        <f t="shared" si="10"/>
        <v>1</v>
      </c>
      <c r="AX26" s="96" t="str">
        <f t="shared" si="11"/>
        <v/>
      </c>
      <c r="AY26" s="96">
        <f t="shared" si="12"/>
        <v>1</v>
      </c>
      <c r="AZ26" s="96">
        <f t="shared" si="13"/>
        <v>2.3706260039430398</v>
      </c>
      <c r="BA26" s="96"/>
      <c r="BB26" s="96"/>
      <c r="BC26" s="96"/>
      <c r="BD26" s="96"/>
      <c r="BE26"/>
      <c r="BF26"/>
      <c r="BG26"/>
      <c r="BH26"/>
      <c r="BI26"/>
      <c r="BJ26" s="83"/>
      <c r="BK26" s="83"/>
    </row>
    <row r="27" spans="1:63" ht="14.1" customHeight="1" x14ac:dyDescent="0.2">
      <c r="A27" s="96"/>
      <c r="B27" s="96"/>
      <c r="C27" s="113">
        <v>2</v>
      </c>
      <c r="D27" s="113" t="s">
        <v>221</v>
      </c>
      <c r="E27" s="113">
        <v>19.9999</v>
      </c>
      <c r="F27" s="113">
        <v>28.88</v>
      </c>
      <c r="G27" s="113">
        <v>9.83</v>
      </c>
      <c r="H27" s="113">
        <v>-999</v>
      </c>
      <c r="I27" s="113">
        <v>-999</v>
      </c>
      <c r="J27" s="114"/>
      <c r="K27" s="114">
        <v>56.48</v>
      </c>
      <c r="L27" s="113">
        <v>21.1904</v>
      </c>
      <c r="M27" s="113">
        <v>-5.6181099999999997</v>
      </c>
      <c r="N27" s="113">
        <v>20.609327</v>
      </c>
      <c r="O27" s="89"/>
      <c r="P27" s="89"/>
      <c r="Q27" s="89"/>
      <c r="R27" s="89"/>
      <c r="S27" s="89"/>
      <c r="T27" s="89"/>
      <c r="U27" s="89"/>
      <c r="V27" s="89">
        <f t="shared" si="0"/>
        <v>2.6853423188864003</v>
      </c>
      <c r="W27" s="115">
        <f t="shared" si="1"/>
        <v>20.199899000000002</v>
      </c>
      <c r="X27" s="89">
        <f t="shared" si="2"/>
        <v>20.399898</v>
      </c>
      <c r="Y27" s="89">
        <f t="shared" si="3"/>
        <v>19.599902</v>
      </c>
      <c r="Z27" s="89">
        <f t="shared" si="4"/>
        <v>20.609327</v>
      </c>
      <c r="AA27" s="89">
        <f t="shared" si="5"/>
        <v>19.199904</v>
      </c>
      <c r="AB27" s="96"/>
      <c r="AC27" s="96">
        <v>22.12</v>
      </c>
      <c r="AD27" s="96">
        <v>19.670000000000002</v>
      </c>
      <c r="AE27" s="96">
        <f t="shared" si="6"/>
        <v>1.1060055300276501</v>
      </c>
      <c r="AF27" s="96">
        <f t="shared" si="14"/>
        <v>0.98350491752458769</v>
      </c>
      <c r="AG27" s="96" t="s">
        <v>222</v>
      </c>
      <c r="AH27" s="97">
        <f>IF(AND(M27&lt;Variables!$G$6,M27&gt;Variables!$G$5),0,1)</f>
        <v>1</v>
      </c>
      <c r="AI27" s="97">
        <f t="shared" si="8"/>
        <v>0</v>
      </c>
      <c r="AJ27" s="97">
        <f>IF(I27&gt;Variables!$G$7,0,1)</f>
        <v>1</v>
      </c>
      <c r="AK27" s="97">
        <f>IF(F27&gt;Variables!$G$8,0,1)</f>
        <v>0</v>
      </c>
      <c r="AL27" s="97">
        <f>IF(G27&gt;Variables!$G$9,0,1)</f>
        <v>1</v>
      </c>
      <c r="AM27" s="97">
        <f>IF(AND(K27&gt;Variables!$G$10,K27&lt;Variables!$G$11),0,1)</f>
        <v>0</v>
      </c>
      <c r="AN27" s="103">
        <f>IF(H27&lt;Variables!$G$13,1,0)</f>
        <v>1</v>
      </c>
      <c r="AO27" s="97">
        <f>IF(R27&lt;Variables!$G$12,0,1)</f>
        <v>0</v>
      </c>
      <c r="AP27" s="99"/>
      <c r="AQ27" s="97"/>
      <c r="AR27" s="97"/>
      <c r="AS27" s="97">
        <v>1</v>
      </c>
      <c r="AT27" s="97"/>
      <c r="AU27" s="97"/>
      <c r="AV27" s="96">
        <f t="shared" si="9"/>
        <v>3</v>
      </c>
      <c r="AW27" s="96" t="str">
        <f t="shared" si="10"/>
        <v/>
      </c>
      <c r="AX27" s="96" t="str">
        <f t="shared" si="11"/>
        <v/>
      </c>
      <c r="AY27" s="96">
        <f t="shared" si="12"/>
        <v>3</v>
      </c>
      <c r="AZ27" s="96">
        <f t="shared" si="13"/>
        <v>2.6822923988863998</v>
      </c>
      <c r="BA27" s="96"/>
      <c r="BB27" s="96"/>
      <c r="BC27" s="96"/>
      <c r="BD27" s="96"/>
      <c r="BE27"/>
      <c r="BF27"/>
      <c r="BG27"/>
      <c r="BH27"/>
      <c r="BI27"/>
      <c r="BJ27" s="83"/>
      <c r="BK27" s="83"/>
    </row>
    <row r="28" spans="1:63" ht="14.1" customHeight="1" x14ac:dyDescent="0.2">
      <c r="A28" s="96"/>
      <c r="B28" s="96"/>
      <c r="C28" s="89">
        <v>2</v>
      </c>
      <c r="D28" s="113" t="s">
        <v>223</v>
      </c>
      <c r="E28" s="113">
        <v>2.1600999999999999</v>
      </c>
      <c r="F28" s="113">
        <v>31.72</v>
      </c>
      <c r="G28" s="113">
        <v>18.420000000000002</v>
      </c>
      <c r="H28" s="113">
        <v>94.04</v>
      </c>
      <c r="I28" s="113">
        <v>-22.378</v>
      </c>
      <c r="J28" s="114"/>
      <c r="K28" s="114">
        <v>54.85</v>
      </c>
      <c r="L28" s="113">
        <v>2.2104949999999999</v>
      </c>
      <c r="M28" s="113">
        <v>-2.2798060000000002</v>
      </c>
      <c r="N28" s="113">
        <v>2.0275799999999999</v>
      </c>
      <c r="O28" s="89"/>
      <c r="P28" s="89"/>
      <c r="Q28" s="89"/>
      <c r="R28" s="89"/>
      <c r="S28" s="89"/>
      <c r="T28" s="89"/>
      <c r="U28" s="89"/>
      <c r="V28" s="89">
        <f t="shared" si="0"/>
        <v>2.5084537426807998</v>
      </c>
      <c r="W28" s="111">
        <f t="shared" si="1"/>
        <v>2.1817009999999999</v>
      </c>
      <c r="X28" s="111">
        <f t="shared" si="2"/>
        <v>2.2033019999999999</v>
      </c>
      <c r="Y28" s="89">
        <f t="shared" si="3"/>
        <v>2.1168979999999999</v>
      </c>
      <c r="Z28" s="89">
        <f t="shared" si="4"/>
        <v>2.0275799999999999</v>
      </c>
      <c r="AA28" s="89">
        <f t="shared" si="5"/>
        <v>2.073696</v>
      </c>
      <c r="AB28" s="96"/>
      <c r="AC28" s="96">
        <v>2.38</v>
      </c>
      <c r="AD28" s="96"/>
      <c r="AE28" s="96">
        <f t="shared" si="6"/>
        <v>1.1018008425535855</v>
      </c>
      <c r="AF28" s="96">
        <f t="shared" si="14"/>
        <v>0</v>
      </c>
      <c r="AG28" s="96"/>
      <c r="AH28" s="101">
        <f>IF(AND(M28&lt;Variables!$G$6,M28&gt;Variables!$G$5),0,1)</f>
        <v>0</v>
      </c>
      <c r="AI28" s="101">
        <f t="shared" si="8"/>
        <v>0</v>
      </c>
      <c r="AJ28" s="101">
        <f>IF(I28&gt;Variables!$G$7,0,1)</f>
        <v>1</v>
      </c>
      <c r="AK28" s="101">
        <f>IF(F28&gt;Variables!$G$8,0,1)</f>
        <v>0</v>
      </c>
      <c r="AL28" s="101">
        <f>IF(G28&gt;Variables!$G$9,0,1)</f>
        <v>0</v>
      </c>
      <c r="AM28" s="101">
        <f>IF(AND(K28&gt;Variables!$G$10,K28&lt;Variables!$G$11),0,1)</f>
        <v>0</v>
      </c>
      <c r="AN28" s="103">
        <f>IF(H28&lt;Variables!$G$13,1,0)</f>
        <v>1</v>
      </c>
      <c r="AO28" s="97">
        <f>IF(R28&lt;Variables!$G$12,0,1)</f>
        <v>0</v>
      </c>
      <c r="AP28" s="102"/>
      <c r="AQ28" s="101"/>
      <c r="AR28" s="101">
        <v>1</v>
      </c>
      <c r="AS28" s="101"/>
      <c r="AT28" s="101"/>
      <c r="AU28" s="101"/>
      <c r="AV28" s="96">
        <f t="shared" si="9"/>
        <v>3</v>
      </c>
      <c r="AW28" s="96" t="str">
        <f t="shared" si="10"/>
        <v/>
      </c>
      <c r="AX28" s="96" t="str">
        <f t="shared" si="11"/>
        <v/>
      </c>
      <c r="AY28" s="96">
        <f t="shared" si="12"/>
        <v>3</v>
      </c>
      <c r="AZ28" s="96">
        <f t="shared" si="13"/>
        <v>2.5054918426807995</v>
      </c>
      <c r="BA28" s="96"/>
      <c r="BB28" s="96"/>
      <c r="BC28" s="96"/>
      <c r="BD28" s="96"/>
      <c r="BE28"/>
      <c r="BF28"/>
      <c r="BG28"/>
      <c r="BH28"/>
      <c r="BI28"/>
      <c r="BJ28" s="83"/>
      <c r="BK28" s="83"/>
    </row>
    <row r="29" spans="1:63" ht="14.1" customHeight="1" x14ac:dyDescent="0.2">
      <c r="A29" s="96"/>
      <c r="B29" s="96"/>
      <c r="C29" s="113">
        <v>2</v>
      </c>
      <c r="D29" s="113" t="s">
        <v>224</v>
      </c>
      <c r="E29" s="113">
        <v>5.55</v>
      </c>
      <c r="F29" s="113">
        <v>31.5</v>
      </c>
      <c r="G29" s="113">
        <v>12.35</v>
      </c>
      <c r="H29" s="113">
        <v>114.3</v>
      </c>
      <c r="I29" s="113">
        <v>0.46800000000000003</v>
      </c>
      <c r="J29" s="114"/>
      <c r="K29" s="114">
        <v>52.39</v>
      </c>
      <c r="L29" s="113">
        <v>5.4402049999999997</v>
      </c>
      <c r="M29" s="113">
        <v>2.018214</v>
      </c>
      <c r="N29" s="113">
        <v>5.1487299999999996</v>
      </c>
      <c r="O29" s="89"/>
      <c r="P29" s="89"/>
      <c r="Q29" s="89"/>
      <c r="R29" s="89"/>
      <c r="S29" s="89"/>
      <c r="T29" s="89"/>
      <c r="U29" s="89"/>
      <c r="V29" s="89">
        <f t="shared" si="0"/>
        <v>2.32535647714352</v>
      </c>
      <c r="W29" s="89">
        <f t="shared" si="1"/>
        <v>5.6055000000000001</v>
      </c>
      <c r="X29" s="89">
        <f t="shared" si="2"/>
        <v>5.6609999999999996</v>
      </c>
      <c r="Y29" s="107">
        <f t="shared" si="3"/>
        <v>5.4390000000000001</v>
      </c>
      <c r="Z29" s="107">
        <f t="shared" si="4"/>
        <v>5.1487299999999996</v>
      </c>
      <c r="AA29" s="107">
        <f t="shared" si="5"/>
        <v>5.3279999999999994</v>
      </c>
      <c r="AB29" s="96"/>
      <c r="AC29" s="96"/>
      <c r="AD29" s="96">
        <v>4.91</v>
      </c>
      <c r="AE29" s="96">
        <f t="shared" si="6"/>
        <v>0</v>
      </c>
      <c r="AF29" s="96">
        <f t="shared" si="14"/>
        <v>0.88468468468468475</v>
      </c>
      <c r="AG29" s="96"/>
      <c r="AH29" s="103">
        <f>IF(AND(M29&lt;Variables!$G$6,M29&gt;Variables!$G$5),0,1)</f>
        <v>1</v>
      </c>
      <c r="AI29" s="103">
        <f t="shared" si="8"/>
        <v>0</v>
      </c>
      <c r="AJ29" s="103">
        <f>IF(I29&gt;Variables!$G$7,0,1)</f>
        <v>0</v>
      </c>
      <c r="AK29" s="103">
        <f>IF(F29&gt;Variables!$G$8,0,1)</f>
        <v>0</v>
      </c>
      <c r="AL29" s="103">
        <f>IF(G29&gt;Variables!$G$9,0,1)</f>
        <v>0</v>
      </c>
      <c r="AM29" s="103">
        <f>IF(AND(K29&gt;Variables!$G$10,K29&lt;Variables!$G$11),0,1)</f>
        <v>0</v>
      </c>
      <c r="AN29" s="103">
        <f>IF(H29&lt;Variables!$G$13,1,0)</f>
        <v>1</v>
      </c>
      <c r="AO29" s="97">
        <f>IF(R29&lt;Variables!$G$12,0,1)</f>
        <v>0</v>
      </c>
      <c r="AP29" s="104"/>
      <c r="AQ29" s="103"/>
      <c r="AR29" s="103"/>
      <c r="AS29" s="103"/>
      <c r="AT29" s="103">
        <v>1</v>
      </c>
      <c r="AU29" s="103"/>
      <c r="AV29" s="96" t="str">
        <f t="shared" si="9"/>
        <v/>
      </c>
      <c r="AW29" s="96">
        <f t="shared" si="10"/>
        <v>1</v>
      </c>
      <c r="AX29" s="96" t="str">
        <f t="shared" si="11"/>
        <v/>
      </c>
      <c r="AY29" s="96">
        <f t="shared" si="12"/>
        <v>1</v>
      </c>
      <c r="AZ29" s="96">
        <f t="shared" si="13"/>
        <v>2.3225274171435202</v>
      </c>
      <c r="BA29" s="96"/>
      <c r="BB29" s="96"/>
      <c r="BC29" s="96"/>
      <c r="BD29" s="96"/>
      <c r="BE29"/>
      <c r="BF29"/>
      <c r="BG29"/>
      <c r="BH29"/>
      <c r="BI29"/>
      <c r="BJ29" s="83"/>
      <c r="BK29" s="83"/>
    </row>
    <row r="30" spans="1:63" ht="14.1" customHeight="1" x14ac:dyDescent="0.2">
      <c r="A30" s="96"/>
      <c r="B30" s="96"/>
      <c r="C30" s="113">
        <v>2</v>
      </c>
      <c r="D30" s="113" t="s">
        <v>225</v>
      </c>
      <c r="E30" s="113">
        <v>8.5250000000000004</v>
      </c>
      <c r="F30" s="113">
        <v>29.05</v>
      </c>
      <c r="G30" s="113">
        <v>-12.38</v>
      </c>
      <c r="H30" s="113">
        <v>166.57</v>
      </c>
      <c r="I30" s="113">
        <v>-72.736999999999995</v>
      </c>
      <c r="J30" s="89"/>
      <c r="K30" s="89">
        <v>48.87</v>
      </c>
      <c r="L30" s="113">
        <v>8.7973250000000007</v>
      </c>
      <c r="M30" s="113">
        <v>-3.0955430000000002</v>
      </c>
      <c r="N30" s="113">
        <v>8.9569899999999993</v>
      </c>
      <c r="O30" s="89"/>
      <c r="P30" s="89"/>
      <c r="Q30" s="89"/>
      <c r="R30" s="89"/>
      <c r="S30" s="89"/>
      <c r="T30" s="89"/>
      <c r="U30" s="89"/>
      <c r="V30" s="89">
        <f t="shared" si="0"/>
        <v>2.4256751991520802</v>
      </c>
      <c r="W30" s="89">
        <f t="shared" si="1"/>
        <v>8.6102500000000006</v>
      </c>
      <c r="X30" s="89">
        <f t="shared" si="2"/>
        <v>8.6955000000000009</v>
      </c>
      <c r="Y30" s="107">
        <f t="shared" si="3"/>
        <v>8.3544999999999998</v>
      </c>
      <c r="Z30" s="107">
        <f t="shared" si="4"/>
        <v>8.9569899999999993</v>
      </c>
      <c r="AA30" s="89">
        <f t="shared" si="5"/>
        <v>8.1839999999999993</v>
      </c>
      <c r="AB30" s="96"/>
      <c r="AC30" s="96">
        <v>8.65</v>
      </c>
      <c r="AD30" s="96">
        <v>8.25</v>
      </c>
      <c r="AE30" s="96">
        <f t="shared" si="6"/>
        <v>1.0146627565982405</v>
      </c>
      <c r="AF30" s="96">
        <f t="shared" si="14"/>
        <v>0.96774193548387089</v>
      </c>
      <c r="AG30" s="96"/>
      <c r="AH30" s="103">
        <f>IF(AND(M30&lt;Variables!$G$6,M30&gt;Variables!$G$5),0,1)</f>
        <v>0</v>
      </c>
      <c r="AI30" s="103">
        <f t="shared" si="8"/>
        <v>1</v>
      </c>
      <c r="AJ30" s="103">
        <f>IF(I30&gt;Variables!$G$7,0,1)</f>
        <v>1</v>
      </c>
      <c r="AK30" s="103">
        <f>IF(F30&gt;Variables!$G$8,0,1)</f>
        <v>0</v>
      </c>
      <c r="AL30" s="103">
        <f>IF(G30&gt;Variables!$G$9,0,1)</f>
        <v>1</v>
      </c>
      <c r="AM30" s="103">
        <f>IF(AND(K30&gt;Variables!$G$10,K30&lt;Variables!$G$11),0,1)</f>
        <v>1</v>
      </c>
      <c r="AN30" s="103">
        <f>IF(H30&lt;Variables!$G$13,1,0)</f>
        <v>1</v>
      </c>
      <c r="AO30" s="97">
        <f>IF(R30&lt;Variables!$G$12,0,1)</f>
        <v>0</v>
      </c>
      <c r="AP30" s="104"/>
      <c r="AQ30" s="103"/>
      <c r="AR30" s="103"/>
      <c r="AS30" s="103"/>
      <c r="AT30" s="103">
        <v>1</v>
      </c>
      <c r="AU30" s="103"/>
      <c r="AV30" s="96">
        <f t="shared" si="9"/>
        <v>3</v>
      </c>
      <c r="AW30" s="96" t="str">
        <f t="shared" si="10"/>
        <v/>
      </c>
      <c r="AX30" s="96" t="str">
        <f t="shared" si="11"/>
        <v/>
      </c>
      <c r="AY30" s="96">
        <f t="shared" si="12"/>
        <v>3</v>
      </c>
      <c r="AZ30" s="96">
        <f t="shared" si="13"/>
        <v>2.4230362191520798</v>
      </c>
      <c r="BA30" s="96"/>
      <c r="BB30" s="96"/>
      <c r="BC30" s="96"/>
      <c r="BD30" s="96"/>
      <c r="BE30"/>
      <c r="BF30"/>
      <c r="BG30"/>
      <c r="BH30"/>
      <c r="BI30"/>
      <c r="BJ30" s="83"/>
      <c r="BK30" s="83"/>
    </row>
    <row r="31" spans="1:63" ht="14.1" customHeight="1" x14ac:dyDescent="0.2">
      <c r="A31" s="96"/>
      <c r="B31" s="96"/>
      <c r="C31" s="113">
        <v>2</v>
      </c>
      <c r="D31" s="113" t="s">
        <v>225</v>
      </c>
      <c r="E31" s="113">
        <v>8.5850000000000009</v>
      </c>
      <c r="F31" s="113">
        <v>28.59</v>
      </c>
      <c r="G31" s="113">
        <v>-11.77</v>
      </c>
      <c r="H31" s="113">
        <v>166.57</v>
      </c>
      <c r="I31" s="113">
        <v>-72.590999999999994</v>
      </c>
      <c r="J31" s="89"/>
      <c r="K31" s="89">
        <v>48.21</v>
      </c>
      <c r="L31" s="113">
        <v>8.5204950000000004</v>
      </c>
      <c r="M31" s="113">
        <v>0.75705699999999998</v>
      </c>
      <c r="N31" s="113">
        <v>8.4834040000000002</v>
      </c>
      <c r="O31" s="89"/>
      <c r="P31" s="89"/>
      <c r="Q31" s="89"/>
      <c r="R31" s="89"/>
      <c r="S31" s="89"/>
      <c r="T31" s="89"/>
      <c r="U31" s="89"/>
      <c r="V31" s="89">
        <f t="shared" si="0"/>
        <v>2.3326857393026401</v>
      </c>
      <c r="W31" s="89">
        <f t="shared" si="1"/>
        <v>8.6708500000000015</v>
      </c>
      <c r="X31" s="89">
        <f t="shared" si="2"/>
        <v>8.7567000000000004</v>
      </c>
      <c r="Y31" s="107">
        <f t="shared" si="3"/>
        <v>8.4133000000000013</v>
      </c>
      <c r="Z31" s="107">
        <f t="shared" si="4"/>
        <v>8.4834040000000002</v>
      </c>
      <c r="AA31" s="107">
        <f t="shared" si="5"/>
        <v>8.2416</v>
      </c>
      <c r="AB31" s="96"/>
      <c r="AC31" s="96">
        <v>8.6</v>
      </c>
      <c r="AD31" s="96">
        <v>7.94</v>
      </c>
      <c r="AE31" s="96">
        <f t="shared" si="6"/>
        <v>1.001747233546884</v>
      </c>
      <c r="AF31" s="96">
        <f t="shared" si="14"/>
        <v>0.92486895748398368</v>
      </c>
      <c r="AG31" s="96"/>
      <c r="AH31" s="103">
        <f>IF(AND(M31&lt;Variables!$G$6,M31&gt;Variables!$G$5),0,1)</f>
        <v>1</v>
      </c>
      <c r="AI31" s="103">
        <f t="shared" si="8"/>
        <v>0</v>
      </c>
      <c r="AJ31" s="103">
        <f>IF(I31&gt;Variables!$G$7,0,1)</f>
        <v>1</v>
      </c>
      <c r="AK31" s="103">
        <f>IF(F31&gt;Variables!$G$8,0,1)</f>
        <v>0</v>
      </c>
      <c r="AL31" s="103">
        <f>IF(G31&gt;Variables!$G$9,0,1)</f>
        <v>1</v>
      </c>
      <c r="AM31" s="103">
        <f>IF(AND(K31&gt;Variables!$G$10,K31&lt;Variables!$G$11),0,1)</f>
        <v>1</v>
      </c>
      <c r="AN31" s="103">
        <f>IF(H31&lt;Variables!$G$13,1,0)</f>
        <v>1</v>
      </c>
      <c r="AO31" s="97">
        <f>IF(R31&lt;Variables!$G$12,0,1)</f>
        <v>0</v>
      </c>
      <c r="AP31" s="104"/>
      <c r="AQ31" s="103"/>
      <c r="AR31" s="103"/>
      <c r="AS31" s="103"/>
      <c r="AT31" s="103">
        <v>1</v>
      </c>
      <c r="AU31" s="103"/>
      <c r="AV31" s="96" t="str">
        <f t="shared" si="9"/>
        <v/>
      </c>
      <c r="AW31" s="96">
        <f t="shared" si="10"/>
        <v>1</v>
      </c>
      <c r="AX31" s="96" t="str">
        <f t="shared" si="11"/>
        <v/>
      </c>
      <c r="AY31" s="96">
        <f t="shared" si="12"/>
        <v>1</v>
      </c>
      <c r="AZ31" s="96">
        <f t="shared" si="13"/>
        <v>2.3300823993026398</v>
      </c>
      <c r="BA31" s="96"/>
      <c r="BB31" s="96"/>
      <c r="BC31" s="96"/>
      <c r="BD31" s="96"/>
      <c r="BE31"/>
      <c r="BF31"/>
      <c r="BG31"/>
      <c r="BH31"/>
      <c r="BI31"/>
      <c r="BJ31" s="83"/>
      <c r="BK31" s="83"/>
    </row>
    <row r="32" spans="1:63" ht="14.1" customHeight="1" x14ac:dyDescent="0.2">
      <c r="A32" s="96"/>
      <c r="B32" s="96"/>
      <c r="C32" s="113">
        <v>2</v>
      </c>
      <c r="D32" s="113" t="s">
        <v>226</v>
      </c>
      <c r="E32" s="113">
        <v>7.01</v>
      </c>
      <c r="F32" s="113">
        <v>43.84</v>
      </c>
      <c r="G32" s="113">
        <v>9.5299999999999994</v>
      </c>
      <c r="H32" s="113">
        <v>93.31</v>
      </c>
      <c r="I32" s="113">
        <v>-19.224</v>
      </c>
      <c r="J32" s="89"/>
      <c r="K32" s="89">
        <v>48.17</v>
      </c>
      <c r="L32" s="113">
        <v>7.4166949999999998</v>
      </c>
      <c r="M32" s="113">
        <v>-5.4835070000000004</v>
      </c>
      <c r="N32" s="113">
        <v>7.4401299999999999</v>
      </c>
      <c r="O32" s="89"/>
      <c r="P32" s="89"/>
      <c r="Q32" s="89"/>
      <c r="R32" s="89"/>
      <c r="S32" s="89"/>
      <c r="T32" s="89"/>
      <c r="U32" s="89"/>
      <c r="V32" s="89">
        <f t="shared" si="0"/>
        <v>2.4616318281647196</v>
      </c>
      <c r="W32" s="111">
        <f t="shared" si="1"/>
        <v>7.0800999999999998</v>
      </c>
      <c r="X32" s="111">
        <f t="shared" si="2"/>
        <v>7.1501999999999999</v>
      </c>
      <c r="Y32" s="89">
        <f t="shared" si="3"/>
        <v>6.8697999999999997</v>
      </c>
      <c r="Z32" s="89">
        <f t="shared" si="4"/>
        <v>7.4401299999999999</v>
      </c>
      <c r="AA32" s="89">
        <f t="shared" si="5"/>
        <v>6.7295999999999996</v>
      </c>
      <c r="AB32" s="96"/>
      <c r="AC32" s="96">
        <v>7.35</v>
      </c>
      <c r="AD32" s="96"/>
      <c r="AE32" s="96">
        <f t="shared" si="6"/>
        <v>1.0485021398002854</v>
      </c>
      <c r="AF32" s="96">
        <f t="shared" si="14"/>
        <v>0</v>
      </c>
      <c r="AG32" s="96"/>
      <c r="AH32" s="101">
        <f>IF(AND(M32&lt;Variables!$G$6,M32&gt;Variables!$G$5),0,1)</f>
        <v>1</v>
      </c>
      <c r="AI32" s="101">
        <f t="shared" si="8"/>
        <v>1</v>
      </c>
      <c r="AJ32" s="101">
        <f>IF(I32&gt;Variables!$G$7,0,1)</f>
        <v>1</v>
      </c>
      <c r="AK32" s="101">
        <f>IF(F32&gt;Variables!$G$8,0,1)</f>
        <v>0</v>
      </c>
      <c r="AL32" s="101">
        <f>IF(G32&gt;Variables!$G$9,0,1)</f>
        <v>1</v>
      </c>
      <c r="AM32" s="101">
        <f>IF(AND(K32&gt;Variables!$G$10,K32&lt;Variables!$G$11),0,1)</f>
        <v>1</v>
      </c>
      <c r="AN32" s="103">
        <f>IF(H32&lt;Variables!$G$13,1,0)</f>
        <v>1</v>
      </c>
      <c r="AO32" s="97">
        <f>IF(R32&lt;Variables!$G$12,0,1)</f>
        <v>0</v>
      </c>
      <c r="AP32" s="102"/>
      <c r="AQ32" s="101"/>
      <c r="AR32" s="101">
        <v>1</v>
      </c>
      <c r="AS32" s="101"/>
      <c r="AT32" s="101"/>
      <c r="AU32" s="101"/>
      <c r="AV32" s="96">
        <f t="shared" si="9"/>
        <v>3</v>
      </c>
      <c r="AW32" s="96" t="str">
        <f t="shared" si="10"/>
        <v/>
      </c>
      <c r="AX32" s="96" t="str">
        <f t="shared" si="11"/>
        <v/>
      </c>
      <c r="AY32" s="96">
        <f t="shared" si="12"/>
        <v>3</v>
      </c>
      <c r="AZ32" s="96">
        <f t="shared" si="13"/>
        <v>2.4590306481647195</v>
      </c>
      <c r="BA32" s="96"/>
      <c r="BB32" s="96"/>
      <c r="BC32" s="96"/>
      <c r="BD32" s="96"/>
      <c r="BE32"/>
      <c r="BF32"/>
      <c r="BG32"/>
      <c r="BH32"/>
      <c r="BI32"/>
      <c r="BJ32" s="83"/>
      <c r="BK32" s="83"/>
    </row>
    <row r="33" spans="1:63" ht="14.1" customHeight="1" x14ac:dyDescent="0.2">
      <c r="A33" s="96"/>
      <c r="B33" s="96"/>
      <c r="C33" s="116">
        <v>2</v>
      </c>
      <c r="D33" s="117" t="s">
        <v>227</v>
      </c>
      <c r="E33" s="117">
        <v>7.28</v>
      </c>
      <c r="F33" s="117">
        <v>27.35</v>
      </c>
      <c r="G33" s="117">
        <v>23.18</v>
      </c>
      <c r="H33" s="117"/>
      <c r="I33" s="117">
        <v>880.85</v>
      </c>
      <c r="J33" s="109"/>
      <c r="K33" s="109">
        <v>42.81</v>
      </c>
      <c r="L33" s="117">
        <v>7.3618949999999996</v>
      </c>
      <c r="M33" s="117">
        <v>-1.112417</v>
      </c>
      <c r="N33" s="117">
        <v>7.1842300000000003</v>
      </c>
      <c r="O33" s="109"/>
      <c r="P33" s="109"/>
      <c r="Q33" s="109"/>
      <c r="R33" s="109"/>
      <c r="S33" s="109"/>
      <c r="T33" s="109"/>
      <c r="U33" s="109"/>
      <c r="V33" s="109">
        <f t="shared" si="0"/>
        <v>2.2983354144717598</v>
      </c>
      <c r="W33" s="109">
        <f t="shared" si="1"/>
        <v>7.3528000000000002</v>
      </c>
      <c r="X33" s="109">
        <f t="shared" si="2"/>
        <v>7.4256000000000002</v>
      </c>
      <c r="Y33" s="118">
        <f t="shared" si="3"/>
        <v>7.1344000000000003</v>
      </c>
      <c r="Z33" s="118">
        <f t="shared" si="4"/>
        <v>7.1842300000000003</v>
      </c>
      <c r="AA33" s="118">
        <f t="shared" si="5"/>
        <v>6.9888000000000003</v>
      </c>
      <c r="AB33" s="96"/>
      <c r="AC33" s="96"/>
      <c r="AD33" s="96">
        <v>6.93</v>
      </c>
      <c r="AE33" s="98">
        <f t="shared" si="6"/>
        <v>0</v>
      </c>
      <c r="AF33" s="98">
        <f t="shared" si="14"/>
        <v>0.95192307692307687</v>
      </c>
      <c r="AG33" s="96" t="s">
        <v>228</v>
      </c>
      <c r="AH33" s="103">
        <f>IF(AND(M33&lt;Variables!$G$6,M33&gt;Variables!$G$5),0,1)</f>
        <v>1</v>
      </c>
      <c r="AI33" s="103">
        <f t="shared" si="8"/>
        <v>0</v>
      </c>
      <c r="AJ33" s="103">
        <f>IF(I33&gt;Variables!$G$7,0,1)</f>
        <v>0</v>
      </c>
      <c r="AK33" s="103">
        <f>IF(F33&gt;Variables!$G$8,0,1)</f>
        <v>0</v>
      </c>
      <c r="AL33" s="103">
        <f>IF(G33&gt;Variables!$G$9,0,1)</f>
        <v>0</v>
      </c>
      <c r="AM33" s="103">
        <f>IF(AND(K33&gt;Variables!$G$10,K33&lt;Variables!$G$11),0,1)</f>
        <v>1</v>
      </c>
      <c r="AN33" s="103">
        <f>IF(H33&lt;Variables!$G$13,1,0)</f>
        <v>1</v>
      </c>
      <c r="AO33" s="97">
        <f>IF(R33&lt;Variables!$G$12,0,1)</f>
        <v>0</v>
      </c>
      <c r="AP33" s="104"/>
      <c r="AQ33" s="103"/>
      <c r="AR33" s="103"/>
      <c r="AS33" s="103"/>
      <c r="AT33" s="103">
        <v>1</v>
      </c>
      <c r="AU33" s="103"/>
      <c r="AV33" s="96" t="str">
        <f t="shared" si="9"/>
        <v/>
      </c>
      <c r="AW33" s="96">
        <f t="shared" si="10"/>
        <v>1</v>
      </c>
      <c r="AX33" s="96" t="str">
        <f t="shared" si="11"/>
        <v/>
      </c>
      <c r="AY33" s="96">
        <f t="shared" si="12"/>
        <v>1</v>
      </c>
      <c r="AZ33" s="96">
        <f t="shared" si="13"/>
        <v>2.2960236744717597</v>
      </c>
      <c r="BA33" s="96"/>
      <c r="BB33" s="96"/>
      <c r="BC33" s="96"/>
      <c r="BD33" s="96"/>
      <c r="BE33"/>
      <c r="BF33"/>
      <c r="BG33"/>
      <c r="BH33"/>
      <c r="BI33"/>
      <c r="BJ33" s="83"/>
      <c r="BK33" s="83"/>
    </row>
    <row r="34" spans="1:63" ht="14.1" customHeight="1" x14ac:dyDescent="0.2">
      <c r="A34" s="96"/>
      <c r="B34" s="96"/>
      <c r="C34" s="113">
        <v>3</v>
      </c>
      <c r="D34" s="113" t="s">
        <v>229</v>
      </c>
      <c r="E34" s="113">
        <v>93.36</v>
      </c>
      <c r="F34" s="113">
        <v>9.93</v>
      </c>
      <c r="G34" s="113">
        <v>3.45</v>
      </c>
      <c r="H34" s="113"/>
      <c r="I34" s="113">
        <v>-17.059000000000001</v>
      </c>
      <c r="J34" s="89"/>
      <c r="K34" s="89">
        <v>65.83</v>
      </c>
      <c r="L34" s="113">
        <v>92.292760000000001</v>
      </c>
      <c r="M34" s="113">
        <v>1.1563639999999999</v>
      </c>
      <c r="N34" s="113">
        <v>92.292760000000001</v>
      </c>
      <c r="O34" s="89"/>
      <c r="P34" s="89"/>
      <c r="Q34" s="89"/>
      <c r="R34" s="89"/>
      <c r="S34" s="89"/>
      <c r="T34" s="89"/>
      <c r="U34" s="89"/>
      <c r="V34" s="89">
        <f t="shared" si="0"/>
        <v>2.44806779675744</v>
      </c>
      <c r="W34" s="112">
        <f t="shared" si="1"/>
        <v>94.293599999999998</v>
      </c>
      <c r="X34" s="112">
        <f t="shared" si="2"/>
        <v>95.227199999999996</v>
      </c>
      <c r="Y34" s="107">
        <f t="shared" si="3"/>
        <v>91.492800000000003</v>
      </c>
      <c r="Z34" s="107">
        <f t="shared" si="4"/>
        <v>92.292760000000001</v>
      </c>
      <c r="AA34" s="112">
        <f t="shared" si="5"/>
        <v>89.625599999999991</v>
      </c>
      <c r="AB34" s="96" t="s">
        <v>230</v>
      </c>
      <c r="AC34" s="96">
        <v>93.99</v>
      </c>
      <c r="AD34" s="96">
        <v>89.24</v>
      </c>
      <c r="AE34" s="98">
        <f t="shared" si="6"/>
        <v>1.0067480719794344</v>
      </c>
      <c r="AF34" s="98">
        <f t="shared" si="14"/>
        <v>0.95586975149957154</v>
      </c>
      <c r="AG34" s="96"/>
      <c r="AH34" s="103">
        <f>IF(AND(M34&lt;Variables!$G$6,M34&gt;Variables!$G$5),0,1)</f>
        <v>1</v>
      </c>
      <c r="AI34" s="103">
        <f t="shared" si="8"/>
        <v>1</v>
      </c>
      <c r="AJ34" s="103">
        <f>IF(I34&gt;Variables!$G$7,0,1)</f>
        <v>1</v>
      </c>
      <c r="AK34" s="103">
        <f>IF(F34&gt;Variables!$G$8,0,1)</f>
        <v>0</v>
      </c>
      <c r="AL34" s="103">
        <f>IF(G34&gt;Variables!$G$9,0,1)</f>
        <v>1</v>
      </c>
      <c r="AM34" s="103">
        <f>IF(AND(K34&gt;Variables!$G$10,K34&lt;Variables!$G$11),0,1)</f>
        <v>0</v>
      </c>
      <c r="AN34" s="103">
        <f>IF(H34&lt;Variables!$G$13,1,0)</f>
        <v>1</v>
      </c>
      <c r="AO34" s="97">
        <f>IF(R34&lt;Variables!$G$12,0,1)</f>
        <v>0</v>
      </c>
      <c r="AP34" s="104"/>
      <c r="AQ34" s="103"/>
      <c r="AR34" s="103"/>
      <c r="AS34" s="103"/>
      <c r="AT34" s="103">
        <v>1</v>
      </c>
      <c r="AU34" s="103"/>
      <c r="AV34" s="96" t="str">
        <f t="shared" si="9"/>
        <v/>
      </c>
      <c r="AW34" s="96">
        <f t="shared" si="10"/>
        <v>1</v>
      </c>
      <c r="AX34" s="96" t="str">
        <f t="shared" si="11"/>
        <v/>
      </c>
      <c r="AY34" s="96">
        <f t="shared" si="12"/>
        <v>1</v>
      </c>
      <c r="AZ34" s="96">
        <f t="shared" si="13"/>
        <v>2.4445129767574403</v>
      </c>
      <c r="BA34" s="96"/>
      <c r="BB34" s="96"/>
      <c r="BC34" s="96"/>
      <c r="BD34" s="96"/>
      <c r="BE34"/>
      <c r="BF34"/>
      <c r="BG34"/>
      <c r="BH34"/>
      <c r="BI34"/>
      <c r="BJ34" s="83"/>
      <c r="BK34" s="83"/>
    </row>
    <row r="35" spans="1:63" ht="14.1" customHeight="1" x14ac:dyDescent="0.2">
      <c r="A35" s="96"/>
      <c r="B35" s="96"/>
      <c r="C35" s="116">
        <v>3</v>
      </c>
      <c r="D35" s="117" t="s">
        <v>215</v>
      </c>
      <c r="E35" s="117">
        <v>22.808900000000001</v>
      </c>
      <c r="F35" s="117">
        <v>26.58</v>
      </c>
      <c r="G35" s="117">
        <v>14.1</v>
      </c>
      <c r="H35" s="117"/>
      <c r="I35" s="117">
        <v>9.4730000000000008</v>
      </c>
      <c r="J35" s="109"/>
      <c r="K35" s="109">
        <v>61.89</v>
      </c>
      <c r="L35" s="117">
        <v>22.27582</v>
      </c>
      <c r="M35" s="117">
        <v>2.3930880000000001</v>
      </c>
      <c r="N35" s="117">
        <v>22.240984000000001</v>
      </c>
      <c r="O35" s="109"/>
      <c r="P35" s="109"/>
      <c r="Q35" s="109"/>
      <c r="R35" s="109"/>
      <c r="S35" s="109"/>
      <c r="T35" s="109"/>
      <c r="U35" s="109"/>
      <c r="V35" s="109">
        <f t="shared" si="0"/>
        <v>2.3457854904678395</v>
      </c>
      <c r="W35" s="119">
        <f t="shared" si="1"/>
        <v>23.036989000000002</v>
      </c>
      <c r="X35" s="119">
        <f t="shared" si="2"/>
        <v>23.265078000000003</v>
      </c>
      <c r="Y35" s="109">
        <f t="shared" si="3"/>
        <v>22.352722</v>
      </c>
      <c r="Z35" s="109">
        <f t="shared" si="4"/>
        <v>22.240984000000001</v>
      </c>
      <c r="AA35" s="109">
        <f t="shared" si="5"/>
        <v>21.896543999999999</v>
      </c>
      <c r="AB35" s="96"/>
      <c r="AC35" s="96">
        <v>23.85</v>
      </c>
      <c r="AD35" s="96"/>
      <c r="AE35" s="98">
        <f t="shared" si="6"/>
        <v>1.0456444633454485</v>
      </c>
      <c r="AF35" s="98">
        <f t="shared" si="14"/>
        <v>0</v>
      </c>
      <c r="AG35" s="96"/>
      <c r="AH35" s="101">
        <f>IF(AND(M35&lt;Variables!$G$6,M35&gt;Variables!$G$5),0,1)</f>
        <v>1</v>
      </c>
      <c r="AI35" s="101">
        <f t="shared" si="8"/>
        <v>0</v>
      </c>
      <c r="AJ35" s="101">
        <f>IF(I35&gt;Variables!$G$7,0,1)</f>
        <v>0</v>
      </c>
      <c r="AK35" s="101">
        <f>IF(F35&gt;Variables!$G$8,0,1)</f>
        <v>0</v>
      </c>
      <c r="AL35" s="101">
        <f>IF(G35&gt;Variables!$G$9,0,1)</f>
        <v>0</v>
      </c>
      <c r="AM35" s="101">
        <f>IF(AND(K35&gt;Variables!$G$10,K35&lt;Variables!$G$11),0,1)</f>
        <v>0</v>
      </c>
      <c r="AN35" s="103">
        <f>IF(H35&lt;Variables!$G$13,1,0)</f>
        <v>1</v>
      </c>
      <c r="AO35" s="97">
        <f>IF(R35&lt;Variables!$G$12,0,1)</f>
        <v>0</v>
      </c>
      <c r="AP35" s="102"/>
      <c r="AQ35" s="101"/>
      <c r="AR35" s="101">
        <v>1</v>
      </c>
      <c r="AS35" s="101"/>
      <c r="AT35" s="101"/>
      <c r="AU35" s="101"/>
      <c r="AV35" s="96">
        <f t="shared" si="9"/>
        <v>3</v>
      </c>
      <c r="AW35" s="96" t="str">
        <f t="shared" si="10"/>
        <v/>
      </c>
      <c r="AX35" s="96" t="str">
        <f t="shared" si="11"/>
        <v/>
      </c>
      <c r="AY35" s="96">
        <f t="shared" si="12"/>
        <v>3</v>
      </c>
      <c r="AZ35" s="96">
        <f t="shared" si="13"/>
        <v>2.3424434304678399</v>
      </c>
      <c r="BA35" s="96"/>
      <c r="BB35" s="96"/>
      <c r="BC35" s="96"/>
      <c r="BD35" s="96"/>
      <c r="BE35"/>
      <c r="BF35"/>
      <c r="BG35"/>
      <c r="BH35"/>
      <c r="BI35"/>
      <c r="BJ35" s="83"/>
      <c r="BK35" s="83"/>
    </row>
    <row r="36" spans="1:63" ht="14.1" customHeight="1" x14ac:dyDescent="0.2">
      <c r="A36" s="96"/>
      <c r="B36" s="96"/>
      <c r="C36" s="113">
        <v>3</v>
      </c>
      <c r="D36" s="113" t="s">
        <v>231</v>
      </c>
      <c r="E36" s="113">
        <v>56.93</v>
      </c>
      <c r="F36" s="113">
        <v>13.45</v>
      </c>
      <c r="G36" s="113">
        <v>2.21</v>
      </c>
      <c r="H36" s="113">
        <v>745.25</v>
      </c>
      <c r="I36" s="113">
        <v>125.143</v>
      </c>
      <c r="J36" s="89"/>
      <c r="K36" s="89">
        <v>61.09</v>
      </c>
      <c r="L36" s="113">
        <v>56.825446999999997</v>
      </c>
      <c r="M36" s="113">
        <v>0.18398900000000001</v>
      </c>
      <c r="N36" s="113">
        <v>56.532625000000003</v>
      </c>
      <c r="O36" s="89"/>
      <c r="P36" s="89"/>
      <c r="Q36" s="89"/>
      <c r="R36" s="89"/>
      <c r="S36" s="89"/>
      <c r="T36" s="89"/>
      <c r="U36" s="89"/>
      <c r="V36" s="89">
        <f t="shared" si="0"/>
        <v>2.47121590102712</v>
      </c>
      <c r="W36" s="89">
        <f t="shared" si="1"/>
        <v>57.499299999999998</v>
      </c>
      <c r="X36" s="89">
        <f t="shared" si="2"/>
        <v>58.068600000000004</v>
      </c>
      <c r="Y36" s="107">
        <f t="shared" si="3"/>
        <v>55.791399999999996</v>
      </c>
      <c r="Z36" s="107">
        <f t="shared" si="4"/>
        <v>56.532625000000003</v>
      </c>
      <c r="AA36" s="89">
        <f t="shared" si="5"/>
        <v>54.652799999999999</v>
      </c>
      <c r="AB36" s="96"/>
      <c r="AC36" s="96"/>
      <c r="AD36" s="96">
        <v>55.5</v>
      </c>
      <c r="AE36" s="96">
        <f t="shared" si="6"/>
        <v>0</v>
      </c>
      <c r="AF36" s="96">
        <f t="shared" si="14"/>
        <v>0.97488143333918853</v>
      </c>
      <c r="AG36" s="96"/>
      <c r="AH36" s="103">
        <f>IF(AND(M36&lt;Variables!$G$6,M36&gt;Variables!$G$5),0,1)</f>
        <v>1</v>
      </c>
      <c r="AI36" s="103">
        <f t="shared" si="8"/>
        <v>0</v>
      </c>
      <c r="AJ36" s="103">
        <f>IF(I36&gt;Variables!$G$7,0,1)</f>
        <v>0</v>
      </c>
      <c r="AK36" s="103">
        <f>IF(F36&gt;Variables!$G$8,0,1)</f>
        <v>0</v>
      </c>
      <c r="AL36" s="103">
        <f>IF(G36&gt;Variables!$G$9,0,1)</f>
        <v>1</v>
      </c>
      <c r="AM36" s="103">
        <f>IF(AND(K36&gt;Variables!$G$10,K36&lt;Variables!$G$11),0,1)</f>
        <v>0</v>
      </c>
      <c r="AN36" s="103">
        <f>IF(H36&lt;Variables!$G$13,1,0)</f>
        <v>1</v>
      </c>
      <c r="AO36" s="97">
        <f>IF(R36&lt;Variables!$G$12,0,1)</f>
        <v>0</v>
      </c>
      <c r="AP36" s="104"/>
      <c r="AQ36" s="103"/>
      <c r="AR36" s="103"/>
      <c r="AS36" s="103"/>
      <c r="AT36" s="103">
        <v>1</v>
      </c>
      <c r="AU36" s="103"/>
      <c r="AV36" s="96" t="str">
        <f t="shared" si="9"/>
        <v/>
      </c>
      <c r="AW36" s="96">
        <f t="shared" si="10"/>
        <v>1</v>
      </c>
      <c r="AX36" s="96" t="str">
        <f t="shared" si="11"/>
        <v/>
      </c>
      <c r="AY36" s="96">
        <f t="shared" si="12"/>
        <v>1</v>
      </c>
      <c r="AZ36" s="96">
        <f t="shared" si="13"/>
        <v>2.4679170410271198</v>
      </c>
      <c r="BA36" s="96"/>
      <c r="BB36" s="96"/>
      <c r="BC36" s="96"/>
      <c r="BD36" s="96"/>
      <c r="BE36"/>
      <c r="BF36"/>
      <c r="BG36"/>
      <c r="BH36"/>
      <c r="BI36"/>
      <c r="BJ36" s="83"/>
      <c r="BK36" s="83"/>
    </row>
    <row r="37" spans="1:63" ht="14.1" customHeight="1" x14ac:dyDescent="0.2">
      <c r="A37" s="96"/>
      <c r="B37" s="96"/>
      <c r="C37" s="113">
        <v>3</v>
      </c>
      <c r="D37" s="113" t="s">
        <v>232</v>
      </c>
      <c r="E37" s="113">
        <v>13.750400000000001</v>
      </c>
      <c r="F37" s="113">
        <v>24.48</v>
      </c>
      <c r="G37" s="113">
        <v>6.67</v>
      </c>
      <c r="H37" s="113">
        <v>520.28</v>
      </c>
      <c r="I37" s="113">
        <v>-0.46300000000000002</v>
      </c>
      <c r="J37" s="114"/>
      <c r="K37" s="114">
        <v>61</v>
      </c>
      <c r="L37" s="113">
        <v>13.675725</v>
      </c>
      <c r="M37" s="113">
        <v>0.546041</v>
      </c>
      <c r="N37" s="120">
        <v>13.785002</v>
      </c>
      <c r="O37" s="112"/>
      <c r="P37" s="112"/>
      <c r="Q37" s="112"/>
      <c r="R37" s="112"/>
      <c r="S37" s="112"/>
      <c r="T37" s="112"/>
      <c r="U37" s="112"/>
      <c r="V37" s="112">
        <f t="shared" si="0"/>
        <v>2.4494163035120002</v>
      </c>
      <c r="W37" s="111">
        <f t="shared" si="1"/>
        <v>13.887904000000001</v>
      </c>
      <c r="X37" s="111">
        <f t="shared" si="2"/>
        <v>14.025408000000001</v>
      </c>
      <c r="Y37" s="89">
        <f t="shared" si="3"/>
        <v>13.475392000000001</v>
      </c>
      <c r="Z37" s="89">
        <f t="shared" si="4"/>
        <v>13.785002</v>
      </c>
      <c r="AA37" s="89">
        <f t="shared" si="5"/>
        <v>13.200384</v>
      </c>
      <c r="AB37" s="96"/>
      <c r="AC37" s="96">
        <v>14.5</v>
      </c>
      <c r="AD37" s="96">
        <v>13.86</v>
      </c>
      <c r="AE37" s="96">
        <f t="shared" si="6"/>
        <v>1.0545147777519199</v>
      </c>
      <c r="AF37" s="96">
        <f t="shared" si="14"/>
        <v>1.0079706772166628</v>
      </c>
      <c r="AG37" s="96"/>
      <c r="AH37" s="101">
        <f>IF(AND(M37&lt;Variables!$G$6,M37&gt;Variables!$G$5),0,1)</f>
        <v>1</v>
      </c>
      <c r="AI37" s="101">
        <f t="shared" si="8"/>
        <v>1</v>
      </c>
      <c r="AJ37" s="101">
        <f>IF(I37&gt;Variables!$G$7,0,1)</f>
        <v>1</v>
      </c>
      <c r="AK37" s="101">
        <f>IF(F37&gt;Variables!$G$8,0,1)</f>
        <v>0</v>
      </c>
      <c r="AL37" s="101">
        <f>IF(G37&gt;Variables!$G$9,0,1)</f>
        <v>1</v>
      </c>
      <c r="AM37" s="101">
        <f>IF(AND(K37&gt;Variables!$G$10,K37&lt;Variables!$G$11),0,1)</f>
        <v>0</v>
      </c>
      <c r="AN37" s="103">
        <f>IF(H37&lt;Variables!$G$13,1,0)</f>
        <v>1</v>
      </c>
      <c r="AO37" s="97">
        <f>IF(R37&lt;Variables!$G$12,0,1)</f>
        <v>0</v>
      </c>
      <c r="AP37" s="102"/>
      <c r="AQ37" s="101"/>
      <c r="AR37" s="101">
        <v>1</v>
      </c>
      <c r="AS37" s="101"/>
      <c r="AT37" s="101"/>
      <c r="AU37" s="101"/>
      <c r="AV37" s="96">
        <f t="shared" si="9"/>
        <v>3</v>
      </c>
      <c r="AW37" s="96" t="str">
        <f t="shared" si="10"/>
        <v/>
      </c>
      <c r="AX37" s="96" t="str">
        <f t="shared" si="11"/>
        <v/>
      </c>
      <c r="AY37" s="96">
        <f t="shared" si="12"/>
        <v>3</v>
      </c>
      <c r="AZ37" s="96">
        <f t="shared" si="13"/>
        <v>2.4461223035120003</v>
      </c>
      <c r="BA37" s="96"/>
      <c r="BB37" s="96"/>
      <c r="BC37" s="96"/>
      <c r="BD37" s="96"/>
      <c r="BE37"/>
      <c r="BF37"/>
      <c r="BG37"/>
      <c r="BH37"/>
      <c r="BI37"/>
      <c r="BJ37" s="83"/>
      <c r="BK37" s="83"/>
    </row>
    <row r="38" spans="1:63" ht="14.1" customHeight="1" x14ac:dyDescent="0.2">
      <c r="A38" s="96"/>
      <c r="B38" s="96"/>
      <c r="C38" s="113">
        <v>3</v>
      </c>
      <c r="D38" s="113" t="s">
        <v>232</v>
      </c>
      <c r="E38" s="113">
        <v>13.92</v>
      </c>
      <c r="F38" s="113">
        <v>27.45</v>
      </c>
      <c r="G38" s="113">
        <v>7.99</v>
      </c>
      <c r="H38" s="113">
        <v>520.28</v>
      </c>
      <c r="I38" s="113">
        <v>-0.433</v>
      </c>
      <c r="J38" s="114"/>
      <c r="K38" s="114">
        <v>60.3</v>
      </c>
      <c r="L38" s="113">
        <v>13.77811</v>
      </c>
      <c r="M38" s="113">
        <v>1.029822</v>
      </c>
      <c r="N38" s="113">
        <v>13.631906000000001</v>
      </c>
      <c r="O38" s="89"/>
      <c r="P38" s="89"/>
      <c r="Q38" s="89"/>
      <c r="R38" s="89"/>
      <c r="S38" s="89"/>
      <c r="T38" s="89"/>
      <c r="U38" s="89"/>
      <c r="V38" s="89">
        <f t="shared" si="0"/>
        <v>2.4162991308591999</v>
      </c>
      <c r="W38" s="111">
        <f t="shared" si="1"/>
        <v>14.059200000000001</v>
      </c>
      <c r="X38" s="111">
        <f t="shared" si="2"/>
        <v>14.198399999999999</v>
      </c>
      <c r="Y38" s="89">
        <f t="shared" si="3"/>
        <v>13.6416</v>
      </c>
      <c r="Z38" s="89">
        <f t="shared" si="4"/>
        <v>13.631906000000001</v>
      </c>
      <c r="AA38" s="89">
        <f t="shared" si="5"/>
        <v>13.363199999999999</v>
      </c>
      <c r="AB38" s="96"/>
      <c r="AC38" s="96">
        <v>14.4</v>
      </c>
      <c r="AD38" s="96"/>
      <c r="AE38" s="96">
        <f t="shared" si="6"/>
        <v>1.0344827586206897</v>
      </c>
      <c r="AF38" s="96">
        <v>1</v>
      </c>
      <c r="AG38" s="96"/>
      <c r="AH38" s="101">
        <f>IF(AND(M38&lt;Variables!$G$6,M38&gt;Variables!$G$5),0,1)</f>
        <v>1</v>
      </c>
      <c r="AI38" s="101">
        <f t="shared" si="8"/>
        <v>0</v>
      </c>
      <c r="AJ38" s="101">
        <f>IF(I38&gt;Variables!$G$7,0,1)</f>
        <v>1</v>
      </c>
      <c r="AK38" s="101">
        <f>IF(F38&gt;Variables!$G$8,0,1)</f>
        <v>0</v>
      </c>
      <c r="AL38" s="101">
        <f>IF(G38&gt;Variables!$G$9,0,1)</f>
        <v>1</v>
      </c>
      <c r="AM38" s="101">
        <f>IF(AND(K38&gt;Variables!$G$10,K38&lt;Variables!$G$11),0,1)</f>
        <v>0</v>
      </c>
      <c r="AN38" s="103">
        <f>IF(H38&lt;Variables!$G$13,1,0)</f>
        <v>1</v>
      </c>
      <c r="AO38" s="97">
        <f>IF(R38&lt;Variables!$G$12,0,1)</f>
        <v>0</v>
      </c>
      <c r="AP38" s="102"/>
      <c r="AQ38" s="101"/>
      <c r="AR38" s="101">
        <v>1</v>
      </c>
      <c r="AS38" s="101"/>
      <c r="AT38" s="101"/>
      <c r="AU38" s="101"/>
      <c r="AV38" s="96">
        <f t="shared" si="9"/>
        <v>3</v>
      </c>
      <c r="AW38" s="96" t="str">
        <f t="shared" si="10"/>
        <v/>
      </c>
      <c r="AX38" s="96" t="str">
        <f t="shared" si="11"/>
        <v/>
      </c>
      <c r="AY38" s="96">
        <f t="shared" si="12"/>
        <v>3</v>
      </c>
      <c r="AZ38" s="96">
        <f t="shared" si="13"/>
        <v>2.4130429308591999</v>
      </c>
      <c r="BA38" s="96"/>
      <c r="BB38" s="96"/>
      <c r="BC38" s="96"/>
      <c r="BD38" s="96"/>
      <c r="BE38"/>
      <c r="BF38"/>
      <c r="BG38"/>
      <c r="BH38"/>
      <c r="BI38"/>
      <c r="BJ38" s="83"/>
      <c r="BK38" s="83"/>
    </row>
    <row r="39" spans="1:63" ht="14.1" customHeight="1" x14ac:dyDescent="0.2">
      <c r="A39" s="96"/>
      <c r="B39" s="96"/>
      <c r="C39" s="113">
        <v>3</v>
      </c>
      <c r="D39" s="113" t="s">
        <v>233</v>
      </c>
      <c r="E39" s="113">
        <v>4.9301000000000004</v>
      </c>
      <c r="F39" s="113">
        <v>29.62</v>
      </c>
      <c r="G39" s="113">
        <v>19.95</v>
      </c>
      <c r="H39" s="113">
        <v>91.21</v>
      </c>
      <c r="I39" s="113">
        <v>-83.021000000000001</v>
      </c>
      <c r="J39" s="114"/>
      <c r="K39" s="114">
        <v>58.57</v>
      </c>
      <c r="L39" s="113">
        <v>4.8166149999999996</v>
      </c>
      <c r="M39" s="113">
        <v>2.356115</v>
      </c>
      <c r="N39" s="113">
        <v>4.5971510000000002</v>
      </c>
      <c r="O39" s="89"/>
      <c r="P39" s="89"/>
      <c r="Q39" s="89"/>
      <c r="R39" s="89"/>
      <c r="S39" s="89"/>
      <c r="T39" s="89"/>
      <c r="U39" s="89"/>
      <c r="V39" s="89">
        <f t="shared" si="0"/>
        <v>2.3362119867716</v>
      </c>
      <c r="W39" s="111">
        <f t="shared" si="1"/>
        <v>4.9794010000000002</v>
      </c>
      <c r="X39" s="111">
        <f t="shared" si="2"/>
        <v>5.0287020000000009</v>
      </c>
      <c r="Y39" s="89">
        <f t="shared" si="3"/>
        <v>4.8314979999999998</v>
      </c>
      <c r="Z39" s="89">
        <f t="shared" si="4"/>
        <v>4.5971510000000002</v>
      </c>
      <c r="AA39" s="89">
        <f t="shared" si="5"/>
        <v>4.7328960000000002</v>
      </c>
      <c r="AB39" s="96"/>
      <c r="AC39" s="96">
        <v>5.3</v>
      </c>
      <c r="AD39" s="96"/>
      <c r="AE39" s="96">
        <f t="shared" si="6"/>
        <v>1.0750289040790246</v>
      </c>
      <c r="AF39" s="96">
        <f t="shared" ref="AF39:AF70" si="15">AD39/E39</f>
        <v>0</v>
      </c>
      <c r="AG39" s="96"/>
      <c r="AH39" s="101">
        <f>IF(AND(M39&lt;Variables!$G$6,M39&gt;Variables!$G$5),0,1)</f>
        <v>1</v>
      </c>
      <c r="AI39" s="101">
        <f t="shared" si="8"/>
        <v>0</v>
      </c>
      <c r="AJ39" s="101">
        <f>IF(I39&gt;Variables!$G$7,0,1)</f>
        <v>1</v>
      </c>
      <c r="AK39" s="101">
        <f>IF(F39&gt;Variables!$G$8,0,1)</f>
        <v>0</v>
      </c>
      <c r="AL39" s="101">
        <f>IF(G39&gt;Variables!$G$9,0,1)</f>
        <v>0</v>
      </c>
      <c r="AM39" s="101">
        <f>IF(AND(K39&gt;Variables!$G$10,K39&lt;Variables!$G$11),0,1)</f>
        <v>0</v>
      </c>
      <c r="AN39" s="103">
        <f>IF(H39&lt;Variables!$G$13,1,0)</f>
        <v>1</v>
      </c>
      <c r="AO39" s="97">
        <f>IF(R39&lt;Variables!$G$12,0,1)</f>
        <v>0</v>
      </c>
      <c r="AP39" s="102"/>
      <c r="AQ39" s="101"/>
      <c r="AR39" s="101">
        <v>1</v>
      </c>
      <c r="AS39" s="101"/>
      <c r="AT39" s="101"/>
      <c r="AU39" s="101"/>
      <c r="AV39" s="96">
        <f t="shared" si="9"/>
        <v>3</v>
      </c>
      <c r="AW39" s="96" t="str">
        <f t="shared" si="10"/>
        <v/>
      </c>
      <c r="AX39" s="96" t="str">
        <f t="shared" si="11"/>
        <v/>
      </c>
      <c r="AY39" s="96">
        <f t="shared" si="12"/>
        <v>3</v>
      </c>
      <c r="AZ39" s="96">
        <f t="shared" si="13"/>
        <v>2.3330492067715998</v>
      </c>
      <c r="BA39" s="96"/>
      <c r="BB39" s="96"/>
      <c r="BC39" s="96"/>
      <c r="BD39" s="96"/>
      <c r="BE39"/>
      <c r="BF39"/>
      <c r="BG39"/>
      <c r="BH39"/>
      <c r="BI39"/>
      <c r="BJ39" s="83"/>
      <c r="BK39" s="83"/>
    </row>
    <row r="40" spans="1:63" ht="14.1" customHeight="1" x14ac:dyDescent="0.2">
      <c r="A40" s="96"/>
      <c r="B40" s="96"/>
      <c r="C40" s="113">
        <v>3</v>
      </c>
      <c r="D40" s="113" t="s">
        <v>215</v>
      </c>
      <c r="E40" s="113">
        <v>22.2</v>
      </c>
      <c r="F40" s="113">
        <v>22.94</v>
      </c>
      <c r="G40" s="113">
        <v>11.06</v>
      </c>
      <c r="H40" s="113"/>
      <c r="I40" s="113">
        <v>9.1820000000000004</v>
      </c>
      <c r="J40" s="114"/>
      <c r="K40" s="114">
        <v>58.44</v>
      </c>
      <c r="L40" s="113">
        <v>22.246395</v>
      </c>
      <c r="M40" s="113">
        <v>-0.20855099999999999</v>
      </c>
      <c r="N40" s="113">
        <v>21.938374</v>
      </c>
      <c r="O40" s="96"/>
      <c r="P40" s="96"/>
      <c r="Q40" s="96"/>
      <c r="R40" s="96"/>
      <c r="S40" s="96"/>
      <c r="T40" s="96"/>
      <c r="U40" s="96"/>
      <c r="V40" s="96">
        <f t="shared" si="0"/>
        <v>2.46494409823072</v>
      </c>
      <c r="W40" s="101">
        <f t="shared" si="1"/>
        <v>22.422000000000001</v>
      </c>
      <c r="X40" s="101">
        <f t="shared" si="2"/>
        <v>22.643999999999998</v>
      </c>
      <c r="Y40" s="98">
        <f t="shared" si="3"/>
        <v>21.756</v>
      </c>
      <c r="Z40" s="98">
        <f t="shared" si="4"/>
        <v>21.938374</v>
      </c>
      <c r="AA40" s="98">
        <f t="shared" si="5"/>
        <v>21.311999999999998</v>
      </c>
      <c r="AB40" s="96"/>
      <c r="AC40" s="96">
        <v>22.65</v>
      </c>
      <c r="AD40" s="96">
        <v>21.39</v>
      </c>
      <c r="AE40" s="98">
        <f t="shared" si="6"/>
        <v>1.0202702702702702</v>
      </c>
      <c r="AF40" s="98">
        <f t="shared" si="15"/>
        <v>0.96351351351351355</v>
      </c>
      <c r="AG40" s="96" t="s">
        <v>234</v>
      </c>
      <c r="AH40" s="101">
        <f>IF(AND(M40&lt;Variables!$G$6,M40&gt;Variables!$G$5),0,1)</f>
        <v>1</v>
      </c>
      <c r="AI40" s="101">
        <f t="shared" si="8"/>
        <v>0</v>
      </c>
      <c r="AJ40" s="101">
        <f>IF(I40&gt;Variables!$G$7,0,1)</f>
        <v>0</v>
      </c>
      <c r="AK40" s="101">
        <f>IF(F40&gt;Variables!$G$8,0,1)</f>
        <v>0</v>
      </c>
      <c r="AL40" s="101">
        <f>IF(G40&gt;Variables!$G$9,0,1)</f>
        <v>1</v>
      </c>
      <c r="AM40" s="101">
        <f>IF(AND(K40&gt;Variables!$G$10,K40&lt;Variables!$G$11),0,1)</f>
        <v>0</v>
      </c>
      <c r="AN40" s="103">
        <f>IF(H40&lt;Variables!$G$13,1,0)</f>
        <v>1</v>
      </c>
      <c r="AO40" s="97">
        <f>IF(R40&lt;Variables!$G$12,0,1)</f>
        <v>0</v>
      </c>
      <c r="AP40" s="102"/>
      <c r="AQ40" s="101"/>
      <c r="AR40" s="101">
        <v>1</v>
      </c>
      <c r="AS40" s="101"/>
      <c r="AT40" s="101"/>
      <c r="AU40" s="101"/>
      <c r="AV40" s="96">
        <f t="shared" si="9"/>
        <v>3</v>
      </c>
      <c r="AW40" s="96" t="str">
        <f t="shared" si="10"/>
        <v/>
      </c>
      <c r="AX40" s="96" t="str">
        <f t="shared" si="11"/>
        <v/>
      </c>
      <c r="AY40" s="96">
        <f t="shared" si="12"/>
        <v>3</v>
      </c>
      <c r="AZ40" s="96">
        <f t="shared" si="13"/>
        <v>2.4617883382307202</v>
      </c>
      <c r="BA40" s="96"/>
      <c r="BB40" s="96"/>
      <c r="BC40" s="96"/>
      <c r="BD40" s="96"/>
      <c r="BE40"/>
      <c r="BF40"/>
      <c r="BG40"/>
      <c r="BH40"/>
      <c r="BI40"/>
      <c r="BJ40" s="83"/>
      <c r="BK40" s="83"/>
    </row>
    <row r="41" spans="1:63" ht="14.1" customHeight="1" x14ac:dyDescent="0.2">
      <c r="A41" s="96"/>
      <c r="B41" s="96"/>
      <c r="C41" s="113">
        <v>3</v>
      </c>
      <c r="D41" s="113" t="s">
        <v>235</v>
      </c>
      <c r="E41" s="113">
        <v>5.2880000000000003</v>
      </c>
      <c r="F41" s="113">
        <v>21.4</v>
      </c>
      <c r="G41" s="113">
        <v>11.56</v>
      </c>
      <c r="H41" s="113">
        <v>126.16</v>
      </c>
      <c r="I41" s="113">
        <v>11.204000000000001</v>
      </c>
      <c r="J41" s="114"/>
      <c r="K41" s="114">
        <v>57.7</v>
      </c>
      <c r="L41" s="113">
        <v>5.2366789999999996</v>
      </c>
      <c r="M41" s="113">
        <v>0.98003099999999999</v>
      </c>
      <c r="N41" s="113">
        <v>5.0995100000000004</v>
      </c>
      <c r="O41" s="96"/>
      <c r="P41" s="96"/>
      <c r="Q41" s="96"/>
      <c r="R41" s="96"/>
      <c r="S41" s="96"/>
      <c r="T41" s="96"/>
      <c r="U41" s="96"/>
      <c r="V41" s="96">
        <f t="shared" si="0"/>
        <v>2.3994976566344004</v>
      </c>
      <c r="W41" s="96">
        <f t="shared" si="1"/>
        <v>5.3408800000000003</v>
      </c>
      <c r="X41" s="96">
        <f t="shared" si="2"/>
        <v>5.3937600000000003</v>
      </c>
      <c r="Y41" s="103">
        <f t="shared" si="3"/>
        <v>5.1822400000000002</v>
      </c>
      <c r="Z41" s="103">
        <f t="shared" si="4"/>
        <v>5.0995100000000004</v>
      </c>
      <c r="AA41" s="96">
        <f t="shared" si="5"/>
        <v>5.0764800000000001</v>
      </c>
      <c r="AB41" s="96"/>
      <c r="AC41" s="96"/>
      <c r="AD41" s="96">
        <v>5.09</v>
      </c>
      <c r="AE41" s="96">
        <f t="shared" si="6"/>
        <v>0</v>
      </c>
      <c r="AF41" s="96">
        <f t="shared" si="15"/>
        <v>0.96255673222390314</v>
      </c>
      <c r="AG41" s="96"/>
      <c r="AH41" s="103">
        <f>IF(AND(M41&lt;Variables!$G$6,M41&gt;Variables!$G$5),0,1)</f>
        <v>1</v>
      </c>
      <c r="AI41" s="103">
        <f t="shared" si="8"/>
        <v>0</v>
      </c>
      <c r="AJ41" s="103">
        <f>IF(I41&gt;Variables!$G$7,0,1)</f>
        <v>0</v>
      </c>
      <c r="AK41" s="103">
        <f>IF(F41&gt;Variables!$G$8,0,1)</f>
        <v>0</v>
      </c>
      <c r="AL41" s="103">
        <f>IF(G41&gt;Variables!$G$9,0,1)</f>
        <v>1</v>
      </c>
      <c r="AM41" s="103">
        <f>IF(AND(K41&gt;Variables!$G$10,K41&lt;Variables!$G$11),0,1)</f>
        <v>0</v>
      </c>
      <c r="AN41" s="103">
        <f>IF(H41&lt;Variables!$G$13,1,0)</f>
        <v>1</v>
      </c>
      <c r="AO41" s="97">
        <f>IF(R41&lt;Variables!$G$12,0,1)</f>
        <v>0</v>
      </c>
      <c r="AP41" s="104"/>
      <c r="AQ41" s="103"/>
      <c r="AR41" s="103"/>
      <c r="AS41" s="103"/>
      <c r="AT41" s="103">
        <v>1</v>
      </c>
      <c r="AU41" s="103"/>
      <c r="AV41" s="96" t="str">
        <f t="shared" si="9"/>
        <v/>
      </c>
      <c r="AW41" s="96">
        <f t="shared" si="10"/>
        <v>1</v>
      </c>
      <c r="AX41" s="96" t="str">
        <f t="shared" si="11"/>
        <v/>
      </c>
      <c r="AY41" s="96">
        <f t="shared" si="12"/>
        <v>1</v>
      </c>
      <c r="AZ41" s="96">
        <f t="shared" si="13"/>
        <v>2.3963818566344002</v>
      </c>
      <c r="BA41" s="96"/>
      <c r="BB41" s="96"/>
      <c r="BC41" s="96"/>
      <c r="BD41" s="96"/>
      <c r="BE41"/>
      <c r="BF41"/>
      <c r="BG41"/>
      <c r="BH41"/>
      <c r="BI41"/>
      <c r="BJ41" s="83"/>
      <c r="BK41" s="83"/>
    </row>
    <row r="42" spans="1:63" ht="14.1" customHeight="1" x14ac:dyDescent="0.2">
      <c r="A42" s="96"/>
      <c r="B42" s="96"/>
      <c r="C42" s="113">
        <v>3</v>
      </c>
      <c r="D42" s="113" t="s">
        <v>236</v>
      </c>
      <c r="E42" s="113">
        <v>0.44069999999999998</v>
      </c>
      <c r="F42" s="113">
        <v>22.93</v>
      </c>
      <c r="G42" s="113">
        <v>11.01</v>
      </c>
      <c r="H42" s="113">
        <v>9.8000000000000007</v>
      </c>
      <c r="I42" s="113">
        <v>-54.856000000000002</v>
      </c>
      <c r="J42" s="114"/>
      <c r="K42" s="114">
        <v>55.33</v>
      </c>
      <c r="L42" s="113">
        <v>0.44167200000000001</v>
      </c>
      <c r="M42" s="113">
        <v>-0.22012899999999999</v>
      </c>
      <c r="N42" s="113">
        <v>0.43604399999999999</v>
      </c>
      <c r="O42" s="96"/>
      <c r="P42" s="96"/>
      <c r="Q42" s="96"/>
      <c r="R42" s="96"/>
      <c r="S42" s="96"/>
      <c r="T42" s="96"/>
      <c r="U42" s="96"/>
      <c r="V42" s="96">
        <f t="shared" si="0"/>
        <v>2.4313306085021598</v>
      </c>
      <c r="W42" s="96">
        <f t="shared" si="1"/>
        <v>0.44510699999999997</v>
      </c>
      <c r="X42" s="96">
        <f t="shared" si="2"/>
        <v>0.44951399999999997</v>
      </c>
      <c r="Y42" s="103">
        <f t="shared" si="3"/>
        <v>0.43188599999999999</v>
      </c>
      <c r="Z42" s="103">
        <f t="shared" si="4"/>
        <v>0.43604399999999999</v>
      </c>
      <c r="AA42" s="103">
        <f t="shared" si="5"/>
        <v>0.42307199999999995</v>
      </c>
      <c r="AB42" s="96"/>
      <c r="AC42" s="96">
        <v>0.44650000000000001</v>
      </c>
      <c r="AD42" s="96">
        <v>0.40679999999999999</v>
      </c>
      <c r="AE42" s="96">
        <f t="shared" si="6"/>
        <v>1.0131608804175176</v>
      </c>
      <c r="AF42" s="96">
        <f t="shared" si="15"/>
        <v>0.92307692307692313</v>
      </c>
      <c r="AG42" s="96"/>
      <c r="AH42" s="103">
        <f>IF(AND(M42&lt;Variables!$G$6,M42&gt;Variables!$G$5),0,1)</f>
        <v>1</v>
      </c>
      <c r="AI42" s="103">
        <f t="shared" si="8"/>
        <v>0</v>
      </c>
      <c r="AJ42" s="103">
        <f>IF(I42&gt;Variables!$G$7,0,1)</f>
        <v>1</v>
      </c>
      <c r="AK42" s="103">
        <f>IF(F42&gt;Variables!$G$8,0,1)</f>
        <v>0</v>
      </c>
      <c r="AL42" s="103">
        <f>IF(G42&gt;Variables!$G$9,0,1)</f>
        <v>1</v>
      </c>
      <c r="AM42" s="103">
        <f>IF(AND(K42&gt;Variables!$G$10,K42&lt;Variables!$G$11),0,1)</f>
        <v>0</v>
      </c>
      <c r="AN42" s="103">
        <f>IF(H42&lt;Variables!$G$13,1,0)</f>
        <v>1</v>
      </c>
      <c r="AO42" s="97">
        <f>IF(R42&lt;Variables!$G$12,0,1)</f>
        <v>0</v>
      </c>
      <c r="AP42" s="104"/>
      <c r="AQ42" s="103"/>
      <c r="AR42" s="103"/>
      <c r="AS42" s="103"/>
      <c r="AT42" s="103">
        <v>1</v>
      </c>
      <c r="AU42" s="103"/>
      <c r="AV42" s="96">
        <f t="shared" si="9"/>
        <v>3</v>
      </c>
      <c r="AW42" s="96" t="str">
        <f t="shared" si="10"/>
        <v/>
      </c>
      <c r="AX42" s="96" t="str">
        <f t="shared" si="11"/>
        <v/>
      </c>
      <c r="AY42" s="96">
        <f t="shared" si="12"/>
        <v>3</v>
      </c>
      <c r="AZ42" s="96">
        <f t="shared" si="13"/>
        <v>2.4283427885021598</v>
      </c>
      <c r="BA42" s="96"/>
      <c r="BB42" s="96"/>
      <c r="BC42" s="96"/>
      <c r="BD42" s="96"/>
      <c r="BE42"/>
      <c r="BF42"/>
      <c r="BG42"/>
      <c r="BH42"/>
      <c r="BI42"/>
      <c r="BJ42" s="83"/>
      <c r="BK42" s="83"/>
    </row>
    <row r="43" spans="1:63" ht="14.1" customHeight="1" x14ac:dyDescent="0.2">
      <c r="A43" s="96"/>
      <c r="B43" s="96"/>
      <c r="C43" s="113">
        <v>3</v>
      </c>
      <c r="D43" s="113" t="s">
        <v>237</v>
      </c>
      <c r="E43" s="113">
        <v>15.865</v>
      </c>
      <c r="F43" s="113">
        <v>25.63</v>
      </c>
      <c r="G43" s="113">
        <v>21.57</v>
      </c>
      <c r="H43" s="113">
        <v>37.25</v>
      </c>
      <c r="I43" s="113">
        <v>1158.201</v>
      </c>
      <c r="J43" s="114"/>
      <c r="K43" s="114">
        <v>55.06</v>
      </c>
      <c r="L43" s="113">
        <v>15.687765000000001</v>
      </c>
      <c r="M43" s="113">
        <v>1.129766</v>
      </c>
      <c r="N43" s="113">
        <v>15.910214</v>
      </c>
      <c r="O43" s="96"/>
      <c r="P43" s="96"/>
      <c r="Q43" s="96"/>
      <c r="R43" s="96"/>
      <c r="S43" s="96"/>
      <c r="T43" s="96"/>
      <c r="U43" s="96"/>
      <c r="V43" s="96">
        <f t="shared" si="0"/>
        <v>2.3735380971075197</v>
      </c>
      <c r="W43" s="101">
        <f t="shared" si="1"/>
        <v>16.02365</v>
      </c>
      <c r="X43" s="101">
        <f t="shared" si="2"/>
        <v>16.182300000000001</v>
      </c>
      <c r="Y43" s="96">
        <f t="shared" si="3"/>
        <v>15.547700000000001</v>
      </c>
      <c r="Z43" s="96">
        <f t="shared" si="4"/>
        <v>15.910214</v>
      </c>
      <c r="AA43" s="96">
        <f t="shared" si="5"/>
        <v>15.230399999999999</v>
      </c>
      <c r="AB43" s="96"/>
      <c r="AC43" s="96">
        <v>17.989999999999998</v>
      </c>
      <c r="AD43" s="96">
        <v>15.8</v>
      </c>
      <c r="AE43" s="96">
        <f t="shared" si="6"/>
        <v>1.1339426410337219</v>
      </c>
      <c r="AF43" s="96">
        <f t="shared" si="15"/>
        <v>0.99590293098014504</v>
      </c>
      <c r="AG43" s="96"/>
      <c r="AH43" s="101">
        <f>IF(AND(M43&lt;Variables!$G$6,M43&gt;Variables!$G$5),0,1)</f>
        <v>1</v>
      </c>
      <c r="AI43" s="101">
        <f t="shared" si="8"/>
        <v>1</v>
      </c>
      <c r="AJ43" s="101">
        <f>IF(I43&gt;Variables!$G$7,0,1)</f>
        <v>0</v>
      </c>
      <c r="AK43" s="101">
        <f>IF(F43&gt;Variables!$G$8,0,1)</f>
        <v>0</v>
      </c>
      <c r="AL43" s="101">
        <f>IF(G43&gt;Variables!$G$9,0,1)</f>
        <v>0</v>
      </c>
      <c r="AM43" s="101">
        <f>IF(AND(K43&gt;Variables!$G$10,K43&lt;Variables!$G$11),0,1)</f>
        <v>0</v>
      </c>
      <c r="AN43" s="103">
        <f>IF(H43&lt;Variables!$G$13,1,0)</f>
        <v>1</v>
      </c>
      <c r="AO43" s="97">
        <f>IF(R43&lt;Variables!$G$12,0,1)</f>
        <v>0</v>
      </c>
      <c r="AP43" s="102"/>
      <c r="AQ43" s="101"/>
      <c r="AR43" s="101">
        <v>1</v>
      </c>
      <c r="AS43" s="101"/>
      <c r="AT43" s="101"/>
      <c r="AU43" s="101"/>
      <c r="AV43" s="96">
        <f t="shared" si="9"/>
        <v>3</v>
      </c>
      <c r="AW43" s="96" t="str">
        <f t="shared" si="10"/>
        <v/>
      </c>
      <c r="AX43" s="96" t="str">
        <f t="shared" si="11"/>
        <v/>
      </c>
      <c r="AY43" s="96">
        <f t="shared" si="12"/>
        <v>3</v>
      </c>
      <c r="AZ43" s="96">
        <f t="shared" si="13"/>
        <v>2.37056485710752</v>
      </c>
      <c r="BA43" s="96"/>
      <c r="BB43" s="96"/>
      <c r="BC43" s="96"/>
      <c r="BD43" s="96"/>
      <c r="BE43"/>
      <c r="BF43"/>
      <c r="BG43"/>
      <c r="BH43"/>
      <c r="BI43"/>
      <c r="BJ43" s="83"/>
      <c r="BK43" s="83"/>
    </row>
    <row r="44" spans="1:63" ht="14.1" customHeight="1" x14ac:dyDescent="0.2">
      <c r="A44" s="96"/>
      <c r="B44" s="96"/>
      <c r="C44" s="113">
        <v>3</v>
      </c>
      <c r="D44" s="113" t="s">
        <v>238</v>
      </c>
      <c r="E44" s="113">
        <v>34.174999999999997</v>
      </c>
      <c r="F44" s="113">
        <v>13.31</v>
      </c>
      <c r="G44" s="113">
        <v>1.36</v>
      </c>
      <c r="H44" s="113">
        <v>1610</v>
      </c>
      <c r="I44" s="113">
        <v>-41.241999999999997</v>
      </c>
      <c r="J44" s="114"/>
      <c r="K44" s="114">
        <v>51.96</v>
      </c>
      <c r="L44" s="113">
        <v>34.77046</v>
      </c>
      <c r="M44" s="113">
        <v>-1.7125459999999999</v>
      </c>
      <c r="N44" s="113">
        <v>34.897468000000003</v>
      </c>
      <c r="O44" s="96"/>
      <c r="P44" s="96"/>
      <c r="Q44" s="96"/>
      <c r="R44" s="96"/>
      <c r="S44" s="96"/>
      <c r="T44" s="96"/>
      <c r="U44" s="96"/>
      <c r="V44" s="96">
        <f t="shared" si="0"/>
        <v>2.4415256283820801</v>
      </c>
      <c r="W44" s="97">
        <f t="shared" si="1"/>
        <v>34.516749999999995</v>
      </c>
      <c r="X44" s="96">
        <f t="shared" si="2"/>
        <v>34.858499999999999</v>
      </c>
      <c r="Y44" s="96">
        <f t="shared" si="3"/>
        <v>33.491499999999995</v>
      </c>
      <c r="Z44" s="96">
        <f t="shared" si="4"/>
        <v>34.897468000000003</v>
      </c>
      <c r="AA44" s="96">
        <f t="shared" si="5"/>
        <v>32.807999999999993</v>
      </c>
      <c r="AB44" s="96"/>
      <c r="AC44" s="96">
        <v>34.85</v>
      </c>
      <c r="AD44" s="96">
        <v>34</v>
      </c>
      <c r="AE44" s="96">
        <f t="shared" si="6"/>
        <v>1.019751280175567</v>
      </c>
      <c r="AF44" s="96">
        <f t="shared" si="15"/>
        <v>0.99487929773226047</v>
      </c>
      <c r="AG44" s="96"/>
      <c r="AH44" s="97">
        <f>IF(AND(M44&lt;Variables!$G$6,M44&gt;Variables!$G$5),0,1)</f>
        <v>1</v>
      </c>
      <c r="AI44" s="97">
        <f t="shared" si="8"/>
        <v>1</v>
      </c>
      <c r="AJ44" s="97">
        <f>IF(I44&gt;Variables!$G$7,0,1)</f>
        <v>1</v>
      </c>
      <c r="AK44" s="97">
        <f>IF(F44&gt;Variables!$G$8,0,1)</f>
        <v>0</v>
      </c>
      <c r="AL44" s="97">
        <f>IF(G44&gt;Variables!$G$9,0,1)</f>
        <v>1</v>
      </c>
      <c r="AM44" s="97">
        <f>IF(AND(K44&gt;Variables!$G$10,K44&lt;Variables!$G$11),0,1)</f>
        <v>0</v>
      </c>
      <c r="AN44" s="103">
        <f>IF(H44&lt;Variables!$G$13,1,0)</f>
        <v>1</v>
      </c>
      <c r="AO44" s="97">
        <f>IF(R44&lt;Variables!$G$12,0,1)</f>
        <v>0</v>
      </c>
      <c r="AP44" s="99"/>
      <c r="AQ44" s="97"/>
      <c r="AR44" s="97"/>
      <c r="AS44" s="97">
        <v>1</v>
      </c>
      <c r="AT44" s="97"/>
      <c r="AU44" s="97"/>
      <c r="AV44" s="96">
        <f t="shared" si="9"/>
        <v>3</v>
      </c>
      <c r="AW44" s="96" t="str">
        <f t="shared" si="10"/>
        <v/>
      </c>
      <c r="AX44" s="96" t="str">
        <f t="shared" si="11"/>
        <v/>
      </c>
      <c r="AY44" s="96">
        <f t="shared" si="12"/>
        <v>3</v>
      </c>
      <c r="AZ44" s="96">
        <f t="shared" si="13"/>
        <v>2.4387197883820799</v>
      </c>
      <c r="BA44" s="96"/>
      <c r="BB44" s="96"/>
      <c r="BC44" s="96"/>
      <c r="BD44" s="96"/>
      <c r="BE44"/>
      <c r="BF44"/>
      <c r="BG44"/>
      <c r="BH44"/>
      <c r="BI44"/>
      <c r="BJ44" s="83"/>
      <c r="BK44" s="83"/>
    </row>
    <row r="45" spans="1:63" ht="14.1" customHeight="1" x14ac:dyDescent="0.2">
      <c r="A45" s="96"/>
      <c r="B45" s="96"/>
      <c r="C45" s="113">
        <v>3</v>
      </c>
      <c r="D45" s="113" t="s">
        <v>226</v>
      </c>
      <c r="E45" s="113">
        <v>2.2400000000000002</v>
      </c>
      <c r="F45" s="113">
        <v>23.07</v>
      </c>
      <c r="G45" s="113">
        <v>21.74</v>
      </c>
      <c r="H45" s="113">
        <v>34.31</v>
      </c>
      <c r="I45" s="113">
        <v>-71.637</v>
      </c>
      <c r="J45" s="114"/>
      <c r="K45" s="114">
        <v>51.79</v>
      </c>
      <c r="L45" s="113">
        <v>2.2788650000000001</v>
      </c>
      <c r="M45" s="113">
        <v>-1.705454</v>
      </c>
      <c r="N45" s="113">
        <v>2.2850299999999999</v>
      </c>
      <c r="O45" s="96"/>
      <c r="P45" s="96"/>
      <c r="Q45" s="96"/>
      <c r="R45" s="96"/>
      <c r="S45" s="96"/>
      <c r="T45" s="96"/>
      <c r="U45" s="96"/>
      <c r="V45" s="96">
        <f t="shared" si="0"/>
        <v>2.4387025825620796</v>
      </c>
      <c r="W45" s="101">
        <f t="shared" si="1"/>
        <v>2.2624000000000004</v>
      </c>
      <c r="X45" s="101">
        <f t="shared" si="2"/>
        <v>2.2848000000000002</v>
      </c>
      <c r="Y45" s="96">
        <f t="shared" si="3"/>
        <v>2.1952000000000003</v>
      </c>
      <c r="Z45" s="96">
        <f t="shared" si="4"/>
        <v>2.2850299999999999</v>
      </c>
      <c r="AA45" s="96">
        <f t="shared" si="5"/>
        <v>2.1504000000000003</v>
      </c>
      <c r="AB45" s="96"/>
      <c r="AC45" s="96">
        <v>2.39</v>
      </c>
      <c r="AD45" s="96">
        <v>2.2000000000000002</v>
      </c>
      <c r="AE45" s="96">
        <f t="shared" si="6"/>
        <v>1.0669642857142856</v>
      </c>
      <c r="AF45" s="96">
        <f t="shared" si="15"/>
        <v>0.9821428571428571</v>
      </c>
      <c r="AG45" s="96"/>
      <c r="AH45" s="101">
        <f>IF(AND(M45&lt;Variables!$G$6,M45&gt;Variables!$G$5),0,1)</f>
        <v>1</v>
      </c>
      <c r="AI45" s="101">
        <f t="shared" si="8"/>
        <v>1</v>
      </c>
      <c r="AJ45" s="101">
        <f>IF(I45&gt;Variables!$G$7,0,1)</f>
        <v>1</v>
      </c>
      <c r="AK45" s="101">
        <f>IF(F45&gt;Variables!$G$8,0,1)</f>
        <v>0</v>
      </c>
      <c r="AL45" s="101">
        <f>IF(G45&gt;Variables!$G$9,0,1)</f>
        <v>0</v>
      </c>
      <c r="AM45" s="101">
        <f>IF(AND(K45&gt;Variables!$G$10,K45&lt;Variables!$G$11),0,1)</f>
        <v>0</v>
      </c>
      <c r="AN45" s="103">
        <f>IF(H45&lt;Variables!$G$13,1,0)</f>
        <v>1</v>
      </c>
      <c r="AO45" s="97">
        <f>IF(R45&lt;Variables!$G$12,0,1)</f>
        <v>0</v>
      </c>
      <c r="AP45" s="102"/>
      <c r="AQ45" s="101"/>
      <c r="AR45" s="101">
        <v>1</v>
      </c>
      <c r="AS45" s="101"/>
      <c r="AT45" s="101"/>
      <c r="AU45" s="101"/>
      <c r="AV45" s="96">
        <f t="shared" si="9"/>
        <v>3</v>
      </c>
      <c r="AW45" s="96" t="str">
        <f t="shared" si="10"/>
        <v/>
      </c>
      <c r="AX45" s="96" t="str">
        <f t="shared" si="11"/>
        <v/>
      </c>
      <c r="AY45" s="96">
        <f t="shared" si="12"/>
        <v>3</v>
      </c>
      <c r="AZ45" s="96">
        <f t="shared" si="13"/>
        <v>2.4359059225620801</v>
      </c>
      <c r="BA45" s="96"/>
      <c r="BB45" s="96"/>
      <c r="BC45" s="96"/>
      <c r="BD45" s="96"/>
      <c r="BE45"/>
      <c r="BF45"/>
      <c r="BG45"/>
      <c r="BH45"/>
      <c r="BI45"/>
      <c r="BJ45" s="83"/>
      <c r="BK45" s="83"/>
    </row>
    <row r="46" spans="1:63" ht="14.1" customHeight="1" x14ac:dyDescent="0.2">
      <c r="A46" s="96"/>
      <c r="B46" s="96"/>
      <c r="C46" s="113">
        <v>3</v>
      </c>
      <c r="D46" s="113" t="s">
        <v>239</v>
      </c>
      <c r="E46" s="113">
        <v>4.3766999999999996</v>
      </c>
      <c r="F46" s="113">
        <v>16.690000000000001</v>
      </c>
      <c r="G46" s="113">
        <v>8.07</v>
      </c>
      <c r="H46" s="113">
        <v>38.380000000000003</v>
      </c>
      <c r="I46" s="113">
        <v>-4.6849999999999996</v>
      </c>
      <c r="J46" s="114"/>
      <c r="K46" s="114">
        <v>49.96</v>
      </c>
      <c r="L46" s="113">
        <v>4.4080750000000002</v>
      </c>
      <c r="M46" s="113">
        <v>-0.71176189999999995</v>
      </c>
      <c r="N46" s="113">
        <v>4.3601660000000004</v>
      </c>
      <c r="O46" s="96"/>
      <c r="P46" s="96"/>
      <c r="Q46" s="96"/>
      <c r="R46" s="96"/>
      <c r="S46" s="96"/>
      <c r="T46" s="96"/>
      <c r="U46" s="96"/>
      <c r="V46" s="96">
        <f t="shared" si="0"/>
        <v>2.3850091866653118</v>
      </c>
      <c r="W46" s="96">
        <f t="shared" si="1"/>
        <v>4.4204669999999995</v>
      </c>
      <c r="X46" s="96">
        <f t="shared" si="2"/>
        <v>4.4642339999999994</v>
      </c>
      <c r="Y46" s="103">
        <f t="shared" si="3"/>
        <v>4.2891659999999998</v>
      </c>
      <c r="Z46" s="103">
        <f t="shared" si="4"/>
        <v>4.3601660000000004</v>
      </c>
      <c r="AA46" s="96">
        <f t="shared" si="5"/>
        <v>4.2016319999999991</v>
      </c>
      <c r="AB46" s="96"/>
      <c r="AC46" s="96"/>
      <c r="AD46" s="96">
        <v>4.24</v>
      </c>
      <c r="AE46" s="96">
        <f t="shared" si="6"/>
        <v>0</v>
      </c>
      <c r="AF46" s="96">
        <f t="shared" si="15"/>
        <v>0.96876642219023479</v>
      </c>
      <c r="AG46" s="96"/>
      <c r="AH46" s="103">
        <f>IF(AND(M46&lt;Variables!$G$6,M46&gt;Variables!$G$5),0,1)</f>
        <v>1</v>
      </c>
      <c r="AI46" s="103">
        <f t="shared" si="8"/>
        <v>0</v>
      </c>
      <c r="AJ46" s="103">
        <f>IF(I46&gt;Variables!$G$7,0,1)</f>
        <v>1</v>
      </c>
      <c r="AK46" s="103">
        <f>IF(F46&gt;Variables!$G$8,0,1)</f>
        <v>0</v>
      </c>
      <c r="AL46" s="103">
        <f>IF(G46&gt;Variables!$G$9,0,1)</f>
        <v>1</v>
      </c>
      <c r="AM46" s="103">
        <f>IF(AND(K46&gt;Variables!$G$10,K46&lt;Variables!$G$11),0,1)</f>
        <v>1</v>
      </c>
      <c r="AN46" s="103">
        <f>IF(H46&lt;Variables!$G$13,1,0)</f>
        <v>1</v>
      </c>
      <c r="AO46" s="97">
        <f>IF(R46&lt;Variables!$G$12,0,1)</f>
        <v>0</v>
      </c>
      <c r="AP46" s="104"/>
      <c r="AQ46" s="103"/>
      <c r="AR46" s="103"/>
      <c r="AS46" s="103"/>
      <c r="AT46" s="103">
        <v>1</v>
      </c>
      <c r="AU46" s="103"/>
      <c r="AV46" s="96" t="str">
        <f t="shared" si="9"/>
        <v/>
      </c>
      <c r="AW46" s="96">
        <f t="shared" si="10"/>
        <v>1</v>
      </c>
      <c r="AX46" s="96" t="str">
        <f t="shared" si="11"/>
        <v/>
      </c>
      <c r="AY46" s="96">
        <f t="shared" si="12"/>
        <v>1</v>
      </c>
      <c r="AZ46" s="96">
        <f t="shared" si="13"/>
        <v>2.3823113466653116</v>
      </c>
      <c r="BA46" s="96"/>
      <c r="BB46" s="96"/>
      <c r="BC46" s="96"/>
      <c r="BD46" s="96"/>
      <c r="BE46"/>
      <c r="BF46"/>
      <c r="BG46"/>
      <c r="BH46"/>
      <c r="BI46"/>
      <c r="BJ46" s="83"/>
      <c r="BK46" s="83"/>
    </row>
    <row r="47" spans="1:63" ht="14.1" customHeight="1" x14ac:dyDescent="0.2">
      <c r="A47" s="96"/>
      <c r="B47" s="96"/>
      <c r="C47" s="96">
        <v>3</v>
      </c>
      <c r="D47" s="96" t="s">
        <v>221</v>
      </c>
      <c r="E47" s="96">
        <v>20.010000000000002</v>
      </c>
      <c r="F47" s="96">
        <v>26.25</v>
      </c>
      <c r="G47" s="96">
        <v>9.8800000000000008</v>
      </c>
      <c r="H47" s="96">
        <v>-999</v>
      </c>
      <c r="I47" s="96">
        <v>-999</v>
      </c>
      <c r="J47" s="96"/>
      <c r="K47" s="96">
        <v>48.97</v>
      </c>
      <c r="L47" s="96">
        <v>20.184774999999998</v>
      </c>
      <c r="M47" s="96">
        <v>-0.86587499999999995</v>
      </c>
      <c r="N47" s="96">
        <v>20.580739000000001</v>
      </c>
      <c r="O47" s="96"/>
      <c r="P47" s="96"/>
      <c r="Q47" s="96"/>
      <c r="R47" s="96"/>
      <c r="S47" s="96"/>
      <c r="T47" s="96"/>
      <c r="U47" s="96"/>
      <c r="V47" s="96">
        <f t="shared" si="0"/>
        <v>2.3762662835899997</v>
      </c>
      <c r="W47" s="101">
        <f t="shared" si="1"/>
        <v>20.210100000000001</v>
      </c>
      <c r="X47" s="101">
        <f t="shared" si="2"/>
        <v>20.410200000000003</v>
      </c>
      <c r="Y47" s="96">
        <f t="shared" si="3"/>
        <v>19.6098</v>
      </c>
      <c r="Z47" s="96">
        <f t="shared" si="4"/>
        <v>20.580739000000001</v>
      </c>
      <c r="AA47" s="96">
        <f t="shared" si="5"/>
        <v>19.209600000000002</v>
      </c>
      <c r="AB47" s="96"/>
      <c r="AC47" s="96">
        <v>21.7</v>
      </c>
      <c r="AD47" s="96"/>
      <c r="AE47" s="96">
        <f t="shared" si="6"/>
        <v>1.0844577711144427</v>
      </c>
      <c r="AF47" s="96">
        <f t="shared" si="15"/>
        <v>0</v>
      </c>
      <c r="AG47" s="96"/>
      <c r="AH47" s="101">
        <f>IF(AND(M47&lt;Variables!$G$6,M47&gt;Variables!$G$5),0,1)</f>
        <v>1</v>
      </c>
      <c r="AI47" s="101">
        <f t="shared" si="8"/>
        <v>1</v>
      </c>
      <c r="AJ47" s="101">
        <f>IF(I47&gt;Variables!$G$7,0,1)</f>
        <v>1</v>
      </c>
      <c r="AK47" s="101">
        <f>IF(F47&gt;Variables!$G$8,0,1)</f>
        <v>0</v>
      </c>
      <c r="AL47" s="101">
        <f>IF(G47&gt;Variables!$G$9,0,1)</f>
        <v>1</v>
      </c>
      <c r="AM47" s="101">
        <f>IF(AND(K47&gt;Variables!$G$10,K47&lt;Variables!$G$11),0,1)</f>
        <v>1</v>
      </c>
      <c r="AN47" s="103">
        <f>IF(H47&lt;Variables!$G$13,1,0)</f>
        <v>1</v>
      </c>
      <c r="AO47" s="97">
        <f>IF(R47&lt;Variables!$G$12,0,1)</f>
        <v>0</v>
      </c>
      <c r="AP47" s="102"/>
      <c r="AQ47" s="101"/>
      <c r="AR47" s="101">
        <v>1</v>
      </c>
      <c r="AS47" s="101"/>
      <c r="AT47" s="101"/>
      <c r="AU47" s="101"/>
      <c r="AV47" s="96">
        <f t="shared" si="9"/>
        <v>3</v>
      </c>
      <c r="AW47" s="96" t="str">
        <f t="shared" si="10"/>
        <v/>
      </c>
      <c r="AX47" s="96" t="str">
        <f t="shared" si="11"/>
        <v/>
      </c>
      <c r="AY47" s="96">
        <f t="shared" si="12"/>
        <v>3</v>
      </c>
      <c r="AZ47" s="96">
        <f t="shared" si="13"/>
        <v>2.3736219035899997</v>
      </c>
      <c r="BA47" s="96"/>
      <c r="BB47" s="96"/>
      <c r="BC47" s="96"/>
      <c r="BD47" s="96"/>
      <c r="BE47"/>
      <c r="BF47"/>
      <c r="BG47"/>
      <c r="BH47"/>
      <c r="BI47"/>
      <c r="BJ47" s="83"/>
      <c r="BK47" s="83"/>
    </row>
    <row r="48" spans="1:63" ht="14.1" customHeight="1" x14ac:dyDescent="0.2">
      <c r="A48" s="96"/>
      <c r="B48" s="96"/>
      <c r="C48" s="96">
        <v>3</v>
      </c>
      <c r="D48" s="96" t="s">
        <v>226</v>
      </c>
      <c r="E48" s="96">
        <v>6.4105999999999996</v>
      </c>
      <c r="F48" s="96">
        <v>28.05</v>
      </c>
      <c r="G48" s="96">
        <v>0.17</v>
      </c>
      <c r="H48" s="96">
        <v>93.31</v>
      </c>
      <c r="I48" s="96">
        <v>-21.079000000000001</v>
      </c>
      <c r="J48" s="96"/>
      <c r="K48" s="96">
        <v>46.32</v>
      </c>
      <c r="L48" s="96">
        <v>6.3697350000000004</v>
      </c>
      <c r="M48" s="96">
        <v>0.64154900000000004</v>
      </c>
      <c r="N48" s="96">
        <v>6.9461659999999998</v>
      </c>
      <c r="O48" s="96"/>
      <c r="P48" s="96"/>
      <c r="Q48" s="96"/>
      <c r="R48" s="96"/>
      <c r="S48" s="96"/>
      <c r="T48" s="96"/>
      <c r="U48" s="96"/>
      <c r="V48" s="96">
        <f t="shared" si="0"/>
        <v>2.3190132061241604</v>
      </c>
      <c r="W48" s="96">
        <f t="shared" si="1"/>
        <v>6.4747059999999994</v>
      </c>
      <c r="X48" s="96">
        <f t="shared" si="2"/>
        <v>6.5388120000000001</v>
      </c>
      <c r="Y48" s="103">
        <f t="shared" si="3"/>
        <v>6.2823879999999992</v>
      </c>
      <c r="Z48" s="103">
        <f t="shared" si="4"/>
        <v>6.9461659999999998</v>
      </c>
      <c r="AA48" s="103">
        <f t="shared" si="5"/>
        <v>6.1541759999999996</v>
      </c>
      <c r="AB48" s="96"/>
      <c r="AC48" s="96"/>
      <c r="AD48" s="96">
        <v>5.12</v>
      </c>
      <c r="AE48" s="96">
        <f t="shared" si="6"/>
        <v>0</v>
      </c>
      <c r="AF48" s="96">
        <f t="shared" si="15"/>
        <v>0.79867719090256772</v>
      </c>
      <c r="AG48" s="96"/>
      <c r="AH48" s="103">
        <f>IF(AND(M48&lt;Variables!$G$6,M48&gt;Variables!$G$5),0,1)</f>
        <v>1</v>
      </c>
      <c r="AI48" s="103">
        <f t="shared" si="8"/>
        <v>1</v>
      </c>
      <c r="AJ48" s="103">
        <f>IF(I48&gt;Variables!$G$7,0,1)</f>
        <v>1</v>
      </c>
      <c r="AK48" s="103">
        <f>IF(F48&gt;Variables!$G$8,0,1)</f>
        <v>0</v>
      </c>
      <c r="AL48" s="103">
        <f>IF(G48&gt;Variables!$G$9,0,1)</f>
        <v>1</v>
      </c>
      <c r="AM48" s="103">
        <f>IF(AND(K48&gt;Variables!$G$10,K48&lt;Variables!$G$11),0,1)</f>
        <v>1</v>
      </c>
      <c r="AN48" s="103">
        <f>IF(H48&lt;Variables!$G$13,1,0)</f>
        <v>1</v>
      </c>
      <c r="AO48" s="97">
        <f>IF(R48&lt;Variables!$G$12,0,1)</f>
        <v>0</v>
      </c>
      <c r="AP48" s="104"/>
      <c r="AQ48" s="103"/>
      <c r="AR48" s="103"/>
      <c r="AS48" s="103"/>
      <c r="AT48" s="103">
        <v>1</v>
      </c>
      <c r="AU48" s="103"/>
      <c r="AV48" s="96" t="str">
        <f t="shared" si="9"/>
        <v/>
      </c>
      <c r="AW48" s="96">
        <f t="shared" si="10"/>
        <v>1</v>
      </c>
      <c r="AX48" s="96" t="str">
        <f t="shared" si="11"/>
        <v/>
      </c>
      <c r="AY48" s="96">
        <f t="shared" si="12"/>
        <v>1</v>
      </c>
      <c r="AZ48" s="96">
        <f t="shared" si="13"/>
        <v>2.3165119261241598</v>
      </c>
      <c r="BA48" s="96"/>
      <c r="BB48" s="96"/>
      <c r="BC48" s="96"/>
      <c r="BD48" s="96"/>
      <c r="BE48"/>
      <c r="BF48"/>
      <c r="BG48"/>
      <c r="BH48"/>
      <c r="BI48"/>
      <c r="BJ48" s="83"/>
      <c r="BK48" s="83"/>
    </row>
    <row r="49" spans="1:63" ht="14.1" customHeight="1" x14ac:dyDescent="0.2">
      <c r="A49" s="96"/>
      <c r="B49" s="96"/>
      <c r="C49" s="96">
        <v>4</v>
      </c>
      <c r="D49" s="96" t="s">
        <v>240</v>
      </c>
      <c r="E49" s="96">
        <v>49.48</v>
      </c>
      <c r="F49" s="96">
        <v>19.95</v>
      </c>
      <c r="G49" s="96">
        <v>1.54</v>
      </c>
      <c r="H49" s="96">
        <v>9380</v>
      </c>
      <c r="I49" s="96">
        <v>53.835999999999999</v>
      </c>
      <c r="J49" s="96"/>
      <c r="K49" s="96">
        <v>83.93</v>
      </c>
      <c r="L49" s="96">
        <v>49.128824999999999</v>
      </c>
      <c r="M49" s="96">
        <v>0.71480399999999999</v>
      </c>
      <c r="N49" s="96">
        <v>49.055694000000003</v>
      </c>
      <c r="O49" s="96"/>
      <c r="P49" s="96"/>
      <c r="Q49" s="96"/>
      <c r="R49" s="96"/>
      <c r="S49" s="96"/>
      <c r="T49" s="96"/>
      <c r="U49" s="96"/>
      <c r="V49" s="96">
        <f t="shared" si="0"/>
        <v>2.6298863664086398</v>
      </c>
      <c r="W49" s="96">
        <f t="shared" si="1"/>
        <v>49.974799999999995</v>
      </c>
      <c r="X49" s="96">
        <f t="shared" si="2"/>
        <v>50.4696</v>
      </c>
      <c r="Y49" s="105">
        <f t="shared" si="3"/>
        <v>48.490399999999994</v>
      </c>
      <c r="Z49" s="105">
        <f t="shared" si="4"/>
        <v>49.055694000000003</v>
      </c>
      <c r="AA49" s="105">
        <f t="shared" si="5"/>
        <v>47.500799999999998</v>
      </c>
      <c r="AB49" s="96"/>
      <c r="AC49" s="96">
        <v>49.74</v>
      </c>
      <c r="AD49" s="96">
        <v>48.97</v>
      </c>
      <c r="AE49" s="96">
        <f t="shared" si="6"/>
        <v>1.0052546483427649</v>
      </c>
      <c r="AF49" s="96">
        <f t="shared" si="15"/>
        <v>0.98969280517380764</v>
      </c>
      <c r="AG49" s="96"/>
      <c r="AH49" s="105">
        <f>IF(AND(M49&lt;Variables!$G$6,M49&gt;Variables!$G$5),0,1)</f>
        <v>1</v>
      </c>
      <c r="AI49" s="105">
        <f t="shared" si="8"/>
        <v>0</v>
      </c>
      <c r="AJ49" s="105">
        <f>IF(I49&gt;Variables!$G$7,0,1)</f>
        <v>0</v>
      </c>
      <c r="AK49" s="105">
        <f>IF(F49&gt;Variables!$G$8,0,1)</f>
        <v>0</v>
      </c>
      <c r="AL49" s="105">
        <f>IF(G49&gt;Variables!$G$9,0,1)</f>
        <v>1</v>
      </c>
      <c r="AM49" s="105">
        <f>IF(AND(K49&gt;Variables!$G$10,K49&lt;Variables!$G$11),0,1)</f>
        <v>1</v>
      </c>
      <c r="AN49" s="103">
        <f>IF(H49&lt;Variables!$G$13,1,0)</f>
        <v>0</v>
      </c>
      <c r="AO49" s="97">
        <f>IF(R49&lt;Variables!$G$12,0,1)</f>
        <v>0</v>
      </c>
      <c r="AP49" s="106"/>
      <c r="AQ49" s="105"/>
      <c r="AR49" s="105"/>
      <c r="AS49" s="105"/>
      <c r="AT49" s="105"/>
      <c r="AU49" s="105">
        <v>1</v>
      </c>
      <c r="AV49" s="96" t="str">
        <f t="shared" si="9"/>
        <v/>
      </c>
      <c r="AW49" s="96" t="str">
        <f t="shared" si="10"/>
        <v/>
      </c>
      <c r="AX49" s="96">
        <f t="shared" si="11"/>
        <v>2</v>
      </c>
      <c r="AY49" s="96">
        <f t="shared" si="12"/>
        <v>2</v>
      </c>
      <c r="AZ49" s="96">
        <f t="shared" si="13"/>
        <v>2.6253541464086401</v>
      </c>
      <c r="BA49" s="96"/>
      <c r="BB49" s="96"/>
      <c r="BC49" s="96"/>
      <c r="BD49" s="96"/>
      <c r="BE49"/>
      <c r="BF49"/>
      <c r="BG49"/>
      <c r="BH49"/>
      <c r="BI49"/>
      <c r="BJ49" s="83"/>
      <c r="BK49" s="83"/>
    </row>
    <row r="50" spans="1:63" ht="14.1" customHeight="1" x14ac:dyDescent="0.2">
      <c r="A50" s="96"/>
      <c r="B50" s="96"/>
      <c r="C50" s="108">
        <v>4</v>
      </c>
      <c r="D50" s="109" t="s">
        <v>241</v>
      </c>
      <c r="E50" s="109">
        <v>12.08</v>
      </c>
      <c r="F50" s="109">
        <v>24.51</v>
      </c>
      <c r="G50" s="109">
        <v>9.2200000000000006</v>
      </c>
      <c r="H50" s="109"/>
      <c r="I50" s="109">
        <v>70.715999999999994</v>
      </c>
      <c r="J50" s="109"/>
      <c r="K50" s="109">
        <v>77.94</v>
      </c>
      <c r="L50" s="109">
        <v>11.40991</v>
      </c>
      <c r="M50" s="109">
        <v>5.8728769999999999</v>
      </c>
      <c r="N50" s="109">
        <v>11.320198</v>
      </c>
      <c r="O50" s="109"/>
      <c r="P50" s="109"/>
      <c r="Q50" s="109"/>
      <c r="R50" s="109"/>
      <c r="S50" s="109"/>
      <c r="T50" s="109"/>
      <c r="U50" s="109"/>
      <c r="V50" s="109">
        <f t="shared" si="0"/>
        <v>2.0298769243985602</v>
      </c>
      <c r="W50" s="119">
        <f t="shared" si="1"/>
        <v>12.200800000000001</v>
      </c>
      <c r="X50" s="119">
        <f t="shared" si="2"/>
        <v>12.3216</v>
      </c>
      <c r="Y50" s="109">
        <f t="shared" si="3"/>
        <v>11.8384</v>
      </c>
      <c r="Z50" s="109">
        <f t="shared" si="4"/>
        <v>11.320198</v>
      </c>
      <c r="AA50" s="109">
        <f t="shared" si="5"/>
        <v>11.5968</v>
      </c>
      <c r="AB50" s="96"/>
      <c r="AC50" s="96">
        <v>12.38</v>
      </c>
      <c r="AD50" s="96">
        <v>11.78</v>
      </c>
      <c r="AE50" s="98">
        <f t="shared" si="6"/>
        <v>1.0248344370860927</v>
      </c>
      <c r="AF50" s="98">
        <f t="shared" si="15"/>
        <v>0.97516556291390721</v>
      </c>
      <c r="AG50" s="96"/>
      <c r="AH50" s="101">
        <f>IF(AND(M50&lt;Variables!$G$6,M50&gt;Variables!$G$5),0,1)</f>
        <v>1</v>
      </c>
      <c r="AI50" s="101">
        <f t="shared" si="8"/>
        <v>0</v>
      </c>
      <c r="AJ50" s="101">
        <f>IF(I50&gt;Variables!$G$7,0,1)</f>
        <v>0</v>
      </c>
      <c r="AK50" s="101">
        <f>IF(F50&gt;Variables!$G$8,0,1)</f>
        <v>0</v>
      </c>
      <c r="AL50" s="101">
        <f>IF(G50&gt;Variables!$G$9,0,1)</f>
        <v>1</v>
      </c>
      <c r="AM50" s="101">
        <f>IF(AND(K50&gt;Variables!$G$10,K50&lt;Variables!$G$11),0,1)</f>
        <v>1</v>
      </c>
      <c r="AN50" s="103">
        <f>IF(H50&lt;Variables!$G$13,1,0)</f>
        <v>1</v>
      </c>
      <c r="AO50" s="97">
        <f>IF(R50&lt;Variables!$G$12,0,1)</f>
        <v>0</v>
      </c>
      <c r="AP50" s="102"/>
      <c r="AQ50" s="101"/>
      <c r="AR50" s="101">
        <v>1</v>
      </c>
      <c r="AS50" s="101"/>
      <c r="AT50" s="101"/>
      <c r="AU50" s="101"/>
      <c r="AV50" s="96">
        <f t="shared" si="9"/>
        <v>3</v>
      </c>
      <c r="AW50" s="96" t="str">
        <f t="shared" si="10"/>
        <v/>
      </c>
      <c r="AX50" s="96" t="str">
        <f t="shared" si="11"/>
        <v/>
      </c>
      <c r="AY50" s="96">
        <f t="shared" si="12"/>
        <v>3</v>
      </c>
      <c r="AZ50" s="96">
        <f t="shared" si="13"/>
        <v>2.0256681643985601</v>
      </c>
      <c r="BA50" s="96"/>
      <c r="BB50" s="96"/>
      <c r="BC50" s="96"/>
      <c r="BD50" s="96"/>
      <c r="BE50"/>
      <c r="BF50"/>
      <c r="BG50"/>
      <c r="BH50"/>
      <c r="BI50"/>
      <c r="BJ50" s="83"/>
      <c r="BK50" s="83"/>
    </row>
    <row r="51" spans="1:63" ht="14.1" customHeight="1" x14ac:dyDescent="0.2">
      <c r="A51" s="96"/>
      <c r="B51" s="96"/>
      <c r="C51" s="96">
        <v>4</v>
      </c>
      <c r="D51" s="96" t="s">
        <v>242</v>
      </c>
      <c r="E51" s="96">
        <v>26.77</v>
      </c>
      <c r="F51" s="96">
        <v>12.22</v>
      </c>
      <c r="G51" s="96">
        <v>8.7799999999999994</v>
      </c>
      <c r="H51" s="96">
        <v>909.3</v>
      </c>
      <c r="I51" s="96">
        <v>-18.276</v>
      </c>
      <c r="J51" s="96"/>
      <c r="K51" s="96">
        <v>73.69</v>
      </c>
      <c r="L51" s="96">
        <v>26.115206000000001</v>
      </c>
      <c r="M51" s="96">
        <v>2.5073289999999999</v>
      </c>
      <c r="N51" s="96">
        <v>26.052693000000001</v>
      </c>
      <c r="O51" s="96"/>
      <c r="P51" s="96"/>
      <c r="Q51" s="96"/>
      <c r="R51" s="96"/>
      <c r="S51" s="96"/>
      <c r="T51" s="96"/>
      <c r="U51" s="96"/>
      <c r="V51" s="96">
        <f t="shared" si="0"/>
        <v>2.3756946198591198</v>
      </c>
      <c r="W51" s="101">
        <f t="shared" si="1"/>
        <v>27.037700000000001</v>
      </c>
      <c r="X51" s="101">
        <f t="shared" si="2"/>
        <v>27.305399999999999</v>
      </c>
      <c r="Y51" s="96">
        <f t="shared" si="3"/>
        <v>26.2346</v>
      </c>
      <c r="Z51" s="96">
        <f t="shared" si="4"/>
        <v>26.052693000000001</v>
      </c>
      <c r="AA51" s="96">
        <f t="shared" si="5"/>
        <v>25.699199999999998</v>
      </c>
      <c r="AB51" s="96"/>
      <c r="AC51" s="96">
        <v>27.49</v>
      </c>
      <c r="AD51" s="96"/>
      <c r="AE51" s="96">
        <f t="shared" si="6"/>
        <v>1.0268957788569293</v>
      </c>
      <c r="AF51" s="96">
        <f t="shared" si="15"/>
        <v>0</v>
      </c>
      <c r="AG51" s="96"/>
      <c r="AH51" s="101">
        <f>IF(AND(M51&lt;Variables!$G$6,M51&gt;Variables!$G$5),0,1)</f>
        <v>1</v>
      </c>
      <c r="AI51" s="101">
        <f t="shared" si="8"/>
        <v>0</v>
      </c>
      <c r="AJ51" s="101">
        <f>IF(I51&gt;Variables!$G$7,0,1)</f>
        <v>1</v>
      </c>
      <c r="AK51" s="101">
        <f>IF(F51&gt;Variables!$G$8,0,1)</f>
        <v>0</v>
      </c>
      <c r="AL51" s="101">
        <f>IF(G51&gt;Variables!$G$9,0,1)</f>
        <v>1</v>
      </c>
      <c r="AM51" s="101">
        <f>IF(AND(K51&gt;Variables!$G$10,K51&lt;Variables!$G$11),0,1)</f>
        <v>0</v>
      </c>
      <c r="AN51" s="103">
        <f>IF(H51&lt;Variables!$G$13,1,0)</f>
        <v>1</v>
      </c>
      <c r="AO51" s="97">
        <f>IF(R51&lt;Variables!$G$12,0,1)</f>
        <v>0</v>
      </c>
      <c r="AP51" s="102"/>
      <c r="AQ51" s="101"/>
      <c r="AR51" s="101">
        <v>1</v>
      </c>
      <c r="AS51" s="101"/>
      <c r="AT51" s="101"/>
      <c r="AU51" s="101"/>
      <c r="AV51" s="96">
        <f t="shared" si="9"/>
        <v>3</v>
      </c>
      <c r="AW51" s="96" t="str">
        <f t="shared" si="10"/>
        <v/>
      </c>
      <c r="AX51" s="96" t="str">
        <f t="shared" si="11"/>
        <v/>
      </c>
      <c r="AY51" s="96">
        <f t="shared" si="12"/>
        <v>3</v>
      </c>
      <c r="AZ51" s="96">
        <f t="shared" si="13"/>
        <v>2.3717153598591199</v>
      </c>
      <c r="BA51" s="96"/>
      <c r="BB51" s="96"/>
      <c r="BC51" s="96"/>
      <c r="BD51" s="96"/>
      <c r="BE51"/>
      <c r="BF51"/>
      <c r="BG51"/>
      <c r="BH51"/>
      <c r="BI51"/>
      <c r="BJ51" s="83"/>
      <c r="BK51" s="83"/>
    </row>
    <row r="52" spans="1:63" ht="14.1" customHeight="1" x14ac:dyDescent="0.2">
      <c r="A52" s="96"/>
      <c r="B52" s="96"/>
      <c r="C52" s="96">
        <v>4</v>
      </c>
      <c r="D52" s="96" t="s">
        <v>219</v>
      </c>
      <c r="E52" s="96">
        <v>2.3614000000000002</v>
      </c>
      <c r="F52" s="96">
        <v>20.63</v>
      </c>
      <c r="G52" s="96">
        <v>19.87</v>
      </c>
      <c r="H52" s="96">
        <v>200.06</v>
      </c>
      <c r="I52" s="96">
        <v>-43.491999999999997</v>
      </c>
      <c r="J52" s="96"/>
      <c r="K52" s="96">
        <v>73.41</v>
      </c>
      <c r="L52" s="96">
        <v>2.3080750000000001</v>
      </c>
      <c r="M52" s="96">
        <v>2.3103669999999998</v>
      </c>
      <c r="N52" s="96">
        <v>2.2301419999999998</v>
      </c>
      <c r="O52" s="96"/>
      <c r="P52" s="96"/>
      <c r="Q52" s="96"/>
      <c r="R52" s="96"/>
      <c r="S52" s="96"/>
      <c r="T52" s="96"/>
      <c r="U52" s="96"/>
      <c r="V52" s="96">
        <f t="shared" si="0"/>
        <v>2.3932585810346398</v>
      </c>
      <c r="W52" s="101">
        <f t="shared" si="1"/>
        <v>2.385014</v>
      </c>
      <c r="X52" s="101">
        <f t="shared" si="2"/>
        <v>2.4086280000000002</v>
      </c>
      <c r="Y52" s="96">
        <f t="shared" si="3"/>
        <v>2.3141720000000001</v>
      </c>
      <c r="Z52" s="96">
        <f t="shared" si="4"/>
        <v>2.2301419999999998</v>
      </c>
      <c r="AA52" s="96">
        <f t="shared" si="5"/>
        <v>2.2669440000000001</v>
      </c>
      <c r="AB52" s="96"/>
      <c r="AC52" s="96">
        <v>2.4700000000000002</v>
      </c>
      <c r="AD52" s="96"/>
      <c r="AE52" s="96">
        <f t="shared" si="6"/>
        <v>1.045989667146608</v>
      </c>
      <c r="AF52" s="96">
        <f t="shared" si="15"/>
        <v>0</v>
      </c>
      <c r="AG52" s="96"/>
      <c r="AH52" s="101">
        <f>IF(AND(M52&lt;Variables!$G$6,M52&gt;Variables!$G$5),0,1)</f>
        <v>1</v>
      </c>
      <c r="AI52" s="101">
        <f t="shared" si="8"/>
        <v>0</v>
      </c>
      <c r="AJ52" s="101">
        <f>IF(I52&gt;Variables!$G$7,0,1)</f>
        <v>1</v>
      </c>
      <c r="AK52" s="101">
        <f>IF(F52&gt;Variables!$G$8,0,1)</f>
        <v>0</v>
      </c>
      <c r="AL52" s="101">
        <f>IF(G52&gt;Variables!$G$9,0,1)</f>
        <v>0</v>
      </c>
      <c r="AM52" s="101">
        <f>IF(AND(K52&gt;Variables!$G$10,K52&lt;Variables!$G$11),0,1)</f>
        <v>0</v>
      </c>
      <c r="AN52" s="103">
        <f>IF(H52&lt;Variables!$G$13,1,0)</f>
        <v>1</v>
      </c>
      <c r="AO52" s="97">
        <f>IF(R52&lt;Variables!$G$12,0,1)</f>
        <v>0</v>
      </c>
      <c r="AP52" s="102"/>
      <c r="AQ52" s="101"/>
      <c r="AR52" s="101">
        <v>1</v>
      </c>
      <c r="AS52" s="101"/>
      <c r="AT52" s="101"/>
      <c r="AU52" s="101"/>
      <c r="AV52" s="96">
        <f t="shared" si="9"/>
        <v>3</v>
      </c>
      <c r="AW52" s="96" t="str">
        <f t="shared" si="10"/>
        <v/>
      </c>
      <c r="AX52" s="96" t="str">
        <f t="shared" si="11"/>
        <v/>
      </c>
      <c r="AY52" s="96">
        <f t="shared" si="12"/>
        <v>3</v>
      </c>
      <c r="AZ52" s="96">
        <f t="shared" si="13"/>
        <v>2.3892944410346399</v>
      </c>
      <c r="BA52" s="96"/>
      <c r="BB52" s="96"/>
      <c r="BC52" s="96"/>
      <c r="BD52" s="96"/>
      <c r="BE52"/>
      <c r="BF52"/>
      <c r="BG52"/>
      <c r="BH52"/>
      <c r="BI52"/>
      <c r="BJ52" s="83"/>
      <c r="BK52" s="83"/>
    </row>
    <row r="53" spans="1:63" ht="14.1" customHeight="1" x14ac:dyDescent="0.2">
      <c r="A53" s="96"/>
      <c r="B53" s="96"/>
      <c r="C53" s="96">
        <v>4</v>
      </c>
      <c r="D53" s="96" t="s">
        <v>243</v>
      </c>
      <c r="E53" s="96">
        <v>30.15</v>
      </c>
      <c r="F53" s="96">
        <v>24.16</v>
      </c>
      <c r="G53" s="96">
        <v>2.2000000000000002</v>
      </c>
      <c r="H53" s="96">
        <v>282.37</v>
      </c>
      <c r="I53" s="96">
        <v>208.25399999999999</v>
      </c>
      <c r="J53" s="96"/>
      <c r="K53" s="96">
        <v>65.23</v>
      </c>
      <c r="L53" s="96">
        <v>30.119965000000001</v>
      </c>
      <c r="M53" s="96">
        <v>9.9719000000000002E-2</v>
      </c>
      <c r="N53" s="98">
        <v>30.054504000000001</v>
      </c>
      <c r="O53" s="98"/>
      <c r="P53" s="98"/>
      <c r="Q53" s="98"/>
      <c r="R53" s="98"/>
      <c r="S53" s="98"/>
      <c r="T53" s="98"/>
      <c r="U53" s="98"/>
      <c r="V53" s="98">
        <f t="shared" si="0"/>
        <v>2.51780404157144</v>
      </c>
      <c r="W53" s="101">
        <f t="shared" si="1"/>
        <v>30.451499999999999</v>
      </c>
      <c r="X53" s="101">
        <f t="shared" si="2"/>
        <v>30.753</v>
      </c>
      <c r="Y53" s="96">
        <f t="shared" si="3"/>
        <v>29.546999999999997</v>
      </c>
      <c r="Z53" s="96">
        <f t="shared" si="4"/>
        <v>30.054504000000001</v>
      </c>
      <c r="AA53" s="96">
        <f t="shared" si="5"/>
        <v>28.943999999999999</v>
      </c>
      <c r="AB53" s="96"/>
      <c r="AC53" s="96">
        <v>30.89</v>
      </c>
      <c r="AD53" s="96"/>
      <c r="AE53" s="96">
        <f t="shared" si="6"/>
        <v>1.0245439469320068</v>
      </c>
      <c r="AF53" s="96">
        <f t="shared" si="15"/>
        <v>0</v>
      </c>
      <c r="AG53" s="96"/>
      <c r="AH53" s="101">
        <f>IF(AND(M53&lt;Variables!$G$6,M53&gt;Variables!$G$5),0,1)</f>
        <v>1</v>
      </c>
      <c r="AI53" s="101">
        <f t="shared" si="8"/>
        <v>0</v>
      </c>
      <c r="AJ53" s="101">
        <f>IF(I53&gt;Variables!$G$7,0,1)</f>
        <v>0</v>
      </c>
      <c r="AK53" s="101">
        <f>IF(F53&gt;Variables!$G$8,0,1)</f>
        <v>0</v>
      </c>
      <c r="AL53" s="101">
        <f>IF(G53&gt;Variables!$G$9,0,1)</f>
        <v>1</v>
      </c>
      <c r="AM53" s="101">
        <f>IF(AND(K53&gt;Variables!$G$10,K53&lt;Variables!$G$11),0,1)</f>
        <v>0</v>
      </c>
      <c r="AN53" s="103">
        <f>IF(H53&lt;Variables!$G$13,1,0)</f>
        <v>1</v>
      </c>
      <c r="AO53" s="97">
        <f>IF(R53&lt;Variables!$G$12,0,1)</f>
        <v>0</v>
      </c>
      <c r="AP53" s="102"/>
      <c r="AQ53" s="101"/>
      <c r="AR53" s="101">
        <v>1</v>
      </c>
      <c r="AS53" s="101"/>
      <c r="AT53" s="101"/>
      <c r="AU53" s="101"/>
      <c r="AV53" s="96">
        <f t="shared" si="9"/>
        <v>3</v>
      </c>
      <c r="AW53" s="96" t="str">
        <f t="shared" si="10"/>
        <v/>
      </c>
      <c r="AX53" s="96" t="str">
        <f t="shared" si="11"/>
        <v/>
      </c>
      <c r="AY53" s="96">
        <f t="shared" si="12"/>
        <v>3</v>
      </c>
      <c r="AZ53" s="96">
        <f t="shared" si="13"/>
        <v>2.5142816215714401</v>
      </c>
      <c r="BA53" s="96"/>
      <c r="BB53" s="96"/>
      <c r="BC53" s="96"/>
      <c r="BD53" s="96"/>
      <c r="BE53"/>
      <c r="BF53"/>
      <c r="BG53"/>
      <c r="BH53"/>
      <c r="BI53"/>
      <c r="BJ53" s="83"/>
      <c r="BK53" s="83"/>
    </row>
    <row r="54" spans="1:63" ht="14.1" customHeight="1" x14ac:dyDescent="0.2">
      <c r="A54" s="96"/>
      <c r="B54" s="96"/>
      <c r="C54" s="96">
        <v>4</v>
      </c>
      <c r="D54" s="96" t="s">
        <v>227</v>
      </c>
      <c r="E54" s="96">
        <v>7.23</v>
      </c>
      <c r="F54" s="96">
        <v>22.3</v>
      </c>
      <c r="G54" s="96">
        <v>22.34</v>
      </c>
      <c r="H54" s="96"/>
      <c r="I54" s="96">
        <v>877.46400000000006</v>
      </c>
      <c r="J54" s="96"/>
      <c r="K54" s="96">
        <v>64.23</v>
      </c>
      <c r="L54" s="96">
        <v>7.0035699999999999</v>
      </c>
      <c r="M54" s="96">
        <v>3.2330649999999999</v>
      </c>
      <c r="N54" s="96">
        <v>6.8062740000000002</v>
      </c>
      <c r="O54" s="96"/>
      <c r="P54" s="96"/>
      <c r="Q54" s="96"/>
      <c r="R54" s="96"/>
      <c r="S54" s="96"/>
      <c r="T54" s="96"/>
      <c r="U54" s="96"/>
      <c r="V54" s="96">
        <f t="shared" si="0"/>
        <v>2.2974962948244002</v>
      </c>
      <c r="W54" s="101">
        <f t="shared" si="1"/>
        <v>7.3023000000000007</v>
      </c>
      <c r="X54" s="101">
        <f t="shared" si="2"/>
        <v>7.3746000000000009</v>
      </c>
      <c r="Y54" s="98">
        <f t="shared" si="3"/>
        <v>7.0853999999999999</v>
      </c>
      <c r="Z54" s="98">
        <f t="shared" si="4"/>
        <v>6.8062740000000002</v>
      </c>
      <c r="AA54" s="98">
        <f t="shared" si="5"/>
        <v>6.9408000000000003</v>
      </c>
      <c r="AB54" s="96"/>
      <c r="AC54" s="96">
        <v>7.42</v>
      </c>
      <c r="AD54" s="96">
        <v>7</v>
      </c>
      <c r="AE54" s="98">
        <f t="shared" si="6"/>
        <v>1.0262793914246195</v>
      </c>
      <c r="AF54" s="98">
        <f t="shared" si="15"/>
        <v>0.96818810511756559</v>
      </c>
      <c r="AG54" s="96"/>
      <c r="AH54" s="101">
        <f>IF(AND(M54&lt;Variables!$G$6,M54&gt;Variables!$G$5),0,1)</f>
        <v>1</v>
      </c>
      <c r="AI54" s="101">
        <f t="shared" si="8"/>
        <v>0</v>
      </c>
      <c r="AJ54" s="101">
        <f>IF(I54&gt;Variables!$G$7,0,1)</f>
        <v>0</v>
      </c>
      <c r="AK54" s="101">
        <f>IF(F54&gt;Variables!$G$8,0,1)</f>
        <v>0</v>
      </c>
      <c r="AL54" s="101">
        <f>IF(G54&gt;Variables!$G$9,0,1)</f>
        <v>0</v>
      </c>
      <c r="AM54" s="101">
        <f>IF(AND(K54&gt;Variables!$G$10,K54&lt;Variables!$G$11),0,1)</f>
        <v>0</v>
      </c>
      <c r="AN54" s="103">
        <f>IF(H54&lt;Variables!$G$13,1,0)</f>
        <v>1</v>
      </c>
      <c r="AO54" s="97">
        <f>IF(R54&lt;Variables!$G$12,0,1)</f>
        <v>0</v>
      </c>
      <c r="AP54" s="102"/>
      <c r="AQ54" s="101"/>
      <c r="AR54" s="101">
        <v>1</v>
      </c>
      <c r="AS54" s="101"/>
      <c r="AT54" s="101"/>
      <c r="AU54" s="101"/>
      <c r="AV54" s="96">
        <f t="shared" si="9"/>
        <v>3</v>
      </c>
      <c r="AW54" s="96" t="str">
        <f t="shared" si="10"/>
        <v/>
      </c>
      <c r="AX54" s="96" t="str">
        <f t="shared" si="11"/>
        <v/>
      </c>
      <c r="AY54" s="96">
        <f t="shared" si="12"/>
        <v>3</v>
      </c>
      <c r="AZ54" s="96">
        <f t="shared" si="13"/>
        <v>2.2940278748243998</v>
      </c>
      <c r="BA54" s="96"/>
      <c r="BB54" s="96"/>
      <c r="BC54" s="96"/>
      <c r="BD54" s="96"/>
      <c r="BE54"/>
      <c r="BF54"/>
      <c r="BG54"/>
      <c r="BH54"/>
      <c r="BI54"/>
      <c r="BJ54" s="83"/>
      <c r="BK54" s="83"/>
    </row>
    <row r="55" spans="1:63" ht="14.1" customHeight="1" x14ac:dyDescent="0.2">
      <c r="A55" s="96"/>
      <c r="B55" s="96"/>
      <c r="C55" s="96">
        <v>4</v>
      </c>
      <c r="D55" s="96" t="s">
        <v>242</v>
      </c>
      <c r="E55" s="96">
        <v>28.47</v>
      </c>
      <c r="F55" s="96">
        <v>21.03</v>
      </c>
      <c r="G55" s="96">
        <v>15.68</v>
      </c>
      <c r="H55" s="96">
        <v>909.3</v>
      </c>
      <c r="I55" s="96">
        <v>-14.615</v>
      </c>
      <c r="J55" s="96"/>
      <c r="K55" s="96">
        <v>63.52</v>
      </c>
      <c r="L55" s="96">
        <v>28.148295000000001</v>
      </c>
      <c r="M55" s="96">
        <v>1.1428929999999999</v>
      </c>
      <c r="N55" s="96">
        <v>27.638856000000001</v>
      </c>
      <c r="O55" s="96"/>
      <c r="P55" s="96"/>
      <c r="Q55" s="96"/>
      <c r="R55" s="96"/>
      <c r="S55" s="96"/>
      <c r="T55" s="96"/>
      <c r="U55" s="96"/>
      <c r="V55" s="96">
        <f t="shared" si="0"/>
        <v>2.4327268562163198</v>
      </c>
      <c r="W55" s="101">
        <f t="shared" si="1"/>
        <v>28.7547</v>
      </c>
      <c r="X55" s="101">
        <f t="shared" si="2"/>
        <v>29.039400000000001</v>
      </c>
      <c r="Y55" s="96">
        <f t="shared" si="3"/>
        <v>27.900599999999997</v>
      </c>
      <c r="Z55" s="96">
        <f t="shared" si="4"/>
        <v>27.638856000000001</v>
      </c>
      <c r="AA55" s="96">
        <f t="shared" si="5"/>
        <v>27.331199999999999</v>
      </c>
      <c r="AB55" s="96"/>
      <c r="AC55" s="96">
        <v>29.09</v>
      </c>
      <c r="AD55" s="96"/>
      <c r="AE55" s="96">
        <f t="shared" si="6"/>
        <v>1.0217773094485423</v>
      </c>
      <c r="AF55" s="96">
        <f t="shared" si="15"/>
        <v>0</v>
      </c>
      <c r="AG55" s="96"/>
      <c r="AH55" s="101">
        <f>IF(AND(M55&lt;Variables!$G$6,M55&gt;Variables!$G$5),0,1)</f>
        <v>1</v>
      </c>
      <c r="AI55" s="101">
        <f t="shared" si="8"/>
        <v>0</v>
      </c>
      <c r="AJ55" s="101">
        <f>IF(I55&gt;Variables!$G$7,0,1)</f>
        <v>1</v>
      </c>
      <c r="AK55" s="101">
        <f>IF(F55&gt;Variables!$G$8,0,1)</f>
        <v>0</v>
      </c>
      <c r="AL55" s="101">
        <f>IF(G55&gt;Variables!$G$9,0,1)</f>
        <v>0</v>
      </c>
      <c r="AM55" s="101">
        <f>IF(AND(K55&gt;Variables!$G$10,K55&lt;Variables!$G$11),0,1)</f>
        <v>0</v>
      </c>
      <c r="AN55" s="103">
        <f>IF(H55&lt;Variables!$G$13,1,0)</f>
        <v>1</v>
      </c>
      <c r="AO55" s="97">
        <f>IF(R55&lt;Variables!$G$12,0,1)</f>
        <v>0</v>
      </c>
      <c r="AP55" s="102"/>
      <c r="AQ55" s="101"/>
      <c r="AR55" s="101">
        <v>1</v>
      </c>
      <c r="AS55" s="101"/>
      <c r="AT55" s="101"/>
      <c r="AU55" s="101"/>
      <c r="AV55" s="96">
        <f t="shared" si="9"/>
        <v>3</v>
      </c>
      <c r="AW55" s="96" t="str">
        <f t="shared" si="10"/>
        <v/>
      </c>
      <c r="AX55" s="96" t="str">
        <f t="shared" si="11"/>
        <v/>
      </c>
      <c r="AY55" s="96">
        <f t="shared" si="12"/>
        <v>3</v>
      </c>
      <c r="AZ55" s="96">
        <f t="shared" si="13"/>
        <v>2.42929677621632</v>
      </c>
      <c r="BA55" s="96"/>
      <c r="BB55" s="96"/>
      <c r="BC55" s="96"/>
      <c r="BD55" s="96"/>
      <c r="BE55"/>
      <c r="BF55"/>
      <c r="BG55"/>
      <c r="BH55"/>
      <c r="BI55"/>
      <c r="BJ55" s="83"/>
      <c r="BK55" s="83"/>
    </row>
    <row r="56" spans="1:63" ht="14.1" customHeight="1" x14ac:dyDescent="0.2">
      <c r="A56" s="96"/>
      <c r="B56" s="96"/>
      <c r="C56" s="96">
        <v>4</v>
      </c>
      <c r="D56" s="96" t="s">
        <v>239</v>
      </c>
      <c r="E56" s="96">
        <v>4.2839</v>
      </c>
      <c r="F56" s="96">
        <v>12.87</v>
      </c>
      <c r="G56" s="96">
        <v>5.78</v>
      </c>
      <c r="H56" s="96">
        <v>38.380000000000003</v>
      </c>
      <c r="I56" s="96">
        <v>-4.8390000000000004</v>
      </c>
      <c r="J56" s="96"/>
      <c r="K56" s="96">
        <v>59.96</v>
      </c>
      <c r="L56" s="96">
        <v>4.2484099999999998</v>
      </c>
      <c r="M56" s="96">
        <v>0.83537099999999997</v>
      </c>
      <c r="N56" s="96">
        <v>4.293768</v>
      </c>
      <c r="O56" s="96"/>
      <c r="P56" s="96"/>
      <c r="Q56" s="96"/>
      <c r="R56" s="96"/>
      <c r="S56" s="96"/>
      <c r="T56" s="96"/>
      <c r="U56" s="96"/>
      <c r="V56" s="96">
        <f t="shared" si="0"/>
        <v>2.4244369415779197</v>
      </c>
      <c r="W56" s="101">
        <f t="shared" si="1"/>
        <v>4.3267389999999999</v>
      </c>
      <c r="X56" s="101">
        <f t="shared" si="2"/>
        <v>4.3695779999999997</v>
      </c>
      <c r="Y56" s="96">
        <f t="shared" si="3"/>
        <v>4.1982220000000003</v>
      </c>
      <c r="Z56" s="96">
        <f t="shared" si="4"/>
        <v>4.293768</v>
      </c>
      <c r="AA56" s="96">
        <f t="shared" si="5"/>
        <v>4.1125439999999998</v>
      </c>
      <c r="AB56" s="96"/>
      <c r="AC56" s="96">
        <v>4.6500000000000004</v>
      </c>
      <c r="AD56" s="96"/>
      <c r="AE56" s="96">
        <f t="shared" si="6"/>
        <v>1.0854595111930718</v>
      </c>
      <c r="AF56" s="96">
        <f t="shared" si="15"/>
        <v>0</v>
      </c>
      <c r="AG56" s="96"/>
      <c r="AH56" s="101">
        <f>IF(AND(M56&lt;Variables!$G$6,M56&gt;Variables!$G$5),0,1)</f>
        <v>1</v>
      </c>
      <c r="AI56" s="101">
        <f t="shared" si="8"/>
        <v>1</v>
      </c>
      <c r="AJ56" s="101">
        <f>IF(I56&gt;Variables!$G$7,0,1)</f>
        <v>1</v>
      </c>
      <c r="AK56" s="101">
        <f>IF(F56&gt;Variables!$G$8,0,1)</f>
        <v>0</v>
      </c>
      <c r="AL56" s="101">
        <f>IF(G56&gt;Variables!$G$9,0,1)</f>
        <v>1</v>
      </c>
      <c r="AM56" s="101">
        <f>IF(AND(K56&gt;Variables!$G$10,K56&lt;Variables!$G$11),0,1)</f>
        <v>0</v>
      </c>
      <c r="AN56" s="103">
        <f>IF(H56&lt;Variables!$G$13,1,0)</f>
        <v>1</v>
      </c>
      <c r="AO56" s="97">
        <f>IF(R56&lt;Variables!$G$12,0,1)</f>
        <v>0</v>
      </c>
      <c r="AP56" s="102"/>
      <c r="AQ56" s="101"/>
      <c r="AR56" s="101">
        <v>1</v>
      </c>
      <c r="AS56" s="101"/>
      <c r="AT56" s="101"/>
      <c r="AU56" s="101"/>
      <c r="AV56" s="96">
        <f t="shared" si="9"/>
        <v>3</v>
      </c>
      <c r="AW56" s="96" t="str">
        <f t="shared" si="10"/>
        <v/>
      </c>
      <c r="AX56" s="96" t="str">
        <f t="shared" si="11"/>
        <v/>
      </c>
      <c r="AY56" s="96">
        <f t="shared" si="12"/>
        <v>3</v>
      </c>
      <c r="AZ56" s="96">
        <f t="shared" si="13"/>
        <v>2.42119910157792</v>
      </c>
      <c r="BA56" s="96"/>
      <c r="BB56" s="96"/>
      <c r="BC56" s="96"/>
      <c r="BD56" s="96"/>
      <c r="BE56"/>
      <c r="BF56"/>
      <c r="BG56"/>
      <c r="BH56"/>
      <c r="BI56"/>
      <c r="BJ56" s="83"/>
      <c r="BK56" s="83"/>
    </row>
    <row r="57" spans="1:63" ht="14.1" customHeight="1" x14ac:dyDescent="0.2">
      <c r="A57" s="96"/>
      <c r="B57" s="96"/>
      <c r="C57" s="96">
        <v>4</v>
      </c>
      <c r="D57" s="96" t="s">
        <v>244</v>
      </c>
      <c r="E57" s="96">
        <v>8.93</v>
      </c>
      <c r="F57" s="96">
        <v>18.82</v>
      </c>
      <c r="G57" s="96">
        <v>12.75</v>
      </c>
      <c r="H57" s="96">
        <v>42.84</v>
      </c>
      <c r="I57" s="96">
        <v>-36.606999999999999</v>
      </c>
      <c r="J57" s="96"/>
      <c r="K57" s="96">
        <v>57.93</v>
      </c>
      <c r="L57" s="96">
        <v>8.7911420000000007</v>
      </c>
      <c r="M57" s="96">
        <v>1.579521</v>
      </c>
      <c r="N57" s="96">
        <v>8.6013599999999997</v>
      </c>
      <c r="O57" s="96"/>
      <c r="P57" s="96"/>
      <c r="Q57" s="96"/>
      <c r="R57" s="96"/>
      <c r="S57" s="96"/>
      <c r="T57" s="96"/>
      <c r="U57" s="96"/>
      <c r="V57" s="96">
        <f t="shared" si="0"/>
        <v>2.37191331678136</v>
      </c>
      <c r="W57" s="101">
        <f t="shared" si="1"/>
        <v>9.0192999999999994</v>
      </c>
      <c r="X57" s="101">
        <f t="shared" si="2"/>
        <v>9.1085999999999991</v>
      </c>
      <c r="Y57" s="96">
        <f t="shared" si="3"/>
        <v>8.7514000000000003</v>
      </c>
      <c r="Z57" s="96">
        <f t="shared" si="4"/>
        <v>8.6013599999999997</v>
      </c>
      <c r="AA57" s="96">
        <f t="shared" si="5"/>
        <v>8.5727999999999991</v>
      </c>
      <c r="AB57" s="96"/>
      <c r="AC57" s="96">
        <v>9.1199999999999992</v>
      </c>
      <c r="AD57" s="96">
        <v>8.9</v>
      </c>
      <c r="AE57" s="96">
        <f t="shared" si="6"/>
        <v>1.0212765957446808</v>
      </c>
      <c r="AF57" s="96">
        <f t="shared" si="15"/>
        <v>0.99664053751399784</v>
      </c>
      <c r="AG57" s="96"/>
      <c r="AH57" s="101">
        <f>IF(AND(M57&lt;Variables!$G$6,M57&gt;Variables!$G$5),0,1)</f>
        <v>1</v>
      </c>
      <c r="AI57" s="101">
        <f t="shared" si="8"/>
        <v>0</v>
      </c>
      <c r="AJ57" s="101">
        <f>IF(I57&gt;Variables!$G$7,0,1)</f>
        <v>1</v>
      </c>
      <c r="AK57" s="101">
        <f>IF(F57&gt;Variables!$G$8,0,1)</f>
        <v>0</v>
      </c>
      <c r="AL57" s="101">
        <f>IF(G57&gt;Variables!$G$9,0,1)</f>
        <v>0</v>
      </c>
      <c r="AM57" s="101">
        <f>IF(AND(K57&gt;Variables!$G$10,K57&lt;Variables!$G$11),0,1)</f>
        <v>0</v>
      </c>
      <c r="AN57" s="103">
        <f>IF(H57&lt;Variables!$G$13,1,0)</f>
        <v>1</v>
      </c>
      <c r="AO57" s="97">
        <f>IF(R57&lt;Variables!$G$12,0,1)</f>
        <v>0</v>
      </c>
      <c r="AP57" s="102"/>
      <c r="AQ57" s="101"/>
      <c r="AR57" s="101">
        <v>1</v>
      </c>
      <c r="AS57" s="101"/>
      <c r="AT57" s="101"/>
      <c r="AU57" s="101"/>
      <c r="AV57" s="96">
        <f t="shared" si="9"/>
        <v>3</v>
      </c>
      <c r="AW57" s="96" t="str">
        <f t="shared" si="10"/>
        <v/>
      </c>
      <c r="AX57" s="96" t="str">
        <f t="shared" si="11"/>
        <v/>
      </c>
      <c r="AY57" s="96">
        <f t="shared" si="12"/>
        <v>3</v>
      </c>
      <c r="AZ57" s="96">
        <f t="shared" si="13"/>
        <v>2.3687850967813597</v>
      </c>
      <c r="BA57" s="96"/>
      <c r="BB57" s="96"/>
      <c r="BC57" s="96"/>
      <c r="BD57" s="96"/>
      <c r="BE57"/>
      <c r="BF57"/>
      <c r="BG57"/>
      <c r="BH57"/>
      <c r="BI57"/>
      <c r="BJ57" s="83"/>
      <c r="BK57" s="83"/>
    </row>
    <row r="58" spans="1:63" ht="14.1" customHeight="1" x14ac:dyDescent="0.2">
      <c r="A58" s="96"/>
      <c r="B58" s="96"/>
      <c r="C58" s="96">
        <v>4</v>
      </c>
      <c r="D58" s="96" t="s">
        <v>245</v>
      </c>
      <c r="E58" s="96">
        <v>12.44</v>
      </c>
      <c r="F58" s="96">
        <v>23.03</v>
      </c>
      <c r="G58" s="96">
        <v>8.17</v>
      </c>
      <c r="H58" s="96">
        <v>270.89999999999998</v>
      </c>
      <c r="I58" s="96">
        <v>-79.248000000000005</v>
      </c>
      <c r="J58" s="96"/>
      <c r="K58" s="96">
        <v>57.52</v>
      </c>
      <c r="L58" s="96">
        <v>12.291385</v>
      </c>
      <c r="M58" s="96">
        <v>1.2090989999999999</v>
      </c>
      <c r="N58" s="96">
        <v>12.139810000000001</v>
      </c>
      <c r="O58" s="96"/>
      <c r="P58" s="96"/>
      <c r="Q58" s="96"/>
      <c r="R58" s="96"/>
      <c r="S58" s="96"/>
      <c r="T58" s="96"/>
      <c r="U58" s="96"/>
      <c r="V58" s="96">
        <f t="shared" si="0"/>
        <v>2.3872117041017598</v>
      </c>
      <c r="W58" s="96">
        <f t="shared" si="1"/>
        <v>12.564399999999999</v>
      </c>
      <c r="X58" s="96">
        <f t="shared" si="2"/>
        <v>12.688800000000001</v>
      </c>
      <c r="Y58" s="103">
        <f t="shared" si="3"/>
        <v>12.191199999999998</v>
      </c>
      <c r="Z58" s="103">
        <f t="shared" si="4"/>
        <v>12.139810000000001</v>
      </c>
      <c r="AA58" s="96">
        <f t="shared" si="5"/>
        <v>11.942399999999999</v>
      </c>
      <c r="AB58" s="96"/>
      <c r="AC58" s="96"/>
      <c r="AD58" s="96">
        <v>12.02</v>
      </c>
      <c r="AE58" s="96">
        <f t="shared" si="6"/>
        <v>0</v>
      </c>
      <c r="AF58" s="96">
        <f t="shared" si="15"/>
        <v>0.9662379421221865</v>
      </c>
      <c r="AG58" s="96"/>
      <c r="AH58" s="103">
        <f>IF(AND(M58&lt;Variables!$G$6,M58&gt;Variables!$G$5),0,1)</f>
        <v>1</v>
      </c>
      <c r="AI58" s="103">
        <f t="shared" si="8"/>
        <v>0</v>
      </c>
      <c r="AJ58" s="103">
        <f>IF(I58&gt;Variables!$G$7,0,1)</f>
        <v>1</v>
      </c>
      <c r="AK58" s="103">
        <f>IF(F58&gt;Variables!$G$8,0,1)</f>
        <v>0</v>
      </c>
      <c r="AL58" s="103">
        <f>IF(G58&gt;Variables!$G$9,0,1)</f>
        <v>1</v>
      </c>
      <c r="AM58" s="103">
        <f>IF(AND(K58&gt;Variables!$G$10,K58&lt;Variables!$G$11),0,1)</f>
        <v>0</v>
      </c>
      <c r="AN58" s="103">
        <f>IF(H58&lt;Variables!$G$13,1,0)</f>
        <v>1</v>
      </c>
      <c r="AO58" s="97">
        <f>IF(R58&lt;Variables!$G$12,0,1)</f>
        <v>0</v>
      </c>
      <c r="AP58" s="104"/>
      <c r="AQ58" s="103"/>
      <c r="AR58" s="103"/>
      <c r="AS58" s="103"/>
      <c r="AT58" s="103">
        <v>1</v>
      </c>
      <c r="AU58" s="103"/>
      <c r="AV58" s="96" t="str">
        <f t="shared" si="9"/>
        <v/>
      </c>
      <c r="AW58" s="96">
        <f t="shared" si="10"/>
        <v>1</v>
      </c>
      <c r="AX58" s="96" t="str">
        <f t="shared" si="11"/>
        <v/>
      </c>
      <c r="AY58" s="96">
        <f t="shared" si="12"/>
        <v>1</v>
      </c>
      <c r="AZ58" s="96">
        <f t="shared" si="13"/>
        <v>2.38410562410176</v>
      </c>
      <c r="BA58" s="96"/>
      <c r="BB58" s="96"/>
      <c r="BC58" s="96"/>
      <c r="BD58" s="96"/>
      <c r="BE58"/>
      <c r="BF58"/>
      <c r="BG58"/>
      <c r="BH58"/>
      <c r="BI58"/>
      <c r="BJ58" s="83"/>
      <c r="BK58" s="83"/>
    </row>
    <row r="59" spans="1:63" ht="14.1" customHeight="1" x14ac:dyDescent="0.2">
      <c r="A59" s="96"/>
      <c r="B59" s="96"/>
      <c r="C59" s="96">
        <v>4</v>
      </c>
      <c r="D59" s="96" t="s">
        <v>246</v>
      </c>
      <c r="E59" s="96">
        <v>12.91</v>
      </c>
      <c r="F59" s="96">
        <v>20.49</v>
      </c>
      <c r="G59" s="96">
        <v>18.989999999999998</v>
      </c>
      <c r="H59" s="96">
        <v>129.15</v>
      </c>
      <c r="I59" s="96">
        <v>0.437</v>
      </c>
      <c r="J59" s="96"/>
      <c r="K59" s="96">
        <v>56.27</v>
      </c>
      <c r="L59" s="96">
        <v>13.060734999999999</v>
      </c>
      <c r="M59" s="96">
        <v>-1.15411</v>
      </c>
      <c r="N59" s="96">
        <v>12.827664</v>
      </c>
      <c r="O59" s="96"/>
      <c r="P59" s="96"/>
      <c r="Q59" s="96"/>
      <c r="R59" s="96"/>
      <c r="S59" s="96"/>
      <c r="T59" s="96"/>
      <c r="U59" s="96"/>
      <c r="V59" s="96">
        <f t="shared" si="0"/>
        <v>2.4828624068936</v>
      </c>
      <c r="W59" s="101">
        <f t="shared" si="1"/>
        <v>13.039099999999999</v>
      </c>
      <c r="X59" s="101">
        <f t="shared" si="2"/>
        <v>13.168200000000001</v>
      </c>
      <c r="Y59" s="96">
        <f t="shared" si="3"/>
        <v>12.6518</v>
      </c>
      <c r="Z59" s="96">
        <f t="shared" si="4"/>
        <v>12.827664</v>
      </c>
      <c r="AA59" s="96">
        <f t="shared" si="5"/>
        <v>12.393599999999999</v>
      </c>
      <c r="AB59" s="96"/>
      <c r="AC59" s="96">
        <v>13.74</v>
      </c>
      <c r="AD59" s="96">
        <v>12.82</v>
      </c>
      <c r="AE59" s="96">
        <f t="shared" si="6"/>
        <v>1.064291247095275</v>
      </c>
      <c r="AF59" s="96">
        <f t="shared" si="15"/>
        <v>0.99302865995352441</v>
      </c>
      <c r="AG59" s="96"/>
      <c r="AH59" s="101">
        <f>IF(AND(M59&lt;Variables!$G$6,M59&gt;Variables!$G$5),0,1)</f>
        <v>1</v>
      </c>
      <c r="AI59" s="101">
        <f t="shared" si="8"/>
        <v>0</v>
      </c>
      <c r="AJ59" s="101">
        <f>IF(I59&gt;Variables!$G$7,0,1)</f>
        <v>0</v>
      </c>
      <c r="AK59" s="101">
        <f>IF(F59&gt;Variables!$G$8,0,1)</f>
        <v>0</v>
      </c>
      <c r="AL59" s="101">
        <f>IF(G59&gt;Variables!$G$9,0,1)</f>
        <v>0</v>
      </c>
      <c r="AM59" s="101">
        <f>IF(AND(K59&gt;Variables!$G$10,K59&lt;Variables!$G$11),0,1)</f>
        <v>0</v>
      </c>
      <c r="AN59" s="103">
        <f>IF(H59&lt;Variables!$G$13,1,0)</f>
        <v>1</v>
      </c>
      <c r="AO59" s="97">
        <f>IF(R59&lt;Variables!$G$12,0,1)</f>
        <v>0</v>
      </c>
      <c r="AP59" s="102"/>
      <c r="AQ59" s="101"/>
      <c r="AR59" s="101">
        <v>1</v>
      </c>
      <c r="AS59" s="101"/>
      <c r="AT59" s="101"/>
      <c r="AU59" s="101"/>
      <c r="AV59" s="96">
        <f t="shared" si="9"/>
        <v>3</v>
      </c>
      <c r="AW59" s="96" t="str">
        <f t="shared" si="10"/>
        <v/>
      </c>
      <c r="AX59" s="96" t="str">
        <f t="shared" si="11"/>
        <v/>
      </c>
      <c r="AY59" s="96">
        <f t="shared" si="12"/>
        <v>3</v>
      </c>
      <c r="AZ59" s="96">
        <f t="shared" si="13"/>
        <v>2.4798238268936004</v>
      </c>
      <c r="BA59" s="96"/>
      <c r="BB59" s="96"/>
      <c r="BC59" s="96"/>
      <c r="BD59" s="96"/>
      <c r="BE59"/>
      <c r="BF59"/>
      <c r="BG59"/>
      <c r="BH59"/>
      <c r="BI59"/>
      <c r="BJ59" s="83"/>
      <c r="BK59" s="83"/>
    </row>
    <row r="60" spans="1:63" ht="14.1" customHeight="1" x14ac:dyDescent="0.2">
      <c r="A60" s="96"/>
      <c r="B60" s="96"/>
      <c r="C60" s="96">
        <v>4</v>
      </c>
      <c r="D60" s="96" t="s">
        <v>220</v>
      </c>
      <c r="E60" s="96">
        <v>5.4</v>
      </c>
      <c r="F60" s="96">
        <v>26.75</v>
      </c>
      <c r="G60" s="96">
        <v>15.63</v>
      </c>
      <c r="H60" s="96">
        <v>49.95</v>
      </c>
      <c r="I60" s="96">
        <v>-0.10299999999999999</v>
      </c>
      <c r="J60" s="96"/>
      <c r="K60" s="96">
        <v>53.98</v>
      </c>
      <c r="L60" s="96">
        <v>5.567253</v>
      </c>
      <c r="M60" s="96">
        <v>-3.0042270000000002</v>
      </c>
      <c r="N60" s="96">
        <v>5.3587480000000003</v>
      </c>
      <c r="O60" s="96"/>
      <c r="P60" s="96"/>
      <c r="Q60" s="96"/>
      <c r="R60" s="96"/>
      <c r="S60" s="96"/>
      <c r="T60" s="96"/>
      <c r="U60" s="96"/>
      <c r="V60" s="96">
        <f t="shared" si="0"/>
        <v>2.5208740081524801</v>
      </c>
      <c r="W60" s="101">
        <f t="shared" si="1"/>
        <v>5.4540000000000006</v>
      </c>
      <c r="X60" s="101">
        <f t="shared" si="2"/>
        <v>5.5080000000000009</v>
      </c>
      <c r="Y60" s="96">
        <f t="shared" si="3"/>
        <v>5.2919999999999998</v>
      </c>
      <c r="Z60" s="96">
        <f t="shared" si="4"/>
        <v>5.3587480000000003</v>
      </c>
      <c r="AA60" s="96">
        <f t="shared" si="5"/>
        <v>5.1840000000000002</v>
      </c>
      <c r="AB60" s="96"/>
      <c r="AC60" s="96">
        <v>6.12</v>
      </c>
      <c r="AD60" s="96">
        <v>5.31</v>
      </c>
      <c r="AE60" s="96">
        <f t="shared" si="6"/>
        <v>1.1333333333333333</v>
      </c>
      <c r="AF60" s="96">
        <f t="shared" si="15"/>
        <v>0.98333333333333317</v>
      </c>
      <c r="AG60" s="96"/>
      <c r="AH60" s="101">
        <f>IF(AND(M60&lt;Variables!$G$6,M60&gt;Variables!$G$5),0,1)</f>
        <v>0</v>
      </c>
      <c r="AI60" s="101">
        <f t="shared" si="8"/>
        <v>0</v>
      </c>
      <c r="AJ60" s="101">
        <f>IF(I60&gt;Variables!$G$7,0,1)</f>
        <v>1</v>
      </c>
      <c r="AK60" s="101">
        <f>IF(F60&gt;Variables!$G$8,0,1)</f>
        <v>0</v>
      </c>
      <c r="AL60" s="101">
        <f>IF(G60&gt;Variables!$G$9,0,1)</f>
        <v>0</v>
      </c>
      <c r="AM60" s="101">
        <f>IF(AND(K60&gt;Variables!$G$10,K60&lt;Variables!$G$11),0,1)</f>
        <v>0</v>
      </c>
      <c r="AN60" s="103">
        <f>IF(H60&lt;Variables!$G$13,1,0)</f>
        <v>1</v>
      </c>
      <c r="AO60" s="97">
        <f>IF(R60&lt;Variables!$G$12,0,1)</f>
        <v>0</v>
      </c>
      <c r="AP60" s="102"/>
      <c r="AQ60" s="101"/>
      <c r="AR60" s="101">
        <v>1</v>
      </c>
      <c r="AS60" s="101"/>
      <c r="AT60" s="101"/>
      <c r="AU60" s="101"/>
      <c r="AV60" s="96">
        <f t="shared" si="9"/>
        <v>3</v>
      </c>
      <c r="AW60" s="96" t="str">
        <f t="shared" si="10"/>
        <v/>
      </c>
      <c r="AX60" s="96" t="str">
        <f t="shared" si="11"/>
        <v/>
      </c>
      <c r="AY60" s="96">
        <f t="shared" si="12"/>
        <v>3</v>
      </c>
      <c r="AZ60" s="96">
        <f t="shared" si="13"/>
        <v>2.5179590881524803</v>
      </c>
      <c r="BA60" s="96"/>
      <c r="BB60" s="96"/>
      <c r="BC60" s="96"/>
      <c r="BD60" s="96"/>
      <c r="BE60"/>
      <c r="BF60"/>
      <c r="BG60"/>
      <c r="BH60"/>
      <c r="BI60"/>
      <c r="BJ60" s="83"/>
      <c r="BK60" s="83"/>
    </row>
    <row r="61" spans="1:63" ht="14.1" customHeight="1" x14ac:dyDescent="0.2">
      <c r="A61" s="96"/>
      <c r="B61" s="96"/>
      <c r="C61" s="96">
        <v>4</v>
      </c>
      <c r="D61" s="96" t="s">
        <v>203</v>
      </c>
      <c r="E61" s="96">
        <v>4.1500000000000004</v>
      </c>
      <c r="F61" s="96">
        <v>16.48</v>
      </c>
      <c r="G61" s="96">
        <v>9.7100000000000009</v>
      </c>
      <c r="H61" s="96">
        <v>317.61</v>
      </c>
      <c r="I61" s="96">
        <v>-23.701000000000001</v>
      </c>
      <c r="J61" s="96"/>
      <c r="K61" s="96">
        <v>46.35</v>
      </c>
      <c r="L61" s="96">
        <v>4.1771849999999997</v>
      </c>
      <c r="M61" s="96">
        <v>-0.65079710000000002</v>
      </c>
      <c r="N61" s="96">
        <v>4.2786520000000001</v>
      </c>
      <c r="O61" s="96"/>
      <c r="P61" s="96"/>
      <c r="Q61" s="96"/>
      <c r="R61" s="96"/>
      <c r="S61" s="96"/>
      <c r="T61" s="96"/>
      <c r="U61" s="96"/>
      <c r="V61" s="96">
        <f t="shared" si="0"/>
        <v>2.3392465422094801</v>
      </c>
      <c r="W61" s="96">
        <f t="shared" si="1"/>
        <v>4.1915000000000004</v>
      </c>
      <c r="X61" s="96">
        <f t="shared" si="2"/>
        <v>4.2330000000000005</v>
      </c>
      <c r="Y61" s="103">
        <f t="shared" si="3"/>
        <v>4.0670000000000002</v>
      </c>
      <c r="Z61" s="103">
        <f t="shared" si="4"/>
        <v>4.2786520000000001</v>
      </c>
      <c r="AA61" s="103">
        <f t="shared" si="5"/>
        <v>3.984</v>
      </c>
      <c r="AB61" s="96"/>
      <c r="AC61" s="96">
        <v>4.2300000000000004</v>
      </c>
      <c r="AD61" s="96">
        <v>4.03</v>
      </c>
      <c r="AE61" s="96">
        <f t="shared" si="6"/>
        <v>1.0192771084337349</v>
      </c>
      <c r="AF61" s="96">
        <f t="shared" si="15"/>
        <v>0.97108433734939759</v>
      </c>
      <c r="AG61" s="96"/>
      <c r="AH61" s="103">
        <f>IF(AND(M61&lt;Variables!$G$6,M61&gt;Variables!$G$5),0,1)</f>
        <v>1</v>
      </c>
      <c r="AI61" s="103">
        <f t="shared" si="8"/>
        <v>1</v>
      </c>
      <c r="AJ61" s="103">
        <f>IF(I61&gt;Variables!$G$7,0,1)</f>
        <v>1</v>
      </c>
      <c r="AK61" s="103">
        <f>IF(F61&gt;Variables!$G$8,0,1)</f>
        <v>0</v>
      </c>
      <c r="AL61" s="103">
        <f>IF(G61&gt;Variables!$G$9,0,1)</f>
        <v>1</v>
      </c>
      <c r="AM61" s="103">
        <f>IF(AND(K61&gt;Variables!$G$10,K61&lt;Variables!$G$11),0,1)</f>
        <v>1</v>
      </c>
      <c r="AN61" s="103">
        <f>IF(H61&lt;Variables!$G$13,1,0)</f>
        <v>1</v>
      </c>
      <c r="AO61" s="97">
        <f>IF(R61&lt;Variables!$G$12,0,1)</f>
        <v>0</v>
      </c>
      <c r="AP61" s="104"/>
      <c r="AQ61" s="103"/>
      <c r="AR61" s="103"/>
      <c r="AS61" s="103"/>
      <c r="AT61" s="103">
        <v>1</v>
      </c>
      <c r="AU61" s="103"/>
      <c r="AV61" s="96">
        <f t="shared" si="9"/>
        <v>3</v>
      </c>
      <c r="AW61" s="96" t="str">
        <f t="shared" si="10"/>
        <v/>
      </c>
      <c r="AX61" s="96" t="str">
        <f t="shared" si="11"/>
        <v/>
      </c>
      <c r="AY61" s="96">
        <f t="shared" si="12"/>
        <v>3</v>
      </c>
      <c r="AZ61" s="96">
        <f t="shared" si="13"/>
        <v>2.3367436422094801</v>
      </c>
      <c r="BA61" s="96"/>
      <c r="BB61" s="96"/>
      <c r="BC61" s="96"/>
      <c r="BD61" s="96"/>
      <c r="BE61"/>
      <c r="BF61"/>
      <c r="BG61"/>
      <c r="BH61"/>
      <c r="BI61"/>
      <c r="BJ61" s="83"/>
      <c r="BK61" s="83"/>
    </row>
    <row r="62" spans="1:63" ht="14.1" customHeight="1" x14ac:dyDescent="0.2">
      <c r="A62" s="96"/>
      <c r="B62" s="96"/>
      <c r="C62" s="96">
        <v>4</v>
      </c>
      <c r="D62" s="96" t="s">
        <v>201</v>
      </c>
      <c r="E62" s="96">
        <v>14.48</v>
      </c>
      <c r="F62" s="96">
        <v>17.920000000000002</v>
      </c>
      <c r="G62" s="96">
        <v>26.13</v>
      </c>
      <c r="H62" s="96"/>
      <c r="I62" s="96">
        <v>108.297</v>
      </c>
      <c r="J62" s="96"/>
      <c r="K62" s="96">
        <v>46.19</v>
      </c>
      <c r="L62" s="96">
        <v>14.694005000000001</v>
      </c>
      <c r="M62" s="96">
        <v>-1.45641</v>
      </c>
      <c r="N62" s="96">
        <v>14.725092</v>
      </c>
      <c r="O62" s="96"/>
      <c r="P62" s="96"/>
      <c r="Q62" s="96"/>
      <c r="R62" s="96"/>
      <c r="S62" s="96"/>
      <c r="T62" s="96"/>
      <c r="U62" s="96"/>
      <c r="V62" s="96">
        <f t="shared" si="0"/>
        <v>2.3493697729751997</v>
      </c>
      <c r="W62" s="101">
        <f t="shared" si="1"/>
        <v>14.6248</v>
      </c>
      <c r="X62" s="101">
        <f t="shared" si="2"/>
        <v>14.769600000000001</v>
      </c>
      <c r="Y62" s="98">
        <f t="shared" si="3"/>
        <v>14.1904</v>
      </c>
      <c r="Z62" s="98">
        <f t="shared" si="4"/>
        <v>14.725092</v>
      </c>
      <c r="AA62" s="98">
        <f t="shared" si="5"/>
        <v>13.9008</v>
      </c>
      <c r="AB62" s="96" t="s">
        <v>202</v>
      </c>
      <c r="AC62" s="96">
        <v>15.51</v>
      </c>
      <c r="AD62" s="96">
        <v>14.33</v>
      </c>
      <c r="AE62" s="98">
        <f t="shared" si="6"/>
        <v>1.0711325966850829</v>
      </c>
      <c r="AF62" s="98">
        <f t="shared" si="15"/>
        <v>0.98964088397790051</v>
      </c>
      <c r="AG62" s="96"/>
      <c r="AH62" s="101">
        <f>IF(AND(M62&lt;Variables!$G$6,M62&gt;Variables!$G$5),0,1)</f>
        <v>1</v>
      </c>
      <c r="AI62" s="101">
        <f t="shared" si="8"/>
        <v>1</v>
      </c>
      <c r="AJ62" s="101">
        <f>IF(I62&gt;Variables!$G$7,0,1)</f>
        <v>0</v>
      </c>
      <c r="AK62" s="101">
        <f>IF(F62&gt;Variables!$G$8,0,1)</f>
        <v>0</v>
      </c>
      <c r="AL62" s="101">
        <f>IF(G62&gt;Variables!$G$9,0,1)</f>
        <v>0</v>
      </c>
      <c r="AM62" s="101">
        <f>IF(AND(K62&gt;Variables!$G$10,K62&lt;Variables!$G$11),0,1)</f>
        <v>1</v>
      </c>
      <c r="AN62" s="103">
        <f>IF(H62&lt;Variables!$G$13,1,0)</f>
        <v>1</v>
      </c>
      <c r="AO62" s="97">
        <f>IF(R62&lt;Variables!$G$12,0,1)</f>
        <v>0</v>
      </c>
      <c r="AP62" s="102"/>
      <c r="AQ62" s="101"/>
      <c r="AR62" s="101">
        <v>1</v>
      </c>
      <c r="AS62" s="101"/>
      <c r="AT62" s="101"/>
      <c r="AU62" s="101"/>
      <c r="AV62" s="96">
        <f t="shared" si="9"/>
        <v>3</v>
      </c>
      <c r="AW62" s="96" t="str">
        <f t="shared" si="10"/>
        <v/>
      </c>
      <c r="AX62" s="96" t="str">
        <f t="shared" si="11"/>
        <v/>
      </c>
      <c r="AY62" s="96">
        <f t="shared" si="12"/>
        <v>3</v>
      </c>
      <c r="AZ62" s="96">
        <f t="shared" si="13"/>
        <v>2.3468755129751999</v>
      </c>
      <c r="BA62" s="96"/>
      <c r="BB62" s="96"/>
      <c r="BC62" s="96"/>
      <c r="BD62" s="96"/>
      <c r="BE62"/>
      <c r="BF62"/>
      <c r="BG62"/>
      <c r="BH62"/>
      <c r="BI62"/>
      <c r="BJ62" s="83"/>
      <c r="BK62" s="83"/>
    </row>
    <row r="63" spans="1:63" ht="14.1" customHeight="1" x14ac:dyDescent="0.2">
      <c r="A63" s="96"/>
      <c r="B63" s="96"/>
      <c r="C63" s="96">
        <v>4</v>
      </c>
      <c r="D63" s="96" t="s">
        <v>245</v>
      </c>
      <c r="E63" s="96">
        <v>12.05</v>
      </c>
      <c r="F63" s="96">
        <v>18.72</v>
      </c>
      <c r="G63" s="96">
        <v>4.78</v>
      </c>
      <c r="H63" s="96">
        <v>270.89999999999998</v>
      </c>
      <c r="I63" s="96">
        <v>-79.869</v>
      </c>
      <c r="J63" s="96"/>
      <c r="K63" s="96">
        <v>45.92</v>
      </c>
      <c r="L63" s="96">
        <v>12.121790000000001</v>
      </c>
      <c r="M63" s="96">
        <v>-0.59223899999999996</v>
      </c>
      <c r="N63" s="96">
        <v>12.21083</v>
      </c>
      <c r="O63" s="96"/>
      <c r="P63" s="96"/>
      <c r="Q63" s="96"/>
      <c r="R63" s="96"/>
      <c r="S63" s="96"/>
      <c r="T63" s="96"/>
      <c r="U63" s="96"/>
      <c r="V63" s="96">
        <f t="shared" si="0"/>
        <v>2.3331510381734399</v>
      </c>
      <c r="W63" s="101">
        <f t="shared" si="1"/>
        <v>12.170500000000001</v>
      </c>
      <c r="X63" s="101">
        <f t="shared" si="2"/>
        <v>12.291</v>
      </c>
      <c r="Y63" s="96">
        <f t="shared" si="3"/>
        <v>11.809000000000001</v>
      </c>
      <c r="Z63" s="96">
        <f t="shared" si="4"/>
        <v>12.21083</v>
      </c>
      <c r="AA63" s="96">
        <f t="shared" si="5"/>
        <v>11.568</v>
      </c>
      <c r="AB63" s="96"/>
      <c r="AC63" s="96">
        <v>12.47</v>
      </c>
      <c r="AD63" s="96"/>
      <c r="AE63" s="96">
        <f t="shared" si="6"/>
        <v>1.0348547717842325</v>
      </c>
      <c r="AF63" s="96">
        <f t="shared" si="15"/>
        <v>0</v>
      </c>
      <c r="AG63" s="96"/>
      <c r="AH63" s="101">
        <f>IF(AND(M63&lt;Variables!$G$6,M63&gt;Variables!$G$5),0,1)</f>
        <v>1</v>
      </c>
      <c r="AI63" s="101">
        <f t="shared" si="8"/>
        <v>1</v>
      </c>
      <c r="AJ63" s="101">
        <f>IF(I63&gt;Variables!$G$7,0,1)</f>
        <v>1</v>
      </c>
      <c r="AK63" s="101">
        <f>IF(F63&gt;Variables!$G$8,0,1)</f>
        <v>0</v>
      </c>
      <c r="AL63" s="101">
        <f>IF(G63&gt;Variables!$G$9,0,1)</f>
        <v>1</v>
      </c>
      <c r="AM63" s="101">
        <f>IF(AND(K63&gt;Variables!$G$10,K63&lt;Variables!$G$11),0,1)</f>
        <v>1</v>
      </c>
      <c r="AN63" s="103">
        <f>IF(H63&lt;Variables!$G$13,1,0)</f>
        <v>1</v>
      </c>
      <c r="AO63" s="97">
        <f>IF(R63&lt;Variables!$G$12,0,1)</f>
        <v>0</v>
      </c>
      <c r="AP63" s="102"/>
      <c r="AQ63" s="101"/>
      <c r="AR63" s="101">
        <v>1</v>
      </c>
      <c r="AS63" s="101"/>
      <c r="AT63" s="101"/>
      <c r="AU63" s="101"/>
      <c r="AV63" s="96">
        <f t="shared" si="9"/>
        <v>3</v>
      </c>
      <c r="AW63" s="96" t="str">
        <f t="shared" si="10"/>
        <v/>
      </c>
      <c r="AX63" s="96" t="str">
        <f t="shared" si="11"/>
        <v/>
      </c>
      <c r="AY63" s="96">
        <f t="shared" si="12"/>
        <v>3</v>
      </c>
      <c r="AZ63" s="96">
        <f t="shared" si="13"/>
        <v>2.33067135817344</v>
      </c>
      <c r="BA63" s="96"/>
      <c r="BB63" s="96"/>
      <c r="BC63" s="96"/>
      <c r="BD63" s="96"/>
      <c r="BE63"/>
      <c r="BF63"/>
      <c r="BG63"/>
      <c r="BH63"/>
      <c r="BI63"/>
      <c r="BJ63" s="83"/>
      <c r="BK63" s="83"/>
    </row>
    <row r="64" spans="1:63" ht="14.1" customHeight="1" x14ac:dyDescent="0.2">
      <c r="A64" s="96"/>
      <c r="B64" s="96"/>
      <c r="C64" s="96">
        <v>4</v>
      </c>
      <c r="D64" s="96" t="s">
        <v>211</v>
      </c>
      <c r="E64" s="96">
        <v>5.59</v>
      </c>
      <c r="F64" s="96">
        <v>22.44</v>
      </c>
      <c r="G64" s="96">
        <v>-1.17</v>
      </c>
      <c r="H64" s="96">
        <v>25.71</v>
      </c>
      <c r="I64" s="96">
        <v>-9.2189999999999994</v>
      </c>
      <c r="J64" s="96"/>
      <c r="K64" s="96">
        <v>37.1</v>
      </c>
      <c r="L64" s="96">
        <v>5.6988200000000004</v>
      </c>
      <c r="M64" s="96">
        <v>-1.909518</v>
      </c>
      <c r="N64" s="96">
        <v>5.8416059999999996</v>
      </c>
      <c r="O64" s="96"/>
      <c r="P64" s="96"/>
      <c r="Q64" s="96"/>
      <c r="R64" s="96"/>
      <c r="S64" s="96"/>
      <c r="T64" s="96"/>
      <c r="U64" s="96"/>
      <c r="V64" s="96">
        <f t="shared" si="0"/>
        <v>2.2118639930064004</v>
      </c>
      <c r="W64" s="96">
        <f t="shared" si="1"/>
        <v>5.6459000000000001</v>
      </c>
      <c r="X64" s="96">
        <f t="shared" si="2"/>
        <v>5.7017999999999995</v>
      </c>
      <c r="Y64" s="103">
        <f t="shared" si="3"/>
        <v>5.4782000000000002</v>
      </c>
      <c r="Z64" s="103">
        <f t="shared" si="4"/>
        <v>5.8416059999999996</v>
      </c>
      <c r="AA64" s="103">
        <f t="shared" si="5"/>
        <v>5.3663999999999996</v>
      </c>
      <c r="AB64" s="96"/>
      <c r="AC64" s="96">
        <v>5.7</v>
      </c>
      <c r="AD64" s="96">
        <v>5.36</v>
      </c>
      <c r="AE64" s="96">
        <f t="shared" si="6"/>
        <v>1.0196779964221825</v>
      </c>
      <c r="AF64" s="96">
        <f t="shared" si="15"/>
        <v>0.95885509838998217</v>
      </c>
      <c r="AG64" s="96"/>
      <c r="AH64" s="103">
        <f>IF(AND(M64&lt;Variables!$G$6,M64&gt;Variables!$G$5),0,1)</f>
        <v>1</v>
      </c>
      <c r="AI64" s="103">
        <f t="shared" si="8"/>
        <v>1</v>
      </c>
      <c r="AJ64" s="103">
        <f>IF(I64&gt;Variables!$G$7,0,1)</f>
        <v>1</v>
      </c>
      <c r="AK64" s="103">
        <f>IF(F64&gt;Variables!$G$8,0,1)</f>
        <v>0</v>
      </c>
      <c r="AL64" s="103">
        <f>IF(G64&gt;Variables!$G$9,0,1)</f>
        <v>1</v>
      </c>
      <c r="AM64" s="103">
        <f>IF(AND(K64&gt;Variables!$G$10,K64&lt;Variables!$G$11),0,1)</f>
        <v>1</v>
      </c>
      <c r="AN64" s="103">
        <f>IF(H64&lt;Variables!$G$13,1,0)</f>
        <v>1</v>
      </c>
      <c r="AO64" s="97">
        <f>IF(R64&lt;Variables!$G$12,0,1)</f>
        <v>0</v>
      </c>
      <c r="AP64" s="104"/>
      <c r="AQ64" s="103"/>
      <c r="AR64" s="103"/>
      <c r="AS64" s="103"/>
      <c r="AT64" s="103">
        <v>1</v>
      </c>
      <c r="AU64" s="103"/>
      <c r="AV64" s="96">
        <f t="shared" si="9"/>
        <v>3</v>
      </c>
      <c r="AW64" s="96" t="str">
        <f t="shared" si="10"/>
        <v/>
      </c>
      <c r="AX64" s="96" t="str">
        <f t="shared" si="11"/>
        <v/>
      </c>
      <c r="AY64" s="96">
        <f t="shared" si="12"/>
        <v>3</v>
      </c>
      <c r="AZ64" s="96">
        <f t="shared" si="13"/>
        <v>2.2098605930063999</v>
      </c>
      <c r="BA64" s="96"/>
      <c r="BB64" s="96"/>
      <c r="BC64" s="96"/>
      <c r="BD64" s="96"/>
      <c r="BE64"/>
      <c r="BF64"/>
      <c r="BG64"/>
      <c r="BH64"/>
      <c r="BI64"/>
      <c r="BJ64" s="83"/>
      <c r="BK64" s="83"/>
    </row>
    <row r="65" spans="1:63" ht="14.1" customHeight="1" x14ac:dyDescent="0.2">
      <c r="A65" s="96"/>
      <c r="B65" s="96"/>
      <c r="C65" s="89">
        <v>5</v>
      </c>
      <c r="D65" s="89" t="s">
        <v>201</v>
      </c>
      <c r="E65" s="89">
        <v>14.048400000000001</v>
      </c>
      <c r="F65" s="89">
        <v>9.4600000000000009</v>
      </c>
      <c r="G65" s="89">
        <v>22.37</v>
      </c>
      <c r="H65" s="89"/>
      <c r="I65" s="89">
        <v>106.636</v>
      </c>
      <c r="J65" s="96"/>
      <c r="K65" s="96">
        <v>78.02</v>
      </c>
      <c r="L65" s="89">
        <v>12.281589</v>
      </c>
      <c r="M65" s="89">
        <v>14.385851000000001</v>
      </c>
      <c r="N65" s="89">
        <v>12.382413</v>
      </c>
      <c r="O65" s="96"/>
      <c r="P65" s="96"/>
      <c r="Q65" s="96"/>
      <c r="R65" s="96"/>
      <c r="S65" s="96"/>
      <c r="T65" s="96"/>
      <c r="U65" s="96"/>
      <c r="V65" s="96">
        <f t="shared" si="0"/>
        <v>1.1191266919822396</v>
      </c>
      <c r="W65" s="98">
        <f t="shared" si="1"/>
        <v>14.188884000000002</v>
      </c>
      <c r="X65" s="98">
        <f t="shared" si="2"/>
        <v>14.329368000000001</v>
      </c>
      <c r="Y65" s="103">
        <f t="shared" si="3"/>
        <v>13.767432000000001</v>
      </c>
      <c r="Z65" s="103">
        <f t="shared" si="4"/>
        <v>12.382413</v>
      </c>
      <c r="AA65" s="103">
        <f t="shared" si="5"/>
        <v>13.486464</v>
      </c>
      <c r="AB65" s="96" t="s">
        <v>202</v>
      </c>
      <c r="AC65" s="96"/>
      <c r="AD65" s="96">
        <v>13.62</v>
      </c>
      <c r="AE65" s="98">
        <f t="shared" si="6"/>
        <v>0</v>
      </c>
      <c r="AF65" s="98">
        <f t="shared" si="15"/>
        <v>0.9695054241052361</v>
      </c>
      <c r="AG65" s="96"/>
      <c r="AH65" s="103">
        <f>IF(AND(M65&lt;Variables!$G$6,M65&gt;Variables!$G$5),0,1)</f>
        <v>1</v>
      </c>
      <c r="AI65" s="103">
        <f t="shared" si="8"/>
        <v>1</v>
      </c>
      <c r="AJ65" s="103">
        <f>IF(I65&gt;Variables!$G$7,0,1)</f>
        <v>0</v>
      </c>
      <c r="AK65" s="103">
        <f>IF(F65&gt;Variables!$G$8,0,1)</f>
        <v>0</v>
      </c>
      <c r="AL65" s="103">
        <f>IF(G65&gt;Variables!$G$9,0,1)</f>
        <v>0</v>
      </c>
      <c r="AM65" s="103">
        <f>IF(AND(K65&gt;Variables!$G$10,K65&lt;Variables!$G$11),0,1)</f>
        <v>1</v>
      </c>
      <c r="AN65" s="103">
        <f>IF(H65&lt;Variables!$G$13,1,0)</f>
        <v>1</v>
      </c>
      <c r="AO65" s="97">
        <f>IF(R65&lt;Variables!$G$12,0,1)</f>
        <v>0</v>
      </c>
      <c r="AP65" s="104"/>
      <c r="AQ65" s="103"/>
      <c r="AR65" s="103"/>
      <c r="AS65" s="103"/>
      <c r="AT65" s="103">
        <v>1</v>
      </c>
      <c r="AU65" s="103"/>
      <c r="AV65" s="96" t="str">
        <f t="shared" si="9"/>
        <v/>
      </c>
      <c r="AW65" s="96">
        <f t="shared" si="10"/>
        <v>1</v>
      </c>
      <c r="AX65" s="96" t="str">
        <f t="shared" si="11"/>
        <v/>
      </c>
      <c r="AY65" s="96">
        <f t="shared" si="12"/>
        <v>1</v>
      </c>
      <c r="AZ65" s="96">
        <f t="shared" si="13"/>
        <v>1.11491361198224</v>
      </c>
      <c r="BA65" s="96"/>
      <c r="BB65" s="96"/>
      <c r="BC65" s="96"/>
      <c r="BD65" s="96"/>
      <c r="BE65"/>
      <c r="BF65"/>
      <c r="BG65"/>
      <c r="BH65"/>
      <c r="BI65"/>
      <c r="BJ65" s="83"/>
      <c r="BK65" s="83"/>
    </row>
    <row r="66" spans="1:63" ht="14.1" customHeight="1" x14ac:dyDescent="0.2">
      <c r="A66" s="96"/>
      <c r="B66" s="96"/>
      <c r="C66" s="96">
        <v>5</v>
      </c>
      <c r="D66" s="96" t="s">
        <v>243</v>
      </c>
      <c r="E66" s="96">
        <v>30.012499999999999</v>
      </c>
      <c r="F66" s="96">
        <v>23.5</v>
      </c>
      <c r="G66" s="96">
        <v>1.74</v>
      </c>
      <c r="H66" s="96">
        <v>282.37</v>
      </c>
      <c r="I66" s="96">
        <v>208.017</v>
      </c>
      <c r="J66" s="96"/>
      <c r="K66" s="96">
        <v>72.09</v>
      </c>
      <c r="L66" s="96">
        <v>30.000589000000002</v>
      </c>
      <c r="M66" s="96">
        <v>3.9701E-2</v>
      </c>
      <c r="N66" s="96">
        <v>30.07254</v>
      </c>
      <c r="O66" s="96"/>
      <c r="P66" s="96"/>
      <c r="Q66" s="96"/>
      <c r="R66" s="96"/>
      <c r="S66" s="96"/>
      <c r="T66" s="96"/>
      <c r="U66" s="96"/>
      <c r="V66" s="96">
        <f t="shared" si="0"/>
        <v>2.5922874121800801</v>
      </c>
      <c r="W66" s="97">
        <f t="shared" si="1"/>
        <v>30.312625000000001</v>
      </c>
      <c r="X66" s="96">
        <f t="shared" si="2"/>
        <v>30.612749999999998</v>
      </c>
      <c r="Y66" s="96">
        <f t="shared" si="3"/>
        <v>29.41225</v>
      </c>
      <c r="Z66" s="96">
        <f t="shared" si="4"/>
        <v>30.07254</v>
      </c>
      <c r="AA66" s="96">
        <f t="shared" si="5"/>
        <v>28.811999999999998</v>
      </c>
      <c r="AB66" s="96"/>
      <c r="AC66" s="96">
        <f>W66*1.011</f>
        <v>30.646063874999996</v>
      </c>
      <c r="AD66" s="96"/>
      <c r="AE66" s="96">
        <f t="shared" si="6"/>
        <v>1.02111</v>
      </c>
      <c r="AF66" s="96">
        <f t="shared" si="15"/>
        <v>0</v>
      </c>
      <c r="AG66" s="96"/>
      <c r="AH66" s="97">
        <f>IF(AND(M66&lt;Variables!$G$6,M66&gt;Variables!$G$5),0,1)</f>
        <v>1</v>
      </c>
      <c r="AI66" s="97">
        <f t="shared" si="8"/>
        <v>1</v>
      </c>
      <c r="AJ66" s="97">
        <f>IF(I66&gt;Variables!$G$7,0,1)</f>
        <v>0</v>
      </c>
      <c r="AK66" s="97">
        <f>IF(F66&gt;Variables!$G$8,0,1)</f>
        <v>0</v>
      </c>
      <c r="AL66" s="97">
        <f>IF(G66&gt;Variables!$G$9,0,1)</f>
        <v>1</v>
      </c>
      <c r="AM66" s="97">
        <f>IF(AND(K66&gt;Variables!$G$10,K66&lt;Variables!$G$11),0,1)</f>
        <v>0</v>
      </c>
      <c r="AN66" s="103">
        <f>IF(H66&lt;Variables!$G$13,1,0)</f>
        <v>1</v>
      </c>
      <c r="AO66" s="97">
        <f>IF(R66&lt;Variables!$G$12,0,1)</f>
        <v>0</v>
      </c>
      <c r="AP66" s="99"/>
      <c r="AQ66" s="97"/>
      <c r="AR66" s="97"/>
      <c r="AS66" s="97">
        <v>1</v>
      </c>
      <c r="AT66" s="97"/>
      <c r="AU66" s="97"/>
      <c r="AV66" s="96">
        <f t="shared" si="9"/>
        <v>3</v>
      </c>
      <c r="AW66" s="96" t="str">
        <f t="shared" si="10"/>
        <v/>
      </c>
      <c r="AX66" s="96" t="str">
        <f t="shared" si="11"/>
        <v/>
      </c>
      <c r="AY66" s="96">
        <f t="shared" si="12"/>
        <v>3</v>
      </c>
      <c r="AZ66" s="96">
        <f t="shared" si="13"/>
        <v>2.58839455218008</v>
      </c>
      <c r="BA66" s="96"/>
      <c r="BB66" s="96"/>
      <c r="BC66" s="96"/>
      <c r="BD66" s="96"/>
      <c r="BE66"/>
      <c r="BF66"/>
      <c r="BG66"/>
      <c r="BH66"/>
      <c r="BI66"/>
      <c r="BJ66" s="83"/>
      <c r="BK66" s="83"/>
    </row>
    <row r="67" spans="1:63" ht="14.1" customHeight="1" x14ac:dyDescent="0.2">
      <c r="A67" s="96"/>
      <c r="B67" s="96"/>
      <c r="C67" s="96">
        <v>5</v>
      </c>
      <c r="D67" s="96" t="s">
        <v>247</v>
      </c>
      <c r="E67" s="96">
        <v>32.340000000000003</v>
      </c>
      <c r="F67" s="96">
        <v>19.95</v>
      </c>
      <c r="G67" s="96">
        <v>5.82</v>
      </c>
      <c r="H67" s="96"/>
      <c r="I67" s="96">
        <v>-76.343999999999994</v>
      </c>
      <c r="J67" s="96"/>
      <c r="K67" s="96">
        <v>70.86</v>
      </c>
      <c r="L67" s="96">
        <v>31.32883</v>
      </c>
      <c r="M67" s="96">
        <v>3.2276020000000001</v>
      </c>
      <c r="N67" s="96">
        <v>30.955819000000002</v>
      </c>
      <c r="O67" s="96"/>
      <c r="P67" s="96"/>
      <c r="Q67" s="96"/>
      <c r="R67" s="96"/>
      <c r="S67" s="96"/>
      <c r="T67" s="96"/>
      <c r="U67" s="96"/>
      <c r="V67" s="96">
        <f t="shared" ref="V67:V130" si="16">1.849 + (0.01036 * K67) + (0.1184 * M67) - (0.002888 * K67 * M67)</f>
        <v>2.3047493259446399</v>
      </c>
      <c r="W67" s="98">
        <f t="shared" ref="W67:W130" si="17">E67*1.01</f>
        <v>32.663400000000003</v>
      </c>
      <c r="X67" s="98">
        <f t="shared" ref="X67:X130" si="18">E67*1.02</f>
        <v>32.986800000000002</v>
      </c>
      <c r="Y67" s="103">
        <f t="shared" ref="Y67:Y130" si="19">0.98*E67</f>
        <v>31.693200000000004</v>
      </c>
      <c r="Z67" s="103">
        <f t="shared" ref="Z67:Z130" si="20">N67</f>
        <v>30.955819000000002</v>
      </c>
      <c r="AA67" s="103">
        <f t="shared" ref="AA67:AA130" si="21">0.96*E67</f>
        <v>31.046400000000002</v>
      </c>
      <c r="AB67" s="96"/>
      <c r="AC67" s="96"/>
      <c r="AD67" s="96">
        <v>30.04</v>
      </c>
      <c r="AE67" s="98">
        <f t="shared" ref="AE67:AE130" si="22">AC67/E67</f>
        <v>0</v>
      </c>
      <c r="AF67" s="98">
        <f t="shared" si="15"/>
        <v>0.92888064316635732</v>
      </c>
      <c r="AG67" s="96"/>
      <c r="AH67" s="103">
        <f>IF(AND(M67&lt;Variables!$G$6,M67&gt;Variables!$G$5),0,1)</f>
        <v>1</v>
      </c>
      <c r="AI67" s="103">
        <f t="shared" ref="AI67:AI130" si="23">IF(L67&gt;N67,0,1)</f>
        <v>0</v>
      </c>
      <c r="AJ67" s="103">
        <f>IF(I67&gt;Variables!$G$7,0,1)</f>
        <v>1</v>
      </c>
      <c r="AK67" s="103">
        <f>IF(F67&gt;Variables!$G$8,0,1)</f>
        <v>0</v>
      </c>
      <c r="AL67" s="103">
        <f>IF(G67&gt;Variables!$G$9,0,1)</f>
        <v>1</v>
      </c>
      <c r="AM67" s="103">
        <f>IF(AND(K67&gt;Variables!$G$10,K67&lt;Variables!$G$11),0,1)</f>
        <v>0</v>
      </c>
      <c r="AN67" s="103">
        <f>IF(H67&lt;Variables!$G$13,1,0)</f>
        <v>1</v>
      </c>
      <c r="AO67" s="97">
        <f>IF(R67&lt;Variables!$G$12,0,1)</f>
        <v>0</v>
      </c>
      <c r="AP67" s="104"/>
      <c r="AQ67" s="103"/>
      <c r="AR67" s="103"/>
      <c r="AS67" s="103"/>
      <c r="AT67" s="103">
        <v>1</v>
      </c>
      <c r="AU67" s="103"/>
      <c r="AV67" s="96" t="str">
        <f t="shared" ref="AV67:AV130" si="24">IF(AE67&gt;$W$1,3,"")</f>
        <v/>
      </c>
      <c r="AW67" s="96">
        <f t="shared" ref="AW67:AW130" si="25">IF(AND(AE67&lt;1.01,AT67=1),1,"")</f>
        <v>1</v>
      </c>
      <c r="AX67" s="96" t="str">
        <f t="shared" ref="AX67:AX130" si="26">IF(AND(AV67="",AW67=""),2,"")</f>
        <v/>
      </c>
      <c r="AY67" s="96">
        <f t="shared" ref="AY67:AY130" si="27">MAX(AV67:AX67)</f>
        <v>1</v>
      </c>
      <c r="AZ67" s="96">
        <f t="shared" ref="AZ67:AZ130" si="28">1.849+(0.010306*K67)+(0.1184*M67)-(0.002888*K67*M67)</f>
        <v>2.3009228859446402</v>
      </c>
      <c r="BA67" s="96"/>
      <c r="BB67" s="96"/>
      <c r="BC67" s="96"/>
      <c r="BD67" s="96"/>
      <c r="BE67"/>
      <c r="BF67"/>
      <c r="BG67"/>
      <c r="BH67"/>
      <c r="BI67"/>
      <c r="BJ67" s="83"/>
      <c r="BK67" s="83"/>
    </row>
    <row r="68" spans="1:63" ht="14.1" customHeight="1" x14ac:dyDescent="0.2">
      <c r="A68" s="96"/>
      <c r="B68" s="96"/>
      <c r="C68" s="96">
        <v>5</v>
      </c>
      <c r="D68" s="96" t="s">
        <v>248</v>
      </c>
      <c r="E68" s="96">
        <v>3.76</v>
      </c>
      <c r="F68" s="96">
        <v>11.45</v>
      </c>
      <c r="G68" s="96">
        <v>0.27</v>
      </c>
      <c r="H68" s="96">
        <v>185.18</v>
      </c>
      <c r="I68" s="96">
        <v>0.35299999999999998</v>
      </c>
      <c r="J68" s="96"/>
      <c r="K68" s="96">
        <v>64.099999999999994</v>
      </c>
      <c r="L68" s="96">
        <v>3.7636099999999999</v>
      </c>
      <c r="M68" s="96">
        <v>-9.5919000000000004E-2</v>
      </c>
      <c r="N68" s="96">
        <v>3.7690389999999998</v>
      </c>
      <c r="O68" s="96"/>
      <c r="P68" s="96"/>
      <c r="Q68" s="96"/>
      <c r="R68" s="96"/>
      <c r="S68" s="96"/>
      <c r="T68" s="96"/>
      <c r="U68" s="96"/>
      <c r="V68" s="96">
        <f t="shared" si="16"/>
        <v>2.5194757924151996</v>
      </c>
      <c r="W68" s="96">
        <f t="shared" si="17"/>
        <v>3.7975999999999996</v>
      </c>
      <c r="X68" s="96">
        <f t="shared" si="18"/>
        <v>3.8351999999999999</v>
      </c>
      <c r="Y68" s="105">
        <f t="shared" si="19"/>
        <v>3.6847999999999996</v>
      </c>
      <c r="Z68" s="105">
        <f t="shared" si="20"/>
        <v>3.7690389999999998</v>
      </c>
      <c r="AA68" s="105">
        <f t="shared" si="21"/>
        <v>3.6095999999999995</v>
      </c>
      <c r="AB68" s="96"/>
      <c r="AC68" s="96">
        <v>3.79</v>
      </c>
      <c r="AD68" s="96">
        <v>3.72</v>
      </c>
      <c r="AE68" s="96">
        <f t="shared" si="22"/>
        <v>1.0079787234042554</v>
      </c>
      <c r="AF68" s="96">
        <f t="shared" si="15"/>
        <v>0.98936170212765973</v>
      </c>
      <c r="AG68" s="96" t="s">
        <v>249</v>
      </c>
      <c r="AH68" s="105">
        <f>IF(AND(M68&lt;Variables!$G$6,M68&gt;Variables!$G$5),0,1)</f>
        <v>1</v>
      </c>
      <c r="AI68" s="105">
        <f t="shared" si="23"/>
        <v>1</v>
      </c>
      <c r="AJ68" s="105">
        <f>IF(I68&gt;Variables!$G$7,0,1)</f>
        <v>0</v>
      </c>
      <c r="AK68" s="105">
        <f>IF(F68&gt;Variables!$G$8,0,1)</f>
        <v>0</v>
      </c>
      <c r="AL68" s="105">
        <f>IF(G68&gt;Variables!$G$9,0,1)</f>
        <v>1</v>
      </c>
      <c r="AM68" s="105">
        <f>IF(AND(K68&gt;Variables!$G$10,K68&lt;Variables!$G$11),0,1)</f>
        <v>0</v>
      </c>
      <c r="AN68" s="103">
        <f>IF(H68&lt;Variables!$G$13,1,0)</f>
        <v>1</v>
      </c>
      <c r="AO68" s="97">
        <f>IF(R68&lt;Variables!$G$12,0,1)</f>
        <v>0</v>
      </c>
      <c r="AP68" s="106"/>
      <c r="AQ68" s="105"/>
      <c r="AR68" s="105"/>
      <c r="AS68" s="105"/>
      <c r="AT68" s="105"/>
      <c r="AU68" s="105">
        <v>1</v>
      </c>
      <c r="AV68" s="96" t="str">
        <f t="shared" si="24"/>
        <v/>
      </c>
      <c r="AW68" s="96" t="str">
        <f t="shared" si="25"/>
        <v/>
      </c>
      <c r="AX68" s="96">
        <f t="shared" si="26"/>
        <v>2</v>
      </c>
      <c r="AY68" s="96">
        <f t="shared" si="27"/>
        <v>2</v>
      </c>
      <c r="AZ68" s="96">
        <f t="shared" si="28"/>
        <v>2.5160143924151996</v>
      </c>
      <c r="BA68" s="96"/>
      <c r="BB68" s="96"/>
      <c r="BC68" s="96"/>
      <c r="BD68" s="96"/>
      <c r="BE68"/>
      <c r="BF68"/>
      <c r="BG68"/>
      <c r="BH68"/>
      <c r="BI68"/>
      <c r="BJ68" s="83"/>
      <c r="BK68" s="83"/>
    </row>
    <row r="69" spans="1:63" ht="14.1" customHeight="1" x14ac:dyDescent="0.2">
      <c r="A69" s="96"/>
      <c r="B69" s="96"/>
      <c r="C69" s="96">
        <v>5</v>
      </c>
      <c r="D69" s="96" t="s">
        <v>250</v>
      </c>
      <c r="E69" s="96">
        <v>2.97</v>
      </c>
      <c r="F69" s="96">
        <v>17.23</v>
      </c>
      <c r="G69" s="96">
        <v>23.24</v>
      </c>
      <c r="H69" s="96">
        <v>14.19</v>
      </c>
      <c r="I69" s="96">
        <v>-10.249000000000001</v>
      </c>
      <c r="J69" s="96"/>
      <c r="K69" s="96">
        <v>62.59</v>
      </c>
      <c r="L69" s="96">
        <v>2.8302260000000001</v>
      </c>
      <c r="M69" s="96">
        <v>4.9386049999999999</v>
      </c>
      <c r="N69" s="96">
        <v>2.739255</v>
      </c>
      <c r="O69" s="96"/>
      <c r="P69" s="96"/>
      <c r="Q69" s="96"/>
      <c r="R69" s="96"/>
      <c r="S69" s="96"/>
      <c r="T69" s="96"/>
      <c r="U69" s="96"/>
      <c r="V69" s="96">
        <f t="shared" si="16"/>
        <v>2.1894613872884001</v>
      </c>
      <c r="W69" s="96">
        <f t="shared" si="17"/>
        <v>2.9997000000000003</v>
      </c>
      <c r="X69" s="96">
        <f t="shared" si="18"/>
        <v>3.0294000000000003</v>
      </c>
      <c r="Y69" s="103">
        <f t="shared" si="19"/>
        <v>2.9106000000000001</v>
      </c>
      <c r="Z69" s="103">
        <f t="shared" si="20"/>
        <v>2.739255</v>
      </c>
      <c r="AA69" s="103">
        <f t="shared" si="21"/>
        <v>2.8512</v>
      </c>
      <c r="AB69" s="96"/>
      <c r="AC69" s="96"/>
      <c r="AD69" s="96">
        <v>2.86</v>
      </c>
      <c r="AE69" s="96">
        <f t="shared" si="22"/>
        <v>0</v>
      </c>
      <c r="AF69" s="96">
        <f t="shared" si="15"/>
        <v>0.96296296296296291</v>
      </c>
      <c r="AG69" s="96"/>
      <c r="AH69" s="103">
        <f>IF(AND(M69&lt;Variables!$G$6,M69&gt;Variables!$G$5),0,1)</f>
        <v>1</v>
      </c>
      <c r="AI69" s="103">
        <f t="shared" si="23"/>
        <v>0</v>
      </c>
      <c r="AJ69" s="103">
        <f>IF(I69&gt;Variables!$G$7,0,1)</f>
        <v>1</v>
      </c>
      <c r="AK69" s="103">
        <f>IF(F69&gt;Variables!$G$8,0,1)</f>
        <v>0</v>
      </c>
      <c r="AL69" s="103">
        <f>IF(G69&gt;Variables!$G$9,0,1)</f>
        <v>0</v>
      </c>
      <c r="AM69" s="103">
        <f>IF(AND(K69&gt;Variables!$G$10,K69&lt;Variables!$G$11),0,1)</f>
        <v>0</v>
      </c>
      <c r="AN69" s="103">
        <f>IF(H69&lt;Variables!$G$13,1,0)</f>
        <v>1</v>
      </c>
      <c r="AO69" s="97">
        <f>IF(R69&lt;Variables!$G$12,0,1)</f>
        <v>0</v>
      </c>
      <c r="AP69" s="104"/>
      <c r="AQ69" s="103"/>
      <c r="AR69" s="103"/>
      <c r="AS69" s="103"/>
      <c r="AT69" s="103">
        <v>1</v>
      </c>
      <c r="AU69" s="103"/>
      <c r="AV69" s="96" t="str">
        <f t="shared" si="24"/>
        <v/>
      </c>
      <c r="AW69" s="96">
        <f t="shared" si="25"/>
        <v>1</v>
      </c>
      <c r="AX69" s="96" t="str">
        <f t="shared" si="26"/>
        <v/>
      </c>
      <c r="AY69" s="96">
        <f t="shared" si="27"/>
        <v>1</v>
      </c>
      <c r="AZ69" s="96">
        <f t="shared" si="28"/>
        <v>2.1860815272884002</v>
      </c>
      <c r="BA69" s="96"/>
      <c r="BB69" s="96"/>
      <c r="BC69" s="96"/>
      <c r="BD69" s="96"/>
      <c r="BE69"/>
      <c r="BF69"/>
      <c r="BG69"/>
      <c r="BH69"/>
      <c r="BI69"/>
      <c r="BJ69" s="83"/>
      <c r="BK69" s="83"/>
    </row>
    <row r="70" spans="1:63" ht="14.1" customHeight="1" x14ac:dyDescent="0.2">
      <c r="A70" s="96"/>
      <c r="B70" s="96"/>
      <c r="C70" s="108">
        <v>5</v>
      </c>
      <c r="D70" s="109" t="s">
        <v>217</v>
      </c>
      <c r="E70" s="109">
        <v>8.7080000000000002</v>
      </c>
      <c r="F70" s="109">
        <v>23.58</v>
      </c>
      <c r="G70" s="109">
        <v>10.23</v>
      </c>
      <c r="H70" s="109"/>
      <c r="I70" s="109">
        <v>-23.289000000000001</v>
      </c>
      <c r="J70" s="109"/>
      <c r="K70" s="109">
        <v>59.32</v>
      </c>
      <c r="L70" s="109">
        <v>8.6751349999999992</v>
      </c>
      <c r="M70" s="109">
        <v>0.37884099999999998</v>
      </c>
      <c r="N70" s="109">
        <v>8.6688759999999991</v>
      </c>
      <c r="O70" s="109"/>
      <c r="P70" s="109"/>
      <c r="Q70" s="109"/>
      <c r="R70" s="109"/>
      <c r="S70" s="109"/>
      <c r="T70" s="109"/>
      <c r="U70" s="109"/>
      <c r="V70" s="109">
        <f t="shared" si="16"/>
        <v>2.4435083890294402</v>
      </c>
      <c r="W70" s="119">
        <f t="shared" si="17"/>
        <v>8.7950800000000005</v>
      </c>
      <c r="X70" s="119">
        <f t="shared" si="18"/>
        <v>8.8821600000000007</v>
      </c>
      <c r="Y70" s="109">
        <f t="shared" si="19"/>
        <v>8.5338399999999996</v>
      </c>
      <c r="Z70" s="109">
        <f t="shared" si="20"/>
        <v>8.6688759999999991</v>
      </c>
      <c r="AA70" s="109">
        <f t="shared" si="21"/>
        <v>8.3596799999999991</v>
      </c>
      <c r="AB70" s="96"/>
      <c r="AC70" s="96">
        <v>9.11</v>
      </c>
      <c r="AD70" s="96">
        <v>8.57</v>
      </c>
      <c r="AE70" s="98">
        <f t="shared" si="22"/>
        <v>1.0461644464859898</v>
      </c>
      <c r="AF70" s="98">
        <f t="shared" si="15"/>
        <v>0.98415250344510796</v>
      </c>
      <c r="AG70" s="96"/>
      <c r="AH70" s="101">
        <f>IF(AND(M70&lt;Variables!$G$6,M70&gt;Variables!$G$5),0,1)</f>
        <v>1</v>
      </c>
      <c r="AI70" s="101">
        <f t="shared" si="23"/>
        <v>0</v>
      </c>
      <c r="AJ70" s="101">
        <f>IF(I70&gt;Variables!$G$7,0,1)</f>
        <v>1</v>
      </c>
      <c r="AK70" s="101">
        <f>IF(F70&gt;Variables!$G$8,0,1)</f>
        <v>0</v>
      </c>
      <c r="AL70" s="101">
        <f>IF(G70&gt;Variables!$G$9,0,1)</f>
        <v>1</v>
      </c>
      <c r="AM70" s="101">
        <f>IF(AND(K70&gt;Variables!$G$10,K70&lt;Variables!$G$11),0,1)</f>
        <v>0</v>
      </c>
      <c r="AN70" s="103">
        <f>IF(H70&lt;Variables!$G$13,1,0)</f>
        <v>1</v>
      </c>
      <c r="AO70" s="97">
        <f>IF(R70&lt;Variables!$G$12,0,1)</f>
        <v>0</v>
      </c>
      <c r="AP70" s="102"/>
      <c r="AQ70" s="101"/>
      <c r="AR70" s="101">
        <v>1</v>
      </c>
      <c r="AS70" s="101"/>
      <c r="AT70" s="101"/>
      <c r="AU70" s="101"/>
      <c r="AV70" s="96">
        <f t="shared" si="24"/>
        <v>3</v>
      </c>
      <c r="AW70" s="96" t="str">
        <f t="shared" si="25"/>
        <v/>
      </c>
      <c r="AX70" s="96" t="str">
        <f t="shared" si="26"/>
        <v/>
      </c>
      <c r="AY70" s="96">
        <f t="shared" si="27"/>
        <v>3</v>
      </c>
      <c r="AZ70" s="96">
        <f t="shared" si="28"/>
        <v>2.4403051090294401</v>
      </c>
      <c r="BA70" s="96"/>
      <c r="BB70" s="96"/>
      <c r="BC70" s="96"/>
      <c r="BD70" s="96"/>
      <c r="BE70"/>
      <c r="BF70"/>
      <c r="BG70"/>
      <c r="BH70"/>
      <c r="BI70"/>
      <c r="BJ70" s="83"/>
      <c r="BK70" s="83"/>
    </row>
    <row r="71" spans="1:63" ht="14.1" customHeight="1" x14ac:dyDescent="0.2">
      <c r="A71" s="96"/>
      <c r="B71" s="96"/>
      <c r="C71" s="96">
        <v>5</v>
      </c>
      <c r="D71" s="96" t="s">
        <v>251</v>
      </c>
      <c r="E71" s="96">
        <v>10.24</v>
      </c>
      <c r="F71" s="96">
        <v>11.04</v>
      </c>
      <c r="G71" s="96">
        <v>8.25</v>
      </c>
      <c r="H71" s="96">
        <v>3640</v>
      </c>
      <c r="I71" s="96">
        <v>-47.828000000000003</v>
      </c>
      <c r="J71" s="96"/>
      <c r="K71" s="96">
        <v>55.53</v>
      </c>
      <c r="L71" s="96">
        <v>10.2317</v>
      </c>
      <c r="M71" s="96">
        <v>8.1119999999999998E-2</v>
      </c>
      <c r="N71" s="96">
        <v>10.080048</v>
      </c>
      <c r="O71" s="96"/>
      <c r="P71" s="96"/>
      <c r="Q71" s="96"/>
      <c r="R71" s="96"/>
      <c r="S71" s="96"/>
      <c r="T71" s="96"/>
      <c r="U71" s="96"/>
      <c r="V71" s="96">
        <f t="shared" si="16"/>
        <v>2.4208861416832002</v>
      </c>
      <c r="W71" s="96">
        <f t="shared" si="17"/>
        <v>10.3424</v>
      </c>
      <c r="X71" s="96">
        <f t="shared" si="18"/>
        <v>10.444800000000001</v>
      </c>
      <c r="Y71" s="103">
        <f t="shared" si="19"/>
        <v>10.0352</v>
      </c>
      <c r="Z71" s="103">
        <f t="shared" si="20"/>
        <v>10.080048</v>
      </c>
      <c r="AA71" s="96">
        <f t="shared" si="21"/>
        <v>9.8303999999999991</v>
      </c>
      <c r="AB71" s="96"/>
      <c r="AC71" s="96">
        <v>10.33</v>
      </c>
      <c r="AD71" s="96">
        <v>9.93</v>
      </c>
      <c r="AE71" s="96">
        <f t="shared" si="22"/>
        <v>1.0087890625</v>
      </c>
      <c r="AF71" s="96">
        <f t="shared" ref="AF71:AF102" si="29">AD71/E71</f>
        <v>0.9697265625</v>
      </c>
      <c r="AG71" s="96"/>
      <c r="AH71" s="103">
        <f>IF(AND(M71&lt;Variables!$G$6,M71&gt;Variables!$G$5),0,1)</f>
        <v>1</v>
      </c>
      <c r="AI71" s="103">
        <f t="shared" si="23"/>
        <v>0</v>
      </c>
      <c r="AJ71" s="103">
        <f>IF(I71&gt;Variables!$G$7,0,1)</f>
        <v>1</v>
      </c>
      <c r="AK71" s="103">
        <f>IF(F71&gt;Variables!$G$8,0,1)</f>
        <v>0</v>
      </c>
      <c r="AL71" s="103">
        <f>IF(G71&gt;Variables!$G$9,0,1)</f>
        <v>1</v>
      </c>
      <c r="AM71" s="103">
        <f>IF(AND(K71&gt;Variables!$G$10,K71&lt;Variables!$G$11),0,1)</f>
        <v>0</v>
      </c>
      <c r="AN71" s="103">
        <f>IF(H71&lt;Variables!$G$13,1,0)</f>
        <v>0</v>
      </c>
      <c r="AO71" s="97">
        <f>IF(R71&lt;Variables!$G$12,0,1)</f>
        <v>0</v>
      </c>
      <c r="AP71" s="104"/>
      <c r="AQ71" s="103"/>
      <c r="AR71" s="103"/>
      <c r="AS71" s="103"/>
      <c r="AT71" s="103">
        <v>1</v>
      </c>
      <c r="AU71" s="103"/>
      <c r="AV71" s="96" t="str">
        <f t="shared" si="24"/>
        <v/>
      </c>
      <c r="AW71" s="96">
        <f t="shared" si="25"/>
        <v>1</v>
      </c>
      <c r="AX71" s="96" t="str">
        <f t="shared" si="26"/>
        <v/>
      </c>
      <c r="AY71" s="96">
        <f t="shared" si="27"/>
        <v>1</v>
      </c>
      <c r="AZ71" s="96">
        <f t="shared" si="28"/>
        <v>2.4178875216832001</v>
      </c>
      <c r="BA71" s="96"/>
      <c r="BB71" s="96"/>
      <c r="BC71" s="96"/>
      <c r="BD71" s="96"/>
      <c r="BE71"/>
      <c r="BF71"/>
      <c r="BG71"/>
      <c r="BH71"/>
      <c r="BI71"/>
      <c r="BJ71" s="83"/>
      <c r="BK71" s="83"/>
    </row>
    <row r="72" spans="1:63" ht="14.1" customHeight="1" x14ac:dyDescent="0.2">
      <c r="A72" s="96"/>
      <c r="B72" s="96"/>
      <c r="C72" s="96">
        <v>5</v>
      </c>
      <c r="D72" s="96" t="s">
        <v>252</v>
      </c>
      <c r="E72" s="96">
        <v>28.03</v>
      </c>
      <c r="F72" s="96">
        <v>21.86</v>
      </c>
      <c r="G72" s="96">
        <v>10.57</v>
      </c>
      <c r="H72" s="96">
        <v>794.65</v>
      </c>
      <c r="I72" s="96">
        <v>79.281000000000006</v>
      </c>
      <c r="J72" s="96"/>
      <c r="K72" s="96">
        <v>54.11</v>
      </c>
      <c r="L72" s="96">
        <v>27.971955000000001</v>
      </c>
      <c r="M72" s="96">
        <v>0.207511</v>
      </c>
      <c r="N72" s="98">
        <v>27.988053000000001</v>
      </c>
      <c r="O72" s="98"/>
      <c r="P72" s="98"/>
      <c r="Q72" s="98"/>
      <c r="R72" s="98"/>
      <c r="S72" s="98"/>
      <c r="T72" s="98"/>
      <c r="U72" s="98"/>
      <c r="V72" s="98">
        <f t="shared" si="16"/>
        <v>2.40172122483352</v>
      </c>
      <c r="W72" s="97">
        <f t="shared" si="17"/>
        <v>28.310300000000002</v>
      </c>
      <c r="X72" s="98">
        <f t="shared" si="18"/>
        <v>28.590600000000002</v>
      </c>
      <c r="Y72" s="96">
        <f t="shared" si="19"/>
        <v>27.4694</v>
      </c>
      <c r="Z72" s="96">
        <f t="shared" si="20"/>
        <v>27.988053000000001</v>
      </c>
      <c r="AA72" s="96">
        <f t="shared" si="21"/>
        <v>26.908799999999999</v>
      </c>
      <c r="AB72" s="96"/>
      <c r="AC72" s="96">
        <v>28.36</v>
      </c>
      <c r="AD72" s="96">
        <v>27.82</v>
      </c>
      <c r="AE72" s="96">
        <f t="shared" si="22"/>
        <v>1.0117731002497323</v>
      </c>
      <c r="AF72" s="96">
        <f t="shared" si="29"/>
        <v>0.99250802711380659</v>
      </c>
      <c r="AG72" s="96"/>
      <c r="AH72" s="97">
        <f>IF(AND(M72&lt;Variables!$G$6,M72&gt;Variables!$G$5),0,1)</f>
        <v>1</v>
      </c>
      <c r="AI72" s="97">
        <f t="shared" si="23"/>
        <v>1</v>
      </c>
      <c r="AJ72" s="97">
        <f>IF(I72&gt;Variables!$G$7,0,1)</f>
        <v>0</v>
      </c>
      <c r="AK72" s="97">
        <f>IF(F72&gt;Variables!$G$8,0,1)</f>
        <v>0</v>
      </c>
      <c r="AL72" s="97">
        <f>IF(G72&gt;Variables!$G$9,0,1)</f>
        <v>1</v>
      </c>
      <c r="AM72" s="97">
        <f>IF(AND(K72&gt;Variables!$G$10,K72&lt;Variables!$G$11),0,1)</f>
        <v>0</v>
      </c>
      <c r="AN72" s="103">
        <f>IF(H72&lt;Variables!$G$13,1,0)</f>
        <v>1</v>
      </c>
      <c r="AO72" s="97">
        <f>IF(R72&lt;Variables!$G$12,0,1)</f>
        <v>0</v>
      </c>
      <c r="AP72" s="99"/>
      <c r="AQ72" s="97"/>
      <c r="AR72" s="97"/>
      <c r="AS72" s="97">
        <v>1</v>
      </c>
      <c r="AT72" s="97"/>
      <c r="AU72" s="97"/>
      <c r="AV72" s="96">
        <f t="shared" si="24"/>
        <v>3</v>
      </c>
      <c r="AW72" s="96" t="str">
        <f t="shared" si="25"/>
        <v/>
      </c>
      <c r="AX72" s="96" t="str">
        <f t="shared" si="26"/>
        <v/>
      </c>
      <c r="AY72" s="96">
        <f t="shared" si="27"/>
        <v>3</v>
      </c>
      <c r="AZ72" s="96">
        <f t="shared" si="28"/>
        <v>2.3987992848335202</v>
      </c>
      <c r="BA72" s="96"/>
      <c r="BB72" s="96"/>
      <c r="BC72" s="96"/>
      <c r="BD72" s="96"/>
      <c r="BE72"/>
      <c r="BF72"/>
      <c r="BG72"/>
      <c r="BH72"/>
      <c r="BI72"/>
      <c r="BJ72" s="83"/>
      <c r="BK72" s="83"/>
    </row>
    <row r="73" spans="1:63" ht="14.1" customHeight="1" x14ac:dyDescent="0.2">
      <c r="A73" s="96"/>
      <c r="B73" s="96"/>
      <c r="C73" s="96">
        <v>5</v>
      </c>
      <c r="D73" s="96" t="s">
        <v>253</v>
      </c>
      <c r="E73" s="96">
        <v>1.5549999999999999</v>
      </c>
      <c r="F73" s="96">
        <v>16.04</v>
      </c>
      <c r="G73" s="96">
        <v>14.34</v>
      </c>
      <c r="H73" s="96">
        <v>221.76</v>
      </c>
      <c r="I73" s="96">
        <v>-58.604999999999997</v>
      </c>
      <c r="J73" s="96"/>
      <c r="K73" s="96">
        <v>53.22</v>
      </c>
      <c r="L73" s="96">
        <v>1.5479700000000001</v>
      </c>
      <c r="M73" s="96">
        <v>0.45414320000000002</v>
      </c>
      <c r="N73" s="96">
        <v>1.5145</v>
      </c>
      <c r="O73" s="96"/>
      <c r="P73" s="96"/>
      <c r="Q73" s="96"/>
      <c r="R73" s="96"/>
      <c r="S73" s="96"/>
      <c r="T73" s="96"/>
      <c r="U73" s="96"/>
      <c r="V73" s="96">
        <f t="shared" si="16"/>
        <v>2.384328235691648</v>
      </c>
      <c r="W73" s="96">
        <f t="shared" si="17"/>
        <v>1.5705499999999999</v>
      </c>
      <c r="X73" s="96">
        <f t="shared" si="18"/>
        <v>1.5861000000000001</v>
      </c>
      <c r="Y73" s="103">
        <f t="shared" si="19"/>
        <v>1.5238999999999998</v>
      </c>
      <c r="Z73" s="103">
        <f t="shared" si="20"/>
        <v>1.5145</v>
      </c>
      <c r="AA73" s="103">
        <f t="shared" si="21"/>
        <v>1.4927999999999999</v>
      </c>
      <c r="AB73" s="96"/>
      <c r="AC73" s="96">
        <v>1.58</v>
      </c>
      <c r="AD73" s="96">
        <v>1.48</v>
      </c>
      <c r="AE73" s="96">
        <f t="shared" si="22"/>
        <v>1.0160771704180065</v>
      </c>
      <c r="AF73" s="96">
        <f t="shared" si="29"/>
        <v>0.95176848874598075</v>
      </c>
      <c r="AG73" s="96"/>
      <c r="AH73" s="103">
        <f>IF(AND(M73&lt;Variables!$G$6,M73&gt;Variables!$G$5),0,1)</f>
        <v>1</v>
      </c>
      <c r="AI73" s="103">
        <f t="shared" si="23"/>
        <v>0</v>
      </c>
      <c r="AJ73" s="103">
        <f>IF(I73&gt;Variables!$G$7,0,1)</f>
        <v>1</v>
      </c>
      <c r="AK73" s="103">
        <f>IF(F73&gt;Variables!$G$8,0,1)</f>
        <v>0</v>
      </c>
      <c r="AL73" s="103">
        <f>IF(G73&gt;Variables!$G$9,0,1)</f>
        <v>0</v>
      </c>
      <c r="AM73" s="103">
        <f>IF(AND(K73&gt;Variables!$G$10,K73&lt;Variables!$G$11),0,1)</f>
        <v>0</v>
      </c>
      <c r="AN73" s="103">
        <f>IF(H73&lt;Variables!$G$13,1,0)</f>
        <v>1</v>
      </c>
      <c r="AO73" s="97">
        <f>IF(R73&lt;Variables!$G$12,0,1)</f>
        <v>0</v>
      </c>
      <c r="AP73" s="104"/>
      <c r="AQ73" s="103"/>
      <c r="AR73" s="103"/>
      <c r="AS73" s="103"/>
      <c r="AT73" s="103">
        <v>1</v>
      </c>
      <c r="AU73" s="103"/>
      <c r="AV73" s="96">
        <f t="shared" si="24"/>
        <v>3</v>
      </c>
      <c r="AW73" s="96" t="str">
        <f t="shared" si="25"/>
        <v/>
      </c>
      <c r="AX73" s="96" t="str">
        <f t="shared" si="26"/>
        <v/>
      </c>
      <c r="AY73" s="96">
        <f t="shared" si="27"/>
        <v>3</v>
      </c>
      <c r="AZ73" s="96">
        <f t="shared" si="28"/>
        <v>2.3814543556916479</v>
      </c>
      <c r="BA73" s="96"/>
      <c r="BB73" s="96"/>
      <c r="BC73" s="96"/>
      <c r="BD73" s="96"/>
      <c r="BE73"/>
      <c r="BF73"/>
      <c r="BG73"/>
      <c r="BH73"/>
      <c r="BI73"/>
      <c r="BJ73" s="83"/>
      <c r="BK73" s="83"/>
    </row>
    <row r="74" spans="1:63" ht="14.1" customHeight="1" x14ac:dyDescent="0.2">
      <c r="A74" s="96"/>
      <c r="B74" s="96"/>
      <c r="C74" s="96">
        <v>5</v>
      </c>
      <c r="D74" s="96" t="s">
        <v>254</v>
      </c>
      <c r="E74" s="96">
        <v>2.79</v>
      </c>
      <c r="F74" s="96">
        <v>17.690000000000001</v>
      </c>
      <c r="G74" s="96">
        <v>-7.31</v>
      </c>
      <c r="H74" s="96">
        <v>57.49</v>
      </c>
      <c r="I74" s="96">
        <v>-44.491</v>
      </c>
      <c r="J74" s="96"/>
      <c r="K74" s="96">
        <v>45.9</v>
      </c>
      <c r="L74" s="96">
        <v>2.7739150000000001</v>
      </c>
      <c r="M74" s="96">
        <v>0.57986599999999999</v>
      </c>
      <c r="N74" s="96">
        <v>3.0186730000000002</v>
      </c>
      <c r="O74" s="96"/>
      <c r="P74" s="96"/>
      <c r="Q74" s="96"/>
      <c r="R74" s="96"/>
      <c r="S74" s="96"/>
      <c r="T74" s="96"/>
      <c r="U74" s="96"/>
      <c r="V74" s="96">
        <f t="shared" si="16"/>
        <v>2.3163135613327999</v>
      </c>
      <c r="W74" s="101">
        <f t="shared" si="17"/>
        <v>2.8178999999999998</v>
      </c>
      <c r="X74" s="101">
        <f t="shared" si="18"/>
        <v>2.8458000000000001</v>
      </c>
      <c r="Y74" s="96">
        <f t="shared" si="19"/>
        <v>2.7342</v>
      </c>
      <c r="Z74" s="96">
        <f t="shared" si="20"/>
        <v>3.0186730000000002</v>
      </c>
      <c r="AA74" s="96">
        <f t="shared" si="21"/>
        <v>2.6783999999999999</v>
      </c>
      <c r="AB74" s="96"/>
      <c r="AC74" s="96">
        <v>2.85</v>
      </c>
      <c r="AD74" s="96"/>
      <c r="AE74" s="96">
        <f t="shared" si="22"/>
        <v>1.021505376344086</v>
      </c>
      <c r="AF74" s="96">
        <f t="shared" si="29"/>
        <v>0</v>
      </c>
      <c r="AG74" s="96"/>
      <c r="AH74" s="101">
        <f>IF(AND(M74&lt;Variables!$G$6,M74&gt;Variables!$G$5),0,1)</f>
        <v>1</v>
      </c>
      <c r="AI74" s="101">
        <f t="shared" si="23"/>
        <v>1</v>
      </c>
      <c r="AJ74" s="101">
        <f>IF(I74&gt;Variables!$G$7,0,1)</f>
        <v>1</v>
      </c>
      <c r="AK74" s="101">
        <f>IF(F74&gt;Variables!$G$8,0,1)</f>
        <v>0</v>
      </c>
      <c r="AL74" s="101">
        <f>IF(G74&gt;Variables!$G$9,0,1)</f>
        <v>1</v>
      </c>
      <c r="AM74" s="101">
        <f>IF(AND(K74&gt;Variables!$G$10,K74&lt;Variables!$G$11),0,1)</f>
        <v>1</v>
      </c>
      <c r="AN74" s="103">
        <f>IF(H74&lt;Variables!$G$13,1,0)</f>
        <v>1</v>
      </c>
      <c r="AO74" s="97">
        <f>IF(R74&lt;Variables!$G$12,0,1)</f>
        <v>0</v>
      </c>
      <c r="AP74" s="102"/>
      <c r="AQ74" s="101"/>
      <c r="AR74" s="101">
        <v>1</v>
      </c>
      <c r="AS74" s="101"/>
      <c r="AT74" s="101"/>
      <c r="AU74" s="101"/>
      <c r="AV74" s="96">
        <f t="shared" si="24"/>
        <v>3</v>
      </c>
      <c r="AW74" s="96" t="str">
        <f t="shared" si="25"/>
        <v/>
      </c>
      <c r="AX74" s="96" t="str">
        <f t="shared" si="26"/>
        <v/>
      </c>
      <c r="AY74" s="96">
        <f t="shared" si="27"/>
        <v>3</v>
      </c>
      <c r="AZ74" s="96">
        <f t="shared" si="28"/>
        <v>2.3138349613328</v>
      </c>
      <c r="BA74" s="96"/>
      <c r="BB74" s="96"/>
      <c r="BC74" s="96"/>
      <c r="BD74" s="96"/>
      <c r="BE74"/>
      <c r="BF74"/>
      <c r="BG74"/>
      <c r="BH74"/>
      <c r="BI74"/>
      <c r="BJ74" s="83"/>
      <c r="BK74" s="83"/>
    </row>
    <row r="75" spans="1:63" ht="14.1" customHeight="1" x14ac:dyDescent="0.2">
      <c r="A75" s="96"/>
      <c r="B75" s="96"/>
      <c r="C75" s="96">
        <v>5</v>
      </c>
      <c r="D75" s="96" t="s">
        <v>225</v>
      </c>
      <c r="E75" s="96">
        <v>8.44</v>
      </c>
      <c r="F75" s="96">
        <v>26.63</v>
      </c>
      <c r="G75" s="96">
        <v>-13.26</v>
      </c>
      <c r="H75" s="96">
        <v>166.57</v>
      </c>
      <c r="I75" s="96">
        <v>-72.870999999999995</v>
      </c>
      <c r="J75" s="96"/>
      <c r="K75" s="96">
        <v>44.57</v>
      </c>
      <c r="L75" s="96">
        <v>8.4405199999999994</v>
      </c>
      <c r="M75" s="96">
        <v>-6.1609999999999998E-3</v>
      </c>
      <c r="N75" s="96">
        <v>8.7540610000000001</v>
      </c>
      <c r="O75" s="96"/>
      <c r="P75" s="96"/>
      <c r="Q75" s="96"/>
      <c r="R75" s="96"/>
      <c r="S75" s="96"/>
      <c r="T75" s="96"/>
      <c r="U75" s="96"/>
      <c r="V75" s="96">
        <f t="shared" si="16"/>
        <v>2.3108087701837601</v>
      </c>
      <c r="W75" s="101">
        <f t="shared" si="17"/>
        <v>8.5244</v>
      </c>
      <c r="X75" s="101">
        <f t="shared" si="18"/>
        <v>8.6088000000000005</v>
      </c>
      <c r="Y75" s="96">
        <f t="shared" si="19"/>
        <v>8.2711999999999986</v>
      </c>
      <c r="Z75" s="96">
        <f t="shared" si="20"/>
        <v>8.7540610000000001</v>
      </c>
      <c r="AA75" s="96">
        <f t="shared" si="21"/>
        <v>8.1023999999999994</v>
      </c>
      <c r="AB75" s="96"/>
      <c r="AC75" s="96">
        <v>8.69</v>
      </c>
      <c r="AD75" s="96"/>
      <c r="AE75" s="96">
        <f t="shared" si="22"/>
        <v>1.0296208530805688</v>
      </c>
      <c r="AF75" s="96">
        <f t="shared" si="29"/>
        <v>0</v>
      </c>
      <c r="AG75" s="96"/>
      <c r="AH75" s="101">
        <f>IF(AND(M75&lt;Variables!$G$6,M75&gt;Variables!$G$5),0,1)</f>
        <v>1</v>
      </c>
      <c r="AI75" s="101">
        <f t="shared" si="23"/>
        <v>1</v>
      </c>
      <c r="AJ75" s="101">
        <f>IF(I75&gt;Variables!$G$7,0,1)</f>
        <v>1</v>
      </c>
      <c r="AK75" s="101">
        <f>IF(F75&gt;Variables!$G$8,0,1)</f>
        <v>0</v>
      </c>
      <c r="AL75" s="101">
        <f>IF(G75&gt;Variables!$G$9,0,1)</f>
        <v>1</v>
      </c>
      <c r="AM75" s="101">
        <f>IF(AND(K75&gt;Variables!$G$10,K75&lt;Variables!$G$11),0,1)</f>
        <v>1</v>
      </c>
      <c r="AN75" s="103">
        <f>IF(H75&lt;Variables!$G$13,1,0)</f>
        <v>1</v>
      </c>
      <c r="AO75" s="97">
        <f>IF(R75&lt;Variables!$G$12,0,1)</f>
        <v>0</v>
      </c>
      <c r="AP75" s="102"/>
      <c r="AQ75" s="101"/>
      <c r="AR75" s="101">
        <v>1</v>
      </c>
      <c r="AS75" s="101"/>
      <c r="AT75" s="101"/>
      <c r="AU75" s="101"/>
      <c r="AV75" s="96">
        <f t="shared" si="24"/>
        <v>3</v>
      </c>
      <c r="AW75" s="96" t="str">
        <f t="shared" si="25"/>
        <v/>
      </c>
      <c r="AX75" s="96" t="str">
        <f t="shared" si="26"/>
        <v/>
      </c>
      <c r="AY75" s="96">
        <f t="shared" si="27"/>
        <v>3</v>
      </c>
      <c r="AZ75" s="96">
        <f t="shared" si="28"/>
        <v>2.3084019901837602</v>
      </c>
      <c r="BA75" s="96"/>
      <c r="BB75" s="96"/>
      <c r="BC75" s="96"/>
      <c r="BD75" s="96"/>
      <c r="BE75"/>
      <c r="BF75"/>
      <c r="BG75"/>
      <c r="BH75"/>
      <c r="BI75"/>
      <c r="BJ75" s="83"/>
      <c r="BK75" s="83"/>
    </row>
    <row r="76" spans="1:63" ht="14.1" customHeight="1" x14ac:dyDescent="0.2">
      <c r="A76" s="96"/>
      <c r="B76" s="96"/>
      <c r="C76" s="96">
        <v>5</v>
      </c>
      <c r="D76" s="96" t="s">
        <v>255</v>
      </c>
      <c r="E76" s="96">
        <v>10.029999999999999</v>
      </c>
      <c r="F76" s="96">
        <v>18.72</v>
      </c>
      <c r="G76" s="96">
        <v>3.51</v>
      </c>
      <c r="H76" s="96">
        <v>1030</v>
      </c>
      <c r="I76" s="96">
        <v>-36.906999999999996</v>
      </c>
      <c r="J76" s="96"/>
      <c r="K76" s="96">
        <v>42.86</v>
      </c>
      <c r="L76" s="96">
        <v>10.46829</v>
      </c>
      <c r="M76" s="96">
        <v>-4.1868350000000003</v>
      </c>
      <c r="N76" s="96">
        <v>10.453568000000001</v>
      </c>
      <c r="O76" s="96"/>
      <c r="P76" s="96"/>
      <c r="Q76" s="96"/>
      <c r="R76" s="96"/>
      <c r="S76" s="96"/>
      <c r="T76" s="96"/>
      <c r="U76" s="96"/>
      <c r="V76" s="96">
        <f t="shared" si="16"/>
        <v>2.3155534325128002</v>
      </c>
      <c r="W76" s="96">
        <f t="shared" si="17"/>
        <v>10.1303</v>
      </c>
      <c r="X76" s="96">
        <f t="shared" si="18"/>
        <v>10.230599999999999</v>
      </c>
      <c r="Y76" s="103">
        <f t="shared" si="19"/>
        <v>9.8293999999999997</v>
      </c>
      <c r="Z76" s="103">
        <f t="shared" si="20"/>
        <v>10.453568000000001</v>
      </c>
      <c r="AA76" s="103">
        <f t="shared" si="21"/>
        <v>9.6287999999999982</v>
      </c>
      <c r="AB76" s="96"/>
      <c r="AC76" s="96">
        <v>10.119999999999999</v>
      </c>
      <c r="AD76" s="96">
        <v>9.65</v>
      </c>
      <c r="AE76" s="96">
        <f t="shared" si="22"/>
        <v>1.0089730807577268</v>
      </c>
      <c r="AF76" s="96">
        <f t="shared" si="29"/>
        <v>0.96211365902293133</v>
      </c>
      <c r="AG76" s="96"/>
      <c r="AH76" s="103">
        <f>IF(AND(M76&lt;Variables!$G$6,M76&gt;Variables!$G$5),0,1)</f>
        <v>0</v>
      </c>
      <c r="AI76" s="103">
        <f t="shared" si="23"/>
        <v>0</v>
      </c>
      <c r="AJ76" s="103">
        <f>IF(I76&gt;Variables!$G$7,0,1)</f>
        <v>1</v>
      </c>
      <c r="AK76" s="103">
        <f>IF(F76&gt;Variables!$G$8,0,1)</f>
        <v>0</v>
      </c>
      <c r="AL76" s="103">
        <f>IF(G76&gt;Variables!$G$9,0,1)</f>
        <v>1</v>
      </c>
      <c r="AM76" s="103">
        <f>IF(AND(K76&gt;Variables!$G$10,K76&lt;Variables!$G$11),0,1)</f>
        <v>1</v>
      </c>
      <c r="AN76" s="103">
        <f>IF(H76&lt;Variables!$G$13,1,0)</f>
        <v>1</v>
      </c>
      <c r="AO76" s="97">
        <f>IF(R76&lt;Variables!$G$12,0,1)</f>
        <v>0</v>
      </c>
      <c r="AP76" s="104"/>
      <c r="AQ76" s="103"/>
      <c r="AR76" s="103"/>
      <c r="AS76" s="103"/>
      <c r="AT76" s="103">
        <v>1</v>
      </c>
      <c r="AU76" s="103"/>
      <c r="AV76" s="96" t="str">
        <f t="shared" si="24"/>
        <v/>
      </c>
      <c r="AW76" s="96">
        <f t="shared" si="25"/>
        <v>1</v>
      </c>
      <c r="AX76" s="96" t="str">
        <f t="shared" si="26"/>
        <v/>
      </c>
      <c r="AY76" s="96">
        <f t="shared" si="27"/>
        <v>1</v>
      </c>
      <c r="AZ76" s="96">
        <f t="shared" si="28"/>
        <v>2.3132389925128001</v>
      </c>
      <c r="BA76" s="96"/>
      <c r="BB76" s="96"/>
      <c r="BC76" s="96"/>
      <c r="BD76" s="96"/>
      <c r="BE76"/>
      <c r="BF76"/>
      <c r="BG76"/>
      <c r="BH76"/>
      <c r="BI76"/>
      <c r="BJ76" s="83"/>
      <c r="BK76" s="83"/>
    </row>
    <row r="77" spans="1:63" ht="14.1" customHeight="1" x14ac:dyDescent="0.2">
      <c r="A77" s="96"/>
      <c r="B77" s="96"/>
      <c r="C77" s="96">
        <v>5</v>
      </c>
      <c r="D77" s="96" t="s">
        <v>203</v>
      </c>
      <c r="E77" s="96">
        <v>4.0303000000000004</v>
      </c>
      <c r="F77" s="96">
        <v>14.77</v>
      </c>
      <c r="G77" s="96">
        <v>6.54</v>
      </c>
      <c r="H77" s="96">
        <v>317.61</v>
      </c>
      <c r="I77" s="96">
        <v>-23.992999999999999</v>
      </c>
      <c r="J77" s="96"/>
      <c r="K77" s="96">
        <v>41.93</v>
      </c>
      <c r="L77" s="96">
        <v>4.0776149999999998</v>
      </c>
      <c r="M77" s="96">
        <v>-1.1603600000000001</v>
      </c>
      <c r="N77" s="96">
        <v>4.1287019999999997</v>
      </c>
      <c r="O77" s="96"/>
      <c r="P77" s="96"/>
      <c r="Q77" s="96"/>
      <c r="R77" s="96"/>
      <c r="S77" s="96"/>
      <c r="T77" s="96"/>
      <c r="U77" s="96"/>
      <c r="V77" s="96">
        <f t="shared" si="16"/>
        <v>2.2865206241823999</v>
      </c>
      <c r="W77" s="96">
        <f t="shared" si="17"/>
        <v>4.0706030000000002</v>
      </c>
      <c r="X77" s="96">
        <f t="shared" si="18"/>
        <v>4.1109060000000008</v>
      </c>
      <c r="Y77" s="103">
        <f t="shared" si="19"/>
        <v>3.9496940000000005</v>
      </c>
      <c r="Z77" s="103">
        <f t="shared" si="20"/>
        <v>4.1287019999999997</v>
      </c>
      <c r="AA77" s="96">
        <f t="shared" si="21"/>
        <v>3.8690880000000001</v>
      </c>
      <c r="AB77" s="96"/>
      <c r="AC77" s="96"/>
      <c r="AD77" s="96">
        <v>3.92</v>
      </c>
      <c r="AE77" s="96">
        <f t="shared" si="22"/>
        <v>0</v>
      </c>
      <c r="AF77" s="96">
        <f t="shared" si="29"/>
        <v>0.97263231024985719</v>
      </c>
      <c r="AG77" s="96"/>
      <c r="AH77" s="103">
        <f>IF(AND(M77&lt;Variables!$G$6,M77&gt;Variables!$G$5),0,1)</f>
        <v>1</v>
      </c>
      <c r="AI77" s="103">
        <f t="shared" si="23"/>
        <v>1</v>
      </c>
      <c r="AJ77" s="103">
        <f>IF(I77&gt;Variables!$G$7,0,1)</f>
        <v>1</v>
      </c>
      <c r="AK77" s="103">
        <f>IF(F77&gt;Variables!$G$8,0,1)</f>
        <v>0</v>
      </c>
      <c r="AL77" s="103">
        <f>IF(G77&gt;Variables!$G$9,0,1)</f>
        <v>1</v>
      </c>
      <c r="AM77" s="103">
        <f>IF(AND(K77&gt;Variables!$G$10,K77&lt;Variables!$G$11),0,1)</f>
        <v>1</v>
      </c>
      <c r="AN77" s="103">
        <f>IF(H77&lt;Variables!$G$13,1,0)</f>
        <v>1</v>
      </c>
      <c r="AO77" s="97">
        <f>IF(R77&lt;Variables!$G$12,0,1)</f>
        <v>0</v>
      </c>
      <c r="AP77" s="104"/>
      <c r="AQ77" s="103"/>
      <c r="AR77" s="103"/>
      <c r="AS77" s="103"/>
      <c r="AT77" s="103">
        <v>1</v>
      </c>
      <c r="AU77" s="103"/>
      <c r="AV77" s="96" t="str">
        <f t="shared" si="24"/>
        <v/>
      </c>
      <c r="AW77" s="96">
        <f t="shared" si="25"/>
        <v>1</v>
      </c>
      <c r="AX77" s="96" t="str">
        <f t="shared" si="26"/>
        <v/>
      </c>
      <c r="AY77" s="96">
        <f t="shared" si="27"/>
        <v>1</v>
      </c>
      <c r="AZ77" s="96">
        <f t="shared" si="28"/>
        <v>2.2842564041824001</v>
      </c>
      <c r="BA77" s="96"/>
      <c r="BB77" s="96"/>
      <c r="BC77" s="96"/>
      <c r="BD77" s="96"/>
      <c r="BE77"/>
      <c r="BF77"/>
      <c r="BG77"/>
      <c r="BH77"/>
      <c r="BI77"/>
      <c r="BJ77" s="83"/>
      <c r="BK77" s="83"/>
    </row>
    <row r="78" spans="1:63" ht="14.1" customHeight="1" x14ac:dyDescent="0.2">
      <c r="A78" s="96"/>
      <c r="B78" s="96"/>
      <c r="C78" s="96">
        <v>5</v>
      </c>
      <c r="D78" s="96" t="s">
        <v>240</v>
      </c>
      <c r="E78" s="96">
        <v>48.75</v>
      </c>
      <c r="F78" s="96">
        <v>18.079999999999998</v>
      </c>
      <c r="G78" s="96">
        <v>0.04</v>
      </c>
      <c r="H78" s="96">
        <v>9380</v>
      </c>
      <c r="I78" s="96">
        <v>54.359000000000002</v>
      </c>
      <c r="J78" s="96"/>
      <c r="K78" s="96">
        <v>41.54</v>
      </c>
      <c r="L78" s="96">
        <v>48.838504999999998</v>
      </c>
      <c r="M78" s="96">
        <v>-0.18121999999999999</v>
      </c>
      <c r="N78" s="96">
        <v>49.108530000000002</v>
      </c>
      <c r="O78" s="96"/>
      <c r="P78" s="96"/>
      <c r="Q78" s="96"/>
      <c r="R78" s="96"/>
      <c r="S78" s="96"/>
      <c r="T78" s="96"/>
      <c r="U78" s="96"/>
      <c r="V78" s="96">
        <f t="shared" si="16"/>
        <v>2.2796384659743998</v>
      </c>
      <c r="W78" s="96">
        <f t="shared" si="17"/>
        <v>49.237499999999997</v>
      </c>
      <c r="X78" s="96">
        <f t="shared" si="18"/>
        <v>49.725000000000001</v>
      </c>
      <c r="Y78" s="105">
        <f t="shared" si="19"/>
        <v>47.774999999999999</v>
      </c>
      <c r="Z78" s="105">
        <f t="shared" si="20"/>
        <v>49.108530000000002</v>
      </c>
      <c r="AA78" s="105">
        <f t="shared" si="21"/>
        <v>46.8</v>
      </c>
      <c r="AB78" s="96"/>
      <c r="AC78" s="96">
        <v>48.79</v>
      </c>
      <c r="AD78" s="96">
        <v>48.33</v>
      </c>
      <c r="AE78" s="96">
        <f t="shared" si="22"/>
        <v>1.0008205128205128</v>
      </c>
      <c r="AF78" s="96">
        <f t="shared" si="29"/>
        <v>0.99138461538461531</v>
      </c>
      <c r="AG78" s="96"/>
      <c r="AH78" s="105">
        <f>IF(AND(M78&lt;Variables!$G$6,M78&gt;Variables!$G$5),0,1)</f>
        <v>1</v>
      </c>
      <c r="AI78" s="105">
        <f t="shared" si="23"/>
        <v>1</v>
      </c>
      <c r="AJ78" s="105">
        <f>IF(I78&gt;Variables!$G$7,0,1)</f>
        <v>0</v>
      </c>
      <c r="AK78" s="105">
        <f>IF(F78&gt;Variables!$G$8,0,1)</f>
        <v>0</v>
      </c>
      <c r="AL78" s="105">
        <f>IF(G78&gt;Variables!$G$9,0,1)</f>
        <v>1</v>
      </c>
      <c r="AM78" s="105">
        <f>IF(AND(K78&gt;Variables!$G$10,K78&lt;Variables!$G$11),0,1)</f>
        <v>1</v>
      </c>
      <c r="AN78" s="103">
        <f>IF(H78&lt;Variables!$G$13,1,0)</f>
        <v>0</v>
      </c>
      <c r="AO78" s="97">
        <f>IF(R78&lt;Variables!$G$12,0,1)</f>
        <v>0</v>
      </c>
      <c r="AP78" s="106"/>
      <c r="AQ78" s="105"/>
      <c r="AR78" s="105"/>
      <c r="AS78" s="105"/>
      <c r="AT78" s="105"/>
      <c r="AU78" s="105">
        <v>1</v>
      </c>
      <c r="AV78" s="96" t="str">
        <f t="shared" si="24"/>
        <v/>
      </c>
      <c r="AW78" s="96" t="str">
        <f t="shared" si="25"/>
        <v/>
      </c>
      <c r="AX78" s="96">
        <f t="shared" si="26"/>
        <v>2</v>
      </c>
      <c r="AY78" s="96">
        <f t="shared" si="27"/>
        <v>2</v>
      </c>
      <c r="AZ78" s="96">
        <f t="shared" si="28"/>
        <v>2.2773953059743999</v>
      </c>
      <c r="BA78" s="96"/>
      <c r="BB78" s="96"/>
      <c r="BC78" s="96"/>
      <c r="BD78" s="96"/>
      <c r="BE78"/>
      <c r="BF78"/>
      <c r="BG78"/>
      <c r="BH78"/>
      <c r="BI78"/>
      <c r="BJ78" s="83"/>
      <c r="BK78" s="83"/>
    </row>
    <row r="79" spans="1:63" ht="14.1" customHeight="1" x14ac:dyDescent="0.2">
      <c r="A79" s="96"/>
      <c r="B79" s="96"/>
      <c r="C79" s="96">
        <v>5</v>
      </c>
      <c r="D79" s="96" t="s">
        <v>211</v>
      </c>
      <c r="E79" s="96">
        <v>5.4009</v>
      </c>
      <c r="F79" s="96">
        <v>17.86</v>
      </c>
      <c r="G79" s="96">
        <v>-4.51</v>
      </c>
      <c r="H79" s="96">
        <v>25.71</v>
      </c>
      <c r="I79" s="96">
        <v>-10.141999999999999</v>
      </c>
      <c r="J79" s="96"/>
      <c r="K79" s="96">
        <v>36.6</v>
      </c>
      <c r="L79" s="96">
        <v>5.5025149999999998</v>
      </c>
      <c r="M79" s="96">
        <v>-1.8467009999999999</v>
      </c>
      <c r="N79" s="96">
        <v>5.605124</v>
      </c>
      <c r="O79" s="96"/>
      <c r="P79" s="96"/>
      <c r="Q79" s="96"/>
      <c r="R79" s="96"/>
      <c r="S79" s="96"/>
      <c r="T79" s="96"/>
      <c r="U79" s="96"/>
      <c r="V79" s="96">
        <f t="shared" si="16"/>
        <v>2.2047243746607998</v>
      </c>
      <c r="W79" s="101">
        <f t="shared" si="17"/>
        <v>5.4549089999999998</v>
      </c>
      <c r="X79" s="101">
        <f t="shared" si="18"/>
        <v>5.5089180000000004</v>
      </c>
      <c r="Y79" s="96">
        <f t="shared" si="19"/>
        <v>5.2928819999999996</v>
      </c>
      <c r="Z79" s="96">
        <f t="shared" si="20"/>
        <v>5.605124</v>
      </c>
      <c r="AA79" s="96">
        <f t="shared" si="21"/>
        <v>5.1848640000000001</v>
      </c>
      <c r="AB79" s="96"/>
      <c r="AC79" s="96">
        <v>5.58</v>
      </c>
      <c r="AD79" s="96"/>
      <c r="AE79" s="96">
        <f t="shared" si="22"/>
        <v>1.0331611398100318</v>
      </c>
      <c r="AF79" s="96">
        <f t="shared" si="29"/>
        <v>0</v>
      </c>
      <c r="AG79" s="96"/>
      <c r="AH79" s="101">
        <f>IF(AND(M79&lt;Variables!$G$6,M79&gt;Variables!$G$5),0,1)</f>
        <v>1</v>
      </c>
      <c r="AI79" s="101">
        <f t="shared" si="23"/>
        <v>1</v>
      </c>
      <c r="AJ79" s="101">
        <f>IF(I79&gt;Variables!$G$7,0,1)</f>
        <v>1</v>
      </c>
      <c r="AK79" s="101">
        <f>IF(F79&gt;Variables!$G$8,0,1)</f>
        <v>0</v>
      </c>
      <c r="AL79" s="101">
        <f>IF(G79&gt;Variables!$G$9,0,1)</f>
        <v>1</v>
      </c>
      <c r="AM79" s="101">
        <f>IF(AND(K79&gt;Variables!$G$10,K79&lt;Variables!$G$11),0,1)</f>
        <v>1</v>
      </c>
      <c r="AN79" s="103">
        <f>IF(H79&lt;Variables!$G$13,1,0)</f>
        <v>1</v>
      </c>
      <c r="AO79" s="97">
        <f>IF(R79&lt;Variables!$G$12,0,1)</f>
        <v>0</v>
      </c>
      <c r="AP79" s="102"/>
      <c r="AQ79" s="101"/>
      <c r="AR79" s="101">
        <v>1</v>
      </c>
      <c r="AS79" s="101"/>
      <c r="AT79" s="101"/>
      <c r="AU79" s="101"/>
      <c r="AV79" s="96">
        <f t="shared" si="24"/>
        <v>3</v>
      </c>
      <c r="AW79" s="96" t="str">
        <f t="shared" si="25"/>
        <v/>
      </c>
      <c r="AX79" s="96" t="str">
        <f t="shared" si="26"/>
        <v/>
      </c>
      <c r="AY79" s="96">
        <f t="shared" si="27"/>
        <v>3</v>
      </c>
      <c r="AZ79" s="96">
        <f t="shared" si="28"/>
        <v>2.2027479746608001</v>
      </c>
      <c r="BA79" s="96"/>
      <c r="BB79" s="96"/>
      <c r="BC79" s="96"/>
      <c r="BD79" s="96"/>
      <c r="BE79"/>
      <c r="BF79"/>
      <c r="BG79"/>
      <c r="BH79"/>
      <c r="BI79"/>
      <c r="BJ79" s="83"/>
      <c r="BK79" s="83"/>
    </row>
    <row r="80" spans="1:63" ht="14.1" customHeight="1" x14ac:dyDescent="0.2">
      <c r="A80" s="96"/>
      <c r="B80" s="96"/>
      <c r="C80" s="96">
        <v>5</v>
      </c>
      <c r="D80" s="96" t="s">
        <v>237</v>
      </c>
      <c r="E80" s="96">
        <v>13.714600000000001</v>
      </c>
      <c r="F80" s="96">
        <v>16.670000000000002</v>
      </c>
      <c r="G80" s="96">
        <v>5.09</v>
      </c>
      <c r="H80" s="96">
        <v>37.25</v>
      </c>
      <c r="I80" s="96">
        <v>1108.826</v>
      </c>
      <c r="J80" s="96"/>
      <c r="K80" s="96">
        <v>31.77</v>
      </c>
      <c r="L80" s="96">
        <v>15.45242</v>
      </c>
      <c r="M80" s="96">
        <v>-11.246264</v>
      </c>
      <c r="N80" s="96">
        <v>15.800039999999999</v>
      </c>
      <c r="O80" s="96"/>
      <c r="P80" s="96"/>
      <c r="Q80" s="96"/>
      <c r="R80" s="96"/>
      <c r="S80" s="96"/>
      <c r="T80" s="96"/>
      <c r="U80" s="96"/>
      <c r="V80" s="96">
        <f t="shared" si="16"/>
        <v>1.87844405782464</v>
      </c>
      <c r="W80" s="96">
        <f t="shared" si="17"/>
        <v>13.851746</v>
      </c>
      <c r="X80" s="96">
        <f t="shared" si="18"/>
        <v>13.988892000000002</v>
      </c>
      <c r="Y80" s="103">
        <f t="shared" si="19"/>
        <v>13.440308</v>
      </c>
      <c r="Z80" s="103">
        <f t="shared" si="20"/>
        <v>15.800039999999999</v>
      </c>
      <c r="AA80" s="103">
        <f t="shared" si="21"/>
        <v>13.166016000000001</v>
      </c>
      <c r="AB80" s="96"/>
      <c r="AC80" s="96">
        <v>13.85</v>
      </c>
      <c r="AD80" s="96">
        <v>13.2</v>
      </c>
      <c r="AE80" s="96">
        <f t="shared" si="22"/>
        <v>1.0098726904175113</v>
      </c>
      <c r="AF80" s="96">
        <f t="shared" si="29"/>
        <v>0.9624779432138012</v>
      </c>
      <c r="AG80" s="96"/>
      <c r="AH80" s="103">
        <f>IF(AND(M80&lt;Variables!$G$6,M80&gt;Variables!$G$5),0,1)</f>
        <v>1</v>
      </c>
      <c r="AI80" s="103">
        <f t="shared" si="23"/>
        <v>1</v>
      </c>
      <c r="AJ80" s="103">
        <f>IF(I80&gt;Variables!$G$7,0,1)</f>
        <v>0</v>
      </c>
      <c r="AK80" s="103">
        <f>IF(F80&gt;Variables!$G$8,0,1)</f>
        <v>0</v>
      </c>
      <c r="AL80" s="103">
        <f>IF(G80&gt;Variables!$G$9,0,1)</f>
        <v>1</v>
      </c>
      <c r="AM80" s="103">
        <f>IF(AND(K80&gt;Variables!$G$10,K80&lt;Variables!$G$11),0,1)</f>
        <v>1</v>
      </c>
      <c r="AN80" s="103">
        <f>IF(H80&lt;Variables!$G$13,1,0)</f>
        <v>1</v>
      </c>
      <c r="AO80" s="97">
        <f>IF(R80&lt;Variables!$G$12,0,1)</f>
        <v>0</v>
      </c>
      <c r="AP80" s="104"/>
      <c r="AQ80" s="103"/>
      <c r="AR80" s="103"/>
      <c r="AS80" s="103"/>
      <c r="AT80" s="103">
        <v>1</v>
      </c>
      <c r="AU80" s="103"/>
      <c r="AV80" s="96">
        <f t="shared" si="24"/>
        <v>3</v>
      </c>
      <c r="AW80" s="96">
        <f t="shared" si="25"/>
        <v>1</v>
      </c>
      <c r="AX80" s="96" t="str">
        <f t="shared" si="26"/>
        <v/>
      </c>
      <c r="AY80" s="96">
        <f t="shared" si="27"/>
        <v>3</v>
      </c>
      <c r="AZ80" s="96">
        <f t="shared" si="28"/>
        <v>1.87672847782464</v>
      </c>
      <c r="BA80" s="96"/>
      <c r="BB80" s="96"/>
      <c r="BC80" s="96"/>
      <c r="BD80" s="96"/>
      <c r="BE80"/>
      <c r="BF80"/>
      <c r="BG80"/>
      <c r="BH80"/>
      <c r="BI80"/>
      <c r="BJ80" s="83"/>
      <c r="BK80" s="83"/>
    </row>
    <row r="81" spans="1:63" ht="14.1" customHeight="1" x14ac:dyDescent="0.2">
      <c r="A81" s="96"/>
      <c r="B81" s="96"/>
      <c r="C81" s="96">
        <v>6</v>
      </c>
      <c r="D81" s="96" t="s">
        <v>256</v>
      </c>
      <c r="E81" s="96">
        <v>13.03</v>
      </c>
      <c r="F81" s="96">
        <v>9.94</v>
      </c>
      <c r="G81" s="96">
        <v>0.93</v>
      </c>
      <c r="H81" s="96">
        <v>2270</v>
      </c>
      <c r="I81" s="96">
        <v>-24.469000000000001</v>
      </c>
      <c r="J81" s="96"/>
      <c r="K81" s="96">
        <v>67.38</v>
      </c>
      <c r="L81" s="96">
        <v>13.0701</v>
      </c>
      <c r="M81" s="96">
        <v>-0.306807</v>
      </c>
      <c r="N81" s="96">
        <v>13.062158</v>
      </c>
      <c r="O81" s="96"/>
      <c r="P81" s="96"/>
      <c r="Q81" s="96"/>
      <c r="R81" s="96"/>
      <c r="S81" s="96"/>
      <c r="T81" s="96"/>
      <c r="U81" s="96"/>
      <c r="V81" s="96">
        <f t="shared" si="16"/>
        <v>2.5704334807460798</v>
      </c>
      <c r="W81" s="101">
        <f t="shared" si="17"/>
        <v>13.160299999999999</v>
      </c>
      <c r="X81" s="101">
        <f t="shared" si="18"/>
        <v>13.2906</v>
      </c>
      <c r="Y81" s="96">
        <f t="shared" si="19"/>
        <v>12.769399999999999</v>
      </c>
      <c r="Z81" s="96">
        <f t="shared" si="20"/>
        <v>13.062158</v>
      </c>
      <c r="AA81" s="96">
        <f t="shared" si="21"/>
        <v>12.508799999999999</v>
      </c>
      <c r="AB81" s="96"/>
      <c r="AC81" s="96">
        <v>13.38</v>
      </c>
      <c r="AD81" s="96"/>
      <c r="AE81" s="96">
        <f t="shared" si="22"/>
        <v>1.0268610897927859</v>
      </c>
      <c r="AF81" s="96">
        <f t="shared" si="29"/>
        <v>0</v>
      </c>
      <c r="AG81" s="96"/>
      <c r="AH81" s="101">
        <f>IF(AND(M81&lt;Variables!$G$6,M81&gt;Variables!$G$5),0,1)</f>
        <v>1</v>
      </c>
      <c r="AI81" s="101">
        <f t="shared" si="23"/>
        <v>0</v>
      </c>
      <c r="AJ81" s="101">
        <f>IF(I81&gt;Variables!$G$7,0,1)</f>
        <v>1</v>
      </c>
      <c r="AK81" s="101">
        <f>IF(F81&gt;Variables!$G$8,0,1)</f>
        <v>0</v>
      </c>
      <c r="AL81" s="101">
        <f>IF(G81&gt;Variables!$G$9,0,1)</f>
        <v>1</v>
      </c>
      <c r="AM81" s="101">
        <f>IF(AND(K81&gt;Variables!$G$10,K81&lt;Variables!$G$11),0,1)</f>
        <v>0</v>
      </c>
      <c r="AN81" s="103">
        <f>IF(H81&lt;Variables!$G$13,1,0)</f>
        <v>1</v>
      </c>
      <c r="AO81" s="97">
        <f>IF(R81&lt;Variables!$G$12,0,1)</f>
        <v>0</v>
      </c>
      <c r="AP81" s="102"/>
      <c r="AQ81" s="101"/>
      <c r="AR81" s="101">
        <v>1</v>
      </c>
      <c r="AS81" s="101"/>
      <c r="AT81" s="101"/>
      <c r="AU81" s="101"/>
      <c r="AV81" s="96">
        <f t="shared" si="24"/>
        <v>3</v>
      </c>
      <c r="AW81" s="96" t="str">
        <f t="shared" si="25"/>
        <v/>
      </c>
      <c r="AX81" s="96" t="str">
        <f t="shared" si="26"/>
        <v/>
      </c>
      <c r="AY81" s="96">
        <f t="shared" si="27"/>
        <v>3</v>
      </c>
      <c r="AZ81" s="96">
        <f t="shared" si="28"/>
        <v>2.5667949607460798</v>
      </c>
      <c r="BA81" s="96"/>
      <c r="BB81" s="96"/>
      <c r="BC81" s="96"/>
      <c r="BD81" s="96"/>
      <c r="BE81"/>
      <c r="BF81"/>
      <c r="BG81"/>
      <c r="BH81"/>
      <c r="BI81"/>
      <c r="BJ81" s="83"/>
      <c r="BK81" s="83"/>
    </row>
    <row r="82" spans="1:63" ht="14.1" customHeight="1" x14ac:dyDescent="0.2">
      <c r="A82" s="96"/>
      <c r="B82" s="96"/>
      <c r="C82" s="96">
        <v>6</v>
      </c>
      <c r="D82" s="96" t="s">
        <v>247</v>
      </c>
      <c r="E82" s="96">
        <v>35.200000000000003</v>
      </c>
      <c r="F82" s="96">
        <v>10.220000000000001</v>
      </c>
      <c r="G82" s="96">
        <v>2.44</v>
      </c>
      <c r="H82" s="96">
        <v>8090</v>
      </c>
      <c r="I82" s="96">
        <v>-76.08</v>
      </c>
      <c r="J82" s="96"/>
      <c r="K82" s="96">
        <v>64.930000000000007</v>
      </c>
      <c r="L82" s="96">
        <v>34.823599999999999</v>
      </c>
      <c r="M82" s="96">
        <v>1.0808759999999999</v>
      </c>
      <c r="N82" s="96">
        <v>34.923848</v>
      </c>
      <c r="O82" s="96"/>
      <c r="P82" s="96"/>
      <c r="Q82" s="96"/>
      <c r="R82" s="96"/>
      <c r="S82" s="96"/>
      <c r="T82" s="96"/>
      <c r="U82" s="96"/>
      <c r="V82" s="96">
        <f t="shared" si="16"/>
        <v>2.4469669855721601</v>
      </c>
      <c r="W82" s="97">
        <f t="shared" si="17"/>
        <v>35.552000000000007</v>
      </c>
      <c r="X82" s="96">
        <f t="shared" si="18"/>
        <v>35.904000000000003</v>
      </c>
      <c r="Y82" s="96">
        <f t="shared" si="19"/>
        <v>34.496000000000002</v>
      </c>
      <c r="Z82" s="96">
        <f t="shared" si="20"/>
        <v>34.923848</v>
      </c>
      <c r="AA82" s="96">
        <f t="shared" si="21"/>
        <v>33.792000000000002</v>
      </c>
      <c r="AB82" s="96"/>
      <c r="AC82" s="96">
        <v>35.700000000000003</v>
      </c>
      <c r="AD82" s="96">
        <v>34.71</v>
      </c>
      <c r="AE82" s="96">
        <f t="shared" si="22"/>
        <v>1.0142045454545454</v>
      </c>
      <c r="AF82" s="96">
        <f t="shared" si="29"/>
        <v>0.98607954545454535</v>
      </c>
      <c r="AG82" s="96"/>
      <c r="AH82" s="97">
        <f>IF(AND(M82&lt;Variables!$G$6,M82&gt;Variables!$G$5),0,1)</f>
        <v>1</v>
      </c>
      <c r="AI82" s="97">
        <f t="shared" si="23"/>
        <v>1</v>
      </c>
      <c r="AJ82" s="97">
        <f>IF(I82&gt;Variables!$G$7,0,1)</f>
        <v>1</v>
      </c>
      <c r="AK82" s="97">
        <f>IF(F82&gt;Variables!$G$8,0,1)</f>
        <v>0</v>
      </c>
      <c r="AL82" s="97">
        <f>IF(G82&gt;Variables!$G$9,0,1)</f>
        <v>1</v>
      </c>
      <c r="AM82" s="97">
        <f>IF(AND(K82&gt;Variables!$G$10,K82&lt;Variables!$G$11),0,1)</f>
        <v>0</v>
      </c>
      <c r="AN82" s="103">
        <f>IF(H82&lt;Variables!$G$13,1,0)</f>
        <v>0</v>
      </c>
      <c r="AO82" s="97">
        <f>IF(R82&lt;Variables!$G$12,0,1)</f>
        <v>0</v>
      </c>
      <c r="AP82" s="99"/>
      <c r="AQ82" s="97"/>
      <c r="AR82" s="97"/>
      <c r="AS82" s="97">
        <v>1</v>
      </c>
      <c r="AT82" s="97"/>
      <c r="AU82" s="97"/>
      <c r="AV82" s="96">
        <f t="shared" si="24"/>
        <v>3</v>
      </c>
      <c r="AW82" s="96" t="str">
        <f t="shared" si="25"/>
        <v/>
      </c>
      <c r="AX82" s="96" t="str">
        <f t="shared" si="26"/>
        <v/>
      </c>
      <c r="AY82" s="96">
        <f t="shared" si="27"/>
        <v>3</v>
      </c>
      <c r="AZ82" s="96">
        <f t="shared" si="28"/>
        <v>2.4434607655721603</v>
      </c>
      <c r="BA82" s="96"/>
      <c r="BB82" s="96"/>
      <c r="BC82" s="96"/>
      <c r="BD82" s="96"/>
      <c r="BE82"/>
      <c r="BF82"/>
      <c r="BG82"/>
      <c r="BH82"/>
      <c r="BI82"/>
      <c r="BJ82" s="83"/>
      <c r="BK82" s="83"/>
    </row>
    <row r="83" spans="1:63" ht="14.1" customHeight="1" x14ac:dyDescent="0.2">
      <c r="A83" s="96"/>
      <c r="B83" s="96"/>
      <c r="C83" s="96">
        <v>6</v>
      </c>
      <c r="D83" s="96" t="s">
        <v>257</v>
      </c>
      <c r="E83" s="96">
        <v>22.81</v>
      </c>
      <c r="F83" s="96">
        <v>9.34</v>
      </c>
      <c r="G83" s="96">
        <v>1.06</v>
      </c>
      <c r="H83" s="96"/>
      <c r="I83" s="96">
        <v>52.65</v>
      </c>
      <c r="J83" s="96"/>
      <c r="K83" s="96">
        <v>64.53</v>
      </c>
      <c r="L83" s="96">
        <v>22.77439</v>
      </c>
      <c r="M83" s="96">
        <v>0.15636</v>
      </c>
      <c r="N83" s="96">
        <v>22.845486999999999</v>
      </c>
      <c r="O83" s="96"/>
      <c r="P83" s="96"/>
      <c r="Q83" s="96"/>
      <c r="R83" s="96"/>
      <c r="S83" s="96"/>
      <c r="T83" s="96"/>
      <c r="U83" s="96"/>
      <c r="V83" s="96">
        <f t="shared" si="16"/>
        <v>2.5069041616095999</v>
      </c>
      <c r="W83" s="98">
        <f t="shared" si="17"/>
        <v>23.0381</v>
      </c>
      <c r="X83" s="98">
        <f t="shared" si="18"/>
        <v>23.266199999999998</v>
      </c>
      <c r="Y83" s="103">
        <f t="shared" si="19"/>
        <v>22.3538</v>
      </c>
      <c r="Z83" s="103">
        <f t="shared" si="20"/>
        <v>22.845486999999999</v>
      </c>
      <c r="AA83" s="103">
        <f t="shared" si="21"/>
        <v>21.897599999999997</v>
      </c>
      <c r="AB83" s="96" t="s">
        <v>200</v>
      </c>
      <c r="AC83" s="96"/>
      <c r="AD83" s="96">
        <v>20.51</v>
      </c>
      <c r="AE83" s="98">
        <f t="shared" si="22"/>
        <v>0</v>
      </c>
      <c r="AF83" s="98">
        <f t="shared" si="29"/>
        <v>0.89916703200350734</v>
      </c>
      <c r="AG83" s="96"/>
      <c r="AH83" s="103">
        <f>IF(AND(M83&lt;Variables!$G$6,M83&gt;Variables!$G$5),0,1)</f>
        <v>1</v>
      </c>
      <c r="AI83" s="103">
        <f t="shared" si="23"/>
        <v>1</v>
      </c>
      <c r="AJ83" s="103">
        <f>IF(I83&gt;Variables!$G$7,0,1)</f>
        <v>0</v>
      </c>
      <c r="AK83" s="103">
        <f>IF(F83&gt;Variables!$G$8,0,1)</f>
        <v>0</v>
      </c>
      <c r="AL83" s="103">
        <f>IF(G83&gt;Variables!$G$9,0,1)</f>
        <v>1</v>
      </c>
      <c r="AM83" s="103">
        <f>IF(AND(K83&gt;Variables!$G$10,K83&lt;Variables!$G$11),0,1)</f>
        <v>0</v>
      </c>
      <c r="AN83" s="103">
        <f>IF(H83&lt;Variables!$G$13,1,0)</f>
        <v>1</v>
      </c>
      <c r="AO83" s="97">
        <f>IF(R83&lt;Variables!$G$12,0,1)</f>
        <v>0</v>
      </c>
      <c r="AP83" s="104"/>
      <c r="AQ83" s="103"/>
      <c r="AR83" s="103"/>
      <c r="AS83" s="103"/>
      <c r="AT83" s="103">
        <v>1</v>
      </c>
      <c r="AU83" s="103"/>
      <c r="AV83" s="96" t="str">
        <f t="shared" si="24"/>
        <v/>
      </c>
      <c r="AW83" s="96">
        <f t="shared" si="25"/>
        <v>1</v>
      </c>
      <c r="AX83" s="96" t="str">
        <f t="shared" si="26"/>
        <v/>
      </c>
      <c r="AY83" s="96">
        <f t="shared" si="27"/>
        <v>1</v>
      </c>
      <c r="AZ83" s="96">
        <f t="shared" si="28"/>
        <v>2.5034195416095999</v>
      </c>
      <c r="BA83" s="96"/>
      <c r="BB83" s="96"/>
      <c r="BC83" s="96"/>
      <c r="BD83" s="96"/>
      <c r="BE83"/>
      <c r="BF83"/>
      <c r="BG83"/>
      <c r="BH83"/>
      <c r="BI83"/>
      <c r="BJ83" s="83"/>
      <c r="BK83" s="83"/>
    </row>
    <row r="84" spans="1:63" ht="14.1" customHeight="1" x14ac:dyDescent="0.2">
      <c r="A84" s="96"/>
      <c r="B84" s="96"/>
      <c r="C84" s="96">
        <v>6</v>
      </c>
      <c r="D84" s="96" t="s">
        <v>258</v>
      </c>
      <c r="E84" s="96">
        <v>1.135</v>
      </c>
      <c r="F84" s="96">
        <v>17.28</v>
      </c>
      <c r="G84" s="96">
        <v>14.63</v>
      </c>
      <c r="H84" s="96"/>
      <c r="I84" s="96">
        <v>-51.857999999999997</v>
      </c>
      <c r="J84" s="96"/>
      <c r="K84" s="96">
        <v>63.04</v>
      </c>
      <c r="L84" s="96">
        <v>1.130765</v>
      </c>
      <c r="M84" s="96">
        <v>0.374525</v>
      </c>
      <c r="N84" s="96">
        <v>1.091426</v>
      </c>
      <c r="O84" s="96"/>
      <c r="P84" s="96"/>
      <c r="Q84" s="96"/>
      <c r="R84" s="96"/>
      <c r="S84" s="96"/>
      <c r="T84" s="96"/>
      <c r="U84" s="96"/>
      <c r="V84" s="96">
        <f t="shared" si="16"/>
        <v>2.4782523182719998</v>
      </c>
      <c r="W84" s="101">
        <f t="shared" si="17"/>
        <v>1.14635</v>
      </c>
      <c r="X84" s="101">
        <f t="shared" si="18"/>
        <v>1.1577</v>
      </c>
      <c r="Y84" s="98">
        <f t="shared" si="19"/>
        <v>1.1123000000000001</v>
      </c>
      <c r="Z84" s="98">
        <f t="shared" si="20"/>
        <v>1.091426</v>
      </c>
      <c r="AA84" s="98">
        <f t="shared" si="21"/>
        <v>1.0895999999999999</v>
      </c>
      <c r="AB84" s="96"/>
      <c r="AC84" s="96">
        <v>1.19</v>
      </c>
      <c r="AD84" s="96"/>
      <c r="AE84" s="98">
        <f t="shared" si="22"/>
        <v>1.0484581497797356</v>
      </c>
      <c r="AF84" s="98">
        <f t="shared" si="29"/>
        <v>0</v>
      </c>
      <c r="AG84" s="96"/>
      <c r="AH84" s="101">
        <f>IF(AND(M84&lt;Variables!$G$6,M84&gt;Variables!$G$5),0,1)</f>
        <v>1</v>
      </c>
      <c r="AI84" s="101">
        <f t="shared" si="23"/>
        <v>0</v>
      </c>
      <c r="AJ84" s="101">
        <f>IF(I84&gt;Variables!$G$7,0,1)</f>
        <v>1</v>
      </c>
      <c r="AK84" s="101">
        <f>IF(F84&gt;Variables!$G$8,0,1)</f>
        <v>0</v>
      </c>
      <c r="AL84" s="101">
        <f>IF(G84&gt;Variables!$G$9,0,1)</f>
        <v>0</v>
      </c>
      <c r="AM84" s="101">
        <f>IF(AND(K84&gt;Variables!$G$10,K84&lt;Variables!$G$11),0,1)</f>
        <v>0</v>
      </c>
      <c r="AN84" s="103">
        <f>IF(H84&lt;Variables!$G$13,1,0)</f>
        <v>1</v>
      </c>
      <c r="AO84" s="97">
        <f>IF(R84&lt;Variables!$G$12,0,1)</f>
        <v>0</v>
      </c>
      <c r="AP84" s="102"/>
      <c r="AQ84" s="101"/>
      <c r="AR84" s="101">
        <v>1</v>
      </c>
      <c r="AS84" s="101"/>
      <c r="AT84" s="101"/>
      <c r="AU84" s="101"/>
      <c r="AV84" s="96">
        <f t="shared" si="24"/>
        <v>3</v>
      </c>
      <c r="AW84" s="96" t="str">
        <f t="shared" si="25"/>
        <v/>
      </c>
      <c r="AX84" s="96" t="str">
        <f t="shared" si="26"/>
        <v/>
      </c>
      <c r="AY84" s="96">
        <f t="shared" si="27"/>
        <v>3</v>
      </c>
      <c r="AZ84" s="96">
        <f t="shared" si="28"/>
        <v>2.4748481582720001</v>
      </c>
      <c r="BA84" s="96"/>
      <c r="BB84" s="96"/>
      <c r="BC84" s="96"/>
      <c r="BD84" s="96"/>
      <c r="BE84"/>
      <c r="BF84"/>
      <c r="BG84"/>
      <c r="BH84"/>
      <c r="BI84"/>
      <c r="BJ84" s="83"/>
      <c r="BK84" s="83"/>
    </row>
    <row r="85" spans="1:63" ht="14.1" customHeight="1" x14ac:dyDescent="0.2">
      <c r="A85" s="96"/>
      <c r="B85" s="96"/>
      <c r="C85" s="108">
        <v>6</v>
      </c>
      <c r="D85" s="109" t="s">
        <v>259</v>
      </c>
      <c r="E85" s="109">
        <v>1.1100000000000001</v>
      </c>
      <c r="F85" s="109">
        <v>17.61</v>
      </c>
      <c r="G85" s="109">
        <v>7.77</v>
      </c>
      <c r="H85" s="109"/>
      <c r="I85" s="109">
        <v>-1.9239999999999999</v>
      </c>
      <c r="J85" s="109"/>
      <c r="K85" s="109">
        <v>62.39</v>
      </c>
      <c r="L85" s="109">
        <v>1.09121</v>
      </c>
      <c r="M85" s="109">
        <v>1.7219420000000001</v>
      </c>
      <c r="N85" s="109">
        <v>1.0845819999999999</v>
      </c>
      <c r="O85" s="109"/>
      <c r="P85" s="109"/>
      <c r="Q85" s="109"/>
      <c r="R85" s="109"/>
      <c r="S85" s="109"/>
      <c r="T85" s="109"/>
      <c r="U85" s="109"/>
      <c r="V85" s="109">
        <f t="shared" si="16"/>
        <v>2.3889748283345602</v>
      </c>
      <c r="W85" s="109">
        <f t="shared" si="17"/>
        <v>1.1211000000000002</v>
      </c>
      <c r="X85" s="109">
        <f t="shared" si="18"/>
        <v>1.1322000000000001</v>
      </c>
      <c r="Y85" s="118">
        <f t="shared" si="19"/>
        <v>1.0878000000000001</v>
      </c>
      <c r="Z85" s="118">
        <f t="shared" si="20"/>
        <v>1.0845819999999999</v>
      </c>
      <c r="AA85" s="109">
        <f t="shared" si="21"/>
        <v>1.0656000000000001</v>
      </c>
      <c r="AB85" s="96"/>
      <c r="AC85" s="96">
        <v>1.1200000000000001</v>
      </c>
      <c r="AD85" s="96">
        <v>1.07</v>
      </c>
      <c r="AE85" s="98">
        <f t="shared" si="22"/>
        <v>1.0090090090090089</v>
      </c>
      <c r="AF85" s="98">
        <f t="shared" si="29"/>
        <v>0.96396396396396389</v>
      </c>
      <c r="AG85" s="96" t="s">
        <v>228</v>
      </c>
      <c r="AH85" s="103">
        <f>IF(AND(M85&lt;Variables!$G$6,M85&gt;Variables!$G$5),0,1)</f>
        <v>1</v>
      </c>
      <c r="AI85" s="103">
        <f t="shared" si="23"/>
        <v>0</v>
      </c>
      <c r="AJ85" s="103">
        <f>IF(I85&gt;Variables!$G$7,0,1)</f>
        <v>1</v>
      </c>
      <c r="AK85" s="103">
        <f>IF(F85&gt;Variables!$G$8,0,1)</f>
        <v>0</v>
      </c>
      <c r="AL85" s="103">
        <f>IF(G85&gt;Variables!$G$9,0,1)</f>
        <v>1</v>
      </c>
      <c r="AM85" s="103">
        <f>IF(AND(K85&gt;Variables!$G$10,K85&lt;Variables!$G$11),0,1)</f>
        <v>0</v>
      </c>
      <c r="AN85" s="103">
        <f>IF(H85&lt;Variables!$G$13,1,0)</f>
        <v>1</v>
      </c>
      <c r="AO85" s="97">
        <f>IF(R85&lt;Variables!$G$12,0,1)</f>
        <v>0</v>
      </c>
      <c r="AP85" s="104"/>
      <c r="AQ85" s="103"/>
      <c r="AR85" s="103"/>
      <c r="AS85" s="103"/>
      <c r="AT85" s="103">
        <v>1</v>
      </c>
      <c r="AU85" s="103"/>
      <c r="AV85" s="96">
        <f t="shared" si="24"/>
        <v>3</v>
      </c>
      <c r="AW85" s="96">
        <f t="shared" si="25"/>
        <v>1</v>
      </c>
      <c r="AX85" s="96" t="str">
        <f t="shared" si="26"/>
        <v/>
      </c>
      <c r="AY85" s="96">
        <f t="shared" si="27"/>
        <v>3</v>
      </c>
      <c r="AZ85" s="96">
        <f t="shared" si="28"/>
        <v>2.38560576833456</v>
      </c>
      <c r="BA85" s="96"/>
      <c r="BB85" s="96"/>
      <c r="BC85" s="96"/>
      <c r="BD85" s="96"/>
      <c r="BE85"/>
      <c r="BF85"/>
      <c r="BG85"/>
      <c r="BH85"/>
      <c r="BI85"/>
      <c r="BJ85" s="83"/>
      <c r="BK85" s="83"/>
    </row>
    <row r="86" spans="1:63" ht="14.1" customHeight="1" x14ac:dyDescent="0.2">
      <c r="A86" s="96"/>
      <c r="B86" s="96"/>
      <c r="C86" s="96">
        <v>6</v>
      </c>
      <c r="D86" s="96" t="s">
        <v>260</v>
      </c>
      <c r="E86" s="96">
        <v>29.03</v>
      </c>
      <c r="F86" s="96">
        <v>17.25</v>
      </c>
      <c r="G86" s="96">
        <v>1.19</v>
      </c>
      <c r="H86" s="96">
        <v>1670</v>
      </c>
      <c r="I86" s="96">
        <v>-42.421999999999997</v>
      </c>
      <c r="J86" s="96"/>
      <c r="K86" s="96">
        <v>62.29</v>
      </c>
      <c r="L86" s="96">
        <v>28.841995000000001</v>
      </c>
      <c r="M86" s="96">
        <v>0.65184500000000001</v>
      </c>
      <c r="N86" s="96">
        <v>28.513348000000001</v>
      </c>
      <c r="O86" s="96"/>
      <c r="P86" s="96"/>
      <c r="Q86" s="96"/>
      <c r="R86" s="96"/>
      <c r="S86" s="96"/>
      <c r="T86" s="96"/>
      <c r="U86" s="96"/>
      <c r="V86" s="96">
        <f t="shared" si="16"/>
        <v>2.4542401564556</v>
      </c>
      <c r="W86" s="97">
        <f t="shared" si="17"/>
        <v>29.320300000000003</v>
      </c>
      <c r="X86" s="96">
        <f t="shared" si="18"/>
        <v>29.610600000000002</v>
      </c>
      <c r="Y86" s="96">
        <f t="shared" si="19"/>
        <v>28.449400000000001</v>
      </c>
      <c r="Z86" s="96">
        <f t="shared" si="20"/>
        <v>28.513348000000001</v>
      </c>
      <c r="AA86" s="96">
        <f t="shared" si="21"/>
        <v>27.8688</v>
      </c>
      <c r="AB86" s="96"/>
      <c r="AC86" s="96">
        <v>29.1</v>
      </c>
      <c r="AD86" s="96">
        <v>28.82</v>
      </c>
      <c r="AE86" s="96">
        <f t="shared" si="22"/>
        <v>1.0024112986565621</v>
      </c>
      <c r="AF86" s="96">
        <f t="shared" si="29"/>
        <v>0.9927661040303134</v>
      </c>
      <c r="AG86" s="96"/>
      <c r="AH86" s="97">
        <f>IF(AND(M86&lt;Variables!$G$6,M86&gt;Variables!$G$5),0,1)</f>
        <v>1</v>
      </c>
      <c r="AI86" s="97">
        <f t="shared" si="23"/>
        <v>0</v>
      </c>
      <c r="AJ86" s="97">
        <f>IF(I86&gt;Variables!$G$7,0,1)</f>
        <v>1</v>
      </c>
      <c r="AK86" s="97">
        <f>IF(F86&gt;Variables!$G$8,0,1)</f>
        <v>0</v>
      </c>
      <c r="AL86" s="97">
        <f>IF(G86&gt;Variables!$G$9,0,1)</f>
        <v>1</v>
      </c>
      <c r="AM86" s="97">
        <f>IF(AND(K86&gt;Variables!$G$10,K86&lt;Variables!$G$11),0,1)</f>
        <v>0</v>
      </c>
      <c r="AN86" s="103">
        <f>IF(H86&lt;Variables!$G$13,1,0)</f>
        <v>1</v>
      </c>
      <c r="AO86" s="97">
        <f>IF(R86&lt;Variables!$G$12,0,1)</f>
        <v>0</v>
      </c>
      <c r="AP86" s="99"/>
      <c r="AQ86" s="97"/>
      <c r="AR86" s="97"/>
      <c r="AS86" s="97">
        <v>1</v>
      </c>
      <c r="AT86" s="97"/>
      <c r="AU86" s="97"/>
      <c r="AV86" s="96" t="str">
        <f t="shared" si="24"/>
        <v/>
      </c>
      <c r="AW86" s="96" t="str">
        <f t="shared" si="25"/>
        <v/>
      </c>
      <c r="AX86" s="96">
        <f t="shared" si="26"/>
        <v>2</v>
      </c>
      <c r="AY86" s="96">
        <f t="shared" si="27"/>
        <v>2</v>
      </c>
      <c r="AZ86" s="96">
        <f t="shared" si="28"/>
        <v>2.4508764964555998</v>
      </c>
      <c r="BA86" s="96"/>
      <c r="BB86" s="96"/>
      <c r="BC86" s="96"/>
      <c r="BD86" s="96"/>
      <c r="BE86"/>
      <c r="BF86"/>
      <c r="BG86"/>
      <c r="BH86"/>
      <c r="BI86"/>
      <c r="BJ86" s="83"/>
      <c r="BK86" s="83"/>
    </row>
    <row r="87" spans="1:63" ht="14.1" customHeight="1" x14ac:dyDescent="0.2">
      <c r="A87" s="96"/>
      <c r="B87" s="96"/>
      <c r="C87" s="96">
        <v>6</v>
      </c>
      <c r="D87" s="96" t="s">
        <v>199</v>
      </c>
      <c r="E87" s="96">
        <v>51.09</v>
      </c>
      <c r="F87" s="96">
        <v>14.77</v>
      </c>
      <c r="G87" s="96">
        <v>1.92</v>
      </c>
      <c r="H87" s="96"/>
      <c r="I87" s="96">
        <v>185.03399999999999</v>
      </c>
      <c r="J87" s="96"/>
      <c r="K87" s="96">
        <v>61.44</v>
      </c>
      <c r="L87" s="96">
        <v>50.633580000000002</v>
      </c>
      <c r="M87" s="96">
        <v>0.90141800000000005</v>
      </c>
      <c r="N87" s="96">
        <v>50.846677999999997</v>
      </c>
      <c r="O87" s="96"/>
      <c r="P87" s="96"/>
      <c r="Q87" s="96"/>
      <c r="R87" s="96"/>
      <c r="S87" s="96"/>
      <c r="T87" s="96"/>
      <c r="U87" s="96"/>
      <c r="V87" s="96">
        <f t="shared" si="16"/>
        <v>2.4322998350950398</v>
      </c>
      <c r="W87" s="97">
        <f t="shared" si="17"/>
        <v>51.600900000000003</v>
      </c>
      <c r="X87" s="98">
        <f t="shared" si="18"/>
        <v>52.111800000000002</v>
      </c>
      <c r="Y87" s="98">
        <f t="shared" si="19"/>
        <v>50.068200000000004</v>
      </c>
      <c r="Z87" s="98">
        <f t="shared" si="20"/>
        <v>50.846677999999997</v>
      </c>
      <c r="AA87" s="98">
        <f t="shared" si="21"/>
        <v>49.046399999999998</v>
      </c>
      <c r="AB87" s="97" t="s">
        <v>200</v>
      </c>
      <c r="AC87" s="96">
        <v>52.11</v>
      </c>
      <c r="AD87" s="96"/>
      <c r="AE87" s="98">
        <f t="shared" si="22"/>
        <v>1.019964768056371</v>
      </c>
      <c r="AF87" s="98">
        <f t="shared" si="29"/>
        <v>0</v>
      </c>
      <c r="AG87" s="96"/>
      <c r="AH87" s="97">
        <f>IF(AND(M87&lt;Variables!$G$6,M87&gt;Variables!$G$5),0,1)</f>
        <v>1</v>
      </c>
      <c r="AI87" s="97">
        <f t="shared" si="23"/>
        <v>1</v>
      </c>
      <c r="AJ87" s="97">
        <f>IF(I87&gt;Variables!$G$7,0,1)</f>
        <v>0</v>
      </c>
      <c r="AK87" s="97">
        <f>IF(F87&gt;Variables!$G$8,0,1)</f>
        <v>0</v>
      </c>
      <c r="AL87" s="97">
        <f>IF(G87&gt;Variables!$G$9,0,1)</f>
        <v>1</v>
      </c>
      <c r="AM87" s="97">
        <f>IF(AND(K87&gt;Variables!$G$10,K87&lt;Variables!$G$11),0,1)</f>
        <v>0</v>
      </c>
      <c r="AN87" s="103">
        <f>IF(H87&lt;Variables!$G$13,1,0)</f>
        <v>1</v>
      </c>
      <c r="AO87" s="97">
        <f>IF(R87&lt;Variables!$G$12,0,1)</f>
        <v>0</v>
      </c>
      <c r="AP87" s="99"/>
      <c r="AQ87" s="97"/>
      <c r="AR87" s="97"/>
      <c r="AS87" s="97">
        <v>1</v>
      </c>
      <c r="AT87" s="97"/>
      <c r="AU87" s="97"/>
      <c r="AV87" s="96">
        <f t="shared" si="24"/>
        <v>3</v>
      </c>
      <c r="AW87" s="96" t="str">
        <f t="shared" si="25"/>
        <v/>
      </c>
      <c r="AX87" s="96" t="str">
        <f t="shared" si="26"/>
        <v/>
      </c>
      <c r="AY87" s="96">
        <f t="shared" si="27"/>
        <v>3</v>
      </c>
      <c r="AZ87" s="96">
        <f t="shared" si="28"/>
        <v>2.4289820750950395</v>
      </c>
      <c r="BA87" s="96"/>
      <c r="BB87" s="96"/>
      <c r="BC87" s="96"/>
      <c r="BD87" s="96"/>
      <c r="BE87"/>
      <c r="BF87"/>
      <c r="BG87"/>
      <c r="BH87"/>
      <c r="BI87"/>
      <c r="BJ87" s="83"/>
      <c r="BK87" s="83"/>
    </row>
    <row r="88" spans="1:63" ht="14.1" customHeight="1" x14ac:dyDescent="0.2">
      <c r="A88" s="96"/>
      <c r="B88" s="96"/>
      <c r="C88" s="96">
        <v>6</v>
      </c>
      <c r="D88" s="96" t="s">
        <v>261</v>
      </c>
      <c r="E88" s="96">
        <v>12.87</v>
      </c>
      <c r="F88" s="96">
        <v>15.33</v>
      </c>
      <c r="G88" s="96">
        <v>8.52</v>
      </c>
      <c r="H88" s="96">
        <v>330.65</v>
      </c>
      <c r="I88" s="96">
        <v>459.92599999999999</v>
      </c>
      <c r="J88" s="96"/>
      <c r="K88" s="96">
        <v>61.2</v>
      </c>
      <c r="L88" s="96">
        <v>12.85155</v>
      </c>
      <c r="M88" s="96">
        <v>0.14356240000000001</v>
      </c>
      <c r="N88" s="96">
        <v>12.596266</v>
      </c>
      <c r="O88" s="96"/>
      <c r="P88" s="96"/>
      <c r="Q88" s="96"/>
      <c r="R88" s="96"/>
      <c r="S88" s="96"/>
      <c r="T88" s="96"/>
      <c r="U88" s="96"/>
      <c r="V88" s="96">
        <f t="shared" si="16"/>
        <v>2.47465576563456</v>
      </c>
      <c r="W88" s="96">
        <f t="shared" si="17"/>
        <v>12.998699999999999</v>
      </c>
      <c r="X88" s="96">
        <f t="shared" si="18"/>
        <v>13.1274</v>
      </c>
      <c r="Y88" s="105">
        <f t="shared" si="19"/>
        <v>12.612599999999999</v>
      </c>
      <c r="Z88" s="105">
        <f t="shared" si="20"/>
        <v>12.596266</v>
      </c>
      <c r="AA88" s="105">
        <f t="shared" si="21"/>
        <v>12.355199999999998</v>
      </c>
      <c r="AB88" s="96"/>
      <c r="AC88" s="96">
        <v>13.1</v>
      </c>
      <c r="AD88" s="96">
        <v>12.35</v>
      </c>
      <c r="AE88" s="96">
        <f t="shared" si="22"/>
        <v>1.017871017871018</v>
      </c>
      <c r="AF88" s="96">
        <f t="shared" si="29"/>
        <v>0.95959595959595967</v>
      </c>
      <c r="AG88" s="96"/>
      <c r="AH88" s="105">
        <f>IF(AND(M88&lt;Variables!$G$6,M88&gt;Variables!$G$5),0,1)</f>
        <v>1</v>
      </c>
      <c r="AI88" s="105">
        <f t="shared" si="23"/>
        <v>0</v>
      </c>
      <c r="AJ88" s="105">
        <f>IF(I88&gt;Variables!$G$7,0,1)</f>
        <v>0</v>
      </c>
      <c r="AK88" s="105">
        <f>IF(F88&gt;Variables!$G$8,0,1)</f>
        <v>0</v>
      </c>
      <c r="AL88" s="105">
        <f>IF(G88&gt;Variables!$G$9,0,1)</f>
        <v>1</v>
      </c>
      <c r="AM88" s="105">
        <f>IF(AND(K88&gt;Variables!$G$10,K88&lt;Variables!$G$11),0,1)</f>
        <v>0</v>
      </c>
      <c r="AN88" s="103">
        <f>IF(H88&lt;Variables!$G$13,1,0)</f>
        <v>1</v>
      </c>
      <c r="AO88" s="97">
        <f>IF(R88&lt;Variables!$G$12,0,1)</f>
        <v>0</v>
      </c>
      <c r="AP88" s="106"/>
      <c r="AQ88" s="105"/>
      <c r="AR88" s="105"/>
      <c r="AS88" s="105"/>
      <c r="AT88" s="105"/>
      <c r="AU88" s="105">
        <v>1</v>
      </c>
      <c r="AV88" s="96">
        <f t="shared" si="24"/>
        <v>3</v>
      </c>
      <c r="AW88" s="96" t="str">
        <f t="shared" si="25"/>
        <v/>
      </c>
      <c r="AX88" s="96" t="str">
        <f t="shared" si="26"/>
        <v/>
      </c>
      <c r="AY88" s="96">
        <f t="shared" si="27"/>
        <v>3</v>
      </c>
      <c r="AZ88" s="96">
        <f t="shared" si="28"/>
        <v>2.47135096563456</v>
      </c>
      <c r="BA88" s="96"/>
      <c r="BB88" s="96"/>
      <c r="BC88" s="96"/>
      <c r="BD88" s="96"/>
      <c r="BE88"/>
      <c r="BF88"/>
      <c r="BG88"/>
      <c r="BH88"/>
      <c r="BI88"/>
      <c r="BJ88" s="83"/>
      <c r="BK88" s="83"/>
    </row>
    <row r="89" spans="1:63" ht="14.1" customHeight="1" x14ac:dyDescent="0.2">
      <c r="A89" s="96"/>
      <c r="B89" s="96"/>
      <c r="C89" s="96">
        <v>6</v>
      </c>
      <c r="D89" s="96" t="s">
        <v>241</v>
      </c>
      <c r="E89" s="96">
        <v>14.700900000000001</v>
      </c>
      <c r="F89" s="96">
        <v>15.94</v>
      </c>
      <c r="G89" s="96">
        <v>5.53</v>
      </c>
      <c r="H89" s="96">
        <v>2370</v>
      </c>
      <c r="I89" s="96">
        <v>0.16300000000000001</v>
      </c>
      <c r="J89" s="96"/>
      <c r="K89" s="96">
        <v>59.66</v>
      </c>
      <c r="L89" s="96">
        <v>14.686915000000001</v>
      </c>
      <c r="M89" s="96">
        <v>9.5221E-2</v>
      </c>
      <c r="N89" s="96">
        <v>14.580219</v>
      </c>
      <c r="O89" s="96"/>
      <c r="P89" s="96"/>
      <c r="Q89" s="96"/>
      <c r="R89" s="96"/>
      <c r="S89" s="96"/>
      <c r="T89" s="96"/>
      <c r="U89" s="96"/>
      <c r="V89" s="96">
        <f t="shared" si="16"/>
        <v>2.4619453709243193</v>
      </c>
      <c r="W89" s="101">
        <f t="shared" si="17"/>
        <v>14.847909000000001</v>
      </c>
      <c r="X89" s="101">
        <f t="shared" si="18"/>
        <v>14.994918</v>
      </c>
      <c r="Y89" s="96">
        <f t="shared" si="19"/>
        <v>14.406882000000001</v>
      </c>
      <c r="Z89" s="96">
        <f t="shared" si="20"/>
        <v>14.580219</v>
      </c>
      <c r="AA89" s="96">
        <f t="shared" si="21"/>
        <v>14.112864</v>
      </c>
      <c r="AB89" s="96"/>
      <c r="AC89" s="96">
        <v>15.1</v>
      </c>
      <c r="AD89" s="96">
        <v>14.52</v>
      </c>
      <c r="AE89" s="96">
        <f t="shared" si="22"/>
        <v>1.0271479977416349</v>
      </c>
      <c r="AF89" s="96">
        <f t="shared" si="29"/>
        <v>0.98769463094096277</v>
      </c>
      <c r="AG89" s="96"/>
      <c r="AH89" s="101">
        <f>IF(AND(M89&lt;Variables!$G$6,M89&gt;Variables!$G$5),0,1)</f>
        <v>1</v>
      </c>
      <c r="AI89" s="101">
        <f t="shared" si="23"/>
        <v>0</v>
      </c>
      <c r="AJ89" s="101">
        <f>IF(I89&gt;Variables!$G$7,0,1)</f>
        <v>0</v>
      </c>
      <c r="AK89" s="101">
        <f>IF(F89&gt;Variables!$G$8,0,1)</f>
        <v>0</v>
      </c>
      <c r="AL89" s="101">
        <f>IF(G89&gt;Variables!$G$9,0,1)</f>
        <v>1</v>
      </c>
      <c r="AM89" s="101">
        <f>IF(AND(K89&gt;Variables!$G$10,K89&lt;Variables!$G$11),0,1)</f>
        <v>0</v>
      </c>
      <c r="AN89" s="103">
        <f>IF(H89&lt;Variables!$G$13,1,0)</f>
        <v>1</v>
      </c>
      <c r="AO89" s="97">
        <f>IF(R89&lt;Variables!$G$12,0,1)</f>
        <v>0</v>
      </c>
      <c r="AP89" s="102"/>
      <c r="AQ89" s="101"/>
      <c r="AR89" s="101">
        <v>1</v>
      </c>
      <c r="AS89" s="101"/>
      <c r="AT89" s="101"/>
      <c r="AU89" s="101"/>
      <c r="AV89" s="96">
        <f t="shared" si="24"/>
        <v>3</v>
      </c>
      <c r="AW89" s="96" t="str">
        <f t="shared" si="25"/>
        <v/>
      </c>
      <c r="AX89" s="96" t="str">
        <f t="shared" si="26"/>
        <v/>
      </c>
      <c r="AY89" s="96">
        <f t="shared" si="27"/>
        <v>3</v>
      </c>
      <c r="AZ89" s="96">
        <f t="shared" si="28"/>
        <v>2.4587237309243197</v>
      </c>
      <c r="BA89" s="96"/>
      <c r="BB89" s="96"/>
      <c r="BC89" s="96"/>
      <c r="BD89" s="96"/>
      <c r="BE89"/>
      <c r="BF89"/>
      <c r="BG89"/>
      <c r="BH89"/>
      <c r="BI89"/>
      <c r="BJ89" s="83"/>
      <c r="BK89" s="83"/>
    </row>
    <row r="90" spans="1:63" ht="14.1" customHeight="1" x14ac:dyDescent="0.2">
      <c r="A90" s="96"/>
      <c r="B90" s="96"/>
      <c r="C90" s="96">
        <v>6</v>
      </c>
      <c r="D90" s="96" t="s">
        <v>202</v>
      </c>
      <c r="E90" s="96">
        <v>32.21</v>
      </c>
      <c r="F90" s="96">
        <v>21.04</v>
      </c>
      <c r="G90" s="96">
        <v>6.48</v>
      </c>
      <c r="H90" s="96">
        <v>851.84</v>
      </c>
      <c r="I90" s="96">
        <v>293.62400000000002</v>
      </c>
      <c r="J90" s="96"/>
      <c r="K90" s="96">
        <v>59.42</v>
      </c>
      <c r="L90" s="96">
        <v>31.814444999999999</v>
      </c>
      <c r="M90" s="96">
        <v>1.2433190000000001</v>
      </c>
      <c r="N90" s="96">
        <v>31.108647999999999</v>
      </c>
      <c r="O90" s="96"/>
      <c r="P90" s="96"/>
      <c r="Q90" s="96"/>
      <c r="R90" s="96"/>
      <c r="S90" s="96"/>
      <c r="T90" s="96"/>
      <c r="U90" s="96"/>
      <c r="V90" s="96">
        <f t="shared" si="16"/>
        <v>2.39844046233776</v>
      </c>
      <c r="W90" s="96">
        <f t="shared" si="17"/>
        <v>32.5321</v>
      </c>
      <c r="X90" s="96">
        <f t="shared" si="18"/>
        <v>32.854199999999999</v>
      </c>
      <c r="Y90" s="105">
        <f t="shared" si="19"/>
        <v>31.565799999999999</v>
      </c>
      <c r="Z90" s="105">
        <f t="shared" si="20"/>
        <v>31.108647999999999</v>
      </c>
      <c r="AA90" s="105">
        <f t="shared" si="21"/>
        <v>30.921599999999998</v>
      </c>
      <c r="AB90" s="96"/>
      <c r="AC90" s="96"/>
      <c r="AD90" s="96"/>
      <c r="AE90" s="96">
        <f t="shared" si="22"/>
        <v>0</v>
      </c>
      <c r="AF90" s="96">
        <f t="shared" si="29"/>
        <v>0</v>
      </c>
      <c r="AG90" s="96"/>
      <c r="AH90" s="105">
        <f>IF(AND(M90&lt;Variables!$G$6,M90&gt;Variables!$G$5),0,1)</f>
        <v>1</v>
      </c>
      <c r="AI90" s="105">
        <f t="shared" si="23"/>
        <v>0</v>
      </c>
      <c r="AJ90" s="105">
        <f>IF(I90&gt;Variables!$G$7,0,1)</f>
        <v>0</v>
      </c>
      <c r="AK90" s="105">
        <f>IF(F90&gt;Variables!$G$8,0,1)</f>
        <v>0</v>
      </c>
      <c r="AL90" s="105">
        <f>IF(G90&gt;Variables!$G$9,0,1)</f>
        <v>1</v>
      </c>
      <c r="AM90" s="105">
        <f>IF(AND(K90&gt;Variables!$G$10,K90&lt;Variables!$G$11),0,1)</f>
        <v>0</v>
      </c>
      <c r="AN90" s="103">
        <f>IF(H90&lt;Variables!$G$13,1,0)</f>
        <v>1</v>
      </c>
      <c r="AO90" s="97">
        <f>IF(R90&lt;Variables!$G$12,0,1)</f>
        <v>0</v>
      </c>
      <c r="AP90" s="106"/>
      <c r="AQ90" s="105"/>
      <c r="AR90" s="105"/>
      <c r="AS90" s="105"/>
      <c r="AT90" s="105"/>
      <c r="AU90" s="105">
        <v>1</v>
      </c>
      <c r="AV90" s="96" t="str">
        <f t="shared" si="24"/>
        <v/>
      </c>
      <c r="AW90" s="96" t="str">
        <f t="shared" si="25"/>
        <v/>
      </c>
      <c r="AX90" s="96">
        <f t="shared" si="26"/>
        <v>2</v>
      </c>
      <c r="AY90" s="96">
        <f t="shared" si="27"/>
        <v>2</v>
      </c>
      <c r="AZ90" s="96">
        <f t="shared" si="28"/>
        <v>2.3952317823377598</v>
      </c>
      <c r="BA90" s="96"/>
      <c r="BB90" s="96"/>
      <c r="BC90" s="96"/>
      <c r="BD90" s="96"/>
      <c r="BE90"/>
      <c r="BF90"/>
      <c r="BG90"/>
      <c r="BH90"/>
      <c r="BI90"/>
      <c r="BJ90" s="83"/>
      <c r="BK90" s="83"/>
    </row>
    <row r="91" spans="1:63" ht="14.1" customHeight="1" x14ac:dyDescent="0.2">
      <c r="A91" s="96"/>
      <c r="B91" s="96"/>
      <c r="C91" s="96">
        <v>6</v>
      </c>
      <c r="D91" s="96" t="s">
        <v>252</v>
      </c>
      <c r="E91" s="96">
        <v>28.203800000000001</v>
      </c>
      <c r="F91" s="96">
        <v>20.99</v>
      </c>
      <c r="G91" s="96">
        <v>11.26</v>
      </c>
      <c r="H91" s="96">
        <v>794.65</v>
      </c>
      <c r="I91" s="96">
        <v>78.941000000000003</v>
      </c>
      <c r="J91" s="96"/>
      <c r="K91" s="96">
        <v>56.97</v>
      </c>
      <c r="L91" s="96">
        <v>28.089970000000001</v>
      </c>
      <c r="M91" s="96">
        <v>0.40523399999999998</v>
      </c>
      <c r="N91" s="96">
        <v>27.722643000000001</v>
      </c>
      <c r="O91" s="96"/>
      <c r="P91" s="96"/>
      <c r="Q91" s="96"/>
      <c r="R91" s="96"/>
      <c r="S91" s="96"/>
      <c r="T91" s="96"/>
      <c r="U91" s="96"/>
      <c r="V91" s="96">
        <f t="shared" si="16"/>
        <v>2.4205160149297602</v>
      </c>
      <c r="W91" s="96">
        <f t="shared" si="17"/>
        <v>28.485838000000001</v>
      </c>
      <c r="X91" s="96">
        <f t="shared" si="18"/>
        <v>28.767876000000001</v>
      </c>
      <c r="Y91" s="103">
        <f t="shared" si="19"/>
        <v>27.639724000000001</v>
      </c>
      <c r="Z91" s="103">
        <f t="shared" si="20"/>
        <v>27.722643000000001</v>
      </c>
      <c r="AA91" s="96">
        <f t="shared" si="21"/>
        <v>27.075648000000001</v>
      </c>
      <c r="AB91" s="96"/>
      <c r="AC91" s="96">
        <v>28.42</v>
      </c>
      <c r="AD91" s="96">
        <v>27.29</v>
      </c>
      <c r="AE91" s="96">
        <f t="shared" si="22"/>
        <v>1.0076656337089329</v>
      </c>
      <c r="AF91" s="96">
        <f t="shared" si="29"/>
        <v>0.96760011062339113</v>
      </c>
      <c r="AG91" s="96"/>
      <c r="AH91" s="103">
        <f>IF(AND(M91&lt;Variables!$G$6,M91&gt;Variables!$G$5),0,1)</f>
        <v>1</v>
      </c>
      <c r="AI91" s="103">
        <f t="shared" si="23"/>
        <v>0</v>
      </c>
      <c r="AJ91" s="103">
        <f>IF(I91&gt;Variables!$G$7,0,1)</f>
        <v>0</v>
      </c>
      <c r="AK91" s="103">
        <f>IF(F91&gt;Variables!$G$8,0,1)</f>
        <v>0</v>
      </c>
      <c r="AL91" s="103">
        <f>IF(G91&gt;Variables!$G$9,0,1)</f>
        <v>1</v>
      </c>
      <c r="AM91" s="103">
        <f>IF(AND(K91&gt;Variables!$G$10,K91&lt;Variables!$G$11),0,1)</f>
        <v>0</v>
      </c>
      <c r="AN91" s="103">
        <f>IF(H91&lt;Variables!$G$13,1,0)</f>
        <v>1</v>
      </c>
      <c r="AO91" s="97">
        <f>IF(R91&lt;Variables!$G$12,0,1)</f>
        <v>0</v>
      </c>
      <c r="AP91" s="104"/>
      <c r="AQ91" s="103"/>
      <c r="AR91" s="103"/>
      <c r="AS91" s="103"/>
      <c r="AT91" s="103">
        <v>1</v>
      </c>
      <c r="AU91" s="103"/>
      <c r="AV91" s="96" t="str">
        <f t="shared" si="24"/>
        <v/>
      </c>
      <c r="AW91" s="96">
        <f t="shared" si="25"/>
        <v>1</v>
      </c>
      <c r="AX91" s="96" t="str">
        <f t="shared" si="26"/>
        <v/>
      </c>
      <c r="AY91" s="96">
        <f t="shared" si="27"/>
        <v>1</v>
      </c>
      <c r="AZ91" s="96">
        <f t="shared" si="28"/>
        <v>2.4174396349297602</v>
      </c>
      <c r="BA91" s="96"/>
      <c r="BB91" s="96"/>
      <c r="BC91" s="96"/>
      <c r="BD91" s="96"/>
      <c r="BE91"/>
      <c r="BF91"/>
      <c r="BG91"/>
      <c r="BH91"/>
      <c r="BI91"/>
      <c r="BJ91" s="83"/>
      <c r="BK91" s="83"/>
    </row>
    <row r="92" spans="1:63" ht="14.1" customHeight="1" x14ac:dyDescent="0.2">
      <c r="A92" s="96"/>
      <c r="B92" s="96"/>
      <c r="C92" s="96">
        <v>6</v>
      </c>
      <c r="D92" s="96" t="s">
        <v>262</v>
      </c>
      <c r="E92" s="96">
        <v>2.585</v>
      </c>
      <c r="F92" s="96">
        <v>19.920000000000002</v>
      </c>
      <c r="G92" s="96">
        <v>11.77</v>
      </c>
      <c r="H92" s="96">
        <v>265.81</v>
      </c>
      <c r="I92" s="96">
        <v>-60.543999999999997</v>
      </c>
      <c r="J92" s="96"/>
      <c r="K92" s="96">
        <v>51.14</v>
      </c>
      <c r="L92" s="96">
        <v>2.5685150000000001</v>
      </c>
      <c r="M92" s="96">
        <v>0.64181100000000002</v>
      </c>
      <c r="N92" s="96">
        <v>2.5120330000000002</v>
      </c>
      <c r="O92" s="96"/>
      <c r="P92" s="96"/>
      <c r="Q92" s="96"/>
      <c r="R92" s="96"/>
      <c r="S92" s="96"/>
      <c r="T92" s="96"/>
      <c r="U92" s="96"/>
      <c r="V92" s="96">
        <f t="shared" si="16"/>
        <v>2.3600102668084797</v>
      </c>
      <c r="W92" s="96">
        <f t="shared" si="17"/>
        <v>2.6108500000000001</v>
      </c>
      <c r="X92" s="96">
        <f t="shared" si="18"/>
        <v>2.6366999999999998</v>
      </c>
      <c r="Y92" s="105">
        <f t="shared" si="19"/>
        <v>2.5333000000000001</v>
      </c>
      <c r="Z92" s="105">
        <f t="shared" si="20"/>
        <v>2.5120330000000002</v>
      </c>
      <c r="AA92" s="105">
        <f t="shared" si="21"/>
        <v>2.4815999999999998</v>
      </c>
      <c r="AB92" s="96"/>
      <c r="AC92" s="96">
        <v>2.6</v>
      </c>
      <c r="AD92" s="96">
        <v>2.38</v>
      </c>
      <c r="AE92" s="96">
        <f t="shared" si="22"/>
        <v>1.0058027079303675</v>
      </c>
      <c r="AF92" s="96">
        <f t="shared" si="29"/>
        <v>0.92069632495164411</v>
      </c>
      <c r="AG92" s="96"/>
      <c r="AH92" s="105">
        <f>IF(AND(M92&lt;Variables!$G$6,M92&gt;Variables!$G$5),0,1)</f>
        <v>1</v>
      </c>
      <c r="AI92" s="105">
        <f t="shared" si="23"/>
        <v>0</v>
      </c>
      <c r="AJ92" s="105">
        <f>IF(I92&gt;Variables!$G$7,0,1)</f>
        <v>1</v>
      </c>
      <c r="AK92" s="105">
        <f>IF(F92&gt;Variables!$G$8,0,1)</f>
        <v>0</v>
      </c>
      <c r="AL92" s="105">
        <f>IF(G92&gt;Variables!$G$9,0,1)</f>
        <v>1</v>
      </c>
      <c r="AM92" s="105">
        <f>IF(AND(K92&gt;Variables!$G$10,K92&lt;Variables!$G$11),0,1)</f>
        <v>0</v>
      </c>
      <c r="AN92" s="103">
        <f>IF(H92&lt;Variables!$G$13,1,0)</f>
        <v>1</v>
      </c>
      <c r="AO92" s="97">
        <f>IF(R92&lt;Variables!$G$12,0,1)</f>
        <v>0</v>
      </c>
      <c r="AP92" s="106"/>
      <c r="AQ92" s="105"/>
      <c r="AR92" s="105"/>
      <c r="AS92" s="105"/>
      <c r="AT92" s="105"/>
      <c r="AU92" s="105">
        <v>1</v>
      </c>
      <c r="AV92" s="96" t="str">
        <f t="shared" si="24"/>
        <v/>
      </c>
      <c r="AW92" s="96" t="str">
        <f t="shared" si="25"/>
        <v/>
      </c>
      <c r="AX92" s="96">
        <f t="shared" si="26"/>
        <v>2</v>
      </c>
      <c r="AY92" s="96">
        <f t="shared" si="27"/>
        <v>2</v>
      </c>
      <c r="AZ92" s="96">
        <f t="shared" si="28"/>
        <v>2.35724870680848</v>
      </c>
      <c r="BA92" s="96"/>
      <c r="BB92" s="96"/>
      <c r="BC92" s="96"/>
      <c r="BD92" s="96"/>
      <c r="BE92"/>
      <c r="BF92"/>
      <c r="BG92"/>
      <c r="BH92"/>
      <c r="BI92"/>
      <c r="BJ92" s="83"/>
      <c r="BK92" s="83"/>
    </row>
    <row r="93" spans="1:63" ht="14.1" customHeight="1" x14ac:dyDescent="0.2">
      <c r="A93" s="96"/>
      <c r="B93" s="96"/>
      <c r="C93" s="96">
        <v>6</v>
      </c>
      <c r="D93" s="96" t="s">
        <v>260</v>
      </c>
      <c r="E93" s="96">
        <v>28.22</v>
      </c>
      <c r="F93" s="96">
        <v>14.99</v>
      </c>
      <c r="G93" s="96">
        <v>-1.64</v>
      </c>
      <c r="H93" s="96">
        <v>1670</v>
      </c>
      <c r="I93" s="96">
        <v>-43.725000000000001</v>
      </c>
      <c r="J93" s="96"/>
      <c r="K93" s="96">
        <v>50.97</v>
      </c>
      <c r="L93" s="96">
        <v>28.458639999999999</v>
      </c>
      <c r="M93" s="96">
        <v>-0.83855000000000002</v>
      </c>
      <c r="N93" s="96">
        <v>28.758618999999999</v>
      </c>
      <c r="O93" s="96"/>
      <c r="P93" s="96"/>
      <c r="Q93" s="96"/>
      <c r="R93" s="96"/>
      <c r="S93" s="96"/>
      <c r="T93" s="96"/>
      <c r="U93" s="96"/>
      <c r="V93" s="96">
        <f t="shared" si="16"/>
        <v>2.4012005804280001</v>
      </c>
      <c r="W93" s="101">
        <f t="shared" si="17"/>
        <v>28.502199999999998</v>
      </c>
      <c r="X93" s="101">
        <f t="shared" si="18"/>
        <v>28.784399999999998</v>
      </c>
      <c r="Y93" s="96">
        <f t="shared" si="19"/>
        <v>27.6556</v>
      </c>
      <c r="Z93" s="96">
        <f t="shared" si="20"/>
        <v>28.758618999999999</v>
      </c>
      <c r="AA93" s="96">
        <f t="shared" si="21"/>
        <v>27.091199999999997</v>
      </c>
      <c r="AB93" s="96"/>
      <c r="AC93" s="96">
        <v>28.9</v>
      </c>
      <c r="AD93" s="96">
        <v>27.92</v>
      </c>
      <c r="AE93" s="96">
        <f t="shared" si="22"/>
        <v>1.0240963855421688</v>
      </c>
      <c r="AF93" s="96">
        <f t="shared" si="29"/>
        <v>0.98936924167257279</v>
      </c>
      <c r="AG93" s="96"/>
      <c r="AH93" s="101">
        <f>IF(AND(M93&lt;Variables!$G$6,M93&gt;Variables!$G$5),0,1)</f>
        <v>1</v>
      </c>
      <c r="AI93" s="101">
        <f t="shared" si="23"/>
        <v>1</v>
      </c>
      <c r="AJ93" s="101">
        <f>IF(I93&gt;Variables!$G$7,0,1)</f>
        <v>1</v>
      </c>
      <c r="AK93" s="101">
        <f>IF(F93&gt;Variables!$G$8,0,1)</f>
        <v>0</v>
      </c>
      <c r="AL93" s="101">
        <f>IF(G93&gt;Variables!$G$9,0,1)</f>
        <v>1</v>
      </c>
      <c r="AM93" s="101">
        <f>IF(AND(K93&gt;Variables!$G$10,K93&lt;Variables!$G$11),0,1)</f>
        <v>0</v>
      </c>
      <c r="AN93" s="103">
        <f>IF(H93&lt;Variables!$G$13,1,0)</f>
        <v>1</v>
      </c>
      <c r="AO93" s="97">
        <f>IF(R93&lt;Variables!$G$12,0,1)</f>
        <v>0</v>
      </c>
      <c r="AP93" s="102"/>
      <c r="AQ93" s="101"/>
      <c r="AR93" s="101">
        <v>1</v>
      </c>
      <c r="AS93" s="101"/>
      <c r="AT93" s="101"/>
      <c r="AU93" s="101"/>
      <c r="AV93" s="96">
        <f t="shared" si="24"/>
        <v>3</v>
      </c>
      <c r="AW93" s="96" t="str">
        <f t="shared" si="25"/>
        <v/>
      </c>
      <c r="AX93" s="96" t="str">
        <f t="shared" si="26"/>
        <v/>
      </c>
      <c r="AY93" s="96">
        <f t="shared" si="27"/>
        <v>3</v>
      </c>
      <c r="AZ93" s="96">
        <f t="shared" si="28"/>
        <v>2.3984482004279997</v>
      </c>
      <c r="BA93" s="96"/>
      <c r="BB93" s="96"/>
      <c r="BC93" s="96"/>
      <c r="BD93" s="96"/>
      <c r="BE93"/>
      <c r="BF93"/>
      <c r="BG93"/>
      <c r="BH93"/>
      <c r="BI93"/>
      <c r="BJ93" s="83"/>
      <c r="BK93" s="83"/>
    </row>
    <row r="94" spans="1:63" ht="14.1" customHeight="1" x14ac:dyDescent="0.2">
      <c r="A94" s="96"/>
      <c r="B94" s="96"/>
      <c r="C94" s="96">
        <v>6</v>
      </c>
      <c r="D94" s="96" t="s">
        <v>251</v>
      </c>
      <c r="E94" s="96">
        <v>10.5901</v>
      </c>
      <c r="F94" s="96">
        <v>14.72</v>
      </c>
      <c r="G94" s="96">
        <v>11.95</v>
      </c>
      <c r="H94" s="96">
        <v>3640</v>
      </c>
      <c r="I94" s="96">
        <v>-47.009</v>
      </c>
      <c r="J94" s="96"/>
      <c r="K94" s="96">
        <v>46.92</v>
      </c>
      <c r="L94" s="96">
        <v>10.592599999999999</v>
      </c>
      <c r="M94" s="96">
        <v>-2.3601E-2</v>
      </c>
      <c r="N94" s="96">
        <v>10.353426000000001</v>
      </c>
      <c r="O94" s="96"/>
      <c r="P94" s="96"/>
      <c r="Q94" s="96"/>
      <c r="R94" s="96"/>
      <c r="S94" s="96"/>
      <c r="T94" s="96"/>
      <c r="U94" s="96"/>
      <c r="V94" s="96">
        <f t="shared" si="16"/>
        <v>2.3354948941609597</v>
      </c>
      <c r="W94" s="101">
        <f t="shared" si="17"/>
        <v>10.696000999999999</v>
      </c>
      <c r="X94" s="101">
        <f t="shared" si="18"/>
        <v>10.801902</v>
      </c>
      <c r="Y94" s="96">
        <f t="shared" si="19"/>
        <v>10.378297999999999</v>
      </c>
      <c r="Z94" s="96">
        <f t="shared" si="20"/>
        <v>10.353426000000001</v>
      </c>
      <c r="AA94" s="96">
        <f t="shared" si="21"/>
        <v>10.166495999999999</v>
      </c>
      <c r="AB94" s="96"/>
      <c r="AC94" s="96">
        <v>10.89</v>
      </c>
      <c r="AD94" s="96">
        <v>10.36</v>
      </c>
      <c r="AE94" s="96">
        <f t="shared" si="22"/>
        <v>1.02831890161566</v>
      </c>
      <c r="AF94" s="96">
        <f t="shared" si="29"/>
        <v>0.97827215984740468</v>
      </c>
      <c r="AG94" s="96"/>
      <c r="AH94" s="101">
        <f>IF(AND(M94&lt;Variables!$G$6,M94&gt;Variables!$G$5),0,1)</f>
        <v>1</v>
      </c>
      <c r="AI94" s="101">
        <f t="shared" si="23"/>
        <v>0</v>
      </c>
      <c r="AJ94" s="101">
        <f>IF(I94&gt;Variables!$G$7,0,1)</f>
        <v>1</v>
      </c>
      <c r="AK94" s="101">
        <f>IF(F94&gt;Variables!$G$8,0,1)</f>
        <v>0</v>
      </c>
      <c r="AL94" s="101">
        <f>IF(G94&gt;Variables!$G$9,0,1)</f>
        <v>1</v>
      </c>
      <c r="AM94" s="101">
        <f>IF(AND(K94&gt;Variables!$G$10,K94&lt;Variables!$G$11),0,1)</f>
        <v>1</v>
      </c>
      <c r="AN94" s="103">
        <f>IF(H94&lt;Variables!$G$13,1,0)</f>
        <v>0</v>
      </c>
      <c r="AO94" s="97">
        <f>IF(R94&lt;Variables!$G$12,0,1)</f>
        <v>0</v>
      </c>
      <c r="AP94" s="102"/>
      <c r="AQ94" s="101"/>
      <c r="AR94" s="101">
        <v>1</v>
      </c>
      <c r="AS94" s="101"/>
      <c r="AT94" s="101"/>
      <c r="AU94" s="101"/>
      <c r="AV94" s="96">
        <f t="shared" si="24"/>
        <v>3</v>
      </c>
      <c r="AW94" s="96" t="str">
        <f t="shared" si="25"/>
        <v/>
      </c>
      <c r="AX94" s="96" t="str">
        <f t="shared" si="26"/>
        <v/>
      </c>
      <c r="AY94" s="96">
        <f t="shared" si="27"/>
        <v>3</v>
      </c>
      <c r="AZ94" s="96">
        <f t="shared" si="28"/>
        <v>2.3329612141609597</v>
      </c>
      <c r="BA94" s="96"/>
      <c r="BB94" s="96"/>
      <c r="BC94" s="96"/>
      <c r="BD94" s="96"/>
      <c r="BE94"/>
      <c r="BF94"/>
      <c r="BG94"/>
      <c r="BH94"/>
      <c r="BI94"/>
      <c r="BJ94" s="83"/>
      <c r="BK94" s="83"/>
    </row>
    <row r="95" spans="1:63" ht="14.1" customHeight="1" x14ac:dyDescent="0.2">
      <c r="A95" s="96"/>
      <c r="B95" s="96"/>
      <c r="C95" s="96">
        <v>6</v>
      </c>
      <c r="D95" s="96" t="s">
        <v>263</v>
      </c>
      <c r="E95" s="96">
        <v>228.84</v>
      </c>
      <c r="F95" s="96">
        <v>16.010000000000002</v>
      </c>
      <c r="G95" s="96">
        <v>-1.77</v>
      </c>
      <c r="H95" s="96">
        <v>17350</v>
      </c>
      <c r="I95" s="96">
        <v>47.295999999999999</v>
      </c>
      <c r="J95" s="96"/>
      <c r="K95" s="96">
        <v>45.38</v>
      </c>
      <c r="L95" s="96">
        <v>231.47404</v>
      </c>
      <c r="M95" s="96">
        <v>-1.137942</v>
      </c>
      <c r="N95" s="96">
        <v>232.692778</v>
      </c>
      <c r="O95" s="96"/>
      <c r="P95" s="96"/>
      <c r="Q95" s="96"/>
      <c r="R95" s="96"/>
      <c r="S95" s="96"/>
      <c r="T95" s="96"/>
      <c r="U95" s="96"/>
      <c r="V95" s="96">
        <f t="shared" si="16"/>
        <v>2.3335402325884798</v>
      </c>
      <c r="W95" s="101">
        <f t="shared" si="17"/>
        <v>231.1284</v>
      </c>
      <c r="X95" s="101">
        <f t="shared" si="18"/>
        <v>233.41679999999999</v>
      </c>
      <c r="Y95" s="96">
        <f t="shared" si="19"/>
        <v>224.26320000000001</v>
      </c>
      <c r="Z95" s="96">
        <f t="shared" si="20"/>
        <v>232.692778</v>
      </c>
      <c r="AA95" s="96">
        <f t="shared" si="21"/>
        <v>219.68639999999999</v>
      </c>
      <c r="AB95" s="96"/>
      <c r="AC95" s="96">
        <v>233.99</v>
      </c>
      <c r="AD95" s="96"/>
      <c r="AE95" s="96">
        <f t="shared" si="22"/>
        <v>1.0225048068519489</v>
      </c>
      <c r="AF95" s="96">
        <f t="shared" si="29"/>
        <v>0</v>
      </c>
      <c r="AG95" s="96"/>
      <c r="AH95" s="101">
        <f>IF(AND(M95&lt;Variables!$G$6,M95&gt;Variables!$G$5),0,1)</f>
        <v>1</v>
      </c>
      <c r="AI95" s="101">
        <f t="shared" si="23"/>
        <v>1</v>
      </c>
      <c r="AJ95" s="101">
        <f>IF(I95&gt;Variables!$G$7,0,1)</f>
        <v>0</v>
      </c>
      <c r="AK95" s="101">
        <f>IF(F95&gt;Variables!$G$8,0,1)</f>
        <v>0</v>
      </c>
      <c r="AL95" s="101">
        <f>IF(G95&gt;Variables!$G$9,0,1)</f>
        <v>1</v>
      </c>
      <c r="AM95" s="101">
        <f>IF(AND(K95&gt;Variables!$G$10,K95&lt;Variables!$G$11),0,1)</f>
        <v>1</v>
      </c>
      <c r="AN95" s="103">
        <f>IF(H95&lt;Variables!$G$13,1,0)</f>
        <v>0</v>
      </c>
      <c r="AO95" s="97">
        <f>IF(R95&lt;Variables!$G$12,0,1)</f>
        <v>0</v>
      </c>
      <c r="AP95" s="102"/>
      <c r="AQ95" s="101"/>
      <c r="AR95" s="101">
        <v>1</v>
      </c>
      <c r="AS95" s="101"/>
      <c r="AT95" s="101"/>
      <c r="AU95" s="101"/>
      <c r="AV95" s="96">
        <f t="shared" si="24"/>
        <v>3</v>
      </c>
      <c r="AW95" s="96" t="str">
        <f t="shared" si="25"/>
        <v/>
      </c>
      <c r="AX95" s="96" t="str">
        <f t="shared" si="26"/>
        <v/>
      </c>
      <c r="AY95" s="96">
        <f t="shared" si="27"/>
        <v>3</v>
      </c>
      <c r="AZ95" s="96">
        <f t="shared" si="28"/>
        <v>2.3310897125884797</v>
      </c>
      <c r="BA95" s="96"/>
      <c r="BB95" s="96"/>
      <c r="BC95" s="96"/>
      <c r="BD95" s="96"/>
      <c r="BE95"/>
      <c r="BF95"/>
      <c r="BG95"/>
      <c r="BH95"/>
      <c r="BI95"/>
      <c r="BJ95" s="83"/>
      <c r="BK95" s="83"/>
    </row>
    <row r="96" spans="1:63" ht="14.1" customHeight="1" x14ac:dyDescent="0.2">
      <c r="A96" s="96"/>
      <c r="B96" s="96"/>
      <c r="C96" s="96">
        <v>6</v>
      </c>
      <c r="D96" s="96" t="s">
        <v>263</v>
      </c>
      <c r="E96" s="96">
        <v>229.89</v>
      </c>
      <c r="F96" s="96">
        <v>16.510000000000002</v>
      </c>
      <c r="G96" s="96">
        <v>-1.32</v>
      </c>
      <c r="H96" s="96">
        <v>17350</v>
      </c>
      <c r="I96" s="96">
        <v>47.216999999999999</v>
      </c>
      <c r="J96" s="96"/>
      <c r="K96" s="96">
        <v>44.04</v>
      </c>
      <c r="L96" s="96">
        <v>230.82498000000001</v>
      </c>
      <c r="M96" s="96">
        <v>-0.40505999999999998</v>
      </c>
      <c r="N96" s="96">
        <v>230.88900799999999</v>
      </c>
      <c r="O96" s="96"/>
      <c r="P96" s="96"/>
      <c r="Q96" s="96"/>
      <c r="R96" s="96"/>
      <c r="S96" s="96"/>
      <c r="T96" s="96"/>
      <c r="U96" s="96"/>
      <c r="V96" s="96">
        <f t="shared" si="16"/>
        <v>2.3088138728512</v>
      </c>
      <c r="W96" s="96">
        <f t="shared" si="17"/>
        <v>232.18889999999999</v>
      </c>
      <c r="X96" s="96">
        <f t="shared" si="18"/>
        <v>234.48779999999999</v>
      </c>
      <c r="Y96" s="105">
        <f t="shared" si="19"/>
        <v>225.29219999999998</v>
      </c>
      <c r="Z96" s="105">
        <f t="shared" si="20"/>
        <v>230.88900799999999</v>
      </c>
      <c r="AA96" s="105">
        <f t="shared" si="21"/>
        <v>220.69439999999997</v>
      </c>
      <c r="AB96" s="96"/>
      <c r="AC96" s="96"/>
      <c r="AD96" s="96">
        <v>226.83</v>
      </c>
      <c r="AE96" s="96">
        <f t="shared" si="22"/>
        <v>0</v>
      </c>
      <c r="AF96" s="96">
        <f t="shared" si="29"/>
        <v>0.98668928618034724</v>
      </c>
      <c r="AG96" s="96"/>
      <c r="AH96" s="105">
        <f>IF(AND(M96&lt;Variables!$G$6,M96&gt;Variables!$G$5),0,1)</f>
        <v>1</v>
      </c>
      <c r="AI96" s="105">
        <f t="shared" si="23"/>
        <v>1</v>
      </c>
      <c r="AJ96" s="105">
        <f>IF(I96&gt;Variables!$G$7,0,1)</f>
        <v>0</v>
      </c>
      <c r="AK96" s="105">
        <f>IF(F96&gt;Variables!$G$8,0,1)</f>
        <v>0</v>
      </c>
      <c r="AL96" s="105">
        <f>IF(G96&gt;Variables!$G$9,0,1)</f>
        <v>1</v>
      </c>
      <c r="AM96" s="105">
        <f>IF(AND(K96&gt;Variables!$G$10,K96&lt;Variables!$G$11),0,1)</f>
        <v>1</v>
      </c>
      <c r="AN96" s="103">
        <f>IF(H96&lt;Variables!$G$13,1,0)</f>
        <v>0</v>
      </c>
      <c r="AO96" s="97">
        <f>IF(R96&lt;Variables!$G$12,0,1)</f>
        <v>0</v>
      </c>
      <c r="AP96" s="106"/>
      <c r="AQ96" s="105"/>
      <c r="AR96" s="105"/>
      <c r="AS96" s="105"/>
      <c r="AT96" s="105"/>
      <c r="AU96" s="105">
        <v>1</v>
      </c>
      <c r="AV96" s="96" t="str">
        <f t="shared" si="24"/>
        <v/>
      </c>
      <c r="AW96" s="96" t="str">
        <f t="shared" si="25"/>
        <v/>
      </c>
      <c r="AX96" s="96">
        <f t="shared" si="26"/>
        <v>2</v>
      </c>
      <c r="AY96" s="96">
        <f t="shared" si="27"/>
        <v>2</v>
      </c>
      <c r="AZ96" s="96">
        <f t="shared" si="28"/>
        <v>2.3064357128511999</v>
      </c>
      <c r="BA96" s="96"/>
      <c r="BB96" s="96"/>
      <c r="BC96" s="96"/>
      <c r="BD96" s="96"/>
      <c r="BE96"/>
      <c r="BF96"/>
      <c r="BG96"/>
      <c r="BH96"/>
      <c r="BI96"/>
      <c r="BJ96" s="83"/>
      <c r="BK96" s="83"/>
    </row>
    <row r="97" spans="1:63" ht="14.1" customHeight="1" x14ac:dyDescent="0.2">
      <c r="A97" s="96"/>
      <c r="B97" s="96"/>
      <c r="C97" s="96">
        <v>6</v>
      </c>
      <c r="D97" s="96" t="s">
        <v>264</v>
      </c>
      <c r="E97" s="96">
        <v>2.3401000000000001</v>
      </c>
      <c r="F97" s="96">
        <v>15.27</v>
      </c>
      <c r="G97" s="96">
        <v>15.85</v>
      </c>
      <c r="H97" s="96">
        <v>192.81</v>
      </c>
      <c r="I97" s="96">
        <v>-78.744</v>
      </c>
      <c r="J97" s="96"/>
      <c r="K97" s="96">
        <v>41.9</v>
      </c>
      <c r="L97" s="96">
        <v>2.36991</v>
      </c>
      <c r="M97" s="96">
        <v>-1.257854</v>
      </c>
      <c r="N97" s="96">
        <v>2.4113359999999999</v>
      </c>
      <c r="O97" s="96"/>
      <c r="P97" s="96"/>
      <c r="Q97" s="96"/>
      <c r="R97" s="96"/>
      <c r="S97" s="96"/>
      <c r="T97" s="96"/>
      <c r="U97" s="96"/>
      <c r="V97" s="96">
        <f t="shared" si="16"/>
        <v>2.2863634769488002</v>
      </c>
      <c r="W97" s="96">
        <f t="shared" si="17"/>
        <v>2.3635010000000003</v>
      </c>
      <c r="X97" s="96">
        <f t="shared" si="18"/>
        <v>2.3869020000000001</v>
      </c>
      <c r="Y97" s="103">
        <f t="shared" si="19"/>
        <v>2.2932980000000001</v>
      </c>
      <c r="Z97" s="103">
        <f t="shared" si="20"/>
        <v>2.4113359999999999</v>
      </c>
      <c r="AA97" s="96">
        <f t="shared" si="21"/>
        <v>2.246496</v>
      </c>
      <c r="AB97" s="96"/>
      <c r="AC97" s="96">
        <v>2.38</v>
      </c>
      <c r="AD97" s="96">
        <v>2.2799999999999998</v>
      </c>
      <c r="AE97" s="96">
        <f t="shared" si="22"/>
        <v>1.0170505533951539</v>
      </c>
      <c r="AF97" s="96">
        <f t="shared" si="29"/>
        <v>0.97431733686594579</v>
      </c>
      <c r="AG97" s="96"/>
      <c r="AH97" s="103">
        <f>IF(AND(M97&lt;Variables!$G$6,M97&gt;Variables!$G$5),0,1)</f>
        <v>1</v>
      </c>
      <c r="AI97" s="103">
        <f t="shared" si="23"/>
        <v>1</v>
      </c>
      <c r="AJ97" s="103">
        <f>IF(I97&gt;Variables!$G$7,0,1)</f>
        <v>1</v>
      </c>
      <c r="AK97" s="103">
        <f>IF(F97&gt;Variables!$G$8,0,1)</f>
        <v>0</v>
      </c>
      <c r="AL97" s="103">
        <f>IF(G97&gt;Variables!$G$9,0,1)</f>
        <v>0</v>
      </c>
      <c r="AM97" s="103">
        <f>IF(AND(K97&gt;Variables!$G$10,K97&lt;Variables!$G$11),0,1)</f>
        <v>1</v>
      </c>
      <c r="AN97" s="103">
        <f>IF(H97&lt;Variables!$G$13,1,0)</f>
        <v>1</v>
      </c>
      <c r="AO97" s="97">
        <f>IF(R97&lt;Variables!$G$12,0,1)</f>
        <v>0</v>
      </c>
      <c r="AP97" s="104"/>
      <c r="AQ97" s="103"/>
      <c r="AR97" s="103"/>
      <c r="AS97" s="103"/>
      <c r="AT97" s="103">
        <v>1</v>
      </c>
      <c r="AU97" s="103"/>
      <c r="AV97" s="96">
        <f t="shared" si="24"/>
        <v>3</v>
      </c>
      <c r="AW97" s="96" t="str">
        <f t="shared" si="25"/>
        <v/>
      </c>
      <c r="AX97" s="96" t="str">
        <f t="shared" si="26"/>
        <v/>
      </c>
      <c r="AY97" s="96">
        <f t="shared" si="27"/>
        <v>3</v>
      </c>
      <c r="AZ97" s="96">
        <f t="shared" si="28"/>
        <v>2.2841008769487998</v>
      </c>
      <c r="BA97" s="96"/>
      <c r="BB97" s="96"/>
      <c r="BC97" s="96"/>
      <c r="BD97" s="96"/>
      <c r="BE97"/>
      <c r="BF97"/>
      <c r="BG97"/>
      <c r="BH97"/>
      <c r="BI97"/>
      <c r="BJ97" s="83"/>
      <c r="BK97" s="83"/>
    </row>
    <row r="98" spans="1:63" ht="14.1" customHeight="1" x14ac:dyDescent="0.2">
      <c r="A98" s="96"/>
      <c r="B98" s="96"/>
      <c r="C98" s="96">
        <v>6</v>
      </c>
      <c r="D98" s="96" t="s">
        <v>236</v>
      </c>
      <c r="E98" s="96">
        <v>0.41500100000000001</v>
      </c>
      <c r="F98" s="96">
        <v>15.92</v>
      </c>
      <c r="G98" s="96">
        <v>4.53</v>
      </c>
      <c r="H98" s="96">
        <v>9.8000000000000007</v>
      </c>
      <c r="I98" s="96">
        <v>-54.457999999999998</v>
      </c>
      <c r="J98" s="96"/>
      <c r="K98" s="96">
        <v>37.92</v>
      </c>
      <c r="L98" s="96">
        <v>0.42583700000000002</v>
      </c>
      <c r="M98" s="96">
        <v>-2.5446930000000001</v>
      </c>
      <c r="N98" s="96">
        <v>0.43498100000000001</v>
      </c>
      <c r="O98" s="96"/>
      <c r="P98" s="96"/>
      <c r="Q98" s="96"/>
      <c r="R98" s="96"/>
      <c r="S98" s="96"/>
      <c r="T98" s="96"/>
      <c r="U98" s="96"/>
      <c r="V98" s="96">
        <f t="shared" si="16"/>
        <v>2.2192364115212802</v>
      </c>
      <c r="W98" s="101">
        <f t="shared" si="17"/>
        <v>0.41915100999999999</v>
      </c>
      <c r="X98" s="101">
        <f t="shared" si="18"/>
        <v>0.42330102000000003</v>
      </c>
      <c r="Y98" s="96">
        <f t="shared" si="19"/>
        <v>0.40670097999999999</v>
      </c>
      <c r="Z98" s="96">
        <f t="shared" si="20"/>
        <v>0.43498100000000001</v>
      </c>
      <c r="AA98" s="96">
        <f t="shared" si="21"/>
        <v>0.39840095999999997</v>
      </c>
      <c r="AB98" s="96"/>
      <c r="AC98" s="96">
        <v>0.42699999999999999</v>
      </c>
      <c r="AD98" s="96">
        <v>0.41</v>
      </c>
      <c r="AE98" s="96">
        <f t="shared" si="22"/>
        <v>1.0289131833417269</v>
      </c>
      <c r="AF98" s="96">
        <f t="shared" si="29"/>
        <v>0.98794942662788754</v>
      </c>
      <c r="AG98" s="96"/>
      <c r="AH98" s="101">
        <f>IF(AND(M98&lt;Variables!$G$6,M98&gt;Variables!$G$5),0,1)</f>
        <v>0</v>
      </c>
      <c r="AI98" s="101">
        <f t="shared" si="23"/>
        <v>1</v>
      </c>
      <c r="AJ98" s="101">
        <f>IF(I98&gt;Variables!$G$7,0,1)</f>
        <v>1</v>
      </c>
      <c r="AK98" s="101">
        <f>IF(F98&gt;Variables!$G$8,0,1)</f>
        <v>0</v>
      </c>
      <c r="AL98" s="101">
        <f>IF(G98&gt;Variables!$G$9,0,1)</f>
        <v>1</v>
      </c>
      <c r="AM98" s="101">
        <f>IF(AND(K98&gt;Variables!$G$10,K98&lt;Variables!$G$11),0,1)</f>
        <v>1</v>
      </c>
      <c r="AN98" s="103">
        <f>IF(H98&lt;Variables!$G$13,1,0)</f>
        <v>1</v>
      </c>
      <c r="AO98" s="97">
        <f>IF(R98&lt;Variables!$G$12,0,1)</f>
        <v>0</v>
      </c>
      <c r="AP98" s="102"/>
      <c r="AQ98" s="101"/>
      <c r="AR98" s="101">
        <v>1</v>
      </c>
      <c r="AS98" s="101"/>
      <c r="AT98" s="101"/>
      <c r="AU98" s="101"/>
      <c r="AV98" s="96">
        <f t="shared" si="24"/>
        <v>3</v>
      </c>
      <c r="AW98" s="96" t="str">
        <f t="shared" si="25"/>
        <v/>
      </c>
      <c r="AX98" s="96" t="str">
        <f t="shared" si="26"/>
        <v/>
      </c>
      <c r="AY98" s="96">
        <f t="shared" si="27"/>
        <v>3</v>
      </c>
      <c r="AZ98" s="96">
        <f t="shared" si="28"/>
        <v>2.2171887315212797</v>
      </c>
      <c r="BA98" s="96"/>
      <c r="BB98" s="96"/>
      <c r="BC98" s="96"/>
      <c r="BD98" s="96"/>
      <c r="BE98"/>
      <c r="BF98"/>
      <c r="BG98"/>
      <c r="BH98"/>
      <c r="BI98"/>
      <c r="BJ98" s="83"/>
      <c r="BK98" s="83"/>
    </row>
    <row r="99" spans="1:63" ht="14.1" customHeight="1" x14ac:dyDescent="0.2">
      <c r="A99" s="96"/>
      <c r="B99" s="96"/>
      <c r="C99" s="96">
        <v>7</v>
      </c>
      <c r="D99" s="96" t="s">
        <v>184</v>
      </c>
      <c r="E99" s="96">
        <v>37.012900000000002</v>
      </c>
      <c r="F99" s="96">
        <v>8.06</v>
      </c>
      <c r="G99" s="96">
        <v>5.81</v>
      </c>
      <c r="H99" s="96">
        <v>3260</v>
      </c>
      <c r="I99" s="96">
        <v>49.100999999999999</v>
      </c>
      <c r="J99" s="96"/>
      <c r="K99" s="96">
        <v>72.959999999999994</v>
      </c>
      <c r="L99" s="96">
        <v>36.571465000000003</v>
      </c>
      <c r="M99" s="96">
        <v>1.2070479999999999</v>
      </c>
      <c r="N99" s="96">
        <v>36.270794000000002</v>
      </c>
      <c r="O99" s="96"/>
      <c r="P99" s="96"/>
      <c r="Q99" s="96"/>
      <c r="R99" s="96"/>
      <c r="S99" s="96"/>
      <c r="T99" s="96"/>
      <c r="U99" s="96"/>
      <c r="V99" s="96">
        <f t="shared" si="16"/>
        <v>2.4934448338329602</v>
      </c>
      <c r="W99" s="101">
        <f t="shared" si="17"/>
        <v>37.383029000000001</v>
      </c>
      <c r="X99" s="101">
        <f t="shared" si="18"/>
        <v>37.753157999999999</v>
      </c>
      <c r="Y99" s="96">
        <f t="shared" si="19"/>
        <v>36.272642000000005</v>
      </c>
      <c r="Z99" s="96">
        <f t="shared" si="20"/>
        <v>36.270794000000002</v>
      </c>
      <c r="AA99" s="96">
        <f t="shared" si="21"/>
        <v>35.532384</v>
      </c>
      <c r="AB99" s="96"/>
      <c r="AC99" s="96">
        <v>38.549999999999997</v>
      </c>
      <c r="AD99" s="96"/>
      <c r="AE99" s="96">
        <f t="shared" si="22"/>
        <v>1.0415287642956914</v>
      </c>
      <c r="AF99" s="96">
        <f t="shared" si="29"/>
        <v>0</v>
      </c>
      <c r="AG99" s="96"/>
      <c r="AH99" s="101">
        <f>IF(AND(M99&lt;Variables!$G$6,M99&gt;Variables!$G$5),0,1)</f>
        <v>1</v>
      </c>
      <c r="AI99" s="101">
        <f t="shared" si="23"/>
        <v>0</v>
      </c>
      <c r="AJ99" s="101">
        <f>IF(I99&gt;Variables!$G$7,0,1)</f>
        <v>0</v>
      </c>
      <c r="AK99" s="101">
        <f>IF(F99&gt;Variables!$G$8,0,1)</f>
        <v>1</v>
      </c>
      <c r="AL99" s="101">
        <f>IF(G99&gt;Variables!$G$9,0,1)</f>
        <v>1</v>
      </c>
      <c r="AM99" s="101">
        <f>IF(AND(K99&gt;Variables!$G$10,K99&lt;Variables!$G$11),0,1)</f>
        <v>0</v>
      </c>
      <c r="AN99" s="103">
        <f>IF(H99&lt;Variables!$G$13,1,0)</f>
        <v>0</v>
      </c>
      <c r="AO99" s="97">
        <f>IF(R99&lt;Variables!$G$12,0,1)</f>
        <v>0</v>
      </c>
      <c r="AP99" s="102"/>
      <c r="AQ99" s="101"/>
      <c r="AR99" s="101">
        <v>1</v>
      </c>
      <c r="AS99" s="101"/>
      <c r="AT99" s="101"/>
      <c r="AU99" s="101"/>
      <c r="AV99" s="96">
        <f t="shared" si="24"/>
        <v>3</v>
      </c>
      <c r="AW99" s="96" t="str">
        <f t="shared" si="25"/>
        <v/>
      </c>
      <c r="AX99" s="96" t="str">
        <f t="shared" si="26"/>
        <v/>
      </c>
      <c r="AY99" s="96">
        <f t="shared" si="27"/>
        <v>3</v>
      </c>
      <c r="AZ99" s="96">
        <f t="shared" si="28"/>
        <v>2.4895049938329601</v>
      </c>
      <c r="BA99" s="96"/>
      <c r="BB99" s="96"/>
      <c r="BC99" s="96"/>
      <c r="BD99" s="96"/>
      <c r="BE99"/>
      <c r="BF99"/>
      <c r="BG99"/>
      <c r="BH99"/>
      <c r="BI99"/>
      <c r="BJ99" s="83"/>
      <c r="BK99" s="83"/>
    </row>
    <row r="100" spans="1:63" ht="14.1" customHeight="1" x14ac:dyDescent="0.2">
      <c r="A100" s="96"/>
      <c r="B100" s="96"/>
      <c r="C100" s="96">
        <v>7</v>
      </c>
      <c r="D100" s="96" t="s">
        <v>265</v>
      </c>
      <c r="E100" s="96">
        <v>13.475</v>
      </c>
      <c r="F100" s="96">
        <v>9.07</v>
      </c>
      <c r="G100" s="96">
        <v>-0.7</v>
      </c>
      <c r="H100" s="96">
        <v>25310</v>
      </c>
      <c r="I100" s="96">
        <v>38.155000000000001</v>
      </c>
      <c r="J100" s="96"/>
      <c r="K100" s="96">
        <v>68.92</v>
      </c>
      <c r="L100" s="96">
        <v>13.477185</v>
      </c>
      <c r="M100" s="96">
        <v>-1.6213000000000002E-2</v>
      </c>
      <c r="N100" s="96">
        <v>13.484526000000001</v>
      </c>
      <c r="O100" s="96"/>
      <c r="P100" s="96"/>
      <c r="Q100" s="96"/>
      <c r="R100" s="96"/>
      <c r="S100" s="96"/>
      <c r="T100" s="96"/>
      <c r="U100" s="96"/>
      <c r="V100" s="96">
        <f t="shared" si="16"/>
        <v>2.5643186318844799</v>
      </c>
      <c r="W100" s="97">
        <f t="shared" si="17"/>
        <v>13.60975</v>
      </c>
      <c r="X100" s="96">
        <f t="shared" si="18"/>
        <v>13.7445</v>
      </c>
      <c r="Y100" s="96">
        <f t="shared" si="19"/>
        <v>13.205499999999999</v>
      </c>
      <c r="Z100" s="96">
        <f t="shared" si="20"/>
        <v>13.484526000000001</v>
      </c>
      <c r="AA100" s="96">
        <f t="shared" si="21"/>
        <v>12.936</v>
      </c>
      <c r="AB100" s="96"/>
      <c r="AC100" s="96">
        <v>13.66</v>
      </c>
      <c r="AD100" s="96"/>
      <c r="AE100" s="96">
        <f t="shared" si="22"/>
        <v>1.0137291280148424</v>
      </c>
      <c r="AF100" s="96">
        <f t="shared" si="29"/>
        <v>0</v>
      </c>
      <c r="AG100" s="96"/>
      <c r="AH100" s="97">
        <f>IF(AND(M100&lt;Variables!$G$6,M100&gt;Variables!$G$5),0,1)</f>
        <v>1</v>
      </c>
      <c r="AI100" s="97">
        <f t="shared" si="23"/>
        <v>1</v>
      </c>
      <c r="AJ100" s="97">
        <f>IF(I100&gt;Variables!$G$7,0,1)</f>
        <v>0</v>
      </c>
      <c r="AK100" s="97">
        <f>IF(F100&gt;Variables!$G$8,0,1)</f>
        <v>0</v>
      </c>
      <c r="AL100" s="97">
        <f>IF(G100&gt;Variables!$G$9,0,1)</f>
        <v>1</v>
      </c>
      <c r="AM100" s="97">
        <f>IF(AND(K100&gt;Variables!$G$10,K100&lt;Variables!$G$11),0,1)</f>
        <v>0</v>
      </c>
      <c r="AN100" s="103">
        <f>IF(H100&lt;Variables!$G$13,1,0)</f>
        <v>0</v>
      </c>
      <c r="AO100" s="97">
        <f>IF(R100&lt;Variables!$G$12,0,1)</f>
        <v>0</v>
      </c>
      <c r="AP100" s="99"/>
      <c r="AQ100" s="97"/>
      <c r="AR100" s="97"/>
      <c r="AS100" s="97">
        <v>1</v>
      </c>
      <c r="AT100" s="97"/>
      <c r="AU100" s="97"/>
      <c r="AV100" s="96">
        <f t="shared" si="24"/>
        <v>3</v>
      </c>
      <c r="AW100" s="96" t="str">
        <f t="shared" si="25"/>
        <v/>
      </c>
      <c r="AX100" s="96" t="str">
        <f t="shared" si="26"/>
        <v/>
      </c>
      <c r="AY100" s="96">
        <f t="shared" si="27"/>
        <v>3</v>
      </c>
      <c r="AZ100" s="96">
        <f t="shared" si="28"/>
        <v>2.56059695188448</v>
      </c>
      <c r="BA100" s="96"/>
      <c r="BB100" s="96"/>
      <c r="BC100" s="96"/>
      <c r="BD100" s="96"/>
      <c r="BE100"/>
      <c r="BF100"/>
      <c r="BG100"/>
      <c r="BH100"/>
      <c r="BI100"/>
      <c r="BJ100" s="83"/>
      <c r="BK100" s="83"/>
    </row>
    <row r="101" spans="1:63" ht="14.1" customHeight="1" x14ac:dyDescent="0.2">
      <c r="A101" s="96"/>
      <c r="B101" s="96"/>
      <c r="C101" s="96">
        <v>7</v>
      </c>
      <c r="D101" s="96" t="s">
        <v>266</v>
      </c>
      <c r="E101" s="96">
        <v>33.5</v>
      </c>
      <c r="F101" s="96">
        <v>13.85</v>
      </c>
      <c r="G101" s="96">
        <v>11.67</v>
      </c>
      <c r="H101" s="96">
        <v>3330</v>
      </c>
      <c r="I101" s="96">
        <v>12.859</v>
      </c>
      <c r="J101" s="96"/>
      <c r="K101" s="96">
        <v>66.319999999999993</v>
      </c>
      <c r="L101" s="96">
        <v>32.93777</v>
      </c>
      <c r="M101" s="96">
        <v>1.7069460000000001</v>
      </c>
      <c r="N101" s="96">
        <v>32.607740999999997</v>
      </c>
      <c r="O101" s="96"/>
      <c r="P101" s="96"/>
      <c r="Q101" s="96"/>
      <c r="R101" s="96"/>
      <c r="S101" s="96"/>
      <c r="T101" s="96"/>
      <c r="U101" s="96"/>
      <c r="V101" s="96">
        <f t="shared" si="16"/>
        <v>2.4112425520166401</v>
      </c>
      <c r="W101" s="101">
        <f t="shared" si="17"/>
        <v>33.835000000000001</v>
      </c>
      <c r="X101" s="101">
        <f t="shared" si="18"/>
        <v>34.17</v>
      </c>
      <c r="Y101" s="96">
        <f t="shared" si="19"/>
        <v>32.83</v>
      </c>
      <c r="Z101" s="96">
        <f t="shared" si="20"/>
        <v>32.607740999999997</v>
      </c>
      <c r="AA101" s="96">
        <f t="shared" si="21"/>
        <v>32.159999999999997</v>
      </c>
      <c r="AB101" s="96"/>
      <c r="AC101" s="96">
        <v>34.19</v>
      </c>
      <c r="AD101" s="96">
        <v>32.99</v>
      </c>
      <c r="AE101" s="96">
        <f t="shared" si="22"/>
        <v>1.0205970149253731</v>
      </c>
      <c r="AF101" s="96">
        <f t="shared" si="29"/>
        <v>0.98477611940298515</v>
      </c>
      <c r="AG101" s="96"/>
      <c r="AH101" s="101">
        <f>IF(AND(M101&lt;Variables!$G$6,M101&gt;Variables!$G$5),0,1)</f>
        <v>1</v>
      </c>
      <c r="AI101" s="101">
        <f t="shared" si="23"/>
        <v>0</v>
      </c>
      <c r="AJ101" s="101">
        <f>IF(I101&gt;Variables!$G$7,0,1)</f>
        <v>0</v>
      </c>
      <c r="AK101" s="101">
        <f>IF(F101&gt;Variables!$G$8,0,1)</f>
        <v>0</v>
      </c>
      <c r="AL101" s="101">
        <f>IF(G101&gt;Variables!$G$9,0,1)</f>
        <v>1</v>
      </c>
      <c r="AM101" s="101">
        <f>IF(AND(K101&gt;Variables!$G$10,K101&lt;Variables!$G$11),0,1)</f>
        <v>0</v>
      </c>
      <c r="AN101" s="103">
        <f>IF(H101&lt;Variables!$G$13,1,0)</f>
        <v>0</v>
      </c>
      <c r="AO101" s="97">
        <f>IF(R101&lt;Variables!$G$12,0,1)</f>
        <v>0</v>
      </c>
      <c r="AP101" s="102"/>
      <c r="AQ101" s="101"/>
      <c r="AR101" s="101">
        <v>1</v>
      </c>
      <c r="AS101" s="101"/>
      <c r="AT101" s="101"/>
      <c r="AU101" s="101"/>
      <c r="AV101" s="96">
        <f t="shared" si="24"/>
        <v>3</v>
      </c>
      <c r="AW101" s="96" t="str">
        <f t="shared" si="25"/>
        <v/>
      </c>
      <c r="AX101" s="96" t="str">
        <f t="shared" si="26"/>
        <v/>
      </c>
      <c r="AY101" s="96">
        <f t="shared" si="27"/>
        <v>3</v>
      </c>
      <c r="AZ101" s="96">
        <f t="shared" si="28"/>
        <v>2.4076612720166399</v>
      </c>
      <c r="BA101" s="96"/>
      <c r="BB101" s="96"/>
      <c r="BC101" s="96"/>
      <c r="BD101" s="96"/>
      <c r="BE101"/>
      <c r="BF101"/>
      <c r="BG101"/>
      <c r="BH101"/>
      <c r="BI101"/>
      <c r="BJ101" s="83"/>
      <c r="BK101" s="83"/>
    </row>
    <row r="102" spans="1:63" ht="14.1" customHeight="1" x14ac:dyDescent="0.2">
      <c r="A102" s="96"/>
      <c r="B102" s="96"/>
      <c r="C102" s="96">
        <v>7</v>
      </c>
      <c r="D102" s="96" t="s">
        <v>267</v>
      </c>
      <c r="E102" s="96">
        <v>44.65</v>
      </c>
      <c r="F102" s="96">
        <v>18.25</v>
      </c>
      <c r="G102" s="96">
        <v>1.85</v>
      </c>
      <c r="H102" s="96">
        <v>717.62</v>
      </c>
      <c r="I102" s="96">
        <v>71.56</v>
      </c>
      <c r="J102" s="96"/>
      <c r="K102" s="96">
        <v>65.41</v>
      </c>
      <c r="L102" s="96">
        <v>44.596761999999998</v>
      </c>
      <c r="M102" s="96">
        <v>0.119377</v>
      </c>
      <c r="N102" s="96">
        <v>44.732143000000001</v>
      </c>
      <c r="O102" s="96"/>
      <c r="P102" s="96"/>
      <c r="Q102" s="96"/>
      <c r="R102" s="96"/>
      <c r="S102" s="96"/>
      <c r="T102" s="96"/>
      <c r="U102" s="96"/>
      <c r="V102" s="96">
        <f t="shared" si="16"/>
        <v>2.5182310344418397</v>
      </c>
      <c r="W102" s="96">
        <f t="shared" si="17"/>
        <v>45.096499999999999</v>
      </c>
      <c r="X102" s="96">
        <f t="shared" si="18"/>
        <v>45.542999999999999</v>
      </c>
      <c r="Y102" s="103">
        <f t="shared" si="19"/>
        <v>43.756999999999998</v>
      </c>
      <c r="Z102" s="103">
        <f t="shared" si="20"/>
        <v>44.732143000000001</v>
      </c>
      <c r="AA102" s="96">
        <f t="shared" si="21"/>
        <v>42.863999999999997</v>
      </c>
      <c r="AB102" s="96"/>
      <c r="AC102" s="96"/>
      <c r="AD102" s="96">
        <v>43.36</v>
      </c>
      <c r="AE102" s="96">
        <f t="shared" si="22"/>
        <v>0</v>
      </c>
      <c r="AF102" s="96">
        <f t="shared" si="29"/>
        <v>0.97110862262038078</v>
      </c>
      <c r="AG102" s="96"/>
      <c r="AH102" s="103">
        <f>IF(AND(M102&lt;Variables!$G$6,M102&gt;Variables!$G$5),0,1)</f>
        <v>1</v>
      </c>
      <c r="AI102" s="103">
        <f t="shared" si="23"/>
        <v>1</v>
      </c>
      <c r="AJ102" s="103">
        <f>IF(I102&gt;Variables!$G$7,0,1)</f>
        <v>0</v>
      </c>
      <c r="AK102" s="103">
        <f>IF(F102&gt;Variables!$G$8,0,1)</f>
        <v>0</v>
      </c>
      <c r="AL102" s="103">
        <f>IF(G102&gt;Variables!$G$9,0,1)</f>
        <v>1</v>
      </c>
      <c r="AM102" s="103">
        <f>IF(AND(K102&gt;Variables!$G$10,K102&lt;Variables!$G$11),0,1)</f>
        <v>0</v>
      </c>
      <c r="AN102" s="103">
        <f>IF(H102&lt;Variables!$G$13,1,0)</f>
        <v>1</v>
      </c>
      <c r="AO102" s="97">
        <f>IF(R102&lt;Variables!$G$12,0,1)</f>
        <v>0</v>
      </c>
      <c r="AP102" s="104"/>
      <c r="AQ102" s="103"/>
      <c r="AR102" s="103"/>
      <c r="AS102" s="103"/>
      <c r="AT102" s="103">
        <v>1</v>
      </c>
      <c r="AU102" s="103"/>
      <c r="AV102" s="96" t="str">
        <f t="shared" si="24"/>
        <v/>
      </c>
      <c r="AW102" s="96">
        <f t="shared" si="25"/>
        <v>1</v>
      </c>
      <c r="AX102" s="96" t="str">
        <f t="shared" si="26"/>
        <v/>
      </c>
      <c r="AY102" s="96">
        <f t="shared" si="27"/>
        <v>1</v>
      </c>
      <c r="AZ102" s="96">
        <f t="shared" si="28"/>
        <v>2.5146988944418394</v>
      </c>
      <c r="BA102" s="96"/>
      <c r="BB102" s="96"/>
      <c r="BC102" s="96"/>
      <c r="BD102" s="96"/>
      <c r="BE102"/>
      <c r="BF102"/>
      <c r="BG102"/>
      <c r="BH102"/>
      <c r="BI102"/>
      <c r="BJ102" s="83"/>
      <c r="BK102" s="83"/>
    </row>
    <row r="103" spans="1:63" ht="14.1" customHeight="1" x14ac:dyDescent="0.2">
      <c r="A103" s="96"/>
      <c r="B103" s="96"/>
      <c r="C103" s="96">
        <v>7</v>
      </c>
      <c r="D103" s="96" t="s">
        <v>266</v>
      </c>
      <c r="E103" s="96">
        <v>33.99</v>
      </c>
      <c r="F103" s="96">
        <v>15.57</v>
      </c>
      <c r="G103" s="96">
        <v>13.3</v>
      </c>
      <c r="H103" s="96">
        <v>3330</v>
      </c>
      <c r="I103" s="96">
        <v>13.087</v>
      </c>
      <c r="J103" s="96"/>
      <c r="K103" s="96">
        <v>62.51</v>
      </c>
      <c r="L103" s="96">
        <v>33.692950000000003</v>
      </c>
      <c r="M103" s="96">
        <v>0.88163800000000003</v>
      </c>
      <c r="N103" s="96">
        <v>33.312198000000002</v>
      </c>
      <c r="O103" s="96"/>
      <c r="P103" s="96"/>
      <c r="Q103" s="96"/>
      <c r="R103" s="96"/>
      <c r="S103" s="96"/>
      <c r="T103" s="96"/>
      <c r="U103" s="96"/>
      <c r="V103" s="96">
        <f t="shared" si="16"/>
        <v>2.44182841849456</v>
      </c>
      <c r="W103" s="96">
        <f t="shared" si="17"/>
        <v>34.329900000000002</v>
      </c>
      <c r="X103" s="96">
        <f t="shared" si="18"/>
        <v>34.669800000000002</v>
      </c>
      <c r="Y103" s="105">
        <f t="shared" si="19"/>
        <v>33.310200000000002</v>
      </c>
      <c r="Z103" s="105">
        <f t="shared" si="20"/>
        <v>33.312198000000002</v>
      </c>
      <c r="AA103" s="105">
        <f t="shared" si="21"/>
        <v>32.630400000000002</v>
      </c>
      <c r="AB103" s="96"/>
      <c r="AC103" s="96">
        <v>34.53</v>
      </c>
      <c r="AD103" s="96">
        <v>33.369999999999997</v>
      </c>
      <c r="AE103" s="97">
        <f t="shared" si="22"/>
        <v>1.0158870255957635</v>
      </c>
      <c r="AF103" s="96">
        <f t="shared" ref="AF103:AF115" si="30">AD103/E103</f>
        <v>0.98175934098264184</v>
      </c>
      <c r="AG103" s="96"/>
      <c r="AH103" s="105">
        <f>IF(AND(M103&lt;Variables!$G$6,M103&gt;Variables!$G$5),0,1)</f>
        <v>1</v>
      </c>
      <c r="AI103" s="105">
        <f t="shared" si="23"/>
        <v>0</v>
      </c>
      <c r="AJ103" s="105">
        <f>IF(I103&gt;Variables!$G$7,0,1)</f>
        <v>0</v>
      </c>
      <c r="AK103" s="105">
        <f>IF(F103&gt;Variables!$G$8,0,1)</f>
        <v>0</v>
      </c>
      <c r="AL103" s="105">
        <f>IF(G103&gt;Variables!$G$9,0,1)</f>
        <v>0</v>
      </c>
      <c r="AM103" s="105">
        <f>IF(AND(K103&gt;Variables!$G$10,K103&lt;Variables!$G$11),0,1)</f>
        <v>0</v>
      </c>
      <c r="AN103" s="103">
        <f>IF(H103&lt;Variables!$G$13,1,0)</f>
        <v>0</v>
      </c>
      <c r="AO103" s="97">
        <f>IF(R103&lt;Variables!$G$12,0,1)</f>
        <v>0</v>
      </c>
      <c r="AP103" s="106"/>
      <c r="AQ103" s="105"/>
      <c r="AR103" s="105"/>
      <c r="AS103" s="105"/>
      <c r="AT103" s="105"/>
      <c r="AU103" s="105">
        <v>1</v>
      </c>
      <c r="AV103" s="96">
        <f t="shared" si="24"/>
        <v>3</v>
      </c>
      <c r="AW103" s="96" t="str">
        <f t="shared" si="25"/>
        <v/>
      </c>
      <c r="AX103" s="96" t="str">
        <f t="shared" si="26"/>
        <v/>
      </c>
      <c r="AY103" s="96">
        <f t="shared" si="27"/>
        <v>3</v>
      </c>
      <c r="AZ103" s="96">
        <f t="shared" si="28"/>
        <v>2.43845287849456</v>
      </c>
      <c r="BA103" s="96"/>
      <c r="BB103" s="96"/>
      <c r="BC103" s="96"/>
      <c r="BD103" s="96"/>
      <c r="BE103"/>
      <c r="BF103"/>
      <c r="BG103"/>
      <c r="BH103"/>
      <c r="BI103"/>
      <c r="BJ103" s="83"/>
      <c r="BK103" s="83"/>
    </row>
    <row r="104" spans="1:63" ht="14.1" customHeight="1" x14ac:dyDescent="0.2">
      <c r="A104" s="96"/>
      <c r="B104" s="96"/>
      <c r="C104" s="96">
        <v>7</v>
      </c>
      <c r="D104" s="96" t="s">
        <v>255</v>
      </c>
      <c r="E104" s="96">
        <v>7.1230000000000002</v>
      </c>
      <c r="F104" s="96">
        <v>16.010000000000002</v>
      </c>
      <c r="G104" s="96">
        <v>14.7</v>
      </c>
      <c r="H104" s="96">
        <v>739.32</v>
      </c>
      <c r="I104" s="96">
        <v>-56.534999999999997</v>
      </c>
      <c r="J104" s="96"/>
      <c r="K104" s="96">
        <v>53.75</v>
      </c>
      <c r="L104" s="96">
        <v>7.1804100000000002</v>
      </c>
      <c r="M104" s="96">
        <v>-0.79953700000000005</v>
      </c>
      <c r="N104" s="96">
        <v>7.0188280000000001</v>
      </c>
      <c r="O104" s="96"/>
      <c r="P104" s="96"/>
      <c r="Q104" s="96"/>
      <c r="R104" s="96"/>
      <c r="S104" s="96"/>
      <c r="T104" s="96"/>
      <c r="U104" s="96"/>
      <c r="V104" s="96">
        <f t="shared" si="16"/>
        <v>2.4352969477100004</v>
      </c>
      <c r="W104" s="101">
        <f t="shared" si="17"/>
        <v>7.1942300000000001</v>
      </c>
      <c r="X104" s="101">
        <f t="shared" si="18"/>
        <v>7.26546</v>
      </c>
      <c r="Y104" s="96">
        <f t="shared" si="19"/>
        <v>6.9805400000000004</v>
      </c>
      <c r="Z104" s="96">
        <f t="shared" si="20"/>
        <v>7.0188280000000001</v>
      </c>
      <c r="AA104" s="96">
        <f t="shared" si="21"/>
        <v>6.8380799999999997</v>
      </c>
      <c r="AB104" s="96"/>
      <c r="AC104" s="96">
        <v>7.64</v>
      </c>
      <c r="AD104" s="96"/>
      <c r="AE104" s="96">
        <f t="shared" si="22"/>
        <v>1.072581777341008</v>
      </c>
      <c r="AF104" s="96">
        <f t="shared" si="30"/>
        <v>0</v>
      </c>
      <c r="AG104" s="96"/>
      <c r="AH104" s="101">
        <f>IF(AND(M104&lt;Variables!$G$6,M104&gt;Variables!$G$5),0,1)</f>
        <v>1</v>
      </c>
      <c r="AI104" s="101">
        <f t="shared" si="23"/>
        <v>0</v>
      </c>
      <c r="AJ104" s="101">
        <f>IF(I104&gt;Variables!$G$7,0,1)</f>
        <v>1</v>
      </c>
      <c r="AK104" s="101">
        <f>IF(F104&gt;Variables!$G$8,0,1)</f>
        <v>0</v>
      </c>
      <c r="AL104" s="101">
        <f>IF(G104&gt;Variables!$G$9,0,1)</f>
        <v>0</v>
      </c>
      <c r="AM104" s="101">
        <f>IF(AND(K104&gt;Variables!$G$10,K104&lt;Variables!$G$11),0,1)</f>
        <v>0</v>
      </c>
      <c r="AN104" s="103">
        <f>IF(H104&lt;Variables!$G$13,1,0)</f>
        <v>1</v>
      </c>
      <c r="AO104" s="97">
        <f>IF(R104&lt;Variables!$G$12,0,1)</f>
        <v>0</v>
      </c>
      <c r="AP104" s="102"/>
      <c r="AQ104" s="101"/>
      <c r="AR104" s="101">
        <v>1</v>
      </c>
      <c r="AS104" s="101"/>
      <c r="AT104" s="101"/>
      <c r="AU104" s="101"/>
      <c r="AV104" s="96">
        <f t="shared" si="24"/>
        <v>3</v>
      </c>
      <c r="AW104" s="96" t="str">
        <f t="shared" si="25"/>
        <v/>
      </c>
      <c r="AX104" s="96" t="str">
        <f t="shared" si="26"/>
        <v/>
      </c>
      <c r="AY104" s="96">
        <f t="shared" si="27"/>
        <v>3</v>
      </c>
      <c r="AZ104" s="96">
        <f t="shared" si="28"/>
        <v>2.4323944477100001</v>
      </c>
      <c r="BA104" s="96"/>
      <c r="BB104" s="96"/>
      <c r="BC104" s="96"/>
      <c r="BD104" s="96"/>
      <c r="BE104"/>
      <c r="BF104"/>
      <c r="BG104"/>
      <c r="BH104"/>
      <c r="BI104"/>
      <c r="BJ104" s="83"/>
      <c r="BK104" s="83"/>
    </row>
    <row r="105" spans="1:63" ht="14.1" customHeight="1" x14ac:dyDescent="0.2">
      <c r="A105" s="96"/>
      <c r="B105" s="96"/>
      <c r="C105" s="96">
        <v>7</v>
      </c>
      <c r="D105" s="96" t="s">
        <v>240</v>
      </c>
      <c r="E105" s="96">
        <v>49.14</v>
      </c>
      <c r="F105" s="96">
        <v>18.93</v>
      </c>
      <c r="G105" s="96">
        <v>0.84</v>
      </c>
      <c r="H105" s="96">
        <v>9380</v>
      </c>
      <c r="I105" s="96">
        <v>54.082000000000001</v>
      </c>
      <c r="J105" s="96"/>
      <c r="K105" s="96">
        <v>52.14</v>
      </c>
      <c r="L105" s="96">
        <v>49.391559999999998</v>
      </c>
      <c r="M105" s="96">
        <v>-0.50931800000000005</v>
      </c>
      <c r="N105" s="96">
        <v>49.187013999999998</v>
      </c>
      <c r="O105" s="96"/>
      <c r="P105" s="96"/>
      <c r="Q105" s="96"/>
      <c r="R105" s="96"/>
      <c r="S105" s="96"/>
      <c r="T105" s="96"/>
      <c r="U105" s="96"/>
      <c r="V105" s="96">
        <f t="shared" si="16"/>
        <v>2.4055604162217596</v>
      </c>
      <c r="W105" s="96">
        <f t="shared" si="17"/>
        <v>49.631399999999999</v>
      </c>
      <c r="X105" s="96">
        <f t="shared" si="18"/>
        <v>50.122799999999998</v>
      </c>
      <c r="Y105" s="105">
        <f t="shared" si="19"/>
        <v>48.157200000000003</v>
      </c>
      <c r="Z105" s="105">
        <f t="shared" si="20"/>
        <v>49.187013999999998</v>
      </c>
      <c r="AA105" s="105">
        <f t="shared" si="21"/>
        <v>47.174399999999999</v>
      </c>
      <c r="AB105" s="96"/>
      <c r="AC105" s="96">
        <v>49.2</v>
      </c>
      <c r="AD105" s="96">
        <v>48.76</v>
      </c>
      <c r="AE105" s="96">
        <f t="shared" si="22"/>
        <v>1.0012210012210012</v>
      </c>
      <c r="AF105" s="96">
        <f t="shared" si="30"/>
        <v>0.99226699226699222</v>
      </c>
      <c r="AG105" s="96"/>
      <c r="AH105" s="105">
        <f>IF(AND(M105&lt;Variables!$G$6,M105&gt;Variables!$G$5),0,1)</f>
        <v>1</v>
      </c>
      <c r="AI105" s="105">
        <f t="shared" si="23"/>
        <v>0</v>
      </c>
      <c r="AJ105" s="105">
        <f>IF(I105&gt;Variables!$G$7,0,1)</f>
        <v>0</v>
      </c>
      <c r="AK105" s="105">
        <f>IF(F105&gt;Variables!$G$8,0,1)</f>
        <v>0</v>
      </c>
      <c r="AL105" s="105">
        <f>IF(G105&gt;Variables!$G$9,0,1)</f>
        <v>1</v>
      </c>
      <c r="AM105" s="105">
        <f>IF(AND(K105&gt;Variables!$G$10,K105&lt;Variables!$G$11),0,1)</f>
        <v>0</v>
      </c>
      <c r="AN105" s="103">
        <f>IF(H105&lt;Variables!$G$13,1,0)</f>
        <v>0</v>
      </c>
      <c r="AO105" s="97">
        <f>IF(R105&lt;Variables!$G$12,0,1)</f>
        <v>0</v>
      </c>
      <c r="AP105" s="106"/>
      <c r="AQ105" s="105"/>
      <c r="AR105" s="105"/>
      <c r="AS105" s="105"/>
      <c r="AT105" s="105"/>
      <c r="AU105" s="105">
        <v>1</v>
      </c>
      <c r="AV105" s="96" t="str">
        <f t="shared" si="24"/>
        <v/>
      </c>
      <c r="AW105" s="96" t="str">
        <f t="shared" si="25"/>
        <v/>
      </c>
      <c r="AX105" s="96">
        <f t="shared" si="26"/>
        <v>2</v>
      </c>
      <c r="AY105" s="96">
        <f t="shared" si="27"/>
        <v>2</v>
      </c>
      <c r="AZ105" s="96">
        <f t="shared" si="28"/>
        <v>2.4027448562217599</v>
      </c>
      <c r="BA105" s="96"/>
      <c r="BB105" s="96"/>
      <c r="BC105" s="96"/>
      <c r="BD105" s="96"/>
      <c r="BE105"/>
      <c r="BF105"/>
      <c r="BG105"/>
      <c r="BH105"/>
      <c r="BI105"/>
      <c r="BJ105" s="83"/>
      <c r="BK105" s="83"/>
    </row>
    <row r="106" spans="1:63" ht="14.1" customHeight="1" x14ac:dyDescent="0.2">
      <c r="A106" s="96"/>
      <c r="B106" s="96"/>
      <c r="C106" s="96">
        <v>7</v>
      </c>
      <c r="D106" s="96" t="s">
        <v>268</v>
      </c>
      <c r="E106" s="96">
        <v>80.94</v>
      </c>
      <c r="F106" s="96">
        <v>14.74</v>
      </c>
      <c r="G106" s="96">
        <v>-1.08</v>
      </c>
      <c r="H106" s="96">
        <v>2930</v>
      </c>
      <c r="I106" s="96">
        <v>-25</v>
      </c>
      <c r="J106" s="96"/>
      <c r="K106" s="96">
        <v>50.19</v>
      </c>
      <c r="L106" s="96">
        <v>80.797960000000003</v>
      </c>
      <c r="M106" s="96">
        <v>0.17579700000000001</v>
      </c>
      <c r="N106" s="96">
        <v>81.934164999999993</v>
      </c>
      <c r="O106" s="96"/>
      <c r="P106" s="96"/>
      <c r="Q106" s="96"/>
      <c r="R106" s="96"/>
      <c r="S106" s="96"/>
      <c r="T106" s="96"/>
      <c r="U106" s="96"/>
      <c r="V106" s="96">
        <f t="shared" si="16"/>
        <v>2.3643012146701601</v>
      </c>
      <c r="W106" s="96">
        <f t="shared" si="17"/>
        <v>81.749399999999994</v>
      </c>
      <c r="X106" s="96">
        <f t="shared" si="18"/>
        <v>82.558800000000005</v>
      </c>
      <c r="Y106" s="103">
        <f t="shared" si="19"/>
        <v>79.32119999999999</v>
      </c>
      <c r="Z106" s="103">
        <f t="shared" si="20"/>
        <v>81.934164999999993</v>
      </c>
      <c r="AA106" s="96">
        <f t="shared" si="21"/>
        <v>77.702399999999997</v>
      </c>
      <c r="AB106" s="96"/>
      <c r="AC106" s="96">
        <v>81.209999999999994</v>
      </c>
      <c r="AD106" s="96">
        <v>79</v>
      </c>
      <c r="AE106" s="96">
        <f t="shared" si="22"/>
        <v>1.0033358042994811</v>
      </c>
      <c r="AF106" s="96">
        <f t="shared" si="30"/>
        <v>0.97603162836669144</v>
      </c>
      <c r="AG106" s="96"/>
      <c r="AH106" s="103">
        <f>IF(AND(M106&lt;Variables!$G$6,M106&gt;Variables!$G$5),0,1)</f>
        <v>1</v>
      </c>
      <c r="AI106" s="103">
        <f t="shared" si="23"/>
        <v>1</v>
      </c>
      <c r="AJ106" s="103">
        <f>IF(I106&gt;Variables!$G$7,0,1)</f>
        <v>1</v>
      </c>
      <c r="AK106" s="103">
        <f>IF(F106&gt;Variables!$G$8,0,1)</f>
        <v>0</v>
      </c>
      <c r="AL106" s="103">
        <f>IF(G106&gt;Variables!$G$9,0,1)</f>
        <v>1</v>
      </c>
      <c r="AM106" s="103">
        <f>IF(AND(K106&gt;Variables!$G$10,K106&lt;Variables!$G$11),0,1)</f>
        <v>0</v>
      </c>
      <c r="AN106" s="103">
        <f>IF(H106&lt;Variables!$G$13,1,0)</f>
        <v>0</v>
      </c>
      <c r="AO106" s="97">
        <f>IF(R106&lt;Variables!$G$12,0,1)</f>
        <v>0</v>
      </c>
      <c r="AP106" s="104"/>
      <c r="AQ106" s="103"/>
      <c r="AR106" s="103"/>
      <c r="AS106" s="103"/>
      <c r="AT106" s="103">
        <v>1</v>
      </c>
      <c r="AU106" s="103"/>
      <c r="AV106" s="96" t="str">
        <f t="shared" si="24"/>
        <v/>
      </c>
      <c r="AW106" s="96">
        <f t="shared" si="25"/>
        <v>1</v>
      </c>
      <c r="AX106" s="96" t="str">
        <f t="shared" si="26"/>
        <v/>
      </c>
      <c r="AY106" s="96">
        <f t="shared" si="27"/>
        <v>1</v>
      </c>
      <c r="AZ106" s="96">
        <f t="shared" si="28"/>
        <v>2.3615909546701599</v>
      </c>
      <c r="BA106" s="96"/>
      <c r="BB106" s="96"/>
      <c r="BC106" s="96"/>
      <c r="BD106" s="96"/>
      <c r="BE106"/>
      <c r="BF106"/>
      <c r="BG106"/>
      <c r="BH106"/>
      <c r="BI106"/>
      <c r="BJ106" s="83"/>
      <c r="BK106" s="83"/>
    </row>
    <row r="107" spans="1:63" ht="14.1" customHeight="1" x14ac:dyDescent="0.2">
      <c r="A107" s="96"/>
      <c r="B107" s="96"/>
      <c r="C107" s="96">
        <v>7</v>
      </c>
      <c r="D107" s="96" t="s">
        <v>269</v>
      </c>
      <c r="E107" s="96">
        <v>1.361</v>
      </c>
      <c r="F107" s="96">
        <v>14.83</v>
      </c>
      <c r="G107" s="96">
        <v>3.11</v>
      </c>
      <c r="H107" s="96">
        <v>50.7</v>
      </c>
      <c r="I107" s="96">
        <v>-5.4770000000000003</v>
      </c>
      <c r="J107" s="96"/>
      <c r="K107" s="96">
        <v>47</v>
      </c>
      <c r="L107" s="96">
        <v>1.3609199999999999</v>
      </c>
      <c r="M107" s="96">
        <v>5.8783760000000003E-3</v>
      </c>
      <c r="N107" s="96">
        <v>1.3778600000000001</v>
      </c>
      <c r="O107" s="96"/>
      <c r="P107" s="96"/>
      <c r="Q107" s="96"/>
      <c r="R107" s="96"/>
      <c r="S107" s="96"/>
      <c r="T107" s="96"/>
      <c r="U107" s="96"/>
      <c r="V107" s="96">
        <f t="shared" si="16"/>
        <v>2.3358180924736636</v>
      </c>
      <c r="W107" s="96">
        <f t="shared" si="17"/>
        <v>1.3746100000000001</v>
      </c>
      <c r="X107" s="96">
        <f t="shared" si="18"/>
        <v>1.38822</v>
      </c>
      <c r="Y107" s="103">
        <f t="shared" si="19"/>
        <v>1.33378</v>
      </c>
      <c r="Z107" s="103">
        <f t="shared" si="20"/>
        <v>1.3778600000000001</v>
      </c>
      <c r="AA107" s="103">
        <f t="shared" si="21"/>
        <v>1.3065599999999999</v>
      </c>
      <c r="AB107" s="96"/>
      <c r="AC107" s="96">
        <v>1.37</v>
      </c>
      <c r="AD107" s="96">
        <v>1.2</v>
      </c>
      <c r="AE107" s="96">
        <f t="shared" si="22"/>
        <v>1.0066127847171198</v>
      </c>
      <c r="AF107" s="96">
        <f t="shared" si="30"/>
        <v>0.88170462894930191</v>
      </c>
      <c r="AG107" s="96"/>
      <c r="AH107" s="103">
        <f>IF(AND(M107&lt;Variables!$G$6,M107&gt;Variables!$G$5),0,1)</f>
        <v>1</v>
      </c>
      <c r="AI107" s="103">
        <f t="shared" si="23"/>
        <v>1</v>
      </c>
      <c r="AJ107" s="103">
        <f>IF(I107&gt;Variables!$G$7,0,1)</f>
        <v>1</v>
      </c>
      <c r="AK107" s="103">
        <f>IF(F107&gt;Variables!$G$8,0,1)</f>
        <v>0</v>
      </c>
      <c r="AL107" s="103">
        <f>IF(G107&gt;Variables!$G$9,0,1)</f>
        <v>1</v>
      </c>
      <c r="AM107" s="103">
        <f>IF(AND(K107&gt;Variables!$G$10,K107&lt;Variables!$G$11),0,1)</f>
        <v>1</v>
      </c>
      <c r="AN107" s="103">
        <f>IF(H107&lt;Variables!$G$13,1,0)</f>
        <v>1</v>
      </c>
      <c r="AO107" s="97">
        <f>IF(R107&lt;Variables!$G$12,0,1)</f>
        <v>0</v>
      </c>
      <c r="AP107" s="104"/>
      <c r="AQ107" s="103"/>
      <c r="AR107" s="103"/>
      <c r="AS107" s="103"/>
      <c r="AT107" s="103">
        <v>1</v>
      </c>
      <c r="AU107" s="103"/>
      <c r="AV107" s="96" t="str">
        <f t="shared" si="24"/>
        <v/>
      </c>
      <c r="AW107" s="96">
        <f t="shared" si="25"/>
        <v>1</v>
      </c>
      <c r="AX107" s="96" t="str">
        <f t="shared" si="26"/>
        <v/>
      </c>
      <c r="AY107" s="96">
        <f t="shared" si="27"/>
        <v>1</v>
      </c>
      <c r="AZ107" s="96">
        <f t="shared" si="28"/>
        <v>2.3332800924736636</v>
      </c>
      <c r="BA107" s="96"/>
      <c r="BB107" s="96"/>
      <c r="BC107" s="96"/>
      <c r="BD107" s="96"/>
      <c r="BE107"/>
      <c r="BF107"/>
      <c r="BG107"/>
      <c r="BH107"/>
      <c r="BI107"/>
      <c r="BJ107" s="83"/>
      <c r="BK107" s="83"/>
    </row>
    <row r="108" spans="1:63" ht="14.1" customHeight="1" x14ac:dyDescent="0.2">
      <c r="A108" s="96"/>
      <c r="B108" s="96"/>
      <c r="C108" s="96">
        <v>7</v>
      </c>
      <c r="D108" s="96" t="s">
        <v>270</v>
      </c>
      <c r="E108" s="96">
        <v>3.125</v>
      </c>
      <c r="F108" s="96">
        <v>13.39</v>
      </c>
      <c r="G108" s="96">
        <v>12.82</v>
      </c>
      <c r="H108" s="96">
        <v>15.51</v>
      </c>
      <c r="I108" s="96">
        <v>29.614999999999998</v>
      </c>
      <c r="J108" s="96"/>
      <c r="K108" s="96">
        <v>46.61</v>
      </c>
      <c r="L108" s="96">
        <v>3.2704800000000001</v>
      </c>
      <c r="M108" s="96">
        <v>-4.448277</v>
      </c>
      <c r="N108" s="96">
        <v>3.1638519999999999</v>
      </c>
      <c r="O108" s="96"/>
      <c r="P108" s="96"/>
      <c r="Q108" s="96"/>
      <c r="R108" s="96"/>
      <c r="S108" s="96"/>
      <c r="T108" s="96"/>
      <c r="U108" s="96"/>
      <c r="V108" s="96">
        <f t="shared" si="16"/>
        <v>2.4039847467213598</v>
      </c>
      <c r="W108" s="96">
        <f t="shared" si="17"/>
        <v>3.15625</v>
      </c>
      <c r="X108" s="96">
        <f t="shared" si="18"/>
        <v>3.1875</v>
      </c>
      <c r="Y108" s="103">
        <f t="shared" si="19"/>
        <v>3.0625</v>
      </c>
      <c r="Z108" s="103">
        <f t="shared" si="20"/>
        <v>3.1638519999999999</v>
      </c>
      <c r="AA108" s="96">
        <f t="shared" si="21"/>
        <v>3</v>
      </c>
      <c r="AB108" s="96"/>
      <c r="AC108" s="96"/>
      <c r="AD108" s="96">
        <v>3.03</v>
      </c>
      <c r="AE108" s="96">
        <f t="shared" si="22"/>
        <v>0</v>
      </c>
      <c r="AF108" s="96">
        <f t="shared" si="30"/>
        <v>0.96959999999999991</v>
      </c>
      <c r="AG108" s="96"/>
      <c r="AH108" s="103">
        <f>IF(AND(M108&lt;Variables!$G$6,M108&gt;Variables!$G$5),0,1)</f>
        <v>0</v>
      </c>
      <c r="AI108" s="103">
        <f t="shared" si="23"/>
        <v>0</v>
      </c>
      <c r="AJ108" s="103">
        <f>IF(I108&gt;Variables!$G$7,0,1)</f>
        <v>0</v>
      </c>
      <c r="AK108" s="103">
        <f>IF(F108&gt;Variables!$G$8,0,1)</f>
        <v>0</v>
      </c>
      <c r="AL108" s="103">
        <f>IF(G108&gt;Variables!$G$9,0,1)</f>
        <v>0</v>
      </c>
      <c r="AM108" s="103">
        <f>IF(AND(K108&gt;Variables!$G$10,K108&lt;Variables!$G$11),0,1)</f>
        <v>1</v>
      </c>
      <c r="AN108" s="103">
        <f>IF(H108&lt;Variables!$G$13,1,0)</f>
        <v>1</v>
      </c>
      <c r="AO108" s="97">
        <f>IF(R108&lt;Variables!$G$12,0,1)</f>
        <v>0</v>
      </c>
      <c r="AP108" s="104"/>
      <c r="AQ108" s="103"/>
      <c r="AR108" s="103"/>
      <c r="AS108" s="103"/>
      <c r="AT108" s="103">
        <v>1</v>
      </c>
      <c r="AU108" s="103"/>
      <c r="AV108" s="96" t="str">
        <f t="shared" si="24"/>
        <v/>
      </c>
      <c r="AW108" s="96">
        <f t="shared" si="25"/>
        <v>1</v>
      </c>
      <c r="AX108" s="96" t="str">
        <f t="shared" si="26"/>
        <v/>
      </c>
      <c r="AY108" s="96">
        <f t="shared" si="27"/>
        <v>1</v>
      </c>
      <c r="AZ108" s="96">
        <f t="shared" si="28"/>
        <v>2.4014678067213602</v>
      </c>
      <c r="BA108" s="96"/>
      <c r="BB108" s="96"/>
      <c r="BC108" s="96"/>
      <c r="BD108" s="96"/>
      <c r="BE108"/>
      <c r="BF108"/>
      <c r="BG108"/>
      <c r="BH108"/>
      <c r="BI108"/>
      <c r="BJ108" s="83"/>
      <c r="BK108" s="83"/>
    </row>
    <row r="109" spans="1:63" ht="14.1" customHeight="1" x14ac:dyDescent="0.2">
      <c r="A109" s="96"/>
      <c r="B109" s="96"/>
      <c r="C109" s="96">
        <v>7</v>
      </c>
      <c r="D109" s="96" t="s">
        <v>233</v>
      </c>
      <c r="E109" s="96">
        <v>4.6287000000000003</v>
      </c>
      <c r="F109" s="96">
        <v>16.84</v>
      </c>
      <c r="G109" s="96">
        <v>12.62</v>
      </c>
      <c r="H109" s="96">
        <v>91.21</v>
      </c>
      <c r="I109" s="96">
        <v>-84.144999999999996</v>
      </c>
      <c r="J109" s="96"/>
      <c r="K109" s="96">
        <v>42.49</v>
      </c>
      <c r="L109" s="96">
        <v>4.7744499999999999</v>
      </c>
      <c r="M109" s="96">
        <v>-3.052708</v>
      </c>
      <c r="N109" s="96">
        <v>4.8353140000000003</v>
      </c>
      <c r="O109" s="96"/>
      <c r="P109" s="96"/>
      <c r="Q109" s="96"/>
      <c r="R109" s="96"/>
      <c r="S109" s="96"/>
      <c r="T109" s="96"/>
      <c r="U109" s="96"/>
      <c r="V109" s="96">
        <f t="shared" si="16"/>
        <v>2.3023569905129597</v>
      </c>
      <c r="W109" s="101">
        <f t="shared" si="17"/>
        <v>4.6749870000000007</v>
      </c>
      <c r="X109" s="101">
        <f t="shared" si="18"/>
        <v>4.7212740000000002</v>
      </c>
      <c r="Y109" s="96">
        <f t="shared" si="19"/>
        <v>4.5361260000000003</v>
      </c>
      <c r="Z109" s="96">
        <f t="shared" si="20"/>
        <v>4.8353140000000003</v>
      </c>
      <c r="AA109" s="96">
        <f t="shared" si="21"/>
        <v>4.4435520000000004</v>
      </c>
      <c r="AB109" s="96"/>
      <c r="AC109" s="96">
        <v>4.83</v>
      </c>
      <c r="AD109" s="96"/>
      <c r="AE109" s="96">
        <f t="shared" si="22"/>
        <v>1.0434895326981657</v>
      </c>
      <c r="AF109" s="96">
        <f t="shared" si="30"/>
        <v>0</v>
      </c>
      <c r="AG109" s="96"/>
      <c r="AH109" s="101">
        <f>IF(AND(M109&lt;Variables!$G$6,M109&gt;Variables!$G$5),0,1)</f>
        <v>0</v>
      </c>
      <c r="AI109" s="101">
        <f t="shared" si="23"/>
        <v>1</v>
      </c>
      <c r="AJ109" s="101">
        <f>IF(I109&gt;Variables!$G$7,0,1)</f>
        <v>1</v>
      </c>
      <c r="AK109" s="101">
        <f>IF(F109&gt;Variables!$G$8,0,1)</f>
        <v>0</v>
      </c>
      <c r="AL109" s="101">
        <f>IF(G109&gt;Variables!$G$9,0,1)</f>
        <v>0</v>
      </c>
      <c r="AM109" s="101">
        <f>IF(AND(K109&gt;Variables!$G$10,K109&lt;Variables!$G$11),0,1)</f>
        <v>1</v>
      </c>
      <c r="AN109" s="103">
        <f>IF(H109&lt;Variables!$G$13,1,0)</f>
        <v>1</v>
      </c>
      <c r="AO109" s="97">
        <f>IF(R109&lt;Variables!$G$12,0,1)</f>
        <v>0</v>
      </c>
      <c r="AP109" s="102"/>
      <c r="AQ109" s="101"/>
      <c r="AR109" s="101"/>
      <c r="AS109" s="101"/>
      <c r="AT109" s="101"/>
      <c r="AU109" s="101"/>
      <c r="AV109" s="96">
        <f t="shared" si="24"/>
        <v>3</v>
      </c>
      <c r="AW109" s="96" t="str">
        <f t="shared" si="25"/>
        <v/>
      </c>
      <c r="AX109" s="96" t="str">
        <f t="shared" si="26"/>
        <v/>
      </c>
      <c r="AY109" s="96">
        <f t="shared" si="27"/>
        <v>3</v>
      </c>
      <c r="AZ109" s="96">
        <f t="shared" si="28"/>
        <v>2.3000625305129598</v>
      </c>
      <c r="BA109" s="96"/>
      <c r="BB109" s="96"/>
      <c r="BC109" s="96"/>
      <c r="BD109" s="96"/>
      <c r="BE109"/>
      <c r="BF109"/>
      <c r="BG109"/>
      <c r="BH109"/>
      <c r="BI109"/>
      <c r="BJ109" s="83"/>
      <c r="BK109" s="83"/>
    </row>
    <row r="110" spans="1:63" ht="14.1" customHeight="1" x14ac:dyDescent="0.2">
      <c r="A110" s="96"/>
      <c r="B110" s="96"/>
      <c r="C110" s="96">
        <v>7</v>
      </c>
      <c r="D110" s="96" t="s">
        <v>264</v>
      </c>
      <c r="E110" s="96">
        <v>2.3149999999999999</v>
      </c>
      <c r="F110" s="96">
        <v>14.29</v>
      </c>
      <c r="G110" s="96">
        <v>14.6</v>
      </c>
      <c r="H110" s="96">
        <v>192.81</v>
      </c>
      <c r="I110" s="96">
        <v>-78.905000000000001</v>
      </c>
      <c r="J110" s="96"/>
      <c r="K110" s="96">
        <v>35.799999999999997</v>
      </c>
      <c r="L110" s="96">
        <v>2.3491300000000002</v>
      </c>
      <c r="M110" s="96">
        <v>-1.4528779999999999</v>
      </c>
      <c r="N110" s="96">
        <v>2.357138</v>
      </c>
      <c r="O110" s="96"/>
      <c r="P110" s="96"/>
      <c r="Q110" s="96"/>
      <c r="R110" s="96"/>
      <c r="S110" s="96"/>
      <c r="T110" s="96"/>
      <c r="U110" s="96"/>
      <c r="V110" s="96">
        <f t="shared" si="16"/>
        <v>2.1980808823712001</v>
      </c>
      <c r="W110" s="97">
        <f t="shared" si="17"/>
        <v>2.3381500000000002</v>
      </c>
      <c r="X110" s="96">
        <f t="shared" si="18"/>
        <v>2.3613</v>
      </c>
      <c r="Y110" s="96">
        <f t="shared" si="19"/>
        <v>2.2686999999999999</v>
      </c>
      <c r="Z110" s="96">
        <f t="shared" si="20"/>
        <v>2.357138</v>
      </c>
      <c r="AA110" s="96">
        <f t="shared" si="21"/>
        <v>2.2223999999999999</v>
      </c>
      <c r="AB110" s="96"/>
      <c r="AC110" s="96">
        <v>2.37</v>
      </c>
      <c r="AD110" s="96">
        <v>2.2799999999999998</v>
      </c>
      <c r="AE110" s="96">
        <f t="shared" si="22"/>
        <v>1.0237580993520519</v>
      </c>
      <c r="AF110" s="96">
        <f t="shared" si="30"/>
        <v>0.98488120950323965</v>
      </c>
      <c r="AG110" s="96"/>
      <c r="AH110" s="97">
        <f>IF(AND(M110&lt;Variables!$G$6,M110&gt;Variables!$G$5),0,1)</f>
        <v>1</v>
      </c>
      <c r="AI110" s="97">
        <f t="shared" si="23"/>
        <v>1</v>
      </c>
      <c r="AJ110" s="97">
        <f>IF(I110&gt;Variables!$G$7,0,1)</f>
        <v>1</v>
      </c>
      <c r="AK110" s="97">
        <f>IF(F110&gt;Variables!$G$8,0,1)</f>
        <v>0</v>
      </c>
      <c r="AL110" s="97">
        <f>IF(G110&gt;Variables!$G$9,0,1)</f>
        <v>0</v>
      </c>
      <c r="AM110" s="97">
        <f>IF(AND(K110&gt;Variables!$G$10,K110&lt;Variables!$G$11),0,1)</f>
        <v>1</v>
      </c>
      <c r="AN110" s="103">
        <f>IF(H110&lt;Variables!$G$13,1,0)</f>
        <v>1</v>
      </c>
      <c r="AO110" s="97">
        <f>IF(R110&lt;Variables!$G$12,0,1)</f>
        <v>0</v>
      </c>
      <c r="AP110" s="99"/>
      <c r="AQ110" s="97"/>
      <c r="AR110" s="97"/>
      <c r="AS110" s="97">
        <v>1</v>
      </c>
      <c r="AT110" s="97"/>
      <c r="AU110" s="97"/>
      <c r="AV110" s="96">
        <f t="shared" si="24"/>
        <v>3</v>
      </c>
      <c r="AW110" s="96" t="str">
        <f t="shared" si="25"/>
        <v/>
      </c>
      <c r="AX110" s="96" t="str">
        <f t="shared" si="26"/>
        <v/>
      </c>
      <c r="AY110" s="96">
        <f t="shared" si="27"/>
        <v>3</v>
      </c>
      <c r="AZ110" s="96">
        <f t="shared" si="28"/>
        <v>2.1961476823711994</v>
      </c>
      <c r="BA110" s="96"/>
      <c r="BB110" s="96"/>
      <c r="BC110" s="96"/>
      <c r="BD110" s="96"/>
      <c r="BE110"/>
      <c r="BF110"/>
      <c r="BG110"/>
      <c r="BH110"/>
      <c r="BI110"/>
      <c r="BJ110" s="83"/>
      <c r="BK110" s="83"/>
    </row>
    <row r="111" spans="1:63" ht="14.1" customHeight="1" x14ac:dyDescent="0.2">
      <c r="A111" s="96"/>
      <c r="B111" s="96"/>
      <c r="C111" s="96">
        <v>7</v>
      </c>
      <c r="D111" s="96" t="s">
        <v>271</v>
      </c>
      <c r="E111" s="96">
        <v>8.2200000000000006</v>
      </c>
      <c r="F111" s="96">
        <v>14.96</v>
      </c>
      <c r="G111" s="96">
        <v>9.4499999999999993</v>
      </c>
      <c r="H111" s="96">
        <v>960.12</v>
      </c>
      <c r="I111" s="96">
        <v>-45.021999999999998</v>
      </c>
      <c r="J111" s="96"/>
      <c r="K111" s="96">
        <v>34.25</v>
      </c>
      <c r="L111" s="96">
        <v>8.4244450000000004</v>
      </c>
      <c r="M111" s="96">
        <v>-2.4268070000000002</v>
      </c>
      <c r="N111" s="96">
        <v>8.3674300000000006</v>
      </c>
      <c r="O111" s="96"/>
      <c r="P111" s="96"/>
      <c r="Q111" s="96"/>
      <c r="R111" s="96"/>
      <c r="S111" s="96"/>
      <c r="T111" s="96"/>
      <c r="U111" s="96"/>
      <c r="V111" s="96">
        <f t="shared" si="16"/>
        <v>2.1565412387979999</v>
      </c>
      <c r="W111" s="96">
        <f t="shared" si="17"/>
        <v>8.3022000000000009</v>
      </c>
      <c r="X111" s="96">
        <f t="shared" si="18"/>
        <v>8.3844000000000012</v>
      </c>
      <c r="Y111" s="103">
        <f t="shared" si="19"/>
        <v>8.0556000000000001</v>
      </c>
      <c r="Z111" s="103">
        <f t="shared" si="20"/>
        <v>8.3674300000000006</v>
      </c>
      <c r="AA111" s="103">
        <f t="shared" si="21"/>
        <v>7.8912000000000004</v>
      </c>
      <c r="AB111" s="96"/>
      <c r="AC111" s="96">
        <v>8.2799999999999994</v>
      </c>
      <c r="AD111" s="96">
        <v>7.98</v>
      </c>
      <c r="AE111" s="96">
        <f t="shared" si="22"/>
        <v>1.0072992700729926</v>
      </c>
      <c r="AF111" s="96">
        <f t="shared" si="30"/>
        <v>0.97080291970802912</v>
      </c>
      <c r="AG111" s="96"/>
      <c r="AH111" s="103">
        <f>IF(AND(M111&lt;Variables!$G$6,M111&gt;Variables!$G$5),0,1)</f>
        <v>0</v>
      </c>
      <c r="AI111" s="103">
        <f t="shared" si="23"/>
        <v>0</v>
      </c>
      <c r="AJ111" s="103">
        <f>IF(I111&gt;Variables!$G$7,0,1)</f>
        <v>1</v>
      </c>
      <c r="AK111" s="103">
        <f>IF(F111&gt;Variables!$G$8,0,1)</f>
        <v>0</v>
      </c>
      <c r="AL111" s="103">
        <f>IF(G111&gt;Variables!$G$9,0,1)</f>
        <v>1</v>
      </c>
      <c r="AM111" s="103">
        <f>IF(AND(K111&gt;Variables!$G$10,K111&lt;Variables!$G$11),0,1)</f>
        <v>1</v>
      </c>
      <c r="AN111" s="103">
        <f>IF(H111&lt;Variables!$G$13,1,0)</f>
        <v>1</v>
      </c>
      <c r="AO111" s="97">
        <f>IF(R111&lt;Variables!$G$12,0,1)</f>
        <v>0</v>
      </c>
      <c r="AP111" s="104"/>
      <c r="AQ111" s="103"/>
      <c r="AR111" s="103"/>
      <c r="AS111" s="103"/>
      <c r="AT111" s="103">
        <v>1</v>
      </c>
      <c r="AU111" s="103"/>
      <c r="AV111" s="96" t="str">
        <f t="shared" si="24"/>
        <v/>
      </c>
      <c r="AW111" s="96">
        <f t="shared" si="25"/>
        <v>1</v>
      </c>
      <c r="AX111" s="96" t="str">
        <f t="shared" si="26"/>
        <v/>
      </c>
      <c r="AY111" s="96">
        <f t="shared" si="27"/>
        <v>1</v>
      </c>
      <c r="AZ111" s="96">
        <f t="shared" si="28"/>
        <v>2.1546917387979998</v>
      </c>
      <c r="BA111" s="96"/>
      <c r="BB111" s="96"/>
      <c r="BC111" s="96"/>
      <c r="BD111" s="96"/>
      <c r="BE111"/>
      <c r="BF111"/>
      <c r="BG111"/>
      <c r="BH111"/>
      <c r="BI111"/>
      <c r="BJ111" s="83"/>
      <c r="BK111" s="83"/>
    </row>
    <row r="112" spans="1:63" ht="14.1" customHeight="1" x14ac:dyDescent="0.2">
      <c r="A112" s="96"/>
      <c r="B112" s="96"/>
      <c r="C112" s="96">
        <v>7</v>
      </c>
      <c r="D112" s="96" t="s">
        <v>261</v>
      </c>
      <c r="E112" s="96">
        <v>12.38</v>
      </c>
      <c r="F112" s="96">
        <v>12.03</v>
      </c>
      <c r="G112" s="96">
        <v>4.38</v>
      </c>
      <c r="H112" s="96">
        <v>330.65</v>
      </c>
      <c r="I112" s="96">
        <v>451.85500000000002</v>
      </c>
      <c r="J112" s="96"/>
      <c r="K112" s="96">
        <v>25.67</v>
      </c>
      <c r="L112" s="96">
        <v>12.769970000000001</v>
      </c>
      <c r="M112" s="96">
        <v>-3.0538050000000001</v>
      </c>
      <c r="N112" s="96">
        <v>12.83902</v>
      </c>
      <c r="O112" s="96"/>
      <c r="P112" s="96"/>
      <c r="Q112" s="96"/>
      <c r="R112" s="96"/>
      <c r="S112" s="96"/>
      <c r="T112" s="96"/>
      <c r="U112" s="96"/>
      <c r="V112" s="96">
        <f t="shared" si="16"/>
        <v>1.9797643995228</v>
      </c>
      <c r="W112" s="97">
        <f t="shared" si="17"/>
        <v>12.5038</v>
      </c>
      <c r="X112" s="96">
        <f t="shared" si="18"/>
        <v>12.627600000000001</v>
      </c>
      <c r="Y112" s="96">
        <f t="shared" si="19"/>
        <v>12.132400000000001</v>
      </c>
      <c r="Z112" s="96">
        <f t="shared" si="20"/>
        <v>12.83902</v>
      </c>
      <c r="AA112" s="96">
        <f t="shared" si="21"/>
        <v>11.8848</v>
      </c>
      <c r="AB112" s="96"/>
      <c r="AC112" s="96">
        <v>12.58</v>
      </c>
      <c r="AD112" s="96">
        <v>12.37</v>
      </c>
      <c r="AE112" s="96">
        <f t="shared" si="22"/>
        <v>1.0161550888529887</v>
      </c>
      <c r="AF112" s="96">
        <f t="shared" si="30"/>
        <v>0.99919224555735042</v>
      </c>
      <c r="AG112" s="96"/>
      <c r="AH112" s="97">
        <f>IF(AND(M112&lt;Variables!$G$6,M112&gt;Variables!$G$5),0,1)</f>
        <v>0</v>
      </c>
      <c r="AI112" s="97">
        <f t="shared" si="23"/>
        <v>1</v>
      </c>
      <c r="AJ112" s="97">
        <f>IF(I112&gt;Variables!$G$7,0,1)</f>
        <v>0</v>
      </c>
      <c r="AK112" s="97">
        <f>IF(F112&gt;Variables!$G$8,0,1)</f>
        <v>0</v>
      </c>
      <c r="AL112" s="97">
        <f>IF(G112&gt;Variables!$G$9,0,1)</f>
        <v>1</v>
      </c>
      <c r="AM112" s="97">
        <f>IF(AND(K112&gt;Variables!$G$10,K112&lt;Variables!$G$11),0,1)</f>
        <v>1</v>
      </c>
      <c r="AN112" s="103">
        <f>IF(H112&lt;Variables!$G$13,1,0)</f>
        <v>1</v>
      </c>
      <c r="AO112" s="97">
        <f>IF(R112&lt;Variables!$G$12,0,1)</f>
        <v>0</v>
      </c>
      <c r="AP112" s="99"/>
      <c r="AQ112" s="97"/>
      <c r="AR112" s="97"/>
      <c r="AS112" s="97">
        <v>1</v>
      </c>
      <c r="AT112" s="97"/>
      <c r="AU112" s="97"/>
      <c r="AV112" s="96">
        <f t="shared" si="24"/>
        <v>3</v>
      </c>
      <c r="AW112" s="96" t="str">
        <f t="shared" si="25"/>
        <v/>
      </c>
      <c r="AX112" s="96" t="str">
        <f t="shared" si="26"/>
        <v/>
      </c>
      <c r="AY112" s="96">
        <f t="shared" si="27"/>
        <v>3</v>
      </c>
      <c r="AZ112" s="96">
        <f t="shared" si="28"/>
        <v>1.9783782195227997</v>
      </c>
      <c r="BA112" s="96"/>
      <c r="BB112" s="96"/>
      <c r="BC112" s="96"/>
      <c r="BD112" s="96"/>
      <c r="BE112"/>
      <c r="BF112"/>
      <c r="BG112"/>
      <c r="BH112"/>
      <c r="BI112"/>
      <c r="BJ112" s="83"/>
      <c r="BK112" s="83"/>
    </row>
    <row r="113" spans="1:63" ht="14.1" customHeight="1" x14ac:dyDescent="0.2">
      <c r="A113" s="96"/>
      <c r="B113" s="96"/>
      <c r="C113" s="89">
        <v>8</v>
      </c>
      <c r="D113" s="89" t="s">
        <v>272</v>
      </c>
      <c r="E113" s="89">
        <v>97.319900000000004</v>
      </c>
      <c r="F113" s="89">
        <v>14.66</v>
      </c>
      <c r="G113" s="89">
        <v>2.77</v>
      </c>
      <c r="H113" s="89">
        <v>5530</v>
      </c>
      <c r="I113" s="89">
        <v>10.565</v>
      </c>
      <c r="J113" s="89"/>
      <c r="K113" s="89">
        <v>76.28</v>
      </c>
      <c r="L113" s="89">
        <v>95.522234999999995</v>
      </c>
      <c r="M113" s="89">
        <v>1.881934</v>
      </c>
      <c r="N113" s="89">
        <v>94.769589999999994</v>
      </c>
      <c r="O113" s="96"/>
      <c r="P113" s="96"/>
      <c r="Q113" s="96"/>
      <c r="R113" s="96"/>
      <c r="S113" s="96"/>
      <c r="T113" s="96"/>
      <c r="U113" s="96"/>
      <c r="V113" s="96">
        <f t="shared" si="16"/>
        <v>2.4474980486982396</v>
      </c>
      <c r="W113" s="97">
        <f t="shared" si="17"/>
        <v>98.293098999999998</v>
      </c>
      <c r="X113" s="96">
        <f t="shared" si="18"/>
        <v>99.266298000000006</v>
      </c>
      <c r="Y113" s="96">
        <f t="shared" si="19"/>
        <v>95.373502000000002</v>
      </c>
      <c r="Z113" s="96">
        <f t="shared" si="20"/>
        <v>94.769589999999994</v>
      </c>
      <c r="AA113" s="96">
        <f t="shared" si="21"/>
        <v>93.427104</v>
      </c>
      <c r="AB113" s="96"/>
      <c r="AC113" s="96">
        <v>98.64</v>
      </c>
      <c r="AD113" s="96">
        <v>96.51</v>
      </c>
      <c r="AE113" s="96">
        <f t="shared" si="22"/>
        <v>1.0135645433256713</v>
      </c>
      <c r="AF113" s="96">
        <f t="shared" si="30"/>
        <v>0.99167796103366324</v>
      </c>
      <c r="AG113" s="96"/>
      <c r="AH113" s="97">
        <f>IF(AND(M113&lt;Variables!$G$6,M113&gt;Variables!$G$5),0,1)</f>
        <v>1</v>
      </c>
      <c r="AI113" s="97">
        <f t="shared" si="23"/>
        <v>0</v>
      </c>
      <c r="AJ113" s="97">
        <f>IF(I113&gt;Variables!$G$7,0,1)</f>
        <v>0</v>
      </c>
      <c r="AK113" s="97">
        <f>IF(F113&gt;Variables!$G$8,0,1)</f>
        <v>0</v>
      </c>
      <c r="AL113" s="97">
        <f>IF(G113&gt;Variables!$G$9,0,1)</f>
        <v>1</v>
      </c>
      <c r="AM113" s="97">
        <f>IF(AND(K113&gt;Variables!$G$10,K113&lt;Variables!$G$11),0,1)</f>
        <v>1</v>
      </c>
      <c r="AN113" s="103">
        <f>IF(H113&lt;Variables!$G$13,1,0)</f>
        <v>0</v>
      </c>
      <c r="AO113" s="97">
        <f>IF(R113&lt;Variables!$G$12,0,1)</f>
        <v>0</v>
      </c>
      <c r="AP113" s="99"/>
      <c r="AQ113" s="97"/>
      <c r="AR113" s="97"/>
      <c r="AS113" s="97">
        <v>1</v>
      </c>
      <c r="AT113" s="97"/>
      <c r="AU113" s="97"/>
      <c r="AV113" s="96">
        <f t="shared" si="24"/>
        <v>3</v>
      </c>
      <c r="AW113" s="96" t="str">
        <f t="shared" si="25"/>
        <v/>
      </c>
      <c r="AX113" s="96" t="str">
        <f t="shared" si="26"/>
        <v/>
      </c>
      <c r="AY113" s="96">
        <f t="shared" si="27"/>
        <v>3</v>
      </c>
      <c r="AZ113" s="96">
        <f t="shared" si="28"/>
        <v>2.4433789286982397</v>
      </c>
      <c r="BA113" s="96"/>
      <c r="BB113" s="96"/>
      <c r="BC113" s="96"/>
      <c r="BD113" s="96"/>
      <c r="BE113"/>
      <c r="BF113"/>
      <c r="BG113"/>
      <c r="BH113"/>
      <c r="BI113"/>
      <c r="BJ113" s="83"/>
      <c r="BK113" s="83"/>
    </row>
    <row r="114" spans="1:63" ht="14.1" customHeight="1" x14ac:dyDescent="0.2">
      <c r="A114" s="96"/>
      <c r="B114" s="96"/>
      <c r="C114" s="89">
        <v>8</v>
      </c>
      <c r="D114" s="89" t="s">
        <v>273</v>
      </c>
      <c r="E114" s="89">
        <v>4.6399999999999997</v>
      </c>
      <c r="F114" s="89">
        <v>8.4499999999999993</v>
      </c>
      <c r="G114" s="89">
        <v>4.04</v>
      </c>
      <c r="H114" s="89"/>
      <c r="I114" s="89">
        <v>4.4930000000000003</v>
      </c>
      <c r="J114" s="89"/>
      <c r="K114" s="89">
        <v>70.67</v>
      </c>
      <c r="L114" s="89">
        <v>4.6254309999999998</v>
      </c>
      <c r="M114" s="89">
        <v>0.314971</v>
      </c>
      <c r="N114" s="89">
        <v>4.6254309999999998</v>
      </c>
      <c r="O114" s="89"/>
      <c r="P114" s="89"/>
      <c r="Q114" s="89"/>
      <c r="R114" s="89"/>
      <c r="S114" s="89"/>
      <c r="T114" s="89"/>
      <c r="U114" s="89"/>
      <c r="V114" s="89">
        <f t="shared" si="16"/>
        <v>2.5541497727538398</v>
      </c>
      <c r="W114" s="121">
        <f t="shared" si="17"/>
        <v>4.6863999999999999</v>
      </c>
      <c r="X114" s="121">
        <f t="shared" si="18"/>
        <v>4.7328000000000001</v>
      </c>
      <c r="Y114" s="121">
        <f t="shared" si="19"/>
        <v>4.5471999999999992</v>
      </c>
      <c r="Z114" s="121">
        <f t="shared" si="20"/>
        <v>4.6254309999999998</v>
      </c>
      <c r="AA114" s="121">
        <f t="shared" si="21"/>
        <v>4.4543999999999997</v>
      </c>
      <c r="AB114" s="96" t="s">
        <v>274</v>
      </c>
      <c r="AC114" s="96">
        <v>4.6900000000000004</v>
      </c>
      <c r="AD114" s="96">
        <v>4.54</v>
      </c>
      <c r="AE114" s="98">
        <f t="shared" si="22"/>
        <v>1.0107758620689657</v>
      </c>
      <c r="AF114" s="98">
        <f t="shared" si="30"/>
        <v>0.97844827586206906</v>
      </c>
      <c r="AG114" s="96" t="s">
        <v>22</v>
      </c>
      <c r="AH114" s="105">
        <f>IF(AND(M114&lt;Variables!$G$6,M114&gt;Variables!$G$5),0,1)</f>
        <v>1</v>
      </c>
      <c r="AI114" s="105">
        <f t="shared" si="23"/>
        <v>1</v>
      </c>
      <c r="AJ114" s="105">
        <f>IF(I114&gt;Variables!$G$7,0,1)</f>
        <v>0</v>
      </c>
      <c r="AK114" s="105">
        <f>IF(F114&gt;Variables!$G$8,0,1)</f>
        <v>1</v>
      </c>
      <c r="AL114" s="105">
        <f>IF(G114&gt;Variables!$G$9,0,1)</f>
        <v>1</v>
      </c>
      <c r="AM114" s="105">
        <f>IF(AND(K114&gt;Variables!$G$10,K114&lt;Variables!$G$11),0,1)</f>
        <v>0</v>
      </c>
      <c r="AN114" s="103">
        <f>IF(H114&lt;Variables!$G$13,1,0)</f>
        <v>1</v>
      </c>
      <c r="AO114" s="97">
        <f>IF(R114&lt;Variables!$G$12,0,1)</f>
        <v>0</v>
      </c>
      <c r="AP114" s="106"/>
      <c r="AQ114" s="105"/>
      <c r="AR114" s="105"/>
      <c r="AS114" s="105"/>
      <c r="AT114" s="105"/>
      <c r="AU114" s="105">
        <v>1</v>
      </c>
      <c r="AV114" s="96">
        <f t="shared" si="24"/>
        <v>3</v>
      </c>
      <c r="AW114" s="96" t="str">
        <f t="shared" si="25"/>
        <v/>
      </c>
      <c r="AX114" s="96" t="str">
        <f t="shared" si="26"/>
        <v/>
      </c>
      <c r="AY114" s="96">
        <f t="shared" si="27"/>
        <v>3</v>
      </c>
      <c r="AZ114" s="96">
        <f t="shared" si="28"/>
        <v>2.55033359275384</v>
      </c>
      <c r="BA114" s="96"/>
      <c r="BB114" s="96"/>
      <c r="BC114" s="96"/>
      <c r="BD114" s="96"/>
      <c r="BE114"/>
      <c r="BF114"/>
      <c r="BG114"/>
      <c r="BH114"/>
      <c r="BI114"/>
      <c r="BJ114" s="83"/>
      <c r="BK114" s="83"/>
    </row>
    <row r="115" spans="1:63" ht="14.1" customHeight="1" x14ac:dyDescent="0.2">
      <c r="A115" s="96"/>
      <c r="B115" s="96"/>
      <c r="C115" s="89">
        <v>8</v>
      </c>
      <c r="D115" s="89" t="s">
        <v>275</v>
      </c>
      <c r="E115" s="89">
        <v>188.095</v>
      </c>
      <c r="F115" s="89">
        <v>7.36</v>
      </c>
      <c r="G115" s="89">
        <v>3.92</v>
      </c>
      <c r="H115" s="89">
        <v>11570</v>
      </c>
      <c r="I115" s="89">
        <v>-0.08</v>
      </c>
      <c r="J115" s="89"/>
      <c r="K115" s="89">
        <v>70.260000000000005</v>
      </c>
      <c r="L115" s="89">
        <v>184.53120999999999</v>
      </c>
      <c r="M115" s="89">
        <v>1.9312670000000001</v>
      </c>
      <c r="N115" s="89">
        <v>183.37738999999999</v>
      </c>
      <c r="O115" s="89"/>
      <c r="P115" s="89"/>
      <c r="Q115" s="89"/>
      <c r="R115" s="89"/>
      <c r="S115" s="89"/>
      <c r="T115" s="89"/>
      <c r="U115" s="89"/>
      <c r="V115" s="89">
        <f t="shared" si="16"/>
        <v>2.4136805263150398</v>
      </c>
      <c r="W115" s="111">
        <f t="shared" si="17"/>
        <v>189.97595000000001</v>
      </c>
      <c r="X115" s="111">
        <f t="shared" si="18"/>
        <v>191.8569</v>
      </c>
      <c r="Y115" s="89">
        <f t="shared" si="19"/>
        <v>184.3331</v>
      </c>
      <c r="Z115" s="89">
        <f t="shared" si="20"/>
        <v>183.37738999999999</v>
      </c>
      <c r="AA115" s="89">
        <f t="shared" si="21"/>
        <v>180.5712</v>
      </c>
      <c r="AB115" s="96"/>
      <c r="AC115" s="96">
        <v>192.12</v>
      </c>
      <c r="AD115" s="96">
        <v>186.86</v>
      </c>
      <c r="AE115" s="96">
        <f t="shared" si="22"/>
        <v>1.0213987612642548</v>
      </c>
      <c r="AF115" s="96">
        <f t="shared" si="30"/>
        <v>0.99343416890401137</v>
      </c>
      <c r="AG115" s="96"/>
      <c r="AH115" s="101">
        <f>IF(AND(M115&lt;Variables!$G$6,M115&gt;Variables!$G$5),0,1)</f>
        <v>1</v>
      </c>
      <c r="AI115" s="101">
        <f t="shared" si="23"/>
        <v>0</v>
      </c>
      <c r="AJ115" s="101">
        <f>IF(I115&gt;Variables!$G$7,0,1)</f>
        <v>1</v>
      </c>
      <c r="AK115" s="101">
        <f>IF(F115&gt;Variables!$G$8,0,1)</f>
        <v>1</v>
      </c>
      <c r="AL115" s="101">
        <f>IF(G115&gt;Variables!$G$9,0,1)</f>
        <v>1</v>
      </c>
      <c r="AM115" s="101">
        <f>IF(AND(K115&gt;Variables!$G$10,K115&lt;Variables!$G$11),0,1)</f>
        <v>0</v>
      </c>
      <c r="AN115" s="103">
        <f>IF(H115&lt;Variables!$G$13,1,0)</f>
        <v>0</v>
      </c>
      <c r="AO115" s="97">
        <f>IF(R115&lt;Variables!$G$12,0,1)</f>
        <v>0</v>
      </c>
      <c r="AP115" s="102"/>
      <c r="AQ115" s="101"/>
      <c r="AR115" s="101">
        <v>1</v>
      </c>
      <c r="AS115" s="101"/>
      <c r="AT115" s="101"/>
      <c r="AU115" s="101"/>
      <c r="AV115" s="96">
        <f t="shared" si="24"/>
        <v>3</v>
      </c>
      <c r="AW115" s="96" t="str">
        <f t="shared" si="25"/>
        <v/>
      </c>
      <c r="AX115" s="96" t="str">
        <f t="shared" si="26"/>
        <v/>
      </c>
      <c r="AY115" s="96">
        <f t="shared" si="27"/>
        <v>3</v>
      </c>
      <c r="AZ115" s="96">
        <f t="shared" si="28"/>
        <v>2.40988648631504</v>
      </c>
      <c r="BA115" s="96"/>
      <c r="BB115" s="96"/>
      <c r="BC115" s="96"/>
      <c r="BD115" s="96"/>
      <c r="BE115"/>
      <c r="BF115"/>
      <c r="BG115"/>
      <c r="BH115"/>
      <c r="BI115"/>
      <c r="BJ115" s="83"/>
      <c r="BK115" s="83"/>
    </row>
    <row r="116" spans="1:63" ht="14.1" customHeight="1" x14ac:dyDescent="0.2">
      <c r="A116" s="96"/>
      <c r="B116" s="96"/>
      <c r="C116" s="96">
        <v>8</v>
      </c>
      <c r="D116" s="96" t="s">
        <v>276</v>
      </c>
      <c r="E116" s="96">
        <v>9.5300999999999991</v>
      </c>
      <c r="F116" s="96">
        <v>12.87</v>
      </c>
      <c r="G116" s="96">
        <v>9.5399999999999991</v>
      </c>
      <c r="H116" s="96">
        <v>2150</v>
      </c>
      <c r="I116" s="96">
        <v>20.542000000000002</v>
      </c>
      <c r="J116" s="96"/>
      <c r="K116" s="96">
        <v>67.8</v>
      </c>
      <c r="L116" s="96">
        <v>9.4184800000000006</v>
      </c>
      <c r="M116" s="96">
        <v>1.185117</v>
      </c>
      <c r="N116" s="96">
        <v>9.2232509999999994</v>
      </c>
      <c r="O116" s="96"/>
      <c r="P116" s="96"/>
      <c r="Q116" s="96"/>
      <c r="R116" s="96"/>
      <c r="S116" s="96"/>
      <c r="T116" s="96"/>
      <c r="U116" s="96"/>
      <c r="V116" s="96">
        <f t="shared" si="16"/>
        <v>2.4596723594511998</v>
      </c>
      <c r="W116" s="101">
        <f t="shared" si="17"/>
        <v>9.6254009999999983</v>
      </c>
      <c r="X116" s="101">
        <f t="shared" si="18"/>
        <v>9.7207019999999993</v>
      </c>
      <c r="Y116" s="96">
        <f t="shared" si="19"/>
        <v>9.339497999999999</v>
      </c>
      <c r="Z116" s="96">
        <f t="shared" si="20"/>
        <v>9.2232509999999994</v>
      </c>
      <c r="AA116" s="96">
        <f t="shared" si="21"/>
        <v>9.1488959999999988</v>
      </c>
      <c r="AB116" s="96"/>
      <c r="AC116" s="96">
        <v>9.75</v>
      </c>
      <c r="AD116" s="96"/>
      <c r="AE116" s="96">
        <f t="shared" si="22"/>
        <v>1.0230742594516322</v>
      </c>
      <c r="AF116" s="96">
        <v>1</v>
      </c>
      <c r="AG116" s="96"/>
      <c r="AH116" s="101">
        <f>IF(AND(M116&lt;Variables!$G$6,M116&gt;Variables!$G$5),0,1)</f>
        <v>1</v>
      </c>
      <c r="AI116" s="101">
        <f t="shared" si="23"/>
        <v>0</v>
      </c>
      <c r="AJ116" s="101">
        <f>IF(I116&gt;Variables!$G$7,0,1)</f>
        <v>0</v>
      </c>
      <c r="AK116" s="101">
        <f>IF(F116&gt;Variables!$G$8,0,1)</f>
        <v>0</v>
      </c>
      <c r="AL116" s="101">
        <f>IF(G116&gt;Variables!$G$9,0,1)</f>
        <v>1</v>
      </c>
      <c r="AM116" s="101">
        <f>IF(AND(K116&gt;Variables!$G$10,K116&lt;Variables!$G$11),0,1)</f>
        <v>0</v>
      </c>
      <c r="AN116" s="103">
        <f>IF(H116&lt;Variables!$G$13,1,0)</f>
        <v>1</v>
      </c>
      <c r="AO116" s="97">
        <f>IF(R116&lt;Variables!$G$12,0,1)</f>
        <v>0</v>
      </c>
      <c r="AP116" s="102"/>
      <c r="AQ116" s="101"/>
      <c r="AR116" s="101">
        <v>1</v>
      </c>
      <c r="AS116" s="101"/>
      <c r="AT116" s="101"/>
      <c r="AU116" s="101"/>
      <c r="AV116" s="96">
        <f t="shared" si="24"/>
        <v>3</v>
      </c>
      <c r="AW116" s="96" t="str">
        <f t="shared" si="25"/>
        <v/>
      </c>
      <c r="AX116" s="96" t="str">
        <f t="shared" si="26"/>
        <v/>
      </c>
      <c r="AY116" s="96">
        <f t="shared" si="27"/>
        <v>3</v>
      </c>
      <c r="AZ116" s="96">
        <f t="shared" si="28"/>
        <v>2.4560111594511995</v>
      </c>
      <c r="BA116" s="96"/>
      <c r="BB116" s="96"/>
      <c r="BC116" s="96"/>
      <c r="BD116" s="96"/>
      <c r="BE116"/>
      <c r="BF116"/>
      <c r="BG116"/>
      <c r="BH116"/>
      <c r="BI116"/>
      <c r="BJ116" s="83"/>
      <c r="BK116" s="83"/>
    </row>
    <row r="117" spans="1:63" ht="14.1" customHeight="1" x14ac:dyDescent="0.2">
      <c r="A117" s="96"/>
      <c r="B117" s="96"/>
      <c r="C117" s="96">
        <v>8</v>
      </c>
      <c r="D117" s="96" t="s">
        <v>277</v>
      </c>
      <c r="E117" s="96">
        <v>9.7631999999999994</v>
      </c>
      <c r="F117" s="96">
        <v>14.79</v>
      </c>
      <c r="G117" s="96">
        <v>10.82</v>
      </c>
      <c r="H117" s="96"/>
      <c r="I117" s="96">
        <v>-65.825999999999993</v>
      </c>
      <c r="J117" s="96"/>
      <c r="K117" s="96">
        <v>65.06</v>
      </c>
      <c r="L117" s="96">
        <v>9.6477350000000008</v>
      </c>
      <c r="M117" s="96">
        <v>1.196809</v>
      </c>
      <c r="N117" s="96">
        <v>9.5248290000000004</v>
      </c>
      <c r="O117" s="96"/>
      <c r="P117" s="96"/>
      <c r="Q117" s="96"/>
      <c r="R117" s="96"/>
      <c r="S117" s="96"/>
      <c r="T117" s="96"/>
      <c r="U117" s="96"/>
      <c r="V117" s="96">
        <f t="shared" si="16"/>
        <v>2.4398514170564796</v>
      </c>
      <c r="W117" s="98">
        <f t="shared" si="17"/>
        <v>9.8608320000000003</v>
      </c>
      <c r="X117" s="98">
        <f t="shared" si="18"/>
        <v>9.9584639999999993</v>
      </c>
      <c r="Y117" s="103">
        <f t="shared" si="19"/>
        <v>9.5679359999999996</v>
      </c>
      <c r="Z117" s="103">
        <f t="shared" si="20"/>
        <v>9.5248290000000004</v>
      </c>
      <c r="AA117" s="98">
        <f t="shared" si="21"/>
        <v>9.3726719999999997</v>
      </c>
      <c r="AB117" s="96"/>
      <c r="AC117" s="96">
        <v>9.7899999999999991</v>
      </c>
      <c r="AD117" s="96">
        <v>9.42</v>
      </c>
      <c r="AE117" s="98">
        <f t="shared" si="22"/>
        <v>1.0027450016388069</v>
      </c>
      <c r="AF117" s="98">
        <f t="shared" ref="AF117:AF148" si="31">AD117/E117</f>
        <v>0.96484759095378569</v>
      </c>
      <c r="AG117" s="96"/>
      <c r="AH117" s="103">
        <f>IF(AND(M117&lt;Variables!$G$6,M117&gt;Variables!$G$5),0,1)</f>
        <v>1</v>
      </c>
      <c r="AI117" s="103">
        <f t="shared" si="23"/>
        <v>0</v>
      </c>
      <c r="AJ117" s="103">
        <f>IF(I117&gt;Variables!$G$7,0,1)</f>
        <v>1</v>
      </c>
      <c r="AK117" s="103">
        <f>IF(F117&gt;Variables!$G$8,0,1)</f>
        <v>0</v>
      </c>
      <c r="AL117" s="103">
        <f>IF(G117&gt;Variables!$G$9,0,1)</f>
        <v>1</v>
      </c>
      <c r="AM117" s="103">
        <f>IF(AND(K117&gt;Variables!$G$10,K117&lt;Variables!$G$11),0,1)</f>
        <v>0</v>
      </c>
      <c r="AN117" s="103">
        <f>IF(H117&lt;Variables!$G$13,1,0)</f>
        <v>1</v>
      </c>
      <c r="AO117" s="97">
        <f>IF(R117&lt;Variables!$G$12,0,1)</f>
        <v>0</v>
      </c>
      <c r="AP117" s="104"/>
      <c r="AQ117" s="103"/>
      <c r="AR117" s="103"/>
      <c r="AS117" s="103"/>
      <c r="AT117" s="103">
        <v>1</v>
      </c>
      <c r="AU117" s="103"/>
      <c r="AV117" s="96" t="str">
        <f t="shared" si="24"/>
        <v/>
      </c>
      <c r="AW117" s="96">
        <f t="shared" si="25"/>
        <v>1</v>
      </c>
      <c r="AX117" s="96" t="str">
        <f t="shared" si="26"/>
        <v/>
      </c>
      <c r="AY117" s="96">
        <f t="shared" si="27"/>
        <v>1</v>
      </c>
      <c r="AZ117" s="96">
        <f t="shared" si="28"/>
        <v>2.4363381770564798</v>
      </c>
      <c r="BA117" s="96"/>
      <c r="BB117" s="96"/>
      <c r="BC117" s="96"/>
      <c r="BD117" s="96"/>
      <c r="BE117"/>
      <c r="BF117"/>
      <c r="BG117"/>
      <c r="BH117"/>
      <c r="BI117"/>
      <c r="BJ117" s="83"/>
      <c r="BK117" s="83"/>
    </row>
    <row r="118" spans="1:63" ht="14.1" customHeight="1" x14ac:dyDescent="0.2">
      <c r="A118" s="96"/>
      <c r="B118" s="96"/>
      <c r="C118" s="96">
        <v>8</v>
      </c>
      <c r="D118" s="96" t="s">
        <v>278</v>
      </c>
      <c r="E118" s="96">
        <v>59.98</v>
      </c>
      <c r="F118" s="96">
        <v>14.1</v>
      </c>
      <c r="G118" s="96">
        <v>2.67</v>
      </c>
      <c r="H118" s="96">
        <v>2380</v>
      </c>
      <c r="I118" s="96">
        <v>-83.284999999999997</v>
      </c>
      <c r="J118" s="96"/>
      <c r="K118" s="96">
        <v>65.03</v>
      </c>
      <c r="L118" s="96">
        <v>59.446100000000001</v>
      </c>
      <c r="M118" s="96">
        <v>0.89812499999999995</v>
      </c>
      <c r="N118" s="96">
        <v>58.341991999999998</v>
      </c>
      <c r="O118" s="96"/>
      <c r="P118" s="96"/>
      <c r="Q118" s="96"/>
      <c r="R118" s="96"/>
      <c r="S118" s="96"/>
      <c r="T118" s="96"/>
      <c r="U118" s="96"/>
      <c r="V118" s="96">
        <f t="shared" si="16"/>
        <v>2.4603749614499999</v>
      </c>
      <c r="W118" s="96">
        <f t="shared" si="17"/>
        <v>60.579799999999999</v>
      </c>
      <c r="X118" s="96">
        <f t="shared" si="18"/>
        <v>61.179600000000001</v>
      </c>
      <c r="Y118" s="103">
        <f t="shared" si="19"/>
        <v>58.780399999999993</v>
      </c>
      <c r="Z118" s="103">
        <f t="shared" si="20"/>
        <v>58.341991999999998</v>
      </c>
      <c r="AA118" s="103">
        <f t="shared" si="21"/>
        <v>57.580799999999996</v>
      </c>
      <c r="AB118" s="96"/>
      <c r="AC118" s="96">
        <v>60.1</v>
      </c>
      <c r="AD118" s="96">
        <v>58.5</v>
      </c>
      <c r="AE118" s="96">
        <f t="shared" si="22"/>
        <v>1.0020006668889632</v>
      </c>
      <c r="AF118" s="96">
        <f t="shared" si="31"/>
        <v>0.97532510836945652</v>
      </c>
      <c r="AG118" s="96"/>
      <c r="AH118" s="103">
        <f>IF(AND(M118&lt;Variables!$G$6,M118&gt;Variables!$G$5),0,1)</f>
        <v>1</v>
      </c>
      <c r="AI118" s="103">
        <f t="shared" si="23"/>
        <v>0</v>
      </c>
      <c r="AJ118" s="103">
        <f>IF(I118&gt;Variables!$G$7,0,1)</f>
        <v>1</v>
      </c>
      <c r="AK118" s="103">
        <f>IF(F118&gt;Variables!$G$8,0,1)</f>
        <v>0</v>
      </c>
      <c r="AL118" s="103">
        <f>IF(G118&gt;Variables!$G$9,0,1)</f>
        <v>1</v>
      </c>
      <c r="AM118" s="103">
        <f>IF(AND(K118&gt;Variables!$G$10,K118&lt;Variables!$G$11),0,1)</f>
        <v>0</v>
      </c>
      <c r="AN118" s="103">
        <f>IF(H118&lt;Variables!$G$13,1,0)</f>
        <v>1</v>
      </c>
      <c r="AO118" s="97">
        <f>IF(R118&lt;Variables!$G$12,0,1)</f>
        <v>0</v>
      </c>
      <c r="AP118" s="104"/>
      <c r="AQ118" s="103"/>
      <c r="AR118" s="103"/>
      <c r="AS118" s="103"/>
      <c r="AT118" s="103">
        <v>1</v>
      </c>
      <c r="AU118" s="103"/>
      <c r="AV118" s="96" t="str">
        <f t="shared" si="24"/>
        <v/>
      </c>
      <c r="AW118" s="96">
        <f t="shared" si="25"/>
        <v>1</v>
      </c>
      <c r="AX118" s="96" t="str">
        <f t="shared" si="26"/>
        <v/>
      </c>
      <c r="AY118" s="96">
        <f t="shared" si="27"/>
        <v>1</v>
      </c>
      <c r="AZ118" s="96">
        <f t="shared" si="28"/>
        <v>2.4568633414500001</v>
      </c>
      <c r="BA118" s="96"/>
      <c r="BB118" s="96"/>
      <c r="BC118" s="96"/>
      <c r="BD118" s="96"/>
      <c r="BE118"/>
      <c r="BF118"/>
      <c r="BG118"/>
      <c r="BH118"/>
      <c r="BI118"/>
      <c r="BJ118" s="83"/>
      <c r="BK118" s="83"/>
    </row>
    <row r="119" spans="1:63" ht="14.1" customHeight="1" x14ac:dyDescent="0.2">
      <c r="A119" s="96"/>
      <c r="B119" s="96"/>
      <c r="C119" s="96">
        <v>8</v>
      </c>
      <c r="D119" s="96" t="s">
        <v>279</v>
      </c>
      <c r="E119" s="96">
        <v>20.25</v>
      </c>
      <c r="F119" s="96">
        <v>8.8000000000000007</v>
      </c>
      <c r="G119" s="96">
        <v>6.86</v>
      </c>
      <c r="H119" s="96">
        <v>1790</v>
      </c>
      <c r="I119" s="96">
        <v>274.08100000000002</v>
      </c>
      <c r="J119" s="96"/>
      <c r="K119" s="96">
        <v>64.599999999999994</v>
      </c>
      <c r="L119" s="96">
        <v>20.112794999999998</v>
      </c>
      <c r="M119" s="96">
        <v>0.68217799999999995</v>
      </c>
      <c r="N119" s="96">
        <v>19.885342000000001</v>
      </c>
      <c r="O119" s="96"/>
      <c r="P119" s="96"/>
      <c r="Q119" s="96"/>
      <c r="R119" s="96"/>
      <c r="S119" s="96"/>
      <c r="T119" s="96"/>
      <c r="U119" s="96"/>
      <c r="V119" s="96">
        <f t="shared" si="16"/>
        <v>2.4717554730656004</v>
      </c>
      <c r="W119" s="96">
        <f t="shared" si="17"/>
        <v>20.452500000000001</v>
      </c>
      <c r="X119" s="96">
        <f t="shared" si="18"/>
        <v>20.655000000000001</v>
      </c>
      <c r="Y119" s="103">
        <f t="shared" si="19"/>
        <v>19.844999999999999</v>
      </c>
      <c r="Z119" s="103">
        <f t="shared" si="20"/>
        <v>19.885342000000001</v>
      </c>
      <c r="AA119" s="96">
        <f t="shared" si="21"/>
        <v>19.439999999999998</v>
      </c>
      <c r="AB119" s="96"/>
      <c r="AC119" s="96">
        <v>20.36</v>
      </c>
      <c r="AD119" s="96">
        <v>19.79</v>
      </c>
      <c r="AE119" s="96">
        <f t="shared" si="22"/>
        <v>1.0054320987654322</v>
      </c>
      <c r="AF119" s="96">
        <f t="shared" si="31"/>
        <v>0.9772839506172839</v>
      </c>
      <c r="AG119" s="96"/>
      <c r="AH119" s="103">
        <f>IF(AND(M119&lt;Variables!$G$6,M119&gt;Variables!$G$5),0,1)</f>
        <v>1</v>
      </c>
      <c r="AI119" s="103">
        <f t="shared" si="23"/>
        <v>0</v>
      </c>
      <c r="AJ119" s="103">
        <f>IF(I119&gt;Variables!$G$7,0,1)</f>
        <v>0</v>
      </c>
      <c r="AK119" s="103">
        <f>IF(F119&gt;Variables!$G$8,0,1)</f>
        <v>1</v>
      </c>
      <c r="AL119" s="103">
        <f>IF(G119&gt;Variables!$G$9,0,1)</f>
        <v>1</v>
      </c>
      <c r="AM119" s="103">
        <f>IF(AND(K119&gt;Variables!$G$10,K119&lt;Variables!$G$11),0,1)</f>
        <v>0</v>
      </c>
      <c r="AN119" s="103">
        <f>IF(H119&lt;Variables!$G$13,1,0)</f>
        <v>1</v>
      </c>
      <c r="AO119" s="97">
        <f>IF(R119&lt;Variables!$G$12,0,1)</f>
        <v>0</v>
      </c>
      <c r="AP119" s="104"/>
      <c r="AQ119" s="103"/>
      <c r="AR119" s="103"/>
      <c r="AS119" s="103"/>
      <c r="AT119" s="103">
        <v>1</v>
      </c>
      <c r="AU119" s="103"/>
      <c r="AV119" s="96" t="str">
        <f t="shared" si="24"/>
        <v/>
      </c>
      <c r="AW119" s="96">
        <f t="shared" si="25"/>
        <v>1</v>
      </c>
      <c r="AX119" s="96" t="str">
        <f t="shared" si="26"/>
        <v/>
      </c>
      <c r="AY119" s="96">
        <f t="shared" si="27"/>
        <v>1</v>
      </c>
      <c r="AZ119" s="96">
        <f t="shared" si="28"/>
        <v>2.4682670730656002</v>
      </c>
      <c r="BA119" s="96"/>
      <c r="BB119" s="96"/>
      <c r="BC119" s="96"/>
      <c r="BD119" s="96"/>
      <c r="BE119"/>
      <c r="BF119"/>
      <c r="BG119"/>
      <c r="BH119"/>
      <c r="BI119"/>
      <c r="BJ119" s="83"/>
      <c r="BK119" s="83"/>
    </row>
    <row r="120" spans="1:63" ht="14.1" customHeight="1" x14ac:dyDescent="0.2">
      <c r="A120" s="96"/>
      <c r="B120" s="96"/>
      <c r="C120" s="96">
        <v>8</v>
      </c>
      <c r="D120" s="96" t="s">
        <v>280</v>
      </c>
      <c r="E120" s="96">
        <v>17.649999999999999</v>
      </c>
      <c r="F120" s="96">
        <v>15.68</v>
      </c>
      <c r="G120" s="96">
        <v>3.82</v>
      </c>
      <c r="H120" s="96">
        <v>1760</v>
      </c>
      <c r="I120" s="96">
        <v>-2.464</v>
      </c>
      <c r="J120" s="96"/>
      <c r="K120" s="96">
        <v>64.28</v>
      </c>
      <c r="L120" s="96">
        <v>17.510273999999999</v>
      </c>
      <c r="M120" s="96">
        <v>0.79796800000000001</v>
      </c>
      <c r="N120" s="96">
        <v>17.337537000000001</v>
      </c>
      <c r="O120" s="96"/>
      <c r="P120" s="96"/>
      <c r="Q120" s="96"/>
      <c r="R120" s="96"/>
      <c r="S120" s="96"/>
      <c r="T120" s="96"/>
      <c r="U120" s="96"/>
      <c r="V120" s="96">
        <f t="shared" si="16"/>
        <v>2.4612849209804799</v>
      </c>
      <c r="W120" s="96">
        <f t="shared" si="17"/>
        <v>17.826499999999999</v>
      </c>
      <c r="X120" s="96">
        <f t="shared" si="18"/>
        <v>18.003</v>
      </c>
      <c r="Y120" s="105">
        <f t="shared" si="19"/>
        <v>17.296999999999997</v>
      </c>
      <c r="Z120" s="105">
        <f t="shared" si="20"/>
        <v>17.337537000000001</v>
      </c>
      <c r="AA120" s="105">
        <f t="shared" si="21"/>
        <v>16.943999999999999</v>
      </c>
      <c r="AB120" s="96"/>
      <c r="AC120" s="96">
        <v>17.89</v>
      </c>
      <c r="AD120" s="96">
        <v>17.59</v>
      </c>
      <c r="AE120" s="96">
        <f t="shared" si="22"/>
        <v>1.0135977337110482</v>
      </c>
      <c r="AF120" s="96">
        <f t="shared" si="31"/>
        <v>0.99660056657223806</v>
      </c>
      <c r="AG120" s="96"/>
      <c r="AH120" s="105">
        <f>IF(AND(M120&lt;Variables!$G$6,M120&gt;Variables!$G$5),0,1)</f>
        <v>1</v>
      </c>
      <c r="AI120" s="105">
        <f t="shared" si="23"/>
        <v>0</v>
      </c>
      <c r="AJ120" s="105">
        <f>IF(I120&gt;Variables!$G$7,0,1)</f>
        <v>1</v>
      </c>
      <c r="AK120" s="105">
        <f>IF(F120&gt;Variables!$G$8,0,1)</f>
        <v>0</v>
      </c>
      <c r="AL120" s="105">
        <f>IF(G120&gt;Variables!$G$9,0,1)</f>
        <v>1</v>
      </c>
      <c r="AM120" s="105">
        <f>IF(AND(K120&gt;Variables!$G$10,K120&lt;Variables!$G$11),0,1)</f>
        <v>0</v>
      </c>
      <c r="AN120" s="103">
        <f>IF(H120&lt;Variables!$G$13,1,0)</f>
        <v>1</v>
      </c>
      <c r="AO120" s="97">
        <f>IF(R120&lt;Variables!$G$12,0,1)</f>
        <v>0</v>
      </c>
      <c r="AP120" s="106"/>
      <c r="AQ120" s="105"/>
      <c r="AR120" s="105"/>
      <c r="AS120" s="105"/>
      <c r="AT120" s="105"/>
      <c r="AU120" s="105">
        <v>1</v>
      </c>
      <c r="AV120" s="96">
        <f t="shared" si="24"/>
        <v>3</v>
      </c>
      <c r="AW120" s="96" t="str">
        <f t="shared" si="25"/>
        <v/>
      </c>
      <c r="AX120" s="96" t="str">
        <f t="shared" si="26"/>
        <v/>
      </c>
      <c r="AY120" s="96">
        <f t="shared" si="27"/>
        <v>3</v>
      </c>
      <c r="AZ120" s="96">
        <f t="shared" si="28"/>
        <v>2.45781380098048</v>
      </c>
      <c r="BA120" s="96"/>
      <c r="BB120" s="96"/>
      <c r="BC120" s="96"/>
      <c r="BD120" s="96"/>
      <c r="BE120"/>
      <c r="BF120"/>
      <c r="BG120"/>
      <c r="BH120"/>
      <c r="BI120"/>
      <c r="BJ120" s="83"/>
      <c r="BK120" s="83"/>
    </row>
    <row r="121" spans="1:63" ht="14.1" customHeight="1" x14ac:dyDescent="0.2">
      <c r="A121" s="96"/>
      <c r="B121" s="96"/>
      <c r="C121" s="96">
        <v>8</v>
      </c>
      <c r="D121" s="96" t="s">
        <v>256</v>
      </c>
      <c r="E121" s="96">
        <v>13.5001</v>
      </c>
      <c r="F121" s="96">
        <v>13.82</v>
      </c>
      <c r="G121" s="96">
        <v>4.57</v>
      </c>
      <c r="H121" s="96">
        <v>2270</v>
      </c>
      <c r="I121" s="96">
        <v>-23.172000000000001</v>
      </c>
      <c r="J121" s="96"/>
      <c r="K121" s="96">
        <v>63.32</v>
      </c>
      <c r="L121" s="96">
        <v>13.467775</v>
      </c>
      <c r="M121" s="96">
        <v>0.24001700000000001</v>
      </c>
      <c r="N121" s="96">
        <v>13.374278</v>
      </c>
      <c r="O121" s="96"/>
      <c r="P121" s="96"/>
      <c r="Q121" s="96"/>
      <c r="R121" s="96"/>
      <c r="S121" s="96"/>
      <c r="T121" s="96"/>
      <c r="U121" s="96"/>
      <c r="V121" s="96">
        <f t="shared" si="16"/>
        <v>2.4895217456412797</v>
      </c>
      <c r="W121" s="97">
        <f t="shared" si="17"/>
        <v>13.635101000000001</v>
      </c>
      <c r="X121" s="96">
        <f t="shared" si="18"/>
        <v>13.770102</v>
      </c>
      <c r="Y121" s="96">
        <f t="shared" si="19"/>
        <v>13.230098</v>
      </c>
      <c r="Z121" s="96">
        <f t="shared" si="20"/>
        <v>13.374278</v>
      </c>
      <c r="AA121" s="96">
        <f t="shared" si="21"/>
        <v>12.960096</v>
      </c>
      <c r="AB121" s="96"/>
      <c r="AC121" s="96">
        <v>13.72</v>
      </c>
      <c r="AD121" s="96">
        <v>13.43</v>
      </c>
      <c r="AE121" s="96">
        <f t="shared" si="22"/>
        <v>1.0162887682313464</v>
      </c>
      <c r="AF121" s="96">
        <f t="shared" si="31"/>
        <v>0.9948074458707713</v>
      </c>
      <c r="AG121" s="96" t="s">
        <v>281</v>
      </c>
      <c r="AH121" s="97">
        <f>IF(AND(M121&lt;Variables!$G$6,M121&gt;Variables!$G$5),0,1)</f>
        <v>1</v>
      </c>
      <c r="AI121" s="97">
        <f t="shared" si="23"/>
        <v>0</v>
      </c>
      <c r="AJ121" s="97">
        <f>IF(I121&gt;Variables!$G$7,0,1)</f>
        <v>1</v>
      </c>
      <c r="AK121" s="97">
        <f>IF(F121&gt;Variables!$G$8,0,1)</f>
        <v>0</v>
      </c>
      <c r="AL121" s="97">
        <f>IF(G121&gt;Variables!$G$9,0,1)</f>
        <v>1</v>
      </c>
      <c r="AM121" s="97">
        <f>IF(AND(K121&gt;Variables!$G$10,K121&lt;Variables!$G$11),0,1)</f>
        <v>0</v>
      </c>
      <c r="AN121" s="103">
        <f>IF(H121&lt;Variables!$G$13,1,0)</f>
        <v>1</v>
      </c>
      <c r="AO121" s="97">
        <f>IF(R121&lt;Variables!$G$12,0,1)</f>
        <v>0</v>
      </c>
      <c r="AP121" s="99"/>
      <c r="AQ121" s="97"/>
      <c r="AR121" s="97"/>
      <c r="AS121" s="97">
        <v>1</v>
      </c>
      <c r="AT121" s="97"/>
      <c r="AU121" s="97"/>
      <c r="AV121" s="96">
        <f t="shared" si="24"/>
        <v>3</v>
      </c>
      <c r="AW121" s="96" t="str">
        <f t="shared" si="25"/>
        <v/>
      </c>
      <c r="AX121" s="96" t="str">
        <f t="shared" si="26"/>
        <v/>
      </c>
      <c r="AY121" s="96">
        <f t="shared" si="27"/>
        <v>3</v>
      </c>
      <c r="AZ121" s="96">
        <f t="shared" si="28"/>
        <v>2.48610246564128</v>
      </c>
      <c r="BA121" s="96"/>
      <c r="BB121" s="96"/>
      <c r="BC121" s="96"/>
      <c r="BD121" s="96"/>
      <c r="BE121"/>
      <c r="BF121"/>
      <c r="BG121"/>
      <c r="BH121"/>
      <c r="BI121"/>
      <c r="BJ121" s="83"/>
      <c r="BK121" s="83"/>
    </row>
    <row r="122" spans="1:63" ht="14.1" customHeight="1" x14ac:dyDescent="0.2">
      <c r="A122" s="96"/>
      <c r="B122" s="96"/>
      <c r="C122" s="96">
        <v>8</v>
      </c>
      <c r="D122" s="96" t="s">
        <v>272</v>
      </c>
      <c r="E122" s="96">
        <v>97.834999999999994</v>
      </c>
      <c r="F122" s="96">
        <v>15.04</v>
      </c>
      <c r="G122" s="96">
        <v>3.31</v>
      </c>
      <c r="H122" s="96">
        <v>5530</v>
      </c>
      <c r="I122" s="96">
        <v>10.625999999999999</v>
      </c>
      <c r="J122" s="96"/>
      <c r="K122" s="96">
        <v>61.5</v>
      </c>
      <c r="L122" s="96">
        <v>97.057585000000003</v>
      </c>
      <c r="M122" s="96">
        <v>0.800983</v>
      </c>
      <c r="N122" s="96">
        <v>96.489924000000002</v>
      </c>
      <c r="O122" s="96"/>
      <c r="P122" s="96"/>
      <c r="Q122" s="96"/>
      <c r="R122" s="96"/>
      <c r="S122" s="96"/>
      <c r="T122" s="96"/>
      <c r="U122" s="96"/>
      <c r="V122" s="96">
        <f t="shared" si="16"/>
        <v>2.4387121946039998</v>
      </c>
      <c r="W122" s="97">
        <f t="shared" si="17"/>
        <v>98.81335</v>
      </c>
      <c r="X122" s="96">
        <f t="shared" si="18"/>
        <v>99.791699999999992</v>
      </c>
      <c r="Y122" s="96">
        <f t="shared" si="19"/>
        <v>95.878299999999996</v>
      </c>
      <c r="Z122" s="96">
        <f t="shared" si="20"/>
        <v>96.489924000000002</v>
      </c>
      <c r="AA122" s="96">
        <f t="shared" si="21"/>
        <v>93.921599999999984</v>
      </c>
      <c r="AB122" s="96"/>
      <c r="AC122" s="96">
        <v>99.33</v>
      </c>
      <c r="AD122" s="96">
        <v>97.28</v>
      </c>
      <c r="AE122" s="96">
        <f t="shared" si="22"/>
        <v>1.0152808299688252</v>
      </c>
      <c r="AF122" s="96">
        <f t="shared" si="31"/>
        <v>0.99432718352327909</v>
      </c>
      <c r="AG122" s="96"/>
      <c r="AH122" s="97">
        <f>IF(AND(M122&lt;Variables!$G$6,M122&gt;Variables!$G$5),0,1)</f>
        <v>1</v>
      </c>
      <c r="AI122" s="97">
        <f t="shared" si="23"/>
        <v>0</v>
      </c>
      <c r="AJ122" s="97">
        <f>IF(I122&gt;Variables!$G$7,0,1)</f>
        <v>0</v>
      </c>
      <c r="AK122" s="97">
        <f>IF(F122&gt;Variables!$G$8,0,1)</f>
        <v>0</v>
      </c>
      <c r="AL122" s="97">
        <f>IF(G122&gt;Variables!$G$9,0,1)</f>
        <v>1</v>
      </c>
      <c r="AM122" s="97">
        <f>IF(AND(K122&gt;Variables!$G$10,K122&lt;Variables!$G$11),0,1)</f>
        <v>0</v>
      </c>
      <c r="AN122" s="103">
        <f>IF(H122&lt;Variables!$G$13,1,0)</f>
        <v>0</v>
      </c>
      <c r="AO122" s="97">
        <f>IF(R122&lt;Variables!$G$12,0,1)</f>
        <v>0</v>
      </c>
      <c r="AP122" s="99"/>
      <c r="AQ122" s="97"/>
      <c r="AR122" s="97"/>
      <c r="AS122" s="97">
        <v>1</v>
      </c>
      <c r="AT122" s="97"/>
      <c r="AU122" s="97"/>
      <c r="AV122" s="96">
        <f t="shared" si="24"/>
        <v>3</v>
      </c>
      <c r="AW122" s="96" t="str">
        <f t="shared" si="25"/>
        <v/>
      </c>
      <c r="AX122" s="96" t="str">
        <f t="shared" si="26"/>
        <v/>
      </c>
      <c r="AY122" s="96">
        <f t="shared" si="27"/>
        <v>3</v>
      </c>
      <c r="AZ122" s="96">
        <f t="shared" si="28"/>
        <v>2.4353911946040001</v>
      </c>
      <c r="BA122" s="96"/>
      <c r="BB122" s="96"/>
      <c r="BC122" s="96"/>
      <c r="BD122" s="96"/>
      <c r="BE122"/>
      <c r="BF122"/>
      <c r="BG122"/>
      <c r="BH122"/>
      <c r="BI122"/>
      <c r="BJ122" s="83"/>
      <c r="BK122" s="83"/>
    </row>
    <row r="123" spans="1:63" ht="14.1" customHeight="1" x14ac:dyDescent="0.2">
      <c r="A123" s="96"/>
      <c r="B123" s="96"/>
      <c r="C123" s="96">
        <v>8</v>
      </c>
      <c r="D123" s="96" t="s">
        <v>282</v>
      </c>
      <c r="E123" s="96">
        <v>26.994700000000002</v>
      </c>
      <c r="F123" s="96">
        <v>9.0500000000000007</v>
      </c>
      <c r="G123" s="96">
        <v>3.87</v>
      </c>
      <c r="H123" s="96">
        <v>153.51</v>
      </c>
      <c r="I123" s="96">
        <v>0.316</v>
      </c>
      <c r="J123" s="96"/>
      <c r="K123" s="96">
        <v>57.66</v>
      </c>
      <c r="L123" s="96">
        <v>27.373456999999998</v>
      </c>
      <c r="M123" s="96">
        <v>-1.3836660000000001</v>
      </c>
      <c r="N123" s="96">
        <v>27.493708000000002</v>
      </c>
      <c r="O123" s="96"/>
      <c r="P123" s="96"/>
      <c r="Q123" s="96"/>
      <c r="R123" s="96"/>
      <c r="S123" s="96"/>
      <c r="T123" s="96"/>
      <c r="U123" s="96"/>
      <c r="V123" s="96">
        <f t="shared" si="16"/>
        <v>2.5129424859452798</v>
      </c>
      <c r="W123" s="96">
        <f t="shared" si="17"/>
        <v>27.264647000000004</v>
      </c>
      <c r="X123" s="96">
        <f t="shared" si="18"/>
        <v>27.534594000000002</v>
      </c>
      <c r="Y123" s="105">
        <f t="shared" si="19"/>
        <v>26.454806000000001</v>
      </c>
      <c r="Z123" s="105">
        <f t="shared" si="20"/>
        <v>27.493708000000002</v>
      </c>
      <c r="AA123" s="105">
        <f t="shared" si="21"/>
        <v>25.914912000000001</v>
      </c>
      <c r="AB123" s="96"/>
      <c r="AC123" s="96">
        <v>27.43</v>
      </c>
      <c r="AD123" s="96">
        <v>26.57</v>
      </c>
      <c r="AE123" s="96">
        <f t="shared" si="22"/>
        <v>1.0161253875760796</v>
      </c>
      <c r="AF123" s="96">
        <f t="shared" si="31"/>
        <v>0.98426728209611514</v>
      </c>
      <c r="AG123" s="96"/>
      <c r="AH123" s="105">
        <f>IF(AND(M123&lt;Variables!$G$6,M123&gt;Variables!$G$5),0,1)</f>
        <v>1</v>
      </c>
      <c r="AI123" s="105">
        <f t="shared" si="23"/>
        <v>1</v>
      </c>
      <c r="AJ123" s="105">
        <f>IF(I123&gt;Variables!$G$7,0,1)</f>
        <v>0</v>
      </c>
      <c r="AK123" s="105">
        <f>IF(F123&gt;Variables!$G$8,0,1)</f>
        <v>0</v>
      </c>
      <c r="AL123" s="105">
        <f>IF(G123&gt;Variables!$G$9,0,1)</f>
        <v>1</v>
      </c>
      <c r="AM123" s="105">
        <f>IF(AND(K123&gt;Variables!$G$10,K123&lt;Variables!$G$11),0,1)</f>
        <v>0</v>
      </c>
      <c r="AN123" s="103">
        <f>IF(H123&lt;Variables!$G$13,1,0)</f>
        <v>1</v>
      </c>
      <c r="AO123" s="97">
        <f>IF(R123&lt;Variables!$G$12,0,1)</f>
        <v>0</v>
      </c>
      <c r="AP123" s="106"/>
      <c r="AQ123" s="105"/>
      <c r="AR123" s="105"/>
      <c r="AS123" s="105"/>
      <c r="AT123" s="105"/>
      <c r="AU123" s="105">
        <v>1</v>
      </c>
      <c r="AV123" s="96">
        <f t="shared" si="24"/>
        <v>3</v>
      </c>
      <c r="AW123" s="96" t="str">
        <f t="shared" si="25"/>
        <v/>
      </c>
      <c r="AX123" s="96" t="str">
        <f t="shared" si="26"/>
        <v/>
      </c>
      <c r="AY123" s="96">
        <f t="shared" si="27"/>
        <v>3</v>
      </c>
      <c r="AZ123" s="96">
        <f t="shared" si="28"/>
        <v>2.5098288459452798</v>
      </c>
      <c r="BA123" s="96"/>
      <c r="BB123" s="96"/>
      <c r="BC123" s="96"/>
      <c r="BD123" s="96"/>
      <c r="BE123"/>
      <c r="BF123"/>
      <c r="BG123"/>
      <c r="BH123"/>
      <c r="BI123"/>
      <c r="BJ123" s="83"/>
      <c r="BK123" s="83"/>
    </row>
    <row r="124" spans="1:63" ht="14.1" customHeight="1" x14ac:dyDescent="0.2">
      <c r="A124" s="96"/>
      <c r="B124" s="96"/>
      <c r="C124" s="96">
        <v>8</v>
      </c>
      <c r="D124" s="96" t="s">
        <v>244</v>
      </c>
      <c r="E124" s="96">
        <v>8.2799999999999994</v>
      </c>
      <c r="F124" s="96">
        <v>12.82</v>
      </c>
      <c r="G124" s="96">
        <v>4.55</v>
      </c>
      <c r="H124" s="96">
        <v>42.84</v>
      </c>
      <c r="I124" s="96">
        <v>-39.548000000000002</v>
      </c>
      <c r="J124" s="96"/>
      <c r="K124" s="96">
        <v>56.25</v>
      </c>
      <c r="L124" s="96">
        <v>8.3017470000000007</v>
      </c>
      <c r="M124" s="96">
        <v>-0.26195800000000002</v>
      </c>
      <c r="N124" s="96">
        <v>8.2917319999999997</v>
      </c>
      <c r="O124" s="96"/>
      <c r="P124" s="96"/>
      <c r="Q124" s="96"/>
      <c r="R124" s="96"/>
      <c r="S124" s="96"/>
      <c r="T124" s="96"/>
      <c r="U124" s="96"/>
      <c r="V124" s="96">
        <f t="shared" si="16"/>
        <v>2.4432892498999998</v>
      </c>
      <c r="W124" s="101">
        <f t="shared" si="17"/>
        <v>8.3628</v>
      </c>
      <c r="X124" s="101">
        <f t="shared" si="18"/>
        <v>8.4455999999999989</v>
      </c>
      <c r="Y124" s="96">
        <f t="shared" si="19"/>
        <v>8.1143999999999998</v>
      </c>
      <c r="Z124" s="96">
        <f t="shared" si="20"/>
        <v>8.2917319999999997</v>
      </c>
      <c r="AA124" s="96">
        <f t="shared" si="21"/>
        <v>7.9487999999999994</v>
      </c>
      <c r="AB124" s="96"/>
      <c r="AC124" s="96">
        <v>8.9049999999999994</v>
      </c>
      <c r="AD124" s="96">
        <v>8.26</v>
      </c>
      <c r="AE124" s="96">
        <f t="shared" si="22"/>
        <v>1.0754830917874396</v>
      </c>
      <c r="AF124" s="96">
        <f t="shared" si="31"/>
        <v>0.99758454106280203</v>
      </c>
      <c r="AG124" s="96"/>
      <c r="AH124" s="101">
        <f>IF(AND(M124&lt;Variables!$G$6,M124&gt;Variables!$G$5),0,1)</f>
        <v>1</v>
      </c>
      <c r="AI124" s="101">
        <f t="shared" si="23"/>
        <v>0</v>
      </c>
      <c r="AJ124" s="101">
        <f>IF(I124&gt;Variables!$G$7,0,1)</f>
        <v>1</v>
      </c>
      <c r="AK124" s="101">
        <f>IF(F124&gt;Variables!$G$8,0,1)</f>
        <v>0</v>
      </c>
      <c r="AL124" s="101">
        <f>IF(G124&gt;Variables!$G$9,0,1)</f>
        <v>1</v>
      </c>
      <c r="AM124" s="101">
        <f>IF(AND(K124&gt;Variables!$G$10,K124&lt;Variables!$G$11),0,1)</f>
        <v>0</v>
      </c>
      <c r="AN124" s="103">
        <f>IF(H124&lt;Variables!$G$13,1,0)</f>
        <v>1</v>
      </c>
      <c r="AO124" s="97">
        <f>IF(R124&lt;Variables!$G$12,0,1)</f>
        <v>0</v>
      </c>
      <c r="AP124" s="102"/>
      <c r="AQ124" s="101"/>
      <c r="AR124" s="101">
        <v>1</v>
      </c>
      <c r="AS124" s="101"/>
      <c r="AT124" s="101"/>
      <c r="AU124" s="101"/>
      <c r="AV124" s="96">
        <f t="shared" si="24"/>
        <v>3</v>
      </c>
      <c r="AW124" s="96" t="str">
        <f t="shared" si="25"/>
        <v/>
      </c>
      <c r="AX124" s="96" t="str">
        <f t="shared" si="26"/>
        <v/>
      </c>
      <c r="AY124" s="96">
        <f t="shared" si="27"/>
        <v>3</v>
      </c>
      <c r="AZ124" s="96">
        <f t="shared" si="28"/>
        <v>2.4402517498999998</v>
      </c>
      <c r="BA124" s="96"/>
      <c r="BB124" s="96"/>
      <c r="BC124" s="96"/>
      <c r="BD124" s="96"/>
      <c r="BE124"/>
      <c r="BF124"/>
      <c r="BG124"/>
      <c r="BH124"/>
      <c r="BI124"/>
      <c r="BJ124" s="83"/>
      <c r="BK124" s="83"/>
    </row>
    <row r="125" spans="1:63" ht="14.1" customHeight="1" x14ac:dyDescent="0.2">
      <c r="A125" s="96"/>
      <c r="B125" s="96"/>
      <c r="C125" s="96">
        <v>8</v>
      </c>
      <c r="D125" s="96" t="s">
        <v>256</v>
      </c>
      <c r="E125" s="96">
        <v>13.48</v>
      </c>
      <c r="F125" s="96">
        <v>13.65</v>
      </c>
      <c r="G125" s="96">
        <v>4.42</v>
      </c>
      <c r="H125" s="96">
        <v>2270</v>
      </c>
      <c r="I125" s="96">
        <v>-23.233000000000001</v>
      </c>
      <c r="J125" s="96"/>
      <c r="K125" s="96">
        <v>50.36</v>
      </c>
      <c r="L125" s="96">
        <v>13.48119</v>
      </c>
      <c r="M125" s="96">
        <v>-8.8269999999999998E-3</v>
      </c>
      <c r="N125" s="96">
        <v>13.484026</v>
      </c>
      <c r="O125" s="96"/>
      <c r="P125" s="96"/>
      <c r="Q125" s="96"/>
      <c r="R125" s="96"/>
      <c r="S125" s="96"/>
      <c r="T125" s="96"/>
      <c r="U125" s="96"/>
      <c r="V125" s="96">
        <f t="shared" si="16"/>
        <v>2.3709682792553601</v>
      </c>
      <c r="W125" s="97">
        <f t="shared" si="17"/>
        <v>13.614800000000001</v>
      </c>
      <c r="X125" s="96">
        <f t="shared" si="18"/>
        <v>13.749600000000001</v>
      </c>
      <c r="Y125" s="96">
        <f t="shared" si="19"/>
        <v>13.2104</v>
      </c>
      <c r="Z125" s="96">
        <f t="shared" si="20"/>
        <v>13.484026</v>
      </c>
      <c r="AA125" s="96">
        <f t="shared" si="21"/>
        <v>12.940799999999999</v>
      </c>
      <c r="AB125" s="96"/>
      <c r="AC125" s="96">
        <v>13.71</v>
      </c>
      <c r="AD125" s="96"/>
      <c r="AE125" s="96">
        <f t="shared" si="22"/>
        <v>1.0170623145400595</v>
      </c>
      <c r="AF125" s="96">
        <f t="shared" si="31"/>
        <v>0</v>
      </c>
      <c r="AG125" s="96" t="s">
        <v>283</v>
      </c>
      <c r="AH125" s="97">
        <f>IF(AND(M125&lt;Variables!$G$6,M125&gt;Variables!$G$5),0,1)</f>
        <v>1</v>
      </c>
      <c r="AI125" s="97">
        <f t="shared" si="23"/>
        <v>1</v>
      </c>
      <c r="AJ125" s="97">
        <f>IF(I125&gt;Variables!$G$7,0,1)</f>
        <v>1</v>
      </c>
      <c r="AK125" s="97">
        <f>IF(F125&gt;Variables!$G$8,0,1)</f>
        <v>0</v>
      </c>
      <c r="AL125" s="97">
        <f>IF(G125&gt;Variables!$G$9,0,1)</f>
        <v>1</v>
      </c>
      <c r="AM125" s="97">
        <f>IF(AND(K125&gt;Variables!$G$10,K125&lt;Variables!$G$11),0,1)</f>
        <v>0</v>
      </c>
      <c r="AN125" s="103">
        <f>IF(H125&lt;Variables!$G$13,1,0)</f>
        <v>1</v>
      </c>
      <c r="AO125" s="97">
        <f>IF(R125&lt;Variables!$G$12,0,1)</f>
        <v>0</v>
      </c>
      <c r="AP125" s="99"/>
      <c r="AQ125" s="97"/>
      <c r="AR125" s="97"/>
      <c r="AS125" s="97">
        <v>1</v>
      </c>
      <c r="AT125" s="97"/>
      <c r="AU125" s="97"/>
      <c r="AV125" s="96">
        <f t="shared" si="24"/>
        <v>3</v>
      </c>
      <c r="AW125" s="96" t="str">
        <f t="shared" si="25"/>
        <v/>
      </c>
      <c r="AX125" s="96" t="str">
        <f t="shared" si="26"/>
        <v/>
      </c>
      <c r="AY125" s="96">
        <f t="shared" si="27"/>
        <v>3</v>
      </c>
      <c r="AZ125" s="96">
        <f t="shared" si="28"/>
        <v>2.3682488392553602</v>
      </c>
      <c r="BA125" s="96"/>
      <c r="BB125" s="96"/>
      <c r="BC125" s="96"/>
      <c r="BD125" s="96"/>
      <c r="BE125"/>
      <c r="BF125"/>
      <c r="BG125"/>
      <c r="BH125"/>
      <c r="BI125"/>
      <c r="BJ125" s="83"/>
      <c r="BK125" s="83"/>
    </row>
    <row r="126" spans="1:63" ht="14.1" customHeight="1" x14ac:dyDescent="0.2">
      <c r="A126" s="96"/>
      <c r="B126" s="96"/>
      <c r="C126" s="96">
        <v>8</v>
      </c>
      <c r="D126" s="96" t="s">
        <v>284</v>
      </c>
      <c r="E126" s="96">
        <v>4.43</v>
      </c>
      <c r="F126" s="96">
        <v>11.96</v>
      </c>
      <c r="G126" s="96">
        <v>13.88</v>
      </c>
      <c r="H126" s="96">
        <v>25.43</v>
      </c>
      <c r="I126" s="96">
        <v>-49.542999999999999</v>
      </c>
      <c r="J126" s="96"/>
      <c r="K126" s="96">
        <v>44.72</v>
      </c>
      <c r="L126" s="96">
        <v>4.5216950000000002</v>
      </c>
      <c r="M126" s="96">
        <v>-2.0278900000000002</v>
      </c>
      <c r="N126" s="96">
        <v>4.4150830000000001</v>
      </c>
      <c r="O126" s="96"/>
      <c r="P126" s="96"/>
      <c r="Q126" s="96"/>
      <c r="R126" s="96"/>
      <c r="S126" s="96"/>
      <c r="T126" s="96"/>
      <c r="U126" s="96"/>
      <c r="V126" s="96">
        <f t="shared" si="16"/>
        <v>2.3341017754303999</v>
      </c>
      <c r="W126" s="96">
        <f t="shared" si="17"/>
        <v>4.4742999999999995</v>
      </c>
      <c r="X126" s="96">
        <f t="shared" si="18"/>
        <v>4.5186000000000002</v>
      </c>
      <c r="Y126" s="103">
        <f t="shared" si="19"/>
        <v>4.3413999999999993</v>
      </c>
      <c r="Z126" s="103">
        <f t="shared" si="20"/>
        <v>4.4150830000000001</v>
      </c>
      <c r="AA126" s="103">
        <f t="shared" si="21"/>
        <v>4.2527999999999997</v>
      </c>
      <c r="AB126" s="96"/>
      <c r="AC126" s="96"/>
      <c r="AD126" s="96">
        <v>4</v>
      </c>
      <c r="AE126" s="96">
        <f t="shared" si="22"/>
        <v>0</v>
      </c>
      <c r="AF126" s="96">
        <f t="shared" si="31"/>
        <v>0.90293453724604977</v>
      </c>
      <c r="AG126" s="96"/>
      <c r="AH126" s="103">
        <f>IF(AND(M126&lt;Variables!$G$6,M126&gt;Variables!$G$5),0,1)</f>
        <v>0</v>
      </c>
      <c r="AI126" s="103">
        <f t="shared" si="23"/>
        <v>0</v>
      </c>
      <c r="AJ126" s="103">
        <f>IF(I126&gt;Variables!$G$7,0,1)</f>
        <v>1</v>
      </c>
      <c r="AK126" s="103">
        <f>IF(F126&gt;Variables!$G$8,0,1)</f>
        <v>0</v>
      </c>
      <c r="AL126" s="103">
        <f>IF(G126&gt;Variables!$G$9,0,1)</f>
        <v>0</v>
      </c>
      <c r="AM126" s="103">
        <f>IF(AND(K126&gt;Variables!$G$10,K126&lt;Variables!$G$11),0,1)</f>
        <v>1</v>
      </c>
      <c r="AN126" s="103">
        <f>IF(H126&lt;Variables!$G$13,1,0)</f>
        <v>1</v>
      </c>
      <c r="AO126" s="97">
        <f>IF(R126&lt;Variables!$G$12,0,1)</f>
        <v>0</v>
      </c>
      <c r="AP126" s="104"/>
      <c r="AQ126" s="103"/>
      <c r="AR126" s="103"/>
      <c r="AS126" s="103"/>
      <c r="AT126" s="103">
        <v>1</v>
      </c>
      <c r="AU126" s="103"/>
      <c r="AV126" s="96" t="str">
        <f t="shared" si="24"/>
        <v/>
      </c>
      <c r="AW126" s="96">
        <f t="shared" si="25"/>
        <v>1</v>
      </c>
      <c r="AX126" s="96" t="str">
        <f t="shared" si="26"/>
        <v/>
      </c>
      <c r="AY126" s="96">
        <f t="shared" si="27"/>
        <v>1</v>
      </c>
      <c r="AZ126" s="96">
        <f t="shared" si="28"/>
        <v>2.3316868954304</v>
      </c>
      <c r="BA126" s="96"/>
      <c r="BB126" s="96"/>
      <c r="BC126" s="96"/>
      <c r="BD126" s="96"/>
      <c r="BE126"/>
      <c r="BF126"/>
      <c r="BG126"/>
      <c r="BH126"/>
      <c r="BI126"/>
      <c r="BJ126" s="83"/>
      <c r="BK126" s="83"/>
    </row>
    <row r="127" spans="1:63" ht="14.1" customHeight="1" x14ac:dyDescent="0.2">
      <c r="A127" s="96"/>
      <c r="B127" s="96"/>
      <c r="C127" s="96">
        <v>8</v>
      </c>
      <c r="D127" s="96" t="s">
        <v>255</v>
      </c>
      <c r="E127" s="96">
        <v>9.6</v>
      </c>
      <c r="F127" s="96">
        <v>16.350000000000001</v>
      </c>
      <c r="G127" s="96">
        <v>-0.93</v>
      </c>
      <c r="H127" s="96">
        <v>1030</v>
      </c>
      <c r="I127" s="96">
        <v>-37.779000000000003</v>
      </c>
      <c r="J127" s="96"/>
      <c r="K127" s="96">
        <v>39.28</v>
      </c>
      <c r="L127" s="96">
        <v>9.7984500000000008</v>
      </c>
      <c r="M127" s="96">
        <v>-2.0253199999999998</v>
      </c>
      <c r="N127" s="96">
        <v>10.193727000000001</v>
      </c>
      <c r="O127" s="96"/>
      <c r="P127" s="96"/>
      <c r="Q127" s="96"/>
      <c r="R127" s="96"/>
      <c r="S127" s="96"/>
      <c r="T127" s="96"/>
      <c r="U127" s="96"/>
      <c r="V127" s="96">
        <f t="shared" si="16"/>
        <v>2.2458965090047998</v>
      </c>
      <c r="W127" s="101">
        <f t="shared" si="17"/>
        <v>9.6959999999999997</v>
      </c>
      <c r="X127" s="101">
        <f t="shared" si="18"/>
        <v>9.7919999999999998</v>
      </c>
      <c r="Y127" s="96">
        <f t="shared" si="19"/>
        <v>9.4079999999999995</v>
      </c>
      <c r="Z127" s="96">
        <f t="shared" si="20"/>
        <v>10.193727000000001</v>
      </c>
      <c r="AA127" s="96">
        <f t="shared" si="21"/>
        <v>9.2159999999999993</v>
      </c>
      <c r="AB127" s="96"/>
      <c r="AC127" s="96">
        <v>9.8800000000000008</v>
      </c>
      <c r="AD127" s="96"/>
      <c r="AE127" s="96">
        <f t="shared" si="22"/>
        <v>1.0291666666666668</v>
      </c>
      <c r="AF127" s="96">
        <f t="shared" si="31"/>
        <v>0</v>
      </c>
      <c r="AG127" s="96"/>
      <c r="AH127" s="101">
        <f>IF(AND(M127&lt;Variables!$G$6,M127&gt;Variables!$G$5),0,1)</f>
        <v>0</v>
      </c>
      <c r="AI127" s="101">
        <f t="shared" si="23"/>
        <v>1</v>
      </c>
      <c r="AJ127" s="101">
        <f>IF(I127&gt;Variables!$G$7,0,1)</f>
        <v>1</v>
      </c>
      <c r="AK127" s="101">
        <f>IF(F127&gt;Variables!$G$8,0,1)</f>
        <v>0</v>
      </c>
      <c r="AL127" s="101">
        <f>IF(G127&gt;Variables!$G$9,0,1)</f>
        <v>1</v>
      </c>
      <c r="AM127" s="101">
        <f>IF(AND(K127&gt;Variables!$G$10,K127&lt;Variables!$G$11),0,1)</f>
        <v>1</v>
      </c>
      <c r="AN127" s="103">
        <f>IF(H127&lt;Variables!$G$13,1,0)</f>
        <v>1</v>
      </c>
      <c r="AO127" s="97">
        <f>IF(R127&lt;Variables!$G$12,0,1)</f>
        <v>0</v>
      </c>
      <c r="AP127" s="102"/>
      <c r="AQ127" s="101"/>
      <c r="AR127" s="101">
        <v>1</v>
      </c>
      <c r="AS127" s="101"/>
      <c r="AT127" s="101"/>
      <c r="AU127" s="101"/>
      <c r="AV127" s="96">
        <f t="shared" si="24"/>
        <v>3</v>
      </c>
      <c r="AW127" s="96" t="str">
        <f t="shared" si="25"/>
        <v/>
      </c>
      <c r="AX127" s="96" t="str">
        <f t="shared" si="26"/>
        <v/>
      </c>
      <c r="AY127" s="96">
        <f t="shared" si="27"/>
        <v>3</v>
      </c>
      <c r="AZ127" s="96">
        <f t="shared" si="28"/>
        <v>2.2437753890047998</v>
      </c>
      <c r="BA127" s="96"/>
      <c r="BB127" s="96"/>
      <c r="BC127" s="96"/>
      <c r="BD127" s="96"/>
      <c r="BE127"/>
      <c r="BF127"/>
      <c r="BG127"/>
      <c r="BH127"/>
      <c r="BI127"/>
      <c r="BJ127" s="83"/>
      <c r="BK127" s="83"/>
    </row>
    <row r="128" spans="1:63" ht="14.1" customHeight="1" x14ac:dyDescent="0.2">
      <c r="A128" s="96"/>
      <c r="B128" s="96"/>
      <c r="C128" s="108">
        <v>8</v>
      </c>
      <c r="D128" s="109" t="s">
        <v>285</v>
      </c>
      <c r="E128" s="109">
        <v>10.9</v>
      </c>
      <c r="F128" s="109">
        <v>13.3</v>
      </c>
      <c r="G128" s="109">
        <v>-11.38</v>
      </c>
      <c r="H128" s="109"/>
      <c r="I128" s="109">
        <v>-1.2E-2</v>
      </c>
      <c r="J128" s="109"/>
      <c r="K128" s="109">
        <v>37.42</v>
      </c>
      <c r="L128" s="109">
        <v>11.116479999999999</v>
      </c>
      <c r="M128" s="109">
        <v>-1.947379</v>
      </c>
      <c r="N128" s="109">
        <v>11.332013999999999</v>
      </c>
      <c r="O128" s="109"/>
      <c r="P128" s="109"/>
      <c r="Q128" s="109"/>
      <c r="R128" s="109"/>
      <c r="S128" s="109"/>
      <c r="T128" s="109"/>
      <c r="U128" s="109"/>
      <c r="V128" s="109">
        <f t="shared" si="16"/>
        <v>2.2165527496558401</v>
      </c>
      <c r="W128" s="119">
        <f t="shared" si="17"/>
        <v>11.009</v>
      </c>
      <c r="X128" s="119">
        <f t="shared" si="18"/>
        <v>11.118</v>
      </c>
      <c r="Y128" s="109">
        <f t="shared" si="19"/>
        <v>10.682</v>
      </c>
      <c r="Z128" s="109">
        <f t="shared" si="20"/>
        <v>11.332013999999999</v>
      </c>
      <c r="AA128" s="109">
        <f t="shared" si="21"/>
        <v>10.464</v>
      </c>
      <c r="AB128" s="96"/>
      <c r="AC128" s="96">
        <v>11.3</v>
      </c>
      <c r="AD128" s="96">
        <v>10.81</v>
      </c>
      <c r="AE128" s="98">
        <f t="shared" si="22"/>
        <v>1.036697247706422</v>
      </c>
      <c r="AF128" s="98">
        <f t="shared" si="31"/>
        <v>0.99174311926605507</v>
      </c>
      <c r="AG128" s="96"/>
      <c r="AH128" s="101">
        <f>IF(AND(M128&lt;Variables!$G$6,M128&gt;Variables!$G$5),0,1)</f>
        <v>1</v>
      </c>
      <c r="AI128" s="101">
        <f t="shared" si="23"/>
        <v>1</v>
      </c>
      <c r="AJ128" s="101">
        <f>IF(I128&gt;Variables!$G$7,0,1)</f>
        <v>1</v>
      </c>
      <c r="AK128" s="101">
        <f>IF(F128&gt;Variables!$G$8,0,1)</f>
        <v>0</v>
      </c>
      <c r="AL128" s="101">
        <f>IF(G128&gt;Variables!$G$9,0,1)</f>
        <v>1</v>
      </c>
      <c r="AM128" s="101">
        <f>IF(AND(K128&gt;Variables!$G$10,K128&lt;Variables!$G$11),0,1)</f>
        <v>1</v>
      </c>
      <c r="AN128" s="103">
        <f>IF(H128&lt;Variables!$G$13,1,0)</f>
        <v>1</v>
      </c>
      <c r="AO128" s="97">
        <f>IF(R128&lt;Variables!$G$12,0,1)</f>
        <v>0</v>
      </c>
      <c r="AP128" s="102"/>
      <c r="AQ128" s="101"/>
      <c r="AR128" s="101">
        <v>1</v>
      </c>
      <c r="AS128" s="101"/>
      <c r="AT128" s="101"/>
      <c r="AU128" s="101"/>
      <c r="AV128" s="96">
        <f t="shared" si="24"/>
        <v>3</v>
      </c>
      <c r="AW128" s="96" t="str">
        <f t="shared" si="25"/>
        <v/>
      </c>
      <c r="AX128" s="96" t="str">
        <f t="shared" si="26"/>
        <v/>
      </c>
      <c r="AY128" s="96">
        <f t="shared" si="27"/>
        <v>3</v>
      </c>
      <c r="AZ128" s="96">
        <f t="shared" si="28"/>
        <v>2.2145320696558399</v>
      </c>
      <c r="BA128" s="96"/>
      <c r="BB128" s="96"/>
      <c r="BC128" s="96"/>
      <c r="BD128" s="96"/>
      <c r="BE128"/>
      <c r="BF128"/>
      <c r="BG128"/>
      <c r="BH128"/>
      <c r="BI128"/>
      <c r="BJ128" s="83"/>
      <c r="BK128" s="83"/>
    </row>
    <row r="129" spans="1:63" ht="14.1" customHeight="1" x14ac:dyDescent="0.2">
      <c r="A129" s="96"/>
      <c r="B129" s="96"/>
      <c r="C129" s="96">
        <v>9</v>
      </c>
      <c r="D129" s="96" t="s">
        <v>286</v>
      </c>
      <c r="E129" s="96">
        <v>195.36</v>
      </c>
      <c r="F129" s="96">
        <v>11.46</v>
      </c>
      <c r="G129" s="96">
        <v>2.68</v>
      </c>
      <c r="H129" s="96">
        <v>151610</v>
      </c>
      <c r="I129" s="96">
        <v>47.673000000000002</v>
      </c>
      <c r="J129" s="96"/>
      <c r="K129" s="96">
        <v>68.28</v>
      </c>
      <c r="L129" s="96">
        <v>195.47605999999999</v>
      </c>
      <c r="M129" s="96">
        <v>-5.9373000000000002E-2</v>
      </c>
      <c r="N129" s="96">
        <v>194.63659699999999</v>
      </c>
      <c r="O129" s="96"/>
      <c r="P129" s="96"/>
      <c r="Q129" s="96"/>
      <c r="R129" s="96"/>
      <c r="S129" s="96"/>
      <c r="T129" s="96"/>
      <c r="U129" s="96"/>
      <c r="V129" s="96">
        <f t="shared" si="16"/>
        <v>2.5610589554147203</v>
      </c>
      <c r="W129" s="96">
        <f t="shared" si="17"/>
        <v>197.31360000000001</v>
      </c>
      <c r="X129" s="96">
        <f t="shared" si="18"/>
        <v>199.26720000000003</v>
      </c>
      <c r="Y129" s="105">
        <f t="shared" si="19"/>
        <v>191.4528</v>
      </c>
      <c r="Z129" s="105">
        <f t="shared" si="20"/>
        <v>194.63659699999999</v>
      </c>
      <c r="AA129" s="105">
        <f t="shared" si="21"/>
        <v>187.54560000000001</v>
      </c>
      <c r="AB129" s="96"/>
      <c r="AC129" s="96">
        <v>197.28</v>
      </c>
      <c r="AD129" s="96">
        <v>193.61</v>
      </c>
      <c r="AE129" s="96">
        <f t="shared" si="22"/>
        <v>1.0098280098280097</v>
      </c>
      <c r="AF129" s="96">
        <f t="shared" si="31"/>
        <v>0.99104217854217858</v>
      </c>
      <c r="AG129" s="96" t="s">
        <v>287</v>
      </c>
      <c r="AH129" s="105">
        <f>IF(AND(M129&lt;Variables!$G$6,M129&gt;Variables!$G$5),0,1)</f>
        <v>1</v>
      </c>
      <c r="AI129" s="105">
        <f t="shared" si="23"/>
        <v>0</v>
      </c>
      <c r="AJ129" s="105">
        <f>IF(I129&gt;Variables!$G$7,0,1)</f>
        <v>0</v>
      </c>
      <c r="AK129" s="105">
        <f>IF(F129&gt;Variables!$G$8,0,1)</f>
        <v>0</v>
      </c>
      <c r="AL129" s="105">
        <f>IF(G129&gt;Variables!$G$9,0,1)</f>
        <v>1</v>
      </c>
      <c r="AM129" s="105">
        <f>IF(AND(K129&gt;Variables!$G$10,K129&lt;Variables!$G$11),0,1)</f>
        <v>0</v>
      </c>
      <c r="AN129" s="103">
        <f>IF(H129&lt;Variables!$G$13,1,0)</f>
        <v>0</v>
      </c>
      <c r="AO129" s="97">
        <f>IF(R129&lt;Variables!$G$12,0,1)</f>
        <v>0</v>
      </c>
      <c r="AP129" s="106"/>
      <c r="AQ129" s="105"/>
      <c r="AR129" s="105"/>
      <c r="AS129" s="105"/>
      <c r="AT129" s="105"/>
      <c r="AU129" s="105">
        <v>1</v>
      </c>
      <c r="AV129" s="96">
        <f t="shared" si="24"/>
        <v>3</v>
      </c>
      <c r="AW129" s="96" t="str">
        <f t="shared" si="25"/>
        <v/>
      </c>
      <c r="AX129" s="96" t="str">
        <f t="shared" si="26"/>
        <v/>
      </c>
      <c r="AY129" s="96">
        <f t="shared" si="27"/>
        <v>3</v>
      </c>
      <c r="AZ129" s="96">
        <f t="shared" si="28"/>
        <v>2.5573718354147204</v>
      </c>
      <c r="BA129" s="96"/>
      <c r="BB129" s="96"/>
      <c r="BC129" s="96"/>
      <c r="BD129" s="96"/>
      <c r="BE129"/>
      <c r="BF129"/>
      <c r="BG129"/>
      <c r="BH129"/>
      <c r="BI129"/>
      <c r="BJ129" s="83"/>
      <c r="BK129" s="83"/>
    </row>
    <row r="130" spans="1:63" ht="14.1" customHeight="1" x14ac:dyDescent="0.2">
      <c r="A130" s="96"/>
      <c r="B130" s="96"/>
      <c r="C130" s="113">
        <v>9</v>
      </c>
      <c r="D130" s="113" t="s">
        <v>288</v>
      </c>
      <c r="E130" s="113">
        <v>139.9</v>
      </c>
      <c r="F130" s="113">
        <v>8.98</v>
      </c>
      <c r="G130" s="113">
        <v>5.19</v>
      </c>
      <c r="H130" s="113">
        <v>8080</v>
      </c>
      <c r="I130" s="113">
        <v>-0.67500000000000004</v>
      </c>
      <c r="J130" s="113"/>
      <c r="K130" s="113">
        <v>66.34</v>
      </c>
      <c r="L130" s="113">
        <v>138.97000499999999</v>
      </c>
      <c r="M130" s="113">
        <v>0.66920599999999997</v>
      </c>
      <c r="N130" s="113">
        <v>137.55614499999999</v>
      </c>
      <c r="O130" s="113"/>
      <c r="P130" s="113"/>
      <c r="Q130" s="113"/>
      <c r="R130" s="113"/>
      <c r="S130" s="113"/>
      <c r="T130" s="113"/>
      <c r="U130" s="113"/>
      <c r="V130" s="113">
        <f t="shared" si="16"/>
        <v>2.4873032663964803</v>
      </c>
      <c r="W130" s="122">
        <f t="shared" si="17"/>
        <v>141.29900000000001</v>
      </c>
      <c r="X130" s="113">
        <f t="shared" si="18"/>
        <v>142.69800000000001</v>
      </c>
      <c r="Y130" s="113">
        <f t="shared" si="19"/>
        <v>137.102</v>
      </c>
      <c r="Z130" s="113">
        <f t="shared" si="20"/>
        <v>137.55614499999999</v>
      </c>
      <c r="AA130" s="113">
        <f t="shared" si="21"/>
        <v>134.304</v>
      </c>
      <c r="AB130" s="96"/>
      <c r="AC130" s="96">
        <v>144.97999999999999</v>
      </c>
      <c r="AD130" s="96">
        <v>139.18</v>
      </c>
      <c r="AE130" s="96">
        <f t="shared" si="22"/>
        <v>1.0363116511794137</v>
      </c>
      <c r="AF130" s="96">
        <f t="shared" si="31"/>
        <v>0.99485346676197284</v>
      </c>
      <c r="AG130" s="96"/>
      <c r="AH130" s="97">
        <f>IF(AND(M130&lt;Variables!$G$6,M130&gt;Variables!$G$5),0,1)</f>
        <v>1</v>
      </c>
      <c r="AI130" s="97">
        <f t="shared" si="23"/>
        <v>0</v>
      </c>
      <c r="AJ130" s="97">
        <f>IF(I130&gt;Variables!$G$7,0,1)</f>
        <v>1</v>
      </c>
      <c r="AK130" s="97">
        <f>IF(F130&gt;Variables!$G$8,0,1)</f>
        <v>1</v>
      </c>
      <c r="AL130" s="97">
        <f>IF(G130&gt;Variables!$G$9,0,1)</f>
        <v>1</v>
      </c>
      <c r="AM130" s="97">
        <f>IF(AND(K130&gt;Variables!$G$10,K130&lt;Variables!$G$11),0,1)</f>
        <v>0</v>
      </c>
      <c r="AN130" s="103">
        <f>IF(H130&lt;Variables!$G$13,1,0)</f>
        <v>0</v>
      </c>
      <c r="AO130" s="97">
        <f>IF(R130&lt;Variables!$G$12,0,1)</f>
        <v>0</v>
      </c>
      <c r="AP130" s="99"/>
      <c r="AQ130" s="97"/>
      <c r="AR130" s="97"/>
      <c r="AS130" s="97">
        <v>1</v>
      </c>
      <c r="AT130" s="97"/>
      <c r="AU130" s="97"/>
      <c r="AV130" s="96">
        <f t="shared" si="24"/>
        <v>3</v>
      </c>
      <c r="AW130" s="96" t="str">
        <f t="shared" si="25"/>
        <v/>
      </c>
      <c r="AX130" s="96" t="str">
        <f t="shared" si="26"/>
        <v/>
      </c>
      <c r="AY130" s="96">
        <f t="shared" si="27"/>
        <v>3</v>
      </c>
      <c r="AZ130" s="96">
        <f t="shared" si="28"/>
        <v>2.48372090639648</v>
      </c>
      <c r="BA130" s="96"/>
      <c r="BB130" s="96"/>
      <c r="BC130" s="96"/>
      <c r="BD130" s="96"/>
      <c r="BE130"/>
      <c r="BF130"/>
      <c r="BG130"/>
      <c r="BH130"/>
      <c r="BI130"/>
      <c r="BJ130" s="83"/>
      <c r="BK130" s="83"/>
    </row>
    <row r="131" spans="1:63" ht="14.1" customHeight="1" x14ac:dyDescent="0.2">
      <c r="A131" s="96"/>
      <c r="B131" s="96"/>
      <c r="C131" s="113">
        <v>9</v>
      </c>
      <c r="D131" s="113" t="s">
        <v>289</v>
      </c>
      <c r="E131" s="113">
        <v>70.284999999999997</v>
      </c>
      <c r="F131" s="113">
        <v>7.19</v>
      </c>
      <c r="G131" s="113">
        <v>4.92</v>
      </c>
      <c r="H131" s="113">
        <v>3120</v>
      </c>
      <c r="I131" s="113">
        <v>52.021999999999998</v>
      </c>
      <c r="J131" s="113"/>
      <c r="K131" s="113">
        <v>65.7</v>
      </c>
      <c r="L131" s="113">
        <v>69.771106000000003</v>
      </c>
      <c r="M131" s="113">
        <v>0.73654200000000003</v>
      </c>
      <c r="N131" s="113">
        <v>69.384761999999995</v>
      </c>
      <c r="O131" s="113"/>
      <c r="P131" s="113"/>
      <c r="Q131" s="113"/>
      <c r="R131" s="113"/>
      <c r="S131" s="113"/>
      <c r="T131" s="113"/>
      <c r="U131" s="113"/>
      <c r="V131" s="113">
        <f t="shared" ref="V131:V194" si="32">1.849 + (0.01036 * K131) + (0.1184 * M131) - (0.002888 * K131 * M131)</f>
        <v>2.4771059152528001</v>
      </c>
      <c r="W131" s="113">
        <f t="shared" ref="W131:W194" si="33">E131*1.01</f>
        <v>70.987849999999995</v>
      </c>
      <c r="X131" s="113">
        <f t="shared" ref="X131:X194" si="34">E131*1.02</f>
        <v>71.690699999999993</v>
      </c>
      <c r="Y131" s="123">
        <f t="shared" ref="Y131:Y194" si="35">0.98*E131</f>
        <v>68.879300000000001</v>
      </c>
      <c r="Z131" s="123">
        <f t="shared" ref="Z131:Z194" si="36">N131</f>
        <v>69.384761999999995</v>
      </c>
      <c r="AA131" s="123">
        <f t="shared" ref="AA131:AA194" si="37">0.96*E131</f>
        <v>67.47359999999999</v>
      </c>
      <c r="AB131" s="96"/>
      <c r="AC131" s="96">
        <v>70.36</v>
      </c>
      <c r="AD131" s="96">
        <v>69.599999999999994</v>
      </c>
      <c r="AE131" s="96">
        <f t="shared" ref="AE131:AE194" si="38">AC131/E131</f>
        <v>1.0010670840150815</v>
      </c>
      <c r="AF131" s="96">
        <f t="shared" si="31"/>
        <v>0.99025396599558935</v>
      </c>
      <c r="AG131" s="96" t="s">
        <v>222</v>
      </c>
      <c r="AH131" s="105">
        <f>IF(AND(M131&lt;Variables!$G$6,M131&gt;Variables!$G$5),0,1)</f>
        <v>1</v>
      </c>
      <c r="AI131" s="105">
        <f t="shared" ref="AI131:AI194" si="39">IF(L131&gt;N131,0,1)</f>
        <v>0</v>
      </c>
      <c r="AJ131" s="105">
        <f>IF(I131&gt;Variables!$G$7,0,1)</f>
        <v>0</v>
      </c>
      <c r="AK131" s="105">
        <f>IF(F131&gt;Variables!$G$8,0,1)</f>
        <v>1</v>
      </c>
      <c r="AL131" s="105">
        <f>IF(G131&gt;Variables!$G$9,0,1)</f>
        <v>1</v>
      </c>
      <c r="AM131" s="105">
        <f>IF(AND(K131&gt;Variables!$G$10,K131&lt;Variables!$G$11),0,1)</f>
        <v>0</v>
      </c>
      <c r="AN131" s="103">
        <f>IF(H131&lt;Variables!$G$13,1,0)</f>
        <v>0</v>
      </c>
      <c r="AO131" s="97">
        <f>IF(R131&lt;Variables!$G$12,0,1)</f>
        <v>0</v>
      </c>
      <c r="AP131" s="106"/>
      <c r="AQ131" s="105"/>
      <c r="AR131" s="105"/>
      <c r="AS131" s="105"/>
      <c r="AT131" s="105"/>
      <c r="AU131" s="105">
        <v>1</v>
      </c>
      <c r="AV131" s="96" t="str">
        <f t="shared" ref="AV131:AV194" si="40">IF(AE131&gt;$W$1,3,"")</f>
        <v/>
      </c>
      <c r="AW131" s="96" t="str">
        <f t="shared" ref="AW131:AW194" si="41">IF(AND(AE131&lt;1.01,AT131=1),1,"")</f>
        <v/>
      </c>
      <c r="AX131" s="96">
        <f t="shared" ref="AX131:AX194" si="42">IF(AND(AV131="",AW131=""),2,"")</f>
        <v>2</v>
      </c>
      <c r="AY131" s="96">
        <f t="shared" ref="AY131:AY194" si="43">MAX(AV131:AX131)</f>
        <v>2</v>
      </c>
      <c r="AZ131" s="96">
        <f t="shared" ref="AZ131:AZ194" si="44">1.849+(0.010306*K131)+(0.1184*M131)-(0.002888*K131*M131)</f>
        <v>2.4735581152527999</v>
      </c>
      <c r="BA131" s="96"/>
      <c r="BB131" s="96"/>
      <c r="BC131" s="96"/>
      <c r="BD131" s="96"/>
      <c r="BE131"/>
      <c r="BF131"/>
      <c r="BG131"/>
      <c r="BH131"/>
      <c r="BI131"/>
      <c r="BJ131" s="83"/>
      <c r="BK131" s="83"/>
    </row>
    <row r="132" spans="1:63" ht="14.1" customHeight="1" x14ac:dyDescent="0.2">
      <c r="A132" s="96"/>
      <c r="B132" s="96"/>
      <c r="C132" s="113">
        <v>9</v>
      </c>
      <c r="D132" s="113" t="s">
        <v>184</v>
      </c>
      <c r="E132" s="113">
        <v>37.979999999999997</v>
      </c>
      <c r="F132" s="113">
        <v>10.77</v>
      </c>
      <c r="G132" s="113">
        <v>8.58</v>
      </c>
      <c r="H132" s="113">
        <v>3260</v>
      </c>
      <c r="I132" s="113">
        <v>50.527000000000001</v>
      </c>
      <c r="J132" s="113"/>
      <c r="K132" s="113">
        <v>62.15</v>
      </c>
      <c r="L132" s="113">
        <v>37.566479999999999</v>
      </c>
      <c r="M132" s="113">
        <v>1.1007690000000001</v>
      </c>
      <c r="N132" s="113">
        <v>37.455393999999998</v>
      </c>
      <c r="O132" s="113"/>
      <c r="P132" s="113"/>
      <c r="Q132" s="113"/>
      <c r="R132" s="113"/>
      <c r="S132" s="113"/>
      <c r="T132" s="113"/>
      <c r="U132" s="113"/>
      <c r="V132" s="113">
        <f t="shared" si="32"/>
        <v>2.4256289024052</v>
      </c>
      <c r="W132" s="122">
        <f t="shared" si="33"/>
        <v>38.3598</v>
      </c>
      <c r="X132" s="113">
        <f t="shared" si="34"/>
        <v>38.739599999999996</v>
      </c>
      <c r="Y132" s="113">
        <f t="shared" si="35"/>
        <v>37.220399999999998</v>
      </c>
      <c r="Z132" s="113">
        <f t="shared" si="36"/>
        <v>37.455393999999998</v>
      </c>
      <c r="AA132" s="113">
        <f t="shared" si="37"/>
        <v>36.460799999999999</v>
      </c>
      <c r="AB132" s="96"/>
      <c r="AC132" s="96">
        <v>38.369999999999997</v>
      </c>
      <c r="AD132" s="96">
        <v>37.68</v>
      </c>
      <c r="AE132" s="96">
        <f t="shared" si="38"/>
        <v>1.0102685624012639</v>
      </c>
      <c r="AF132" s="96">
        <f t="shared" si="31"/>
        <v>0.99210110584518174</v>
      </c>
      <c r="AG132" s="96"/>
      <c r="AH132" s="97">
        <f>IF(AND(M132&lt;Variables!$G$6,M132&gt;Variables!$G$5),0,1)</f>
        <v>1</v>
      </c>
      <c r="AI132" s="97">
        <f t="shared" si="39"/>
        <v>0</v>
      </c>
      <c r="AJ132" s="97">
        <f>IF(I132&gt;Variables!$G$7,0,1)</f>
        <v>0</v>
      </c>
      <c r="AK132" s="97">
        <f>IF(F132&gt;Variables!$G$8,0,1)</f>
        <v>0</v>
      </c>
      <c r="AL132" s="97">
        <f>IF(G132&gt;Variables!$G$9,0,1)</f>
        <v>1</v>
      </c>
      <c r="AM132" s="97">
        <f>IF(AND(K132&gt;Variables!$G$10,K132&lt;Variables!$G$11),0,1)</f>
        <v>0</v>
      </c>
      <c r="AN132" s="103">
        <f>IF(H132&lt;Variables!$G$13,1,0)</f>
        <v>0</v>
      </c>
      <c r="AO132" s="97">
        <f>IF(R132&lt;Variables!$G$12,0,1)</f>
        <v>0</v>
      </c>
      <c r="AP132" s="99"/>
      <c r="AQ132" s="97"/>
      <c r="AR132" s="97"/>
      <c r="AS132" s="97">
        <v>1</v>
      </c>
      <c r="AT132" s="97"/>
      <c r="AU132" s="97"/>
      <c r="AV132" s="96">
        <f t="shared" si="40"/>
        <v>3</v>
      </c>
      <c r="AW132" s="96" t="str">
        <f t="shared" si="41"/>
        <v/>
      </c>
      <c r="AX132" s="96" t="str">
        <f t="shared" si="42"/>
        <v/>
      </c>
      <c r="AY132" s="96">
        <f t="shared" si="43"/>
        <v>3</v>
      </c>
      <c r="AZ132" s="96">
        <f t="shared" si="44"/>
        <v>2.4222728024052</v>
      </c>
      <c r="BA132" s="96"/>
      <c r="BB132" s="96"/>
      <c r="BC132" s="96"/>
      <c r="BD132" s="96"/>
      <c r="BE132"/>
      <c r="BF132"/>
      <c r="BG132"/>
      <c r="BH132"/>
      <c r="BI132"/>
      <c r="BJ132" s="83"/>
      <c r="BK132" s="83"/>
    </row>
    <row r="133" spans="1:63" ht="14.1" customHeight="1" x14ac:dyDescent="0.2">
      <c r="A133" s="96"/>
      <c r="B133" s="96"/>
      <c r="C133" s="113">
        <v>9</v>
      </c>
      <c r="D133" s="113" t="s">
        <v>244</v>
      </c>
      <c r="E133" s="113">
        <v>8.5</v>
      </c>
      <c r="F133" s="113">
        <v>12.61</v>
      </c>
      <c r="G133" s="113">
        <v>7.32</v>
      </c>
      <c r="H133" s="113">
        <v>42.84</v>
      </c>
      <c r="I133" s="113">
        <v>-38.539000000000001</v>
      </c>
      <c r="J133" s="113"/>
      <c r="K133" s="113">
        <v>59.96</v>
      </c>
      <c r="L133" s="113">
        <v>8.3985109999999992</v>
      </c>
      <c r="M133" s="113">
        <v>1.2084220000000001</v>
      </c>
      <c r="N133" s="113">
        <v>8.3347909999999992</v>
      </c>
      <c r="O133" s="113"/>
      <c r="P133" s="113"/>
      <c r="Q133" s="113"/>
      <c r="R133" s="113"/>
      <c r="S133" s="113"/>
      <c r="T133" s="113"/>
      <c r="U133" s="113"/>
      <c r="V133" s="113">
        <f t="shared" si="32"/>
        <v>2.4040069975494398</v>
      </c>
      <c r="W133" s="124">
        <f t="shared" si="33"/>
        <v>8.5850000000000009</v>
      </c>
      <c r="X133" s="124">
        <f t="shared" si="34"/>
        <v>8.67</v>
      </c>
      <c r="Y133" s="113">
        <f t="shared" si="35"/>
        <v>8.33</v>
      </c>
      <c r="Z133" s="113">
        <f t="shared" si="36"/>
        <v>8.3347909999999992</v>
      </c>
      <c r="AA133" s="113">
        <f t="shared" si="37"/>
        <v>8.16</v>
      </c>
      <c r="AB133" s="96"/>
      <c r="AC133" s="96">
        <v>9.23</v>
      </c>
      <c r="AD133" s="96"/>
      <c r="AE133" s="96">
        <f t="shared" si="38"/>
        <v>1.0858823529411765</v>
      </c>
      <c r="AF133" s="96">
        <f t="shared" si="31"/>
        <v>0</v>
      </c>
      <c r="AG133" s="96"/>
      <c r="AH133" s="101">
        <f>IF(AND(M133&lt;Variables!$G$6,M133&gt;Variables!$G$5),0,1)</f>
        <v>1</v>
      </c>
      <c r="AI133" s="101">
        <f t="shared" si="39"/>
        <v>0</v>
      </c>
      <c r="AJ133" s="101">
        <f>IF(I133&gt;Variables!$G$7,0,1)</f>
        <v>1</v>
      </c>
      <c r="AK133" s="101">
        <f>IF(F133&gt;Variables!$G$8,0,1)</f>
        <v>0</v>
      </c>
      <c r="AL133" s="101">
        <f>IF(G133&gt;Variables!$G$9,0,1)</f>
        <v>1</v>
      </c>
      <c r="AM133" s="101">
        <f>IF(AND(K133&gt;Variables!$G$10,K133&lt;Variables!$G$11),0,1)</f>
        <v>0</v>
      </c>
      <c r="AN133" s="103">
        <f>IF(H133&lt;Variables!$G$13,1,0)</f>
        <v>1</v>
      </c>
      <c r="AO133" s="97">
        <f>IF(R133&lt;Variables!$G$12,0,1)</f>
        <v>0</v>
      </c>
      <c r="AP133" s="102"/>
      <c r="AQ133" s="101"/>
      <c r="AR133" s="101">
        <v>1</v>
      </c>
      <c r="AS133" s="101"/>
      <c r="AT133" s="101"/>
      <c r="AU133" s="101"/>
      <c r="AV133" s="96">
        <f t="shared" si="40"/>
        <v>3</v>
      </c>
      <c r="AW133" s="96" t="str">
        <f t="shared" si="41"/>
        <v/>
      </c>
      <c r="AX133" s="96" t="str">
        <f t="shared" si="42"/>
        <v/>
      </c>
      <c r="AY133" s="96">
        <f t="shared" si="43"/>
        <v>3</v>
      </c>
      <c r="AZ133" s="96">
        <f t="shared" si="44"/>
        <v>2.4007691575494401</v>
      </c>
      <c r="BA133" s="96"/>
      <c r="BB133" s="96"/>
      <c r="BC133" s="96"/>
      <c r="BD133" s="96"/>
      <c r="BE133"/>
      <c r="BF133"/>
      <c r="BG133"/>
      <c r="BH133"/>
      <c r="BI133"/>
      <c r="BJ133" s="83"/>
      <c r="BK133" s="83"/>
    </row>
    <row r="134" spans="1:63" ht="14.1" customHeight="1" x14ac:dyDescent="0.2">
      <c r="A134" s="96"/>
      <c r="B134" s="96"/>
      <c r="C134" s="113">
        <v>9</v>
      </c>
      <c r="D134" s="113" t="s">
        <v>290</v>
      </c>
      <c r="E134" s="113">
        <v>223.34</v>
      </c>
      <c r="F134" s="113">
        <v>8.65</v>
      </c>
      <c r="G134" s="113">
        <v>5.24</v>
      </c>
      <c r="H134" s="113">
        <v>14870</v>
      </c>
      <c r="I134" s="113">
        <v>220.25800000000001</v>
      </c>
      <c r="J134" s="113"/>
      <c r="K134" s="113">
        <v>57.45</v>
      </c>
      <c r="L134" s="113">
        <v>224.18052</v>
      </c>
      <c r="M134" s="113">
        <v>-0.37492999999999999</v>
      </c>
      <c r="N134" s="113">
        <v>222.219874</v>
      </c>
      <c r="O134" s="113"/>
      <c r="P134" s="113"/>
      <c r="Q134" s="113"/>
      <c r="R134" s="113"/>
      <c r="S134" s="113"/>
      <c r="T134" s="113"/>
      <c r="U134" s="113"/>
      <c r="V134" s="113">
        <f t="shared" si="32"/>
        <v>2.4619970239080002</v>
      </c>
      <c r="W134" s="113">
        <f t="shared" si="33"/>
        <v>225.57339999999999</v>
      </c>
      <c r="X134" s="113">
        <f t="shared" si="34"/>
        <v>227.80680000000001</v>
      </c>
      <c r="Y134" s="125">
        <f t="shared" si="35"/>
        <v>218.8732</v>
      </c>
      <c r="Z134" s="125">
        <f t="shared" si="36"/>
        <v>222.219874</v>
      </c>
      <c r="AA134" s="113">
        <f t="shared" si="37"/>
        <v>214.40639999999999</v>
      </c>
      <c r="AB134" s="96"/>
      <c r="AC134" s="96">
        <v>224.16</v>
      </c>
      <c r="AD134" s="96">
        <v>218.31</v>
      </c>
      <c r="AE134" s="96">
        <f t="shared" si="38"/>
        <v>1.0036715321930689</v>
      </c>
      <c r="AF134" s="96">
        <f t="shared" si="31"/>
        <v>0.97747828423032146</v>
      </c>
      <c r="AG134" s="96"/>
      <c r="AH134" s="103">
        <f>IF(AND(M134&lt;Variables!$G$6,M134&gt;Variables!$G$5),0,1)</f>
        <v>1</v>
      </c>
      <c r="AI134" s="103">
        <f t="shared" si="39"/>
        <v>0</v>
      </c>
      <c r="AJ134" s="103">
        <f>IF(I134&gt;Variables!$G$7,0,1)</f>
        <v>0</v>
      </c>
      <c r="AK134" s="103">
        <f>IF(F134&gt;Variables!$G$8,0,1)</f>
        <v>1</v>
      </c>
      <c r="AL134" s="103">
        <f>IF(G134&gt;Variables!$G$9,0,1)</f>
        <v>1</v>
      </c>
      <c r="AM134" s="103">
        <f>IF(AND(K134&gt;Variables!$G$10,K134&lt;Variables!$G$11),0,1)</f>
        <v>0</v>
      </c>
      <c r="AN134" s="103">
        <f>IF(H134&lt;Variables!$G$13,1,0)</f>
        <v>0</v>
      </c>
      <c r="AO134" s="97">
        <f>IF(R134&lt;Variables!$G$12,0,1)</f>
        <v>0</v>
      </c>
      <c r="AP134" s="104"/>
      <c r="AQ134" s="103"/>
      <c r="AR134" s="103"/>
      <c r="AS134" s="103"/>
      <c r="AT134" s="103">
        <v>1</v>
      </c>
      <c r="AU134" s="103"/>
      <c r="AV134" s="96" t="str">
        <f t="shared" si="40"/>
        <v/>
      </c>
      <c r="AW134" s="96">
        <f t="shared" si="41"/>
        <v>1</v>
      </c>
      <c r="AX134" s="96" t="str">
        <f t="shared" si="42"/>
        <v/>
      </c>
      <c r="AY134" s="96">
        <f t="shared" si="43"/>
        <v>1</v>
      </c>
      <c r="AZ134" s="96">
        <f t="shared" si="44"/>
        <v>2.4588947239080001</v>
      </c>
      <c r="BA134" s="96"/>
      <c r="BB134" s="96"/>
      <c r="BC134" s="96"/>
      <c r="BD134" s="96"/>
      <c r="BE134"/>
      <c r="BF134"/>
      <c r="BG134"/>
      <c r="BH134"/>
      <c r="BI134"/>
      <c r="BJ134" s="83"/>
      <c r="BK134" s="83"/>
    </row>
    <row r="135" spans="1:63" ht="14.1" customHeight="1" x14ac:dyDescent="0.2">
      <c r="A135" s="96"/>
      <c r="B135" s="96"/>
      <c r="C135" s="113">
        <v>9</v>
      </c>
      <c r="D135" s="113" t="s">
        <v>291</v>
      </c>
      <c r="E135" s="113">
        <v>32.17</v>
      </c>
      <c r="F135" s="113">
        <v>11.84</v>
      </c>
      <c r="G135" s="113">
        <v>7.2</v>
      </c>
      <c r="H135" s="113">
        <v>2600</v>
      </c>
      <c r="I135" s="113">
        <v>143.40700000000001</v>
      </c>
      <c r="J135" s="113"/>
      <c r="K135" s="113">
        <v>55.81</v>
      </c>
      <c r="L135" s="113">
        <v>32.033754999999999</v>
      </c>
      <c r="M135" s="113">
        <v>0.425317</v>
      </c>
      <c r="N135" s="113">
        <v>31.8139</v>
      </c>
      <c r="O135" s="113"/>
      <c r="P135" s="113"/>
      <c r="Q135" s="113"/>
      <c r="R135" s="113"/>
      <c r="S135" s="113"/>
      <c r="T135" s="113"/>
      <c r="U135" s="113"/>
      <c r="V135" s="113">
        <f t="shared" si="32"/>
        <v>2.40899684496824</v>
      </c>
      <c r="W135" s="113">
        <f t="shared" si="33"/>
        <v>32.491700000000002</v>
      </c>
      <c r="X135" s="113">
        <f t="shared" si="34"/>
        <v>32.813400000000001</v>
      </c>
      <c r="Y135" s="123">
        <f t="shared" si="35"/>
        <v>31.526600000000002</v>
      </c>
      <c r="Z135" s="123">
        <f t="shared" si="36"/>
        <v>31.8139</v>
      </c>
      <c r="AA135" s="123">
        <f t="shared" si="37"/>
        <v>30.883200000000002</v>
      </c>
      <c r="AB135" s="96"/>
      <c r="AC135" s="96">
        <v>32.32</v>
      </c>
      <c r="AD135" s="96">
        <v>31.74</v>
      </c>
      <c r="AE135" s="96">
        <f t="shared" si="38"/>
        <v>1.0046627292508548</v>
      </c>
      <c r="AF135" s="96">
        <f t="shared" si="31"/>
        <v>0.98663350948088269</v>
      </c>
      <c r="AG135" s="96"/>
      <c r="AH135" s="105">
        <f>IF(AND(M135&lt;Variables!$G$6,M135&gt;Variables!$G$5),0,1)</f>
        <v>1</v>
      </c>
      <c r="AI135" s="105">
        <f t="shared" si="39"/>
        <v>0</v>
      </c>
      <c r="AJ135" s="105">
        <f>IF(I135&gt;Variables!$G$7,0,1)</f>
        <v>0</v>
      </c>
      <c r="AK135" s="105">
        <f>IF(F135&gt;Variables!$G$8,0,1)</f>
        <v>0</v>
      </c>
      <c r="AL135" s="105">
        <f>IF(G135&gt;Variables!$G$9,0,1)</f>
        <v>1</v>
      </c>
      <c r="AM135" s="105">
        <f>IF(AND(K135&gt;Variables!$G$10,K135&lt;Variables!$G$11),0,1)</f>
        <v>0</v>
      </c>
      <c r="AN135" s="103">
        <f>IF(H135&lt;Variables!$G$13,1,0)</f>
        <v>0</v>
      </c>
      <c r="AO135" s="97">
        <f>IF(R135&lt;Variables!$G$12,0,1)</f>
        <v>0</v>
      </c>
      <c r="AP135" s="106"/>
      <c r="AQ135" s="105"/>
      <c r="AR135" s="105"/>
      <c r="AS135" s="105"/>
      <c r="AT135" s="105"/>
      <c r="AU135" s="105">
        <v>1</v>
      </c>
      <c r="AV135" s="96" t="str">
        <f t="shared" si="40"/>
        <v/>
      </c>
      <c r="AW135" s="96" t="str">
        <f t="shared" si="41"/>
        <v/>
      </c>
      <c r="AX135" s="96">
        <f t="shared" si="42"/>
        <v>2</v>
      </c>
      <c r="AY135" s="96">
        <f t="shared" si="43"/>
        <v>2</v>
      </c>
      <c r="AZ135" s="96">
        <f t="shared" si="44"/>
        <v>2.4059831049682399</v>
      </c>
      <c r="BA135" s="96"/>
      <c r="BB135" s="96"/>
      <c r="BC135" s="96"/>
      <c r="BD135" s="96"/>
      <c r="BE135"/>
      <c r="BF135"/>
      <c r="BG135"/>
      <c r="BH135"/>
      <c r="BI135"/>
      <c r="BJ135" s="83"/>
      <c r="BK135" s="83"/>
    </row>
    <row r="136" spans="1:63" ht="14.1" customHeight="1" x14ac:dyDescent="0.2">
      <c r="A136" s="96"/>
      <c r="B136" s="96"/>
      <c r="C136" s="113">
        <v>9</v>
      </c>
      <c r="D136" s="113" t="s">
        <v>292</v>
      </c>
      <c r="E136" s="113">
        <v>17.811</v>
      </c>
      <c r="F136" s="113">
        <v>14.05</v>
      </c>
      <c r="G136" s="113">
        <v>9.27</v>
      </c>
      <c r="H136" s="113">
        <v>1210</v>
      </c>
      <c r="I136" s="113">
        <v>-32.465000000000003</v>
      </c>
      <c r="J136" s="113"/>
      <c r="K136" s="113">
        <v>54.96</v>
      </c>
      <c r="L136" s="113">
        <v>17.843624999999999</v>
      </c>
      <c r="M136" s="113">
        <v>-0.182838</v>
      </c>
      <c r="N136" s="113">
        <v>17.727</v>
      </c>
      <c r="O136" s="113"/>
      <c r="P136" s="113"/>
      <c r="Q136" s="113"/>
      <c r="R136" s="113"/>
      <c r="S136" s="113"/>
      <c r="T136" s="113"/>
      <c r="U136" s="113"/>
      <c r="V136" s="113">
        <f t="shared" si="32"/>
        <v>2.4257584472742395</v>
      </c>
      <c r="W136" s="124">
        <f t="shared" si="33"/>
        <v>17.98911</v>
      </c>
      <c r="X136" s="124">
        <f t="shared" si="34"/>
        <v>18.16722</v>
      </c>
      <c r="Y136" s="113">
        <f t="shared" si="35"/>
        <v>17.45478</v>
      </c>
      <c r="Z136" s="113">
        <f t="shared" si="36"/>
        <v>17.727</v>
      </c>
      <c r="AA136" s="113">
        <f t="shared" si="37"/>
        <v>17.098559999999999</v>
      </c>
      <c r="AB136" s="96"/>
      <c r="AC136" s="96">
        <v>18.39</v>
      </c>
      <c r="AD136" s="96"/>
      <c r="AE136" s="96">
        <f t="shared" si="38"/>
        <v>1.032508000673741</v>
      </c>
      <c r="AF136" s="96">
        <f t="shared" si="31"/>
        <v>0</v>
      </c>
      <c r="AG136" s="96"/>
      <c r="AH136" s="101">
        <f>IF(AND(M136&lt;Variables!$G$6,M136&gt;Variables!$G$5),0,1)</f>
        <v>1</v>
      </c>
      <c r="AI136" s="101">
        <f t="shared" si="39"/>
        <v>0</v>
      </c>
      <c r="AJ136" s="101">
        <f>IF(I136&gt;Variables!$G$7,0,1)</f>
        <v>1</v>
      </c>
      <c r="AK136" s="101">
        <f>IF(F136&gt;Variables!$G$8,0,1)</f>
        <v>0</v>
      </c>
      <c r="AL136" s="101">
        <f>IF(G136&gt;Variables!$G$9,0,1)</f>
        <v>1</v>
      </c>
      <c r="AM136" s="101">
        <f>IF(AND(K136&gt;Variables!$G$10,K136&lt;Variables!$G$11),0,1)</f>
        <v>0</v>
      </c>
      <c r="AN136" s="103">
        <f>IF(H136&lt;Variables!$G$13,1,0)</f>
        <v>1</v>
      </c>
      <c r="AO136" s="97">
        <f>IF(R136&lt;Variables!$G$12,0,1)</f>
        <v>0</v>
      </c>
      <c r="AP136" s="102"/>
      <c r="AQ136" s="101"/>
      <c r="AR136" s="101">
        <v>1</v>
      </c>
      <c r="AS136" s="101"/>
      <c r="AT136" s="101"/>
      <c r="AU136" s="101"/>
      <c r="AV136" s="96">
        <f t="shared" si="40"/>
        <v>3</v>
      </c>
      <c r="AW136" s="96" t="str">
        <f t="shared" si="41"/>
        <v/>
      </c>
      <c r="AX136" s="96" t="str">
        <f t="shared" si="42"/>
        <v/>
      </c>
      <c r="AY136" s="96">
        <f t="shared" si="43"/>
        <v>3</v>
      </c>
      <c r="AZ136" s="96">
        <f t="shared" si="44"/>
        <v>2.4227906072742398</v>
      </c>
      <c r="BA136" s="96"/>
      <c r="BB136" s="96"/>
      <c r="BC136" s="96"/>
      <c r="BD136" s="96"/>
      <c r="BE136"/>
      <c r="BF136"/>
      <c r="BG136"/>
      <c r="BH136"/>
      <c r="BI136"/>
      <c r="BJ136" s="83"/>
      <c r="BK136" s="83"/>
    </row>
    <row r="137" spans="1:63" ht="14.1" customHeight="1" x14ac:dyDescent="0.2">
      <c r="A137" s="96"/>
      <c r="B137" s="96"/>
      <c r="C137" s="113">
        <v>9</v>
      </c>
      <c r="D137" s="113" t="s">
        <v>293</v>
      </c>
      <c r="E137" s="113">
        <v>68.83</v>
      </c>
      <c r="F137" s="113">
        <v>11.82</v>
      </c>
      <c r="G137" s="113">
        <v>-1.32</v>
      </c>
      <c r="H137" s="113">
        <v>4170</v>
      </c>
      <c r="I137" s="113">
        <v>-23.847999999999999</v>
      </c>
      <c r="J137" s="113"/>
      <c r="K137" s="113">
        <v>54.72</v>
      </c>
      <c r="L137" s="113">
        <v>68.81232</v>
      </c>
      <c r="M137" s="113">
        <v>2.5693000000000001E-2</v>
      </c>
      <c r="N137" s="113">
        <v>69.114968000000005</v>
      </c>
      <c r="O137" s="113"/>
      <c r="P137" s="113"/>
      <c r="Q137" s="113"/>
      <c r="R137" s="113"/>
      <c r="S137" s="113"/>
      <c r="T137" s="113"/>
      <c r="U137" s="113"/>
      <c r="V137" s="113">
        <f t="shared" si="32"/>
        <v>2.41488095146752</v>
      </c>
      <c r="W137" s="113">
        <f t="shared" si="33"/>
        <v>69.518299999999996</v>
      </c>
      <c r="X137" s="113">
        <f t="shared" si="34"/>
        <v>70.206599999999995</v>
      </c>
      <c r="Y137" s="123">
        <f t="shared" si="35"/>
        <v>67.453400000000002</v>
      </c>
      <c r="Z137" s="123">
        <f t="shared" si="36"/>
        <v>69.114968000000005</v>
      </c>
      <c r="AA137" s="113">
        <f t="shared" si="37"/>
        <v>66.076799999999992</v>
      </c>
      <c r="AB137" s="96"/>
      <c r="AC137" s="96">
        <v>69.14</v>
      </c>
      <c r="AD137" s="96">
        <v>67.36</v>
      </c>
      <c r="AE137" s="96">
        <f t="shared" si="38"/>
        <v>1.0045038500653785</v>
      </c>
      <c r="AF137" s="96">
        <f t="shared" si="31"/>
        <v>0.97864303356094728</v>
      </c>
      <c r="AG137" s="96"/>
      <c r="AH137" s="105">
        <f>IF(AND(M137&lt;Variables!$G$6,M137&gt;Variables!$G$5),0,1)</f>
        <v>1</v>
      </c>
      <c r="AI137" s="105">
        <f t="shared" si="39"/>
        <v>1</v>
      </c>
      <c r="AJ137" s="105">
        <f>IF(I137&gt;Variables!$G$7,0,1)</f>
        <v>1</v>
      </c>
      <c r="AK137" s="105">
        <f>IF(F137&gt;Variables!$G$8,0,1)</f>
        <v>0</v>
      </c>
      <c r="AL137" s="105">
        <f>IF(G137&gt;Variables!$G$9,0,1)</f>
        <v>1</v>
      </c>
      <c r="AM137" s="105">
        <f>IF(AND(K137&gt;Variables!$G$10,K137&lt;Variables!$G$11),0,1)</f>
        <v>0</v>
      </c>
      <c r="AN137" s="103">
        <f>IF(H137&lt;Variables!$G$13,1,0)</f>
        <v>0</v>
      </c>
      <c r="AO137" s="97">
        <f>IF(R137&lt;Variables!$G$12,0,1)</f>
        <v>0</v>
      </c>
      <c r="AP137" s="106"/>
      <c r="AQ137" s="105"/>
      <c r="AR137" s="105"/>
      <c r="AS137" s="105"/>
      <c r="AT137" s="105"/>
      <c r="AU137" s="105">
        <v>1</v>
      </c>
      <c r="AV137" s="96" t="str">
        <f t="shared" si="40"/>
        <v/>
      </c>
      <c r="AW137" s="96" t="str">
        <f t="shared" si="41"/>
        <v/>
      </c>
      <c r="AX137" s="96">
        <f t="shared" si="42"/>
        <v>2</v>
      </c>
      <c r="AY137" s="96">
        <f t="shared" si="43"/>
        <v>2</v>
      </c>
      <c r="AZ137" s="96">
        <f t="shared" si="44"/>
        <v>2.4119260714675197</v>
      </c>
      <c r="BA137" s="96"/>
      <c r="BB137" s="96"/>
      <c r="BC137" s="96"/>
      <c r="BD137" s="96"/>
      <c r="BE137"/>
      <c r="BF137"/>
      <c r="BG137"/>
      <c r="BH137"/>
      <c r="BI137"/>
      <c r="BJ137" s="83"/>
      <c r="BK137" s="83"/>
    </row>
    <row r="138" spans="1:63" ht="14.1" customHeight="1" x14ac:dyDescent="0.2">
      <c r="A138" s="96"/>
      <c r="B138" s="96"/>
      <c r="C138" s="113">
        <v>9</v>
      </c>
      <c r="D138" s="113" t="s">
        <v>275</v>
      </c>
      <c r="E138" s="113">
        <v>188.215</v>
      </c>
      <c r="F138" s="113">
        <v>8.1</v>
      </c>
      <c r="G138" s="113">
        <v>3.99</v>
      </c>
      <c r="H138" s="113">
        <v>11570</v>
      </c>
      <c r="I138" s="113">
        <v>-0.08</v>
      </c>
      <c r="J138" s="113"/>
      <c r="K138" s="113">
        <v>49.3</v>
      </c>
      <c r="L138" s="113">
        <v>188.70282</v>
      </c>
      <c r="M138" s="113">
        <v>-0.25851200000000002</v>
      </c>
      <c r="N138" s="113">
        <v>189.27876599999999</v>
      </c>
      <c r="O138" s="113"/>
      <c r="P138" s="113"/>
      <c r="Q138" s="113"/>
      <c r="R138" s="113"/>
      <c r="S138" s="113"/>
      <c r="T138" s="113"/>
      <c r="U138" s="113"/>
      <c r="V138" s="113">
        <f t="shared" si="32"/>
        <v>2.3659467041408</v>
      </c>
      <c r="W138" s="122">
        <f t="shared" si="33"/>
        <v>190.09715</v>
      </c>
      <c r="X138" s="113">
        <f t="shared" si="34"/>
        <v>191.97929999999999</v>
      </c>
      <c r="Y138" s="113">
        <f t="shared" si="35"/>
        <v>184.45070000000001</v>
      </c>
      <c r="Z138" s="113">
        <f t="shared" si="36"/>
        <v>189.27876599999999</v>
      </c>
      <c r="AA138" s="113">
        <f t="shared" si="37"/>
        <v>180.68639999999999</v>
      </c>
      <c r="AB138" s="96"/>
      <c r="AC138" s="96">
        <v>190.14</v>
      </c>
      <c r="AD138" s="96">
        <v>185.88</v>
      </c>
      <c r="AE138" s="96">
        <f t="shared" si="38"/>
        <v>1.0102276651701512</v>
      </c>
      <c r="AF138" s="96">
        <f t="shared" si="31"/>
        <v>0.987593974975427</v>
      </c>
      <c r="AG138" s="96"/>
      <c r="AH138" s="97">
        <f>IF(AND(M138&lt;Variables!$G$6,M138&gt;Variables!$G$5),0,1)</f>
        <v>1</v>
      </c>
      <c r="AI138" s="97">
        <f t="shared" si="39"/>
        <v>1</v>
      </c>
      <c r="AJ138" s="97">
        <f>IF(I138&gt;Variables!$G$7,0,1)</f>
        <v>1</v>
      </c>
      <c r="AK138" s="97">
        <f>IF(F138&gt;Variables!$G$8,0,1)</f>
        <v>1</v>
      </c>
      <c r="AL138" s="97">
        <f>IF(G138&gt;Variables!$G$9,0,1)</f>
        <v>1</v>
      </c>
      <c r="AM138" s="97">
        <f>IF(AND(K138&gt;Variables!$G$10,K138&lt;Variables!$G$11),0,1)</f>
        <v>1</v>
      </c>
      <c r="AN138" s="103">
        <f>IF(H138&lt;Variables!$G$13,1,0)</f>
        <v>0</v>
      </c>
      <c r="AO138" s="97">
        <f>IF(R138&lt;Variables!$G$12,0,1)</f>
        <v>0</v>
      </c>
      <c r="AP138" s="99"/>
      <c r="AQ138" s="97"/>
      <c r="AR138" s="97"/>
      <c r="AS138" s="97">
        <v>1</v>
      </c>
      <c r="AT138" s="97"/>
      <c r="AU138" s="97"/>
      <c r="AV138" s="96">
        <f t="shared" si="40"/>
        <v>3</v>
      </c>
      <c r="AW138" s="96" t="str">
        <f t="shared" si="41"/>
        <v/>
      </c>
      <c r="AX138" s="96" t="str">
        <f t="shared" si="42"/>
        <v/>
      </c>
      <c r="AY138" s="96">
        <f t="shared" si="43"/>
        <v>3</v>
      </c>
      <c r="AZ138" s="96">
        <f t="shared" si="44"/>
        <v>2.3632845041408004</v>
      </c>
      <c r="BA138" s="96"/>
      <c r="BB138" s="96"/>
      <c r="BC138" s="96"/>
      <c r="BD138" s="96"/>
      <c r="BE138"/>
      <c r="BF138"/>
      <c r="BG138"/>
      <c r="BH138"/>
      <c r="BI138"/>
      <c r="BJ138" s="83"/>
      <c r="BK138" s="83"/>
    </row>
    <row r="139" spans="1:63" ht="14.1" customHeight="1" x14ac:dyDescent="0.2">
      <c r="A139" s="96"/>
      <c r="B139" s="96"/>
      <c r="C139" s="113">
        <v>9</v>
      </c>
      <c r="D139" s="113" t="s">
        <v>293</v>
      </c>
      <c r="E139" s="113">
        <v>68.770399999999995</v>
      </c>
      <c r="F139" s="113">
        <v>12.51</v>
      </c>
      <c r="G139" s="113">
        <v>-1.4</v>
      </c>
      <c r="H139" s="113">
        <v>4170</v>
      </c>
      <c r="I139" s="113">
        <v>-23.917999999999999</v>
      </c>
      <c r="J139" s="113"/>
      <c r="K139" s="113">
        <v>47.33</v>
      </c>
      <c r="L139" s="113">
        <v>68.891416000000007</v>
      </c>
      <c r="M139" s="113">
        <v>-0.17566200000000001</v>
      </c>
      <c r="N139" s="113">
        <v>68.802947000000003</v>
      </c>
      <c r="O139" s="113"/>
      <c r="P139" s="113"/>
      <c r="Q139" s="113"/>
      <c r="R139" s="113"/>
      <c r="S139" s="113"/>
      <c r="T139" s="113"/>
      <c r="U139" s="113"/>
      <c r="V139" s="113">
        <f t="shared" si="32"/>
        <v>2.3425514893444799</v>
      </c>
      <c r="W139" s="113">
        <f t="shared" si="33"/>
        <v>69.458103999999992</v>
      </c>
      <c r="X139" s="113">
        <f t="shared" si="34"/>
        <v>70.145808000000002</v>
      </c>
      <c r="Y139" s="123">
        <f t="shared" si="35"/>
        <v>67.394991999999988</v>
      </c>
      <c r="Z139" s="123">
        <f t="shared" si="36"/>
        <v>68.802947000000003</v>
      </c>
      <c r="AA139" s="123">
        <f t="shared" si="37"/>
        <v>66.019583999999995</v>
      </c>
      <c r="AB139" s="96"/>
      <c r="AC139" s="96">
        <v>69.06</v>
      </c>
      <c r="AD139" s="96">
        <v>66.42</v>
      </c>
      <c r="AE139" s="96">
        <f t="shared" si="38"/>
        <v>1.0042111140839665</v>
      </c>
      <c r="AF139" s="96">
        <f t="shared" si="31"/>
        <v>0.96582250503123446</v>
      </c>
      <c r="AG139" s="96"/>
      <c r="AH139" s="105">
        <f>IF(AND(M139&lt;Variables!$G$6,M139&gt;Variables!$G$5),0,1)</f>
        <v>1</v>
      </c>
      <c r="AI139" s="105">
        <f t="shared" si="39"/>
        <v>0</v>
      </c>
      <c r="AJ139" s="105">
        <f>IF(I139&gt;Variables!$G$7,0,1)</f>
        <v>1</v>
      </c>
      <c r="AK139" s="105">
        <f>IF(F139&gt;Variables!$G$8,0,1)</f>
        <v>0</v>
      </c>
      <c r="AL139" s="105">
        <f>IF(G139&gt;Variables!$G$9,0,1)</f>
        <v>1</v>
      </c>
      <c r="AM139" s="105">
        <f>IF(AND(K139&gt;Variables!$G$10,K139&lt;Variables!$G$11),0,1)</f>
        <v>1</v>
      </c>
      <c r="AN139" s="103">
        <f>IF(H139&lt;Variables!$G$13,1,0)</f>
        <v>0</v>
      </c>
      <c r="AO139" s="97">
        <f>IF(R139&lt;Variables!$G$12,0,1)</f>
        <v>0</v>
      </c>
      <c r="AP139" s="106"/>
      <c r="AQ139" s="105"/>
      <c r="AR139" s="105"/>
      <c r="AS139" s="105"/>
      <c r="AT139" s="105"/>
      <c r="AU139" s="105">
        <v>1</v>
      </c>
      <c r="AV139" s="96" t="str">
        <f t="shared" si="40"/>
        <v/>
      </c>
      <c r="AW139" s="96" t="str">
        <f t="shared" si="41"/>
        <v/>
      </c>
      <c r="AX139" s="96">
        <f t="shared" si="42"/>
        <v>2</v>
      </c>
      <c r="AY139" s="96">
        <f t="shared" si="43"/>
        <v>2</v>
      </c>
      <c r="AZ139" s="96">
        <f t="shared" si="44"/>
        <v>2.3399956693444794</v>
      </c>
      <c r="BA139" s="96"/>
      <c r="BB139" s="96"/>
      <c r="BC139" s="96"/>
      <c r="BD139" s="96"/>
      <c r="BE139"/>
      <c r="BF139"/>
      <c r="BG139"/>
      <c r="BH139"/>
      <c r="BI139"/>
      <c r="BJ139" s="83"/>
      <c r="BK139" s="83"/>
    </row>
    <row r="140" spans="1:63" ht="14.1" customHeight="1" x14ac:dyDescent="0.2">
      <c r="A140" s="96"/>
      <c r="B140" s="96"/>
      <c r="C140" s="113">
        <v>9</v>
      </c>
      <c r="D140" s="113" t="s">
        <v>241</v>
      </c>
      <c r="E140" s="113">
        <v>10.9</v>
      </c>
      <c r="F140" s="113">
        <v>13.91</v>
      </c>
      <c r="G140" s="113">
        <v>-1.45</v>
      </c>
      <c r="H140" s="113"/>
      <c r="I140" s="113">
        <v>65.727000000000004</v>
      </c>
      <c r="J140" s="113"/>
      <c r="K140" s="113">
        <v>44.82</v>
      </c>
      <c r="L140" s="113">
        <v>11.313314999999999</v>
      </c>
      <c r="M140" s="113">
        <v>-3.6533500000000001</v>
      </c>
      <c r="N140" s="113">
        <v>11.307161000000001</v>
      </c>
      <c r="O140" s="113"/>
      <c r="P140" s="113"/>
      <c r="Q140" s="113"/>
      <c r="R140" s="113"/>
      <c r="S140" s="113"/>
      <c r="T140" s="113"/>
      <c r="U140" s="113"/>
      <c r="V140" s="113">
        <f t="shared" si="32"/>
        <v>2.353668768536</v>
      </c>
      <c r="W140" s="124">
        <f t="shared" si="33"/>
        <v>11.009</v>
      </c>
      <c r="X140" s="124">
        <f t="shared" si="34"/>
        <v>11.118</v>
      </c>
      <c r="Y140" s="120">
        <f t="shared" si="35"/>
        <v>10.682</v>
      </c>
      <c r="Z140" s="120">
        <f t="shared" si="36"/>
        <v>11.307161000000001</v>
      </c>
      <c r="AA140" s="120">
        <f t="shared" si="37"/>
        <v>10.464</v>
      </c>
      <c r="AB140" s="96"/>
      <c r="AC140" s="96">
        <v>11.37</v>
      </c>
      <c r="AD140" s="96">
        <v>10.96</v>
      </c>
      <c r="AE140" s="98">
        <f t="shared" si="38"/>
        <v>1.0431192660550457</v>
      </c>
      <c r="AF140" s="98">
        <f t="shared" si="31"/>
        <v>1.0055045871559634</v>
      </c>
      <c r="AG140" s="96"/>
      <c r="AH140" s="101">
        <f>IF(AND(M140&lt;Variables!$G$6,M140&gt;Variables!$G$5),0,1)</f>
        <v>0</v>
      </c>
      <c r="AI140" s="101">
        <f t="shared" si="39"/>
        <v>0</v>
      </c>
      <c r="AJ140" s="101">
        <f>IF(I140&gt;Variables!$G$7,0,1)</f>
        <v>0</v>
      </c>
      <c r="AK140" s="101">
        <f>IF(F140&gt;Variables!$G$8,0,1)</f>
        <v>0</v>
      </c>
      <c r="AL140" s="101">
        <f>IF(G140&gt;Variables!$G$9,0,1)</f>
        <v>1</v>
      </c>
      <c r="AM140" s="101">
        <f>IF(AND(K140&gt;Variables!$G$10,K140&lt;Variables!$G$11),0,1)</f>
        <v>1</v>
      </c>
      <c r="AN140" s="103">
        <f>IF(H140&lt;Variables!$G$13,1,0)</f>
        <v>1</v>
      </c>
      <c r="AO140" s="97">
        <f>IF(R140&lt;Variables!$G$12,0,1)</f>
        <v>0</v>
      </c>
      <c r="AP140" s="102"/>
      <c r="AQ140" s="101"/>
      <c r="AR140" s="101">
        <v>1</v>
      </c>
      <c r="AS140" s="101"/>
      <c r="AT140" s="101"/>
      <c r="AU140" s="101"/>
      <c r="AV140" s="96">
        <f t="shared" si="40"/>
        <v>3</v>
      </c>
      <c r="AW140" s="96" t="str">
        <f t="shared" si="41"/>
        <v/>
      </c>
      <c r="AX140" s="96" t="str">
        <f t="shared" si="42"/>
        <v/>
      </c>
      <c r="AY140" s="96">
        <f t="shared" si="43"/>
        <v>3</v>
      </c>
      <c r="AZ140" s="96">
        <f t="shared" si="44"/>
        <v>2.3512484885360001</v>
      </c>
      <c r="BA140" s="96"/>
      <c r="BB140" s="96"/>
      <c r="BC140" s="96"/>
      <c r="BD140" s="96"/>
      <c r="BE140"/>
      <c r="BF140"/>
      <c r="BG140"/>
      <c r="BH140"/>
      <c r="BI140"/>
      <c r="BJ140" s="83"/>
      <c r="BK140" s="83"/>
    </row>
    <row r="141" spans="1:63" ht="14.1" customHeight="1" x14ac:dyDescent="0.2">
      <c r="A141" s="96"/>
      <c r="B141" s="96"/>
      <c r="C141" s="113">
        <v>9</v>
      </c>
      <c r="D141" s="113" t="s">
        <v>276</v>
      </c>
      <c r="E141" s="113">
        <v>9.4749999999999996</v>
      </c>
      <c r="F141" s="113">
        <v>11.87</v>
      </c>
      <c r="G141" s="113">
        <v>8.91</v>
      </c>
      <c r="H141" s="113">
        <v>2150</v>
      </c>
      <c r="I141" s="113">
        <v>19.334</v>
      </c>
      <c r="J141" s="113"/>
      <c r="K141" s="113">
        <v>43.17</v>
      </c>
      <c r="L141" s="113">
        <v>9.5168999999999997</v>
      </c>
      <c r="M141" s="113">
        <v>-0.44026900000000002</v>
      </c>
      <c r="N141" s="113">
        <v>9.4950539999999997</v>
      </c>
      <c r="O141" s="113"/>
      <c r="P141" s="113"/>
      <c r="Q141" s="113"/>
      <c r="R141" s="113"/>
      <c r="S141" s="113"/>
      <c r="T141" s="113"/>
      <c r="U141" s="113"/>
      <c r="V141" s="113">
        <f t="shared" si="32"/>
        <v>2.2990038703642397</v>
      </c>
      <c r="W141" s="113">
        <f t="shared" si="33"/>
        <v>9.5697499999999991</v>
      </c>
      <c r="X141" s="113">
        <f t="shared" si="34"/>
        <v>9.6645000000000003</v>
      </c>
      <c r="Y141" s="125">
        <f t="shared" si="35"/>
        <v>9.285499999999999</v>
      </c>
      <c r="Z141" s="125">
        <f t="shared" si="36"/>
        <v>9.4950539999999997</v>
      </c>
      <c r="AA141" s="113">
        <f t="shared" si="37"/>
        <v>9.0960000000000001</v>
      </c>
      <c r="AB141" s="96"/>
      <c r="AC141" s="96"/>
      <c r="AD141" s="96">
        <v>9.17</v>
      </c>
      <c r="AE141" s="96">
        <f t="shared" si="38"/>
        <v>0</v>
      </c>
      <c r="AF141" s="96">
        <f t="shared" si="31"/>
        <v>0.96781002638522429</v>
      </c>
      <c r="AG141" s="96"/>
      <c r="AH141" s="103">
        <f>IF(AND(M141&lt;Variables!$G$6,M141&gt;Variables!$G$5),0,1)</f>
        <v>1</v>
      </c>
      <c r="AI141" s="103">
        <f t="shared" si="39"/>
        <v>0</v>
      </c>
      <c r="AJ141" s="103">
        <f>IF(I141&gt;Variables!$G$7,0,1)</f>
        <v>0</v>
      </c>
      <c r="AK141" s="103">
        <f>IF(F141&gt;Variables!$G$8,0,1)</f>
        <v>0</v>
      </c>
      <c r="AL141" s="103">
        <f>IF(G141&gt;Variables!$G$9,0,1)</f>
        <v>1</v>
      </c>
      <c r="AM141" s="103">
        <f>IF(AND(K141&gt;Variables!$G$10,K141&lt;Variables!$G$11),0,1)</f>
        <v>1</v>
      </c>
      <c r="AN141" s="103">
        <f>IF(H141&lt;Variables!$G$13,1,0)</f>
        <v>1</v>
      </c>
      <c r="AO141" s="97">
        <f>IF(R141&lt;Variables!$G$12,0,1)</f>
        <v>0</v>
      </c>
      <c r="AP141" s="104"/>
      <c r="AQ141" s="103"/>
      <c r="AR141" s="103"/>
      <c r="AS141" s="103"/>
      <c r="AT141" s="103">
        <v>1</v>
      </c>
      <c r="AU141" s="103"/>
      <c r="AV141" s="96" t="str">
        <f t="shared" si="40"/>
        <v/>
      </c>
      <c r="AW141" s="96">
        <f t="shared" si="41"/>
        <v>1</v>
      </c>
      <c r="AX141" s="96" t="str">
        <f t="shared" si="42"/>
        <v/>
      </c>
      <c r="AY141" s="96">
        <f t="shared" si="43"/>
        <v>1</v>
      </c>
      <c r="AZ141" s="96">
        <f t="shared" si="44"/>
        <v>2.2966726903642396</v>
      </c>
      <c r="BA141" s="96"/>
      <c r="BB141" s="96"/>
      <c r="BC141" s="96"/>
      <c r="BD141" s="96"/>
      <c r="BE141"/>
      <c r="BF141"/>
      <c r="BG141"/>
      <c r="BH141"/>
      <c r="BI141"/>
      <c r="BJ141" s="83"/>
      <c r="BK141" s="83"/>
    </row>
    <row r="142" spans="1:63" ht="14.1" customHeight="1" x14ac:dyDescent="0.2">
      <c r="A142" s="96"/>
      <c r="B142" s="96"/>
      <c r="C142" s="116">
        <v>9</v>
      </c>
      <c r="D142" s="117" t="s">
        <v>247</v>
      </c>
      <c r="E142" s="117">
        <v>30.561399999999999</v>
      </c>
      <c r="F142" s="117">
        <v>12.88</v>
      </c>
      <c r="G142" s="117">
        <v>0</v>
      </c>
      <c r="H142" s="117"/>
      <c r="I142" s="117">
        <v>-76.522999999999996</v>
      </c>
      <c r="J142" s="117"/>
      <c r="K142" s="117">
        <v>42.4</v>
      </c>
      <c r="L142" s="117">
        <v>30.536014999999999</v>
      </c>
      <c r="M142" s="117">
        <v>8.3130999999999997E-2</v>
      </c>
      <c r="N142" s="117">
        <v>31.120170000000002</v>
      </c>
      <c r="O142" s="117"/>
      <c r="P142" s="117"/>
      <c r="Q142" s="117"/>
      <c r="R142" s="117"/>
      <c r="S142" s="117"/>
      <c r="T142" s="117"/>
      <c r="U142" s="117"/>
      <c r="V142" s="117">
        <f t="shared" si="32"/>
        <v>2.2879272196927998</v>
      </c>
      <c r="W142" s="117">
        <f t="shared" si="33"/>
        <v>30.867013999999998</v>
      </c>
      <c r="X142" s="117">
        <f t="shared" si="34"/>
        <v>31.172628</v>
      </c>
      <c r="Y142" s="126">
        <f t="shared" si="35"/>
        <v>29.950171999999998</v>
      </c>
      <c r="Z142" s="126">
        <f t="shared" si="36"/>
        <v>31.120170000000002</v>
      </c>
      <c r="AA142" s="126">
        <f t="shared" si="37"/>
        <v>29.338943999999998</v>
      </c>
      <c r="AB142" s="96"/>
      <c r="AC142" s="96"/>
      <c r="AD142" s="96">
        <v>29.04</v>
      </c>
      <c r="AE142" s="98">
        <f t="shared" si="38"/>
        <v>0</v>
      </c>
      <c r="AF142" s="98">
        <f t="shared" si="31"/>
        <v>0.95021824916397812</v>
      </c>
      <c r="AG142" s="96"/>
      <c r="AH142" s="103">
        <f>IF(AND(M142&lt;Variables!$G$6,M142&gt;Variables!$G$5),0,1)</f>
        <v>1</v>
      </c>
      <c r="AI142" s="103">
        <f t="shared" si="39"/>
        <v>1</v>
      </c>
      <c r="AJ142" s="103">
        <f>IF(I142&gt;Variables!$G$7,0,1)</f>
        <v>1</v>
      </c>
      <c r="AK142" s="103">
        <f>IF(F142&gt;Variables!$G$8,0,1)</f>
        <v>0</v>
      </c>
      <c r="AL142" s="103">
        <f>IF(G142&gt;Variables!$G$9,0,1)</f>
        <v>1</v>
      </c>
      <c r="AM142" s="103">
        <f>IF(AND(K142&gt;Variables!$G$10,K142&lt;Variables!$G$11),0,1)</f>
        <v>1</v>
      </c>
      <c r="AN142" s="103">
        <f>IF(H142&lt;Variables!$G$13,1,0)</f>
        <v>1</v>
      </c>
      <c r="AO142" s="97">
        <f>IF(R142&lt;Variables!$G$12,0,1)</f>
        <v>0</v>
      </c>
      <c r="AP142" s="104"/>
      <c r="AQ142" s="103"/>
      <c r="AR142" s="103"/>
      <c r="AS142" s="103"/>
      <c r="AT142" s="103">
        <v>1</v>
      </c>
      <c r="AU142" s="103"/>
      <c r="AV142" s="96" t="str">
        <f t="shared" si="40"/>
        <v/>
      </c>
      <c r="AW142" s="96">
        <f t="shared" si="41"/>
        <v>1</v>
      </c>
      <c r="AX142" s="96" t="str">
        <f t="shared" si="42"/>
        <v/>
      </c>
      <c r="AY142" s="96">
        <f t="shared" si="43"/>
        <v>1</v>
      </c>
      <c r="AZ142" s="96">
        <f t="shared" si="44"/>
        <v>2.2856376196927997</v>
      </c>
      <c r="BA142" s="96"/>
      <c r="BB142" s="96"/>
      <c r="BC142" s="96"/>
      <c r="BD142" s="96"/>
      <c r="BE142"/>
      <c r="BF142"/>
      <c r="BG142"/>
      <c r="BH142"/>
      <c r="BI142"/>
      <c r="BJ142" s="83"/>
      <c r="BK142" s="83"/>
    </row>
    <row r="143" spans="1:63" ht="14.1" customHeight="1" x14ac:dyDescent="0.2">
      <c r="A143" s="96"/>
      <c r="B143" s="96"/>
      <c r="C143" s="113">
        <v>9</v>
      </c>
      <c r="D143" s="113" t="s">
        <v>214</v>
      </c>
      <c r="E143" s="113">
        <v>2.73</v>
      </c>
      <c r="F143" s="113">
        <v>12.26</v>
      </c>
      <c r="G143" s="113">
        <v>1.49</v>
      </c>
      <c r="H143" s="113">
        <v>133</v>
      </c>
      <c r="I143" s="113">
        <v>-9.4719999999999995</v>
      </c>
      <c r="J143" s="113"/>
      <c r="K143" s="113">
        <v>30.97</v>
      </c>
      <c r="L143" s="113">
        <v>2.7881849999999999</v>
      </c>
      <c r="M143" s="113">
        <v>-2.0868410000000002</v>
      </c>
      <c r="N143" s="113">
        <v>2.8111920000000001</v>
      </c>
      <c r="O143" s="113"/>
      <c r="P143" s="113"/>
      <c r="Q143" s="113"/>
      <c r="R143" s="113"/>
      <c r="S143" s="113"/>
      <c r="T143" s="113"/>
      <c r="U143" s="113"/>
      <c r="V143" s="113">
        <f t="shared" si="32"/>
        <v>2.1094171227437597</v>
      </c>
      <c r="W143" s="124">
        <f t="shared" si="33"/>
        <v>2.7572999999999999</v>
      </c>
      <c r="X143" s="124">
        <f t="shared" si="34"/>
        <v>2.7846000000000002</v>
      </c>
      <c r="Y143" s="113">
        <f t="shared" si="35"/>
        <v>2.6753999999999998</v>
      </c>
      <c r="Z143" s="113">
        <f t="shared" si="36"/>
        <v>2.8111920000000001</v>
      </c>
      <c r="AA143" s="113">
        <f t="shared" si="37"/>
        <v>2.6208</v>
      </c>
      <c r="AB143" s="96"/>
      <c r="AC143" s="96">
        <v>2.82</v>
      </c>
      <c r="AD143" s="96">
        <v>2.68</v>
      </c>
      <c r="AE143" s="96">
        <f t="shared" si="38"/>
        <v>1.0329670329670328</v>
      </c>
      <c r="AF143" s="96">
        <f t="shared" si="31"/>
        <v>0.98168498168498175</v>
      </c>
      <c r="AG143" s="96"/>
      <c r="AH143" s="101">
        <f>IF(AND(M143&lt;Variables!$G$6,M143&gt;Variables!$G$5),0,1)</f>
        <v>0</v>
      </c>
      <c r="AI143" s="101">
        <f t="shared" si="39"/>
        <v>1</v>
      </c>
      <c r="AJ143" s="101">
        <f>IF(I143&gt;Variables!$G$7,0,1)</f>
        <v>1</v>
      </c>
      <c r="AK143" s="101">
        <f>IF(F143&gt;Variables!$G$8,0,1)</f>
        <v>0</v>
      </c>
      <c r="AL143" s="101">
        <f>IF(G143&gt;Variables!$G$9,0,1)</f>
        <v>1</v>
      </c>
      <c r="AM143" s="101">
        <f>IF(AND(K143&gt;Variables!$G$10,K143&lt;Variables!$G$11),0,1)</f>
        <v>1</v>
      </c>
      <c r="AN143" s="103">
        <f>IF(H143&lt;Variables!$G$13,1,0)</f>
        <v>1</v>
      </c>
      <c r="AO143" s="97">
        <f>IF(R143&lt;Variables!$G$12,0,1)</f>
        <v>0</v>
      </c>
      <c r="AP143" s="102"/>
      <c r="AQ143" s="101"/>
      <c r="AR143" s="101">
        <v>1</v>
      </c>
      <c r="AS143" s="101"/>
      <c r="AT143" s="101"/>
      <c r="AU143" s="101"/>
      <c r="AV143" s="96">
        <f t="shared" si="40"/>
        <v>3</v>
      </c>
      <c r="AW143" s="96" t="str">
        <f t="shared" si="41"/>
        <v/>
      </c>
      <c r="AX143" s="96" t="str">
        <f t="shared" si="42"/>
        <v/>
      </c>
      <c r="AY143" s="96">
        <f t="shared" si="43"/>
        <v>3</v>
      </c>
      <c r="AZ143" s="96">
        <f t="shared" si="44"/>
        <v>2.1077447427437597</v>
      </c>
      <c r="BA143" s="96"/>
      <c r="BB143" s="96"/>
      <c r="BC143" s="96"/>
      <c r="BD143" s="96"/>
      <c r="BE143"/>
      <c r="BF143"/>
      <c r="BG143"/>
      <c r="BH143"/>
      <c r="BI143"/>
      <c r="BJ143" s="83"/>
      <c r="BK143" s="83"/>
    </row>
    <row r="144" spans="1:63" ht="14.1" customHeight="1" x14ac:dyDescent="0.2">
      <c r="A144" s="96"/>
      <c r="B144" s="96"/>
      <c r="C144" s="113">
        <v>10</v>
      </c>
      <c r="D144" s="113" t="s">
        <v>294</v>
      </c>
      <c r="E144" s="113">
        <v>1258.02</v>
      </c>
      <c r="F144" s="113">
        <v>8.9499999999999993</v>
      </c>
      <c r="G144" s="113">
        <v>3.39</v>
      </c>
      <c r="H144" s="113">
        <v>142820</v>
      </c>
      <c r="I144" s="113">
        <v>-11.895</v>
      </c>
      <c r="J144" s="113"/>
      <c r="K144" s="113">
        <v>83.04</v>
      </c>
      <c r="L144" s="113">
        <v>1223.5075099999999</v>
      </c>
      <c r="M144" s="113">
        <v>2.820783</v>
      </c>
      <c r="N144" s="113">
        <v>1215.6056450000001</v>
      </c>
      <c r="O144" s="113"/>
      <c r="P144" s="113"/>
      <c r="Q144" s="113"/>
      <c r="R144" s="113"/>
      <c r="S144" s="113"/>
      <c r="T144" s="113"/>
      <c r="U144" s="113"/>
      <c r="V144" s="113">
        <f t="shared" si="32"/>
        <v>2.3667962821158399</v>
      </c>
      <c r="W144" s="124">
        <f t="shared" si="33"/>
        <v>1270.6002000000001</v>
      </c>
      <c r="X144" s="124">
        <f t="shared" si="34"/>
        <v>1283.1804</v>
      </c>
      <c r="Y144" s="113">
        <f t="shared" si="35"/>
        <v>1232.8596</v>
      </c>
      <c r="Z144" s="113">
        <f t="shared" si="36"/>
        <v>1215.6056450000001</v>
      </c>
      <c r="AA144" s="113">
        <f t="shared" si="37"/>
        <v>1207.6992</v>
      </c>
      <c r="AB144" s="96"/>
      <c r="AC144" s="96">
        <v>1299.96</v>
      </c>
      <c r="AD144" s="96"/>
      <c r="AE144" s="96">
        <f t="shared" si="38"/>
        <v>1.0333381027328661</v>
      </c>
      <c r="AF144" s="96">
        <f t="shared" si="31"/>
        <v>0</v>
      </c>
      <c r="AG144" s="96"/>
      <c r="AH144" s="101">
        <f>IF(AND(M144&lt;Variables!$G$6,M144&gt;Variables!$G$5),0,1)</f>
        <v>1</v>
      </c>
      <c r="AI144" s="101">
        <f t="shared" si="39"/>
        <v>0</v>
      </c>
      <c r="AJ144" s="101">
        <f>IF(I144&gt;Variables!$G$7,0,1)</f>
        <v>1</v>
      </c>
      <c r="AK144" s="101">
        <f>IF(F144&gt;Variables!$G$8,0,1)</f>
        <v>1</v>
      </c>
      <c r="AL144" s="101">
        <f>IF(G144&gt;Variables!$G$9,0,1)</f>
        <v>1</v>
      </c>
      <c r="AM144" s="101">
        <f>IF(AND(K144&gt;Variables!$G$10,K144&lt;Variables!$G$11),0,1)</f>
        <v>1</v>
      </c>
      <c r="AN144" s="103">
        <f>IF(H144&lt;Variables!$G$13,1,0)</f>
        <v>0</v>
      </c>
      <c r="AO144" s="97">
        <f>IF(R144&lt;Variables!$G$12,0,1)</f>
        <v>0</v>
      </c>
      <c r="AP144" s="102"/>
      <c r="AQ144" s="101"/>
      <c r="AR144" s="101">
        <v>1</v>
      </c>
      <c r="AS144" s="101"/>
      <c r="AT144" s="101"/>
      <c r="AU144" s="101"/>
      <c r="AV144" s="96">
        <f t="shared" si="40"/>
        <v>3</v>
      </c>
      <c r="AW144" s="96" t="str">
        <f t="shared" si="41"/>
        <v/>
      </c>
      <c r="AX144" s="96" t="str">
        <f t="shared" si="42"/>
        <v/>
      </c>
      <c r="AY144" s="96">
        <f t="shared" si="43"/>
        <v>3</v>
      </c>
      <c r="AZ144" s="96">
        <f t="shared" si="44"/>
        <v>2.3623121221158399</v>
      </c>
      <c r="BA144" s="96"/>
      <c r="BB144" s="96"/>
      <c r="BC144" s="96"/>
      <c r="BD144" s="96"/>
      <c r="BE144"/>
      <c r="BF144"/>
      <c r="BG144"/>
      <c r="BH144"/>
      <c r="BI144"/>
      <c r="BJ144" s="83"/>
      <c r="BK144" s="83"/>
    </row>
    <row r="145" spans="1:63" ht="14.1" customHeight="1" x14ac:dyDescent="0.2">
      <c r="A145" s="96"/>
      <c r="B145" s="96"/>
      <c r="C145" s="113">
        <v>10</v>
      </c>
      <c r="D145" s="113" t="s">
        <v>295</v>
      </c>
      <c r="E145" s="113">
        <v>64.08</v>
      </c>
      <c r="F145" s="113">
        <v>8.76</v>
      </c>
      <c r="G145" s="113">
        <v>7.14</v>
      </c>
      <c r="H145" s="113">
        <v>2200</v>
      </c>
      <c r="I145" s="113">
        <v>-65.537999999999997</v>
      </c>
      <c r="J145" s="113"/>
      <c r="K145" s="113">
        <v>69.540000000000006</v>
      </c>
      <c r="L145" s="113">
        <v>62.938625000000002</v>
      </c>
      <c r="M145" s="113">
        <v>1.8134729999999999</v>
      </c>
      <c r="N145" s="113">
        <v>62.474919</v>
      </c>
      <c r="O145" s="113"/>
      <c r="P145" s="113"/>
      <c r="Q145" s="113"/>
      <c r="R145" s="113"/>
      <c r="S145" s="113"/>
      <c r="T145" s="113"/>
      <c r="U145" s="113"/>
      <c r="V145" s="113">
        <f t="shared" si="32"/>
        <v>2.4199470641310401</v>
      </c>
      <c r="W145" s="113">
        <f t="shared" si="33"/>
        <v>64.720799999999997</v>
      </c>
      <c r="X145" s="113">
        <f t="shared" si="34"/>
        <v>65.361599999999996</v>
      </c>
      <c r="Y145" s="125">
        <f t="shared" si="35"/>
        <v>62.798399999999994</v>
      </c>
      <c r="Z145" s="125">
        <f t="shared" si="36"/>
        <v>62.474919</v>
      </c>
      <c r="AA145" s="125">
        <f t="shared" si="37"/>
        <v>61.516799999999996</v>
      </c>
      <c r="AB145" s="96"/>
      <c r="AC145" s="96">
        <v>64.61</v>
      </c>
      <c r="AD145" s="96">
        <v>61.41</v>
      </c>
      <c r="AE145" s="96">
        <f t="shared" si="38"/>
        <v>1.008270911360799</v>
      </c>
      <c r="AF145" s="96">
        <f t="shared" si="31"/>
        <v>0.95833333333333326</v>
      </c>
      <c r="AG145" s="96"/>
      <c r="AH145" s="103">
        <f>IF(AND(M145&lt;Variables!$G$6,M145&gt;Variables!$G$5),0,1)</f>
        <v>1</v>
      </c>
      <c r="AI145" s="103">
        <f t="shared" si="39"/>
        <v>0</v>
      </c>
      <c r="AJ145" s="103">
        <f>IF(I145&gt;Variables!$G$7,0,1)</f>
        <v>1</v>
      </c>
      <c r="AK145" s="103">
        <f>IF(F145&gt;Variables!$G$8,0,1)</f>
        <v>1</v>
      </c>
      <c r="AL145" s="103">
        <f>IF(G145&gt;Variables!$G$9,0,1)</f>
        <v>1</v>
      </c>
      <c r="AM145" s="103">
        <f>IF(AND(K145&gt;Variables!$G$10,K145&lt;Variables!$G$11),0,1)</f>
        <v>0</v>
      </c>
      <c r="AN145" s="103">
        <f>IF(H145&lt;Variables!$G$13,1,0)</f>
        <v>1</v>
      </c>
      <c r="AO145" s="97">
        <f>IF(R145&lt;Variables!$G$12,0,1)</f>
        <v>0</v>
      </c>
      <c r="AP145" s="104"/>
      <c r="AQ145" s="103"/>
      <c r="AR145" s="103"/>
      <c r="AS145" s="103"/>
      <c r="AT145" s="103">
        <v>1</v>
      </c>
      <c r="AU145" s="103"/>
      <c r="AV145" s="96" t="str">
        <f t="shared" si="40"/>
        <v/>
      </c>
      <c r="AW145" s="96">
        <f t="shared" si="41"/>
        <v>1</v>
      </c>
      <c r="AX145" s="96" t="str">
        <f t="shared" si="42"/>
        <v/>
      </c>
      <c r="AY145" s="96">
        <f t="shared" si="43"/>
        <v>1</v>
      </c>
      <c r="AZ145" s="96">
        <f t="shared" si="44"/>
        <v>2.4161919041310402</v>
      </c>
      <c r="BA145" s="96"/>
      <c r="BB145" s="96"/>
      <c r="BC145" s="96"/>
      <c r="BD145" s="96"/>
      <c r="BE145"/>
      <c r="BF145"/>
      <c r="BG145"/>
      <c r="BH145"/>
      <c r="BI145"/>
      <c r="BJ145" s="83"/>
      <c r="BK145" s="83"/>
    </row>
    <row r="146" spans="1:63" ht="14.1" customHeight="1" x14ac:dyDescent="0.2">
      <c r="A146" s="96"/>
      <c r="B146" s="96"/>
      <c r="C146" s="113">
        <v>10</v>
      </c>
      <c r="D146" s="113" t="s">
        <v>286</v>
      </c>
      <c r="E146" s="113">
        <v>196.63</v>
      </c>
      <c r="F146" s="113">
        <v>11.8</v>
      </c>
      <c r="G146" s="113">
        <v>3.35</v>
      </c>
      <c r="H146" s="113">
        <v>151610</v>
      </c>
      <c r="I146" s="113">
        <v>47.664000000000001</v>
      </c>
      <c r="J146" s="113"/>
      <c r="K146" s="113">
        <v>65.760000000000005</v>
      </c>
      <c r="L146" s="113">
        <v>195.75610499999999</v>
      </c>
      <c r="M146" s="113">
        <v>0.44641999999999998</v>
      </c>
      <c r="N146" s="113">
        <v>195.64086399999999</v>
      </c>
      <c r="O146" s="113"/>
      <c r="P146" s="113"/>
      <c r="Q146" s="113"/>
      <c r="R146" s="113"/>
      <c r="S146" s="113"/>
      <c r="T146" s="113"/>
      <c r="U146" s="113"/>
      <c r="V146" s="113">
        <f t="shared" si="32"/>
        <v>2.4983479272704003</v>
      </c>
      <c r="W146" s="113">
        <f t="shared" si="33"/>
        <v>198.59629999999999</v>
      </c>
      <c r="X146" s="113">
        <f t="shared" si="34"/>
        <v>200.5626</v>
      </c>
      <c r="Y146" s="123">
        <f t="shared" si="35"/>
        <v>192.69739999999999</v>
      </c>
      <c r="Z146" s="123">
        <f t="shared" si="36"/>
        <v>195.64086399999999</v>
      </c>
      <c r="AA146" s="123">
        <f t="shared" si="37"/>
        <v>188.76479999999998</v>
      </c>
      <c r="AB146" s="96"/>
      <c r="AC146" s="96"/>
      <c r="AD146" s="96">
        <v>193.61</v>
      </c>
      <c r="AE146" s="96">
        <f t="shared" si="38"/>
        <v>0</v>
      </c>
      <c r="AF146" s="96">
        <f t="shared" si="31"/>
        <v>0.98464120429232582</v>
      </c>
      <c r="AG146" s="96" t="s">
        <v>72</v>
      </c>
      <c r="AH146" s="105">
        <f>IF(AND(M146&lt;Variables!$G$6,M146&gt;Variables!$G$5),0,1)</f>
        <v>1</v>
      </c>
      <c r="AI146" s="105">
        <f t="shared" si="39"/>
        <v>0</v>
      </c>
      <c r="AJ146" s="105">
        <f>IF(I146&gt;Variables!$G$7,0,1)</f>
        <v>0</v>
      </c>
      <c r="AK146" s="105">
        <f>IF(F146&gt;Variables!$G$8,0,1)</f>
        <v>0</v>
      </c>
      <c r="AL146" s="105">
        <f>IF(G146&gt;Variables!$G$9,0,1)</f>
        <v>1</v>
      </c>
      <c r="AM146" s="105">
        <f>IF(AND(K146&gt;Variables!$G$10,K146&lt;Variables!$G$11),0,1)</f>
        <v>0</v>
      </c>
      <c r="AN146" s="103">
        <f>IF(H146&lt;Variables!$G$13,1,0)</f>
        <v>0</v>
      </c>
      <c r="AO146" s="97">
        <f>IF(R146&lt;Variables!$G$12,0,1)</f>
        <v>0</v>
      </c>
      <c r="AP146" s="106"/>
      <c r="AQ146" s="105"/>
      <c r="AR146" s="105"/>
      <c r="AS146" s="105"/>
      <c r="AT146" s="105"/>
      <c r="AU146" s="105">
        <v>1</v>
      </c>
      <c r="AV146" s="96" t="str">
        <f t="shared" si="40"/>
        <v/>
      </c>
      <c r="AW146" s="96" t="str">
        <f t="shared" si="41"/>
        <v/>
      </c>
      <c r="AX146" s="96">
        <f t="shared" si="42"/>
        <v>2</v>
      </c>
      <c r="AY146" s="96">
        <f t="shared" si="43"/>
        <v>2</v>
      </c>
      <c r="AZ146" s="96">
        <f t="shared" si="44"/>
        <v>2.4947968872704003</v>
      </c>
      <c r="BA146" s="96"/>
      <c r="BB146" s="96"/>
      <c r="BC146" s="96"/>
      <c r="BD146" s="96"/>
      <c r="BE146"/>
      <c r="BF146"/>
      <c r="BG146"/>
      <c r="BH146"/>
      <c r="BI146"/>
      <c r="BJ146" s="83"/>
      <c r="BK146" s="83"/>
    </row>
    <row r="147" spans="1:63" ht="14.1" customHeight="1" x14ac:dyDescent="0.2">
      <c r="A147" s="98"/>
      <c r="B147" s="98"/>
      <c r="C147" s="120">
        <v>10</v>
      </c>
      <c r="D147" s="120" t="s">
        <v>241</v>
      </c>
      <c r="E147" s="120">
        <v>13.03</v>
      </c>
      <c r="F147" s="120">
        <v>8.32</v>
      </c>
      <c r="G147" s="120">
        <v>13.8</v>
      </c>
      <c r="H147" s="120">
        <v>2170</v>
      </c>
      <c r="I147" s="120">
        <v>1.5409999999999999</v>
      </c>
      <c r="J147" s="120"/>
      <c r="K147" s="120">
        <v>65.290000000000006</v>
      </c>
      <c r="L147" s="120">
        <v>12.914249999999999</v>
      </c>
      <c r="M147" s="120">
        <v>0.89629700000000001</v>
      </c>
      <c r="N147" s="120">
        <v>12.586484</v>
      </c>
      <c r="O147" s="120"/>
      <c r="P147" s="120"/>
      <c r="Q147" s="120"/>
      <c r="R147" s="120"/>
      <c r="S147" s="120"/>
      <c r="T147" s="120"/>
      <c r="U147" s="120"/>
      <c r="V147" s="120">
        <f t="shared" si="32"/>
        <v>2.4625224252965601</v>
      </c>
      <c r="W147" s="122">
        <f t="shared" si="33"/>
        <v>13.160299999999999</v>
      </c>
      <c r="X147" s="120">
        <f t="shared" si="34"/>
        <v>13.2906</v>
      </c>
      <c r="Y147" s="120">
        <f t="shared" si="35"/>
        <v>12.769399999999999</v>
      </c>
      <c r="Z147" s="120">
        <f t="shared" si="36"/>
        <v>12.586484</v>
      </c>
      <c r="AA147" s="120">
        <f t="shared" si="37"/>
        <v>12.508799999999999</v>
      </c>
      <c r="AB147" s="98"/>
      <c r="AC147" s="98">
        <v>13.25</v>
      </c>
      <c r="AD147" s="98">
        <v>12.61</v>
      </c>
      <c r="AE147" s="98">
        <f t="shared" si="38"/>
        <v>1.016884113584037</v>
      </c>
      <c r="AF147" s="98">
        <f t="shared" si="31"/>
        <v>0.96776669224865697</v>
      </c>
      <c r="AG147" s="98"/>
      <c r="AH147" s="97">
        <f>IF(AND(M147&lt;Variables!$G$6,M147&gt;Variables!$G$5),0,1)</f>
        <v>1</v>
      </c>
      <c r="AI147" s="97">
        <f t="shared" si="39"/>
        <v>0</v>
      </c>
      <c r="AJ147" s="97">
        <f>IF(I147&gt;Variables!$G$7,0,1)</f>
        <v>0</v>
      </c>
      <c r="AK147" s="97">
        <f>IF(F147&gt;Variables!$G$8,0,1)</f>
        <v>1</v>
      </c>
      <c r="AL147" s="97">
        <f>IF(G147&gt;Variables!$G$9,0,1)</f>
        <v>0</v>
      </c>
      <c r="AM147" s="97">
        <f>IF(AND(K147&gt;Variables!$G$10,K147&lt;Variables!$G$11),0,1)</f>
        <v>0</v>
      </c>
      <c r="AN147" s="103">
        <f>IF(H147&lt;Variables!$G$13,1,0)</f>
        <v>1</v>
      </c>
      <c r="AO147" s="97">
        <f>IF(R147&lt;Variables!$G$12,0,1)</f>
        <v>0</v>
      </c>
      <c r="AP147" s="99"/>
      <c r="AQ147" s="97"/>
      <c r="AR147" s="97"/>
      <c r="AS147" s="97">
        <v>1</v>
      </c>
      <c r="AT147" s="97"/>
      <c r="AU147" s="97"/>
      <c r="AV147" s="96">
        <f t="shared" si="40"/>
        <v>3</v>
      </c>
      <c r="AW147" s="96" t="str">
        <f t="shared" si="41"/>
        <v/>
      </c>
      <c r="AX147" s="96" t="str">
        <f t="shared" si="42"/>
        <v/>
      </c>
      <c r="AY147" s="96">
        <f t="shared" si="43"/>
        <v>3</v>
      </c>
      <c r="AZ147" s="96">
        <f t="shared" si="44"/>
        <v>2.4589967652965599</v>
      </c>
      <c r="BA147" s="96"/>
      <c r="BB147" s="96"/>
      <c r="BC147" s="96"/>
      <c r="BD147" s="96"/>
      <c r="BE147"/>
      <c r="BF147"/>
      <c r="BG147"/>
      <c r="BH147"/>
      <c r="BI147"/>
      <c r="BJ147" s="83"/>
      <c r="BK147" s="83"/>
    </row>
    <row r="148" spans="1:63" ht="14.1" customHeight="1" x14ac:dyDescent="0.2">
      <c r="A148" s="96"/>
      <c r="B148" s="96"/>
      <c r="C148" s="113">
        <v>10</v>
      </c>
      <c r="D148" s="113" t="s">
        <v>251</v>
      </c>
      <c r="E148" s="113">
        <v>10.27</v>
      </c>
      <c r="F148" s="113">
        <v>11.26</v>
      </c>
      <c r="G148" s="113">
        <v>8.56</v>
      </c>
      <c r="H148" s="113">
        <v>3640</v>
      </c>
      <c r="I148" s="113">
        <v>-47.743000000000002</v>
      </c>
      <c r="J148" s="113"/>
      <c r="K148" s="113">
        <v>59.62</v>
      </c>
      <c r="L148" s="113">
        <v>10.120315</v>
      </c>
      <c r="M148" s="113">
        <v>1.479055</v>
      </c>
      <c r="N148" s="113">
        <v>10.177911999999999</v>
      </c>
      <c r="O148" s="113"/>
      <c r="P148" s="113"/>
      <c r="Q148" s="113"/>
      <c r="R148" s="113"/>
      <c r="S148" s="113"/>
      <c r="T148" s="113"/>
      <c r="U148" s="113"/>
      <c r="V148" s="113">
        <f t="shared" si="32"/>
        <v>2.3871158357192002</v>
      </c>
      <c r="W148" s="124">
        <f t="shared" si="33"/>
        <v>10.3727</v>
      </c>
      <c r="X148" s="124">
        <f t="shared" si="34"/>
        <v>10.4754</v>
      </c>
      <c r="Y148" s="113">
        <f t="shared" si="35"/>
        <v>10.064599999999999</v>
      </c>
      <c r="Z148" s="113">
        <f t="shared" si="36"/>
        <v>10.177911999999999</v>
      </c>
      <c r="AA148" s="113">
        <f t="shared" si="37"/>
        <v>9.8591999999999995</v>
      </c>
      <c r="AB148" s="96"/>
      <c r="AC148" s="96">
        <v>10.73</v>
      </c>
      <c r="AD148" s="96">
        <v>10.16</v>
      </c>
      <c r="AE148" s="96">
        <f t="shared" si="38"/>
        <v>1.0447906523855892</v>
      </c>
      <c r="AF148" s="96">
        <f t="shared" si="31"/>
        <v>0.98928919182083741</v>
      </c>
      <c r="AG148" s="96"/>
      <c r="AH148" s="101">
        <f>IF(AND(M148&lt;Variables!$G$6,M148&gt;Variables!$G$5),0,1)</f>
        <v>1</v>
      </c>
      <c r="AI148" s="101">
        <f t="shared" si="39"/>
        <v>1</v>
      </c>
      <c r="AJ148" s="101">
        <f>IF(I148&gt;Variables!$G$7,0,1)</f>
        <v>1</v>
      </c>
      <c r="AK148" s="101">
        <f>IF(F148&gt;Variables!$G$8,0,1)</f>
        <v>0</v>
      </c>
      <c r="AL148" s="101">
        <f>IF(G148&gt;Variables!$G$9,0,1)</f>
        <v>1</v>
      </c>
      <c r="AM148" s="101">
        <f>IF(AND(K148&gt;Variables!$G$10,K148&lt;Variables!$G$11),0,1)</f>
        <v>0</v>
      </c>
      <c r="AN148" s="103">
        <f>IF(H148&lt;Variables!$G$13,1,0)</f>
        <v>0</v>
      </c>
      <c r="AO148" s="97">
        <f>IF(R148&lt;Variables!$G$12,0,1)</f>
        <v>0</v>
      </c>
      <c r="AP148" s="102"/>
      <c r="AQ148" s="101"/>
      <c r="AR148" s="101">
        <v>1</v>
      </c>
      <c r="AS148" s="101"/>
      <c r="AT148" s="101"/>
      <c r="AU148" s="101"/>
      <c r="AV148" s="96">
        <f t="shared" si="40"/>
        <v>3</v>
      </c>
      <c r="AW148" s="96" t="str">
        <f t="shared" si="41"/>
        <v/>
      </c>
      <c r="AX148" s="96" t="str">
        <f t="shared" si="42"/>
        <v/>
      </c>
      <c r="AY148" s="96">
        <f t="shared" si="43"/>
        <v>3</v>
      </c>
      <c r="AZ148" s="96">
        <f t="shared" si="44"/>
        <v>2.3838963557191999</v>
      </c>
      <c r="BA148" s="96"/>
      <c r="BB148" s="96"/>
      <c r="BC148" s="96"/>
      <c r="BD148" s="96"/>
      <c r="BE148"/>
      <c r="BF148"/>
      <c r="BG148"/>
      <c r="BH148"/>
      <c r="BI148"/>
      <c r="BJ148" s="83"/>
      <c r="BK148" s="83"/>
    </row>
    <row r="149" spans="1:63" ht="14.1" customHeight="1" x14ac:dyDescent="0.2">
      <c r="A149" s="96"/>
      <c r="B149" s="96"/>
      <c r="C149" s="113">
        <v>10</v>
      </c>
      <c r="D149" s="113" t="s">
        <v>278</v>
      </c>
      <c r="E149" s="113">
        <v>57.575000000000003</v>
      </c>
      <c r="F149" s="113">
        <v>9.36</v>
      </c>
      <c r="G149" s="113">
        <v>-1.45</v>
      </c>
      <c r="H149" s="113">
        <v>2380</v>
      </c>
      <c r="I149" s="113">
        <v>-83.745000000000005</v>
      </c>
      <c r="J149" s="113"/>
      <c r="K149" s="113">
        <v>57.94</v>
      </c>
      <c r="L149" s="113">
        <v>57.129359999999998</v>
      </c>
      <c r="M149" s="113">
        <v>0.78005400000000003</v>
      </c>
      <c r="N149" s="113">
        <v>57.379556000000001</v>
      </c>
      <c r="O149" s="113"/>
      <c r="P149" s="113"/>
      <c r="Q149" s="113"/>
      <c r="R149" s="113"/>
      <c r="S149" s="113"/>
      <c r="T149" s="113"/>
      <c r="U149" s="113"/>
      <c r="V149" s="113">
        <f t="shared" si="32"/>
        <v>2.4110897961411197</v>
      </c>
      <c r="W149" s="124">
        <f t="shared" si="33"/>
        <v>58.150750000000002</v>
      </c>
      <c r="X149" s="124">
        <f t="shared" si="34"/>
        <v>58.726500000000001</v>
      </c>
      <c r="Y149" s="113">
        <f t="shared" si="35"/>
        <v>56.423500000000004</v>
      </c>
      <c r="Z149" s="113">
        <f t="shared" si="36"/>
        <v>57.379556000000001</v>
      </c>
      <c r="AA149" s="113">
        <f t="shared" si="37"/>
        <v>55.271999999999998</v>
      </c>
      <c r="AB149" s="96"/>
      <c r="AC149" s="96">
        <v>60.26</v>
      </c>
      <c r="AD149" s="96"/>
      <c r="AE149" s="96">
        <f t="shared" si="38"/>
        <v>1.0466348241424228</v>
      </c>
      <c r="AF149" s="96">
        <f t="shared" ref="AF149:AF180" si="45">AD149/E149</f>
        <v>0</v>
      </c>
      <c r="AG149" s="96"/>
      <c r="AH149" s="101">
        <f>IF(AND(M149&lt;Variables!$G$6,M149&gt;Variables!$G$5),0,1)</f>
        <v>1</v>
      </c>
      <c r="AI149" s="101">
        <f t="shared" si="39"/>
        <v>1</v>
      </c>
      <c r="AJ149" s="101">
        <f>IF(I149&gt;Variables!$G$7,0,1)</f>
        <v>1</v>
      </c>
      <c r="AK149" s="101">
        <f>IF(F149&gt;Variables!$G$8,0,1)</f>
        <v>0</v>
      </c>
      <c r="AL149" s="101">
        <f>IF(G149&gt;Variables!$G$9,0,1)</f>
        <v>1</v>
      </c>
      <c r="AM149" s="101">
        <f>IF(AND(K149&gt;Variables!$G$10,K149&lt;Variables!$G$11),0,1)</f>
        <v>0</v>
      </c>
      <c r="AN149" s="103">
        <f>IF(H149&lt;Variables!$G$13,1,0)</f>
        <v>1</v>
      </c>
      <c r="AO149" s="97">
        <f>IF(R149&lt;Variables!$G$12,0,1)</f>
        <v>0</v>
      </c>
      <c r="AP149" s="102"/>
      <c r="AQ149" s="101"/>
      <c r="AR149" s="101">
        <v>1</v>
      </c>
      <c r="AS149" s="101"/>
      <c r="AT149" s="101"/>
      <c r="AU149" s="101"/>
      <c r="AV149" s="96">
        <f t="shared" si="40"/>
        <v>3</v>
      </c>
      <c r="AW149" s="96" t="str">
        <f t="shared" si="41"/>
        <v/>
      </c>
      <c r="AX149" s="96" t="str">
        <f t="shared" si="42"/>
        <v/>
      </c>
      <c r="AY149" s="96">
        <f t="shared" si="43"/>
        <v>3</v>
      </c>
      <c r="AZ149" s="96">
        <f t="shared" si="44"/>
        <v>2.4079610361411197</v>
      </c>
      <c r="BA149" s="96"/>
      <c r="BB149" s="96"/>
      <c r="BC149" s="96"/>
      <c r="BD149" s="96"/>
      <c r="BE149"/>
      <c r="BF149"/>
      <c r="BG149"/>
      <c r="BH149"/>
      <c r="BI149"/>
      <c r="BJ149" s="83"/>
      <c r="BK149" s="83"/>
    </row>
    <row r="150" spans="1:63" ht="14.1" customHeight="1" x14ac:dyDescent="0.2">
      <c r="A150" s="96"/>
      <c r="B150" s="96"/>
      <c r="C150" s="113">
        <v>10</v>
      </c>
      <c r="D150" s="113" t="s">
        <v>296</v>
      </c>
      <c r="E150" s="113">
        <v>78.62</v>
      </c>
      <c r="F150" s="113">
        <v>12.56</v>
      </c>
      <c r="G150" s="113">
        <v>9.35</v>
      </c>
      <c r="H150" s="113">
        <v>3230</v>
      </c>
      <c r="I150" s="113">
        <v>26.416</v>
      </c>
      <c r="J150" s="113"/>
      <c r="K150" s="113">
        <v>56.62</v>
      </c>
      <c r="L150" s="113">
        <v>78.450046999999998</v>
      </c>
      <c r="M150" s="113">
        <v>0.216638</v>
      </c>
      <c r="N150" s="113">
        <v>78.403298000000007</v>
      </c>
      <c r="O150" s="113"/>
      <c r="P150" s="113"/>
      <c r="Q150" s="113"/>
      <c r="R150" s="113"/>
      <c r="S150" s="113"/>
      <c r="T150" s="113"/>
      <c r="U150" s="113"/>
      <c r="V150" s="113">
        <f t="shared" si="32"/>
        <v>2.4258088053987201</v>
      </c>
      <c r="W150" s="113">
        <f t="shared" si="33"/>
        <v>79.406199999999998</v>
      </c>
      <c r="X150" s="113">
        <f t="shared" si="34"/>
        <v>80.192400000000006</v>
      </c>
      <c r="Y150" s="123">
        <f t="shared" si="35"/>
        <v>77.047600000000003</v>
      </c>
      <c r="Z150" s="123">
        <f t="shared" si="36"/>
        <v>78.403298000000007</v>
      </c>
      <c r="AA150" s="123">
        <f t="shared" si="37"/>
        <v>75.475200000000001</v>
      </c>
      <c r="AB150" s="96"/>
      <c r="AC150" s="96">
        <v>79.010000000000005</v>
      </c>
      <c r="AD150" s="96">
        <v>77.58</v>
      </c>
      <c r="AE150" s="96">
        <f t="shared" si="38"/>
        <v>1.0049605698295598</v>
      </c>
      <c r="AF150" s="96">
        <f t="shared" si="45"/>
        <v>0.98677181378784018</v>
      </c>
      <c r="AG150" s="96"/>
      <c r="AH150" s="105">
        <f>IF(AND(M150&lt;Variables!$G$6,M150&gt;Variables!$G$5),0,1)</f>
        <v>1</v>
      </c>
      <c r="AI150" s="105">
        <f t="shared" si="39"/>
        <v>0</v>
      </c>
      <c r="AJ150" s="105">
        <f>IF(I150&gt;Variables!$G$7,0,1)</f>
        <v>0</v>
      </c>
      <c r="AK150" s="105">
        <f>IF(F150&gt;Variables!$G$8,0,1)</f>
        <v>0</v>
      </c>
      <c r="AL150" s="105">
        <f>IF(G150&gt;Variables!$G$9,0,1)</f>
        <v>1</v>
      </c>
      <c r="AM150" s="105">
        <f>IF(AND(K150&gt;Variables!$G$10,K150&lt;Variables!$G$11),0,1)</f>
        <v>0</v>
      </c>
      <c r="AN150" s="103">
        <f>IF(H150&lt;Variables!$G$13,1,0)</f>
        <v>0</v>
      </c>
      <c r="AO150" s="97">
        <f>IF(R150&lt;Variables!$G$12,0,1)</f>
        <v>0</v>
      </c>
      <c r="AP150" s="106"/>
      <c r="AQ150" s="105"/>
      <c r="AR150" s="105"/>
      <c r="AS150" s="105"/>
      <c r="AT150" s="105"/>
      <c r="AU150" s="105">
        <v>1</v>
      </c>
      <c r="AV150" s="96" t="str">
        <f t="shared" si="40"/>
        <v/>
      </c>
      <c r="AW150" s="96" t="str">
        <f t="shared" si="41"/>
        <v/>
      </c>
      <c r="AX150" s="96">
        <f t="shared" si="42"/>
        <v>2</v>
      </c>
      <c r="AY150" s="96">
        <f t="shared" si="43"/>
        <v>2</v>
      </c>
      <c r="AZ150" s="96">
        <f t="shared" si="44"/>
        <v>2.4227513253987203</v>
      </c>
      <c r="BA150" s="96"/>
      <c r="BB150" s="96"/>
      <c r="BC150" s="96"/>
      <c r="BD150" s="96"/>
      <c r="BE150"/>
      <c r="BF150"/>
      <c r="BG150"/>
      <c r="BH150"/>
      <c r="BI150"/>
      <c r="BJ150" s="83"/>
      <c r="BK150" s="83"/>
    </row>
    <row r="151" spans="1:63" ht="14.1" customHeight="1" x14ac:dyDescent="0.2">
      <c r="A151" s="96"/>
      <c r="B151" s="96"/>
      <c r="C151" s="113">
        <v>10</v>
      </c>
      <c r="D151" s="113" t="s">
        <v>297</v>
      </c>
      <c r="E151" s="113">
        <v>4.6849999999999996</v>
      </c>
      <c r="F151" s="113">
        <v>11.67</v>
      </c>
      <c r="G151" s="113">
        <v>-3.6</v>
      </c>
      <c r="H151" s="113">
        <v>24250</v>
      </c>
      <c r="I151" s="113">
        <v>-0.33100000000000002</v>
      </c>
      <c r="J151" s="113"/>
      <c r="K151" s="113">
        <v>56.08</v>
      </c>
      <c r="L151" s="113">
        <v>4.7206650000000003</v>
      </c>
      <c r="M151" s="113">
        <v>-0.75550799999999996</v>
      </c>
      <c r="N151" s="113">
        <v>4.7452649999999998</v>
      </c>
      <c r="O151" s="113"/>
      <c r="P151" s="113"/>
      <c r="Q151" s="113"/>
      <c r="R151" s="113"/>
      <c r="S151" s="113"/>
      <c r="T151" s="113"/>
      <c r="U151" s="113"/>
      <c r="V151" s="113">
        <f t="shared" si="32"/>
        <v>2.4628980031923202</v>
      </c>
      <c r="W151" s="113">
        <f t="shared" si="33"/>
        <v>4.7318499999999997</v>
      </c>
      <c r="X151" s="113">
        <f t="shared" si="34"/>
        <v>4.7786999999999997</v>
      </c>
      <c r="Y151" s="123">
        <f t="shared" si="35"/>
        <v>4.5912999999999995</v>
      </c>
      <c r="Z151" s="123">
        <f t="shared" si="36"/>
        <v>4.7452649999999998</v>
      </c>
      <c r="AA151" s="123">
        <f t="shared" si="37"/>
        <v>4.4975999999999994</v>
      </c>
      <c r="AB151" s="96"/>
      <c r="AC151" s="96"/>
      <c r="AD151" s="96">
        <v>4.6100000000000003</v>
      </c>
      <c r="AE151" s="96">
        <f t="shared" si="38"/>
        <v>0</v>
      </c>
      <c r="AF151" s="96">
        <f t="shared" si="45"/>
        <v>0.98399146211312716</v>
      </c>
      <c r="AG151" s="96"/>
      <c r="AH151" s="105">
        <f>IF(AND(M151&lt;Variables!$G$6,M151&gt;Variables!$G$5),0,1)</f>
        <v>1</v>
      </c>
      <c r="AI151" s="105">
        <f t="shared" si="39"/>
        <v>1</v>
      </c>
      <c r="AJ151" s="105">
        <f>IF(I151&gt;Variables!$G$7,0,1)</f>
        <v>1</v>
      </c>
      <c r="AK151" s="105">
        <f>IF(F151&gt;Variables!$G$8,0,1)</f>
        <v>0</v>
      </c>
      <c r="AL151" s="105">
        <f>IF(G151&gt;Variables!$G$9,0,1)</f>
        <v>1</v>
      </c>
      <c r="AM151" s="105">
        <f>IF(AND(K151&gt;Variables!$G$10,K151&lt;Variables!$G$11),0,1)</f>
        <v>0</v>
      </c>
      <c r="AN151" s="103">
        <f>IF(H151&lt;Variables!$G$13,1,0)</f>
        <v>0</v>
      </c>
      <c r="AO151" s="97">
        <f>IF(R151&lt;Variables!$G$12,0,1)</f>
        <v>0</v>
      </c>
      <c r="AP151" s="106"/>
      <c r="AQ151" s="105"/>
      <c r="AR151" s="105"/>
      <c r="AS151" s="105"/>
      <c r="AT151" s="105"/>
      <c r="AU151" s="105">
        <v>1</v>
      </c>
      <c r="AV151" s="96" t="str">
        <f t="shared" si="40"/>
        <v/>
      </c>
      <c r="AW151" s="96" t="str">
        <f t="shared" si="41"/>
        <v/>
      </c>
      <c r="AX151" s="96">
        <f t="shared" si="42"/>
        <v>2</v>
      </c>
      <c r="AY151" s="96">
        <f t="shared" si="43"/>
        <v>2</v>
      </c>
      <c r="AZ151" s="96">
        <f t="shared" si="44"/>
        <v>2.4598696831923199</v>
      </c>
      <c r="BA151" s="96"/>
      <c r="BB151" s="96"/>
      <c r="BC151" s="96"/>
      <c r="BD151" s="96"/>
      <c r="BE151"/>
      <c r="BF151"/>
      <c r="BG151"/>
      <c r="BH151"/>
      <c r="BI151"/>
      <c r="BJ151" s="83"/>
      <c r="BK151" s="83"/>
    </row>
    <row r="152" spans="1:63" ht="14.1" customHeight="1" x14ac:dyDescent="0.2">
      <c r="A152" s="96"/>
      <c r="B152" s="96"/>
      <c r="C152" s="108">
        <v>10</v>
      </c>
      <c r="D152" s="109" t="s">
        <v>295</v>
      </c>
      <c r="E152" s="109">
        <v>59.685000000000002</v>
      </c>
      <c r="F152" s="109">
        <v>12.85</v>
      </c>
      <c r="G152" s="109">
        <v>1.81</v>
      </c>
      <c r="H152" s="109"/>
      <c r="I152" s="109">
        <v>-69.399000000000001</v>
      </c>
      <c r="J152" s="109"/>
      <c r="K152" s="109">
        <v>49.58</v>
      </c>
      <c r="L152" s="109">
        <v>59.9377</v>
      </c>
      <c r="M152" s="109">
        <v>-0.42160399999999998</v>
      </c>
      <c r="N152" s="109">
        <v>59.689227000000002</v>
      </c>
      <c r="O152" s="109"/>
      <c r="P152" s="109"/>
      <c r="Q152" s="109"/>
      <c r="R152" s="109"/>
      <c r="S152" s="109"/>
      <c r="T152" s="109"/>
      <c r="U152" s="109"/>
      <c r="V152" s="109">
        <f t="shared" si="32"/>
        <v>2.3730991152121597</v>
      </c>
      <c r="W152" s="109">
        <f t="shared" si="33"/>
        <v>60.281850000000006</v>
      </c>
      <c r="X152" s="109">
        <f t="shared" si="34"/>
        <v>60.878700000000002</v>
      </c>
      <c r="Y152" s="118">
        <f t="shared" si="35"/>
        <v>58.491300000000003</v>
      </c>
      <c r="Z152" s="118">
        <f t="shared" si="36"/>
        <v>59.689227000000002</v>
      </c>
      <c r="AA152" s="118">
        <f t="shared" si="37"/>
        <v>57.297600000000003</v>
      </c>
      <c r="AB152" s="96"/>
      <c r="AC152" s="96"/>
      <c r="AD152" s="96">
        <v>56.41</v>
      </c>
      <c r="AE152" s="98">
        <f t="shared" si="38"/>
        <v>0</v>
      </c>
      <c r="AF152" s="98">
        <f t="shared" si="45"/>
        <v>0.9451285917734773</v>
      </c>
      <c r="AG152" s="96"/>
      <c r="AH152" s="103">
        <f>IF(AND(M152&lt;Variables!$G$6,M152&gt;Variables!$G$5),0,1)</f>
        <v>1</v>
      </c>
      <c r="AI152" s="103">
        <f t="shared" si="39"/>
        <v>0</v>
      </c>
      <c r="AJ152" s="103">
        <f>IF(I152&gt;Variables!$G$7,0,1)</f>
        <v>1</v>
      </c>
      <c r="AK152" s="103">
        <f>IF(F152&gt;Variables!$G$8,0,1)</f>
        <v>0</v>
      </c>
      <c r="AL152" s="103">
        <f>IF(G152&gt;Variables!$G$9,0,1)</f>
        <v>1</v>
      </c>
      <c r="AM152" s="103">
        <f>IF(AND(K152&gt;Variables!$G$10,K152&lt;Variables!$G$11),0,1)</f>
        <v>1</v>
      </c>
      <c r="AN152" s="103">
        <f>IF(H152&lt;Variables!$G$13,1,0)</f>
        <v>1</v>
      </c>
      <c r="AO152" s="97">
        <f>IF(R152&lt;Variables!$G$12,0,1)</f>
        <v>0</v>
      </c>
      <c r="AP152" s="104"/>
      <c r="AQ152" s="103"/>
      <c r="AR152" s="103"/>
      <c r="AS152" s="103"/>
      <c r="AT152" s="103">
        <v>1</v>
      </c>
      <c r="AU152" s="103"/>
      <c r="AV152" s="96" t="str">
        <f t="shared" si="40"/>
        <v/>
      </c>
      <c r="AW152" s="96">
        <f t="shared" si="41"/>
        <v>1</v>
      </c>
      <c r="AX152" s="96" t="str">
        <f t="shared" si="42"/>
        <v/>
      </c>
      <c r="AY152" s="96">
        <f t="shared" si="43"/>
        <v>1</v>
      </c>
      <c r="AZ152" s="96">
        <f t="shared" si="44"/>
        <v>2.37042179521216</v>
      </c>
      <c r="BA152" s="96"/>
      <c r="BB152" s="96"/>
      <c r="BC152" s="96"/>
      <c r="BD152" s="96"/>
      <c r="BE152"/>
      <c r="BF152"/>
      <c r="BG152"/>
      <c r="BH152"/>
      <c r="BI152"/>
      <c r="BJ152" s="83"/>
      <c r="BK152" s="83"/>
    </row>
    <row r="153" spans="1:63" ht="14.1" customHeight="1" x14ac:dyDescent="0.2">
      <c r="A153" s="96"/>
      <c r="B153" s="96"/>
      <c r="C153" s="96">
        <v>10</v>
      </c>
      <c r="D153" s="96" t="s">
        <v>288</v>
      </c>
      <c r="E153" s="96">
        <v>142.47</v>
      </c>
      <c r="F153" s="96">
        <v>11.39</v>
      </c>
      <c r="G153" s="96">
        <v>7.12</v>
      </c>
      <c r="H153" s="96">
        <v>8080</v>
      </c>
      <c r="I153" s="96">
        <v>-0.58399999999999996</v>
      </c>
      <c r="J153" s="96"/>
      <c r="K153" s="96">
        <v>47.42</v>
      </c>
      <c r="L153" s="96">
        <v>143.03281999999999</v>
      </c>
      <c r="M153" s="96">
        <v>-0.39349000000000001</v>
      </c>
      <c r="N153" s="96">
        <v>141.961726</v>
      </c>
      <c r="O153" s="96"/>
      <c r="P153" s="96"/>
      <c r="Q153" s="96"/>
      <c r="R153" s="96"/>
      <c r="S153" s="96"/>
      <c r="T153" s="96"/>
      <c r="U153" s="96"/>
      <c r="V153" s="96">
        <f t="shared" si="32"/>
        <v>2.3475700302704001</v>
      </c>
      <c r="W153" s="97">
        <f t="shared" si="33"/>
        <v>143.8947</v>
      </c>
      <c r="X153" s="96">
        <f t="shared" si="34"/>
        <v>145.3194</v>
      </c>
      <c r="Y153" s="96">
        <f t="shared" si="35"/>
        <v>139.6206</v>
      </c>
      <c r="Z153" s="96">
        <f t="shared" si="36"/>
        <v>141.961726</v>
      </c>
      <c r="AA153" s="96">
        <f t="shared" si="37"/>
        <v>136.77119999999999</v>
      </c>
      <c r="AB153" s="96"/>
      <c r="AC153" s="96">
        <v>144.99</v>
      </c>
      <c r="AD153" s="96">
        <v>142.31</v>
      </c>
      <c r="AE153" s="96">
        <f t="shared" si="38"/>
        <v>1.0176879343019585</v>
      </c>
      <c r="AF153" s="96">
        <f t="shared" si="45"/>
        <v>0.99887695655225661</v>
      </c>
      <c r="AG153" s="96" t="s">
        <v>298</v>
      </c>
      <c r="AH153" s="97">
        <f>IF(AND(M153&lt;Variables!$G$6,M153&gt;Variables!$G$5),0,1)</f>
        <v>1</v>
      </c>
      <c r="AI153" s="97">
        <f t="shared" si="39"/>
        <v>0</v>
      </c>
      <c r="AJ153" s="97">
        <f>IF(I153&gt;Variables!$G$7,0,1)</f>
        <v>1</v>
      </c>
      <c r="AK153" s="97">
        <f>IF(F153&gt;Variables!$G$8,0,1)</f>
        <v>0</v>
      </c>
      <c r="AL153" s="97">
        <f>IF(G153&gt;Variables!$G$9,0,1)</f>
        <v>1</v>
      </c>
      <c r="AM153" s="97">
        <f>IF(AND(K153&gt;Variables!$G$10,K153&lt;Variables!$G$11),0,1)</f>
        <v>1</v>
      </c>
      <c r="AN153" s="103">
        <f>IF(H153&lt;Variables!$G$13,1,0)</f>
        <v>0</v>
      </c>
      <c r="AO153" s="97">
        <f>IF(R153&lt;Variables!$G$12,0,1)</f>
        <v>0</v>
      </c>
      <c r="AP153" s="99"/>
      <c r="AQ153" s="97"/>
      <c r="AR153" s="97"/>
      <c r="AS153" s="97">
        <v>1</v>
      </c>
      <c r="AT153" s="97"/>
      <c r="AU153" s="97"/>
      <c r="AV153" s="96">
        <f t="shared" si="40"/>
        <v>3</v>
      </c>
      <c r="AW153" s="96" t="str">
        <f t="shared" si="41"/>
        <v/>
      </c>
      <c r="AX153" s="96" t="str">
        <f t="shared" si="42"/>
        <v/>
      </c>
      <c r="AY153" s="96">
        <f t="shared" si="43"/>
        <v>3</v>
      </c>
      <c r="AZ153" s="96">
        <f t="shared" si="44"/>
        <v>2.3450093502703999</v>
      </c>
      <c r="BA153" s="96"/>
      <c r="BB153" s="96"/>
      <c r="BC153" s="96"/>
      <c r="BD153" s="96"/>
      <c r="BE153"/>
      <c r="BF153"/>
      <c r="BG153"/>
      <c r="BH153"/>
      <c r="BI153"/>
      <c r="BJ153" s="83"/>
      <c r="BK153" s="83"/>
    </row>
    <row r="154" spans="1:63" ht="14.1" customHeight="1" x14ac:dyDescent="0.2">
      <c r="A154" s="96"/>
      <c r="B154" s="96"/>
      <c r="C154" s="96">
        <v>10</v>
      </c>
      <c r="D154" s="96" t="s">
        <v>268</v>
      </c>
      <c r="E154" s="96">
        <v>79.450100000000006</v>
      </c>
      <c r="F154" s="96">
        <v>12.44</v>
      </c>
      <c r="G154" s="96">
        <v>-2.9</v>
      </c>
      <c r="H154" s="96">
        <v>2930</v>
      </c>
      <c r="I154" s="96">
        <v>-25.419</v>
      </c>
      <c r="J154" s="96"/>
      <c r="K154" s="96">
        <v>46.61</v>
      </c>
      <c r="L154" s="96">
        <v>80.215739999999997</v>
      </c>
      <c r="M154" s="96">
        <v>-0.95447599999999999</v>
      </c>
      <c r="N154" s="96">
        <v>81.238607999999999</v>
      </c>
      <c r="O154" s="96"/>
      <c r="P154" s="96"/>
      <c r="Q154" s="96"/>
      <c r="R154" s="96"/>
      <c r="S154" s="96"/>
      <c r="T154" s="96"/>
      <c r="U154" s="96"/>
      <c r="V154" s="96">
        <f t="shared" si="32"/>
        <v>2.3473513505276795</v>
      </c>
      <c r="W154" s="96">
        <f t="shared" si="33"/>
        <v>80.244601000000003</v>
      </c>
      <c r="X154" s="96">
        <f t="shared" si="34"/>
        <v>81.039102000000014</v>
      </c>
      <c r="Y154" s="103">
        <f t="shared" si="35"/>
        <v>77.861097999999998</v>
      </c>
      <c r="Z154" s="103">
        <f t="shared" si="36"/>
        <v>81.238607999999999</v>
      </c>
      <c r="AA154" s="96">
        <f t="shared" si="37"/>
        <v>76.272096000000005</v>
      </c>
      <c r="AB154" s="96"/>
      <c r="AC154" s="96">
        <v>81</v>
      </c>
      <c r="AD154" s="96">
        <v>77.650000000000006</v>
      </c>
      <c r="AE154" s="96">
        <f t="shared" si="38"/>
        <v>1.0195078420291477</v>
      </c>
      <c r="AF154" s="96">
        <f t="shared" si="45"/>
        <v>0.9773430115254732</v>
      </c>
      <c r="AG154" s="96"/>
      <c r="AH154" s="103">
        <f>IF(AND(M154&lt;Variables!$G$6,M154&gt;Variables!$G$5),0,1)</f>
        <v>1</v>
      </c>
      <c r="AI154" s="103">
        <f t="shared" si="39"/>
        <v>1</v>
      </c>
      <c r="AJ154" s="103">
        <f>IF(I154&gt;Variables!$G$7,0,1)</f>
        <v>1</v>
      </c>
      <c r="AK154" s="103">
        <f>IF(F154&gt;Variables!$G$8,0,1)</f>
        <v>0</v>
      </c>
      <c r="AL154" s="103">
        <f>IF(G154&gt;Variables!$G$9,0,1)</f>
        <v>1</v>
      </c>
      <c r="AM154" s="103">
        <f>IF(AND(K154&gt;Variables!$G$10,K154&lt;Variables!$G$11),0,1)</f>
        <v>1</v>
      </c>
      <c r="AN154" s="103">
        <f>IF(H154&lt;Variables!$G$13,1,0)</f>
        <v>0</v>
      </c>
      <c r="AO154" s="97">
        <f>IF(R154&lt;Variables!$G$12,0,1)</f>
        <v>0</v>
      </c>
      <c r="AP154" s="104"/>
      <c r="AQ154" s="103"/>
      <c r="AR154" s="103"/>
      <c r="AS154" s="103"/>
      <c r="AT154" s="103">
        <v>1</v>
      </c>
      <c r="AU154" s="103"/>
      <c r="AV154" s="96">
        <f t="shared" si="40"/>
        <v>3</v>
      </c>
      <c r="AW154" s="96" t="str">
        <f t="shared" si="41"/>
        <v/>
      </c>
      <c r="AX154" s="96" t="str">
        <f t="shared" si="42"/>
        <v/>
      </c>
      <c r="AY154" s="96">
        <f t="shared" si="43"/>
        <v>3</v>
      </c>
      <c r="AZ154" s="96">
        <f t="shared" si="44"/>
        <v>2.3448344105276799</v>
      </c>
      <c r="BA154" s="96"/>
      <c r="BB154" s="96"/>
      <c r="BC154" s="96"/>
      <c r="BD154" s="96"/>
      <c r="BE154"/>
      <c r="BF154"/>
      <c r="BG154"/>
      <c r="BH154"/>
      <c r="BI154"/>
      <c r="BJ154" s="83"/>
      <c r="BK154" s="83"/>
    </row>
    <row r="155" spans="1:63" ht="14.1" customHeight="1" x14ac:dyDescent="0.2">
      <c r="A155" s="96"/>
      <c r="B155" s="96"/>
      <c r="C155" s="96">
        <v>10</v>
      </c>
      <c r="D155" s="96" t="s">
        <v>184</v>
      </c>
      <c r="E155" s="96">
        <v>37</v>
      </c>
      <c r="F155" s="96">
        <v>8.06</v>
      </c>
      <c r="G155" s="96">
        <v>5.77</v>
      </c>
      <c r="H155" s="96">
        <v>3260</v>
      </c>
      <c r="I155" s="96">
        <v>49.115000000000002</v>
      </c>
      <c r="J155" s="96"/>
      <c r="K155" s="96">
        <v>31.31</v>
      </c>
      <c r="L155" s="96">
        <v>37.530560000000001</v>
      </c>
      <c r="M155" s="96">
        <v>-1.413675</v>
      </c>
      <c r="N155" s="96">
        <v>37.825558000000001</v>
      </c>
      <c r="O155" s="96"/>
      <c r="P155" s="96"/>
      <c r="Q155" s="96"/>
      <c r="R155" s="96"/>
      <c r="S155" s="96"/>
      <c r="T155" s="96"/>
      <c r="U155" s="96"/>
      <c r="V155" s="96">
        <f t="shared" si="32"/>
        <v>2.1338216103539995</v>
      </c>
      <c r="W155" s="101">
        <f t="shared" si="33"/>
        <v>37.369999999999997</v>
      </c>
      <c r="X155" s="101">
        <f t="shared" si="34"/>
        <v>37.74</v>
      </c>
      <c r="Y155" s="96">
        <f t="shared" si="35"/>
        <v>36.26</v>
      </c>
      <c r="Z155" s="96">
        <f t="shared" si="36"/>
        <v>37.825558000000001</v>
      </c>
      <c r="AA155" s="96">
        <f t="shared" si="37"/>
        <v>35.519999999999996</v>
      </c>
      <c r="AB155" s="96"/>
      <c r="AC155" s="96">
        <v>38.04</v>
      </c>
      <c r="AD155" s="96">
        <v>36.82</v>
      </c>
      <c r="AE155" s="96">
        <f t="shared" si="38"/>
        <v>1.028108108108108</v>
      </c>
      <c r="AF155" s="96">
        <f t="shared" si="45"/>
        <v>0.99513513513513518</v>
      </c>
      <c r="AG155" s="96"/>
      <c r="AH155" s="101">
        <f>IF(AND(M155&lt;Variables!$G$6,M155&gt;Variables!$G$5),0,1)</f>
        <v>1</v>
      </c>
      <c r="AI155" s="101">
        <f t="shared" si="39"/>
        <v>1</v>
      </c>
      <c r="AJ155" s="101">
        <f>IF(I155&gt;Variables!$G$7,0,1)</f>
        <v>0</v>
      </c>
      <c r="AK155" s="101">
        <f>IF(F155&gt;Variables!$G$8,0,1)</f>
        <v>1</v>
      </c>
      <c r="AL155" s="101">
        <f>IF(G155&gt;Variables!$G$9,0,1)</f>
        <v>1</v>
      </c>
      <c r="AM155" s="101">
        <f>IF(AND(K155&gt;Variables!$G$10,K155&lt;Variables!$G$11),0,1)</f>
        <v>1</v>
      </c>
      <c r="AN155" s="103">
        <f>IF(H155&lt;Variables!$G$13,1,0)</f>
        <v>0</v>
      </c>
      <c r="AO155" s="97">
        <f>IF(R155&lt;Variables!$G$12,0,1)</f>
        <v>0</v>
      </c>
      <c r="AP155" s="102"/>
      <c r="AQ155" s="101"/>
      <c r="AR155" s="101">
        <v>1</v>
      </c>
      <c r="AS155" s="101"/>
      <c r="AT155" s="101"/>
      <c r="AU155" s="101"/>
      <c r="AV155" s="96">
        <f t="shared" si="40"/>
        <v>3</v>
      </c>
      <c r="AW155" s="96" t="str">
        <f t="shared" si="41"/>
        <v/>
      </c>
      <c r="AX155" s="96" t="str">
        <f t="shared" si="42"/>
        <v/>
      </c>
      <c r="AY155" s="96">
        <f t="shared" si="43"/>
        <v>3</v>
      </c>
      <c r="AZ155" s="96">
        <f t="shared" si="44"/>
        <v>2.1321308703539996</v>
      </c>
      <c r="BA155" s="96"/>
      <c r="BB155" s="96"/>
      <c r="BC155" s="96"/>
      <c r="BD155" s="96"/>
      <c r="BE155"/>
      <c r="BF155"/>
      <c r="BG155"/>
      <c r="BH155"/>
      <c r="BI155"/>
      <c r="BJ155" s="83"/>
      <c r="BK155" s="83"/>
    </row>
    <row r="156" spans="1:63" ht="14.1" customHeight="1" x14ac:dyDescent="0.2">
      <c r="A156" s="96"/>
      <c r="B156" s="96"/>
      <c r="C156" s="96">
        <v>11</v>
      </c>
      <c r="D156" s="96" t="s">
        <v>299</v>
      </c>
      <c r="E156" s="96">
        <v>118.925</v>
      </c>
      <c r="F156" s="96">
        <v>8.1300000000000008</v>
      </c>
      <c r="G156" s="96">
        <v>7.85</v>
      </c>
      <c r="H156" s="96">
        <v>4790</v>
      </c>
      <c r="I156" s="96">
        <v>2.27</v>
      </c>
      <c r="J156" s="96"/>
      <c r="K156" s="96">
        <v>80.569999999999993</v>
      </c>
      <c r="L156" s="96">
        <v>117.134373</v>
      </c>
      <c r="M156" s="96">
        <v>1.528694</v>
      </c>
      <c r="N156" s="96">
        <v>115.920017</v>
      </c>
      <c r="O156" s="96"/>
      <c r="P156" s="96"/>
      <c r="Q156" s="96"/>
      <c r="R156" s="96"/>
      <c r="S156" s="96"/>
      <c r="T156" s="96"/>
      <c r="U156" s="96"/>
      <c r="V156" s="96">
        <f t="shared" si="32"/>
        <v>2.5089966329249598</v>
      </c>
      <c r="W156" s="96">
        <f t="shared" si="33"/>
        <v>120.11425</v>
      </c>
      <c r="X156" s="96">
        <f t="shared" si="34"/>
        <v>121.3035</v>
      </c>
      <c r="Y156" s="103">
        <f t="shared" si="35"/>
        <v>116.54649999999999</v>
      </c>
      <c r="Z156" s="103">
        <f t="shared" si="36"/>
        <v>115.920017</v>
      </c>
      <c r="AA156" s="96">
        <f t="shared" si="37"/>
        <v>114.16799999999999</v>
      </c>
      <c r="AB156" s="96"/>
      <c r="AC156" s="96">
        <v>120.3</v>
      </c>
      <c r="AD156" s="96">
        <v>115.69</v>
      </c>
      <c r="AE156" s="97">
        <f t="shared" si="38"/>
        <v>1.011561908766029</v>
      </c>
      <c r="AF156" s="96">
        <f t="shared" si="45"/>
        <v>0.97279798192137901</v>
      </c>
      <c r="AG156" s="96"/>
      <c r="AH156" s="103">
        <f>IF(AND(M156&lt;Variables!$G$6,M156&gt;Variables!$G$5),0,1)</f>
        <v>1</v>
      </c>
      <c r="AI156" s="103">
        <f t="shared" si="39"/>
        <v>0</v>
      </c>
      <c r="AJ156" s="103">
        <f>IF(I156&gt;Variables!$G$7,0,1)</f>
        <v>0</v>
      </c>
      <c r="AK156" s="103">
        <f>IF(F156&gt;Variables!$G$8,0,1)</f>
        <v>1</v>
      </c>
      <c r="AL156" s="103">
        <f>IF(G156&gt;Variables!$G$9,0,1)</f>
        <v>1</v>
      </c>
      <c r="AM156" s="103">
        <f>IF(AND(K156&gt;Variables!$G$10,K156&lt;Variables!$G$11),0,1)</f>
        <v>1</v>
      </c>
      <c r="AN156" s="103">
        <f>IF(H156&lt;Variables!$G$13,1,0)</f>
        <v>0</v>
      </c>
      <c r="AO156" s="97">
        <f>IF(R156&lt;Variables!$G$12,0,1)</f>
        <v>0</v>
      </c>
      <c r="AP156" s="104"/>
      <c r="AQ156" s="103"/>
      <c r="AR156" s="103"/>
      <c r="AS156" s="103"/>
      <c r="AT156" s="103">
        <v>1</v>
      </c>
      <c r="AU156" s="103"/>
      <c r="AV156" s="96">
        <f t="shared" si="40"/>
        <v>3</v>
      </c>
      <c r="AW156" s="96" t="str">
        <f t="shared" si="41"/>
        <v/>
      </c>
      <c r="AX156" s="96" t="str">
        <f t="shared" si="42"/>
        <v/>
      </c>
      <c r="AY156" s="96">
        <f t="shared" si="43"/>
        <v>3</v>
      </c>
      <c r="AZ156" s="96">
        <f t="shared" si="44"/>
        <v>2.5046458529249596</v>
      </c>
      <c r="BA156" s="96"/>
      <c r="BB156" s="96"/>
      <c r="BC156" s="96"/>
      <c r="BD156" s="96"/>
      <c r="BE156"/>
      <c r="BF156"/>
      <c r="BG156"/>
      <c r="BH156"/>
      <c r="BI156"/>
      <c r="BJ156" s="83"/>
      <c r="BK156" s="83"/>
    </row>
    <row r="157" spans="1:63" ht="14.1" customHeight="1" x14ac:dyDescent="0.2">
      <c r="A157" s="96"/>
      <c r="B157" s="96"/>
      <c r="C157" s="96">
        <v>11</v>
      </c>
      <c r="D157" s="96" t="s">
        <v>300</v>
      </c>
      <c r="E157" s="96">
        <v>47.89</v>
      </c>
      <c r="F157" s="96">
        <v>6.42</v>
      </c>
      <c r="G157" s="96">
        <v>5.07</v>
      </c>
      <c r="H157" s="96">
        <v>3160</v>
      </c>
      <c r="I157" s="96">
        <v>-70.396000000000001</v>
      </c>
      <c r="J157" s="96"/>
      <c r="K157" s="96">
        <v>73.47</v>
      </c>
      <c r="L157" s="96">
        <v>47.249775999999997</v>
      </c>
      <c r="M157" s="96">
        <v>1.3549770000000001</v>
      </c>
      <c r="N157" s="96">
        <v>46.754319000000002</v>
      </c>
      <c r="O157" s="96"/>
      <c r="P157" s="96"/>
      <c r="Q157" s="96"/>
      <c r="R157" s="96"/>
      <c r="S157" s="96"/>
      <c r="T157" s="96"/>
      <c r="U157" s="96"/>
      <c r="V157" s="96">
        <f t="shared" si="32"/>
        <v>2.4830776141712798</v>
      </c>
      <c r="W157" s="97">
        <f t="shared" si="33"/>
        <v>48.368900000000004</v>
      </c>
      <c r="X157" s="96">
        <f t="shared" si="34"/>
        <v>48.847799999999999</v>
      </c>
      <c r="Y157" s="96">
        <f t="shared" si="35"/>
        <v>46.932200000000002</v>
      </c>
      <c r="Z157" s="96">
        <f t="shared" si="36"/>
        <v>46.754319000000002</v>
      </c>
      <c r="AA157" s="96">
        <f t="shared" si="37"/>
        <v>45.974399999999996</v>
      </c>
      <c r="AB157" s="96"/>
      <c r="AC157" s="96">
        <v>48.44</v>
      </c>
      <c r="AD157" s="96"/>
      <c r="AE157" s="96">
        <f t="shared" si="38"/>
        <v>1.0114846523282521</v>
      </c>
      <c r="AF157" s="96">
        <f t="shared" si="45"/>
        <v>0</v>
      </c>
      <c r="AG157" s="96"/>
      <c r="AH157" s="97">
        <f>IF(AND(M157&lt;Variables!$G$6,M157&gt;Variables!$G$5),0,1)</f>
        <v>1</v>
      </c>
      <c r="AI157" s="97">
        <f t="shared" si="39"/>
        <v>0</v>
      </c>
      <c r="AJ157" s="97">
        <f>IF(I157&gt;Variables!$G$7,0,1)</f>
        <v>1</v>
      </c>
      <c r="AK157" s="97">
        <f>IF(F157&gt;Variables!$G$8,0,1)</f>
        <v>1</v>
      </c>
      <c r="AL157" s="97">
        <f>IF(G157&gt;Variables!$G$9,0,1)</f>
        <v>1</v>
      </c>
      <c r="AM157" s="97">
        <f>IF(AND(K157&gt;Variables!$G$10,K157&lt;Variables!$G$11),0,1)</f>
        <v>0</v>
      </c>
      <c r="AN157" s="103">
        <f>IF(H157&lt;Variables!$G$13,1,0)</f>
        <v>0</v>
      </c>
      <c r="AO157" s="97">
        <f>IF(R157&lt;Variables!$G$12,0,1)</f>
        <v>0</v>
      </c>
      <c r="AP157" s="99"/>
      <c r="AQ157" s="97"/>
      <c r="AR157" s="97"/>
      <c r="AS157" s="97">
        <v>1</v>
      </c>
      <c r="AT157" s="97"/>
      <c r="AU157" s="97"/>
      <c r="AV157" s="96">
        <f t="shared" si="40"/>
        <v>3</v>
      </c>
      <c r="AW157" s="96" t="str">
        <f t="shared" si="41"/>
        <v/>
      </c>
      <c r="AX157" s="96" t="str">
        <f t="shared" si="42"/>
        <v/>
      </c>
      <c r="AY157" s="96">
        <f t="shared" si="43"/>
        <v>3</v>
      </c>
      <c r="AZ157" s="96">
        <f t="shared" si="44"/>
        <v>2.4791102341712796</v>
      </c>
      <c r="BA157" s="96"/>
      <c r="BB157" s="96"/>
      <c r="BC157" s="96"/>
      <c r="BD157" s="96"/>
      <c r="BE157"/>
      <c r="BF157"/>
      <c r="BG157"/>
      <c r="BH157"/>
      <c r="BI157"/>
      <c r="BJ157" s="83"/>
      <c r="BK157" s="83"/>
    </row>
    <row r="158" spans="1:63" ht="14.1" customHeight="1" x14ac:dyDescent="0.2">
      <c r="A158" s="96"/>
      <c r="B158" s="96"/>
      <c r="C158" s="96">
        <v>11</v>
      </c>
      <c r="D158" s="96" t="s">
        <v>301</v>
      </c>
      <c r="E158" s="96">
        <v>23.68</v>
      </c>
      <c r="F158" s="96">
        <v>8.57</v>
      </c>
      <c r="G158" s="96">
        <v>7.49</v>
      </c>
      <c r="H158" s="96">
        <v>2040</v>
      </c>
      <c r="I158" s="96">
        <v>-6.415</v>
      </c>
      <c r="J158" s="96"/>
      <c r="K158" s="96">
        <v>73.17</v>
      </c>
      <c r="L158" s="96">
        <v>23.55</v>
      </c>
      <c r="M158" s="96">
        <v>0.55201699999999998</v>
      </c>
      <c r="N158" s="96">
        <v>23.375122000000001</v>
      </c>
      <c r="O158" s="96"/>
      <c r="P158" s="96"/>
      <c r="Q158" s="96"/>
      <c r="R158" s="96"/>
      <c r="S158" s="96"/>
      <c r="T158" s="96"/>
      <c r="U158" s="96"/>
      <c r="V158" s="96">
        <f t="shared" si="32"/>
        <v>2.55575056252568</v>
      </c>
      <c r="W158" s="97">
        <f t="shared" si="33"/>
        <v>23.916799999999999</v>
      </c>
      <c r="X158" s="96">
        <f t="shared" si="34"/>
        <v>24.153600000000001</v>
      </c>
      <c r="Y158" s="96">
        <f t="shared" si="35"/>
        <v>23.206399999999999</v>
      </c>
      <c r="Z158" s="96">
        <f t="shared" si="36"/>
        <v>23.375122000000001</v>
      </c>
      <c r="AA158" s="96">
        <f t="shared" si="37"/>
        <v>22.732799999999997</v>
      </c>
      <c r="AB158" s="96"/>
      <c r="AC158" s="96">
        <f>W158*1.011</f>
        <v>24.179884799999996</v>
      </c>
      <c r="AD158" s="96"/>
      <c r="AE158" s="96">
        <f t="shared" si="38"/>
        <v>1.02111</v>
      </c>
      <c r="AF158" s="96">
        <f t="shared" si="45"/>
        <v>0</v>
      </c>
      <c r="AG158" s="96"/>
      <c r="AH158" s="97">
        <f>IF(AND(M158&lt;Variables!$G$6,M158&gt;Variables!$G$5),0,1)</f>
        <v>1</v>
      </c>
      <c r="AI158" s="97">
        <f t="shared" si="39"/>
        <v>0</v>
      </c>
      <c r="AJ158" s="97">
        <f>IF(I158&gt;Variables!$G$7,0,1)</f>
        <v>1</v>
      </c>
      <c r="AK158" s="97">
        <f>IF(F158&gt;Variables!$G$8,0,1)</f>
        <v>1</v>
      </c>
      <c r="AL158" s="97">
        <f>IF(G158&gt;Variables!$G$9,0,1)</f>
        <v>1</v>
      </c>
      <c r="AM158" s="97">
        <f>IF(AND(K158&gt;Variables!$G$10,K158&lt;Variables!$G$11),0,1)</f>
        <v>0</v>
      </c>
      <c r="AN158" s="103">
        <f>IF(H158&lt;Variables!$G$13,1,0)</f>
        <v>1</v>
      </c>
      <c r="AO158" s="97">
        <f>IF(R158&lt;Variables!$G$12,0,1)</f>
        <v>0</v>
      </c>
      <c r="AP158" s="99"/>
      <c r="AQ158" s="97"/>
      <c r="AR158" s="97"/>
      <c r="AS158" s="97">
        <v>1</v>
      </c>
      <c r="AT158" s="97"/>
      <c r="AU158" s="97"/>
      <c r="AV158" s="96">
        <f t="shared" si="40"/>
        <v>3</v>
      </c>
      <c r="AW158" s="96" t="str">
        <f t="shared" si="41"/>
        <v/>
      </c>
      <c r="AX158" s="96" t="str">
        <f t="shared" si="42"/>
        <v/>
      </c>
      <c r="AY158" s="96">
        <f t="shared" si="43"/>
        <v>3</v>
      </c>
      <c r="AZ158" s="96">
        <f t="shared" si="44"/>
        <v>2.5517993825256799</v>
      </c>
      <c r="BA158" s="96"/>
      <c r="BB158" s="96"/>
      <c r="BC158" s="96"/>
      <c r="BD158" s="96"/>
      <c r="BE158"/>
      <c r="BF158"/>
      <c r="BG158"/>
      <c r="BH158"/>
      <c r="BI158"/>
      <c r="BJ158" s="83"/>
      <c r="BK158" s="83"/>
    </row>
    <row r="159" spans="1:63" ht="14.1" customHeight="1" x14ac:dyDescent="0.2">
      <c r="A159" s="96"/>
      <c r="B159" s="96"/>
      <c r="C159" s="96">
        <v>11</v>
      </c>
      <c r="D159" s="96" t="s">
        <v>302</v>
      </c>
      <c r="E159" s="96">
        <v>572.01</v>
      </c>
      <c r="F159" s="96">
        <v>10.24</v>
      </c>
      <c r="G159" s="96">
        <v>7.93</v>
      </c>
      <c r="H159" s="96"/>
      <c r="I159" s="96">
        <v>2.58</v>
      </c>
      <c r="J159" s="96"/>
      <c r="K159" s="96">
        <v>72.8</v>
      </c>
      <c r="L159" s="96">
        <v>566.55297399999995</v>
      </c>
      <c r="M159" s="96">
        <v>0.963198</v>
      </c>
      <c r="N159" s="96">
        <v>559.73147100000006</v>
      </c>
      <c r="O159" s="96"/>
      <c r="P159" s="96"/>
      <c r="Q159" s="96"/>
      <c r="R159" s="96"/>
      <c r="S159" s="96"/>
      <c r="T159" s="96"/>
      <c r="U159" s="96"/>
      <c r="V159" s="96">
        <f t="shared" si="32"/>
        <v>2.5147417312128</v>
      </c>
      <c r="W159" s="101">
        <f t="shared" si="33"/>
        <v>577.73009999999999</v>
      </c>
      <c r="X159" s="101">
        <f t="shared" si="34"/>
        <v>583.4502</v>
      </c>
      <c r="Y159" s="98">
        <f t="shared" si="35"/>
        <v>560.56979999999999</v>
      </c>
      <c r="Z159" s="98">
        <f t="shared" si="36"/>
        <v>559.73147100000006</v>
      </c>
      <c r="AA159" s="98">
        <f t="shared" si="37"/>
        <v>549.12959999999998</v>
      </c>
      <c r="AB159" s="96"/>
      <c r="AC159" s="96">
        <v>583.76</v>
      </c>
      <c r="AD159" s="96"/>
      <c r="AE159" s="98">
        <f t="shared" si="38"/>
        <v>1.0205415989230957</v>
      </c>
      <c r="AF159" s="98">
        <f t="shared" si="45"/>
        <v>0</v>
      </c>
      <c r="AG159" s="96"/>
      <c r="AH159" s="101">
        <f>IF(AND(M159&lt;Variables!$G$6,M159&gt;Variables!$G$5),0,1)</f>
        <v>1</v>
      </c>
      <c r="AI159" s="101">
        <f t="shared" si="39"/>
        <v>0</v>
      </c>
      <c r="AJ159" s="101">
        <f>IF(I159&gt;Variables!$G$7,0,1)</f>
        <v>0</v>
      </c>
      <c r="AK159" s="101">
        <f>IF(F159&gt;Variables!$G$8,0,1)</f>
        <v>0</v>
      </c>
      <c r="AL159" s="101">
        <f>IF(G159&gt;Variables!$G$9,0,1)</f>
        <v>1</v>
      </c>
      <c r="AM159" s="101">
        <f>IF(AND(K159&gt;Variables!$G$10,K159&lt;Variables!$G$11),0,1)</f>
        <v>0</v>
      </c>
      <c r="AN159" s="103">
        <f>IF(H159&lt;Variables!$G$13,1,0)</f>
        <v>1</v>
      </c>
      <c r="AO159" s="97">
        <f>IF(R159&lt;Variables!$G$12,0,1)</f>
        <v>0</v>
      </c>
      <c r="AP159" s="102"/>
      <c r="AQ159" s="101"/>
      <c r="AR159" s="101">
        <v>1</v>
      </c>
      <c r="AS159" s="101"/>
      <c r="AT159" s="101"/>
      <c r="AU159" s="101"/>
      <c r="AV159" s="96">
        <f t="shared" si="40"/>
        <v>3</v>
      </c>
      <c r="AW159" s="96" t="str">
        <f t="shared" si="41"/>
        <v/>
      </c>
      <c r="AX159" s="96" t="str">
        <f t="shared" si="42"/>
        <v/>
      </c>
      <c r="AY159" s="96">
        <f t="shared" si="43"/>
        <v>3</v>
      </c>
      <c r="AZ159" s="96">
        <f t="shared" si="44"/>
        <v>2.5108105312128002</v>
      </c>
      <c r="BA159" s="96"/>
      <c r="BB159" s="96"/>
      <c r="BC159" s="96"/>
      <c r="BD159" s="96"/>
      <c r="BE159"/>
      <c r="BF159"/>
      <c r="BG159"/>
      <c r="BH159"/>
      <c r="BI159"/>
      <c r="BJ159" s="83"/>
      <c r="BK159" s="83"/>
    </row>
    <row r="160" spans="1:63" ht="14.1" customHeight="1" x14ac:dyDescent="0.2">
      <c r="A160" s="96"/>
      <c r="B160" s="96"/>
      <c r="C160" s="96">
        <v>11</v>
      </c>
      <c r="D160" s="96" t="s">
        <v>303</v>
      </c>
      <c r="E160" s="96">
        <v>20.92</v>
      </c>
      <c r="F160" s="96">
        <v>8.33</v>
      </c>
      <c r="G160" s="96">
        <v>8.11</v>
      </c>
      <c r="H160" s="96">
        <v>2820</v>
      </c>
      <c r="I160" s="96">
        <v>12482.406000000001</v>
      </c>
      <c r="J160" s="96"/>
      <c r="K160" s="96">
        <v>69.41</v>
      </c>
      <c r="L160" s="96">
        <v>20.641742000000001</v>
      </c>
      <c r="M160" s="96">
        <v>1.3480350000000001</v>
      </c>
      <c r="N160" s="96">
        <v>19.826377000000001</v>
      </c>
      <c r="O160" s="96"/>
      <c r="P160" s="96"/>
      <c r="Q160" s="96"/>
      <c r="R160" s="96"/>
      <c r="S160" s="96"/>
      <c r="T160" s="96"/>
      <c r="U160" s="96"/>
      <c r="V160" s="96">
        <f t="shared" si="32"/>
        <v>2.4574731321972001</v>
      </c>
      <c r="W160" s="96">
        <f t="shared" si="33"/>
        <v>21.129200000000001</v>
      </c>
      <c r="X160" s="96">
        <f t="shared" si="34"/>
        <v>21.338400000000004</v>
      </c>
      <c r="Y160" s="105">
        <f t="shared" si="35"/>
        <v>20.5016</v>
      </c>
      <c r="Z160" s="105">
        <f t="shared" si="36"/>
        <v>19.826377000000001</v>
      </c>
      <c r="AA160" s="105">
        <f t="shared" si="37"/>
        <v>20.083200000000001</v>
      </c>
      <c r="AB160" s="96"/>
      <c r="AC160" s="96">
        <v>20.97</v>
      </c>
      <c r="AD160" s="96">
        <v>20.38</v>
      </c>
      <c r="AE160" s="96">
        <f t="shared" si="38"/>
        <v>1.0023900573613764</v>
      </c>
      <c r="AF160" s="96">
        <f t="shared" si="45"/>
        <v>0.97418738049713183</v>
      </c>
      <c r="AG160" s="96"/>
      <c r="AH160" s="105">
        <f>IF(AND(M160&lt;Variables!$G$6,M160&gt;Variables!$G$5),0,1)</f>
        <v>1</v>
      </c>
      <c r="AI160" s="105">
        <f t="shared" si="39"/>
        <v>0</v>
      </c>
      <c r="AJ160" s="105">
        <f>IF(I160&gt;Variables!$G$7,0,1)</f>
        <v>0</v>
      </c>
      <c r="AK160" s="105">
        <f>IF(F160&gt;Variables!$G$8,0,1)</f>
        <v>1</v>
      </c>
      <c r="AL160" s="105">
        <f>IF(G160&gt;Variables!$G$9,0,1)</f>
        <v>1</v>
      </c>
      <c r="AM160" s="105">
        <f>IF(AND(K160&gt;Variables!$G$10,K160&lt;Variables!$G$11),0,1)</f>
        <v>0</v>
      </c>
      <c r="AN160" s="103">
        <f>IF(H160&lt;Variables!$G$13,1,0)</f>
        <v>0</v>
      </c>
      <c r="AO160" s="97">
        <f>IF(R160&lt;Variables!$G$12,0,1)</f>
        <v>0</v>
      </c>
      <c r="AP160" s="106"/>
      <c r="AQ160" s="105"/>
      <c r="AR160" s="105"/>
      <c r="AS160" s="105"/>
      <c r="AT160" s="105"/>
      <c r="AU160" s="105">
        <v>1</v>
      </c>
      <c r="AV160" s="96" t="str">
        <f t="shared" si="40"/>
        <v/>
      </c>
      <c r="AW160" s="96" t="str">
        <f t="shared" si="41"/>
        <v/>
      </c>
      <c r="AX160" s="96">
        <f t="shared" si="42"/>
        <v>2</v>
      </c>
      <c r="AY160" s="96">
        <f t="shared" si="43"/>
        <v>2</v>
      </c>
      <c r="AZ160" s="96">
        <f t="shared" si="44"/>
        <v>2.4537249921971998</v>
      </c>
      <c r="BA160" s="96"/>
      <c r="BB160" s="96"/>
      <c r="BC160" s="96"/>
      <c r="BD160" s="96"/>
      <c r="BE160"/>
      <c r="BF160"/>
      <c r="BG160"/>
      <c r="BH160"/>
      <c r="BI160"/>
      <c r="BJ160" s="83"/>
      <c r="BK160" s="83"/>
    </row>
    <row r="161" spans="1:63" ht="14.1" customHeight="1" x14ac:dyDescent="0.2">
      <c r="A161" s="96"/>
      <c r="B161" s="96"/>
      <c r="C161" s="96">
        <v>11</v>
      </c>
      <c r="D161" s="96" t="s">
        <v>295</v>
      </c>
      <c r="E161" s="96">
        <v>59.88</v>
      </c>
      <c r="F161" s="96">
        <v>12.82</v>
      </c>
      <c r="G161" s="96">
        <v>2.14</v>
      </c>
      <c r="H161" s="96"/>
      <c r="I161" s="96">
        <v>-69.302000000000007</v>
      </c>
      <c r="J161" s="96"/>
      <c r="K161" s="96">
        <v>68.36</v>
      </c>
      <c r="L161" s="96">
        <v>59.32002</v>
      </c>
      <c r="M161" s="96">
        <v>0.943998</v>
      </c>
      <c r="N161" s="96">
        <v>59.505893999999998</v>
      </c>
      <c r="O161" s="96"/>
      <c r="P161" s="96"/>
      <c r="Q161" s="96"/>
      <c r="R161" s="96"/>
      <c r="S161" s="96"/>
      <c r="T161" s="96"/>
      <c r="U161" s="96"/>
      <c r="V161" s="96">
        <f t="shared" si="32"/>
        <v>2.4826114041273604</v>
      </c>
      <c r="W161" s="98">
        <f t="shared" si="33"/>
        <v>60.4788</v>
      </c>
      <c r="X161" s="98">
        <f t="shared" si="34"/>
        <v>61.077600000000004</v>
      </c>
      <c r="Y161" s="105">
        <f t="shared" si="35"/>
        <v>58.682400000000001</v>
      </c>
      <c r="Z161" s="105">
        <f t="shared" si="36"/>
        <v>59.505893999999998</v>
      </c>
      <c r="AA161" s="105">
        <f t="shared" si="37"/>
        <v>57.4848</v>
      </c>
      <c r="AB161" s="96"/>
      <c r="AC161" s="96">
        <v>60.75</v>
      </c>
      <c r="AD161" s="96">
        <v>56.41</v>
      </c>
      <c r="AE161" s="98">
        <f t="shared" si="38"/>
        <v>1.0145290581162325</v>
      </c>
      <c r="AF161" s="98">
        <f t="shared" si="45"/>
        <v>0.94205076820307276</v>
      </c>
      <c r="AG161" s="96" t="s">
        <v>72</v>
      </c>
      <c r="AH161" s="105">
        <f>IF(AND(M161&lt;Variables!$G$6,M161&gt;Variables!$G$5),0,1)</f>
        <v>1</v>
      </c>
      <c r="AI161" s="105">
        <f t="shared" si="39"/>
        <v>1</v>
      </c>
      <c r="AJ161" s="105">
        <f>IF(I161&gt;Variables!$G$7,0,1)</f>
        <v>1</v>
      </c>
      <c r="AK161" s="105">
        <f>IF(F161&gt;Variables!$G$8,0,1)</f>
        <v>0</v>
      </c>
      <c r="AL161" s="105">
        <f>IF(G161&gt;Variables!$G$9,0,1)</f>
        <v>1</v>
      </c>
      <c r="AM161" s="105">
        <f>IF(AND(K161&gt;Variables!$G$10,K161&lt;Variables!$G$11),0,1)</f>
        <v>0</v>
      </c>
      <c r="AN161" s="103">
        <f>IF(H161&lt;Variables!$G$13,1,0)</f>
        <v>1</v>
      </c>
      <c r="AO161" s="97">
        <f>IF(R161&lt;Variables!$G$12,0,1)</f>
        <v>0</v>
      </c>
      <c r="AP161" s="106"/>
      <c r="AQ161" s="105"/>
      <c r="AR161" s="105"/>
      <c r="AS161" s="105"/>
      <c r="AT161" s="105"/>
      <c r="AU161" s="105">
        <v>1</v>
      </c>
      <c r="AV161" s="96">
        <f t="shared" si="40"/>
        <v>3</v>
      </c>
      <c r="AW161" s="96" t="str">
        <f t="shared" si="41"/>
        <v/>
      </c>
      <c r="AX161" s="96" t="str">
        <f t="shared" si="42"/>
        <v/>
      </c>
      <c r="AY161" s="96">
        <f t="shared" si="43"/>
        <v>3</v>
      </c>
      <c r="AZ161" s="96">
        <f t="shared" si="44"/>
        <v>2.47891996412736</v>
      </c>
      <c r="BA161" s="96"/>
      <c r="BB161" s="96"/>
      <c r="BC161" s="96"/>
      <c r="BD161" s="96"/>
      <c r="BE161"/>
      <c r="BF161"/>
      <c r="BG161"/>
      <c r="BH161"/>
      <c r="BI161"/>
      <c r="BJ161" s="83"/>
      <c r="BK161" s="83"/>
    </row>
    <row r="162" spans="1:63" ht="14.1" customHeight="1" x14ac:dyDescent="0.2">
      <c r="A162" s="96"/>
      <c r="B162" s="96"/>
      <c r="C162" s="96">
        <v>11</v>
      </c>
      <c r="D162" s="96" t="s">
        <v>304</v>
      </c>
      <c r="E162" s="96">
        <v>106.24</v>
      </c>
      <c r="F162" s="96">
        <v>11.53</v>
      </c>
      <c r="G162" s="96">
        <v>5.71</v>
      </c>
      <c r="H162" s="96">
        <v>3580</v>
      </c>
      <c r="I162" s="96">
        <v>62.319000000000003</v>
      </c>
      <c r="J162" s="96"/>
      <c r="K162" s="96">
        <v>67.66</v>
      </c>
      <c r="L162" s="96">
        <v>105.18064699999999</v>
      </c>
      <c r="M162" s="96">
        <v>1.007174</v>
      </c>
      <c r="N162" s="96">
        <v>104.194577</v>
      </c>
      <c r="O162" s="96"/>
      <c r="P162" s="96"/>
      <c r="Q162" s="96"/>
      <c r="R162" s="96"/>
      <c r="S162" s="96"/>
      <c r="T162" s="96"/>
      <c r="U162" s="96"/>
      <c r="V162" s="96">
        <f t="shared" si="32"/>
        <v>2.4724031070780796</v>
      </c>
      <c r="W162" s="96">
        <f t="shared" si="33"/>
        <v>107.30239999999999</v>
      </c>
      <c r="X162" s="96">
        <f t="shared" si="34"/>
        <v>108.3648</v>
      </c>
      <c r="Y162" s="105">
        <f t="shared" si="35"/>
        <v>104.11519999999999</v>
      </c>
      <c r="Z162" s="105">
        <f t="shared" si="36"/>
        <v>104.194577</v>
      </c>
      <c r="AA162" s="105">
        <f t="shared" si="37"/>
        <v>101.99039999999999</v>
      </c>
      <c r="AB162" s="96"/>
      <c r="AC162" s="96">
        <v>106.73</v>
      </c>
      <c r="AD162" s="96">
        <v>103.74</v>
      </c>
      <c r="AE162" s="96">
        <f t="shared" si="38"/>
        <v>1.0046121987951808</v>
      </c>
      <c r="AF162" s="96">
        <f t="shared" si="45"/>
        <v>0.97646837349397586</v>
      </c>
      <c r="AG162" s="96"/>
      <c r="AH162" s="105">
        <f>IF(AND(M162&lt;Variables!$G$6,M162&gt;Variables!$G$5),0,1)</f>
        <v>1</v>
      </c>
      <c r="AI162" s="105">
        <f t="shared" si="39"/>
        <v>0</v>
      </c>
      <c r="AJ162" s="105">
        <f>IF(I162&gt;Variables!$G$7,0,1)</f>
        <v>0</v>
      </c>
      <c r="AK162" s="105">
        <f>IF(F162&gt;Variables!$G$8,0,1)</f>
        <v>0</v>
      </c>
      <c r="AL162" s="105">
        <f>IF(G162&gt;Variables!$G$9,0,1)</f>
        <v>1</v>
      </c>
      <c r="AM162" s="105">
        <f>IF(AND(K162&gt;Variables!$G$10,K162&lt;Variables!$G$11),0,1)</f>
        <v>0</v>
      </c>
      <c r="AN162" s="103">
        <f>IF(H162&lt;Variables!$G$13,1,0)</f>
        <v>0</v>
      </c>
      <c r="AO162" s="97">
        <f>IF(R162&lt;Variables!$G$12,0,1)</f>
        <v>0</v>
      </c>
      <c r="AP162" s="106"/>
      <c r="AQ162" s="105"/>
      <c r="AR162" s="105"/>
      <c r="AS162" s="105"/>
      <c r="AT162" s="105"/>
      <c r="AU162" s="105">
        <v>1</v>
      </c>
      <c r="AV162" s="96" t="str">
        <f t="shared" si="40"/>
        <v/>
      </c>
      <c r="AW162" s="96" t="str">
        <f t="shared" si="41"/>
        <v/>
      </c>
      <c r="AX162" s="96">
        <f t="shared" si="42"/>
        <v>2</v>
      </c>
      <c r="AY162" s="96">
        <f t="shared" si="43"/>
        <v>2</v>
      </c>
      <c r="AZ162" s="96">
        <f t="shared" si="44"/>
        <v>2.4687494670780796</v>
      </c>
      <c r="BA162" s="96"/>
      <c r="BB162" s="96"/>
      <c r="BC162" s="96"/>
      <c r="BD162" s="96"/>
      <c r="BE162"/>
      <c r="BF162"/>
      <c r="BG162"/>
      <c r="BH162"/>
      <c r="BI162"/>
      <c r="BJ162" s="83"/>
      <c r="BK162" s="83"/>
    </row>
    <row r="163" spans="1:63" ht="14.1" customHeight="1" x14ac:dyDescent="0.2">
      <c r="A163" s="96"/>
      <c r="B163" s="96"/>
      <c r="C163" s="96">
        <v>11</v>
      </c>
      <c r="D163" s="96" t="s">
        <v>296</v>
      </c>
      <c r="E163" s="96">
        <v>78</v>
      </c>
      <c r="F163" s="96">
        <v>11.8</v>
      </c>
      <c r="G163" s="96">
        <v>8.48</v>
      </c>
      <c r="H163" s="96">
        <v>3230</v>
      </c>
      <c r="I163" s="96">
        <v>26.378</v>
      </c>
      <c r="J163" s="96"/>
      <c r="K163" s="96">
        <v>66.39</v>
      </c>
      <c r="L163" s="96">
        <v>78.289304999999999</v>
      </c>
      <c r="M163" s="96">
        <v>-0.369533</v>
      </c>
      <c r="N163" s="96">
        <v>76.354206000000005</v>
      </c>
      <c r="O163" s="96"/>
      <c r="P163" s="96"/>
      <c r="Q163" s="96"/>
      <c r="R163" s="96"/>
      <c r="S163" s="96"/>
      <c r="T163" s="96"/>
      <c r="U163" s="96"/>
      <c r="V163" s="96">
        <f t="shared" si="32"/>
        <v>2.5638998512725597</v>
      </c>
      <c r="W163" s="96">
        <f t="shared" si="33"/>
        <v>78.78</v>
      </c>
      <c r="X163" s="96">
        <f t="shared" si="34"/>
        <v>79.56</v>
      </c>
      <c r="Y163" s="105">
        <f t="shared" si="35"/>
        <v>76.44</v>
      </c>
      <c r="Z163" s="105">
        <f t="shared" si="36"/>
        <v>76.354206000000005</v>
      </c>
      <c r="AA163" s="105">
        <f t="shared" si="37"/>
        <v>74.88</v>
      </c>
      <c r="AB163" s="96"/>
      <c r="AC163" s="96">
        <v>79.010000000000005</v>
      </c>
      <c r="AD163" s="96"/>
      <c r="AE163" s="96">
        <f t="shared" si="38"/>
        <v>1.012948717948718</v>
      </c>
      <c r="AF163" s="96">
        <f t="shared" si="45"/>
        <v>0</v>
      </c>
      <c r="AG163" s="96"/>
      <c r="AH163" s="105">
        <f>IF(AND(M163&lt;Variables!$G$6,M163&gt;Variables!$G$5),0,1)</f>
        <v>1</v>
      </c>
      <c r="AI163" s="105">
        <f t="shared" si="39"/>
        <v>0</v>
      </c>
      <c r="AJ163" s="105">
        <f>IF(I163&gt;Variables!$G$7,0,1)</f>
        <v>0</v>
      </c>
      <c r="AK163" s="105">
        <f>IF(F163&gt;Variables!$G$8,0,1)</f>
        <v>0</v>
      </c>
      <c r="AL163" s="105">
        <f>IF(G163&gt;Variables!$G$9,0,1)</f>
        <v>1</v>
      </c>
      <c r="AM163" s="105">
        <f>IF(AND(K163&gt;Variables!$G$10,K163&lt;Variables!$G$11),0,1)</f>
        <v>0</v>
      </c>
      <c r="AN163" s="103">
        <f>IF(H163&lt;Variables!$G$13,1,0)</f>
        <v>0</v>
      </c>
      <c r="AO163" s="97">
        <f>IF(R163&lt;Variables!$G$12,0,1)</f>
        <v>0</v>
      </c>
      <c r="AP163" s="106"/>
      <c r="AQ163" s="105"/>
      <c r="AR163" s="105"/>
      <c r="AS163" s="105"/>
      <c r="AT163" s="105"/>
      <c r="AU163" s="105">
        <v>1</v>
      </c>
      <c r="AV163" s="96">
        <f t="shared" si="40"/>
        <v>3</v>
      </c>
      <c r="AW163" s="96" t="str">
        <f t="shared" si="41"/>
        <v/>
      </c>
      <c r="AX163" s="96" t="str">
        <f t="shared" si="42"/>
        <v/>
      </c>
      <c r="AY163" s="96">
        <f t="shared" si="43"/>
        <v>3</v>
      </c>
      <c r="AZ163" s="96">
        <f t="shared" si="44"/>
        <v>2.5603147912725599</v>
      </c>
      <c r="BA163" s="96"/>
      <c r="BB163" s="96"/>
      <c r="BC163" s="96"/>
      <c r="BD163" s="96"/>
      <c r="BE163"/>
      <c r="BF163"/>
      <c r="BG163"/>
      <c r="BH163"/>
      <c r="BI163"/>
      <c r="BJ163" s="83"/>
      <c r="BK163" s="83"/>
    </row>
    <row r="164" spans="1:63" ht="14.1" customHeight="1" x14ac:dyDescent="0.2">
      <c r="A164" s="96"/>
      <c r="B164" s="96"/>
      <c r="C164" s="96">
        <v>11</v>
      </c>
      <c r="D164" s="96" t="s">
        <v>302</v>
      </c>
      <c r="E164" s="96">
        <v>574.88499999999999</v>
      </c>
      <c r="F164" s="96">
        <v>10.77</v>
      </c>
      <c r="G164" s="96">
        <v>8.4700000000000006</v>
      </c>
      <c r="H164" s="96"/>
      <c r="I164" s="96">
        <v>2.6269999999999998</v>
      </c>
      <c r="J164" s="96"/>
      <c r="K164" s="96">
        <v>66.06</v>
      </c>
      <c r="L164" s="96">
        <v>571.81708000000003</v>
      </c>
      <c r="M164" s="96">
        <v>0.53652100000000003</v>
      </c>
      <c r="N164" s="96">
        <v>564.16744600000004</v>
      </c>
      <c r="O164" s="96"/>
      <c r="P164" s="96"/>
      <c r="Q164" s="96"/>
      <c r="R164" s="96"/>
      <c r="S164" s="96"/>
      <c r="T164" s="96"/>
      <c r="U164" s="96"/>
      <c r="V164" s="96">
        <f t="shared" si="32"/>
        <v>2.4945475232731202</v>
      </c>
      <c r="W164" s="97">
        <f t="shared" si="33"/>
        <v>580.63385000000005</v>
      </c>
      <c r="X164" s="98">
        <f t="shared" si="34"/>
        <v>586.3827</v>
      </c>
      <c r="Y164" s="98">
        <f t="shared" si="35"/>
        <v>563.38729999999998</v>
      </c>
      <c r="Z164" s="98">
        <f t="shared" si="36"/>
        <v>564.16744600000004</v>
      </c>
      <c r="AA164" s="98">
        <f t="shared" si="37"/>
        <v>551.88959999999997</v>
      </c>
      <c r="AB164" s="96"/>
      <c r="AC164" s="96">
        <v>585.25</v>
      </c>
      <c r="AD164" s="96"/>
      <c r="AE164" s="98">
        <f t="shared" si="38"/>
        <v>1.0180296928951007</v>
      </c>
      <c r="AF164" s="98">
        <f t="shared" si="45"/>
        <v>0</v>
      </c>
      <c r="AG164" s="96" t="s">
        <v>17</v>
      </c>
      <c r="AH164" s="97">
        <f>IF(AND(M164&lt;Variables!$G$6,M164&gt;Variables!$G$5),0,1)</f>
        <v>1</v>
      </c>
      <c r="AI164" s="97">
        <f t="shared" si="39"/>
        <v>0</v>
      </c>
      <c r="AJ164" s="97">
        <f>IF(I164&gt;Variables!$G$7,0,1)</f>
        <v>0</v>
      </c>
      <c r="AK164" s="97">
        <f>IF(F164&gt;Variables!$G$8,0,1)</f>
        <v>0</v>
      </c>
      <c r="AL164" s="97">
        <f>IF(G164&gt;Variables!$G$9,0,1)</f>
        <v>1</v>
      </c>
      <c r="AM164" s="97">
        <f>IF(AND(K164&gt;Variables!$G$10,K164&lt;Variables!$G$11),0,1)</f>
        <v>0</v>
      </c>
      <c r="AN164" s="103">
        <f>IF(H164&lt;Variables!$G$13,1,0)</f>
        <v>1</v>
      </c>
      <c r="AO164" s="97">
        <f>IF(R164&lt;Variables!$G$12,0,1)</f>
        <v>0</v>
      </c>
      <c r="AP164" s="99"/>
      <c r="AQ164" s="97"/>
      <c r="AR164" s="97"/>
      <c r="AS164" s="97">
        <v>1</v>
      </c>
      <c r="AT164" s="97"/>
      <c r="AU164" s="97"/>
      <c r="AV164" s="96">
        <f t="shared" si="40"/>
        <v>3</v>
      </c>
      <c r="AW164" s="96" t="str">
        <f t="shared" si="41"/>
        <v/>
      </c>
      <c r="AX164" s="96" t="str">
        <f t="shared" si="42"/>
        <v/>
      </c>
      <c r="AY164" s="96">
        <f t="shared" si="43"/>
        <v>3</v>
      </c>
      <c r="AZ164" s="96">
        <f t="shared" si="44"/>
        <v>2.49098028327312</v>
      </c>
      <c r="BA164" s="96"/>
      <c r="BB164" s="96"/>
      <c r="BC164" s="96"/>
      <c r="BD164" s="96"/>
      <c r="BE164"/>
      <c r="BF164"/>
      <c r="BG164"/>
      <c r="BH164"/>
      <c r="BI164"/>
      <c r="BJ164" s="83"/>
      <c r="BK164" s="83"/>
    </row>
    <row r="165" spans="1:63" ht="14.1" customHeight="1" x14ac:dyDescent="0.2">
      <c r="A165" s="96"/>
      <c r="B165" s="96"/>
      <c r="C165" s="96">
        <v>11</v>
      </c>
      <c r="D165" s="96" t="s">
        <v>305</v>
      </c>
      <c r="E165" s="96">
        <v>108.41</v>
      </c>
      <c r="F165" s="96">
        <v>7.82</v>
      </c>
      <c r="G165" s="96">
        <v>4.24</v>
      </c>
      <c r="H165" s="96">
        <v>3750</v>
      </c>
      <c r="I165" s="96">
        <v>-32.918999999999997</v>
      </c>
      <c r="J165" s="96"/>
      <c r="K165" s="96">
        <v>65.069999999999993</v>
      </c>
      <c r="L165" s="96">
        <v>106.74975499999999</v>
      </c>
      <c r="M165" s="96">
        <v>1.5552680000000001</v>
      </c>
      <c r="N165" s="96">
        <v>105.59742300000001</v>
      </c>
      <c r="O165" s="96"/>
      <c r="P165" s="96"/>
      <c r="Q165" s="96"/>
      <c r="R165" s="96"/>
      <c r="S165" s="96"/>
      <c r="T165" s="96"/>
      <c r="U165" s="96"/>
      <c r="V165" s="96">
        <f t="shared" si="32"/>
        <v>2.4149996092611197</v>
      </c>
      <c r="W165" s="96">
        <f t="shared" si="33"/>
        <v>109.4941</v>
      </c>
      <c r="X165" s="96">
        <f t="shared" si="34"/>
        <v>110.5782</v>
      </c>
      <c r="Y165" s="103">
        <f t="shared" si="35"/>
        <v>106.2418</v>
      </c>
      <c r="Z165" s="103">
        <f t="shared" si="36"/>
        <v>105.59742300000001</v>
      </c>
      <c r="AA165" s="96">
        <f t="shared" si="37"/>
        <v>104.0736</v>
      </c>
      <c r="AB165" s="96"/>
      <c r="AC165" s="96"/>
      <c r="AD165" s="96">
        <v>104.77</v>
      </c>
      <c r="AE165" s="96">
        <f t="shared" si="38"/>
        <v>0</v>
      </c>
      <c r="AF165" s="96">
        <f t="shared" si="45"/>
        <v>0.96642376164560462</v>
      </c>
      <c r="AG165" s="96"/>
      <c r="AH165" s="103">
        <f>IF(AND(M165&lt;Variables!$G$6,M165&gt;Variables!$G$5),0,1)</f>
        <v>1</v>
      </c>
      <c r="AI165" s="103">
        <f t="shared" si="39"/>
        <v>0</v>
      </c>
      <c r="AJ165" s="103">
        <f>IF(I165&gt;Variables!$G$7,0,1)</f>
        <v>1</v>
      </c>
      <c r="AK165" s="103">
        <f>IF(F165&gt;Variables!$G$8,0,1)</f>
        <v>1</v>
      </c>
      <c r="AL165" s="103">
        <f>IF(G165&gt;Variables!$G$9,0,1)</f>
        <v>1</v>
      </c>
      <c r="AM165" s="103">
        <f>IF(AND(K165&gt;Variables!$G$10,K165&lt;Variables!$G$11),0,1)</f>
        <v>0</v>
      </c>
      <c r="AN165" s="103">
        <f>IF(H165&lt;Variables!$G$13,1,0)</f>
        <v>0</v>
      </c>
      <c r="AO165" s="97">
        <f>IF(R165&lt;Variables!$G$12,0,1)</f>
        <v>0</v>
      </c>
      <c r="AP165" s="104"/>
      <c r="AQ165" s="103"/>
      <c r="AR165" s="103"/>
      <c r="AS165" s="103"/>
      <c r="AT165" s="103">
        <v>1</v>
      </c>
      <c r="AU165" s="103"/>
      <c r="AV165" s="96" t="str">
        <f t="shared" si="40"/>
        <v/>
      </c>
      <c r="AW165" s="96">
        <f t="shared" si="41"/>
        <v>1</v>
      </c>
      <c r="AX165" s="96" t="str">
        <f t="shared" si="42"/>
        <v/>
      </c>
      <c r="AY165" s="96">
        <f t="shared" si="43"/>
        <v>1</v>
      </c>
      <c r="AZ165" s="96">
        <f t="shared" si="44"/>
        <v>2.4114858292611197</v>
      </c>
      <c r="BA165" s="96"/>
      <c r="BB165" s="96"/>
      <c r="BC165" s="96"/>
      <c r="BD165" s="96"/>
      <c r="BE165"/>
      <c r="BF165"/>
      <c r="BG165"/>
      <c r="BH165"/>
      <c r="BI165"/>
      <c r="BJ165" s="83"/>
      <c r="BK165" s="83"/>
    </row>
    <row r="166" spans="1:63" ht="14.1" customHeight="1" x14ac:dyDescent="0.2">
      <c r="A166" s="96"/>
      <c r="B166" s="96"/>
      <c r="C166" s="108">
        <v>11</v>
      </c>
      <c r="D166" s="109" t="s">
        <v>306</v>
      </c>
      <c r="E166" s="109">
        <v>24.8</v>
      </c>
      <c r="F166" s="109">
        <v>12.24</v>
      </c>
      <c r="G166" s="109">
        <v>3.72</v>
      </c>
      <c r="H166" s="109"/>
      <c r="I166" s="109">
        <v>-70.409000000000006</v>
      </c>
      <c r="J166" s="109"/>
      <c r="K166" s="109">
        <v>63.29</v>
      </c>
      <c r="L166" s="109">
        <v>24.573329999999999</v>
      </c>
      <c r="M166" s="109">
        <v>0.92242299999999999</v>
      </c>
      <c r="N166" s="109">
        <v>24.733152</v>
      </c>
      <c r="O166" s="109"/>
      <c r="P166" s="109"/>
      <c r="Q166" s="109"/>
      <c r="R166" s="109"/>
      <c r="S166" s="109"/>
      <c r="T166" s="109"/>
      <c r="U166" s="109"/>
      <c r="V166" s="109">
        <f t="shared" si="32"/>
        <v>2.44529740517704</v>
      </c>
      <c r="W166" s="119">
        <f t="shared" si="33"/>
        <v>25.048000000000002</v>
      </c>
      <c r="X166" s="119">
        <f t="shared" si="34"/>
        <v>25.296000000000003</v>
      </c>
      <c r="Y166" s="109">
        <f t="shared" si="35"/>
        <v>24.303999999999998</v>
      </c>
      <c r="Z166" s="109">
        <f t="shared" si="36"/>
        <v>24.733152</v>
      </c>
      <c r="AA166" s="109">
        <f t="shared" si="37"/>
        <v>23.808</v>
      </c>
      <c r="AB166" s="96"/>
      <c r="AC166" s="96">
        <v>25.38</v>
      </c>
      <c r="AD166" s="96"/>
      <c r="AE166" s="98">
        <f t="shared" si="38"/>
        <v>1.0233870967741934</v>
      </c>
      <c r="AF166" s="98">
        <f t="shared" si="45"/>
        <v>0</v>
      </c>
      <c r="AG166" s="96"/>
      <c r="AH166" s="101">
        <f>IF(AND(M166&lt;Variables!$G$6,M166&gt;Variables!$G$5),0,1)</f>
        <v>1</v>
      </c>
      <c r="AI166" s="101">
        <f t="shared" si="39"/>
        <v>1</v>
      </c>
      <c r="AJ166" s="101">
        <f>IF(I166&gt;Variables!$G$7,0,1)</f>
        <v>1</v>
      </c>
      <c r="AK166" s="101">
        <f>IF(F166&gt;Variables!$G$8,0,1)</f>
        <v>0</v>
      </c>
      <c r="AL166" s="101">
        <f>IF(G166&gt;Variables!$G$9,0,1)</f>
        <v>1</v>
      </c>
      <c r="AM166" s="101">
        <f>IF(AND(K166&gt;Variables!$G$10,K166&lt;Variables!$G$11),0,1)</f>
        <v>0</v>
      </c>
      <c r="AN166" s="103">
        <f>IF(H166&lt;Variables!$G$13,1,0)</f>
        <v>1</v>
      </c>
      <c r="AO166" s="97">
        <f>IF(R166&lt;Variables!$G$12,0,1)</f>
        <v>0</v>
      </c>
      <c r="AP166" s="102"/>
      <c r="AQ166" s="101"/>
      <c r="AR166" s="101">
        <v>1</v>
      </c>
      <c r="AS166" s="101"/>
      <c r="AT166" s="101"/>
      <c r="AU166" s="101"/>
      <c r="AV166" s="96">
        <f t="shared" si="40"/>
        <v>3</v>
      </c>
      <c r="AW166" s="96" t="str">
        <f t="shared" si="41"/>
        <v/>
      </c>
      <c r="AX166" s="96" t="str">
        <f t="shared" si="42"/>
        <v/>
      </c>
      <c r="AY166" s="96">
        <f t="shared" si="43"/>
        <v>3</v>
      </c>
      <c r="AZ166" s="96">
        <f t="shared" si="44"/>
        <v>2.4418797451770402</v>
      </c>
      <c r="BA166" s="96"/>
      <c r="BB166" s="96"/>
      <c r="BC166" s="96"/>
      <c r="BD166" s="96"/>
      <c r="BE166"/>
      <c r="BF166"/>
      <c r="BG166"/>
      <c r="BH166"/>
      <c r="BI166"/>
      <c r="BJ166" s="83"/>
      <c r="BK166" s="83"/>
    </row>
    <row r="167" spans="1:63" ht="14.1" customHeight="1" x14ac:dyDescent="0.2">
      <c r="A167" s="96"/>
      <c r="B167" s="96"/>
      <c r="C167" s="96">
        <v>11</v>
      </c>
      <c r="D167" s="96" t="s">
        <v>307</v>
      </c>
      <c r="E167" s="96">
        <v>61</v>
      </c>
      <c r="F167" s="96">
        <v>7.12</v>
      </c>
      <c r="G167" s="96">
        <v>-1.63</v>
      </c>
      <c r="H167" s="96"/>
      <c r="I167" s="96">
        <v>-1.2E-2</v>
      </c>
      <c r="J167" s="96"/>
      <c r="K167" s="96">
        <v>55.12</v>
      </c>
      <c r="L167" s="96">
        <v>61.768549999999998</v>
      </c>
      <c r="M167" s="96">
        <v>-1.2442420000000001</v>
      </c>
      <c r="N167" s="96">
        <v>61.737569000000001</v>
      </c>
      <c r="O167" s="96"/>
      <c r="P167" s="96"/>
      <c r="Q167" s="96"/>
      <c r="R167" s="96"/>
      <c r="S167" s="96"/>
      <c r="T167" s="96"/>
      <c r="U167" s="96"/>
      <c r="V167" s="96">
        <f t="shared" si="32"/>
        <v>2.4707915509875198</v>
      </c>
      <c r="W167" s="98">
        <f t="shared" si="33"/>
        <v>61.61</v>
      </c>
      <c r="X167" s="98">
        <f t="shared" si="34"/>
        <v>62.22</v>
      </c>
      <c r="Y167" s="103">
        <f t="shared" si="35"/>
        <v>59.78</v>
      </c>
      <c r="Z167" s="103">
        <f t="shared" si="36"/>
        <v>61.737569000000001</v>
      </c>
      <c r="AA167" s="103">
        <f t="shared" si="37"/>
        <v>58.559999999999995</v>
      </c>
      <c r="AB167" s="96" t="s">
        <v>274</v>
      </c>
      <c r="AC167" s="96"/>
      <c r="AD167" s="96">
        <v>58.21</v>
      </c>
      <c r="AE167" s="98">
        <f t="shared" si="38"/>
        <v>0</v>
      </c>
      <c r="AF167" s="98">
        <f t="shared" si="45"/>
        <v>0.95426229508196725</v>
      </c>
      <c r="AG167" s="96"/>
      <c r="AH167" s="103">
        <f>IF(AND(M167&lt;Variables!$G$6,M167&gt;Variables!$G$5),0,1)</f>
        <v>1</v>
      </c>
      <c r="AI167" s="103">
        <f t="shared" si="39"/>
        <v>0</v>
      </c>
      <c r="AJ167" s="103">
        <f>IF(I167&gt;Variables!$G$7,0,1)</f>
        <v>1</v>
      </c>
      <c r="AK167" s="103">
        <f>IF(F167&gt;Variables!$G$8,0,1)</f>
        <v>1</v>
      </c>
      <c r="AL167" s="103">
        <f>IF(G167&gt;Variables!$G$9,0,1)</f>
        <v>1</v>
      </c>
      <c r="AM167" s="103">
        <f>IF(AND(K167&gt;Variables!$G$10,K167&lt;Variables!$G$11),0,1)</f>
        <v>0</v>
      </c>
      <c r="AN167" s="103">
        <f>IF(H167&lt;Variables!$G$13,1,0)</f>
        <v>1</v>
      </c>
      <c r="AO167" s="97">
        <f>IF(R167&lt;Variables!$G$12,0,1)</f>
        <v>0</v>
      </c>
      <c r="AP167" s="104"/>
      <c r="AQ167" s="103"/>
      <c r="AR167" s="103"/>
      <c r="AS167" s="103"/>
      <c r="AT167" s="103">
        <v>1</v>
      </c>
      <c r="AU167" s="103"/>
      <c r="AV167" s="96" t="str">
        <f t="shared" si="40"/>
        <v/>
      </c>
      <c r="AW167" s="96">
        <f t="shared" si="41"/>
        <v>1</v>
      </c>
      <c r="AX167" s="96" t="str">
        <f t="shared" si="42"/>
        <v/>
      </c>
      <c r="AY167" s="96">
        <f t="shared" si="43"/>
        <v>1</v>
      </c>
      <c r="AZ167" s="96">
        <f t="shared" si="44"/>
        <v>2.4678150709875197</v>
      </c>
      <c r="BA167" s="96"/>
      <c r="BB167" s="96"/>
      <c r="BC167" s="96"/>
      <c r="BD167" s="96"/>
      <c r="BE167"/>
      <c r="BF167"/>
      <c r="BG167"/>
      <c r="BH167"/>
      <c r="BI167"/>
      <c r="BJ167" s="83"/>
      <c r="BK167" s="83"/>
    </row>
    <row r="168" spans="1:63" ht="14.1" customHeight="1" x14ac:dyDescent="0.2">
      <c r="A168" s="96"/>
      <c r="B168" s="96"/>
      <c r="C168" s="96">
        <v>11</v>
      </c>
      <c r="D168" s="96" t="s">
        <v>308</v>
      </c>
      <c r="E168" s="96">
        <v>22.875</v>
      </c>
      <c r="F168" s="96">
        <v>7.74</v>
      </c>
      <c r="G168" s="96">
        <v>5.37</v>
      </c>
      <c r="H168" s="96">
        <v>2640</v>
      </c>
      <c r="I168" s="96">
        <v>1285.768</v>
      </c>
      <c r="J168" s="96"/>
      <c r="K168" s="96">
        <v>53.31</v>
      </c>
      <c r="L168" s="96">
        <v>22.938421000000002</v>
      </c>
      <c r="M168" s="96">
        <v>-0.27648400000000001</v>
      </c>
      <c r="N168" s="96">
        <v>22.738422</v>
      </c>
      <c r="O168" s="96"/>
      <c r="P168" s="96"/>
      <c r="Q168" s="96"/>
      <c r="R168" s="96"/>
      <c r="S168" s="96"/>
      <c r="T168" s="96"/>
      <c r="U168" s="96"/>
      <c r="V168" s="96">
        <f t="shared" si="32"/>
        <v>2.41112317197152</v>
      </c>
      <c r="W168" s="96">
        <f t="shared" si="33"/>
        <v>23.103750000000002</v>
      </c>
      <c r="X168" s="96">
        <f t="shared" si="34"/>
        <v>23.3325</v>
      </c>
      <c r="Y168" s="105">
        <f t="shared" si="35"/>
        <v>22.4175</v>
      </c>
      <c r="Z168" s="105">
        <f t="shared" si="36"/>
        <v>22.738422</v>
      </c>
      <c r="AA168" s="105">
        <f t="shared" si="37"/>
        <v>21.96</v>
      </c>
      <c r="AB168" s="96"/>
      <c r="AC168" s="96">
        <v>23.21</v>
      </c>
      <c r="AD168" s="96">
        <v>22.64</v>
      </c>
      <c r="AE168" s="96">
        <f t="shared" si="38"/>
        <v>1.0146448087431694</v>
      </c>
      <c r="AF168" s="96">
        <f t="shared" si="45"/>
        <v>0.98972677595628422</v>
      </c>
      <c r="AG168" s="96" t="s">
        <v>222</v>
      </c>
      <c r="AH168" s="105">
        <f>IF(AND(M168&lt;Variables!$G$6,M168&gt;Variables!$G$5),0,1)</f>
        <v>1</v>
      </c>
      <c r="AI168" s="105">
        <f t="shared" si="39"/>
        <v>0</v>
      </c>
      <c r="AJ168" s="105">
        <f>IF(I168&gt;Variables!$G$7,0,1)</f>
        <v>0</v>
      </c>
      <c r="AK168" s="105">
        <f>IF(F168&gt;Variables!$G$8,0,1)</f>
        <v>1</v>
      </c>
      <c r="AL168" s="105">
        <f>IF(G168&gt;Variables!$G$9,0,1)</f>
        <v>1</v>
      </c>
      <c r="AM168" s="105">
        <f>IF(AND(K168&gt;Variables!$G$10,K168&lt;Variables!$G$11),0,1)</f>
        <v>0</v>
      </c>
      <c r="AN168" s="103">
        <f>IF(H168&lt;Variables!$G$13,1,0)</f>
        <v>0</v>
      </c>
      <c r="AO168" s="97">
        <f>IF(R168&lt;Variables!$G$12,0,1)</f>
        <v>0</v>
      </c>
      <c r="AP168" s="106"/>
      <c r="AQ168" s="105"/>
      <c r="AR168" s="105"/>
      <c r="AS168" s="105"/>
      <c r="AT168" s="105"/>
      <c r="AU168" s="105">
        <v>1</v>
      </c>
      <c r="AV168" s="96">
        <f t="shared" si="40"/>
        <v>3</v>
      </c>
      <c r="AW168" s="96" t="str">
        <f t="shared" si="41"/>
        <v/>
      </c>
      <c r="AX168" s="96" t="str">
        <f t="shared" si="42"/>
        <v/>
      </c>
      <c r="AY168" s="96">
        <f t="shared" si="43"/>
        <v>3</v>
      </c>
      <c r="AZ168" s="96">
        <f t="shared" si="44"/>
        <v>2.4082444319715202</v>
      </c>
      <c r="BA168" s="96"/>
      <c r="BB168" s="96"/>
      <c r="BC168" s="96"/>
      <c r="BD168" s="96"/>
      <c r="BE168"/>
      <c r="BF168"/>
      <c r="BG168"/>
      <c r="BH168"/>
      <c r="BI168"/>
      <c r="BJ168" s="83"/>
      <c r="BK168" s="83"/>
    </row>
    <row r="169" spans="1:63" ht="14.1" customHeight="1" x14ac:dyDescent="0.2">
      <c r="A169" s="96"/>
      <c r="B169" s="96"/>
      <c r="C169" s="96">
        <v>11</v>
      </c>
      <c r="D169" s="96" t="s">
        <v>297</v>
      </c>
      <c r="E169" s="96">
        <v>4.6401000000000003</v>
      </c>
      <c r="F169" s="96">
        <v>10.83</v>
      </c>
      <c r="G169" s="96">
        <v>-4.5199999999999996</v>
      </c>
      <c r="H169" s="96">
        <v>24250</v>
      </c>
      <c r="I169" s="96">
        <v>-0.36499999999999999</v>
      </c>
      <c r="J169" s="96"/>
      <c r="K169" s="96">
        <v>50.39</v>
      </c>
      <c r="L169" s="96">
        <v>4.6509499999999999</v>
      </c>
      <c r="M169" s="96">
        <v>-0.23328599999999999</v>
      </c>
      <c r="N169" s="96">
        <v>4.6554099999999998</v>
      </c>
      <c r="O169" s="96"/>
      <c r="P169" s="96"/>
      <c r="Q169" s="96"/>
      <c r="R169" s="96"/>
      <c r="S169" s="96"/>
      <c r="T169" s="96"/>
      <c r="U169" s="96"/>
      <c r="V169" s="96">
        <f t="shared" si="32"/>
        <v>2.3773685906875199</v>
      </c>
      <c r="W169" s="96">
        <f t="shared" si="33"/>
        <v>4.6865010000000007</v>
      </c>
      <c r="X169" s="96">
        <f t="shared" si="34"/>
        <v>4.7329020000000002</v>
      </c>
      <c r="Y169" s="105">
        <f t="shared" si="35"/>
        <v>4.5472980000000005</v>
      </c>
      <c r="Z169" s="105">
        <f t="shared" si="36"/>
        <v>4.6554099999999998</v>
      </c>
      <c r="AA169" s="105">
        <f t="shared" si="37"/>
        <v>4.4544959999999998</v>
      </c>
      <c r="AB169" s="96"/>
      <c r="AC169" s="96">
        <v>4.6900000000000004</v>
      </c>
      <c r="AD169" s="96">
        <v>4.55</v>
      </c>
      <c r="AE169" s="96">
        <f t="shared" si="38"/>
        <v>1.0107540785758928</v>
      </c>
      <c r="AF169" s="96">
        <f t="shared" si="45"/>
        <v>0.98058231503631377</v>
      </c>
      <c r="AG169" s="96"/>
      <c r="AH169" s="105">
        <f>IF(AND(M169&lt;Variables!$G$6,M169&gt;Variables!$G$5),0,1)</f>
        <v>1</v>
      </c>
      <c r="AI169" s="105">
        <f t="shared" si="39"/>
        <v>1</v>
      </c>
      <c r="AJ169" s="105">
        <f>IF(I169&gt;Variables!$G$7,0,1)</f>
        <v>1</v>
      </c>
      <c r="AK169" s="105">
        <f>IF(F169&gt;Variables!$G$8,0,1)</f>
        <v>0</v>
      </c>
      <c r="AL169" s="105">
        <f>IF(G169&gt;Variables!$G$9,0,1)</f>
        <v>1</v>
      </c>
      <c r="AM169" s="105">
        <f>IF(AND(K169&gt;Variables!$G$10,K169&lt;Variables!$G$11),0,1)</f>
        <v>0</v>
      </c>
      <c r="AN169" s="103">
        <f>IF(H169&lt;Variables!$G$13,1,0)</f>
        <v>0</v>
      </c>
      <c r="AO169" s="97">
        <f>IF(R169&lt;Variables!$G$12,0,1)</f>
        <v>0</v>
      </c>
      <c r="AP169" s="106"/>
      <c r="AQ169" s="105"/>
      <c r="AR169" s="105"/>
      <c r="AS169" s="105"/>
      <c r="AT169" s="105"/>
      <c r="AU169" s="105">
        <v>1</v>
      </c>
      <c r="AV169" s="96">
        <f t="shared" si="40"/>
        <v>3</v>
      </c>
      <c r="AW169" s="96" t="str">
        <f t="shared" si="41"/>
        <v/>
      </c>
      <c r="AX169" s="96" t="str">
        <f t="shared" si="42"/>
        <v/>
      </c>
      <c r="AY169" s="96">
        <f t="shared" si="43"/>
        <v>3</v>
      </c>
      <c r="AZ169" s="96">
        <f t="shared" si="44"/>
        <v>2.3746475306875201</v>
      </c>
      <c r="BA169" s="96"/>
      <c r="BB169" s="96"/>
      <c r="BC169" s="96"/>
      <c r="BD169" s="96"/>
      <c r="BE169"/>
      <c r="BF169"/>
      <c r="BG169"/>
      <c r="BH169"/>
      <c r="BI169"/>
      <c r="BJ169" s="83"/>
      <c r="BK169" s="83"/>
    </row>
    <row r="170" spans="1:63" ht="14.1" customHeight="1" x14ac:dyDescent="0.2">
      <c r="A170" s="96"/>
      <c r="B170" s="96"/>
      <c r="C170" s="96">
        <v>11</v>
      </c>
      <c r="D170" s="96" t="s">
        <v>294</v>
      </c>
      <c r="E170" s="96">
        <v>1282.4860000000001</v>
      </c>
      <c r="F170" s="96">
        <v>10.91</v>
      </c>
      <c r="G170" s="96">
        <v>5.4</v>
      </c>
      <c r="H170" s="96">
        <v>142820</v>
      </c>
      <c r="I170" s="96">
        <v>-11.499000000000001</v>
      </c>
      <c r="J170" s="96"/>
      <c r="K170" s="96">
        <v>49.14</v>
      </c>
      <c r="L170" s="96">
        <v>1288.18525</v>
      </c>
      <c r="M170" s="96">
        <v>-0.4424247</v>
      </c>
      <c r="N170" s="96">
        <v>1259.682444</v>
      </c>
      <c r="O170" s="96"/>
      <c r="P170" s="96"/>
      <c r="Q170" s="96"/>
      <c r="R170" s="96"/>
      <c r="S170" s="96"/>
      <c r="T170" s="96"/>
      <c r="U170" s="96"/>
      <c r="V170" s="96">
        <f t="shared" si="32"/>
        <v>2.3684946008211041</v>
      </c>
      <c r="W170" s="96">
        <f t="shared" si="33"/>
        <v>1295.31086</v>
      </c>
      <c r="X170" s="96">
        <f t="shared" si="34"/>
        <v>1308.1357200000002</v>
      </c>
      <c r="Y170" s="105">
        <f t="shared" si="35"/>
        <v>1256.83628</v>
      </c>
      <c r="Z170" s="105">
        <f t="shared" si="36"/>
        <v>1259.682444</v>
      </c>
      <c r="AA170" s="105">
        <f t="shared" si="37"/>
        <v>1231.1865600000001</v>
      </c>
      <c r="AB170" s="96"/>
      <c r="AC170" s="96">
        <v>1284.98</v>
      </c>
      <c r="AD170" s="96">
        <v>1260.99</v>
      </c>
      <c r="AE170" s="96">
        <f t="shared" si="38"/>
        <v>1.0019446606044822</v>
      </c>
      <c r="AF170" s="96">
        <f t="shared" si="45"/>
        <v>0.98323880338654757</v>
      </c>
      <c r="AG170" s="96" t="s">
        <v>309</v>
      </c>
      <c r="AH170" s="105">
        <f>IF(AND(M170&lt;Variables!$G$6,M170&gt;Variables!$G$5),0,1)</f>
        <v>1</v>
      </c>
      <c r="AI170" s="105">
        <f t="shared" si="39"/>
        <v>0</v>
      </c>
      <c r="AJ170" s="105">
        <f>IF(I170&gt;Variables!$G$7,0,1)</f>
        <v>1</v>
      </c>
      <c r="AK170" s="105">
        <f>IF(F170&gt;Variables!$G$8,0,1)</f>
        <v>0</v>
      </c>
      <c r="AL170" s="105">
        <f>IF(G170&gt;Variables!$G$9,0,1)</f>
        <v>1</v>
      </c>
      <c r="AM170" s="105">
        <f>IF(AND(K170&gt;Variables!$G$10,K170&lt;Variables!$G$11),0,1)</f>
        <v>1</v>
      </c>
      <c r="AN170" s="103">
        <f>IF(H170&lt;Variables!$G$13,1,0)</f>
        <v>0</v>
      </c>
      <c r="AO170" s="97">
        <f>IF(R170&lt;Variables!$G$12,0,1)</f>
        <v>0</v>
      </c>
      <c r="AP170" s="106"/>
      <c r="AQ170" s="105"/>
      <c r="AR170" s="105"/>
      <c r="AS170" s="105"/>
      <c r="AT170" s="105"/>
      <c r="AU170" s="105">
        <v>1</v>
      </c>
      <c r="AV170" s="96" t="str">
        <f t="shared" si="40"/>
        <v/>
      </c>
      <c r="AW170" s="96" t="str">
        <f t="shared" si="41"/>
        <v/>
      </c>
      <c r="AX170" s="96">
        <f t="shared" si="42"/>
        <v>2</v>
      </c>
      <c r="AY170" s="96">
        <f t="shared" si="43"/>
        <v>2</v>
      </c>
      <c r="AZ170" s="96">
        <f t="shared" si="44"/>
        <v>2.3658410408211035</v>
      </c>
      <c r="BA170" s="96"/>
      <c r="BB170" s="96"/>
      <c r="BC170" s="96"/>
      <c r="BD170" s="96"/>
      <c r="BE170"/>
      <c r="BF170"/>
      <c r="BG170"/>
      <c r="BH170"/>
      <c r="BI170"/>
      <c r="BJ170" s="83"/>
      <c r="BK170" s="83"/>
    </row>
    <row r="171" spans="1:63" ht="14.1" customHeight="1" x14ac:dyDescent="0.2">
      <c r="A171" s="96"/>
      <c r="B171" s="96"/>
      <c r="C171" s="96">
        <v>11</v>
      </c>
      <c r="D171" s="96" t="s">
        <v>300</v>
      </c>
      <c r="E171" s="96">
        <v>48.37</v>
      </c>
      <c r="F171" s="96">
        <v>7.48</v>
      </c>
      <c r="G171" s="96">
        <v>6.12</v>
      </c>
      <c r="H171" s="96">
        <v>3160</v>
      </c>
      <c r="I171" s="96">
        <v>-70.162999999999997</v>
      </c>
      <c r="J171" s="96"/>
      <c r="K171" s="96">
        <v>47.22</v>
      </c>
      <c r="L171" s="96">
        <v>48.509872999999999</v>
      </c>
      <c r="M171" s="96">
        <v>-0.28833999999999999</v>
      </c>
      <c r="N171" s="96">
        <v>48.524932999999997</v>
      </c>
      <c r="O171" s="96"/>
      <c r="P171" s="96"/>
      <c r="Q171" s="96"/>
      <c r="R171" s="96"/>
      <c r="S171" s="96"/>
      <c r="T171" s="96"/>
      <c r="U171" s="96"/>
      <c r="V171" s="96">
        <f t="shared" si="32"/>
        <v>2.3433810619424</v>
      </c>
      <c r="W171" s="96">
        <f t="shared" si="33"/>
        <v>48.853699999999996</v>
      </c>
      <c r="X171" s="96">
        <f t="shared" si="34"/>
        <v>49.337399999999995</v>
      </c>
      <c r="Y171" s="105">
        <f t="shared" si="35"/>
        <v>47.4026</v>
      </c>
      <c r="Z171" s="105">
        <f t="shared" si="36"/>
        <v>48.524932999999997</v>
      </c>
      <c r="AA171" s="105">
        <f t="shared" si="37"/>
        <v>46.435199999999995</v>
      </c>
      <c r="AB171" s="96"/>
      <c r="AC171" s="96">
        <v>48.58</v>
      </c>
      <c r="AD171" s="96">
        <v>47.5</v>
      </c>
      <c r="AE171" s="96">
        <f t="shared" si="38"/>
        <v>1.004341534008683</v>
      </c>
      <c r="AF171" s="96">
        <f t="shared" si="45"/>
        <v>0.98201364482117015</v>
      </c>
      <c r="AG171" s="96" t="s">
        <v>310</v>
      </c>
      <c r="AH171" s="105">
        <f>IF(AND(M171&lt;Variables!$G$6,M171&gt;Variables!$G$5),0,1)</f>
        <v>1</v>
      </c>
      <c r="AI171" s="105">
        <f t="shared" si="39"/>
        <v>1</v>
      </c>
      <c r="AJ171" s="105">
        <f>IF(I171&gt;Variables!$G$7,0,1)</f>
        <v>1</v>
      </c>
      <c r="AK171" s="105">
        <f>IF(F171&gt;Variables!$G$8,0,1)</f>
        <v>1</v>
      </c>
      <c r="AL171" s="105">
        <f>IF(G171&gt;Variables!$G$9,0,1)</f>
        <v>1</v>
      </c>
      <c r="AM171" s="105">
        <f>IF(AND(K171&gt;Variables!$G$10,K171&lt;Variables!$G$11),0,1)</f>
        <v>1</v>
      </c>
      <c r="AN171" s="103">
        <f>IF(H171&lt;Variables!$G$13,1,0)</f>
        <v>0</v>
      </c>
      <c r="AO171" s="97">
        <f>IF(R171&lt;Variables!$G$12,0,1)</f>
        <v>0</v>
      </c>
      <c r="AP171" s="106"/>
      <c r="AQ171" s="105"/>
      <c r="AR171" s="105"/>
      <c r="AS171" s="105"/>
      <c r="AT171" s="105"/>
      <c r="AU171" s="105">
        <v>1</v>
      </c>
      <c r="AV171" s="96" t="str">
        <f t="shared" si="40"/>
        <v/>
      </c>
      <c r="AW171" s="96" t="str">
        <f t="shared" si="41"/>
        <v/>
      </c>
      <c r="AX171" s="96">
        <f t="shared" si="42"/>
        <v>2</v>
      </c>
      <c r="AY171" s="96">
        <f t="shared" si="43"/>
        <v>2</v>
      </c>
      <c r="AZ171" s="96">
        <f t="shared" si="44"/>
        <v>2.3408311819423999</v>
      </c>
      <c r="BA171" s="96"/>
      <c r="BB171" s="96"/>
      <c r="BC171" s="96"/>
      <c r="BD171" s="96"/>
      <c r="BE171"/>
      <c r="BF171"/>
      <c r="BG171"/>
      <c r="BH171"/>
      <c r="BI171"/>
      <c r="BJ171" s="83"/>
      <c r="BK171" s="83"/>
    </row>
    <row r="172" spans="1:63" ht="14.1" customHeight="1" x14ac:dyDescent="0.2">
      <c r="A172" s="96"/>
      <c r="B172" s="96"/>
      <c r="C172" s="96">
        <v>11</v>
      </c>
      <c r="D172" s="96" t="s">
        <v>253</v>
      </c>
      <c r="E172" s="96">
        <v>1.4913000000000001</v>
      </c>
      <c r="F172" s="96">
        <v>11.28</v>
      </c>
      <c r="G172" s="96">
        <v>9.65</v>
      </c>
      <c r="H172" s="96">
        <v>221.76</v>
      </c>
      <c r="I172" s="96">
        <v>-59.384999999999998</v>
      </c>
      <c r="J172" s="96"/>
      <c r="K172" s="96">
        <v>43.94</v>
      </c>
      <c r="L172" s="96">
        <v>1.5190650000000001</v>
      </c>
      <c r="M172" s="96">
        <v>-1.827769</v>
      </c>
      <c r="N172" s="96">
        <v>1.535388</v>
      </c>
      <c r="O172" s="96"/>
      <c r="P172" s="96"/>
      <c r="Q172" s="96"/>
      <c r="R172" s="96"/>
      <c r="S172" s="96"/>
      <c r="T172" s="96"/>
      <c r="U172" s="96"/>
      <c r="V172" s="96">
        <f t="shared" si="32"/>
        <v>2.3197520969556797</v>
      </c>
      <c r="W172" s="96">
        <f t="shared" si="33"/>
        <v>1.506213</v>
      </c>
      <c r="X172" s="96">
        <f t="shared" si="34"/>
        <v>1.5211260000000002</v>
      </c>
      <c r="Y172" s="103">
        <f t="shared" si="35"/>
        <v>1.4614739999999999</v>
      </c>
      <c r="Z172" s="103">
        <f t="shared" si="36"/>
        <v>1.535388</v>
      </c>
      <c r="AA172" s="103">
        <f t="shared" si="37"/>
        <v>1.431648</v>
      </c>
      <c r="AB172" s="96"/>
      <c r="AC172" s="96"/>
      <c r="AD172" s="96">
        <v>1.42</v>
      </c>
      <c r="AE172" s="96">
        <f t="shared" si="38"/>
        <v>0</v>
      </c>
      <c r="AF172" s="96">
        <f t="shared" si="45"/>
        <v>0.95218936498357132</v>
      </c>
      <c r="AG172" s="96"/>
      <c r="AH172" s="103">
        <f>IF(AND(M172&lt;Variables!$G$6,M172&gt;Variables!$G$5),0,1)</f>
        <v>1</v>
      </c>
      <c r="AI172" s="103">
        <f t="shared" si="39"/>
        <v>1</v>
      </c>
      <c r="AJ172" s="103">
        <f>IF(I172&gt;Variables!$G$7,0,1)</f>
        <v>1</v>
      </c>
      <c r="AK172" s="103">
        <f>IF(F172&gt;Variables!$G$8,0,1)</f>
        <v>0</v>
      </c>
      <c r="AL172" s="103">
        <f>IF(G172&gt;Variables!$G$9,0,1)</f>
        <v>1</v>
      </c>
      <c r="AM172" s="103">
        <f>IF(AND(K172&gt;Variables!$G$10,K172&lt;Variables!$G$11),0,1)</f>
        <v>1</v>
      </c>
      <c r="AN172" s="103">
        <f>IF(H172&lt;Variables!$G$13,1,0)</f>
        <v>1</v>
      </c>
      <c r="AO172" s="97">
        <f>IF(R172&lt;Variables!$G$12,0,1)</f>
        <v>0</v>
      </c>
      <c r="AP172" s="104"/>
      <c r="AQ172" s="103"/>
      <c r="AR172" s="103"/>
      <c r="AS172" s="103"/>
      <c r="AT172" s="103">
        <v>1</v>
      </c>
      <c r="AU172" s="103"/>
      <c r="AV172" s="96" t="str">
        <f t="shared" si="40"/>
        <v/>
      </c>
      <c r="AW172" s="96">
        <f t="shared" si="41"/>
        <v>1</v>
      </c>
      <c r="AX172" s="96" t="str">
        <f t="shared" si="42"/>
        <v/>
      </c>
      <c r="AY172" s="96">
        <f t="shared" si="43"/>
        <v>1</v>
      </c>
      <c r="AZ172" s="96">
        <f t="shared" si="44"/>
        <v>2.3173793369556797</v>
      </c>
      <c r="BA172" s="96"/>
      <c r="BB172" s="96"/>
      <c r="BC172" s="96"/>
      <c r="BD172" s="96"/>
      <c r="BE172"/>
      <c r="BF172"/>
      <c r="BG172"/>
      <c r="BH172"/>
      <c r="BI172"/>
      <c r="BJ172" s="83"/>
      <c r="BK172" s="83"/>
    </row>
    <row r="173" spans="1:63" ht="14.1" customHeight="1" x14ac:dyDescent="0.2">
      <c r="A173" s="96"/>
      <c r="B173" s="96"/>
      <c r="C173" s="96">
        <v>12</v>
      </c>
      <c r="D173" s="96" t="s">
        <v>311</v>
      </c>
      <c r="E173" s="96">
        <v>10.3758</v>
      </c>
      <c r="F173" s="96">
        <v>6.96</v>
      </c>
      <c r="G173" s="96">
        <v>3.34</v>
      </c>
      <c r="H173" s="96"/>
      <c r="I173" s="96">
        <v>-3.1459999999999999</v>
      </c>
      <c r="J173" s="96"/>
      <c r="K173" s="96">
        <v>95.08</v>
      </c>
      <c r="L173" s="96">
        <v>10.243774999999999</v>
      </c>
      <c r="M173" s="96">
        <v>1.288832</v>
      </c>
      <c r="N173" s="96">
        <v>10.296594000000001</v>
      </c>
      <c r="O173" s="96"/>
      <c r="P173" s="96"/>
      <c r="Q173" s="96"/>
      <c r="R173" s="96"/>
      <c r="S173" s="96"/>
      <c r="T173" s="96"/>
      <c r="U173" s="96"/>
      <c r="V173" s="96">
        <f t="shared" si="32"/>
        <v>2.6327247895347199</v>
      </c>
      <c r="W173" s="101">
        <f t="shared" si="33"/>
        <v>10.479558000000001</v>
      </c>
      <c r="X173" s="101">
        <f t="shared" si="34"/>
        <v>10.583316</v>
      </c>
      <c r="Y173" s="98">
        <f t="shared" si="35"/>
        <v>10.168284</v>
      </c>
      <c r="Z173" s="98">
        <f t="shared" si="36"/>
        <v>10.296594000000001</v>
      </c>
      <c r="AA173" s="98">
        <f t="shared" si="37"/>
        <v>9.9607679999999998</v>
      </c>
      <c r="AB173" s="96" t="s">
        <v>202</v>
      </c>
      <c r="AC173" s="96">
        <v>10.61</v>
      </c>
      <c r="AD173" s="96">
        <v>10.32</v>
      </c>
      <c r="AE173" s="98">
        <f t="shared" si="38"/>
        <v>1.0225717535033443</v>
      </c>
      <c r="AF173" s="98">
        <f t="shared" si="45"/>
        <v>0.99462210142832364</v>
      </c>
      <c r="AG173" s="96"/>
      <c r="AH173" s="101">
        <f>IF(AND(M173&lt;Variables!$G$6,M173&gt;Variables!$G$5),0,1)</f>
        <v>1</v>
      </c>
      <c r="AI173" s="101">
        <f t="shared" si="39"/>
        <v>1</v>
      </c>
      <c r="AJ173" s="101">
        <f>IF(I173&gt;Variables!$G$7,0,1)</f>
        <v>1</v>
      </c>
      <c r="AK173" s="101">
        <f>IF(F173&gt;Variables!$G$8,0,1)</f>
        <v>1</v>
      </c>
      <c r="AL173" s="101">
        <f>IF(G173&gt;Variables!$G$9,0,1)</f>
        <v>1</v>
      </c>
      <c r="AM173" s="101">
        <f>IF(AND(K173&gt;Variables!$G$10,K173&lt;Variables!$G$11),0,1)</f>
        <v>1</v>
      </c>
      <c r="AN173" s="103">
        <f>IF(H173&lt;Variables!$G$13,1,0)</f>
        <v>1</v>
      </c>
      <c r="AO173" s="97">
        <f>IF(R173&lt;Variables!$G$12,0,1)</f>
        <v>0</v>
      </c>
      <c r="AP173" s="102"/>
      <c r="AQ173" s="101"/>
      <c r="AR173" s="101">
        <v>1</v>
      </c>
      <c r="AS173" s="101"/>
      <c r="AT173" s="101"/>
      <c r="AU173" s="101"/>
      <c r="AV173" s="96">
        <f t="shared" si="40"/>
        <v>3</v>
      </c>
      <c r="AW173" s="96" t="str">
        <f t="shared" si="41"/>
        <v/>
      </c>
      <c r="AX173" s="96" t="str">
        <f t="shared" si="42"/>
        <v/>
      </c>
      <c r="AY173" s="96">
        <f t="shared" si="43"/>
        <v>3</v>
      </c>
      <c r="AZ173" s="96">
        <f t="shared" si="44"/>
        <v>2.6275904695347201</v>
      </c>
      <c r="BA173" s="96"/>
      <c r="BB173" s="96"/>
      <c r="BC173" s="96"/>
      <c r="BD173" s="96"/>
      <c r="BE173"/>
      <c r="BF173"/>
      <c r="BG173"/>
      <c r="BH173"/>
      <c r="BI173"/>
      <c r="BJ173" s="83"/>
      <c r="BK173" s="83"/>
    </row>
    <row r="174" spans="1:63" ht="14.1" customHeight="1" x14ac:dyDescent="0.2">
      <c r="A174" s="96"/>
      <c r="B174" s="96"/>
      <c r="C174" s="96">
        <v>12</v>
      </c>
      <c r="D174" s="96" t="s">
        <v>268</v>
      </c>
      <c r="E174" s="96">
        <v>79.444999999999993</v>
      </c>
      <c r="F174" s="96">
        <v>6.38</v>
      </c>
      <c r="G174" s="96">
        <v>7.53</v>
      </c>
      <c r="H174" s="96">
        <v>3080</v>
      </c>
      <c r="I174" s="96">
        <v>-25.047999999999998</v>
      </c>
      <c r="J174" s="96"/>
      <c r="K174" s="96">
        <v>72.73</v>
      </c>
      <c r="L174" s="96">
        <v>77.828265000000002</v>
      </c>
      <c r="M174" s="96">
        <v>2.0773109999999999</v>
      </c>
      <c r="N174" s="96">
        <v>76.832280999999995</v>
      </c>
      <c r="O174" s="96"/>
      <c r="P174" s="96"/>
      <c r="Q174" s="96"/>
      <c r="R174" s="96"/>
      <c r="S174" s="96"/>
      <c r="T174" s="96"/>
      <c r="U174" s="96"/>
      <c r="V174" s="96">
        <f t="shared" si="32"/>
        <v>2.4121092121613597</v>
      </c>
      <c r="W174" s="101">
        <f t="shared" si="33"/>
        <v>80.239449999999991</v>
      </c>
      <c r="X174" s="101">
        <f t="shared" si="34"/>
        <v>81.033899999999988</v>
      </c>
      <c r="Y174" s="96">
        <f t="shared" si="35"/>
        <v>77.856099999999998</v>
      </c>
      <c r="Z174" s="96">
        <f t="shared" si="36"/>
        <v>76.832280999999995</v>
      </c>
      <c r="AA174" s="96">
        <f t="shared" si="37"/>
        <v>76.267199999999988</v>
      </c>
      <c r="AB174" s="96"/>
      <c r="AC174" s="96">
        <v>81.39</v>
      </c>
      <c r="AD174" s="96">
        <v>78.2</v>
      </c>
      <c r="AE174" s="96">
        <f t="shared" si="38"/>
        <v>1.0244823462772989</v>
      </c>
      <c r="AF174" s="96">
        <f t="shared" si="45"/>
        <v>0.98432878091761611</v>
      </c>
      <c r="AG174" s="96"/>
      <c r="AH174" s="101">
        <f>IF(AND(M174&lt;Variables!$G$6,M174&gt;Variables!$G$5),0,1)</f>
        <v>1</v>
      </c>
      <c r="AI174" s="101">
        <f t="shared" si="39"/>
        <v>0</v>
      </c>
      <c r="AJ174" s="101">
        <f>IF(I174&gt;Variables!$G$7,0,1)</f>
        <v>1</v>
      </c>
      <c r="AK174" s="101">
        <f>IF(F174&gt;Variables!$G$8,0,1)</f>
        <v>1</v>
      </c>
      <c r="AL174" s="101">
        <f>IF(G174&gt;Variables!$G$9,0,1)</f>
        <v>1</v>
      </c>
      <c r="AM174" s="101">
        <f>IF(AND(K174&gt;Variables!$G$10,K174&lt;Variables!$G$11),0,1)</f>
        <v>0</v>
      </c>
      <c r="AN174" s="103">
        <f>IF(H174&lt;Variables!$G$13,1,0)</f>
        <v>0</v>
      </c>
      <c r="AO174" s="97">
        <f>IF(R174&lt;Variables!$G$12,0,1)</f>
        <v>0</v>
      </c>
      <c r="AP174" s="102"/>
      <c r="AQ174" s="101"/>
      <c r="AR174" s="101">
        <v>1</v>
      </c>
      <c r="AS174" s="101"/>
      <c r="AT174" s="101"/>
      <c r="AU174" s="101"/>
      <c r="AV174" s="96">
        <f t="shared" si="40"/>
        <v>3</v>
      </c>
      <c r="AW174" s="96" t="str">
        <f t="shared" si="41"/>
        <v/>
      </c>
      <c r="AX174" s="96" t="str">
        <f t="shared" si="42"/>
        <v/>
      </c>
      <c r="AY174" s="96">
        <f t="shared" si="43"/>
        <v>3</v>
      </c>
      <c r="AZ174" s="96">
        <f t="shared" si="44"/>
        <v>2.40818179216136</v>
      </c>
      <c r="BA174" s="96"/>
      <c r="BB174" s="96"/>
      <c r="BC174" s="96"/>
      <c r="BD174" s="96"/>
      <c r="BE174"/>
      <c r="BF174"/>
      <c r="BG174"/>
      <c r="BH174"/>
      <c r="BI174"/>
      <c r="BJ174" s="83"/>
      <c r="BK174" s="83"/>
    </row>
    <row r="175" spans="1:63" ht="14.1" customHeight="1" x14ac:dyDescent="0.2">
      <c r="A175" s="96"/>
      <c r="B175" s="96"/>
      <c r="C175" s="96">
        <v>12</v>
      </c>
      <c r="D175" s="96" t="s">
        <v>306</v>
      </c>
      <c r="E175" s="96">
        <v>25.07</v>
      </c>
      <c r="F175" s="96">
        <v>12.35</v>
      </c>
      <c r="G175" s="96">
        <v>4.8499999999999996</v>
      </c>
      <c r="H175" s="96"/>
      <c r="I175" s="96">
        <v>-70.251000000000005</v>
      </c>
      <c r="J175" s="96"/>
      <c r="K175" s="96">
        <v>68.540000000000006</v>
      </c>
      <c r="L175" s="96">
        <v>24.767315</v>
      </c>
      <c r="M175" s="96">
        <v>1.2221150000000001</v>
      </c>
      <c r="N175" s="96">
        <v>24.467248000000001</v>
      </c>
      <c r="O175" s="96"/>
      <c r="P175" s="96"/>
      <c r="Q175" s="96"/>
      <c r="R175" s="96"/>
      <c r="S175" s="96"/>
      <c r="T175" s="96"/>
      <c r="U175" s="96"/>
      <c r="V175" s="96">
        <f t="shared" si="32"/>
        <v>2.4618630710552001</v>
      </c>
      <c r="W175" s="98">
        <f t="shared" si="33"/>
        <v>25.320700000000002</v>
      </c>
      <c r="X175" s="98">
        <f t="shared" si="34"/>
        <v>25.571400000000001</v>
      </c>
      <c r="Y175" s="103">
        <f t="shared" si="35"/>
        <v>24.5686</v>
      </c>
      <c r="Z175" s="103">
        <f t="shared" si="36"/>
        <v>24.467248000000001</v>
      </c>
      <c r="AA175" s="103">
        <f t="shared" si="37"/>
        <v>24.0672</v>
      </c>
      <c r="AB175" s="96"/>
      <c r="AC175" s="96">
        <v>25.52</v>
      </c>
      <c r="AD175" s="96">
        <v>24.09</v>
      </c>
      <c r="AE175" s="98">
        <f t="shared" si="38"/>
        <v>1.0179497407259672</v>
      </c>
      <c r="AF175" s="98">
        <f t="shared" si="45"/>
        <v>0.9609094535301157</v>
      </c>
      <c r="AG175" s="96"/>
      <c r="AH175" s="103">
        <f>IF(AND(M175&lt;Variables!$G$6,M175&gt;Variables!$G$5),0,1)</f>
        <v>1</v>
      </c>
      <c r="AI175" s="103">
        <f t="shared" si="39"/>
        <v>0</v>
      </c>
      <c r="AJ175" s="103">
        <f>IF(I175&gt;Variables!$G$7,0,1)</f>
        <v>1</v>
      </c>
      <c r="AK175" s="103">
        <f>IF(F175&gt;Variables!$G$8,0,1)</f>
        <v>0</v>
      </c>
      <c r="AL175" s="103">
        <f>IF(G175&gt;Variables!$G$9,0,1)</f>
        <v>1</v>
      </c>
      <c r="AM175" s="103">
        <f>IF(AND(K175&gt;Variables!$G$10,K175&lt;Variables!$G$11),0,1)</f>
        <v>0</v>
      </c>
      <c r="AN175" s="103">
        <f>IF(H175&lt;Variables!$G$13,1,0)</f>
        <v>1</v>
      </c>
      <c r="AO175" s="97">
        <f>IF(R175&lt;Variables!$G$12,0,1)</f>
        <v>0</v>
      </c>
      <c r="AP175" s="104"/>
      <c r="AQ175" s="103"/>
      <c r="AR175" s="103"/>
      <c r="AS175" s="103"/>
      <c r="AT175" s="103">
        <v>1</v>
      </c>
      <c r="AU175" s="103"/>
      <c r="AV175" s="96">
        <f t="shared" si="40"/>
        <v>3</v>
      </c>
      <c r="AW175" s="96" t="str">
        <f t="shared" si="41"/>
        <v/>
      </c>
      <c r="AX175" s="96" t="str">
        <f t="shared" si="42"/>
        <v/>
      </c>
      <c r="AY175" s="96">
        <f t="shared" si="43"/>
        <v>3</v>
      </c>
      <c r="AZ175" s="96">
        <f t="shared" si="44"/>
        <v>2.4581619110551998</v>
      </c>
      <c r="BA175" s="96"/>
      <c r="BB175" s="96"/>
      <c r="BC175" s="96"/>
      <c r="BD175" s="96"/>
      <c r="BE175"/>
      <c r="BF175"/>
      <c r="BG175"/>
      <c r="BH175"/>
      <c r="BI175"/>
      <c r="BJ175" s="83"/>
      <c r="BK175" s="83"/>
    </row>
    <row r="176" spans="1:63" ht="14.1" customHeight="1" x14ac:dyDescent="0.2">
      <c r="A176" s="96"/>
      <c r="B176" s="96"/>
      <c r="C176" s="96">
        <v>12</v>
      </c>
      <c r="D176" s="96" t="s">
        <v>312</v>
      </c>
      <c r="E176" s="96">
        <v>53.215000000000003</v>
      </c>
      <c r="F176" s="96">
        <v>6.39</v>
      </c>
      <c r="G176" s="96">
        <v>2.79</v>
      </c>
      <c r="H176" s="96">
        <v>7730</v>
      </c>
      <c r="I176" s="96">
        <v>53.924999999999997</v>
      </c>
      <c r="J176" s="96"/>
      <c r="K176" s="96">
        <v>67.510000000000005</v>
      </c>
      <c r="L176" s="96">
        <v>52.905014999999999</v>
      </c>
      <c r="M176" s="96">
        <v>0.58592699999999998</v>
      </c>
      <c r="N176" s="96">
        <v>52.618853000000001</v>
      </c>
      <c r="O176" s="96"/>
      <c r="P176" s="96"/>
      <c r="Q176" s="96"/>
      <c r="R176" s="96"/>
      <c r="S176" s="96"/>
      <c r="T176" s="96"/>
      <c r="U176" s="96"/>
      <c r="V176" s="96">
        <f t="shared" si="32"/>
        <v>2.50353982584824</v>
      </c>
      <c r="W176" s="101">
        <f t="shared" si="33"/>
        <v>53.747150000000005</v>
      </c>
      <c r="X176" s="101">
        <f t="shared" si="34"/>
        <v>54.279300000000006</v>
      </c>
      <c r="Y176" s="96">
        <f t="shared" si="35"/>
        <v>52.150700000000001</v>
      </c>
      <c r="Z176" s="96">
        <f t="shared" si="36"/>
        <v>52.618853000000001</v>
      </c>
      <c r="AA176" s="96">
        <f t="shared" si="37"/>
        <v>51.086400000000005</v>
      </c>
      <c r="AB176" s="96"/>
      <c r="AC176" s="96">
        <v>53.96</v>
      </c>
      <c r="AD176" s="96">
        <v>53.16</v>
      </c>
      <c r="AE176" s="96">
        <f t="shared" si="38"/>
        <v>1.0139998120830593</v>
      </c>
      <c r="AF176" s="96">
        <f t="shared" si="45"/>
        <v>0.99896645682608276</v>
      </c>
      <c r="AG176" s="96"/>
      <c r="AH176" s="101">
        <f>IF(AND(M176&lt;Variables!$G$6,M176&gt;Variables!$G$5),0,1)</f>
        <v>1</v>
      </c>
      <c r="AI176" s="101">
        <f t="shared" si="39"/>
        <v>0</v>
      </c>
      <c r="AJ176" s="101">
        <f>IF(I176&gt;Variables!$G$7,0,1)</f>
        <v>0</v>
      </c>
      <c r="AK176" s="101">
        <f>IF(F176&gt;Variables!$G$8,0,1)</f>
        <v>1</v>
      </c>
      <c r="AL176" s="101">
        <f>IF(G176&gt;Variables!$G$9,0,1)</f>
        <v>1</v>
      </c>
      <c r="AM176" s="101">
        <f>IF(AND(K176&gt;Variables!$G$10,K176&lt;Variables!$G$11),0,1)</f>
        <v>0</v>
      </c>
      <c r="AN176" s="103">
        <f>IF(H176&lt;Variables!$G$13,1,0)</f>
        <v>0</v>
      </c>
      <c r="AO176" s="97">
        <f>IF(R176&lt;Variables!$G$12,0,1)</f>
        <v>0</v>
      </c>
      <c r="AP176" s="102"/>
      <c r="AQ176" s="101"/>
      <c r="AR176" s="101">
        <v>1</v>
      </c>
      <c r="AS176" s="101"/>
      <c r="AT176" s="101"/>
      <c r="AU176" s="101"/>
      <c r="AV176" s="96">
        <f t="shared" si="40"/>
        <v>3</v>
      </c>
      <c r="AW176" s="96" t="str">
        <f t="shared" si="41"/>
        <v/>
      </c>
      <c r="AX176" s="96" t="str">
        <f t="shared" si="42"/>
        <v/>
      </c>
      <c r="AY176" s="96">
        <f t="shared" si="43"/>
        <v>3</v>
      </c>
      <c r="AZ176" s="96">
        <f t="shared" si="44"/>
        <v>2.49989428584824</v>
      </c>
      <c r="BA176" s="96"/>
      <c r="BB176" s="96"/>
      <c r="BC176" s="96"/>
      <c r="BD176" s="96"/>
      <c r="BE176"/>
      <c r="BF176"/>
      <c r="BG176"/>
      <c r="BH176"/>
      <c r="BI176"/>
      <c r="BJ176" s="83"/>
      <c r="BK176" s="83"/>
    </row>
    <row r="177" spans="1:63" ht="14.1" customHeight="1" x14ac:dyDescent="0.2">
      <c r="A177" s="96"/>
      <c r="B177" s="96"/>
      <c r="C177" s="96">
        <v>12</v>
      </c>
      <c r="D177" s="96" t="s">
        <v>313</v>
      </c>
      <c r="E177" s="96">
        <v>24.535</v>
      </c>
      <c r="F177" s="96">
        <v>10.220000000000001</v>
      </c>
      <c r="G177" s="96">
        <v>7.61</v>
      </c>
      <c r="H177" s="96"/>
      <c r="I177" s="96">
        <v>-69.320999999999998</v>
      </c>
      <c r="J177" s="96"/>
      <c r="K177" s="96">
        <v>65.930000000000007</v>
      </c>
      <c r="L177" s="96">
        <v>24.113790000000002</v>
      </c>
      <c r="M177" s="96">
        <v>1.7467600000000001</v>
      </c>
      <c r="N177" s="96">
        <v>23.774806000000002</v>
      </c>
      <c r="O177" s="96"/>
      <c r="P177" s="96"/>
      <c r="Q177" s="96"/>
      <c r="R177" s="96"/>
      <c r="S177" s="96"/>
      <c r="T177" s="96"/>
      <c r="U177" s="96"/>
      <c r="V177" s="96">
        <f t="shared" si="32"/>
        <v>2.4062578789216</v>
      </c>
      <c r="W177" s="98">
        <f t="shared" si="33"/>
        <v>24.780350000000002</v>
      </c>
      <c r="X177" s="98">
        <f t="shared" si="34"/>
        <v>25.025700000000001</v>
      </c>
      <c r="Y177" s="103">
        <f t="shared" si="35"/>
        <v>24.0443</v>
      </c>
      <c r="Z177" s="103">
        <f t="shared" si="36"/>
        <v>23.774806000000002</v>
      </c>
      <c r="AA177" s="98">
        <f t="shared" si="37"/>
        <v>23.553599999999999</v>
      </c>
      <c r="AB177" s="96"/>
      <c r="AC177" s="96"/>
      <c r="AD177" s="96">
        <v>23.76</v>
      </c>
      <c r="AE177" s="98">
        <f t="shared" si="38"/>
        <v>0</v>
      </c>
      <c r="AF177" s="98">
        <f t="shared" si="45"/>
        <v>0.96841247197880587</v>
      </c>
      <c r="AG177" s="96"/>
      <c r="AH177" s="103">
        <f>IF(AND(M177&lt;Variables!$G$6,M177&gt;Variables!$G$5),0,1)</f>
        <v>1</v>
      </c>
      <c r="AI177" s="103">
        <f t="shared" si="39"/>
        <v>0</v>
      </c>
      <c r="AJ177" s="103">
        <f>IF(I177&gt;Variables!$G$7,0,1)</f>
        <v>1</v>
      </c>
      <c r="AK177" s="103">
        <f>IF(F177&gt;Variables!$G$8,0,1)</f>
        <v>0</v>
      </c>
      <c r="AL177" s="103">
        <f>IF(G177&gt;Variables!$G$9,0,1)</f>
        <v>1</v>
      </c>
      <c r="AM177" s="103">
        <f>IF(AND(K177&gt;Variables!$G$10,K177&lt;Variables!$G$11),0,1)</f>
        <v>0</v>
      </c>
      <c r="AN177" s="103">
        <f>IF(H177&lt;Variables!$G$13,1,0)</f>
        <v>1</v>
      </c>
      <c r="AO177" s="97">
        <f>IF(R177&lt;Variables!$G$12,0,1)</f>
        <v>0</v>
      </c>
      <c r="AP177" s="104"/>
      <c r="AQ177" s="103"/>
      <c r="AR177" s="103"/>
      <c r="AS177" s="103"/>
      <c r="AT177" s="103">
        <v>1</v>
      </c>
      <c r="AU177" s="103"/>
      <c r="AV177" s="96" t="str">
        <f t="shared" si="40"/>
        <v/>
      </c>
      <c r="AW177" s="96">
        <f t="shared" si="41"/>
        <v>1</v>
      </c>
      <c r="AX177" s="96" t="str">
        <f t="shared" si="42"/>
        <v/>
      </c>
      <c r="AY177" s="96">
        <f t="shared" si="43"/>
        <v>1</v>
      </c>
      <c r="AZ177" s="96">
        <f t="shared" si="44"/>
        <v>2.4026976589216003</v>
      </c>
      <c r="BA177" s="96"/>
      <c r="BB177" s="96"/>
      <c r="BC177" s="96"/>
      <c r="BD177" s="96"/>
      <c r="BE177"/>
      <c r="BF177"/>
      <c r="BG177"/>
      <c r="BH177"/>
      <c r="BI177"/>
      <c r="BJ177" s="83"/>
      <c r="BK177" s="83"/>
    </row>
    <row r="178" spans="1:63" ht="14.1" customHeight="1" x14ac:dyDescent="0.2">
      <c r="A178" s="96"/>
      <c r="B178" s="96"/>
      <c r="C178" s="96">
        <v>12</v>
      </c>
      <c r="D178" s="96" t="s">
        <v>314</v>
      </c>
      <c r="E178" s="96">
        <v>73.19</v>
      </c>
      <c r="F178" s="96">
        <v>11.18</v>
      </c>
      <c r="G178" s="96">
        <v>2.94</v>
      </c>
      <c r="H178" s="96">
        <v>2190</v>
      </c>
      <c r="I178" s="96">
        <v>94.179000000000002</v>
      </c>
      <c r="J178" s="96"/>
      <c r="K178" s="96">
        <v>65.34</v>
      </c>
      <c r="L178" s="96">
        <v>72.213655000000003</v>
      </c>
      <c r="M178" s="96">
        <v>1.352023</v>
      </c>
      <c r="N178" s="96">
        <v>71.695445000000007</v>
      </c>
      <c r="O178" s="96"/>
      <c r="P178" s="96"/>
      <c r="Q178" s="96"/>
      <c r="R178" s="96"/>
      <c r="S178" s="96"/>
      <c r="T178" s="96"/>
      <c r="U178" s="96"/>
      <c r="V178" s="96">
        <f t="shared" si="32"/>
        <v>2.4308725872158394</v>
      </c>
      <c r="W178" s="96">
        <f t="shared" si="33"/>
        <v>73.921899999999994</v>
      </c>
      <c r="X178" s="96">
        <f t="shared" si="34"/>
        <v>74.653800000000004</v>
      </c>
      <c r="Y178" s="105">
        <f t="shared" si="35"/>
        <v>71.726199999999992</v>
      </c>
      <c r="Z178" s="105">
        <f t="shared" si="36"/>
        <v>71.695445000000007</v>
      </c>
      <c r="AA178" s="105">
        <f t="shared" si="37"/>
        <v>70.2624</v>
      </c>
      <c r="AB178" s="96"/>
      <c r="AC178" s="96">
        <v>74.45</v>
      </c>
      <c r="AD178" s="96">
        <v>72.2</v>
      </c>
      <c r="AE178" s="97">
        <f t="shared" si="38"/>
        <v>1.0172154665937971</v>
      </c>
      <c r="AF178" s="96">
        <f t="shared" si="45"/>
        <v>0.98647356196201674</v>
      </c>
      <c r="AG178" s="96"/>
      <c r="AH178" s="105">
        <f>IF(AND(M178&lt;Variables!$G$6,M178&gt;Variables!$G$5),0,1)</f>
        <v>1</v>
      </c>
      <c r="AI178" s="105">
        <f t="shared" si="39"/>
        <v>0</v>
      </c>
      <c r="AJ178" s="105">
        <f>IF(I178&gt;Variables!$G$7,0,1)</f>
        <v>0</v>
      </c>
      <c r="AK178" s="105">
        <f>IF(F178&gt;Variables!$G$8,0,1)</f>
        <v>0</v>
      </c>
      <c r="AL178" s="105">
        <f>IF(G178&gt;Variables!$G$9,0,1)</f>
        <v>1</v>
      </c>
      <c r="AM178" s="105">
        <f>IF(AND(K178&gt;Variables!$G$10,K178&lt;Variables!$G$11),0,1)</f>
        <v>0</v>
      </c>
      <c r="AN178" s="103">
        <f>IF(H178&lt;Variables!$G$13,1,0)</f>
        <v>1</v>
      </c>
      <c r="AO178" s="97">
        <f>IF(R178&lt;Variables!$G$12,0,1)</f>
        <v>0</v>
      </c>
      <c r="AP178" s="106"/>
      <c r="AQ178" s="105"/>
      <c r="AR178" s="105"/>
      <c r="AS178" s="105"/>
      <c r="AT178" s="105"/>
      <c r="AU178" s="105">
        <v>1</v>
      </c>
      <c r="AV178" s="96">
        <f t="shared" si="40"/>
        <v>3</v>
      </c>
      <c r="AW178" s="96" t="str">
        <f t="shared" si="41"/>
        <v/>
      </c>
      <c r="AX178" s="96" t="str">
        <f t="shared" si="42"/>
        <v/>
      </c>
      <c r="AY178" s="96">
        <f t="shared" si="43"/>
        <v>3</v>
      </c>
      <c r="AZ178" s="96">
        <f t="shared" si="44"/>
        <v>2.4273442272158396</v>
      </c>
      <c r="BA178" s="96"/>
      <c r="BB178" s="96"/>
      <c r="BC178" s="96"/>
      <c r="BD178" s="96"/>
      <c r="BE178"/>
      <c r="BF178"/>
      <c r="BG178"/>
      <c r="BH178"/>
      <c r="BI178"/>
      <c r="BJ178" s="83"/>
      <c r="BK178" s="83"/>
    </row>
    <row r="179" spans="1:63" ht="14.1" customHeight="1" x14ac:dyDescent="0.2">
      <c r="A179" s="96"/>
      <c r="B179" s="96"/>
      <c r="C179" s="96">
        <v>12</v>
      </c>
      <c r="D179" s="96" t="s">
        <v>294</v>
      </c>
      <c r="E179" s="96">
        <v>1281.01</v>
      </c>
      <c r="F179" s="96">
        <v>10.76</v>
      </c>
      <c r="G179" s="96">
        <v>5.28</v>
      </c>
      <c r="H179" s="96">
        <v>142820</v>
      </c>
      <c r="I179" s="96">
        <v>-11.513999999999999</v>
      </c>
      <c r="J179" s="96"/>
      <c r="K179" s="96">
        <v>58.71</v>
      </c>
      <c r="L179" s="96">
        <v>1273.77593</v>
      </c>
      <c r="M179" s="96">
        <v>0.56792299999999996</v>
      </c>
      <c r="N179" s="96">
        <v>1278.716598</v>
      </c>
      <c r="O179" s="96"/>
      <c r="P179" s="96"/>
      <c r="Q179" s="96"/>
      <c r="R179" s="96"/>
      <c r="S179" s="96"/>
      <c r="T179" s="96"/>
      <c r="U179" s="96"/>
      <c r="V179" s="96">
        <f t="shared" si="32"/>
        <v>2.4281837942549598</v>
      </c>
      <c r="W179" s="96">
        <f t="shared" si="33"/>
        <v>1293.8200999999999</v>
      </c>
      <c r="X179" s="96">
        <f t="shared" si="34"/>
        <v>1306.6302000000001</v>
      </c>
      <c r="Y179" s="105">
        <f t="shared" si="35"/>
        <v>1255.3897999999999</v>
      </c>
      <c r="Z179" s="105">
        <f t="shared" si="36"/>
        <v>1278.716598</v>
      </c>
      <c r="AA179" s="105">
        <f t="shared" si="37"/>
        <v>1229.7695999999999</v>
      </c>
      <c r="AB179" s="96"/>
      <c r="AC179" s="96">
        <v>1285</v>
      </c>
      <c r="AD179" s="96">
        <v>1267.23</v>
      </c>
      <c r="AE179" s="96">
        <f t="shared" si="38"/>
        <v>1.0031147297835301</v>
      </c>
      <c r="AF179" s="96">
        <f t="shared" si="45"/>
        <v>0.98924286305337195</v>
      </c>
      <c r="AG179" s="96"/>
      <c r="AH179" s="105">
        <f>IF(AND(M179&lt;Variables!$G$6,M179&gt;Variables!$G$5),0,1)</f>
        <v>1</v>
      </c>
      <c r="AI179" s="105">
        <f t="shared" si="39"/>
        <v>1</v>
      </c>
      <c r="AJ179" s="105">
        <f>IF(I179&gt;Variables!$G$7,0,1)</f>
        <v>1</v>
      </c>
      <c r="AK179" s="105">
        <f>IF(F179&gt;Variables!$G$8,0,1)</f>
        <v>0</v>
      </c>
      <c r="AL179" s="105">
        <f>IF(G179&gt;Variables!$G$9,0,1)</f>
        <v>1</v>
      </c>
      <c r="AM179" s="105">
        <f>IF(AND(K179&gt;Variables!$G$10,K179&lt;Variables!$G$11),0,1)</f>
        <v>0</v>
      </c>
      <c r="AN179" s="103">
        <f>IF(H179&lt;Variables!$G$13,1,0)</f>
        <v>0</v>
      </c>
      <c r="AO179" s="97">
        <f>IF(R179&lt;Variables!$G$12,0,1)</f>
        <v>0</v>
      </c>
      <c r="AP179" s="106"/>
      <c r="AQ179" s="105"/>
      <c r="AR179" s="105"/>
      <c r="AS179" s="105"/>
      <c r="AT179" s="105"/>
      <c r="AU179" s="105">
        <v>1</v>
      </c>
      <c r="AV179" s="96" t="str">
        <f t="shared" si="40"/>
        <v/>
      </c>
      <c r="AW179" s="96" t="str">
        <f t="shared" si="41"/>
        <v/>
      </c>
      <c r="AX179" s="96">
        <f t="shared" si="42"/>
        <v>2</v>
      </c>
      <c r="AY179" s="96">
        <f t="shared" si="43"/>
        <v>2</v>
      </c>
      <c r="AZ179" s="96">
        <f t="shared" si="44"/>
        <v>2.4250134542549602</v>
      </c>
      <c r="BA179" s="96"/>
      <c r="BB179" s="96"/>
      <c r="BC179" s="96"/>
      <c r="BD179" s="96"/>
      <c r="BE179"/>
      <c r="BF179"/>
      <c r="BG179"/>
      <c r="BH179"/>
      <c r="BI179"/>
      <c r="BJ179" s="83"/>
      <c r="BK179" s="83"/>
    </row>
    <row r="180" spans="1:63" ht="14.1" customHeight="1" x14ac:dyDescent="0.2">
      <c r="A180" s="96"/>
      <c r="B180" s="96"/>
      <c r="C180" s="96">
        <v>12</v>
      </c>
      <c r="D180" s="96" t="s">
        <v>313</v>
      </c>
      <c r="E180" s="96">
        <v>24.36</v>
      </c>
      <c r="F180" s="96">
        <v>10.38</v>
      </c>
      <c r="G180" s="96">
        <v>6.84</v>
      </c>
      <c r="H180" s="96"/>
      <c r="I180" s="96">
        <v>-69.405000000000001</v>
      </c>
      <c r="J180" s="96"/>
      <c r="K180" s="96">
        <v>58.62</v>
      </c>
      <c r="L180" s="96">
        <v>24.238614999999999</v>
      </c>
      <c r="M180" s="96">
        <v>0.50079200000000001</v>
      </c>
      <c r="N180" s="96">
        <v>23.978611999999998</v>
      </c>
      <c r="O180" s="96"/>
      <c r="P180" s="96"/>
      <c r="Q180" s="96"/>
      <c r="R180" s="96"/>
      <c r="S180" s="96"/>
      <c r="T180" s="96"/>
      <c r="U180" s="96"/>
      <c r="V180" s="96">
        <f t="shared" si="32"/>
        <v>2.4308156115084798</v>
      </c>
      <c r="W180" s="105">
        <f t="shared" si="33"/>
        <v>24.6036</v>
      </c>
      <c r="X180" s="105">
        <f t="shared" si="34"/>
        <v>24.847200000000001</v>
      </c>
      <c r="Y180" s="105">
        <f t="shared" si="35"/>
        <v>23.872799999999998</v>
      </c>
      <c r="Z180" s="105">
        <f t="shared" si="36"/>
        <v>23.978611999999998</v>
      </c>
      <c r="AA180" s="105">
        <f t="shared" si="37"/>
        <v>23.3856</v>
      </c>
      <c r="AB180" s="96"/>
      <c r="AC180" s="96"/>
      <c r="AD180" s="96">
        <v>23.48</v>
      </c>
      <c r="AE180" s="98">
        <f t="shared" si="38"/>
        <v>0</v>
      </c>
      <c r="AF180" s="98">
        <f t="shared" si="45"/>
        <v>0.96387520525451564</v>
      </c>
      <c r="AG180" s="96" t="s">
        <v>315</v>
      </c>
      <c r="AH180" s="105">
        <f>IF(AND(M180&lt;Variables!$G$6,M180&gt;Variables!$G$5),0,1)</f>
        <v>1</v>
      </c>
      <c r="AI180" s="105">
        <f t="shared" si="39"/>
        <v>0</v>
      </c>
      <c r="AJ180" s="105">
        <f>IF(I180&gt;Variables!$G$7,0,1)</f>
        <v>1</v>
      </c>
      <c r="AK180" s="105">
        <f>IF(F180&gt;Variables!$G$8,0,1)</f>
        <v>0</v>
      </c>
      <c r="AL180" s="105">
        <f>IF(G180&gt;Variables!$G$9,0,1)</f>
        <v>1</v>
      </c>
      <c r="AM180" s="105">
        <f>IF(AND(K180&gt;Variables!$G$10,K180&lt;Variables!$G$11),0,1)</f>
        <v>0</v>
      </c>
      <c r="AN180" s="103">
        <f>IF(H180&lt;Variables!$G$13,1,0)</f>
        <v>1</v>
      </c>
      <c r="AO180" s="97">
        <f>IF(R180&lt;Variables!$G$12,0,1)</f>
        <v>0</v>
      </c>
      <c r="AP180" s="106"/>
      <c r="AQ180" s="105"/>
      <c r="AR180" s="105"/>
      <c r="AS180" s="105"/>
      <c r="AT180" s="105"/>
      <c r="AU180" s="105">
        <v>1</v>
      </c>
      <c r="AV180" s="96" t="str">
        <f t="shared" si="40"/>
        <v/>
      </c>
      <c r="AW180" s="96" t="str">
        <f t="shared" si="41"/>
        <v/>
      </c>
      <c r="AX180" s="96">
        <f t="shared" si="42"/>
        <v>2</v>
      </c>
      <c r="AY180" s="96">
        <f t="shared" si="43"/>
        <v>2</v>
      </c>
      <c r="AZ180" s="96">
        <f t="shared" si="44"/>
        <v>2.42765013150848</v>
      </c>
      <c r="BA180" s="96"/>
      <c r="BB180" s="96"/>
      <c r="BC180" s="96"/>
      <c r="BD180" s="96"/>
      <c r="BE180"/>
      <c r="BF180"/>
      <c r="BG180"/>
      <c r="BH180"/>
      <c r="BI180"/>
      <c r="BJ180" s="83"/>
      <c r="BK180" s="83"/>
    </row>
    <row r="181" spans="1:63" ht="14.1" customHeight="1" x14ac:dyDescent="0.2">
      <c r="A181" s="96"/>
      <c r="B181" s="96"/>
      <c r="C181" s="96">
        <v>12</v>
      </c>
      <c r="D181" s="96" t="s">
        <v>316</v>
      </c>
      <c r="E181" s="96">
        <v>35.19</v>
      </c>
      <c r="F181" s="96">
        <v>6.77</v>
      </c>
      <c r="G181" s="96">
        <v>3.17</v>
      </c>
      <c r="H181" s="96">
        <v>12690</v>
      </c>
      <c r="I181" s="96">
        <v>505.27</v>
      </c>
      <c r="J181" s="96"/>
      <c r="K181" s="96">
        <v>57.56</v>
      </c>
      <c r="L181" s="96">
        <v>35.220784999999999</v>
      </c>
      <c r="M181" s="96">
        <v>-8.7405999999999998E-2</v>
      </c>
      <c r="N181" s="96">
        <v>34.966099999999997</v>
      </c>
      <c r="O181" s="96"/>
      <c r="P181" s="96"/>
      <c r="Q181" s="96"/>
      <c r="R181" s="96"/>
      <c r="S181" s="96"/>
      <c r="T181" s="96"/>
      <c r="U181" s="96"/>
      <c r="V181" s="96">
        <f t="shared" si="32"/>
        <v>2.4495025156716799</v>
      </c>
      <c r="W181" s="97">
        <f t="shared" si="33"/>
        <v>35.541899999999998</v>
      </c>
      <c r="X181" s="96">
        <f t="shared" si="34"/>
        <v>35.893799999999999</v>
      </c>
      <c r="Y181" s="96">
        <f t="shared" si="35"/>
        <v>34.486199999999997</v>
      </c>
      <c r="Z181" s="96">
        <f t="shared" si="36"/>
        <v>34.966099999999997</v>
      </c>
      <c r="AA181" s="96">
        <f t="shared" si="37"/>
        <v>33.782399999999996</v>
      </c>
      <c r="AB181" s="96"/>
      <c r="AC181" s="96">
        <v>35.590000000000003</v>
      </c>
      <c r="AD181" s="96">
        <v>34.81</v>
      </c>
      <c r="AE181" s="96">
        <f t="shared" si="38"/>
        <v>1.0113668655868147</v>
      </c>
      <c r="AF181" s="96">
        <f t="shared" ref="AF181:AF217" si="46">AD181/E181</f>
        <v>0.98920147769252642</v>
      </c>
      <c r="AG181" s="96"/>
      <c r="AH181" s="97">
        <f>IF(AND(M181&lt;Variables!$G$6,M181&gt;Variables!$G$5),0,1)</f>
        <v>1</v>
      </c>
      <c r="AI181" s="97">
        <f t="shared" si="39"/>
        <v>0</v>
      </c>
      <c r="AJ181" s="97">
        <f>IF(I181&gt;Variables!$G$7,0,1)</f>
        <v>0</v>
      </c>
      <c r="AK181" s="97">
        <f>IF(F181&gt;Variables!$G$8,0,1)</f>
        <v>1</v>
      </c>
      <c r="AL181" s="97">
        <f>IF(G181&gt;Variables!$G$9,0,1)</f>
        <v>1</v>
      </c>
      <c r="AM181" s="97">
        <f>IF(AND(K181&gt;Variables!$G$10,K181&lt;Variables!$G$11),0,1)</f>
        <v>0</v>
      </c>
      <c r="AN181" s="103">
        <f>IF(H181&lt;Variables!$G$13,1,0)</f>
        <v>0</v>
      </c>
      <c r="AO181" s="97">
        <f>IF(R181&lt;Variables!$G$12,0,1)</f>
        <v>0</v>
      </c>
      <c r="AP181" s="99"/>
      <c r="AQ181" s="97"/>
      <c r="AR181" s="97"/>
      <c r="AS181" s="97">
        <v>1</v>
      </c>
      <c r="AT181" s="97"/>
      <c r="AU181" s="97"/>
      <c r="AV181" s="96">
        <f t="shared" si="40"/>
        <v>3</v>
      </c>
      <c r="AW181" s="96" t="str">
        <f t="shared" si="41"/>
        <v/>
      </c>
      <c r="AX181" s="96" t="str">
        <f t="shared" si="42"/>
        <v/>
      </c>
      <c r="AY181" s="96">
        <f t="shared" si="43"/>
        <v>3</v>
      </c>
      <c r="AZ181" s="96">
        <f t="shared" si="44"/>
        <v>2.4463942756716803</v>
      </c>
      <c r="BA181" s="96"/>
      <c r="BB181" s="96"/>
      <c r="BC181" s="96"/>
      <c r="BD181" s="96"/>
      <c r="BE181"/>
      <c r="BF181"/>
      <c r="BG181"/>
      <c r="BH181"/>
      <c r="BI181"/>
      <c r="BJ181" s="83"/>
      <c r="BK181" s="83"/>
    </row>
    <row r="182" spans="1:63" ht="14.1" customHeight="1" x14ac:dyDescent="0.2">
      <c r="A182" s="96"/>
      <c r="B182" s="96"/>
      <c r="C182" s="96">
        <v>12</v>
      </c>
      <c r="D182" s="96" t="s">
        <v>247</v>
      </c>
      <c r="E182" s="96">
        <v>35.4</v>
      </c>
      <c r="F182" s="96">
        <v>10.66</v>
      </c>
      <c r="G182" s="96">
        <v>3.03</v>
      </c>
      <c r="H182" s="96">
        <v>8090</v>
      </c>
      <c r="I182" s="96">
        <v>-76.057000000000002</v>
      </c>
      <c r="J182" s="96"/>
      <c r="K182" s="96">
        <v>56.11</v>
      </c>
      <c r="L182" s="96">
        <v>35.064749999999997</v>
      </c>
      <c r="M182" s="96">
        <v>0.95608839999999995</v>
      </c>
      <c r="N182" s="96">
        <v>35.050184000000002</v>
      </c>
      <c r="O182" s="96"/>
      <c r="P182" s="96"/>
      <c r="Q182" s="96"/>
      <c r="R182" s="96"/>
      <c r="S182" s="96"/>
      <c r="T182" s="96"/>
      <c r="U182" s="96"/>
      <c r="V182" s="96">
        <f t="shared" si="32"/>
        <v>2.3885704716418878</v>
      </c>
      <c r="W182" s="97">
        <f t="shared" si="33"/>
        <v>35.753999999999998</v>
      </c>
      <c r="X182" s="96">
        <f t="shared" si="34"/>
        <v>36.107999999999997</v>
      </c>
      <c r="Y182" s="96">
        <f t="shared" si="35"/>
        <v>34.692</v>
      </c>
      <c r="Z182" s="96">
        <f t="shared" si="36"/>
        <v>35.050184000000002</v>
      </c>
      <c r="AA182" s="96">
        <f t="shared" si="37"/>
        <v>33.983999999999995</v>
      </c>
      <c r="AB182" s="96"/>
      <c r="AC182" s="96">
        <f>W182*1.011</f>
        <v>36.147293999999995</v>
      </c>
      <c r="AD182" s="96">
        <v>34.83</v>
      </c>
      <c r="AE182" s="96">
        <f t="shared" si="38"/>
        <v>1.02111</v>
      </c>
      <c r="AF182" s="96">
        <f t="shared" si="46"/>
        <v>0.98389830508474574</v>
      </c>
      <c r="AG182" s="96"/>
      <c r="AH182" s="97">
        <f>IF(AND(M182&lt;Variables!$G$6,M182&gt;Variables!$G$5),0,1)</f>
        <v>1</v>
      </c>
      <c r="AI182" s="97">
        <f t="shared" si="39"/>
        <v>0</v>
      </c>
      <c r="AJ182" s="97">
        <f>IF(I182&gt;Variables!$G$7,0,1)</f>
        <v>1</v>
      </c>
      <c r="AK182" s="97">
        <f>IF(F182&gt;Variables!$G$8,0,1)</f>
        <v>0</v>
      </c>
      <c r="AL182" s="97">
        <f>IF(G182&gt;Variables!$G$9,0,1)</f>
        <v>1</v>
      </c>
      <c r="AM182" s="97">
        <f>IF(AND(K182&gt;Variables!$G$10,K182&lt;Variables!$G$11),0,1)</f>
        <v>0</v>
      </c>
      <c r="AN182" s="103">
        <f>IF(H182&lt;Variables!$G$13,1,0)</f>
        <v>0</v>
      </c>
      <c r="AO182" s="97">
        <f>IF(R182&lt;Variables!$G$12,0,1)</f>
        <v>0</v>
      </c>
      <c r="AP182" s="99"/>
      <c r="AQ182" s="97"/>
      <c r="AR182" s="97"/>
      <c r="AS182" s="97">
        <v>1</v>
      </c>
      <c r="AT182" s="97"/>
      <c r="AU182" s="97"/>
      <c r="AV182" s="96">
        <f t="shared" si="40"/>
        <v>3</v>
      </c>
      <c r="AW182" s="96" t="str">
        <f t="shared" si="41"/>
        <v/>
      </c>
      <c r="AX182" s="96" t="str">
        <f t="shared" si="42"/>
        <v/>
      </c>
      <c r="AY182" s="96">
        <f t="shared" si="43"/>
        <v>3</v>
      </c>
      <c r="AZ182" s="96">
        <f t="shared" si="44"/>
        <v>2.3855405316418881</v>
      </c>
      <c r="BA182" s="96"/>
      <c r="BB182" s="96"/>
      <c r="BC182" s="96"/>
      <c r="BD182" s="96"/>
      <c r="BE182"/>
      <c r="BF182"/>
      <c r="BG182"/>
      <c r="BH182"/>
      <c r="BI182"/>
      <c r="BJ182" s="83"/>
      <c r="BK182" s="83"/>
    </row>
    <row r="183" spans="1:63" ht="14.1" customHeight="1" x14ac:dyDescent="0.2">
      <c r="A183" s="96"/>
      <c r="B183" s="96"/>
      <c r="C183" s="96">
        <v>12</v>
      </c>
      <c r="D183" s="96" t="s">
        <v>317</v>
      </c>
      <c r="E183" s="96">
        <v>47.4</v>
      </c>
      <c r="F183" s="96">
        <v>7.32</v>
      </c>
      <c r="G183" s="96">
        <v>5.57</v>
      </c>
      <c r="H183" s="96">
        <v>4040</v>
      </c>
      <c r="I183" s="96">
        <v>32.709000000000003</v>
      </c>
      <c r="J183" s="96"/>
      <c r="K183" s="96">
        <v>51.93</v>
      </c>
      <c r="L183" s="96">
        <v>47.62527</v>
      </c>
      <c r="M183" s="96">
        <v>-0.47300500000000001</v>
      </c>
      <c r="N183" s="96">
        <v>46.966639999999998</v>
      </c>
      <c r="O183" s="96"/>
      <c r="P183" s="96"/>
      <c r="Q183" s="96"/>
      <c r="R183" s="96"/>
      <c r="S183" s="96"/>
      <c r="T183" s="96"/>
      <c r="U183" s="96"/>
      <c r="V183" s="96">
        <f t="shared" si="32"/>
        <v>2.4019293841892004</v>
      </c>
      <c r="W183" s="96">
        <f t="shared" si="33"/>
        <v>47.874000000000002</v>
      </c>
      <c r="X183" s="96">
        <f t="shared" si="34"/>
        <v>48.347999999999999</v>
      </c>
      <c r="Y183" s="103">
        <f t="shared" si="35"/>
        <v>46.451999999999998</v>
      </c>
      <c r="Z183" s="103">
        <f t="shared" si="36"/>
        <v>46.966639999999998</v>
      </c>
      <c r="AA183" s="103">
        <f t="shared" si="37"/>
        <v>45.503999999999998</v>
      </c>
      <c r="AB183" s="96"/>
      <c r="AC183" s="96">
        <v>47.5</v>
      </c>
      <c r="AD183" s="96">
        <v>46.32</v>
      </c>
      <c r="AE183" s="96">
        <f t="shared" si="38"/>
        <v>1.0021097046413503</v>
      </c>
      <c r="AF183" s="96">
        <f t="shared" si="46"/>
        <v>0.97721518987341771</v>
      </c>
      <c r="AG183" s="96"/>
      <c r="AH183" s="103">
        <f>IF(AND(M183&lt;Variables!$G$6,M183&gt;Variables!$G$5),0,1)</f>
        <v>1</v>
      </c>
      <c r="AI183" s="103">
        <f t="shared" si="39"/>
        <v>0</v>
      </c>
      <c r="AJ183" s="103">
        <f>IF(I183&gt;Variables!$G$7,0,1)</f>
        <v>0</v>
      </c>
      <c r="AK183" s="103">
        <f>IF(F183&gt;Variables!$G$8,0,1)</f>
        <v>1</v>
      </c>
      <c r="AL183" s="103">
        <f>IF(G183&gt;Variables!$G$9,0,1)</f>
        <v>1</v>
      </c>
      <c r="AM183" s="103">
        <f>IF(AND(K183&gt;Variables!$G$10,K183&lt;Variables!$G$11),0,1)</f>
        <v>0</v>
      </c>
      <c r="AN183" s="103">
        <f>IF(H183&lt;Variables!$G$13,1,0)</f>
        <v>0</v>
      </c>
      <c r="AO183" s="97">
        <f>IF(R183&lt;Variables!$G$12,0,1)</f>
        <v>0</v>
      </c>
      <c r="AP183" s="104"/>
      <c r="AQ183" s="103"/>
      <c r="AR183" s="103"/>
      <c r="AS183" s="103"/>
      <c r="AT183" s="103">
        <v>1</v>
      </c>
      <c r="AU183" s="103"/>
      <c r="AV183" s="96" t="str">
        <f t="shared" si="40"/>
        <v/>
      </c>
      <c r="AW183" s="96">
        <f t="shared" si="41"/>
        <v>1</v>
      </c>
      <c r="AX183" s="96" t="str">
        <f t="shared" si="42"/>
        <v/>
      </c>
      <c r="AY183" s="96">
        <f t="shared" si="43"/>
        <v>1</v>
      </c>
      <c r="AZ183" s="96">
        <f t="shared" si="44"/>
        <v>2.3991251641892002</v>
      </c>
      <c r="BA183" s="96"/>
      <c r="BB183" s="96"/>
      <c r="BC183" s="96"/>
      <c r="BD183" s="96"/>
      <c r="BE183"/>
      <c r="BF183"/>
      <c r="BG183"/>
      <c r="BH183"/>
      <c r="BI183"/>
      <c r="BJ183" s="83"/>
      <c r="BK183" s="83"/>
    </row>
    <row r="184" spans="1:63" ht="14.1" customHeight="1" x14ac:dyDescent="0.2">
      <c r="A184" s="96"/>
      <c r="B184" s="96"/>
      <c r="C184" s="96">
        <v>12</v>
      </c>
      <c r="D184" s="96" t="s">
        <v>268</v>
      </c>
      <c r="E184" s="96">
        <v>78.099999999999994</v>
      </c>
      <c r="F184" s="96">
        <v>10.48</v>
      </c>
      <c r="G184" s="96">
        <v>-4.55</v>
      </c>
      <c r="H184" s="96">
        <v>2930</v>
      </c>
      <c r="I184" s="96">
        <v>-25.757999999999999</v>
      </c>
      <c r="J184" s="96"/>
      <c r="K184" s="96">
        <v>44.36</v>
      </c>
      <c r="L184" s="96">
        <v>78.677284999999998</v>
      </c>
      <c r="M184" s="96">
        <v>-0.733738</v>
      </c>
      <c r="N184" s="96">
        <v>79.623896000000002</v>
      </c>
      <c r="O184" s="96"/>
      <c r="P184" s="96"/>
      <c r="Q184" s="96"/>
      <c r="R184" s="96"/>
      <c r="S184" s="96"/>
      <c r="T184" s="96"/>
      <c r="U184" s="96"/>
      <c r="V184" s="96">
        <f t="shared" si="32"/>
        <v>2.3156954286598399</v>
      </c>
      <c r="W184" s="96">
        <f t="shared" si="33"/>
        <v>78.881</v>
      </c>
      <c r="X184" s="96">
        <f t="shared" si="34"/>
        <v>79.661999999999992</v>
      </c>
      <c r="Y184" s="105">
        <f t="shared" si="35"/>
        <v>76.537999999999997</v>
      </c>
      <c r="Z184" s="105">
        <f t="shared" si="36"/>
        <v>79.623896000000002</v>
      </c>
      <c r="AA184" s="105">
        <f t="shared" si="37"/>
        <v>74.975999999999985</v>
      </c>
      <c r="AB184" s="96"/>
      <c r="AC184" s="96">
        <v>78.89</v>
      </c>
      <c r="AD184" s="96">
        <v>77.09</v>
      </c>
      <c r="AE184" s="96">
        <f t="shared" si="38"/>
        <v>1.0101152368758004</v>
      </c>
      <c r="AF184" s="96">
        <f t="shared" si="46"/>
        <v>0.98706786171574912</v>
      </c>
      <c r="AG184" s="96"/>
      <c r="AH184" s="105">
        <f>IF(AND(M184&lt;Variables!$G$6,M184&gt;Variables!$G$5),0,1)</f>
        <v>1</v>
      </c>
      <c r="AI184" s="105">
        <f t="shared" si="39"/>
        <v>1</v>
      </c>
      <c r="AJ184" s="105">
        <f>IF(I184&gt;Variables!$G$7,0,1)</f>
        <v>1</v>
      </c>
      <c r="AK184" s="105">
        <f>IF(F184&gt;Variables!$G$8,0,1)</f>
        <v>0</v>
      </c>
      <c r="AL184" s="105">
        <f>IF(G184&gt;Variables!$G$9,0,1)</f>
        <v>1</v>
      </c>
      <c r="AM184" s="105">
        <f>IF(AND(K184&gt;Variables!$G$10,K184&lt;Variables!$G$11),0,1)</f>
        <v>1</v>
      </c>
      <c r="AN184" s="103">
        <f>IF(H184&lt;Variables!$G$13,1,0)</f>
        <v>0</v>
      </c>
      <c r="AO184" s="97">
        <f>IF(R184&lt;Variables!$G$12,0,1)</f>
        <v>0</v>
      </c>
      <c r="AP184" s="106"/>
      <c r="AQ184" s="105"/>
      <c r="AR184" s="105"/>
      <c r="AS184" s="105"/>
      <c r="AT184" s="105"/>
      <c r="AU184" s="105">
        <v>1</v>
      </c>
      <c r="AV184" s="96">
        <f t="shared" si="40"/>
        <v>3</v>
      </c>
      <c r="AW184" s="96" t="str">
        <f t="shared" si="41"/>
        <v/>
      </c>
      <c r="AX184" s="96" t="str">
        <f t="shared" si="42"/>
        <v/>
      </c>
      <c r="AY184" s="96">
        <f t="shared" si="43"/>
        <v>3</v>
      </c>
      <c r="AZ184" s="96">
        <f t="shared" si="44"/>
        <v>2.31329998865984</v>
      </c>
      <c r="BA184" s="96"/>
      <c r="BB184" s="96"/>
      <c r="BC184" s="96"/>
      <c r="BD184" s="96"/>
      <c r="BE184"/>
      <c r="BF184"/>
      <c r="BG184"/>
      <c r="BH184"/>
      <c r="BI184"/>
      <c r="BJ184" s="83"/>
      <c r="BK184" s="83"/>
    </row>
    <row r="185" spans="1:63" ht="14.1" customHeight="1" x14ac:dyDescent="0.2">
      <c r="A185" s="96"/>
      <c r="B185" s="96"/>
      <c r="C185" s="96">
        <v>12</v>
      </c>
      <c r="D185" s="96" t="s">
        <v>275</v>
      </c>
      <c r="E185" s="96">
        <v>186.98</v>
      </c>
      <c r="F185" s="96">
        <v>7.27</v>
      </c>
      <c r="G185" s="96">
        <v>3.3</v>
      </c>
      <c r="H185" s="96">
        <v>11570</v>
      </c>
      <c r="I185" s="96">
        <v>-8.7999999999999995E-2</v>
      </c>
      <c r="J185" s="96"/>
      <c r="K185" s="96">
        <v>38.08</v>
      </c>
      <c r="L185" s="96">
        <v>188.18827999999999</v>
      </c>
      <c r="M185" s="96">
        <v>-0.64205900000000005</v>
      </c>
      <c r="N185" s="96">
        <v>188.49253999999999</v>
      </c>
      <c r="O185" s="96"/>
      <c r="P185" s="96"/>
      <c r="Q185" s="96"/>
      <c r="R185" s="96"/>
      <c r="S185" s="96"/>
      <c r="T185" s="96"/>
      <c r="U185" s="96"/>
      <c r="V185" s="96">
        <f t="shared" si="32"/>
        <v>2.2380994786073596</v>
      </c>
      <c r="W185" s="97">
        <f t="shared" si="33"/>
        <v>188.84979999999999</v>
      </c>
      <c r="X185" s="96">
        <f t="shared" si="34"/>
        <v>190.71959999999999</v>
      </c>
      <c r="Y185" s="96">
        <f t="shared" si="35"/>
        <v>183.24039999999999</v>
      </c>
      <c r="Z185" s="96">
        <f t="shared" si="36"/>
        <v>188.49253999999999</v>
      </c>
      <c r="AA185" s="96">
        <f t="shared" si="37"/>
        <v>179.50079999999997</v>
      </c>
      <c r="AB185" s="96"/>
      <c r="AC185" s="96">
        <v>190.09</v>
      </c>
      <c r="AD185" s="96"/>
      <c r="AE185" s="96">
        <f t="shared" si="38"/>
        <v>1.0166327949513319</v>
      </c>
      <c r="AF185" s="96">
        <f t="shared" si="46"/>
        <v>0</v>
      </c>
      <c r="AG185" s="96"/>
      <c r="AH185" s="97">
        <f>IF(AND(M185&lt;Variables!$G$6,M185&gt;Variables!$G$5),0,1)</f>
        <v>1</v>
      </c>
      <c r="AI185" s="97">
        <f t="shared" si="39"/>
        <v>1</v>
      </c>
      <c r="AJ185" s="97">
        <f>IF(I185&gt;Variables!$G$7,0,1)</f>
        <v>1</v>
      </c>
      <c r="AK185" s="97">
        <f>IF(F185&gt;Variables!$G$8,0,1)</f>
        <v>1</v>
      </c>
      <c r="AL185" s="97">
        <f>IF(G185&gt;Variables!$G$9,0,1)</f>
        <v>1</v>
      </c>
      <c r="AM185" s="97">
        <f>IF(AND(K185&gt;Variables!$G$10,K185&lt;Variables!$G$11),0,1)</f>
        <v>1</v>
      </c>
      <c r="AN185" s="103">
        <f>IF(H185&lt;Variables!$G$13,1,0)</f>
        <v>0</v>
      </c>
      <c r="AO185" s="97">
        <f>IF(R185&lt;Variables!$G$12,0,1)</f>
        <v>0</v>
      </c>
      <c r="AP185" s="99"/>
      <c r="AQ185" s="97"/>
      <c r="AR185" s="97"/>
      <c r="AS185" s="97">
        <v>1</v>
      </c>
      <c r="AT185" s="97"/>
      <c r="AU185" s="97"/>
      <c r="AV185" s="96">
        <f t="shared" si="40"/>
        <v>3</v>
      </c>
      <c r="AW185" s="96" t="str">
        <f t="shared" si="41"/>
        <v/>
      </c>
      <c r="AX185" s="96" t="str">
        <f t="shared" si="42"/>
        <v/>
      </c>
      <c r="AY185" s="96">
        <f t="shared" si="43"/>
        <v>3</v>
      </c>
      <c r="AZ185" s="96">
        <f t="shared" si="44"/>
        <v>2.2360431586073597</v>
      </c>
      <c r="BA185" s="96"/>
      <c r="BB185" s="96"/>
      <c r="BC185" s="96"/>
      <c r="BD185" s="96"/>
      <c r="BE185"/>
      <c r="BF185"/>
      <c r="BG185"/>
      <c r="BH185"/>
      <c r="BI185"/>
      <c r="BJ185" s="83"/>
      <c r="BK185" s="83"/>
    </row>
    <row r="186" spans="1:63" ht="14.1" customHeight="1" x14ac:dyDescent="0.2">
      <c r="A186" s="96"/>
      <c r="B186" s="96"/>
      <c r="C186" s="96">
        <v>12</v>
      </c>
      <c r="D186" s="96" t="s">
        <v>291</v>
      </c>
      <c r="E186" s="96">
        <v>32.17</v>
      </c>
      <c r="F186" s="96">
        <v>11.73</v>
      </c>
      <c r="G186" s="96">
        <v>7.2</v>
      </c>
      <c r="H186" s="96">
        <v>2600</v>
      </c>
      <c r="I186" s="96">
        <v>143.40700000000001</v>
      </c>
      <c r="J186" s="96"/>
      <c r="K186" s="96">
        <v>30.25</v>
      </c>
      <c r="L186" s="96">
        <v>31.961725000000001</v>
      </c>
      <c r="M186" s="96">
        <v>0.65163899999999997</v>
      </c>
      <c r="N186" s="96">
        <v>31.870204000000001</v>
      </c>
      <c r="O186" s="96"/>
      <c r="P186" s="96"/>
      <c r="Q186" s="96"/>
      <c r="R186" s="96"/>
      <c r="S186" s="96"/>
      <c r="T186" s="96"/>
      <c r="U186" s="96"/>
      <c r="V186" s="96">
        <f t="shared" si="32"/>
        <v>2.1826155712819997</v>
      </c>
      <c r="W186" s="96">
        <f t="shared" si="33"/>
        <v>32.491700000000002</v>
      </c>
      <c r="X186" s="96">
        <f t="shared" si="34"/>
        <v>32.813400000000001</v>
      </c>
      <c r="Y186" s="103">
        <f t="shared" si="35"/>
        <v>31.526600000000002</v>
      </c>
      <c r="Z186" s="103">
        <f t="shared" si="36"/>
        <v>31.870204000000001</v>
      </c>
      <c r="AA186" s="96">
        <f t="shared" si="37"/>
        <v>30.883200000000002</v>
      </c>
      <c r="AB186" s="96"/>
      <c r="AC186" s="96"/>
      <c r="AD186" s="96">
        <v>31.27</v>
      </c>
      <c r="AE186" s="96">
        <f t="shared" si="38"/>
        <v>0</v>
      </c>
      <c r="AF186" s="96">
        <f t="shared" si="46"/>
        <v>0.9720236244948709</v>
      </c>
      <c r="AG186" s="96"/>
      <c r="AH186" s="103">
        <f>IF(AND(M186&lt;Variables!$G$6,M186&gt;Variables!$G$5),0,1)</f>
        <v>1</v>
      </c>
      <c r="AI186" s="103">
        <f t="shared" si="39"/>
        <v>0</v>
      </c>
      <c r="AJ186" s="103">
        <f>IF(I186&gt;Variables!$G$7,0,1)</f>
        <v>0</v>
      </c>
      <c r="AK186" s="103">
        <f>IF(F186&gt;Variables!$G$8,0,1)</f>
        <v>0</v>
      </c>
      <c r="AL186" s="103">
        <f>IF(G186&gt;Variables!$G$9,0,1)</f>
        <v>1</v>
      </c>
      <c r="AM186" s="103">
        <f>IF(AND(K186&gt;Variables!$G$10,K186&lt;Variables!$G$11),0,1)</f>
        <v>1</v>
      </c>
      <c r="AN186" s="103">
        <f>IF(H186&lt;Variables!$G$13,1,0)</f>
        <v>0</v>
      </c>
      <c r="AO186" s="97">
        <f>IF(R186&lt;Variables!$G$12,0,1)</f>
        <v>0</v>
      </c>
      <c r="AP186" s="104"/>
      <c r="AQ186" s="103"/>
      <c r="AR186" s="103"/>
      <c r="AS186" s="103"/>
      <c r="AT186" s="103">
        <v>1</v>
      </c>
      <c r="AU186" s="103"/>
      <c r="AV186" s="96" t="str">
        <f t="shared" si="40"/>
        <v/>
      </c>
      <c r="AW186" s="96">
        <f t="shared" si="41"/>
        <v>1</v>
      </c>
      <c r="AX186" s="96" t="str">
        <f t="shared" si="42"/>
        <v/>
      </c>
      <c r="AY186" s="96">
        <f t="shared" si="43"/>
        <v>1</v>
      </c>
      <c r="AZ186" s="96">
        <f t="shared" si="44"/>
        <v>2.1809820712819996</v>
      </c>
      <c r="BA186" s="96"/>
      <c r="BB186" s="96"/>
      <c r="BC186" s="96"/>
      <c r="BD186" s="96"/>
      <c r="BE186"/>
      <c r="BF186"/>
      <c r="BG186"/>
      <c r="BH186"/>
      <c r="BI186"/>
      <c r="BJ186" s="83"/>
      <c r="BK186" s="83"/>
    </row>
    <row r="187" spans="1:63" ht="14.1" customHeight="1" x14ac:dyDescent="0.2">
      <c r="A187" s="96"/>
      <c r="B187" s="96"/>
      <c r="C187" s="89">
        <v>13</v>
      </c>
      <c r="D187" s="89" t="s">
        <v>296</v>
      </c>
      <c r="E187" s="89">
        <v>78.34</v>
      </c>
      <c r="F187" s="89">
        <v>10.72</v>
      </c>
      <c r="G187" s="89">
        <v>8.9600000000000009</v>
      </c>
      <c r="H187" s="89">
        <v>3230</v>
      </c>
      <c r="I187" s="89">
        <v>26.401</v>
      </c>
      <c r="J187" s="96"/>
      <c r="K187" s="96">
        <v>77.97</v>
      </c>
      <c r="L187" s="89">
        <v>75.901315999999994</v>
      </c>
      <c r="M187" s="89">
        <v>3.2129669999999999</v>
      </c>
      <c r="N187" s="89">
        <v>75.019655</v>
      </c>
      <c r="O187" s="96"/>
      <c r="P187" s="96"/>
      <c r="Q187" s="96"/>
      <c r="R187" s="96"/>
      <c r="S187" s="96"/>
      <c r="T187" s="96"/>
      <c r="U187" s="96"/>
      <c r="V187" s="96">
        <f t="shared" si="32"/>
        <v>2.3136970659728799</v>
      </c>
      <c r="W187" s="96">
        <f t="shared" si="33"/>
        <v>79.123400000000004</v>
      </c>
      <c r="X187" s="96">
        <f t="shared" si="34"/>
        <v>79.906800000000004</v>
      </c>
      <c r="Y187" s="105">
        <f t="shared" si="35"/>
        <v>76.773200000000003</v>
      </c>
      <c r="Z187" s="105">
        <f t="shared" si="36"/>
        <v>75.019655</v>
      </c>
      <c r="AA187" s="105">
        <f t="shared" si="37"/>
        <v>75.206400000000002</v>
      </c>
      <c r="AB187" s="96"/>
      <c r="AC187" s="96">
        <v>79.5</v>
      </c>
      <c r="AD187" s="96">
        <v>77.33</v>
      </c>
      <c r="AE187" s="96">
        <f t="shared" si="38"/>
        <v>1.0148072504467704</v>
      </c>
      <c r="AF187" s="96">
        <f t="shared" si="46"/>
        <v>0.98710748021444972</v>
      </c>
      <c r="AG187" s="96"/>
      <c r="AH187" s="105">
        <f>IF(AND(M187&lt;Variables!$G$6,M187&gt;Variables!$G$5),0,1)</f>
        <v>1</v>
      </c>
      <c r="AI187" s="105">
        <f t="shared" si="39"/>
        <v>0</v>
      </c>
      <c r="AJ187" s="105">
        <f>IF(I187&gt;Variables!$G$7,0,1)</f>
        <v>0</v>
      </c>
      <c r="AK187" s="105">
        <f>IF(F187&gt;Variables!$G$8,0,1)</f>
        <v>0</v>
      </c>
      <c r="AL187" s="105">
        <f>IF(G187&gt;Variables!$G$9,0,1)</f>
        <v>1</v>
      </c>
      <c r="AM187" s="105">
        <f>IF(AND(K187&gt;Variables!$G$10,K187&lt;Variables!$G$11),0,1)</f>
        <v>1</v>
      </c>
      <c r="AN187" s="103">
        <f>IF(H187&lt;Variables!$G$13,1,0)</f>
        <v>0</v>
      </c>
      <c r="AO187" s="97">
        <f>IF(R187&lt;Variables!$G$12,0,1)</f>
        <v>0</v>
      </c>
      <c r="AP187" s="106"/>
      <c r="AQ187" s="105"/>
      <c r="AR187" s="105"/>
      <c r="AS187" s="105"/>
      <c r="AT187" s="105"/>
      <c r="AU187" s="105">
        <v>1</v>
      </c>
      <c r="AV187" s="96">
        <f t="shared" si="40"/>
        <v>3</v>
      </c>
      <c r="AW187" s="96" t="str">
        <f t="shared" si="41"/>
        <v/>
      </c>
      <c r="AX187" s="96" t="str">
        <f t="shared" si="42"/>
        <v/>
      </c>
      <c r="AY187" s="96">
        <f t="shared" si="43"/>
        <v>3</v>
      </c>
      <c r="AZ187" s="96">
        <f t="shared" si="44"/>
        <v>2.30948668597288</v>
      </c>
      <c r="BA187" s="96"/>
      <c r="BB187" s="96"/>
      <c r="BC187" s="96"/>
      <c r="BD187" s="96"/>
      <c r="BE187"/>
      <c r="BF187"/>
      <c r="BG187"/>
      <c r="BH187"/>
      <c r="BI187"/>
      <c r="BJ187" s="83"/>
      <c r="BK187" s="83"/>
    </row>
    <row r="188" spans="1:63" ht="14.1" customHeight="1" x14ac:dyDescent="0.2">
      <c r="A188" s="96"/>
      <c r="B188" s="96"/>
      <c r="C188" s="89">
        <v>13</v>
      </c>
      <c r="D188" s="89" t="s">
        <v>265</v>
      </c>
      <c r="E188" s="89">
        <v>13.65</v>
      </c>
      <c r="F188" s="89">
        <v>10.4</v>
      </c>
      <c r="G188" s="89">
        <v>0.59</v>
      </c>
      <c r="H188" s="89">
        <v>25310</v>
      </c>
      <c r="I188" s="89">
        <v>38.731999999999999</v>
      </c>
      <c r="J188" s="89"/>
      <c r="K188" s="89">
        <v>76.3</v>
      </c>
      <c r="L188" s="89">
        <v>13.595560000000001</v>
      </c>
      <c r="M188" s="89">
        <v>0.40042480000000003</v>
      </c>
      <c r="N188" s="89">
        <v>13.529718000000001</v>
      </c>
      <c r="O188" s="89"/>
      <c r="P188" s="89"/>
      <c r="Q188" s="89"/>
      <c r="R188" s="89"/>
      <c r="S188" s="89"/>
      <c r="T188" s="89"/>
      <c r="U188" s="89"/>
      <c r="V188" s="89">
        <f t="shared" si="32"/>
        <v>2.5986429297708797</v>
      </c>
      <c r="W188" s="89">
        <f t="shared" si="33"/>
        <v>13.7865</v>
      </c>
      <c r="X188" s="89">
        <f t="shared" si="34"/>
        <v>13.923</v>
      </c>
      <c r="Y188" s="121">
        <f t="shared" si="35"/>
        <v>13.377000000000001</v>
      </c>
      <c r="Z188" s="121">
        <f t="shared" si="36"/>
        <v>13.529718000000001</v>
      </c>
      <c r="AA188" s="121">
        <f t="shared" si="37"/>
        <v>13.103999999999999</v>
      </c>
      <c r="AB188" s="96"/>
      <c r="AC188" s="96">
        <v>13.75</v>
      </c>
      <c r="AD188" s="96">
        <v>13.55</v>
      </c>
      <c r="AE188" s="96">
        <f t="shared" si="38"/>
        <v>1.0073260073260073</v>
      </c>
      <c r="AF188" s="96">
        <f t="shared" si="46"/>
        <v>0.9926739926739927</v>
      </c>
      <c r="AG188" s="96" t="s">
        <v>318</v>
      </c>
      <c r="AH188" s="105">
        <f>IF(AND(M188&lt;Variables!$G$6,M188&gt;Variables!$G$5),0,1)</f>
        <v>1</v>
      </c>
      <c r="AI188" s="105">
        <f t="shared" si="39"/>
        <v>0</v>
      </c>
      <c r="AJ188" s="105">
        <f>IF(I188&gt;Variables!$G$7,0,1)</f>
        <v>0</v>
      </c>
      <c r="AK188" s="105">
        <f>IF(F188&gt;Variables!$G$8,0,1)</f>
        <v>0</v>
      </c>
      <c r="AL188" s="105">
        <f>IF(G188&gt;Variables!$G$9,0,1)</f>
        <v>1</v>
      </c>
      <c r="AM188" s="105">
        <f>IF(AND(K188&gt;Variables!$G$10,K188&lt;Variables!$G$11),0,1)</f>
        <v>1</v>
      </c>
      <c r="AN188" s="103">
        <f>IF(H188&lt;Variables!$G$13,1,0)</f>
        <v>0</v>
      </c>
      <c r="AO188" s="97">
        <f>IF(R188&lt;Variables!$G$12,0,1)</f>
        <v>0</v>
      </c>
      <c r="AP188" s="106"/>
      <c r="AQ188" s="105"/>
      <c r="AR188" s="105"/>
      <c r="AS188" s="105"/>
      <c r="AT188" s="105"/>
      <c r="AU188" s="105">
        <v>1</v>
      </c>
      <c r="AV188" s="96" t="str">
        <f t="shared" si="40"/>
        <v/>
      </c>
      <c r="AW188" s="96" t="str">
        <f t="shared" si="41"/>
        <v/>
      </c>
      <c r="AX188" s="96">
        <f t="shared" si="42"/>
        <v>2</v>
      </c>
      <c r="AY188" s="96">
        <f t="shared" si="43"/>
        <v>2</v>
      </c>
      <c r="AZ188" s="96">
        <f t="shared" si="44"/>
        <v>2.5945227297708797</v>
      </c>
      <c r="BA188" s="96"/>
      <c r="BB188" s="96"/>
      <c r="BC188" s="96"/>
      <c r="BD188" s="96"/>
      <c r="BE188"/>
      <c r="BF188"/>
      <c r="BG188"/>
      <c r="BH188"/>
      <c r="BI188"/>
      <c r="BJ188" s="83"/>
      <c r="BK188" s="83"/>
    </row>
    <row r="189" spans="1:63" ht="14.1" customHeight="1" x14ac:dyDescent="0.2">
      <c r="A189" s="96"/>
      <c r="B189" s="96"/>
      <c r="C189" s="96">
        <v>13</v>
      </c>
      <c r="D189" s="96" t="s">
        <v>302</v>
      </c>
      <c r="E189" s="96">
        <v>555.28</v>
      </c>
      <c r="F189" s="96">
        <v>6.96</v>
      </c>
      <c r="G189" s="96">
        <v>4.7699999999999996</v>
      </c>
      <c r="H189" s="96"/>
      <c r="I189" s="96">
        <v>2.2770000000000001</v>
      </c>
      <c r="J189" s="96"/>
      <c r="K189" s="96">
        <v>73.39</v>
      </c>
      <c r="L189" s="96">
        <v>548.82171900000003</v>
      </c>
      <c r="M189" s="96">
        <v>1.1767540000000001</v>
      </c>
      <c r="N189" s="96">
        <v>548.82171900000003</v>
      </c>
      <c r="O189" s="96"/>
      <c r="P189" s="96"/>
      <c r="Q189" s="96"/>
      <c r="R189" s="96"/>
      <c r="S189" s="96"/>
      <c r="T189" s="96"/>
      <c r="U189" s="96"/>
      <c r="V189" s="96">
        <f t="shared" si="32"/>
        <v>2.4992346867387201</v>
      </c>
      <c r="W189" s="101">
        <f t="shared" si="33"/>
        <v>560.83280000000002</v>
      </c>
      <c r="X189" s="101">
        <f t="shared" si="34"/>
        <v>566.38559999999995</v>
      </c>
      <c r="Y189" s="98">
        <f t="shared" si="35"/>
        <v>544.17439999999999</v>
      </c>
      <c r="Z189" s="98">
        <f t="shared" si="36"/>
        <v>548.82171900000003</v>
      </c>
      <c r="AA189" s="98">
        <f t="shared" si="37"/>
        <v>533.06880000000001</v>
      </c>
      <c r="AB189" s="96"/>
      <c r="AC189" s="96">
        <v>583</v>
      </c>
      <c r="AD189" s="96">
        <v>553.77</v>
      </c>
      <c r="AE189" s="98">
        <f t="shared" si="38"/>
        <v>1.049920760697306</v>
      </c>
      <c r="AF189" s="98">
        <f t="shared" si="46"/>
        <v>0.99728065120299669</v>
      </c>
      <c r="AG189" s="96"/>
      <c r="AH189" s="101">
        <f>IF(AND(M189&lt;Variables!$G$6,M189&gt;Variables!$G$5),0,1)</f>
        <v>1</v>
      </c>
      <c r="AI189" s="101">
        <f t="shared" si="39"/>
        <v>1</v>
      </c>
      <c r="AJ189" s="101">
        <f>IF(I189&gt;Variables!$G$7,0,1)</f>
        <v>0</v>
      </c>
      <c r="AK189" s="101">
        <f>IF(F189&gt;Variables!$G$8,0,1)</f>
        <v>1</v>
      </c>
      <c r="AL189" s="101">
        <f>IF(G189&gt;Variables!$G$9,0,1)</f>
        <v>1</v>
      </c>
      <c r="AM189" s="101">
        <f>IF(AND(K189&gt;Variables!$G$10,K189&lt;Variables!$G$11),0,1)</f>
        <v>0</v>
      </c>
      <c r="AN189" s="103">
        <f>IF(H189&lt;Variables!$G$13,1,0)</f>
        <v>1</v>
      </c>
      <c r="AO189" s="97">
        <f>IF(R189&lt;Variables!$G$12,0,1)</f>
        <v>0</v>
      </c>
      <c r="AP189" s="102"/>
      <c r="AQ189" s="101"/>
      <c r="AR189" s="101">
        <v>1</v>
      </c>
      <c r="AS189" s="101"/>
      <c r="AT189" s="101"/>
      <c r="AU189" s="101"/>
      <c r="AV189" s="96">
        <f t="shared" si="40"/>
        <v>3</v>
      </c>
      <c r="AW189" s="96" t="str">
        <f t="shared" si="41"/>
        <v/>
      </c>
      <c r="AX189" s="96" t="str">
        <f t="shared" si="42"/>
        <v/>
      </c>
      <c r="AY189" s="96">
        <f t="shared" si="43"/>
        <v>3</v>
      </c>
      <c r="AZ189" s="96">
        <f t="shared" si="44"/>
        <v>2.4952716267387198</v>
      </c>
      <c r="BA189" s="96"/>
      <c r="BB189" s="96"/>
      <c r="BC189" s="96"/>
      <c r="BD189" s="96"/>
      <c r="BE189"/>
      <c r="BF189"/>
      <c r="BG189"/>
      <c r="BH189"/>
      <c r="BI189"/>
      <c r="BJ189" s="83"/>
      <c r="BK189" s="83"/>
    </row>
    <row r="190" spans="1:63" ht="14.1" customHeight="1" x14ac:dyDescent="0.2">
      <c r="A190" s="96"/>
      <c r="B190" s="96"/>
      <c r="C190" s="108">
        <v>13</v>
      </c>
      <c r="D190" s="109" t="s">
        <v>319</v>
      </c>
      <c r="E190" s="109">
        <v>22.869800000000001</v>
      </c>
      <c r="F190" s="109">
        <v>11.14</v>
      </c>
      <c r="G190" s="109">
        <v>10.64</v>
      </c>
      <c r="H190" s="109"/>
      <c r="I190" s="109">
        <v>-29.849</v>
      </c>
      <c r="J190" s="109"/>
      <c r="K190" s="109">
        <v>72.239999999999995</v>
      </c>
      <c r="L190" s="109">
        <v>22.326319999999999</v>
      </c>
      <c r="M190" s="109">
        <v>2.4342570000000001</v>
      </c>
      <c r="N190" s="109">
        <v>21.628371999999999</v>
      </c>
      <c r="O190" s="109"/>
      <c r="P190" s="109"/>
      <c r="Q190" s="109"/>
      <c r="R190" s="109"/>
      <c r="S190" s="109"/>
      <c r="T190" s="109"/>
      <c r="U190" s="109"/>
      <c r="V190" s="109">
        <f t="shared" si="32"/>
        <v>2.3777655330361598</v>
      </c>
      <c r="W190" s="119">
        <f t="shared" si="33"/>
        <v>23.098498000000003</v>
      </c>
      <c r="X190" s="119">
        <f t="shared" si="34"/>
        <v>23.327196000000001</v>
      </c>
      <c r="Y190" s="109">
        <f t="shared" si="35"/>
        <v>22.412404000000002</v>
      </c>
      <c r="Z190" s="109">
        <f t="shared" si="36"/>
        <v>21.628371999999999</v>
      </c>
      <c r="AA190" s="109">
        <f t="shared" si="37"/>
        <v>21.955007999999999</v>
      </c>
      <c r="AB190" s="96"/>
      <c r="AC190" s="96">
        <v>24.29</v>
      </c>
      <c r="AD190" s="96"/>
      <c r="AE190" s="98">
        <f t="shared" si="38"/>
        <v>1.0620993624780277</v>
      </c>
      <c r="AF190" s="98">
        <f t="shared" si="46"/>
        <v>0</v>
      </c>
      <c r="AG190" s="96"/>
      <c r="AH190" s="101">
        <f>IF(AND(M190&lt;Variables!$G$6,M190&gt;Variables!$G$5),0,1)</f>
        <v>1</v>
      </c>
      <c r="AI190" s="101">
        <f t="shared" si="39"/>
        <v>0</v>
      </c>
      <c r="AJ190" s="101">
        <f>IF(I190&gt;Variables!$G$7,0,1)</f>
        <v>1</v>
      </c>
      <c r="AK190" s="101">
        <f>IF(F190&gt;Variables!$G$8,0,1)</f>
        <v>0</v>
      </c>
      <c r="AL190" s="101">
        <f>IF(G190&gt;Variables!$G$9,0,1)</f>
        <v>1</v>
      </c>
      <c r="AM190" s="101">
        <f>IF(AND(K190&gt;Variables!$G$10,K190&lt;Variables!$G$11),0,1)</f>
        <v>0</v>
      </c>
      <c r="AN190" s="103">
        <f>IF(H190&lt;Variables!$G$13,1,0)</f>
        <v>1</v>
      </c>
      <c r="AO190" s="97">
        <f>IF(R190&lt;Variables!$G$12,0,1)</f>
        <v>0</v>
      </c>
      <c r="AP190" s="102"/>
      <c r="AQ190" s="101"/>
      <c r="AR190" s="101">
        <v>1</v>
      </c>
      <c r="AS190" s="101"/>
      <c r="AT190" s="101"/>
      <c r="AU190" s="101"/>
      <c r="AV190" s="96">
        <f t="shared" si="40"/>
        <v>3</v>
      </c>
      <c r="AW190" s="96" t="str">
        <f t="shared" si="41"/>
        <v/>
      </c>
      <c r="AX190" s="96" t="str">
        <f t="shared" si="42"/>
        <v/>
      </c>
      <c r="AY190" s="96">
        <f t="shared" si="43"/>
        <v>3</v>
      </c>
      <c r="AZ190" s="96">
        <f t="shared" si="44"/>
        <v>2.3738645730361601</v>
      </c>
      <c r="BA190" s="96"/>
      <c r="BB190" s="96"/>
      <c r="BC190" s="96"/>
      <c r="BD190" s="96"/>
      <c r="BE190"/>
      <c r="BF190"/>
      <c r="BG190"/>
      <c r="BH190"/>
      <c r="BI190"/>
      <c r="BJ190" s="83"/>
      <c r="BK190" s="83"/>
    </row>
    <row r="191" spans="1:63" ht="14.1" customHeight="1" x14ac:dyDescent="0.2">
      <c r="A191" s="96"/>
      <c r="B191" s="96"/>
      <c r="C191" s="96">
        <v>13</v>
      </c>
      <c r="D191" s="96" t="s">
        <v>312</v>
      </c>
      <c r="E191" s="96">
        <v>53.81</v>
      </c>
      <c r="F191" s="96">
        <v>7.24</v>
      </c>
      <c r="G191" s="96">
        <v>3.94</v>
      </c>
      <c r="H191" s="96">
        <v>7730</v>
      </c>
      <c r="I191" s="96">
        <v>53.941000000000003</v>
      </c>
      <c r="J191" s="96"/>
      <c r="K191" s="96">
        <v>66.58</v>
      </c>
      <c r="L191" s="96">
        <v>53.677965</v>
      </c>
      <c r="M191" s="96">
        <v>0.245976</v>
      </c>
      <c r="N191" s="96">
        <v>53.273513999999999</v>
      </c>
      <c r="O191" s="96"/>
      <c r="P191" s="96"/>
      <c r="Q191" s="96"/>
      <c r="R191" s="96"/>
      <c r="S191" s="96"/>
      <c r="T191" s="96"/>
      <c r="U191" s="96"/>
      <c r="V191" s="96">
        <f t="shared" si="32"/>
        <v>2.5205953453529597</v>
      </c>
      <c r="W191" s="97">
        <f t="shared" si="33"/>
        <v>54.348100000000002</v>
      </c>
      <c r="X191" s="96">
        <f t="shared" si="34"/>
        <v>54.886200000000002</v>
      </c>
      <c r="Y191" s="96">
        <f t="shared" si="35"/>
        <v>52.733800000000002</v>
      </c>
      <c r="Z191" s="96">
        <f t="shared" si="36"/>
        <v>53.273513999999999</v>
      </c>
      <c r="AA191" s="96">
        <f t="shared" si="37"/>
        <v>51.657600000000002</v>
      </c>
      <c r="AB191" s="96"/>
      <c r="AC191" s="96">
        <v>54.43</v>
      </c>
      <c r="AD191" s="96">
        <v>53.62</v>
      </c>
      <c r="AE191" s="96">
        <f t="shared" si="38"/>
        <v>1.0115220219290095</v>
      </c>
      <c r="AF191" s="96">
        <f t="shared" si="46"/>
        <v>0.99646905779594863</v>
      </c>
      <c r="AG191" s="96"/>
      <c r="AH191" s="97">
        <f>IF(AND(M191&lt;Variables!$G$6,M191&gt;Variables!$G$5),0,1)</f>
        <v>1</v>
      </c>
      <c r="AI191" s="97">
        <f t="shared" si="39"/>
        <v>0</v>
      </c>
      <c r="AJ191" s="97">
        <f>IF(I191&gt;Variables!$G$7,0,1)</f>
        <v>0</v>
      </c>
      <c r="AK191" s="97">
        <f>IF(F191&gt;Variables!$G$8,0,1)</f>
        <v>1</v>
      </c>
      <c r="AL191" s="97">
        <f>IF(G191&gt;Variables!$G$9,0,1)</f>
        <v>1</v>
      </c>
      <c r="AM191" s="97">
        <f>IF(AND(K191&gt;Variables!$G$10,K191&lt;Variables!$G$11),0,1)</f>
        <v>0</v>
      </c>
      <c r="AN191" s="103">
        <f>IF(H191&lt;Variables!$G$13,1,0)</f>
        <v>0</v>
      </c>
      <c r="AO191" s="97">
        <f>IF(R191&lt;Variables!$G$12,0,1)</f>
        <v>0</v>
      </c>
      <c r="AP191" s="99"/>
      <c r="AQ191" s="97"/>
      <c r="AR191" s="97"/>
      <c r="AS191" s="97">
        <v>1</v>
      </c>
      <c r="AT191" s="97"/>
      <c r="AU191" s="97"/>
      <c r="AV191" s="96">
        <f t="shared" si="40"/>
        <v>3</v>
      </c>
      <c r="AW191" s="96" t="str">
        <f t="shared" si="41"/>
        <v/>
      </c>
      <c r="AX191" s="96" t="str">
        <f t="shared" si="42"/>
        <v/>
      </c>
      <c r="AY191" s="96">
        <f t="shared" si="43"/>
        <v>3</v>
      </c>
      <c r="AZ191" s="96">
        <f t="shared" si="44"/>
        <v>2.5170000253529601</v>
      </c>
      <c r="BA191" s="96"/>
      <c r="BB191" s="96"/>
      <c r="BC191" s="96"/>
      <c r="BD191" s="96"/>
      <c r="BE191"/>
      <c r="BF191"/>
      <c r="BG191"/>
      <c r="BH191"/>
      <c r="BI191"/>
      <c r="BJ191" s="83"/>
      <c r="BK191" s="83"/>
    </row>
    <row r="192" spans="1:63" ht="14.1" customHeight="1" x14ac:dyDescent="0.2">
      <c r="A192" s="96"/>
      <c r="B192" s="96"/>
      <c r="C192" s="96">
        <v>13</v>
      </c>
      <c r="D192" s="96" t="s">
        <v>320</v>
      </c>
      <c r="E192" s="96">
        <v>181.12549999999999</v>
      </c>
      <c r="F192" s="96">
        <v>6.83</v>
      </c>
      <c r="G192" s="96">
        <v>-1.32</v>
      </c>
      <c r="H192" s="96">
        <v>11830</v>
      </c>
      <c r="I192" s="96">
        <v>688.59100000000001</v>
      </c>
      <c r="J192" s="96"/>
      <c r="K192" s="96">
        <v>66.17</v>
      </c>
      <c r="L192" s="96">
        <v>179.402365</v>
      </c>
      <c r="M192" s="96">
        <v>0.96048599999999995</v>
      </c>
      <c r="N192" s="96">
        <v>179.15176400000001</v>
      </c>
      <c r="O192" s="96"/>
      <c r="P192" s="96"/>
      <c r="Q192" s="96"/>
      <c r="R192" s="96"/>
      <c r="S192" s="96"/>
      <c r="T192" s="96"/>
      <c r="U192" s="96"/>
      <c r="V192" s="96">
        <f t="shared" si="32"/>
        <v>2.46469486670544</v>
      </c>
      <c r="W192" s="96">
        <f t="shared" si="33"/>
        <v>182.93675499999998</v>
      </c>
      <c r="X192" s="96">
        <f t="shared" si="34"/>
        <v>184.74800999999999</v>
      </c>
      <c r="Y192" s="105">
        <f t="shared" si="35"/>
        <v>177.50298999999998</v>
      </c>
      <c r="Z192" s="105">
        <f t="shared" si="36"/>
        <v>179.15176400000001</v>
      </c>
      <c r="AA192" s="105">
        <f t="shared" si="37"/>
        <v>173.88047999999998</v>
      </c>
      <c r="AB192" s="96"/>
      <c r="AC192" s="96">
        <v>183.19</v>
      </c>
      <c r="AD192" s="96">
        <v>178.78</v>
      </c>
      <c r="AE192" s="97">
        <f t="shared" si="38"/>
        <v>1.0113981741941362</v>
      </c>
      <c r="AF192" s="96">
        <f t="shared" si="46"/>
        <v>0.98705041531976456</v>
      </c>
      <c r="AG192" s="96"/>
      <c r="AH192" s="105">
        <f>IF(AND(M192&lt;Variables!$G$6,M192&gt;Variables!$G$5),0,1)</f>
        <v>1</v>
      </c>
      <c r="AI192" s="105">
        <f t="shared" si="39"/>
        <v>0</v>
      </c>
      <c r="AJ192" s="105">
        <f>IF(I192&gt;Variables!$G$7,0,1)</f>
        <v>0</v>
      </c>
      <c r="AK192" s="105">
        <f>IF(F192&gt;Variables!$G$8,0,1)</f>
        <v>1</v>
      </c>
      <c r="AL192" s="105">
        <f>IF(G192&gt;Variables!$G$9,0,1)</f>
        <v>1</v>
      </c>
      <c r="AM192" s="105">
        <f>IF(AND(K192&gt;Variables!$G$10,K192&lt;Variables!$G$11),0,1)</f>
        <v>0</v>
      </c>
      <c r="AN192" s="103">
        <f>IF(H192&lt;Variables!$G$13,1,0)</f>
        <v>0</v>
      </c>
      <c r="AO192" s="97">
        <f>IF(R192&lt;Variables!$G$12,0,1)</f>
        <v>0</v>
      </c>
      <c r="AP192" s="106"/>
      <c r="AQ192" s="105"/>
      <c r="AR192" s="105"/>
      <c r="AS192" s="105"/>
      <c r="AT192" s="105"/>
      <c r="AU192" s="105">
        <v>1</v>
      </c>
      <c r="AV192" s="96">
        <f t="shared" si="40"/>
        <v>3</v>
      </c>
      <c r="AW192" s="96" t="str">
        <f t="shared" si="41"/>
        <v/>
      </c>
      <c r="AX192" s="96" t="str">
        <f t="shared" si="42"/>
        <v/>
      </c>
      <c r="AY192" s="96">
        <f t="shared" si="43"/>
        <v>3</v>
      </c>
      <c r="AZ192" s="96">
        <f t="shared" si="44"/>
        <v>2.46112168670544</v>
      </c>
      <c r="BA192" s="96"/>
      <c r="BB192" s="96"/>
      <c r="BC192" s="96"/>
      <c r="BD192" s="96"/>
      <c r="BE192"/>
      <c r="BF192"/>
      <c r="BG192"/>
      <c r="BH192"/>
      <c r="BI192"/>
      <c r="BJ192" s="83"/>
      <c r="BK192" s="83"/>
    </row>
    <row r="193" spans="1:63" ht="14.1" customHeight="1" x14ac:dyDescent="0.2">
      <c r="A193" s="96"/>
      <c r="B193" s="96"/>
      <c r="C193" s="96">
        <v>13</v>
      </c>
      <c r="D193" s="96" t="s">
        <v>321</v>
      </c>
      <c r="E193" s="96">
        <v>119.88500000000001</v>
      </c>
      <c r="F193" s="96">
        <v>11.31</v>
      </c>
      <c r="G193" s="96">
        <v>8</v>
      </c>
      <c r="H193" s="96">
        <v>5270</v>
      </c>
      <c r="I193" s="96">
        <v>246.43600000000001</v>
      </c>
      <c r="J193" s="96"/>
      <c r="K193" s="96">
        <v>65.13</v>
      </c>
      <c r="L193" s="96">
        <v>119.09929</v>
      </c>
      <c r="M193" s="96">
        <v>0.65971000000000002</v>
      </c>
      <c r="N193" s="96">
        <v>117.315286</v>
      </c>
      <c r="O193" s="96"/>
      <c r="P193" s="96"/>
      <c r="Q193" s="96"/>
      <c r="R193" s="96"/>
      <c r="S193" s="96"/>
      <c r="T193" s="96"/>
      <c r="U193" s="96"/>
      <c r="V193" s="96">
        <f t="shared" si="32"/>
        <v>2.4777680212775994</v>
      </c>
      <c r="W193" s="96">
        <f t="shared" si="33"/>
        <v>121.08385000000001</v>
      </c>
      <c r="X193" s="96">
        <f t="shared" si="34"/>
        <v>122.28270000000001</v>
      </c>
      <c r="Y193" s="105">
        <f t="shared" si="35"/>
        <v>117.4873</v>
      </c>
      <c r="Z193" s="105">
        <f t="shared" si="36"/>
        <v>117.315286</v>
      </c>
      <c r="AA193" s="105">
        <f t="shared" si="37"/>
        <v>115.0896</v>
      </c>
      <c r="AB193" s="96"/>
      <c r="AC193" s="96">
        <v>120.7</v>
      </c>
      <c r="AD193" s="96">
        <v>117.4</v>
      </c>
      <c r="AE193" s="96">
        <f t="shared" si="38"/>
        <v>1.006798181590691</v>
      </c>
      <c r="AF193" s="96">
        <f t="shared" si="46"/>
        <v>0.97927180214372112</v>
      </c>
      <c r="AG193" s="96"/>
      <c r="AH193" s="105">
        <f>IF(AND(M193&lt;Variables!$G$6,M193&gt;Variables!$G$5),0,1)</f>
        <v>1</v>
      </c>
      <c r="AI193" s="105">
        <f t="shared" si="39"/>
        <v>0</v>
      </c>
      <c r="AJ193" s="105">
        <f>IF(I193&gt;Variables!$G$7,0,1)</f>
        <v>0</v>
      </c>
      <c r="AK193" s="105">
        <f>IF(F193&gt;Variables!$G$8,0,1)</f>
        <v>0</v>
      </c>
      <c r="AL193" s="105">
        <f>IF(G193&gt;Variables!$G$9,0,1)</f>
        <v>1</v>
      </c>
      <c r="AM193" s="105">
        <f>IF(AND(K193&gt;Variables!$G$10,K193&lt;Variables!$G$11),0,1)</f>
        <v>0</v>
      </c>
      <c r="AN193" s="103">
        <f>IF(H193&lt;Variables!$G$13,1,0)</f>
        <v>0</v>
      </c>
      <c r="AO193" s="97">
        <f>IF(R193&lt;Variables!$G$12,0,1)</f>
        <v>0</v>
      </c>
      <c r="AP193" s="106"/>
      <c r="AQ193" s="105"/>
      <c r="AR193" s="105"/>
      <c r="AS193" s="105"/>
      <c r="AT193" s="105"/>
      <c r="AU193" s="105">
        <v>1</v>
      </c>
      <c r="AV193" s="96" t="str">
        <f t="shared" si="40"/>
        <v/>
      </c>
      <c r="AW193" s="96" t="str">
        <f t="shared" si="41"/>
        <v/>
      </c>
      <c r="AX193" s="96">
        <f t="shared" si="42"/>
        <v>2</v>
      </c>
      <c r="AY193" s="96">
        <f t="shared" si="43"/>
        <v>2</v>
      </c>
      <c r="AZ193" s="96">
        <f t="shared" si="44"/>
        <v>2.4742510012775996</v>
      </c>
      <c r="BA193" s="96"/>
      <c r="BB193" s="96"/>
      <c r="BC193" s="96"/>
      <c r="BD193" s="96"/>
      <c r="BE193"/>
      <c r="BF193"/>
      <c r="BG193"/>
      <c r="BH193"/>
      <c r="BI193"/>
      <c r="BJ193" s="83"/>
      <c r="BK193" s="83"/>
    </row>
    <row r="194" spans="1:63" ht="14.1" customHeight="1" x14ac:dyDescent="0.2">
      <c r="A194" s="96"/>
      <c r="B194" s="96"/>
      <c r="C194" s="96">
        <v>13</v>
      </c>
      <c r="D194" s="96" t="s">
        <v>265</v>
      </c>
      <c r="E194" s="96">
        <v>13.675000000000001</v>
      </c>
      <c r="F194" s="96">
        <v>10.69</v>
      </c>
      <c r="G194" s="96">
        <v>0.77</v>
      </c>
      <c r="H194" s="96">
        <v>25310</v>
      </c>
      <c r="I194" s="96">
        <v>38.811999999999998</v>
      </c>
      <c r="J194" s="96"/>
      <c r="K194" s="96">
        <v>61.65</v>
      </c>
      <c r="L194" s="96">
        <v>13.650345</v>
      </c>
      <c r="M194" s="96">
        <v>0.180618</v>
      </c>
      <c r="N194" s="96">
        <v>13.632222000000001</v>
      </c>
      <c r="O194" s="96"/>
      <c r="P194" s="96"/>
      <c r="Q194" s="96"/>
      <c r="R194" s="96"/>
      <c r="S194" s="96"/>
      <c r="T194" s="96"/>
      <c r="U194" s="96"/>
      <c r="V194" s="96">
        <f t="shared" si="32"/>
        <v>2.4769210032664</v>
      </c>
      <c r="W194" s="96">
        <f t="shared" si="33"/>
        <v>13.81175</v>
      </c>
      <c r="X194" s="96">
        <f t="shared" si="34"/>
        <v>13.948500000000001</v>
      </c>
      <c r="Y194" s="105">
        <f t="shared" si="35"/>
        <v>13.4015</v>
      </c>
      <c r="Z194" s="105">
        <f t="shared" si="36"/>
        <v>13.632222000000001</v>
      </c>
      <c r="AA194" s="105">
        <f t="shared" si="37"/>
        <v>13.128</v>
      </c>
      <c r="AB194" s="96"/>
      <c r="AC194" s="96">
        <v>13.75</v>
      </c>
      <c r="AD194" s="96">
        <v>13.55</v>
      </c>
      <c r="AE194" s="96">
        <f t="shared" si="38"/>
        <v>1.0054844606946982</v>
      </c>
      <c r="AF194" s="96">
        <f t="shared" si="46"/>
        <v>0.99085923217550276</v>
      </c>
      <c r="AG194" s="96" t="s">
        <v>318</v>
      </c>
      <c r="AH194" s="105">
        <f>IF(AND(M194&lt;Variables!$G$6,M194&gt;Variables!$G$5),0,1)</f>
        <v>1</v>
      </c>
      <c r="AI194" s="105">
        <f t="shared" si="39"/>
        <v>0</v>
      </c>
      <c r="AJ194" s="105">
        <f>IF(I194&gt;Variables!$G$7,0,1)</f>
        <v>0</v>
      </c>
      <c r="AK194" s="105">
        <f>IF(F194&gt;Variables!$G$8,0,1)</f>
        <v>0</v>
      </c>
      <c r="AL194" s="105">
        <f>IF(G194&gt;Variables!$G$9,0,1)</f>
        <v>1</v>
      </c>
      <c r="AM194" s="105">
        <f>IF(AND(K194&gt;Variables!$G$10,K194&lt;Variables!$G$11),0,1)</f>
        <v>0</v>
      </c>
      <c r="AN194" s="103">
        <f>IF(H194&lt;Variables!$G$13,1,0)</f>
        <v>0</v>
      </c>
      <c r="AO194" s="97">
        <f>IF(R194&lt;Variables!$G$12,0,1)</f>
        <v>0</v>
      </c>
      <c r="AP194" s="106"/>
      <c r="AQ194" s="105"/>
      <c r="AR194" s="105"/>
      <c r="AS194" s="105"/>
      <c r="AT194" s="105"/>
      <c r="AU194" s="105">
        <v>1</v>
      </c>
      <c r="AV194" s="96" t="str">
        <f t="shared" si="40"/>
        <v/>
      </c>
      <c r="AW194" s="96" t="str">
        <f t="shared" si="41"/>
        <v/>
      </c>
      <c r="AX194" s="96">
        <f t="shared" si="42"/>
        <v>2</v>
      </c>
      <c r="AY194" s="96">
        <f t="shared" si="43"/>
        <v>2</v>
      </c>
      <c r="AZ194" s="96">
        <f t="shared" si="44"/>
        <v>2.4735919032664002</v>
      </c>
      <c r="BA194" s="96"/>
      <c r="BB194" s="96"/>
      <c r="BC194" s="96"/>
      <c r="BD194" s="96"/>
      <c r="BE194"/>
      <c r="BF194"/>
      <c r="BG194"/>
      <c r="BH194"/>
      <c r="BI194"/>
      <c r="BJ194" s="83"/>
      <c r="BK194" s="83"/>
    </row>
    <row r="195" spans="1:63" ht="14.1" customHeight="1" x14ac:dyDescent="0.2">
      <c r="A195" s="96"/>
      <c r="B195" s="96"/>
      <c r="C195" s="96">
        <v>13</v>
      </c>
      <c r="D195" s="96" t="s">
        <v>304</v>
      </c>
      <c r="E195" s="96">
        <v>105.605</v>
      </c>
      <c r="F195" s="96">
        <v>10.130000000000001</v>
      </c>
      <c r="G195" s="96">
        <v>5.08</v>
      </c>
      <c r="H195" s="96">
        <v>3580</v>
      </c>
      <c r="I195" s="96">
        <v>62.235999999999997</v>
      </c>
      <c r="J195" s="96"/>
      <c r="K195" s="96">
        <v>60.37</v>
      </c>
      <c r="L195" s="96">
        <v>105.358395</v>
      </c>
      <c r="M195" s="96">
        <v>0.23406299999999999</v>
      </c>
      <c r="N195" s="96">
        <v>105.818459</v>
      </c>
      <c r="O195" s="96"/>
      <c r="P195" s="96"/>
      <c r="Q195" s="96"/>
      <c r="R195" s="96"/>
      <c r="S195" s="96"/>
      <c r="T195" s="96"/>
      <c r="U195" s="96"/>
      <c r="V195" s="96">
        <f t="shared" ref="V195:V258" si="47">1.849 + (0.01036 * K195) + (0.1184 * M195) - (0.002888 * K195 * M195)</f>
        <v>2.4613377122007201</v>
      </c>
      <c r="W195" s="96">
        <f t="shared" ref="W195:W258" si="48">E195*1.01</f>
        <v>106.66105</v>
      </c>
      <c r="X195" s="96">
        <f t="shared" ref="X195:X258" si="49">E195*1.02</f>
        <v>107.7171</v>
      </c>
      <c r="Y195" s="103">
        <f t="shared" ref="Y195:Y258" si="50">0.98*E195</f>
        <v>103.49290000000001</v>
      </c>
      <c r="Z195" s="103">
        <f t="shared" ref="Z195:Z258" si="51">N195</f>
        <v>105.818459</v>
      </c>
      <c r="AA195" s="96">
        <f t="shared" ref="AA195:AA258" si="52">0.96*E195</f>
        <v>101.38079999999999</v>
      </c>
      <c r="AB195" s="96"/>
      <c r="AC195" s="96">
        <v>105.92</v>
      </c>
      <c r="AD195" s="96">
        <v>103.45</v>
      </c>
      <c r="AE195" s="96">
        <f t="shared" ref="AE195:AE258" si="53">AC195/E195</f>
        <v>1.0029828133137635</v>
      </c>
      <c r="AF195" s="96">
        <f t="shared" si="46"/>
        <v>0.97959376923441122</v>
      </c>
      <c r="AG195" s="96"/>
      <c r="AH195" s="103">
        <f>IF(AND(M195&lt;Variables!$G$6,M195&gt;Variables!$G$5),0,1)</f>
        <v>1</v>
      </c>
      <c r="AI195" s="103">
        <f t="shared" ref="AI195:AI258" si="54">IF(L195&gt;N195,0,1)</f>
        <v>1</v>
      </c>
      <c r="AJ195" s="103">
        <f>IF(I195&gt;Variables!$G$7,0,1)</f>
        <v>0</v>
      </c>
      <c r="AK195" s="103">
        <f>IF(F195&gt;Variables!$G$8,0,1)</f>
        <v>0</v>
      </c>
      <c r="AL195" s="103">
        <f>IF(G195&gt;Variables!$G$9,0,1)</f>
        <v>1</v>
      </c>
      <c r="AM195" s="103">
        <f>IF(AND(K195&gt;Variables!$G$10,K195&lt;Variables!$G$11),0,1)</f>
        <v>0</v>
      </c>
      <c r="AN195" s="103">
        <f>IF(H195&lt;Variables!$G$13,1,0)</f>
        <v>0</v>
      </c>
      <c r="AO195" s="97">
        <f>IF(R195&lt;Variables!$G$12,0,1)</f>
        <v>0</v>
      </c>
      <c r="AP195" s="104"/>
      <c r="AQ195" s="103"/>
      <c r="AR195" s="103"/>
      <c r="AS195" s="103"/>
      <c r="AT195" s="103">
        <v>1</v>
      </c>
      <c r="AU195" s="103"/>
      <c r="AV195" s="96" t="str">
        <f t="shared" ref="AV195:AV258" si="55">IF(AE195&gt;$W$1,3,"")</f>
        <v/>
      </c>
      <c r="AW195" s="96">
        <f t="shared" ref="AW195:AW258" si="56">IF(AND(AE195&lt;1.01,AT195=1),1,"")</f>
        <v>1</v>
      </c>
      <c r="AX195" s="96" t="str">
        <f t="shared" ref="AX195:AX258" si="57">IF(AND(AV195="",AW195=""),2,"")</f>
        <v/>
      </c>
      <c r="AY195" s="96">
        <f t="shared" ref="AY195:AY258" si="58">MAX(AV195:AX195)</f>
        <v>1</v>
      </c>
      <c r="AZ195" s="96">
        <f t="shared" ref="AZ195:AZ258" si="59">1.849+(0.010306*K195)+(0.1184*M195)-(0.002888*K195*M195)</f>
        <v>2.4580777322007199</v>
      </c>
      <c r="BA195" s="96"/>
      <c r="BB195" s="96"/>
      <c r="BC195" s="96"/>
      <c r="BD195" s="96"/>
      <c r="BE195"/>
      <c r="BF195"/>
      <c r="BG195"/>
      <c r="BH195"/>
      <c r="BI195"/>
      <c r="BJ195" s="83"/>
      <c r="BK195" s="83"/>
    </row>
    <row r="196" spans="1:63" ht="14.1" customHeight="1" x14ac:dyDescent="0.2">
      <c r="A196" s="96"/>
      <c r="B196" s="96"/>
      <c r="C196" s="96">
        <v>13</v>
      </c>
      <c r="D196" s="96" t="s">
        <v>215</v>
      </c>
      <c r="E196" s="96">
        <v>21.884499999999999</v>
      </c>
      <c r="F196" s="96">
        <v>7.84</v>
      </c>
      <c r="G196" s="96">
        <v>-1.55</v>
      </c>
      <c r="H196" s="96">
        <v>2330</v>
      </c>
      <c r="I196" s="96">
        <v>6.6340000000000003</v>
      </c>
      <c r="J196" s="96"/>
      <c r="K196" s="96">
        <v>52.28</v>
      </c>
      <c r="L196" s="96">
        <v>21.843489999999999</v>
      </c>
      <c r="M196" s="96">
        <v>0.187745</v>
      </c>
      <c r="N196" s="96">
        <v>22.133389999999999</v>
      </c>
      <c r="O196" s="96"/>
      <c r="P196" s="96"/>
      <c r="Q196" s="96"/>
      <c r="R196" s="96"/>
      <c r="S196" s="96"/>
      <c r="T196" s="96"/>
      <c r="U196" s="96"/>
      <c r="V196" s="96">
        <f t="shared" si="47"/>
        <v>2.3845031967632</v>
      </c>
      <c r="W196" s="101">
        <f t="shared" si="48"/>
        <v>22.103345000000001</v>
      </c>
      <c r="X196" s="101">
        <f t="shared" si="49"/>
        <v>22.322189999999999</v>
      </c>
      <c r="Y196" s="96">
        <f t="shared" si="50"/>
        <v>21.446809999999999</v>
      </c>
      <c r="Z196" s="96">
        <f t="shared" si="51"/>
        <v>22.133389999999999</v>
      </c>
      <c r="AA196" s="96">
        <f t="shared" si="52"/>
        <v>21.009119999999999</v>
      </c>
      <c r="AB196" s="96"/>
      <c r="AC196" s="96">
        <v>24.3</v>
      </c>
      <c r="AD196" s="96"/>
      <c r="AE196" s="96">
        <f t="shared" si="53"/>
        <v>1.1103749228906303</v>
      </c>
      <c r="AF196" s="96">
        <f t="shared" si="46"/>
        <v>0</v>
      </c>
      <c r="AG196" s="96"/>
      <c r="AH196" s="101">
        <f>IF(AND(M196&lt;Variables!$G$6,M196&gt;Variables!$G$5),0,1)</f>
        <v>1</v>
      </c>
      <c r="AI196" s="101">
        <f t="shared" si="54"/>
        <v>1</v>
      </c>
      <c r="AJ196" s="101">
        <f>IF(I196&gt;Variables!$G$7,0,1)</f>
        <v>0</v>
      </c>
      <c r="AK196" s="101">
        <f>IF(F196&gt;Variables!$G$8,0,1)</f>
        <v>1</v>
      </c>
      <c r="AL196" s="101">
        <f>IF(G196&gt;Variables!$G$9,0,1)</f>
        <v>1</v>
      </c>
      <c r="AM196" s="101">
        <f>IF(AND(K196&gt;Variables!$G$10,K196&lt;Variables!$G$11),0,1)</f>
        <v>0</v>
      </c>
      <c r="AN196" s="103">
        <f>IF(H196&lt;Variables!$G$13,1,0)</f>
        <v>1</v>
      </c>
      <c r="AO196" s="97">
        <f>IF(R196&lt;Variables!$G$12,0,1)</f>
        <v>0</v>
      </c>
      <c r="AP196" s="102"/>
      <c r="AQ196" s="101"/>
      <c r="AR196" s="101">
        <v>1</v>
      </c>
      <c r="AS196" s="101"/>
      <c r="AT196" s="101"/>
      <c r="AU196" s="101"/>
      <c r="AV196" s="96">
        <f t="shared" si="55"/>
        <v>3</v>
      </c>
      <c r="AW196" s="96" t="str">
        <f t="shared" si="56"/>
        <v/>
      </c>
      <c r="AX196" s="96" t="str">
        <f t="shared" si="57"/>
        <v/>
      </c>
      <c r="AY196" s="96">
        <f t="shared" si="58"/>
        <v>3</v>
      </c>
      <c r="AZ196" s="96">
        <f t="shared" si="59"/>
        <v>2.3816800767632</v>
      </c>
      <c r="BA196" s="96"/>
      <c r="BB196" s="96"/>
      <c r="BC196" s="96"/>
      <c r="BD196" s="96"/>
      <c r="BE196"/>
      <c r="BF196"/>
      <c r="BG196"/>
      <c r="BH196"/>
      <c r="BI196"/>
      <c r="BJ196" s="83"/>
      <c r="BK196" s="83"/>
    </row>
    <row r="197" spans="1:63" ht="14.1" customHeight="1" x14ac:dyDescent="0.2">
      <c r="A197" s="96"/>
      <c r="B197" s="96"/>
      <c r="C197" s="96">
        <v>13</v>
      </c>
      <c r="D197" s="96" t="s">
        <v>322</v>
      </c>
      <c r="E197" s="96">
        <v>25.63</v>
      </c>
      <c r="F197" s="96">
        <v>7.1</v>
      </c>
      <c r="G197" s="96">
        <v>2.52</v>
      </c>
      <c r="H197" s="96">
        <v>5250</v>
      </c>
      <c r="I197" s="96">
        <v>1456.91</v>
      </c>
      <c r="J197" s="96"/>
      <c r="K197" s="96">
        <v>52.12</v>
      </c>
      <c r="L197" s="96">
        <v>25.814254999999999</v>
      </c>
      <c r="M197" s="96">
        <v>-0.71377199999999996</v>
      </c>
      <c r="N197" s="96">
        <v>25.811871</v>
      </c>
      <c r="O197" s="96"/>
      <c r="P197" s="96"/>
      <c r="Q197" s="96"/>
      <c r="R197" s="96"/>
      <c r="S197" s="96"/>
      <c r="T197" s="96"/>
      <c r="U197" s="96"/>
      <c r="V197" s="96">
        <f t="shared" si="47"/>
        <v>2.4118913838963199</v>
      </c>
      <c r="W197" s="96">
        <f t="shared" si="48"/>
        <v>25.886299999999999</v>
      </c>
      <c r="X197" s="96">
        <f t="shared" si="49"/>
        <v>26.142599999999998</v>
      </c>
      <c r="Y197" s="96">
        <f t="shared" si="50"/>
        <v>25.1174</v>
      </c>
      <c r="Z197" s="103">
        <f t="shared" si="51"/>
        <v>25.811871</v>
      </c>
      <c r="AA197" s="96">
        <f t="shared" si="52"/>
        <v>24.604799999999997</v>
      </c>
      <c r="AB197" s="96"/>
      <c r="AC197" s="96">
        <v>25.8</v>
      </c>
      <c r="AD197" s="96">
        <v>25.01</v>
      </c>
      <c r="AE197" s="96">
        <f t="shared" si="53"/>
        <v>1.0066328521264145</v>
      </c>
      <c r="AF197" s="96">
        <f t="shared" si="46"/>
        <v>0.97580959812719481</v>
      </c>
      <c r="AG197" s="96"/>
      <c r="AH197" s="103">
        <f>IF(AND(M197&lt;Variables!$G$6,M197&gt;Variables!$G$5),0,1)</f>
        <v>1</v>
      </c>
      <c r="AI197" s="103">
        <f t="shared" si="54"/>
        <v>0</v>
      </c>
      <c r="AJ197" s="103">
        <f>IF(I197&gt;Variables!$G$7,0,1)</f>
        <v>0</v>
      </c>
      <c r="AK197" s="103">
        <f>IF(F197&gt;Variables!$G$8,0,1)</f>
        <v>1</v>
      </c>
      <c r="AL197" s="103">
        <f>IF(G197&gt;Variables!$G$9,0,1)</f>
        <v>1</v>
      </c>
      <c r="AM197" s="103">
        <f>IF(AND(K197&gt;Variables!$G$10,K197&lt;Variables!$G$11),0,1)</f>
        <v>0</v>
      </c>
      <c r="AN197" s="103">
        <f>IF(H197&lt;Variables!$G$13,1,0)</f>
        <v>0</v>
      </c>
      <c r="AO197" s="97">
        <f>IF(R197&lt;Variables!$G$12,0,1)</f>
        <v>0</v>
      </c>
      <c r="AP197" s="104"/>
      <c r="AQ197" s="103"/>
      <c r="AR197" s="103"/>
      <c r="AS197" s="103"/>
      <c r="AT197" s="103">
        <v>1</v>
      </c>
      <c r="AU197" s="103"/>
      <c r="AV197" s="96" t="str">
        <f t="shared" si="55"/>
        <v/>
      </c>
      <c r="AW197" s="96">
        <f t="shared" si="56"/>
        <v>1</v>
      </c>
      <c r="AX197" s="96" t="str">
        <f t="shared" si="57"/>
        <v/>
      </c>
      <c r="AY197" s="96">
        <f t="shared" si="58"/>
        <v>1</v>
      </c>
      <c r="AZ197" s="96">
        <f t="shared" si="59"/>
        <v>2.4090769038963198</v>
      </c>
      <c r="BA197" s="96"/>
      <c r="BB197" s="96"/>
      <c r="BC197" s="96"/>
      <c r="BD197" s="96"/>
      <c r="BE197"/>
      <c r="BF197"/>
      <c r="BG197"/>
      <c r="BH197"/>
      <c r="BI197"/>
      <c r="BJ197" s="83"/>
      <c r="BK197" s="83"/>
    </row>
    <row r="198" spans="1:63" ht="14.1" customHeight="1" x14ac:dyDescent="0.2">
      <c r="A198" s="96"/>
      <c r="B198" s="96"/>
      <c r="C198" s="96">
        <v>13</v>
      </c>
      <c r="D198" s="96" t="s">
        <v>308</v>
      </c>
      <c r="E198" s="96">
        <v>22.79</v>
      </c>
      <c r="F198" s="96">
        <v>7.23</v>
      </c>
      <c r="G198" s="96">
        <v>4.97</v>
      </c>
      <c r="H198" s="96">
        <v>2640</v>
      </c>
      <c r="I198" s="96">
        <v>1283.5509999999999</v>
      </c>
      <c r="J198" s="96"/>
      <c r="K198" s="96">
        <v>51.42</v>
      </c>
      <c r="L198" s="96">
        <v>22.799105999999998</v>
      </c>
      <c r="M198" s="96">
        <v>-3.9938000000000001E-2</v>
      </c>
      <c r="N198" s="96">
        <v>22.880613</v>
      </c>
      <c r="O198" s="96"/>
      <c r="P198" s="96"/>
      <c r="Q198" s="96"/>
      <c r="R198" s="96"/>
      <c r="S198" s="96"/>
      <c r="T198" s="96"/>
      <c r="U198" s="96"/>
      <c r="V198" s="96">
        <f t="shared" si="47"/>
        <v>2.3829133721404796</v>
      </c>
      <c r="W198" s="97">
        <f t="shared" si="48"/>
        <v>23.017900000000001</v>
      </c>
      <c r="X198" s="96">
        <f t="shared" si="49"/>
        <v>23.245799999999999</v>
      </c>
      <c r="Y198" s="96">
        <f t="shared" si="50"/>
        <v>22.334199999999999</v>
      </c>
      <c r="Z198" s="96">
        <f t="shared" si="51"/>
        <v>22.880613</v>
      </c>
      <c r="AA198" s="96">
        <f t="shared" si="52"/>
        <v>21.878399999999999</v>
      </c>
      <c r="AB198" s="96"/>
      <c r="AC198" s="96">
        <v>23.02</v>
      </c>
      <c r="AD198" s="96">
        <v>22.53</v>
      </c>
      <c r="AE198" s="96">
        <f t="shared" si="53"/>
        <v>1.010092145677929</v>
      </c>
      <c r="AF198" s="96">
        <f t="shared" si="46"/>
        <v>0.9885914874945152</v>
      </c>
      <c r="AG198" s="96"/>
      <c r="AH198" s="97">
        <f>IF(AND(M198&lt;Variables!$G$6,M198&gt;Variables!$G$5),0,1)</f>
        <v>1</v>
      </c>
      <c r="AI198" s="97">
        <f t="shared" si="54"/>
        <v>1</v>
      </c>
      <c r="AJ198" s="97">
        <f>IF(I198&gt;Variables!$G$7,0,1)</f>
        <v>0</v>
      </c>
      <c r="AK198" s="97">
        <f>IF(F198&gt;Variables!$G$8,0,1)</f>
        <v>1</v>
      </c>
      <c r="AL198" s="97">
        <f>IF(G198&gt;Variables!$G$9,0,1)</f>
        <v>1</v>
      </c>
      <c r="AM198" s="97">
        <f>IF(AND(K198&gt;Variables!$G$10,K198&lt;Variables!$G$11),0,1)</f>
        <v>0</v>
      </c>
      <c r="AN198" s="103">
        <f>IF(H198&lt;Variables!$G$13,1,0)</f>
        <v>0</v>
      </c>
      <c r="AO198" s="97">
        <f>IF(R198&lt;Variables!$G$12,0,1)</f>
        <v>0</v>
      </c>
      <c r="AP198" s="99"/>
      <c r="AQ198" s="97"/>
      <c r="AR198" s="97"/>
      <c r="AS198" s="97">
        <v>1</v>
      </c>
      <c r="AT198" s="97"/>
      <c r="AU198" s="97"/>
      <c r="AV198" s="96">
        <f t="shared" si="55"/>
        <v>3</v>
      </c>
      <c r="AW198" s="96" t="str">
        <f t="shared" si="56"/>
        <v/>
      </c>
      <c r="AX198" s="96" t="str">
        <f t="shared" si="57"/>
        <v/>
      </c>
      <c r="AY198" s="96">
        <f t="shared" si="58"/>
        <v>3</v>
      </c>
      <c r="AZ198" s="96">
        <f t="shared" si="59"/>
        <v>2.3801366921404798</v>
      </c>
      <c r="BA198" s="96"/>
      <c r="BB198" s="96"/>
      <c r="BC198" s="96"/>
      <c r="BD198" s="96"/>
      <c r="BE198"/>
      <c r="BF198"/>
      <c r="BG198"/>
      <c r="BH198"/>
      <c r="BI198"/>
      <c r="BJ198" s="83"/>
      <c r="BK198" s="83"/>
    </row>
    <row r="199" spans="1:63" ht="14.1" customHeight="1" x14ac:dyDescent="0.2">
      <c r="A199" s="96"/>
      <c r="B199" s="96"/>
      <c r="C199" s="96">
        <v>13</v>
      </c>
      <c r="D199" s="96" t="s">
        <v>79</v>
      </c>
      <c r="E199" s="96">
        <v>83.07</v>
      </c>
      <c r="F199" s="96">
        <v>7.06</v>
      </c>
      <c r="G199" s="96">
        <v>3.51</v>
      </c>
      <c r="H199" s="96">
        <v>4740</v>
      </c>
      <c r="I199" s="96">
        <v>-51.329000000000001</v>
      </c>
      <c r="J199" s="96"/>
      <c r="K199" s="96">
        <v>49.63</v>
      </c>
      <c r="L199" s="96">
        <v>83.020965000000004</v>
      </c>
      <c r="M199" s="96">
        <v>5.9062999999999997E-2</v>
      </c>
      <c r="N199" s="96">
        <v>83.232237999999995</v>
      </c>
      <c r="O199" s="96"/>
      <c r="P199" s="96"/>
      <c r="Q199" s="96"/>
      <c r="R199" s="96"/>
      <c r="S199" s="96"/>
      <c r="T199" s="96"/>
      <c r="U199" s="96"/>
      <c r="V199" s="96">
        <f t="shared" si="47"/>
        <v>2.3616942743592801</v>
      </c>
      <c r="W199" s="96">
        <f t="shared" si="48"/>
        <v>83.900700000000001</v>
      </c>
      <c r="X199" s="96">
        <f t="shared" si="49"/>
        <v>84.731399999999994</v>
      </c>
      <c r="Y199" s="105">
        <f t="shared" si="50"/>
        <v>81.408599999999993</v>
      </c>
      <c r="Z199" s="105">
        <f t="shared" si="51"/>
        <v>83.232237999999995</v>
      </c>
      <c r="AA199" s="105">
        <f t="shared" si="52"/>
        <v>79.747199999999992</v>
      </c>
      <c r="AB199" s="96"/>
      <c r="AC199" s="96">
        <v>83.21</v>
      </c>
      <c r="AD199" s="96">
        <v>81.7</v>
      </c>
      <c r="AE199" s="96">
        <f t="shared" si="53"/>
        <v>1.0016853256289877</v>
      </c>
      <c r="AF199" s="96">
        <f t="shared" si="46"/>
        <v>0.98350788491633578</v>
      </c>
      <c r="AG199" s="96"/>
      <c r="AH199" s="105">
        <f>IF(AND(M199&lt;Variables!$G$6,M199&gt;Variables!$G$5),0,1)</f>
        <v>1</v>
      </c>
      <c r="AI199" s="105">
        <f t="shared" si="54"/>
        <v>1</v>
      </c>
      <c r="AJ199" s="105">
        <f>IF(I199&gt;Variables!$G$7,0,1)</f>
        <v>1</v>
      </c>
      <c r="AK199" s="105">
        <f>IF(F199&gt;Variables!$G$8,0,1)</f>
        <v>1</v>
      </c>
      <c r="AL199" s="105">
        <f>IF(G199&gt;Variables!$G$9,0,1)</f>
        <v>1</v>
      </c>
      <c r="AM199" s="105">
        <f>IF(AND(K199&gt;Variables!$G$10,K199&lt;Variables!$G$11),0,1)</f>
        <v>1</v>
      </c>
      <c r="AN199" s="103">
        <f>IF(H199&lt;Variables!$G$13,1,0)</f>
        <v>0</v>
      </c>
      <c r="AO199" s="97">
        <f>IF(R199&lt;Variables!$G$12,0,1)</f>
        <v>0</v>
      </c>
      <c r="AP199" s="106"/>
      <c r="AQ199" s="105"/>
      <c r="AR199" s="105"/>
      <c r="AS199" s="105"/>
      <c r="AT199" s="105"/>
      <c r="AU199" s="105">
        <v>1</v>
      </c>
      <c r="AV199" s="96" t="str">
        <f t="shared" si="55"/>
        <v/>
      </c>
      <c r="AW199" s="96" t="str">
        <f t="shared" si="56"/>
        <v/>
      </c>
      <c r="AX199" s="96">
        <f t="shared" si="57"/>
        <v>2</v>
      </c>
      <c r="AY199" s="96">
        <f t="shared" si="58"/>
        <v>2</v>
      </c>
      <c r="AZ199" s="96">
        <f t="shared" si="59"/>
        <v>2.35901425435928</v>
      </c>
      <c r="BA199" s="96"/>
      <c r="BB199" s="96"/>
      <c r="BC199" s="96"/>
      <c r="BD199" s="96"/>
      <c r="BE199"/>
      <c r="BF199"/>
      <c r="BG199"/>
      <c r="BH199"/>
      <c r="BI199"/>
      <c r="BJ199" s="83"/>
      <c r="BK199" s="83"/>
    </row>
    <row r="200" spans="1:63" ht="14.1" customHeight="1" x14ac:dyDescent="0.2">
      <c r="A200" s="96"/>
      <c r="B200" s="96"/>
      <c r="C200" s="96">
        <v>13</v>
      </c>
      <c r="D200" s="96" t="s">
        <v>323</v>
      </c>
      <c r="E200" s="96">
        <v>108.67</v>
      </c>
      <c r="F200" s="96">
        <v>6.01</v>
      </c>
      <c r="G200" s="96">
        <v>-2.5099999999999998</v>
      </c>
      <c r="H200" s="96">
        <v>4490</v>
      </c>
      <c r="I200" s="96">
        <v>6.492</v>
      </c>
      <c r="J200" s="96"/>
      <c r="K200" s="96">
        <v>33.43</v>
      </c>
      <c r="L200" s="96">
        <v>111.275053</v>
      </c>
      <c r="M200" s="96">
        <v>-2.3410929999999999</v>
      </c>
      <c r="N200" s="96">
        <v>112.50576700000001</v>
      </c>
      <c r="O200" s="96"/>
      <c r="P200" s="96"/>
      <c r="Q200" s="96"/>
      <c r="R200" s="96"/>
      <c r="S200" s="96"/>
      <c r="T200" s="96"/>
      <c r="U200" s="96"/>
      <c r="V200" s="96">
        <f t="shared" si="47"/>
        <v>2.1441721790031196</v>
      </c>
      <c r="W200" s="96">
        <f t="shared" si="48"/>
        <v>109.75670000000001</v>
      </c>
      <c r="X200" s="96">
        <f t="shared" si="49"/>
        <v>110.8434</v>
      </c>
      <c r="Y200" s="103">
        <f t="shared" si="50"/>
        <v>106.4966</v>
      </c>
      <c r="Z200" s="103">
        <f t="shared" si="51"/>
        <v>112.50576700000001</v>
      </c>
      <c r="AA200" s="103">
        <f t="shared" si="52"/>
        <v>104.3232</v>
      </c>
      <c r="AB200" s="96"/>
      <c r="AC200" s="96"/>
      <c r="AD200" s="96">
        <v>106.24</v>
      </c>
      <c r="AE200" s="96">
        <f t="shared" si="53"/>
        <v>0</v>
      </c>
      <c r="AF200" s="96">
        <f t="shared" si="46"/>
        <v>0.97763872273856622</v>
      </c>
      <c r="AG200" s="96"/>
      <c r="AH200" s="103">
        <f>IF(AND(M200&lt;Variables!$G$6,M200&gt;Variables!$G$5),0,1)</f>
        <v>0</v>
      </c>
      <c r="AI200" s="103">
        <f t="shared" si="54"/>
        <v>1</v>
      </c>
      <c r="AJ200" s="103">
        <f>IF(I200&gt;Variables!$G$7,0,1)</f>
        <v>0</v>
      </c>
      <c r="AK200" s="103">
        <f>IF(F200&gt;Variables!$G$8,0,1)</f>
        <v>1</v>
      </c>
      <c r="AL200" s="103">
        <f>IF(G200&gt;Variables!$G$9,0,1)</f>
        <v>1</v>
      </c>
      <c r="AM200" s="103">
        <f>IF(AND(K200&gt;Variables!$G$10,K200&lt;Variables!$G$11),0,1)</f>
        <v>1</v>
      </c>
      <c r="AN200" s="103">
        <f>IF(H200&lt;Variables!$G$13,1,0)</f>
        <v>0</v>
      </c>
      <c r="AO200" s="97">
        <f>IF(R200&lt;Variables!$G$12,0,1)</f>
        <v>0</v>
      </c>
      <c r="AP200" s="104"/>
      <c r="AQ200" s="103"/>
      <c r="AR200" s="103"/>
      <c r="AS200" s="103"/>
      <c r="AT200" s="103">
        <v>1</v>
      </c>
      <c r="AU200" s="103"/>
      <c r="AV200" s="96" t="str">
        <f t="shared" si="55"/>
        <v/>
      </c>
      <c r="AW200" s="96">
        <f t="shared" si="56"/>
        <v>1</v>
      </c>
      <c r="AX200" s="96" t="str">
        <f t="shared" si="57"/>
        <v/>
      </c>
      <c r="AY200" s="96">
        <f t="shared" si="58"/>
        <v>1</v>
      </c>
      <c r="AZ200" s="96">
        <f t="shared" si="59"/>
        <v>2.1423669590031196</v>
      </c>
      <c r="BA200" s="96"/>
      <c r="BB200" s="96"/>
      <c r="BC200" s="96"/>
      <c r="BD200" s="96"/>
      <c r="BE200"/>
      <c r="BF200"/>
      <c r="BG200"/>
      <c r="BH200"/>
      <c r="BI200"/>
      <c r="BJ200" s="83"/>
      <c r="BK200" s="83"/>
    </row>
    <row r="201" spans="1:63" ht="14.1" customHeight="1" x14ac:dyDescent="0.2">
      <c r="A201" s="96"/>
      <c r="B201" s="96"/>
      <c r="C201" s="96">
        <v>14</v>
      </c>
      <c r="D201" s="96" t="s">
        <v>324</v>
      </c>
      <c r="E201" s="96">
        <v>349.42360000000002</v>
      </c>
      <c r="F201" s="96">
        <v>7.65</v>
      </c>
      <c r="G201" s="96">
        <v>5.89</v>
      </c>
      <c r="H201" s="96">
        <v>28590</v>
      </c>
      <c r="I201" s="96">
        <v>-12.587999999999999</v>
      </c>
      <c r="J201" s="96"/>
      <c r="K201" s="96">
        <v>74.959999999999994</v>
      </c>
      <c r="L201" s="96">
        <v>344.41026199999999</v>
      </c>
      <c r="M201" s="96">
        <v>1.45563</v>
      </c>
      <c r="N201" s="96">
        <v>341.88106800000003</v>
      </c>
      <c r="O201" s="96"/>
      <c r="P201" s="96"/>
      <c r="Q201" s="96"/>
      <c r="R201" s="96"/>
      <c r="S201" s="96"/>
      <c r="T201" s="96"/>
      <c r="U201" s="96"/>
      <c r="V201" s="96">
        <f t="shared" si="47"/>
        <v>2.4828108883775997</v>
      </c>
      <c r="W201" s="96">
        <f t="shared" si="48"/>
        <v>352.91783600000002</v>
      </c>
      <c r="X201" s="96">
        <f t="shared" si="49"/>
        <v>356.41207200000002</v>
      </c>
      <c r="Y201" s="105">
        <f t="shared" si="50"/>
        <v>342.43512800000002</v>
      </c>
      <c r="Z201" s="105">
        <f t="shared" si="51"/>
        <v>341.88106800000003</v>
      </c>
      <c r="AA201" s="105">
        <f t="shared" si="52"/>
        <v>335.44665600000002</v>
      </c>
      <c r="AB201" s="96"/>
      <c r="AC201" s="96">
        <v>351.4</v>
      </c>
      <c r="AD201" s="96">
        <v>349.46</v>
      </c>
      <c r="AE201" s="96">
        <f t="shared" si="53"/>
        <v>1.0056561720501991</v>
      </c>
      <c r="AF201" s="96">
        <f t="shared" si="46"/>
        <v>1.0001041715556704</v>
      </c>
      <c r="AG201" s="96"/>
      <c r="AH201" s="105">
        <f>IF(AND(M201&lt;Variables!$G$6,M201&gt;Variables!$G$5),0,1)</f>
        <v>1</v>
      </c>
      <c r="AI201" s="105">
        <f t="shared" si="54"/>
        <v>0</v>
      </c>
      <c r="AJ201" s="105">
        <f>IF(I201&gt;Variables!$G$7,0,1)</f>
        <v>1</v>
      </c>
      <c r="AK201" s="105">
        <f>IF(F201&gt;Variables!$G$8,0,1)</f>
        <v>1</v>
      </c>
      <c r="AL201" s="105">
        <f>IF(G201&gt;Variables!$G$9,0,1)</f>
        <v>1</v>
      </c>
      <c r="AM201" s="105">
        <f>IF(AND(K201&gt;Variables!$G$10,K201&lt;Variables!$G$11),0,1)</f>
        <v>0</v>
      </c>
      <c r="AN201" s="103">
        <f>IF(H201&lt;Variables!$G$13,1,0)</f>
        <v>0</v>
      </c>
      <c r="AO201" s="97">
        <f>IF(R201&lt;Variables!$G$12,0,1)</f>
        <v>0</v>
      </c>
      <c r="AP201" s="106"/>
      <c r="AQ201" s="105"/>
      <c r="AR201" s="105"/>
      <c r="AS201" s="105"/>
      <c r="AT201" s="105"/>
      <c r="AU201" s="105">
        <v>1</v>
      </c>
      <c r="AV201" s="96" t="str">
        <f t="shared" si="55"/>
        <v/>
      </c>
      <c r="AW201" s="96" t="str">
        <f t="shared" si="56"/>
        <v/>
      </c>
      <c r="AX201" s="96">
        <f t="shared" si="57"/>
        <v>2</v>
      </c>
      <c r="AY201" s="96">
        <f t="shared" si="58"/>
        <v>2</v>
      </c>
      <c r="AZ201" s="96">
        <f t="shared" si="59"/>
        <v>2.4787630483775995</v>
      </c>
      <c r="BA201" s="96"/>
      <c r="BB201" s="96"/>
      <c r="BC201" s="96"/>
      <c r="BD201" s="96"/>
      <c r="BE201"/>
      <c r="BF201"/>
      <c r="BG201"/>
      <c r="BH201"/>
      <c r="BI201"/>
      <c r="BJ201" s="83"/>
      <c r="BK201" s="83"/>
    </row>
    <row r="202" spans="1:63" ht="14.1" customHeight="1" x14ac:dyDescent="0.2">
      <c r="A202" s="96"/>
      <c r="B202" s="96"/>
      <c r="C202" s="96">
        <v>14</v>
      </c>
      <c r="D202" s="96" t="s">
        <v>325</v>
      </c>
      <c r="E202" s="96">
        <v>15.84</v>
      </c>
      <c r="F202" s="96">
        <v>6.66</v>
      </c>
      <c r="G202" s="96">
        <v>3.53</v>
      </c>
      <c r="H202" s="96"/>
      <c r="I202" s="96">
        <v>-72.850999999999999</v>
      </c>
      <c r="J202" s="96"/>
      <c r="K202" s="96">
        <v>74.19</v>
      </c>
      <c r="L202" s="96">
        <v>15.519663</v>
      </c>
      <c r="M202" s="96">
        <v>2.0640710000000002</v>
      </c>
      <c r="N202" s="96">
        <v>15.582725</v>
      </c>
      <c r="O202" s="96"/>
      <c r="P202" s="96"/>
      <c r="Q202" s="96"/>
      <c r="R202" s="96"/>
      <c r="S202" s="96"/>
      <c r="T202" s="96"/>
      <c r="U202" s="96"/>
      <c r="V202" s="96">
        <f t="shared" si="47"/>
        <v>2.4197450678088801</v>
      </c>
      <c r="W202" s="101">
        <f t="shared" si="48"/>
        <v>15.9984</v>
      </c>
      <c r="X202" s="101">
        <f t="shared" si="49"/>
        <v>16.1568</v>
      </c>
      <c r="Y202" s="98">
        <f t="shared" si="50"/>
        <v>15.523199999999999</v>
      </c>
      <c r="Z202" s="98">
        <f t="shared" si="51"/>
        <v>15.582725</v>
      </c>
      <c r="AA202" s="98">
        <f t="shared" si="52"/>
        <v>15.206399999999999</v>
      </c>
      <c r="AB202" s="96"/>
      <c r="AC202" s="96">
        <v>16.760000000000002</v>
      </c>
      <c r="AD202" s="96"/>
      <c r="AE202" s="98">
        <f t="shared" si="53"/>
        <v>1.0580808080808082</v>
      </c>
      <c r="AF202" s="98">
        <f t="shared" si="46"/>
        <v>0</v>
      </c>
      <c r="AG202" s="96"/>
      <c r="AH202" s="101">
        <f>IF(AND(M202&lt;Variables!$G$6,M202&gt;Variables!$G$5),0,1)</f>
        <v>1</v>
      </c>
      <c r="AI202" s="101">
        <f t="shared" si="54"/>
        <v>1</v>
      </c>
      <c r="AJ202" s="101">
        <f>IF(I202&gt;Variables!$G$7,0,1)</f>
        <v>1</v>
      </c>
      <c r="AK202" s="101">
        <f>IF(F202&gt;Variables!$G$8,0,1)</f>
        <v>1</v>
      </c>
      <c r="AL202" s="101">
        <f>IF(G202&gt;Variables!$G$9,0,1)</f>
        <v>1</v>
      </c>
      <c r="AM202" s="101">
        <f>IF(AND(K202&gt;Variables!$G$10,K202&lt;Variables!$G$11),0,1)</f>
        <v>0</v>
      </c>
      <c r="AN202" s="103">
        <f>IF(H202&lt;Variables!$G$13,1,0)</f>
        <v>1</v>
      </c>
      <c r="AO202" s="97">
        <f>IF(R202&lt;Variables!$G$12,0,1)</f>
        <v>0</v>
      </c>
      <c r="AP202" s="102"/>
      <c r="AQ202" s="101"/>
      <c r="AR202" s="101">
        <v>1</v>
      </c>
      <c r="AS202" s="101"/>
      <c r="AT202" s="101"/>
      <c r="AU202" s="101"/>
      <c r="AV202" s="96">
        <f t="shared" si="55"/>
        <v>3</v>
      </c>
      <c r="AW202" s="96" t="str">
        <f t="shared" si="56"/>
        <v/>
      </c>
      <c r="AX202" s="96" t="str">
        <f t="shared" si="57"/>
        <v/>
      </c>
      <c r="AY202" s="96">
        <f t="shared" si="58"/>
        <v>3</v>
      </c>
      <c r="AZ202" s="96">
        <f t="shared" si="59"/>
        <v>2.41573880780888</v>
      </c>
      <c r="BA202" s="96"/>
      <c r="BB202" s="96"/>
      <c r="BC202" s="96"/>
      <c r="BD202" s="96"/>
      <c r="BE202"/>
      <c r="BF202"/>
      <c r="BG202"/>
      <c r="BH202"/>
      <c r="BI202"/>
      <c r="BJ202" s="83"/>
      <c r="BK202" s="83"/>
    </row>
    <row r="203" spans="1:63" ht="14.1" customHeight="1" x14ac:dyDescent="0.2">
      <c r="A203" s="96"/>
      <c r="B203" s="96"/>
      <c r="C203" s="96">
        <v>14</v>
      </c>
      <c r="D203" s="96" t="s">
        <v>326</v>
      </c>
      <c r="E203" s="96">
        <v>128.0796</v>
      </c>
      <c r="F203" s="96">
        <v>5.69</v>
      </c>
      <c r="G203" s="96">
        <v>6.51</v>
      </c>
      <c r="H203" s="96">
        <v>1860</v>
      </c>
      <c r="I203" s="96">
        <v>8.0559999999999992</v>
      </c>
      <c r="J203" s="96"/>
      <c r="K203" s="96">
        <v>72.260000000000005</v>
      </c>
      <c r="L203" s="96">
        <v>124.27986799999999</v>
      </c>
      <c r="M203" s="96">
        <v>3.0573990000000002</v>
      </c>
      <c r="N203" s="96">
        <v>123.009569</v>
      </c>
      <c r="O203" s="96"/>
      <c r="P203" s="96"/>
      <c r="Q203" s="96"/>
      <c r="R203" s="96"/>
      <c r="S203" s="96"/>
      <c r="T203" s="96"/>
      <c r="U203" s="96"/>
      <c r="V203" s="96">
        <f t="shared" si="47"/>
        <v>2.3215705833748794</v>
      </c>
      <c r="W203" s="101">
        <f t="shared" si="48"/>
        <v>129.36039600000001</v>
      </c>
      <c r="X203" s="101">
        <f t="shared" si="49"/>
        <v>130.64119199999999</v>
      </c>
      <c r="Y203" s="96">
        <f t="shared" si="50"/>
        <v>125.51800799999999</v>
      </c>
      <c r="Z203" s="96">
        <f t="shared" si="51"/>
        <v>123.009569</v>
      </c>
      <c r="AA203" s="96">
        <f t="shared" si="52"/>
        <v>122.95641599999999</v>
      </c>
      <c r="AB203" s="96"/>
      <c r="AC203" s="96">
        <v>131.13999999999999</v>
      </c>
      <c r="AD203" s="96"/>
      <c r="AE203" s="96">
        <f t="shared" si="53"/>
        <v>1.0238945155981123</v>
      </c>
      <c r="AF203" s="96">
        <f t="shared" si="46"/>
        <v>0</v>
      </c>
      <c r="AG203" s="96"/>
      <c r="AH203" s="101">
        <f>IF(AND(M203&lt;Variables!$G$6,M203&gt;Variables!$G$5),0,1)</f>
        <v>1</v>
      </c>
      <c r="AI203" s="101">
        <f t="shared" si="54"/>
        <v>0</v>
      </c>
      <c r="AJ203" s="101">
        <f>IF(I203&gt;Variables!$G$7,0,1)</f>
        <v>0</v>
      </c>
      <c r="AK203" s="101">
        <f>IF(F203&gt;Variables!$G$8,0,1)</f>
        <v>1</v>
      </c>
      <c r="AL203" s="101">
        <f>IF(G203&gt;Variables!$G$9,0,1)</f>
        <v>1</v>
      </c>
      <c r="AM203" s="101">
        <f>IF(AND(K203&gt;Variables!$G$10,K203&lt;Variables!$G$11),0,1)</f>
        <v>0</v>
      </c>
      <c r="AN203" s="103">
        <f>IF(H203&lt;Variables!$G$13,1,0)</f>
        <v>1</v>
      </c>
      <c r="AO203" s="97">
        <f>IF(R203&lt;Variables!$G$12,0,1)</f>
        <v>0</v>
      </c>
      <c r="AP203" s="102"/>
      <c r="AQ203" s="101"/>
      <c r="AR203" s="101">
        <v>1</v>
      </c>
      <c r="AS203" s="101"/>
      <c r="AT203" s="101"/>
      <c r="AU203" s="101"/>
      <c r="AV203" s="96">
        <f t="shared" si="55"/>
        <v>3</v>
      </c>
      <c r="AW203" s="96" t="str">
        <f t="shared" si="56"/>
        <v/>
      </c>
      <c r="AX203" s="96" t="str">
        <f t="shared" si="57"/>
        <v/>
      </c>
      <c r="AY203" s="96">
        <f t="shared" si="58"/>
        <v>3</v>
      </c>
      <c r="AZ203" s="96">
        <f t="shared" si="59"/>
        <v>2.3176685433748796</v>
      </c>
      <c r="BA203" s="96"/>
      <c r="BB203" s="96"/>
      <c r="BC203" s="96"/>
      <c r="BD203" s="96"/>
      <c r="BE203"/>
      <c r="BF203"/>
      <c r="BG203"/>
      <c r="BH203"/>
      <c r="BI203"/>
      <c r="BJ203" s="83"/>
      <c r="BK203" s="83"/>
    </row>
    <row r="204" spans="1:63" ht="14.1" customHeight="1" x14ac:dyDescent="0.2">
      <c r="A204" s="96"/>
      <c r="B204" s="96"/>
      <c r="C204" s="96">
        <v>14</v>
      </c>
      <c r="D204" s="96" t="s">
        <v>327</v>
      </c>
      <c r="E204" s="96">
        <v>93.79</v>
      </c>
      <c r="F204" s="96">
        <v>6.01</v>
      </c>
      <c r="G204" s="96">
        <v>3.07</v>
      </c>
      <c r="H204" s="96">
        <v>2410</v>
      </c>
      <c r="I204" s="96">
        <v>12.759</v>
      </c>
      <c r="J204" s="96"/>
      <c r="K204" s="96">
        <v>70.95</v>
      </c>
      <c r="L204" s="96">
        <v>93.552750000000003</v>
      </c>
      <c r="M204" s="96">
        <v>0.25359999999999999</v>
      </c>
      <c r="N204" s="96">
        <v>93.036170999999996</v>
      </c>
      <c r="O204" s="96"/>
      <c r="P204" s="96"/>
      <c r="Q204" s="96"/>
      <c r="R204" s="96"/>
      <c r="S204" s="96"/>
      <c r="T204" s="96"/>
      <c r="U204" s="96"/>
      <c r="V204" s="96">
        <f t="shared" si="47"/>
        <v>2.5621046870400002</v>
      </c>
      <c r="W204" s="96">
        <f t="shared" si="48"/>
        <v>94.727900000000005</v>
      </c>
      <c r="X204" s="96">
        <f t="shared" si="49"/>
        <v>95.665800000000004</v>
      </c>
      <c r="Y204" s="105">
        <f t="shared" si="50"/>
        <v>91.914200000000008</v>
      </c>
      <c r="Z204" s="105">
        <f t="shared" si="51"/>
        <v>93.036170999999996</v>
      </c>
      <c r="AA204" s="105">
        <f t="shared" si="52"/>
        <v>90.038399999999996</v>
      </c>
      <c r="AB204" s="96"/>
      <c r="AC204" s="96"/>
      <c r="AD204" s="96">
        <v>92.28</v>
      </c>
      <c r="AE204" s="96">
        <f t="shared" si="53"/>
        <v>0</v>
      </c>
      <c r="AF204" s="96">
        <f t="shared" si="46"/>
        <v>0.98390020258023236</v>
      </c>
      <c r="AG204" s="96"/>
      <c r="AH204" s="105">
        <f>IF(AND(M204&lt;Variables!$G$6,M204&gt;Variables!$G$5),0,1)</f>
        <v>1</v>
      </c>
      <c r="AI204" s="105">
        <f t="shared" si="54"/>
        <v>0</v>
      </c>
      <c r="AJ204" s="105">
        <f>IF(I204&gt;Variables!$G$7,0,1)</f>
        <v>0</v>
      </c>
      <c r="AK204" s="105">
        <f>IF(F204&gt;Variables!$G$8,0,1)</f>
        <v>1</v>
      </c>
      <c r="AL204" s="105">
        <f>IF(G204&gt;Variables!$G$9,0,1)</f>
        <v>1</v>
      </c>
      <c r="AM204" s="105">
        <f>IF(AND(K204&gt;Variables!$G$10,K204&lt;Variables!$G$11),0,1)</f>
        <v>0</v>
      </c>
      <c r="AN204" s="103">
        <f>IF(H204&lt;Variables!$G$13,1,0)</f>
        <v>1</v>
      </c>
      <c r="AO204" s="97">
        <f>IF(R204&lt;Variables!$G$12,0,1)</f>
        <v>0</v>
      </c>
      <c r="AP204" s="106"/>
      <c r="AQ204" s="105"/>
      <c r="AR204" s="105"/>
      <c r="AS204" s="105"/>
      <c r="AT204" s="105"/>
      <c r="AU204" s="105">
        <v>1</v>
      </c>
      <c r="AV204" s="96" t="str">
        <f t="shared" si="55"/>
        <v/>
      </c>
      <c r="AW204" s="96" t="str">
        <f t="shared" si="56"/>
        <v/>
      </c>
      <c r="AX204" s="96">
        <f t="shared" si="57"/>
        <v>2</v>
      </c>
      <c r="AY204" s="96">
        <f t="shared" si="58"/>
        <v>2</v>
      </c>
      <c r="AZ204" s="96">
        <f t="shared" si="59"/>
        <v>2.5582733870399998</v>
      </c>
      <c r="BA204" s="96"/>
      <c r="BB204" s="96"/>
      <c r="BC204" s="96"/>
      <c r="BD204" s="96"/>
      <c r="BE204"/>
      <c r="BF204"/>
      <c r="BG204"/>
      <c r="BH204"/>
      <c r="BI204"/>
      <c r="BJ204" s="83"/>
      <c r="BK204" s="83"/>
    </row>
    <row r="205" spans="1:63" ht="14.1" customHeight="1" x14ac:dyDescent="0.2">
      <c r="A205" s="96"/>
      <c r="B205" s="96"/>
      <c r="C205" s="96">
        <v>14</v>
      </c>
      <c r="D205" s="96" t="s">
        <v>124</v>
      </c>
      <c r="E205" s="96">
        <v>28.1965</v>
      </c>
      <c r="F205" s="96">
        <v>9.69</v>
      </c>
      <c r="G205" s="96">
        <v>7.42</v>
      </c>
      <c r="H205" s="96">
        <v>2960</v>
      </c>
      <c r="I205" s="96">
        <v>178.43</v>
      </c>
      <c r="J205" s="96"/>
      <c r="K205" s="96">
        <v>69.34</v>
      </c>
      <c r="L205" s="96">
        <v>27.896535</v>
      </c>
      <c r="M205" s="96">
        <v>1.075277</v>
      </c>
      <c r="N205" s="96">
        <v>27.509581000000001</v>
      </c>
      <c r="O205" s="96"/>
      <c r="P205" s="96"/>
      <c r="Q205" s="96"/>
      <c r="R205" s="96"/>
      <c r="S205" s="96"/>
      <c r="T205" s="96"/>
      <c r="U205" s="96"/>
      <c r="V205" s="96">
        <f t="shared" si="47"/>
        <v>2.4793467624641599</v>
      </c>
      <c r="W205" s="96">
        <f t="shared" si="48"/>
        <v>28.478465</v>
      </c>
      <c r="X205" s="96">
        <f t="shared" si="49"/>
        <v>28.760429999999999</v>
      </c>
      <c r="Y205" s="103">
        <f t="shared" si="50"/>
        <v>27.632570000000001</v>
      </c>
      <c r="Z205" s="103">
        <f t="shared" si="51"/>
        <v>27.509581000000001</v>
      </c>
      <c r="AA205" s="103">
        <f t="shared" si="52"/>
        <v>27.068639999999998</v>
      </c>
      <c r="AB205" s="96"/>
      <c r="AC205" s="96">
        <v>28.41</v>
      </c>
      <c r="AD205" s="96">
        <v>27.27</v>
      </c>
      <c r="AE205" s="96">
        <f t="shared" si="53"/>
        <v>1.0075718617558918</v>
      </c>
      <c r="AF205" s="96">
        <f t="shared" si="46"/>
        <v>0.96714131186494778</v>
      </c>
      <c r="AG205" s="96"/>
      <c r="AH205" s="103">
        <f>IF(AND(M205&lt;Variables!$G$6,M205&gt;Variables!$G$5),0,1)</f>
        <v>1</v>
      </c>
      <c r="AI205" s="103">
        <f t="shared" si="54"/>
        <v>0</v>
      </c>
      <c r="AJ205" s="103">
        <f>IF(I205&gt;Variables!$G$7,0,1)</f>
        <v>0</v>
      </c>
      <c r="AK205" s="103">
        <f>IF(F205&gt;Variables!$G$8,0,1)</f>
        <v>0</v>
      </c>
      <c r="AL205" s="103">
        <f>IF(G205&gt;Variables!$G$9,0,1)</f>
        <v>1</v>
      </c>
      <c r="AM205" s="103">
        <f>IF(AND(K205&gt;Variables!$G$10,K205&lt;Variables!$G$11),0,1)</f>
        <v>0</v>
      </c>
      <c r="AN205" s="103">
        <f>IF(H205&lt;Variables!$G$13,1,0)</f>
        <v>0</v>
      </c>
      <c r="AO205" s="97">
        <f>IF(R205&lt;Variables!$G$12,0,1)</f>
        <v>0</v>
      </c>
      <c r="AP205" s="104"/>
      <c r="AQ205" s="103"/>
      <c r="AR205" s="103"/>
      <c r="AS205" s="103"/>
      <c r="AT205" s="103">
        <v>1</v>
      </c>
      <c r="AU205" s="103"/>
      <c r="AV205" s="96" t="str">
        <f t="shared" si="55"/>
        <v/>
      </c>
      <c r="AW205" s="96">
        <f t="shared" si="56"/>
        <v>1</v>
      </c>
      <c r="AX205" s="96" t="str">
        <f t="shared" si="57"/>
        <v/>
      </c>
      <c r="AY205" s="96">
        <f t="shared" si="58"/>
        <v>1</v>
      </c>
      <c r="AZ205" s="96">
        <f t="shared" si="59"/>
        <v>2.4756024024641596</v>
      </c>
      <c r="BA205" s="96"/>
      <c r="BB205" s="96"/>
      <c r="BC205" s="96"/>
      <c r="BD205" s="96"/>
      <c r="BE205"/>
      <c r="BF205"/>
      <c r="BG205"/>
      <c r="BH205"/>
      <c r="BI205"/>
      <c r="BJ205" s="83"/>
      <c r="BK205" s="83"/>
    </row>
    <row r="206" spans="1:63" ht="14.1" customHeight="1" x14ac:dyDescent="0.2">
      <c r="A206" s="96"/>
      <c r="B206" s="96"/>
      <c r="C206" s="96">
        <v>14</v>
      </c>
      <c r="D206" s="96" t="s">
        <v>311</v>
      </c>
      <c r="E206" s="96">
        <v>10.63</v>
      </c>
      <c r="F206" s="96">
        <v>9.56</v>
      </c>
      <c r="G206" s="96">
        <v>5.88</v>
      </c>
      <c r="H206" s="96"/>
      <c r="I206" s="96">
        <v>-2.8559999999999999</v>
      </c>
      <c r="J206" s="96"/>
      <c r="K206" s="96">
        <v>67.95</v>
      </c>
      <c r="L206" s="96">
        <v>10.581619999999999</v>
      </c>
      <c r="M206" s="96">
        <v>0.457208</v>
      </c>
      <c r="N206" s="96">
        <v>10.496359999999999</v>
      </c>
      <c r="O206" s="96"/>
      <c r="P206" s="96"/>
      <c r="Q206" s="96"/>
      <c r="R206" s="96"/>
      <c r="S206" s="96"/>
      <c r="T206" s="96"/>
      <c r="U206" s="96"/>
      <c r="V206" s="96">
        <f t="shared" si="47"/>
        <v>2.5173731121632001</v>
      </c>
      <c r="W206" s="105">
        <f t="shared" si="48"/>
        <v>10.736300000000002</v>
      </c>
      <c r="X206" s="105">
        <f t="shared" si="49"/>
        <v>10.842600000000001</v>
      </c>
      <c r="Y206" s="105">
        <f t="shared" si="50"/>
        <v>10.417400000000001</v>
      </c>
      <c r="Z206" s="105">
        <f t="shared" si="51"/>
        <v>10.496359999999999</v>
      </c>
      <c r="AA206" s="105">
        <f t="shared" si="52"/>
        <v>10.204800000000001</v>
      </c>
      <c r="AB206" s="96" t="s">
        <v>202</v>
      </c>
      <c r="AC206" s="96">
        <v>10.65</v>
      </c>
      <c r="AD206" s="96">
        <v>10.43</v>
      </c>
      <c r="AE206" s="98">
        <f t="shared" si="53"/>
        <v>1.0018814675446848</v>
      </c>
      <c r="AF206" s="98">
        <f t="shared" si="46"/>
        <v>0.98118532455315133</v>
      </c>
      <c r="AG206" s="96" t="s">
        <v>22</v>
      </c>
      <c r="AH206" s="105">
        <f>IF(AND(M206&lt;Variables!$G$6,M206&gt;Variables!$G$5),0,1)</f>
        <v>1</v>
      </c>
      <c r="AI206" s="105">
        <f t="shared" si="54"/>
        <v>0</v>
      </c>
      <c r="AJ206" s="105">
        <f>IF(I206&gt;Variables!$G$7,0,1)</f>
        <v>1</v>
      </c>
      <c r="AK206" s="105">
        <f>IF(F206&gt;Variables!$G$8,0,1)</f>
        <v>0</v>
      </c>
      <c r="AL206" s="105">
        <f>IF(G206&gt;Variables!$G$9,0,1)</f>
        <v>1</v>
      </c>
      <c r="AM206" s="105">
        <f>IF(AND(K206&gt;Variables!$G$10,K206&lt;Variables!$G$11),0,1)</f>
        <v>0</v>
      </c>
      <c r="AN206" s="103">
        <f>IF(H206&lt;Variables!$G$13,1,0)</f>
        <v>1</v>
      </c>
      <c r="AO206" s="97">
        <f>IF(R206&lt;Variables!$G$12,0,1)</f>
        <v>0</v>
      </c>
      <c r="AP206" s="106"/>
      <c r="AQ206" s="105"/>
      <c r="AR206" s="105"/>
      <c r="AS206" s="105"/>
      <c r="AT206" s="105"/>
      <c r="AU206" s="105">
        <v>1</v>
      </c>
      <c r="AV206" s="96" t="str">
        <f t="shared" si="55"/>
        <v/>
      </c>
      <c r="AW206" s="96" t="str">
        <f t="shared" si="56"/>
        <v/>
      </c>
      <c r="AX206" s="96">
        <f t="shared" si="57"/>
        <v>2</v>
      </c>
      <c r="AY206" s="96">
        <f t="shared" si="58"/>
        <v>2</v>
      </c>
      <c r="AZ206" s="96">
        <f t="shared" si="59"/>
        <v>2.5137038121632003</v>
      </c>
      <c r="BA206" s="96"/>
      <c r="BB206" s="96"/>
      <c r="BC206" s="96"/>
      <c r="BD206" s="96"/>
      <c r="BE206"/>
      <c r="BF206"/>
      <c r="BG206"/>
      <c r="BH206"/>
      <c r="BI206"/>
      <c r="BJ206" s="83"/>
      <c r="BK206" s="83"/>
    </row>
    <row r="207" spans="1:63" ht="14.1" customHeight="1" x14ac:dyDescent="0.2">
      <c r="A207" s="96"/>
      <c r="B207" s="96"/>
      <c r="C207" s="96">
        <v>14</v>
      </c>
      <c r="D207" s="96" t="s">
        <v>328</v>
      </c>
      <c r="E207" s="96">
        <v>14.08</v>
      </c>
      <c r="F207" s="96">
        <v>6.11</v>
      </c>
      <c r="G207" s="96">
        <v>-0.78</v>
      </c>
      <c r="H207" s="96">
        <v>11550</v>
      </c>
      <c r="I207" s="96">
        <v>76.852999999999994</v>
      </c>
      <c r="J207" s="96"/>
      <c r="K207" s="96">
        <v>66.58</v>
      </c>
      <c r="L207" s="96">
        <v>14.045346</v>
      </c>
      <c r="M207" s="96">
        <v>0.246728</v>
      </c>
      <c r="N207" s="96">
        <v>14.098739999999999</v>
      </c>
      <c r="O207" s="96"/>
      <c r="P207" s="96"/>
      <c r="Q207" s="96"/>
      <c r="R207" s="96"/>
      <c r="S207" s="96"/>
      <c r="T207" s="96"/>
      <c r="U207" s="96"/>
      <c r="V207" s="96">
        <f t="shared" si="47"/>
        <v>2.5205397853068798</v>
      </c>
      <c r="W207" s="97">
        <f t="shared" si="48"/>
        <v>14.220800000000001</v>
      </c>
      <c r="X207" s="96">
        <f t="shared" si="49"/>
        <v>14.361600000000001</v>
      </c>
      <c r="Y207" s="96">
        <f t="shared" si="50"/>
        <v>13.798399999999999</v>
      </c>
      <c r="Z207" s="96">
        <f t="shared" si="51"/>
        <v>14.098739999999999</v>
      </c>
      <c r="AA207" s="96">
        <f t="shared" si="52"/>
        <v>13.5168</v>
      </c>
      <c r="AB207" s="96"/>
      <c r="AC207" s="96">
        <v>14.21</v>
      </c>
      <c r="AD207" s="96">
        <v>13.96</v>
      </c>
      <c r="AE207" s="96">
        <f t="shared" si="53"/>
        <v>1.0092329545454546</v>
      </c>
      <c r="AF207" s="96">
        <f t="shared" si="46"/>
        <v>0.99147727272727282</v>
      </c>
      <c r="AG207" s="96" t="s">
        <v>249</v>
      </c>
      <c r="AH207" s="97">
        <f>IF(AND(M207&lt;Variables!$G$6,M207&gt;Variables!$G$5),0,1)</f>
        <v>1</v>
      </c>
      <c r="AI207" s="97">
        <f t="shared" si="54"/>
        <v>1</v>
      </c>
      <c r="AJ207" s="97">
        <f>IF(I207&gt;Variables!$G$7,0,1)</f>
        <v>0</v>
      </c>
      <c r="AK207" s="97">
        <f>IF(F207&gt;Variables!$G$8,0,1)</f>
        <v>1</v>
      </c>
      <c r="AL207" s="97">
        <f>IF(G207&gt;Variables!$G$9,0,1)</f>
        <v>1</v>
      </c>
      <c r="AM207" s="97">
        <f>IF(AND(K207&gt;Variables!$G$10,K207&lt;Variables!$G$11),0,1)</f>
        <v>0</v>
      </c>
      <c r="AN207" s="103">
        <f>IF(H207&lt;Variables!$G$13,1,0)</f>
        <v>0</v>
      </c>
      <c r="AO207" s="97">
        <f>IF(R207&lt;Variables!$G$12,0,1)</f>
        <v>0</v>
      </c>
      <c r="AP207" s="99"/>
      <c r="AQ207" s="97"/>
      <c r="AR207" s="97"/>
      <c r="AS207" s="97">
        <v>1</v>
      </c>
      <c r="AT207" s="97"/>
      <c r="AU207" s="97"/>
      <c r="AV207" s="96">
        <f t="shared" si="55"/>
        <v>3</v>
      </c>
      <c r="AW207" s="96" t="str">
        <f t="shared" si="56"/>
        <v/>
      </c>
      <c r="AX207" s="96" t="str">
        <f t="shared" si="57"/>
        <v/>
      </c>
      <c r="AY207" s="96">
        <f t="shared" si="58"/>
        <v>3</v>
      </c>
      <c r="AZ207" s="96">
        <f t="shared" si="59"/>
        <v>2.5169444653068802</v>
      </c>
      <c r="BA207" s="96"/>
      <c r="BB207" s="96"/>
      <c r="BC207" s="96"/>
      <c r="BD207" s="96"/>
      <c r="BE207"/>
      <c r="BF207"/>
      <c r="BG207"/>
      <c r="BH207"/>
      <c r="BI207"/>
      <c r="BJ207" s="83"/>
      <c r="BK207" s="83"/>
    </row>
    <row r="208" spans="1:63" ht="14.1" customHeight="1" x14ac:dyDescent="0.2">
      <c r="A208" s="96"/>
      <c r="B208" s="96"/>
      <c r="C208" s="96">
        <v>14</v>
      </c>
      <c r="D208" s="96" t="s">
        <v>304</v>
      </c>
      <c r="E208" s="96">
        <v>106.73</v>
      </c>
      <c r="F208" s="96">
        <v>11.16</v>
      </c>
      <c r="G208" s="96">
        <v>6.2</v>
      </c>
      <c r="H208" s="96">
        <v>3580</v>
      </c>
      <c r="I208" s="96">
        <v>62.363999999999997</v>
      </c>
      <c r="J208" s="96"/>
      <c r="K208" s="96">
        <v>61.54</v>
      </c>
      <c r="L208" s="96">
        <v>106.31485499999999</v>
      </c>
      <c r="M208" s="96">
        <v>0.390486</v>
      </c>
      <c r="N208" s="96">
        <v>105.045688</v>
      </c>
      <c r="O208" s="96"/>
      <c r="P208" s="96"/>
      <c r="Q208" s="96"/>
      <c r="R208" s="96"/>
      <c r="S208" s="96"/>
      <c r="T208" s="96"/>
      <c r="U208" s="96"/>
      <c r="V208" s="96">
        <f t="shared" si="47"/>
        <v>2.4633878340252799</v>
      </c>
      <c r="W208" s="96">
        <f t="shared" si="48"/>
        <v>107.79730000000001</v>
      </c>
      <c r="X208" s="96">
        <f t="shared" si="49"/>
        <v>108.86460000000001</v>
      </c>
      <c r="Y208" s="103">
        <f t="shared" si="50"/>
        <v>104.5954</v>
      </c>
      <c r="Z208" s="103">
        <f t="shared" si="51"/>
        <v>105.045688</v>
      </c>
      <c r="AA208" s="96">
        <f t="shared" si="52"/>
        <v>102.46080000000001</v>
      </c>
      <c r="AB208" s="96"/>
      <c r="AC208" s="96"/>
      <c r="AD208" s="96">
        <v>104.14</v>
      </c>
      <c r="AE208" s="96">
        <f t="shared" si="53"/>
        <v>0</v>
      </c>
      <c r="AF208" s="96">
        <f t="shared" si="46"/>
        <v>0.97573315843717789</v>
      </c>
      <c r="AG208" s="96"/>
      <c r="AH208" s="103">
        <f>IF(AND(M208&lt;Variables!$G$6,M208&gt;Variables!$G$5),0,1)</f>
        <v>1</v>
      </c>
      <c r="AI208" s="103">
        <f t="shared" si="54"/>
        <v>0</v>
      </c>
      <c r="AJ208" s="103">
        <f>IF(I208&gt;Variables!$G$7,0,1)</f>
        <v>0</v>
      </c>
      <c r="AK208" s="103">
        <f>IF(F208&gt;Variables!$G$8,0,1)</f>
        <v>0</v>
      </c>
      <c r="AL208" s="103">
        <f>IF(G208&gt;Variables!$G$9,0,1)</f>
        <v>1</v>
      </c>
      <c r="AM208" s="103">
        <f>IF(AND(K208&gt;Variables!$G$10,K208&lt;Variables!$G$11),0,1)</f>
        <v>0</v>
      </c>
      <c r="AN208" s="103">
        <f>IF(H208&lt;Variables!$G$13,1,0)</f>
        <v>0</v>
      </c>
      <c r="AO208" s="97">
        <f>IF(R208&lt;Variables!$G$12,0,1)</f>
        <v>0</v>
      </c>
      <c r="AP208" s="104"/>
      <c r="AQ208" s="103"/>
      <c r="AR208" s="103"/>
      <c r="AS208" s="103"/>
      <c r="AT208" s="103">
        <v>1</v>
      </c>
      <c r="AU208" s="103"/>
      <c r="AV208" s="96" t="str">
        <f t="shared" si="55"/>
        <v/>
      </c>
      <c r="AW208" s="96">
        <f t="shared" si="56"/>
        <v>1</v>
      </c>
      <c r="AX208" s="96" t="str">
        <f t="shared" si="57"/>
        <v/>
      </c>
      <c r="AY208" s="96">
        <f t="shared" si="58"/>
        <v>1</v>
      </c>
      <c r="AZ208" s="96">
        <f t="shared" si="59"/>
        <v>2.4600646740252801</v>
      </c>
      <c r="BA208" s="96"/>
      <c r="BB208" s="96"/>
      <c r="BC208" s="96"/>
      <c r="BD208" s="96"/>
      <c r="BE208"/>
      <c r="BF208"/>
      <c r="BG208"/>
      <c r="BH208"/>
      <c r="BI208"/>
      <c r="BJ208" s="83"/>
      <c r="BK208" s="83"/>
    </row>
    <row r="209" spans="1:63" ht="14.1" customHeight="1" x14ac:dyDescent="0.2">
      <c r="A209" s="96"/>
      <c r="B209" s="96"/>
      <c r="C209" s="96">
        <v>14</v>
      </c>
      <c r="D209" s="96" t="s">
        <v>329</v>
      </c>
      <c r="E209" s="96">
        <v>191.17</v>
      </c>
      <c r="F209" s="96">
        <v>6.49</v>
      </c>
      <c r="G209" s="96">
        <v>4.29</v>
      </c>
      <c r="H209" s="96">
        <v>42370</v>
      </c>
      <c r="I209" s="96">
        <v>112.642</v>
      </c>
      <c r="J209" s="96"/>
      <c r="K209" s="96">
        <v>59.14</v>
      </c>
      <c r="L209" s="96">
        <v>189.869145</v>
      </c>
      <c r="M209" s="96">
        <v>0.68513199999999996</v>
      </c>
      <c r="N209" s="96">
        <v>190.76490000000001</v>
      </c>
      <c r="O209" s="96"/>
      <c r="P209" s="96"/>
      <c r="Q209" s="96"/>
      <c r="R209" s="96"/>
      <c r="S209" s="96"/>
      <c r="T209" s="96"/>
      <c r="U209" s="96"/>
      <c r="V209" s="96">
        <f t="shared" si="47"/>
        <v>2.4257920044857602</v>
      </c>
      <c r="W209" s="96">
        <f t="shared" si="48"/>
        <v>193.08169999999998</v>
      </c>
      <c r="X209" s="96">
        <f t="shared" si="49"/>
        <v>194.99339999999998</v>
      </c>
      <c r="Y209" s="105">
        <f t="shared" si="50"/>
        <v>187.3466</v>
      </c>
      <c r="Z209" s="105">
        <f t="shared" si="51"/>
        <v>190.76490000000001</v>
      </c>
      <c r="AA209" s="105">
        <f t="shared" si="52"/>
        <v>183.52319999999997</v>
      </c>
      <c r="AB209" s="96"/>
      <c r="AC209" s="96">
        <v>192.34</v>
      </c>
      <c r="AD209" s="96">
        <v>187.82</v>
      </c>
      <c r="AE209" s="96">
        <f t="shared" si="53"/>
        <v>1.0061202071454727</v>
      </c>
      <c r="AF209" s="96">
        <f t="shared" si="46"/>
        <v>0.98247632996809131</v>
      </c>
      <c r="AG209" s="96" t="s">
        <v>283</v>
      </c>
      <c r="AH209" s="105">
        <f>IF(AND(M209&lt;Variables!$G$6,M209&gt;Variables!$G$5),0,1)</f>
        <v>1</v>
      </c>
      <c r="AI209" s="105">
        <f t="shared" si="54"/>
        <v>1</v>
      </c>
      <c r="AJ209" s="105">
        <f>IF(I209&gt;Variables!$G$7,0,1)</f>
        <v>0</v>
      </c>
      <c r="AK209" s="105">
        <f>IF(F209&gt;Variables!$G$8,0,1)</f>
        <v>1</v>
      </c>
      <c r="AL209" s="105">
        <f>IF(G209&gt;Variables!$G$9,0,1)</f>
        <v>1</v>
      </c>
      <c r="AM209" s="105">
        <f>IF(AND(K209&gt;Variables!$G$10,K209&lt;Variables!$G$11),0,1)</f>
        <v>0</v>
      </c>
      <c r="AN209" s="103">
        <f>IF(H209&lt;Variables!$G$13,1,0)</f>
        <v>0</v>
      </c>
      <c r="AO209" s="97">
        <f>IF(R209&lt;Variables!$G$12,0,1)</f>
        <v>0</v>
      </c>
      <c r="AP209" s="106"/>
      <c r="AQ209" s="105"/>
      <c r="AR209" s="105"/>
      <c r="AS209" s="105"/>
      <c r="AT209" s="105"/>
      <c r="AU209" s="105">
        <v>1</v>
      </c>
      <c r="AV209" s="96" t="str">
        <f t="shared" si="55"/>
        <v/>
      </c>
      <c r="AW209" s="96" t="str">
        <f t="shared" si="56"/>
        <v/>
      </c>
      <c r="AX209" s="96">
        <f t="shared" si="57"/>
        <v>2</v>
      </c>
      <c r="AY209" s="96">
        <f t="shared" si="58"/>
        <v>2</v>
      </c>
      <c r="AZ209" s="96">
        <f t="shared" si="59"/>
        <v>2.42259844448576</v>
      </c>
      <c r="BA209" s="96"/>
      <c r="BB209" s="96"/>
      <c r="BC209" s="96"/>
      <c r="BD209" s="96"/>
      <c r="BE209"/>
      <c r="BF209"/>
      <c r="BG209"/>
      <c r="BH209"/>
      <c r="BI209"/>
      <c r="BJ209" s="83"/>
      <c r="BK209" s="83"/>
    </row>
    <row r="210" spans="1:63" ht="14.1" customHeight="1" x14ac:dyDescent="0.2">
      <c r="A210" s="96"/>
      <c r="B210" s="96"/>
      <c r="C210" s="96">
        <v>14</v>
      </c>
      <c r="D210" s="96" t="s">
        <v>107</v>
      </c>
      <c r="E210" s="96">
        <v>46.469799999999999</v>
      </c>
      <c r="F210" s="96">
        <v>8.6199999999999992</v>
      </c>
      <c r="G210" s="96">
        <v>4.3600000000000003</v>
      </c>
      <c r="H210" s="96"/>
      <c r="I210" s="96">
        <v>-6.3049999999999997</v>
      </c>
      <c r="J210" s="96"/>
      <c r="K210" s="96">
        <v>55.22</v>
      </c>
      <c r="L210" s="96">
        <v>46.604295</v>
      </c>
      <c r="M210" s="96">
        <v>-0.28858899999999998</v>
      </c>
      <c r="N210" s="96">
        <v>46.589799999999997</v>
      </c>
      <c r="O210" s="96"/>
      <c r="P210" s="96"/>
      <c r="Q210" s="96"/>
      <c r="R210" s="96"/>
      <c r="S210" s="96"/>
      <c r="T210" s="96"/>
      <c r="U210" s="96"/>
      <c r="V210" s="96">
        <f t="shared" si="47"/>
        <v>2.43293309706704</v>
      </c>
      <c r="W210" s="97">
        <f t="shared" si="48"/>
        <v>46.934497999999998</v>
      </c>
      <c r="X210" s="98">
        <f t="shared" si="49"/>
        <v>47.399196000000003</v>
      </c>
      <c r="Y210" s="98">
        <f t="shared" si="50"/>
        <v>45.540403999999995</v>
      </c>
      <c r="Z210" s="98">
        <f t="shared" si="51"/>
        <v>46.589799999999997</v>
      </c>
      <c r="AA210" s="98">
        <f t="shared" si="52"/>
        <v>44.611007999999998</v>
      </c>
      <c r="AB210" s="96"/>
      <c r="AC210" s="96">
        <v>47.01</v>
      </c>
      <c r="AD210" s="96">
        <v>45.94</v>
      </c>
      <c r="AE210" s="98">
        <f t="shared" si="53"/>
        <v>1.0116247541413994</v>
      </c>
      <c r="AF210" s="98">
        <f t="shared" si="46"/>
        <v>0.98859904712307778</v>
      </c>
      <c r="AG210" s="96" t="s">
        <v>330</v>
      </c>
      <c r="AH210" s="97">
        <f>IF(AND(M210&lt;Variables!$G$6,M210&gt;Variables!$G$5),0,1)</f>
        <v>1</v>
      </c>
      <c r="AI210" s="97">
        <f t="shared" si="54"/>
        <v>0</v>
      </c>
      <c r="AJ210" s="97">
        <f>IF(I210&gt;Variables!$G$7,0,1)</f>
        <v>1</v>
      </c>
      <c r="AK210" s="97">
        <f>IF(F210&gt;Variables!$G$8,0,1)</f>
        <v>1</v>
      </c>
      <c r="AL210" s="97">
        <f>IF(G210&gt;Variables!$G$9,0,1)</f>
        <v>1</v>
      </c>
      <c r="AM210" s="97">
        <f>IF(AND(K210&gt;Variables!$G$10,K210&lt;Variables!$G$11),0,1)</f>
        <v>0</v>
      </c>
      <c r="AN210" s="103">
        <f>IF(H210&lt;Variables!$G$13,1,0)</f>
        <v>1</v>
      </c>
      <c r="AO210" s="97">
        <f>IF(R210&lt;Variables!$G$12,0,1)</f>
        <v>0</v>
      </c>
      <c r="AP210" s="99"/>
      <c r="AQ210" s="97"/>
      <c r="AR210" s="97"/>
      <c r="AS210" s="97">
        <v>1</v>
      </c>
      <c r="AT210" s="97"/>
      <c r="AU210" s="97"/>
      <c r="AV210" s="96">
        <f t="shared" si="55"/>
        <v>3</v>
      </c>
      <c r="AW210" s="96" t="str">
        <f t="shared" si="56"/>
        <v/>
      </c>
      <c r="AX210" s="96" t="str">
        <f t="shared" si="57"/>
        <v/>
      </c>
      <c r="AY210" s="96">
        <f t="shared" si="58"/>
        <v>3</v>
      </c>
      <c r="AZ210" s="96">
        <f t="shared" si="59"/>
        <v>2.4299512170670399</v>
      </c>
      <c r="BA210" s="96"/>
      <c r="BB210" s="96"/>
      <c r="BC210" s="96"/>
      <c r="BD210" s="96"/>
      <c r="BE210"/>
      <c r="BF210"/>
      <c r="BG210"/>
      <c r="BH210"/>
      <c r="BI210"/>
      <c r="BJ210" s="83"/>
      <c r="BK210" s="83"/>
    </row>
    <row r="211" spans="1:63" ht="14.1" customHeight="1" x14ac:dyDescent="0.2">
      <c r="A211" s="96"/>
      <c r="B211" s="96"/>
      <c r="C211" s="96">
        <v>14</v>
      </c>
      <c r="D211" s="96" t="s">
        <v>288</v>
      </c>
      <c r="E211" s="96">
        <v>140.35</v>
      </c>
      <c r="F211" s="96">
        <v>9.2100000000000009</v>
      </c>
      <c r="G211" s="96">
        <v>5.53</v>
      </c>
      <c r="H211" s="96">
        <v>8080</v>
      </c>
      <c r="I211" s="96">
        <v>-0.65800000000000003</v>
      </c>
      <c r="J211" s="96"/>
      <c r="K211" s="96">
        <v>52.89</v>
      </c>
      <c r="L211" s="96">
        <v>140.369495</v>
      </c>
      <c r="M211" s="96">
        <v>-1.3888350000000001E-2</v>
      </c>
      <c r="N211" s="96">
        <v>139.75839400000001</v>
      </c>
      <c r="O211" s="96"/>
      <c r="P211" s="96"/>
      <c r="Q211" s="96"/>
      <c r="R211" s="96"/>
      <c r="S211" s="96"/>
      <c r="T211" s="96"/>
      <c r="U211" s="96"/>
      <c r="V211" s="96">
        <f t="shared" si="47"/>
        <v>2.3974174137133719</v>
      </c>
      <c r="W211" s="101">
        <f t="shared" si="48"/>
        <v>141.7535</v>
      </c>
      <c r="X211" s="101">
        <f t="shared" si="49"/>
        <v>143.15700000000001</v>
      </c>
      <c r="Y211" s="96">
        <f t="shared" si="50"/>
        <v>137.54299999999998</v>
      </c>
      <c r="Z211" s="96">
        <f t="shared" si="51"/>
        <v>139.75839400000001</v>
      </c>
      <c r="AA211" s="96">
        <f t="shared" si="52"/>
        <v>134.73599999999999</v>
      </c>
      <c r="AB211" s="96"/>
      <c r="AC211" s="96">
        <v>144.97999999999999</v>
      </c>
      <c r="AD211" s="96"/>
      <c r="AE211" s="96">
        <f t="shared" si="53"/>
        <v>1.0329889561809762</v>
      </c>
      <c r="AF211" s="96">
        <f t="shared" si="46"/>
        <v>0</v>
      </c>
      <c r="AG211" s="96"/>
      <c r="AH211" s="101">
        <f>IF(AND(M211&lt;Variables!$G$6,M211&gt;Variables!$G$5),0,1)</f>
        <v>1</v>
      </c>
      <c r="AI211" s="101">
        <f t="shared" si="54"/>
        <v>0</v>
      </c>
      <c r="AJ211" s="101">
        <f>IF(I211&gt;Variables!$G$7,0,1)</f>
        <v>1</v>
      </c>
      <c r="AK211" s="101">
        <f>IF(F211&gt;Variables!$G$8,0,1)</f>
        <v>0</v>
      </c>
      <c r="AL211" s="101">
        <f>IF(G211&gt;Variables!$G$9,0,1)</f>
        <v>1</v>
      </c>
      <c r="AM211" s="101">
        <f>IF(AND(K211&gt;Variables!$G$10,K211&lt;Variables!$G$11),0,1)</f>
        <v>0</v>
      </c>
      <c r="AN211" s="103">
        <f>IF(H211&lt;Variables!$G$13,1,0)</f>
        <v>0</v>
      </c>
      <c r="AO211" s="97">
        <f>IF(R211&lt;Variables!$G$12,0,1)</f>
        <v>0</v>
      </c>
      <c r="AP211" s="102"/>
      <c r="AQ211" s="101"/>
      <c r="AR211" s="101">
        <v>1</v>
      </c>
      <c r="AS211" s="101"/>
      <c r="AT211" s="101"/>
      <c r="AU211" s="101"/>
      <c r="AV211" s="96">
        <f t="shared" si="55"/>
        <v>3</v>
      </c>
      <c r="AW211" s="96" t="str">
        <f t="shared" si="56"/>
        <v/>
      </c>
      <c r="AX211" s="96" t="str">
        <f t="shared" si="57"/>
        <v/>
      </c>
      <c r="AY211" s="96">
        <f t="shared" si="58"/>
        <v>3</v>
      </c>
      <c r="AZ211" s="96">
        <f t="shared" si="59"/>
        <v>2.3945613537133719</v>
      </c>
      <c r="BA211" s="96"/>
      <c r="BB211" s="96"/>
      <c r="BC211" s="96"/>
      <c r="BD211" s="96"/>
      <c r="BE211"/>
      <c r="BF211"/>
      <c r="BG211"/>
      <c r="BH211"/>
      <c r="BI211"/>
      <c r="BJ211" s="83"/>
      <c r="BK211" s="83"/>
    </row>
    <row r="212" spans="1:63" ht="14.1" customHeight="1" x14ac:dyDescent="0.2">
      <c r="A212" s="96"/>
      <c r="B212" s="96"/>
      <c r="C212" s="96">
        <v>14</v>
      </c>
      <c r="D212" s="96" t="s">
        <v>247</v>
      </c>
      <c r="E212" s="96">
        <v>35.24</v>
      </c>
      <c r="F212" s="96">
        <v>10.07</v>
      </c>
      <c r="G212" s="96">
        <v>2.56</v>
      </c>
      <c r="H212" s="96">
        <v>8090</v>
      </c>
      <c r="I212" s="96">
        <v>-76.076999999999998</v>
      </c>
      <c r="J212" s="96"/>
      <c r="K212" s="96">
        <v>46.6</v>
      </c>
      <c r="L212" s="96">
        <v>35.158454999999996</v>
      </c>
      <c r="M212" s="96">
        <v>0.231936</v>
      </c>
      <c r="N212" s="96">
        <v>35.146002000000003</v>
      </c>
      <c r="O212" s="96"/>
      <c r="P212" s="96"/>
      <c r="Q212" s="96"/>
      <c r="R212" s="96"/>
      <c r="S212" s="96"/>
      <c r="T212" s="96"/>
      <c r="U212" s="96"/>
      <c r="V212" s="96">
        <f t="shared" si="47"/>
        <v>2.3280230899712002</v>
      </c>
      <c r="W212" s="101">
        <f t="shared" si="48"/>
        <v>35.592400000000005</v>
      </c>
      <c r="X212" s="101">
        <f t="shared" si="49"/>
        <v>35.944800000000001</v>
      </c>
      <c r="Y212" s="96">
        <f t="shared" si="50"/>
        <v>34.535200000000003</v>
      </c>
      <c r="Z212" s="96">
        <f t="shared" si="51"/>
        <v>35.146002000000003</v>
      </c>
      <c r="AA212" s="96">
        <f t="shared" si="52"/>
        <v>33.830399999999997</v>
      </c>
      <c r="AB212" s="96"/>
      <c r="AC212" s="96">
        <v>36.5</v>
      </c>
      <c r="AD212" s="96"/>
      <c r="AE212" s="96">
        <f t="shared" si="53"/>
        <v>1.0357548240635641</v>
      </c>
      <c r="AF212" s="96">
        <f t="shared" si="46"/>
        <v>0</v>
      </c>
      <c r="AG212" s="96"/>
      <c r="AH212" s="101">
        <f>IF(AND(M212&lt;Variables!$G$6,M212&gt;Variables!$G$5),0,1)</f>
        <v>1</v>
      </c>
      <c r="AI212" s="101">
        <f t="shared" si="54"/>
        <v>0</v>
      </c>
      <c r="AJ212" s="101">
        <f>IF(I212&gt;Variables!$G$7,0,1)</f>
        <v>1</v>
      </c>
      <c r="AK212" s="101">
        <f>IF(F212&gt;Variables!$G$8,0,1)</f>
        <v>0</v>
      </c>
      <c r="AL212" s="101">
        <f>IF(G212&gt;Variables!$G$9,0,1)</f>
        <v>1</v>
      </c>
      <c r="AM212" s="101">
        <f>IF(AND(K212&gt;Variables!$G$10,K212&lt;Variables!$G$11),0,1)</f>
        <v>1</v>
      </c>
      <c r="AN212" s="103">
        <f>IF(H212&lt;Variables!$G$13,1,0)</f>
        <v>0</v>
      </c>
      <c r="AO212" s="97">
        <f>IF(R212&lt;Variables!$G$12,0,1)</f>
        <v>0</v>
      </c>
      <c r="AP212" s="102"/>
      <c r="AQ212" s="101"/>
      <c r="AR212" s="101">
        <v>1</v>
      </c>
      <c r="AS212" s="101"/>
      <c r="AT212" s="101"/>
      <c r="AU212" s="101"/>
      <c r="AV212" s="96">
        <f t="shared" si="55"/>
        <v>3</v>
      </c>
      <c r="AW212" s="96" t="str">
        <f t="shared" si="56"/>
        <v/>
      </c>
      <c r="AX212" s="96" t="str">
        <f t="shared" si="57"/>
        <v/>
      </c>
      <c r="AY212" s="96">
        <f t="shared" si="58"/>
        <v>3</v>
      </c>
      <c r="AZ212" s="96">
        <f t="shared" si="59"/>
        <v>2.3255066899712</v>
      </c>
      <c r="BA212" s="96"/>
      <c r="BB212" s="96"/>
      <c r="BC212" s="96"/>
      <c r="BD212" s="96"/>
      <c r="BE212"/>
      <c r="BF212"/>
      <c r="BG212"/>
      <c r="BH212"/>
      <c r="BI212"/>
      <c r="BJ212" s="83"/>
      <c r="BK212" s="83"/>
    </row>
    <row r="213" spans="1:63" ht="14.1" customHeight="1" x14ac:dyDescent="0.2">
      <c r="A213" s="96"/>
      <c r="B213" s="96"/>
      <c r="C213" s="96">
        <v>14</v>
      </c>
      <c r="D213" s="96" t="s">
        <v>321</v>
      </c>
      <c r="E213" s="96">
        <v>118.83</v>
      </c>
      <c r="F213" s="96">
        <v>9.8800000000000008</v>
      </c>
      <c r="G213" s="96">
        <v>7.05</v>
      </c>
      <c r="H213" s="96">
        <v>5270</v>
      </c>
      <c r="I213" s="96">
        <v>244.98</v>
      </c>
      <c r="J213" s="96"/>
      <c r="K213" s="96">
        <v>43.68</v>
      </c>
      <c r="L213" s="96">
        <v>119.10776</v>
      </c>
      <c r="M213" s="96">
        <v>-0.23320099999999999</v>
      </c>
      <c r="N213" s="96">
        <v>119.316744</v>
      </c>
      <c r="O213" s="96"/>
      <c r="P213" s="96"/>
      <c r="Q213" s="96"/>
      <c r="R213" s="96"/>
      <c r="S213" s="96"/>
      <c r="T213" s="96"/>
      <c r="U213" s="96"/>
      <c r="V213" s="96">
        <f t="shared" si="47"/>
        <v>2.30333160403584</v>
      </c>
      <c r="W213" s="96">
        <f t="shared" si="48"/>
        <v>120.0183</v>
      </c>
      <c r="X213" s="96">
        <f t="shared" si="49"/>
        <v>121.20659999999999</v>
      </c>
      <c r="Y213" s="105">
        <f t="shared" si="50"/>
        <v>116.4534</v>
      </c>
      <c r="Z213" s="105">
        <f t="shared" si="51"/>
        <v>119.316744</v>
      </c>
      <c r="AA213" s="105">
        <f t="shared" si="52"/>
        <v>114.07679999999999</v>
      </c>
      <c r="AB213" s="96"/>
      <c r="AC213" s="96"/>
      <c r="AD213" s="96"/>
      <c r="AE213" s="96">
        <f t="shared" si="53"/>
        <v>0</v>
      </c>
      <c r="AF213" s="96">
        <f t="shared" si="46"/>
        <v>0</v>
      </c>
      <c r="AG213" s="96"/>
      <c r="AH213" s="105">
        <f>IF(AND(M213&lt;Variables!$G$6,M213&gt;Variables!$G$5),0,1)</f>
        <v>1</v>
      </c>
      <c r="AI213" s="105">
        <f t="shared" si="54"/>
        <v>1</v>
      </c>
      <c r="AJ213" s="105">
        <f>IF(I213&gt;Variables!$G$7,0,1)</f>
        <v>0</v>
      </c>
      <c r="AK213" s="105">
        <f>IF(F213&gt;Variables!$G$8,0,1)</f>
        <v>0</v>
      </c>
      <c r="AL213" s="105">
        <f>IF(G213&gt;Variables!$G$9,0,1)</f>
        <v>1</v>
      </c>
      <c r="AM213" s="105">
        <f>IF(AND(K213&gt;Variables!$G$10,K213&lt;Variables!$G$11),0,1)</f>
        <v>1</v>
      </c>
      <c r="AN213" s="103">
        <f>IF(H213&lt;Variables!$G$13,1,0)</f>
        <v>0</v>
      </c>
      <c r="AO213" s="97">
        <f>IF(R213&lt;Variables!$G$12,0,1)</f>
        <v>0</v>
      </c>
      <c r="AP213" s="106"/>
      <c r="AQ213" s="105"/>
      <c r="AR213" s="105"/>
      <c r="AS213" s="105"/>
      <c r="AT213" s="105"/>
      <c r="AU213" s="105">
        <v>1</v>
      </c>
      <c r="AV213" s="96" t="str">
        <f t="shared" si="55"/>
        <v/>
      </c>
      <c r="AW213" s="96" t="str">
        <f t="shared" si="56"/>
        <v/>
      </c>
      <c r="AX213" s="96">
        <f t="shared" si="57"/>
        <v>2</v>
      </c>
      <c r="AY213" s="96">
        <f t="shared" si="58"/>
        <v>2</v>
      </c>
      <c r="AZ213" s="96">
        <f t="shared" si="59"/>
        <v>2.3009728840358399</v>
      </c>
      <c r="BA213" s="96"/>
      <c r="BB213" s="96"/>
      <c r="BC213" s="96"/>
      <c r="BD213" s="96"/>
      <c r="BE213"/>
      <c r="BF213"/>
      <c r="BG213"/>
      <c r="BH213"/>
      <c r="BI213"/>
      <c r="BJ213" s="83"/>
      <c r="BK213" s="83"/>
    </row>
    <row r="214" spans="1:63" ht="14.1" customHeight="1" x14ac:dyDescent="0.2">
      <c r="A214" s="96"/>
      <c r="B214" s="96"/>
      <c r="C214" s="108">
        <v>14</v>
      </c>
      <c r="D214" s="109" t="s">
        <v>331</v>
      </c>
      <c r="E214" s="109">
        <v>11.2012</v>
      </c>
      <c r="F214" s="109">
        <v>10.38</v>
      </c>
      <c r="G214" s="109">
        <v>4.78</v>
      </c>
      <c r="H214" s="109"/>
      <c r="I214" s="109">
        <v>53.424999999999997</v>
      </c>
      <c r="J214" s="109"/>
      <c r="K214" s="109">
        <v>43.28</v>
      </c>
      <c r="L214" s="109">
        <v>11.306005000000001</v>
      </c>
      <c r="M214" s="109">
        <v>-0.92698499999999995</v>
      </c>
      <c r="N214" s="109">
        <v>11.119484</v>
      </c>
      <c r="O214" s="109"/>
      <c r="P214" s="109"/>
      <c r="Q214" s="109"/>
      <c r="R214" s="109"/>
      <c r="S214" s="109"/>
      <c r="T214" s="109"/>
      <c r="U214" s="109"/>
      <c r="V214" s="109">
        <f t="shared" si="47"/>
        <v>2.3034920783903998</v>
      </c>
      <c r="W214" s="109">
        <f t="shared" si="48"/>
        <v>11.313212</v>
      </c>
      <c r="X214" s="109">
        <f t="shared" si="49"/>
        <v>11.425224</v>
      </c>
      <c r="Y214" s="118">
        <f t="shared" si="50"/>
        <v>10.977176</v>
      </c>
      <c r="Z214" s="118">
        <f t="shared" si="51"/>
        <v>11.119484</v>
      </c>
      <c r="AA214" s="109">
        <f t="shared" si="52"/>
        <v>10.753152</v>
      </c>
      <c r="AB214" s="96"/>
      <c r="AC214" s="96"/>
      <c r="AD214" s="96">
        <v>10.81</v>
      </c>
      <c r="AE214" s="98">
        <f t="shared" si="53"/>
        <v>0</v>
      </c>
      <c r="AF214" s="98">
        <f t="shared" si="46"/>
        <v>0.96507517051744462</v>
      </c>
      <c r="AG214" s="96"/>
      <c r="AH214" s="103">
        <f>IF(AND(M214&lt;Variables!$G$6,M214&gt;Variables!$G$5),0,1)</f>
        <v>1</v>
      </c>
      <c r="AI214" s="103">
        <f t="shared" si="54"/>
        <v>0</v>
      </c>
      <c r="AJ214" s="103">
        <f>IF(I214&gt;Variables!$G$7,0,1)</f>
        <v>0</v>
      </c>
      <c r="AK214" s="103">
        <f>IF(F214&gt;Variables!$G$8,0,1)</f>
        <v>0</v>
      </c>
      <c r="AL214" s="103">
        <f>IF(G214&gt;Variables!$G$9,0,1)</f>
        <v>1</v>
      </c>
      <c r="AM214" s="103">
        <f>IF(AND(K214&gt;Variables!$G$10,K214&lt;Variables!$G$11),0,1)</f>
        <v>1</v>
      </c>
      <c r="AN214" s="103">
        <f>IF(H214&lt;Variables!$G$13,1,0)</f>
        <v>1</v>
      </c>
      <c r="AO214" s="97">
        <f>IF(R214&lt;Variables!$G$12,0,1)</f>
        <v>0</v>
      </c>
      <c r="AP214" s="104"/>
      <c r="AQ214" s="103"/>
      <c r="AR214" s="103"/>
      <c r="AS214" s="103"/>
      <c r="AT214" s="103">
        <v>1</v>
      </c>
      <c r="AU214" s="103"/>
      <c r="AV214" s="96" t="str">
        <f t="shared" si="55"/>
        <v/>
      </c>
      <c r="AW214" s="96">
        <f t="shared" si="56"/>
        <v>1</v>
      </c>
      <c r="AX214" s="96" t="str">
        <f t="shared" si="57"/>
        <v/>
      </c>
      <c r="AY214" s="96">
        <f t="shared" si="58"/>
        <v>1</v>
      </c>
      <c r="AZ214" s="96">
        <f t="shared" si="59"/>
        <v>2.3011549583903999</v>
      </c>
      <c r="BA214" s="96"/>
      <c r="BB214" s="96"/>
      <c r="BC214" s="96"/>
      <c r="BD214" s="96"/>
      <c r="BE214"/>
      <c r="BF214"/>
      <c r="BG214"/>
      <c r="BH214"/>
      <c r="BI214"/>
      <c r="BJ214" s="83"/>
      <c r="BK214" s="83"/>
    </row>
    <row r="215" spans="1:63" ht="14.1" customHeight="1" x14ac:dyDescent="0.2">
      <c r="A215" s="96"/>
      <c r="B215" s="96"/>
      <c r="C215" s="96">
        <v>15</v>
      </c>
      <c r="D215" s="96" t="s">
        <v>332</v>
      </c>
      <c r="E215" s="96">
        <v>42.630499999999998</v>
      </c>
      <c r="F215" s="96">
        <v>5.53</v>
      </c>
      <c r="G215" s="96">
        <v>4.46</v>
      </c>
      <c r="H215" s="96">
        <v>3220</v>
      </c>
      <c r="I215" s="96">
        <v>6.4279999999999999</v>
      </c>
      <c r="J215" s="96"/>
      <c r="K215" s="96">
        <v>75.67</v>
      </c>
      <c r="L215" s="96">
        <v>42.042205000000003</v>
      </c>
      <c r="M215" s="96">
        <v>1.3992960000000001</v>
      </c>
      <c r="N215" s="96">
        <v>41.752305999999997</v>
      </c>
      <c r="O215" s="96"/>
      <c r="P215" s="96"/>
      <c r="Q215" s="96"/>
      <c r="R215" s="96"/>
      <c r="S215" s="96"/>
      <c r="T215" s="96"/>
      <c r="U215" s="96"/>
      <c r="V215" s="96">
        <f t="shared" si="47"/>
        <v>2.4928227510118401</v>
      </c>
      <c r="W215" s="96">
        <f t="shared" si="48"/>
        <v>43.056804999999997</v>
      </c>
      <c r="X215" s="96">
        <f t="shared" si="49"/>
        <v>43.483109999999996</v>
      </c>
      <c r="Y215" s="105">
        <f t="shared" si="50"/>
        <v>41.777889999999999</v>
      </c>
      <c r="Z215" s="105">
        <f t="shared" si="51"/>
        <v>41.752305999999997</v>
      </c>
      <c r="AA215" s="105">
        <f t="shared" si="52"/>
        <v>40.925279999999994</v>
      </c>
      <c r="AB215" s="96"/>
      <c r="AC215" s="96">
        <v>43.38</v>
      </c>
      <c r="AD215" s="96">
        <v>42.26</v>
      </c>
      <c r="AE215" s="96">
        <f t="shared" si="53"/>
        <v>1.01758130915659</v>
      </c>
      <c r="AF215" s="96">
        <f t="shared" si="46"/>
        <v>0.99130903930284653</v>
      </c>
      <c r="AG215" s="96"/>
      <c r="AH215" s="105">
        <f>IF(AND(M215&lt;Variables!$G$6,M215&gt;Variables!$G$5),0,1)</f>
        <v>1</v>
      </c>
      <c r="AI215" s="105">
        <f t="shared" si="54"/>
        <v>0</v>
      </c>
      <c r="AJ215" s="105">
        <f>IF(I215&gt;Variables!$G$7,0,1)</f>
        <v>0</v>
      </c>
      <c r="AK215" s="105">
        <f>IF(F215&gt;Variables!$G$8,0,1)</f>
        <v>1</v>
      </c>
      <c r="AL215" s="105">
        <f>IF(G215&gt;Variables!$G$9,0,1)</f>
        <v>1</v>
      </c>
      <c r="AM215" s="105">
        <f>IF(AND(K215&gt;Variables!$G$10,K215&lt;Variables!$G$11),0,1)</f>
        <v>1</v>
      </c>
      <c r="AN215" s="103">
        <f>IF(H215&lt;Variables!$G$13,1,0)</f>
        <v>0</v>
      </c>
      <c r="AO215" s="97">
        <f>IF(R215&lt;Variables!$G$12,0,1)</f>
        <v>0</v>
      </c>
      <c r="AP215" s="106"/>
      <c r="AQ215" s="105"/>
      <c r="AR215" s="105"/>
      <c r="AS215" s="105"/>
      <c r="AT215" s="105"/>
      <c r="AU215" s="105">
        <v>1</v>
      </c>
      <c r="AV215" s="96">
        <f t="shared" si="55"/>
        <v>3</v>
      </c>
      <c r="AW215" s="96" t="str">
        <f t="shared" si="56"/>
        <v/>
      </c>
      <c r="AX215" s="96" t="str">
        <f t="shared" si="57"/>
        <v/>
      </c>
      <c r="AY215" s="96">
        <f t="shared" si="58"/>
        <v>3</v>
      </c>
      <c r="AZ215" s="96">
        <f t="shared" si="59"/>
        <v>2.4887365710118403</v>
      </c>
      <c r="BA215" s="96"/>
      <c r="BB215" s="96"/>
      <c r="BC215" s="96"/>
      <c r="BD215" s="96"/>
      <c r="BE215"/>
      <c r="BF215"/>
      <c r="BG215"/>
      <c r="BH215"/>
      <c r="BI215"/>
      <c r="BJ215" s="83"/>
      <c r="BK215" s="83"/>
    </row>
    <row r="216" spans="1:63" ht="14.1" customHeight="1" x14ac:dyDescent="0.2">
      <c r="A216" s="96"/>
      <c r="B216" s="96"/>
      <c r="C216" s="96">
        <v>15</v>
      </c>
      <c r="D216" s="96" t="s">
        <v>301</v>
      </c>
      <c r="E216" s="96">
        <v>23.24</v>
      </c>
      <c r="F216" s="96">
        <v>6.56</v>
      </c>
      <c r="G216" s="96">
        <v>5.49</v>
      </c>
      <c r="H216" s="96">
        <v>2040</v>
      </c>
      <c r="I216" s="96">
        <v>-6.782</v>
      </c>
      <c r="J216" s="96"/>
      <c r="K216" s="96">
        <v>68.290000000000006</v>
      </c>
      <c r="L216" s="96">
        <v>23.181778999999999</v>
      </c>
      <c r="M216" s="96">
        <v>0.25115199999999999</v>
      </c>
      <c r="N216" s="96">
        <v>22.968121</v>
      </c>
      <c r="O216" s="96"/>
      <c r="P216" s="96"/>
      <c r="Q216" s="96"/>
      <c r="R216" s="96"/>
      <c r="S216" s="96"/>
      <c r="T216" s="96"/>
      <c r="U216" s="96"/>
      <c r="V216" s="96">
        <f t="shared" si="47"/>
        <v>2.53668821760896</v>
      </c>
      <c r="W216" s="101">
        <f t="shared" si="48"/>
        <v>23.4724</v>
      </c>
      <c r="X216" s="101">
        <f t="shared" si="49"/>
        <v>23.704799999999999</v>
      </c>
      <c r="Y216" s="96">
        <f t="shared" si="50"/>
        <v>22.775199999999998</v>
      </c>
      <c r="Z216" s="96">
        <f t="shared" si="51"/>
        <v>22.968121</v>
      </c>
      <c r="AA216" s="96">
        <f t="shared" si="52"/>
        <v>22.310399999999998</v>
      </c>
      <c r="AB216" s="96"/>
      <c r="AC216" s="96">
        <v>23.71</v>
      </c>
      <c r="AD216" s="96"/>
      <c r="AE216" s="96">
        <f t="shared" si="53"/>
        <v>1.020223752151463</v>
      </c>
      <c r="AF216" s="96">
        <f t="shared" si="46"/>
        <v>0</v>
      </c>
      <c r="AG216" s="96"/>
      <c r="AH216" s="101">
        <f>IF(AND(M216&lt;Variables!$G$6,M216&gt;Variables!$G$5),0,1)</f>
        <v>1</v>
      </c>
      <c r="AI216" s="101">
        <f t="shared" si="54"/>
        <v>0</v>
      </c>
      <c r="AJ216" s="101">
        <f>IF(I216&gt;Variables!$G$7,0,1)</f>
        <v>1</v>
      </c>
      <c r="AK216" s="101">
        <f>IF(F216&gt;Variables!$G$8,0,1)</f>
        <v>1</v>
      </c>
      <c r="AL216" s="101">
        <f>IF(G216&gt;Variables!$G$9,0,1)</f>
        <v>1</v>
      </c>
      <c r="AM216" s="101">
        <f>IF(AND(K216&gt;Variables!$G$10,K216&lt;Variables!$G$11),0,1)</f>
        <v>0</v>
      </c>
      <c r="AN216" s="103">
        <f>IF(H216&lt;Variables!$G$13,1,0)</f>
        <v>1</v>
      </c>
      <c r="AO216" s="97">
        <f>IF(R216&lt;Variables!$G$12,0,1)</f>
        <v>0</v>
      </c>
      <c r="AP216" s="102"/>
      <c r="AQ216" s="101"/>
      <c r="AR216" s="101">
        <v>1</v>
      </c>
      <c r="AS216" s="101"/>
      <c r="AT216" s="101"/>
      <c r="AU216" s="101"/>
      <c r="AV216" s="96">
        <f t="shared" si="55"/>
        <v>3</v>
      </c>
      <c r="AW216" s="96" t="str">
        <f t="shared" si="56"/>
        <v/>
      </c>
      <c r="AX216" s="96" t="str">
        <f t="shared" si="57"/>
        <v/>
      </c>
      <c r="AY216" s="96">
        <f t="shared" si="58"/>
        <v>3</v>
      </c>
      <c r="AZ216" s="96">
        <f t="shared" si="59"/>
        <v>2.5330005576089598</v>
      </c>
      <c r="BA216" s="96"/>
      <c r="BB216" s="96"/>
      <c r="BC216" s="96"/>
      <c r="BD216" s="96"/>
      <c r="BE216"/>
      <c r="BF216"/>
      <c r="BG216"/>
      <c r="BH216"/>
      <c r="BI216"/>
      <c r="BJ216" s="83"/>
      <c r="BK216" s="83"/>
    </row>
    <row r="217" spans="1:63" ht="14.1" customHeight="1" x14ac:dyDescent="0.2">
      <c r="A217" s="96"/>
      <c r="B217" s="96"/>
      <c r="C217" s="108">
        <v>15</v>
      </c>
      <c r="D217" s="109" t="s">
        <v>107</v>
      </c>
      <c r="E217" s="109">
        <v>46.64</v>
      </c>
      <c r="F217" s="109">
        <v>8.9499999999999993</v>
      </c>
      <c r="G217" s="109">
        <v>4.74</v>
      </c>
      <c r="H217" s="109"/>
      <c r="I217" s="109">
        <v>-6.1660000000000004</v>
      </c>
      <c r="J217" s="109"/>
      <c r="K217" s="109">
        <v>67.87</v>
      </c>
      <c r="L217" s="109">
        <v>46.273614999999999</v>
      </c>
      <c r="M217" s="109">
        <v>0.79178000000000004</v>
      </c>
      <c r="N217" s="109">
        <v>46.417968000000002</v>
      </c>
      <c r="O217" s="109"/>
      <c r="P217" s="109"/>
      <c r="Q217" s="109"/>
      <c r="R217" s="109"/>
      <c r="S217" s="109"/>
      <c r="T217" s="109"/>
      <c r="U217" s="109"/>
      <c r="V217" s="109">
        <f t="shared" si="47"/>
        <v>2.4906842943631999</v>
      </c>
      <c r="W217" s="109">
        <f t="shared" si="48"/>
        <v>47.106400000000001</v>
      </c>
      <c r="X217" s="109">
        <f t="shared" si="49"/>
        <v>47.572800000000001</v>
      </c>
      <c r="Y217" s="110">
        <f t="shared" si="50"/>
        <v>45.7072</v>
      </c>
      <c r="Z217" s="110">
        <f t="shared" si="51"/>
        <v>46.417968000000002</v>
      </c>
      <c r="AA217" s="110">
        <f t="shared" si="52"/>
        <v>44.7744</v>
      </c>
      <c r="AB217" s="96"/>
      <c r="AC217" s="96">
        <v>47.08</v>
      </c>
      <c r="AD217" s="96">
        <v>46.55</v>
      </c>
      <c r="AE217" s="98">
        <f t="shared" si="53"/>
        <v>1.0094339622641508</v>
      </c>
      <c r="AF217" s="98">
        <f t="shared" si="46"/>
        <v>0.99807032590051448</v>
      </c>
      <c r="AG217" s="96"/>
      <c r="AH217" s="105">
        <f>IF(AND(M217&lt;Variables!$G$6,M217&gt;Variables!$G$5),0,1)</f>
        <v>1</v>
      </c>
      <c r="AI217" s="105">
        <f t="shared" si="54"/>
        <v>1</v>
      </c>
      <c r="AJ217" s="105">
        <f>IF(I217&gt;Variables!$G$7,0,1)</f>
        <v>1</v>
      </c>
      <c r="AK217" s="105">
        <f>IF(F217&gt;Variables!$G$8,0,1)</f>
        <v>1</v>
      </c>
      <c r="AL217" s="105">
        <f>IF(G217&gt;Variables!$G$9,0,1)</f>
        <v>1</v>
      </c>
      <c r="AM217" s="105">
        <f>IF(AND(K217&gt;Variables!$G$10,K217&lt;Variables!$G$11),0,1)</f>
        <v>0</v>
      </c>
      <c r="AN217" s="103">
        <f>IF(H217&lt;Variables!$G$13,1,0)</f>
        <v>1</v>
      </c>
      <c r="AO217" s="97">
        <f>IF(R217&lt;Variables!$G$12,0,1)</f>
        <v>0</v>
      </c>
      <c r="AP217" s="106"/>
      <c r="AQ217" s="105"/>
      <c r="AR217" s="105"/>
      <c r="AS217" s="105"/>
      <c r="AT217" s="105"/>
      <c r="AU217" s="105">
        <v>1</v>
      </c>
      <c r="AV217" s="96">
        <f t="shared" si="55"/>
        <v>3</v>
      </c>
      <c r="AW217" s="96" t="str">
        <f t="shared" si="56"/>
        <v/>
      </c>
      <c r="AX217" s="96" t="str">
        <f t="shared" si="57"/>
        <v/>
      </c>
      <c r="AY217" s="96">
        <f t="shared" si="58"/>
        <v>3</v>
      </c>
      <c r="AZ217" s="96">
        <f t="shared" si="59"/>
        <v>2.4870193143632</v>
      </c>
      <c r="BA217" s="96"/>
      <c r="BB217" s="96"/>
      <c r="BC217" s="96"/>
      <c r="BD217" s="96"/>
      <c r="BE217"/>
      <c r="BF217"/>
      <c r="BG217"/>
      <c r="BH217"/>
      <c r="BI217"/>
      <c r="BJ217" s="83"/>
      <c r="BK217" s="83"/>
    </row>
    <row r="218" spans="1:63" ht="14.1" customHeight="1" x14ac:dyDescent="0.2">
      <c r="A218" s="96"/>
      <c r="B218" s="96"/>
      <c r="C218" s="96">
        <v>15</v>
      </c>
      <c r="D218" s="96" t="s">
        <v>321</v>
      </c>
      <c r="E218" s="96">
        <v>118.39</v>
      </c>
      <c r="F218" s="96">
        <v>9.68</v>
      </c>
      <c r="G218" s="96">
        <v>6.66</v>
      </c>
      <c r="H218" s="96">
        <v>5270</v>
      </c>
      <c r="I218" s="96">
        <v>244.363</v>
      </c>
      <c r="J218" s="96"/>
      <c r="K218" s="96">
        <v>65.650000000000006</v>
      </c>
      <c r="L218" s="96">
        <v>116.43705</v>
      </c>
      <c r="M218" s="96">
        <v>1.6772579999999999</v>
      </c>
      <c r="N218" s="96">
        <v>116.15738399999999</v>
      </c>
      <c r="O218" s="96"/>
      <c r="P218" s="96"/>
      <c r="Q218" s="96"/>
      <c r="R218" s="96"/>
      <c r="S218" s="96"/>
      <c r="T218" s="96"/>
      <c r="U218" s="96"/>
      <c r="V218" s="96">
        <f t="shared" si="47"/>
        <v>2.4097179267224003</v>
      </c>
      <c r="W218" s="101">
        <f t="shared" si="48"/>
        <v>119.57389999999999</v>
      </c>
      <c r="X218" s="101">
        <f t="shared" si="49"/>
        <v>120.7578</v>
      </c>
      <c r="Y218" s="96">
        <f t="shared" si="50"/>
        <v>116.0222</v>
      </c>
      <c r="Z218" s="96">
        <f t="shared" si="51"/>
        <v>116.15738399999999</v>
      </c>
      <c r="AA218" s="96">
        <f t="shared" si="52"/>
        <v>113.6544</v>
      </c>
      <c r="AB218" s="96"/>
      <c r="AC218" s="96">
        <v>120.8</v>
      </c>
      <c r="AD218" s="96"/>
      <c r="AE218" s="96">
        <f t="shared" si="53"/>
        <v>1.0203564490244108</v>
      </c>
      <c r="AF218" s="96">
        <v>1</v>
      </c>
      <c r="AG218" s="96"/>
      <c r="AH218" s="101">
        <f>IF(AND(M218&lt;Variables!$G$6,M218&gt;Variables!$G$5),0,1)</f>
        <v>1</v>
      </c>
      <c r="AI218" s="101">
        <f t="shared" si="54"/>
        <v>0</v>
      </c>
      <c r="AJ218" s="101">
        <f>IF(I218&gt;Variables!$G$7,0,1)</f>
        <v>0</v>
      </c>
      <c r="AK218" s="101">
        <f>IF(F218&gt;Variables!$G$8,0,1)</f>
        <v>0</v>
      </c>
      <c r="AL218" s="101">
        <f>IF(G218&gt;Variables!$G$9,0,1)</f>
        <v>1</v>
      </c>
      <c r="AM218" s="101">
        <f>IF(AND(K218&gt;Variables!$G$10,K218&lt;Variables!$G$11),0,1)</f>
        <v>0</v>
      </c>
      <c r="AN218" s="103">
        <f>IF(H218&lt;Variables!$G$13,1,0)</f>
        <v>0</v>
      </c>
      <c r="AO218" s="97">
        <f>IF(R218&lt;Variables!$G$12,0,1)</f>
        <v>0</v>
      </c>
      <c r="AP218" s="102"/>
      <c r="AQ218" s="101"/>
      <c r="AR218" s="101">
        <v>1</v>
      </c>
      <c r="AS218" s="101"/>
      <c r="AT218" s="101"/>
      <c r="AU218" s="101"/>
      <c r="AV218" s="96">
        <f t="shared" si="55"/>
        <v>3</v>
      </c>
      <c r="AW218" s="96" t="str">
        <f t="shared" si="56"/>
        <v/>
      </c>
      <c r="AX218" s="96" t="str">
        <f t="shared" si="57"/>
        <v/>
      </c>
      <c r="AY218" s="96">
        <f t="shared" si="58"/>
        <v>3</v>
      </c>
      <c r="AZ218" s="96">
        <f t="shared" si="59"/>
        <v>2.4061728267224001</v>
      </c>
      <c r="BA218" s="96"/>
      <c r="BB218" s="96"/>
      <c r="BC218" s="96"/>
      <c r="BD218" s="96"/>
      <c r="BE218"/>
      <c r="BF218"/>
      <c r="BG218"/>
      <c r="BH218"/>
      <c r="BI218"/>
      <c r="BJ218" s="83"/>
      <c r="BK218" s="83"/>
    </row>
    <row r="219" spans="1:63" ht="14.1" customHeight="1" x14ac:dyDescent="0.2">
      <c r="A219" s="96"/>
      <c r="B219" s="96"/>
      <c r="C219" s="96">
        <v>15</v>
      </c>
      <c r="D219" s="96" t="s">
        <v>333</v>
      </c>
      <c r="E219" s="96">
        <v>4.1050000000000004</v>
      </c>
      <c r="F219" s="96">
        <v>7.55</v>
      </c>
      <c r="G219" s="96">
        <v>2.88</v>
      </c>
      <c r="H219" s="96">
        <v>1890</v>
      </c>
      <c r="I219" s="96">
        <v>5.673</v>
      </c>
      <c r="J219" s="96"/>
      <c r="K219" s="96">
        <v>65.64</v>
      </c>
      <c r="L219" s="96">
        <v>4.1030800000000003</v>
      </c>
      <c r="M219" s="96">
        <v>4.6794000000000002E-2</v>
      </c>
      <c r="N219" s="96">
        <v>4.0798899999999998</v>
      </c>
      <c r="O219" s="96"/>
      <c r="P219" s="96"/>
      <c r="Q219" s="96"/>
      <c r="R219" s="96"/>
      <c r="S219" s="96"/>
      <c r="T219" s="96"/>
      <c r="U219" s="96"/>
      <c r="V219" s="96">
        <f t="shared" si="47"/>
        <v>2.52570014963392</v>
      </c>
      <c r="W219" s="97">
        <f t="shared" si="48"/>
        <v>4.1460500000000007</v>
      </c>
      <c r="X219" s="96">
        <f t="shared" si="49"/>
        <v>4.1871000000000009</v>
      </c>
      <c r="Y219" s="96">
        <f t="shared" si="50"/>
        <v>4.0228999999999999</v>
      </c>
      <c r="Z219" s="96">
        <f t="shared" si="51"/>
        <v>4.0798899999999998</v>
      </c>
      <c r="AA219" s="96">
        <f t="shared" si="52"/>
        <v>3.9408000000000003</v>
      </c>
      <c r="AB219" s="96"/>
      <c r="AC219" s="96">
        <v>4.16</v>
      </c>
      <c r="AD219" s="96"/>
      <c r="AE219" s="96">
        <f t="shared" si="53"/>
        <v>1.0133982947624847</v>
      </c>
      <c r="AF219" s="96">
        <f t="shared" ref="AF219:AF250" si="60">AD219/E219</f>
        <v>0</v>
      </c>
      <c r="AG219" s="96"/>
      <c r="AH219" s="97">
        <f>IF(AND(M219&lt;Variables!$G$6,M219&gt;Variables!$G$5),0,1)</f>
        <v>1</v>
      </c>
      <c r="AI219" s="97">
        <f t="shared" si="54"/>
        <v>0</v>
      </c>
      <c r="AJ219" s="97">
        <f>IF(I219&gt;Variables!$G$7,0,1)</f>
        <v>0</v>
      </c>
      <c r="AK219" s="97">
        <f>IF(F219&gt;Variables!$G$8,0,1)</f>
        <v>1</v>
      </c>
      <c r="AL219" s="97">
        <f>IF(G219&gt;Variables!$G$9,0,1)</f>
        <v>1</v>
      </c>
      <c r="AM219" s="97">
        <f>IF(AND(K219&gt;Variables!$G$10,K219&lt;Variables!$G$11),0,1)</f>
        <v>0</v>
      </c>
      <c r="AN219" s="103">
        <f>IF(H219&lt;Variables!$G$13,1,0)</f>
        <v>1</v>
      </c>
      <c r="AO219" s="97">
        <f>IF(R219&lt;Variables!$G$12,0,1)</f>
        <v>0</v>
      </c>
      <c r="AP219" s="99"/>
      <c r="AQ219" s="97"/>
      <c r="AR219" s="97"/>
      <c r="AS219" s="97">
        <v>1</v>
      </c>
      <c r="AT219" s="97"/>
      <c r="AU219" s="97"/>
      <c r="AV219" s="96">
        <f t="shared" si="55"/>
        <v>3</v>
      </c>
      <c r="AW219" s="96" t="str">
        <f t="shared" si="56"/>
        <v/>
      </c>
      <c r="AX219" s="96" t="str">
        <f t="shared" si="57"/>
        <v/>
      </c>
      <c r="AY219" s="96">
        <f t="shared" si="58"/>
        <v>3</v>
      </c>
      <c r="AZ219" s="96">
        <f t="shared" si="59"/>
        <v>2.5221555896339201</v>
      </c>
      <c r="BA219" s="96"/>
      <c r="BB219" s="96"/>
      <c r="BC219" s="96"/>
      <c r="BD219" s="96"/>
      <c r="BE219"/>
      <c r="BF219"/>
      <c r="BG219"/>
      <c r="BH219"/>
      <c r="BI219"/>
      <c r="BJ219" s="83"/>
      <c r="BK219" s="83"/>
    </row>
    <row r="220" spans="1:63" ht="14.1" customHeight="1" x14ac:dyDescent="0.2">
      <c r="A220" s="96"/>
      <c r="B220" s="96"/>
      <c r="C220" s="96">
        <v>15</v>
      </c>
      <c r="D220" s="96" t="s">
        <v>331</v>
      </c>
      <c r="E220" s="96">
        <v>11.01</v>
      </c>
      <c r="F220" s="96">
        <v>8.48</v>
      </c>
      <c r="G220" s="96">
        <v>2.99</v>
      </c>
      <c r="H220" s="96"/>
      <c r="I220" s="96">
        <v>52.567</v>
      </c>
      <c r="J220" s="96"/>
      <c r="K220" s="96">
        <v>65.540000000000006</v>
      </c>
      <c r="L220" s="96">
        <v>10.904400000000001</v>
      </c>
      <c r="M220" s="96">
        <v>0.96841600000000005</v>
      </c>
      <c r="N220" s="96">
        <v>10.858171</v>
      </c>
      <c r="O220" s="96"/>
      <c r="P220" s="96"/>
      <c r="Q220" s="96"/>
      <c r="R220" s="96"/>
      <c r="S220" s="96"/>
      <c r="T220" s="96"/>
      <c r="U220" s="96"/>
      <c r="V220" s="96">
        <f t="shared" si="47"/>
        <v>2.4593535387596801</v>
      </c>
      <c r="W220" s="101">
        <f t="shared" si="48"/>
        <v>11.120100000000001</v>
      </c>
      <c r="X220" s="101">
        <f t="shared" si="49"/>
        <v>11.2302</v>
      </c>
      <c r="Y220" s="98">
        <f t="shared" si="50"/>
        <v>10.7898</v>
      </c>
      <c r="Z220" s="98">
        <f t="shared" si="51"/>
        <v>10.858171</v>
      </c>
      <c r="AA220" s="98">
        <f t="shared" si="52"/>
        <v>10.569599999999999</v>
      </c>
      <c r="AB220" s="96"/>
      <c r="AC220" s="96">
        <v>11.55</v>
      </c>
      <c r="AD220" s="96"/>
      <c r="AE220" s="98">
        <f t="shared" si="53"/>
        <v>1.0490463215258856</v>
      </c>
      <c r="AF220" s="98">
        <f t="shared" si="60"/>
        <v>0</v>
      </c>
      <c r="AG220" s="96"/>
      <c r="AH220" s="101">
        <f>IF(AND(M220&lt;Variables!$G$6,M220&gt;Variables!$G$5),0,1)</f>
        <v>1</v>
      </c>
      <c r="AI220" s="101">
        <f t="shared" si="54"/>
        <v>0</v>
      </c>
      <c r="AJ220" s="101">
        <f>IF(I220&gt;Variables!$G$7,0,1)</f>
        <v>0</v>
      </c>
      <c r="AK220" s="101">
        <f>IF(F220&gt;Variables!$G$8,0,1)</f>
        <v>1</v>
      </c>
      <c r="AL220" s="101">
        <f>IF(G220&gt;Variables!$G$9,0,1)</f>
        <v>1</v>
      </c>
      <c r="AM220" s="101">
        <f>IF(AND(K220&gt;Variables!$G$10,K220&lt;Variables!$G$11),0,1)</f>
        <v>0</v>
      </c>
      <c r="AN220" s="103">
        <f>IF(H220&lt;Variables!$G$13,1,0)</f>
        <v>1</v>
      </c>
      <c r="AO220" s="97">
        <f>IF(R220&lt;Variables!$G$12,0,1)</f>
        <v>0</v>
      </c>
      <c r="AP220" s="102"/>
      <c r="AQ220" s="101"/>
      <c r="AR220" s="101">
        <v>1</v>
      </c>
      <c r="AS220" s="101"/>
      <c r="AT220" s="101"/>
      <c r="AU220" s="101"/>
      <c r="AV220" s="96">
        <f t="shared" si="55"/>
        <v>3</v>
      </c>
      <c r="AW220" s="96" t="str">
        <f t="shared" si="56"/>
        <v/>
      </c>
      <c r="AX220" s="96" t="str">
        <f t="shared" si="57"/>
        <v/>
      </c>
      <c r="AY220" s="96">
        <f t="shared" si="58"/>
        <v>3</v>
      </c>
      <c r="AZ220" s="96">
        <f t="shared" si="59"/>
        <v>2.4558143787596802</v>
      </c>
      <c r="BA220" s="96"/>
      <c r="BB220" s="96"/>
      <c r="BC220" s="96"/>
      <c r="BD220" s="96"/>
      <c r="BE220"/>
      <c r="BF220"/>
      <c r="BG220"/>
      <c r="BH220"/>
      <c r="BI220"/>
      <c r="BJ220" s="83"/>
      <c r="BK220" s="83"/>
    </row>
    <row r="221" spans="1:63" ht="14.1" customHeight="1" x14ac:dyDescent="0.2">
      <c r="A221" s="96"/>
      <c r="B221" s="96"/>
      <c r="C221" s="96">
        <v>15</v>
      </c>
      <c r="D221" s="96" t="s">
        <v>324</v>
      </c>
      <c r="E221" s="96">
        <v>350.38</v>
      </c>
      <c r="F221" s="96">
        <v>8.2200000000000006</v>
      </c>
      <c r="G221" s="96">
        <v>6.18</v>
      </c>
      <c r="H221" s="96">
        <v>28590</v>
      </c>
      <c r="I221" s="96">
        <v>-12.51</v>
      </c>
      <c r="J221" s="96"/>
      <c r="K221" s="96">
        <v>64.48</v>
      </c>
      <c r="L221" s="96">
        <v>350.28250000000003</v>
      </c>
      <c r="M221" s="96">
        <v>2.7834680000000001E-2</v>
      </c>
      <c r="N221" s="96">
        <v>348.03907400000003</v>
      </c>
      <c r="O221" s="96"/>
      <c r="P221" s="96"/>
      <c r="Q221" s="96"/>
      <c r="R221" s="96"/>
      <c r="S221" s="96"/>
      <c r="T221" s="96"/>
      <c r="U221" s="96"/>
      <c r="V221" s="96">
        <f t="shared" si="47"/>
        <v>2.5151251009914368</v>
      </c>
      <c r="W221" s="96">
        <f t="shared" si="48"/>
        <v>353.88380000000001</v>
      </c>
      <c r="X221" s="96">
        <f t="shared" si="49"/>
        <v>357.38760000000002</v>
      </c>
      <c r="Y221" s="105">
        <f t="shared" si="50"/>
        <v>343.37239999999997</v>
      </c>
      <c r="Z221" s="105">
        <f t="shared" si="51"/>
        <v>348.03907400000003</v>
      </c>
      <c r="AA221" s="105">
        <f t="shared" si="52"/>
        <v>336.3648</v>
      </c>
      <c r="AB221" s="96"/>
      <c r="AC221" s="96"/>
      <c r="AD221" s="96">
        <v>344.02</v>
      </c>
      <c r="AE221" s="96">
        <f t="shared" si="53"/>
        <v>0</v>
      </c>
      <c r="AF221" s="96">
        <f t="shared" si="60"/>
        <v>0.98184827901135907</v>
      </c>
      <c r="AG221" s="96"/>
      <c r="AH221" s="105">
        <f>IF(AND(M221&lt;Variables!$G$6,M221&gt;Variables!$G$5),0,1)</f>
        <v>1</v>
      </c>
      <c r="AI221" s="105">
        <f t="shared" si="54"/>
        <v>0</v>
      </c>
      <c r="AJ221" s="105">
        <f>IF(I221&gt;Variables!$G$7,0,1)</f>
        <v>1</v>
      </c>
      <c r="AK221" s="105">
        <f>IF(F221&gt;Variables!$G$8,0,1)</f>
        <v>1</v>
      </c>
      <c r="AL221" s="105">
        <f>IF(G221&gt;Variables!$G$9,0,1)</f>
        <v>1</v>
      </c>
      <c r="AM221" s="105">
        <f>IF(AND(K221&gt;Variables!$G$10,K221&lt;Variables!$G$11),0,1)</f>
        <v>0</v>
      </c>
      <c r="AN221" s="103">
        <f>IF(H221&lt;Variables!$G$13,1,0)</f>
        <v>0</v>
      </c>
      <c r="AO221" s="97">
        <f>IF(R221&lt;Variables!$G$12,0,1)</f>
        <v>0</v>
      </c>
      <c r="AP221" s="106"/>
      <c r="AQ221" s="105"/>
      <c r="AR221" s="105"/>
      <c r="AS221" s="105"/>
      <c r="AT221" s="105"/>
      <c r="AU221" s="105">
        <v>1</v>
      </c>
      <c r="AV221" s="96" t="str">
        <f t="shared" si="55"/>
        <v/>
      </c>
      <c r="AW221" s="96" t="str">
        <f t="shared" si="56"/>
        <v/>
      </c>
      <c r="AX221" s="96">
        <f t="shared" si="57"/>
        <v>2</v>
      </c>
      <c r="AY221" s="96">
        <f t="shared" si="58"/>
        <v>2</v>
      </c>
      <c r="AZ221" s="96">
        <f t="shared" si="59"/>
        <v>2.5116431809914368</v>
      </c>
      <c r="BA221" s="96"/>
      <c r="BB221" s="96"/>
      <c r="BC221" s="96"/>
      <c r="BD221" s="96"/>
      <c r="BE221"/>
      <c r="BF221"/>
      <c r="BG221"/>
      <c r="BH221"/>
      <c r="BI221"/>
      <c r="BJ221" s="83"/>
      <c r="BK221" s="83"/>
    </row>
    <row r="222" spans="1:63" ht="14.1" customHeight="1" x14ac:dyDescent="0.2">
      <c r="A222" s="96"/>
      <c r="B222" s="96"/>
      <c r="C222" s="96">
        <v>15</v>
      </c>
      <c r="D222" s="96" t="s">
        <v>334</v>
      </c>
      <c r="E222" s="96">
        <v>37.31</v>
      </c>
      <c r="F222" s="96">
        <v>6.48</v>
      </c>
      <c r="G222" s="96">
        <v>2.95</v>
      </c>
      <c r="H222" s="96">
        <v>4100</v>
      </c>
      <c r="I222" s="96">
        <v>242.203</v>
      </c>
      <c r="J222" s="96"/>
      <c r="K222" s="96">
        <v>63.66</v>
      </c>
      <c r="L222" s="96">
        <v>37.100105999999997</v>
      </c>
      <c r="M222" s="96">
        <v>0.56574999999999998</v>
      </c>
      <c r="N222" s="96">
        <v>37.076593000000003</v>
      </c>
      <c r="O222" s="96"/>
      <c r="P222" s="96"/>
      <c r="Q222" s="96"/>
      <c r="R222" s="96"/>
      <c r="S222" s="96"/>
      <c r="T222" s="96"/>
      <c r="U222" s="96"/>
      <c r="V222" s="96">
        <f t="shared" si="47"/>
        <v>2.4714892172399998</v>
      </c>
      <c r="W222" s="97">
        <f t="shared" si="48"/>
        <v>37.683100000000003</v>
      </c>
      <c r="X222" s="96">
        <f t="shared" si="49"/>
        <v>38.056200000000004</v>
      </c>
      <c r="Y222" s="96">
        <f t="shared" si="50"/>
        <v>36.563800000000001</v>
      </c>
      <c r="Z222" s="96">
        <f t="shared" si="51"/>
        <v>37.076593000000003</v>
      </c>
      <c r="AA222" s="96">
        <f t="shared" si="52"/>
        <v>35.817599999999999</v>
      </c>
      <c r="AB222" s="96"/>
      <c r="AC222" s="96">
        <f>W222*1.011</f>
        <v>38.097614100000001</v>
      </c>
      <c r="AD222" s="96">
        <v>37</v>
      </c>
      <c r="AE222" s="96">
        <f t="shared" si="53"/>
        <v>1.02111</v>
      </c>
      <c r="AF222" s="96">
        <f t="shared" si="60"/>
        <v>0.99169123559367456</v>
      </c>
      <c r="AG222" s="96"/>
      <c r="AH222" s="97">
        <f>IF(AND(M222&lt;Variables!$G$6,M222&gt;Variables!$G$5),0,1)</f>
        <v>1</v>
      </c>
      <c r="AI222" s="97">
        <f t="shared" si="54"/>
        <v>0</v>
      </c>
      <c r="AJ222" s="97">
        <f>IF(I222&gt;Variables!$G$7,0,1)</f>
        <v>0</v>
      </c>
      <c r="AK222" s="97">
        <f>IF(F222&gt;Variables!$G$8,0,1)</f>
        <v>1</v>
      </c>
      <c r="AL222" s="97">
        <f>IF(G222&gt;Variables!$G$9,0,1)</f>
        <v>1</v>
      </c>
      <c r="AM222" s="97">
        <f>IF(AND(K222&gt;Variables!$G$10,K222&lt;Variables!$G$11),0,1)</f>
        <v>0</v>
      </c>
      <c r="AN222" s="103">
        <f>IF(H222&lt;Variables!$G$13,1,0)</f>
        <v>0</v>
      </c>
      <c r="AO222" s="97">
        <f>IF(R222&lt;Variables!$G$12,0,1)</f>
        <v>0</v>
      </c>
      <c r="AP222" s="99"/>
      <c r="AQ222" s="97"/>
      <c r="AR222" s="97"/>
      <c r="AS222" s="97">
        <v>1</v>
      </c>
      <c r="AT222" s="97"/>
      <c r="AU222" s="97"/>
      <c r="AV222" s="96">
        <f t="shared" si="55"/>
        <v>3</v>
      </c>
      <c r="AW222" s="96" t="str">
        <f t="shared" si="56"/>
        <v/>
      </c>
      <c r="AX222" s="96" t="str">
        <f t="shared" si="57"/>
        <v/>
      </c>
      <c r="AY222" s="96">
        <f t="shared" si="58"/>
        <v>3</v>
      </c>
      <c r="AZ222" s="96">
        <f t="shared" si="59"/>
        <v>2.4680515772399998</v>
      </c>
      <c r="BA222" s="96"/>
      <c r="BB222" s="96"/>
      <c r="BC222" s="96"/>
      <c r="BD222" s="96"/>
      <c r="BE222"/>
      <c r="BF222"/>
      <c r="BG222"/>
      <c r="BH222"/>
      <c r="BI222"/>
      <c r="BJ222" s="83"/>
      <c r="BK222" s="83"/>
    </row>
    <row r="223" spans="1:63" ht="14.1" customHeight="1" x14ac:dyDescent="0.2">
      <c r="A223" s="96"/>
      <c r="B223" s="96"/>
      <c r="C223" s="96">
        <v>15</v>
      </c>
      <c r="D223" s="96" t="s">
        <v>314</v>
      </c>
      <c r="E223" s="96">
        <v>73.715000000000003</v>
      </c>
      <c r="F223" s="96">
        <v>10.94</v>
      </c>
      <c r="G223" s="96">
        <v>3.68</v>
      </c>
      <c r="H223" s="96">
        <v>2190</v>
      </c>
      <c r="I223" s="96">
        <v>94.569000000000003</v>
      </c>
      <c r="J223" s="96"/>
      <c r="K223" s="96">
        <v>58.52</v>
      </c>
      <c r="L223" s="96">
        <v>73.715440000000001</v>
      </c>
      <c r="M223" s="96">
        <v>-5.9699999999999998E-4</v>
      </c>
      <c r="N223" s="96">
        <v>72.478262999999998</v>
      </c>
      <c r="O223" s="96"/>
      <c r="P223" s="96"/>
      <c r="Q223" s="96"/>
      <c r="R223" s="96"/>
      <c r="S223" s="96"/>
      <c r="T223" s="96"/>
      <c r="U223" s="96"/>
      <c r="V223" s="96">
        <f t="shared" si="47"/>
        <v>2.4552974116387198</v>
      </c>
      <c r="W223" s="96">
        <f t="shared" si="48"/>
        <v>74.452150000000003</v>
      </c>
      <c r="X223" s="96">
        <f t="shared" si="49"/>
        <v>75.189300000000003</v>
      </c>
      <c r="Y223" s="103">
        <f t="shared" si="50"/>
        <v>72.240700000000004</v>
      </c>
      <c r="Z223" s="103">
        <f t="shared" si="51"/>
        <v>72.478262999999998</v>
      </c>
      <c r="AA223" s="96">
        <f t="shared" si="52"/>
        <v>70.766400000000004</v>
      </c>
      <c r="AB223" s="96"/>
      <c r="AC223" s="96">
        <v>74.14</v>
      </c>
      <c r="AD223" s="96">
        <v>72.2</v>
      </c>
      <c r="AE223" s="96">
        <f t="shared" si="53"/>
        <v>1.0057654480092246</v>
      </c>
      <c r="AF223" s="96">
        <f t="shared" si="60"/>
        <v>0.9794478735671166</v>
      </c>
      <c r="AG223" s="96"/>
      <c r="AH223" s="103">
        <f>IF(AND(M223&lt;Variables!$G$6,M223&gt;Variables!$G$5),0,1)</f>
        <v>1</v>
      </c>
      <c r="AI223" s="103">
        <f t="shared" si="54"/>
        <v>0</v>
      </c>
      <c r="AJ223" s="103">
        <f>IF(I223&gt;Variables!$G$7,0,1)</f>
        <v>0</v>
      </c>
      <c r="AK223" s="103">
        <f>IF(F223&gt;Variables!$G$8,0,1)</f>
        <v>0</v>
      </c>
      <c r="AL223" s="103">
        <f>IF(G223&gt;Variables!$G$9,0,1)</f>
        <v>1</v>
      </c>
      <c r="AM223" s="103">
        <f>IF(AND(K223&gt;Variables!$G$10,K223&lt;Variables!$G$11),0,1)</f>
        <v>0</v>
      </c>
      <c r="AN223" s="103">
        <f>IF(H223&lt;Variables!$G$13,1,0)</f>
        <v>1</v>
      </c>
      <c r="AO223" s="97">
        <f>IF(R223&lt;Variables!$G$12,0,1)</f>
        <v>0</v>
      </c>
      <c r="AP223" s="104"/>
      <c r="AQ223" s="103"/>
      <c r="AR223" s="103"/>
      <c r="AS223" s="103"/>
      <c r="AT223" s="103">
        <v>1</v>
      </c>
      <c r="AU223" s="103"/>
      <c r="AV223" s="96" t="str">
        <f t="shared" si="55"/>
        <v/>
      </c>
      <c r="AW223" s="96">
        <f t="shared" si="56"/>
        <v>1</v>
      </c>
      <c r="AX223" s="96" t="str">
        <f t="shared" si="57"/>
        <v/>
      </c>
      <c r="AY223" s="96">
        <f t="shared" si="58"/>
        <v>1</v>
      </c>
      <c r="AZ223" s="96">
        <f t="shared" si="59"/>
        <v>2.4521373316387201</v>
      </c>
      <c r="BA223" s="96"/>
      <c r="BB223" s="96"/>
      <c r="BC223" s="96"/>
      <c r="BD223" s="96"/>
      <c r="BE223"/>
      <c r="BF223"/>
      <c r="BG223"/>
      <c r="BH223"/>
      <c r="BI223"/>
      <c r="BJ223" s="83"/>
      <c r="BK223" s="83"/>
    </row>
    <row r="224" spans="1:63" ht="14.1" customHeight="1" x14ac:dyDescent="0.2">
      <c r="A224" s="96"/>
      <c r="B224" s="96"/>
      <c r="C224" s="96">
        <v>15</v>
      </c>
      <c r="D224" s="96" t="s">
        <v>229</v>
      </c>
      <c r="E224" s="96">
        <v>91.805000000000007</v>
      </c>
      <c r="F224" s="96">
        <v>8.09</v>
      </c>
      <c r="G224" s="96">
        <v>1.72</v>
      </c>
      <c r="H224" s="96"/>
      <c r="I224" s="96">
        <v>-17.634</v>
      </c>
      <c r="J224" s="96"/>
      <c r="K224" s="96">
        <v>53.58</v>
      </c>
      <c r="L224" s="96">
        <v>92.526736999999997</v>
      </c>
      <c r="M224" s="96">
        <v>-0.78003100000000003</v>
      </c>
      <c r="N224" s="96">
        <v>92.302610999999999</v>
      </c>
      <c r="O224" s="96"/>
      <c r="P224" s="96"/>
      <c r="Q224" s="96"/>
      <c r="R224" s="96"/>
      <c r="S224" s="96"/>
      <c r="T224" s="96"/>
      <c r="U224" s="96"/>
      <c r="V224" s="96">
        <f t="shared" si="47"/>
        <v>2.4324343777102397</v>
      </c>
      <c r="W224" s="98">
        <f t="shared" si="48"/>
        <v>92.723050000000001</v>
      </c>
      <c r="X224" s="98">
        <f t="shared" si="49"/>
        <v>93.641100000000009</v>
      </c>
      <c r="Y224" s="103">
        <f t="shared" si="50"/>
        <v>89.968900000000005</v>
      </c>
      <c r="Z224" s="103">
        <f t="shared" si="51"/>
        <v>92.302610999999999</v>
      </c>
      <c r="AA224" s="98">
        <f t="shared" si="52"/>
        <v>88.132800000000003</v>
      </c>
      <c r="AB224" s="96" t="s">
        <v>230</v>
      </c>
      <c r="AC224" s="96">
        <v>93.08</v>
      </c>
      <c r="AD224" s="96">
        <v>89.11</v>
      </c>
      <c r="AE224" s="98">
        <f t="shared" si="53"/>
        <v>1.0138881324546591</v>
      </c>
      <c r="AF224" s="98">
        <f t="shared" si="60"/>
        <v>0.97064430041936711</v>
      </c>
      <c r="AG224" s="96"/>
      <c r="AH224" s="103">
        <f>IF(AND(M224&lt;Variables!$G$6,M224&gt;Variables!$G$5),0,1)</f>
        <v>1</v>
      </c>
      <c r="AI224" s="103">
        <f t="shared" si="54"/>
        <v>0</v>
      </c>
      <c r="AJ224" s="103">
        <f>IF(I224&gt;Variables!$G$7,0,1)</f>
        <v>1</v>
      </c>
      <c r="AK224" s="103">
        <f>IF(F224&gt;Variables!$G$8,0,1)</f>
        <v>1</v>
      </c>
      <c r="AL224" s="103">
        <f>IF(G224&gt;Variables!$G$9,0,1)</f>
        <v>1</v>
      </c>
      <c r="AM224" s="103">
        <f>IF(AND(K224&gt;Variables!$G$10,K224&lt;Variables!$G$11),0,1)</f>
        <v>0</v>
      </c>
      <c r="AN224" s="103">
        <f>IF(H224&lt;Variables!$G$13,1,0)</f>
        <v>1</v>
      </c>
      <c r="AO224" s="97">
        <f>IF(R224&lt;Variables!$G$12,0,1)</f>
        <v>0</v>
      </c>
      <c r="AP224" s="104"/>
      <c r="AQ224" s="103"/>
      <c r="AR224" s="103"/>
      <c r="AS224" s="103"/>
      <c r="AT224" s="103">
        <v>1</v>
      </c>
      <c r="AU224" s="103"/>
      <c r="AV224" s="96">
        <f t="shared" si="55"/>
        <v>3</v>
      </c>
      <c r="AW224" s="96" t="str">
        <f t="shared" si="56"/>
        <v/>
      </c>
      <c r="AX224" s="96" t="str">
        <f t="shared" si="57"/>
        <v/>
      </c>
      <c r="AY224" s="96">
        <f t="shared" si="58"/>
        <v>3</v>
      </c>
      <c r="AZ224" s="96">
        <f t="shared" si="59"/>
        <v>2.4295410577102401</v>
      </c>
      <c r="BA224" s="96"/>
      <c r="BB224" s="96"/>
      <c r="BC224" s="96"/>
      <c r="BD224" s="96"/>
      <c r="BE224"/>
      <c r="BF224"/>
      <c r="BG224"/>
      <c r="BH224"/>
      <c r="BI224"/>
      <c r="BJ224" s="83"/>
      <c r="BK224" s="83"/>
    </row>
    <row r="225" spans="1:63" ht="14.1" customHeight="1" x14ac:dyDescent="0.2">
      <c r="A225" s="96"/>
      <c r="B225" s="96"/>
      <c r="C225" s="96">
        <v>15</v>
      </c>
      <c r="D225" s="96" t="s">
        <v>299</v>
      </c>
      <c r="E225" s="96">
        <v>117.14</v>
      </c>
      <c r="F225" s="96">
        <v>6.92</v>
      </c>
      <c r="G225" s="96">
        <v>6.23</v>
      </c>
      <c r="H225" s="96">
        <v>4790</v>
      </c>
      <c r="I225" s="96">
        <v>2.1539999999999999</v>
      </c>
      <c r="J225" s="96"/>
      <c r="K225" s="96">
        <v>48.78</v>
      </c>
      <c r="L225" s="96">
        <v>117.16125</v>
      </c>
      <c r="M225" s="96">
        <v>-1.8137E-2</v>
      </c>
      <c r="N225" s="96">
        <v>117.59915599999999</v>
      </c>
      <c r="O225" s="96"/>
      <c r="P225" s="96"/>
      <c r="Q225" s="96"/>
      <c r="R225" s="96"/>
      <c r="S225" s="96"/>
      <c r="T225" s="96"/>
      <c r="U225" s="96"/>
      <c r="V225" s="96">
        <f t="shared" si="47"/>
        <v>2.3547684588196796</v>
      </c>
      <c r="W225" s="97">
        <f t="shared" si="48"/>
        <v>118.31140000000001</v>
      </c>
      <c r="X225" s="96">
        <f t="shared" si="49"/>
        <v>119.4828</v>
      </c>
      <c r="Y225" s="96">
        <f t="shared" si="50"/>
        <v>114.7972</v>
      </c>
      <c r="Z225" s="96">
        <f t="shared" si="51"/>
        <v>117.59915599999999</v>
      </c>
      <c r="AA225" s="96">
        <f t="shared" si="52"/>
        <v>112.45439999999999</v>
      </c>
      <c r="AB225" s="96"/>
      <c r="AC225" s="96">
        <v>118.85</v>
      </c>
      <c r="AD225" s="96">
        <v>116.77</v>
      </c>
      <c r="AE225" s="96">
        <f t="shared" si="53"/>
        <v>1.0145979170223662</v>
      </c>
      <c r="AF225" s="96">
        <f t="shared" si="60"/>
        <v>0.99684138637527742</v>
      </c>
      <c r="AG225" s="96"/>
      <c r="AH225" s="97">
        <f>IF(AND(M225&lt;Variables!$G$6,M225&gt;Variables!$G$5),0,1)</f>
        <v>1</v>
      </c>
      <c r="AI225" s="97">
        <f t="shared" si="54"/>
        <v>1</v>
      </c>
      <c r="AJ225" s="97">
        <f>IF(I225&gt;Variables!$G$7,0,1)</f>
        <v>0</v>
      </c>
      <c r="AK225" s="97">
        <f>IF(F225&gt;Variables!$G$8,0,1)</f>
        <v>1</v>
      </c>
      <c r="AL225" s="97">
        <f>IF(G225&gt;Variables!$G$9,0,1)</f>
        <v>1</v>
      </c>
      <c r="AM225" s="97">
        <f>IF(AND(K225&gt;Variables!$G$10,K225&lt;Variables!$G$11),0,1)</f>
        <v>1</v>
      </c>
      <c r="AN225" s="103">
        <f>IF(H225&lt;Variables!$G$13,1,0)</f>
        <v>0</v>
      </c>
      <c r="AO225" s="97">
        <f>IF(R225&lt;Variables!$G$12,0,1)</f>
        <v>0</v>
      </c>
      <c r="AP225" s="99"/>
      <c r="AQ225" s="97"/>
      <c r="AR225" s="97"/>
      <c r="AS225" s="97">
        <v>1</v>
      </c>
      <c r="AT225" s="97"/>
      <c r="AU225" s="97"/>
      <c r="AV225" s="96">
        <f t="shared" si="55"/>
        <v>3</v>
      </c>
      <c r="AW225" s="96" t="str">
        <f t="shared" si="56"/>
        <v/>
      </c>
      <c r="AX225" s="96" t="str">
        <f t="shared" si="57"/>
        <v/>
      </c>
      <c r="AY225" s="96">
        <f t="shared" si="58"/>
        <v>3</v>
      </c>
      <c r="AZ225" s="96">
        <f t="shared" si="59"/>
        <v>2.3521343388196798</v>
      </c>
      <c r="BA225" s="96"/>
      <c r="BB225" s="96"/>
      <c r="BC225" s="96"/>
      <c r="BD225" s="96"/>
      <c r="BE225"/>
      <c r="BF225"/>
      <c r="BG225"/>
      <c r="BH225"/>
      <c r="BI225"/>
      <c r="BJ225" s="83"/>
      <c r="BK225" s="83"/>
    </row>
    <row r="226" spans="1:63" ht="14.1" customHeight="1" x14ac:dyDescent="0.2">
      <c r="A226" s="96"/>
      <c r="B226" s="96"/>
      <c r="C226" s="96">
        <v>15</v>
      </c>
      <c r="D226" s="96" t="s">
        <v>289</v>
      </c>
      <c r="E226" s="96">
        <v>69.352500000000006</v>
      </c>
      <c r="F226" s="96">
        <v>6.15</v>
      </c>
      <c r="G226" s="96">
        <v>3.53</v>
      </c>
      <c r="H226" s="96">
        <v>3120</v>
      </c>
      <c r="I226" s="96">
        <v>51.125999999999998</v>
      </c>
      <c r="J226" s="96"/>
      <c r="K226" s="96">
        <v>43.98</v>
      </c>
      <c r="L226" s="96">
        <v>69.293833000000006</v>
      </c>
      <c r="M226" s="96">
        <v>8.4664000000000003E-2</v>
      </c>
      <c r="N226" s="96">
        <v>69.564138999999997</v>
      </c>
      <c r="O226" s="96"/>
      <c r="P226" s="96"/>
      <c r="Q226" s="96"/>
      <c r="R226" s="96"/>
      <c r="S226" s="96"/>
      <c r="T226" s="96"/>
      <c r="U226" s="96"/>
      <c r="V226" s="96">
        <f t="shared" si="47"/>
        <v>2.3039034839846395</v>
      </c>
      <c r="W226" s="96">
        <f t="shared" si="48"/>
        <v>70.046025</v>
      </c>
      <c r="X226" s="96">
        <f t="shared" si="49"/>
        <v>70.739550000000008</v>
      </c>
      <c r="Y226" s="105">
        <f t="shared" si="50"/>
        <v>67.965450000000004</v>
      </c>
      <c r="Z226" s="105">
        <f t="shared" si="51"/>
        <v>69.564138999999997</v>
      </c>
      <c r="AA226" s="105">
        <f t="shared" si="52"/>
        <v>66.578400000000002</v>
      </c>
      <c r="AB226" s="96"/>
      <c r="AC226" s="96">
        <v>69.98</v>
      </c>
      <c r="AD226" s="96"/>
      <c r="AE226" s="96">
        <f t="shared" si="53"/>
        <v>1.009047979524891</v>
      </c>
      <c r="AF226" s="96">
        <f t="shared" si="60"/>
        <v>0</v>
      </c>
      <c r="AG226" s="96" t="s">
        <v>283</v>
      </c>
      <c r="AH226" s="105">
        <f>IF(AND(M226&lt;Variables!$G$6,M226&gt;Variables!$G$5),0,1)</f>
        <v>1</v>
      </c>
      <c r="AI226" s="105">
        <f t="shared" si="54"/>
        <v>1</v>
      </c>
      <c r="AJ226" s="105">
        <f>IF(I226&gt;Variables!$G$7,0,1)</f>
        <v>0</v>
      </c>
      <c r="AK226" s="105">
        <f>IF(F226&gt;Variables!$G$8,0,1)</f>
        <v>1</v>
      </c>
      <c r="AL226" s="105">
        <f>IF(G226&gt;Variables!$G$9,0,1)</f>
        <v>1</v>
      </c>
      <c r="AM226" s="105">
        <f>IF(AND(K226&gt;Variables!$G$10,K226&lt;Variables!$G$11),0,1)</f>
        <v>1</v>
      </c>
      <c r="AN226" s="103">
        <f>IF(H226&lt;Variables!$G$13,1,0)</f>
        <v>0</v>
      </c>
      <c r="AO226" s="97">
        <f>IF(R226&lt;Variables!$G$12,0,1)</f>
        <v>0</v>
      </c>
      <c r="AP226" s="106"/>
      <c r="AQ226" s="105"/>
      <c r="AR226" s="105"/>
      <c r="AS226" s="105"/>
      <c r="AT226" s="105"/>
      <c r="AU226" s="105">
        <v>1</v>
      </c>
      <c r="AV226" s="96">
        <f t="shared" si="55"/>
        <v>3</v>
      </c>
      <c r="AW226" s="96" t="str">
        <f t="shared" si="56"/>
        <v/>
      </c>
      <c r="AX226" s="96" t="str">
        <f t="shared" si="57"/>
        <v/>
      </c>
      <c r="AY226" s="96">
        <f t="shared" si="58"/>
        <v>3</v>
      </c>
      <c r="AZ226" s="96">
        <f t="shared" si="59"/>
        <v>2.3015285639846397</v>
      </c>
      <c r="BA226" s="96"/>
      <c r="BB226" s="96"/>
      <c r="BC226" s="96"/>
      <c r="BD226" s="96"/>
      <c r="BE226"/>
      <c r="BF226"/>
      <c r="BG226"/>
      <c r="BH226"/>
      <c r="BI226"/>
      <c r="BJ226" s="83"/>
      <c r="BK226" s="83"/>
    </row>
    <row r="227" spans="1:63" ht="14.1" customHeight="1" x14ac:dyDescent="0.2">
      <c r="A227" s="96"/>
      <c r="B227" s="96"/>
      <c r="C227" s="96">
        <v>15</v>
      </c>
      <c r="D227" s="96" t="s">
        <v>314</v>
      </c>
      <c r="E227" s="96">
        <v>72.599999999999994</v>
      </c>
      <c r="F227" s="96">
        <v>9.7200000000000006</v>
      </c>
      <c r="G227" s="96">
        <v>2.11</v>
      </c>
      <c r="H227" s="96">
        <v>2190</v>
      </c>
      <c r="I227" s="96">
        <v>93.716999999999999</v>
      </c>
      <c r="J227" s="96"/>
      <c r="K227" s="96">
        <v>43.39</v>
      </c>
      <c r="L227" s="96">
        <v>72.605985000000004</v>
      </c>
      <c r="M227" s="96">
        <v>-8.2430000000000003E-3</v>
      </c>
      <c r="N227" s="96">
        <v>73.272244000000001</v>
      </c>
      <c r="O227" s="96"/>
      <c r="P227" s="96"/>
      <c r="Q227" s="96"/>
      <c r="R227" s="96"/>
      <c r="S227" s="96"/>
      <c r="T227" s="96"/>
      <c r="U227" s="96"/>
      <c r="V227" s="96">
        <f t="shared" si="47"/>
        <v>2.2985773617677601</v>
      </c>
      <c r="W227" s="97">
        <f t="shared" si="48"/>
        <v>73.325999999999993</v>
      </c>
      <c r="X227" s="96">
        <f t="shared" si="49"/>
        <v>74.051999999999992</v>
      </c>
      <c r="Y227" s="96">
        <f t="shared" si="50"/>
        <v>71.147999999999996</v>
      </c>
      <c r="Z227" s="96">
        <f t="shared" si="51"/>
        <v>73.272244000000001</v>
      </c>
      <c r="AA227" s="96">
        <f t="shared" si="52"/>
        <v>69.695999999999998</v>
      </c>
      <c r="AB227" s="96"/>
      <c r="AC227" s="96">
        <v>73.8</v>
      </c>
      <c r="AD227" s="96"/>
      <c r="AE227" s="96">
        <f t="shared" si="53"/>
        <v>1.0165289256198347</v>
      </c>
      <c r="AF227" s="96">
        <f t="shared" si="60"/>
        <v>0</v>
      </c>
      <c r="AG227" s="96"/>
      <c r="AH227" s="97">
        <f>IF(AND(M227&lt;Variables!$G$6,M227&gt;Variables!$G$5),0,1)</f>
        <v>1</v>
      </c>
      <c r="AI227" s="97">
        <f t="shared" si="54"/>
        <v>1</v>
      </c>
      <c r="AJ227" s="97">
        <f>IF(I227&gt;Variables!$G$7,0,1)</f>
        <v>0</v>
      </c>
      <c r="AK227" s="97">
        <f>IF(F227&gt;Variables!$G$8,0,1)</f>
        <v>0</v>
      </c>
      <c r="AL227" s="97">
        <f>IF(G227&gt;Variables!$G$9,0,1)</f>
        <v>1</v>
      </c>
      <c r="AM227" s="97">
        <f>IF(AND(K227&gt;Variables!$G$10,K227&lt;Variables!$G$11),0,1)</f>
        <v>1</v>
      </c>
      <c r="AN227" s="103">
        <f>IF(H227&lt;Variables!$G$13,1,0)</f>
        <v>1</v>
      </c>
      <c r="AO227" s="97">
        <f>IF(R227&lt;Variables!$G$12,0,1)</f>
        <v>0</v>
      </c>
      <c r="AP227" s="99"/>
      <c r="AQ227" s="97"/>
      <c r="AR227" s="97"/>
      <c r="AS227" s="97">
        <v>1</v>
      </c>
      <c r="AT227" s="97"/>
      <c r="AU227" s="97"/>
      <c r="AV227" s="96">
        <f t="shared" si="55"/>
        <v>3</v>
      </c>
      <c r="AW227" s="96" t="str">
        <f t="shared" si="56"/>
        <v/>
      </c>
      <c r="AX227" s="96" t="str">
        <f t="shared" si="57"/>
        <v/>
      </c>
      <c r="AY227" s="96">
        <f t="shared" si="58"/>
        <v>3</v>
      </c>
      <c r="AZ227" s="96">
        <f t="shared" si="59"/>
        <v>2.2962343017677598</v>
      </c>
      <c r="BA227" s="96"/>
      <c r="BB227" s="96"/>
      <c r="BC227" s="96"/>
      <c r="BD227" s="96"/>
      <c r="BE227"/>
      <c r="BF227"/>
      <c r="BG227"/>
      <c r="BH227"/>
      <c r="BI227"/>
      <c r="BJ227" s="83"/>
      <c r="BK227" s="83"/>
    </row>
    <row r="228" spans="1:63" ht="14.1" customHeight="1" x14ac:dyDescent="0.2">
      <c r="A228" s="96"/>
      <c r="B228" s="96"/>
      <c r="C228" s="96">
        <v>15</v>
      </c>
      <c r="D228" s="96" t="s">
        <v>333</v>
      </c>
      <c r="E228" s="96">
        <v>4.1449999999999996</v>
      </c>
      <c r="F228" s="96">
        <v>8.4499999999999993</v>
      </c>
      <c r="G228" s="96">
        <v>3.88</v>
      </c>
      <c r="H228" s="96">
        <v>1890</v>
      </c>
      <c r="I228" s="96">
        <v>5.7960000000000003</v>
      </c>
      <c r="J228" s="96"/>
      <c r="K228" s="96">
        <v>42.47</v>
      </c>
      <c r="L228" s="96">
        <v>4.14581</v>
      </c>
      <c r="M228" s="96">
        <v>-1.9538E-2</v>
      </c>
      <c r="N228" s="96">
        <v>4.1417859999999997</v>
      </c>
      <c r="O228" s="96"/>
      <c r="P228" s="96"/>
      <c r="Q228" s="96"/>
      <c r="R228" s="96"/>
      <c r="S228" s="96"/>
      <c r="T228" s="96"/>
      <c r="U228" s="96"/>
      <c r="V228" s="96">
        <f t="shared" si="47"/>
        <v>2.2890723021476802</v>
      </c>
      <c r="W228" s="97">
        <f t="shared" si="48"/>
        <v>4.1864499999999998</v>
      </c>
      <c r="X228" s="96">
        <f t="shared" si="49"/>
        <v>4.2279</v>
      </c>
      <c r="Y228" s="96">
        <f t="shared" si="50"/>
        <v>4.0620999999999992</v>
      </c>
      <c r="Z228" s="96">
        <f t="shared" si="51"/>
        <v>4.1417859999999997</v>
      </c>
      <c r="AA228" s="96">
        <f t="shared" si="52"/>
        <v>3.9791999999999996</v>
      </c>
      <c r="AB228" s="96"/>
      <c r="AC228" s="96">
        <v>4.1900000000000004</v>
      </c>
      <c r="AD228" s="96"/>
      <c r="AE228" s="96">
        <f t="shared" si="53"/>
        <v>1.0108564535585045</v>
      </c>
      <c r="AF228" s="96">
        <f t="shared" si="60"/>
        <v>0</v>
      </c>
      <c r="AG228" s="96"/>
      <c r="AH228" s="97">
        <f>IF(AND(M228&lt;Variables!$G$6,M228&gt;Variables!$G$5),0,1)</f>
        <v>1</v>
      </c>
      <c r="AI228" s="97">
        <f t="shared" si="54"/>
        <v>0</v>
      </c>
      <c r="AJ228" s="97">
        <f>IF(I228&gt;Variables!$G$7,0,1)</f>
        <v>0</v>
      </c>
      <c r="AK228" s="97">
        <f>IF(F228&gt;Variables!$G$8,0,1)</f>
        <v>1</v>
      </c>
      <c r="AL228" s="97">
        <f>IF(G228&gt;Variables!$G$9,0,1)</f>
        <v>1</v>
      </c>
      <c r="AM228" s="97">
        <f>IF(AND(K228&gt;Variables!$G$10,K228&lt;Variables!$G$11),0,1)</f>
        <v>1</v>
      </c>
      <c r="AN228" s="103">
        <f>IF(H228&lt;Variables!$G$13,1,0)</f>
        <v>1</v>
      </c>
      <c r="AO228" s="97">
        <f>IF(R228&lt;Variables!$G$12,0,1)</f>
        <v>0</v>
      </c>
      <c r="AP228" s="99"/>
      <c r="AQ228" s="97"/>
      <c r="AR228" s="97"/>
      <c r="AS228" s="97">
        <v>1</v>
      </c>
      <c r="AT228" s="97"/>
      <c r="AU228" s="97"/>
      <c r="AV228" s="96">
        <f t="shared" si="55"/>
        <v>3</v>
      </c>
      <c r="AW228" s="96" t="str">
        <f t="shared" si="56"/>
        <v/>
      </c>
      <c r="AX228" s="96" t="str">
        <f t="shared" si="57"/>
        <v/>
      </c>
      <c r="AY228" s="96">
        <f t="shared" si="58"/>
        <v>3</v>
      </c>
      <c r="AZ228" s="96">
        <f t="shared" si="59"/>
        <v>2.28677892214768</v>
      </c>
      <c r="BA228" s="96"/>
      <c r="BB228" s="96"/>
      <c r="BC228" s="96"/>
      <c r="BD228" s="96"/>
      <c r="BE228"/>
      <c r="BF228"/>
      <c r="BG228"/>
      <c r="BH228"/>
      <c r="BI228"/>
      <c r="BJ228" s="83"/>
      <c r="BK228" s="83"/>
    </row>
    <row r="229" spans="1:63" ht="14.1" customHeight="1" x14ac:dyDescent="0.2">
      <c r="A229" s="96"/>
      <c r="B229" s="96"/>
      <c r="C229" s="96">
        <v>15</v>
      </c>
      <c r="D229" s="96" t="s">
        <v>289</v>
      </c>
      <c r="E229" s="96">
        <v>69.47</v>
      </c>
      <c r="F229" s="96">
        <v>6.49</v>
      </c>
      <c r="G229" s="96">
        <v>3.7</v>
      </c>
      <c r="H229" s="96">
        <v>3120</v>
      </c>
      <c r="I229" s="96">
        <v>51.241999999999997</v>
      </c>
      <c r="J229" s="96"/>
      <c r="K229" s="96">
        <v>38.76</v>
      </c>
      <c r="L229" s="96">
        <v>69.927957000000006</v>
      </c>
      <c r="M229" s="96">
        <v>-0.65489900000000001</v>
      </c>
      <c r="N229" s="96">
        <v>69.980144999999993</v>
      </c>
      <c r="O229" s="96"/>
      <c r="P229" s="96"/>
      <c r="Q229" s="96"/>
      <c r="R229" s="96"/>
      <c r="S229" s="96"/>
      <c r="T229" s="96"/>
      <c r="U229" s="96"/>
      <c r="V229" s="96">
        <f t="shared" si="47"/>
        <v>2.2463222189731202</v>
      </c>
      <c r="W229" s="96">
        <f t="shared" si="48"/>
        <v>70.164699999999996</v>
      </c>
      <c r="X229" s="96">
        <f t="shared" si="49"/>
        <v>70.859399999999994</v>
      </c>
      <c r="Y229" s="105">
        <f t="shared" si="50"/>
        <v>68.080600000000004</v>
      </c>
      <c r="Z229" s="105">
        <f t="shared" si="51"/>
        <v>69.980144999999993</v>
      </c>
      <c r="AA229" s="105">
        <f t="shared" si="52"/>
        <v>66.691199999999995</v>
      </c>
      <c r="AB229" s="96"/>
      <c r="AC229" s="96">
        <v>69.98</v>
      </c>
      <c r="AD229" s="96">
        <v>68.989999999999995</v>
      </c>
      <c r="AE229" s="96">
        <f t="shared" si="53"/>
        <v>1.0073412984021881</v>
      </c>
      <c r="AF229" s="96">
        <f t="shared" si="60"/>
        <v>0.99309054268029362</v>
      </c>
      <c r="AG229" s="96" t="s">
        <v>281</v>
      </c>
      <c r="AH229" s="105">
        <f>IF(AND(M229&lt;Variables!$G$6,M229&gt;Variables!$G$5),0,1)</f>
        <v>1</v>
      </c>
      <c r="AI229" s="105">
        <f t="shared" si="54"/>
        <v>1</v>
      </c>
      <c r="AJ229" s="105">
        <f>IF(I229&gt;Variables!$G$7,0,1)</f>
        <v>0</v>
      </c>
      <c r="AK229" s="105">
        <f>IF(F229&gt;Variables!$G$8,0,1)</f>
        <v>1</v>
      </c>
      <c r="AL229" s="105">
        <f>IF(G229&gt;Variables!$G$9,0,1)</f>
        <v>1</v>
      </c>
      <c r="AM229" s="105">
        <f>IF(AND(K229&gt;Variables!$G$10,K229&lt;Variables!$G$11),0,1)</f>
        <v>1</v>
      </c>
      <c r="AN229" s="103">
        <f>IF(H229&lt;Variables!$G$13,1,0)</f>
        <v>0</v>
      </c>
      <c r="AO229" s="97">
        <f>IF(R229&lt;Variables!$G$12,0,1)</f>
        <v>0</v>
      </c>
      <c r="AP229" s="106"/>
      <c r="AQ229" s="105"/>
      <c r="AR229" s="105"/>
      <c r="AS229" s="105"/>
      <c r="AT229" s="105"/>
      <c r="AU229" s="105">
        <v>1</v>
      </c>
      <c r="AV229" s="96" t="str">
        <f t="shared" si="55"/>
        <v/>
      </c>
      <c r="AW229" s="96" t="str">
        <f t="shared" si="56"/>
        <v/>
      </c>
      <c r="AX229" s="96">
        <f t="shared" si="57"/>
        <v>2</v>
      </c>
      <c r="AY229" s="96">
        <f t="shared" si="58"/>
        <v>2</v>
      </c>
      <c r="AZ229" s="96">
        <f t="shared" si="59"/>
        <v>2.2442291789731201</v>
      </c>
      <c r="BA229" s="96"/>
      <c r="BB229" s="96"/>
      <c r="BC229" s="96"/>
      <c r="BD229" s="96"/>
      <c r="BE229"/>
      <c r="BF229"/>
      <c r="BG229"/>
      <c r="BH229"/>
      <c r="BI229"/>
      <c r="BJ229" s="83"/>
      <c r="BK229" s="83"/>
    </row>
    <row r="230" spans="1:63" ht="14.1" customHeight="1" x14ac:dyDescent="0.2">
      <c r="A230" s="96"/>
      <c r="B230" s="96"/>
      <c r="C230" s="89">
        <v>16</v>
      </c>
      <c r="D230" s="89" t="s">
        <v>335</v>
      </c>
      <c r="E230" s="89">
        <v>21.15</v>
      </c>
      <c r="F230" s="89">
        <v>5.33</v>
      </c>
      <c r="G230" s="89">
        <v>2.77</v>
      </c>
      <c r="H230" s="89">
        <v>21390</v>
      </c>
      <c r="I230" s="89">
        <v>-25.062999999999999</v>
      </c>
      <c r="J230" s="89"/>
      <c r="K230" s="89">
        <v>78.900000000000006</v>
      </c>
      <c r="L230" s="89">
        <v>21.027825</v>
      </c>
      <c r="M230" s="89">
        <v>0.58101599999999998</v>
      </c>
      <c r="N230" s="89">
        <v>20.925602999999999</v>
      </c>
      <c r="O230" s="89"/>
      <c r="P230" s="89"/>
      <c r="Q230" s="89"/>
      <c r="R230" s="89"/>
      <c r="S230" s="89"/>
      <c r="T230" s="89"/>
      <c r="U230" s="89"/>
      <c r="V230" s="89">
        <f t="shared" si="47"/>
        <v>2.6028041293888</v>
      </c>
      <c r="W230" s="115">
        <f t="shared" si="48"/>
        <v>21.361499999999999</v>
      </c>
      <c r="X230" s="89">
        <f t="shared" si="49"/>
        <v>21.573</v>
      </c>
      <c r="Y230" s="89">
        <f t="shared" si="50"/>
        <v>20.726999999999997</v>
      </c>
      <c r="Z230" s="89">
        <f t="shared" si="51"/>
        <v>20.925602999999999</v>
      </c>
      <c r="AA230" s="89">
        <f t="shared" si="52"/>
        <v>20.303999999999998</v>
      </c>
      <c r="AB230" s="96"/>
      <c r="AC230" s="96">
        <v>21.39</v>
      </c>
      <c r="AD230" s="96">
        <v>21.11</v>
      </c>
      <c r="AE230" s="96">
        <f t="shared" si="53"/>
        <v>1.0113475177304965</v>
      </c>
      <c r="AF230" s="96">
        <f t="shared" si="60"/>
        <v>0.99810874704491725</v>
      </c>
      <c r="AG230" s="96"/>
      <c r="AH230" s="97">
        <f>IF(AND(M230&lt;Variables!$G$6,M230&gt;Variables!$G$5),0,1)</f>
        <v>1</v>
      </c>
      <c r="AI230" s="97">
        <f t="shared" si="54"/>
        <v>0</v>
      </c>
      <c r="AJ230" s="97">
        <f>IF(I230&gt;Variables!$G$7,0,1)</f>
        <v>1</v>
      </c>
      <c r="AK230" s="97">
        <f>IF(F230&gt;Variables!$G$8,0,1)</f>
        <v>1</v>
      </c>
      <c r="AL230" s="97">
        <f>IF(G230&gt;Variables!$G$9,0,1)</f>
        <v>1</v>
      </c>
      <c r="AM230" s="97">
        <f>IF(AND(K230&gt;Variables!$G$10,K230&lt;Variables!$G$11),0,1)</f>
        <v>1</v>
      </c>
      <c r="AN230" s="103">
        <f>IF(H230&lt;Variables!$G$13,1,0)</f>
        <v>0</v>
      </c>
      <c r="AO230" s="97">
        <f>IF(R230&lt;Variables!$G$12,0,1)</f>
        <v>0</v>
      </c>
      <c r="AP230" s="99"/>
      <c r="AQ230" s="97"/>
      <c r="AR230" s="97"/>
      <c r="AS230" s="97">
        <v>1</v>
      </c>
      <c r="AT230" s="97"/>
      <c r="AU230" s="97"/>
      <c r="AV230" s="96">
        <f t="shared" si="55"/>
        <v>3</v>
      </c>
      <c r="AW230" s="96" t="str">
        <f t="shared" si="56"/>
        <v/>
      </c>
      <c r="AX230" s="96" t="str">
        <f t="shared" si="57"/>
        <v/>
      </c>
      <c r="AY230" s="96">
        <f t="shared" si="58"/>
        <v>3</v>
      </c>
      <c r="AZ230" s="96">
        <f t="shared" si="59"/>
        <v>2.5985435293887997</v>
      </c>
      <c r="BA230" s="96"/>
      <c r="BB230" s="96"/>
      <c r="BC230" s="96"/>
      <c r="BD230" s="96"/>
      <c r="BE230"/>
      <c r="BF230"/>
      <c r="BG230"/>
      <c r="BH230"/>
      <c r="BI230"/>
      <c r="BJ230" s="83"/>
      <c r="BK230" s="83"/>
    </row>
    <row r="231" spans="1:63" ht="14.1" customHeight="1" x14ac:dyDescent="0.2">
      <c r="A231" s="96"/>
      <c r="B231" s="96"/>
      <c r="C231" s="96">
        <v>16</v>
      </c>
      <c r="D231" s="96" t="s">
        <v>336</v>
      </c>
      <c r="E231" s="96">
        <v>15.18</v>
      </c>
      <c r="F231" s="96">
        <v>8.2899999999999991</v>
      </c>
      <c r="G231" s="96">
        <v>7.28</v>
      </c>
      <c r="H231" s="96"/>
      <c r="I231" s="96">
        <v>-63.817999999999998</v>
      </c>
      <c r="J231" s="96"/>
      <c r="K231" s="96">
        <v>73.849999999999994</v>
      </c>
      <c r="L231" s="96">
        <v>14.968275</v>
      </c>
      <c r="M231" s="96">
        <v>1.4144920000000001</v>
      </c>
      <c r="N231" s="96">
        <v>14.888676999999999</v>
      </c>
      <c r="O231" s="96"/>
      <c r="P231" s="96"/>
      <c r="Q231" s="96"/>
      <c r="R231" s="96"/>
      <c r="S231" s="96"/>
      <c r="T231" s="96"/>
      <c r="U231" s="96"/>
      <c r="V231" s="96">
        <f t="shared" si="47"/>
        <v>2.4798806964304001</v>
      </c>
      <c r="W231" s="97">
        <f t="shared" si="48"/>
        <v>15.331799999999999</v>
      </c>
      <c r="X231" s="98">
        <f t="shared" si="49"/>
        <v>15.483599999999999</v>
      </c>
      <c r="Y231" s="98">
        <f t="shared" si="50"/>
        <v>14.8764</v>
      </c>
      <c r="Z231" s="98">
        <f t="shared" si="51"/>
        <v>14.888676999999999</v>
      </c>
      <c r="AA231" s="98">
        <f t="shared" si="52"/>
        <v>14.572799999999999</v>
      </c>
      <c r="AB231" s="96"/>
      <c r="AC231" s="96">
        <f>W231*1.011</f>
        <v>15.500449799999998</v>
      </c>
      <c r="AD231" s="96">
        <v>14.97</v>
      </c>
      <c r="AE231" s="98">
        <f t="shared" si="53"/>
        <v>1.02111</v>
      </c>
      <c r="AF231" s="98">
        <f t="shared" si="60"/>
        <v>0.98616600790513842</v>
      </c>
      <c r="AG231" s="96" t="s">
        <v>330</v>
      </c>
      <c r="AH231" s="97">
        <f>IF(AND(M231&lt;Variables!$G$6,M231&gt;Variables!$G$5),0,1)</f>
        <v>1</v>
      </c>
      <c r="AI231" s="97">
        <f t="shared" si="54"/>
        <v>0</v>
      </c>
      <c r="AJ231" s="97">
        <f>IF(I231&gt;Variables!$G$7,0,1)</f>
        <v>1</v>
      </c>
      <c r="AK231" s="97">
        <f>IF(F231&gt;Variables!$G$8,0,1)</f>
        <v>1</v>
      </c>
      <c r="AL231" s="97">
        <f>IF(G231&gt;Variables!$G$9,0,1)</f>
        <v>1</v>
      </c>
      <c r="AM231" s="97">
        <f>IF(AND(K231&gt;Variables!$G$10,K231&lt;Variables!$G$11),0,1)</f>
        <v>0</v>
      </c>
      <c r="AN231" s="103">
        <f>IF(H231&lt;Variables!$G$13,1,0)</f>
        <v>1</v>
      </c>
      <c r="AO231" s="97">
        <f>IF(R231&lt;Variables!$G$12,0,1)</f>
        <v>0</v>
      </c>
      <c r="AP231" s="99"/>
      <c r="AQ231" s="97"/>
      <c r="AR231" s="97"/>
      <c r="AS231" s="97">
        <v>1</v>
      </c>
      <c r="AT231" s="97"/>
      <c r="AU231" s="97"/>
      <c r="AV231" s="96">
        <f t="shared" si="55"/>
        <v>3</v>
      </c>
      <c r="AW231" s="96" t="str">
        <f t="shared" si="56"/>
        <v/>
      </c>
      <c r="AX231" s="96" t="str">
        <f t="shared" si="57"/>
        <v/>
      </c>
      <c r="AY231" s="96">
        <f t="shared" si="58"/>
        <v>3</v>
      </c>
      <c r="AZ231" s="96">
        <f t="shared" si="59"/>
        <v>2.4758927964303998</v>
      </c>
      <c r="BA231" s="96"/>
      <c r="BB231" s="96"/>
      <c r="BC231" s="96"/>
      <c r="BD231" s="96"/>
      <c r="BE231"/>
      <c r="BF231"/>
      <c r="BG231"/>
      <c r="BH231"/>
      <c r="BI231"/>
      <c r="BJ231" s="83"/>
      <c r="BK231" s="83"/>
    </row>
    <row r="232" spans="1:63" ht="14.1" customHeight="1" x14ac:dyDescent="0.2">
      <c r="A232" s="96"/>
      <c r="B232" s="96"/>
      <c r="C232" s="96">
        <v>16</v>
      </c>
      <c r="D232" s="96" t="s">
        <v>337</v>
      </c>
      <c r="E232" s="96">
        <v>19.484999999999999</v>
      </c>
      <c r="F232" s="96">
        <v>6.75</v>
      </c>
      <c r="G232" s="96">
        <v>6.36</v>
      </c>
      <c r="H232" s="96">
        <v>8850</v>
      </c>
      <c r="I232" s="96">
        <v>26.806999999999999</v>
      </c>
      <c r="J232" s="96"/>
      <c r="K232" s="96">
        <v>72.66</v>
      </c>
      <c r="L232" s="96">
        <v>19.249594999999999</v>
      </c>
      <c r="M232" s="96">
        <v>1.222909</v>
      </c>
      <c r="N232" s="96">
        <v>18.910810000000001</v>
      </c>
      <c r="O232" s="96"/>
      <c r="P232" s="96"/>
      <c r="Q232" s="96"/>
      <c r="R232" s="96"/>
      <c r="S232" s="96"/>
      <c r="T232" s="96"/>
      <c r="U232" s="96"/>
      <c r="V232" s="96">
        <f t="shared" si="47"/>
        <v>2.4899322573892801</v>
      </c>
      <c r="W232" s="97">
        <f t="shared" si="48"/>
        <v>19.679849999999998</v>
      </c>
      <c r="X232" s="96">
        <f t="shared" si="49"/>
        <v>19.874700000000001</v>
      </c>
      <c r="Y232" s="96">
        <f t="shared" si="50"/>
        <v>19.095299999999998</v>
      </c>
      <c r="Z232" s="96">
        <f t="shared" si="51"/>
        <v>18.910810000000001</v>
      </c>
      <c r="AA232" s="96">
        <f t="shared" si="52"/>
        <v>18.7056</v>
      </c>
      <c r="AB232" s="96"/>
      <c r="AC232" s="96">
        <v>19.68</v>
      </c>
      <c r="AD232" s="96">
        <v>19.23</v>
      </c>
      <c r="AE232" s="96">
        <f t="shared" si="53"/>
        <v>1.0100076982294073</v>
      </c>
      <c r="AF232" s="96">
        <f t="shared" si="60"/>
        <v>0.98691301000769827</v>
      </c>
      <c r="AG232" s="96"/>
      <c r="AH232" s="97">
        <f>IF(AND(M232&lt;Variables!$G$6,M232&gt;Variables!$G$5),0,1)</f>
        <v>1</v>
      </c>
      <c r="AI232" s="97">
        <f t="shared" si="54"/>
        <v>0</v>
      </c>
      <c r="AJ232" s="97">
        <f>IF(I232&gt;Variables!$G$7,0,1)</f>
        <v>0</v>
      </c>
      <c r="AK232" s="97">
        <f>IF(F232&gt;Variables!$G$8,0,1)</f>
        <v>1</v>
      </c>
      <c r="AL232" s="97">
        <f>IF(G232&gt;Variables!$G$9,0,1)</f>
        <v>1</v>
      </c>
      <c r="AM232" s="97">
        <f>IF(AND(K232&gt;Variables!$G$10,K232&lt;Variables!$G$11),0,1)</f>
        <v>0</v>
      </c>
      <c r="AN232" s="103">
        <f>IF(H232&lt;Variables!$G$13,1,0)</f>
        <v>0</v>
      </c>
      <c r="AO232" s="97">
        <f>IF(R232&lt;Variables!$G$12,0,1)</f>
        <v>0</v>
      </c>
      <c r="AP232" s="99"/>
      <c r="AQ232" s="97"/>
      <c r="AR232" s="97"/>
      <c r="AS232" s="97">
        <v>1</v>
      </c>
      <c r="AT232" s="97"/>
      <c r="AU232" s="97"/>
      <c r="AV232" s="96">
        <f t="shared" si="55"/>
        <v>3</v>
      </c>
      <c r="AW232" s="96" t="str">
        <f t="shared" si="56"/>
        <v/>
      </c>
      <c r="AX232" s="96" t="str">
        <f t="shared" si="57"/>
        <v/>
      </c>
      <c r="AY232" s="96">
        <f t="shared" si="58"/>
        <v>3</v>
      </c>
      <c r="AZ232" s="96">
        <f t="shared" si="59"/>
        <v>2.4860086173892801</v>
      </c>
      <c r="BA232" s="96"/>
      <c r="BB232" s="96"/>
      <c r="BC232" s="96"/>
      <c r="BD232" s="96"/>
      <c r="BE232"/>
      <c r="BF232"/>
      <c r="BG232"/>
      <c r="BH232"/>
      <c r="BI232"/>
      <c r="BJ232" s="83"/>
      <c r="BK232" s="83"/>
    </row>
    <row r="233" spans="1:63" ht="14.1" customHeight="1" x14ac:dyDescent="0.2">
      <c r="A233" s="96"/>
      <c r="B233" s="96"/>
      <c r="C233" s="96">
        <v>16</v>
      </c>
      <c r="D233" s="96" t="s">
        <v>302</v>
      </c>
      <c r="E233" s="96">
        <v>560.67999999999995</v>
      </c>
      <c r="F233" s="96">
        <v>8.06</v>
      </c>
      <c r="G233" s="96">
        <v>5.79</v>
      </c>
      <c r="H233" s="96"/>
      <c r="I233" s="96">
        <v>2.3879999999999999</v>
      </c>
      <c r="J233" s="96"/>
      <c r="K233" s="96">
        <v>69.77</v>
      </c>
      <c r="L233" s="96">
        <v>555.97502999999995</v>
      </c>
      <c r="M233" s="96">
        <v>0.84625600000000001</v>
      </c>
      <c r="N233" s="96">
        <v>552.866713</v>
      </c>
      <c r="O233" s="96"/>
      <c r="P233" s="96"/>
      <c r="Q233" s="96"/>
      <c r="R233" s="96"/>
      <c r="S233" s="96"/>
      <c r="T233" s="96"/>
      <c r="U233" s="96"/>
      <c r="V233" s="96">
        <f t="shared" si="47"/>
        <v>2.5014969145254402</v>
      </c>
      <c r="W233" s="101">
        <f t="shared" si="48"/>
        <v>566.28679999999997</v>
      </c>
      <c r="X233" s="101">
        <f t="shared" si="49"/>
        <v>571.89359999999999</v>
      </c>
      <c r="Y233" s="98">
        <f t="shared" si="50"/>
        <v>549.46639999999991</v>
      </c>
      <c r="Z233" s="98">
        <f t="shared" si="51"/>
        <v>552.866713</v>
      </c>
      <c r="AA233" s="98">
        <f t="shared" si="52"/>
        <v>538.25279999999998</v>
      </c>
      <c r="AB233" s="96"/>
      <c r="AC233" s="96">
        <v>572.5</v>
      </c>
      <c r="AD233" s="96">
        <v>553.77</v>
      </c>
      <c r="AE233" s="98">
        <f t="shared" si="53"/>
        <v>1.0210815438396235</v>
      </c>
      <c r="AF233" s="98">
        <f t="shared" si="60"/>
        <v>0.98767567953199686</v>
      </c>
      <c r="AG233" s="96"/>
      <c r="AH233" s="101">
        <f>IF(AND(M233&lt;Variables!$G$6,M233&gt;Variables!$G$5),0,1)</f>
        <v>1</v>
      </c>
      <c r="AI233" s="101">
        <f t="shared" si="54"/>
        <v>0</v>
      </c>
      <c r="AJ233" s="101">
        <f>IF(I233&gt;Variables!$G$7,0,1)</f>
        <v>0</v>
      </c>
      <c r="AK233" s="101">
        <f>IF(F233&gt;Variables!$G$8,0,1)</f>
        <v>1</v>
      </c>
      <c r="AL233" s="101">
        <f>IF(G233&gt;Variables!$G$9,0,1)</f>
        <v>1</v>
      </c>
      <c r="AM233" s="101">
        <f>IF(AND(K233&gt;Variables!$G$10,K233&lt;Variables!$G$11),0,1)</f>
        <v>0</v>
      </c>
      <c r="AN233" s="103">
        <f>IF(H233&lt;Variables!$G$13,1,0)</f>
        <v>1</v>
      </c>
      <c r="AO233" s="97">
        <f>IF(R233&lt;Variables!$G$12,0,1)</f>
        <v>0</v>
      </c>
      <c r="AP233" s="102"/>
      <c r="AQ233" s="101"/>
      <c r="AR233" s="101">
        <v>1</v>
      </c>
      <c r="AS233" s="101"/>
      <c r="AT233" s="101"/>
      <c r="AU233" s="101"/>
      <c r="AV233" s="96">
        <f t="shared" si="55"/>
        <v>3</v>
      </c>
      <c r="AW233" s="96" t="str">
        <f t="shared" si="56"/>
        <v/>
      </c>
      <c r="AX233" s="96" t="str">
        <f t="shared" si="57"/>
        <v/>
      </c>
      <c r="AY233" s="96">
        <f t="shared" si="58"/>
        <v>3</v>
      </c>
      <c r="AZ233" s="96">
        <f t="shared" si="59"/>
        <v>2.4977293345254403</v>
      </c>
      <c r="BA233" s="96"/>
      <c r="BB233" s="96"/>
      <c r="BC233" s="96"/>
      <c r="BD233" s="96"/>
      <c r="BE233"/>
      <c r="BF233"/>
      <c r="BG233"/>
      <c r="BH233"/>
      <c r="BI233"/>
      <c r="BJ233" s="83"/>
      <c r="BK233" s="83"/>
    </row>
    <row r="234" spans="1:63" ht="14.1" customHeight="1" x14ac:dyDescent="0.2">
      <c r="A234" s="96"/>
      <c r="B234" s="96"/>
      <c r="C234" s="108">
        <v>16</v>
      </c>
      <c r="D234" s="109" t="s">
        <v>336</v>
      </c>
      <c r="E234" s="109">
        <v>15.32</v>
      </c>
      <c r="F234" s="109">
        <v>8.93</v>
      </c>
      <c r="G234" s="109">
        <v>8.27</v>
      </c>
      <c r="H234" s="109"/>
      <c r="I234" s="109">
        <v>-63.66</v>
      </c>
      <c r="J234" s="109"/>
      <c r="K234" s="109">
        <v>68.36</v>
      </c>
      <c r="L234" s="109">
        <v>15.170085</v>
      </c>
      <c r="M234" s="109">
        <v>0.988228</v>
      </c>
      <c r="N234" s="109">
        <v>15.098544</v>
      </c>
      <c r="O234" s="109"/>
      <c r="P234" s="109"/>
      <c r="Q234" s="109"/>
      <c r="R234" s="109"/>
      <c r="S234" s="109"/>
      <c r="T234" s="109"/>
      <c r="U234" s="109"/>
      <c r="V234" s="109">
        <f t="shared" si="47"/>
        <v>2.4791161867609603</v>
      </c>
      <c r="W234" s="127">
        <f t="shared" si="48"/>
        <v>15.4732</v>
      </c>
      <c r="X234" s="127">
        <f t="shared" si="49"/>
        <v>15.6264</v>
      </c>
      <c r="Y234" s="109">
        <f t="shared" si="50"/>
        <v>15.0136</v>
      </c>
      <c r="Z234" s="109">
        <f t="shared" si="51"/>
        <v>15.098544</v>
      </c>
      <c r="AA234" s="109">
        <f t="shared" si="52"/>
        <v>14.7072</v>
      </c>
      <c r="AB234" s="96"/>
      <c r="AC234" s="96">
        <v>15.57</v>
      </c>
      <c r="AD234" s="96">
        <v>15.16</v>
      </c>
      <c r="AE234" s="98">
        <f t="shared" si="53"/>
        <v>1.0163185378590078</v>
      </c>
      <c r="AF234" s="98">
        <f t="shared" si="60"/>
        <v>0.98955613577023493</v>
      </c>
      <c r="AG234" s="96"/>
      <c r="AH234" s="97">
        <f>IF(AND(M234&lt;Variables!$G$6,M234&gt;Variables!$G$5),0,1)</f>
        <v>1</v>
      </c>
      <c r="AI234" s="97">
        <f t="shared" si="54"/>
        <v>0</v>
      </c>
      <c r="AJ234" s="97">
        <f>IF(I234&gt;Variables!$G$7,0,1)</f>
        <v>1</v>
      </c>
      <c r="AK234" s="97">
        <f>IF(F234&gt;Variables!$G$8,0,1)</f>
        <v>1</v>
      </c>
      <c r="AL234" s="97">
        <f>IF(G234&gt;Variables!$G$9,0,1)</f>
        <v>1</v>
      </c>
      <c r="AM234" s="97">
        <f>IF(AND(K234&gt;Variables!$G$10,K234&lt;Variables!$G$11),0,1)</f>
        <v>0</v>
      </c>
      <c r="AN234" s="103">
        <f>IF(H234&lt;Variables!$G$13,1,0)</f>
        <v>1</v>
      </c>
      <c r="AO234" s="97">
        <f>IF(R234&lt;Variables!$G$12,0,1)</f>
        <v>0</v>
      </c>
      <c r="AP234" s="99"/>
      <c r="AQ234" s="97"/>
      <c r="AR234" s="97"/>
      <c r="AS234" s="97">
        <v>1</v>
      </c>
      <c r="AT234" s="97"/>
      <c r="AU234" s="97"/>
      <c r="AV234" s="96">
        <f t="shared" si="55"/>
        <v>3</v>
      </c>
      <c r="AW234" s="96" t="str">
        <f t="shared" si="56"/>
        <v/>
      </c>
      <c r="AX234" s="96" t="str">
        <f t="shared" si="57"/>
        <v/>
      </c>
      <c r="AY234" s="96">
        <f t="shared" si="58"/>
        <v>3</v>
      </c>
      <c r="AZ234" s="96">
        <f t="shared" si="59"/>
        <v>2.47542474676096</v>
      </c>
      <c r="BA234" s="96"/>
      <c r="BB234" s="96"/>
      <c r="BC234" s="96"/>
      <c r="BD234" s="96"/>
      <c r="BE234"/>
      <c r="BF234"/>
      <c r="BG234"/>
      <c r="BH234"/>
      <c r="BI234"/>
      <c r="BJ234" s="83"/>
      <c r="BK234" s="83"/>
    </row>
    <row r="235" spans="1:63" ht="14.1" customHeight="1" x14ac:dyDescent="0.2">
      <c r="A235" s="96"/>
      <c r="B235" s="96"/>
      <c r="C235" s="96">
        <v>16</v>
      </c>
      <c r="D235" s="96" t="s">
        <v>136</v>
      </c>
      <c r="E235" s="96">
        <v>108.42</v>
      </c>
      <c r="F235" s="96">
        <v>6.39</v>
      </c>
      <c r="G235" s="96">
        <v>5.28</v>
      </c>
      <c r="H235" s="96"/>
      <c r="I235" s="96">
        <v>381.55799999999999</v>
      </c>
      <c r="J235" s="96"/>
      <c r="K235" s="96">
        <v>68.069999999999993</v>
      </c>
      <c r="L235" s="96">
        <v>107.36943100000001</v>
      </c>
      <c r="M235" s="96">
        <v>0.97846200000000005</v>
      </c>
      <c r="N235" s="96">
        <v>107.36943100000001</v>
      </c>
      <c r="O235" s="96"/>
      <c r="P235" s="96"/>
      <c r="Q235" s="96"/>
      <c r="R235" s="96"/>
      <c r="S235" s="96"/>
      <c r="T235" s="96"/>
      <c r="U235" s="96"/>
      <c r="V235" s="96">
        <f t="shared" si="47"/>
        <v>2.4777030135140801</v>
      </c>
      <c r="W235" s="101">
        <f t="shared" si="48"/>
        <v>109.5042</v>
      </c>
      <c r="X235" s="101">
        <f t="shared" si="49"/>
        <v>110.58840000000001</v>
      </c>
      <c r="Y235" s="98">
        <f t="shared" si="50"/>
        <v>106.2516</v>
      </c>
      <c r="Z235" s="98">
        <f t="shared" si="51"/>
        <v>107.36943100000001</v>
      </c>
      <c r="AA235" s="98">
        <f t="shared" si="52"/>
        <v>104.08319999999999</v>
      </c>
      <c r="AB235" s="96"/>
      <c r="AC235" s="96">
        <v>111.7</v>
      </c>
      <c r="AD235" s="96">
        <v>106.52</v>
      </c>
      <c r="AE235" s="98">
        <f t="shared" si="53"/>
        <v>1.030252720900203</v>
      </c>
      <c r="AF235" s="98">
        <f t="shared" si="60"/>
        <v>0.98247555801512632</v>
      </c>
      <c r="AG235" s="96"/>
      <c r="AH235" s="101">
        <f>IF(AND(M235&lt;Variables!$G$6,M235&gt;Variables!$G$5),0,1)</f>
        <v>1</v>
      </c>
      <c r="AI235" s="101">
        <f t="shared" si="54"/>
        <v>1</v>
      </c>
      <c r="AJ235" s="101">
        <f>IF(I235&gt;Variables!$G$7,0,1)</f>
        <v>0</v>
      </c>
      <c r="AK235" s="101">
        <f>IF(F235&gt;Variables!$G$8,0,1)</f>
        <v>1</v>
      </c>
      <c r="AL235" s="101">
        <f>IF(G235&gt;Variables!$G$9,0,1)</f>
        <v>1</v>
      </c>
      <c r="AM235" s="101">
        <f>IF(AND(K235&gt;Variables!$G$10,K235&lt;Variables!$G$11),0,1)</f>
        <v>0</v>
      </c>
      <c r="AN235" s="103">
        <f>IF(H235&lt;Variables!$G$13,1,0)</f>
        <v>1</v>
      </c>
      <c r="AO235" s="97">
        <f>IF(R235&lt;Variables!$G$12,0,1)</f>
        <v>0</v>
      </c>
      <c r="AP235" s="102"/>
      <c r="AQ235" s="101"/>
      <c r="AR235" s="101">
        <v>1</v>
      </c>
      <c r="AS235" s="101"/>
      <c r="AT235" s="101"/>
      <c r="AU235" s="101"/>
      <c r="AV235" s="96">
        <f t="shared" si="55"/>
        <v>3</v>
      </c>
      <c r="AW235" s="96" t="str">
        <f t="shared" si="56"/>
        <v/>
      </c>
      <c r="AX235" s="96" t="str">
        <f t="shared" si="57"/>
        <v/>
      </c>
      <c r="AY235" s="96">
        <f t="shared" si="58"/>
        <v>3</v>
      </c>
      <c r="AZ235" s="96">
        <f t="shared" si="59"/>
        <v>2.47402723351408</v>
      </c>
      <c r="BA235" s="96"/>
      <c r="BB235" s="96"/>
      <c r="BC235" s="96"/>
      <c r="BD235" s="96"/>
      <c r="BE235"/>
      <c r="BF235"/>
      <c r="BG235"/>
      <c r="BH235"/>
      <c r="BI235"/>
      <c r="BJ235" s="83"/>
      <c r="BK235" s="83"/>
    </row>
    <row r="236" spans="1:63" ht="14.1" customHeight="1" x14ac:dyDescent="0.2">
      <c r="A236" s="96"/>
      <c r="B236" s="96"/>
      <c r="C236" s="96">
        <v>16</v>
      </c>
      <c r="D236" s="96" t="s">
        <v>186</v>
      </c>
      <c r="E236" s="96">
        <v>22.706099999999999</v>
      </c>
      <c r="F236" s="96">
        <v>7.51</v>
      </c>
      <c r="G236" s="96">
        <v>6.85</v>
      </c>
      <c r="H236" s="96">
        <v>2640</v>
      </c>
      <c r="I236" s="96">
        <v>-21.448</v>
      </c>
      <c r="J236" s="96"/>
      <c r="K236" s="96">
        <v>63.98</v>
      </c>
      <c r="L236" s="96">
        <v>22.480689999999999</v>
      </c>
      <c r="M236" s="96">
        <v>1.002683</v>
      </c>
      <c r="N236" s="96">
        <v>22.144331999999999</v>
      </c>
      <c r="O236" s="96"/>
      <c r="P236" s="96"/>
      <c r="Q236" s="96"/>
      <c r="R236" s="96"/>
      <c r="S236" s="96"/>
      <c r="T236" s="96"/>
      <c r="U236" s="96"/>
      <c r="V236" s="96">
        <f t="shared" si="47"/>
        <v>2.4452804779140793</v>
      </c>
      <c r="W236" s="101">
        <f t="shared" si="48"/>
        <v>22.933160999999998</v>
      </c>
      <c r="X236" s="101">
        <f t="shared" si="49"/>
        <v>23.160222000000001</v>
      </c>
      <c r="Y236" s="96">
        <f t="shared" si="50"/>
        <v>22.251977999999998</v>
      </c>
      <c r="Z236" s="96">
        <f t="shared" si="51"/>
        <v>22.144331999999999</v>
      </c>
      <c r="AA236" s="96">
        <f t="shared" si="52"/>
        <v>21.797855999999999</v>
      </c>
      <c r="AB236" s="96"/>
      <c r="AC236" s="96">
        <v>23.3</v>
      </c>
      <c r="AD236" s="96"/>
      <c r="AE236" s="96">
        <f t="shared" si="53"/>
        <v>1.026155966898763</v>
      </c>
      <c r="AF236" s="96">
        <f t="shared" si="60"/>
        <v>0</v>
      </c>
      <c r="AG236" s="96"/>
      <c r="AH236" s="101">
        <f>IF(AND(M236&lt;Variables!$G$6,M236&gt;Variables!$G$5),0,1)</f>
        <v>1</v>
      </c>
      <c r="AI236" s="101">
        <f t="shared" si="54"/>
        <v>0</v>
      </c>
      <c r="AJ236" s="101">
        <f>IF(I236&gt;Variables!$G$7,0,1)</f>
        <v>1</v>
      </c>
      <c r="AK236" s="101">
        <f>IF(F236&gt;Variables!$G$8,0,1)</f>
        <v>1</v>
      </c>
      <c r="AL236" s="101">
        <f>IF(G236&gt;Variables!$G$9,0,1)</f>
        <v>1</v>
      </c>
      <c r="AM236" s="101">
        <f>IF(AND(K236&gt;Variables!$G$10,K236&lt;Variables!$G$11),0,1)</f>
        <v>0</v>
      </c>
      <c r="AN236" s="103">
        <f>IF(H236&lt;Variables!$G$13,1,0)</f>
        <v>0</v>
      </c>
      <c r="AO236" s="97">
        <f>IF(R236&lt;Variables!$G$12,0,1)</f>
        <v>0</v>
      </c>
      <c r="AP236" s="102"/>
      <c r="AQ236" s="101"/>
      <c r="AR236" s="101">
        <v>1</v>
      </c>
      <c r="AS236" s="101"/>
      <c r="AT236" s="101"/>
      <c r="AU236" s="101"/>
      <c r="AV236" s="96">
        <f t="shared" si="55"/>
        <v>3</v>
      </c>
      <c r="AW236" s="96" t="str">
        <f t="shared" si="56"/>
        <v/>
      </c>
      <c r="AX236" s="96" t="str">
        <f t="shared" si="57"/>
        <v/>
      </c>
      <c r="AY236" s="96">
        <f t="shared" si="58"/>
        <v>3</v>
      </c>
      <c r="AZ236" s="96">
        <f t="shared" si="59"/>
        <v>2.44182555791408</v>
      </c>
      <c r="BA236" s="96"/>
      <c r="BB236" s="96"/>
      <c r="BC236" s="96"/>
      <c r="BD236" s="96"/>
      <c r="BE236"/>
      <c r="BF236"/>
      <c r="BG236"/>
      <c r="BH236"/>
      <c r="BI236"/>
      <c r="BJ236" s="83"/>
      <c r="BK236" s="83"/>
    </row>
    <row r="237" spans="1:63" ht="14.1" customHeight="1" x14ac:dyDescent="0.2">
      <c r="A237" s="96"/>
      <c r="B237" s="96"/>
      <c r="C237" s="96">
        <v>16</v>
      </c>
      <c r="D237" s="96" t="s">
        <v>334</v>
      </c>
      <c r="E237" s="96">
        <v>37.26</v>
      </c>
      <c r="F237" s="96">
        <v>6.1</v>
      </c>
      <c r="G237" s="96">
        <v>2.81</v>
      </c>
      <c r="H237" s="96">
        <v>4100</v>
      </c>
      <c r="I237" s="96">
        <v>242.00299999999999</v>
      </c>
      <c r="J237" s="96"/>
      <c r="K237" s="96">
        <v>62.1</v>
      </c>
      <c r="L237" s="96">
        <v>37.023420999999999</v>
      </c>
      <c r="M237" s="96">
        <v>0.63899799999999995</v>
      </c>
      <c r="N237" s="96">
        <v>36.831378999999998</v>
      </c>
      <c r="O237" s="96"/>
      <c r="P237" s="96"/>
      <c r="Q237" s="96"/>
      <c r="R237" s="96"/>
      <c r="S237" s="96"/>
      <c r="T237" s="96"/>
      <c r="U237" s="96"/>
      <c r="V237" s="96">
        <f t="shared" si="47"/>
        <v>2.4534123946895998</v>
      </c>
      <c r="W237" s="97">
        <f t="shared" si="48"/>
        <v>37.632599999999996</v>
      </c>
      <c r="X237" s="96">
        <f t="shared" si="49"/>
        <v>38.005200000000002</v>
      </c>
      <c r="Y237" s="96">
        <f t="shared" si="50"/>
        <v>36.514799999999994</v>
      </c>
      <c r="Z237" s="96">
        <f t="shared" si="51"/>
        <v>36.831378999999998</v>
      </c>
      <c r="AA237" s="96">
        <f t="shared" si="52"/>
        <v>35.769599999999997</v>
      </c>
      <c r="AB237" s="96"/>
      <c r="AC237" s="96">
        <f>W237*1.011</f>
        <v>38.04655859999999</v>
      </c>
      <c r="AD237" s="96">
        <v>36.83</v>
      </c>
      <c r="AE237" s="96">
        <f t="shared" si="53"/>
        <v>1.0211099999999997</v>
      </c>
      <c r="AF237" s="96">
        <f t="shared" si="60"/>
        <v>0.9884594739667204</v>
      </c>
      <c r="AG237" s="96"/>
      <c r="AH237" s="97">
        <f>IF(AND(M237&lt;Variables!$G$6,M237&gt;Variables!$G$5),0,1)</f>
        <v>1</v>
      </c>
      <c r="AI237" s="97">
        <f t="shared" si="54"/>
        <v>0</v>
      </c>
      <c r="AJ237" s="97">
        <f>IF(I237&gt;Variables!$G$7,0,1)</f>
        <v>0</v>
      </c>
      <c r="AK237" s="97">
        <f>IF(F237&gt;Variables!$G$8,0,1)</f>
        <v>1</v>
      </c>
      <c r="AL237" s="97">
        <f>IF(G237&gt;Variables!$G$9,0,1)</f>
        <v>1</v>
      </c>
      <c r="AM237" s="97">
        <f>IF(AND(K237&gt;Variables!$G$10,K237&lt;Variables!$G$11),0,1)</f>
        <v>0</v>
      </c>
      <c r="AN237" s="103">
        <f>IF(H237&lt;Variables!$G$13,1,0)</f>
        <v>0</v>
      </c>
      <c r="AO237" s="97">
        <f>IF(R237&lt;Variables!$G$12,0,1)</f>
        <v>0</v>
      </c>
      <c r="AP237" s="99"/>
      <c r="AQ237" s="97"/>
      <c r="AR237" s="97"/>
      <c r="AS237" s="97">
        <v>1</v>
      </c>
      <c r="AT237" s="97"/>
      <c r="AU237" s="97"/>
      <c r="AV237" s="96">
        <f t="shared" si="55"/>
        <v>3</v>
      </c>
      <c r="AW237" s="96" t="str">
        <f t="shared" si="56"/>
        <v/>
      </c>
      <c r="AX237" s="96" t="str">
        <f t="shared" si="57"/>
        <v/>
      </c>
      <c r="AY237" s="96">
        <f t="shared" si="58"/>
        <v>3</v>
      </c>
      <c r="AZ237" s="96">
        <f t="shared" si="59"/>
        <v>2.4500589946895999</v>
      </c>
      <c r="BA237" s="96"/>
      <c r="BB237" s="96"/>
      <c r="BC237" s="96"/>
      <c r="BD237" s="96"/>
      <c r="BE237"/>
      <c r="BF237"/>
      <c r="BG237"/>
      <c r="BH237"/>
      <c r="BI237"/>
      <c r="BJ237" s="83"/>
      <c r="BK237" s="83"/>
    </row>
    <row r="238" spans="1:63" ht="14.1" customHeight="1" x14ac:dyDescent="0.2">
      <c r="A238" s="96"/>
      <c r="B238" s="96"/>
      <c r="C238" s="96">
        <v>16</v>
      </c>
      <c r="D238" s="96" t="s">
        <v>338</v>
      </c>
      <c r="E238" s="96">
        <v>53.405000000000001</v>
      </c>
      <c r="F238" s="96">
        <v>4.83</v>
      </c>
      <c r="G238" s="96">
        <v>3.2</v>
      </c>
      <c r="H238" s="96">
        <v>6900</v>
      </c>
      <c r="I238" s="96">
        <v>77.721999999999994</v>
      </c>
      <c r="J238" s="96"/>
      <c r="K238" s="96">
        <v>60.41</v>
      </c>
      <c r="L238" s="96">
        <v>53.393585000000002</v>
      </c>
      <c r="M238" s="96">
        <v>2.1378999999999999E-2</v>
      </c>
      <c r="N238" s="96">
        <v>52.995902000000001</v>
      </c>
      <c r="O238" s="96"/>
      <c r="P238" s="96"/>
      <c r="Q238" s="96"/>
      <c r="R238" s="96"/>
      <c r="S238" s="96"/>
      <c r="T238" s="96"/>
      <c r="U238" s="96"/>
      <c r="V238" s="96">
        <f t="shared" si="47"/>
        <v>2.4736490060336798</v>
      </c>
      <c r="W238" s="97">
        <f t="shared" si="48"/>
        <v>53.939050000000002</v>
      </c>
      <c r="X238" s="96">
        <f t="shared" si="49"/>
        <v>54.473100000000002</v>
      </c>
      <c r="Y238" s="96">
        <f t="shared" si="50"/>
        <v>52.3369</v>
      </c>
      <c r="Z238" s="96">
        <f t="shared" si="51"/>
        <v>52.995902000000001</v>
      </c>
      <c r="AA238" s="96">
        <f t="shared" si="52"/>
        <v>51.268799999999999</v>
      </c>
      <c r="AB238" s="96"/>
      <c r="AC238" s="96">
        <v>53.8</v>
      </c>
      <c r="AD238" s="96">
        <v>53.08</v>
      </c>
      <c r="AE238" s="96">
        <f t="shared" si="53"/>
        <v>1.0073963112068158</v>
      </c>
      <c r="AF238" s="96">
        <f t="shared" si="60"/>
        <v>0.99391442748806291</v>
      </c>
      <c r="AG238" s="96" t="s">
        <v>249</v>
      </c>
      <c r="AH238" s="97">
        <f>IF(AND(M238&lt;Variables!$G$6,M238&gt;Variables!$G$5),0,1)</f>
        <v>1</v>
      </c>
      <c r="AI238" s="97">
        <f t="shared" si="54"/>
        <v>0</v>
      </c>
      <c r="AJ238" s="97">
        <f>IF(I238&gt;Variables!$G$7,0,1)</f>
        <v>0</v>
      </c>
      <c r="AK238" s="97">
        <f>IF(F238&gt;Variables!$G$8,0,1)</f>
        <v>1</v>
      </c>
      <c r="AL238" s="97">
        <f>IF(G238&gt;Variables!$G$9,0,1)</f>
        <v>1</v>
      </c>
      <c r="AM238" s="97">
        <f>IF(AND(K238&gt;Variables!$G$10,K238&lt;Variables!$G$11),0,1)</f>
        <v>0</v>
      </c>
      <c r="AN238" s="103">
        <f>IF(H238&lt;Variables!$G$13,1,0)</f>
        <v>0</v>
      </c>
      <c r="AO238" s="97">
        <f>IF(R238&lt;Variables!$G$12,0,1)</f>
        <v>0</v>
      </c>
      <c r="AP238" s="99"/>
      <c r="AQ238" s="97"/>
      <c r="AR238" s="97"/>
      <c r="AS238" s="97">
        <v>1</v>
      </c>
      <c r="AT238" s="97"/>
      <c r="AU238" s="97"/>
      <c r="AV238" s="96" t="str">
        <f t="shared" si="55"/>
        <v/>
      </c>
      <c r="AW238" s="96" t="str">
        <f t="shared" si="56"/>
        <v/>
      </c>
      <c r="AX238" s="96">
        <f t="shared" si="57"/>
        <v>2</v>
      </c>
      <c r="AY238" s="96">
        <f t="shared" si="58"/>
        <v>2</v>
      </c>
      <c r="AZ238" s="96">
        <f t="shared" si="59"/>
        <v>2.4703868660336799</v>
      </c>
      <c r="BA238" s="96"/>
      <c r="BB238" s="96"/>
      <c r="BC238" s="96"/>
      <c r="BD238" s="96"/>
      <c r="BE238"/>
      <c r="BF238"/>
      <c r="BG238"/>
      <c r="BH238"/>
      <c r="BI238"/>
      <c r="BJ238" s="83"/>
      <c r="BK238" s="83"/>
    </row>
    <row r="239" spans="1:63" ht="14.1" customHeight="1" x14ac:dyDescent="0.2">
      <c r="A239" s="96"/>
      <c r="B239" s="96"/>
      <c r="C239" s="96">
        <v>16</v>
      </c>
      <c r="D239" s="96" t="s">
        <v>339</v>
      </c>
      <c r="E239" s="96">
        <v>65.069999999999993</v>
      </c>
      <c r="F239" s="96">
        <v>8.2100000000000009</v>
      </c>
      <c r="G239" s="96">
        <v>1.99</v>
      </c>
      <c r="H239" s="96">
        <v>2140</v>
      </c>
      <c r="I239" s="96">
        <v>-37.776000000000003</v>
      </c>
      <c r="J239" s="96"/>
      <c r="K239" s="96">
        <v>59.35</v>
      </c>
      <c r="L239" s="96">
        <v>65.101875000000007</v>
      </c>
      <c r="M239" s="96">
        <v>-4.8961999999999999E-2</v>
      </c>
      <c r="N239" s="96">
        <v>65.087552000000002</v>
      </c>
      <c r="O239" s="96"/>
      <c r="P239" s="96"/>
      <c r="Q239" s="96"/>
      <c r="R239" s="96"/>
      <c r="S239" s="96"/>
      <c r="T239" s="96"/>
      <c r="U239" s="96"/>
      <c r="V239" s="96">
        <f t="shared" si="47"/>
        <v>2.4664611230935996</v>
      </c>
      <c r="W239" s="97">
        <f t="shared" si="48"/>
        <v>65.720699999999994</v>
      </c>
      <c r="X239" s="96">
        <f t="shared" si="49"/>
        <v>66.371399999999994</v>
      </c>
      <c r="Y239" s="96">
        <f t="shared" si="50"/>
        <v>63.768599999999992</v>
      </c>
      <c r="Z239" s="96">
        <f t="shared" si="51"/>
        <v>65.087552000000002</v>
      </c>
      <c r="AA239" s="96">
        <f t="shared" si="52"/>
        <v>62.467199999999991</v>
      </c>
      <c r="AB239" s="96"/>
      <c r="AC239" s="96">
        <f>W239*1.011</f>
        <v>66.443627699999993</v>
      </c>
      <c r="AD239" s="96">
        <v>63.85</v>
      </c>
      <c r="AE239" s="96">
        <f t="shared" si="53"/>
        <v>1.02111</v>
      </c>
      <c r="AF239" s="96">
        <f t="shared" si="60"/>
        <v>0.98125096050407268</v>
      </c>
      <c r="AG239" s="96"/>
      <c r="AH239" s="97">
        <f>IF(AND(M239&lt;Variables!$G$6,M239&gt;Variables!$G$5),0,1)</f>
        <v>1</v>
      </c>
      <c r="AI239" s="97">
        <f t="shared" si="54"/>
        <v>0</v>
      </c>
      <c r="AJ239" s="97">
        <f>IF(I239&gt;Variables!$G$7,0,1)</f>
        <v>1</v>
      </c>
      <c r="AK239" s="97">
        <f>IF(F239&gt;Variables!$G$8,0,1)</f>
        <v>1</v>
      </c>
      <c r="AL239" s="97">
        <f>IF(G239&gt;Variables!$G$9,0,1)</f>
        <v>1</v>
      </c>
      <c r="AM239" s="97">
        <f>IF(AND(K239&gt;Variables!$G$10,K239&lt;Variables!$G$11),0,1)</f>
        <v>0</v>
      </c>
      <c r="AN239" s="103">
        <f>IF(H239&lt;Variables!$G$13,1,0)</f>
        <v>1</v>
      </c>
      <c r="AO239" s="97">
        <f>IF(R239&lt;Variables!$G$12,0,1)</f>
        <v>0</v>
      </c>
      <c r="AP239" s="99"/>
      <c r="AQ239" s="97"/>
      <c r="AR239" s="97"/>
      <c r="AS239" s="97">
        <v>1</v>
      </c>
      <c r="AT239" s="97"/>
      <c r="AU239" s="97"/>
      <c r="AV239" s="96">
        <f t="shared" si="55"/>
        <v>3</v>
      </c>
      <c r="AW239" s="96" t="str">
        <f t="shared" si="56"/>
        <v/>
      </c>
      <c r="AX239" s="96" t="str">
        <f t="shared" si="57"/>
        <v/>
      </c>
      <c r="AY239" s="96">
        <f t="shared" si="58"/>
        <v>3</v>
      </c>
      <c r="AZ239" s="96">
        <f t="shared" si="59"/>
        <v>2.4632562230935995</v>
      </c>
      <c r="BA239" s="96"/>
      <c r="BB239" s="96"/>
      <c r="BC239" s="96"/>
      <c r="BD239" s="96"/>
      <c r="BE239"/>
      <c r="BF239"/>
      <c r="BG239"/>
      <c r="BH239"/>
      <c r="BI239"/>
      <c r="BJ239" s="83"/>
      <c r="BK239" s="83"/>
    </row>
    <row r="240" spans="1:63" ht="14.1" customHeight="1" x14ac:dyDescent="0.2">
      <c r="A240" s="96"/>
      <c r="B240" s="96"/>
      <c r="C240" s="96">
        <v>16</v>
      </c>
      <c r="D240" s="96" t="s">
        <v>333</v>
      </c>
      <c r="E240" s="96">
        <v>4.1349999999999998</v>
      </c>
      <c r="F240" s="96">
        <v>8.1999999999999993</v>
      </c>
      <c r="G240" s="96">
        <v>3.63</v>
      </c>
      <c r="H240" s="96">
        <v>1890</v>
      </c>
      <c r="I240" s="96">
        <v>5.766</v>
      </c>
      <c r="J240" s="96"/>
      <c r="K240" s="96">
        <v>58.06</v>
      </c>
      <c r="L240" s="96">
        <v>4.1349999999999998</v>
      </c>
      <c r="M240" s="128">
        <v>-2.147953E-14</v>
      </c>
      <c r="N240" s="96">
        <v>4.1229319999999996</v>
      </c>
      <c r="O240" s="96"/>
      <c r="P240" s="96"/>
      <c r="Q240" s="96"/>
      <c r="R240" s="96"/>
      <c r="S240" s="96"/>
      <c r="T240" s="96"/>
      <c r="U240" s="96"/>
      <c r="V240" s="96">
        <f t="shared" si="47"/>
        <v>2.4505016000000008</v>
      </c>
      <c r="W240" s="97">
        <f t="shared" si="48"/>
        <v>4.1763500000000002</v>
      </c>
      <c r="X240" s="96">
        <f t="shared" si="49"/>
        <v>4.2176999999999998</v>
      </c>
      <c r="Y240" s="96">
        <f t="shared" si="50"/>
        <v>4.0522999999999998</v>
      </c>
      <c r="Z240" s="96">
        <f t="shared" si="51"/>
        <v>4.1229319999999996</v>
      </c>
      <c r="AA240" s="96">
        <f t="shared" si="52"/>
        <v>3.9695999999999998</v>
      </c>
      <c r="AB240" s="96"/>
      <c r="AC240" s="96">
        <v>4.1900000000000004</v>
      </c>
      <c r="AD240" s="96"/>
      <c r="AE240" s="96">
        <f t="shared" si="53"/>
        <v>1.0133010882708586</v>
      </c>
      <c r="AF240" s="96">
        <f t="shared" si="60"/>
        <v>0</v>
      </c>
      <c r="AG240" s="96"/>
      <c r="AH240" s="97">
        <f>IF(AND(M240&lt;Variables!$G$6,M240&gt;Variables!$G$5),0,1)</f>
        <v>1</v>
      </c>
      <c r="AI240" s="97">
        <f t="shared" si="54"/>
        <v>0</v>
      </c>
      <c r="AJ240" s="97">
        <f>IF(I240&gt;Variables!$G$7,0,1)</f>
        <v>0</v>
      </c>
      <c r="AK240" s="97">
        <f>IF(F240&gt;Variables!$G$8,0,1)</f>
        <v>1</v>
      </c>
      <c r="AL240" s="97">
        <f>IF(G240&gt;Variables!$G$9,0,1)</f>
        <v>1</v>
      </c>
      <c r="AM240" s="97">
        <f>IF(AND(K240&gt;Variables!$G$10,K240&lt;Variables!$G$11),0,1)</f>
        <v>0</v>
      </c>
      <c r="AN240" s="103">
        <f>IF(H240&lt;Variables!$G$13,1,0)</f>
        <v>1</v>
      </c>
      <c r="AO240" s="97">
        <f>IF(R240&lt;Variables!$G$12,0,1)</f>
        <v>0</v>
      </c>
      <c r="AP240" s="99"/>
      <c r="AQ240" s="97"/>
      <c r="AR240" s="97"/>
      <c r="AS240" s="97">
        <v>1</v>
      </c>
      <c r="AT240" s="97"/>
      <c r="AU240" s="97"/>
      <c r="AV240" s="96">
        <f t="shared" si="55"/>
        <v>3</v>
      </c>
      <c r="AW240" s="96" t="str">
        <f t="shared" si="56"/>
        <v/>
      </c>
      <c r="AX240" s="96" t="str">
        <f t="shared" si="57"/>
        <v/>
      </c>
      <c r="AY240" s="96">
        <f t="shared" si="58"/>
        <v>3</v>
      </c>
      <c r="AZ240" s="96">
        <f t="shared" si="59"/>
        <v>2.4473663600000011</v>
      </c>
      <c r="BA240" s="96"/>
      <c r="BB240" s="96"/>
      <c r="BC240" s="96"/>
      <c r="BD240" s="96"/>
      <c r="BE240"/>
      <c r="BF240"/>
      <c r="BG240"/>
      <c r="BH240"/>
      <c r="BI240"/>
      <c r="BJ240" s="83"/>
      <c r="BK240" s="83"/>
    </row>
    <row r="241" spans="1:63" ht="14.1" customHeight="1" x14ac:dyDescent="0.2">
      <c r="A241" s="96"/>
      <c r="B241" s="96"/>
      <c r="C241" s="96">
        <v>16</v>
      </c>
      <c r="D241" s="96" t="s">
        <v>132</v>
      </c>
      <c r="E241" s="96">
        <v>3.47</v>
      </c>
      <c r="F241" s="96">
        <v>8.44</v>
      </c>
      <c r="G241" s="96">
        <v>8.7799999999999994</v>
      </c>
      <c r="H241" s="96">
        <v>2020</v>
      </c>
      <c r="I241" s="96">
        <v>-1.077</v>
      </c>
      <c r="J241" s="96"/>
      <c r="K241" s="96">
        <v>57.95</v>
      </c>
      <c r="L241" s="96">
        <v>3.4418150000000001</v>
      </c>
      <c r="M241" s="96">
        <v>0.81889900000000004</v>
      </c>
      <c r="N241" s="96">
        <v>3.4049040000000002</v>
      </c>
      <c r="O241" s="96"/>
      <c r="P241" s="96"/>
      <c r="Q241" s="96"/>
      <c r="R241" s="96"/>
      <c r="S241" s="96"/>
      <c r="T241" s="96"/>
      <c r="U241" s="96"/>
      <c r="V241" s="96">
        <f t="shared" si="47"/>
        <v>2.4092690325195996</v>
      </c>
      <c r="W241" s="97">
        <f t="shared" si="48"/>
        <v>3.5047000000000001</v>
      </c>
      <c r="X241" s="96">
        <f t="shared" si="49"/>
        <v>3.5394000000000001</v>
      </c>
      <c r="Y241" s="96">
        <f t="shared" si="50"/>
        <v>3.4006000000000003</v>
      </c>
      <c r="Z241" s="96">
        <f t="shared" si="51"/>
        <v>3.4049040000000002</v>
      </c>
      <c r="AA241" s="96">
        <f t="shared" si="52"/>
        <v>3.3311999999999999</v>
      </c>
      <c r="AB241" s="96"/>
      <c r="AC241" s="96">
        <v>3.52</v>
      </c>
      <c r="AD241" s="96">
        <v>3.44</v>
      </c>
      <c r="AE241" s="96">
        <f t="shared" si="53"/>
        <v>1.0144092219020173</v>
      </c>
      <c r="AF241" s="96">
        <f t="shared" si="60"/>
        <v>0.99135446685878958</v>
      </c>
      <c r="AG241" s="96"/>
      <c r="AH241" s="97">
        <f>IF(AND(M241&lt;Variables!$G$6,M241&gt;Variables!$G$5),0,1)</f>
        <v>1</v>
      </c>
      <c r="AI241" s="97">
        <f t="shared" si="54"/>
        <v>0</v>
      </c>
      <c r="AJ241" s="97">
        <f>IF(I241&gt;Variables!$G$7,0,1)</f>
        <v>1</v>
      </c>
      <c r="AK241" s="97">
        <f>IF(F241&gt;Variables!$G$8,0,1)</f>
        <v>1</v>
      </c>
      <c r="AL241" s="97">
        <f>IF(G241&gt;Variables!$G$9,0,1)</f>
        <v>1</v>
      </c>
      <c r="AM241" s="97">
        <f>IF(AND(K241&gt;Variables!$G$10,K241&lt;Variables!$G$11),0,1)</f>
        <v>0</v>
      </c>
      <c r="AN241" s="103">
        <f>IF(H241&lt;Variables!$G$13,1,0)</f>
        <v>1</v>
      </c>
      <c r="AO241" s="97">
        <f>IF(R241&lt;Variables!$G$12,0,1)</f>
        <v>0</v>
      </c>
      <c r="AP241" s="99"/>
      <c r="AQ241" s="97"/>
      <c r="AR241" s="97"/>
      <c r="AS241" s="97">
        <v>1</v>
      </c>
      <c r="AT241" s="97"/>
      <c r="AU241" s="97"/>
      <c r="AV241" s="96">
        <f t="shared" si="55"/>
        <v>3</v>
      </c>
      <c r="AW241" s="96" t="str">
        <f t="shared" si="56"/>
        <v/>
      </c>
      <c r="AX241" s="96" t="str">
        <f t="shared" si="57"/>
        <v/>
      </c>
      <c r="AY241" s="96">
        <f t="shared" si="58"/>
        <v>3</v>
      </c>
      <c r="AZ241" s="96">
        <f t="shared" si="59"/>
        <v>2.4061397325196001</v>
      </c>
      <c r="BA241" s="96"/>
      <c r="BB241" s="96"/>
      <c r="BC241" s="96"/>
      <c r="BD241" s="96"/>
      <c r="BE241"/>
      <c r="BF241"/>
      <c r="BG241"/>
      <c r="BH241"/>
      <c r="BI241"/>
      <c r="BJ241" s="83"/>
      <c r="BK241" s="83"/>
    </row>
    <row r="242" spans="1:63" ht="14.1" customHeight="1" x14ac:dyDescent="0.2">
      <c r="A242" s="96"/>
      <c r="B242" s="96"/>
      <c r="C242" s="96">
        <v>16</v>
      </c>
      <c r="D242" s="96" t="s">
        <v>305</v>
      </c>
      <c r="E242" s="96">
        <v>106.30500000000001</v>
      </c>
      <c r="F242" s="96">
        <v>6.11</v>
      </c>
      <c r="G242" s="96">
        <v>2.2200000000000002</v>
      </c>
      <c r="H242" s="96">
        <v>3750</v>
      </c>
      <c r="I242" s="96">
        <v>-33.405000000000001</v>
      </c>
      <c r="J242" s="96"/>
      <c r="K242" s="96">
        <v>50.33</v>
      </c>
      <c r="L242" s="96">
        <v>105.881441</v>
      </c>
      <c r="M242" s="96">
        <v>0.40003100000000003</v>
      </c>
      <c r="N242" s="96">
        <v>106.31615499999999</v>
      </c>
      <c r="O242" s="96"/>
      <c r="P242" s="96"/>
      <c r="Q242" s="96"/>
      <c r="R242" s="96"/>
      <c r="S242" s="96"/>
      <c r="T242" s="96"/>
      <c r="U242" s="96"/>
      <c r="V242" s="96">
        <f t="shared" si="47"/>
        <v>2.3596367484557597</v>
      </c>
      <c r="W242" s="96">
        <f t="shared" si="48"/>
        <v>107.36805000000001</v>
      </c>
      <c r="X242" s="96">
        <f t="shared" si="49"/>
        <v>108.43110000000001</v>
      </c>
      <c r="Y242" s="105">
        <f t="shared" si="50"/>
        <v>104.1789</v>
      </c>
      <c r="Z242" s="105">
        <f t="shared" si="51"/>
        <v>106.31615499999999</v>
      </c>
      <c r="AA242" s="105">
        <f t="shared" si="52"/>
        <v>102.0528</v>
      </c>
      <c r="AB242" s="96"/>
      <c r="AC242" s="96">
        <v>107</v>
      </c>
      <c r="AD242" s="96">
        <v>104.57</v>
      </c>
      <c r="AE242" s="96">
        <f t="shared" si="53"/>
        <v>1.0065377922016838</v>
      </c>
      <c r="AF242" s="96">
        <f t="shared" si="60"/>
        <v>0.98367903673392587</v>
      </c>
      <c r="AG242" s="96"/>
      <c r="AH242" s="105">
        <f>IF(AND(M242&lt;Variables!$G$6,M242&gt;Variables!$G$5),0,1)</f>
        <v>1</v>
      </c>
      <c r="AI242" s="105">
        <f t="shared" si="54"/>
        <v>1</v>
      </c>
      <c r="AJ242" s="105">
        <f>IF(I242&gt;Variables!$G$7,0,1)</f>
        <v>1</v>
      </c>
      <c r="AK242" s="105">
        <f>IF(F242&gt;Variables!$G$8,0,1)</f>
        <v>1</v>
      </c>
      <c r="AL242" s="105">
        <f>IF(G242&gt;Variables!$G$9,0,1)</f>
        <v>1</v>
      </c>
      <c r="AM242" s="105">
        <f>IF(AND(K242&gt;Variables!$G$10,K242&lt;Variables!$G$11),0,1)</f>
        <v>0</v>
      </c>
      <c r="AN242" s="103">
        <f>IF(H242&lt;Variables!$G$13,1,0)</f>
        <v>0</v>
      </c>
      <c r="AO242" s="97">
        <f>IF(R242&lt;Variables!$G$12,0,1)</f>
        <v>0</v>
      </c>
      <c r="AP242" s="106"/>
      <c r="AQ242" s="105"/>
      <c r="AR242" s="105"/>
      <c r="AS242" s="105"/>
      <c r="AT242" s="105"/>
      <c r="AU242" s="105">
        <v>1</v>
      </c>
      <c r="AV242" s="96" t="str">
        <f t="shared" si="55"/>
        <v/>
      </c>
      <c r="AW242" s="96" t="str">
        <f t="shared" si="56"/>
        <v/>
      </c>
      <c r="AX242" s="96">
        <f t="shared" si="57"/>
        <v>2</v>
      </c>
      <c r="AY242" s="96">
        <f t="shared" si="58"/>
        <v>2</v>
      </c>
      <c r="AZ242" s="96">
        <f t="shared" si="59"/>
        <v>2.3569189284557597</v>
      </c>
      <c r="BA242" s="96"/>
      <c r="BB242" s="96"/>
      <c r="BC242" s="96"/>
      <c r="BD242" s="96"/>
      <c r="BE242"/>
      <c r="BF242"/>
      <c r="BG242"/>
      <c r="BH242"/>
      <c r="BI242"/>
      <c r="BJ242" s="83"/>
      <c r="BK242" s="83"/>
    </row>
    <row r="243" spans="1:63" ht="14.1" customHeight="1" x14ac:dyDescent="0.2">
      <c r="A243" s="96"/>
      <c r="B243" s="96"/>
      <c r="C243" s="96">
        <v>16</v>
      </c>
      <c r="D243" s="96" t="s">
        <v>340</v>
      </c>
      <c r="E243" s="96">
        <v>253.06</v>
      </c>
      <c r="F243" s="96">
        <v>6.04</v>
      </c>
      <c r="G243" s="96">
        <v>5.41</v>
      </c>
      <c r="H243" s="96">
        <v>54130</v>
      </c>
      <c r="I243" s="96">
        <v>17.202999999999999</v>
      </c>
      <c r="J243" s="96"/>
      <c r="K243" s="96">
        <v>49.24</v>
      </c>
      <c r="L243" s="96">
        <v>253.54131599999999</v>
      </c>
      <c r="M243" s="96">
        <v>-0.18983700000000001</v>
      </c>
      <c r="N243" s="96">
        <v>252.655518</v>
      </c>
      <c r="O243" s="96"/>
      <c r="P243" s="96"/>
      <c r="Q243" s="96"/>
      <c r="R243" s="96"/>
      <c r="S243" s="96"/>
      <c r="T243" s="96"/>
      <c r="U243" s="96"/>
      <c r="V243" s="96">
        <f t="shared" si="47"/>
        <v>2.36364549256544</v>
      </c>
      <c r="W243" s="96">
        <f t="shared" si="48"/>
        <v>255.59059999999999</v>
      </c>
      <c r="X243" s="96">
        <f t="shared" si="49"/>
        <v>258.12119999999999</v>
      </c>
      <c r="Y243" s="105">
        <f t="shared" si="50"/>
        <v>247.99879999999999</v>
      </c>
      <c r="Z243" s="105">
        <f t="shared" si="51"/>
        <v>252.655518</v>
      </c>
      <c r="AA243" s="105">
        <f t="shared" si="52"/>
        <v>242.9376</v>
      </c>
      <c r="AB243" s="96"/>
      <c r="AC243" s="96">
        <v>254.73</v>
      </c>
      <c r="AD243" s="96">
        <v>252.48</v>
      </c>
      <c r="AE243" s="96">
        <f t="shared" si="53"/>
        <v>1.0065992254801233</v>
      </c>
      <c r="AF243" s="96">
        <f t="shared" si="60"/>
        <v>0.99770805342606494</v>
      </c>
      <c r="AG243" s="96" t="s">
        <v>341</v>
      </c>
      <c r="AH243" s="105">
        <f>IF(AND(M243&lt;Variables!$G$6,M243&gt;Variables!$G$5),0,1)</f>
        <v>1</v>
      </c>
      <c r="AI243" s="105">
        <f t="shared" si="54"/>
        <v>0</v>
      </c>
      <c r="AJ243" s="105">
        <f>IF(I243&gt;Variables!$G$7,0,1)</f>
        <v>0</v>
      </c>
      <c r="AK243" s="105">
        <f>IF(F243&gt;Variables!$G$8,0,1)</f>
        <v>1</v>
      </c>
      <c r="AL243" s="105">
        <f>IF(G243&gt;Variables!$G$9,0,1)</f>
        <v>1</v>
      </c>
      <c r="AM243" s="105">
        <f>IF(AND(K243&gt;Variables!$G$10,K243&lt;Variables!$G$11),0,1)</f>
        <v>1</v>
      </c>
      <c r="AN243" s="103">
        <f>IF(H243&lt;Variables!$G$13,1,0)</f>
        <v>0</v>
      </c>
      <c r="AO243" s="97">
        <f>IF(R243&lt;Variables!$G$12,0,1)</f>
        <v>0</v>
      </c>
      <c r="AP243" s="106"/>
      <c r="AQ243" s="105"/>
      <c r="AR243" s="105"/>
      <c r="AS243" s="105"/>
      <c r="AT243" s="105"/>
      <c r="AU243" s="105">
        <v>1</v>
      </c>
      <c r="AV243" s="96" t="str">
        <f t="shared" si="55"/>
        <v/>
      </c>
      <c r="AW243" s="96" t="str">
        <f t="shared" si="56"/>
        <v/>
      </c>
      <c r="AX243" s="96">
        <f t="shared" si="57"/>
        <v>2</v>
      </c>
      <c r="AY243" s="96">
        <f t="shared" si="58"/>
        <v>2</v>
      </c>
      <c r="AZ243" s="96">
        <f t="shared" si="59"/>
        <v>2.3609865325654398</v>
      </c>
      <c r="BA243" s="96"/>
      <c r="BB243" s="96"/>
      <c r="BC243" s="96"/>
      <c r="BD243" s="96"/>
      <c r="BE243"/>
      <c r="BF243"/>
      <c r="BG243"/>
      <c r="BH243"/>
      <c r="BI243"/>
      <c r="BJ243" s="83"/>
      <c r="BK243" s="83"/>
    </row>
    <row r="244" spans="1:63" ht="14.1" customHeight="1" x14ac:dyDescent="0.2">
      <c r="A244" s="96"/>
      <c r="B244" s="96"/>
      <c r="C244" s="96">
        <v>16</v>
      </c>
      <c r="D244" s="96" t="s">
        <v>291</v>
      </c>
      <c r="E244" s="96">
        <v>31.37</v>
      </c>
      <c r="F244" s="96">
        <v>9.15</v>
      </c>
      <c r="G244" s="96">
        <v>4.53</v>
      </c>
      <c r="H244" s="96">
        <v>2600</v>
      </c>
      <c r="I244" s="96">
        <v>141.54900000000001</v>
      </c>
      <c r="J244" s="96"/>
      <c r="K244" s="96">
        <v>44.23</v>
      </c>
      <c r="L244" s="96">
        <v>31.489000000000001</v>
      </c>
      <c r="M244" s="96">
        <v>-0.37791000000000002</v>
      </c>
      <c r="N244" s="96">
        <v>31.758123999999999</v>
      </c>
      <c r="O244" s="96"/>
      <c r="P244" s="96"/>
      <c r="Q244" s="96"/>
      <c r="R244" s="96"/>
      <c r="S244" s="96"/>
      <c r="T244" s="96"/>
      <c r="U244" s="96"/>
      <c r="V244" s="96">
        <f t="shared" si="47"/>
        <v>2.3107510584584001</v>
      </c>
      <c r="W244" s="96">
        <f t="shared" si="48"/>
        <v>31.683700000000002</v>
      </c>
      <c r="X244" s="96">
        <f t="shared" si="49"/>
        <v>31.997400000000003</v>
      </c>
      <c r="Y244" s="105">
        <f t="shared" si="50"/>
        <v>30.742599999999999</v>
      </c>
      <c r="Z244" s="105">
        <f t="shared" si="51"/>
        <v>31.758123999999999</v>
      </c>
      <c r="AA244" s="105">
        <f t="shared" si="52"/>
        <v>30.115200000000002</v>
      </c>
      <c r="AB244" s="96"/>
      <c r="AC244" s="96">
        <v>31.94</v>
      </c>
      <c r="AD244" s="96"/>
      <c r="AE244" s="96">
        <f t="shared" si="53"/>
        <v>1.0181702263308894</v>
      </c>
      <c r="AF244" s="96">
        <f t="shared" si="60"/>
        <v>0</v>
      </c>
      <c r="AG244" s="96"/>
      <c r="AH244" s="105">
        <f>IF(AND(M244&lt;Variables!$G$6,M244&gt;Variables!$G$5),0,1)</f>
        <v>1</v>
      </c>
      <c r="AI244" s="105">
        <f t="shared" si="54"/>
        <v>1</v>
      </c>
      <c r="AJ244" s="105">
        <f>IF(I244&gt;Variables!$G$7,0,1)</f>
        <v>0</v>
      </c>
      <c r="AK244" s="105">
        <f>IF(F244&gt;Variables!$G$8,0,1)</f>
        <v>0</v>
      </c>
      <c r="AL244" s="105">
        <f>IF(G244&gt;Variables!$G$9,0,1)</f>
        <v>1</v>
      </c>
      <c r="AM244" s="105">
        <f>IF(AND(K244&gt;Variables!$G$10,K244&lt;Variables!$G$11),0,1)</f>
        <v>1</v>
      </c>
      <c r="AN244" s="103">
        <f>IF(H244&lt;Variables!$G$13,1,0)</f>
        <v>0</v>
      </c>
      <c r="AO244" s="97">
        <f>IF(R244&lt;Variables!$G$12,0,1)</f>
        <v>0</v>
      </c>
      <c r="AP244" s="106"/>
      <c r="AQ244" s="105"/>
      <c r="AR244" s="105"/>
      <c r="AS244" s="105"/>
      <c r="AT244" s="105"/>
      <c r="AU244" s="105">
        <v>1</v>
      </c>
      <c r="AV244" s="96">
        <f t="shared" si="55"/>
        <v>3</v>
      </c>
      <c r="AW244" s="96" t="str">
        <f t="shared" si="56"/>
        <v/>
      </c>
      <c r="AX244" s="96" t="str">
        <f t="shared" si="57"/>
        <v/>
      </c>
      <c r="AY244" s="96">
        <f t="shared" si="58"/>
        <v>3</v>
      </c>
      <c r="AZ244" s="96">
        <f t="shared" si="59"/>
        <v>2.3083626384584002</v>
      </c>
      <c r="BA244" s="96"/>
      <c r="BB244" s="96"/>
      <c r="BC244" s="96"/>
      <c r="BD244" s="96"/>
      <c r="BE244"/>
      <c r="BF244"/>
      <c r="BG244"/>
      <c r="BH244"/>
      <c r="BI244"/>
      <c r="BJ244" s="83"/>
      <c r="BK244" s="83"/>
    </row>
    <row r="245" spans="1:63" ht="14.1" customHeight="1" x14ac:dyDescent="0.2">
      <c r="A245" s="96"/>
      <c r="B245" s="96"/>
      <c r="C245" s="96">
        <v>16</v>
      </c>
      <c r="D245" s="96" t="s">
        <v>329</v>
      </c>
      <c r="E245" s="96">
        <v>190.77</v>
      </c>
      <c r="F245" s="96">
        <v>6.42</v>
      </c>
      <c r="G245" s="96">
        <v>4.08</v>
      </c>
      <c r="H245" s="96">
        <v>42370</v>
      </c>
      <c r="I245" s="96">
        <v>112.51300000000001</v>
      </c>
      <c r="J245" s="96"/>
      <c r="K245" s="96">
        <v>42.2</v>
      </c>
      <c r="L245" s="96">
        <v>191.87535500000001</v>
      </c>
      <c r="M245" s="96">
        <v>-0.57608000000000004</v>
      </c>
      <c r="N245" s="96">
        <v>191.61601200000001</v>
      </c>
      <c r="O245" s="96"/>
      <c r="P245" s="96"/>
      <c r="Q245" s="96"/>
      <c r="R245" s="96"/>
      <c r="S245" s="96"/>
      <c r="T245" s="96"/>
      <c r="U245" s="96"/>
      <c r="V245" s="96">
        <f t="shared" si="47"/>
        <v>2.2881930714880001</v>
      </c>
      <c r="W245" s="96">
        <f t="shared" si="48"/>
        <v>192.67770000000002</v>
      </c>
      <c r="X245" s="96">
        <f t="shared" si="49"/>
        <v>194.58540000000002</v>
      </c>
      <c r="Y245" s="96">
        <f t="shared" si="50"/>
        <v>186.9546</v>
      </c>
      <c r="Z245" s="96">
        <f t="shared" si="51"/>
        <v>191.61601200000001</v>
      </c>
      <c r="AA245" s="96">
        <f t="shared" si="52"/>
        <v>183.13920000000002</v>
      </c>
      <c r="AB245" s="96"/>
      <c r="AC245" s="96">
        <v>192.34</v>
      </c>
      <c r="AD245" s="96">
        <v>188.25</v>
      </c>
      <c r="AE245" s="96">
        <f t="shared" si="53"/>
        <v>1.0082298055249777</v>
      </c>
      <c r="AF245" s="96">
        <f t="shared" si="60"/>
        <v>0.98679037584525864</v>
      </c>
      <c r="AG245" s="96" t="s">
        <v>281</v>
      </c>
      <c r="AH245" s="97">
        <f>IF(AND(M245&lt;Variables!$G$6,M245&gt;Variables!$G$5),0,1)</f>
        <v>1</v>
      </c>
      <c r="AI245" s="97">
        <f t="shared" si="54"/>
        <v>0</v>
      </c>
      <c r="AJ245" s="97">
        <f>IF(I245&gt;Variables!$G$7,0,1)</f>
        <v>0</v>
      </c>
      <c r="AK245" s="97">
        <f>IF(F245&gt;Variables!$G$8,0,1)</f>
        <v>1</v>
      </c>
      <c r="AL245" s="97">
        <f>IF(G245&gt;Variables!$G$9,0,1)</f>
        <v>1</v>
      </c>
      <c r="AM245" s="97">
        <f>IF(AND(K245&gt;Variables!$G$10,K245&lt;Variables!$G$11),0,1)</f>
        <v>1</v>
      </c>
      <c r="AN245" s="103">
        <f>IF(H245&lt;Variables!$G$13,1,0)</f>
        <v>0</v>
      </c>
      <c r="AO245" s="97">
        <f>IF(R245&lt;Variables!$G$12,0,1)</f>
        <v>0</v>
      </c>
      <c r="AP245" s="99"/>
      <c r="AQ245" s="97"/>
      <c r="AR245" s="97"/>
      <c r="AS245" s="97">
        <v>1</v>
      </c>
      <c r="AT245" s="97"/>
      <c r="AU245" s="97"/>
      <c r="AV245" s="96" t="str">
        <f t="shared" si="55"/>
        <v/>
      </c>
      <c r="AW245" s="96" t="str">
        <f t="shared" si="56"/>
        <v/>
      </c>
      <c r="AX245" s="96">
        <f t="shared" si="57"/>
        <v>2</v>
      </c>
      <c r="AY245" s="96">
        <f t="shared" si="58"/>
        <v>2</v>
      </c>
      <c r="AZ245" s="96">
        <f t="shared" si="59"/>
        <v>2.2859142714880001</v>
      </c>
      <c r="BA245" s="96"/>
      <c r="BB245" s="96"/>
      <c r="BC245" s="96"/>
      <c r="BD245" s="96"/>
      <c r="BE245"/>
      <c r="BF245"/>
      <c r="BG245"/>
      <c r="BH245"/>
      <c r="BI245"/>
      <c r="BJ245" s="83"/>
      <c r="BK245" s="83"/>
    </row>
    <row r="246" spans="1:63" ht="14.1" customHeight="1" x14ac:dyDescent="0.2">
      <c r="A246" s="96"/>
      <c r="B246" s="96"/>
      <c r="C246" s="96">
        <v>16</v>
      </c>
      <c r="D246" s="96" t="s">
        <v>297</v>
      </c>
      <c r="E246" s="96">
        <v>4.6360000000000001</v>
      </c>
      <c r="F246" s="96">
        <v>10.36</v>
      </c>
      <c r="G246" s="96">
        <v>-4.6100000000000003</v>
      </c>
      <c r="H246" s="96">
        <v>24250</v>
      </c>
      <c r="I246" s="96">
        <v>-0.36899999999999999</v>
      </c>
      <c r="J246" s="96"/>
      <c r="K246" s="96">
        <v>36.86</v>
      </c>
      <c r="L246" s="96">
        <v>4.6647299999999996</v>
      </c>
      <c r="M246" s="96">
        <v>-0.61589799999999995</v>
      </c>
      <c r="N246" s="96">
        <v>4.7134859999999996</v>
      </c>
      <c r="O246" s="96"/>
      <c r="P246" s="96"/>
      <c r="Q246" s="96"/>
      <c r="R246" s="96"/>
      <c r="S246" s="96"/>
      <c r="T246" s="96"/>
      <c r="U246" s="96"/>
      <c r="V246" s="96">
        <f t="shared" si="47"/>
        <v>2.2235106536086402</v>
      </c>
      <c r="W246" s="97">
        <f t="shared" si="48"/>
        <v>4.6823600000000001</v>
      </c>
      <c r="X246" s="96">
        <f t="shared" si="49"/>
        <v>4.72872</v>
      </c>
      <c r="Y246" s="96">
        <f t="shared" si="50"/>
        <v>4.5432800000000002</v>
      </c>
      <c r="Z246" s="96">
        <f t="shared" si="51"/>
        <v>4.7134859999999996</v>
      </c>
      <c r="AA246" s="96">
        <f t="shared" si="52"/>
        <v>4.4505600000000003</v>
      </c>
      <c r="AB246" s="96"/>
      <c r="AC246" s="96">
        <v>4.6900000000000004</v>
      </c>
      <c r="AD246" s="96"/>
      <c r="AE246" s="96">
        <f t="shared" si="53"/>
        <v>1.0116479723899914</v>
      </c>
      <c r="AF246" s="96">
        <f t="shared" si="60"/>
        <v>0</v>
      </c>
      <c r="AG246" s="96"/>
      <c r="AH246" s="97">
        <f>IF(AND(M246&lt;Variables!$G$6,M246&gt;Variables!$G$5),0,1)</f>
        <v>1</v>
      </c>
      <c r="AI246" s="97">
        <f t="shared" si="54"/>
        <v>1</v>
      </c>
      <c r="AJ246" s="97">
        <f>IF(I246&gt;Variables!$G$7,0,1)</f>
        <v>1</v>
      </c>
      <c r="AK246" s="97">
        <f>IF(F246&gt;Variables!$G$8,0,1)</f>
        <v>0</v>
      </c>
      <c r="AL246" s="97">
        <f>IF(G246&gt;Variables!$G$9,0,1)</f>
        <v>1</v>
      </c>
      <c r="AM246" s="97">
        <f>IF(AND(K246&gt;Variables!$G$10,K246&lt;Variables!$G$11),0,1)</f>
        <v>1</v>
      </c>
      <c r="AN246" s="103">
        <f>IF(H246&lt;Variables!$G$13,1,0)</f>
        <v>0</v>
      </c>
      <c r="AO246" s="97">
        <f>IF(R246&lt;Variables!$G$12,0,1)</f>
        <v>0</v>
      </c>
      <c r="AP246" s="99"/>
      <c r="AQ246" s="97"/>
      <c r="AR246" s="97"/>
      <c r="AS246" s="97"/>
      <c r="AT246" s="97">
        <v>1</v>
      </c>
      <c r="AU246" s="97"/>
      <c r="AV246" s="96">
        <f t="shared" si="55"/>
        <v>3</v>
      </c>
      <c r="AW246" s="96" t="str">
        <f t="shared" si="56"/>
        <v/>
      </c>
      <c r="AX246" s="96" t="str">
        <f t="shared" si="57"/>
        <v/>
      </c>
      <c r="AY246" s="96">
        <f t="shared" si="58"/>
        <v>3</v>
      </c>
      <c r="AZ246" s="96">
        <f t="shared" si="59"/>
        <v>2.22152021360864</v>
      </c>
      <c r="BA246" s="96"/>
      <c r="BB246" s="96"/>
      <c r="BC246" s="96"/>
      <c r="BD246" s="96"/>
      <c r="BE246"/>
      <c r="BF246"/>
      <c r="BG246"/>
      <c r="BH246"/>
      <c r="BI246"/>
      <c r="BJ246" s="83"/>
      <c r="BK246" s="83"/>
    </row>
    <row r="247" spans="1:63" ht="14.1" customHeight="1" x14ac:dyDescent="0.2">
      <c r="A247" s="96"/>
      <c r="B247" s="96"/>
      <c r="C247" s="96">
        <v>17</v>
      </c>
      <c r="D247" s="96" t="s">
        <v>313</v>
      </c>
      <c r="E247" s="96">
        <v>23.4</v>
      </c>
      <c r="F247" s="96">
        <v>6.38</v>
      </c>
      <c r="G247" s="96">
        <v>2.63</v>
      </c>
      <c r="H247" s="96"/>
      <c r="I247" s="96">
        <v>-69.897999999999996</v>
      </c>
      <c r="J247" s="96"/>
      <c r="K247" s="96">
        <v>73.94</v>
      </c>
      <c r="L247" s="96">
        <v>23.064344999999999</v>
      </c>
      <c r="M247" s="96">
        <v>1.455298</v>
      </c>
      <c r="N247" s="96">
        <v>23.103556000000001</v>
      </c>
      <c r="O247" s="96"/>
      <c r="P247" s="96"/>
      <c r="Q247" s="96"/>
      <c r="R247" s="96"/>
      <c r="S247" s="96"/>
      <c r="T247" s="96"/>
      <c r="U247" s="96"/>
      <c r="V247" s="96">
        <f t="shared" si="47"/>
        <v>2.47656321106144</v>
      </c>
      <c r="W247" s="101">
        <f t="shared" si="48"/>
        <v>23.634</v>
      </c>
      <c r="X247" s="101">
        <f t="shared" si="49"/>
        <v>23.867999999999999</v>
      </c>
      <c r="Y247" s="98">
        <f t="shared" si="50"/>
        <v>22.931999999999999</v>
      </c>
      <c r="Z247" s="98">
        <f t="shared" si="51"/>
        <v>23.103556000000001</v>
      </c>
      <c r="AA247" s="98">
        <f t="shared" si="52"/>
        <v>22.463999999999999</v>
      </c>
      <c r="AB247" s="96"/>
      <c r="AC247" s="96">
        <v>24.2</v>
      </c>
      <c r="AD247" s="96">
        <v>23.15</v>
      </c>
      <c r="AE247" s="98">
        <f t="shared" si="53"/>
        <v>1.0341880341880343</v>
      </c>
      <c r="AF247" s="98">
        <f t="shared" si="60"/>
        <v>0.98931623931623935</v>
      </c>
      <c r="AG247" s="96"/>
      <c r="AH247" s="101">
        <f>IF(AND(M247&lt;Variables!$G$6,M247&gt;Variables!$G$5),0,1)</f>
        <v>1</v>
      </c>
      <c r="AI247" s="101">
        <f t="shared" si="54"/>
        <v>1</v>
      </c>
      <c r="AJ247" s="101">
        <f>IF(I247&gt;Variables!$G$7,0,1)</f>
        <v>1</v>
      </c>
      <c r="AK247" s="101">
        <f>IF(F247&gt;Variables!$G$8,0,1)</f>
        <v>1</v>
      </c>
      <c r="AL247" s="101">
        <f>IF(G247&gt;Variables!$G$9,0,1)</f>
        <v>1</v>
      </c>
      <c r="AM247" s="101">
        <f>IF(AND(K247&gt;Variables!$G$10,K247&lt;Variables!$G$11),0,1)</f>
        <v>0</v>
      </c>
      <c r="AN247" s="103">
        <f>IF(H247&lt;Variables!$G$13,1,0)</f>
        <v>1</v>
      </c>
      <c r="AO247" s="97">
        <f>IF(R247&lt;Variables!$G$12,0,1)</f>
        <v>0</v>
      </c>
      <c r="AP247" s="102"/>
      <c r="AQ247" s="101"/>
      <c r="AR247" s="101">
        <v>1</v>
      </c>
      <c r="AS247" s="101"/>
      <c r="AT247" s="101"/>
      <c r="AU247" s="101"/>
      <c r="AV247" s="96">
        <f t="shared" si="55"/>
        <v>3</v>
      </c>
      <c r="AW247" s="96" t="str">
        <f t="shared" si="56"/>
        <v/>
      </c>
      <c r="AX247" s="96" t="str">
        <f t="shared" si="57"/>
        <v/>
      </c>
      <c r="AY247" s="96">
        <f t="shared" si="58"/>
        <v>3</v>
      </c>
      <c r="AZ247" s="96">
        <f t="shared" si="59"/>
        <v>2.4725704510614399</v>
      </c>
      <c r="BA247" s="96"/>
      <c r="BB247" s="96"/>
      <c r="BC247" s="96"/>
      <c r="BD247" s="96"/>
      <c r="BE247"/>
      <c r="BF247"/>
      <c r="BG247"/>
      <c r="BH247"/>
      <c r="BI247"/>
      <c r="BJ247" s="83"/>
      <c r="BK247" s="83"/>
    </row>
    <row r="248" spans="1:63" ht="14.1" customHeight="1" x14ac:dyDescent="0.2">
      <c r="A248" s="96"/>
      <c r="B248" s="96"/>
      <c r="C248" s="96">
        <v>17</v>
      </c>
      <c r="D248" s="96" t="s">
        <v>342</v>
      </c>
      <c r="E248" s="96">
        <v>57</v>
      </c>
      <c r="F248" s="96">
        <v>5.36</v>
      </c>
      <c r="G248" s="96">
        <v>3.92</v>
      </c>
      <c r="H248" s="96">
        <v>7050</v>
      </c>
      <c r="I248" s="96">
        <v>14.98</v>
      </c>
      <c r="J248" s="96"/>
      <c r="K248" s="96">
        <v>72.83</v>
      </c>
      <c r="L248" s="96">
        <v>56.613734999999998</v>
      </c>
      <c r="M248" s="96">
        <v>0.68228100000000003</v>
      </c>
      <c r="N248" s="96">
        <v>56.202710000000003</v>
      </c>
      <c r="O248" s="96"/>
      <c r="P248" s="96"/>
      <c r="Q248" s="96"/>
      <c r="R248" s="96"/>
      <c r="S248" s="96"/>
      <c r="T248" s="96"/>
      <c r="U248" s="96"/>
      <c r="V248" s="96">
        <f t="shared" si="47"/>
        <v>2.5407946335357598</v>
      </c>
      <c r="W248" s="97">
        <f t="shared" si="48"/>
        <v>57.57</v>
      </c>
      <c r="X248" s="96">
        <f t="shared" si="49"/>
        <v>58.14</v>
      </c>
      <c r="Y248" s="96">
        <f t="shared" si="50"/>
        <v>55.86</v>
      </c>
      <c r="Z248" s="96">
        <f t="shared" si="51"/>
        <v>56.202710000000003</v>
      </c>
      <c r="AA248" s="96">
        <f t="shared" si="52"/>
        <v>54.72</v>
      </c>
      <c r="AB248" s="96"/>
      <c r="AC248" s="96">
        <v>57.66</v>
      </c>
      <c r="AD248" s="96">
        <v>56.42</v>
      </c>
      <c r="AE248" s="96">
        <f t="shared" si="53"/>
        <v>1.0115789473684209</v>
      </c>
      <c r="AF248" s="96">
        <f t="shared" si="60"/>
        <v>0.98982456140350883</v>
      </c>
      <c r="AG248" s="96" t="s">
        <v>222</v>
      </c>
      <c r="AH248" s="97">
        <f>IF(AND(M248&lt;Variables!$G$6,M248&gt;Variables!$G$5),0,1)</f>
        <v>1</v>
      </c>
      <c r="AI248" s="97">
        <f t="shared" si="54"/>
        <v>0</v>
      </c>
      <c r="AJ248" s="97">
        <f>IF(I248&gt;Variables!$G$7,0,1)</f>
        <v>0</v>
      </c>
      <c r="AK248" s="97">
        <f>IF(F248&gt;Variables!$G$8,0,1)</f>
        <v>1</v>
      </c>
      <c r="AL248" s="97">
        <f>IF(G248&gt;Variables!$G$9,0,1)</f>
        <v>1</v>
      </c>
      <c r="AM248" s="97">
        <f>IF(AND(K248&gt;Variables!$G$10,K248&lt;Variables!$G$11),0,1)</f>
        <v>0</v>
      </c>
      <c r="AN248" s="103">
        <f>IF(H248&lt;Variables!$G$13,1,0)</f>
        <v>0</v>
      </c>
      <c r="AO248" s="97">
        <f>IF(R248&lt;Variables!$G$12,0,1)</f>
        <v>0</v>
      </c>
      <c r="AP248" s="99"/>
      <c r="AQ248" s="97"/>
      <c r="AR248" s="97"/>
      <c r="AS248" s="97">
        <v>1</v>
      </c>
      <c r="AT248" s="97"/>
      <c r="AU248" s="97"/>
      <c r="AV248" s="96">
        <f t="shared" si="55"/>
        <v>3</v>
      </c>
      <c r="AW248" s="96" t="str">
        <f t="shared" si="56"/>
        <v/>
      </c>
      <c r="AX248" s="96" t="str">
        <f t="shared" si="57"/>
        <v/>
      </c>
      <c r="AY248" s="96">
        <f t="shared" si="58"/>
        <v>3</v>
      </c>
      <c r="AZ248" s="96">
        <f t="shared" si="59"/>
        <v>2.5368618135357597</v>
      </c>
      <c r="BA248" s="96"/>
      <c r="BB248" s="96"/>
      <c r="BC248" s="96"/>
      <c r="BD248" s="96"/>
      <c r="BE248"/>
      <c r="BF248"/>
      <c r="BG248"/>
      <c r="BH248"/>
      <c r="BI248"/>
      <c r="BJ248" s="83"/>
      <c r="BK248" s="83"/>
    </row>
    <row r="249" spans="1:63" ht="14.1" customHeight="1" x14ac:dyDescent="0.2">
      <c r="A249" s="96"/>
      <c r="B249" s="96"/>
      <c r="C249" s="96">
        <v>17</v>
      </c>
      <c r="D249" s="96" t="s">
        <v>343</v>
      </c>
      <c r="E249" s="96">
        <v>7.4649999999999999</v>
      </c>
      <c r="F249" s="96">
        <v>7.96</v>
      </c>
      <c r="G249" s="96">
        <v>3.39</v>
      </c>
      <c r="H249" s="96">
        <v>25550</v>
      </c>
      <c r="I249" s="96">
        <v>-11.044</v>
      </c>
      <c r="J249" s="96"/>
      <c r="K249" s="96">
        <v>69.3</v>
      </c>
      <c r="L249" s="96">
        <v>7.4363159999999997</v>
      </c>
      <c r="M249" s="96">
        <v>0.3857315</v>
      </c>
      <c r="N249" s="96">
        <v>7.3962389999999996</v>
      </c>
      <c r="O249" s="96"/>
      <c r="P249" s="96"/>
      <c r="Q249" s="96"/>
      <c r="R249" s="96"/>
      <c r="S249" s="96"/>
      <c r="T249" s="96"/>
      <c r="U249" s="96"/>
      <c r="V249" s="96">
        <f t="shared" si="47"/>
        <v>2.5354189243604002</v>
      </c>
      <c r="W249" s="97">
        <f t="shared" si="48"/>
        <v>7.53965</v>
      </c>
      <c r="X249" s="96">
        <f t="shared" si="49"/>
        <v>7.6143000000000001</v>
      </c>
      <c r="Y249" s="96">
        <f t="shared" si="50"/>
        <v>7.3156999999999996</v>
      </c>
      <c r="Z249" s="96">
        <f t="shared" si="51"/>
        <v>7.3962389999999996</v>
      </c>
      <c r="AA249" s="96">
        <f t="shared" si="52"/>
        <v>7.1663999999999994</v>
      </c>
      <c r="AB249" s="96"/>
      <c r="AC249" s="96">
        <f>W249*1.011</f>
        <v>7.6225861499999992</v>
      </c>
      <c r="AD249" s="96">
        <v>7.43</v>
      </c>
      <c r="AE249" s="96">
        <f t="shared" si="53"/>
        <v>1.02111</v>
      </c>
      <c r="AF249" s="96">
        <f t="shared" si="60"/>
        <v>0.99531145344943062</v>
      </c>
      <c r="AG249" s="96"/>
      <c r="AH249" s="97">
        <f>IF(AND(M249&lt;Variables!$G$6,M249&gt;Variables!$G$5),0,1)</f>
        <v>1</v>
      </c>
      <c r="AI249" s="97">
        <f t="shared" si="54"/>
        <v>0</v>
      </c>
      <c r="AJ249" s="97">
        <f>IF(I249&gt;Variables!$G$7,0,1)</f>
        <v>1</v>
      </c>
      <c r="AK249" s="97">
        <f>IF(F249&gt;Variables!$G$8,0,1)</f>
        <v>1</v>
      </c>
      <c r="AL249" s="97">
        <f>IF(G249&gt;Variables!$G$9,0,1)</f>
        <v>1</v>
      </c>
      <c r="AM249" s="97">
        <f>IF(AND(K249&gt;Variables!$G$10,K249&lt;Variables!$G$11),0,1)</f>
        <v>0</v>
      </c>
      <c r="AN249" s="103">
        <f>IF(H249&lt;Variables!$G$13,1,0)</f>
        <v>0</v>
      </c>
      <c r="AO249" s="97">
        <f>IF(R249&lt;Variables!$G$12,0,1)</f>
        <v>0</v>
      </c>
      <c r="AP249" s="99"/>
      <c r="AQ249" s="97"/>
      <c r="AR249" s="97"/>
      <c r="AS249" s="97">
        <v>1</v>
      </c>
      <c r="AT249" s="97"/>
      <c r="AU249" s="97"/>
      <c r="AV249" s="96">
        <f t="shared" si="55"/>
        <v>3</v>
      </c>
      <c r="AW249" s="96" t="str">
        <f t="shared" si="56"/>
        <v/>
      </c>
      <c r="AX249" s="96" t="str">
        <f t="shared" si="57"/>
        <v/>
      </c>
      <c r="AY249" s="96">
        <f t="shared" si="58"/>
        <v>3</v>
      </c>
      <c r="AZ249" s="96">
        <f t="shared" si="59"/>
        <v>2.5316767243604001</v>
      </c>
      <c r="BA249" s="96"/>
      <c r="BB249" s="96"/>
      <c r="BC249" s="96"/>
      <c r="BD249" s="96"/>
      <c r="BE249"/>
      <c r="BF249"/>
      <c r="BG249"/>
      <c r="BH249"/>
      <c r="BI249"/>
      <c r="BJ249" s="83"/>
      <c r="BK249" s="83"/>
    </row>
    <row r="250" spans="1:63" ht="14.1" customHeight="1" x14ac:dyDescent="0.2">
      <c r="A250" s="96"/>
      <c r="B250" s="96"/>
      <c r="C250" s="96">
        <v>17</v>
      </c>
      <c r="D250" s="96" t="s">
        <v>344</v>
      </c>
      <c r="E250" s="96">
        <v>53.85</v>
      </c>
      <c r="F250" s="96">
        <v>7.71</v>
      </c>
      <c r="G250" s="96">
        <v>3.84</v>
      </c>
      <c r="H250" s="96"/>
      <c r="I250" s="96">
        <v>-8.0000000000000002E-3</v>
      </c>
      <c r="J250" s="96"/>
      <c r="K250" s="96">
        <v>67.930000000000007</v>
      </c>
      <c r="L250" s="96">
        <v>53.412995000000002</v>
      </c>
      <c r="M250" s="96">
        <v>0.81816199999999994</v>
      </c>
      <c r="N250" s="96">
        <v>53.274496999999997</v>
      </c>
      <c r="O250" s="96"/>
      <c r="P250" s="96"/>
      <c r="Q250" s="96"/>
      <c r="R250" s="96"/>
      <c r="S250" s="96"/>
      <c r="T250" s="96"/>
      <c r="U250" s="96"/>
      <c r="V250" s="96">
        <f t="shared" si="47"/>
        <v>2.4891166542219199</v>
      </c>
      <c r="W250" s="97">
        <f t="shared" si="48"/>
        <v>54.388500000000001</v>
      </c>
      <c r="X250" s="98">
        <f t="shared" si="49"/>
        <v>54.927</v>
      </c>
      <c r="Y250" s="98">
        <f t="shared" si="50"/>
        <v>52.773000000000003</v>
      </c>
      <c r="Z250" s="98">
        <f t="shared" si="51"/>
        <v>53.274496999999997</v>
      </c>
      <c r="AA250" s="98">
        <f t="shared" si="52"/>
        <v>51.695999999999998</v>
      </c>
      <c r="AB250" s="96"/>
      <c r="AC250" s="96">
        <v>54.9</v>
      </c>
      <c r="AD250" s="96">
        <v>53.71</v>
      </c>
      <c r="AE250" s="98">
        <f t="shared" si="53"/>
        <v>1.0194986072423398</v>
      </c>
      <c r="AF250" s="98">
        <f t="shared" si="60"/>
        <v>0.99740018570102129</v>
      </c>
      <c r="AG250" s="96" t="s">
        <v>330</v>
      </c>
      <c r="AH250" s="97">
        <f>IF(AND(M250&lt;Variables!$G$6,M250&gt;Variables!$G$5),0,1)</f>
        <v>1</v>
      </c>
      <c r="AI250" s="97">
        <f t="shared" si="54"/>
        <v>0</v>
      </c>
      <c r="AJ250" s="97">
        <f>IF(I250&gt;Variables!$G$7,0,1)</f>
        <v>1</v>
      </c>
      <c r="AK250" s="97">
        <f>IF(F250&gt;Variables!$G$8,0,1)</f>
        <v>1</v>
      </c>
      <c r="AL250" s="97">
        <f>IF(G250&gt;Variables!$G$9,0,1)</f>
        <v>1</v>
      </c>
      <c r="AM250" s="97">
        <f>IF(AND(K250&gt;Variables!$G$10,K250&lt;Variables!$G$11),0,1)</f>
        <v>0</v>
      </c>
      <c r="AN250" s="103">
        <f>IF(H250&lt;Variables!$G$13,1,0)</f>
        <v>1</v>
      </c>
      <c r="AO250" s="97">
        <f>IF(R250&lt;Variables!$G$12,0,1)</f>
        <v>0</v>
      </c>
      <c r="AP250" s="99"/>
      <c r="AQ250" s="97"/>
      <c r="AR250" s="97"/>
      <c r="AS250" s="97">
        <v>1</v>
      </c>
      <c r="AT250" s="97"/>
      <c r="AU250" s="97"/>
      <c r="AV250" s="96">
        <f t="shared" si="55"/>
        <v>3</v>
      </c>
      <c r="AW250" s="96" t="str">
        <f t="shared" si="56"/>
        <v/>
      </c>
      <c r="AX250" s="96" t="str">
        <f t="shared" si="57"/>
        <v/>
      </c>
      <c r="AY250" s="96">
        <f t="shared" si="58"/>
        <v>3</v>
      </c>
      <c r="AZ250" s="96">
        <f t="shared" si="59"/>
        <v>2.4854484342219201</v>
      </c>
      <c r="BA250" s="96"/>
      <c r="BB250" s="96"/>
      <c r="BC250" s="96"/>
      <c r="BD250" s="96"/>
      <c r="BE250"/>
      <c r="BF250"/>
      <c r="BG250"/>
      <c r="BH250"/>
      <c r="BI250"/>
      <c r="BJ250" s="83"/>
      <c r="BK250" s="83"/>
    </row>
    <row r="251" spans="1:63" ht="14.1" customHeight="1" x14ac:dyDescent="0.2">
      <c r="A251" s="96"/>
      <c r="B251" s="96"/>
      <c r="C251" s="96">
        <v>17</v>
      </c>
      <c r="D251" s="96" t="s">
        <v>136</v>
      </c>
      <c r="E251" s="96">
        <v>110.07</v>
      </c>
      <c r="F251" s="96">
        <v>8.42</v>
      </c>
      <c r="G251" s="96">
        <v>6.88</v>
      </c>
      <c r="H251" s="96"/>
      <c r="I251" s="96">
        <v>386.47500000000002</v>
      </c>
      <c r="J251" s="96"/>
      <c r="K251" s="96">
        <v>60.17</v>
      </c>
      <c r="L251" s="96">
        <v>109.772375</v>
      </c>
      <c r="M251" s="96">
        <v>0.27112900000000001</v>
      </c>
      <c r="N251" s="96">
        <v>108.761354</v>
      </c>
      <c r="O251" s="96"/>
      <c r="P251" s="96"/>
      <c r="Q251" s="96"/>
      <c r="R251" s="96"/>
      <c r="S251" s="96"/>
      <c r="T251" s="96"/>
      <c r="U251" s="96"/>
      <c r="V251" s="96">
        <f t="shared" si="47"/>
        <v>2.4573485269861601</v>
      </c>
      <c r="W251" s="98">
        <f t="shared" si="48"/>
        <v>111.1707</v>
      </c>
      <c r="X251" s="98">
        <f t="shared" si="49"/>
        <v>112.2714</v>
      </c>
      <c r="Y251" s="103">
        <f t="shared" si="50"/>
        <v>107.86859999999999</v>
      </c>
      <c r="Z251" s="103">
        <f t="shared" si="51"/>
        <v>108.761354</v>
      </c>
      <c r="AA251" s="103">
        <f t="shared" si="52"/>
        <v>105.66719999999999</v>
      </c>
      <c r="AB251" s="96"/>
      <c r="AC251" s="96">
        <v>111.95</v>
      </c>
      <c r="AD251" s="96">
        <v>105.63</v>
      </c>
      <c r="AE251" s="98">
        <f t="shared" si="53"/>
        <v>1.0170800399745616</v>
      </c>
      <c r="AF251" s="98">
        <f t="shared" ref="AF251:AF282" si="61">AD251/E251</f>
        <v>0.95966203325156718</v>
      </c>
      <c r="AG251" s="96"/>
      <c r="AH251" s="103">
        <f>IF(AND(M251&lt;Variables!$G$6,M251&gt;Variables!$G$5),0,1)</f>
        <v>1</v>
      </c>
      <c r="AI251" s="103">
        <f t="shared" si="54"/>
        <v>0</v>
      </c>
      <c r="AJ251" s="103">
        <f>IF(I251&gt;Variables!$G$7,0,1)</f>
        <v>0</v>
      </c>
      <c r="AK251" s="103">
        <f>IF(F251&gt;Variables!$G$8,0,1)</f>
        <v>1</v>
      </c>
      <c r="AL251" s="103">
        <f>IF(G251&gt;Variables!$G$9,0,1)</f>
        <v>1</v>
      </c>
      <c r="AM251" s="103">
        <f>IF(AND(K251&gt;Variables!$G$10,K251&lt;Variables!$G$11),0,1)</f>
        <v>0</v>
      </c>
      <c r="AN251" s="103">
        <f>IF(H251&lt;Variables!$G$13,1,0)</f>
        <v>1</v>
      </c>
      <c r="AO251" s="97">
        <f>IF(R251&lt;Variables!$G$12,0,1)</f>
        <v>0</v>
      </c>
      <c r="AP251" s="104"/>
      <c r="AQ251" s="103"/>
      <c r="AR251" s="103"/>
      <c r="AS251" s="103"/>
      <c r="AT251" s="103">
        <v>1</v>
      </c>
      <c r="AU251" s="103"/>
      <c r="AV251" s="96">
        <f t="shared" si="55"/>
        <v>3</v>
      </c>
      <c r="AW251" s="96" t="str">
        <f t="shared" si="56"/>
        <v/>
      </c>
      <c r="AX251" s="96" t="str">
        <f t="shared" si="57"/>
        <v/>
      </c>
      <c r="AY251" s="96">
        <f t="shared" si="58"/>
        <v>3</v>
      </c>
      <c r="AZ251" s="96">
        <f t="shared" si="59"/>
        <v>2.4540993469861601</v>
      </c>
      <c r="BA251" s="96"/>
      <c r="BB251" s="96"/>
      <c r="BC251" s="96"/>
      <c r="BD251" s="96"/>
      <c r="BE251"/>
      <c r="BF251"/>
      <c r="BG251"/>
      <c r="BH251"/>
      <c r="BI251"/>
      <c r="BJ251" s="83"/>
      <c r="BK251" s="83"/>
    </row>
    <row r="252" spans="1:63" ht="14.1" customHeight="1" x14ac:dyDescent="0.2">
      <c r="A252" s="96"/>
      <c r="B252" s="96"/>
      <c r="C252" s="96">
        <v>17</v>
      </c>
      <c r="D252" s="96" t="s">
        <v>345</v>
      </c>
      <c r="E252" s="96">
        <v>10.27</v>
      </c>
      <c r="F252" s="96">
        <v>5.19</v>
      </c>
      <c r="G252" s="96">
        <v>3.32</v>
      </c>
      <c r="H252" s="96">
        <v>2530</v>
      </c>
      <c r="I252" s="96">
        <v>-2.0859999999999999</v>
      </c>
      <c r="J252" s="96"/>
      <c r="K252" s="96">
        <v>59.17</v>
      </c>
      <c r="L252" s="96">
        <v>10.248239999999999</v>
      </c>
      <c r="M252" s="96">
        <v>0.21232899999999999</v>
      </c>
      <c r="N252" s="96">
        <v>10.191323000000001</v>
      </c>
      <c r="O252" s="96"/>
      <c r="P252" s="96"/>
      <c r="Q252" s="96"/>
      <c r="R252" s="96"/>
      <c r="S252" s="96"/>
      <c r="T252" s="96"/>
      <c r="U252" s="96"/>
      <c r="V252" s="96">
        <f t="shared" si="47"/>
        <v>2.4508575455861599</v>
      </c>
      <c r="W252" s="97">
        <f t="shared" si="48"/>
        <v>10.3727</v>
      </c>
      <c r="X252" s="96">
        <f t="shared" si="49"/>
        <v>10.4754</v>
      </c>
      <c r="Y252" s="96">
        <f t="shared" si="50"/>
        <v>10.064599999999999</v>
      </c>
      <c r="Z252" s="96">
        <f t="shared" si="51"/>
        <v>10.191323000000001</v>
      </c>
      <c r="AA252" s="96">
        <f t="shared" si="52"/>
        <v>9.8591999999999995</v>
      </c>
      <c r="AB252" s="96"/>
      <c r="AC252" s="96">
        <v>10.4</v>
      </c>
      <c r="AD252" s="96">
        <v>10.220000000000001</v>
      </c>
      <c r="AE252" s="96">
        <f t="shared" si="53"/>
        <v>1.0126582278481013</v>
      </c>
      <c r="AF252" s="96">
        <f t="shared" si="61"/>
        <v>0.99513145082765342</v>
      </c>
      <c r="AG252" s="96"/>
      <c r="AH252" s="97">
        <f>IF(AND(M252&lt;Variables!$G$6,M252&gt;Variables!$G$5),0,1)</f>
        <v>1</v>
      </c>
      <c r="AI252" s="97">
        <f t="shared" si="54"/>
        <v>0</v>
      </c>
      <c r="AJ252" s="97">
        <f>IF(I252&gt;Variables!$G$7,0,1)</f>
        <v>1</v>
      </c>
      <c r="AK252" s="97">
        <f>IF(F252&gt;Variables!$G$8,0,1)</f>
        <v>1</v>
      </c>
      <c r="AL252" s="97">
        <f>IF(G252&gt;Variables!$G$9,0,1)</f>
        <v>1</v>
      </c>
      <c r="AM252" s="97">
        <f>IF(AND(K252&gt;Variables!$G$10,K252&lt;Variables!$G$11),0,1)</f>
        <v>0</v>
      </c>
      <c r="AN252" s="103">
        <f>IF(H252&lt;Variables!$G$13,1,0)</f>
        <v>0</v>
      </c>
      <c r="AO252" s="97">
        <f>IF(R252&lt;Variables!$G$12,0,1)</f>
        <v>0</v>
      </c>
      <c r="AP252" s="99"/>
      <c r="AQ252" s="97"/>
      <c r="AR252" s="97"/>
      <c r="AS252" s="97">
        <v>1</v>
      </c>
      <c r="AT252" s="97"/>
      <c r="AU252" s="97"/>
      <c r="AV252" s="96">
        <f t="shared" si="55"/>
        <v>3</v>
      </c>
      <c r="AW252" s="96" t="str">
        <f t="shared" si="56"/>
        <v/>
      </c>
      <c r="AX252" s="96" t="str">
        <f t="shared" si="57"/>
        <v/>
      </c>
      <c r="AY252" s="96">
        <f t="shared" si="58"/>
        <v>3</v>
      </c>
      <c r="AZ252" s="96">
        <f t="shared" si="59"/>
        <v>2.4476623655861598</v>
      </c>
      <c r="BA252" s="96"/>
      <c r="BB252" s="96"/>
      <c r="BC252" s="96"/>
      <c r="BD252" s="96"/>
      <c r="BE252"/>
      <c r="BF252"/>
      <c r="BG252"/>
      <c r="BH252"/>
      <c r="BI252"/>
      <c r="BJ252" s="83"/>
      <c r="BK252" s="83"/>
    </row>
    <row r="253" spans="1:63" ht="14.1" customHeight="1" x14ac:dyDescent="0.2">
      <c r="A253" s="96"/>
      <c r="B253" s="96"/>
      <c r="C253" s="96">
        <v>17</v>
      </c>
      <c r="D253" s="96" t="s">
        <v>342</v>
      </c>
      <c r="E253" s="96">
        <v>57.3</v>
      </c>
      <c r="F253" s="96">
        <v>6.01</v>
      </c>
      <c r="G253" s="96">
        <v>4.47</v>
      </c>
      <c r="H253" s="96">
        <v>7050</v>
      </c>
      <c r="I253" s="96">
        <v>15.148999999999999</v>
      </c>
      <c r="J253" s="96"/>
      <c r="K253" s="96">
        <v>57.88</v>
      </c>
      <c r="L253" s="96">
        <v>57.221899999999998</v>
      </c>
      <c r="M253" s="96">
        <v>0.136486</v>
      </c>
      <c r="N253" s="96">
        <v>56.904102000000002</v>
      </c>
      <c r="O253" s="96"/>
      <c r="P253" s="96"/>
      <c r="Q253" s="96"/>
      <c r="R253" s="96"/>
      <c r="S253" s="96"/>
      <c r="T253" s="96"/>
      <c r="U253" s="96"/>
      <c r="V253" s="96">
        <f t="shared" si="47"/>
        <v>2.4419820920441597</v>
      </c>
      <c r="W253" s="96">
        <f t="shared" si="48"/>
        <v>57.872999999999998</v>
      </c>
      <c r="X253" s="96">
        <f t="shared" si="49"/>
        <v>58.445999999999998</v>
      </c>
      <c r="Y253" s="105">
        <f t="shared" si="50"/>
        <v>56.153999999999996</v>
      </c>
      <c r="Z253" s="105">
        <f t="shared" si="51"/>
        <v>56.904102000000002</v>
      </c>
      <c r="AA253" s="105">
        <f t="shared" si="52"/>
        <v>55.007999999999996</v>
      </c>
      <c r="AB253" s="96"/>
      <c r="AC253" s="96">
        <v>57.53</v>
      </c>
      <c r="AD253" s="96">
        <v>56.43</v>
      </c>
      <c r="AE253" s="96">
        <f t="shared" si="53"/>
        <v>1.0040139616055848</v>
      </c>
      <c r="AF253" s="96">
        <f t="shared" si="61"/>
        <v>0.98481675392670165</v>
      </c>
      <c r="AG253" s="96"/>
      <c r="AH253" s="105">
        <f>IF(AND(M253&lt;Variables!$G$6,M253&gt;Variables!$G$5),0,1)</f>
        <v>1</v>
      </c>
      <c r="AI253" s="105">
        <f t="shared" si="54"/>
        <v>0</v>
      </c>
      <c r="AJ253" s="105">
        <f>IF(I253&gt;Variables!$G$7,0,1)</f>
        <v>0</v>
      </c>
      <c r="AK253" s="105">
        <f>IF(F253&gt;Variables!$G$8,0,1)</f>
        <v>1</v>
      </c>
      <c r="AL253" s="105">
        <f>IF(G253&gt;Variables!$G$9,0,1)</f>
        <v>1</v>
      </c>
      <c r="AM253" s="105">
        <f>IF(AND(K253&gt;Variables!$G$10,K253&lt;Variables!$G$11),0,1)</f>
        <v>0</v>
      </c>
      <c r="AN253" s="103">
        <f>IF(H253&lt;Variables!$G$13,1,0)</f>
        <v>0</v>
      </c>
      <c r="AO253" s="97">
        <f>IF(R253&lt;Variables!$G$12,0,1)</f>
        <v>0</v>
      </c>
      <c r="AP253" s="106"/>
      <c r="AQ253" s="105"/>
      <c r="AR253" s="105"/>
      <c r="AS253" s="105"/>
      <c r="AT253" s="105"/>
      <c r="AU253" s="105">
        <v>1</v>
      </c>
      <c r="AV253" s="96" t="str">
        <f t="shared" si="55"/>
        <v/>
      </c>
      <c r="AW253" s="96" t="str">
        <f t="shared" si="56"/>
        <v/>
      </c>
      <c r="AX253" s="96">
        <f t="shared" si="57"/>
        <v>2</v>
      </c>
      <c r="AY253" s="96">
        <f t="shared" si="58"/>
        <v>2</v>
      </c>
      <c r="AZ253" s="96">
        <f t="shared" si="59"/>
        <v>2.4388565720441595</v>
      </c>
      <c r="BA253" s="96"/>
      <c r="BB253" s="96"/>
      <c r="BC253" s="96"/>
      <c r="BD253" s="96"/>
      <c r="BE253"/>
      <c r="BF253"/>
      <c r="BG253"/>
      <c r="BH253"/>
      <c r="BI253"/>
      <c r="BJ253" s="83"/>
      <c r="BK253" s="83"/>
    </row>
    <row r="254" spans="1:63" ht="14.1" customHeight="1" x14ac:dyDescent="0.2">
      <c r="A254" s="96"/>
      <c r="B254" s="96"/>
      <c r="C254" s="96">
        <v>17</v>
      </c>
      <c r="D254" s="96" t="s">
        <v>346</v>
      </c>
      <c r="E254" s="96">
        <v>63.79</v>
      </c>
      <c r="F254" s="96">
        <v>8.1199999999999992</v>
      </c>
      <c r="G254" s="96">
        <v>2.38</v>
      </c>
      <c r="H254" s="96">
        <v>2800</v>
      </c>
      <c r="I254" s="96">
        <v>97.585999999999999</v>
      </c>
      <c r="J254" s="96"/>
      <c r="K254" s="96">
        <v>57.37</v>
      </c>
      <c r="L254" s="96">
        <v>63.676900000000003</v>
      </c>
      <c r="M254" s="96">
        <v>0.177615</v>
      </c>
      <c r="N254" s="96">
        <v>63.408757999999999</v>
      </c>
      <c r="O254" s="96"/>
      <c r="P254" s="96"/>
      <c r="Q254" s="96"/>
      <c r="R254" s="96"/>
      <c r="S254" s="96"/>
      <c r="T254" s="96"/>
      <c r="U254" s="96"/>
      <c r="V254" s="96">
        <f t="shared" si="47"/>
        <v>2.4349547528755995</v>
      </c>
      <c r="W254" s="97">
        <f t="shared" si="48"/>
        <v>64.427899999999994</v>
      </c>
      <c r="X254" s="96">
        <f t="shared" si="49"/>
        <v>65.065799999999996</v>
      </c>
      <c r="Y254" s="96">
        <f t="shared" si="50"/>
        <v>62.514199999999995</v>
      </c>
      <c r="Z254" s="96">
        <f t="shared" si="51"/>
        <v>63.408757999999999</v>
      </c>
      <c r="AA254" s="96">
        <f t="shared" si="52"/>
        <v>61.238399999999999</v>
      </c>
      <c r="AB254" s="96"/>
      <c r="AC254" s="96">
        <v>64.63</v>
      </c>
      <c r="AD254" s="96">
        <v>63.23</v>
      </c>
      <c r="AE254" s="96">
        <f t="shared" si="53"/>
        <v>1.0131682081831008</v>
      </c>
      <c r="AF254" s="96">
        <f t="shared" si="61"/>
        <v>0.99122119454459945</v>
      </c>
      <c r="AG254" s="96"/>
      <c r="AH254" s="97">
        <f>IF(AND(M254&lt;Variables!$G$6,M254&gt;Variables!$G$5),0,1)</f>
        <v>1</v>
      </c>
      <c r="AI254" s="97">
        <f t="shared" si="54"/>
        <v>0</v>
      </c>
      <c r="AJ254" s="97">
        <f>IF(I254&gt;Variables!$G$7,0,1)</f>
        <v>0</v>
      </c>
      <c r="AK254" s="97">
        <f>IF(F254&gt;Variables!$G$8,0,1)</f>
        <v>1</v>
      </c>
      <c r="AL254" s="97">
        <f>IF(G254&gt;Variables!$G$9,0,1)</f>
        <v>1</v>
      </c>
      <c r="AM254" s="97">
        <f>IF(AND(K254&gt;Variables!$G$10,K254&lt;Variables!$G$11),0,1)</f>
        <v>0</v>
      </c>
      <c r="AN254" s="103">
        <f>IF(H254&lt;Variables!$G$13,1,0)</f>
        <v>0</v>
      </c>
      <c r="AO254" s="97">
        <f>IF(R254&lt;Variables!$G$12,0,1)</f>
        <v>0</v>
      </c>
      <c r="AP254" s="99"/>
      <c r="AQ254" s="97"/>
      <c r="AR254" s="97"/>
      <c r="AS254" s="97">
        <v>1</v>
      </c>
      <c r="AT254" s="97"/>
      <c r="AU254" s="97"/>
      <c r="AV254" s="96">
        <f t="shared" si="55"/>
        <v>3</v>
      </c>
      <c r="AW254" s="96" t="str">
        <f t="shared" si="56"/>
        <v/>
      </c>
      <c r="AX254" s="96" t="str">
        <f t="shared" si="57"/>
        <v/>
      </c>
      <c r="AY254" s="96">
        <f t="shared" si="58"/>
        <v>3</v>
      </c>
      <c r="AZ254" s="96">
        <f t="shared" si="59"/>
        <v>2.4318567728755998</v>
      </c>
      <c r="BA254" s="96"/>
      <c r="BB254" s="96"/>
      <c r="BC254" s="96"/>
      <c r="BD254" s="96"/>
      <c r="BE254"/>
      <c r="BF254"/>
      <c r="BG254"/>
      <c r="BH254"/>
      <c r="BI254"/>
      <c r="BJ254" s="83"/>
      <c r="BK254" s="83"/>
    </row>
    <row r="255" spans="1:63" ht="14.1" customHeight="1" x14ac:dyDescent="0.2">
      <c r="A255" s="96"/>
      <c r="B255" s="96"/>
      <c r="C255" s="96">
        <v>17</v>
      </c>
      <c r="D255" s="96" t="s">
        <v>347</v>
      </c>
      <c r="E255" s="96">
        <v>97.594999999999999</v>
      </c>
      <c r="F255" s="96">
        <v>4.5199999999999996</v>
      </c>
      <c r="G255" s="96">
        <v>3.29</v>
      </c>
      <c r="H255" s="96">
        <v>46500</v>
      </c>
      <c r="I255" s="96">
        <v>53.576999999999998</v>
      </c>
      <c r="J255" s="96"/>
      <c r="K255" s="96">
        <v>54.37</v>
      </c>
      <c r="L255" s="96">
        <v>97.685000000000002</v>
      </c>
      <c r="M255" s="96">
        <v>-9.2133000000000007E-2</v>
      </c>
      <c r="N255" s="96">
        <v>97.418766000000005</v>
      </c>
      <c r="O255" s="96"/>
      <c r="P255" s="96"/>
      <c r="Q255" s="96"/>
      <c r="R255" s="96"/>
      <c r="S255" s="96"/>
      <c r="T255" s="96"/>
      <c r="U255" s="96"/>
      <c r="V255" s="96">
        <f t="shared" si="47"/>
        <v>2.4158314280544797</v>
      </c>
      <c r="W255" s="96">
        <f t="shared" si="48"/>
        <v>98.570949999999996</v>
      </c>
      <c r="X255" s="96">
        <f t="shared" si="49"/>
        <v>99.546899999999994</v>
      </c>
      <c r="Y255" s="105">
        <f t="shared" si="50"/>
        <v>95.643100000000004</v>
      </c>
      <c r="Z255" s="105">
        <f t="shared" si="51"/>
        <v>97.418766000000005</v>
      </c>
      <c r="AA255" s="105">
        <f t="shared" si="52"/>
        <v>93.691199999999995</v>
      </c>
      <c r="AB255" s="96"/>
      <c r="AC255" s="96"/>
      <c r="AD255" s="96">
        <v>95.85</v>
      </c>
      <c r="AE255" s="96">
        <f t="shared" si="53"/>
        <v>0</v>
      </c>
      <c r="AF255" s="96">
        <f t="shared" si="61"/>
        <v>0.9821199856550028</v>
      </c>
      <c r="AG255" s="96"/>
      <c r="AH255" s="105">
        <f>IF(AND(M255&lt;Variables!$G$6,M255&gt;Variables!$G$5),0,1)</f>
        <v>1</v>
      </c>
      <c r="AI255" s="105">
        <f t="shared" si="54"/>
        <v>0</v>
      </c>
      <c r="AJ255" s="105">
        <f>IF(I255&gt;Variables!$G$7,0,1)</f>
        <v>0</v>
      </c>
      <c r="AK255" s="105">
        <f>IF(F255&gt;Variables!$G$8,0,1)</f>
        <v>1</v>
      </c>
      <c r="AL255" s="105">
        <f>IF(G255&gt;Variables!$G$9,0,1)</f>
        <v>1</v>
      </c>
      <c r="AM255" s="105">
        <f>IF(AND(K255&gt;Variables!$G$10,K255&lt;Variables!$G$11),0,1)</f>
        <v>0</v>
      </c>
      <c r="AN255" s="103">
        <f>IF(H255&lt;Variables!$G$13,1,0)</f>
        <v>0</v>
      </c>
      <c r="AO255" s="97">
        <f>IF(R255&lt;Variables!$G$12,0,1)</f>
        <v>0</v>
      </c>
      <c r="AP255" s="106"/>
      <c r="AQ255" s="105"/>
      <c r="AR255" s="105"/>
      <c r="AS255" s="105"/>
      <c r="AT255" s="105"/>
      <c r="AU255" s="105">
        <v>1</v>
      </c>
      <c r="AV255" s="96" t="str">
        <f t="shared" si="55"/>
        <v/>
      </c>
      <c r="AW255" s="96" t="str">
        <f t="shared" si="56"/>
        <v/>
      </c>
      <c r="AX255" s="96">
        <f t="shared" si="57"/>
        <v>2</v>
      </c>
      <c r="AY255" s="96">
        <f t="shared" si="58"/>
        <v>2</v>
      </c>
      <c r="AZ255" s="96">
        <f t="shared" si="59"/>
        <v>2.4128954480544795</v>
      </c>
      <c r="BA255" s="96"/>
      <c r="BB255" s="96"/>
      <c r="BC255" s="96"/>
      <c r="BD255" s="96"/>
      <c r="BE255"/>
      <c r="BF255"/>
      <c r="BG255"/>
      <c r="BH255"/>
      <c r="BI255"/>
      <c r="BJ255" s="83"/>
      <c r="BK255" s="83"/>
    </row>
    <row r="256" spans="1:63" ht="14.1" customHeight="1" x14ac:dyDescent="0.2">
      <c r="A256" s="96"/>
      <c r="B256" s="96"/>
      <c r="C256" s="96">
        <v>17</v>
      </c>
      <c r="D256" s="96" t="s">
        <v>348</v>
      </c>
      <c r="E256" s="96">
        <v>95.12</v>
      </c>
      <c r="F256" s="96">
        <v>5.95</v>
      </c>
      <c r="G256" s="96">
        <v>1.46</v>
      </c>
      <c r="H256" s="96">
        <v>14120</v>
      </c>
      <c r="I256" s="96">
        <v>-18.989999999999998</v>
      </c>
      <c r="J256" s="96"/>
      <c r="K256" s="96">
        <v>53.65</v>
      </c>
      <c r="L256" s="96">
        <v>95.287045000000006</v>
      </c>
      <c r="M256" s="96">
        <v>-0.17530699999999999</v>
      </c>
      <c r="N256" s="96">
        <v>95.082854999999995</v>
      </c>
      <c r="O256" s="96"/>
      <c r="P256" s="96"/>
      <c r="Q256" s="96"/>
      <c r="R256" s="96"/>
      <c r="S256" s="96"/>
      <c r="T256" s="96"/>
      <c r="U256" s="96"/>
      <c r="V256" s="96">
        <f t="shared" si="47"/>
        <v>2.4112199281483999</v>
      </c>
      <c r="W256" s="96">
        <f t="shared" si="48"/>
        <v>96.071200000000005</v>
      </c>
      <c r="X256" s="96">
        <f t="shared" si="49"/>
        <v>97.022400000000005</v>
      </c>
      <c r="Y256" s="105">
        <f t="shared" si="50"/>
        <v>93.217600000000004</v>
      </c>
      <c r="Z256" s="105">
        <f t="shared" si="51"/>
        <v>95.082854999999995</v>
      </c>
      <c r="AA256" s="105">
        <f t="shared" si="52"/>
        <v>91.315200000000004</v>
      </c>
      <c r="AB256" s="96"/>
      <c r="AC256" s="96">
        <v>95.94</v>
      </c>
      <c r="AD256" s="96">
        <v>93.65</v>
      </c>
      <c r="AE256" s="96">
        <f t="shared" si="53"/>
        <v>1.0086206896551724</v>
      </c>
      <c r="AF256" s="96">
        <f t="shared" si="61"/>
        <v>0.98454583683767871</v>
      </c>
      <c r="AG256" s="96"/>
      <c r="AH256" s="105">
        <f>IF(AND(M256&lt;Variables!$G$6,M256&gt;Variables!$G$5),0,1)</f>
        <v>1</v>
      </c>
      <c r="AI256" s="105">
        <f t="shared" si="54"/>
        <v>0</v>
      </c>
      <c r="AJ256" s="105">
        <f>IF(I256&gt;Variables!$G$7,0,1)</f>
        <v>1</v>
      </c>
      <c r="AK256" s="105">
        <f>IF(F256&gt;Variables!$G$8,0,1)</f>
        <v>1</v>
      </c>
      <c r="AL256" s="105">
        <f>IF(G256&gt;Variables!$G$9,0,1)</f>
        <v>1</v>
      </c>
      <c r="AM256" s="105">
        <f>IF(AND(K256&gt;Variables!$G$10,K256&lt;Variables!$G$11),0,1)</f>
        <v>0</v>
      </c>
      <c r="AN256" s="103">
        <f>IF(H256&lt;Variables!$G$13,1,0)</f>
        <v>0</v>
      </c>
      <c r="AO256" s="97">
        <f>IF(R256&lt;Variables!$G$12,0,1)</f>
        <v>0</v>
      </c>
      <c r="AP256" s="106"/>
      <c r="AQ256" s="105"/>
      <c r="AR256" s="105"/>
      <c r="AS256" s="105"/>
      <c r="AT256" s="105"/>
      <c r="AU256" s="105">
        <v>1</v>
      </c>
      <c r="AV256" s="96" t="str">
        <f t="shared" si="55"/>
        <v/>
      </c>
      <c r="AW256" s="96" t="str">
        <f t="shared" si="56"/>
        <v/>
      </c>
      <c r="AX256" s="96">
        <f t="shared" si="57"/>
        <v>2</v>
      </c>
      <c r="AY256" s="96">
        <f t="shared" si="58"/>
        <v>2</v>
      </c>
      <c r="AZ256" s="96">
        <f t="shared" si="59"/>
        <v>2.4083228281483997</v>
      </c>
      <c r="BA256" s="96"/>
      <c r="BB256" s="96"/>
      <c r="BC256" s="96"/>
      <c r="BD256" s="96"/>
      <c r="BE256"/>
      <c r="BF256"/>
      <c r="BG256"/>
      <c r="BH256"/>
      <c r="BI256"/>
      <c r="BJ256" s="83"/>
      <c r="BK256" s="83"/>
    </row>
    <row r="257" spans="1:63" ht="14.1" customHeight="1" x14ac:dyDescent="0.2">
      <c r="A257" s="96"/>
      <c r="B257" s="96"/>
      <c r="C257" s="96">
        <v>17</v>
      </c>
      <c r="D257" s="96" t="s">
        <v>349</v>
      </c>
      <c r="E257" s="96">
        <v>291.14</v>
      </c>
      <c r="F257" s="96">
        <v>5.59</v>
      </c>
      <c r="G257" s="96">
        <v>1.6</v>
      </c>
      <c r="H257" s="96">
        <v>72860</v>
      </c>
      <c r="I257" s="96">
        <v>84.007000000000005</v>
      </c>
      <c r="J257" s="96"/>
      <c r="K257" s="96">
        <v>53.61</v>
      </c>
      <c r="L257" s="96">
        <v>291.14821499999999</v>
      </c>
      <c r="M257" s="96">
        <v>-2.8219999999999999E-3</v>
      </c>
      <c r="N257" s="96">
        <v>290.24793199999999</v>
      </c>
      <c r="O257" s="96"/>
      <c r="P257" s="96"/>
      <c r="Q257" s="96"/>
      <c r="R257" s="96"/>
      <c r="S257" s="96"/>
      <c r="T257" s="96"/>
      <c r="U257" s="96"/>
      <c r="V257" s="96">
        <f t="shared" si="47"/>
        <v>2.40450239326896</v>
      </c>
      <c r="W257" s="96">
        <f t="shared" si="48"/>
        <v>294.0514</v>
      </c>
      <c r="X257" s="96">
        <f t="shared" si="49"/>
        <v>296.96280000000002</v>
      </c>
      <c r="Y257" s="105">
        <f t="shared" si="50"/>
        <v>285.31719999999996</v>
      </c>
      <c r="Z257" s="105">
        <f t="shared" si="51"/>
        <v>290.24793199999999</v>
      </c>
      <c r="AA257" s="105">
        <f t="shared" si="52"/>
        <v>279.49439999999998</v>
      </c>
      <c r="AB257" s="96"/>
      <c r="AC257" s="96"/>
      <c r="AD257" s="96">
        <v>287.33</v>
      </c>
      <c r="AE257" s="96">
        <f t="shared" si="53"/>
        <v>0</v>
      </c>
      <c r="AF257" s="96">
        <f t="shared" si="61"/>
        <v>0.98691351239953284</v>
      </c>
      <c r="AG257" s="96"/>
      <c r="AH257" s="105">
        <f>IF(AND(M257&lt;Variables!$G$6,M257&gt;Variables!$G$5),0,1)</f>
        <v>1</v>
      </c>
      <c r="AI257" s="105">
        <f t="shared" si="54"/>
        <v>0</v>
      </c>
      <c r="AJ257" s="105">
        <f>IF(I257&gt;Variables!$G$7,0,1)</f>
        <v>0</v>
      </c>
      <c r="AK257" s="105">
        <f>IF(F257&gt;Variables!$G$8,0,1)</f>
        <v>1</v>
      </c>
      <c r="AL257" s="105">
        <f>IF(G257&gt;Variables!$G$9,0,1)</f>
        <v>1</v>
      </c>
      <c r="AM257" s="105">
        <f>IF(AND(K257&gt;Variables!$G$10,K257&lt;Variables!$G$11),0,1)</f>
        <v>0</v>
      </c>
      <c r="AN257" s="103">
        <f>IF(H257&lt;Variables!$G$13,1,0)</f>
        <v>0</v>
      </c>
      <c r="AO257" s="97">
        <f>IF(R257&lt;Variables!$G$12,0,1)</f>
        <v>0</v>
      </c>
      <c r="AP257" s="106"/>
      <c r="AQ257" s="105"/>
      <c r="AR257" s="105"/>
      <c r="AS257" s="105"/>
      <c r="AT257" s="105"/>
      <c r="AU257" s="105">
        <v>1</v>
      </c>
      <c r="AV257" s="96" t="str">
        <f t="shared" si="55"/>
        <v/>
      </c>
      <c r="AW257" s="96" t="str">
        <f t="shared" si="56"/>
        <v/>
      </c>
      <c r="AX257" s="96">
        <f t="shared" si="57"/>
        <v>2</v>
      </c>
      <c r="AY257" s="96">
        <f t="shared" si="58"/>
        <v>2</v>
      </c>
      <c r="AZ257" s="96">
        <f t="shared" si="59"/>
        <v>2.40160745326896</v>
      </c>
      <c r="BA257" s="96"/>
      <c r="BB257" s="96"/>
      <c r="BC257" s="96"/>
      <c r="BD257" s="96"/>
      <c r="BE257"/>
      <c r="BF257"/>
      <c r="BG257"/>
      <c r="BH257"/>
      <c r="BI257"/>
      <c r="BJ257" s="83"/>
      <c r="BK257" s="83"/>
    </row>
    <row r="258" spans="1:63" ht="14.1" customHeight="1" x14ac:dyDescent="0.2">
      <c r="A258" s="96"/>
      <c r="B258" s="96"/>
      <c r="C258" s="108">
        <v>17</v>
      </c>
      <c r="D258" s="109" t="s">
        <v>350</v>
      </c>
      <c r="E258" s="109">
        <v>48.9</v>
      </c>
      <c r="F258" s="109">
        <v>7.87</v>
      </c>
      <c r="G258" s="109">
        <v>4.29</v>
      </c>
      <c r="H258" s="109"/>
      <c r="I258" s="109">
        <v>2E-3</v>
      </c>
      <c r="J258" s="109"/>
      <c r="K258" s="109">
        <v>44.88</v>
      </c>
      <c r="L258" s="109">
        <v>49.026004999999998</v>
      </c>
      <c r="M258" s="109">
        <v>-0.257017</v>
      </c>
      <c r="N258" s="109">
        <v>48.925877999999997</v>
      </c>
      <c r="O258" s="109"/>
      <c r="P258" s="109"/>
      <c r="Q258" s="109"/>
      <c r="R258" s="109"/>
      <c r="S258" s="109"/>
      <c r="T258" s="109"/>
      <c r="U258" s="109"/>
      <c r="V258" s="109">
        <f t="shared" si="47"/>
        <v>2.3168388447084798</v>
      </c>
      <c r="W258" s="127">
        <f t="shared" si="48"/>
        <v>49.388999999999996</v>
      </c>
      <c r="X258" s="109">
        <f t="shared" si="49"/>
        <v>49.878</v>
      </c>
      <c r="Y258" s="109">
        <f t="shared" si="50"/>
        <v>47.921999999999997</v>
      </c>
      <c r="Z258" s="109">
        <f t="shared" si="51"/>
        <v>48.925877999999997</v>
      </c>
      <c r="AA258" s="109">
        <f t="shared" si="52"/>
        <v>46.943999999999996</v>
      </c>
      <c r="AB258" s="96"/>
      <c r="AC258" s="96">
        <f>W258*1.011</f>
        <v>49.932278999999994</v>
      </c>
      <c r="AD258" s="96">
        <v>48.54</v>
      </c>
      <c r="AE258" s="98">
        <f t="shared" si="53"/>
        <v>1.02111</v>
      </c>
      <c r="AF258" s="98">
        <f t="shared" si="61"/>
        <v>0.99263803680981599</v>
      </c>
      <c r="AG258" s="96"/>
      <c r="AH258" s="97">
        <f>IF(AND(M258&lt;Variables!$G$6,M258&gt;Variables!$G$5),0,1)</f>
        <v>1</v>
      </c>
      <c r="AI258" s="97">
        <f t="shared" si="54"/>
        <v>0</v>
      </c>
      <c r="AJ258" s="97">
        <f>IF(I258&gt;Variables!$G$7,0,1)</f>
        <v>0</v>
      </c>
      <c r="AK258" s="97">
        <f>IF(F258&gt;Variables!$G$8,0,1)</f>
        <v>1</v>
      </c>
      <c r="AL258" s="97">
        <f>IF(G258&gt;Variables!$G$9,0,1)</f>
        <v>1</v>
      </c>
      <c r="AM258" s="97">
        <f>IF(AND(K258&gt;Variables!$G$10,K258&lt;Variables!$G$11),0,1)</f>
        <v>1</v>
      </c>
      <c r="AN258" s="103">
        <f>IF(H258&lt;Variables!$G$13,1,0)</f>
        <v>1</v>
      </c>
      <c r="AO258" s="97">
        <f>IF(R258&lt;Variables!$G$12,0,1)</f>
        <v>0</v>
      </c>
      <c r="AP258" s="99"/>
      <c r="AQ258" s="97"/>
      <c r="AR258" s="97"/>
      <c r="AS258" s="97">
        <v>1</v>
      </c>
      <c r="AT258" s="97"/>
      <c r="AU258" s="97"/>
      <c r="AV258" s="96">
        <f t="shared" si="55"/>
        <v>3</v>
      </c>
      <c r="AW258" s="96" t="str">
        <f t="shared" si="56"/>
        <v/>
      </c>
      <c r="AX258" s="96" t="str">
        <f t="shared" si="57"/>
        <v/>
      </c>
      <c r="AY258" s="96">
        <f t="shared" si="58"/>
        <v>3</v>
      </c>
      <c r="AZ258" s="96">
        <f t="shared" si="59"/>
        <v>2.3144153247084795</v>
      </c>
      <c r="BA258" s="96"/>
      <c r="BB258" s="96"/>
      <c r="BC258" s="96"/>
      <c r="BD258" s="96"/>
      <c r="BE258"/>
      <c r="BF258"/>
      <c r="BG258"/>
      <c r="BH258"/>
      <c r="BI258"/>
      <c r="BJ258" s="83"/>
      <c r="BK258" s="83"/>
    </row>
    <row r="259" spans="1:63" ht="14.1" customHeight="1" x14ac:dyDescent="0.2">
      <c r="A259" s="96"/>
      <c r="B259" s="96"/>
      <c r="C259" s="96">
        <v>17</v>
      </c>
      <c r="D259" s="96" t="s">
        <v>339</v>
      </c>
      <c r="E259" s="96">
        <v>64.89</v>
      </c>
      <c r="F259" s="96">
        <v>8.17</v>
      </c>
      <c r="G259" s="96">
        <v>1.71</v>
      </c>
      <c r="H259" s="96">
        <v>2140</v>
      </c>
      <c r="I259" s="96">
        <v>-37.877000000000002</v>
      </c>
      <c r="J259" s="96"/>
      <c r="K259" s="96">
        <v>31.86</v>
      </c>
      <c r="L259" s="96">
        <v>64.963880000000003</v>
      </c>
      <c r="M259" s="96">
        <v>-0.11372500000000001</v>
      </c>
      <c r="N259" s="96">
        <v>65.038856999999993</v>
      </c>
      <c r="O259" s="96"/>
      <c r="P259" s="96"/>
      <c r="Q259" s="96"/>
      <c r="R259" s="96"/>
      <c r="S259" s="96"/>
      <c r="T259" s="96"/>
      <c r="U259" s="96"/>
      <c r="V259" s="96">
        <f t="shared" ref="V259:V322" si="62">1.849 + (0.01036 * K259) + (0.1184 * M259) - (0.002888 * K259 * M259)</f>
        <v>2.1760685883080004</v>
      </c>
      <c r="W259" s="97">
        <f t="shared" ref="W259:W322" si="63">E259*1.01</f>
        <v>65.538899999999998</v>
      </c>
      <c r="X259" s="96">
        <f t="shared" ref="X259:X322" si="64">E259*1.02</f>
        <v>66.187799999999996</v>
      </c>
      <c r="Y259" s="96">
        <f t="shared" ref="Y259:Y322" si="65">0.98*E259</f>
        <v>63.592199999999998</v>
      </c>
      <c r="Z259" s="96">
        <f t="shared" ref="Z259:Z322" si="66">N259</f>
        <v>65.038856999999993</v>
      </c>
      <c r="AA259" s="96">
        <f t="shared" ref="AA259:AA322" si="67">0.96*E259</f>
        <v>62.294399999999996</v>
      </c>
      <c r="AB259" s="96"/>
      <c r="AC259" s="96">
        <v>65.55</v>
      </c>
      <c r="AD259" s="96">
        <v>63.87</v>
      </c>
      <c r="AE259" s="96">
        <f t="shared" ref="AE259:AE322" si="68">AC259/E259</f>
        <v>1.0101710587147479</v>
      </c>
      <c r="AF259" s="96">
        <f t="shared" si="61"/>
        <v>0.98428109107720752</v>
      </c>
      <c r="AG259" s="96"/>
      <c r="AH259" s="97">
        <f>IF(AND(M259&lt;Variables!$G$6,M259&gt;Variables!$G$5),0,1)</f>
        <v>1</v>
      </c>
      <c r="AI259" s="97">
        <f t="shared" ref="AI259:AI322" si="69">IF(L259&gt;N259,0,1)</f>
        <v>1</v>
      </c>
      <c r="AJ259" s="97">
        <f>IF(I259&gt;Variables!$G$7,0,1)</f>
        <v>1</v>
      </c>
      <c r="AK259" s="97">
        <f>IF(F259&gt;Variables!$G$8,0,1)</f>
        <v>1</v>
      </c>
      <c r="AL259" s="97">
        <f>IF(G259&gt;Variables!$G$9,0,1)</f>
        <v>1</v>
      </c>
      <c r="AM259" s="97">
        <f>IF(AND(K259&gt;Variables!$G$10,K259&lt;Variables!$G$11),0,1)</f>
        <v>1</v>
      </c>
      <c r="AN259" s="103">
        <f>IF(H259&lt;Variables!$G$13,1,0)</f>
        <v>1</v>
      </c>
      <c r="AO259" s="97">
        <f>IF(R259&lt;Variables!$G$12,0,1)</f>
        <v>0</v>
      </c>
      <c r="AP259" s="99"/>
      <c r="AQ259" s="97"/>
      <c r="AR259" s="97"/>
      <c r="AS259" s="97">
        <v>1</v>
      </c>
      <c r="AT259" s="97"/>
      <c r="AU259" s="97"/>
      <c r="AV259" s="96">
        <f t="shared" ref="AV259:AV322" si="70">IF(AE259&gt;$W$1,3,"")</f>
        <v>3</v>
      </c>
      <c r="AW259" s="96" t="str">
        <f t="shared" ref="AW259:AW322" si="71">IF(AND(AE259&lt;1.01,AT259=1),1,"")</f>
        <v/>
      </c>
      <c r="AX259" s="96" t="str">
        <f t="shared" ref="AX259:AX322" si="72">IF(AND(AV259="",AW259=""),2,"")</f>
        <v/>
      </c>
      <c r="AY259" s="96">
        <f t="shared" ref="AY259:AY322" si="73">MAX(AV259:AX259)</f>
        <v>3</v>
      </c>
      <c r="AZ259" s="96">
        <f t="shared" ref="AZ259:AZ322" si="74">1.849+(0.010306*K259)+(0.1184*M259)-(0.002888*K259*M259)</f>
        <v>2.1743481483080003</v>
      </c>
      <c r="BA259" s="96"/>
      <c r="BB259" s="96"/>
      <c r="BC259" s="96"/>
      <c r="BD259" s="96"/>
      <c r="BE259"/>
      <c r="BF259"/>
      <c r="BG259"/>
      <c r="BH259"/>
      <c r="BI259"/>
      <c r="BJ259" s="83"/>
      <c r="BK259" s="83"/>
    </row>
    <row r="260" spans="1:63" ht="14.1" customHeight="1" x14ac:dyDescent="0.2">
      <c r="A260" s="96"/>
      <c r="B260" s="96"/>
      <c r="C260" s="96">
        <v>17</v>
      </c>
      <c r="D260" s="96" t="s">
        <v>300</v>
      </c>
      <c r="E260" s="96">
        <v>47.83</v>
      </c>
      <c r="F260" s="96">
        <v>6.41</v>
      </c>
      <c r="G260" s="96">
        <v>4.9400000000000004</v>
      </c>
      <c r="H260" s="96">
        <v>3160</v>
      </c>
      <c r="I260" s="96">
        <v>-70.42</v>
      </c>
      <c r="J260" s="96"/>
      <c r="K260" s="96">
        <v>27.84</v>
      </c>
      <c r="L260" s="96">
        <v>48.789445000000001</v>
      </c>
      <c r="M260" s="96">
        <v>-1.9665010000000001</v>
      </c>
      <c r="N260" s="96">
        <v>48.632705999999999</v>
      </c>
      <c r="O260" s="96"/>
      <c r="P260" s="96"/>
      <c r="Q260" s="96"/>
      <c r="R260" s="96"/>
      <c r="S260" s="96"/>
      <c r="T260" s="96"/>
      <c r="U260" s="96"/>
      <c r="V260" s="96">
        <f t="shared" si="62"/>
        <v>2.0626991376819204</v>
      </c>
      <c r="W260" s="101">
        <f t="shared" si="63"/>
        <v>48.308299999999996</v>
      </c>
      <c r="X260" s="101">
        <f t="shared" si="64"/>
        <v>48.7866</v>
      </c>
      <c r="Y260" s="96">
        <f t="shared" si="65"/>
        <v>46.873399999999997</v>
      </c>
      <c r="Z260" s="96">
        <f t="shared" si="66"/>
        <v>48.632705999999999</v>
      </c>
      <c r="AA260" s="96">
        <f t="shared" si="67"/>
        <v>45.916799999999995</v>
      </c>
      <c r="AB260" s="96"/>
      <c r="AC260" s="96">
        <v>48.88</v>
      </c>
      <c r="AD260" s="96">
        <v>47.68</v>
      </c>
      <c r="AE260" s="96">
        <f t="shared" si="68"/>
        <v>1.0219527493205103</v>
      </c>
      <c r="AF260" s="96">
        <f t="shared" si="61"/>
        <v>0.99686389295421285</v>
      </c>
      <c r="AG260" s="96"/>
      <c r="AH260" s="101">
        <f>IF(AND(M260&lt;Variables!$G$6,M260&gt;Variables!$G$5),0,1)</f>
        <v>1</v>
      </c>
      <c r="AI260" s="101">
        <f t="shared" si="69"/>
        <v>0</v>
      </c>
      <c r="AJ260" s="101">
        <f>IF(I260&gt;Variables!$G$7,0,1)</f>
        <v>1</v>
      </c>
      <c r="AK260" s="101">
        <f>IF(F260&gt;Variables!$G$8,0,1)</f>
        <v>1</v>
      </c>
      <c r="AL260" s="101">
        <f>IF(G260&gt;Variables!$G$9,0,1)</f>
        <v>1</v>
      </c>
      <c r="AM260" s="101">
        <f>IF(AND(K260&gt;Variables!$G$10,K260&lt;Variables!$G$11),0,1)</f>
        <v>1</v>
      </c>
      <c r="AN260" s="103">
        <f>IF(H260&lt;Variables!$G$13,1,0)</f>
        <v>0</v>
      </c>
      <c r="AO260" s="97">
        <f>IF(R260&lt;Variables!$G$12,0,1)</f>
        <v>0</v>
      </c>
      <c r="AP260" s="102"/>
      <c r="AQ260" s="101"/>
      <c r="AR260" s="101">
        <v>1</v>
      </c>
      <c r="AS260" s="101"/>
      <c r="AT260" s="101"/>
      <c r="AU260" s="101"/>
      <c r="AV260" s="96">
        <f t="shared" si="70"/>
        <v>3</v>
      </c>
      <c r="AW260" s="96" t="str">
        <f t="shared" si="71"/>
        <v/>
      </c>
      <c r="AX260" s="96" t="str">
        <f t="shared" si="72"/>
        <v/>
      </c>
      <c r="AY260" s="96">
        <f t="shared" si="73"/>
        <v>3</v>
      </c>
      <c r="AZ260" s="96">
        <f t="shared" si="74"/>
        <v>2.0611957776819203</v>
      </c>
      <c r="BA260" s="96"/>
      <c r="BB260" s="96"/>
      <c r="BC260" s="96"/>
      <c r="BD260" s="96"/>
      <c r="BE260"/>
      <c r="BF260"/>
      <c r="BG260"/>
      <c r="BH260"/>
      <c r="BI260"/>
      <c r="BJ260" s="83"/>
      <c r="BK260" s="83"/>
    </row>
    <row r="261" spans="1:63" ht="14.1" customHeight="1" x14ac:dyDescent="0.2">
      <c r="A261" s="96"/>
      <c r="B261" s="96"/>
      <c r="C261" s="89">
        <v>18</v>
      </c>
      <c r="D261" s="89" t="s">
        <v>104</v>
      </c>
      <c r="E261" s="89">
        <v>12.19</v>
      </c>
      <c r="F261" s="89">
        <v>6.1</v>
      </c>
      <c r="G261" s="89">
        <v>3.31</v>
      </c>
      <c r="H261" s="89"/>
      <c r="I261" s="89">
        <v>-84.394999999999996</v>
      </c>
      <c r="J261" s="89"/>
      <c r="K261" s="89">
        <v>77.31</v>
      </c>
      <c r="L261" s="89">
        <v>12.007212000000001</v>
      </c>
      <c r="M261" s="89">
        <v>1.5223199999999999</v>
      </c>
      <c r="N261" s="89">
        <v>12.020163</v>
      </c>
      <c r="O261" s="96"/>
      <c r="P261" s="96"/>
      <c r="Q261" s="96"/>
      <c r="R261" s="96"/>
      <c r="S261" s="96"/>
      <c r="T261" s="96"/>
      <c r="U261" s="96"/>
      <c r="V261" s="96">
        <f t="shared" si="62"/>
        <v>2.4902839530303997</v>
      </c>
      <c r="W261" s="98">
        <f t="shared" si="63"/>
        <v>12.3119</v>
      </c>
      <c r="X261" s="98">
        <f t="shared" si="64"/>
        <v>12.4338</v>
      </c>
      <c r="Y261" s="103">
        <f t="shared" si="65"/>
        <v>11.946199999999999</v>
      </c>
      <c r="Z261" s="103">
        <f t="shared" si="66"/>
        <v>12.020163</v>
      </c>
      <c r="AA261" s="98">
        <f t="shared" si="67"/>
        <v>11.702399999999999</v>
      </c>
      <c r="AB261" s="96"/>
      <c r="AC261" s="96">
        <v>12.35</v>
      </c>
      <c r="AD261" s="96">
        <v>11.8</v>
      </c>
      <c r="AE261" s="98">
        <f t="shared" si="68"/>
        <v>1.0131255127153405</v>
      </c>
      <c r="AF261" s="98">
        <f t="shared" si="61"/>
        <v>0.96800656275635777</v>
      </c>
      <c r="AG261" s="96"/>
      <c r="AH261" s="103">
        <f>IF(AND(M261&lt;Variables!$G$6,M261&gt;Variables!$G$5),0,1)</f>
        <v>1</v>
      </c>
      <c r="AI261" s="103">
        <f t="shared" si="69"/>
        <v>1</v>
      </c>
      <c r="AJ261" s="103">
        <f>IF(I261&gt;Variables!$G$7,0,1)</f>
        <v>1</v>
      </c>
      <c r="AK261" s="103">
        <f>IF(F261&gt;Variables!$G$8,0,1)</f>
        <v>1</v>
      </c>
      <c r="AL261" s="103">
        <f>IF(G261&gt;Variables!$G$9,0,1)</f>
        <v>1</v>
      </c>
      <c r="AM261" s="103">
        <f>IF(AND(K261&gt;Variables!$G$10,K261&lt;Variables!$G$11),0,1)</f>
        <v>1</v>
      </c>
      <c r="AN261" s="103">
        <f>IF(H261&lt;Variables!$G$13,1,0)</f>
        <v>1</v>
      </c>
      <c r="AO261" s="97">
        <f>IF(R261&lt;Variables!$G$12,0,1)</f>
        <v>0</v>
      </c>
      <c r="AP261" s="104"/>
      <c r="AQ261" s="103"/>
      <c r="AR261" s="103"/>
      <c r="AS261" s="103"/>
      <c r="AT261" s="103">
        <v>1</v>
      </c>
      <c r="AU261" s="103"/>
      <c r="AV261" s="96">
        <f t="shared" si="70"/>
        <v>3</v>
      </c>
      <c r="AW261" s="96" t="str">
        <f t="shared" si="71"/>
        <v/>
      </c>
      <c r="AX261" s="96" t="str">
        <f t="shared" si="72"/>
        <v/>
      </c>
      <c r="AY261" s="96">
        <f t="shared" si="73"/>
        <v>3</v>
      </c>
      <c r="AZ261" s="96">
        <f t="shared" si="74"/>
        <v>2.4861092130303999</v>
      </c>
      <c r="BA261" s="96"/>
      <c r="BB261" s="96"/>
      <c r="BC261" s="96"/>
      <c r="BD261" s="96"/>
      <c r="BE261"/>
      <c r="BF261"/>
      <c r="BG261"/>
      <c r="BH261"/>
      <c r="BI261"/>
      <c r="BJ261" s="83"/>
      <c r="BK261" s="83"/>
    </row>
    <row r="262" spans="1:63" ht="14.1" customHeight="1" x14ac:dyDescent="0.2">
      <c r="A262" s="96"/>
      <c r="B262" s="96"/>
      <c r="C262" s="96">
        <v>18</v>
      </c>
      <c r="D262" s="96" t="s">
        <v>351</v>
      </c>
      <c r="E262" s="96">
        <v>20.295000000000002</v>
      </c>
      <c r="F262" s="96">
        <v>5.13</v>
      </c>
      <c r="G262" s="96">
        <v>1.48</v>
      </c>
      <c r="H262" s="96">
        <v>71970</v>
      </c>
      <c r="I262" s="96">
        <v>39.281999999999996</v>
      </c>
      <c r="J262" s="96"/>
      <c r="K262" s="96">
        <v>72.53</v>
      </c>
      <c r="L262" s="96">
        <v>20.253975000000001</v>
      </c>
      <c r="M262" s="96">
        <v>0.20255300000000001</v>
      </c>
      <c r="N262" s="96">
        <v>20.245415000000001</v>
      </c>
      <c r="O262" s="96"/>
      <c r="P262" s="96"/>
      <c r="Q262" s="96"/>
      <c r="R262" s="96"/>
      <c r="S262" s="96"/>
      <c r="T262" s="96"/>
      <c r="U262" s="96"/>
      <c r="V262" s="96">
        <f t="shared" si="62"/>
        <v>2.5819649788680796</v>
      </c>
      <c r="W262" s="97">
        <f t="shared" si="63"/>
        <v>20.497950000000003</v>
      </c>
      <c r="X262" s="96">
        <f t="shared" si="64"/>
        <v>20.700900000000001</v>
      </c>
      <c r="Y262" s="96">
        <f t="shared" si="65"/>
        <v>19.889100000000003</v>
      </c>
      <c r="Z262" s="96">
        <f t="shared" si="66"/>
        <v>20.245415000000001</v>
      </c>
      <c r="AA262" s="96">
        <f t="shared" si="67"/>
        <v>19.4832</v>
      </c>
      <c r="AB262" s="96"/>
      <c r="AC262" s="96">
        <v>20.51</v>
      </c>
      <c r="AD262" s="96">
        <v>20.22</v>
      </c>
      <c r="AE262" s="96">
        <f t="shared" si="68"/>
        <v>1.0105937423010594</v>
      </c>
      <c r="AF262" s="96">
        <f t="shared" si="61"/>
        <v>0.99630450849963026</v>
      </c>
      <c r="AG262" s="96" t="s">
        <v>249</v>
      </c>
      <c r="AH262" s="97">
        <f>IF(AND(M262&lt;Variables!$G$6,M262&gt;Variables!$G$5),0,1)</f>
        <v>1</v>
      </c>
      <c r="AI262" s="97">
        <f t="shared" si="69"/>
        <v>0</v>
      </c>
      <c r="AJ262" s="97">
        <f>IF(I262&gt;Variables!$G$7,0,1)</f>
        <v>0</v>
      </c>
      <c r="AK262" s="97">
        <f>IF(F262&gt;Variables!$G$8,0,1)</f>
        <v>1</v>
      </c>
      <c r="AL262" s="97">
        <f>IF(G262&gt;Variables!$G$9,0,1)</f>
        <v>1</v>
      </c>
      <c r="AM262" s="97">
        <f>IF(AND(K262&gt;Variables!$G$10,K262&lt;Variables!$G$11),0,1)</f>
        <v>0</v>
      </c>
      <c r="AN262" s="103">
        <f>IF(H262&lt;Variables!$G$13,1,0)</f>
        <v>0</v>
      </c>
      <c r="AO262" s="97">
        <f>IF(R262&lt;Variables!$G$12,0,1)</f>
        <v>0</v>
      </c>
      <c r="AP262" s="99"/>
      <c r="AQ262" s="97"/>
      <c r="AR262" s="97"/>
      <c r="AS262" s="97">
        <v>1</v>
      </c>
      <c r="AT262" s="97"/>
      <c r="AU262" s="97"/>
      <c r="AV262" s="96">
        <f t="shared" si="70"/>
        <v>3</v>
      </c>
      <c r="AW262" s="96" t="str">
        <f t="shared" si="71"/>
        <v/>
      </c>
      <c r="AX262" s="96" t="str">
        <f t="shared" si="72"/>
        <v/>
      </c>
      <c r="AY262" s="96">
        <f t="shared" si="73"/>
        <v>3</v>
      </c>
      <c r="AZ262" s="96">
        <f t="shared" si="74"/>
        <v>2.57804835886808</v>
      </c>
      <c r="BA262" s="96"/>
      <c r="BB262" s="96"/>
      <c r="BC262" s="96"/>
      <c r="BD262" s="96"/>
      <c r="BE262"/>
      <c r="BF262"/>
      <c r="BG262"/>
      <c r="BH262"/>
      <c r="BI262"/>
      <c r="BJ262" s="83"/>
      <c r="BK262" s="83"/>
    </row>
    <row r="263" spans="1:63" ht="14.1" customHeight="1" x14ac:dyDescent="0.2">
      <c r="A263" s="96"/>
      <c r="B263" s="96"/>
      <c r="C263" s="96">
        <v>18</v>
      </c>
      <c r="D263" s="96" t="s">
        <v>332</v>
      </c>
      <c r="E263" s="96">
        <v>42.708599999999997</v>
      </c>
      <c r="F263" s="96">
        <v>5.88</v>
      </c>
      <c r="G263" s="96">
        <v>4.6500000000000004</v>
      </c>
      <c r="H263" s="96">
        <v>3220</v>
      </c>
      <c r="I263" s="96">
        <v>6.4320000000000004</v>
      </c>
      <c r="J263" s="96"/>
      <c r="K263" s="96">
        <v>67.900000000000006</v>
      </c>
      <c r="L263" s="96">
        <v>42.217289999999998</v>
      </c>
      <c r="M263" s="96">
        <v>1.1637649999999999</v>
      </c>
      <c r="N263" s="96">
        <v>42.144634000000003</v>
      </c>
      <c r="O263" s="96"/>
      <c r="P263" s="96"/>
      <c r="Q263" s="96"/>
      <c r="R263" s="96"/>
      <c r="S263" s="96"/>
      <c r="T263" s="96"/>
      <c r="U263" s="96"/>
      <c r="V263" s="96">
        <f t="shared" si="62"/>
        <v>2.4620250455720001</v>
      </c>
      <c r="W263" s="97">
        <f t="shared" si="63"/>
        <v>43.135686</v>
      </c>
      <c r="X263" s="96">
        <f t="shared" si="64"/>
        <v>43.562771999999995</v>
      </c>
      <c r="Y263" s="96">
        <f t="shared" si="65"/>
        <v>41.854427999999999</v>
      </c>
      <c r="Z263" s="96">
        <f t="shared" si="66"/>
        <v>42.144634000000003</v>
      </c>
      <c r="AA263" s="96">
        <f t="shared" si="67"/>
        <v>41.000255999999993</v>
      </c>
      <c r="AB263" s="96"/>
      <c r="AC263" s="96">
        <v>43.16</v>
      </c>
      <c r="AD263" s="96">
        <v>42.4</v>
      </c>
      <c r="AE263" s="96">
        <f t="shared" si="68"/>
        <v>1.0105692998599813</v>
      </c>
      <c r="AF263" s="96">
        <f t="shared" si="61"/>
        <v>0.9927742890190735</v>
      </c>
      <c r="AG263" s="96"/>
      <c r="AH263" s="97">
        <f>IF(AND(M263&lt;Variables!$G$6,M263&gt;Variables!$G$5),0,1)</f>
        <v>1</v>
      </c>
      <c r="AI263" s="97">
        <f t="shared" si="69"/>
        <v>0</v>
      </c>
      <c r="AJ263" s="97">
        <f>IF(I263&gt;Variables!$G$7,0,1)</f>
        <v>0</v>
      </c>
      <c r="AK263" s="97">
        <f>IF(F263&gt;Variables!$G$8,0,1)</f>
        <v>1</v>
      </c>
      <c r="AL263" s="97">
        <f>IF(G263&gt;Variables!$G$9,0,1)</f>
        <v>1</v>
      </c>
      <c r="AM263" s="97">
        <f>IF(AND(K263&gt;Variables!$G$10,K263&lt;Variables!$G$11),0,1)</f>
        <v>0</v>
      </c>
      <c r="AN263" s="103">
        <f>IF(H263&lt;Variables!$G$13,1,0)</f>
        <v>0</v>
      </c>
      <c r="AO263" s="97">
        <f>IF(R263&lt;Variables!$G$12,0,1)</f>
        <v>0</v>
      </c>
      <c r="AP263" s="99"/>
      <c r="AQ263" s="97"/>
      <c r="AR263" s="97"/>
      <c r="AS263" s="97">
        <v>1</v>
      </c>
      <c r="AT263" s="97"/>
      <c r="AU263" s="97"/>
      <c r="AV263" s="96">
        <f t="shared" si="70"/>
        <v>3</v>
      </c>
      <c r="AW263" s="96" t="str">
        <f t="shared" si="71"/>
        <v/>
      </c>
      <c r="AX263" s="96" t="str">
        <f t="shared" si="72"/>
        <v/>
      </c>
      <c r="AY263" s="96">
        <f t="shared" si="73"/>
        <v>3</v>
      </c>
      <c r="AZ263" s="96">
        <f t="shared" si="74"/>
        <v>2.4583584455720002</v>
      </c>
      <c r="BA263" s="96"/>
      <c r="BB263" s="96"/>
      <c r="BC263" s="96"/>
      <c r="BD263" s="96"/>
      <c r="BE263"/>
      <c r="BF263"/>
      <c r="BG263"/>
      <c r="BH263"/>
      <c r="BI263"/>
      <c r="BJ263" s="83"/>
      <c r="BK263" s="83"/>
    </row>
    <row r="264" spans="1:63" ht="14.1" customHeight="1" x14ac:dyDescent="0.2">
      <c r="A264" s="96"/>
      <c r="B264" s="96"/>
      <c r="C264" s="96">
        <v>18</v>
      </c>
      <c r="D264" s="96" t="s">
        <v>350</v>
      </c>
      <c r="E264" s="96">
        <v>48.82</v>
      </c>
      <c r="F264" s="96">
        <v>7.7</v>
      </c>
      <c r="G264" s="96">
        <v>4.12</v>
      </c>
      <c r="H264" s="96"/>
      <c r="I264" s="96">
        <v>2E-3</v>
      </c>
      <c r="J264" s="96"/>
      <c r="K264" s="96">
        <v>66.23</v>
      </c>
      <c r="L264" s="96">
        <v>48.799939999999999</v>
      </c>
      <c r="M264" s="96">
        <v>4.1106999999999998E-2</v>
      </c>
      <c r="N264" s="96">
        <v>48.579799999999999</v>
      </c>
      <c r="O264" s="96"/>
      <c r="P264" s="96"/>
      <c r="Q264" s="96"/>
      <c r="R264" s="96"/>
      <c r="S264" s="96"/>
      <c r="T264" s="96"/>
      <c r="U264" s="96"/>
      <c r="V264" s="96">
        <f t="shared" si="62"/>
        <v>2.5321472408303198</v>
      </c>
      <c r="W264" s="98">
        <f t="shared" si="63"/>
        <v>49.308199999999999</v>
      </c>
      <c r="X264" s="98">
        <f t="shared" si="64"/>
        <v>49.796399999999998</v>
      </c>
      <c r="Y264" s="105">
        <f t="shared" si="65"/>
        <v>47.843600000000002</v>
      </c>
      <c r="Z264" s="105">
        <f t="shared" si="66"/>
        <v>48.579799999999999</v>
      </c>
      <c r="AA264" s="105">
        <f t="shared" si="67"/>
        <v>46.867199999999997</v>
      </c>
      <c r="AB264" s="96"/>
      <c r="AC264" s="96">
        <f>W264*1.011</f>
        <v>49.850590199999992</v>
      </c>
      <c r="AD264" s="96">
        <v>48.6</v>
      </c>
      <c r="AE264" s="98">
        <f t="shared" si="68"/>
        <v>1.0211099999999997</v>
      </c>
      <c r="AF264" s="98">
        <f t="shared" si="61"/>
        <v>0.99549365014338387</v>
      </c>
      <c r="AG264" s="96" t="s">
        <v>352</v>
      </c>
      <c r="AH264" s="105">
        <f>IF(AND(M264&lt;Variables!$G$6,M264&gt;Variables!$G$5),0,1)</f>
        <v>1</v>
      </c>
      <c r="AI264" s="105">
        <f t="shared" si="69"/>
        <v>0</v>
      </c>
      <c r="AJ264" s="105">
        <f>IF(I264&gt;Variables!$G$7,0,1)</f>
        <v>0</v>
      </c>
      <c r="AK264" s="105">
        <f>IF(F264&gt;Variables!$G$8,0,1)</f>
        <v>1</v>
      </c>
      <c r="AL264" s="105">
        <f>IF(G264&gt;Variables!$G$9,0,1)</f>
        <v>1</v>
      </c>
      <c r="AM264" s="105">
        <f>IF(AND(K264&gt;Variables!$G$10,K264&lt;Variables!$G$11),0,1)</f>
        <v>0</v>
      </c>
      <c r="AN264" s="103">
        <f>IF(H264&lt;Variables!$G$13,1,0)</f>
        <v>1</v>
      </c>
      <c r="AO264" s="97">
        <f>IF(R264&lt;Variables!$G$12,0,1)</f>
        <v>0</v>
      </c>
      <c r="AP264" s="106"/>
      <c r="AQ264" s="105"/>
      <c r="AR264" s="105"/>
      <c r="AS264" s="105"/>
      <c r="AT264" s="105"/>
      <c r="AU264" s="105">
        <v>1</v>
      </c>
      <c r="AV264" s="96">
        <f t="shared" si="70"/>
        <v>3</v>
      </c>
      <c r="AW264" s="96" t="str">
        <f t="shared" si="71"/>
        <v/>
      </c>
      <c r="AX264" s="96" t="str">
        <f t="shared" si="72"/>
        <v/>
      </c>
      <c r="AY264" s="96">
        <f t="shared" si="73"/>
        <v>3</v>
      </c>
      <c r="AZ264" s="96">
        <f t="shared" si="74"/>
        <v>2.5285708208303199</v>
      </c>
      <c r="BA264" s="96"/>
      <c r="BB264" s="96"/>
      <c r="BC264" s="96"/>
      <c r="BD264" s="96"/>
      <c r="BE264"/>
      <c r="BF264"/>
      <c r="BG264"/>
      <c r="BH264"/>
      <c r="BI264"/>
      <c r="BJ264" s="83"/>
      <c r="BK264" s="83"/>
    </row>
    <row r="265" spans="1:63" ht="14.1" customHeight="1" x14ac:dyDescent="0.2">
      <c r="A265" s="96"/>
      <c r="B265" s="96"/>
      <c r="C265" s="96">
        <v>18</v>
      </c>
      <c r="D265" s="96" t="s">
        <v>273</v>
      </c>
      <c r="E265" s="96">
        <v>4.67</v>
      </c>
      <c r="F265" s="96">
        <v>7.99</v>
      </c>
      <c r="G265" s="96">
        <v>4.71</v>
      </c>
      <c r="H265" s="96"/>
      <c r="I265" s="96">
        <v>4.5890000000000004</v>
      </c>
      <c r="J265" s="96"/>
      <c r="K265" s="96">
        <v>66.12</v>
      </c>
      <c r="L265" s="96">
        <v>4.6553000000000004</v>
      </c>
      <c r="M265" s="96">
        <v>0.31576900000000002</v>
      </c>
      <c r="N265" s="96">
        <v>4.6359000000000004</v>
      </c>
      <c r="O265" s="96"/>
      <c r="P265" s="96"/>
      <c r="Q265" s="96"/>
      <c r="R265" s="96"/>
      <c r="S265" s="96"/>
      <c r="T265" s="96"/>
      <c r="U265" s="96"/>
      <c r="V265" s="96">
        <f t="shared" si="62"/>
        <v>2.5110927191433596</v>
      </c>
      <c r="W265" s="105">
        <f t="shared" si="63"/>
        <v>4.7167000000000003</v>
      </c>
      <c r="X265" s="105">
        <f t="shared" si="64"/>
        <v>4.7633999999999999</v>
      </c>
      <c r="Y265" s="105">
        <f t="shared" si="65"/>
        <v>4.5766</v>
      </c>
      <c r="Z265" s="105">
        <f t="shared" si="66"/>
        <v>4.6359000000000004</v>
      </c>
      <c r="AA265" s="105">
        <f t="shared" si="67"/>
        <v>4.4832000000000001</v>
      </c>
      <c r="AB265" s="96" t="s">
        <v>274</v>
      </c>
      <c r="AC265" s="96">
        <v>4.6900000000000004</v>
      </c>
      <c r="AD265" s="96">
        <v>4.54</v>
      </c>
      <c r="AE265" s="98">
        <f t="shared" si="68"/>
        <v>1.0042826552462527</v>
      </c>
      <c r="AF265" s="98">
        <f t="shared" si="61"/>
        <v>0.97216274089935761</v>
      </c>
      <c r="AG265" s="96" t="s">
        <v>22</v>
      </c>
      <c r="AH265" s="105">
        <f>IF(AND(M265&lt;Variables!$G$6,M265&gt;Variables!$G$5),0,1)</f>
        <v>1</v>
      </c>
      <c r="AI265" s="105">
        <f t="shared" si="69"/>
        <v>0</v>
      </c>
      <c r="AJ265" s="105">
        <f>IF(I265&gt;Variables!$G$7,0,1)</f>
        <v>0</v>
      </c>
      <c r="AK265" s="105">
        <f>IF(F265&gt;Variables!$G$8,0,1)</f>
        <v>1</v>
      </c>
      <c r="AL265" s="105">
        <f>IF(G265&gt;Variables!$G$9,0,1)</f>
        <v>1</v>
      </c>
      <c r="AM265" s="105">
        <f>IF(AND(K265&gt;Variables!$G$10,K265&lt;Variables!$G$11),0,1)</f>
        <v>0</v>
      </c>
      <c r="AN265" s="103">
        <f>IF(H265&lt;Variables!$G$13,1,0)</f>
        <v>1</v>
      </c>
      <c r="AO265" s="97">
        <f>IF(R265&lt;Variables!$G$12,0,1)</f>
        <v>0</v>
      </c>
      <c r="AP265" s="106"/>
      <c r="AQ265" s="105"/>
      <c r="AR265" s="105"/>
      <c r="AS265" s="105"/>
      <c r="AT265" s="105"/>
      <c r="AU265" s="105">
        <v>1</v>
      </c>
      <c r="AV265" s="96" t="str">
        <f t="shared" si="70"/>
        <v/>
      </c>
      <c r="AW265" s="96" t="str">
        <f t="shared" si="71"/>
        <v/>
      </c>
      <c r="AX265" s="96">
        <f t="shared" si="72"/>
        <v>2</v>
      </c>
      <c r="AY265" s="96">
        <f t="shared" si="73"/>
        <v>2</v>
      </c>
      <c r="AZ265" s="96">
        <f t="shared" si="74"/>
        <v>2.5075222391433596</v>
      </c>
      <c r="BA265" s="96"/>
      <c r="BB265" s="96"/>
      <c r="BC265" s="96"/>
      <c r="BD265" s="96"/>
      <c r="BE265"/>
      <c r="BF265"/>
      <c r="BG265"/>
      <c r="BH265"/>
      <c r="BI265"/>
      <c r="BJ265" s="83"/>
      <c r="BK265" s="83"/>
    </row>
    <row r="266" spans="1:63" ht="14.1" customHeight="1" x14ac:dyDescent="0.2">
      <c r="A266" s="96"/>
      <c r="B266" s="96"/>
      <c r="C266" s="96">
        <v>18</v>
      </c>
      <c r="D266" s="96" t="s">
        <v>328</v>
      </c>
      <c r="E266" s="96">
        <v>14.13</v>
      </c>
      <c r="F266" s="96">
        <v>6.19</v>
      </c>
      <c r="G266" s="96">
        <v>-0.42</v>
      </c>
      <c r="H266" s="96">
        <v>11550</v>
      </c>
      <c r="I266" s="96">
        <v>77.087999999999994</v>
      </c>
      <c r="J266" s="96"/>
      <c r="K266" s="96">
        <v>63.67</v>
      </c>
      <c r="L266" s="96">
        <v>14.092845000000001</v>
      </c>
      <c r="M266" s="96">
        <v>0.26364100000000001</v>
      </c>
      <c r="N266" s="96">
        <v>14.065548</v>
      </c>
      <c r="O266" s="96"/>
      <c r="P266" s="96"/>
      <c r="Q266" s="96"/>
      <c r="R266" s="96"/>
      <c r="S266" s="96"/>
      <c r="T266" s="96"/>
      <c r="U266" s="96"/>
      <c r="V266" s="96">
        <f t="shared" si="62"/>
        <v>2.4913582615066399</v>
      </c>
      <c r="W266" s="97">
        <f t="shared" si="63"/>
        <v>14.2713</v>
      </c>
      <c r="X266" s="96">
        <f t="shared" si="64"/>
        <v>14.412600000000001</v>
      </c>
      <c r="Y266" s="96">
        <f t="shared" si="65"/>
        <v>13.8474</v>
      </c>
      <c r="Z266" s="96">
        <f t="shared" si="66"/>
        <v>14.065548</v>
      </c>
      <c r="AA266" s="96">
        <f t="shared" si="67"/>
        <v>13.5648</v>
      </c>
      <c r="AB266" s="96"/>
      <c r="AC266" s="96">
        <v>14.24</v>
      </c>
      <c r="AD266" s="96">
        <v>13.96</v>
      </c>
      <c r="AE266" s="96">
        <f t="shared" si="68"/>
        <v>1.0077848549186128</v>
      </c>
      <c r="AF266" s="96">
        <f t="shared" si="61"/>
        <v>0.98796886058032551</v>
      </c>
      <c r="AG266" s="96" t="s">
        <v>249</v>
      </c>
      <c r="AH266" s="97">
        <f>IF(AND(M266&lt;Variables!$G$6,M266&gt;Variables!$G$5),0,1)</f>
        <v>1</v>
      </c>
      <c r="AI266" s="97">
        <f t="shared" si="69"/>
        <v>0</v>
      </c>
      <c r="AJ266" s="97">
        <f>IF(I266&gt;Variables!$G$7,0,1)</f>
        <v>0</v>
      </c>
      <c r="AK266" s="97">
        <f>IF(F266&gt;Variables!$G$8,0,1)</f>
        <v>1</v>
      </c>
      <c r="AL266" s="97">
        <f>IF(G266&gt;Variables!$G$9,0,1)</f>
        <v>1</v>
      </c>
      <c r="AM266" s="97">
        <f>IF(AND(K266&gt;Variables!$G$10,K266&lt;Variables!$G$11),0,1)</f>
        <v>0</v>
      </c>
      <c r="AN266" s="103">
        <f>IF(H266&lt;Variables!$G$13,1,0)</f>
        <v>0</v>
      </c>
      <c r="AO266" s="97">
        <f>IF(R266&lt;Variables!$G$12,0,1)</f>
        <v>0</v>
      </c>
      <c r="AP266" s="99"/>
      <c r="AQ266" s="97"/>
      <c r="AR266" s="97"/>
      <c r="AS266" s="97">
        <v>1</v>
      </c>
      <c r="AT266" s="97"/>
      <c r="AU266" s="97"/>
      <c r="AV266" s="96" t="str">
        <f t="shared" si="70"/>
        <v/>
      </c>
      <c r="AW266" s="96" t="str">
        <f t="shared" si="71"/>
        <v/>
      </c>
      <c r="AX266" s="96">
        <f t="shared" si="72"/>
        <v>2</v>
      </c>
      <c r="AY266" s="96">
        <f t="shared" si="73"/>
        <v>2</v>
      </c>
      <c r="AZ266" s="96">
        <f t="shared" si="74"/>
        <v>2.48792008150664</v>
      </c>
      <c r="BA266" s="96"/>
      <c r="BB266" s="96"/>
      <c r="BC266" s="96"/>
      <c r="BD266" s="96"/>
      <c r="BE266"/>
      <c r="BF266"/>
      <c r="BG266"/>
      <c r="BH266"/>
      <c r="BI266"/>
      <c r="BJ266" s="83"/>
      <c r="BK266" s="83"/>
    </row>
    <row r="267" spans="1:63" ht="14.1" customHeight="1" x14ac:dyDescent="0.2">
      <c r="A267" s="96"/>
      <c r="B267" s="96"/>
      <c r="C267" s="96">
        <v>18</v>
      </c>
      <c r="D267" s="96" t="s">
        <v>280</v>
      </c>
      <c r="E267" s="96">
        <v>17.71</v>
      </c>
      <c r="F267" s="96">
        <v>5.35</v>
      </c>
      <c r="G267" s="96">
        <v>4.42</v>
      </c>
      <c r="H267" s="96">
        <v>1940</v>
      </c>
      <c r="I267" s="96">
        <v>-2.9020000000000001</v>
      </c>
      <c r="J267" s="96"/>
      <c r="K267" s="96">
        <v>61.41</v>
      </c>
      <c r="L267" s="96">
        <v>17.571805000000001</v>
      </c>
      <c r="M267" s="96">
        <v>0.78645900000000002</v>
      </c>
      <c r="N267" s="96">
        <v>17.371648</v>
      </c>
      <c r="O267" s="96"/>
      <c r="P267" s="96"/>
      <c r="Q267" s="96"/>
      <c r="R267" s="96"/>
      <c r="S267" s="96"/>
      <c r="T267" s="96"/>
      <c r="U267" s="96"/>
      <c r="V267" s="96">
        <f t="shared" si="62"/>
        <v>2.43884420611528</v>
      </c>
      <c r="W267" s="96">
        <f t="shared" si="63"/>
        <v>17.8871</v>
      </c>
      <c r="X267" s="96">
        <f t="shared" si="64"/>
        <v>18.0642</v>
      </c>
      <c r="Y267" s="105">
        <f t="shared" si="65"/>
        <v>17.355800000000002</v>
      </c>
      <c r="Z267" s="105">
        <f t="shared" si="66"/>
        <v>17.371648</v>
      </c>
      <c r="AA267" s="105">
        <f t="shared" si="67"/>
        <v>17.0016</v>
      </c>
      <c r="AB267" s="96"/>
      <c r="AC267" s="96">
        <v>17.829999999999998</v>
      </c>
      <c r="AD267" s="96">
        <v>17.48</v>
      </c>
      <c r="AE267" s="96">
        <f t="shared" si="68"/>
        <v>1.0067758328627892</v>
      </c>
      <c r="AF267" s="96">
        <f t="shared" si="61"/>
        <v>0.98701298701298701</v>
      </c>
      <c r="AG267" s="96"/>
      <c r="AH267" s="105">
        <f>IF(AND(M267&lt;Variables!$G$6,M267&gt;Variables!$G$5),0,1)</f>
        <v>1</v>
      </c>
      <c r="AI267" s="105">
        <f t="shared" si="69"/>
        <v>0</v>
      </c>
      <c r="AJ267" s="105">
        <f>IF(I267&gt;Variables!$G$7,0,1)</f>
        <v>1</v>
      </c>
      <c r="AK267" s="105">
        <f>IF(F267&gt;Variables!$G$8,0,1)</f>
        <v>1</v>
      </c>
      <c r="AL267" s="105">
        <f>IF(G267&gt;Variables!$G$9,0,1)</f>
        <v>1</v>
      </c>
      <c r="AM267" s="105">
        <f>IF(AND(K267&gt;Variables!$G$10,K267&lt;Variables!$G$11),0,1)</f>
        <v>0</v>
      </c>
      <c r="AN267" s="103">
        <f>IF(H267&lt;Variables!$G$13,1,0)</f>
        <v>1</v>
      </c>
      <c r="AO267" s="97">
        <f>IF(R267&lt;Variables!$G$12,0,1)</f>
        <v>0</v>
      </c>
      <c r="AP267" s="106"/>
      <c r="AQ267" s="105"/>
      <c r="AR267" s="105"/>
      <c r="AS267" s="105"/>
      <c r="AT267" s="105"/>
      <c r="AU267" s="105">
        <v>1</v>
      </c>
      <c r="AV267" s="96" t="str">
        <f t="shared" si="70"/>
        <v/>
      </c>
      <c r="AW267" s="96" t="str">
        <f t="shared" si="71"/>
        <v/>
      </c>
      <c r="AX267" s="96">
        <f t="shared" si="72"/>
        <v>2</v>
      </c>
      <c r="AY267" s="96">
        <f t="shared" si="73"/>
        <v>2</v>
      </c>
      <c r="AZ267" s="96">
        <f t="shared" si="74"/>
        <v>2.4355280661152801</v>
      </c>
      <c r="BA267" s="96"/>
      <c r="BB267" s="96"/>
      <c r="BC267" s="96"/>
      <c r="BD267" s="96"/>
      <c r="BE267"/>
      <c r="BF267"/>
      <c r="BG267"/>
      <c r="BH267"/>
      <c r="BI267"/>
      <c r="BJ267" s="83"/>
      <c r="BK267" s="83"/>
    </row>
    <row r="268" spans="1:63" ht="14.1" customHeight="1" x14ac:dyDescent="0.2">
      <c r="A268" s="96"/>
      <c r="B268" s="96"/>
      <c r="C268" s="108">
        <v>18</v>
      </c>
      <c r="D268" s="109" t="s">
        <v>344</v>
      </c>
      <c r="E268" s="109">
        <v>54.41</v>
      </c>
      <c r="F268" s="109">
        <v>7.65</v>
      </c>
      <c r="G268" s="109">
        <v>4.92</v>
      </c>
      <c r="H268" s="109"/>
      <c r="I268" s="109">
        <v>-6.0000000000000001E-3</v>
      </c>
      <c r="J268" s="109"/>
      <c r="K268" s="109">
        <v>58.17</v>
      </c>
      <c r="L268" s="109">
        <v>54.289275000000004</v>
      </c>
      <c r="M268" s="109">
        <v>0.22237399999999999</v>
      </c>
      <c r="N268" s="109">
        <v>53.935008000000003</v>
      </c>
      <c r="O268" s="109"/>
      <c r="P268" s="109"/>
      <c r="Q268" s="109"/>
      <c r="R268" s="109"/>
      <c r="S268" s="109"/>
      <c r="T268" s="109"/>
      <c r="U268" s="109"/>
      <c r="V268" s="109">
        <f t="shared" si="62"/>
        <v>2.4406125703649604</v>
      </c>
      <c r="W268" s="127">
        <f t="shared" si="63"/>
        <v>54.954099999999997</v>
      </c>
      <c r="X268" s="127">
        <f t="shared" si="64"/>
        <v>55.498199999999997</v>
      </c>
      <c r="Y268" s="109">
        <f t="shared" si="65"/>
        <v>53.321799999999996</v>
      </c>
      <c r="Z268" s="109">
        <f t="shared" si="66"/>
        <v>53.935008000000003</v>
      </c>
      <c r="AA268" s="109">
        <f t="shared" si="67"/>
        <v>52.233599999999996</v>
      </c>
      <c r="AB268" s="96"/>
      <c r="AC268" s="96">
        <v>55.52</v>
      </c>
      <c r="AD268" s="96"/>
      <c r="AE268" s="98">
        <f t="shared" si="68"/>
        <v>1.0204006616430805</v>
      </c>
      <c r="AF268" s="98">
        <f t="shared" si="61"/>
        <v>0</v>
      </c>
      <c r="AG268" s="96"/>
      <c r="AH268" s="97">
        <f>IF(AND(M268&lt;Variables!$G$6,M268&gt;Variables!$G$5),0,1)</f>
        <v>1</v>
      </c>
      <c r="AI268" s="97">
        <f t="shared" si="69"/>
        <v>0</v>
      </c>
      <c r="AJ268" s="97">
        <f>IF(I268&gt;Variables!$G$7,0,1)</f>
        <v>1</v>
      </c>
      <c r="AK268" s="97">
        <f>IF(F268&gt;Variables!$G$8,0,1)</f>
        <v>1</v>
      </c>
      <c r="AL268" s="97">
        <f>IF(G268&gt;Variables!$G$9,0,1)</f>
        <v>1</v>
      </c>
      <c r="AM268" s="97">
        <f>IF(AND(K268&gt;Variables!$G$10,K268&lt;Variables!$G$11),0,1)</f>
        <v>0</v>
      </c>
      <c r="AN268" s="103">
        <f>IF(H268&lt;Variables!$G$13,1,0)</f>
        <v>1</v>
      </c>
      <c r="AO268" s="97">
        <f>IF(R268&lt;Variables!$G$12,0,1)</f>
        <v>0</v>
      </c>
      <c r="AP268" s="99"/>
      <c r="AQ268" s="97"/>
      <c r="AR268" s="97"/>
      <c r="AS268" s="97">
        <v>1</v>
      </c>
      <c r="AT268" s="97"/>
      <c r="AU268" s="97"/>
      <c r="AV268" s="96">
        <f t="shared" si="70"/>
        <v>3</v>
      </c>
      <c r="AW268" s="96" t="str">
        <f t="shared" si="71"/>
        <v/>
      </c>
      <c r="AX268" s="96" t="str">
        <f t="shared" si="72"/>
        <v/>
      </c>
      <c r="AY268" s="96">
        <f t="shared" si="73"/>
        <v>3</v>
      </c>
      <c r="AZ268" s="96">
        <f t="shared" si="74"/>
        <v>2.4374713903649603</v>
      </c>
      <c r="BA268" s="96"/>
      <c r="BB268" s="96"/>
      <c r="BC268" s="96"/>
      <c r="BD268" s="96"/>
      <c r="BE268"/>
      <c r="BF268"/>
      <c r="BG268"/>
      <c r="BH268"/>
      <c r="BI268"/>
      <c r="BJ268" s="83"/>
      <c r="BK268" s="83"/>
    </row>
    <row r="269" spans="1:63" ht="14.1" customHeight="1" x14ac:dyDescent="0.2">
      <c r="A269" s="96"/>
      <c r="B269" s="96"/>
      <c r="C269" s="96">
        <v>18</v>
      </c>
      <c r="D269" s="96" t="s">
        <v>353</v>
      </c>
      <c r="E269" s="96">
        <v>89.52</v>
      </c>
      <c r="F269" s="96">
        <v>8.01</v>
      </c>
      <c r="G269" s="96">
        <v>4.87</v>
      </c>
      <c r="H269" s="96">
        <v>4040</v>
      </c>
      <c r="I269" s="96">
        <v>95.807000000000002</v>
      </c>
      <c r="J269" s="96"/>
      <c r="K269" s="96">
        <v>53.58</v>
      </c>
      <c r="L269" s="96">
        <v>89.772058999999999</v>
      </c>
      <c r="M269" s="96">
        <v>-0.28077600000000003</v>
      </c>
      <c r="N269" s="96">
        <v>88.900479000000004</v>
      </c>
      <c r="O269" s="96"/>
      <c r="P269" s="96"/>
      <c r="Q269" s="96"/>
      <c r="R269" s="96"/>
      <c r="S269" s="96"/>
      <c r="T269" s="96"/>
      <c r="U269" s="96"/>
      <c r="V269" s="96">
        <f t="shared" si="62"/>
        <v>2.4142919302950396</v>
      </c>
      <c r="W269" s="96">
        <f t="shared" si="63"/>
        <v>90.415199999999999</v>
      </c>
      <c r="X269" s="96">
        <f t="shared" si="64"/>
        <v>91.310400000000001</v>
      </c>
      <c r="Y269" s="105">
        <f t="shared" si="65"/>
        <v>87.729599999999991</v>
      </c>
      <c r="Z269" s="105">
        <f t="shared" si="66"/>
        <v>88.900479000000004</v>
      </c>
      <c r="AA269" s="105">
        <f t="shared" si="67"/>
        <v>85.9392</v>
      </c>
      <c r="AB269" s="96"/>
      <c r="AC269" s="96">
        <v>89.92</v>
      </c>
      <c r="AD269" s="96">
        <v>88.56</v>
      </c>
      <c r="AE269" s="96">
        <f t="shared" si="68"/>
        <v>1.0044682752457552</v>
      </c>
      <c r="AF269" s="96">
        <f t="shared" si="61"/>
        <v>0.98927613941018777</v>
      </c>
      <c r="AG269" s="96"/>
      <c r="AH269" s="105">
        <f>IF(AND(M269&lt;Variables!$G$6,M269&gt;Variables!$G$5),0,1)</f>
        <v>1</v>
      </c>
      <c r="AI269" s="105">
        <f t="shared" si="69"/>
        <v>0</v>
      </c>
      <c r="AJ269" s="105">
        <f>IF(I269&gt;Variables!$G$7,0,1)</f>
        <v>0</v>
      </c>
      <c r="AK269" s="105">
        <f>IF(F269&gt;Variables!$G$8,0,1)</f>
        <v>1</v>
      </c>
      <c r="AL269" s="105">
        <f>IF(G269&gt;Variables!$G$9,0,1)</f>
        <v>1</v>
      </c>
      <c r="AM269" s="105">
        <f>IF(AND(K269&gt;Variables!$G$10,K269&lt;Variables!$G$11),0,1)</f>
        <v>0</v>
      </c>
      <c r="AN269" s="103">
        <f>IF(H269&lt;Variables!$G$13,1,0)</f>
        <v>0</v>
      </c>
      <c r="AO269" s="97">
        <f>IF(R269&lt;Variables!$G$12,0,1)</f>
        <v>0</v>
      </c>
      <c r="AP269" s="106"/>
      <c r="AQ269" s="105"/>
      <c r="AR269" s="105"/>
      <c r="AS269" s="105"/>
      <c r="AT269" s="105"/>
      <c r="AU269" s="105">
        <v>1</v>
      </c>
      <c r="AV269" s="96" t="str">
        <f t="shared" si="70"/>
        <v/>
      </c>
      <c r="AW269" s="96" t="str">
        <f t="shared" si="71"/>
        <v/>
      </c>
      <c r="AX269" s="96">
        <f t="shared" si="72"/>
        <v>2</v>
      </c>
      <c r="AY269" s="96">
        <f t="shared" si="73"/>
        <v>2</v>
      </c>
      <c r="AZ269" s="96">
        <f t="shared" si="74"/>
        <v>2.41139861029504</v>
      </c>
      <c r="BA269" s="96"/>
      <c r="BB269" s="96"/>
      <c r="BC269" s="96"/>
      <c r="BD269" s="96"/>
      <c r="BE269"/>
      <c r="BF269"/>
      <c r="BG269"/>
      <c r="BH269"/>
      <c r="BI269"/>
      <c r="BJ269" s="83"/>
      <c r="BK269" s="83"/>
    </row>
    <row r="270" spans="1:63" ht="14.1" customHeight="1" x14ac:dyDescent="0.2">
      <c r="A270" s="96"/>
      <c r="B270" s="96"/>
      <c r="C270" s="96">
        <v>18</v>
      </c>
      <c r="D270" s="96" t="s">
        <v>354</v>
      </c>
      <c r="E270" s="96">
        <v>106.5</v>
      </c>
      <c r="F270" s="96">
        <v>5.33</v>
      </c>
      <c r="G270" s="96">
        <v>0.44</v>
      </c>
      <c r="H270" s="96">
        <v>18980</v>
      </c>
      <c r="I270" s="96">
        <v>16.728999999999999</v>
      </c>
      <c r="J270" s="96"/>
      <c r="K270" s="96">
        <v>52.23</v>
      </c>
      <c r="L270" s="96">
        <v>106.70025</v>
      </c>
      <c r="M270" s="96">
        <v>-0.18767500000000001</v>
      </c>
      <c r="N270" s="96">
        <v>107.3484</v>
      </c>
      <c r="O270" s="96"/>
      <c r="P270" s="96"/>
      <c r="Q270" s="96"/>
      <c r="R270" s="96"/>
      <c r="S270" s="96"/>
      <c r="T270" s="96"/>
      <c r="U270" s="96"/>
      <c r="V270" s="96">
        <f t="shared" si="62"/>
        <v>2.3961910220419997</v>
      </c>
      <c r="W270" s="96">
        <f t="shared" si="63"/>
        <v>107.565</v>
      </c>
      <c r="X270" s="96">
        <f t="shared" si="64"/>
        <v>108.63</v>
      </c>
      <c r="Y270" s="105">
        <f t="shared" si="65"/>
        <v>104.37</v>
      </c>
      <c r="Z270" s="105">
        <f t="shared" si="66"/>
        <v>107.3484</v>
      </c>
      <c r="AA270" s="105">
        <f t="shared" si="67"/>
        <v>102.24</v>
      </c>
      <c r="AB270" s="96"/>
      <c r="AC270" s="96">
        <v>106.98</v>
      </c>
      <c r="AD270" s="96">
        <v>104.88</v>
      </c>
      <c r="AE270" s="96">
        <f t="shared" si="68"/>
        <v>1.0045070422535212</v>
      </c>
      <c r="AF270" s="96">
        <f t="shared" si="61"/>
        <v>0.98478873239436615</v>
      </c>
      <c r="AG270" s="96"/>
      <c r="AH270" s="105">
        <f>IF(AND(M270&lt;Variables!$G$6,M270&gt;Variables!$G$5),0,1)</f>
        <v>1</v>
      </c>
      <c r="AI270" s="105">
        <f t="shared" si="69"/>
        <v>1</v>
      </c>
      <c r="AJ270" s="105">
        <f>IF(I270&gt;Variables!$G$7,0,1)</f>
        <v>0</v>
      </c>
      <c r="AK270" s="105">
        <f>IF(F270&gt;Variables!$G$8,0,1)</f>
        <v>1</v>
      </c>
      <c r="AL270" s="105">
        <f>IF(G270&gt;Variables!$G$9,0,1)</f>
        <v>1</v>
      </c>
      <c r="AM270" s="105">
        <f>IF(AND(K270&gt;Variables!$G$10,K270&lt;Variables!$G$11),0,1)</f>
        <v>0</v>
      </c>
      <c r="AN270" s="103">
        <f>IF(H270&lt;Variables!$G$13,1,0)</f>
        <v>0</v>
      </c>
      <c r="AO270" s="97">
        <f>IF(R270&lt;Variables!$G$12,0,1)</f>
        <v>0</v>
      </c>
      <c r="AP270" s="106"/>
      <c r="AQ270" s="105"/>
      <c r="AR270" s="105"/>
      <c r="AS270" s="105"/>
      <c r="AT270" s="105"/>
      <c r="AU270" s="105">
        <v>1</v>
      </c>
      <c r="AV270" s="96" t="str">
        <f t="shared" si="70"/>
        <v/>
      </c>
      <c r="AW270" s="96" t="str">
        <f t="shared" si="71"/>
        <v/>
      </c>
      <c r="AX270" s="96">
        <f t="shared" si="72"/>
        <v>2</v>
      </c>
      <c r="AY270" s="96">
        <f t="shared" si="73"/>
        <v>2</v>
      </c>
      <c r="AZ270" s="96">
        <f t="shared" si="74"/>
        <v>2.3933706020419998</v>
      </c>
      <c r="BA270" s="96"/>
      <c r="BB270" s="96"/>
      <c r="BC270" s="96"/>
      <c r="BD270" s="96"/>
      <c r="BE270"/>
      <c r="BF270"/>
      <c r="BG270"/>
      <c r="BH270"/>
      <c r="BI270"/>
      <c r="BJ270" s="83"/>
      <c r="BK270" s="83"/>
    </row>
    <row r="271" spans="1:63" ht="14.1" customHeight="1" x14ac:dyDescent="0.2">
      <c r="A271" s="96"/>
      <c r="B271" s="96"/>
      <c r="C271" s="96">
        <v>18</v>
      </c>
      <c r="D271" s="96" t="s">
        <v>339</v>
      </c>
      <c r="E271" s="96">
        <v>64.855000000000004</v>
      </c>
      <c r="F271" s="96">
        <v>8.0399999999999991</v>
      </c>
      <c r="G271" s="96">
        <v>1.65</v>
      </c>
      <c r="H271" s="96">
        <v>2140</v>
      </c>
      <c r="I271" s="96">
        <v>-37.868000000000002</v>
      </c>
      <c r="J271" s="96"/>
      <c r="K271" s="96">
        <v>51.23</v>
      </c>
      <c r="L271" s="96">
        <v>64.813749999999999</v>
      </c>
      <c r="M271" s="96">
        <v>6.3644000000000006E-2</v>
      </c>
      <c r="N271" s="96">
        <v>64.850598000000005</v>
      </c>
      <c r="O271" s="96"/>
      <c r="P271" s="96"/>
      <c r="Q271" s="96"/>
      <c r="R271" s="96"/>
      <c r="S271" s="96"/>
      <c r="T271" s="96"/>
      <c r="U271" s="96"/>
      <c r="V271" s="96">
        <f t="shared" si="62"/>
        <v>2.3778619772374401</v>
      </c>
      <c r="W271" s="97">
        <f t="shared" si="63"/>
        <v>65.503550000000004</v>
      </c>
      <c r="X271" s="96">
        <f t="shared" si="64"/>
        <v>66.152100000000004</v>
      </c>
      <c r="Y271" s="96">
        <f t="shared" si="65"/>
        <v>63.557900000000004</v>
      </c>
      <c r="Z271" s="96">
        <f t="shared" si="66"/>
        <v>64.850598000000005</v>
      </c>
      <c r="AA271" s="96">
        <f t="shared" si="67"/>
        <v>62.260800000000003</v>
      </c>
      <c r="AB271" s="96"/>
      <c r="AC271" s="96">
        <v>66.099999999999994</v>
      </c>
      <c r="AD271" s="96">
        <v>64.819999999999993</v>
      </c>
      <c r="AE271" s="96">
        <f t="shared" si="68"/>
        <v>1.0191966694934853</v>
      </c>
      <c r="AF271" s="96">
        <f t="shared" si="61"/>
        <v>0.99946033459255246</v>
      </c>
      <c r="AG271" s="96"/>
      <c r="AH271" s="97">
        <f>IF(AND(M271&lt;Variables!$G$6,M271&gt;Variables!$G$5),0,1)</f>
        <v>1</v>
      </c>
      <c r="AI271" s="97">
        <f t="shared" si="69"/>
        <v>1</v>
      </c>
      <c r="AJ271" s="97">
        <f>IF(I271&gt;Variables!$G$7,0,1)</f>
        <v>1</v>
      </c>
      <c r="AK271" s="97">
        <f>IF(F271&gt;Variables!$G$8,0,1)</f>
        <v>1</v>
      </c>
      <c r="AL271" s="97">
        <f>IF(G271&gt;Variables!$G$9,0,1)</f>
        <v>1</v>
      </c>
      <c r="AM271" s="97">
        <f>IF(AND(K271&gt;Variables!$G$10,K271&lt;Variables!$G$11),0,1)</f>
        <v>0</v>
      </c>
      <c r="AN271" s="103">
        <f>IF(H271&lt;Variables!$G$13,1,0)</f>
        <v>1</v>
      </c>
      <c r="AO271" s="97">
        <f>IF(R271&lt;Variables!$G$12,0,1)</f>
        <v>0</v>
      </c>
      <c r="AP271" s="99"/>
      <c r="AQ271" s="97"/>
      <c r="AR271" s="97"/>
      <c r="AS271" s="97">
        <v>1</v>
      </c>
      <c r="AT271" s="97"/>
      <c r="AU271" s="97"/>
      <c r="AV271" s="96">
        <f t="shared" si="70"/>
        <v>3</v>
      </c>
      <c r="AW271" s="96" t="str">
        <f t="shared" si="71"/>
        <v/>
      </c>
      <c r="AX271" s="96" t="str">
        <f t="shared" si="72"/>
        <v/>
      </c>
      <c r="AY271" s="96">
        <f t="shared" si="73"/>
        <v>3</v>
      </c>
      <c r="AZ271" s="96">
        <f t="shared" si="74"/>
        <v>2.3750955572374401</v>
      </c>
      <c r="BA271" s="96"/>
      <c r="BB271" s="96"/>
      <c r="BC271" s="96"/>
      <c r="BD271" s="96"/>
      <c r="BE271"/>
      <c r="BF271"/>
      <c r="BG271"/>
      <c r="BH271"/>
      <c r="BI271"/>
      <c r="BJ271" s="83"/>
      <c r="BK271" s="83"/>
    </row>
    <row r="272" spans="1:63" ht="14.1" customHeight="1" x14ac:dyDescent="0.2">
      <c r="A272" s="96"/>
      <c r="B272" s="96"/>
      <c r="C272" s="96">
        <v>18</v>
      </c>
      <c r="D272" s="96" t="s">
        <v>317</v>
      </c>
      <c r="E272" s="96">
        <v>46.1</v>
      </c>
      <c r="F272" s="96">
        <v>4.3099999999999996</v>
      </c>
      <c r="G272" s="96">
        <v>2.67</v>
      </c>
      <c r="H272" s="96">
        <v>4040</v>
      </c>
      <c r="I272" s="96">
        <v>31.76</v>
      </c>
      <c r="J272" s="96"/>
      <c r="K272" s="96">
        <v>51.02</v>
      </c>
      <c r="L272" s="96">
        <v>46.394334999999998</v>
      </c>
      <c r="M272" s="96">
        <v>-0.63441999999999998</v>
      </c>
      <c r="N272" s="96">
        <v>45.788105000000002</v>
      </c>
      <c r="O272" s="96"/>
      <c r="P272" s="96"/>
      <c r="Q272" s="96"/>
      <c r="R272" s="96"/>
      <c r="S272" s="96"/>
      <c r="T272" s="96"/>
      <c r="U272" s="96"/>
      <c r="V272" s="96">
        <f t="shared" si="62"/>
        <v>2.3959309690592003</v>
      </c>
      <c r="W272" s="101">
        <f t="shared" si="63"/>
        <v>46.561</v>
      </c>
      <c r="X272" s="101">
        <f t="shared" si="64"/>
        <v>47.022000000000006</v>
      </c>
      <c r="Y272" s="96">
        <f t="shared" si="65"/>
        <v>45.177999999999997</v>
      </c>
      <c r="Z272" s="96">
        <f t="shared" si="66"/>
        <v>45.788105000000002</v>
      </c>
      <c r="AA272" s="96">
        <f t="shared" si="67"/>
        <v>44.256</v>
      </c>
      <c r="AB272" s="96"/>
      <c r="AC272" s="96">
        <v>48.2</v>
      </c>
      <c r="AD272" s="96"/>
      <c r="AE272" s="96">
        <f t="shared" si="68"/>
        <v>1.0455531453362257</v>
      </c>
      <c r="AF272" s="96">
        <f t="shared" si="61"/>
        <v>0</v>
      </c>
      <c r="AG272" s="96"/>
      <c r="AH272" s="101">
        <f>IF(AND(M272&lt;Variables!$G$6,M272&gt;Variables!$G$5),0,1)</f>
        <v>1</v>
      </c>
      <c r="AI272" s="101">
        <f t="shared" si="69"/>
        <v>0</v>
      </c>
      <c r="AJ272" s="101">
        <f>IF(I272&gt;Variables!$G$7,0,1)</f>
        <v>0</v>
      </c>
      <c r="AK272" s="101">
        <f>IF(F272&gt;Variables!$G$8,0,1)</f>
        <v>1</v>
      </c>
      <c r="AL272" s="101">
        <f>IF(G272&gt;Variables!$G$9,0,1)</f>
        <v>1</v>
      </c>
      <c r="AM272" s="101">
        <f>IF(AND(K272&gt;Variables!$G$10,K272&lt;Variables!$G$11),0,1)</f>
        <v>0</v>
      </c>
      <c r="AN272" s="103">
        <f>IF(H272&lt;Variables!$G$13,1,0)</f>
        <v>0</v>
      </c>
      <c r="AO272" s="97">
        <f>IF(R272&lt;Variables!$G$12,0,1)</f>
        <v>0</v>
      </c>
      <c r="AP272" s="102"/>
      <c r="AQ272" s="101"/>
      <c r="AR272" s="101">
        <v>1</v>
      </c>
      <c r="AS272" s="101"/>
      <c r="AT272" s="101"/>
      <c r="AU272" s="101"/>
      <c r="AV272" s="96">
        <f t="shared" si="70"/>
        <v>3</v>
      </c>
      <c r="AW272" s="96" t="str">
        <f t="shared" si="71"/>
        <v/>
      </c>
      <c r="AX272" s="96" t="str">
        <f t="shared" si="72"/>
        <v/>
      </c>
      <c r="AY272" s="96">
        <f t="shared" si="73"/>
        <v>3</v>
      </c>
      <c r="AZ272" s="96">
        <f t="shared" si="74"/>
        <v>2.3931758890592003</v>
      </c>
      <c r="BA272" s="96"/>
      <c r="BB272" s="96"/>
      <c r="BC272" s="96"/>
      <c r="BD272" s="96"/>
      <c r="BE272"/>
      <c r="BF272"/>
      <c r="BG272"/>
      <c r="BH272"/>
      <c r="BI272"/>
      <c r="BJ272" s="83"/>
      <c r="BK272" s="83"/>
    </row>
    <row r="273" spans="1:63" ht="14.1" customHeight="1" x14ac:dyDescent="0.2">
      <c r="A273" s="96"/>
      <c r="B273" s="96"/>
      <c r="C273" s="96">
        <v>18</v>
      </c>
      <c r="D273" s="96" t="s">
        <v>136</v>
      </c>
      <c r="E273" s="96">
        <v>110.99</v>
      </c>
      <c r="F273" s="96">
        <v>9.19</v>
      </c>
      <c r="G273" s="96">
        <v>7.78</v>
      </c>
      <c r="H273" s="96"/>
      <c r="I273" s="96">
        <v>388.495</v>
      </c>
      <c r="J273" s="96"/>
      <c r="K273" s="96">
        <v>48.82</v>
      </c>
      <c r="L273" s="96">
        <v>110.51612</v>
      </c>
      <c r="M273" s="96">
        <v>0.428788</v>
      </c>
      <c r="N273" s="96">
        <v>109.334524</v>
      </c>
      <c r="O273" s="96"/>
      <c r="P273" s="96"/>
      <c r="Q273" s="96"/>
      <c r="R273" s="96"/>
      <c r="S273" s="96"/>
      <c r="T273" s="96"/>
      <c r="U273" s="96"/>
      <c r="V273" s="96">
        <f t="shared" si="62"/>
        <v>2.34508795289792</v>
      </c>
      <c r="W273" s="98">
        <f t="shared" si="63"/>
        <v>112.09989999999999</v>
      </c>
      <c r="X273" s="98">
        <f t="shared" si="64"/>
        <v>113.2098</v>
      </c>
      <c r="Y273" s="103">
        <f t="shared" si="65"/>
        <v>108.77019999999999</v>
      </c>
      <c r="Z273" s="103">
        <f t="shared" si="66"/>
        <v>109.334524</v>
      </c>
      <c r="AA273" s="103">
        <f t="shared" si="67"/>
        <v>106.5504</v>
      </c>
      <c r="AB273" s="96"/>
      <c r="AC273" s="96"/>
      <c r="AD273" s="96">
        <v>105.63</v>
      </c>
      <c r="AE273" s="98">
        <f t="shared" si="68"/>
        <v>0</v>
      </c>
      <c r="AF273" s="98">
        <f t="shared" si="61"/>
        <v>0.95170736102351561</v>
      </c>
      <c r="AG273" s="96"/>
      <c r="AH273" s="103">
        <f>IF(AND(M273&lt;Variables!$G$6,M273&gt;Variables!$G$5),0,1)</f>
        <v>1</v>
      </c>
      <c r="AI273" s="103">
        <f t="shared" si="69"/>
        <v>0</v>
      </c>
      <c r="AJ273" s="103">
        <f>IF(I273&gt;Variables!$G$7,0,1)</f>
        <v>0</v>
      </c>
      <c r="AK273" s="103">
        <f>IF(F273&gt;Variables!$G$8,0,1)</f>
        <v>0</v>
      </c>
      <c r="AL273" s="103">
        <f>IF(G273&gt;Variables!$G$9,0,1)</f>
        <v>1</v>
      </c>
      <c r="AM273" s="103">
        <f>IF(AND(K273&gt;Variables!$G$10,K273&lt;Variables!$G$11),0,1)</f>
        <v>1</v>
      </c>
      <c r="AN273" s="103">
        <f>IF(H273&lt;Variables!$G$13,1,0)</f>
        <v>1</v>
      </c>
      <c r="AO273" s="97">
        <f>IF(R273&lt;Variables!$G$12,0,1)</f>
        <v>0</v>
      </c>
      <c r="AP273" s="104"/>
      <c r="AQ273" s="103"/>
      <c r="AR273" s="103"/>
      <c r="AS273" s="103"/>
      <c r="AT273" s="103">
        <v>1</v>
      </c>
      <c r="AU273" s="103"/>
      <c r="AV273" s="96" t="str">
        <f t="shared" si="70"/>
        <v/>
      </c>
      <c r="AW273" s="96">
        <f t="shared" si="71"/>
        <v>1</v>
      </c>
      <c r="AX273" s="96" t="str">
        <f t="shared" si="72"/>
        <v/>
      </c>
      <c r="AY273" s="96">
        <f t="shared" si="73"/>
        <v>1</v>
      </c>
      <c r="AZ273" s="96">
        <f t="shared" si="74"/>
        <v>2.3424516728979201</v>
      </c>
      <c r="BA273" s="96"/>
      <c r="BB273" s="96"/>
      <c r="BC273" s="96"/>
      <c r="BD273" s="96"/>
      <c r="BE273"/>
      <c r="BF273"/>
      <c r="BG273"/>
      <c r="BH273"/>
      <c r="BI273"/>
      <c r="BJ273" s="83"/>
      <c r="BK273" s="83"/>
    </row>
    <row r="274" spans="1:63" ht="14.1" customHeight="1" x14ac:dyDescent="0.2">
      <c r="A274" s="96"/>
      <c r="B274" s="96"/>
      <c r="C274" s="96">
        <v>18</v>
      </c>
      <c r="D274" s="96" t="s">
        <v>124</v>
      </c>
      <c r="E274" s="96">
        <v>27.74</v>
      </c>
      <c r="F274" s="96">
        <v>8.09</v>
      </c>
      <c r="G274" s="96">
        <v>5.68</v>
      </c>
      <c r="H274" s="96">
        <v>2960</v>
      </c>
      <c r="I274" s="96">
        <v>176.60499999999999</v>
      </c>
      <c r="J274" s="96"/>
      <c r="K274" s="96">
        <v>44.1</v>
      </c>
      <c r="L274" s="96">
        <v>27.960695000000001</v>
      </c>
      <c r="M274" s="96">
        <v>-0.78930400000000001</v>
      </c>
      <c r="N274" s="96">
        <v>27.686084000000001</v>
      </c>
      <c r="O274" s="96"/>
      <c r="P274" s="96"/>
      <c r="Q274" s="96"/>
      <c r="R274" s="96"/>
      <c r="S274" s="96"/>
      <c r="T274" s="96"/>
      <c r="U274" s="96"/>
      <c r="V274" s="96">
        <f t="shared" si="62"/>
        <v>2.3129487952832002</v>
      </c>
      <c r="W274" s="96">
        <f t="shared" si="63"/>
        <v>28.017399999999999</v>
      </c>
      <c r="X274" s="96">
        <f t="shared" si="64"/>
        <v>28.294799999999999</v>
      </c>
      <c r="Y274" s="103">
        <f t="shared" si="65"/>
        <v>27.185199999999998</v>
      </c>
      <c r="Z274" s="103">
        <f t="shared" si="66"/>
        <v>27.686084000000001</v>
      </c>
      <c r="AA274" s="96">
        <f t="shared" si="67"/>
        <v>26.630399999999998</v>
      </c>
      <c r="AB274" s="96"/>
      <c r="AC274" s="96"/>
      <c r="AD274" s="96">
        <v>26.88</v>
      </c>
      <c r="AE274" s="96">
        <f t="shared" si="68"/>
        <v>0</v>
      </c>
      <c r="AF274" s="96">
        <f t="shared" si="61"/>
        <v>0.96899783705839948</v>
      </c>
      <c r="AG274" s="96"/>
      <c r="AH274" s="103">
        <f>IF(AND(M274&lt;Variables!$G$6,M274&gt;Variables!$G$5),0,1)</f>
        <v>1</v>
      </c>
      <c r="AI274" s="103">
        <f t="shared" si="69"/>
        <v>0</v>
      </c>
      <c r="AJ274" s="103">
        <f>IF(I274&gt;Variables!$G$7,0,1)</f>
        <v>0</v>
      </c>
      <c r="AK274" s="103">
        <f>IF(F274&gt;Variables!$G$8,0,1)</f>
        <v>1</v>
      </c>
      <c r="AL274" s="103">
        <f>IF(G274&gt;Variables!$G$9,0,1)</f>
        <v>1</v>
      </c>
      <c r="AM274" s="103">
        <f>IF(AND(K274&gt;Variables!$G$10,K274&lt;Variables!$G$11),0,1)</f>
        <v>1</v>
      </c>
      <c r="AN274" s="103">
        <f>IF(H274&lt;Variables!$G$13,1,0)</f>
        <v>0</v>
      </c>
      <c r="AO274" s="97">
        <f>IF(R274&lt;Variables!$G$12,0,1)</f>
        <v>0</v>
      </c>
      <c r="AP274" s="104"/>
      <c r="AQ274" s="103"/>
      <c r="AR274" s="103"/>
      <c r="AS274" s="103"/>
      <c r="AT274" s="103">
        <v>1</v>
      </c>
      <c r="AU274" s="103"/>
      <c r="AV274" s="96" t="str">
        <f t="shared" si="70"/>
        <v/>
      </c>
      <c r="AW274" s="96">
        <f t="shared" si="71"/>
        <v>1</v>
      </c>
      <c r="AX274" s="96" t="str">
        <f t="shared" si="72"/>
        <v/>
      </c>
      <c r="AY274" s="96">
        <f t="shared" si="73"/>
        <v>1</v>
      </c>
      <c r="AZ274" s="96">
        <f t="shared" si="74"/>
        <v>2.3105673952832002</v>
      </c>
      <c r="BA274" s="96"/>
      <c r="BB274" s="96"/>
      <c r="BC274" s="96"/>
      <c r="BD274" s="96"/>
      <c r="BE274"/>
      <c r="BF274"/>
      <c r="BG274"/>
      <c r="BH274"/>
      <c r="BI274"/>
      <c r="BJ274" s="83"/>
      <c r="BK274" s="83"/>
    </row>
    <row r="275" spans="1:63" ht="14.1" customHeight="1" x14ac:dyDescent="0.2">
      <c r="A275" s="96"/>
      <c r="B275" s="96"/>
      <c r="C275" s="96">
        <v>18</v>
      </c>
      <c r="D275" s="96" t="s">
        <v>295</v>
      </c>
      <c r="E275" s="96">
        <v>61.99</v>
      </c>
      <c r="F275" s="96">
        <v>5.45</v>
      </c>
      <c r="G275" s="96">
        <v>3.64</v>
      </c>
      <c r="H275" s="96">
        <v>2200</v>
      </c>
      <c r="I275" s="96">
        <v>-66.760000000000005</v>
      </c>
      <c r="J275" s="96"/>
      <c r="K275" s="96">
        <v>39.96</v>
      </c>
      <c r="L275" s="96">
        <v>62.324199999999998</v>
      </c>
      <c r="M275" s="96">
        <v>-0.53622800000000004</v>
      </c>
      <c r="N275" s="96">
        <v>62.868630000000003</v>
      </c>
      <c r="O275" s="96"/>
      <c r="P275" s="96"/>
      <c r="Q275" s="96"/>
      <c r="R275" s="96"/>
      <c r="S275" s="96"/>
      <c r="T275" s="96"/>
      <c r="U275" s="96"/>
      <c r="V275" s="96">
        <f t="shared" si="62"/>
        <v>2.2613793183014401</v>
      </c>
      <c r="W275" s="96">
        <f t="shared" si="63"/>
        <v>62.609900000000003</v>
      </c>
      <c r="X275" s="96">
        <f t="shared" si="64"/>
        <v>63.229800000000004</v>
      </c>
      <c r="Y275" s="105">
        <f t="shared" si="65"/>
        <v>60.7502</v>
      </c>
      <c r="Z275" s="105">
        <f t="shared" si="66"/>
        <v>62.868630000000003</v>
      </c>
      <c r="AA275" s="105">
        <f t="shared" si="67"/>
        <v>59.510399999999997</v>
      </c>
      <c r="AB275" s="96"/>
      <c r="AC275" s="96">
        <v>63</v>
      </c>
      <c r="AD275" s="96">
        <v>60.35</v>
      </c>
      <c r="AE275" s="96">
        <f t="shared" si="68"/>
        <v>1.0162929504758831</v>
      </c>
      <c r="AF275" s="96">
        <f t="shared" si="61"/>
        <v>0.97354412001935797</v>
      </c>
      <c r="AG275" s="96"/>
      <c r="AH275" s="105">
        <f>IF(AND(M275&lt;Variables!$G$6,M275&gt;Variables!$G$5),0,1)</f>
        <v>1</v>
      </c>
      <c r="AI275" s="105">
        <f t="shared" si="69"/>
        <v>1</v>
      </c>
      <c r="AJ275" s="105">
        <f>IF(I275&gt;Variables!$G$7,0,1)</f>
        <v>1</v>
      </c>
      <c r="AK275" s="105">
        <f>IF(F275&gt;Variables!$G$8,0,1)</f>
        <v>1</v>
      </c>
      <c r="AL275" s="105">
        <f>IF(G275&gt;Variables!$G$9,0,1)</f>
        <v>1</v>
      </c>
      <c r="AM275" s="105">
        <f>IF(AND(K275&gt;Variables!$G$10,K275&lt;Variables!$G$11),0,1)</f>
        <v>1</v>
      </c>
      <c r="AN275" s="103">
        <f>IF(H275&lt;Variables!$G$13,1,0)</f>
        <v>1</v>
      </c>
      <c r="AO275" s="97">
        <f>IF(R275&lt;Variables!$G$12,0,1)</f>
        <v>0</v>
      </c>
      <c r="AP275" s="106"/>
      <c r="AQ275" s="105"/>
      <c r="AR275" s="105"/>
      <c r="AS275" s="105"/>
      <c r="AT275" s="105"/>
      <c r="AU275" s="105">
        <v>1</v>
      </c>
      <c r="AV275" s="96">
        <f t="shared" si="70"/>
        <v>3</v>
      </c>
      <c r="AW275" s="96" t="str">
        <f t="shared" si="71"/>
        <v/>
      </c>
      <c r="AX275" s="96" t="str">
        <f t="shared" si="72"/>
        <v/>
      </c>
      <c r="AY275" s="96">
        <f t="shared" si="73"/>
        <v>3</v>
      </c>
      <c r="AZ275" s="96">
        <f t="shared" si="74"/>
        <v>2.2592214783014399</v>
      </c>
      <c r="BA275" s="96"/>
      <c r="BB275" s="96"/>
      <c r="BC275" s="96"/>
      <c r="BD275" s="96"/>
      <c r="BE275"/>
      <c r="BF275"/>
      <c r="BG275"/>
      <c r="BH275"/>
      <c r="BI275"/>
      <c r="BJ275" s="83"/>
      <c r="BK275" s="83"/>
    </row>
    <row r="276" spans="1:63" ht="14.1" customHeight="1" x14ac:dyDescent="0.2">
      <c r="A276" s="96"/>
      <c r="B276" s="96"/>
      <c r="C276" s="96">
        <v>18</v>
      </c>
      <c r="D276" s="96" t="s">
        <v>268</v>
      </c>
      <c r="E276" s="96">
        <v>79.06</v>
      </c>
      <c r="F276" s="96">
        <v>6.37</v>
      </c>
      <c r="G276" s="96">
        <v>7.01</v>
      </c>
      <c r="H276" s="96">
        <v>3080</v>
      </c>
      <c r="I276" s="96">
        <v>-25.146000000000001</v>
      </c>
      <c r="J276" s="96"/>
      <c r="K276" s="96">
        <v>36.61</v>
      </c>
      <c r="L276" s="96">
        <v>79.566325000000006</v>
      </c>
      <c r="M276" s="96">
        <v>-0.63635600000000003</v>
      </c>
      <c r="N276" s="96">
        <v>79.963567999999995</v>
      </c>
      <c r="O276" s="96"/>
      <c r="P276" s="96"/>
      <c r="Q276" s="96"/>
      <c r="R276" s="96"/>
      <c r="S276" s="96"/>
      <c r="T276" s="96"/>
      <c r="U276" s="96"/>
      <c r="V276" s="96">
        <f t="shared" si="62"/>
        <v>2.2202167658460801</v>
      </c>
      <c r="W276" s="97">
        <f t="shared" si="63"/>
        <v>79.8506</v>
      </c>
      <c r="X276" s="96">
        <f t="shared" si="64"/>
        <v>80.641199999999998</v>
      </c>
      <c r="Y276" s="96">
        <f t="shared" si="65"/>
        <v>77.478800000000007</v>
      </c>
      <c r="Z276" s="96">
        <f t="shared" si="66"/>
        <v>79.963567999999995</v>
      </c>
      <c r="AA276" s="96">
        <f t="shared" si="67"/>
        <v>75.897599999999997</v>
      </c>
      <c r="AB276" s="96"/>
      <c r="AC276" s="96">
        <v>79.900000000000006</v>
      </c>
      <c r="AD276" s="96">
        <v>77.67</v>
      </c>
      <c r="AE276" s="96">
        <f t="shared" si="68"/>
        <v>1.0106248418922339</v>
      </c>
      <c r="AF276" s="96">
        <f t="shared" si="61"/>
        <v>0.98241841639261318</v>
      </c>
      <c r="AG276" s="96"/>
      <c r="AH276" s="97">
        <f>IF(AND(M276&lt;Variables!$G$6,M276&gt;Variables!$G$5),0,1)</f>
        <v>1</v>
      </c>
      <c r="AI276" s="97">
        <f t="shared" si="69"/>
        <v>1</v>
      </c>
      <c r="AJ276" s="97">
        <f>IF(I276&gt;Variables!$G$7,0,1)</f>
        <v>1</v>
      </c>
      <c r="AK276" s="97">
        <f>IF(F276&gt;Variables!$G$8,0,1)</f>
        <v>1</v>
      </c>
      <c r="AL276" s="97">
        <f>IF(G276&gt;Variables!$G$9,0,1)</f>
        <v>1</v>
      </c>
      <c r="AM276" s="97">
        <f>IF(AND(K276&gt;Variables!$G$10,K276&lt;Variables!$G$11),0,1)</f>
        <v>1</v>
      </c>
      <c r="AN276" s="103">
        <f>IF(H276&lt;Variables!$G$13,1,0)</f>
        <v>0</v>
      </c>
      <c r="AO276" s="97">
        <f>IF(R276&lt;Variables!$G$12,0,1)</f>
        <v>0</v>
      </c>
      <c r="AP276" s="99"/>
      <c r="AQ276" s="97"/>
      <c r="AR276" s="97"/>
      <c r="AS276" s="97">
        <v>1</v>
      </c>
      <c r="AT276" s="97"/>
      <c r="AU276" s="97"/>
      <c r="AV276" s="96">
        <f t="shared" si="70"/>
        <v>3</v>
      </c>
      <c r="AW276" s="96" t="str">
        <f t="shared" si="71"/>
        <v/>
      </c>
      <c r="AX276" s="96" t="str">
        <f t="shared" si="72"/>
        <v/>
      </c>
      <c r="AY276" s="96">
        <f t="shared" si="73"/>
        <v>3</v>
      </c>
      <c r="AZ276" s="96">
        <f t="shared" si="74"/>
        <v>2.21823982584608</v>
      </c>
      <c r="BA276" s="96"/>
      <c r="BB276" s="96"/>
      <c r="BC276" s="96"/>
      <c r="BD276" s="96"/>
      <c r="BE276"/>
      <c r="BF276"/>
      <c r="BG276"/>
      <c r="BH276"/>
      <c r="BI276"/>
      <c r="BJ276" s="83"/>
      <c r="BK276" s="83"/>
    </row>
    <row r="277" spans="1:63" ht="14.1" customHeight="1" x14ac:dyDescent="0.2">
      <c r="A277" s="96"/>
      <c r="B277" s="96"/>
      <c r="C277" s="89">
        <v>19</v>
      </c>
      <c r="D277" s="89" t="s">
        <v>308</v>
      </c>
      <c r="E277" s="89">
        <v>22.62</v>
      </c>
      <c r="F277" s="89">
        <v>5.35</v>
      </c>
      <c r="G277" s="89">
        <v>4.1900000000000004</v>
      </c>
      <c r="H277" s="89">
        <v>2640</v>
      </c>
      <c r="I277" s="89">
        <v>1279.0630000000001</v>
      </c>
      <c r="J277" s="89"/>
      <c r="K277" s="89">
        <v>70.56</v>
      </c>
      <c r="L277" s="89">
        <v>22.264585</v>
      </c>
      <c r="M277" s="89">
        <v>1.5963240000000001</v>
      </c>
      <c r="N277" s="89">
        <v>22.098825999999999</v>
      </c>
      <c r="O277" s="89"/>
      <c r="P277" s="89"/>
      <c r="Q277" s="89"/>
      <c r="R277" s="89"/>
      <c r="S277" s="89"/>
      <c r="T277" s="89"/>
      <c r="U277" s="89"/>
      <c r="V277" s="89">
        <f t="shared" si="62"/>
        <v>2.4437117988812802</v>
      </c>
      <c r="W277" s="115">
        <f t="shared" si="63"/>
        <v>22.8462</v>
      </c>
      <c r="X277" s="89">
        <f t="shared" si="64"/>
        <v>23.072400000000002</v>
      </c>
      <c r="Y277" s="89">
        <f t="shared" si="65"/>
        <v>22.1676</v>
      </c>
      <c r="Z277" s="89">
        <f t="shared" si="66"/>
        <v>22.098825999999999</v>
      </c>
      <c r="AA277" s="89">
        <f t="shared" si="67"/>
        <v>21.715199999999999</v>
      </c>
      <c r="AB277" s="96"/>
      <c r="AC277" s="96">
        <v>23.19</v>
      </c>
      <c r="AD277" s="96">
        <v>22.2</v>
      </c>
      <c r="AE277" s="96">
        <f t="shared" si="68"/>
        <v>1.0251989389920424</v>
      </c>
      <c r="AF277" s="96">
        <f t="shared" si="61"/>
        <v>0.98143236074270546</v>
      </c>
      <c r="AG277" s="96"/>
      <c r="AH277" s="97">
        <f>IF(AND(M277&lt;Variables!$G$6,M277&gt;Variables!$G$5),0,1)</f>
        <v>1</v>
      </c>
      <c r="AI277" s="97">
        <f t="shared" si="69"/>
        <v>0</v>
      </c>
      <c r="AJ277" s="97">
        <f>IF(I277&gt;Variables!$G$7,0,1)</f>
        <v>0</v>
      </c>
      <c r="AK277" s="97">
        <f>IF(F277&gt;Variables!$G$8,0,1)</f>
        <v>1</v>
      </c>
      <c r="AL277" s="97">
        <f>IF(G277&gt;Variables!$G$9,0,1)</f>
        <v>1</v>
      </c>
      <c r="AM277" s="97">
        <f>IF(AND(K277&gt;Variables!$G$10,K277&lt;Variables!$G$11),0,1)</f>
        <v>0</v>
      </c>
      <c r="AN277" s="103">
        <f>IF(H277&lt;Variables!$G$13,1,0)</f>
        <v>0</v>
      </c>
      <c r="AO277" s="97">
        <f>IF(R277&lt;Variables!$G$12,0,1)</f>
        <v>0</v>
      </c>
      <c r="AP277" s="99"/>
      <c r="AQ277" s="97"/>
      <c r="AR277" s="97"/>
      <c r="AS277" s="97">
        <v>1</v>
      </c>
      <c r="AT277" s="97"/>
      <c r="AU277" s="97"/>
      <c r="AV277" s="96">
        <f t="shared" si="70"/>
        <v>3</v>
      </c>
      <c r="AW277" s="96" t="str">
        <f t="shared" si="71"/>
        <v/>
      </c>
      <c r="AX277" s="96" t="str">
        <f t="shared" si="72"/>
        <v/>
      </c>
      <c r="AY277" s="96">
        <f t="shared" si="73"/>
        <v>3</v>
      </c>
      <c r="AZ277" s="96">
        <f t="shared" si="74"/>
        <v>2.4399015588812802</v>
      </c>
      <c r="BA277" s="96"/>
      <c r="BB277" s="96"/>
      <c r="BC277" s="96"/>
      <c r="BD277" s="96"/>
      <c r="BE277"/>
      <c r="BF277"/>
      <c r="BG277"/>
      <c r="BH277"/>
      <c r="BI277"/>
      <c r="BJ277" s="83"/>
      <c r="BK277" s="83"/>
    </row>
    <row r="278" spans="1:63" ht="14.1" customHeight="1" x14ac:dyDescent="0.2">
      <c r="A278" s="96"/>
      <c r="B278" s="96"/>
      <c r="C278" s="96">
        <v>19</v>
      </c>
      <c r="D278" s="96" t="s">
        <v>355</v>
      </c>
      <c r="E278" s="96">
        <v>48.95</v>
      </c>
      <c r="F278" s="96">
        <v>7.64</v>
      </c>
      <c r="G278" s="96">
        <v>3.03</v>
      </c>
      <c r="H278" s="96">
        <v>13550</v>
      </c>
      <c r="I278" s="96">
        <v>135.27699999999999</v>
      </c>
      <c r="J278" s="96"/>
      <c r="K278" s="96">
        <v>63.44</v>
      </c>
      <c r="L278" s="96">
        <v>48.811660000000003</v>
      </c>
      <c r="M278" s="96">
        <v>0.283416</v>
      </c>
      <c r="N278" s="96">
        <v>48.743167999999997</v>
      </c>
      <c r="O278" s="96"/>
      <c r="P278" s="96"/>
      <c r="Q278" s="96"/>
      <c r="R278" s="96"/>
      <c r="S278" s="96"/>
      <c r="T278" s="96"/>
      <c r="U278" s="96"/>
      <c r="V278" s="96">
        <f t="shared" si="62"/>
        <v>2.48786887131648</v>
      </c>
      <c r="W278" s="96">
        <f t="shared" si="63"/>
        <v>49.439500000000002</v>
      </c>
      <c r="X278" s="96">
        <f t="shared" si="64"/>
        <v>49.929000000000002</v>
      </c>
      <c r="Y278" s="105">
        <f t="shared" si="65"/>
        <v>47.971000000000004</v>
      </c>
      <c r="Z278" s="105">
        <f t="shared" si="66"/>
        <v>48.743167999999997</v>
      </c>
      <c r="AA278" s="105">
        <f t="shared" si="67"/>
        <v>46.992000000000004</v>
      </c>
      <c r="AB278" s="96"/>
      <c r="AC278" s="96">
        <v>49.24</v>
      </c>
      <c r="AD278" s="96">
        <v>48.89</v>
      </c>
      <c r="AE278" s="96">
        <f t="shared" si="68"/>
        <v>1.0059244126659856</v>
      </c>
      <c r="AF278" s="96">
        <f t="shared" si="61"/>
        <v>0.99877425944841669</v>
      </c>
      <c r="AG278" s="96"/>
      <c r="AH278" s="105">
        <f>IF(AND(M278&lt;Variables!$G$6,M278&gt;Variables!$G$5),0,1)</f>
        <v>1</v>
      </c>
      <c r="AI278" s="105">
        <f t="shared" si="69"/>
        <v>0</v>
      </c>
      <c r="AJ278" s="105">
        <f>IF(I278&gt;Variables!$G$7,0,1)</f>
        <v>0</v>
      </c>
      <c r="AK278" s="105">
        <f>IF(F278&gt;Variables!$G$8,0,1)</f>
        <v>1</v>
      </c>
      <c r="AL278" s="105">
        <f>IF(G278&gt;Variables!$G$9,0,1)</f>
        <v>1</v>
      </c>
      <c r="AM278" s="105">
        <f>IF(AND(K278&gt;Variables!$G$10,K278&lt;Variables!$G$11),0,1)</f>
        <v>0</v>
      </c>
      <c r="AN278" s="103">
        <f>IF(H278&lt;Variables!$G$13,1,0)</f>
        <v>0</v>
      </c>
      <c r="AO278" s="97">
        <f>IF(R278&lt;Variables!$G$12,0,1)</f>
        <v>0</v>
      </c>
      <c r="AP278" s="106"/>
      <c r="AQ278" s="105"/>
      <c r="AR278" s="105"/>
      <c r="AS278" s="105"/>
      <c r="AT278" s="105"/>
      <c r="AU278" s="105">
        <v>1</v>
      </c>
      <c r="AV278" s="96" t="str">
        <f t="shared" si="70"/>
        <v/>
      </c>
      <c r="AW278" s="96" t="str">
        <f t="shared" si="71"/>
        <v/>
      </c>
      <c r="AX278" s="96">
        <f t="shared" si="72"/>
        <v>2</v>
      </c>
      <c r="AY278" s="96">
        <f t="shared" si="73"/>
        <v>2</v>
      </c>
      <c r="AZ278" s="96">
        <f t="shared" si="74"/>
        <v>2.4844431113164802</v>
      </c>
      <c r="BA278" s="96"/>
      <c r="BB278" s="96"/>
      <c r="BC278" s="96"/>
      <c r="BD278" s="96"/>
      <c r="BE278"/>
      <c r="BF278"/>
      <c r="BG278"/>
      <c r="BH278"/>
      <c r="BI278"/>
      <c r="BJ278" s="83"/>
      <c r="BK278" s="83"/>
    </row>
    <row r="279" spans="1:63" ht="14.1" customHeight="1" x14ac:dyDescent="0.2">
      <c r="A279" s="96"/>
      <c r="B279" s="96"/>
      <c r="C279" s="96">
        <v>19</v>
      </c>
      <c r="D279" s="96" t="s">
        <v>356</v>
      </c>
      <c r="E279" s="96">
        <v>48.2</v>
      </c>
      <c r="F279" s="96">
        <v>7.13</v>
      </c>
      <c r="G279" s="96">
        <v>-1.63</v>
      </c>
      <c r="H279" s="96">
        <v>8380</v>
      </c>
      <c r="I279" s="96">
        <v>57.220999999999997</v>
      </c>
      <c r="J279" s="96"/>
      <c r="K279" s="96">
        <v>61.34</v>
      </c>
      <c r="L279" s="96">
        <v>48.026040000000002</v>
      </c>
      <c r="M279" s="96">
        <v>0.36221999999999999</v>
      </c>
      <c r="N279" s="96">
        <v>48.264052</v>
      </c>
      <c r="O279" s="96"/>
      <c r="P279" s="96"/>
      <c r="Q279" s="96"/>
      <c r="R279" s="96"/>
      <c r="S279" s="96"/>
      <c r="T279" s="96"/>
      <c r="U279" s="96"/>
      <c r="V279" s="96">
        <f t="shared" si="62"/>
        <v>2.4632020039776004</v>
      </c>
      <c r="W279" s="96">
        <f t="shared" si="63"/>
        <v>48.682000000000002</v>
      </c>
      <c r="X279" s="96">
        <f t="shared" si="64"/>
        <v>49.164000000000001</v>
      </c>
      <c r="Y279" s="105">
        <f t="shared" si="65"/>
        <v>47.236000000000004</v>
      </c>
      <c r="Z279" s="105">
        <f t="shared" si="66"/>
        <v>48.264052</v>
      </c>
      <c r="AA279" s="105">
        <f t="shared" si="67"/>
        <v>46.271999999999998</v>
      </c>
      <c r="AB279" s="96"/>
      <c r="AC279" s="96"/>
      <c r="AD279" s="96">
        <v>47.71</v>
      </c>
      <c r="AE279" s="96">
        <f t="shared" si="68"/>
        <v>0</v>
      </c>
      <c r="AF279" s="96">
        <f t="shared" si="61"/>
        <v>0.98983402489626549</v>
      </c>
      <c r="AG279" s="96"/>
      <c r="AH279" s="105">
        <f>IF(AND(M279&lt;Variables!$G$6,M279&gt;Variables!$G$5),0,1)</f>
        <v>1</v>
      </c>
      <c r="AI279" s="105">
        <f t="shared" si="69"/>
        <v>1</v>
      </c>
      <c r="AJ279" s="105">
        <f>IF(I279&gt;Variables!$G$7,0,1)</f>
        <v>0</v>
      </c>
      <c r="AK279" s="105">
        <f>IF(F279&gt;Variables!$G$8,0,1)</f>
        <v>1</v>
      </c>
      <c r="AL279" s="105">
        <f>IF(G279&gt;Variables!$G$9,0,1)</f>
        <v>1</v>
      </c>
      <c r="AM279" s="105">
        <f>IF(AND(K279&gt;Variables!$G$10,K279&lt;Variables!$G$11),0,1)</f>
        <v>0</v>
      </c>
      <c r="AN279" s="103">
        <f>IF(H279&lt;Variables!$G$13,1,0)</f>
        <v>0</v>
      </c>
      <c r="AO279" s="97">
        <f>IF(R279&lt;Variables!$G$12,0,1)</f>
        <v>0</v>
      </c>
      <c r="AP279" s="106"/>
      <c r="AQ279" s="105"/>
      <c r="AR279" s="105"/>
      <c r="AS279" s="105"/>
      <c r="AT279" s="105"/>
      <c r="AU279" s="105">
        <v>1</v>
      </c>
      <c r="AV279" s="96" t="str">
        <f t="shared" si="70"/>
        <v/>
      </c>
      <c r="AW279" s="96" t="str">
        <f t="shared" si="71"/>
        <v/>
      </c>
      <c r="AX279" s="96">
        <f t="shared" si="72"/>
        <v>2</v>
      </c>
      <c r="AY279" s="96">
        <f t="shared" si="73"/>
        <v>2</v>
      </c>
      <c r="AZ279" s="96">
        <f t="shared" si="74"/>
        <v>2.4598896439776001</v>
      </c>
      <c r="BA279" s="96"/>
      <c r="BB279" s="96"/>
      <c r="BC279" s="96"/>
      <c r="BD279" s="96"/>
      <c r="BE279"/>
      <c r="BF279"/>
      <c r="BG279"/>
      <c r="BH279"/>
      <c r="BI279"/>
      <c r="BJ279" s="83"/>
      <c r="BK279" s="83"/>
    </row>
    <row r="280" spans="1:63" ht="14.1" customHeight="1" x14ac:dyDescent="0.2">
      <c r="A280" s="96"/>
      <c r="B280" s="96"/>
      <c r="C280" s="96">
        <v>19</v>
      </c>
      <c r="D280" s="96" t="s">
        <v>241</v>
      </c>
      <c r="E280" s="96">
        <v>9.1795000000000009</v>
      </c>
      <c r="F280" s="96">
        <v>5.92</v>
      </c>
      <c r="G280" s="96">
        <v>-5.17</v>
      </c>
      <c r="H280" s="96"/>
      <c r="I280" s="96">
        <v>105.129</v>
      </c>
      <c r="J280" s="96"/>
      <c r="K280" s="96">
        <v>60.8</v>
      </c>
      <c r="L280" s="96">
        <v>9.1308699999999998</v>
      </c>
      <c r="M280" s="96">
        <v>0.53258899999999998</v>
      </c>
      <c r="N280" s="96">
        <v>9.0148440000000001</v>
      </c>
      <c r="O280" s="96"/>
      <c r="P280" s="96"/>
      <c r="Q280" s="96"/>
      <c r="R280" s="96"/>
      <c r="S280" s="96"/>
      <c r="T280" s="96"/>
      <c r="U280" s="96"/>
      <c r="V280" s="96">
        <f t="shared" si="62"/>
        <v>2.4484290220544001</v>
      </c>
      <c r="W280" s="101">
        <f t="shared" si="63"/>
        <v>9.2712950000000003</v>
      </c>
      <c r="X280" s="101">
        <f t="shared" si="64"/>
        <v>9.3630900000000015</v>
      </c>
      <c r="Y280" s="98">
        <f t="shared" si="65"/>
        <v>8.9959100000000003</v>
      </c>
      <c r="Z280" s="98">
        <f t="shared" si="66"/>
        <v>9.0148440000000001</v>
      </c>
      <c r="AA280" s="98">
        <f t="shared" si="67"/>
        <v>8.8123199999999997</v>
      </c>
      <c r="AB280" s="96"/>
      <c r="AC280" s="96">
        <v>10.27</v>
      </c>
      <c r="AD280" s="96"/>
      <c r="AE280" s="98">
        <f t="shared" si="68"/>
        <v>1.1187973201154746</v>
      </c>
      <c r="AF280" s="98">
        <f t="shared" si="61"/>
        <v>0</v>
      </c>
      <c r="AG280" s="96"/>
      <c r="AH280" s="101">
        <f>IF(AND(M280&lt;Variables!$G$6,M280&gt;Variables!$G$5),0,1)</f>
        <v>1</v>
      </c>
      <c r="AI280" s="101">
        <f t="shared" si="69"/>
        <v>0</v>
      </c>
      <c r="AJ280" s="101">
        <f>IF(I280&gt;Variables!$G$7,0,1)</f>
        <v>0</v>
      </c>
      <c r="AK280" s="101">
        <f>IF(F280&gt;Variables!$G$8,0,1)</f>
        <v>1</v>
      </c>
      <c r="AL280" s="101">
        <f>IF(G280&gt;Variables!$G$9,0,1)</f>
        <v>1</v>
      </c>
      <c r="AM280" s="101">
        <f>IF(AND(K280&gt;Variables!$G$10,K280&lt;Variables!$G$11),0,1)</f>
        <v>0</v>
      </c>
      <c r="AN280" s="103">
        <f>IF(H280&lt;Variables!$G$13,1,0)</f>
        <v>1</v>
      </c>
      <c r="AO280" s="97">
        <f>IF(R280&lt;Variables!$G$12,0,1)</f>
        <v>0</v>
      </c>
      <c r="AP280" s="102"/>
      <c r="AQ280" s="101"/>
      <c r="AR280" s="101">
        <v>1</v>
      </c>
      <c r="AS280" s="101"/>
      <c r="AT280" s="101"/>
      <c r="AU280" s="101"/>
      <c r="AV280" s="96">
        <f t="shared" si="70"/>
        <v>3</v>
      </c>
      <c r="AW280" s="96" t="str">
        <f t="shared" si="71"/>
        <v/>
      </c>
      <c r="AX280" s="96" t="str">
        <f t="shared" si="72"/>
        <v/>
      </c>
      <c r="AY280" s="96">
        <f t="shared" si="73"/>
        <v>3</v>
      </c>
      <c r="AZ280" s="96">
        <f t="shared" si="74"/>
        <v>2.4451458220544002</v>
      </c>
      <c r="BA280" s="96"/>
      <c r="BB280" s="96"/>
      <c r="BC280" s="96"/>
      <c r="BD280" s="96"/>
      <c r="BE280"/>
      <c r="BF280"/>
      <c r="BG280"/>
      <c r="BH280"/>
      <c r="BI280"/>
      <c r="BJ280" s="83"/>
      <c r="BK280" s="83"/>
    </row>
    <row r="281" spans="1:63" ht="14.1" customHeight="1" x14ac:dyDescent="0.2">
      <c r="A281" s="96"/>
      <c r="B281" s="96"/>
      <c r="C281" s="96">
        <v>19</v>
      </c>
      <c r="D281" s="96" t="s">
        <v>349</v>
      </c>
      <c r="E281" s="96">
        <v>289.26</v>
      </c>
      <c r="F281" s="96">
        <v>5.0999999999999996</v>
      </c>
      <c r="G281" s="96">
        <v>0.94</v>
      </c>
      <c r="H281" s="96">
        <v>72860</v>
      </c>
      <c r="I281" s="96">
        <v>83.498000000000005</v>
      </c>
      <c r="J281" s="96"/>
      <c r="K281" s="96">
        <v>59.36</v>
      </c>
      <c r="L281" s="96">
        <v>289.4948</v>
      </c>
      <c r="M281" s="96">
        <v>-8.1106999999999999E-2</v>
      </c>
      <c r="N281" s="96">
        <v>289.11338699999999</v>
      </c>
      <c r="O281" s="96"/>
      <c r="P281" s="96"/>
      <c r="Q281" s="96"/>
      <c r="R281" s="96"/>
      <c r="S281" s="96"/>
      <c r="T281" s="96"/>
      <c r="U281" s="96"/>
      <c r="V281" s="96">
        <f t="shared" si="62"/>
        <v>2.46827084046976</v>
      </c>
      <c r="W281" s="96">
        <f t="shared" si="63"/>
        <v>292.15260000000001</v>
      </c>
      <c r="X281" s="96">
        <f t="shared" si="64"/>
        <v>295.04520000000002</v>
      </c>
      <c r="Y281" s="105">
        <f t="shared" si="65"/>
        <v>283.47479999999996</v>
      </c>
      <c r="Z281" s="105">
        <f t="shared" si="66"/>
        <v>289.11338699999999</v>
      </c>
      <c r="AA281" s="105">
        <f t="shared" si="67"/>
        <v>277.68959999999998</v>
      </c>
      <c r="AB281" s="96"/>
      <c r="AC281" s="96">
        <v>292.17</v>
      </c>
      <c r="AD281" s="96">
        <v>287.33</v>
      </c>
      <c r="AE281" s="96">
        <f t="shared" si="68"/>
        <v>1.0100601534951257</v>
      </c>
      <c r="AF281" s="96">
        <f t="shared" si="61"/>
        <v>0.99332780197745973</v>
      </c>
      <c r="AG281" s="96"/>
      <c r="AH281" s="105">
        <f>IF(AND(M281&lt;Variables!$G$6,M281&gt;Variables!$G$5),0,1)</f>
        <v>1</v>
      </c>
      <c r="AI281" s="105">
        <f t="shared" si="69"/>
        <v>0</v>
      </c>
      <c r="AJ281" s="105">
        <f>IF(I281&gt;Variables!$G$7,0,1)</f>
        <v>0</v>
      </c>
      <c r="AK281" s="105">
        <f>IF(F281&gt;Variables!$G$8,0,1)</f>
        <v>1</v>
      </c>
      <c r="AL281" s="105">
        <f>IF(G281&gt;Variables!$G$9,0,1)</f>
        <v>1</v>
      </c>
      <c r="AM281" s="105">
        <f>IF(AND(K281&gt;Variables!$G$10,K281&lt;Variables!$G$11),0,1)</f>
        <v>0</v>
      </c>
      <c r="AN281" s="103">
        <f>IF(H281&lt;Variables!$G$13,1,0)</f>
        <v>0</v>
      </c>
      <c r="AO281" s="97">
        <f>IF(R281&lt;Variables!$G$12,0,1)</f>
        <v>0</v>
      </c>
      <c r="AP281" s="106"/>
      <c r="AQ281" s="105"/>
      <c r="AR281" s="105"/>
      <c r="AS281" s="105"/>
      <c r="AT281" s="105"/>
      <c r="AU281" s="105">
        <v>1</v>
      </c>
      <c r="AV281" s="96">
        <f t="shared" si="70"/>
        <v>3</v>
      </c>
      <c r="AW281" s="96" t="str">
        <f t="shared" si="71"/>
        <v/>
      </c>
      <c r="AX281" s="96" t="str">
        <f t="shared" si="72"/>
        <v/>
      </c>
      <c r="AY281" s="96">
        <f t="shared" si="73"/>
        <v>3</v>
      </c>
      <c r="AZ281" s="96">
        <f t="shared" si="74"/>
        <v>2.4650654004697601</v>
      </c>
      <c r="BA281" s="96"/>
      <c r="BB281" s="96"/>
      <c r="BC281" s="96"/>
      <c r="BD281" s="96"/>
      <c r="BE281"/>
      <c r="BF281"/>
      <c r="BG281"/>
      <c r="BH281"/>
      <c r="BI281"/>
      <c r="BJ281" s="83"/>
      <c r="BK281" s="83"/>
    </row>
    <row r="282" spans="1:63" ht="14.1" customHeight="1" x14ac:dyDescent="0.2">
      <c r="A282" s="96"/>
      <c r="B282" s="96"/>
      <c r="C282" s="108">
        <v>19</v>
      </c>
      <c r="D282" s="109" t="s">
        <v>305</v>
      </c>
      <c r="E282" s="109">
        <v>94.75</v>
      </c>
      <c r="F282" s="109">
        <v>7.15</v>
      </c>
      <c r="G282" s="109">
        <v>4.55</v>
      </c>
      <c r="H282" s="109"/>
      <c r="I282" s="109">
        <v>-35.558999999999997</v>
      </c>
      <c r="J282" s="109"/>
      <c r="K282" s="109">
        <v>59.24</v>
      </c>
      <c r="L282" s="109">
        <v>94.728055999999995</v>
      </c>
      <c r="M282" s="109">
        <v>2.3165000000000002E-2</v>
      </c>
      <c r="N282" s="109">
        <v>93.928940999999995</v>
      </c>
      <c r="O282" s="109"/>
      <c r="P282" s="109"/>
      <c r="Q282" s="109"/>
      <c r="R282" s="109"/>
      <c r="S282" s="109"/>
      <c r="T282" s="109"/>
      <c r="U282" s="109"/>
      <c r="V282" s="109">
        <f t="shared" si="62"/>
        <v>2.4615059491952005</v>
      </c>
      <c r="W282" s="119">
        <f t="shared" si="63"/>
        <v>95.697500000000005</v>
      </c>
      <c r="X282" s="119">
        <f t="shared" si="64"/>
        <v>96.644999999999996</v>
      </c>
      <c r="Y282" s="109">
        <f t="shared" si="65"/>
        <v>92.855000000000004</v>
      </c>
      <c r="Z282" s="109">
        <f t="shared" si="66"/>
        <v>93.928940999999995</v>
      </c>
      <c r="AA282" s="109">
        <f t="shared" si="67"/>
        <v>90.96</v>
      </c>
      <c r="AB282" s="96"/>
      <c r="AC282" s="96">
        <v>96.97</v>
      </c>
      <c r="AD282" s="96"/>
      <c r="AE282" s="98">
        <f t="shared" si="68"/>
        <v>1.0234300791556727</v>
      </c>
      <c r="AF282" s="98">
        <f t="shared" si="61"/>
        <v>0</v>
      </c>
      <c r="AG282" s="96"/>
      <c r="AH282" s="101">
        <f>IF(AND(M282&lt;Variables!$G$6,M282&gt;Variables!$G$5),0,1)</f>
        <v>1</v>
      </c>
      <c r="AI282" s="101">
        <f t="shared" si="69"/>
        <v>0</v>
      </c>
      <c r="AJ282" s="101">
        <f>IF(I282&gt;Variables!$G$7,0,1)</f>
        <v>1</v>
      </c>
      <c r="AK282" s="101">
        <f>IF(F282&gt;Variables!$G$8,0,1)</f>
        <v>1</v>
      </c>
      <c r="AL282" s="101">
        <f>IF(G282&gt;Variables!$G$9,0,1)</f>
        <v>1</v>
      </c>
      <c r="AM282" s="101">
        <f>IF(AND(K282&gt;Variables!$G$10,K282&lt;Variables!$G$11),0,1)</f>
        <v>0</v>
      </c>
      <c r="AN282" s="103">
        <f>IF(H282&lt;Variables!$G$13,1,0)</f>
        <v>1</v>
      </c>
      <c r="AO282" s="97">
        <f>IF(R282&lt;Variables!$G$12,0,1)</f>
        <v>0</v>
      </c>
      <c r="AP282" s="102"/>
      <c r="AQ282" s="101"/>
      <c r="AR282" s="101">
        <v>1</v>
      </c>
      <c r="AS282" s="101"/>
      <c r="AT282" s="101"/>
      <c r="AU282" s="101"/>
      <c r="AV282" s="96">
        <f t="shared" si="70"/>
        <v>3</v>
      </c>
      <c r="AW282" s="96" t="str">
        <f t="shared" si="71"/>
        <v/>
      </c>
      <c r="AX282" s="96" t="str">
        <f t="shared" si="72"/>
        <v/>
      </c>
      <c r="AY282" s="96">
        <f t="shared" si="73"/>
        <v>3</v>
      </c>
      <c r="AZ282" s="96">
        <f t="shared" si="74"/>
        <v>2.4583069891952003</v>
      </c>
      <c r="BA282" s="96"/>
      <c r="BB282" s="96"/>
      <c r="BC282" s="96"/>
      <c r="BD282" s="96"/>
      <c r="BE282"/>
      <c r="BF282"/>
      <c r="BG282"/>
      <c r="BH282"/>
      <c r="BI282"/>
      <c r="BJ282" s="83"/>
      <c r="BK282" s="83"/>
    </row>
    <row r="283" spans="1:63" ht="14.1" customHeight="1" x14ac:dyDescent="0.2">
      <c r="A283" s="96"/>
      <c r="B283" s="96"/>
      <c r="C283" s="96">
        <v>19</v>
      </c>
      <c r="D283" s="96" t="s">
        <v>357</v>
      </c>
      <c r="E283" s="96">
        <v>66.314999999999998</v>
      </c>
      <c r="F283" s="96">
        <v>3.83</v>
      </c>
      <c r="G283" s="96">
        <v>2.1800000000000002</v>
      </c>
      <c r="H283" s="96">
        <v>8530</v>
      </c>
      <c r="I283" s="96">
        <v>53.503</v>
      </c>
      <c r="J283" s="96"/>
      <c r="K283" s="96">
        <v>55.43</v>
      </c>
      <c r="L283" s="96">
        <v>66.328225000000003</v>
      </c>
      <c r="M283" s="96">
        <v>-1.9938999999999998E-2</v>
      </c>
      <c r="N283" s="96">
        <v>66.070761000000005</v>
      </c>
      <c r="O283" s="96"/>
      <c r="P283" s="96"/>
      <c r="Q283" s="96"/>
      <c r="R283" s="96"/>
      <c r="S283" s="96"/>
      <c r="T283" s="96"/>
      <c r="U283" s="96"/>
      <c r="V283" s="96">
        <f t="shared" si="62"/>
        <v>2.4240858942077601</v>
      </c>
      <c r="W283" s="96">
        <f t="shared" si="63"/>
        <v>66.978149999999999</v>
      </c>
      <c r="X283" s="96">
        <f t="shared" si="64"/>
        <v>67.641300000000001</v>
      </c>
      <c r="Y283" s="105">
        <f t="shared" si="65"/>
        <v>64.988699999999994</v>
      </c>
      <c r="Z283" s="105">
        <f t="shared" si="66"/>
        <v>66.070761000000005</v>
      </c>
      <c r="AA283" s="105">
        <f t="shared" si="67"/>
        <v>63.662399999999998</v>
      </c>
      <c r="AB283" s="96"/>
      <c r="AC283" s="96">
        <v>67.239999999999995</v>
      </c>
      <c r="AD283" s="96">
        <v>65.8</v>
      </c>
      <c r="AE283" s="97">
        <f t="shared" si="68"/>
        <v>1.0139485787529217</v>
      </c>
      <c r="AF283" s="96">
        <f t="shared" ref="AF283:AF303" si="75">AD283/E283</f>
        <v>0.99223403453215708</v>
      </c>
      <c r="AG283" s="96"/>
      <c r="AH283" s="105">
        <f>IF(AND(M283&lt;Variables!$G$6,M283&gt;Variables!$G$5),0,1)</f>
        <v>1</v>
      </c>
      <c r="AI283" s="105">
        <f t="shared" si="69"/>
        <v>0</v>
      </c>
      <c r="AJ283" s="105">
        <f>IF(I283&gt;Variables!$G$7,0,1)</f>
        <v>0</v>
      </c>
      <c r="AK283" s="105">
        <f>IF(F283&gt;Variables!$G$8,0,1)</f>
        <v>1</v>
      </c>
      <c r="AL283" s="105">
        <f>IF(G283&gt;Variables!$G$9,0,1)</f>
        <v>1</v>
      </c>
      <c r="AM283" s="105">
        <f>IF(AND(K283&gt;Variables!$G$10,K283&lt;Variables!$G$11),0,1)</f>
        <v>0</v>
      </c>
      <c r="AN283" s="103">
        <f>IF(H283&lt;Variables!$G$13,1,0)</f>
        <v>0</v>
      </c>
      <c r="AO283" s="97">
        <f>IF(R283&lt;Variables!$G$12,0,1)</f>
        <v>0</v>
      </c>
      <c r="AP283" s="106"/>
      <c r="AQ283" s="105"/>
      <c r="AR283" s="105"/>
      <c r="AS283" s="105"/>
      <c r="AT283" s="105"/>
      <c r="AU283" s="105">
        <v>1</v>
      </c>
      <c r="AV283" s="96">
        <f t="shared" si="70"/>
        <v>3</v>
      </c>
      <c r="AW283" s="96" t="str">
        <f t="shared" si="71"/>
        <v/>
      </c>
      <c r="AX283" s="96" t="str">
        <f t="shared" si="72"/>
        <v/>
      </c>
      <c r="AY283" s="96">
        <f t="shared" si="73"/>
        <v>3</v>
      </c>
      <c r="AZ283" s="96">
        <f t="shared" si="74"/>
        <v>2.4210926742077601</v>
      </c>
      <c r="BA283" s="96"/>
      <c r="BB283" s="96"/>
      <c r="BC283" s="96"/>
      <c r="BD283" s="96"/>
      <c r="BE283"/>
      <c r="BF283"/>
      <c r="BG283"/>
      <c r="BH283"/>
      <c r="BI283"/>
      <c r="BJ283" s="83"/>
      <c r="BK283" s="83"/>
    </row>
    <row r="284" spans="1:63" ht="14.1" customHeight="1" x14ac:dyDescent="0.2">
      <c r="A284" s="96"/>
      <c r="B284" s="96"/>
      <c r="C284" s="96">
        <v>19</v>
      </c>
      <c r="D284" s="96" t="s">
        <v>358</v>
      </c>
      <c r="E284" s="96">
        <v>103.6819</v>
      </c>
      <c r="F284" s="96">
        <v>5.47</v>
      </c>
      <c r="G284" s="96">
        <v>6.88</v>
      </c>
      <c r="H284" s="96">
        <v>10360</v>
      </c>
      <c r="I284" s="96">
        <v>-4.8609999999999998</v>
      </c>
      <c r="J284" s="96"/>
      <c r="K284" s="96">
        <v>54.63</v>
      </c>
      <c r="L284" s="96">
        <v>103.54113</v>
      </c>
      <c r="M284" s="96">
        <v>0.13595599999999999</v>
      </c>
      <c r="N284" s="96">
        <v>103.52936800000001</v>
      </c>
      <c r="O284" s="96"/>
      <c r="P284" s="96"/>
      <c r="Q284" s="96"/>
      <c r="R284" s="96"/>
      <c r="S284" s="96"/>
      <c r="T284" s="96"/>
      <c r="U284" s="96"/>
      <c r="V284" s="96">
        <f t="shared" si="62"/>
        <v>2.4096140165033604</v>
      </c>
      <c r="W284" s="96">
        <f t="shared" si="63"/>
        <v>104.71871899999999</v>
      </c>
      <c r="X284" s="96">
        <f t="shared" si="64"/>
        <v>105.755538</v>
      </c>
      <c r="Y284" s="105">
        <f t="shared" si="65"/>
        <v>101.608262</v>
      </c>
      <c r="Z284" s="105">
        <f t="shared" si="66"/>
        <v>103.52936800000001</v>
      </c>
      <c r="AA284" s="105">
        <f t="shared" si="67"/>
        <v>99.534623999999994</v>
      </c>
      <c r="AB284" s="96"/>
      <c r="AC284" s="96"/>
      <c r="AD284" s="96">
        <v>102.23</v>
      </c>
      <c r="AE284" s="96">
        <f t="shared" si="68"/>
        <v>0</v>
      </c>
      <c r="AF284" s="96">
        <f t="shared" si="75"/>
        <v>0.98599659149764818</v>
      </c>
      <c r="AG284" s="96"/>
      <c r="AH284" s="105">
        <f>IF(AND(M284&lt;Variables!$G$6,M284&gt;Variables!$G$5),0,1)</f>
        <v>1</v>
      </c>
      <c r="AI284" s="105">
        <f t="shared" si="69"/>
        <v>0</v>
      </c>
      <c r="AJ284" s="105">
        <f>IF(I284&gt;Variables!$G$7,0,1)</f>
        <v>1</v>
      </c>
      <c r="AK284" s="105">
        <f>IF(F284&gt;Variables!$G$8,0,1)</f>
        <v>1</v>
      </c>
      <c r="AL284" s="105">
        <f>IF(G284&gt;Variables!$G$9,0,1)</f>
        <v>1</v>
      </c>
      <c r="AM284" s="105">
        <f>IF(AND(K284&gt;Variables!$G$10,K284&lt;Variables!$G$11),0,1)</f>
        <v>0</v>
      </c>
      <c r="AN284" s="103">
        <f>IF(H284&lt;Variables!$G$13,1,0)</f>
        <v>0</v>
      </c>
      <c r="AO284" s="97">
        <f>IF(R284&lt;Variables!$G$12,0,1)</f>
        <v>0</v>
      </c>
      <c r="AP284" s="106"/>
      <c r="AQ284" s="105"/>
      <c r="AR284" s="105"/>
      <c r="AS284" s="105"/>
      <c r="AT284" s="105"/>
      <c r="AU284" s="105">
        <v>1</v>
      </c>
      <c r="AV284" s="96" t="str">
        <f t="shared" si="70"/>
        <v/>
      </c>
      <c r="AW284" s="96" t="str">
        <f t="shared" si="71"/>
        <v/>
      </c>
      <c r="AX284" s="96">
        <f t="shared" si="72"/>
        <v>2</v>
      </c>
      <c r="AY284" s="96">
        <f t="shared" si="73"/>
        <v>2</v>
      </c>
      <c r="AZ284" s="96">
        <f t="shared" si="74"/>
        <v>2.4066639965033603</v>
      </c>
      <c r="BA284" s="96"/>
      <c r="BB284" s="96"/>
      <c r="BC284" s="96"/>
      <c r="BD284" s="96"/>
      <c r="BE284"/>
      <c r="BF284"/>
      <c r="BG284"/>
      <c r="BH284"/>
      <c r="BI284"/>
      <c r="BJ284" s="83"/>
      <c r="BK284" s="83"/>
    </row>
    <row r="285" spans="1:63" ht="14.1" customHeight="1" x14ac:dyDescent="0.2">
      <c r="A285" s="96"/>
      <c r="B285" s="96"/>
      <c r="C285" s="96">
        <v>19</v>
      </c>
      <c r="D285" s="96" t="s">
        <v>359</v>
      </c>
      <c r="E285" s="96">
        <v>45.59</v>
      </c>
      <c r="F285" s="96">
        <v>7.81</v>
      </c>
      <c r="G285" s="96">
        <v>3.61</v>
      </c>
      <c r="H285" s="96">
        <v>5390</v>
      </c>
      <c r="I285" s="96">
        <v>80.992999999999995</v>
      </c>
      <c r="J285" s="96"/>
      <c r="K285" s="96">
        <v>53.64</v>
      </c>
      <c r="L285" s="96">
        <v>45.65175</v>
      </c>
      <c r="M285" s="96">
        <v>-0.1352632</v>
      </c>
      <c r="N285" s="96">
        <v>45.335312000000002</v>
      </c>
      <c r="O285" s="96"/>
      <c r="P285" s="96"/>
      <c r="Q285" s="96"/>
      <c r="R285" s="96"/>
      <c r="S285" s="96"/>
      <c r="T285" s="96"/>
      <c r="U285" s="96"/>
      <c r="V285" s="96">
        <f t="shared" si="62"/>
        <v>2.4096491732426237</v>
      </c>
      <c r="W285" s="96">
        <f t="shared" si="63"/>
        <v>46.045900000000003</v>
      </c>
      <c r="X285" s="96">
        <f t="shared" si="64"/>
        <v>46.501800000000003</v>
      </c>
      <c r="Y285" s="105">
        <f t="shared" si="65"/>
        <v>44.678200000000004</v>
      </c>
      <c r="Z285" s="105">
        <f t="shared" si="66"/>
        <v>45.335312000000002</v>
      </c>
      <c r="AA285" s="105">
        <f t="shared" si="67"/>
        <v>43.766400000000004</v>
      </c>
      <c r="AB285" s="96"/>
      <c r="AC285" s="96"/>
      <c r="AD285" s="96"/>
      <c r="AE285" s="96">
        <f t="shared" si="68"/>
        <v>0</v>
      </c>
      <c r="AF285" s="96">
        <f t="shared" si="75"/>
        <v>0</v>
      </c>
      <c r="AG285" s="96"/>
      <c r="AH285" s="105">
        <f>IF(AND(M285&lt;Variables!$G$6,M285&gt;Variables!$G$5),0,1)</f>
        <v>1</v>
      </c>
      <c r="AI285" s="105">
        <f t="shared" si="69"/>
        <v>0</v>
      </c>
      <c r="AJ285" s="105">
        <f>IF(I285&gt;Variables!$G$7,0,1)</f>
        <v>0</v>
      </c>
      <c r="AK285" s="105">
        <f>IF(F285&gt;Variables!$G$8,0,1)</f>
        <v>1</v>
      </c>
      <c r="AL285" s="105">
        <f>IF(G285&gt;Variables!$G$9,0,1)</f>
        <v>1</v>
      </c>
      <c r="AM285" s="105">
        <f>IF(AND(K285&gt;Variables!$G$10,K285&lt;Variables!$G$11),0,1)</f>
        <v>0</v>
      </c>
      <c r="AN285" s="103">
        <f>IF(H285&lt;Variables!$G$13,1,0)</f>
        <v>0</v>
      </c>
      <c r="AO285" s="97">
        <f>IF(R285&lt;Variables!$G$12,0,1)</f>
        <v>0</v>
      </c>
      <c r="AP285" s="106"/>
      <c r="AQ285" s="105"/>
      <c r="AR285" s="105"/>
      <c r="AS285" s="105"/>
      <c r="AT285" s="105"/>
      <c r="AU285" s="105">
        <v>1</v>
      </c>
      <c r="AV285" s="96" t="str">
        <f t="shared" si="70"/>
        <v/>
      </c>
      <c r="AW285" s="96" t="str">
        <f t="shared" si="71"/>
        <v/>
      </c>
      <c r="AX285" s="96">
        <f t="shared" si="72"/>
        <v>2</v>
      </c>
      <c r="AY285" s="96">
        <f t="shared" si="73"/>
        <v>2</v>
      </c>
      <c r="AZ285" s="96">
        <f t="shared" si="74"/>
        <v>2.4067526132426238</v>
      </c>
      <c r="BA285" s="96"/>
      <c r="BB285" s="96"/>
      <c r="BC285" s="96"/>
      <c r="BD285" s="96"/>
      <c r="BE285"/>
      <c r="BF285"/>
      <c r="BG285"/>
      <c r="BH285"/>
      <c r="BI285"/>
      <c r="BJ285" s="83"/>
      <c r="BK285" s="83"/>
    </row>
    <row r="286" spans="1:63" ht="14.1" customHeight="1" x14ac:dyDescent="0.2">
      <c r="A286" s="96"/>
      <c r="B286" s="96"/>
      <c r="C286" s="96">
        <v>19</v>
      </c>
      <c r="D286" s="96" t="s">
        <v>346</v>
      </c>
      <c r="E286" s="96">
        <v>63.62</v>
      </c>
      <c r="F286" s="96">
        <v>7.93</v>
      </c>
      <c r="G286" s="96">
        <v>2.1</v>
      </c>
      <c r="H286" s="96">
        <v>2800</v>
      </c>
      <c r="I286" s="96">
        <v>97.364999999999995</v>
      </c>
      <c r="J286" s="96"/>
      <c r="K286" s="96">
        <v>53.39</v>
      </c>
      <c r="L286" s="96">
        <v>63.768425999999998</v>
      </c>
      <c r="M286" s="96">
        <v>-0.23275799999999999</v>
      </c>
      <c r="N286" s="96">
        <v>63.546832000000002</v>
      </c>
      <c r="O286" s="96"/>
      <c r="P286" s="96"/>
      <c r="Q286" s="96"/>
      <c r="R286" s="96"/>
      <c r="S286" s="96"/>
      <c r="T286" s="96"/>
      <c r="U286" s="96"/>
      <c r="V286" s="96">
        <f t="shared" si="62"/>
        <v>2.41045088330256</v>
      </c>
      <c r="W286" s="96">
        <f t="shared" si="63"/>
        <v>64.256199999999993</v>
      </c>
      <c r="X286" s="96">
        <f t="shared" si="64"/>
        <v>64.892399999999995</v>
      </c>
      <c r="Y286" s="105">
        <f t="shared" si="65"/>
        <v>62.3476</v>
      </c>
      <c r="Z286" s="105">
        <f t="shared" si="66"/>
        <v>63.546832000000002</v>
      </c>
      <c r="AA286" s="105">
        <f t="shared" si="67"/>
        <v>61.075199999999995</v>
      </c>
      <c r="AB286" s="96"/>
      <c r="AC286" s="96">
        <v>64.63</v>
      </c>
      <c r="AD286" s="96">
        <v>63.34</v>
      </c>
      <c r="AE286" s="96">
        <f t="shared" si="68"/>
        <v>1.0158755108456461</v>
      </c>
      <c r="AF286" s="96">
        <f t="shared" si="75"/>
        <v>0.99559886828041511</v>
      </c>
      <c r="AG286" s="96"/>
      <c r="AH286" s="105">
        <f>IF(AND(M286&lt;Variables!$G$6,M286&gt;Variables!$G$5),0,1)</f>
        <v>1</v>
      </c>
      <c r="AI286" s="105">
        <f t="shared" si="69"/>
        <v>0</v>
      </c>
      <c r="AJ286" s="105">
        <f>IF(I286&gt;Variables!$G$7,0,1)</f>
        <v>0</v>
      </c>
      <c r="AK286" s="105">
        <f>IF(F286&gt;Variables!$G$8,0,1)</f>
        <v>1</v>
      </c>
      <c r="AL286" s="105">
        <f>IF(G286&gt;Variables!$G$9,0,1)</f>
        <v>1</v>
      </c>
      <c r="AM286" s="105">
        <f>IF(AND(K286&gt;Variables!$G$10,K286&lt;Variables!$G$11),0,1)</f>
        <v>0</v>
      </c>
      <c r="AN286" s="103">
        <f>IF(H286&lt;Variables!$G$13,1,0)</f>
        <v>0</v>
      </c>
      <c r="AO286" s="97">
        <f>IF(R286&lt;Variables!$G$12,0,1)</f>
        <v>0</v>
      </c>
      <c r="AP286" s="106"/>
      <c r="AQ286" s="105"/>
      <c r="AR286" s="105"/>
      <c r="AS286" s="105"/>
      <c r="AT286" s="105"/>
      <c r="AU286" s="105">
        <v>1</v>
      </c>
      <c r="AV286" s="96">
        <f t="shared" si="70"/>
        <v>3</v>
      </c>
      <c r="AW286" s="96" t="str">
        <f t="shared" si="71"/>
        <v/>
      </c>
      <c r="AX286" s="96" t="str">
        <f t="shared" si="72"/>
        <v/>
      </c>
      <c r="AY286" s="96">
        <f t="shared" si="73"/>
        <v>3</v>
      </c>
      <c r="AZ286" s="96">
        <f t="shared" si="74"/>
        <v>2.4075678233025601</v>
      </c>
      <c r="BA286" s="96"/>
      <c r="BB286" s="96"/>
      <c r="BC286" s="96"/>
      <c r="BD286" s="96"/>
      <c r="BE286"/>
      <c r="BF286"/>
      <c r="BG286"/>
      <c r="BH286"/>
      <c r="BI286"/>
      <c r="BJ286" s="83"/>
      <c r="BK286" s="83"/>
    </row>
    <row r="287" spans="1:63" ht="14.1" customHeight="1" x14ac:dyDescent="0.2">
      <c r="A287" s="96"/>
      <c r="B287" s="96"/>
      <c r="C287" s="96">
        <v>19</v>
      </c>
      <c r="D287" s="96" t="s">
        <v>359</v>
      </c>
      <c r="E287" s="96">
        <v>45.64</v>
      </c>
      <c r="F287" s="96">
        <v>7.95</v>
      </c>
      <c r="G287" s="96">
        <v>3.73</v>
      </c>
      <c r="H287" s="96">
        <v>5390</v>
      </c>
      <c r="I287" s="96">
        <v>81.010000000000005</v>
      </c>
      <c r="J287" s="96"/>
      <c r="K287" s="96">
        <v>51.76</v>
      </c>
      <c r="L287" s="96">
        <v>45.624499999999998</v>
      </c>
      <c r="M287" s="96">
        <v>3.3973000000000003E-2</v>
      </c>
      <c r="N287" s="96">
        <v>45.628019999999999</v>
      </c>
      <c r="O287" s="96"/>
      <c r="P287" s="96"/>
      <c r="Q287" s="96"/>
      <c r="R287" s="96"/>
      <c r="S287" s="96"/>
      <c r="T287" s="96"/>
      <c r="U287" s="96"/>
      <c r="V287" s="96">
        <f t="shared" si="62"/>
        <v>2.3841776213177597</v>
      </c>
      <c r="W287" s="96">
        <f t="shared" si="63"/>
        <v>46.096400000000003</v>
      </c>
      <c r="X287" s="96">
        <f t="shared" si="64"/>
        <v>46.552800000000005</v>
      </c>
      <c r="Y287" s="105">
        <f t="shared" si="65"/>
        <v>44.727199999999996</v>
      </c>
      <c r="Z287" s="105">
        <f t="shared" si="66"/>
        <v>45.628019999999999</v>
      </c>
      <c r="AA287" s="105">
        <f t="shared" si="67"/>
        <v>43.814399999999999</v>
      </c>
      <c r="AB287" s="96"/>
      <c r="AC287" s="96"/>
      <c r="AD287" s="96"/>
      <c r="AE287" s="96">
        <f t="shared" si="68"/>
        <v>0</v>
      </c>
      <c r="AF287" s="96">
        <f t="shared" si="75"/>
        <v>0</v>
      </c>
      <c r="AG287" s="96"/>
      <c r="AH287" s="105">
        <f>IF(AND(M287&lt;Variables!$G$6,M287&gt;Variables!$G$5),0,1)</f>
        <v>1</v>
      </c>
      <c r="AI287" s="105">
        <f t="shared" si="69"/>
        <v>1</v>
      </c>
      <c r="AJ287" s="105">
        <f>IF(I287&gt;Variables!$G$7,0,1)</f>
        <v>0</v>
      </c>
      <c r="AK287" s="105">
        <f>IF(F287&gt;Variables!$G$8,0,1)</f>
        <v>1</v>
      </c>
      <c r="AL287" s="105">
        <f>IF(G287&gt;Variables!$G$9,0,1)</f>
        <v>1</v>
      </c>
      <c r="AM287" s="105">
        <f>IF(AND(K287&gt;Variables!$G$10,K287&lt;Variables!$G$11),0,1)</f>
        <v>0</v>
      </c>
      <c r="AN287" s="103">
        <f>IF(H287&lt;Variables!$G$13,1,0)</f>
        <v>0</v>
      </c>
      <c r="AO287" s="97">
        <f>IF(R287&lt;Variables!$G$12,0,1)</f>
        <v>0</v>
      </c>
      <c r="AP287" s="106"/>
      <c r="AQ287" s="105"/>
      <c r="AR287" s="105"/>
      <c r="AS287" s="105"/>
      <c r="AT287" s="105"/>
      <c r="AU287" s="105">
        <v>1</v>
      </c>
      <c r="AV287" s="96" t="str">
        <f t="shared" si="70"/>
        <v/>
      </c>
      <c r="AW287" s="96" t="str">
        <f t="shared" si="71"/>
        <v/>
      </c>
      <c r="AX287" s="96">
        <f t="shared" si="72"/>
        <v>2</v>
      </c>
      <c r="AY287" s="96">
        <f t="shared" si="73"/>
        <v>2</v>
      </c>
      <c r="AZ287" s="96">
        <f t="shared" si="74"/>
        <v>2.3813825813177596</v>
      </c>
      <c r="BA287" s="96"/>
      <c r="BB287" s="96"/>
      <c r="BC287" s="96"/>
      <c r="BD287" s="96"/>
      <c r="BE287"/>
      <c r="BF287"/>
      <c r="BG287"/>
      <c r="BH287"/>
      <c r="BI287"/>
      <c r="BJ287" s="83"/>
      <c r="BK287" s="83"/>
    </row>
    <row r="288" spans="1:63" ht="14.1" customHeight="1" x14ac:dyDescent="0.2">
      <c r="A288" s="96"/>
      <c r="B288" s="96"/>
      <c r="C288" s="96">
        <v>19</v>
      </c>
      <c r="D288" s="96" t="s">
        <v>184</v>
      </c>
      <c r="E288" s="96">
        <v>34.291499999999999</v>
      </c>
      <c r="F288" s="96">
        <v>7.26</v>
      </c>
      <c r="G288" s="96">
        <v>-1.8</v>
      </c>
      <c r="H288" s="96"/>
      <c r="I288" s="96">
        <v>332.03100000000001</v>
      </c>
      <c r="J288" s="96"/>
      <c r="K288" s="96">
        <v>42.99</v>
      </c>
      <c r="L288" s="96">
        <v>35.018970000000003</v>
      </c>
      <c r="M288" s="96">
        <v>-2.0773600000000001</v>
      </c>
      <c r="N288" s="96">
        <v>35.176768000000003</v>
      </c>
      <c r="O288" s="96"/>
      <c r="P288" s="96"/>
      <c r="Q288" s="96"/>
      <c r="R288" s="96"/>
      <c r="S288" s="96"/>
      <c r="T288" s="96"/>
      <c r="U288" s="96"/>
      <c r="V288" s="96">
        <f t="shared" si="62"/>
        <v>2.3063318560832</v>
      </c>
      <c r="W288" s="98">
        <f t="shared" si="63"/>
        <v>34.634414999999997</v>
      </c>
      <c r="X288" s="98">
        <f t="shared" si="64"/>
        <v>34.977330000000002</v>
      </c>
      <c r="Y288" s="103">
        <f t="shared" si="65"/>
        <v>33.605669999999996</v>
      </c>
      <c r="Z288" s="103">
        <f t="shared" si="66"/>
        <v>35.176768000000003</v>
      </c>
      <c r="AA288" s="103">
        <f t="shared" si="67"/>
        <v>32.919840000000001</v>
      </c>
      <c r="AB288" s="96"/>
      <c r="AC288" s="96"/>
      <c r="AD288" s="96">
        <v>33.26</v>
      </c>
      <c r="AE288" s="98">
        <f t="shared" si="68"/>
        <v>0</v>
      </c>
      <c r="AF288" s="98">
        <f t="shared" si="75"/>
        <v>0.96991965939081115</v>
      </c>
      <c r="AG288" s="96"/>
      <c r="AH288" s="103">
        <f>IF(AND(M288&lt;Variables!$G$6,M288&gt;Variables!$G$5),0,1)</f>
        <v>0</v>
      </c>
      <c r="AI288" s="103">
        <f t="shared" si="69"/>
        <v>1</v>
      </c>
      <c r="AJ288" s="103">
        <f>IF(I288&gt;Variables!$G$7,0,1)</f>
        <v>0</v>
      </c>
      <c r="AK288" s="103">
        <f>IF(F288&gt;Variables!$G$8,0,1)</f>
        <v>1</v>
      </c>
      <c r="AL288" s="103">
        <f>IF(G288&gt;Variables!$G$9,0,1)</f>
        <v>1</v>
      </c>
      <c r="AM288" s="103">
        <f>IF(AND(K288&gt;Variables!$G$10,K288&lt;Variables!$G$11),0,1)</f>
        <v>1</v>
      </c>
      <c r="AN288" s="103">
        <f>IF(H288&lt;Variables!$G$13,1,0)</f>
        <v>1</v>
      </c>
      <c r="AO288" s="97">
        <f>IF(R288&lt;Variables!$G$12,0,1)</f>
        <v>0</v>
      </c>
      <c r="AP288" s="104"/>
      <c r="AQ288" s="103"/>
      <c r="AR288" s="103"/>
      <c r="AS288" s="103"/>
      <c r="AT288" s="103">
        <v>1</v>
      </c>
      <c r="AU288" s="103"/>
      <c r="AV288" s="96" t="str">
        <f t="shared" si="70"/>
        <v/>
      </c>
      <c r="AW288" s="96">
        <f t="shared" si="71"/>
        <v>1</v>
      </c>
      <c r="AX288" s="96" t="str">
        <f t="shared" si="72"/>
        <v/>
      </c>
      <c r="AY288" s="96">
        <f t="shared" si="73"/>
        <v>1</v>
      </c>
      <c r="AZ288" s="96">
        <f t="shared" si="74"/>
        <v>2.3040103960831999</v>
      </c>
      <c r="BA288" s="96"/>
      <c r="BB288" s="96"/>
      <c r="BC288" s="96"/>
      <c r="BD288" s="96"/>
      <c r="BE288"/>
      <c r="BF288"/>
      <c r="BG288"/>
      <c r="BH288"/>
      <c r="BI288"/>
      <c r="BJ288" s="83"/>
      <c r="BK288" s="83"/>
    </row>
    <row r="289" spans="1:63" ht="14.1" customHeight="1" x14ac:dyDescent="0.2">
      <c r="A289" s="96"/>
      <c r="B289" s="96"/>
      <c r="C289" s="96">
        <v>20</v>
      </c>
      <c r="D289" s="96" t="s">
        <v>343</v>
      </c>
      <c r="E289" s="96">
        <v>7.38</v>
      </c>
      <c r="F289" s="96">
        <v>6.79</v>
      </c>
      <c r="G289" s="96">
        <v>2.2200000000000002</v>
      </c>
      <c r="H289" s="96">
        <v>25550</v>
      </c>
      <c r="I289" s="96">
        <v>-11.53</v>
      </c>
      <c r="J289" s="96"/>
      <c r="K289" s="96">
        <v>81.03</v>
      </c>
      <c r="L289" s="96">
        <v>7.3532500000000001</v>
      </c>
      <c r="M289" s="96">
        <v>0.36378500000000003</v>
      </c>
      <c r="N289" s="96">
        <v>7.3361650000000003</v>
      </c>
      <c r="O289" s="96"/>
      <c r="P289" s="96"/>
      <c r="Q289" s="96"/>
      <c r="R289" s="96"/>
      <c r="S289" s="96"/>
      <c r="T289" s="96"/>
      <c r="U289" s="96"/>
      <c r="V289" s="96">
        <f t="shared" si="62"/>
        <v>2.6464119281876002</v>
      </c>
      <c r="W289" s="97">
        <f t="shared" si="63"/>
        <v>7.4538000000000002</v>
      </c>
      <c r="X289" s="96">
        <f t="shared" si="64"/>
        <v>7.5275999999999996</v>
      </c>
      <c r="Y289" s="96">
        <f t="shared" si="65"/>
        <v>7.2324000000000002</v>
      </c>
      <c r="Z289" s="96">
        <f t="shared" si="66"/>
        <v>7.3361650000000003</v>
      </c>
      <c r="AA289" s="96">
        <f t="shared" si="67"/>
        <v>7.0847999999999995</v>
      </c>
      <c r="AB289" s="96"/>
      <c r="AC289" s="96">
        <v>7.47</v>
      </c>
      <c r="AD289" s="96"/>
      <c r="AE289" s="96">
        <f t="shared" si="68"/>
        <v>1.0121951219512195</v>
      </c>
      <c r="AF289" s="96">
        <f t="shared" si="75"/>
        <v>0</v>
      </c>
      <c r="AG289" s="96"/>
      <c r="AH289" s="97">
        <f>IF(AND(M289&lt;Variables!$G$6,M289&gt;Variables!$G$5),0,1)</f>
        <v>1</v>
      </c>
      <c r="AI289" s="97">
        <f t="shared" si="69"/>
        <v>0</v>
      </c>
      <c r="AJ289" s="97">
        <f>IF(I289&gt;Variables!$G$7,0,1)</f>
        <v>1</v>
      </c>
      <c r="AK289" s="97">
        <f>IF(F289&gt;Variables!$G$8,0,1)</f>
        <v>1</v>
      </c>
      <c r="AL289" s="97">
        <f>IF(G289&gt;Variables!$G$9,0,1)</f>
        <v>1</v>
      </c>
      <c r="AM289" s="97">
        <f>IF(AND(K289&gt;Variables!$G$10,K289&lt;Variables!$G$11),0,1)</f>
        <v>1</v>
      </c>
      <c r="AN289" s="103">
        <f>IF(H289&lt;Variables!$G$13,1,0)</f>
        <v>0</v>
      </c>
      <c r="AO289" s="97">
        <f>IF(R289&lt;Variables!$G$12,0,1)</f>
        <v>0</v>
      </c>
      <c r="AP289" s="99"/>
      <c r="AQ289" s="97"/>
      <c r="AR289" s="97"/>
      <c r="AS289" s="97">
        <v>1</v>
      </c>
      <c r="AT289" s="97"/>
      <c r="AU289" s="97"/>
      <c r="AV289" s="96">
        <f t="shared" si="70"/>
        <v>3</v>
      </c>
      <c r="AW289" s="96" t="str">
        <f t="shared" si="71"/>
        <v/>
      </c>
      <c r="AX289" s="96" t="str">
        <f t="shared" si="72"/>
        <v/>
      </c>
      <c r="AY289" s="96">
        <f t="shared" si="73"/>
        <v>3</v>
      </c>
      <c r="AZ289" s="96">
        <f t="shared" si="74"/>
        <v>2.6420363081875999</v>
      </c>
      <c r="BA289" s="96"/>
      <c r="BB289" s="96"/>
      <c r="BC289" s="96"/>
      <c r="BD289" s="96"/>
      <c r="BE289"/>
      <c r="BF289"/>
      <c r="BG289"/>
      <c r="BH289"/>
      <c r="BI289"/>
      <c r="BJ289" s="83"/>
      <c r="BK289" s="83"/>
    </row>
    <row r="290" spans="1:63" ht="14.1" customHeight="1" x14ac:dyDescent="0.2">
      <c r="A290" s="96"/>
      <c r="B290" s="96"/>
      <c r="C290" s="96">
        <v>20</v>
      </c>
      <c r="D290" s="96" t="s">
        <v>360</v>
      </c>
      <c r="E290" s="96">
        <v>10.295</v>
      </c>
      <c r="F290" s="96">
        <v>5.07</v>
      </c>
      <c r="G290" s="96">
        <v>2.0299999999999998</v>
      </c>
      <c r="H290" s="96">
        <v>7020</v>
      </c>
      <c r="I290" s="96">
        <v>250.70099999999999</v>
      </c>
      <c r="J290" s="96"/>
      <c r="K290" s="96">
        <v>75.61</v>
      </c>
      <c r="L290" s="96">
        <v>10.22326</v>
      </c>
      <c r="M290" s="96">
        <v>0.70173300000000005</v>
      </c>
      <c r="N290" s="96">
        <v>10.197323000000001</v>
      </c>
      <c r="O290" s="96"/>
      <c r="P290" s="96"/>
      <c r="Q290" s="96"/>
      <c r="R290" s="96"/>
      <c r="S290" s="96"/>
      <c r="T290" s="96"/>
      <c r="U290" s="96"/>
      <c r="V290" s="96">
        <f t="shared" si="62"/>
        <v>2.5621731904085596</v>
      </c>
      <c r="W290" s="96">
        <f t="shared" si="63"/>
        <v>10.39795</v>
      </c>
      <c r="X290" s="96">
        <f t="shared" si="64"/>
        <v>10.5009</v>
      </c>
      <c r="Y290" s="105">
        <f t="shared" si="65"/>
        <v>10.0891</v>
      </c>
      <c r="Z290" s="105">
        <f t="shared" si="66"/>
        <v>10.197323000000001</v>
      </c>
      <c r="AA290" s="105">
        <f t="shared" si="67"/>
        <v>9.8832000000000004</v>
      </c>
      <c r="AB290" s="96"/>
      <c r="AC290" s="96">
        <v>10.39</v>
      </c>
      <c r="AD290" s="96">
        <v>10.17</v>
      </c>
      <c r="AE290" s="96">
        <f t="shared" si="68"/>
        <v>1.0092277804759593</v>
      </c>
      <c r="AF290" s="96">
        <f t="shared" si="75"/>
        <v>0.98785818358426425</v>
      </c>
      <c r="AG290" s="96"/>
      <c r="AH290" s="105">
        <f>IF(AND(M290&lt;Variables!$G$6,M290&gt;Variables!$G$5),0,1)</f>
        <v>1</v>
      </c>
      <c r="AI290" s="105">
        <f t="shared" si="69"/>
        <v>0</v>
      </c>
      <c r="AJ290" s="105">
        <f>IF(I290&gt;Variables!$G$7,0,1)</f>
        <v>0</v>
      </c>
      <c r="AK290" s="105">
        <f>IF(F290&gt;Variables!$G$8,0,1)</f>
        <v>1</v>
      </c>
      <c r="AL290" s="105">
        <f>IF(G290&gt;Variables!$G$9,0,1)</f>
        <v>1</v>
      </c>
      <c r="AM290" s="105">
        <f>IF(AND(K290&gt;Variables!$G$10,K290&lt;Variables!$G$11),0,1)</f>
        <v>1</v>
      </c>
      <c r="AN290" s="103">
        <f>IF(H290&lt;Variables!$G$13,1,0)</f>
        <v>0</v>
      </c>
      <c r="AO290" s="97">
        <f>IF(R290&lt;Variables!$G$12,0,1)</f>
        <v>0</v>
      </c>
      <c r="AP290" s="106"/>
      <c r="AQ290" s="105"/>
      <c r="AR290" s="105"/>
      <c r="AS290" s="105"/>
      <c r="AT290" s="105"/>
      <c r="AU290" s="105">
        <v>1</v>
      </c>
      <c r="AV290" s="96">
        <f t="shared" si="70"/>
        <v>3</v>
      </c>
      <c r="AW290" s="96" t="str">
        <f t="shared" si="71"/>
        <v/>
      </c>
      <c r="AX290" s="96" t="str">
        <f t="shared" si="72"/>
        <v/>
      </c>
      <c r="AY290" s="96">
        <f t="shared" si="73"/>
        <v>3</v>
      </c>
      <c r="AZ290" s="96">
        <f t="shared" si="74"/>
        <v>2.5580902504085596</v>
      </c>
      <c r="BA290" s="96"/>
      <c r="BB290" s="96"/>
      <c r="BC290" s="96"/>
      <c r="BD290" s="96"/>
      <c r="BE290"/>
      <c r="BF290"/>
      <c r="BG290"/>
      <c r="BH290"/>
      <c r="BI290"/>
      <c r="BJ290" s="83"/>
      <c r="BK290" s="83"/>
    </row>
    <row r="291" spans="1:63" ht="14.1" customHeight="1" x14ac:dyDescent="0.2">
      <c r="A291" s="96"/>
      <c r="B291" s="96"/>
      <c r="C291" s="96">
        <v>20</v>
      </c>
      <c r="D291" s="96" t="s">
        <v>136</v>
      </c>
      <c r="E291" s="96">
        <v>117.175</v>
      </c>
      <c r="F291" s="96">
        <v>5.36</v>
      </c>
      <c r="G291" s="96">
        <v>1.94</v>
      </c>
      <c r="H291" s="96">
        <v>7910</v>
      </c>
      <c r="I291" s="96">
        <v>373.44</v>
      </c>
      <c r="J291" s="96"/>
      <c r="K291" s="96">
        <v>63.53</v>
      </c>
      <c r="L291" s="96">
        <v>116.348595</v>
      </c>
      <c r="M291" s="96">
        <v>0.71028400000000003</v>
      </c>
      <c r="N291" s="96">
        <v>115.50503</v>
      </c>
      <c r="O291" s="96"/>
      <c r="P291" s="96"/>
      <c r="Q291" s="96"/>
      <c r="R291" s="96"/>
      <c r="S291" s="96"/>
      <c r="T291" s="96"/>
      <c r="U291" s="96"/>
      <c r="V291" s="96">
        <f t="shared" si="62"/>
        <v>2.46094932440224</v>
      </c>
      <c r="W291" s="97">
        <f t="shared" si="63"/>
        <v>118.34675</v>
      </c>
      <c r="X291" s="96">
        <f t="shared" si="64"/>
        <v>119.5185</v>
      </c>
      <c r="Y291" s="96">
        <f t="shared" si="65"/>
        <v>114.83149999999999</v>
      </c>
      <c r="Z291" s="96">
        <f t="shared" si="66"/>
        <v>115.50503</v>
      </c>
      <c r="AA291" s="96">
        <f t="shared" si="67"/>
        <v>112.488</v>
      </c>
      <c r="AB291" s="96"/>
      <c r="AC291" s="96">
        <v>118.97</v>
      </c>
      <c r="AD291" s="96">
        <v>116.27</v>
      </c>
      <c r="AE291" s="96">
        <f t="shared" si="68"/>
        <v>1.0153189673565179</v>
      </c>
      <c r="AF291" s="96">
        <f t="shared" si="75"/>
        <v>0.99227650949434609</v>
      </c>
      <c r="AG291" s="96"/>
      <c r="AH291" s="97">
        <f>IF(AND(M291&lt;Variables!$G$6,M291&gt;Variables!$G$5),0,1)</f>
        <v>1</v>
      </c>
      <c r="AI291" s="97">
        <f t="shared" si="69"/>
        <v>0</v>
      </c>
      <c r="AJ291" s="97">
        <f>IF(I291&gt;Variables!$G$7,0,1)</f>
        <v>0</v>
      </c>
      <c r="AK291" s="97">
        <f>IF(F291&gt;Variables!$G$8,0,1)</f>
        <v>1</v>
      </c>
      <c r="AL291" s="97">
        <f>IF(G291&gt;Variables!$G$9,0,1)</f>
        <v>1</v>
      </c>
      <c r="AM291" s="97">
        <f>IF(AND(K291&gt;Variables!$G$10,K291&lt;Variables!$G$11),0,1)</f>
        <v>0</v>
      </c>
      <c r="AN291" s="103">
        <f>IF(H291&lt;Variables!$G$13,1,0)</f>
        <v>0</v>
      </c>
      <c r="AO291" s="97">
        <f>IF(R291&lt;Variables!$G$12,0,1)</f>
        <v>0</v>
      </c>
      <c r="AP291" s="99"/>
      <c r="AQ291" s="97"/>
      <c r="AR291" s="97"/>
      <c r="AS291" s="97">
        <v>1</v>
      </c>
      <c r="AT291" s="97"/>
      <c r="AU291" s="97"/>
      <c r="AV291" s="96">
        <f t="shared" si="70"/>
        <v>3</v>
      </c>
      <c r="AW291" s="96" t="str">
        <f t="shared" si="71"/>
        <v/>
      </c>
      <c r="AX291" s="96" t="str">
        <f t="shared" si="72"/>
        <v/>
      </c>
      <c r="AY291" s="96">
        <f t="shared" si="73"/>
        <v>3</v>
      </c>
      <c r="AZ291" s="96">
        <f t="shared" si="74"/>
        <v>2.45751870440224</v>
      </c>
      <c r="BA291" s="96"/>
      <c r="BB291" s="96"/>
      <c r="BC291" s="96"/>
      <c r="BD291" s="96"/>
      <c r="BE291"/>
      <c r="BF291"/>
      <c r="BG291"/>
      <c r="BH291"/>
      <c r="BI291"/>
      <c r="BJ291" s="83"/>
      <c r="BK291" s="83"/>
    </row>
    <row r="292" spans="1:63" ht="14.1" customHeight="1" x14ac:dyDescent="0.2">
      <c r="A292" s="96"/>
      <c r="B292" s="96"/>
      <c r="C292" s="96">
        <v>20</v>
      </c>
      <c r="D292" s="96" t="s">
        <v>361</v>
      </c>
      <c r="E292" s="96">
        <v>53</v>
      </c>
      <c r="F292" s="96">
        <v>6.8</v>
      </c>
      <c r="G292" s="96">
        <v>4.78</v>
      </c>
      <c r="H292" s="96">
        <v>3320</v>
      </c>
      <c r="I292" s="96">
        <v>-26.242999999999999</v>
      </c>
      <c r="J292" s="96"/>
      <c r="K292" s="96">
        <v>55.86</v>
      </c>
      <c r="L292" s="96">
        <v>53.051630000000003</v>
      </c>
      <c r="M292" s="96">
        <v>-9.7320000000000004E-2</v>
      </c>
      <c r="N292" s="96">
        <v>52.571052000000002</v>
      </c>
      <c r="O292" s="96"/>
      <c r="P292" s="96"/>
      <c r="Q292" s="96"/>
      <c r="R292" s="96"/>
      <c r="S292" s="96"/>
      <c r="T292" s="96"/>
      <c r="U292" s="96"/>
      <c r="V292" s="96">
        <f t="shared" si="62"/>
        <v>2.4318869325376</v>
      </c>
      <c r="W292" s="96">
        <f t="shared" si="63"/>
        <v>53.53</v>
      </c>
      <c r="X292" s="96">
        <f t="shared" si="64"/>
        <v>54.06</v>
      </c>
      <c r="Y292" s="103">
        <f t="shared" si="65"/>
        <v>51.94</v>
      </c>
      <c r="Z292" s="103">
        <f t="shared" si="66"/>
        <v>52.571052000000002</v>
      </c>
      <c r="AA292" s="103">
        <f t="shared" si="67"/>
        <v>50.879999999999995</v>
      </c>
      <c r="AB292" s="96"/>
      <c r="AC292" s="96">
        <v>53.27</v>
      </c>
      <c r="AD292" s="96">
        <v>51.32</v>
      </c>
      <c r="AE292" s="96">
        <f t="shared" si="68"/>
        <v>1.0050943396226415</v>
      </c>
      <c r="AF292" s="96">
        <f t="shared" si="75"/>
        <v>0.96830188679245288</v>
      </c>
      <c r="AG292" s="96"/>
      <c r="AH292" s="103">
        <f>IF(AND(M292&lt;Variables!$G$6,M292&gt;Variables!$G$5),0,1)</f>
        <v>1</v>
      </c>
      <c r="AI292" s="103">
        <f t="shared" si="69"/>
        <v>0</v>
      </c>
      <c r="AJ292" s="103">
        <f>IF(I292&gt;Variables!$G$7,0,1)</f>
        <v>1</v>
      </c>
      <c r="AK292" s="103">
        <f>IF(F292&gt;Variables!$G$8,0,1)</f>
        <v>1</v>
      </c>
      <c r="AL292" s="103">
        <f>IF(G292&gt;Variables!$G$9,0,1)</f>
        <v>1</v>
      </c>
      <c r="AM292" s="103">
        <f>IF(AND(K292&gt;Variables!$G$10,K292&lt;Variables!$G$11),0,1)</f>
        <v>0</v>
      </c>
      <c r="AN292" s="103">
        <f>IF(H292&lt;Variables!$G$13,1,0)</f>
        <v>0</v>
      </c>
      <c r="AO292" s="97">
        <f>IF(R292&lt;Variables!$G$12,0,1)</f>
        <v>0</v>
      </c>
      <c r="AP292" s="104"/>
      <c r="AQ292" s="103"/>
      <c r="AR292" s="103"/>
      <c r="AS292" s="103"/>
      <c r="AT292" s="103">
        <v>1</v>
      </c>
      <c r="AU292" s="103"/>
      <c r="AV292" s="96" t="str">
        <f t="shared" si="70"/>
        <v/>
      </c>
      <c r="AW292" s="96">
        <f t="shared" si="71"/>
        <v>1</v>
      </c>
      <c r="AX292" s="96" t="str">
        <f t="shared" si="72"/>
        <v/>
      </c>
      <c r="AY292" s="96">
        <f t="shared" si="73"/>
        <v>1</v>
      </c>
      <c r="AZ292" s="96">
        <f t="shared" si="74"/>
        <v>2.4288704925375999</v>
      </c>
      <c r="BA292" s="96"/>
      <c r="BB292" s="96"/>
      <c r="BC292" s="96"/>
      <c r="BD292" s="96"/>
      <c r="BE292"/>
      <c r="BF292"/>
      <c r="BG292"/>
      <c r="BH292"/>
      <c r="BI292"/>
      <c r="BJ292" s="83"/>
      <c r="BK292" s="83"/>
    </row>
    <row r="293" spans="1:63" ht="14.1" customHeight="1" x14ac:dyDescent="0.2">
      <c r="A293" s="96"/>
      <c r="B293" s="96"/>
      <c r="C293" s="96">
        <v>20</v>
      </c>
      <c r="D293" s="96" t="s">
        <v>362</v>
      </c>
      <c r="E293" s="96">
        <v>76.05</v>
      </c>
      <c r="F293" s="96">
        <v>6.99</v>
      </c>
      <c r="G293" s="96">
        <v>-0.51</v>
      </c>
      <c r="H293" s="96"/>
      <c r="I293" s="96">
        <v>67.790000000000006</v>
      </c>
      <c r="J293" s="96"/>
      <c r="K293" s="96">
        <v>54.51</v>
      </c>
      <c r="L293" s="96">
        <v>76.353499999999997</v>
      </c>
      <c r="M293" s="96">
        <v>-0.39749299999999999</v>
      </c>
      <c r="N293" s="96">
        <v>76.095645000000005</v>
      </c>
      <c r="O293" s="96"/>
      <c r="P293" s="96"/>
      <c r="Q293" s="96"/>
      <c r="R293" s="96"/>
      <c r="S293" s="96"/>
      <c r="T293" s="96"/>
      <c r="U293" s="96"/>
      <c r="V293" s="96">
        <f t="shared" si="62"/>
        <v>2.4292357166258398</v>
      </c>
      <c r="W293" s="98">
        <f t="shared" si="63"/>
        <v>76.810500000000005</v>
      </c>
      <c r="X293" s="98">
        <f t="shared" si="64"/>
        <v>77.570999999999998</v>
      </c>
      <c r="Y293" s="105">
        <f t="shared" si="65"/>
        <v>74.528999999999996</v>
      </c>
      <c r="Z293" s="105">
        <f t="shared" si="66"/>
        <v>76.095645000000005</v>
      </c>
      <c r="AA293" s="105">
        <f t="shared" si="67"/>
        <v>73.007999999999996</v>
      </c>
      <c r="AB293" s="96"/>
      <c r="AC293" s="96">
        <v>76.55</v>
      </c>
      <c r="AD293" s="96">
        <v>75.11</v>
      </c>
      <c r="AE293" s="98">
        <f t="shared" si="68"/>
        <v>1.0065746219592373</v>
      </c>
      <c r="AF293" s="98">
        <f t="shared" si="75"/>
        <v>0.98763971071663381</v>
      </c>
      <c r="AG293" s="96" t="s">
        <v>210</v>
      </c>
      <c r="AH293" s="105">
        <f>IF(AND(M293&lt;Variables!$G$6,M293&gt;Variables!$G$5),0,1)</f>
        <v>1</v>
      </c>
      <c r="AI293" s="105">
        <f t="shared" si="69"/>
        <v>0</v>
      </c>
      <c r="AJ293" s="105">
        <f>IF(I293&gt;Variables!$G$7,0,1)</f>
        <v>0</v>
      </c>
      <c r="AK293" s="105">
        <f>IF(F293&gt;Variables!$G$8,0,1)</f>
        <v>1</v>
      </c>
      <c r="AL293" s="105">
        <f>IF(G293&gt;Variables!$G$9,0,1)</f>
        <v>1</v>
      </c>
      <c r="AM293" s="105">
        <f>IF(AND(K293&gt;Variables!$G$10,K293&lt;Variables!$G$11),0,1)</f>
        <v>0</v>
      </c>
      <c r="AN293" s="103">
        <f>IF(H293&lt;Variables!$G$13,1,0)</f>
        <v>1</v>
      </c>
      <c r="AO293" s="97">
        <f>IF(R293&lt;Variables!$G$12,0,1)</f>
        <v>0</v>
      </c>
      <c r="AP293" s="106"/>
      <c r="AQ293" s="105"/>
      <c r="AR293" s="105"/>
      <c r="AS293" s="105"/>
      <c r="AT293" s="105"/>
      <c r="AU293" s="105">
        <v>1</v>
      </c>
      <c r="AV293" s="96" t="str">
        <f t="shared" si="70"/>
        <v/>
      </c>
      <c r="AW293" s="96" t="str">
        <f t="shared" si="71"/>
        <v/>
      </c>
      <c r="AX293" s="96">
        <f t="shared" si="72"/>
        <v>2</v>
      </c>
      <c r="AY293" s="96">
        <f t="shared" si="73"/>
        <v>2</v>
      </c>
      <c r="AZ293" s="96">
        <f t="shared" si="74"/>
        <v>2.4262921766258398</v>
      </c>
      <c r="BA293" s="96"/>
      <c r="BB293" s="96"/>
      <c r="BC293" s="96"/>
      <c r="BD293" s="96"/>
      <c r="BE293"/>
      <c r="BF293"/>
      <c r="BG293"/>
      <c r="BH293"/>
      <c r="BI293"/>
      <c r="BJ293" s="83"/>
      <c r="BK293" s="83"/>
    </row>
    <row r="294" spans="1:63" ht="14.1" customHeight="1" x14ac:dyDescent="0.2">
      <c r="A294" s="96"/>
      <c r="B294" s="96"/>
      <c r="C294" s="96">
        <v>20</v>
      </c>
      <c r="D294" s="96" t="s">
        <v>363</v>
      </c>
      <c r="E294" s="96">
        <v>81.819999999999993</v>
      </c>
      <c r="F294" s="96">
        <v>5.08</v>
      </c>
      <c r="G294" s="96">
        <v>2.72</v>
      </c>
      <c r="H294" s="96">
        <v>3650</v>
      </c>
      <c r="I294" s="96">
        <v>127.872</v>
      </c>
      <c r="J294" s="96"/>
      <c r="K294" s="96">
        <v>53.68</v>
      </c>
      <c r="L294" s="96">
        <v>81.975239999999999</v>
      </c>
      <c r="M294" s="96">
        <v>-0.18937399999999999</v>
      </c>
      <c r="N294" s="96">
        <v>81.796160999999998</v>
      </c>
      <c r="O294" s="96"/>
      <c r="P294" s="96"/>
      <c r="Q294" s="96"/>
      <c r="R294" s="96"/>
      <c r="S294" s="96"/>
      <c r="T294" s="96"/>
      <c r="U294" s="96"/>
      <c r="V294" s="96">
        <f t="shared" si="62"/>
        <v>2.4120611605721596</v>
      </c>
      <c r="W294" s="97">
        <f t="shared" si="63"/>
        <v>82.638199999999998</v>
      </c>
      <c r="X294" s="96">
        <f t="shared" si="64"/>
        <v>83.456399999999988</v>
      </c>
      <c r="Y294" s="96">
        <f t="shared" si="65"/>
        <v>80.183599999999998</v>
      </c>
      <c r="Z294" s="96">
        <f t="shared" si="66"/>
        <v>81.796160999999998</v>
      </c>
      <c r="AA294" s="96">
        <f t="shared" si="67"/>
        <v>78.547199999999989</v>
      </c>
      <c r="AB294" s="96"/>
      <c r="AC294" s="96">
        <v>82.75</v>
      </c>
      <c r="AD294" s="96">
        <v>81.83</v>
      </c>
      <c r="AE294" s="96">
        <f t="shared" si="68"/>
        <v>1.0113664140796872</v>
      </c>
      <c r="AF294" s="96">
        <f t="shared" si="75"/>
        <v>1.0001222195062334</v>
      </c>
      <c r="AG294" s="96"/>
      <c r="AH294" s="97">
        <f>IF(AND(M294&lt;Variables!$G$6,M294&gt;Variables!$G$5),0,1)</f>
        <v>1</v>
      </c>
      <c r="AI294" s="97">
        <f t="shared" si="69"/>
        <v>0</v>
      </c>
      <c r="AJ294" s="97">
        <f>IF(I294&gt;Variables!$G$7,0,1)</f>
        <v>0</v>
      </c>
      <c r="AK294" s="97">
        <f>IF(F294&gt;Variables!$G$8,0,1)</f>
        <v>1</v>
      </c>
      <c r="AL294" s="97">
        <f>IF(G294&gt;Variables!$G$9,0,1)</f>
        <v>1</v>
      </c>
      <c r="AM294" s="97">
        <f>IF(AND(K294&gt;Variables!$G$10,K294&lt;Variables!$G$11),0,1)</f>
        <v>0</v>
      </c>
      <c r="AN294" s="103">
        <f>IF(H294&lt;Variables!$G$13,1,0)</f>
        <v>0</v>
      </c>
      <c r="AO294" s="97">
        <f>IF(R294&lt;Variables!$G$12,0,1)</f>
        <v>0</v>
      </c>
      <c r="AP294" s="99"/>
      <c r="AQ294" s="97"/>
      <c r="AR294" s="97"/>
      <c r="AS294" s="97">
        <v>1</v>
      </c>
      <c r="AT294" s="97"/>
      <c r="AU294" s="97"/>
      <c r="AV294" s="96">
        <f t="shared" si="70"/>
        <v>3</v>
      </c>
      <c r="AW294" s="96" t="str">
        <f t="shared" si="71"/>
        <v/>
      </c>
      <c r="AX294" s="96" t="str">
        <f t="shared" si="72"/>
        <v/>
      </c>
      <c r="AY294" s="96">
        <f t="shared" si="73"/>
        <v>3</v>
      </c>
      <c r="AZ294" s="96">
        <f t="shared" si="74"/>
        <v>2.4091624405721599</v>
      </c>
      <c r="BA294" s="96"/>
      <c r="BB294" s="96"/>
      <c r="BC294" s="96"/>
      <c r="BD294" s="96"/>
      <c r="BE294"/>
      <c r="BF294"/>
      <c r="BG294"/>
      <c r="BH294"/>
      <c r="BI294"/>
      <c r="BJ294" s="83"/>
      <c r="BK294" s="83"/>
    </row>
    <row r="295" spans="1:63" ht="14.1" customHeight="1" x14ac:dyDescent="0.2">
      <c r="A295" s="96"/>
      <c r="B295" s="96"/>
      <c r="C295" s="96">
        <v>20</v>
      </c>
      <c r="D295" s="96" t="s">
        <v>342</v>
      </c>
      <c r="E295" s="96">
        <v>56.814999999999998</v>
      </c>
      <c r="F295" s="96">
        <v>5.29</v>
      </c>
      <c r="G295" s="96">
        <v>3.58</v>
      </c>
      <c r="H295" s="96">
        <v>7050</v>
      </c>
      <c r="I295" s="96">
        <v>14.845000000000001</v>
      </c>
      <c r="J295" s="96"/>
      <c r="K295" s="96">
        <v>52.46</v>
      </c>
      <c r="L295" s="96">
        <v>56.656269999999999</v>
      </c>
      <c r="M295" s="96">
        <v>0.280163</v>
      </c>
      <c r="N295" s="96">
        <v>56.795327999999998</v>
      </c>
      <c r="O295" s="96"/>
      <c r="P295" s="96"/>
      <c r="Q295" s="96"/>
      <c r="R295" s="96"/>
      <c r="S295" s="96"/>
      <c r="T295" s="96"/>
      <c r="U295" s="96"/>
      <c r="V295" s="96">
        <f t="shared" si="62"/>
        <v>2.3832109495697602</v>
      </c>
      <c r="W295" s="96">
        <f t="shared" si="63"/>
        <v>57.383150000000001</v>
      </c>
      <c r="X295" s="96">
        <f t="shared" si="64"/>
        <v>57.951299999999996</v>
      </c>
      <c r="Y295" s="105">
        <f t="shared" si="65"/>
        <v>55.678699999999999</v>
      </c>
      <c r="Z295" s="105">
        <f t="shared" si="66"/>
        <v>56.795327999999998</v>
      </c>
      <c r="AA295" s="105">
        <f t="shared" si="67"/>
        <v>54.542399999999994</v>
      </c>
      <c r="AB295" s="96"/>
      <c r="AC295" s="96">
        <v>57.66</v>
      </c>
      <c r="AD295" s="96">
        <v>56.43</v>
      </c>
      <c r="AE295" s="96">
        <f t="shared" si="68"/>
        <v>1.0148728328786412</v>
      </c>
      <c r="AF295" s="96">
        <f t="shared" si="75"/>
        <v>0.99322362052274926</v>
      </c>
      <c r="AG295" s="96" t="s">
        <v>281</v>
      </c>
      <c r="AH295" s="105">
        <f>IF(AND(M295&lt;Variables!$G$6,M295&gt;Variables!$G$5),0,1)</f>
        <v>1</v>
      </c>
      <c r="AI295" s="105">
        <f t="shared" si="69"/>
        <v>1</v>
      </c>
      <c r="AJ295" s="105">
        <f>IF(I295&gt;Variables!$G$7,0,1)</f>
        <v>0</v>
      </c>
      <c r="AK295" s="105">
        <f>IF(F295&gt;Variables!$G$8,0,1)</f>
        <v>1</v>
      </c>
      <c r="AL295" s="105">
        <f>IF(G295&gt;Variables!$G$9,0,1)</f>
        <v>1</v>
      </c>
      <c r="AM295" s="105">
        <f>IF(AND(K295&gt;Variables!$G$10,K295&lt;Variables!$G$11),0,1)</f>
        <v>0</v>
      </c>
      <c r="AN295" s="103">
        <f>IF(H295&lt;Variables!$G$13,1,0)</f>
        <v>0</v>
      </c>
      <c r="AO295" s="97">
        <f>IF(R295&lt;Variables!$G$12,0,1)</f>
        <v>0</v>
      </c>
      <c r="AP295" s="106"/>
      <c r="AQ295" s="105"/>
      <c r="AR295" s="105"/>
      <c r="AS295" s="105"/>
      <c r="AT295" s="105"/>
      <c r="AU295" s="105">
        <v>1</v>
      </c>
      <c r="AV295" s="96">
        <f t="shared" si="70"/>
        <v>3</v>
      </c>
      <c r="AW295" s="96" t="str">
        <f t="shared" si="71"/>
        <v/>
      </c>
      <c r="AX295" s="96" t="str">
        <f t="shared" si="72"/>
        <v/>
      </c>
      <c r="AY295" s="96">
        <f t="shared" si="73"/>
        <v>3</v>
      </c>
      <c r="AZ295" s="96">
        <f t="shared" si="74"/>
        <v>2.3803781095697598</v>
      </c>
      <c r="BA295" s="96"/>
      <c r="BB295" s="96"/>
      <c r="BC295" s="96"/>
      <c r="BD295" s="96"/>
      <c r="BE295"/>
      <c r="BF295"/>
      <c r="BG295"/>
      <c r="BH295"/>
      <c r="BI295"/>
      <c r="BJ295" s="83"/>
      <c r="BK295" s="83"/>
    </row>
    <row r="296" spans="1:63" ht="14.1" customHeight="1" x14ac:dyDescent="0.2">
      <c r="A296" s="96"/>
      <c r="B296" s="96"/>
      <c r="C296" s="108">
        <v>20</v>
      </c>
      <c r="D296" s="109" t="s">
        <v>362</v>
      </c>
      <c r="E296" s="109">
        <v>76.245000000000005</v>
      </c>
      <c r="F296" s="109">
        <v>7.02</v>
      </c>
      <c r="G296" s="109">
        <v>-0.26</v>
      </c>
      <c r="H296" s="109"/>
      <c r="I296" s="109">
        <v>67.805999999999997</v>
      </c>
      <c r="J296" s="109"/>
      <c r="K296" s="109">
        <v>49.24</v>
      </c>
      <c r="L296" s="109">
        <v>76.238495</v>
      </c>
      <c r="M296" s="109">
        <v>8.5319999999999997E-3</v>
      </c>
      <c r="N296" s="109">
        <v>76.243570000000005</v>
      </c>
      <c r="O296" s="109"/>
      <c r="P296" s="109"/>
      <c r="Q296" s="109"/>
      <c r="R296" s="109"/>
      <c r="S296" s="109"/>
      <c r="T296" s="109"/>
      <c r="U296" s="109"/>
      <c r="V296" s="109">
        <f t="shared" si="62"/>
        <v>2.3589232947161602</v>
      </c>
      <c r="W296" s="109">
        <f t="shared" si="63"/>
        <v>77.007450000000006</v>
      </c>
      <c r="X296" s="109">
        <f t="shared" si="64"/>
        <v>77.769900000000007</v>
      </c>
      <c r="Y296" s="110">
        <f t="shared" si="65"/>
        <v>74.720100000000002</v>
      </c>
      <c r="Z296" s="110">
        <f t="shared" si="66"/>
        <v>76.243570000000005</v>
      </c>
      <c r="AA296" s="110">
        <f t="shared" si="67"/>
        <v>73.1952</v>
      </c>
      <c r="AB296" s="96"/>
      <c r="AC296" s="96">
        <v>76.55</v>
      </c>
      <c r="AD296" s="96">
        <v>75.11</v>
      </c>
      <c r="AE296" s="98">
        <f t="shared" si="68"/>
        <v>1.0040002623122826</v>
      </c>
      <c r="AF296" s="98">
        <f t="shared" si="75"/>
        <v>0.98511377795265254</v>
      </c>
      <c r="AG296" s="96"/>
      <c r="AH296" s="105">
        <f>IF(AND(M296&lt;Variables!$G$6,M296&gt;Variables!$G$5),0,1)</f>
        <v>1</v>
      </c>
      <c r="AI296" s="105">
        <f t="shared" si="69"/>
        <v>1</v>
      </c>
      <c r="AJ296" s="105">
        <f>IF(I296&gt;Variables!$G$7,0,1)</f>
        <v>0</v>
      </c>
      <c r="AK296" s="105">
        <f>IF(F296&gt;Variables!$G$8,0,1)</f>
        <v>1</v>
      </c>
      <c r="AL296" s="105">
        <f>IF(G296&gt;Variables!$G$9,0,1)</f>
        <v>1</v>
      </c>
      <c r="AM296" s="105">
        <f>IF(AND(K296&gt;Variables!$G$10,K296&lt;Variables!$G$11),0,1)</f>
        <v>1</v>
      </c>
      <c r="AN296" s="103">
        <f>IF(H296&lt;Variables!$G$13,1,0)</f>
        <v>1</v>
      </c>
      <c r="AO296" s="97">
        <f>IF(R296&lt;Variables!$G$12,0,1)</f>
        <v>0</v>
      </c>
      <c r="AP296" s="106"/>
      <c r="AQ296" s="105"/>
      <c r="AR296" s="105"/>
      <c r="AS296" s="105"/>
      <c r="AT296" s="105"/>
      <c r="AU296" s="105">
        <v>1</v>
      </c>
      <c r="AV296" s="96" t="str">
        <f t="shared" si="70"/>
        <v/>
      </c>
      <c r="AW296" s="96" t="str">
        <f t="shared" si="71"/>
        <v/>
      </c>
      <c r="AX296" s="96">
        <f t="shared" si="72"/>
        <v>2</v>
      </c>
      <c r="AY296" s="96">
        <f t="shared" si="73"/>
        <v>2</v>
      </c>
      <c r="AZ296" s="96">
        <f t="shared" si="74"/>
        <v>2.35626433471616</v>
      </c>
      <c r="BA296" s="96"/>
      <c r="BB296" s="96"/>
      <c r="BC296" s="96"/>
      <c r="BD296" s="96"/>
      <c r="BE296"/>
      <c r="BF296"/>
      <c r="BG296"/>
      <c r="BH296"/>
      <c r="BI296"/>
      <c r="BJ296" s="83"/>
      <c r="BK296" s="83"/>
    </row>
    <row r="297" spans="1:63" ht="14.1" customHeight="1" x14ac:dyDescent="0.2">
      <c r="A297" s="96"/>
      <c r="B297" s="96"/>
      <c r="C297" s="96">
        <v>20</v>
      </c>
      <c r="D297" s="96" t="s">
        <v>364</v>
      </c>
      <c r="E297" s="96">
        <v>17.84</v>
      </c>
      <c r="F297" s="96">
        <v>3.71</v>
      </c>
      <c r="G297" s="96">
        <v>-0.61</v>
      </c>
      <c r="H297" s="96">
        <v>11740</v>
      </c>
      <c r="I297" s="96">
        <v>18.751000000000001</v>
      </c>
      <c r="J297" s="96"/>
      <c r="K297" s="96">
        <v>48.08</v>
      </c>
      <c r="L297" s="96">
        <v>17.874706</v>
      </c>
      <c r="M297" s="96">
        <v>-0.194162</v>
      </c>
      <c r="N297" s="96">
        <v>17.953703000000001</v>
      </c>
      <c r="O297" s="96"/>
      <c r="P297" s="96"/>
      <c r="Q297" s="96"/>
      <c r="R297" s="96"/>
      <c r="S297" s="96"/>
      <c r="T297" s="96"/>
      <c r="U297" s="96"/>
      <c r="V297" s="96">
        <f t="shared" si="62"/>
        <v>2.3510803914764802</v>
      </c>
      <c r="W297" s="96">
        <f t="shared" si="63"/>
        <v>18.0184</v>
      </c>
      <c r="X297" s="96">
        <f t="shared" si="64"/>
        <v>18.1968</v>
      </c>
      <c r="Y297" s="105">
        <f t="shared" si="65"/>
        <v>17.4832</v>
      </c>
      <c r="Z297" s="105">
        <f t="shared" si="66"/>
        <v>17.953703000000001</v>
      </c>
      <c r="AA297" s="105">
        <f t="shared" si="67"/>
        <v>17.1264</v>
      </c>
      <c r="AB297" s="96"/>
      <c r="AC297" s="96">
        <v>17.89</v>
      </c>
      <c r="AD297" s="96">
        <v>17.57</v>
      </c>
      <c r="AE297" s="96">
        <f t="shared" si="68"/>
        <v>1.0028026905829597</v>
      </c>
      <c r="AF297" s="96">
        <f t="shared" si="75"/>
        <v>0.98486547085201792</v>
      </c>
      <c r="AG297" s="96" t="s">
        <v>249</v>
      </c>
      <c r="AH297" s="105">
        <f>IF(AND(M297&lt;Variables!$G$6,M297&gt;Variables!$G$5),0,1)</f>
        <v>1</v>
      </c>
      <c r="AI297" s="105">
        <f t="shared" si="69"/>
        <v>1</v>
      </c>
      <c r="AJ297" s="105">
        <f>IF(I297&gt;Variables!$G$7,0,1)</f>
        <v>0</v>
      </c>
      <c r="AK297" s="105">
        <f>IF(F297&gt;Variables!$G$8,0,1)</f>
        <v>1</v>
      </c>
      <c r="AL297" s="105">
        <f>IF(G297&gt;Variables!$G$9,0,1)</f>
        <v>1</v>
      </c>
      <c r="AM297" s="105">
        <f>IF(AND(K297&gt;Variables!$G$10,K297&lt;Variables!$G$11),0,1)</f>
        <v>1</v>
      </c>
      <c r="AN297" s="103">
        <f>IF(H297&lt;Variables!$G$13,1,0)</f>
        <v>0</v>
      </c>
      <c r="AO297" s="97">
        <f>IF(R297&lt;Variables!$G$12,0,1)</f>
        <v>0</v>
      </c>
      <c r="AP297" s="106"/>
      <c r="AQ297" s="105"/>
      <c r="AR297" s="105"/>
      <c r="AS297" s="105"/>
      <c r="AT297" s="105"/>
      <c r="AU297" s="105">
        <v>1</v>
      </c>
      <c r="AV297" s="96" t="str">
        <f t="shared" si="70"/>
        <v/>
      </c>
      <c r="AW297" s="96" t="str">
        <f t="shared" si="71"/>
        <v/>
      </c>
      <c r="AX297" s="96">
        <f t="shared" si="72"/>
        <v>2</v>
      </c>
      <c r="AY297" s="96">
        <f t="shared" si="73"/>
        <v>2</v>
      </c>
      <c r="AZ297" s="96">
        <f t="shared" si="74"/>
        <v>2.3484840714764799</v>
      </c>
      <c r="BA297" s="96"/>
      <c r="BB297" s="96"/>
      <c r="BC297" s="96"/>
      <c r="BD297" s="96"/>
      <c r="BE297"/>
      <c r="BF297"/>
      <c r="BG297"/>
      <c r="BH297"/>
      <c r="BI297"/>
      <c r="BJ297" s="83"/>
      <c r="BK297" s="83"/>
    </row>
    <row r="298" spans="1:63" ht="14.1" customHeight="1" x14ac:dyDescent="0.2">
      <c r="A298" s="96"/>
      <c r="B298" s="96"/>
      <c r="C298" s="96">
        <v>20</v>
      </c>
      <c r="D298" s="96" t="s">
        <v>346</v>
      </c>
      <c r="E298" s="96">
        <v>63.64</v>
      </c>
      <c r="F298" s="96">
        <v>7.68</v>
      </c>
      <c r="G298" s="96">
        <v>2.13</v>
      </c>
      <c r="H298" s="96">
        <v>2800</v>
      </c>
      <c r="I298" s="96">
        <v>97.391000000000005</v>
      </c>
      <c r="J298" s="96"/>
      <c r="K298" s="96">
        <v>43.78</v>
      </c>
      <c r="L298" s="96">
        <v>64.00752</v>
      </c>
      <c r="M298" s="96">
        <v>-0.574183</v>
      </c>
      <c r="N298" s="96">
        <v>63.900219999999997</v>
      </c>
      <c r="O298" s="96"/>
      <c r="P298" s="96"/>
      <c r="Q298" s="96"/>
      <c r="R298" s="96"/>
      <c r="S298" s="96"/>
      <c r="T298" s="96"/>
      <c r="U298" s="96"/>
      <c r="V298" s="96">
        <f t="shared" si="62"/>
        <v>2.3071753020651204</v>
      </c>
      <c r="W298" s="96">
        <f t="shared" si="63"/>
        <v>64.276399999999995</v>
      </c>
      <c r="X298" s="96">
        <f t="shared" si="64"/>
        <v>64.912800000000004</v>
      </c>
      <c r="Y298" s="103">
        <f t="shared" si="65"/>
        <v>62.367199999999997</v>
      </c>
      <c r="Z298" s="103">
        <f t="shared" si="66"/>
        <v>63.900219999999997</v>
      </c>
      <c r="AA298" s="103">
        <f t="shared" si="67"/>
        <v>61.0944</v>
      </c>
      <c r="AB298" s="96"/>
      <c r="AC298" s="96">
        <v>64.22</v>
      </c>
      <c r="AD298" s="96">
        <v>62.01</v>
      </c>
      <c r="AE298" s="96">
        <f t="shared" si="68"/>
        <v>1.0091137649277184</v>
      </c>
      <c r="AF298" s="96">
        <f t="shared" si="75"/>
        <v>0.97438717787554996</v>
      </c>
      <c r="AG298" s="96"/>
      <c r="AH298" s="103">
        <f>IF(AND(M298&lt;Variables!$G$6,M298&gt;Variables!$G$5),0,1)</f>
        <v>1</v>
      </c>
      <c r="AI298" s="103">
        <f t="shared" si="69"/>
        <v>0</v>
      </c>
      <c r="AJ298" s="103">
        <f>IF(I298&gt;Variables!$G$7,0,1)</f>
        <v>0</v>
      </c>
      <c r="AK298" s="103">
        <f>IF(F298&gt;Variables!$G$8,0,1)</f>
        <v>1</v>
      </c>
      <c r="AL298" s="103">
        <f>IF(G298&gt;Variables!$G$9,0,1)</f>
        <v>1</v>
      </c>
      <c r="AM298" s="103">
        <f>IF(AND(K298&gt;Variables!$G$10,K298&lt;Variables!$G$11),0,1)</f>
        <v>1</v>
      </c>
      <c r="AN298" s="103">
        <f>IF(H298&lt;Variables!$G$13,1,0)</f>
        <v>0</v>
      </c>
      <c r="AO298" s="97">
        <f>IF(R298&lt;Variables!$G$12,0,1)</f>
        <v>0</v>
      </c>
      <c r="AP298" s="104"/>
      <c r="AQ298" s="103"/>
      <c r="AR298" s="103"/>
      <c r="AS298" s="103"/>
      <c r="AT298" s="103">
        <v>1</v>
      </c>
      <c r="AU298" s="103"/>
      <c r="AV298" s="96">
        <f t="shared" si="70"/>
        <v>3</v>
      </c>
      <c r="AW298" s="96">
        <f t="shared" si="71"/>
        <v>1</v>
      </c>
      <c r="AX298" s="96" t="str">
        <f t="shared" si="72"/>
        <v/>
      </c>
      <c r="AY298" s="96">
        <f t="shared" si="73"/>
        <v>3</v>
      </c>
      <c r="AZ298" s="96">
        <f t="shared" si="74"/>
        <v>2.3048111820651203</v>
      </c>
      <c r="BA298" s="96"/>
      <c r="BB298" s="96"/>
      <c r="BC298" s="96"/>
      <c r="BD298" s="96"/>
      <c r="BE298"/>
      <c r="BF298"/>
      <c r="BG298"/>
      <c r="BH298"/>
      <c r="BI298"/>
      <c r="BJ298" s="83"/>
      <c r="BK298" s="83"/>
    </row>
    <row r="299" spans="1:63" ht="14.1" customHeight="1" x14ac:dyDescent="0.2">
      <c r="A299" s="96"/>
      <c r="B299" s="96"/>
      <c r="C299" s="96">
        <v>20</v>
      </c>
      <c r="D299" s="96" t="s">
        <v>311</v>
      </c>
      <c r="E299" s="96">
        <v>10.51</v>
      </c>
      <c r="F299" s="96">
        <v>8.56</v>
      </c>
      <c r="G299" s="96">
        <v>4.68</v>
      </c>
      <c r="H299" s="96"/>
      <c r="I299" s="96">
        <v>-2.9820000000000002</v>
      </c>
      <c r="J299" s="96"/>
      <c r="K299" s="96">
        <v>39.83</v>
      </c>
      <c r="L299" s="96">
        <v>10.58479</v>
      </c>
      <c r="M299" s="96">
        <v>-0.70657999999999999</v>
      </c>
      <c r="N299" s="97">
        <v>10.541639999999999</v>
      </c>
      <c r="O299" s="97"/>
      <c r="P299" s="97"/>
      <c r="Q299" s="97"/>
      <c r="R299" s="97"/>
      <c r="S299" s="97"/>
      <c r="T299" s="97"/>
      <c r="U299" s="97"/>
      <c r="V299" s="97">
        <f t="shared" si="62"/>
        <v>2.2592569470832</v>
      </c>
      <c r="W299" s="97">
        <f t="shared" si="63"/>
        <v>10.6151</v>
      </c>
      <c r="X299" s="97">
        <f t="shared" si="64"/>
        <v>10.7202</v>
      </c>
      <c r="Y299" s="97">
        <f t="shared" si="65"/>
        <v>10.299799999999999</v>
      </c>
      <c r="Z299" s="97">
        <f t="shared" si="66"/>
        <v>10.541639999999999</v>
      </c>
      <c r="AA299" s="97">
        <f t="shared" si="67"/>
        <v>10.089599999999999</v>
      </c>
      <c r="AB299" s="96" t="s">
        <v>202</v>
      </c>
      <c r="AC299" s="96">
        <f>W299*1.011</f>
        <v>10.7318661</v>
      </c>
      <c r="AD299" s="96">
        <v>10.43</v>
      </c>
      <c r="AE299" s="98">
        <f t="shared" si="68"/>
        <v>1.02111</v>
      </c>
      <c r="AF299" s="98">
        <f t="shared" si="75"/>
        <v>0.99238820171265463</v>
      </c>
      <c r="AG299" s="96" t="s">
        <v>365</v>
      </c>
      <c r="AH299" s="97">
        <f>IF(AND(M299&lt;Variables!$G$6,M299&gt;Variables!$G$5),0,1)</f>
        <v>1</v>
      </c>
      <c r="AI299" s="97">
        <f t="shared" si="69"/>
        <v>0</v>
      </c>
      <c r="AJ299" s="97">
        <f>IF(I299&gt;Variables!$G$7,0,1)</f>
        <v>1</v>
      </c>
      <c r="AK299" s="97">
        <f>IF(F299&gt;Variables!$G$8,0,1)</f>
        <v>1</v>
      </c>
      <c r="AL299" s="97">
        <f>IF(G299&gt;Variables!$G$9,0,1)</f>
        <v>1</v>
      </c>
      <c r="AM299" s="97">
        <f>IF(AND(K299&gt;Variables!$G$10,K299&lt;Variables!$G$11),0,1)</f>
        <v>1</v>
      </c>
      <c r="AN299" s="103">
        <f>IF(H299&lt;Variables!$G$13,1,0)</f>
        <v>1</v>
      </c>
      <c r="AO299" s="97">
        <f>IF(R299&lt;Variables!$G$12,0,1)</f>
        <v>0</v>
      </c>
      <c r="AP299" s="99"/>
      <c r="AQ299" s="97"/>
      <c r="AR299" s="97"/>
      <c r="AS299" s="97">
        <v>1</v>
      </c>
      <c r="AT299" s="97"/>
      <c r="AU299" s="97"/>
      <c r="AV299" s="96">
        <f t="shared" si="70"/>
        <v>3</v>
      </c>
      <c r="AW299" s="96" t="str">
        <f t="shared" si="71"/>
        <v/>
      </c>
      <c r="AX299" s="96" t="str">
        <f t="shared" si="72"/>
        <v/>
      </c>
      <c r="AY299" s="96">
        <f t="shared" si="73"/>
        <v>3</v>
      </c>
      <c r="AZ299" s="96">
        <f t="shared" si="74"/>
        <v>2.2571061270831998</v>
      </c>
      <c r="BA299" s="96"/>
      <c r="BB299" s="96"/>
      <c r="BC299" s="96"/>
      <c r="BD299" s="96"/>
      <c r="BE299"/>
      <c r="BF299"/>
      <c r="BG299"/>
      <c r="BH299"/>
      <c r="BI299"/>
      <c r="BJ299" s="83"/>
      <c r="BK299" s="83"/>
    </row>
    <row r="300" spans="1:63" ht="14.1" customHeight="1" x14ac:dyDescent="0.2">
      <c r="A300" s="96"/>
      <c r="B300" s="96"/>
      <c r="C300" s="96">
        <v>20</v>
      </c>
      <c r="D300" s="96" t="s">
        <v>366</v>
      </c>
      <c r="E300" s="96">
        <v>3.47</v>
      </c>
      <c r="F300" s="96">
        <v>5.24</v>
      </c>
      <c r="G300" s="96">
        <v>-2.8</v>
      </c>
      <c r="H300" s="96">
        <v>68.37</v>
      </c>
      <c r="I300" s="96">
        <v>-50.481999999999999</v>
      </c>
      <c r="J300" s="96"/>
      <c r="K300" s="96">
        <v>37.729999999999997</v>
      </c>
      <c r="L300" s="96">
        <v>3.6575549999999999</v>
      </c>
      <c r="M300" s="96">
        <v>-5.1278790000000001</v>
      </c>
      <c r="N300" s="96">
        <v>3.6795550000000001</v>
      </c>
      <c r="O300" s="96"/>
      <c r="P300" s="96"/>
      <c r="Q300" s="96"/>
      <c r="R300" s="96"/>
      <c r="S300" s="96"/>
      <c r="T300" s="96"/>
      <c r="U300" s="96"/>
      <c r="V300" s="96">
        <f t="shared" si="62"/>
        <v>2.1914973644469598</v>
      </c>
      <c r="W300" s="101">
        <f t="shared" si="63"/>
        <v>3.5047000000000001</v>
      </c>
      <c r="X300" s="101">
        <f t="shared" si="64"/>
        <v>3.5394000000000001</v>
      </c>
      <c r="Y300" s="96">
        <f t="shared" si="65"/>
        <v>3.4006000000000003</v>
      </c>
      <c r="Z300" s="96">
        <f t="shared" si="66"/>
        <v>3.6795550000000001</v>
      </c>
      <c r="AA300" s="96">
        <f t="shared" si="67"/>
        <v>3.3311999999999999</v>
      </c>
      <c r="AB300" s="96"/>
      <c r="AC300" s="96">
        <v>3.56</v>
      </c>
      <c r="AD300" s="96"/>
      <c r="AE300" s="96">
        <f t="shared" si="68"/>
        <v>1.0259365994236311</v>
      </c>
      <c r="AF300" s="96">
        <f t="shared" si="75"/>
        <v>0</v>
      </c>
      <c r="AG300" s="96"/>
      <c r="AH300" s="101">
        <f>IF(AND(M300&lt;Variables!$G$6,M300&gt;Variables!$G$5),0,1)</f>
        <v>1</v>
      </c>
      <c r="AI300" s="101">
        <f t="shared" si="69"/>
        <v>1</v>
      </c>
      <c r="AJ300" s="101">
        <f>IF(I300&gt;Variables!$G$7,0,1)</f>
        <v>1</v>
      </c>
      <c r="AK300" s="101">
        <f>IF(F300&gt;Variables!$G$8,0,1)</f>
        <v>1</v>
      </c>
      <c r="AL300" s="101">
        <f>IF(G300&gt;Variables!$G$9,0,1)</f>
        <v>1</v>
      </c>
      <c r="AM300" s="101">
        <f>IF(AND(K300&gt;Variables!$G$10,K300&lt;Variables!$G$11),0,1)</f>
        <v>1</v>
      </c>
      <c r="AN300" s="103">
        <f>IF(H300&lt;Variables!$G$13,1,0)</f>
        <v>1</v>
      </c>
      <c r="AO300" s="97">
        <f>IF(R300&lt;Variables!$G$12,0,1)</f>
        <v>0</v>
      </c>
      <c r="AP300" s="102"/>
      <c r="AQ300" s="101"/>
      <c r="AR300" s="101">
        <v>1</v>
      </c>
      <c r="AS300" s="101"/>
      <c r="AT300" s="101"/>
      <c r="AU300" s="101"/>
      <c r="AV300" s="96">
        <f t="shared" si="70"/>
        <v>3</v>
      </c>
      <c r="AW300" s="96" t="str">
        <f t="shared" si="71"/>
        <v/>
      </c>
      <c r="AX300" s="96" t="str">
        <f t="shared" si="72"/>
        <v/>
      </c>
      <c r="AY300" s="96">
        <f t="shared" si="73"/>
        <v>3</v>
      </c>
      <c r="AZ300" s="96">
        <f t="shared" si="74"/>
        <v>2.18945994444696</v>
      </c>
      <c r="BA300" s="96"/>
      <c r="BB300" s="96"/>
      <c r="BC300" s="96"/>
      <c r="BD300" s="96"/>
      <c r="BE300"/>
      <c r="BF300"/>
      <c r="BG300"/>
      <c r="BH300"/>
      <c r="BI300"/>
      <c r="BJ300" s="83"/>
      <c r="BK300" s="83"/>
    </row>
    <row r="301" spans="1:63" ht="14.1" customHeight="1" x14ac:dyDescent="0.2">
      <c r="A301" s="96"/>
      <c r="B301" s="96"/>
      <c r="C301" s="96">
        <v>21</v>
      </c>
      <c r="D301" s="96" t="s">
        <v>367</v>
      </c>
      <c r="E301" s="96">
        <v>27.38</v>
      </c>
      <c r="F301" s="96">
        <v>5.54</v>
      </c>
      <c r="G301" s="96">
        <v>6</v>
      </c>
      <c r="H301" s="96">
        <v>7610</v>
      </c>
      <c r="I301" s="96">
        <v>-61.945</v>
      </c>
      <c r="J301" s="96"/>
      <c r="K301" s="96">
        <v>73.36</v>
      </c>
      <c r="L301" s="96">
        <v>26.969750000000001</v>
      </c>
      <c r="M301" s="96">
        <v>1.5211490000000001</v>
      </c>
      <c r="N301" s="96">
        <v>26.529123999999999</v>
      </c>
      <c r="O301" s="96"/>
      <c r="P301" s="96"/>
      <c r="Q301" s="96"/>
      <c r="R301" s="96"/>
      <c r="S301" s="96"/>
      <c r="T301" s="96"/>
      <c r="U301" s="96"/>
      <c r="V301" s="96">
        <f t="shared" si="62"/>
        <v>2.4668374166316798</v>
      </c>
      <c r="W301" s="96">
        <f t="shared" si="63"/>
        <v>27.6538</v>
      </c>
      <c r="X301" s="96">
        <f t="shared" si="64"/>
        <v>27.927599999999998</v>
      </c>
      <c r="Y301" s="103">
        <f t="shared" si="65"/>
        <v>26.8324</v>
      </c>
      <c r="Z301" s="103">
        <f t="shared" si="66"/>
        <v>26.529123999999999</v>
      </c>
      <c r="AA301" s="103">
        <f t="shared" si="67"/>
        <v>26.284799999999997</v>
      </c>
      <c r="AB301" s="96"/>
      <c r="AC301" s="96">
        <v>27.75</v>
      </c>
      <c r="AD301" s="96">
        <v>26.54</v>
      </c>
      <c r="AE301" s="97">
        <f t="shared" si="68"/>
        <v>1.0135135135135136</v>
      </c>
      <c r="AF301" s="96">
        <f t="shared" si="75"/>
        <v>0.96932067202337469</v>
      </c>
      <c r="AG301" s="96"/>
      <c r="AH301" s="103">
        <f>IF(AND(M301&lt;Variables!$G$6,M301&gt;Variables!$G$5),0,1)</f>
        <v>1</v>
      </c>
      <c r="AI301" s="103">
        <f t="shared" si="69"/>
        <v>0</v>
      </c>
      <c r="AJ301" s="103">
        <f>IF(I301&gt;Variables!$G$7,0,1)</f>
        <v>1</v>
      </c>
      <c r="AK301" s="103">
        <f>IF(F301&gt;Variables!$G$8,0,1)</f>
        <v>1</v>
      </c>
      <c r="AL301" s="103">
        <f>IF(G301&gt;Variables!$G$9,0,1)</f>
        <v>1</v>
      </c>
      <c r="AM301" s="103">
        <f>IF(AND(K301&gt;Variables!$G$10,K301&lt;Variables!$G$11),0,1)</f>
        <v>0</v>
      </c>
      <c r="AN301" s="103">
        <f>IF(H301&lt;Variables!$G$13,1,0)</f>
        <v>0</v>
      </c>
      <c r="AO301" s="97">
        <f>IF(R301&lt;Variables!$G$12,0,1)</f>
        <v>0</v>
      </c>
      <c r="AP301" s="104"/>
      <c r="AQ301" s="103"/>
      <c r="AR301" s="103"/>
      <c r="AS301" s="103"/>
      <c r="AT301" s="103">
        <v>1</v>
      </c>
      <c r="AU301" s="103"/>
      <c r="AV301" s="96">
        <f t="shared" si="70"/>
        <v>3</v>
      </c>
      <c r="AW301" s="96" t="str">
        <f t="shared" si="71"/>
        <v/>
      </c>
      <c r="AX301" s="96" t="str">
        <f t="shared" si="72"/>
        <v/>
      </c>
      <c r="AY301" s="96">
        <f t="shared" si="73"/>
        <v>3</v>
      </c>
      <c r="AZ301" s="96">
        <f t="shared" si="74"/>
        <v>2.4628759766316799</v>
      </c>
      <c r="BA301" s="96"/>
      <c r="BB301" s="96"/>
      <c r="BC301" s="96"/>
      <c r="BD301" s="96"/>
      <c r="BE301"/>
      <c r="BF301"/>
      <c r="BG301"/>
      <c r="BH301"/>
      <c r="BI301"/>
      <c r="BJ301" s="83"/>
      <c r="BK301" s="83"/>
    </row>
    <row r="302" spans="1:63" ht="14.1" customHeight="1" x14ac:dyDescent="0.2">
      <c r="A302" s="96"/>
      <c r="B302" s="96"/>
      <c r="C302" s="96">
        <v>21</v>
      </c>
      <c r="D302" s="96" t="s">
        <v>329</v>
      </c>
      <c r="E302" s="96">
        <v>188.72</v>
      </c>
      <c r="F302" s="96">
        <v>5.18</v>
      </c>
      <c r="G302" s="96">
        <v>2.96</v>
      </c>
      <c r="H302" s="96">
        <v>42370</v>
      </c>
      <c r="I302" s="96">
        <v>111.842</v>
      </c>
      <c r="J302" s="96"/>
      <c r="K302" s="96">
        <v>71.849999999999994</v>
      </c>
      <c r="L302" s="96">
        <v>187.37229500000001</v>
      </c>
      <c r="M302" s="96">
        <v>0.71926599999999996</v>
      </c>
      <c r="N302" s="96">
        <v>186.34552299999999</v>
      </c>
      <c r="O302" s="96"/>
      <c r="P302" s="96"/>
      <c r="Q302" s="96"/>
      <c r="R302" s="96"/>
      <c r="S302" s="96"/>
      <c r="T302" s="96"/>
      <c r="U302" s="96"/>
      <c r="V302" s="96">
        <f t="shared" si="62"/>
        <v>2.5292773854551998</v>
      </c>
      <c r="W302" s="101">
        <f t="shared" si="63"/>
        <v>190.60720000000001</v>
      </c>
      <c r="X302" s="101">
        <f t="shared" si="64"/>
        <v>192.49440000000001</v>
      </c>
      <c r="Y302" s="96">
        <f t="shared" si="65"/>
        <v>184.94559999999998</v>
      </c>
      <c r="Z302" s="96">
        <f t="shared" si="66"/>
        <v>186.34552299999999</v>
      </c>
      <c r="AA302" s="96">
        <f t="shared" si="67"/>
        <v>181.1712</v>
      </c>
      <c r="AB302" s="96"/>
      <c r="AC302" s="96">
        <v>193.19</v>
      </c>
      <c r="AD302" s="96">
        <v>187.41</v>
      </c>
      <c r="AE302" s="96">
        <f t="shared" si="68"/>
        <v>1.0236858838490885</v>
      </c>
      <c r="AF302" s="96">
        <f t="shared" si="75"/>
        <v>0.99305849936413737</v>
      </c>
      <c r="AG302" s="96"/>
      <c r="AH302" s="101">
        <f>IF(AND(M302&lt;Variables!$G$6,M302&gt;Variables!$G$5),0,1)</f>
        <v>1</v>
      </c>
      <c r="AI302" s="101">
        <f t="shared" si="69"/>
        <v>0</v>
      </c>
      <c r="AJ302" s="101">
        <f>IF(I302&gt;Variables!$G$7,0,1)</f>
        <v>0</v>
      </c>
      <c r="AK302" s="101">
        <f>IF(F302&gt;Variables!$G$8,0,1)</f>
        <v>1</v>
      </c>
      <c r="AL302" s="101">
        <f>IF(G302&gt;Variables!$G$9,0,1)</f>
        <v>1</v>
      </c>
      <c r="AM302" s="101">
        <f>IF(AND(K302&gt;Variables!$G$10,K302&lt;Variables!$G$11),0,1)</f>
        <v>0</v>
      </c>
      <c r="AN302" s="103">
        <f>IF(H302&lt;Variables!$G$13,1,0)</f>
        <v>0</v>
      </c>
      <c r="AO302" s="97">
        <f>IF(R302&lt;Variables!$G$12,0,1)</f>
        <v>0</v>
      </c>
      <c r="AP302" s="102"/>
      <c r="AQ302" s="101"/>
      <c r="AR302" s="101">
        <v>1</v>
      </c>
      <c r="AS302" s="101"/>
      <c r="AT302" s="101"/>
      <c r="AU302" s="101"/>
      <c r="AV302" s="96">
        <f t="shared" si="70"/>
        <v>3</v>
      </c>
      <c r="AW302" s="96" t="str">
        <f t="shared" si="71"/>
        <v/>
      </c>
      <c r="AX302" s="96" t="str">
        <f t="shared" si="72"/>
        <v/>
      </c>
      <c r="AY302" s="96">
        <f t="shared" si="73"/>
        <v>3</v>
      </c>
      <c r="AZ302" s="96">
        <f t="shared" si="74"/>
        <v>2.5253974854551999</v>
      </c>
      <c r="BA302" s="96"/>
      <c r="BB302" s="96"/>
      <c r="BC302" s="96"/>
      <c r="BD302" s="96"/>
      <c r="BE302"/>
      <c r="BF302"/>
      <c r="BG302"/>
      <c r="BH302"/>
      <c r="BI302"/>
      <c r="BJ302" s="83"/>
      <c r="BK302" s="83"/>
    </row>
    <row r="303" spans="1:63" ht="14.1" customHeight="1" x14ac:dyDescent="0.2">
      <c r="A303" s="96"/>
      <c r="B303" s="96"/>
      <c r="C303" s="89">
        <v>21</v>
      </c>
      <c r="D303" s="89" t="s">
        <v>368</v>
      </c>
      <c r="E303" s="89">
        <v>59.83</v>
      </c>
      <c r="F303" s="89">
        <v>4.96</v>
      </c>
      <c r="G303" s="89">
        <v>4.05</v>
      </c>
      <c r="H303" s="89">
        <v>3000</v>
      </c>
      <c r="I303" s="89">
        <v>51.838999999999999</v>
      </c>
      <c r="J303" s="89"/>
      <c r="K303" s="89">
        <v>70.13</v>
      </c>
      <c r="L303" s="89">
        <v>59.384053000000002</v>
      </c>
      <c r="M303" s="89">
        <v>0.75095500000000004</v>
      </c>
      <c r="N303" s="89">
        <v>59.145899999999997</v>
      </c>
      <c r="O303" s="89"/>
      <c r="P303" s="89"/>
      <c r="Q303" s="89"/>
      <c r="R303" s="89"/>
      <c r="S303" s="89"/>
      <c r="T303" s="89"/>
      <c r="U303" s="89"/>
      <c r="V303" s="89">
        <f t="shared" si="62"/>
        <v>2.5123648706547996</v>
      </c>
      <c r="W303" s="89">
        <f t="shared" si="63"/>
        <v>60.4283</v>
      </c>
      <c r="X303" s="89">
        <f t="shared" si="64"/>
        <v>61.026600000000002</v>
      </c>
      <c r="Y303" s="121">
        <f t="shared" si="65"/>
        <v>58.633399999999995</v>
      </c>
      <c r="Z303" s="121">
        <f t="shared" si="66"/>
        <v>59.145899999999997</v>
      </c>
      <c r="AA303" s="121">
        <f t="shared" si="67"/>
        <v>57.436799999999998</v>
      </c>
      <c r="AB303" s="96"/>
      <c r="AC303" s="96">
        <v>60.22</v>
      </c>
      <c r="AD303" s="96">
        <v>59.11</v>
      </c>
      <c r="AE303" s="96">
        <f t="shared" si="68"/>
        <v>1.0065184689954871</v>
      </c>
      <c r="AF303" s="96">
        <f t="shared" si="75"/>
        <v>0.98796590339294665</v>
      </c>
      <c r="AG303" s="96"/>
      <c r="AH303" s="105">
        <f>IF(AND(M303&lt;Variables!$G$6,M303&gt;Variables!$G$5),0,1)</f>
        <v>1</v>
      </c>
      <c r="AI303" s="105">
        <f t="shared" si="69"/>
        <v>0</v>
      </c>
      <c r="AJ303" s="105">
        <f>IF(I303&gt;Variables!$G$7,0,1)</f>
        <v>0</v>
      </c>
      <c r="AK303" s="105">
        <f>IF(F303&gt;Variables!$G$8,0,1)</f>
        <v>1</v>
      </c>
      <c r="AL303" s="105">
        <f>IF(G303&gt;Variables!$G$9,0,1)</f>
        <v>1</v>
      </c>
      <c r="AM303" s="105">
        <f>IF(AND(K303&gt;Variables!$G$10,K303&lt;Variables!$G$11),0,1)</f>
        <v>0</v>
      </c>
      <c r="AN303" s="103">
        <f>IF(H303&lt;Variables!$G$13,1,0)</f>
        <v>0</v>
      </c>
      <c r="AO303" s="97">
        <f>IF(R303&lt;Variables!$G$12,0,1)</f>
        <v>0</v>
      </c>
      <c r="AP303" s="106"/>
      <c r="AQ303" s="105"/>
      <c r="AR303" s="105"/>
      <c r="AS303" s="105"/>
      <c r="AT303" s="105"/>
      <c r="AU303" s="105">
        <v>1</v>
      </c>
      <c r="AV303" s="96" t="str">
        <f t="shared" si="70"/>
        <v/>
      </c>
      <c r="AW303" s="96" t="str">
        <f t="shared" si="71"/>
        <v/>
      </c>
      <c r="AX303" s="96">
        <f t="shared" si="72"/>
        <v>2</v>
      </c>
      <c r="AY303" s="96">
        <f t="shared" si="73"/>
        <v>2</v>
      </c>
      <c r="AZ303" s="96">
        <f t="shared" si="74"/>
        <v>2.5085778506547998</v>
      </c>
      <c r="BA303" s="96"/>
      <c r="BB303" s="96"/>
      <c r="BC303" s="96"/>
      <c r="BD303" s="96"/>
      <c r="BE303"/>
      <c r="BF303"/>
      <c r="BG303"/>
      <c r="BH303"/>
      <c r="BI303"/>
      <c r="BJ303" s="83"/>
      <c r="BK303" s="83"/>
    </row>
    <row r="304" spans="1:63" ht="14.1" customHeight="1" x14ac:dyDescent="0.2">
      <c r="A304" s="96"/>
      <c r="B304" s="96"/>
      <c r="C304" s="96">
        <v>21</v>
      </c>
      <c r="D304" s="96" t="s">
        <v>369</v>
      </c>
      <c r="E304" s="96">
        <v>8.4849999999999994</v>
      </c>
      <c r="F304" s="96">
        <v>4.95</v>
      </c>
      <c r="G304" s="96">
        <v>1.86</v>
      </c>
      <c r="H304" s="96">
        <v>2000</v>
      </c>
      <c r="I304" s="96">
        <v>1.6E-2</v>
      </c>
      <c r="J304" s="96"/>
      <c r="K304" s="96">
        <v>69.47</v>
      </c>
      <c r="L304" s="96">
        <v>8.4159749999999995</v>
      </c>
      <c r="M304" s="96">
        <v>0.82016599999999995</v>
      </c>
      <c r="N304" s="96">
        <v>8.3828809999999994</v>
      </c>
      <c r="O304" s="96"/>
      <c r="P304" s="96"/>
      <c r="Q304" s="96"/>
      <c r="R304" s="96"/>
      <c r="S304" s="96"/>
      <c r="T304" s="96"/>
      <c r="U304" s="96"/>
      <c r="V304" s="96">
        <f t="shared" si="62"/>
        <v>2.5012674747262396</v>
      </c>
      <c r="W304" s="101">
        <f t="shared" si="63"/>
        <v>8.5698499999999989</v>
      </c>
      <c r="X304" s="101">
        <f t="shared" si="64"/>
        <v>8.6547000000000001</v>
      </c>
      <c r="Y304" s="96">
        <f t="shared" si="65"/>
        <v>8.3152999999999988</v>
      </c>
      <c r="Z304" s="96">
        <f t="shared" si="66"/>
        <v>8.3828809999999994</v>
      </c>
      <c r="AA304" s="96">
        <f t="shared" si="67"/>
        <v>8.1456</v>
      </c>
      <c r="AB304" s="96"/>
      <c r="AC304" s="96">
        <v>8.77</v>
      </c>
      <c r="AD304" s="96"/>
      <c r="AE304" s="96">
        <f t="shared" si="68"/>
        <v>1.033588685916323</v>
      </c>
      <c r="AF304" s="96">
        <v>1</v>
      </c>
      <c r="AG304" s="96"/>
      <c r="AH304" s="101">
        <f>IF(AND(M304&lt;Variables!$G$6,M304&gt;Variables!$G$5),0,1)</f>
        <v>1</v>
      </c>
      <c r="AI304" s="101">
        <f t="shared" si="69"/>
        <v>0</v>
      </c>
      <c r="AJ304" s="101">
        <f>IF(I304&gt;Variables!$G$7,0,1)</f>
        <v>0</v>
      </c>
      <c r="AK304" s="101">
        <f>IF(F304&gt;Variables!$G$8,0,1)</f>
        <v>1</v>
      </c>
      <c r="AL304" s="101">
        <f>IF(G304&gt;Variables!$G$9,0,1)</f>
        <v>1</v>
      </c>
      <c r="AM304" s="101">
        <f>IF(AND(K304&gt;Variables!$G$10,K304&lt;Variables!$G$11),0,1)</f>
        <v>0</v>
      </c>
      <c r="AN304" s="103">
        <f>IF(H304&lt;Variables!$G$13,1,0)</f>
        <v>1</v>
      </c>
      <c r="AO304" s="97">
        <f>IF(R304&lt;Variables!$G$12,0,1)</f>
        <v>0</v>
      </c>
      <c r="AP304" s="102"/>
      <c r="AQ304" s="101"/>
      <c r="AR304" s="101">
        <v>1</v>
      </c>
      <c r="AS304" s="101"/>
      <c r="AT304" s="101"/>
      <c r="AU304" s="101"/>
      <c r="AV304" s="96">
        <f t="shared" si="70"/>
        <v>3</v>
      </c>
      <c r="AW304" s="96" t="str">
        <f t="shared" si="71"/>
        <v/>
      </c>
      <c r="AX304" s="96" t="str">
        <f t="shared" si="72"/>
        <v/>
      </c>
      <c r="AY304" s="96">
        <f t="shared" si="73"/>
        <v>3</v>
      </c>
      <c r="AZ304" s="96">
        <f t="shared" si="74"/>
        <v>2.4975160947262398</v>
      </c>
      <c r="BA304" s="96"/>
      <c r="BB304" s="96"/>
      <c r="BC304" s="96"/>
      <c r="BD304" s="96"/>
      <c r="BE304"/>
      <c r="BF304"/>
      <c r="BG304"/>
      <c r="BH304"/>
      <c r="BI304"/>
      <c r="BJ304" s="83"/>
      <c r="BK304" s="83"/>
    </row>
    <row r="305" spans="1:63" ht="14.1" customHeight="1" x14ac:dyDescent="0.2">
      <c r="A305" s="96"/>
      <c r="B305" s="96"/>
      <c r="C305" s="108">
        <v>21</v>
      </c>
      <c r="D305" s="109" t="s">
        <v>251</v>
      </c>
      <c r="E305" s="109">
        <v>9.39</v>
      </c>
      <c r="F305" s="109">
        <v>7.01</v>
      </c>
      <c r="G305" s="109">
        <v>4.57</v>
      </c>
      <c r="H305" s="109"/>
      <c r="I305" s="109">
        <v>-59.697000000000003</v>
      </c>
      <c r="J305" s="109"/>
      <c r="K305" s="109">
        <v>67.63</v>
      </c>
      <c r="L305" s="109">
        <v>9.2401199999999992</v>
      </c>
      <c r="M305" s="109">
        <v>1.6220570000000001</v>
      </c>
      <c r="N305" s="109">
        <v>9.1841679999999997</v>
      </c>
      <c r="O305" s="109"/>
      <c r="P305" s="109"/>
      <c r="Q305" s="109"/>
      <c r="R305" s="109"/>
      <c r="S305" s="109"/>
      <c r="T305" s="109"/>
      <c r="U305" s="109"/>
      <c r="V305" s="109">
        <f t="shared" si="62"/>
        <v>2.4248855721399196</v>
      </c>
      <c r="W305" s="109">
        <f t="shared" si="63"/>
        <v>9.4839000000000002</v>
      </c>
      <c r="X305" s="109">
        <f t="shared" si="64"/>
        <v>9.5777999999999999</v>
      </c>
      <c r="Y305" s="110">
        <f t="shared" si="65"/>
        <v>9.2022000000000013</v>
      </c>
      <c r="Z305" s="110">
        <f t="shared" si="66"/>
        <v>9.1841679999999997</v>
      </c>
      <c r="AA305" s="110">
        <f t="shared" si="67"/>
        <v>9.0144000000000002</v>
      </c>
      <c r="AB305" s="96"/>
      <c r="AC305" s="96">
        <v>9.4499999999999993</v>
      </c>
      <c r="AD305" s="96">
        <v>9.1050000000000004</v>
      </c>
      <c r="AE305" s="98">
        <f t="shared" si="68"/>
        <v>1.0063897763578273</v>
      </c>
      <c r="AF305" s="98">
        <f t="shared" ref="AF305:AF318" si="76">AD305/E305</f>
        <v>0.96964856230031948</v>
      </c>
      <c r="AG305" s="96"/>
      <c r="AH305" s="105">
        <f>IF(AND(M305&lt;Variables!$G$6,M305&gt;Variables!$G$5),0,1)</f>
        <v>1</v>
      </c>
      <c r="AI305" s="105">
        <f t="shared" si="69"/>
        <v>0</v>
      </c>
      <c r="AJ305" s="105">
        <f>IF(I305&gt;Variables!$G$7,0,1)</f>
        <v>1</v>
      </c>
      <c r="AK305" s="105">
        <f>IF(F305&gt;Variables!$G$8,0,1)</f>
        <v>1</v>
      </c>
      <c r="AL305" s="105">
        <f>IF(G305&gt;Variables!$G$9,0,1)</f>
        <v>1</v>
      </c>
      <c r="AM305" s="105">
        <f>IF(AND(K305&gt;Variables!$G$10,K305&lt;Variables!$G$11),0,1)</f>
        <v>0</v>
      </c>
      <c r="AN305" s="103">
        <f>IF(H305&lt;Variables!$G$13,1,0)</f>
        <v>1</v>
      </c>
      <c r="AO305" s="97">
        <f>IF(R305&lt;Variables!$G$12,0,1)</f>
        <v>0</v>
      </c>
      <c r="AP305" s="106"/>
      <c r="AQ305" s="105"/>
      <c r="AR305" s="105"/>
      <c r="AS305" s="105"/>
      <c r="AT305" s="105"/>
      <c r="AU305" s="105">
        <v>1</v>
      </c>
      <c r="AV305" s="96" t="str">
        <f t="shared" si="70"/>
        <v/>
      </c>
      <c r="AW305" s="96" t="str">
        <f t="shared" si="71"/>
        <v/>
      </c>
      <c r="AX305" s="96">
        <f t="shared" si="72"/>
        <v>2</v>
      </c>
      <c r="AY305" s="96">
        <f t="shared" si="73"/>
        <v>2</v>
      </c>
      <c r="AZ305" s="96">
        <f t="shared" si="74"/>
        <v>2.42123355213992</v>
      </c>
      <c r="BA305" s="96"/>
      <c r="BB305" s="96"/>
      <c r="BC305" s="96"/>
      <c r="BD305" s="96"/>
      <c r="BE305"/>
      <c r="BF305"/>
      <c r="BG305"/>
      <c r="BH305"/>
      <c r="BI305"/>
      <c r="BJ305" s="83"/>
      <c r="BK305" s="83"/>
    </row>
    <row r="306" spans="1:63" ht="14.1" customHeight="1" x14ac:dyDescent="0.2">
      <c r="A306" s="96"/>
      <c r="B306" s="96"/>
      <c r="C306" s="96">
        <v>21</v>
      </c>
      <c r="D306" s="96" t="s">
        <v>104</v>
      </c>
      <c r="E306" s="96">
        <v>12.22</v>
      </c>
      <c r="F306" s="96">
        <v>6.81</v>
      </c>
      <c r="G306" s="96">
        <v>3.56</v>
      </c>
      <c r="H306" s="96"/>
      <c r="I306" s="96">
        <v>-84.370999999999995</v>
      </c>
      <c r="J306" s="96"/>
      <c r="K306" s="96">
        <v>63.03</v>
      </c>
      <c r="L306" s="96">
        <v>12.195145</v>
      </c>
      <c r="M306" s="96">
        <v>0.20381099999999999</v>
      </c>
      <c r="N306" s="96">
        <v>12.125081</v>
      </c>
      <c r="O306" s="96"/>
      <c r="P306" s="96"/>
      <c r="Q306" s="96"/>
      <c r="R306" s="96"/>
      <c r="S306" s="96"/>
      <c r="T306" s="96"/>
      <c r="U306" s="96"/>
      <c r="V306" s="96">
        <f t="shared" si="62"/>
        <v>2.4890221756309594</v>
      </c>
      <c r="W306" s="98">
        <f t="shared" si="63"/>
        <v>12.3422</v>
      </c>
      <c r="X306" s="98">
        <f t="shared" si="64"/>
        <v>12.464400000000001</v>
      </c>
      <c r="Y306" s="103">
        <f t="shared" si="65"/>
        <v>11.9756</v>
      </c>
      <c r="Z306" s="103">
        <f t="shared" si="66"/>
        <v>12.125081</v>
      </c>
      <c r="AA306" s="103">
        <f t="shared" si="67"/>
        <v>11.731199999999999</v>
      </c>
      <c r="AB306" s="96"/>
      <c r="AC306" s="96"/>
      <c r="AD306" s="96">
        <v>11.56</v>
      </c>
      <c r="AE306" s="98">
        <f t="shared" si="68"/>
        <v>0</v>
      </c>
      <c r="AF306" s="98">
        <f t="shared" si="76"/>
        <v>0.94599018003273316</v>
      </c>
      <c r="AG306" s="96"/>
      <c r="AH306" s="103">
        <f>IF(AND(M306&lt;Variables!$G$6,M306&gt;Variables!$G$5),0,1)</f>
        <v>1</v>
      </c>
      <c r="AI306" s="103">
        <f t="shared" si="69"/>
        <v>0</v>
      </c>
      <c r="AJ306" s="103">
        <f>IF(I306&gt;Variables!$G$7,0,1)</f>
        <v>1</v>
      </c>
      <c r="AK306" s="103">
        <f>IF(F306&gt;Variables!$G$8,0,1)</f>
        <v>1</v>
      </c>
      <c r="AL306" s="103">
        <f>IF(G306&gt;Variables!$G$9,0,1)</f>
        <v>1</v>
      </c>
      <c r="AM306" s="103">
        <f>IF(AND(K306&gt;Variables!$G$10,K306&lt;Variables!$G$11),0,1)</f>
        <v>0</v>
      </c>
      <c r="AN306" s="103">
        <f>IF(H306&lt;Variables!$G$13,1,0)</f>
        <v>1</v>
      </c>
      <c r="AO306" s="97">
        <f>IF(R306&lt;Variables!$G$12,0,1)</f>
        <v>0</v>
      </c>
      <c r="AP306" s="104"/>
      <c r="AQ306" s="103"/>
      <c r="AR306" s="103"/>
      <c r="AS306" s="103"/>
      <c r="AT306" s="103">
        <v>1</v>
      </c>
      <c r="AU306" s="103"/>
      <c r="AV306" s="96" t="str">
        <f t="shared" si="70"/>
        <v/>
      </c>
      <c r="AW306" s="96">
        <f t="shared" si="71"/>
        <v>1</v>
      </c>
      <c r="AX306" s="96" t="str">
        <f t="shared" si="72"/>
        <v/>
      </c>
      <c r="AY306" s="96">
        <f t="shared" si="73"/>
        <v>1</v>
      </c>
      <c r="AZ306" s="96">
        <f t="shared" si="74"/>
        <v>2.4856185556309596</v>
      </c>
      <c r="BA306" s="96"/>
      <c r="BB306" s="96"/>
      <c r="BC306" s="96"/>
      <c r="BD306" s="96"/>
      <c r="BE306"/>
      <c r="BF306"/>
      <c r="BG306"/>
      <c r="BH306"/>
      <c r="BI306"/>
      <c r="BJ306" s="83"/>
      <c r="BK306" s="83"/>
    </row>
    <row r="307" spans="1:63" ht="14.1" customHeight="1" x14ac:dyDescent="0.2">
      <c r="A307" s="96"/>
      <c r="B307" s="96"/>
      <c r="C307" s="96">
        <v>21</v>
      </c>
      <c r="D307" s="96" t="s">
        <v>325</v>
      </c>
      <c r="E307" s="96">
        <v>16.059999999999999</v>
      </c>
      <c r="F307" s="96">
        <v>8.24</v>
      </c>
      <c r="G307" s="96">
        <v>4.97</v>
      </c>
      <c r="H307" s="96"/>
      <c r="I307" s="96">
        <v>-72.733000000000004</v>
      </c>
      <c r="J307" s="96"/>
      <c r="K307" s="96">
        <v>61.76</v>
      </c>
      <c r="L307" s="96">
        <v>15.997175</v>
      </c>
      <c r="M307" s="96">
        <v>0.39272600000000002</v>
      </c>
      <c r="N307" s="96">
        <v>16.137713999999999</v>
      </c>
      <c r="O307" s="96"/>
      <c r="P307" s="96"/>
      <c r="Q307" s="96"/>
      <c r="R307" s="96"/>
      <c r="S307" s="96"/>
      <c r="T307" s="96"/>
      <c r="U307" s="96"/>
      <c r="V307" s="96">
        <f t="shared" si="62"/>
        <v>2.4652846179891199</v>
      </c>
      <c r="W307" s="98">
        <f t="shared" si="63"/>
        <v>16.220599999999997</v>
      </c>
      <c r="X307" s="98">
        <f t="shared" si="64"/>
        <v>16.3812</v>
      </c>
      <c r="Y307" s="103">
        <f t="shared" si="65"/>
        <v>15.738799999999998</v>
      </c>
      <c r="Z307" s="103">
        <f t="shared" si="66"/>
        <v>16.137713999999999</v>
      </c>
      <c r="AA307" s="98">
        <f t="shared" si="67"/>
        <v>15.417599999999998</v>
      </c>
      <c r="AB307" s="96"/>
      <c r="AC307" s="96">
        <v>16.350000000000001</v>
      </c>
      <c r="AD307" s="96">
        <v>15.51</v>
      </c>
      <c r="AE307" s="98">
        <f t="shared" si="68"/>
        <v>1.0180572851805729</v>
      </c>
      <c r="AF307" s="98">
        <f t="shared" si="76"/>
        <v>0.96575342465753433</v>
      </c>
      <c r="AG307" s="96"/>
      <c r="AH307" s="103">
        <f>IF(AND(M307&lt;Variables!$G$6,M307&gt;Variables!$G$5),0,1)</f>
        <v>1</v>
      </c>
      <c r="AI307" s="103">
        <f t="shared" si="69"/>
        <v>1</v>
      </c>
      <c r="AJ307" s="103">
        <f>IF(I307&gt;Variables!$G$7,0,1)</f>
        <v>1</v>
      </c>
      <c r="AK307" s="103">
        <f>IF(F307&gt;Variables!$G$8,0,1)</f>
        <v>1</v>
      </c>
      <c r="AL307" s="103">
        <f>IF(G307&gt;Variables!$G$9,0,1)</f>
        <v>1</v>
      </c>
      <c r="AM307" s="103">
        <f>IF(AND(K307&gt;Variables!$G$10,K307&lt;Variables!$G$11),0,1)</f>
        <v>0</v>
      </c>
      <c r="AN307" s="103">
        <f>IF(H307&lt;Variables!$G$13,1,0)</f>
        <v>1</v>
      </c>
      <c r="AO307" s="97">
        <f>IF(R307&lt;Variables!$G$12,0,1)</f>
        <v>0</v>
      </c>
      <c r="AP307" s="104"/>
      <c r="AQ307" s="103"/>
      <c r="AR307" s="103"/>
      <c r="AS307" s="103"/>
      <c r="AT307" s="103">
        <v>1</v>
      </c>
      <c r="AU307" s="103"/>
      <c r="AV307" s="96">
        <f t="shared" si="70"/>
        <v>3</v>
      </c>
      <c r="AW307" s="96" t="str">
        <f t="shared" si="71"/>
        <v/>
      </c>
      <c r="AX307" s="96" t="str">
        <f t="shared" si="72"/>
        <v/>
      </c>
      <c r="AY307" s="96">
        <f t="shared" si="73"/>
        <v>3</v>
      </c>
      <c r="AZ307" s="96">
        <f t="shared" si="74"/>
        <v>2.4619495779891198</v>
      </c>
      <c r="BA307" s="96"/>
      <c r="BB307" s="96"/>
      <c r="BC307" s="96"/>
      <c r="BD307" s="96"/>
      <c r="BE307"/>
      <c r="BF307"/>
      <c r="BG307"/>
      <c r="BH307"/>
      <c r="BI307"/>
      <c r="BJ307" s="83"/>
      <c r="BK307" s="83"/>
    </row>
    <row r="308" spans="1:63" ht="14.1" customHeight="1" x14ac:dyDescent="0.2">
      <c r="A308" s="96"/>
      <c r="B308" s="96"/>
      <c r="C308" s="96">
        <v>21</v>
      </c>
      <c r="D308" s="96" t="s">
        <v>370</v>
      </c>
      <c r="E308" s="96">
        <v>11.6297</v>
      </c>
      <c r="F308" s="96">
        <v>7.7</v>
      </c>
      <c r="G308" s="96">
        <v>8.18</v>
      </c>
      <c r="H308" s="96">
        <v>1940</v>
      </c>
      <c r="I308" s="96">
        <v>-8.0079999999999991</v>
      </c>
      <c r="J308" s="96"/>
      <c r="K308" s="96">
        <v>60.33</v>
      </c>
      <c r="L308" s="96">
        <v>11.568300000000001</v>
      </c>
      <c r="M308" s="96">
        <v>0.53076100000000004</v>
      </c>
      <c r="N308" s="96">
        <v>11.501256</v>
      </c>
      <c r="O308" s="96"/>
      <c r="P308" s="96"/>
      <c r="Q308" s="96"/>
      <c r="R308" s="96"/>
      <c r="S308" s="96"/>
      <c r="T308" s="96"/>
      <c r="U308" s="96"/>
      <c r="V308" s="96">
        <f t="shared" si="62"/>
        <v>2.44438479985656</v>
      </c>
      <c r="W308" s="97">
        <f t="shared" si="63"/>
        <v>11.745996999999999</v>
      </c>
      <c r="X308" s="96">
        <f t="shared" si="64"/>
        <v>11.862294</v>
      </c>
      <c r="Y308" s="98">
        <f t="shared" si="65"/>
        <v>11.397105999999999</v>
      </c>
      <c r="Z308" s="98">
        <f t="shared" si="66"/>
        <v>11.501256</v>
      </c>
      <c r="AA308" s="98">
        <f t="shared" si="67"/>
        <v>11.164511999999998</v>
      </c>
      <c r="AB308" s="96"/>
      <c r="AC308" s="96">
        <f>W308*1.011</f>
        <v>11.875202966999998</v>
      </c>
      <c r="AD308" s="96"/>
      <c r="AE308" s="96">
        <f t="shared" si="68"/>
        <v>1.02111</v>
      </c>
      <c r="AF308" s="96">
        <f t="shared" si="76"/>
        <v>0</v>
      </c>
      <c r="AG308" s="96"/>
      <c r="AH308" s="97">
        <f>IF(AND(M308&lt;Variables!$G$6,M308&gt;Variables!$G$5),0,1)</f>
        <v>1</v>
      </c>
      <c r="AI308" s="97">
        <f t="shared" si="69"/>
        <v>0</v>
      </c>
      <c r="AJ308" s="97">
        <f>IF(I308&gt;Variables!$G$7,0,1)</f>
        <v>1</v>
      </c>
      <c r="AK308" s="97">
        <f>IF(F308&gt;Variables!$G$8,0,1)</f>
        <v>1</v>
      </c>
      <c r="AL308" s="97">
        <f>IF(G308&gt;Variables!$G$9,0,1)</f>
        <v>1</v>
      </c>
      <c r="AM308" s="97">
        <f>IF(AND(K308&gt;Variables!$G$10,K308&lt;Variables!$G$11),0,1)</f>
        <v>0</v>
      </c>
      <c r="AN308" s="103">
        <f>IF(H308&lt;Variables!$G$13,1,0)</f>
        <v>1</v>
      </c>
      <c r="AO308" s="97">
        <f>IF(R308&lt;Variables!$G$12,0,1)</f>
        <v>0</v>
      </c>
      <c r="AP308" s="99"/>
      <c r="AQ308" s="97"/>
      <c r="AR308" s="97"/>
      <c r="AS308" s="97">
        <v>1</v>
      </c>
      <c r="AT308" s="97"/>
      <c r="AU308" s="97"/>
      <c r="AV308" s="96">
        <f t="shared" si="70"/>
        <v>3</v>
      </c>
      <c r="AW308" s="96" t="str">
        <f t="shared" si="71"/>
        <v/>
      </c>
      <c r="AX308" s="96" t="str">
        <f t="shared" si="72"/>
        <v/>
      </c>
      <c r="AY308" s="96">
        <f t="shared" si="73"/>
        <v>3</v>
      </c>
      <c r="AZ308" s="96">
        <f t="shared" si="74"/>
        <v>2.4411269798565596</v>
      </c>
      <c r="BA308" s="96"/>
      <c r="BB308" s="96"/>
      <c r="BC308" s="96"/>
      <c r="BD308" s="96"/>
      <c r="BE308"/>
      <c r="BF308"/>
      <c r="BG308"/>
      <c r="BH308"/>
      <c r="BI308"/>
      <c r="BJ308" s="83"/>
      <c r="BK308" s="83"/>
    </row>
    <row r="309" spans="1:63" ht="14.1" customHeight="1" x14ac:dyDescent="0.2">
      <c r="A309" s="96"/>
      <c r="B309" s="96"/>
      <c r="C309" s="96">
        <v>21</v>
      </c>
      <c r="D309" s="96" t="s">
        <v>361</v>
      </c>
      <c r="E309" s="96">
        <v>52.81</v>
      </c>
      <c r="F309" s="96">
        <v>6.78</v>
      </c>
      <c r="G309" s="96">
        <v>4.41</v>
      </c>
      <c r="H309" s="96">
        <v>3320</v>
      </c>
      <c r="I309" s="96">
        <v>-26.433</v>
      </c>
      <c r="J309" s="96"/>
      <c r="K309" s="96">
        <v>58.51</v>
      </c>
      <c r="L309" s="96">
        <v>52.645620000000001</v>
      </c>
      <c r="M309" s="96">
        <v>0.31223899999999999</v>
      </c>
      <c r="N309" s="96">
        <v>52.514297999999997</v>
      </c>
      <c r="O309" s="96"/>
      <c r="P309" s="96"/>
      <c r="Q309" s="96"/>
      <c r="R309" s="96"/>
      <c r="S309" s="96"/>
      <c r="T309" s="96"/>
      <c r="U309" s="96"/>
      <c r="V309" s="96">
        <f t="shared" si="62"/>
        <v>2.4393715255656798</v>
      </c>
      <c r="W309" s="96">
        <f t="shared" si="63"/>
        <v>53.338100000000004</v>
      </c>
      <c r="X309" s="96">
        <f t="shared" si="64"/>
        <v>53.866200000000006</v>
      </c>
      <c r="Y309" s="105">
        <f t="shared" si="65"/>
        <v>51.753799999999998</v>
      </c>
      <c r="Z309" s="105">
        <f t="shared" si="66"/>
        <v>52.514297999999997</v>
      </c>
      <c r="AA309" s="105">
        <f t="shared" si="67"/>
        <v>50.697600000000001</v>
      </c>
      <c r="AB309" s="96"/>
      <c r="AC309" s="96">
        <v>53.08</v>
      </c>
      <c r="AD309" s="96">
        <v>51.96</v>
      </c>
      <c r="AE309" s="96">
        <f t="shared" si="68"/>
        <v>1.0051126680552924</v>
      </c>
      <c r="AF309" s="96">
        <f t="shared" si="76"/>
        <v>0.98390456352963451</v>
      </c>
      <c r="AG309" s="96"/>
      <c r="AH309" s="105">
        <f>IF(AND(M309&lt;Variables!$G$6,M309&gt;Variables!$G$5),0,1)</f>
        <v>1</v>
      </c>
      <c r="AI309" s="105">
        <f t="shared" si="69"/>
        <v>0</v>
      </c>
      <c r="AJ309" s="105">
        <f>IF(I309&gt;Variables!$G$7,0,1)</f>
        <v>1</v>
      </c>
      <c r="AK309" s="105">
        <f>IF(F309&gt;Variables!$G$8,0,1)</f>
        <v>1</v>
      </c>
      <c r="AL309" s="105">
        <f>IF(G309&gt;Variables!$G$9,0,1)</f>
        <v>1</v>
      </c>
      <c r="AM309" s="105">
        <f>IF(AND(K309&gt;Variables!$G$10,K309&lt;Variables!$G$11),0,1)</f>
        <v>0</v>
      </c>
      <c r="AN309" s="103">
        <f>IF(H309&lt;Variables!$G$13,1,0)</f>
        <v>0</v>
      </c>
      <c r="AO309" s="97">
        <f>IF(R309&lt;Variables!$G$12,0,1)</f>
        <v>0</v>
      </c>
      <c r="AP309" s="106"/>
      <c r="AQ309" s="105"/>
      <c r="AR309" s="105"/>
      <c r="AS309" s="105"/>
      <c r="AT309" s="105"/>
      <c r="AU309" s="105">
        <v>1</v>
      </c>
      <c r="AV309" s="96" t="str">
        <f t="shared" si="70"/>
        <v/>
      </c>
      <c r="AW309" s="96" t="str">
        <f t="shared" si="71"/>
        <v/>
      </c>
      <c r="AX309" s="96">
        <f t="shared" si="72"/>
        <v>2</v>
      </c>
      <c r="AY309" s="96">
        <f t="shared" si="73"/>
        <v>2</v>
      </c>
      <c r="AZ309" s="96">
        <f t="shared" si="74"/>
        <v>2.4362119855656803</v>
      </c>
      <c r="BA309" s="96"/>
      <c r="BB309" s="96"/>
      <c r="BC309" s="96"/>
      <c r="BD309" s="96"/>
      <c r="BE309"/>
      <c r="BF309"/>
      <c r="BG309"/>
      <c r="BH309"/>
      <c r="BI309"/>
      <c r="BJ309" s="83"/>
      <c r="BK309" s="83"/>
    </row>
    <row r="310" spans="1:63" ht="14.1" customHeight="1" x14ac:dyDescent="0.2">
      <c r="A310" s="96"/>
      <c r="B310" s="96"/>
      <c r="C310" s="96">
        <v>21</v>
      </c>
      <c r="D310" s="96" t="s">
        <v>355</v>
      </c>
      <c r="E310" s="96">
        <v>49.06</v>
      </c>
      <c r="F310" s="96">
        <v>7.72</v>
      </c>
      <c r="G310" s="96">
        <v>3.26</v>
      </c>
      <c r="H310" s="96">
        <v>13550</v>
      </c>
      <c r="I310" s="96">
        <v>135.40100000000001</v>
      </c>
      <c r="J310" s="96"/>
      <c r="K310" s="96">
        <v>56.78</v>
      </c>
      <c r="L310" s="96">
        <v>49.105725</v>
      </c>
      <c r="M310" s="96">
        <v>-9.3115000000000003E-2</v>
      </c>
      <c r="N310" s="96">
        <v>48.886425000000003</v>
      </c>
      <c r="O310" s="96"/>
      <c r="P310" s="96"/>
      <c r="Q310" s="96"/>
      <c r="R310" s="96"/>
      <c r="S310" s="96"/>
      <c r="T310" s="96"/>
      <c r="U310" s="96"/>
      <c r="V310" s="96">
        <f t="shared" si="62"/>
        <v>2.4414850412936002</v>
      </c>
      <c r="W310" s="96">
        <f t="shared" si="63"/>
        <v>49.550600000000003</v>
      </c>
      <c r="X310" s="96">
        <f t="shared" si="64"/>
        <v>50.041200000000003</v>
      </c>
      <c r="Y310" s="105">
        <f t="shared" si="65"/>
        <v>48.078800000000001</v>
      </c>
      <c r="Z310" s="105">
        <f t="shared" si="66"/>
        <v>48.886425000000003</v>
      </c>
      <c r="AA310" s="105">
        <f t="shared" si="67"/>
        <v>47.0976</v>
      </c>
      <c r="AB310" s="96"/>
      <c r="AC310" s="96"/>
      <c r="AD310" s="96">
        <v>47.98</v>
      </c>
      <c r="AE310" s="96">
        <f t="shared" si="68"/>
        <v>0</v>
      </c>
      <c r="AF310" s="96">
        <f t="shared" si="76"/>
        <v>0.9779861394211169</v>
      </c>
      <c r="AG310" s="96"/>
      <c r="AH310" s="105">
        <f>IF(AND(M310&lt;Variables!$G$6,M310&gt;Variables!$G$5),0,1)</f>
        <v>1</v>
      </c>
      <c r="AI310" s="105">
        <f t="shared" si="69"/>
        <v>0</v>
      </c>
      <c r="AJ310" s="105">
        <f>IF(I310&gt;Variables!$G$7,0,1)</f>
        <v>0</v>
      </c>
      <c r="AK310" s="105">
        <f>IF(F310&gt;Variables!$G$8,0,1)</f>
        <v>1</v>
      </c>
      <c r="AL310" s="105">
        <f>IF(G310&gt;Variables!$G$9,0,1)</f>
        <v>1</v>
      </c>
      <c r="AM310" s="105">
        <f>IF(AND(K310&gt;Variables!$G$10,K310&lt;Variables!$G$11),0,1)</f>
        <v>0</v>
      </c>
      <c r="AN310" s="103">
        <f>IF(H310&lt;Variables!$G$13,1,0)</f>
        <v>0</v>
      </c>
      <c r="AO310" s="97">
        <f>IF(R310&lt;Variables!$G$12,0,1)</f>
        <v>0</v>
      </c>
      <c r="AP310" s="106"/>
      <c r="AQ310" s="105"/>
      <c r="AR310" s="105"/>
      <c r="AS310" s="105"/>
      <c r="AT310" s="105"/>
      <c r="AU310" s="105">
        <v>1</v>
      </c>
      <c r="AV310" s="96" t="str">
        <f t="shared" si="70"/>
        <v/>
      </c>
      <c r="AW310" s="96" t="str">
        <f t="shared" si="71"/>
        <v/>
      </c>
      <c r="AX310" s="96">
        <f t="shared" si="72"/>
        <v>2</v>
      </c>
      <c r="AY310" s="96">
        <f t="shared" si="73"/>
        <v>2</v>
      </c>
      <c r="AZ310" s="96">
        <f t="shared" si="74"/>
        <v>2.4384189212936001</v>
      </c>
      <c r="BA310" s="96"/>
      <c r="BB310" s="96"/>
      <c r="BC310" s="96"/>
      <c r="BD310" s="96"/>
      <c r="BE310"/>
      <c r="BF310"/>
      <c r="BG310"/>
      <c r="BH310"/>
      <c r="BI310"/>
      <c r="BJ310" s="83"/>
      <c r="BK310" s="83"/>
    </row>
    <row r="311" spans="1:63" ht="14.1" customHeight="1" x14ac:dyDescent="0.2">
      <c r="A311" s="96"/>
      <c r="B311" s="96"/>
      <c r="C311" s="96">
        <v>21</v>
      </c>
      <c r="D311" s="96" t="s">
        <v>276</v>
      </c>
      <c r="E311" s="96">
        <v>9.0449999999999999</v>
      </c>
      <c r="F311" s="96">
        <v>6.73</v>
      </c>
      <c r="G311" s="96">
        <v>3.97</v>
      </c>
      <c r="H311" s="96">
        <v>2150</v>
      </c>
      <c r="I311" s="96">
        <v>10.68</v>
      </c>
      <c r="J311" s="96"/>
      <c r="K311" s="96">
        <v>55.45</v>
      </c>
      <c r="L311" s="96">
        <v>9.0496999999999996</v>
      </c>
      <c r="M311" s="96">
        <v>-5.1935000000000002E-2</v>
      </c>
      <c r="N311" s="96">
        <v>9.037884</v>
      </c>
      <c r="O311" s="96"/>
      <c r="P311" s="96"/>
      <c r="Q311" s="96"/>
      <c r="R311" s="96"/>
      <c r="S311" s="96"/>
      <c r="T311" s="96"/>
      <c r="U311" s="96"/>
      <c r="V311" s="96">
        <f t="shared" si="62"/>
        <v>2.4256297461259999</v>
      </c>
      <c r="W311" s="101">
        <f t="shared" si="63"/>
        <v>9.1354500000000005</v>
      </c>
      <c r="X311" s="101">
        <f t="shared" si="64"/>
        <v>9.2258999999999993</v>
      </c>
      <c r="Y311" s="96">
        <f t="shared" si="65"/>
        <v>8.8641000000000005</v>
      </c>
      <c r="Z311" s="96">
        <f t="shared" si="66"/>
        <v>9.037884</v>
      </c>
      <c r="AA311" s="96">
        <f t="shared" si="67"/>
        <v>8.6831999999999994</v>
      </c>
      <c r="AB311" s="96"/>
      <c r="AC311" s="96">
        <v>9.25</v>
      </c>
      <c r="AD311" s="96"/>
      <c r="AE311" s="96">
        <f t="shared" si="68"/>
        <v>1.0226644555002764</v>
      </c>
      <c r="AF311" s="96">
        <f t="shared" si="76"/>
        <v>0</v>
      </c>
      <c r="AG311" s="96"/>
      <c r="AH311" s="101">
        <f>IF(AND(M311&lt;Variables!$G$6,M311&gt;Variables!$G$5),0,1)</f>
        <v>1</v>
      </c>
      <c r="AI311" s="101">
        <f t="shared" si="69"/>
        <v>0</v>
      </c>
      <c r="AJ311" s="101">
        <f>IF(I311&gt;Variables!$G$7,0,1)</f>
        <v>0</v>
      </c>
      <c r="AK311" s="101">
        <f>IF(F311&gt;Variables!$G$8,0,1)</f>
        <v>1</v>
      </c>
      <c r="AL311" s="101">
        <f>IF(G311&gt;Variables!$G$9,0,1)</f>
        <v>1</v>
      </c>
      <c r="AM311" s="101">
        <f>IF(AND(K311&gt;Variables!$G$10,K311&lt;Variables!$G$11),0,1)</f>
        <v>0</v>
      </c>
      <c r="AN311" s="103">
        <f>IF(H311&lt;Variables!$G$13,1,0)</f>
        <v>1</v>
      </c>
      <c r="AO311" s="97">
        <f>IF(R311&lt;Variables!$G$12,0,1)</f>
        <v>0</v>
      </c>
      <c r="AP311" s="102"/>
      <c r="AQ311" s="101"/>
      <c r="AR311" s="101">
        <v>1</v>
      </c>
      <c r="AS311" s="101"/>
      <c r="AT311" s="101"/>
      <c r="AU311" s="101"/>
      <c r="AV311" s="96">
        <f t="shared" si="70"/>
        <v>3</v>
      </c>
      <c r="AW311" s="96" t="str">
        <f t="shared" si="71"/>
        <v/>
      </c>
      <c r="AX311" s="96" t="str">
        <f t="shared" si="72"/>
        <v/>
      </c>
      <c r="AY311" s="96">
        <f t="shared" si="73"/>
        <v>3</v>
      </c>
      <c r="AZ311" s="96">
        <f t="shared" si="74"/>
        <v>2.4226354461260002</v>
      </c>
      <c r="BA311" s="96"/>
      <c r="BB311" s="96"/>
      <c r="BC311" s="96"/>
      <c r="BD311" s="96"/>
      <c r="BE311"/>
      <c r="BF311"/>
      <c r="BG311"/>
      <c r="BH311"/>
      <c r="BI311"/>
      <c r="BJ311" s="83"/>
      <c r="BK311" s="83"/>
    </row>
    <row r="312" spans="1:63" ht="14.1" customHeight="1" x14ac:dyDescent="0.2">
      <c r="A312" s="96"/>
      <c r="B312" s="96"/>
      <c r="C312" s="96">
        <v>21</v>
      </c>
      <c r="D312" s="96" t="s">
        <v>371</v>
      </c>
      <c r="E312" s="96">
        <v>12.82</v>
      </c>
      <c r="F312" s="96">
        <v>3.67</v>
      </c>
      <c r="G312" s="96">
        <v>1.42</v>
      </c>
      <c r="H312" s="96">
        <v>-999</v>
      </c>
      <c r="I312" s="96">
        <v>159.97900000000001</v>
      </c>
      <c r="J312" s="96"/>
      <c r="K312" s="96">
        <v>53.98</v>
      </c>
      <c r="L312" s="96">
        <v>12.82225</v>
      </c>
      <c r="M312" s="96">
        <v>-1.7548000000000001E-2</v>
      </c>
      <c r="N312" s="96">
        <v>12.815597</v>
      </c>
      <c r="O312" s="96"/>
      <c r="P312" s="96"/>
      <c r="Q312" s="96"/>
      <c r="R312" s="96"/>
      <c r="S312" s="96"/>
      <c r="T312" s="96"/>
      <c r="U312" s="96"/>
      <c r="V312" s="96">
        <f t="shared" si="62"/>
        <v>2.4088907489235201</v>
      </c>
      <c r="W312" s="96">
        <f t="shared" si="63"/>
        <v>12.9482</v>
      </c>
      <c r="X312" s="96">
        <f t="shared" si="64"/>
        <v>13.076400000000001</v>
      </c>
      <c r="Y312" s="105">
        <f t="shared" si="65"/>
        <v>12.563599999999999</v>
      </c>
      <c r="Z312" s="105">
        <f t="shared" si="66"/>
        <v>12.815597</v>
      </c>
      <c r="AA312" s="105">
        <f t="shared" si="67"/>
        <v>12.3072</v>
      </c>
      <c r="AB312" s="96"/>
      <c r="AC312" s="96">
        <v>12.82</v>
      </c>
      <c r="AD312" s="96">
        <v>12.64</v>
      </c>
      <c r="AE312" s="96">
        <f t="shared" si="68"/>
        <v>1</v>
      </c>
      <c r="AF312" s="96">
        <f t="shared" si="76"/>
        <v>0.98595943837753508</v>
      </c>
      <c r="AG312" s="96"/>
      <c r="AH312" s="105">
        <f>IF(AND(M312&lt;Variables!$G$6,M312&gt;Variables!$G$5),0,1)</f>
        <v>1</v>
      </c>
      <c r="AI312" s="105">
        <f t="shared" si="69"/>
        <v>0</v>
      </c>
      <c r="AJ312" s="105">
        <f>IF(I312&gt;Variables!$G$7,0,1)</f>
        <v>0</v>
      </c>
      <c r="AK312" s="105">
        <f>IF(F312&gt;Variables!$G$8,0,1)</f>
        <v>1</v>
      </c>
      <c r="AL312" s="105">
        <f>IF(G312&gt;Variables!$G$9,0,1)</f>
        <v>1</v>
      </c>
      <c r="AM312" s="105">
        <f>IF(AND(K312&gt;Variables!$G$10,K312&lt;Variables!$G$11),0,1)</f>
        <v>0</v>
      </c>
      <c r="AN312" s="103">
        <f>IF(H312&lt;Variables!$G$13,1,0)</f>
        <v>1</v>
      </c>
      <c r="AO312" s="97">
        <f>IF(R312&lt;Variables!$G$12,0,1)</f>
        <v>0</v>
      </c>
      <c r="AP312" s="106"/>
      <c r="AQ312" s="105"/>
      <c r="AR312" s="105"/>
      <c r="AS312" s="105"/>
      <c r="AT312" s="105"/>
      <c r="AU312" s="105">
        <v>1</v>
      </c>
      <c r="AV312" s="96" t="str">
        <f t="shared" si="70"/>
        <v/>
      </c>
      <c r="AW312" s="96" t="str">
        <f t="shared" si="71"/>
        <v/>
      </c>
      <c r="AX312" s="96">
        <f t="shared" si="72"/>
        <v>2</v>
      </c>
      <c r="AY312" s="96">
        <f t="shared" si="73"/>
        <v>2</v>
      </c>
      <c r="AZ312" s="96">
        <f t="shared" si="74"/>
        <v>2.4059758289235202</v>
      </c>
      <c r="BA312" s="96"/>
      <c r="BB312" s="96"/>
      <c r="BC312" s="96"/>
      <c r="BD312" s="96"/>
      <c r="BE312"/>
      <c r="BF312"/>
      <c r="BG312"/>
      <c r="BH312"/>
      <c r="BI312"/>
      <c r="BJ312" s="83"/>
      <c r="BK312" s="83"/>
    </row>
    <row r="313" spans="1:63" ht="14.1" customHeight="1" x14ac:dyDescent="0.2">
      <c r="A313" s="96"/>
      <c r="B313" s="96"/>
      <c r="C313" s="96">
        <v>21</v>
      </c>
      <c r="D313" s="96" t="s">
        <v>372</v>
      </c>
      <c r="E313" s="96">
        <v>25.68</v>
      </c>
      <c r="F313" s="96">
        <v>6.94</v>
      </c>
      <c r="G313" s="96">
        <v>1.9</v>
      </c>
      <c r="H313" s="96"/>
      <c r="I313" s="96">
        <v>7.2329999999999997</v>
      </c>
      <c r="J313" s="96"/>
      <c r="K313" s="96">
        <v>53.5</v>
      </c>
      <c r="L313" s="96">
        <v>25.733309999999999</v>
      </c>
      <c r="M313" s="96">
        <v>-0.20716300000000001</v>
      </c>
      <c r="N313" s="96">
        <v>25.656300000000002</v>
      </c>
      <c r="O313" s="96"/>
      <c r="P313" s="96"/>
      <c r="Q313" s="96"/>
      <c r="R313" s="96"/>
      <c r="S313" s="96"/>
      <c r="T313" s="96"/>
      <c r="U313" s="96"/>
      <c r="V313" s="96">
        <f t="shared" si="62"/>
        <v>2.410740241604</v>
      </c>
      <c r="W313" s="98">
        <f t="shared" si="63"/>
        <v>25.936800000000002</v>
      </c>
      <c r="X313" s="98">
        <f t="shared" si="64"/>
        <v>26.1936</v>
      </c>
      <c r="Y313" s="105">
        <f t="shared" si="65"/>
        <v>25.166399999999999</v>
      </c>
      <c r="Z313" s="105">
        <f t="shared" si="66"/>
        <v>25.656300000000002</v>
      </c>
      <c r="AA313" s="105">
        <f t="shared" si="67"/>
        <v>24.652799999999999</v>
      </c>
      <c r="AB313" s="96"/>
      <c r="AC313" s="96"/>
      <c r="AD313" s="96">
        <v>25.2</v>
      </c>
      <c r="AE313" s="98">
        <f t="shared" si="68"/>
        <v>0</v>
      </c>
      <c r="AF313" s="98">
        <f t="shared" si="76"/>
        <v>0.98130841121495327</v>
      </c>
      <c r="AG313" s="96" t="s">
        <v>210</v>
      </c>
      <c r="AH313" s="105">
        <f>IF(AND(M313&lt;Variables!$G$6,M313&gt;Variables!$G$5),0,1)</f>
        <v>1</v>
      </c>
      <c r="AI313" s="105">
        <f t="shared" si="69"/>
        <v>0</v>
      </c>
      <c r="AJ313" s="105">
        <f>IF(I313&gt;Variables!$G$7,0,1)</f>
        <v>0</v>
      </c>
      <c r="AK313" s="105">
        <f>IF(F313&gt;Variables!$G$8,0,1)</f>
        <v>1</v>
      </c>
      <c r="AL313" s="105">
        <f>IF(G313&gt;Variables!$G$9,0,1)</f>
        <v>1</v>
      </c>
      <c r="AM313" s="105">
        <f>IF(AND(K313&gt;Variables!$G$10,K313&lt;Variables!$G$11),0,1)</f>
        <v>0</v>
      </c>
      <c r="AN313" s="103">
        <f>IF(H313&lt;Variables!$G$13,1,0)</f>
        <v>1</v>
      </c>
      <c r="AO313" s="97">
        <f>IF(R313&lt;Variables!$G$12,0,1)</f>
        <v>0</v>
      </c>
      <c r="AP313" s="106"/>
      <c r="AQ313" s="105"/>
      <c r="AR313" s="105"/>
      <c r="AS313" s="105"/>
      <c r="AT313" s="105"/>
      <c r="AU313" s="105">
        <v>1</v>
      </c>
      <c r="AV313" s="96" t="str">
        <f t="shared" si="70"/>
        <v/>
      </c>
      <c r="AW313" s="96" t="str">
        <f t="shared" si="71"/>
        <v/>
      </c>
      <c r="AX313" s="96">
        <f t="shared" si="72"/>
        <v>2</v>
      </c>
      <c r="AY313" s="96">
        <f t="shared" si="73"/>
        <v>2</v>
      </c>
      <c r="AZ313" s="96">
        <f t="shared" si="74"/>
        <v>2.4078512416039999</v>
      </c>
      <c r="BA313" s="96"/>
      <c r="BB313" s="96"/>
      <c r="BC313" s="96"/>
      <c r="BD313" s="96"/>
      <c r="BE313"/>
      <c r="BF313"/>
      <c r="BG313"/>
      <c r="BH313"/>
      <c r="BI313"/>
      <c r="BJ313" s="83"/>
      <c r="BK313" s="83"/>
    </row>
    <row r="314" spans="1:63" ht="14.1" customHeight="1" x14ac:dyDescent="0.2">
      <c r="A314" s="96"/>
      <c r="B314" s="96"/>
      <c r="C314" s="96">
        <v>21</v>
      </c>
      <c r="D314" s="96" t="s">
        <v>373</v>
      </c>
      <c r="E314" s="96">
        <v>262.22000000000003</v>
      </c>
      <c r="F314" s="96">
        <v>5.61</v>
      </c>
      <c r="G314" s="96">
        <v>5.87</v>
      </c>
      <c r="H314" s="96">
        <v>32040</v>
      </c>
      <c r="I314" s="96">
        <v>32.581000000000003</v>
      </c>
      <c r="J314" s="96"/>
      <c r="K314" s="96">
        <v>47.95</v>
      </c>
      <c r="L314" s="96">
        <v>263.06624499999998</v>
      </c>
      <c r="M314" s="96">
        <v>-0.321685</v>
      </c>
      <c r="N314" s="96">
        <v>262.22902099999999</v>
      </c>
      <c r="O314" s="96"/>
      <c r="P314" s="96"/>
      <c r="Q314" s="96"/>
      <c r="R314" s="96"/>
      <c r="S314" s="96"/>
      <c r="T314" s="96"/>
      <c r="U314" s="96"/>
      <c r="V314" s="96">
        <f t="shared" si="62"/>
        <v>2.3522213061260002</v>
      </c>
      <c r="W314" s="96">
        <f t="shared" si="63"/>
        <v>264.84220000000005</v>
      </c>
      <c r="X314" s="96">
        <f t="shared" si="64"/>
        <v>267.46440000000001</v>
      </c>
      <c r="Y314" s="105">
        <f t="shared" si="65"/>
        <v>256.97560000000004</v>
      </c>
      <c r="Z314" s="105">
        <f t="shared" si="66"/>
        <v>262.22902099999999</v>
      </c>
      <c r="AA314" s="105">
        <f t="shared" si="67"/>
        <v>251.73120000000003</v>
      </c>
      <c r="AB314" s="96"/>
      <c r="AC314" s="96"/>
      <c r="AD314" s="96"/>
      <c r="AE314" s="96">
        <f t="shared" si="68"/>
        <v>0</v>
      </c>
      <c r="AF314" s="96">
        <f t="shared" si="76"/>
        <v>0</v>
      </c>
      <c r="AG314" s="96" t="s">
        <v>341</v>
      </c>
      <c r="AH314" s="105">
        <f>IF(AND(M314&lt;Variables!$G$6,M314&gt;Variables!$G$5),0,1)</f>
        <v>1</v>
      </c>
      <c r="AI314" s="105">
        <f t="shared" si="69"/>
        <v>0</v>
      </c>
      <c r="AJ314" s="105">
        <f>IF(I314&gt;Variables!$G$7,0,1)</f>
        <v>0</v>
      </c>
      <c r="AK314" s="105">
        <f>IF(F314&gt;Variables!$G$8,0,1)</f>
        <v>1</v>
      </c>
      <c r="AL314" s="105">
        <f>IF(G314&gt;Variables!$G$9,0,1)</f>
        <v>1</v>
      </c>
      <c r="AM314" s="105">
        <f>IF(AND(K314&gt;Variables!$G$10,K314&lt;Variables!$G$11),0,1)</f>
        <v>1</v>
      </c>
      <c r="AN314" s="103">
        <f>IF(H314&lt;Variables!$G$13,1,0)</f>
        <v>0</v>
      </c>
      <c r="AO314" s="97">
        <f>IF(R314&lt;Variables!$G$12,0,1)</f>
        <v>0</v>
      </c>
      <c r="AP314" s="106"/>
      <c r="AQ314" s="105"/>
      <c r="AR314" s="105"/>
      <c r="AS314" s="105"/>
      <c r="AT314" s="105"/>
      <c r="AU314" s="105">
        <v>1</v>
      </c>
      <c r="AV314" s="96" t="str">
        <f t="shared" si="70"/>
        <v/>
      </c>
      <c r="AW314" s="96" t="str">
        <f t="shared" si="71"/>
        <v/>
      </c>
      <c r="AX314" s="96">
        <f t="shared" si="72"/>
        <v>2</v>
      </c>
      <c r="AY314" s="96">
        <f t="shared" si="73"/>
        <v>2</v>
      </c>
      <c r="AZ314" s="96">
        <f t="shared" si="74"/>
        <v>2.3496320061259999</v>
      </c>
      <c r="BA314" s="96"/>
      <c r="BB314" s="96"/>
      <c r="BC314" s="96"/>
      <c r="BD314" s="96"/>
      <c r="BE314"/>
      <c r="BF314"/>
      <c r="BG314"/>
      <c r="BH314"/>
      <c r="BI314"/>
      <c r="BJ314" s="83"/>
      <c r="BK314" s="83"/>
    </row>
    <row r="315" spans="1:63" ht="14.1" customHeight="1" x14ac:dyDescent="0.2">
      <c r="A315" s="96"/>
      <c r="B315" s="96"/>
      <c r="C315" s="96">
        <v>21</v>
      </c>
      <c r="D315" s="96" t="s">
        <v>374</v>
      </c>
      <c r="E315" s="96">
        <v>25.89</v>
      </c>
      <c r="F315" s="96">
        <v>6.55</v>
      </c>
      <c r="G315" s="96">
        <v>0.35</v>
      </c>
      <c r="H315" s="96">
        <v>6160</v>
      </c>
      <c r="I315" s="96">
        <v>32.063000000000002</v>
      </c>
      <c r="J315" s="96"/>
      <c r="K315" s="96">
        <v>47.65</v>
      </c>
      <c r="L315" s="96">
        <v>26.1615</v>
      </c>
      <c r="M315" s="96">
        <v>-1.037785</v>
      </c>
      <c r="N315" s="96">
        <v>26.167594000000001</v>
      </c>
      <c r="O315" s="96"/>
      <c r="P315" s="96"/>
      <c r="Q315" s="96"/>
      <c r="R315" s="96"/>
      <c r="S315" s="96"/>
      <c r="T315" s="96"/>
      <c r="U315" s="96"/>
      <c r="V315" s="96">
        <f t="shared" si="62"/>
        <v>2.362593170762</v>
      </c>
      <c r="W315" s="96">
        <f t="shared" si="63"/>
        <v>26.148900000000001</v>
      </c>
      <c r="X315" s="96">
        <f t="shared" si="64"/>
        <v>26.407800000000002</v>
      </c>
      <c r="Y315" s="103">
        <f t="shared" si="65"/>
        <v>25.372199999999999</v>
      </c>
      <c r="Z315" s="103">
        <f t="shared" si="66"/>
        <v>26.167594000000001</v>
      </c>
      <c r="AA315" s="96">
        <f t="shared" si="67"/>
        <v>24.854399999999998</v>
      </c>
      <c r="AB315" s="96"/>
      <c r="AC315" s="96"/>
      <c r="AD315" s="96">
        <v>25.36</v>
      </c>
      <c r="AE315" s="96">
        <f t="shared" si="68"/>
        <v>0</v>
      </c>
      <c r="AF315" s="96">
        <f t="shared" si="76"/>
        <v>0.97952877558903051</v>
      </c>
      <c r="AG315" s="96"/>
      <c r="AH315" s="103">
        <f>IF(AND(M315&lt;Variables!$G$6,M315&gt;Variables!$G$5),0,1)</f>
        <v>1</v>
      </c>
      <c r="AI315" s="103">
        <f t="shared" si="69"/>
        <v>1</v>
      </c>
      <c r="AJ315" s="103">
        <f>IF(I315&gt;Variables!$G$7,0,1)</f>
        <v>0</v>
      </c>
      <c r="AK315" s="103">
        <f>IF(F315&gt;Variables!$G$8,0,1)</f>
        <v>1</v>
      </c>
      <c r="AL315" s="103">
        <f>IF(G315&gt;Variables!$G$9,0,1)</f>
        <v>1</v>
      </c>
      <c r="AM315" s="103">
        <f>IF(AND(K315&gt;Variables!$G$10,K315&lt;Variables!$G$11),0,1)</f>
        <v>1</v>
      </c>
      <c r="AN315" s="103">
        <f>IF(H315&lt;Variables!$G$13,1,0)</f>
        <v>0</v>
      </c>
      <c r="AO315" s="97">
        <f>IF(R315&lt;Variables!$G$12,0,1)</f>
        <v>0</v>
      </c>
      <c r="AP315" s="104"/>
      <c r="AQ315" s="103"/>
      <c r="AR315" s="103"/>
      <c r="AS315" s="103"/>
      <c r="AT315" s="103">
        <v>1</v>
      </c>
      <c r="AU315" s="103"/>
      <c r="AV315" s="96" t="str">
        <f t="shared" si="70"/>
        <v/>
      </c>
      <c r="AW315" s="96">
        <f t="shared" si="71"/>
        <v>1</v>
      </c>
      <c r="AX315" s="96" t="str">
        <f t="shared" si="72"/>
        <v/>
      </c>
      <c r="AY315" s="96">
        <f t="shared" si="73"/>
        <v>1</v>
      </c>
      <c r="AZ315" s="96">
        <f t="shared" si="74"/>
        <v>2.3600200707619998</v>
      </c>
      <c r="BA315" s="96"/>
      <c r="BB315" s="96"/>
      <c r="BC315" s="96"/>
      <c r="BD315" s="96"/>
      <c r="BE315"/>
      <c r="BF315"/>
      <c r="BG315"/>
      <c r="BH315"/>
      <c r="BI315"/>
      <c r="BJ315" s="83"/>
      <c r="BK315" s="83"/>
    </row>
    <row r="316" spans="1:63" ht="14.1" customHeight="1" x14ac:dyDescent="0.2">
      <c r="A316" s="96"/>
      <c r="B316" s="96"/>
      <c r="C316" s="96">
        <v>21</v>
      </c>
      <c r="D316" s="96" t="s">
        <v>176</v>
      </c>
      <c r="E316" s="96">
        <v>90.32</v>
      </c>
      <c r="F316" s="96">
        <v>5.26</v>
      </c>
      <c r="G316" s="96">
        <v>3.4</v>
      </c>
      <c r="H316" s="96">
        <v>7950</v>
      </c>
      <c r="I316" s="96">
        <v>-29.765999999999998</v>
      </c>
      <c r="J316" s="96"/>
      <c r="K316" s="96">
        <v>46.01</v>
      </c>
      <c r="L316" s="96">
        <v>90.653949999999995</v>
      </c>
      <c r="M316" s="96">
        <v>-0.36837900000000001</v>
      </c>
      <c r="N316" s="96">
        <v>90.436406000000005</v>
      </c>
      <c r="O316" s="96"/>
      <c r="P316" s="96"/>
      <c r="Q316" s="96"/>
      <c r="R316" s="96"/>
      <c r="S316" s="96"/>
      <c r="T316" s="96"/>
      <c r="U316" s="96"/>
      <c r="V316" s="96">
        <f t="shared" si="62"/>
        <v>2.33099657857752</v>
      </c>
      <c r="W316" s="96">
        <f t="shared" si="63"/>
        <v>91.223199999999991</v>
      </c>
      <c r="X316" s="96">
        <f t="shared" si="64"/>
        <v>92.12639999999999</v>
      </c>
      <c r="Y316" s="105">
        <f t="shared" si="65"/>
        <v>88.513599999999997</v>
      </c>
      <c r="Z316" s="105">
        <f t="shared" si="66"/>
        <v>90.436406000000005</v>
      </c>
      <c r="AA316" s="105">
        <f t="shared" si="67"/>
        <v>86.707199999999986</v>
      </c>
      <c r="AB316" s="96"/>
      <c r="AC316" s="96"/>
      <c r="AD316" s="96">
        <v>88.91</v>
      </c>
      <c r="AE316" s="96">
        <f t="shared" si="68"/>
        <v>0</v>
      </c>
      <c r="AF316" s="96">
        <f t="shared" si="76"/>
        <v>0.98438883968113378</v>
      </c>
      <c r="AG316" s="96"/>
      <c r="AH316" s="105">
        <f>IF(AND(M316&lt;Variables!$G$6,M316&gt;Variables!$G$5),0,1)</f>
        <v>1</v>
      </c>
      <c r="AI316" s="105">
        <f t="shared" si="69"/>
        <v>0</v>
      </c>
      <c r="AJ316" s="105">
        <f>IF(I316&gt;Variables!$G$7,0,1)</f>
        <v>1</v>
      </c>
      <c r="AK316" s="105">
        <f>IF(F316&gt;Variables!$G$8,0,1)</f>
        <v>1</v>
      </c>
      <c r="AL316" s="105">
        <f>IF(G316&gt;Variables!$G$9,0,1)</f>
        <v>1</v>
      </c>
      <c r="AM316" s="105">
        <f>IF(AND(K316&gt;Variables!$G$10,K316&lt;Variables!$G$11),0,1)</f>
        <v>1</v>
      </c>
      <c r="AN316" s="103">
        <f>IF(H316&lt;Variables!$G$13,1,0)</f>
        <v>0</v>
      </c>
      <c r="AO316" s="97">
        <f>IF(R316&lt;Variables!$G$12,0,1)</f>
        <v>0</v>
      </c>
      <c r="AP316" s="106"/>
      <c r="AQ316" s="105"/>
      <c r="AR316" s="105"/>
      <c r="AS316" s="105"/>
      <c r="AT316" s="105"/>
      <c r="AU316" s="105">
        <v>1</v>
      </c>
      <c r="AV316" s="96" t="str">
        <f t="shared" si="70"/>
        <v/>
      </c>
      <c r="AW316" s="96" t="str">
        <f t="shared" si="71"/>
        <v/>
      </c>
      <c r="AX316" s="96">
        <f t="shared" si="72"/>
        <v>2</v>
      </c>
      <c r="AY316" s="96">
        <f t="shared" si="73"/>
        <v>2</v>
      </c>
      <c r="AZ316" s="96">
        <f t="shared" si="74"/>
        <v>2.3285120385775198</v>
      </c>
      <c r="BA316" s="96"/>
      <c r="BB316" s="96"/>
      <c r="BC316" s="96"/>
      <c r="BD316" s="96"/>
      <c r="BE316"/>
      <c r="BF316"/>
      <c r="BG316"/>
      <c r="BH316"/>
      <c r="BI316"/>
      <c r="BJ316" s="83"/>
      <c r="BK316" s="83"/>
    </row>
    <row r="317" spans="1:63" ht="14.1" customHeight="1" x14ac:dyDescent="0.2">
      <c r="A317" s="96"/>
      <c r="B317" s="96"/>
      <c r="C317" s="96">
        <v>21</v>
      </c>
      <c r="D317" s="96" t="s">
        <v>354</v>
      </c>
      <c r="E317" s="96">
        <v>105.85</v>
      </c>
      <c r="F317" s="96">
        <v>5.31</v>
      </c>
      <c r="G317" s="96">
        <v>-0.17</v>
      </c>
      <c r="H317" s="96">
        <v>18980</v>
      </c>
      <c r="I317" s="96">
        <v>16.62</v>
      </c>
      <c r="J317" s="96"/>
      <c r="K317" s="96">
        <v>39.39</v>
      </c>
      <c r="L317" s="96">
        <v>106.34393</v>
      </c>
      <c r="M317" s="96">
        <v>-0.46446500000000002</v>
      </c>
      <c r="N317" s="96">
        <v>106.57821199999999</v>
      </c>
      <c r="O317" s="96"/>
      <c r="P317" s="96"/>
      <c r="Q317" s="96"/>
      <c r="R317" s="96"/>
      <c r="S317" s="96"/>
      <c r="T317" s="96"/>
      <c r="U317" s="96"/>
      <c r="V317" s="96">
        <f t="shared" si="62"/>
        <v>2.2549245020987998</v>
      </c>
      <c r="W317" s="96">
        <f t="shared" si="63"/>
        <v>106.90849999999999</v>
      </c>
      <c r="X317" s="96">
        <f t="shared" si="64"/>
        <v>107.967</v>
      </c>
      <c r="Y317" s="105">
        <f t="shared" si="65"/>
        <v>103.73299999999999</v>
      </c>
      <c r="Z317" s="105">
        <f t="shared" si="66"/>
        <v>106.57821199999999</v>
      </c>
      <c r="AA317" s="105">
        <f t="shared" si="67"/>
        <v>101.61599999999999</v>
      </c>
      <c r="AB317" s="96"/>
      <c r="AC317" s="96">
        <v>106.11</v>
      </c>
      <c r="AD317" s="96">
        <v>104.64</v>
      </c>
      <c r="AE317" s="96">
        <f t="shared" si="68"/>
        <v>1.0024563060935285</v>
      </c>
      <c r="AF317" s="96">
        <f t="shared" si="76"/>
        <v>0.98856872933396323</v>
      </c>
      <c r="AG317" s="96"/>
      <c r="AH317" s="105">
        <f>IF(AND(M317&lt;Variables!$G$6,M317&gt;Variables!$G$5),0,1)</f>
        <v>1</v>
      </c>
      <c r="AI317" s="105">
        <f t="shared" si="69"/>
        <v>1</v>
      </c>
      <c r="AJ317" s="105">
        <f>IF(I317&gt;Variables!$G$7,0,1)</f>
        <v>0</v>
      </c>
      <c r="AK317" s="105">
        <f>IF(F317&gt;Variables!$G$8,0,1)</f>
        <v>1</v>
      </c>
      <c r="AL317" s="105">
        <f>IF(G317&gt;Variables!$G$9,0,1)</f>
        <v>1</v>
      </c>
      <c r="AM317" s="105">
        <f>IF(AND(K317&gt;Variables!$G$10,K317&lt;Variables!$G$11),0,1)</f>
        <v>1</v>
      </c>
      <c r="AN317" s="103">
        <f>IF(H317&lt;Variables!$G$13,1,0)</f>
        <v>0</v>
      </c>
      <c r="AO317" s="97">
        <f>IF(R317&lt;Variables!$G$12,0,1)</f>
        <v>0</v>
      </c>
      <c r="AP317" s="106"/>
      <c r="AQ317" s="105"/>
      <c r="AR317" s="105"/>
      <c r="AS317" s="105"/>
      <c r="AT317" s="105"/>
      <c r="AU317" s="105">
        <v>1</v>
      </c>
      <c r="AV317" s="96" t="str">
        <f t="shared" si="70"/>
        <v/>
      </c>
      <c r="AW317" s="96" t="str">
        <f t="shared" si="71"/>
        <v/>
      </c>
      <c r="AX317" s="96">
        <f t="shared" si="72"/>
        <v>2</v>
      </c>
      <c r="AY317" s="96">
        <f t="shared" si="73"/>
        <v>2</v>
      </c>
      <c r="AZ317" s="96">
        <f t="shared" si="74"/>
        <v>2.2527974420988</v>
      </c>
      <c r="BA317" s="96"/>
      <c r="BB317" s="96"/>
      <c r="BC317" s="96"/>
      <c r="BD317" s="96"/>
      <c r="BE317"/>
      <c r="BF317"/>
      <c r="BG317"/>
      <c r="BH317"/>
      <c r="BI317"/>
      <c r="BJ317" s="83"/>
      <c r="BK317" s="83"/>
    </row>
    <row r="318" spans="1:63" ht="14.1" customHeight="1" x14ac:dyDescent="0.2">
      <c r="A318" s="96"/>
      <c r="B318" s="96"/>
      <c r="C318" s="96">
        <v>22</v>
      </c>
      <c r="D318" s="96" t="s">
        <v>257</v>
      </c>
      <c r="E318" s="96">
        <v>22.3</v>
      </c>
      <c r="F318" s="96">
        <v>6.8</v>
      </c>
      <c r="G318" s="96">
        <v>-1.2</v>
      </c>
      <c r="H318" s="96"/>
      <c r="I318" s="96">
        <v>51.808</v>
      </c>
      <c r="J318" s="96"/>
      <c r="K318" s="96">
        <v>45.23</v>
      </c>
      <c r="L318" s="96">
        <v>22.639195000000001</v>
      </c>
      <c r="M318" s="96">
        <v>-1.498264</v>
      </c>
      <c r="N318" s="96">
        <v>22.717461</v>
      </c>
      <c r="O318" s="96"/>
      <c r="P318" s="96"/>
      <c r="Q318" s="96"/>
      <c r="R318" s="96"/>
      <c r="S318" s="96"/>
      <c r="T318" s="96"/>
      <c r="U318" s="96"/>
      <c r="V318" s="96">
        <f t="shared" si="62"/>
        <v>2.3358979387193597</v>
      </c>
      <c r="W318" s="98">
        <f t="shared" si="63"/>
        <v>22.523</v>
      </c>
      <c r="X318" s="98">
        <f t="shared" si="64"/>
        <v>22.746000000000002</v>
      </c>
      <c r="Y318" s="103">
        <f t="shared" si="65"/>
        <v>21.853999999999999</v>
      </c>
      <c r="Z318" s="103">
        <f t="shared" si="66"/>
        <v>22.717461</v>
      </c>
      <c r="AA318" s="98">
        <f t="shared" si="67"/>
        <v>21.408000000000001</v>
      </c>
      <c r="AB318" s="96" t="s">
        <v>200</v>
      </c>
      <c r="AC318" s="96"/>
      <c r="AD318" s="96">
        <v>20.51</v>
      </c>
      <c r="AE318" s="98">
        <f t="shared" si="68"/>
        <v>0</v>
      </c>
      <c r="AF318" s="98">
        <f t="shared" si="76"/>
        <v>0.91973094170403591</v>
      </c>
      <c r="AG318" s="96"/>
      <c r="AH318" s="103">
        <f>IF(AND(M318&lt;Variables!$G$6,M318&gt;Variables!$G$5),0,1)</f>
        <v>1</v>
      </c>
      <c r="AI318" s="103">
        <f t="shared" si="69"/>
        <v>1</v>
      </c>
      <c r="AJ318" s="103">
        <f>IF(I318&gt;Variables!$G$7,0,1)</f>
        <v>0</v>
      </c>
      <c r="AK318" s="103">
        <f>IF(F318&gt;Variables!$G$8,0,1)</f>
        <v>1</v>
      </c>
      <c r="AL318" s="103">
        <f>IF(G318&gt;Variables!$G$9,0,1)</f>
        <v>1</v>
      </c>
      <c r="AM318" s="103">
        <f>IF(AND(K318&gt;Variables!$G$10,K318&lt;Variables!$G$11),0,1)</f>
        <v>1</v>
      </c>
      <c r="AN318" s="103">
        <f>IF(H318&lt;Variables!$G$13,1,0)</f>
        <v>1</v>
      </c>
      <c r="AO318" s="97">
        <f>IF(R318&lt;Variables!$G$12,0,1)</f>
        <v>0</v>
      </c>
      <c r="AP318" s="104"/>
      <c r="AQ318" s="103"/>
      <c r="AR318" s="103"/>
      <c r="AS318" s="103"/>
      <c r="AT318" s="103">
        <v>1</v>
      </c>
      <c r="AU318" s="103"/>
      <c r="AV318" s="96" t="str">
        <f t="shared" si="70"/>
        <v/>
      </c>
      <c r="AW318" s="96">
        <f t="shared" si="71"/>
        <v>1</v>
      </c>
      <c r="AX318" s="96" t="str">
        <f t="shared" si="72"/>
        <v/>
      </c>
      <c r="AY318" s="96">
        <f t="shared" si="73"/>
        <v>1</v>
      </c>
      <c r="AZ318" s="96">
        <f t="shared" si="74"/>
        <v>2.3334555187193597</v>
      </c>
      <c r="BA318" s="96"/>
      <c r="BB318" s="96"/>
      <c r="BC318" s="96"/>
      <c r="BD318" s="96"/>
      <c r="BE318"/>
      <c r="BF318"/>
      <c r="BG318"/>
      <c r="BH318"/>
      <c r="BI318"/>
      <c r="BJ318" s="83"/>
      <c r="BK318" s="83"/>
    </row>
    <row r="319" spans="1:63" ht="14.1" customHeight="1" x14ac:dyDescent="0.2">
      <c r="A319" s="96"/>
      <c r="B319" s="96"/>
      <c r="C319" s="96">
        <v>22</v>
      </c>
      <c r="D319" s="96" t="s">
        <v>375</v>
      </c>
      <c r="E319" s="96">
        <v>6.2050000000000001</v>
      </c>
      <c r="F319" s="96">
        <v>4.91</v>
      </c>
      <c r="G319" s="96">
        <v>2.2200000000000002</v>
      </c>
      <c r="H319" s="96">
        <v>3230</v>
      </c>
      <c r="I319" s="96">
        <v>-1E-3</v>
      </c>
      <c r="J319" s="96"/>
      <c r="K319" s="96">
        <v>67.45</v>
      </c>
      <c r="L319" s="96">
        <v>6.15428</v>
      </c>
      <c r="M319" s="96">
        <v>0.82414200000000004</v>
      </c>
      <c r="N319" s="96">
        <v>6.134061</v>
      </c>
      <c r="O319" s="96"/>
      <c r="P319" s="96"/>
      <c r="Q319" s="96"/>
      <c r="R319" s="96"/>
      <c r="S319" s="96"/>
      <c r="T319" s="96"/>
      <c r="U319" s="96"/>
      <c r="V319" s="96">
        <f t="shared" si="62"/>
        <v>2.4848211774247995</v>
      </c>
      <c r="W319" s="101">
        <f t="shared" si="63"/>
        <v>6.2670500000000002</v>
      </c>
      <c r="X319" s="101">
        <f t="shared" si="64"/>
        <v>6.3291000000000004</v>
      </c>
      <c r="Y319" s="96">
        <f t="shared" si="65"/>
        <v>6.0808999999999997</v>
      </c>
      <c r="Z319" s="96">
        <f t="shared" si="66"/>
        <v>6.134061</v>
      </c>
      <c r="AA319" s="96">
        <f t="shared" si="67"/>
        <v>5.9567999999999994</v>
      </c>
      <c r="AB319" s="96"/>
      <c r="AC319" s="96">
        <v>6.36</v>
      </c>
      <c r="AD319" s="96"/>
      <c r="AE319" s="96">
        <f t="shared" si="68"/>
        <v>1.024979854955681</v>
      </c>
      <c r="AF319" s="96">
        <v>1</v>
      </c>
      <c r="AG319" s="96"/>
      <c r="AH319" s="101">
        <f>IF(AND(M319&lt;Variables!$G$6,M319&gt;Variables!$G$5),0,1)</f>
        <v>1</v>
      </c>
      <c r="AI319" s="101">
        <f t="shared" si="69"/>
        <v>0</v>
      </c>
      <c r="AJ319" s="101">
        <f>IF(I319&gt;Variables!$G$7,0,1)</f>
        <v>1</v>
      </c>
      <c r="AK319" s="101">
        <f>IF(F319&gt;Variables!$G$8,0,1)</f>
        <v>1</v>
      </c>
      <c r="AL319" s="101">
        <f>IF(G319&gt;Variables!$G$9,0,1)</f>
        <v>1</v>
      </c>
      <c r="AM319" s="101">
        <f>IF(AND(K319&gt;Variables!$G$10,K319&lt;Variables!$G$11),0,1)</f>
        <v>0</v>
      </c>
      <c r="AN319" s="103">
        <f>IF(H319&lt;Variables!$G$13,1,0)</f>
        <v>0</v>
      </c>
      <c r="AO319" s="97">
        <f>IF(R319&lt;Variables!$G$12,0,1)</f>
        <v>0</v>
      </c>
      <c r="AP319" s="102"/>
      <c r="AQ319" s="101"/>
      <c r="AR319" s="101">
        <v>1</v>
      </c>
      <c r="AS319" s="101"/>
      <c r="AT319" s="101"/>
      <c r="AU319" s="101"/>
      <c r="AV319" s="96">
        <f t="shared" si="70"/>
        <v>3</v>
      </c>
      <c r="AW319" s="96" t="str">
        <f t="shared" si="71"/>
        <v/>
      </c>
      <c r="AX319" s="96" t="str">
        <f t="shared" si="72"/>
        <v/>
      </c>
      <c r="AY319" s="96">
        <f t="shared" si="73"/>
        <v>3</v>
      </c>
      <c r="AZ319" s="96">
        <f t="shared" si="74"/>
        <v>2.4811788774247998</v>
      </c>
      <c r="BA319" s="96"/>
      <c r="BB319" s="96"/>
      <c r="BC319" s="96"/>
      <c r="BD319" s="96"/>
      <c r="BE319"/>
      <c r="BF319"/>
      <c r="BG319"/>
      <c r="BH319"/>
      <c r="BI319"/>
      <c r="BJ319" s="83"/>
      <c r="BK319" s="83"/>
    </row>
    <row r="320" spans="1:63" ht="14.1" customHeight="1" x14ac:dyDescent="0.2">
      <c r="A320" s="96"/>
      <c r="B320" s="96"/>
      <c r="C320" s="96">
        <v>22</v>
      </c>
      <c r="D320" s="96" t="s">
        <v>376</v>
      </c>
      <c r="E320" s="96">
        <v>70.75</v>
      </c>
      <c r="F320" s="96">
        <v>5.24</v>
      </c>
      <c r="G320" s="96">
        <v>5.36</v>
      </c>
      <c r="H320" s="96">
        <v>7400</v>
      </c>
      <c r="I320" s="96">
        <v>787.38199999999995</v>
      </c>
      <c r="J320" s="96"/>
      <c r="K320" s="96">
        <v>67.16</v>
      </c>
      <c r="L320" s="96">
        <v>70.468239999999994</v>
      </c>
      <c r="M320" s="96">
        <v>0.39983999999999997</v>
      </c>
      <c r="N320" s="96">
        <v>69.568151999999998</v>
      </c>
      <c r="O320" s="96"/>
      <c r="P320" s="96"/>
      <c r="Q320" s="96"/>
      <c r="R320" s="96"/>
      <c r="S320" s="96"/>
      <c r="T320" s="96"/>
      <c r="U320" s="96"/>
      <c r="V320" s="96">
        <f t="shared" si="62"/>
        <v>2.5145664572927999</v>
      </c>
      <c r="W320" s="96">
        <f t="shared" si="63"/>
        <v>71.457499999999996</v>
      </c>
      <c r="X320" s="96">
        <f t="shared" si="64"/>
        <v>72.165000000000006</v>
      </c>
      <c r="Y320" s="105">
        <f t="shared" si="65"/>
        <v>69.334999999999994</v>
      </c>
      <c r="Z320" s="105">
        <f t="shared" si="66"/>
        <v>69.568151999999998</v>
      </c>
      <c r="AA320" s="105">
        <f t="shared" si="67"/>
        <v>67.92</v>
      </c>
      <c r="AB320" s="96"/>
      <c r="AC320" s="96">
        <v>71.14</v>
      </c>
      <c r="AD320" s="96">
        <v>69.989999999999995</v>
      </c>
      <c r="AE320" s="96">
        <f t="shared" si="68"/>
        <v>1.0055123674911661</v>
      </c>
      <c r="AF320" s="96">
        <f t="shared" ref="AF320:AF351" si="77">AD320/E320</f>
        <v>0.98925795053003529</v>
      </c>
      <c r="AG320" s="96"/>
      <c r="AH320" s="105">
        <f>IF(AND(M320&lt;Variables!$G$6,M320&gt;Variables!$G$5),0,1)</f>
        <v>1</v>
      </c>
      <c r="AI320" s="105">
        <f t="shared" si="69"/>
        <v>0</v>
      </c>
      <c r="AJ320" s="105">
        <f>IF(I320&gt;Variables!$G$7,0,1)</f>
        <v>0</v>
      </c>
      <c r="AK320" s="105">
        <f>IF(F320&gt;Variables!$G$8,0,1)</f>
        <v>1</v>
      </c>
      <c r="AL320" s="105">
        <f>IF(G320&gt;Variables!$G$9,0,1)</f>
        <v>1</v>
      </c>
      <c r="AM320" s="105">
        <f>IF(AND(K320&gt;Variables!$G$10,K320&lt;Variables!$G$11),0,1)</f>
        <v>0</v>
      </c>
      <c r="AN320" s="103">
        <f>IF(H320&lt;Variables!$G$13,1,0)</f>
        <v>0</v>
      </c>
      <c r="AO320" s="97">
        <f>IF(R320&lt;Variables!$G$12,0,1)</f>
        <v>0</v>
      </c>
      <c r="AP320" s="106"/>
      <c r="AQ320" s="105"/>
      <c r="AR320" s="105"/>
      <c r="AS320" s="105"/>
      <c r="AT320" s="105"/>
      <c r="AU320" s="105">
        <v>1</v>
      </c>
      <c r="AV320" s="96" t="str">
        <f t="shared" si="70"/>
        <v/>
      </c>
      <c r="AW320" s="96" t="str">
        <f t="shared" si="71"/>
        <v/>
      </c>
      <c r="AX320" s="96">
        <f t="shared" si="72"/>
        <v>2</v>
      </c>
      <c r="AY320" s="96">
        <f t="shared" si="73"/>
        <v>2</v>
      </c>
      <c r="AZ320" s="96">
        <f t="shared" si="74"/>
        <v>2.5109398172928001</v>
      </c>
      <c r="BA320" s="96"/>
      <c r="BB320" s="96"/>
      <c r="BC320" s="96"/>
      <c r="BD320" s="96"/>
      <c r="BE320"/>
      <c r="BF320"/>
      <c r="BG320"/>
      <c r="BH320"/>
      <c r="BI320"/>
      <c r="BJ320" s="83"/>
      <c r="BK320" s="83"/>
    </row>
    <row r="321" spans="1:63" ht="14.1" customHeight="1" x14ac:dyDescent="0.2">
      <c r="A321" s="96"/>
      <c r="B321" s="96"/>
      <c r="C321" s="96">
        <v>22</v>
      </c>
      <c r="D321" s="96" t="s">
        <v>359</v>
      </c>
      <c r="E321" s="96">
        <v>45.12</v>
      </c>
      <c r="F321" s="96">
        <v>6.65</v>
      </c>
      <c r="G321" s="96">
        <v>2.5499999999999998</v>
      </c>
      <c r="H321" s="96">
        <v>5390</v>
      </c>
      <c r="I321" s="96">
        <v>80.799000000000007</v>
      </c>
      <c r="J321" s="96"/>
      <c r="K321" s="96">
        <v>64.91</v>
      </c>
      <c r="L321" s="96">
        <v>44.921280000000003</v>
      </c>
      <c r="M321" s="96">
        <v>0.44237399999999999</v>
      </c>
      <c r="N321" s="96">
        <v>44.702922999999998</v>
      </c>
      <c r="O321" s="96"/>
      <c r="P321" s="96"/>
      <c r="Q321" s="96"/>
      <c r="R321" s="96"/>
      <c r="S321" s="96"/>
      <c r="T321" s="96"/>
      <c r="U321" s="96"/>
      <c r="V321" s="96">
        <f t="shared" si="62"/>
        <v>2.4909172161700797</v>
      </c>
      <c r="W321" s="97">
        <f t="shared" si="63"/>
        <v>45.571199999999997</v>
      </c>
      <c r="X321" s="96">
        <f t="shared" si="64"/>
        <v>46.022399999999998</v>
      </c>
      <c r="Y321" s="96">
        <f t="shared" si="65"/>
        <v>44.217599999999997</v>
      </c>
      <c r="Z321" s="96">
        <f t="shared" si="66"/>
        <v>44.702922999999998</v>
      </c>
      <c r="AA321" s="96">
        <f t="shared" si="67"/>
        <v>43.315199999999997</v>
      </c>
      <c r="AB321" s="96"/>
      <c r="AC321" s="96">
        <v>45.81</v>
      </c>
      <c r="AD321" s="96"/>
      <c r="AE321" s="96">
        <f t="shared" si="68"/>
        <v>1.0152925531914894</v>
      </c>
      <c r="AF321" s="96">
        <f t="shared" si="77"/>
        <v>0</v>
      </c>
      <c r="AG321" s="96"/>
      <c r="AH321" s="97">
        <f>IF(AND(M321&lt;Variables!$G$6,M321&gt;Variables!$G$5),0,1)</f>
        <v>1</v>
      </c>
      <c r="AI321" s="97">
        <f t="shared" si="69"/>
        <v>0</v>
      </c>
      <c r="AJ321" s="97">
        <f>IF(I321&gt;Variables!$G$7,0,1)</f>
        <v>0</v>
      </c>
      <c r="AK321" s="97">
        <f>IF(F321&gt;Variables!$G$8,0,1)</f>
        <v>1</v>
      </c>
      <c r="AL321" s="97">
        <f>IF(G321&gt;Variables!$G$9,0,1)</f>
        <v>1</v>
      </c>
      <c r="AM321" s="97">
        <f>IF(AND(K321&gt;Variables!$G$10,K321&lt;Variables!$G$11),0,1)</f>
        <v>0</v>
      </c>
      <c r="AN321" s="103">
        <f>IF(H321&lt;Variables!$G$13,1,0)</f>
        <v>0</v>
      </c>
      <c r="AO321" s="97">
        <f>IF(R321&lt;Variables!$G$12,0,1)</f>
        <v>0</v>
      </c>
      <c r="AP321" s="99"/>
      <c r="AQ321" s="97"/>
      <c r="AR321" s="97"/>
      <c r="AS321" s="97">
        <v>1</v>
      </c>
      <c r="AT321" s="97"/>
      <c r="AU321" s="97"/>
      <c r="AV321" s="96">
        <f t="shared" si="70"/>
        <v>3</v>
      </c>
      <c r="AW321" s="96" t="str">
        <f t="shared" si="71"/>
        <v/>
      </c>
      <c r="AX321" s="96" t="str">
        <f t="shared" si="72"/>
        <v/>
      </c>
      <c r="AY321" s="96">
        <f t="shared" si="73"/>
        <v>3</v>
      </c>
      <c r="AZ321" s="96">
        <f t="shared" si="74"/>
        <v>2.4874120761700795</v>
      </c>
      <c r="BA321" s="96"/>
      <c r="BB321" s="96"/>
      <c r="BC321" s="96"/>
      <c r="BD321" s="96"/>
      <c r="BE321"/>
      <c r="BF321"/>
      <c r="BG321"/>
      <c r="BH321"/>
      <c r="BI321"/>
      <c r="BJ321" s="83"/>
      <c r="BK321" s="83"/>
    </row>
    <row r="322" spans="1:63" ht="14.1" customHeight="1" x14ac:dyDescent="0.2">
      <c r="A322" s="96"/>
      <c r="B322" s="96"/>
      <c r="C322" s="96">
        <v>22</v>
      </c>
      <c r="D322" s="96" t="s">
        <v>370</v>
      </c>
      <c r="E322" s="96">
        <v>11.5</v>
      </c>
      <c r="F322" s="96">
        <v>6.86</v>
      </c>
      <c r="G322" s="96">
        <v>6.98</v>
      </c>
      <c r="H322" s="96">
        <v>1940</v>
      </c>
      <c r="I322" s="96">
        <v>-8.1890000000000001</v>
      </c>
      <c r="J322" s="96"/>
      <c r="K322" s="96">
        <v>63.92</v>
      </c>
      <c r="L322" s="96">
        <v>11.40385</v>
      </c>
      <c r="M322" s="96">
        <v>0.84313629999999995</v>
      </c>
      <c r="N322" s="96">
        <v>11.326606</v>
      </c>
      <c r="O322" s="96"/>
      <c r="P322" s="96"/>
      <c r="Q322" s="96"/>
      <c r="R322" s="96"/>
      <c r="S322" s="96"/>
      <c r="T322" s="96"/>
      <c r="U322" s="96"/>
      <c r="V322" s="96">
        <f t="shared" si="62"/>
        <v>2.4553947675291519</v>
      </c>
      <c r="W322" s="97">
        <f t="shared" si="63"/>
        <v>11.615</v>
      </c>
      <c r="X322" s="96">
        <f t="shared" si="64"/>
        <v>11.73</v>
      </c>
      <c r="Y322" s="96">
        <f t="shared" si="65"/>
        <v>11.27</v>
      </c>
      <c r="Z322" s="96">
        <f t="shared" si="66"/>
        <v>11.326606</v>
      </c>
      <c r="AA322" s="96">
        <f t="shared" si="67"/>
        <v>11.04</v>
      </c>
      <c r="AB322" s="96"/>
      <c r="AC322" s="96">
        <v>11.62</v>
      </c>
      <c r="AD322" s="96"/>
      <c r="AE322" s="96">
        <f t="shared" si="68"/>
        <v>1.0104347826086957</v>
      </c>
      <c r="AF322" s="96">
        <f t="shared" si="77"/>
        <v>0</v>
      </c>
      <c r="AG322" s="96"/>
      <c r="AH322" s="97">
        <f>IF(AND(M322&lt;Variables!$G$6,M322&gt;Variables!$G$5),0,1)</f>
        <v>1</v>
      </c>
      <c r="AI322" s="97">
        <f t="shared" si="69"/>
        <v>0</v>
      </c>
      <c r="AJ322" s="97">
        <f>IF(I322&gt;Variables!$G$7,0,1)</f>
        <v>1</v>
      </c>
      <c r="AK322" s="97">
        <f>IF(F322&gt;Variables!$G$8,0,1)</f>
        <v>1</v>
      </c>
      <c r="AL322" s="97">
        <f>IF(G322&gt;Variables!$G$9,0,1)</f>
        <v>1</v>
      </c>
      <c r="AM322" s="97">
        <f>IF(AND(K322&gt;Variables!$G$10,K322&lt;Variables!$G$11),0,1)</f>
        <v>0</v>
      </c>
      <c r="AN322" s="103">
        <f>IF(H322&lt;Variables!$G$13,1,0)</f>
        <v>1</v>
      </c>
      <c r="AO322" s="97">
        <f>IF(R322&lt;Variables!$G$12,0,1)</f>
        <v>0</v>
      </c>
      <c r="AP322" s="99"/>
      <c r="AQ322" s="97"/>
      <c r="AR322" s="97"/>
      <c r="AS322" s="97">
        <v>1</v>
      </c>
      <c r="AT322" s="97"/>
      <c r="AU322" s="97"/>
      <c r="AV322" s="96">
        <f t="shared" si="70"/>
        <v>3</v>
      </c>
      <c r="AW322" s="96" t="str">
        <f t="shared" si="71"/>
        <v/>
      </c>
      <c r="AX322" s="96" t="str">
        <f t="shared" si="72"/>
        <v/>
      </c>
      <c r="AY322" s="96">
        <f t="shared" si="73"/>
        <v>3</v>
      </c>
      <c r="AZ322" s="96">
        <f t="shared" si="74"/>
        <v>2.4519430875291519</v>
      </c>
      <c r="BA322" s="96"/>
      <c r="BB322" s="96"/>
      <c r="BC322" s="96"/>
      <c r="BD322" s="96"/>
      <c r="BE322"/>
      <c r="BF322"/>
      <c r="BG322"/>
      <c r="BH322"/>
      <c r="BI322"/>
      <c r="BJ322" s="83"/>
      <c r="BK322" s="83"/>
    </row>
    <row r="323" spans="1:63" ht="14.1" customHeight="1" x14ac:dyDescent="0.2">
      <c r="A323" s="96"/>
      <c r="B323" s="96"/>
      <c r="C323" s="96">
        <v>22</v>
      </c>
      <c r="D323" s="96" t="s">
        <v>377</v>
      </c>
      <c r="E323" s="96">
        <v>73.239999999999995</v>
      </c>
      <c r="F323" s="96">
        <v>6.77</v>
      </c>
      <c r="G323" s="96">
        <v>1.71</v>
      </c>
      <c r="H323" s="96">
        <v>3220</v>
      </c>
      <c r="I323" s="96">
        <v>98.873999999999995</v>
      </c>
      <c r="J323" s="96"/>
      <c r="K323" s="96">
        <v>61.96</v>
      </c>
      <c r="L323" s="96">
        <v>73.17</v>
      </c>
      <c r="M323" s="96">
        <v>9.5668000000000003E-2</v>
      </c>
      <c r="N323" s="96">
        <v>72.794591999999994</v>
      </c>
      <c r="O323" s="96"/>
      <c r="P323" s="96"/>
      <c r="Q323" s="96"/>
      <c r="R323" s="96"/>
      <c r="S323" s="96"/>
      <c r="T323" s="96"/>
      <c r="U323" s="96"/>
      <c r="V323" s="96">
        <f t="shared" ref="V323:V386" si="78">1.849 + (0.01036 * K323) + (0.1184 * M323) - (0.002888 * K323 * M323)</f>
        <v>2.48511381335936</v>
      </c>
      <c r="W323" s="96">
        <f t="shared" ref="W323:W386" si="79">E323*1.01</f>
        <v>73.972399999999993</v>
      </c>
      <c r="X323" s="96">
        <f t="shared" ref="X323:X386" si="80">E323*1.02</f>
        <v>74.704799999999992</v>
      </c>
      <c r="Y323" s="105">
        <f t="shared" ref="Y323:Y386" si="81">0.98*E323</f>
        <v>71.775199999999998</v>
      </c>
      <c r="Z323" s="105">
        <f t="shared" ref="Z323:Z386" si="82">N323</f>
        <v>72.794591999999994</v>
      </c>
      <c r="AA323" s="105">
        <f t="shared" ref="AA323:AA386" si="83">0.96*E323</f>
        <v>70.310399999999987</v>
      </c>
      <c r="AB323" s="96"/>
      <c r="AC323" s="96">
        <v>73.75</v>
      </c>
      <c r="AD323" s="96">
        <v>72.5</v>
      </c>
      <c r="AE323" s="96">
        <f t="shared" ref="AE323:AE386" si="84">AC323/E323</f>
        <v>1.0069634079737848</v>
      </c>
      <c r="AF323" s="96">
        <f t="shared" si="77"/>
        <v>0.98989623156744955</v>
      </c>
      <c r="AG323" s="96"/>
      <c r="AH323" s="105">
        <f>IF(AND(M323&lt;Variables!$G$6,M323&gt;Variables!$G$5),0,1)</f>
        <v>1</v>
      </c>
      <c r="AI323" s="105">
        <f t="shared" ref="AI323:AI386" si="85">IF(L323&gt;N323,0,1)</f>
        <v>0</v>
      </c>
      <c r="AJ323" s="105">
        <f>IF(I323&gt;Variables!$G$7,0,1)</f>
        <v>0</v>
      </c>
      <c r="AK323" s="105">
        <f>IF(F323&gt;Variables!$G$8,0,1)</f>
        <v>1</v>
      </c>
      <c r="AL323" s="105">
        <f>IF(G323&gt;Variables!$G$9,0,1)</f>
        <v>1</v>
      </c>
      <c r="AM323" s="105">
        <f>IF(AND(K323&gt;Variables!$G$10,K323&lt;Variables!$G$11),0,1)</f>
        <v>0</v>
      </c>
      <c r="AN323" s="103">
        <f>IF(H323&lt;Variables!$G$13,1,0)</f>
        <v>0</v>
      </c>
      <c r="AO323" s="97">
        <f>IF(R323&lt;Variables!$G$12,0,1)</f>
        <v>0</v>
      </c>
      <c r="AP323" s="106"/>
      <c r="AQ323" s="105"/>
      <c r="AR323" s="105"/>
      <c r="AS323" s="105"/>
      <c r="AT323" s="105"/>
      <c r="AU323" s="105">
        <v>1</v>
      </c>
      <c r="AV323" s="96" t="str">
        <f t="shared" ref="AV323:AV386" si="86">IF(AE323&gt;$W$1,3,"")</f>
        <v/>
      </c>
      <c r="AW323" s="96" t="str">
        <f t="shared" ref="AW323:AW386" si="87">IF(AND(AE323&lt;1.01,AT323=1),1,"")</f>
        <v/>
      </c>
      <c r="AX323" s="96">
        <f t="shared" ref="AX323:AX386" si="88">IF(AND(AV323="",AW323=""),2,"")</f>
        <v>2</v>
      </c>
      <c r="AY323" s="96">
        <f t="shared" ref="AY323:AY386" si="89">MAX(AV323:AX323)</f>
        <v>2</v>
      </c>
      <c r="AZ323" s="96">
        <f t="shared" ref="AZ323:AZ386" si="90">1.849+(0.010306*K323)+(0.1184*M323)-(0.002888*K323*M323)</f>
        <v>2.4817679733593598</v>
      </c>
      <c r="BA323" s="96"/>
      <c r="BB323" s="96"/>
      <c r="BC323" s="96"/>
      <c r="BD323" s="96"/>
      <c r="BE323"/>
      <c r="BF323"/>
      <c r="BG323"/>
      <c r="BH323"/>
      <c r="BI323"/>
      <c r="BJ323" s="83"/>
      <c r="BK323" s="83"/>
    </row>
    <row r="324" spans="1:63" ht="14.1" customHeight="1" x14ac:dyDescent="0.2">
      <c r="A324" s="96"/>
      <c r="B324" s="96"/>
      <c r="C324" s="96">
        <v>22</v>
      </c>
      <c r="D324" s="96" t="s">
        <v>325</v>
      </c>
      <c r="E324" s="96">
        <v>18.05</v>
      </c>
      <c r="F324" s="96">
        <v>3.4</v>
      </c>
      <c r="G324" s="96">
        <v>-5.0999999999999996</v>
      </c>
      <c r="H324" s="96">
        <v>10770</v>
      </c>
      <c r="I324" s="96">
        <v>-60.726999999999997</v>
      </c>
      <c r="J324" s="96"/>
      <c r="K324" s="96">
        <v>55.98</v>
      </c>
      <c r="L324" s="96">
        <v>17.858339999999998</v>
      </c>
      <c r="M324" s="96">
        <v>1.073224</v>
      </c>
      <c r="N324" s="96">
        <v>18.141553999999999</v>
      </c>
      <c r="O324" s="96"/>
      <c r="P324" s="96"/>
      <c r="Q324" s="96"/>
      <c r="R324" s="96"/>
      <c r="S324" s="96"/>
      <c r="T324" s="96"/>
      <c r="U324" s="96"/>
      <c r="V324" s="96">
        <f t="shared" si="78"/>
        <v>2.3825141399462395</v>
      </c>
      <c r="W324" s="96">
        <f t="shared" si="79"/>
        <v>18.230499999999999</v>
      </c>
      <c r="X324" s="96">
        <f t="shared" si="80"/>
        <v>18.411000000000001</v>
      </c>
      <c r="Y324" s="105">
        <f t="shared" si="81"/>
        <v>17.689</v>
      </c>
      <c r="Z324" s="105">
        <f t="shared" si="82"/>
        <v>18.141553999999999</v>
      </c>
      <c r="AA324" s="105">
        <f t="shared" si="83"/>
        <v>17.327999999999999</v>
      </c>
      <c r="AB324" s="96"/>
      <c r="AC324" s="96">
        <v>18.39</v>
      </c>
      <c r="AD324" s="96">
        <v>17.420000000000002</v>
      </c>
      <c r="AE324" s="97">
        <f t="shared" si="84"/>
        <v>1.0188365650969529</v>
      </c>
      <c r="AF324" s="96">
        <f t="shared" si="77"/>
        <v>0.96509695290858732</v>
      </c>
      <c r="AG324" s="96"/>
      <c r="AH324" s="105">
        <f>IF(AND(M324&lt;Variables!$G$6,M324&gt;Variables!$G$5),0,1)</f>
        <v>1</v>
      </c>
      <c r="AI324" s="105">
        <f t="shared" si="85"/>
        <v>1</v>
      </c>
      <c r="AJ324" s="105">
        <f>IF(I324&gt;Variables!$G$7,0,1)</f>
        <v>1</v>
      </c>
      <c r="AK324" s="105">
        <f>IF(F324&gt;Variables!$G$8,0,1)</f>
        <v>1</v>
      </c>
      <c r="AL324" s="105">
        <f>IF(G324&gt;Variables!$G$9,0,1)</f>
        <v>1</v>
      </c>
      <c r="AM324" s="105">
        <f>IF(AND(K324&gt;Variables!$G$10,K324&lt;Variables!$G$11),0,1)</f>
        <v>0</v>
      </c>
      <c r="AN324" s="103">
        <f>IF(H324&lt;Variables!$G$13,1,0)</f>
        <v>0</v>
      </c>
      <c r="AO324" s="97">
        <f>IF(R324&lt;Variables!$G$12,0,1)</f>
        <v>0</v>
      </c>
      <c r="AP324" s="106"/>
      <c r="AQ324" s="105"/>
      <c r="AR324" s="105"/>
      <c r="AS324" s="105"/>
      <c r="AT324" s="105"/>
      <c r="AU324" s="105">
        <v>1</v>
      </c>
      <c r="AV324" s="96">
        <f t="shared" si="86"/>
        <v>3</v>
      </c>
      <c r="AW324" s="96" t="str">
        <f t="shared" si="87"/>
        <v/>
      </c>
      <c r="AX324" s="96" t="str">
        <f t="shared" si="88"/>
        <v/>
      </c>
      <c r="AY324" s="96">
        <f t="shared" si="89"/>
        <v>3</v>
      </c>
      <c r="AZ324" s="96">
        <f t="shared" si="90"/>
        <v>2.3794912199462397</v>
      </c>
      <c r="BA324" s="96"/>
      <c r="BB324" s="96"/>
      <c r="BC324" s="96"/>
      <c r="BD324" s="96"/>
      <c r="BE324"/>
      <c r="BF324"/>
      <c r="BG324"/>
      <c r="BH324"/>
      <c r="BI324"/>
      <c r="BJ324" s="83"/>
      <c r="BK324" s="83"/>
    </row>
    <row r="325" spans="1:63" ht="14.1" customHeight="1" x14ac:dyDescent="0.2">
      <c r="A325" s="96"/>
      <c r="B325" s="96"/>
      <c r="C325" s="96">
        <v>22</v>
      </c>
      <c r="D325" s="96" t="s">
        <v>112</v>
      </c>
      <c r="E325" s="96">
        <v>29.18</v>
      </c>
      <c r="F325" s="96">
        <v>6.19</v>
      </c>
      <c r="G325" s="96">
        <v>3.59</v>
      </c>
      <c r="H325" s="96">
        <v>9960</v>
      </c>
      <c r="I325" s="96">
        <v>48.259</v>
      </c>
      <c r="J325" s="96"/>
      <c r="K325" s="96">
        <v>54.73</v>
      </c>
      <c r="L325" s="96">
        <v>29.31879</v>
      </c>
      <c r="M325" s="96">
        <v>-0.47338200000000002</v>
      </c>
      <c r="N325" s="96">
        <v>29.124476999999999</v>
      </c>
      <c r="O325" s="96"/>
      <c r="P325" s="96"/>
      <c r="Q325" s="96"/>
      <c r="R325" s="96"/>
      <c r="S325" s="96"/>
      <c r="T325" s="96"/>
      <c r="U325" s="96"/>
      <c r="V325" s="96">
        <f t="shared" si="78"/>
        <v>2.4347772437316797</v>
      </c>
      <c r="W325" s="96">
        <f t="shared" si="79"/>
        <v>29.471799999999998</v>
      </c>
      <c r="X325" s="96">
        <f t="shared" si="80"/>
        <v>29.7636</v>
      </c>
      <c r="Y325" s="105">
        <f t="shared" si="81"/>
        <v>28.596399999999999</v>
      </c>
      <c r="Z325" s="105">
        <f t="shared" si="82"/>
        <v>29.124476999999999</v>
      </c>
      <c r="AA325" s="105">
        <f t="shared" si="83"/>
        <v>28.012799999999999</v>
      </c>
      <c r="AB325" s="96"/>
      <c r="AC325" s="96"/>
      <c r="AD325" s="96">
        <v>28.7</v>
      </c>
      <c r="AE325" s="96">
        <f t="shared" si="84"/>
        <v>0</v>
      </c>
      <c r="AF325" s="96">
        <f t="shared" si="77"/>
        <v>0.98355037697052772</v>
      </c>
      <c r="AG325" s="96"/>
      <c r="AH325" s="105">
        <f>IF(AND(M325&lt;Variables!$G$6,M325&gt;Variables!$G$5),0,1)</f>
        <v>1</v>
      </c>
      <c r="AI325" s="105">
        <f t="shared" si="85"/>
        <v>0</v>
      </c>
      <c r="AJ325" s="105">
        <f>IF(I325&gt;Variables!$G$7,0,1)</f>
        <v>0</v>
      </c>
      <c r="AK325" s="105">
        <f>IF(F325&gt;Variables!$G$8,0,1)</f>
        <v>1</v>
      </c>
      <c r="AL325" s="105">
        <f>IF(G325&gt;Variables!$G$9,0,1)</f>
        <v>1</v>
      </c>
      <c r="AM325" s="105">
        <f>IF(AND(K325&gt;Variables!$G$10,K325&lt;Variables!$G$11),0,1)</f>
        <v>0</v>
      </c>
      <c r="AN325" s="103">
        <f>IF(H325&lt;Variables!$G$13,1,0)</f>
        <v>0</v>
      </c>
      <c r="AO325" s="97">
        <f>IF(R325&lt;Variables!$G$12,0,1)</f>
        <v>0</v>
      </c>
      <c r="AP325" s="106"/>
      <c r="AQ325" s="105"/>
      <c r="AR325" s="105"/>
      <c r="AS325" s="105"/>
      <c r="AT325" s="105"/>
      <c r="AU325" s="105">
        <v>1</v>
      </c>
      <c r="AV325" s="96" t="str">
        <f t="shared" si="86"/>
        <v/>
      </c>
      <c r="AW325" s="96" t="str">
        <f t="shared" si="87"/>
        <v/>
      </c>
      <c r="AX325" s="96">
        <f t="shared" si="88"/>
        <v>2</v>
      </c>
      <c r="AY325" s="96">
        <f t="shared" si="89"/>
        <v>2</v>
      </c>
      <c r="AZ325" s="96">
        <f t="shared" si="90"/>
        <v>2.43182182373168</v>
      </c>
      <c r="BA325" s="96"/>
      <c r="BB325" s="96"/>
      <c r="BC325" s="96"/>
      <c r="BD325" s="96"/>
      <c r="BE325"/>
      <c r="BF325"/>
      <c r="BG325"/>
      <c r="BH325"/>
      <c r="BI325"/>
      <c r="BJ325" s="83"/>
      <c r="BK325" s="83"/>
    </row>
    <row r="326" spans="1:63" ht="14.1" customHeight="1" x14ac:dyDescent="0.2">
      <c r="A326" s="96"/>
      <c r="B326" s="96"/>
      <c r="C326" s="96">
        <v>22</v>
      </c>
      <c r="D326" s="96" t="s">
        <v>378</v>
      </c>
      <c r="E326" s="96">
        <v>52.42</v>
      </c>
      <c r="F326" s="96">
        <v>5.22</v>
      </c>
      <c r="G326" s="96">
        <v>0.28999999999999998</v>
      </c>
      <c r="H326" s="96">
        <v>13970</v>
      </c>
      <c r="I326" s="96">
        <v>42.698</v>
      </c>
      <c r="J326" s="96"/>
      <c r="K326" s="96">
        <v>54.49</v>
      </c>
      <c r="L326" s="96">
        <v>52.389000000000003</v>
      </c>
      <c r="M326" s="96">
        <v>5.9173000000000003E-2</v>
      </c>
      <c r="N326" s="96">
        <v>52.402582000000002</v>
      </c>
      <c r="O326" s="96"/>
      <c r="P326" s="96"/>
      <c r="Q326" s="96"/>
      <c r="R326" s="96"/>
      <c r="S326" s="96"/>
      <c r="T326" s="96"/>
      <c r="U326" s="96"/>
      <c r="V326" s="96">
        <f t="shared" si="78"/>
        <v>2.4112105986082395</v>
      </c>
      <c r="W326" s="96">
        <f t="shared" si="79"/>
        <v>52.944200000000002</v>
      </c>
      <c r="X326" s="96">
        <f t="shared" si="80"/>
        <v>53.468400000000003</v>
      </c>
      <c r="Y326" s="105">
        <f t="shared" si="81"/>
        <v>51.371600000000001</v>
      </c>
      <c r="Z326" s="105">
        <f t="shared" si="82"/>
        <v>52.402582000000002</v>
      </c>
      <c r="AA326" s="105">
        <f t="shared" si="83"/>
        <v>50.3232</v>
      </c>
      <c r="AB326" s="96"/>
      <c r="AC326" s="96"/>
      <c r="AD326" s="96">
        <v>52.02</v>
      </c>
      <c r="AE326" s="96">
        <f t="shared" si="84"/>
        <v>0</v>
      </c>
      <c r="AF326" s="96">
        <f t="shared" si="77"/>
        <v>0.99236932468523464</v>
      </c>
      <c r="AG326" s="96" t="s">
        <v>287</v>
      </c>
      <c r="AH326" s="105">
        <f>IF(AND(M326&lt;Variables!$G$6,M326&gt;Variables!$G$5),0,1)</f>
        <v>1</v>
      </c>
      <c r="AI326" s="105">
        <f t="shared" si="85"/>
        <v>1</v>
      </c>
      <c r="AJ326" s="105">
        <f>IF(I326&gt;Variables!$G$7,0,1)</f>
        <v>0</v>
      </c>
      <c r="AK326" s="105">
        <f>IF(F326&gt;Variables!$G$8,0,1)</f>
        <v>1</v>
      </c>
      <c r="AL326" s="105">
        <f>IF(G326&gt;Variables!$G$9,0,1)</f>
        <v>1</v>
      </c>
      <c r="AM326" s="105">
        <f>IF(AND(K326&gt;Variables!$G$10,K326&lt;Variables!$G$11),0,1)</f>
        <v>0</v>
      </c>
      <c r="AN326" s="103">
        <f>IF(H326&lt;Variables!$G$13,1,0)</f>
        <v>0</v>
      </c>
      <c r="AO326" s="97">
        <f>IF(R326&lt;Variables!$G$12,0,1)</f>
        <v>0</v>
      </c>
      <c r="AP326" s="106"/>
      <c r="AQ326" s="105"/>
      <c r="AR326" s="105"/>
      <c r="AS326" s="105"/>
      <c r="AT326" s="105"/>
      <c r="AU326" s="105">
        <v>1</v>
      </c>
      <c r="AV326" s="96" t="str">
        <f t="shared" si="86"/>
        <v/>
      </c>
      <c r="AW326" s="96" t="str">
        <f t="shared" si="87"/>
        <v/>
      </c>
      <c r="AX326" s="96">
        <f t="shared" si="88"/>
        <v>2</v>
      </c>
      <c r="AY326" s="96">
        <f t="shared" si="89"/>
        <v>2</v>
      </c>
      <c r="AZ326" s="96">
        <f t="shared" si="90"/>
        <v>2.4082681386082396</v>
      </c>
      <c r="BA326" s="96"/>
      <c r="BB326" s="96"/>
      <c r="BC326" s="96"/>
      <c r="BD326" s="96"/>
      <c r="BE326"/>
      <c r="BF326"/>
      <c r="BG326"/>
      <c r="BH326"/>
      <c r="BI326"/>
      <c r="BJ326" s="83"/>
      <c r="BK326" s="83"/>
    </row>
    <row r="327" spans="1:63" ht="14.1" customHeight="1" x14ac:dyDescent="0.2">
      <c r="A327" s="96"/>
      <c r="B327" s="96"/>
      <c r="C327" s="96">
        <v>22</v>
      </c>
      <c r="D327" s="96" t="s">
        <v>379</v>
      </c>
      <c r="E327" s="96">
        <v>53.91</v>
      </c>
      <c r="F327" s="96">
        <v>5.18</v>
      </c>
      <c r="G327" s="96">
        <v>1.2</v>
      </c>
      <c r="H327" s="96">
        <v>137910</v>
      </c>
      <c r="I327" s="96">
        <v>2.3140000000000001</v>
      </c>
      <c r="J327" s="96"/>
      <c r="K327" s="96">
        <v>53.91</v>
      </c>
      <c r="L327" s="96">
        <v>54.164749999999998</v>
      </c>
      <c r="M327" s="96">
        <v>-0.47032400000000002</v>
      </c>
      <c r="N327" s="96">
        <v>54.021580999999998</v>
      </c>
      <c r="O327" s="96"/>
      <c r="P327" s="96"/>
      <c r="Q327" s="96"/>
      <c r="R327" s="96"/>
      <c r="S327" s="96"/>
      <c r="T327" s="96"/>
      <c r="U327" s="96"/>
      <c r="V327" s="96">
        <f t="shared" si="78"/>
        <v>2.42504696023392</v>
      </c>
      <c r="W327" s="96">
        <f t="shared" si="79"/>
        <v>54.449099999999994</v>
      </c>
      <c r="X327" s="96">
        <f t="shared" si="80"/>
        <v>54.988199999999999</v>
      </c>
      <c r="Y327" s="105">
        <f t="shared" si="81"/>
        <v>52.831799999999994</v>
      </c>
      <c r="Z327" s="105">
        <f t="shared" si="82"/>
        <v>54.021580999999998</v>
      </c>
      <c r="AA327" s="105">
        <f t="shared" si="83"/>
        <v>51.753599999999992</v>
      </c>
      <c r="AB327" s="96"/>
      <c r="AC327" s="96"/>
      <c r="AD327" s="96">
        <v>53.6</v>
      </c>
      <c r="AE327" s="96">
        <f t="shared" si="84"/>
        <v>0</v>
      </c>
      <c r="AF327" s="96">
        <f t="shared" si="77"/>
        <v>0.99424967538490083</v>
      </c>
      <c r="AG327" s="96"/>
      <c r="AH327" s="105">
        <f>IF(AND(M327&lt;Variables!$G$6,M327&gt;Variables!$G$5),0,1)</f>
        <v>1</v>
      </c>
      <c r="AI327" s="105">
        <f t="shared" si="85"/>
        <v>0</v>
      </c>
      <c r="AJ327" s="105">
        <f>IF(I327&gt;Variables!$G$7,0,1)</f>
        <v>0</v>
      </c>
      <c r="AK327" s="105">
        <f>IF(F327&gt;Variables!$G$8,0,1)</f>
        <v>1</v>
      </c>
      <c r="AL327" s="105">
        <f>IF(G327&gt;Variables!$G$9,0,1)</f>
        <v>1</v>
      </c>
      <c r="AM327" s="105">
        <f>IF(AND(K327&gt;Variables!$G$10,K327&lt;Variables!$G$11),0,1)</f>
        <v>0</v>
      </c>
      <c r="AN327" s="103">
        <f>IF(H327&lt;Variables!$G$13,1,0)</f>
        <v>0</v>
      </c>
      <c r="AO327" s="97">
        <f>IF(R327&lt;Variables!$G$12,0,1)</f>
        <v>0</v>
      </c>
      <c r="AP327" s="106"/>
      <c r="AQ327" s="105"/>
      <c r="AR327" s="105"/>
      <c r="AS327" s="105"/>
      <c r="AT327" s="105"/>
      <c r="AU327" s="105">
        <v>1</v>
      </c>
      <c r="AV327" s="96" t="str">
        <f t="shared" si="86"/>
        <v/>
      </c>
      <c r="AW327" s="96" t="str">
        <f t="shared" si="87"/>
        <v/>
      </c>
      <c r="AX327" s="96">
        <f t="shared" si="88"/>
        <v>2</v>
      </c>
      <c r="AY327" s="96">
        <f t="shared" si="89"/>
        <v>2</v>
      </c>
      <c r="AZ327" s="96">
        <f t="shared" si="90"/>
        <v>2.4221358202339203</v>
      </c>
      <c r="BA327" s="96"/>
      <c r="BB327" s="96"/>
      <c r="BC327" s="96"/>
      <c r="BD327" s="96"/>
      <c r="BE327"/>
      <c r="BF327"/>
      <c r="BG327"/>
      <c r="BH327"/>
      <c r="BI327"/>
      <c r="BJ327" s="83"/>
      <c r="BK327" s="83"/>
    </row>
    <row r="328" spans="1:63" ht="14.1" customHeight="1" x14ac:dyDescent="0.2">
      <c r="A328" s="96"/>
      <c r="B328" s="96"/>
      <c r="C328" s="96">
        <v>22</v>
      </c>
      <c r="D328" s="96" t="s">
        <v>380</v>
      </c>
      <c r="E328" s="96">
        <v>145.44499999999999</v>
      </c>
      <c r="F328" s="96">
        <v>4.51</v>
      </c>
      <c r="G328" s="96">
        <v>0.52</v>
      </c>
      <c r="H328" s="96">
        <v>4700</v>
      </c>
      <c r="I328" s="96">
        <v>50.241</v>
      </c>
      <c r="J328" s="96"/>
      <c r="K328" s="96">
        <v>48.92</v>
      </c>
      <c r="L328" s="96">
        <v>145.85592800000001</v>
      </c>
      <c r="M328" s="96">
        <v>-0.28173500000000001</v>
      </c>
      <c r="N328" s="96">
        <v>145.80902399999999</v>
      </c>
      <c r="O328" s="96"/>
      <c r="P328" s="96"/>
      <c r="Q328" s="96"/>
      <c r="R328" s="96"/>
      <c r="S328" s="96"/>
      <c r="T328" s="96"/>
      <c r="U328" s="96"/>
      <c r="V328" s="96">
        <f t="shared" si="78"/>
        <v>2.3622575672655999</v>
      </c>
      <c r="W328" s="97">
        <f t="shared" si="79"/>
        <v>146.89945</v>
      </c>
      <c r="X328" s="96">
        <f t="shared" si="80"/>
        <v>148.35389999999998</v>
      </c>
      <c r="Y328" s="96">
        <f t="shared" si="81"/>
        <v>142.5361</v>
      </c>
      <c r="Z328" s="96">
        <f t="shared" si="82"/>
        <v>145.80902399999999</v>
      </c>
      <c r="AA328" s="96">
        <f t="shared" si="83"/>
        <v>139.62719999999999</v>
      </c>
      <c r="AB328" s="96"/>
      <c r="AC328" s="96">
        <f>W328*1.011</f>
        <v>148.51534394999999</v>
      </c>
      <c r="AD328" s="96">
        <v>144.41</v>
      </c>
      <c r="AE328" s="96">
        <f t="shared" si="84"/>
        <v>1.02111</v>
      </c>
      <c r="AF328" s="96">
        <f t="shared" si="77"/>
        <v>0.99288390800646298</v>
      </c>
      <c r="AG328" s="96"/>
      <c r="AH328" s="97">
        <f>IF(AND(M328&lt;Variables!$G$6,M328&gt;Variables!$G$5),0,1)</f>
        <v>1</v>
      </c>
      <c r="AI328" s="97">
        <f t="shared" si="85"/>
        <v>0</v>
      </c>
      <c r="AJ328" s="97">
        <f>IF(I328&gt;Variables!$G$7,0,1)</f>
        <v>0</v>
      </c>
      <c r="AK328" s="97">
        <f>IF(F328&gt;Variables!$G$8,0,1)</f>
        <v>1</v>
      </c>
      <c r="AL328" s="97">
        <f>IF(G328&gt;Variables!$G$9,0,1)</f>
        <v>1</v>
      </c>
      <c r="AM328" s="97">
        <f>IF(AND(K328&gt;Variables!$G$10,K328&lt;Variables!$G$11),0,1)</f>
        <v>1</v>
      </c>
      <c r="AN328" s="103">
        <f>IF(H328&lt;Variables!$G$13,1,0)</f>
        <v>0</v>
      </c>
      <c r="AO328" s="97">
        <f>IF(R328&lt;Variables!$G$12,0,1)</f>
        <v>0</v>
      </c>
      <c r="AP328" s="99"/>
      <c r="AQ328" s="97"/>
      <c r="AR328" s="97"/>
      <c r="AS328" s="97">
        <v>1</v>
      </c>
      <c r="AT328" s="97"/>
      <c r="AU328" s="97"/>
      <c r="AV328" s="96">
        <f t="shared" si="86"/>
        <v>3</v>
      </c>
      <c r="AW328" s="96" t="str">
        <f t="shared" si="87"/>
        <v/>
      </c>
      <c r="AX328" s="96" t="str">
        <f t="shared" si="88"/>
        <v/>
      </c>
      <c r="AY328" s="96">
        <f t="shared" si="89"/>
        <v>3</v>
      </c>
      <c r="AZ328" s="96">
        <f t="shared" si="90"/>
        <v>2.3596158872655999</v>
      </c>
      <c r="BA328" s="96"/>
      <c r="BB328" s="96"/>
      <c r="BC328" s="96"/>
      <c r="BD328" s="96"/>
      <c r="BE328"/>
      <c r="BF328"/>
      <c r="BG328"/>
      <c r="BH328"/>
      <c r="BI328"/>
      <c r="BJ328" s="83"/>
      <c r="BK328" s="83"/>
    </row>
    <row r="329" spans="1:63" ht="14.1" customHeight="1" x14ac:dyDescent="0.2">
      <c r="A329" s="96"/>
      <c r="B329" s="96"/>
      <c r="C329" s="96">
        <v>22</v>
      </c>
      <c r="D329" s="96" t="s">
        <v>273</v>
      </c>
      <c r="E329" s="96">
        <v>4.6500000000000004</v>
      </c>
      <c r="F329" s="96">
        <v>7.87</v>
      </c>
      <c r="G329" s="96">
        <v>4.26</v>
      </c>
      <c r="H329" s="96"/>
      <c r="I329" s="96">
        <v>4.5250000000000004</v>
      </c>
      <c r="J329" s="96"/>
      <c r="K329" s="96">
        <v>46.46</v>
      </c>
      <c r="L329" s="96">
        <v>4.6650349999999996</v>
      </c>
      <c r="M329" s="96">
        <v>-0.32229099999999999</v>
      </c>
      <c r="N329" s="96">
        <v>4.6600020000000004</v>
      </c>
      <c r="O329" s="96"/>
      <c r="P329" s="96"/>
      <c r="Q329" s="96"/>
      <c r="R329" s="96"/>
      <c r="S329" s="96"/>
      <c r="T329" s="96"/>
      <c r="U329" s="96"/>
      <c r="V329" s="96">
        <f t="shared" si="78"/>
        <v>2.3354102175156801</v>
      </c>
      <c r="W329" s="105">
        <f t="shared" si="79"/>
        <v>4.6965000000000003</v>
      </c>
      <c r="X329" s="105">
        <f t="shared" si="80"/>
        <v>4.7430000000000003</v>
      </c>
      <c r="Y329" s="105">
        <f t="shared" si="81"/>
        <v>4.5570000000000004</v>
      </c>
      <c r="Z329" s="105">
        <f t="shared" si="82"/>
        <v>4.6600020000000004</v>
      </c>
      <c r="AA329" s="105">
        <f t="shared" si="83"/>
        <v>4.4640000000000004</v>
      </c>
      <c r="AB329" s="96" t="s">
        <v>274</v>
      </c>
      <c r="AC329" s="96"/>
      <c r="AD329" s="96">
        <v>4.5199999999999996</v>
      </c>
      <c r="AE329" s="98">
        <f t="shared" si="84"/>
        <v>0</v>
      </c>
      <c r="AF329" s="98">
        <f t="shared" si="77"/>
        <v>0.97204301075268795</v>
      </c>
      <c r="AG329" s="96" t="s">
        <v>22</v>
      </c>
      <c r="AH329" s="105">
        <f>IF(AND(M329&lt;Variables!$G$6,M329&gt;Variables!$G$5),0,1)</f>
        <v>1</v>
      </c>
      <c r="AI329" s="105">
        <f t="shared" si="85"/>
        <v>0</v>
      </c>
      <c r="AJ329" s="105">
        <f>IF(I329&gt;Variables!$G$7,0,1)</f>
        <v>0</v>
      </c>
      <c r="AK329" s="105">
        <f>IF(F329&gt;Variables!$G$8,0,1)</f>
        <v>1</v>
      </c>
      <c r="AL329" s="105">
        <f>IF(G329&gt;Variables!$G$9,0,1)</f>
        <v>1</v>
      </c>
      <c r="AM329" s="105">
        <f>IF(AND(K329&gt;Variables!$G$10,K329&lt;Variables!$G$11),0,1)</f>
        <v>1</v>
      </c>
      <c r="AN329" s="103">
        <f>IF(H329&lt;Variables!$G$13,1,0)</f>
        <v>1</v>
      </c>
      <c r="AO329" s="97">
        <f>IF(R329&lt;Variables!$G$12,0,1)</f>
        <v>0</v>
      </c>
      <c r="AP329" s="106"/>
      <c r="AQ329" s="105"/>
      <c r="AR329" s="105"/>
      <c r="AS329" s="105"/>
      <c r="AT329" s="105"/>
      <c r="AU329" s="105">
        <v>1</v>
      </c>
      <c r="AV329" s="96" t="str">
        <f t="shared" si="86"/>
        <v/>
      </c>
      <c r="AW329" s="96" t="str">
        <f t="shared" si="87"/>
        <v/>
      </c>
      <c r="AX329" s="96">
        <f t="shared" si="88"/>
        <v>2</v>
      </c>
      <c r="AY329" s="96">
        <f t="shared" si="89"/>
        <v>2</v>
      </c>
      <c r="AZ329" s="96">
        <f t="shared" si="90"/>
        <v>2.3329013775156802</v>
      </c>
      <c r="BA329" s="96"/>
      <c r="BB329" s="96"/>
      <c r="BC329" s="96"/>
      <c r="BD329" s="96"/>
      <c r="BE329"/>
      <c r="BF329"/>
      <c r="BG329"/>
      <c r="BH329"/>
      <c r="BI329"/>
      <c r="BJ329" s="83"/>
      <c r="BK329" s="83"/>
    </row>
    <row r="330" spans="1:63" ht="14.1" customHeight="1" x14ac:dyDescent="0.2">
      <c r="A330" s="96"/>
      <c r="B330" s="96"/>
      <c r="C330" s="96">
        <v>22</v>
      </c>
      <c r="D330" s="96" t="s">
        <v>343</v>
      </c>
      <c r="E330" s="96">
        <v>7.44</v>
      </c>
      <c r="F330" s="96">
        <v>7.6</v>
      </c>
      <c r="G330" s="96">
        <v>3.05</v>
      </c>
      <c r="H330" s="96">
        <v>25550</v>
      </c>
      <c r="I330" s="96">
        <v>-11.188000000000001</v>
      </c>
      <c r="J330" s="96"/>
      <c r="K330" s="96">
        <v>43.55</v>
      </c>
      <c r="L330" s="96">
        <v>7.4575950000000004</v>
      </c>
      <c r="M330" s="96">
        <v>-0.23593</v>
      </c>
      <c r="N330" s="96">
        <v>7.4510269999999998</v>
      </c>
      <c r="O330" s="96"/>
      <c r="P330" s="96"/>
      <c r="Q330" s="96"/>
      <c r="R330" s="96"/>
      <c r="S330" s="96"/>
      <c r="T330" s="96"/>
      <c r="U330" s="96"/>
      <c r="V330" s="96">
        <f t="shared" si="78"/>
        <v>2.3019173703319997</v>
      </c>
      <c r="W330" s="97">
        <f t="shared" si="79"/>
        <v>7.5144000000000002</v>
      </c>
      <c r="X330" s="96">
        <f t="shared" si="80"/>
        <v>7.5888000000000009</v>
      </c>
      <c r="Y330" s="96">
        <f t="shared" si="81"/>
        <v>7.2911999999999999</v>
      </c>
      <c r="Z330" s="96">
        <f t="shared" si="82"/>
        <v>7.4510269999999998</v>
      </c>
      <c r="AA330" s="96">
        <f t="shared" si="83"/>
        <v>7.1424000000000003</v>
      </c>
      <c r="AB330" s="96"/>
      <c r="AC330" s="96">
        <v>7.51</v>
      </c>
      <c r="AD330" s="96"/>
      <c r="AE330" s="96">
        <f t="shared" si="84"/>
        <v>1.0094086021505375</v>
      </c>
      <c r="AF330" s="96">
        <f t="shared" si="77"/>
        <v>0</v>
      </c>
      <c r="AG330" s="96"/>
      <c r="AH330" s="97">
        <f>IF(AND(M330&lt;Variables!$G$6,M330&gt;Variables!$G$5),0,1)</f>
        <v>1</v>
      </c>
      <c r="AI330" s="97">
        <f t="shared" si="85"/>
        <v>0</v>
      </c>
      <c r="AJ330" s="97">
        <f>IF(I330&gt;Variables!$G$7,0,1)</f>
        <v>1</v>
      </c>
      <c r="AK330" s="97">
        <f>IF(F330&gt;Variables!$G$8,0,1)</f>
        <v>1</v>
      </c>
      <c r="AL330" s="97">
        <f>IF(G330&gt;Variables!$G$9,0,1)</f>
        <v>1</v>
      </c>
      <c r="AM330" s="97">
        <f>IF(AND(K330&gt;Variables!$G$10,K330&lt;Variables!$G$11),0,1)</f>
        <v>1</v>
      </c>
      <c r="AN330" s="103">
        <f>IF(H330&lt;Variables!$G$13,1,0)</f>
        <v>0</v>
      </c>
      <c r="AO330" s="97">
        <f>IF(R330&lt;Variables!$G$12,0,1)</f>
        <v>0</v>
      </c>
      <c r="AP330" s="99"/>
      <c r="AQ330" s="97"/>
      <c r="AR330" s="97"/>
      <c r="AS330" s="97">
        <v>1</v>
      </c>
      <c r="AT330" s="97"/>
      <c r="AU330" s="97"/>
      <c r="AV330" s="96">
        <f t="shared" si="86"/>
        <v>3</v>
      </c>
      <c r="AW330" s="96" t="str">
        <f t="shared" si="87"/>
        <v/>
      </c>
      <c r="AX330" s="96" t="str">
        <f t="shared" si="88"/>
        <v/>
      </c>
      <c r="AY330" s="96">
        <f t="shared" si="89"/>
        <v>3</v>
      </c>
      <c r="AZ330" s="96">
        <f t="shared" si="90"/>
        <v>2.299565670332</v>
      </c>
      <c r="BA330" s="96"/>
      <c r="BB330" s="96"/>
      <c r="BC330" s="96"/>
      <c r="BD330" s="96"/>
      <c r="BE330"/>
      <c r="BF330"/>
      <c r="BG330"/>
      <c r="BH330"/>
      <c r="BI330"/>
      <c r="BJ330" s="83"/>
      <c r="BK330" s="83"/>
    </row>
    <row r="331" spans="1:63" ht="14.1" customHeight="1" x14ac:dyDescent="0.2">
      <c r="A331" s="96"/>
      <c r="B331" s="96"/>
      <c r="C331" s="96">
        <v>22</v>
      </c>
      <c r="D331" s="96" t="s">
        <v>268</v>
      </c>
      <c r="E331" s="96">
        <v>78.125</v>
      </c>
      <c r="F331" s="96">
        <v>5.13</v>
      </c>
      <c r="G331" s="96">
        <v>5.75</v>
      </c>
      <c r="H331" s="96">
        <v>3080</v>
      </c>
      <c r="I331" s="96">
        <v>-25.376000000000001</v>
      </c>
      <c r="J331" s="96"/>
      <c r="K331" s="96">
        <v>38.549999999999997</v>
      </c>
      <c r="L331" s="96">
        <v>78.698920000000001</v>
      </c>
      <c r="M331" s="96">
        <v>-0.72926000000000002</v>
      </c>
      <c r="N331" s="96">
        <v>79.097353999999996</v>
      </c>
      <c r="O331" s="96"/>
      <c r="P331" s="96"/>
      <c r="Q331" s="96"/>
      <c r="R331" s="96"/>
      <c r="S331" s="96"/>
      <c r="T331" s="96"/>
      <c r="U331" s="96"/>
      <c r="V331" s="96">
        <f t="shared" si="78"/>
        <v>2.2432238820239996</v>
      </c>
      <c r="W331" s="101">
        <f t="shared" si="79"/>
        <v>78.90625</v>
      </c>
      <c r="X331" s="101">
        <f t="shared" si="80"/>
        <v>79.6875</v>
      </c>
      <c r="Y331" s="96">
        <f t="shared" si="81"/>
        <v>76.5625</v>
      </c>
      <c r="Z331" s="96">
        <f t="shared" si="82"/>
        <v>79.097353999999996</v>
      </c>
      <c r="AA331" s="96">
        <f t="shared" si="83"/>
        <v>75</v>
      </c>
      <c r="AB331" s="96"/>
      <c r="AC331" s="96">
        <v>79.900000000000006</v>
      </c>
      <c r="AD331" s="96"/>
      <c r="AE331" s="96">
        <f t="shared" si="84"/>
        <v>1.0227200000000001</v>
      </c>
      <c r="AF331" s="96">
        <f t="shared" si="77"/>
        <v>0</v>
      </c>
      <c r="AG331" s="96"/>
      <c r="AH331" s="101">
        <f>IF(AND(M331&lt;Variables!$G$6,M331&gt;Variables!$G$5),0,1)</f>
        <v>1</v>
      </c>
      <c r="AI331" s="101">
        <f t="shared" si="85"/>
        <v>1</v>
      </c>
      <c r="AJ331" s="101">
        <f>IF(I331&gt;Variables!$G$7,0,1)</f>
        <v>1</v>
      </c>
      <c r="AK331" s="101">
        <f>IF(F331&gt;Variables!$G$8,0,1)</f>
        <v>1</v>
      </c>
      <c r="AL331" s="101">
        <f>IF(G331&gt;Variables!$G$9,0,1)</f>
        <v>1</v>
      </c>
      <c r="AM331" s="101">
        <f>IF(AND(K331&gt;Variables!$G$10,K331&lt;Variables!$G$11),0,1)</f>
        <v>1</v>
      </c>
      <c r="AN331" s="103">
        <f>IF(H331&lt;Variables!$G$13,1,0)</f>
        <v>0</v>
      </c>
      <c r="AO331" s="97">
        <f>IF(R331&lt;Variables!$G$12,0,1)</f>
        <v>0</v>
      </c>
      <c r="AP331" s="102"/>
      <c r="AQ331" s="101"/>
      <c r="AR331" s="101">
        <v>1</v>
      </c>
      <c r="AS331" s="101"/>
      <c r="AT331" s="101"/>
      <c r="AU331" s="101"/>
      <c r="AV331" s="96">
        <f t="shared" si="86"/>
        <v>3</v>
      </c>
      <c r="AW331" s="96" t="str">
        <f t="shared" si="87"/>
        <v/>
      </c>
      <c r="AX331" s="96" t="str">
        <f t="shared" si="88"/>
        <v/>
      </c>
      <c r="AY331" s="96">
        <f t="shared" si="89"/>
        <v>3</v>
      </c>
      <c r="AZ331" s="96">
        <f t="shared" si="90"/>
        <v>2.2411421820239998</v>
      </c>
      <c r="BA331" s="96"/>
      <c r="BB331" s="96"/>
      <c r="BC331" s="96"/>
      <c r="BD331" s="96"/>
      <c r="BE331"/>
      <c r="BF331"/>
      <c r="BG331"/>
      <c r="BH331"/>
      <c r="BI331"/>
      <c r="BJ331" s="83"/>
      <c r="BK331" s="83"/>
    </row>
    <row r="332" spans="1:63" ht="14.1" customHeight="1" x14ac:dyDescent="0.2">
      <c r="A332" s="96"/>
      <c r="B332" s="96"/>
      <c r="C332" s="96">
        <v>23</v>
      </c>
      <c r="D332" s="96" t="s">
        <v>381</v>
      </c>
      <c r="E332" s="96">
        <v>2447.46</v>
      </c>
      <c r="F332" s="96">
        <v>6.19</v>
      </c>
      <c r="G332" s="96">
        <v>1.67</v>
      </c>
      <c r="H332" s="96">
        <v>1583760</v>
      </c>
      <c r="I332" s="96">
        <v>51.155999999999999</v>
      </c>
      <c r="J332" s="96"/>
      <c r="K332" s="96">
        <v>79.540000000000006</v>
      </c>
      <c r="L332" s="96">
        <v>2433.3463499999998</v>
      </c>
      <c r="M332" s="96">
        <v>0.58001000000000003</v>
      </c>
      <c r="N332" s="96">
        <v>2422.997887</v>
      </c>
      <c r="O332" s="96"/>
      <c r="P332" s="96"/>
      <c r="Q332" s="96"/>
      <c r="R332" s="96"/>
      <c r="S332" s="96"/>
      <c r="T332" s="96"/>
      <c r="U332" s="96"/>
      <c r="V332" s="96">
        <f t="shared" si="78"/>
        <v>2.6084726052848004</v>
      </c>
      <c r="W332" s="96">
        <f t="shared" si="79"/>
        <v>2471.9346</v>
      </c>
      <c r="X332" s="96">
        <f t="shared" si="80"/>
        <v>2496.4092000000001</v>
      </c>
      <c r="Y332" s="105">
        <f t="shared" si="81"/>
        <v>2398.5108</v>
      </c>
      <c r="Z332" s="105">
        <f t="shared" si="82"/>
        <v>2422.997887</v>
      </c>
      <c r="AA332" s="105">
        <f t="shared" si="83"/>
        <v>2349.5616</v>
      </c>
      <c r="AB332" s="96"/>
      <c r="AC332" s="96"/>
      <c r="AD332" s="96">
        <v>2417</v>
      </c>
      <c r="AE332" s="96">
        <f t="shared" si="84"/>
        <v>0</v>
      </c>
      <c r="AF332" s="96">
        <f t="shared" si="77"/>
        <v>0.98755444419929228</v>
      </c>
      <c r="AG332" s="96"/>
      <c r="AH332" s="105">
        <f>IF(AND(M332&lt;Variables!$G$6,M332&gt;Variables!$G$5),0,1)</f>
        <v>1</v>
      </c>
      <c r="AI332" s="105">
        <f t="shared" si="85"/>
        <v>0</v>
      </c>
      <c r="AJ332" s="105">
        <f>IF(I332&gt;Variables!$G$7,0,1)</f>
        <v>0</v>
      </c>
      <c r="AK332" s="105">
        <f>IF(F332&gt;Variables!$G$8,0,1)</f>
        <v>1</v>
      </c>
      <c r="AL332" s="105">
        <f>IF(G332&gt;Variables!$G$9,0,1)</f>
        <v>1</v>
      </c>
      <c r="AM332" s="105">
        <f>IF(AND(K332&gt;Variables!$G$10,K332&lt;Variables!$G$11),0,1)</f>
        <v>1</v>
      </c>
      <c r="AN332" s="103">
        <f>IF(H332&lt;Variables!$G$13,1,0)</f>
        <v>0</v>
      </c>
      <c r="AO332" s="97">
        <f>IF(R332&lt;Variables!$G$12,0,1)</f>
        <v>0</v>
      </c>
      <c r="AP332" s="106"/>
      <c r="AQ332" s="105"/>
      <c r="AR332" s="105"/>
      <c r="AS332" s="105"/>
      <c r="AT332" s="105"/>
      <c r="AU332" s="105">
        <v>1</v>
      </c>
      <c r="AV332" s="96" t="str">
        <f t="shared" si="86"/>
        <v/>
      </c>
      <c r="AW332" s="96" t="str">
        <f t="shared" si="87"/>
        <v/>
      </c>
      <c r="AX332" s="96">
        <f t="shared" si="88"/>
        <v>2</v>
      </c>
      <c r="AY332" s="96">
        <f t="shared" si="89"/>
        <v>2</v>
      </c>
      <c r="AZ332" s="96">
        <f t="shared" si="90"/>
        <v>2.6041774452848001</v>
      </c>
      <c r="BA332" s="96"/>
      <c r="BB332" s="96"/>
      <c r="BC332" s="96"/>
      <c r="BD332" s="96"/>
      <c r="BE332"/>
      <c r="BF332"/>
      <c r="BG332"/>
      <c r="BH332"/>
      <c r="BI332"/>
      <c r="BJ332" s="83"/>
      <c r="BK332" s="83"/>
    </row>
    <row r="333" spans="1:63" ht="14.1" customHeight="1" x14ac:dyDescent="0.2">
      <c r="A333" s="96"/>
      <c r="B333" s="96"/>
      <c r="C333" s="89">
        <v>23</v>
      </c>
      <c r="D333" s="89" t="s">
        <v>382</v>
      </c>
      <c r="E333" s="89">
        <v>31.824999999999999</v>
      </c>
      <c r="F333" s="89">
        <v>4.92</v>
      </c>
      <c r="G333" s="89">
        <v>4.79</v>
      </c>
      <c r="H333" s="89">
        <v>15600</v>
      </c>
      <c r="I333" s="89">
        <v>62.356000000000002</v>
      </c>
      <c r="J333" s="89"/>
      <c r="K333" s="89">
        <v>76.27</v>
      </c>
      <c r="L333" s="89">
        <v>31.446750000000002</v>
      </c>
      <c r="M333" s="89">
        <v>1.2028270000000001</v>
      </c>
      <c r="N333" s="89">
        <v>30.987881999999999</v>
      </c>
      <c r="O333" s="96"/>
      <c r="P333" s="96"/>
      <c r="Q333" s="96"/>
      <c r="R333" s="96"/>
      <c r="S333" s="96"/>
      <c r="T333" s="96"/>
      <c r="U333" s="96"/>
      <c r="V333" s="96">
        <f t="shared" si="78"/>
        <v>2.5166279078424796</v>
      </c>
      <c r="W333" s="97">
        <f t="shared" si="79"/>
        <v>32.143250000000002</v>
      </c>
      <c r="X333" s="96">
        <f t="shared" si="80"/>
        <v>32.461500000000001</v>
      </c>
      <c r="Y333" s="96">
        <f t="shared" si="81"/>
        <v>31.188499999999998</v>
      </c>
      <c r="Z333" s="96">
        <f t="shared" si="82"/>
        <v>30.987881999999999</v>
      </c>
      <c r="AA333" s="96">
        <f t="shared" si="83"/>
        <v>30.552</v>
      </c>
      <c r="AB333" s="96"/>
      <c r="AC333" s="96">
        <v>32.26</v>
      </c>
      <c r="AD333" s="96"/>
      <c r="AE333" s="96">
        <f t="shared" si="84"/>
        <v>1.0136684996072269</v>
      </c>
      <c r="AF333" s="96">
        <f t="shared" si="77"/>
        <v>0</v>
      </c>
      <c r="AG333" s="96"/>
      <c r="AH333" s="97">
        <f>IF(AND(M333&lt;Variables!$G$6,M333&gt;Variables!$G$5),0,1)</f>
        <v>1</v>
      </c>
      <c r="AI333" s="97">
        <f t="shared" si="85"/>
        <v>0</v>
      </c>
      <c r="AJ333" s="97">
        <f>IF(I333&gt;Variables!$G$7,0,1)</f>
        <v>0</v>
      </c>
      <c r="AK333" s="97">
        <f>IF(F333&gt;Variables!$G$8,0,1)</f>
        <v>1</v>
      </c>
      <c r="AL333" s="97">
        <f>IF(G333&gt;Variables!$G$9,0,1)</f>
        <v>1</v>
      </c>
      <c r="AM333" s="97">
        <f>IF(AND(K333&gt;Variables!$G$10,K333&lt;Variables!$G$11),0,1)</f>
        <v>1</v>
      </c>
      <c r="AN333" s="103">
        <f>IF(H333&lt;Variables!$G$13,1,0)</f>
        <v>0</v>
      </c>
      <c r="AO333" s="97">
        <f>IF(R333&lt;Variables!$G$12,0,1)</f>
        <v>0</v>
      </c>
      <c r="AP333" s="99"/>
      <c r="AQ333" s="97"/>
      <c r="AR333" s="97"/>
      <c r="AS333" s="97">
        <v>1</v>
      </c>
      <c r="AT333" s="97"/>
      <c r="AU333" s="97"/>
      <c r="AV333" s="96">
        <f t="shared" si="86"/>
        <v>3</v>
      </c>
      <c r="AW333" s="96" t="str">
        <f t="shared" si="87"/>
        <v/>
      </c>
      <c r="AX333" s="96" t="str">
        <f t="shared" si="88"/>
        <v/>
      </c>
      <c r="AY333" s="96">
        <f t="shared" si="89"/>
        <v>3</v>
      </c>
      <c r="AZ333" s="96">
        <f t="shared" si="90"/>
        <v>2.5125093278424799</v>
      </c>
      <c r="BA333" s="96"/>
      <c r="BB333" s="96"/>
      <c r="BC333" s="96"/>
      <c r="BD333" s="96"/>
      <c r="BE333"/>
      <c r="BF333"/>
      <c r="BG333"/>
      <c r="BH333"/>
      <c r="BI333"/>
      <c r="BJ333" s="83"/>
      <c r="BK333" s="83"/>
    </row>
    <row r="334" spans="1:63" ht="14.1" customHeight="1" x14ac:dyDescent="0.2">
      <c r="A334" s="96"/>
      <c r="B334" s="96"/>
      <c r="C334" s="96">
        <v>23</v>
      </c>
      <c r="D334" s="96" t="s">
        <v>305</v>
      </c>
      <c r="E334" s="96">
        <v>94.59</v>
      </c>
      <c r="F334" s="96">
        <v>6.73</v>
      </c>
      <c r="G334" s="96">
        <v>4.37</v>
      </c>
      <c r="H334" s="96"/>
      <c r="I334" s="96">
        <v>-35.588000000000001</v>
      </c>
      <c r="J334" s="96"/>
      <c r="K334" s="96">
        <v>71.91</v>
      </c>
      <c r="L334" s="96">
        <v>92.958583000000004</v>
      </c>
      <c r="M334" s="96">
        <v>1.754993</v>
      </c>
      <c r="N334" s="96">
        <v>92.492271000000002</v>
      </c>
      <c r="O334" s="96"/>
      <c r="P334" s="96"/>
      <c r="Q334" s="96"/>
      <c r="R334" s="96"/>
      <c r="S334" s="96"/>
      <c r="T334" s="96"/>
      <c r="U334" s="96"/>
      <c r="V334" s="96">
        <f t="shared" si="78"/>
        <v>2.4373087045325605</v>
      </c>
      <c r="W334" s="101">
        <f t="shared" si="79"/>
        <v>95.535899999999998</v>
      </c>
      <c r="X334" s="101">
        <f t="shared" si="80"/>
        <v>96.481800000000007</v>
      </c>
      <c r="Y334" s="98">
        <f t="shared" si="81"/>
        <v>92.6982</v>
      </c>
      <c r="Z334" s="98">
        <f t="shared" si="82"/>
        <v>92.492271000000002</v>
      </c>
      <c r="AA334" s="98">
        <f t="shared" si="83"/>
        <v>90.806399999999996</v>
      </c>
      <c r="AB334" s="96"/>
      <c r="AC334" s="96">
        <v>96.97</v>
      </c>
      <c r="AD334" s="96"/>
      <c r="AE334" s="98">
        <f t="shared" si="84"/>
        <v>1.0251612221165027</v>
      </c>
      <c r="AF334" s="98">
        <f t="shared" si="77"/>
        <v>0</v>
      </c>
      <c r="AG334" s="96"/>
      <c r="AH334" s="101">
        <f>IF(AND(M334&lt;Variables!$G$6,M334&gt;Variables!$G$5),0,1)</f>
        <v>1</v>
      </c>
      <c r="AI334" s="101">
        <f t="shared" si="85"/>
        <v>0</v>
      </c>
      <c r="AJ334" s="101">
        <f>IF(I334&gt;Variables!$G$7,0,1)</f>
        <v>1</v>
      </c>
      <c r="AK334" s="101">
        <f>IF(F334&gt;Variables!$G$8,0,1)</f>
        <v>1</v>
      </c>
      <c r="AL334" s="101">
        <f>IF(G334&gt;Variables!$G$9,0,1)</f>
        <v>1</v>
      </c>
      <c r="AM334" s="101">
        <f>IF(AND(K334&gt;Variables!$G$10,K334&lt;Variables!$G$11),0,1)</f>
        <v>0</v>
      </c>
      <c r="AN334" s="103">
        <f>IF(H334&lt;Variables!$G$13,1,0)</f>
        <v>1</v>
      </c>
      <c r="AO334" s="97">
        <f>IF(R334&lt;Variables!$G$12,0,1)</f>
        <v>0</v>
      </c>
      <c r="AP334" s="102"/>
      <c r="AQ334" s="101"/>
      <c r="AR334" s="101">
        <v>1</v>
      </c>
      <c r="AS334" s="101"/>
      <c r="AT334" s="101"/>
      <c r="AU334" s="101"/>
      <c r="AV334" s="96">
        <f t="shared" si="86"/>
        <v>3</v>
      </c>
      <c r="AW334" s="96" t="str">
        <f t="shared" si="87"/>
        <v/>
      </c>
      <c r="AX334" s="96" t="str">
        <f t="shared" si="88"/>
        <v/>
      </c>
      <c r="AY334" s="96">
        <f t="shared" si="89"/>
        <v>3</v>
      </c>
      <c r="AZ334" s="96">
        <f t="shared" si="90"/>
        <v>2.4334255645325604</v>
      </c>
      <c r="BA334" s="96"/>
      <c r="BB334" s="96"/>
      <c r="BC334" s="96"/>
      <c r="BD334" s="96"/>
      <c r="BE334"/>
      <c r="BF334"/>
      <c r="BG334"/>
      <c r="BH334"/>
      <c r="BI334"/>
      <c r="BJ334" s="83"/>
      <c r="BK334" s="83"/>
    </row>
    <row r="335" spans="1:63" ht="14.1" customHeight="1" x14ac:dyDescent="0.2">
      <c r="A335" s="96"/>
      <c r="B335" s="96"/>
      <c r="C335" s="96">
        <v>23</v>
      </c>
      <c r="D335" s="96" t="s">
        <v>353</v>
      </c>
      <c r="E335" s="96">
        <v>88.474999999999994</v>
      </c>
      <c r="F335" s="96">
        <v>6.75</v>
      </c>
      <c r="G335" s="96">
        <v>3.65</v>
      </c>
      <c r="H335" s="96">
        <v>4040</v>
      </c>
      <c r="I335" s="96">
        <v>95.177000000000007</v>
      </c>
      <c r="J335" s="96"/>
      <c r="K335" s="96">
        <v>67.569999999999993</v>
      </c>
      <c r="L335" s="96">
        <v>88.125034999999997</v>
      </c>
      <c r="M335" s="96">
        <v>0.3971229</v>
      </c>
      <c r="N335" s="96">
        <v>87.424160999999998</v>
      </c>
      <c r="O335" s="96"/>
      <c r="P335" s="96"/>
      <c r="Q335" s="96"/>
      <c r="R335" s="96"/>
      <c r="S335" s="96"/>
      <c r="T335" s="96"/>
      <c r="U335" s="96"/>
      <c r="V335" s="96">
        <f t="shared" si="78"/>
        <v>2.5185491308685357</v>
      </c>
      <c r="W335" s="101">
        <f t="shared" si="79"/>
        <v>89.359749999999991</v>
      </c>
      <c r="X335" s="101">
        <f t="shared" si="80"/>
        <v>90.244500000000002</v>
      </c>
      <c r="Y335" s="96">
        <f t="shared" si="81"/>
        <v>86.705499999999986</v>
      </c>
      <c r="Z335" s="96">
        <f t="shared" si="82"/>
        <v>87.424160999999998</v>
      </c>
      <c r="AA335" s="96">
        <f t="shared" si="83"/>
        <v>84.935999999999993</v>
      </c>
      <c r="AB335" s="96"/>
      <c r="AC335" s="96">
        <v>90.25</v>
      </c>
      <c r="AD335" s="96"/>
      <c r="AE335" s="96">
        <f t="shared" si="84"/>
        <v>1.0200621644532355</v>
      </c>
      <c r="AF335" s="96">
        <f t="shared" si="77"/>
        <v>0</v>
      </c>
      <c r="AG335" s="96"/>
      <c r="AH335" s="101">
        <f>IF(AND(M335&lt;Variables!$G$6,M335&gt;Variables!$G$5),0,1)</f>
        <v>1</v>
      </c>
      <c r="AI335" s="101">
        <f t="shared" si="85"/>
        <v>0</v>
      </c>
      <c r="AJ335" s="101">
        <f>IF(I335&gt;Variables!$G$7,0,1)</f>
        <v>0</v>
      </c>
      <c r="AK335" s="101">
        <f>IF(F335&gt;Variables!$G$8,0,1)</f>
        <v>1</v>
      </c>
      <c r="AL335" s="101">
        <f>IF(G335&gt;Variables!$G$9,0,1)</f>
        <v>1</v>
      </c>
      <c r="AM335" s="101">
        <f>IF(AND(K335&gt;Variables!$G$10,K335&lt;Variables!$G$11),0,1)</f>
        <v>0</v>
      </c>
      <c r="AN335" s="103">
        <f>IF(H335&lt;Variables!$G$13,1,0)</f>
        <v>0</v>
      </c>
      <c r="AO335" s="97">
        <f>IF(R335&lt;Variables!$G$12,0,1)</f>
        <v>0</v>
      </c>
      <c r="AP335" s="102"/>
      <c r="AQ335" s="101"/>
      <c r="AR335" s="101">
        <v>1</v>
      </c>
      <c r="AS335" s="101"/>
      <c r="AT335" s="101"/>
      <c r="AU335" s="101"/>
      <c r="AV335" s="96">
        <f t="shared" si="86"/>
        <v>3</v>
      </c>
      <c r="AW335" s="96" t="str">
        <f t="shared" si="87"/>
        <v/>
      </c>
      <c r="AX335" s="96" t="str">
        <f t="shared" si="88"/>
        <v/>
      </c>
      <c r="AY335" s="96">
        <f t="shared" si="89"/>
        <v>3</v>
      </c>
      <c r="AZ335" s="96">
        <f t="shared" si="90"/>
        <v>2.5149003508685355</v>
      </c>
      <c r="BA335" s="96"/>
      <c r="BB335" s="96"/>
      <c r="BC335" s="96"/>
      <c r="BD335" s="96"/>
      <c r="BE335"/>
      <c r="BF335"/>
      <c r="BG335"/>
      <c r="BH335"/>
      <c r="BI335"/>
      <c r="BJ335" s="83"/>
      <c r="BK335" s="83"/>
    </row>
    <row r="336" spans="1:63" ht="14.1" customHeight="1" x14ac:dyDescent="0.2">
      <c r="A336" s="96"/>
      <c r="B336" s="96"/>
      <c r="C336" s="96">
        <v>23</v>
      </c>
      <c r="D336" s="96" t="s">
        <v>337</v>
      </c>
      <c r="E336" s="96">
        <v>18.273800000000001</v>
      </c>
      <c r="F336" s="96">
        <v>5.03</v>
      </c>
      <c r="G336" s="96">
        <v>6.93</v>
      </c>
      <c r="H336" s="96">
        <v>8250</v>
      </c>
      <c r="I336" s="96">
        <v>24.286999999999999</v>
      </c>
      <c r="J336" s="96"/>
      <c r="K336" s="96">
        <v>66.98</v>
      </c>
      <c r="L336" s="96">
        <v>18.1008</v>
      </c>
      <c r="M336" s="96">
        <v>0.95575900000000003</v>
      </c>
      <c r="N336" s="96">
        <v>17.915451999999998</v>
      </c>
      <c r="O336" s="96"/>
      <c r="P336" s="96"/>
      <c r="Q336" s="96"/>
      <c r="R336" s="96"/>
      <c r="S336" s="96"/>
      <c r="T336" s="96"/>
      <c r="U336" s="96"/>
      <c r="V336" s="96">
        <f t="shared" si="78"/>
        <v>2.4711943267758398</v>
      </c>
      <c r="W336" s="96">
        <f t="shared" si="79"/>
        <v>18.456538000000002</v>
      </c>
      <c r="X336" s="96">
        <f t="shared" si="80"/>
        <v>18.639276000000002</v>
      </c>
      <c r="Y336" s="105">
        <f t="shared" si="81"/>
        <v>17.908324</v>
      </c>
      <c r="Z336" s="105">
        <f t="shared" si="82"/>
        <v>17.915451999999998</v>
      </c>
      <c r="AA336" s="105">
        <f t="shared" si="83"/>
        <v>17.542847999999999</v>
      </c>
      <c r="AB336" s="96"/>
      <c r="AC336" s="96">
        <v>18.399999999999999</v>
      </c>
      <c r="AD336" s="96">
        <v>18.12</v>
      </c>
      <c r="AE336" s="96">
        <f t="shared" si="84"/>
        <v>1.0069060622311723</v>
      </c>
      <c r="AF336" s="96">
        <f t="shared" si="77"/>
        <v>0.99158357867548075</v>
      </c>
      <c r="AG336" s="96"/>
      <c r="AH336" s="105">
        <f>IF(AND(M336&lt;Variables!$G$6,M336&gt;Variables!$G$5),0,1)</f>
        <v>1</v>
      </c>
      <c r="AI336" s="105">
        <f t="shared" si="85"/>
        <v>0</v>
      </c>
      <c r="AJ336" s="105">
        <f>IF(I336&gt;Variables!$G$7,0,1)</f>
        <v>0</v>
      </c>
      <c r="AK336" s="105">
        <f>IF(F336&gt;Variables!$G$8,0,1)</f>
        <v>1</v>
      </c>
      <c r="AL336" s="105">
        <f>IF(G336&gt;Variables!$G$9,0,1)</f>
        <v>1</v>
      </c>
      <c r="AM336" s="105">
        <f>IF(AND(K336&gt;Variables!$G$10,K336&lt;Variables!$G$11),0,1)</f>
        <v>0</v>
      </c>
      <c r="AN336" s="103">
        <f>IF(H336&lt;Variables!$G$13,1,0)</f>
        <v>0</v>
      </c>
      <c r="AO336" s="97">
        <f>IF(R336&lt;Variables!$G$12,0,1)</f>
        <v>0</v>
      </c>
      <c r="AP336" s="106"/>
      <c r="AQ336" s="105"/>
      <c r="AR336" s="105"/>
      <c r="AS336" s="105"/>
      <c r="AT336" s="105"/>
      <c r="AU336" s="105">
        <v>1</v>
      </c>
      <c r="AV336" s="96" t="str">
        <f t="shared" si="86"/>
        <v/>
      </c>
      <c r="AW336" s="96" t="str">
        <f t="shared" si="87"/>
        <v/>
      </c>
      <c r="AX336" s="96">
        <f t="shared" si="88"/>
        <v>2</v>
      </c>
      <c r="AY336" s="96">
        <f t="shared" si="89"/>
        <v>2</v>
      </c>
      <c r="AZ336" s="96">
        <f t="shared" si="90"/>
        <v>2.46757740677584</v>
      </c>
      <c r="BA336" s="96"/>
      <c r="BB336" s="96"/>
      <c r="BC336" s="96"/>
      <c r="BD336" s="96"/>
      <c r="BE336"/>
      <c r="BF336"/>
      <c r="BG336"/>
      <c r="BH336"/>
      <c r="BI336"/>
      <c r="BJ336" s="83"/>
      <c r="BK336" s="83"/>
    </row>
    <row r="337" spans="1:63" ht="14.1" customHeight="1" x14ac:dyDescent="0.2">
      <c r="A337" s="96"/>
      <c r="B337" s="96"/>
      <c r="C337" s="96">
        <v>23</v>
      </c>
      <c r="D337" s="96" t="s">
        <v>383</v>
      </c>
      <c r="E337" s="96">
        <v>1.44</v>
      </c>
      <c r="F337" s="96">
        <v>5.15</v>
      </c>
      <c r="G337" s="96">
        <v>-7.69</v>
      </c>
      <c r="H337" s="96">
        <v>2260</v>
      </c>
      <c r="I337" s="96">
        <v>-13.257</v>
      </c>
      <c r="J337" s="96"/>
      <c r="K337" s="96">
        <v>64.92</v>
      </c>
      <c r="L337" s="96">
        <v>1.41568</v>
      </c>
      <c r="M337" s="96">
        <v>1.717902</v>
      </c>
      <c r="N337" s="96">
        <v>1.383642</v>
      </c>
      <c r="O337" s="96"/>
      <c r="P337" s="96"/>
      <c r="Q337" s="96"/>
      <c r="R337" s="96"/>
      <c r="S337" s="96"/>
      <c r="T337" s="96"/>
      <c r="U337" s="96"/>
      <c r="V337" s="96">
        <f t="shared" si="78"/>
        <v>2.4028831374380801</v>
      </c>
      <c r="W337" s="101">
        <f t="shared" si="79"/>
        <v>1.4543999999999999</v>
      </c>
      <c r="X337" s="101">
        <f t="shared" si="80"/>
        <v>1.4687999999999999</v>
      </c>
      <c r="Y337" s="96">
        <f t="shared" si="81"/>
        <v>1.4112</v>
      </c>
      <c r="Z337" s="96">
        <f t="shared" si="82"/>
        <v>1.383642</v>
      </c>
      <c r="AA337" s="96">
        <f t="shared" si="83"/>
        <v>1.3823999999999999</v>
      </c>
      <c r="AB337" s="96"/>
      <c r="AC337" s="96">
        <v>1.5</v>
      </c>
      <c r="AD337" s="96"/>
      <c r="AE337" s="96">
        <f t="shared" si="84"/>
        <v>1.0416666666666667</v>
      </c>
      <c r="AF337" s="96">
        <f t="shared" si="77"/>
        <v>0</v>
      </c>
      <c r="AG337" s="96"/>
      <c r="AH337" s="101">
        <f>IF(AND(M337&lt;Variables!$G$6,M337&gt;Variables!$G$5),0,1)</f>
        <v>1</v>
      </c>
      <c r="AI337" s="101">
        <f t="shared" si="85"/>
        <v>0</v>
      </c>
      <c r="AJ337" s="101">
        <f>IF(I337&gt;Variables!$G$7,0,1)</f>
        <v>1</v>
      </c>
      <c r="AK337" s="101">
        <f>IF(F337&gt;Variables!$G$8,0,1)</f>
        <v>1</v>
      </c>
      <c r="AL337" s="101">
        <f>IF(G337&gt;Variables!$G$9,0,1)</f>
        <v>1</v>
      </c>
      <c r="AM337" s="101">
        <f>IF(AND(K337&gt;Variables!$G$10,K337&lt;Variables!$G$11),0,1)</f>
        <v>0</v>
      </c>
      <c r="AN337" s="103">
        <f>IF(H337&lt;Variables!$G$13,1,0)</f>
        <v>1</v>
      </c>
      <c r="AO337" s="97">
        <f>IF(R337&lt;Variables!$G$12,0,1)</f>
        <v>0</v>
      </c>
      <c r="AP337" s="102"/>
      <c r="AQ337" s="101"/>
      <c r="AR337" s="101">
        <v>1</v>
      </c>
      <c r="AS337" s="101"/>
      <c r="AT337" s="101"/>
      <c r="AU337" s="101"/>
      <c r="AV337" s="96">
        <f t="shared" si="86"/>
        <v>3</v>
      </c>
      <c r="AW337" s="96" t="str">
        <f t="shared" si="87"/>
        <v/>
      </c>
      <c r="AX337" s="96" t="str">
        <f t="shared" si="88"/>
        <v/>
      </c>
      <c r="AY337" s="96">
        <f t="shared" si="89"/>
        <v>3</v>
      </c>
      <c r="AZ337" s="96">
        <f t="shared" si="90"/>
        <v>2.3993774574380802</v>
      </c>
      <c r="BA337" s="96"/>
      <c r="BB337" s="96"/>
      <c r="BC337" s="96"/>
      <c r="BD337" s="96"/>
      <c r="BE337"/>
      <c r="BF337"/>
      <c r="BG337"/>
      <c r="BH337"/>
      <c r="BI337"/>
      <c r="BJ337" s="83"/>
      <c r="BK337" s="83"/>
    </row>
    <row r="338" spans="1:63" ht="14.1" customHeight="1" x14ac:dyDescent="0.2">
      <c r="A338" s="96"/>
      <c r="B338" s="96"/>
      <c r="C338" s="96">
        <v>23</v>
      </c>
      <c r="D338" s="96" t="s">
        <v>384</v>
      </c>
      <c r="E338" s="96">
        <v>80.02</v>
      </c>
      <c r="F338" s="96">
        <v>3.22</v>
      </c>
      <c r="G338" s="96">
        <v>1.29</v>
      </c>
      <c r="H338" s="96">
        <v>101930</v>
      </c>
      <c r="I338" s="96">
        <v>20.248000000000001</v>
      </c>
      <c r="J338" s="96"/>
      <c r="K338" s="96">
        <v>60.08</v>
      </c>
      <c r="L338" s="96">
        <v>79.750455000000002</v>
      </c>
      <c r="M338" s="96">
        <v>0.33798600000000001</v>
      </c>
      <c r="N338" s="96">
        <v>79.588628999999997</v>
      </c>
      <c r="O338" s="96"/>
      <c r="P338" s="96"/>
      <c r="Q338" s="96"/>
      <c r="R338" s="96"/>
      <c r="S338" s="96"/>
      <c r="T338" s="96"/>
      <c r="U338" s="96"/>
      <c r="V338" s="96">
        <f t="shared" si="78"/>
        <v>2.4528020400345603</v>
      </c>
      <c r="W338" s="97">
        <f t="shared" si="79"/>
        <v>80.8202</v>
      </c>
      <c r="X338" s="96">
        <f t="shared" si="80"/>
        <v>81.620400000000004</v>
      </c>
      <c r="Y338" s="96">
        <f t="shared" si="81"/>
        <v>78.419599999999988</v>
      </c>
      <c r="Z338" s="96">
        <f t="shared" si="82"/>
        <v>79.588628999999997</v>
      </c>
      <c r="AA338" s="96">
        <f t="shared" si="83"/>
        <v>76.819199999999995</v>
      </c>
      <c r="AB338" s="96"/>
      <c r="AC338" s="96">
        <v>80.75</v>
      </c>
      <c r="AD338" s="96">
        <v>79.55</v>
      </c>
      <c r="AE338" s="96">
        <f t="shared" si="84"/>
        <v>1.0091227193201699</v>
      </c>
      <c r="AF338" s="96">
        <f t="shared" si="77"/>
        <v>0.9941264683829043</v>
      </c>
      <c r="AG338" s="96" t="s">
        <v>249</v>
      </c>
      <c r="AH338" s="97">
        <f>IF(AND(M338&lt;Variables!$G$6,M338&gt;Variables!$G$5),0,1)</f>
        <v>1</v>
      </c>
      <c r="AI338" s="97">
        <f t="shared" si="85"/>
        <v>0</v>
      </c>
      <c r="AJ338" s="97">
        <f>IF(I338&gt;Variables!$G$7,0,1)</f>
        <v>0</v>
      </c>
      <c r="AK338" s="97">
        <f>IF(F338&gt;Variables!$G$8,0,1)</f>
        <v>1</v>
      </c>
      <c r="AL338" s="97">
        <f>IF(G338&gt;Variables!$G$9,0,1)</f>
        <v>1</v>
      </c>
      <c r="AM338" s="97">
        <f>IF(AND(K338&gt;Variables!$G$10,K338&lt;Variables!$G$11),0,1)</f>
        <v>0</v>
      </c>
      <c r="AN338" s="103">
        <f>IF(H338&lt;Variables!$G$13,1,0)</f>
        <v>0</v>
      </c>
      <c r="AO338" s="97">
        <f>IF(R338&lt;Variables!$G$12,0,1)</f>
        <v>0</v>
      </c>
      <c r="AP338" s="99"/>
      <c r="AQ338" s="97"/>
      <c r="AR338" s="97"/>
      <c r="AS338" s="97">
        <v>1</v>
      </c>
      <c r="AT338" s="97"/>
      <c r="AU338" s="97"/>
      <c r="AV338" s="96">
        <f t="shared" si="86"/>
        <v>3</v>
      </c>
      <c r="AW338" s="96" t="str">
        <f t="shared" si="87"/>
        <v/>
      </c>
      <c r="AX338" s="96" t="str">
        <f t="shared" si="88"/>
        <v/>
      </c>
      <c r="AY338" s="96">
        <f t="shared" si="89"/>
        <v>3</v>
      </c>
      <c r="AZ338" s="96">
        <f t="shared" si="90"/>
        <v>2.44955772003456</v>
      </c>
      <c r="BA338" s="96"/>
      <c r="BB338" s="96"/>
      <c r="BC338" s="96"/>
      <c r="BD338" s="96"/>
      <c r="BE338"/>
      <c r="BF338"/>
      <c r="BG338"/>
      <c r="BH338"/>
      <c r="BI338"/>
      <c r="BJ338" s="83"/>
      <c r="BK338" s="83"/>
    </row>
    <row r="339" spans="1:63" ht="14.1" customHeight="1" x14ac:dyDescent="0.2">
      <c r="A339" s="96"/>
      <c r="B339" s="96"/>
      <c r="C339" s="96">
        <v>23</v>
      </c>
      <c r="D339" s="96" t="s">
        <v>385</v>
      </c>
      <c r="E339" s="96">
        <v>199</v>
      </c>
      <c r="F339" s="96">
        <v>5.0199999999999996</v>
      </c>
      <c r="G339" s="96">
        <v>6.26</v>
      </c>
      <c r="H339" s="96">
        <v>3460</v>
      </c>
      <c r="I339" s="96">
        <v>44.887999999999998</v>
      </c>
      <c r="J339" s="96"/>
      <c r="K339" s="96">
        <v>56.73</v>
      </c>
      <c r="L339" s="96">
        <v>199.0855</v>
      </c>
      <c r="M339" s="96">
        <v>-4.2945999999999998E-2</v>
      </c>
      <c r="N339" s="96">
        <v>197.71086500000001</v>
      </c>
      <c r="O339" s="96"/>
      <c r="P339" s="96"/>
      <c r="Q339" s="96"/>
      <c r="R339" s="96"/>
      <c r="S339" s="96"/>
      <c r="T339" s="96"/>
      <c r="U339" s="96"/>
      <c r="V339" s="96">
        <f t="shared" si="78"/>
        <v>2.4386741047630398</v>
      </c>
      <c r="W339" s="96">
        <f t="shared" si="79"/>
        <v>200.99</v>
      </c>
      <c r="X339" s="96">
        <f t="shared" si="80"/>
        <v>202.98</v>
      </c>
      <c r="Y339" s="105">
        <f t="shared" si="81"/>
        <v>195.02</v>
      </c>
      <c r="Z339" s="105">
        <f t="shared" si="82"/>
        <v>197.71086500000001</v>
      </c>
      <c r="AA339" s="105">
        <f t="shared" si="83"/>
        <v>191.04</v>
      </c>
      <c r="AB339" s="96"/>
      <c r="AC339" s="96">
        <v>199.7</v>
      </c>
      <c r="AD339" s="96">
        <v>198.04</v>
      </c>
      <c r="AE339" s="96">
        <f t="shared" si="84"/>
        <v>1.0035175879396985</v>
      </c>
      <c r="AF339" s="96">
        <f t="shared" si="77"/>
        <v>0.99517587939698493</v>
      </c>
      <c r="AG339" s="96" t="s">
        <v>283</v>
      </c>
      <c r="AH339" s="105">
        <f>IF(AND(M339&lt;Variables!$G$6,M339&gt;Variables!$G$5),0,1)</f>
        <v>1</v>
      </c>
      <c r="AI339" s="105">
        <f t="shared" si="85"/>
        <v>0</v>
      </c>
      <c r="AJ339" s="105">
        <f>IF(I339&gt;Variables!$G$7,0,1)</f>
        <v>0</v>
      </c>
      <c r="AK339" s="105">
        <f>IF(F339&gt;Variables!$G$8,0,1)</f>
        <v>1</v>
      </c>
      <c r="AL339" s="105">
        <f>IF(G339&gt;Variables!$G$9,0,1)</f>
        <v>1</v>
      </c>
      <c r="AM339" s="105">
        <f>IF(AND(K339&gt;Variables!$G$10,K339&lt;Variables!$G$11),0,1)</f>
        <v>0</v>
      </c>
      <c r="AN339" s="103">
        <f>IF(H339&lt;Variables!$G$13,1,0)</f>
        <v>0</v>
      </c>
      <c r="AO339" s="97">
        <f>IF(R339&lt;Variables!$G$12,0,1)</f>
        <v>0</v>
      </c>
      <c r="AP339" s="106"/>
      <c r="AQ339" s="105"/>
      <c r="AR339" s="105"/>
      <c r="AS339" s="105"/>
      <c r="AT339" s="105"/>
      <c r="AU339" s="105">
        <v>1</v>
      </c>
      <c r="AV339" s="96" t="str">
        <f t="shared" si="86"/>
        <v/>
      </c>
      <c r="AW339" s="96" t="str">
        <f t="shared" si="87"/>
        <v/>
      </c>
      <c r="AX339" s="96">
        <f t="shared" si="88"/>
        <v>2</v>
      </c>
      <c r="AY339" s="96">
        <f t="shared" si="89"/>
        <v>2</v>
      </c>
      <c r="AZ339" s="96">
        <f t="shared" si="90"/>
        <v>2.4356106847630397</v>
      </c>
      <c r="BA339" s="96"/>
      <c r="BB339" s="96"/>
      <c r="BC339" s="96"/>
      <c r="BD339" s="96"/>
      <c r="BE339"/>
      <c r="BF339"/>
      <c r="BG339"/>
      <c r="BH339"/>
      <c r="BI339"/>
      <c r="BJ339" s="83"/>
      <c r="BK339" s="83"/>
    </row>
    <row r="340" spans="1:63" ht="14.1" customHeight="1" x14ac:dyDescent="0.2">
      <c r="A340" s="96"/>
      <c r="B340" s="96"/>
      <c r="C340" s="96">
        <v>23</v>
      </c>
      <c r="D340" s="96" t="s">
        <v>386</v>
      </c>
      <c r="E340" s="96">
        <v>30.75</v>
      </c>
      <c r="F340" s="96">
        <v>5.99</v>
      </c>
      <c r="G340" s="96">
        <v>1.96</v>
      </c>
      <c r="H340" s="96">
        <v>5220</v>
      </c>
      <c r="I340" s="96">
        <v>87.616</v>
      </c>
      <c r="J340" s="96"/>
      <c r="K340" s="96">
        <v>56.62</v>
      </c>
      <c r="L340" s="96">
        <v>30.85</v>
      </c>
      <c r="M340" s="96">
        <v>-0.32414900000000002</v>
      </c>
      <c r="N340" s="96">
        <v>30.866667</v>
      </c>
      <c r="O340" s="96"/>
      <c r="P340" s="96"/>
      <c r="Q340" s="96"/>
      <c r="R340" s="96"/>
      <c r="S340" s="96"/>
      <c r="T340" s="96"/>
      <c r="U340" s="96"/>
      <c r="V340" s="96">
        <f t="shared" si="78"/>
        <v>2.4502083361054399</v>
      </c>
      <c r="W340" s="97">
        <f t="shared" si="79"/>
        <v>31.057500000000001</v>
      </c>
      <c r="X340" s="96">
        <f t="shared" si="80"/>
        <v>31.365000000000002</v>
      </c>
      <c r="Y340" s="96">
        <f t="shared" si="81"/>
        <v>30.134999999999998</v>
      </c>
      <c r="Z340" s="96">
        <f t="shared" si="82"/>
        <v>30.866667</v>
      </c>
      <c r="AA340" s="96">
        <f t="shared" si="83"/>
        <v>29.52</v>
      </c>
      <c r="AB340" s="96"/>
      <c r="AC340" s="96">
        <v>31.2</v>
      </c>
      <c r="AD340" s="96">
        <v>30.68</v>
      </c>
      <c r="AE340" s="96">
        <f t="shared" si="84"/>
        <v>1.0146341463414634</v>
      </c>
      <c r="AF340" s="96">
        <f t="shared" si="77"/>
        <v>0.99772357723577232</v>
      </c>
      <c r="AG340" s="96"/>
      <c r="AH340" s="97">
        <f>IF(AND(M340&lt;Variables!$G$6,M340&gt;Variables!$G$5),0,1)</f>
        <v>1</v>
      </c>
      <c r="AI340" s="97">
        <f t="shared" si="85"/>
        <v>1</v>
      </c>
      <c r="AJ340" s="97">
        <f>IF(I340&gt;Variables!$G$7,0,1)</f>
        <v>0</v>
      </c>
      <c r="AK340" s="97">
        <f>IF(F340&gt;Variables!$G$8,0,1)</f>
        <v>1</v>
      </c>
      <c r="AL340" s="97">
        <f>IF(G340&gt;Variables!$G$9,0,1)</f>
        <v>1</v>
      </c>
      <c r="AM340" s="97">
        <f>IF(AND(K340&gt;Variables!$G$10,K340&lt;Variables!$G$11),0,1)</f>
        <v>0</v>
      </c>
      <c r="AN340" s="103">
        <f>IF(H340&lt;Variables!$G$13,1,0)</f>
        <v>0</v>
      </c>
      <c r="AO340" s="97">
        <f>IF(R340&lt;Variables!$G$12,0,1)</f>
        <v>0</v>
      </c>
      <c r="AP340" s="99"/>
      <c r="AQ340" s="97"/>
      <c r="AR340" s="97"/>
      <c r="AS340" s="97">
        <v>1</v>
      </c>
      <c r="AT340" s="97"/>
      <c r="AU340" s="97"/>
      <c r="AV340" s="96">
        <f t="shared" si="86"/>
        <v>3</v>
      </c>
      <c r="AW340" s="96" t="str">
        <f t="shared" si="87"/>
        <v/>
      </c>
      <c r="AX340" s="96" t="str">
        <f t="shared" si="88"/>
        <v/>
      </c>
      <c r="AY340" s="96">
        <f t="shared" si="89"/>
        <v>3</v>
      </c>
      <c r="AZ340" s="96">
        <f t="shared" si="90"/>
        <v>2.44715085610544</v>
      </c>
      <c r="BA340" s="96"/>
      <c r="BB340" s="96"/>
      <c r="BC340" s="96"/>
      <c r="BD340" s="96"/>
      <c r="BE340"/>
      <c r="BF340"/>
      <c r="BG340"/>
      <c r="BH340"/>
      <c r="BI340"/>
      <c r="BJ340" s="83"/>
      <c r="BK340" s="83"/>
    </row>
    <row r="341" spans="1:63" ht="14.1" customHeight="1" x14ac:dyDescent="0.2">
      <c r="A341" s="96"/>
      <c r="B341" s="96"/>
      <c r="C341" s="96">
        <v>23</v>
      </c>
      <c r="D341" s="96" t="s">
        <v>378</v>
      </c>
      <c r="E341" s="96">
        <v>52.085000000000001</v>
      </c>
      <c r="F341" s="96">
        <v>4.5</v>
      </c>
      <c r="G341" s="96">
        <v>-0.35</v>
      </c>
      <c r="H341" s="96">
        <v>13970</v>
      </c>
      <c r="I341" s="96">
        <v>42.63</v>
      </c>
      <c r="J341" s="96"/>
      <c r="K341" s="96">
        <v>52.85</v>
      </c>
      <c r="L341" s="96">
        <v>52.372</v>
      </c>
      <c r="M341" s="96">
        <v>-0.54800300000000002</v>
      </c>
      <c r="N341" s="96">
        <v>52.354354999999998</v>
      </c>
      <c r="O341" s="96"/>
      <c r="P341" s="96"/>
      <c r="Q341" s="96"/>
      <c r="R341" s="96"/>
      <c r="S341" s="96"/>
      <c r="T341" s="96"/>
      <c r="U341" s="96"/>
      <c r="V341" s="96">
        <f t="shared" si="78"/>
        <v>2.4152845810923997</v>
      </c>
      <c r="W341" s="97">
        <f t="shared" si="79"/>
        <v>52.605850000000004</v>
      </c>
      <c r="X341" s="96">
        <f t="shared" si="80"/>
        <v>53.1267</v>
      </c>
      <c r="Y341" s="96">
        <f t="shared" si="81"/>
        <v>51.043300000000002</v>
      </c>
      <c r="Z341" s="96">
        <f t="shared" si="82"/>
        <v>52.354354999999998</v>
      </c>
      <c r="AA341" s="96">
        <f t="shared" si="83"/>
        <v>50.001599999999996</v>
      </c>
      <c r="AB341" s="96"/>
      <c r="AC341" s="96">
        <v>52.62</v>
      </c>
      <c r="AD341" s="96"/>
      <c r="AE341" s="96">
        <f t="shared" si="84"/>
        <v>1.0102716713065181</v>
      </c>
      <c r="AF341" s="96">
        <f t="shared" si="77"/>
        <v>0</v>
      </c>
      <c r="AG341" s="96"/>
      <c r="AH341" s="97">
        <f>IF(AND(M341&lt;Variables!$G$6,M341&gt;Variables!$G$5),0,1)</f>
        <v>1</v>
      </c>
      <c r="AI341" s="97">
        <f t="shared" si="85"/>
        <v>0</v>
      </c>
      <c r="AJ341" s="97">
        <f>IF(I341&gt;Variables!$G$7,0,1)</f>
        <v>0</v>
      </c>
      <c r="AK341" s="97">
        <f>IF(F341&gt;Variables!$G$8,0,1)</f>
        <v>1</v>
      </c>
      <c r="AL341" s="97">
        <f>IF(G341&gt;Variables!$G$9,0,1)</f>
        <v>1</v>
      </c>
      <c r="AM341" s="97">
        <f>IF(AND(K341&gt;Variables!$G$10,K341&lt;Variables!$G$11),0,1)</f>
        <v>0</v>
      </c>
      <c r="AN341" s="103">
        <f>IF(H341&lt;Variables!$G$13,1,0)</f>
        <v>0</v>
      </c>
      <c r="AO341" s="97">
        <f>IF(R341&lt;Variables!$G$12,0,1)</f>
        <v>0</v>
      </c>
      <c r="AP341" s="99"/>
      <c r="AQ341" s="97"/>
      <c r="AR341" s="97"/>
      <c r="AS341" s="97">
        <v>1</v>
      </c>
      <c r="AT341" s="97"/>
      <c r="AU341" s="97"/>
      <c r="AV341" s="96">
        <f t="shared" si="86"/>
        <v>3</v>
      </c>
      <c r="AW341" s="96" t="str">
        <f t="shared" si="87"/>
        <v/>
      </c>
      <c r="AX341" s="96" t="str">
        <f t="shared" si="88"/>
        <v/>
      </c>
      <c r="AY341" s="96">
        <f t="shared" si="89"/>
        <v>3</v>
      </c>
      <c r="AZ341" s="96">
        <f t="shared" si="90"/>
        <v>2.4124306810923999</v>
      </c>
      <c r="BA341" s="96"/>
      <c r="BB341" s="96"/>
      <c r="BC341" s="96"/>
      <c r="BD341" s="96"/>
      <c r="BE341"/>
      <c r="BF341"/>
      <c r="BG341"/>
      <c r="BH341"/>
      <c r="BI341"/>
      <c r="BJ341" s="83"/>
      <c r="BK341" s="83"/>
    </row>
    <row r="342" spans="1:63" ht="14.1" customHeight="1" x14ac:dyDescent="0.2">
      <c r="A342" s="96"/>
      <c r="B342" s="96"/>
      <c r="C342" s="108">
        <v>23</v>
      </c>
      <c r="D342" s="109" t="s">
        <v>372</v>
      </c>
      <c r="E342" s="109">
        <v>25.56</v>
      </c>
      <c r="F342" s="109">
        <v>6.46</v>
      </c>
      <c r="G342" s="109">
        <v>1.43</v>
      </c>
      <c r="H342" s="109"/>
      <c r="I342" s="109">
        <v>7.1779999999999999</v>
      </c>
      <c r="J342" s="109"/>
      <c r="K342" s="109">
        <v>44.62</v>
      </c>
      <c r="L342" s="109">
        <v>25.618500000000001</v>
      </c>
      <c r="M342" s="109">
        <v>-0.228351</v>
      </c>
      <c r="N342" s="109">
        <v>25.676389</v>
      </c>
      <c r="O342" s="109"/>
      <c r="P342" s="109"/>
      <c r="Q342" s="109"/>
      <c r="R342" s="109"/>
      <c r="S342" s="109"/>
      <c r="T342" s="109"/>
      <c r="U342" s="109"/>
      <c r="V342" s="109">
        <f t="shared" si="78"/>
        <v>2.3136523360385599</v>
      </c>
      <c r="W342" s="109">
        <f t="shared" si="79"/>
        <v>25.8156</v>
      </c>
      <c r="X342" s="109">
        <f t="shared" si="80"/>
        <v>26.071199999999997</v>
      </c>
      <c r="Y342" s="110">
        <f t="shared" si="81"/>
        <v>25.0488</v>
      </c>
      <c r="Z342" s="110">
        <f t="shared" si="82"/>
        <v>25.676389</v>
      </c>
      <c r="AA342" s="110">
        <f t="shared" si="83"/>
        <v>24.537599999999998</v>
      </c>
      <c r="AB342" s="96"/>
      <c r="AC342" s="96">
        <v>25.69</v>
      </c>
      <c r="AD342" s="96">
        <v>25.17</v>
      </c>
      <c r="AE342" s="98">
        <f t="shared" si="84"/>
        <v>1.0050860719874806</v>
      </c>
      <c r="AF342" s="98">
        <f t="shared" si="77"/>
        <v>0.98474178403755885</v>
      </c>
      <c r="AG342" s="96"/>
      <c r="AH342" s="105">
        <f>IF(AND(M342&lt;Variables!$G$6,M342&gt;Variables!$G$5),0,1)</f>
        <v>1</v>
      </c>
      <c r="AI342" s="105">
        <f t="shared" si="85"/>
        <v>1</v>
      </c>
      <c r="AJ342" s="105">
        <f>IF(I342&gt;Variables!$G$7,0,1)</f>
        <v>0</v>
      </c>
      <c r="AK342" s="105">
        <f>IF(F342&gt;Variables!$G$8,0,1)</f>
        <v>1</v>
      </c>
      <c r="AL342" s="105">
        <f>IF(G342&gt;Variables!$G$9,0,1)</f>
        <v>1</v>
      </c>
      <c r="AM342" s="105">
        <f>IF(AND(K342&gt;Variables!$G$10,K342&lt;Variables!$G$11),0,1)</f>
        <v>1</v>
      </c>
      <c r="AN342" s="103">
        <f>IF(H342&lt;Variables!$G$13,1,0)</f>
        <v>1</v>
      </c>
      <c r="AO342" s="97">
        <f>IF(R342&lt;Variables!$G$12,0,1)</f>
        <v>0</v>
      </c>
      <c r="AP342" s="106"/>
      <c r="AQ342" s="105"/>
      <c r="AR342" s="105"/>
      <c r="AS342" s="105"/>
      <c r="AT342" s="105"/>
      <c r="AU342" s="105">
        <v>1</v>
      </c>
      <c r="AV342" s="96" t="str">
        <f t="shared" si="86"/>
        <v/>
      </c>
      <c r="AW342" s="96" t="str">
        <f t="shared" si="87"/>
        <v/>
      </c>
      <c r="AX342" s="96">
        <f t="shared" si="88"/>
        <v>2</v>
      </c>
      <c r="AY342" s="96">
        <f t="shared" si="89"/>
        <v>2</v>
      </c>
      <c r="AZ342" s="96">
        <f t="shared" si="90"/>
        <v>2.3112428560385601</v>
      </c>
      <c r="BA342" s="96"/>
      <c r="BB342" s="96"/>
      <c r="BC342" s="96"/>
      <c r="BD342" s="96"/>
      <c r="BE342"/>
      <c r="BF342"/>
      <c r="BG342"/>
      <c r="BH342"/>
      <c r="BI342"/>
      <c r="BJ342" s="83"/>
      <c r="BK342" s="83"/>
    </row>
    <row r="343" spans="1:63" ht="14.1" customHeight="1" x14ac:dyDescent="0.2">
      <c r="A343" s="96"/>
      <c r="B343" s="96"/>
      <c r="C343" s="96">
        <v>23</v>
      </c>
      <c r="D343" s="96" t="s">
        <v>340</v>
      </c>
      <c r="E343" s="96">
        <v>251.11</v>
      </c>
      <c r="F343" s="96">
        <v>5.19</v>
      </c>
      <c r="G343" s="96">
        <v>4.59</v>
      </c>
      <c r="H343" s="96">
        <v>54130</v>
      </c>
      <c r="I343" s="96">
        <v>17.047000000000001</v>
      </c>
      <c r="J343" s="96"/>
      <c r="K343" s="96">
        <v>42.6</v>
      </c>
      <c r="L343" s="96">
        <v>252.00991500000001</v>
      </c>
      <c r="M343" s="96">
        <v>-0.357095</v>
      </c>
      <c r="N343" s="96">
        <v>251.48084800000001</v>
      </c>
      <c r="O343" s="96"/>
      <c r="P343" s="96"/>
      <c r="Q343" s="96"/>
      <c r="R343" s="96"/>
      <c r="S343" s="96"/>
      <c r="T343" s="96"/>
      <c r="U343" s="96"/>
      <c r="V343" s="96">
        <f t="shared" si="78"/>
        <v>2.2919889213360003</v>
      </c>
      <c r="W343" s="97">
        <f t="shared" si="79"/>
        <v>253.62110000000001</v>
      </c>
      <c r="X343" s="96">
        <f t="shared" si="80"/>
        <v>256.13220000000001</v>
      </c>
      <c r="Y343" s="96">
        <f t="shared" si="81"/>
        <v>246.08780000000002</v>
      </c>
      <c r="Z343" s="96">
        <f t="shared" si="82"/>
        <v>251.48084800000001</v>
      </c>
      <c r="AA343" s="96">
        <f t="shared" si="83"/>
        <v>241.06560000000002</v>
      </c>
      <c r="AB343" s="96"/>
      <c r="AC343" s="96">
        <v>254.84</v>
      </c>
      <c r="AD343" s="96">
        <v>250.87</v>
      </c>
      <c r="AE343" s="96">
        <f t="shared" si="84"/>
        <v>1.0148540480267612</v>
      </c>
      <c r="AF343" s="96">
        <f t="shared" si="77"/>
        <v>0.99904424355859978</v>
      </c>
      <c r="AG343" s="96"/>
      <c r="AH343" s="97">
        <f>IF(AND(M343&lt;Variables!$G$6,M343&gt;Variables!$G$5),0,1)</f>
        <v>1</v>
      </c>
      <c r="AI343" s="97">
        <f t="shared" si="85"/>
        <v>0</v>
      </c>
      <c r="AJ343" s="97">
        <f>IF(I343&gt;Variables!$G$7,0,1)</f>
        <v>0</v>
      </c>
      <c r="AK343" s="97">
        <f>IF(F343&gt;Variables!$G$8,0,1)</f>
        <v>1</v>
      </c>
      <c r="AL343" s="97">
        <f>IF(G343&gt;Variables!$G$9,0,1)</f>
        <v>1</v>
      </c>
      <c r="AM343" s="97">
        <f>IF(AND(K343&gt;Variables!$G$10,K343&lt;Variables!$G$11),0,1)</f>
        <v>1</v>
      </c>
      <c r="AN343" s="103">
        <f>IF(H343&lt;Variables!$G$13,1,0)</f>
        <v>0</v>
      </c>
      <c r="AO343" s="97">
        <f>IF(R343&lt;Variables!$G$12,0,1)</f>
        <v>0</v>
      </c>
      <c r="AP343" s="99"/>
      <c r="AQ343" s="97"/>
      <c r="AR343" s="97"/>
      <c r="AS343" s="97">
        <v>1</v>
      </c>
      <c r="AT343" s="97"/>
      <c r="AU343" s="97"/>
      <c r="AV343" s="96">
        <f t="shared" si="86"/>
        <v>3</v>
      </c>
      <c r="AW343" s="96" t="str">
        <f t="shared" si="87"/>
        <v/>
      </c>
      <c r="AX343" s="96" t="str">
        <f t="shared" si="88"/>
        <v/>
      </c>
      <c r="AY343" s="96">
        <f t="shared" si="89"/>
        <v>3</v>
      </c>
      <c r="AZ343" s="96">
        <f t="shared" si="90"/>
        <v>2.2896885213360001</v>
      </c>
      <c r="BA343" s="96"/>
      <c r="BB343" s="96"/>
      <c r="BC343" s="96"/>
      <c r="BD343" s="96"/>
      <c r="BE343"/>
      <c r="BF343"/>
      <c r="BG343"/>
      <c r="BH343"/>
      <c r="BI343"/>
      <c r="BJ343" s="83"/>
      <c r="BK343" s="83"/>
    </row>
    <row r="344" spans="1:63" ht="14.1" customHeight="1" x14ac:dyDescent="0.2">
      <c r="A344" s="96"/>
      <c r="B344" s="96"/>
      <c r="C344" s="96">
        <v>24</v>
      </c>
      <c r="D344" s="96" t="s">
        <v>273</v>
      </c>
      <c r="E344" s="96">
        <v>4.92</v>
      </c>
      <c r="F344" s="96">
        <v>6.7</v>
      </c>
      <c r="G344" s="96">
        <v>5.35</v>
      </c>
      <c r="H344" s="96"/>
      <c r="I344" s="96">
        <v>4.8609999999999998</v>
      </c>
      <c r="J344" s="96"/>
      <c r="K344" s="96">
        <v>78.92</v>
      </c>
      <c r="L344" s="96">
        <v>4.8586799999999997</v>
      </c>
      <c r="M344" s="96">
        <v>1.2620709999999999</v>
      </c>
      <c r="N344" s="96">
        <v>4.8179629999999998</v>
      </c>
      <c r="O344" s="96"/>
      <c r="P344" s="96"/>
      <c r="Q344" s="96"/>
      <c r="R344" s="96"/>
      <c r="S344" s="96"/>
      <c r="T344" s="96"/>
      <c r="U344" s="96"/>
      <c r="V344" s="96">
        <f t="shared" si="78"/>
        <v>2.5283879724918399</v>
      </c>
      <c r="W344" s="98">
        <f t="shared" si="79"/>
        <v>4.9691999999999998</v>
      </c>
      <c r="X344" s="98">
        <f t="shared" si="80"/>
        <v>5.0183999999999997</v>
      </c>
      <c r="Y344" s="105">
        <f t="shared" si="81"/>
        <v>4.8216000000000001</v>
      </c>
      <c r="Z344" s="105">
        <f t="shared" si="82"/>
        <v>4.8179629999999998</v>
      </c>
      <c r="AA344" s="105">
        <f t="shared" si="83"/>
        <v>4.7231999999999994</v>
      </c>
      <c r="AB344" s="96"/>
      <c r="AC344" s="96"/>
      <c r="AD344" s="96">
        <v>48.62</v>
      </c>
      <c r="AE344" s="98">
        <f t="shared" si="84"/>
        <v>0</v>
      </c>
      <c r="AF344" s="98">
        <f t="shared" si="77"/>
        <v>9.8821138211382102</v>
      </c>
      <c r="AG344" s="96" t="s">
        <v>72</v>
      </c>
      <c r="AH344" s="105">
        <f>IF(AND(M344&lt;Variables!$G$6,M344&gt;Variables!$G$5),0,1)</f>
        <v>1</v>
      </c>
      <c r="AI344" s="105">
        <f t="shared" si="85"/>
        <v>0</v>
      </c>
      <c r="AJ344" s="105">
        <f>IF(I344&gt;Variables!$G$7,0,1)</f>
        <v>0</v>
      </c>
      <c r="AK344" s="105">
        <f>IF(F344&gt;Variables!$G$8,0,1)</f>
        <v>1</v>
      </c>
      <c r="AL344" s="105">
        <f>IF(G344&gt;Variables!$G$9,0,1)</f>
        <v>1</v>
      </c>
      <c r="AM344" s="105">
        <f>IF(AND(K344&gt;Variables!$G$10,K344&lt;Variables!$G$11),0,1)</f>
        <v>1</v>
      </c>
      <c r="AN344" s="103">
        <f>IF(H344&lt;Variables!$G$13,1,0)</f>
        <v>1</v>
      </c>
      <c r="AO344" s="97">
        <f>IF(R344&lt;Variables!$G$12,0,1)</f>
        <v>0</v>
      </c>
      <c r="AP344" s="106"/>
      <c r="AQ344" s="105"/>
      <c r="AR344" s="105"/>
      <c r="AS344" s="105"/>
      <c r="AT344" s="105"/>
      <c r="AU344" s="105">
        <v>1</v>
      </c>
      <c r="AV344" s="96" t="str">
        <f t="shared" si="86"/>
        <v/>
      </c>
      <c r="AW344" s="96" t="str">
        <f t="shared" si="87"/>
        <v/>
      </c>
      <c r="AX344" s="96">
        <f t="shared" si="88"/>
        <v>2</v>
      </c>
      <c r="AY344" s="96">
        <f t="shared" si="89"/>
        <v>2</v>
      </c>
      <c r="AZ344" s="96">
        <f t="shared" si="90"/>
        <v>2.5241262924918395</v>
      </c>
      <c r="BA344" s="96"/>
      <c r="BB344" s="96"/>
      <c r="BC344" s="96"/>
      <c r="BD344" s="96"/>
      <c r="BE344"/>
      <c r="BF344"/>
      <c r="BG344"/>
      <c r="BH344"/>
      <c r="BI344"/>
      <c r="BJ344" s="83"/>
      <c r="BK344" s="83"/>
    </row>
    <row r="345" spans="1:63" ht="14.1" customHeight="1" x14ac:dyDescent="0.2">
      <c r="A345" s="96"/>
      <c r="B345" s="96"/>
      <c r="C345" s="96">
        <v>24</v>
      </c>
      <c r="D345" s="96" t="s">
        <v>387</v>
      </c>
      <c r="E345" s="96">
        <v>12.16</v>
      </c>
      <c r="F345" s="96">
        <v>3.19</v>
      </c>
      <c r="G345" s="96">
        <v>2.5299999999999998</v>
      </c>
      <c r="H345" s="96">
        <v>18640</v>
      </c>
      <c r="I345" s="96">
        <v>13.638999999999999</v>
      </c>
      <c r="J345" s="96"/>
      <c r="K345" s="96">
        <v>74.98</v>
      </c>
      <c r="L345" s="96">
        <v>12.085165</v>
      </c>
      <c r="M345" s="96">
        <v>0.61922999999999995</v>
      </c>
      <c r="N345" s="96">
        <v>12.064717</v>
      </c>
      <c r="O345" s="96"/>
      <c r="P345" s="96"/>
      <c r="Q345" s="96"/>
      <c r="R345" s="96"/>
      <c r="S345" s="96"/>
      <c r="T345" s="96"/>
      <c r="U345" s="96"/>
      <c r="V345" s="96">
        <f t="shared" si="78"/>
        <v>2.5650201807248001</v>
      </c>
      <c r="W345" s="97">
        <f t="shared" si="79"/>
        <v>12.281600000000001</v>
      </c>
      <c r="X345" s="96">
        <f t="shared" si="80"/>
        <v>12.4032</v>
      </c>
      <c r="Y345" s="96">
        <f t="shared" si="81"/>
        <v>11.9168</v>
      </c>
      <c r="Z345" s="96">
        <f t="shared" si="82"/>
        <v>12.064717</v>
      </c>
      <c r="AA345" s="96">
        <f t="shared" si="83"/>
        <v>11.6736</v>
      </c>
      <c r="AB345" s="96"/>
      <c r="AC345" s="96">
        <v>12.29</v>
      </c>
      <c r="AD345" s="96">
        <v>12.11</v>
      </c>
      <c r="AE345" s="96">
        <f t="shared" si="84"/>
        <v>1.0106907894736841</v>
      </c>
      <c r="AF345" s="96">
        <f t="shared" si="77"/>
        <v>0.99588815789473684</v>
      </c>
      <c r="AG345" s="96" t="s">
        <v>388</v>
      </c>
      <c r="AH345" s="97">
        <f>IF(AND(M345&lt;Variables!$G$6,M345&gt;Variables!$G$5),0,1)</f>
        <v>1</v>
      </c>
      <c r="AI345" s="97">
        <f t="shared" si="85"/>
        <v>0</v>
      </c>
      <c r="AJ345" s="97">
        <f>IF(I345&gt;Variables!$G$7,0,1)</f>
        <v>0</v>
      </c>
      <c r="AK345" s="97">
        <f>IF(F345&gt;Variables!$G$8,0,1)</f>
        <v>1</v>
      </c>
      <c r="AL345" s="97">
        <f>IF(G345&gt;Variables!$G$9,0,1)</f>
        <v>1</v>
      </c>
      <c r="AM345" s="97">
        <f>IF(AND(K345&gt;Variables!$G$10,K345&lt;Variables!$G$11),0,1)</f>
        <v>0</v>
      </c>
      <c r="AN345" s="103">
        <f>IF(H345&lt;Variables!$G$13,1,0)</f>
        <v>0</v>
      </c>
      <c r="AO345" s="97">
        <f>IF(R345&lt;Variables!$G$12,0,1)</f>
        <v>0</v>
      </c>
      <c r="AP345" s="99"/>
      <c r="AQ345" s="97"/>
      <c r="AR345" s="97"/>
      <c r="AS345" s="97">
        <v>1</v>
      </c>
      <c r="AT345" s="97"/>
      <c r="AU345" s="97"/>
      <c r="AV345" s="96">
        <f t="shared" si="86"/>
        <v>3</v>
      </c>
      <c r="AW345" s="96" t="str">
        <f t="shared" si="87"/>
        <v/>
      </c>
      <c r="AX345" s="96" t="str">
        <f t="shared" si="88"/>
        <v/>
      </c>
      <c r="AY345" s="96">
        <f t="shared" si="89"/>
        <v>3</v>
      </c>
      <c r="AZ345" s="96">
        <f t="shared" si="90"/>
        <v>2.5609712607248003</v>
      </c>
      <c r="BA345" s="96"/>
      <c r="BB345" s="96"/>
      <c r="BC345" s="96"/>
      <c r="BD345" s="96"/>
      <c r="BE345"/>
      <c r="BF345"/>
      <c r="BG345"/>
      <c r="BH345"/>
      <c r="BI345"/>
      <c r="BJ345" s="83"/>
      <c r="BK345" s="83"/>
    </row>
    <row r="346" spans="1:63" ht="14.1" customHeight="1" x14ac:dyDescent="0.2">
      <c r="A346" s="96"/>
      <c r="B346" s="96"/>
      <c r="C346" s="108">
        <v>24</v>
      </c>
      <c r="D346" s="109" t="s">
        <v>389</v>
      </c>
      <c r="E346" s="109">
        <v>8.0911000000000008</v>
      </c>
      <c r="F346" s="109">
        <v>6.39</v>
      </c>
      <c r="G346" s="109">
        <v>4.4000000000000004</v>
      </c>
      <c r="H346" s="109"/>
      <c r="I346" s="109">
        <v>-78.02</v>
      </c>
      <c r="J346" s="109"/>
      <c r="K346" s="109">
        <v>69.98</v>
      </c>
      <c r="L346" s="109">
        <v>7.9857950000000004</v>
      </c>
      <c r="M346" s="109">
        <v>1.318654</v>
      </c>
      <c r="N346" s="109">
        <v>7.9065219999999998</v>
      </c>
      <c r="O346" s="109"/>
      <c r="P346" s="109"/>
      <c r="Q346" s="109"/>
      <c r="R346" s="109"/>
      <c r="S346" s="109"/>
      <c r="T346" s="109"/>
      <c r="U346" s="109"/>
      <c r="V346" s="109">
        <f t="shared" si="78"/>
        <v>2.46361850641504</v>
      </c>
      <c r="W346" s="127">
        <f t="shared" si="79"/>
        <v>8.1720110000000012</v>
      </c>
      <c r="X346" s="127">
        <f t="shared" si="80"/>
        <v>8.2529220000000016</v>
      </c>
      <c r="Y346" s="109">
        <f t="shared" si="81"/>
        <v>7.9292780000000009</v>
      </c>
      <c r="Z346" s="109">
        <f t="shared" si="82"/>
        <v>7.9065219999999998</v>
      </c>
      <c r="AA346" s="109">
        <f t="shared" si="83"/>
        <v>7.7674560000000001</v>
      </c>
      <c r="AB346" s="96"/>
      <c r="AC346" s="96">
        <v>8.2100000000000009</v>
      </c>
      <c r="AD346" s="96"/>
      <c r="AE346" s="98">
        <f t="shared" si="84"/>
        <v>1.0146951588782736</v>
      </c>
      <c r="AF346" s="98">
        <f t="shared" si="77"/>
        <v>0</v>
      </c>
      <c r="AG346" s="96"/>
      <c r="AH346" s="97">
        <f>IF(AND(M346&lt;Variables!$G$6,M346&gt;Variables!$G$5),0,1)</f>
        <v>1</v>
      </c>
      <c r="AI346" s="97">
        <f t="shared" si="85"/>
        <v>0</v>
      </c>
      <c r="AJ346" s="97">
        <f>IF(I346&gt;Variables!$G$7,0,1)</f>
        <v>1</v>
      </c>
      <c r="AK346" s="97">
        <f>IF(F346&gt;Variables!$G$8,0,1)</f>
        <v>1</v>
      </c>
      <c r="AL346" s="97">
        <f>IF(G346&gt;Variables!$G$9,0,1)</f>
        <v>1</v>
      </c>
      <c r="AM346" s="97">
        <f>IF(AND(K346&gt;Variables!$G$10,K346&lt;Variables!$G$11),0,1)</f>
        <v>0</v>
      </c>
      <c r="AN346" s="103">
        <f>IF(H346&lt;Variables!$G$13,1,0)</f>
        <v>1</v>
      </c>
      <c r="AO346" s="97">
        <f>IF(R346&lt;Variables!$G$12,0,1)</f>
        <v>0</v>
      </c>
      <c r="AP346" s="99"/>
      <c r="AQ346" s="97"/>
      <c r="AR346" s="97"/>
      <c r="AS346" s="97">
        <v>1</v>
      </c>
      <c r="AT346" s="97"/>
      <c r="AU346" s="97"/>
      <c r="AV346" s="96">
        <f t="shared" si="86"/>
        <v>3</v>
      </c>
      <c r="AW346" s="96" t="str">
        <f t="shared" si="87"/>
        <v/>
      </c>
      <c r="AX346" s="96" t="str">
        <f t="shared" si="88"/>
        <v/>
      </c>
      <c r="AY346" s="96">
        <f t="shared" si="89"/>
        <v>3</v>
      </c>
      <c r="AZ346" s="96">
        <f t="shared" si="90"/>
        <v>2.4598395864150397</v>
      </c>
      <c r="BA346" s="96"/>
      <c r="BB346" s="96"/>
      <c r="BC346" s="96"/>
      <c r="BD346" s="96"/>
      <c r="BE346"/>
      <c r="BF346"/>
      <c r="BG346"/>
      <c r="BH346"/>
      <c r="BI346"/>
      <c r="BJ346" s="83"/>
      <c r="BK346" s="83"/>
    </row>
    <row r="347" spans="1:63" ht="14.1" customHeight="1" x14ac:dyDescent="0.2">
      <c r="A347" s="96"/>
      <c r="B347" s="96"/>
      <c r="C347" s="96">
        <v>24</v>
      </c>
      <c r="D347" s="96" t="s">
        <v>390</v>
      </c>
      <c r="E347" s="96">
        <v>84.48</v>
      </c>
      <c r="F347" s="96">
        <v>4.3600000000000003</v>
      </c>
      <c r="G347" s="96">
        <v>0.37</v>
      </c>
      <c r="H347" s="96">
        <v>27990</v>
      </c>
      <c r="I347" s="96">
        <v>274.07799999999997</v>
      </c>
      <c r="J347" s="96"/>
      <c r="K347" s="96">
        <v>66.5</v>
      </c>
      <c r="L347" s="96">
        <v>84.470635000000001</v>
      </c>
      <c r="M347" s="96">
        <v>1.1086E-2</v>
      </c>
      <c r="N347" s="96">
        <v>84.417252000000005</v>
      </c>
      <c r="O347" s="96"/>
      <c r="P347" s="96"/>
      <c r="Q347" s="96"/>
      <c r="R347" s="96"/>
      <c r="S347" s="96"/>
      <c r="T347" s="96"/>
      <c r="U347" s="96"/>
      <c r="V347" s="96">
        <f t="shared" si="78"/>
        <v>2.5371234939280001</v>
      </c>
      <c r="W347" s="96">
        <f t="shared" si="79"/>
        <v>85.32480000000001</v>
      </c>
      <c r="X347" s="96">
        <f t="shared" si="80"/>
        <v>86.169600000000003</v>
      </c>
      <c r="Y347" s="105">
        <f t="shared" si="81"/>
        <v>82.790400000000005</v>
      </c>
      <c r="Z347" s="105">
        <f t="shared" si="82"/>
        <v>84.417252000000005</v>
      </c>
      <c r="AA347" s="105">
        <f t="shared" si="83"/>
        <v>81.100800000000007</v>
      </c>
      <c r="AB347" s="96"/>
      <c r="AC347" s="96">
        <v>84.81</v>
      </c>
      <c r="AD347" s="96">
        <v>84.39</v>
      </c>
      <c r="AE347" s="96">
        <f t="shared" si="84"/>
        <v>1.00390625</v>
      </c>
      <c r="AF347" s="96">
        <f t="shared" si="77"/>
        <v>0.99893465909090906</v>
      </c>
      <c r="AG347" s="96"/>
      <c r="AH347" s="105">
        <f>IF(AND(M347&lt;Variables!$G$6,M347&gt;Variables!$G$5),0,1)</f>
        <v>1</v>
      </c>
      <c r="AI347" s="105">
        <f t="shared" si="85"/>
        <v>0</v>
      </c>
      <c r="AJ347" s="105">
        <f>IF(I347&gt;Variables!$G$7,0,1)</f>
        <v>0</v>
      </c>
      <c r="AK347" s="105">
        <f>IF(F347&gt;Variables!$G$8,0,1)</f>
        <v>1</v>
      </c>
      <c r="AL347" s="105">
        <f>IF(G347&gt;Variables!$G$9,0,1)</f>
        <v>1</v>
      </c>
      <c r="AM347" s="105">
        <f>IF(AND(K347&gt;Variables!$G$10,K347&lt;Variables!$G$11),0,1)</f>
        <v>0</v>
      </c>
      <c r="AN347" s="103">
        <f>IF(H347&lt;Variables!$G$13,1,0)</f>
        <v>0</v>
      </c>
      <c r="AO347" s="97">
        <f>IF(R347&lt;Variables!$G$12,0,1)</f>
        <v>0</v>
      </c>
      <c r="AP347" s="106"/>
      <c r="AQ347" s="105"/>
      <c r="AR347" s="105"/>
      <c r="AS347" s="105"/>
      <c r="AT347" s="105"/>
      <c r="AU347" s="105">
        <v>1</v>
      </c>
      <c r="AV347" s="96" t="str">
        <f t="shared" si="86"/>
        <v/>
      </c>
      <c r="AW347" s="96" t="str">
        <f t="shared" si="87"/>
        <v/>
      </c>
      <c r="AX347" s="96">
        <f t="shared" si="88"/>
        <v>2</v>
      </c>
      <c r="AY347" s="96">
        <f t="shared" si="89"/>
        <v>2</v>
      </c>
      <c r="AZ347" s="96">
        <f t="shared" si="90"/>
        <v>2.533532493928</v>
      </c>
      <c r="BA347" s="96"/>
      <c r="BB347" s="96"/>
      <c r="BC347" s="96"/>
      <c r="BD347" s="96"/>
      <c r="BE347"/>
      <c r="BF347"/>
      <c r="BG347"/>
      <c r="BH347"/>
      <c r="BI347"/>
      <c r="BJ347" s="83"/>
      <c r="BK347" s="83"/>
    </row>
    <row r="348" spans="1:63" ht="14.1" customHeight="1" x14ac:dyDescent="0.2">
      <c r="A348" s="96"/>
      <c r="B348" s="96"/>
      <c r="C348" s="96">
        <v>24</v>
      </c>
      <c r="D348" s="96" t="s">
        <v>391</v>
      </c>
      <c r="E348" s="96">
        <v>232.8013</v>
      </c>
      <c r="F348" s="96">
        <v>5</v>
      </c>
      <c r="G348" s="96">
        <v>4.93</v>
      </c>
      <c r="H348" s="96">
        <v>16340</v>
      </c>
      <c r="I348" s="96">
        <v>-10.36</v>
      </c>
      <c r="J348" s="96"/>
      <c r="K348" s="96">
        <v>62.42</v>
      </c>
      <c r="L348" s="96">
        <v>231.02587500000001</v>
      </c>
      <c r="M348" s="96">
        <v>0.76849599999999996</v>
      </c>
      <c r="N348" s="96">
        <v>229.51148599999999</v>
      </c>
      <c r="O348" s="96"/>
      <c r="P348" s="96"/>
      <c r="Q348" s="96"/>
      <c r="R348" s="96"/>
      <c r="S348" s="96"/>
      <c r="T348" s="96"/>
      <c r="U348" s="96"/>
      <c r="V348" s="96">
        <f t="shared" si="78"/>
        <v>2.4481251517158396</v>
      </c>
      <c r="W348" s="101">
        <f t="shared" si="79"/>
        <v>235.129313</v>
      </c>
      <c r="X348" s="101">
        <f t="shared" si="80"/>
        <v>237.45732599999999</v>
      </c>
      <c r="Y348" s="96">
        <f t="shared" si="81"/>
        <v>228.145274</v>
      </c>
      <c r="Z348" s="96">
        <f t="shared" si="82"/>
        <v>229.51148599999999</v>
      </c>
      <c r="AA348" s="96">
        <f t="shared" si="83"/>
        <v>223.489248</v>
      </c>
      <c r="AB348" s="96"/>
      <c r="AC348" s="96">
        <v>237.9</v>
      </c>
      <c r="AD348" s="96">
        <v>231</v>
      </c>
      <c r="AE348" s="96">
        <f t="shared" si="84"/>
        <v>1.0219015100001589</v>
      </c>
      <c r="AF348" s="96">
        <f t="shared" si="77"/>
        <v>0.99226250025236118</v>
      </c>
      <c r="AG348" s="96"/>
      <c r="AH348" s="101">
        <f>IF(AND(M348&lt;Variables!$G$6,M348&gt;Variables!$G$5),0,1)</f>
        <v>1</v>
      </c>
      <c r="AI348" s="101">
        <f t="shared" si="85"/>
        <v>0</v>
      </c>
      <c r="AJ348" s="101">
        <f>IF(I348&gt;Variables!$G$7,0,1)</f>
        <v>1</v>
      </c>
      <c r="AK348" s="101">
        <f>IF(F348&gt;Variables!$G$8,0,1)</f>
        <v>1</v>
      </c>
      <c r="AL348" s="101">
        <f>IF(G348&gt;Variables!$G$9,0,1)</f>
        <v>1</v>
      </c>
      <c r="AM348" s="101">
        <f>IF(AND(K348&gt;Variables!$G$10,K348&lt;Variables!$G$11),0,1)</f>
        <v>0</v>
      </c>
      <c r="AN348" s="103">
        <f>IF(H348&lt;Variables!$G$13,1,0)</f>
        <v>0</v>
      </c>
      <c r="AO348" s="97">
        <f>IF(R348&lt;Variables!$G$12,0,1)</f>
        <v>0</v>
      </c>
      <c r="AP348" s="102"/>
      <c r="AQ348" s="101"/>
      <c r="AR348" s="101">
        <v>1</v>
      </c>
      <c r="AS348" s="101"/>
      <c r="AT348" s="101"/>
      <c r="AU348" s="101"/>
      <c r="AV348" s="96">
        <f t="shared" si="86"/>
        <v>3</v>
      </c>
      <c r="AW348" s="96" t="str">
        <f t="shared" si="87"/>
        <v/>
      </c>
      <c r="AX348" s="96" t="str">
        <f t="shared" si="88"/>
        <v/>
      </c>
      <c r="AY348" s="96">
        <f t="shared" si="89"/>
        <v>3</v>
      </c>
      <c r="AZ348" s="96">
        <f t="shared" si="90"/>
        <v>2.4447544717158394</v>
      </c>
      <c r="BA348" s="96"/>
      <c r="BB348" s="96"/>
      <c r="BC348" s="96"/>
      <c r="BD348" s="96"/>
      <c r="BE348"/>
      <c r="BF348"/>
      <c r="BG348"/>
      <c r="BH348"/>
      <c r="BI348"/>
      <c r="BJ348" s="83"/>
      <c r="BK348" s="83"/>
    </row>
    <row r="349" spans="1:63" ht="14.1" customHeight="1" x14ac:dyDescent="0.2">
      <c r="A349" s="96"/>
      <c r="B349" s="96"/>
      <c r="C349" s="96">
        <v>24</v>
      </c>
      <c r="D349" s="96" t="s">
        <v>392</v>
      </c>
      <c r="E349" s="96">
        <v>325.24</v>
      </c>
      <c r="F349" s="96">
        <v>5.97</v>
      </c>
      <c r="G349" s="96">
        <v>-1.48</v>
      </c>
      <c r="H349" s="96">
        <v>859320</v>
      </c>
      <c r="I349" s="96">
        <v>93.084999999999994</v>
      </c>
      <c r="J349" s="96"/>
      <c r="K349" s="96">
        <v>60.9</v>
      </c>
      <c r="L349" s="96">
        <v>326.14157999999998</v>
      </c>
      <c r="M349" s="96">
        <v>-0.27643800000000002</v>
      </c>
      <c r="N349" s="96">
        <v>326.33128699999997</v>
      </c>
      <c r="O349" s="96"/>
      <c r="P349" s="96"/>
      <c r="Q349" s="96"/>
      <c r="R349" s="96"/>
      <c r="S349" s="96"/>
      <c r="T349" s="96"/>
      <c r="U349" s="96"/>
      <c r="V349" s="96">
        <f t="shared" si="78"/>
        <v>2.4958134350896</v>
      </c>
      <c r="W349" s="96">
        <f t="shared" si="79"/>
        <v>328.49240000000003</v>
      </c>
      <c r="X349" s="96">
        <f t="shared" si="80"/>
        <v>331.7448</v>
      </c>
      <c r="Y349" s="105">
        <f t="shared" si="81"/>
        <v>318.73520000000002</v>
      </c>
      <c r="Z349" s="105">
        <f t="shared" si="82"/>
        <v>326.33128699999997</v>
      </c>
      <c r="AA349" s="105">
        <f t="shared" si="83"/>
        <v>312.23039999999997</v>
      </c>
      <c r="AB349" s="96"/>
      <c r="AC349" s="96"/>
      <c r="AD349" s="96">
        <v>321.56</v>
      </c>
      <c r="AE349" s="96">
        <f t="shared" si="84"/>
        <v>0</v>
      </c>
      <c r="AF349" s="96">
        <f t="shared" si="77"/>
        <v>0.98868527856352229</v>
      </c>
      <c r="AG349" s="96"/>
      <c r="AH349" s="105">
        <f>IF(AND(M349&lt;Variables!$G$6,M349&gt;Variables!$G$5),0,1)</f>
        <v>1</v>
      </c>
      <c r="AI349" s="105">
        <f t="shared" si="85"/>
        <v>1</v>
      </c>
      <c r="AJ349" s="105">
        <f>IF(I349&gt;Variables!$G$7,0,1)</f>
        <v>0</v>
      </c>
      <c r="AK349" s="105">
        <f>IF(F349&gt;Variables!$G$8,0,1)</f>
        <v>1</v>
      </c>
      <c r="AL349" s="105">
        <f>IF(G349&gt;Variables!$G$9,0,1)</f>
        <v>1</v>
      </c>
      <c r="AM349" s="105">
        <f>IF(AND(K349&gt;Variables!$G$10,K349&lt;Variables!$G$11),0,1)</f>
        <v>0</v>
      </c>
      <c r="AN349" s="103">
        <f>IF(H349&lt;Variables!$G$13,1,0)</f>
        <v>0</v>
      </c>
      <c r="AO349" s="97">
        <f>IF(R349&lt;Variables!$G$12,0,1)</f>
        <v>0</v>
      </c>
      <c r="AP349" s="106"/>
      <c r="AQ349" s="105"/>
      <c r="AR349" s="105"/>
      <c r="AS349" s="105"/>
      <c r="AT349" s="105"/>
      <c r="AU349" s="105">
        <v>1</v>
      </c>
      <c r="AV349" s="96" t="str">
        <f t="shared" si="86"/>
        <v/>
      </c>
      <c r="AW349" s="96" t="str">
        <f t="shared" si="87"/>
        <v/>
      </c>
      <c r="AX349" s="96">
        <f t="shared" si="88"/>
        <v>2</v>
      </c>
      <c r="AY349" s="96">
        <f t="shared" si="89"/>
        <v>2</v>
      </c>
      <c r="AZ349" s="96">
        <f t="shared" si="90"/>
        <v>2.4925248350896001</v>
      </c>
      <c r="BA349" s="96"/>
      <c r="BB349" s="96"/>
      <c r="BC349" s="96"/>
      <c r="BD349" s="96"/>
      <c r="BE349"/>
      <c r="BF349"/>
      <c r="BG349"/>
      <c r="BH349"/>
      <c r="BI349"/>
      <c r="BJ349" s="83"/>
      <c r="BK349" s="83"/>
    </row>
    <row r="350" spans="1:63" ht="14.1" customHeight="1" x14ac:dyDescent="0.2">
      <c r="A350" s="96"/>
      <c r="B350" s="96"/>
      <c r="C350" s="96">
        <v>24</v>
      </c>
      <c r="D350" s="96" t="s">
        <v>313</v>
      </c>
      <c r="E350" s="96">
        <v>23.49</v>
      </c>
      <c r="F350" s="96">
        <v>6.48</v>
      </c>
      <c r="G350" s="96">
        <v>3.03</v>
      </c>
      <c r="H350" s="96"/>
      <c r="I350" s="96">
        <v>-69.882999999999996</v>
      </c>
      <c r="J350" s="96"/>
      <c r="K350" s="96">
        <v>59.41</v>
      </c>
      <c r="L350" s="96">
        <v>23.530474999999999</v>
      </c>
      <c r="M350" s="96">
        <v>-0.172011</v>
      </c>
      <c r="N350" s="96">
        <v>23.347745</v>
      </c>
      <c r="O350" s="96"/>
      <c r="P350" s="96"/>
      <c r="Q350" s="96"/>
      <c r="R350" s="96"/>
      <c r="S350" s="96"/>
      <c r="T350" s="96"/>
      <c r="U350" s="96"/>
      <c r="V350" s="96">
        <f t="shared" si="78"/>
        <v>2.4736344706968798</v>
      </c>
      <c r="W350" s="101">
        <f t="shared" si="79"/>
        <v>23.724899999999998</v>
      </c>
      <c r="X350" s="101">
        <f t="shared" si="80"/>
        <v>23.959799999999998</v>
      </c>
      <c r="Y350" s="98">
        <f t="shared" si="81"/>
        <v>23.020199999999999</v>
      </c>
      <c r="Z350" s="98">
        <f t="shared" si="82"/>
        <v>23.347745</v>
      </c>
      <c r="AA350" s="98">
        <f t="shared" si="83"/>
        <v>22.550399999999996</v>
      </c>
      <c r="AB350" s="96"/>
      <c r="AC350" s="96">
        <v>24.55</v>
      </c>
      <c r="AD350" s="96"/>
      <c r="AE350" s="98">
        <f t="shared" si="84"/>
        <v>1.0451255853554706</v>
      </c>
      <c r="AF350" s="98">
        <f t="shared" si="77"/>
        <v>0</v>
      </c>
      <c r="AG350" s="96"/>
      <c r="AH350" s="101">
        <f>IF(AND(M350&lt;Variables!$G$6,M350&gt;Variables!$G$5),0,1)</f>
        <v>1</v>
      </c>
      <c r="AI350" s="101">
        <f t="shared" si="85"/>
        <v>0</v>
      </c>
      <c r="AJ350" s="101">
        <f>IF(I350&gt;Variables!$G$7,0,1)</f>
        <v>1</v>
      </c>
      <c r="AK350" s="101">
        <f>IF(F350&gt;Variables!$G$8,0,1)</f>
        <v>1</v>
      </c>
      <c r="AL350" s="101">
        <f>IF(G350&gt;Variables!$G$9,0,1)</f>
        <v>1</v>
      </c>
      <c r="AM350" s="101">
        <f>IF(AND(K350&gt;Variables!$G$10,K350&lt;Variables!$G$11),0,1)</f>
        <v>0</v>
      </c>
      <c r="AN350" s="103">
        <f>IF(H350&lt;Variables!$G$13,1,0)</f>
        <v>1</v>
      </c>
      <c r="AO350" s="97">
        <f>IF(R350&lt;Variables!$G$12,0,1)</f>
        <v>0</v>
      </c>
      <c r="AP350" s="102"/>
      <c r="AQ350" s="101"/>
      <c r="AR350" s="101">
        <v>1</v>
      </c>
      <c r="AS350" s="101"/>
      <c r="AT350" s="101"/>
      <c r="AU350" s="101"/>
      <c r="AV350" s="96">
        <f t="shared" si="86"/>
        <v>3</v>
      </c>
      <c r="AW350" s="96" t="str">
        <f t="shared" si="87"/>
        <v/>
      </c>
      <c r="AX350" s="96" t="str">
        <f t="shared" si="88"/>
        <v/>
      </c>
      <c r="AY350" s="96">
        <f t="shared" si="89"/>
        <v>3</v>
      </c>
      <c r="AZ350" s="96">
        <f t="shared" si="90"/>
        <v>2.4704263306968799</v>
      </c>
      <c r="BA350" s="96"/>
      <c r="BB350" s="96"/>
      <c r="BC350" s="96"/>
      <c r="BD350" s="96"/>
      <c r="BE350"/>
      <c r="BF350"/>
      <c r="BG350"/>
      <c r="BH350"/>
      <c r="BI350"/>
      <c r="BJ350" s="83"/>
      <c r="BK350" s="83"/>
    </row>
    <row r="351" spans="1:63" ht="14.1" customHeight="1" x14ac:dyDescent="0.2">
      <c r="A351" s="96"/>
      <c r="B351" s="96"/>
      <c r="C351" s="96">
        <v>24</v>
      </c>
      <c r="D351" s="96" t="s">
        <v>386</v>
      </c>
      <c r="E351" s="96">
        <v>30.905000000000001</v>
      </c>
      <c r="F351" s="96">
        <v>6.35</v>
      </c>
      <c r="G351" s="96">
        <v>2.4700000000000002</v>
      </c>
      <c r="H351" s="96">
        <v>5220</v>
      </c>
      <c r="I351" s="96">
        <v>87.656000000000006</v>
      </c>
      <c r="J351" s="96"/>
      <c r="K351" s="96">
        <v>57.45</v>
      </c>
      <c r="L351" s="96">
        <v>30.896000000000001</v>
      </c>
      <c r="M351" s="96">
        <v>2.913E-2</v>
      </c>
      <c r="N351" s="96">
        <v>30.878399999999999</v>
      </c>
      <c r="O351" s="96"/>
      <c r="P351" s="96"/>
      <c r="Q351" s="96"/>
      <c r="R351" s="96"/>
      <c r="S351" s="96"/>
      <c r="T351" s="96"/>
      <c r="U351" s="96"/>
      <c r="V351" s="96">
        <f t="shared" si="78"/>
        <v>2.4427978705719999</v>
      </c>
      <c r="W351" s="97">
        <f t="shared" si="79"/>
        <v>31.21405</v>
      </c>
      <c r="X351" s="96">
        <f t="shared" si="80"/>
        <v>31.523100000000003</v>
      </c>
      <c r="Y351" s="96">
        <f t="shared" si="81"/>
        <v>30.286899999999999</v>
      </c>
      <c r="Z351" s="96">
        <f t="shared" si="82"/>
        <v>30.878399999999999</v>
      </c>
      <c r="AA351" s="96">
        <f t="shared" si="83"/>
        <v>29.668800000000001</v>
      </c>
      <c r="AB351" s="96"/>
      <c r="AC351" s="96">
        <v>31.24</v>
      </c>
      <c r="AD351" s="96">
        <v>30.65</v>
      </c>
      <c r="AE351" s="96">
        <f t="shared" si="84"/>
        <v>1.0108396699563176</v>
      </c>
      <c r="AF351" s="96">
        <f t="shared" si="77"/>
        <v>0.9917489079436983</v>
      </c>
      <c r="AG351" s="96" t="s">
        <v>393</v>
      </c>
      <c r="AH351" s="97">
        <f>IF(AND(M351&lt;Variables!$G$6,M351&gt;Variables!$G$5),0,1)</f>
        <v>1</v>
      </c>
      <c r="AI351" s="97">
        <f t="shared" si="85"/>
        <v>0</v>
      </c>
      <c r="AJ351" s="97">
        <f>IF(I351&gt;Variables!$G$7,0,1)</f>
        <v>0</v>
      </c>
      <c r="AK351" s="97">
        <f>IF(F351&gt;Variables!$G$8,0,1)</f>
        <v>1</v>
      </c>
      <c r="AL351" s="97">
        <f>IF(G351&gt;Variables!$G$9,0,1)</f>
        <v>1</v>
      </c>
      <c r="AM351" s="97">
        <f>IF(AND(K351&gt;Variables!$G$10,K351&lt;Variables!$G$11),0,1)</f>
        <v>0</v>
      </c>
      <c r="AN351" s="103">
        <f>IF(H351&lt;Variables!$G$13,1,0)</f>
        <v>0</v>
      </c>
      <c r="AO351" s="97">
        <f>IF(R351&lt;Variables!$G$12,0,1)</f>
        <v>0</v>
      </c>
      <c r="AP351" s="99"/>
      <c r="AQ351" s="97"/>
      <c r="AR351" s="97"/>
      <c r="AS351" s="97">
        <v>1</v>
      </c>
      <c r="AT351" s="97"/>
      <c r="AU351" s="97"/>
      <c r="AV351" s="96">
        <f t="shared" si="86"/>
        <v>3</v>
      </c>
      <c r="AW351" s="96" t="str">
        <f t="shared" si="87"/>
        <v/>
      </c>
      <c r="AX351" s="96" t="str">
        <f t="shared" si="88"/>
        <v/>
      </c>
      <c r="AY351" s="96">
        <f t="shared" si="89"/>
        <v>3</v>
      </c>
      <c r="AZ351" s="96">
        <f t="shared" si="90"/>
        <v>2.4396955705719998</v>
      </c>
      <c r="BA351" s="96"/>
      <c r="BB351" s="96"/>
      <c r="BC351" s="96"/>
      <c r="BD351" s="96"/>
      <c r="BE351"/>
      <c r="BF351"/>
      <c r="BG351"/>
      <c r="BH351"/>
      <c r="BI351"/>
      <c r="BJ351" s="83"/>
      <c r="BK351" s="83"/>
    </row>
    <row r="352" spans="1:63" ht="14.1" customHeight="1" x14ac:dyDescent="0.2">
      <c r="A352" s="96"/>
      <c r="B352" s="96"/>
      <c r="C352" s="96">
        <v>24</v>
      </c>
      <c r="D352" s="96" t="s">
        <v>394</v>
      </c>
      <c r="E352" s="96">
        <v>106.1</v>
      </c>
      <c r="F352" s="96">
        <v>5</v>
      </c>
      <c r="G352" s="96">
        <v>0.05</v>
      </c>
      <c r="H352" s="96">
        <v>3600</v>
      </c>
      <c r="I352" s="96">
        <v>-3.5169999999999999</v>
      </c>
      <c r="J352" s="96"/>
      <c r="K352" s="96">
        <v>57.08</v>
      </c>
      <c r="L352" s="96">
        <v>107.13424999999999</v>
      </c>
      <c r="M352" s="96">
        <v>-0.96537799999999996</v>
      </c>
      <c r="N352" s="96">
        <v>107.24181299999999</v>
      </c>
      <c r="O352" s="96"/>
      <c r="P352" s="96"/>
      <c r="Q352" s="96"/>
      <c r="R352" s="96"/>
      <c r="S352" s="96"/>
      <c r="T352" s="96"/>
      <c r="U352" s="96"/>
      <c r="V352" s="96">
        <f t="shared" si="78"/>
        <v>2.4851877505811197</v>
      </c>
      <c r="W352" s="97">
        <f t="shared" si="79"/>
        <v>107.161</v>
      </c>
      <c r="X352" s="96">
        <f t="shared" si="80"/>
        <v>108.22199999999999</v>
      </c>
      <c r="Y352" s="96">
        <f t="shared" si="81"/>
        <v>103.97799999999999</v>
      </c>
      <c r="Z352" s="96">
        <f t="shared" si="82"/>
        <v>107.24181299999999</v>
      </c>
      <c r="AA352" s="96">
        <f t="shared" si="83"/>
        <v>101.85599999999999</v>
      </c>
      <c r="AB352" s="96"/>
      <c r="AC352" s="96">
        <v>108.25</v>
      </c>
      <c r="AD352" s="96">
        <v>104.56</v>
      </c>
      <c r="AE352" s="96">
        <f t="shared" si="84"/>
        <v>1.020263901979265</v>
      </c>
      <c r="AF352" s="96">
        <f t="shared" ref="AF352:AF383" si="91">AD352/E352</f>
        <v>0.98548539114043365</v>
      </c>
      <c r="AG352" s="96"/>
      <c r="AH352" s="97">
        <f>IF(AND(M352&lt;Variables!$G$6,M352&gt;Variables!$G$5),0,1)</f>
        <v>1</v>
      </c>
      <c r="AI352" s="97">
        <f t="shared" si="85"/>
        <v>1</v>
      </c>
      <c r="AJ352" s="97">
        <f>IF(I352&gt;Variables!$G$7,0,1)</f>
        <v>1</v>
      </c>
      <c r="AK352" s="97">
        <f>IF(F352&gt;Variables!$G$8,0,1)</f>
        <v>1</v>
      </c>
      <c r="AL352" s="97">
        <f>IF(G352&gt;Variables!$G$9,0,1)</f>
        <v>1</v>
      </c>
      <c r="AM352" s="97">
        <f>IF(AND(K352&gt;Variables!$G$10,K352&lt;Variables!$G$11),0,1)</f>
        <v>0</v>
      </c>
      <c r="AN352" s="103">
        <f>IF(H352&lt;Variables!$G$13,1,0)</f>
        <v>0</v>
      </c>
      <c r="AO352" s="97">
        <f>IF(R352&lt;Variables!$G$12,0,1)</f>
        <v>0</v>
      </c>
      <c r="AP352" s="99"/>
      <c r="AQ352" s="97"/>
      <c r="AR352" s="97"/>
      <c r="AS352" s="97">
        <v>1</v>
      </c>
      <c r="AT352" s="97"/>
      <c r="AU352" s="97"/>
      <c r="AV352" s="96">
        <f t="shared" si="86"/>
        <v>3</v>
      </c>
      <c r="AW352" s="96" t="str">
        <f t="shared" si="87"/>
        <v/>
      </c>
      <c r="AX352" s="96" t="str">
        <f t="shared" si="88"/>
        <v/>
      </c>
      <c r="AY352" s="96">
        <f t="shared" si="89"/>
        <v>3</v>
      </c>
      <c r="AZ352" s="96">
        <f t="shared" si="90"/>
        <v>2.4821054305811199</v>
      </c>
      <c r="BA352" s="96"/>
      <c r="BB352" s="96"/>
      <c r="BC352" s="96"/>
      <c r="BD352" s="96"/>
      <c r="BE352"/>
      <c r="BF352"/>
      <c r="BG352"/>
      <c r="BH352"/>
      <c r="BI352"/>
      <c r="BJ352" s="83"/>
      <c r="BK352" s="83"/>
    </row>
    <row r="353" spans="1:63" ht="14.1" customHeight="1" x14ac:dyDescent="0.2">
      <c r="A353" s="96"/>
      <c r="B353" s="96"/>
      <c r="C353" s="96">
        <v>24</v>
      </c>
      <c r="D353" s="96" t="s">
        <v>173</v>
      </c>
      <c r="E353" s="96">
        <v>103.61</v>
      </c>
      <c r="F353" s="96">
        <v>4.75</v>
      </c>
      <c r="G353" s="96">
        <v>3.94</v>
      </c>
      <c r="H353" s="96">
        <v>2190</v>
      </c>
      <c r="I353" s="96">
        <v>159.08000000000001</v>
      </c>
      <c r="J353" s="96"/>
      <c r="K353" s="96">
        <v>56.27</v>
      </c>
      <c r="L353" s="96">
        <v>104.212187</v>
      </c>
      <c r="M353" s="96">
        <v>-0.577847</v>
      </c>
      <c r="N353" s="96">
        <v>103.462987</v>
      </c>
      <c r="O353" s="96"/>
      <c r="P353" s="96"/>
      <c r="Q353" s="96"/>
      <c r="R353" s="96"/>
      <c r="S353" s="96"/>
      <c r="T353" s="96"/>
      <c r="U353" s="96"/>
      <c r="V353" s="96">
        <f t="shared" si="78"/>
        <v>2.4574447367927199</v>
      </c>
      <c r="W353" s="101">
        <f t="shared" si="79"/>
        <v>104.6461</v>
      </c>
      <c r="X353" s="101">
        <f t="shared" si="80"/>
        <v>105.68219999999999</v>
      </c>
      <c r="Y353" s="96">
        <f t="shared" si="81"/>
        <v>101.5378</v>
      </c>
      <c r="Z353" s="96">
        <f t="shared" si="82"/>
        <v>103.462987</v>
      </c>
      <c r="AA353" s="96">
        <f t="shared" si="83"/>
        <v>99.465599999999995</v>
      </c>
      <c r="AB353" s="96"/>
      <c r="AC353" s="96">
        <v>106.35</v>
      </c>
      <c r="AD353" s="96">
        <v>102.66</v>
      </c>
      <c r="AE353" s="96">
        <f t="shared" si="84"/>
        <v>1.026445323810443</v>
      </c>
      <c r="AF353" s="96">
        <f t="shared" si="91"/>
        <v>0.99083100086864195</v>
      </c>
      <c r="AG353" s="96"/>
      <c r="AH353" s="101">
        <f>IF(AND(M353&lt;Variables!$G$6,M353&gt;Variables!$G$5),0,1)</f>
        <v>1</v>
      </c>
      <c r="AI353" s="101">
        <f t="shared" si="85"/>
        <v>0</v>
      </c>
      <c r="AJ353" s="101">
        <f>IF(I353&gt;Variables!$G$7,0,1)</f>
        <v>0</v>
      </c>
      <c r="AK353" s="101">
        <f>IF(F353&gt;Variables!$G$8,0,1)</f>
        <v>1</v>
      </c>
      <c r="AL353" s="101">
        <f>IF(G353&gt;Variables!$G$9,0,1)</f>
        <v>1</v>
      </c>
      <c r="AM353" s="101">
        <f>IF(AND(K353&gt;Variables!$G$10,K353&lt;Variables!$G$11),0,1)</f>
        <v>0</v>
      </c>
      <c r="AN353" s="103">
        <f>IF(H353&lt;Variables!$G$13,1,0)</f>
        <v>1</v>
      </c>
      <c r="AO353" s="97">
        <f>IF(R353&lt;Variables!$G$12,0,1)</f>
        <v>0</v>
      </c>
      <c r="AP353" s="102"/>
      <c r="AQ353" s="101"/>
      <c r="AR353" s="101">
        <v>1</v>
      </c>
      <c r="AS353" s="101"/>
      <c r="AT353" s="101"/>
      <c r="AU353" s="101"/>
      <c r="AV353" s="96">
        <f t="shared" si="86"/>
        <v>3</v>
      </c>
      <c r="AW353" s="96" t="str">
        <f t="shared" si="87"/>
        <v/>
      </c>
      <c r="AX353" s="96" t="str">
        <f t="shared" si="88"/>
        <v/>
      </c>
      <c r="AY353" s="96">
        <f t="shared" si="89"/>
        <v>3</v>
      </c>
      <c r="AZ353" s="96">
        <f t="shared" si="90"/>
        <v>2.4544061567927202</v>
      </c>
      <c r="BA353" s="96"/>
      <c r="BB353" s="96"/>
      <c r="BC353" s="96"/>
      <c r="BD353" s="96"/>
      <c r="BE353"/>
      <c r="BF353"/>
      <c r="BG353"/>
      <c r="BH353"/>
      <c r="BI353"/>
      <c r="BJ353" s="83"/>
      <c r="BK353" s="83"/>
    </row>
    <row r="354" spans="1:63" ht="14.1" customHeight="1" x14ac:dyDescent="0.2">
      <c r="A354" s="96"/>
      <c r="B354" s="96"/>
      <c r="C354" s="96">
        <v>24</v>
      </c>
      <c r="D354" s="96" t="s">
        <v>324</v>
      </c>
      <c r="E354" s="96">
        <v>347.34500000000003</v>
      </c>
      <c r="F354" s="96">
        <v>7.4</v>
      </c>
      <c r="G354" s="96">
        <v>5.26</v>
      </c>
      <c r="H354" s="96">
        <v>28590</v>
      </c>
      <c r="I354" s="96">
        <v>-12.757999999999999</v>
      </c>
      <c r="J354" s="96"/>
      <c r="K354" s="96">
        <v>54.63</v>
      </c>
      <c r="L354" s="96">
        <v>345.94600000000003</v>
      </c>
      <c r="M354" s="96">
        <v>0.40439799999999998</v>
      </c>
      <c r="N354" s="96">
        <v>347.86826600000001</v>
      </c>
      <c r="O354" s="96"/>
      <c r="P354" s="96"/>
      <c r="Q354" s="96"/>
      <c r="R354" s="96"/>
      <c r="S354" s="96"/>
      <c r="T354" s="96"/>
      <c r="U354" s="96"/>
      <c r="V354" s="96">
        <f t="shared" si="78"/>
        <v>2.3990450684068803</v>
      </c>
      <c r="W354" s="97">
        <f t="shared" si="79"/>
        <v>350.81845000000004</v>
      </c>
      <c r="X354" s="96">
        <f t="shared" si="80"/>
        <v>354.29190000000006</v>
      </c>
      <c r="Y354" s="96">
        <f t="shared" si="81"/>
        <v>340.3981</v>
      </c>
      <c r="Z354" s="96">
        <f t="shared" si="82"/>
        <v>347.86826600000001</v>
      </c>
      <c r="AA354" s="96">
        <f t="shared" si="83"/>
        <v>333.45120000000003</v>
      </c>
      <c r="AB354" s="96"/>
      <c r="AC354" s="96">
        <f>W354*1.011</f>
        <v>354.67745295000003</v>
      </c>
      <c r="AD354" s="96"/>
      <c r="AE354" s="96">
        <f t="shared" si="84"/>
        <v>1.02111</v>
      </c>
      <c r="AF354" s="96">
        <f t="shared" si="91"/>
        <v>0</v>
      </c>
      <c r="AG354" s="96"/>
      <c r="AH354" s="97">
        <f>IF(AND(M354&lt;Variables!$G$6,M354&gt;Variables!$G$5),0,1)</f>
        <v>1</v>
      </c>
      <c r="AI354" s="97">
        <f t="shared" si="85"/>
        <v>1</v>
      </c>
      <c r="AJ354" s="97">
        <f>IF(I354&gt;Variables!$G$7,0,1)</f>
        <v>1</v>
      </c>
      <c r="AK354" s="97">
        <f>IF(F354&gt;Variables!$G$8,0,1)</f>
        <v>1</v>
      </c>
      <c r="AL354" s="97">
        <f>IF(G354&gt;Variables!$G$9,0,1)</f>
        <v>1</v>
      </c>
      <c r="AM354" s="97">
        <f>IF(AND(K354&gt;Variables!$G$10,K354&lt;Variables!$G$11),0,1)</f>
        <v>0</v>
      </c>
      <c r="AN354" s="103">
        <f>IF(H354&lt;Variables!$G$13,1,0)</f>
        <v>0</v>
      </c>
      <c r="AO354" s="97">
        <f>IF(R354&lt;Variables!$G$12,0,1)</f>
        <v>0</v>
      </c>
      <c r="AP354" s="99"/>
      <c r="AQ354" s="97"/>
      <c r="AR354" s="97"/>
      <c r="AS354" s="97">
        <v>1</v>
      </c>
      <c r="AT354" s="97"/>
      <c r="AU354" s="97"/>
      <c r="AV354" s="96">
        <f t="shared" si="86"/>
        <v>3</v>
      </c>
      <c r="AW354" s="96" t="str">
        <f t="shared" si="87"/>
        <v/>
      </c>
      <c r="AX354" s="96" t="str">
        <f t="shared" si="88"/>
        <v/>
      </c>
      <c r="AY354" s="96">
        <f t="shared" si="89"/>
        <v>3</v>
      </c>
      <c r="AZ354" s="96">
        <f t="shared" si="90"/>
        <v>2.3960950484068801</v>
      </c>
      <c r="BA354" s="96"/>
      <c r="BB354" s="96"/>
      <c r="BC354" s="96"/>
      <c r="BD354" s="96"/>
      <c r="BE354"/>
      <c r="BF354"/>
      <c r="BG354"/>
      <c r="BH354"/>
      <c r="BI354"/>
      <c r="BJ354" s="83"/>
      <c r="BK354" s="83"/>
    </row>
    <row r="355" spans="1:63" ht="14.1" customHeight="1" x14ac:dyDescent="0.2">
      <c r="A355" s="96"/>
      <c r="B355" s="96"/>
      <c r="C355" s="96">
        <v>24</v>
      </c>
      <c r="D355" s="96" t="s">
        <v>338</v>
      </c>
      <c r="E355" s="96">
        <v>53.29</v>
      </c>
      <c r="F355" s="96">
        <v>4.87</v>
      </c>
      <c r="G355" s="96">
        <v>2.98</v>
      </c>
      <c r="H355" s="96">
        <v>6900</v>
      </c>
      <c r="I355" s="96">
        <v>77.628</v>
      </c>
      <c r="J355" s="96"/>
      <c r="K355" s="96">
        <v>49.56</v>
      </c>
      <c r="L355" s="96">
        <v>53.31664</v>
      </c>
      <c r="M355" s="96">
        <v>-4.9966000000000003E-2</v>
      </c>
      <c r="N355" s="96">
        <v>53.351390000000002</v>
      </c>
      <c r="O355" s="96"/>
      <c r="P355" s="96"/>
      <c r="Q355" s="96"/>
      <c r="R355" s="96"/>
      <c r="S355" s="96"/>
      <c r="T355" s="96"/>
      <c r="U355" s="96"/>
      <c r="V355" s="96">
        <f t="shared" si="78"/>
        <v>2.3636772232044798</v>
      </c>
      <c r="W355" s="97">
        <f t="shared" si="79"/>
        <v>53.822899999999997</v>
      </c>
      <c r="X355" s="96">
        <f t="shared" si="80"/>
        <v>54.355800000000002</v>
      </c>
      <c r="Y355" s="96">
        <f t="shared" si="81"/>
        <v>52.224199999999996</v>
      </c>
      <c r="Z355" s="96">
        <f t="shared" si="82"/>
        <v>53.351390000000002</v>
      </c>
      <c r="AA355" s="96">
        <f t="shared" si="83"/>
        <v>51.1584</v>
      </c>
      <c r="AB355" s="96"/>
      <c r="AC355" s="96">
        <v>53.9</v>
      </c>
      <c r="AD355" s="96">
        <v>53.13</v>
      </c>
      <c r="AE355" s="96">
        <f t="shared" si="84"/>
        <v>1.0114468005254269</v>
      </c>
      <c r="AF355" s="96">
        <f t="shared" si="91"/>
        <v>0.99699756051792088</v>
      </c>
      <c r="AG355" s="96" t="s">
        <v>388</v>
      </c>
      <c r="AH355" s="97">
        <f>IF(AND(M355&lt;Variables!$G$6,M355&gt;Variables!$G$5),0,1)</f>
        <v>1</v>
      </c>
      <c r="AI355" s="97">
        <f t="shared" si="85"/>
        <v>1</v>
      </c>
      <c r="AJ355" s="97">
        <f>IF(I355&gt;Variables!$G$7,0,1)</f>
        <v>0</v>
      </c>
      <c r="AK355" s="97">
        <f>IF(F355&gt;Variables!$G$8,0,1)</f>
        <v>1</v>
      </c>
      <c r="AL355" s="97">
        <f>IF(G355&gt;Variables!$G$9,0,1)</f>
        <v>1</v>
      </c>
      <c r="AM355" s="97">
        <f>IF(AND(K355&gt;Variables!$G$10,K355&lt;Variables!$G$11),0,1)</f>
        <v>1</v>
      </c>
      <c r="AN355" s="103">
        <f>IF(H355&lt;Variables!$G$13,1,0)</f>
        <v>0</v>
      </c>
      <c r="AO355" s="97">
        <f>IF(R355&lt;Variables!$G$12,0,1)</f>
        <v>0</v>
      </c>
      <c r="AP355" s="99"/>
      <c r="AQ355" s="97"/>
      <c r="AR355" s="97"/>
      <c r="AS355" s="97">
        <v>1</v>
      </c>
      <c r="AT355" s="97"/>
      <c r="AU355" s="97"/>
      <c r="AV355" s="96">
        <f t="shared" si="86"/>
        <v>3</v>
      </c>
      <c r="AW355" s="96" t="str">
        <f t="shared" si="87"/>
        <v/>
      </c>
      <c r="AX355" s="96" t="str">
        <f t="shared" si="88"/>
        <v/>
      </c>
      <c r="AY355" s="96">
        <f t="shared" si="89"/>
        <v>3</v>
      </c>
      <c r="AZ355" s="96">
        <f t="shared" si="90"/>
        <v>2.3610009832044798</v>
      </c>
      <c r="BA355" s="96"/>
      <c r="BB355" s="96"/>
      <c r="BC355" s="96"/>
      <c r="BD355" s="96"/>
      <c r="BE355"/>
      <c r="BF355"/>
      <c r="BG355"/>
      <c r="BH355"/>
      <c r="BI355"/>
      <c r="BJ355" s="83"/>
      <c r="BK355" s="83"/>
    </row>
    <row r="356" spans="1:63" ht="14.1" customHeight="1" x14ac:dyDescent="0.2">
      <c r="A356" s="96"/>
      <c r="B356" s="96"/>
      <c r="C356" s="96">
        <v>24</v>
      </c>
      <c r="D356" s="96" t="s">
        <v>356</v>
      </c>
      <c r="E356" s="96">
        <v>47.84</v>
      </c>
      <c r="F356" s="96">
        <v>6.24</v>
      </c>
      <c r="G356" s="96">
        <v>-2.37</v>
      </c>
      <c r="H356" s="96">
        <v>8380</v>
      </c>
      <c r="I356" s="96">
        <v>57.066000000000003</v>
      </c>
      <c r="J356" s="96"/>
      <c r="K356" s="96">
        <v>48.05</v>
      </c>
      <c r="L356" s="96">
        <v>47.852629999999998</v>
      </c>
      <c r="M356" s="96">
        <v>-2.6393529999999998E-2</v>
      </c>
      <c r="N356" s="96">
        <v>47.948267999999999</v>
      </c>
      <c r="O356" s="96"/>
      <c r="P356" s="96"/>
      <c r="Q356" s="96"/>
      <c r="R356" s="96"/>
      <c r="S356" s="96"/>
      <c r="T356" s="96"/>
      <c r="U356" s="96"/>
      <c r="V356" s="96">
        <f t="shared" si="78"/>
        <v>2.3473355939764518</v>
      </c>
      <c r="W356" s="96">
        <f t="shared" si="79"/>
        <v>48.318400000000004</v>
      </c>
      <c r="X356" s="96">
        <f t="shared" si="80"/>
        <v>48.796800000000005</v>
      </c>
      <c r="Y356" s="105">
        <f t="shared" si="81"/>
        <v>46.883200000000002</v>
      </c>
      <c r="Z356" s="105">
        <f t="shared" si="82"/>
        <v>47.948267999999999</v>
      </c>
      <c r="AA356" s="105">
        <f t="shared" si="83"/>
        <v>45.926400000000001</v>
      </c>
      <c r="AB356" s="96"/>
      <c r="AC356" s="96">
        <v>48.07</v>
      </c>
      <c r="AD356" s="96">
        <v>47.68</v>
      </c>
      <c r="AE356" s="96">
        <f t="shared" si="84"/>
        <v>1.0048076923076923</v>
      </c>
      <c r="AF356" s="96">
        <f t="shared" si="91"/>
        <v>0.99665551839464872</v>
      </c>
      <c r="AG356" s="96"/>
      <c r="AH356" s="105">
        <f>IF(AND(M356&lt;Variables!$G$6,M356&gt;Variables!$G$5),0,1)</f>
        <v>1</v>
      </c>
      <c r="AI356" s="105">
        <f t="shared" si="85"/>
        <v>1</v>
      </c>
      <c r="AJ356" s="105">
        <f>IF(I356&gt;Variables!$G$7,0,1)</f>
        <v>0</v>
      </c>
      <c r="AK356" s="105">
        <f>IF(F356&gt;Variables!$G$8,0,1)</f>
        <v>1</v>
      </c>
      <c r="AL356" s="105">
        <f>IF(G356&gt;Variables!$G$9,0,1)</f>
        <v>1</v>
      </c>
      <c r="AM356" s="105">
        <f>IF(AND(K356&gt;Variables!$G$10,K356&lt;Variables!$G$11),0,1)</f>
        <v>1</v>
      </c>
      <c r="AN356" s="103">
        <f>IF(H356&lt;Variables!$G$13,1,0)</f>
        <v>0</v>
      </c>
      <c r="AO356" s="97">
        <f>IF(R356&lt;Variables!$G$12,0,1)</f>
        <v>0</v>
      </c>
      <c r="AP356" s="106"/>
      <c r="AQ356" s="105"/>
      <c r="AR356" s="105"/>
      <c r="AS356" s="105"/>
      <c r="AT356" s="105"/>
      <c r="AU356" s="105">
        <v>1</v>
      </c>
      <c r="AV356" s="96" t="str">
        <f t="shared" si="86"/>
        <v/>
      </c>
      <c r="AW356" s="96" t="str">
        <f t="shared" si="87"/>
        <v/>
      </c>
      <c r="AX356" s="96">
        <f t="shared" si="88"/>
        <v>2</v>
      </c>
      <c r="AY356" s="96">
        <f t="shared" si="89"/>
        <v>2</v>
      </c>
      <c r="AZ356" s="96">
        <f t="shared" si="90"/>
        <v>2.3447408939764518</v>
      </c>
      <c r="BA356" s="96"/>
      <c r="BB356" s="96"/>
      <c r="BC356" s="96"/>
      <c r="BD356" s="96"/>
      <c r="BE356"/>
      <c r="BF356"/>
      <c r="BG356"/>
      <c r="BH356"/>
      <c r="BI356"/>
      <c r="BJ356" s="83"/>
      <c r="BK356" s="83"/>
    </row>
    <row r="357" spans="1:63" ht="14.1" customHeight="1" x14ac:dyDescent="0.2">
      <c r="A357" s="96"/>
      <c r="B357" s="96"/>
      <c r="C357" s="96">
        <v>24</v>
      </c>
      <c r="D357" s="96" t="s">
        <v>79</v>
      </c>
      <c r="E357" s="96">
        <v>81.89</v>
      </c>
      <c r="F357" s="96">
        <v>4.8499999999999996</v>
      </c>
      <c r="G357" s="96">
        <v>2.04</v>
      </c>
      <c r="H357" s="96">
        <v>4740</v>
      </c>
      <c r="I357" s="96">
        <v>-51.673000000000002</v>
      </c>
      <c r="J357" s="96"/>
      <c r="K357" s="96">
        <v>45.13</v>
      </c>
      <c r="L357" s="96">
        <v>82.110236999999998</v>
      </c>
      <c r="M357" s="96">
        <v>-0.26822200000000002</v>
      </c>
      <c r="N357" s="96">
        <v>82.668328000000002</v>
      </c>
      <c r="O357" s="96"/>
      <c r="P357" s="96"/>
      <c r="Q357" s="96"/>
      <c r="R357" s="96"/>
      <c r="S357" s="96"/>
      <c r="T357" s="96"/>
      <c r="U357" s="96"/>
      <c r="V357" s="96">
        <f t="shared" si="78"/>
        <v>2.31974814758768</v>
      </c>
      <c r="W357" s="97">
        <f t="shared" si="79"/>
        <v>82.7089</v>
      </c>
      <c r="X357" s="96">
        <f t="shared" si="80"/>
        <v>83.527799999999999</v>
      </c>
      <c r="Y357" s="96">
        <f t="shared" si="81"/>
        <v>80.252200000000002</v>
      </c>
      <c r="Z357" s="96">
        <f t="shared" si="82"/>
        <v>82.668328000000002</v>
      </c>
      <c r="AA357" s="96">
        <f t="shared" si="83"/>
        <v>78.614400000000003</v>
      </c>
      <c r="AB357" s="96"/>
      <c r="AC357" s="96">
        <v>82.69</v>
      </c>
      <c r="AD357" s="96">
        <v>82</v>
      </c>
      <c r="AE357" s="96">
        <f t="shared" si="84"/>
        <v>1.0097692025888387</v>
      </c>
      <c r="AF357" s="96">
        <f t="shared" si="91"/>
        <v>1.0013432653559653</v>
      </c>
      <c r="AG357" s="96" t="s">
        <v>283</v>
      </c>
      <c r="AH357" s="97">
        <f>IF(AND(M357&lt;Variables!$G$6,M357&gt;Variables!$G$5),0,1)</f>
        <v>1</v>
      </c>
      <c r="AI357" s="97">
        <f t="shared" si="85"/>
        <v>1</v>
      </c>
      <c r="AJ357" s="97">
        <f>IF(I357&gt;Variables!$G$7,0,1)</f>
        <v>1</v>
      </c>
      <c r="AK357" s="97">
        <f>IF(F357&gt;Variables!$G$8,0,1)</f>
        <v>1</v>
      </c>
      <c r="AL357" s="97">
        <f>IF(G357&gt;Variables!$G$9,0,1)</f>
        <v>1</v>
      </c>
      <c r="AM357" s="97">
        <f>IF(AND(K357&gt;Variables!$G$10,K357&lt;Variables!$G$11),0,1)</f>
        <v>1</v>
      </c>
      <c r="AN357" s="103">
        <f>IF(H357&lt;Variables!$G$13,1,0)</f>
        <v>0</v>
      </c>
      <c r="AO357" s="97">
        <f>IF(R357&lt;Variables!$G$12,0,1)</f>
        <v>0</v>
      </c>
      <c r="AP357" s="99"/>
      <c r="AQ357" s="97"/>
      <c r="AR357" s="97"/>
      <c r="AS357" s="97">
        <v>1</v>
      </c>
      <c r="AT357" s="97"/>
      <c r="AU357" s="97"/>
      <c r="AV357" s="96">
        <f t="shared" si="86"/>
        <v>3</v>
      </c>
      <c r="AW357" s="96" t="str">
        <f t="shared" si="87"/>
        <v/>
      </c>
      <c r="AX357" s="96" t="str">
        <f t="shared" si="88"/>
        <v/>
      </c>
      <c r="AY357" s="96">
        <f t="shared" si="89"/>
        <v>3</v>
      </c>
      <c r="AZ357" s="96">
        <f t="shared" si="90"/>
        <v>2.3173111275876801</v>
      </c>
      <c r="BA357" s="96"/>
      <c r="BB357" s="96"/>
      <c r="BC357" s="96"/>
      <c r="BD357" s="96"/>
      <c r="BE357"/>
      <c r="BF357"/>
      <c r="BG357"/>
      <c r="BH357"/>
      <c r="BI357"/>
      <c r="BJ357" s="83"/>
      <c r="BK357" s="83"/>
    </row>
    <row r="358" spans="1:63" ht="14.1" customHeight="1" x14ac:dyDescent="0.2">
      <c r="A358" s="96"/>
      <c r="B358" s="96"/>
      <c r="C358" s="96">
        <v>24</v>
      </c>
      <c r="D358" s="96" t="s">
        <v>373</v>
      </c>
      <c r="E358" s="96">
        <v>260.51499999999999</v>
      </c>
      <c r="F358" s="96">
        <v>5.13</v>
      </c>
      <c r="G358" s="96">
        <v>5.19</v>
      </c>
      <c r="H358" s="96">
        <v>32040</v>
      </c>
      <c r="I358" s="96">
        <v>32.524000000000001</v>
      </c>
      <c r="J358" s="96"/>
      <c r="K358" s="96">
        <v>40.46</v>
      </c>
      <c r="L358" s="96">
        <v>261.51865500000002</v>
      </c>
      <c r="M358" s="96">
        <v>-0.38378000000000001</v>
      </c>
      <c r="N358" s="96">
        <v>261.17246799999998</v>
      </c>
      <c r="O358" s="96"/>
      <c r="P358" s="96"/>
      <c r="Q358" s="96"/>
      <c r="R358" s="96"/>
      <c r="S358" s="96"/>
      <c r="T358" s="96"/>
      <c r="U358" s="96"/>
      <c r="V358" s="96">
        <f t="shared" si="78"/>
        <v>2.2675701576544003</v>
      </c>
      <c r="W358" s="96">
        <f t="shared" si="79"/>
        <v>263.12014999999997</v>
      </c>
      <c r="X358" s="96">
        <f t="shared" si="80"/>
        <v>265.7253</v>
      </c>
      <c r="Y358" s="105">
        <f t="shared" si="81"/>
        <v>255.30469999999997</v>
      </c>
      <c r="Z358" s="105">
        <f t="shared" si="82"/>
        <v>261.17246799999998</v>
      </c>
      <c r="AA358" s="105">
        <f t="shared" si="83"/>
        <v>250.09439999999998</v>
      </c>
      <c r="AB358" s="96"/>
      <c r="AC358" s="96">
        <v>264.58</v>
      </c>
      <c r="AD358" s="96">
        <v>260.43</v>
      </c>
      <c r="AE358" s="96">
        <f t="shared" si="84"/>
        <v>1.0156037080398441</v>
      </c>
      <c r="AF358" s="96">
        <f t="shared" si="91"/>
        <v>0.999673723202119</v>
      </c>
      <c r="AG358" s="96"/>
      <c r="AH358" s="105">
        <f>IF(AND(M358&lt;Variables!$G$6,M358&gt;Variables!$G$5),0,1)</f>
        <v>1</v>
      </c>
      <c r="AI358" s="105">
        <f t="shared" si="85"/>
        <v>0</v>
      </c>
      <c r="AJ358" s="105">
        <f>IF(I358&gt;Variables!$G$7,0,1)</f>
        <v>0</v>
      </c>
      <c r="AK358" s="105">
        <f>IF(F358&gt;Variables!$G$8,0,1)</f>
        <v>1</v>
      </c>
      <c r="AL358" s="105">
        <f>IF(G358&gt;Variables!$G$9,0,1)</f>
        <v>1</v>
      </c>
      <c r="AM358" s="105">
        <f>IF(AND(K358&gt;Variables!$G$10,K358&lt;Variables!$G$11),0,1)</f>
        <v>1</v>
      </c>
      <c r="AN358" s="103">
        <f>IF(H358&lt;Variables!$G$13,1,0)</f>
        <v>0</v>
      </c>
      <c r="AO358" s="97">
        <f>IF(R358&lt;Variables!$G$12,0,1)</f>
        <v>0</v>
      </c>
      <c r="AP358" s="106"/>
      <c r="AQ358" s="105"/>
      <c r="AR358" s="105"/>
      <c r="AS358" s="105"/>
      <c r="AT358" s="105"/>
      <c r="AU358" s="105">
        <v>1</v>
      </c>
      <c r="AV358" s="96">
        <f t="shared" si="86"/>
        <v>3</v>
      </c>
      <c r="AW358" s="96" t="str">
        <f t="shared" si="87"/>
        <v/>
      </c>
      <c r="AX358" s="96" t="str">
        <f t="shared" si="88"/>
        <v/>
      </c>
      <c r="AY358" s="96">
        <f t="shared" si="89"/>
        <v>3</v>
      </c>
      <c r="AZ358" s="96">
        <f t="shared" si="90"/>
        <v>2.2653853176543999</v>
      </c>
      <c r="BA358" s="96"/>
      <c r="BB358" s="96"/>
      <c r="BC358" s="96"/>
      <c r="BD358" s="96"/>
      <c r="BE358"/>
      <c r="BF358"/>
      <c r="BG358"/>
      <c r="BH358"/>
      <c r="BI358"/>
      <c r="BJ358" s="83"/>
      <c r="BK358" s="83"/>
    </row>
    <row r="359" spans="1:63" ht="14.1" customHeight="1" x14ac:dyDescent="0.2">
      <c r="A359" s="96"/>
      <c r="B359" s="96"/>
      <c r="C359" s="96">
        <v>24</v>
      </c>
      <c r="D359" s="96" t="s">
        <v>325</v>
      </c>
      <c r="E359" s="96">
        <v>15.92</v>
      </c>
      <c r="F359" s="96">
        <v>7.3</v>
      </c>
      <c r="G359" s="96">
        <v>4.05</v>
      </c>
      <c r="H359" s="96"/>
      <c r="I359" s="96">
        <v>-72.808999999999997</v>
      </c>
      <c r="J359" s="96"/>
      <c r="K359" s="96">
        <v>39.130000000000003</v>
      </c>
      <c r="L359" s="96">
        <v>16.191595</v>
      </c>
      <c r="M359" s="96">
        <v>-1.6773830000000001</v>
      </c>
      <c r="N359" s="96">
        <v>16.091728</v>
      </c>
      <c r="O359" s="96"/>
      <c r="P359" s="96"/>
      <c r="Q359" s="96"/>
      <c r="R359" s="96"/>
      <c r="S359" s="96"/>
      <c r="T359" s="96"/>
      <c r="U359" s="96"/>
      <c r="V359" s="96">
        <f t="shared" si="78"/>
        <v>2.24534141152952</v>
      </c>
      <c r="W359" s="101">
        <f t="shared" si="79"/>
        <v>16.0792</v>
      </c>
      <c r="X359" s="101">
        <f t="shared" si="80"/>
        <v>16.238399999999999</v>
      </c>
      <c r="Y359" s="98">
        <f t="shared" si="81"/>
        <v>15.601599999999999</v>
      </c>
      <c r="Z359" s="98">
        <f t="shared" si="82"/>
        <v>16.091728</v>
      </c>
      <c r="AA359" s="98">
        <f t="shared" si="83"/>
        <v>15.283199999999999</v>
      </c>
      <c r="AB359" s="96"/>
      <c r="AC359" s="96">
        <v>16.350000000000001</v>
      </c>
      <c r="AD359" s="96">
        <v>15.78</v>
      </c>
      <c r="AE359" s="98">
        <f t="shared" si="84"/>
        <v>1.0270100502512565</v>
      </c>
      <c r="AF359" s="98">
        <f t="shared" si="91"/>
        <v>0.9912060301507537</v>
      </c>
      <c r="AG359" s="96"/>
      <c r="AH359" s="101">
        <f>IF(AND(M359&lt;Variables!$G$6,M359&gt;Variables!$G$5),0,1)</f>
        <v>1</v>
      </c>
      <c r="AI359" s="101">
        <f t="shared" si="85"/>
        <v>0</v>
      </c>
      <c r="AJ359" s="101">
        <f>IF(I359&gt;Variables!$G$7,0,1)</f>
        <v>1</v>
      </c>
      <c r="AK359" s="101">
        <f>IF(F359&gt;Variables!$G$8,0,1)</f>
        <v>1</v>
      </c>
      <c r="AL359" s="101">
        <f>IF(G359&gt;Variables!$G$9,0,1)</f>
        <v>1</v>
      </c>
      <c r="AM359" s="101">
        <f>IF(AND(K359&gt;Variables!$G$10,K359&lt;Variables!$G$11),0,1)</f>
        <v>1</v>
      </c>
      <c r="AN359" s="103">
        <f>IF(H359&lt;Variables!$G$13,1,0)</f>
        <v>1</v>
      </c>
      <c r="AO359" s="97">
        <f>IF(R359&lt;Variables!$G$12,0,1)</f>
        <v>0</v>
      </c>
      <c r="AP359" s="102"/>
      <c r="AQ359" s="101"/>
      <c r="AR359" s="101">
        <v>1</v>
      </c>
      <c r="AS359" s="101"/>
      <c r="AT359" s="101"/>
      <c r="AU359" s="101"/>
      <c r="AV359" s="96">
        <f t="shared" si="86"/>
        <v>3</v>
      </c>
      <c r="AW359" s="96" t="str">
        <f t="shared" si="87"/>
        <v/>
      </c>
      <c r="AX359" s="96" t="str">
        <f t="shared" si="88"/>
        <v/>
      </c>
      <c r="AY359" s="96">
        <f t="shared" si="89"/>
        <v>3</v>
      </c>
      <c r="AZ359" s="96">
        <f t="shared" si="90"/>
        <v>2.2432283915295201</v>
      </c>
      <c r="BA359" s="96"/>
      <c r="BB359" s="96"/>
      <c r="BC359" s="96"/>
      <c r="BD359" s="96"/>
      <c r="BE359"/>
      <c r="BF359"/>
      <c r="BG359"/>
      <c r="BH359"/>
      <c r="BI359"/>
      <c r="BJ359" s="83"/>
      <c r="BK359" s="83"/>
    </row>
    <row r="360" spans="1:63" ht="14.1" customHeight="1" x14ac:dyDescent="0.2">
      <c r="A360" s="96"/>
      <c r="B360" s="96"/>
      <c r="C360" s="129">
        <v>44287</v>
      </c>
      <c r="D360" s="96" t="s">
        <v>215</v>
      </c>
      <c r="E360" s="96">
        <v>14.6205</v>
      </c>
      <c r="F360" s="96">
        <v>11.64</v>
      </c>
      <c r="G360" s="96">
        <v>4.88</v>
      </c>
      <c r="H360" s="96"/>
      <c r="I360" s="96">
        <v>8.51</v>
      </c>
      <c r="J360" s="96"/>
      <c r="K360" s="96">
        <v>63.78</v>
      </c>
      <c r="L360" s="96">
        <v>14.62006</v>
      </c>
      <c r="M360" s="96">
        <v>3.0100000000000001E-3</v>
      </c>
      <c r="N360" s="96">
        <v>14.486335</v>
      </c>
      <c r="O360" s="96"/>
      <c r="P360" s="96"/>
      <c r="Q360" s="96"/>
      <c r="R360" s="96"/>
      <c r="S360" s="96"/>
      <c r="T360" s="96"/>
      <c r="U360" s="96"/>
      <c r="V360" s="96">
        <f t="shared" si="78"/>
        <v>2.5095627521135997</v>
      </c>
      <c r="W360" s="101">
        <f t="shared" si="79"/>
        <v>14.766705</v>
      </c>
      <c r="X360" s="101">
        <f t="shared" si="80"/>
        <v>14.91291</v>
      </c>
      <c r="Y360" s="98">
        <f t="shared" si="81"/>
        <v>14.32809</v>
      </c>
      <c r="Z360" s="98">
        <f t="shared" si="82"/>
        <v>14.486335</v>
      </c>
      <c r="AA360" s="98">
        <f t="shared" si="83"/>
        <v>14.035679999999999</v>
      </c>
      <c r="AB360" s="96" t="s">
        <v>274</v>
      </c>
      <c r="AC360" s="96">
        <v>15.8</v>
      </c>
      <c r="AD360" s="96"/>
      <c r="AE360" s="98">
        <f t="shared" si="84"/>
        <v>1.0806743955405083</v>
      </c>
      <c r="AF360" s="98">
        <f t="shared" si="91"/>
        <v>0</v>
      </c>
      <c r="AG360" s="96"/>
      <c r="AH360" s="101">
        <f>IF(AND(M360&lt;Variables!$G$6,M360&gt;Variables!$G$5),0,1)</f>
        <v>1</v>
      </c>
      <c r="AI360" s="101">
        <f t="shared" si="85"/>
        <v>0</v>
      </c>
      <c r="AJ360" s="101">
        <f>IF(I360&gt;Variables!$G$7,0,1)</f>
        <v>0</v>
      </c>
      <c r="AK360" s="101">
        <f>IF(F360&gt;Variables!$G$8,0,1)</f>
        <v>0</v>
      </c>
      <c r="AL360" s="101">
        <f>IF(G360&gt;Variables!$G$9,0,1)</f>
        <v>1</v>
      </c>
      <c r="AM360" s="101">
        <f>IF(AND(K360&gt;Variables!$G$10,K360&lt;Variables!$G$11),0,1)</f>
        <v>0</v>
      </c>
      <c r="AN360" s="103">
        <f>IF(H360&lt;Variables!$G$13,1,0)</f>
        <v>1</v>
      </c>
      <c r="AO360" s="97">
        <f>IF(R360&lt;Variables!$G$12,0,1)</f>
        <v>0</v>
      </c>
      <c r="AP360" s="102"/>
      <c r="AQ360" s="101"/>
      <c r="AR360" s="101">
        <v>1</v>
      </c>
      <c r="AS360" s="101"/>
      <c r="AT360" s="101"/>
      <c r="AU360" s="101"/>
      <c r="AV360" s="96">
        <f t="shared" si="86"/>
        <v>3</v>
      </c>
      <c r="AW360" s="96" t="str">
        <f t="shared" si="87"/>
        <v/>
      </c>
      <c r="AX360" s="96" t="str">
        <f t="shared" si="88"/>
        <v/>
      </c>
      <c r="AY360" s="96">
        <f t="shared" si="89"/>
        <v>3</v>
      </c>
      <c r="AZ360" s="96">
        <f t="shared" si="90"/>
        <v>2.5061186321135995</v>
      </c>
      <c r="BA360" s="98"/>
      <c r="BB360" s="98"/>
      <c r="BC360" s="98"/>
      <c r="BD360" s="98"/>
      <c r="BE360" s="94"/>
      <c r="BF360"/>
      <c r="BG360"/>
      <c r="BH360"/>
      <c r="BI360"/>
      <c r="BJ360" s="83"/>
      <c r="BK360" s="83"/>
    </row>
    <row r="361" spans="1:63" ht="14.1" customHeight="1" x14ac:dyDescent="0.2">
      <c r="A361" s="96"/>
      <c r="B361" s="96"/>
      <c r="C361" s="129">
        <v>44287</v>
      </c>
      <c r="D361" s="96" t="s">
        <v>215</v>
      </c>
      <c r="E361" s="96">
        <v>16.78</v>
      </c>
      <c r="F361" s="96">
        <v>27.23</v>
      </c>
      <c r="G361" s="96">
        <v>20.37</v>
      </c>
      <c r="H361" s="96"/>
      <c r="I361" s="96">
        <v>10.249000000000001</v>
      </c>
      <c r="J361" s="96"/>
      <c r="K361" s="96">
        <v>58.72</v>
      </c>
      <c r="L361" s="96">
        <v>16.167840000000002</v>
      </c>
      <c r="M361" s="96">
        <v>3.7862819999999999</v>
      </c>
      <c r="N361" s="96">
        <v>15.430444</v>
      </c>
      <c r="O361" s="96"/>
      <c r="P361" s="96"/>
      <c r="Q361" s="96"/>
      <c r="R361" s="96"/>
      <c r="S361" s="96"/>
      <c r="T361" s="96"/>
      <c r="U361" s="96"/>
      <c r="V361" s="96">
        <f t="shared" si="78"/>
        <v>2.2635445653324799</v>
      </c>
      <c r="W361" s="98">
        <f t="shared" si="79"/>
        <v>16.947800000000001</v>
      </c>
      <c r="X361" s="98">
        <f t="shared" si="80"/>
        <v>17.115600000000001</v>
      </c>
      <c r="Y361" s="103">
        <f t="shared" si="81"/>
        <v>16.444400000000002</v>
      </c>
      <c r="Z361" s="98">
        <f t="shared" si="82"/>
        <v>15.430444</v>
      </c>
      <c r="AA361" s="103">
        <f t="shared" si="83"/>
        <v>16.108800000000002</v>
      </c>
      <c r="AB361" s="96" t="s">
        <v>274</v>
      </c>
      <c r="AC361" s="96"/>
      <c r="AD361" s="96">
        <v>15.85</v>
      </c>
      <c r="AE361" s="98">
        <f t="shared" si="84"/>
        <v>0</v>
      </c>
      <c r="AF361" s="98">
        <f t="shared" si="91"/>
        <v>0.94457687723480321</v>
      </c>
      <c r="AG361" s="96"/>
      <c r="AH361" s="103">
        <f>IF(AND(M361&lt;Variables!$G$6,M361&gt;Variables!$G$5),0,1)</f>
        <v>1</v>
      </c>
      <c r="AI361" s="103">
        <f t="shared" si="85"/>
        <v>0</v>
      </c>
      <c r="AJ361" s="103">
        <f>IF(I361&gt;Variables!$G$7,0,1)</f>
        <v>0</v>
      </c>
      <c r="AK361" s="103">
        <f>IF(F361&gt;Variables!$G$8,0,1)</f>
        <v>0</v>
      </c>
      <c r="AL361" s="103">
        <f>IF(G361&gt;Variables!$G$9,0,1)</f>
        <v>0</v>
      </c>
      <c r="AM361" s="103">
        <f>IF(AND(K361&gt;Variables!$G$10,K361&lt;Variables!$G$11),0,1)</f>
        <v>0</v>
      </c>
      <c r="AN361" s="103">
        <f>IF(H361&lt;Variables!$G$13,1,0)</f>
        <v>1</v>
      </c>
      <c r="AO361" s="97">
        <f>IF(R361&lt;Variables!$G$12,0,1)</f>
        <v>0</v>
      </c>
      <c r="AP361" s="104"/>
      <c r="AQ361" s="103"/>
      <c r="AR361" s="103"/>
      <c r="AS361" s="103"/>
      <c r="AT361" s="103">
        <v>1</v>
      </c>
      <c r="AU361" s="103"/>
      <c r="AV361" s="96" t="str">
        <f t="shared" si="86"/>
        <v/>
      </c>
      <c r="AW361" s="96">
        <f t="shared" si="87"/>
        <v>1</v>
      </c>
      <c r="AX361" s="96" t="str">
        <f t="shared" si="88"/>
        <v/>
      </c>
      <c r="AY361" s="96">
        <f t="shared" si="89"/>
        <v>1</v>
      </c>
      <c r="AZ361" s="96">
        <f t="shared" si="90"/>
        <v>2.2603736853324801</v>
      </c>
      <c r="BA361" s="96"/>
      <c r="BB361" s="96"/>
      <c r="BC361" s="96"/>
      <c r="BD361" s="96"/>
      <c r="BE361"/>
      <c r="BF361"/>
      <c r="BG361"/>
      <c r="BH361"/>
      <c r="BI361"/>
      <c r="BJ361" s="83"/>
      <c r="BK361" s="83"/>
    </row>
    <row r="362" spans="1:63" ht="14.1" customHeight="1" x14ac:dyDescent="0.2">
      <c r="A362" s="96"/>
      <c r="B362" s="96"/>
      <c r="C362" s="129">
        <v>44287</v>
      </c>
      <c r="D362" s="96" t="s">
        <v>215</v>
      </c>
      <c r="E362" s="96">
        <v>15.76</v>
      </c>
      <c r="F362" s="96">
        <v>19.989999999999998</v>
      </c>
      <c r="G362" s="96">
        <v>13.06</v>
      </c>
      <c r="H362" s="96"/>
      <c r="I362" s="96">
        <v>9.4120000000000008</v>
      </c>
      <c r="J362" s="96"/>
      <c r="K362" s="96">
        <v>69.44</v>
      </c>
      <c r="L362" s="96">
        <v>15.556010000000001</v>
      </c>
      <c r="M362" s="96">
        <v>1.311326</v>
      </c>
      <c r="N362" s="96">
        <v>15.038843999999999</v>
      </c>
      <c r="O362" s="96"/>
      <c r="P362" s="96"/>
      <c r="Q362" s="96"/>
      <c r="R362" s="96"/>
      <c r="S362" s="96"/>
      <c r="T362" s="96"/>
      <c r="U362" s="96"/>
      <c r="V362" s="96">
        <f t="shared" si="78"/>
        <v>2.4606825155532803</v>
      </c>
      <c r="W362" s="101">
        <f t="shared" si="79"/>
        <v>15.9176</v>
      </c>
      <c r="X362" s="101">
        <f t="shared" si="80"/>
        <v>16.075199999999999</v>
      </c>
      <c r="Y362" s="98">
        <f t="shared" si="81"/>
        <v>15.444799999999999</v>
      </c>
      <c r="Z362" s="98">
        <f t="shared" si="82"/>
        <v>15.038843999999999</v>
      </c>
      <c r="AA362" s="98">
        <f t="shared" si="83"/>
        <v>15.1296</v>
      </c>
      <c r="AB362" s="96" t="s">
        <v>274</v>
      </c>
      <c r="AC362" s="96">
        <v>17.399999999999999</v>
      </c>
      <c r="AD362" s="96">
        <v>15.88</v>
      </c>
      <c r="AE362" s="98">
        <f t="shared" si="84"/>
        <v>1.1040609137055837</v>
      </c>
      <c r="AF362" s="98">
        <f t="shared" si="91"/>
        <v>1.0076142131979695</v>
      </c>
      <c r="AG362" s="96"/>
      <c r="AH362" s="101">
        <f>IF(AND(M362&lt;Variables!$G$6,M362&gt;Variables!$G$5),0,1)</f>
        <v>1</v>
      </c>
      <c r="AI362" s="101">
        <f t="shared" si="85"/>
        <v>0</v>
      </c>
      <c r="AJ362" s="101">
        <f>IF(I362&gt;Variables!$G$7,0,1)</f>
        <v>0</v>
      </c>
      <c r="AK362" s="101">
        <f>IF(F362&gt;Variables!$G$8,0,1)</f>
        <v>0</v>
      </c>
      <c r="AL362" s="101">
        <f>IF(G362&gt;Variables!$G$9,0,1)</f>
        <v>0</v>
      </c>
      <c r="AM362" s="101">
        <f>IF(AND(K362&gt;Variables!$G$10,K362&lt;Variables!$G$11),0,1)</f>
        <v>0</v>
      </c>
      <c r="AN362" s="103">
        <f>IF(H362&lt;Variables!$G$13,1,0)</f>
        <v>1</v>
      </c>
      <c r="AO362" s="97">
        <f>IF(R362&lt;Variables!$G$12,0,1)</f>
        <v>0</v>
      </c>
      <c r="AP362" s="102"/>
      <c r="AQ362" s="101"/>
      <c r="AR362" s="101">
        <v>1</v>
      </c>
      <c r="AS362" s="101"/>
      <c r="AT362" s="101"/>
      <c r="AU362" s="101"/>
      <c r="AV362" s="96">
        <f t="shared" si="86"/>
        <v>3</v>
      </c>
      <c r="AW362" s="96" t="str">
        <f t="shared" si="87"/>
        <v/>
      </c>
      <c r="AX362" s="96" t="str">
        <f t="shared" si="88"/>
        <v/>
      </c>
      <c r="AY362" s="96">
        <f t="shared" si="89"/>
        <v>3</v>
      </c>
      <c r="AZ362" s="96">
        <f t="shared" si="90"/>
        <v>2.4569327555532801</v>
      </c>
      <c r="BA362" s="96"/>
      <c r="BB362" s="96"/>
      <c r="BC362" s="96"/>
      <c r="BD362" s="96"/>
      <c r="BE362"/>
      <c r="BF362"/>
      <c r="BG362"/>
      <c r="BH362"/>
      <c r="BI362"/>
      <c r="BJ362" s="83"/>
      <c r="BK362" s="83"/>
    </row>
    <row r="363" spans="1:63" ht="14.1" customHeight="1" x14ac:dyDescent="0.2">
      <c r="A363" s="96"/>
      <c r="B363" s="96"/>
      <c r="C363" s="129">
        <v>44287</v>
      </c>
      <c r="D363" s="109" t="s">
        <v>531</v>
      </c>
      <c r="E363" s="109">
        <v>29.87</v>
      </c>
      <c r="F363" s="109">
        <v>17.53</v>
      </c>
      <c r="G363" s="109">
        <v>-3.49</v>
      </c>
      <c r="H363" s="109"/>
      <c r="I363" s="109">
        <v>0.11</v>
      </c>
      <c r="J363" s="109"/>
      <c r="K363" s="109">
        <v>53.18</v>
      </c>
      <c r="L363" s="109">
        <v>30.108357999999999</v>
      </c>
      <c r="M363" s="109">
        <v>-0.79166700000000001</v>
      </c>
      <c r="N363" s="109">
        <v>30.37782</v>
      </c>
      <c r="O363" s="109"/>
      <c r="P363" s="109"/>
      <c r="Q363" s="109"/>
      <c r="R363" s="109"/>
      <c r="S363" s="109"/>
      <c r="T363" s="109"/>
      <c r="U363" s="109"/>
      <c r="V363" s="109">
        <f t="shared" si="78"/>
        <v>2.4277986850612798</v>
      </c>
      <c r="W363" s="101">
        <f t="shared" si="79"/>
        <v>30.168700000000001</v>
      </c>
      <c r="X363" s="101">
        <f t="shared" si="80"/>
        <v>30.467400000000001</v>
      </c>
      <c r="Y363" s="96">
        <f t="shared" si="81"/>
        <v>29.272600000000001</v>
      </c>
      <c r="Z363" s="97">
        <f t="shared" si="82"/>
        <v>30.37782</v>
      </c>
      <c r="AA363" s="96">
        <f t="shared" si="83"/>
        <v>28.6752</v>
      </c>
      <c r="AB363" s="101" t="s">
        <v>274</v>
      </c>
      <c r="AC363" s="96">
        <v>31</v>
      </c>
      <c r="AD363" s="96">
        <v>29.63</v>
      </c>
      <c r="AE363" s="96">
        <f t="shared" si="84"/>
        <v>1.0378305992634751</v>
      </c>
      <c r="AF363" s="96">
        <f t="shared" si="91"/>
        <v>0.99196518245731502</v>
      </c>
      <c r="AG363" s="96"/>
      <c r="AH363" s="101">
        <f>IF(AND(M363&lt;Variables!$G$6,M363&gt;Variables!$G$5),0,1)</f>
        <v>1</v>
      </c>
      <c r="AI363" s="101">
        <f t="shared" si="85"/>
        <v>1</v>
      </c>
      <c r="AJ363" s="101">
        <f>IF(I363&gt;Variables!$G$7,0,1)</f>
        <v>0</v>
      </c>
      <c r="AK363" s="101">
        <f>IF(F363&gt;Variables!$G$8,0,1)</f>
        <v>0</v>
      </c>
      <c r="AL363" s="101">
        <f>IF(G363&gt;Variables!$G$9,0,1)</f>
        <v>1</v>
      </c>
      <c r="AM363" s="101">
        <f>IF(AND(K363&gt;Variables!$G$10,K363&lt;Variables!$G$11),0,1)</f>
        <v>0</v>
      </c>
      <c r="AN363" s="103">
        <f>IF(H363&lt;Variables!$G$13,1,0)</f>
        <v>1</v>
      </c>
      <c r="AO363" s="97">
        <f>IF(R363&lt;Variables!$G$12,0,1)</f>
        <v>0</v>
      </c>
      <c r="AP363" s="102"/>
      <c r="AQ363" s="101"/>
      <c r="AR363" s="101">
        <v>1</v>
      </c>
      <c r="AS363" s="101"/>
      <c r="AT363" s="101"/>
      <c r="AU363" s="101"/>
      <c r="AV363" s="96">
        <f t="shared" si="86"/>
        <v>3</v>
      </c>
      <c r="AW363" s="96" t="str">
        <f t="shared" si="87"/>
        <v/>
      </c>
      <c r="AX363" s="96" t="str">
        <f t="shared" si="88"/>
        <v/>
      </c>
      <c r="AY363" s="96">
        <f t="shared" si="89"/>
        <v>3</v>
      </c>
      <c r="AZ363" s="96">
        <f t="shared" si="90"/>
        <v>2.4249269650612799</v>
      </c>
      <c r="BA363" s="96"/>
      <c r="BB363" s="96"/>
      <c r="BC363" s="96"/>
      <c r="BD363" s="96"/>
      <c r="BE363"/>
      <c r="BF363"/>
      <c r="BG363"/>
      <c r="BH363"/>
      <c r="BI363"/>
      <c r="BJ363" s="83"/>
      <c r="BK363" s="83"/>
    </row>
    <row r="364" spans="1:63" ht="14.1" customHeight="1" x14ac:dyDescent="0.2">
      <c r="A364" s="96"/>
      <c r="B364" s="96"/>
      <c r="C364" s="129">
        <v>44287</v>
      </c>
      <c r="D364" s="96" t="s">
        <v>241</v>
      </c>
      <c r="E364" s="96">
        <v>11.301</v>
      </c>
      <c r="F364" s="96">
        <v>22.39</v>
      </c>
      <c r="G364" s="96">
        <v>16.75</v>
      </c>
      <c r="H364" s="96"/>
      <c r="I364" s="96">
        <v>120.776</v>
      </c>
      <c r="J364" s="96"/>
      <c r="K364" s="96">
        <v>75.819999999999993</v>
      </c>
      <c r="L364" s="96">
        <v>10.33677</v>
      </c>
      <c r="M364" s="96">
        <v>9.3281559999999999</v>
      </c>
      <c r="N364" s="96">
        <v>10.102528</v>
      </c>
      <c r="O364" s="96"/>
      <c r="P364" s="96"/>
      <c r="Q364" s="96"/>
      <c r="R364" s="96"/>
      <c r="S364" s="96"/>
      <c r="T364" s="96"/>
      <c r="U364" s="96"/>
      <c r="V364" s="96">
        <f t="shared" si="78"/>
        <v>1.6963797148870401</v>
      </c>
      <c r="W364" s="98">
        <f t="shared" si="79"/>
        <v>11.414010000000001</v>
      </c>
      <c r="X364" s="98">
        <f t="shared" si="80"/>
        <v>11.52702</v>
      </c>
      <c r="Y364" s="103">
        <f t="shared" si="81"/>
        <v>11.07498</v>
      </c>
      <c r="Z364" s="98">
        <f t="shared" si="82"/>
        <v>10.102528</v>
      </c>
      <c r="AA364" s="103">
        <f t="shared" si="83"/>
        <v>10.84896</v>
      </c>
      <c r="AB364" s="96"/>
      <c r="AC364" s="96">
        <v>11.4</v>
      </c>
      <c r="AD364" s="96">
        <v>10.62</v>
      </c>
      <c r="AE364" s="98">
        <f t="shared" si="84"/>
        <v>1.0087602867002921</v>
      </c>
      <c r="AF364" s="98">
        <f t="shared" si="91"/>
        <v>0.93973984603132454</v>
      </c>
      <c r="AG364" s="96"/>
      <c r="AH364" s="103">
        <f>IF(AND(M364&lt;Variables!$G$6,M364&gt;Variables!$G$5),0,1)</f>
        <v>1</v>
      </c>
      <c r="AI364" s="103">
        <f t="shared" si="85"/>
        <v>0</v>
      </c>
      <c r="AJ364" s="103">
        <f>IF(I364&gt;Variables!$G$7,0,1)</f>
        <v>0</v>
      </c>
      <c r="AK364" s="103">
        <f>IF(F364&gt;Variables!$G$8,0,1)</f>
        <v>0</v>
      </c>
      <c r="AL364" s="103">
        <f>IF(G364&gt;Variables!$G$9,0,1)</f>
        <v>0</v>
      </c>
      <c r="AM364" s="103">
        <f>IF(AND(K364&gt;Variables!$G$10,K364&lt;Variables!$G$11),0,1)</f>
        <v>1</v>
      </c>
      <c r="AN364" s="103">
        <f>IF(H364&lt;Variables!$G$13,1,0)</f>
        <v>1</v>
      </c>
      <c r="AO364" s="97">
        <f>IF(R364&lt;Variables!$G$12,0,1)</f>
        <v>0</v>
      </c>
      <c r="AP364" s="104"/>
      <c r="AQ364" s="103"/>
      <c r="AR364" s="103"/>
      <c r="AS364" s="103"/>
      <c r="AT364" s="103">
        <v>1</v>
      </c>
      <c r="AU364" s="103"/>
      <c r="AV364" s="96" t="str">
        <f t="shared" si="86"/>
        <v/>
      </c>
      <c r="AW364" s="96">
        <f t="shared" si="87"/>
        <v>1</v>
      </c>
      <c r="AX364" s="96" t="str">
        <f t="shared" si="88"/>
        <v/>
      </c>
      <c r="AY364" s="96">
        <f t="shared" si="89"/>
        <v>1</v>
      </c>
      <c r="AZ364" s="96">
        <f t="shared" si="90"/>
        <v>1.6922854348870398</v>
      </c>
      <c r="BA364" s="96"/>
      <c r="BB364" s="96"/>
      <c r="BC364" s="96"/>
      <c r="BD364" s="96"/>
      <c r="BE364"/>
      <c r="BF364"/>
      <c r="BG364"/>
      <c r="BH364"/>
      <c r="BI364"/>
      <c r="BJ364" s="83"/>
      <c r="BK364" s="83"/>
    </row>
    <row r="365" spans="1:63" ht="14.1" customHeight="1" x14ac:dyDescent="0.2">
      <c r="A365" s="96"/>
      <c r="B365" s="96"/>
      <c r="C365" s="129">
        <v>44287</v>
      </c>
      <c r="D365" s="96" t="s">
        <v>325</v>
      </c>
      <c r="E365" s="96">
        <v>16.39</v>
      </c>
      <c r="F365" s="96">
        <v>10.95</v>
      </c>
      <c r="G365" s="96">
        <v>7.12</v>
      </c>
      <c r="H365" s="96"/>
      <c r="I365" s="96">
        <v>-72.546000000000006</v>
      </c>
      <c r="J365" s="96"/>
      <c r="K365" s="96">
        <v>62.48</v>
      </c>
      <c r="L365" s="96">
        <v>16.020250000000001</v>
      </c>
      <c r="M365" s="96">
        <v>2.3080159999999998</v>
      </c>
      <c r="N365" s="96">
        <v>15.836052</v>
      </c>
      <c r="O365" s="96"/>
      <c r="P365" s="96"/>
      <c r="Q365" s="96"/>
      <c r="R365" s="96"/>
      <c r="S365" s="96"/>
      <c r="T365" s="96"/>
      <c r="U365" s="96"/>
      <c r="V365" s="96">
        <f t="shared" si="78"/>
        <v>2.35309831740416</v>
      </c>
      <c r="W365" s="98">
        <f t="shared" si="79"/>
        <v>16.553900000000002</v>
      </c>
      <c r="X365" s="98">
        <f t="shared" si="80"/>
        <v>16.7178</v>
      </c>
      <c r="Y365" s="103">
        <f t="shared" si="81"/>
        <v>16.062200000000001</v>
      </c>
      <c r="Z365" s="103">
        <f t="shared" si="82"/>
        <v>15.836052</v>
      </c>
      <c r="AA365" s="98">
        <f t="shared" si="83"/>
        <v>15.734400000000001</v>
      </c>
      <c r="AB365" s="96"/>
      <c r="AC365" s="96">
        <v>16.649999999999999</v>
      </c>
      <c r="AD365" s="96">
        <v>15.78</v>
      </c>
      <c r="AE365" s="98">
        <f t="shared" si="84"/>
        <v>1.0158633312995728</v>
      </c>
      <c r="AF365" s="98">
        <f t="shared" si="91"/>
        <v>0.96278218425869422</v>
      </c>
      <c r="AG365" s="96"/>
      <c r="AH365" s="103">
        <f>IF(AND(M365&lt;Variables!$G$6,M365&gt;Variables!$G$5),0,1)</f>
        <v>1</v>
      </c>
      <c r="AI365" s="103">
        <f t="shared" si="85"/>
        <v>0</v>
      </c>
      <c r="AJ365" s="103">
        <f>IF(I365&gt;Variables!$G$7,0,1)</f>
        <v>1</v>
      </c>
      <c r="AK365" s="103">
        <f>IF(F365&gt;Variables!$G$8,0,1)</f>
        <v>0</v>
      </c>
      <c r="AL365" s="103">
        <f>IF(G365&gt;Variables!$G$9,0,1)</f>
        <v>1</v>
      </c>
      <c r="AM365" s="103">
        <f>IF(AND(K365&gt;Variables!$G$10,K365&lt;Variables!$G$11),0,1)</f>
        <v>0</v>
      </c>
      <c r="AN365" s="103">
        <f>IF(H365&lt;Variables!$G$13,1,0)</f>
        <v>1</v>
      </c>
      <c r="AO365" s="97">
        <f>IF(R365&lt;Variables!$G$12,0,1)</f>
        <v>0</v>
      </c>
      <c r="AP365" s="104"/>
      <c r="AQ365" s="103"/>
      <c r="AR365" s="103"/>
      <c r="AS365" s="103"/>
      <c r="AT365" s="103">
        <v>1</v>
      </c>
      <c r="AU365" s="103"/>
      <c r="AV365" s="96">
        <f t="shared" si="86"/>
        <v>3</v>
      </c>
      <c r="AW365" s="96" t="str">
        <f t="shared" si="87"/>
        <v/>
      </c>
      <c r="AX365" s="96" t="str">
        <f t="shared" si="88"/>
        <v/>
      </c>
      <c r="AY365" s="96">
        <f t="shared" si="89"/>
        <v>3</v>
      </c>
      <c r="AZ365" s="96">
        <f t="shared" si="90"/>
        <v>2.3497243974041599</v>
      </c>
      <c r="BA365" s="96"/>
      <c r="BB365" s="96"/>
      <c r="BC365" s="96"/>
      <c r="BD365" s="96"/>
      <c r="BE365"/>
      <c r="BF365"/>
      <c r="BG365"/>
      <c r="BH365"/>
      <c r="BI365"/>
      <c r="BJ365" s="83"/>
      <c r="BK365" s="83"/>
    </row>
    <row r="366" spans="1:63" ht="14.1" customHeight="1" x14ac:dyDescent="0.2">
      <c r="A366" s="96"/>
      <c r="B366" s="96"/>
      <c r="C366" s="129">
        <v>44287</v>
      </c>
      <c r="D366" s="96" t="s">
        <v>201</v>
      </c>
      <c r="E366" s="96">
        <v>14.6434</v>
      </c>
      <c r="F366" s="96">
        <v>17.95</v>
      </c>
      <c r="G366" s="96">
        <v>27.56</v>
      </c>
      <c r="H366" s="96"/>
      <c r="I366" s="96">
        <v>109.07</v>
      </c>
      <c r="J366" s="96"/>
      <c r="K366" s="96">
        <v>46.35</v>
      </c>
      <c r="L366" s="96">
        <v>14.91062</v>
      </c>
      <c r="M366" s="96">
        <v>-1.7921450000000001</v>
      </c>
      <c r="N366" s="96">
        <v>14.355738000000001</v>
      </c>
      <c r="O366" s="96"/>
      <c r="P366" s="96"/>
      <c r="Q366" s="96"/>
      <c r="R366" s="96"/>
      <c r="S366" s="96"/>
      <c r="T366" s="96"/>
      <c r="U366" s="96"/>
      <c r="V366" s="96">
        <f t="shared" si="78"/>
        <v>2.3568904111259998</v>
      </c>
      <c r="W366" s="101">
        <f t="shared" si="79"/>
        <v>14.789833999999999</v>
      </c>
      <c r="X366" s="101">
        <f t="shared" si="80"/>
        <v>14.936268</v>
      </c>
      <c r="Y366" s="98">
        <f t="shared" si="81"/>
        <v>14.350531999999999</v>
      </c>
      <c r="Z366" s="98">
        <f t="shared" si="82"/>
        <v>14.355738000000001</v>
      </c>
      <c r="AA366" s="98">
        <f t="shared" si="83"/>
        <v>14.057663999999999</v>
      </c>
      <c r="AB366" s="96" t="s">
        <v>202</v>
      </c>
      <c r="AC366" s="96">
        <v>15.67</v>
      </c>
      <c r="AD366" s="96">
        <v>14.39</v>
      </c>
      <c r="AE366" s="98">
        <f t="shared" si="84"/>
        <v>1.0701066692161656</v>
      </c>
      <c r="AF366" s="98">
        <f t="shared" si="91"/>
        <v>0.98269527568734039</v>
      </c>
      <c r="AG366" s="96"/>
      <c r="AH366" s="101">
        <f>IF(AND(M366&lt;Variables!$G$6,M366&gt;Variables!$G$5),0,1)</f>
        <v>1</v>
      </c>
      <c r="AI366" s="101">
        <f t="shared" si="85"/>
        <v>0</v>
      </c>
      <c r="AJ366" s="101">
        <f>IF(I366&gt;Variables!$G$7,0,1)</f>
        <v>0</v>
      </c>
      <c r="AK366" s="101">
        <f>IF(F366&gt;Variables!$G$8,0,1)</f>
        <v>0</v>
      </c>
      <c r="AL366" s="101">
        <f>IF(G366&gt;Variables!$G$9,0,1)</f>
        <v>0</v>
      </c>
      <c r="AM366" s="101">
        <f>IF(AND(K366&gt;Variables!$G$10,K366&lt;Variables!$G$11),0,1)</f>
        <v>1</v>
      </c>
      <c r="AN366" s="103">
        <f>IF(H366&lt;Variables!$G$13,1,0)</f>
        <v>1</v>
      </c>
      <c r="AO366" s="97">
        <f>IF(R366&lt;Variables!$G$12,0,1)</f>
        <v>0</v>
      </c>
      <c r="AP366" s="102"/>
      <c r="AQ366" s="101"/>
      <c r="AR366" s="101">
        <v>1</v>
      </c>
      <c r="AS366" s="101"/>
      <c r="AT366" s="101"/>
      <c r="AU366" s="101"/>
      <c r="AV366" s="96">
        <f t="shared" si="86"/>
        <v>3</v>
      </c>
      <c r="AW366" s="96" t="str">
        <f t="shared" si="87"/>
        <v/>
      </c>
      <c r="AX366" s="96" t="str">
        <f t="shared" si="88"/>
        <v/>
      </c>
      <c r="AY366" s="96">
        <f t="shared" si="89"/>
        <v>3</v>
      </c>
      <c r="AZ366" s="96">
        <f t="shared" si="90"/>
        <v>2.3543875111259998</v>
      </c>
      <c r="BA366" s="96"/>
      <c r="BB366" s="96"/>
      <c r="BC366" s="96"/>
      <c r="BD366" s="96"/>
      <c r="BE366"/>
      <c r="BF366"/>
      <c r="BG366"/>
      <c r="BH366"/>
      <c r="BI366"/>
      <c r="BJ366" s="83"/>
      <c r="BK366" s="83"/>
    </row>
    <row r="367" spans="1:63" ht="14.1" customHeight="1" x14ac:dyDescent="0.2">
      <c r="A367" s="96"/>
      <c r="B367" s="96"/>
      <c r="C367" s="129">
        <v>44287</v>
      </c>
      <c r="D367" s="109" t="s">
        <v>530</v>
      </c>
      <c r="E367" s="109">
        <v>34.979999999999997</v>
      </c>
      <c r="F367" s="109">
        <v>13.67</v>
      </c>
      <c r="G367" s="109">
        <v>3.83</v>
      </c>
      <c r="H367" s="109"/>
      <c r="I367" s="109">
        <v>-13.189</v>
      </c>
      <c r="J367" s="109"/>
      <c r="K367" s="109">
        <v>50.98</v>
      </c>
      <c r="L367" s="109">
        <v>35.817315000000001</v>
      </c>
      <c r="M367" s="109">
        <v>-2.3377379999999999</v>
      </c>
      <c r="N367" s="109">
        <v>34.859932000000001</v>
      </c>
      <c r="O367" s="109"/>
      <c r="P367" s="109"/>
      <c r="Q367" s="109"/>
      <c r="R367" s="109"/>
      <c r="S367" s="109"/>
      <c r="T367" s="109"/>
      <c r="U367" s="109"/>
      <c r="V367" s="109">
        <f t="shared" si="78"/>
        <v>2.44455034759712</v>
      </c>
      <c r="W367" s="98">
        <f t="shared" si="79"/>
        <v>35.329799999999999</v>
      </c>
      <c r="X367" s="98">
        <f t="shared" si="80"/>
        <v>35.679600000000001</v>
      </c>
      <c r="Y367" s="103">
        <f t="shared" si="81"/>
        <v>34.280399999999993</v>
      </c>
      <c r="Z367" s="103">
        <f t="shared" si="82"/>
        <v>34.859932000000001</v>
      </c>
      <c r="AA367" s="103">
        <f t="shared" si="83"/>
        <v>33.580799999999996</v>
      </c>
      <c r="AB367" s="103" t="s">
        <v>274</v>
      </c>
      <c r="AC367" s="96">
        <v>35.200000000000003</v>
      </c>
      <c r="AD367" s="96">
        <v>33.020000000000003</v>
      </c>
      <c r="AE367" s="96">
        <f t="shared" si="84"/>
        <v>1.0062893081761008</v>
      </c>
      <c r="AF367" s="96">
        <f t="shared" si="91"/>
        <v>0.94396798170383089</v>
      </c>
      <c r="AG367" s="96"/>
      <c r="AH367" s="103">
        <f>IF(AND(M367&lt;Variables!$G$6,M367&gt;Variables!$G$5),0,1)</f>
        <v>0</v>
      </c>
      <c r="AI367" s="103">
        <f t="shared" si="85"/>
        <v>0</v>
      </c>
      <c r="AJ367" s="103">
        <f>IF(I367&gt;Variables!$G$7,0,1)</f>
        <v>1</v>
      </c>
      <c r="AK367" s="103">
        <f>IF(F367&gt;Variables!$G$8,0,1)</f>
        <v>0</v>
      </c>
      <c r="AL367" s="103">
        <f>IF(G367&gt;Variables!$G$9,0,1)</f>
        <v>1</v>
      </c>
      <c r="AM367" s="103">
        <f>IF(AND(K367&gt;Variables!$G$10,K367&lt;Variables!$G$11),0,1)</f>
        <v>0</v>
      </c>
      <c r="AN367" s="103">
        <f>IF(H367&lt;Variables!$G$13,1,0)</f>
        <v>1</v>
      </c>
      <c r="AO367" s="97">
        <f>IF(R367&lt;Variables!$G$12,0,1)</f>
        <v>0</v>
      </c>
      <c r="AP367" s="104"/>
      <c r="AQ367" s="103"/>
      <c r="AR367" s="103"/>
      <c r="AS367" s="103"/>
      <c r="AT367" s="103">
        <v>1</v>
      </c>
      <c r="AU367" s="103"/>
      <c r="AV367" s="96" t="str">
        <f t="shared" si="86"/>
        <v/>
      </c>
      <c r="AW367" s="96">
        <f t="shared" si="87"/>
        <v>1</v>
      </c>
      <c r="AX367" s="96" t="str">
        <f t="shared" si="88"/>
        <v/>
      </c>
      <c r="AY367" s="96">
        <f t="shared" si="89"/>
        <v>1</v>
      </c>
      <c r="AZ367" s="96">
        <f t="shared" si="90"/>
        <v>2.4417974275971197</v>
      </c>
      <c r="BA367" s="96"/>
      <c r="BB367" s="96"/>
      <c r="BC367" s="96"/>
      <c r="BD367" s="96"/>
      <c r="BE367"/>
      <c r="BF367"/>
      <c r="BG367"/>
      <c r="BH367"/>
      <c r="BI367"/>
      <c r="BJ367" s="83"/>
      <c r="BK367" s="83"/>
    </row>
    <row r="368" spans="1:63" ht="14.1" customHeight="1" x14ac:dyDescent="0.2">
      <c r="A368" s="96"/>
      <c r="B368" s="96"/>
      <c r="C368" s="129">
        <v>44287</v>
      </c>
      <c r="D368" s="109" t="s">
        <v>528</v>
      </c>
      <c r="E368" s="109">
        <v>39.344999999999999</v>
      </c>
      <c r="F368" s="109">
        <v>16.440000000000001</v>
      </c>
      <c r="G368" s="109">
        <v>0.89</v>
      </c>
      <c r="H368" s="109"/>
      <c r="I368" s="109">
        <v>-65.912999999999997</v>
      </c>
      <c r="J368" s="109"/>
      <c r="K368" s="109">
        <v>61.22</v>
      </c>
      <c r="L368" s="109">
        <v>39.314875000000001</v>
      </c>
      <c r="M368" s="109">
        <v>7.6624999999999999E-2</v>
      </c>
      <c r="N368" s="109">
        <v>39.087313000000002</v>
      </c>
      <c r="O368" s="109"/>
      <c r="P368" s="109"/>
      <c r="Q368" s="109"/>
      <c r="R368" s="109"/>
      <c r="S368" s="109"/>
      <c r="T368" s="109"/>
      <c r="U368" s="109"/>
      <c r="V368" s="109">
        <f t="shared" si="78"/>
        <v>2.4787640425399999</v>
      </c>
      <c r="W368" s="97">
        <f t="shared" si="79"/>
        <v>39.73845</v>
      </c>
      <c r="X368" s="97">
        <f t="shared" si="80"/>
        <v>40.131900000000002</v>
      </c>
      <c r="Y368" s="96">
        <f t="shared" si="81"/>
        <v>38.558099999999996</v>
      </c>
      <c r="Z368" s="97">
        <f t="shared" si="82"/>
        <v>39.087313000000002</v>
      </c>
      <c r="AA368" s="96">
        <f t="shared" si="83"/>
        <v>37.7712</v>
      </c>
      <c r="AB368" s="97" t="s">
        <v>230</v>
      </c>
      <c r="AC368" s="96">
        <f>W368*1.011</f>
        <v>40.175572949999996</v>
      </c>
      <c r="AD368" s="96">
        <v>38.86</v>
      </c>
      <c r="AE368" s="96">
        <f t="shared" si="84"/>
        <v>1.02111</v>
      </c>
      <c r="AF368" s="96">
        <f t="shared" si="91"/>
        <v>0.98767314779514548</v>
      </c>
      <c r="AG368" s="96" t="s">
        <v>17</v>
      </c>
      <c r="AH368" s="97">
        <f>IF(AND(M368&lt;Variables!$G$6,M368&gt;Variables!$G$5),0,1)</f>
        <v>1</v>
      </c>
      <c r="AI368" s="97">
        <f t="shared" si="85"/>
        <v>0</v>
      </c>
      <c r="AJ368" s="97">
        <f>IF(I368&gt;Variables!$G$7,0,1)</f>
        <v>1</v>
      </c>
      <c r="AK368" s="97">
        <f>IF(F368&gt;Variables!$G$8,0,1)</f>
        <v>0</v>
      </c>
      <c r="AL368" s="97">
        <f>IF(G368&gt;Variables!$G$9,0,1)</f>
        <v>1</v>
      </c>
      <c r="AM368" s="97">
        <f>IF(AND(K368&gt;Variables!$G$10,K368&lt;Variables!$G$11),0,1)</f>
        <v>0</v>
      </c>
      <c r="AN368" s="103">
        <f>IF(H368&lt;Variables!$G$13,1,0)</f>
        <v>1</v>
      </c>
      <c r="AO368" s="97">
        <f>IF(R368&lt;Variables!$G$12,0,1)</f>
        <v>0</v>
      </c>
      <c r="AP368" s="99"/>
      <c r="AQ368" s="97"/>
      <c r="AR368" s="97"/>
      <c r="AS368" s="97">
        <v>1</v>
      </c>
      <c r="AT368" s="97"/>
      <c r="AU368" s="97"/>
      <c r="AV368" s="96">
        <f t="shared" si="86"/>
        <v>3</v>
      </c>
      <c r="AW368" s="96" t="str">
        <f t="shared" si="87"/>
        <v/>
      </c>
      <c r="AX368" s="96" t="str">
        <f t="shared" si="88"/>
        <v/>
      </c>
      <c r="AY368" s="96">
        <f t="shared" si="89"/>
        <v>3</v>
      </c>
      <c r="AZ368" s="96">
        <f t="shared" si="90"/>
        <v>2.4754581625399998</v>
      </c>
      <c r="BA368" s="96"/>
      <c r="BB368" s="96"/>
      <c r="BC368" s="96"/>
      <c r="BD368" s="96"/>
      <c r="BE368"/>
      <c r="BF368"/>
      <c r="BG368"/>
      <c r="BH368"/>
      <c r="BI368"/>
      <c r="BJ368" s="83"/>
      <c r="BK368" s="83"/>
    </row>
    <row r="369" spans="1:63" ht="14.1" customHeight="1" x14ac:dyDescent="0.2">
      <c r="A369" s="96"/>
      <c r="B369" s="96"/>
      <c r="C369" s="129">
        <v>44287</v>
      </c>
      <c r="D369" s="109" t="s">
        <v>529</v>
      </c>
      <c r="E369" s="109">
        <v>36.049999999999997</v>
      </c>
      <c r="F369" s="109">
        <v>11.71</v>
      </c>
      <c r="G369" s="109">
        <v>9.74</v>
      </c>
      <c r="H369" s="109"/>
      <c r="I369" s="109">
        <v>-47.360999999999997</v>
      </c>
      <c r="J369" s="109"/>
      <c r="K369" s="109">
        <v>56.08</v>
      </c>
      <c r="L369" s="109">
        <v>36.241546999999997</v>
      </c>
      <c r="M369" s="109">
        <v>-0.52853000000000006</v>
      </c>
      <c r="N369" s="109">
        <v>35.656829999999999</v>
      </c>
      <c r="O369" s="109"/>
      <c r="P369" s="109"/>
      <c r="Q369" s="109"/>
      <c r="R369" s="109"/>
      <c r="S369" s="109"/>
      <c r="T369" s="109"/>
      <c r="U369" s="109"/>
      <c r="V369" s="109">
        <f t="shared" si="78"/>
        <v>2.4530110594112</v>
      </c>
      <c r="W369" s="101">
        <f t="shared" si="79"/>
        <v>36.410499999999999</v>
      </c>
      <c r="X369" s="101">
        <f t="shared" si="80"/>
        <v>36.771000000000001</v>
      </c>
      <c r="Y369" s="96">
        <f t="shared" si="81"/>
        <v>35.328999999999994</v>
      </c>
      <c r="Z369" s="96">
        <f t="shared" si="82"/>
        <v>35.656829999999999</v>
      </c>
      <c r="AA369" s="96">
        <f t="shared" si="83"/>
        <v>34.607999999999997</v>
      </c>
      <c r="AB369" s="101" t="s">
        <v>274</v>
      </c>
      <c r="AC369" s="96">
        <v>37.799999999999997</v>
      </c>
      <c r="AD369" s="96">
        <v>35.700000000000003</v>
      </c>
      <c r="AE369" s="96">
        <f t="shared" si="84"/>
        <v>1.0485436893203883</v>
      </c>
      <c r="AF369" s="96">
        <f t="shared" si="91"/>
        <v>0.99029126213592245</v>
      </c>
      <c r="AG369" s="96"/>
      <c r="AH369" s="101">
        <f>IF(AND(M369&lt;Variables!$G$6,M369&gt;Variables!$G$5),0,1)</f>
        <v>1</v>
      </c>
      <c r="AI369" s="101">
        <f t="shared" si="85"/>
        <v>0</v>
      </c>
      <c r="AJ369" s="101">
        <f>IF(I369&gt;Variables!$G$7,0,1)</f>
        <v>1</v>
      </c>
      <c r="AK369" s="101">
        <f>IF(F369&gt;Variables!$G$8,0,1)</f>
        <v>0</v>
      </c>
      <c r="AL369" s="101">
        <f>IF(G369&gt;Variables!$G$9,0,1)</f>
        <v>1</v>
      </c>
      <c r="AM369" s="101">
        <f>IF(AND(K369&gt;Variables!$G$10,K369&lt;Variables!$G$11),0,1)</f>
        <v>0</v>
      </c>
      <c r="AN369" s="103">
        <f>IF(H369&lt;Variables!$G$13,1,0)</f>
        <v>1</v>
      </c>
      <c r="AO369" s="97">
        <f>IF(R369&lt;Variables!$G$12,0,1)</f>
        <v>0</v>
      </c>
      <c r="AP369" s="102"/>
      <c r="AQ369" s="101"/>
      <c r="AR369" s="101">
        <v>1</v>
      </c>
      <c r="AS369" s="101"/>
      <c r="AT369" s="101"/>
      <c r="AU369" s="101"/>
      <c r="AV369" s="96">
        <f t="shared" si="86"/>
        <v>3</v>
      </c>
      <c r="AW369" s="96" t="str">
        <f t="shared" si="87"/>
        <v/>
      </c>
      <c r="AX369" s="96" t="str">
        <f t="shared" si="88"/>
        <v/>
      </c>
      <c r="AY369" s="96">
        <f t="shared" si="89"/>
        <v>3</v>
      </c>
      <c r="AZ369" s="96">
        <f t="shared" si="90"/>
        <v>2.4499827394112001</v>
      </c>
      <c r="BA369" s="96"/>
      <c r="BB369" s="96"/>
      <c r="BC369" s="96"/>
      <c r="BD369" s="96"/>
      <c r="BE369"/>
      <c r="BF369"/>
      <c r="BG369"/>
      <c r="BH369"/>
      <c r="BI369"/>
      <c r="BJ369" s="83"/>
      <c r="BK369" s="83"/>
    </row>
    <row r="370" spans="1:63" ht="14.1" customHeight="1" x14ac:dyDescent="0.2">
      <c r="A370" s="96"/>
      <c r="B370" s="96"/>
      <c r="C370" s="129">
        <v>44287</v>
      </c>
      <c r="D370" s="89" t="s">
        <v>206</v>
      </c>
      <c r="E370" s="89">
        <v>17.89</v>
      </c>
      <c r="F370" s="89">
        <v>47.18</v>
      </c>
      <c r="G370" s="89">
        <v>30.68</v>
      </c>
      <c r="H370" s="89">
        <v>81.14</v>
      </c>
      <c r="I370" s="89">
        <v>2.4E-2</v>
      </c>
      <c r="J370" s="89"/>
      <c r="K370" s="89">
        <v>76.709999999999994</v>
      </c>
      <c r="L370" s="89">
        <v>16.838456000000001</v>
      </c>
      <c r="M370" s="89">
        <v>6.2448940000000004</v>
      </c>
      <c r="N370" s="89">
        <v>15.776419000000001</v>
      </c>
      <c r="O370" s="96"/>
      <c r="P370" s="96"/>
      <c r="Q370" s="96"/>
      <c r="R370" s="96"/>
      <c r="S370" s="96"/>
      <c r="T370" s="96"/>
      <c r="U370" s="96"/>
      <c r="V370" s="96">
        <f t="shared" si="78"/>
        <v>1.9996267250788797</v>
      </c>
      <c r="W370" s="101">
        <f t="shared" si="79"/>
        <v>18.068899999999999</v>
      </c>
      <c r="X370" s="101">
        <f t="shared" si="80"/>
        <v>18.247800000000002</v>
      </c>
      <c r="Y370" s="96">
        <f t="shared" si="81"/>
        <v>17.5322</v>
      </c>
      <c r="Z370" s="96">
        <f t="shared" si="82"/>
        <v>15.776419000000001</v>
      </c>
      <c r="AA370" s="96">
        <f t="shared" si="83"/>
        <v>17.174399999999999</v>
      </c>
      <c r="AB370" s="96"/>
      <c r="AC370" s="96">
        <v>18.77</v>
      </c>
      <c r="AD370" s="96"/>
      <c r="AE370" s="96">
        <f t="shared" si="84"/>
        <v>1.0491894913359419</v>
      </c>
      <c r="AF370" s="96">
        <f t="shared" si="91"/>
        <v>0</v>
      </c>
      <c r="AG370" s="96"/>
      <c r="AH370" s="101">
        <f>IF(AND(M370&lt;Variables!$G$6,M370&gt;Variables!$G$5),0,1)</f>
        <v>1</v>
      </c>
      <c r="AI370" s="101">
        <f t="shared" si="85"/>
        <v>0</v>
      </c>
      <c r="AJ370" s="101">
        <f>IF(I370&gt;Variables!$G$7,0,1)</f>
        <v>0</v>
      </c>
      <c r="AK370" s="101">
        <f>IF(F370&gt;Variables!$G$8,0,1)</f>
        <v>0</v>
      </c>
      <c r="AL370" s="101">
        <f>IF(G370&gt;Variables!$G$9,0,1)</f>
        <v>0</v>
      </c>
      <c r="AM370" s="101">
        <f>IF(AND(K370&gt;Variables!$G$10,K370&lt;Variables!$G$11),0,1)</f>
        <v>1</v>
      </c>
      <c r="AN370" s="103">
        <f>IF(H370&lt;Variables!$G$13,1,0)</f>
        <v>1</v>
      </c>
      <c r="AO370" s="97">
        <f>IF(R370&lt;Variables!$G$12,0,1)</f>
        <v>0</v>
      </c>
      <c r="AP370" s="102"/>
      <c r="AQ370" s="101"/>
      <c r="AR370" s="101">
        <v>1</v>
      </c>
      <c r="AS370" s="101"/>
      <c r="AT370" s="101"/>
      <c r="AU370" s="101"/>
      <c r="AV370" s="96">
        <f t="shared" si="86"/>
        <v>3</v>
      </c>
      <c r="AW370" s="96" t="str">
        <f t="shared" si="87"/>
        <v/>
      </c>
      <c r="AX370" s="96" t="str">
        <f t="shared" si="88"/>
        <v/>
      </c>
      <c r="AY370" s="96">
        <f t="shared" si="89"/>
        <v>3</v>
      </c>
      <c r="AZ370" s="96">
        <f t="shared" si="90"/>
        <v>1.9954843850788797</v>
      </c>
      <c r="BA370" s="96"/>
      <c r="BB370" s="96"/>
      <c r="BC370" s="96"/>
      <c r="BD370" s="96"/>
      <c r="BE370"/>
      <c r="BF370"/>
      <c r="BG370"/>
      <c r="BH370"/>
      <c r="BI370"/>
      <c r="BJ370" s="83"/>
      <c r="BK370" s="83"/>
    </row>
    <row r="371" spans="1:63" ht="14.1" customHeight="1" x14ac:dyDescent="0.2">
      <c r="A371" s="96"/>
      <c r="B371" s="96"/>
      <c r="C371" s="129">
        <v>44287</v>
      </c>
      <c r="D371" s="96" t="s">
        <v>527</v>
      </c>
      <c r="E371" s="96">
        <v>2.29</v>
      </c>
      <c r="F371" s="96">
        <v>47.44</v>
      </c>
      <c r="G371" s="130">
        <v>25.14</v>
      </c>
      <c r="H371" s="130"/>
      <c r="I371" s="96">
        <v>-6.1669999999999998</v>
      </c>
      <c r="J371" s="96"/>
      <c r="K371" s="109">
        <v>54.82</v>
      </c>
      <c r="L371" s="98">
        <v>2.3779300000000001</v>
      </c>
      <c r="M371" s="98">
        <v>-3.6977540000000002</v>
      </c>
      <c r="N371" s="98">
        <v>2.0887410000000002</v>
      </c>
      <c r="O371" s="98"/>
      <c r="P371" s="98"/>
      <c r="Q371" s="98"/>
      <c r="R371" s="98"/>
      <c r="S371" s="98"/>
      <c r="T371" s="98"/>
      <c r="U371" s="98"/>
      <c r="V371" s="98">
        <f t="shared" si="78"/>
        <v>2.5645501313206402</v>
      </c>
      <c r="W371" s="98">
        <f t="shared" si="79"/>
        <v>2.3129</v>
      </c>
      <c r="X371" s="98">
        <f t="shared" si="80"/>
        <v>2.3357999999999999</v>
      </c>
      <c r="Y371" s="103">
        <f t="shared" si="81"/>
        <v>2.2442000000000002</v>
      </c>
      <c r="Z371" s="103">
        <f t="shared" si="82"/>
        <v>2.0887410000000002</v>
      </c>
      <c r="AA371" s="103">
        <f t="shared" si="83"/>
        <v>2.1983999999999999</v>
      </c>
      <c r="AB371" s="98"/>
      <c r="AC371" s="98"/>
      <c r="AD371" s="98">
        <v>2.0099999999999998</v>
      </c>
      <c r="AE371" s="98">
        <f t="shared" si="84"/>
        <v>0</v>
      </c>
      <c r="AF371" s="98">
        <f t="shared" si="91"/>
        <v>0.87772925764192133</v>
      </c>
      <c r="AG371" s="98"/>
      <c r="AH371" s="103">
        <f>IF(AND(M371&lt;Variables!$G$6,M371&gt;Variables!$G$5),0,1)</f>
        <v>0</v>
      </c>
      <c r="AI371" s="103">
        <f t="shared" si="85"/>
        <v>0</v>
      </c>
      <c r="AJ371" s="103">
        <f>IF(I371&gt;Variables!$G$7,0,1)</f>
        <v>1</v>
      </c>
      <c r="AK371" s="103">
        <f>IF(F371&gt;Variables!$G$8,0,1)</f>
        <v>0</v>
      </c>
      <c r="AL371" s="103">
        <f>IF(G371&gt;Variables!$G$9,0,1)</f>
        <v>0</v>
      </c>
      <c r="AM371" s="103">
        <f>IF(AND(K371&gt;Variables!$G$10,K371&lt;Variables!$G$11),0,1)</f>
        <v>0</v>
      </c>
      <c r="AN371" s="103">
        <f>IF(H371&lt;Variables!$G$13,1,0)</f>
        <v>1</v>
      </c>
      <c r="AO371" s="97">
        <f>IF(R371&lt;Variables!$G$12,0,1)</f>
        <v>0</v>
      </c>
      <c r="AP371" s="104"/>
      <c r="AQ371" s="103"/>
      <c r="AR371" s="103"/>
      <c r="AS371" s="103"/>
      <c r="AT371" s="103">
        <v>1</v>
      </c>
      <c r="AU371" s="103"/>
      <c r="AV371" s="96" t="str">
        <f t="shared" si="86"/>
        <v/>
      </c>
      <c r="AW371" s="96">
        <f t="shared" si="87"/>
        <v>1</v>
      </c>
      <c r="AX371" s="96" t="str">
        <f t="shared" si="88"/>
        <v/>
      </c>
      <c r="AY371" s="96">
        <f t="shared" si="89"/>
        <v>1</v>
      </c>
      <c r="AZ371" s="96">
        <f t="shared" si="90"/>
        <v>2.5615898513206399</v>
      </c>
      <c r="BA371" s="96"/>
      <c r="BB371" s="96"/>
      <c r="BC371" s="96"/>
      <c r="BD371" s="96"/>
      <c r="BE371"/>
      <c r="BF371"/>
      <c r="BG371"/>
      <c r="BH371"/>
      <c r="BI371"/>
      <c r="BJ371" s="83"/>
      <c r="BK371" s="83"/>
    </row>
    <row r="372" spans="1:63" ht="14.1" customHeight="1" x14ac:dyDescent="0.2">
      <c r="A372" s="96"/>
      <c r="B372" s="96"/>
      <c r="C372" s="129">
        <v>44287</v>
      </c>
      <c r="D372" s="101" t="s">
        <v>525</v>
      </c>
      <c r="E372" s="96">
        <v>45.5</v>
      </c>
      <c r="F372" s="96">
        <v>20.260000000000002</v>
      </c>
      <c r="G372" s="96">
        <v>0.26</v>
      </c>
      <c r="H372" s="96"/>
      <c r="I372" s="96">
        <v>157</v>
      </c>
      <c r="J372" s="96"/>
      <c r="K372" s="96">
        <v>58.8</v>
      </c>
      <c r="L372" s="96">
        <v>46.03</v>
      </c>
      <c r="M372" s="96">
        <f>(E372-L372)/L372</f>
        <v>-1.1514229850097786E-2</v>
      </c>
      <c r="N372" s="96">
        <v>42.41</v>
      </c>
      <c r="O372" s="96"/>
      <c r="P372" s="96"/>
      <c r="Q372" s="96"/>
      <c r="R372" s="96"/>
      <c r="S372" s="96"/>
      <c r="T372" s="96"/>
      <c r="U372" s="96"/>
      <c r="V372" s="96">
        <f t="shared" si="78"/>
        <v>2.4587599972192042</v>
      </c>
      <c r="W372" s="101">
        <f t="shared" si="79"/>
        <v>45.954999999999998</v>
      </c>
      <c r="X372" s="101">
        <f t="shared" si="80"/>
        <v>46.410000000000004</v>
      </c>
      <c r="Y372" s="96">
        <f t="shared" si="81"/>
        <v>44.589999999999996</v>
      </c>
      <c r="Z372" s="96">
        <f t="shared" si="82"/>
        <v>42.41</v>
      </c>
      <c r="AA372" s="96">
        <f t="shared" si="83"/>
        <v>43.68</v>
      </c>
      <c r="AB372" s="96" t="s">
        <v>526</v>
      </c>
      <c r="AC372" s="96">
        <v>47.74</v>
      </c>
      <c r="AD372" s="96">
        <v>43.1</v>
      </c>
      <c r="AE372" s="96">
        <f t="shared" si="84"/>
        <v>1.0492307692307692</v>
      </c>
      <c r="AF372" s="96">
        <f t="shared" si="91"/>
        <v>0.94725274725274733</v>
      </c>
      <c r="AG372" s="96"/>
      <c r="AH372" s="101">
        <f>IF(AND(M372&lt;Variables!$G$6,M372&gt;Variables!$G$5),0,1)</f>
        <v>1</v>
      </c>
      <c r="AI372" s="101">
        <f t="shared" si="85"/>
        <v>0</v>
      </c>
      <c r="AJ372" s="101">
        <f>IF(I372&gt;Variables!$G$7,0,1)</f>
        <v>0</v>
      </c>
      <c r="AK372" s="101">
        <f>IF(F372&gt;Variables!$G$8,0,1)</f>
        <v>0</v>
      </c>
      <c r="AL372" s="101">
        <f>IF(G372&gt;Variables!$G$9,0,1)</f>
        <v>1</v>
      </c>
      <c r="AM372" s="101">
        <f>IF(AND(K372&gt;Variables!$G$10,K372&lt;Variables!$G$11),0,1)</f>
        <v>0</v>
      </c>
      <c r="AN372" s="103">
        <f>IF(H372&lt;Variables!$G$13,1,0)</f>
        <v>1</v>
      </c>
      <c r="AO372" s="97">
        <f>IF(R372&lt;Variables!$G$12,0,1)</f>
        <v>0</v>
      </c>
      <c r="AP372" s="102"/>
      <c r="AQ372" s="101"/>
      <c r="AR372" s="101">
        <v>1</v>
      </c>
      <c r="AS372" s="101"/>
      <c r="AT372" s="101"/>
      <c r="AU372" s="101"/>
      <c r="AV372" s="96">
        <f t="shared" si="86"/>
        <v>3</v>
      </c>
      <c r="AW372" s="96" t="str">
        <f t="shared" si="87"/>
        <v/>
      </c>
      <c r="AX372" s="96" t="str">
        <f t="shared" si="88"/>
        <v/>
      </c>
      <c r="AY372" s="96">
        <f t="shared" si="89"/>
        <v>3</v>
      </c>
      <c r="AZ372" s="96">
        <f t="shared" si="90"/>
        <v>2.4555847972192044</v>
      </c>
      <c r="BA372" s="96"/>
      <c r="BB372" s="96"/>
      <c r="BC372" s="96"/>
      <c r="BD372" s="96"/>
      <c r="BE372"/>
      <c r="BF372"/>
      <c r="BG372"/>
      <c r="BH372"/>
      <c r="BI372"/>
      <c r="BJ372" s="83"/>
      <c r="BK372" s="83"/>
    </row>
    <row r="373" spans="1:63" ht="14.1" customHeight="1" x14ac:dyDescent="0.2">
      <c r="A373" s="96"/>
      <c r="B373" s="96"/>
      <c r="C373" s="129">
        <v>44287</v>
      </c>
      <c r="D373" s="109" t="s">
        <v>527</v>
      </c>
      <c r="E373" s="109">
        <v>1.8478000000000001</v>
      </c>
      <c r="F373" s="109">
        <v>18.63</v>
      </c>
      <c r="G373" s="109">
        <v>0.97</v>
      </c>
      <c r="H373" s="109"/>
      <c r="I373" s="109">
        <v>-9.0359999999999996</v>
      </c>
      <c r="J373" s="109"/>
      <c r="K373" s="109">
        <v>43.61</v>
      </c>
      <c r="L373" s="109">
        <v>1.8305400000000001</v>
      </c>
      <c r="M373" s="109">
        <v>0.94289100000000003</v>
      </c>
      <c r="N373" s="109">
        <v>1.7960229999999999</v>
      </c>
      <c r="O373" s="109"/>
      <c r="P373" s="109"/>
      <c r="Q373" s="109"/>
      <c r="R373" s="109"/>
      <c r="S373" s="109"/>
      <c r="T373" s="109"/>
      <c r="U373" s="109"/>
      <c r="V373" s="109">
        <f t="shared" si="78"/>
        <v>2.2936848462391199</v>
      </c>
      <c r="W373" s="98">
        <f t="shared" si="79"/>
        <v>1.8662780000000001</v>
      </c>
      <c r="X373" s="98">
        <f t="shared" si="80"/>
        <v>1.8847560000000001</v>
      </c>
      <c r="Y373" s="103">
        <f t="shared" si="81"/>
        <v>1.8108440000000001</v>
      </c>
      <c r="Z373" s="103">
        <f t="shared" si="82"/>
        <v>1.7960229999999999</v>
      </c>
      <c r="AA373" s="103">
        <f t="shared" si="83"/>
        <v>1.7738880000000001</v>
      </c>
      <c r="AB373" s="103" t="s">
        <v>274</v>
      </c>
      <c r="AC373" s="96"/>
      <c r="AD373" s="96">
        <v>1.73</v>
      </c>
      <c r="AE373" s="96">
        <f t="shared" si="84"/>
        <v>0</v>
      </c>
      <c r="AF373" s="96">
        <f t="shared" si="91"/>
        <v>0.93624851174369517</v>
      </c>
      <c r="AG373" s="96"/>
      <c r="AH373" s="103">
        <f>IF(AND(M373&lt;Variables!$G$6,M373&gt;Variables!$G$5),0,1)</f>
        <v>1</v>
      </c>
      <c r="AI373" s="103">
        <f t="shared" si="85"/>
        <v>0</v>
      </c>
      <c r="AJ373" s="103">
        <f>IF(I373&gt;Variables!$G$7,0,1)</f>
        <v>1</v>
      </c>
      <c r="AK373" s="103">
        <f>IF(F373&gt;Variables!$G$8,0,1)</f>
        <v>0</v>
      </c>
      <c r="AL373" s="103">
        <f>IF(G373&gt;Variables!$G$9,0,1)</f>
        <v>1</v>
      </c>
      <c r="AM373" s="103">
        <f>IF(AND(K373&gt;Variables!$G$10,K373&lt;Variables!$G$11),0,1)</f>
        <v>1</v>
      </c>
      <c r="AN373" s="103">
        <f>IF(H373&lt;Variables!$G$13,1,0)</f>
        <v>1</v>
      </c>
      <c r="AO373" s="97">
        <f>IF(R373&lt;Variables!$G$12,0,1)</f>
        <v>0</v>
      </c>
      <c r="AP373" s="104"/>
      <c r="AQ373" s="103"/>
      <c r="AR373" s="103"/>
      <c r="AS373" s="103"/>
      <c r="AT373" s="103">
        <v>1</v>
      </c>
      <c r="AU373" s="103"/>
      <c r="AV373" s="96" t="str">
        <f t="shared" si="86"/>
        <v/>
      </c>
      <c r="AW373" s="96">
        <f t="shared" si="87"/>
        <v>1</v>
      </c>
      <c r="AX373" s="96" t="str">
        <f t="shared" si="88"/>
        <v/>
      </c>
      <c r="AY373" s="96">
        <f t="shared" si="89"/>
        <v>1</v>
      </c>
      <c r="AZ373" s="96">
        <f t="shared" si="90"/>
        <v>2.2913299062391199</v>
      </c>
      <c r="BA373" s="96"/>
      <c r="BB373" s="96"/>
      <c r="BC373" s="96"/>
      <c r="BD373" s="96"/>
      <c r="BE373"/>
      <c r="BF373"/>
      <c r="BG373"/>
      <c r="BH373"/>
      <c r="BI373"/>
      <c r="BJ373" s="83"/>
      <c r="BK373" s="83"/>
    </row>
    <row r="374" spans="1:63" ht="14.1" customHeight="1" x14ac:dyDescent="0.2">
      <c r="A374" s="96"/>
      <c r="B374" s="96"/>
      <c r="C374" s="129">
        <v>44287</v>
      </c>
      <c r="D374" s="96" t="s">
        <v>423</v>
      </c>
      <c r="E374" s="96">
        <v>11.06</v>
      </c>
      <c r="F374" s="96">
        <v>61.32</v>
      </c>
      <c r="G374" s="96">
        <v>23.44</v>
      </c>
      <c r="H374" s="96">
        <v>8.81</v>
      </c>
      <c r="I374" s="96">
        <v>-17.757000000000001</v>
      </c>
      <c r="J374" s="96"/>
      <c r="K374" s="96">
        <v>59.67</v>
      </c>
      <c r="L374" s="96">
        <v>11.622025000000001</v>
      </c>
      <c r="M374" s="96">
        <v>-4.8358610000000004</v>
      </c>
      <c r="N374" s="96">
        <v>11.026973</v>
      </c>
      <c r="O374" s="96"/>
      <c r="P374" s="96"/>
      <c r="Q374" s="96"/>
      <c r="R374" s="96"/>
      <c r="S374" s="96"/>
      <c r="T374" s="96"/>
      <c r="U374" s="96"/>
      <c r="V374" s="96">
        <f t="shared" si="78"/>
        <v>2.7279644827125598</v>
      </c>
      <c r="W374" s="101">
        <f t="shared" si="79"/>
        <v>11.1706</v>
      </c>
      <c r="X374" s="101">
        <f t="shared" si="80"/>
        <v>11.2812</v>
      </c>
      <c r="Y374" s="96">
        <f t="shared" si="81"/>
        <v>10.838800000000001</v>
      </c>
      <c r="Z374" s="96">
        <f t="shared" si="82"/>
        <v>11.026973</v>
      </c>
      <c r="AA374" s="96">
        <f t="shared" si="83"/>
        <v>10.617599999999999</v>
      </c>
      <c r="AB374" s="96"/>
      <c r="AC374" s="96">
        <v>12</v>
      </c>
      <c r="AD374" s="96">
        <v>10.9</v>
      </c>
      <c r="AE374" s="96">
        <f t="shared" si="84"/>
        <v>1.0849909584086799</v>
      </c>
      <c r="AF374" s="96">
        <f t="shared" si="91"/>
        <v>0.98553345388788427</v>
      </c>
      <c r="AG374" s="96"/>
      <c r="AH374" s="101">
        <f>IF(AND(M374&lt;Variables!$G$6,M374&gt;Variables!$G$5),0,1)</f>
        <v>0</v>
      </c>
      <c r="AI374" s="101">
        <f t="shared" si="85"/>
        <v>0</v>
      </c>
      <c r="AJ374" s="101">
        <f>IF(I374&gt;Variables!$G$7,0,1)</f>
        <v>1</v>
      </c>
      <c r="AK374" s="101">
        <f>IF(F374&gt;Variables!$G$8,0,1)</f>
        <v>0</v>
      </c>
      <c r="AL374" s="101">
        <f>IF(G374&gt;Variables!$G$9,0,1)</f>
        <v>0</v>
      </c>
      <c r="AM374" s="101">
        <f>IF(AND(K374&gt;Variables!$G$10,K374&lt;Variables!$G$11),0,1)</f>
        <v>0</v>
      </c>
      <c r="AN374" s="103">
        <f>IF(H374&lt;Variables!$G$13,1,0)</f>
        <v>1</v>
      </c>
      <c r="AO374" s="97">
        <f>IF(R374&lt;Variables!$G$12,0,1)</f>
        <v>0</v>
      </c>
      <c r="AP374" s="102"/>
      <c r="AQ374" s="101"/>
      <c r="AR374" s="101">
        <v>1</v>
      </c>
      <c r="AS374" s="101"/>
      <c r="AT374" s="101"/>
      <c r="AU374" s="101"/>
      <c r="AV374" s="96">
        <f t="shared" si="86"/>
        <v>3</v>
      </c>
      <c r="AW374" s="96" t="str">
        <f t="shared" si="87"/>
        <v/>
      </c>
      <c r="AX374" s="96" t="str">
        <f t="shared" si="88"/>
        <v/>
      </c>
      <c r="AY374" s="96">
        <f t="shared" si="89"/>
        <v>3</v>
      </c>
      <c r="AZ374" s="96">
        <f t="shared" si="90"/>
        <v>2.7247423027125599</v>
      </c>
      <c r="BA374" s="96"/>
      <c r="BB374" s="96"/>
      <c r="BC374" s="96"/>
      <c r="BD374" s="96"/>
      <c r="BE374"/>
      <c r="BF374" s="94"/>
      <c r="BG374" s="94"/>
      <c r="BH374" s="94"/>
      <c r="BI374" s="94"/>
      <c r="BJ374" s="84"/>
      <c r="BK374" s="84"/>
    </row>
    <row r="375" spans="1:63" ht="14.1" customHeight="1" x14ac:dyDescent="0.2">
      <c r="A375" s="96"/>
      <c r="B375" s="96"/>
      <c r="C375" s="129">
        <v>44287</v>
      </c>
      <c r="D375" s="96" t="s">
        <v>201</v>
      </c>
      <c r="E375" s="96">
        <v>62.560099999999998</v>
      </c>
      <c r="F375" s="96">
        <v>25.92</v>
      </c>
      <c r="G375" s="96">
        <v>-11.89</v>
      </c>
      <c r="H375" s="96">
        <v>1420</v>
      </c>
      <c r="I375" s="96">
        <v>13369.396000000001</v>
      </c>
      <c r="J375" s="96"/>
      <c r="K375" s="96">
        <v>52.1</v>
      </c>
      <c r="L375" s="96">
        <v>64.980855000000005</v>
      </c>
      <c r="M375" s="96">
        <v>-3.725336</v>
      </c>
      <c r="N375" s="96">
        <v>66.473658999999998</v>
      </c>
      <c r="O375" s="96"/>
      <c r="P375" s="96"/>
      <c r="Q375" s="96"/>
      <c r="R375" s="96"/>
      <c r="S375" s="96"/>
      <c r="T375" s="96"/>
      <c r="U375" s="96"/>
      <c r="V375" s="96">
        <f t="shared" si="78"/>
        <v>2.5082081537727996</v>
      </c>
      <c r="W375" s="101">
        <f t="shared" si="79"/>
        <v>63.185701000000002</v>
      </c>
      <c r="X375" s="101">
        <f t="shared" si="80"/>
        <v>63.811301999999998</v>
      </c>
      <c r="Y375" s="96">
        <f t="shared" si="81"/>
        <v>61.308897999999999</v>
      </c>
      <c r="Z375" s="96">
        <f t="shared" si="82"/>
        <v>66.473658999999998</v>
      </c>
      <c r="AA375" s="96">
        <f t="shared" si="83"/>
        <v>60.057695999999993</v>
      </c>
      <c r="AB375" s="96"/>
      <c r="AC375" s="96">
        <v>68</v>
      </c>
      <c r="AD375" s="96"/>
      <c r="AE375" s="96">
        <f t="shared" si="84"/>
        <v>1.0869547842794369</v>
      </c>
      <c r="AF375" s="96">
        <f t="shared" si="91"/>
        <v>0</v>
      </c>
      <c r="AG375" s="96"/>
      <c r="AH375" s="101">
        <f>IF(AND(M375&lt;Variables!$G$6,M375&gt;Variables!$G$5),0,1)</f>
        <v>0</v>
      </c>
      <c r="AI375" s="101">
        <f t="shared" si="85"/>
        <v>1</v>
      </c>
      <c r="AJ375" s="101">
        <f>IF(I375&gt;Variables!$G$7,0,1)</f>
        <v>0</v>
      </c>
      <c r="AK375" s="101">
        <f>IF(F375&gt;Variables!$G$8,0,1)</f>
        <v>0</v>
      </c>
      <c r="AL375" s="101">
        <f>IF(G375&gt;Variables!$G$9,0,1)</f>
        <v>1</v>
      </c>
      <c r="AM375" s="101">
        <f>IF(AND(K375&gt;Variables!$G$10,K375&lt;Variables!$G$11),0,1)</f>
        <v>0</v>
      </c>
      <c r="AN375" s="103">
        <f>IF(H375&lt;Variables!$G$13,1,0)</f>
        <v>1</v>
      </c>
      <c r="AO375" s="97">
        <f>IF(R375&lt;Variables!$G$12,0,1)</f>
        <v>0</v>
      </c>
      <c r="AP375" s="102"/>
      <c r="AQ375" s="101"/>
      <c r="AR375" s="101">
        <v>1</v>
      </c>
      <c r="AS375" s="101"/>
      <c r="AT375" s="101"/>
      <c r="AU375" s="101"/>
      <c r="AV375" s="96">
        <f t="shared" si="86"/>
        <v>3</v>
      </c>
      <c r="AW375" s="96" t="str">
        <f t="shared" si="87"/>
        <v/>
      </c>
      <c r="AX375" s="96" t="str">
        <f t="shared" si="88"/>
        <v/>
      </c>
      <c r="AY375" s="96">
        <f t="shared" si="89"/>
        <v>3</v>
      </c>
      <c r="AZ375" s="96">
        <f t="shared" si="90"/>
        <v>2.5053947537727996</v>
      </c>
      <c r="BA375" s="96"/>
      <c r="BB375" s="96"/>
      <c r="BC375" s="96"/>
      <c r="BD375" s="96"/>
      <c r="BE375"/>
      <c r="BF375"/>
      <c r="BG375"/>
      <c r="BH375"/>
      <c r="BI375"/>
      <c r="BJ375" s="83"/>
      <c r="BK375" s="83"/>
    </row>
    <row r="376" spans="1:63" ht="14.1" customHeight="1" x14ac:dyDescent="0.2">
      <c r="A376" s="96"/>
      <c r="B376" s="96"/>
      <c r="C376" s="129">
        <v>44287</v>
      </c>
      <c r="D376" s="89" t="s">
        <v>397</v>
      </c>
      <c r="E376" s="89">
        <v>5.7</v>
      </c>
      <c r="F376" s="89">
        <v>32.159999999999997</v>
      </c>
      <c r="G376" s="89">
        <v>15.15</v>
      </c>
      <c r="H376" s="89"/>
      <c r="I376" s="89">
        <v>-74.855999999999995</v>
      </c>
      <c r="J376" s="89"/>
      <c r="K376" s="89">
        <v>70.66</v>
      </c>
      <c r="L376" s="89">
        <v>5.7881939999999998</v>
      </c>
      <c r="M376" s="89">
        <v>-1.52369</v>
      </c>
      <c r="N376" s="89">
        <v>5.6203450000000004</v>
      </c>
      <c r="O376" s="89"/>
      <c r="P376" s="89"/>
      <c r="Q376" s="89"/>
      <c r="R376" s="89"/>
      <c r="S376" s="89"/>
      <c r="T376" s="89"/>
      <c r="U376" s="89"/>
      <c r="V376" s="89">
        <f t="shared" si="78"/>
        <v>2.7115661494351997</v>
      </c>
      <c r="W376" s="111">
        <f t="shared" si="79"/>
        <v>5.7570000000000006</v>
      </c>
      <c r="X376" s="111">
        <f t="shared" si="80"/>
        <v>5.8140000000000001</v>
      </c>
      <c r="Y376" s="112">
        <f t="shared" si="81"/>
        <v>5.5860000000000003</v>
      </c>
      <c r="Z376" s="115">
        <f t="shared" si="82"/>
        <v>5.6203450000000004</v>
      </c>
      <c r="AA376" s="112">
        <f t="shared" si="83"/>
        <v>5.4719999999999995</v>
      </c>
      <c r="AB376" s="96"/>
      <c r="AC376" s="96">
        <v>6.1289999999999996</v>
      </c>
      <c r="AD376" s="96">
        <v>5.55</v>
      </c>
      <c r="AE376" s="98">
        <f t="shared" si="84"/>
        <v>1.0752631578947367</v>
      </c>
      <c r="AF376" s="98">
        <f t="shared" si="91"/>
        <v>0.97368421052631571</v>
      </c>
      <c r="AG376" s="96" t="s">
        <v>524</v>
      </c>
      <c r="AH376" s="101">
        <f>IF(AND(M376&lt;Variables!$G$6,M376&gt;Variables!$G$5),0,1)</f>
        <v>1</v>
      </c>
      <c r="AI376" s="101">
        <f t="shared" si="85"/>
        <v>0</v>
      </c>
      <c r="AJ376" s="101">
        <f>IF(I376&gt;Variables!$G$7,0,1)</f>
        <v>1</v>
      </c>
      <c r="AK376" s="101">
        <f>IF(F376&gt;Variables!$G$8,0,1)</f>
        <v>0</v>
      </c>
      <c r="AL376" s="101">
        <f>IF(G376&gt;Variables!$G$9,0,1)</f>
        <v>0</v>
      </c>
      <c r="AM376" s="101">
        <f>IF(AND(K376&gt;Variables!$G$10,K376&lt;Variables!$G$11),0,1)</f>
        <v>0</v>
      </c>
      <c r="AN376" s="103">
        <f>IF(H376&lt;Variables!$G$13,1,0)</f>
        <v>1</v>
      </c>
      <c r="AO376" s="97">
        <f>IF(R376&lt;Variables!$G$12,0,1)</f>
        <v>0</v>
      </c>
      <c r="AP376" s="102"/>
      <c r="AQ376" s="101"/>
      <c r="AR376" s="101">
        <v>1</v>
      </c>
      <c r="AS376" s="101"/>
      <c r="AT376" s="101"/>
      <c r="AU376" s="101"/>
      <c r="AV376" s="96">
        <f t="shared" si="86"/>
        <v>3</v>
      </c>
      <c r="AW376" s="96" t="str">
        <f t="shared" si="87"/>
        <v/>
      </c>
      <c r="AX376" s="96" t="str">
        <f t="shared" si="88"/>
        <v/>
      </c>
      <c r="AY376" s="96">
        <f t="shared" si="89"/>
        <v>3</v>
      </c>
      <c r="AZ376" s="96">
        <f t="shared" si="90"/>
        <v>2.7077505094351997</v>
      </c>
      <c r="BA376" s="96"/>
      <c r="BB376" s="96"/>
      <c r="BC376" s="96"/>
      <c r="BD376" s="96"/>
      <c r="BE376"/>
      <c r="BF376"/>
      <c r="BG376"/>
      <c r="BH376"/>
      <c r="BI376"/>
      <c r="BJ376" s="83"/>
      <c r="BK376" s="83"/>
    </row>
    <row r="377" spans="1:63" ht="14.1" customHeight="1" x14ac:dyDescent="0.2">
      <c r="A377" s="96"/>
      <c r="B377" s="96"/>
      <c r="C377" s="129">
        <v>44287</v>
      </c>
      <c r="D377" s="96" t="s">
        <v>522</v>
      </c>
      <c r="E377" s="96">
        <v>22.72</v>
      </c>
      <c r="F377" s="96">
        <v>7.13</v>
      </c>
      <c r="G377" s="96">
        <v>-8.83</v>
      </c>
      <c r="H377" s="96"/>
      <c r="I377" s="96">
        <v>-999</v>
      </c>
      <c r="J377" s="96"/>
      <c r="K377" s="96">
        <v>41.1</v>
      </c>
      <c r="L377" s="96">
        <v>23.216622000000001</v>
      </c>
      <c r="M377" s="96">
        <v>-2.1390799999999999</v>
      </c>
      <c r="N377" s="96">
        <v>22.958075000000001</v>
      </c>
      <c r="O377" s="96"/>
      <c r="P377" s="96"/>
      <c r="Q377" s="96"/>
      <c r="R377" s="96"/>
      <c r="S377" s="96"/>
      <c r="T377" s="96"/>
      <c r="U377" s="96"/>
      <c r="V377" s="96">
        <f t="shared" si="78"/>
        <v>2.2754308789439999</v>
      </c>
      <c r="W377" s="101">
        <f t="shared" si="79"/>
        <v>22.947199999999999</v>
      </c>
      <c r="X377" s="101">
        <f t="shared" si="80"/>
        <v>23.174399999999999</v>
      </c>
      <c r="Y377" s="98">
        <f t="shared" si="81"/>
        <v>22.265599999999999</v>
      </c>
      <c r="Z377" s="98">
        <f t="shared" si="82"/>
        <v>22.958075000000001</v>
      </c>
      <c r="AA377" s="98">
        <f t="shared" si="83"/>
        <v>21.811199999999999</v>
      </c>
      <c r="AB377" s="96" t="s">
        <v>523</v>
      </c>
      <c r="AC377" s="96">
        <v>24.6</v>
      </c>
      <c r="AD377" s="96"/>
      <c r="AE377" s="98">
        <f t="shared" si="84"/>
        <v>1.0827464788732395</v>
      </c>
      <c r="AF377" s="98">
        <f t="shared" si="91"/>
        <v>0</v>
      </c>
      <c r="AG377" s="96"/>
      <c r="AH377" s="101">
        <f>IF(AND(M377&lt;Variables!$G$6,M377&gt;Variables!$G$5),0,1)</f>
        <v>0</v>
      </c>
      <c r="AI377" s="101">
        <f t="shared" si="85"/>
        <v>0</v>
      </c>
      <c r="AJ377" s="101">
        <f>IF(I377&gt;Variables!$G$7,0,1)</f>
        <v>1</v>
      </c>
      <c r="AK377" s="101">
        <f>IF(F377&gt;Variables!$G$8,0,1)</f>
        <v>1</v>
      </c>
      <c r="AL377" s="101">
        <f>IF(G377&gt;Variables!$G$9,0,1)</f>
        <v>1</v>
      </c>
      <c r="AM377" s="101">
        <f>IF(AND(K377&gt;Variables!$G$10,K377&lt;Variables!$G$11),0,1)</f>
        <v>1</v>
      </c>
      <c r="AN377" s="103">
        <f>IF(H377&lt;Variables!$G$13,1,0)</f>
        <v>1</v>
      </c>
      <c r="AO377" s="97">
        <f>IF(R377&lt;Variables!$G$12,0,1)</f>
        <v>0</v>
      </c>
      <c r="AP377" s="102"/>
      <c r="AQ377" s="101"/>
      <c r="AR377" s="101">
        <v>1</v>
      </c>
      <c r="AS377" s="101"/>
      <c r="AT377" s="101"/>
      <c r="AU377" s="101"/>
      <c r="AV377" s="96">
        <f t="shared" si="86"/>
        <v>3</v>
      </c>
      <c r="AW377" s="96" t="str">
        <f t="shared" si="87"/>
        <v/>
      </c>
      <c r="AX377" s="96" t="str">
        <f t="shared" si="88"/>
        <v/>
      </c>
      <c r="AY377" s="96">
        <f t="shared" si="89"/>
        <v>3</v>
      </c>
      <c r="AZ377" s="96">
        <f t="shared" si="90"/>
        <v>2.2732114789439999</v>
      </c>
      <c r="BA377" s="96"/>
      <c r="BB377" s="96"/>
      <c r="BC377" s="96"/>
      <c r="BD377" s="96"/>
      <c r="BE377"/>
      <c r="BF377"/>
      <c r="BG377"/>
      <c r="BH377"/>
      <c r="BI377"/>
      <c r="BJ377" s="83"/>
      <c r="BK377" s="83"/>
    </row>
    <row r="378" spans="1:63" ht="14.1" customHeight="1" x14ac:dyDescent="0.2">
      <c r="A378" s="96"/>
      <c r="B378" s="96"/>
      <c r="C378" s="129">
        <v>44287</v>
      </c>
      <c r="D378" s="101" t="s">
        <v>193</v>
      </c>
      <c r="E378" s="96">
        <v>13.76</v>
      </c>
      <c r="F378" s="96">
        <v>9.84</v>
      </c>
      <c r="G378" s="96">
        <v>8.35</v>
      </c>
      <c r="H378" s="96"/>
      <c r="I378" s="96">
        <v>-67</v>
      </c>
      <c r="J378" s="96"/>
      <c r="K378" s="96">
        <v>82.19</v>
      </c>
      <c r="L378" s="96">
        <v>13.36</v>
      </c>
      <c r="M378" s="96">
        <f>(E378-L378)/L378</f>
        <v>2.994011976047907E-2</v>
      </c>
      <c r="N378" s="96">
        <v>12.96</v>
      </c>
      <c r="O378" s="96"/>
      <c r="P378" s="96"/>
      <c r="Q378" s="96"/>
      <c r="R378" s="96"/>
      <c r="S378" s="96"/>
      <c r="T378" s="96"/>
      <c r="U378" s="96"/>
      <c r="V378" s="96">
        <f t="shared" si="78"/>
        <v>2.6969265820359278</v>
      </c>
      <c r="W378" s="101">
        <f t="shared" si="79"/>
        <v>13.897600000000001</v>
      </c>
      <c r="X378" s="101">
        <f t="shared" si="80"/>
        <v>14.0352</v>
      </c>
      <c r="Y378" s="96">
        <f t="shared" si="81"/>
        <v>13.4848</v>
      </c>
      <c r="Z378" s="96">
        <f t="shared" si="82"/>
        <v>12.96</v>
      </c>
      <c r="AA378" s="96">
        <f t="shared" si="83"/>
        <v>13.2096</v>
      </c>
      <c r="AB378" s="96" t="s">
        <v>274</v>
      </c>
      <c r="AC378" s="96">
        <v>16.47</v>
      </c>
      <c r="AD378" s="96"/>
      <c r="AE378" s="96">
        <f t="shared" si="84"/>
        <v>1.1969476744186045</v>
      </c>
      <c r="AF378" s="96">
        <f t="shared" si="91"/>
        <v>0</v>
      </c>
      <c r="AG378" s="96"/>
      <c r="AH378" s="101">
        <f>IF(AND(M378&lt;Variables!$G$6,M378&gt;Variables!$G$5),0,1)</f>
        <v>1</v>
      </c>
      <c r="AI378" s="101">
        <f t="shared" si="85"/>
        <v>0</v>
      </c>
      <c r="AJ378" s="101">
        <f>IF(I378&gt;Variables!$G$7,0,1)</f>
        <v>1</v>
      </c>
      <c r="AK378" s="101">
        <f>IF(F378&gt;Variables!$G$8,0,1)</f>
        <v>0</v>
      </c>
      <c r="AL378" s="101">
        <f>IF(G378&gt;Variables!$G$9,0,1)</f>
        <v>1</v>
      </c>
      <c r="AM378" s="101">
        <f>IF(AND(K378&gt;Variables!$G$10,K378&lt;Variables!$G$11),0,1)</f>
        <v>1</v>
      </c>
      <c r="AN378" s="103">
        <f>IF(H378&lt;Variables!$G$13,1,0)</f>
        <v>1</v>
      </c>
      <c r="AO378" s="97">
        <f>IF(R378&lt;Variables!$G$12,0,1)</f>
        <v>0</v>
      </c>
      <c r="AP378" s="102"/>
      <c r="AQ378" s="101"/>
      <c r="AR378" s="101">
        <v>1</v>
      </c>
      <c r="AS378" s="101"/>
      <c r="AT378" s="101"/>
      <c r="AU378" s="101"/>
      <c r="AV378" s="96">
        <f t="shared" si="86"/>
        <v>3</v>
      </c>
      <c r="AW378" s="96" t="str">
        <f t="shared" si="87"/>
        <v/>
      </c>
      <c r="AX378" s="96" t="str">
        <f t="shared" si="88"/>
        <v/>
      </c>
      <c r="AY378" s="96">
        <f t="shared" si="89"/>
        <v>3</v>
      </c>
      <c r="AZ378" s="96">
        <f t="shared" si="90"/>
        <v>2.6924883220359277</v>
      </c>
      <c r="BA378" s="96"/>
      <c r="BB378" s="96"/>
      <c r="BC378" s="96"/>
      <c r="BD378" s="96"/>
      <c r="BE378"/>
      <c r="BF378"/>
      <c r="BG378"/>
      <c r="BH378"/>
      <c r="BI378"/>
      <c r="BJ378" s="83"/>
      <c r="BK378" s="83"/>
    </row>
    <row r="379" spans="1:63" ht="14.1" customHeight="1" x14ac:dyDescent="0.2">
      <c r="A379" s="96"/>
      <c r="B379" s="96"/>
      <c r="C379" s="129">
        <v>44287</v>
      </c>
      <c r="D379" s="96" t="s">
        <v>532</v>
      </c>
      <c r="E379" s="96">
        <v>110.96</v>
      </c>
      <c r="F379" s="96">
        <v>6.36</v>
      </c>
      <c r="G379" s="130">
        <v>5.99</v>
      </c>
      <c r="H379" s="130"/>
      <c r="I379" s="96">
        <v>-42.904000000000003</v>
      </c>
      <c r="J379" s="96"/>
      <c r="K379" s="109">
        <v>79.23</v>
      </c>
      <c r="L379" s="98">
        <v>109.807935</v>
      </c>
      <c r="M379" s="98">
        <v>1.049164</v>
      </c>
      <c r="N379" s="98">
        <v>108.138918</v>
      </c>
      <c r="O379" s="98"/>
      <c r="P379" s="98"/>
      <c r="Q379" s="98"/>
      <c r="R379" s="98"/>
      <c r="S379" s="98"/>
      <c r="T379" s="98"/>
      <c r="U379" s="98"/>
      <c r="V379" s="98">
        <f t="shared" si="78"/>
        <v>2.5539780559766401</v>
      </c>
      <c r="W379" s="98">
        <f t="shared" si="79"/>
        <v>112.06959999999999</v>
      </c>
      <c r="X379" s="98">
        <f t="shared" si="80"/>
        <v>113.17919999999999</v>
      </c>
      <c r="Y379" s="98">
        <f t="shared" si="81"/>
        <v>108.74079999999999</v>
      </c>
      <c r="Z379" s="98">
        <f t="shared" si="82"/>
        <v>108.138918</v>
      </c>
      <c r="AA379" s="98">
        <f t="shared" si="83"/>
        <v>106.52159999999999</v>
      </c>
      <c r="AB379" s="98"/>
      <c r="AC379" s="98"/>
      <c r="AD379" s="98"/>
      <c r="AE379" s="98">
        <f t="shared" si="84"/>
        <v>0</v>
      </c>
      <c r="AF379" s="98">
        <f t="shared" si="91"/>
        <v>0</v>
      </c>
      <c r="AG379" s="98" t="s">
        <v>22</v>
      </c>
      <c r="AH379" s="105">
        <f>IF(AND(M379&lt;Variables!$G$6,M379&gt;Variables!$G$5),0,1)</f>
        <v>1</v>
      </c>
      <c r="AI379" s="105">
        <f t="shared" si="85"/>
        <v>0</v>
      </c>
      <c r="AJ379" s="105">
        <f>IF(I379&gt;Variables!$G$7,0,1)</f>
        <v>1</v>
      </c>
      <c r="AK379" s="105">
        <f>IF(F379&gt;Variables!$G$8,0,1)</f>
        <v>1</v>
      </c>
      <c r="AL379" s="105">
        <f>IF(G379&gt;Variables!$G$9,0,1)</f>
        <v>1</v>
      </c>
      <c r="AM379" s="105">
        <f>IF(AND(K379&gt;Variables!$G$10,K379&lt;Variables!$G$11),0,1)</f>
        <v>1</v>
      </c>
      <c r="AN379" s="103">
        <f>IF(H379&lt;Variables!$G$13,1,0)</f>
        <v>1</v>
      </c>
      <c r="AO379" s="97">
        <f>IF(R379&lt;Variables!$G$12,0,1)</f>
        <v>0</v>
      </c>
      <c r="AP379" s="106"/>
      <c r="AQ379" s="105"/>
      <c r="AR379" s="105"/>
      <c r="AS379" s="105"/>
      <c r="AT379" s="105"/>
      <c r="AU379" s="105">
        <v>1</v>
      </c>
      <c r="AV379" s="96" t="str">
        <f t="shared" si="86"/>
        <v/>
      </c>
      <c r="AW379" s="96" t="str">
        <f t="shared" si="87"/>
        <v/>
      </c>
      <c r="AX379" s="96">
        <f t="shared" si="88"/>
        <v>2</v>
      </c>
      <c r="AY379" s="96">
        <f t="shared" si="89"/>
        <v>2</v>
      </c>
      <c r="AZ379" s="96">
        <f t="shared" si="90"/>
        <v>2.5496996359766402</v>
      </c>
      <c r="BA379" s="96"/>
      <c r="BB379" s="96"/>
      <c r="BC379" s="96"/>
      <c r="BD379" s="96"/>
      <c r="BE379"/>
      <c r="BF379"/>
      <c r="BG379"/>
      <c r="BH379"/>
      <c r="BI379"/>
      <c r="BJ379" s="83"/>
      <c r="BK379" s="83"/>
    </row>
    <row r="380" spans="1:63" ht="14.1" customHeight="1" x14ac:dyDescent="0.2">
      <c r="A380" s="96"/>
      <c r="B380" s="96"/>
      <c r="C380" s="129">
        <v>44287</v>
      </c>
      <c r="D380" s="105" t="s">
        <v>533</v>
      </c>
      <c r="E380" s="96">
        <v>14.37</v>
      </c>
      <c r="F380" s="96">
        <v>6.2</v>
      </c>
      <c r="G380" s="96">
        <v>2.2000000000000002</v>
      </c>
      <c r="H380" s="96"/>
      <c r="I380" s="96">
        <v>24</v>
      </c>
      <c r="J380" s="96"/>
      <c r="K380" s="96">
        <v>79.02</v>
      </c>
      <c r="L380" s="96">
        <v>14.3</v>
      </c>
      <c r="M380" s="96">
        <f>(E380-L380)/L380</f>
        <v>4.8951048951047906E-3</v>
      </c>
      <c r="N380" s="96">
        <v>14</v>
      </c>
      <c r="O380" s="96"/>
      <c r="P380" s="96"/>
      <c r="Q380" s="96"/>
      <c r="R380" s="96"/>
      <c r="S380" s="96"/>
      <c r="T380" s="96"/>
      <c r="U380" s="96"/>
      <c r="V380" s="96">
        <f t="shared" si="78"/>
        <v>2.6671096697062935</v>
      </c>
      <c r="W380" s="96">
        <f t="shared" si="79"/>
        <v>14.5137</v>
      </c>
      <c r="X380" s="96">
        <f t="shared" si="80"/>
        <v>14.657399999999999</v>
      </c>
      <c r="Y380" s="96">
        <f t="shared" si="81"/>
        <v>14.082599999999999</v>
      </c>
      <c r="Z380" s="96">
        <f t="shared" si="82"/>
        <v>14</v>
      </c>
      <c r="AA380" s="96">
        <f t="shared" si="83"/>
        <v>13.795199999999999</v>
      </c>
      <c r="AB380" s="96" t="s">
        <v>526</v>
      </c>
      <c r="AC380" s="96">
        <v>14.39</v>
      </c>
      <c r="AD380" s="96">
        <v>14.23</v>
      </c>
      <c r="AE380" s="96">
        <f t="shared" si="84"/>
        <v>1.001391788448156</v>
      </c>
      <c r="AF380" s="96">
        <f t="shared" si="91"/>
        <v>0.99025748086290888</v>
      </c>
      <c r="AG380" s="96" t="s">
        <v>22</v>
      </c>
      <c r="AH380" s="105">
        <f>IF(AND(M380&lt;Variables!$G$6,M380&gt;Variables!$G$5),0,1)</f>
        <v>1</v>
      </c>
      <c r="AI380" s="105">
        <f t="shared" si="85"/>
        <v>0</v>
      </c>
      <c r="AJ380" s="105">
        <f>IF(I380&gt;Variables!$G$7,0,1)</f>
        <v>0</v>
      </c>
      <c r="AK380" s="105">
        <f>IF(F380&gt;Variables!$G$8,0,1)</f>
        <v>1</v>
      </c>
      <c r="AL380" s="105">
        <f>IF(G380&gt;Variables!$G$9,0,1)</f>
        <v>1</v>
      </c>
      <c r="AM380" s="105">
        <f>IF(AND(K380&gt;Variables!$G$10,K380&lt;Variables!$G$11),0,1)</f>
        <v>1</v>
      </c>
      <c r="AN380" s="103">
        <f>IF(H380&lt;Variables!$G$13,1,0)</f>
        <v>1</v>
      </c>
      <c r="AO380" s="97">
        <f>IF(R380&lt;Variables!$G$12,0,1)</f>
        <v>0</v>
      </c>
      <c r="AP380" s="106"/>
      <c r="AQ380" s="105"/>
      <c r="AR380" s="105"/>
      <c r="AS380" s="105"/>
      <c r="AT380" s="105"/>
      <c r="AU380" s="105">
        <v>1</v>
      </c>
      <c r="AV380" s="96" t="str">
        <f t="shared" si="86"/>
        <v/>
      </c>
      <c r="AW380" s="96" t="str">
        <f t="shared" si="87"/>
        <v/>
      </c>
      <c r="AX380" s="96">
        <f t="shared" si="88"/>
        <v>2</v>
      </c>
      <c r="AY380" s="96">
        <f t="shared" si="89"/>
        <v>2</v>
      </c>
      <c r="AZ380" s="96">
        <f t="shared" si="90"/>
        <v>2.6628425897062935</v>
      </c>
      <c r="BA380" s="96"/>
      <c r="BB380" s="96"/>
      <c r="BC380" s="96"/>
      <c r="BD380" s="96"/>
      <c r="BE380"/>
      <c r="BF380"/>
      <c r="BG380"/>
      <c r="BH380"/>
      <c r="BI380"/>
      <c r="BJ380" s="83"/>
      <c r="BK380" s="83"/>
    </row>
    <row r="381" spans="1:63" ht="14.1" customHeight="1" x14ac:dyDescent="0.2">
      <c r="A381" s="96"/>
      <c r="B381" s="96"/>
      <c r="C381" s="129">
        <v>44287</v>
      </c>
      <c r="D381" s="89" t="s">
        <v>311</v>
      </c>
      <c r="E381" s="89">
        <v>10.535</v>
      </c>
      <c r="F381" s="89">
        <v>8.66</v>
      </c>
      <c r="G381" s="89">
        <v>4.93</v>
      </c>
      <c r="H381" s="89"/>
      <c r="I381" s="89">
        <v>-2.96</v>
      </c>
      <c r="J381" s="96"/>
      <c r="K381" s="96">
        <v>77.98</v>
      </c>
      <c r="L381" s="89">
        <v>10.43713</v>
      </c>
      <c r="M381" s="89">
        <v>0.93771000000000004</v>
      </c>
      <c r="N381" s="89">
        <v>10.375416</v>
      </c>
      <c r="O381" s="96"/>
      <c r="P381" s="96"/>
      <c r="Q381" s="96"/>
      <c r="R381" s="96"/>
      <c r="S381" s="96"/>
      <c r="T381" s="96"/>
      <c r="U381" s="96"/>
      <c r="V381" s="96">
        <f t="shared" si="78"/>
        <v>2.5567195206896001</v>
      </c>
      <c r="W381" s="105">
        <f t="shared" si="79"/>
        <v>10.64035</v>
      </c>
      <c r="X381" s="105">
        <f t="shared" si="80"/>
        <v>10.745700000000001</v>
      </c>
      <c r="Y381" s="105">
        <f t="shared" si="81"/>
        <v>10.324299999999999</v>
      </c>
      <c r="Z381" s="105">
        <f t="shared" si="82"/>
        <v>10.375416</v>
      </c>
      <c r="AA381" s="105">
        <f t="shared" si="83"/>
        <v>10.1136</v>
      </c>
      <c r="AB381" s="96" t="s">
        <v>202</v>
      </c>
      <c r="AC381" s="96">
        <v>10.65</v>
      </c>
      <c r="AD381" s="96">
        <v>10.43</v>
      </c>
      <c r="AE381" s="98">
        <f t="shared" si="84"/>
        <v>1.0109159943046986</v>
      </c>
      <c r="AF381" s="98">
        <f t="shared" si="91"/>
        <v>0.99003322259136206</v>
      </c>
      <c r="AG381" s="96" t="s">
        <v>22</v>
      </c>
      <c r="AH381" s="105">
        <f>IF(AND(M381&lt;Variables!$G$6,M381&gt;Variables!$G$5),0,1)</f>
        <v>1</v>
      </c>
      <c r="AI381" s="105">
        <f t="shared" si="85"/>
        <v>0</v>
      </c>
      <c r="AJ381" s="105">
        <f>IF(I381&gt;Variables!$G$7,0,1)</f>
        <v>1</v>
      </c>
      <c r="AK381" s="105">
        <f>IF(F381&gt;Variables!$G$8,0,1)</f>
        <v>1</v>
      </c>
      <c r="AL381" s="105">
        <f>IF(G381&gt;Variables!$G$9,0,1)</f>
        <v>1</v>
      </c>
      <c r="AM381" s="105">
        <f>IF(AND(K381&gt;Variables!$G$10,K381&lt;Variables!$G$11),0,1)</f>
        <v>1</v>
      </c>
      <c r="AN381" s="103">
        <f>IF(H381&lt;Variables!$G$13,1,0)</f>
        <v>1</v>
      </c>
      <c r="AO381" s="97">
        <f>IF(R381&lt;Variables!$G$12,0,1)</f>
        <v>0</v>
      </c>
      <c r="AP381" s="106"/>
      <c r="AQ381" s="105"/>
      <c r="AR381" s="105"/>
      <c r="AS381" s="105"/>
      <c r="AT381" s="105"/>
      <c r="AU381" s="105">
        <v>1</v>
      </c>
      <c r="AV381" s="96">
        <f t="shared" si="86"/>
        <v>3</v>
      </c>
      <c r="AW381" s="96" t="str">
        <f t="shared" si="87"/>
        <v/>
      </c>
      <c r="AX381" s="96" t="str">
        <f t="shared" si="88"/>
        <v/>
      </c>
      <c r="AY381" s="96">
        <f t="shared" si="89"/>
        <v>3</v>
      </c>
      <c r="AZ381" s="96">
        <f t="shared" si="90"/>
        <v>2.5525086006896003</v>
      </c>
      <c r="BA381" s="96"/>
      <c r="BB381" s="96"/>
      <c r="BC381" s="96"/>
      <c r="BD381" s="96"/>
      <c r="BE381"/>
      <c r="BF381"/>
      <c r="BG381"/>
      <c r="BH381"/>
      <c r="BI381"/>
      <c r="BJ381" s="83"/>
      <c r="BK381" s="83"/>
    </row>
    <row r="382" spans="1:63" ht="14.1" customHeight="1" x14ac:dyDescent="0.2">
      <c r="A382" s="96"/>
      <c r="B382" s="96"/>
      <c r="C382" s="129">
        <v>44287</v>
      </c>
      <c r="D382" s="111" t="s">
        <v>534</v>
      </c>
      <c r="E382" s="89">
        <v>865</v>
      </c>
      <c r="F382" s="89">
        <v>6.64</v>
      </c>
      <c r="G382" s="89">
        <v>2.86</v>
      </c>
      <c r="H382" s="89"/>
      <c r="I382" s="89">
        <v>0</v>
      </c>
      <c r="J382" s="89"/>
      <c r="K382" s="89">
        <v>76.59</v>
      </c>
      <c r="L382" s="89">
        <v>862.04</v>
      </c>
      <c r="M382" s="89">
        <f>(E382-L382)/L382</f>
        <v>3.4337153728365697E-3</v>
      </c>
      <c r="N382" s="89">
        <v>837.84</v>
      </c>
      <c r="O382" s="96"/>
      <c r="P382" s="96"/>
      <c r="Q382" s="96"/>
      <c r="R382" s="96"/>
      <c r="S382" s="96"/>
      <c r="T382" s="96"/>
      <c r="U382" s="96"/>
      <c r="V382" s="96">
        <f t="shared" si="78"/>
        <v>2.6421194418040925</v>
      </c>
      <c r="W382" s="101">
        <f t="shared" si="79"/>
        <v>873.65</v>
      </c>
      <c r="X382" s="101">
        <f t="shared" si="80"/>
        <v>882.30000000000007</v>
      </c>
      <c r="Y382" s="96">
        <f t="shared" si="81"/>
        <v>847.69999999999993</v>
      </c>
      <c r="Z382" s="96">
        <f t="shared" si="82"/>
        <v>837.84</v>
      </c>
      <c r="AA382" s="96">
        <f t="shared" si="83"/>
        <v>830.4</v>
      </c>
      <c r="AB382" s="96" t="s">
        <v>200</v>
      </c>
      <c r="AC382" s="96">
        <v>892</v>
      </c>
      <c r="AD382" s="96">
        <v>860.52</v>
      </c>
      <c r="AE382" s="96">
        <f t="shared" si="84"/>
        <v>1.0312138728323699</v>
      </c>
      <c r="AF382" s="96">
        <f t="shared" si="91"/>
        <v>0.99482080924855487</v>
      </c>
      <c r="AG382" s="96"/>
      <c r="AH382" s="101">
        <f>IF(AND(M382&lt;Variables!$G$6,M382&gt;Variables!$G$5),0,1)</f>
        <v>1</v>
      </c>
      <c r="AI382" s="101">
        <f t="shared" si="85"/>
        <v>0</v>
      </c>
      <c r="AJ382" s="101">
        <f>IF(I382&gt;Variables!$G$7,0,1)</f>
        <v>1</v>
      </c>
      <c r="AK382" s="101">
        <f>IF(F382&gt;Variables!$G$8,0,1)</f>
        <v>1</v>
      </c>
      <c r="AL382" s="101">
        <f>IF(G382&gt;Variables!$G$9,0,1)</f>
        <v>1</v>
      </c>
      <c r="AM382" s="101">
        <f>IF(AND(K382&gt;Variables!$G$10,K382&lt;Variables!$G$11),0,1)</f>
        <v>1</v>
      </c>
      <c r="AN382" s="103">
        <f>IF(H382&lt;Variables!$G$13,1,0)</f>
        <v>1</v>
      </c>
      <c r="AO382" s="97">
        <f>IF(R382&lt;Variables!$G$12,0,1)</f>
        <v>0</v>
      </c>
      <c r="AP382" s="102"/>
      <c r="AQ382" s="101"/>
      <c r="AR382" s="101">
        <v>1</v>
      </c>
      <c r="AS382" s="101"/>
      <c r="AT382" s="101"/>
      <c r="AU382" s="101"/>
      <c r="AV382" s="96">
        <f t="shared" si="86"/>
        <v>3</v>
      </c>
      <c r="AW382" s="96" t="str">
        <f t="shared" si="87"/>
        <v/>
      </c>
      <c r="AX382" s="96" t="str">
        <f t="shared" si="88"/>
        <v/>
      </c>
      <c r="AY382" s="96">
        <f t="shared" si="89"/>
        <v>3</v>
      </c>
      <c r="AZ382" s="96">
        <f t="shared" si="90"/>
        <v>2.6379835818040926</v>
      </c>
      <c r="BA382" s="96"/>
      <c r="BB382" s="96"/>
      <c r="BC382" s="96"/>
      <c r="BD382" s="96"/>
      <c r="BE382"/>
      <c r="BF382"/>
      <c r="BG382"/>
      <c r="BH382"/>
      <c r="BI382"/>
      <c r="BJ382" s="83"/>
      <c r="BK382" s="83"/>
    </row>
    <row r="383" spans="1:63" ht="14.1" customHeight="1" x14ac:dyDescent="0.2">
      <c r="A383" s="96"/>
      <c r="B383" s="96"/>
      <c r="C383" s="129">
        <v>44287</v>
      </c>
      <c r="D383" s="96" t="s">
        <v>535</v>
      </c>
      <c r="E383" s="96">
        <v>31.55</v>
      </c>
      <c r="F383" s="96">
        <v>6.66</v>
      </c>
      <c r="G383" s="130">
        <v>4.99</v>
      </c>
      <c r="H383" s="130"/>
      <c r="I383" s="96">
        <v>-42.384</v>
      </c>
      <c r="J383" s="96"/>
      <c r="K383" s="109">
        <v>74.540000000000006</v>
      </c>
      <c r="L383" s="98">
        <v>31.281120000000001</v>
      </c>
      <c r="M383" s="98">
        <v>0.85955999999999999</v>
      </c>
      <c r="N383" s="98">
        <v>30.883877999999999</v>
      </c>
      <c r="O383" s="98"/>
      <c r="P383" s="98"/>
      <c r="Q383" s="98"/>
      <c r="R383" s="98"/>
      <c r="S383" s="98"/>
      <c r="T383" s="98"/>
      <c r="U383" s="98"/>
      <c r="V383" s="98">
        <f t="shared" si="78"/>
        <v>2.5379675162688002</v>
      </c>
      <c r="W383" s="97">
        <f t="shared" si="79"/>
        <v>31.865500000000001</v>
      </c>
      <c r="X383" s="98">
        <f t="shared" si="80"/>
        <v>32.181000000000004</v>
      </c>
      <c r="Y383" s="98">
        <f t="shared" si="81"/>
        <v>30.919</v>
      </c>
      <c r="Z383" s="98">
        <f t="shared" si="82"/>
        <v>30.883877999999999</v>
      </c>
      <c r="AA383" s="98">
        <f t="shared" si="83"/>
        <v>30.288</v>
      </c>
      <c r="AB383" s="98"/>
      <c r="AC383" s="98">
        <v>32.15</v>
      </c>
      <c r="AD383" s="98"/>
      <c r="AE383" s="98">
        <f t="shared" si="84"/>
        <v>1.0190174326465926</v>
      </c>
      <c r="AF383" s="98">
        <f t="shared" si="91"/>
        <v>0</v>
      </c>
      <c r="AG383" s="96" t="s">
        <v>17</v>
      </c>
      <c r="AH383" s="97">
        <f>IF(AND(M383&lt;Variables!$G$6,M383&gt;Variables!$G$5),0,1)</f>
        <v>1</v>
      </c>
      <c r="AI383" s="97">
        <f t="shared" si="85"/>
        <v>0</v>
      </c>
      <c r="AJ383" s="97">
        <f>IF(I383&gt;Variables!$G$7,0,1)</f>
        <v>1</v>
      </c>
      <c r="AK383" s="97">
        <f>IF(F383&gt;Variables!$G$8,0,1)</f>
        <v>1</v>
      </c>
      <c r="AL383" s="97">
        <f>IF(G383&gt;Variables!$G$9,0,1)</f>
        <v>1</v>
      </c>
      <c r="AM383" s="97">
        <f>IF(AND(K383&gt;Variables!$G$10,K383&lt;Variables!$G$11),0,1)</f>
        <v>0</v>
      </c>
      <c r="AN383" s="103">
        <f>IF(H383&lt;Variables!$G$13,1,0)</f>
        <v>1</v>
      </c>
      <c r="AO383" s="97">
        <f>IF(R383&lt;Variables!$G$12,0,1)</f>
        <v>0</v>
      </c>
      <c r="AP383" s="99"/>
      <c r="AQ383" s="97"/>
      <c r="AR383" s="97"/>
      <c r="AS383" s="97">
        <v>1</v>
      </c>
      <c r="AT383" s="97"/>
      <c r="AU383" s="97"/>
      <c r="AV383" s="96">
        <f t="shared" si="86"/>
        <v>3</v>
      </c>
      <c r="AW383" s="96" t="str">
        <f t="shared" si="87"/>
        <v/>
      </c>
      <c r="AX383" s="96" t="str">
        <f t="shared" si="88"/>
        <v/>
      </c>
      <c r="AY383" s="96">
        <f t="shared" si="89"/>
        <v>3</v>
      </c>
      <c r="AZ383" s="96">
        <f t="shared" si="90"/>
        <v>2.5339423562688004</v>
      </c>
      <c r="BA383" s="96"/>
      <c r="BB383" s="96"/>
      <c r="BC383" s="96"/>
      <c r="BD383" s="96"/>
      <c r="BE383"/>
      <c r="BF383"/>
      <c r="BG383"/>
      <c r="BH383"/>
      <c r="BI383"/>
      <c r="BJ383" s="83"/>
      <c r="BK383" s="83"/>
    </row>
    <row r="384" spans="1:63" ht="14.1" customHeight="1" x14ac:dyDescent="0.2">
      <c r="A384" s="96"/>
      <c r="B384" s="96"/>
      <c r="C384" s="181">
        <v>44287</v>
      </c>
      <c r="D384" s="115" t="s">
        <v>536</v>
      </c>
      <c r="E384" s="89">
        <v>25.19</v>
      </c>
      <c r="F384" s="89">
        <v>5.05</v>
      </c>
      <c r="G384" s="89">
        <v>4.5199999999999996</v>
      </c>
      <c r="H384" s="89"/>
      <c r="I384" s="89">
        <v>-45</v>
      </c>
      <c r="J384" s="89"/>
      <c r="K384" s="89">
        <v>72.28</v>
      </c>
      <c r="L384" s="89">
        <v>24.81</v>
      </c>
      <c r="M384" s="89">
        <f>(E384-L384)/L384</f>
        <v>1.5316404675534162E-2</v>
      </c>
      <c r="N384" s="89">
        <v>24.38</v>
      </c>
      <c r="O384" s="89"/>
      <c r="P384" s="89"/>
      <c r="Q384" s="89"/>
      <c r="R384" s="89"/>
      <c r="S384" s="89"/>
      <c r="T384" s="89"/>
      <c r="U384" s="89"/>
      <c r="V384" s="89">
        <f t="shared" si="78"/>
        <v>2.5964370449334946</v>
      </c>
      <c r="W384" s="111">
        <f t="shared" si="79"/>
        <v>25.4419</v>
      </c>
      <c r="X384" s="111">
        <f t="shared" si="80"/>
        <v>25.693800000000003</v>
      </c>
      <c r="Y384" s="89">
        <f t="shared" si="81"/>
        <v>24.686199999999999</v>
      </c>
      <c r="Z384" s="89">
        <f t="shared" si="82"/>
        <v>24.38</v>
      </c>
      <c r="AA384" s="89">
        <f t="shared" si="83"/>
        <v>24.182400000000001</v>
      </c>
      <c r="AB384" s="96" t="s">
        <v>274</v>
      </c>
      <c r="AC384" s="96">
        <v>26.34</v>
      </c>
      <c r="AD384" s="96">
        <v>25.08</v>
      </c>
      <c r="AE384" s="96">
        <f t="shared" si="84"/>
        <v>1.0456530369194124</v>
      </c>
      <c r="AF384" s="96">
        <f t="shared" ref="AF384:AF415" si="92">AD384/E384</f>
        <v>0.99563318777292564</v>
      </c>
      <c r="AG384" s="96" t="s">
        <v>537</v>
      </c>
      <c r="AH384" s="97">
        <f>IF(AND(M384&lt;Variables!$G$6,M384&gt;Variables!$G$5),0,1)</f>
        <v>1</v>
      </c>
      <c r="AI384" s="97">
        <f t="shared" si="85"/>
        <v>0</v>
      </c>
      <c r="AJ384" s="97">
        <f>IF(I384&gt;Variables!$G$7,0,1)</f>
        <v>1</v>
      </c>
      <c r="AK384" s="97">
        <f>IF(F384&gt;Variables!$G$8,0,1)</f>
        <v>1</v>
      </c>
      <c r="AL384" s="97">
        <f>IF(G384&gt;Variables!$G$9,0,1)</f>
        <v>1</v>
      </c>
      <c r="AM384" s="97">
        <f>IF(AND(K384&gt;Variables!$G$10,K384&lt;Variables!$G$11),0,1)</f>
        <v>0</v>
      </c>
      <c r="AN384" s="103">
        <f>IF(H384&lt;Variables!$G$13,1,0)</f>
        <v>1</v>
      </c>
      <c r="AO384" s="97">
        <f>IF(R384&lt;Variables!$G$12,0,1)</f>
        <v>0</v>
      </c>
      <c r="AP384" s="99"/>
      <c r="AQ384" s="97"/>
      <c r="AR384" s="97"/>
      <c r="AS384" s="97">
        <v>1</v>
      </c>
      <c r="AT384" s="97"/>
      <c r="AU384" s="97"/>
      <c r="AV384" s="96">
        <f t="shared" si="86"/>
        <v>3</v>
      </c>
      <c r="AW384" s="96" t="str">
        <f t="shared" si="87"/>
        <v/>
      </c>
      <c r="AX384" s="96" t="str">
        <f t="shared" si="88"/>
        <v/>
      </c>
      <c r="AY384" s="96">
        <f t="shared" si="89"/>
        <v>3</v>
      </c>
      <c r="AZ384" s="96">
        <f t="shared" si="90"/>
        <v>2.5925339249334942</v>
      </c>
      <c r="BA384" s="96"/>
      <c r="BB384" s="96"/>
      <c r="BC384" s="96"/>
      <c r="BD384" s="96"/>
      <c r="BE384"/>
      <c r="BF384"/>
      <c r="BG384"/>
      <c r="BH384"/>
      <c r="BI384"/>
      <c r="BJ384" s="83"/>
      <c r="BK384" s="83"/>
    </row>
    <row r="385" spans="1:63" ht="14.1" customHeight="1" x14ac:dyDescent="0.2">
      <c r="A385" s="96"/>
      <c r="B385" s="96"/>
      <c r="C385" s="129">
        <v>44287</v>
      </c>
      <c r="D385" s="101" t="s">
        <v>538</v>
      </c>
      <c r="E385" s="96">
        <v>26.11</v>
      </c>
      <c r="F385" s="96">
        <v>6.15</v>
      </c>
      <c r="G385" s="96">
        <v>1.08</v>
      </c>
      <c r="H385" s="96"/>
      <c r="I385" s="96">
        <v>10</v>
      </c>
      <c r="J385" s="96"/>
      <c r="K385" s="96">
        <v>72.12</v>
      </c>
      <c r="L385" s="96">
        <v>25.95</v>
      </c>
      <c r="M385" s="96">
        <f>(E385-L385)/L385</f>
        <v>6.1657032755298704E-3</v>
      </c>
      <c r="N385" s="96">
        <v>25.42</v>
      </c>
      <c r="O385" s="96"/>
      <c r="P385" s="96"/>
      <c r="Q385" s="96"/>
      <c r="R385" s="96"/>
      <c r="S385" s="96"/>
      <c r="T385" s="96"/>
      <c r="U385" s="96"/>
      <c r="V385" s="96">
        <f t="shared" si="78"/>
        <v>2.5956090108053949</v>
      </c>
      <c r="W385" s="101">
        <f t="shared" si="79"/>
        <v>26.371099999999998</v>
      </c>
      <c r="X385" s="101">
        <f t="shared" si="80"/>
        <v>26.632200000000001</v>
      </c>
      <c r="Y385" s="96">
        <f t="shared" si="81"/>
        <v>25.587799999999998</v>
      </c>
      <c r="Z385" s="96">
        <f t="shared" si="82"/>
        <v>25.42</v>
      </c>
      <c r="AA385" s="96">
        <f t="shared" si="83"/>
        <v>25.0656</v>
      </c>
      <c r="AB385" s="96" t="s">
        <v>274</v>
      </c>
      <c r="AC385" s="96">
        <v>27.05</v>
      </c>
      <c r="AD385" s="96"/>
      <c r="AE385" s="96">
        <f t="shared" si="84"/>
        <v>1.0360015319800844</v>
      </c>
      <c r="AF385" s="96">
        <f t="shared" si="92"/>
        <v>0</v>
      </c>
      <c r="AG385" s="96"/>
      <c r="AH385" s="101">
        <f>IF(AND(M385&lt;Variables!$G$6,M385&gt;Variables!$G$5),0,1)</f>
        <v>1</v>
      </c>
      <c r="AI385" s="101">
        <f t="shared" si="85"/>
        <v>0</v>
      </c>
      <c r="AJ385" s="101">
        <f>IF(I385&gt;Variables!$G$7,0,1)</f>
        <v>0</v>
      </c>
      <c r="AK385" s="101">
        <f>IF(F385&gt;Variables!$G$8,0,1)</f>
        <v>1</v>
      </c>
      <c r="AL385" s="101">
        <f>IF(G385&gt;Variables!$G$9,0,1)</f>
        <v>1</v>
      </c>
      <c r="AM385" s="101">
        <f>IF(AND(K385&gt;Variables!$G$10,K385&lt;Variables!$G$11),0,1)</f>
        <v>0</v>
      </c>
      <c r="AN385" s="103">
        <f>IF(H385&lt;Variables!$G$13,1,0)</f>
        <v>1</v>
      </c>
      <c r="AO385" s="97">
        <f>IF(R385&lt;Variables!$G$12,0,1)</f>
        <v>0</v>
      </c>
      <c r="AP385" s="102"/>
      <c r="AQ385" s="101"/>
      <c r="AR385" s="101">
        <v>1</v>
      </c>
      <c r="AS385" s="101"/>
      <c r="AT385" s="101"/>
      <c r="AU385" s="101"/>
      <c r="AV385" s="96">
        <f t="shared" si="86"/>
        <v>3</v>
      </c>
      <c r="AW385" s="96" t="str">
        <f t="shared" si="87"/>
        <v/>
      </c>
      <c r="AX385" s="96" t="str">
        <f t="shared" si="88"/>
        <v/>
      </c>
      <c r="AY385" s="96">
        <f t="shared" si="89"/>
        <v>3</v>
      </c>
      <c r="AZ385" s="96">
        <f t="shared" si="90"/>
        <v>2.5917145308053948</v>
      </c>
      <c r="BA385" s="96"/>
      <c r="BB385" s="96"/>
      <c r="BC385" s="96"/>
      <c r="BD385" s="96"/>
      <c r="BE385"/>
      <c r="BF385"/>
      <c r="BG385"/>
      <c r="BH385"/>
      <c r="BI385"/>
      <c r="BJ385" s="83"/>
      <c r="BK385" s="83"/>
    </row>
    <row r="386" spans="1:63" ht="14.1" customHeight="1" x14ac:dyDescent="0.2">
      <c r="A386" s="96"/>
      <c r="B386" s="96"/>
      <c r="C386" s="129">
        <v>44287</v>
      </c>
      <c r="D386" s="89" t="s">
        <v>104</v>
      </c>
      <c r="E386" s="89">
        <v>12.5</v>
      </c>
      <c r="F386" s="89">
        <v>13.95</v>
      </c>
      <c r="G386" s="131">
        <v>12.41</v>
      </c>
      <c r="H386" s="131"/>
      <c r="I386" s="89">
        <v>-83.108999999999995</v>
      </c>
      <c r="J386" s="89"/>
      <c r="K386" s="109">
        <v>70.400000000000006</v>
      </c>
      <c r="L386" s="112">
        <v>12.340669999999999</v>
      </c>
      <c r="M386" s="112">
        <v>1.2910969999999999</v>
      </c>
      <c r="N386" s="112">
        <v>11.993466</v>
      </c>
      <c r="O386" s="112"/>
      <c r="P386" s="112"/>
      <c r="Q386" s="112"/>
      <c r="R386" s="112"/>
      <c r="S386" s="112"/>
      <c r="T386" s="112"/>
      <c r="U386" s="112"/>
      <c r="V386" s="112">
        <f t="shared" si="78"/>
        <v>2.4687102400256</v>
      </c>
      <c r="W386" s="111">
        <f t="shared" si="79"/>
        <v>12.625</v>
      </c>
      <c r="X386" s="111">
        <f t="shared" si="80"/>
        <v>12.75</v>
      </c>
      <c r="Y386" s="112">
        <f t="shared" si="81"/>
        <v>12.25</v>
      </c>
      <c r="Z386" s="112">
        <f t="shared" si="82"/>
        <v>11.993466</v>
      </c>
      <c r="AA386" s="112">
        <f t="shared" si="83"/>
        <v>12</v>
      </c>
      <c r="AB386" s="98"/>
      <c r="AC386" s="98">
        <v>13.26</v>
      </c>
      <c r="AD386" s="98"/>
      <c r="AE386" s="98">
        <f t="shared" si="84"/>
        <v>1.0608</v>
      </c>
      <c r="AF386" s="98">
        <f t="shared" si="92"/>
        <v>0</v>
      </c>
      <c r="AG386" s="96"/>
      <c r="AH386" s="101">
        <f>IF(AND(M386&lt;Variables!$G$6,M386&gt;Variables!$G$5),0,1)</f>
        <v>1</v>
      </c>
      <c r="AI386" s="101">
        <f t="shared" si="85"/>
        <v>0</v>
      </c>
      <c r="AJ386" s="101">
        <f>IF(I386&gt;Variables!$G$7,0,1)</f>
        <v>1</v>
      </c>
      <c r="AK386" s="101">
        <f>IF(F386&gt;Variables!$G$8,0,1)</f>
        <v>0</v>
      </c>
      <c r="AL386" s="101">
        <f>IF(G386&gt;Variables!$G$9,0,1)</f>
        <v>0</v>
      </c>
      <c r="AM386" s="101">
        <f>IF(AND(K386&gt;Variables!$G$10,K386&lt;Variables!$G$11),0,1)</f>
        <v>0</v>
      </c>
      <c r="AN386" s="103">
        <f>IF(H386&lt;Variables!$G$13,1,0)</f>
        <v>1</v>
      </c>
      <c r="AO386" s="97">
        <f>IF(R386&lt;Variables!$G$12,0,1)</f>
        <v>0</v>
      </c>
      <c r="AP386" s="102"/>
      <c r="AQ386" s="101"/>
      <c r="AR386" s="101">
        <v>1</v>
      </c>
      <c r="AS386" s="101"/>
      <c r="AT386" s="101"/>
      <c r="AU386" s="101"/>
      <c r="AV386" s="96">
        <f t="shared" si="86"/>
        <v>3</v>
      </c>
      <c r="AW386" s="96" t="str">
        <f t="shared" si="87"/>
        <v/>
      </c>
      <c r="AX386" s="96" t="str">
        <f t="shared" si="88"/>
        <v/>
      </c>
      <c r="AY386" s="96">
        <f t="shared" si="89"/>
        <v>3</v>
      </c>
      <c r="AZ386" s="96">
        <f t="shared" si="90"/>
        <v>2.4649086400256</v>
      </c>
      <c r="BA386" s="96"/>
      <c r="BB386" s="96"/>
      <c r="BC386" s="96"/>
      <c r="BD386" s="96"/>
      <c r="BE386"/>
      <c r="BF386"/>
      <c r="BG386"/>
      <c r="BH386"/>
      <c r="BI386"/>
      <c r="BJ386" s="83"/>
      <c r="BK386" s="83"/>
    </row>
    <row r="387" spans="1:63" ht="14.1" customHeight="1" x14ac:dyDescent="0.2">
      <c r="A387" s="96"/>
      <c r="B387" s="96"/>
      <c r="C387" s="129">
        <v>44287</v>
      </c>
      <c r="D387" s="111" t="s">
        <v>539</v>
      </c>
      <c r="E387" s="89">
        <v>28.28</v>
      </c>
      <c r="F387" s="89">
        <v>5.53</v>
      </c>
      <c r="G387" s="89">
        <v>4.1100000000000003</v>
      </c>
      <c r="H387" s="89"/>
      <c r="I387" s="89">
        <v>56</v>
      </c>
      <c r="J387" s="89"/>
      <c r="K387" s="89">
        <v>70.180000000000007</v>
      </c>
      <c r="L387" s="89">
        <v>28.17</v>
      </c>
      <c r="M387" s="89">
        <f>(E387-L387)/L387</f>
        <v>3.9048633297834373E-3</v>
      </c>
      <c r="N387" s="89">
        <v>27.47</v>
      </c>
      <c r="O387" s="89"/>
      <c r="P387" s="89"/>
      <c r="Q387" s="89"/>
      <c r="R387" s="89"/>
      <c r="S387" s="89"/>
      <c r="T387" s="89"/>
      <c r="U387" s="89"/>
      <c r="V387" s="89">
        <f t="shared" ref="V387:V450" si="93">1.849 + (0.01036 * K387) + (0.1184 * M387) - (0.002888 * K387 * M387)</f>
        <v>2.575735698743344</v>
      </c>
      <c r="W387" s="111">
        <f t="shared" ref="W387:W450" si="94">E387*1.01</f>
        <v>28.562800000000003</v>
      </c>
      <c r="X387" s="111">
        <f t="shared" ref="X387:X450" si="95">E387*1.02</f>
        <v>28.845600000000001</v>
      </c>
      <c r="Y387" s="89">
        <f t="shared" ref="Y387:Y450" si="96">0.98*E387</f>
        <v>27.714400000000001</v>
      </c>
      <c r="Z387" s="89">
        <f t="shared" ref="Z387:Z450" si="97">N387</f>
        <v>27.47</v>
      </c>
      <c r="AA387" s="89">
        <f t="shared" ref="AA387:AA450" si="98">0.96*E387</f>
        <v>27.148800000000001</v>
      </c>
      <c r="AB387" s="96" t="s">
        <v>274</v>
      </c>
      <c r="AC387" s="96">
        <v>29.51</v>
      </c>
      <c r="AD387" s="96">
        <v>28.28</v>
      </c>
      <c r="AE387" s="96">
        <f t="shared" ref="AE387:AE450" si="99">AC387/E387</f>
        <v>1.0434936350777935</v>
      </c>
      <c r="AF387" s="96">
        <f t="shared" si="92"/>
        <v>1</v>
      </c>
      <c r="AG387" s="96"/>
      <c r="AH387" s="101">
        <f>IF(AND(M387&lt;Variables!$G$6,M387&gt;Variables!$G$5),0,1)</f>
        <v>1</v>
      </c>
      <c r="AI387" s="101">
        <f t="shared" ref="AI387:AI450" si="100">IF(L387&gt;N387,0,1)</f>
        <v>0</v>
      </c>
      <c r="AJ387" s="101">
        <f>IF(I387&gt;Variables!$G$7,0,1)</f>
        <v>0</v>
      </c>
      <c r="AK387" s="101">
        <f>IF(F387&gt;Variables!$G$8,0,1)</f>
        <v>1</v>
      </c>
      <c r="AL387" s="101">
        <f>IF(G387&gt;Variables!$G$9,0,1)</f>
        <v>1</v>
      </c>
      <c r="AM387" s="101">
        <f>IF(AND(K387&gt;Variables!$G$10,K387&lt;Variables!$G$11),0,1)</f>
        <v>0</v>
      </c>
      <c r="AN387" s="103">
        <f>IF(H387&lt;Variables!$G$13,1,0)</f>
        <v>1</v>
      </c>
      <c r="AO387" s="97">
        <f>IF(R387&lt;Variables!$G$12,0,1)</f>
        <v>0</v>
      </c>
      <c r="AP387" s="102"/>
      <c r="AQ387" s="101"/>
      <c r="AR387" s="101">
        <v>1</v>
      </c>
      <c r="AS387" s="101"/>
      <c r="AT387" s="101"/>
      <c r="AU387" s="101"/>
      <c r="AV387" s="96">
        <f t="shared" ref="AV387:AV450" si="101">IF(AE387&gt;$W$1,3,"")</f>
        <v>3</v>
      </c>
      <c r="AW387" s="96" t="str">
        <f t="shared" ref="AW387:AW450" si="102">IF(AND(AE387&lt;1.01,AT387=1),1,"")</f>
        <v/>
      </c>
      <c r="AX387" s="96" t="str">
        <f t="shared" ref="AX387:AX450" si="103">IF(AND(AV387="",AW387=""),2,"")</f>
        <v/>
      </c>
      <c r="AY387" s="96">
        <f t="shared" ref="AY387:AY450" si="104">MAX(AV387:AX387)</f>
        <v>3</v>
      </c>
      <c r="AZ387" s="96">
        <f t="shared" ref="AZ387:AZ450" si="105">1.849+(0.010306*K387)+(0.1184*M387)-(0.002888*K387*M387)</f>
        <v>2.5719459787433436</v>
      </c>
      <c r="BA387" s="96"/>
      <c r="BB387" s="96"/>
      <c r="BC387" s="96"/>
      <c r="BD387" s="96"/>
      <c r="BE387"/>
      <c r="BF387"/>
      <c r="BG387"/>
      <c r="BH387"/>
      <c r="BI387"/>
      <c r="BJ387" s="83"/>
      <c r="BK387" s="83"/>
    </row>
    <row r="388" spans="1:63" ht="14.1" customHeight="1" x14ac:dyDescent="0.2">
      <c r="A388" s="96"/>
      <c r="B388" s="96"/>
      <c r="C388" s="129">
        <v>44287</v>
      </c>
      <c r="D388" s="101" t="s">
        <v>540</v>
      </c>
      <c r="E388" s="96">
        <v>38.28</v>
      </c>
      <c r="F388" s="96">
        <v>7.12</v>
      </c>
      <c r="G388" s="96">
        <v>4.8</v>
      </c>
      <c r="H388" s="96"/>
      <c r="I388" s="96">
        <v>319</v>
      </c>
      <c r="J388" s="96"/>
      <c r="K388" s="96">
        <v>69.12</v>
      </c>
      <c r="L388" s="96">
        <v>38.130000000000003</v>
      </c>
      <c r="M388" s="96">
        <f>(E388-L388)/L388</f>
        <v>3.9339103068449666E-3</v>
      </c>
      <c r="N388" s="96">
        <v>37.01</v>
      </c>
      <c r="O388" s="96"/>
      <c r="P388" s="96"/>
      <c r="Q388" s="96"/>
      <c r="R388" s="96"/>
      <c r="S388" s="96"/>
      <c r="T388" s="96"/>
      <c r="U388" s="96"/>
      <c r="V388" s="96">
        <f t="shared" si="93"/>
        <v>2.5647636934697089</v>
      </c>
      <c r="W388" s="97">
        <f t="shared" si="94"/>
        <v>38.662800000000004</v>
      </c>
      <c r="X388" s="96">
        <f t="shared" si="95"/>
        <v>39.0456</v>
      </c>
      <c r="Y388" s="96">
        <f t="shared" si="96"/>
        <v>37.514400000000002</v>
      </c>
      <c r="Z388" s="96">
        <f t="shared" si="97"/>
        <v>37.01</v>
      </c>
      <c r="AA388" s="96">
        <f t="shared" si="98"/>
        <v>36.748800000000003</v>
      </c>
      <c r="AB388" s="96" t="s">
        <v>526</v>
      </c>
      <c r="AC388" s="96">
        <v>38.840000000000003</v>
      </c>
      <c r="AD388" s="96">
        <v>38.03</v>
      </c>
      <c r="AE388" s="96">
        <f t="shared" si="99"/>
        <v>1.0146290491118077</v>
      </c>
      <c r="AF388" s="96">
        <f t="shared" si="92"/>
        <v>0.99346917450365724</v>
      </c>
      <c r="AG388" s="132"/>
      <c r="AH388" s="101">
        <f>IF(AND(M388&lt;Variables!$G$6,M388&gt;Variables!$G$5),0,1)</f>
        <v>1</v>
      </c>
      <c r="AI388" s="101">
        <f t="shared" si="100"/>
        <v>0</v>
      </c>
      <c r="AJ388" s="101">
        <f>IF(I388&gt;Variables!$G$7,0,1)</f>
        <v>0</v>
      </c>
      <c r="AK388" s="101">
        <f>IF(F388&gt;Variables!$G$8,0,1)</f>
        <v>1</v>
      </c>
      <c r="AL388" s="101">
        <f>IF(G388&gt;Variables!$G$9,0,1)</f>
        <v>1</v>
      </c>
      <c r="AM388" s="101">
        <f>IF(AND(K388&gt;Variables!$G$10,K388&lt;Variables!$G$11),0,1)</f>
        <v>0</v>
      </c>
      <c r="AN388" s="103">
        <f>IF(H388&lt;Variables!$G$13,1,0)</f>
        <v>1</v>
      </c>
      <c r="AO388" s="97">
        <f>IF(R388&lt;Variables!$G$12,0,1)</f>
        <v>0</v>
      </c>
      <c r="AP388" s="102"/>
      <c r="AQ388" s="101"/>
      <c r="AR388" s="101">
        <v>1</v>
      </c>
      <c r="AS388" s="101"/>
      <c r="AT388" s="101"/>
      <c r="AU388" s="101"/>
      <c r="AV388" s="96">
        <f t="shared" si="101"/>
        <v>3</v>
      </c>
      <c r="AW388" s="96" t="str">
        <f t="shared" si="102"/>
        <v/>
      </c>
      <c r="AX388" s="96" t="str">
        <f t="shared" si="103"/>
        <v/>
      </c>
      <c r="AY388" s="96">
        <f t="shared" si="104"/>
        <v>3</v>
      </c>
      <c r="AZ388" s="96">
        <f t="shared" si="105"/>
        <v>2.5610312134697089</v>
      </c>
      <c r="BA388" s="96"/>
      <c r="BB388" s="96"/>
      <c r="BC388" s="96"/>
      <c r="BD388" s="96"/>
      <c r="BE388"/>
      <c r="BF388"/>
      <c r="BG388"/>
      <c r="BH388"/>
      <c r="BI388"/>
      <c r="BJ388" s="83"/>
      <c r="BK388" s="83"/>
    </row>
    <row r="389" spans="1:63" ht="14.1" customHeight="1" x14ac:dyDescent="0.2">
      <c r="A389" s="96"/>
      <c r="B389" s="96"/>
      <c r="C389" s="129">
        <v>44287</v>
      </c>
      <c r="D389" s="109" t="s">
        <v>541</v>
      </c>
      <c r="E389" s="109">
        <v>29.07</v>
      </c>
      <c r="F389" s="109">
        <v>5.47</v>
      </c>
      <c r="G389" s="109">
        <v>1.71</v>
      </c>
      <c r="H389" s="109"/>
      <c r="I389" s="109">
        <v>-82.361999999999995</v>
      </c>
      <c r="J389" s="109"/>
      <c r="K389" s="109">
        <v>68.88</v>
      </c>
      <c r="L389" s="109">
        <v>28.793389999999999</v>
      </c>
      <c r="M389" s="109">
        <v>0.96067199999999997</v>
      </c>
      <c r="N389" s="109">
        <v>28.761386999999999</v>
      </c>
      <c r="O389" s="109"/>
      <c r="P389" s="109"/>
      <c r="Q389" s="109"/>
      <c r="R389" s="109"/>
      <c r="S389" s="109"/>
      <c r="T389" s="109"/>
      <c r="U389" s="109"/>
      <c r="V389" s="109">
        <f t="shared" si="93"/>
        <v>2.4852382645043196</v>
      </c>
      <c r="W389" s="97">
        <f t="shared" si="94"/>
        <v>29.360700000000001</v>
      </c>
      <c r="X389" s="98">
        <f t="shared" si="95"/>
        <v>29.651400000000002</v>
      </c>
      <c r="Y389" s="96">
        <f t="shared" si="96"/>
        <v>28.488599999999998</v>
      </c>
      <c r="Z389" s="97">
        <f t="shared" si="97"/>
        <v>28.761386999999999</v>
      </c>
      <c r="AA389" s="96">
        <f t="shared" si="98"/>
        <v>27.9072</v>
      </c>
      <c r="AB389" s="97" t="s">
        <v>274</v>
      </c>
      <c r="AC389" s="96">
        <f>W389*1.011</f>
        <v>29.683667699999997</v>
      </c>
      <c r="AD389" s="96">
        <v>28.61</v>
      </c>
      <c r="AE389" s="96">
        <f t="shared" si="99"/>
        <v>1.02111</v>
      </c>
      <c r="AF389" s="96">
        <f t="shared" si="92"/>
        <v>0.98417612659098719</v>
      </c>
      <c r="AG389" s="96" t="s">
        <v>17</v>
      </c>
      <c r="AH389" s="97">
        <f>IF(AND(M389&lt;Variables!$G$6,M389&gt;Variables!$G$5),0,1)</f>
        <v>1</v>
      </c>
      <c r="AI389" s="97">
        <f t="shared" si="100"/>
        <v>0</v>
      </c>
      <c r="AJ389" s="97">
        <f>IF(I389&gt;Variables!$G$7,0,1)</f>
        <v>1</v>
      </c>
      <c r="AK389" s="97">
        <f>IF(F389&gt;Variables!$G$8,0,1)</f>
        <v>1</v>
      </c>
      <c r="AL389" s="97">
        <f>IF(G389&gt;Variables!$G$9,0,1)</f>
        <v>1</v>
      </c>
      <c r="AM389" s="97">
        <f>IF(AND(K389&gt;Variables!$G$10,K389&lt;Variables!$G$11),0,1)</f>
        <v>0</v>
      </c>
      <c r="AN389" s="103">
        <f>IF(H389&lt;Variables!$G$13,1,0)</f>
        <v>1</v>
      </c>
      <c r="AO389" s="97">
        <f>IF(R389&lt;Variables!$G$12,0,1)</f>
        <v>0</v>
      </c>
      <c r="AP389" s="99"/>
      <c r="AQ389" s="97"/>
      <c r="AR389" s="97"/>
      <c r="AS389" s="97">
        <v>1</v>
      </c>
      <c r="AT389" s="97"/>
      <c r="AU389" s="97"/>
      <c r="AV389" s="96">
        <f t="shared" si="101"/>
        <v>3</v>
      </c>
      <c r="AW389" s="96" t="str">
        <f t="shared" si="102"/>
        <v/>
      </c>
      <c r="AX389" s="96" t="str">
        <f t="shared" si="103"/>
        <v/>
      </c>
      <c r="AY389" s="96">
        <f t="shared" si="104"/>
        <v>3</v>
      </c>
      <c r="AZ389" s="96">
        <f t="shared" si="105"/>
        <v>2.4815187445043199</v>
      </c>
      <c r="BA389" s="96"/>
      <c r="BB389" s="96"/>
      <c r="BC389" s="96"/>
      <c r="BD389" s="96"/>
      <c r="BE389"/>
      <c r="BF389"/>
      <c r="BG389"/>
      <c r="BH389"/>
      <c r="BI389"/>
      <c r="BJ389" s="83"/>
      <c r="BK389" s="83"/>
    </row>
    <row r="390" spans="1:63" ht="14.1" customHeight="1" x14ac:dyDescent="0.2">
      <c r="A390" s="96"/>
      <c r="B390" s="96"/>
      <c r="C390" s="129">
        <v>44287</v>
      </c>
      <c r="D390" s="96" t="s">
        <v>461</v>
      </c>
      <c r="E390" s="96">
        <v>11.843</v>
      </c>
      <c r="F390" s="96">
        <v>15.26</v>
      </c>
      <c r="G390" s="130">
        <v>7.75</v>
      </c>
      <c r="H390" s="130"/>
      <c r="I390" s="96">
        <v>-90.212000000000003</v>
      </c>
      <c r="J390" s="96"/>
      <c r="K390" s="109">
        <v>68.650000000000006</v>
      </c>
      <c r="L390" s="98">
        <v>11.29457</v>
      </c>
      <c r="M390" s="98">
        <v>4.855696</v>
      </c>
      <c r="N390" s="98">
        <v>10.767298</v>
      </c>
      <c r="O390" s="98"/>
      <c r="P390" s="98"/>
      <c r="Q390" s="98"/>
      <c r="R390" s="98"/>
      <c r="S390" s="98"/>
      <c r="T390" s="98"/>
      <c r="U390" s="98"/>
      <c r="V390" s="98">
        <f t="shared" si="93"/>
        <v>2.1724322906048004</v>
      </c>
      <c r="W390" s="101">
        <f t="shared" si="94"/>
        <v>11.96143</v>
      </c>
      <c r="X390" s="101">
        <f t="shared" si="95"/>
        <v>12.07986</v>
      </c>
      <c r="Y390" s="98">
        <f t="shared" si="96"/>
        <v>11.60614</v>
      </c>
      <c r="Z390" s="98">
        <f t="shared" si="97"/>
        <v>10.767298</v>
      </c>
      <c r="AA390" s="98">
        <f t="shared" si="98"/>
        <v>11.36928</v>
      </c>
      <c r="AB390" s="98"/>
      <c r="AC390" s="98">
        <v>12.7</v>
      </c>
      <c r="AD390" s="98"/>
      <c r="AE390" s="98">
        <f t="shared" si="99"/>
        <v>1.0723634214303808</v>
      </c>
      <c r="AF390" s="98">
        <f t="shared" si="92"/>
        <v>0</v>
      </c>
      <c r="AG390" s="98"/>
      <c r="AH390" s="101">
        <f>IF(AND(M390&lt;Variables!$G$6,M390&gt;Variables!$G$5),0,1)</f>
        <v>1</v>
      </c>
      <c r="AI390" s="101">
        <f t="shared" si="100"/>
        <v>0</v>
      </c>
      <c r="AJ390" s="101">
        <f>IF(I390&gt;Variables!$G$7,0,1)</f>
        <v>1</v>
      </c>
      <c r="AK390" s="101">
        <f>IF(F390&gt;Variables!$G$8,0,1)</f>
        <v>0</v>
      </c>
      <c r="AL390" s="101">
        <f>IF(G390&gt;Variables!$G$9,0,1)</f>
        <v>1</v>
      </c>
      <c r="AM390" s="101">
        <f>IF(AND(K390&gt;Variables!$G$10,K390&lt;Variables!$G$11),0,1)</f>
        <v>0</v>
      </c>
      <c r="AN390" s="103">
        <f>IF(H390&lt;Variables!$G$13,1,0)</f>
        <v>1</v>
      </c>
      <c r="AO390" s="97">
        <f>IF(R390&lt;Variables!$G$12,0,1)</f>
        <v>0</v>
      </c>
      <c r="AP390" s="102"/>
      <c r="AQ390" s="101"/>
      <c r="AR390" s="101">
        <v>1</v>
      </c>
      <c r="AS390" s="101"/>
      <c r="AT390" s="101"/>
      <c r="AU390" s="101"/>
      <c r="AV390" s="96">
        <f t="shared" si="101"/>
        <v>3</v>
      </c>
      <c r="AW390" s="96" t="str">
        <f t="shared" si="102"/>
        <v/>
      </c>
      <c r="AX390" s="96" t="str">
        <f t="shared" si="103"/>
        <v/>
      </c>
      <c r="AY390" s="96">
        <f t="shared" si="104"/>
        <v>3</v>
      </c>
      <c r="AZ390" s="96">
        <f t="shared" si="105"/>
        <v>2.1687251906047997</v>
      </c>
      <c r="BA390" s="96"/>
      <c r="BB390" s="96"/>
      <c r="BC390" s="96"/>
      <c r="BD390" s="96"/>
      <c r="BE390"/>
      <c r="BF390"/>
      <c r="BG390"/>
      <c r="BH390"/>
      <c r="BI390"/>
      <c r="BJ390" s="83"/>
      <c r="BK390" s="83"/>
    </row>
    <row r="391" spans="1:63" ht="14.1" customHeight="1" x14ac:dyDescent="0.2">
      <c r="A391" s="96"/>
      <c r="B391" s="96"/>
      <c r="C391" s="129">
        <v>44287</v>
      </c>
      <c r="D391" s="101" t="s">
        <v>542</v>
      </c>
      <c r="E391" s="96">
        <v>12.97</v>
      </c>
      <c r="F391" s="96">
        <v>6.73</v>
      </c>
      <c r="G391" s="96">
        <v>9.49</v>
      </c>
      <c r="H391" s="96"/>
      <c r="I391" s="96">
        <v>5121</v>
      </c>
      <c r="J391" s="96"/>
      <c r="K391" s="96">
        <v>68.099999999999994</v>
      </c>
      <c r="L391" s="96">
        <v>12.69</v>
      </c>
      <c r="M391" s="96">
        <f>(E391-L391)/L391</f>
        <v>2.2064617809298751E-2</v>
      </c>
      <c r="N391" s="96">
        <v>12.4</v>
      </c>
      <c r="O391" s="96"/>
      <c r="P391" s="96"/>
      <c r="Q391" s="96"/>
      <c r="R391" s="96"/>
      <c r="S391" s="96"/>
      <c r="T391" s="96"/>
      <c r="U391" s="96"/>
      <c r="V391" s="96">
        <f t="shared" si="93"/>
        <v>2.5527889405831363</v>
      </c>
      <c r="W391" s="101">
        <f t="shared" si="94"/>
        <v>13.0997</v>
      </c>
      <c r="X391" s="101">
        <f t="shared" si="95"/>
        <v>13.2294</v>
      </c>
      <c r="Y391" s="96">
        <f t="shared" si="96"/>
        <v>12.710600000000001</v>
      </c>
      <c r="Z391" s="96">
        <f t="shared" si="97"/>
        <v>12.4</v>
      </c>
      <c r="AA391" s="96">
        <f t="shared" si="98"/>
        <v>12.4512</v>
      </c>
      <c r="AB391" s="96" t="s">
        <v>274</v>
      </c>
      <c r="AC391" s="96">
        <v>13.8</v>
      </c>
      <c r="AD391" s="96">
        <v>12.86</v>
      </c>
      <c r="AE391" s="96">
        <f t="shared" si="99"/>
        <v>1.063993831919815</v>
      </c>
      <c r="AF391" s="96">
        <f t="shared" si="92"/>
        <v>0.99151888974556657</v>
      </c>
      <c r="AG391" s="132"/>
      <c r="AH391" s="101">
        <f>IF(AND(M391&lt;Variables!$G$6,M391&gt;Variables!$G$5),0,1)</f>
        <v>1</v>
      </c>
      <c r="AI391" s="101">
        <f t="shared" si="100"/>
        <v>0</v>
      </c>
      <c r="AJ391" s="101">
        <f>IF(I391&gt;Variables!$G$7,0,1)</f>
        <v>0</v>
      </c>
      <c r="AK391" s="101">
        <f>IF(F391&gt;Variables!$G$8,0,1)</f>
        <v>1</v>
      </c>
      <c r="AL391" s="101">
        <f>IF(G391&gt;Variables!$G$9,0,1)</f>
        <v>1</v>
      </c>
      <c r="AM391" s="101">
        <f>IF(AND(K391&gt;Variables!$G$10,K391&lt;Variables!$G$11),0,1)</f>
        <v>0</v>
      </c>
      <c r="AN391" s="103">
        <f>IF(H391&lt;Variables!$G$13,1,0)</f>
        <v>1</v>
      </c>
      <c r="AO391" s="97">
        <f>IF(R391&lt;Variables!$G$12,0,1)</f>
        <v>0</v>
      </c>
      <c r="AP391" s="102"/>
      <c r="AQ391" s="101"/>
      <c r="AR391" s="101">
        <v>1</v>
      </c>
      <c r="AS391" s="101"/>
      <c r="AT391" s="101"/>
      <c r="AU391" s="101"/>
      <c r="AV391" s="96">
        <f t="shared" si="101"/>
        <v>3</v>
      </c>
      <c r="AW391" s="96" t="str">
        <f t="shared" si="102"/>
        <v/>
      </c>
      <c r="AX391" s="96" t="str">
        <f t="shared" si="103"/>
        <v/>
      </c>
      <c r="AY391" s="96">
        <f t="shared" si="104"/>
        <v>3</v>
      </c>
      <c r="AZ391" s="96">
        <f t="shared" si="105"/>
        <v>2.5491115405831359</v>
      </c>
      <c r="BA391" s="96"/>
      <c r="BB391" s="96"/>
      <c r="BC391" s="96"/>
      <c r="BD391" s="96"/>
      <c r="BE391"/>
      <c r="BF391"/>
      <c r="BG391"/>
      <c r="BH391"/>
      <c r="BI391"/>
      <c r="BJ391" s="83"/>
      <c r="BK391" s="83"/>
    </row>
    <row r="392" spans="1:63" ht="14.1" customHeight="1" x14ac:dyDescent="0.2">
      <c r="A392" s="96"/>
      <c r="B392" s="96"/>
      <c r="C392" s="129">
        <v>44287</v>
      </c>
      <c r="D392" s="109" t="s">
        <v>543</v>
      </c>
      <c r="E392" s="109">
        <v>274.3</v>
      </c>
      <c r="F392" s="109">
        <v>7.95</v>
      </c>
      <c r="G392" s="109">
        <v>2.52</v>
      </c>
      <c r="H392" s="109"/>
      <c r="I392" s="109">
        <v>-33.862000000000002</v>
      </c>
      <c r="J392" s="109"/>
      <c r="K392" s="109">
        <v>67.78</v>
      </c>
      <c r="L392" s="109">
        <v>270.685745</v>
      </c>
      <c r="M392" s="109">
        <v>1.3352219999999999</v>
      </c>
      <c r="N392" s="109">
        <v>270.69676800000002</v>
      </c>
      <c r="O392" s="109"/>
      <c r="P392" s="109"/>
      <c r="Q392" s="109"/>
      <c r="R392" s="109"/>
      <c r="S392" s="109"/>
      <c r="T392" s="109"/>
      <c r="U392" s="109"/>
      <c r="V392" s="109">
        <f t="shared" si="93"/>
        <v>2.4479231942019202</v>
      </c>
      <c r="W392" s="97">
        <f t="shared" si="94"/>
        <v>277.04300000000001</v>
      </c>
      <c r="X392" s="98">
        <f t="shared" si="95"/>
        <v>279.786</v>
      </c>
      <c r="Y392" s="96">
        <f t="shared" si="96"/>
        <v>268.81400000000002</v>
      </c>
      <c r="Z392" s="96">
        <f t="shared" si="97"/>
        <v>270.69676800000002</v>
      </c>
      <c r="AA392" s="96">
        <f t="shared" si="98"/>
        <v>263.32799999999997</v>
      </c>
      <c r="AB392" s="97" t="s">
        <v>274</v>
      </c>
      <c r="AC392" s="96">
        <v>277.13</v>
      </c>
      <c r="AD392" s="96">
        <v>271.76</v>
      </c>
      <c r="AE392" s="96">
        <f t="shared" si="99"/>
        <v>1.010317170980678</v>
      </c>
      <c r="AF392" s="96">
        <f t="shared" si="92"/>
        <v>0.99074006562158212</v>
      </c>
      <c r="AG392" s="96" t="s">
        <v>17</v>
      </c>
      <c r="AH392" s="97">
        <f>IF(AND(M392&lt;Variables!$G$6,M392&gt;Variables!$G$5),0,1)</f>
        <v>1</v>
      </c>
      <c r="AI392" s="97">
        <f t="shared" si="100"/>
        <v>1</v>
      </c>
      <c r="AJ392" s="97">
        <f>IF(I392&gt;Variables!$G$7,0,1)</f>
        <v>1</v>
      </c>
      <c r="AK392" s="97">
        <f>IF(F392&gt;Variables!$G$8,0,1)</f>
        <v>1</v>
      </c>
      <c r="AL392" s="97">
        <f>IF(G392&gt;Variables!$G$9,0,1)</f>
        <v>1</v>
      </c>
      <c r="AM392" s="97">
        <f>IF(AND(K392&gt;Variables!$G$10,K392&lt;Variables!$G$11),0,1)</f>
        <v>0</v>
      </c>
      <c r="AN392" s="103">
        <f>IF(H392&lt;Variables!$G$13,1,0)</f>
        <v>1</v>
      </c>
      <c r="AO392" s="97">
        <f>IF(R392&lt;Variables!$G$12,0,1)</f>
        <v>0</v>
      </c>
      <c r="AP392" s="99"/>
      <c r="AQ392" s="97"/>
      <c r="AR392" s="97"/>
      <c r="AS392" s="97">
        <v>1</v>
      </c>
      <c r="AT392" s="97"/>
      <c r="AU392" s="97"/>
      <c r="AV392" s="96">
        <f t="shared" si="101"/>
        <v>3</v>
      </c>
      <c r="AW392" s="96" t="str">
        <f t="shared" si="102"/>
        <v/>
      </c>
      <c r="AX392" s="96" t="str">
        <f t="shared" si="103"/>
        <v/>
      </c>
      <c r="AY392" s="96">
        <f t="shared" si="104"/>
        <v>3</v>
      </c>
      <c r="AZ392" s="96">
        <f t="shared" si="105"/>
        <v>2.44426307420192</v>
      </c>
      <c r="BA392" s="96"/>
      <c r="BB392" s="96"/>
      <c r="BC392" s="96"/>
      <c r="BD392" s="96"/>
      <c r="BE392"/>
      <c r="BF392"/>
      <c r="BG392"/>
      <c r="BH392"/>
      <c r="BI392"/>
      <c r="BJ392" s="83"/>
      <c r="BK392" s="83"/>
    </row>
    <row r="393" spans="1:63" ht="14.1" customHeight="1" x14ac:dyDescent="0.2">
      <c r="A393" s="96"/>
      <c r="B393" s="96"/>
      <c r="C393" s="129">
        <v>44287</v>
      </c>
      <c r="D393" s="105" t="s">
        <v>544</v>
      </c>
      <c r="E393" s="96">
        <v>3.23</v>
      </c>
      <c r="F393" s="96">
        <v>11.88</v>
      </c>
      <c r="G393" s="96">
        <v>1.23</v>
      </c>
      <c r="H393" s="96"/>
      <c r="I393" s="96">
        <v>-3</v>
      </c>
      <c r="J393" s="96"/>
      <c r="K393" s="96">
        <v>67.489999999999995</v>
      </c>
      <c r="L393" s="96">
        <v>3.16</v>
      </c>
      <c r="M393" s="96">
        <f>(E393-L393)/L393</f>
        <v>2.2151898734177163E-2</v>
      </c>
      <c r="N393" s="96">
        <v>3.04</v>
      </c>
      <c r="O393" s="96"/>
      <c r="P393" s="96"/>
      <c r="Q393" s="96"/>
      <c r="R393" s="96"/>
      <c r="S393" s="96"/>
      <c r="T393" s="96"/>
      <c r="U393" s="96"/>
      <c r="V393" s="96">
        <f t="shared" si="93"/>
        <v>2.5465015334177217</v>
      </c>
      <c r="W393" s="97">
        <f t="shared" si="94"/>
        <v>3.2623000000000002</v>
      </c>
      <c r="X393" s="96">
        <f t="shared" si="95"/>
        <v>3.2946</v>
      </c>
      <c r="Y393" s="97">
        <f t="shared" si="96"/>
        <v>3.1654</v>
      </c>
      <c r="Z393" s="96">
        <f t="shared" si="97"/>
        <v>3.04</v>
      </c>
      <c r="AA393" s="96">
        <f t="shared" si="98"/>
        <v>3.1008</v>
      </c>
      <c r="AB393" s="96" t="s">
        <v>545</v>
      </c>
      <c r="AC393" s="96">
        <v>3.28</v>
      </c>
      <c r="AD393" s="96">
        <v>3.16</v>
      </c>
      <c r="AE393" s="96">
        <f t="shared" si="99"/>
        <v>1.0154798761609907</v>
      </c>
      <c r="AF393" s="96">
        <f t="shared" si="92"/>
        <v>0.97832817337461309</v>
      </c>
      <c r="AG393" s="96" t="s">
        <v>315</v>
      </c>
      <c r="AH393" s="105">
        <f>IF(AND(M393&lt;Variables!$G$6,M393&gt;Variables!$G$5),0,1)</f>
        <v>1</v>
      </c>
      <c r="AI393" s="105">
        <f t="shared" si="100"/>
        <v>0</v>
      </c>
      <c r="AJ393" s="105">
        <f>IF(I393&gt;Variables!$G$7,0,1)</f>
        <v>1</v>
      </c>
      <c r="AK393" s="105">
        <f>IF(F393&gt;Variables!$G$8,0,1)</f>
        <v>0</v>
      </c>
      <c r="AL393" s="105">
        <f>IF(G393&gt;Variables!$G$9,0,1)</f>
        <v>1</v>
      </c>
      <c r="AM393" s="105">
        <f>IF(AND(K393&gt;Variables!$G$10,K393&lt;Variables!$G$11),0,1)</f>
        <v>0</v>
      </c>
      <c r="AN393" s="103">
        <f>IF(H393&lt;Variables!$G$13,1,0)</f>
        <v>1</v>
      </c>
      <c r="AO393" s="97">
        <f>IF(R393&lt;Variables!$G$12,0,1)</f>
        <v>0</v>
      </c>
      <c r="AP393" s="106"/>
      <c r="AQ393" s="105"/>
      <c r="AR393" s="105"/>
      <c r="AS393" s="105"/>
      <c r="AT393" s="105"/>
      <c r="AU393" s="105">
        <v>1</v>
      </c>
      <c r="AV393" s="96">
        <f t="shared" si="101"/>
        <v>3</v>
      </c>
      <c r="AW393" s="96" t="str">
        <f t="shared" si="102"/>
        <v/>
      </c>
      <c r="AX393" s="96" t="str">
        <f t="shared" si="103"/>
        <v/>
      </c>
      <c r="AY393" s="96">
        <f t="shared" si="104"/>
        <v>3</v>
      </c>
      <c r="AZ393" s="96">
        <f t="shared" si="105"/>
        <v>2.5428570734177214</v>
      </c>
      <c r="BA393" s="96"/>
      <c r="BB393" s="96"/>
      <c r="BC393" s="96"/>
      <c r="BD393" s="96"/>
      <c r="BE393"/>
      <c r="BF393"/>
      <c r="BG393"/>
      <c r="BH393"/>
      <c r="BI393"/>
      <c r="BJ393" s="83"/>
      <c r="BK393" s="83"/>
    </row>
    <row r="394" spans="1:63" ht="14.1" customHeight="1" x14ac:dyDescent="0.2">
      <c r="A394" s="96"/>
      <c r="B394" s="96"/>
      <c r="C394" s="129">
        <v>44287</v>
      </c>
      <c r="D394" s="109" t="s">
        <v>546</v>
      </c>
      <c r="E394" s="109">
        <v>223.13499999999999</v>
      </c>
      <c r="F394" s="109">
        <v>15.83</v>
      </c>
      <c r="G394" s="109">
        <v>2.4</v>
      </c>
      <c r="H394" s="109"/>
      <c r="I394" s="109">
        <v>7.2789999999999999</v>
      </c>
      <c r="J394" s="109"/>
      <c r="K394" s="109">
        <v>67.13</v>
      </c>
      <c r="L394" s="109">
        <v>222.27074999999999</v>
      </c>
      <c r="M394" s="109">
        <v>0.38882800000000001</v>
      </c>
      <c r="N394" s="109">
        <v>220.81671700000001</v>
      </c>
      <c r="O394" s="109"/>
      <c r="P394" s="109"/>
      <c r="Q394" s="109"/>
      <c r="R394" s="109"/>
      <c r="S394" s="109"/>
      <c r="T394" s="109"/>
      <c r="U394" s="109"/>
      <c r="V394" s="109">
        <f t="shared" si="93"/>
        <v>2.5151213909276802</v>
      </c>
      <c r="W394" s="98">
        <f t="shared" si="94"/>
        <v>225.36634999999998</v>
      </c>
      <c r="X394" s="98">
        <f t="shared" si="95"/>
        <v>227.5977</v>
      </c>
      <c r="Y394" s="96">
        <f t="shared" si="96"/>
        <v>218.67229999999998</v>
      </c>
      <c r="Z394" s="97">
        <f t="shared" si="97"/>
        <v>220.81671700000001</v>
      </c>
      <c r="AA394" s="96">
        <f t="shared" si="98"/>
        <v>214.20959999999999</v>
      </c>
      <c r="AB394" s="105" t="s">
        <v>200</v>
      </c>
      <c r="AC394" s="96">
        <v>225.85</v>
      </c>
      <c r="AD394" s="96">
        <v>219.5</v>
      </c>
      <c r="AE394" s="96">
        <f t="shared" si="99"/>
        <v>1.0121675219037802</v>
      </c>
      <c r="AF394" s="96">
        <f t="shared" si="92"/>
        <v>0.98370941358370501</v>
      </c>
      <c r="AG394" s="96" t="s">
        <v>315</v>
      </c>
      <c r="AH394" s="105">
        <f>IF(AND(M394&lt;Variables!$G$6,M394&gt;Variables!$G$5),0,1)</f>
        <v>1</v>
      </c>
      <c r="AI394" s="105">
        <f t="shared" si="100"/>
        <v>0</v>
      </c>
      <c r="AJ394" s="105">
        <f>IF(I394&gt;Variables!$G$7,0,1)</f>
        <v>0</v>
      </c>
      <c r="AK394" s="105">
        <f>IF(F394&gt;Variables!$G$8,0,1)</f>
        <v>0</v>
      </c>
      <c r="AL394" s="105">
        <f>IF(G394&gt;Variables!$G$9,0,1)</f>
        <v>1</v>
      </c>
      <c r="AM394" s="105">
        <f>IF(AND(K394&gt;Variables!$G$10,K394&lt;Variables!$G$11),0,1)</f>
        <v>0</v>
      </c>
      <c r="AN394" s="103">
        <f>IF(H394&lt;Variables!$G$13,1,0)</f>
        <v>1</v>
      </c>
      <c r="AO394" s="97">
        <f>IF(R394&lt;Variables!$G$12,0,1)</f>
        <v>0</v>
      </c>
      <c r="AP394" s="106"/>
      <c r="AQ394" s="105"/>
      <c r="AR394" s="105"/>
      <c r="AS394" s="105"/>
      <c r="AT394" s="105"/>
      <c r="AU394" s="105">
        <v>1</v>
      </c>
      <c r="AV394" s="96">
        <f t="shared" si="101"/>
        <v>3</v>
      </c>
      <c r="AW394" s="96" t="str">
        <f t="shared" si="102"/>
        <v/>
      </c>
      <c r="AX394" s="96" t="str">
        <f t="shared" si="103"/>
        <v/>
      </c>
      <c r="AY394" s="96">
        <f t="shared" si="104"/>
        <v>3</v>
      </c>
      <c r="AZ394" s="96">
        <f t="shared" si="105"/>
        <v>2.5114963709276799</v>
      </c>
      <c r="BA394" s="96"/>
      <c r="BB394" s="96"/>
      <c r="BC394" s="96"/>
      <c r="BD394" s="96"/>
      <c r="BE394"/>
      <c r="BF394"/>
      <c r="BG394"/>
      <c r="BH394"/>
      <c r="BI394"/>
      <c r="BJ394" s="83"/>
      <c r="BK394" s="83"/>
    </row>
    <row r="395" spans="1:63" ht="14.1" customHeight="1" x14ac:dyDescent="0.2">
      <c r="A395" s="96"/>
      <c r="B395" s="96"/>
      <c r="C395" s="129">
        <v>44287</v>
      </c>
      <c r="D395" s="96" t="s">
        <v>547</v>
      </c>
      <c r="E395" s="96">
        <v>40.094999999999999</v>
      </c>
      <c r="F395" s="96">
        <v>6.55</v>
      </c>
      <c r="G395" s="130">
        <v>2.65</v>
      </c>
      <c r="H395" s="130"/>
      <c r="I395" s="96">
        <v>-49.844000000000001</v>
      </c>
      <c r="J395" s="96"/>
      <c r="K395" s="109">
        <v>66.540000000000006</v>
      </c>
      <c r="L395" s="98">
        <v>39.659219999999998</v>
      </c>
      <c r="M395" s="98">
        <v>1.098811</v>
      </c>
      <c r="N395" s="98">
        <v>39.400978000000002</v>
      </c>
      <c r="O395" s="98"/>
      <c r="P395" s="98"/>
      <c r="Q395" s="98"/>
      <c r="R395" s="98"/>
      <c r="S395" s="98"/>
      <c r="T395" s="98"/>
      <c r="U395" s="98"/>
      <c r="V395" s="98">
        <f t="shared" si="93"/>
        <v>2.4572978375812804</v>
      </c>
      <c r="W395" s="97">
        <f t="shared" si="94"/>
        <v>40.495950000000001</v>
      </c>
      <c r="X395" s="98">
        <f t="shared" si="95"/>
        <v>40.896900000000002</v>
      </c>
      <c r="Y395" s="98">
        <f t="shared" si="96"/>
        <v>39.293099999999995</v>
      </c>
      <c r="Z395" s="98">
        <f t="shared" si="97"/>
        <v>39.400978000000002</v>
      </c>
      <c r="AA395" s="98">
        <f t="shared" si="98"/>
        <v>38.491199999999999</v>
      </c>
      <c r="AB395" s="98"/>
      <c r="AC395" s="98">
        <v>40.57</v>
      </c>
      <c r="AD395" s="98"/>
      <c r="AE395" s="98">
        <f t="shared" si="99"/>
        <v>1.0118468636987157</v>
      </c>
      <c r="AF395" s="98">
        <f t="shared" si="92"/>
        <v>0</v>
      </c>
      <c r="AG395" s="96" t="s">
        <v>17</v>
      </c>
      <c r="AH395" s="97">
        <f>IF(AND(M395&lt;Variables!$G$6,M395&gt;Variables!$G$5),0,1)</f>
        <v>1</v>
      </c>
      <c r="AI395" s="97">
        <f t="shared" si="100"/>
        <v>0</v>
      </c>
      <c r="AJ395" s="97">
        <f>IF(I395&gt;Variables!$G$7,0,1)</f>
        <v>1</v>
      </c>
      <c r="AK395" s="97">
        <f>IF(F395&gt;Variables!$G$8,0,1)</f>
        <v>1</v>
      </c>
      <c r="AL395" s="97">
        <f>IF(G395&gt;Variables!$G$9,0,1)</f>
        <v>1</v>
      </c>
      <c r="AM395" s="97">
        <f>IF(AND(K395&gt;Variables!$G$10,K395&lt;Variables!$G$11),0,1)</f>
        <v>0</v>
      </c>
      <c r="AN395" s="103">
        <f>IF(H395&lt;Variables!$G$13,1,0)</f>
        <v>1</v>
      </c>
      <c r="AO395" s="97">
        <f>IF(R395&lt;Variables!$G$12,0,1)</f>
        <v>0</v>
      </c>
      <c r="AP395" s="99"/>
      <c r="AQ395" s="97"/>
      <c r="AR395" s="97"/>
      <c r="AS395" s="97">
        <v>1</v>
      </c>
      <c r="AT395" s="97"/>
      <c r="AU395" s="97"/>
      <c r="AV395" s="96">
        <f t="shared" si="101"/>
        <v>3</v>
      </c>
      <c r="AW395" s="96" t="str">
        <f t="shared" si="102"/>
        <v/>
      </c>
      <c r="AX395" s="96" t="str">
        <f t="shared" si="103"/>
        <v/>
      </c>
      <c r="AY395" s="96">
        <f t="shared" si="104"/>
        <v>3</v>
      </c>
      <c r="AZ395" s="96">
        <f t="shared" si="105"/>
        <v>2.4537046775812801</v>
      </c>
      <c r="BA395" s="96"/>
      <c r="BB395" s="96"/>
      <c r="BC395" s="96"/>
      <c r="BD395" s="96"/>
      <c r="BE395"/>
      <c r="BF395"/>
      <c r="BG395"/>
      <c r="BH395"/>
      <c r="BI395"/>
      <c r="BJ395" s="83"/>
      <c r="BK395" s="83"/>
    </row>
    <row r="396" spans="1:63" ht="14.1" customHeight="1" x14ac:dyDescent="0.2">
      <c r="A396" s="96"/>
      <c r="B396" s="96"/>
      <c r="C396" s="129">
        <v>44287</v>
      </c>
      <c r="D396" s="97" t="s">
        <v>398</v>
      </c>
      <c r="E396" s="96">
        <v>30.4</v>
      </c>
      <c r="F396" s="96">
        <v>5.92</v>
      </c>
      <c r="G396" s="96">
        <v>4.8899999999999997</v>
      </c>
      <c r="H396" s="96"/>
      <c r="I396" s="96">
        <v>2700</v>
      </c>
      <c r="J396" s="96"/>
      <c r="K396" s="96">
        <v>65.739999999999995</v>
      </c>
      <c r="L396" s="96">
        <v>29.9</v>
      </c>
      <c r="M396" s="96">
        <f>(E396-L396)/L396</f>
        <v>1.6722408026755852E-2</v>
      </c>
      <c r="N396" s="96">
        <v>29.27</v>
      </c>
      <c r="O396" s="96"/>
      <c r="P396" s="96"/>
      <c r="Q396" s="96"/>
      <c r="R396" s="96"/>
      <c r="S396" s="96"/>
      <c r="T396" s="96"/>
      <c r="U396" s="96"/>
      <c r="V396" s="96">
        <f t="shared" si="93"/>
        <v>2.5288714648829433</v>
      </c>
      <c r="W396" s="96">
        <f t="shared" si="94"/>
        <v>30.703999999999997</v>
      </c>
      <c r="X396" s="96">
        <f t="shared" si="95"/>
        <v>31.007999999999999</v>
      </c>
      <c r="Y396" s="96">
        <f t="shared" si="96"/>
        <v>29.791999999999998</v>
      </c>
      <c r="Z396" s="96">
        <f t="shared" si="97"/>
        <v>29.27</v>
      </c>
      <c r="AA396" s="96">
        <f t="shared" si="98"/>
        <v>29.183999999999997</v>
      </c>
      <c r="AB396" s="96" t="s">
        <v>200</v>
      </c>
      <c r="AC396" s="96">
        <v>30.69</v>
      </c>
      <c r="AD396" s="96">
        <v>29.87</v>
      </c>
      <c r="AE396" s="96">
        <f t="shared" si="99"/>
        <v>1.0095394736842107</v>
      </c>
      <c r="AF396" s="96">
        <f t="shared" si="92"/>
        <v>0.98256578947368434</v>
      </c>
      <c r="AG396" s="96" t="s">
        <v>548</v>
      </c>
      <c r="AH396" s="97">
        <f>IF(AND(M396&lt;Variables!$G$6,M396&gt;Variables!$G$5),0,1)</f>
        <v>1</v>
      </c>
      <c r="AI396" s="97">
        <f t="shared" si="100"/>
        <v>0</v>
      </c>
      <c r="AJ396" s="97">
        <f>IF(I396&gt;Variables!$G$7,0,1)</f>
        <v>0</v>
      </c>
      <c r="AK396" s="97">
        <f>IF(F396&gt;Variables!$G$8,0,1)</f>
        <v>1</v>
      </c>
      <c r="AL396" s="97">
        <f>IF(G396&gt;Variables!$G$9,0,1)</f>
        <v>1</v>
      </c>
      <c r="AM396" s="97">
        <f>IF(AND(K396&gt;Variables!$G$10,K396&lt;Variables!$G$11),0,1)</f>
        <v>0</v>
      </c>
      <c r="AN396" s="103">
        <f>IF(H396&lt;Variables!$G$13,1,0)</f>
        <v>1</v>
      </c>
      <c r="AO396" s="97">
        <f>IF(R396&lt;Variables!$G$12,0,1)</f>
        <v>0</v>
      </c>
      <c r="AP396" s="99"/>
      <c r="AQ396" s="97"/>
      <c r="AR396" s="97"/>
      <c r="AS396" s="97">
        <v>1</v>
      </c>
      <c r="AT396" s="97"/>
      <c r="AU396" s="97"/>
      <c r="AV396" s="96">
        <f t="shared" si="101"/>
        <v>3</v>
      </c>
      <c r="AW396" s="96" t="str">
        <f t="shared" si="102"/>
        <v/>
      </c>
      <c r="AX396" s="96" t="str">
        <f t="shared" si="103"/>
        <v/>
      </c>
      <c r="AY396" s="96">
        <f t="shared" si="104"/>
        <v>3</v>
      </c>
      <c r="AZ396" s="96">
        <f t="shared" si="105"/>
        <v>2.5253215048829434</v>
      </c>
      <c r="BA396" s="96"/>
      <c r="BB396" s="96"/>
      <c r="BC396" s="96"/>
      <c r="BD396" s="96"/>
      <c r="BE396"/>
      <c r="BF396"/>
      <c r="BG396"/>
      <c r="BH396"/>
      <c r="BI396"/>
      <c r="BJ396" s="83"/>
      <c r="BK396" s="83"/>
    </row>
    <row r="397" spans="1:63" ht="14.1" customHeight="1" x14ac:dyDescent="0.2">
      <c r="A397" s="96"/>
      <c r="B397" s="96"/>
      <c r="C397" s="129">
        <v>44287</v>
      </c>
      <c r="D397" s="96" t="s">
        <v>531</v>
      </c>
      <c r="E397" s="96">
        <v>30.1</v>
      </c>
      <c r="F397" s="96">
        <v>19.940000000000001</v>
      </c>
      <c r="G397" s="130">
        <v>-2.75</v>
      </c>
      <c r="H397" s="130"/>
      <c r="I397" s="96">
        <v>0.11899999999999999</v>
      </c>
      <c r="J397" s="96"/>
      <c r="K397" s="109">
        <v>65.209999999999994</v>
      </c>
      <c r="L397" s="98">
        <v>29.853418000000001</v>
      </c>
      <c r="M397" s="98">
        <v>0.82597699999999996</v>
      </c>
      <c r="N397" s="98">
        <v>29.869674</v>
      </c>
      <c r="O397" s="98"/>
      <c r="P397" s="98"/>
      <c r="Q397" s="98"/>
      <c r="R397" s="98"/>
      <c r="S397" s="98"/>
      <c r="T397" s="98"/>
      <c r="U397" s="98"/>
      <c r="V397" s="98">
        <f t="shared" si="93"/>
        <v>2.4668179358290399</v>
      </c>
      <c r="W397" s="101">
        <f t="shared" si="94"/>
        <v>30.401000000000003</v>
      </c>
      <c r="X397" s="101">
        <f t="shared" si="95"/>
        <v>30.702000000000002</v>
      </c>
      <c r="Y397" s="98">
        <f t="shared" si="96"/>
        <v>29.498000000000001</v>
      </c>
      <c r="Z397" s="97">
        <f t="shared" si="97"/>
        <v>29.869674</v>
      </c>
      <c r="AA397" s="98">
        <f t="shared" si="98"/>
        <v>28.896000000000001</v>
      </c>
      <c r="AB397" s="98"/>
      <c r="AC397" s="98">
        <v>30.99</v>
      </c>
      <c r="AD397" s="98"/>
      <c r="AE397" s="98">
        <f t="shared" si="99"/>
        <v>1.0295681063122923</v>
      </c>
      <c r="AF397" s="98">
        <f t="shared" si="92"/>
        <v>0</v>
      </c>
      <c r="AG397" s="98"/>
      <c r="AH397" s="101">
        <f>IF(AND(M397&lt;Variables!$G$6,M397&gt;Variables!$G$5),0,1)</f>
        <v>1</v>
      </c>
      <c r="AI397" s="101">
        <f t="shared" si="100"/>
        <v>1</v>
      </c>
      <c r="AJ397" s="101">
        <f>IF(I397&gt;Variables!$G$7,0,1)</f>
        <v>0</v>
      </c>
      <c r="AK397" s="101">
        <f>IF(F397&gt;Variables!$G$8,0,1)</f>
        <v>0</v>
      </c>
      <c r="AL397" s="101">
        <f>IF(G397&gt;Variables!$G$9,0,1)</f>
        <v>1</v>
      </c>
      <c r="AM397" s="101">
        <f>IF(AND(K397&gt;Variables!$G$10,K397&lt;Variables!$G$11),0,1)</f>
        <v>0</v>
      </c>
      <c r="AN397" s="103">
        <f>IF(H397&lt;Variables!$G$13,1,0)</f>
        <v>1</v>
      </c>
      <c r="AO397" s="97">
        <f>IF(R397&lt;Variables!$G$12,0,1)</f>
        <v>0</v>
      </c>
      <c r="AP397" s="102"/>
      <c r="AQ397" s="101"/>
      <c r="AR397" s="101">
        <v>1</v>
      </c>
      <c r="AS397" s="101"/>
      <c r="AT397" s="101"/>
      <c r="AU397" s="101"/>
      <c r="AV397" s="96">
        <f t="shared" si="101"/>
        <v>3</v>
      </c>
      <c r="AW397" s="96" t="str">
        <f t="shared" si="102"/>
        <v/>
      </c>
      <c r="AX397" s="96" t="str">
        <f t="shared" si="103"/>
        <v/>
      </c>
      <c r="AY397" s="96">
        <f t="shared" si="104"/>
        <v>3</v>
      </c>
      <c r="AZ397" s="96">
        <f t="shared" si="105"/>
        <v>2.4632965958290396</v>
      </c>
      <c r="BA397" s="96"/>
      <c r="BB397" s="96"/>
      <c r="BC397" s="96"/>
      <c r="BD397" s="96"/>
      <c r="BE397"/>
      <c r="BF397"/>
      <c r="BG397"/>
      <c r="BH397"/>
      <c r="BI397"/>
      <c r="BJ397" s="83"/>
      <c r="BK397" s="83"/>
    </row>
    <row r="398" spans="1:63" ht="14.1" customHeight="1" x14ac:dyDescent="0.2">
      <c r="A398" s="96"/>
      <c r="B398" s="96"/>
      <c r="C398" s="129">
        <v>44287</v>
      </c>
      <c r="D398" s="96" t="s">
        <v>549</v>
      </c>
      <c r="E398" s="96">
        <v>56.31</v>
      </c>
      <c r="F398" s="96">
        <v>6.87</v>
      </c>
      <c r="G398" s="130">
        <v>2.38</v>
      </c>
      <c r="H398" s="130"/>
      <c r="I398" s="96">
        <v>-28.129000000000001</v>
      </c>
      <c r="J398" s="96"/>
      <c r="K398" s="109">
        <v>64.05</v>
      </c>
      <c r="L398" s="98">
        <v>55.821975999999999</v>
      </c>
      <c r="M398" s="98">
        <v>0.87424999999999997</v>
      </c>
      <c r="N398" s="98">
        <v>55.621693</v>
      </c>
      <c r="O398" s="98"/>
      <c r="P398" s="98"/>
      <c r="Q398" s="98"/>
      <c r="R398" s="98"/>
      <c r="S398" s="98"/>
      <c r="T398" s="98"/>
      <c r="U398" s="98"/>
      <c r="V398" s="98">
        <f t="shared" si="93"/>
        <v>2.4543535822999996</v>
      </c>
      <c r="W398" s="97">
        <f t="shared" si="94"/>
        <v>56.873100000000001</v>
      </c>
      <c r="X398" s="98">
        <f t="shared" si="95"/>
        <v>57.436200000000007</v>
      </c>
      <c r="Y398" s="98">
        <f t="shared" si="96"/>
        <v>55.183799999999998</v>
      </c>
      <c r="Z398" s="98">
        <f t="shared" si="97"/>
        <v>55.621693</v>
      </c>
      <c r="AA398" s="98">
        <f t="shared" si="98"/>
        <v>54.057600000000001</v>
      </c>
      <c r="AB398" s="98"/>
      <c r="AC398" s="98">
        <v>57.3</v>
      </c>
      <c r="AD398" s="98"/>
      <c r="AE398" s="98">
        <f t="shared" si="99"/>
        <v>1.0175812466702183</v>
      </c>
      <c r="AF398" s="98">
        <f t="shared" si="92"/>
        <v>0</v>
      </c>
      <c r="AG398" s="96" t="s">
        <v>17</v>
      </c>
      <c r="AH398" s="97">
        <f>IF(AND(M398&lt;Variables!$G$6,M398&gt;Variables!$G$5),0,1)</f>
        <v>1</v>
      </c>
      <c r="AI398" s="97">
        <f t="shared" si="100"/>
        <v>0</v>
      </c>
      <c r="AJ398" s="97">
        <f>IF(I398&gt;Variables!$G$7,0,1)</f>
        <v>1</v>
      </c>
      <c r="AK398" s="97">
        <f>IF(F398&gt;Variables!$G$8,0,1)</f>
        <v>1</v>
      </c>
      <c r="AL398" s="97">
        <f>IF(G398&gt;Variables!$G$9,0,1)</f>
        <v>1</v>
      </c>
      <c r="AM398" s="97">
        <f>IF(AND(K398&gt;Variables!$G$10,K398&lt;Variables!$G$11),0,1)</f>
        <v>0</v>
      </c>
      <c r="AN398" s="103">
        <f>IF(H398&lt;Variables!$G$13,1,0)</f>
        <v>1</v>
      </c>
      <c r="AO398" s="97">
        <f>IF(R398&lt;Variables!$G$12,0,1)</f>
        <v>0</v>
      </c>
      <c r="AP398" s="99"/>
      <c r="AQ398" s="97"/>
      <c r="AR398" s="97"/>
      <c r="AS398" s="97">
        <v>1</v>
      </c>
      <c r="AT398" s="97"/>
      <c r="AU398" s="97"/>
      <c r="AV398" s="96">
        <f t="shared" si="101"/>
        <v>3</v>
      </c>
      <c r="AW398" s="96" t="str">
        <f t="shared" si="102"/>
        <v/>
      </c>
      <c r="AX398" s="96" t="str">
        <f t="shared" si="103"/>
        <v/>
      </c>
      <c r="AY398" s="96">
        <f t="shared" si="104"/>
        <v>3</v>
      </c>
      <c r="AZ398" s="96">
        <f t="shared" si="105"/>
        <v>2.4508948822999996</v>
      </c>
      <c r="BA398" s="96"/>
      <c r="BB398" s="96"/>
      <c r="BC398" s="96"/>
      <c r="BD398" s="96"/>
      <c r="BE398"/>
      <c r="BF398"/>
      <c r="BG398"/>
      <c r="BH398"/>
      <c r="BI398"/>
      <c r="BJ398" s="83"/>
      <c r="BK398" s="83"/>
    </row>
    <row r="399" spans="1:63" ht="14.1" customHeight="1" x14ac:dyDescent="0.2">
      <c r="A399" s="96"/>
      <c r="B399" s="96"/>
      <c r="C399" s="129">
        <v>44287</v>
      </c>
      <c r="D399" s="96" t="s">
        <v>528</v>
      </c>
      <c r="E399" s="96">
        <v>40.549999999999997</v>
      </c>
      <c r="F399" s="96">
        <v>19.8</v>
      </c>
      <c r="G399" s="130">
        <v>3.98</v>
      </c>
      <c r="H399" s="130"/>
      <c r="I399" s="96">
        <v>-64.838999999999999</v>
      </c>
      <c r="J399" s="96"/>
      <c r="K399" s="109">
        <v>63.95</v>
      </c>
      <c r="L399" s="98">
        <v>40.007080000000002</v>
      </c>
      <c r="M399" s="98">
        <v>1.3570599999999999</v>
      </c>
      <c r="N399" s="98">
        <v>39.649631999999997</v>
      </c>
      <c r="O399" s="98"/>
      <c r="P399" s="98"/>
      <c r="Q399" s="98"/>
      <c r="R399" s="98"/>
      <c r="S399" s="98"/>
      <c r="T399" s="98"/>
      <c r="U399" s="98"/>
      <c r="V399" s="98">
        <f t="shared" si="93"/>
        <v>2.4215657495439999</v>
      </c>
      <c r="W399" s="97">
        <f t="shared" si="94"/>
        <v>40.955500000000001</v>
      </c>
      <c r="X399" s="98">
        <f t="shared" si="95"/>
        <v>41.360999999999997</v>
      </c>
      <c r="Y399" s="98">
        <f t="shared" si="96"/>
        <v>39.738999999999997</v>
      </c>
      <c r="Z399" s="98">
        <f t="shared" si="97"/>
        <v>39.649631999999997</v>
      </c>
      <c r="AA399" s="98">
        <f t="shared" si="98"/>
        <v>38.927999999999997</v>
      </c>
      <c r="AB399" s="98"/>
      <c r="AC399" s="98">
        <v>42.25</v>
      </c>
      <c r="AD399" s="98">
        <v>39.909999999999997</v>
      </c>
      <c r="AE399" s="98">
        <f t="shared" si="99"/>
        <v>1.0419235511713933</v>
      </c>
      <c r="AF399" s="98">
        <f t="shared" si="92"/>
        <v>0.98421701602959311</v>
      </c>
      <c r="AG399" s="96" t="s">
        <v>17</v>
      </c>
      <c r="AH399" s="97">
        <f>IF(AND(M399&lt;Variables!$G$6,M399&gt;Variables!$G$5),0,1)</f>
        <v>1</v>
      </c>
      <c r="AI399" s="97">
        <f t="shared" si="100"/>
        <v>0</v>
      </c>
      <c r="AJ399" s="97">
        <f>IF(I399&gt;Variables!$G$7,0,1)</f>
        <v>1</v>
      </c>
      <c r="AK399" s="97">
        <f>IF(F399&gt;Variables!$G$8,0,1)</f>
        <v>0</v>
      </c>
      <c r="AL399" s="97">
        <f>IF(G399&gt;Variables!$G$9,0,1)</f>
        <v>1</v>
      </c>
      <c r="AM399" s="97">
        <f>IF(AND(K399&gt;Variables!$G$10,K399&lt;Variables!$G$11),0,1)</f>
        <v>0</v>
      </c>
      <c r="AN399" s="103">
        <f>IF(H399&lt;Variables!$G$13,1,0)</f>
        <v>1</v>
      </c>
      <c r="AO399" s="97">
        <f>IF(R399&lt;Variables!$G$12,0,1)</f>
        <v>0</v>
      </c>
      <c r="AP399" s="99"/>
      <c r="AQ399" s="97"/>
      <c r="AR399" s="97"/>
      <c r="AS399" s="97">
        <v>1</v>
      </c>
      <c r="AT399" s="97"/>
      <c r="AU399" s="97"/>
      <c r="AV399" s="96">
        <f t="shared" si="101"/>
        <v>3</v>
      </c>
      <c r="AW399" s="96" t="str">
        <f t="shared" si="102"/>
        <v/>
      </c>
      <c r="AX399" s="96" t="str">
        <f t="shared" si="103"/>
        <v/>
      </c>
      <c r="AY399" s="96">
        <f t="shared" si="104"/>
        <v>3</v>
      </c>
      <c r="AZ399" s="96">
        <f t="shared" si="105"/>
        <v>2.4181124495440001</v>
      </c>
      <c r="BA399" s="96"/>
      <c r="BB399" s="96"/>
      <c r="BC399" s="96"/>
      <c r="BD399" s="96"/>
      <c r="BE399"/>
      <c r="BF399"/>
      <c r="BG399"/>
      <c r="BH399"/>
      <c r="BI399"/>
      <c r="BJ399" s="83"/>
      <c r="BK399" s="83"/>
    </row>
    <row r="400" spans="1:63" ht="14.1" customHeight="1" x14ac:dyDescent="0.2">
      <c r="A400" s="96"/>
      <c r="B400" s="96"/>
      <c r="C400" s="129">
        <v>44287</v>
      </c>
      <c r="D400" s="109" t="s">
        <v>550</v>
      </c>
      <c r="E400" s="109">
        <v>22.75</v>
      </c>
      <c r="F400" s="109">
        <v>11.48</v>
      </c>
      <c r="G400" s="109">
        <v>8.3800000000000008</v>
      </c>
      <c r="H400" s="109"/>
      <c r="I400" s="109">
        <v>-13.885999999999999</v>
      </c>
      <c r="J400" s="109"/>
      <c r="K400" s="109">
        <v>63.91</v>
      </c>
      <c r="L400" s="109">
        <v>22.720300000000002</v>
      </c>
      <c r="M400" s="109">
        <v>0.13072</v>
      </c>
      <c r="N400" s="109">
        <v>22.101765</v>
      </c>
      <c r="O400" s="109"/>
      <c r="P400" s="109"/>
      <c r="Q400" s="109"/>
      <c r="R400" s="109"/>
      <c r="S400" s="109"/>
      <c r="T400" s="109"/>
      <c r="U400" s="109"/>
      <c r="V400" s="109">
        <f t="shared" si="93"/>
        <v>2.5024575857023996</v>
      </c>
      <c r="W400" s="101">
        <f t="shared" si="94"/>
        <v>22.977499999999999</v>
      </c>
      <c r="X400" s="101">
        <f t="shared" si="95"/>
        <v>23.205000000000002</v>
      </c>
      <c r="Y400" s="96">
        <f t="shared" si="96"/>
        <v>22.294999999999998</v>
      </c>
      <c r="Z400" s="96">
        <f t="shared" si="97"/>
        <v>22.101765</v>
      </c>
      <c r="AA400" s="96">
        <f t="shared" si="98"/>
        <v>21.84</v>
      </c>
      <c r="AB400" s="101" t="s">
        <v>202</v>
      </c>
      <c r="AC400" s="96">
        <v>27.86</v>
      </c>
      <c r="AD400" s="96">
        <v>22.63</v>
      </c>
      <c r="AE400" s="96">
        <f t="shared" si="99"/>
        <v>1.2246153846153847</v>
      </c>
      <c r="AF400" s="96">
        <f t="shared" si="92"/>
        <v>0.99472527472527472</v>
      </c>
      <c r="AG400" s="96"/>
      <c r="AH400" s="101">
        <f>IF(AND(M400&lt;Variables!$G$6,M400&gt;Variables!$G$5),0,1)</f>
        <v>1</v>
      </c>
      <c r="AI400" s="101">
        <f t="shared" si="100"/>
        <v>0</v>
      </c>
      <c r="AJ400" s="101">
        <f>IF(I400&gt;Variables!$G$7,0,1)</f>
        <v>1</v>
      </c>
      <c r="AK400" s="101">
        <f>IF(F400&gt;Variables!$G$8,0,1)</f>
        <v>0</v>
      </c>
      <c r="AL400" s="101">
        <f>IF(G400&gt;Variables!$G$9,0,1)</f>
        <v>1</v>
      </c>
      <c r="AM400" s="101">
        <f>IF(AND(K400&gt;Variables!$G$10,K400&lt;Variables!$G$11),0,1)</f>
        <v>0</v>
      </c>
      <c r="AN400" s="103">
        <f>IF(H400&lt;Variables!$G$13,1,0)</f>
        <v>1</v>
      </c>
      <c r="AO400" s="97">
        <f>IF(R400&lt;Variables!$G$12,0,1)</f>
        <v>0</v>
      </c>
      <c r="AP400" s="102"/>
      <c r="AQ400" s="101"/>
      <c r="AR400" s="101">
        <v>1</v>
      </c>
      <c r="AS400" s="101"/>
      <c r="AT400" s="101"/>
      <c r="AU400" s="101"/>
      <c r="AV400" s="96">
        <f t="shared" si="101"/>
        <v>3</v>
      </c>
      <c r="AW400" s="96" t="str">
        <f t="shared" si="102"/>
        <v/>
      </c>
      <c r="AX400" s="96" t="str">
        <f t="shared" si="103"/>
        <v/>
      </c>
      <c r="AY400" s="96">
        <f t="shared" si="104"/>
        <v>3</v>
      </c>
      <c r="AZ400" s="96">
        <f t="shared" si="105"/>
        <v>2.4990064457023995</v>
      </c>
      <c r="BA400" s="96"/>
      <c r="BB400" s="96"/>
      <c r="BC400" s="96"/>
      <c r="BD400" s="96"/>
      <c r="BE400"/>
      <c r="BF400"/>
      <c r="BG400"/>
      <c r="BH400"/>
      <c r="BI400"/>
      <c r="BJ400" s="83"/>
      <c r="BK400" s="83"/>
    </row>
    <row r="401" spans="1:63" ht="14.1" customHeight="1" x14ac:dyDescent="0.2">
      <c r="A401" s="96"/>
      <c r="B401" s="96"/>
      <c r="C401" s="129">
        <v>44287</v>
      </c>
      <c r="D401" s="109" t="s">
        <v>331</v>
      </c>
      <c r="E401" s="109">
        <v>10.41</v>
      </c>
      <c r="F401" s="109">
        <v>6.14</v>
      </c>
      <c r="G401" s="109">
        <v>4.62</v>
      </c>
      <c r="H401" s="109"/>
      <c r="I401" s="109">
        <v>138.15799999999999</v>
      </c>
      <c r="J401" s="109"/>
      <c r="K401" s="109">
        <v>63.73</v>
      </c>
      <c r="L401" s="109">
        <v>10.31</v>
      </c>
      <c r="M401" s="109">
        <v>0.96993200000000002</v>
      </c>
      <c r="N401" s="109">
        <v>10.219348</v>
      </c>
      <c r="O401" s="109"/>
      <c r="P401" s="109"/>
      <c r="Q401" s="109"/>
      <c r="R401" s="109"/>
      <c r="S401" s="109"/>
      <c r="T401" s="109"/>
      <c r="U401" s="109"/>
      <c r="V401" s="109">
        <f t="shared" si="93"/>
        <v>2.4455645915523196</v>
      </c>
      <c r="W401" s="98">
        <f t="shared" si="94"/>
        <v>10.514100000000001</v>
      </c>
      <c r="X401" s="98">
        <f t="shared" si="95"/>
        <v>10.6182</v>
      </c>
      <c r="Y401" s="105">
        <f t="shared" si="96"/>
        <v>10.2018</v>
      </c>
      <c r="Z401" s="97">
        <f t="shared" si="97"/>
        <v>10.219348</v>
      </c>
      <c r="AA401" s="96">
        <f t="shared" si="98"/>
        <v>9.9935999999999989</v>
      </c>
      <c r="AB401" s="105" t="s">
        <v>526</v>
      </c>
      <c r="AC401" s="96">
        <v>10.56</v>
      </c>
      <c r="AD401" s="96">
        <v>10.18</v>
      </c>
      <c r="AE401" s="96">
        <f t="shared" si="99"/>
        <v>1.0144092219020173</v>
      </c>
      <c r="AF401" s="96">
        <f t="shared" si="92"/>
        <v>0.97790585975024014</v>
      </c>
      <c r="AG401" s="96" t="s">
        <v>315</v>
      </c>
      <c r="AH401" s="105">
        <f>IF(AND(M401&lt;Variables!$G$6,M401&gt;Variables!$G$5),0,1)</f>
        <v>1</v>
      </c>
      <c r="AI401" s="105">
        <f t="shared" si="100"/>
        <v>0</v>
      </c>
      <c r="AJ401" s="105">
        <f>IF(I401&gt;Variables!$G$7,0,1)</f>
        <v>0</v>
      </c>
      <c r="AK401" s="105">
        <f>IF(F401&gt;Variables!$G$8,0,1)</f>
        <v>1</v>
      </c>
      <c r="AL401" s="105">
        <f>IF(G401&gt;Variables!$G$9,0,1)</f>
        <v>1</v>
      </c>
      <c r="AM401" s="105">
        <f>IF(AND(K401&gt;Variables!$G$10,K401&lt;Variables!$G$11),0,1)</f>
        <v>0</v>
      </c>
      <c r="AN401" s="103">
        <f>IF(H401&lt;Variables!$G$13,1,0)</f>
        <v>1</v>
      </c>
      <c r="AO401" s="97">
        <f>IF(R401&lt;Variables!$G$12,0,1)</f>
        <v>0</v>
      </c>
      <c r="AP401" s="106"/>
      <c r="AQ401" s="105">
        <v>3</v>
      </c>
      <c r="AR401" s="105"/>
      <c r="AS401" s="105"/>
      <c r="AT401" s="105"/>
      <c r="AU401" s="105">
        <v>1</v>
      </c>
      <c r="AV401" s="96">
        <f t="shared" si="101"/>
        <v>3</v>
      </c>
      <c r="AW401" s="96" t="str">
        <f t="shared" si="102"/>
        <v/>
      </c>
      <c r="AX401" s="96" t="str">
        <f t="shared" si="103"/>
        <v/>
      </c>
      <c r="AY401" s="96">
        <f t="shared" si="104"/>
        <v>3</v>
      </c>
      <c r="AZ401" s="96">
        <f t="shared" si="105"/>
        <v>2.4421231715523195</v>
      </c>
      <c r="BA401" s="96"/>
      <c r="BB401" s="96"/>
      <c r="BC401" s="96"/>
      <c r="BD401" s="96"/>
      <c r="BE401"/>
      <c r="BF401"/>
      <c r="BG401"/>
      <c r="BH401"/>
      <c r="BI401"/>
      <c r="BJ401" s="83"/>
      <c r="BK401" s="83"/>
    </row>
    <row r="402" spans="1:63" ht="14.1" customHeight="1" x14ac:dyDescent="0.2">
      <c r="A402" s="96"/>
      <c r="B402" s="96"/>
      <c r="C402" s="129">
        <v>44287</v>
      </c>
      <c r="D402" s="109" t="s">
        <v>551</v>
      </c>
      <c r="E402" s="109">
        <v>164</v>
      </c>
      <c r="F402" s="109">
        <v>5.99</v>
      </c>
      <c r="G402" s="109">
        <v>2.38</v>
      </c>
      <c r="H402" s="109"/>
      <c r="I402" s="109">
        <v>-49.472000000000001</v>
      </c>
      <c r="J402" s="109"/>
      <c r="K402" s="109">
        <v>63.06</v>
      </c>
      <c r="L402" s="109">
        <v>162.59589</v>
      </c>
      <c r="M402" s="109">
        <v>0.86355800000000005</v>
      </c>
      <c r="N402" s="109">
        <v>162.31979999999999</v>
      </c>
      <c r="O402" s="109"/>
      <c r="P402" s="109"/>
      <c r="Q402" s="109"/>
      <c r="R402" s="109"/>
      <c r="S402" s="109"/>
      <c r="T402" s="109"/>
      <c r="U402" s="109"/>
      <c r="V402" s="109">
        <f t="shared" si="93"/>
        <v>2.4472780331177599</v>
      </c>
      <c r="W402" s="97">
        <f t="shared" si="94"/>
        <v>165.64000000000001</v>
      </c>
      <c r="X402" s="98">
        <f t="shared" si="95"/>
        <v>167.28</v>
      </c>
      <c r="Y402" s="96">
        <f t="shared" si="96"/>
        <v>160.72</v>
      </c>
      <c r="Z402" s="97">
        <f t="shared" si="97"/>
        <v>162.31979999999999</v>
      </c>
      <c r="AA402" s="96">
        <f t="shared" si="98"/>
        <v>157.44</v>
      </c>
      <c r="AB402" s="97" t="s">
        <v>230</v>
      </c>
      <c r="AC402" s="96">
        <v>167</v>
      </c>
      <c r="AD402" s="96">
        <v>163.99</v>
      </c>
      <c r="AE402" s="96">
        <f t="shared" si="99"/>
        <v>1.0182926829268293</v>
      </c>
      <c r="AF402" s="96">
        <f t="shared" si="92"/>
        <v>0.99993902439024396</v>
      </c>
      <c r="AG402" s="96" t="s">
        <v>17</v>
      </c>
      <c r="AH402" s="97">
        <f>IF(AND(M402&lt;Variables!$G$6,M402&gt;Variables!$G$5),0,1)</f>
        <v>1</v>
      </c>
      <c r="AI402" s="97">
        <f t="shared" si="100"/>
        <v>0</v>
      </c>
      <c r="AJ402" s="97">
        <f>IF(I402&gt;Variables!$G$7,0,1)</f>
        <v>1</v>
      </c>
      <c r="AK402" s="97">
        <f>IF(F402&gt;Variables!$G$8,0,1)</f>
        <v>1</v>
      </c>
      <c r="AL402" s="97">
        <f>IF(G402&gt;Variables!$G$9,0,1)</f>
        <v>1</v>
      </c>
      <c r="AM402" s="97">
        <f>IF(AND(K402&gt;Variables!$G$10,K402&lt;Variables!$G$11),0,1)</f>
        <v>0</v>
      </c>
      <c r="AN402" s="103">
        <f>IF(H402&lt;Variables!$G$13,1,0)</f>
        <v>1</v>
      </c>
      <c r="AO402" s="97">
        <f>IF(R402&lt;Variables!$G$12,0,1)</f>
        <v>0</v>
      </c>
      <c r="AP402" s="99"/>
      <c r="AQ402" s="97"/>
      <c r="AR402" s="97"/>
      <c r="AS402" s="97">
        <v>1</v>
      </c>
      <c r="AT402" s="97"/>
      <c r="AU402" s="97"/>
      <c r="AV402" s="96">
        <f t="shared" si="101"/>
        <v>3</v>
      </c>
      <c r="AW402" s="96" t="str">
        <f t="shared" si="102"/>
        <v/>
      </c>
      <c r="AX402" s="96" t="str">
        <f t="shared" si="103"/>
        <v/>
      </c>
      <c r="AY402" s="96">
        <f t="shared" si="104"/>
        <v>3</v>
      </c>
      <c r="AZ402" s="96">
        <f t="shared" si="105"/>
        <v>2.4438727931177597</v>
      </c>
      <c r="BA402" s="96"/>
      <c r="BB402" s="96"/>
      <c r="BC402" s="96"/>
      <c r="BD402" s="96"/>
      <c r="BE402"/>
      <c r="BF402"/>
      <c r="BG402"/>
      <c r="BH402"/>
      <c r="BI402"/>
      <c r="BJ402" s="83"/>
      <c r="BK402" s="83"/>
    </row>
    <row r="403" spans="1:63" ht="14.1" customHeight="1" x14ac:dyDescent="0.2">
      <c r="A403" s="96"/>
      <c r="B403" s="96"/>
      <c r="C403" s="129">
        <v>44287</v>
      </c>
      <c r="D403" s="105" t="s">
        <v>552</v>
      </c>
      <c r="E403" s="96">
        <v>44</v>
      </c>
      <c r="F403" s="96">
        <v>7.89</v>
      </c>
      <c r="G403" s="96">
        <v>2.66</v>
      </c>
      <c r="H403" s="96"/>
      <c r="I403" s="96">
        <v>85</v>
      </c>
      <c r="J403" s="96"/>
      <c r="K403" s="96">
        <v>62.77</v>
      </c>
      <c r="L403" s="96">
        <v>44.1</v>
      </c>
      <c r="M403" s="96">
        <f>(E403-L403)/L403</f>
        <v>-2.2675736961451569E-3</v>
      </c>
      <c r="N403" s="96">
        <v>42.81</v>
      </c>
      <c r="O403" s="96"/>
      <c r="P403" s="96"/>
      <c r="Q403" s="96"/>
      <c r="R403" s="96"/>
      <c r="S403" s="96"/>
      <c r="T403" s="96"/>
      <c r="U403" s="96"/>
      <c r="V403" s="96">
        <f t="shared" si="93"/>
        <v>2.499439784489796</v>
      </c>
      <c r="W403" s="97">
        <f t="shared" si="94"/>
        <v>44.44</v>
      </c>
      <c r="X403" s="96">
        <f t="shared" si="95"/>
        <v>44.88</v>
      </c>
      <c r="Y403" s="96">
        <f t="shared" si="96"/>
        <v>43.12</v>
      </c>
      <c r="Z403" s="96">
        <f t="shared" si="97"/>
        <v>42.81</v>
      </c>
      <c r="AA403" s="96">
        <f t="shared" si="98"/>
        <v>42.239999999999995</v>
      </c>
      <c r="AB403" s="96" t="s">
        <v>545</v>
      </c>
      <c r="AC403" s="96">
        <v>44.5</v>
      </c>
      <c r="AD403" s="96">
        <v>43.55</v>
      </c>
      <c r="AE403" s="96">
        <f t="shared" si="99"/>
        <v>1.0113636363636365</v>
      </c>
      <c r="AF403" s="96">
        <f t="shared" si="92"/>
        <v>0.98977272727272725</v>
      </c>
      <c r="AG403" s="96" t="s">
        <v>315</v>
      </c>
      <c r="AH403" s="105">
        <f>IF(AND(M403&lt;Variables!$G$6,M403&gt;Variables!$G$5),0,1)</f>
        <v>1</v>
      </c>
      <c r="AI403" s="105">
        <f t="shared" si="100"/>
        <v>0</v>
      </c>
      <c r="AJ403" s="105">
        <f>IF(I403&gt;Variables!$G$7,0,1)</f>
        <v>0</v>
      </c>
      <c r="AK403" s="105">
        <f>IF(F403&gt;Variables!$G$8,0,1)</f>
        <v>1</v>
      </c>
      <c r="AL403" s="105">
        <f>IF(G403&gt;Variables!$G$9,0,1)</f>
        <v>1</v>
      </c>
      <c r="AM403" s="105">
        <f>IF(AND(K403&gt;Variables!$G$10,K403&lt;Variables!$G$11),0,1)</f>
        <v>0</v>
      </c>
      <c r="AN403" s="103">
        <f>IF(H403&lt;Variables!$G$13,1,0)</f>
        <v>1</v>
      </c>
      <c r="AO403" s="97">
        <f>IF(R403&lt;Variables!$G$12,0,1)</f>
        <v>0</v>
      </c>
      <c r="AP403" s="106"/>
      <c r="AQ403" s="105"/>
      <c r="AR403" s="105"/>
      <c r="AS403" s="105"/>
      <c r="AT403" s="105"/>
      <c r="AU403" s="105">
        <v>1</v>
      </c>
      <c r="AV403" s="96">
        <f t="shared" si="101"/>
        <v>3</v>
      </c>
      <c r="AW403" s="96" t="str">
        <f t="shared" si="102"/>
        <v/>
      </c>
      <c r="AX403" s="96" t="str">
        <f t="shared" si="103"/>
        <v/>
      </c>
      <c r="AY403" s="96">
        <f t="shared" si="104"/>
        <v>3</v>
      </c>
      <c r="AZ403" s="96">
        <f t="shared" si="105"/>
        <v>2.4960502044897961</v>
      </c>
      <c r="BA403" s="96"/>
      <c r="BB403" s="96"/>
      <c r="BC403" s="96"/>
      <c r="BD403" s="96"/>
      <c r="BE403"/>
      <c r="BF403"/>
      <c r="BG403"/>
      <c r="BH403"/>
      <c r="BI403"/>
      <c r="BJ403" s="83"/>
      <c r="BK403" s="83"/>
    </row>
    <row r="404" spans="1:63" ht="14.1" customHeight="1" x14ac:dyDescent="0.2">
      <c r="A404" s="96"/>
      <c r="B404" s="96"/>
      <c r="C404" s="129">
        <v>44287</v>
      </c>
      <c r="D404" s="101" t="s">
        <v>553</v>
      </c>
      <c r="E404" s="96">
        <v>6.01</v>
      </c>
      <c r="F404" s="96">
        <v>12.34</v>
      </c>
      <c r="G404" s="96">
        <v>3.98</v>
      </c>
      <c r="H404" s="96"/>
      <c r="I404" s="96">
        <v>17</v>
      </c>
      <c r="J404" s="96"/>
      <c r="K404" s="96">
        <v>62.73</v>
      </c>
      <c r="L404" s="96">
        <v>6</v>
      </c>
      <c r="M404" s="96">
        <f>(E404-L404)/L404</f>
        <v>1.6666666666666312E-3</v>
      </c>
      <c r="N404" s="96">
        <v>5.68</v>
      </c>
      <c r="O404" s="96"/>
      <c r="P404" s="96"/>
      <c r="Q404" s="96"/>
      <c r="R404" s="96"/>
      <c r="S404" s="96"/>
      <c r="T404" s="96"/>
      <c r="U404" s="96"/>
      <c r="V404" s="96">
        <f t="shared" si="93"/>
        <v>2.4987781929333335</v>
      </c>
      <c r="W404" s="101">
        <f t="shared" si="94"/>
        <v>6.0701000000000001</v>
      </c>
      <c r="X404" s="101">
        <f t="shared" si="95"/>
        <v>6.1302000000000003</v>
      </c>
      <c r="Y404" s="96">
        <f t="shared" si="96"/>
        <v>5.8897999999999993</v>
      </c>
      <c r="Z404" s="96">
        <f t="shared" si="97"/>
        <v>5.68</v>
      </c>
      <c r="AA404" s="96">
        <f t="shared" si="98"/>
        <v>5.7695999999999996</v>
      </c>
      <c r="AB404" s="96" t="s">
        <v>274</v>
      </c>
      <c r="AC404" s="96">
        <v>6.24</v>
      </c>
      <c r="AD404" s="96">
        <v>5.9</v>
      </c>
      <c r="AE404" s="96">
        <f t="shared" si="99"/>
        <v>1.038269550748752</v>
      </c>
      <c r="AF404" s="96">
        <f t="shared" si="92"/>
        <v>0.98169717138103174</v>
      </c>
      <c r="AG404" s="96"/>
      <c r="AH404" s="101">
        <f>IF(AND(M404&lt;Variables!$G$6,M404&gt;Variables!$G$5),0,1)</f>
        <v>1</v>
      </c>
      <c r="AI404" s="101">
        <f t="shared" si="100"/>
        <v>0</v>
      </c>
      <c r="AJ404" s="101">
        <f>IF(I404&gt;Variables!$G$7,0,1)</f>
        <v>0</v>
      </c>
      <c r="AK404" s="101">
        <f>IF(F404&gt;Variables!$G$8,0,1)</f>
        <v>0</v>
      </c>
      <c r="AL404" s="101">
        <f>IF(G404&gt;Variables!$G$9,0,1)</f>
        <v>1</v>
      </c>
      <c r="AM404" s="101">
        <f>IF(AND(K404&gt;Variables!$G$10,K404&lt;Variables!$G$11),0,1)</f>
        <v>0</v>
      </c>
      <c r="AN404" s="103">
        <f>IF(H404&lt;Variables!$G$13,1,0)</f>
        <v>1</v>
      </c>
      <c r="AO404" s="97">
        <f>IF(R404&lt;Variables!$G$12,0,1)</f>
        <v>0</v>
      </c>
      <c r="AP404" s="102"/>
      <c r="AQ404" s="101"/>
      <c r="AR404" s="101">
        <v>1</v>
      </c>
      <c r="AS404" s="101"/>
      <c r="AT404" s="101"/>
      <c r="AU404" s="101"/>
      <c r="AV404" s="96">
        <f t="shared" si="101"/>
        <v>3</v>
      </c>
      <c r="AW404" s="96" t="str">
        <f t="shared" si="102"/>
        <v/>
      </c>
      <c r="AX404" s="96" t="str">
        <f t="shared" si="103"/>
        <v/>
      </c>
      <c r="AY404" s="96">
        <f t="shared" si="104"/>
        <v>3</v>
      </c>
      <c r="AZ404" s="96">
        <f t="shared" si="105"/>
        <v>2.4953907729333333</v>
      </c>
      <c r="BA404" s="96"/>
      <c r="BB404" s="96"/>
      <c r="BC404" s="96"/>
      <c r="BD404" s="96"/>
      <c r="BE404"/>
      <c r="BF404"/>
      <c r="BG404"/>
      <c r="BH404"/>
      <c r="BI404"/>
      <c r="BJ404" s="83"/>
      <c r="BK404" s="83"/>
    </row>
    <row r="405" spans="1:63" ht="14.1" customHeight="1" x14ac:dyDescent="0.2">
      <c r="A405" s="96"/>
      <c r="B405" s="96"/>
      <c r="C405" s="129">
        <v>44287</v>
      </c>
      <c r="D405" s="97" t="s">
        <v>371</v>
      </c>
      <c r="E405" s="96">
        <v>10.79</v>
      </c>
      <c r="F405" s="96">
        <v>5.1100000000000003</v>
      </c>
      <c r="G405" s="96">
        <v>1.7</v>
      </c>
      <c r="H405" s="96"/>
      <c r="I405" s="96">
        <v>18</v>
      </c>
      <c r="J405" s="96"/>
      <c r="K405" s="96">
        <v>62.66</v>
      </c>
      <c r="L405" s="96">
        <v>10.74</v>
      </c>
      <c r="M405" s="96">
        <f>(E405-L405)/L405</f>
        <v>4.6554934823090253E-3</v>
      </c>
      <c r="N405" s="96">
        <v>10.52</v>
      </c>
      <c r="O405" s="96"/>
      <c r="P405" s="96"/>
      <c r="Q405" s="96"/>
      <c r="R405" s="96"/>
      <c r="S405" s="96"/>
      <c r="T405" s="96"/>
      <c r="U405" s="96"/>
      <c r="V405" s="96">
        <f t="shared" si="93"/>
        <v>2.4978663426443202</v>
      </c>
      <c r="W405" s="101">
        <f t="shared" si="94"/>
        <v>10.8979</v>
      </c>
      <c r="X405" s="101">
        <f t="shared" si="95"/>
        <v>11.005799999999999</v>
      </c>
      <c r="Y405" s="96">
        <f t="shared" si="96"/>
        <v>10.574199999999999</v>
      </c>
      <c r="Z405" s="96">
        <f t="shared" si="97"/>
        <v>10.52</v>
      </c>
      <c r="AA405" s="96">
        <f t="shared" si="98"/>
        <v>10.3584</v>
      </c>
      <c r="AB405" s="96" t="s">
        <v>200</v>
      </c>
      <c r="AC405" s="96">
        <v>11.22</v>
      </c>
      <c r="AD405" s="96">
        <v>10.78</v>
      </c>
      <c r="AE405" s="96">
        <f t="shared" si="99"/>
        <v>1.03985171455051</v>
      </c>
      <c r="AF405" s="96">
        <f t="shared" si="92"/>
        <v>0.99907321594068588</v>
      </c>
      <c r="AG405" s="96" t="s">
        <v>554</v>
      </c>
      <c r="AH405" s="97">
        <f>IF(AND(M405&lt;Variables!$G$6,M405&gt;Variables!$G$5),0,1)</f>
        <v>1</v>
      </c>
      <c r="AI405" s="97">
        <f t="shared" si="100"/>
        <v>0</v>
      </c>
      <c r="AJ405" s="97">
        <f>IF(I405&gt;Variables!$G$7,0,1)</f>
        <v>0</v>
      </c>
      <c r="AK405" s="97">
        <f>IF(F405&gt;Variables!$G$8,0,1)</f>
        <v>1</v>
      </c>
      <c r="AL405" s="97">
        <f>IF(G405&gt;Variables!$G$9,0,1)</f>
        <v>1</v>
      </c>
      <c r="AM405" s="97">
        <f>IF(AND(K405&gt;Variables!$G$10,K405&lt;Variables!$G$11),0,1)</f>
        <v>0</v>
      </c>
      <c r="AN405" s="103">
        <f>IF(H405&lt;Variables!$G$13,1,0)</f>
        <v>1</v>
      </c>
      <c r="AO405" s="97">
        <f>IF(R405&lt;Variables!$G$12,0,1)</f>
        <v>0</v>
      </c>
      <c r="AP405" s="99"/>
      <c r="AQ405" s="97"/>
      <c r="AR405" s="97"/>
      <c r="AS405" s="97">
        <v>1</v>
      </c>
      <c r="AT405" s="97"/>
      <c r="AU405" s="97"/>
      <c r="AV405" s="96">
        <f t="shared" si="101"/>
        <v>3</v>
      </c>
      <c r="AW405" s="96" t="str">
        <f t="shared" si="102"/>
        <v/>
      </c>
      <c r="AX405" s="96" t="str">
        <f t="shared" si="103"/>
        <v/>
      </c>
      <c r="AY405" s="96">
        <f t="shared" si="104"/>
        <v>3</v>
      </c>
      <c r="AZ405" s="96">
        <f t="shared" si="105"/>
        <v>2.4944827026443201</v>
      </c>
      <c r="BA405" s="96"/>
      <c r="BB405" s="96"/>
      <c r="BC405" s="96"/>
      <c r="BD405" s="96"/>
      <c r="BE405"/>
      <c r="BF405"/>
      <c r="BG405"/>
      <c r="BH405"/>
      <c r="BI405"/>
      <c r="BJ405" s="83"/>
      <c r="BK405" s="83"/>
    </row>
    <row r="406" spans="1:63" ht="14.1" customHeight="1" x14ac:dyDescent="0.2">
      <c r="A406" s="96"/>
      <c r="B406" s="96"/>
      <c r="C406" s="129">
        <v>44287</v>
      </c>
      <c r="D406" s="101" t="s">
        <v>555</v>
      </c>
      <c r="E406" s="96">
        <v>30.12</v>
      </c>
      <c r="F406" s="96">
        <v>7.3</v>
      </c>
      <c r="G406" s="96">
        <v>3.6999999999999998E-2</v>
      </c>
      <c r="H406" s="96"/>
      <c r="I406" s="96">
        <v>-27</v>
      </c>
      <c r="J406" s="96"/>
      <c r="K406" s="96">
        <v>62.32</v>
      </c>
      <c r="L406" s="96">
        <v>29.99</v>
      </c>
      <c r="M406" s="96">
        <f>(E406-L406)/L406</f>
        <v>4.3347782594198919E-3</v>
      </c>
      <c r="N406" s="96">
        <v>29.26</v>
      </c>
      <c r="O406" s="96"/>
      <c r="P406" s="96"/>
      <c r="Q406" s="96"/>
      <c r="R406" s="96"/>
      <c r="S406" s="96"/>
      <c r="T406" s="96"/>
      <c r="U406" s="96"/>
      <c r="V406" s="96">
        <f t="shared" si="93"/>
        <v>2.4943682636612201</v>
      </c>
      <c r="W406" s="101">
        <f t="shared" si="94"/>
        <v>30.421200000000002</v>
      </c>
      <c r="X406" s="101">
        <f t="shared" si="95"/>
        <v>30.7224</v>
      </c>
      <c r="Y406" s="96">
        <f t="shared" si="96"/>
        <v>29.517600000000002</v>
      </c>
      <c r="Z406" s="96">
        <f t="shared" si="97"/>
        <v>29.26</v>
      </c>
      <c r="AA406" s="96">
        <f t="shared" si="98"/>
        <v>28.915199999999999</v>
      </c>
      <c r="AB406" s="96" t="s">
        <v>274</v>
      </c>
      <c r="AC406" s="96">
        <v>31.54</v>
      </c>
      <c r="AD406" s="96">
        <v>30</v>
      </c>
      <c r="AE406" s="96">
        <f t="shared" si="99"/>
        <v>1.047144754316069</v>
      </c>
      <c r="AF406" s="96">
        <f t="shared" si="92"/>
        <v>0.99601593625498008</v>
      </c>
      <c r="AG406" s="96"/>
      <c r="AH406" s="101">
        <f>IF(AND(M406&lt;Variables!$G$6,M406&gt;Variables!$G$5),0,1)</f>
        <v>1</v>
      </c>
      <c r="AI406" s="101">
        <f t="shared" si="100"/>
        <v>0</v>
      </c>
      <c r="AJ406" s="101">
        <f>IF(I406&gt;Variables!$G$7,0,1)</f>
        <v>1</v>
      </c>
      <c r="AK406" s="101">
        <f>IF(F406&gt;Variables!$G$8,0,1)</f>
        <v>1</v>
      </c>
      <c r="AL406" s="101">
        <f>IF(G406&gt;Variables!$G$9,0,1)</f>
        <v>1</v>
      </c>
      <c r="AM406" s="101">
        <f>IF(AND(K406&gt;Variables!$G$10,K406&lt;Variables!$G$11),0,1)</f>
        <v>0</v>
      </c>
      <c r="AN406" s="103">
        <f>IF(H406&lt;Variables!$G$13,1,0)</f>
        <v>1</v>
      </c>
      <c r="AO406" s="97">
        <f>IF(R406&lt;Variables!$G$12,0,1)</f>
        <v>0</v>
      </c>
      <c r="AP406" s="102"/>
      <c r="AQ406" s="101"/>
      <c r="AR406" s="101">
        <v>1</v>
      </c>
      <c r="AS406" s="101"/>
      <c r="AT406" s="101"/>
      <c r="AU406" s="101"/>
      <c r="AV406" s="96">
        <f t="shared" si="101"/>
        <v>3</v>
      </c>
      <c r="AW406" s="96" t="str">
        <f t="shared" si="102"/>
        <v/>
      </c>
      <c r="AX406" s="96" t="str">
        <f t="shared" si="103"/>
        <v/>
      </c>
      <c r="AY406" s="96">
        <f t="shared" si="104"/>
        <v>3</v>
      </c>
      <c r="AZ406" s="96">
        <f t="shared" si="105"/>
        <v>2.49100298366122</v>
      </c>
      <c r="BA406" s="96"/>
      <c r="BB406" s="96"/>
      <c r="BC406" s="96"/>
      <c r="BD406" s="96"/>
      <c r="BE406"/>
      <c r="BF406"/>
      <c r="BG406"/>
      <c r="BH406"/>
      <c r="BI406"/>
      <c r="BJ406" s="83"/>
      <c r="BK406" s="83"/>
    </row>
    <row r="407" spans="1:63" ht="14.1" customHeight="1" x14ac:dyDescent="0.2">
      <c r="A407" s="96"/>
      <c r="B407" s="96"/>
      <c r="C407" s="129">
        <v>44287</v>
      </c>
      <c r="D407" s="109" t="s">
        <v>556</v>
      </c>
      <c r="E407" s="109">
        <v>88.08</v>
      </c>
      <c r="F407" s="109">
        <v>5.67</v>
      </c>
      <c r="G407" s="109">
        <v>4.05</v>
      </c>
      <c r="H407" s="109"/>
      <c r="I407" s="109">
        <v>-37.954999999999998</v>
      </c>
      <c r="J407" s="109"/>
      <c r="K407" s="109">
        <v>61.75</v>
      </c>
      <c r="L407" s="109">
        <v>87.230729999999994</v>
      </c>
      <c r="M407" s="109">
        <v>0.97358999999999996</v>
      </c>
      <c r="N407" s="109">
        <v>87.213048000000001</v>
      </c>
      <c r="O407" s="109"/>
      <c r="P407" s="109"/>
      <c r="Q407" s="109"/>
      <c r="R407" s="109"/>
      <c r="S407" s="109"/>
      <c r="T407" s="109"/>
      <c r="U407" s="109"/>
      <c r="V407" s="109">
        <f t="shared" si="93"/>
        <v>2.43037885694</v>
      </c>
      <c r="W407" s="98">
        <f t="shared" si="94"/>
        <v>88.960800000000006</v>
      </c>
      <c r="X407" s="98">
        <f t="shared" si="95"/>
        <v>89.8416</v>
      </c>
      <c r="Y407" s="96">
        <f t="shared" si="96"/>
        <v>86.318399999999997</v>
      </c>
      <c r="Z407" s="97">
        <f t="shared" si="97"/>
        <v>87.213048000000001</v>
      </c>
      <c r="AA407" s="96">
        <f t="shared" si="98"/>
        <v>84.556799999999996</v>
      </c>
      <c r="AB407" s="105" t="s">
        <v>230</v>
      </c>
      <c r="AC407" s="96"/>
      <c r="AD407" s="96">
        <v>87.03</v>
      </c>
      <c r="AE407" s="96">
        <f t="shared" si="99"/>
        <v>0</v>
      </c>
      <c r="AF407" s="96">
        <f t="shared" si="92"/>
        <v>0.98807901907356954</v>
      </c>
      <c r="AG407" s="96" t="s">
        <v>315</v>
      </c>
      <c r="AH407" s="105">
        <f>IF(AND(M407&lt;Variables!$G$6,M407&gt;Variables!$G$5),0,1)</f>
        <v>1</v>
      </c>
      <c r="AI407" s="105">
        <f t="shared" si="100"/>
        <v>0</v>
      </c>
      <c r="AJ407" s="105">
        <f>IF(I407&gt;Variables!$G$7,0,1)</f>
        <v>1</v>
      </c>
      <c r="AK407" s="105">
        <f>IF(F407&gt;Variables!$G$8,0,1)</f>
        <v>1</v>
      </c>
      <c r="AL407" s="105">
        <f>IF(G407&gt;Variables!$G$9,0,1)</f>
        <v>1</v>
      </c>
      <c r="AM407" s="105">
        <f>IF(AND(K407&gt;Variables!$G$10,K407&lt;Variables!$G$11),0,1)</f>
        <v>0</v>
      </c>
      <c r="AN407" s="103">
        <f>IF(H407&lt;Variables!$G$13,1,0)</f>
        <v>1</v>
      </c>
      <c r="AO407" s="97">
        <f>IF(R407&lt;Variables!$G$12,0,1)</f>
        <v>0</v>
      </c>
      <c r="AP407" s="106"/>
      <c r="AQ407" s="105"/>
      <c r="AR407" s="105"/>
      <c r="AS407" s="105"/>
      <c r="AT407" s="105"/>
      <c r="AU407" s="105">
        <v>1</v>
      </c>
      <c r="AV407" s="96" t="str">
        <f t="shared" si="101"/>
        <v/>
      </c>
      <c r="AW407" s="96" t="str">
        <f t="shared" si="102"/>
        <v/>
      </c>
      <c r="AX407" s="96">
        <f t="shared" si="103"/>
        <v>2</v>
      </c>
      <c r="AY407" s="96">
        <f t="shared" si="104"/>
        <v>2</v>
      </c>
      <c r="AZ407" s="96">
        <f t="shared" si="105"/>
        <v>2.4270443569400002</v>
      </c>
      <c r="BA407" s="96"/>
      <c r="BB407" s="96"/>
      <c r="BC407" s="96"/>
      <c r="BD407" s="96"/>
      <c r="BE407"/>
      <c r="BF407"/>
      <c r="BG407"/>
      <c r="BH407"/>
      <c r="BI407"/>
      <c r="BJ407" s="83"/>
      <c r="BK407" s="83"/>
    </row>
    <row r="408" spans="1:63" ht="14.1" customHeight="1" x14ac:dyDescent="0.2">
      <c r="A408" s="96"/>
      <c r="B408" s="96"/>
      <c r="C408" s="129">
        <v>44287</v>
      </c>
      <c r="D408" s="101" t="s">
        <v>325</v>
      </c>
      <c r="E408" s="96">
        <v>14</v>
      </c>
      <c r="F408" s="96">
        <v>7.76</v>
      </c>
      <c r="G408" s="96">
        <v>3.64</v>
      </c>
      <c r="H408" s="96"/>
      <c r="I408" s="96">
        <v>-71</v>
      </c>
      <c r="J408" s="96"/>
      <c r="K408" s="96">
        <v>61.72</v>
      </c>
      <c r="L408" s="96">
        <v>13.95</v>
      </c>
      <c r="M408" s="96">
        <f>(E408-L408)/L408</f>
        <v>3.5842293906810548E-3</v>
      </c>
      <c r="N408" s="96">
        <v>13.58</v>
      </c>
      <c r="O408" s="96"/>
      <c r="P408" s="96"/>
      <c r="Q408" s="96"/>
      <c r="R408" s="96"/>
      <c r="S408" s="96"/>
      <c r="T408" s="96"/>
      <c r="U408" s="96"/>
      <c r="V408" s="96">
        <f t="shared" si="93"/>
        <v>2.4882046933333331</v>
      </c>
      <c r="W408" s="101">
        <f t="shared" si="94"/>
        <v>14.14</v>
      </c>
      <c r="X408" s="101">
        <f t="shared" si="95"/>
        <v>14.280000000000001</v>
      </c>
      <c r="Y408" s="96">
        <f t="shared" si="96"/>
        <v>13.719999999999999</v>
      </c>
      <c r="Z408" s="96">
        <f t="shared" si="97"/>
        <v>13.58</v>
      </c>
      <c r="AA408" s="96">
        <f t="shared" si="98"/>
        <v>13.44</v>
      </c>
      <c r="AB408" s="96" t="s">
        <v>274</v>
      </c>
      <c r="AC408" s="96">
        <v>14.64</v>
      </c>
      <c r="AD408" s="96">
        <v>13.8</v>
      </c>
      <c r="AE408" s="96">
        <f t="shared" si="99"/>
        <v>1.0457142857142858</v>
      </c>
      <c r="AF408" s="96">
        <f t="shared" si="92"/>
        <v>0.98571428571428577</v>
      </c>
      <c r="AG408" s="96"/>
      <c r="AH408" s="101">
        <f>IF(AND(M408&lt;Variables!$G$6,M408&gt;Variables!$G$5),0,1)</f>
        <v>1</v>
      </c>
      <c r="AI408" s="101">
        <f t="shared" si="100"/>
        <v>0</v>
      </c>
      <c r="AJ408" s="101">
        <f>IF(I408&gt;Variables!$G$7,0,1)</f>
        <v>1</v>
      </c>
      <c r="AK408" s="101">
        <f>IF(F408&gt;Variables!$G$8,0,1)</f>
        <v>1</v>
      </c>
      <c r="AL408" s="101">
        <f>IF(G408&gt;Variables!$G$9,0,1)</f>
        <v>1</v>
      </c>
      <c r="AM408" s="101">
        <f>IF(AND(K408&gt;Variables!$G$10,K408&lt;Variables!$G$11),0,1)</f>
        <v>0</v>
      </c>
      <c r="AN408" s="103">
        <f>IF(H408&lt;Variables!$G$13,1,0)</f>
        <v>1</v>
      </c>
      <c r="AO408" s="97">
        <f>IF(R408&lt;Variables!$G$12,0,1)</f>
        <v>0</v>
      </c>
      <c r="AP408" s="102"/>
      <c r="AQ408" s="101"/>
      <c r="AR408" s="101">
        <v>1</v>
      </c>
      <c r="AS408" s="101"/>
      <c r="AT408" s="101"/>
      <c r="AU408" s="101"/>
      <c r="AV408" s="96">
        <f t="shared" si="101"/>
        <v>3</v>
      </c>
      <c r="AW408" s="96" t="str">
        <f t="shared" si="102"/>
        <v/>
      </c>
      <c r="AX408" s="96" t="str">
        <f t="shared" si="103"/>
        <v/>
      </c>
      <c r="AY408" s="96">
        <f t="shared" si="104"/>
        <v>3</v>
      </c>
      <c r="AZ408" s="96">
        <f t="shared" si="105"/>
        <v>2.4848718133333327</v>
      </c>
      <c r="BA408" s="96"/>
      <c r="BB408" s="96"/>
      <c r="BC408" s="96"/>
      <c r="BD408" s="96"/>
      <c r="BE408"/>
      <c r="BF408"/>
      <c r="BG408"/>
      <c r="BH408"/>
      <c r="BI408"/>
      <c r="BJ408" s="83"/>
      <c r="BK408" s="83"/>
    </row>
    <row r="409" spans="1:63" ht="14.1" customHeight="1" x14ac:dyDescent="0.2">
      <c r="A409" s="96"/>
      <c r="B409" s="96"/>
      <c r="C409" s="129">
        <v>44287</v>
      </c>
      <c r="D409" s="97" t="s">
        <v>136</v>
      </c>
      <c r="E409" s="96">
        <v>97.6</v>
      </c>
      <c r="F409" s="96">
        <v>6.13</v>
      </c>
      <c r="G409" s="96">
        <v>6.78</v>
      </c>
      <c r="H409" s="96"/>
      <c r="I409" s="96">
        <v>423</v>
      </c>
      <c r="J409" s="96"/>
      <c r="K409" s="96">
        <v>61.58</v>
      </c>
      <c r="L409" s="96">
        <v>96.37</v>
      </c>
      <c r="M409" s="96">
        <f>(E409-L409)/L409</f>
        <v>1.2763308083428347E-2</v>
      </c>
      <c r="N409" s="96">
        <v>93.86</v>
      </c>
      <c r="O409" s="96"/>
      <c r="P409" s="96"/>
      <c r="Q409" s="96"/>
      <c r="R409" s="96"/>
      <c r="S409" s="96"/>
      <c r="T409" s="96"/>
      <c r="U409" s="96"/>
      <c r="V409" s="96">
        <f t="shared" si="93"/>
        <v>2.4862101101670642</v>
      </c>
      <c r="W409" s="101">
        <f t="shared" si="94"/>
        <v>98.575999999999993</v>
      </c>
      <c r="X409" s="97">
        <f t="shared" si="95"/>
        <v>99.551999999999992</v>
      </c>
      <c r="Y409" s="97">
        <f t="shared" si="96"/>
        <v>95.647999999999996</v>
      </c>
      <c r="Z409" s="96">
        <f t="shared" si="97"/>
        <v>93.86</v>
      </c>
      <c r="AA409" s="96">
        <f t="shared" si="98"/>
        <v>93.695999999999998</v>
      </c>
      <c r="AB409" s="96" t="s">
        <v>545</v>
      </c>
      <c r="AC409" s="96">
        <v>101.34</v>
      </c>
      <c r="AD409" s="96">
        <v>95.36</v>
      </c>
      <c r="AE409" s="96">
        <f t="shared" si="99"/>
        <v>1.0383196721311476</v>
      </c>
      <c r="AF409" s="96">
        <f t="shared" si="92"/>
        <v>0.97704918032786892</v>
      </c>
      <c r="AG409" s="96" t="s">
        <v>557</v>
      </c>
      <c r="AH409" s="97">
        <f>IF(AND(M409&lt;Variables!$G$6,M409&gt;Variables!$G$5),0,1)</f>
        <v>1</v>
      </c>
      <c r="AI409" s="97">
        <f t="shared" si="100"/>
        <v>0</v>
      </c>
      <c r="AJ409" s="97">
        <f>IF(I409&gt;Variables!$G$7,0,1)</f>
        <v>0</v>
      </c>
      <c r="AK409" s="97">
        <f>IF(F409&gt;Variables!$G$8,0,1)</f>
        <v>1</v>
      </c>
      <c r="AL409" s="97">
        <f>IF(G409&gt;Variables!$G$9,0,1)</f>
        <v>1</v>
      </c>
      <c r="AM409" s="97">
        <f>IF(AND(K409&gt;Variables!$G$10,K409&lt;Variables!$G$11),0,1)</f>
        <v>0</v>
      </c>
      <c r="AN409" s="103">
        <f>IF(H409&lt;Variables!$G$13,1,0)</f>
        <v>1</v>
      </c>
      <c r="AO409" s="97">
        <f>IF(R409&lt;Variables!$G$12,0,1)</f>
        <v>0</v>
      </c>
      <c r="AP409" s="99"/>
      <c r="AQ409" s="97"/>
      <c r="AR409" s="97"/>
      <c r="AS409" s="97">
        <v>1</v>
      </c>
      <c r="AT409" s="97"/>
      <c r="AU409" s="97"/>
      <c r="AV409" s="96">
        <f t="shared" si="101"/>
        <v>3</v>
      </c>
      <c r="AW409" s="96" t="str">
        <f t="shared" si="102"/>
        <v/>
      </c>
      <c r="AX409" s="96" t="str">
        <f t="shared" si="103"/>
        <v/>
      </c>
      <c r="AY409" s="96">
        <f t="shared" si="104"/>
        <v>3</v>
      </c>
      <c r="AZ409" s="96">
        <f t="shared" si="105"/>
        <v>2.4828847901670645</v>
      </c>
      <c r="BA409" s="96"/>
      <c r="BB409" s="96"/>
      <c r="BC409" s="96"/>
      <c r="BD409" s="96"/>
      <c r="BE409"/>
      <c r="BF409"/>
      <c r="BG409"/>
      <c r="BH409"/>
      <c r="BI409"/>
      <c r="BJ409" s="83"/>
      <c r="BK409" s="83"/>
    </row>
    <row r="410" spans="1:63" ht="14.1" customHeight="1" x14ac:dyDescent="0.2">
      <c r="A410" s="96"/>
      <c r="B410" s="96"/>
      <c r="C410" s="129">
        <v>44287</v>
      </c>
      <c r="D410" s="96" t="s">
        <v>396</v>
      </c>
      <c r="E410" s="96">
        <v>52.865000000000002</v>
      </c>
      <c r="F410" s="96">
        <v>32.56</v>
      </c>
      <c r="G410" s="130">
        <v>2.87</v>
      </c>
      <c r="H410" s="130"/>
      <c r="I410" s="96">
        <v>23.212</v>
      </c>
      <c r="J410" s="96"/>
      <c r="K410" s="109">
        <v>61.4</v>
      </c>
      <c r="L410" s="98">
        <v>52.439785000000001</v>
      </c>
      <c r="M410" s="98">
        <v>0.810863</v>
      </c>
      <c r="N410" s="98">
        <v>52.394530000000003</v>
      </c>
      <c r="O410" s="98"/>
      <c r="P410" s="98"/>
      <c r="Q410" s="98"/>
      <c r="R410" s="98"/>
      <c r="S410" s="98"/>
      <c r="T410" s="98"/>
      <c r="U410" s="98"/>
      <c r="V410" s="98">
        <f t="shared" si="93"/>
        <v>2.4373253572784002</v>
      </c>
      <c r="W410" s="98">
        <f t="shared" si="94"/>
        <v>53.393650000000001</v>
      </c>
      <c r="X410" s="98">
        <f t="shared" si="95"/>
        <v>53.9223</v>
      </c>
      <c r="Y410" s="98">
        <f t="shared" si="96"/>
        <v>51.807700000000004</v>
      </c>
      <c r="Z410" s="97">
        <f t="shared" si="97"/>
        <v>52.394530000000003</v>
      </c>
      <c r="AA410" s="98">
        <f t="shared" si="98"/>
        <v>50.750399999999999</v>
      </c>
      <c r="AB410" s="98"/>
      <c r="AC410" s="98">
        <v>53.5</v>
      </c>
      <c r="AD410" s="98">
        <v>52.12</v>
      </c>
      <c r="AE410" s="98">
        <f t="shared" si="99"/>
        <v>1.0120117279863803</v>
      </c>
      <c r="AF410" s="98">
        <f t="shared" si="92"/>
        <v>0.98590750023645124</v>
      </c>
      <c r="AG410" s="98" t="s">
        <v>22</v>
      </c>
      <c r="AH410" s="105">
        <f>IF(AND(M410&lt;Variables!$G$6,M410&gt;Variables!$G$5),0,1)</f>
        <v>1</v>
      </c>
      <c r="AI410" s="105">
        <f t="shared" si="100"/>
        <v>0</v>
      </c>
      <c r="AJ410" s="105">
        <f>IF(I410&gt;Variables!$G$7,0,1)</f>
        <v>0</v>
      </c>
      <c r="AK410" s="105">
        <f>IF(F410&gt;Variables!$G$8,0,1)</f>
        <v>0</v>
      </c>
      <c r="AL410" s="105">
        <f>IF(G410&gt;Variables!$G$9,0,1)</f>
        <v>1</v>
      </c>
      <c r="AM410" s="105">
        <f>IF(AND(K410&gt;Variables!$G$10,K410&lt;Variables!$G$11),0,1)</f>
        <v>0</v>
      </c>
      <c r="AN410" s="103">
        <f>IF(H410&lt;Variables!$G$13,1,0)</f>
        <v>1</v>
      </c>
      <c r="AO410" s="97">
        <f>IF(R410&lt;Variables!$G$12,0,1)</f>
        <v>0</v>
      </c>
      <c r="AP410" s="106"/>
      <c r="AQ410" s="105"/>
      <c r="AR410" s="105"/>
      <c r="AS410" s="105"/>
      <c r="AT410" s="105"/>
      <c r="AU410" s="105">
        <v>1</v>
      </c>
      <c r="AV410" s="96">
        <f t="shared" si="101"/>
        <v>3</v>
      </c>
      <c r="AW410" s="96" t="str">
        <f t="shared" si="102"/>
        <v/>
      </c>
      <c r="AX410" s="96" t="str">
        <f t="shared" si="103"/>
        <v/>
      </c>
      <c r="AY410" s="96">
        <f t="shared" si="104"/>
        <v>3</v>
      </c>
      <c r="AZ410" s="96">
        <f t="shared" si="105"/>
        <v>2.4340097572784005</v>
      </c>
      <c r="BA410" s="96"/>
      <c r="BB410" s="96"/>
      <c r="BC410" s="96"/>
      <c r="BD410" s="96"/>
      <c r="BE410"/>
      <c r="BF410"/>
      <c r="BG410"/>
      <c r="BH410"/>
      <c r="BI410"/>
      <c r="BJ410" s="83"/>
      <c r="BK410" s="83"/>
    </row>
    <row r="411" spans="1:63" ht="14.1" customHeight="1" x14ac:dyDescent="0.2">
      <c r="A411" s="96"/>
      <c r="B411" s="96"/>
      <c r="C411" s="129">
        <v>44287</v>
      </c>
      <c r="D411" s="105" t="s">
        <v>558</v>
      </c>
      <c r="E411" s="96">
        <v>25.45</v>
      </c>
      <c r="F411" s="96">
        <v>5.15</v>
      </c>
      <c r="G411" s="96">
        <v>3.52</v>
      </c>
      <c r="H411" s="96"/>
      <c r="I411" s="96">
        <v>-38</v>
      </c>
      <c r="J411" s="96"/>
      <c r="K411" s="96">
        <v>61.2</v>
      </c>
      <c r="L411" s="96">
        <v>25.05</v>
      </c>
      <c r="M411" s="96">
        <f>(E411-L411)/L411</f>
        <v>1.5968063872255432E-2</v>
      </c>
      <c r="N411" s="96">
        <v>24.54</v>
      </c>
      <c r="O411" s="96"/>
      <c r="P411" s="96"/>
      <c r="Q411" s="96"/>
      <c r="R411" s="96"/>
      <c r="S411" s="96"/>
      <c r="T411" s="96"/>
      <c r="U411" s="96"/>
      <c r="V411" s="96">
        <f t="shared" si="93"/>
        <v>2.4821003337325349</v>
      </c>
      <c r="W411" s="97">
        <f t="shared" si="94"/>
        <v>25.704499999999999</v>
      </c>
      <c r="X411" s="97">
        <f t="shared" si="95"/>
        <v>25.959</v>
      </c>
      <c r="Y411" s="97">
        <f t="shared" si="96"/>
        <v>24.940999999999999</v>
      </c>
      <c r="Z411" s="96">
        <f t="shared" si="97"/>
        <v>24.54</v>
      </c>
      <c r="AA411" s="96">
        <f t="shared" si="98"/>
        <v>24.431999999999999</v>
      </c>
      <c r="AB411" s="96" t="s">
        <v>274</v>
      </c>
      <c r="AC411" s="96">
        <v>26</v>
      </c>
      <c r="AD411" s="96">
        <v>24.83</v>
      </c>
      <c r="AE411" s="96">
        <f t="shared" si="99"/>
        <v>1.0216110019646365</v>
      </c>
      <c r="AF411" s="96">
        <f t="shared" si="92"/>
        <v>0.97563850687622788</v>
      </c>
      <c r="AG411" s="96" t="s">
        <v>559</v>
      </c>
      <c r="AH411" s="105">
        <f>IF(AND(M411&lt;Variables!$G$6,M411&gt;Variables!$G$5),0,1)</f>
        <v>1</v>
      </c>
      <c r="AI411" s="105">
        <f t="shared" si="100"/>
        <v>0</v>
      </c>
      <c r="AJ411" s="105">
        <f>IF(I411&gt;Variables!$G$7,0,1)</f>
        <v>1</v>
      </c>
      <c r="AK411" s="105">
        <f>IF(F411&gt;Variables!$G$8,0,1)</f>
        <v>1</v>
      </c>
      <c r="AL411" s="105">
        <f>IF(G411&gt;Variables!$G$9,0,1)</f>
        <v>1</v>
      </c>
      <c r="AM411" s="105">
        <f>IF(AND(K411&gt;Variables!$G$10,K411&lt;Variables!$G$11),0,1)</f>
        <v>0</v>
      </c>
      <c r="AN411" s="103">
        <f>IF(H411&lt;Variables!$G$13,1,0)</f>
        <v>1</v>
      </c>
      <c r="AO411" s="97">
        <f>IF(R411&lt;Variables!$G$12,0,1)</f>
        <v>0</v>
      </c>
      <c r="AP411" s="106"/>
      <c r="AQ411" s="105"/>
      <c r="AR411" s="105"/>
      <c r="AS411" s="105"/>
      <c r="AT411" s="105"/>
      <c r="AU411" s="105">
        <v>1</v>
      </c>
      <c r="AV411" s="96">
        <f t="shared" si="101"/>
        <v>3</v>
      </c>
      <c r="AW411" s="96" t="str">
        <f t="shared" si="102"/>
        <v/>
      </c>
      <c r="AX411" s="96" t="str">
        <f t="shared" si="103"/>
        <v/>
      </c>
      <c r="AY411" s="96">
        <f t="shared" si="104"/>
        <v>3</v>
      </c>
      <c r="AZ411" s="96">
        <f t="shared" si="105"/>
        <v>2.4787955337325349</v>
      </c>
      <c r="BA411" s="96"/>
      <c r="BB411" s="96"/>
      <c r="BC411" s="96"/>
      <c r="BD411" s="96"/>
      <c r="BE411"/>
      <c r="BF411"/>
      <c r="BG411"/>
      <c r="BH411"/>
      <c r="BI411"/>
      <c r="BJ411" s="83"/>
      <c r="BK411" s="83"/>
    </row>
    <row r="412" spans="1:63" ht="14.1" customHeight="1" x14ac:dyDescent="0.2">
      <c r="A412" s="96"/>
      <c r="B412" s="96"/>
      <c r="C412" s="129">
        <v>44287</v>
      </c>
      <c r="D412" s="101" t="s">
        <v>205</v>
      </c>
      <c r="E412" s="96">
        <v>1.41</v>
      </c>
      <c r="F412" s="96">
        <v>13.11</v>
      </c>
      <c r="G412" s="96">
        <v>5.77</v>
      </c>
      <c r="H412" s="96"/>
      <c r="I412" s="96">
        <v>-0.1</v>
      </c>
      <c r="J412" s="96"/>
      <c r="K412" s="96">
        <v>60.88</v>
      </c>
      <c r="L412" s="96">
        <v>1.39</v>
      </c>
      <c r="M412" s="96">
        <f>(E412-L412)/L412</f>
        <v>1.4388489208633108E-2</v>
      </c>
      <c r="N412" s="96">
        <v>1.31</v>
      </c>
      <c r="O412" s="96"/>
      <c r="P412" s="96"/>
      <c r="Q412" s="96"/>
      <c r="R412" s="96"/>
      <c r="S412" s="96"/>
      <c r="T412" s="96"/>
      <c r="U412" s="96"/>
      <c r="V412" s="96">
        <f t="shared" si="93"/>
        <v>2.4788905922302158</v>
      </c>
      <c r="W412" s="101">
        <f t="shared" si="94"/>
        <v>1.4240999999999999</v>
      </c>
      <c r="X412" s="101">
        <f t="shared" si="95"/>
        <v>1.4381999999999999</v>
      </c>
      <c r="Y412" s="96">
        <f t="shared" si="96"/>
        <v>1.3817999999999999</v>
      </c>
      <c r="Z412" s="96">
        <f t="shared" si="97"/>
        <v>1.31</v>
      </c>
      <c r="AA412" s="96">
        <f t="shared" si="98"/>
        <v>1.3535999999999999</v>
      </c>
      <c r="AB412" s="96" t="s">
        <v>274</v>
      </c>
      <c r="AC412" s="96">
        <v>1.46</v>
      </c>
      <c r="AD412" s="96">
        <v>1.39</v>
      </c>
      <c r="AE412" s="96">
        <f t="shared" si="99"/>
        <v>1.0354609929078014</v>
      </c>
      <c r="AF412" s="96">
        <f t="shared" si="92"/>
        <v>0.98581560283687941</v>
      </c>
      <c r="AG412" s="96"/>
      <c r="AH412" s="101">
        <f>IF(AND(M412&lt;Variables!$G$6,M412&gt;Variables!$G$5),0,1)</f>
        <v>1</v>
      </c>
      <c r="AI412" s="101">
        <f t="shared" si="100"/>
        <v>0</v>
      </c>
      <c r="AJ412" s="101">
        <f>IF(I412&gt;Variables!$G$7,0,1)</f>
        <v>1</v>
      </c>
      <c r="AK412" s="101">
        <f>IF(F412&gt;Variables!$G$8,0,1)</f>
        <v>0</v>
      </c>
      <c r="AL412" s="101">
        <f>IF(G412&gt;Variables!$G$9,0,1)</f>
        <v>1</v>
      </c>
      <c r="AM412" s="101">
        <f>IF(AND(K412&gt;Variables!$G$10,K412&lt;Variables!$G$11),0,1)</f>
        <v>0</v>
      </c>
      <c r="AN412" s="103">
        <f>IF(H412&lt;Variables!$G$13,1,0)</f>
        <v>1</v>
      </c>
      <c r="AO412" s="97">
        <f>IF(R412&lt;Variables!$G$12,0,1)</f>
        <v>0</v>
      </c>
      <c r="AP412" s="102"/>
      <c r="AQ412" s="101"/>
      <c r="AR412" s="101">
        <v>1</v>
      </c>
      <c r="AS412" s="101"/>
      <c r="AT412" s="101"/>
      <c r="AU412" s="101"/>
      <c r="AV412" s="96">
        <f t="shared" si="101"/>
        <v>3</v>
      </c>
      <c r="AW412" s="96" t="str">
        <f t="shared" si="102"/>
        <v/>
      </c>
      <c r="AX412" s="96" t="str">
        <f t="shared" si="103"/>
        <v/>
      </c>
      <c r="AY412" s="96">
        <f t="shared" si="104"/>
        <v>3</v>
      </c>
      <c r="AZ412" s="96">
        <f t="shared" si="105"/>
        <v>2.475603072230216</v>
      </c>
      <c r="BA412" s="96"/>
      <c r="BB412" s="96"/>
      <c r="BC412" s="96"/>
      <c r="BD412" s="96"/>
      <c r="BE412"/>
      <c r="BF412"/>
      <c r="BG412"/>
      <c r="BH412"/>
      <c r="BI412"/>
      <c r="BJ412" s="83"/>
      <c r="BK412" s="83"/>
    </row>
    <row r="413" spans="1:63" ht="14.1" customHeight="1" x14ac:dyDescent="0.2">
      <c r="A413" s="96"/>
      <c r="B413" s="96"/>
      <c r="C413" s="129">
        <v>44287</v>
      </c>
      <c r="D413" s="96" t="s">
        <v>543</v>
      </c>
      <c r="E413" s="96">
        <v>276.80610000000001</v>
      </c>
      <c r="F413" s="96">
        <v>8.52</v>
      </c>
      <c r="G413" s="130">
        <v>3.45</v>
      </c>
      <c r="H413" s="130"/>
      <c r="I413" s="96">
        <v>-33.643000000000001</v>
      </c>
      <c r="J413" s="96"/>
      <c r="K413" s="109">
        <v>58.91</v>
      </c>
      <c r="L413" s="98">
        <v>274.92203000000001</v>
      </c>
      <c r="M413" s="98">
        <v>0.685311</v>
      </c>
      <c r="N413" s="98">
        <v>274.71310399999999</v>
      </c>
      <c r="O413" s="98"/>
      <c r="P413" s="98"/>
      <c r="Q413" s="98"/>
      <c r="R413" s="98"/>
      <c r="S413" s="98"/>
      <c r="T413" s="98"/>
      <c r="U413" s="98"/>
      <c r="V413" s="98">
        <f t="shared" si="93"/>
        <v>2.4238550365231197</v>
      </c>
      <c r="W413" s="98">
        <f t="shared" si="94"/>
        <v>279.574161</v>
      </c>
      <c r="X413" s="98">
        <f t="shared" si="95"/>
        <v>282.34222199999999</v>
      </c>
      <c r="Y413" s="105">
        <f t="shared" si="96"/>
        <v>271.26997800000004</v>
      </c>
      <c r="Z413" s="97">
        <f t="shared" si="97"/>
        <v>274.71310399999999</v>
      </c>
      <c r="AA413" s="98">
        <f t="shared" si="98"/>
        <v>265.733856</v>
      </c>
      <c r="AB413" s="98"/>
      <c r="AC413" s="98"/>
      <c r="AD413" s="98">
        <v>272.52999999999997</v>
      </c>
      <c r="AE413" s="98">
        <f t="shared" si="99"/>
        <v>0</v>
      </c>
      <c r="AF413" s="98">
        <f t="shared" si="92"/>
        <v>0.98455200228607664</v>
      </c>
      <c r="AG413" s="98" t="s">
        <v>22</v>
      </c>
      <c r="AH413" s="105">
        <f>IF(AND(M413&lt;Variables!$G$6,M413&gt;Variables!$G$5),0,1)</f>
        <v>1</v>
      </c>
      <c r="AI413" s="105">
        <f t="shared" si="100"/>
        <v>0</v>
      </c>
      <c r="AJ413" s="105">
        <f>IF(I413&gt;Variables!$G$7,0,1)</f>
        <v>1</v>
      </c>
      <c r="AK413" s="105">
        <f>IF(F413&gt;Variables!$G$8,0,1)</f>
        <v>1</v>
      </c>
      <c r="AL413" s="105">
        <f>IF(G413&gt;Variables!$G$9,0,1)</f>
        <v>1</v>
      </c>
      <c r="AM413" s="105">
        <f>IF(AND(K413&gt;Variables!$G$10,K413&lt;Variables!$G$11),0,1)</f>
        <v>0</v>
      </c>
      <c r="AN413" s="103">
        <f>IF(H413&lt;Variables!$G$13,1,0)</f>
        <v>1</v>
      </c>
      <c r="AO413" s="97">
        <f>IF(R413&lt;Variables!$G$12,0,1)</f>
        <v>0</v>
      </c>
      <c r="AP413" s="106"/>
      <c r="AQ413" s="105"/>
      <c r="AR413" s="105"/>
      <c r="AS413" s="105"/>
      <c r="AT413" s="105"/>
      <c r="AU413" s="105">
        <v>1</v>
      </c>
      <c r="AV413" s="96" t="str">
        <f t="shared" si="101"/>
        <v/>
      </c>
      <c r="AW413" s="96" t="str">
        <f t="shared" si="102"/>
        <v/>
      </c>
      <c r="AX413" s="96">
        <f t="shared" si="103"/>
        <v>2</v>
      </c>
      <c r="AY413" s="96">
        <f t="shared" si="104"/>
        <v>2</v>
      </c>
      <c r="AZ413" s="96">
        <f t="shared" si="105"/>
        <v>2.42067389652312</v>
      </c>
      <c r="BA413" s="96"/>
      <c r="BB413" s="96"/>
      <c r="BC413" s="96"/>
      <c r="BD413" s="96"/>
      <c r="BE413"/>
      <c r="BF413"/>
      <c r="BG413"/>
      <c r="BH413"/>
      <c r="BI413"/>
      <c r="BJ413" s="83"/>
      <c r="BK413" s="83"/>
    </row>
    <row r="414" spans="1:63" ht="14.1" customHeight="1" x14ac:dyDescent="0.2">
      <c r="A414" s="96"/>
      <c r="B414" s="96"/>
      <c r="C414" s="129">
        <v>44287</v>
      </c>
      <c r="D414" s="109" t="s">
        <v>471</v>
      </c>
      <c r="E414" s="109">
        <v>27.05</v>
      </c>
      <c r="F414" s="109">
        <v>5.73</v>
      </c>
      <c r="G414" s="109">
        <v>1.88</v>
      </c>
      <c r="H414" s="109"/>
      <c r="I414" s="109">
        <v>-8.8620000000000001</v>
      </c>
      <c r="J414" s="109"/>
      <c r="K414" s="109">
        <v>57.31</v>
      </c>
      <c r="L414" s="109">
        <v>26.970845000000001</v>
      </c>
      <c r="M414" s="109">
        <v>0.29348400000000002</v>
      </c>
      <c r="N414" s="109">
        <v>26.89573</v>
      </c>
      <c r="O414" s="109"/>
      <c r="P414" s="109"/>
      <c r="Q414" s="109"/>
      <c r="R414" s="109"/>
      <c r="S414" s="109"/>
      <c r="T414" s="109"/>
      <c r="U414" s="109"/>
      <c r="V414" s="109">
        <f t="shared" si="93"/>
        <v>2.4289051931004804</v>
      </c>
      <c r="W414" s="97">
        <f t="shared" si="94"/>
        <v>27.320500000000003</v>
      </c>
      <c r="X414" s="98">
        <f t="shared" si="95"/>
        <v>27.591000000000001</v>
      </c>
      <c r="Y414" s="96">
        <f t="shared" si="96"/>
        <v>26.509</v>
      </c>
      <c r="Z414" s="97">
        <f t="shared" si="97"/>
        <v>26.89573</v>
      </c>
      <c r="AA414" s="96">
        <f t="shared" si="98"/>
        <v>25.968</v>
      </c>
      <c r="AB414" s="97" t="s">
        <v>200</v>
      </c>
      <c r="AC414" s="96">
        <v>27.81</v>
      </c>
      <c r="AD414" s="96">
        <v>26.89</v>
      </c>
      <c r="AE414" s="96">
        <f t="shared" si="99"/>
        <v>1.0280961182994455</v>
      </c>
      <c r="AF414" s="96">
        <f t="shared" si="92"/>
        <v>0.99408502772643248</v>
      </c>
      <c r="AG414" s="96" t="s">
        <v>17</v>
      </c>
      <c r="AH414" s="97">
        <f>IF(AND(M414&lt;Variables!$G$6,M414&gt;Variables!$G$5),0,1)</f>
        <v>1</v>
      </c>
      <c r="AI414" s="97">
        <f t="shared" si="100"/>
        <v>0</v>
      </c>
      <c r="AJ414" s="97">
        <f>IF(I414&gt;Variables!$G$7,0,1)</f>
        <v>1</v>
      </c>
      <c r="AK414" s="97">
        <f>IF(F414&gt;Variables!$G$8,0,1)</f>
        <v>1</v>
      </c>
      <c r="AL414" s="97">
        <f>IF(G414&gt;Variables!$G$9,0,1)</f>
        <v>1</v>
      </c>
      <c r="AM414" s="97">
        <f>IF(AND(K414&gt;Variables!$G$10,K414&lt;Variables!$G$11),0,1)</f>
        <v>0</v>
      </c>
      <c r="AN414" s="103">
        <f>IF(H414&lt;Variables!$G$13,1,0)</f>
        <v>1</v>
      </c>
      <c r="AO414" s="97">
        <f>IF(R414&lt;Variables!$G$12,0,1)</f>
        <v>0</v>
      </c>
      <c r="AP414" s="99"/>
      <c r="AQ414" s="97"/>
      <c r="AR414" s="97"/>
      <c r="AS414" s="97">
        <v>1</v>
      </c>
      <c r="AT414" s="97"/>
      <c r="AU414" s="97"/>
      <c r="AV414" s="96">
        <f t="shared" si="101"/>
        <v>3</v>
      </c>
      <c r="AW414" s="96" t="str">
        <f t="shared" si="102"/>
        <v/>
      </c>
      <c r="AX414" s="96" t="str">
        <f t="shared" si="103"/>
        <v/>
      </c>
      <c r="AY414" s="96">
        <f t="shared" si="104"/>
        <v>3</v>
      </c>
      <c r="AZ414" s="96">
        <f t="shared" si="105"/>
        <v>2.42581045310048</v>
      </c>
      <c r="BA414" s="96"/>
      <c r="BB414" s="96"/>
      <c r="BC414" s="96"/>
      <c r="BD414" s="96"/>
      <c r="BE414"/>
      <c r="BF414"/>
      <c r="BG414"/>
      <c r="BH414"/>
      <c r="BI414"/>
      <c r="BJ414" s="83"/>
      <c r="BK414" s="83"/>
    </row>
    <row r="415" spans="1:63" ht="14.1" customHeight="1" x14ac:dyDescent="0.2">
      <c r="A415" s="96"/>
      <c r="B415" s="96"/>
      <c r="C415" s="129">
        <v>44287</v>
      </c>
      <c r="D415" s="96" t="s">
        <v>174</v>
      </c>
      <c r="E415" s="96">
        <v>80.194999999999993</v>
      </c>
      <c r="F415" s="96">
        <v>7.24</v>
      </c>
      <c r="G415" s="130">
        <v>2.41</v>
      </c>
      <c r="H415" s="130"/>
      <c r="I415" s="96">
        <v>-64.790999999999997</v>
      </c>
      <c r="J415" s="96"/>
      <c r="K415" s="109">
        <v>57.19</v>
      </c>
      <c r="L415" s="98">
        <v>78.563074999999998</v>
      </c>
      <c r="M415" s="98">
        <v>2.077216</v>
      </c>
      <c r="N415" s="98">
        <v>78.376053999999996</v>
      </c>
      <c r="O415" s="98"/>
      <c r="P415" s="98"/>
      <c r="Q415" s="98"/>
      <c r="R415" s="98"/>
      <c r="S415" s="98"/>
      <c r="T415" s="98"/>
      <c r="U415" s="98"/>
      <c r="V415" s="98">
        <f t="shared" si="93"/>
        <v>2.3443479753804803</v>
      </c>
      <c r="W415" s="97">
        <f t="shared" si="94"/>
        <v>80.996949999999998</v>
      </c>
      <c r="X415" s="98">
        <f t="shared" si="95"/>
        <v>81.798899999999989</v>
      </c>
      <c r="Y415" s="98">
        <f t="shared" si="96"/>
        <v>78.591099999999997</v>
      </c>
      <c r="Z415" s="98">
        <f t="shared" si="97"/>
        <v>78.376053999999996</v>
      </c>
      <c r="AA415" s="98">
        <f t="shared" si="98"/>
        <v>76.987199999999987</v>
      </c>
      <c r="AB415" s="98"/>
      <c r="AC415" s="98">
        <v>86.49</v>
      </c>
      <c r="AD415" s="98">
        <v>79.06</v>
      </c>
      <c r="AE415" s="98">
        <f t="shared" si="99"/>
        <v>1.078496165596359</v>
      </c>
      <c r="AF415" s="98">
        <f t="shared" si="92"/>
        <v>0.98584699794251518</v>
      </c>
      <c r="AG415" s="96" t="s">
        <v>17</v>
      </c>
      <c r="AH415" s="97">
        <f>IF(AND(M415&lt;Variables!$G$6,M415&gt;Variables!$G$5),0,1)</f>
        <v>1</v>
      </c>
      <c r="AI415" s="97">
        <f t="shared" si="100"/>
        <v>0</v>
      </c>
      <c r="AJ415" s="97">
        <f>IF(I415&gt;Variables!$G$7,0,1)</f>
        <v>1</v>
      </c>
      <c r="AK415" s="97">
        <f>IF(F415&gt;Variables!$G$8,0,1)</f>
        <v>1</v>
      </c>
      <c r="AL415" s="97">
        <f>IF(G415&gt;Variables!$G$9,0,1)</f>
        <v>1</v>
      </c>
      <c r="AM415" s="97">
        <f>IF(AND(K415&gt;Variables!$G$10,K415&lt;Variables!$G$11),0,1)</f>
        <v>0</v>
      </c>
      <c r="AN415" s="103">
        <f>IF(H415&lt;Variables!$G$13,1,0)</f>
        <v>1</v>
      </c>
      <c r="AO415" s="97">
        <f>IF(R415&lt;Variables!$G$12,0,1)</f>
        <v>0</v>
      </c>
      <c r="AP415" s="99"/>
      <c r="AQ415" s="97"/>
      <c r="AR415" s="97"/>
      <c r="AS415" s="97">
        <v>1</v>
      </c>
      <c r="AT415" s="97"/>
      <c r="AU415" s="97"/>
      <c r="AV415" s="96">
        <f t="shared" si="101"/>
        <v>3</v>
      </c>
      <c r="AW415" s="96" t="str">
        <f t="shared" si="102"/>
        <v/>
      </c>
      <c r="AX415" s="96" t="str">
        <f t="shared" si="103"/>
        <v/>
      </c>
      <c r="AY415" s="96">
        <f t="shared" si="104"/>
        <v>3</v>
      </c>
      <c r="AZ415" s="96">
        <f t="shared" si="105"/>
        <v>2.3412597153804802</v>
      </c>
      <c r="BA415" s="96"/>
      <c r="BB415" s="96"/>
      <c r="BC415" s="96"/>
      <c r="BD415" s="96"/>
      <c r="BE415"/>
      <c r="BF415"/>
      <c r="BG415"/>
      <c r="BH415"/>
      <c r="BI415"/>
      <c r="BJ415" s="83"/>
      <c r="BK415" s="83"/>
    </row>
    <row r="416" spans="1:63" ht="14.1" customHeight="1" x14ac:dyDescent="0.2">
      <c r="A416" s="96"/>
      <c r="B416" s="96"/>
      <c r="C416" s="129">
        <v>44287</v>
      </c>
      <c r="D416" s="109" t="s">
        <v>549</v>
      </c>
      <c r="E416" s="109">
        <v>55.81</v>
      </c>
      <c r="F416" s="109">
        <v>6.49</v>
      </c>
      <c r="G416" s="109">
        <v>1.47</v>
      </c>
      <c r="H416" s="109"/>
      <c r="I416" s="109">
        <v>-28.314</v>
      </c>
      <c r="J416" s="109"/>
      <c r="K416" s="109">
        <v>56.23</v>
      </c>
      <c r="L416" s="109">
        <v>55.214449999999999</v>
      </c>
      <c r="M416" s="109">
        <v>1.078613</v>
      </c>
      <c r="N416" s="109">
        <v>55.176526000000003</v>
      </c>
      <c r="O416" s="109"/>
      <c r="P416" s="109"/>
      <c r="Q416" s="109"/>
      <c r="R416" s="109"/>
      <c r="S416" s="109"/>
      <c r="T416" s="109"/>
      <c r="U416" s="109"/>
      <c r="V416" s="109">
        <f t="shared" si="93"/>
        <v>2.3840921980368801</v>
      </c>
      <c r="W416" s="97">
        <f t="shared" si="94"/>
        <v>56.368100000000005</v>
      </c>
      <c r="X416" s="98">
        <f t="shared" si="95"/>
        <v>56.926200000000001</v>
      </c>
      <c r="Y416" s="96">
        <f t="shared" si="96"/>
        <v>54.693800000000003</v>
      </c>
      <c r="Z416" s="97">
        <f t="shared" si="97"/>
        <v>55.176526000000003</v>
      </c>
      <c r="AA416" s="96">
        <f t="shared" si="98"/>
        <v>53.577599999999997</v>
      </c>
      <c r="AB416" s="97" t="s">
        <v>274</v>
      </c>
      <c r="AC416" s="96">
        <v>57.71</v>
      </c>
      <c r="AD416" s="96">
        <v>55</v>
      </c>
      <c r="AE416" s="96">
        <f t="shared" si="99"/>
        <v>1.0340440781222002</v>
      </c>
      <c r="AF416" s="96">
        <f t="shared" ref="AF416:AF447" si="106">AD416/E416</f>
        <v>0.98548647195843031</v>
      </c>
      <c r="AG416" s="96" t="s">
        <v>17</v>
      </c>
      <c r="AH416" s="97">
        <f>IF(AND(M416&lt;Variables!$G$6,M416&gt;Variables!$G$5),0,1)</f>
        <v>1</v>
      </c>
      <c r="AI416" s="97">
        <f t="shared" si="100"/>
        <v>0</v>
      </c>
      <c r="AJ416" s="97">
        <f>IF(I416&gt;Variables!$G$7,0,1)</f>
        <v>1</v>
      </c>
      <c r="AK416" s="97">
        <f>IF(F416&gt;Variables!$G$8,0,1)</f>
        <v>1</v>
      </c>
      <c r="AL416" s="97">
        <f>IF(G416&gt;Variables!$G$9,0,1)</f>
        <v>1</v>
      </c>
      <c r="AM416" s="97">
        <f>IF(AND(K416&gt;Variables!$G$10,K416&lt;Variables!$G$11),0,1)</f>
        <v>0</v>
      </c>
      <c r="AN416" s="103">
        <f>IF(H416&lt;Variables!$G$13,1,0)</f>
        <v>1</v>
      </c>
      <c r="AO416" s="97">
        <f>IF(R416&lt;Variables!$G$12,0,1)</f>
        <v>0</v>
      </c>
      <c r="AP416" s="99"/>
      <c r="AQ416" s="97"/>
      <c r="AR416" s="97"/>
      <c r="AS416" s="97">
        <v>1</v>
      </c>
      <c r="AT416" s="97"/>
      <c r="AU416" s="97"/>
      <c r="AV416" s="96">
        <f t="shared" si="101"/>
        <v>3</v>
      </c>
      <c r="AW416" s="96" t="str">
        <f t="shared" si="102"/>
        <v/>
      </c>
      <c r="AX416" s="96" t="str">
        <f t="shared" si="103"/>
        <v/>
      </c>
      <c r="AY416" s="96">
        <f t="shared" si="104"/>
        <v>3</v>
      </c>
      <c r="AZ416" s="96">
        <f t="shared" si="105"/>
        <v>2.3810557780368802</v>
      </c>
      <c r="BA416" s="96"/>
      <c r="BB416" s="96"/>
      <c r="BC416" s="96"/>
      <c r="BD416" s="96"/>
      <c r="BE416"/>
      <c r="BF416"/>
      <c r="BG416"/>
      <c r="BH416"/>
      <c r="BI416"/>
      <c r="BJ416" s="83"/>
      <c r="BK416" s="83"/>
    </row>
    <row r="417" spans="1:63" ht="14.1" customHeight="1" x14ac:dyDescent="0.2">
      <c r="A417" s="96"/>
      <c r="B417" s="96"/>
      <c r="C417" s="129">
        <v>44287</v>
      </c>
      <c r="D417" s="96" t="s">
        <v>471</v>
      </c>
      <c r="E417" s="96">
        <v>27.39</v>
      </c>
      <c r="F417" s="96">
        <v>6.66</v>
      </c>
      <c r="G417" s="130">
        <v>3.16</v>
      </c>
      <c r="H417" s="130"/>
      <c r="I417" s="96">
        <v>-8.6289999999999996</v>
      </c>
      <c r="J417" s="96"/>
      <c r="K417" s="109">
        <v>56.11</v>
      </c>
      <c r="L417" s="98">
        <v>27.232009999999999</v>
      </c>
      <c r="M417" s="98">
        <v>0.58016299999999998</v>
      </c>
      <c r="N417" s="98">
        <v>27.141652000000001</v>
      </c>
      <c r="O417" s="98"/>
      <c r="P417" s="98"/>
      <c r="Q417" s="98"/>
      <c r="R417" s="98"/>
      <c r="S417" s="98"/>
      <c r="T417" s="98"/>
      <c r="U417" s="98"/>
      <c r="V417" s="98">
        <f t="shared" si="93"/>
        <v>2.4049779913541598</v>
      </c>
      <c r="W417" s="98">
        <f t="shared" si="94"/>
        <v>27.663900000000002</v>
      </c>
      <c r="X417" s="98">
        <f t="shared" si="95"/>
        <v>27.937799999999999</v>
      </c>
      <c r="Y417" s="98">
        <f t="shared" si="96"/>
        <v>26.842200000000002</v>
      </c>
      <c r="Z417" s="98">
        <f t="shared" si="97"/>
        <v>27.141652000000001</v>
      </c>
      <c r="AA417" s="98">
        <f t="shared" si="98"/>
        <v>26.2944</v>
      </c>
      <c r="AB417" s="98"/>
      <c r="AC417" s="98"/>
      <c r="AD417" s="98">
        <v>27.13</v>
      </c>
      <c r="AE417" s="98">
        <f t="shared" si="99"/>
        <v>0</v>
      </c>
      <c r="AF417" s="98">
        <f t="shared" si="106"/>
        <v>0.99050748448338799</v>
      </c>
      <c r="AG417" s="98" t="s">
        <v>560</v>
      </c>
      <c r="AH417" s="97">
        <f>IF(AND(M417&lt;Variables!$G$6,M417&gt;Variables!$G$5),0,1)</f>
        <v>1</v>
      </c>
      <c r="AI417" s="97">
        <f t="shared" si="100"/>
        <v>0</v>
      </c>
      <c r="AJ417" s="97">
        <f>IF(I417&gt;Variables!$G$7,0,1)</f>
        <v>1</v>
      </c>
      <c r="AK417" s="97">
        <f>IF(F417&gt;Variables!$G$8,0,1)</f>
        <v>1</v>
      </c>
      <c r="AL417" s="97">
        <f>IF(G417&gt;Variables!$G$9,0,1)</f>
        <v>1</v>
      </c>
      <c r="AM417" s="97">
        <f>IF(AND(K417&gt;Variables!$G$10,K417&lt;Variables!$G$11),0,1)</f>
        <v>0</v>
      </c>
      <c r="AN417" s="103">
        <f>IF(H417&lt;Variables!$G$13,1,0)</f>
        <v>1</v>
      </c>
      <c r="AO417" s="97">
        <f>IF(R417&lt;Variables!$G$12,0,1)</f>
        <v>0</v>
      </c>
      <c r="AP417" s="99"/>
      <c r="AQ417" s="97"/>
      <c r="AR417" s="97"/>
      <c r="AS417" s="97">
        <v>1</v>
      </c>
      <c r="AT417" s="97"/>
      <c r="AU417" s="97"/>
      <c r="AV417" s="96" t="str">
        <f t="shared" si="101"/>
        <v/>
      </c>
      <c r="AW417" s="96" t="str">
        <f t="shared" si="102"/>
        <v/>
      </c>
      <c r="AX417" s="96">
        <f t="shared" si="103"/>
        <v>2</v>
      </c>
      <c r="AY417" s="96">
        <f t="shared" si="104"/>
        <v>2</v>
      </c>
      <c r="AZ417" s="96">
        <f t="shared" si="105"/>
        <v>2.40194805135416</v>
      </c>
      <c r="BA417" s="96"/>
      <c r="BB417" s="96"/>
      <c r="BC417" s="96"/>
      <c r="BD417" s="96"/>
      <c r="BE417"/>
      <c r="BF417"/>
      <c r="BG417"/>
      <c r="BH417"/>
      <c r="BI417"/>
      <c r="BJ417" s="83"/>
      <c r="BK417" s="83"/>
    </row>
    <row r="418" spans="1:63" ht="14.1" customHeight="1" x14ac:dyDescent="0.2">
      <c r="A418" s="96"/>
      <c r="B418" s="96"/>
      <c r="C418" s="129">
        <v>44287</v>
      </c>
      <c r="D418" s="101" t="s">
        <v>322</v>
      </c>
      <c r="E418" s="96">
        <v>21.96</v>
      </c>
      <c r="F418" s="96">
        <v>7.62</v>
      </c>
      <c r="G418" s="96">
        <v>7.01</v>
      </c>
      <c r="H418" s="96"/>
      <c r="I418" s="96">
        <v>558</v>
      </c>
      <c r="J418" s="96"/>
      <c r="K418" s="96">
        <v>55.9</v>
      </c>
      <c r="L418" s="96">
        <v>21.98</v>
      </c>
      <c r="M418" s="96">
        <f>(E418-L418)/L418</f>
        <v>-9.0991810737031729E-4</v>
      </c>
      <c r="N418" s="96">
        <v>21.16</v>
      </c>
      <c r="O418" s="96"/>
      <c r="P418" s="96"/>
      <c r="Q418" s="96"/>
      <c r="R418" s="96"/>
      <c r="S418" s="96"/>
      <c r="T418" s="96"/>
      <c r="U418" s="96"/>
      <c r="V418" s="96">
        <f t="shared" si="93"/>
        <v>2.4281631621474067</v>
      </c>
      <c r="W418" s="101">
        <f t="shared" si="94"/>
        <v>22.179600000000001</v>
      </c>
      <c r="X418" s="101">
        <f t="shared" si="95"/>
        <v>22.3992</v>
      </c>
      <c r="Y418" s="97">
        <f t="shared" si="96"/>
        <v>21.520800000000001</v>
      </c>
      <c r="Z418" s="96">
        <f t="shared" si="97"/>
        <v>21.16</v>
      </c>
      <c r="AA418" s="96">
        <f t="shared" si="98"/>
        <v>21.081600000000002</v>
      </c>
      <c r="AB418" s="96" t="s">
        <v>561</v>
      </c>
      <c r="AC418" s="96">
        <v>22.44</v>
      </c>
      <c r="AD418" s="96">
        <v>21.52</v>
      </c>
      <c r="AE418" s="96">
        <f t="shared" si="99"/>
        <v>1.0218579234972678</v>
      </c>
      <c r="AF418" s="96">
        <f t="shared" si="106"/>
        <v>0.97996357012750446</v>
      </c>
      <c r="AG418" s="96"/>
      <c r="AH418" s="101">
        <f>IF(AND(M418&lt;Variables!$G$6,M418&gt;Variables!$G$5),0,1)</f>
        <v>1</v>
      </c>
      <c r="AI418" s="101">
        <f t="shared" si="100"/>
        <v>0</v>
      </c>
      <c r="AJ418" s="101">
        <f>IF(I418&gt;Variables!$G$7,0,1)</f>
        <v>0</v>
      </c>
      <c r="AK418" s="101">
        <f>IF(F418&gt;Variables!$G$8,0,1)</f>
        <v>1</v>
      </c>
      <c r="AL418" s="101">
        <f>IF(G418&gt;Variables!$G$9,0,1)</f>
        <v>1</v>
      </c>
      <c r="AM418" s="101">
        <f>IF(AND(K418&gt;Variables!$G$10,K418&lt;Variables!$G$11),0,1)</f>
        <v>0</v>
      </c>
      <c r="AN418" s="103">
        <f>IF(H418&lt;Variables!$G$13,1,0)</f>
        <v>1</v>
      </c>
      <c r="AO418" s="97">
        <f>IF(R418&lt;Variables!$G$12,0,1)</f>
        <v>0</v>
      </c>
      <c r="AP418" s="102"/>
      <c r="AQ418" s="101"/>
      <c r="AR418" s="101">
        <v>1</v>
      </c>
      <c r="AS418" s="101"/>
      <c r="AT418" s="101"/>
      <c r="AU418" s="101"/>
      <c r="AV418" s="96">
        <f t="shared" si="101"/>
        <v>3</v>
      </c>
      <c r="AW418" s="96" t="str">
        <f t="shared" si="102"/>
        <v/>
      </c>
      <c r="AX418" s="96" t="str">
        <f t="shared" si="103"/>
        <v/>
      </c>
      <c r="AY418" s="96">
        <f t="shared" si="104"/>
        <v>3</v>
      </c>
      <c r="AZ418" s="96">
        <f t="shared" si="105"/>
        <v>2.4251445621474068</v>
      </c>
      <c r="BA418" s="96"/>
      <c r="BB418" s="96"/>
      <c r="BC418" s="96"/>
      <c r="BD418" s="96"/>
      <c r="BE418"/>
      <c r="BF418"/>
      <c r="BG418"/>
      <c r="BH418"/>
      <c r="BI418"/>
      <c r="BJ418" s="83"/>
      <c r="BK418" s="83"/>
    </row>
    <row r="419" spans="1:63" ht="14.1" customHeight="1" x14ac:dyDescent="0.2">
      <c r="A419" s="96"/>
      <c r="B419" s="96"/>
      <c r="C419" s="129">
        <v>44287</v>
      </c>
      <c r="D419" s="96" t="s">
        <v>562</v>
      </c>
      <c r="E419" s="96">
        <v>1.2218</v>
      </c>
      <c r="F419" s="96">
        <v>20.27</v>
      </c>
      <c r="G419" s="130">
        <v>8.1199999999999992</v>
      </c>
      <c r="H419" s="130"/>
      <c r="I419" s="96">
        <v>-1E-3</v>
      </c>
      <c r="J419" s="96"/>
      <c r="K419" s="109">
        <v>55.65</v>
      </c>
      <c r="L419" s="98">
        <v>1.2160949999999999</v>
      </c>
      <c r="M419" s="98">
        <v>0.46912500000000001</v>
      </c>
      <c r="N419" s="98">
        <v>1.1745620000000001</v>
      </c>
      <c r="O419" s="98"/>
      <c r="P419" s="98"/>
      <c r="Q419" s="98"/>
      <c r="R419" s="98"/>
      <c r="S419" s="98"/>
      <c r="T419" s="98"/>
      <c r="U419" s="98"/>
      <c r="V419" s="98">
        <f t="shared" si="93"/>
        <v>2.4056819435499999</v>
      </c>
      <c r="W419" s="98">
        <f t="shared" si="94"/>
        <v>1.2340180000000001</v>
      </c>
      <c r="X419" s="98">
        <f t="shared" si="95"/>
        <v>1.2462360000000001</v>
      </c>
      <c r="Y419" s="103">
        <f t="shared" si="96"/>
        <v>1.1973639999999999</v>
      </c>
      <c r="Z419" s="103">
        <f t="shared" si="97"/>
        <v>1.1745620000000001</v>
      </c>
      <c r="AA419" s="103">
        <f t="shared" si="98"/>
        <v>1.172928</v>
      </c>
      <c r="AB419" s="98"/>
      <c r="AC419" s="98">
        <v>1.24</v>
      </c>
      <c r="AD419" s="98">
        <v>1.1399999999999999</v>
      </c>
      <c r="AE419" s="98">
        <f t="shared" si="99"/>
        <v>1.0148960550008184</v>
      </c>
      <c r="AF419" s="98">
        <f t="shared" si="106"/>
        <v>0.93304959895236528</v>
      </c>
      <c r="AG419" s="98"/>
      <c r="AH419" s="103">
        <f>IF(AND(M419&lt;Variables!$G$6,M419&gt;Variables!$G$5),0,1)</f>
        <v>1</v>
      </c>
      <c r="AI419" s="103">
        <f t="shared" si="100"/>
        <v>0</v>
      </c>
      <c r="AJ419" s="103">
        <f>IF(I419&gt;Variables!$G$7,0,1)</f>
        <v>1</v>
      </c>
      <c r="AK419" s="103">
        <f>IF(F419&gt;Variables!$G$8,0,1)</f>
        <v>0</v>
      </c>
      <c r="AL419" s="103">
        <f>IF(G419&gt;Variables!$G$9,0,1)</f>
        <v>1</v>
      </c>
      <c r="AM419" s="103">
        <f>IF(AND(K419&gt;Variables!$G$10,K419&lt;Variables!$G$11),0,1)</f>
        <v>0</v>
      </c>
      <c r="AN419" s="103">
        <f>IF(H419&lt;Variables!$G$13,1,0)</f>
        <v>1</v>
      </c>
      <c r="AO419" s="97">
        <f>IF(R419&lt;Variables!$G$12,0,1)</f>
        <v>0</v>
      </c>
      <c r="AP419" s="104"/>
      <c r="AQ419" s="103"/>
      <c r="AR419" s="103"/>
      <c r="AS419" s="103"/>
      <c r="AT419" s="103">
        <v>1</v>
      </c>
      <c r="AU419" s="103"/>
      <c r="AV419" s="96">
        <f t="shared" si="101"/>
        <v>3</v>
      </c>
      <c r="AW419" s="96" t="str">
        <f t="shared" si="102"/>
        <v/>
      </c>
      <c r="AX419" s="96" t="str">
        <f t="shared" si="103"/>
        <v/>
      </c>
      <c r="AY419" s="96">
        <f t="shared" si="104"/>
        <v>3</v>
      </c>
      <c r="AZ419" s="96">
        <f t="shared" si="105"/>
        <v>2.4026768435499997</v>
      </c>
      <c r="BA419" s="96"/>
      <c r="BB419" s="96"/>
      <c r="BC419" s="96"/>
      <c r="BD419" s="96"/>
      <c r="BE419"/>
      <c r="BF419"/>
      <c r="BG419"/>
      <c r="BH419"/>
      <c r="BI419"/>
      <c r="BJ419" s="83"/>
      <c r="BK419" s="83"/>
    </row>
    <row r="420" spans="1:63" ht="14.1" customHeight="1" x14ac:dyDescent="0.2">
      <c r="A420" s="96"/>
      <c r="B420" s="96"/>
      <c r="C420" s="129">
        <v>44287</v>
      </c>
      <c r="D420" s="96" t="s">
        <v>550</v>
      </c>
      <c r="E420" s="96">
        <v>24.09</v>
      </c>
      <c r="F420" s="96">
        <v>20.45</v>
      </c>
      <c r="G420" s="130">
        <v>14.77</v>
      </c>
      <c r="H420" s="130"/>
      <c r="I420" s="96">
        <v>-12.849</v>
      </c>
      <c r="J420" s="96"/>
      <c r="K420" s="109">
        <v>54.38</v>
      </c>
      <c r="L420" s="98">
        <v>23.817094999999998</v>
      </c>
      <c r="M420" s="98">
        <v>1.145837</v>
      </c>
      <c r="N420" s="98">
        <v>23.319592</v>
      </c>
      <c r="O420" s="98"/>
      <c r="P420" s="98"/>
      <c r="Q420" s="98"/>
      <c r="R420" s="98"/>
      <c r="S420" s="98"/>
      <c r="T420" s="98"/>
      <c r="U420" s="98"/>
      <c r="V420" s="98">
        <f t="shared" si="93"/>
        <v>2.3680908416187201</v>
      </c>
      <c r="W420" s="98">
        <f t="shared" si="94"/>
        <v>24.3309</v>
      </c>
      <c r="X420" s="98">
        <f t="shared" si="95"/>
        <v>24.5718</v>
      </c>
      <c r="Y420" s="103">
        <f t="shared" si="96"/>
        <v>23.6082</v>
      </c>
      <c r="Z420" s="103">
        <f t="shared" si="97"/>
        <v>23.319592</v>
      </c>
      <c r="AA420" s="103">
        <f t="shared" si="98"/>
        <v>23.1264</v>
      </c>
      <c r="AB420" s="98"/>
      <c r="AC420" s="98"/>
      <c r="AD420" s="98">
        <v>22.7</v>
      </c>
      <c r="AE420" s="98">
        <f t="shared" si="99"/>
        <v>0</v>
      </c>
      <c r="AF420" s="98">
        <f t="shared" si="106"/>
        <v>0.94229970942299712</v>
      </c>
      <c r="AG420" s="98"/>
      <c r="AH420" s="103">
        <f>IF(AND(M420&lt;Variables!$G$6,M420&gt;Variables!$G$5),0,1)</f>
        <v>1</v>
      </c>
      <c r="AI420" s="103">
        <f t="shared" si="100"/>
        <v>0</v>
      </c>
      <c r="AJ420" s="103">
        <f>IF(I420&gt;Variables!$G$7,0,1)</f>
        <v>1</v>
      </c>
      <c r="AK420" s="103">
        <f>IF(F420&gt;Variables!$G$8,0,1)</f>
        <v>0</v>
      </c>
      <c r="AL420" s="103">
        <f>IF(G420&gt;Variables!$G$9,0,1)</f>
        <v>0</v>
      </c>
      <c r="AM420" s="103">
        <f>IF(AND(K420&gt;Variables!$G$10,K420&lt;Variables!$G$11),0,1)</f>
        <v>0</v>
      </c>
      <c r="AN420" s="103">
        <f>IF(H420&lt;Variables!$G$13,1,0)</f>
        <v>1</v>
      </c>
      <c r="AO420" s="97">
        <f>IF(R420&lt;Variables!$G$12,0,1)</f>
        <v>0</v>
      </c>
      <c r="AP420" s="104"/>
      <c r="AQ420" s="103"/>
      <c r="AR420" s="103"/>
      <c r="AS420" s="103"/>
      <c r="AT420" s="103">
        <v>1</v>
      </c>
      <c r="AU420" s="103"/>
      <c r="AV420" s="96" t="str">
        <f t="shared" si="101"/>
        <v/>
      </c>
      <c r="AW420" s="96">
        <f t="shared" si="102"/>
        <v>1</v>
      </c>
      <c r="AX420" s="96" t="str">
        <f t="shared" si="103"/>
        <v/>
      </c>
      <c r="AY420" s="96">
        <f t="shared" si="104"/>
        <v>1</v>
      </c>
      <c r="AZ420" s="96">
        <f t="shared" si="105"/>
        <v>2.3651543216187201</v>
      </c>
      <c r="BA420" s="96"/>
      <c r="BB420" s="96"/>
      <c r="BC420" s="96"/>
      <c r="BD420" s="96"/>
      <c r="BE420"/>
      <c r="BF420"/>
      <c r="BG420"/>
      <c r="BH420"/>
      <c r="BI420"/>
      <c r="BJ420" s="83"/>
      <c r="BK420" s="83"/>
    </row>
    <row r="421" spans="1:63" ht="14.1" customHeight="1" x14ac:dyDescent="0.2">
      <c r="A421" s="96"/>
      <c r="B421" s="96"/>
      <c r="C421" s="129">
        <v>44287</v>
      </c>
      <c r="D421" s="109" t="s">
        <v>563</v>
      </c>
      <c r="E421" s="109">
        <v>416.93</v>
      </c>
      <c r="F421" s="109">
        <v>8.1199999999999992</v>
      </c>
      <c r="G421" s="109">
        <v>0.93</v>
      </c>
      <c r="H421" s="109"/>
      <c r="I421" s="109">
        <v>3.4420000000000002</v>
      </c>
      <c r="J421" s="109"/>
      <c r="K421" s="109">
        <v>54</v>
      </c>
      <c r="L421" s="109">
        <v>419.42126500000001</v>
      </c>
      <c r="M421" s="109">
        <v>-0.59397699999999998</v>
      </c>
      <c r="N421" s="109">
        <v>419.523729</v>
      </c>
      <c r="O421" s="109"/>
      <c r="P421" s="109"/>
      <c r="Q421" s="109"/>
      <c r="R421" s="109"/>
      <c r="S421" s="109"/>
      <c r="T421" s="109"/>
      <c r="U421" s="109"/>
      <c r="V421" s="109">
        <f t="shared" si="93"/>
        <v>2.4307450243040001</v>
      </c>
      <c r="W421" s="97">
        <f t="shared" si="94"/>
        <v>421.09930000000003</v>
      </c>
      <c r="X421" s="98">
        <f t="shared" si="95"/>
        <v>425.26859999999999</v>
      </c>
      <c r="Y421" s="96">
        <f t="shared" si="96"/>
        <v>408.59140000000002</v>
      </c>
      <c r="Z421" s="97">
        <f t="shared" si="97"/>
        <v>419.523729</v>
      </c>
      <c r="AA421" s="96">
        <f t="shared" si="98"/>
        <v>400.25279999999998</v>
      </c>
      <c r="AB421" s="97" t="s">
        <v>200</v>
      </c>
      <c r="AC421" s="96">
        <f>W421*1.011</f>
        <v>425.73139229999998</v>
      </c>
      <c r="AD421" s="96">
        <v>411.92</v>
      </c>
      <c r="AE421" s="96">
        <f t="shared" si="99"/>
        <v>1.02111</v>
      </c>
      <c r="AF421" s="96">
        <f t="shared" si="106"/>
        <v>0.98798359436835925</v>
      </c>
      <c r="AG421" s="96" t="s">
        <v>17</v>
      </c>
      <c r="AH421" s="97">
        <f>IF(AND(M421&lt;Variables!$G$6,M421&gt;Variables!$G$5),0,1)</f>
        <v>1</v>
      </c>
      <c r="AI421" s="97">
        <f t="shared" si="100"/>
        <v>1</v>
      </c>
      <c r="AJ421" s="97">
        <f>IF(I421&gt;Variables!$G$7,0,1)</f>
        <v>0</v>
      </c>
      <c r="AK421" s="97">
        <f>IF(F421&gt;Variables!$G$8,0,1)</f>
        <v>1</v>
      </c>
      <c r="AL421" s="97">
        <f>IF(G421&gt;Variables!$G$9,0,1)</f>
        <v>1</v>
      </c>
      <c r="AM421" s="97">
        <f>IF(AND(K421&gt;Variables!$G$10,K421&lt;Variables!$G$11),0,1)</f>
        <v>0</v>
      </c>
      <c r="AN421" s="103">
        <f>IF(H421&lt;Variables!$G$13,1,0)</f>
        <v>1</v>
      </c>
      <c r="AO421" s="97">
        <f>IF(R421&lt;Variables!$G$12,0,1)</f>
        <v>0</v>
      </c>
      <c r="AP421" s="99"/>
      <c r="AQ421" s="97"/>
      <c r="AR421" s="97"/>
      <c r="AS421" s="97">
        <v>1</v>
      </c>
      <c r="AT421" s="97"/>
      <c r="AU421" s="97"/>
      <c r="AV421" s="96">
        <f t="shared" si="101"/>
        <v>3</v>
      </c>
      <c r="AW421" s="96" t="str">
        <f t="shared" si="102"/>
        <v/>
      </c>
      <c r="AX421" s="96" t="str">
        <f t="shared" si="103"/>
        <v/>
      </c>
      <c r="AY421" s="96">
        <f t="shared" si="104"/>
        <v>3</v>
      </c>
      <c r="AZ421" s="96">
        <f t="shared" si="105"/>
        <v>2.4278290243040002</v>
      </c>
      <c r="BA421" s="96"/>
      <c r="BB421" s="96"/>
      <c r="BC421" s="96"/>
      <c r="BD421" s="96"/>
      <c r="BE421"/>
      <c r="BF421"/>
      <c r="BG421"/>
      <c r="BH421"/>
      <c r="BI421"/>
      <c r="BJ421" s="83"/>
      <c r="BK421" s="83"/>
    </row>
    <row r="422" spans="1:63" ht="14.1" customHeight="1" x14ac:dyDescent="0.2">
      <c r="A422" s="96"/>
      <c r="B422" s="96"/>
      <c r="C422" s="129">
        <v>44287</v>
      </c>
      <c r="D422" s="96" t="s">
        <v>563</v>
      </c>
      <c r="E422" s="96">
        <v>416.25</v>
      </c>
      <c r="F422" s="96">
        <v>7.9</v>
      </c>
      <c r="G422" s="130">
        <v>0.76</v>
      </c>
      <c r="H422" s="130"/>
      <c r="I422" s="96">
        <v>3.4409999999999998</v>
      </c>
      <c r="J422" s="96"/>
      <c r="K422" s="109">
        <v>53.74</v>
      </c>
      <c r="L422" s="98">
        <v>416.59411799999998</v>
      </c>
      <c r="M422" s="98">
        <v>-8.2602999999999996E-2</v>
      </c>
      <c r="N422" s="98">
        <v>416.33499399999999</v>
      </c>
      <c r="O422" s="98"/>
      <c r="P422" s="98"/>
      <c r="Q422" s="98"/>
      <c r="R422" s="98"/>
      <c r="S422" s="98"/>
      <c r="T422" s="98"/>
      <c r="U422" s="98"/>
      <c r="V422" s="98">
        <f t="shared" si="93"/>
        <v>2.4087862829153601</v>
      </c>
      <c r="W422" s="97">
        <f t="shared" si="94"/>
        <v>420.41250000000002</v>
      </c>
      <c r="X422" s="98">
        <f t="shared" si="95"/>
        <v>424.57499999999999</v>
      </c>
      <c r="Y422" s="98">
        <f t="shared" si="96"/>
        <v>407.92500000000001</v>
      </c>
      <c r="Z422" s="97">
        <f t="shared" si="97"/>
        <v>416.33499399999999</v>
      </c>
      <c r="AA422" s="98">
        <f t="shared" si="98"/>
        <v>399.59999999999997</v>
      </c>
      <c r="AB422" s="98"/>
      <c r="AC422" s="98">
        <v>424</v>
      </c>
      <c r="AD422" s="98">
        <v>415.06</v>
      </c>
      <c r="AE422" s="98">
        <f t="shared" si="99"/>
        <v>1.0186186186186186</v>
      </c>
      <c r="AF422" s="98">
        <f t="shared" si="106"/>
        <v>0.99714114114114116</v>
      </c>
      <c r="AG422" s="96" t="s">
        <v>17</v>
      </c>
      <c r="AH422" s="97">
        <f>IF(AND(M422&lt;Variables!$G$6,M422&gt;Variables!$G$5),0,1)</f>
        <v>1</v>
      </c>
      <c r="AI422" s="97">
        <f t="shared" si="100"/>
        <v>0</v>
      </c>
      <c r="AJ422" s="97">
        <f>IF(I422&gt;Variables!$G$7,0,1)</f>
        <v>0</v>
      </c>
      <c r="AK422" s="97">
        <f>IF(F422&gt;Variables!$G$8,0,1)</f>
        <v>1</v>
      </c>
      <c r="AL422" s="97">
        <f>IF(G422&gt;Variables!$G$9,0,1)</f>
        <v>1</v>
      </c>
      <c r="AM422" s="97">
        <f>IF(AND(K422&gt;Variables!$G$10,K422&lt;Variables!$G$11),0,1)</f>
        <v>0</v>
      </c>
      <c r="AN422" s="103">
        <f>IF(H422&lt;Variables!$G$13,1,0)</f>
        <v>1</v>
      </c>
      <c r="AO422" s="97">
        <f>IF(R422&lt;Variables!$G$12,0,1)</f>
        <v>0</v>
      </c>
      <c r="AP422" s="99"/>
      <c r="AQ422" s="97"/>
      <c r="AR422" s="97"/>
      <c r="AS422" s="97">
        <v>1</v>
      </c>
      <c r="AT422" s="97"/>
      <c r="AU422" s="97"/>
      <c r="AV422" s="96">
        <f t="shared" si="101"/>
        <v>3</v>
      </c>
      <c r="AW422" s="96" t="str">
        <f t="shared" si="102"/>
        <v/>
      </c>
      <c r="AX422" s="96" t="str">
        <f t="shared" si="103"/>
        <v/>
      </c>
      <c r="AY422" s="96">
        <f t="shared" si="104"/>
        <v>3</v>
      </c>
      <c r="AZ422" s="96">
        <f t="shared" si="105"/>
        <v>2.4058843229153601</v>
      </c>
      <c r="BA422" s="96"/>
      <c r="BB422" s="96"/>
      <c r="BC422" s="96"/>
      <c r="BD422" s="96"/>
      <c r="BE422"/>
      <c r="BF422"/>
      <c r="BG422"/>
      <c r="BH422"/>
      <c r="BI422"/>
      <c r="BJ422" s="83"/>
      <c r="BK422" s="83"/>
    </row>
    <row r="423" spans="1:63" ht="14.1" customHeight="1" x14ac:dyDescent="0.2">
      <c r="A423" s="96"/>
      <c r="B423" s="96"/>
      <c r="C423" s="129">
        <v>44287</v>
      </c>
      <c r="D423" s="96" t="s">
        <v>331</v>
      </c>
      <c r="E423" s="96">
        <v>10.351000000000001</v>
      </c>
      <c r="F423" s="96">
        <v>5.88</v>
      </c>
      <c r="G423" s="130">
        <v>4.03</v>
      </c>
      <c r="H423" s="130"/>
      <c r="I423" s="96">
        <v>137.46899999999999</v>
      </c>
      <c r="J423" s="96"/>
      <c r="K423" s="109">
        <v>53.64</v>
      </c>
      <c r="L423" s="98">
        <v>10.34084</v>
      </c>
      <c r="M423" s="98">
        <v>9.8251000000000005E-2</v>
      </c>
      <c r="N423" s="98">
        <v>10.360718</v>
      </c>
      <c r="O423" s="98"/>
      <c r="P423" s="98"/>
      <c r="Q423" s="98"/>
      <c r="R423" s="98"/>
      <c r="S423" s="98"/>
      <c r="T423" s="98"/>
      <c r="U423" s="98"/>
      <c r="V423" s="98">
        <f t="shared" si="93"/>
        <v>2.4011230280476799</v>
      </c>
      <c r="W423" s="97">
        <f t="shared" si="94"/>
        <v>10.454510000000001</v>
      </c>
      <c r="X423" s="98">
        <f t="shared" si="95"/>
        <v>10.558020000000001</v>
      </c>
      <c r="Y423" s="98">
        <f t="shared" si="96"/>
        <v>10.143980000000001</v>
      </c>
      <c r="Z423" s="98">
        <f t="shared" si="97"/>
        <v>10.360718</v>
      </c>
      <c r="AA423" s="98">
        <f t="shared" si="98"/>
        <v>9.9369600000000009</v>
      </c>
      <c r="AB423" s="98"/>
      <c r="AC423" s="98">
        <v>10.5</v>
      </c>
      <c r="AD423" s="98">
        <v>10.199999999999999</v>
      </c>
      <c r="AE423" s="98">
        <f t="shared" si="99"/>
        <v>1.0143947444691332</v>
      </c>
      <c r="AF423" s="98">
        <f t="shared" si="106"/>
        <v>0.98541203748430084</v>
      </c>
      <c r="AG423" s="96" t="s">
        <v>17</v>
      </c>
      <c r="AH423" s="97">
        <f>IF(AND(M423&lt;Variables!$G$6,M423&gt;Variables!$G$5),0,1)</f>
        <v>1</v>
      </c>
      <c r="AI423" s="97">
        <f t="shared" si="100"/>
        <v>1</v>
      </c>
      <c r="AJ423" s="97">
        <f>IF(I423&gt;Variables!$G$7,0,1)</f>
        <v>0</v>
      </c>
      <c r="AK423" s="97">
        <f>IF(F423&gt;Variables!$G$8,0,1)</f>
        <v>1</v>
      </c>
      <c r="AL423" s="97">
        <f>IF(G423&gt;Variables!$G$9,0,1)</f>
        <v>1</v>
      </c>
      <c r="AM423" s="97">
        <f>IF(AND(K423&gt;Variables!$G$10,K423&lt;Variables!$G$11),0,1)</f>
        <v>0</v>
      </c>
      <c r="AN423" s="103">
        <f>IF(H423&lt;Variables!$G$13,1,0)</f>
        <v>1</v>
      </c>
      <c r="AO423" s="97">
        <f>IF(R423&lt;Variables!$G$12,0,1)</f>
        <v>0</v>
      </c>
      <c r="AP423" s="99"/>
      <c r="AQ423" s="97"/>
      <c r="AR423" s="97"/>
      <c r="AS423" s="97">
        <v>1</v>
      </c>
      <c r="AT423" s="97"/>
      <c r="AU423" s="97"/>
      <c r="AV423" s="96">
        <f t="shared" si="101"/>
        <v>3</v>
      </c>
      <c r="AW423" s="96" t="str">
        <f t="shared" si="102"/>
        <v/>
      </c>
      <c r="AX423" s="96" t="str">
        <f t="shared" si="103"/>
        <v/>
      </c>
      <c r="AY423" s="96">
        <f t="shared" si="104"/>
        <v>3</v>
      </c>
      <c r="AZ423" s="96">
        <f t="shared" si="105"/>
        <v>2.3982264680476799</v>
      </c>
      <c r="BA423" s="96"/>
      <c r="BB423" s="96"/>
      <c r="BC423" s="96"/>
      <c r="BD423" s="96"/>
      <c r="BE423"/>
      <c r="BF423"/>
      <c r="BG423"/>
      <c r="BH423"/>
      <c r="BI423"/>
      <c r="BJ423" s="83"/>
      <c r="BK423" s="83"/>
    </row>
    <row r="424" spans="1:63" ht="14.1" customHeight="1" x14ac:dyDescent="0.2">
      <c r="A424" s="96"/>
      <c r="B424" s="96"/>
      <c r="C424" s="129">
        <v>44287</v>
      </c>
      <c r="D424" s="103" t="s">
        <v>241</v>
      </c>
      <c r="E424" s="96">
        <v>6.39</v>
      </c>
      <c r="F424" s="96">
        <v>18.12</v>
      </c>
      <c r="G424" s="96">
        <v>-3.9</v>
      </c>
      <c r="H424" s="96"/>
      <c r="I424" s="96">
        <v>274</v>
      </c>
      <c r="J424" s="96"/>
      <c r="K424" s="96">
        <v>53.05</v>
      </c>
      <c r="L424" s="96">
        <v>6.41</v>
      </c>
      <c r="M424" s="96">
        <f>(E424-L424)/L424</f>
        <v>-3.1201248049922718E-3</v>
      </c>
      <c r="N424" s="96">
        <v>6.06</v>
      </c>
      <c r="O424" s="96"/>
      <c r="P424" s="96"/>
      <c r="Q424" s="96"/>
      <c r="R424" s="96"/>
      <c r="S424" s="96"/>
      <c r="T424" s="96"/>
      <c r="U424" s="96"/>
      <c r="V424" s="96">
        <f t="shared" si="93"/>
        <v>2.398706606552262</v>
      </c>
      <c r="W424" s="96">
        <f t="shared" si="94"/>
        <v>6.4539</v>
      </c>
      <c r="X424" s="96">
        <f t="shared" si="95"/>
        <v>6.5177999999999994</v>
      </c>
      <c r="Y424" s="103">
        <f t="shared" si="96"/>
        <v>6.2622</v>
      </c>
      <c r="Z424" s="103">
        <f t="shared" si="97"/>
        <v>6.06</v>
      </c>
      <c r="AA424" s="103">
        <f t="shared" si="98"/>
        <v>6.1343999999999994</v>
      </c>
      <c r="AB424" s="96" t="s">
        <v>274</v>
      </c>
      <c r="AC424" s="96"/>
      <c r="AD424" s="96">
        <v>5.83</v>
      </c>
      <c r="AE424" s="96">
        <f t="shared" si="99"/>
        <v>0</v>
      </c>
      <c r="AF424" s="96">
        <f t="shared" si="106"/>
        <v>0.91236306729264482</v>
      </c>
      <c r="AG424" s="96"/>
      <c r="AH424" s="103">
        <f>IF(AND(M424&lt;Variables!$G$6,M424&gt;Variables!$G$5),0,1)</f>
        <v>1</v>
      </c>
      <c r="AI424" s="103">
        <f t="shared" si="100"/>
        <v>0</v>
      </c>
      <c r="AJ424" s="103">
        <f>IF(I424&gt;Variables!$G$7,0,1)</f>
        <v>0</v>
      </c>
      <c r="AK424" s="103">
        <f>IF(F424&gt;Variables!$G$8,0,1)</f>
        <v>0</v>
      </c>
      <c r="AL424" s="103">
        <f>IF(G424&gt;Variables!$G$9,0,1)</f>
        <v>1</v>
      </c>
      <c r="AM424" s="103">
        <f>IF(AND(K424&gt;Variables!$G$10,K424&lt;Variables!$G$11),0,1)</f>
        <v>0</v>
      </c>
      <c r="AN424" s="103">
        <f>IF(H424&lt;Variables!$G$13,1,0)</f>
        <v>1</v>
      </c>
      <c r="AO424" s="97">
        <f>IF(R424&lt;Variables!$G$12,0,1)</f>
        <v>0</v>
      </c>
      <c r="AP424" s="104"/>
      <c r="AQ424" s="103"/>
      <c r="AR424" s="103"/>
      <c r="AS424" s="103"/>
      <c r="AT424" s="103">
        <v>1</v>
      </c>
      <c r="AU424" s="103"/>
      <c r="AV424" s="96" t="str">
        <f t="shared" si="101"/>
        <v/>
      </c>
      <c r="AW424" s="96">
        <f t="shared" si="102"/>
        <v>1</v>
      </c>
      <c r="AX424" s="96" t="str">
        <f t="shared" si="103"/>
        <v/>
      </c>
      <c r="AY424" s="96">
        <f t="shared" si="104"/>
        <v>1</v>
      </c>
      <c r="AZ424" s="96">
        <f t="shared" si="105"/>
        <v>2.395841906552262</v>
      </c>
      <c r="BA424" s="96"/>
      <c r="BB424" s="96"/>
      <c r="BC424" s="96"/>
      <c r="BD424" s="96"/>
      <c r="BE424"/>
      <c r="BF424"/>
      <c r="BG424"/>
      <c r="BH424"/>
      <c r="BI424"/>
      <c r="BJ424" s="83"/>
      <c r="BK424" s="83"/>
    </row>
    <row r="425" spans="1:63" ht="14.1" customHeight="1" x14ac:dyDescent="0.2">
      <c r="A425" s="96"/>
      <c r="B425" s="96"/>
      <c r="C425" s="129">
        <v>44287</v>
      </c>
      <c r="D425" s="109" t="s">
        <v>85</v>
      </c>
      <c r="E425" s="109">
        <v>10.11</v>
      </c>
      <c r="F425" s="109">
        <v>9.4700000000000006</v>
      </c>
      <c r="G425" s="109">
        <v>4.01</v>
      </c>
      <c r="H425" s="109"/>
      <c r="I425" s="109">
        <v>-78.179000000000002</v>
      </c>
      <c r="J425" s="109"/>
      <c r="K425" s="109">
        <v>51.7</v>
      </c>
      <c r="L425" s="109">
        <v>10.151425</v>
      </c>
      <c r="M425" s="109">
        <v>-0.40807100000000002</v>
      </c>
      <c r="N425" s="109">
        <v>10.105968000000001</v>
      </c>
      <c r="O425" s="109"/>
      <c r="P425" s="109"/>
      <c r="Q425" s="109"/>
      <c r="R425" s="109"/>
      <c r="S425" s="109"/>
      <c r="T425" s="109"/>
      <c r="U425" s="109"/>
      <c r="V425" s="109">
        <f t="shared" si="93"/>
        <v>2.3972253113815998</v>
      </c>
      <c r="W425" s="98">
        <f t="shared" si="94"/>
        <v>10.2111</v>
      </c>
      <c r="X425" s="98">
        <f t="shared" si="95"/>
        <v>10.312199999999999</v>
      </c>
      <c r="Y425" s="103">
        <f t="shared" si="96"/>
        <v>9.9077999999999999</v>
      </c>
      <c r="Z425" s="97">
        <f t="shared" si="97"/>
        <v>10.105968000000001</v>
      </c>
      <c r="AA425" s="103">
        <f t="shared" si="98"/>
        <v>9.7055999999999987</v>
      </c>
      <c r="AB425" s="103" t="s">
        <v>274</v>
      </c>
      <c r="AC425" s="96"/>
      <c r="AD425" s="96">
        <v>9.6300000000000008</v>
      </c>
      <c r="AE425" s="96">
        <f t="shared" si="99"/>
        <v>0</v>
      </c>
      <c r="AF425" s="96">
        <f t="shared" si="106"/>
        <v>0.95252225519287848</v>
      </c>
      <c r="AG425" s="96"/>
      <c r="AH425" s="103">
        <f>IF(AND(M425&lt;Variables!$G$6,M425&gt;Variables!$G$5),0,1)</f>
        <v>1</v>
      </c>
      <c r="AI425" s="103">
        <f t="shared" si="100"/>
        <v>0</v>
      </c>
      <c r="AJ425" s="103">
        <f>IF(I425&gt;Variables!$G$7,0,1)</f>
        <v>1</v>
      </c>
      <c r="AK425" s="103">
        <f>IF(F425&gt;Variables!$G$8,0,1)</f>
        <v>0</v>
      </c>
      <c r="AL425" s="103">
        <f>IF(G425&gt;Variables!$G$9,0,1)</f>
        <v>1</v>
      </c>
      <c r="AM425" s="103">
        <f>IF(AND(K425&gt;Variables!$G$10,K425&lt;Variables!$G$11),0,1)</f>
        <v>0</v>
      </c>
      <c r="AN425" s="103">
        <f>IF(H425&lt;Variables!$G$13,1,0)</f>
        <v>1</v>
      </c>
      <c r="AO425" s="97">
        <f>IF(R425&lt;Variables!$G$12,0,1)</f>
        <v>0</v>
      </c>
      <c r="AP425" s="104"/>
      <c r="AQ425" s="103"/>
      <c r="AR425" s="103"/>
      <c r="AS425" s="103"/>
      <c r="AT425" s="103">
        <v>1</v>
      </c>
      <c r="AU425" s="103"/>
      <c r="AV425" s="96" t="str">
        <f t="shared" si="101"/>
        <v/>
      </c>
      <c r="AW425" s="96">
        <f t="shared" si="102"/>
        <v>1</v>
      </c>
      <c r="AX425" s="96" t="str">
        <f t="shared" si="103"/>
        <v/>
      </c>
      <c r="AY425" s="96">
        <f t="shared" si="104"/>
        <v>1</v>
      </c>
      <c r="AZ425" s="96">
        <f t="shared" si="105"/>
        <v>2.3944335113816</v>
      </c>
      <c r="BA425" s="96"/>
      <c r="BB425" s="96"/>
      <c r="BC425" s="96"/>
      <c r="BD425" s="96"/>
      <c r="BE425"/>
      <c r="BF425"/>
      <c r="BG425"/>
      <c r="BH425"/>
      <c r="BI425"/>
      <c r="BJ425" s="83"/>
      <c r="BK425" s="83"/>
    </row>
    <row r="426" spans="1:63" ht="14.1" customHeight="1" x14ac:dyDescent="0.2">
      <c r="A426" s="96"/>
      <c r="B426" s="96"/>
      <c r="C426" s="129">
        <v>44287</v>
      </c>
      <c r="D426" s="109" t="s">
        <v>174</v>
      </c>
      <c r="E426" s="109">
        <v>78.796099999999996</v>
      </c>
      <c r="F426" s="109">
        <v>6.45</v>
      </c>
      <c r="G426" s="109">
        <v>0.62</v>
      </c>
      <c r="H426" s="109"/>
      <c r="I426" s="109">
        <v>-65.064999999999998</v>
      </c>
      <c r="J426" s="109"/>
      <c r="K426" s="109">
        <v>51.51</v>
      </c>
      <c r="L426" s="109">
        <v>78.746639999999999</v>
      </c>
      <c r="M426" s="109">
        <v>6.2809000000000004E-2</v>
      </c>
      <c r="N426" s="109">
        <v>78.869215999999994</v>
      </c>
      <c r="O426" s="109"/>
      <c r="P426" s="109"/>
      <c r="Q426" s="109"/>
      <c r="R426" s="109"/>
      <c r="S426" s="109"/>
      <c r="T426" s="109"/>
      <c r="U426" s="109"/>
      <c r="V426" s="109">
        <f t="shared" si="93"/>
        <v>2.3807366634880798</v>
      </c>
      <c r="W426" s="98">
        <f t="shared" si="94"/>
        <v>79.584060999999991</v>
      </c>
      <c r="X426" s="98">
        <f t="shared" si="95"/>
        <v>80.372022000000001</v>
      </c>
      <c r="Y426" s="105">
        <f t="shared" si="96"/>
        <v>77.22017799999999</v>
      </c>
      <c r="Z426" s="97">
        <f t="shared" si="97"/>
        <v>78.869215999999994</v>
      </c>
      <c r="AA426" s="96">
        <f t="shared" si="98"/>
        <v>75.644255999999999</v>
      </c>
      <c r="AB426" s="105" t="s">
        <v>230</v>
      </c>
      <c r="AC426" s="96">
        <v>85.6</v>
      </c>
      <c r="AD426" s="96">
        <v>76.709999999999994</v>
      </c>
      <c r="AE426" s="96">
        <f t="shared" si="99"/>
        <v>1.0863481822069874</v>
      </c>
      <c r="AF426" s="96">
        <f t="shared" si="106"/>
        <v>0.97352533945207942</v>
      </c>
      <c r="AG426" s="96" t="s">
        <v>315</v>
      </c>
      <c r="AH426" s="105">
        <f>IF(AND(M426&lt;Variables!$G$6,M426&gt;Variables!$G$5),0,1)</f>
        <v>1</v>
      </c>
      <c r="AI426" s="105">
        <f t="shared" si="100"/>
        <v>1</v>
      </c>
      <c r="AJ426" s="105">
        <f>IF(I426&gt;Variables!$G$7,0,1)</f>
        <v>1</v>
      </c>
      <c r="AK426" s="105">
        <f>IF(F426&gt;Variables!$G$8,0,1)</f>
        <v>1</v>
      </c>
      <c r="AL426" s="105">
        <f>IF(G426&gt;Variables!$G$9,0,1)</f>
        <v>1</v>
      </c>
      <c r="AM426" s="105">
        <f>IF(AND(K426&gt;Variables!$G$10,K426&lt;Variables!$G$11),0,1)</f>
        <v>0</v>
      </c>
      <c r="AN426" s="103">
        <f>IF(H426&lt;Variables!$G$13,1,0)</f>
        <v>1</v>
      </c>
      <c r="AO426" s="97">
        <f>IF(R426&lt;Variables!$G$12,0,1)</f>
        <v>0</v>
      </c>
      <c r="AP426" s="106"/>
      <c r="AQ426" s="105"/>
      <c r="AR426" s="105"/>
      <c r="AS426" s="105"/>
      <c r="AT426" s="105"/>
      <c r="AU426" s="105">
        <v>1</v>
      </c>
      <c r="AV426" s="96">
        <f t="shared" si="101"/>
        <v>3</v>
      </c>
      <c r="AW426" s="96" t="str">
        <f t="shared" si="102"/>
        <v/>
      </c>
      <c r="AX426" s="96" t="str">
        <f t="shared" si="103"/>
        <v/>
      </c>
      <c r="AY426" s="96">
        <f t="shared" si="104"/>
        <v>3</v>
      </c>
      <c r="AZ426" s="96">
        <f t="shared" si="105"/>
        <v>2.3779551234880798</v>
      </c>
      <c r="BA426" s="96"/>
      <c r="BB426" s="96"/>
      <c r="BC426" s="96"/>
      <c r="BD426" s="96"/>
      <c r="BE426"/>
      <c r="BF426"/>
      <c r="BG426"/>
      <c r="BH426"/>
      <c r="BI426"/>
      <c r="BJ426" s="83"/>
      <c r="BK426" s="83"/>
    </row>
    <row r="427" spans="1:63" ht="14.1" customHeight="1" x14ac:dyDescent="0.2">
      <c r="A427" s="96"/>
      <c r="B427" s="96"/>
      <c r="C427" s="129">
        <v>44287</v>
      </c>
      <c r="D427" s="96" t="s">
        <v>201</v>
      </c>
      <c r="E427" s="96">
        <v>10.2973</v>
      </c>
      <c r="F427" s="96">
        <v>14.3</v>
      </c>
      <c r="G427" s="130">
        <v>12.29</v>
      </c>
      <c r="H427" s="130"/>
      <c r="I427" s="96">
        <v>59.030999999999999</v>
      </c>
      <c r="J427" s="96"/>
      <c r="K427" s="109">
        <v>48.32</v>
      </c>
      <c r="L427" s="98">
        <v>10.370085</v>
      </c>
      <c r="M427" s="98">
        <v>-0.70187500000000003</v>
      </c>
      <c r="N427" s="98">
        <v>10.314037000000001</v>
      </c>
      <c r="O427" s="98"/>
      <c r="P427" s="98"/>
      <c r="Q427" s="98"/>
      <c r="R427" s="98"/>
      <c r="S427" s="98"/>
      <c r="T427" s="98"/>
      <c r="U427" s="98"/>
      <c r="V427" s="98">
        <f t="shared" si="93"/>
        <v>2.3644385648000004</v>
      </c>
      <c r="W427" s="98">
        <f t="shared" si="94"/>
        <v>10.400273</v>
      </c>
      <c r="X427" s="98">
        <f t="shared" si="95"/>
        <v>10.503246000000001</v>
      </c>
      <c r="Y427" s="103">
        <f t="shared" si="96"/>
        <v>10.091353999999999</v>
      </c>
      <c r="Z427" s="103">
        <f t="shared" si="97"/>
        <v>10.314037000000001</v>
      </c>
      <c r="AA427" s="103">
        <f t="shared" si="98"/>
        <v>9.885408</v>
      </c>
      <c r="AB427" s="98"/>
      <c r="AC427" s="98">
        <v>10.7</v>
      </c>
      <c r="AD427" s="98">
        <v>9.8000000000000007</v>
      </c>
      <c r="AE427" s="98">
        <f t="shared" si="99"/>
        <v>1.0391073388169714</v>
      </c>
      <c r="AF427" s="98">
        <f t="shared" si="106"/>
        <v>0.95170578695386177</v>
      </c>
      <c r="AG427" s="98"/>
      <c r="AH427" s="103">
        <f>IF(AND(M427&lt;Variables!$G$6,M427&gt;Variables!$G$5),0,1)</f>
        <v>1</v>
      </c>
      <c r="AI427" s="103">
        <f t="shared" si="100"/>
        <v>0</v>
      </c>
      <c r="AJ427" s="103">
        <f>IF(I427&gt;Variables!$G$7,0,1)</f>
        <v>0</v>
      </c>
      <c r="AK427" s="103">
        <f>IF(F427&gt;Variables!$G$8,0,1)</f>
        <v>0</v>
      </c>
      <c r="AL427" s="103">
        <f>IF(G427&gt;Variables!$G$9,0,1)</f>
        <v>0</v>
      </c>
      <c r="AM427" s="103">
        <f>IF(AND(K427&gt;Variables!$G$10,K427&lt;Variables!$G$11),0,1)</f>
        <v>1</v>
      </c>
      <c r="AN427" s="103">
        <f>IF(H427&lt;Variables!$G$13,1,0)</f>
        <v>1</v>
      </c>
      <c r="AO427" s="97">
        <f>IF(R427&lt;Variables!$G$12,0,1)</f>
        <v>0</v>
      </c>
      <c r="AP427" s="104"/>
      <c r="AQ427" s="103"/>
      <c r="AR427" s="103"/>
      <c r="AS427" s="103"/>
      <c r="AT427" s="103">
        <v>1</v>
      </c>
      <c r="AU427" s="103"/>
      <c r="AV427" s="96">
        <f t="shared" si="101"/>
        <v>3</v>
      </c>
      <c r="AW427" s="96" t="str">
        <f t="shared" si="102"/>
        <v/>
      </c>
      <c r="AX427" s="96" t="str">
        <f t="shared" si="103"/>
        <v/>
      </c>
      <c r="AY427" s="96">
        <f t="shared" si="104"/>
        <v>3</v>
      </c>
      <c r="AZ427" s="96">
        <f t="shared" si="105"/>
        <v>2.3618292847999998</v>
      </c>
      <c r="BA427" s="96"/>
      <c r="BB427" s="96"/>
      <c r="BC427" s="96"/>
      <c r="BD427" s="96"/>
      <c r="BE427"/>
      <c r="BF427"/>
      <c r="BG427"/>
      <c r="BH427"/>
      <c r="BI427"/>
      <c r="BJ427" s="83"/>
      <c r="BK427" s="83"/>
    </row>
    <row r="428" spans="1:63" ht="14.1" customHeight="1" x14ac:dyDescent="0.2">
      <c r="A428" s="96"/>
      <c r="B428" s="96"/>
      <c r="C428" s="129">
        <v>44287</v>
      </c>
      <c r="D428" s="96" t="s">
        <v>529</v>
      </c>
      <c r="E428" s="96">
        <v>36.75</v>
      </c>
      <c r="F428" s="96">
        <v>12.63</v>
      </c>
      <c r="G428" s="130">
        <v>11.87</v>
      </c>
      <c r="H428" s="130"/>
      <c r="I428" s="96">
        <v>-47.13</v>
      </c>
      <c r="J428" s="96"/>
      <c r="K428" s="109">
        <v>47.92</v>
      </c>
      <c r="L428" s="98">
        <v>36.953071000000001</v>
      </c>
      <c r="M428" s="98">
        <v>-0.549539</v>
      </c>
      <c r="N428" s="98">
        <v>36.842711999999999</v>
      </c>
      <c r="O428" s="98"/>
      <c r="P428" s="98"/>
      <c r="Q428" s="98"/>
      <c r="R428" s="98"/>
      <c r="S428" s="98"/>
      <c r="T428" s="98"/>
      <c r="U428" s="98"/>
      <c r="V428" s="98">
        <f t="shared" si="93"/>
        <v>2.3564381112454398</v>
      </c>
      <c r="W428" s="101">
        <f t="shared" si="94"/>
        <v>37.1175</v>
      </c>
      <c r="X428" s="101">
        <f t="shared" si="95"/>
        <v>37.484999999999999</v>
      </c>
      <c r="Y428" s="98">
        <f t="shared" si="96"/>
        <v>36.015000000000001</v>
      </c>
      <c r="Z428" s="97">
        <f t="shared" si="97"/>
        <v>36.842711999999999</v>
      </c>
      <c r="AA428" s="98">
        <f t="shared" si="98"/>
        <v>35.28</v>
      </c>
      <c r="AB428" s="98"/>
      <c r="AC428" s="98">
        <v>37.49</v>
      </c>
      <c r="AD428" s="98"/>
      <c r="AE428" s="98">
        <f t="shared" si="99"/>
        <v>1.0201360544217688</v>
      </c>
      <c r="AF428" s="98">
        <f t="shared" si="106"/>
        <v>0</v>
      </c>
      <c r="AG428" s="98"/>
      <c r="AH428" s="101">
        <f>IF(AND(M428&lt;Variables!$G$6,M428&gt;Variables!$G$5),0,1)</f>
        <v>1</v>
      </c>
      <c r="AI428" s="101">
        <f t="shared" si="100"/>
        <v>0</v>
      </c>
      <c r="AJ428" s="101">
        <f>IF(I428&gt;Variables!$G$7,0,1)</f>
        <v>1</v>
      </c>
      <c r="AK428" s="101">
        <f>IF(F428&gt;Variables!$G$8,0,1)</f>
        <v>0</v>
      </c>
      <c r="AL428" s="101">
        <f>IF(G428&gt;Variables!$G$9,0,1)</f>
        <v>1</v>
      </c>
      <c r="AM428" s="101">
        <f>IF(AND(K428&gt;Variables!$G$10,K428&lt;Variables!$G$11),0,1)</f>
        <v>1</v>
      </c>
      <c r="AN428" s="103">
        <f>IF(H428&lt;Variables!$G$13,1,0)</f>
        <v>1</v>
      </c>
      <c r="AO428" s="97">
        <f>IF(R428&lt;Variables!$G$12,0,1)</f>
        <v>0</v>
      </c>
      <c r="AP428" s="102"/>
      <c r="AQ428" s="101"/>
      <c r="AR428" s="101">
        <v>1</v>
      </c>
      <c r="AS428" s="101"/>
      <c r="AT428" s="101"/>
      <c r="AU428" s="101"/>
      <c r="AV428" s="96">
        <f t="shared" si="101"/>
        <v>3</v>
      </c>
      <c r="AW428" s="96" t="str">
        <f t="shared" si="102"/>
        <v/>
      </c>
      <c r="AX428" s="96" t="str">
        <f t="shared" si="103"/>
        <v/>
      </c>
      <c r="AY428" s="96">
        <f t="shared" si="104"/>
        <v>3</v>
      </c>
      <c r="AZ428" s="96">
        <f t="shared" si="105"/>
        <v>2.3538504312454398</v>
      </c>
      <c r="BA428" s="96"/>
      <c r="BB428" s="96"/>
      <c r="BC428" s="96"/>
      <c r="BD428" s="96"/>
      <c r="BE428"/>
      <c r="BF428"/>
      <c r="BG428"/>
      <c r="BH428"/>
      <c r="BI428"/>
      <c r="BJ428" s="83"/>
      <c r="BK428" s="83"/>
    </row>
    <row r="429" spans="1:63" ht="14.1" customHeight="1" x14ac:dyDescent="0.2">
      <c r="A429" s="96"/>
      <c r="B429" s="96"/>
      <c r="C429" s="129">
        <v>44287</v>
      </c>
      <c r="D429" s="101" t="s">
        <v>564</v>
      </c>
      <c r="E429" s="96">
        <v>4.2</v>
      </c>
      <c r="F429" s="96">
        <v>13.71</v>
      </c>
      <c r="G429" s="96">
        <v>-1.84</v>
      </c>
      <c r="H429" s="96"/>
      <c r="I429" s="96">
        <v>65</v>
      </c>
      <c r="J429" s="96"/>
      <c r="K429" s="96">
        <v>47.28</v>
      </c>
      <c r="L429" s="96">
        <v>4.25</v>
      </c>
      <c r="M429" s="96">
        <f>(E429-L429)/L429</f>
        <v>-1.1764705882352899E-2</v>
      </c>
      <c r="N429" s="96">
        <v>4.05</v>
      </c>
      <c r="O429" s="96"/>
      <c r="P429" s="96"/>
      <c r="Q429" s="96"/>
      <c r="R429" s="96"/>
      <c r="S429" s="96"/>
      <c r="T429" s="96"/>
      <c r="U429" s="96"/>
      <c r="V429" s="96">
        <f t="shared" si="93"/>
        <v>2.3390342663529413</v>
      </c>
      <c r="W429" s="101">
        <f t="shared" si="94"/>
        <v>4.242</v>
      </c>
      <c r="X429" s="101">
        <f t="shared" si="95"/>
        <v>4.2840000000000007</v>
      </c>
      <c r="Y429" s="96">
        <f t="shared" si="96"/>
        <v>4.1159999999999997</v>
      </c>
      <c r="Z429" s="96">
        <f t="shared" si="97"/>
        <v>4.05</v>
      </c>
      <c r="AA429" s="96">
        <f t="shared" si="98"/>
        <v>4.032</v>
      </c>
      <c r="AB429" s="96" t="s">
        <v>200</v>
      </c>
      <c r="AC429" s="96">
        <v>4.45</v>
      </c>
      <c r="AD429" s="96">
        <v>4.1900000000000004</v>
      </c>
      <c r="AE429" s="96">
        <f t="shared" si="99"/>
        <v>1.0595238095238095</v>
      </c>
      <c r="AF429" s="96">
        <f t="shared" si="106"/>
        <v>0.99761904761904763</v>
      </c>
      <c r="AG429" s="96"/>
      <c r="AH429" s="101">
        <f>IF(AND(M429&lt;Variables!$G$6,M429&gt;Variables!$G$5),0,1)</f>
        <v>1</v>
      </c>
      <c r="AI429" s="101">
        <f t="shared" si="100"/>
        <v>0</v>
      </c>
      <c r="AJ429" s="101">
        <f>IF(I429&gt;Variables!$G$7,0,1)</f>
        <v>0</v>
      </c>
      <c r="AK429" s="101">
        <f>IF(F429&gt;Variables!$G$8,0,1)</f>
        <v>0</v>
      </c>
      <c r="AL429" s="101">
        <f>IF(G429&gt;Variables!$G$9,0,1)</f>
        <v>1</v>
      </c>
      <c r="AM429" s="101">
        <f>IF(AND(K429&gt;Variables!$G$10,K429&lt;Variables!$G$11),0,1)</f>
        <v>1</v>
      </c>
      <c r="AN429" s="103">
        <f>IF(H429&lt;Variables!$G$13,1,0)</f>
        <v>1</v>
      </c>
      <c r="AO429" s="97">
        <f>IF(R429&lt;Variables!$G$12,0,1)</f>
        <v>0</v>
      </c>
      <c r="AP429" s="102"/>
      <c r="AQ429" s="101"/>
      <c r="AR429" s="101">
        <v>1</v>
      </c>
      <c r="AS429" s="101"/>
      <c r="AT429" s="101"/>
      <c r="AU429" s="101"/>
      <c r="AV429" s="96">
        <f t="shared" si="101"/>
        <v>3</v>
      </c>
      <c r="AW429" s="96" t="str">
        <f t="shared" si="102"/>
        <v/>
      </c>
      <c r="AX429" s="96" t="str">
        <f t="shared" si="103"/>
        <v/>
      </c>
      <c r="AY429" s="96">
        <f t="shared" si="104"/>
        <v>3</v>
      </c>
      <c r="AZ429" s="96">
        <f t="shared" si="105"/>
        <v>2.3364811463529409</v>
      </c>
      <c r="BA429" s="96"/>
      <c r="BB429" s="96"/>
      <c r="BC429" s="96"/>
      <c r="BD429" s="96"/>
      <c r="BE429"/>
      <c r="BF429"/>
      <c r="BG429"/>
      <c r="BH429"/>
      <c r="BI429"/>
      <c r="BJ429" s="83"/>
      <c r="BK429" s="83"/>
    </row>
    <row r="430" spans="1:63" ht="14.1" customHeight="1" x14ac:dyDescent="0.2">
      <c r="A430" s="96"/>
      <c r="B430" s="96"/>
      <c r="C430" s="129">
        <v>44287</v>
      </c>
      <c r="D430" s="109" t="s">
        <v>565</v>
      </c>
      <c r="E430" s="109">
        <v>24.725000000000001</v>
      </c>
      <c r="F430" s="109">
        <v>5.71</v>
      </c>
      <c r="G430" s="109">
        <v>-0.9</v>
      </c>
      <c r="H430" s="109"/>
      <c r="I430" s="109">
        <v>-73.23</v>
      </c>
      <c r="J430" s="109"/>
      <c r="K430" s="109">
        <v>46.66</v>
      </c>
      <c r="L430" s="109">
        <v>24.824200000000001</v>
      </c>
      <c r="M430" s="109">
        <v>-0.39961000000000002</v>
      </c>
      <c r="N430" s="109">
        <v>24.948677</v>
      </c>
      <c r="O430" s="109"/>
      <c r="P430" s="109"/>
      <c r="Q430" s="109"/>
      <c r="R430" s="109"/>
      <c r="S430" s="109"/>
      <c r="T430" s="109"/>
      <c r="U430" s="109"/>
      <c r="V430" s="109">
        <f t="shared" si="93"/>
        <v>2.3389328539087995</v>
      </c>
      <c r="W430" s="98">
        <f t="shared" si="94"/>
        <v>24.972250000000003</v>
      </c>
      <c r="X430" s="98">
        <f t="shared" si="95"/>
        <v>25.219500000000004</v>
      </c>
      <c r="Y430" s="103">
        <f t="shared" si="96"/>
        <v>24.230499999999999</v>
      </c>
      <c r="Z430" s="97">
        <f t="shared" si="97"/>
        <v>24.948677</v>
      </c>
      <c r="AA430" s="96">
        <f t="shared" si="98"/>
        <v>23.736000000000001</v>
      </c>
      <c r="AB430" s="103" t="s">
        <v>274</v>
      </c>
      <c r="AC430" s="96"/>
      <c r="AD430" s="96">
        <v>24.02</v>
      </c>
      <c r="AE430" s="96">
        <f t="shared" si="99"/>
        <v>0</v>
      </c>
      <c r="AF430" s="96">
        <f t="shared" si="106"/>
        <v>0.9714863498483316</v>
      </c>
      <c r="AG430" s="96"/>
      <c r="AH430" s="103">
        <f>IF(AND(M430&lt;Variables!$G$6,M430&gt;Variables!$G$5),0,1)</f>
        <v>1</v>
      </c>
      <c r="AI430" s="103">
        <f t="shared" si="100"/>
        <v>1</v>
      </c>
      <c r="AJ430" s="103">
        <f>IF(I430&gt;Variables!$G$7,0,1)</f>
        <v>1</v>
      </c>
      <c r="AK430" s="103">
        <f>IF(F430&gt;Variables!$G$8,0,1)</f>
        <v>1</v>
      </c>
      <c r="AL430" s="103">
        <f>IF(G430&gt;Variables!$G$9,0,1)</f>
        <v>1</v>
      </c>
      <c r="AM430" s="103">
        <f>IF(AND(K430&gt;Variables!$G$10,K430&lt;Variables!$G$11),0,1)</f>
        <v>1</v>
      </c>
      <c r="AN430" s="103">
        <f>IF(H430&lt;Variables!$G$13,1,0)</f>
        <v>1</v>
      </c>
      <c r="AO430" s="97">
        <f>IF(R430&lt;Variables!$G$12,0,1)</f>
        <v>0</v>
      </c>
      <c r="AP430" s="104"/>
      <c r="AQ430" s="103"/>
      <c r="AR430" s="103"/>
      <c r="AS430" s="103"/>
      <c r="AT430" s="103">
        <v>1</v>
      </c>
      <c r="AU430" s="103"/>
      <c r="AV430" s="96" t="str">
        <f t="shared" si="101"/>
        <v/>
      </c>
      <c r="AW430" s="96">
        <f t="shared" si="102"/>
        <v>1</v>
      </c>
      <c r="AX430" s="96" t="str">
        <f t="shared" si="103"/>
        <v/>
      </c>
      <c r="AY430" s="96">
        <f t="shared" si="104"/>
        <v>1</v>
      </c>
      <c r="AZ430" s="96">
        <f t="shared" si="105"/>
        <v>2.3364132139087999</v>
      </c>
      <c r="BA430" s="96"/>
      <c r="BB430" s="96"/>
      <c r="BC430" s="96"/>
      <c r="BD430" s="96"/>
      <c r="BE430"/>
      <c r="BF430"/>
      <c r="BG430"/>
      <c r="BH430"/>
      <c r="BI430"/>
      <c r="BJ430" s="83"/>
      <c r="BK430" s="83"/>
    </row>
    <row r="431" spans="1:63" ht="14.1" customHeight="1" x14ac:dyDescent="0.2">
      <c r="A431" s="96"/>
      <c r="B431" s="96"/>
      <c r="C431" s="129">
        <v>44287</v>
      </c>
      <c r="D431" s="109" t="s">
        <v>215</v>
      </c>
      <c r="E431" s="109">
        <v>13.734999999999999</v>
      </c>
      <c r="F431" s="109">
        <v>10.199999999999999</v>
      </c>
      <c r="G431" s="109">
        <v>-2.2400000000000002</v>
      </c>
      <c r="H431" s="109"/>
      <c r="I431" s="109">
        <v>18.594000000000001</v>
      </c>
      <c r="J431" s="109"/>
      <c r="K431" s="109">
        <v>45.04</v>
      </c>
      <c r="L431" s="109">
        <v>14.051</v>
      </c>
      <c r="M431" s="109">
        <v>-2.2489499999999998</v>
      </c>
      <c r="N431" s="109">
        <v>14.014184</v>
      </c>
      <c r="O431" s="109"/>
      <c r="P431" s="109"/>
      <c r="Q431" s="109"/>
      <c r="R431" s="109"/>
      <c r="S431" s="109"/>
      <c r="T431" s="109"/>
      <c r="U431" s="109"/>
      <c r="V431" s="109">
        <f t="shared" si="93"/>
        <v>2.3418720607039996</v>
      </c>
      <c r="W431" s="101">
        <f t="shared" si="94"/>
        <v>13.872349999999999</v>
      </c>
      <c r="X431" s="101">
        <f t="shared" si="95"/>
        <v>14.0097</v>
      </c>
      <c r="Y431" s="96">
        <f t="shared" si="96"/>
        <v>13.460299999999998</v>
      </c>
      <c r="Z431" s="97">
        <f t="shared" si="97"/>
        <v>14.014184</v>
      </c>
      <c r="AA431" s="96">
        <f t="shared" si="98"/>
        <v>13.185599999999999</v>
      </c>
      <c r="AB431" s="101" t="s">
        <v>274</v>
      </c>
      <c r="AC431" s="96">
        <v>14.16</v>
      </c>
      <c r="AD431" s="96">
        <v>13.58</v>
      </c>
      <c r="AE431" s="96">
        <f t="shared" si="99"/>
        <v>1.0309428467419004</v>
      </c>
      <c r="AF431" s="96">
        <f t="shared" si="106"/>
        <v>0.98871496177648344</v>
      </c>
      <c r="AG431" s="96"/>
      <c r="AH431" s="101">
        <f>IF(AND(M431&lt;Variables!$G$6,M431&gt;Variables!$G$5),0,1)</f>
        <v>0</v>
      </c>
      <c r="AI431" s="101">
        <f t="shared" si="100"/>
        <v>0</v>
      </c>
      <c r="AJ431" s="101">
        <f>IF(I431&gt;Variables!$G$7,0,1)</f>
        <v>0</v>
      </c>
      <c r="AK431" s="101">
        <f>IF(F431&gt;Variables!$G$8,0,1)</f>
        <v>0</v>
      </c>
      <c r="AL431" s="101">
        <f>IF(G431&gt;Variables!$G$9,0,1)</f>
        <v>1</v>
      </c>
      <c r="AM431" s="101">
        <f>IF(AND(K431&gt;Variables!$G$10,K431&lt;Variables!$G$11),0,1)</f>
        <v>1</v>
      </c>
      <c r="AN431" s="103">
        <f>IF(H431&lt;Variables!$G$13,1,0)</f>
        <v>1</v>
      </c>
      <c r="AO431" s="97">
        <f>IF(R431&lt;Variables!$G$12,0,1)</f>
        <v>0</v>
      </c>
      <c r="AP431" s="102"/>
      <c r="AQ431" s="101"/>
      <c r="AR431" s="101">
        <v>1</v>
      </c>
      <c r="AS431" s="101"/>
      <c r="AT431" s="101"/>
      <c r="AU431" s="101"/>
      <c r="AV431" s="96">
        <f t="shared" si="101"/>
        <v>3</v>
      </c>
      <c r="AW431" s="96" t="str">
        <f t="shared" si="102"/>
        <v/>
      </c>
      <c r="AX431" s="96" t="str">
        <f t="shared" si="103"/>
        <v/>
      </c>
      <c r="AY431" s="96">
        <f t="shared" si="104"/>
        <v>3</v>
      </c>
      <c r="AZ431" s="96">
        <f t="shared" si="105"/>
        <v>2.3394399007039994</v>
      </c>
      <c r="BA431" s="96"/>
      <c r="BB431" s="96"/>
      <c r="BC431" s="96"/>
      <c r="BD431" s="96"/>
      <c r="BE431"/>
      <c r="BF431"/>
      <c r="BG431"/>
      <c r="BH431"/>
      <c r="BI431"/>
      <c r="BJ431" s="83"/>
      <c r="BK431" s="83"/>
    </row>
    <row r="432" spans="1:63" ht="14.1" customHeight="1" x14ac:dyDescent="0.2">
      <c r="A432" s="96"/>
      <c r="B432" s="96"/>
      <c r="C432" s="129">
        <v>44287</v>
      </c>
      <c r="D432" s="96" t="s">
        <v>546</v>
      </c>
      <c r="E432" s="96">
        <v>222.56389999999999</v>
      </c>
      <c r="F432" s="96">
        <v>15.43</v>
      </c>
      <c r="G432" s="130">
        <v>2.14</v>
      </c>
      <c r="H432" s="130"/>
      <c r="I432" s="96">
        <v>7.2619999999999996</v>
      </c>
      <c r="J432" s="96"/>
      <c r="K432" s="109">
        <v>39.270000000000003</v>
      </c>
      <c r="L432" s="98">
        <v>223.549565</v>
      </c>
      <c r="M432" s="98">
        <v>-0.44091599999999997</v>
      </c>
      <c r="N432" s="98">
        <v>223.87443400000001</v>
      </c>
      <c r="O432" s="98"/>
      <c r="P432" s="98"/>
      <c r="Q432" s="98"/>
      <c r="R432" s="98"/>
      <c r="S432" s="98"/>
      <c r="T432" s="98"/>
      <c r="U432" s="98"/>
      <c r="V432" s="98">
        <f t="shared" si="93"/>
        <v>2.2536378051721604</v>
      </c>
      <c r="W432" s="97">
        <f t="shared" si="94"/>
        <v>224.78953899999999</v>
      </c>
      <c r="X432" s="98">
        <f t="shared" si="95"/>
        <v>227.01517799999999</v>
      </c>
      <c r="Y432" s="98">
        <f t="shared" si="96"/>
        <v>218.11262199999999</v>
      </c>
      <c r="Z432" s="97">
        <f t="shared" si="97"/>
        <v>223.87443400000001</v>
      </c>
      <c r="AA432" s="98">
        <f t="shared" si="98"/>
        <v>213.66134399999999</v>
      </c>
      <c r="AB432" s="98"/>
      <c r="AC432" s="96">
        <f>W432*1.011</f>
        <v>227.26222392899996</v>
      </c>
      <c r="AD432" s="98">
        <v>219.54</v>
      </c>
      <c r="AE432" s="98">
        <f t="shared" si="99"/>
        <v>1.02111</v>
      </c>
      <c r="AF432" s="98">
        <f t="shared" si="106"/>
        <v>0.98641334016882343</v>
      </c>
      <c r="AG432" s="96" t="s">
        <v>17</v>
      </c>
      <c r="AH432" s="97">
        <f>IF(AND(M432&lt;Variables!$G$6,M432&gt;Variables!$G$5),0,1)</f>
        <v>1</v>
      </c>
      <c r="AI432" s="97">
        <f t="shared" si="100"/>
        <v>1</v>
      </c>
      <c r="AJ432" s="97">
        <f>IF(I432&gt;Variables!$G$7,0,1)</f>
        <v>0</v>
      </c>
      <c r="AK432" s="97">
        <f>IF(F432&gt;Variables!$G$8,0,1)</f>
        <v>0</v>
      </c>
      <c r="AL432" s="97">
        <f>IF(G432&gt;Variables!$G$9,0,1)</f>
        <v>1</v>
      </c>
      <c r="AM432" s="97">
        <f>IF(AND(K432&gt;Variables!$G$10,K432&lt;Variables!$G$11),0,1)</f>
        <v>1</v>
      </c>
      <c r="AN432" s="103">
        <f>IF(H432&lt;Variables!$G$13,1,0)</f>
        <v>1</v>
      </c>
      <c r="AO432" s="97">
        <f>IF(R432&lt;Variables!$G$12,0,1)</f>
        <v>0</v>
      </c>
      <c r="AP432" s="99"/>
      <c r="AQ432" s="97"/>
      <c r="AR432" s="97"/>
      <c r="AS432" s="97">
        <v>1</v>
      </c>
      <c r="AT432" s="97"/>
      <c r="AU432" s="97"/>
      <c r="AV432" s="96">
        <f t="shared" si="101"/>
        <v>3</v>
      </c>
      <c r="AW432" s="96" t="str">
        <f t="shared" si="102"/>
        <v/>
      </c>
      <c r="AX432" s="96" t="str">
        <f t="shared" si="103"/>
        <v/>
      </c>
      <c r="AY432" s="96">
        <f t="shared" si="104"/>
        <v>3</v>
      </c>
      <c r="AZ432" s="96">
        <f t="shared" si="105"/>
        <v>2.2515172251721602</v>
      </c>
      <c r="BA432" s="96"/>
      <c r="BB432" s="96"/>
      <c r="BC432" s="96"/>
      <c r="BD432" s="96"/>
      <c r="BE432"/>
      <c r="BF432"/>
      <c r="BG432"/>
      <c r="BH432"/>
      <c r="BI432"/>
      <c r="BJ432" s="83"/>
      <c r="BK432" s="83"/>
    </row>
    <row r="433" spans="1:63" ht="14.1" customHeight="1" x14ac:dyDescent="0.2">
      <c r="A433" s="96"/>
      <c r="B433" s="96"/>
      <c r="C433" s="129">
        <v>44287</v>
      </c>
      <c r="D433" s="103" t="s">
        <v>566</v>
      </c>
      <c r="E433" s="96">
        <v>2.27</v>
      </c>
      <c r="F433" s="96">
        <v>1.85</v>
      </c>
      <c r="G433" s="96">
        <v>-2.37</v>
      </c>
      <c r="H433" s="96"/>
      <c r="I433" s="96">
        <v>-58</v>
      </c>
      <c r="J433" s="96"/>
      <c r="K433" s="96">
        <v>37.31</v>
      </c>
      <c r="L433" s="96">
        <v>2.39</v>
      </c>
      <c r="M433" s="96">
        <f>(E433-L433)/L433</f>
        <v>-5.0209205020920543E-2</v>
      </c>
      <c r="N433" s="96">
        <v>2.2799999999999998</v>
      </c>
      <c r="O433" s="96"/>
      <c r="P433" s="96"/>
      <c r="Q433" s="96"/>
      <c r="R433" s="96"/>
      <c r="S433" s="96"/>
      <c r="T433" s="96"/>
      <c r="U433" s="96"/>
      <c r="V433" s="96">
        <f t="shared" si="93"/>
        <v>2.2349969362343094</v>
      </c>
      <c r="W433" s="96">
        <f t="shared" si="94"/>
        <v>2.2927</v>
      </c>
      <c r="X433" s="96">
        <f t="shared" si="95"/>
        <v>2.3153999999999999</v>
      </c>
      <c r="Y433" s="103">
        <f t="shared" si="96"/>
        <v>2.2246000000000001</v>
      </c>
      <c r="Z433" s="103">
        <f t="shared" si="97"/>
        <v>2.2799999999999998</v>
      </c>
      <c r="AA433" s="103">
        <f t="shared" si="98"/>
        <v>2.1791999999999998</v>
      </c>
      <c r="AB433" s="96" t="s">
        <v>274</v>
      </c>
      <c r="AC433" s="96"/>
      <c r="AD433" s="96">
        <v>2.11</v>
      </c>
      <c r="AE433" s="96">
        <f t="shared" si="99"/>
        <v>0</v>
      </c>
      <c r="AF433" s="96">
        <f t="shared" si="106"/>
        <v>0.92951541850220254</v>
      </c>
      <c r="AG433" s="96"/>
      <c r="AH433" s="103">
        <f>IF(AND(M433&lt;Variables!$G$6,M433&gt;Variables!$G$5),0,1)</f>
        <v>1</v>
      </c>
      <c r="AI433" s="103">
        <f t="shared" si="100"/>
        <v>0</v>
      </c>
      <c r="AJ433" s="103">
        <f>IF(I433&gt;Variables!$G$7,0,1)</f>
        <v>1</v>
      </c>
      <c r="AK433" s="103">
        <f>IF(F433&gt;Variables!$G$8,0,1)</f>
        <v>1</v>
      </c>
      <c r="AL433" s="103">
        <f>IF(G433&gt;Variables!$G$9,0,1)</f>
        <v>1</v>
      </c>
      <c r="AM433" s="103">
        <f>IF(AND(K433&gt;Variables!$G$10,K433&lt;Variables!$G$11),0,1)</f>
        <v>1</v>
      </c>
      <c r="AN433" s="103">
        <f>IF(H433&lt;Variables!$G$13,1,0)</f>
        <v>1</v>
      </c>
      <c r="AO433" s="97">
        <f>IF(R433&lt;Variables!$G$12,0,1)</f>
        <v>0</v>
      </c>
      <c r="AP433" s="104"/>
      <c r="AQ433" s="103"/>
      <c r="AR433" s="103"/>
      <c r="AS433" s="103"/>
      <c r="AT433" s="103">
        <v>1</v>
      </c>
      <c r="AU433" s="103"/>
      <c r="AV433" s="96" t="str">
        <f t="shared" si="101"/>
        <v/>
      </c>
      <c r="AW433" s="96">
        <f t="shared" si="102"/>
        <v>1</v>
      </c>
      <c r="AX433" s="96" t="str">
        <f t="shared" si="103"/>
        <v/>
      </c>
      <c r="AY433" s="96">
        <f t="shared" si="104"/>
        <v>1</v>
      </c>
      <c r="AZ433" s="96">
        <f t="shared" si="105"/>
        <v>2.2329821962343095</v>
      </c>
      <c r="BA433" s="96"/>
      <c r="BB433" s="96"/>
      <c r="BC433" s="96"/>
      <c r="BD433" s="96"/>
      <c r="BE433"/>
      <c r="BF433"/>
      <c r="BG433"/>
      <c r="BH433"/>
      <c r="BI433"/>
      <c r="BJ433" s="83"/>
      <c r="BK433" s="83"/>
    </row>
    <row r="434" spans="1:63" ht="14.1" customHeight="1" x14ac:dyDescent="0.2">
      <c r="A434" s="96"/>
      <c r="B434" s="96"/>
      <c r="C434" s="133">
        <v>44307</v>
      </c>
      <c r="D434" s="111" t="s">
        <v>395</v>
      </c>
      <c r="E434" s="89">
        <v>21.2</v>
      </c>
      <c r="F434" s="89">
        <v>35.76</v>
      </c>
      <c r="G434" s="89">
        <v>11.93</v>
      </c>
      <c r="H434" s="89"/>
      <c r="I434" s="89">
        <v>53.509</v>
      </c>
      <c r="J434" s="89"/>
      <c r="K434" s="89">
        <v>78.3</v>
      </c>
      <c r="L434" s="89">
        <v>20.79</v>
      </c>
      <c r="M434" s="89">
        <f>(E434-L434)/L434</f>
        <v>1.9721019721019729E-2</v>
      </c>
      <c r="N434" s="89">
        <v>18.559999999999999</v>
      </c>
      <c r="O434" s="96"/>
      <c r="P434" s="96"/>
      <c r="Q434" s="96"/>
      <c r="R434" s="96"/>
      <c r="S434" s="96"/>
      <c r="T434" s="96"/>
      <c r="U434" s="96"/>
      <c r="V434" s="96">
        <f t="shared" si="93"/>
        <v>2.6580634466570463</v>
      </c>
      <c r="W434" s="101">
        <f t="shared" si="94"/>
        <v>21.411999999999999</v>
      </c>
      <c r="X434" s="101">
        <f t="shared" si="95"/>
        <v>21.623999999999999</v>
      </c>
      <c r="Y434" s="97">
        <f t="shared" si="96"/>
        <v>20.776</v>
      </c>
      <c r="Z434" s="96">
        <f t="shared" si="97"/>
        <v>18.559999999999999</v>
      </c>
      <c r="AA434" s="96">
        <f t="shared" si="98"/>
        <v>20.352</v>
      </c>
      <c r="AB434" s="96" t="s">
        <v>274</v>
      </c>
      <c r="AC434" s="96">
        <v>22</v>
      </c>
      <c r="AD434" s="96">
        <v>20.64</v>
      </c>
      <c r="AE434" s="96">
        <f t="shared" si="99"/>
        <v>1.0377358490566038</v>
      </c>
      <c r="AF434" s="96">
        <f t="shared" si="106"/>
        <v>0.97358490566037736</v>
      </c>
      <c r="AG434" s="96"/>
      <c r="AH434" s="101">
        <f>IF(AND(M434&lt;Variables!$G$6,M434&gt;Variables!$G$5),0,1)</f>
        <v>1</v>
      </c>
      <c r="AI434" s="101">
        <f t="shared" si="100"/>
        <v>0</v>
      </c>
      <c r="AJ434" s="101">
        <f>IF(I434&gt;Variables!$G$7,0,1)</f>
        <v>0</v>
      </c>
      <c r="AK434" s="101">
        <f>IF(F434&gt;Variables!$G$8,0,1)</f>
        <v>0</v>
      </c>
      <c r="AL434" s="101">
        <f>IF(G434&gt;Variables!$G$9,0,1)</f>
        <v>1</v>
      </c>
      <c r="AM434" s="101">
        <f>IF(AND(K434&gt;Variables!$G$10,K434&lt;Variables!$G$11),0,1)</f>
        <v>1</v>
      </c>
      <c r="AN434" s="103">
        <f>IF(H434&lt;Variables!$G$13,1,0)</f>
        <v>1</v>
      </c>
      <c r="AO434" s="97">
        <f>IF(R434&lt;Variables!$G$12,0,1)</f>
        <v>0</v>
      </c>
      <c r="AP434" s="102"/>
      <c r="AQ434" s="101"/>
      <c r="AR434" s="101">
        <v>1</v>
      </c>
      <c r="AS434" s="101"/>
      <c r="AT434" s="101"/>
      <c r="AU434" s="101"/>
      <c r="AV434" s="96">
        <f t="shared" si="101"/>
        <v>3</v>
      </c>
      <c r="AW434" s="96" t="str">
        <f t="shared" si="102"/>
        <v/>
      </c>
      <c r="AX434" s="96" t="str">
        <f t="shared" si="103"/>
        <v/>
      </c>
      <c r="AY434" s="96">
        <f t="shared" si="104"/>
        <v>3</v>
      </c>
      <c r="AZ434" s="96">
        <f t="shared" si="105"/>
        <v>2.6538352466570463</v>
      </c>
      <c r="BA434" s="96"/>
      <c r="BB434" s="96"/>
      <c r="BC434" s="96"/>
      <c r="BD434" s="96"/>
      <c r="BE434"/>
      <c r="BF434"/>
      <c r="BG434"/>
      <c r="BH434"/>
      <c r="BI434"/>
      <c r="BJ434" s="83"/>
      <c r="BK434" s="83"/>
    </row>
    <row r="435" spans="1:63" ht="14.1" customHeight="1" x14ac:dyDescent="0.2">
      <c r="A435" s="96"/>
      <c r="B435" s="96"/>
      <c r="C435" s="134">
        <v>44308</v>
      </c>
      <c r="D435" s="109" t="s">
        <v>396</v>
      </c>
      <c r="E435" s="109">
        <v>53.39</v>
      </c>
      <c r="F435" s="109">
        <v>33.43</v>
      </c>
      <c r="G435" s="109">
        <v>3.89</v>
      </c>
      <c r="H435" s="109"/>
      <c r="I435" s="109">
        <v>23.466000000000001</v>
      </c>
      <c r="J435" s="109"/>
      <c r="K435" s="109">
        <v>75.62</v>
      </c>
      <c r="L435" s="109">
        <v>51.849119999999999</v>
      </c>
      <c r="M435" s="109">
        <v>2.971854</v>
      </c>
      <c r="N435" s="109">
        <v>51.427838999999999</v>
      </c>
      <c r="O435" s="109"/>
      <c r="P435" s="109"/>
      <c r="Q435" s="109"/>
      <c r="R435" s="109"/>
      <c r="S435" s="109"/>
      <c r="T435" s="109"/>
      <c r="U435" s="109"/>
      <c r="V435" s="109">
        <f t="shared" si="93"/>
        <v>2.3352658543017601</v>
      </c>
      <c r="W435" s="98">
        <f t="shared" si="94"/>
        <v>53.923900000000003</v>
      </c>
      <c r="X435" s="98">
        <f t="shared" si="95"/>
        <v>54.457799999999999</v>
      </c>
      <c r="Y435" s="103">
        <f t="shared" si="96"/>
        <v>52.322200000000002</v>
      </c>
      <c r="Z435" s="103">
        <f t="shared" si="97"/>
        <v>51.427838999999999</v>
      </c>
      <c r="AA435" s="96">
        <f t="shared" si="98"/>
        <v>51.254399999999997</v>
      </c>
      <c r="AB435" s="103" t="s">
        <v>230</v>
      </c>
      <c r="AC435" s="96"/>
      <c r="AD435" s="96">
        <v>51.2</v>
      </c>
      <c r="AE435" s="96">
        <f t="shared" si="99"/>
        <v>0</v>
      </c>
      <c r="AF435" s="96">
        <f t="shared" si="106"/>
        <v>0.9589810825997378</v>
      </c>
      <c r="AG435" s="96"/>
      <c r="AH435" s="103">
        <f>IF(AND(M435&lt;Variables!$G$6,M435&gt;Variables!$G$5),0,1)</f>
        <v>1</v>
      </c>
      <c r="AI435" s="103">
        <f t="shared" si="100"/>
        <v>0</v>
      </c>
      <c r="AJ435" s="103">
        <f>IF(I435&gt;Variables!$G$7,0,1)</f>
        <v>0</v>
      </c>
      <c r="AK435" s="103">
        <f>IF(F435&gt;Variables!$G$8,0,1)</f>
        <v>0</v>
      </c>
      <c r="AL435" s="103">
        <f>IF(G435&gt;Variables!$G$9,0,1)</f>
        <v>1</v>
      </c>
      <c r="AM435" s="103">
        <f>IF(AND(K435&gt;Variables!$G$10,K435&lt;Variables!$G$11),0,1)</f>
        <v>1</v>
      </c>
      <c r="AN435" s="103">
        <f>IF(H435&lt;Variables!$G$13,1,0)</f>
        <v>1</v>
      </c>
      <c r="AO435" s="97">
        <f>IF(R435&lt;Variables!$G$12,0,1)</f>
        <v>0</v>
      </c>
      <c r="AP435" s="104"/>
      <c r="AQ435" s="103"/>
      <c r="AR435" s="103"/>
      <c r="AS435" s="103"/>
      <c r="AT435" s="103">
        <v>1</v>
      </c>
      <c r="AU435" s="103"/>
      <c r="AV435" s="96" t="str">
        <f t="shared" si="101"/>
        <v/>
      </c>
      <c r="AW435" s="96">
        <f t="shared" si="102"/>
        <v>1</v>
      </c>
      <c r="AX435" s="96" t="str">
        <f t="shared" si="103"/>
        <v/>
      </c>
      <c r="AY435" s="96">
        <f t="shared" si="104"/>
        <v>1</v>
      </c>
      <c r="AZ435" s="96">
        <f t="shared" si="105"/>
        <v>2.3311823743017599</v>
      </c>
      <c r="BA435" s="96"/>
      <c r="BB435" s="96"/>
      <c r="BC435" s="96"/>
      <c r="BD435" s="96"/>
      <c r="BE435"/>
      <c r="BF435"/>
      <c r="BG435"/>
      <c r="BH435"/>
      <c r="BI435"/>
      <c r="BJ435" s="83"/>
      <c r="BK435" s="83"/>
    </row>
    <row r="436" spans="1:63" ht="14.1" customHeight="1" x14ac:dyDescent="0.2">
      <c r="A436" s="96"/>
      <c r="B436" s="96"/>
      <c r="C436" s="135">
        <v>44309.364583333336</v>
      </c>
      <c r="D436" s="96" t="s">
        <v>215</v>
      </c>
      <c r="E436" s="96">
        <v>14.8299</v>
      </c>
      <c r="F436" s="96">
        <v>11.87</v>
      </c>
      <c r="G436" s="96">
        <v>6.38</v>
      </c>
      <c r="H436" s="96"/>
      <c r="I436" s="96">
        <v>8.673</v>
      </c>
      <c r="J436" s="96"/>
      <c r="K436" s="96">
        <v>82</v>
      </c>
      <c r="L436" s="96">
        <v>14.312284999999999</v>
      </c>
      <c r="M436" s="96">
        <v>3.6165780000000001</v>
      </c>
      <c r="N436" s="96">
        <v>14.409425000000001</v>
      </c>
      <c r="O436" s="96"/>
      <c r="P436" s="96"/>
      <c r="Q436" s="96"/>
      <c r="R436" s="96"/>
      <c r="S436" s="96"/>
      <c r="T436" s="96"/>
      <c r="U436" s="96"/>
      <c r="V436" s="96">
        <f t="shared" si="93"/>
        <v>2.2702592995519999</v>
      </c>
      <c r="W436" s="98">
        <f t="shared" si="94"/>
        <v>14.978199</v>
      </c>
      <c r="X436" s="98">
        <f t="shared" si="95"/>
        <v>15.126498</v>
      </c>
      <c r="Y436" s="103">
        <f t="shared" si="96"/>
        <v>14.533302000000001</v>
      </c>
      <c r="Z436" s="103">
        <f t="shared" si="97"/>
        <v>14.409425000000001</v>
      </c>
      <c r="AA436" s="98">
        <f t="shared" si="98"/>
        <v>14.236704</v>
      </c>
      <c r="AB436" s="103" t="s">
        <v>274</v>
      </c>
      <c r="AC436" s="96"/>
      <c r="AD436" s="96">
        <v>14.26</v>
      </c>
      <c r="AE436" s="98">
        <f t="shared" si="99"/>
        <v>0</v>
      </c>
      <c r="AF436" s="98">
        <f t="shared" si="106"/>
        <v>0.96157088045098071</v>
      </c>
      <c r="AG436" s="96"/>
      <c r="AH436" s="103">
        <f>IF(AND(M436&lt;Variables!$G$6,M436&gt;Variables!$G$5),0,1)</f>
        <v>1</v>
      </c>
      <c r="AI436" s="103">
        <f t="shared" si="100"/>
        <v>1</v>
      </c>
      <c r="AJ436" s="103">
        <f>IF(I436&gt;Variables!$G$7,0,1)</f>
        <v>0</v>
      </c>
      <c r="AK436" s="103">
        <f>IF(F436&gt;Variables!$G$8,0,1)</f>
        <v>0</v>
      </c>
      <c r="AL436" s="103">
        <f>IF(G436&gt;Variables!$G$9,0,1)</f>
        <v>1</v>
      </c>
      <c r="AM436" s="103">
        <f>IF(AND(K436&gt;Variables!$G$10,K436&lt;Variables!$G$11),0,1)</f>
        <v>1</v>
      </c>
      <c r="AN436" s="103">
        <f>IF(H436&lt;Variables!$G$13,1,0)</f>
        <v>1</v>
      </c>
      <c r="AO436" s="97">
        <f>IF(R436&lt;Variables!$G$12,0,1)</f>
        <v>0</v>
      </c>
      <c r="AP436" s="104"/>
      <c r="AQ436" s="103"/>
      <c r="AR436" s="103"/>
      <c r="AS436" s="103"/>
      <c r="AT436" s="103">
        <v>1</v>
      </c>
      <c r="AU436" s="103"/>
      <c r="AV436" s="96" t="str">
        <f t="shared" si="101"/>
        <v/>
      </c>
      <c r="AW436" s="96">
        <f t="shared" si="102"/>
        <v>1</v>
      </c>
      <c r="AX436" s="96" t="str">
        <f t="shared" si="103"/>
        <v/>
      </c>
      <c r="AY436" s="96">
        <f t="shared" si="104"/>
        <v>1</v>
      </c>
      <c r="AZ436" s="96">
        <f t="shared" si="105"/>
        <v>2.265831299552</v>
      </c>
      <c r="BA436" s="96"/>
      <c r="BB436" s="96"/>
      <c r="BC436" s="96"/>
      <c r="BD436" s="96"/>
      <c r="BE436"/>
      <c r="BF436"/>
      <c r="BG436"/>
      <c r="BH436"/>
      <c r="BI436"/>
      <c r="BJ436" s="83"/>
      <c r="BK436" s="83"/>
    </row>
    <row r="437" spans="1:63" ht="14.1" customHeight="1" x14ac:dyDescent="0.2">
      <c r="A437" s="96"/>
      <c r="B437" s="96"/>
      <c r="C437" s="136">
        <v>44312</v>
      </c>
      <c r="D437" s="109" t="s">
        <v>397</v>
      </c>
      <c r="E437" s="109">
        <v>6.54</v>
      </c>
      <c r="F437" s="109">
        <v>64.08</v>
      </c>
      <c r="G437" s="109">
        <v>32.119999999999997</v>
      </c>
      <c r="H437" s="109"/>
      <c r="I437" s="109">
        <v>-73.090999999999994</v>
      </c>
      <c r="J437" s="109"/>
      <c r="K437" s="109">
        <v>48.19</v>
      </c>
      <c r="L437" s="109">
        <v>6.7287309999999998</v>
      </c>
      <c r="M437" s="109">
        <v>-2.804856</v>
      </c>
      <c r="N437" s="109">
        <v>6.1693420000000003</v>
      </c>
      <c r="O437" s="109"/>
      <c r="P437" s="109"/>
      <c r="Q437" s="109"/>
      <c r="R437" s="109"/>
      <c r="S437" s="109"/>
      <c r="T437" s="109"/>
      <c r="U437" s="109"/>
      <c r="V437" s="109">
        <f t="shared" si="93"/>
        <v>2.40651288832832</v>
      </c>
      <c r="W437" s="109">
        <f t="shared" si="94"/>
        <v>6.6054000000000004</v>
      </c>
      <c r="X437" s="109">
        <f t="shared" si="95"/>
        <v>6.6707999999999998</v>
      </c>
      <c r="Y437" s="118">
        <f t="shared" si="96"/>
        <v>6.4092000000000002</v>
      </c>
      <c r="Z437" s="118">
        <f t="shared" si="97"/>
        <v>6.1693420000000003</v>
      </c>
      <c r="AA437" s="118">
        <f t="shared" si="98"/>
        <v>6.2783999999999995</v>
      </c>
      <c r="AB437" s="96"/>
      <c r="AC437" s="96">
        <v>6.55</v>
      </c>
      <c r="AD437" s="96">
        <v>5.91</v>
      </c>
      <c r="AE437" s="98">
        <f t="shared" si="99"/>
        <v>1.0015290519877675</v>
      </c>
      <c r="AF437" s="98">
        <f t="shared" si="106"/>
        <v>0.90366972477064222</v>
      </c>
      <c r="AG437" s="96"/>
      <c r="AH437" s="103">
        <f>IF(AND(M437&lt;Variables!$G$6,M437&gt;Variables!$G$5),0,1)</f>
        <v>0</v>
      </c>
      <c r="AI437" s="103">
        <f t="shared" si="100"/>
        <v>0</v>
      </c>
      <c r="AJ437" s="103">
        <f>IF(I437&gt;Variables!$G$7,0,1)</f>
        <v>1</v>
      </c>
      <c r="AK437" s="103">
        <f>IF(F437&gt;Variables!$G$8,0,1)</f>
        <v>0</v>
      </c>
      <c r="AL437" s="103">
        <f>IF(G437&gt;Variables!$G$9,0,1)</f>
        <v>0</v>
      </c>
      <c r="AM437" s="103">
        <f>IF(AND(K437&gt;Variables!$G$10,K437&lt;Variables!$G$11),0,1)</f>
        <v>1</v>
      </c>
      <c r="AN437" s="103">
        <f>IF(H437&lt;Variables!$G$13,1,0)</f>
        <v>1</v>
      </c>
      <c r="AO437" s="97">
        <f>IF(R437&lt;Variables!$G$12,0,1)</f>
        <v>0</v>
      </c>
      <c r="AP437" s="104"/>
      <c r="AQ437" s="103"/>
      <c r="AR437" s="103"/>
      <c r="AS437" s="103"/>
      <c r="AT437" s="103">
        <v>1</v>
      </c>
      <c r="AU437" s="103"/>
      <c r="AV437" s="96" t="str">
        <f t="shared" si="101"/>
        <v/>
      </c>
      <c r="AW437" s="96">
        <f t="shared" si="102"/>
        <v>1</v>
      </c>
      <c r="AX437" s="96" t="str">
        <f t="shared" si="103"/>
        <v/>
      </c>
      <c r="AY437" s="96">
        <f t="shared" si="104"/>
        <v>1</v>
      </c>
      <c r="AZ437" s="96">
        <f t="shared" si="105"/>
        <v>2.4039106283283198</v>
      </c>
      <c r="BA437" s="96"/>
      <c r="BB437" s="96"/>
      <c r="BC437" s="96"/>
      <c r="BD437" s="96"/>
      <c r="BE437"/>
      <c r="BF437"/>
      <c r="BG437"/>
      <c r="BH437"/>
      <c r="BI437"/>
      <c r="BJ437" s="83"/>
      <c r="BK437" s="83"/>
    </row>
    <row r="438" spans="1:63" ht="14.1" customHeight="1" x14ac:dyDescent="0.2">
      <c r="A438" s="96"/>
      <c r="B438" s="96"/>
      <c r="C438" s="133">
        <v>44313</v>
      </c>
      <c r="D438" s="96" t="s">
        <v>269</v>
      </c>
      <c r="E438" s="96">
        <v>1.6661999999999999</v>
      </c>
      <c r="F438" s="96">
        <v>75.44</v>
      </c>
      <c r="G438" s="96">
        <v>51.47</v>
      </c>
      <c r="H438" s="96">
        <v>39.96</v>
      </c>
      <c r="I438" s="96">
        <v>-3.323</v>
      </c>
      <c r="J438" s="96"/>
      <c r="K438" s="96">
        <v>56.83</v>
      </c>
      <c r="L438" s="96">
        <v>1.5389600000000001</v>
      </c>
      <c r="M438" s="96">
        <v>8.2679209999999994</v>
      </c>
      <c r="N438" s="96">
        <v>1.4275869999999999</v>
      </c>
      <c r="O438" s="96"/>
      <c r="P438" s="96"/>
      <c r="Q438" s="96"/>
      <c r="R438" s="96"/>
      <c r="S438" s="96"/>
      <c r="T438" s="96"/>
      <c r="U438" s="96"/>
      <c r="V438" s="96">
        <f t="shared" si="93"/>
        <v>2.0597077815581599</v>
      </c>
      <c r="W438" s="96">
        <f t="shared" si="94"/>
        <v>1.6828619999999999</v>
      </c>
      <c r="X438" s="96">
        <f t="shared" si="95"/>
        <v>1.699524</v>
      </c>
      <c r="Y438" s="103">
        <f t="shared" si="96"/>
        <v>1.6328759999999998</v>
      </c>
      <c r="Z438" s="103">
        <f t="shared" si="97"/>
        <v>1.4275869999999999</v>
      </c>
      <c r="AA438" s="103">
        <f t="shared" si="98"/>
        <v>1.5995519999999999</v>
      </c>
      <c r="AB438" s="96"/>
      <c r="AC438" s="96">
        <v>1.65</v>
      </c>
      <c r="AD438" s="96">
        <v>1.51</v>
      </c>
      <c r="AE438" s="96">
        <f t="shared" si="99"/>
        <v>0.99027727763773854</v>
      </c>
      <c r="AF438" s="96">
        <f t="shared" si="106"/>
        <v>0.90625375105029415</v>
      </c>
      <c r="AG438" s="96"/>
      <c r="AH438" s="103">
        <f>IF(AND(M438&lt;Variables!$G$6,M438&gt;Variables!$G$5),0,1)</f>
        <v>1</v>
      </c>
      <c r="AI438" s="103">
        <f t="shared" si="100"/>
        <v>0</v>
      </c>
      <c r="AJ438" s="103">
        <f>IF(I438&gt;Variables!$G$7,0,1)</f>
        <v>1</v>
      </c>
      <c r="AK438" s="103">
        <f>IF(F438&gt;Variables!$G$8,0,1)</f>
        <v>0</v>
      </c>
      <c r="AL438" s="103">
        <f>IF(G438&gt;Variables!$G$9,0,1)</f>
        <v>0</v>
      </c>
      <c r="AM438" s="103">
        <f>IF(AND(K438&gt;Variables!$G$10,K438&lt;Variables!$G$11),0,1)</f>
        <v>0</v>
      </c>
      <c r="AN438" s="103">
        <f>IF(H438&lt;Variables!$G$13,1,0)</f>
        <v>1</v>
      </c>
      <c r="AO438" s="97">
        <f>IF(R438&lt;Variables!$G$12,0,1)</f>
        <v>0</v>
      </c>
      <c r="AP438" s="104"/>
      <c r="AQ438" s="103"/>
      <c r="AR438" s="103"/>
      <c r="AS438" s="103"/>
      <c r="AT438" s="103">
        <v>1</v>
      </c>
      <c r="AU438" s="103"/>
      <c r="AV438" s="96" t="str">
        <f t="shared" si="101"/>
        <v/>
      </c>
      <c r="AW438" s="96">
        <f t="shared" si="102"/>
        <v>1</v>
      </c>
      <c r="AX438" s="96" t="str">
        <f t="shared" si="103"/>
        <v/>
      </c>
      <c r="AY438" s="96">
        <f t="shared" si="104"/>
        <v>1</v>
      </c>
      <c r="AZ438" s="96">
        <f t="shared" si="105"/>
        <v>2.0566389615581597</v>
      </c>
      <c r="BA438" s="96"/>
      <c r="BB438" s="96"/>
      <c r="BC438" s="96"/>
      <c r="BD438" s="96"/>
      <c r="BE438"/>
      <c r="BF438"/>
      <c r="BG438"/>
      <c r="BH438"/>
      <c r="BI438"/>
      <c r="BJ438" s="83"/>
      <c r="BK438" s="83"/>
    </row>
    <row r="439" spans="1:63" ht="14.1" customHeight="1" x14ac:dyDescent="0.2">
      <c r="A439" s="96"/>
      <c r="B439" s="96"/>
      <c r="C439" s="133">
        <v>44313</v>
      </c>
      <c r="D439" s="96" t="s">
        <v>269</v>
      </c>
      <c r="E439" s="96">
        <v>1.595</v>
      </c>
      <c r="F439" s="96">
        <v>68.28</v>
      </c>
      <c r="G439" s="96">
        <v>45</v>
      </c>
      <c r="H439" s="96">
        <v>39.96</v>
      </c>
      <c r="I439" s="96">
        <v>-3.7240000000000002</v>
      </c>
      <c r="J439" s="96"/>
      <c r="K439" s="96">
        <v>49.62</v>
      </c>
      <c r="L439" s="96">
        <v>1.5816950000000001</v>
      </c>
      <c r="M439" s="96">
        <v>0.84118599999999999</v>
      </c>
      <c r="N439" s="96">
        <v>1.56708</v>
      </c>
      <c r="O439" s="96"/>
      <c r="P439" s="96"/>
      <c r="Q439" s="96"/>
      <c r="R439" s="96"/>
      <c r="S439" s="96"/>
      <c r="T439" s="96"/>
      <c r="U439" s="96"/>
      <c r="V439" s="96">
        <f t="shared" si="93"/>
        <v>2.3421155151638398</v>
      </c>
      <c r="W439" s="96">
        <f t="shared" si="94"/>
        <v>1.6109499999999999</v>
      </c>
      <c r="X439" s="98">
        <f t="shared" si="95"/>
        <v>1.6269</v>
      </c>
      <c r="Y439" s="103">
        <f t="shared" si="96"/>
        <v>1.5630999999999999</v>
      </c>
      <c r="Z439" s="103">
        <f t="shared" si="97"/>
        <v>1.56708</v>
      </c>
      <c r="AA439" s="103">
        <f t="shared" si="98"/>
        <v>1.5311999999999999</v>
      </c>
      <c r="AB439" s="96"/>
      <c r="AC439" s="96"/>
      <c r="AD439" s="96">
        <v>1.3</v>
      </c>
      <c r="AE439" s="96">
        <f t="shared" si="99"/>
        <v>0</v>
      </c>
      <c r="AF439" s="96">
        <f t="shared" si="106"/>
        <v>0.8150470219435737</v>
      </c>
      <c r="AG439" s="96"/>
      <c r="AH439" s="103">
        <f>IF(AND(M439&lt;Variables!$G$6,M439&gt;Variables!$G$5),0,1)</f>
        <v>1</v>
      </c>
      <c r="AI439" s="103">
        <f t="shared" si="100"/>
        <v>0</v>
      </c>
      <c r="AJ439" s="103">
        <f>IF(I439&gt;Variables!$G$7,0,1)</f>
        <v>1</v>
      </c>
      <c r="AK439" s="103">
        <f>IF(F439&gt;Variables!$G$8,0,1)</f>
        <v>0</v>
      </c>
      <c r="AL439" s="103">
        <f>IF(G439&gt;Variables!$G$9,0,1)</f>
        <v>0</v>
      </c>
      <c r="AM439" s="103">
        <f>IF(AND(K439&gt;Variables!$G$10,K439&lt;Variables!$G$11),0,1)</f>
        <v>1</v>
      </c>
      <c r="AN439" s="103">
        <f>IF(H439&lt;Variables!$G$13,1,0)</f>
        <v>1</v>
      </c>
      <c r="AO439" s="97">
        <f>IF(R439&lt;Variables!$G$12,0,1)</f>
        <v>0</v>
      </c>
      <c r="AP439" s="104"/>
      <c r="AQ439" s="103"/>
      <c r="AR439" s="103"/>
      <c r="AS439" s="103"/>
      <c r="AT439" s="103">
        <v>1</v>
      </c>
      <c r="AU439" s="103"/>
      <c r="AV439" s="96" t="str">
        <f t="shared" si="101"/>
        <v/>
      </c>
      <c r="AW439" s="96">
        <f t="shared" si="102"/>
        <v>1</v>
      </c>
      <c r="AX439" s="96" t="str">
        <f t="shared" si="103"/>
        <v/>
      </c>
      <c r="AY439" s="96">
        <f t="shared" si="104"/>
        <v>1</v>
      </c>
      <c r="AZ439" s="96">
        <f t="shared" si="105"/>
        <v>2.3394360351638395</v>
      </c>
      <c r="BA439" s="96"/>
      <c r="BB439" s="96"/>
      <c r="BC439" s="96"/>
      <c r="BD439" s="96"/>
      <c r="BE439"/>
      <c r="BF439"/>
      <c r="BG439"/>
      <c r="BH439"/>
      <c r="BI439"/>
      <c r="BJ439" s="83"/>
      <c r="BK439" s="83"/>
    </row>
    <row r="440" spans="1:63" ht="14.1" customHeight="1" x14ac:dyDescent="0.2">
      <c r="A440" s="96"/>
      <c r="B440" s="96"/>
      <c r="C440" s="133">
        <v>44314</v>
      </c>
      <c r="D440" s="96" t="s">
        <v>208</v>
      </c>
      <c r="E440" s="96">
        <v>2.5891999999999999</v>
      </c>
      <c r="F440" s="96">
        <v>34.74</v>
      </c>
      <c r="G440" s="96">
        <v>9.7100000000000009</v>
      </c>
      <c r="H440" s="96">
        <v>233.79</v>
      </c>
      <c r="I440" s="96">
        <v>-58.530999999999999</v>
      </c>
      <c r="J440" s="96"/>
      <c r="K440" s="96">
        <v>70.900000000000006</v>
      </c>
      <c r="L440" s="96">
        <v>2.4909050000000001</v>
      </c>
      <c r="M440" s="96">
        <v>3.9461560000000002</v>
      </c>
      <c r="N440" s="96">
        <v>2.466377</v>
      </c>
      <c r="O440" s="96"/>
      <c r="P440" s="96"/>
      <c r="Q440" s="96"/>
      <c r="R440" s="96"/>
      <c r="S440" s="96"/>
      <c r="T440" s="96"/>
      <c r="U440" s="96"/>
      <c r="V440" s="96">
        <f t="shared" si="93"/>
        <v>2.2427371247648002</v>
      </c>
      <c r="W440" s="96">
        <f t="shared" si="94"/>
        <v>2.6150919999999998</v>
      </c>
      <c r="X440" s="96">
        <f t="shared" si="95"/>
        <v>2.640984</v>
      </c>
      <c r="Y440" s="105">
        <f t="shared" si="96"/>
        <v>2.5374159999999999</v>
      </c>
      <c r="Z440" s="105">
        <f t="shared" si="97"/>
        <v>2.466377</v>
      </c>
      <c r="AA440" s="105">
        <f t="shared" si="98"/>
        <v>2.4856319999999998</v>
      </c>
      <c r="AB440" s="96"/>
      <c r="AC440" s="96">
        <v>2.63</v>
      </c>
      <c r="AD440" s="96">
        <v>2.4900000000000002</v>
      </c>
      <c r="AE440" s="96">
        <f t="shared" si="99"/>
        <v>1.0157577630156032</v>
      </c>
      <c r="AF440" s="96">
        <f t="shared" si="106"/>
        <v>0.96168700756990588</v>
      </c>
      <c r="AG440" s="96"/>
      <c r="AH440" s="105">
        <f>IF(AND(M440&lt;Variables!$G$6,M440&gt;Variables!$G$5),0,1)</f>
        <v>1</v>
      </c>
      <c r="AI440" s="105">
        <f t="shared" si="100"/>
        <v>0</v>
      </c>
      <c r="AJ440" s="105">
        <f>IF(I440&gt;Variables!$G$7,0,1)</f>
        <v>1</v>
      </c>
      <c r="AK440" s="105">
        <f>IF(F440&gt;Variables!$G$8,0,1)</f>
        <v>0</v>
      </c>
      <c r="AL440" s="105">
        <f>IF(G440&gt;Variables!$G$9,0,1)</f>
        <v>1</v>
      </c>
      <c r="AM440" s="105">
        <f>IF(AND(K440&gt;Variables!$G$10,K440&lt;Variables!$G$11),0,1)</f>
        <v>0</v>
      </c>
      <c r="AN440" s="103">
        <f>IF(H440&lt;Variables!$G$13,1,0)</f>
        <v>1</v>
      </c>
      <c r="AO440" s="97">
        <f>IF(R440&lt;Variables!$G$12,0,1)</f>
        <v>0</v>
      </c>
      <c r="AP440" s="106"/>
      <c r="AQ440" s="105"/>
      <c r="AR440" s="105"/>
      <c r="AS440" s="105"/>
      <c r="AT440" s="105"/>
      <c r="AU440" s="105">
        <v>1</v>
      </c>
      <c r="AV440" s="96">
        <f t="shared" si="101"/>
        <v>3</v>
      </c>
      <c r="AW440" s="96" t="str">
        <f t="shared" si="102"/>
        <v/>
      </c>
      <c r="AX440" s="96" t="str">
        <f t="shared" si="103"/>
        <v/>
      </c>
      <c r="AY440" s="96">
        <f t="shared" si="104"/>
        <v>3</v>
      </c>
      <c r="AZ440" s="96">
        <f t="shared" si="105"/>
        <v>2.2389085247648</v>
      </c>
      <c r="BA440" s="96"/>
      <c r="BB440" s="96"/>
      <c r="BC440" s="96"/>
      <c r="BD440" s="96"/>
      <c r="BE440"/>
      <c r="BF440"/>
      <c r="BG440"/>
      <c r="BH440"/>
      <c r="BI440"/>
      <c r="BJ440" s="83"/>
      <c r="BK440" s="83"/>
    </row>
    <row r="441" spans="1:63" ht="14.1" customHeight="1" x14ac:dyDescent="0.2">
      <c r="A441" s="96"/>
      <c r="B441" s="96"/>
      <c r="C441" s="133">
        <v>44314</v>
      </c>
      <c r="D441" s="96" t="s">
        <v>208</v>
      </c>
      <c r="E441" s="96">
        <v>2.5049999999999999</v>
      </c>
      <c r="F441" s="96">
        <v>33.159999999999997</v>
      </c>
      <c r="G441" s="96">
        <v>6.14</v>
      </c>
      <c r="H441" s="96">
        <v>233.79</v>
      </c>
      <c r="I441" s="96">
        <v>-59.857999999999997</v>
      </c>
      <c r="J441" s="96"/>
      <c r="K441" s="96">
        <v>47.2</v>
      </c>
      <c r="L441" s="96">
        <v>2.5465</v>
      </c>
      <c r="M441" s="96">
        <v>-1.629688</v>
      </c>
      <c r="N441" s="96">
        <v>2.530948</v>
      </c>
      <c r="O441" s="96"/>
      <c r="P441" s="96"/>
      <c r="Q441" s="96"/>
      <c r="R441" s="96"/>
      <c r="S441" s="96"/>
      <c r="T441" s="96"/>
      <c r="U441" s="96"/>
      <c r="V441" s="96">
        <f t="shared" si="93"/>
        <v>2.3671855789567999</v>
      </c>
      <c r="W441" s="96">
        <f t="shared" si="94"/>
        <v>2.5300500000000001</v>
      </c>
      <c r="X441" s="96">
        <f t="shared" si="95"/>
        <v>2.5550999999999999</v>
      </c>
      <c r="Y441" s="103">
        <f t="shared" si="96"/>
        <v>2.4548999999999999</v>
      </c>
      <c r="Z441" s="103">
        <f t="shared" si="97"/>
        <v>2.530948</v>
      </c>
      <c r="AA441" s="103">
        <f t="shared" si="98"/>
        <v>2.4047999999999998</v>
      </c>
      <c r="AB441" s="96"/>
      <c r="AC441" s="96">
        <v>2.5499999999999998</v>
      </c>
      <c r="AD441" s="96">
        <v>2.34</v>
      </c>
      <c r="AE441" s="96">
        <f t="shared" si="99"/>
        <v>1.0179640718562875</v>
      </c>
      <c r="AF441" s="96">
        <f t="shared" si="106"/>
        <v>0.93413173652694614</v>
      </c>
      <c r="AG441" s="96"/>
      <c r="AH441" s="103">
        <f>IF(AND(M441&lt;Variables!$G$6,M441&gt;Variables!$G$5),0,1)</f>
        <v>1</v>
      </c>
      <c r="AI441" s="103">
        <f t="shared" si="100"/>
        <v>0</v>
      </c>
      <c r="AJ441" s="103">
        <f>IF(I441&gt;Variables!$G$7,0,1)</f>
        <v>1</v>
      </c>
      <c r="AK441" s="103">
        <f>IF(F441&gt;Variables!$G$8,0,1)</f>
        <v>0</v>
      </c>
      <c r="AL441" s="103">
        <f>IF(G441&gt;Variables!$G$9,0,1)</f>
        <v>1</v>
      </c>
      <c r="AM441" s="103">
        <f>IF(AND(K441&gt;Variables!$G$10,K441&lt;Variables!$G$11),0,1)</f>
        <v>1</v>
      </c>
      <c r="AN441" s="103">
        <f>IF(H441&lt;Variables!$G$13,1,0)</f>
        <v>1</v>
      </c>
      <c r="AO441" s="97">
        <f>IF(R441&lt;Variables!$G$12,0,1)</f>
        <v>0</v>
      </c>
      <c r="AP441" s="104"/>
      <c r="AQ441" s="103"/>
      <c r="AR441" s="103"/>
      <c r="AS441" s="103"/>
      <c r="AT441" s="103">
        <v>1</v>
      </c>
      <c r="AU441" s="103"/>
      <c r="AV441" s="96">
        <f t="shared" si="101"/>
        <v>3</v>
      </c>
      <c r="AW441" s="96" t="str">
        <f t="shared" si="102"/>
        <v/>
      </c>
      <c r="AX441" s="96" t="str">
        <f t="shared" si="103"/>
        <v/>
      </c>
      <c r="AY441" s="96">
        <f t="shared" si="104"/>
        <v>3</v>
      </c>
      <c r="AZ441" s="96">
        <f t="shared" si="105"/>
        <v>2.3646367789567999</v>
      </c>
      <c r="BA441" s="96"/>
      <c r="BB441" s="96"/>
      <c r="BC441" s="96"/>
      <c r="BD441" s="96"/>
      <c r="BE441"/>
      <c r="BF441"/>
      <c r="BG441"/>
      <c r="BH441"/>
      <c r="BI441"/>
      <c r="BJ441" s="83"/>
      <c r="BK441" s="83"/>
    </row>
    <row r="442" spans="1:63" ht="14.1" customHeight="1" x14ac:dyDescent="0.2">
      <c r="A442" s="96"/>
      <c r="B442" s="96"/>
      <c r="C442" s="133">
        <v>44314</v>
      </c>
      <c r="D442" s="96" t="s">
        <v>205</v>
      </c>
      <c r="E442" s="96">
        <v>2.54</v>
      </c>
      <c r="F442" s="96">
        <v>25.12</v>
      </c>
      <c r="G442" s="96">
        <v>34.83</v>
      </c>
      <c r="H442" s="96">
        <v>376.91</v>
      </c>
      <c r="I442" s="96">
        <v>4.9429999999999996</v>
      </c>
      <c r="J442" s="96"/>
      <c r="K442" s="96">
        <v>37.33</v>
      </c>
      <c r="L442" s="96">
        <v>2.6214149999999998</v>
      </c>
      <c r="M442" s="96">
        <v>-3.1057649999999999</v>
      </c>
      <c r="N442" s="96">
        <v>2.5403739999999999</v>
      </c>
      <c r="O442" s="96"/>
      <c r="P442" s="96"/>
      <c r="Q442" s="96"/>
      <c r="R442" s="96"/>
      <c r="S442" s="96"/>
      <c r="T442" s="96"/>
      <c r="U442" s="96"/>
      <c r="V442" s="96">
        <f t="shared" si="93"/>
        <v>2.2028457671155999</v>
      </c>
      <c r="W442" s="96">
        <f t="shared" si="94"/>
        <v>2.5653999999999999</v>
      </c>
      <c r="X442" s="96">
        <f t="shared" si="95"/>
        <v>2.5908000000000002</v>
      </c>
      <c r="Y442" s="103">
        <f t="shared" si="96"/>
        <v>2.4891999999999999</v>
      </c>
      <c r="Z442" s="103">
        <f t="shared" si="97"/>
        <v>2.5403739999999999</v>
      </c>
      <c r="AA442" s="103">
        <f t="shared" si="98"/>
        <v>2.4384000000000001</v>
      </c>
      <c r="AB442" s="96"/>
      <c r="AC442" s="96">
        <v>2.5499999999999998</v>
      </c>
      <c r="AD442" s="96">
        <v>2.38</v>
      </c>
      <c r="AE442" s="96">
        <f t="shared" si="99"/>
        <v>1.0039370078740157</v>
      </c>
      <c r="AF442" s="96">
        <f t="shared" si="106"/>
        <v>0.93700787401574792</v>
      </c>
      <c r="AG442" s="96"/>
      <c r="AH442" s="103">
        <f>IF(AND(M442&lt;Variables!$G$6,M442&gt;Variables!$G$5),0,1)</f>
        <v>0</v>
      </c>
      <c r="AI442" s="103">
        <f t="shared" si="100"/>
        <v>0</v>
      </c>
      <c r="AJ442" s="103">
        <f>IF(I442&gt;Variables!$G$7,0,1)</f>
        <v>0</v>
      </c>
      <c r="AK442" s="103">
        <f>IF(F442&gt;Variables!$G$8,0,1)</f>
        <v>0</v>
      </c>
      <c r="AL442" s="103">
        <f>IF(G442&gt;Variables!$G$9,0,1)</f>
        <v>0</v>
      </c>
      <c r="AM442" s="103">
        <f>IF(AND(K442&gt;Variables!$G$10,K442&lt;Variables!$G$11),0,1)</f>
        <v>1</v>
      </c>
      <c r="AN442" s="103">
        <f>IF(H442&lt;Variables!$G$13,1,0)</f>
        <v>1</v>
      </c>
      <c r="AO442" s="97">
        <f>IF(R442&lt;Variables!$G$12,0,1)</f>
        <v>0</v>
      </c>
      <c r="AP442" s="104"/>
      <c r="AQ442" s="103"/>
      <c r="AR442" s="103"/>
      <c r="AS442" s="103"/>
      <c r="AT442" s="103">
        <v>1</v>
      </c>
      <c r="AU442" s="103"/>
      <c r="AV442" s="96" t="str">
        <f t="shared" si="101"/>
        <v/>
      </c>
      <c r="AW442" s="96">
        <f t="shared" si="102"/>
        <v>1</v>
      </c>
      <c r="AX442" s="96" t="str">
        <f t="shared" si="103"/>
        <v/>
      </c>
      <c r="AY442" s="96">
        <f t="shared" si="104"/>
        <v>1</v>
      </c>
      <c r="AZ442" s="96">
        <f t="shared" si="105"/>
        <v>2.2008299471155999</v>
      </c>
      <c r="BA442" s="96"/>
      <c r="BB442" s="96"/>
      <c r="BC442" s="96"/>
      <c r="BD442" s="96"/>
      <c r="BE442"/>
      <c r="BF442"/>
      <c r="BG442"/>
      <c r="BH442"/>
      <c r="BI442"/>
      <c r="BJ442" s="83"/>
      <c r="BK442" s="83"/>
    </row>
    <row r="443" spans="1:63" ht="14.1" customHeight="1" x14ac:dyDescent="0.2">
      <c r="A443" s="96"/>
      <c r="B443" s="96"/>
      <c r="C443" s="135">
        <v>44315.375694444447</v>
      </c>
      <c r="D443" s="96" t="s">
        <v>212</v>
      </c>
      <c r="E443" s="96">
        <v>15.785</v>
      </c>
      <c r="F443" s="96">
        <v>55.1</v>
      </c>
      <c r="G443" s="96">
        <v>14.6</v>
      </c>
      <c r="H443" s="96">
        <v>50.71</v>
      </c>
      <c r="I443" s="96">
        <v>268.61700000000002</v>
      </c>
      <c r="J443" s="96"/>
      <c r="K443" s="96">
        <v>68.180000000000007</v>
      </c>
      <c r="L443" s="96">
        <v>14.827325</v>
      </c>
      <c r="M443" s="96">
        <v>6.4588520000000003</v>
      </c>
      <c r="N443" s="96">
        <v>14.503565</v>
      </c>
      <c r="O443" s="96"/>
      <c r="P443" s="96"/>
      <c r="Q443" s="96"/>
      <c r="R443" s="96"/>
      <c r="S443" s="96"/>
      <c r="T443" s="96"/>
      <c r="U443" s="96"/>
      <c r="V443" s="96">
        <f t="shared" si="93"/>
        <v>2.0483001160083196</v>
      </c>
      <c r="W443" s="96">
        <f t="shared" si="94"/>
        <v>15.94285</v>
      </c>
      <c r="X443" s="96">
        <f t="shared" si="95"/>
        <v>16.1007</v>
      </c>
      <c r="Y443" s="103">
        <f t="shared" si="96"/>
        <v>15.4693</v>
      </c>
      <c r="Z443" s="103">
        <f t="shared" si="97"/>
        <v>14.503565</v>
      </c>
      <c r="AA443" s="103">
        <f t="shared" si="98"/>
        <v>15.153599999999999</v>
      </c>
      <c r="AB443" s="96"/>
      <c r="AC443" s="96">
        <v>16.100000000000001</v>
      </c>
      <c r="AD443" s="96">
        <v>13.18</v>
      </c>
      <c r="AE443" s="96">
        <f t="shared" si="99"/>
        <v>1.0199556541019956</v>
      </c>
      <c r="AF443" s="96">
        <f t="shared" si="106"/>
        <v>0.83496990814063987</v>
      </c>
      <c r="AG443" s="96"/>
      <c r="AH443" s="103">
        <f>IF(AND(M443&lt;Variables!$G$6,M443&gt;Variables!$G$5),0,1)</f>
        <v>1</v>
      </c>
      <c r="AI443" s="103">
        <f t="shared" si="100"/>
        <v>0</v>
      </c>
      <c r="AJ443" s="103">
        <f>IF(I443&gt;Variables!$G$7,0,1)</f>
        <v>0</v>
      </c>
      <c r="AK443" s="103">
        <f>IF(F443&gt;Variables!$G$8,0,1)</f>
        <v>0</v>
      </c>
      <c r="AL443" s="103">
        <f>IF(G443&gt;Variables!$G$9,0,1)</f>
        <v>0</v>
      </c>
      <c r="AM443" s="103">
        <f>IF(AND(K443&gt;Variables!$G$10,K443&lt;Variables!$G$11),0,1)</f>
        <v>0</v>
      </c>
      <c r="AN443" s="103">
        <f>IF(H443&lt;Variables!$G$13,1,0)</f>
        <v>1</v>
      </c>
      <c r="AO443" s="97">
        <f>IF(R443&lt;Variables!$G$12,0,1)</f>
        <v>0</v>
      </c>
      <c r="AP443" s="104"/>
      <c r="AQ443" s="103"/>
      <c r="AR443" s="103"/>
      <c r="AS443" s="103"/>
      <c r="AT443" s="103">
        <v>1</v>
      </c>
      <c r="AU443" s="103"/>
      <c r="AV443" s="96">
        <f t="shared" si="101"/>
        <v>3</v>
      </c>
      <c r="AW443" s="96" t="str">
        <f t="shared" si="102"/>
        <v/>
      </c>
      <c r="AX443" s="96" t="str">
        <f t="shared" si="103"/>
        <v/>
      </c>
      <c r="AY443" s="96">
        <f t="shared" si="104"/>
        <v>3</v>
      </c>
      <c r="AZ443" s="96">
        <f t="shared" si="105"/>
        <v>2.0446183960083197</v>
      </c>
      <c r="BA443" s="96"/>
      <c r="BB443" s="96"/>
      <c r="BC443" s="96"/>
      <c r="BD443" s="96"/>
      <c r="BE443"/>
      <c r="BF443"/>
      <c r="BG443"/>
      <c r="BH443"/>
      <c r="BI443"/>
      <c r="BJ443" s="83"/>
      <c r="BK443" s="83"/>
    </row>
    <row r="444" spans="1:63" ht="14.1" customHeight="1" x14ac:dyDescent="0.2">
      <c r="A444" s="96"/>
      <c r="B444" s="96"/>
      <c r="C444" s="135">
        <v>44315.388888888891</v>
      </c>
      <c r="D444" s="96" t="s">
        <v>212</v>
      </c>
      <c r="E444" s="96">
        <v>13.52</v>
      </c>
      <c r="F444" s="96">
        <v>32.75</v>
      </c>
      <c r="G444" s="96">
        <v>-1.84</v>
      </c>
      <c r="H444" s="96">
        <v>50.71</v>
      </c>
      <c r="I444" s="96">
        <v>275.315</v>
      </c>
      <c r="J444" s="96"/>
      <c r="K444" s="96">
        <v>43.17</v>
      </c>
      <c r="L444" s="96">
        <v>14.150029999999999</v>
      </c>
      <c r="M444" s="96">
        <v>-4.4524990000000004</v>
      </c>
      <c r="N444" s="96">
        <v>14.364530999999999</v>
      </c>
      <c r="O444" s="96"/>
      <c r="P444" s="96"/>
      <c r="Q444" s="96"/>
      <c r="R444" s="96"/>
      <c r="S444" s="96"/>
      <c r="T444" s="96"/>
      <c r="U444" s="96"/>
      <c r="V444" s="96">
        <f t="shared" si="93"/>
        <v>2.3241804531250398</v>
      </c>
      <c r="W444" s="101">
        <f t="shared" si="94"/>
        <v>13.655199999999999</v>
      </c>
      <c r="X444" s="101">
        <f t="shared" si="95"/>
        <v>13.7904</v>
      </c>
      <c r="Y444" s="96">
        <f t="shared" si="96"/>
        <v>13.249599999999999</v>
      </c>
      <c r="Z444" s="96">
        <f t="shared" si="97"/>
        <v>14.364530999999999</v>
      </c>
      <c r="AA444" s="96">
        <f t="shared" si="98"/>
        <v>12.979199999999999</v>
      </c>
      <c r="AB444" s="96"/>
      <c r="AC444" s="96">
        <v>14.9</v>
      </c>
      <c r="AD444" s="96">
        <v>13.47</v>
      </c>
      <c r="AE444" s="96">
        <f t="shared" si="99"/>
        <v>1.1020710059171599</v>
      </c>
      <c r="AF444" s="96">
        <f t="shared" si="106"/>
        <v>0.99630177514792906</v>
      </c>
      <c r="AG444" s="96"/>
      <c r="AH444" s="101">
        <f>IF(AND(M444&lt;Variables!$G$6,M444&gt;Variables!$G$5),0,1)</f>
        <v>0</v>
      </c>
      <c r="AI444" s="101">
        <f t="shared" si="100"/>
        <v>1</v>
      </c>
      <c r="AJ444" s="101">
        <f>IF(I444&gt;Variables!$G$7,0,1)</f>
        <v>0</v>
      </c>
      <c r="AK444" s="101">
        <f>IF(F444&gt;Variables!$G$8,0,1)</f>
        <v>0</v>
      </c>
      <c r="AL444" s="101">
        <f>IF(G444&gt;Variables!$G$9,0,1)</f>
        <v>1</v>
      </c>
      <c r="AM444" s="101">
        <f>IF(AND(K444&gt;Variables!$G$10,K444&lt;Variables!$G$11),0,1)</f>
        <v>1</v>
      </c>
      <c r="AN444" s="103">
        <f>IF(H444&lt;Variables!$G$13,1,0)</f>
        <v>1</v>
      </c>
      <c r="AO444" s="97">
        <f>IF(R444&lt;Variables!$G$12,0,1)</f>
        <v>0</v>
      </c>
      <c r="AP444" s="102"/>
      <c r="AQ444" s="101"/>
      <c r="AR444" s="101">
        <v>1</v>
      </c>
      <c r="AS444" s="101"/>
      <c r="AT444" s="101"/>
      <c r="AU444" s="101"/>
      <c r="AV444" s="96">
        <f t="shared" si="101"/>
        <v>3</v>
      </c>
      <c r="AW444" s="96" t="str">
        <f t="shared" si="102"/>
        <v/>
      </c>
      <c r="AX444" s="96" t="str">
        <f t="shared" si="103"/>
        <v/>
      </c>
      <c r="AY444" s="96">
        <f t="shared" si="104"/>
        <v>3</v>
      </c>
      <c r="AZ444" s="96">
        <f t="shared" si="105"/>
        <v>2.3218492731250397</v>
      </c>
      <c r="BA444" s="96"/>
      <c r="BB444" s="96"/>
      <c r="BC444" s="96"/>
      <c r="BD444" s="96"/>
      <c r="BE444"/>
      <c r="BF444"/>
      <c r="BG444"/>
      <c r="BH444"/>
      <c r="BI444"/>
      <c r="BJ444" s="83"/>
      <c r="BK444" s="83"/>
    </row>
    <row r="445" spans="1:63" ht="14.1" customHeight="1" x14ac:dyDescent="0.2">
      <c r="A445" s="96"/>
      <c r="B445" s="96"/>
      <c r="C445" s="135">
        <v>44315.409722222219</v>
      </c>
      <c r="D445" s="96" t="s">
        <v>223</v>
      </c>
      <c r="E445" s="96">
        <v>2.1709999999999998</v>
      </c>
      <c r="F445" s="96">
        <v>36.53</v>
      </c>
      <c r="G445" s="96">
        <v>19.02</v>
      </c>
      <c r="H445" s="96">
        <v>94.04</v>
      </c>
      <c r="I445" s="96">
        <v>-22.239000000000001</v>
      </c>
      <c r="J445" s="96"/>
      <c r="K445" s="96">
        <v>37.15</v>
      </c>
      <c r="L445" s="96">
        <v>2.2815599999999998</v>
      </c>
      <c r="M445" s="96">
        <v>-4.8458069999999998</v>
      </c>
      <c r="N445" s="96">
        <v>2.2547160000000002</v>
      </c>
      <c r="O445" s="96"/>
      <c r="P445" s="96"/>
      <c r="Q445" s="96"/>
      <c r="R445" s="96"/>
      <c r="S445" s="96"/>
      <c r="T445" s="96"/>
      <c r="U445" s="96"/>
      <c r="V445" s="96">
        <f t="shared" si="93"/>
        <v>2.1800332075844002</v>
      </c>
      <c r="W445" s="96">
        <f t="shared" si="94"/>
        <v>2.1927099999999999</v>
      </c>
      <c r="X445" s="96">
        <f t="shared" si="95"/>
        <v>2.2144200000000001</v>
      </c>
      <c r="Y445" s="103">
        <f t="shared" si="96"/>
        <v>2.1275799999999996</v>
      </c>
      <c r="Z445" s="103">
        <f t="shared" si="97"/>
        <v>2.2547160000000002</v>
      </c>
      <c r="AA445" s="103">
        <f t="shared" si="98"/>
        <v>2.0841599999999998</v>
      </c>
      <c r="AB445" s="96"/>
      <c r="AC445" s="96"/>
      <c r="AD445" s="96">
        <v>1.98</v>
      </c>
      <c r="AE445" s="96">
        <f t="shared" si="99"/>
        <v>0</v>
      </c>
      <c r="AF445" s="96">
        <f t="shared" si="106"/>
        <v>0.91202210962690011</v>
      </c>
      <c r="AG445" s="96"/>
      <c r="AH445" s="103">
        <f>IF(AND(M445&lt;Variables!$G$6,M445&gt;Variables!$G$5),0,1)</f>
        <v>0</v>
      </c>
      <c r="AI445" s="103">
        <f t="shared" si="100"/>
        <v>0</v>
      </c>
      <c r="AJ445" s="103">
        <f>IF(I445&gt;Variables!$G$7,0,1)</f>
        <v>1</v>
      </c>
      <c r="AK445" s="103">
        <f>IF(F445&gt;Variables!$G$8,0,1)</f>
        <v>0</v>
      </c>
      <c r="AL445" s="103">
        <f>IF(G445&gt;Variables!$G$9,0,1)</f>
        <v>0</v>
      </c>
      <c r="AM445" s="103">
        <f>IF(AND(K445&gt;Variables!$G$10,K445&lt;Variables!$G$11),0,1)</f>
        <v>1</v>
      </c>
      <c r="AN445" s="103">
        <f>IF(H445&lt;Variables!$G$13,1,0)</f>
        <v>1</v>
      </c>
      <c r="AO445" s="97">
        <f>IF(R445&lt;Variables!$G$12,0,1)</f>
        <v>0</v>
      </c>
      <c r="AP445" s="104"/>
      <c r="AQ445" s="103"/>
      <c r="AR445" s="103"/>
      <c r="AS445" s="103"/>
      <c r="AT445" s="103">
        <v>1</v>
      </c>
      <c r="AU445" s="103"/>
      <c r="AV445" s="96" t="str">
        <f t="shared" si="101"/>
        <v/>
      </c>
      <c r="AW445" s="96">
        <f t="shared" si="102"/>
        <v>1</v>
      </c>
      <c r="AX445" s="96" t="str">
        <f t="shared" si="103"/>
        <v/>
      </c>
      <c r="AY445" s="96">
        <f t="shared" si="104"/>
        <v>1</v>
      </c>
      <c r="AZ445" s="96">
        <f t="shared" si="105"/>
        <v>2.1780271075844002</v>
      </c>
      <c r="BA445" s="96"/>
      <c r="BB445" s="96"/>
      <c r="BC445" s="96"/>
      <c r="BD445" s="96"/>
      <c r="BE445"/>
      <c r="BF445"/>
      <c r="BG445"/>
      <c r="BH445"/>
      <c r="BI445"/>
      <c r="BJ445" s="83"/>
      <c r="BK445" s="83"/>
    </row>
    <row r="446" spans="1:63" ht="14.1" customHeight="1" x14ac:dyDescent="0.2">
      <c r="A446" s="96"/>
      <c r="B446" s="96"/>
      <c r="C446" s="135">
        <v>44316.375</v>
      </c>
      <c r="D446" s="96" t="s">
        <v>213</v>
      </c>
      <c r="E446" s="96">
        <v>1.44</v>
      </c>
      <c r="F446" s="96">
        <v>29.36</v>
      </c>
      <c r="G446" s="96">
        <v>-4.6399999999999997</v>
      </c>
      <c r="H446" s="96">
        <v>44.26</v>
      </c>
      <c r="I446" s="96">
        <v>-50.304000000000002</v>
      </c>
      <c r="J446" s="96"/>
      <c r="K446" s="96">
        <v>61.18</v>
      </c>
      <c r="L446" s="96">
        <v>1.4200550000000001</v>
      </c>
      <c r="M446" s="96">
        <v>1.404523</v>
      </c>
      <c r="N446" s="96">
        <v>1.4419390000000001</v>
      </c>
      <c r="O446" s="96"/>
      <c r="P446" s="96"/>
      <c r="Q446" s="96"/>
      <c r="R446" s="96"/>
      <c r="S446" s="96"/>
      <c r="T446" s="96"/>
      <c r="U446" s="96"/>
      <c r="V446" s="96">
        <f t="shared" si="93"/>
        <v>2.40095818809968</v>
      </c>
      <c r="W446" s="101">
        <f t="shared" si="94"/>
        <v>1.4543999999999999</v>
      </c>
      <c r="X446" s="101">
        <f t="shared" si="95"/>
        <v>1.4687999999999999</v>
      </c>
      <c r="Y446" s="96">
        <f t="shared" si="96"/>
        <v>1.4112</v>
      </c>
      <c r="Z446" s="96">
        <f t="shared" si="97"/>
        <v>1.4419390000000001</v>
      </c>
      <c r="AA446" s="96">
        <f t="shared" si="98"/>
        <v>1.3823999999999999</v>
      </c>
      <c r="AB446" s="96"/>
      <c r="AC446" s="96">
        <v>1.62</v>
      </c>
      <c r="AD446" s="96"/>
      <c r="AE446" s="96">
        <f t="shared" si="99"/>
        <v>1.1250000000000002</v>
      </c>
      <c r="AF446" s="96">
        <f t="shared" si="106"/>
        <v>0</v>
      </c>
      <c r="AG446" s="96"/>
      <c r="AH446" s="101">
        <f>IF(AND(M446&lt;Variables!$G$6,M446&gt;Variables!$G$5),0,1)</f>
        <v>1</v>
      </c>
      <c r="AI446" s="101">
        <f t="shared" si="100"/>
        <v>1</v>
      </c>
      <c r="AJ446" s="101">
        <f>IF(I446&gt;Variables!$G$7,0,1)</f>
        <v>1</v>
      </c>
      <c r="AK446" s="101">
        <f>IF(F446&gt;Variables!$G$8,0,1)</f>
        <v>0</v>
      </c>
      <c r="AL446" s="101">
        <f>IF(G446&gt;Variables!$G$9,0,1)</f>
        <v>1</v>
      </c>
      <c r="AM446" s="101">
        <f>IF(AND(K446&gt;Variables!$G$10,K446&lt;Variables!$G$11),0,1)</f>
        <v>0</v>
      </c>
      <c r="AN446" s="103">
        <f>IF(H446&lt;Variables!$G$13,1,0)</f>
        <v>1</v>
      </c>
      <c r="AO446" s="97">
        <f>IF(R446&lt;Variables!$G$12,0,1)</f>
        <v>0</v>
      </c>
      <c r="AP446" s="102"/>
      <c r="AQ446" s="101"/>
      <c r="AR446" s="101">
        <v>1</v>
      </c>
      <c r="AS446" s="101"/>
      <c r="AT446" s="101"/>
      <c r="AU446" s="101"/>
      <c r="AV446" s="96">
        <f t="shared" si="101"/>
        <v>3</v>
      </c>
      <c r="AW446" s="96" t="str">
        <f t="shared" si="102"/>
        <v/>
      </c>
      <c r="AX446" s="96" t="str">
        <f t="shared" si="103"/>
        <v/>
      </c>
      <c r="AY446" s="96">
        <f t="shared" si="104"/>
        <v>3</v>
      </c>
      <c r="AZ446" s="96">
        <f t="shared" si="105"/>
        <v>2.3976544680996801</v>
      </c>
      <c r="BA446" s="96"/>
      <c r="BB446" s="96"/>
      <c r="BC446" s="96"/>
      <c r="BD446" s="96"/>
      <c r="BE446"/>
      <c r="BF446"/>
      <c r="BG446"/>
      <c r="BH446"/>
      <c r="BI446"/>
      <c r="BJ446" s="83"/>
      <c r="BK446" s="83"/>
    </row>
    <row r="447" spans="1:63" ht="14.1" customHeight="1" x14ac:dyDescent="0.2">
      <c r="A447" s="96"/>
      <c r="B447" s="96"/>
      <c r="C447" s="135">
        <v>44316.416666666664</v>
      </c>
      <c r="D447" s="96" t="s">
        <v>213</v>
      </c>
      <c r="E447" s="96">
        <v>1.46</v>
      </c>
      <c r="F447" s="96">
        <v>34.86</v>
      </c>
      <c r="G447" s="96">
        <v>-3.31</v>
      </c>
      <c r="H447" s="96">
        <v>44.26</v>
      </c>
      <c r="I447" s="96">
        <v>-49.957000000000001</v>
      </c>
      <c r="J447" s="96"/>
      <c r="K447" s="96">
        <v>42.21</v>
      </c>
      <c r="L447" s="96">
        <v>1.4613700000000001</v>
      </c>
      <c r="M447" s="96">
        <v>-9.3747999999999998E-2</v>
      </c>
      <c r="N447" s="96">
        <v>1.500462</v>
      </c>
      <c r="O447" s="96"/>
      <c r="P447" s="96"/>
      <c r="Q447" s="96"/>
      <c r="R447" s="96"/>
      <c r="S447" s="96"/>
      <c r="T447" s="96"/>
      <c r="U447" s="96"/>
      <c r="V447" s="96">
        <f t="shared" si="93"/>
        <v>2.2866239504950401</v>
      </c>
      <c r="W447" s="96">
        <f t="shared" si="94"/>
        <v>1.4745999999999999</v>
      </c>
      <c r="X447" s="96">
        <f t="shared" si="95"/>
        <v>1.4892000000000001</v>
      </c>
      <c r="Y447" s="103">
        <f t="shared" si="96"/>
        <v>1.4307999999999998</v>
      </c>
      <c r="Z447" s="103">
        <f t="shared" si="97"/>
        <v>1.500462</v>
      </c>
      <c r="AA447" s="103">
        <f t="shared" si="98"/>
        <v>1.4016</v>
      </c>
      <c r="AB447" s="96"/>
      <c r="AC447" s="96"/>
      <c r="AD447" s="96">
        <v>1.42</v>
      </c>
      <c r="AE447" s="96">
        <f t="shared" si="99"/>
        <v>0</v>
      </c>
      <c r="AF447" s="96">
        <f t="shared" si="106"/>
        <v>0.9726027397260274</v>
      </c>
      <c r="AG447" s="96"/>
      <c r="AH447" s="103">
        <f>IF(AND(M447&lt;Variables!$G$6,M447&gt;Variables!$G$5),0,1)</f>
        <v>1</v>
      </c>
      <c r="AI447" s="103">
        <f t="shared" si="100"/>
        <v>1</v>
      </c>
      <c r="AJ447" s="103">
        <f>IF(I447&gt;Variables!$G$7,0,1)</f>
        <v>1</v>
      </c>
      <c r="AK447" s="103">
        <f>IF(F447&gt;Variables!$G$8,0,1)</f>
        <v>0</v>
      </c>
      <c r="AL447" s="103">
        <f>IF(G447&gt;Variables!$G$9,0,1)</f>
        <v>1</v>
      </c>
      <c r="AM447" s="103">
        <f>IF(AND(K447&gt;Variables!$G$10,K447&lt;Variables!$G$11),0,1)</f>
        <v>1</v>
      </c>
      <c r="AN447" s="103">
        <f>IF(H447&lt;Variables!$G$13,1,0)</f>
        <v>1</v>
      </c>
      <c r="AO447" s="97">
        <f>IF(R447&lt;Variables!$G$12,0,1)</f>
        <v>0</v>
      </c>
      <c r="AP447" s="104"/>
      <c r="AQ447" s="103"/>
      <c r="AR447" s="103"/>
      <c r="AS447" s="103"/>
      <c r="AT447" s="103">
        <v>1</v>
      </c>
      <c r="AU447" s="103"/>
      <c r="AV447" s="96" t="str">
        <f t="shared" si="101"/>
        <v/>
      </c>
      <c r="AW447" s="96">
        <f t="shared" si="102"/>
        <v>1</v>
      </c>
      <c r="AX447" s="96" t="str">
        <f t="shared" si="103"/>
        <v/>
      </c>
      <c r="AY447" s="96">
        <f t="shared" si="104"/>
        <v>1</v>
      </c>
      <c r="AZ447" s="96">
        <f t="shared" si="105"/>
        <v>2.2843446104950402</v>
      </c>
      <c r="BA447" s="96"/>
      <c r="BB447" s="96"/>
      <c r="BC447" s="96"/>
      <c r="BD447" s="96"/>
      <c r="BE447"/>
      <c r="BF447"/>
      <c r="BG447"/>
      <c r="BH447"/>
      <c r="BI447"/>
      <c r="BJ447" s="83"/>
      <c r="BK447" s="83"/>
    </row>
    <row r="448" spans="1:63" ht="14.1" customHeight="1" x14ac:dyDescent="0.2">
      <c r="A448" s="96"/>
      <c r="B448" s="96"/>
      <c r="C448" s="135">
        <v>44316.4375</v>
      </c>
      <c r="D448" s="96" t="s">
        <v>201</v>
      </c>
      <c r="E448" s="96">
        <v>47.505000000000003</v>
      </c>
      <c r="F448" s="96">
        <v>39.33</v>
      </c>
      <c r="G448" s="96">
        <v>54.14</v>
      </c>
      <c r="H448" s="96">
        <v>1100</v>
      </c>
      <c r="I448" s="96">
        <v>5060.4110000000001</v>
      </c>
      <c r="J448" s="96"/>
      <c r="K448" s="96">
        <v>49.11</v>
      </c>
      <c r="L448" s="96">
        <v>47.469344999999997</v>
      </c>
      <c r="M448" s="96">
        <v>7.5111999999999998E-2</v>
      </c>
      <c r="N448" s="96">
        <v>45.538910000000001</v>
      </c>
      <c r="O448" s="96"/>
      <c r="P448" s="96"/>
      <c r="Q448" s="96"/>
      <c r="R448" s="96"/>
      <c r="S448" s="96"/>
      <c r="T448" s="96"/>
      <c r="U448" s="96"/>
      <c r="V448" s="96">
        <f t="shared" si="93"/>
        <v>2.3560197498758395</v>
      </c>
      <c r="W448" s="101">
        <f t="shared" si="94"/>
        <v>47.980050000000006</v>
      </c>
      <c r="X448" s="101">
        <f t="shared" si="95"/>
        <v>48.455100000000002</v>
      </c>
      <c r="Y448" s="96">
        <f t="shared" si="96"/>
        <v>46.554900000000004</v>
      </c>
      <c r="Z448" s="96">
        <f t="shared" si="97"/>
        <v>45.538910000000001</v>
      </c>
      <c r="AA448" s="96">
        <f t="shared" si="98"/>
        <v>45.604799999999997</v>
      </c>
      <c r="AB448" s="96"/>
      <c r="AC448" s="96">
        <v>55.76</v>
      </c>
      <c r="AD448" s="96"/>
      <c r="AE448" s="96">
        <f t="shared" si="99"/>
        <v>1.1737711819808441</v>
      </c>
      <c r="AF448" s="96">
        <f t="shared" ref="AF448:AF454" si="107">AD448/E448</f>
        <v>0</v>
      </c>
      <c r="AG448" s="96"/>
      <c r="AH448" s="101">
        <f>IF(AND(M448&lt;Variables!$G$6,M448&gt;Variables!$G$5),0,1)</f>
        <v>1</v>
      </c>
      <c r="AI448" s="101">
        <f t="shared" si="100"/>
        <v>0</v>
      </c>
      <c r="AJ448" s="101">
        <f>IF(I448&gt;Variables!$G$7,0,1)</f>
        <v>0</v>
      </c>
      <c r="AK448" s="101">
        <f>IF(F448&gt;Variables!$G$8,0,1)</f>
        <v>0</v>
      </c>
      <c r="AL448" s="101">
        <f>IF(G448&gt;Variables!$G$9,0,1)</f>
        <v>0</v>
      </c>
      <c r="AM448" s="101">
        <f>IF(AND(K448&gt;Variables!$G$10,K448&lt;Variables!$G$11),0,1)</f>
        <v>1</v>
      </c>
      <c r="AN448" s="103">
        <f>IF(H448&lt;Variables!$G$13,1,0)</f>
        <v>1</v>
      </c>
      <c r="AO448" s="97">
        <f>IF(R448&lt;Variables!$G$12,0,1)</f>
        <v>0</v>
      </c>
      <c r="AP448" s="102"/>
      <c r="AQ448" s="101"/>
      <c r="AR448" s="101">
        <v>1</v>
      </c>
      <c r="AS448" s="101"/>
      <c r="AT448" s="101"/>
      <c r="AU448" s="101"/>
      <c r="AV448" s="96">
        <f t="shared" si="101"/>
        <v>3</v>
      </c>
      <c r="AW448" s="96" t="str">
        <f t="shared" si="102"/>
        <v/>
      </c>
      <c r="AX448" s="96" t="str">
        <f t="shared" si="103"/>
        <v/>
      </c>
      <c r="AY448" s="96">
        <f t="shared" si="104"/>
        <v>3</v>
      </c>
      <c r="AZ448" s="96">
        <f t="shared" si="105"/>
        <v>2.3533678098758397</v>
      </c>
      <c r="BA448" s="96"/>
      <c r="BB448" s="96"/>
      <c r="BC448" s="96"/>
      <c r="BD448" s="96"/>
      <c r="BE448"/>
      <c r="BF448"/>
      <c r="BG448"/>
      <c r="BH448"/>
      <c r="BI448"/>
      <c r="BJ448" s="83"/>
      <c r="BK448" s="83"/>
    </row>
    <row r="449" spans="1:63" ht="14.1" customHeight="1" x14ac:dyDescent="0.2">
      <c r="A449" s="96"/>
      <c r="B449" s="96"/>
      <c r="C449" s="135">
        <v>44319.416678240741</v>
      </c>
      <c r="D449" s="103" t="s">
        <v>398</v>
      </c>
      <c r="E449" s="96">
        <v>39.57</v>
      </c>
      <c r="F449" s="96">
        <v>6.2</v>
      </c>
      <c r="G449" s="96">
        <v>2.99</v>
      </c>
      <c r="H449" s="96">
        <v>4130</v>
      </c>
      <c r="I449" s="96">
        <v>2200.7530000000002</v>
      </c>
      <c r="J449" s="96"/>
      <c r="K449" s="96">
        <v>66.77</v>
      </c>
      <c r="L449" s="96">
        <v>39.177880000000002</v>
      </c>
      <c r="M449" s="96">
        <v>1.0008710000000001</v>
      </c>
      <c r="N449" s="96">
        <v>38.909835000000001</v>
      </c>
      <c r="O449" s="96"/>
      <c r="P449" s="96"/>
      <c r="Q449" s="96"/>
      <c r="R449" s="96"/>
      <c r="S449" s="96"/>
      <c r="T449" s="96"/>
      <c r="U449" s="96"/>
      <c r="V449" s="96">
        <f t="shared" si="93"/>
        <v>2.4662406099370395</v>
      </c>
      <c r="W449" s="96">
        <f t="shared" si="94"/>
        <v>39.965699999999998</v>
      </c>
      <c r="X449" s="96">
        <f t="shared" si="95"/>
        <v>40.361400000000003</v>
      </c>
      <c r="Y449" s="103">
        <f t="shared" si="96"/>
        <v>38.778599999999997</v>
      </c>
      <c r="Z449" s="103">
        <f t="shared" si="97"/>
        <v>38.909835000000001</v>
      </c>
      <c r="AA449" s="96">
        <f t="shared" si="98"/>
        <v>37.987200000000001</v>
      </c>
      <c r="AB449" s="96"/>
      <c r="AC449" s="96">
        <v>39.67</v>
      </c>
      <c r="AD449" s="96">
        <v>38.700000000000003</v>
      </c>
      <c r="AE449" s="96">
        <f t="shared" si="99"/>
        <v>1.0025271670457419</v>
      </c>
      <c r="AF449" s="96">
        <f t="shared" si="107"/>
        <v>0.97801364670204705</v>
      </c>
      <c r="AG449" s="96"/>
      <c r="AH449" s="103">
        <f>IF(AND(M449&lt;Variables!$G$6,M449&gt;Variables!$G$5),0,1)</f>
        <v>1</v>
      </c>
      <c r="AI449" s="103">
        <f t="shared" si="100"/>
        <v>0</v>
      </c>
      <c r="AJ449" s="103">
        <f>IF(I449&gt;Variables!$G$7,0,1)</f>
        <v>0</v>
      </c>
      <c r="AK449" s="103">
        <f>IF(F449&gt;Variables!$G$8,0,1)</f>
        <v>1</v>
      </c>
      <c r="AL449" s="103">
        <f>IF(G449&gt;Variables!$G$9,0,1)</f>
        <v>1</v>
      </c>
      <c r="AM449" s="103">
        <f>IF(AND(K449&gt;Variables!$G$10,K449&lt;Variables!$G$11),0,1)</f>
        <v>0</v>
      </c>
      <c r="AN449" s="103">
        <f>IF(H449&lt;Variables!$G$13,1,0)</f>
        <v>0</v>
      </c>
      <c r="AO449" s="97">
        <f>IF(R449&lt;Variables!$G$12,0,1)</f>
        <v>0</v>
      </c>
      <c r="AP449" s="104"/>
      <c r="AQ449" s="103"/>
      <c r="AR449" s="103"/>
      <c r="AS449" s="103"/>
      <c r="AT449" s="103">
        <v>1</v>
      </c>
      <c r="AU449" s="103"/>
      <c r="AV449" s="96" t="str">
        <f t="shared" si="101"/>
        <v/>
      </c>
      <c r="AW449" s="96">
        <f t="shared" si="102"/>
        <v>1</v>
      </c>
      <c r="AX449" s="96" t="str">
        <f t="shared" si="103"/>
        <v/>
      </c>
      <c r="AY449" s="96">
        <f t="shared" si="104"/>
        <v>1</v>
      </c>
      <c r="AZ449" s="96">
        <f t="shared" si="105"/>
        <v>2.4626350299370396</v>
      </c>
      <c r="BA449" s="96"/>
      <c r="BB449" s="96"/>
      <c r="BC449" s="96"/>
      <c r="BD449" s="96"/>
      <c r="BE449"/>
      <c r="BF449"/>
      <c r="BG449"/>
      <c r="BH449"/>
      <c r="BI449"/>
      <c r="BJ449" s="83"/>
      <c r="BK449" s="83"/>
    </row>
    <row r="450" spans="1:63" ht="14.1" customHeight="1" x14ac:dyDescent="0.2">
      <c r="A450" s="96"/>
      <c r="B450" s="96"/>
      <c r="C450" s="135">
        <v>44319.427083333336</v>
      </c>
      <c r="D450" s="96" t="s">
        <v>375</v>
      </c>
      <c r="E450" s="100">
        <v>6.29</v>
      </c>
      <c r="F450" s="96">
        <v>6.26</v>
      </c>
      <c r="G450" s="96">
        <v>3.62</v>
      </c>
      <c r="H450" s="96">
        <v>3230</v>
      </c>
      <c r="I450" s="96">
        <v>-1E-3</v>
      </c>
      <c r="J450" s="96"/>
      <c r="K450" s="96">
        <v>72.3</v>
      </c>
      <c r="L450" s="96">
        <v>6.2457849999999997</v>
      </c>
      <c r="M450" s="96">
        <v>0.70791700000000002</v>
      </c>
      <c r="N450" s="96">
        <v>6.1749429999999998</v>
      </c>
      <c r="O450" s="96"/>
      <c r="P450" s="96"/>
      <c r="Q450" s="96"/>
      <c r="R450" s="96"/>
      <c r="S450" s="96"/>
      <c r="T450" s="96"/>
      <c r="U450" s="96"/>
      <c r="V450" s="96">
        <f t="shared" si="93"/>
        <v>2.5340306041991996</v>
      </c>
      <c r="W450" s="97">
        <f t="shared" si="94"/>
        <v>6.3529</v>
      </c>
      <c r="X450" s="96">
        <f t="shared" si="95"/>
        <v>6.4157999999999999</v>
      </c>
      <c r="Y450" s="96">
        <f t="shared" si="96"/>
        <v>6.1642000000000001</v>
      </c>
      <c r="Z450" s="96">
        <f t="shared" si="97"/>
        <v>6.1749429999999998</v>
      </c>
      <c r="AA450" s="96">
        <f t="shared" si="98"/>
        <v>6.0384000000000002</v>
      </c>
      <c r="AB450" s="96"/>
      <c r="AC450" s="96">
        <v>6.38</v>
      </c>
      <c r="AD450" s="96">
        <v>6.29</v>
      </c>
      <c r="AE450" s="96">
        <f t="shared" si="99"/>
        <v>1.0143084260731319</v>
      </c>
      <c r="AF450" s="96">
        <f t="shared" si="107"/>
        <v>1</v>
      </c>
      <c r="AG450" s="96"/>
      <c r="AH450" s="97">
        <f>IF(AND(M450&lt;Variables!$G$6,M450&gt;Variables!$G$5),0,1)</f>
        <v>1</v>
      </c>
      <c r="AI450" s="97">
        <f t="shared" si="100"/>
        <v>0</v>
      </c>
      <c r="AJ450" s="97">
        <f>IF(I450&gt;Variables!$G$7,0,1)</f>
        <v>1</v>
      </c>
      <c r="AK450" s="97">
        <f>IF(F450&gt;Variables!$G$8,0,1)</f>
        <v>1</v>
      </c>
      <c r="AL450" s="97">
        <f>IF(G450&gt;Variables!$G$9,0,1)</f>
        <v>1</v>
      </c>
      <c r="AM450" s="97">
        <f>IF(AND(K450&gt;Variables!$G$10,K450&lt;Variables!$G$11),0,1)</f>
        <v>0</v>
      </c>
      <c r="AN450" s="103">
        <f>IF(H450&lt;Variables!$G$13,1,0)</f>
        <v>0</v>
      </c>
      <c r="AO450" s="97">
        <f>IF(R450&lt;Variables!$G$12,0,1)</f>
        <v>0</v>
      </c>
      <c r="AP450" s="99"/>
      <c r="AQ450" s="97"/>
      <c r="AR450" s="97"/>
      <c r="AS450" s="97">
        <v>1</v>
      </c>
      <c r="AT450" s="97"/>
      <c r="AU450" s="97"/>
      <c r="AV450" s="96">
        <f t="shared" si="101"/>
        <v>3</v>
      </c>
      <c r="AW450" s="96" t="str">
        <f t="shared" si="102"/>
        <v/>
      </c>
      <c r="AX450" s="96" t="str">
        <f t="shared" si="103"/>
        <v/>
      </c>
      <c r="AY450" s="96">
        <f t="shared" si="104"/>
        <v>3</v>
      </c>
      <c r="AZ450" s="96">
        <f t="shared" si="105"/>
        <v>2.5301264041991995</v>
      </c>
      <c r="BA450" s="96"/>
      <c r="BB450" s="96"/>
      <c r="BC450" s="96"/>
      <c r="BD450" s="96"/>
      <c r="BE450"/>
      <c r="BF450"/>
      <c r="BG450"/>
      <c r="BH450"/>
      <c r="BI450"/>
      <c r="BJ450" s="83"/>
      <c r="BK450" s="83"/>
    </row>
    <row r="451" spans="1:63" ht="14.1" customHeight="1" x14ac:dyDescent="0.2">
      <c r="A451" s="96"/>
      <c r="B451" s="96"/>
      <c r="C451" s="135">
        <v>44319.427083333336</v>
      </c>
      <c r="D451" s="96" t="s">
        <v>241</v>
      </c>
      <c r="E451" s="100">
        <v>14.815</v>
      </c>
      <c r="F451" s="96">
        <v>17.28</v>
      </c>
      <c r="G451" s="96">
        <v>6.35</v>
      </c>
      <c r="H451" s="96">
        <v>2370</v>
      </c>
      <c r="I451" s="96">
        <v>0.16800000000000001</v>
      </c>
      <c r="J451" s="96"/>
      <c r="K451" s="96">
        <v>56.06</v>
      </c>
      <c r="L451" s="96">
        <v>14.791865</v>
      </c>
      <c r="M451" s="96">
        <v>0.15640399999999999</v>
      </c>
      <c r="N451" s="96">
        <v>14.667113000000001</v>
      </c>
      <c r="O451" s="96"/>
      <c r="P451" s="96"/>
      <c r="Q451" s="96"/>
      <c r="R451" s="96"/>
      <c r="S451" s="96"/>
      <c r="T451" s="96"/>
      <c r="U451" s="96"/>
      <c r="V451" s="96">
        <f t="shared" ref="V451:V514" si="108">1.849 + (0.01036 * K451) + (0.1184 * M451) - (0.002888 * K451 * M451)</f>
        <v>2.4229778258028802</v>
      </c>
      <c r="W451" s="101">
        <f t="shared" ref="W451:W514" si="109">E451*1.01</f>
        <v>14.963149999999999</v>
      </c>
      <c r="X451" s="101">
        <f t="shared" ref="X451:X514" si="110">E451*1.02</f>
        <v>15.1113</v>
      </c>
      <c r="Y451" s="96">
        <f t="shared" ref="Y451:Y514" si="111">0.98*E451</f>
        <v>14.518699999999999</v>
      </c>
      <c r="Z451" s="96">
        <f t="shared" ref="Z451:Z514" si="112">N451</f>
        <v>14.667113000000001</v>
      </c>
      <c r="AA451" s="96">
        <f t="shared" ref="AA451:AA514" si="113">0.96*E451</f>
        <v>14.222399999999999</v>
      </c>
      <c r="AB451" s="96"/>
      <c r="AC451" s="96">
        <v>15.49</v>
      </c>
      <c r="AD451" s="96"/>
      <c r="AE451" s="96">
        <f t="shared" ref="AE451:AE514" si="114">AC451/E451</f>
        <v>1.0455619304758692</v>
      </c>
      <c r="AF451" s="96">
        <f t="shared" si="107"/>
        <v>0</v>
      </c>
      <c r="AG451" s="96"/>
      <c r="AH451" s="101">
        <f>IF(AND(M451&lt;Variables!$G$6,M451&gt;Variables!$G$5),0,1)</f>
        <v>1</v>
      </c>
      <c r="AI451" s="101">
        <f t="shared" ref="AI451:AI514" si="115">IF(L451&gt;N451,0,1)</f>
        <v>0</v>
      </c>
      <c r="AJ451" s="101">
        <f>IF(I451&gt;Variables!$G$7,0,1)</f>
        <v>0</v>
      </c>
      <c r="AK451" s="101">
        <f>IF(F451&gt;Variables!$G$8,0,1)</f>
        <v>0</v>
      </c>
      <c r="AL451" s="101">
        <f>IF(G451&gt;Variables!$G$9,0,1)</f>
        <v>1</v>
      </c>
      <c r="AM451" s="101">
        <f>IF(AND(K451&gt;Variables!$G$10,K451&lt;Variables!$G$11),0,1)</f>
        <v>0</v>
      </c>
      <c r="AN451" s="103">
        <f>IF(H451&lt;Variables!$G$13,1,0)</f>
        <v>1</v>
      </c>
      <c r="AO451" s="97">
        <f>IF(R451&lt;Variables!$G$12,0,1)</f>
        <v>0</v>
      </c>
      <c r="AP451" s="102"/>
      <c r="AQ451" s="101"/>
      <c r="AR451" s="101">
        <v>1</v>
      </c>
      <c r="AS451" s="101"/>
      <c r="AT451" s="101"/>
      <c r="AU451" s="101"/>
      <c r="AV451" s="96">
        <f t="shared" ref="AV451:AV514" si="116">IF(AE451&gt;$W$1,3,"")</f>
        <v>3</v>
      </c>
      <c r="AW451" s="96" t="str">
        <f t="shared" ref="AW451:AW514" si="117">IF(AND(AE451&lt;1.01,AT451=1),1,"")</f>
        <v/>
      </c>
      <c r="AX451" s="96" t="str">
        <f t="shared" ref="AX451:AX514" si="118">IF(AND(AV451="",AW451=""),2,"")</f>
        <v/>
      </c>
      <c r="AY451" s="96">
        <f t="shared" ref="AY451:AY514" si="119">MAX(AV451:AX451)</f>
        <v>3</v>
      </c>
      <c r="AZ451" s="96">
        <f t="shared" ref="AZ451:AZ514" si="120">1.849+(0.010306*K451)+(0.1184*M451)-(0.002888*K451*M451)</f>
        <v>2.41995058580288</v>
      </c>
      <c r="BA451" s="96"/>
      <c r="BB451" s="96"/>
      <c r="BC451" s="96"/>
      <c r="BD451" s="96"/>
      <c r="BE451"/>
      <c r="BF451"/>
      <c r="BG451"/>
      <c r="BH451"/>
      <c r="BI451"/>
      <c r="BJ451" s="83"/>
      <c r="BK451" s="83"/>
    </row>
    <row r="452" spans="1:63" ht="14.1" customHeight="1" x14ac:dyDescent="0.2">
      <c r="A452" s="96"/>
      <c r="B452" s="96"/>
      <c r="C452" s="135">
        <v>44319.430555555555</v>
      </c>
      <c r="D452" s="96" t="s">
        <v>173</v>
      </c>
      <c r="E452" s="96">
        <v>105.28</v>
      </c>
      <c r="F452" s="96">
        <v>6.38</v>
      </c>
      <c r="G452" s="96">
        <v>5.62</v>
      </c>
      <c r="H452" s="96">
        <v>2190</v>
      </c>
      <c r="I452" s="96">
        <v>160.596</v>
      </c>
      <c r="J452" s="96"/>
      <c r="K452" s="96">
        <v>66.75</v>
      </c>
      <c r="L452" s="96">
        <v>104.082973</v>
      </c>
      <c r="M452" s="96">
        <v>1.1500699999999999</v>
      </c>
      <c r="N452" s="96">
        <v>103.65783999999999</v>
      </c>
      <c r="O452" s="96"/>
      <c r="P452" s="96"/>
      <c r="Q452" s="96"/>
      <c r="R452" s="96"/>
      <c r="S452" s="96"/>
      <c r="T452" s="96"/>
      <c r="U452" s="96"/>
      <c r="V452" s="96">
        <f t="shared" si="108"/>
        <v>2.4549946938199998</v>
      </c>
      <c r="W452" s="97">
        <f t="shared" si="109"/>
        <v>106.33280000000001</v>
      </c>
      <c r="X452" s="96">
        <f t="shared" si="110"/>
        <v>107.3856</v>
      </c>
      <c r="Y452" s="96">
        <f t="shared" si="111"/>
        <v>103.17440000000001</v>
      </c>
      <c r="Z452" s="96">
        <f t="shared" si="112"/>
        <v>103.65783999999999</v>
      </c>
      <c r="AA452" s="96">
        <f t="shared" si="113"/>
        <v>101.0688</v>
      </c>
      <c r="AB452" s="96"/>
      <c r="AC452" s="98">
        <v>106.35</v>
      </c>
      <c r="AD452" s="98">
        <v>104.93</v>
      </c>
      <c r="AE452" s="96">
        <f t="shared" si="114"/>
        <v>1.0101633738601823</v>
      </c>
      <c r="AF452" s="96">
        <f t="shared" si="107"/>
        <v>0.99667553191489366</v>
      </c>
      <c r="AG452" s="96"/>
      <c r="AH452" s="97">
        <f>IF(AND(M452&lt;Variables!$G$6,M452&gt;Variables!$G$5),0,1)</f>
        <v>1</v>
      </c>
      <c r="AI452" s="97">
        <f t="shared" si="115"/>
        <v>0</v>
      </c>
      <c r="AJ452" s="97">
        <f>IF(I452&gt;Variables!$G$7,0,1)</f>
        <v>0</v>
      </c>
      <c r="AK452" s="97">
        <f>IF(F452&gt;Variables!$G$8,0,1)</f>
        <v>1</v>
      </c>
      <c r="AL452" s="97">
        <f>IF(G452&gt;Variables!$G$9,0,1)</f>
        <v>1</v>
      </c>
      <c r="AM452" s="97">
        <f>IF(AND(K452&gt;Variables!$G$10,K452&lt;Variables!$G$11),0,1)</f>
        <v>0</v>
      </c>
      <c r="AN452" s="103">
        <f>IF(H452&lt;Variables!$G$13,1,0)</f>
        <v>1</v>
      </c>
      <c r="AO452" s="97">
        <f>IF(R452&lt;Variables!$G$12,0,1)</f>
        <v>0</v>
      </c>
      <c r="AP452" s="99"/>
      <c r="AQ452" s="97"/>
      <c r="AR452" s="97"/>
      <c r="AS452" s="97">
        <v>1</v>
      </c>
      <c r="AT452" s="97"/>
      <c r="AU452" s="97"/>
      <c r="AV452" s="96">
        <f t="shared" si="116"/>
        <v>3</v>
      </c>
      <c r="AW452" s="96" t="str">
        <f t="shared" si="117"/>
        <v/>
      </c>
      <c r="AX452" s="96" t="str">
        <f t="shared" si="118"/>
        <v/>
      </c>
      <c r="AY452" s="96">
        <f t="shared" si="119"/>
        <v>3</v>
      </c>
      <c r="AZ452" s="96">
        <f t="shared" si="120"/>
        <v>2.4513901938199996</v>
      </c>
      <c r="BA452" s="96"/>
      <c r="BB452" s="96"/>
      <c r="BC452" s="96"/>
      <c r="BD452" s="96"/>
      <c r="BE452"/>
      <c r="BF452"/>
      <c r="BG452"/>
      <c r="BH452"/>
      <c r="BI452"/>
      <c r="BJ452" s="83"/>
      <c r="BK452" s="83"/>
    </row>
    <row r="453" spans="1:63" ht="14.1" customHeight="1" x14ac:dyDescent="0.2">
      <c r="A453" s="96"/>
      <c r="B453" s="96"/>
      <c r="C453" s="135">
        <v>44319.430555555555</v>
      </c>
      <c r="D453" s="103" t="s">
        <v>303</v>
      </c>
      <c r="E453" s="96">
        <v>17.600000000000001</v>
      </c>
      <c r="F453" s="96">
        <v>6.81</v>
      </c>
      <c r="G453" s="96">
        <v>6.86</v>
      </c>
      <c r="H453" s="96">
        <v>2410</v>
      </c>
      <c r="I453" s="96">
        <v>8385.31</v>
      </c>
      <c r="J453" s="96"/>
      <c r="K453" s="96">
        <v>66.459999999999994</v>
      </c>
      <c r="L453" s="96">
        <v>17.332720999999999</v>
      </c>
      <c r="M453" s="96">
        <v>1.5420480000000001</v>
      </c>
      <c r="N453" s="96">
        <v>17.052219000000001</v>
      </c>
      <c r="O453" s="96"/>
      <c r="P453" s="96"/>
      <c r="Q453" s="96"/>
      <c r="R453" s="96"/>
      <c r="S453" s="96"/>
      <c r="T453" s="96"/>
      <c r="U453" s="96"/>
      <c r="V453" s="96">
        <f t="shared" si="108"/>
        <v>2.4241288180889597</v>
      </c>
      <c r="W453" s="98">
        <f t="shared" si="109"/>
        <v>17.776000000000003</v>
      </c>
      <c r="X453" s="98">
        <f t="shared" si="110"/>
        <v>17.952000000000002</v>
      </c>
      <c r="Y453" s="103">
        <f t="shared" si="111"/>
        <v>17.248000000000001</v>
      </c>
      <c r="Z453" s="103">
        <f t="shared" si="112"/>
        <v>17.052219000000001</v>
      </c>
      <c r="AA453" s="98">
        <f t="shared" si="113"/>
        <v>16.896000000000001</v>
      </c>
      <c r="AB453" s="98"/>
      <c r="AC453" s="98"/>
      <c r="AD453" s="98">
        <v>17.170000000000002</v>
      </c>
      <c r="AE453" s="98">
        <f t="shared" si="114"/>
        <v>0</v>
      </c>
      <c r="AF453" s="98">
        <f t="shared" si="107"/>
        <v>0.97556818181818183</v>
      </c>
      <c r="AG453" s="98"/>
      <c r="AH453" s="103">
        <f>IF(AND(M453&lt;Variables!$G$6,M453&gt;Variables!$G$5),0,1)</f>
        <v>1</v>
      </c>
      <c r="AI453" s="103">
        <f t="shared" si="115"/>
        <v>0</v>
      </c>
      <c r="AJ453" s="103">
        <f>IF(I453&gt;Variables!$G$7,0,1)</f>
        <v>0</v>
      </c>
      <c r="AK453" s="103">
        <f>IF(F453&gt;Variables!$G$8,0,1)</f>
        <v>1</v>
      </c>
      <c r="AL453" s="103">
        <f>IF(G453&gt;Variables!$G$9,0,1)</f>
        <v>1</v>
      </c>
      <c r="AM453" s="103">
        <f>IF(AND(K453&gt;Variables!$G$10,K453&lt;Variables!$G$11),0,1)</f>
        <v>0</v>
      </c>
      <c r="AN453" s="103">
        <f>IF(H453&lt;Variables!$G$13,1,0)</f>
        <v>1</v>
      </c>
      <c r="AO453" s="97">
        <f>IF(R453&lt;Variables!$G$12,0,1)</f>
        <v>0</v>
      </c>
      <c r="AP453" s="104"/>
      <c r="AQ453" s="103"/>
      <c r="AR453" s="103"/>
      <c r="AS453" s="103"/>
      <c r="AT453" s="103">
        <v>1</v>
      </c>
      <c r="AU453" s="103"/>
      <c r="AV453" s="96" t="str">
        <f t="shared" si="116"/>
        <v/>
      </c>
      <c r="AW453" s="96">
        <f t="shared" si="117"/>
        <v>1</v>
      </c>
      <c r="AX453" s="96" t="str">
        <f t="shared" si="118"/>
        <v/>
      </c>
      <c r="AY453" s="96">
        <f t="shared" si="119"/>
        <v>1</v>
      </c>
      <c r="AZ453" s="96">
        <f t="shared" si="120"/>
        <v>2.4205399780889598</v>
      </c>
      <c r="BA453" s="96"/>
      <c r="BB453" s="96"/>
      <c r="BC453" s="96"/>
      <c r="BD453" s="96"/>
      <c r="BE453"/>
      <c r="BF453"/>
      <c r="BG453"/>
      <c r="BH453"/>
      <c r="BI453"/>
      <c r="BJ453" s="83"/>
      <c r="BK453" s="83"/>
    </row>
    <row r="454" spans="1:63" ht="14.1" customHeight="1" x14ac:dyDescent="0.2">
      <c r="A454" s="96"/>
      <c r="B454" s="96"/>
      <c r="C454" s="135">
        <v>44319.430555555555</v>
      </c>
      <c r="D454" s="98" t="s">
        <v>316</v>
      </c>
      <c r="E454" s="96">
        <v>35.465000000000003</v>
      </c>
      <c r="F454" s="96">
        <v>7.16</v>
      </c>
      <c r="G454" s="96">
        <v>3.97</v>
      </c>
      <c r="H454" s="96">
        <v>12690</v>
      </c>
      <c r="I454" s="96">
        <v>507.22399999999999</v>
      </c>
      <c r="J454" s="96"/>
      <c r="K454" s="96">
        <v>64.709999999999994</v>
      </c>
      <c r="L454" s="96">
        <v>35.144235000000002</v>
      </c>
      <c r="M454" s="96">
        <v>0.91271000000000002</v>
      </c>
      <c r="N454" s="96">
        <v>35.036251</v>
      </c>
      <c r="O454" s="96"/>
      <c r="P454" s="96"/>
      <c r="Q454" s="96"/>
      <c r="R454" s="96"/>
      <c r="S454" s="96"/>
      <c r="T454" s="96"/>
      <c r="U454" s="96"/>
      <c r="V454" s="96">
        <f t="shared" si="108"/>
        <v>2.4568909556791998</v>
      </c>
      <c r="W454" s="97">
        <f t="shared" si="109"/>
        <v>35.819650000000003</v>
      </c>
      <c r="X454" s="96">
        <f t="shared" si="110"/>
        <v>36.174300000000002</v>
      </c>
      <c r="Y454" s="96">
        <f t="shared" si="111"/>
        <v>34.755700000000004</v>
      </c>
      <c r="Z454" s="96">
        <f t="shared" si="112"/>
        <v>35.036251</v>
      </c>
      <c r="AA454" s="96">
        <f t="shared" si="113"/>
        <v>34.046400000000006</v>
      </c>
      <c r="AB454" s="96"/>
      <c r="AC454" s="96">
        <v>36.28</v>
      </c>
      <c r="AD454" s="96">
        <v>35.19</v>
      </c>
      <c r="AE454" s="96">
        <f t="shared" si="114"/>
        <v>1.0229804032144367</v>
      </c>
      <c r="AF454" s="96">
        <f t="shared" si="107"/>
        <v>0.99224587621598748</v>
      </c>
      <c r="AG454" s="96"/>
      <c r="AH454" s="97">
        <f>IF(AND(M454&lt;Variables!$G$6,M454&gt;Variables!$G$5),0,1)</f>
        <v>1</v>
      </c>
      <c r="AI454" s="97">
        <f t="shared" si="115"/>
        <v>0</v>
      </c>
      <c r="AJ454" s="97">
        <f>IF(I454&gt;Variables!$G$7,0,1)</f>
        <v>0</v>
      </c>
      <c r="AK454" s="97">
        <f>IF(F454&gt;Variables!$G$8,0,1)</f>
        <v>1</v>
      </c>
      <c r="AL454" s="97">
        <f>IF(G454&gt;Variables!$G$9,0,1)</f>
        <v>1</v>
      </c>
      <c r="AM454" s="97">
        <f>IF(AND(K454&gt;Variables!$G$10,K454&lt;Variables!$G$11),0,1)</f>
        <v>0</v>
      </c>
      <c r="AN454" s="103">
        <f>IF(H454&lt;Variables!$G$13,1,0)</f>
        <v>0</v>
      </c>
      <c r="AO454" s="97">
        <f>IF(R454&lt;Variables!$G$12,0,1)</f>
        <v>0</v>
      </c>
      <c r="AP454" s="99"/>
      <c r="AQ454" s="97"/>
      <c r="AR454" s="97"/>
      <c r="AS454" s="97">
        <v>1</v>
      </c>
      <c r="AT454" s="97"/>
      <c r="AU454" s="97"/>
      <c r="AV454" s="96">
        <f t="shared" si="116"/>
        <v>3</v>
      </c>
      <c r="AW454" s="96" t="str">
        <f t="shared" si="117"/>
        <v/>
      </c>
      <c r="AX454" s="96" t="str">
        <f t="shared" si="118"/>
        <v/>
      </c>
      <c r="AY454" s="96">
        <f t="shared" si="119"/>
        <v>3</v>
      </c>
      <c r="AZ454" s="96">
        <f t="shared" si="120"/>
        <v>2.4533966156791998</v>
      </c>
      <c r="BA454" s="96"/>
      <c r="BB454" s="96"/>
      <c r="BC454" s="96"/>
      <c r="BD454" s="96"/>
      <c r="BE454"/>
      <c r="BF454"/>
      <c r="BG454"/>
      <c r="BH454"/>
      <c r="BI454"/>
      <c r="BJ454" s="83"/>
      <c r="BK454" s="83"/>
    </row>
    <row r="455" spans="1:63" ht="14.1" customHeight="1" x14ac:dyDescent="0.2">
      <c r="A455" s="96"/>
      <c r="B455" s="96"/>
      <c r="C455" s="135">
        <v>44319.430555555555</v>
      </c>
      <c r="D455" s="96" t="s">
        <v>241</v>
      </c>
      <c r="E455" s="100">
        <v>15.139900000000001</v>
      </c>
      <c r="F455" s="96">
        <v>19.100000000000001</v>
      </c>
      <c r="G455" s="96">
        <v>8.69</v>
      </c>
      <c r="H455" s="96">
        <v>2370</v>
      </c>
      <c r="I455" s="96">
        <v>0.18099999999999999</v>
      </c>
      <c r="J455" s="96"/>
      <c r="K455" s="96">
        <v>60.9</v>
      </c>
      <c r="L455" s="96">
        <v>14.93716</v>
      </c>
      <c r="M455" s="96">
        <v>1.357286</v>
      </c>
      <c r="N455" s="96">
        <v>14.718775000000001</v>
      </c>
      <c r="O455" s="96"/>
      <c r="P455" s="96"/>
      <c r="Q455" s="96"/>
      <c r="R455" s="96"/>
      <c r="S455" s="96"/>
      <c r="T455" s="96"/>
      <c r="U455" s="96"/>
      <c r="V455" s="96">
        <f t="shared" si="108"/>
        <v>2.4019082865488</v>
      </c>
      <c r="W455" s="101">
        <f t="shared" si="109"/>
        <v>15.291299</v>
      </c>
      <c r="X455" s="101">
        <f t="shared" si="110"/>
        <v>15.442698000000002</v>
      </c>
      <c r="Y455" s="96">
        <f t="shared" si="111"/>
        <v>14.837102</v>
      </c>
      <c r="Z455" s="96">
        <f t="shared" si="112"/>
        <v>14.718775000000001</v>
      </c>
      <c r="AA455" s="96">
        <f t="shared" si="113"/>
        <v>14.534304000000001</v>
      </c>
      <c r="AB455" s="96"/>
      <c r="AC455" s="96">
        <v>15.49</v>
      </c>
      <c r="AD455" s="96"/>
      <c r="AE455" s="96">
        <f t="shared" si="114"/>
        <v>1.0231243271091619</v>
      </c>
      <c r="AF455" s="96">
        <v>1</v>
      </c>
      <c r="AG455" s="96"/>
      <c r="AH455" s="101">
        <f>IF(AND(M455&lt;Variables!$G$6,M455&gt;Variables!$G$5),0,1)</f>
        <v>1</v>
      </c>
      <c r="AI455" s="101">
        <f t="shared" si="115"/>
        <v>0</v>
      </c>
      <c r="AJ455" s="101">
        <f>IF(I455&gt;Variables!$G$7,0,1)</f>
        <v>0</v>
      </c>
      <c r="AK455" s="101">
        <f>IF(F455&gt;Variables!$G$8,0,1)</f>
        <v>0</v>
      </c>
      <c r="AL455" s="101">
        <f>IF(G455&gt;Variables!$G$9,0,1)</f>
        <v>1</v>
      </c>
      <c r="AM455" s="101">
        <f>IF(AND(K455&gt;Variables!$G$10,K455&lt;Variables!$G$11),0,1)</f>
        <v>0</v>
      </c>
      <c r="AN455" s="103">
        <f>IF(H455&lt;Variables!$G$13,1,0)</f>
        <v>1</v>
      </c>
      <c r="AO455" s="97">
        <f>IF(R455&lt;Variables!$G$12,0,1)</f>
        <v>0</v>
      </c>
      <c r="AP455" s="102"/>
      <c r="AQ455" s="101"/>
      <c r="AR455" s="101">
        <v>1</v>
      </c>
      <c r="AS455" s="101"/>
      <c r="AT455" s="101"/>
      <c r="AU455" s="101"/>
      <c r="AV455" s="96">
        <f t="shared" si="116"/>
        <v>3</v>
      </c>
      <c r="AW455" s="96" t="str">
        <f t="shared" si="117"/>
        <v/>
      </c>
      <c r="AX455" s="96" t="str">
        <f t="shared" si="118"/>
        <v/>
      </c>
      <c r="AY455" s="96">
        <f t="shared" si="119"/>
        <v>3</v>
      </c>
      <c r="AZ455" s="96">
        <f t="shared" si="120"/>
        <v>2.3986196865488001</v>
      </c>
      <c r="BA455" s="96"/>
      <c r="BB455" s="96"/>
      <c r="BC455" s="96"/>
      <c r="BD455" s="96"/>
      <c r="BE455"/>
      <c r="BF455"/>
      <c r="BG455"/>
      <c r="BH455"/>
      <c r="BI455"/>
      <c r="BJ455" s="83"/>
      <c r="BK455" s="83"/>
    </row>
    <row r="456" spans="1:63" ht="14.1" customHeight="1" x14ac:dyDescent="0.2">
      <c r="A456" s="96"/>
      <c r="B456" s="96"/>
      <c r="C456" s="135">
        <v>44319.434027777781</v>
      </c>
      <c r="D456" s="103" t="s">
        <v>241</v>
      </c>
      <c r="E456" s="96">
        <v>15.335699999999999</v>
      </c>
      <c r="F456" s="96">
        <v>21.07</v>
      </c>
      <c r="G456" s="96">
        <v>10.09</v>
      </c>
      <c r="H456" s="96">
        <v>2370</v>
      </c>
      <c r="I456" s="96">
        <v>0.189</v>
      </c>
      <c r="J456" s="96"/>
      <c r="K456" s="96">
        <v>63.85</v>
      </c>
      <c r="L456" s="96">
        <v>15.054465</v>
      </c>
      <c r="M456" s="96">
        <v>1.868117</v>
      </c>
      <c r="N456" s="96">
        <v>14.830935999999999</v>
      </c>
      <c r="O456" s="96"/>
      <c r="P456" s="96"/>
      <c r="Q456" s="96"/>
      <c r="R456" s="96"/>
      <c r="S456" s="96"/>
      <c r="T456" s="96"/>
      <c r="U456" s="96"/>
      <c r="V456" s="96">
        <f t="shared" si="108"/>
        <v>2.3871925197404003</v>
      </c>
      <c r="W456" s="96">
        <f t="shared" si="109"/>
        <v>15.489056999999999</v>
      </c>
      <c r="X456" s="96">
        <f t="shared" si="110"/>
        <v>15.642413999999999</v>
      </c>
      <c r="Y456" s="103">
        <f t="shared" si="111"/>
        <v>15.028986</v>
      </c>
      <c r="Z456" s="103">
        <f t="shared" si="112"/>
        <v>14.830935999999999</v>
      </c>
      <c r="AA456" s="96">
        <f t="shared" si="113"/>
        <v>14.722271999999998</v>
      </c>
      <c r="AB456" s="96"/>
      <c r="AC456" s="96">
        <v>15.49</v>
      </c>
      <c r="AD456" s="96">
        <v>14.76</v>
      </c>
      <c r="AE456" s="97">
        <f t="shared" si="114"/>
        <v>1.0100614905090737</v>
      </c>
      <c r="AF456" s="96">
        <f t="shared" ref="AF456:AF470" si="121">AD456/E456</f>
        <v>0.96246014202155761</v>
      </c>
      <c r="AG456" s="96"/>
      <c r="AH456" s="103">
        <f>IF(AND(M456&lt;Variables!$G$6,M456&gt;Variables!$G$5),0,1)</f>
        <v>1</v>
      </c>
      <c r="AI456" s="103">
        <f t="shared" si="115"/>
        <v>0</v>
      </c>
      <c r="AJ456" s="103">
        <f>IF(I456&gt;Variables!$G$7,0,1)</f>
        <v>0</v>
      </c>
      <c r="AK456" s="103">
        <f>IF(F456&gt;Variables!$G$8,0,1)</f>
        <v>0</v>
      </c>
      <c r="AL456" s="103">
        <f>IF(G456&gt;Variables!$G$9,0,1)</f>
        <v>1</v>
      </c>
      <c r="AM456" s="103">
        <f>IF(AND(K456&gt;Variables!$G$10,K456&lt;Variables!$G$11),0,1)</f>
        <v>0</v>
      </c>
      <c r="AN456" s="103">
        <f>IF(H456&lt;Variables!$G$13,1,0)</f>
        <v>1</v>
      </c>
      <c r="AO456" s="97">
        <f>IF(R456&lt;Variables!$G$12,0,1)</f>
        <v>0</v>
      </c>
      <c r="AP456" s="104"/>
      <c r="AQ456" s="103"/>
      <c r="AR456" s="103"/>
      <c r="AS456" s="103"/>
      <c r="AT456" s="103">
        <v>1</v>
      </c>
      <c r="AU456" s="103"/>
      <c r="AV456" s="96">
        <f t="shared" si="116"/>
        <v>3</v>
      </c>
      <c r="AW456" s="96" t="str">
        <f t="shared" si="117"/>
        <v/>
      </c>
      <c r="AX456" s="96" t="str">
        <f t="shared" si="118"/>
        <v/>
      </c>
      <c r="AY456" s="96">
        <f t="shared" si="119"/>
        <v>3</v>
      </c>
      <c r="AZ456" s="96">
        <f t="shared" si="120"/>
        <v>2.3837446197404</v>
      </c>
      <c r="BA456" s="96"/>
      <c r="BB456" s="96"/>
      <c r="BC456" s="96"/>
      <c r="BD456" s="96"/>
      <c r="BE456"/>
      <c r="BF456"/>
      <c r="BG456"/>
      <c r="BH456"/>
      <c r="BI456"/>
      <c r="BJ456" s="83"/>
      <c r="BK456" s="83"/>
    </row>
    <row r="457" spans="1:63" ht="14.1" customHeight="1" x14ac:dyDescent="0.2">
      <c r="A457" s="96"/>
      <c r="B457" s="96"/>
      <c r="C457" s="135">
        <v>44319.447916666664</v>
      </c>
      <c r="D457" s="96" t="s">
        <v>279</v>
      </c>
      <c r="E457" s="96">
        <v>20.399999999999999</v>
      </c>
      <c r="F457" s="96">
        <v>9.66</v>
      </c>
      <c r="G457" s="96">
        <v>7.65</v>
      </c>
      <c r="H457" s="96">
        <v>1790</v>
      </c>
      <c r="I457" s="96">
        <v>274.84500000000003</v>
      </c>
      <c r="J457" s="96"/>
      <c r="K457" s="96">
        <v>69.819999999999993</v>
      </c>
      <c r="L457" s="96">
        <v>20.164204999999999</v>
      </c>
      <c r="M457" s="96">
        <v>1.1693739999999999</v>
      </c>
      <c r="N457" s="96">
        <v>20.144918000000001</v>
      </c>
      <c r="O457" s="96"/>
      <c r="P457" s="96"/>
      <c r="Q457" s="96"/>
      <c r="R457" s="96"/>
      <c r="S457" s="96"/>
      <c r="T457" s="96"/>
      <c r="U457" s="96"/>
      <c r="V457" s="96">
        <f t="shared" si="108"/>
        <v>2.4749963211401598</v>
      </c>
      <c r="W457" s="97">
        <f t="shared" si="109"/>
        <v>20.603999999999999</v>
      </c>
      <c r="X457" s="96">
        <f t="shared" si="110"/>
        <v>20.808</v>
      </c>
      <c r="Y457" s="96">
        <f t="shared" si="111"/>
        <v>19.991999999999997</v>
      </c>
      <c r="Z457" s="96">
        <f t="shared" si="112"/>
        <v>20.144918000000001</v>
      </c>
      <c r="AA457" s="96">
        <f t="shared" si="113"/>
        <v>19.584</v>
      </c>
      <c r="AB457" s="96"/>
      <c r="AC457" s="96">
        <v>20.66</v>
      </c>
      <c r="AD457" s="96">
        <v>20.149999999999999</v>
      </c>
      <c r="AE457" s="96">
        <f t="shared" si="114"/>
        <v>1.0127450980392159</v>
      </c>
      <c r="AF457" s="96">
        <f t="shared" si="121"/>
        <v>0.98774509803921573</v>
      </c>
      <c r="AG457" s="96"/>
      <c r="AH457" s="97">
        <f>IF(AND(M457&lt;Variables!$G$6,M457&gt;Variables!$G$5),0,1)</f>
        <v>1</v>
      </c>
      <c r="AI457" s="97">
        <f t="shared" si="115"/>
        <v>0</v>
      </c>
      <c r="AJ457" s="97">
        <f>IF(I457&gt;Variables!$G$7,0,1)</f>
        <v>0</v>
      </c>
      <c r="AK457" s="97">
        <f>IF(F457&gt;Variables!$G$8,0,1)</f>
        <v>0</v>
      </c>
      <c r="AL457" s="97">
        <f>IF(G457&gt;Variables!$G$9,0,1)</f>
        <v>1</v>
      </c>
      <c r="AM457" s="97">
        <f>IF(AND(K457&gt;Variables!$G$10,K457&lt;Variables!$G$11),0,1)</f>
        <v>0</v>
      </c>
      <c r="AN457" s="103">
        <f>IF(H457&lt;Variables!$G$13,1,0)</f>
        <v>1</v>
      </c>
      <c r="AO457" s="97">
        <f>IF(R457&lt;Variables!$G$12,0,1)</f>
        <v>0</v>
      </c>
      <c r="AP457" s="99"/>
      <c r="AQ457" s="97"/>
      <c r="AR457" s="97"/>
      <c r="AS457" s="97">
        <v>1</v>
      </c>
      <c r="AT457" s="97"/>
      <c r="AU457" s="97"/>
      <c r="AV457" s="96">
        <f t="shared" si="116"/>
        <v>3</v>
      </c>
      <c r="AW457" s="96" t="str">
        <f t="shared" si="117"/>
        <v/>
      </c>
      <c r="AX457" s="96" t="str">
        <f t="shared" si="118"/>
        <v/>
      </c>
      <c r="AY457" s="96">
        <f t="shared" si="119"/>
        <v>3</v>
      </c>
      <c r="AZ457" s="96">
        <f t="shared" si="120"/>
        <v>2.4712260411401599</v>
      </c>
      <c r="BA457" s="96"/>
      <c r="BB457" s="96"/>
      <c r="BC457" s="96"/>
      <c r="BD457" s="96"/>
      <c r="BE457"/>
      <c r="BF457"/>
      <c r="BG457"/>
      <c r="BH457"/>
      <c r="BI457"/>
      <c r="BJ457" s="83"/>
      <c r="BK457" s="83"/>
    </row>
    <row r="458" spans="1:63" ht="14.1" customHeight="1" x14ac:dyDescent="0.2">
      <c r="A458" s="96"/>
      <c r="B458" s="96"/>
      <c r="C458" s="135">
        <v>44319.451388888891</v>
      </c>
      <c r="D458" s="96" t="s">
        <v>173</v>
      </c>
      <c r="E458" s="96">
        <v>106.45</v>
      </c>
      <c r="F458" s="96">
        <v>7.57</v>
      </c>
      <c r="G458" s="96">
        <v>6.79</v>
      </c>
      <c r="H458" s="96">
        <v>2190</v>
      </c>
      <c r="I458" s="96">
        <v>161.55199999999999</v>
      </c>
      <c r="J458" s="96"/>
      <c r="K458" s="96">
        <v>62.37</v>
      </c>
      <c r="L458" s="96">
        <v>105.770622</v>
      </c>
      <c r="M458" s="96">
        <v>0.64231199999999999</v>
      </c>
      <c r="N458" s="96">
        <v>105.320757</v>
      </c>
      <c r="O458" s="96"/>
      <c r="P458" s="96"/>
      <c r="Q458" s="96"/>
      <c r="R458" s="96"/>
      <c r="S458" s="96"/>
      <c r="T458" s="96"/>
      <c r="U458" s="96"/>
      <c r="V458" s="96">
        <f t="shared" si="108"/>
        <v>2.4555067744172798</v>
      </c>
      <c r="W458" s="97">
        <f t="shared" si="109"/>
        <v>107.5145</v>
      </c>
      <c r="X458" s="96">
        <f t="shared" si="110"/>
        <v>108.57900000000001</v>
      </c>
      <c r="Y458" s="96">
        <f t="shared" si="111"/>
        <v>104.321</v>
      </c>
      <c r="Z458" s="96">
        <f t="shared" si="112"/>
        <v>105.320757</v>
      </c>
      <c r="AA458" s="96">
        <f t="shared" si="113"/>
        <v>102.19199999999999</v>
      </c>
      <c r="AB458" s="96"/>
      <c r="AC458" s="96">
        <v>110.23</v>
      </c>
      <c r="AD458" s="96">
        <v>105.91</v>
      </c>
      <c r="AE458" s="96">
        <f t="shared" si="114"/>
        <v>1.0355096289337717</v>
      </c>
      <c r="AF458" s="96">
        <f t="shared" si="121"/>
        <v>0.99492719586660394</v>
      </c>
      <c r="AG458" s="96" t="s">
        <v>330</v>
      </c>
      <c r="AH458" s="97">
        <f>IF(AND(M458&lt;Variables!$G$6,M458&gt;Variables!$G$5),0,1)</f>
        <v>1</v>
      </c>
      <c r="AI458" s="97">
        <f t="shared" si="115"/>
        <v>0</v>
      </c>
      <c r="AJ458" s="97">
        <f>IF(I458&gt;Variables!$G$7,0,1)</f>
        <v>0</v>
      </c>
      <c r="AK458" s="97">
        <f>IF(F458&gt;Variables!$G$8,0,1)</f>
        <v>1</v>
      </c>
      <c r="AL458" s="97">
        <f>IF(G458&gt;Variables!$G$9,0,1)</f>
        <v>1</v>
      </c>
      <c r="AM458" s="97">
        <f>IF(AND(K458&gt;Variables!$G$10,K458&lt;Variables!$G$11),0,1)</f>
        <v>0</v>
      </c>
      <c r="AN458" s="103">
        <f>IF(H458&lt;Variables!$G$13,1,0)</f>
        <v>1</v>
      </c>
      <c r="AO458" s="97">
        <f>IF(R458&lt;Variables!$G$12,0,1)</f>
        <v>0</v>
      </c>
      <c r="AP458" s="99"/>
      <c r="AQ458" s="97"/>
      <c r="AR458" s="97"/>
      <c r="AS458" s="97">
        <v>1</v>
      </c>
      <c r="AT458" s="97"/>
      <c r="AU458" s="97"/>
      <c r="AV458" s="96">
        <f t="shared" si="116"/>
        <v>3</v>
      </c>
      <c r="AW458" s="96" t="str">
        <f t="shared" si="117"/>
        <v/>
      </c>
      <c r="AX458" s="96" t="str">
        <f t="shared" si="118"/>
        <v/>
      </c>
      <c r="AY458" s="96">
        <f t="shared" si="119"/>
        <v>3</v>
      </c>
      <c r="AZ458" s="96">
        <f t="shared" si="120"/>
        <v>2.4521387944172797</v>
      </c>
      <c r="BA458" s="96"/>
      <c r="BB458" s="96"/>
      <c r="BC458" s="96"/>
      <c r="BD458" s="96"/>
      <c r="BE458"/>
      <c r="BF458"/>
      <c r="BG458"/>
      <c r="BH458"/>
      <c r="BI458"/>
      <c r="BJ458" s="83"/>
      <c r="BK458" s="83"/>
    </row>
    <row r="459" spans="1:63" ht="14.1" customHeight="1" x14ac:dyDescent="0.2">
      <c r="A459" s="96"/>
      <c r="B459" s="96"/>
      <c r="C459" s="135">
        <v>44319.458333333336</v>
      </c>
      <c r="D459" s="96" t="s">
        <v>316</v>
      </c>
      <c r="E459" s="96">
        <v>35.770000000000003</v>
      </c>
      <c r="F459" s="96">
        <v>8.0399999999999991</v>
      </c>
      <c r="G459" s="96">
        <v>4.87</v>
      </c>
      <c r="H459" s="96">
        <v>12690</v>
      </c>
      <c r="I459" s="96">
        <v>509.38400000000001</v>
      </c>
      <c r="J459" s="96"/>
      <c r="K459" s="96">
        <v>72.75</v>
      </c>
      <c r="L459" s="96">
        <v>35.484999999999999</v>
      </c>
      <c r="M459" s="96">
        <v>0.80315599999999998</v>
      </c>
      <c r="N459" s="96">
        <v>35.375717999999999</v>
      </c>
      <c r="O459" s="96"/>
      <c r="P459" s="96"/>
      <c r="Q459" s="96"/>
      <c r="R459" s="96"/>
      <c r="S459" s="96"/>
      <c r="T459" s="96"/>
      <c r="U459" s="96"/>
      <c r="V459" s="96">
        <f t="shared" si="108"/>
        <v>2.5290389884879998</v>
      </c>
      <c r="W459" s="96">
        <f t="shared" si="109"/>
        <v>36.127700000000004</v>
      </c>
      <c r="X459" s="96">
        <f t="shared" si="110"/>
        <v>36.485400000000006</v>
      </c>
      <c r="Y459" s="105">
        <f t="shared" si="111"/>
        <v>35.054600000000001</v>
      </c>
      <c r="Z459" s="105">
        <f t="shared" si="112"/>
        <v>35.375717999999999</v>
      </c>
      <c r="AA459" s="105">
        <f t="shared" si="113"/>
        <v>34.339200000000005</v>
      </c>
      <c r="AB459" s="96"/>
      <c r="AC459" s="96">
        <v>36.28</v>
      </c>
      <c r="AD459" s="96">
        <v>35.58</v>
      </c>
      <c r="AE459" s="97">
        <f t="shared" si="114"/>
        <v>1.0142577578976795</v>
      </c>
      <c r="AF459" s="96">
        <f t="shared" si="121"/>
        <v>0.99468828627341332</v>
      </c>
      <c r="AG459" s="96"/>
      <c r="AH459" s="105">
        <f>IF(AND(M459&lt;Variables!$G$6,M459&gt;Variables!$G$5),0,1)</f>
        <v>1</v>
      </c>
      <c r="AI459" s="105">
        <f t="shared" si="115"/>
        <v>0</v>
      </c>
      <c r="AJ459" s="105">
        <f>IF(I459&gt;Variables!$G$7,0,1)</f>
        <v>0</v>
      </c>
      <c r="AK459" s="105">
        <f>IF(F459&gt;Variables!$G$8,0,1)</f>
        <v>1</v>
      </c>
      <c r="AL459" s="105">
        <f>IF(G459&gt;Variables!$G$9,0,1)</f>
        <v>1</v>
      </c>
      <c r="AM459" s="105">
        <f>IF(AND(K459&gt;Variables!$G$10,K459&lt;Variables!$G$11),0,1)</f>
        <v>0</v>
      </c>
      <c r="AN459" s="103">
        <f>IF(H459&lt;Variables!$G$13,1,0)</f>
        <v>0</v>
      </c>
      <c r="AO459" s="97">
        <f>IF(R459&lt;Variables!$G$12,0,1)</f>
        <v>0</v>
      </c>
      <c r="AP459" s="106"/>
      <c r="AQ459" s="105"/>
      <c r="AR459" s="105"/>
      <c r="AS459" s="105"/>
      <c r="AT459" s="105"/>
      <c r="AU459" s="105">
        <v>1</v>
      </c>
      <c r="AV459" s="96">
        <f t="shared" si="116"/>
        <v>3</v>
      </c>
      <c r="AW459" s="96" t="str">
        <f t="shared" si="117"/>
        <v/>
      </c>
      <c r="AX459" s="96" t="str">
        <f t="shared" si="118"/>
        <v/>
      </c>
      <c r="AY459" s="96">
        <f t="shared" si="119"/>
        <v>3</v>
      </c>
      <c r="AZ459" s="96">
        <f t="shared" si="120"/>
        <v>2.525110488488</v>
      </c>
      <c r="BA459" s="96"/>
      <c r="BB459" s="96"/>
      <c r="BC459" s="96"/>
      <c r="BD459" s="96"/>
      <c r="BE459"/>
      <c r="BF459"/>
      <c r="BG459"/>
      <c r="BH459"/>
      <c r="BI459"/>
      <c r="BJ459" s="83"/>
      <c r="BK459" s="83"/>
    </row>
    <row r="460" spans="1:63" ht="14.1" customHeight="1" x14ac:dyDescent="0.2">
      <c r="A460" s="96"/>
      <c r="B460" s="96"/>
      <c r="C460" s="135">
        <v>44319.472233796296</v>
      </c>
      <c r="D460" s="103" t="s">
        <v>316</v>
      </c>
      <c r="E460" s="96">
        <v>36.07</v>
      </c>
      <c r="F460" s="96">
        <v>9</v>
      </c>
      <c r="G460" s="96">
        <v>5.75</v>
      </c>
      <c r="H460" s="96">
        <v>12690</v>
      </c>
      <c r="I460" s="96">
        <v>511.44799999999998</v>
      </c>
      <c r="J460" s="96"/>
      <c r="K460" s="96">
        <v>69.400000000000006</v>
      </c>
      <c r="L460" s="96">
        <v>35.885804999999998</v>
      </c>
      <c r="M460" s="96">
        <v>0.51328099999999999</v>
      </c>
      <c r="N460" s="96">
        <v>35.606023999999998</v>
      </c>
      <c r="O460" s="96"/>
      <c r="P460" s="96"/>
      <c r="Q460" s="96"/>
      <c r="R460" s="96"/>
      <c r="S460" s="96"/>
      <c r="T460" s="96"/>
      <c r="U460" s="96"/>
      <c r="V460" s="96">
        <f t="shared" si="108"/>
        <v>2.5258809967568001</v>
      </c>
      <c r="W460" s="96">
        <f t="shared" si="109"/>
        <v>36.430700000000002</v>
      </c>
      <c r="X460" s="96">
        <f t="shared" si="110"/>
        <v>36.791400000000003</v>
      </c>
      <c r="Y460" s="105">
        <f t="shared" si="111"/>
        <v>35.348599999999998</v>
      </c>
      <c r="Z460" s="105">
        <f t="shared" si="112"/>
        <v>35.606023999999998</v>
      </c>
      <c r="AA460" s="105">
        <f t="shared" si="113"/>
        <v>34.627200000000002</v>
      </c>
      <c r="AB460" s="96"/>
      <c r="AC460" s="96">
        <v>36.28</v>
      </c>
      <c r="AD460" s="96">
        <v>35.43</v>
      </c>
      <c r="AE460" s="96">
        <f t="shared" si="114"/>
        <v>1.0058220127529804</v>
      </c>
      <c r="AF460" s="96">
        <f t="shared" si="121"/>
        <v>0.98225672303853617</v>
      </c>
      <c r="AG460" s="96"/>
      <c r="AH460" s="105">
        <f>IF(AND(M460&lt;Variables!$G$6,M460&gt;Variables!$G$5),0,1)</f>
        <v>1</v>
      </c>
      <c r="AI460" s="105">
        <f t="shared" si="115"/>
        <v>0</v>
      </c>
      <c r="AJ460" s="105">
        <f>IF(I460&gt;Variables!$G$7,0,1)</f>
        <v>0</v>
      </c>
      <c r="AK460" s="105">
        <f>IF(F460&gt;Variables!$G$8,0,1)</f>
        <v>1</v>
      </c>
      <c r="AL460" s="105">
        <f>IF(G460&gt;Variables!$G$9,0,1)</f>
        <v>1</v>
      </c>
      <c r="AM460" s="105">
        <f>IF(AND(K460&gt;Variables!$G$10,K460&lt;Variables!$G$11),0,1)</f>
        <v>0</v>
      </c>
      <c r="AN460" s="103">
        <f>IF(H460&lt;Variables!$G$13,1,0)</f>
        <v>0</v>
      </c>
      <c r="AO460" s="97">
        <f>IF(R460&lt;Variables!$G$12,0,1)</f>
        <v>0</v>
      </c>
      <c r="AP460" s="106"/>
      <c r="AQ460" s="105"/>
      <c r="AR460" s="105"/>
      <c r="AS460" s="105"/>
      <c r="AT460" s="105"/>
      <c r="AU460" s="105">
        <v>1</v>
      </c>
      <c r="AV460" s="96" t="str">
        <f t="shared" si="116"/>
        <v/>
      </c>
      <c r="AW460" s="96" t="str">
        <f t="shared" si="117"/>
        <v/>
      </c>
      <c r="AX460" s="96">
        <f t="shared" si="118"/>
        <v>2</v>
      </c>
      <c r="AY460" s="96">
        <f t="shared" si="119"/>
        <v>2</v>
      </c>
      <c r="AZ460" s="96">
        <f t="shared" si="120"/>
        <v>2.5221333967568</v>
      </c>
      <c r="BA460" s="96"/>
      <c r="BB460" s="96"/>
      <c r="BC460" s="96"/>
      <c r="BD460" s="96"/>
      <c r="BE460"/>
      <c r="BF460"/>
      <c r="BG460"/>
      <c r="BH460"/>
      <c r="BI460"/>
      <c r="BJ460" s="83"/>
      <c r="BK460" s="83"/>
    </row>
    <row r="461" spans="1:63" ht="14.1" customHeight="1" x14ac:dyDescent="0.2">
      <c r="A461" s="96"/>
      <c r="B461" s="96"/>
      <c r="C461" s="135">
        <v>44319.475706018522</v>
      </c>
      <c r="D461" s="96" t="s">
        <v>279</v>
      </c>
      <c r="E461" s="96">
        <v>20.87</v>
      </c>
      <c r="F461" s="96">
        <v>11.86</v>
      </c>
      <c r="G461" s="96">
        <v>10.130000000000001</v>
      </c>
      <c r="H461" s="96">
        <v>1790</v>
      </c>
      <c r="I461" s="96">
        <v>277.07100000000003</v>
      </c>
      <c r="J461" s="96"/>
      <c r="K461" s="96">
        <v>72</v>
      </c>
      <c r="L461" s="96">
        <v>20.700545000000002</v>
      </c>
      <c r="M461" s="96">
        <v>0.81860200000000005</v>
      </c>
      <c r="N461" s="96">
        <v>20.514462000000002</v>
      </c>
      <c r="O461" s="96"/>
      <c r="P461" s="96"/>
      <c r="Q461" s="96"/>
      <c r="R461" s="96"/>
      <c r="S461" s="96"/>
      <c r="T461" s="96"/>
      <c r="U461" s="96"/>
      <c r="V461" s="96">
        <f t="shared" si="108"/>
        <v>2.5216256513280002</v>
      </c>
      <c r="W461" s="101">
        <f t="shared" si="109"/>
        <v>21.078700000000001</v>
      </c>
      <c r="X461" s="101">
        <f t="shared" si="110"/>
        <v>21.287400000000002</v>
      </c>
      <c r="Y461" s="96">
        <f t="shared" si="111"/>
        <v>20.4526</v>
      </c>
      <c r="Z461" s="96">
        <f t="shared" si="112"/>
        <v>20.514462000000002</v>
      </c>
      <c r="AA461" s="96">
        <f t="shared" si="113"/>
        <v>20.0352</v>
      </c>
      <c r="AB461" s="96"/>
      <c r="AC461" s="96">
        <v>21.31</v>
      </c>
      <c r="AD461" s="96">
        <v>20.66</v>
      </c>
      <c r="AE461" s="96">
        <f t="shared" si="114"/>
        <v>1.0210828941063728</v>
      </c>
      <c r="AF461" s="96">
        <f t="shared" si="121"/>
        <v>0.98993770963104932</v>
      </c>
      <c r="AG461" s="96"/>
      <c r="AH461" s="101">
        <f>IF(AND(M461&lt;Variables!$G$6,M461&gt;Variables!$G$5),0,1)</f>
        <v>1</v>
      </c>
      <c r="AI461" s="101">
        <f t="shared" si="115"/>
        <v>0</v>
      </c>
      <c r="AJ461" s="101">
        <f>IF(I461&gt;Variables!$G$7,0,1)</f>
        <v>0</v>
      </c>
      <c r="AK461" s="101">
        <f>IF(F461&gt;Variables!$G$8,0,1)</f>
        <v>0</v>
      </c>
      <c r="AL461" s="101">
        <f>IF(G461&gt;Variables!$G$9,0,1)</f>
        <v>1</v>
      </c>
      <c r="AM461" s="101">
        <f>IF(AND(K461&gt;Variables!$G$10,K461&lt;Variables!$G$11),0,1)</f>
        <v>0</v>
      </c>
      <c r="AN461" s="103">
        <f>IF(H461&lt;Variables!$G$13,1,0)</f>
        <v>1</v>
      </c>
      <c r="AO461" s="97">
        <f>IF(R461&lt;Variables!$G$12,0,1)</f>
        <v>0</v>
      </c>
      <c r="AP461" s="102"/>
      <c r="AQ461" s="101"/>
      <c r="AR461" s="101">
        <v>1</v>
      </c>
      <c r="AS461" s="101"/>
      <c r="AT461" s="101"/>
      <c r="AU461" s="101"/>
      <c r="AV461" s="96">
        <f t="shared" si="116"/>
        <v>3</v>
      </c>
      <c r="AW461" s="96" t="str">
        <f t="shared" si="117"/>
        <v/>
      </c>
      <c r="AX461" s="96" t="str">
        <f t="shared" si="118"/>
        <v/>
      </c>
      <c r="AY461" s="96">
        <f t="shared" si="119"/>
        <v>3</v>
      </c>
      <c r="AZ461" s="96">
        <f t="shared" si="120"/>
        <v>2.5177376513279999</v>
      </c>
      <c r="BA461" s="96"/>
      <c r="BB461" s="96"/>
      <c r="BC461" s="96"/>
      <c r="BD461" s="96"/>
      <c r="BE461"/>
      <c r="BF461"/>
      <c r="BG461"/>
      <c r="BH461"/>
      <c r="BI461"/>
      <c r="BJ461" s="83"/>
      <c r="BK461" s="83"/>
    </row>
    <row r="462" spans="1:63" ht="14.1" customHeight="1" x14ac:dyDescent="0.2">
      <c r="A462" s="96"/>
      <c r="B462" s="96"/>
      <c r="C462" s="135">
        <v>44319.475706018522</v>
      </c>
      <c r="D462" s="103" t="s">
        <v>290</v>
      </c>
      <c r="E462" s="96">
        <v>222.55</v>
      </c>
      <c r="F462" s="96">
        <v>7.88</v>
      </c>
      <c r="G462" s="96">
        <v>4.87</v>
      </c>
      <c r="H462" s="96">
        <v>14870</v>
      </c>
      <c r="I462" s="96">
        <v>219.88</v>
      </c>
      <c r="J462" s="96"/>
      <c r="K462" s="96">
        <v>70.099999999999994</v>
      </c>
      <c r="L462" s="96">
        <v>221.30074999999999</v>
      </c>
      <c r="M462" s="96">
        <v>0.56450299999999998</v>
      </c>
      <c r="N462" s="96">
        <v>220.33510200000001</v>
      </c>
      <c r="O462" s="96"/>
      <c r="P462" s="96"/>
      <c r="Q462" s="96"/>
      <c r="R462" s="96"/>
      <c r="S462" s="96"/>
      <c r="T462" s="96"/>
      <c r="U462" s="96"/>
      <c r="V462" s="96">
        <f t="shared" si="108"/>
        <v>2.5277902002535999</v>
      </c>
      <c r="W462" s="96">
        <f t="shared" si="109"/>
        <v>224.77550000000002</v>
      </c>
      <c r="X462" s="96">
        <f t="shared" si="110"/>
        <v>227.001</v>
      </c>
      <c r="Y462" s="105">
        <f t="shared" si="111"/>
        <v>218.09900000000002</v>
      </c>
      <c r="Z462" s="105">
        <f t="shared" si="112"/>
        <v>220.33510200000001</v>
      </c>
      <c r="AA462" s="105">
        <f t="shared" si="113"/>
        <v>213.648</v>
      </c>
      <c r="AB462" s="96"/>
      <c r="AC462" s="96"/>
      <c r="AD462" s="96">
        <v>219.75</v>
      </c>
      <c r="AE462" s="96">
        <f t="shared" si="114"/>
        <v>0</v>
      </c>
      <c r="AF462" s="96">
        <f t="shared" si="121"/>
        <v>0.98741855762749942</v>
      </c>
      <c r="AG462" s="96"/>
      <c r="AH462" s="105">
        <f>IF(AND(M462&lt;Variables!$G$6,M462&gt;Variables!$G$5),0,1)</f>
        <v>1</v>
      </c>
      <c r="AI462" s="105">
        <f t="shared" si="115"/>
        <v>0</v>
      </c>
      <c r="AJ462" s="105">
        <f>IF(I462&gt;Variables!$G$7,0,1)</f>
        <v>0</v>
      </c>
      <c r="AK462" s="105">
        <f>IF(F462&gt;Variables!$G$8,0,1)</f>
        <v>1</v>
      </c>
      <c r="AL462" s="105">
        <f>IF(G462&gt;Variables!$G$9,0,1)</f>
        <v>1</v>
      </c>
      <c r="AM462" s="105">
        <f>IF(AND(K462&gt;Variables!$G$10,K462&lt;Variables!$G$11),0,1)</f>
        <v>0</v>
      </c>
      <c r="AN462" s="103">
        <f>IF(H462&lt;Variables!$G$13,1,0)</f>
        <v>0</v>
      </c>
      <c r="AO462" s="97">
        <f>IF(R462&lt;Variables!$G$12,0,1)</f>
        <v>0</v>
      </c>
      <c r="AP462" s="106"/>
      <c r="AQ462" s="105"/>
      <c r="AR462" s="105"/>
      <c r="AS462" s="105"/>
      <c r="AT462" s="105"/>
      <c r="AU462" s="105">
        <v>1</v>
      </c>
      <c r="AV462" s="96" t="str">
        <f t="shared" si="116"/>
        <v/>
      </c>
      <c r="AW462" s="96" t="str">
        <f t="shared" si="117"/>
        <v/>
      </c>
      <c r="AX462" s="96">
        <f t="shared" si="118"/>
        <v>2</v>
      </c>
      <c r="AY462" s="96">
        <f t="shared" si="119"/>
        <v>2</v>
      </c>
      <c r="AZ462" s="96">
        <f t="shared" si="120"/>
        <v>2.5240048002536</v>
      </c>
      <c r="BA462" s="96"/>
      <c r="BB462" s="96"/>
      <c r="BC462" s="96"/>
      <c r="BD462" s="96"/>
      <c r="BE462"/>
      <c r="BF462"/>
      <c r="BG462"/>
      <c r="BH462"/>
      <c r="BI462"/>
      <c r="BJ462" s="83"/>
      <c r="BK462" s="83"/>
    </row>
    <row r="463" spans="1:63" ht="14.1" customHeight="1" x14ac:dyDescent="0.2">
      <c r="A463" s="96"/>
      <c r="B463" s="96"/>
      <c r="C463" s="135">
        <v>44319.475706018522</v>
      </c>
      <c r="D463" s="96" t="s">
        <v>303</v>
      </c>
      <c r="E463" s="96">
        <v>17.7</v>
      </c>
      <c r="F463" s="96">
        <v>7.26</v>
      </c>
      <c r="G463" s="96">
        <v>7.47</v>
      </c>
      <c r="H463" s="96">
        <v>2410</v>
      </c>
      <c r="I463" s="96">
        <v>8491.7559999999994</v>
      </c>
      <c r="J463" s="96"/>
      <c r="K463" s="96">
        <v>63.73</v>
      </c>
      <c r="L463" s="96">
        <v>17.538929</v>
      </c>
      <c r="M463" s="96">
        <v>0.91836499999999999</v>
      </c>
      <c r="N463" s="96">
        <v>17.450419</v>
      </c>
      <c r="O463" s="96"/>
      <c r="P463" s="96"/>
      <c r="Q463" s="96"/>
      <c r="R463" s="96"/>
      <c r="S463" s="96"/>
      <c r="T463" s="96"/>
      <c r="U463" s="96"/>
      <c r="V463" s="96">
        <f t="shared" si="108"/>
        <v>2.4489500806123998</v>
      </c>
      <c r="W463" s="101">
        <f t="shared" si="109"/>
        <v>17.876999999999999</v>
      </c>
      <c r="X463" s="101">
        <f t="shared" si="110"/>
        <v>18.053999999999998</v>
      </c>
      <c r="Y463" s="96">
        <f t="shared" si="111"/>
        <v>17.346</v>
      </c>
      <c r="Z463" s="96">
        <f t="shared" si="112"/>
        <v>17.450419</v>
      </c>
      <c r="AA463" s="96">
        <f t="shared" si="113"/>
        <v>16.991999999999997</v>
      </c>
      <c r="AB463" s="96"/>
      <c r="AC463" s="96">
        <v>18.899999999999999</v>
      </c>
      <c r="AD463" s="96">
        <v>17.600000000000001</v>
      </c>
      <c r="AE463" s="96">
        <f t="shared" si="114"/>
        <v>1.0677966101694916</v>
      </c>
      <c r="AF463" s="96">
        <f t="shared" si="121"/>
        <v>0.99435028248587587</v>
      </c>
      <c r="AG463" s="96"/>
      <c r="AH463" s="101">
        <f>IF(AND(M463&lt;Variables!$G$6,M463&gt;Variables!$G$5),0,1)</f>
        <v>1</v>
      </c>
      <c r="AI463" s="101">
        <f t="shared" si="115"/>
        <v>0</v>
      </c>
      <c r="AJ463" s="101">
        <f>IF(I463&gt;Variables!$G$7,0,1)</f>
        <v>0</v>
      </c>
      <c r="AK463" s="101">
        <f>IF(F463&gt;Variables!$G$8,0,1)</f>
        <v>1</v>
      </c>
      <c r="AL463" s="101">
        <f>IF(G463&gt;Variables!$G$9,0,1)</f>
        <v>1</v>
      </c>
      <c r="AM463" s="101">
        <f>IF(AND(K463&gt;Variables!$G$10,K463&lt;Variables!$G$11),0,1)</f>
        <v>0</v>
      </c>
      <c r="AN463" s="103">
        <f>IF(H463&lt;Variables!$G$13,1,0)</f>
        <v>1</v>
      </c>
      <c r="AO463" s="97">
        <f>IF(R463&lt;Variables!$G$12,0,1)</f>
        <v>0</v>
      </c>
      <c r="AP463" s="102"/>
      <c r="AQ463" s="101"/>
      <c r="AR463" s="101">
        <v>1</v>
      </c>
      <c r="AS463" s="101"/>
      <c r="AT463" s="101"/>
      <c r="AU463" s="101"/>
      <c r="AV463" s="96">
        <f t="shared" si="116"/>
        <v>3</v>
      </c>
      <c r="AW463" s="96" t="str">
        <f t="shared" si="117"/>
        <v/>
      </c>
      <c r="AX463" s="96" t="str">
        <f t="shared" si="118"/>
        <v/>
      </c>
      <c r="AY463" s="96">
        <f t="shared" si="119"/>
        <v>3</v>
      </c>
      <c r="AZ463" s="96">
        <f t="shared" si="120"/>
        <v>2.4455086606123997</v>
      </c>
      <c r="BA463" s="96"/>
      <c r="BB463" s="96"/>
      <c r="BC463" s="96"/>
      <c r="BD463" s="96"/>
      <c r="BE463"/>
      <c r="BF463"/>
      <c r="BG463"/>
      <c r="BH463"/>
      <c r="BI463"/>
      <c r="BJ463" s="83"/>
      <c r="BK463" s="83"/>
    </row>
    <row r="464" spans="1:63" ht="14.1" customHeight="1" x14ac:dyDescent="0.2">
      <c r="A464" s="96"/>
      <c r="B464" s="96"/>
      <c r="C464" s="135">
        <v>44319.48265046296</v>
      </c>
      <c r="D464" s="96" t="s">
        <v>303</v>
      </c>
      <c r="E464" s="96">
        <v>18.001000000000001</v>
      </c>
      <c r="F464" s="96">
        <v>9.4499999999999993</v>
      </c>
      <c r="G464" s="96">
        <v>9.3000000000000007</v>
      </c>
      <c r="H464" s="96">
        <v>2410</v>
      </c>
      <c r="I464" s="96">
        <v>8811.5210000000006</v>
      </c>
      <c r="J464" s="96"/>
      <c r="K464" s="96">
        <v>71.16</v>
      </c>
      <c r="L464" s="96">
        <v>17.757344</v>
      </c>
      <c r="M464" s="96">
        <v>1.372144</v>
      </c>
      <c r="N464" s="96">
        <v>17.572005000000001</v>
      </c>
      <c r="O464" s="96"/>
      <c r="P464" s="96"/>
      <c r="Q464" s="96"/>
      <c r="R464" s="96"/>
      <c r="S464" s="96"/>
      <c r="T464" s="96"/>
      <c r="U464" s="96"/>
      <c r="V464" s="96">
        <f t="shared" si="108"/>
        <v>2.4666900263884801</v>
      </c>
      <c r="W464" s="101">
        <f t="shared" si="109"/>
        <v>18.181010000000001</v>
      </c>
      <c r="X464" s="101">
        <f t="shared" si="110"/>
        <v>18.36102</v>
      </c>
      <c r="Y464" s="96">
        <f t="shared" si="111"/>
        <v>17.640980000000003</v>
      </c>
      <c r="Z464" s="96">
        <f t="shared" si="112"/>
        <v>17.572005000000001</v>
      </c>
      <c r="AA464" s="96">
        <f t="shared" si="113"/>
        <v>17.28096</v>
      </c>
      <c r="AB464" s="96"/>
      <c r="AC464" s="96">
        <v>19.2</v>
      </c>
      <c r="AD464" s="96">
        <v>18.001000000000001</v>
      </c>
      <c r="AE464" s="96">
        <f t="shared" si="114"/>
        <v>1.0666074106994055</v>
      </c>
      <c r="AF464" s="96">
        <f t="shared" si="121"/>
        <v>1</v>
      </c>
      <c r="AG464" s="96"/>
      <c r="AH464" s="101">
        <f>IF(AND(M464&lt;Variables!$G$6,M464&gt;Variables!$G$5),0,1)</f>
        <v>1</v>
      </c>
      <c r="AI464" s="101">
        <f t="shared" si="115"/>
        <v>0</v>
      </c>
      <c r="AJ464" s="101">
        <f>IF(I464&gt;Variables!$G$7,0,1)</f>
        <v>0</v>
      </c>
      <c r="AK464" s="101">
        <f>IF(F464&gt;Variables!$G$8,0,1)</f>
        <v>0</v>
      </c>
      <c r="AL464" s="101">
        <f>IF(G464&gt;Variables!$G$9,0,1)</f>
        <v>1</v>
      </c>
      <c r="AM464" s="101">
        <f>IF(AND(K464&gt;Variables!$G$10,K464&lt;Variables!$G$11),0,1)</f>
        <v>0</v>
      </c>
      <c r="AN464" s="103">
        <f>IF(H464&lt;Variables!$G$13,1,0)</f>
        <v>1</v>
      </c>
      <c r="AO464" s="97">
        <f>IF(R464&lt;Variables!$G$12,0,1)</f>
        <v>0</v>
      </c>
      <c r="AP464" s="102"/>
      <c r="AQ464" s="101"/>
      <c r="AR464" s="101">
        <v>1</v>
      </c>
      <c r="AS464" s="101"/>
      <c r="AT464" s="101"/>
      <c r="AU464" s="101"/>
      <c r="AV464" s="96">
        <f t="shared" si="116"/>
        <v>3</v>
      </c>
      <c r="AW464" s="96" t="str">
        <f t="shared" si="117"/>
        <v/>
      </c>
      <c r="AX464" s="96" t="str">
        <f t="shared" si="118"/>
        <v/>
      </c>
      <c r="AY464" s="96">
        <f t="shared" si="119"/>
        <v>3</v>
      </c>
      <c r="AZ464" s="96">
        <f t="shared" si="120"/>
        <v>2.4628473863884803</v>
      </c>
      <c r="BA464" s="96"/>
      <c r="BB464" s="96"/>
      <c r="BC464" s="96"/>
      <c r="BD464" s="96"/>
      <c r="BE464"/>
      <c r="BF464"/>
      <c r="BG464"/>
      <c r="BH464"/>
      <c r="BI464"/>
      <c r="BJ464" s="83"/>
      <c r="BK464" s="83"/>
    </row>
    <row r="465" spans="1:63" ht="14.1" customHeight="1" x14ac:dyDescent="0.2">
      <c r="A465" s="96"/>
      <c r="B465" s="96"/>
      <c r="C465" s="135">
        <v>44319.48265046296</v>
      </c>
      <c r="D465" s="96" t="s">
        <v>241</v>
      </c>
      <c r="E465" s="96">
        <v>15.12</v>
      </c>
      <c r="F465" s="96">
        <v>18.309999999999999</v>
      </c>
      <c r="G465" s="96">
        <v>8.5399999999999991</v>
      </c>
      <c r="H465" s="96">
        <v>2370</v>
      </c>
      <c r="I465" s="96">
        <v>0.18</v>
      </c>
      <c r="J465" s="96"/>
      <c r="K465" s="96">
        <v>64.75</v>
      </c>
      <c r="L465" s="96">
        <v>14.82381</v>
      </c>
      <c r="M465" s="96">
        <v>1.9980690000000001</v>
      </c>
      <c r="N465" s="96">
        <v>14.784452</v>
      </c>
      <c r="O465" s="96"/>
      <c r="P465" s="96"/>
      <c r="Q465" s="96"/>
      <c r="R465" s="96"/>
      <c r="S465" s="96"/>
      <c r="T465" s="96"/>
      <c r="U465" s="96"/>
      <c r="V465" s="96">
        <f t="shared" si="108"/>
        <v>2.3827464627379999</v>
      </c>
      <c r="W465" s="101">
        <f t="shared" si="109"/>
        <v>15.271199999999999</v>
      </c>
      <c r="X465" s="101">
        <f t="shared" si="110"/>
        <v>15.4224</v>
      </c>
      <c r="Y465" s="96">
        <f t="shared" si="111"/>
        <v>14.817599999999999</v>
      </c>
      <c r="Z465" s="96">
        <f t="shared" si="112"/>
        <v>14.784452</v>
      </c>
      <c r="AA465" s="96">
        <f t="shared" si="113"/>
        <v>14.515199999999998</v>
      </c>
      <c r="AB465" s="96"/>
      <c r="AC465" s="96">
        <v>15.43</v>
      </c>
      <c r="AD465" s="96">
        <v>14.81</v>
      </c>
      <c r="AE465" s="96">
        <f t="shared" si="114"/>
        <v>1.0205026455026456</v>
      </c>
      <c r="AF465" s="96">
        <f t="shared" si="121"/>
        <v>0.97949735449735453</v>
      </c>
      <c r="AG465" s="96"/>
      <c r="AH465" s="101">
        <f>IF(AND(M465&lt;Variables!$G$6,M465&gt;Variables!$G$5),0,1)</f>
        <v>1</v>
      </c>
      <c r="AI465" s="101">
        <f t="shared" si="115"/>
        <v>0</v>
      </c>
      <c r="AJ465" s="101">
        <f>IF(I465&gt;Variables!$G$7,0,1)</f>
        <v>0</v>
      </c>
      <c r="AK465" s="101">
        <f>IF(F465&gt;Variables!$G$8,0,1)</f>
        <v>0</v>
      </c>
      <c r="AL465" s="101">
        <f>IF(G465&gt;Variables!$G$9,0,1)</f>
        <v>1</v>
      </c>
      <c r="AM465" s="101">
        <f>IF(AND(K465&gt;Variables!$G$10,K465&lt;Variables!$G$11),0,1)</f>
        <v>0</v>
      </c>
      <c r="AN465" s="103">
        <f>IF(H465&lt;Variables!$G$13,1,0)</f>
        <v>1</v>
      </c>
      <c r="AO465" s="97">
        <f>IF(R465&lt;Variables!$G$12,0,1)</f>
        <v>0</v>
      </c>
      <c r="AP465" s="102"/>
      <c r="AQ465" s="101"/>
      <c r="AR465" s="101">
        <v>1</v>
      </c>
      <c r="AS465" s="101"/>
      <c r="AT465" s="101"/>
      <c r="AU465" s="101"/>
      <c r="AV465" s="96">
        <f t="shared" si="116"/>
        <v>3</v>
      </c>
      <c r="AW465" s="96" t="str">
        <f t="shared" si="117"/>
        <v/>
      </c>
      <c r="AX465" s="96" t="str">
        <f t="shared" si="118"/>
        <v/>
      </c>
      <c r="AY465" s="96">
        <f t="shared" si="119"/>
        <v>3</v>
      </c>
      <c r="AZ465" s="96">
        <f t="shared" si="120"/>
        <v>2.3792499627379997</v>
      </c>
      <c r="BA465" s="96"/>
      <c r="BB465" s="96"/>
      <c r="BC465" s="96"/>
      <c r="BD465" s="96"/>
      <c r="BE465"/>
      <c r="BF465"/>
      <c r="BG465"/>
      <c r="BH465"/>
      <c r="BI465"/>
      <c r="BJ465" s="83"/>
      <c r="BK465" s="83"/>
    </row>
    <row r="466" spans="1:63" ht="14.1" customHeight="1" x14ac:dyDescent="0.2">
      <c r="A466" s="96"/>
      <c r="B466" s="96"/>
      <c r="C466" s="135">
        <v>44319.489583333336</v>
      </c>
      <c r="D466" s="96" t="s">
        <v>399</v>
      </c>
      <c r="E466" s="96">
        <v>22.19</v>
      </c>
      <c r="F466" s="96">
        <v>9.2899999999999991</v>
      </c>
      <c r="G466" s="96">
        <v>8.24</v>
      </c>
      <c r="H466" s="96">
        <v>1930</v>
      </c>
      <c r="I466" s="96">
        <v>16.702999999999999</v>
      </c>
      <c r="J466" s="96"/>
      <c r="K466" s="96">
        <v>72.42</v>
      </c>
      <c r="L466" s="96">
        <v>22.002904999999998</v>
      </c>
      <c r="M466" s="96">
        <v>0.85031999999999996</v>
      </c>
      <c r="N466" s="96">
        <v>21.586231999999999</v>
      </c>
      <c r="O466" s="96"/>
      <c r="P466" s="96"/>
      <c r="Q466" s="96"/>
      <c r="R466" s="96"/>
      <c r="S466" s="96"/>
      <c r="T466" s="96"/>
      <c r="U466" s="96"/>
      <c r="V466" s="96">
        <f t="shared" si="108"/>
        <v>2.5221055443328</v>
      </c>
      <c r="W466" s="101">
        <f t="shared" si="109"/>
        <v>22.411900000000003</v>
      </c>
      <c r="X466" s="101">
        <f t="shared" si="110"/>
        <v>22.633800000000001</v>
      </c>
      <c r="Y466" s="96">
        <f t="shared" si="111"/>
        <v>21.746200000000002</v>
      </c>
      <c r="Z466" s="96">
        <f t="shared" si="112"/>
        <v>21.586231999999999</v>
      </c>
      <c r="AA466" s="96">
        <f t="shared" si="113"/>
        <v>21.302399999999999</v>
      </c>
      <c r="AB466" s="96"/>
      <c r="AC466" s="96">
        <v>23.07</v>
      </c>
      <c r="AD466" s="96">
        <v>22.16</v>
      </c>
      <c r="AE466" s="96">
        <f t="shared" si="114"/>
        <v>1.0396575033799007</v>
      </c>
      <c r="AF466" s="96">
        <f t="shared" si="121"/>
        <v>0.99864803965750337</v>
      </c>
      <c r="AG466" s="96"/>
      <c r="AH466" s="101">
        <f>IF(AND(M466&lt;Variables!$G$6,M466&gt;Variables!$G$5),0,1)</f>
        <v>1</v>
      </c>
      <c r="AI466" s="101">
        <f t="shared" si="115"/>
        <v>0</v>
      </c>
      <c r="AJ466" s="101">
        <f>IF(I466&gt;Variables!$G$7,0,1)</f>
        <v>0</v>
      </c>
      <c r="AK466" s="101">
        <f>IF(F466&gt;Variables!$G$8,0,1)</f>
        <v>0</v>
      </c>
      <c r="AL466" s="101">
        <f>IF(G466&gt;Variables!$G$9,0,1)</f>
        <v>1</v>
      </c>
      <c r="AM466" s="101">
        <f>IF(AND(K466&gt;Variables!$G$10,K466&lt;Variables!$G$11),0,1)</f>
        <v>0</v>
      </c>
      <c r="AN466" s="103">
        <f>IF(H466&lt;Variables!$G$13,1,0)</f>
        <v>1</v>
      </c>
      <c r="AO466" s="97">
        <f>IF(R466&lt;Variables!$G$12,0,1)</f>
        <v>0</v>
      </c>
      <c r="AP466" s="102"/>
      <c r="AQ466" s="101"/>
      <c r="AR466" s="101">
        <v>1</v>
      </c>
      <c r="AS466" s="101"/>
      <c r="AT466" s="101"/>
      <c r="AU466" s="101"/>
      <c r="AV466" s="96">
        <f t="shared" si="116"/>
        <v>3</v>
      </c>
      <c r="AW466" s="96" t="str">
        <f t="shared" si="117"/>
        <v/>
      </c>
      <c r="AX466" s="96" t="str">
        <f t="shared" si="118"/>
        <v/>
      </c>
      <c r="AY466" s="96">
        <f t="shared" si="119"/>
        <v>3</v>
      </c>
      <c r="AZ466" s="96">
        <f t="shared" si="120"/>
        <v>2.5181948643327998</v>
      </c>
      <c r="BA466" s="96"/>
      <c r="BB466" s="96"/>
      <c r="BC466" s="96"/>
      <c r="BD466" s="96"/>
      <c r="BE466"/>
      <c r="BF466"/>
      <c r="BG466"/>
      <c r="BH466"/>
      <c r="BI466"/>
      <c r="BJ466" s="83"/>
      <c r="BK466" s="83"/>
    </row>
    <row r="467" spans="1:63" ht="14.1" customHeight="1" x14ac:dyDescent="0.2">
      <c r="A467" s="96"/>
      <c r="B467" s="96"/>
      <c r="C467" s="135">
        <v>44319.489583333336</v>
      </c>
      <c r="D467" s="96" t="s">
        <v>303</v>
      </c>
      <c r="E467" s="96">
        <v>18.420000000000002</v>
      </c>
      <c r="F467" s="96">
        <v>12.06</v>
      </c>
      <c r="G467" s="96">
        <v>11.84</v>
      </c>
      <c r="H467" s="96">
        <v>2410</v>
      </c>
      <c r="I467" s="96">
        <v>9254.8019999999997</v>
      </c>
      <c r="J467" s="96"/>
      <c r="K467" s="96">
        <v>69.930000000000007</v>
      </c>
      <c r="L467" s="96">
        <v>18.028946999999999</v>
      </c>
      <c r="M467" s="96">
        <v>2.169028</v>
      </c>
      <c r="N467" s="96">
        <v>17.734200000000001</v>
      </c>
      <c r="O467" s="96"/>
      <c r="P467" s="96"/>
      <c r="Q467" s="96"/>
      <c r="R467" s="96"/>
      <c r="S467" s="96"/>
      <c r="T467" s="96"/>
      <c r="U467" s="96"/>
      <c r="V467" s="96">
        <f t="shared" si="108"/>
        <v>2.39223550542048</v>
      </c>
      <c r="W467" s="101">
        <f t="shared" si="109"/>
        <v>18.604200000000002</v>
      </c>
      <c r="X467" s="101">
        <f t="shared" si="110"/>
        <v>18.788400000000003</v>
      </c>
      <c r="Y467" s="96">
        <f t="shared" si="111"/>
        <v>18.051600000000001</v>
      </c>
      <c r="Z467" s="96">
        <f t="shared" si="112"/>
        <v>17.734200000000001</v>
      </c>
      <c r="AA467" s="96">
        <f t="shared" si="113"/>
        <v>17.683199999999999</v>
      </c>
      <c r="AB467" s="96"/>
      <c r="AC467" s="96">
        <v>19.43</v>
      </c>
      <c r="AD467" s="96">
        <v>18.309999999999999</v>
      </c>
      <c r="AE467" s="96">
        <f t="shared" si="114"/>
        <v>1.054831704668838</v>
      </c>
      <c r="AF467" s="96">
        <f t="shared" si="121"/>
        <v>0.99402823018458186</v>
      </c>
      <c r="AG467" s="96"/>
      <c r="AH467" s="101">
        <f>IF(AND(M467&lt;Variables!$G$6,M467&gt;Variables!$G$5),0,1)</f>
        <v>1</v>
      </c>
      <c r="AI467" s="101">
        <f t="shared" si="115"/>
        <v>0</v>
      </c>
      <c r="AJ467" s="101">
        <f>IF(I467&gt;Variables!$G$7,0,1)</f>
        <v>0</v>
      </c>
      <c r="AK467" s="101">
        <f>IF(F467&gt;Variables!$G$8,0,1)</f>
        <v>0</v>
      </c>
      <c r="AL467" s="101">
        <f>IF(G467&gt;Variables!$G$9,0,1)</f>
        <v>1</v>
      </c>
      <c r="AM467" s="101">
        <f>IF(AND(K467&gt;Variables!$G$10,K467&lt;Variables!$G$11),0,1)</f>
        <v>0</v>
      </c>
      <c r="AN467" s="103">
        <f>IF(H467&lt;Variables!$G$13,1,0)</f>
        <v>1</v>
      </c>
      <c r="AO467" s="97">
        <f>IF(R467&lt;Variables!$G$12,0,1)</f>
        <v>0</v>
      </c>
      <c r="AP467" s="102"/>
      <c r="AQ467" s="101"/>
      <c r="AR467" s="101">
        <v>1</v>
      </c>
      <c r="AS467" s="101"/>
      <c r="AT467" s="101"/>
      <c r="AU467" s="101"/>
      <c r="AV467" s="96">
        <f t="shared" si="116"/>
        <v>3</v>
      </c>
      <c r="AW467" s="96" t="str">
        <f t="shared" si="117"/>
        <v/>
      </c>
      <c r="AX467" s="96" t="str">
        <f t="shared" si="118"/>
        <v/>
      </c>
      <c r="AY467" s="96">
        <f t="shared" si="119"/>
        <v>3</v>
      </c>
      <c r="AZ467" s="96">
        <f t="shared" si="120"/>
        <v>2.3884592854204798</v>
      </c>
      <c r="BA467" s="96"/>
      <c r="BB467" s="96"/>
      <c r="BC467" s="96"/>
      <c r="BD467" s="96"/>
      <c r="BE467"/>
      <c r="BF467"/>
      <c r="BG467"/>
      <c r="BH467"/>
      <c r="BI467"/>
      <c r="BJ467" s="83"/>
      <c r="BK467" s="83"/>
    </row>
    <row r="468" spans="1:63" ht="14.1" customHeight="1" x14ac:dyDescent="0.2">
      <c r="A468" s="96"/>
      <c r="B468" s="96"/>
      <c r="C468" s="135">
        <v>44319.493055555555</v>
      </c>
      <c r="D468" s="96" t="s">
        <v>303</v>
      </c>
      <c r="E468" s="96">
        <v>18.6249</v>
      </c>
      <c r="F468" s="96">
        <v>14.22</v>
      </c>
      <c r="G468" s="96">
        <v>13.08</v>
      </c>
      <c r="H468" s="96">
        <v>2410</v>
      </c>
      <c r="I468" s="96">
        <v>9470.7009999999991</v>
      </c>
      <c r="J468" s="96"/>
      <c r="K468" s="96">
        <v>69.86</v>
      </c>
      <c r="L468" s="96">
        <v>18.253435</v>
      </c>
      <c r="M468" s="96">
        <v>2.03504</v>
      </c>
      <c r="N468" s="96">
        <v>17.855810000000002</v>
      </c>
      <c r="O468" s="96"/>
      <c r="P468" s="96"/>
      <c r="Q468" s="96"/>
      <c r="R468" s="96"/>
      <c r="S468" s="96"/>
      <c r="T468" s="96"/>
      <c r="U468" s="96"/>
      <c r="V468" s="96">
        <f t="shared" si="108"/>
        <v>2.4031174569728</v>
      </c>
      <c r="W468" s="101">
        <f t="shared" si="109"/>
        <v>18.811149</v>
      </c>
      <c r="X468" s="101">
        <f t="shared" si="110"/>
        <v>18.997398</v>
      </c>
      <c r="Y468" s="96">
        <f t="shared" si="111"/>
        <v>18.252402</v>
      </c>
      <c r="Z468" s="96">
        <f t="shared" si="112"/>
        <v>17.855810000000002</v>
      </c>
      <c r="AA468" s="96">
        <f t="shared" si="113"/>
        <v>17.879904</v>
      </c>
      <c r="AB468" s="96"/>
      <c r="AC468" s="96">
        <v>19.43</v>
      </c>
      <c r="AD468" s="96">
        <v>18.440000000000001</v>
      </c>
      <c r="AE468" s="96">
        <f t="shared" si="114"/>
        <v>1.0432270777292765</v>
      </c>
      <c r="AF468" s="96">
        <f t="shared" si="121"/>
        <v>0.99007242991908684</v>
      </c>
      <c r="AG468" s="96"/>
      <c r="AH468" s="101">
        <f>IF(AND(M468&lt;Variables!$G$6,M468&gt;Variables!$G$5),0,1)</f>
        <v>1</v>
      </c>
      <c r="AI468" s="101">
        <f t="shared" si="115"/>
        <v>0</v>
      </c>
      <c r="AJ468" s="101">
        <f>IF(I468&gt;Variables!$G$7,0,1)</f>
        <v>0</v>
      </c>
      <c r="AK468" s="101">
        <f>IF(F468&gt;Variables!$G$8,0,1)</f>
        <v>0</v>
      </c>
      <c r="AL468" s="101">
        <f>IF(G468&gt;Variables!$G$9,0,1)</f>
        <v>0</v>
      </c>
      <c r="AM468" s="101">
        <f>IF(AND(K468&gt;Variables!$G$10,K468&lt;Variables!$G$11),0,1)</f>
        <v>0</v>
      </c>
      <c r="AN468" s="103">
        <f>IF(H468&lt;Variables!$G$13,1,0)</f>
        <v>1</v>
      </c>
      <c r="AO468" s="97">
        <f>IF(R468&lt;Variables!$G$12,0,1)</f>
        <v>0</v>
      </c>
      <c r="AP468" s="102"/>
      <c r="AQ468" s="101"/>
      <c r="AR468" s="101">
        <v>1</v>
      </c>
      <c r="AS468" s="101"/>
      <c r="AT468" s="101"/>
      <c r="AU468" s="101"/>
      <c r="AV468" s="96">
        <f t="shared" si="116"/>
        <v>3</v>
      </c>
      <c r="AW468" s="96" t="str">
        <f t="shared" si="117"/>
        <v/>
      </c>
      <c r="AX468" s="96" t="str">
        <f t="shared" si="118"/>
        <v/>
      </c>
      <c r="AY468" s="96">
        <f t="shared" si="119"/>
        <v>3</v>
      </c>
      <c r="AZ468" s="96">
        <f t="shared" si="120"/>
        <v>2.3993450169727999</v>
      </c>
      <c r="BA468" s="96"/>
      <c r="BB468" s="96"/>
      <c r="BC468" s="96"/>
      <c r="BD468" s="96"/>
      <c r="BE468"/>
      <c r="BF468"/>
      <c r="BG468"/>
      <c r="BH468"/>
      <c r="BI468"/>
      <c r="BJ468" s="83"/>
      <c r="BK468" s="83"/>
    </row>
    <row r="469" spans="1:63" ht="14.1" customHeight="1" x14ac:dyDescent="0.2">
      <c r="A469" s="96"/>
      <c r="B469" s="96"/>
      <c r="C469" s="135">
        <v>44319.493055555555</v>
      </c>
      <c r="D469" s="96" t="s">
        <v>279</v>
      </c>
      <c r="E469" s="96">
        <v>21.065000000000001</v>
      </c>
      <c r="F469" s="96">
        <v>13.15</v>
      </c>
      <c r="G469" s="96">
        <v>11.16</v>
      </c>
      <c r="H469" s="96">
        <v>1790</v>
      </c>
      <c r="I469" s="96">
        <v>277.923</v>
      </c>
      <c r="J469" s="96"/>
      <c r="K469" s="96">
        <v>66.459999999999994</v>
      </c>
      <c r="L469" s="96">
        <v>20.91123</v>
      </c>
      <c r="M469" s="96">
        <v>0.73534699999999997</v>
      </c>
      <c r="N469" s="96">
        <v>20.777315999999999</v>
      </c>
      <c r="O469" s="96"/>
      <c r="P469" s="96"/>
      <c r="Q469" s="96"/>
      <c r="R469" s="96"/>
      <c r="S469" s="96"/>
      <c r="T469" s="96"/>
      <c r="U469" s="96"/>
      <c r="V469" s="96">
        <f t="shared" si="108"/>
        <v>2.4834507700414399</v>
      </c>
      <c r="W469" s="96">
        <f t="shared" si="109"/>
        <v>21.275650000000002</v>
      </c>
      <c r="X469" s="96">
        <f t="shared" si="110"/>
        <v>21.4863</v>
      </c>
      <c r="Y469" s="105">
        <f t="shared" si="111"/>
        <v>20.643700000000003</v>
      </c>
      <c r="Z469" s="105">
        <f t="shared" si="112"/>
        <v>20.777315999999999</v>
      </c>
      <c r="AA469" s="105">
        <f t="shared" si="113"/>
        <v>20.2224</v>
      </c>
      <c r="AB469" s="96"/>
      <c r="AC469" s="96">
        <v>21.38</v>
      </c>
      <c r="AD469" s="96">
        <v>21.04</v>
      </c>
      <c r="AE469" s="97">
        <f t="shared" si="114"/>
        <v>1.014953714692618</v>
      </c>
      <c r="AF469" s="96">
        <f t="shared" si="121"/>
        <v>0.99881319724661755</v>
      </c>
      <c r="AG469" s="96"/>
      <c r="AH469" s="105">
        <f>IF(AND(M469&lt;Variables!$G$6,M469&gt;Variables!$G$5),0,1)</f>
        <v>1</v>
      </c>
      <c r="AI469" s="105">
        <f t="shared" si="115"/>
        <v>0</v>
      </c>
      <c r="AJ469" s="105">
        <f>IF(I469&gt;Variables!$G$7,0,1)</f>
        <v>0</v>
      </c>
      <c r="AK469" s="105">
        <f>IF(F469&gt;Variables!$G$8,0,1)</f>
        <v>0</v>
      </c>
      <c r="AL469" s="105">
        <f>IF(G469&gt;Variables!$G$9,0,1)</f>
        <v>1</v>
      </c>
      <c r="AM469" s="105">
        <f>IF(AND(K469&gt;Variables!$G$10,K469&lt;Variables!$G$11),0,1)</f>
        <v>0</v>
      </c>
      <c r="AN469" s="103">
        <f>IF(H469&lt;Variables!$G$13,1,0)</f>
        <v>1</v>
      </c>
      <c r="AO469" s="97">
        <f>IF(R469&lt;Variables!$G$12,0,1)</f>
        <v>0</v>
      </c>
      <c r="AP469" s="106"/>
      <c r="AQ469" s="105"/>
      <c r="AR469" s="105"/>
      <c r="AS469" s="105"/>
      <c r="AT469" s="105"/>
      <c r="AU469" s="105">
        <v>1</v>
      </c>
      <c r="AV469" s="96">
        <f t="shared" si="116"/>
        <v>3</v>
      </c>
      <c r="AW469" s="96" t="str">
        <f t="shared" si="117"/>
        <v/>
      </c>
      <c r="AX469" s="96" t="str">
        <f t="shared" si="118"/>
        <v/>
      </c>
      <c r="AY469" s="96">
        <f t="shared" si="119"/>
        <v>3</v>
      </c>
      <c r="AZ469" s="96">
        <f t="shared" si="120"/>
        <v>2.47986193004144</v>
      </c>
      <c r="BA469" s="96"/>
      <c r="BB469" s="96"/>
      <c r="BC469" s="96"/>
      <c r="BD469" s="96"/>
      <c r="BE469"/>
      <c r="BF469"/>
      <c r="BG469"/>
      <c r="BH469"/>
      <c r="BI469"/>
      <c r="BJ469" s="83"/>
      <c r="BK469" s="83"/>
    </row>
    <row r="470" spans="1:63" ht="14.1" customHeight="1" x14ac:dyDescent="0.2">
      <c r="A470" s="96"/>
      <c r="B470" s="96"/>
      <c r="C470" s="135">
        <v>44319.493055555555</v>
      </c>
      <c r="D470" s="96" t="s">
        <v>241</v>
      </c>
      <c r="E470" s="96">
        <v>15.27</v>
      </c>
      <c r="F470" s="96">
        <v>20.76</v>
      </c>
      <c r="G470" s="96">
        <v>9.6199999999999992</v>
      </c>
      <c r="H470" s="96">
        <v>2370</v>
      </c>
      <c r="I470" s="96">
        <v>0.186</v>
      </c>
      <c r="J470" s="96"/>
      <c r="K470" s="96">
        <v>62.12</v>
      </c>
      <c r="L470" s="96">
        <v>15.097910000000001</v>
      </c>
      <c r="M470" s="96">
        <v>1.1398269999999999</v>
      </c>
      <c r="N470" s="96">
        <v>14.85303</v>
      </c>
      <c r="O470" s="96"/>
      <c r="P470" s="96"/>
      <c r="Q470" s="96"/>
      <c r="R470" s="96"/>
      <c r="S470" s="96"/>
      <c r="T470" s="96"/>
      <c r="U470" s="96"/>
      <c r="V470" s="96">
        <f t="shared" si="108"/>
        <v>2.4230308350428795</v>
      </c>
      <c r="W470" s="101">
        <f t="shared" si="109"/>
        <v>15.422699999999999</v>
      </c>
      <c r="X470" s="101">
        <f t="shared" si="110"/>
        <v>15.5754</v>
      </c>
      <c r="Y470" s="96">
        <f t="shared" si="111"/>
        <v>14.964599999999999</v>
      </c>
      <c r="Z470" s="96">
        <f t="shared" si="112"/>
        <v>14.85303</v>
      </c>
      <c r="AA470" s="96">
        <f t="shared" si="113"/>
        <v>14.659199999999998</v>
      </c>
      <c r="AB470" s="96"/>
      <c r="AC470" s="96">
        <v>15.78</v>
      </c>
      <c r="AD470" s="96">
        <v>15.02</v>
      </c>
      <c r="AE470" s="96">
        <f t="shared" si="114"/>
        <v>1.0333988212180747</v>
      </c>
      <c r="AF470" s="96">
        <f t="shared" si="121"/>
        <v>0.98362802881466926</v>
      </c>
      <c r="AG470" s="96"/>
      <c r="AH470" s="101">
        <f>IF(AND(M470&lt;Variables!$G$6,M470&gt;Variables!$G$5),0,1)</f>
        <v>1</v>
      </c>
      <c r="AI470" s="101">
        <f t="shared" si="115"/>
        <v>0</v>
      </c>
      <c r="AJ470" s="101">
        <f>IF(I470&gt;Variables!$G$7,0,1)</f>
        <v>0</v>
      </c>
      <c r="AK470" s="101">
        <f>IF(F470&gt;Variables!$G$8,0,1)</f>
        <v>0</v>
      </c>
      <c r="AL470" s="101">
        <f>IF(G470&gt;Variables!$G$9,0,1)</f>
        <v>1</v>
      </c>
      <c r="AM470" s="101">
        <f>IF(AND(K470&gt;Variables!$G$10,K470&lt;Variables!$G$11),0,1)</f>
        <v>0</v>
      </c>
      <c r="AN470" s="103">
        <f>IF(H470&lt;Variables!$G$13,1,0)</f>
        <v>1</v>
      </c>
      <c r="AO470" s="97">
        <f>IF(R470&lt;Variables!$G$12,0,1)</f>
        <v>0</v>
      </c>
      <c r="AP470" s="102"/>
      <c r="AQ470" s="101"/>
      <c r="AR470" s="101">
        <v>1</v>
      </c>
      <c r="AS470" s="101"/>
      <c r="AT470" s="101"/>
      <c r="AU470" s="101"/>
      <c r="AV470" s="96">
        <f t="shared" si="116"/>
        <v>3</v>
      </c>
      <c r="AW470" s="96" t="str">
        <f t="shared" si="117"/>
        <v/>
      </c>
      <c r="AX470" s="96" t="str">
        <f t="shared" si="118"/>
        <v/>
      </c>
      <c r="AY470" s="96">
        <f t="shared" si="119"/>
        <v>3</v>
      </c>
      <c r="AZ470" s="96">
        <f t="shared" si="120"/>
        <v>2.4196763550428795</v>
      </c>
      <c r="BA470" s="96"/>
      <c r="BB470" s="96"/>
      <c r="BC470" s="96"/>
      <c r="BD470" s="96"/>
      <c r="BE470"/>
      <c r="BF470"/>
      <c r="BG470"/>
      <c r="BH470"/>
      <c r="BI470"/>
      <c r="BJ470" s="83"/>
      <c r="BK470" s="83"/>
    </row>
    <row r="471" spans="1:63" ht="14.1" customHeight="1" x14ac:dyDescent="0.2">
      <c r="A471" s="96"/>
      <c r="B471" s="96"/>
      <c r="C471" s="135">
        <v>44319.5</v>
      </c>
      <c r="D471" s="96" t="s">
        <v>399</v>
      </c>
      <c r="E471" s="96">
        <v>22.625</v>
      </c>
      <c r="F471" s="96">
        <v>11.59</v>
      </c>
      <c r="G471" s="96">
        <v>10.37</v>
      </c>
      <c r="H471" s="96">
        <v>1930</v>
      </c>
      <c r="I471" s="96">
        <v>17.003</v>
      </c>
      <c r="J471" s="96"/>
      <c r="K471" s="96">
        <v>68.86</v>
      </c>
      <c r="L471" s="96">
        <v>22.364995</v>
      </c>
      <c r="M471" s="96">
        <v>1.1625529999999999</v>
      </c>
      <c r="N471" s="96">
        <v>21.983072</v>
      </c>
      <c r="O471" s="96"/>
      <c r="P471" s="96"/>
      <c r="Q471" s="96"/>
      <c r="R471" s="96"/>
      <c r="S471" s="96"/>
      <c r="T471" s="96"/>
      <c r="U471" s="96"/>
      <c r="V471" s="96">
        <f t="shared" si="108"/>
        <v>2.4688416572129599</v>
      </c>
      <c r="W471" s="101">
        <f t="shared" si="109"/>
        <v>22.85125</v>
      </c>
      <c r="X471" s="101">
        <f t="shared" si="110"/>
        <v>23.077500000000001</v>
      </c>
      <c r="Y471" s="96">
        <f t="shared" si="111"/>
        <v>22.172499999999999</v>
      </c>
      <c r="Z471" s="96">
        <f t="shared" si="112"/>
        <v>21.983072</v>
      </c>
      <c r="AA471" s="96">
        <f t="shared" si="113"/>
        <v>21.72</v>
      </c>
      <c r="AB471" s="96"/>
      <c r="AC471" s="96">
        <v>23.25</v>
      </c>
      <c r="AD471" s="96"/>
      <c r="AE471" s="96">
        <f t="shared" si="114"/>
        <v>1.0276243093922652</v>
      </c>
      <c r="AF471" s="96">
        <v>1</v>
      </c>
      <c r="AG471" s="96"/>
      <c r="AH471" s="101">
        <f>IF(AND(M471&lt;Variables!$G$6,M471&gt;Variables!$G$5),0,1)</f>
        <v>1</v>
      </c>
      <c r="AI471" s="101">
        <f t="shared" si="115"/>
        <v>0</v>
      </c>
      <c r="AJ471" s="101">
        <f>IF(I471&gt;Variables!$G$7,0,1)</f>
        <v>0</v>
      </c>
      <c r="AK471" s="101">
        <f>IF(F471&gt;Variables!$G$8,0,1)</f>
        <v>0</v>
      </c>
      <c r="AL471" s="101">
        <f>IF(G471&gt;Variables!$G$9,0,1)</f>
        <v>1</v>
      </c>
      <c r="AM471" s="101">
        <f>IF(AND(K471&gt;Variables!$G$10,K471&lt;Variables!$G$11),0,1)</f>
        <v>0</v>
      </c>
      <c r="AN471" s="103">
        <f>IF(H471&lt;Variables!$G$13,1,0)</f>
        <v>1</v>
      </c>
      <c r="AO471" s="97">
        <f>IF(R471&lt;Variables!$G$12,0,1)</f>
        <v>0</v>
      </c>
      <c r="AP471" s="102"/>
      <c r="AQ471" s="101"/>
      <c r="AR471" s="101">
        <v>1</v>
      </c>
      <c r="AS471" s="101"/>
      <c r="AT471" s="101"/>
      <c r="AU471" s="101"/>
      <c r="AV471" s="96">
        <f t="shared" si="116"/>
        <v>3</v>
      </c>
      <c r="AW471" s="96" t="str">
        <f t="shared" si="117"/>
        <v/>
      </c>
      <c r="AX471" s="96" t="str">
        <f t="shared" si="118"/>
        <v/>
      </c>
      <c r="AY471" s="96">
        <f t="shared" si="119"/>
        <v>3</v>
      </c>
      <c r="AZ471" s="96">
        <f t="shared" si="120"/>
        <v>2.4651232172129598</v>
      </c>
      <c r="BA471" s="96"/>
      <c r="BB471" s="96"/>
      <c r="BC471" s="96"/>
      <c r="BD471" s="96"/>
      <c r="BE471"/>
      <c r="BF471"/>
      <c r="BG471"/>
      <c r="BH471"/>
      <c r="BI471"/>
      <c r="BJ471" s="83"/>
      <c r="BK471" s="83"/>
    </row>
    <row r="472" spans="1:63" ht="14.1" customHeight="1" x14ac:dyDescent="0.2">
      <c r="A472" s="96"/>
      <c r="B472" s="96"/>
      <c r="C472" s="135">
        <v>44319.513888888891</v>
      </c>
      <c r="D472" s="96" t="s">
        <v>173</v>
      </c>
      <c r="E472" s="100">
        <v>110.09</v>
      </c>
      <c r="F472" s="96">
        <v>11.22</v>
      </c>
      <c r="G472" s="96">
        <v>10.44</v>
      </c>
      <c r="H472" s="96">
        <v>2190</v>
      </c>
      <c r="I472" s="96">
        <v>164</v>
      </c>
      <c r="J472" s="96"/>
      <c r="K472" s="96">
        <v>71.319999999999993</v>
      </c>
      <c r="L472" s="96">
        <v>109.32859999999999</v>
      </c>
      <c r="M472" s="96">
        <v>0.69643299999999997</v>
      </c>
      <c r="N472" s="96">
        <v>108.420506</v>
      </c>
      <c r="O472" s="96"/>
      <c r="P472" s="96"/>
      <c r="Q472" s="96"/>
      <c r="R472" s="96"/>
      <c r="S472" s="96"/>
      <c r="T472" s="96"/>
      <c r="U472" s="96"/>
      <c r="V472" s="96">
        <f t="shared" si="108"/>
        <v>2.52688705789472</v>
      </c>
      <c r="W472" s="97">
        <f t="shared" si="109"/>
        <v>111.1909</v>
      </c>
      <c r="X472" s="96">
        <f t="shared" si="110"/>
        <v>112.29180000000001</v>
      </c>
      <c r="Y472" s="96">
        <f t="shared" si="111"/>
        <v>107.8882</v>
      </c>
      <c r="Z472" s="96">
        <f t="shared" si="112"/>
        <v>108.420506</v>
      </c>
      <c r="AA472" s="96">
        <f t="shared" si="113"/>
        <v>105.68640000000001</v>
      </c>
      <c r="AB472" s="96"/>
      <c r="AC472" s="96">
        <v>112.38</v>
      </c>
      <c r="AD472" s="96"/>
      <c r="AE472" s="96">
        <f t="shared" si="114"/>
        <v>1.0208011626850757</v>
      </c>
      <c r="AF472" s="96">
        <v>1</v>
      </c>
      <c r="AG472" s="96"/>
      <c r="AH472" s="97">
        <f>IF(AND(M472&lt;Variables!$G$6,M472&gt;Variables!$G$5),0,1)</f>
        <v>1</v>
      </c>
      <c r="AI472" s="97">
        <f t="shared" si="115"/>
        <v>0</v>
      </c>
      <c r="AJ472" s="97">
        <f>IF(I472&gt;Variables!$G$7,0,1)</f>
        <v>0</v>
      </c>
      <c r="AK472" s="97">
        <f>IF(F472&gt;Variables!$G$8,0,1)</f>
        <v>0</v>
      </c>
      <c r="AL472" s="97">
        <f>IF(G472&gt;Variables!$G$9,0,1)</f>
        <v>1</v>
      </c>
      <c r="AM472" s="97">
        <f>IF(AND(K472&gt;Variables!$G$10,K472&lt;Variables!$G$11),0,1)</f>
        <v>0</v>
      </c>
      <c r="AN472" s="103">
        <f>IF(H472&lt;Variables!$G$13,1,0)</f>
        <v>1</v>
      </c>
      <c r="AO472" s="97">
        <f>IF(R472&lt;Variables!$G$12,0,1)</f>
        <v>0</v>
      </c>
      <c r="AP472" s="99"/>
      <c r="AQ472" s="97"/>
      <c r="AR472" s="97"/>
      <c r="AS472" s="97">
        <v>1</v>
      </c>
      <c r="AT472" s="97"/>
      <c r="AU472" s="97"/>
      <c r="AV472" s="96">
        <f t="shared" si="116"/>
        <v>3</v>
      </c>
      <c r="AW472" s="96" t="str">
        <f t="shared" si="117"/>
        <v/>
      </c>
      <c r="AX472" s="96" t="str">
        <f t="shared" si="118"/>
        <v/>
      </c>
      <c r="AY472" s="96">
        <f t="shared" si="119"/>
        <v>3</v>
      </c>
      <c r="AZ472" s="96">
        <f t="shared" si="120"/>
        <v>2.5230357778947199</v>
      </c>
      <c r="BA472" s="96"/>
      <c r="BB472" s="96"/>
      <c r="BC472" s="96"/>
      <c r="BD472" s="96"/>
      <c r="BE472"/>
      <c r="BF472"/>
      <c r="BG472"/>
      <c r="BH472"/>
      <c r="BI472"/>
      <c r="BJ472" s="83"/>
      <c r="BK472" s="83"/>
    </row>
    <row r="473" spans="1:63" ht="14.1" customHeight="1" x14ac:dyDescent="0.2">
      <c r="A473" s="96"/>
      <c r="B473" s="96"/>
      <c r="C473" s="135">
        <v>44321.416678240741</v>
      </c>
      <c r="D473" s="96" t="s">
        <v>400</v>
      </c>
      <c r="E473" s="96">
        <v>42.93</v>
      </c>
      <c r="F473" s="96">
        <v>11.68</v>
      </c>
      <c r="G473" s="96">
        <v>8.41</v>
      </c>
      <c r="H473" s="96">
        <v>21430</v>
      </c>
      <c r="I473" s="96">
        <v>-35.563000000000002</v>
      </c>
      <c r="J473" s="96"/>
      <c r="K473" s="96">
        <v>83.34</v>
      </c>
      <c r="L473" s="96">
        <v>41.759749999999997</v>
      </c>
      <c r="M473" s="96">
        <v>2.8023400000000001</v>
      </c>
      <c r="N473" s="96">
        <v>41.160806000000001</v>
      </c>
      <c r="O473" s="96"/>
      <c r="P473" s="96">
        <v>644007</v>
      </c>
      <c r="Q473" s="96">
        <v>1128000</v>
      </c>
      <c r="R473" s="137">
        <f>P473/Q473</f>
        <v>0.57092819148936169</v>
      </c>
      <c r="S473" s="137"/>
      <c r="T473" s="137"/>
      <c r="U473" s="137"/>
      <c r="V473" s="137">
        <f t="shared" si="108"/>
        <v>2.3697156749472001</v>
      </c>
      <c r="W473" s="97">
        <f t="shared" si="109"/>
        <v>43.359299999999998</v>
      </c>
      <c r="X473" s="97">
        <f t="shared" si="110"/>
        <v>43.788600000000002</v>
      </c>
      <c r="Y473" s="96">
        <f t="shared" si="111"/>
        <v>42.071399999999997</v>
      </c>
      <c r="Z473" s="96">
        <f t="shared" si="112"/>
        <v>41.160806000000001</v>
      </c>
      <c r="AA473" s="96">
        <f t="shared" si="113"/>
        <v>41.212800000000001</v>
      </c>
      <c r="AB473" s="96"/>
      <c r="AC473" s="96">
        <v>43.94</v>
      </c>
      <c r="AD473" s="96">
        <v>43</v>
      </c>
      <c r="AE473" s="97">
        <f t="shared" si="114"/>
        <v>1.0235266713254134</v>
      </c>
      <c r="AF473" s="96">
        <f t="shared" ref="AF473:AF536" si="122">AD473/E473</f>
        <v>1.0016305613789891</v>
      </c>
      <c r="AG473" s="96"/>
      <c r="AH473" s="97">
        <f>IF(AND(M473&lt;Variables!$G$6,M473&gt;Variables!$G$5),0,1)</f>
        <v>1</v>
      </c>
      <c r="AI473" s="97">
        <f t="shared" si="115"/>
        <v>0</v>
      </c>
      <c r="AJ473" s="97">
        <f>IF(I473&gt;Variables!$G$7,0,1)</f>
        <v>1</v>
      </c>
      <c r="AK473" s="97">
        <f>IF(F473&gt;Variables!$G$8,0,1)</f>
        <v>0</v>
      </c>
      <c r="AL473" s="97">
        <f>IF(G473&gt;Variables!$G$9,0,1)</f>
        <v>1</v>
      </c>
      <c r="AM473" s="97">
        <f>IF(AND(K473&gt;Variables!$G$10,K473&lt;Variables!$G$11),0,1)</f>
        <v>1</v>
      </c>
      <c r="AN473" s="103">
        <f>IF(H473&lt;Variables!$G$13,1,0)</f>
        <v>0</v>
      </c>
      <c r="AO473" s="97">
        <f>IF(R473&lt;Variables!$G$12,0,1)</f>
        <v>0</v>
      </c>
      <c r="AP473" s="99"/>
      <c r="AQ473" s="97"/>
      <c r="AR473" s="97"/>
      <c r="AS473" s="97">
        <v>1</v>
      </c>
      <c r="AT473" s="97"/>
      <c r="AU473" s="97"/>
      <c r="AV473" s="96">
        <f t="shared" si="116"/>
        <v>3</v>
      </c>
      <c r="AW473" s="96" t="str">
        <f t="shared" si="117"/>
        <v/>
      </c>
      <c r="AX473" s="96" t="str">
        <f t="shared" si="118"/>
        <v/>
      </c>
      <c r="AY473" s="96">
        <f t="shared" si="119"/>
        <v>3</v>
      </c>
      <c r="AZ473" s="96">
        <f t="shared" si="120"/>
        <v>2.3652153149471999</v>
      </c>
      <c r="BA473" s="96"/>
      <c r="BB473" s="96"/>
      <c r="BC473" s="96"/>
      <c r="BD473" s="96"/>
      <c r="BE473"/>
      <c r="BF473"/>
      <c r="BG473"/>
      <c r="BH473"/>
      <c r="BI473"/>
      <c r="BJ473" s="83"/>
      <c r="BK473" s="83"/>
    </row>
    <row r="474" spans="1:63" ht="14.1" customHeight="1" x14ac:dyDescent="0.2">
      <c r="A474" s="96"/>
      <c r="B474" s="96"/>
      <c r="C474" s="135">
        <v>44321.416678240741</v>
      </c>
      <c r="D474" s="96" t="s">
        <v>401</v>
      </c>
      <c r="E474" s="96">
        <v>25.12</v>
      </c>
      <c r="F474" s="96">
        <v>6.61</v>
      </c>
      <c r="G474" s="96">
        <v>4.49</v>
      </c>
      <c r="H474" s="96">
        <v>16340</v>
      </c>
      <c r="I474" s="96">
        <v>14.52</v>
      </c>
      <c r="J474" s="96"/>
      <c r="K474" s="96">
        <v>76.12</v>
      </c>
      <c r="L474" s="96">
        <v>24.780934999999999</v>
      </c>
      <c r="M474" s="96">
        <v>1.368249</v>
      </c>
      <c r="N474" s="96">
        <v>24.527764999999999</v>
      </c>
      <c r="O474" s="96"/>
      <c r="P474" s="96">
        <v>3944000</v>
      </c>
      <c r="Q474" s="96">
        <v>11684000</v>
      </c>
      <c r="R474" s="137">
        <f>P474/Q474</f>
        <v>0.3375556316330024</v>
      </c>
      <c r="S474" s="137"/>
      <c r="T474" s="137"/>
      <c r="U474" s="137"/>
      <c r="V474" s="137">
        <f t="shared" si="108"/>
        <v>2.4988154647145597</v>
      </c>
      <c r="W474" s="97">
        <f t="shared" si="109"/>
        <v>25.371200000000002</v>
      </c>
      <c r="X474" s="96">
        <f t="shared" si="110"/>
        <v>25.622400000000003</v>
      </c>
      <c r="Y474" s="96">
        <f t="shared" si="111"/>
        <v>24.617599999999999</v>
      </c>
      <c r="Z474" s="96">
        <f t="shared" si="112"/>
        <v>24.527764999999999</v>
      </c>
      <c r="AA474" s="96">
        <f t="shared" si="113"/>
        <v>24.115200000000002</v>
      </c>
      <c r="AB474" s="96"/>
      <c r="AC474" s="96">
        <v>25.64</v>
      </c>
      <c r="AD474" s="96">
        <v>24.85</v>
      </c>
      <c r="AE474" s="97">
        <f t="shared" si="114"/>
        <v>1.0207006369426752</v>
      </c>
      <c r="AF474" s="96">
        <f t="shared" si="122"/>
        <v>0.98925159235668791</v>
      </c>
      <c r="AG474" s="96"/>
      <c r="AH474" s="97">
        <f>IF(AND(M474&lt;Variables!$G$6,M474&gt;Variables!$G$5),0,1)</f>
        <v>1</v>
      </c>
      <c r="AI474" s="97">
        <f t="shared" si="115"/>
        <v>0</v>
      </c>
      <c r="AJ474" s="97">
        <f>IF(I474&gt;Variables!$G$7,0,1)</f>
        <v>0</v>
      </c>
      <c r="AK474" s="97">
        <f>IF(F474&gt;Variables!$G$8,0,1)</f>
        <v>1</v>
      </c>
      <c r="AL474" s="97">
        <f>IF(G474&gt;Variables!$G$9,0,1)</f>
        <v>1</v>
      </c>
      <c r="AM474" s="97">
        <f>IF(AND(K474&gt;Variables!$G$10,K474&lt;Variables!$G$11),0,1)</f>
        <v>1</v>
      </c>
      <c r="AN474" s="103">
        <f>IF(H474&lt;Variables!$G$13,1,0)</f>
        <v>0</v>
      </c>
      <c r="AO474" s="97">
        <f>IF(R474&lt;Variables!$G$12,0,1)</f>
        <v>0</v>
      </c>
      <c r="AP474" s="99"/>
      <c r="AQ474" s="97"/>
      <c r="AR474" s="97"/>
      <c r="AS474" s="97">
        <v>1</v>
      </c>
      <c r="AT474" s="97"/>
      <c r="AU474" s="97"/>
      <c r="AV474" s="96">
        <f t="shared" si="116"/>
        <v>3</v>
      </c>
      <c r="AW474" s="96" t="str">
        <f t="shared" si="117"/>
        <v/>
      </c>
      <c r="AX474" s="96" t="str">
        <f t="shared" si="118"/>
        <v/>
      </c>
      <c r="AY474" s="96">
        <f t="shared" si="119"/>
        <v>3</v>
      </c>
      <c r="AZ474" s="96">
        <f t="shared" si="120"/>
        <v>2.4947049847145601</v>
      </c>
      <c r="BA474" s="96"/>
      <c r="BB474" s="96"/>
      <c r="BC474" s="96"/>
      <c r="BD474" s="96"/>
      <c r="BE474"/>
      <c r="BF474"/>
      <c r="BG474"/>
      <c r="BH474"/>
      <c r="BI474"/>
      <c r="BJ474" s="83"/>
      <c r="BK474" s="83"/>
    </row>
    <row r="475" spans="1:63" ht="14.1" customHeight="1" x14ac:dyDescent="0.2">
      <c r="A475" s="96" t="s">
        <v>402</v>
      </c>
      <c r="B475" s="96"/>
      <c r="C475" s="135">
        <v>44321.416678240741</v>
      </c>
      <c r="D475" s="96" t="s">
        <v>124</v>
      </c>
      <c r="E475" s="96">
        <v>28.989000000000001</v>
      </c>
      <c r="F475" s="96">
        <v>6.85</v>
      </c>
      <c r="G475" s="96">
        <v>4.96</v>
      </c>
      <c r="H475" s="96">
        <v>3270</v>
      </c>
      <c r="I475" s="96">
        <v>121.675</v>
      </c>
      <c r="J475" s="96"/>
      <c r="K475" s="96">
        <v>70.84</v>
      </c>
      <c r="L475" s="96">
        <v>28.654714999999999</v>
      </c>
      <c r="M475" s="96">
        <v>1.1665970000000001</v>
      </c>
      <c r="N475" s="96">
        <v>28.311429</v>
      </c>
      <c r="O475" s="96"/>
      <c r="P475" s="96"/>
      <c r="Q475" s="96"/>
      <c r="R475" s="96"/>
      <c r="S475" s="96"/>
      <c r="T475" s="96"/>
      <c r="U475" s="96"/>
      <c r="V475" s="96">
        <f t="shared" si="108"/>
        <v>2.4823581642857602</v>
      </c>
      <c r="W475" s="97">
        <f t="shared" si="109"/>
        <v>29.278890000000001</v>
      </c>
      <c r="X475" s="96">
        <f t="shared" si="110"/>
        <v>29.56878</v>
      </c>
      <c r="Y475" s="96">
        <f t="shared" si="111"/>
        <v>28.409220000000001</v>
      </c>
      <c r="Z475" s="96">
        <f t="shared" si="112"/>
        <v>28.311429</v>
      </c>
      <c r="AA475" s="96">
        <f t="shared" si="113"/>
        <v>27.829439999999998</v>
      </c>
      <c r="AB475" s="96"/>
      <c r="AC475" s="96">
        <v>29.18</v>
      </c>
      <c r="AD475" s="96">
        <v>28.5</v>
      </c>
      <c r="AE475" s="96">
        <f t="shared" si="114"/>
        <v>1.0065887060609195</v>
      </c>
      <c r="AF475" s="96">
        <f t="shared" si="122"/>
        <v>0.98313153265031561</v>
      </c>
      <c r="AG475" s="96" t="s">
        <v>403</v>
      </c>
      <c r="AH475" s="97">
        <f>IF(AND(M475&lt;Variables!$G$6,M475&gt;Variables!$G$5),0,1)</f>
        <v>1</v>
      </c>
      <c r="AI475" s="97">
        <f t="shared" si="115"/>
        <v>0</v>
      </c>
      <c r="AJ475" s="97">
        <f>IF(I475&gt;Variables!$G$7,0,1)</f>
        <v>0</v>
      </c>
      <c r="AK475" s="97">
        <f>IF(F475&gt;Variables!$G$8,0,1)</f>
        <v>1</v>
      </c>
      <c r="AL475" s="97">
        <f>IF(G475&gt;Variables!$G$9,0,1)</f>
        <v>1</v>
      </c>
      <c r="AM475" s="97">
        <f>IF(AND(K475&gt;Variables!$G$10,K475&lt;Variables!$G$11),0,1)</f>
        <v>0</v>
      </c>
      <c r="AN475" s="103">
        <f>IF(H475&lt;Variables!$G$13,1,0)</f>
        <v>0</v>
      </c>
      <c r="AO475" s="97">
        <f>IF(R475&lt;Variables!$G$12,0,1)</f>
        <v>0</v>
      </c>
      <c r="AP475" s="99"/>
      <c r="AQ475" s="97"/>
      <c r="AR475" s="97"/>
      <c r="AS475" s="97">
        <v>1</v>
      </c>
      <c r="AT475" s="97"/>
      <c r="AU475" s="97"/>
      <c r="AV475" s="96" t="str">
        <f t="shared" si="116"/>
        <v/>
      </c>
      <c r="AW475" s="96" t="str">
        <f t="shared" si="117"/>
        <v/>
      </c>
      <c r="AX475" s="96">
        <f t="shared" si="118"/>
        <v>2</v>
      </c>
      <c r="AY475" s="96">
        <f t="shared" si="119"/>
        <v>2</v>
      </c>
      <c r="AZ475" s="96">
        <f t="shared" si="120"/>
        <v>2.4785328042857602</v>
      </c>
      <c r="BA475" s="96"/>
      <c r="BB475" s="96"/>
      <c r="BC475" s="96"/>
      <c r="BD475" s="96"/>
      <c r="BE475"/>
      <c r="BF475"/>
      <c r="BG475"/>
      <c r="BH475"/>
      <c r="BI475"/>
      <c r="BJ475" s="83"/>
      <c r="BK475" s="83"/>
    </row>
    <row r="476" spans="1:63" ht="14.1" customHeight="1" x14ac:dyDescent="0.2">
      <c r="A476" s="96"/>
      <c r="B476" s="96"/>
      <c r="C476" s="135">
        <v>44321.416678240741</v>
      </c>
      <c r="D476" s="96" t="s">
        <v>124</v>
      </c>
      <c r="E476" s="96">
        <v>28.989000000000001</v>
      </c>
      <c r="F476" s="96">
        <v>6.85</v>
      </c>
      <c r="G476" s="96">
        <v>4.96</v>
      </c>
      <c r="H476" s="96">
        <v>3270</v>
      </c>
      <c r="I476" s="96">
        <v>121.675</v>
      </c>
      <c r="J476" s="96"/>
      <c r="K476" s="96">
        <v>70.84</v>
      </c>
      <c r="L476" s="96">
        <v>28.654714999999999</v>
      </c>
      <c r="M476" s="96">
        <v>1.1665970000000001</v>
      </c>
      <c r="N476" s="96">
        <v>28.311429</v>
      </c>
      <c r="O476" s="96"/>
      <c r="P476" s="96">
        <v>477322</v>
      </c>
      <c r="Q476" s="96">
        <v>1836000</v>
      </c>
      <c r="R476" s="137">
        <f t="shared" ref="R476:R495" si="123">P476/Q476</f>
        <v>0.25997930283224402</v>
      </c>
      <c r="S476" s="137"/>
      <c r="T476" s="137"/>
      <c r="U476" s="137"/>
      <c r="V476" s="137">
        <f t="shared" si="108"/>
        <v>2.4823581642857602</v>
      </c>
      <c r="W476" s="97">
        <f t="shared" si="109"/>
        <v>29.278890000000001</v>
      </c>
      <c r="X476" s="96">
        <f t="shared" si="110"/>
        <v>29.56878</v>
      </c>
      <c r="Y476" s="96">
        <f t="shared" si="111"/>
        <v>28.409220000000001</v>
      </c>
      <c r="Z476" s="96">
        <f t="shared" si="112"/>
        <v>28.311429</v>
      </c>
      <c r="AA476" s="96">
        <f t="shared" si="113"/>
        <v>27.829439999999998</v>
      </c>
      <c r="AB476" s="96"/>
      <c r="AC476" s="96">
        <v>29.18</v>
      </c>
      <c r="AD476" s="96">
        <v>28.5</v>
      </c>
      <c r="AE476" s="97">
        <f t="shared" si="114"/>
        <v>1.0065887060609195</v>
      </c>
      <c r="AF476" s="96">
        <f t="shared" si="122"/>
        <v>0.98313153265031561</v>
      </c>
      <c r="AG476" s="96"/>
      <c r="AH476" s="97">
        <f>IF(AND(M476&lt;Variables!$G$6,M476&gt;Variables!$G$5),0,1)</f>
        <v>1</v>
      </c>
      <c r="AI476" s="97">
        <f t="shared" si="115"/>
        <v>0</v>
      </c>
      <c r="AJ476" s="97">
        <f>IF(I476&gt;Variables!$G$7,0,1)</f>
        <v>0</v>
      </c>
      <c r="AK476" s="97">
        <f>IF(F476&gt;Variables!$G$8,0,1)</f>
        <v>1</v>
      </c>
      <c r="AL476" s="97">
        <f>IF(G476&gt;Variables!$G$9,0,1)</f>
        <v>1</v>
      </c>
      <c r="AM476" s="97">
        <f>IF(AND(K476&gt;Variables!$G$10,K476&lt;Variables!$G$11),0,1)</f>
        <v>0</v>
      </c>
      <c r="AN476" s="103">
        <f>IF(H476&lt;Variables!$G$13,1,0)</f>
        <v>0</v>
      </c>
      <c r="AO476" s="97">
        <f>IF(R476&lt;Variables!$G$12,0,1)</f>
        <v>0</v>
      </c>
      <c r="AP476" s="99"/>
      <c r="AQ476" s="97"/>
      <c r="AR476" s="97"/>
      <c r="AS476" s="97">
        <v>1</v>
      </c>
      <c r="AT476" s="97"/>
      <c r="AU476" s="97"/>
      <c r="AV476" s="96" t="str">
        <f t="shared" si="116"/>
        <v/>
      </c>
      <c r="AW476" s="96" t="str">
        <f t="shared" si="117"/>
        <v/>
      </c>
      <c r="AX476" s="96">
        <f t="shared" si="118"/>
        <v>2</v>
      </c>
      <c r="AY476" s="96">
        <f t="shared" si="119"/>
        <v>2</v>
      </c>
      <c r="AZ476" s="96">
        <f t="shared" si="120"/>
        <v>2.4785328042857602</v>
      </c>
      <c r="BA476" s="96"/>
      <c r="BB476" s="96"/>
      <c r="BC476" s="96"/>
      <c r="BD476" s="96"/>
      <c r="BE476"/>
      <c r="BF476"/>
      <c r="BG476"/>
      <c r="BH476"/>
      <c r="BI476"/>
      <c r="BJ476" s="83"/>
      <c r="BK476" s="83"/>
    </row>
    <row r="477" spans="1:63" ht="14.1" customHeight="1" x14ac:dyDescent="0.2">
      <c r="A477" s="96"/>
      <c r="B477" s="96"/>
      <c r="C477" s="135">
        <v>44321.416678240741</v>
      </c>
      <c r="D477" s="96" t="s">
        <v>404</v>
      </c>
      <c r="E477" s="96">
        <v>16.995000000000001</v>
      </c>
      <c r="F477" s="96">
        <v>17.23</v>
      </c>
      <c r="G477" s="96">
        <v>5.49</v>
      </c>
      <c r="H477" s="96">
        <v>1830</v>
      </c>
      <c r="I477" s="96">
        <v>-6.32</v>
      </c>
      <c r="J477" s="96"/>
      <c r="K477" s="96">
        <v>69.8</v>
      </c>
      <c r="L477" s="96">
        <v>16.889175000000002</v>
      </c>
      <c r="M477" s="96">
        <v>0.62658499999999995</v>
      </c>
      <c r="N477" s="96">
        <v>16.680282999999999</v>
      </c>
      <c r="O477" s="96"/>
      <c r="P477" s="96">
        <v>1830000</v>
      </c>
      <c r="Q477" s="96">
        <v>2620000</v>
      </c>
      <c r="R477" s="138">
        <f t="shared" si="123"/>
        <v>0.69847328244274809</v>
      </c>
      <c r="S477" s="138"/>
      <c r="T477" s="138"/>
      <c r="U477" s="138"/>
      <c r="V477" s="138">
        <f t="shared" si="108"/>
        <v>2.5200071558959998</v>
      </c>
      <c r="W477" s="96">
        <f t="shared" si="109"/>
        <v>17.164950000000001</v>
      </c>
      <c r="X477" s="96">
        <f t="shared" si="110"/>
        <v>17.334900000000001</v>
      </c>
      <c r="Y477" s="103">
        <f t="shared" si="111"/>
        <v>16.655100000000001</v>
      </c>
      <c r="Z477" s="103">
        <f t="shared" si="112"/>
        <v>16.680282999999999</v>
      </c>
      <c r="AA477" s="103">
        <f t="shared" si="113"/>
        <v>16.315200000000001</v>
      </c>
      <c r="AB477" s="96"/>
      <c r="AC477" s="96"/>
      <c r="AD477" s="96">
        <v>16.48</v>
      </c>
      <c r="AE477" s="96">
        <f t="shared" si="114"/>
        <v>0</v>
      </c>
      <c r="AF477" s="96">
        <f t="shared" si="122"/>
        <v>0.96969696969696961</v>
      </c>
      <c r="AG477" s="96"/>
      <c r="AH477" s="103">
        <f>IF(AND(M477&lt;Variables!$G$6,M477&gt;Variables!$G$5),0,1)</f>
        <v>1</v>
      </c>
      <c r="AI477" s="103">
        <f t="shared" si="115"/>
        <v>0</v>
      </c>
      <c r="AJ477" s="103">
        <f>IF(I477&gt;Variables!$G$7,0,1)</f>
        <v>1</v>
      </c>
      <c r="AK477" s="103">
        <f>IF(F477&gt;Variables!$G$8,0,1)</f>
        <v>0</v>
      </c>
      <c r="AL477" s="103">
        <f>IF(G477&gt;Variables!$G$9,0,1)</f>
        <v>1</v>
      </c>
      <c r="AM477" s="103">
        <f>IF(AND(K477&gt;Variables!$G$10,K477&lt;Variables!$G$11),0,1)</f>
        <v>0</v>
      </c>
      <c r="AN477" s="103">
        <f>IF(H477&lt;Variables!$G$13,1,0)</f>
        <v>1</v>
      </c>
      <c r="AO477" s="97">
        <f>IF(R477&lt;Variables!$G$12,0,1)</f>
        <v>0</v>
      </c>
      <c r="AP477" s="104"/>
      <c r="AQ477" s="103"/>
      <c r="AR477" s="103"/>
      <c r="AS477" s="103"/>
      <c r="AT477" s="103">
        <v>1</v>
      </c>
      <c r="AU477" s="103"/>
      <c r="AV477" s="96" t="str">
        <f t="shared" si="116"/>
        <v/>
      </c>
      <c r="AW477" s="96">
        <f t="shared" si="117"/>
        <v>1</v>
      </c>
      <c r="AX477" s="96" t="str">
        <f t="shared" si="118"/>
        <v/>
      </c>
      <c r="AY477" s="96">
        <f t="shared" si="119"/>
        <v>1</v>
      </c>
      <c r="AZ477" s="96">
        <f t="shared" si="120"/>
        <v>2.516237955896</v>
      </c>
      <c r="BA477" s="96"/>
      <c r="BB477" s="96"/>
      <c r="BC477" s="96"/>
      <c r="BD477" s="96"/>
      <c r="BE477"/>
      <c r="BF477"/>
      <c r="BG477"/>
      <c r="BH477"/>
      <c r="BI477"/>
      <c r="BJ477" s="83"/>
      <c r="BK477" s="83"/>
    </row>
    <row r="478" spans="1:63" ht="14.1" customHeight="1" x14ac:dyDescent="0.2">
      <c r="A478" s="96"/>
      <c r="B478" s="96"/>
      <c r="C478" s="135">
        <v>44321.416678240741</v>
      </c>
      <c r="D478" s="96" t="s">
        <v>405</v>
      </c>
      <c r="E478" s="96">
        <v>48.08</v>
      </c>
      <c r="F478" s="96">
        <v>7.38</v>
      </c>
      <c r="G478" s="96">
        <v>2.58</v>
      </c>
      <c r="H478" s="96">
        <v>5320</v>
      </c>
      <c r="I478" s="96">
        <v>-16.477</v>
      </c>
      <c r="J478" s="96"/>
      <c r="K478" s="96">
        <v>65.53</v>
      </c>
      <c r="L478" s="96">
        <v>48.040275000000001</v>
      </c>
      <c r="M478" s="96">
        <v>8.2691000000000001E-2</v>
      </c>
      <c r="N478" s="96">
        <v>47.815984</v>
      </c>
      <c r="O478" s="96"/>
      <c r="P478" s="96">
        <v>1470000</v>
      </c>
      <c r="Q478" s="96">
        <v>1075000</v>
      </c>
      <c r="R478" s="137">
        <f t="shared" si="123"/>
        <v>1.3674418604651162</v>
      </c>
      <c r="S478" s="137"/>
      <c r="T478" s="137"/>
      <c r="U478" s="137"/>
      <c r="V478" s="137">
        <f t="shared" si="108"/>
        <v>2.5220320897277597</v>
      </c>
      <c r="W478" s="97">
        <f t="shared" si="109"/>
        <v>48.5608</v>
      </c>
      <c r="X478" s="96">
        <f t="shared" si="110"/>
        <v>49.041600000000003</v>
      </c>
      <c r="Y478" s="96">
        <f t="shared" si="111"/>
        <v>47.118399999999994</v>
      </c>
      <c r="Z478" s="96">
        <f t="shared" si="112"/>
        <v>47.815984</v>
      </c>
      <c r="AA478" s="96">
        <f t="shared" si="113"/>
        <v>46.156799999999997</v>
      </c>
      <c r="AB478" s="96"/>
      <c r="AC478" s="96">
        <v>48.76</v>
      </c>
      <c r="AD478" s="96">
        <v>47.91</v>
      </c>
      <c r="AE478" s="97">
        <f t="shared" si="114"/>
        <v>1.0141430948419301</v>
      </c>
      <c r="AF478" s="96">
        <f t="shared" si="122"/>
        <v>0.99646422628951747</v>
      </c>
      <c r="AG478" s="96"/>
      <c r="AH478" s="97">
        <f>IF(AND(M478&lt;Variables!$G$6,M478&gt;Variables!$G$5),0,1)</f>
        <v>1</v>
      </c>
      <c r="AI478" s="97">
        <f t="shared" si="115"/>
        <v>0</v>
      </c>
      <c r="AJ478" s="97">
        <f>IF(I478&gt;Variables!$G$7,0,1)</f>
        <v>1</v>
      </c>
      <c r="AK478" s="97">
        <f>IF(F478&gt;Variables!$G$8,0,1)</f>
        <v>1</v>
      </c>
      <c r="AL478" s="97">
        <f>IF(G478&gt;Variables!$G$9,0,1)</f>
        <v>1</v>
      </c>
      <c r="AM478" s="97">
        <f>IF(AND(K478&gt;Variables!$G$10,K478&lt;Variables!$G$11),0,1)</f>
        <v>0</v>
      </c>
      <c r="AN478" s="103">
        <f>IF(H478&lt;Variables!$G$13,1,0)</f>
        <v>0</v>
      </c>
      <c r="AO478" s="97">
        <f>IF(R478&lt;Variables!$G$12,0,1)</f>
        <v>0</v>
      </c>
      <c r="AP478" s="99"/>
      <c r="AQ478" s="97"/>
      <c r="AR478" s="97"/>
      <c r="AS478" s="97">
        <v>1</v>
      </c>
      <c r="AT478" s="97"/>
      <c r="AU478" s="97"/>
      <c r="AV478" s="96">
        <f t="shared" si="116"/>
        <v>3</v>
      </c>
      <c r="AW478" s="96" t="str">
        <f t="shared" si="117"/>
        <v/>
      </c>
      <c r="AX478" s="96" t="str">
        <f t="shared" si="118"/>
        <v/>
      </c>
      <c r="AY478" s="96">
        <f t="shared" si="119"/>
        <v>3</v>
      </c>
      <c r="AZ478" s="96">
        <f t="shared" si="120"/>
        <v>2.5184934697277601</v>
      </c>
      <c r="BA478" s="96"/>
      <c r="BB478" s="96"/>
      <c r="BC478" s="96"/>
      <c r="BD478" s="96"/>
      <c r="BE478"/>
      <c r="BF478"/>
      <c r="BG478"/>
      <c r="BH478"/>
      <c r="BI478"/>
      <c r="BJ478" s="83"/>
      <c r="BK478" s="83"/>
    </row>
    <row r="479" spans="1:63" ht="14.1" customHeight="1" x14ac:dyDescent="0.2">
      <c r="A479" s="96"/>
      <c r="B479" s="96"/>
      <c r="C479" s="135">
        <v>44321.416678240741</v>
      </c>
      <c r="D479" s="96" t="s">
        <v>406</v>
      </c>
      <c r="E479" s="96">
        <v>12.19</v>
      </c>
      <c r="F479" s="96">
        <v>6.22</v>
      </c>
      <c r="G479" s="96">
        <v>5.54</v>
      </c>
      <c r="H479" s="96">
        <v>2890</v>
      </c>
      <c r="I479" s="96">
        <v>3.3290000000000002</v>
      </c>
      <c r="J479" s="96"/>
      <c r="K479" s="96">
        <v>63.68</v>
      </c>
      <c r="L479" s="96">
        <v>12.069229999999999</v>
      </c>
      <c r="M479" s="96">
        <v>1.0006440000000001</v>
      </c>
      <c r="N479" s="96">
        <v>11.914664999999999</v>
      </c>
      <c r="O479" s="96"/>
      <c r="P479" s="96">
        <v>214047</v>
      </c>
      <c r="Q479" s="96">
        <v>2212000</v>
      </c>
      <c r="R479" s="137">
        <f t="shared" si="123"/>
        <v>9.6766274864376126E-2</v>
      </c>
      <c r="S479" s="137"/>
      <c r="T479" s="137"/>
      <c r="U479" s="137"/>
      <c r="V479" s="137">
        <f t="shared" si="108"/>
        <v>2.44317477295104</v>
      </c>
      <c r="W479" s="97">
        <f t="shared" si="109"/>
        <v>12.3119</v>
      </c>
      <c r="X479" s="96">
        <f t="shared" si="110"/>
        <v>12.4338</v>
      </c>
      <c r="Y479" s="96">
        <f t="shared" si="111"/>
        <v>11.946199999999999</v>
      </c>
      <c r="Z479" s="96">
        <f t="shared" si="112"/>
        <v>11.914664999999999</v>
      </c>
      <c r="AA479" s="96">
        <f t="shared" si="113"/>
        <v>11.702399999999999</v>
      </c>
      <c r="AB479" s="96"/>
      <c r="AC479" s="96">
        <v>12.39</v>
      </c>
      <c r="AD479" s="96">
        <v>11.96</v>
      </c>
      <c r="AE479" s="97">
        <f t="shared" si="114"/>
        <v>1.0164068908941757</v>
      </c>
      <c r="AF479" s="96">
        <f t="shared" si="122"/>
        <v>0.98113207547169823</v>
      </c>
      <c r="AG479" s="96"/>
      <c r="AH479" s="97">
        <f>IF(AND(M479&lt;Variables!$G$6,M479&gt;Variables!$G$5),0,1)</f>
        <v>1</v>
      </c>
      <c r="AI479" s="97">
        <f t="shared" si="115"/>
        <v>0</v>
      </c>
      <c r="AJ479" s="97">
        <f>IF(I479&gt;Variables!$G$7,0,1)</f>
        <v>0</v>
      </c>
      <c r="AK479" s="97">
        <f>IF(F479&gt;Variables!$G$8,0,1)</f>
        <v>1</v>
      </c>
      <c r="AL479" s="97">
        <f>IF(G479&gt;Variables!$G$9,0,1)</f>
        <v>1</v>
      </c>
      <c r="AM479" s="97">
        <f>IF(AND(K479&gt;Variables!$G$10,K479&lt;Variables!$G$11),0,1)</f>
        <v>0</v>
      </c>
      <c r="AN479" s="103">
        <f>IF(H479&lt;Variables!$G$13,1,0)</f>
        <v>0</v>
      </c>
      <c r="AO479" s="97">
        <f>IF(R479&lt;Variables!$G$12,0,1)</f>
        <v>0</v>
      </c>
      <c r="AP479" s="99"/>
      <c r="AQ479" s="97"/>
      <c r="AR479" s="97"/>
      <c r="AS479" s="97">
        <v>1</v>
      </c>
      <c r="AT479" s="97"/>
      <c r="AU479" s="97"/>
      <c r="AV479" s="96">
        <f t="shared" si="116"/>
        <v>3</v>
      </c>
      <c r="AW479" s="96" t="str">
        <f t="shared" si="117"/>
        <v/>
      </c>
      <c r="AX479" s="96" t="str">
        <f t="shared" si="118"/>
        <v/>
      </c>
      <c r="AY479" s="96">
        <f t="shared" si="119"/>
        <v>3</v>
      </c>
      <c r="AZ479" s="96">
        <f t="shared" si="120"/>
        <v>2.4397360529510399</v>
      </c>
      <c r="BA479" s="96"/>
      <c r="BB479" s="96"/>
      <c r="BC479" s="96"/>
      <c r="BD479" s="96"/>
      <c r="BE479"/>
      <c r="BF479"/>
      <c r="BG479"/>
      <c r="BH479"/>
      <c r="BI479"/>
      <c r="BJ479" s="83"/>
      <c r="BK479" s="83"/>
    </row>
    <row r="480" spans="1:63" ht="14.1" customHeight="1" x14ac:dyDescent="0.2">
      <c r="A480" s="96"/>
      <c r="B480" s="96"/>
      <c r="C480" s="135">
        <v>44321.416678240741</v>
      </c>
      <c r="D480" s="96" t="s">
        <v>407</v>
      </c>
      <c r="E480" s="96">
        <v>47.075000000000003</v>
      </c>
      <c r="F480" s="96">
        <v>9.89</v>
      </c>
      <c r="G480" s="96">
        <v>-2.13</v>
      </c>
      <c r="H480" s="96">
        <v>1990</v>
      </c>
      <c r="I480" s="96">
        <v>-9.1110000000000007</v>
      </c>
      <c r="J480" s="96"/>
      <c r="K480" s="96">
        <v>63.07</v>
      </c>
      <c r="L480" s="96">
        <v>46.616881999999997</v>
      </c>
      <c r="M480" s="96">
        <v>0.98272899999999996</v>
      </c>
      <c r="N480" s="96">
        <v>46.868276000000002</v>
      </c>
      <c r="O480" s="96"/>
      <c r="P480" s="96">
        <v>42906</v>
      </c>
      <c r="Q480" s="96">
        <v>339339</v>
      </c>
      <c r="R480" s="137">
        <f t="shared" si="123"/>
        <v>0.12643993174966625</v>
      </c>
      <c r="S480" s="137"/>
      <c r="T480" s="137"/>
      <c r="U480" s="137"/>
      <c r="V480" s="137">
        <f t="shared" si="108"/>
        <v>2.4397599999293602</v>
      </c>
      <c r="W480" s="97">
        <f t="shared" si="109"/>
        <v>47.545750000000005</v>
      </c>
      <c r="X480" s="96">
        <f t="shared" si="110"/>
        <v>48.016500000000001</v>
      </c>
      <c r="Y480" s="96">
        <f t="shared" si="111"/>
        <v>46.133500000000005</v>
      </c>
      <c r="Z480" s="96">
        <f t="shared" si="112"/>
        <v>46.868276000000002</v>
      </c>
      <c r="AA480" s="96">
        <f t="shared" si="113"/>
        <v>45.192</v>
      </c>
      <c r="AB480" s="96"/>
      <c r="AC480" s="96">
        <v>47.9</v>
      </c>
      <c r="AD480" s="96">
        <v>47</v>
      </c>
      <c r="AE480" s="97">
        <f t="shared" si="114"/>
        <v>1.0175252257036642</v>
      </c>
      <c r="AF480" s="96">
        <f t="shared" si="122"/>
        <v>0.9984067976633032</v>
      </c>
      <c r="AG480" s="96"/>
      <c r="AH480" s="97">
        <f>IF(AND(M480&lt;Variables!$G$6,M480&gt;Variables!$G$5),0,1)</f>
        <v>1</v>
      </c>
      <c r="AI480" s="97">
        <f t="shared" si="115"/>
        <v>1</v>
      </c>
      <c r="AJ480" s="97">
        <f>IF(I480&gt;Variables!$G$7,0,1)</f>
        <v>1</v>
      </c>
      <c r="AK480" s="97">
        <f>IF(F480&gt;Variables!$G$8,0,1)</f>
        <v>0</v>
      </c>
      <c r="AL480" s="97">
        <f>IF(G480&gt;Variables!$G$9,0,1)</f>
        <v>1</v>
      </c>
      <c r="AM480" s="97">
        <f>IF(AND(K480&gt;Variables!$G$10,K480&lt;Variables!$G$11),0,1)</f>
        <v>0</v>
      </c>
      <c r="AN480" s="103">
        <f>IF(H480&lt;Variables!$G$13,1,0)</f>
        <v>1</v>
      </c>
      <c r="AO480" s="97">
        <f>IF(R480&lt;Variables!$G$12,0,1)</f>
        <v>0</v>
      </c>
      <c r="AP480" s="99"/>
      <c r="AQ480" s="97"/>
      <c r="AR480" s="97"/>
      <c r="AS480" s="97">
        <v>1</v>
      </c>
      <c r="AT480" s="97"/>
      <c r="AU480" s="97"/>
      <c r="AV480" s="96">
        <f t="shared" si="116"/>
        <v>3</v>
      </c>
      <c r="AW480" s="96" t="str">
        <f t="shared" si="117"/>
        <v/>
      </c>
      <c r="AX480" s="96" t="str">
        <f t="shared" si="118"/>
        <v/>
      </c>
      <c r="AY480" s="96">
        <f t="shared" si="119"/>
        <v>3</v>
      </c>
      <c r="AZ480" s="96">
        <f t="shared" si="120"/>
        <v>2.4363542199293602</v>
      </c>
      <c r="BA480" s="96"/>
      <c r="BB480" s="96"/>
      <c r="BC480" s="96"/>
      <c r="BD480" s="96"/>
      <c r="BE480"/>
      <c r="BF480"/>
      <c r="BG480"/>
      <c r="BH480"/>
      <c r="BI480"/>
      <c r="BJ480" s="83"/>
      <c r="BK480" s="83"/>
    </row>
    <row r="481" spans="1:63" ht="14.1" customHeight="1" x14ac:dyDescent="0.2">
      <c r="A481" s="96"/>
      <c r="B481" s="96"/>
      <c r="C481" s="135">
        <v>44321.416678240741</v>
      </c>
      <c r="D481" s="96" t="s">
        <v>408</v>
      </c>
      <c r="E481" s="96">
        <v>41.9</v>
      </c>
      <c r="F481" s="96">
        <v>9.27</v>
      </c>
      <c r="G481" s="96">
        <v>9.4</v>
      </c>
      <c r="H481" s="96">
        <v>2350</v>
      </c>
      <c r="I481" s="96">
        <v>180.84200000000001</v>
      </c>
      <c r="J481" s="96"/>
      <c r="K481" s="96">
        <v>58.54</v>
      </c>
      <c r="L481" s="96">
        <v>41.798749999999998</v>
      </c>
      <c r="M481" s="96">
        <v>0.242232</v>
      </c>
      <c r="N481" s="96">
        <v>41.398806</v>
      </c>
      <c r="O481" s="96"/>
      <c r="P481" s="96">
        <v>309886</v>
      </c>
      <c r="Q481" s="96">
        <v>1042000</v>
      </c>
      <c r="R481" s="138">
        <f t="shared" si="123"/>
        <v>0.29739539347408828</v>
      </c>
      <c r="S481" s="138"/>
      <c r="T481" s="138"/>
      <c r="U481" s="138"/>
      <c r="V481" s="138">
        <f t="shared" si="108"/>
        <v>2.4432020742233602</v>
      </c>
      <c r="W481" s="96">
        <f t="shared" si="109"/>
        <v>42.318999999999996</v>
      </c>
      <c r="X481" s="96">
        <f t="shared" si="110"/>
        <v>42.738</v>
      </c>
      <c r="Y481" s="103">
        <f t="shared" si="111"/>
        <v>41.061999999999998</v>
      </c>
      <c r="Z481" s="103">
        <f t="shared" si="112"/>
        <v>41.398806</v>
      </c>
      <c r="AA481" s="103">
        <f t="shared" si="113"/>
        <v>40.223999999999997</v>
      </c>
      <c r="AB481" s="96"/>
      <c r="AC481" s="96">
        <v>42.15</v>
      </c>
      <c r="AD481" s="96">
        <v>40.39</v>
      </c>
      <c r="AE481" s="96">
        <f t="shared" si="114"/>
        <v>1.0059665871121719</v>
      </c>
      <c r="AF481" s="96">
        <f t="shared" si="122"/>
        <v>0.96396181384248214</v>
      </c>
      <c r="AG481" s="96"/>
      <c r="AH481" s="103">
        <f>IF(AND(M481&lt;Variables!$G$6,M481&gt;Variables!$G$5),0,1)</f>
        <v>1</v>
      </c>
      <c r="AI481" s="103">
        <f t="shared" si="115"/>
        <v>0</v>
      </c>
      <c r="AJ481" s="103">
        <f>IF(I481&gt;Variables!$G$7,0,1)</f>
        <v>0</v>
      </c>
      <c r="AK481" s="103">
        <f>IF(F481&gt;Variables!$G$8,0,1)</f>
        <v>0</v>
      </c>
      <c r="AL481" s="103">
        <f>IF(G481&gt;Variables!$G$9,0,1)</f>
        <v>1</v>
      </c>
      <c r="AM481" s="103">
        <f>IF(AND(K481&gt;Variables!$G$10,K481&lt;Variables!$G$11),0,1)</f>
        <v>0</v>
      </c>
      <c r="AN481" s="103">
        <f>IF(H481&lt;Variables!$G$13,1,0)</f>
        <v>1</v>
      </c>
      <c r="AO481" s="97">
        <f>IF(R481&lt;Variables!$G$12,0,1)</f>
        <v>0</v>
      </c>
      <c r="AP481" s="104"/>
      <c r="AQ481" s="103"/>
      <c r="AR481" s="103"/>
      <c r="AS481" s="103"/>
      <c r="AT481" s="103">
        <v>1</v>
      </c>
      <c r="AU481" s="103"/>
      <c r="AV481" s="96" t="str">
        <f t="shared" si="116"/>
        <v/>
      </c>
      <c r="AW481" s="96">
        <f t="shared" si="117"/>
        <v>1</v>
      </c>
      <c r="AX481" s="96" t="str">
        <f t="shared" si="118"/>
        <v/>
      </c>
      <c r="AY481" s="96">
        <f t="shared" si="119"/>
        <v>1</v>
      </c>
      <c r="AZ481" s="96">
        <f t="shared" si="120"/>
        <v>2.4400409142233603</v>
      </c>
      <c r="BA481" s="96"/>
      <c r="BB481" s="96"/>
      <c r="BC481" s="96"/>
      <c r="BD481" s="96"/>
      <c r="BE481"/>
      <c r="BF481"/>
      <c r="BG481"/>
      <c r="BH481"/>
      <c r="BI481"/>
      <c r="BJ481" s="83"/>
      <c r="BK481" s="83"/>
    </row>
    <row r="482" spans="1:63" ht="14.1" customHeight="1" x14ac:dyDescent="0.2">
      <c r="A482" s="96"/>
      <c r="B482" s="96"/>
      <c r="C482" s="135">
        <v>44321.416678240741</v>
      </c>
      <c r="D482" s="96" t="s">
        <v>409</v>
      </c>
      <c r="E482" s="96">
        <v>59.884999999999998</v>
      </c>
      <c r="F482" s="96">
        <v>6.23</v>
      </c>
      <c r="G482" s="96">
        <v>1.95</v>
      </c>
      <c r="H482" s="96">
        <v>2490</v>
      </c>
      <c r="I482" s="96">
        <v>-31.123000000000001</v>
      </c>
      <c r="J482" s="96"/>
      <c r="K482" s="96">
        <v>58.54</v>
      </c>
      <c r="L482" s="96">
        <v>58.365250000000003</v>
      </c>
      <c r="M482" s="96">
        <v>2.6038610000000002</v>
      </c>
      <c r="N482" s="96">
        <v>59.010832999999998</v>
      </c>
      <c r="O482" s="96"/>
      <c r="P482" s="96">
        <v>191302</v>
      </c>
      <c r="Q482" s="96">
        <v>469904</v>
      </c>
      <c r="R482" s="139">
        <f t="shared" si="123"/>
        <v>0.40710868602948685</v>
      </c>
      <c r="S482" s="139"/>
      <c r="T482" s="139"/>
      <c r="U482" s="139"/>
      <c r="V482" s="139">
        <f t="shared" si="108"/>
        <v>2.3235536361492799</v>
      </c>
      <c r="W482" s="101">
        <f t="shared" si="109"/>
        <v>60.483849999999997</v>
      </c>
      <c r="X482" s="101">
        <f t="shared" si="110"/>
        <v>61.082699999999996</v>
      </c>
      <c r="Y482" s="96">
        <f t="shared" si="111"/>
        <v>58.6873</v>
      </c>
      <c r="Z482" s="96">
        <f t="shared" si="112"/>
        <v>59.010832999999998</v>
      </c>
      <c r="AA482" s="96">
        <f t="shared" si="113"/>
        <v>57.489599999999996</v>
      </c>
      <c r="AB482" s="96"/>
      <c r="AC482" s="96">
        <v>61.5</v>
      </c>
      <c r="AD482" s="96"/>
      <c r="AE482" s="97">
        <f t="shared" si="114"/>
        <v>1.0269683560156968</v>
      </c>
      <c r="AF482" s="96">
        <f t="shared" si="122"/>
        <v>0</v>
      </c>
      <c r="AG482" s="96"/>
      <c r="AH482" s="101">
        <f>IF(AND(M482&lt;Variables!$G$6,M482&gt;Variables!$G$5),0,1)</f>
        <v>1</v>
      </c>
      <c r="AI482" s="101">
        <f t="shared" si="115"/>
        <v>1</v>
      </c>
      <c r="AJ482" s="101">
        <f>IF(I482&gt;Variables!$G$7,0,1)</f>
        <v>1</v>
      </c>
      <c r="AK482" s="101">
        <f>IF(F482&gt;Variables!$G$8,0,1)</f>
        <v>1</v>
      </c>
      <c r="AL482" s="101">
        <f>IF(G482&gt;Variables!$G$9,0,1)</f>
        <v>1</v>
      </c>
      <c r="AM482" s="101">
        <f>IF(AND(K482&gt;Variables!$G$10,K482&lt;Variables!$G$11),0,1)</f>
        <v>0</v>
      </c>
      <c r="AN482" s="103">
        <f>IF(H482&lt;Variables!$G$13,1,0)</f>
        <v>1</v>
      </c>
      <c r="AO482" s="97">
        <f>IF(R482&lt;Variables!$G$12,0,1)</f>
        <v>0</v>
      </c>
      <c r="AP482" s="102"/>
      <c r="AQ482" s="101"/>
      <c r="AR482" s="101">
        <v>1</v>
      </c>
      <c r="AS482" s="101"/>
      <c r="AT482" s="101"/>
      <c r="AU482" s="101"/>
      <c r="AV482" s="96">
        <f t="shared" si="116"/>
        <v>3</v>
      </c>
      <c r="AW482" s="96" t="str">
        <f t="shared" si="117"/>
        <v/>
      </c>
      <c r="AX482" s="96" t="str">
        <f t="shared" si="118"/>
        <v/>
      </c>
      <c r="AY482" s="96">
        <f t="shared" si="119"/>
        <v>3</v>
      </c>
      <c r="AZ482" s="96">
        <f t="shared" si="120"/>
        <v>2.3203924761492805</v>
      </c>
      <c r="BA482" s="96"/>
      <c r="BB482" s="96"/>
      <c r="BC482" s="96"/>
      <c r="BD482" s="96"/>
      <c r="BE482"/>
      <c r="BF482"/>
      <c r="BG482"/>
      <c r="BH482"/>
      <c r="BI482"/>
      <c r="BJ482" s="83"/>
      <c r="BK482" s="83"/>
    </row>
    <row r="483" spans="1:63" ht="14.1" customHeight="1" x14ac:dyDescent="0.2">
      <c r="A483" s="96"/>
      <c r="B483" s="96"/>
      <c r="C483" s="135">
        <v>44321.416678240741</v>
      </c>
      <c r="D483" s="96" t="s">
        <v>241</v>
      </c>
      <c r="E483" s="96">
        <v>13.64</v>
      </c>
      <c r="F483" s="96">
        <v>9.0299999999999994</v>
      </c>
      <c r="G483" s="96">
        <v>5.82</v>
      </c>
      <c r="H483" s="96">
        <v>2340</v>
      </c>
      <c r="I483" s="96">
        <v>-0.01</v>
      </c>
      <c r="J483" s="96"/>
      <c r="K483" s="96">
        <v>57.9</v>
      </c>
      <c r="L483" s="96">
        <v>13.568985</v>
      </c>
      <c r="M483" s="96">
        <v>0.52336300000000002</v>
      </c>
      <c r="N483" s="96">
        <v>13.490138999999999</v>
      </c>
      <c r="O483" s="96"/>
      <c r="P483" s="96">
        <v>23773000</v>
      </c>
      <c r="Q483" s="96">
        <v>78874000</v>
      </c>
      <c r="R483" s="138">
        <f t="shared" si="123"/>
        <v>0.30140477216826839</v>
      </c>
      <c r="S483" s="138"/>
      <c r="T483" s="138"/>
      <c r="U483" s="138"/>
      <c r="V483" s="138">
        <f t="shared" si="108"/>
        <v>2.4232959304824</v>
      </c>
      <c r="W483" s="96">
        <f t="shared" si="109"/>
        <v>13.776400000000001</v>
      </c>
      <c r="X483" s="96">
        <f t="shared" si="110"/>
        <v>13.912800000000001</v>
      </c>
      <c r="Y483" s="103">
        <f t="shared" si="111"/>
        <v>13.3672</v>
      </c>
      <c r="Z483" s="103">
        <f t="shared" si="112"/>
        <v>13.490138999999999</v>
      </c>
      <c r="AA483" s="103">
        <f t="shared" si="113"/>
        <v>13.0944</v>
      </c>
      <c r="AB483" s="96"/>
      <c r="AC483" s="96"/>
      <c r="AD483" s="96">
        <v>12.72</v>
      </c>
      <c r="AE483" s="96">
        <f t="shared" si="114"/>
        <v>0</v>
      </c>
      <c r="AF483" s="96">
        <f t="shared" si="122"/>
        <v>0.9325513196480939</v>
      </c>
      <c r="AG483" s="96"/>
      <c r="AH483" s="103">
        <f>IF(AND(M483&lt;Variables!$G$6,M483&gt;Variables!$G$5),0,1)</f>
        <v>1</v>
      </c>
      <c r="AI483" s="103">
        <f t="shared" si="115"/>
        <v>0</v>
      </c>
      <c r="AJ483" s="103">
        <f>IF(I483&gt;Variables!$G$7,0,1)</f>
        <v>1</v>
      </c>
      <c r="AK483" s="103">
        <f>IF(F483&gt;Variables!$G$8,0,1)</f>
        <v>0</v>
      </c>
      <c r="AL483" s="103">
        <f>IF(G483&gt;Variables!$G$9,0,1)</f>
        <v>1</v>
      </c>
      <c r="AM483" s="103">
        <f>IF(AND(K483&gt;Variables!$G$10,K483&lt;Variables!$G$11),0,1)</f>
        <v>0</v>
      </c>
      <c r="AN483" s="103">
        <f>IF(H483&lt;Variables!$G$13,1,0)</f>
        <v>1</v>
      </c>
      <c r="AO483" s="97">
        <f>IF(R483&lt;Variables!$G$12,0,1)</f>
        <v>0</v>
      </c>
      <c r="AP483" s="104"/>
      <c r="AQ483" s="103"/>
      <c r="AR483" s="103"/>
      <c r="AS483" s="103"/>
      <c r="AT483" s="103">
        <v>1</v>
      </c>
      <c r="AU483" s="103"/>
      <c r="AV483" s="96" t="str">
        <f t="shared" si="116"/>
        <v/>
      </c>
      <c r="AW483" s="96">
        <f t="shared" si="117"/>
        <v>1</v>
      </c>
      <c r="AX483" s="96" t="str">
        <f t="shared" si="118"/>
        <v/>
      </c>
      <c r="AY483" s="96">
        <f t="shared" si="119"/>
        <v>1</v>
      </c>
      <c r="AZ483" s="96">
        <f t="shared" si="120"/>
        <v>2.4201693304824001</v>
      </c>
      <c r="BA483" s="96"/>
      <c r="BB483" s="96"/>
      <c r="BC483" s="96"/>
      <c r="BD483" s="96"/>
      <c r="BE483"/>
      <c r="BF483"/>
      <c r="BG483"/>
      <c r="BH483"/>
      <c r="BI483"/>
      <c r="BJ483" s="83"/>
      <c r="BK483" s="83"/>
    </row>
    <row r="484" spans="1:63" ht="14.1" customHeight="1" x14ac:dyDescent="0.2">
      <c r="A484" s="96"/>
      <c r="B484" s="96"/>
      <c r="C484" s="135">
        <v>44321.416678240741</v>
      </c>
      <c r="D484" s="96" t="s">
        <v>410</v>
      </c>
      <c r="E484" s="96">
        <v>23.39</v>
      </c>
      <c r="F484" s="96">
        <v>20.71</v>
      </c>
      <c r="G484" s="96">
        <v>2.36</v>
      </c>
      <c r="H484" s="96">
        <v>4490</v>
      </c>
      <c r="I484" s="96">
        <v>81.284999999999997</v>
      </c>
      <c r="J484" s="96"/>
      <c r="K484" s="96">
        <v>57.53</v>
      </c>
      <c r="L484" s="96">
        <v>23.537624999999998</v>
      </c>
      <c r="M484" s="96">
        <v>-0.62718700000000005</v>
      </c>
      <c r="N484" s="96">
        <v>23.434570999999998</v>
      </c>
      <c r="O484" s="96"/>
      <c r="P484" s="96">
        <v>1707000</v>
      </c>
      <c r="Q484" s="96">
        <v>1315000</v>
      </c>
      <c r="R484" s="139">
        <f t="shared" si="123"/>
        <v>1.2980988593155893</v>
      </c>
      <c r="S484" s="139"/>
      <c r="T484" s="139"/>
      <c r="U484" s="139"/>
      <c r="V484" s="139">
        <f t="shared" si="108"/>
        <v>2.4749568719016799</v>
      </c>
      <c r="W484" s="101">
        <f t="shared" si="109"/>
        <v>23.623899999999999</v>
      </c>
      <c r="X484" s="101">
        <f t="shared" si="110"/>
        <v>23.857800000000001</v>
      </c>
      <c r="Y484" s="96">
        <f t="shared" si="111"/>
        <v>22.9222</v>
      </c>
      <c r="Z484" s="96">
        <f t="shared" si="112"/>
        <v>23.434570999999998</v>
      </c>
      <c r="AA484" s="96">
        <f t="shared" si="113"/>
        <v>22.4544</v>
      </c>
      <c r="AB484" s="96"/>
      <c r="AC484" s="96">
        <v>24.23</v>
      </c>
      <c r="AD484" s="96">
        <v>23.27</v>
      </c>
      <c r="AE484" s="97">
        <f t="shared" si="114"/>
        <v>1.0359127832407011</v>
      </c>
      <c r="AF484" s="96">
        <f t="shared" si="122"/>
        <v>0.99486960239418554</v>
      </c>
      <c r="AG484" s="96"/>
      <c r="AH484" s="101">
        <f>IF(AND(M484&lt;Variables!$G$6,M484&gt;Variables!$G$5),0,1)</f>
        <v>1</v>
      </c>
      <c r="AI484" s="101">
        <f t="shared" si="115"/>
        <v>0</v>
      </c>
      <c r="AJ484" s="101">
        <f>IF(I484&gt;Variables!$G$7,0,1)</f>
        <v>0</v>
      </c>
      <c r="AK484" s="101">
        <f>IF(F484&gt;Variables!$G$8,0,1)</f>
        <v>0</v>
      </c>
      <c r="AL484" s="101">
        <f>IF(G484&gt;Variables!$G$9,0,1)</f>
        <v>1</v>
      </c>
      <c r="AM484" s="101">
        <f>IF(AND(K484&gt;Variables!$G$10,K484&lt;Variables!$G$11),0,1)</f>
        <v>0</v>
      </c>
      <c r="AN484" s="103">
        <f>IF(H484&lt;Variables!$G$13,1,0)</f>
        <v>0</v>
      </c>
      <c r="AO484" s="97">
        <f>IF(R484&lt;Variables!$G$12,0,1)</f>
        <v>0</v>
      </c>
      <c r="AP484" s="102"/>
      <c r="AQ484" s="101"/>
      <c r="AR484" s="101">
        <v>1</v>
      </c>
      <c r="AS484" s="101"/>
      <c r="AT484" s="101"/>
      <c r="AU484" s="101"/>
      <c r="AV484" s="96">
        <f t="shared" si="116"/>
        <v>3</v>
      </c>
      <c r="AW484" s="96" t="str">
        <f t="shared" si="117"/>
        <v/>
      </c>
      <c r="AX484" s="96" t="str">
        <f t="shared" si="118"/>
        <v/>
      </c>
      <c r="AY484" s="96">
        <f t="shared" si="119"/>
        <v>3</v>
      </c>
      <c r="AZ484" s="96">
        <f t="shared" si="120"/>
        <v>2.4718502519016798</v>
      </c>
      <c r="BA484" s="96"/>
      <c r="BB484" s="96"/>
      <c r="BC484" s="96"/>
      <c r="BD484" s="96"/>
      <c r="BE484"/>
      <c r="BF484"/>
      <c r="BG484"/>
      <c r="BH484"/>
      <c r="BI484"/>
      <c r="BJ484" s="83"/>
      <c r="BK484" s="83"/>
    </row>
    <row r="485" spans="1:63" ht="14.1" customHeight="1" x14ac:dyDescent="0.2">
      <c r="A485" s="96"/>
      <c r="B485" s="96"/>
      <c r="C485" s="135">
        <v>44321.416678240741</v>
      </c>
      <c r="D485" s="96" t="s">
        <v>411</v>
      </c>
      <c r="E485" s="96">
        <v>255.0136</v>
      </c>
      <c r="F485" s="96">
        <v>13.22</v>
      </c>
      <c r="G485" s="96">
        <v>2.5099999999999998</v>
      </c>
      <c r="H485" s="96">
        <v>2640</v>
      </c>
      <c r="I485" s="96">
        <v>-25.983000000000001</v>
      </c>
      <c r="J485" s="96"/>
      <c r="K485" s="96">
        <v>55</v>
      </c>
      <c r="L485" s="96">
        <v>258.21714400000002</v>
      </c>
      <c r="M485" s="96">
        <v>-1.24064</v>
      </c>
      <c r="N485" s="96">
        <v>255.81633099999999</v>
      </c>
      <c r="O485" s="96"/>
      <c r="P485" s="96">
        <v>69646</v>
      </c>
      <c r="Q485" s="96">
        <v>114060</v>
      </c>
      <c r="R485" s="137">
        <f t="shared" si="123"/>
        <v>0.61060845169209188</v>
      </c>
      <c r="S485" s="137"/>
      <c r="T485" s="137"/>
      <c r="U485" s="137"/>
      <c r="V485" s="137">
        <f t="shared" si="108"/>
        <v>2.4689714816000001</v>
      </c>
      <c r="W485" s="97">
        <f t="shared" si="109"/>
        <v>257.56373600000001</v>
      </c>
      <c r="X485" s="96">
        <f t="shared" si="110"/>
        <v>260.11387200000001</v>
      </c>
      <c r="Y485" s="96">
        <f t="shared" si="111"/>
        <v>249.91332799999998</v>
      </c>
      <c r="Z485" s="96">
        <f t="shared" si="112"/>
        <v>255.81633099999999</v>
      </c>
      <c r="AA485" s="96">
        <f t="shared" si="113"/>
        <v>244.81305599999999</v>
      </c>
      <c r="AB485" s="96"/>
      <c r="AC485" s="96">
        <v>259.89999999999998</v>
      </c>
      <c r="AD485" s="96">
        <v>250</v>
      </c>
      <c r="AE485" s="97">
        <f t="shared" si="114"/>
        <v>1.0191613310035228</v>
      </c>
      <c r="AF485" s="96">
        <f t="shared" si="122"/>
        <v>0.98033987206956807</v>
      </c>
      <c r="AG485" s="96"/>
      <c r="AH485" s="97">
        <f>IF(AND(M485&lt;Variables!$G$6,M485&gt;Variables!$G$5),0,1)</f>
        <v>1</v>
      </c>
      <c r="AI485" s="97">
        <f t="shared" si="115"/>
        <v>0</v>
      </c>
      <c r="AJ485" s="97">
        <f>IF(I485&gt;Variables!$G$7,0,1)</f>
        <v>1</v>
      </c>
      <c r="AK485" s="97">
        <f>IF(F485&gt;Variables!$G$8,0,1)</f>
        <v>0</v>
      </c>
      <c r="AL485" s="97">
        <f>IF(G485&gt;Variables!$G$9,0,1)</f>
        <v>1</v>
      </c>
      <c r="AM485" s="97">
        <f>IF(AND(K485&gt;Variables!$G$10,K485&lt;Variables!$G$11),0,1)</f>
        <v>0</v>
      </c>
      <c r="AN485" s="103">
        <f>IF(H485&lt;Variables!$G$13,1,0)</f>
        <v>0</v>
      </c>
      <c r="AO485" s="97">
        <f>IF(R485&lt;Variables!$G$12,0,1)</f>
        <v>0</v>
      </c>
      <c r="AP485" s="99"/>
      <c r="AQ485" s="97"/>
      <c r="AR485" s="97"/>
      <c r="AS485" s="97">
        <v>1</v>
      </c>
      <c r="AT485" s="97"/>
      <c r="AU485" s="97"/>
      <c r="AV485" s="96">
        <f t="shared" si="116"/>
        <v>3</v>
      </c>
      <c r="AW485" s="96" t="str">
        <f t="shared" si="117"/>
        <v/>
      </c>
      <c r="AX485" s="96" t="str">
        <f t="shared" si="118"/>
        <v/>
      </c>
      <c r="AY485" s="96">
        <f t="shared" si="119"/>
        <v>3</v>
      </c>
      <c r="AZ485" s="96">
        <f t="shared" si="120"/>
        <v>2.4660014815999998</v>
      </c>
      <c r="BA485" s="96"/>
      <c r="BB485" s="96"/>
      <c r="BC485" s="96"/>
      <c r="BD485" s="96"/>
      <c r="BE485"/>
      <c r="BF485"/>
      <c r="BG485"/>
      <c r="BH485"/>
      <c r="BI485"/>
      <c r="BJ485" s="83"/>
      <c r="BK485" s="83"/>
    </row>
    <row r="486" spans="1:63" ht="14.1" customHeight="1" x14ac:dyDescent="0.2">
      <c r="A486" s="96"/>
      <c r="B486" s="96"/>
      <c r="C486" s="135">
        <v>44321.416678240741</v>
      </c>
      <c r="D486" s="96" t="s">
        <v>183</v>
      </c>
      <c r="E486" s="96">
        <v>5.22</v>
      </c>
      <c r="F486" s="96">
        <v>15.4</v>
      </c>
      <c r="G486" s="96">
        <v>15.49</v>
      </c>
      <c r="H486" s="96">
        <v>25.01</v>
      </c>
      <c r="I486" s="96">
        <v>-34.35</v>
      </c>
      <c r="J486" s="96"/>
      <c r="K486" s="96">
        <v>54.45</v>
      </c>
      <c r="L486" s="96">
        <v>5.0086199999999996</v>
      </c>
      <c r="M486" s="96">
        <v>4.2203239999999997</v>
      </c>
      <c r="N486" s="96">
        <v>4.9807709999999998</v>
      </c>
      <c r="O486" s="96"/>
      <c r="P486" s="96">
        <v>1090000</v>
      </c>
      <c r="Q486" s="96">
        <v>891060</v>
      </c>
      <c r="R486" s="139">
        <f t="shared" si="123"/>
        <v>1.2232621821201715</v>
      </c>
      <c r="S486" s="139"/>
      <c r="T486" s="139"/>
      <c r="U486" s="139"/>
      <c r="V486" s="139">
        <f t="shared" si="108"/>
        <v>2.2491356600815999</v>
      </c>
      <c r="W486" s="101">
        <f t="shared" si="109"/>
        <v>5.2721999999999998</v>
      </c>
      <c r="X486" s="101">
        <f t="shared" si="110"/>
        <v>5.3243999999999998</v>
      </c>
      <c r="Y486" s="96">
        <f t="shared" si="111"/>
        <v>5.1155999999999997</v>
      </c>
      <c r="Z486" s="96">
        <f t="shared" si="112"/>
        <v>4.9807709999999998</v>
      </c>
      <c r="AA486" s="96">
        <f t="shared" si="113"/>
        <v>5.0111999999999997</v>
      </c>
      <c r="AB486" s="96"/>
      <c r="AC486" s="96">
        <v>5.47</v>
      </c>
      <c r="AD486" s="96">
        <v>4.8499999999999996</v>
      </c>
      <c r="AE486" s="96">
        <f t="shared" si="114"/>
        <v>1.0478927203065134</v>
      </c>
      <c r="AF486" s="96">
        <f t="shared" si="122"/>
        <v>0.92911877394636011</v>
      </c>
      <c r="AG486" s="96"/>
      <c r="AH486" s="101">
        <f>IF(AND(M486&lt;Variables!$G$6,M486&gt;Variables!$G$5),0,1)</f>
        <v>1</v>
      </c>
      <c r="AI486" s="101">
        <f t="shared" si="115"/>
        <v>0</v>
      </c>
      <c r="AJ486" s="101">
        <f>IF(I486&gt;Variables!$G$7,0,1)</f>
        <v>1</v>
      </c>
      <c r="AK486" s="101">
        <f>IF(F486&gt;Variables!$G$8,0,1)</f>
        <v>0</v>
      </c>
      <c r="AL486" s="101">
        <f>IF(G486&gt;Variables!$G$9,0,1)</f>
        <v>0</v>
      </c>
      <c r="AM486" s="101">
        <f>IF(AND(K486&gt;Variables!$G$10,K486&lt;Variables!$G$11),0,1)</f>
        <v>0</v>
      </c>
      <c r="AN486" s="103">
        <f>IF(H486&lt;Variables!$G$13,1,0)</f>
        <v>1</v>
      </c>
      <c r="AO486" s="97">
        <f>IF(R486&lt;Variables!$G$12,0,1)</f>
        <v>0</v>
      </c>
      <c r="AP486" s="102"/>
      <c r="AQ486" s="101"/>
      <c r="AR486" s="101">
        <v>1</v>
      </c>
      <c r="AS486" s="101"/>
      <c r="AT486" s="101"/>
      <c r="AU486" s="101"/>
      <c r="AV486" s="96">
        <f t="shared" si="116"/>
        <v>3</v>
      </c>
      <c r="AW486" s="96" t="str">
        <f t="shared" si="117"/>
        <v/>
      </c>
      <c r="AX486" s="96" t="str">
        <f t="shared" si="118"/>
        <v/>
      </c>
      <c r="AY486" s="96">
        <f t="shared" si="119"/>
        <v>3</v>
      </c>
      <c r="AZ486" s="96">
        <f t="shared" si="120"/>
        <v>2.2461953600816003</v>
      </c>
      <c r="BA486" s="96"/>
      <c r="BB486" s="96"/>
      <c r="BC486" s="96"/>
      <c r="BD486" s="96"/>
      <c r="BE486"/>
      <c r="BF486"/>
      <c r="BG486"/>
      <c r="BH486"/>
      <c r="BI486"/>
      <c r="BJ486" s="83"/>
      <c r="BK486" s="83"/>
    </row>
    <row r="487" spans="1:63" ht="14.1" customHeight="1" x14ac:dyDescent="0.2">
      <c r="A487" s="96"/>
      <c r="B487" s="96"/>
      <c r="C487" s="135">
        <v>44321.416678240741</v>
      </c>
      <c r="D487" s="96" t="s">
        <v>412</v>
      </c>
      <c r="E487" s="96">
        <v>25.715</v>
      </c>
      <c r="F487" s="96">
        <v>7.91</v>
      </c>
      <c r="G487" s="96">
        <v>1.92</v>
      </c>
      <c r="H487" s="96">
        <v>9930</v>
      </c>
      <c r="I487" s="96">
        <v>9.8870000000000005</v>
      </c>
      <c r="J487" s="96"/>
      <c r="K487" s="96">
        <v>54.04</v>
      </c>
      <c r="L487" s="96">
        <v>25.904665000000001</v>
      </c>
      <c r="M487" s="96">
        <v>-0.73216499999999995</v>
      </c>
      <c r="N487" s="96">
        <v>25.7043</v>
      </c>
      <c r="O487" s="96"/>
      <c r="P487" s="96">
        <v>4012000</v>
      </c>
      <c r="Q487" s="96">
        <v>5670000</v>
      </c>
      <c r="R487" s="137">
        <f t="shared" si="123"/>
        <v>0.70758377425044094</v>
      </c>
      <c r="S487" s="137"/>
      <c r="T487" s="137"/>
      <c r="U487" s="137"/>
      <c r="V487" s="137">
        <f t="shared" si="108"/>
        <v>2.4364332397808002</v>
      </c>
      <c r="W487" s="97">
        <f t="shared" si="109"/>
        <v>25.972149999999999</v>
      </c>
      <c r="X487" s="96">
        <f t="shared" si="110"/>
        <v>26.229300000000002</v>
      </c>
      <c r="Y487" s="96">
        <f t="shared" si="111"/>
        <v>25.200699999999998</v>
      </c>
      <c r="Z487" s="96">
        <f t="shared" si="112"/>
        <v>25.7043</v>
      </c>
      <c r="AA487" s="96">
        <f t="shared" si="113"/>
        <v>24.686399999999999</v>
      </c>
      <c r="AB487" s="96"/>
      <c r="AC487" s="96">
        <v>26.17</v>
      </c>
      <c r="AD487" s="96">
        <v>25.26</v>
      </c>
      <c r="AE487" s="97">
        <f t="shared" si="114"/>
        <v>1.0176939529457516</v>
      </c>
      <c r="AF487" s="96">
        <f t="shared" si="122"/>
        <v>0.98230604705424851</v>
      </c>
      <c r="AG487" s="96"/>
      <c r="AH487" s="97">
        <f>IF(AND(M487&lt;Variables!$G$6,M487&gt;Variables!$G$5),0,1)</f>
        <v>1</v>
      </c>
      <c r="AI487" s="97">
        <f t="shared" si="115"/>
        <v>0</v>
      </c>
      <c r="AJ487" s="97">
        <f>IF(I487&gt;Variables!$G$7,0,1)</f>
        <v>0</v>
      </c>
      <c r="AK487" s="97">
        <f>IF(F487&gt;Variables!$G$8,0,1)</f>
        <v>1</v>
      </c>
      <c r="AL487" s="97">
        <f>IF(G487&gt;Variables!$G$9,0,1)</f>
        <v>1</v>
      </c>
      <c r="AM487" s="97">
        <f>IF(AND(K487&gt;Variables!$G$10,K487&lt;Variables!$G$11),0,1)</f>
        <v>0</v>
      </c>
      <c r="AN487" s="103">
        <f>IF(H487&lt;Variables!$G$13,1,0)</f>
        <v>0</v>
      </c>
      <c r="AO487" s="97">
        <f>IF(R487&lt;Variables!$G$12,0,1)</f>
        <v>0</v>
      </c>
      <c r="AP487" s="99"/>
      <c r="AQ487" s="97"/>
      <c r="AR487" s="97"/>
      <c r="AS487" s="97">
        <v>1</v>
      </c>
      <c r="AT487" s="97"/>
      <c r="AU487" s="97"/>
      <c r="AV487" s="96">
        <f t="shared" si="116"/>
        <v>3</v>
      </c>
      <c r="AW487" s="96" t="str">
        <f t="shared" si="117"/>
        <v/>
      </c>
      <c r="AX487" s="96" t="str">
        <f t="shared" si="118"/>
        <v/>
      </c>
      <c r="AY487" s="96">
        <f t="shared" si="119"/>
        <v>3</v>
      </c>
      <c r="AZ487" s="96">
        <f t="shared" si="120"/>
        <v>2.4335150797808001</v>
      </c>
      <c r="BA487" s="96"/>
      <c r="BB487" s="96"/>
      <c r="BC487" s="96"/>
      <c r="BD487" s="96"/>
      <c r="BE487"/>
      <c r="BF487"/>
      <c r="BG487"/>
      <c r="BH487"/>
      <c r="BI487"/>
      <c r="BJ487" s="83"/>
      <c r="BK487" s="83"/>
    </row>
    <row r="488" spans="1:63" ht="14.1" customHeight="1" x14ac:dyDescent="0.2">
      <c r="A488" s="96"/>
      <c r="B488" s="96"/>
      <c r="C488" s="135">
        <v>44321.416678240741</v>
      </c>
      <c r="D488" s="96" t="s">
        <v>413</v>
      </c>
      <c r="E488" s="96">
        <v>21.175000000000001</v>
      </c>
      <c r="F488" s="96">
        <v>7.66</v>
      </c>
      <c r="G488" s="96">
        <v>1.46</v>
      </c>
      <c r="H488" s="96">
        <v>8910</v>
      </c>
      <c r="I488" s="96">
        <v>5.524</v>
      </c>
      <c r="J488" s="96"/>
      <c r="K488" s="96">
        <v>51.95</v>
      </c>
      <c r="L488" s="96">
        <v>21.365095</v>
      </c>
      <c r="M488" s="96">
        <v>-0.88974600000000004</v>
      </c>
      <c r="N488" s="96">
        <v>21.223887000000001</v>
      </c>
      <c r="O488" s="96"/>
      <c r="P488" s="96">
        <v>2007000</v>
      </c>
      <c r="Q488" s="96">
        <v>3837000</v>
      </c>
      <c r="R488" s="137">
        <f t="shared" si="123"/>
        <v>0.52306489444878812</v>
      </c>
      <c r="S488" s="137"/>
      <c r="T488" s="137"/>
      <c r="U488" s="137"/>
      <c r="V488" s="137">
        <f t="shared" si="108"/>
        <v>2.4153460895735996</v>
      </c>
      <c r="W488" s="97">
        <f t="shared" si="109"/>
        <v>21.386749999999999</v>
      </c>
      <c r="X488" s="96">
        <f t="shared" si="110"/>
        <v>21.598500000000001</v>
      </c>
      <c r="Y488" s="96">
        <f t="shared" si="111"/>
        <v>20.7515</v>
      </c>
      <c r="Z488" s="96">
        <f t="shared" si="112"/>
        <v>21.223887000000001</v>
      </c>
      <c r="AA488" s="96">
        <f t="shared" si="113"/>
        <v>20.327999999999999</v>
      </c>
      <c r="AB488" s="96"/>
      <c r="AC488" s="96">
        <v>21.48</v>
      </c>
      <c r="AD488" s="96">
        <v>20.89</v>
      </c>
      <c r="AE488" s="97">
        <f t="shared" si="114"/>
        <v>1.0144037780401416</v>
      </c>
      <c r="AF488" s="96">
        <f t="shared" si="122"/>
        <v>0.98654073199527748</v>
      </c>
      <c r="AG488" s="96"/>
      <c r="AH488" s="97">
        <f>IF(AND(M488&lt;Variables!$G$6,M488&gt;Variables!$G$5),0,1)</f>
        <v>1</v>
      </c>
      <c r="AI488" s="97">
        <f t="shared" si="115"/>
        <v>0</v>
      </c>
      <c r="AJ488" s="97">
        <f>IF(I488&gt;Variables!$G$7,0,1)</f>
        <v>0</v>
      </c>
      <c r="AK488" s="97">
        <f>IF(F488&gt;Variables!$G$8,0,1)</f>
        <v>1</v>
      </c>
      <c r="AL488" s="97">
        <f>IF(G488&gt;Variables!$G$9,0,1)</f>
        <v>1</v>
      </c>
      <c r="AM488" s="97">
        <f>IF(AND(K488&gt;Variables!$G$10,K488&lt;Variables!$G$11),0,1)</f>
        <v>0</v>
      </c>
      <c r="AN488" s="103">
        <f>IF(H488&lt;Variables!$G$13,1,0)</f>
        <v>0</v>
      </c>
      <c r="AO488" s="97">
        <f>IF(R488&lt;Variables!$G$12,0,1)</f>
        <v>0</v>
      </c>
      <c r="AP488" s="99"/>
      <c r="AQ488" s="97"/>
      <c r="AR488" s="97"/>
      <c r="AS488" s="97">
        <v>1</v>
      </c>
      <c r="AT488" s="97"/>
      <c r="AU488" s="97"/>
      <c r="AV488" s="96">
        <f t="shared" si="116"/>
        <v>3</v>
      </c>
      <c r="AW488" s="96" t="str">
        <f t="shared" si="117"/>
        <v/>
      </c>
      <c r="AX488" s="96" t="str">
        <f t="shared" si="118"/>
        <v/>
      </c>
      <c r="AY488" s="96">
        <f t="shared" si="119"/>
        <v>3</v>
      </c>
      <c r="AZ488" s="96">
        <f t="shared" si="120"/>
        <v>2.4125407895735997</v>
      </c>
      <c r="BA488" s="96"/>
      <c r="BB488" s="96"/>
      <c r="BC488" s="96"/>
      <c r="BD488" s="96"/>
      <c r="BE488"/>
      <c r="BF488"/>
      <c r="BG488"/>
      <c r="BH488"/>
      <c r="BI488"/>
      <c r="BJ488" s="83"/>
      <c r="BK488" s="83"/>
    </row>
    <row r="489" spans="1:63" ht="14.1" customHeight="1" x14ac:dyDescent="0.2">
      <c r="A489" s="96"/>
      <c r="B489" s="96"/>
      <c r="C489" s="135">
        <v>44321.416678240741</v>
      </c>
      <c r="D489" s="96" t="s">
        <v>414</v>
      </c>
      <c r="E489" s="96">
        <v>46.58</v>
      </c>
      <c r="F489" s="96">
        <v>9.51</v>
      </c>
      <c r="G489" s="96">
        <v>1.81</v>
      </c>
      <c r="H489" s="96">
        <v>2270</v>
      </c>
      <c r="I489" s="96">
        <v>-1.7909999999999999</v>
      </c>
      <c r="J489" s="96"/>
      <c r="K489" s="96">
        <v>51.88</v>
      </c>
      <c r="L489" s="96">
        <v>47.048409999999997</v>
      </c>
      <c r="M489" s="96">
        <v>-0.99559200000000003</v>
      </c>
      <c r="N489" s="96">
        <v>46.995587</v>
      </c>
      <c r="O489" s="96"/>
      <c r="P489" s="96">
        <v>192419</v>
      </c>
      <c r="Q489" s="96">
        <v>425577</v>
      </c>
      <c r="R489" s="140">
        <f t="shared" si="123"/>
        <v>0.45213674611174948</v>
      </c>
      <c r="S489" s="140"/>
      <c r="T489" s="140"/>
      <c r="U489" s="140"/>
      <c r="V489" s="140">
        <f t="shared" si="108"/>
        <v>2.4177676990284804</v>
      </c>
      <c r="W489" s="96">
        <f t="shared" si="109"/>
        <v>47.0458</v>
      </c>
      <c r="X489" s="96">
        <f t="shared" si="110"/>
        <v>47.511600000000001</v>
      </c>
      <c r="Y489" s="105">
        <f t="shared" si="111"/>
        <v>45.648399999999995</v>
      </c>
      <c r="Z489" s="105">
        <f t="shared" si="112"/>
        <v>46.995587</v>
      </c>
      <c r="AA489" s="105">
        <f t="shared" si="113"/>
        <v>44.716799999999999</v>
      </c>
      <c r="AB489" s="96"/>
      <c r="AC489" s="96">
        <v>47.23</v>
      </c>
      <c r="AD489" s="96">
        <v>45.59</v>
      </c>
      <c r="AE489" s="97">
        <f t="shared" si="114"/>
        <v>1.0139544869042507</v>
      </c>
      <c r="AF489" s="96">
        <f t="shared" si="122"/>
        <v>0.9787462430227567</v>
      </c>
      <c r="AG489" s="96"/>
      <c r="AH489" s="105">
        <f>IF(AND(M489&lt;Variables!$G$6,M489&gt;Variables!$G$5),0,1)</f>
        <v>1</v>
      </c>
      <c r="AI489" s="105">
        <f t="shared" si="115"/>
        <v>0</v>
      </c>
      <c r="AJ489" s="105">
        <f>IF(I489&gt;Variables!$G$7,0,1)</f>
        <v>1</v>
      </c>
      <c r="AK489" s="105">
        <f>IF(F489&gt;Variables!$G$8,0,1)</f>
        <v>0</v>
      </c>
      <c r="AL489" s="105">
        <f>IF(G489&gt;Variables!$G$9,0,1)</f>
        <v>1</v>
      </c>
      <c r="AM489" s="105">
        <f>IF(AND(K489&gt;Variables!$G$10,K489&lt;Variables!$G$11),0,1)</f>
        <v>0</v>
      </c>
      <c r="AN489" s="103">
        <f>IF(H489&lt;Variables!$G$13,1,0)</f>
        <v>1</v>
      </c>
      <c r="AO489" s="97">
        <f>IF(R489&lt;Variables!$G$12,0,1)</f>
        <v>0</v>
      </c>
      <c r="AP489" s="106"/>
      <c r="AQ489" s="105"/>
      <c r="AR489" s="105"/>
      <c r="AS489" s="105"/>
      <c r="AT489" s="105"/>
      <c r="AU489" s="105">
        <v>1</v>
      </c>
      <c r="AV489" s="96">
        <f t="shared" si="116"/>
        <v>3</v>
      </c>
      <c r="AW489" s="96" t="str">
        <f t="shared" si="117"/>
        <v/>
      </c>
      <c r="AX489" s="96" t="str">
        <f t="shared" si="118"/>
        <v/>
      </c>
      <c r="AY489" s="96">
        <f t="shared" si="119"/>
        <v>3</v>
      </c>
      <c r="AZ489" s="96">
        <f t="shared" si="120"/>
        <v>2.4149661790284802</v>
      </c>
      <c r="BA489" s="96"/>
      <c r="BB489" s="96"/>
      <c r="BC489" s="96"/>
      <c r="BD489" s="96"/>
      <c r="BE489"/>
      <c r="BF489"/>
      <c r="BG489"/>
      <c r="BH489"/>
      <c r="BI489"/>
      <c r="BJ489" s="83"/>
      <c r="BK489" s="83"/>
    </row>
    <row r="490" spans="1:63" ht="14.1" customHeight="1" x14ac:dyDescent="0.2">
      <c r="A490" s="96"/>
      <c r="B490" s="96"/>
      <c r="C490" s="135">
        <v>44321.416678240741</v>
      </c>
      <c r="D490" s="96" t="s">
        <v>415</v>
      </c>
      <c r="E490" s="96">
        <v>6.3650000000000002</v>
      </c>
      <c r="F490" s="96">
        <v>6.15</v>
      </c>
      <c r="G490" s="96">
        <v>-0.55000000000000004</v>
      </c>
      <c r="H490" s="96">
        <v>10240</v>
      </c>
      <c r="I490" s="96">
        <v>315.69</v>
      </c>
      <c r="J490" s="96"/>
      <c r="K490" s="96">
        <v>50.61</v>
      </c>
      <c r="L490" s="96">
        <v>6.4134099999999998</v>
      </c>
      <c r="M490" s="96">
        <v>-0.75482499999999997</v>
      </c>
      <c r="N490" s="96">
        <v>6.3933289999999996</v>
      </c>
      <c r="O490" s="96"/>
      <c r="P490" s="96">
        <v>3395000</v>
      </c>
      <c r="Q490" s="96">
        <v>15793000</v>
      </c>
      <c r="R490" s="137">
        <f t="shared" si="123"/>
        <v>0.21496865699993667</v>
      </c>
      <c r="S490" s="137"/>
      <c r="T490" s="137"/>
      <c r="U490" s="137"/>
      <c r="V490" s="137">
        <f t="shared" si="108"/>
        <v>2.3942748101059999</v>
      </c>
      <c r="W490" s="97">
        <f t="shared" si="109"/>
        <v>6.4286500000000002</v>
      </c>
      <c r="X490" s="96">
        <f t="shared" si="110"/>
        <v>6.4923000000000002</v>
      </c>
      <c r="Y490" s="96">
        <f t="shared" si="111"/>
        <v>6.2377000000000002</v>
      </c>
      <c r="Z490" s="96">
        <f t="shared" si="112"/>
        <v>6.3933289999999996</v>
      </c>
      <c r="AA490" s="96">
        <f t="shared" si="113"/>
        <v>6.1104000000000003</v>
      </c>
      <c r="AB490" s="96"/>
      <c r="AC490" s="96">
        <v>6.43</v>
      </c>
      <c r="AD490" s="96">
        <v>6.33</v>
      </c>
      <c r="AE490" s="97">
        <f t="shared" si="114"/>
        <v>1.0102120974076982</v>
      </c>
      <c r="AF490" s="96">
        <f t="shared" si="122"/>
        <v>0.99450117831893159</v>
      </c>
      <c r="AG490" s="96"/>
      <c r="AH490" s="97">
        <f>IF(AND(M490&lt;Variables!$G$6,M490&gt;Variables!$G$5),0,1)</f>
        <v>1</v>
      </c>
      <c r="AI490" s="97">
        <f t="shared" si="115"/>
        <v>0</v>
      </c>
      <c r="AJ490" s="97">
        <f>IF(I490&gt;Variables!$G$7,0,1)</f>
        <v>0</v>
      </c>
      <c r="AK490" s="97">
        <f>IF(F490&gt;Variables!$G$8,0,1)</f>
        <v>1</v>
      </c>
      <c r="AL490" s="97">
        <f>IF(G490&gt;Variables!$G$9,0,1)</f>
        <v>1</v>
      </c>
      <c r="AM490" s="97">
        <f>IF(AND(K490&gt;Variables!$G$10,K490&lt;Variables!$G$11),0,1)</f>
        <v>0</v>
      </c>
      <c r="AN490" s="103">
        <f>IF(H490&lt;Variables!$G$13,1,0)</f>
        <v>0</v>
      </c>
      <c r="AO490" s="97">
        <f>IF(R490&lt;Variables!$G$12,0,1)</f>
        <v>0</v>
      </c>
      <c r="AP490" s="99"/>
      <c r="AQ490" s="97"/>
      <c r="AR490" s="97"/>
      <c r="AS490" s="97">
        <v>1</v>
      </c>
      <c r="AT490" s="97"/>
      <c r="AU490" s="97"/>
      <c r="AV490" s="96">
        <f t="shared" si="116"/>
        <v>3</v>
      </c>
      <c r="AW490" s="96" t="str">
        <f t="shared" si="117"/>
        <v/>
      </c>
      <c r="AX490" s="96" t="str">
        <f t="shared" si="118"/>
        <v/>
      </c>
      <c r="AY490" s="96">
        <f t="shared" si="119"/>
        <v>3</v>
      </c>
      <c r="AZ490" s="96">
        <f t="shared" si="120"/>
        <v>2.3915418701059998</v>
      </c>
      <c r="BA490" s="96"/>
      <c r="BB490" s="96"/>
      <c r="BC490" s="96"/>
      <c r="BD490" s="96"/>
      <c r="BE490"/>
      <c r="BF490"/>
      <c r="BG490"/>
      <c r="BH490"/>
      <c r="BI490"/>
      <c r="BJ490" s="83"/>
      <c r="BK490" s="83"/>
    </row>
    <row r="491" spans="1:63" ht="14.1" customHeight="1" x14ac:dyDescent="0.2">
      <c r="A491" s="96"/>
      <c r="B491" s="96"/>
      <c r="C491" s="135">
        <v>44321.416678240741</v>
      </c>
      <c r="D491" s="96" t="s">
        <v>416</v>
      </c>
      <c r="E491" s="96">
        <v>81.14</v>
      </c>
      <c r="F491" s="96">
        <v>6.31</v>
      </c>
      <c r="G491" s="96">
        <v>-3.12</v>
      </c>
      <c r="H491" s="96">
        <v>5200</v>
      </c>
      <c r="I491" s="96">
        <v>-49.390999999999998</v>
      </c>
      <c r="J491" s="96"/>
      <c r="K491" s="96">
        <v>45.43</v>
      </c>
      <c r="L491" s="96">
        <v>82.312489999999997</v>
      </c>
      <c r="M491" s="96">
        <v>-1.4244380000000001</v>
      </c>
      <c r="N491" s="96">
        <v>82.565735000000004</v>
      </c>
      <c r="O491" s="96"/>
      <c r="P491" s="96">
        <v>851853</v>
      </c>
      <c r="Q491" s="96">
        <v>1631000</v>
      </c>
      <c r="R491" s="137">
        <f t="shared" si="123"/>
        <v>0.52228877988963829</v>
      </c>
      <c r="S491" s="137"/>
      <c r="T491" s="137"/>
      <c r="U491" s="137"/>
      <c r="V491" s="137">
        <f t="shared" si="108"/>
        <v>2.3378902273659197</v>
      </c>
      <c r="W491" s="97">
        <f t="shared" si="109"/>
        <v>81.951400000000007</v>
      </c>
      <c r="X491" s="96">
        <f t="shared" si="110"/>
        <v>82.762799999999999</v>
      </c>
      <c r="Y491" s="96">
        <f t="shared" si="111"/>
        <v>79.517200000000003</v>
      </c>
      <c r="Z491" s="96">
        <f t="shared" si="112"/>
        <v>82.565735000000004</v>
      </c>
      <c r="AA491" s="96">
        <f t="shared" si="113"/>
        <v>77.894400000000005</v>
      </c>
      <c r="AB491" s="96"/>
      <c r="AC491" s="96">
        <v>82.85</v>
      </c>
      <c r="AD491" s="96">
        <v>80.5</v>
      </c>
      <c r="AE491" s="97">
        <f t="shared" si="114"/>
        <v>1.0210746857283706</v>
      </c>
      <c r="AF491" s="96">
        <f t="shared" si="122"/>
        <v>0.99211239832388465</v>
      </c>
      <c r="AG491" s="96"/>
      <c r="AH491" s="97">
        <f>IF(AND(M491&lt;Variables!$G$6,M491&gt;Variables!$G$5),0,1)</f>
        <v>1</v>
      </c>
      <c r="AI491" s="97">
        <f t="shared" si="115"/>
        <v>1</v>
      </c>
      <c r="AJ491" s="97">
        <f>IF(I491&gt;Variables!$G$7,0,1)</f>
        <v>1</v>
      </c>
      <c r="AK491" s="97">
        <f>IF(F491&gt;Variables!$G$8,0,1)</f>
        <v>1</v>
      </c>
      <c r="AL491" s="97">
        <f>IF(G491&gt;Variables!$G$9,0,1)</f>
        <v>1</v>
      </c>
      <c r="AM491" s="97">
        <f>IF(AND(K491&gt;Variables!$G$10,K491&lt;Variables!$G$11),0,1)</f>
        <v>1</v>
      </c>
      <c r="AN491" s="103">
        <f>IF(H491&lt;Variables!$G$13,1,0)</f>
        <v>0</v>
      </c>
      <c r="AO491" s="97">
        <f>IF(R491&lt;Variables!$G$12,0,1)</f>
        <v>0</v>
      </c>
      <c r="AP491" s="99"/>
      <c r="AQ491" s="97"/>
      <c r="AR491" s="97"/>
      <c r="AS491" s="97">
        <v>1</v>
      </c>
      <c r="AT491" s="97"/>
      <c r="AU491" s="97"/>
      <c r="AV491" s="96">
        <f t="shared" si="116"/>
        <v>3</v>
      </c>
      <c r="AW491" s="96" t="str">
        <f t="shared" si="117"/>
        <v/>
      </c>
      <c r="AX491" s="96" t="str">
        <f t="shared" si="118"/>
        <v/>
      </c>
      <c r="AY491" s="96">
        <f t="shared" si="119"/>
        <v>3</v>
      </c>
      <c r="AZ491" s="96">
        <f t="shared" si="120"/>
        <v>2.3354370073659196</v>
      </c>
      <c r="BA491" s="96"/>
      <c r="BB491" s="96"/>
      <c r="BC491" s="96"/>
      <c r="BD491" s="96"/>
      <c r="BE491"/>
      <c r="BF491"/>
      <c r="BG491"/>
      <c r="BH491"/>
      <c r="BI491"/>
      <c r="BJ491" s="83"/>
      <c r="BK491" s="83"/>
    </row>
    <row r="492" spans="1:63" ht="14.1" customHeight="1" x14ac:dyDescent="0.2">
      <c r="A492" s="96"/>
      <c r="B492" s="96"/>
      <c r="C492" s="135">
        <v>44321.416678240741</v>
      </c>
      <c r="D492" s="96" t="s">
        <v>237</v>
      </c>
      <c r="E492" s="96">
        <v>15.321899999999999</v>
      </c>
      <c r="F492" s="96">
        <v>6.35</v>
      </c>
      <c r="G492" s="96">
        <v>-3.35</v>
      </c>
      <c r="H492" s="96">
        <v>50.64</v>
      </c>
      <c r="I492" s="96">
        <v>1784.374</v>
      </c>
      <c r="J492" s="96"/>
      <c r="K492" s="96">
        <v>43.61</v>
      </c>
      <c r="L492" s="96">
        <v>15.534079</v>
      </c>
      <c r="M492" s="96">
        <v>-1.365893</v>
      </c>
      <c r="N492" s="96">
        <v>15.896758</v>
      </c>
      <c r="O492" s="96"/>
      <c r="P492" s="96">
        <v>792160</v>
      </c>
      <c r="Q492" s="96">
        <v>720790</v>
      </c>
      <c r="R492" s="138">
        <f t="shared" si="123"/>
        <v>1.0990163570526783</v>
      </c>
      <c r="S492" s="138"/>
      <c r="T492" s="138"/>
      <c r="U492" s="138"/>
      <c r="V492" s="138">
        <f t="shared" si="108"/>
        <v>2.3111061914922399</v>
      </c>
      <c r="W492" s="96">
        <f t="shared" si="109"/>
        <v>15.475118999999999</v>
      </c>
      <c r="X492" s="96">
        <f t="shared" si="110"/>
        <v>15.628337999999999</v>
      </c>
      <c r="Y492" s="103">
        <f t="shared" si="111"/>
        <v>15.015461999999999</v>
      </c>
      <c r="Z492" s="103">
        <f t="shared" si="112"/>
        <v>15.896758</v>
      </c>
      <c r="AA492" s="103">
        <f t="shared" si="113"/>
        <v>14.709023999999999</v>
      </c>
      <c r="AB492" s="96"/>
      <c r="AC492" s="96"/>
      <c r="AD492" s="96">
        <v>14.72</v>
      </c>
      <c r="AE492" s="96">
        <f t="shared" si="114"/>
        <v>0</v>
      </c>
      <c r="AF492" s="96">
        <f t="shared" si="122"/>
        <v>0.96071636024252871</v>
      </c>
      <c r="AG492" s="96"/>
      <c r="AH492" s="103">
        <f>IF(AND(M492&lt;Variables!$G$6,M492&gt;Variables!$G$5),0,1)</f>
        <v>1</v>
      </c>
      <c r="AI492" s="103">
        <f t="shared" si="115"/>
        <v>1</v>
      </c>
      <c r="AJ492" s="103">
        <f>IF(I492&gt;Variables!$G$7,0,1)</f>
        <v>0</v>
      </c>
      <c r="AK492" s="103">
        <f>IF(F492&gt;Variables!$G$8,0,1)</f>
        <v>1</v>
      </c>
      <c r="AL492" s="103">
        <f>IF(G492&gt;Variables!$G$9,0,1)</f>
        <v>1</v>
      </c>
      <c r="AM492" s="103">
        <f>IF(AND(K492&gt;Variables!$G$10,K492&lt;Variables!$G$11),0,1)</f>
        <v>1</v>
      </c>
      <c r="AN492" s="103">
        <f>IF(H492&lt;Variables!$G$13,1,0)</f>
        <v>1</v>
      </c>
      <c r="AO492" s="97">
        <f>IF(R492&lt;Variables!$G$12,0,1)</f>
        <v>0</v>
      </c>
      <c r="AP492" s="104"/>
      <c r="AQ492" s="103"/>
      <c r="AR492" s="103"/>
      <c r="AS492" s="103"/>
      <c r="AT492" s="103">
        <v>1</v>
      </c>
      <c r="AU492" s="103"/>
      <c r="AV492" s="96" t="str">
        <f t="shared" si="116"/>
        <v/>
      </c>
      <c r="AW492" s="96">
        <f t="shared" si="117"/>
        <v>1</v>
      </c>
      <c r="AX492" s="96" t="str">
        <f t="shared" si="118"/>
        <v/>
      </c>
      <c r="AY492" s="96">
        <f t="shared" si="119"/>
        <v>1</v>
      </c>
      <c r="AZ492" s="96">
        <f t="shared" si="120"/>
        <v>2.3087512514922399</v>
      </c>
      <c r="BA492" s="96"/>
      <c r="BB492" s="96"/>
      <c r="BC492" s="96"/>
      <c r="BD492" s="96"/>
      <c r="BE492"/>
      <c r="BF492"/>
      <c r="BG492"/>
      <c r="BH492"/>
      <c r="BI492"/>
      <c r="BJ492" s="83"/>
      <c r="BK492" s="83"/>
    </row>
    <row r="493" spans="1:63" ht="14.1" customHeight="1" x14ac:dyDescent="0.2">
      <c r="A493" s="96" t="s">
        <v>417</v>
      </c>
      <c r="B493" s="96"/>
      <c r="C493" s="135">
        <v>44321.416678240741</v>
      </c>
      <c r="D493" s="96" t="s">
        <v>207</v>
      </c>
      <c r="E493" s="96">
        <v>1.5427999999999999</v>
      </c>
      <c r="F493" s="96">
        <v>27.57</v>
      </c>
      <c r="G493" s="96">
        <v>-1.73</v>
      </c>
      <c r="H493" s="96">
        <v>158.15</v>
      </c>
      <c r="I493" s="96">
        <v>-54.395000000000003</v>
      </c>
      <c r="J493" s="96"/>
      <c r="K493" s="96">
        <v>28.71</v>
      </c>
      <c r="L493" s="96">
        <v>1.5597749999999999</v>
      </c>
      <c r="M493" s="96">
        <v>-1.088298</v>
      </c>
      <c r="N493" s="96">
        <v>1.5606770000000001</v>
      </c>
      <c r="O493" s="96"/>
      <c r="P493" s="96">
        <v>36660000</v>
      </c>
      <c r="Q493" s="96">
        <v>26270000</v>
      </c>
      <c r="R493" s="138">
        <f t="shared" si="123"/>
        <v>1.3955081842405785</v>
      </c>
      <c r="S493" s="138"/>
      <c r="T493" s="138"/>
      <c r="U493" s="138"/>
      <c r="V493" s="138">
        <f t="shared" si="108"/>
        <v>2.1078167795550398</v>
      </c>
      <c r="W493" s="96">
        <f t="shared" si="109"/>
        <v>1.5582279999999999</v>
      </c>
      <c r="X493" s="96">
        <f t="shared" si="110"/>
        <v>1.5736559999999999</v>
      </c>
      <c r="Y493" s="103">
        <f t="shared" si="111"/>
        <v>1.511944</v>
      </c>
      <c r="Z493" s="103">
        <f t="shared" si="112"/>
        <v>1.5606770000000001</v>
      </c>
      <c r="AA493" s="103">
        <f t="shared" si="113"/>
        <v>1.481088</v>
      </c>
      <c r="AB493" s="96"/>
      <c r="AC493" s="96"/>
      <c r="AD493" s="96">
        <v>1.45</v>
      </c>
      <c r="AE493" s="96">
        <f t="shared" si="114"/>
        <v>0</v>
      </c>
      <c r="AF493" s="96">
        <f t="shared" si="122"/>
        <v>0.93984962406015038</v>
      </c>
      <c r="AG493" s="96"/>
      <c r="AH493" s="103">
        <f>IF(AND(M493&lt;Variables!$G$6,M493&gt;Variables!$G$5),0,1)</f>
        <v>1</v>
      </c>
      <c r="AI493" s="103">
        <f t="shared" si="115"/>
        <v>1</v>
      </c>
      <c r="AJ493" s="103">
        <f>IF(I493&gt;Variables!$G$7,0,1)</f>
        <v>1</v>
      </c>
      <c r="AK493" s="103">
        <f>IF(F493&gt;Variables!$G$8,0,1)</f>
        <v>0</v>
      </c>
      <c r="AL493" s="103">
        <f>IF(G493&gt;Variables!$G$9,0,1)</f>
        <v>1</v>
      </c>
      <c r="AM493" s="103">
        <f>IF(AND(K493&gt;Variables!$G$10,K493&lt;Variables!$G$11),0,1)</f>
        <v>1</v>
      </c>
      <c r="AN493" s="103">
        <f>IF(H493&lt;Variables!$G$13,1,0)</f>
        <v>1</v>
      </c>
      <c r="AO493" s="97">
        <f>IF(R493&lt;Variables!$G$12,0,1)</f>
        <v>0</v>
      </c>
      <c r="AP493" s="104"/>
      <c r="AQ493" s="103"/>
      <c r="AR493" s="103"/>
      <c r="AS493" s="103"/>
      <c r="AT493" s="103">
        <v>1</v>
      </c>
      <c r="AU493" s="103"/>
      <c r="AV493" s="96" t="str">
        <f t="shared" si="116"/>
        <v/>
      </c>
      <c r="AW493" s="96">
        <f t="shared" si="117"/>
        <v>1</v>
      </c>
      <c r="AX493" s="96" t="str">
        <f t="shared" si="118"/>
        <v/>
      </c>
      <c r="AY493" s="96">
        <f t="shared" si="119"/>
        <v>1</v>
      </c>
      <c r="AZ493" s="96">
        <f t="shared" si="120"/>
        <v>2.1062664395550401</v>
      </c>
      <c r="BA493" s="96"/>
      <c r="BB493" s="96"/>
      <c r="BC493" s="96"/>
      <c r="BD493" s="96"/>
      <c r="BE493"/>
      <c r="BF493"/>
      <c r="BG493"/>
      <c r="BH493"/>
      <c r="BI493"/>
      <c r="BJ493" s="83"/>
      <c r="BK493" s="83"/>
    </row>
    <row r="494" spans="1:63" ht="14.1" customHeight="1" x14ac:dyDescent="0.2">
      <c r="A494" s="96"/>
      <c r="B494" s="96"/>
      <c r="C494" s="135">
        <v>44321.416678240741</v>
      </c>
      <c r="D494" s="96" t="s">
        <v>418</v>
      </c>
      <c r="E494" s="96">
        <v>0.85</v>
      </c>
      <c r="F494" s="96">
        <v>19.59</v>
      </c>
      <c r="G494" s="96">
        <v>-7.61</v>
      </c>
      <c r="H494" s="96">
        <v>159.41</v>
      </c>
      <c r="I494" s="96">
        <v>-70.33</v>
      </c>
      <c r="J494" s="96"/>
      <c r="K494" s="96">
        <v>27.29</v>
      </c>
      <c r="L494" s="96">
        <v>0.86875199999999997</v>
      </c>
      <c r="M494" s="96">
        <v>-2.1585549999999998</v>
      </c>
      <c r="N494" s="96">
        <v>0.88301300000000005</v>
      </c>
      <c r="O494" s="96"/>
      <c r="P494" s="96">
        <v>8540000</v>
      </c>
      <c r="Q494" s="96">
        <v>4750000</v>
      </c>
      <c r="R494" s="138">
        <f t="shared" si="123"/>
        <v>1.7978947368421052</v>
      </c>
      <c r="S494" s="138"/>
      <c r="T494" s="138"/>
      <c r="U494" s="138"/>
      <c r="V494" s="138">
        <f t="shared" si="108"/>
        <v>2.0462748056636002</v>
      </c>
      <c r="W494" s="96">
        <f t="shared" si="109"/>
        <v>0.85849999999999993</v>
      </c>
      <c r="X494" s="96">
        <f t="shared" si="110"/>
        <v>0.86699999999999999</v>
      </c>
      <c r="Y494" s="103">
        <f t="shared" si="111"/>
        <v>0.83299999999999996</v>
      </c>
      <c r="Z494" s="103">
        <f t="shared" si="112"/>
        <v>0.88301300000000005</v>
      </c>
      <c r="AA494" s="103">
        <f t="shared" si="113"/>
        <v>0.81599999999999995</v>
      </c>
      <c r="AB494" s="96"/>
      <c r="AC494" s="96">
        <v>0.85909999999999997</v>
      </c>
      <c r="AD494" s="96">
        <v>0.81159999999999999</v>
      </c>
      <c r="AE494" s="97">
        <f t="shared" si="114"/>
        <v>1.0107058823529411</v>
      </c>
      <c r="AF494" s="96">
        <f t="shared" si="122"/>
        <v>0.95482352941176474</v>
      </c>
      <c r="AG494" s="96"/>
      <c r="AH494" s="103">
        <f>IF(AND(M494&lt;Variables!$G$6,M494&gt;Variables!$G$5),0,1)</f>
        <v>0</v>
      </c>
      <c r="AI494" s="103">
        <f t="shared" si="115"/>
        <v>1</v>
      </c>
      <c r="AJ494" s="103">
        <f>IF(I494&gt;Variables!$G$7,0,1)</f>
        <v>1</v>
      </c>
      <c r="AK494" s="103">
        <f>IF(F494&gt;Variables!$G$8,0,1)</f>
        <v>0</v>
      </c>
      <c r="AL494" s="103">
        <f>IF(G494&gt;Variables!$G$9,0,1)</f>
        <v>1</v>
      </c>
      <c r="AM494" s="103">
        <f>IF(AND(K494&gt;Variables!$G$10,K494&lt;Variables!$G$11),0,1)</f>
        <v>1</v>
      </c>
      <c r="AN494" s="103">
        <f>IF(H494&lt;Variables!$G$13,1,0)</f>
        <v>1</v>
      </c>
      <c r="AO494" s="97">
        <f>IF(R494&lt;Variables!$G$12,0,1)</f>
        <v>0</v>
      </c>
      <c r="AP494" s="104"/>
      <c r="AQ494" s="103"/>
      <c r="AR494" s="103"/>
      <c r="AS494" s="103"/>
      <c r="AT494" s="103">
        <v>1</v>
      </c>
      <c r="AU494" s="103"/>
      <c r="AV494" s="96">
        <f t="shared" si="116"/>
        <v>3</v>
      </c>
      <c r="AW494" s="96" t="str">
        <f t="shared" si="117"/>
        <v/>
      </c>
      <c r="AX494" s="96" t="str">
        <f t="shared" si="118"/>
        <v/>
      </c>
      <c r="AY494" s="96">
        <f t="shared" si="119"/>
        <v>3</v>
      </c>
      <c r="AZ494" s="96">
        <f t="shared" si="120"/>
        <v>2.0448011456636004</v>
      </c>
      <c r="BA494" s="96"/>
      <c r="BB494" s="96"/>
      <c r="BC494" s="96"/>
      <c r="BD494" s="96"/>
      <c r="BE494"/>
      <c r="BF494"/>
      <c r="BG494"/>
      <c r="BH494"/>
      <c r="BI494"/>
      <c r="BJ494" s="83"/>
      <c r="BK494" s="83"/>
    </row>
    <row r="495" spans="1:63" ht="14.1" customHeight="1" x14ac:dyDescent="0.2">
      <c r="A495" s="96"/>
      <c r="B495" s="96"/>
      <c r="C495" s="135">
        <v>44321.416678240741</v>
      </c>
      <c r="D495" s="96" t="s">
        <v>419</v>
      </c>
      <c r="E495" s="96">
        <v>1.1000000000000001</v>
      </c>
      <c r="F495" s="96">
        <v>23.65</v>
      </c>
      <c r="G495" s="96">
        <v>-7.56</v>
      </c>
      <c r="H495" s="96">
        <v>131.43</v>
      </c>
      <c r="I495" s="96">
        <v>-4.6059999999999999</v>
      </c>
      <c r="J495" s="96"/>
      <c r="K495" s="96">
        <v>26.67</v>
      </c>
      <c r="L495" s="96">
        <v>1.1277550000000001</v>
      </c>
      <c r="M495" s="96">
        <v>-2.461084</v>
      </c>
      <c r="N495" s="96">
        <v>1.1335519999999999</v>
      </c>
      <c r="O495" s="96"/>
      <c r="P495" s="96">
        <v>11170000</v>
      </c>
      <c r="Q495" s="96">
        <v>4170000</v>
      </c>
      <c r="R495" s="138">
        <f t="shared" si="123"/>
        <v>2.6786570743405278</v>
      </c>
      <c r="S495" s="138"/>
      <c r="T495" s="138"/>
      <c r="U495" s="138"/>
      <c r="V495" s="138">
        <f t="shared" si="108"/>
        <v>2.0234688288886398</v>
      </c>
      <c r="W495" s="96">
        <f t="shared" si="109"/>
        <v>1.1110000000000002</v>
      </c>
      <c r="X495" s="96">
        <f t="shared" si="110"/>
        <v>1.1220000000000001</v>
      </c>
      <c r="Y495" s="103">
        <f t="shared" si="111"/>
        <v>1.0780000000000001</v>
      </c>
      <c r="Z495" s="103">
        <f t="shared" si="112"/>
        <v>1.1335519999999999</v>
      </c>
      <c r="AA495" s="103">
        <f t="shared" si="113"/>
        <v>1.056</v>
      </c>
      <c r="AB495" s="96"/>
      <c r="AC495" s="96"/>
      <c r="AD495" s="96">
        <v>1.06</v>
      </c>
      <c r="AE495" s="96">
        <f t="shared" si="114"/>
        <v>0</v>
      </c>
      <c r="AF495" s="96">
        <f t="shared" si="122"/>
        <v>0.96363636363636362</v>
      </c>
      <c r="AG495" s="96"/>
      <c r="AH495" s="103">
        <f>IF(AND(M495&lt;Variables!$G$6,M495&gt;Variables!$G$5),0,1)</f>
        <v>0</v>
      </c>
      <c r="AI495" s="103">
        <f t="shared" si="115"/>
        <v>1</v>
      </c>
      <c r="AJ495" s="103">
        <f>IF(I495&gt;Variables!$G$7,0,1)</f>
        <v>1</v>
      </c>
      <c r="AK495" s="103">
        <f>IF(F495&gt;Variables!$G$8,0,1)</f>
        <v>0</v>
      </c>
      <c r="AL495" s="103">
        <f>IF(G495&gt;Variables!$G$9,0,1)</f>
        <v>1</v>
      </c>
      <c r="AM495" s="103">
        <f>IF(AND(K495&gt;Variables!$G$10,K495&lt;Variables!$G$11),0,1)</f>
        <v>1</v>
      </c>
      <c r="AN495" s="103">
        <f>IF(H495&lt;Variables!$G$13,1,0)</f>
        <v>1</v>
      </c>
      <c r="AO495" s="97">
        <f>IF(R495&lt;Variables!$G$12,0,1)</f>
        <v>1</v>
      </c>
      <c r="AP495" s="104"/>
      <c r="AQ495" s="103"/>
      <c r="AR495" s="103"/>
      <c r="AS495" s="103"/>
      <c r="AT495" s="103">
        <v>1</v>
      </c>
      <c r="AU495" s="103"/>
      <c r="AV495" s="96" t="str">
        <f t="shared" si="116"/>
        <v/>
      </c>
      <c r="AW495" s="96">
        <f t="shared" si="117"/>
        <v>1</v>
      </c>
      <c r="AX495" s="96" t="str">
        <f t="shared" si="118"/>
        <v/>
      </c>
      <c r="AY495" s="96">
        <f t="shared" si="119"/>
        <v>1</v>
      </c>
      <c r="AZ495" s="96">
        <f t="shared" si="120"/>
        <v>2.0220286488886399</v>
      </c>
      <c r="BA495" s="96"/>
      <c r="BB495" s="96"/>
      <c r="BC495" s="96"/>
      <c r="BD495" s="96"/>
      <c r="BE495"/>
      <c r="BF495"/>
      <c r="BG495"/>
      <c r="BH495"/>
      <c r="BI495"/>
      <c r="BJ495" s="83"/>
      <c r="BK495" s="83"/>
    </row>
    <row r="496" spans="1:63" ht="14.1" customHeight="1" x14ac:dyDescent="0.2">
      <c r="A496" s="96" t="s">
        <v>105</v>
      </c>
      <c r="B496" s="96"/>
      <c r="C496" s="135">
        <v>44321.430555555555</v>
      </c>
      <c r="D496" s="96" t="s">
        <v>406</v>
      </c>
      <c r="E496" s="96">
        <v>12.25</v>
      </c>
      <c r="F496" s="96">
        <v>7.36</v>
      </c>
      <c r="G496" s="96">
        <v>6.06</v>
      </c>
      <c r="H496" s="96">
        <v>2890</v>
      </c>
      <c r="I496" s="96">
        <v>3.3820000000000001</v>
      </c>
      <c r="J496" s="96"/>
      <c r="K496" s="96">
        <v>66.78</v>
      </c>
      <c r="L496" s="96">
        <v>12.113009999999999</v>
      </c>
      <c r="M496" s="96">
        <v>1.130933</v>
      </c>
      <c r="N496" s="96">
        <v>11.992447</v>
      </c>
      <c r="O496" s="96"/>
      <c r="P496" s="96"/>
      <c r="Q496" s="96"/>
      <c r="R496" s="96"/>
      <c r="S496" s="96"/>
      <c r="T496" s="96"/>
      <c r="U496" s="96"/>
      <c r="V496" s="96">
        <f t="shared" si="108"/>
        <v>2.45663080502288</v>
      </c>
      <c r="W496" s="97">
        <f t="shared" si="109"/>
        <v>12.3725</v>
      </c>
      <c r="X496" s="96">
        <f t="shared" si="110"/>
        <v>12.495000000000001</v>
      </c>
      <c r="Y496" s="96">
        <f t="shared" si="111"/>
        <v>12.004999999999999</v>
      </c>
      <c r="Z496" s="96">
        <f t="shared" si="112"/>
        <v>11.992447</v>
      </c>
      <c r="AA496" s="96">
        <f t="shared" si="113"/>
        <v>11.76</v>
      </c>
      <c r="AB496" s="96"/>
      <c r="AC496" s="96">
        <v>12.44</v>
      </c>
      <c r="AD496" s="96">
        <v>12.07</v>
      </c>
      <c r="AE496" s="97">
        <f t="shared" si="114"/>
        <v>1.0155102040816326</v>
      </c>
      <c r="AF496" s="96">
        <f t="shared" si="122"/>
        <v>0.98530612244897964</v>
      </c>
      <c r="AG496" s="96"/>
      <c r="AH496" s="97">
        <f>IF(AND(M496&lt;Variables!$G$6,M496&gt;Variables!$G$5),0,1)</f>
        <v>1</v>
      </c>
      <c r="AI496" s="97">
        <f t="shared" si="115"/>
        <v>0</v>
      </c>
      <c r="AJ496" s="97">
        <f>IF(I496&gt;Variables!$G$7,0,1)</f>
        <v>0</v>
      </c>
      <c r="AK496" s="97">
        <f>IF(F496&gt;Variables!$G$8,0,1)</f>
        <v>1</v>
      </c>
      <c r="AL496" s="97">
        <f>IF(G496&gt;Variables!$G$9,0,1)</f>
        <v>1</v>
      </c>
      <c r="AM496" s="97">
        <f>IF(AND(K496&gt;Variables!$G$10,K496&lt;Variables!$G$11),0,1)</f>
        <v>0</v>
      </c>
      <c r="AN496" s="103">
        <f>IF(H496&lt;Variables!$G$13,1,0)</f>
        <v>0</v>
      </c>
      <c r="AO496" s="97">
        <f>IF(R496&lt;Variables!$G$12,0,1)</f>
        <v>0</v>
      </c>
      <c r="AP496" s="99"/>
      <c r="AQ496" s="97"/>
      <c r="AR496" s="97"/>
      <c r="AS496" s="97">
        <v>1</v>
      </c>
      <c r="AT496" s="97"/>
      <c r="AU496" s="97"/>
      <c r="AV496" s="96">
        <f t="shared" si="116"/>
        <v>3</v>
      </c>
      <c r="AW496" s="96" t="str">
        <f t="shared" si="117"/>
        <v/>
      </c>
      <c r="AX496" s="96" t="str">
        <f t="shared" si="118"/>
        <v/>
      </c>
      <c r="AY496" s="96">
        <f t="shared" si="119"/>
        <v>3</v>
      </c>
      <c r="AZ496" s="96">
        <f t="shared" si="120"/>
        <v>2.4530246850228803</v>
      </c>
      <c r="BA496" s="96"/>
      <c r="BB496" s="96"/>
      <c r="BC496" s="96"/>
      <c r="BD496" s="96"/>
      <c r="BE496"/>
      <c r="BF496"/>
      <c r="BG496"/>
      <c r="BH496"/>
      <c r="BI496"/>
      <c r="BJ496" s="83"/>
      <c r="BK496" s="83"/>
    </row>
    <row r="497" spans="1:63" ht="14.1" customHeight="1" x14ac:dyDescent="0.2">
      <c r="A497" s="96" t="s">
        <v>105</v>
      </c>
      <c r="B497" s="96"/>
      <c r="C497" s="135">
        <v>44321.430555555555</v>
      </c>
      <c r="D497" s="96" t="s">
        <v>410</v>
      </c>
      <c r="E497" s="96">
        <v>24.06</v>
      </c>
      <c r="F497" s="96">
        <v>23.83</v>
      </c>
      <c r="G497" s="96">
        <v>5.3</v>
      </c>
      <c r="H497" s="96">
        <v>4490</v>
      </c>
      <c r="I497" s="96">
        <v>83.137</v>
      </c>
      <c r="J497" s="96"/>
      <c r="K497" s="96">
        <v>62.9</v>
      </c>
      <c r="L497" s="96">
        <v>23.683599999999998</v>
      </c>
      <c r="M497" s="96">
        <v>1.5892850000000001</v>
      </c>
      <c r="N497" s="96">
        <v>23.529682000000001</v>
      </c>
      <c r="O497" s="96"/>
      <c r="P497" s="96"/>
      <c r="Q497" s="96"/>
      <c r="R497" s="96"/>
      <c r="S497" s="96"/>
      <c r="T497" s="96"/>
      <c r="U497" s="96"/>
      <c r="V497" s="96">
        <f t="shared" si="108"/>
        <v>2.4001134594679998</v>
      </c>
      <c r="W497" s="96">
        <f t="shared" si="109"/>
        <v>24.300599999999999</v>
      </c>
      <c r="X497" s="96">
        <f t="shared" si="110"/>
        <v>24.5412</v>
      </c>
      <c r="Y497" s="105">
        <f t="shared" si="111"/>
        <v>23.578799999999998</v>
      </c>
      <c r="Z497" s="105">
        <f t="shared" si="112"/>
        <v>23.529682000000001</v>
      </c>
      <c r="AA497" s="105">
        <f t="shared" si="113"/>
        <v>23.097599999999996</v>
      </c>
      <c r="AB497" s="96"/>
      <c r="AC497" s="96">
        <v>24.23</v>
      </c>
      <c r="AD497" s="96">
        <v>23.58</v>
      </c>
      <c r="AE497" s="96">
        <f t="shared" si="114"/>
        <v>1.0070656691604323</v>
      </c>
      <c r="AF497" s="96">
        <f t="shared" si="122"/>
        <v>0.98004987531172072</v>
      </c>
      <c r="AG497" s="96"/>
      <c r="AH497" s="105">
        <f>IF(AND(M497&lt;Variables!$G$6,M497&gt;Variables!$G$5),0,1)</f>
        <v>1</v>
      </c>
      <c r="AI497" s="105">
        <f t="shared" si="115"/>
        <v>0</v>
      </c>
      <c r="AJ497" s="105">
        <f>IF(I497&gt;Variables!$G$7,0,1)</f>
        <v>0</v>
      </c>
      <c r="AK497" s="105">
        <f>IF(F497&gt;Variables!$G$8,0,1)</f>
        <v>0</v>
      </c>
      <c r="AL497" s="105">
        <f>IF(G497&gt;Variables!$G$9,0,1)</f>
        <v>1</v>
      </c>
      <c r="AM497" s="105">
        <f>IF(AND(K497&gt;Variables!$G$10,K497&lt;Variables!$G$11),0,1)</f>
        <v>0</v>
      </c>
      <c r="AN497" s="103">
        <f>IF(H497&lt;Variables!$G$13,1,0)</f>
        <v>0</v>
      </c>
      <c r="AO497" s="97">
        <f>IF(R497&lt;Variables!$G$12,0,1)</f>
        <v>0</v>
      </c>
      <c r="AP497" s="106"/>
      <c r="AQ497" s="105"/>
      <c r="AR497" s="105"/>
      <c r="AS497" s="105"/>
      <c r="AT497" s="105"/>
      <c r="AU497" s="105">
        <v>1</v>
      </c>
      <c r="AV497" s="96" t="str">
        <f t="shared" si="116"/>
        <v/>
      </c>
      <c r="AW497" s="96" t="str">
        <f t="shared" si="117"/>
        <v/>
      </c>
      <c r="AX497" s="96">
        <f t="shared" si="118"/>
        <v>2</v>
      </c>
      <c r="AY497" s="96">
        <f t="shared" si="119"/>
        <v>2</v>
      </c>
      <c r="AZ497" s="96">
        <f t="shared" si="120"/>
        <v>2.3967168594679999</v>
      </c>
      <c r="BA497" s="96"/>
      <c r="BB497" s="96"/>
      <c r="BC497" s="96"/>
      <c r="BD497" s="96"/>
      <c r="BE497"/>
      <c r="BF497"/>
      <c r="BG497"/>
      <c r="BH497"/>
      <c r="BI497"/>
      <c r="BJ497" s="83"/>
      <c r="BK497" s="83"/>
    </row>
    <row r="498" spans="1:63" ht="14.1" customHeight="1" x14ac:dyDescent="0.2">
      <c r="A498" s="96" t="s">
        <v>105</v>
      </c>
      <c r="B498" s="96"/>
      <c r="C498" s="135">
        <v>44321.430555555555</v>
      </c>
      <c r="D498" s="96" t="s">
        <v>329</v>
      </c>
      <c r="E498" s="96">
        <v>189.18</v>
      </c>
      <c r="F498" s="96">
        <v>6.95</v>
      </c>
      <c r="G498" s="96">
        <v>2.0299999999999998</v>
      </c>
      <c r="H498" s="96">
        <v>40760</v>
      </c>
      <c r="I498" s="96">
        <v>280.19499999999999</v>
      </c>
      <c r="J498" s="96"/>
      <c r="K498" s="96">
        <v>62.18</v>
      </c>
      <c r="L498" s="96">
        <v>187.056355</v>
      </c>
      <c r="M498" s="96">
        <v>1.135297</v>
      </c>
      <c r="N498" s="96">
        <v>186.638959</v>
      </c>
      <c r="O498" s="96"/>
      <c r="P498" s="96"/>
      <c r="Q498" s="96"/>
      <c r="R498" s="96"/>
      <c r="S498" s="96"/>
      <c r="T498" s="96"/>
      <c r="U498" s="96"/>
      <c r="V498" s="96">
        <f t="shared" si="108"/>
        <v>2.4237320523755201</v>
      </c>
      <c r="W498" s="101">
        <f t="shared" si="109"/>
        <v>191.0718</v>
      </c>
      <c r="X498" s="101">
        <f t="shared" si="110"/>
        <v>192.96360000000001</v>
      </c>
      <c r="Y498" s="96">
        <f t="shared" si="111"/>
        <v>185.3964</v>
      </c>
      <c r="Z498" s="96">
        <f t="shared" si="112"/>
        <v>186.638959</v>
      </c>
      <c r="AA498" s="96">
        <f t="shared" si="113"/>
        <v>181.61279999999999</v>
      </c>
      <c r="AB498" s="96"/>
      <c r="AC498" s="96">
        <v>194.75</v>
      </c>
      <c r="AD498" s="96">
        <v>187.1</v>
      </c>
      <c r="AE498" s="97">
        <f t="shared" si="114"/>
        <v>1.0294428586531346</v>
      </c>
      <c r="AF498" s="96">
        <f t="shared" si="122"/>
        <v>0.9890051802516121</v>
      </c>
      <c r="AG498" s="96"/>
      <c r="AH498" s="101">
        <f>IF(AND(M498&lt;Variables!$G$6,M498&gt;Variables!$G$5),0,1)</f>
        <v>1</v>
      </c>
      <c r="AI498" s="101">
        <f t="shared" si="115"/>
        <v>0</v>
      </c>
      <c r="AJ498" s="101">
        <f>IF(I498&gt;Variables!$G$7,0,1)</f>
        <v>0</v>
      </c>
      <c r="AK498" s="101">
        <f>IF(F498&gt;Variables!$G$8,0,1)</f>
        <v>1</v>
      </c>
      <c r="AL498" s="101">
        <f>IF(G498&gt;Variables!$G$9,0,1)</f>
        <v>1</v>
      </c>
      <c r="AM498" s="101">
        <f>IF(AND(K498&gt;Variables!$G$10,K498&lt;Variables!$G$11),0,1)</f>
        <v>0</v>
      </c>
      <c r="AN498" s="103">
        <f>IF(H498&lt;Variables!$G$13,1,0)</f>
        <v>0</v>
      </c>
      <c r="AO498" s="97">
        <f>IF(R498&lt;Variables!$G$12,0,1)</f>
        <v>0</v>
      </c>
      <c r="AP498" s="102"/>
      <c r="AQ498" s="101"/>
      <c r="AR498" s="101">
        <v>1</v>
      </c>
      <c r="AS498" s="101"/>
      <c r="AT498" s="101"/>
      <c r="AU498" s="101"/>
      <c r="AV498" s="96">
        <f t="shared" si="116"/>
        <v>3</v>
      </c>
      <c r="AW498" s="96" t="str">
        <f t="shared" si="117"/>
        <v/>
      </c>
      <c r="AX498" s="96" t="str">
        <f t="shared" si="118"/>
        <v/>
      </c>
      <c r="AY498" s="96">
        <f t="shared" si="119"/>
        <v>3</v>
      </c>
      <c r="AZ498" s="96">
        <f t="shared" si="120"/>
        <v>2.4203743323755202</v>
      </c>
      <c r="BA498" s="96"/>
      <c r="BB498" s="96"/>
      <c r="BC498" s="96"/>
      <c r="BD498" s="96"/>
      <c r="BE498"/>
      <c r="BF498"/>
      <c r="BG498"/>
      <c r="BH498"/>
      <c r="BI498"/>
      <c r="BJ498" s="83"/>
      <c r="BK498" s="83"/>
    </row>
    <row r="499" spans="1:63" ht="14.1" customHeight="1" x14ac:dyDescent="0.2">
      <c r="A499" s="96" t="s">
        <v>105</v>
      </c>
      <c r="B499" s="96"/>
      <c r="C499" s="135">
        <v>44321.434027777781</v>
      </c>
      <c r="D499" s="96" t="s">
        <v>398</v>
      </c>
      <c r="E499" s="96">
        <v>42.32</v>
      </c>
      <c r="F499" s="96">
        <v>6.66</v>
      </c>
      <c r="G499" s="96">
        <v>5.67</v>
      </c>
      <c r="H499" s="96">
        <v>4370</v>
      </c>
      <c r="I499" s="96">
        <v>2165.3670000000002</v>
      </c>
      <c r="J499" s="96"/>
      <c r="K499" s="96">
        <v>63.51</v>
      </c>
      <c r="L499" s="96">
        <v>41.924219999999998</v>
      </c>
      <c r="M499" s="96">
        <v>0.94403700000000002</v>
      </c>
      <c r="N499" s="96">
        <v>41.343893999999999</v>
      </c>
      <c r="O499" s="96"/>
      <c r="P499" s="96"/>
      <c r="Q499" s="96"/>
      <c r="R499" s="96"/>
      <c r="S499" s="96"/>
      <c r="T499" s="96"/>
      <c r="U499" s="96"/>
      <c r="V499" s="96">
        <f t="shared" si="108"/>
        <v>2.4455852596554397</v>
      </c>
      <c r="W499" s="96">
        <f t="shared" si="109"/>
        <v>42.743200000000002</v>
      </c>
      <c r="X499" s="96">
        <f t="shared" si="110"/>
        <v>43.166400000000003</v>
      </c>
      <c r="Y499" s="105">
        <f t="shared" si="111"/>
        <v>41.473599999999998</v>
      </c>
      <c r="Z499" s="105">
        <f t="shared" si="112"/>
        <v>41.343893999999999</v>
      </c>
      <c r="AA499" s="105">
        <f t="shared" si="113"/>
        <v>40.627200000000002</v>
      </c>
      <c r="AB499" s="96"/>
      <c r="AC499" s="96">
        <v>42.99</v>
      </c>
      <c r="AD499" s="96">
        <v>42</v>
      </c>
      <c r="AE499" s="97">
        <f t="shared" si="114"/>
        <v>1.0158317580340266</v>
      </c>
      <c r="AF499" s="96">
        <f t="shared" si="122"/>
        <v>0.99243856332703217</v>
      </c>
      <c r="AG499" s="96"/>
      <c r="AH499" s="105">
        <f>IF(AND(M499&lt;Variables!$G$6,M499&gt;Variables!$G$5),0,1)</f>
        <v>1</v>
      </c>
      <c r="AI499" s="105">
        <f t="shared" si="115"/>
        <v>0</v>
      </c>
      <c r="AJ499" s="105">
        <f>IF(I499&gt;Variables!$G$7,0,1)</f>
        <v>0</v>
      </c>
      <c r="AK499" s="105">
        <f>IF(F499&gt;Variables!$G$8,0,1)</f>
        <v>1</v>
      </c>
      <c r="AL499" s="105">
        <f>IF(G499&gt;Variables!$G$9,0,1)</f>
        <v>1</v>
      </c>
      <c r="AM499" s="105">
        <f>IF(AND(K499&gt;Variables!$G$10,K499&lt;Variables!$G$11),0,1)</f>
        <v>0</v>
      </c>
      <c r="AN499" s="103">
        <f>IF(H499&lt;Variables!$G$13,1,0)</f>
        <v>0</v>
      </c>
      <c r="AO499" s="97">
        <f>IF(R499&lt;Variables!$G$12,0,1)</f>
        <v>0</v>
      </c>
      <c r="AP499" s="106"/>
      <c r="AQ499" s="105"/>
      <c r="AR499" s="105"/>
      <c r="AS499" s="105"/>
      <c r="AT499" s="105"/>
      <c r="AU499" s="105">
        <v>1</v>
      </c>
      <c r="AV499" s="96">
        <f t="shared" si="116"/>
        <v>3</v>
      </c>
      <c r="AW499" s="96" t="str">
        <f t="shared" si="117"/>
        <v/>
      </c>
      <c r="AX499" s="96" t="str">
        <f t="shared" si="118"/>
        <v/>
      </c>
      <c r="AY499" s="96">
        <f t="shared" si="119"/>
        <v>3</v>
      </c>
      <c r="AZ499" s="96">
        <f t="shared" si="120"/>
        <v>2.4421557196554398</v>
      </c>
      <c r="BA499" s="96"/>
      <c r="BB499" s="96"/>
      <c r="BC499" s="96"/>
      <c r="BD499" s="96"/>
      <c r="BE499"/>
      <c r="BF499"/>
      <c r="BG499"/>
      <c r="BH499"/>
      <c r="BI499"/>
      <c r="BJ499" s="83"/>
      <c r="BK499" s="83"/>
    </row>
    <row r="500" spans="1:63" ht="14.1" customHeight="1" x14ac:dyDescent="0.2">
      <c r="A500" s="96" t="s">
        <v>105</v>
      </c>
      <c r="B500" s="96"/>
      <c r="C500" s="135">
        <v>44321.4375</v>
      </c>
      <c r="D500" s="96" t="s">
        <v>329</v>
      </c>
      <c r="E500" s="96">
        <v>190.45</v>
      </c>
      <c r="F500" s="96">
        <v>7.15</v>
      </c>
      <c r="G500" s="96">
        <v>2.72</v>
      </c>
      <c r="H500" s="96">
        <v>40760</v>
      </c>
      <c r="I500" s="96">
        <v>281.12599999999998</v>
      </c>
      <c r="J500" s="96"/>
      <c r="K500" s="96">
        <v>62.56</v>
      </c>
      <c r="L500" s="96">
        <v>188.25512499999999</v>
      </c>
      <c r="M500" s="96">
        <v>1.165905</v>
      </c>
      <c r="N500" s="96">
        <v>187.04952599999999</v>
      </c>
      <c r="O500" s="96"/>
      <c r="P500" s="96"/>
      <c r="Q500" s="96"/>
      <c r="R500" s="96"/>
      <c r="S500" s="96"/>
      <c r="T500" s="96"/>
      <c r="U500" s="96"/>
      <c r="V500" s="96">
        <f t="shared" si="108"/>
        <v>2.4245168714815999</v>
      </c>
      <c r="W500" s="101">
        <f t="shared" si="109"/>
        <v>192.3545</v>
      </c>
      <c r="X500" s="101">
        <f t="shared" si="110"/>
        <v>194.25899999999999</v>
      </c>
      <c r="Y500" s="96">
        <f t="shared" si="111"/>
        <v>186.64099999999999</v>
      </c>
      <c r="Z500" s="96">
        <f t="shared" si="112"/>
        <v>187.04952599999999</v>
      </c>
      <c r="AA500" s="96">
        <f t="shared" si="113"/>
        <v>182.83199999999999</v>
      </c>
      <c r="AB500" s="96"/>
      <c r="AC500" s="96">
        <v>194.75</v>
      </c>
      <c r="AD500" s="96">
        <v>190.1</v>
      </c>
      <c r="AE500" s="97">
        <f t="shared" si="114"/>
        <v>1.0225781044893674</v>
      </c>
      <c r="AF500" s="96">
        <f t="shared" si="122"/>
        <v>0.99816224730900505</v>
      </c>
      <c r="AG500" s="96"/>
      <c r="AH500" s="101">
        <f>IF(AND(M500&lt;Variables!$G$6,M500&gt;Variables!$G$5),0,1)</f>
        <v>1</v>
      </c>
      <c r="AI500" s="101">
        <f t="shared" si="115"/>
        <v>0</v>
      </c>
      <c r="AJ500" s="101">
        <f>IF(I500&gt;Variables!$G$7,0,1)</f>
        <v>0</v>
      </c>
      <c r="AK500" s="101">
        <f>IF(F500&gt;Variables!$G$8,0,1)</f>
        <v>1</v>
      </c>
      <c r="AL500" s="101">
        <f>IF(G500&gt;Variables!$G$9,0,1)</f>
        <v>1</v>
      </c>
      <c r="AM500" s="101">
        <f>IF(AND(K500&gt;Variables!$G$10,K500&lt;Variables!$G$11),0,1)</f>
        <v>0</v>
      </c>
      <c r="AN500" s="103">
        <f>IF(H500&lt;Variables!$G$13,1,0)</f>
        <v>0</v>
      </c>
      <c r="AO500" s="97">
        <f>IF(R500&lt;Variables!$G$12,0,1)</f>
        <v>0</v>
      </c>
      <c r="AP500" s="102"/>
      <c r="AQ500" s="101"/>
      <c r="AR500" s="101">
        <v>1</v>
      </c>
      <c r="AS500" s="101"/>
      <c r="AT500" s="101"/>
      <c r="AU500" s="101"/>
      <c r="AV500" s="96">
        <f t="shared" si="116"/>
        <v>3</v>
      </c>
      <c r="AW500" s="96" t="str">
        <f t="shared" si="117"/>
        <v/>
      </c>
      <c r="AX500" s="96" t="str">
        <f t="shared" si="118"/>
        <v/>
      </c>
      <c r="AY500" s="96">
        <f t="shared" si="119"/>
        <v>3</v>
      </c>
      <c r="AZ500" s="96">
        <f t="shared" si="120"/>
        <v>2.4211386314815999</v>
      </c>
      <c r="BA500" s="96"/>
      <c r="BB500" s="96"/>
      <c r="BC500" s="96"/>
      <c r="BD500" s="96"/>
      <c r="BE500"/>
      <c r="BF500"/>
      <c r="BG500"/>
      <c r="BH500"/>
      <c r="BI500"/>
      <c r="BJ500" s="83"/>
      <c r="BK500" s="83"/>
    </row>
    <row r="501" spans="1:63" ht="14.1" customHeight="1" x14ac:dyDescent="0.2">
      <c r="A501" s="96" t="s">
        <v>105</v>
      </c>
      <c r="B501" s="96"/>
      <c r="C501" s="135">
        <v>44321.4375</v>
      </c>
      <c r="D501" s="96" t="s">
        <v>398</v>
      </c>
      <c r="E501" s="96">
        <v>42.74</v>
      </c>
      <c r="F501" s="96">
        <v>8.02</v>
      </c>
      <c r="G501" s="96">
        <v>6.72</v>
      </c>
      <c r="H501" s="96">
        <v>4370</v>
      </c>
      <c r="I501" s="96">
        <v>2172.636</v>
      </c>
      <c r="J501" s="96"/>
      <c r="K501" s="96">
        <v>67.22</v>
      </c>
      <c r="L501" s="96">
        <v>42.206180000000003</v>
      </c>
      <c r="M501" s="96">
        <v>1.264791</v>
      </c>
      <c r="N501" s="96">
        <v>41.523645999999999</v>
      </c>
      <c r="O501" s="96"/>
      <c r="P501" s="96"/>
      <c r="Q501" s="96"/>
      <c r="R501" s="96"/>
      <c r="S501" s="96"/>
      <c r="T501" s="96"/>
      <c r="U501" s="96"/>
      <c r="V501" s="96">
        <f t="shared" si="108"/>
        <v>2.4496148574542396</v>
      </c>
      <c r="W501" s="96">
        <f t="shared" si="109"/>
        <v>43.167400000000001</v>
      </c>
      <c r="X501" s="96">
        <f t="shared" si="110"/>
        <v>43.594799999999999</v>
      </c>
      <c r="Y501" s="103">
        <f t="shared" si="111"/>
        <v>41.885200000000005</v>
      </c>
      <c r="Z501" s="103">
        <f t="shared" si="112"/>
        <v>41.523645999999999</v>
      </c>
      <c r="AA501" s="103">
        <f t="shared" si="113"/>
        <v>41.0304</v>
      </c>
      <c r="AB501" s="96"/>
      <c r="AC501" s="96">
        <v>42.99</v>
      </c>
      <c r="AD501" s="96">
        <v>41.83</v>
      </c>
      <c r="AE501" s="96">
        <f t="shared" si="114"/>
        <v>1.0058493214787085</v>
      </c>
      <c r="AF501" s="96">
        <f t="shared" si="122"/>
        <v>0.97870846981750104</v>
      </c>
      <c r="AG501" s="96"/>
      <c r="AH501" s="103">
        <f>IF(AND(M501&lt;Variables!$G$6,M501&gt;Variables!$G$5),0,1)</f>
        <v>1</v>
      </c>
      <c r="AI501" s="103">
        <f t="shared" si="115"/>
        <v>0</v>
      </c>
      <c r="AJ501" s="103">
        <f>IF(I501&gt;Variables!$G$7,0,1)</f>
        <v>0</v>
      </c>
      <c r="AK501" s="103">
        <f>IF(F501&gt;Variables!$G$8,0,1)</f>
        <v>1</v>
      </c>
      <c r="AL501" s="103">
        <f>IF(G501&gt;Variables!$G$9,0,1)</f>
        <v>1</v>
      </c>
      <c r="AM501" s="103">
        <f>IF(AND(K501&gt;Variables!$G$10,K501&lt;Variables!$G$11),0,1)</f>
        <v>0</v>
      </c>
      <c r="AN501" s="103">
        <f>IF(H501&lt;Variables!$G$13,1,0)</f>
        <v>0</v>
      </c>
      <c r="AO501" s="97">
        <f>IF(R501&lt;Variables!$G$12,0,1)</f>
        <v>0</v>
      </c>
      <c r="AP501" s="104"/>
      <c r="AQ501" s="103"/>
      <c r="AR501" s="103"/>
      <c r="AS501" s="103"/>
      <c r="AT501" s="103">
        <v>1</v>
      </c>
      <c r="AU501" s="103"/>
      <c r="AV501" s="96" t="str">
        <f t="shared" si="116"/>
        <v/>
      </c>
      <c r="AW501" s="96">
        <f t="shared" si="117"/>
        <v>1</v>
      </c>
      <c r="AX501" s="96" t="str">
        <f t="shared" si="118"/>
        <v/>
      </c>
      <c r="AY501" s="96">
        <f t="shared" si="119"/>
        <v>1</v>
      </c>
      <c r="AZ501" s="96">
        <f t="shared" si="120"/>
        <v>2.4459849774542395</v>
      </c>
      <c r="BA501" s="96"/>
      <c r="BB501" s="96"/>
      <c r="BC501" s="96"/>
      <c r="BD501" s="96"/>
      <c r="BE501"/>
      <c r="BF501"/>
      <c r="BG501"/>
      <c r="BH501"/>
      <c r="BI501"/>
      <c r="BJ501" s="83"/>
      <c r="BK501" s="83"/>
    </row>
    <row r="502" spans="1:63" ht="14.1" customHeight="1" x14ac:dyDescent="0.2">
      <c r="A502" s="96" t="s">
        <v>105</v>
      </c>
      <c r="B502" s="96"/>
      <c r="C502" s="135">
        <v>44321.440972222219</v>
      </c>
      <c r="D502" s="96" t="s">
        <v>125</v>
      </c>
      <c r="E502" s="96">
        <v>18.55</v>
      </c>
      <c r="F502" s="96">
        <v>6.68</v>
      </c>
      <c r="G502" s="96">
        <v>5.28</v>
      </c>
      <c r="H502" s="96">
        <v>2800</v>
      </c>
      <c r="I502" s="96">
        <v>11.189</v>
      </c>
      <c r="J502" s="96"/>
      <c r="K502" s="96">
        <v>67.540000000000006</v>
      </c>
      <c r="L502" s="96">
        <v>18.451875000000001</v>
      </c>
      <c r="M502" s="96">
        <v>0.53178899999999996</v>
      </c>
      <c r="N502" s="96">
        <v>18.307068000000001</v>
      </c>
      <c r="O502" s="96"/>
      <c r="P502" s="96"/>
      <c r="Q502" s="96"/>
      <c r="R502" s="96"/>
      <c r="S502" s="96"/>
      <c r="T502" s="96"/>
      <c r="U502" s="96"/>
      <c r="V502" s="96">
        <f t="shared" si="108"/>
        <v>2.5079498376747202</v>
      </c>
      <c r="W502" s="97">
        <f t="shared" si="109"/>
        <v>18.735500000000002</v>
      </c>
      <c r="X502" s="96">
        <f t="shared" si="110"/>
        <v>18.920999999999999</v>
      </c>
      <c r="Y502" s="96">
        <f t="shared" si="111"/>
        <v>18.179000000000002</v>
      </c>
      <c r="Z502" s="96">
        <f t="shared" si="112"/>
        <v>18.307068000000001</v>
      </c>
      <c r="AA502" s="96">
        <f t="shared" si="113"/>
        <v>17.808</v>
      </c>
      <c r="AB502" s="96"/>
      <c r="AC502" s="96">
        <v>18.829999999999998</v>
      </c>
      <c r="AD502" s="96">
        <v>18.53</v>
      </c>
      <c r="AE502" s="97">
        <f t="shared" si="114"/>
        <v>1.0150943396226413</v>
      </c>
      <c r="AF502" s="96">
        <f t="shared" si="122"/>
        <v>0.99892183288409708</v>
      </c>
      <c r="AG502" s="96"/>
      <c r="AH502" s="97">
        <f>IF(AND(M502&lt;Variables!$G$6,M502&gt;Variables!$G$5),0,1)</f>
        <v>1</v>
      </c>
      <c r="AI502" s="97">
        <f t="shared" si="115"/>
        <v>0</v>
      </c>
      <c r="AJ502" s="97">
        <f>IF(I502&gt;Variables!$G$7,0,1)</f>
        <v>0</v>
      </c>
      <c r="AK502" s="97">
        <f>IF(F502&gt;Variables!$G$8,0,1)</f>
        <v>1</v>
      </c>
      <c r="AL502" s="97">
        <f>IF(G502&gt;Variables!$G$9,0,1)</f>
        <v>1</v>
      </c>
      <c r="AM502" s="97">
        <f>IF(AND(K502&gt;Variables!$G$10,K502&lt;Variables!$G$11),0,1)</f>
        <v>0</v>
      </c>
      <c r="AN502" s="103">
        <f>IF(H502&lt;Variables!$G$13,1,0)</f>
        <v>0</v>
      </c>
      <c r="AO502" s="97">
        <f>IF(R502&lt;Variables!$G$12,0,1)</f>
        <v>0</v>
      </c>
      <c r="AP502" s="99"/>
      <c r="AQ502" s="97"/>
      <c r="AR502" s="97"/>
      <c r="AS502" s="97">
        <v>1</v>
      </c>
      <c r="AT502" s="97"/>
      <c r="AU502" s="97"/>
      <c r="AV502" s="96">
        <f t="shared" si="116"/>
        <v>3</v>
      </c>
      <c r="AW502" s="96" t="str">
        <f t="shared" si="117"/>
        <v/>
      </c>
      <c r="AX502" s="96" t="str">
        <f t="shared" si="118"/>
        <v/>
      </c>
      <c r="AY502" s="96">
        <f t="shared" si="119"/>
        <v>3</v>
      </c>
      <c r="AZ502" s="96">
        <f t="shared" si="120"/>
        <v>2.5043026776747199</v>
      </c>
      <c r="BA502" s="96"/>
      <c r="BB502" s="96"/>
      <c r="BC502" s="96"/>
      <c r="BD502" s="96"/>
      <c r="BE502"/>
      <c r="BF502"/>
      <c r="BG502"/>
      <c r="BH502"/>
      <c r="BI502"/>
      <c r="BJ502" s="83"/>
      <c r="BK502" s="83"/>
    </row>
    <row r="503" spans="1:63" ht="14.1" customHeight="1" x14ac:dyDescent="0.2">
      <c r="A503" s="96" t="s">
        <v>105</v>
      </c>
      <c r="B503" s="96"/>
      <c r="C503" s="135">
        <v>44321.440972222219</v>
      </c>
      <c r="D503" s="96" t="s">
        <v>401</v>
      </c>
      <c r="E503" s="96">
        <v>25.48</v>
      </c>
      <c r="F503" s="96">
        <v>8.49</v>
      </c>
      <c r="G503" s="96">
        <v>5.99</v>
      </c>
      <c r="H503" s="96">
        <v>16340</v>
      </c>
      <c r="I503" s="96">
        <v>14.856</v>
      </c>
      <c r="J503" s="96"/>
      <c r="K503" s="96">
        <v>65.38</v>
      </c>
      <c r="L503" s="96">
        <v>25.348790000000001</v>
      </c>
      <c r="M503" s="96">
        <v>0.51761800000000002</v>
      </c>
      <c r="N503" s="96">
        <v>25.13879</v>
      </c>
      <c r="O503" s="96"/>
      <c r="P503" s="96"/>
      <c r="Q503" s="96"/>
      <c r="R503" s="96"/>
      <c r="S503" s="96"/>
      <c r="T503" s="96"/>
      <c r="U503" s="96"/>
      <c r="V503" s="96">
        <f t="shared" si="108"/>
        <v>2.48988746554208</v>
      </c>
      <c r="W503" s="96">
        <f t="shared" si="109"/>
        <v>25.7348</v>
      </c>
      <c r="X503" s="96">
        <f t="shared" si="110"/>
        <v>25.989599999999999</v>
      </c>
      <c r="Y503" s="105">
        <f t="shared" si="111"/>
        <v>24.970400000000001</v>
      </c>
      <c r="Z503" s="105">
        <f t="shared" si="112"/>
        <v>25.13879</v>
      </c>
      <c r="AA503" s="105">
        <f t="shared" si="113"/>
        <v>24.460799999999999</v>
      </c>
      <c r="AB503" s="96"/>
      <c r="AC503" s="96">
        <v>25.65</v>
      </c>
      <c r="AD503" s="96">
        <v>25.11</v>
      </c>
      <c r="AE503" s="96">
        <f t="shared" si="114"/>
        <v>1.0066718995290422</v>
      </c>
      <c r="AF503" s="96">
        <f t="shared" si="122"/>
        <v>0.98547880690737832</v>
      </c>
      <c r="AG503" s="96"/>
      <c r="AH503" s="105">
        <f>IF(AND(M503&lt;Variables!$G$6,M503&gt;Variables!$G$5),0,1)</f>
        <v>1</v>
      </c>
      <c r="AI503" s="105">
        <f t="shared" si="115"/>
        <v>0</v>
      </c>
      <c r="AJ503" s="105">
        <f>IF(I503&gt;Variables!$G$7,0,1)</f>
        <v>0</v>
      </c>
      <c r="AK503" s="105">
        <f>IF(F503&gt;Variables!$G$8,0,1)</f>
        <v>1</v>
      </c>
      <c r="AL503" s="105">
        <f>IF(G503&gt;Variables!$G$9,0,1)</f>
        <v>1</v>
      </c>
      <c r="AM503" s="105">
        <f>IF(AND(K503&gt;Variables!$G$10,K503&lt;Variables!$G$11),0,1)</f>
        <v>0</v>
      </c>
      <c r="AN503" s="103">
        <f>IF(H503&lt;Variables!$G$13,1,0)</f>
        <v>0</v>
      </c>
      <c r="AO503" s="97">
        <f>IF(R503&lt;Variables!$G$12,0,1)</f>
        <v>0</v>
      </c>
      <c r="AP503" s="106"/>
      <c r="AQ503" s="105"/>
      <c r="AR503" s="105"/>
      <c r="AS503" s="105"/>
      <c r="AT503" s="105"/>
      <c r="AU503" s="105">
        <v>1</v>
      </c>
      <c r="AV503" s="96" t="str">
        <f t="shared" si="116"/>
        <v/>
      </c>
      <c r="AW503" s="96" t="str">
        <f t="shared" si="117"/>
        <v/>
      </c>
      <c r="AX503" s="96">
        <f t="shared" si="118"/>
        <v>2</v>
      </c>
      <c r="AY503" s="96">
        <f t="shared" si="119"/>
        <v>2</v>
      </c>
      <c r="AZ503" s="96">
        <f t="shared" si="120"/>
        <v>2.4863569455420795</v>
      </c>
      <c r="BA503" s="96"/>
      <c r="BB503" s="96"/>
      <c r="BC503" s="96"/>
      <c r="BD503" s="96"/>
      <c r="BE503"/>
      <c r="BF503"/>
      <c r="BG503"/>
      <c r="BH503"/>
      <c r="BI503"/>
      <c r="BJ503" s="83"/>
      <c r="BK503" s="83"/>
    </row>
    <row r="504" spans="1:63" ht="14.1" customHeight="1" x14ac:dyDescent="0.2">
      <c r="A504" s="96" t="s">
        <v>105</v>
      </c>
      <c r="B504" s="96"/>
      <c r="C504" s="135">
        <v>44321.440972222219</v>
      </c>
      <c r="D504" s="96" t="s">
        <v>420</v>
      </c>
      <c r="E504" s="96">
        <v>17.535</v>
      </c>
      <c r="F504" s="96">
        <v>6.96</v>
      </c>
      <c r="G504" s="96">
        <v>5.13</v>
      </c>
      <c r="H504" s="96">
        <v>2120</v>
      </c>
      <c r="I504" s="96">
        <v>160.46899999999999</v>
      </c>
      <c r="J504" s="96"/>
      <c r="K504" s="96">
        <v>64.400000000000006</v>
      </c>
      <c r="L504" s="96">
        <v>17.440404999999998</v>
      </c>
      <c r="M504" s="96">
        <v>0.54239000000000004</v>
      </c>
      <c r="N504" s="96">
        <v>17.334554000000001</v>
      </c>
      <c r="O504" s="96"/>
      <c r="P504" s="96"/>
      <c r="Q504" s="96"/>
      <c r="R504" s="96"/>
      <c r="S504" s="96"/>
      <c r="T504" s="96"/>
      <c r="U504" s="96"/>
      <c r="V504" s="96">
        <f t="shared" si="108"/>
        <v>2.4795253785919997</v>
      </c>
      <c r="W504" s="97">
        <f t="shared" si="109"/>
        <v>17.710350000000002</v>
      </c>
      <c r="X504" s="96">
        <f t="shared" si="110"/>
        <v>17.8857</v>
      </c>
      <c r="Y504" s="96">
        <f t="shared" si="111"/>
        <v>17.1843</v>
      </c>
      <c r="Z504" s="96">
        <f t="shared" si="112"/>
        <v>17.334554000000001</v>
      </c>
      <c r="AA504" s="96">
        <f t="shared" si="113"/>
        <v>16.833600000000001</v>
      </c>
      <c r="AB504" s="96"/>
      <c r="AC504" s="96">
        <v>17.739999999999998</v>
      </c>
      <c r="AD504" s="96"/>
      <c r="AE504" s="97">
        <f t="shared" si="114"/>
        <v>1.0116909039064728</v>
      </c>
      <c r="AF504" s="96">
        <f t="shared" si="122"/>
        <v>0</v>
      </c>
      <c r="AG504" s="96"/>
      <c r="AH504" s="97">
        <f>IF(AND(M504&lt;Variables!$G$6,M504&gt;Variables!$G$5),0,1)</f>
        <v>1</v>
      </c>
      <c r="AI504" s="97">
        <f t="shared" si="115"/>
        <v>0</v>
      </c>
      <c r="AJ504" s="97">
        <f>IF(I504&gt;Variables!$G$7,0,1)</f>
        <v>0</v>
      </c>
      <c r="AK504" s="97">
        <f>IF(F504&gt;Variables!$G$8,0,1)</f>
        <v>1</v>
      </c>
      <c r="AL504" s="97">
        <f>IF(G504&gt;Variables!$G$9,0,1)</f>
        <v>1</v>
      </c>
      <c r="AM504" s="97">
        <f>IF(AND(K504&gt;Variables!$G$10,K504&lt;Variables!$G$11),0,1)</f>
        <v>0</v>
      </c>
      <c r="AN504" s="103">
        <f>IF(H504&lt;Variables!$G$13,1,0)</f>
        <v>1</v>
      </c>
      <c r="AO504" s="97">
        <f>IF(R504&lt;Variables!$G$12,0,1)</f>
        <v>0</v>
      </c>
      <c r="AP504" s="99"/>
      <c r="AQ504" s="97"/>
      <c r="AR504" s="97"/>
      <c r="AS504" s="97">
        <v>1</v>
      </c>
      <c r="AT504" s="97"/>
      <c r="AU504" s="97"/>
      <c r="AV504" s="96">
        <f t="shared" si="116"/>
        <v>3</v>
      </c>
      <c r="AW504" s="96" t="str">
        <f t="shared" si="117"/>
        <v/>
      </c>
      <c r="AX504" s="96" t="str">
        <f t="shared" si="118"/>
        <v/>
      </c>
      <c r="AY504" s="96">
        <f t="shared" si="119"/>
        <v>3</v>
      </c>
      <c r="AZ504" s="96">
        <f t="shared" si="120"/>
        <v>2.4760477785919996</v>
      </c>
      <c r="BA504" s="96"/>
      <c r="BB504" s="96"/>
      <c r="BC504" s="96"/>
      <c r="BD504" s="96"/>
      <c r="BE504"/>
      <c r="BF504"/>
      <c r="BG504"/>
      <c r="BH504"/>
      <c r="BI504"/>
      <c r="BJ504" s="83"/>
      <c r="BK504" s="83"/>
    </row>
    <row r="505" spans="1:63" ht="14.1" customHeight="1" x14ac:dyDescent="0.2">
      <c r="A505" s="96" t="s">
        <v>105</v>
      </c>
      <c r="B505" s="96"/>
      <c r="C505" s="135">
        <v>44321.440972222219</v>
      </c>
      <c r="D505" s="96" t="s">
        <v>421</v>
      </c>
      <c r="E505" s="96">
        <v>23.38</v>
      </c>
      <c r="F505" s="96">
        <v>21.11</v>
      </c>
      <c r="G505" s="96">
        <v>9.67</v>
      </c>
      <c r="H505" s="96">
        <v>424.88</v>
      </c>
      <c r="I505" s="96">
        <v>84.578000000000003</v>
      </c>
      <c r="J505" s="96"/>
      <c r="K505" s="96">
        <v>62.63</v>
      </c>
      <c r="L505" s="96">
        <v>23.124414999999999</v>
      </c>
      <c r="M505" s="96">
        <v>1.1052599999999999</v>
      </c>
      <c r="N505" s="96">
        <v>22.76436</v>
      </c>
      <c r="O505" s="96"/>
      <c r="P505" s="96"/>
      <c r="Q505" s="96"/>
      <c r="R505" s="96"/>
      <c r="S505" s="96"/>
      <c r="T505" s="96"/>
      <c r="U505" s="96"/>
      <c r="V505" s="96">
        <f t="shared" si="108"/>
        <v>2.4287951951856002</v>
      </c>
      <c r="W505" s="101">
        <f t="shared" si="109"/>
        <v>23.613799999999998</v>
      </c>
      <c r="X505" s="101">
        <f t="shared" si="110"/>
        <v>23.8476</v>
      </c>
      <c r="Y505" s="96">
        <f t="shared" si="111"/>
        <v>22.912399999999998</v>
      </c>
      <c r="Z505" s="96">
        <f t="shared" si="112"/>
        <v>22.76436</v>
      </c>
      <c r="AA505" s="96">
        <f t="shared" si="113"/>
        <v>22.444799999999997</v>
      </c>
      <c r="AB505" s="96"/>
      <c r="AC505" s="96">
        <v>23.85</v>
      </c>
      <c r="AD505" s="96"/>
      <c r="AE505" s="97">
        <f t="shared" si="114"/>
        <v>1.0201026518391789</v>
      </c>
      <c r="AF505" s="96">
        <f t="shared" si="122"/>
        <v>0</v>
      </c>
      <c r="AG505" s="96"/>
      <c r="AH505" s="101">
        <f>IF(AND(M505&lt;Variables!$G$6,M505&gt;Variables!$G$5),0,1)</f>
        <v>1</v>
      </c>
      <c r="AI505" s="101">
        <f t="shared" si="115"/>
        <v>0</v>
      </c>
      <c r="AJ505" s="101">
        <f>IF(I505&gt;Variables!$G$7,0,1)</f>
        <v>0</v>
      </c>
      <c r="AK505" s="101">
        <f>IF(F505&gt;Variables!$G$8,0,1)</f>
        <v>0</v>
      </c>
      <c r="AL505" s="101">
        <f>IF(G505&gt;Variables!$G$9,0,1)</f>
        <v>1</v>
      </c>
      <c r="AM505" s="101">
        <f>IF(AND(K505&gt;Variables!$G$10,K505&lt;Variables!$G$11),0,1)</f>
        <v>0</v>
      </c>
      <c r="AN505" s="103">
        <f>IF(H505&lt;Variables!$G$13,1,0)</f>
        <v>1</v>
      </c>
      <c r="AO505" s="97">
        <f>IF(R505&lt;Variables!$G$12,0,1)</f>
        <v>0</v>
      </c>
      <c r="AP505" s="102"/>
      <c r="AQ505" s="101"/>
      <c r="AR505" s="101">
        <v>1</v>
      </c>
      <c r="AS505" s="101"/>
      <c r="AT505" s="101"/>
      <c r="AU505" s="101"/>
      <c r="AV505" s="96">
        <f t="shared" si="116"/>
        <v>3</v>
      </c>
      <c r="AW505" s="96" t="str">
        <f t="shared" si="117"/>
        <v/>
      </c>
      <c r="AX505" s="96" t="str">
        <f t="shared" si="118"/>
        <v/>
      </c>
      <c r="AY505" s="96">
        <f t="shared" si="119"/>
        <v>3</v>
      </c>
      <c r="AZ505" s="96">
        <f t="shared" si="120"/>
        <v>2.4254131751856001</v>
      </c>
      <c r="BA505" s="96"/>
      <c r="BB505" s="96"/>
      <c r="BC505" s="96"/>
      <c r="BD505" s="96"/>
      <c r="BE505"/>
      <c r="BF505"/>
      <c r="BG505"/>
      <c r="BH505"/>
      <c r="BI505"/>
      <c r="BJ505" s="83"/>
      <c r="BK505" s="83"/>
    </row>
    <row r="506" spans="1:63" ht="14.1" customHeight="1" x14ac:dyDescent="0.2">
      <c r="A506" s="96" t="s">
        <v>105</v>
      </c>
      <c r="B506" s="96"/>
      <c r="C506" s="135">
        <v>44321.440972222219</v>
      </c>
      <c r="D506" s="96" t="s">
        <v>398</v>
      </c>
      <c r="E506" s="96">
        <v>42.85</v>
      </c>
      <c r="F506" s="96">
        <v>7.94</v>
      </c>
      <c r="G506" s="96">
        <v>6.99</v>
      </c>
      <c r="H506" s="96">
        <v>4370</v>
      </c>
      <c r="I506" s="96">
        <v>2174.5149999999999</v>
      </c>
      <c r="J506" s="96"/>
      <c r="K506" s="96">
        <v>67.45</v>
      </c>
      <c r="L506" s="96">
        <v>42.460720000000002</v>
      </c>
      <c r="M506" s="96">
        <v>0.91679999999999995</v>
      </c>
      <c r="N506" s="96">
        <v>41.751542000000001</v>
      </c>
      <c r="O506" s="96"/>
      <c r="P506" s="96"/>
      <c r="Q506" s="96"/>
      <c r="R506" s="96"/>
      <c r="S506" s="96"/>
      <c r="T506" s="96"/>
      <c r="U506" s="96"/>
      <c r="V506" s="96">
        <f t="shared" si="108"/>
        <v>2.47774251392</v>
      </c>
      <c r="W506" s="96">
        <f t="shared" si="109"/>
        <v>43.278500000000001</v>
      </c>
      <c r="X506" s="96">
        <f t="shared" si="110"/>
        <v>43.707000000000001</v>
      </c>
      <c r="Y506" s="105">
        <f t="shared" si="111"/>
        <v>41.993000000000002</v>
      </c>
      <c r="Z506" s="105">
        <f t="shared" si="112"/>
        <v>41.751542000000001</v>
      </c>
      <c r="AA506" s="105">
        <f t="shared" si="113"/>
        <v>41.136000000000003</v>
      </c>
      <c r="AB506" s="96"/>
      <c r="AC506" s="96">
        <v>42.99</v>
      </c>
      <c r="AD506" s="96">
        <v>41.97</v>
      </c>
      <c r="AE506" s="96">
        <f t="shared" si="114"/>
        <v>1.003267211201867</v>
      </c>
      <c r="AF506" s="96">
        <f t="shared" si="122"/>
        <v>0.97946324387397898</v>
      </c>
      <c r="AG506" s="96"/>
      <c r="AH506" s="105">
        <f>IF(AND(M506&lt;Variables!$G$6,M506&gt;Variables!$G$5),0,1)</f>
        <v>1</v>
      </c>
      <c r="AI506" s="105">
        <f t="shared" si="115"/>
        <v>0</v>
      </c>
      <c r="AJ506" s="105">
        <f>IF(I506&gt;Variables!$G$7,0,1)</f>
        <v>0</v>
      </c>
      <c r="AK506" s="105">
        <f>IF(F506&gt;Variables!$G$8,0,1)</f>
        <v>1</v>
      </c>
      <c r="AL506" s="105">
        <f>IF(G506&gt;Variables!$G$9,0,1)</f>
        <v>1</v>
      </c>
      <c r="AM506" s="105">
        <f>IF(AND(K506&gt;Variables!$G$10,K506&lt;Variables!$G$11),0,1)</f>
        <v>0</v>
      </c>
      <c r="AN506" s="103">
        <f>IF(H506&lt;Variables!$G$13,1,0)</f>
        <v>0</v>
      </c>
      <c r="AO506" s="97">
        <f>IF(R506&lt;Variables!$G$12,0,1)</f>
        <v>0</v>
      </c>
      <c r="AP506" s="106"/>
      <c r="AQ506" s="105"/>
      <c r="AR506" s="105"/>
      <c r="AS506" s="105"/>
      <c r="AT506" s="105"/>
      <c r="AU506" s="105">
        <v>1</v>
      </c>
      <c r="AV506" s="96" t="str">
        <f t="shared" si="116"/>
        <v/>
      </c>
      <c r="AW506" s="96" t="str">
        <f t="shared" si="117"/>
        <v/>
      </c>
      <c r="AX506" s="96">
        <f t="shared" si="118"/>
        <v>2</v>
      </c>
      <c r="AY506" s="96">
        <f t="shared" si="119"/>
        <v>2</v>
      </c>
      <c r="AZ506" s="96">
        <f t="shared" si="120"/>
        <v>2.4741002139200003</v>
      </c>
      <c r="BA506" s="96"/>
      <c r="BB506" s="96"/>
      <c r="BC506" s="96"/>
      <c r="BD506" s="96"/>
      <c r="BE506"/>
      <c r="BF506"/>
      <c r="BG506"/>
      <c r="BH506"/>
      <c r="BI506"/>
      <c r="BJ506" s="83"/>
      <c r="BK506" s="83"/>
    </row>
    <row r="507" spans="1:63" ht="14.1" customHeight="1" x14ac:dyDescent="0.2">
      <c r="A507" s="96" t="s">
        <v>105</v>
      </c>
      <c r="B507" s="96"/>
      <c r="C507" s="135">
        <v>44321.444444444445</v>
      </c>
      <c r="D507" s="96" t="s">
        <v>420</v>
      </c>
      <c r="E507" s="96">
        <v>17.59</v>
      </c>
      <c r="F507" s="96">
        <v>7.32</v>
      </c>
      <c r="G507" s="96">
        <v>5.46</v>
      </c>
      <c r="H507" s="96">
        <v>2120</v>
      </c>
      <c r="I507" s="96">
        <v>160.892</v>
      </c>
      <c r="J507" s="96"/>
      <c r="K507" s="96">
        <v>67.84</v>
      </c>
      <c r="L507" s="96">
        <v>17.473784999999999</v>
      </c>
      <c r="M507" s="96">
        <v>0.66508199999999995</v>
      </c>
      <c r="N507" s="96">
        <v>17.371037999999999</v>
      </c>
      <c r="O507" s="96"/>
      <c r="P507" s="96"/>
      <c r="Q507" s="96"/>
      <c r="R507" s="96"/>
      <c r="S507" s="96"/>
      <c r="T507" s="96"/>
      <c r="U507" s="96"/>
      <c r="V507" s="96">
        <f t="shared" si="108"/>
        <v>2.5002639664025601</v>
      </c>
      <c r="W507" s="97">
        <f t="shared" si="109"/>
        <v>17.765899999999998</v>
      </c>
      <c r="X507" s="96">
        <f t="shared" si="110"/>
        <v>17.941800000000001</v>
      </c>
      <c r="Y507" s="96">
        <f t="shared" si="111"/>
        <v>17.238199999999999</v>
      </c>
      <c r="Z507" s="96">
        <f t="shared" si="112"/>
        <v>17.371037999999999</v>
      </c>
      <c r="AA507" s="96">
        <f t="shared" si="113"/>
        <v>16.886399999999998</v>
      </c>
      <c r="AB507" s="96"/>
      <c r="AC507" s="96">
        <v>17.739999999999998</v>
      </c>
      <c r="AD507" s="96">
        <v>17.489999999999998</v>
      </c>
      <c r="AE507" s="96">
        <f t="shared" si="114"/>
        <v>1.0085275724843661</v>
      </c>
      <c r="AF507" s="96">
        <f t="shared" si="122"/>
        <v>0.99431495167708916</v>
      </c>
      <c r="AG507" s="96"/>
      <c r="AH507" s="97">
        <f>IF(AND(M507&lt;Variables!$G$6,M507&gt;Variables!$G$5),0,1)</f>
        <v>1</v>
      </c>
      <c r="AI507" s="97">
        <f t="shared" si="115"/>
        <v>0</v>
      </c>
      <c r="AJ507" s="97">
        <f>IF(I507&gt;Variables!$G$7,0,1)</f>
        <v>0</v>
      </c>
      <c r="AK507" s="97">
        <f>IF(F507&gt;Variables!$G$8,0,1)</f>
        <v>1</v>
      </c>
      <c r="AL507" s="97">
        <f>IF(G507&gt;Variables!$G$9,0,1)</f>
        <v>1</v>
      </c>
      <c r="AM507" s="97">
        <f>IF(AND(K507&gt;Variables!$G$10,K507&lt;Variables!$G$11),0,1)</f>
        <v>0</v>
      </c>
      <c r="AN507" s="103">
        <f>IF(H507&lt;Variables!$G$13,1,0)</f>
        <v>1</v>
      </c>
      <c r="AO507" s="97">
        <f>IF(R507&lt;Variables!$G$12,0,1)</f>
        <v>0</v>
      </c>
      <c r="AP507" s="99"/>
      <c r="AQ507" s="97"/>
      <c r="AR507" s="97"/>
      <c r="AS507" s="97">
        <v>1</v>
      </c>
      <c r="AT507" s="97"/>
      <c r="AU507" s="97"/>
      <c r="AV507" s="96" t="str">
        <f t="shared" si="116"/>
        <v/>
      </c>
      <c r="AW507" s="96" t="str">
        <f t="shared" si="117"/>
        <v/>
      </c>
      <c r="AX507" s="96">
        <f t="shared" si="118"/>
        <v>2</v>
      </c>
      <c r="AY507" s="96">
        <f t="shared" si="119"/>
        <v>2</v>
      </c>
      <c r="AZ507" s="96">
        <f t="shared" si="120"/>
        <v>2.4966006064025601</v>
      </c>
      <c r="BA507" s="96"/>
      <c r="BB507" s="96"/>
      <c r="BC507" s="96"/>
      <c r="BD507" s="96"/>
      <c r="BE507"/>
      <c r="BF507"/>
      <c r="BG507"/>
      <c r="BH507"/>
      <c r="BI507"/>
      <c r="BJ507" s="83"/>
      <c r="BK507" s="83"/>
    </row>
    <row r="508" spans="1:63" ht="14.1" customHeight="1" x14ac:dyDescent="0.2">
      <c r="A508" s="96" t="s">
        <v>105</v>
      </c>
      <c r="B508" s="96"/>
      <c r="C508" s="135">
        <v>44321.444444444445</v>
      </c>
      <c r="D508" s="96" t="s">
        <v>421</v>
      </c>
      <c r="E508" s="96">
        <v>23.59</v>
      </c>
      <c r="F508" s="96">
        <v>23.78</v>
      </c>
      <c r="G508" s="96">
        <v>10.65</v>
      </c>
      <c r="H508" s="96">
        <v>424.88</v>
      </c>
      <c r="I508" s="96">
        <v>84.686000000000007</v>
      </c>
      <c r="J508" s="96"/>
      <c r="K508" s="96">
        <v>66.08</v>
      </c>
      <c r="L508" s="96">
        <v>23.210080000000001</v>
      </c>
      <c r="M508" s="96">
        <v>1.6368750000000001</v>
      </c>
      <c r="N508" s="96">
        <v>22.862947999999999</v>
      </c>
      <c r="O508" s="96"/>
      <c r="P508" s="96"/>
      <c r="Q508" s="96"/>
      <c r="R508" s="96"/>
      <c r="S508" s="96"/>
      <c r="T508" s="96"/>
      <c r="U508" s="96"/>
      <c r="V508" s="96">
        <f t="shared" si="108"/>
        <v>2.4150151464</v>
      </c>
      <c r="W508" s="97">
        <f t="shared" si="109"/>
        <v>23.825900000000001</v>
      </c>
      <c r="X508" s="96">
        <f t="shared" si="110"/>
        <v>24.061800000000002</v>
      </c>
      <c r="Y508" s="96">
        <f t="shared" si="111"/>
        <v>23.118199999999998</v>
      </c>
      <c r="Z508" s="96">
        <f t="shared" si="112"/>
        <v>22.862947999999999</v>
      </c>
      <c r="AA508" s="96">
        <f t="shared" si="113"/>
        <v>22.6464</v>
      </c>
      <c r="AB508" s="96"/>
      <c r="AC508" s="96">
        <v>23.85</v>
      </c>
      <c r="AD508" s="96">
        <v>23.23</v>
      </c>
      <c r="AE508" s="97">
        <f t="shared" si="114"/>
        <v>1.0110216193302248</v>
      </c>
      <c r="AF508" s="96">
        <f t="shared" si="122"/>
        <v>0.98473929631199664</v>
      </c>
      <c r="AG508" s="96"/>
      <c r="AH508" s="97">
        <f>IF(AND(M508&lt;Variables!$G$6,M508&gt;Variables!$G$5),0,1)</f>
        <v>1</v>
      </c>
      <c r="AI508" s="97">
        <f t="shared" si="115"/>
        <v>0</v>
      </c>
      <c r="AJ508" s="97">
        <f>IF(I508&gt;Variables!$G$7,0,1)</f>
        <v>0</v>
      </c>
      <c r="AK508" s="97">
        <f>IF(F508&gt;Variables!$G$8,0,1)</f>
        <v>0</v>
      </c>
      <c r="AL508" s="97">
        <f>IF(G508&gt;Variables!$G$9,0,1)</f>
        <v>1</v>
      </c>
      <c r="AM508" s="97">
        <f>IF(AND(K508&gt;Variables!$G$10,K508&lt;Variables!$G$11),0,1)</f>
        <v>0</v>
      </c>
      <c r="AN508" s="103">
        <f>IF(H508&lt;Variables!$G$13,1,0)</f>
        <v>1</v>
      </c>
      <c r="AO508" s="97">
        <f>IF(R508&lt;Variables!$G$12,0,1)</f>
        <v>0</v>
      </c>
      <c r="AP508" s="99"/>
      <c r="AQ508" s="97"/>
      <c r="AR508" s="97"/>
      <c r="AS508" s="97">
        <v>1</v>
      </c>
      <c r="AT508" s="97"/>
      <c r="AU508" s="97"/>
      <c r="AV508" s="96">
        <f t="shared" si="116"/>
        <v>3</v>
      </c>
      <c r="AW508" s="96" t="str">
        <f t="shared" si="117"/>
        <v/>
      </c>
      <c r="AX508" s="96" t="str">
        <f t="shared" si="118"/>
        <v/>
      </c>
      <c r="AY508" s="96">
        <f t="shared" si="119"/>
        <v>3</v>
      </c>
      <c r="AZ508" s="96">
        <f t="shared" si="120"/>
        <v>2.4114468264000002</v>
      </c>
      <c r="BA508" s="96"/>
      <c r="BB508" s="96"/>
      <c r="BC508" s="96"/>
      <c r="BD508" s="96"/>
      <c r="BE508"/>
      <c r="BF508"/>
      <c r="BG508"/>
      <c r="BH508"/>
      <c r="BI508"/>
      <c r="BJ508" s="83"/>
      <c r="BK508" s="83"/>
    </row>
    <row r="509" spans="1:63" ht="14.1" customHeight="1" x14ac:dyDescent="0.2">
      <c r="A509" s="96" t="s">
        <v>105</v>
      </c>
      <c r="B509" s="96"/>
      <c r="C509" s="135">
        <v>44321.444444444445</v>
      </c>
      <c r="D509" s="96" t="s">
        <v>412</v>
      </c>
      <c r="E509" s="96">
        <v>25.86</v>
      </c>
      <c r="F509" s="96">
        <v>8.08</v>
      </c>
      <c r="G509" s="96">
        <v>2.5</v>
      </c>
      <c r="H509" s="96">
        <v>9930</v>
      </c>
      <c r="I509" s="96">
        <v>9.9809999999999999</v>
      </c>
      <c r="J509" s="96"/>
      <c r="K509" s="96">
        <v>62.62</v>
      </c>
      <c r="L509" s="96">
        <v>25.726875</v>
      </c>
      <c r="M509" s="96">
        <v>0.517455</v>
      </c>
      <c r="N509" s="96">
        <v>25.682808000000001</v>
      </c>
      <c r="O509" s="96"/>
      <c r="P509" s="96"/>
      <c r="Q509" s="96"/>
      <c r="R509" s="96"/>
      <c r="S509" s="96"/>
      <c r="T509" s="96"/>
      <c r="U509" s="96"/>
      <c r="V509" s="96">
        <f t="shared" si="108"/>
        <v>2.4654299152951999</v>
      </c>
      <c r="W509" s="97">
        <f t="shared" si="109"/>
        <v>26.118600000000001</v>
      </c>
      <c r="X509" s="96">
        <f t="shared" si="110"/>
        <v>26.377199999999998</v>
      </c>
      <c r="Y509" s="96">
        <f t="shared" si="111"/>
        <v>25.3428</v>
      </c>
      <c r="Z509" s="96">
        <f t="shared" si="112"/>
        <v>25.682808000000001</v>
      </c>
      <c r="AA509" s="96">
        <f t="shared" si="113"/>
        <v>24.825599999999998</v>
      </c>
      <c r="AB509" s="96"/>
      <c r="AC509" s="96">
        <v>26.17</v>
      </c>
      <c r="AD509" s="96">
        <v>25.68</v>
      </c>
      <c r="AE509" s="97">
        <f t="shared" si="114"/>
        <v>1.0119876256767208</v>
      </c>
      <c r="AF509" s="96">
        <f t="shared" si="122"/>
        <v>0.99303944315545245</v>
      </c>
      <c r="AG509" s="96"/>
      <c r="AH509" s="97">
        <f>IF(AND(M509&lt;Variables!$G$6,M509&gt;Variables!$G$5),0,1)</f>
        <v>1</v>
      </c>
      <c r="AI509" s="97">
        <f t="shared" si="115"/>
        <v>0</v>
      </c>
      <c r="AJ509" s="97">
        <f>IF(I509&gt;Variables!$G$7,0,1)</f>
        <v>0</v>
      </c>
      <c r="AK509" s="97">
        <f>IF(F509&gt;Variables!$G$8,0,1)</f>
        <v>1</v>
      </c>
      <c r="AL509" s="97">
        <f>IF(G509&gt;Variables!$G$9,0,1)</f>
        <v>1</v>
      </c>
      <c r="AM509" s="97">
        <f>IF(AND(K509&gt;Variables!$G$10,K509&lt;Variables!$G$11),0,1)</f>
        <v>0</v>
      </c>
      <c r="AN509" s="103">
        <f>IF(H509&lt;Variables!$G$13,1,0)</f>
        <v>0</v>
      </c>
      <c r="AO509" s="97">
        <f>IF(R509&lt;Variables!$G$12,0,1)</f>
        <v>0</v>
      </c>
      <c r="AP509" s="99"/>
      <c r="AQ509" s="97"/>
      <c r="AR509" s="97"/>
      <c r="AS509" s="97">
        <v>1</v>
      </c>
      <c r="AT509" s="97"/>
      <c r="AU509" s="97"/>
      <c r="AV509" s="96">
        <f t="shared" si="116"/>
        <v>3</v>
      </c>
      <c r="AW509" s="96" t="str">
        <f t="shared" si="117"/>
        <v/>
      </c>
      <c r="AX509" s="96" t="str">
        <f t="shared" si="118"/>
        <v/>
      </c>
      <c r="AY509" s="96">
        <f t="shared" si="119"/>
        <v>3</v>
      </c>
      <c r="AZ509" s="96">
        <f t="shared" si="120"/>
        <v>2.4620484352951997</v>
      </c>
      <c r="BA509" s="96"/>
      <c r="BB509" s="96"/>
      <c r="BC509" s="96"/>
      <c r="BD509" s="96"/>
      <c r="BE509"/>
      <c r="BF509"/>
      <c r="BG509"/>
      <c r="BH509"/>
      <c r="BI509"/>
      <c r="BJ509" s="83"/>
      <c r="BK509" s="83"/>
    </row>
    <row r="510" spans="1:63" ht="14.1" customHeight="1" x14ac:dyDescent="0.2">
      <c r="A510" s="96" t="s">
        <v>105</v>
      </c>
      <c r="B510" s="96"/>
      <c r="C510" s="135">
        <v>44321.444444444445</v>
      </c>
      <c r="D510" s="96" t="s">
        <v>413</v>
      </c>
      <c r="E510" s="96">
        <v>21.396000000000001</v>
      </c>
      <c r="F510" s="96">
        <v>8.27</v>
      </c>
      <c r="G510" s="96">
        <v>2.52</v>
      </c>
      <c r="H510" s="96">
        <v>8910</v>
      </c>
      <c r="I510" s="96">
        <v>5.6529999999999996</v>
      </c>
      <c r="J510" s="96"/>
      <c r="K510" s="96">
        <v>62.46</v>
      </c>
      <c r="L510" s="96">
        <v>21.279375000000002</v>
      </c>
      <c r="M510" s="96">
        <v>0.54806600000000005</v>
      </c>
      <c r="N510" s="96">
        <v>21.234794000000001</v>
      </c>
      <c r="O510" s="96"/>
      <c r="P510" s="96"/>
      <c r="Q510" s="96"/>
      <c r="R510" s="96"/>
      <c r="S510" s="96"/>
      <c r="T510" s="96"/>
      <c r="U510" s="96"/>
      <c r="V510" s="96">
        <f t="shared" si="108"/>
        <v>2.4621140139843201</v>
      </c>
      <c r="W510" s="97">
        <f t="shared" si="109"/>
        <v>21.609960000000001</v>
      </c>
      <c r="X510" s="96">
        <f t="shared" si="110"/>
        <v>21.823920000000001</v>
      </c>
      <c r="Y510" s="96">
        <f t="shared" si="111"/>
        <v>20.96808</v>
      </c>
      <c r="Z510" s="96">
        <f t="shared" si="112"/>
        <v>21.234794000000001</v>
      </c>
      <c r="AA510" s="96">
        <f t="shared" si="113"/>
        <v>20.54016</v>
      </c>
      <c r="AB510" s="96"/>
      <c r="AC510" s="96">
        <v>21.66</v>
      </c>
      <c r="AD510" s="96">
        <v>21.3</v>
      </c>
      <c r="AE510" s="97">
        <f t="shared" si="114"/>
        <v>1.0123387549074594</v>
      </c>
      <c r="AF510" s="96">
        <f t="shared" si="122"/>
        <v>0.99551318003365119</v>
      </c>
      <c r="AG510" s="96"/>
      <c r="AH510" s="97">
        <f>IF(AND(M510&lt;Variables!$G$6,M510&gt;Variables!$G$5),0,1)</f>
        <v>1</v>
      </c>
      <c r="AI510" s="97">
        <f t="shared" si="115"/>
        <v>0</v>
      </c>
      <c r="AJ510" s="97">
        <f>IF(I510&gt;Variables!$G$7,0,1)</f>
        <v>0</v>
      </c>
      <c r="AK510" s="97">
        <f>IF(F510&gt;Variables!$G$8,0,1)</f>
        <v>1</v>
      </c>
      <c r="AL510" s="97">
        <f>IF(G510&gt;Variables!$G$9,0,1)</f>
        <v>1</v>
      </c>
      <c r="AM510" s="97">
        <f>IF(AND(K510&gt;Variables!$G$10,K510&lt;Variables!$G$11),0,1)</f>
        <v>0</v>
      </c>
      <c r="AN510" s="103">
        <f>IF(H510&lt;Variables!$G$13,1,0)</f>
        <v>0</v>
      </c>
      <c r="AO510" s="97">
        <f>IF(R510&lt;Variables!$G$12,0,1)</f>
        <v>0</v>
      </c>
      <c r="AP510" s="99"/>
      <c r="AQ510" s="97"/>
      <c r="AR510" s="97"/>
      <c r="AS510" s="97">
        <v>1</v>
      </c>
      <c r="AT510" s="97"/>
      <c r="AU510" s="97"/>
      <c r="AV510" s="96">
        <f t="shared" si="116"/>
        <v>3</v>
      </c>
      <c r="AW510" s="96" t="str">
        <f t="shared" si="117"/>
        <v/>
      </c>
      <c r="AX510" s="96" t="str">
        <f t="shared" si="118"/>
        <v/>
      </c>
      <c r="AY510" s="96">
        <f t="shared" si="119"/>
        <v>3</v>
      </c>
      <c r="AZ510" s="96">
        <f t="shared" si="120"/>
        <v>2.4587411739843201</v>
      </c>
      <c r="BA510" s="96"/>
      <c r="BB510" s="96"/>
      <c r="BC510" s="96"/>
      <c r="BD510" s="96"/>
      <c r="BE510"/>
      <c r="BF510"/>
      <c r="BG510"/>
      <c r="BH510"/>
      <c r="BI510"/>
      <c r="BJ510" s="83"/>
      <c r="BK510" s="83"/>
    </row>
    <row r="511" spans="1:63" ht="14.1" customHeight="1" x14ac:dyDescent="0.2">
      <c r="A511" s="96" t="s">
        <v>105</v>
      </c>
      <c r="B511" s="96"/>
      <c r="C511" s="135">
        <v>44321.444444444445</v>
      </c>
      <c r="D511" s="96" t="s">
        <v>329</v>
      </c>
      <c r="E511" s="96">
        <v>192.24</v>
      </c>
      <c r="F511" s="96">
        <v>8.4</v>
      </c>
      <c r="G511" s="96">
        <v>3.68</v>
      </c>
      <c r="H511" s="96">
        <v>40760</v>
      </c>
      <c r="I511" s="96">
        <v>282.70499999999998</v>
      </c>
      <c r="J511" s="96"/>
      <c r="K511" s="96">
        <v>67.930000000000007</v>
      </c>
      <c r="L511" s="96">
        <v>189.99117000000001</v>
      </c>
      <c r="M511" s="96">
        <v>1.1836500000000001</v>
      </c>
      <c r="N511" s="96">
        <v>188.38968600000001</v>
      </c>
      <c r="O511" s="96"/>
      <c r="P511" s="96"/>
      <c r="Q511" s="96"/>
      <c r="R511" s="96"/>
      <c r="S511" s="96"/>
      <c r="T511" s="96"/>
      <c r="U511" s="96"/>
      <c r="V511" s="96">
        <f t="shared" si="108"/>
        <v>2.4606883250839999</v>
      </c>
      <c r="W511" s="96">
        <f t="shared" si="109"/>
        <v>194.16240000000002</v>
      </c>
      <c r="X511" s="96">
        <f t="shared" si="110"/>
        <v>196.0848</v>
      </c>
      <c r="Y511" s="105">
        <f t="shared" si="111"/>
        <v>188.39520000000002</v>
      </c>
      <c r="Z511" s="105">
        <f t="shared" si="112"/>
        <v>188.38968600000001</v>
      </c>
      <c r="AA511" s="105">
        <f t="shared" si="113"/>
        <v>184.5504</v>
      </c>
      <c r="AB511" s="96"/>
      <c r="AC511" s="96">
        <v>196.07</v>
      </c>
      <c r="AD511" s="96">
        <v>191.64</v>
      </c>
      <c r="AE511" s="97">
        <f t="shared" si="114"/>
        <v>1.019923012900541</v>
      </c>
      <c r="AF511" s="96">
        <f t="shared" si="122"/>
        <v>0.99687890137328328</v>
      </c>
      <c r="AG511" s="96"/>
      <c r="AH511" s="105">
        <f>IF(AND(M511&lt;Variables!$G$6,M511&gt;Variables!$G$5),0,1)</f>
        <v>1</v>
      </c>
      <c r="AI511" s="105">
        <f t="shared" si="115"/>
        <v>0</v>
      </c>
      <c r="AJ511" s="105">
        <f>IF(I511&gt;Variables!$G$7,0,1)</f>
        <v>0</v>
      </c>
      <c r="AK511" s="105">
        <f>IF(F511&gt;Variables!$G$8,0,1)</f>
        <v>1</v>
      </c>
      <c r="AL511" s="105">
        <f>IF(G511&gt;Variables!$G$9,0,1)</f>
        <v>1</v>
      </c>
      <c r="AM511" s="105">
        <f>IF(AND(K511&gt;Variables!$G$10,K511&lt;Variables!$G$11),0,1)</f>
        <v>0</v>
      </c>
      <c r="AN511" s="103">
        <f>IF(H511&lt;Variables!$G$13,1,0)</f>
        <v>0</v>
      </c>
      <c r="AO511" s="97">
        <f>IF(R511&lt;Variables!$G$12,0,1)</f>
        <v>0</v>
      </c>
      <c r="AP511" s="106"/>
      <c r="AQ511" s="105"/>
      <c r="AR511" s="105"/>
      <c r="AS511" s="105"/>
      <c r="AT511" s="105"/>
      <c r="AU511" s="105">
        <v>1</v>
      </c>
      <c r="AV511" s="96">
        <f t="shared" si="116"/>
        <v>3</v>
      </c>
      <c r="AW511" s="96" t="str">
        <f t="shared" si="117"/>
        <v/>
      </c>
      <c r="AX511" s="96" t="str">
        <f t="shared" si="118"/>
        <v/>
      </c>
      <c r="AY511" s="96">
        <f t="shared" si="119"/>
        <v>3</v>
      </c>
      <c r="AZ511" s="96">
        <f t="shared" si="120"/>
        <v>2.4570201050840001</v>
      </c>
      <c r="BA511" s="96"/>
      <c r="BB511" s="96"/>
      <c r="BC511" s="96"/>
      <c r="BD511" s="96"/>
      <c r="BE511"/>
      <c r="BF511"/>
      <c r="BG511"/>
      <c r="BH511"/>
      <c r="BI511"/>
      <c r="BJ511" s="83"/>
      <c r="BK511" s="83"/>
    </row>
    <row r="512" spans="1:63" ht="14.1" customHeight="1" x14ac:dyDescent="0.2">
      <c r="A512" s="96"/>
      <c r="B512" s="96"/>
      <c r="C512" s="135">
        <v>44321.447916666664</v>
      </c>
      <c r="D512" s="96" t="s">
        <v>416</v>
      </c>
      <c r="E512" s="96">
        <v>82.89</v>
      </c>
      <c r="F512" s="96">
        <v>8.33</v>
      </c>
      <c r="G512" s="96">
        <v>-1.03</v>
      </c>
      <c r="H512" s="96">
        <v>5200</v>
      </c>
      <c r="I512" s="96">
        <v>-48.917000000000002</v>
      </c>
      <c r="J512" s="96"/>
      <c r="K512" s="96">
        <v>75.290000000000006</v>
      </c>
      <c r="L512" s="96">
        <v>81.651375000000002</v>
      </c>
      <c r="M512" s="96">
        <v>1.5169680000000001</v>
      </c>
      <c r="N512" s="96">
        <v>81.360861999999997</v>
      </c>
      <c r="O512" s="96"/>
      <c r="P512" s="96">
        <v>1298000</v>
      </c>
      <c r="Q512" s="96">
        <v>1631000</v>
      </c>
      <c r="R512" s="140">
        <f>P512/Q512</f>
        <v>0.79583077866339669</v>
      </c>
      <c r="S512" s="140"/>
      <c r="T512" s="140"/>
      <c r="U512" s="140"/>
      <c r="V512" s="140">
        <f t="shared" si="108"/>
        <v>2.47876765136064</v>
      </c>
      <c r="W512" s="96">
        <f t="shared" si="109"/>
        <v>83.718900000000005</v>
      </c>
      <c r="X512" s="96">
        <f t="shared" si="110"/>
        <v>84.547799999999995</v>
      </c>
      <c r="Y512" s="105">
        <f t="shared" si="111"/>
        <v>81.232200000000006</v>
      </c>
      <c r="Z512" s="105">
        <f t="shared" si="112"/>
        <v>81.360861999999997</v>
      </c>
      <c r="AA512" s="105">
        <f t="shared" si="113"/>
        <v>79.574399999999997</v>
      </c>
      <c r="AB512" s="96"/>
      <c r="AC512" s="96">
        <v>83.15</v>
      </c>
      <c r="AD512" s="96">
        <v>81.09</v>
      </c>
      <c r="AE512" s="96">
        <f t="shared" si="114"/>
        <v>1.0031366871757752</v>
      </c>
      <c r="AF512" s="96">
        <f t="shared" si="122"/>
        <v>0.9782844733984799</v>
      </c>
      <c r="AG512" s="96"/>
      <c r="AH512" s="105">
        <f>IF(AND(M512&lt;Variables!$G$6,M512&gt;Variables!$G$5),0,1)</f>
        <v>1</v>
      </c>
      <c r="AI512" s="105">
        <f t="shared" si="115"/>
        <v>0</v>
      </c>
      <c r="AJ512" s="105">
        <f>IF(I512&gt;Variables!$G$7,0,1)</f>
        <v>1</v>
      </c>
      <c r="AK512" s="105">
        <f>IF(F512&gt;Variables!$G$8,0,1)</f>
        <v>1</v>
      </c>
      <c r="AL512" s="105">
        <f>IF(G512&gt;Variables!$G$9,0,1)</f>
        <v>1</v>
      </c>
      <c r="AM512" s="105">
        <f>IF(AND(K512&gt;Variables!$G$10,K512&lt;Variables!$G$11),0,1)</f>
        <v>1</v>
      </c>
      <c r="AN512" s="103">
        <f>IF(H512&lt;Variables!$G$13,1,0)</f>
        <v>0</v>
      </c>
      <c r="AO512" s="105">
        <f>IF(R512&lt;Variables!$G$12,0,1)</f>
        <v>0</v>
      </c>
      <c r="AP512" s="106"/>
      <c r="AQ512" s="105"/>
      <c r="AR512" s="105"/>
      <c r="AS512" s="105"/>
      <c r="AT512" s="105"/>
      <c r="AU512" s="105">
        <v>1</v>
      </c>
      <c r="AV512" s="96" t="str">
        <f t="shared" si="116"/>
        <v/>
      </c>
      <c r="AW512" s="96" t="str">
        <f t="shared" si="117"/>
        <v/>
      </c>
      <c r="AX512" s="96">
        <f t="shared" si="118"/>
        <v>2</v>
      </c>
      <c r="AY512" s="96">
        <f t="shared" si="119"/>
        <v>2</v>
      </c>
      <c r="AZ512" s="96">
        <f t="shared" si="120"/>
        <v>2.4747019913606403</v>
      </c>
      <c r="BA512" s="96"/>
      <c r="BB512" s="96"/>
      <c r="BC512" s="96"/>
      <c r="BD512" s="96"/>
      <c r="BE512"/>
      <c r="BF512"/>
      <c r="BG512"/>
      <c r="BH512"/>
      <c r="BI512"/>
      <c r="BJ512" s="83"/>
      <c r="BK512" s="83"/>
    </row>
    <row r="513" spans="1:63" ht="14.1" customHeight="1" x14ac:dyDescent="0.2">
      <c r="A513" s="96"/>
      <c r="B513" s="96"/>
      <c r="C513" s="135">
        <v>44321.447916666664</v>
      </c>
      <c r="D513" s="96" t="s">
        <v>125</v>
      </c>
      <c r="E513" s="96">
        <v>18.670000000000002</v>
      </c>
      <c r="F513" s="96">
        <v>7.57</v>
      </c>
      <c r="G513" s="96">
        <v>5.96</v>
      </c>
      <c r="H513" s="96">
        <v>2800</v>
      </c>
      <c r="I513" s="96">
        <v>11.33</v>
      </c>
      <c r="J513" s="96"/>
      <c r="K513" s="96">
        <v>74.78</v>
      </c>
      <c r="L513" s="96">
        <v>18.548749999999998</v>
      </c>
      <c r="M513" s="96">
        <v>0.65368300000000001</v>
      </c>
      <c r="N513" s="96">
        <v>18.415868</v>
      </c>
      <c r="O513" s="96"/>
      <c r="P513" s="96">
        <v>833485</v>
      </c>
      <c r="Q513" s="96">
        <v>3230000</v>
      </c>
      <c r="R513" s="140">
        <f>P513/Q513</f>
        <v>0.25804489164086686</v>
      </c>
      <c r="S513" s="140"/>
      <c r="T513" s="140"/>
      <c r="U513" s="140"/>
      <c r="V513" s="140">
        <f t="shared" si="108"/>
        <v>2.5599444534308802</v>
      </c>
      <c r="W513" s="96">
        <f t="shared" si="109"/>
        <v>18.856700000000004</v>
      </c>
      <c r="X513" s="96">
        <f t="shared" si="110"/>
        <v>19.043400000000002</v>
      </c>
      <c r="Y513" s="105">
        <f t="shared" si="111"/>
        <v>18.296600000000002</v>
      </c>
      <c r="Z513" s="105">
        <f t="shared" si="112"/>
        <v>18.415868</v>
      </c>
      <c r="AA513" s="105">
        <f t="shared" si="113"/>
        <v>17.923200000000001</v>
      </c>
      <c r="AB513" s="96"/>
      <c r="AC513" s="96">
        <v>18.07</v>
      </c>
      <c r="AD513" s="96">
        <v>18.53</v>
      </c>
      <c r="AE513" s="96">
        <f t="shared" si="114"/>
        <v>0.9678628816282806</v>
      </c>
      <c r="AF513" s="96">
        <f t="shared" si="122"/>
        <v>0.99250133904659876</v>
      </c>
      <c r="AG513" s="96"/>
      <c r="AH513" s="105">
        <f>IF(AND(M513&lt;Variables!$G$6,M513&gt;Variables!$G$5),0,1)</f>
        <v>1</v>
      </c>
      <c r="AI513" s="105">
        <f t="shared" si="115"/>
        <v>0</v>
      </c>
      <c r="AJ513" s="105">
        <f>IF(I513&gt;Variables!$G$7,0,1)</f>
        <v>0</v>
      </c>
      <c r="AK513" s="105">
        <f>IF(F513&gt;Variables!$G$8,0,1)</f>
        <v>1</v>
      </c>
      <c r="AL513" s="105">
        <f>IF(G513&gt;Variables!$G$9,0,1)</f>
        <v>1</v>
      </c>
      <c r="AM513" s="105">
        <f>IF(AND(K513&gt;Variables!$G$10,K513&lt;Variables!$G$11),0,1)</f>
        <v>0</v>
      </c>
      <c r="AN513" s="103">
        <f>IF(H513&lt;Variables!$G$13,1,0)</f>
        <v>0</v>
      </c>
      <c r="AO513" s="105">
        <f>IF(R513&lt;Variables!$G$12,0,1)</f>
        <v>0</v>
      </c>
      <c r="AP513" s="106"/>
      <c r="AQ513" s="105"/>
      <c r="AR513" s="105"/>
      <c r="AS513" s="105"/>
      <c r="AT513" s="105"/>
      <c r="AU513" s="105">
        <v>1</v>
      </c>
      <c r="AV513" s="96" t="str">
        <f t="shared" si="116"/>
        <v/>
      </c>
      <c r="AW513" s="96" t="str">
        <f t="shared" si="117"/>
        <v/>
      </c>
      <c r="AX513" s="96">
        <f t="shared" si="118"/>
        <v>2</v>
      </c>
      <c r="AY513" s="96">
        <f t="shared" si="119"/>
        <v>2</v>
      </c>
      <c r="AZ513" s="96">
        <f t="shared" si="120"/>
        <v>2.55590633343088</v>
      </c>
      <c r="BA513" s="96"/>
      <c r="BB513" s="96"/>
      <c r="BC513" s="96"/>
      <c r="BD513" s="96"/>
      <c r="BE513"/>
      <c r="BF513"/>
      <c r="BG513"/>
      <c r="BH513"/>
      <c r="BI513"/>
      <c r="BJ513" s="83"/>
      <c r="BK513" s="83"/>
    </row>
    <row r="514" spans="1:63" ht="14.1" customHeight="1" x14ac:dyDescent="0.2">
      <c r="A514" s="96" t="s">
        <v>402</v>
      </c>
      <c r="B514" s="96"/>
      <c r="C514" s="135">
        <v>44321.447916666664</v>
      </c>
      <c r="D514" s="96" t="s">
        <v>329</v>
      </c>
      <c r="E514" s="96">
        <v>194.30719999999999</v>
      </c>
      <c r="F514" s="96">
        <v>9.82</v>
      </c>
      <c r="G514" s="96">
        <v>4.8</v>
      </c>
      <c r="H514" s="96">
        <v>40760</v>
      </c>
      <c r="I514" s="96">
        <v>283.88400000000001</v>
      </c>
      <c r="J514" s="96"/>
      <c r="K514" s="96">
        <v>73.64</v>
      </c>
      <c r="L514" s="96">
        <v>191.37737000000001</v>
      </c>
      <c r="M514" s="96">
        <v>1.530918</v>
      </c>
      <c r="N514" s="96">
        <v>188.99254199999999</v>
      </c>
      <c r="O514" s="96"/>
      <c r="P514" s="96"/>
      <c r="Q514" s="96"/>
      <c r="R514" s="96"/>
      <c r="S514" s="96"/>
      <c r="T514" s="96"/>
      <c r="U514" s="96"/>
      <c r="V514" s="96">
        <f t="shared" si="108"/>
        <v>2.4675872084102402</v>
      </c>
      <c r="W514" s="96">
        <f t="shared" si="109"/>
        <v>196.250272</v>
      </c>
      <c r="X514" s="96">
        <f t="shared" si="110"/>
        <v>198.193344</v>
      </c>
      <c r="Y514" s="105">
        <f t="shared" si="111"/>
        <v>190.42105599999999</v>
      </c>
      <c r="Z514" s="105">
        <f t="shared" si="112"/>
        <v>188.99254199999999</v>
      </c>
      <c r="AA514" s="105">
        <f t="shared" si="113"/>
        <v>186.53491199999999</v>
      </c>
      <c r="AB514" s="96"/>
      <c r="AC514" s="96">
        <v>196.07</v>
      </c>
      <c r="AD514" s="96">
        <v>192.2</v>
      </c>
      <c r="AE514" s="96">
        <f t="shared" si="114"/>
        <v>1.0090722320119891</v>
      </c>
      <c r="AF514" s="96">
        <f t="shared" si="122"/>
        <v>0.98915531694142056</v>
      </c>
      <c r="AG514" s="96"/>
      <c r="AH514" s="105">
        <f>IF(AND(M514&lt;Variables!$G$6,M514&gt;Variables!$G$5),0,1)</f>
        <v>1</v>
      </c>
      <c r="AI514" s="105">
        <f t="shared" si="115"/>
        <v>0</v>
      </c>
      <c r="AJ514" s="105">
        <f>IF(I514&gt;Variables!$G$7,0,1)</f>
        <v>0</v>
      </c>
      <c r="AK514" s="105">
        <f>IF(F514&gt;Variables!$G$8,0,1)</f>
        <v>0</v>
      </c>
      <c r="AL514" s="105">
        <f>IF(G514&gt;Variables!$G$9,0,1)</f>
        <v>1</v>
      </c>
      <c r="AM514" s="105">
        <f>IF(AND(K514&gt;Variables!$G$10,K514&lt;Variables!$G$11),0,1)</f>
        <v>0</v>
      </c>
      <c r="AN514" s="103">
        <f>IF(H514&lt;Variables!$G$13,1,0)</f>
        <v>0</v>
      </c>
      <c r="AO514" s="105">
        <f>IF(R514&lt;Variables!$G$12,0,1)</f>
        <v>0</v>
      </c>
      <c r="AP514" s="106"/>
      <c r="AQ514" s="105"/>
      <c r="AR514" s="105"/>
      <c r="AS514" s="105"/>
      <c r="AT514" s="105"/>
      <c r="AU514" s="105">
        <v>1</v>
      </c>
      <c r="AV514" s="96">
        <f t="shared" si="116"/>
        <v>3</v>
      </c>
      <c r="AW514" s="96" t="str">
        <f t="shared" si="117"/>
        <v/>
      </c>
      <c r="AX514" s="96" t="str">
        <f t="shared" si="118"/>
        <v/>
      </c>
      <c r="AY514" s="96">
        <f t="shared" si="119"/>
        <v>3</v>
      </c>
      <c r="AZ514" s="96">
        <f t="shared" si="120"/>
        <v>2.4636106484102398</v>
      </c>
      <c r="BA514" s="96"/>
      <c r="BB514" s="96"/>
      <c r="BC514" s="96"/>
      <c r="BD514" s="96"/>
      <c r="BE514"/>
      <c r="BF514"/>
      <c r="BG514"/>
      <c r="BH514"/>
      <c r="BI514"/>
      <c r="BJ514" s="83"/>
      <c r="BK514" s="83"/>
    </row>
    <row r="515" spans="1:63" ht="14.1" customHeight="1" x14ac:dyDescent="0.2">
      <c r="A515" s="96"/>
      <c r="B515" s="96"/>
      <c r="C515" s="135">
        <v>44321.447916666664</v>
      </c>
      <c r="D515" s="96" t="s">
        <v>329</v>
      </c>
      <c r="E515" s="96">
        <v>194.30719999999999</v>
      </c>
      <c r="F515" s="96">
        <v>9.82</v>
      </c>
      <c r="G515" s="96">
        <v>4.8</v>
      </c>
      <c r="H515" s="96">
        <v>40760</v>
      </c>
      <c r="I515" s="96">
        <v>283.88400000000001</v>
      </c>
      <c r="J515" s="96"/>
      <c r="K515" s="96">
        <v>73.64</v>
      </c>
      <c r="L515" s="96">
        <v>191.37737000000001</v>
      </c>
      <c r="M515" s="96">
        <v>1.530918</v>
      </c>
      <c r="N515" s="96">
        <v>188.99254199999999</v>
      </c>
      <c r="O515" s="96"/>
      <c r="P515" s="96">
        <v>2271000</v>
      </c>
      <c r="Q515" s="96">
        <v>2116000</v>
      </c>
      <c r="R515" s="140">
        <f>P515/Q515</f>
        <v>1.0732514177693762</v>
      </c>
      <c r="S515" s="140"/>
      <c r="T515" s="140"/>
      <c r="U515" s="140"/>
      <c r="V515" s="140">
        <f t="shared" ref="V515:V578" si="124">1.849 + (0.01036 * K515) + (0.1184 * M515) - (0.002888 * K515 * M515)</f>
        <v>2.4675872084102402</v>
      </c>
      <c r="W515" s="96">
        <f t="shared" ref="W515:W578" si="125">E515*1.01</f>
        <v>196.250272</v>
      </c>
      <c r="X515" s="96">
        <f t="shared" ref="X515:X578" si="126">E515*1.02</f>
        <v>198.193344</v>
      </c>
      <c r="Y515" s="105">
        <f t="shared" ref="Y515:Y578" si="127">0.98*E515</f>
        <v>190.42105599999999</v>
      </c>
      <c r="Z515" s="105">
        <f t="shared" ref="Z515:Z578" si="128">N515</f>
        <v>188.99254199999999</v>
      </c>
      <c r="AA515" s="105">
        <f t="shared" ref="AA515:AA578" si="129">0.96*E515</f>
        <v>186.53491199999999</v>
      </c>
      <c r="AB515" s="96"/>
      <c r="AC515" s="96">
        <v>196.01</v>
      </c>
      <c r="AD515" s="96">
        <v>190.18</v>
      </c>
      <c r="AE515" s="96">
        <f t="shared" ref="AE515:AE578" si="130">AC515/E515</f>
        <v>1.0087634426310501</v>
      </c>
      <c r="AF515" s="96">
        <f t="shared" si="122"/>
        <v>0.9787594077831393</v>
      </c>
      <c r="AG515" s="96"/>
      <c r="AH515" s="105">
        <f>IF(AND(M515&lt;Variables!$G$6,M515&gt;Variables!$G$5),0,1)</f>
        <v>1</v>
      </c>
      <c r="AI515" s="105">
        <f t="shared" ref="AI515:AI578" si="131">IF(L515&gt;N515,0,1)</f>
        <v>0</v>
      </c>
      <c r="AJ515" s="105">
        <f>IF(I515&gt;Variables!$G$7,0,1)</f>
        <v>0</v>
      </c>
      <c r="AK515" s="105">
        <f>IF(F515&gt;Variables!$G$8,0,1)</f>
        <v>0</v>
      </c>
      <c r="AL515" s="105">
        <f>IF(G515&gt;Variables!$G$9,0,1)</f>
        <v>1</v>
      </c>
      <c r="AM515" s="105">
        <f>IF(AND(K515&gt;Variables!$G$10,K515&lt;Variables!$G$11),0,1)</f>
        <v>0</v>
      </c>
      <c r="AN515" s="103">
        <f>IF(H515&lt;Variables!$G$13,1,0)</f>
        <v>0</v>
      </c>
      <c r="AO515" s="105">
        <f>IF(R515&lt;Variables!$G$12,0,1)</f>
        <v>0</v>
      </c>
      <c r="AP515" s="106"/>
      <c r="AQ515" s="105"/>
      <c r="AR515" s="105"/>
      <c r="AS515" s="105"/>
      <c r="AT515" s="105"/>
      <c r="AU515" s="105">
        <v>1</v>
      </c>
      <c r="AV515" s="96" t="str">
        <f t="shared" ref="AV515:AV578" si="132">IF(AE515&gt;$W$1,3,"")</f>
        <v/>
      </c>
      <c r="AW515" s="96" t="str">
        <f t="shared" ref="AW515:AW578" si="133">IF(AND(AE515&lt;1.01,AT515=1),1,"")</f>
        <v/>
      </c>
      <c r="AX515" s="96">
        <f t="shared" ref="AX515:AX578" si="134">IF(AND(AV515="",AW515=""),2,"")</f>
        <v>2</v>
      </c>
      <c r="AY515" s="96">
        <f t="shared" ref="AY515:AY578" si="135">MAX(AV515:AX515)</f>
        <v>2</v>
      </c>
      <c r="AZ515" s="96">
        <f t="shared" ref="AZ515:AZ578" si="136">1.849+(0.010306*K515)+(0.1184*M515)-(0.002888*K515*M515)</f>
        <v>2.4636106484102398</v>
      </c>
      <c r="BA515" s="96"/>
      <c r="BB515" s="96"/>
      <c r="BC515" s="96"/>
      <c r="BD515" s="96"/>
      <c r="BE515"/>
      <c r="BF515"/>
      <c r="BG515"/>
      <c r="BH515"/>
      <c r="BI515"/>
      <c r="BJ515" s="83"/>
      <c r="BK515" s="83"/>
    </row>
    <row r="516" spans="1:63" ht="14.1" customHeight="1" x14ac:dyDescent="0.2">
      <c r="A516" s="96"/>
      <c r="B516" s="96"/>
      <c r="C516" s="135">
        <v>44321.447916666664</v>
      </c>
      <c r="D516" s="96" t="s">
        <v>400</v>
      </c>
      <c r="E516" s="96">
        <v>43.83</v>
      </c>
      <c r="F516" s="96">
        <v>13.93</v>
      </c>
      <c r="G516" s="96">
        <v>10.68</v>
      </c>
      <c r="H516" s="96">
        <v>21430</v>
      </c>
      <c r="I516" s="96">
        <v>-34.844999999999999</v>
      </c>
      <c r="J516" s="96"/>
      <c r="K516" s="96">
        <v>70.89</v>
      </c>
      <c r="L516" s="96">
        <v>43.463540000000002</v>
      </c>
      <c r="M516" s="96">
        <v>0.84314299999999998</v>
      </c>
      <c r="N516" s="96">
        <v>43.175179999999997</v>
      </c>
      <c r="O516" s="96"/>
      <c r="P516" s="96">
        <v>1819000</v>
      </c>
      <c r="Q516" s="96">
        <v>1128000</v>
      </c>
      <c r="R516" s="137">
        <f>P516/Q516</f>
        <v>1.6125886524822695</v>
      </c>
      <c r="S516" s="137"/>
      <c r="T516" s="137"/>
      <c r="U516" s="137"/>
      <c r="V516" s="137">
        <f t="shared" si="124"/>
        <v>2.5106315950042402</v>
      </c>
      <c r="W516" s="97">
        <f t="shared" si="125"/>
        <v>44.268299999999996</v>
      </c>
      <c r="X516" s="96">
        <f t="shared" si="126"/>
        <v>44.706600000000002</v>
      </c>
      <c r="Y516" s="96">
        <f t="shared" si="127"/>
        <v>42.953399999999995</v>
      </c>
      <c r="Z516" s="96">
        <f t="shared" si="128"/>
        <v>43.175179999999997</v>
      </c>
      <c r="AA516" s="96">
        <f t="shared" si="129"/>
        <v>42.076799999999999</v>
      </c>
      <c r="AB516" s="96"/>
      <c r="AC516" s="96">
        <v>44.18</v>
      </c>
      <c r="AD516" s="96">
        <v>43.47</v>
      </c>
      <c r="AE516" s="97">
        <f t="shared" si="130"/>
        <v>1.0079853981291353</v>
      </c>
      <c r="AF516" s="96">
        <f t="shared" si="122"/>
        <v>0.99178644763860369</v>
      </c>
      <c r="AG516" s="96"/>
      <c r="AH516" s="97">
        <f>IF(AND(M516&lt;Variables!$G$6,M516&gt;Variables!$G$5),0,1)</f>
        <v>1</v>
      </c>
      <c r="AI516" s="97">
        <f t="shared" si="131"/>
        <v>0</v>
      </c>
      <c r="AJ516" s="97">
        <f>IF(I516&gt;Variables!$G$7,0,1)</f>
        <v>1</v>
      </c>
      <c r="AK516" s="97">
        <f>IF(F516&gt;Variables!$G$8,0,1)</f>
        <v>0</v>
      </c>
      <c r="AL516" s="97">
        <f>IF(G516&gt;Variables!$G$9,0,1)</f>
        <v>1</v>
      </c>
      <c r="AM516" s="97">
        <f>IF(AND(K516&gt;Variables!$G$10,K516&lt;Variables!$G$11),0,1)</f>
        <v>0</v>
      </c>
      <c r="AN516" s="103">
        <f>IF(H516&lt;Variables!$G$13,1,0)</f>
        <v>0</v>
      </c>
      <c r="AO516" s="97">
        <f>IF(R516&lt;Variables!$G$12,0,1)</f>
        <v>0</v>
      </c>
      <c r="AP516" s="99"/>
      <c r="AQ516" s="97"/>
      <c r="AR516" s="97"/>
      <c r="AS516" s="97">
        <v>1</v>
      </c>
      <c r="AT516" s="97"/>
      <c r="AU516" s="97"/>
      <c r="AV516" s="96" t="str">
        <f t="shared" si="132"/>
        <v/>
      </c>
      <c r="AW516" s="96" t="str">
        <f t="shared" si="133"/>
        <v/>
      </c>
      <c r="AX516" s="96">
        <f t="shared" si="134"/>
        <v>2</v>
      </c>
      <c r="AY516" s="96">
        <f t="shared" si="135"/>
        <v>2</v>
      </c>
      <c r="AZ516" s="96">
        <f t="shared" si="136"/>
        <v>2.5068035350042401</v>
      </c>
      <c r="BA516" s="96"/>
      <c r="BB516" s="96"/>
      <c r="BC516" s="96"/>
      <c r="BD516" s="96"/>
      <c r="BE516"/>
      <c r="BF516"/>
      <c r="BG516"/>
      <c r="BH516"/>
      <c r="BI516"/>
      <c r="BJ516" s="83"/>
      <c r="BK516" s="83"/>
    </row>
    <row r="517" spans="1:63" ht="14.1" customHeight="1" x14ac:dyDescent="0.2">
      <c r="A517" s="96" t="s">
        <v>402</v>
      </c>
      <c r="B517" s="96"/>
      <c r="C517" s="135">
        <v>44321.447916666664</v>
      </c>
      <c r="D517" s="96" t="s">
        <v>420</v>
      </c>
      <c r="E517" s="96">
        <v>17.677</v>
      </c>
      <c r="F517" s="96">
        <v>7.99</v>
      </c>
      <c r="G517" s="96">
        <v>5.98</v>
      </c>
      <c r="H517" s="96">
        <v>2120</v>
      </c>
      <c r="I517" s="96">
        <v>161.55600000000001</v>
      </c>
      <c r="J517" s="96"/>
      <c r="K517" s="96">
        <v>69.05</v>
      </c>
      <c r="L517" s="96">
        <v>17.541065</v>
      </c>
      <c r="M517" s="96">
        <v>0.774953</v>
      </c>
      <c r="N517" s="96">
        <v>17.411598000000001</v>
      </c>
      <c r="O517" s="96"/>
      <c r="P517" s="96"/>
      <c r="Q517" s="96"/>
      <c r="R517" s="96"/>
      <c r="S517" s="96"/>
      <c r="T517" s="96"/>
      <c r="U517" s="96"/>
      <c r="V517" s="96">
        <f t="shared" si="124"/>
        <v>2.5015740977707996</v>
      </c>
      <c r="W517" s="96">
        <f t="shared" si="125"/>
        <v>17.853770000000001</v>
      </c>
      <c r="X517" s="96">
        <f t="shared" si="126"/>
        <v>18.030539999999998</v>
      </c>
      <c r="Y517" s="105">
        <f t="shared" si="127"/>
        <v>17.323460000000001</v>
      </c>
      <c r="Z517" s="105">
        <f t="shared" si="128"/>
        <v>17.411598000000001</v>
      </c>
      <c r="AA517" s="105">
        <f t="shared" si="129"/>
        <v>16.969919999999998</v>
      </c>
      <c r="AB517" s="96"/>
      <c r="AC517" s="96">
        <v>17.739999999999998</v>
      </c>
      <c r="AD517" s="96">
        <v>17.489999999999998</v>
      </c>
      <c r="AE517" s="96">
        <f t="shared" si="130"/>
        <v>1.0035639531594727</v>
      </c>
      <c r="AF517" s="96">
        <f t="shared" si="122"/>
        <v>0.98942128189172363</v>
      </c>
      <c r="AG517" s="96"/>
      <c r="AH517" s="105">
        <f>IF(AND(M517&lt;Variables!$G$6,M517&gt;Variables!$G$5),0,1)</f>
        <v>1</v>
      </c>
      <c r="AI517" s="105">
        <f t="shared" si="131"/>
        <v>0</v>
      </c>
      <c r="AJ517" s="105">
        <f>IF(I517&gt;Variables!$G$7,0,1)</f>
        <v>0</v>
      </c>
      <c r="AK517" s="105">
        <f>IF(F517&gt;Variables!$G$8,0,1)</f>
        <v>1</v>
      </c>
      <c r="AL517" s="105">
        <f>IF(G517&gt;Variables!$G$9,0,1)</f>
        <v>1</v>
      </c>
      <c r="AM517" s="105">
        <f>IF(AND(K517&gt;Variables!$G$10,K517&lt;Variables!$G$11),0,1)</f>
        <v>0</v>
      </c>
      <c r="AN517" s="103">
        <f>IF(H517&lt;Variables!$G$13,1,0)</f>
        <v>1</v>
      </c>
      <c r="AO517" s="97">
        <f>IF(R517&lt;Variables!$G$12,0,1)</f>
        <v>0</v>
      </c>
      <c r="AP517" s="106"/>
      <c r="AQ517" s="105"/>
      <c r="AR517" s="105"/>
      <c r="AS517" s="105"/>
      <c r="AT517" s="105"/>
      <c r="AU517" s="105">
        <v>1</v>
      </c>
      <c r="AV517" s="96" t="str">
        <f t="shared" si="132"/>
        <v/>
      </c>
      <c r="AW517" s="96" t="str">
        <f t="shared" si="133"/>
        <v/>
      </c>
      <c r="AX517" s="96">
        <f t="shared" si="134"/>
        <v>2</v>
      </c>
      <c r="AY517" s="96">
        <f t="shared" si="135"/>
        <v>2</v>
      </c>
      <c r="AZ517" s="96">
        <f t="shared" si="136"/>
        <v>2.4978453977707997</v>
      </c>
      <c r="BA517" s="96"/>
      <c r="BB517" s="96"/>
      <c r="BC517" s="96"/>
      <c r="BD517" s="96"/>
      <c r="BE517"/>
      <c r="BF517"/>
      <c r="BG517"/>
      <c r="BH517"/>
      <c r="BI517"/>
      <c r="BJ517" s="83"/>
      <c r="BK517" s="83"/>
    </row>
    <row r="518" spans="1:63" ht="14.1" customHeight="1" x14ac:dyDescent="0.2">
      <c r="A518" s="96"/>
      <c r="B518" s="96"/>
      <c r="C518" s="135">
        <v>44321.447916666664</v>
      </c>
      <c r="D518" s="96" t="s">
        <v>420</v>
      </c>
      <c r="E518" s="96">
        <v>17.677</v>
      </c>
      <c r="F518" s="96">
        <v>7.99</v>
      </c>
      <c r="G518" s="96">
        <v>5.98</v>
      </c>
      <c r="H518" s="96">
        <v>2120</v>
      </c>
      <c r="I518" s="96">
        <v>161.55600000000001</v>
      </c>
      <c r="J518" s="96"/>
      <c r="K518" s="96">
        <v>69.05</v>
      </c>
      <c r="L518" s="96">
        <v>17.541065</v>
      </c>
      <c r="M518" s="96">
        <v>0.774953</v>
      </c>
      <c r="N518" s="96">
        <v>17.411598000000001</v>
      </c>
      <c r="O518" s="96"/>
      <c r="P518" s="96">
        <v>1175000</v>
      </c>
      <c r="Q518" s="96">
        <v>4270000</v>
      </c>
      <c r="R518" s="140">
        <f>P518/Q518</f>
        <v>0.27517564402810302</v>
      </c>
      <c r="S518" s="140"/>
      <c r="T518" s="140"/>
      <c r="U518" s="140"/>
      <c r="V518" s="140">
        <f t="shared" si="124"/>
        <v>2.5015740977707996</v>
      </c>
      <c r="W518" s="96">
        <f t="shared" si="125"/>
        <v>17.853770000000001</v>
      </c>
      <c r="X518" s="96">
        <f t="shared" si="126"/>
        <v>18.030539999999998</v>
      </c>
      <c r="Y518" s="105">
        <f t="shared" si="127"/>
        <v>17.323460000000001</v>
      </c>
      <c r="Z518" s="105">
        <f t="shared" si="128"/>
        <v>17.411598000000001</v>
      </c>
      <c r="AA518" s="105">
        <f t="shared" si="129"/>
        <v>16.969919999999998</v>
      </c>
      <c r="AB518" s="96"/>
      <c r="AC518" s="96">
        <v>17.739999999999998</v>
      </c>
      <c r="AD518" s="96">
        <v>17.239999999999998</v>
      </c>
      <c r="AE518" s="96">
        <f t="shared" si="130"/>
        <v>1.0035639531594727</v>
      </c>
      <c r="AF518" s="96">
        <f t="shared" si="122"/>
        <v>0.97527861062397458</v>
      </c>
      <c r="AG518" s="96"/>
      <c r="AH518" s="105">
        <f>IF(AND(M518&lt;Variables!$G$6,M518&gt;Variables!$G$5),0,1)</f>
        <v>1</v>
      </c>
      <c r="AI518" s="105">
        <f t="shared" si="131"/>
        <v>0</v>
      </c>
      <c r="AJ518" s="105">
        <f>IF(I518&gt;Variables!$G$7,0,1)</f>
        <v>0</v>
      </c>
      <c r="AK518" s="105">
        <f>IF(F518&gt;Variables!$G$8,0,1)</f>
        <v>1</v>
      </c>
      <c r="AL518" s="105">
        <f>IF(G518&gt;Variables!$G$9,0,1)</f>
        <v>1</v>
      </c>
      <c r="AM518" s="105">
        <f>IF(AND(K518&gt;Variables!$G$10,K518&lt;Variables!$G$11),0,1)</f>
        <v>0</v>
      </c>
      <c r="AN518" s="103">
        <f>IF(H518&lt;Variables!$G$13,1,0)</f>
        <v>1</v>
      </c>
      <c r="AO518" s="105">
        <f>IF(R518&lt;Variables!$G$12,0,1)</f>
        <v>0</v>
      </c>
      <c r="AP518" s="106"/>
      <c r="AQ518" s="105"/>
      <c r="AR518" s="105"/>
      <c r="AS518" s="105"/>
      <c r="AT518" s="105"/>
      <c r="AU518" s="105">
        <v>1</v>
      </c>
      <c r="AV518" s="96" t="str">
        <f t="shared" si="132"/>
        <v/>
      </c>
      <c r="AW518" s="96" t="str">
        <f t="shared" si="133"/>
        <v/>
      </c>
      <c r="AX518" s="96">
        <f t="shared" si="134"/>
        <v>2</v>
      </c>
      <c r="AY518" s="96">
        <f t="shared" si="135"/>
        <v>2</v>
      </c>
      <c r="AZ518" s="96">
        <f t="shared" si="136"/>
        <v>2.4978453977707997</v>
      </c>
      <c r="BA518" s="96"/>
      <c r="BB518" s="96"/>
      <c r="BC518" s="96"/>
      <c r="BD518" s="96"/>
      <c r="BE518"/>
      <c r="BF518"/>
      <c r="BG518"/>
      <c r="BH518"/>
      <c r="BI518"/>
      <c r="BJ518" s="83"/>
      <c r="BK518" s="83"/>
    </row>
    <row r="519" spans="1:63" ht="14.1" customHeight="1" x14ac:dyDescent="0.2">
      <c r="A519" s="96"/>
      <c r="B519" s="96"/>
      <c r="C519" s="135">
        <v>44321.447916666664</v>
      </c>
      <c r="D519" s="96" t="s">
        <v>91</v>
      </c>
      <c r="E519" s="96">
        <v>23.32</v>
      </c>
      <c r="F519" s="96">
        <v>8.57</v>
      </c>
      <c r="G519" s="96">
        <v>8.6199999999999992</v>
      </c>
      <c r="H519" s="96">
        <v>2000</v>
      </c>
      <c r="I519" s="96">
        <v>-9.4</v>
      </c>
      <c r="J519" s="96"/>
      <c r="K519" s="96">
        <v>66.010000000000005</v>
      </c>
      <c r="L519" s="96">
        <v>23.076090000000001</v>
      </c>
      <c r="M519" s="96">
        <v>1.0569809999999999</v>
      </c>
      <c r="N519" s="96">
        <v>22.879564999999999</v>
      </c>
      <c r="O519" s="96"/>
      <c r="P519" s="96">
        <v>459783</v>
      </c>
      <c r="Q519" s="96">
        <v>973706</v>
      </c>
      <c r="R519" s="138">
        <f>P519/Q519</f>
        <v>0.47219900051966407</v>
      </c>
      <c r="S519" s="138"/>
      <c r="T519" s="138"/>
      <c r="U519" s="138"/>
      <c r="V519" s="138">
        <f t="shared" si="124"/>
        <v>2.4565105903407201</v>
      </c>
      <c r="W519" s="96">
        <f t="shared" si="125"/>
        <v>23.5532</v>
      </c>
      <c r="X519" s="96">
        <f t="shared" si="126"/>
        <v>23.7864</v>
      </c>
      <c r="Y519" s="103">
        <f t="shared" si="127"/>
        <v>22.8536</v>
      </c>
      <c r="Z519" s="103">
        <f t="shared" si="128"/>
        <v>22.879564999999999</v>
      </c>
      <c r="AA519" s="103">
        <f t="shared" si="129"/>
        <v>22.3872</v>
      </c>
      <c r="AB519" s="96"/>
      <c r="AC519" s="96">
        <v>23.4</v>
      </c>
      <c r="AD519" s="96">
        <v>22.7</v>
      </c>
      <c r="AE519" s="96">
        <f t="shared" si="130"/>
        <v>1.0034305317324184</v>
      </c>
      <c r="AF519" s="96">
        <f t="shared" si="122"/>
        <v>0.97341337907375636</v>
      </c>
      <c r="AG519" s="96"/>
      <c r="AH519" s="103">
        <f>IF(AND(M519&lt;Variables!$G$6,M519&gt;Variables!$G$5),0,1)</f>
        <v>1</v>
      </c>
      <c r="AI519" s="103">
        <f t="shared" si="131"/>
        <v>0</v>
      </c>
      <c r="AJ519" s="103">
        <f>IF(I519&gt;Variables!$G$7,0,1)</f>
        <v>1</v>
      </c>
      <c r="AK519" s="103">
        <f>IF(F519&gt;Variables!$G$8,0,1)</f>
        <v>1</v>
      </c>
      <c r="AL519" s="103">
        <f>IF(G519&gt;Variables!$G$9,0,1)</f>
        <v>1</v>
      </c>
      <c r="AM519" s="103">
        <f>IF(AND(K519&gt;Variables!$G$10,K519&lt;Variables!$G$11),0,1)</f>
        <v>0</v>
      </c>
      <c r="AN519" s="103">
        <f>IF(H519&lt;Variables!$G$13,1,0)</f>
        <v>1</v>
      </c>
      <c r="AO519" s="103">
        <f>IF(R519&lt;Variables!$G$12,0,1)</f>
        <v>0</v>
      </c>
      <c r="AP519" s="104"/>
      <c r="AQ519" s="103"/>
      <c r="AR519" s="103"/>
      <c r="AS519" s="103"/>
      <c r="AT519" s="103">
        <v>1</v>
      </c>
      <c r="AU519" s="103"/>
      <c r="AV519" s="96" t="str">
        <f t="shared" si="132"/>
        <v/>
      </c>
      <c r="AW519" s="96">
        <f t="shared" si="133"/>
        <v>1</v>
      </c>
      <c r="AX519" s="96" t="str">
        <f t="shared" si="134"/>
        <v/>
      </c>
      <c r="AY519" s="96">
        <f t="shared" si="135"/>
        <v>1</v>
      </c>
      <c r="AZ519" s="96">
        <f t="shared" si="136"/>
        <v>2.4529460503407199</v>
      </c>
      <c r="BA519" s="96"/>
      <c r="BB519" s="96"/>
      <c r="BC519" s="96"/>
      <c r="BD519" s="96"/>
      <c r="BE519"/>
      <c r="BF519"/>
      <c r="BG519"/>
      <c r="BH519"/>
      <c r="BI519"/>
      <c r="BJ519" s="83"/>
      <c r="BK519" s="83"/>
    </row>
    <row r="520" spans="1:63" ht="14.1" customHeight="1" x14ac:dyDescent="0.2">
      <c r="A520" s="96" t="s">
        <v>422</v>
      </c>
      <c r="B520" s="96"/>
      <c r="C520" s="135">
        <v>44321.447916666664</v>
      </c>
      <c r="D520" s="96" t="s">
        <v>423</v>
      </c>
      <c r="E520" s="96">
        <v>15.35</v>
      </c>
      <c r="F520" s="96">
        <v>55.29</v>
      </c>
      <c r="G520" s="96">
        <v>53.65</v>
      </c>
      <c r="H520" s="96">
        <v>12.11</v>
      </c>
      <c r="I520" s="96">
        <v>-1.052</v>
      </c>
      <c r="J520" s="96"/>
      <c r="K520" s="96">
        <v>65.989999999999995</v>
      </c>
      <c r="L520" s="96">
        <v>14.372025000000001</v>
      </c>
      <c r="M520" s="96">
        <v>6.8047129999999996</v>
      </c>
      <c r="N520" s="96">
        <v>13.556190000000001</v>
      </c>
      <c r="O520" s="96"/>
      <c r="P520" s="96">
        <v>19070000</v>
      </c>
      <c r="Q520" s="96">
        <v>5080000</v>
      </c>
      <c r="R520" s="139">
        <f>P520/Q520</f>
        <v>3.7539370078740157</v>
      </c>
      <c r="S520" s="139"/>
      <c r="T520" s="139"/>
      <c r="U520" s="139"/>
      <c r="V520" s="139">
        <f t="shared" si="124"/>
        <v>2.0414982038074401</v>
      </c>
      <c r="W520" s="101">
        <f t="shared" si="125"/>
        <v>15.503499999999999</v>
      </c>
      <c r="X520" s="101">
        <f t="shared" si="126"/>
        <v>15.657</v>
      </c>
      <c r="Y520" s="96">
        <f t="shared" si="127"/>
        <v>15.042999999999999</v>
      </c>
      <c r="Z520" s="96">
        <f t="shared" si="128"/>
        <v>13.556190000000001</v>
      </c>
      <c r="AA520" s="96">
        <f t="shared" si="129"/>
        <v>14.735999999999999</v>
      </c>
      <c r="AB520" s="96"/>
      <c r="AC520" s="96">
        <v>20.54</v>
      </c>
      <c r="AD520" s="96">
        <v>15.5</v>
      </c>
      <c r="AE520" s="97">
        <f t="shared" si="130"/>
        <v>1.3381107491856676</v>
      </c>
      <c r="AF520" s="96">
        <f t="shared" si="122"/>
        <v>1.009771986970684</v>
      </c>
      <c r="AG520" s="96"/>
      <c r="AH520" s="101">
        <f>IF(AND(M520&lt;Variables!$G$6,M520&gt;Variables!$G$5),0,1)</f>
        <v>1</v>
      </c>
      <c r="AI520" s="101">
        <f t="shared" si="131"/>
        <v>0</v>
      </c>
      <c r="AJ520" s="101">
        <f>IF(I520&gt;Variables!$G$7,0,1)</f>
        <v>1</v>
      </c>
      <c r="AK520" s="101">
        <f>IF(F520&gt;Variables!$G$8,0,1)</f>
        <v>0</v>
      </c>
      <c r="AL520" s="101">
        <f>IF(G520&gt;Variables!$G$9,0,1)</f>
        <v>0</v>
      </c>
      <c r="AM520" s="101">
        <f>IF(AND(K520&gt;Variables!$G$10,K520&lt;Variables!$G$11),0,1)</f>
        <v>0</v>
      </c>
      <c r="AN520" s="103">
        <f>IF(H520&lt;Variables!$G$13,1,0)</f>
        <v>1</v>
      </c>
      <c r="AO520" s="101">
        <f>IF(R520&lt;Variables!$G$12,0,1)</f>
        <v>1</v>
      </c>
      <c r="AP520" s="102"/>
      <c r="AQ520" s="101"/>
      <c r="AR520" s="101">
        <v>1</v>
      </c>
      <c r="AS520" s="101"/>
      <c r="AT520" s="101"/>
      <c r="AU520" s="101"/>
      <c r="AV520" s="96">
        <f t="shared" si="132"/>
        <v>3</v>
      </c>
      <c r="AW520" s="96" t="str">
        <f t="shared" si="133"/>
        <v/>
      </c>
      <c r="AX520" s="96" t="str">
        <f t="shared" si="134"/>
        <v/>
      </c>
      <c r="AY520" s="96">
        <f t="shared" si="135"/>
        <v>3</v>
      </c>
      <c r="AZ520" s="96">
        <f t="shared" si="136"/>
        <v>2.0379347438074404</v>
      </c>
      <c r="BA520" s="96"/>
      <c r="BB520" s="96"/>
      <c r="BC520" s="96"/>
      <c r="BD520" s="96"/>
      <c r="BE520"/>
      <c r="BF520"/>
      <c r="BG520"/>
      <c r="BH520"/>
      <c r="BI520"/>
      <c r="BJ520" s="83"/>
      <c r="BK520" s="83"/>
    </row>
    <row r="521" spans="1:63" ht="14.1" customHeight="1" x14ac:dyDescent="0.2">
      <c r="A521" s="96" t="s">
        <v>402</v>
      </c>
      <c r="B521" s="96"/>
      <c r="C521" s="135">
        <v>44321.447916666664</v>
      </c>
      <c r="D521" s="96" t="s">
        <v>401</v>
      </c>
      <c r="E521" s="96">
        <v>25.62</v>
      </c>
      <c r="F521" s="96">
        <v>9.19</v>
      </c>
      <c r="G521" s="96">
        <v>6.57</v>
      </c>
      <c r="H521" s="96">
        <v>16340</v>
      </c>
      <c r="I521" s="96">
        <v>14.99</v>
      </c>
      <c r="J521" s="96"/>
      <c r="K521" s="96">
        <v>64.86</v>
      </c>
      <c r="L521" s="96">
        <v>25.444375000000001</v>
      </c>
      <c r="M521" s="96">
        <v>0.69023100000000004</v>
      </c>
      <c r="N521" s="96">
        <v>25.287345999999999</v>
      </c>
      <c r="O521" s="96"/>
      <c r="P521" s="96"/>
      <c r="Q521" s="96"/>
      <c r="R521" s="96"/>
      <c r="S521" s="96"/>
      <c r="T521" s="96"/>
      <c r="U521" s="96"/>
      <c r="V521" s="96">
        <f t="shared" si="124"/>
        <v>2.4733818612779199</v>
      </c>
      <c r="W521" s="96">
        <f t="shared" si="125"/>
        <v>25.876200000000001</v>
      </c>
      <c r="X521" s="96">
        <f t="shared" si="126"/>
        <v>26.132400000000001</v>
      </c>
      <c r="Y521" s="105">
        <f t="shared" si="127"/>
        <v>25.107600000000001</v>
      </c>
      <c r="Z521" s="105">
        <f t="shared" si="128"/>
        <v>25.287345999999999</v>
      </c>
      <c r="AA521" s="105">
        <f t="shared" si="129"/>
        <v>24.595199999999998</v>
      </c>
      <c r="AB521" s="96"/>
      <c r="AC521" s="96">
        <v>25.65</v>
      </c>
      <c r="AD521" s="96">
        <v>25.11</v>
      </c>
      <c r="AE521" s="96">
        <f t="shared" si="130"/>
        <v>1.0011709601873535</v>
      </c>
      <c r="AF521" s="96">
        <f t="shared" si="122"/>
        <v>0.98009367681498827</v>
      </c>
      <c r="AG521" s="96"/>
      <c r="AH521" s="105">
        <f>IF(AND(M521&lt;Variables!$G$6,M521&gt;Variables!$G$5),0,1)</f>
        <v>1</v>
      </c>
      <c r="AI521" s="105">
        <f t="shared" si="131"/>
        <v>0</v>
      </c>
      <c r="AJ521" s="105">
        <f>IF(I521&gt;Variables!$G$7,0,1)</f>
        <v>0</v>
      </c>
      <c r="AK521" s="105">
        <f>IF(F521&gt;Variables!$G$8,0,1)</f>
        <v>0</v>
      </c>
      <c r="AL521" s="105">
        <f>IF(G521&gt;Variables!$G$9,0,1)</f>
        <v>1</v>
      </c>
      <c r="AM521" s="105">
        <f>IF(AND(K521&gt;Variables!$G$10,K521&lt;Variables!$G$11),0,1)</f>
        <v>0</v>
      </c>
      <c r="AN521" s="103">
        <f>IF(H521&lt;Variables!$G$13,1,0)</f>
        <v>0</v>
      </c>
      <c r="AO521" s="101">
        <f>IF(R521&lt;Variables!$G$12,0,1)</f>
        <v>0</v>
      </c>
      <c r="AP521" s="106"/>
      <c r="AQ521" s="105"/>
      <c r="AR521" s="105"/>
      <c r="AS521" s="105"/>
      <c r="AT521" s="105"/>
      <c r="AU521" s="105">
        <v>1</v>
      </c>
      <c r="AV521" s="96" t="str">
        <f t="shared" si="132"/>
        <v/>
      </c>
      <c r="AW521" s="96" t="str">
        <f t="shared" si="133"/>
        <v/>
      </c>
      <c r="AX521" s="96">
        <f t="shared" si="134"/>
        <v>2</v>
      </c>
      <c r="AY521" s="96">
        <f t="shared" si="135"/>
        <v>2</v>
      </c>
      <c r="AZ521" s="96">
        <f t="shared" si="136"/>
        <v>2.4698794212779198</v>
      </c>
      <c r="BA521" s="96"/>
      <c r="BB521" s="96"/>
      <c r="BC521" s="96"/>
      <c r="BD521" s="96"/>
      <c r="BE521"/>
      <c r="BF521"/>
      <c r="BG521"/>
      <c r="BH521"/>
      <c r="BI521"/>
      <c r="BJ521" s="83"/>
      <c r="BK521" s="83"/>
    </row>
    <row r="522" spans="1:63" ht="14.1" customHeight="1" x14ac:dyDescent="0.2">
      <c r="A522" s="96"/>
      <c r="B522" s="96"/>
      <c r="C522" s="135">
        <v>44321.447916666664</v>
      </c>
      <c r="D522" s="96" t="s">
        <v>401</v>
      </c>
      <c r="E522" s="96">
        <v>25.62</v>
      </c>
      <c r="F522" s="96">
        <v>9.19</v>
      </c>
      <c r="G522" s="96">
        <v>6.57</v>
      </c>
      <c r="H522" s="96">
        <v>16340</v>
      </c>
      <c r="I522" s="96">
        <v>14.99</v>
      </c>
      <c r="J522" s="96"/>
      <c r="K522" s="96">
        <v>64.86</v>
      </c>
      <c r="L522" s="96">
        <v>25.444375000000001</v>
      </c>
      <c r="M522" s="96">
        <v>0.69023100000000004</v>
      </c>
      <c r="N522" s="96">
        <v>25.287345999999999</v>
      </c>
      <c r="O522" s="96"/>
      <c r="P522" s="96">
        <v>8167000</v>
      </c>
      <c r="Q522" s="96">
        <v>11684000</v>
      </c>
      <c r="R522" s="140">
        <f>P522/Q522</f>
        <v>0.69899007189318729</v>
      </c>
      <c r="S522" s="140"/>
      <c r="T522" s="140"/>
      <c r="U522" s="140"/>
      <c r="V522" s="140">
        <f t="shared" si="124"/>
        <v>2.4733818612779199</v>
      </c>
      <c r="W522" s="96">
        <f t="shared" si="125"/>
        <v>25.876200000000001</v>
      </c>
      <c r="X522" s="96">
        <f t="shared" si="126"/>
        <v>26.132400000000001</v>
      </c>
      <c r="Y522" s="105">
        <f t="shared" si="127"/>
        <v>25.107600000000001</v>
      </c>
      <c r="Z522" s="105">
        <f t="shared" si="128"/>
        <v>25.287345999999999</v>
      </c>
      <c r="AA522" s="105">
        <f t="shared" si="129"/>
        <v>24.595199999999998</v>
      </c>
      <c r="AB522" s="96"/>
      <c r="AC522" s="96">
        <v>25.63</v>
      </c>
      <c r="AD522" s="96">
        <v>25.11</v>
      </c>
      <c r="AE522" s="96">
        <f t="shared" si="130"/>
        <v>1.0003903200624511</v>
      </c>
      <c r="AF522" s="96">
        <f t="shared" si="122"/>
        <v>0.98009367681498827</v>
      </c>
      <c r="AG522" s="96"/>
      <c r="AH522" s="105">
        <f>IF(AND(M522&lt;Variables!$G$6,M522&gt;Variables!$G$5),0,1)</f>
        <v>1</v>
      </c>
      <c r="AI522" s="105">
        <f t="shared" si="131"/>
        <v>0</v>
      </c>
      <c r="AJ522" s="105">
        <f>IF(I522&gt;Variables!$G$7,0,1)</f>
        <v>0</v>
      </c>
      <c r="AK522" s="105">
        <f>IF(F522&gt;Variables!$G$8,0,1)</f>
        <v>0</v>
      </c>
      <c r="AL522" s="105">
        <f>IF(G522&gt;Variables!$G$9,0,1)</f>
        <v>1</v>
      </c>
      <c r="AM522" s="105">
        <f>IF(AND(K522&gt;Variables!$G$10,K522&lt;Variables!$G$11),0,1)</f>
        <v>0</v>
      </c>
      <c r="AN522" s="103">
        <f>IF(H522&lt;Variables!$G$13,1,0)</f>
        <v>0</v>
      </c>
      <c r="AO522" s="105">
        <f>IF(R522&lt;Variables!$G$12,0,1)</f>
        <v>0</v>
      </c>
      <c r="AP522" s="106"/>
      <c r="AQ522" s="105"/>
      <c r="AR522" s="105"/>
      <c r="AS522" s="105"/>
      <c r="AT522" s="105"/>
      <c r="AU522" s="105">
        <v>1</v>
      </c>
      <c r="AV522" s="96" t="str">
        <f t="shared" si="132"/>
        <v/>
      </c>
      <c r="AW522" s="96" t="str">
        <f t="shared" si="133"/>
        <v/>
      </c>
      <c r="AX522" s="96">
        <f t="shared" si="134"/>
        <v>2</v>
      </c>
      <c r="AY522" s="96">
        <f t="shared" si="135"/>
        <v>2</v>
      </c>
      <c r="AZ522" s="96">
        <f t="shared" si="136"/>
        <v>2.4698794212779198</v>
      </c>
      <c r="BA522" s="96"/>
      <c r="BB522" s="96"/>
      <c r="BC522" s="96"/>
      <c r="BD522" s="96"/>
      <c r="BE522"/>
      <c r="BF522"/>
      <c r="BG522"/>
      <c r="BH522"/>
      <c r="BI522"/>
      <c r="BJ522" s="83"/>
      <c r="BK522" s="83"/>
    </row>
    <row r="523" spans="1:63" ht="14.1" customHeight="1" x14ac:dyDescent="0.2">
      <c r="A523" s="96"/>
      <c r="B523" s="96"/>
      <c r="C523" s="135">
        <v>44321.447916666664</v>
      </c>
      <c r="D523" s="96" t="s">
        <v>132</v>
      </c>
      <c r="E523" s="96">
        <v>3.68</v>
      </c>
      <c r="F523" s="96">
        <v>7.75</v>
      </c>
      <c r="G523" s="96">
        <v>7.29</v>
      </c>
      <c r="H523" s="96">
        <v>2220</v>
      </c>
      <c r="I523" s="96">
        <v>-6.9550000000000001</v>
      </c>
      <c r="J523" s="96"/>
      <c r="K523" s="96">
        <v>64.64</v>
      </c>
      <c r="L523" s="96">
        <v>3.6596500000000001</v>
      </c>
      <c r="M523" s="96">
        <v>0.556064</v>
      </c>
      <c r="N523" s="96">
        <v>3.6126879999999999</v>
      </c>
      <c r="O523" s="96"/>
      <c r="P523" s="96">
        <v>7597000</v>
      </c>
      <c r="Q523" s="96">
        <v>21454000</v>
      </c>
      <c r="R523" s="137">
        <f>P523/Q523</f>
        <v>0.35410646033373727</v>
      </c>
      <c r="S523" s="137"/>
      <c r="T523" s="137"/>
      <c r="U523" s="137"/>
      <c r="V523" s="137">
        <f t="shared" si="124"/>
        <v>2.4807021721395204</v>
      </c>
      <c r="W523" s="97">
        <f t="shared" si="125"/>
        <v>3.7168000000000001</v>
      </c>
      <c r="X523" s="96">
        <f t="shared" si="126"/>
        <v>3.7536</v>
      </c>
      <c r="Y523" s="96">
        <f t="shared" si="127"/>
        <v>3.6064000000000003</v>
      </c>
      <c r="Z523" s="96">
        <f t="shared" si="128"/>
        <v>3.6126879999999999</v>
      </c>
      <c r="AA523" s="96">
        <f t="shared" si="129"/>
        <v>3.5327999999999999</v>
      </c>
      <c r="AB523" s="96"/>
      <c r="AC523" s="96">
        <v>3.72</v>
      </c>
      <c r="AD523" s="96">
        <v>3.61</v>
      </c>
      <c r="AE523" s="97">
        <f t="shared" si="130"/>
        <v>1.0108695652173914</v>
      </c>
      <c r="AF523" s="96">
        <f t="shared" si="122"/>
        <v>0.98097826086956519</v>
      </c>
      <c r="AG523" s="96"/>
      <c r="AH523" s="97">
        <f>IF(AND(M523&lt;Variables!$G$6,M523&gt;Variables!$G$5),0,1)</f>
        <v>1</v>
      </c>
      <c r="AI523" s="97">
        <f t="shared" si="131"/>
        <v>0</v>
      </c>
      <c r="AJ523" s="97">
        <f>IF(I523&gt;Variables!$G$7,0,1)</f>
        <v>1</v>
      </c>
      <c r="AK523" s="97">
        <f>IF(F523&gt;Variables!$G$8,0,1)</f>
        <v>1</v>
      </c>
      <c r="AL523" s="97">
        <f>IF(G523&gt;Variables!$G$9,0,1)</f>
        <v>1</v>
      </c>
      <c r="AM523" s="97">
        <f>IF(AND(K523&gt;Variables!$G$10,K523&lt;Variables!$G$11),0,1)</f>
        <v>0</v>
      </c>
      <c r="AN523" s="103">
        <f>IF(H523&lt;Variables!$G$13,1,0)</f>
        <v>1</v>
      </c>
      <c r="AO523" s="97">
        <f>IF(R523&lt;Variables!$G$12,0,1)</f>
        <v>0</v>
      </c>
      <c r="AP523" s="99"/>
      <c r="AQ523" s="97"/>
      <c r="AR523" s="97"/>
      <c r="AS523" s="97">
        <v>1</v>
      </c>
      <c r="AT523" s="97"/>
      <c r="AU523" s="97"/>
      <c r="AV523" s="96">
        <f t="shared" si="132"/>
        <v>3</v>
      </c>
      <c r="AW523" s="96" t="str">
        <f t="shared" si="133"/>
        <v/>
      </c>
      <c r="AX523" s="96" t="str">
        <f t="shared" si="134"/>
        <v/>
      </c>
      <c r="AY523" s="96">
        <f t="shared" si="135"/>
        <v>3</v>
      </c>
      <c r="AZ523" s="96">
        <f t="shared" si="136"/>
        <v>2.4772116121395205</v>
      </c>
      <c r="BA523" s="96"/>
      <c r="BB523" s="96"/>
      <c r="BC523" s="96"/>
      <c r="BD523" s="96"/>
      <c r="BE523"/>
      <c r="BF523"/>
      <c r="BG523"/>
      <c r="BH523"/>
      <c r="BI523"/>
      <c r="BJ523" s="83"/>
      <c r="BK523" s="83"/>
    </row>
    <row r="524" spans="1:63" ht="14.1" customHeight="1" x14ac:dyDescent="0.2">
      <c r="A524" s="96" t="s">
        <v>402</v>
      </c>
      <c r="B524" s="96"/>
      <c r="C524" s="135">
        <v>44321.447916666664</v>
      </c>
      <c r="D524" s="96" t="s">
        <v>421</v>
      </c>
      <c r="E524" s="96">
        <v>23.585000000000001</v>
      </c>
      <c r="F524" s="96">
        <v>23.96</v>
      </c>
      <c r="G524" s="96">
        <v>10.63</v>
      </c>
      <c r="H524" s="96">
        <v>424.88</v>
      </c>
      <c r="I524" s="96">
        <v>84.683999999999997</v>
      </c>
      <c r="J524" s="96"/>
      <c r="K524" s="96">
        <v>63.45</v>
      </c>
      <c r="L524" s="96">
        <v>23.331074999999998</v>
      </c>
      <c r="M524" s="96">
        <v>1.088355</v>
      </c>
      <c r="N524" s="96">
        <v>22.978490000000001</v>
      </c>
      <c r="O524" s="96"/>
      <c r="P524" s="96"/>
      <c r="Q524" s="96"/>
      <c r="R524" s="96"/>
      <c r="S524" s="96"/>
      <c r="T524" s="96"/>
      <c r="U524" s="96"/>
      <c r="V524" s="96">
        <f t="shared" si="124"/>
        <v>2.4357691437220002</v>
      </c>
      <c r="W524" s="97">
        <f t="shared" si="125"/>
        <v>23.82085</v>
      </c>
      <c r="X524" s="96">
        <f t="shared" si="126"/>
        <v>24.056700000000003</v>
      </c>
      <c r="Y524" s="96">
        <f t="shared" si="127"/>
        <v>23.113299999999999</v>
      </c>
      <c r="Z524" s="96">
        <f t="shared" si="128"/>
        <v>22.978490000000001</v>
      </c>
      <c r="AA524" s="96">
        <f t="shared" si="129"/>
        <v>22.6416</v>
      </c>
      <c r="AB524" s="96"/>
      <c r="AC524" s="96">
        <v>23.85</v>
      </c>
      <c r="AD524" s="96">
        <v>23.23</v>
      </c>
      <c r="AE524" s="97">
        <f t="shared" si="130"/>
        <v>1.0112359550561798</v>
      </c>
      <c r="AF524" s="96">
        <f t="shared" si="122"/>
        <v>0.98494806020775916</v>
      </c>
      <c r="AG524" s="96"/>
      <c r="AH524" s="97">
        <f>IF(AND(M524&lt;Variables!$G$6,M524&gt;Variables!$G$5),0,1)</f>
        <v>1</v>
      </c>
      <c r="AI524" s="97">
        <f t="shared" si="131"/>
        <v>0</v>
      </c>
      <c r="AJ524" s="97">
        <f>IF(I524&gt;Variables!$G$7,0,1)</f>
        <v>0</v>
      </c>
      <c r="AK524" s="97">
        <f>IF(F524&gt;Variables!$G$8,0,1)</f>
        <v>0</v>
      </c>
      <c r="AL524" s="97">
        <f>IF(G524&gt;Variables!$G$9,0,1)</f>
        <v>1</v>
      </c>
      <c r="AM524" s="97">
        <f>IF(AND(K524&gt;Variables!$G$10,K524&lt;Variables!$G$11),0,1)</f>
        <v>0</v>
      </c>
      <c r="AN524" s="103">
        <f>IF(H524&lt;Variables!$G$13,1,0)</f>
        <v>1</v>
      </c>
      <c r="AO524" s="97">
        <f>IF(R524&lt;Variables!$G$12,0,1)</f>
        <v>0</v>
      </c>
      <c r="AP524" s="99"/>
      <c r="AQ524" s="97"/>
      <c r="AR524" s="97"/>
      <c r="AS524" s="97">
        <v>1</v>
      </c>
      <c r="AT524" s="97"/>
      <c r="AU524" s="97"/>
      <c r="AV524" s="96">
        <f t="shared" si="132"/>
        <v>3</v>
      </c>
      <c r="AW524" s="96" t="str">
        <f t="shared" si="133"/>
        <v/>
      </c>
      <c r="AX524" s="96" t="str">
        <f t="shared" si="134"/>
        <v/>
      </c>
      <c r="AY524" s="96">
        <f t="shared" si="135"/>
        <v>3</v>
      </c>
      <c r="AZ524" s="96">
        <f t="shared" si="136"/>
        <v>2.432342843722</v>
      </c>
      <c r="BA524" s="96"/>
      <c r="BB524" s="96"/>
      <c r="BC524" s="96"/>
      <c r="BD524" s="96"/>
      <c r="BE524"/>
      <c r="BF524"/>
      <c r="BG524"/>
      <c r="BH524"/>
      <c r="BI524"/>
      <c r="BJ524" s="83"/>
      <c r="BK524" s="83"/>
    </row>
    <row r="525" spans="1:63" ht="14.1" customHeight="1" x14ac:dyDescent="0.2">
      <c r="A525" s="96"/>
      <c r="B525" s="96"/>
      <c r="C525" s="135">
        <v>44321.447916666664</v>
      </c>
      <c r="D525" s="96" t="s">
        <v>421</v>
      </c>
      <c r="E525" s="96">
        <v>23.585000000000001</v>
      </c>
      <c r="F525" s="96">
        <v>23.96</v>
      </c>
      <c r="G525" s="96">
        <v>10.63</v>
      </c>
      <c r="H525" s="96">
        <v>424.88</v>
      </c>
      <c r="I525" s="96">
        <v>84.683999999999997</v>
      </c>
      <c r="J525" s="96"/>
      <c r="K525" s="96">
        <v>63.45</v>
      </c>
      <c r="L525" s="96">
        <v>23.331074999999998</v>
      </c>
      <c r="M525" s="96">
        <v>1.088355</v>
      </c>
      <c r="N525" s="96">
        <v>22.978490000000001</v>
      </c>
      <c r="O525" s="96"/>
      <c r="P525" s="96">
        <v>2490000</v>
      </c>
      <c r="Q525" s="96">
        <v>779210</v>
      </c>
      <c r="R525" s="137">
        <f t="shared" ref="R525:R538" si="137">P525/Q525</f>
        <v>3.1955442050281695</v>
      </c>
      <c r="S525" s="137"/>
      <c r="T525" s="137"/>
      <c r="U525" s="137"/>
      <c r="V525" s="137">
        <f t="shared" si="124"/>
        <v>2.4357691437220002</v>
      </c>
      <c r="W525" s="97">
        <f t="shared" si="125"/>
        <v>23.82085</v>
      </c>
      <c r="X525" s="96">
        <f t="shared" si="126"/>
        <v>24.056700000000003</v>
      </c>
      <c r="Y525" s="96">
        <f t="shared" si="127"/>
        <v>23.113299999999999</v>
      </c>
      <c r="Z525" s="96">
        <f t="shared" si="128"/>
        <v>22.978490000000001</v>
      </c>
      <c r="AA525" s="96">
        <f t="shared" si="129"/>
        <v>22.6416</v>
      </c>
      <c r="AB525" s="96"/>
      <c r="AC525" s="96">
        <v>23.85</v>
      </c>
      <c r="AD525" s="96">
        <v>23.23</v>
      </c>
      <c r="AE525" s="97">
        <f t="shared" si="130"/>
        <v>1.0112359550561798</v>
      </c>
      <c r="AF525" s="96">
        <f t="shared" si="122"/>
        <v>0.98494806020775916</v>
      </c>
      <c r="AG525" s="96"/>
      <c r="AH525" s="97">
        <f>IF(AND(M525&lt;Variables!$G$6,M525&gt;Variables!$G$5),0,1)</f>
        <v>1</v>
      </c>
      <c r="AI525" s="97">
        <f t="shared" si="131"/>
        <v>0</v>
      </c>
      <c r="AJ525" s="97">
        <f>IF(I525&gt;Variables!$G$7,0,1)</f>
        <v>0</v>
      </c>
      <c r="AK525" s="97">
        <f>IF(F525&gt;Variables!$G$8,0,1)</f>
        <v>0</v>
      </c>
      <c r="AL525" s="97">
        <f>IF(G525&gt;Variables!$G$9,0,1)</f>
        <v>1</v>
      </c>
      <c r="AM525" s="97">
        <f>IF(AND(K525&gt;Variables!$G$10,K525&lt;Variables!$G$11),0,1)</f>
        <v>0</v>
      </c>
      <c r="AN525" s="103">
        <f>IF(H525&lt;Variables!$G$13,1,0)</f>
        <v>1</v>
      </c>
      <c r="AO525" s="97">
        <f>IF(R525&lt;Variables!$G$12,0,1)</f>
        <v>1</v>
      </c>
      <c r="AP525" s="99"/>
      <c r="AQ525" s="97"/>
      <c r="AR525" s="97"/>
      <c r="AS525" s="97">
        <v>1</v>
      </c>
      <c r="AT525" s="97"/>
      <c r="AU525" s="97"/>
      <c r="AV525" s="96">
        <f t="shared" si="132"/>
        <v>3</v>
      </c>
      <c r="AW525" s="96" t="str">
        <f t="shared" si="133"/>
        <v/>
      </c>
      <c r="AX525" s="96" t="str">
        <f t="shared" si="134"/>
        <v/>
      </c>
      <c r="AY525" s="96">
        <f t="shared" si="135"/>
        <v>3</v>
      </c>
      <c r="AZ525" s="96">
        <f t="shared" si="136"/>
        <v>2.432342843722</v>
      </c>
      <c r="BA525" s="96"/>
      <c r="BB525" s="96"/>
      <c r="BC525" s="96"/>
      <c r="BD525" s="96"/>
      <c r="BE525"/>
      <c r="BF525"/>
      <c r="BG525"/>
      <c r="BH525"/>
      <c r="BI525"/>
      <c r="BJ525" s="83"/>
      <c r="BK525" s="83"/>
    </row>
    <row r="526" spans="1:63" ht="14.1" customHeight="1" x14ac:dyDescent="0.2">
      <c r="A526" s="96"/>
      <c r="B526" s="96"/>
      <c r="C526" s="135">
        <v>44321.447916666664</v>
      </c>
      <c r="D526" s="96" t="s">
        <v>413</v>
      </c>
      <c r="E526" s="96">
        <v>21.41</v>
      </c>
      <c r="F526" s="96">
        <v>8.4700000000000006</v>
      </c>
      <c r="G526" s="96">
        <v>2.59</v>
      </c>
      <c r="H526" s="96">
        <v>8910</v>
      </c>
      <c r="I526" s="96">
        <v>5.6609999999999996</v>
      </c>
      <c r="J526" s="96"/>
      <c r="K526" s="96">
        <v>62.27</v>
      </c>
      <c r="L526" s="96">
        <v>21.328565000000001</v>
      </c>
      <c r="M526" s="96">
        <v>0.38181199999999998</v>
      </c>
      <c r="N526" s="96">
        <v>21.232232</v>
      </c>
      <c r="O526" s="96"/>
      <c r="P526" s="96">
        <v>3552000</v>
      </c>
      <c r="Q526" s="96">
        <v>3837000</v>
      </c>
      <c r="R526" s="137">
        <f t="shared" si="137"/>
        <v>0.92572322126661455</v>
      </c>
      <c r="S526" s="137"/>
      <c r="T526" s="137"/>
      <c r="U526" s="137"/>
      <c r="V526" s="137">
        <f t="shared" si="124"/>
        <v>2.47066028960288</v>
      </c>
      <c r="W526" s="97">
        <f t="shared" si="125"/>
        <v>21.624100000000002</v>
      </c>
      <c r="X526" s="96">
        <f t="shared" si="126"/>
        <v>21.838200000000001</v>
      </c>
      <c r="Y526" s="96">
        <f t="shared" si="127"/>
        <v>20.9818</v>
      </c>
      <c r="Z526" s="96">
        <f t="shared" si="128"/>
        <v>21.232232</v>
      </c>
      <c r="AA526" s="96">
        <f t="shared" si="129"/>
        <v>20.553599999999999</v>
      </c>
      <c r="AB526" s="96"/>
      <c r="AC526" s="96">
        <v>21.66</v>
      </c>
      <c r="AD526" s="96">
        <v>21.3</v>
      </c>
      <c r="AE526" s="97">
        <f t="shared" si="130"/>
        <v>1.0116767865483418</v>
      </c>
      <c r="AF526" s="96">
        <f t="shared" si="122"/>
        <v>0.99486221391872964</v>
      </c>
      <c r="AG526" s="96"/>
      <c r="AH526" s="97">
        <f>IF(AND(M526&lt;Variables!$G$6,M526&gt;Variables!$G$5),0,1)</f>
        <v>1</v>
      </c>
      <c r="AI526" s="97">
        <f t="shared" si="131"/>
        <v>0</v>
      </c>
      <c r="AJ526" s="97">
        <f>IF(I526&gt;Variables!$G$7,0,1)</f>
        <v>0</v>
      </c>
      <c r="AK526" s="97">
        <f>IF(F526&gt;Variables!$G$8,0,1)</f>
        <v>1</v>
      </c>
      <c r="AL526" s="97">
        <f>IF(G526&gt;Variables!$G$9,0,1)</f>
        <v>1</v>
      </c>
      <c r="AM526" s="97">
        <f>IF(AND(K526&gt;Variables!$G$10,K526&lt;Variables!$G$11),0,1)</f>
        <v>0</v>
      </c>
      <c r="AN526" s="103">
        <f>IF(H526&lt;Variables!$G$13,1,0)</f>
        <v>0</v>
      </c>
      <c r="AO526" s="97">
        <f>IF(R526&lt;Variables!$G$12,0,1)</f>
        <v>0</v>
      </c>
      <c r="AP526" s="99"/>
      <c r="AQ526" s="97"/>
      <c r="AR526" s="97"/>
      <c r="AS526" s="97">
        <v>1</v>
      </c>
      <c r="AT526" s="97"/>
      <c r="AU526" s="97"/>
      <c r="AV526" s="96">
        <f t="shared" si="132"/>
        <v>3</v>
      </c>
      <c r="AW526" s="96" t="str">
        <f t="shared" si="133"/>
        <v/>
      </c>
      <c r="AX526" s="96" t="str">
        <f t="shared" si="134"/>
        <v/>
      </c>
      <c r="AY526" s="96">
        <f t="shared" si="135"/>
        <v>3</v>
      </c>
      <c r="AZ526" s="96">
        <f t="shared" si="136"/>
        <v>2.4672977096028799</v>
      </c>
      <c r="BA526" s="96"/>
      <c r="BB526" s="96"/>
      <c r="BC526" s="96"/>
      <c r="BD526" s="96"/>
      <c r="BE526"/>
      <c r="BF526"/>
      <c r="BG526"/>
      <c r="BH526"/>
      <c r="BI526"/>
      <c r="BJ526" s="83"/>
      <c r="BK526" s="83"/>
    </row>
    <row r="527" spans="1:63" ht="14.1" customHeight="1" x14ac:dyDescent="0.2">
      <c r="A527" s="96"/>
      <c r="B527" s="96"/>
      <c r="C527" s="135">
        <v>44321.447916666664</v>
      </c>
      <c r="D527" s="96" t="s">
        <v>412</v>
      </c>
      <c r="E527" s="96">
        <v>25.861999999999998</v>
      </c>
      <c r="F527" s="96">
        <v>8.2899999999999991</v>
      </c>
      <c r="G527" s="96">
        <v>2.5</v>
      </c>
      <c r="H527" s="96">
        <v>9930</v>
      </c>
      <c r="I527" s="96">
        <v>9.9819999999999993</v>
      </c>
      <c r="J527" s="96"/>
      <c r="K527" s="96">
        <v>60.1</v>
      </c>
      <c r="L527" s="96">
        <v>25.783435000000001</v>
      </c>
      <c r="M527" s="96">
        <v>0.30471100000000001</v>
      </c>
      <c r="N527" s="96">
        <v>25.670114000000002</v>
      </c>
      <c r="O527" s="96"/>
      <c r="P527" s="96">
        <v>6330000</v>
      </c>
      <c r="Q527" s="96">
        <v>5670000</v>
      </c>
      <c r="R527" s="137">
        <f t="shared" si="137"/>
        <v>1.1164021164021165</v>
      </c>
      <c r="S527" s="137"/>
      <c r="T527" s="137"/>
      <c r="U527" s="137"/>
      <c r="V527" s="137">
        <f t="shared" si="124"/>
        <v>2.4548254597832</v>
      </c>
      <c r="W527" s="97">
        <f t="shared" si="125"/>
        <v>26.120619999999999</v>
      </c>
      <c r="X527" s="96">
        <f t="shared" si="126"/>
        <v>26.379239999999999</v>
      </c>
      <c r="Y527" s="96">
        <f t="shared" si="127"/>
        <v>25.344759999999997</v>
      </c>
      <c r="Z527" s="96">
        <f t="shared" si="128"/>
        <v>25.670114000000002</v>
      </c>
      <c r="AA527" s="96">
        <f t="shared" si="129"/>
        <v>24.827519999999996</v>
      </c>
      <c r="AB527" s="96"/>
      <c r="AC527" s="96">
        <v>26.43</v>
      </c>
      <c r="AD527" s="96">
        <v>25.83</v>
      </c>
      <c r="AE527" s="97">
        <f t="shared" si="130"/>
        <v>1.0219627252339341</v>
      </c>
      <c r="AF527" s="96">
        <f t="shared" si="122"/>
        <v>0.99876266336710229</v>
      </c>
      <c r="AG527" s="96"/>
      <c r="AH527" s="97">
        <f>IF(AND(M527&lt;Variables!$G$6,M527&gt;Variables!$G$5),0,1)</f>
        <v>1</v>
      </c>
      <c r="AI527" s="97">
        <f t="shared" si="131"/>
        <v>0</v>
      </c>
      <c r="AJ527" s="97">
        <f>IF(I527&gt;Variables!$G$7,0,1)</f>
        <v>0</v>
      </c>
      <c r="AK527" s="97">
        <f>IF(F527&gt;Variables!$G$8,0,1)</f>
        <v>1</v>
      </c>
      <c r="AL527" s="97">
        <f>IF(G527&gt;Variables!$G$9,0,1)</f>
        <v>1</v>
      </c>
      <c r="AM527" s="97">
        <f>IF(AND(K527&gt;Variables!$G$10,K527&lt;Variables!$G$11),0,1)</f>
        <v>0</v>
      </c>
      <c r="AN527" s="103">
        <f>IF(H527&lt;Variables!$G$13,1,0)</f>
        <v>0</v>
      </c>
      <c r="AO527" s="97">
        <f>IF(R527&lt;Variables!$G$12,0,1)</f>
        <v>0</v>
      </c>
      <c r="AP527" s="99"/>
      <c r="AQ527" s="97"/>
      <c r="AR527" s="97"/>
      <c r="AS527" s="97">
        <v>1</v>
      </c>
      <c r="AT527" s="97"/>
      <c r="AU527" s="97"/>
      <c r="AV527" s="96">
        <f t="shared" si="132"/>
        <v>3</v>
      </c>
      <c r="AW527" s="96" t="str">
        <f t="shared" si="133"/>
        <v/>
      </c>
      <c r="AX527" s="96" t="str">
        <f t="shared" si="134"/>
        <v/>
      </c>
      <c r="AY527" s="96">
        <f t="shared" si="135"/>
        <v>3</v>
      </c>
      <c r="AZ527" s="96">
        <f t="shared" si="136"/>
        <v>2.4515800597832</v>
      </c>
      <c r="BA527" s="96"/>
      <c r="BB527" s="96"/>
      <c r="BC527" s="96"/>
      <c r="BD527" s="96"/>
      <c r="BE527"/>
      <c r="BF527"/>
      <c r="BG527"/>
      <c r="BH527"/>
      <c r="BI527"/>
      <c r="BJ527" s="83"/>
      <c r="BK527" s="83"/>
    </row>
    <row r="528" spans="1:63" ht="14.1" customHeight="1" x14ac:dyDescent="0.2">
      <c r="A528" s="96"/>
      <c r="B528" s="96"/>
      <c r="C528" s="135">
        <v>44321.447916666664</v>
      </c>
      <c r="D528" s="96" t="s">
        <v>411</v>
      </c>
      <c r="E528" s="96">
        <v>260</v>
      </c>
      <c r="F528" s="96">
        <v>15.56</v>
      </c>
      <c r="G528" s="96">
        <v>4.51</v>
      </c>
      <c r="H528" s="96">
        <v>2640</v>
      </c>
      <c r="I528" s="96">
        <v>-25.087</v>
      </c>
      <c r="J528" s="96"/>
      <c r="K528" s="96">
        <v>58.9</v>
      </c>
      <c r="L528" s="96">
        <v>257.94090699999998</v>
      </c>
      <c r="M528" s="96">
        <v>0.79828100000000002</v>
      </c>
      <c r="N528" s="96">
        <v>255.40401199999999</v>
      </c>
      <c r="O528" s="96"/>
      <c r="P528" s="96">
        <v>108828</v>
      </c>
      <c r="Q528" s="96">
        <v>114060</v>
      </c>
      <c r="R528" s="140">
        <f t="shared" si="137"/>
        <v>0.95412940557601267</v>
      </c>
      <c r="S528" s="140"/>
      <c r="T528" s="140"/>
      <c r="U528" s="140"/>
      <c r="V528" s="140">
        <f t="shared" si="124"/>
        <v>2.4179303178007996</v>
      </c>
      <c r="W528" s="96">
        <f t="shared" si="125"/>
        <v>262.60000000000002</v>
      </c>
      <c r="X528" s="96">
        <f t="shared" si="126"/>
        <v>265.2</v>
      </c>
      <c r="Y528" s="105">
        <f t="shared" si="127"/>
        <v>254.79999999999998</v>
      </c>
      <c r="Z528" s="105">
        <f t="shared" si="128"/>
        <v>255.40401199999999</v>
      </c>
      <c r="AA528" s="105">
        <f t="shared" si="129"/>
        <v>249.6</v>
      </c>
      <c r="AB528" s="96"/>
      <c r="AC528" s="96">
        <v>261.69</v>
      </c>
      <c r="AD528" s="96">
        <v>256.79000000000002</v>
      </c>
      <c r="AE528" s="96">
        <f t="shared" si="130"/>
        <v>1.0065</v>
      </c>
      <c r="AF528" s="96">
        <f t="shared" si="122"/>
        <v>0.98765384615384622</v>
      </c>
      <c r="AG528" s="96"/>
      <c r="AH528" s="105">
        <f>IF(AND(M528&lt;Variables!$G$6,M528&gt;Variables!$G$5),0,1)</f>
        <v>1</v>
      </c>
      <c r="AI528" s="105">
        <f t="shared" si="131"/>
        <v>0</v>
      </c>
      <c r="AJ528" s="105">
        <f>IF(I528&gt;Variables!$G$7,0,1)</f>
        <v>1</v>
      </c>
      <c r="AK528" s="105">
        <f>IF(F528&gt;Variables!$G$8,0,1)</f>
        <v>0</v>
      </c>
      <c r="AL528" s="105">
        <f>IF(G528&gt;Variables!$G$9,0,1)</f>
        <v>1</v>
      </c>
      <c r="AM528" s="105">
        <f>IF(AND(K528&gt;Variables!$G$10,K528&lt;Variables!$G$11),0,1)</f>
        <v>0</v>
      </c>
      <c r="AN528" s="103">
        <f>IF(H528&lt;Variables!$G$13,1,0)</f>
        <v>0</v>
      </c>
      <c r="AO528" s="105">
        <f>IF(R528&lt;Variables!$G$12,0,1)</f>
        <v>0</v>
      </c>
      <c r="AP528" s="106"/>
      <c r="AQ528" s="105"/>
      <c r="AR528" s="105"/>
      <c r="AS528" s="105"/>
      <c r="AT528" s="105"/>
      <c r="AU528" s="105">
        <v>1</v>
      </c>
      <c r="AV528" s="96" t="str">
        <f t="shared" si="132"/>
        <v/>
      </c>
      <c r="AW528" s="96" t="str">
        <f t="shared" si="133"/>
        <v/>
      </c>
      <c r="AX528" s="96">
        <f t="shared" si="134"/>
        <v>2</v>
      </c>
      <c r="AY528" s="96">
        <f t="shared" si="135"/>
        <v>2</v>
      </c>
      <c r="AZ528" s="96">
        <f t="shared" si="136"/>
        <v>2.4147497178007997</v>
      </c>
      <c r="BA528" s="96"/>
      <c r="BB528" s="96"/>
      <c r="BC528" s="96"/>
      <c r="BD528" s="96"/>
      <c r="BE528"/>
      <c r="BF528"/>
      <c r="BG528"/>
      <c r="BH528"/>
      <c r="BI528"/>
      <c r="BJ528" s="83"/>
      <c r="BK528" s="83"/>
    </row>
    <row r="529" spans="1:63" ht="14.1" customHeight="1" x14ac:dyDescent="0.2">
      <c r="A529" s="96"/>
      <c r="B529" s="96"/>
      <c r="C529" s="135">
        <v>44321.447916666664</v>
      </c>
      <c r="D529" s="96" t="s">
        <v>409</v>
      </c>
      <c r="E529" s="96">
        <v>60.704999999999998</v>
      </c>
      <c r="F529" s="96">
        <v>10.029999999999999</v>
      </c>
      <c r="G529" s="96">
        <v>3.35</v>
      </c>
      <c r="H529" s="96">
        <v>2490</v>
      </c>
      <c r="I529" s="96">
        <v>-30.689</v>
      </c>
      <c r="J529" s="96"/>
      <c r="K529" s="96">
        <v>58.27</v>
      </c>
      <c r="L529" s="96">
        <v>60.196660000000001</v>
      </c>
      <c r="M529" s="96">
        <v>0.84446500000000002</v>
      </c>
      <c r="N529" s="96">
        <v>60.110647999999998</v>
      </c>
      <c r="O529" s="96"/>
      <c r="P529" s="96">
        <v>333720</v>
      </c>
      <c r="Q529" s="96">
        <v>469904</v>
      </c>
      <c r="R529" s="137">
        <f t="shared" si="137"/>
        <v>0.71018761278899523</v>
      </c>
      <c r="S529" s="137"/>
      <c r="T529" s="137"/>
      <c r="U529" s="137"/>
      <c r="V529" s="137">
        <f t="shared" si="124"/>
        <v>2.4105521106116004</v>
      </c>
      <c r="W529" s="97">
        <f t="shared" si="125"/>
        <v>61.312049999999999</v>
      </c>
      <c r="X529" s="96">
        <f t="shared" si="126"/>
        <v>61.9191</v>
      </c>
      <c r="Y529" s="96">
        <f t="shared" si="127"/>
        <v>59.490899999999996</v>
      </c>
      <c r="Z529" s="96">
        <f t="shared" si="128"/>
        <v>60.110647999999998</v>
      </c>
      <c r="AA529" s="96">
        <f t="shared" si="129"/>
        <v>58.276799999999994</v>
      </c>
      <c r="AB529" s="96"/>
      <c r="AC529" s="96">
        <v>61.56</v>
      </c>
      <c r="AD529" s="96">
        <v>60.57</v>
      </c>
      <c r="AE529" s="97">
        <f t="shared" si="130"/>
        <v>1.0140845070422535</v>
      </c>
      <c r="AF529" s="96">
        <f t="shared" si="122"/>
        <v>0.99777613046701263</v>
      </c>
      <c r="AG529" s="96"/>
      <c r="AH529" s="97">
        <f>IF(AND(M529&lt;Variables!$G$6,M529&gt;Variables!$G$5),0,1)</f>
        <v>1</v>
      </c>
      <c r="AI529" s="97">
        <f t="shared" si="131"/>
        <v>0</v>
      </c>
      <c r="AJ529" s="97">
        <f>IF(I529&gt;Variables!$G$7,0,1)</f>
        <v>1</v>
      </c>
      <c r="AK529" s="97">
        <f>IF(F529&gt;Variables!$G$8,0,1)</f>
        <v>0</v>
      </c>
      <c r="AL529" s="97">
        <f>IF(G529&gt;Variables!$G$9,0,1)</f>
        <v>1</v>
      </c>
      <c r="AM529" s="97">
        <f>IF(AND(K529&gt;Variables!$G$10,K529&lt;Variables!$G$11),0,1)</f>
        <v>0</v>
      </c>
      <c r="AN529" s="103">
        <f>IF(H529&lt;Variables!$G$13,1,0)</f>
        <v>1</v>
      </c>
      <c r="AO529" s="97">
        <f>IF(R529&lt;Variables!$G$12,0,1)</f>
        <v>0</v>
      </c>
      <c r="AP529" s="99"/>
      <c r="AQ529" s="97"/>
      <c r="AR529" s="97"/>
      <c r="AS529" s="97">
        <v>1</v>
      </c>
      <c r="AT529" s="97"/>
      <c r="AU529" s="97"/>
      <c r="AV529" s="96">
        <f t="shared" si="132"/>
        <v>3</v>
      </c>
      <c r="AW529" s="96" t="str">
        <f t="shared" si="133"/>
        <v/>
      </c>
      <c r="AX529" s="96" t="str">
        <f t="shared" si="134"/>
        <v/>
      </c>
      <c r="AY529" s="96">
        <f t="shared" si="135"/>
        <v>3</v>
      </c>
      <c r="AZ529" s="96">
        <f t="shared" si="136"/>
        <v>2.4074055306116002</v>
      </c>
      <c r="BA529" s="96"/>
      <c r="BB529" s="96"/>
      <c r="BC529" s="96"/>
      <c r="BD529" s="96"/>
      <c r="BE529"/>
      <c r="BF529"/>
      <c r="BG529"/>
      <c r="BH529"/>
      <c r="BI529"/>
      <c r="BJ529" s="83"/>
      <c r="BK529" s="83"/>
    </row>
    <row r="530" spans="1:63" ht="14.1" customHeight="1" x14ac:dyDescent="0.2">
      <c r="A530" s="96"/>
      <c r="B530" s="96"/>
      <c r="C530" s="135">
        <v>44321.447916666664</v>
      </c>
      <c r="D530" s="96" t="s">
        <v>407</v>
      </c>
      <c r="E530" s="96">
        <v>47.59</v>
      </c>
      <c r="F530" s="96">
        <v>10.47</v>
      </c>
      <c r="G530" s="96">
        <v>-1.06</v>
      </c>
      <c r="H530" s="96">
        <v>1990</v>
      </c>
      <c r="I530" s="96">
        <v>-8.7590000000000003</v>
      </c>
      <c r="J530" s="96"/>
      <c r="K530" s="96">
        <v>56.37</v>
      </c>
      <c r="L530" s="96">
        <v>47.427363</v>
      </c>
      <c r="M530" s="96">
        <v>0.34291899999999997</v>
      </c>
      <c r="N530" s="96">
        <v>47.368926999999999</v>
      </c>
      <c r="O530" s="96"/>
      <c r="P530" s="96">
        <v>140656</v>
      </c>
      <c r="Q530" s="96">
        <v>339339</v>
      </c>
      <c r="R530" s="137">
        <f t="shared" si="137"/>
        <v>0.41449995432296316</v>
      </c>
      <c r="S530" s="137"/>
      <c r="T530" s="137"/>
      <c r="U530" s="137"/>
      <c r="V530" s="137">
        <f t="shared" si="124"/>
        <v>2.4177687760413598</v>
      </c>
      <c r="W530" s="97">
        <f t="shared" si="125"/>
        <v>48.065900000000006</v>
      </c>
      <c r="X530" s="96">
        <f t="shared" si="126"/>
        <v>48.541800000000002</v>
      </c>
      <c r="Y530" s="96">
        <f t="shared" si="127"/>
        <v>46.638200000000005</v>
      </c>
      <c r="Z530" s="96">
        <f t="shared" si="128"/>
        <v>47.368926999999999</v>
      </c>
      <c r="AA530" s="96">
        <f t="shared" si="129"/>
        <v>45.686399999999999</v>
      </c>
      <c r="AB530" s="96"/>
      <c r="AC530" s="96">
        <v>48.3</v>
      </c>
      <c r="AD530" s="96">
        <v>47.32</v>
      </c>
      <c r="AE530" s="97">
        <f t="shared" si="130"/>
        <v>1.0149191006513971</v>
      </c>
      <c r="AF530" s="96">
        <f t="shared" si="122"/>
        <v>0.99432653918890512</v>
      </c>
      <c r="AG530" s="96"/>
      <c r="AH530" s="97">
        <f>IF(AND(M530&lt;Variables!$G$6,M530&gt;Variables!$G$5),0,1)</f>
        <v>1</v>
      </c>
      <c r="AI530" s="97">
        <f t="shared" si="131"/>
        <v>0</v>
      </c>
      <c r="AJ530" s="97">
        <f>IF(I530&gt;Variables!$G$7,0,1)</f>
        <v>1</v>
      </c>
      <c r="AK530" s="97">
        <f>IF(F530&gt;Variables!$G$8,0,1)</f>
        <v>0</v>
      </c>
      <c r="AL530" s="97">
        <f>IF(G530&gt;Variables!$G$9,0,1)</f>
        <v>1</v>
      </c>
      <c r="AM530" s="97">
        <f>IF(AND(K530&gt;Variables!$G$10,K530&lt;Variables!$G$11),0,1)</f>
        <v>0</v>
      </c>
      <c r="AN530" s="103">
        <f>IF(H530&lt;Variables!$G$13,1,0)</f>
        <v>1</v>
      </c>
      <c r="AO530" s="97">
        <f>IF(R530&lt;Variables!$G$12,0,1)</f>
        <v>0</v>
      </c>
      <c r="AP530" s="99"/>
      <c r="AQ530" s="97"/>
      <c r="AR530" s="97"/>
      <c r="AS530" s="97">
        <v>1</v>
      </c>
      <c r="AT530" s="97"/>
      <c r="AU530" s="97"/>
      <c r="AV530" s="96">
        <f t="shared" si="132"/>
        <v>3</v>
      </c>
      <c r="AW530" s="96" t="str">
        <f t="shared" si="133"/>
        <v/>
      </c>
      <c r="AX530" s="96" t="str">
        <f t="shared" si="134"/>
        <v/>
      </c>
      <c r="AY530" s="96">
        <f t="shared" si="135"/>
        <v>3</v>
      </c>
      <c r="AZ530" s="96">
        <f t="shared" si="136"/>
        <v>2.41472479604136</v>
      </c>
      <c r="BA530" s="96"/>
      <c r="BB530" s="96"/>
      <c r="BC530" s="96"/>
      <c r="BD530" s="96"/>
      <c r="BE530"/>
      <c r="BF530"/>
      <c r="BG530"/>
      <c r="BH530"/>
      <c r="BI530"/>
      <c r="BJ530" s="83"/>
      <c r="BK530" s="83"/>
    </row>
    <row r="531" spans="1:63" ht="14.1" customHeight="1" x14ac:dyDescent="0.2">
      <c r="A531" s="96"/>
      <c r="B531" s="96"/>
      <c r="C531" s="135">
        <v>44321.447916666664</v>
      </c>
      <c r="D531" s="96" t="s">
        <v>410</v>
      </c>
      <c r="E531" s="96">
        <v>24.04</v>
      </c>
      <c r="F531" s="96">
        <v>24.03</v>
      </c>
      <c r="G531" s="96">
        <v>5.21</v>
      </c>
      <c r="H531" s="96">
        <v>4490</v>
      </c>
      <c r="I531" s="96">
        <v>83.051000000000002</v>
      </c>
      <c r="J531" s="96"/>
      <c r="K531" s="96">
        <v>54.31</v>
      </c>
      <c r="L531" s="96">
        <v>24.034637</v>
      </c>
      <c r="M531" s="96">
        <v>2.2314000000000001E-2</v>
      </c>
      <c r="N531" s="96">
        <v>23.832336999999999</v>
      </c>
      <c r="O531" s="96"/>
      <c r="P531" s="96">
        <v>2505000</v>
      </c>
      <c r="Q531" s="96">
        <v>1315000</v>
      </c>
      <c r="R531" s="137">
        <f t="shared" si="137"/>
        <v>1.9049429657794676</v>
      </c>
      <c r="S531" s="137"/>
      <c r="T531" s="137"/>
      <c r="U531" s="137"/>
      <c r="V531" s="137">
        <f t="shared" si="124"/>
        <v>2.4107936873940803</v>
      </c>
      <c r="W531" s="97">
        <f t="shared" si="125"/>
        <v>24.2804</v>
      </c>
      <c r="X531" s="96">
        <f t="shared" si="126"/>
        <v>24.520800000000001</v>
      </c>
      <c r="Y531" s="96">
        <f t="shared" si="127"/>
        <v>23.559199999999997</v>
      </c>
      <c r="Z531" s="96">
        <f t="shared" si="128"/>
        <v>23.832336999999999</v>
      </c>
      <c r="AA531" s="96">
        <f t="shared" si="129"/>
        <v>23.078399999999998</v>
      </c>
      <c r="AB531" s="96"/>
      <c r="AC531" s="96">
        <v>24.36</v>
      </c>
      <c r="AD531" s="96">
        <v>23.58</v>
      </c>
      <c r="AE531" s="97">
        <f t="shared" si="130"/>
        <v>1.0133111480865225</v>
      </c>
      <c r="AF531" s="96">
        <f t="shared" si="122"/>
        <v>0.98086522462562398</v>
      </c>
      <c r="AG531" s="96"/>
      <c r="AH531" s="97">
        <f>IF(AND(M531&lt;Variables!$G$6,M531&gt;Variables!$G$5),0,1)</f>
        <v>1</v>
      </c>
      <c r="AI531" s="97">
        <f t="shared" si="131"/>
        <v>0</v>
      </c>
      <c r="AJ531" s="97">
        <f>IF(I531&gt;Variables!$G$7,0,1)</f>
        <v>0</v>
      </c>
      <c r="AK531" s="97">
        <f>IF(F531&gt;Variables!$G$8,0,1)</f>
        <v>0</v>
      </c>
      <c r="AL531" s="97">
        <f>IF(G531&gt;Variables!$G$9,0,1)</f>
        <v>1</v>
      </c>
      <c r="AM531" s="97">
        <f>IF(AND(K531&gt;Variables!$G$10,K531&lt;Variables!$G$11),0,1)</f>
        <v>0</v>
      </c>
      <c r="AN531" s="103">
        <f>IF(H531&lt;Variables!$G$13,1,0)</f>
        <v>0</v>
      </c>
      <c r="AO531" s="97">
        <f>IF(R531&lt;Variables!$G$12,0,1)</f>
        <v>0</v>
      </c>
      <c r="AP531" s="99"/>
      <c r="AQ531" s="97"/>
      <c r="AR531" s="97"/>
      <c r="AS531" s="97">
        <v>1</v>
      </c>
      <c r="AT531" s="97"/>
      <c r="AU531" s="97"/>
      <c r="AV531" s="96">
        <f t="shared" si="132"/>
        <v>3</v>
      </c>
      <c r="AW531" s="96" t="str">
        <f t="shared" si="133"/>
        <v/>
      </c>
      <c r="AX531" s="96" t="str">
        <f t="shared" si="134"/>
        <v/>
      </c>
      <c r="AY531" s="96">
        <f t="shared" si="135"/>
        <v>3</v>
      </c>
      <c r="AZ531" s="96">
        <f t="shared" si="136"/>
        <v>2.4078609473940804</v>
      </c>
      <c r="BA531" s="96"/>
      <c r="BB531" s="96"/>
      <c r="BC531" s="96"/>
      <c r="BD531" s="96"/>
      <c r="BE531"/>
      <c r="BF531"/>
      <c r="BG531"/>
      <c r="BH531"/>
      <c r="BI531"/>
      <c r="BJ531" s="83"/>
      <c r="BK531" s="83"/>
    </row>
    <row r="532" spans="1:63" ht="14.1" customHeight="1" x14ac:dyDescent="0.2">
      <c r="A532" s="96"/>
      <c r="B532" s="96"/>
      <c r="C532" s="135">
        <v>44321.447916666664</v>
      </c>
      <c r="D532" s="96" t="s">
        <v>424</v>
      </c>
      <c r="E532" s="96">
        <v>4.2649999999999997</v>
      </c>
      <c r="F532" s="96">
        <v>48.24</v>
      </c>
      <c r="G532" s="96">
        <v>7.43</v>
      </c>
      <c r="H532" s="96">
        <v>165.91</v>
      </c>
      <c r="I532" s="96">
        <v>-54.956000000000003</v>
      </c>
      <c r="J532" s="96"/>
      <c r="K532" s="96">
        <v>52.25</v>
      </c>
      <c r="L532" s="96">
        <v>4.2591150000000004</v>
      </c>
      <c r="M532" s="96">
        <v>0.13817399999999999</v>
      </c>
      <c r="N532" s="96">
        <v>4.2207340000000002</v>
      </c>
      <c r="O532" s="96"/>
      <c r="P532" s="96">
        <v>58460000</v>
      </c>
      <c r="Q532" s="96">
        <v>1050000</v>
      </c>
      <c r="R532" s="138">
        <f t="shared" si="137"/>
        <v>55.676190476190477</v>
      </c>
      <c r="S532" s="138"/>
      <c r="T532" s="138"/>
      <c r="U532" s="138"/>
      <c r="V532" s="138">
        <f t="shared" si="124"/>
        <v>2.3858196213480003</v>
      </c>
      <c r="W532" s="103">
        <f t="shared" si="125"/>
        <v>4.3076499999999998</v>
      </c>
      <c r="X532" s="103">
        <f t="shared" si="126"/>
        <v>4.3502999999999998</v>
      </c>
      <c r="Y532" s="103">
        <f t="shared" si="127"/>
        <v>4.1796999999999995</v>
      </c>
      <c r="Z532" s="103">
        <f t="shared" si="128"/>
        <v>4.2207340000000002</v>
      </c>
      <c r="AA532" s="103">
        <f t="shared" si="129"/>
        <v>4.0943999999999994</v>
      </c>
      <c r="AB532" s="96"/>
      <c r="AC532" s="96">
        <v>4.33</v>
      </c>
      <c r="AD532" s="96">
        <v>4.03</v>
      </c>
      <c r="AE532" s="97">
        <f t="shared" si="130"/>
        <v>1.0152403282532241</v>
      </c>
      <c r="AF532" s="96">
        <f t="shared" si="122"/>
        <v>0.94490035169988285</v>
      </c>
      <c r="AG532" s="96"/>
      <c r="AH532" s="103">
        <f>IF(AND(M532&lt;Variables!$G$6,M532&gt;Variables!$G$5),0,1)</f>
        <v>1</v>
      </c>
      <c r="AI532" s="103">
        <f t="shared" si="131"/>
        <v>0</v>
      </c>
      <c r="AJ532" s="103">
        <f>IF(I532&gt;Variables!$G$7,0,1)</f>
        <v>1</v>
      </c>
      <c r="AK532" s="103">
        <f>IF(F532&gt;Variables!$G$8,0,1)</f>
        <v>0</v>
      </c>
      <c r="AL532" s="103">
        <f>IF(G532&gt;Variables!$G$9,0,1)</f>
        <v>1</v>
      </c>
      <c r="AM532" s="103">
        <f>IF(AND(K532&gt;Variables!$G$10,K532&lt;Variables!$G$11),0,1)</f>
        <v>0</v>
      </c>
      <c r="AN532" s="103">
        <f>IF(H532&lt;Variables!$G$13,1,0)</f>
        <v>1</v>
      </c>
      <c r="AO532" s="103">
        <f>IF(R532&lt;Variables!$G$12,0,1)</f>
        <v>1</v>
      </c>
      <c r="AP532" s="104"/>
      <c r="AQ532" s="103"/>
      <c r="AR532" s="103"/>
      <c r="AS532" s="103"/>
      <c r="AT532" s="103">
        <v>1</v>
      </c>
      <c r="AU532" s="103"/>
      <c r="AV532" s="96">
        <f t="shared" si="132"/>
        <v>3</v>
      </c>
      <c r="AW532" s="96" t="str">
        <f t="shared" si="133"/>
        <v/>
      </c>
      <c r="AX532" s="96" t="str">
        <f t="shared" si="134"/>
        <v/>
      </c>
      <c r="AY532" s="96">
        <f t="shared" si="135"/>
        <v>3</v>
      </c>
      <c r="AZ532" s="96">
        <f t="shared" si="136"/>
        <v>2.3829981213480003</v>
      </c>
      <c r="BA532" s="96"/>
      <c r="BB532" s="96"/>
      <c r="BC532" s="96"/>
      <c r="BD532" s="96"/>
      <c r="BE532"/>
      <c r="BF532"/>
      <c r="BG532"/>
      <c r="BH532"/>
      <c r="BI532"/>
      <c r="BJ532" s="83"/>
      <c r="BK532" s="83"/>
    </row>
    <row r="533" spans="1:63" ht="14.1" customHeight="1" x14ac:dyDescent="0.2">
      <c r="A533" s="96"/>
      <c r="B533" s="96"/>
      <c r="C533" s="135">
        <v>44321.447916666664</v>
      </c>
      <c r="D533" s="96" t="s">
        <v>404</v>
      </c>
      <c r="E533" s="96">
        <v>16.795000000000002</v>
      </c>
      <c r="F533" s="96">
        <v>15.71</v>
      </c>
      <c r="G533" s="96">
        <v>4.25</v>
      </c>
      <c r="H533" s="96">
        <v>1830</v>
      </c>
      <c r="I533" s="96">
        <v>-6.5010000000000003</v>
      </c>
      <c r="J533" s="96"/>
      <c r="K533" s="96">
        <v>51.23</v>
      </c>
      <c r="L533" s="96">
        <v>16.825240000000001</v>
      </c>
      <c r="M533" s="96">
        <v>-0.17973</v>
      </c>
      <c r="N533" s="96">
        <v>16.792164</v>
      </c>
      <c r="O533" s="96"/>
      <c r="P533" s="96">
        <v>3317000</v>
      </c>
      <c r="Q533" s="96">
        <v>2620000</v>
      </c>
      <c r="R533" s="139">
        <f t="shared" si="137"/>
        <v>1.2660305343511451</v>
      </c>
      <c r="S533" s="139"/>
      <c r="T533" s="139"/>
      <c r="U533" s="139"/>
      <c r="V533" s="139">
        <f t="shared" si="124"/>
        <v>2.3850542240952</v>
      </c>
      <c r="W533" s="101">
        <f t="shared" si="125"/>
        <v>16.962950000000003</v>
      </c>
      <c r="X533" s="101">
        <f t="shared" si="126"/>
        <v>17.1309</v>
      </c>
      <c r="Y533" s="96">
        <f t="shared" si="127"/>
        <v>16.459100000000003</v>
      </c>
      <c r="Z533" s="96">
        <f t="shared" si="128"/>
        <v>16.792164</v>
      </c>
      <c r="AA533" s="96">
        <f t="shared" si="129"/>
        <v>16.123200000000001</v>
      </c>
      <c r="AB533" s="96"/>
      <c r="AC533" s="96">
        <v>17.14</v>
      </c>
      <c r="AD533" s="96"/>
      <c r="AE533" s="97">
        <f t="shared" si="130"/>
        <v>1.0205418279249776</v>
      </c>
      <c r="AF533" s="96">
        <f t="shared" si="122"/>
        <v>0</v>
      </c>
      <c r="AG533" s="96"/>
      <c r="AH533" s="101">
        <f>IF(AND(M533&lt;Variables!$G$6,M533&gt;Variables!$G$5),0,1)</f>
        <v>1</v>
      </c>
      <c r="AI533" s="101">
        <f t="shared" si="131"/>
        <v>0</v>
      </c>
      <c r="AJ533" s="101">
        <f>IF(I533&gt;Variables!$G$7,0,1)</f>
        <v>1</v>
      </c>
      <c r="AK533" s="101">
        <f>IF(F533&gt;Variables!$G$8,0,1)</f>
        <v>0</v>
      </c>
      <c r="AL533" s="101">
        <f>IF(G533&gt;Variables!$G$9,0,1)</f>
        <v>1</v>
      </c>
      <c r="AM533" s="101">
        <f>IF(AND(K533&gt;Variables!$G$10,K533&lt;Variables!$G$11),0,1)</f>
        <v>0</v>
      </c>
      <c r="AN533" s="103">
        <f>IF(H533&lt;Variables!$G$13,1,0)</f>
        <v>1</v>
      </c>
      <c r="AO533" s="101">
        <f>IF(R533&lt;Variables!$G$12,0,1)</f>
        <v>0</v>
      </c>
      <c r="AP533" s="102"/>
      <c r="AQ533" s="101"/>
      <c r="AR533" s="101">
        <v>1</v>
      </c>
      <c r="AS533" s="101"/>
      <c r="AT533" s="101"/>
      <c r="AU533" s="101"/>
      <c r="AV533" s="96">
        <f t="shared" si="132"/>
        <v>3</v>
      </c>
      <c r="AW533" s="96" t="str">
        <f t="shared" si="133"/>
        <v/>
      </c>
      <c r="AX533" s="96" t="str">
        <f t="shared" si="134"/>
        <v/>
      </c>
      <c r="AY533" s="96">
        <f t="shared" si="135"/>
        <v>3</v>
      </c>
      <c r="AZ533" s="96">
        <f t="shared" si="136"/>
        <v>2.3822878040952</v>
      </c>
      <c r="BA533" s="96"/>
      <c r="BB533" s="96"/>
      <c r="BC533" s="96"/>
      <c r="BD533" s="96"/>
      <c r="BE533"/>
      <c r="BF533"/>
      <c r="BG533"/>
      <c r="BH533"/>
      <c r="BI533"/>
      <c r="BJ533" s="83"/>
      <c r="BK533" s="83"/>
    </row>
    <row r="534" spans="1:63" ht="14.1" customHeight="1" x14ac:dyDescent="0.2">
      <c r="A534" s="96"/>
      <c r="B534" s="96"/>
      <c r="C534" s="135">
        <v>44321.447916666664</v>
      </c>
      <c r="D534" s="96" t="s">
        <v>425</v>
      </c>
      <c r="E534" s="96">
        <v>5.2099000000000002</v>
      </c>
      <c r="F534" s="96">
        <v>38.97</v>
      </c>
      <c r="G534" s="96">
        <v>2.76</v>
      </c>
      <c r="H534" s="96">
        <v>351</v>
      </c>
      <c r="I534" s="96">
        <v>-68.373000000000005</v>
      </c>
      <c r="J534" s="96"/>
      <c r="K534" s="96">
        <v>47.56</v>
      </c>
      <c r="L534" s="96">
        <v>5.2610900000000003</v>
      </c>
      <c r="M534" s="96">
        <v>-0.97299199999999997</v>
      </c>
      <c r="N534" s="96">
        <v>5.2673019999999999</v>
      </c>
      <c r="O534" s="96"/>
      <c r="P534" s="96">
        <v>125120000</v>
      </c>
      <c r="Q534" s="96">
        <v>1750000</v>
      </c>
      <c r="R534" s="139">
        <f t="shared" si="137"/>
        <v>71.497142857142862</v>
      </c>
      <c r="S534" s="139"/>
      <c r="T534" s="139"/>
      <c r="U534" s="139"/>
      <c r="V534" s="139">
        <f t="shared" si="124"/>
        <v>2.3601629898137602</v>
      </c>
      <c r="W534" s="101">
        <f t="shared" si="125"/>
        <v>5.2619990000000003</v>
      </c>
      <c r="X534" s="101">
        <f t="shared" si="126"/>
        <v>5.3140980000000004</v>
      </c>
      <c r="Y534" s="96">
        <f t="shared" si="127"/>
        <v>5.105702</v>
      </c>
      <c r="Z534" s="96">
        <f t="shared" si="128"/>
        <v>5.2673019999999999</v>
      </c>
      <c r="AA534" s="96">
        <f t="shared" si="129"/>
        <v>5.0015039999999997</v>
      </c>
      <c r="AB534" s="96"/>
      <c r="AC534" s="96">
        <v>5.32</v>
      </c>
      <c r="AD534" s="96"/>
      <c r="AE534" s="96">
        <f t="shared" si="130"/>
        <v>1.0211328432407532</v>
      </c>
      <c r="AF534" s="96">
        <f t="shared" si="122"/>
        <v>0</v>
      </c>
      <c r="AG534" s="96"/>
      <c r="AH534" s="101">
        <f>IF(AND(M534&lt;Variables!$G$6,M534&gt;Variables!$G$5),0,1)</f>
        <v>1</v>
      </c>
      <c r="AI534" s="101">
        <f t="shared" si="131"/>
        <v>1</v>
      </c>
      <c r="AJ534" s="101">
        <f>IF(I534&gt;Variables!$G$7,0,1)</f>
        <v>1</v>
      </c>
      <c r="AK534" s="101">
        <f>IF(F534&gt;Variables!$G$8,0,1)</f>
        <v>0</v>
      </c>
      <c r="AL534" s="101">
        <f>IF(G534&gt;Variables!$G$9,0,1)</f>
        <v>1</v>
      </c>
      <c r="AM534" s="101">
        <f>IF(AND(K534&gt;Variables!$G$10,K534&lt;Variables!$G$11),0,1)</f>
        <v>1</v>
      </c>
      <c r="AN534" s="103">
        <f>IF(H534&lt;Variables!$G$13,1,0)</f>
        <v>1</v>
      </c>
      <c r="AO534" s="101">
        <f>IF(R534&lt;Variables!$G$12,0,1)</f>
        <v>1</v>
      </c>
      <c r="AP534" s="102"/>
      <c r="AQ534" s="101"/>
      <c r="AR534" s="101">
        <v>1</v>
      </c>
      <c r="AS534" s="101"/>
      <c r="AT534" s="101"/>
      <c r="AU534" s="101"/>
      <c r="AV534" s="96">
        <f t="shared" si="132"/>
        <v>3</v>
      </c>
      <c r="AW534" s="96" t="str">
        <f t="shared" si="133"/>
        <v/>
      </c>
      <c r="AX534" s="96" t="str">
        <f t="shared" si="134"/>
        <v/>
      </c>
      <c r="AY534" s="96">
        <f t="shared" si="135"/>
        <v>3</v>
      </c>
      <c r="AZ534" s="96">
        <f t="shared" si="136"/>
        <v>2.3575947498137602</v>
      </c>
      <c r="BA534" s="96"/>
      <c r="BB534" s="96"/>
      <c r="BC534" s="96"/>
      <c r="BD534" s="96"/>
      <c r="BE534"/>
      <c r="BF534"/>
      <c r="BG534"/>
      <c r="BH534"/>
      <c r="BI534"/>
      <c r="BJ534" s="83"/>
      <c r="BK534" s="83"/>
    </row>
    <row r="535" spans="1:63" ht="14.1" customHeight="1" x14ac:dyDescent="0.2">
      <c r="A535" s="96"/>
      <c r="B535" s="96"/>
      <c r="C535" s="135">
        <v>44321.447916666664</v>
      </c>
      <c r="D535" s="96" t="s">
        <v>127</v>
      </c>
      <c r="E535" s="96">
        <v>6.62</v>
      </c>
      <c r="F535" s="96">
        <v>40.43</v>
      </c>
      <c r="G535" s="96">
        <v>35.93</v>
      </c>
      <c r="H535" s="96">
        <v>106.22</v>
      </c>
      <c r="I535" s="96">
        <v>-49.206000000000003</v>
      </c>
      <c r="J535" s="96"/>
      <c r="K535" s="96">
        <v>40.799999999999997</v>
      </c>
      <c r="L535" s="96">
        <v>7.0776050000000001</v>
      </c>
      <c r="M535" s="96">
        <v>-6.465535</v>
      </c>
      <c r="N535" s="96">
        <v>7.2209000000000003</v>
      </c>
      <c r="O535" s="96"/>
      <c r="P535" s="96">
        <v>6330000</v>
      </c>
      <c r="Q535" s="96">
        <v>82750</v>
      </c>
      <c r="R535" s="138">
        <f t="shared" si="137"/>
        <v>76.495468277945619</v>
      </c>
      <c r="S535" s="138"/>
      <c r="T535" s="138"/>
      <c r="U535" s="138"/>
      <c r="V535" s="138">
        <f t="shared" si="124"/>
        <v>2.2680052312640004</v>
      </c>
      <c r="W535" s="103">
        <f t="shared" si="125"/>
        <v>6.6862000000000004</v>
      </c>
      <c r="X535" s="103">
        <f t="shared" si="126"/>
        <v>6.7524000000000006</v>
      </c>
      <c r="Y535" s="103">
        <f t="shared" si="127"/>
        <v>6.4875999999999996</v>
      </c>
      <c r="Z535" s="103">
        <f t="shared" si="128"/>
        <v>7.2209000000000003</v>
      </c>
      <c r="AA535" s="103">
        <f t="shared" si="129"/>
        <v>6.3552</v>
      </c>
      <c r="AB535" s="96"/>
      <c r="AC535" s="96">
        <v>6.66</v>
      </c>
      <c r="AD535" s="96">
        <v>6.08</v>
      </c>
      <c r="AE535" s="96">
        <f t="shared" si="130"/>
        <v>1.0060422960725075</v>
      </c>
      <c r="AF535" s="96">
        <f t="shared" si="122"/>
        <v>0.91842900302114805</v>
      </c>
      <c r="AG535" s="96"/>
      <c r="AH535" s="103">
        <f>IF(AND(M535&lt;Variables!$G$6,M535&gt;Variables!$G$5),0,1)</f>
        <v>1</v>
      </c>
      <c r="AI535" s="103">
        <f t="shared" si="131"/>
        <v>1</v>
      </c>
      <c r="AJ535" s="103">
        <f>IF(I535&gt;Variables!$G$7,0,1)</f>
        <v>1</v>
      </c>
      <c r="AK535" s="103">
        <f>IF(F535&gt;Variables!$G$8,0,1)</f>
        <v>0</v>
      </c>
      <c r="AL535" s="103">
        <f>IF(G535&gt;Variables!$G$9,0,1)</f>
        <v>0</v>
      </c>
      <c r="AM535" s="103">
        <f>IF(AND(K535&gt;Variables!$G$10,K535&lt;Variables!$G$11),0,1)</f>
        <v>1</v>
      </c>
      <c r="AN535" s="103">
        <f>IF(H535&lt;Variables!$G$13,1,0)</f>
        <v>1</v>
      </c>
      <c r="AO535" s="103">
        <f>IF(R535&lt;Variables!$G$12,0,1)</f>
        <v>1</v>
      </c>
      <c r="AP535" s="104"/>
      <c r="AQ535" s="103"/>
      <c r="AR535" s="103"/>
      <c r="AS535" s="103"/>
      <c r="AT535" s="103">
        <v>1</v>
      </c>
      <c r="AU535" s="103"/>
      <c r="AV535" s="96" t="str">
        <f t="shared" si="132"/>
        <v/>
      </c>
      <c r="AW535" s="96">
        <f t="shared" si="133"/>
        <v>1</v>
      </c>
      <c r="AX535" s="96" t="str">
        <f t="shared" si="134"/>
        <v/>
      </c>
      <c r="AY535" s="96">
        <f t="shared" si="135"/>
        <v>1</v>
      </c>
      <c r="AZ535" s="96">
        <f t="shared" si="136"/>
        <v>2.2658020312640001</v>
      </c>
      <c r="BA535" s="96"/>
      <c r="BB535" s="96"/>
      <c r="BC535" s="96"/>
      <c r="BD535" s="96"/>
      <c r="BE535"/>
      <c r="BF535"/>
      <c r="BG535"/>
      <c r="BH535"/>
      <c r="BI535"/>
      <c r="BJ535" s="83"/>
      <c r="BK535" s="83"/>
    </row>
    <row r="536" spans="1:63" ht="14.1" customHeight="1" x14ac:dyDescent="0.2">
      <c r="A536" s="96"/>
      <c r="B536" s="96"/>
      <c r="C536" s="135">
        <v>44321.447916666664</v>
      </c>
      <c r="D536" s="96" t="s">
        <v>426</v>
      </c>
      <c r="E536" s="96">
        <v>62.02</v>
      </c>
      <c r="F536" s="96">
        <v>15.79</v>
      </c>
      <c r="G536" s="96">
        <v>3.89</v>
      </c>
      <c r="H536" s="96">
        <v>398.73</v>
      </c>
      <c r="I536" s="96">
        <v>688.16300000000001</v>
      </c>
      <c r="J536" s="96"/>
      <c r="K536" s="96">
        <v>40.36</v>
      </c>
      <c r="L536" s="96">
        <v>62.576208000000001</v>
      </c>
      <c r="M536" s="96">
        <v>-0.888849</v>
      </c>
      <c r="N536" s="96">
        <v>63.505383000000002</v>
      </c>
      <c r="O536" s="96"/>
      <c r="P536" s="96">
        <v>113480</v>
      </c>
      <c r="Q536" s="96">
        <v>93450</v>
      </c>
      <c r="R536" s="138">
        <f t="shared" si="137"/>
        <v>1.2143392188336009</v>
      </c>
      <c r="S536" s="138"/>
      <c r="T536" s="138"/>
      <c r="U536" s="138"/>
      <c r="V536" s="138">
        <f t="shared" si="124"/>
        <v>2.2654938334083203</v>
      </c>
      <c r="W536" s="96">
        <f t="shared" si="125"/>
        <v>62.640200000000007</v>
      </c>
      <c r="X536" s="96">
        <f t="shared" si="126"/>
        <v>63.260400000000004</v>
      </c>
      <c r="Y536" s="103">
        <f t="shared" si="127"/>
        <v>60.779600000000002</v>
      </c>
      <c r="Z536" s="103">
        <f t="shared" si="128"/>
        <v>63.505383000000002</v>
      </c>
      <c r="AA536" s="103">
        <f t="shared" si="129"/>
        <v>59.539200000000001</v>
      </c>
      <c r="AB536" s="96"/>
      <c r="AC536" s="96">
        <v>62.81</v>
      </c>
      <c r="AD536" s="96">
        <v>60.52</v>
      </c>
      <c r="AE536" s="97">
        <f t="shared" si="130"/>
        <v>1.0127378265075782</v>
      </c>
      <c r="AF536" s="96">
        <f t="shared" si="122"/>
        <v>0.97581425346662365</v>
      </c>
      <c r="AG536" s="96"/>
      <c r="AH536" s="103">
        <f>IF(AND(M536&lt;Variables!$G$6,M536&gt;Variables!$G$5),0,1)</f>
        <v>1</v>
      </c>
      <c r="AI536" s="103">
        <f t="shared" si="131"/>
        <v>1</v>
      </c>
      <c r="AJ536" s="103">
        <f>IF(I536&gt;Variables!$G$7,0,1)</f>
        <v>0</v>
      </c>
      <c r="AK536" s="103">
        <f>IF(F536&gt;Variables!$G$8,0,1)</f>
        <v>0</v>
      </c>
      <c r="AL536" s="103">
        <f>IF(G536&gt;Variables!$G$9,0,1)</f>
        <v>1</v>
      </c>
      <c r="AM536" s="103">
        <f>IF(AND(K536&gt;Variables!$G$10,K536&lt;Variables!$G$11),0,1)</f>
        <v>1</v>
      </c>
      <c r="AN536" s="103">
        <f>IF(H536&lt;Variables!$G$13,1,0)</f>
        <v>1</v>
      </c>
      <c r="AO536" s="103">
        <f>IF(R536&lt;Variables!$G$12,0,1)</f>
        <v>0</v>
      </c>
      <c r="AP536" s="104"/>
      <c r="AQ536" s="103"/>
      <c r="AR536" s="103"/>
      <c r="AS536" s="103"/>
      <c r="AT536" s="103">
        <v>1</v>
      </c>
      <c r="AU536" s="103"/>
      <c r="AV536" s="96">
        <f t="shared" si="132"/>
        <v>3</v>
      </c>
      <c r="AW536" s="96" t="str">
        <f t="shared" si="133"/>
        <v/>
      </c>
      <c r="AX536" s="96" t="str">
        <f t="shared" si="134"/>
        <v/>
      </c>
      <c r="AY536" s="96">
        <f t="shared" si="135"/>
        <v>3</v>
      </c>
      <c r="AZ536" s="96">
        <f t="shared" si="136"/>
        <v>2.26331439340832</v>
      </c>
      <c r="BA536" s="96"/>
      <c r="BB536" s="96"/>
      <c r="BC536" s="96"/>
      <c r="BD536" s="96"/>
      <c r="BE536"/>
      <c r="BF536"/>
      <c r="BG536"/>
      <c r="BH536"/>
      <c r="BI536"/>
      <c r="BJ536" s="83"/>
      <c r="BK536" s="83"/>
    </row>
    <row r="537" spans="1:63" ht="14.1" customHeight="1" x14ac:dyDescent="0.2">
      <c r="A537" s="96"/>
      <c r="B537" s="96"/>
      <c r="C537" s="135">
        <v>44321.447916666664</v>
      </c>
      <c r="D537" s="96" t="s">
        <v>427</v>
      </c>
      <c r="E537" s="96">
        <v>1.655</v>
      </c>
      <c r="F537" s="96">
        <v>30.25</v>
      </c>
      <c r="G537" s="96">
        <v>6.09</v>
      </c>
      <c r="H537" s="96">
        <v>286.82</v>
      </c>
      <c r="I537" s="96">
        <v>-68.691999999999993</v>
      </c>
      <c r="J537" s="96"/>
      <c r="K537" s="96">
        <v>31.39</v>
      </c>
      <c r="L537" s="96">
        <v>1.76789</v>
      </c>
      <c r="M537" s="96">
        <v>-6.3855779999999998</v>
      </c>
      <c r="N537" s="96">
        <v>1.7995479999999999</v>
      </c>
      <c r="O537" s="96"/>
      <c r="P537" s="96">
        <v>105800000</v>
      </c>
      <c r="Q537" s="96">
        <v>3400000</v>
      </c>
      <c r="R537" s="139">
        <f t="shared" si="137"/>
        <v>31.117647058823529</v>
      </c>
      <c r="S537" s="139"/>
      <c r="T537" s="139"/>
      <c r="U537" s="139"/>
      <c r="V537" s="139">
        <f t="shared" si="124"/>
        <v>1.9970281961969603</v>
      </c>
      <c r="W537" s="101">
        <f t="shared" si="125"/>
        <v>1.6715500000000001</v>
      </c>
      <c r="X537" s="101">
        <f t="shared" si="126"/>
        <v>1.6881000000000002</v>
      </c>
      <c r="Y537" s="96">
        <f t="shared" si="127"/>
        <v>1.6218999999999999</v>
      </c>
      <c r="Z537" s="96">
        <f t="shared" si="128"/>
        <v>1.7995479999999999</v>
      </c>
      <c r="AA537" s="96">
        <f t="shared" si="129"/>
        <v>1.5888</v>
      </c>
      <c r="AB537" s="96"/>
      <c r="AC537" s="96">
        <v>1.69</v>
      </c>
      <c r="AD537" s="96">
        <v>1.63</v>
      </c>
      <c r="AE537" s="96">
        <f t="shared" si="130"/>
        <v>1.0211480362537764</v>
      </c>
      <c r="AF537" s="96">
        <f t="shared" ref="AF537:AF600" si="138">AD537/E537</f>
        <v>0.98489425981873102</v>
      </c>
      <c r="AG537" s="96"/>
      <c r="AH537" s="101">
        <f>IF(AND(M537&lt;Variables!$G$6,M537&gt;Variables!$G$5),0,1)</f>
        <v>1</v>
      </c>
      <c r="AI537" s="101">
        <f t="shared" si="131"/>
        <v>1</v>
      </c>
      <c r="AJ537" s="101">
        <f>IF(I537&gt;Variables!$G$7,0,1)</f>
        <v>1</v>
      </c>
      <c r="AK537" s="101">
        <f>IF(F537&gt;Variables!$G$8,0,1)</f>
        <v>0</v>
      </c>
      <c r="AL537" s="101">
        <f>IF(G537&gt;Variables!$G$9,0,1)</f>
        <v>1</v>
      </c>
      <c r="AM537" s="101">
        <f>IF(AND(K537&gt;Variables!$G$10,K537&lt;Variables!$G$11),0,1)</f>
        <v>1</v>
      </c>
      <c r="AN537" s="103">
        <f>IF(H537&lt;Variables!$G$13,1,0)</f>
        <v>1</v>
      </c>
      <c r="AO537" s="101">
        <f>IF(R537&lt;Variables!$G$12,0,1)</f>
        <v>1</v>
      </c>
      <c r="AP537" s="102"/>
      <c r="AQ537" s="101"/>
      <c r="AR537" s="101">
        <v>1</v>
      </c>
      <c r="AS537" s="101"/>
      <c r="AT537" s="101"/>
      <c r="AU537" s="101"/>
      <c r="AV537" s="96">
        <f t="shared" si="132"/>
        <v>3</v>
      </c>
      <c r="AW537" s="96" t="str">
        <f t="shared" si="133"/>
        <v/>
      </c>
      <c r="AX537" s="96" t="str">
        <f t="shared" si="134"/>
        <v/>
      </c>
      <c r="AY537" s="96">
        <f t="shared" si="135"/>
        <v>3</v>
      </c>
      <c r="AZ537" s="96">
        <f t="shared" si="136"/>
        <v>1.99533313619696</v>
      </c>
      <c r="BA537" s="96"/>
      <c r="BB537" s="96"/>
      <c r="BC537" s="96"/>
      <c r="BD537" s="96"/>
      <c r="BE537"/>
      <c r="BF537"/>
      <c r="BG537"/>
      <c r="BH537"/>
      <c r="BI537"/>
      <c r="BJ537" s="83"/>
      <c r="BK537" s="83"/>
    </row>
    <row r="538" spans="1:63" ht="14.1" customHeight="1" x14ac:dyDescent="0.2">
      <c r="A538" s="96"/>
      <c r="B538" s="96"/>
      <c r="C538" s="135">
        <v>44321.447916666664</v>
      </c>
      <c r="D538" s="96" t="s">
        <v>414</v>
      </c>
      <c r="E538" s="96">
        <v>45.598100000000002</v>
      </c>
      <c r="F538" s="96">
        <v>7.97</v>
      </c>
      <c r="G538" s="96">
        <v>-0.33</v>
      </c>
      <c r="H538" s="96">
        <v>2270</v>
      </c>
      <c r="I538" s="96">
        <v>-1.982</v>
      </c>
      <c r="J538" s="96"/>
      <c r="K538" s="96">
        <v>29.47</v>
      </c>
      <c r="L538" s="96">
        <v>46.142539999999997</v>
      </c>
      <c r="M538" s="96">
        <v>-1.1799090000000001</v>
      </c>
      <c r="N538" s="96">
        <v>46.514864000000003</v>
      </c>
      <c r="O538" s="96"/>
      <c r="P538" s="96">
        <v>319497</v>
      </c>
      <c r="Q538" s="96">
        <v>425577</v>
      </c>
      <c r="R538" s="139">
        <f t="shared" si="137"/>
        <v>0.75073840926553836</v>
      </c>
      <c r="S538" s="139"/>
      <c r="T538" s="139"/>
      <c r="U538" s="139"/>
      <c r="V538" s="139">
        <f t="shared" si="124"/>
        <v>2.1150292742482399</v>
      </c>
      <c r="W538" s="101">
        <f t="shared" si="125"/>
        <v>46.054081000000004</v>
      </c>
      <c r="X538" s="101">
        <f t="shared" si="126"/>
        <v>46.510062000000005</v>
      </c>
      <c r="Y538" s="96">
        <f t="shared" si="127"/>
        <v>44.686138</v>
      </c>
      <c r="Z538" s="96">
        <f t="shared" si="128"/>
        <v>46.514864000000003</v>
      </c>
      <c r="AA538" s="96">
        <f t="shared" si="129"/>
        <v>43.774175999999997</v>
      </c>
      <c r="AB538" s="96"/>
      <c r="AC538" s="96">
        <v>46.52</v>
      </c>
      <c r="AD538" s="96"/>
      <c r="AE538" s="96">
        <f t="shared" si="130"/>
        <v>1.0202179476776445</v>
      </c>
      <c r="AF538" s="96">
        <f t="shared" si="138"/>
        <v>0</v>
      </c>
      <c r="AG538" s="96"/>
      <c r="AH538" s="101">
        <f>IF(AND(M538&lt;Variables!$G$6,M538&gt;Variables!$G$5),0,1)</f>
        <v>1</v>
      </c>
      <c r="AI538" s="101">
        <f t="shared" si="131"/>
        <v>1</v>
      </c>
      <c r="AJ538" s="101">
        <f>IF(I538&gt;Variables!$G$7,0,1)</f>
        <v>1</v>
      </c>
      <c r="AK538" s="101">
        <f>IF(F538&gt;Variables!$G$8,0,1)</f>
        <v>1</v>
      </c>
      <c r="AL538" s="101">
        <f>IF(G538&gt;Variables!$G$9,0,1)</f>
        <v>1</v>
      </c>
      <c r="AM538" s="101">
        <f>IF(AND(K538&gt;Variables!$G$10,K538&lt;Variables!$G$11),0,1)</f>
        <v>1</v>
      </c>
      <c r="AN538" s="103">
        <f>IF(H538&lt;Variables!$G$13,1,0)</f>
        <v>1</v>
      </c>
      <c r="AO538" s="101">
        <f>IF(R538&lt;Variables!$G$12,0,1)</f>
        <v>0</v>
      </c>
      <c r="AP538" s="102"/>
      <c r="AQ538" s="101"/>
      <c r="AR538" s="101">
        <v>1</v>
      </c>
      <c r="AS538" s="101"/>
      <c r="AT538" s="101"/>
      <c r="AU538" s="101"/>
      <c r="AV538" s="96">
        <f t="shared" si="132"/>
        <v>3</v>
      </c>
      <c r="AW538" s="96" t="str">
        <f t="shared" si="133"/>
        <v/>
      </c>
      <c r="AX538" s="96" t="str">
        <f t="shared" si="134"/>
        <v/>
      </c>
      <c r="AY538" s="96">
        <f t="shared" si="135"/>
        <v>3</v>
      </c>
      <c r="AZ538" s="96">
        <f t="shared" si="136"/>
        <v>2.1134378942482397</v>
      </c>
      <c r="BA538" s="96"/>
      <c r="BB538" s="96"/>
      <c r="BC538" s="96"/>
      <c r="BD538" s="96"/>
      <c r="BE538"/>
      <c r="BF538"/>
      <c r="BG538"/>
      <c r="BH538"/>
      <c r="BI538"/>
      <c r="BJ538" s="83"/>
      <c r="BK538" s="83"/>
    </row>
    <row r="539" spans="1:63" ht="14.1" customHeight="1" x14ac:dyDescent="0.2">
      <c r="A539" s="96" t="s">
        <v>402</v>
      </c>
      <c r="B539" s="96"/>
      <c r="C539" s="135">
        <v>44321.447916666664</v>
      </c>
      <c r="D539" s="96" t="s">
        <v>406</v>
      </c>
      <c r="E539" s="96">
        <v>12.37</v>
      </c>
      <c r="F539" s="96">
        <v>8.33</v>
      </c>
      <c r="G539" s="96">
        <v>7.1</v>
      </c>
      <c r="H539" s="96">
        <v>2890</v>
      </c>
      <c r="I539" s="96">
        <v>3.4889999999999999</v>
      </c>
      <c r="J539" s="96"/>
      <c r="K539" s="96">
        <v>68.5</v>
      </c>
      <c r="L539" s="96">
        <v>12.240085000000001</v>
      </c>
      <c r="M539" s="96">
        <v>1.0613900000000001</v>
      </c>
      <c r="N539" s="96">
        <v>12.17723</v>
      </c>
      <c r="O539" s="96"/>
      <c r="P539" s="96"/>
      <c r="Q539" s="96"/>
      <c r="R539" s="96"/>
      <c r="S539" s="96"/>
      <c r="T539" s="96"/>
      <c r="U539" s="96"/>
      <c r="V539" s="96">
        <f t="shared" si="124"/>
        <v>2.4743559150799994</v>
      </c>
      <c r="W539" s="97">
        <f t="shared" si="125"/>
        <v>12.493699999999999</v>
      </c>
      <c r="X539" s="96">
        <f t="shared" si="126"/>
        <v>12.6174</v>
      </c>
      <c r="Y539" s="96">
        <f t="shared" si="127"/>
        <v>12.122599999999998</v>
      </c>
      <c r="Z539" s="96">
        <f t="shared" si="128"/>
        <v>12.17723</v>
      </c>
      <c r="AA539" s="96">
        <f t="shared" si="129"/>
        <v>11.8752</v>
      </c>
      <c r="AB539" s="96"/>
      <c r="AC539" s="96">
        <v>12.46</v>
      </c>
      <c r="AD539" s="96">
        <v>12.24</v>
      </c>
      <c r="AE539" s="96">
        <f t="shared" si="130"/>
        <v>1.007275666936136</v>
      </c>
      <c r="AF539" s="96">
        <f t="shared" si="138"/>
        <v>0.98949070331447053</v>
      </c>
      <c r="AG539" s="96"/>
      <c r="AH539" s="97">
        <f>IF(AND(M539&lt;Variables!$G$6,M539&gt;Variables!$G$5),0,1)</f>
        <v>1</v>
      </c>
      <c r="AI539" s="97">
        <f t="shared" si="131"/>
        <v>0</v>
      </c>
      <c r="AJ539" s="97">
        <f>IF(I539&gt;Variables!$G$7,0,1)</f>
        <v>0</v>
      </c>
      <c r="AK539" s="97">
        <f>IF(F539&gt;Variables!$G$8,0,1)</f>
        <v>1</v>
      </c>
      <c r="AL539" s="97">
        <f>IF(G539&gt;Variables!$G$9,0,1)</f>
        <v>1</v>
      </c>
      <c r="AM539" s="97">
        <f>IF(AND(K539&gt;Variables!$G$10,K539&lt;Variables!$G$11),0,1)</f>
        <v>0</v>
      </c>
      <c r="AN539" s="103">
        <f>IF(H539&lt;Variables!$G$13,1,0)</f>
        <v>0</v>
      </c>
      <c r="AO539" s="101">
        <f>IF(R539&lt;Variables!$G$12,0,1)</f>
        <v>0</v>
      </c>
      <c r="AP539" s="99"/>
      <c r="AQ539" s="97"/>
      <c r="AR539" s="97"/>
      <c r="AS539" s="97">
        <v>1</v>
      </c>
      <c r="AT539" s="97"/>
      <c r="AU539" s="97"/>
      <c r="AV539" s="96" t="str">
        <f t="shared" si="132"/>
        <v/>
      </c>
      <c r="AW539" s="96" t="str">
        <f t="shared" si="133"/>
        <v/>
      </c>
      <c r="AX539" s="96">
        <f t="shared" si="134"/>
        <v>2</v>
      </c>
      <c r="AY539" s="96">
        <f t="shared" si="135"/>
        <v>2</v>
      </c>
      <c r="AZ539" s="96">
        <f t="shared" si="136"/>
        <v>2.4706569150799997</v>
      </c>
      <c r="BA539" s="96"/>
      <c r="BB539" s="96"/>
      <c r="BC539" s="96"/>
      <c r="BD539" s="96"/>
      <c r="BE539"/>
      <c r="BF539"/>
      <c r="BG539"/>
      <c r="BH539"/>
      <c r="BI539"/>
      <c r="BJ539" s="83"/>
      <c r="BK539" s="83"/>
    </row>
    <row r="540" spans="1:63" ht="14.1" customHeight="1" x14ac:dyDescent="0.2">
      <c r="A540" s="96"/>
      <c r="B540" s="96"/>
      <c r="C540" s="135">
        <v>44321.447916666664</v>
      </c>
      <c r="D540" s="96" t="s">
        <v>406</v>
      </c>
      <c r="E540" s="96">
        <v>12.37</v>
      </c>
      <c r="F540" s="96">
        <v>8.33</v>
      </c>
      <c r="G540" s="96">
        <v>7.1</v>
      </c>
      <c r="H540" s="96">
        <v>2890</v>
      </c>
      <c r="I540" s="96">
        <v>3.4889999999999999</v>
      </c>
      <c r="J540" s="96"/>
      <c r="K540" s="96">
        <v>68.5</v>
      </c>
      <c r="L540" s="96">
        <v>12.240085000000001</v>
      </c>
      <c r="M540" s="96">
        <v>1.0613900000000001</v>
      </c>
      <c r="N540" s="96">
        <v>12.17723</v>
      </c>
      <c r="O540" s="96"/>
      <c r="P540" s="96">
        <v>567705</v>
      </c>
      <c r="Q540" s="96">
        <v>2212000</v>
      </c>
      <c r="R540" s="137">
        <f>P540/Q540</f>
        <v>0.25664783001808317</v>
      </c>
      <c r="S540" s="137"/>
      <c r="T540" s="137"/>
      <c r="U540" s="137"/>
      <c r="V540" s="137">
        <f t="shared" si="124"/>
        <v>2.4743559150799994</v>
      </c>
      <c r="W540" s="96">
        <f t="shared" si="125"/>
        <v>12.493699999999999</v>
      </c>
      <c r="X540" s="96">
        <f t="shared" si="126"/>
        <v>12.6174</v>
      </c>
      <c r="Y540" s="96">
        <f t="shared" si="127"/>
        <v>12.122599999999998</v>
      </c>
      <c r="Z540" s="96">
        <f t="shared" si="128"/>
        <v>12.17723</v>
      </c>
      <c r="AA540" s="96">
        <f t="shared" si="129"/>
        <v>11.8752</v>
      </c>
      <c r="AB540" s="96"/>
      <c r="AC540" s="96">
        <v>12.47</v>
      </c>
      <c r="AD540" s="96">
        <v>12.28</v>
      </c>
      <c r="AE540" s="97">
        <f t="shared" si="130"/>
        <v>1.0080840743734845</v>
      </c>
      <c r="AF540" s="96">
        <f t="shared" si="138"/>
        <v>0.99272433306386421</v>
      </c>
      <c r="AG540" s="96"/>
      <c r="AH540" s="97">
        <f>IF(AND(M540&lt;Variables!$G$6,M540&gt;Variables!$G$5),0,1)</f>
        <v>1</v>
      </c>
      <c r="AI540" s="97">
        <f t="shared" si="131"/>
        <v>0</v>
      </c>
      <c r="AJ540" s="97">
        <f>IF(I540&gt;Variables!$G$7,0,1)</f>
        <v>0</v>
      </c>
      <c r="AK540" s="97">
        <f>IF(F540&gt;Variables!$G$8,0,1)</f>
        <v>1</v>
      </c>
      <c r="AL540" s="97">
        <f>IF(G540&gt;Variables!$G$9,0,1)</f>
        <v>1</v>
      </c>
      <c r="AM540" s="97">
        <f>IF(AND(K540&gt;Variables!$G$10,K540&lt;Variables!$G$11),0,1)</f>
        <v>0</v>
      </c>
      <c r="AN540" s="103">
        <f>IF(H540&lt;Variables!$G$13,1,0)</f>
        <v>0</v>
      </c>
      <c r="AO540" s="101">
        <f>IF(R540&lt;Variables!$G$12,0,1)</f>
        <v>0</v>
      </c>
      <c r="AP540" s="99"/>
      <c r="AQ540" s="97"/>
      <c r="AR540" s="97"/>
      <c r="AS540" s="97">
        <v>1</v>
      </c>
      <c r="AT540" s="97"/>
      <c r="AU540" s="97"/>
      <c r="AV540" s="96" t="str">
        <f t="shared" si="132"/>
        <v/>
      </c>
      <c r="AW540" s="96" t="str">
        <f t="shared" si="133"/>
        <v/>
      </c>
      <c r="AX540" s="96">
        <f t="shared" si="134"/>
        <v>2</v>
      </c>
      <c r="AY540" s="96">
        <f t="shared" si="135"/>
        <v>2</v>
      </c>
      <c r="AZ540" s="96">
        <f t="shared" si="136"/>
        <v>2.4706569150799997</v>
      </c>
      <c r="BA540" s="96"/>
      <c r="BB540" s="96"/>
      <c r="BC540" s="96"/>
      <c r="BD540" s="96"/>
      <c r="BE540"/>
      <c r="BF540"/>
      <c r="BG540"/>
      <c r="BH540"/>
      <c r="BI540"/>
      <c r="BJ540" s="83"/>
      <c r="BK540" s="83"/>
    </row>
    <row r="541" spans="1:63" ht="14.1" customHeight="1" x14ac:dyDescent="0.2">
      <c r="A541" s="96" t="s">
        <v>105</v>
      </c>
      <c r="B541" s="96"/>
      <c r="C541" s="135">
        <v>44321.465289351851</v>
      </c>
      <c r="D541" s="96" t="s">
        <v>125</v>
      </c>
      <c r="E541" s="96">
        <v>18.7</v>
      </c>
      <c r="F541" s="96">
        <v>7.55</v>
      </c>
      <c r="G541" s="96">
        <v>6.13</v>
      </c>
      <c r="H541" s="96">
        <v>2800</v>
      </c>
      <c r="I541" s="96">
        <v>11.364000000000001</v>
      </c>
      <c r="J541" s="96"/>
      <c r="K541" s="96">
        <v>66.42</v>
      </c>
      <c r="L541" s="96">
        <v>18.60615</v>
      </c>
      <c r="M541" s="96">
        <v>0.50440300000000005</v>
      </c>
      <c r="N541" s="96">
        <v>18.565726000000002</v>
      </c>
      <c r="O541" s="96"/>
      <c r="P541" s="96"/>
      <c r="Q541" s="96"/>
      <c r="R541" s="96"/>
      <c r="S541" s="96"/>
      <c r="T541" s="96"/>
      <c r="U541" s="96"/>
      <c r="V541" s="96">
        <f t="shared" si="124"/>
        <v>2.50007744751312</v>
      </c>
      <c r="W541" s="96">
        <f t="shared" si="125"/>
        <v>18.887</v>
      </c>
      <c r="X541" s="96">
        <f t="shared" si="126"/>
        <v>19.073999999999998</v>
      </c>
      <c r="Y541" s="105">
        <f t="shared" si="127"/>
        <v>18.326000000000001</v>
      </c>
      <c r="Z541" s="105">
        <f t="shared" si="128"/>
        <v>18.565726000000002</v>
      </c>
      <c r="AA541" s="105">
        <f t="shared" si="129"/>
        <v>17.951999999999998</v>
      </c>
      <c r="AB541" s="96"/>
      <c r="AC541" s="96">
        <v>18.829999999999998</v>
      </c>
      <c r="AD541" s="96">
        <v>18.07</v>
      </c>
      <c r="AE541" s="96">
        <f t="shared" si="130"/>
        <v>1.0069518716577539</v>
      </c>
      <c r="AF541" s="96">
        <f t="shared" si="138"/>
        <v>0.96631016042780749</v>
      </c>
      <c r="AG541" s="96"/>
      <c r="AH541" s="105">
        <f>IF(AND(M541&lt;Variables!$G$6,M541&gt;Variables!$G$5),0,1)</f>
        <v>1</v>
      </c>
      <c r="AI541" s="105">
        <f t="shared" si="131"/>
        <v>0</v>
      </c>
      <c r="AJ541" s="105">
        <f>IF(I541&gt;Variables!$G$7,0,1)</f>
        <v>0</v>
      </c>
      <c r="AK541" s="105">
        <f>IF(F541&gt;Variables!$G$8,0,1)</f>
        <v>1</v>
      </c>
      <c r="AL541" s="105">
        <f>IF(G541&gt;Variables!$G$9,0,1)</f>
        <v>1</v>
      </c>
      <c r="AM541" s="105">
        <f>IF(AND(K541&gt;Variables!$G$10,K541&lt;Variables!$G$11),0,1)</f>
        <v>0</v>
      </c>
      <c r="AN541" s="103">
        <f>IF(H541&lt;Variables!$G$13,1,0)</f>
        <v>0</v>
      </c>
      <c r="AO541" s="101">
        <f>IF(R541&lt;Variables!$G$12,0,1)</f>
        <v>0</v>
      </c>
      <c r="AP541" s="106"/>
      <c r="AQ541" s="105"/>
      <c r="AR541" s="105"/>
      <c r="AS541" s="105"/>
      <c r="AT541" s="105"/>
      <c r="AU541" s="105">
        <v>1</v>
      </c>
      <c r="AV541" s="96" t="str">
        <f t="shared" si="132"/>
        <v/>
      </c>
      <c r="AW541" s="96" t="str">
        <f t="shared" si="133"/>
        <v/>
      </c>
      <c r="AX541" s="96">
        <f t="shared" si="134"/>
        <v>2</v>
      </c>
      <c r="AY541" s="96">
        <f t="shared" si="135"/>
        <v>2</v>
      </c>
      <c r="AZ541" s="96">
        <f t="shared" si="136"/>
        <v>2.4964907675131198</v>
      </c>
      <c r="BA541" s="96"/>
      <c r="BB541" s="96"/>
      <c r="BC541" s="96"/>
      <c r="BD541" s="96"/>
      <c r="BE541"/>
      <c r="BF541"/>
      <c r="BG541"/>
      <c r="BH541"/>
      <c r="BI541"/>
      <c r="BJ541" s="83"/>
      <c r="BK541" s="83"/>
    </row>
    <row r="542" spans="1:63" ht="14.1" customHeight="1" x14ac:dyDescent="0.2">
      <c r="A542" s="96" t="s">
        <v>105</v>
      </c>
      <c r="B542" s="96"/>
      <c r="C542" s="135">
        <v>44321.465289351851</v>
      </c>
      <c r="D542" s="96" t="s">
        <v>116</v>
      </c>
      <c r="E542" s="96">
        <v>85.2</v>
      </c>
      <c r="F542" s="96">
        <v>7.46</v>
      </c>
      <c r="G542" s="96">
        <v>6.41</v>
      </c>
      <c r="H542" s="96">
        <v>14790</v>
      </c>
      <c r="I542" s="96">
        <v>37.838000000000001</v>
      </c>
      <c r="J542" s="96"/>
      <c r="K542" s="96">
        <v>64.23</v>
      </c>
      <c r="L542" s="96">
        <v>84.651629999999997</v>
      </c>
      <c r="M542" s="96">
        <v>0.64779600000000004</v>
      </c>
      <c r="N542" s="96">
        <v>84.264501999999993</v>
      </c>
      <c r="O542" s="96"/>
      <c r="P542" s="96"/>
      <c r="Q542" s="96"/>
      <c r="R542" s="96"/>
      <c r="S542" s="96"/>
      <c r="T542" s="96"/>
      <c r="U542" s="96"/>
      <c r="V542" s="96">
        <f t="shared" si="124"/>
        <v>2.4709581241129599</v>
      </c>
      <c r="W542" s="97">
        <f t="shared" si="125"/>
        <v>86.052000000000007</v>
      </c>
      <c r="X542" s="96">
        <f t="shared" si="126"/>
        <v>86.904000000000011</v>
      </c>
      <c r="Y542" s="96">
        <f t="shared" si="127"/>
        <v>83.495999999999995</v>
      </c>
      <c r="Z542" s="96">
        <f t="shared" si="128"/>
        <v>84.264501999999993</v>
      </c>
      <c r="AA542" s="96">
        <f t="shared" si="129"/>
        <v>81.792000000000002</v>
      </c>
      <c r="AB542" s="96"/>
      <c r="AC542" s="96">
        <v>86.1</v>
      </c>
      <c r="AD542" s="96">
        <v>85.04</v>
      </c>
      <c r="AE542" s="97">
        <f t="shared" si="130"/>
        <v>1.01056338028169</v>
      </c>
      <c r="AF542" s="96">
        <f t="shared" si="138"/>
        <v>0.99812206572769957</v>
      </c>
      <c r="AG542" s="96"/>
      <c r="AH542" s="97">
        <f>IF(AND(M542&lt;Variables!$G$6,M542&gt;Variables!$G$5),0,1)</f>
        <v>1</v>
      </c>
      <c r="AI542" s="97">
        <f t="shared" si="131"/>
        <v>0</v>
      </c>
      <c r="AJ542" s="97">
        <f>IF(I542&gt;Variables!$G$7,0,1)</f>
        <v>0</v>
      </c>
      <c r="AK542" s="97">
        <f>IF(F542&gt;Variables!$G$8,0,1)</f>
        <v>1</v>
      </c>
      <c r="AL542" s="97">
        <f>IF(G542&gt;Variables!$G$9,0,1)</f>
        <v>1</v>
      </c>
      <c r="AM542" s="97">
        <f>IF(AND(K542&gt;Variables!$G$10,K542&lt;Variables!$G$11),0,1)</f>
        <v>0</v>
      </c>
      <c r="AN542" s="103">
        <f>IF(H542&lt;Variables!$G$13,1,0)</f>
        <v>0</v>
      </c>
      <c r="AO542" s="101">
        <f>IF(R542&lt;Variables!$G$12,0,1)</f>
        <v>0</v>
      </c>
      <c r="AP542" s="99"/>
      <c r="AQ542" s="97"/>
      <c r="AR542" s="97"/>
      <c r="AS542" s="97">
        <v>1</v>
      </c>
      <c r="AT542" s="97"/>
      <c r="AU542" s="97"/>
      <c r="AV542" s="96">
        <f t="shared" si="132"/>
        <v>3</v>
      </c>
      <c r="AW542" s="96" t="str">
        <f t="shared" si="133"/>
        <v/>
      </c>
      <c r="AX542" s="96" t="str">
        <f t="shared" si="134"/>
        <v/>
      </c>
      <c r="AY542" s="96">
        <f t="shared" si="135"/>
        <v>3</v>
      </c>
      <c r="AZ542" s="96">
        <f t="shared" si="136"/>
        <v>2.4674897041129595</v>
      </c>
      <c r="BA542" s="96"/>
      <c r="BB542" s="96"/>
      <c r="BC542" s="96"/>
      <c r="BD542" s="96"/>
      <c r="BE542"/>
      <c r="BF542"/>
      <c r="BG542"/>
      <c r="BH542"/>
      <c r="BI542"/>
      <c r="BJ542" s="83"/>
      <c r="BK542" s="83"/>
    </row>
    <row r="543" spans="1:63" ht="14.1" customHeight="1" x14ac:dyDescent="0.2">
      <c r="A543" s="96" t="s">
        <v>105</v>
      </c>
      <c r="B543" s="96"/>
      <c r="C543" s="135">
        <v>44321.468761574077</v>
      </c>
      <c r="D543" s="96" t="s">
        <v>116</v>
      </c>
      <c r="E543" s="96">
        <v>85.54</v>
      </c>
      <c r="F543" s="96">
        <v>7.96</v>
      </c>
      <c r="G543" s="96">
        <v>6.83</v>
      </c>
      <c r="H543" s="96">
        <v>14790</v>
      </c>
      <c r="I543" s="96">
        <v>38.036000000000001</v>
      </c>
      <c r="J543" s="96"/>
      <c r="K543" s="96">
        <v>68.819999999999993</v>
      </c>
      <c r="L543" s="96">
        <v>84.870180000000005</v>
      </c>
      <c r="M543" s="96">
        <v>0.78922899999999996</v>
      </c>
      <c r="N543" s="96">
        <v>84.470101999999997</v>
      </c>
      <c r="O543" s="96"/>
      <c r="P543" s="96"/>
      <c r="Q543" s="96"/>
      <c r="R543" s="96"/>
      <c r="S543" s="96"/>
      <c r="T543" s="96"/>
      <c r="U543" s="96"/>
      <c r="V543" s="96">
        <f t="shared" si="124"/>
        <v>2.4985589451153598</v>
      </c>
      <c r="W543" s="96">
        <f t="shared" si="125"/>
        <v>86.395400000000009</v>
      </c>
      <c r="X543" s="96">
        <f t="shared" si="126"/>
        <v>87.250800000000012</v>
      </c>
      <c r="Y543" s="105">
        <f t="shared" si="127"/>
        <v>83.8292</v>
      </c>
      <c r="Z543" s="105">
        <f t="shared" si="128"/>
        <v>84.470101999999997</v>
      </c>
      <c r="AA543" s="105">
        <f t="shared" si="129"/>
        <v>82.118400000000008</v>
      </c>
      <c r="AB543" s="96"/>
      <c r="AC543" s="96">
        <v>86.1</v>
      </c>
      <c r="AD543" s="96">
        <v>83.04</v>
      </c>
      <c r="AE543" s="96">
        <f t="shared" si="130"/>
        <v>1.0065466448445171</v>
      </c>
      <c r="AF543" s="96">
        <f t="shared" si="138"/>
        <v>0.97077390694411969</v>
      </c>
      <c r="AG543" s="96"/>
      <c r="AH543" s="105">
        <f>IF(AND(M543&lt;Variables!$G$6,M543&gt;Variables!$G$5),0,1)</f>
        <v>1</v>
      </c>
      <c r="AI543" s="105">
        <f t="shared" si="131"/>
        <v>0</v>
      </c>
      <c r="AJ543" s="105">
        <f>IF(I543&gt;Variables!$G$7,0,1)</f>
        <v>0</v>
      </c>
      <c r="AK543" s="105">
        <f>IF(F543&gt;Variables!$G$8,0,1)</f>
        <v>1</v>
      </c>
      <c r="AL543" s="105">
        <f>IF(G543&gt;Variables!$G$9,0,1)</f>
        <v>1</v>
      </c>
      <c r="AM543" s="105">
        <f>IF(AND(K543&gt;Variables!$G$10,K543&lt;Variables!$G$11),0,1)</f>
        <v>0</v>
      </c>
      <c r="AN543" s="103">
        <f>IF(H543&lt;Variables!$G$13,1,0)</f>
        <v>0</v>
      </c>
      <c r="AO543" s="101">
        <f>IF(R543&lt;Variables!$G$12,0,1)</f>
        <v>0</v>
      </c>
      <c r="AP543" s="106"/>
      <c r="AQ543" s="105"/>
      <c r="AR543" s="105"/>
      <c r="AS543" s="105"/>
      <c r="AT543" s="105"/>
      <c r="AU543" s="105">
        <v>1</v>
      </c>
      <c r="AV543" s="96" t="str">
        <f t="shared" si="132"/>
        <v/>
      </c>
      <c r="AW543" s="96" t="str">
        <f t="shared" si="133"/>
        <v/>
      </c>
      <c r="AX543" s="96">
        <f t="shared" si="134"/>
        <v>2</v>
      </c>
      <c r="AY543" s="96">
        <f t="shared" si="135"/>
        <v>2</v>
      </c>
      <c r="AZ543" s="96">
        <f t="shared" si="136"/>
        <v>2.4948426651153599</v>
      </c>
      <c r="BA543" s="96"/>
      <c r="BB543" s="96"/>
      <c r="BC543" s="96"/>
      <c r="BD543" s="96"/>
      <c r="BE543"/>
      <c r="BF543"/>
      <c r="BG543"/>
      <c r="BH543"/>
      <c r="BI543"/>
      <c r="BJ543" s="83"/>
      <c r="BK543" s="83"/>
    </row>
    <row r="544" spans="1:63" ht="14.1" customHeight="1" x14ac:dyDescent="0.2">
      <c r="A544" s="96" t="s">
        <v>105</v>
      </c>
      <c r="B544" s="96"/>
      <c r="C544" s="135">
        <v>44321.472222222219</v>
      </c>
      <c r="D544" s="96" t="s">
        <v>125</v>
      </c>
      <c r="E544" s="96">
        <v>18.809999999999999</v>
      </c>
      <c r="F544" s="96">
        <v>8.2899999999999991</v>
      </c>
      <c r="G544" s="96">
        <v>6.75</v>
      </c>
      <c r="H544" s="96">
        <v>2800</v>
      </c>
      <c r="I544" s="96">
        <v>11.492000000000001</v>
      </c>
      <c r="J544" s="96"/>
      <c r="K544" s="96">
        <v>71.61</v>
      </c>
      <c r="L544" s="96">
        <v>18.69192</v>
      </c>
      <c r="M544" s="96">
        <v>0.63171699999999997</v>
      </c>
      <c r="N544" s="96">
        <v>18.632328000000001</v>
      </c>
      <c r="O544" s="96"/>
      <c r="P544" s="96"/>
      <c r="Q544" s="96"/>
      <c r="R544" s="96"/>
      <c r="S544" s="96"/>
      <c r="T544" s="96"/>
      <c r="U544" s="96"/>
      <c r="V544" s="96">
        <f t="shared" si="124"/>
        <v>2.5350297021794401</v>
      </c>
      <c r="W544" s="96">
        <f t="shared" si="125"/>
        <v>18.998099999999997</v>
      </c>
      <c r="X544" s="96">
        <f t="shared" si="126"/>
        <v>19.186199999999999</v>
      </c>
      <c r="Y544" s="103">
        <f t="shared" si="127"/>
        <v>18.433799999999998</v>
      </c>
      <c r="Z544" s="103">
        <f t="shared" si="128"/>
        <v>18.632328000000001</v>
      </c>
      <c r="AA544" s="103">
        <f t="shared" si="129"/>
        <v>18.057599999999997</v>
      </c>
      <c r="AB544" s="96"/>
      <c r="AC544" s="96">
        <v>18.829999999999998</v>
      </c>
      <c r="AD544" s="96">
        <v>18.07</v>
      </c>
      <c r="AE544" s="96">
        <f t="shared" si="130"/>
        <v>1.001063264221159</v>
      </c>
      <c r="AF544" s="96">
        <f t="shared" si="138"/>
        <v>0.96065922381711866</v>
      </c>
      <c r="AG544" s="96"/>
      <c r="AH544" s="103">
        <f>IF(AND(M544&lt;Variables!$G$6,M544&gt;Variables!$G$5),0,1)</f>
        <v>1</v>
      </c>
      <c r="AI544" s="103">
        <f t="shared" si="131"/>
        <v>0</v>
      </c>
      <c r="AJ544" s="103">
        <f>IF(I544&gt;Variables!$G$7,0,1)</f>
        <v>0</v>
      </c>
      <c r="AK544" s="103">
        <f>IF(F544&gt;Variables!$G$8,0,1)</f>
        <v>1</v>
      </c>
      <c r="AL544" s="103">
        <f>IF(G544&gt;Variables!$G$9,0,1)</f>
        <v>1</v>
      </c>
      <c r="AM544" s="103">
        <f>IF(AND(K544&gt;Variables!$G$10,K544&lt;Variables!$G$11),0,1)</f>
        <v>0</v>
      </c>
      <c r="AN544" s="103">
        <f>IF(H544&lt;Variables!$G$13,1,0)</f>
        <v>0</v>
      </c>
      <c r="AO544" s="101">
        <f>IF(R544&lt;Variables!$G$12,0,1)</f>
        <v>0</v>
      </c>
      <c r="AP544" s="104"/>
      <c r="AQ544" s="103"/>
      <c r="AR544" s="103"/>
      <c r="AS544" s="103"/>
      <c r="AT544" s="103">
        <v>1</v>
      </c>
      <c r="AU544" s="103"/>
      <c r="AV544" s="96" t="str">
        <f t="shared" si="132"/>
        <v/>
      </c>
      <c r="AW544" s="96">
        <f t="shared" si="133"/>
        <v>1</v>
      </c>
      <c r="AX544" s="96" t="str">
        <f t="shared" si="134"/>
        <v/>
      </c>
      <c r="AY544" s="96">
        <f t="shared" si="135"/>
        <v>1</v>
      </c>
      <c r="AZ544" s="96">
        <f t="shared" si="136"/>
        <v>2.5311627621794401</v>
      </c>
      <c r="BA544" s="96"/>
      <c r="BB544" s="96"/>
      <c r="BC544" s="96"/>
      <c r="BD544" s="96"/>
      <c r="BE544"/>
      <c r="BF544"/>
      <c r="BG544"/>
      <c r="BH544"/>
      <c r="BI544"/>
      <c r="BJ544" s="83"/>
      <c r="BK544" s="83"/>
    </row>
    <row r="545" spans="1:63" ht="14.1" customHeight="1" x14ac:dyDescent="0.2">
      <c r="A545" s="96" t="s">
        <v>105</v>
      </c>
      <c r="B545" s="96"/>
      <c r="C545" s="135">
        <v>44321.472222222219</v>
      </c>
      <c r="D545" s="96" t="s">
        <v>413</v>
      </c>
      <c r="E545" s="96">
        <v>21.555</v>
      </c>
      <c r="F545" s="96">
        <v>9.18</v>
      </c>
      <c r="G545" s="96">
        <v>3.28</v>
      </c>
      <c r="H545" s="96">
        <v>8910</v>
      </c>
      <c r="I545" s="96">
        <v>5.7370000000000001</v>
      </c>
      <c r="J545" s="96"/>
      <c r="K545" s="96">
        <v>69.81</v>
      </c>
      <c r="L545" s="96">
        <v>21.428564999999999</v>
      </c>
      <c r="M545" s="96">
        <v>0.59003000000000005</v>
      </c>
      <c r="N545" s="96">
        <v>21.393471999999999</v>
      </c>
      <c r="O545" s="96"/>
      <c r="P545" s="96"/>
      <c r="Q545" s="96"/>
      <c r="R545" s="96"/>
      <c r="S545" s="96"/>
      <c r="T545" s="96"/>
      <c r="U545" s="96"/>
      <c r="V545" s="96">
        <f t="shared" si="124"/>
        <v>2.5231344484616001</v>
      </c>
      <c r="W545" s="97">
        <f t="shared" si="125"/>
        <v>21.77055</v>
      </c>
      <c r="X545" s="96">
        <f t="shared" si="126"/>
        <v>21.9861</v>
      </c>
      <c r="Y545" s="96">
        <f t="shared" si="127"/>
        <v>21.123899999999999</v>
      </c>
      <c r="Z545" s="96">
        <f t="shared" si="128"/>
        <v>21.393471999999999</v>
      </c>
      <c r="AA545" s="96">
        <f t="shared" si="129"/>
        <v>20.692799999999998</v>
      </c>
      <c r="AB545" s="96"/>
      <c r="AC545" s="96">
        <v>21.83</v>
      </c>
      <c r="AD545" s="96"/>
      <c r="AE545" s="97">
        <f t="shared" si="130"/>
        <v>1.0127580607747622</v>
      </c>
      <c r="AF545" s="96">
        <f t="shared" si="138"/>
        <v>0</v>
      </c>
      <c r="AG545" s="96"/>
      <c r="AH545" s="97">
        <f>IF(AND(M545&lt;Variables!$G$6,M545&gt;Variables!$G$5),0,1)</f>
        <v>1</v>
      </c>
      <c r="AI545" s="97">
        <f t="shared" si="131"/>
        <v>0</v>
      </c>
      <c r="AJ545" s="97">
        <f>IF(I545&gt;Variables!$G$7,0,1)</f>
        <v>0</v>
      </c>
      <c r="AK545" s="97">
        <f>IF(F545&gt;Variables!$G$8,0,1)</f>
        <v>0</v>
      </c>
      <c r="AL545" s="97">
        <f>IF(G545&gt;Variables!$G$9,0,1)</f>
        <v>1</v>
      </c>
      <c r="AM545" s="97">
        <f>IF(AND(K545&gt;Variables!$G$10,K545&lt;Variables!$G$11),0,1)</f>
        <v>0</v>
      </c>
      <c r="AN545" s="103">
        <f>IF(H545&lt;Variables!$G$13,1,0)</f>
        <v>0</v>
      </c>
      <c r="AO545" s="101">
        <f>IF(R545&lt;Variables!$G$12,0,1)</f>
        <v>0</v>
      </c>
      <c r="AP545" s="99"/>
      <c r="AQ545" s="97"/>
      <c r="AR545" s="97"/>
      <c r="AS545" s="97">
        <v>1</v>
      </c>
      <c r="AT545" s="97"/>
      <c r="AU545" s="97"/>
      <c r="AV545" s="96">
        <f t="shared" si="132"/>
        <v>3</v>
      </c>
      <c r="AW545" s="96" t="str">
        <f t="shared" si="133"/>
        <v/>
      </c>
      <c r="AX545" s="96" t="str">
        <f t="shared" si="134"/>
        <v/>
      </c>
      <c r="AY545" s="96">
        <f t="shared" si="135"/>
        <v>3</v>
      </c>
      <c r="AZ545" s="96">
        <f t="shared" si="136"/>
        <v>2.5193647084616004</v>
      </c>
      <c r="BA545" s="96"/>
      <c r="BB545" s="96"/>
      <c r="BC545" s="96"/>
      <c r="BD545" s="96"/>
      <c r="BE545"/>
      <c r="BF545"/>
      <c r="BG545"/>
      <c r="BH545"/>
      <c r="BI545"/>
      <c r="BJ545" s="83"/>
      <c r="BK545" s="83"/>
    </row>
    <row r="546" spans="1:63" ht="14.1" customHeight="1" x14ac:dyDescent="0.2">
      <c r="A546" s="96" t="s">
        <v>105</v>
      </c>
      <c r="B546" s="96"/>
      <c r="C546" s="135">
        <v>44321.472222222219</v>
      </c>
      <c r="D546" s="96" t="s">
        <v>116</v>
      </c>
      <c r="E546" s="96">
        <v>85.6</v>
      </c>
      <c r="F546" s="96">
        <v>7.99</v>
      </c>
      <c r="G546" s="96">
        <v>6.91</v>
      </c>
      <c r="H546" s="96">
        <v>14790</v>
      </c>
      <c r="I546" s="96">
        <v>38.067999999999998</v>
      </c>
      <c r="J546" s="96"/>
      <c r="K546" s="96">
        <v>66.98</v>
      </c>
      <c r="L546" s="96">
        <v>85.075429999999997</v>
      </c>
      <c r="M546" s="96">
        <v>0.61659399999999998</v>
      </c>
      <c r="N546" s="96">
        <v>84.713877999999994</v>
      </c>
      <c r="O546" s="96"/>
      <c r="P546" s="96"/>
      <c r="Q546" s="96"/>
      <c r="R546" s="96"/>
      <c r="S546" s="96"/>
      <c r="T546" s="96"/>
      <c r="U546" s="96"/>
      <c r="V546" s="96">
        <f t="shared" si="124"/>
        <v>2.49664467144544</v>
      </c>
      <c r="W546" s="96">
        <f t="shared" si="125"/>
        <v>86.455999999999989</v>
      </c>
      <c r="X546" s="96">
        <f t="shared" si="126"/>
        <v>87.311999999999998</v>
      </c>
      <c r="Y546" s="105">
        <f t="shared" si="127"/>
        <v>83.887999999999991</v>
      </c>
      <c r="Z546" s="105">
        <f t="shared" si="128"/>
        <v>84.713877999999994</v>
      </c>
      <c r="AA546" s="105">
        <f t="shared" si="129"/>
        <v>82.175999999999988</v>
      </c>
      <c r="AB546" s="96"/>
      <c r="AC546" s="96">
        <v>86.1</v>
      </c>
      <c r="AD546" s="96">
        <v>83.04</v>
      </c>
      <c r="AE546" s="96">
        <f t="shared" si="130"/>
        <v>1.0058411214953271</v>
      </c>
      <c r="AF546" s="96">
        <f t="shared" si="138"/>
        <v>0.97009345794392532</v>
      </c>
      <c r="AG546" s="96"/>
      <c r="AH546" s="105">
        <f>IF(AND(M546&lt;Variables!$G$6,M546&gt;Variables!$G$5),0,1)</f>
        <v>1</v>
      </c>
      <c r="AI546" s="105">
        <f t="shared" si="131"/>
        <v>0</v>
      </c>
      <c r="AJ546" s="105">
        <f>IF(I546&gt;Variables!$G$7,0,1)</f>
        <v>0</v>
      </c>
      <c r="AK546" s="105">
        <f>IF(F546&gt;Variables!$G$8,0,1)</f>
        <v>1</v>
      </c>
      <c r="AL546" s="105">
        <f>IF(G546&gt;Variables!$G$9,0,1)</f>
        <v>1</v>
      </c>
      <c r="AM546" s="105">
        <f>IF(AND(K546&gt;Variables!$G$10,K546&lt;Variables!$G$11),0,1)</f>
        <v>0</v>
      </c>
      <c r="AN546" s="103">
        <f>IF(H546&lt;Variables!$G$13,1,0)</f>
        <v>0</v>
      </c>
      <c r="AO546" s="101">
        <f>IF(R546&lt;Variables!$G$12,0,1)</f>
        <v>0</v>
      </c>
      <c r="AP546" s="106"/>
      <c r="AQ546" s="105"/>
      <c r="AR546" s="105"/>
      <c r="AS546" s="105"/>
      <c r="AT546" s="105"/>
      <c r="AU546" s="105">
        <v>1</v>
      </c>
      <c r="AV546" s="96" t="str">
        <f t="shared" si="132"/>
        <v/>
      </c>
      <c r="AW546" s="96" t="str">
        <f t="shared" si="133"/>
        <v/>
      </c>
      <c r="AX546" s="96">
        <f t="shared" si="134"/>
        <v>2</v>
      </c>
      <c r="AY546" s="96">
        <f t="shared" si="135"/>
        <v>2</v>
      </c>
      <c r="AZ546" s="96">
        <f t="shared" si="136"/>
        <v>2.4930277514454402</v>
      </c>
      <c r="BA546" s="96"/>
      <c r="BB546" s="96"/>
      <c r="BC546" s="96"/>
      <c r="BD546" s="96"/>
      <c r="BE546"/>
      <c r="BF546"/>
      <c r="BG546"/>
      <c r="BH546"/>
      <c r="BI546"/>
      <c r="BJ546" s="83"/>
      <c r="BK546" s="83"/>
    </row>
    <row r="547" spans="1:63" ht="14.1" customHeight="1" x14ac:dyDescent="0.2">
      <c r="A547" s="96" t="s">
        <v>105</v>
      </c>
      <c r="B547" s="96"/>
      <c r="C547" s="135">
        <v>44321.472222222219</v>
      </c>
      <c r="D547" s="96" t="s">
        <v>412</v>
      </c>
      <c r="E547" s="96">
        <v>25.99</v>
      </c>
      <c r="F547" s="96">
        <v>8.77</v>
      </c>
      <c r="G547" s="96">
        <v>3.01</v>
      </c>
      <c r="H547" s="96">
        <v>9930</v>
      </c>
      <c r="I547" s="96">
        <v>10.06</v>
      </c>
      <c r="J547" s="96"/>
      <c r="K547" s="96">
        <v>66.06</v>
      </c>
      <c r="L547" s="96">
        <v>25.8751</v>
      </c>
      <c r="M547" s="96">
        <v>0.44405600000000001</v>
      </c>
      <c r="N547" s="96">
        <v>25.839272000000001</v>
      </c>
      <c r="O547" s="96"/>
      <c r="P547" s="96"/>
      <c r="Q547" s="96"/>
      <c r="R547" s="96"/>
      <c r="S547" s="96"/>
      <c r="T547" s="96"/>
      <c r="U547" s="96"/>
      <c r="V547" s="96">
        <f t="shared" si="124"/>
        <v>2.5012402583283202</v>
      </c>
      <c r="W547" s="97">
        <f t="shared" si="125"/>
        <v>26.2499</v>
      </c>
      <c r="X547" s="96">
        <f t="shared" si="126"/>
        <v>26.509799999999998</v>
      </c>
      <c r="Y547" s="96">
        <f t="shared" si="127"/>
        <v>25.470199999999998</v>
      </c>
      <c r="Z547" s="96">
        <f t="shared" si="128"/>
        <v>25.839272000000001</v>
      </c>
      <c r="AA547" s="96">
        <f t="shared" si="129"/>
        <v>24.950399999999998</v>
      </c>
      <c r="AB547" s="96"/>
      <c r="AC547" s="96">
        <v>26.45</v>
      </c>
      <c r="AD547" s="96"/>
      <c r="AE547" s="97">
        <f t="shared" si="130"/>
        <v>1.0176991150442478</v>
      </c>
      <c r="AF547" s="96">
        <f t="shared" si="138"/>
        <v>0</v>
      </c>
      <c r="AG547" s="96"/>
      <c r="AH547" s="97">
        <f>IF(AND(M547&lt;Variables!$G$6,M547&gt;Variables!$G$5),0,1)</f>
        <v>1</v>
      </c>
      <c r="AI547" s="97">
        <f t="shared" si="131"/>
        <v>0</v>
      </c>
      <c r="AJ547" s="97">
        <f>IF(I547&gt;Variables!$G$7,0,1)</f>
        <v>0</v>
      </c>
      <c r="AK547" s="97">
        <f>IF(F547&gt;Variables!$G$8,0,1)</f>
        <v>1</v>
      </c>
      <c r="AL547" s="97">
        <f>IF(G547&gt;Variables!$G$9,0,1)</f>
        <v>1</v>
      </c>
      <c r="AM547" s="97">
        <f>IF(AND(K547&gt;Variables!$G$10,K547&lt;Variables!$G$11),0,1)</f>
        <v>0</v>
      </c>
      <c r="AN547" s="103">
        <f>IF(H547&lt;Variables!$G$13,1,0)</f>
        <v>0</v>
      </c>
      <c r="AO547" s="101">
        <f>IF(R547&lt;Variables!$G$12,0,1)</f>
        <v>0</v>
      </c>
      <c r="AP547" s="99"/>
      <c r="AQ547" s="97"/>
      <c r="AR547" s="97"/>
      <c r="AS547" s="97">
        <v>1</v>
      </c>
      <c r="AT547" s="97"/>
      <c r="AU547" s="97"/>
      <c r="AV547" s="96">
        <f t="shared" si="132"/>
        <v>3</v>
      </c>
      <c r="AW547" s="96" t="str">
        <f t="shared" si="133"/>
        <v/>
      </c>
      <c r="AX547" s="96" t="str">
        <f t="shared" si="134"/>
        <v/>
      </c>
      <c r="AY547" s="96">
        <f t="shared" si="135"/>
        <v>3</v>
      </c>
      <c r="AZ547" s="96">
        <f t="shared" si="136"/>
        <v>2.49767301832832</v>
      </c>
      <c r="BA547" s="96"/>
      <c r="BB547" s="96"/>
      <c r="BC547" s="96"/>
      <c r="BD547" s="96"/>
      <c r="BE547"/>
      <c r="BF547"/>
      <c r="BG547"/>
      <c r="BH547"/>
      <c r="BI547"/>
      <c r="BJ547" s="83"/>
      <c r="BK547" s="83"/>
    </row>
    <row r="548" spans="1:63" ht="14.1" customHeight="1" x14ac:dyDescent="0.2">
      <c r="A548" s="96" t="s">
        <v>402</v>
      </c>
      <c r="B548" s="96"/>
      <c r="C548" s="135">
        <v>44321.475694444445</v>
      </c>
      <c r="D548" s="96" t="s">
        <v>116</v>
      </c>
      <c r="E548" s="96">
        <v>85.82</v>
      </c>
      <c r="F548" s="96">
        <v>8.27</v>
      </c>
      <c r="G548" s="96">
        <v>7.18</v>
      </c>
      <c r="H548" s="96">
        <v>14790</v>
      </c>
      <c r="I548" s="96">
        <v>38.183</v>
      </c>
      <c r="J548" s="96"/>
      <c r="K548" s="96">
        <v>69.13</v>
      </c>
      <c r="L548" s="96">
        <v>85.396389999999997</v>
      </c>
      <c r="M548" s="96">
        <v>0.49605100000000002</v>
      </c>
      <c r="N548" s="96">
        <v>84.869913999999994</v>
      </c>
      <c r="O548" s="96"/>
      <c r="P548" s="96"/>
      <c r="Q548" s="96"/>
      <c r="R548" s="96"/>
      <c r="S548" s="96"/>
      <c r="T548" s="96"/>
      <c r="U548" s="96"/>
      <c r="V548" s="96">
        <f t="shared" si="124"/>
        <v>2.5248839261405598</v>
      </c>
      <c r="W548" s="96">
        <f t="shared" si="125"/>
        <v>86.67819999999999</v>
      </c>
      <c r="X548" s="96">
        <f t="shared" si="126"/>
        <v>87.5364</v>
      </c>
      <c r="Y548" s="105">
        <f t="shared" si="127"/>
        <v>84.103599999999986</v>
      </c>
      <c r="Z548" s="105">
        <f t="shared" si="128"/>
        <v>84.869913999999994</v>
      </c>
      <c r="AA548" s="105">
        <f t="shared" si="129"/>
        <v>82.387199999999993</v>
      </c>
      <c r="AB548" s="96"/>
      <c r="AC548" s="96">
        <v>86.1</v>
      </c>
      <c r="AD548" s="96">
        <v>83.04</v>
      </c>
      <c r="AE548" s="96">
        <f t="shared" si="130"/>
        <v>1.0032626427406199</v>
      </c>
      <c r="AF548" s="96">
        <f t="shared" si="138"/>
        <v>0.96760661850384544</v>
      </c>
      <c r="AG548" s="96"/>
      <c r="AH548" s="105">
        <f>IF(AND(M548&lt;Variables!$G$6,M548&gt;Variables!$G$5),0,1)</f>
        <v>1</v>
      </c>
      <c r="AI548" s="105">
        <f t="shared" si="131"/>
        <v>0</v>
      </c>
      <c r="AJ548" s="105">
        <f>IF(I548&gt;Variables!$G$7,0,1)</f>
        <v>0</v>
      </c>
      <c r="AK548" s="105">
        <f>IF(F548&gt;Variables!$G$8,0,1)</f>
        <v>1</v>
      </c>
      <c r="AL548" s="105">
        <f>IF(G548&gt;Variables!$G$9,0,1)</f>
        <v>1</v>
      </c>
      <c r="AM548" s="105">
        <f>IF(AND(K548&gt;Variables!$G$10,K548&lt;Variables!$G$11),0,1)</f>
        <v>0</v>
      </c>
      <c r="AN548" s="103">
        <f>IF(H548&lt;Variables!$G$13,1,0)</f>
        <v>0</v>
      </c>
      <c r="AO548" s="101">
        <f>IF(R548&lt;Variables!$G$12,0,1)</f>
        <v>0</v>
      </c>
      <c r="AP548" s="106"/>
      <c r="AQ548" s="105"/>
      <c r="AR548" s="105"/>
      <c r="AS548" s="105"/>
      <c r="AT548" s="105"/>
      <c r="AU548" s="105">
        <v>1</v>
      </c>
      <c r="AV548" s="96" t="str">
        <f t="shared" si="132"/>
        <v/>
      </c>
      <c r="AW548" s="96" t="str">
        <f t="shared" si="133"/>
        <v/>
      </c>
      <c r="AX548" s="96">
        <f t="shared" si="134"/>
        <v>2</v>
      </c>
      <c r="AY548" s="96">
        <f t="shared" si="135"/>
        <v>2</v>
      </c>
      <c r="AZ548" s="96">
        <f t="shared" si="136"/>
        <v>2.5211509061405599</v>
      </c>
      <c r="BA548" s="96"/>
      <c r="BB548" s="96"/>
      <c r="BC548" s="96"/>
      <c r="BD548" s="96"/>
      <c r="BE548"/>
      <c r="BF548"/>
      <c r="BG548"/>
      <c r="BH548"/>
      <c r="BI548"/>
      <c r="BJ548" s="83"/>
      <c r="BK548" s="83"/>
    </row>
    <row r="549" spans="1:63" ht="14.1" customHeight="1" x14ac:dyDescent="0.2">
      <c r="A549" s="96" t="s">
        <v>105</v>
      </c>
      <c r="B549" s="96"/>
      <c r="C549" s="135">
        <v>44321.482638888891</v>
      </c>
      <c r="D549" s="96" t="s">
        <v>421</v>
      </c>
      <c r="E549" s="96">
        <v>24.13</v>
      </c>
      <c r="F549" s="96">
        <v>25.69</v>
      </c>
      <c r="G549" s="96">
        <v>13.19</v>
      </c>
      <c r="H549" s="96">
        <v>424.88</v>
      </c>
      <c r="I549" s="96">
        <v>84.900999999999996</v>
      </c>
      <c r="J549" s="96"/>
      <c r="K549" s="96">
        <v>71.25</v>
      </c>
      <c r="L549" s="96">
        <v>23.74821</v>
      </c>
      <c r="M549" s="96">
        <v>1.607658</v>
      </c>
      <c r="N549" s="96">
        <v>23.625229999999998</v>
      </c>
      <c r="O549" s="96"/>
      <c r="P549" s="96"/>
      <c r="Q549" s="96"/>
      <c r="R549" s="96"/>
      <c r="S549" s="96"/>
      <c r="T549" s="96"/>
      <c r="U549" s="96"/>
      <c r="V549" s="96">
        <f t="shared" si="124"/>
        <v>2.4466889205400002</v>
      </c>
      <c r="W549" s="96">
        <f t="shared" si="125"/>
        <v>24.371299999999998</v>
      </c>
      <c r="X549" s="96">
        <f t="shared" si="126"/>
        <v>24.6126</v>
      </c>
      <c r="Y549" s="105">
        <f t="shared" si="127"/>
        <v>23.647399999999998</v>
      </c>
      <c r="Z549" s="105">
        <f t="shared" si="128"/>
        <v>23.625229999999998</v>
      </c>
      <c r="AA549" s="105">
        <f t="shared" si="129"/>
        <v>23.1648</v>
      </c>
      <c r="AB549" s="96"/>
      <c r="AC549" s="96">
        <v>24.25</v>
      </c>
      <c r="AD549" s="96">
        <v>23.65</v>
      </c>
      <c r="AE549" s="96">
        <f t="shared" si="130"/>
        <v>1.0049730625777042</v>
      </c>
      <c r="AF549" s="96">
        <f t="shared" si="138"/>
        <v>0.98010774968918357</v>
      </c>
      <c r="AG549" s="96"/>
      <c r="AH549" s="105">
        <f>IF(AND(M549&lt;Variables!$G$6,M549&gt;Variables!$G$5),0,1)</f>
        <v>1</v>
      </c>
      <c r="AI549" s="105">
        <f t="shared" si="131"/>
        <v>0</v>
      </c>
      <c r="AJ549" s="105">
        <f>IF(I549&gt;Variables!$G$7,0,1)</f>
        <v>0</v>
      </c>
      <c r="AK549" s="105">
        <f>IF(F549&gt;Variables!$G$8,0,1)</f>
        <v>0</v>
      </c>
      <c r="AL549" s="105">
        <f>IF(G549&gt;Variables!$G$9,0,1)</f>
        <v>0</v>
      </c>
      <c r="AM549" s="105">
        <f>IF(AND(K549&gt;Variables!$G$10,K549&lt;Variables!$G$11),0,1)</f>
        <v>0</v>
      </c>
      <c r="AN549" s="103">
        <f>IF(H549&lt;Variables!$G$13,1,0)</f>
        <v>1</v>
      </c>
      <c r="AO549" s="101">
        <f>IF(R549&lt;Variables!$G$12,0,1)</f>
        <v>0</v>
      </c>
      <c r="AP549" s="106"/>
      <c r="AQ549" s="105"/>
      <c r="AR549" s="105"/>
      <c r="AS549" s="105"/>
      <c r="AT549" s="105"/>
      <c r="AU549" s="105">
        <v>1</v>
      </c>
      <c r="AV549" s="96" t="str">
        <f t="shared" si="132"/>
        <v/>
      </c>
      <c r="AW549" s="96" t="str">
        <f t="shared" si="133"/>
        <v/>
      </c>
      <c r="AX549" s="96">
        <f t="shared" si="134"/>
        <v>2</v>
      </c>
      <c r="AY549" s="96">
        <f t="shared" si="135"/>
        <v>2</v>
      </c>
      <c r="AZ549" s="96">
        <f t="shared" si="136"/>
        <v>2.4428414205400002</v>
      </c>
      <c r="BA549" s="96"/>
      <c r="BB549" s="96"/>
      <c r="BC549" s="96"/>
      <c r="BD549" s="96"/>
      <c r="BE549"/>
      <c r="BF549"/>
      <c r="BG549"/>
      <c r="BH549"/>
      <c r="BI549"/>
      <c r="BJ549" s="83"/>
      <c r="BK549" s="83"/>
    </row>
    <row r="550" spans="1:63" ht="14.1" customHeight="1" x14ac:dyDescent="0.2">
      <c r="A550" s="96" t="s">
        <v>105</v>
      </c>
      <c r="B550" s="96"/>
      <c r="C550" s="135">
        <v>44321.486111111109</v>
      </c>
      <c r="D550" s="96" t="s">
        <v>421</v>
      </c>
      <c r="E550" s="96">
        <v>24.07</v>
      </c>
      <c r="F550" s="96">
        <v>26.27</v>
      </c>
      <c r="G550" s="96">
        <v>12.91</v>
      </c>
      <c r="H550" s="96">
        <v>424.88</v>
      </c>
      <c r="I550" s="96">
        <v>84.881</v>
      </c>
      <c r="J550" s="96"/>
      <c r="K550" s="96">
        <v>64.31</v>
      </c>
      <c r="L550" s="96">
        <v>23.841204999999999</v>
      </c>
      <c r="M550" s="96">
        <v>0.95966200000000002</v>
      </c>
      <c r="N550" s="96">
        <v>23.684044</v>
      </c>
      <c r="O550" s="96"/>
      <c r="P550" s="96"/>
      <c r="Q550" s="96"/>
      <c r="R550" s="96"/>
      <c r="S550" s="96"/>
      <c r="T550" s="96"/>
      <c r="U550" s="96"/>
      <c r="V550" s="96">
        <f t="shared" si="124"/>
        <v>2.45064016782064</v>
      </c>
      <c r="W550" s="96">
        <f t="shared" si="125"/>
        <v>24.310700000000001</v>
      </c>
      <c r="X550" s="96">
        <f t="shared" si="126"/>
        <v>24.551400000000001</v>
      </c>
      <c r="Y550" s="105">
        <f t="shared" si="127"/>
        <v>23.5886</v>
      </c>
      <c r="Z550" s="105">
        <f t="shared" si="128"/>
        <v>23.684044</v>
      </c>
      <c r="AA550" s="105">
        <f t="shared" si="129"/>
        <v>23.107199999999999</v>
      </c>
      <c r="AB550" s="96"/>
      <c r="AC550" s="96">
        <v>24.25</v>
      </c>
      <c r="AD550" s="96">
        <v>23.65</v>
      </c>
      <c r="AE550" s="96">
        <f t="shared" si="130"/>
        <v>1.0074781886165352</v>
      </c>
      <c r="AF550" s="96">
        <f t="shared" si="138"/>
        <v>0.98255089322808464</v>
      </c>
      <c r="AG550" s="96"/>
      <c r="AH550" s="105">
        <f>IF(AND(M550&lt;Variables!$G$6,M550&gt;Variables!$G$5),0,1)</f>
        <v>1</v>
      </c>
      <c r="AI550" s="105">
        <f t="shared" si="131"/>
        <v>0</v>
      </c>
      <c r="AJ550" s="105">
        <f>IF(I550&gt;Variables!$G$7,0,1)</f>
        <v>0</v>
      </c>
      <c r="AK550" s="105">
        <f>IF(F550&gt;Variables!$G$8,0,1)</f>
        <v>0</v>
      </c>
      <c r="AL550" s="105">
        <f>IF(G550&gt;Variables!$G$9,0,1)</f>
        <v>0</v>
      </c>
      <c r="AM550" s="105">
        <f>IF(AND(K550&gt;Variables!$G$10,K550&lt;Variables!$G$11),0,1)</f>
        <v>0</v>
      </c>
      <c r="AN550" s="103">
        <f>IF(H550&lt;Variables!$G$13,1,0)</f>
        <v>1</v>
      </c>
      <c r="AO550" s="101">
        <f>IF(R550&lt;Variables!$G$12,0,1)</f>
        <v>0</v>
      </c>
      <c r="AP550" s="106"/>
      <c r="AQ550" s="105"/>
      <c r="AR550" s="105"/>
      <c r="AS550" s="105"/>
      <c r="AT550" s="105"/>
      <c r="AU550" s="105">
        <v>1</v>
      </c>
      <c r="AV550" s="96" t="str">
        <f t="shared" si="132"/>
        <v/>
      </c>
      <c r="AW550" s="96" t="str">
        <f t="shared" si="133"/>
        <v/>
      </c>
      <c r="AX550" s="96">
        <f t="shared" si="134"/>
        <v>2</v>
      </c>
      <c r="AY550" s="96">
        <f t="shared" si="135"/>
        <v>2</v>
      </c>
      <c r="AZ550" s="96">
        <f t="shared" si="136"/>
        <v>2.4471674278206397</v>
      </c>
      <c r="BA550" s="96"/>
      <c r="BB550" s="96"/>
      <c r="BC550" s="96"/>
      <c r="BD550" s="96"/>
      <c r="BE550"/>
      <c r="BF550"/>
      <c r="BG550"/>
      <c r="BH550"/>
      <c r="BI550"/>
      <c r="BJ550" s="83"/>
      <c r="BK550" s="83"/>
    </row>
    <row r="551" spans="1:63" ht="14.1" customHeight="1" x14ac:dyDescent="0.2">
      <c r="A551" s="96" t="s">
        <v>402</v>
      </c>
      <c r="B551" s="96"/>
      <c r="C551" s="135">
        <v>44321.489583333336</v>
      </c>
      <c r="D551" s="96" t="s">
        <v>421</v>
      </c>
      <c r="E551" s="96">
        <v>24.1</v>
      </c>
      <c r="F551" s="96">
        <v>26.27</v>
      </c>
      <c r="G551" s="96">
        <v>13.05</v>
      </c>
      <c r="H551" s="96">
        <v>424.88</v>
      </c>
      <c r="I551" s="96">
        <v>84.891000000000005</v>
      </c>
      <c r="J551" s="96"/>
      <c r="K551" s="96">
        <v>61.8</v>
      </c>
      <c r="L551" s="96">
        <v>23.944395</v>
      </c>
      <c r="M551" s="96">
        <v>0.64985999999999999</v>
      </c>
      <c r="N551" s="96">
        <v>23.738502</v>
      </c>
      <c r="O551" s="96"/>
      <c r="P551" s="96"/>
      <c r="Q551" s="96"/>
      <c r="R551" s="96"/>
      <c r="S551" s="96"/>
      <c r="T551" s="96"/>
      <c r="U551" s="96"/>
      <c r="V551" s="96">
        <f t="shared" si="124"/>
        <v>2.4502054509760001</v>
      </c>
      <c r="W551" s="96">
        <f t="shared" si="125"/>
        <v>24.341000000000001</v>
      </c>
      <c r="X551" s="96">
        <f t="shared" si="126"/>
        <v>24.582000000000001</v>
      </c>
      <c r="Y551" s="105">
        <f t="shared" si="127"/>
        <v>23.618000000000002</v>
      </c>
      <c r="Z551" s="105">
        <f t="shared" si="128"/>
        <v>23.738502</v>
      </c>
      <c r="AA551" s="105">
        <f t="shared" si="129"/>
        <v>23.135999999999999</v>
      </c>
      <c r="AB551" s="96"/>
      <c r="AC551" s="96">
        <v>24.25</v>
      </c>
      <c r="AD551" s="96">
        <v>23.65</v>
      </c>
      <c r="AE551" s="96">
        <f t="shared" si="130"/>
        <v>1.0062240663900415</v>
      </c>
      <c r="AF551" s="96">
        <f t="shared" si="138"/>
        <v>0.98132780082987536</v>
      </c>
      <c r="AG551" s="96"/>
      <c r="AH551" s="105">
        <f>IF(AND(M551&lt;Variables!$G$6,M551&gt;Variables!$G$5),0,1)</f>
        <v>1</v>
      </c>
      <c r="AI551" s="105">
        <f t="shared" si="131"/>
        <v>0</v>
      </c>
      <c r="AJ551" s="105">
        <f>IF(I551&gt;Variables!$G$7,0,1)</f>
        <v>0</v>
      </c>
      <c r="AK551" s="105">
        <f>IF(F551&gt;Variables!$G$8,0,1)</f>
        <v>0</v>
      </c>
      <c r="AL551" s="105">
        <f>IF(G551&gt;Variables!$G$9,0,1)</f>
        <v>0</v>
      </c>
      <c r="AM551" s="105">
        <f>IF(AND(K551&gt;Variables!$G$10,K551&lt;Variables!$G$11),0,1)</f>
        <v>0</v>
      </c>
      <c r="AN551" s="103">
        <f>IF(H551&lt;Variables!$G$13,1,0)</f>
        <v>1</v>
      </c>
      <c r="AO551" s="101">
        <f>IF(R551&lt;Variables!$G$12,0,1)</f>
        <v>0</v>
      </c>
      <c r="AP551" s="106"/>
      <c r="AQ551" s="105"/>
      <c r="AR551" s="105"/>
      <c r="AS551" s="105"/>
      <c r="AT551" s="105"/>
      <c r="AU551" s="105">
        <v>1</v>
      </c>
      <c r="AV551" s="96" t="str">
        <f t="shared" si="132"/>
        <v/>
      </c>
      <c r="AW551" s="96" t="str">
        <f t="shared" si="133"/>
        <v/>
      </c>
      <c r="AX551" s="96">
        <f t="shared" si="134"/>
        <v>2</v>
      </c>
      <c r="AY551" s="96">
        <f t="shared" si="135"/>
        <v>2</v>
      </c>
      <c r="AZ551" s="96">
        <f t="shared" si="136"/>
        <v>2.4468682509760002</v>
      </c>
      <c r="BA551" s="96"/>
      <c r="BB551" s="96"/>
      <c r="BC551" s="96"/>
      <c r="BD551" s="96"/>
      <c r="BE551"/>
      <c r="BF551"/>
      <c r="BG551"/>
      <c r="BH551"/>
      <c r="BI551"/>
      <c r="BJ551" s="83"/>
      <c r="BK551" s="83"/>
    </row>
    <row r="552" spans="1:63" ht="14.1" customHeight="1" x14ac:dyDescent="0.2">
      <c r="A552" s="96" t="s">
        <v>105</v>
      </c>
      <c r="B552" s="96"/>
      <c r="C552" s="135">
        <v>44321.496527777781</v>
      </c>
      <c r="D552" s="96" t="s">
        <v>410</v>
      </c>
      <c r="E552" s="96">
        <v>24.28</v>
      </c>
      <c r="F552" s="96">
        <v>25.32</v>
      </c>
      <c r="G552" s="96">
        <v>6.26</v>
      </c>
      <c r="H552" s="96">
        <v>4490</v>
      </c>
      <c r="I552" s="96">
        <v>83.644999999999996</v>
      </c>
      <c r="J552" s="96"/>
      <c r="K552" s="96">
        <v>65.81</v>
      </c>
      <c r="L552" s="96">
        <v>24.140920000000001</v>
      </c>
      <c r="M552" s="96">
        <v>0.57611699999999999</v>
      </c>
      <c r="N552" s="96">
        <v>24.076011000000001</v>
      </c>
      <c r="O552" s="96"/>
      <c r="P552" s="96"/>
      <c r="Q552" s="96"/>
      <c r="R552" s="96"/>
      <c r="S552" s="96"/>
      <c r="T552" s="96"/>
      <c r="U552" s="96"/>
      <c r="V552" s="96">
        <f t="shared" si="124"/>
        <v>2.4895074705842397</v>
      </c>
      <c r="W552" s="101">
        <f t="shared" si="125"/>
        <v>24.5228</v>
      </c>
      <c r="X552" s="101">
        <f t="shared" si="126"/>
        <v>24.765600000000003</v>
      </c>
      <c r="Y552" s="96">
        <f t="shared" si="127"/>
        <v>23.7944</v>
      </c>
      <c r="Z552" s="96">
        <f t="shared" si="128"/>
        <v>24.076011000000001</v>
      </c>
      <c r="AA552" s="96">
        <f t="shared" si="129"/>
        <v>23.308800000000002</v>
      </c>
      <c r="AB552" s="96"/>
      <c r="AC552" s="96">
        <v>24.8</v>
      </c>
      <c r="AD552" s="96">
        <v>24.15</v>
      </c>
      <c r="AE552" s="97">
        <f t="shared" si="130"/>
        <v>1.0214168039538716</v>
      </c>
      <c r="AF552" s="96">
        <f t="shared" si="138"/>
        <v>0.99464579901153205</v>
      </c>
      <c r="AG552" s="96"/>
      <c r="AH552" s="101">
        <f>IF(AND(M552&lt;Variables!$G$6,M552&gt;Variables!$G$5),0,1)</f>
        <v>1</v>
      </c>
      <c r="AI552" s="101">
        <f t="shared" si="131"/>
        <v>0</v>
      </c>
      <c r="AJ552" s="101">
        <f>IF(I552&gt;Variables!$G$7,0,1)</f>
        <v>0</v>
      </c>
      <c r="AK552" s="101">
        <f>IF(F552&gt;Variables!$G$8,0,1)</f>
        <v>0</v>
      </c>
      <c r="AL552" s="101">
        <f>IF(G552&gt;Variables!$G$9,0,1)</f>
        <v>1</v>
      </c>
      <c r="AM552" s="101">
        <f>IF(AND(K552&gt;Variables!$G$10,K552&lt;Variables!$G$11),0,1)</f>
        <v>0</v>
      </c>
      <c r="AN552" s="103">
        <f>IF(H552&lt;Variables!$G$13,1,0)</f>
        <v>0</v>
      </c>
      <c r="AO552" s="101">
        <f>IF(R552&lt;Variables!$G$12,0,1)</f>
        <v>0</v>
      </c>
      <c r="AP552" s="102"/>
      <c r="AQ552" s="101"/>
      <c r="AR552" s="101">
        <v>1</v>
      </c>
      <c r="AS552" s="101"/>
      <c r="AT552" s="101"/>
      <c r="AU552" s="101"/>
      <c r="AV552" s="96">
        <f t="shared" si="132"/>
        <v>3</v>
      </c>
      <c r="AW552" s="96" t="str">
        <f t="shared" si="133"/>
        <v/>
      </c>
      <c r="AX552" s="96" t="str">
        <f t="shared" si="134"/>
        <v/>
      </c>
      <c r="AY552" s="96">
        <f t="shared" si="135"/>
        <v>3</v>
      </c>
      <c r="AZ552" s="96">
        <f t="shared" si="136"/>
        <v>2.4859537305842401</v>
      </c>
      <c r="BA552" s="96"/>
      <c r="BB552" s="96"/>
      <c r="BC552" s="96"/>
      <c r="BD552" s="96"/>
      <c r="BE552"/>
      <c r="BF552"/>
      <c r="BG552"/>
      <c r="BH552"/>
      <c r="BI552"/>
      <c r="BJ552" s="83"/>
      <c r="BK552" s="83"/>
    </row>
    <row r="553" spans="1:63" ht="14.1" customHeight="1" x14ac:dyDescent="0.2">
      <c r="A553" s="96" t="s">
        <v>402</v>
      </c>
      <c r="B553" s="96"/>
      <c r="C553" s="135">
        <v>44322.416678240741</v>
      </c>
      <c r="D553" s="96" t="s">
        <v>428</v>
      </c>
      <c r="E553" s="96">
        <v>26.01</v>
      </c>
      <c r="F553" s="96">
        <v>19.62</v>
      </c>
      <c r="G553" s="96">
        <v>8.65</v>
      </c>
      <c r="H553" s="96">
        <v>960.23</v>
      </c>
      <c r="I553" s="96">
        <v>0.28999999999999998</v>
      </c>
      <c r="J553" s="96"/>
      <c r="K553" s="96">
        <v>66.650000000000006</v>
      </c>
      <c r="L553" s="96">
        <v>25.98226</v>
      </c>
      <c r="M553" s="96">
        <v>0.106765</v>
      </c>
      <c r="N553" s="96">
        <v>25.785177000000001</v>
      </c>
      <c r="O553" s="96"/>
      <c r="P553" s="96">
        <v>459600</v>
      </c>
      <c r="Q553" s="96">
        <v>368980</v>
      </c>
      <c r="R553" s="137">
        <f t="shared" ref="R553:R616" si="139">P553/Q553</f>
        <v>1.2455959672610981</v>
      </c>
      <c r="S553" s="137"/>
      <c r="T553" s="137"/>
      <c r="U553" s="137"/>
      <c r="V553" s="137">
        <f t="shared" si="124"/>
        <v>2.5315842936220001</v>
      </c>
      <c r="W553" s="97">
        <f t="shared" si="125"/>
        <v>26.270100000000003</v>
      </c>
      <c r="X553" s="96">
        <f t="shared" si="126"/>
        <v>26.530200000000001</v>
      </c>
      <c r="Y553" s="96">
        <f t="shared" si="127"/>
        <v>25.489800000000002</v>
      </c>
      <c r="Z553" s="96">
        <f t="shared" si="128"/>
        <v>25.785177000000001</v>
      </c>
      <c r="AA553" s="96">
        <f t="shared" si="129"/>
        <v>24.9696</v>
      </c>
      <c r="AB553" s="96"/>
      <c r="AC553" s="96">
        <v>26.46</v>
      </c>
      <c r="AD553" s="96">
        <v>25.59</v>
      </c>
      <c r="AE553" s="97">
        <f t="shared" si="130"/>
        <v>1.0173010380622838</v>
      </c>
      <c r="AF553" s="96">
        <f t="shared" si="138"/>
        <v>0.98385236447520175</v>
      </c>
      <c r="AG553" s="96"/>
      <c r="AH553" s="97">
        <f>IF(AND(M553&lt;Variables!$G$6,M553&gt;Variables!$G$5),0,1)</f>
        <v>1</v>
      </c>
      <c r="AI553" s="97">
        <f t="shared" si="131"/>
        <v>0</v>
      </c>
      <c r="AJ553" s="97">
        <f>IF(I553&gt;Variables!$G$7,0,1)</f>
        <v>0</v>
      </c>
      <c r="AK553" s="97">
        <f>IF(F553&gt;Variables!$G$8,0,1)</f>
        <v>0</v>
      </c>
      <c r="AL553" s="97">
        <f>IF(G553&gt;Variables!$G$9,0,1)</f>
        <v>1</v>
      </c>
      <c r="AM553" s="97">
        <f>IF(AND(K553&gt;Variables!$G$10,K553&lt;Variables!$G$11),0,1)</f>
        <v>0</v>
      </c>
      <c r="AN553" s="103">
        <f>IF(H553&lt;Variables!$G$13,1,0)</f>
        <v>1</v>
      </c>
      <c r="AO553" s="101">
        <f>IF(R553&lt;Variables!$G$12,0,1)</f>
        <v>0</v>
      </c>
      <c r="AP553" s="99"/>
      <c r="AQ553" s="97"/>
      <c r="AR553" s="97"/>
      <c r="AS553" s="97">
        <v>1</v>
      </c>
      <c r="AT553" s="97"/>
      <c r="AU553" s="97"/>
      <c r="AV553" s="96">
        <f t="shared" si="132"/>
        <v>3</v>
      </c>
      <c r="AW553" s="96" t="str">
        <f t="shared" si="133"/>
        <v/>
      </c>
      <c r="AX553" s="96" t="str">
        <f t="shared" si="134"/>
        <v/>
      </c>
      <c r="AY553" s="96">
        <f t="shared" si="135"/>
        <v>3</v>
      </c>
      <c r="AZ553" s="96">
        <f t="shared" si="136"/>
        <v>2.5279851936219999</v>
      </c>
      <c r="BA553" s="96"/>
      <c r="BB553" s="96"/>
      <c r="BC553" s="96"/>
      <c r="BD553" s="96"/>
      <c r="BE553"/>
      <c r="BF553"/>
      <c r="BG553"/>
      <c r="BH553"/>
      <c r="BI553"/>
      <c r="BJ553" s="83"/>
      <c r="BK553" s="83"/>
    </row>
    <row r="554" spans="1:63" ht="14.1" customHeight="1" x14ac:dyDescent="0.2">
      <c r="A554" s="96" t="s">
        <v>402</v>
      </c>
      <c r="B554" s="96"/>
      <c r="C554" s="135">
        <v>44322.416678240741</v>
      </c>
      <c r="D554" s="96" t="s">
        <v>429</v>
      </c>
      <c r="E554" s="96">
        <v>11.64</v>
      </c>
      <c r="F554" s="96">
        <v>8.52</v>
      </c>
      <c r="G554" s="96">
        <v>2.92</v>
      </c>
      <c r="H554" s="96">
        <v>1980</v>
      </c>
      <c r="I554" s="96">
        <v>0.876</v>
      </c>
      <c r="J554" s="96"/>
      <c r="K554" s="96">
        <v>65.56</v>
      </c>
      <c r="L554" s="96">
        <v>11.411785</v>
      </c>
      <c r="M554" s="96">
        <v>1.999819</v>
      </c>
      <c r="N554" s="96">
        <v>11.353152</v>
      </c>
      <c r="O554" s="96"/>
      <c r="P554" s="96">
        <v>1648000</v>
      </c>
      <c r="Q554" s="96">
        <v>5445000</v>
      </c>
      <c r="R554" s="139">
        <f t="shared" si="139"/>
        <v>0.30266299357208448</v>
      </c>
      <c r="S554" s="139"/>
      <c r="T554" s="139"/>
      <c r="U554" s="139"/>
      <c r="V554" s="139">
        <f t="shared" si="124"/>
        <v>2.3863398796476805</v>
      </c>
      <c r="W554" s="101">
        <f t="shared" si="125"/>
        <v>11.756400000000001</v>
      </c>
      <c r="X554" s="101">
        <f t="shared" si="126"/>
        <v>11.872800000000002</v>
      </c>
      <c r="Y554" s="96">
        <f t="shared" si="127"/>
        <v>11.4072</v>
      </c>
      <c r="Z554" s="96">
        <f t="shared" si="128"/>
        <v>11.353152</v>
      </c>
      <c r="AA554" s="96">
        <f t="shared" si="129"/>
        <v>11.1744</v>
      </c>
      <c r="AB554" s="96"/>
      <c r="AC554" s="96">
        <v>11.97</v>
      </c>
      <c r="AD554" s="96">
        <v>11.52</v>
      </c>
      <c r="AE554" s="97">
        <f t="shared" si="130"/>
        <v>1.0283505154639174</v>
      </c>
      <c r="AF554" s="96">
        <f t="shared" si="138"/>
        <v>0.98969072164948446</v>
      </c>
      <c r="AG554" s="96"/>
      <c r="AH554" s="101">
        <f>IF(AND(M554&lt;Variables!$G$6,M554&gt;Variables!$G$5),0,1)</f>
        <v>1</v>
      </c>
      <c r="AI554" s="101">
        <f t="shared" si="131"/>
        <v>0</v>
      </c>
      <c r="AJ554" s="101">
        <f>IF(I554&gt;Variables!$G$7,0,1)</f>
        <v>0</v>
      </c>
      <c r="AK554" s="101">
        <f>IF(F554&gt;Variables!$G$8,0,1)</f>
        <v>1</v>
      </c>
      <c r="AL554" s="101">
        <f>IF(G554&gt;Variables!$G$9,0,1)</f>
        <v>1</v>
      </c>
      <c r="AM554" s="101">
        <f>IF(AND(K554&gt;Variables!$G$10,K554&lt;Variables!$G$11),0,1)</f>
        <v>0</v>
      </c>
      <c r="AN554" s="103">
        <f>IF(H554&lt;Variables!$G$13,1,0)</f>
        <v>1</v>
      </c>
      <c r="AO554" s="101">
        <f>IF(R554&lt;Variables!$G$12,0,1)</f>
        <v>0</v>
      </c>
      <c r="AP554" s="102"/>
      <c r="AQ554" s="101"/>
      <c r="AR554" s="101">
        <v>1</v>
      </c>
      <c r="AS554" s="101"/>
      <c r="AT554" s="101"/>
      <c r="AU554" s="101"/>
      <c r="AV554" s="96">
        <f t="shared" si="132"/>
        <v>3</v>
      </c>
      <c r="AW554" s="96" t="str">
        <f t="shared" si="133"/>
        <v/>
      </c>
      <c r="AX554" s="96" t="str">
        <f t="shared" si="134"/>
        <v/>
      </c>
      <c r="AY554" s="96">
        <f t="shared" si="135"/>
        <v>3</v>
      </c>
      <c r="AZ554" s="96">
        <f t="shared" si="136"/>
        <v>2.38279963964768</v>
      </c>
      <c r="BA554" s="96"/>
      <c r="BB554" s="96"/>
      <c r="BC554" s="96"/>
      <c r="BD554" s="96"/>
      <c r="BE554"/>
      <c r="BF554"/>
      <c r="BG554"/>
      <c r="BH554"/>
      <c r="BI554"/>
      <c r="BJ554" s="83"/>
      <c r="BK554" s="83"/>
    </row>
    <row r="555" spans="1:63" ht="14.1" customHeight="1" x14ac:dyDescent="0.2">
      <c r="A555" s="96" t="s">
        <v>402</v>
      </c>
      <c r="B555" s="96"/>
      <c r="C555" s="135">
        <v>44322.416678240741</v>
      </c>
      <c r="D555" s="96" t="s">
        <v>430</v>
      </c>
      <c r="E555" s="96">
        <v>24.511700000000001</v>
      </c>
      <c r="F555" s="96">
        <v>20.63</v>
      </c>
      <c r="G555" s="96">
        <v>4.93</v>
      </c>
      <c r="H555" s="96">
        <v>2320</v>
      </c>
      <c r="I555" s="96">
        <v>170.28</v>
      </c>
      <c r="J555" s="96"/>
      <c r="K555" s="96">
        <v>60.19</v>
      </c>
      <c r="L555" s="96">
        <v>24.446370000000002</v>
      </c>
      <c r="M555" s="96">
        <v>0.26723799999999998</v>
      </c>
      <c r="N555" s="96">
        <v>24.329687</v>
      </c>
      <c r="O555" s="96"/>
      <c r="P555" s="96">
        <v>2371000</v>
      </c>
      <c r="Q555" s="96">
        <v>1540000</v>
      </c>
      <c r="R555" s="140">
        <f t="shared" si="139"/>
        <v>1.5396103896103897</v>
      </c>
      <c r="S555" s="140"/>
      <c r="T555" s="140"/>
      <c r="U555" s="140"/>
      <c r="V555" s="140">
        <f t="shared" si="124"/>
        <v>2.4577557397246403</v>
      </c>
      <c r="W555" s="96">
        <f t="shared" si="125"/>
        <v>24.756817000000002</v>
      </c>
      <c r="X555" s="96">
        <f t="shared" si="126"/>
        <v>25.001934000000002</v>
      </c>
      <c r="Y555" s="105">
        <f t="shared" si="127"/>
        <v>24.021466</v>
      </c>
      <c r="Z555" s="105">
        <f t="shared" si="128"/>
        <v>24.329687</v>
      </c>
      <c r="AA555" s="105">
        <f t="shared" si="129"/>
        <v>23.531231999999999</v>
      </c>
      <c r="AB555" s="96"/>
      <c r="AC555" s="96">
        <v>24.93</v>
      </c>
      <c r="AD555" s="96">
        <v>24.16</v>
      </c>
      <c r="AE555" s="97">
        <f t="shared" si="130"/>
        <v>1.0170653198268582</v>
      </c>
      <c r="AF555" s="96">
        <f t="shared" si="138"/>
        <v>0.98565174998062144</v>
      </c>
      <c r="AG555" s="96"/>
      <c r="AH555" s="105">
        <f>IF(AND(M555&lt;Variables!$G$6,M555&gt;Variables!$G$5),0,1)</f>
        <v>1</v>
      </c>
      <c r="AI555" s="105">
        <f t="shared" si="131"/>
        <v>0</v>
      </c>
      <c r="AJ555" s="105">
        <f>IF(I555&gt;Variables!$G$7,0,1)</f>
        <v>0</v>
      </c>
      <c r="AK555" s="105">
        <f>IF(F555&gt;Variables!$G$8,0,1)</f>
        <v>0</v>
      </c>
      <c r="AL555" s="105">
        <f>IF(G555&gt;Variables!$G$9,0,1)</f>
        <v>1</v>
      </c>
      <c r="AM555" s="105">
        <f>IF(AND(K555&gt;Variables!$G$10,K555&lt;Variables!$G$11),0,1)</f>
        <v>0</v>
      </c>
      <c r="AN555" s="103">
        <f>IF(H555&lt;Variables!$G$13,1,0)</f>
        <v>1</v>
      </c>
      <c r="AO555" s="101">
        <f>IF(R555&lt;Variables!$G$12,0,1)</f>
        <v>0</v>
      </c>
      <c r="AP555" s="106"/>
      <c r="AQ555" s="105"/>
      <c r="AR555" s="105"/>
      <c r="AS555" s="105"/>
      <c r="AT555" s="105"/>
      <c r="AU555" s="105">
        <v>1</v>
      </c>
      <c r="AV555" s="96">
        <f t="shared" si="132"/>
        <v>3</v>
      </c>
      <c r="AW555" s="96" t="str">
        <f t="shared" si="133"/>
        <v/>
      </c>
      <c r="AX555" s="96" t="str">
        <f t="shared" si="134"/>
        <v/>
      </c>
      <c r="AY555" s="96">
        <f t="shared" si="135"/>
        <v>3</v>
      </c>
      <c r="AZ555" s="96">
        <f t="shared" si="136"/>
        <v>2.4545054797246402</v>
      </c>
      <c r="BA555" s="96"/>
      <c r="BB555" s="96"/>
      <c r="BC555" s="96"/>
      <c r="BD555" s="96"/>
      <c r="BE555"/>
      <c r="BF555"/>
      <c r="BG555"/>
      <c r="BH555"/>
      <c r="BI555"/>
      <c r="BJ555" s="83"/>
      <c r="BK555" s="83"/>
    </row>
    <row r="556" spans="1:63" ht="14.1" customHeight="1" x14ac:dyDescent="0.2">
      <c r="A556" s="96" t="s">
        <v>105</v>
      </c>
      <c r="B556" s="96"/>
      <c r="C556" s="135">
        <v>44322.42015046296</v>
      </c>
      <c r="D556" s="96" t="s">
        <v>431</v>
      </c>
      <c r="E556" s="96">
        <v>36.06</v>
      </c>
      <c r="F556" s="96">
        <v>7.51</v>
      </c>
      <c r="G556" s="96">
        <v>3.83</v>
      </c>
      <c r="H556" s="96">
        <v>3120</v>
      </c>
      <c r="I556" s="96">
        <v>212.27199999999999</v>
      </c>
      <c r="J556" s="96"/>
      <c r="K556" s="96">
        <v>63.63</v>
      </c>
      <c r="L556" s="96">
        <v>35.776134999999996</v>
      </c>
      <c r="M556" s="96">
        <v>0.79344800000000004</v>
      </c>
      <c r="N556" s="96">
        <v>35.481228000000002</v>
      </c>
      <c r="O556" s="96"/>
      <c r="P556" s="96">
        <v>5117000</v>
      </c>
      <c r="Q556" s="96">
        <v>1974000</v>
      </c>
      <c r="R556" s="137">
        <f t="shared" si="139"/>
        <v>2.5921985815602837</v>
      </c>
      <c r="S556" s="137"/>
      <c r="T556" s="137"/>
      <c r="U556" s="137"/>
      <c r="V556" s="137">
        <f t="shared" si="124"/>
        <v>2.4563443092588799</v>
      </c>
      <c r="W556" s="97">
        <f t="shared" si="125"/>
        <v>36.4206</v>
      </c>
      <c r="X556" s="96">
        <f t="shared" si="126"/>
        <v>36.781200000000005</v>
      </c>
      <c r="Y556" s="96">
        <f t="shared" si="127"/>
        <v>35.338799999999999</v>
      </c>
      <c r="Z556" s="96">
        <f t="shared" si="128"/>
        <v>35.481228000000002</v>
      </c>
      <c r="AA556" s="96">
        <f t="shared" si="129"/>
        <v>34.617600000000003</v>
      </c>
      <c r="AB556" s="96"/>
      <c r="AC556" s="96">
        <v>36.6</v>
      </c>
      <c r="AD556" s="96">
        <v>35.549999999999997</v>
      </c>
      <c r="AE556" s="97">
        <f t="shared" si="130"/>
        <v>1.0149750415973378</v>
      </c>
      <c r="AF556" s="96">
        <f t="shared" si="138"/>
        <v>0.98585690515806979</v>
      </c>
      <c r="AG556" s="96"/>
      <c r="AH556" s="97">
        <f>IF(AND(M556&lt;Variables!$G$6,M556&gt;Variables!$G$5),0,1)</f>
        <v>1</v>
      </c>
      <c r="AI556" s="97">
        <f t="shared" si="131"/>
        <v>0</v>
      </c>
      <c r="AJ556" s="97">
        <f>IF(I556&gt;Variables!$G$7,0,1)</f>
        <v>0</v>
      </c>
      <c r="AK556" s="97">
        <f>IF(F556&gt;Variables!$G$8,0,1)</f>
        <v>1</v>
      </c>
      <c r="AL556" s="97">
        <f>IF(G556&gt;Variables!$G$9,0,1)</f>
        <v>1</v>
      </c>
      <c r="AM556" s="97">
        <f>IF(AND(K556&gt;Variables!$G$10,K556&lt;Variables!$G$11),0,1)</f>
        <v>0</v>
      </c>
      <c r="AN556" s="103">
        <f>IF(H556&lt;Variables!$G$13,1,0)</f>
        <v>0</v>
      </c>
      <c r="AO556" s="101">
        <f>IF(R556&lt;Variables!$G$12,0,1)</f>
        <v>1</v>
      </c>
      <c r="AP556" s="99"/>
      <c r="AQ556" s="97"/>
      <c r="AR556" s="97"/>
      <c r="AS556" s="97">
        <v>1</v>
      </c>
      <c r="AT556" s="97"/>
      <c r="AU556" s="97"/>
      <c r="AV556" s="96">
        <f t="shared" si="132"/>
        <v>3</v>
      </c>
      <c r="AW556" s="96" t="str">
        <f t="shared" si="133"/>
        <v/>
      </c>
      <c r="AX556" s="96" t="str">
        <f t="shared" si="134"/>
        <v/>
      </c>
      <c r="AY556" s="96">
        <f t="shared" si="135"/>
        <v>3</v>
      </c>
      <c r="AZ556" s="96">
        <f t="shared" si="136"/>
        <v>2.4529082892588798</v>
      </c>
      <c r="BA556" s="96"/>
      <c r="BB556" s="96"/>
      <c r="BC556" s="96"/>
      <c r="BD556" s="96"/>
      <c r="BE556"/>
      <c r="BF556"/>
      <c r="BG556"/>
      <c r="BH556"/>
      <c r="BI556"/>
      <c r="BJ556" s="83"/>
      <c r="BK556" s="83"/>
    </row>
    <row r="557" spans="1:63" ht="14.1" customHeight="1" x14ac:dyDescent="0.2">
      <c r="A557" s="96" t="s">
        <v>402</v>
      </c>
      <c r="B557" s="96"/>
      <c r="C557" s="135">
        <v>44322.423622685186</v>
      </c>
      <c r="D557" s="96" t="s">
        <v>429</v>
      </c>
      <c r="E557" s="96">
        <v>11.9</v>
      </c>
      <c r="F557" s="96">
        <v>10.58</v>
      </c>
      <c r="G557" s="96">
        <v>5.22</v>
      </c>
      <c r="H557" s="96">
        <v>1980</v>
      </c>
      <c r="I557" s="96">
        <v>0.95899999999999996</v>
      </c>
      <c r="J557" s="96"/>
      <c r="K557" s="96">
        <v>65.05</v>
      </c>
      <c r="L557" s="96">
        <v>11.63679</v>
      </c>
      <c r="M557" s="96">
        <v>2.2618779999999998</v>
      </c>
      <c r="N557" s="96">
        <v>11.446505</v>
      </c>
      <c r="O557" s="96"/>
      <c r="P557" s="96">
        <v>2075000</v>
      </c>
      <c r="Q557" s="96">
        <v>5445000</v>
      </c>
      <c r="R557" s="139">
        <f t="shared" si="139"/>
        <v>0.38108356290174472</v>
      </c>
      <c r="S557" s="139"/>
      <c r="T557" s="139"/>
      <c r="U557" s="139"/>
      <c r="V557" s="139">
        <f t="shared" si="124"/>
        <v>2.3657980018567999</v>
      </c>
      <c r="W557" s="101">
        <f t="shared" si="125"/>
        <v>12.019</v>
      </c>
      <c r="X557" s="101">
        <f t="shared" si="126"/>
        <v>12.138</v>
      </c>
      <c r="Y557" s="96">
        <f t="shared" si="127"/>
        <v>11.662000000000001</v>
      </c>
      <c r="Z557" s="96">
        <f t="shared" si="128"/>
        <v>11.446505</v>
      </c>
      <c r="AA557" s="96">
        <f t="shared" si="129"/>
        <v>11.423999999999999</v>
      </c>
      <c r="AB557" s="96"/>
      <c r="AC557" s="96">
        <v>12.52</v>
      </c>
      <c r="AD557" s="96">
        <v>11.73</v>
      </c>
      <c r="AE557" s="97">
        <f t="shared" si="130"/>
        <v>1.0521008403361345</v>
      </c>
      <c r="AF557" s="96">
        <f t="shared" si="138"/>
        <v>0.98571428571428577</v>
      </c>
      <c r="AG557" s="96"/>
      <c r="AH557" s="101">
        <f>IF(AND(M557&lt;Variables!$G$6,M557&gt;Variables!$G$5),0,1)</f>
        <v>1</v>
      </c>
      <c r="AI557" s="101">
        <f t="shared" si="131"/>
        <v>0</v>
      </c>
      <c r="AJ557" s="101">
        <f>IF(I557&gt;Variables!$G$7,0,1)</f>
        <v>0</v>
      </c>
      <c r="AK557" s="101">
        <f>IF(F557&gt;Variables!$G$8,0,1)</f>
        <v>0</v>
      </c>
      <c r="AL557" s="101">
        <f>IF(G557&gt;Variables!$G$9,0,1)</f>
        <v>1</v>
      </c>
      <c r="AM557" s="101">
        <f>IF(AND(K557&gt;Variables!$G$10,K557&lt;Variables!$G$11),0,1)</f>
        <v>0</v>
      </c>
      <c r="AN557" s="103">
        <f>IF(H557&lt;Variables!$G$13,1,0)</f>
        <v>1</v>
      </c>
      <c r="AO557" s="101">
        <f>IF(R557&lt;Variables!$G$12,0,1)</f>
        <v>0</v>
      </c>
      <c r="AP557" s="102"/>
      <c r="AQ557" s="101"/>
      <c r="AR557" s="101">
        <v>1</v>
      </c>
      <c r="AS557" s="101"/>
      <c r="AT557" s="101"/>
      <c r="AU557" s="101"/>
      <c r="AV557" s="96">
        <f t="shared" si="132"/>
        <v>3</v>
      </c>
      <c r="AW557" s="96" t="str">
        <f t="shared" si="133"/>
        <v/>
      </c>
      <c r="AX557" s="96" t="str">
        <f t="shared" si="134"/>
        <v/>
      </c>
      <c r="AY557" s="96">
        <f t="shared" si="135"/>
        <v>3</v>
      </c>
      <c r="AZ557" s="96">
        <f t="shared" si="136"/>
        <v>2.3622853018568</v>
      </c>
      <c r="BA557" s="96"/>
      <c r="BB557" s="96"/>
      <c r="BC557" s="96"/>
      <c r="BD557" s="96"/>
      <c r="BE557"/>
      <c r="BF557"/>
      <c r="BG557"/>
      <c r="BH557"/>
      <c r="BI557"/>
      <c r="BJ557" s="83"/>
      <c r="BK557" s="83"/>
    </row>
    <row r="558" spans="1:63" ht="14.1" customHeight="1" x14ac:dyDescent="0.2">
      <c r="A558" s="96" t="s">
        <v>402</v>
      </c>
      <c r="B558" s="96"/>
      <c r="C558" s="135">
        <v>44322.423622685186</v>
      </c>
      <c r="D558" s="96" t="s">
        <v>428</v>
      </c>
      <c r="E558" s="96">
        <v>26.3</v>
      </c>
      <c r="F558" s="96">
        <v>19.37</v>
      </c>
      <c r="G558" s="96">
        <v>9.86</v>
      </c>
      <c r="H558" s="96">
        <v>960.23</v>
      </c>
      <c r="I558" s="96">
        <v>0.31</v>
      </c>
      <c r="J558" s="96"/>
      <c r="K558" s="96">
        <v>62.33</v>
      </c>
      <c r="L558" s="96">
        <v>26.081579999999999</v>
      </c>
      <c r="M558" s="96">
        <v>0.837449</v>
      </c>
      <c r="N558" s="96">
        <v>25.875548999999999</v>
      </c>
      <c r="O558" s="96"/>
      <c r="P558" s="96">
        <v>556540</v>
      </c>
      <c r="Q558" s="96">
        <v>368980</v>
      </c>
      <c r="R558" s="138">
        <f t="shared" si="139"/>
        <v>1.5083202341590329</v>
      </c>
      <c r="S558" s="138"/>
      <c r="T558" s="138"/>
      <c r="U558" s="138"/>
      <c r="V558" s="138">
        <f t="shared" si="124"/>
        <v>2.4431443710610399</v>
      </c>
      <c r="W558" s="96">
        <f t="shared" si="125"/>
        <v>26.563000000000002</v>
      </c>
      <c r="X558" s="96">
        <f t="shared" si="126"/>
        <v>26.826000000000001</v>
      </c>
      <c r="Y558" s="103">
        <f t="shared" si="127"/>
        <v>25.774000000000001</v>
      </c>
      <c r="Z558" s="103">
        <f t="shared" si="128"/>
        <v>25.875548999999999</v>
      </c>
      <c r="AA558" s="103">
        <f t="shared" si="129"/>
        <v>25.248000000000001</v>
      </c>
      <c r="AB558" s="96"/>
      <c r="AC558" s="96"/>
      <c r="AD558" s="96">
        <v>25.59</v>
      </c>
      <c r="AE558" s="96">
        <f t="shared" si="130"/>
        <v>0</v>
      </c>
      <c r="AF558" s="96">
        <f t="shared" si="138"/>
        <v>0.97300380228136873</v>
      </c>
      <c r="AG558" s="96"/>
      <c r="AH558" s="103">
        <f>IF(AND(M558&lt;Variables!$G$6,M558&gt;Variables!$G$5),0,1)</f>
        <v>1</v>
      </c>
      <c r="AI558" s="103">
        <f t="shared" si="131"/>
        <v>0</v>
      </c>
      <c r="AJ558" s="103">
        <f>IF(I558&gt;Variables!$G$7,0,1)</f>
        <v>0</v>
      </c>
      <c r="AK558" s="103">
        <f>IF(F558&gt;Variables!$G$8,0,1)</f>
        <v>0</v>
      </c>
      <c r="AL558" s="103">
        <f>IF(G558&gt;Variables!$G$9,0,1)</f>
        <v>1</v>
      </c>
      <c r="AM558" s="103">
        <f>IF(AND(K558&gt;Variables!$G$10,K558&lt;Variables!$G$11),0,1)</f>
        <v>0</v>
      </c>
      <c r="AN558" s="103">
        <f>IF(H558&lt;Variables!$G$13,1,0)</f>
        <v>1</v>
      </c>
      <c r="AO558" s="101">
        <f>IF(R558&lt;Variables!$G$12,0,1)</f>
        <v>0</v>
      </c>
      <c r="AP558" s="104"/>
      <c r="AQ558" s="103"/>
      <c r="AR558" s="103"/>
      <c r="AS558" s="103"/>
      <c r="AT558" s="103">
        <v>1</v>
      </c>
      <c r="AU558" s="103"/>
      <c r="AV558" s="96" t="str">
        <f t="shared" si="132"/>
        <v/>
      </c>
      <c r="AW558" s="96">
        <f t="shared" si="133"/>
        <v>1</v>
      </c>
      <c r="AX558" s="96" t="str">
        <f t="shared" si="134"/>
        <v/>
      </c>
      <c r="AY558" s="96">
        <f t="shared" si="135"/>
        <v>1</v>
      </c>
      <c r="AZ558" s="96">
        <f t="shared" si="136"/>
        <v>2.4397785510610399</v>
      </c>
      <c r="BA558" s="96"/>
      <c r="BB558" s="96"/>
      <c r="BC558" s="96"/>
      <c r="BD558" s="96"/>
      <c r="BE558"/>
      <c r="BF558"/>
      <c r="BG558"/>
      <c r="BH558"/>
      <c r="BI558"/>
      <c r="BJ558" s="83"/>
      <c r="BK558" s="83"/>
    </row>
    <row r="559" spans="1:63" ht="14.1" customHeight="1" x14ac:dyDescent="0.2">
      <c r="A559" s="96" t="s">
        <v>402</v>
      </c>
      <c r="B559" s="96"/>
      <c r="C559" s="135">
        <v>44322.427083333336</v>
      </c>
      <c r="D559" s="96" t="s">
        <v>433</v>
      </c>
      <c r="E559" s="96">
        <v>17.528400000000001</v>
      </c>
      <c r="F559" s="96">
        <v>8.85</v>
      </c>
      <c r="G559" s="96">
        <v>5.98</v>
      </c>
      <c r="H559" s="96">
        <v>3560</v>
      </c>
      <c r="I559" s="96">
        <v>0.42699999999999999</v>
      </c>
      <c r="J559" s="96"/>
      <c r="K559" s="96">
        <v>67.849999999999994</v>
      </c>
      <c r="L559" s="96">
        <v>17.428834999999999</v>
      </c>
      <c r="M559" s="96">
        <v>0.57126600000000005</v>
      </c>
      <c r="N559" s="96">
        <v>17.270709</v>
      </c>
      <c r="O559" s="96"/>
      <c r="P559" s="96">
        <v>745409</v>
      </c>
      <c r="Q559" s="96">
        <v>1867000</v>
      </c>
      <c r="R559" s="137">
        <f t="shared" si="139"/>
        <v>0.39925495447241566</v>
      </c>
      <c r="S559" s="137"/>
      <c r="T559" s="137"/>
      <c r="U559" s="137"/>
      <c r="V559" s="137">
        <f t="shared" si="124"/>
        <v>2.5076238646871998</v>
      </c>
      <c r="W559" s="96">
        <f t="shared" si="125"/>
        <v>17.703684000000003</v>
      </c>
      <c r="X559" s="96">
        <f t="shared" si="126"/>
        <v>17.878968</v>
      </c>
      <c r="Y559" s="96">
        <f t="shared" si="127"/>
        <v>17.177832000000002</v>
      </c>
      <c r="Z559" s="96">
        <f t="shared" si="128"/>
        <v>17.270709</v>
      </c>
      <c r="AA559" s="96">
        <f t="shared" si="129"/>
        <v>16.827264</v>
      </c>
      <c r="AB559" s="96"/>
      <c r="AC559" s="96">
        <v>17.64</v>
      </c>
      <c r="AD559" s="96">
        <v>17.38</v>
      </c>
      <c r="AE559" s="96">
        <f t="shared" si="130"/>
        <v>1.0063668104333539</v>
      </c>
      <c r="AF559" s="96">
        <f t="shared" si="138"/>
        <v>0.99153373953127488</v>
      </c>
      <c r="AG559" s="96" t="s">
        <v>434</v>
      </c>
      <c r="AH559" s="97">
        <f>IF(AND(M559&lt;Variables!$G$6,M559&gt;Variables!$G$5),0,1)</f>
        <v>1</v>
      </c>
      <c r="AI559" s="97">
        <f t="shared" si="131"/>
        <v>0</v>
      </c>
      <c r="AJ559" s="97">
        <f>IF(I559&gt;Variables!$G$7,0,1)</f>
        <v>0</v>
      </c>
      <c r="AK559" s="97">
        <f>IF(F559&gt;Variables!$G$8,0,1)</f>
        <v>1</v>
      </c>
      <c r="AL559" s="97">
        <f>IF(G559&gt;Variables!$G$9,0,1)</f>
        <v>1</v>
      </c>
      <c r="AM559" s="97">
        <f>IF(AND(K559&gt;Variables!$G$10,K559&lt;Variables!$G$11),0,1)</f>
        <v>0</v>
      </c>
      <c r="AN559" s="103">
        <f>IF(H559&lt;Variables!$G$13,1,0)</f>
        <v>0</v>
      </c>
      <c r="AO559" s="101">
        <f>IF(R559&lt;Variables!$G$12,0,1)</f>
        <v>0</v>
      </c>
      <c r="AP559" s="99"/>
      <c r="AQ559" s="97"/>
      <c r="AR559" s="97"/>
      <c r="AS559" s="97">
        <v>1</v>
      </c>
      <c r="AT559" s="97"/>
      <c r="AU559" s="97"/>
      <c r="AV559" s="96" t="str">
        <f t="shared" si="132"/>
        <v/>
      </c>
      <c r="AW559" s="96" t="str">
        <f t="shared" si="133"/>
        <v/>
      </c>
      <c r="AX559" s="96">
        <f t="shared" si="134"/>
        <v>2</v>
      </c>
      <c r="AY559" s="96">
        <f t="shared" si="135"/>
        <v>2</v>
      </c>
      <c r="AZ559" s="96">
        <f t="shared" si="136"/>
        <v>2.5039599646871995</v>
      </c>
      <c r="BA559" s="96"/>
      <c r="BB559" s="96"/>
      <c r="BC559" s="96"/>
      <c r="BD559" s="96"/>
      <c r="BE559"/>
      <c r="BF559"/>
      <c r="BG559"/>
      <c r="BH559"/>
      <c r="BI559"/>
      <c r="BJ559" s="83"/>
      <c r="BK559" s="83"/>
    </row>
    <row r="560" spans="1:63" ht="14.1" customHeight="1" x14ac:dyDescent="0.2">
      <c r="A560" s="96" t="s">
        <v>402</v>
      </c>
      <c r="B560" s="96"/>
      <c r="C560" s="141">
        <v>44322.427083333336</v>
      </c>
      <c r="D560" s="89" t="s">
        <v>432</v>
      </c>
      <c r="E560" s="89">
        <v>67.599999999999994</v>
      </c>
      <c r="F560" s="89">
        <v>7.12</v>
      </c>
      <c r="G560" s="89">
        <v>3.98</v>
      </c>
      <c r="H560" s="89">
        <v>21570</v>
      </c>
      <c r="I560" s="89">
        <v>50.070999999999998</v>
      </c>
      <c r="J560" s="89"/>
      <c r="K560" s="89">
        <v>70.64</v>
      </c>
      <c r="L560" s="89">
        <v>67.215639999999993</v>
      </c>
      <c r="M560" s="89">
        <v>0.57183099999999998</v>
      </c>
      <c r="N560" s="89">
        <v>66.870475999999996</v>
      </c>
      <c r="O560" s="89"/>
      <c r="P560" s="89">
        <v>3290000</v>
      </c>
      <c r="Q560" s="89">
        <v>3211000</v>
      </c>
      <c r="R560" s="142">
        <f t="shared" si="139"/>
        <v>1.0246029274369355</v>
      </c>
      <c r="S560" s="142"/>
      <c r="T560" s="142"/>
      <c r="U560" s="142"/>
      <c r="V560" s="142">
        <f t="shared" si="124"/>
        <v>2.5318769087660802</v>
      </c>
      <c r="W560" s="89">
        <f t="shared" si="125"/>
        <v>68.275999999999996</v>
      </c>
      <c r="X560" s="89">
        <f t="shared" si="126"/>
        <v>68.951999999999998</v>
      </c>
      <c r="Y560" s="121">
        <f t="shared" si="127"/>
        <v>66.24799999999999</v>
      </c>
      <c r="Z560" s="121">
        <f t="shared" si="128"/>
        <v>66.870475999999996</v>
      </c>
      <c r="AA560" s="121">
        <f t="shared" si="129"/>
        <v>64.895999999999987</v>
      </c>
      <c r="AB560" s="96"/>
      <c r="AC560" s="96">
        <v>67.930000000000007</v>
      </c>
      <c r="AD560" s="96">
        <v>66.86</v>
      </c>
      <c r="AE560" s="96">
        <f t="shared" si="130"/>
        <v>1.0048816568047338</v>
      </c>
      <c r="AF560" s="96">
        <f t="shared" si="138"/>
        <v>0.98905325443786984</v>
      </c>
      <c r="AG560" s="96"/>
      <c r="AH560" s="105">
        <f>IF(AND(M560&lt;Variables!$G$6,M560&gt;Variables!$G$5),0,1)</f>
        <v>1</v>
      </c>
      <c r="AI560" s="105">
        <f t="shared" si="131"/>
        <v>0</v>
      </c>
      <c r="AJ560" s="105">
        <f>IF(I560&gt;Variables!$G$7,0,1)</f>
        <v>0</v>
      </c>
      <c r="AK560" s="105">
        <f>IF(F560&gt;Variables!$G$8,0,1)</f>
        <v>1</v>
      </c>
      <c r="AL560" s="105">
        <f>IF(G560&gt;Variables!$G$9,0,1)</f>
        <v>1</v>
      </c>
      <c r="AM560" s="105">
        <f>IF(AND(K560&gt;Variables!$G$10,K560&lt;Variables!$G$11),0,1)</f>
        <v>0</v>
      </c>
      <c r="AN560" s="103">
        <f>IF(H560&lt;Variables!$G$13,1,0)</f>
        <v>0</v>
      </c>
      <c r="AO560" s="101">
        <f>IF(R560&lt;Variables!$G$12,0,1)</f>
        <v>0</v>
      </c>
      <c r="AP560" s="106"/>
      <c r="AQ560" s="105"/>
      <c r="AR560" s="105"/>
      <c r="AS560" s="105"/>
      <c r="AT560" s="105"/>
      <c r="AU560" s="105">
        <v>1</v>
      </c>
      <c r="AV560" s="96" t="str">
        <f t="shared" si="132"/>
        <v/>
      </c>
      <c r="AW560" s="96" t="str">
        <f t="shared" si="133"/>
        <v/>
      </c>
      <c r="AX560" s="96">
        <f t="shared" si="134"/>
        <v>2</v>
      </c>
      <c r="AY560" s="96">
        <f t="shared" si="135"/>
        <v>2</v>
      </c>
      <c r="AZ560" s="96">
        <f t="shared" si="136"/>
        <v>2.5280623487660803</v>
      </c>
      <c r="BA560" s="96"/>
      <c r="BB560" s="96"/>
      <c r="BC560" s="96"/>
      <c r="BD560" s="96"/>
      <c r="BE560"/>
      <c r="BF560"/>
      <c r="BG560"/>
      <c r="BH560"/>
      <c r="BI560"/>
      <c r="BJ560" s="83"/>
      <c r="BK560" s="83"/>
    </row>
    <row r="561" spans="1:63" ht="14.1" customHeight="1" x14ac:dyDescent="0.2">
      <c r="A561" s="96" t="s">
        <v>402</v>
      </c>
      <c r="B561" s="96"/>
      <c r="C561" s="135">
        <v>44322.427083333336</v>
      </c>
      <c r="D561" s="96" t="s">
        <v>435</v>
      </c>
      <c r="E561" s="96">
        <v>32.210999999999999</v>
      </c>
      <c r="F561" s="96">
        <v>16.72</v>
      </c>
      <c r="G561" s="96">
        <v>10.5</v>
      </c>
      <c r="H561" s="96">
        <v>1940</v>
      </c>
      <c r="I561" s="96">
        <v>-4.7E-2</v>
      </c>
      <c r="J561" s="96"/>
      <c r="K561" s="96">
        <v>66.8</v>
      </c>
      <c r="L561" s="96">
        <v>31.871044999999999</v>
      </c>
      <c r="M561" s="96">
        <v>1.0666580000000001</v>
      </c>
      <c r="N561" s="96">
        <v>31.191872</v>
      </c>
      <c r="O561" s="96"/>
      <c r="P561" s="96">
        <v>2057000</v>
      </c>
      <c r="Q561" s="96">
        <v>1655000</v>
      </c>
      <c r="R561" s="137">
        <f t="shared" si="139"/>
        <v>1.2429003021148037</v>
      </c>
      <c r="S561" s="137"/>
      <c r="T561" s="137"/>
      <c r="U561" s="137"/>
      <c r="V561" s="137">
        <f t="shared" si="124"/>
        <v>2.4615623524928001</v>
      </c>
      <c r="W561" s="97">
        <f t="shared" si="125"/>
        <v>32.533110000000001</v>
      </c>
      <c r="X561" s="96">
        <f t="shared" si="126"/>
        <v>32.855219999999996</v>
      </c>
      <c r="Y561" s="96">
        <f t="shared" si="127"/>
        <v>31.566779999999998</v>
      </c>
      <c r="Z561" s="96">
        <f t="shared" si="128"/>
        <v>31.191872</v>
      </c>
      <c r="AA561" s="96">
        <f t="shared" si="129"/>
        <v>30.922559999999997</v>
      </c>
      <c r="AB561" s="96"/>
      <c r="AC561" s="96">
        <v>32.799999999999997</v>
      </c>
      <c r="AD561" s="96">
        <v>31.69</v>
      </c>
      <c r="AE561" s="97">
        <f t="shared" si="130"/>
        <v>1.0182856788053769</v>
      </c>
      <c r="AF561" s="96">
        <f t="shared" si="138"/>
        <v>0.98382540126043905</v>
      </c>
      <c r="AG561" s="96"/>
      <c r="AH561" s="97">
        <f>IF(AND(M561&lt;Variables!$G$6,M561&gt;Variables!$G$5),0,1)</f>
        <v>1</v>
      </c>
      <c r="AI561" s="97">
        <f t="shared" si="131"/>
        <v>0</v>
      </c>
      <c r="AJ561" s="97">
        <f>IF(I561&gt;Variables!$G$7,0,1)</f>
        <v>1</v>
      </c>
      <c r="AK561" s="97">
        <f>IF(F561&gt;Variables!$G$8,0,1)</f>
        <v>0</v>
      </c>
      <c r="AL561" s="97">
        <f>IF(G561&gt;Variables!$G$9,0,1)</f>
        <v>1</v>
      </c>
      <c r="AM561" s="97">
        <f>IF(AND(K561&gt;Variables!$G$10,K561&lt;Variables!$G$11),0,1)</f>
        <v>0</v>
      </c>
      <c r="AN561" s="103">
        <f>IF(H561&lt;Variables!$G$13,1,0)</f>
        <v>1</v>
      </c>
      <c r="AO561" s="101">
        <f>IF(R561&lt;Variables!$G$12,0,1)</f>
        <v>0</v>
      </c>
      <c r="AP561" s="99"/>
      <c r="AQ561" s="97"/>
      <c r="AR561" s="97"/>
      <c r="AS561" s="97">
        <v>1</v>
      </c>
      <c r="AT561" s="97"/>
      <c r="AU561" s="97"/>
      <c r="AV561" s="96">
        <f t="shared" si="132"/>
        <v>3</v>
      </c>
      <c r="AW561" s="96" t="str">
        <f t="shared" si="133"/>
        <v/>
      </c>
      <c r="AX561" s="96" t="str">
        <f t="shared" si="134"/>
        <v/>
      </c>
      <c r="AY561" s="96">
        <f t="shared" si="135"/>
        <v>3</v>
      </c>
      <c r="AZ561" s="96">
        <f t="shared" si="136"/>
        <v>2.4579551524927998</v>
      </c>
      <c r="BA561" s="96"/>
      <c r="BB561" s="96"/>
      <c r="BC561" s="96"/>
      <c r="BD561" s="96"/>
      <c r="BE561"/>
      <c r="BF561"/>
      <c r="BG561"/>
      <c r="BH561"/>
      <c r="BI561"/>
      <c r="BJ561" s="83"/>
      <c r="BK561" s="83"/>
    </row>
    <row r="562" spans="1:63" ht="14.1" customHeight="1" x14ac:dyDescent="0.2">
      <c r="A562" s="96" t="s">
        <v>105</v>
      </c>
      <c r="B562" s="96"/>
      <c r="C562" s="135">
        <v>44322.430555555555</v>
      </c>
      <c r="D562" s="96" t="s">
        <v>375</v>
      </c>
      <c r="E562" s="96">
        <v>6.9950000000000001</v>
      </c>
      <c r="F562" s="96">
        <v>12.4</v>
      </c>
      <c r="G562" s="96">
        <v>9.1300000000000008</v>
      </c>
      <c r="H562" s="96">
        <v>3410</v>
      </c>
      <c r="I562" s="96">
        <v>-1E-3</v>
      </c>
      <c r="J562" s="96"/>
      <c r="K562" s="96">
        <v>58.26</v>
      </c>
      <c r="L562" s="96">
        <v>6.97933</v>
      </c>
      <c r="M562" s="96">
        <v>0.22452</v>
      </c>
      <c r="N562" s="96">
        <v>6.8516919999999999</v>
      </c>
      <c r="O562" s="96"/>
      <c r="P562" s="96">
        <v>6800000</v>
      </c>
      <c r="Q562" s="96">
        <v>8797000</v>
      </c>
      <c r="R562" s="139">
        <f t="shared" si="139"/>
        <v>0.77299079231556211</v>
      </c>
      <c r="S562" s="139"/>
      <c r="T562" s="139"/>
      <c r="U562" s="139"/>
      <c r="V562" s="139">
        <f t="shared" si="124"/>
        <v>2.4413801823424004</v>
      </c>
      <c r="W562" s="101">
        <f t="shared" si="125"/>
        <v>7.0649500000000005</v>
      </c>
      <c r="X562" s="101">
        <f t="shared" si="126"/>
        <v>7.1349</v>
      </c>
      <c r="Y562" s="96">
        <f t="shared" si="127"/>
        <v>6.8551000000000002</v>
      </c>
      <c r="Z562" s="96">
        <f t="shared" si="128"/>
        <v>6.8516919999999999</v>
      </c>
      <c r="AA562" s="96">
        <f t="shared" si="129"/>
        <v>6.7152000000000003</v>
      </c>
      <c r="AB562" s="96"/>
      <c r="AC562" s="96">
        <v>7.19</v>
      </c>
      <c r="AD562" s="96">
        <v>6.91</v>
      </c>
      <c r="AE562" s="97">
        <f t="shared" si="130"/>
        <v>1.0278770550393139</v>
      </c>
      <c r="AF562" s="96">
        <f t="shared" si="138"/>
        <v>0.98784846318799147</v>
      </c>
      <c r="AG562" s="96"/>
      <c r="AH562" s="101">
        <f>IF(AND(M562&lt;Variables!$G$6,M562&gt;Variables!$G$5),0,1)</f>
        <v>1</v>
      </c>
      <c r="AI562" s="101">
        <f t="shared" si="131"/>
        <v>0</v>
      </c>
      <c r="AJ562" s="101">
        <f>IF(I562&gt;Variables!$G$7,0,1)</f>
        <v>1</v>
      </c>
      <c r="AK562" s="101">
        <f>IF(F562&gt;Variables!$G$8,0,1)</f>
        <v>0</v>
      </c>
      <c r="AL562" s="101">
        <f>IF(G562&gt;Variables!$G$9,0,1)</f>
        <v>1</v>
      </c>
      <c r="AM562" s="101">
        <f>IF(AND(K562&gt;Variables!$G$10,K562&lt;Variables!$G$11),0,1)</f>
        <v>0</v>
      </c>
      <c r="AN562" s="103">
        <f>IF(H562&lt;Variables!$G$13,1,0)</f>
        <v>0</v>
      </c>
      <c r="AO562" s="101">
        <f>IF(R562&lt;Variables!$G$12,0,1)</f>
        <v>0</v>
      </c>
      <c r="AP562" s="102"/>
      <c r="AQ562" s="101"/>
      <c r="AR562" s="101">
        <v>1</v>
      </c>
      <c r="AS562" s="101"/>
      <c r="AT562" s="101"/>
      <c r="AU562" s="101"/>
      <c r="AV562" s="96">
        <f t="shared" si="132"/>
        <v>3</v>
      </c>
      <c r="AW562" s="96" t="str">
        <f t="shared" si="133"/>
        <v/>
      </c>
      <c r="AX562" s="96" t="str">
        <f t="shared" si="134"/>
        <v/>
      </c>
      <c r="AY562" s="96">
        <f t="shared" si="135"/>
        <v>3</v>
      </c>
      <c r="AZ562" s="96">
        <f t="shared" si="136"/>
        <v>2.4382341423424005</v>
      </c>
      <c r="BA562" s="96"/>
      <c r="BB562" s="96"/>
      <c r="BC562" s="96"/>
      <c r="BD562" s="96"/>
      <c r="BE562"/>
      <c r="BF562"/>
      <c r="BG562"/>
      <c r="BH562"/>
      <c r="BI562"/>
      <c r="BJ562" s="83"/>
      <c r="BK562" s="83"/>
    </row>
    <row r="563" spans="1:63" ht="14.1" customHeight="1" x14ac:dyDescent="0.2">
      <c r="A563" s="96" t="s">
        <v>402</v>
      </c>
      <c r="B563" s="96"/>
      <c r="C563" s="135">
        <v>44322.434027777781</v>
      </c>
      <c r="D563" s="96" t="s">
        <v>429</v>
      </c>
      <c r="E563" s="96">
        <v>12.087899999999999</v>
      </c>
      <c r="F563" s="96">
        <v>13.67</v>
      </c>
      <c r="G563" s="96">
        <v>6.88</v>
      </c>
      <c r="H563" s="96">
        <v>1980</v>
      </c>
      <c r="I563" s="96">
        <v>1.028</v>
      </c>
      <c r="J563" s="96"/>
      <c r="K563" s="96">
        <v>66.010000000000005</v>
      </c>
      <c r="L563" s="96">
        <v>11.906885000000001</v>
      </c>
      <c r="M563" s="96">
        <v>1.5202549999999999</v>
      </c>
      <c r="N563" s="96">
        <v>11.631667999999999</v>
      </c>
      <c r="O563" s="96"/>
      <c r="P563" s="96">
        <v>2715000</v>
      </c>
      <c r="Q563" s="96">
        <v>5445000</v>
      </c>
      <c r="R563" s="139">
        <f t="shared" si="139"/>
        <v>0.49862258953168043</v>
      </c>
      <c r="S563" s="139"/>
      <c r="T563" s="139"/>
      <c r="U563" s="139"/>
      <c r="V563" s="139">
        <f t="shared" si="124"/>
        <v>2.4230451219956</v>
      </c>
      <c r="W563" s="101">
        <f t="shared" si="125"/>
        <v>12.208779</v>
      </c>
      <c r="X563" s="101">
        <f t="shared" si="126"/>
        <v>12.329658</v>
      </c>
      <c r="Y563" s="96">
        <f t="shared" si="127"/>
        <v>11.846141999999999</v>
      </c>
      <c r="Z563" s="96">
        <f t="shared" si="128"/>
        <v>11.631667999999999</v>
      </c>
      <c r="AA563" s="96">
        <f t="shared" si="129"/>
        <v>11.604384</v>
      </c>
      <c r="AB563" s="96"/>
      <c r="AC563" s="96">
        <v>12.52</v>
      </c>
      <c r="AD563" s="96">
        <v>12.07</v>
      </c>
      <c r="AE563" s="97">
        <f t="shared" si="130"/>
        <v>1.0357464902919449</v>
      </c>
      <c r="AF563" s="96">
        <f t="shared" si="138"/>
        <v>0.9985191803373622</v>
      </c>
      <c r="AG563" s="96"/>
      <c r="AH563" s="101">
        <f>IF(AND(M563&lt;Variables!$G$6,M563&gt;Variables!$G$5),0,1)</f>
        <v>1</v>
      </c>
      <c r="AI563" s="101">
        <f t="shared" si="131"/>
        <v>0</v>
      </c>
      <c r="AJ563" s="101">
        <f>IF(I563&gt;Variables!$G$7,0,1)</f>
        <v>0</v>
      </c>
      <c r="AK563" s="101">
        <f>IF(F563&gt;Variables!$G$8,0,1)</f>
        <v>0</v>
      </c>
      <c r="AL563" s="101">
        <f>IF(G563&gt;Variables!$G$9,0,1)</f>
        <v>1</v>
      </c>
      <c r="AM563" s="101">
        <f>IF(AND(K563&gt;Variables!$G$10,K563&lt;Variables!$G$11),0,1)</f>
        <v>0</v>
      </c>
      <c r="AN563" s="103">
        <f>IF(H563&lt;Variables!$G$13,1,0)</f>
        <v>1</v>
      </c>
      <c r="AO563" s="101">
        <f>IF(R563&lt;Variables!$G$12,0,1)</f>
        <v>0</v>
      </c>
      <c r="AP563" s="102"/>
      <c r="AQ563" s="101"/>
      <c r="AR563" s="101">
        <v>1</v>
      </c>
      <c r="AS563" s="101"/>
      <c r="AT563" s="101"/>
      <c r="AU563" s="101"/>
      <c r="AV563" s="96">
        <f t="shared" si="132"/>
        <v>3</v>
      </c>
      <c r="AW563" s="96" t="str">
        <f t="shared" si="133"/>
        <v/>
      </c>
      <c r="AX563" s="96" t="str">
        <f t="shared" si="134"/>
        <v/>
      </c>
      <c r="AY563" s="96">
        <f t="shared" si="135"/>
        <v>3</v>
      </c>
      <c r="AZ563" s="96">
        <f t="shared" si="136"/>
        <v>2.4194805819955998</v>
      </c>
      <c r="BA563" s="96"/>
      <c r="BB563" s="96"/>
      <c r="BC563" s="96"/>
      <c r="BD563" s="96"/>
      <c r="BE563"/>
      <c r="BF563"/>
      <c r="BG563"/>
      <c r="BH563"/>
      <c r="BI563"/>
      <c r="BJ563" s="83"/>
      <c r="BK563" s="83"/>
    </row>
    <row r="564" spans="1:63" ht="14.1" customHeight="1" x14ac:dyDescent="0.2">
      <c r="A564" s="96" t="s">
        <v>402</v>
      </c>
      <c r="B564" s="96"/>
      <c r="C564" s="135">
        <v>44322.434027777781</v>
      </c>
      <c r="D564" s="96" t="s">
        <v>436</v>
      </c>
      <c r="E564" s="96">
        <v>48.6</v>
      </c>
      <c r="F564" s="96">
        <v>13.26</v>
      </c>
      <c r="G564" s="96">
        <v>1.69</v>
      </c>
      <c r="H564" s="96">
        <v>3250</v>
      </c>
      <c r="I564" s="96">
        <v>-0.28599999999999998</v>
      </c>
      <c r="J564" s="96"/>
      <c r="K564" s="96">
        <v>65.91</v>
      </c>
      <c r="L564" s="96">
        <v>48.141632000000001</v>
      </c>
      <c r="M564" s="96">
        <v>0.952125</v>
      </c>
      <c r="N564" s="96">
        <v>48.147064</v>
      </c>
      <c r="O564" s="96"/>
      <c r="P564" s="96">
        <v>283669</v>
      </c>
      <c r="Q564" s="96">
        <v>254291</v>
      </c>
      <c r="R564" s="139">
        <f t="shared" si="139"/>
        <v>1.1155290592274205</v>
      </c>
      <c r="S564" s="139"/>
      <c r="T564" s="139"/>
      <c r="U564" s="139"/>
      <c r="V564" s="139">
        <f t="shared" si="124"/>
        <v>2.4633240343299998</v>
      </c>
      <c r="W564" s="101">
        <f t="shared" si="125"/>
        <v>49.085999999999999</v>
      </c>
      <c r="X564" s="101">
        <f t="shared" si="126"/>
        <v>49.572000000000003</v>
      </c>
      <c r="Y564" s="96">
        <f t="shared" si="127"/>
        <v>47.628</v>
      </c>
      <c r="Z564" s="96">
        <f t="shared" si="128"/>
        <v>48.147064</v>
      </c>
      <c r="AA564" s="96">
        <f t="shared" si="129"/>
        <v>46.655999999999999</v>
      </c>
      <c r="AB564" s="96"/>
      <c r="AC564" s="96">
        <v>49.66</v>
      </c>
      <c r="AD564" s="96"/>
      <c r="AE564" s="97">
        <f t="shared" si="130"/>
        <v>1.0218106995884773</v>
      </c>
      <c r="AF564" s="96">
        <f t="shared" si="138"/>
        <v>0</v>
      </c>
      <c r="AG564" s="96"/>
      <c r="AH564" s="101">
        <f>IF(AND(M564&lt;Variables!$G$6,M564&gt;Variables!$G$5),0,1)</f>
        <v>1</v>
      </c>
      <c r="AI564" s="101">
        <f t="shared" si="131"/>
        <v>1</v>
      </c>
      <c r="AJ564" s="101">
        <f>IF(I564&gt;Variables!$G$7,0,1)</f>
        <v>1</v>
      </c>
      <c r="AK564" s="101">
        <f>IF(F564&gt;Variables!$G$8,0,1)</f>
        <v>0</v>
      </c>
      <c r="AL564" s="101">
        <f>IF(G564&gt;Variables!$G$9,0,1)</f>
        <v>1</v>
      </c>
      <c r="AM564" s="101">
        <f>IF(AND(K564&gt;Variables!$G$10,K564&lt;Variables!$G$11),0,1)</f>
        <v>0</v>
      </c>
      <c r="AN564" s="103">
        <f>IF(H564&lt;Variables!$G$13,1,0)</f>
        <v>0</v>
      </c>
      <c r="AO564" s="101">
        <f>IF(R564&lt;Variables!$G$12,0,1)</f>
        <v>0</v>
      </c>
      <c r="AP564" s="102"/>
      <c r="AQ564" s="101"/>
      <c r="AR564" s="101">
        <v>1</v>
      </c>
      <c r="AS564" s="101"/>
      <c r="AT564" s="101"/>
      <c r="AU564" s="101"/>
      <c r="AV564" s="96">
        <f t="shared" si="132"/>
        <v>3</v>
      </c>
      <c r="AW564" s="96" t="str">
        <f t="shared" si="133"/>
        <v/>
      </c>
      <c r="AX564" s="96" t="str">
        <f t="shared" si="134"/>
        <v/>
      </c>
      <c r="AY564" s="96">
        <f t="shared" si="135"/>
        <v>3</v>
      </c>
      <c r="AZ564" s="96">
        <f t="shared" si="136"/>
        <v>2.4597648943300001</v>
      </c>
      <c r="BA564" s="96"/>
      <c r="BB564" s="96"/>
      <c r="BC564" s="96"/>
      <c r="BD564" s="96"/>
      <c r="BE564"/>
      <c r="BF564"/>
      <c r="BG564"/>
      <c r="BH564"/>
      <c r="BI564"/>
      <c r="BJ564" s="83"/>
      <c r="BK564" s="83"/>
    </row>
    <row r="565" spans="1:63" ht="14.1" customHeight="1" x14ac:dyDescent="0.2">
      <c r="A565" s="96" t="s">
        <v>402</v>
      </c>
      <c r="B565" s="96"/>
      <c r="C565" s="141">
        <v>44322.440972222219</v>
      </c>
      <c r="D565" s="89" t="s">
        <v>436</v>
      </c>
      <c r="E565" s="89">
        <v>49.49</v>
      </c>
      <c r="F565" s="89">
        <v>15.24</v>
      </c>
      <c r="G565" s="89">
        <v>3.56</v>
      </c>
      <c r="H565" s="89">
        <v>3250</v>
      </c>
      <c r="I565" s="89">
        <v>-0.221</v>
      </c>
      <c r="J565" s="89"/>
      <c r="K565" s="89">
        <v>70.709999999999994</v>
      </c>
      <c r="L565" s="89">
        <v>48.756</v>
      </c>
      <c r="M565" s="89">
        <v>1.5054559999999999</v>
      </c>
      <c r="N565" s="89">
        <v>48.301354000000003</v>
      </c>
      <c r="O565" s="89"/>
      <c r="P565" s="89">
        <v>311752</v>
      </c>
      <c r="Q565" s="89">
        <v>254291</v>
      </c>
      <c r="R565" s="143">
        <f t="shared" si="139"/>
        <v>1.2259655276828516</v>
      </c>
      <c r="S565" s="143"/>
      <c r="T565" s="143"/>
      <c r="U565" s="143"/>
      <c r="V565" s="143">
        <f t="shared" si="124"/>
        <v>2.4523716980211194</v>
      </c>
      <c r="W565" s="89">
        <f t="shared" si="125"/>
        <v>49.984900000000003</v>
      </c>
      <c r="X565" s="89">
        <f t="shared" si="126"/>
        <v>50.479800000000004</v>
      </c>
      <c r="Y565" s="107">
        <f t="shared" si="127"/>
        <v>48.5002</v>
      </c>
      <c r="Z565" s="107">
        <f t="shared" si="128"/>
        <v>48.301354000000003</v>
      </c>
      <c r="AA565" s="107">
        <f t="shared" si="129"/>
        <v>47.510399999999997</v>
      </c>
      <c r="AB565" s="96"/>
      <c r="AC565" s="96">
        <v>49.92</v>
      </c>
      <c r="AD565" s="96">
        <v>48.43</v>
      </c>
      <c r="AE565" s="96">
        <f t="shared" si="130"/>
        <v>1.0086886239644373</v>
      </c>
      <c r="AF565" s="96">
        <f t="shared" si="138"/>
        <v>0.97858153162255002</v>
      </c>
      <c r="AG565" s="96"/>
      <c r="AH565" s="103">
        <f>IF(AND(M565&lt;Variables!$G$6,M565&gt;Variables!$G$5),0,1)</f>
        <v>1</v>
      </c>
      <c r="AI565" s="103">
        <f t="shared" si="131"/>
        <v>0</v>
      </c>
      <c r="AJ565" s="103">
        <f>IF(I565&gt;Variables!$G$7,0,1)</f>
        <v>1</v>
      </c>
      <c r="AK565" s="103">
        <f>IF(F565&gt;Variables!$G$8,0,1)</f>
        <v>0</v>
      </c>
      <c r="AL565" s="103">
        <f>IF(G565&gt;Variables!$G$9,0,1)</f>
        <v>1</v>
      </c>
      <c r="AM565" s="103">
        <f>IF(AND(K565&gt;Variables!$G$10,K565&lt;Variables!$G$11),0,1)</f>
        <v>0</v>
      </c>
      <c r="AN565" s="103">
        <f>IF(H565&lt;Variables!$G$13,1,0)</f>
        <v>0</v>
      </c>
      <c r="AO565" s="101">
        <f>IF(R565&lt;Variables!$G$12,0,1)</f>
        <v>0</v>
      </c>
      <c r="AP565" s="104"/>
      <c r="AQ565" s="103"/>
      <c r="AR565" s="103"/>
      <c r="AS565" s="103"/>
      <c r="AT565" s="103">
        <v>1</v>
      </c>
      <c r="AU565" s="103"/>
      <c r="AV565" s="96" t="str">
        <f t="shared" si="132"/>
        <v/>
      </c>
      <c r="AW565" s="96">
        <f t="shared" si="133"/>
        <v>1</v>
      </c>
      <c r="AX565" s="96" t="str">
        <f t="shared" si="134"/>
        <v/>
      </c>
      <c r="AY565" s="96">
        <f t="shared" si="135"/>
        <v>1</v>
      </c>
      <c r="AZ565" s="96">
        <f t="shared" si="136"/>
        <v>2.4485533580211198</v>
      </c>
      <c r="BA565" s="96"/>
      <c r="BB565" s="96"/>
      <c r="BC565" s="96"/>
      <c r="BD565" s="96"/>
      <c r="BE565"/>
      <c r="BF565"/>
      <c r="BG565"/>
      <c r="BH565"/>
      <c r="BI565"/>
      <c r="BJ565" s="83"/>
      <c r="BK565" s="83"/>
    </row>
    <row r="566" spans="1:63" ht="14.1" customHeight="1" x14ac:dyDescent="0.2">
      <c r="A566" s="96" t="s">
        <v>402</v>
      </c>
      <c r="B566" s="96"/>
      <c r="C566" s="135">
        <v>44322.440972222219</v>
      </c>
      <c r="D566" s="96" t="s">
        <v>375</v>
      </c>
      <c r="E566" s="96">
        <v>7.1501000000000001</v>
      </c>
      <c r="F566" s="96">
        <v>14.64</v>
      </c>
      <c r="G566" s="96">
        <v>11.55</v>
      </c>
      <c r="H566" s="96">
        <v>3410</v>
      </c>
      <c r="I566" s="96">
        <v>0</v>
      </c>
      <c r="J566" s="96"/>
      <c r="K566" s="96">
        <v>69.849999999999994</v>
      </c>
      <c r="L566" s="96">
        <v>7.0661500000000004</v>
      </c>
      <c r="M566" s="96">
        <v>1.188059</v>
      </c>
      <c r="N566" s="96">
        <v>6.9762060000000004</v>
      </c>
      <c r="O566" s="96"/>
      <c r="P566" s="96">
        <v>8652000</v>
      </c>
      <c r="Q566" s="96">
        <v>8797000</v>
      </c>
      <c r="R566" s="137">
        <f t="shared" si="139"/>
        <v>0.98351710810503579</v>
      </c>
      <c r="S566" s="137"/>
      <c r="T566" s="137"/>
      <c r="U566" s="137"/>
      <c r="V566" s="137">
        <f t="shared" si="124"/>
        <v>2.4736488453187997</v>
      </c>
      <c r="W566" s="96">
        <f t="shared" si="125"/>
        <v>7.2216010000000006</v>
      </c>
      <c r="X566" s="97">
        <f t="shared" si="126"/>
        <v>7.2931020000000002</v>
      </c>
      <c r="Y566" s="96">
        <f t="shared" si="127"/>
        <v>7.007098</v>
      </c>
      <c r="Z566" s="96">
        <f t="shared" si="128"/>
        <v>6.9762060000000004</v>
      </c>
      <c r="AA566" s="96">
        <f t="shared" si="129"/>
        <v>6.864096</v>
      </c>
      <c r="AB566" s="96"/>
      <c r="AC566" s="96">
        <v>7.27</v>
      </c>
      <c r="AD566" s="96">
        <v>7.07</v>
      </c>
      <c r="AE566" s="97">
        <f t="shared" si="130"/>
        <v>1.0167689962378148</v>
      </c>
      <c r="AF566" s="96">
        <f t="shared" si="138"/>
        <v>0.98879735947748981</v>
      </c>
      <c r="AG566" s="96"/>
      <c r="AH566" s="97">
        <f>IF(AND(M566&lt;Variables!$G$6,M566&gt;Variables!$G$5),0,1)</f>
        <v>1</v>
      </c>
      <c r="AI566" s="97">
        <f t="shared" si="131"/>
        <v>0</v>
      </c>
      <c r="AJ566" s="97">
        <f>IF(I566&gt;Variables!$G$7,0,1)</f>
        <v>1</v>
      </c>
      <c r="AK566" s="97">
        <f>IF(F566&gt;Variables!$G$8,0,1)</f>
        <v>0</v>
      </c>
      <c r="AL566" s="97">
        <f>IF(G566&gt;Variables!$G$9,0,1)</f>
        <v>1</v>
      </c>
      <c r="AM566" s="97">
        <f>IF(AND(K566&gt;Variables!$G$10,K566&lt;Variables!$G$11),0,1)</f>
        <v>0</v>
      </c>
      <c r="AN566" s="103">
        <f>IF(H566&lt;Variables!$G$13,1,0)</f>
        <v>0</v>
      </c>
      <c r="AO566" s="101">
        <f>IF(R566&lt;Variables!$G$12,0,1)</f>
        <v>0</v>
      </c>
      <c r="AP566" s="99"/>
      <c r="AQ566" s="97"/>
      <c r="AR566" s="97"/>
      <c r="AS566" s="97">
        <v>1</v>
      </c>
      <c r="AT566" s="97"/>
      <c r="AU566" s="97"/>
      <c r="AV566" s="96">
        <f t="shared" si="132"/>
        <v>3</v>
      </c>
      <c r="AW566" s="96" t="str">
        <f t="shared" si="133"/>
        <v/>
      </c>
      <c r="AX566" s="96" t="str">
        <f t="shared" si="134"/>
        <v/>
      </c>
      <c r="AY566" s="96">
        <f t="shared" si="135"/>
        <v>3</v>
      </c>
      <c r="AZ566" s="96">
        <f t="shared" si="136"/>
        <v>2.4698769453188003</v>
      </c>
      <c r="BA566" s="96"/>
      <c r="BB566" s="96"/>
      <c r="BC566" s="96"/>
      <c r="BD566" s="96"/>
      <c r="BE566"/>
      <c r="BF566"/>
      <c r="BG566"/>
      <c r="BH566"/>
      <c r="BI566"/>
      <c r="BJ566" s="83"/>
      <c r="BK566" s="83"/>
    </row>
    <row r="567" spans="1:63" ht="14.1" customHeight="1" x14ac:dyDescent="0.2">
      <c r="A567" s="96" t="s">
        <v>402</v>
      </c>
      <c r="B567" s="96"/>
      <c r="C567" s="135">
        <v>44322.440972222219</v>
      </c>
      <c r="D567" s="96" t="s">
        <v>369</v>
      </c>
      <c r="E567" s="96">
        <v>9.3617000000000008</v>
      </c>
      <c r="F567" s="96">
        <v>7.58</v>
      </c>
      <c r="G567" s="96">
        <v>5.66</v>
      </c>
      <c r="H567" s="96">
        <v>2160</v>
      </c>
      <c r="I567" s="96">
        <v>-3.0000000000000001E-3</v>
      </c>
      <c r="J567" s="96"/>
      <c r="K567" s="96">
        <v>66.569999999999993</v>
      </c>
      <c r="L567" s="96">
        <v>9.3150549999999992</v>
      </c>
      <c r="M567" s="96">
        <v>0.500749</v>
      </c>
      <c r="N567" s="96">
        <v>9.2826120000000003</v>
      </c>
      <c r="O567" s="96"/>
      <c r="P567" s="96">
        <v>1748000</v>
      </c>
      <c r="Q567" s="96">
        <v>4155000</v>
      </c>
      <c r="R567" s="140">
        <f t="shared" si="139"/>
        <v>0.42069795427196149</v>
      </c>
      <c r="S567" s="140"/>
      <c r="T567" s="140"/>
      <c r="U567" s="140"/>
      <c r="V567" s="140">
        <f t="shared" si="124"/>
        <v>2.5016828032341598</v>
      </c>
      <c r="W567" s="96">
        <f t="shared" si="125"/>
        <v>9.4553170000000009</v>
      </c>
      <c r="X567" s="96">
        <f t="shared" si="126"/>
        <v>9.5489340000000009</v>
      </c>
      <c r="Y567" s="105">
        <f t="shared" si="127"/>
        <v>9.1744660000000007</v>
      </c>
      <c r="Z567" s="105">
        <f t="shared" si="128"/>
        <v>9.2826120000000003</v>
      </c>
      <c r="AA567" s="105">
        <f t="shared" si="129"/>
        <v>8.9872320000000006</v>
      </c>
      <c r="AB567" s="96"/>
      <c r="AC567" s="96">
        <v>9.4</v>
      </c>
      <c r="AD567" s="96">
        <v>9.26</v>
      </c>
      <c r="AE567" s="96">
        <f t="shared" si="130"/>
        <v>1.0040911372934402</v>
      </c>
      <c r="AF567" s="96">
        <f t="shared" si="138"/>
        <v>0.98913658844013364</v>
      </c>
      <c r="AG567" s="96"/>
      <c r="AH567" s="105">
        <f>IF(AND(M567&lt;Variables!$G$6,M567&gt;Variables!$G$5),0,1)</f>
        <v>1</v>
      </c>
      <c r="AI567" s="105">
        <f t="shared" si="131"/>
        <v>0</v>
      </c>
      <c r="AJ567" s="105">
        <f>IF(I567&gt;Variables!$G$7,0,1)</f>
        <v>1</v>
      </c>
      <c r="AK567" s="105">
        <f>IF(F567&gt;Variables!$G$8,0,1)</f>
        <v>1</v>
      </c>
      <c r="AL567" s="105">
        <f>IF(G567&gt;Variables!$G$9,0,1)</f>
        <v>1</v>
      </c>
      <c r="AM567" s="105">
        <f>IF(AND(K567&gt;Variables!$G$10,K567&lt;Variables!$G$11),0,1)</f>
        <v>0</v>
      </c>
      <c r="AN567" s="103">
        <f>IF(H567&lt;Variables!$G$13,1,0)</f>
        <v>1</v>
      </c>
      <c r="AO567" s="101">
        <f>IF(R567&lt;Variables!$G$12,0,1)</f>
        <v>0</v>
      </c>
      <c r="AP567" s="106"/>
      <c r="AQ567" s="105"/>
      <c r="AR567" s="105"/>
      <c r="AS567" s="105"/>
      <c r="AT567" s="105"/>
      <c r="AU567" s="105">
        <v>1</v>
      </c>
      <c r="AV567" s="96" t="str">
        <f t="shared" si="132"/>
        <v/>
      </c>
      <c r="AW567" s="96" t="str">
        <f t="shared" si="133"/>
        <v/>
      </c>
      <c r="AX567" s="96">
        <f t="shared" si="134"/>
        <v>2</v>
      </c>
      <c r="AY567" s="96">
        <f t="shared" si="135"/>
        <v>2</v>
      </c>
      <c r="AZ567" s="96">
        <f t="shared" si="136"/>
        <v>2.49808802323416</v>
      </c>
      <c r="BA567" s="96"/>
      <c r="BB567" s="96"/>
      <c r="BC567" s="96"/>
      <c r="BD567" s="96"/>
      <c r="BE567"/>
      <c r="BF567"/>
      <c r="BG567"/>
      <c r="BH567"/>
      <c r="BI567"/>
      <c r="BJ567" s="83"/>
      <c r="BK567" s="83"/>
    </row>
    <row r="568" spans="1:63" ht="14.1" customHeight="1" x14ac:dyDescent="0.2">
      <c r="A568" s="96" t="s">
        <v>402</v>
      </c>
      <c r="B568" s="96"/>
      <c r="C568" s="135">
        <v>44322.440972222219</v>
      </c>
      <c r="D568" s="96" t="s">
        <v>437</v>
      </c>
      <c r="E568" s="96">
        <v>133.30000000000001</v>
      </c>
      <c r="F568" s="96">
        <v>7.34</v>
      </c>
      <c r="G568" s="96">
        <v>4.1399999999999997</v>
      </c>
      <c r="H568" s="96">
        <v>5900</v>
      </c>
      <c r="I568" s="96">
        <v>13.73</v>
      </c>
      <c r="J568" s="96"/>
      <c r="K568" s="96">
        <v>62.51</v>
      </c>
      <c r="L568" s="96">
        <v>132.17966699999999</v>
      </c>
      <c r="M568" s="96">
        <v>0.847584</v>
      </c>
      <c r="N568" s="96">
        <v>132.017326</v>
      </c>
      <c r="O568" s="96"/>
      <c r="P568" s="96">
        <v>265620</v>
      </c>
      <c r="Q568" s="96">
        <v>577772</v>
      </c>
      <c r="R568" s="140">
        <f t="shared" si="139"/>
        <v>0.459731520392127</v>
      </c>
      <c r="S568" s="140"/>
      <c r="T568" s="140"/>
      <c r="U568" s="140"/>
      <c r="V568" s="140">
        <f t="shared" si="124"/>
        <v>2.4439441553740799</v>
      </c>
      <c r="W568" s="96">
        <f t="shared" si="125"/>
        <v>134.63300000000001</v>
      </c>
      <c r="X568" s="96">
        <f t="shared" si="126"/>
        <v>135.96600000000001</v>
      </c>
      <c r="Y568" s="105">
        <f t="shared" si="127"/>
        <v>130.63400000000001</v>
      </c>
      <c r="Z568" s="105">
        <f t="shared" si="128"/>
        <v>132.017326</v>
      </c>
      <c r="AA568" s="105">
        <f t="shared" si="129"/>
        <v>127.968</v>
      </c>
      <c r="AB568" s="96"/>
      <c r="AC568" s="96">
        <v>135.69</v>
      </c>
      <c r="AD568" s="96">
        <v>131.58000000000001</v>
      </c>
      <c r="AE568" s="97">
        <f t="shared" si="130"/>
        <v>1.0179294823705924</v>
      </c>
      <c r="AF568" s="96">
        <f t="shared" si="138"/>
        <v>0.98709677419354835</v>
      </c>
      <c r="AG568" s="96"/>
      <c r="AH568" s="105">
        <f>IF(AND(M568&lt;Variables!$G$6,M568&gt;Variables!$G$5),0,1)</f>
        <v>1</v>
      </c>
      <c r="AI568" s="105">
        <f t="shared" si="131"/>
        <v>0</v>
      </c>
      <c r="AJ568" s="105">
        <f>IF(I568&gt;Variables!$G$7,0,1)</f>
        <v>0</v>
      </c>
      <c r="AK568" s="105">
        <f>IF(F568&gt;Variables!$G$8,0,1)</f>
        <v>1</v>
      </c>
      <c r="AL568" s="105">
        <f>IF(G568&gt;Variables!$G$9,0,1)</f>
        <v>1</v>
      </c>
      <c r="AM568" s="105">
        <f>IF(AND(K568&gt;Variables!$G$10,K568&lt;Variables!$G$11),0,1)</f>
        <v>0</v>
      </c>
      <c r="AN568" s="103">
        <f>IF(H568&lt;Variables!$G$13,1,0)</f>
        <v>0</v>
      </c>
      <c r="AO568" s="101">
        <f>IF(R568&lt;Variables!$G$12,0,1)</f>
        <v>0</v>
      </c>
      <c r="AP568" s="106"/>
      <c r="AQ568" s="105"/>
      <c r="AR568" s="105"/>
      <c r="AS568" s="105"/>
      <c r="AT568" s="105"/>
      <c r="AU568" s="105">
        <v>1</v>
      </c>
      <c r="AV568" s="96">
        <f t="shared" si="132"/>
        <v>3</v>
      </c>
      <c r="AW568" s="96" t="str">
        <f t="shared" si="133"/>
        <v/>
      </c>
      <c r="AX568" s="96" t="str">
        <f t="shared" si="134"/>
        <v/>
      </c>
      <c r="AY568" s="96">
        <f t="shared" si="135"/>
        <v>3</v>
      </c>
      <c r="AZ568" s="96">
        <f t="shared" si="136"/>
        <v>2.44056861537408</v>
      </c>
      <c r="BA568" s="96"/>
      <c r="BB568" s="96"/>
      <c r="BC568" s="96"/>
      <c r="BD568" s="96"/>
      <c r="BE568"/>
      <c r="BF568"/>
      <c r="BG568"/>
      <c r="BH568"/>
      <c r="BI568"/>
      <c r="BJ568" s="83"/>
      <c r="BK568" s="83"/>
    </row>
    <row r="569" spans="1:63" ht="14.1" customHeight="1" x14ac:dyDescent="0.2">
      <c r="A569" s="96" t="s">
        <v>402</v>
      </c>
      <c r="B569" s="96"/>
      <c r="C569" s="135">
        <v>44322.440972222219</v>
      </c>
      <c r="D569" s="96" t="s">
        <v>431</v>
      </c>
      <c r="E569" s="96">
        <v>36.1</v>
      </c>
      <c r="F569" s="96">
        <v>8.68</v>
      </c>
      <c r="G569" s="96">
        <v>3.94</v>
      </c>
      <c r="H569" s="96">
        <v>3120</v>
      </c>
      <c r="I569" s="96">
        <v>212.387</v>
      </c>
      <c r="J569" s="96"/>
      <c r="K569" s="96">
        <v>58.61</v>
      </c>
      <c r="L569" s="96">
        <v>35.868205000000003</v>
      </c>
      <c r="M569" s="96">
        <v>0.64624099999999995</v>
      </c>
      <c r="N569" s="96">
        <v>35.844335999999998</v>
      </c>
      <c r="O569" s="96"/>
      <c r="P569" s="96">
        <v>6271000</v>
      </c>
      <c r="Q569" s="96">
        <v>1974000</v>
      </c>
      <c r="R569" s="137">
        <f t="shared" si="139"/>
        <v>3.1767983789260383</v>
      </c>
      <c r="S569" s="137"/>
      <c r="T569" s="137"/>
      <c r="U569" s="137"/>
      <c r="V569" s="137">
        <f t="shared" si="124"/>
        <v>2.4233281120911196</v>
      </c>
      <c r="W569" s="97">
        <f t="shared" si="125"/>
        <v>36.460999999999999</v>
      </c>
      <c r="X569" s="96">
        <f t="shared" si="126"/>
        <v>36.822000000000003</v>
      </c>
      <c r="Y569" s="96">
        <f t="shared" si="127"/>
        <v>35.378</v>
      </c>
      <c r="Z569" s="96">
        <f t="shared" si="128"/>
        <v>35.844335999999998</v>
      </c>
      <c r="AA569" s="96">
        <f t="shared" si="129"/>
        <v>34.655999999999999</v>
      </c>
      <c r="AB569" s="96"/>
      <c r="AC569" s="96">
        <v>36.6</v>
      </c>
      <c r="AD569" s="96">
        <v>35.82</v>
      </c>
      <c r="AE569" s="97">
        <f t="shared" si="130"/>
        <v>1.0138504155124655</v>
      </c>
      <c r="AF569" s="96">
        <f t="shared" si="138"/>
        <v>0.99224376731301933</v>
      </c>
      <c r="AG569" s="96"/>
      <c r="AH569" s="97">
        <f>IF(AND(M569&lt;Variables!$G$6,M569&gt;Variables!$G$5),0,1)</f>
        <v>1</v>
      </c>
      <c r="AI569" s="97">
        <f t="shared" si="131"/>
        <v>0</v>
      </c>
      <c r="AJ569" s="97">
        <f>IF(I569&gt;Variables!$G$7,0,1)</f>
        <v>0</v>
      </c>
      <c r="AK569" s="97">
        <f>IF(F569&gt;Variables!$G$8,0,1)</f>
        <v>1</v>
      </c>
      <c r="AL569" s="97">
        <f>IF(G569&gt;Variables!$G$9,0,1)</f>
        <v>1</v>
      </c>
      <c r="AM569" s="97">
        <f>IF(AND(K569&gt;Variables!$G$10,K569&lt;Variables!$G$11),0,1)</f>
        <v>0</v>
      </c>
      <c r="AN569" s="103">
        <f>IF(H569&lt;Variables!$G$13,1,0)</f>
        <v>0</v>
      </c>
      <c r="AO569" s="101">
        <f>IF(R569&lt;Variables!$G$12,0,1)</f>
        <v>1</v>
      </c>
      <c r="AP569" s="99"/>
      <c r="AQ569" s="97"/>
      <c r="AR569" s="97"/>
      <c r="AS569" s="97">
        <v>1</v>
      </c>
      <c r="AT569" s="97"/>
      <c r="AU569" s="97"/>
      <c r="AV569" s="96">
        <f t="shared" si="132"/>
        <v>3</v>
      </c>
      <c r="AW569" s="96" t="str">
        <f t="shared" si="133"/>
        <v/>
      </c>
      <c r="AX569" s="96" t="str">
        <f t="shared" si="134"/>
        <v/>
      </c>
      <c r="AY569" s="96">
        <f t="shared" si="135"/>
        <v>3</v>
      </c>
      <c r="AZ569" s="96">
        <f t="shared" si="136"/>
        <v>2.4201631720911201</v>
      </c>
      <c r="BA569" s="96"/>
      <c r="BB569" s="96"/>
      <c r="BC569" s="96"/>
      <c r="BD569" s="96"/>
      <c r="BE569"/>
      <c r="BF569"/>
      <c r="BG569"/>
      <c r="BH569"/>
      <c r="BI569"/>
      <c r="BJ569" s="83"/>
      <c r="BK569" s="83"/>
    </row>
    <row r="570" spans="1:63" ht="14.1" customHeight="1" x14ac:dyDescent="0.2">
      <c r="A570" s="96" t="s">
        <v>402</v>
      </c>
      <c r="B570" s="96"/>
      <c r="C570" s="141">
        <v>44322.454861111109</v>
      </c>
      <c r="D570" s="89" t="s">
        <v>438</v>
      </c>
      <c r="E570" s="89">
        <v>11.567500000000001</v>
      </c>
      <c r="F570" s="89">
        <v>7.12</v>
      </c>
      <c r="G570" s="89">
        <v>4.78</v>
      </c>
      <c r="H570" s="89">
        <v>2000</v>
      </c>
      <c r="I570" s="89">
        <v>54.098999999999997</v>
      </c>
      <c r="J570" s="89"/>
      <c r="K570" s="89">
        <v>70.569999999999993</v>
      </c>
      <c r="L570" s="89">
        <v>11.478588999999999</v>
      </c>
      <c r="M570" s="89">
        <v>0.77457699999999996</v>
      </c>
      <c r="N570" s="89">
        <v>11.341082999999999</v>
      </c>
      <c r="O570" s="89"/>
      <c r="P570" s="89">
        <v>487991</v>
      </c>
      <c r="Q570" s="89">
        <v>828434</v>
      </c>
      <c r="R570" s="144">
        <f t="shared" si="139"/>
        <v>0.58905235661501099</v>
      </c>
      <c r="S570" s="144"/>
      <c r="T570" s="144"/>
      <c r="U570" s="144"/>
      <c r="V570" s="144">
        <f t="shared" si="124"/>
        <v>2.5139515528056799</v>
      </c>
      <c r="W570" s="115">
        <f t="shared" si="125"/>
        <v>11.683175</v>
      </c>
      <c r="X570" s="89">
        <f t="shared" si="126"/>
        <v>11.798850000000002</v>
      </c>
      <c r="Y570" s="89">
        <f t="shared" si="127"/>
        <v>11.33615</v>
      </c>
      <c r="Z570" s="89">
        <f t="shared" si="128"/>
        <v>11.341082999999999</v>
      </c>
      <c r="AA570" s="89">
        <f t="shared" si="129"/>
        <v>11.104800000000001</v>
      </c>
      <c r="AB570" s="96"/>
      <c r="AC570" s="96">
        <v>11.85</v>
      </c>
      <c r="AD570" s="96">
        <v>11.52</v>
      </c>
      <c r="AE570" s="97">
        <f t="shared" si="130"/>
        <v>1.0244218716230817</v>
      </c>
      <c r="AF570" s="96">
        <f t="shared" si="138"/>
        <v>0.99589366760319853</v>
      </c>
      <c r="AG570" s="96"/>
      <c r="AH570" s="97">
        <f>IF(AND(M570&lt;Variables!$G$6,M570&gt;Variables!$G$5),0,1)</f>
        <v>1</v>
      </c>
      <c r="AI570" s="97">
        <f t="shared" si="131"/>
        <v>0</v>
      </c>
      <c r="AJ570" s="97">
        <f>IF(I570&gt;Variables!$G$7,0,1)</f>
        <v>0</v>
      </c>
      <c r="AK570" s="97">
        <f>IF(F570&gt;Variables!$G$8,0,1)</f>
        <v>1</v>
      </c>
      <c r="AL570" s="97">
        <f>IF(G570&gt;Variables!$G$9,0,1)</f>
        <v>1</v>
      </c>
      <c r="AM570" s="97">
        <f>IF(AND(K570&gt;Variables!$G$10,K570&lt;Variables!$G$11),0,1)</f>
        <v>0</v>
      </c>
      <c r="AN570" s="103">
        <f>IF(H570&lt;Variables!$G$13,1,0)</f>
        <v>1</v>
      </c>
      <c r="AO570" s="101">
        <f>IF(R570&lt;Variables!$G$12,0,1)</f>
        <v>0</v>
      </c>
      <c r="AP570" s="99"/>
      <c r="AQ570" s="97"/>
      <c r="AR570" s="97"/>
      <c r="AS570" s="97">
        <v>1</v>
      </c>
      <c r="AT570" s="97"/>
      <c r="AU570" s="97"/>
      <c r="AV570" s="96">
        <f t="shared" si="132"/>
        <v>3</v>
      </c>
      <c r="AW570" s="96" t="str">
        <f t="shared" si="133"/>
        <v/>
      </c>
      <c r="AX570" s="96" t="str">
        <f t="shared" si="134"/>
        <v/>
      </c>
      <c r="AY570" s="96">
        <f t="shared" si="135"/>
        <v>3</v>
      </c>
      <c r="AZ570" s="96">
        <f t="shared" si="136"/>
        <v>2.5101407728056802</v>
      </c>
      <c r="BA570" s="96"/>
      <c r="BB570" s="96"/>
      <c r="BC570" s="96"/>
      <c r="BD570" s="96"/>
      <c r="BE570"/>
      <c r="BF570"/>
      <c r="BG570"/>
      <c r="BH570"/>
      <c r="BI570"/>
      <c r="BJ570" s="83"/>
      <c r="BK570" s="83"/>
    </row>
    <row r="571" spans="1:63" ht="14.1" customHeight="1" x14ac:dyDescent="0.2">
      <c r="A571" s="96" t="s">
        <v>402</v>
      </c>
      <c r="B571" s="96"/>
      <c r="C571" s="135">
        <v>44322.454861111109</v>
      </c>
      <c r="D571" s="96" t="s">
        <v>428</v>
      </c>
      <c r="E571" s="96">
        <v>26.38</v>
      </c>
      <c r="F571" s="96">
        <v>20.47</v>
      </c>
      <c r="G571" s="96">
        <v>10.19</v>
      </c>
      <c r="H571" s="96">
        <v>960.23</v>
      </c>
      <c r="I571" s="96">
        <v>0.31900000000000001</v>
      </c>
      <c r="J571" s="96"/>
      <c r="K571" s="96">
        <v>65.25</v>
      </c>
      <c r="L571" s="96">
        <v>26.076315000000001</v>
      </c>
      <c r="M571" s="96">
        <v>1.164601</v>
      </c>
      <c r="N571" s="96">
        <v>26.065128000000001</v>
      </c>
      <c r="O571" s="96"/>
      <c r="P571" s="96">
        <v>857670</v>
      </c>
      <c r="Q571" s="96">
        <v>368980</v>
      </c>
      <c r="R571" s="138">
        <f t="shared" si="139"/>
        <v>2.324434928722424</v>
      </c>
      <c r="S571" s="138"/>
      <c r="T571" s="138"/>
      <c r="U571" s="138"/>
      <c r="V571" s="138">
        <f t="shared" si="124"/>
        <v>2.4434190167579999</v>
      </c>
      <c r="W571" s="96">
        <f t="shared" si="125"/>
        <v>26.643799999999999</v>
      </c>
      <c r="X571" s="96">
        <f t="shared" si="126"/>
        <v>26.907599999999999</v>
      </c>
      <c r="Y571" s="103">
        <f t="shared" si="127"/>
        <v>25.852399999999999</v>
      </c>
      <c r="Z571" s="103">
        <f t="shared" si="128"/>
        <v>26.065128000000001</v>
      </c>
      <c r="AA571" s="103">
        <f t="shared" si="129"/>
        <v>25.3248</v>
      </c>
      <c r="AB571" s="96"/>
      <c r="AC571" s="96">
        <v>26.46</v>
      </c>
      <c r="AD571" s="96">
        <v>25.66</v>
      </c>
      <c r="AE571" s="96">
        <f t="shared" si="130"/>
        <v>1.0030326004548902</v>
      </c>
      <c r="AF571" s="96">
        <f t="shared" si="138"/>
        <v>0.9727065959059894</v>
      </c>
      <c r="AG571" s="96"/>
      <c r="AH571" s="103">
        <f>IF(AND(M571&lt;Variables!$G$6,M571&gt;Variables!$G$5),0,1)</f>
        <v>1</v>
      </c>
      <c r="AI571" s="103">
        <f t="shared" si="131"/>
        <v>0</v>
      </c>
      <c r="AJ571" s="103">
        <f>IF(I571&gt;Variables!$G$7,0,1)</f>
        <v>0</v>
      </c>
      <c r="AK571" s="103">
        <f>IF(F571&gt;Variables!$G$8,0,1)</f>
        <v>0</v>
      </c>
      <c r="AL571" s="103">
        <f>IF(G571&gt;Variables!$G$9,0,1)</f>
        <v>1</v>
      </c>
      <c r="AM571" s="103">
        <f>IF(AND(K571&gt;Variables!$G$10,K571&lt;Variables!$G$11),0,1)</f>
        <v>0</v>
      </c>
      <c r="AN571" s="103">
        <f>IF(H571&lt;Variables!$G$13,1,0)</f>
        <v>1</v>
      </c>
      <c r="AO571" s="101">
        <f>IF(R571&lt;Variables!$G$12,0,1)</f>
        <v>1</v>
      </c>
      <c r="AP571" s="104"/>
      <c r="AQ571" s="103"/>
      <c r="AR571" s="103"/>
      <c r="AS571" s="103"/>
      <c r="AT571" s="103">
        <v>1</v>
      </c>
      <c r="AU571" s="103"/>
      <c r="AV571" s="96" t="str">
        <f t="shared" si="132"/>
        <v/>
      </c>
      <c r="AW571" s="96">
        <f t="shared" si="133"/>
        <v>1</v>
      </c>
      <c r="AX571" s="96" t="str">
        <f t="shared" si="134"/>
        <v/>
      </c>
      <c r="AY571" s="96">
        <f t="shared" si="135"/>
        <v>1</v>
      </c>
      <c r="AZ571" s="96">
        <f t="shared" si="136"/>
        <v>2.4398955167579999</v>
      </c>
      <c r="BA571" s="96"/>
      <c r="BB571" s="96"/>
      <c r="BC571" s="96"/>
      <c r="BD571" s="96"/>
      <c r="BE571"/>
      <c r="BF571"/>
      <c r="BG571"/>
      <c r="BH571"/>
      <c r="BI571"/>
      <c r="BJ571" s="83"/>
      <c r="BK571" s="83"/>
    </row>
    <row r="572" spans="1:63" ht="14.1" customHeight="1" x14ac:dyDescent="0.2">
      <c r="A572" s="96" t="s">
        <v>402</v>
      </c>
      <c r="B572" s="96"/>
      <c r="C572" s="135">
        <v>44322.454861111109</v>
      </c>
      <c r="D572" s="96" t="s">
        <v>437</v>
      </c>
      <c r="E572" s="96">
        <v>135.44</v>
      </c>
      <c r="F572" s="96">
        <v>7.76</v>
      </c>
      <c r="G572" s="96">
        <v>5.81</v>
      </c>
      <c r="H572" s="96">
        <v>5900</v>
      </c>
      <c r="I572" s="96">
        <v>14.057</v>
      </c>
      <c r="J572" s="96"/>
      <c r="K572" s="96">
        <v>62.87</v>
      </c>
      <c r="L572" s="96">
        <v>133.90701999999999</v>
      </c>
      <c r="M572" s="96">
        <v>1.144809</v>
      </c>
      <c r="N572" s="96">
        <v>132.78485599999999</v>
      </c>
      <c r="O572" s="96"/>
      <c r="P572" s="96">
        <v>301988</v>
      </c>
      <c r="Q572" s="96">
        <v>577772</v>
      </c>
      <c r="R572" s="140">
        <f t="shared" si="139"/>
        <v>0.52267676522919071</v>
      </c>
      <c r="S572" s="140"/>
      <c r="T572" s="140"/>
      <c r="U572" s="140"/>
      <c r="V572" s="140">
        <f t="shared" si="124"/>
        <v>2.4280172639949602</v>
      </c>
      <c r="W572" s="96">
        <f t="shared" si="125"/>
        <v>136.7944</v>
      </c>
      <c r="X572" s="96">
        <f t="shared" si="126"/>
        <v>138.14879999999999</v>
      </c>
      <c r="Y572" s="105">
        <f t="shared" si="127"/>
        <v>132.7312</v>
      </c>
      <c r="Z572" s="105">
        <f t="shared" si="128"/>
        <v>132.78485599999999</v>
      </c>
      <c r="AA572" s="105">
        <f t="shared" si="129"/>
        <v>130.0224</v>
      </c>
      <c r="AB572" s="96"/>
      <c r="AC572" s="96"/>
      <c r="AD572" s="96">
        <v>131.41999999999999</v>
      </c>
      <c r="AE572" s="96">
        <f t="shared" si="130"/>
        <v>0</v>
      </c>
      <c r="AF572" s="96">
        <f t="shared" si="138"/>
        <v>0.97031896042528054</v>
      </c>
      <c r="AG572" s="96"/>
      <c r="AH572" s="105">
        <f>IF(AND(M572&lt;Variables!$G$6,M572&gt;Variables!$G$5),0,1)</f>
        <v>1</v>
      </c>
      <c r="AI572" s="105">
        <f t="shared" si="131"/>
        <v>0</v>
      </c>
      <c r="AJ572" s="105">
        <f>IF(I572&gt;Variables!$G$7,0,1)</f>
        <v>0</v>
      </c>
      <c r="AK572" s="105">
        <f>IF(F572&gt;Variables!$G$8,0,1)</f>
        <v>1</v>
      </c>
      <c r="AL572" s="105">
        <f>IF(G572&gt;Variables!$G$9,0,1)</f>
        <v>1</v>
      </c>
      <c r="AM572" s="105">
        <f>IF(AND(K572&gt;Variables!$G$10,K572&lt;Variables!$G$11),0,1)</f>
        <v>0</v>
      </c>
      <c r="AN572" s="103">
        <f>IF(H572&lt;Variables!$G$13,1,0)</f>
        <v>0</v>
      </c>
      <c r="AO572" s="101">
        <f>IF(R572&lt;Variables!$G$12,0,1)</f>
        <v>0</v>
      </c>
      <c r="AP572" s="106"/>
      <c r="AQ572" s="105"/>
      <c r="AR572" s="105"/>
      <c r="AS572" s="105"/>
      <c r="AT572" s="105"/>
      <c r="AU572" s="105">
        <v>1</v>
      </c>
      <c r="AV572" s="96" t="str">
        <f t="shared" si="132"/>
        <v/>
      </c>
      <c r="AW572" s="96" t="str">
        <f t="shared" si="133"/>
        <v/>
      </c>
      <c r="AX572" s="96">
        <f t="shared" si="134"/>
        <v>2</v>
      </c>
      <c r="AY572" s="96">
        <f t="shared" si="135"/>
        <v>2</v>
      </c>
      <c r="AZ572" s="96">
        <f t="shared" si="136"/>
        <v>2.4246222839949598</v>
      </c>
      <c r="BA572" s="96"/>
      <c r="BB572" s="96"/>
      <c r="BC572" s="96"/>
      <c r="BD572" s="96"/>
      <c r="BE572"/>
      <c r="BF572"/>
      <c r="BG572"/>
      <c r="BH572"/>
      <c r="BI572"/>
      <c r="BJ572" s="83"/>
      <c r="BK572" s="83"/>
    </row>
    <row r="573" spans="1:63" ht="14.1" customHeight="1" x14ac:dyDescent="0.2">
      <c r="A573" s="96" t="s">
        <v>402</v>
      </c>
      <c r="B573" s="96"/>
      <c r="C573" s="135">
        <v>44322.465289351851</v>
      </c>
      <c r="D573" s="96" t="s">
        <v>439</v>
      </c>
      <c r="E573" s="96">
        <v>61.69</v>
      </c>
      <c r="F573" s="96">
        <v>7.14</v>
      </c>
      <c r="G573" s="96">
        <v>5</v>
      </c>
      <c r="H573" s="96">
        <v>3300</v>
      </c>
      <c r="I573" s="96">
        <v>2.21</v>
      </c>
      <c r="J573" s="96"/>
      <c r="K573" s="96">
        <v>75.900000000000006</v>
      </c>
      <c r="L573" s="96">
        <v>61.005536999999997</v>
      </c>
      <c r="M573" s="96">
        <v>1.121969</v>
      </c>
      <c r="N573" s="96">
        <v>60.692554999999999</v>
      </c>
      <c r="O573" s="96"/>
      <c r="P573" s="96">
        <v>484585</v>
      </c>
      <c r="Q573" s="96">
        <v>474690</v>
      </c>
      <c r="R573" s="137">
        <f t="shared" si="139"/>
        <v>1.0208451831721754</v>
      </c>
      <c r="S573" s="137"/>
      <c r="T573" s="137"/>
      <c r="U573" s="137"/>
      <c r="V573" s="137">
        <f t="shared" si="124"/>
        <v>2.5222304223751997</v>
      </c>
      <c r="W573" s="97">
        <f t="shared" si="125"/>
        <v>62.306899999999999</v>
      </c>
      <c r="X573" s="96">
        <f t="shared" si="126"/>
        <v>62.9238</v>
      </c>
      <c r="Y573" s="96">
        <f t="shared" si="127"/>
        <v>60.456199999999995</v>
      </c>
      <c r="Z573" s="96">
        <f t="shared" si="128"/>
        <v>60.692554999999999</v>
      </c>
      <c r="AA573" s="96">
        <f t="shared" si="129"/>
        <v>59.222399999999993</v>
      </c>
      <c r="AB573" s="96"/>
      <c r="AC573" s="96">
        <v>62.72</v>
      </c>
      <c r="AD573" s="96">
        <v>61.48</v>
      </c>
      <c r="AE573" s="97">
        <f t="shared" si="130"/>
        <v>1.0166963851515642</v>
      </c>
      <c r="AF573" s="96">
        <f t="shared" si="138"/>
        <v>0.99659588263900145</v>
      </c>
      <c r="AG573" s="96"/>
      <c r="AH573" s="97">
        <f>IF(AND(M573&lt;Variables!$G$6,M573&gt;Variables!$G$5),0,1)</f>
        <v>1</v>
      </c>
      <c r="AI573" s="97">
        <f t="shared" si="131"/>
        <v>0</v>
      </c>
      <c r="AJ573" s="97">
        <f>IF(I573&gt;Variables!$G$7,0,1)</f>
        <v>0</v>
      </c>
      <c r="AK573" s="97">
        <f>IF(F573&gt;Variables!$G$8,0,1)</f>
        <v>1</v>
      </c>
      <c r="AL573" s="97">
        <f>IF(G573&gt;Variables!$G$9,0,1)</f>
        <v>1</v>
      </c>
      <c r="AM573" s="97">
        <f>IF(AND(K573&gt;Variables!$G$10,K573&lt;Variables!$G$11),0,1)</f>
        <v>1</v>
      </c>
      <c r="AN573" s="103">
        <f>IF(H573&lt;Variables!$G$13,1,0)</f>
        <v>0</v>
      </c>
      <c r="AO573" s="101">
        <f>IF(R573&lt;Variables!$G$12,0,1)</f>
        <v>0</v>
      </c>
      <c r="AP573" s="99"/>
      <c r="AQ573" s="97"/>
      <c r="AR573" s="97"/>
      <c r="AS573" s="97">
        <v>1</v>
      </c>
      <c r="AT573" s="97"/>
      <c r="AU573" s="97"/>
      <c r="AV573" s="96">
        <f t="shared" si="132"/>
        <v>3</v>
      </c>
      <c r="AW573" s="96" t="str">
        <f t="shared" si="133"/>
        <v/>
      </c>
      <c r="AX573" s="96" t="str">
        <f t="shared" si="134"/>
        <v/>
      </c>
      <c r="AY573" s="96">
        <f t="shared" si="135"/>
        <v>3</v>
      </c>
      <c r="AZ573" s="96">
        <f t="shared" si="136"/>
        <v>2.5181318223751998</v>
      </c>
      <c r="BA573" s="96"/>
      <c r="BB573" s="96"/>
      <c r="BC573" s="96"/>
      <c r="BD573" s="96"/>
      <c r="BE573"/>
      <c r="BF573"/>
      <c r="BG573"/>
      <c r="BH573"/>
      <c r="BI573"/>
      <c r="BJ573" s="83"/>
      <c r="BK573" s="83"/>
    </row>
    <row r="574" spans="1:63" ht="14.1" customHeight="1" x14ac:dyDescent="0.2">
      <c r="A574" s="96" t="s">
        <v>402</v>
      </c>
      <c r="B574" s="96"/>
      <c r="C574" s="135">
        <v>44322.465289351851</v>
      </c>
      <c r="D574" s="96" t="s">
        <v>438</v>
      </c>
      <c r="E574" s="96">
        <v>11.685</v>
      </c>
      <c r="F574" s="96">
        <v>8.0500000000000007</v>
      </c>
      <c r="G574" s="96">
        <v>5.84</v>
      </c>
      <c r="H574" s="96">
        <v>2000</v>
      </c>
      <c r="I574" s="96">
        <v>54.676000000000002</v>
      </c>
      <c r="J574" s="96"/>
      <c r="K574" s="96">
        <v>69.05</v>
      </c>
      <c r="L574" s="96">
        <v>11.609135</v>
      </c>
      <c r="M574" s="96">
        <v>0.65349400000000002</v>
      </c>
      <c r="N574" s="96">
        <v>11.477703999999999</v>
      </c>
      <c r="O574" s="96"/>
      <c r="P574" s="96">
        <v>572745</v>
      </c>
      <c r="Q574" s="96">
        <v>828434</v>
      </c>
      <c r="R574" s="137">
        <f t="shared" si="139"/>
        <v>0.69135863569095424</v>
      </c>
      <c r="S574" s="137"/>
      <c r="T574" s="137"/>
      <c r="U574" s="137"/>
      <c r="V574" s="137">
        <f t="shared" si="124"/>
        <v>2.5114142686983998</v>
      </c>
      <c r="W574" s="97">
        <f t="shared" si="125"/>
        <v>11.80185</v>
      </c>
      <c r="X574" s="96">
        <f t="shared" si="126"/>
        <v>11.918700000000001</v>
      </c>
      <c r="Y574" s="96">
        <f t="shared" si="127"/>
        <v>11.4513</v>
      </c>
      <c r="Z574" s="96">
        <f t="shared" si="128"/>
        <v>11.477703999999999</v>
      </c>
      <c r="AA574" s="96">
        <f t="shared" si="129"/>
        <v>11.217600000000001</v>
      </c>
      <c r="AB574" s="96"/>
      <c r="AC574" s="96">
        <v>11.85</v>
      </c>
      <c r="AD574" s="96">
        <v>11.63</v>
      </c>
      <c r="AE574" s="97">
        <f t="shared" si="130"/>
        <v>1.0141206675224645</v>
      </c>
      <c r="AF574" s="96">
        <f t="shared" si="138"/>
        <v>0.99529311082584515</v>
      </c>
      <c r="AG574" s="96"/>
      <c r="AH574" s="97">
        <f>IF(AND(M574&lt;Variables!$G$6,M574&gt;Variables!$G$5),0,1)</f>
        <v>1</v>
      </c>
      <c r="AI574" s="97">
        <f t="shared" si="131"/>
        <v>0</v>
      </c>
      <c r="AJ574" s="97">
        <f>IF(I574&gt;Variables!$G$7,0,1)</f>
        <v>0</v>
      </c>
      <c r="AK574" s="97">
        <f>IF(F574&gt;Variables!$G$8,0,1)</f>
        <v>1</v>
      </c>
      <c r="AL574" s="97">
        <f>IF(G574&gt;Variables!$G$9,0,1)</f>
        <v>1</v>
      </c>
      <c r="AM574" s="97">
        <f>IF(AND(K574&gt;Variables!$G$10,K574&lt;Variables!$G$11),0,1)</f>
        <v>0</v>
      </c>
      <c r="AN574" s="103">
        <f>IF(H574&lt;Variables!$G$13,1,0)</f>
        <v>1</v>
      </c>
      <c r="AO574" s="101">
        <f>IF(R574&lt;Variables!$G$12,0,1)</f>
        <v>0</v>
      </c>
      <c r="AP574" s="99"/>
      <c r="AQ574" s="97"/>
      <c r="AR574" s="97"/>
      <c r="AS574" s="97">
        <v>1</v>
      </c>
      <c r="AT574" s="97"/>
      <c r="AU574" s="97"/>
      <c r="AV574" s="96">
        <f t="shared" si="132"/>
        <v>3</v>
      </c>
      <c r="AW574" s="96" t="str">
        <f t="shared" si="133"/>
        <v/>
      </c>
      <c r="AX574" s="96" t="str">
        <f t="shared" si="134"/>
        <v/>
      </c>
      <c r="AY574" s="96">
        <f t="shared" si="135"/>
        <v>3</v>
      </c>
      <c r="AZ574" s="96">
        <f t="shared" si="136"/>
        <v>2.5076855686983999</v>
      </c>
      <c r="BA574" s="96"/>
      <c r="BB574" s="96"/>
      <c r="BC574" s="96"/>
      <c r="BD574" s="96"/>
      <c r="BE574"/>
      <c r="BF574"/>
      <c r="BG574"/>
      <c r="BH574"/>
      <c r="BI574"/>
      <c r="BJ574" s="83"/>
      <c r="BK574" s="83"/>
    </row>
    <row r="575" spans="1:63" ht="14.1" customHeight="1" x14ac:dyDescent="0.2">
      <c r="A575" s="96" t="s">
        <v>402</v>
      </c>
      <c r="B575" s="96"/>
      <c r="C575" s="135">
        <v>44322.465289351851</v>
      </c>
      <c r="D575" s="96" t="s">
        <v>429</v>
      </c>
      <c r="E575" s="96">
        <v>12.48</v>
      </c>
      <c r="F575" s="96">
        <v>16.57</v>
      </c>
      <c r="G575" s="96">
        <v>10.34</v>
      </c>
      <c r="H575" s="96">
        <v>1980</v>
      </c>
      <c r="I575" s="96">
        <v>1.175</v>
      </c>
      <c r="J575" s="96"/>
      <c r="K575" s="96">
        <v>65.599999999999994</v>
      </c>
      <c r="L575" s="96">
        <v>12.280925</v>
      </c>
      <c r="M575" s="96">
        <v>1.6210100000000001</v>
      </c>
      <c r="N575" s="96">
        <v>12.267998</v>
      </c>
      <c r="O575" s="96"/>
      <c r="P575" s="96">
        <v>5113000</v>
      </c>
      <c r="Q575" s="96">
        <v>5445000</v>
      </c>
      <c r="R575" s="139">
        <f t="shared" si="139"/>
        <v>0.93902662993572084</v>
      </c>
      <c r="S575" s="139"/>
      <c r="T575" s="139"/>
      <c r="U575" s="139"/>
      <c r="V575" s="139">
        <f t="shared" si="124"/>
        <v>2.4134387006720002</v>
      </c>
      <c r="W575" s="101">
        <f t="shared" si="125"/>
        <v>12.604800000000001</v>
      </c>
      <c r="X575" s="101">
        <f t="shared" si="126"/>
        <v>12.729600000000001</v>
      </c>
      <c r="Y575" s="96">
        <f t="shared" si="127"/>
        <v>12.230399999999999</v>
      </c>
      <c r="Z575" s="96">
        <f t="shared" si="128"/>
        <v>12.267998</v>
      </c>
      <c r="AA575" s="96">
        <f t="shared" si="129"/>
        <v>11.9808</v>
      </c>
      <c r="AB575" s="96"/>
      <c r="AC575" s="96">
        <v>12.82</v>
      </c>
      <c r="AD575" s="96"/>
      <c r="AE575" s="97">
        <f t="shared" si="130"/>
        <v>1.0272435897435896</v>
      </c>
      <c r="AF575" s="96">
        <f t="shared" si="138"/>
        <v>0</v>
      </c>
      <c r="AG575" s="96"/>
      <c r="AH575" s="101">
        <f>IF(AND(M575&lt;Variables!$G$6,M575&gt;Variables!$G$5),0,1)</f>
        <v>1</v>
      </c>
      <c r="AI575" s="101">
        <f t="shared" si="131"/>
        <v>0</v>
      </c>
      <c r="AJ575" s="101">
        <f>IF(I575&gt;Variables!$G$7,0,1)</f>
        <v>0</v>
      </c>
      <c r="AK575" s="101">
        <f>IF(F575&gt;Variables!$G$8,0,1)</f>
        <v>0</v>
      </c>
      <c r="AL575" s="101">
        <f>IF(G575&gt;Variables!$G$9,0,1)</f>
        <v>1</v>
      </c>
      <c r="AM575" s="101">
        <f>IF(AND(K575&gt;Variables!$G$10,K575&lt;Variables!$G$11),0,1)</f>
        <v>0</v>
      </c>
      <c r="AN575" s="103">
        <f>IF(H575&lt;Variables!$G$13,1,0)</f>
        <v>1</v>
      </c>
      <c r="AO575" s="101">
        <f>IF(R575&lt;Variables!$G$12,0,1)</f>
        <v>0</v>
      </c>
      <c r="AP575" s="102"/>
      <c r="AQ575" s="101"/>
      <c r="AR575" s="101">
        <v>1</v>
      </c>
      <c r="AS575" s="101"/>
      <c r="AT575" s="101"/>
      <c r="AU575" s="101"/>
      <c r="AV575" s="96">
        <f t="shared" si="132"/>
        <v>3</v>
      </c>
      <c r="AW575" s="96" t="str">
        <f t="shared" si="133"/>
        <v/>
      </c>
      <c r="AX575" s="96" t="str">
        <f t="shared" si="134"/>
        <v/>
      </c>
      <c r="AY575" s="96">
        <f t="shared" si="135"/>
        <v>3</v>
      </c>
      <c r="AZ575" s="96">
        <f t="shared" si="136"/>
        <v>2.409896300672</v>
      </c>
      <c r="BA575" s="96"/>
      <c r="BB575" s="96"/>
      <c r="BC575" s="96"/>
      <c r="BD575" s="96"/>
      <c r="BE575"/>
      <c r="BF575"/>
      <c r="BG575"/>
      <c r="BH575"/>
      <c r="BI575"/>
      <c r="BJ575" s="83"/>
      <c r="BK575" s="83"/>
    </row>
    <row r="576" spans="1:63" ht="14.1" customHeight="1" x14ac:dyDescent="0.2">
      <c r="A576" s="96" t="s">
        <v>402</v>
      </c>
      <c r="B576" s="96"/>
      <c r="C576" s="135">
        <v>44322.468761574077</v>
      </c>
      <c r="D576" s="96" t="s">
        <v>429</v>
      </c>
      <c r="E576" s="96">
        <v>12.67</v>
      </c>
      <c r="F576" s="96">
        <v>19.78</v>
      </c>
      <c r="G576" s="96">
        <v>12.02</v>
      </c>
      <c r="H576" s="96">
        <v>1980</v>
      </c>
      <c r="I576" s="96">
        <v>1.2629999999999999</v>
      </c>
      <c r="J576" s="96"/>
      <c r="K576" s="96">
        <v>69.23</v>
      </c>
      <c r="L576" s="96">
        <v>12.41494</v>
      </c>
      <c r="M576" s="96">
        <v>2.0544600000000002</v>
      </c>
      <c r="N576" s="96">
        <v>12.331277999999999</v>
      </c>
      <c r="O576" s="96"/>
      <c r="P576" s="96">
        <v>5830000</v>
      </c>
      <c r="Q576" s="96">
        <v>5445000</v>
      </c>
      <c r="R576" s="138">
        <f t="shared" si="139"/>
        <v>1.0707070707070707</v>
      </c>
      <c r="S576" s="138"/>
      <c r="T576" s="138"/>
      <c r="U576" s="138"/>
      <c r="V576" s="138">
        <f t="shared" si="124"/>
        <v>2.3987098563695999</v>
      </c>
      <c r="W576" s="96">
        <f t="shared" si="125"/>
        <v>12.7967</v>
      </c>
      <c r="X576" s="96">
        <f t="shared" si="126"/>
        <v>12.923400000000001</v>
      </c>
      <c r="Y576" s="103">
        <f t="shared" si="127"/>
        <v>12.416599999999999</v>
      </c>
      <c r="Z576" s="103">
        <f t="shared" si="128"/>
        <v>12.331277999999999</v>
      </c>
      <c r="AA576" s="103">
        <f t="shared" si="129"/>
        <v>12.1632</v>
      </c>
      <c r="AB576" s="96"/>
      <c r="AC576" s="96"/>
      <c r="AD576" s="96">
        <v>12.37</v>
      </c>
      <c r="AE576" s="96">
        <f t="shared" si="130"/>
        <v>0</v>
      </c>
      <c r="AF576" s="96">
        <f t="shared" si="138"/>
        <v>0.97632202052091555</v>
      </c>
      <c r="AG576" s="96"/>
      <c r="AH576" s="103">
        <f>IF(AND(M576&lt;Variables!$G$6,M576&gt;Variables!$G$5),0,1)</f>
        <v>1</v>
      </c>
      <c r="AI576" s="103">
        <f t="shared" si="131"/>
        <v>0</v>
      </c>
      <c r="AJ576" s="103">
        <f>IF(I576&gt;Variables!$G$7,0,1)</f>
        <v>0</v>
      </c>
      <c r="AK576" s="103">
        <f>IF(F576&gt;Variables!$G$8,0,1)</f>
        <v>0</v>
      </c>
      <c r="AL576" s="103">
        <f>IF(G576&gt;Variables!$G$9,0,1)</f>
        <v>0</v>
      </c>
      <c r="AM576" s="103">
        <f>IF(AND(K576&gt;Variables!$G$10,K576&lt;Variables!$G$11),0,1)</f>
        <v>0</v>
      </c>
      <c r="AN576" s="103">
        <f>IF(H576&lt;Variables!$G$13,1,0)</f>
        <v>1</v>
      </c>
      <c r="AO576" s="101">
        <f>IF(R576&lt;Variables!$G$12,0,1)</f>
        <v>0</v>
      </c>
      <c r="AP576" s="104"/>
      <c r="AQ576" s="103"/>
      <c r="AR576" s="103"/>
      <c r="AS576" s="103"/>
      <c r="AT576" s="103">
        <v>1</v>
      </c>
      <c r="AU576" s="103"/>
      <c r="AV576" s="96" t="str">
        <f t="shared" si="132"/>
        <v/>
      </c>
      <c r="AW576" s="96">
        <f t="shared" si="133"/>
        <v>1</v>
      </c>
      <c r="AX576" s="96" t="str">
        <f t="shared" si="134"/>
        <v/>
      </c>
      <c r="AY576" s="96">
        <f t="shared" si="135"/>
        <v>1</v>
      </c>
      <c r="AZ576" s="96">
        <f t="shared" si="136"/>
        <v>2.3949714363695995</v>
      </c>
      <c r="BA576" s="96"/>
      <c r="BB576" s="96"/>
      <c r="BC576" s="96"/>
      <c r="BD576" s="96"/>
      <c r="BE576"/>
      <c r="BF576"/>
      <c r="BG576"/>
      <c r="BH576"/>
      <c r="BI576"/>
      <c r="BJ576" s="83"/>
      <c r="BK576" s="83"/>
    </row>
    <row r="577" spans="1:63" ht="14.1" customHeight="1" x14ac:dyDescent="0.2">
      <c r="A577" s="96" t="s">
        <v>402</v>
      </c>
      <c r="B577" s="96"/>
      <c r="C577" s="135">
        <v>44322.468761574077</v>
      </c>
      <c r="D577" s="96" t="s">
        <v>375</v>
      </c>
      <c r="E577" s="96">
        <v>7.18</v>
      </c>
      <c r="F577" s="96">
        <v>14.48</v>
      </c>
      <c r="G577" s="96">
        <v>12.01</v>
      </c>
      <c r="H577" s="96">
        <v>3410</v>
      </c>
      <c r="I577" s="96">
        <v>0</v>
      </c>
      <c r="J577" s="96"/>
      <c r="K577" s="96">
        <v>60.96</v>
      </c>
      <c r="L577" s="96">
        <v>7.122325</v>
      </c>
      <c r="M577" s="96">
        <v>0.809778</v>
      </c>
      <c r="N577" s="96">
        <v>7.1092060000000004</v>
      </c>
      <c r="O577" s="96"/>
      <c r="P577" s="96">
        <v>11695000</v>
      </c>
      <c r="Q577" s="96">
        <v>8797000</v>
      </c>
      <c r="R577" s="140">
        <f t="shared" si="139"/>
        <v>1.3294304876662499</v>
      </c>
      <c r="S577" s="140"/>
      <c r="T577" s="140"/>
      <c r="U577" s="140"/>
      <c r="V577" s="140">
        <f t="shared" si="124"/>
        <v>2.4338598900505599</v>
      </c>
      <c r="W577" s="96">
        <f t="shared" si="125"/>
        <v>7.2517999999999994</v>
      </c>
      <c r="X577" s="96">
        <f t="shared" si="126"/>
        <v>7.3235999999999999</v>
      </c>
      <c r="Y577" s="105">
        <f t="shared" si="127"/>
        <v>7.0363999999999995</v>
      </c>
      <c r="Z577" s="105">
        <f t="shared" si="128"/>
        <v>7.1092060000000004</v>
      </c>
      <c r="AA577" s="105">
        <f t="shared" si="129"/>
        <v>6.8927999999999994</v>
      </c>
      <c r="AB577" s="96"/>
      <c r="AC577" s="96">
        <v>7.28</v>
      </c>
      <c r="AD577" s="96">
        <v>7.07</v>
      </c>
      <c r="AE577" s="97">
        <f t="shared" si="130"/>
        <v>1.0139275766016713</v>
      </c>
      <c r="AF577" s="96">
        <f t="shared" si="138"/>
        <v>0.98467966573816168</v>
      </c>
      <c r="AG577" s="96"/>
      <c r="AH577" s="105">
        <f>IF(AND(M577&lt;Variables!$G$6,M577&gt;Variables!$G$5),0,1)</f>
        <v>1</v>
      </c>
      <c r="AI577" s="105">
        <f t="shared" si="131"/>
        <v>0</v>
      </c>
      <c r="AJ577" s="105">
        <f>IF(I577&gt;Variables!$G$7,0,1)</f>
        <v>1</v>
      </c>
      <c r="AK577" s="105">
        <f>IF(F577&gt;Variables!$G$8,0,1)</f>
        <v>0</v>
      </c>
      <c r="AL577" s="105">
        <f>IF(G577&gt;Variables!$G$9,0,1)</f>
        <v>0</v>
      </c>
      <c r="AM577" s="105">
        <f>IF(AND(K577&gt;Variables!$G$10,K577&lt;Variables!$G$11),0,1)</f>
        <v>0</v>
      </c>
      <c r="AN577" s="103">
        <f>IF(H577&lt;Variables!$G$13,1,0)</f>
        <v>0</v>
      </c>
      <c r="AO577" s="101">
        <f>IF(R577&lt;Variables!$G$12,0,1)</f>
        <v>0</v>
      </c>
      <c r="AP577" s="106"/>
      <c r="AQ577" s="105"/>
      <c r="AR577" s="105"/>
      <c r="AS577" s="105"/>
      <c r="AT577" s="105"/>
      <c r="AU577" s="105">
        <v>1</v>
      </c>
      <c r="AV577" s="96">
        <f t="shared" si="132"/>
        <v>3</v>
      </c>
      <c r="AW577" s="96" t="str">
        <f t="shared" si="133"/>
        <v/>
      </c>
      <c r="AX577" s="96" t="str">
        <f t="shared" si="134"/>
        <v/>
      </c>
      <c r="AY577" s="96">
        <f t="shared" si="135"/>
        <v>3</v>
      </c>
      <c r="AZ577" s="96">
        <f t="shared" si="136"/>
        <v>2.4305680500505598</v>
      </c>
      <c r="BA577" s="96"/>
      <c r="BB577" s="96"/>
      <c r="BC577" s="96"/>
      <c r="BD577" s="96"/>
      <c r="BE577"/>
      <c r="BF577"/>
      <c r="BG577"/>
      <c r="BH577"/>
      <c r="BI577"/>
      <c r="BJ577" s="83"/>
      <c r="BK577" s="83"/>
    </row>
    <row r="578" spans="1:63" ht="14.1" customHeight="1" x14ac:dyDescent="0.2">
      <c r="A578" s="96" t="s">
        <v>402</v>
      </c>
      <c r="B578" s="96"/>
      <c r="C578" s="135">
        <v>44322.475694444445</v>
      </c>
      <c r="D578" s="96" t="s">
        <v>440</v>
      </c>
      <c r="E578" s="96">
        <v>23.3</v>
      </c>
      <c r="F578" s="96">
        <v>25.8</v>
      </c>
      <c r="G578" s="96">
        <v>22.63</v>
      </c>
      <c r="H578" s="96">
        <v>670.11</v>
      </c>
      <c r="I578" s="96">
        <v>7.556</v>
      </c>
      <c r="J578" s="96"/>
      <c r="K578" s="96">
        <v>61.02</v>
      </c>
      <c r="L578" s="96">
        <v>22.986305000000002</v>
      </c>
      <c r="M578" s="96">
        <v>1.3647039999999999</v>
      </c>
      <c r="N578" s="96">
        <v>22.801286000000001</v>
      </c>
      <c r="O578" s="96"/>
      <c r="P578" s="96">
        <v>407420</v>
      </c>
      <c r="Q578" s="96">
        <v>191080</v>
      </c>
      <c r="R578" s="139">
        <f t="shared" si="139"/>
        <v>2.1321959388737701</v>
      </c>
      <c r="S578" s="139"/>
      <c r="T578" s="139"/>
      <c r="U578" s="139"/>
      <c r="V578" s="139">
        <f t="shared" si="124"/>
        <v>2.4022521540249597</v>
      </c>
      <c r="W578" s="101">
        <f t="shared" si="125"/>
        <v>23.533000000000001</v>
      </c>
      <c r="X578" s="101">
        <f t="shared" si="126"/>
        <v>23.766000000000002</v>
      </c>
      <c r="Y578" s="96">
        <f t="shared" si="127"/>
        <v>22.834</v>
      </c>
      <c r="Z578" s="96">
        <f t="shared" si="128"/>
        <v>22.801286000000001</v>
      </c>
      <c r="AA578" s="96">
        <f t="shared" si="129"/>
        <v>22.367999999999999</v>
      </c>
      <c r="AB578" s="96"/>
      <c r="AC578" s="96">
        <v>25.33</v>
      </c>
      <c r="AD578" s="96"/>
      <c r="AE578" s="97">
        <f t="shared" si="130"/>
        <v>1.0871244635193131</v>
      </c>
      <c r="AF578" s="96">
        <f t="shared" si="138"/>
        <v>0</v>
      </c>
      <c r="AG578" s="96"/>
      <c r="AH578" s="101">
        <f>IF(AND(M578&lt;Variables!$G$6,M578&gt;Variables!$G$5),0,1)</f>
        <v>1</v>
      </c>
      <c r="AI578" s="101">
        <f t="shared" si="131"/>
        <v>0</v>
      </c>
      <c r="AJ578" s="101">
        <f>IF(I578&gt;Variables!$G$7,0,1)</f>
        <v>0</v>
      </c>
      <c r="AK578" s="101">
        <f>IF(F578&gt;Variables!$G$8,0,1)</f>
        <v>0</v>
      </c>
      <c r="AL578" s="101">
        <f>IF(G578&gt;Variables!$G$9,0,1)</f>
        <v>0</v>
      </c>
      <c r="AM578" s="101">
        <f>IF(AND(K578&gt;Variables!$G$10,K578&lt;Variables!$G$11),0,1)</f>
        <v>0</v>
      </c>
      <c r="AN578" s="103">
        <f>IF(H578&lt;Variables!$G$13,1,0)</f>
        <v>1</v>
      </c>
      <c r="AO578" s="101">
        <f>IF(R578&lt;Variables!$G$12,0,1)</f>
        <v>1</v>
      </c>
      <c r="AP578" s="102"/>
      <c r="AQ578" s="101"/>
      <c r="AR578" s="101">
        <v>1</v>
      </c>
      <c r="AS578" s="101"/>
      <c r="AT578" s="101"/>
      <c r="AU578" s="101"/>
      <c r="AV578" s="96">
        <f t="shared" si="132"/>
        <v>3</v>
      </c>
      <c r="AW578" s="96" t="str">
        <f t="shared" si="133"/>
        <v/>
      </c>
      <c r="AX578" s="96" t="str">
        <f t="shared" si="134"/>
        <v/>
      </c>
      <c r="AY578" s="96">
        <f t="shared" si="135"/>
        <v>3</v>
      </c>
      <c r="AZ578" s="96">
        <f t="shared" si="136"/>
        <v>2.3989570740249597</v>
      </c>
      <c r="BA578" s="96"/>
      <c r="BB578" s="96"/>
      <c r="BC578" s="96"/>
      <c r="BD578" s="96"/>
      <c r="BE578"/>
      <c r="BF578"/>
      <c r="BG578"/>
      <c r="BH578"/>
      <c r="BI578"/>
      <c r="BJ578" s="83"/>
      <c r="BK578" s="83"/>
    </row>
    <row r="579" spans="1:63" ht="14.1" customHeight="1" x14ac:dyDescent="0.2">
      <c r="A579" s="96" t="s">
        <v>402</v>
      </c>
      <c r="B579" s="96"/>
      <c r="C579" s="135">
        <v>44322.475694444445</v>
      </c>
      <c r="D579" s="96" t="s">
        <v>429</v>
      </c>
      <c r="E579" s="96">
        <v>12.56</v>
      </c>
      <c r="F579" s="96">
        <v>16.989999999999998</v>
      </c>
      <c r="G579" s="96">
        <v>11.05</v>
      </c>
      <c r="H579" s="96">
        <v>1980</v>
      </c>
      <c r="I579" s="96">
        <v>1.2050000000000001</v>
      </c>
      <c r="J579" s="96"/>
      <c r="K579" s="96">
        <v>58.34</v>
      </c>
      <c r="L579" s="96">
        <v>12.529695</v>
      </c>
      <c r="M579" s="96">
        <v>0.241865</v>
      </c>
      <c r="N579" s="96">
        <v>12.378432</v>
      </c>
      <c r="O579" s="96"/>
      <c r="P579" s="96">
        <v>6484000</v>
      </c>
      <c r="Q579" s="96">
        <v>5445000</v>
      </c>
      <c r="R579" s="139">
        <f t="shared" si="139"/>
        <v>1.1908172635445362</v>
      </c>
      <c r="S579" s="139"/>
      <c r="T579" s="139"/>
      <c r="U579" s="139"/>
      <c r="V579" s="139">
        <f t="shared" ref="V579:V642" si="140">1.849 + (0.01036 * K579) + (0.1184 * M579) - (0.002888 * K579 * M579)</f>
        <v>2.4412883689592002</v>
      </c>
      <c r="W579" s="101">
        <f t="shared" ref="W579:W642" si="141">E579*1.01</f>
        <v>12.685600000000001</v>
      </c>
      <c r="X579" s="101">
        <f t="shared" ref="X579:X642" si="142">E579*1.02</f>
        <v>12.811200000000001</v>
      </c>
      <c r="Y579" s="96">
        <f t="shared" ref="Y579:Y642" si="143">0.98*E579</f>
        <v>12.3088</v>
      </c>
      <c r="Z579" s="96">
        <f t="shared" ref="Z579:Z642" si="144">N579</f>
        <v>12.378432</v>
      </c>
      <c r="AA579" s="96">
        <f t="shared" ref="AA579:AA642" si="145">0.96*E579</f>
        <v>12.057600000000001</v>
      </c>
      <c r="AB579" s="96"/>
      <c r="AC579" s="96">
        <v>12.84</v>
      </c>
      <c r="AD579" s="96">
        <v>12.4</v>
      </c>
      <c r="AE579" s="97">
        <f t="shared" ref="AE579:AE642" si="146">AC579/E579</f>
        <v>1.0222929936305731</v>
      </c>
      <c r="AF579" s="96">
        <f t="shared" si="138"/>
        <v>0.98726114649681529</v>
      </c>
      <c r="AG579" s="96"/>
      <c r="AH579" s="101">
        <f>IF(AND(M579&lt;Variables!$G$6,M579&gt;Variables!$G$5),0,1)</f>
        <v>1</v>
      </c>
      <c r="AI579" s="101">
        <f t="shared" ref="AI579:AI642" si="147">IF(L579&gt;N579,0,1)</f>
        <v>0</v>
      </c>
      <c r="AJ579" s="101">
        <f>IF(I579&gt;Variables!$G$7,0,1)</f>
        <v>0</v>
      </c>
      <c r="AK579" s="101">
        <f>IF(F579&gt;Variables!$G$8,0,1)</f>
        <v>0</v>
      </c>
      <c r="AL579" s="101">
        <f>IF(G579&gt;Variables!$G$9,0,1)</f>
        <v>1</v>
      </c>
      <c r="AM579" s="101">
        <f>IF(AND(K579&gt;Variables!$G$10,K579&lt;Variables!$G$11),0,1)</f>
        <v>0</v>
      </c>
      <c r="AN579" s="103">
        <f>IF(H579&lt;Variables!$G$13,1,0)</f>
        <v>1</v>
      </c>
      <c r="AO579" s="101">
        <f>IF(R579&lt;Variables!$G$12,0,1)</f>
        <v>0</v>
      </c>
      <c r="AP579" s="102"/>
      <c r="AQ579" s="101"/>
      <c r="AR579" s="101">
        <v>1</v>
      </c>
      <c r="AS579" s="101"/>
      <c r="AT579" s="101"/>
      <c r="AU579" s="101"/>
      <c r="AV579" s="96">
        <f t="shared" ref="AV579:AV642" si="148">IF(AE579&gt;$W$1,3,"")</f>
        <v>3</v>
      </c>
      <c r="AW579" s="96" t="str">
        <f t="shared" ref="AW579:AW642" si="149">IF(AND(AE579&lt;1.01,AT579=1),1,"")</f>
        <v/>
      </c>
      <c r="AX579" s="96" t="str">
        <f t="shared" ref="AX579:AX642" si="150">IF(AND(AV579="",AW579=""),2,"")</f>
        <v/>
      </c>
      <c r="AY579" s="96">
        <f t="shared" ref="AY579:AY642" si="151">MAX(AV579:AX579)</f>
        <v>3</v>
      </c>
      <c r="AZ579" s="96">
        <f t="shared" ref="AZ579:AZ642" si="152">1.849+(0.010306*K579)+(0.1184*M579)-(0.002888*K579*M579)</f>
        <v>2.4381380089592004</v>
      </c>
      <c r="BA579" s="96"/>
      <c r="BB579" s="96"/>
      <c r="BC579" s="96"/>
      <c r="BD579" s="96"/>
      <c r="BE579"/>
      <c r="BF579"/>
      <c r="BG579"/>
      <c r="BH579"/>
      <c r="BI579"/>
      <c r="BJ579" s="83"/>
      <c r="BK579" s="83"/>
    </row>
    <row r="580" spans="1:63" ht="14.1" customHeight="1" x14ac:dyDescent="0.2">
      <c r="A580" s="96" t="s">
        <v>402</v>
      </c>
      <c r="B580" s="96"/>
      <c r="C580" s="135">
        <v>44322.479166666664</v>
      </c>
      <c r="D580" s="96" t="s">
        <v>440</v>
      </c>
      <c r="E580" s="96">
        <v>23.62</v>
      </c>
      <c r="F580" s="96">
        <v>25.96</v>
      </c>
      <c r="G580" s="96">
        <v>24.32</v>
      </c>
      <c r="H580" s="96">
        <v>670.11</v>
      </c>
      <c r="I580" s="96">
        <v>7.71</v>
      </c>
      <c r="J580" s="96"/>
      <c r="K580" s="96">
        <v>63.85</v>
      </c>
      <c r="L580" s="96">
        <v>23.237839999999998</v>
      </c>
      <c r="M580" s="96">
        <v>1.6445590000000001</v>
      </c>
      <c r="N580" s="96">
        <v>22.913934000000001</v>
      </c>
      <c r="O580" s="96"/>
      <c r="P580" s="96">
        <v>446360</v>
      </c>
      <c r="Q580" s="96">
        <v>191080</v>
      </c>
      <c r="R580" s="139">
        <f t="shared" si="139"/>
        <v>2.3359849277789406</v>
      </c>
      <c r="S580" s="139"/>
      <c r="T580" s="139"/>
      <c r="U580" s="139"/>
      <c r="V580" s="139">
        <f t="shared" si="140"/>
        <v>2.4019470794708004</v>
      </c>
      <c r="W580" s="101">
        <f t="shared" si="141"/>
        <v>23.856200000000001</v>
      </c>
      <c r="X580" s="101">
        <f t="shared" si="142"/>
        <v>24.092400000000001</v>
      </c>
      <c r="Y580" s="96">
        <f t="shared" si="143"/>
        <v>23.147600000000001</v>
      </c>
      <c r="Z580" s="96">
        <f t="shared" si="144"/>
        <v>22.913934000000001</v>
      </c>
      <c r="AA580" s="96">
        <f t="shared" si="145"/>
        <v>22.6752</v>
      </c>
      <c r="AB580" s="96"/>
      <c r="AC580" s="96">
        <v>25.33</v>
      </c>
      <c r="AD580" s="96"/>
      <c r="AE580" s="97">
        <f t="shared" si="146"/>
        <v>1.0723962743437763</v>
      </c>
      <c r="AF580" s="96">
        <f t="shared" si="138"/>
        <v>0</v>
      </c>
      <c r="AG580" s="96"/>
      <c r="AH580" s="101">
        <f>IF(AND(M580&lt;Variables!$G$6,M580&gt;Variables!$G$5),0,1)</f>
        <v>1</v>
      </c>
      <c r="AI580" s="101">
        <f t="shared" si="147"/>
        <v>0</v>
      </c>
      <c r="AJ580" s="101">
        <f>IF(I580&gt;Variables!$G$7,0,1)</f>
        <v>0</v>
      </c>
      <c r="AK580" s="101">
        <f>IF(F580&gt;Variables!$G$8,0,1)</f>
        <v>0</v>
      </c>
      <c r="AL580" s="101">
        <f>IF(G580&gt;Variables!$G$9,0,1)</f>
        <v>0</v>
      </c>
      <c r="AM580" s="101">
        <f>IF(AND(K580&gt;Variables!$G$10,K580&lt;Variables!$G$11),0,1)</f>
        <v>0</v>
      </c>
      <c r="AN580" s="103">
        <f>IF(H580&lt;Variables!$G$13,1,0)</f>
        <v>1</v>
      </c>
      <c r="AO580" s="101">
        <f>IF(R580&lt;Variables!$G$12,0,1)</f>
        <v>1</v>
      </c>
      <c r="AP580" s="102"/>
      <c r="AQ580" s="101"/>
      <c r="AR580" s="101">
        <v>1</v>
      </c>
      <c r="AS580" s="101"/>
      <c r="AT580" s="101"/>
      <c r="AU580" s="101"/>
      <c r="AV580" s="96">
        <f t="shared" si="148"/>
        <v>3</v>
      </c>
      <c r="AW580" s="96" t="str">
        <f t="shared" si="149"/>
        <v/>
      </c>
      <c r="AX580" s="96" t="str">
        <f t="shared" si="150"/>
        <v/>
      </c>
      <c r="AY580" s="96">
        <f t="shared" si="151"/>
        <v>3</v>
      </c>
      <c r="AZ580" s="96">
        <f t="shared" si="152"/>
        <v>2.3984991794708002</v>
      </c>
      <c r="BA580" s="96"/>
      <c r="BB580" s="96"/>
      <c r="BC580" s="96"/>
      <c r="BD580" s="96"/>
      <c r="BE580"/>
      <c r="BF580"/>
      <c r="BG580"/>
      <c r="BH580"/>
      <c r="BI580"/>
      <c r="BJ580" s="83"/>
      <c r="BK580" s="83"/>
    </row>
    <row r="581" spans="1:63" ht="14.1" customHeight="1" x14ac:dyDescent="0.2">
      <c r="A581" s="96" t="s">
        <v>402</v>
      </c>
      <c r="B581" s="96"/>
      <c r="C581" s="135">
        <v>44322.482638888891</v>
      </c>
      <c r="D581" s="96" t="s">
        <v>438</v>
      </c>
      <c r="E581" s="96">
        <v>11.795</v>
      </c>
      <c r="F581" s="96">
        <v>8.9700000000000006</v>
      </c>
      <c r="G581" s="96">
        <v>6.84</v>
      </c>
      <c r="H581" s="96">
        <v>2000</v>
      </c>
      <c r="I581" s="96">
        <v>55.188000000000002</v>
      </c>
      <c r="J581" s="96"/>
      <c r="K581" s="96">
        <v>66.650000000000006</v>
      </c>
      <c r="L581" s="96">
        <v>11.722194999999999</v>
      </c>
      <c r="M581" s="96">
        <v>0.621089</v>
      </c>
      <c r="N581" s="96">
        <v>11.649416</v>
      </c>
      <c r="O581" s="96"/>
      <c r="P581" s="96">
        <v>672318</v>
      </c>
      <c r="Q581" s="96">
        <v>828434</v>
      </c>
      <c r="R581" s="137">
        <f t="shared" si="139"/>
        <v>0.81155288170210305</v>
      </c>
      <c r="S581" s="137"/>
      <c r="T581" s="137"/>
      <c r="U581" s="137"/>
      <c r="V581" s="137">
        <f t="shared" si="140"/>
        <v>2.4934804972172002</v>
      </c>
      <c r="W581" s="97">
        <f t="shared" si="141"/>
        <v>11.91295</v>
      </c>
      <c r="X581" s="96">
        <f t="shared" si="142"/>
        <v>12.030900000000001</v>
      </c>
      <c r="Y581" s="96">
        <f t="shared" si="143"/>
        <v>11.559099999999999</v>
      </c>
      <c r="Z581" s="96">
        <f t="shared" si="144"/>
        <v>11.649416</v>
      </c>
      <c r="AA581" s="96">
        <f t="shared" si="145"/>
        <v>11.3232</v>
      </c>
      <c r="AB581" s="96"/>
      <c r="AC581" s="96">
        <v>11.92</v>
      </c>
      <c r="AD581" s="96">
        <v>11.74</v>
      </c>
      <c r="AE581" s="97">
        <f t="shared" si="146"/>
        <v>1.0105977108944468</v>
      </c>
      <c r="AF581" s="96">
        <f t="shared" si="138"/>
        <v>0.99533700720644347</v>
      </c>
      <c r="AG581" s="96"/>
      <c r="AH581" s="97">
        <f>IF(AND(M581&lt;Variables!$G$6,M581&gt;Variables!$G$5),0,1)</f>
        <v>1</v>
      </c>
      <c r="AI581" s="97">
        <f t="shared" si="147"/>
        <v>0</v>
      </c>
      <c r="AJ581" s="97">
        <f>IF(I581&gt;Variables!$G$7,0,1)</f>
        <v>0</v>
      </c>
      <c r="AK581" s="97">
        <f>IF(F581&gt;Variables!$G$8,0,1)</f>
        <v>1</v>
      </c>
      <c r="AL581" s="97">
        <f>IF(G581&gt;Variables!$G$9,0,1)</f>
        <v>1</v>
      </c>
      <c r="AM581" s="97">
        <f>IF(AND(K581&gt;Variables!$G$10,K581&lt;Variables!$G$11),0,1)</f>
        <v>0</v>
      </c>
      <c r="AN581" s="103">
        <f>IF(H581&lt;Variables!$G$13,1,0)</f>
        <v>1</v>
      </c>
      <c r="AO581" s="101">
        <f>IF(R581&lt;Variables!$G$12,0,1)</f>
        <v>0</v>
      </c>
      <c r="AP581" s="99"/>
      <c r="AQ581" s="97"/>
      <c r="AR581" s="97"/>
      <c r="AS581" s="97">
        <v>1</v>
      </c>
      <c r="AT581" s="97"/>
      <c r="AU581" s="97"/>
      <c r="AV581" s="96">
        <f t="shared" si="148"/>
        <v>3</v>
      </c>
      <c r="AW581" s="96" t="str">
        <f t="shared" si="149"/>
        <v/>
      </c>
      <c r="AX581" s="96" t="str">
        <f t="shared" si="150"/>
        <v/>
      </c>
      <c r="AY581" s="96">
        <f t="shared" si="151"/>
        <v>3</v>
      </c>
      <c r="AZ581" s="96">
        <f t="shared" si="152"/>
        <v>2.4898813972172</v>
      </c>
      <c r="BA581" s="96"/>
      <c r="BB581" s="96"/>
      <c r="BC581" s="96"/>
      <c r="BD581" s="96"/>
      <c r="BE581"/>
      <c r="BF581"/>
      <c r="BG581"/>
      <c r="BH581"/>
      <c r="BI581"/>
      <c r="BJ581" s="83"/>
      <c r="BK581" s="83"/>
    </row>
    <row r="582" spans="1:63" ht="14.1" customHeight="1" x14ac:dyDescent="0.2">
      <c r="A582" s="96" t="s">
        <v>402</v>
      </c>
      <c r="B582" s="96"/>
      <c r="C582" s="135">
        <v>44322.482638888891</v>
      </c>
      <c r="D582" s="96" t="s">
        <v>431</v>
      </c>
      <c r="E582" s="96">
        <v>36.355600000000003</v>
      </c>
      <c r="F582" s="96">
        <v>9.31</v>
      </c>
      <c r="G582" s="96">
        <v>4.68</v>
      </c>
      <c r="H582" s="96">
        <v>3120</v>
      </c>
      <c r="I582" s="96">
        <v>212.941</v>
      </c>
      <c r="J582" s="96"/>
      <c r="K582" s="96">
        <v>63.49</v>
      </c>
      <c r="L582" s="96">
        <v>36.113185000000001</v>
      </c>
      <c r="M582" s="96">
        <v>0.671265</v>
      </c>
      <c r="N582" s="96">
        <v>36.081857999999997</v>
      </c>
      <c r="O582" s="96"/>
      <c r="P582" s="96">
        <v>7757000</v>
      </c>
      <c r="Q582" s="96">
        <v>1974000</v>
      </c>
      <c r="R582" s="145">
        <f t="shared" si="139"/>
        <v>3.9295845997973657</v>
      </c>
      <c r="S582" s="145"/>
      <c r="T582" s="145"/>
      <c r="U582" s="145"/>
      <c r="V582" s="145">
        <f t="shared" si="140"/>
        <v>2.4631516163131999</v>
      </c>
      <c r="W582" s="96">
        <f t="shared" si="141"/>
        <v>36.719156000000005</v>
      </c>
      <c r="X582" s="96">
        <f t="shared" si="142"/>
        <v>37.082712000000001</v>
      </c>
      <c r="Y582" s="105">
        <f t="shared" si="143"/>
        <v>35.628488000000004</v>
      </c>
      <c r="Z582" s="105">
        <f t="shared" si="144"/>
        <v>36.081857999999997</v>
      </c>
      <c r="AA582" s="105">
        <f t="shared" si="145"/>
        <v>34.901375999999999</v>
      </c>
      <c r="AB582" s="96"/>
      <c r="AC582" s="96">
        <v>36.6</v>
      </c>
      <c r="AD582" s="96">
        <v>35.53</v>
      </c>
      <c r="AE582" s="96">
        <f t="shared" si="146"/>
        <v>1.0067224856693329</v>
      </c>
      <c r="AF582" s="96">
        <f t="shared" si="138"/>
        <v>0.97729098130686876</v>
      </c>
      <c r="AG582" s="96"/>
      <c r="AH582" s="105">
        <f>IF(AND(M582&lt;Variables!$G$6,M582&gt;Variables!$G$5),0,1)</f>
        <v>1</v>
      </c>
      <c r="AI582" s="105">
        <f t="shared" si="147"/>
        <v>0</v>
      </c>
      <c r="AJ582" s="105">
        <f>IF(I582&gt;Variables!$G$7,0,1)</f>
        <v>0</v>
      </c>
      <c r="AK582" s="105">
        <f>IF(F582&gt;Variables!$G$8,0,1)</f>
        <v>0</v>
      </c>
      <c r="AL582" s="105">
        <f>IF(G582&gt;Variables!$G$9,0,1)</f>
        <v>1</v>
      </c>
      <c r="AM582" s="105">
        <f>IF(AND(K582&gt;Variables!$G$10,K582&lt;Variables!$G$11),0,1)</f>
        <v>0</v>
      </c>
      <c r="AN582" s="103">
        <f>IF(H582&lt;Variables!$G$13,1,0)</f>
        <v>0</v>
      </c>
      <c r="AO582" s="101">
        <f>IF(R582&lt;Variables!$G$12,0,1)</f>
        <v>1</v>
      </c>
      <c r="AP582" s="106"/>
      <c r="AQ582" s="105"/>
      <c r="AR582" s="105"/>
      <c r="AS582" s="105"/>
      <c r="AT582" s="105"/>
      <c r="AU582" s="105">
        <v>1</v>
      </c>
      <c r="AV582" s="96" t="str">
        <f t="shared" si="148"/>
        <v/>
      </c>
      <c r="AW582" s="96" t="str">
        <f t="shared" si="149"/>
        <v/>
      </c>
      <c r="AX582" s="96">
        <f t="shared" si="150"/>
        <v>2</v>
      </c>
      <c r="AY582" s="96">
        <f t="shared" si="151"/>
        <v>2</v>
      </c>
      <c r="AZ582" s="96">
        <f t="shared" si="152"/>
        <v>2.4597231563132</v>
      </c>
      <c r="BA582" s="96"/>
      <c r="BB582" s="96"/>
      <c r="BC582" s="96"/>
      <c r="BD582" s="96"/>
      <c r="BE582"/>
      <c r="BF582"/>
      <c r="BG582"/>
      <c r="BH582"/>
      <c r="BI582"/>
      <c r="BJ582" s="83"/>
      <c r="BK582" s="83"/>
    </row>
    <row r="583" spans="1:63" ht="14.1" customHeight="1" x14ac:dyDescent="0.2">
      <c r="A583" s="96" t="s">
        <v>402</v>
      </c>
      <c r="B583" s="96"/>
      <c r="C583" s="135">
        <v>44322.482638888891</v>
      </c>
      <c r="D583" s="96" t="s">
        <v>375</v>
      </c>
      <c r="E583" s="96">
        <v>7.26</v>
      </c>
      <c r="F583" s="96">
        <v>15.97</v>
      </c>
      <c r="G583" s="96">
        <v>13.26</v>
      </c>
      <c r="H583" s="96">
        <v>3410</v>
      </c>
      <c r="I583" s="96">
        <v>0</v>
      </c>
      <c r="J583" s="96"/>
      <c r="K583" s="96">
        <v>63.17</v>
      </c>
      <c r="L583" s="96">
        <v>7.2125700000000004</v>
      </c>
      <c r="M583" s="96">
        <v>0.65760200000000002</v>
      </c>
      <c r="N583" s="96">
        <v>7.1562939999999999</v>
      </c>
      <c r="O583" s="96"/>
      <c r="P583" s="96">
        <v>13493000</v>
      </c>
      <c r="Q583" s="96">
        <v>8797000</v>
      </c>
      <c r="R583" s="138">
        <f t="shared" si="139"/>
        <v>1.5338183471638058</v>
      </c>
      <c r="S583" s="138"/>
      <c r="T583" s="138"/>
      <c r="U583" s="138"/>
      <c r="V583" s="138">
        <f t="shared" si="140"/>
        <v>2.4613316822340803</v>
      </c>
      <c r="W583" s="96">
        <f t="shared" si="141"/>
        <v>7.3326000000000002</v>
      </c>
      <c r="X583" s="96">
        <f t="shared" si="142"/>
        <v>7.4051999999999998</v>
      </c>
      <c r="Y583" s="103">
        <f t="shared" si="143"/>
        <v>7.1147999999999998</v>
      </c>
      <c r="Z583" s="103">
        <f t="shared" si="144"/>
        <v>7.1562939999999999</v>
      </c>
      <c r="AA583" s="103">
        <f t="shared" si="145"/>
        <v>6.9695999999999998</v>
      </c>
      <c r="AB583" s="96"/>
      <c r="AC583" s="96"/>
      <c r="AD583" s="96">
        <v>7.07</v>
      </c>
      <c r="AE583" s="96">
        <f t="shared" si="146"/>
        <v>0</v>
      </c>
      <c r="AF583" s="96">
        <f t="shared" si="138"/>
        <v>0.97382920110192839</v>
      </c>
      <c r="AG583" s="96"/>
      <c r="AH583" s="103">
        <f>IF(AND(M583&lt;Variables!$G$6,M583&gt;Variables!$G$5),0,1)</f>
        <v>1</v>
      </c>
      <c r="AI583" s="103">
        <f t="shared" si="147"/>
        <v>0</v>
      </c>
      <c r="AJ583" s="103">
        <f>IF(I583&gt;Variables!$G$7,0,1)</f>
        <v>1</v>
      </c>
      <c r="AK583" s="103">
        <f>IF(F583&gt;Variables!$G$8,0,1)</f>
        <v>0</v>
      </c>
      <c r="AL583" s="103">
        <f>IF(G583&gt;Variables!$G$9,0,1)</f>
        <v>0</v>
      </c>
      <c r="AM583" s="103">
        <f>IF(AND(K583&gt;Variables!$G$10,K583&lt;Variables!$G$11),0,1)</f>
        <v>0</v>
      </c>
      <c r="AN583" s="103">
        <f>IF(H583&lt;Variables!$G$13,1,0)</f>
        <v>0</v>
      </c>
      <c r="AO583" s="101">
        <f>IF(R583&lt;Variables!$G$12,0,1)</f>
        <v>0</v>
      </c>
      <c r="AP583" s="104"/>
      <c r="AQ583" s="103"/>
      <c r="AR583" s="103"/>
      <c r="AS583" s="103"/>
      <c r="AT583" s="103">
        <v>1</v>
      </c>
      <c r="AU583" s="103"/>
      <c r="AV583" s="96" t="str">
        <f t="shared" si="148"/>
        <v/>
      </c>
      <c r="AW583" s="96">
        <f t="shared" si="149"/>
        <v>1</v>
      </c>
      <c r="AX583" s="96" t="str">
        <f t="shared" si="150"/>
        <v/>
      </c>
      <c r="AY583" s="96">
        <f t="shared" si="151"/>
        <v>1</v>
      </c>
      <c r="AZ583" s="96">
        <f t="shared" si="152"/>
        <v>2.4579205022340802</v>
      </c>
      <c r="BA583" s="96"/>
      <c r="BB583" s="96"/>
      <c r="BC583" s="96"/>
      <c r="BD583" s="96"/>
      <c r="BE583"/>
      <c r="BF583"/>
      <c r="BG583"/>
      <c r="BH583"/>
      <c r="BI583"/>
      <c r="BJ583" s="83"/>
      <c r="BK583" s="83"/>
    </row>
    <row r="584" spans="1:63" ht="14.1" customHeight="1" x14ac:dyDescent="0.2">
      <c r="A584" s="96" t="s">
        <v>402</v>
      </c>
      <c r="B584" s="96"/>
      <c r="C584" s="135">
        <v>44322.482638888891</v>
      </c>
      <c r="D584" s="96" t="s">
        <v>435</v>
      </c>
      <c r="E584" s="96">
        <v>32.78</v>
      </c>
      <c r="F584" s="96">
        <v>18.82</v>
      </c>
      <c r="G584" s="96">
        <v>12.45</v>
      </c>
      <c r="H584" s="96">
        <v>1940</v>
      </c>
      <c r="I584" s="96">
        <v>-3.7999999999999999E-2</v>
      </c>
      <c r="J584" s="96"/>
      <c r="K584" s="96">
        <v>62.76</v>
      </c>
      <c r="L584" s="96">
        <v>32.572890000000001</v>
      </c>
      <c r="M584" s="96">
        <v>0.63583599999999996</v>
      </c>
      <c r="N584" s="96">
        <v>32.427149999999997</v>
      </c>
      <c r="O584" s="96"/>
      <c r="P584" s="96">
        <v>3699000</v>
      </c>
      <c r="Q584" s="96">
        <v>1655000</v>
      </c>
      <c r="R584" s="137">
        <f t="shared" si="139"/>
        <v>2.235045317220544</v>
      </c>
      <c r="S584" s="137"/>
      <c r="T584" s="137"/>
      <c r="U584" s="137"/>
      <c r="V584" s="137">
        <f t="shared" si="140"/>
        <v>2.4592307478643201</v>
      </c>
      <c r="W584" s="97">
        <f t="shared" si="141"/>
        <v>33.107800000000005</v>
      </c>
      <c r="X584" s="96">
        <f t="shared" si="142"/>
        <v>33.435600000000001</v>
      </c>
      <c r="Y584" s="96">
        <f t="shared" si="143"/>
        <v>32.124400000000001</v>
      </c>
      <c r="Z584" s="96">
        <f t="shared" si="144"/>
        <v>32.427149999999997</v>
      </c>
      <c r="AA584" s="96">
        <f t="shared" si="145"/>
        <v>31.468800000000002</v>
      </c>
      <c r="AB584" s="96"/>
      <c r="AC584" s="96">
        <v>33.39</v>
      </c>
      <c r="AD584" s="96">
        <v>32.43</v>
      </c>
      <c r="AE584" s="97">
        <f t="shared" si="146"/>
        <v>1.0186089078706528</v>
      </c>
      <c r="AF584" s="96">
        <f t="shared" si="138"/>
        <v>0.98932275777913359</v>
      </c>
      <c r="AG584" s="96"/>
      <c r="AH584" s="97">
        <f>IF(AND(M584&lt;Variables!$G$6,M584&gt;Variables!$G$5),0,1)</f>
        <v>1</v>
      </c>
      <c r="AI584" s="97">
        <f t="shared" si="147"/>
        <v>0</v>
      </c>
      <c r="AJ584" s="97">
        <f>IF(I584&gt;Variables!$G$7,0,1)</f>
        <v>1</v>
      </c>
      <c r="AK584" s="97">
        <f>IF(F584&gt;Variables!$G$8,0,1)</f>
        <v>0</v>
      </c>
      <c r="AL584" s="97">
        <f>IF(G584&gt;Variables!$G$9,0,1)</f>
        <v>0</v>
      </c>
      <c r="AM584" s="97">
        <f>IF(AND(K584&gt;Variables!$G$10,K584&lt;Variables!$G$11),0,1)</f>
        <v>0</v>
      </c>
      <c r="AN584" s="103">
        <f>IF(H584&lt;Variables!$G$13,1,0)</f>
        <v>1</v>
      </c>
      <c r="AO584" s="101">
        <f>IF(R584&lt;Variables!$G$12,0,1)</f>
        <v>1</v>
      </c>
      <c r="AP584" s="99"/>
      <c r="AQ584" s="97"/>
      <c r="AR584" s="97"/>
      <c r="AS584" s="97">
        <v>1</v>
      </c>
      <c r="AT584" s="97"/>
      <c r="AU584" s="97"/>
      <c r="AV584" s="96">
        <f t="shared" si="148"/>
        <v>3</v>
      </c>
      <c r="AW584" s="96" t="str">
        <f t="shared" si="149"/>
        <v/>
      </c>
      <c r="AX584" s="96" t="str">
        <f t="shared" si="150"/>
        <v/>
      </c>
      <c r="AY584" s="96">
        <f t="shared" si="151"/>
        <v>3</v>
      </c>
      <c r="AZ584" s="96">
        <f t="shared" si="152"/>
        <v>2.45584170786432</v>
      </c>
      <c r="BA584" s="96"/>
      <c r="BB584" s="96"/>
      <c r="BC584" s="96"/>
      <c r="BD584" s="96"/>
      <c r="BE584"/>
      <c r="BF584"/>
      <c r="BG584"/>
      <c r="BH584"/>
      <c r="BI584"/>
      <c r="BJ584" s="83"/>
      <c r="BK584" s="83"/>
    </row>
    <row r="585" spans="1:63" ht="14.1" customHeight="1" x14ac:dyDescent="0.2">
      <c r="A585" s="96" t="s">
        <v>402</v>
      </c>
      <c r="B585" s="96"/>
      <c r="C585" s="135">
        <v>44322.486111111109</v>
      </c>
      <c r="D585" s="96" t="s">
        <v>429</v>
      </c>
      <c r="E585" s="96">
        <v>12.772600000000001</v>
      </c>
      <c r="F585" s="96">
        <v>19.66</v>
      </c>
      <c r="G585" s="96">
        <v>12.93</v>
      </c>
      <c r="H585" s="96">
        <v>1980</v>
      </c>
      <c r="I585" s="96">
        <v>1.2869999999999999</v>
      </c>
      <c r="J585" s="96"/>
      <c r="K585" s="96">
        <v>67.66</v>
      </c>
      <c r="L585" s="96">
        <v>12.581825</v>
      </c>
      <c r="M585" s="96">
        <v>1.5162739999999999</v>
      </c>
      <c r="N585" s="96">
        <v>12.466279999999999</v>
      </c>
      <c r="O585" s="96"/>
      <c r="P585" s="96">
        <v>7473000</v>
      </c>
      <c r="Q585" s="96">
        <v>5445000</v>
      </c>
      <c r="R585" s="137">
        <f t="shared" si="139"/>
        <v>1.3724517906336089</v>
      </c>
      <c r="S585" s="137"/>
      <c r="T585" s="137"/>
      <c r="U585" s="137"/>
      <c r="V585" s="137">
        <f t="shared" si="140"/>
        <v>2.4332013481500798</v>
      </c>
      <c r="W585" s="97">
        <f t="shared" si="141"/>
        <v>12.900326000000002</v>
      </c>
      <c r="X585" s="96">
        <f t="shared" si="142"/>
        <v>13.028052000000001</v>
      </c>
      <c r="Y585" s="96">
        <f t="shared" si="143"/>
        <v>12.517148000000001</v>
      </c>
      <c r="Z585" s="96">
        <f t="shared" si="144"/>
        <v>12.466279999999999</v>
      </c>
      <c r="AA585" s="96">
        <f t="shared" si="145"/>
        <v>12.261696000000001</v>
      </c>
      <c r="AB585" s="96"/>
      <c r="AC585" s="96">
        <v>13.04</v>
      </c>
      <c r="AD585" s="96">
        <v>12.58</v>
      </c>
      <c r="AE585" s="97">
        <f t="shared" si="146"/>
        <v>1.0209354399260917</v>
      </c>
      <c r="AF585" s="96">
        <f t="shared" si="138"/>
        <v>0.98492084618636766</v>
      </c>
      <c r="AG585" s="96"/>
      <c r="AH585" s="97">
        <f>IF(AND(M585&lt;Variables!$G$6,M585&gt;Variables!$G$5),0,1)</f>
        <v>1</v>
      </c>
      <c r="AI585" s="97">
        <f t="shared" si="147"/>
        <v>0</v>
      </c>
      <c r="AJ585" s="97">
        <f>IF(I585&gt;Variables!$G$7,0,1)</f>
        <v>0</v>
      </c>
      <c r="AK585" s="97">
        <f>IF(F585&gt;Variables!$G$8,0,1)</f>
        <v>0</v>
      </c>
      <c r="AL585" s="97">
        <f>IF(G585&gt;Variables!$G$9,0,1)</f>
        <v>0</v>
      </c>
      <c r="AM585" s="97">
        <f>IF(AND(K585&gt;Variables!$G$10,K585&lt;Variables!$G$11),0,1)</f>
        <v>0</v>
      </c>
      <c r="AN585" s="103">
        <f>IF(H585&lt;Variables!$G$13,1,0)</f>
        <v>1</v>
      </c>
      <c r="AO585" s="101">
        <f>IF(R585&lt;Variables!$G$12,0,1)</f>
        <v>0</v>
      </c>
      <c r="AP585" s="99"/>
      <c r="AQ585" s="97"/>
      <c r="AR585" s="97"/>
      <c r="AS585" s="97">
        <v>1</v>
      </c>
      <c r="AT585" s="97"/>
      <c r="AU585" s="97"/>
      <c r="AV585" s="96">
        <f t="shared" si="148"/>
        <v>3</v>
      </c>
      <c r="AW585" s="96" t="str">
        <f t="shared" si="149"/>
        <v/>
      </c>
      <c r="AX585" s="96" t="str">
        <f t="shared" si="150"/>
        <v/>
      </c>
      <c r="AY585" s="96">
        <f t="shared" si="151"/>
        <v>3</v>
      </c>
      <c r="AZ585" s="96">
        <f t="shared" si="152"/>
        <v>2.4295477081500798</v>
      </c>
      <c r="BA585" s="96"/>
      <c r="BB585" s="96"/>
      <c r="BC585" s="96"/>
      <c r="BD585" s="96"/>
      <c r="BE585"/>
      <c r="BF585"/>
      <c r="BG585"/>
      <c r="BH585"/>
      <c r="BI585"/>
      <c r="BJ585" s="83"/>
      <c r="BK585" s="83"/>
    </row>
    <row r="586" spans="1:63" ht="14.1" customHeight="1" x14ac:dyDescent="0.2">
      <c r="A586" s="96" t="s">
        <v>402</v>
      </c>
      <c r="B586" s="96"/>
      <c r="C586" s="135">
        <v>44322.486111111109</v>
      </c>
      <c r="D586" s="96" t="s">
        <v>441</v>
      </c>
      <c r="E586" s="96">
        <v>43.2</v>
      </c>
      <c r="F586" s="96">
        <v>7.94</v>
      </c>
      <c r="G586" s="96">
        <v>6.67</v>
      </c>
      <c r="H586" s="96">
        <v>2200</v>
      </c>
      <c r="I586" s="96">
        <v>110.185</v>
      </c>
      <c r="J586" s="96"/>
      <c r="K586" s="96">
        <v>71.25</v>
      </c>
      <c r="L586" s="96">
        <v>42.979813</v>
      </c>
      <c r="M586" s="96">
        <v>0.51230399999999998</v>
      </c>
      <c r="N586" s="96">
        <v>42.792602000000002</v>
      </c>
      <c r="O586" s="96"/>
      <c r="P586" s="96">
        <v>389727</v>
      </c>
      <c r="Q586" s="96">
        <v>829814</v>
      </c>
      <c r="R586" s="137">
        <f t="shared" si="139"/>
        <v>0.46965585058820408</v>
      </c>
      <c r="S586" s="137"/>
      <c r="T586" s="137"/>
      <c r="U586" s="137"/>
      <c r="V586" s="137">
        <f t="shared" si="140"/>
        <v>2.5423899995200001</v>
      </c>
      <c r="W586" s="97">
        <f t="shared" si="141"/>
        <v>43.632000000000005</v>
      </c>
      <c r="X586" s="96">
        <f t="shared" si="142"/>
        <v>44.064000000000007</v>
      </c>
      <c r="Y586" s="96">
        <f t="shared" si="143"/>
        <v>42.335999999999999</v>
      </c>
      <c r="Z586" s="96">
        <f t="shared" si="144"/>
        <v>42.792602000000002</v>
      </c>
      <c r="AA586" s="96">
        <f t="shared" si="145"/>
        <v>41.472000000000001</v>
      </c>
      <c r="AB586" s="96"/>
      <c r="AC586" s="96">
        <v>43.76</v>
      </c>
      <c r="AD586" s="96">
        <v>42.85</v>
      </c>
      <c r="AE586" s="97">
        <f t="shared" si="146"/>
        <v>1.0129629629629628</v>
      </c>
      <c r="AF586" s="96">
        <f t="shared" si="138"/>
        <v>0.99189814814814814</v>
      </c>
      <c r="AG586" s="96"/>
      <c r="AH586" s="97">
        <f>IF(AND(M586&lt;Variables!$G$6,M586&gt;Variables!$G$5),0,1)</f>
        <v>1</v>
      </c>
      <c r="AI586" s="97">
        <f t="shared" si="147"/>
        <v>0</v>
      </c>
      <c r="AJ586" s="97">
        <f>IF(I586&gt;Variables!$G$7,0,1)</f>
        <v>0</v>
      </c>
      <c r="AK586" s="97">
        <f>IF(F586&gt;Variables!$G$8,0,1)</f>
        <v>1</v>
      </c>
      <c r="AL586" s="97">
        <f>IF(G586&gt;Variables!$G$9,0,1)</f>
        <v>1</v>
      </c>
      <c r="AM586" s="97">
        <f>IF(AND(K586&gt;Variables!$G$10,K586&lt;Variables!$G$11),0,1)</f>
        <v>0</v>
      </c>
      <c r="AN586" s="103">
        <f>IF(H586&lt;Variables!$G$13,1,0)</f>
        <v>1</v>
      </c>
      <c r="AO586" s="101">
        <f>IF(R586&lt;Variables!$G$12,0,1)</f>
        <v>0</v>
      </c>
      <c r="AP586" s="99"/>
      <c r="AQ586" s="97"/>
      <c r="AR586" s="97"/>
      <c r="AS586" s="97">
        <v>1</v>
      </c>
      <c r="AT586" s="97"/>
      <c r="AU586" s="97"/>
      <c r="AV586" s="96">
        <f t="shared" si="148"/>
        <v>3</v>
      </c>
      <c r="AW586" s="96" t="str">
        <f t="shared" si="149"/>
        <v/>
      </c>
      <c r="AX586" s="96" t="str">
        <f t="shared" si="150"/>
        <v/>
      </c>
      <c r="AY586" s="96">
        <f t="shared" si="151"/>
        <v>3</v>
      </c>
      <c r="AZ586" s="96">
        <f t="shared" si="152"/>
        <v>2.5385424995200001</v>
      </c>
      <c r="BA586" s="96"/>
      <c r="BB586" s="96"/>
      <c r="BC586" s="96"/>
      <c r="BD586" s="96"/>
      <c r="BE586"/>
      <c r="BF586"/>
      <c r="BG586"/>
      <c r="BH586"/>
      <c r="BI586"/>
      <c r="BJ586" s="83"/>
      <c r="BK586" s="83"/>
    </row>
    <row r="587" spans="1:63" ht="14.1" customHeight="1" x14ac:dyDescent="0.2">
      <c r="A587" s="96" t="s">
        <v>402</v>
      </c>
      <c r="B587" s="96"/>
      <c r="C587" s="135">
        <v>44322.486111111109</v>
      </c>
      <c r="D587" s="96" t="s">
        <v>440</v>
      </c>
      <c r="E587" s="96">
        <v>24.148599999999998</v>
      </c>
      <c r="F587" s="96">
        <v>27.56</v>
      </c>
      <c r="G587" s="96">
        <v>27.1</v>
      </c>
      <c r="H587" s="96">
        <v>670.11</v>
      </c>
      <c r="I587" s="96">
        <v>7.9489999999999998</v>
      </c>
      <c r="J587" s="96"/>
      <c r="K587" s="96">
        <v>68.47</v>
      </c>
      <c r="L587" s="96">
        <v>23.741790000000002</v>
      </c>
      <c r="M587" s="96">
        <v>1.7134769999999999</v>
      </c>
      <c r="N587" s="96">
        <v>23.13158</v>
      </c>
      <c r="O587" s="96"/>
      <c r="P587" s="96">
        <v>544760</v>
      </c>
      <c r="Q587" s="96">
        <v>191080</v>
      </c>
      <c r="R587" s="139">
        <f t="shared" si="139"/>
        <v>2.8509524806363826</v>
      </c>
      <c r="S587" s="139"/>
      <c r="T587" s="139"/>
      <c r="U587" s="139"/>
      <c r="V587" s="139">
        <f t="shared" si="140"/>
        <v>2.4223996044912801</v>
      </c>
      <c r="W587" s="101">
        <f t="shared" si="141"/>
        <v>24.390086</v>
      </c>
      <c r="X587" s="101">
        <f t="shared" si="142"/>
        <v>24.631571999999998</v>
      </c>
      <c r="Y587" s="96">
        <f t="shared" si="143"/>
        <v>23.665627999999998</v>
      </c>
      <c r="Z587" s="96">
        <f t="shared" si="144"/>
        <v>23.13158</v>
      </c>
      <c r="AA587" s="96">
        <f t="shared" si="145"/>
        <v>23.182655999999998</v>
      </c>
      <c r="AB587" s="96"/>
      <c r="AC587" s="96">
        <v>25.5</v>
      </c>
      <c r="AD587" s="96"/>
      <c r="AE587" s="97">
        <f t="shared" si="146"/>
        <v>1.0559618362969283</v>
      </c>
      <c r="AF587" s="96">
        <f t="shared" si="138"/>
        <v>0</v>
      </c>
      <c r="AG587" s="96"/>
      <c r="AH587" s="101">
        <f>IF(AND(M587&lt;Variables!$G$6,M587&gt;Variables!$G$5),0,1)</f>
        <v>1</v>
      </c>
      <c r="AI587" s="101">
        <f t="shared" si="147"/>
        <v>0</v>
      </c>
      <c r="AJ587" s="101">
        <f>IF(I587&gt;Variables!$G$7,0,1)</f>
        <v>0</v>
      </c>
      <c r="AK587" s="101">
        <f>IF(F587&gt;Variables!$G$8,0,1)</f>
        <v>0</v>
      </c>
      <c r="AL587" s="101">
        <f>IF(G587&gt;Variables!$G$9,0,1)</f>
        <v>0</v>
      </c>
      <c r="AM587" s="101">
        <f>IF(AND(K587&gt;Variables!$G$10,K587&lt;Variables!$G$11),0,1)</f>
        <v>0</v>
      </c>
      <c r="AN587" s="103">
        <f>IF(H587&lt;Variables!$G$13,1,0)</f>
        <v>1</v>
      </c>
      <c r="AO587" s="101">
        <f>IF(R587&lt;Variables!$G$12,0,1)</f>
        <v>1</v>
      </c>
      <c r="AP587" s="102"/>
      <c r="AQ587" s="101"/>
      <c r="AR587" s="101">
        <v>1</v>
      </c>
      <c r="AS587" s="101"/>
      <c r="AT587" s="101"/>
      <c r="AU587" s="101"/>
      <c r="AV587" s="96">
        <f t="shared" si="148"/>
        <v>3</v>
      </c>
      <c r="AW587" s="96" t="str">
        <f t="shared" si="149"/>
        <v/>
      </c>
      <c r="AX587" s="96" t="str">
        <f t="shared" si="150"/>
        <v/>
      </c>
      <c r="AY587" s="96">
        <f t="shared" si="151"/>
        <v>3</v>
      </c>
      <c r="AZ587" s="96">
        <f t="shared" si="152"/>
        <v>2.4187022244912804</v>
      </c>
      <c r="BA587" s="96"/>
      <c r="BB587" s="96"/>
      <c r="BC587" s="96"/>
      <c r="BD587" s="96"/>
      <c r="BE587"/>
      <c r="BF587"/>
      <c r="BG587"/>
      <c r="BH587"/>
      <c r="BI587"/>
      <c r="BJ587" s="83"/>
      <c r="BK587" s="83"/>
    </row>
    <row r="588" spans="1:63" ht="14.1" customHeight="1" x14ac:dyDescent="0.2">
      <c r="A588" s="96" t="s">
        <v>402</v>
      </c>
      <c r="B588" s="96"/>
      <c r="C588" s="135">
        <v>44322.489583333336</v>
      </c>
      <c r="D588" s="96" t="s">
        <v>429</v>
      </c>
      <c r="E588" s="96">
        <v>12.92</v>
      </c>
      <c r="F588" s="96">
        <v>20.75</v>
      </c>
      <c r="G588" s="96">
        <v>14.24</v>
      </c>
      <c r="H588" s="96">
        <v>1980</v>
      </c>
      <c r="I588" s="96">
        <v>1.339</v>
      </c>
      <c r="J588" s="96"/>
      <c r="K588" s="96">
        <v>72.64</v>
      </c>
      <c r="L588" s="96">
        <v>12.665649999999999</v>
      </c>
      <c r="M588" s="96">
        <v>2.0081869999999999</v>
      </c>
      <c r="N588" s="96">
        <v>12.534736000000001</v>
      </c>
      <c r="O588" s="96"/>
      <c r="P588" s="96">
        <v>7810000</v>
      </c>
      <c r="Q588" s="96">
        <v>5445000</v>
      </c>
      <c r="R588" s="138">
        <f t="shared" si="139"/>
        <v>1.4343434343434343</v>
      </c>
      <c r="S588" s="138"/>
      <c r="T588" s="138"/>
      <c r="U588" s="138"/>
      <c r="V588" s="138">
        <f t="shared" si="140"/>
        <v>2.4180335965721595</v>
      </c>
      <c r="W588" s="96">
        <f t="shared" si="141"/>
        <v>13.049200000000001</v>
      </c>
      <c r="X588" s="96">
        <f t="shared" si="142"/>
        <v>13.1784</v>
      </c>
      <c r="Y588" s="103">
        <f t="shared" si="143"/>
        <v>12.6616</v>
      </c>
      <c r="Z588" s="103">
        <f t="shared" si="144"/>
        <v>12.534736000000001</v>
      </c>
      <c r="AA588" s="103">
        <f t="shared" si="145"/>
        <v>12.4032</v>
      </c>
      <c r="AB588" s="96"/>
      <c r="AC588" s="96"/>
      <c r="AD588" s="96">
        <v>12.58</v>
      </c>
      <c r="AE588" s="96">
        <f t="shared" si="146"/>
        <v>0</v>
      </c>
      <c r="AF588" s="96">
        <f t="shared" si="138"/>
        <v>0.97368421052631582</v>
      </c>
      <c r="AG588" s="96"/>
      <c r="AH588" s="103">
        <f>IF(AND(M588&lt;Variables!$G$6,M588&gt;Variables!$G$5),0,1)</f>
        <v>1</v>
      </c>
      <c r="AI588" s="103">
        <f t="shared" si="147"/>
        <v>0</v>
      </c>
      <c r="AJ588" s="103">
        <f>IF(I588&gt;Variables!$G$7,0,1)</f>
        <v>0</v>
      </c>
      <c r="AK588" s="103">
        <f>IF(F588&gt;Variables!$G$8,0,1)</f>
        <v>0</v>
      </c>
      <c r="AL588" s="103">
        <f>IF(G588&gt;Variables!$G$9,0,1)</f>
        <v>0</v>
      </c>
      <c r="AM588" s="103">
        <f>IF(AND(K588&gt;Variables!$G$10,K588&lt;Variables!$G$11),0,1)</f>
        <v>0</v>
      </c>
      <c r="AN588" s="103">
        <f>IF(H588&lt;Variables!$G$13,1,0)</f>
        <v>1</v>
      </c>
      <c r="AO588" s="101">
        <f>IF(R588&lt;Variables!$G$12,0,1)</f>
        <v>0</v>
      </c>
      <c r="AP588" s="104"/>
      <c r="AQ588" s="103"/>
      <c r="AR588" s="103"/>
      <c r="AS588" s="103"/>
      <c r="AT588" s="103">
        <v>1</v>
      </c>
      <c r="AU588" s="103"/>
      <c r="AV588" s="96" t="str">
        <f t="shared" si="148"/>
        <v/>
      </c>
      <c r="AW588" s="96">
        <f t="shared" si="149"/>
        <v>1</v>
      </c>
      <c r="AX588" s="96" t="str">
        <f t="shared" si="150"/>
        <v/>
      </c>
      <c r="AY588" s="96">
        <f t="shared" si="151"/>
        <v>1</v>
      </c>
      <c r="AZ588" s="96">
        <f t="shared" si="152"/>
        <v>2.4141110365721596</v>
      </c>
      <c r="BA588" s="96"/>
      <c r="BB588" s="96"/>
      <c r="BC588" s="96"/>
      <c r="BD588" s="96"/>
      <c r="BE588"/>
      <c r="BF588"/>
      <c r="BG588"/>
      <c r="BH588"/>
      <c r="BI588"/>
      <c r="BJ588" s="83"/>
      <c r="BK588" s="83"/>
    </row>
    <row r="589" spans="1:63" ht="14.1" customHeight="1" x14ac:dyDescent="0.2">
      <c r="A589" s="96" t="s">
        <v>402</v>
      </c>
      <c r="B589" s="96"/>
      <c r="C589" s="135">
        <v>44322.489583333336</v>
      </c>
      <c r="D589" s="96" t="s">
        <v>440</v>
      </c>
      <c r="E589" s="96">
        <v>24.39</v>
      </c>
      <c r="F589" s="96">
        <v>29.52</v>
      </c>
      <c r="G589" s="96">
        <v>28.37</v>
      </c>
      <c r="H589" s="96">
        <v>670.11</v>
      </c>
      <c r="I589" s="96">
        <v>8.0350000000000001</v>
      </c>
      <c r="J589" s="96"/>
      <c r="K589" s="96">
        <v>71.64</v>
      </c>
      <c r="L589" s="96">
        <v>23.950759999999999</v>
      </c>
      <c r="M589" s="96">
        <v>1.8339289999999999</v>
      </c>
      <c r="N589" s="96">
        <v>23.286989999999999</v>
      </c>
      <c r="O589" s="96"/>
      <c r="P589" s="96">
        <v>607590</v>
      </c>
      <c r="Q589" s="96">
        <v>191080</v>
      </c>
      <c r="R589" s="139">
        <f t="shared" si="139"/>
        <v>3.1797676365920036</v>
      </c>
      <c r="S589" s="139"/>
      <c r="T589" s="139"/>
      <c r="U589" s="139"/>
      <c r="V589" s="139">
        <f t="shared" si="140"/>
        <v>2.42889443235872</v>
      </c>
      <c r="W589" s="101">
        <f t="shared" si="141"/>
        <v>24.633900000000001</v>
      </c>
      <c r="X589" s="101">
        <f t="shared" si="142"/>
        <v>24.877800000000001</v>
      </c>
      <c r="Y589" s="96">
        <f t="shared" si="143"/>
        <v>23.902200000000001</v>
      </c>
      <c r="Z589" s="96">
        <f t="shared" si="144"/>
        <v>23.286989999999999</v>
      </c>
      <c r="AA589" s="96">
        <f t="shared" si="145"/>
        <v>23.414400000000001</v>
      </c>
      <c r="AB589" s="96"/>
      <c r="AC589" s="96">
        <v>25.5</v>
      </c>
      <c r="AD589" s="96"/>
      <c r="AE589" s="97">
        <f t="shared" si="146"/>
        <v>1.0455104551045511</v>
      </c>
      <c r="AF589" s="96">
        <f t="shared" si="138"/>
        <v>0</v>
      </c>
      <c r="AG589" s="96"/>
      <c r="AH589" s="101">
        <f>IF(AND(M589&lt;Variables!$G$6,M589&gt;Variables!$G$5),0,1)</f>
        <v>1</v>
      </c>
      <c r="AI589" s="101">
        <f t="shared" si="147"/>
        <v>0</v>
      </c>
      <c r="AJ589" s="101">
        <f>IF(I589&gt;Variables!$G$7,0,1)</f>
        <v>0</v>
      </c>
      <c r="AK589" s="101">
        <f>IF(F589&gt;Variables!$G$8,0,1)</f>
        <v>0</v>
      </c>
      <c r="AL589" s="101">
        <f>IF(G589&gt;Variables!$G$9,0,1)</f>
        <v>0</v>
      </c>
      <c r="AM589" s="101">
        <f>IF(AND(K589&gt;Variables!$G$10,K589&lt;Variables!$G$11),0,1)</f>
        <v>0</v>
      </c>
      <c r="AN589" s="103">
        <f>IF(H589&lt;Variables!$G$13,1,0)</f>
        <v>1</v>
      </c>
      <c r="AO589" s="101">
        <f>IF(R589&lt;Variables!$G$12,0,1)</f>
        <v>1</v>
      </c>
      <c r="AP589" s="102"/>
      <c r="AQ589" s="101"/>
      <c r="AR589" s="101">
        <v>1</v>
      </c>
      <c r="AS589" s="101"/>
      <c r="AT589" s="101"/>
      <c r="AU589" s="101"/>
      <c r="AV589" s="96">
        <f t="shared" si="148"/>
        <v>3</v>
      </c>
      <c r="AW589" s="96" t="str">
        <f t="shared" si="149"/>
        <v/>
      </c>
      <c r="AX589" s="96" t="str">
        <f t="shared" si="150"/>
        <v/>
      </c>
      <c r="AY589" s="96">
        <f t="shared" si="151"/>
        <v>3</v>
      </c>
      <c r="AZ589" s="96">
        <f t="shared" si="152"/>
        <v>2.4250258723587201</v>
      </c>
      <c r="BA589" s="96"/>
      <c r="BB589" s="96"/>
      <c r="BC589" s="96"/>
      <c r="BD589" s="96"/>
      <c r="BE589"/>
      <c r="BF589"/>
      <c r="BG589"/>
      <c r="BH589"/>
      <c r="BI589"/>
      <c r="BJ589" s="83"/>
      <c r="BK589" s="83"/>
    </row>
    <row r="590" spans="1:63" ht="14.1" customHeight="1" x14ac:dyDescent="0.2">
      <c r="A590" s="96" t="s">
        <v>402</v>
      </c>
      <c r="B590" s="96"/>
      <c r="C590" s="135">
        <v>44322.489583333336</v>
      </c>
      <c r="D590" s="96" t="s">
        <v>439</v>
      </c>
      <c r="E590" s="96">
        <v>62.71</v>
      </c>
      <c r="F590" s="96">
        <v>8.2200000000000006</v>
      </c>
      <c r="G590" s="96">
        <v>6.74</v>
      </c>
      <c r="H590" s="96">
        <v>3300</v>
      </c>
      <c r="I590" s="96">
        <v>2.4039999999999999</v>
      </c>
      <c r="J590" s="96"/>
      <c r="K590" s="96">
        <v>69.319999999999993</v>
      </c>
      <c r="L590" s="96">
        <v>62.317805</v>
      </c>
      <c r="M590" s="96">
        <v>0.62934699999999999</v>
      </c>
      <c r="N590" s="96">
        <v>61.78049</v>
      </c>
      <c r="O590" s="96"/>
      <c r="P590" s="96">
        <v>598196</v>
      </c>
      <c r="Q590" s="96">
        <v>474690</v>
      </c>
      <c r="R590" s="137">
        <f t="shared" si="139"/>
        <v>1.2601824348522193</v>
      </c>
      <c r="S590" s="137"/>
      <c r="T590" s="137"/>
      <c r="U590" s="137"/>
      <c r="V590" s="137">
        <f t="shared" si="140"/>
        <v>2.5156770320924799</v>
      </c>
      <c r="W590" s="97">
        <f t="shared" si="141"/>
        <v>63.3371</v>
      </c>
      <c r="X590" s="96">
        <f t="shared" si="142"/>
        <v>63.964200000000005</v>
      </c>
      <c r="Y590" s="96">
        <f t="shared" si="143"/>
        <v>61.455799999999996</v>
      </c>
      <c r="Z590" s="96">
        <f t="shared" si="144"/>
        <v>61.78049</v>
      </c>
      <c r="AA590" s="96">
        <f t="shared" si="145"/>
        <v>60.201599999999999</v>
      </c>
      <c r="AB590" s="96"/>
      <c r="AC590" s="96">
        <v>63.35</v>
      </c>
      <c r="AD590" s="96">
        <v>62.36</v>
      </c>
      <c r="AE590" s="97">
        <f t="shared" si="146"/>
        <v>1.0102057088183702</v>
      </c>
      <c r="AF590" s="96">
        <f t="shared" si="138"/>
        <v>0.99441875298995375</v>
      </c>
      <c r="AG590" s="96"/>
      <c r="AH590" s="97">
        <f>IF(AND(M590&lt;Variables!$G$6,M590&gt;Variables!$G$5),0,1)</f>
        <v>1</v>
      </c>
      <c r="AI590" s="97">
        <f t="shared" si="147"/>
        <v>0</v>
      </c>
      <c r="AJ590" s="97">
        <f>IF(I590&gt;Variables!$G$7,0,1)</f>
        <v>0</v>
      </c>
      <c r="AK590" s="97">
        <f>IF(F590&gt;Variables!$G$8,0,1)</f>
        <v>1</v>
      </c>
      <c r="AL590" s="97">
        <f>IF(G590&gt;Variables!$G$9,0,1)</f>
        <v>1</v>
      </c>
      <c r="AM590" s="97">
        <f>IF(AND(K590&gt;Variables!$G$10,K590&lt;Variables!$G$11),0,1)</f>
        <v>0</v>
      </c>
      <c r="AN590" s="103">
        <f>IF(H590&lt;Variables!$G$13,1,0)</f>
        <v>0</v>
      </c>
      <c r="AO590" s="101">
        <f>IF(R590&lt;Variables!$G$12,0,1)</f>
        <v>0</v>
      </c>
      <c r="AP590" s="99"/>
      <c r="AQ590" s="97"/>
      <c r="AR590" s="97"/>
      <c r="AS590" s="97">
        <v>1</v>
      </c>
      <c r="AT590" s="97"/>
      <c r="AU590" s="97"/>
      <c r="AV590" s="96">
        <f t="shared" si="148"/>
        <v>3</v>
      </c>
      <c r="AW590" s="96" t="str">
        <f t="shared" si="149"/>
        <v/>
      </c>
      <c r="AX590" s="96" t="str">
        <f t="shared" si="150"/>
        <v/>
      </c>
      <c r="AY590" s="96">
        <f t="shared" si="151"/>
        <v>3</v>
      </c>
      <c r="AZ590" s="96">
        <f t="shared" si="152"/>
        <v>2.5119337520924803</v>
      </c>
      <c r="BA590" s="96"/>
      <c r="BB590" s="96"/>
      <c r="BC590" s="96"/>
      <c r="BD590" s="96"/>
      <c r="BE590"/>
      <c r="BF590"/>
      <c r="BG590"/>
      <c r="BH590"/>
      <c r="BI590"/>
      <c r="BJ590" s="83"/>
      <c r="BK590" s="83"/>
    </row>
    <row r="591" spans="1:63" ht="14.1" customHeight="1" x14ac:dyDescent="0.2">
      <c r="A591" s="96" t="s">
        <v>402</v>
      </c>
      <c r="B591" s="96"/>
      <c r="C591" s="135">
        <v>44322.489583333336</v>
      </c>
      <c r="D591" s="96" t="s">
        <v>428</v>
      </c>
      <c r="E591" s="96">
        <v>26.73</v>
      </c>
      <c r="F591" s="96">
        <v>23.68</v>
      </c>
      <c r="G591" s="96">
        <v>11.65</v>
      </c>
      <c r="H591" s="96">
        <v>960.23</v>
      </c>
      <c r="I591" s="96">
        <v>0.34799999999999998</v>
      </c>
      <c r="J591" s="96"/>
      <c r="K591" s="96">
        <v>66.47</v>
      </c>
      <c r="L591" s="96">
        <v>26.464494999999999</v>
      </c>
      <c r="M591" s="96">
        <v>1.0032509999999999</v>
      </c>
      <c r="N591" s="96">
        <v>26.239332999999998</v>
      </c>
      <c r="O591" s="96"/>
      <c r="P591" s="96">
        <v>1130000</v>
      </c>
      <c r="Q591" s="96">
        <v>368980</v>
      </c>
      <c r="R591" s="139">
        <f t="shared" si="139"/>
        <v>3.0624966122825086</v>
      </c>
      <c r="S591" s="139"/>
      <c r="T591" s="139"/>
      <c r="U591" s="139"/>
      <c r="V591" s="139">
        <f t="shared" si="140"/>
        <v>2.4638246790146399</v>
      </c>
      <c r="W591" s="96">
        <f t="shared" si="141"/>
        <v>26.997299999999999</v>
      </c>
      <c r="X591" s="101">
        <f t="shared" si="142"/>
        <v>27.264600000000002</v>
      </c>
      <c r="Y591" s="101">
        <f t="shared" si="143"/>
        <v>26.195399999999999</v>
      </c>
      <c r="Z591" s="96">
        <f t="shared" si="144"/>
        <v>26.239332999999998</v>
      </c>
      <c r="AA591" s="96">
        <f t="shared" si="145"/>
        <v>25.660799999999998</v>
      </c>
      <c r="AB591" s="96"/>
      <c r="AC591" s="96">
        <v>27.43</v>
      </c>
      <c r="AD591" s="96"/>
      <c r="AE591" s="97">
        <f t="shared" si="146"/>
        <v>1.0261878039655816</v>
      </c>
      <c r="AF591" s="96">
        <f t="shared" si="138"/>
        <v>0</v>
      </c>
      <c r="AG591" s="96"/>
      <c r="AH591" s="101">
        <f>IF(AND(M591&lt;Variables!$G$6,M591&gt;Variables!$G$5),0,1)</f>
        <v>1</v>
      </c>
      <c r="AI591" s="101">
        <f t="shared" si="147"/>
        <v>0</v>
      </c>
      <c r="AJ591" s="101">
        <f>IF(I591&gt;Variables!$G$7,0,1)</f>
        <v>0</v>
      </c>
      <c r="AK591" s="101">
        <f>IF(F591&gt;Variables!$G$8,0,1)</f>
        <v>0</v>
      </c>
      <c r="AL591" s="101">
        <f>IF(G591&gt;Variables!$G$9,0,1)</f>
        <v>1</v>
      </c>
      <c r="AM591" s="101">
        <f>IF(AND(K591&gt;Variables!$G$10,K591&lt;Variables!$G$11),0,1)</f>
        <v>0</v>
      </c>
      <c r="AN591" s="103">
        <f>IF(H591&lt;Variables!$G$13,1,0)</f>
        <v>1</v>
      </c>
      <c r="AO591" s="101">
        <f>IF(R591&lt;Variables!$G$12,0,1)</f>
        <v>1</v>
      </c>
      <c r="AP591" s="102"/>
      <c r="AQ591" s="101"/>
      <c r="AR591" s="101">
        <v>1</v>
      </c>
      <c r="AS591" s="101"/>
      <c r="AT591" s="101"/>
      <c r="AU591" s="101"/>
      <c r="AV591" s="96">
        <f t="shared" si="148"/>
        <v>3</v>
      </c>
      <c r="AW591" s="96" t="str">
        <f t="shared" si="149"/>
        <v/>
      </c>
      <c r="AX591" s="96" t="str">
        <f t="shared" si="150"/>
        <v/>
      </c>
      <c r="AY591" s="96">
        <f t="shared" si="151"/>
        <v>3</v>
      </c>
      <c r="AZ591" s="96">
        <f t="shared" si="152"/>
        <v>2.4602352990146397</v>
      </c>
      <c r="BA591" s="96"/>
      <c r="BB591" s="96"/>
      <c r="BC591" s="96"/>
      <c r="BD591" s="96"/>
      <c r="BE591"/>
      <c r="BF591"/>
      <c r="BG591"/>
      <c r="BH591"/>
      <c r="BI591"/>
      <c r="BJ591" s="83"/>
      <c r="BK591" s="83"/>
    </row>
    <row r="592" spans="1:63" ht="14.1" customHeight="1" x14ac:dyDescent="0.2">
      <c r="A592" s="96" t="s">
        <v>402</v>
      </c>
      <c r="B592" s="96"/>
      <c r="C592" s="135">
        <v>44322.500011574077</v>
      </c>
      <c r="D592" s="96" t="s">
        <v>441</v>
      </c>
      <c r="E592" s="96">
        <v>43.45</v>
      </c>
      <c r="F592" s="96">
        <v>8.51</v>
      </c>
      <c r="G592" s="96">
        <v>7.28</v>
      </c>
      <c r="H592" s="96">
        <v>2200</v>
      </c>
      <c r="I592" s="96">
        <v>110.62</v>
      </c>
      <c r="J592" s="96"/>
      <c r="K592" s="96">
        <v>68.47</v>
      </c>
      <c r="L592" s="96">
        <v>43.232166999999997</v>
      </c>
      <c r="M592" s="96">
        <v>0.50386900000000001</v>
      </c>
      <c r="N592" s="96">
        <v>43.034906999999997</v>
      </c>
      <c r="O592" s="96"/>
      <c r="P592" s="96">
        <v>483412</v>
      </c>
      <c r="Q592" s="96">
        <v>829814</v>
      </c>
      <c r="R592" s="140">
        <f t="shared" si="139"/>
        <v>0.5825546447758172</v>
      </c>
      <c r="S592" s="140"/>
      <c r="T592" s="140"/>
      <c r="U592" s="140"/>
      <c r="V592" s="140">
        <f t="shared" si="140"/>
        <v>2.5183715482781599</v>
      </c>
      <c r="W592" s="96">
        <f t="shared" si="141"/>
        <v>43.884500000000003</v>
      </c>
      <c r="X592" s="96">
        <f t="shared" si="142"/>
        <v>44.319000000000003</v>
      </c>
      <c r="Y592" s="105">
        <f t="shared" si="143"/>
        <v>42.581000000000003</v>
      </c>
      <c r="Z592" s="105">
        <f t="shared" si="144"/>
        <v>43.034906999999997</v>
      </c>
      <c r="AA592" s="105">
        <f t="shared" si="145"/>
        <v>41.712000000000003</v>
      </c>
      <c r="AB592" s="96"/>
      <c r="AC592" s="96">
        <v>43.76</v>
      </c>
      <c r="AD592" s="96">
        <v>43.22</v>
      </c>
      <c r="AE592" s="96">
        <f t="shared" si="146"/>
        <v>1.0071346375143841</v>
      </c>
      <c r="AF592" s="96">
        <f t="shared" si="138"/>
        <v>0.99470655926352125</v>
      </c>
      <c r="AG592" s="96"/>
      <c r="AH592" s="105">
        <f>IF(AND(M592&lt;Variables!$G$6,M592&gt;Variables!$G$5),0,1)</f>
        <v>1</v>
      </c>
      <c r="AI592" s="105">
        <f t="shared" si="147"/>
        <v>0</v>
      </c>
      <c r="AJ592" s="105">
        <f>IF(I592&gt;Variables!$G$7,0,1)</f>
        <v>0</v>
      </c>
      <c r="AK592" s="105">
        <f>IF(F592&gt;Variables!$G$8,0,1)</f>
        <v>1</v>
      </c>
      <c r="AL592" s="105">
        <f>IF(G592&gt;Variables!$G$9,0,1)</f>
        <v>1</v>
      </c>
      <c r="AM592" s="105">
        <f>IF(AND(K592&gt;Variables!$G$10,K592&lt;Variables!$G$11),0,1)</f>
        <v>0</v>
      </c>
      <c r="AN592" s="103">
        <f>IF(H592&lt;Variables!$G$13,1,0)</f>
        <v>1</v>
      </c>
      <c r="AO592" s="101">
        <f>IF(R592&lt;Variables!$G$12,0,1)</f>
        <v>0</v>
      </c>
      <c r="AP592" s="106"/>
      <c r="AQ592" s="105"/>
      <c r="AR592" s="105"/>
      <c r="AS592" s="105"/>
      <c r="AT592" s="105"/>
      <c r="AU592" s="105">
        <v>1</v>
      </c>
      <c r="AV592" s="96" t="str">
        <f t="shared" si="148"/>
        <v/>
      </c>
      <c r="AW592" s="96" t="str">
        <f t="shared" si="149"/>
        <v/>
      </c>
      <c r="AX592" s="96">
        <f t="shared" si="150"/>
        <v>2</v>
      </c>
      <c r="AY592" s="96">
        <f t="shared" si="151"/>
        <v>2</v>
      </c>
      <c r="AZ592" s="96">
        <f t="shared" si="152"/>
        <v>2.5146741682781601</v>
      </c>
      <c r="BA592" s="96"/>
      <c r="BB592" s="96"/>
      <c r="BC592" s="96"/>
      <c r="BD592" s="96"/>
      <c r="BE592"/>
      <c r="BF592"/>
      <c r="BG592"/>
      <c r="BH592"/>
      <c r="BI592"/>
      <c r="BJ592" s="83"/>
      <c r="BK592" s="83"/>
    </row>
    <row r="593" spans="1:63" ht="14.1" customHeight="1" x14ac:dyDescent="0.2">
      <c r="A593" s="96" t="s">
        <v>402</v>
      </c>
      <c r="B593" s="96"/>
      <c r="C593" s="135">
        <v>44322.500011574077</v>
      </c>
      <c r="D593" s="96" t="s">
        <v>440</v>
      </c>
      <c r="E593" s="96">
        <v>25.34</v>
      </c>
      <c r="F593" s="96">
        <v>33.17</v>
      </c>
      <c r="G593" s="96">
        <v>33.369999999999997</v>
      </c>
      <c r="H593" s="96">
        <v>670.11</v>
      </c>
      <c r="I593" s="96">
        <v>8.4220000000000006</v>
      </c>
      <c r="J593" s="96"/>
      <c r="K593" s="96">
        <v>71.13</v>
      </c>
      <c r="L593" s="96">
        <v>24.784479000000001</v>
      </c>
      <c r="M593" s="96">
        <v>2.2414070000000001</v>
      </c>
      <c r="N593" s="96">
        <v>23.983259</v>
      </c>
      <c r="O593" s="96"/>
      <c r="P593" s="96">
        <v>895040</v>
      </c>
      <c r="Q593" s="96">
        <v>191080</v>
      </c>
      <c r="R593" s="138">
        <f t="shared" si="139"/>
        <v>4.6841113669667154</v>
      </c>
      <c r="S593" s="138"/>
      <c r="T593" s="138"/>
      <c r="U593" s="138"/>
      <c r="V593" s="138">
        <f t="shared" si="140"/>
        <v>2.39085185241992</v>
      </c>
      <c r="W593" s="96">
        <f t="shared" si="141"/>
        <v>25.593399999999999</v>
      </c>
      <c r="X593" s="96">
        <f t="shared" si="142"/>
        <v>25.846800000000002</v>
      </c>
      <c r="Y593" s="103">
        <f t="shared" si="143"/>
        <v>24.833199999999998</v>
      </c>
      <c r="Z593" s="103">
        <f t="shared" si="144"/>
        <v>23.983259</v>
      </c>
      <c r="AA593" s="103">
        <f t="shared" si="145"/>
        <v>24.3264</v>
      </c>
      <c r="AB593" s="96"/>
      <c r="AC593" s="96"/>
      <c r="AD593" s="96">
        <v>24.27</v>
      </c>
      <c r="AE593" s="96">
        <f t="shared" si="146"/>
        <v>0</v>
      </c>
      <c r="AF593" s="96">
        <f t="shared" si="138"/>
        <v>0.95777426992896608</v>
      </c>
      <c r="AG593" s="96"/>
      <c r="AH593" s="103">
        <f>IF(AND(M593&lt;Variables!$G$6,M593&gt;Variables!$G$5),0,1)</f>
        <v>1</v>
      </c>
      <c r="AI593" s="103">
        <f t="shared" si="147"/>
        <v>0</v>
      </c>
      <c r="AJ593" s="103">
        <f>IF(I593&gt;Variables!$G$7,0,1)</f>
        <v>0</v>
      </c>
      <c r="AK593" s="103">
        <f>IF(F593&gt;Variables!$G$8,0,1)</f>
        <v>0</v>
      </c>
      <c r="AL593" s="103">
        <f>IF(G593&gt;Variables!$G$9,0,1)</f>
        <v>0</v>
      </c>
      <c r="AM593" s="103">
        <f>IF(AND(K593&gt;Variables!$G$10,K593&lt;Variables!$G$11),0,1)</f>
        <v>0</v>
      </c>
      <c r="AN593" s="103">
        <f>IF(H593&lt;Variables!$G$13,1,0)</f>
        <v>1</v>
      </c>
      <c r="AO593" s="101">
        <f>IF(R593&lt;Variables!$G$12,0,1)</f>
        <v>1</v>
      </c>
      <c r="AP593" s="104"/>
      <c r="AQ593" s="103"/>
      <c r="AR593" s="103"/>
      <c r="AS593" s="103"/>
      <c r="AT593" s="103">
        <v>1</v>
      </c>
      <c r="AU593" s="103"/>
      <c r="AV593" s="96" t="str">
        <f t="shared" si="148"/>
        <v/>
      </c>
      <c r="AW593" s="96">
        <f t="shared" si="149"/>
        <v>1</v>
      </c>
      <c r="AX593" s="96" t="str">
        <f t="shared" si="150"/>
        <v/>
      </c>
      <c r="AY593" s="96">
        <f t="shared" si="151"/>
        <v>1</v>
      </c>
      <c r="AZ593" s="96">
        <f t="shared" si="152"/>
        <v>2.3870108324199197</v>
      </c>
      <c r="BA593" s="96"/>
      <c r="BB593" s="96"/>
      <c r="BC593" s="96"/>
      <c r="BD593" s="96"/>
      <c r="BE593"/>
      <c r="BF593"/>
      <c r="BG593"/>
      <c r="BH593"/>
      <c r="BI593"/>
      <c r="BJ593" s="83"/>
      <c r="BK593" s="83"/>
    </row>
    <row r="594" spans="1:63" ht="14.1" customHeight="1" x14ac:dyDescent="0.2">
      <c r="A594" s="96" t="s">
        <v>402</v>
      </c>
      <c r="B594" s="96"/>
      <c r="C594" s="135">
        <v>44322.500011574077</v>
      </c>
      <c r="D594" s="96" t="s">
        <v>436</v>
      </c>
      <c r="E594" s="96">
        <v>49.19</v>
      </c>
      <c r="F594" s="96">
        <v>14.47</v>
      </c>
      <c r="G594" s="96">
        <v>2.93</v>
      </c>
      <c r="H594" s="96">
        <v>3250</v>
      </c>
      <c r="I594" s="96">
        <v>-0.24099999999999999</v>
      </c>
      <c r="J594" s="96"/>
      <c r="K594" s="96">
        <v>65.7</v>
      </c>
      <c r="L594" s="96">
        <v>48.912353000000003</v>
      </c>
      <c r="M594" s="96">
        <v>0.56764199999999998</v>
      </c>
      <c r="N594" s="96">
        <v>48.815294999999999</v>
      </c>
      <c r="O594" s="96"/>
      <c r="P594" s="96">
        <v>466921</v>
      </c>
      <c r="Q594" s="96">
        <v>254291</v>
      </c>
      <c r="R594" s="137">
        <f t="shared" si="139"/>
        <v>1.8361680122379478</v>
      </c>
      <c r="S594" s="137"/>
      <c r="T594" s="137"/>
      <c r="U594" s="137"/>
      <c r="V594" s="137">
        <f t="shared" si="140"/>
        <v>2.4891555114928003</v>
      </c>
      <c r="W594" s="97">
        <f t="shared" si="141"/>
        <v>49.681899999999999</v>
      </c>
      <c r="X594" s="96">
        <f t="shared" si="142"/>
        <v>50.1738</v>
      </c>
      <c r="Y594" s="96">
        <f t="shared" si="143"/>
        <v>48.206199999999995</v>
      </c>
      <c r="Z594" s="96">
        <f t="shared" si="144"/>
        <v>48.815294999999999</v>
      </c>
      <c r="AA594" s="96">
        <f t="shared" si="145"/>
        <v>47.222399999999993</v>
      </c>
      <c r="AB594" s="96"/>
      <c r="AC594" s="96">
        <v>49.74</v>
      </c>
      <c r="AD594" s="96">
        <v>49.08</v>
      </c>
      <c r="AE594" s="97">
        <f t="shared" si="146"/>
        <v>1.0111811343769059</v>
      </c>
      <c r="AF594" s="96">
        <f t="shared" si="138"/>
        <v>0.99776377312461884</v>
      </c>
      <c r="AG594" s="96" t="s">
        <v>434</v>
      </c>
      <c r="AH594" s="97">
        <f>IF(AND(M594&lt;Variables!$G$6,M594&gt;Variables!$G$5),0,1)</f>
        <v>1</v>
      </c>
      <c r="AI594" s="97">
        <f t="shared" si="147"/>
        <v>0</v>
      </c>
      <c r="AJ594" s="97">
        <f>IF(I594&gt;Variables!$G$7,0,1)</f>
        <v>1</v>
      </c>
      <c r="AK594" s="97">
        <f>IF(F594&gt;Variables!$G$8,0,1)</f>
        <v>0</v>
      </c>
      <c r="AL594" s="97">
        <f>IF(G594&gt;Variables!$G$9,0,1)</f>
        <v>1</v>
      </c>
      <c r="AM594" s="97">
        <f>IF(AND(K594&gt;Variables!$G$10,K594&lt;Variables!$G$11),0,1)</f>
        <v>0</v>
      </c>
      <c r="AN594" s="103">
        <f>IF(H594&lt;Variables!$G$13,1,0)</f>
        <v>0</v>
      </c>
      <c r="AO594" s="101">
        <f>IF(R594&lt;Variables!$G$12,0,1)</f>
        <v>0</v>
      </c>
      <c r="AP594" s="99"/>
      <c r="AQ594" s="97"/>
      <c r="AR594" s="97"/>
      <c r="AS594" s="97">
        <v>1</v>
      </c>
      <c r="AT594" s="97"/>
      <c r="AU594" s="97"/>
      <c r="AV594" s="96">
        <f t="shared" si="148"/>
        <v>3</v>
      </c>
      <c r="AW594" s="96" t="str">
        <f t="shared" si="149"/>
        <v/>
      </c>
      <c r="AX594" s="96" t="str">
        <f t="shared" si="150"/>
        <v/>
      </c>
      <c r="AY594" s="96">
        <f t="shared" si="151"/>
        <v>3</v>
      </c>
      <c r="AZ594" s="96">
        <f t="shared" si="152"/>
        <v>2.4856077114928001</v>
      </c>
      <c r="BA594" s="96"/>
      <c r="BB594" s="96"/>
      <c r="BC594" s="96"/>
      <c r="BD594" s="96"/>
      <c r="BE594"/>
      <c r="BF594"/>
      <c r="BG594"/>
      <c r="BH594"/>
      <c r="BI594"/>
      <c r="BJ594" s="83"/>
      <c r="BK594" s="83"/>
    </row>
    <row r="595" spans="1:63" ht="14.1" customHeight="1" x14ac:dyDescent="0.2">
      <c r="A595" s="96" t="s">
        <v>402</v>
      </c>
      <c r="B595" s="96"/>
      <c r="C595" s="135">
        <v>44322.500011574077</v>
      </c>
      <c r="D595" s="96" t="s">
        <v>83</v>
      </c>
      <c r="E595" s="96">
        <v>31.16</v>
      </c>
      <c r="F595" s="96">
        <v>8.27</v>
      </c>
      <c r="G595" s="96">
        <v>7.52</v>
      </c>
      <c r="H595" s="96">
        <v>5480</v>
      </c>
      <c r="I595" s="96">
        <v>-0.10199999999999999</v>
      </c>
      <c r="J595" s="96"/>
      <c r="K595" s="96">
        <v>64.13</v>
      </c>
      <c r="L595" s="96">
        <v>31.045764999999999</v>
      </c>
      <c r="M595" s="96">
        <v>0.36795699999999998</v>
      </c>
      <c r="N595" s="96">
        <v>30.780450999999999</v>
      </c>
      <c r="O595" s="96"/>
      <c r="P595" s="96">
        <v>1525000</v>
      </c>
      <c r="Q595" s="96">
        <v>1818000</v>
      </c>
      <c r="R595" s="140">
        <f t="shared" si="139"/>
        <v>0.83883388338833886</v>
      </c>
      <c r="S595" s="140"/>
      <c r="T595" s="140"/>
      <c r="U595" s="140"/>
      <c r="V595" s="140">
        <f t="shared" si="140"/>
        <v>2.4888045347999199</v>
      </c>
      <c r="W595" s="96">
        <f t="shared" si="141"/>
        <v>31.471599999999999</v>
      </c>
      <c r="X595" s="96">
        <f t="shared" si="142"/>
        <v>31.783200000000001</v>
      </c>
      <c r="Y595" s="105">
        <f t="shared" si="143"/>
        <v>30.536799999999999</v>
      </c>
      <c r="Z595" s="105">
        <f t="shared" si="144"/>
        <v>30.780450999999999</v>
      </c>
      <c r="AA595" s="105">
        <f t="shared" si="145"/>
        <v>29.913599999999999</v>
      </c>
      <c r="AB595" s="96"/>
      <c r="AC595" s="96">
        <v>31.36</v>
      </c>
      <c r="AD595" s="96">
        <v>30.73</v>
      </c>
      <c r="AE595" s="96">
        <f t="shared" si="146"/>
        <v>1.006418485237484</v>
      </c>
      <c r="AF595" s="96">
        <f t="shared" si="138"/>
        <v>0.98620025673940948</v>
      </c>
      <c r="AG595" s="96"/>
      <c r="AH595" s="105">
        <f>IF(AND(M595&lt;Variables!$G$6,M595&gt;Variables!$G$5),0,1)</f>
        <v>1</v>
      </c>
      <c r="AI595" s="105">
        <f t="shared" si="147"/>
        <v>0</v>
      </c>
      <c r="AJ595" s="105">
        <f>IF(I595&gt;Variables!$G$7,0,1)</f>
        <v>1</v>
      </c>
      <c r="AK595" s="105">
        <f>IF(F595&gt;Variables!$G$8,0,1)</f>
        <v>1</v>
      </c>
      <c r="AL595" s="105">
        <f>IF(G595&gt;Variables!$G$9,0,1)</f>
        <v>1</v>
      </c>
      <c r="AM595" s="105">
        <f>IF(AND(K595&gt;Variables!$G$10,K595&lt;Variables!$G$11),0,1)</f>
        <v>0</v>
      </c>
      <c r="AN595" s="103">
        <f>IF(H595&lt;Variables!$G$13,1,0)</f>
        <v>0</v>
      </c>
      <c r="AO595" s="101">
        <f>IF(R595&lt;Variables!$G$12,0,1)</f>
        <v>0</v>
      </c>
      <c r="AP595" s="106"/>
      <c r="AQ595" s="105"/>
      <c r="AR595" s="105"/>
      <c r="AS595" s="105"/>
      <c r="AT595" s="105"/>
      <c r="AU595" s="105">
        <v>1</v>
      </c>
      <c r="AV595" s="96" t="str">
        <f t="shared" si="148"/>
        <v/>
      </c>
      <c r="AW595" s="96" t="str">
        <f t="shared" si="149"/>
        <v/>
      </c>
      <c r="AX595" s="96">
        <f t="shared" si="150"/>
        <v>2</v>
      </c>
      <c r="AY595" s="96">
        <f t="shared" si="151"/>
        <v>2</v>
      </c>
      <c r="AZ595" s="96">
        <f t="shared" si="152"/>
        <v>2.4853415147999196</v>
      </c>
      <c r="BA595" s="96"/>
      <c r="BB595" s="96"/>
      <c r="BC595" s="96"/>
      <c r="BD595" s="96"/>
      <c r="BE595"/>
      <c r="BF595"/>
      <c r="BG595"/>
      <c r="BH595"/>
      <c r="BI595"/>
      <c r="BJ595" s="83"/>
      <c r="BK595" s="83"/>
    </row>
    <row r="596" spans="1:63" ht="14.1" customHeight="1" x14ac:dyDescent="0.2">
      <c r="A596" s="96" t="s">
        <v>105</v>
      </c>
      <c r="B596" s="96"/>
      <c r="C596" s="135">
        <v>44322.503483796296</v>
      </c>
      <c r="D596" s="96" t="s">
        <v>436</v>
      </c>
      <c r="E596" s="96">
        <v>49.61</v>
      </c>
      <c r="F596" s="96">
        <v>15.46</v>
      </c>
      <c r="G596" s="96">
        <v>3.81</v>
      </c>
      <c r="H596" s="96">
        <v>3250</v>
      </c>
      <c r="I596" s="96">
        <v>-0.21299999999999999</v>
      </c>
      <c r="J596" s="96"/>
      <c r="K596" s="96">
        <v>69.73</v>
      </c>
      <c r="L596" s="96">
        <v>49.073824000000002</v>
      </c>
      <c r="M596" s="146">
        <v>1.092592</v>
      </c>
      <c r="N596" s="96">
        <v>48.889342999999997</v>
      </c>
      <c r="O596" s="96"/>
      <c r="P596" s="96">
        <v>492631</v>
      </c>
      <c r="Q596" s="96">
        <v>254291</v>
      </c>
      <c r="R596" s="140">
        <f t="shared" si="139"/>
        <v>1.9372726521976791</v>
      </c>
      <c r="S596" s="140"/>
      <c r="T596" s="140"/>
      <c r="U596" s="140"/>
      <c r="V596" s="140">
        <f t="shared" si="140"/>
        <v>2.4807392536179202</v>
      </c>
      <c r="W596" s="96">
        <f t="shared" si="141"/>
        <v>50.106099999999998</v>
      </c>
      <c r="X596" s="96">
        <f t="shared" si="142"/>
        <v>50.602200000000003</v>
      </c>
      <c r="Y596" s="105">
        <f t="shared" si="143"/>
        <v>48.617799999999995</v>
      </c>
      <c r="Z596" s="105">
        <f t="shared" si="144"/>
        <v>48.889342999999997</v>
      </c>
      <c r="AA596" s="105">
        <f t="shared" si="145"/>
        <v>47.625599999999999</v>
      </c>
      <c r="AB596" s="96"/>
      <c r="AC596" s="96"/>
      <c r="AD596" s="96">
        <v>49.08</v>
      </c>
      <c r="AE596" s="96">
        <f t="shared" si="146"/>
        <v>0</v>
      </c>
      <c r="AF596" s="96">
        <f t="shared" si="138"/>
        <v>0.98931667002620438</v>
      </c>
      <c r="AG596" s="96"/>
      <c r="AH596" s="105">
        <f>IF(AND(M596&lt;Variables!$G$6,M596&gt;Variables!$G$5),0,1)</f>
        <v>1</v>
      </c>
      <c r="AI596" s="105">
        <f t="shared" si="147"/>
        <v>0</v>
      </c>
      <c r="AJ596" s="105">
        <f>IF(I596&gt;Variables!$G$7,0,1)</f>
        <v>1</v>
      </c>
      <c r="AK596" s="105">
        <f>IF(F596&gt;Variables!$G$8,0,1)</f>
        <v>0</v>
      </c>
      <c r="AL596" s="105">
        <f>IF(G596&gt;Variables!$G$9,0,1)</f>
        <v>1</v>
      </c>
      <c r="AM596" s="105">
        <f>IF(AND(K596&gt;Variables!$G$10,K596&lt;Variables!$G$11),0,1)</f>
        <v>0</v>
      </c>
      <c r="AN596" s="103">
        <f>IF(H596&lt;Variables!$G$13,1,0)</f>
        <v>0</v>
      </c>
      <c r="AO596" s="101">
        <f>IF(R596&lt;Variables!$G$12,0,1)</f>
        <v>0</v>
      </c>
      <c r="AP596" s="106"/>
      <c r="AQ596" s="105"/>
      <c r="AR596" s="105"/>
      <c r="AS596" s="105"/>
      <c r="AT596" s="105"/>
      <c r="AU596" s="105">
        <v>1</v>
      </c>
      <c r="AV596" s="96" t="str">
        <f t="shared" si="148"/>
        <v/>
      </c>
      <c r="AW596" s="96" t="str">
        <f t="shared" si="149"/>
        <v/>
      </c>
      <c r="AX596" s="96">
        <f t="shared" si="150"/>
        <v>2</v>
      </c>
      <c r="AY596" s="96">
        <f t="shared" si="151"/>
        <v>2</v>
      </c>
      <c r="AZ596" s="96">
        <f t="shared" si="152"/>
        <v>2.4769738336179201</v>
      </c>
      <c r="BA596" s="96"/>
      <c r="BB596" s="96"/>
      <c r="BC596" s="96"/>
      <c r="BD596" s="96"/>
      <c r="BE596"/>
      <c r="BF596"/>
      <c r="BG596"/>
      <c r="BH596"/>
      <c r="BI596"/>
      <c r="BJ596" s="83"/>
      <c r="BK596" s="83"/>
    </row>
    <row r="597" spans="1:63" ht="14.1" customHeight="1" x14ac:dyDescent="0.2">
      <c r="A597" s="96" t="s">
        <v>105</v>
      </c>
      <c r="B597" s="96"/>
      <c r="C597" s="135">
        <v>44322.503483796296</v>
      </c>
      <c r="D597" s="96" t="s">
        <v>430</v>
      </c>
      <c r="E597" s="96">
        <v>24.03</v>
      </c>
      <c r="F597" s="96">
        <v>18.68</v>
      </c>
      <c r="G597" s="96">
        <v>2.87</v>
      </c>
      <c r="H597" s="96">
        <v>2320</v>
      </c>
      <c r="I597" s="96">
        <v>168.39400000000001</v>
      </c>
      <c r="J597" s="96"/>
      <c r="K597" s="96">
        <v>65.84</v>
      </c>
      <c r="L597" s="96">
        <v>23.879940000000001</v>
      </c>
      <c r="M597" s="146">
        <v>0.62839350000000005</v>
      </c>
      <c r="N597" s="96">
        <v>23.83821</v>
      </c>
      <c r="O597" s="96"/>
      <c r="P597" s="96">
        <v>5320000</v>
      </c>
      <c r="Q597" s="96">
        <v>1540000</v>
      </c>
      <c r="R597" s="140">
        <f t="shared" si="139"/>
        <v>3.4545454545454546</v>
      </c>
      <c r="S597" s="140"/>
      <c r="T597" s="140"/>
      <c r="U597" s="140"/>
      <c r="V597" s="140">
        <f t="shared" si="140"/>
        <v>2.48601773022048</v>
      </c>
      <c r="W597" s="96">
        <f t="shared" si="141"/>
        <v>24.270300000000002</v>
      </c>
      <c r="X597" s="96">
        <f t="shared" si="142"/>
        <v>24.5106</v>
      </c>
      <c r="Y597" s="105">
        <f t="shared" si="143"/>
        <v>23.549400000000002</v>
      </c>
      <c r="Z597" s="105">
        <f t="shared" si="144"/>
        <v>23.83821</v>
      </c>
      <c r="AA597" s="105">
        <f t="shared" si="145"/>
        <v>23.0688</v>
      </c>
      <c r="AB597" s="96"/>
      <c r="AC597" s="96">
        <v>24.15</v>
      </c>
      <c r="AD597" s="96">
        <v>23.7</v>
      </c>
      <c r="AE597" s="96">
        <f t="shared" si="146"/>
        <v>1.0049937578027464</v>
      </c>
      <c r="AF597" s="96">
        <f t="shared" si="138"/>
        <v>0.98626716604244691</v>
      </c>
      <c r="AG597" s="96"/>
      <c r="AH597" s="105">
        <f>IF(AND(M597&lt;Variables!$G$6,M597&gt;Variables!$G$5),0,1)</f>
        <v>1</v>
      </c>
      <c r="AI597" s="105">
        <f t="shared" si="147"/>
        <v>0</v>
      </c>
      <c r="AJ597" s="105">
        <f>IF(I597&gt;Variables!$G$7,0,1)</f>
        <v>0</v>
      </c>
      <c r="AK597" s="105">
        <f>IF(F597&gt;Variables!$G$8,0,1)</f>
        <v>0</v>
      </c>
      <c r="AL597" s="105">
        <f>IF(G597&gt;Variables!$G$9,0,1)</f>
        <v>1</v>
      </c>
      <c r="AM597" s="105">
        <f>IF(AND(K597&gt;Variables!$G$10,K597&lt;Variables!$G$11),0,1)</f>
        <v>0</v>
      </c>
      <c r="AN597" s="103">
        <f>IF(H597&lt;Variables!$G$13,1,0)</f>
        <v>1</v>
      </c>
      <c r="AO597" s="101">
        <f>IF(R597&lt;Variables!$G$12,0,1)</f>
        <v>1</v>
      </c>
      <c r="AP597" s="106"/>
      <c r="AQ597" s="105"/>
      <c r="AR597" s="105"/>
      <c r="AS597" s="105"/>
      <c r="AT597" s="105"/>
      <c r="AU597" s="105">
        <v>1</v>
      </c>
      <c r="AV597" s="96" t="str">
        <f t="shared" si="148"/>
        <v/>
      </c>
      <c r="AW597" s="96" t="str">
        <f t="shared" si="149"/>
        <v/>
      </c>
      <c r="AX597" s="96">
        <f t="shared" si="150"/>
        <v>2</v>
      </c>
      <c r="AY597" s="96">
        <f t="shared" si="151"/>
        <v>2</v>
      </c>
      <c r="AZ597" s="96">
        <f t="shared" si="152"/>
        <v>2.48246237022048</v>
      </c>
      <c r="BA597" s="96"/>
      <c r="BB597" s="96"/>
      <c r="BC597" s="96"/>
      <c r="BD597" s="96"/>
      <c r="BE597"/>
      <c r="BF597"/>
      <c r="BG597"/>
      <c r="BH597"/>
      <c r="BI597"/>
      <c r="BJ597" s="83"/>
      <c r="BK597" s="83"/>
    </row>
    <row r="598" spans="1:63" ht="14.1" customHeight="1" x14ac:dyDescent="0.2">
      <c r="A598" s="96" t="s">
        <v>105</v>
      </c>
      <c r="B598" s="96"/>
      <c r="C598" s="135">
        <v>44322.503483796296</v>
      </c>
      <c r="D598" s="96" t="s">
        <v>435</v>
      </c>
      <c r="E598" s="96">
        <v>32.79</v>
      </c>
      <c r="F598" s="96">
        <v>18.93</v>
      </c>
      <c r="G598" s="96">
        <v>12.49</v>
      </c>
      <c r="H598" s="96">
        <v>1940</v>
      </c>
      <c r="I598" s="96">
        <v>-3.7999999999999999E-2</v>
      </c>
      <c r="J598" s="96"/>
      <c r="K598" s="96">
        <v>61.02</v>
      </c>
      <c r="L598" s="96">
        <v>32.698650000000001</v>
      </c>
      <c r="M598" s="146">
        <v>0.27936929999999999</v>
      </c>
      <c r="N598" s="96">
        <v>32.626703999999997</v>
      </c>
      <c r="O598" s="96"/>
      <c r="P598" s="96">
        <v>3923000</v>
      </c>
      <c r="Q598" s="96">
        <v>1655000</v>
      </c>
      <c r="R598" s="137">
        <f t="shared" si="139"/>
        <v>2.3703927492447128</v>
      </c>
      <c r="S598" s="137"/>
      <c r="T598" s="137"/>
      <c r="U598" s="137"/>
      <c r="V598" s="137">
        <f t="shared" si="140"/>
        <v>2.4650124579068318</v>
      </c>
      <c r="W598" s="97">
        <f t="shared" si="141"/>
        <v>33.117899999999999</v>
      </c>
      <c r="X598" s="96">
        <f t="shared" si="142"/>
        <v>33.445799999999998</v>
      </c>
      <c r="Y598" s="96">
        <f t="shared" si="143"/>
        <v>32.1342</v>
      </c>
      <c r="Z598" s="96">
        <f t="shared" si="144"/>
        <v>32.626703999999997</v>
      </c>
      <c r="AA598" s="96">
        <f t="shared" si="145"/>
        <v>31.478399999999997</v>
      </c>
      <c r="AB598" s="96"/>
      <c r="AC598" s="96">
        <v>33.409999999999997</v>
      </c>
      <c r="AD598" s="96">
        <v>32.86</v>
      </c>
      <c r="AE598" s="97">
        <f t="shared" si="146"/>
        <v>1.0189082037206465</v>
      </c>
      <c r="AF598" s="96">
        <f t="shared" si="138"/>
        <v>1.0021347971942665</v>
      </c>
      <c r="AG598" s="96"/>
      <c r="AH598" s="97">
        <f>IF(AND(M598&lt;Variables!$G$6,M598&gt;Variables!$G$5),0,1)</f>
        <v>1</v>
      </c>
      <c r="AI598" s="97">
        <f t="shared" si="147"/>
        <v>0</v>
      </c>
      <c r="AJ598" s="97">
        <f>IF(I598&gt;Variables!$G$7,0,1)</f>
        <v>1</v>
      </c>
      <c r="AK598" s="97">
        <f>IF(F598&gt;Variables!$G$8,0,1)</f>
        <v>0</v>
      </c>
      <c r="AL598" s="97">
        <f>IF(G598&gt;Variables!$G$9,0,1)</f>
        <v>0</v>
      </c>
      <c r="AM598" s="97">
        <f>IF(AND(K598&gt;Variables!$G$10,K598&lt;Variables!$G$11),0,1)</f>
        <v>0</v>
      </c>
      <c r="AN598" s="103">
        <f>IF(H598&lt;Variables!$G$13,1,0)</f>
        <v>1</v>
      </c>
      <c r="AO598" s="101">
        <f>IF(R598&lt;Variables!$G$12,0,1)</f>
        <v>1</v>
      </c>
      <c r="AP598" s="99"/>
      <c r="AQ598" s="97"/>
      <c r="AR598" s="97"/>
      <c r="AS598" s="97">
        <v>1</v>
      </c>
      <c r="AT598" s="97"/>
      <c r="AU598" s="97"/>
      <c r="AV598" s="96">
        <f t="shared" si="148"/>
        <v>3</v>
      </c>
      <c r="AW598" s="96" t="str">
        <f t="shared" si="149"/>
        <v/>
      </c>
      <c r="AX598" s="96" t="str">
        <f t="shared" si="150"/>
        <v/>
      </c>
      <c r="AY598" s="96">
        <f t="shared" si="151"/>
        <v>3</v>
      </c>
      <c r="AZ598" s="96">
        <f t="shared" si="152"/>
        <v>2.4617173779068318</v>
      </c>
      <c r="BA598" s="96"/>
      <c r="BB598" s="96"/>
      <c r="BC598" s="96"/>
      <c r="BD598" s="96"/>
      <c r="BE598"/>
      <c r="BF598"/>
      <c r="BG598"/>
      <c r="BH598"/>
      <c r="BI598"/>
      <c r="BJ598" s="83"/>
      <c r="BK598" s="83"/>
    </row>
    <row r="599" spans="1:63" ht="14.1" customHeight="1" x14ac:dyDescent="0.2">
      <c r="A599" s="96" t="s">
        <v>105</v>
      </c>
      <c r="B599" s="96"/>
      <c r="C599" s="135">
        <v>44322.51390046296</v>
      </c>
      <c r="D599" s="96" t="s">
        <v>429</v>
      </c>
      <c r="E599" s="96">
        <v>12.95</v>
      </c>
      <c r="F599" s="96">
        <v>21.07</v>
      </c>
      <c r="G599" s="96">
        <v>14.5</v>
      </c>
      <c r="H599" s="96">
        <v>1980</v>
      </c>
      <c r="I599" s="96">
        <v>1.3560000000000001</v>
      </c>
      <c r="J599" s="96"/>
      <c r="K599" s="96">
        <v>64.010000000000005</v>
      </c>
      <c r="L599" s="96">
        <v>12.77576</v>
      </c>
      <c r="M599" s="96">
        <v>1.3638330000000001</v>
      </c>
      <c r="N599" s="96">
        <v>12.741491999999999</v>
      </c>
      <c r="O599" s="96"/>
      <c r="P599" s="96">
        <v>9625000</v>
      </c>
      <c r="Q599" s="96">
        <v>5445000</v>
      </c>
      <c r="R599" s="137">
        <f t="shared" si="139"/>
        <v>1.7676767676767677</v>
      </c>
      <c r="S599" s="137"/>
      <c r="T599" s="137"/>
      <c r="U599" s="137"/>
      <c r="V599" s="137">
        <f t="shared" si="140"/>
        <v>2.42150205864696</v>
      </c>
      <c r="W599" s="97">
        <f t="shared" si="141"/>
        <v>13.079499999999999</v>
      </c>
      <c r="X599" s="96">
        <f t="shared" si="142"/>
        <v>13.209</v>
      </c>
      <c r="Y599" s="96">
        <f t="shared" si="143"/>
        <v>12.690999999999999</v>
      </c>
      <c r="Z599" s="96">
        <f t="shared" si="144"/>
        <v>12.741491999999999</v>
      </c>
      <c r="AA599" s="96">
        <f t="shared" si="145"/>
        <v>12.431999999999999</v>
      </c>
      <c r="AB599" s="96"/>
      <c r="AC599" s="96">
        <v>13.24</v>
      </c>
      <c r="AD599" s="96">
        <v>12.78</v>
      </c>
      <c r="AE599" s="97">
        <f t="shared" si="146"/>
        <v>1.0223938223938225</v>
      </c>
      <c r="AF599" s="96">
        <f t="shared" si="138"/>
        <v>0.98687258687258683</v>
      </c>
      <c r="AG599" s="96"/>
      <c r="AH599" s="97">
        <f>IF(AND(M599&lt;Variables!$G$6,M599&gt;Variables!$G$5),0,1)</f>
        <v>1</v>
      </c>
      <c r="AI599" s="97">
        <f t="shared" si="147"/>
        <v>0</v>
      </c>
      <c r="AJ599" s="97">
        <f>IF(I599&gt;Variables!$G$7,0,1)</f>
        <v>0</v>
      </c>
      <c r="AK599" s="97">
        <f>IF(F599&gt;Variables!$G$8,0,1)</f>
        <v>0</v>
      </c>
      <c r="AL599" s="97">
        <f>IF(G599&gt;Variables!$G$9,0,1)</f>
        <v>0</v>
      </c>
      <c r="AM599" s="97">
        <f>IF(AND(K599&gt;Variables!$G$10,K599&lt;Variables!$G$11),0,1)</f>
        <v>0</v>
      </c>
      <c r="AN599" s="103">
        <f>IF(H599&lt;Variables!$G$13,1,0)</f>
        <v>1</v>
      </c>
      <c r="AO599" s="101">
        <f>IF(R599&lt;Variables!$G$12,0,1)</f>
        <v>0</v>
      </c>
      <c r="AP599" s="99"/>
      <c r="AQ599" s="97"/>
      <c r="AR599" s="97"/>
      <c r="AS599" s="97">
        <v>1</v>
      </c>
      <c r="AT599" s="97"/>
      <c r="AU599" s="97"/>
      <c r="AV599" s="96">
        <f t="shared" si="148"/>
        <v>3</v>
      </c>
      <c r="AW599" s="96" t="str">
        <f t="shared" si="149"/>
        <v/>
      </c>
      <c r="AX599" s="96" t="str">
        <f t="shared" si="150"/>
        <v/>
      </c>
      <c r="AY599" s="96">
        <f t="shared" si="151"/>
        <v>3</v>
      </c>
      <c r="AZ599" s="96">
        <f t="shared" si="152"/>
        <v>2.4180455186469598</v>
      </c>
      <c r="BA599" s="96"/>
      <c r="BB599" s="96"/>
      <c r="BC599" s="96"/>
      <c r="BD599" s="96"/>
      <c r="BE599"/>
      <c r="BF599"/>
      <c r="BG599"/>
      <c r="BH599"/>
      <c r="BI599"/>
      <c r="BJ599" s="83"/>
      <c r="BK599" s="83"/>
    </row>
    <row r="600" spans="1:63" ht="14.1" customHeight="1" x14ac:dyDescent="0.2">
      <c r="A600" s="96" t="s">
        <v>105</v>
      </c>
      <c r="B600" s="96"/>
      <c r="C600" s="135">
        <v>44322.520833333336</v>
      </c>
      <c r="D600" s="96" t="s">
        <v>442</v>
      </c>
      <c r="E600" s="96">
        <v>37.17</v>
      </c>
      <c r="F600" s="96">
        <v>18.71</v>
      </c>
      <c r="G600" s="96">
        <v>7.46</v>
      </c>
      <c r="H600" s="96">
        <v>2190</v>
      </c>
      <c r="I600" s="96">
        <v>128.72999999999999</v>
      </c>
      <c r="J600" s="96"/>
      <c r="K600" s="96">
        <v>72.12</v>
      </c>
      <c r="L600" s="96">
        <v>36.903565</v>
      </c>
      <c r="M600" s="96">
        <v>0.72197599999999995</v>
      </c>
      <c r="N600" s="96">
        <v>36.738208</v>
      </c>
      <c r="O600" s="96"/>
      <c r="P600" s="96">
        <v>8267000</v>
      </c>
      <c r="Q600" s="96">
        <v>1660000</v>
      </c>
      <c r="R600" s="140">
        <f t="shared" si="139"/>
        <v>4.9801204819277105</v>
      </c>
      <c r="S600" s="140"/>
      <c r="T600" s="140"/>
      <c r="U600" s="140"/>
      <c r="V600" s="140">
        <f t="shared" si="140"/>
        <v>2.5312701488614398</v>
      </c>
      <c r="W600" s="96">
        <f t="shared" si="141"/>
        <v>37.541699999999999</v>
      </c>
      <c r="X600" s="96">
        <f t="shared" si="142"/>
        <v>37.913400000000003</v>
      </c>
      <c r="Y600" s="105">
        <f t="shared" si="143"/>
        <v>36.426600000000001</v>
      </c>
      <c r="Z600" s="105">
        <f t="shared" si="144"/>
        <v>36.738208</v>
      </c>
      <c r="AA600" s="105">
        <f t="shared" si="145"/>
        <v>35.683199999999999</v>
      </c>
      <c r="AB600" s="96"/>
      <c r="AC600" s="96">
        <v>37.47</v>
      </c>
      <c r="AD600" s="96">
        <v>36.5</v>
      </c>
      <c r="AE600" s="96">
        <f t="shared" si="146"/>
        <v>1.0080710250201774</v>
      </c>
      <c r="AF600" s="96">
        <f t="shared" si="138"/>
        <v>0.98197471078827003</v>
      </c>
      <c r="AG600" s="96"/>
      <c r="AH600" s="105">
        <f>IF(AND(M600&lt;Variables!$G$6,M600&gt;Variables!$G$5),0,1)</f>
        <v>1</v>
      </c>
      <c r="AI600" s="105">
        <f t="shared" si="147"/>
        <v>0</v>
      </c>
      <c r="AJ600" s="105">
        <f>IF(I600&gt;Variables!$G$7,0,1)</f>
        <v>0</v>
      </c>
      <c r="AK600" s="105">
        <f>IF(F600&gt;Variables!$G$8,0,1)</f>
        <v>0</v>
      </c>
      <c r="AL600" s="105">
        <f>IF(G600&gt;Variables!$G$9,0,1)</f>
        <v>1</v>
      </c>
      <c r="AM600" s="105">
        <f>IF(AND(K600&gt;Variables!$G$10,K600&lt;Variables!$G$11),0,1)</f>
        <v>0</v>
      </c>
      <c r="AN600" s="103">
        <f>IF(H600&lt;Variables!$G$13,1,0)</f>
        <v>1</v>
      </c>
      <c r="AO600" s="101">
        <f>IF(R600&lt;Variables!$G$12,0,1)</f>
        <v>1</v>
      </c>
      <c r="AP600" s="106"/>
      <c r="AQ600" s="105"/>
      <c r="AR600" s="105"/>
      <c r="AS600" s="105"/>
      <c r="AT600" s="105"/>
      <c r="AU600" s="105">
        <v>1</v>
      </c>
      <c r="AV600" s="96" t="str">
        <f t="shared" si="148"/>
        <v/>
      </c>
      <c r="AW600" s="96" t="str">
        <f t="shared" si="149"/>
        <v/>
      </c>
      <c r="AX600" s="96">
        <f t="shared" si="150"/>
        <v>2</v>
      </c>
      <c r="AY600" s="96">
        <f t="shared" si="151"/>
        <v>2</v>
      </c>
      <c r="AZ600" s="96">
        <f t="shared" si="152"/>
        <v>2.5273756688614397</v>
      </c>
      <c r="BA600" s="96"/>
      <c r="BB600" s="96"/>
      <c r="BC600" s="96"/>
      <c r="BD600" s="96"/>
      <c r="BE600"/>
      <c r="BF600"/>
      <c r="BG600"/>
      <c r="BH600"/>
      <c r="BI600"/>
      <c r="BJ600" s="83"/>
      <c r="BK600" s="83"/>
    </row>
    <row r="601" spans="1:63" ht="14.1" customHeight="1" x14ac:dyDescent="0.2">
      <c r="A601" s="96" t="s">
        <v>105</v>
      </c>
      <c r="B601" s="96"/>
      <c r="C601" s="135">
        <v>44322.520833333336</v>
      </c>
      <c r="D601" s="96" t="s">
        <v>435</v>
      </c>
      <c r="E601" s="96">
        <v>33.299999999999997</v>
      </c>
      <c r="F601" s="96">
        <v>20.49</v>
      </c>
      <c r="G601" s="96">
        <v>14.24</v>
      </c>
      <c r="H601" s="96">
        <v>1940</v>
      </c>
      <c r="I601" s="96">
        <v>-3.1E-2</v>
      </c>
      <c r="J601" s="96"/>
      <c r="K601" s="96">
        <v>69.72</v>
      </c>
      <c r="L601" s="96">
        <v>33.035029999999999</v>
      </c>
      <c r="M601" s="96">
        <v>0.80208800000000002</v>
      </c>
      <c r="N601" s="96">
        <v>32.841788000000001</v>
      </c>
      <c r="O601" s="96"/>
      <c r="P601" s="96">
        <v>4299000</v>
      </c>
      <c r="Q601" s="96">
        <v>1655000</v>
      </c>
      <c r="R601" s="137">
        <f t="shared" si="139"/>
        <v>2.5975830815709968</v>
      </c>
      <c r="S601" s="137"/>
      <c r="T601" s="137"/>
      <c r="U601" s="137"/>
      <c r="V601" s="137">
        <f t="shared" si="140"/>
        <v>2.5047649095603197</v>
      </c>
      <c r="W601" s="96">
        <f t="shared" si="141"/>
        <v>33.632999999999996</v>
      </c>
      <c r="X601" s="96">
        <f t="shared" si="142"/>
        <v>33.966000000000001</v>
      </c>
      <c r="Y601" s="96">
        <f t="shared" si="143"/>
        <v>32.633999999999993</v>
      </c>
      <c r="Z601" s="96">
        <f t="shared" si="144"/>
        <v>32.841788000000001</v>
      </c>
      <c r="AA601" s="96">
        <f t="shared" si="145"/>
        <v>31.967999999999996</v>
      </c>
      <c r="AB601" s="96"/>
      <c r="AC601" s="96">
        <v>33.549999999999997</v>
      </c>
      <c r="AD601" s="96">
        <v>32.89</v>
      </c>
      <c r="AE601" s="96">
        <f t="shared" si="146"/>
        <v>1.0075075075075075</v>
      </c>
      <c r="AF601" s="96">
        <f t="shared" ref="AF601:AF664" si="153">AD601/E601</f>
        <v>0.98768768768768778</v>
      </c>
      <c r="AG601" s="96" t="s">
        <v>434</v>
      </c>
      <c r="AH601" s="97">
        <f>IF(AND(M601&lt;Variables!$G$6,M601&gt;Variables!$G$5),0,1)</f>
        <v>1</v>
      </c>
      <c r="AI601" s="97">
        <f t="shared" si="147"/>
        <v>0</v>
      </c>
      <c r="AJ601" s="97">
        <f>IF(I601&gt;Variables!$G$7,0,1)</f>
        <v>1</v>
      </c>
      <c r="AK601" s="97">
        <f>IF(F601&gt;Variables!$G$8,0,1)</f>
        <v>0</v>
      </c>
      <c r="AL601" s="97">
        <f>IF(G601&gt;Variables!$G$9,0,1)</f>
        <v>0</v>
      </c>
      <c r="AM601" s="97">
        <f>IF(AND(K601&gt;Variables!$G$10,K601&lt;Variables!$G$11),0,1)</f>
        <v>0</v>
      </c>
      <c r="AN601" s="103">
        <f>IF(H601&lt;Variables!$G$13,1,0)</f>
        <v>1</v>
      </c>
      <c r="AO601" s="101">
        <f>IF(R601&lt;Variables!$G$12,0,1)</f>
        <v>1</v>
      </c>
      <c r="AP601" s="99"/>
      <c r="AQ601" s="97"/>
      <c r="AR601" s="97"/>
      <c r="AS601" s="97">
        <v>1</v>
      </c>
      <c r="AT601" s="97"/>
      <c r="AU601" s="97"/>
      <c r="AV601" s="96" t="str">
        <f t="shared" si="148"/>
        <v/>
      </c>
      <c r="AW601" s="96" t="str">
        <f t="shared" si="149"/>
        <v/>
      </c>
      <c r="AX601" s="96">
        <f t="shared" si="150"/>
        <v>2</v>
      </c>
      <c r="AY601" s="96">
        <f t="shared" si="151"/>
        <v>2</v>
      </c>
      <c r="AZ601" s="96">
        <f t="shared" si="152"/>
        <v>2.5010000295603199</v>
      </c>
      <c r="BA601" s="96"/>
      <c r="BB601" s="96"/>
      <c r="BC601" s="96"/>
      <c r="BD601" s="96"/>
      <c r="BE601"/>
      <c r="BF601"/>
      <c r="BG601"/>
      <c r="BH601"/>
      <c r="BI601"/>
      <c r="BJ601" s="83"/>
      <c r="BK601" s="83"/>
    </row>
    <row r="602" spans="1:63" ht="14.1" customHeight="1" x14ac:dyDescent="0.2">
      <c r="A602" s="96" t="s">
        <v>105</v>
      </c>
      <c r="B602" s="96"/>
      <c r="C602" s="135">
        <v>44322.524305555555</v>
      </c>
      <c r="D602" s="96" t="s">
        <v>442</v>
      </c>
      <c r="E602" s="96">
        <v>37.4</v>
      </c>
      <c r="F602" s="96">
        <v>19.59</v>
      </c>
      <c r="G602" s="96">
        <v>8.1199999999999992</v>
      </c>
      <c r="H602" s="96">
        <v>2190</v>
      </c>
      <c r="I602" s="96">
        <v>129.05699999999999</v>
      </c>
      <c r="J602" s="96"/>
      <c r="K602" s="96">
        <v>71.430000000000007</v>
      </c>
      <c r="L602" s="96">
        <v>37.036459999999998</v>
      </c>
      <c r="M602" s="96">
        <v>0.98157300000000003</v>
      </c>
      <c r="N602" s="96">
        <v>36.818505999999999</v>
      </c>
      <c r="O602" s="96"/>
      <c r="P602" s="96">
        <v>8401000</v>
      </c>
      <c r="Q602" s="96">
        <v>1660000</v>
      </c>
      <c r="R602" s="140">
        <f t="shared" si="139"/>
        <v>5.0608433734939755</v>
      </c>
      <c r="S602" s="140"/>
      <c r="T602" s="140"/>
      <c r="U602" s="140"/>
      <c r="V602" s="140">
        <f t="shared" si="140"/>
        <v>2.5027445060816804</v>
      </c>
      <c r="W602" s="96">
        <f t="shared" si="141"/>
        <v>37.774000000000001</v>
      </c>
      <c r="X602" s="96">
        <f t="shared" si="142"/>
        <v>38.147999999999996</v>
      </c>
      <c r="Y602" s="105">
        <f t="shared" si="143"/>
        <v>36.652000000000001</v>
      </c>
      <c r="Z602" s="105">
        <f t="shared" si="144"/>
        <v>36.818505999999999</v>
      </c>
      <c r="AA602" s="105">
        <f t="shared" si="145"/>
        <v>35.903999999999996</v>
      </c>
      <c r="AB602" s="96"/>
      <c r="AC602" s="96">
        <v>37.47</v>
      </c>
      <c r="AD602" s="96">
        <v>36.5</v>
      </c>
      <c r="AE602" s="96">
        <f t="shared" si="146"/>
        <v>1.0018716577540108</v>
      </c>
      <c r="AF602" s="96">
        <f t="shared" si="153"/>
        <v>0.97593582887700536</v>
      </c>
      <c r="AG602" s="96"/>
      <c r="AH602" s="105">
        <f>IF(AND(M602&lt;Variables!$G$6,M602&gt;Variables!$G$5),0,1)</f>
        <v>1</v>
      </c>
      <c r="AI602" s="105">
        <f t="shared" si="147"/>
        <v>0</v>
      </c>
      <c r="AJ602" s="105">
        <f>IF(I602&gt;Variables!$G$7,0,1)</f>
        <v>0</v>
      </c>
      <c r="AK602" s="105">
        <f>IF(F602&gt;Variables!$G$8,0,1)</f>
        <v>0</v>
      </c>
      <c r="AL602" s="105">
        <f>IF(G602&gt;Variables!$G$9,0,1)</f>
        <v>1</v>
      </c>
      <c r="AM602" s="105">
        <f>IF(AND(K602&gt;Variables!$G$10,K602&lt;Variables!$G$11),0,1)</f>
        <v>0</v>
      </c>
      <c r="AN602" s="103">
        <f>IF(H602&lt;Variables!$G$13,1,0)</f>
        <v>1</v>
      </c>
      <c r="AO602" s="101">
        <f>IF(R602&lt;Variables!$G$12,0,1)</f>
        <v>1</v>
      </c>
      <c r="AP602" s="106"/>
      <c r="AQ602" s="105"/>
      <c r="AR602" s="105"/>
      <c r="AS602" s="105"/>
      <c r="AT602" s="105"/>
      <c r="AU602" s="105">
        <v>1</v>
      </c>
      <c r="AV602" s="96" t="str">
        <f t="shared" si="148"/>
        <v/>
      </c>
      <c r="AW602" s="96" t="str">
        <f t="shared" si="149"/>
        <v/>
      </c>
      <c r="AX602" s="96">
        <f t="shared" si="150"/>
        <v>2</v>
      </c>
      <c r="AY602" s="96">
        <f t="shared" si="151"/>
        <v>2</v>
      </c>
      <c r="AZ602" s="96">
        <f t="shared" si="152"/>
        <v>2.49888728608168</v>
      </c>
      <c r="BA602" s="96"/>
      <c r="BB602" s="96"/>
      <c r="BC602" s="96"/>
      <c r="BD602" s="96"/>
      <c r="BE602"/>
      <c r="BF602"/>
      <c r="BG602"/>
      <c r="BH602"/>
      <c r="BI602"/>
      <c r="BJ602" s="83"/>
      <c r="BK602" s="83"/>
    </row>
    <row r="603" spans="1:63" ht="14.1" customHeight="1" x14ac:dyDescent="0.2">
      <c r="A603" s="96" t="s">
        <v>105</v>
      </c>
      <c r="B603" s="96"/>
      <c r="C603" s="135">
        <v>44322.538194444445</v>
      </c>
      <c r="D603" s="96" t="s">
        <v>429</v>
      </c>
      <c r="E603" s="96">
        <v>13.0701</v>
      </c>
      <c r="F603" s="96">
        <v>21.13</v>
      </c>
      <c r="G603" s="96">
        <v>15.56</v>
      </c>
      <c r="H603" s="96">
        <v>1980</v>
      </c>
      <c r="I603" s="96">
        <v>1.407</v>
      </c>
      <c r="J603" s="96"/>
      <c r="K603" s="96">
        <v>67.36</v>
      </c>
      <c r="L603" s="96">
        <v>12.904565</v>
      </c>
      <c r="M603" s="96">
        <v>1.2827630000000001</v>
      </c>
      <c r="N603" s="96">
        <v>12.876391999999999</v>
      </c>
      <c r="O603" s="96"/>
      <c r="P603" s="96">
        <v>10445000</v>
      </c>
      <c r="Q603" s="96">
        <v>5445000</v>
      </c>
      <c r="R603" s="137">
        <f t="shared" si="139"/>
        <v>1.9182736455463729</v>
      </c>
      <c r="S603" s="137"/>
      <c r="T603" s="137"/>
      <c r="U603" s="137"/>
      <c r="V603" s="137">
        <f t="shared" si="140"/>
        <v>2.4491855667161597</v>
      </c>
      <c r="W603" s="97">
        <f t="shared" si="141"/>
        <v>13.200801</v>
      </c>
      <c r="X603" s="96">
        <f t="shared" si="142"/>
        <v>13.331502</v>
      </c>
      <c r="Y603" s="96">
        <f t="shared" si="143"/>
        <v>12.808698</v>
      </c>
      <c r="Z603" s="96">
        <f t="shared" si="144"/>
        <v>12.876391999999999</v>
      </c>
      <c r="AA603" s="96">
        <f t="shared" si="145"/>
        <v>12.547295999999999</v>
      </c>
      <c r="AB603" s="96"/>
      <c r="AC603" s="96">
        <v>13.24</v>
      </c>
      <c r="AD603" s="96">
        <v>13.01</v>
      </c>
      <c r="AE603" s="97">
        <f t="shared" si="146"/>
        <v>1.0129991354312515</v>
      </c>
      <c r="AF603" s="96">
        <f t="shared" si="153"/>
        <v>0.99540171842602576</v>
      </c>
      <c r="AG603" s="96"/>
      <c r="AH603" s="97">
        <f>IF(AND(M603&lt;Variables!$G$6,M603&gt;Variables!$G$5),0,1)</f>
        <v>1</v>
      </c>
      <c r="AI603" s="97">
        <f t="shared" si="147"/>
        <v>0</v>
      </c>
      <c r="AJ603" s="97">
        <f>IF(I603&gt;Variables!$G$7,0,1)</f>
        <v>0</v>
      </c>
      <c r="AK603" s="97">
        <f>IF(F603&gt;Variables!$G$8,0,1)</f>
        <v>0</v>
      </c>
      <c r="AL603" s="97">
        <f>IF(G603&gt;Variables!$G$9,0,1)</f>
        <v>0</v>
      </c>
      <c r="AM603" s="97">
        <f>IF(AND(K603&gt;Variables!$G$10,K603&lt;Variables!$G$11),0,1)</f>
        <v>0</v>
      </c>
      <c r="AN603" s="103">
        <f>IF(H603&lt;Variables!$G$13,1,0)</f>
        <v>1</v>
      </c>
      <c r="AO603" s="101">
        <f>IF(R603&lt;Variables!$G$12,0,1)</f>
        <v>0</v>
      </c>
      <c r="AP603" s="99"/>
      <c r="AQ603" s="97"/>
      <c r="AR603" s="97"/>
      <c r="AS603" s="97">
        <v>1</v>
      </c>
      <c r="AT603" s="97"/>
      <c r="AU603" s="97"/>
      <c r="AV603" s="96">
        <f t="shared" si="148"/>
        <v>3</v>
      </c>
      <c r="AW603" s="96" t="str">
        <f t="shared" si="149"/>
        <v/>
      </c>
      <c r="AX603" s="96" t="str">
        <f t="shared" si="150"/>
        <v/>
      </c>
      <c r="AY603" s="96">
        <f t="shared" si="151"/>
        <v>3</v>
      </c>
      <c r="AZ603" s="96">
        <f t="shared" si="152"/>
        <v>2.4455481267161598</v>
      </c>
      <c r="BA603" s="96"/>
      <c r="BB603" s="96"/>
      <c r="BC603" s="96"/>
      <c r="BD603" s="96"/>
      <c r="BE603"/>
      <c r="BF603"/>
      <c r="BG603"/>
      <c r="BH603"/>
      <c r="BI603"/>
      <c r="BJ603" s="83"/>
      <c r="BK603" s="83"/>
    </row>
    <row r="604" spans="1:63" ht="14.1" customHeight="1" x14ac:dyDescent="0.2">
      <c r="A604" s="96" t="s">
        <v>105</v>
      </c>
      <c r="B604" s="96"/>
      <c r="C604" s="135">
        <v>44322.541666666664</v>
      </c>
      <c r="D604" s="96" t="s">
        <v>429</v>
      </c>
      <c r="E604" s="96">
        <v>13.05</v>
      </c>
      <c r="F604" s="96">
        <v>22.23</v>
      </c>
      <c r="G604" s="96">
        <v>15.38</v>
      </c>
      <c r="H604" s="96">
        <v>1980</v>
      </c>
      <c r="I604" s="96">
        <v>1.397</v>
      </c>
      <c r="J604" s="96"/>
      <c r="K604" s="96">
        <v>59.86</v>
      </c>
      <c r="L604" s="96">
        <v>12.949985</v>
      </c>
      <c r="M604" s="96">
        <v>0.77231700000000003</v>
      </c>
      <c r="N604" s="96">
        <v>12.914572</v>
      </c>
      <c r="O604" s="96"/>
      <c r="P604" s="96">
        <v>10753000</v>
      </c>
      <c r="Q604" s="96">
        <v>5445000</v>
      </c>
      <c r="R604" s="140">
        <f t="shared" si="139"/>
        <v>1.9748393021120294</v>
      </c>
      <c r="S604" s="140"/>
      <c r="T604" s="140"/>
      <c r="U604" s="140"/>
      <c r="V604" s="140">
        <f t="shared" si="140"/>
        <v>2.4270771062494396</v>
      </c>
      <c r="W604" s="96">
        <f t="shared" si="141"/>
        <v>13.1805</v>
      </c>
      <c r="X604" s="96">
        <f t="shared" si="142"/>
        <v>13.311000000000002</v>
      </c>
      <c r="Y604" s="105">
        <f t="shared" si="143"/>
        <v>12.789</v>
      </c>
      <c r="Z604" s="105">
        <f t="shared" si="144"/>
        <v>12.914572</v>
      </c>
      <c r="AA604" s="105">
        <f t="shared" si="145"/>
        <v>12.528</v>
      </c>
      <c r="AB604" s="96"/>
      <c r="AC604" s="96">
        <v>13.28</v>
      </c>
      <c r="AD604" s="96">
        <v>12.89</v>
      </c>
      <c r="AE604" s="97">
        <f t="shared" si="146"/>
        <v>1.0176245210727968</v>
      </c>
      <c r="AF604" s="96">
        <f t="shared" si="153"/>
        <v>0.98773946360153253</v>
      </c>
      <c r="AG604" s="96"/>
      <c r="AH604" s="105">
        <f>IF(AND(M604&lt;Variables!$G$6,M604&gt;Variables!$G$5),0,1)</f>
        <v>1</v>
      </c>
      <c r="AI604" s="105">
        <f t="shared" si="147"/>
        <v>0</v>
      </c>
      <c r="AJ604" s="105">
        <f>IF(I604&gt;Variables!$G$7,0,1)</f>
        <v>0</v>
      </c>
      <c r="AK604" s="105">
        <f>IF(F604&gt;Variables!$G$8,0,1)</f>
        <v>0</v>
      </c>
      <c r="AL604" s="105">
        <f>IF(G604&gt;Variables!$G$9,0,1)</f>
        <v>0</v>
      </c>
      <c r="AM604" s="105">
        <f>IF(AND(K604&gt;Variables!$G$10,K604&lt;Variables!$G$11),0,1)</f>
        <v>0</v>
      </c>
      <c r="AN604" s="103">
        <f>IF(H604&lt;Variables!$G$13,1,0)</f>
        <v>1</v>
      </c>
      <c r="AO604" s="101">
        <f>IF(R604&lt;Variables!$G$12,0,1)</f>
        <v>0</v>
      </c>
      <c r="AP604" s="106"/>
      <c r="AQ604" s="105"/>
      <c r="AR604" s="105"/>
      <c r="AS604" s="105"/>
      <c r="AT604" s="105"/>
      <c r="AU604" s="105">
        <v>1</v>
      </c>
      <c r="AV604" s="96">
        <f t="shared" si="148"/>
        <v>3</v>
      </c>
      <c r="AW604" s="96" t="str">
        <f t="shared" si="149"/>
        <v/>
      </c>
      <c r="AX604" s="96" t="str">
        <f t="shared" si="150"/>
        <v/>
      </c>
      <c r="AY604" s="96">
        <f t="shared" si="151"/>
        <v>3</v>
      </c>
      <c r="AZ604" s="96">
        <f t="shared" si="152"/>
        <v>2.4238446662494399</v>
      </c>
      <c r="BA604" s="96"/>
      <c r="BB604" s="96"/>
      <c r="BC604" s="96"/>
      <c r="BD604" s="96"/>
      <c r="BE604"/>
      <c r="BF604"/>
      <c r="BG604"/>
      <c r="BH604"/>
      <c r="BI604"/>
      <c r="BJ604" s="83"/>
      <c r="BK604" s="83"/>
    </row>
    <row r="605" spans="1:63" ht="14.1" customHeight="1" x14ac:dyDescent="0.2">
      <c r="A605" s="96"/>
      <c r="B605" s="96"/>
      <c r="C605" s="141">
        <v>44323.416666666664</v>
      </c>
      <c r="D605" s="89" t="s">
        <v>443</v>
      </c>
      <c r="E605" s="89">
        <v>8.2750000000000004</v>
      </c>
      <c r="F605" s="89">
        <v>21.55</v>
      </c>
      <c r="G605" s="89">
        <v>8.17</v>
      </c>
      <c r="H605" s="89">
        <v>716.21</v>
      </c>
      <c r="I605" s="89">
        <v>-64.194000000000003</v>
      </c>
      <c r="J605" s="89"/>
      <c r="K605" s="89">
        <v>76.38</v>
      </c>
      <c r="L605" s="89">
        <v>8.1291899999999995</v>
      </c>
      <c r="M605" s="89">
        <v>1.79366</v>
      </c>
      <c r="N605" s="89">
        <v>8.0355100000000004</v>
      </c>
      <c r="O605" s="96"/>
      <c r="P605" s="96">
        <v>803410</v>
      </c>
      <c r="Q605" s="96">
        <v>1160000</v>
      </c>
      <c r="R605" s="147">
        <f t="shared" si="139"/>
        <v>0.69259482758620694</v>
      </c>
      <c r="S605" s="147"/>
      <c r="T605" s="147"/>
      <c r="U605" s="147"/>
      <c r="V605" s="147">
        <f t="shared" si="140"/>
        <v>2.4570108636895998</v>
      </c>
      <c r="W605" s="148">
        <f t="shared" si="141"/>
        <v>8.3577500000000011</v>
      </c>
      <c r="X605" s="148">
        <f t="shared" si="142"/>
        <v>8.4405000000000001</v>
      </c>
      <c r="Y605" s="147">
        <f t="shared" si="143"/>
        <v>8.1095000000000006</v>
      </c>
      <c r="Z605" s="147">
        <f t="shared" si="144"/>
        <v>8.0355100000000004</v>
      </c>
      <c r="AA605" s="147">
        <f t="shared" si="145"/>
        <v>7.944</v>
      </c>
      <c r="AB605" s="96"/>
      <c r="AC605" s="96">
        <v>8.31</v>
      </c>
      <c r="AD605" s="96">
        <v>8.0299999999999994</v>
      </c>
      <c r="AE605" s="96">
        <f t="shared" si="146"/>
        <v>1.0042296072507553</v>
      </c>
      <c r="AF605" s="96">
        <f t="shared" si="153"/>
        <v>0.97039274924471286</v>
      </c>
      <c r="AG605" s="96"/>
      <c r="AH605" s="103">
        <f>IF(AND(M605&lt;Variables!$G$6,M605&gt;Variables!$G$5),0,1)</f>
        <v>1</v>
      </c>
      <c r="AI605" s="103">
        <f t="shared" si="147"/>
        <v>0</v>
      </c>
      <c r="AJ605" s="103">
        <f>IF(I605&gt;Variables!$G$7,0,1)</f>
        <v>1</v>
      </c>
      <c r="AK605" s="103">
        <f>IF(F605&gt;Variables!$G$8,0,1)</f>
        <v>0</v>
      </c>
      <c r="AL605" s="103">
        <f>IF(G605&gt;Variables!$G$9,0,1)</f>
        <v>1</v>
      </c>
      <c r="AM605" s="103">
        <f>IF(AND(K605&gt;Variables!$G$10,K605&lt;Variables!$G$11),0,1)</f>
        <v>1</v>
      </c>
      <c r="AN605" s="103">
        <f>IF(H605&lt;Variables!$G$13,1,0)</f>
        <v>1</v>
      </c>
      <c r="AO605" s="101">
        <f>IF(R605&lt;Variables!$G$12,0,1)</f>
        <v>0</v>
      </c>
      <c r="AP605" s="104"/>
      <c r="AQ605" s="103"/>
      <c r="AR605" s="103"/>
      <c r="AS605" s="103"/>
      <c r="AT605" s="103">
        <v>1</v>
      </c>
      <c r="AU605" s="103"/>
      <c r="AV605" s="96" t="str">
        <f t="shared" si="148"/>
        <v/>
      </c>
      <c r="AW605" s="96">
        <f t="shared" si="149"/>
        <v>1</v>
      </c>
      <c r="AX605" s="96" t="str">
        <f t="shared" si="150"/>
        <v/>
      </c>
      <c r="AY605" s="96">
        <f t="shared" si="151"/>
        <v>1</v>
      </c>
      <c r="AZ605" s="96">
        <f t="shared" si="152"/>
        <v>2.4528863436895998</v>
      </c>
      <c r="BA605" s="96"/>
      <c r="BB605" s="96"/>
      <c r="BC605" s="96"/>
      <c r="BD605" s="96"/>
      <c r="BE605"/>
      <c r="BF605"/>
      <c r="BG605"/>
      <c r="BH605"/>
      <c r="BI605"/>
      <c r="BJ605" s="83"/>
      <c r="BK605" s="83"/>
    </row>
    <row r="606" spans="1:63" ht="14.1" customHeight="1" x14ac:dyDescent="0.2">
      <c r="A606" s="96"/>
      <c r="B606" s="96"/>
      <c r="C606" s="135">
        <v>44323.416666666664</v>
      </c>
      <c r="D606" s="96" t="s">
        <v>444</v>
      </c>
      <c r="E606" s="96">
        <v>26.285</v>
      </c>
      <c r="F606" s="96">
        <v>9.09</v>
      </c>
      <c r="G606" s="96">
        <v>4.18</v>
      </c>
      <c r="H606" s="96">
        <v>2880</v>
      </c>
      <c r="I606" s="96">
        <v>-26.61</v>
      </c>
      <c r="J606" s="96"/>
      <c r="K606" s="96">
        <v>73.010000000000005</v>
      </c>
      <c r="L606" s="96">
        <v>26.039085</v>
      </c>
      <c r="M606" s="96">
        <v>0.944407</v>
      </c>
      <c r="N606" s="96">
        <v>25.893142000000001</v>
      </c>
      <c r="O606" s="96"/>
      <c r="P606" s="96">
        <v>502384</v>
      </c>
      <c r="Q606" s="96">
        <v>1384000</v>
      </c>
      <c r="R606" s="149">
        <f t="shared" si="139"/>
        <v>0.36299421965317918</v>
      </c>
      <c r="S606" s="149"/>
      <c r="T606" s="149"/>
      <c r="U606" s="149"/>
      <c r="V606" s="149">
        <f t="shared" si="140"/>
        <v>2.5180704529578399</v>
      </c>
      <c r="W606" s="149">
        <f t="shared" si="141"/>
        <v>26.54785</v>
      </c>
      <c r="X606" s="148">
        <f t="shared" si="142"/>
        <v>26.810700000000001</v>
      </c>
      <c r="Y606" s="148">
        <f t="shared" si="143"/>
        <v>25.7593</v>
      </c>
      <c r="Z606" s="148">
        <f t="shared" si="144"/>
        <v>25.893142000000001</v>
      </c>
      <c r="AA606" s="148">
        <f t="shared" si="145"/>
        <v>25.233599999999999</v>
      </c>
      <c r="AB606" s="96"/>
      <c r="AC606" s="96">
        <v>26.56</v>
      </c>
      <c r="AD606" s="96">
        <v>26.05</v>
      </c>
      <c r="AE606" s="97">
        <f t="shared" si="146"/>
        <v>1.0104622408217614</v>
      </c>
      <c r="AF606" s="96">
        <f t="shared" si="153"/>
        <v>0.99105953966140381</v>
      </c>
      <c r="AG606" s="96"/>
      <c r="AH606" s="97">
        <f>IF(AND(M606&lt;Variables!$G$6,M606&gt;Variables!$G$5),0,1)</f>
        <v>1</v>
      </c>
      <c r="AI606" s="97">
        <f t="shared" si="147"/>
        <v>0</v>
      </c>
      <c r="AJ606" s="97">
        <f>IF(I606&gt;Variables!$G$7,0,1)</f>
        <v>1</v>
      </c>
      <c r="AK606" s="97">
        <f>IF(F606&gt;Variables!$G$8,0,1)</f>
        <v>0</v>
      </c>
      <c r="AL606" s="97">
        <f>IF(G606&gt;Variables!$G$9,0,1)</f>
        <v>1</v>
      </c>
      <c r="AM606" s="97">
        <f>IF(AND(K606&gt;Variables!$G$10,K606&lt;Variables!$G$11),0,1)</f>
        <v>0</v>
      </c>
      <c r="AN606" s="103">
        <f>IF(H606&lt;Variables!$G$13,1,0)</f>
        <v>0</v>
      </c>
      <c r="AO606" s="101">
        <f>IF(R606&lt;Variables!$G$12,0,1)</f>
        <v>0</v>
      </c>
      <c r="AP606" s="99"/>
      <c r="AQ606" s="97"/>
      <c r="AR606" s="97"/>
      <c r="AS606" s="97">
        <v>1</v>
      </c>
      <c r="AT606" s="97"/>
      <c r="AU606" s="97"/>
      <c r="AV606" s="96">
        <f t="shared" si="148"/>
        <v>3</v>
      </c>
      <c r="AW606" s="96" t="str">
        <f t="shared" si="149"/>
        <v/>
      </c>
      <c r="AX606" s="96" t="str">
        <f t="shared" si="150"/>
        <v/>
      </c>
      <c r="AY606" s="96">
        <f t="shared" si="151"/>
        <v>3</v>
      </c>
      <c r="AZ606" s="96">
        <f t="shared" si="152"/>
        <v>2.5141279129578398</v>
      </c>
      <c r="BA606" s="96"/>
      <c r="BB606" s="96"/>
      <c r="BC606" s="96"/>
      <c r="BD606" s="96"/>
      <c r="BE606"/>
      <c r="BF606"/>
      <c r="BG606"/>
      <c r="BH606"/>
      <c r="BI606"/>
      <c r="BJ606" s="83"/>
      <c r="BK606" s="83"/>
    </row>
    <row r="607" spans="1:63" ht="14.1" customHeight="1" x14ac:dyDescent="0.2">
      <c r="A607" s="96"/>
      <c r="B607" s="96"/>
      <c r="C607" s="135">
        <v>44323.416666666664</v>
      </c>
      <c r="D607" s="96" t="s">
        <v>445</v>
      </c>
      <c r="E607" s="96">
        <v>42.37</v>
      </c>
      <c r="F607" s="96">
        <v>9.07</v>
      </c>
      <c r="G607" s="96">
        <v>5.9</v>
      </c>
      <c r="H607" s="96">
        <v>2000</v>
      </c>
      <c r="I607" s="96">
        <v>-0.187</v>
      </c>
      <c r="J607" s="96"/>
      <c r="K607" s="96">
        <v>72.849999999999994</v>
      </c>
      <c r="L607" s="96">
        <v>42.073574000000001</v>
      </c>
      <c r="M607" s="96">
        <v>0.70454300000000003</v>
      </c>
      <c r="N607" s="96">
        <v>42.000957</v>
      </c>
      <c r="O607" s="96"/>
      <c r="P607" s="96">
        <v>108655</v>
      </c>
      <c r="Q607" s="96">
        <v>674422</v>
      </c>
      <c r="R607" s="150">
        <f t="shared" si="139"/>
        <v>0.16110832683394077</v>
      </c>
      <c r="S607" s="150"/>
      <c r="T607" s="150"/>
      <c r="U607" s="150"/>
      <c r="V607" s="150">
        <f t="shared" si="140"/>
        <v>2.5389145257956001</v>
      </c>
      <c r="W607" s="150">
        <f t="shared" si="141"/>
        <v>42.793700000000001</v>
      </c>
      <c r="X607" s="150">
        <f t="shared" si="142"/>
        <v>43.217399999999998</v>
      </c>
      <c r="Y607" s="148">
        <f t="shared" si="143"/>
        <v>41.522599999999997</v>
      </c>
      <c r="Z607" s="148">
        <f t="shared" si="144"/>
        <v>42.000957</v>
      </c>
      <c r="AA607" s="148">
        <f t="shared" si="145"/>
        <v>40.675199999999997</v>
      </c>
      <c r="AB607" s="96"/>
      <c r="AC607" s="96">
        <v>43.43</v>
      </c>
      <c r="AD607" s="96">
        <v>42.12</v>
      </c>
      <c r="AE607" s="97">
        <f t="shared" si="146"/>
        <v>1.0250177012036819</v>
      </c>
      <c r="AF607" s="96">
        <f t="shared" si="153"/>
        <v>0.99409959877271659</v>
      </c>
      <c r="AG607" s="96"/>
      <c r="AH607" s="101">
        <f>IF(AND(M607&lt;Variables!$G$6,M607&gt;Variables!$G$5),0,1)</f>
        <v>1</v>
      </c>
      <c r="AI607" s="101">
        <f t="shared" si="147"/>
        <v>0</v>
      </c>
      <c r="AJ607" s="101">
        <f>IF(I607&gt;Variables!$G$7,0,1)</f>
        <v>1</v>
      </c>
      <c r="AK607" s="101">
        <f>IF(F607&gt;Variables!$G$8,0,1)</f>
        <v>0</v>
      </c>
      <c r="AL607" s="101">
        <f>IF(G607&gt;Variables!$G$9,0,1)</f>
        <v>1</v>
      </c>
      <c r="AM607" s="101">
        <f>IF(AND(K607&gt;Variables!$G$10,K607&lt;Variables!$G$11),0,1)</f>
        <v>0</v>
      </c>
      <c r="AN607" s="103">
        <f>IF(H607&lt;Variables!$G$13,1,0)</f>
        <v>1</v>
      </c>
      <c r="AO607" s="101">
        <f>IF(R607&lt;Variables!$G$12,0,1)</f>
        <v>0</v>
      </c>
      <c r="AP607" s="102"/>
      <c r="AQ607" s="101"/>
      <c r="AR607" s="101">
        <v>1</v>
      </c>
      <c r="AS607" s="101"/>
      <c r="AT607" s="101"/>
      <c r="AU607" s="101"/>
      <c r="AV607" s="96">
        <f t="shared" si="148"/>
        <v>3</v>
      </c>
      <c r="AW607" s="96" t="str">
        <f t="shared" si="149"/>
        <v/>
      </c>
      <c r="AX607" s="96" t="str">
        <f t="shared" si="150"/>
        <v/>
      </c>
      <c r="AY607" s="96">
        <f t="shared" si="151"/>
        <v>3</v>
      </c>
      <c r="AZ607" s="96">
        <f t="shared" si="152"/>
        <v>2.5349806257955998</v>
      </c>
      <c r="BA607" s="96"/>
      <c r="BB607" s="96"/>
      <c r="BC607" s="96"/>
      <c r="BD607" s="96"/>
      <c r="BE607"/>
      <c r="BF607"/>
      <c r="BG607"/>
      <c r="BH607"/>
      <c r="BI607"/>
      <c r="BJ607" s="83"/>
      <c r="BK607" s="83"/>
    </row>
    <row r="608" spans="1:63" ht="14.1" customHeight="1" x14ac:dyDescent="0.2">
      <c r="A608" s="96"/>
      <c r="B608" s="96"/>
      <c r="C608" s="135">
        <v>44323.416666666664</v>
      </c>
      <c r="D608" s="96" t="s">
        <v>446</v>
      </c>
      <c r="E608" s="96">
        <v>4.0999999999999996</v>
      </c>
      <c r="F608" s="96">
        <v>44.6</v>
      </c>
      <c r="G608" s="96">
        <v>34.25</v>
      </c>
      <c r="H608" s="96">
        <v>36.74</v>
      </c>
      <c r="I608" s="96">
        <v>-2.423</v>
      </c>
      <c r="J608" s="96"/>
      <c r="K608" s="96">
        <v>69.790000000000006</v>
      </c>
      <c r="L608" s="96">
        <v>3.8605499999999999</v>
      </c>
      <c r="M608" s="96">
        <v>6.2024840000000001</v>
      </c>
      <c r="N608" s="96">
        <v>3.6783899999999998</v>
      </c>
      <c r="O608" s="96"/>
      <c r="P608" s="96">
        <v>12500000</v>
      </c>
      <c r="Q608" s="96">
        <v>6040000</v>
      </c>
      <c r="R608" s="147">
        <f t="shared" si="139"/>
        <v>2.0695364238410594</v>
      </c>
      <c r="S608" s="147"/>
      <c r="T608" s="147"/>
      <c r="U608" s="147"/>
      <c r="V608" s="147">
        <f t="shared" si="140"/>
        <v>2.0562660226563203</v>
      </c>
      <c r="W608" s="148">
        <f t="shared" si="141"/>
        <v>4.141</v>
      </c>
      <c r="X608" s="148">
        <f t="shared" si="142"/>
        <v>4.1819999999999995</v>
      </c>
      <c r="Y608" s="147">
        <f t="shared" si="143"/>
        <v>4.0179999999999998</v>
      </c>
      <c r="Z608" s="147">
        <f t="shared" si="144"/>
        <v>3.6783899999999998</v>
      </c>
      <c r="AA608" s="147">
        <f t="shared" si="145"/>
        <v>3.9359999999999995</v>
      </c>
      <c r="AB608" s="96"/>
      <c r="AC608" s="96">
        <v>4.13</v>
      </c>
      <c r="AD608" s="96">
        <v>3.51</v>
      </c>
      <c r="AE608" s="96">
        <f t="shared" si="146"/>
        <v>1.0073170731707317</v>
      </c>
      <c r="AF608" s="96">
        <f t="shared" si="153"/>
        <v>0.85609756097560974</v>
      </c>
      <c r="AG608" s="96"/>
      <c r="AH608" s="103">
        <f>IF(AND(M608&lt;Variables!$G$6,M608&gt;Variables!$G$5),0,1)</f>
        <v>1</v>
      </c>
      <c r="AI608" s="103">
        <f t="shared" si="147"/>
        <v>0</v>
      </c>
      <c r="AJ608" s="103">
        <f>IF(I608&gt;Variables!$G$7,0,1)</f>
        <v>1</v>
      </c>
      <c r="AK608" s="103">
        <f>IF(F608&gt;Variables!$G$8,0,1)</f>
        <v>0</v>
      </c>
      <c r="AL608" s="103">
        <f>IF(G608&gt;Variables!$G$9,0,1)</f>
        <v>0</v>
      </c>
      <c r="AM608" s="103">
        <f>IF(AND(K608&gt;Variables!$G$10,K608&lt;Variables!$G$11),0,1)</f>
        <v>0</v>
      </c>
      <c r="AN608" s="103">
        <f>IF(H608&lt;Variables!$G$13,1,0)</f>
        <v>1</v>
      </c>
      <c r="AO608" s="101">
        <f>IF(R608&lt;Variables!$G$12,0,1)</f>
        <v>1</v>
      </c>
      <c r="AP608" s="104"/>
      <c r="AQ608" s="103"/>
      <c r="AR608" s="103"/>
      <c r="AS608" s="103"/>
      <c r="AT608" s="103">
        <v>1</v>
      </c>
      <c r="AU608" s="103"/>
      <c r="AV608" s="96" t="str">
        <f t="shared" si="148"/>
        <v/>
      </c>
      <c r="AW608" s="96">
        <f t="shared" si="149"/>
        <v>1</v>
      </c>
      <c r="AX608" s="96" t="str">
        <f t="shared" si="150"/>
        <v/>
      </c>
      <c r="AY608" s="96">
        <f t="shared" si="151"/>
        <v>1</v>
      </c>
      <c r="AZ608" s="96">
        <f t="shared" si="152"/>
        <v>2.0524973626563199</v>
      </c>
      <c r="BA608" s="96"/>
      <c r="BB608" s="96"/>
      <c r="BC608" s="96"/>
      <c r="BD608" s="96"/>
      <c r="BE608"/>
      <c r="BF608"/>
      <c r="BG608"/>
      <c r="BH608"/>
      <c r="BI608"/>
      <c r="BJ608" s="83"/>
      <c r="BK608" s="83"/>
    </row>
    <row r="609" spans="1:63" ht="14.1" customHeight="1" x14ac:dyDescent="0.2">
      <c r="A609" s="96"/>
      <c r="B609" s="96"/>
      <c r="C609" s="135">
        <v>44323.416666666664</v>
      </c>
      <c r="D609" s="96" t="s">
        <v>447</v>
      </c>
      <c r="E609" s="96">
        <v>16.05</v>
      </c>
      <c r="F609" s="96">
        <v>12.43</v>
      </c>
      <c r="G609" s="96">
        <v>4.9000000000000004</v>
      </c>
      <c r="H609" s="96">
        <v>2580</v>
      </c>
      <c r="I609" s="96">
        <v>-53.503</v>
      </c>
      <c r="J609" s="96"/>
      <c r="K609" s="96">
        <v>66.91</v>
      </c>
      <c r="L609" s="96">
        <v>15.925504999999999</v>
      </c>
      <c r="M609" s="96">
        <v>0.78173300000000001</v>
      </c>
      <c r="N609" s="96">
        <v>15.832248</v>
      </c>
      <c r="O609" s="96"/>
      <c r="P609" s="96">
        <v>17284000</v>
      </c>
      <c r="Q609" s="96">
        <v>33191000</v>
      </c>
      <c r="R609" s="150">
        <f t="shared" si="139"/>
        <v>0.52074357506552982</v>
      </c>
      <c r="S609" s="150"/>
      <c r="T609" s="150"/>
      <c r="U609" s="150"/>
      <c r="V609" s="150">
        <f t="shared" si="140"/>
        <v>2.4836857666733603</v>
      </c>
      <c r="W609" s="150">
        <f t="shared" si="141"/>
        <v>16.2105</v>
      </c>
      <c r="X609" s="150">
        <f t="shared" si="142"/>
        <v>16.371000000000002</v>
      </c>
      <c r="Y609" s="148">
        <f t="shared" si="143"/>
        <v>15.729000000000001</v>
      </c>
      <c r="Z609" s="148">
        <f t="shared" si="144"/>
        <v>15.832248</v>
      </c>
      <c r="AA609" s="148">
        <f t="shared" si="145"/>
        <v>15.407999999999999</v>
      </c>
      <c r="AB609" s="96"/>
      <c r="AC609" s="96">
        <v>16.54</v>
      </c>
      <c r="AD609" s="96">
        <v>15.87</v>
      </c>
      <c r="AE609" s="97">
        <f t="shared" si="146"/>
        <v>1.0305295950155762</v>
      </c>
      <c r="AF609" s="96">
        <f t="shared" si="153"/>
        <v>0.98878504672897183</v>
      </c>
      <c r="AG609" s="96"/>
      <c r="AH609" s="101">
        <f>IF(AND(M609&lt;Variables!$G$6,M609&gt;Variables!$G$5),0,1)</f>
        <v>1</v>
      </c>
      <c r="AI609" s="101">
        <f t="shared" si="147"/>
        <v>0</v>
      </c>
      <c r="AJ609" s="101">
        <f>IF(I609&gt;Variables!$G$7,0,1)</f>
        <v>1</v>
      </c>
      <c r="AK609" s="101">
        <f>IF(F609&gt;Variables!$G$8,0,1)</f>
        <v>0</v>
      </c>
      <c r="AL609" s="101">
        <f>IF(G609&gt;Variables!$G$9,0,1)</f>
        <v>1</v>
      </c>
      <c r="AM609" s="101">
        <f>IF(AND(K609&gt;Variables!$G$10,K609&lt;Variables!$G$11),0,1)</f>
        <v>0</v>
      </c>
      <c r="AN609" s="103">
        <f>IF(H609&lt;Variables!$G$13,1,0)</f>
        <v>0</v>
      </c>
      <c r="AO609" s="101">
        <f>IF(R609&lt;Variables!$G$12,0,1)</f>
        <v>0</v>
      </c>
      <c r="AP609" s="102"/>
      <c r="AQ609" s="101"/>
      <c r="AR609" s="101">
        <v>1</v>
      </c>
      <c r="AS609" s="101"/>
      <c r="AT609" s="101"/>
      <c r="AU609" s="101"/>
      <c r="AV609" s="96">
        <f t="shared" si="148"/>
        <v>3</v>
      </c>
      <c r="AW609" s="96" t="str">
        <f t="shared" si="149"/>
        <v/>
      </c>
      <c r="AX609" s="96" t="str">
        <f t="shared" si="150"/>
        <v/>
      </c>
      <c r="AY609" s="96">
        <f t="shared" si="151"/>
        <v>3</v>
      </c>
      <c r="AZ609" s="96">
        <f t="shared" si="152"/>
        <v>2.4800726266733601</v>
      </c>
      <c r="BA609" s="96"/>
      <c r="BB609" s="96"/>
      <c r="BC609" s="96"/>
      <c r="BD609" s="96"/>
      <c r="BE609"/>
      <c r="BF609"/>
      <c r="BG609"/>
      <c r="BH609"/>
      <c r="BI609"/>
      <c r="BJ609" s="83"/>
      <c r="BK609" s="83"/>
    </row>
    <row r="610" spans="1:63" ht="14.1" customHeight="1" x14ac:dyDescent="0.2">
      <c r="A610" s="96" t="s">
        <v>105</v>
      </c>
      <c r="B610" s="96"/>
      <c r="C610" s="135">
        <v>44323.416666666664</v>
      </c>
      <c r="D610" s="96" t="s">
        <v>448</v>
      </c>
      <c r="E610" s="96">
        <v>12.47</v>
      </c>
      <c r="F610" s="96">
        <v>9.86</v>
      </c>
      <c r="G610" s="96">
        <v>7.41</v>
      </c>
      <c r="H610" s="96">
        <v>3160</v>
      </c>
      <c r="I610" s="96">
        <v>-0.748</v>
      </c>
      <c r="J610" s="96"/>
      <c r="K610" s="96">
        <v>64.930000000000007</v>
      </c>
      <c r="L610" s="96">
        <v>12.320605</v>
      </c>
      <c r="M610" s="96">
        <v>1.2125619999999999</v>
      </c>
      <c r="N610" s="96">
        <v>12.259745000000001</v>
      </c>
      <c r="O610" s="96"/>
      <c r="P610" s="96">
        <v>926855</v>
      </c>
      <c r="Q610" s="96">
        <v>4831000</v>
      </c>
      <c r="R610" s="139">
        <f t="shared" si="139"/>
        <v>0.1918557234527013</v>
      </c>
      <c r="S610" s="139"/>
      <c r="T610" s="139"/>
      <c r="U610" s="139"/>
      <c r="V610" s="139">
        <f t="shared" si="140"/>
        <v>2.4378651336939203</v>
      </c>
      <c r="W610" s="101">
        <f t="shared" si="141"/>
        <v>12.594700000000001</v>
      </c>
      <c r="X610" s="101">
        <f t="shared" si="142"/>
        <v>12.7194</v>
      </c>
      <c r="Y610" s="96">
        <f t="shared" si="143"/>
        <v>12.220600000000001</v>
      </c>
      <c r="Z610" s="96">
        <f t="shared" si="144"/>
        <v>12.259745000000001</v>
      </c>
      <c r="AA610" s="96">
        <f t="shared" si="145"/>
        <v>11.9712</v>
      </c>
      <c r="AB610" s="96"/>
      <c r="AC610" s="96">
        <v>12.8</v>
      </c>
      <c r="AD610" s="96">
        <v>12.33</v>
      </c>
      <c r="AE610" s="97">
        <f t="shared" si="146"/>
        <v>1.0264635124298316</v>
      </c>
      <c r="AF610" s="96">
        <f t="shared" si="153"/>
        <v>0.98877305533279869</v>
      </c>
      <c r="AG610" s="96"/>
      <c r="AH610" s="101">
        <f>IF(AND(M610&lt;Variables!$G$6,M610&gt;Variables!$G$5),0,1)</f>
        <v>1</v>
      </c>
      <c r="AI610" s="101">
        <f t="shared" si="147"/>
        <v>0</v>
      </c>
      <c r="AJ610" s="101">
        <f>IF(I610&gt;Variables!$G$7,0,1)</f>
        <v>1</v>
      </c>
      <c r="AK610" s="101">
        <f>IF(F610&gt;Variables!$G$8,0,1)</f>
        <v>0</v>
      </c>
      <c r="AL610" s="101">
        <f>IF(G610&gt;Variables!$G$9,0,1)</f>
        <v>1</v>
      </c>
      <c r="AM610" s="101">
        <f>IF(AND(K610&gt;Variables!$G$10,K610&lt;Variables!$G$11),0,1)</f>
        <v>0</v>
      </c>
      <c r="AN610" s="103">
        <f>IF(H610&lt;Variables!$G$13,1,0)</f>
        <v>0</v>
      </c>
      <c r="AO610" s="101">
        <f>IF(R610&lt;Variables!$G$12,0,1)</f>
        <v>0</v>
      </c>
      <c r="AP610" s="102"/>
      <c r="AQ610" s="101"/>
      <c r="AR610" s="101">
        <v>1</v>
      </c>
      <c r="AS610" s="101"/>
      <c r="AT610" s="101"/>
      <c r="AU610" s="101"/>
      <c r="AV610" s="96">
        <f t="shared" si="148"/>
        <v>3</v>
      </c>
      <c r="AW610" s="96" t="str">
        <f t="shared" si="149"/>
        <v/>
      </c>
      <c r="AX610" s="96" t="str">
        <f t="shared" si="150"/>
        <v/>
      </c>
      <c r="AY610" s="96">
        <f t="shared" si="151"/>
        <v>3</v>
      </c>
      <c r="AZ610" s="96">
        <f t="shared" si="152"/>
        <v>2.4343589136939201</v>
      </c>
      <c r="BA610" s="96"/>
      <c r="BB610" s="96"/>
      <c r="BC610" s="96"/>
      <c r="BD610" s="96"/>
      <c r="BE610"/>
      <c r="BF610"/>
      <c r="BG610"/>
      <c r="BH610"/>
      <c r="BI610"/>
      <c r="BJ610" s="83"/>
      <c r="BK610" s="83"/>
    </row>
    <row r="611" spans="1:63" ht="14.1" customHeight="1" x14ac:dyDescent="0.2">
      <c r="A611" s="96"/>
      <c r="B611" s="96"/>
      <c r="C611" s="135">
        <v>44323.416666666664</v>
      </c>
      <c r="D611" s="96" t="s">
        <v>121</v>
      </c>
      <c r="E611" s="96">
        <v>4.51</v>
      </c>
      <c r="F611" s="96">
        <v>59.43</v>
      </c>
      <c r="G611" s="96">
        <v>87.14</v>
      </c>
      <c r="H611" s="96">
        <v>20.91</v>
      </c>
      <c r="I611" s="96">
        <v>-25.31</v>
      </c>
      <c r="J611" s="96"/>
      <c r="K611" s="96">
        <v>63.88</v>
      </c>
      <c r="L611" s="96">
        <v>4.4051330000000002</v>
      </c>
      <c r="M611" s="96">
        <v>2.3805559999999999</v>
      </c>
      <c r="N611" s="96">
        <v>3.7445430000000002</v>
      </c>
      <c r="O611" s="96"/>
      <c r="P611" s="96">
        <v>400770</v>
      </c>
      <c r="Q611" s="96">
        <v>75240</v>
      </c>
      <c r="R611" s="147">
        <f t="shared" si="139"/>
        <v>5.3265550239234454</v>
      </c>
      <c r="S611" s="147"/>
      <c r="T611" s="147"/>
      <c r="U611" s="147"/>
      <c r="V611" s="147">
        <f t="shared" si="140"/>
        <v>2.3534767092953599</v>
      </c>
      <c r="W611" s="148">
        <f t="shared" si="141"/>
        <v>4.5550999999999995</v>
      </c>
      <c r="X611" s="148">
        <f t="shared" si="142"/>
        <v>4.6002000000000001</v>
      </c>
      <c r="Y611" s="147">
        <f t="shared" si="143"/>
        <v>4.4197999999999995</v>
      </c>
      <c r="Z611" s="147">
        <f t="shared" si="144"/>
        <v>3.7445430000000002</v>
      </c>
      <c r="AA611" s="147">
        <f t="shared" si="145"/>
        <v>4.3295999999999992</v>
      </c>
      <c r="AB611" s="96"/>
      <c r="AC611" s="96">
        <v>5.15</v>
      </c>
      <c r="AD611" s="96">
        <v>4.09</v>
      </c>
      <c r="AE611" s="97">
        <f t="shared" si="146"/>
        <v>1.1419068736141909</v>
      </c>
      <c r="AF611" s="96">
        <f t="shared" si="153"/>
        <v>0.90687361419068735</v>
      </c>
      <c r="AG611" s="96"/>
      <c r="AH611" s="103">
        <f>IF(AND(M611&lt;Variables!$G$6,M611&gt;Variables!$G$5),0,1)</f>
        <v>1</v>
      </c>
      <c r="AI611" s="103">
        <f t="shared" si="147"/>
        <v>0</v>
      </c>
      <c r="AJ611" s="103">
        <f>IF(I611&gt;Variables!$G$7,0,1)</f>
        <v>1</v>
      </c>
      <c r="AK611" s="103">
        <f>IF(F611&gt;Variables!$G$8,0,1)</f>
        <v>0</v>
      </c>
      <c r="AL611" s="103">
        <f>IF(G611&gt;Variables!$G$9,0,1)</f>
        <v>0</v>
      </c>
      <c r="AM611" s="103">
        <f>IF(AND(K611&gt;Variables!$G$10,K611&lt;Variables!$G$11),0,1)</f>
        <v>0</v>
      </c>
      <c r="AN611" s="103">
        <f>IF(H611&lt;Variables!$G$13,1,0)</f>
        <v>1</v>
      </c>
      <c r="AO611" s="101">
        <f>IF(R611&lt;Variables!$G$12,0,1)</f>
        <v>1</v>
      </c>
      <c r="AP611" s="104"/>
      <c r="AQ611" s="103"/>
      <c r="AR611" s="103"/>
      <c r="AS611" s="103"/>
      <c r="AT611" s="103">
        <v>1</v>
      </c>
      <c r="AU611" s="103"/>
      <c r="AV611" s="96">
        <f t="shared" si="148"/>
        <v>3</v>
      </c>
      <c r="AW611" s="96" t="str">
        <f t="shared" si="149"/>
        <v/>
      </c>
      <c r="AX611" s="96" t="str">
        <f t="shared" si="150"/>
        <v/>
      </c>
      <c r="AY611" s="96">
        <f t="shared" si="151"/>
        <v>3</v>
      </c>
      <c r="AZ611" s="96">
        <f t="shared" si="152"/>
        <v>2.3500271892953597</v>
      </c>
      <c r="BA611" s="96"/>
      <c r="BB611" s="96"/>
      <c r="BC611" s="96"/>
      <c r="BD611" s="96"/>
      <c r="BE611"/>
      <c r="BF611"/>
      <c r="BG611"/>
      <c r="BH611"/>
      <c r="BI611"/>
      <c r="BJ611" s="83"/>
      <c r="BK611" s="83"/>
    </row>
    <row r="612" spans="1:63" ht="14.1" customHeight="1" x14ac:dyDescent="0.2">
      <c r="A612" s="96" t="s">
        <v>402</v>
      </c>
      <c r="B612" s="96"/>
      <c r="C612" s="135">
        <v>44323.416666666664</v>
      </c>
      <c r="D612" s="96" t="s">
        <v>449</v>
      </c>
      <c r="E612" s="96">
        <v>13.41</v>
      </c>
      <c r="F612" s="96">
        <v>7.76</v>
      </c>
      <c r="G612" s="96">
        <v>4.3600000000000003</v>
      </c>
      <c r="H612" s="96">
        <v>2240</v>
      </c>
      <c r="I612" s="96">
        <v>-3.097</v>
      </c>
      <c r="J612" s="96"/>
      <c r="K612" s="96">
        <v>63.45</v>
      </c>
      <c r="L612" s="96">
        <v>13.320295</v>
      </c>
      <c r="M612" s="96">
        <v>0.67344599999999999</v>
      </c>
      <c r="N612" s="96">
        <v>13.262454999999999</v>
      </c>
      <c r="O612" s="96"/>
      <c r="P612" s="96">
        <v>1503000</v>
      </c>
      <c r="Q612" s="96">
        <v>4139000</v>
      </c>
      <c r="R612" s="139">
        <f t="shared" si="139"/>
        <v>0.36313119110896352</v>
      </c>
      <c r="S612" s="139"/>
      <c r="T612" s="139"/>
      <c r="U612" s="139"/>
      <c r="V612" s="139">
        <f t="shared" si="140"/>
        <v>2.4626733369544</v>
      </c>
      <c r="W612" s="101">
        <f t="shared" si="141"/>
        <v>13.5441</v>
      </c>
      <c r="X612" s="101">
        <f t="shared" si="142"/>
        <v>13.6782</v>
      </c>
      <c r="Y612" s="96">
        <f t="shared" si="143"/>
        <v>13.1418</v>
      </c>
      <c r="Z612" s="96">
        <f t="shared" si="144"/>
        <v>13.262454999999999</v>
      </c>
      <c r="AA612" s="96">
        <f t="shared" si="145"/>
        <v>12.8736</v>
      </c>
      <c r="AB612" s="96"/>
      <c r="AC612" s="96">
        <v>13.7</v>
      </c>
      <c r="AD612" s="96"/>
      <c r="AE612" s="97">
        <f t="shared" si="146"/>
        <v>1.0216256524981358</v>
      </c>
      <c r="AF612" s="96">
        <f t="shared" si="153"/>
        <v>0</v>
      </c>
      <c r="AG612" s="96"/>
      <c r="AH612" s="101">
        <f>IF(AND(M612&lt;Variables!$G$6,M612&gt;Variables!$G$5),0,1)</f>
        <v>1</v>
      </c>
      <c r="AI612" s="101">
        <f t="shared" si="147"/>
        <v>0</v>
      </c>
      <c r="AJ612" s="101">
        <f>IF(I612&gt;Variables!$G$7,0,1)</f>
        <v>1</v>
      </c>
      <c r="AK612" s="101">
        <f>IF(F612&gt;Variables!$G$8,0,1)</f>
        <v>1</v>
      </c>
      <c r="AL612" s="101">
        <f>IF(G612&gt;Variables!$G$9,0,1)</f>
        <v>1</v>
      </c>
      <c r="AM612" s="101">
        <f>IF(AND(K612&gt;Variables!$G$10,K612&lt;Variables!$G$11),0,1)</f>
        <v>0</v>
      </c>
      <c r="AN612" s="103">
        <f>IF(H612&lt;Variables!$G$13,1,0)</f>
        <v>1</v>
      </c>
      <c r="AO612" s="101">
        <f>IF(R612&lt;Variables!$G$12,0,1)</f>
        <v>0</v>
      </c>
      <c r="AP612" s="102"/>
      <c r="AQ612" s="101"/>
      <c r="AR612" s="101">
        <v>1</v>
      </c>
      <c r="AS612" s="101"/>
      <c r="AT612" s="101"/>
      <c r="AU612" s="101"/>
      <c r="AV612" s="96">
        <f t="shared" si="148"/>
        <v>3</v>
      </c>
      <c r="AW612" s="96" t="str">
        <f t="shared" si="149"/>
        <v/>
      </c>
      <c r="AX612" s="96" t="str">
        <f t="shared" si="150"/>
        <v/>
      </c>
      <c r="AY612" s="96">
        <f t="shared" si="151"/>
        <v>3</v>
      </c>
      <c r="AZ612" s="96">
        <f t="shared" si="152"/>
        <v>2.4592470369543999</v>
      </c>
      <c r="BA612" s="96"/>
      <c r="BB612" s="96"/>
      <c r="BC612" s="96"/>
      <c r="BD612" s="96"/>
      <c r="BE612"/>
      <c r="BF612"/>
      <c r="BG612"/>
      <c r="BH612"/>
      <c r="BI612"/>
      <c r="BJ612" s="83"/>
      <c r="BK612" s="83"/>
    </row>
    <row r="613" spans="1:63" ht="14.1" customHeight="1" x14ac:dyDescent="0.2">
      <c r="A613" s="96"/>
      <c r="B613" s="96"/>
      <c r="C613" s="135">
        <v>44323.416666666664</v>
      </c>
      <c r="D613" s="96" t="s">
        <v>449</v>
      </c>
      <c r="E613" s="96">
        <v>13.41</v>
      </c>
      <c r="F613" s="96">
        <v>7.76</v>
      </c>
      <c r="G613" s="96">
        <v>4.3600000000000003</v>
      </c>
      <c r="H613" s="96">
        <v>2240</v>
      </c>
      <c r="I613" s="96">
        <v>-3.097</v>
      </c>
      <c r="J613" s="96"/>
      <c r="K613" s="96">
        <v>63.45</v>
      </c>
      <c r="L613" s="96">
        <v>13.320295</v>
      </c>
      <c r="M613" s="96">
        <v>0.67344599999999999</v>
      </c>
      <c r="N613" s="96">
        <v>13.262454999999999</v>
      </c>
      <c r="O613" s="96"/>
      <c r="P613" s="96">
        <v>1503000</v>
      </c>
      <c r="Q613" s="96">
        <v>4139000</v>
      </c>
      <c r="R613" s="150">
        <f t="shared" si="139"/>
        <v>0.36313119110896352</v>
      </c>
      <c r="S613" s="150"/>
      <c r="T613" s="150"/>
      <c r="U613" s="150"/>
      <c r="V613" s="150">
        <f t="shared" si="140"/>
        <v>2.4626733369544</v>
      </c>
      <c r="W613" s="150">
        <f t="shared" si="141"/>
        <v>13.5441</v>
      </c>
      <c r="X613" s="150">
        <f t="shared" si="142"/>
        <v>13.6782</v>
      </c>
      <c r="Y613" s="148">
        <f t="shared" si="143"/>
        <v>13.1418</v>
      </c>
      <c r="Z613" s="148">
        <f t="shared" si="144"/>
        <v>13.262454999999999</v>
      </c>
      <c r="AA613" s="148">
        <f t="shared" si="145"/>
        <v>12.8736</v>
      </c>
      <c r="AB613" s="96"/>
      <c r="AC613" s="96">
        <v>13.7</v>
      </c>
      <c r="AD613" s="96">
        <v>13.37</v>
      </c>
      <c r="AE613" s="97">
        <f t="shared" si="146"/>
        <v>1.0216256524981358</v>
      </c>
      <c r="AF613" s="96">
        <f t="shared" si="153"/>
        <v>0.99701715137956737</v>
      </c>
      <c r="AG613" s="96"/>
      <c r="AH613" s="101">
        <f>IF(AND(M613&lt;Variables!$G$6,M613&gt;Variables!$G$5),0,1)</f>
        <v>1</v>
      </c>
      <c r="AI613" s="101">
        <f t="shared" si="147"/>
        <v>0</v>
      </c>
      <c r="AJ613" s="101">
        <f>IF(I613&gt;Variables!$G$7,0,1)</f>
        <v>1</v>
      </c>
      <c r="AK613" s="101">
        <f>IF(F613&gt;Variables!$G$8,0,1)</f>
        <v>1</v>
      </c>
      <c r="AL613" s="101">
        <f>IF(G613&gt;Variables!$G$9,0,1)</f>
        <v>1</v>
      </c>
      <c r="AM613" s="101">
        <f>IF(AND(K613&gt;Variables!$G$10,K613&lt;Variables!$G$11),0,1)</f>
        <v>0</v>
      </c>
      <c r="AN613" s="103">
        <f>IF(H613&lt;Variables!$G$13,1,0)</f>
        <v>1</v>
      </c>
      <c r="AO613" s="101">
        <f>IF(R613&lt;Variables!$G$12,0,1)</f>
        <v>0</v>
      </c>
      <c r="AP613" s="102"/>
      <c r="AQ613" s="101"/>
      <c r="AR613" s="101">
        <v>1</v>
      </c>
      <c r="AS613" s="101"/>
      <c r="AT613" s="101"/>
      <c r="AU613" s="101"/>
      <c r="AV613" s="96">
        <f t="shared" si="148"/>
        <v>3</v>
      </c>
      <c r="AW613" s="96" t="str">
        <f t="shared" si="149"/>
        <v/>
      </c>
      <c r="AX613" s="96" t="str">
        <f t="shared" si="150"/>
        <v/>
      </c>
      <c r="AY613" s="96">
        <f t="shared" si="151"/>
        <v>3</v>
      </c>
      <c r="AZ613" s="96">
        <f t="shared" si="152"/>
        <v>2.4592470369543999</v>
      </c>
      <c r="BA613" s="96"/>
      <c r="BB613" s="96"/>
      <c r="BC613" s="96"/>
      <c r="BD613" s="96"/>
      <c r="BE613"/>
      <c r="BF613"/>
      <c r="BG613"/>
      <c r="BH613"/>
      <c r="BI613"/>
      <c r="BJ613" s="83"/>
      <c r="BK613" s="83"/>
    </row>
    <row r="614" spans="1:63" ht="14.1" customHeight="1" x14ac:dyDescent="0.2">
      <c r="A614" s="96"/>
      <c r="B614" s="96"/>
      <c r="C614" s="135">
        <v>44323.416666666664</v>
      </c>
      <c r="D614" s="96" t="s">
        <v>450</v>
      </c>
      <c r="E614" s="96">
        <v>177.6</v>
      </c>
      <c r="F614" s="96">
        <v>8.0299999999999994</v>
      </c>
      <c r="G614" s="96">
        <v>1.23</v>
      </c>
      <c r="H614" s="96">
        <v>24440</v>
      </c>
      <c r="I614" s="96">
        <v>49.584000000000003</v>
      </c>
      <c r="J614" s="96"/>
      <c r="K614" s="96">
        <v>62.04</v>
      </c>
      <c r="L614" s="96">
        <v>176.13538</v>
      </c>
      <c r="M614" s="96">
        <v>0.83153100000000002</v>
      </c>
      <c r="N614" s="96">
        <v>175.98561000000001</v>
      </c>
      <c r="O614" s="96"/>
      <c r="P614" s="96">
        <v>1376000</v>
      </c>
      <c r="Q614" s="96">
        <v>3023000</v>
      </c>
      <c r="R614" s="149">
        <f t="shared" si="139"/>
        <v>0.45517697651339728</v>
      </c>
      <c r="S614" s="149"/>
      <c r="T614" s="149"/>
      <c r="U614" s="149"/>
      <c r="V614" s="149">
        <f t="shared" si="140"/>
        <v>2.4412009972028796</v>
      </c>
      <c r="W614" s="149">
        <f t="shared" si="141"/>
        <v>179.376</v>
      </c>
      <c r="X614" s="148">
        <f t="shared" si="142"/>
        <v>181.15199999999999</v>
      </c>
      <c r="Y614" s="148">
        <f t="shared" si="143"/>
        <v>174.048</v>
      </c>
      <c r="Z614" s="148">
        <f t="shared" si="144"/>
        <v>175.98561000000001</v>
      </c>
      <c r="AA614" s="148">
        <f t="shared" si="145"/>
        <v>170.49599999999998</v>
      </c>
      <c r="AB614" s="96"/>
      <c r="AC614" s="96">
        <v>180.05</v>
      </c>
      <c r="AD614" s="96">
        <v>175.66</v>
      </c>
      <c r="AE614" s="97">
        <f t="shared" si="146"/>
        <v>1.0137950450450453</v>
      </c>
      <c r="AF614" s="96">
        <f t="shared" si="153"/>
        <v>0.98907657657657655</v>
      </c>
      <c r="AG614" s="96"/>
      <c r="AH614" s="97">
        <f>IF(AND(M614&lt;Variables!$G$6,M614&gt;Variables!$G$5),0,1)</f>
        <v>1</v>
      </c>
      <c r="AI614" s="97">
        <f t="shared" si="147"/>
        <v>0</v>
      </c>
      <c r="AJ614" s="97">
        <f>IF(I614&gt;Variables!$G$7,0,1)</f>
        <v>0</v>
      </c>
      <c r="AK614" s="97">
        <f>IF(F614&gt;Variables!$G$8,0,1)</f>
        <v>1</v>
      </c>
      <c r="AL614" s="97">
        <f>IF(G614&gt;Variables!$G$9,0,1)</f>
        <v>1</v>
      </c>
      <c r="AM614" s="97">
        <f>IF(AND(K614&gt;Variables!$G$10,K614&lt;Variables!$G$11),0,1)</f>
        <v>0</v>
      </c>
      <c r="AN614" s="103">
        <f>IF(H614&lt;Variables!$G$13,1,0)</f>
        <v>0</v>
      </c>
      <c r="AO614" s="101">
        <f>IF(R614&lt;Variables!$G$12,0,1)</f>
        <v>0</v>
      </c>
      <c r="AP614" s="99"/>
      <c r="AQ614" s="97"/>
      <c r="AR614" s="97"/>
      <c r="AS614" s="97">
        <v>1</v>
      </c>
      <c r="AT614" s="97"/>
      <c r="AU614" s="97"/>
      <c r="AV614" s="96">
        <f t="shared" si="148"/>
        <v>3</v>
      </c>
      <c r="AW614" s="96" t="str">
        <f t="shared" si="149"/>
        <v/>
      </c>
      <c r="AX614" s="96" t="str">
        <f t="shared" si="150"/>
        <v/>
      </c>
      <c r="AY614" s="96">
        <f t="shared" si="151"/>
        <v>3</v>
      </c>
      <c r="AZ614" s="96">
        <f t="shared" si="152"/>
        <v>2.4378508372028795</v>
      </c>
      <c r="BA614" s="96"/>
      <c r="BB614" s="96"/>
      <c r="BC614" s="96"/>
      <c r="BD614" s="96"/>
      <c r="BE614"/>
      <c r="BF614"/>
      <c r="BG614"/>
      <c r="BH614"/>
      <c r="BI614"/>
      <c r="BJ614" s="83"/>
      <c r="BK614" s="83"/>
    </row>
    <row r="615" spans="1:63" ht="14.1" customHeight="1" x14ac:dyDescent="0.2">
      <c r="A615" s="96"/>
      <c r="B615" s="96"/>
      <c r="C615" s="135">
        <v>44323.416666666664</v>
      </c>
      <c r="D615" s="96" t="s">
        <v>451</v>
      </c>
      <c r="E615" s="96">
        <v>326.2758</v>
      </c>
      <c r="F615" s="96">
        <v>14.33</v>
      </c>
      <c r="G615" s="96">
        <v>1.33</v>
      </c>
      <c r="H615" s="96">
        <v>39130</v>
      </c>
      <c r="I615" s="96">
        <v>-33.161999999999999</v>
      </c>
      <c r="J615" s="96"/>
      <c r="K615" s="96">
        <v>61.07</v>
      </c>
      <c r="L615" s="96">
        <v>325.90376500000002</v>
      </c>
      <c r="M615" s="96">
        <v>0.11415500000000001</v>
      </c>
      <c r="N615" s="96">
        <v>327.30566099999999</v>
      </c>
      <c r="O615" s="96"/>
      <c r="P615" s="96">
        <v>5540000</v>
      </c>
      <c r="Q615" s="96">
        <v>4176000</v>
      </c>
      <c r="R615" s="151">
        <f t="shared" si="139"/>
        <v>1.3266283524904214</v>
      </c>
      <c r="S615" s="151"/>
      <c r="T615" s="151"/>
      <c r="U615" s="151"/>
      <c r="V615" s="151">
        <f t="shared" si="140"/>
        <v>2.4750676163851999</v>
      </c>
      <c r="W615" s="148">
        <f t="shared" si="141"/>
        <v>329.53855800000002</v>
      </c>
      <c r="X615" s="148">
        <f t="shared" si="142"/>
        <v>332.80131599999999</v>
      </c>
      <c r="Y615" s="151">
        <f t="shared" si="143"/>
        <v>319.75028400000002</v>
      </c>
      <c r="Z615" s="151">
        <f t="shared" si="144"/>
        <v>327.30566099999999</v>
      </c>
      <c r="AA615" s="151">
        <f t="shared" si="145"/>
        <v>313.22476799999998</v>
      </c>
      <c r="AB615" s="96"/>
      <c r="AC615" s="96">
        <v>331.59</v>
      </c>
      <c r="AD615" s="96">
        <v>318.51</v>
      </c>
      <c r="AE615" s="97">
        <f t="shared" si="146"/>
        <v>1.0162874476133381</v>
      </c>
      <c r="AF615" s="96">
        <f t="shared" si="153"/>
        <v>0.9761986638298028</v>
      </c>
      <c r="AG615" s="96"/>
      <c r="AH615" s="105">
        <f>IF(AND(M615&lt;Variables!$G$6,M615&gt;Variables!$G$5),0,1)</f>
        <v>1</v>
      </c>
      <c r="AI615" s="105">
        <f t="shared" si="147"/>
        <v>1</v>
      </c>
      <c r="AJ615" s="105">
        <f>IF(I615&gt;Variables!$G$7,0,1)</f>
        <v>1</v>
      </c>
      <c r="AK615" s="105">
        <f>IF(F615&gt;Variables!$G$8,0,1)</f>
        <v>0</v>
      </c>
      <c r="AL615" s="105">
        <f>IF(G615&gt;Variables!$G$9,0,1)</f>
        <v>1</v>
      </c>
      <c r="AM615" s="105">
        <f>IF(AND(K615&gt;Variables!$G$10,K615&lt;Variables!$G$11),0,1)</f>
        <v>0</v>
      </c>
      <c r="AN615" s="103">
        <f>IF(H615&lt;Variables!$G$13,1,0)</f>
        <v>0</v>
      </c>
      <c r="AO615" s="101">
        <f>IF(R615&lt;Variables!$G$12,0,1)</f>
        <v>0</v>
      </c>
      <c r="AP615" s="106"/>
      <c r="AQ615" s="105"/>
      <c r="AR615" s="105"/>
      <c r="AS615" s="105"/>
      <c r="AT615" s="105"/>
      <c r="AU615" s="105">
        <v>1</v>
      </c>
      <c r="AV615" s="96">
        <f t="shared" si="148"/>
        <v>3</v>
      </c>
      <c r="AW615" s="96" t="str">
        <f t="shared" si="149"/>
        <v/>
      </c>
      <c r="AX615" s="96" t="str">
        <f t="shared" si="150"/>
        <v/>
      </c>
      <c r="AY615" s="96">
        <f t="shared" si="151"/>
        <v>3</v>
      </c>
      <c r="AZ615" s="96">
        <f t="shared" si="152"/>
        <v>2.4717698363851999</v>
      </c>
      <c r="BA615" s="96"/>
      <c r="BB615" s="96"/>
      <c r="BC615" s="96"/>
      <c r="BD615" s="96"/>
      <c r="BE615"/>
      <c r="BF615"/>
      <c r="BG615"/>
      <c r="BH615"/>
      <c r="BI615"/>
      <c r="BJ615" s="83"/>
      <c r="BK615" s="83"/>
    </row>
    <row r="616" spans="1:63" ht="14.1" customHeight="1" x14ac:dyDescent="0.2">
      <c r="A616" s="96"/>
      <c r="B616" s="96"/>
      <c r="C616" s="135">
        <v>44323.416666666664</v>
      </c>
      <c r="D616" s="96" t="s">
        <v>452</v>
      </c>
      <c r="E616" s="96">
        <v>56.6355</v>
      </c>
      <c r="F616" s="96">
        <v>9.36</v>
      </c>
      <c r="G616" s="96">
        <v>6.24</v>
      </c>
      <c r="H616" s="96">
        <v>3760</v>
      </c>
      <c r="I616" s="96">
        <v>148.00800000000001</v>
      </c>
      <c r="J616" s="96"/>
      <c r="K616" s="96">
        <v>60.45</v>
      </c>
      <c r="L616" s="96">
        <v>56.522849999999998</v>
      </c>
      <c r="M616" s="96">
        <v>0.1993</v>
      </c>
      <c r="N616" s="96">
        <v>55.544741999999999</v>
      </c>
      <c r="O616" s="96"/>
      <c r="P616" s="96">
        <v>1083000</v>
      </c>
      <c r="Q616" s="96">
        <v>1067000</v>
      </c>
      <c r="R616" s="150">
        <f t="shared" si="139"/>
        <v>1.0149953139643861</v>
      </c>
      <c r="S616" s="150"/>
      <c r="T616" s="150"/>
      <c r="U616" s="150"/>
      <c r="V616" s="150">
        <f t="shared" si="140"/>
        <v>2.4640654057199995</v>
      </c>
      <c r="W616" s="150">
        <f t="shared" si="141"/>
        <v>57.201855000000002</v>
      </c>
      <c r="X616" s="150">
        <f t="shared" si="142"/>
        <v>57.768210000000003</v>
      </c>
      <c r="Y616" s="148">
        <f t="shared" si="143"/>
        <v>55.502789999999997</v>
      </c>
      <c r="Z616" s="148">
        <f t="shared" si="144"/>
        <v>55.544741999999999</v>
      </c>
      <c r="AA616" s="148">
        <f t="shared" si="145"/>
        <v>54.370080000000002</v>
      </c>
      <c r="AB616" s="96"/>
      <c r="AC616" s="96">
        <v>59.8</v>
      </c>
      <c r="AD616" s="96"/>
      <c r="AE616" s="97">
        <f t="shared" si="146"/>
        <v>1.0558748488139065</v>
      </c>
      <c r="AF616" s="96">
        <f t="shared" si="153"/>
        <v>0</v>
      </c>
      <c r="AG616" s="96"/>
      <c r="AH616" s="101">
        <f>IF(AND(M616&lt;Variables!$G$6,M616&gt;Variables!$G$5),0,1)</f>
        <v>1</v>
      </c>
      <c r="AI616" s="101">
        <f t="shared" si="147"/>
        <v>0</v>
      </c>
      <c r="AJ616" s="101">
        <f>IF(I616&gt;Variables!$G$7,0,1)</f>
        <v>0</v>
      </c>
      <c r="AK616" s="101">
        <f>IF(F616&gt;Variables!$G$8,0,1)</f>
        <v>0</v>
      </c>
      <c r="AL616" s="101">
        <f>IF(G616&gt;Variables!$G$9,0,1)</f>
        <v>1</v>
      </c>
      <c r="AM616" s="101">
        <f>IF(AND(K616&gt;Variables!$G$10,K616&lt;Variables!$G$11),0,1)</f>
        <v>0</v>
      </c>
      <c r="AN616" s="103">
        <f>IF(H616&lt;Variables!$G$13,1,0)</f>
        <v>0</v>
      </c>
      <c r="AO616" s="101">
        <f>IF(R616&lt;Variables!$G$12,0,1)</f>
        <v>0</v>
      </c>
      <c r="AP616" s="102"/>
      <c r="AQ616" s="101"/>
      <c r="AR616" s="101">
        <v>1</v>
      </c>
      <c r="AS616" s="101"/>
      <c r="AT616" s="101"/>
      <c r="AU616" s="101"/>
      <c r="AV616" s="96">
        <f t="shared" si="148"/>
        <v>3</v>
      </c>
      <c r="AW616" s="96" t="str">
        <f t="shared" si="149"/>
        <v/>
      </c>
      <c r="AX616" s="96" t="str">
        <f t="shared" si="150"/>
        <v/>
      </c>
      <c r="AY616" s="96">
        <f t="shared" si="151"/>
        <v>3</v>
      </c>
      <c r="AZ616" s="96">
        <f t="shared" si="152"/>
        <v>2.4608011057199999</v>
      </c>
      <c r="BA616" s="96"/>
      <c r="BB616" s="96"/>
      <c r="BC616" s="96"/>
      <c r="BD616" s="96"/>
      <c r="BE616"/>
      <c r="BF616"/>
      <c r="BG616"/>
      <c r="BH616"/>
      <c r="BI616"/>
      <c r="BJ616" s="83"/>
      <c r="BK616" s="83"/>
    </row>
    <row r="617" spans="1:63" ht="14.1" customHeight="1" x14ac:dyDescent="0.2">
      <c r="A617" s="96"/>
      <c r="B617" s="96"/>
      <c r="C617" s="135">
        <v>44323.416666666664</v>
      </c>
      <c r="D617" s="96" t="s">
        <v>453</v>
      </c>
      <c r="E617" s="96">
        <v>74.75</v>
      </c>
      <c r="F617" s="96">
        <v>7.98</v>
      </c>
      <c r="G617" s="96">
        <v>-0.24</v>
      </c>
      <c r="H617" s="96">
        <v>21490</v>
      </c>
      <c r="I617" s="96">
        <v>-0.30399999999999999</v>
      </c>
      <c r="J617" s="96"/>
      <c r="K617" s="96">
        <v>58.07</v>
      </c>
      <c r="L617" s="96">
        <v>74.324680000000001</v>
      </c>
      <c r="M617" s="96">
        <v>0.57224600000000003</v>
      </c>
      <c r="N617" s="96">
        <v>74.921060999999995</v>
      </c>
      <c r="O617" s="96"/>
      <c r="P617" s="96">
        <v>1527000</v>
      </c>
      <c r="Q617" s="96">
        <v>4763000</v>
      </c>
      <c r="R617" s="147">
        <f t="shared" ref="R617:R680" si="154">P617/Q617</f>
        <v>0.32059626285954229</v>
      </c>
      <c r="S617" s="147"/>
      <c r="T617" s="147"/>
      <c r="U617" s="147"/>
      <c r="V617" s="147">
        <f t="shared" si="140"/>
        <v>2.42238994716464</v>
      </c>
      <c r="W617" s="148">
        <f t="shared" si="141"/>
        <v>75.497500000000002</v>
      </c>
      <c r="X617" s="148">
        <f t="shared" si="142"/>
        <v>76.245000000000005</v>
      </c>
      <c r="Y617" s="147">
        <f t="shared" si="143"/>
        <v>73.254999999999995</v>
      </c>
      <c r="Z617" s="147">
        <f t="shared" si="144"/>
        <v>74.921060999999995</v>
      </c>
      <c r="AA617" s="147">
        <f t="shared" si="145"/>
        <v>71.759999999999991</v>
      </c>
      <c r="AB617" s="96"/>
      <c r="AC617" s="96">
        <v>75</v>
      </c>
      <c r="AD617" s="96">
        <v>73.099999999999994</v>
      </c>
      <c r="AE617" s="96">
        <f t="shared" si="146"/>
        <v>1.0033444816053512</v>
      </c>
      <c r="AF617" s="96">
        <f t="shared" si="153"/>
        <v>0.97792642140468222</v>
      </c>
      <c r="AG617" s="96"/>
      <c r="AH617" s="103">
        <f>IF(AND(M617&lt;Variables!$G$6,M617&gt;Variables!$G$5),0,1)</f>
        <v>1</v>
      </c>
      <c r="AI617" s="103">
        <f t="shared" si="147"/>
        <v>1</v>
      </c>
      <c r="AJ617" s="103">
        <f>IF(I617&gt;Variables!$G$7,0,1)</f>
        <v>1</v>
      </c>
      <c r="AK617" s="103">
        <f>IF(F617&gt;Variables!$G$8,0,1)</f>
        <v>1</v>
      </c>
      <c r="AL617" s="103">
        <f>IF(G617&gt;Variables!$G$9,0,1)</f>
        <v>1</v>
      </c>
      <c r="AM617" s="103">
        <f>IF(AND(K617&gt;Variables!$G$10,K617&lt;Variables!$G$11),0,1)</f>
        <v>0</v>
      </c>
      <c r="AN617" s="103">
        <f>IF(H617&lt;Variables!$G$13,1,0)</f>
        <v>0</v>
      </c>
      <c r="AO617" s="101">
        <f>IF(R617&lt;Variables!$G$12,0,1)</f>
        <v>0</v>
      </c>
      <c r="AP617" s="104"/>
      <c r="AQ617" s="103"/>
      <c r="AR617" s="103"/>
      <c r="AS617" s="103"/>
      <c r="AT617" s="103">
        <v>1</v>
      </c>
      <c r="AU617" s="103"/>
      <c r="AV617" s="96" t="str">
        <f t="shared" si="148"/>
        <v/>
      </c>
      <c r="AW617" s="96">
        <f t="shared" si="149"/>
        <v>1</v>
      </c>
      <c r="AX617" s="96" t="str">
        <f t="shared" si="150"/>
        <v/>
      </c>
      <c r="AY617" s="96">
        <f t="shared" si="151"/>
        <v>1</v>
      </c>
      <c r="AZ617" s="96">
        <f t="shared" si="152"/>
        <v>2.4192541671646399</v>
      </c>
      <c r="BA617" s="96"/>
      <c r="BB617" s="96"/>
      <c r="BC617" s="96"/>
      <c r="BD617" s="96"/>
      <c r="BE617"/>
      <c r="BF617"/>
      <c r="BG617"/>
      <c r="BH617"/>
      <c r="BI617"/>
      <c r="BJ617" s="83"/>
      <c r="BK617" s="83"/>
    </row>
    <row r="618" spans="1:63" ht="14.1" customHeight="1" x14ac:dyDescent="0.2">
      <c r="A618" s="96"/>
      <c r="B618" s="96"/>
      <c r="C618" s="135">
        <v>44323.416666666664</v>
      </c>
      <c r="D618" s="96" t="s">
        <v>454</v>
      </c>
      <c r="E618" s="96">
        <v>0.53500000000000003</v>
      </c>
      <c r="F618" s="96">
        <v>31.33</v>
      </c>
      <c r="G618" s="96">
        <v>-5.63</v>
      </c>
      <c r="H618" s="96">
        <v>81.05</v>
      </c>
      <c r="I618" s="96">
        <v>-80.888000000000005</v>
      </c>
      <c r="J618" s="96"/>
      <c r="K618" s="96">
        <v>56.75</v>
      </c>
      <c r="L618" s="96">
        <v>0.525949</v>
      </c>
      <c r="M618" s="96">
        <v>1.720909</v>
      </c>
      <c r="N618" s="96">
        <v>0.541906</v>
      </c>
      <c r="O618" s="96"/>
      <c r="P618" s="96">
        <v>54440000</v>
      </c>
      <c r="Q618" s="96">
        <v>8570000</v>
      </c>
      <c r="R618" s="147">
        <f t="shared" si="154"/>
        <v>6.3523920653442243</v>
      </c>
      <c r="S618" s="147"/>
      <c r="T618" s="147"/>
      <c r="U618" s="147"/>
      <c r="V618" s="147">
        <f t="shared" si="140"/>
        <v>2.3586389659539999</v>
      </c>
      <c r="W618" s="148">
        <f t="shared" si="141"/>
        <v>0.54035</v>
      </c>
      <c r="X618" s="148">
        <f t="shared" si="142"/>
        <v>0.54570000000000007</v>
      </c>
      <c r="Y618" s="147">
        <f t="shared" si="143"/>
        <v>0.52429999999999999</v>
      </c>
      <c r="Z618" s="147">
        <f t="shared" si="144"/>
        <v>0.541906</v>
      </c>
      <c r="AA618" s="147">
        <f t="shared" si="145"/>
        <v>0.51360000000000006</v>
      </c>
      <c r="AB618" s="96"/>
      <c r="AC618" s="96"/>
      <c r="AD618" s="96">
        <v>0.502</v>
      </c>
      <c r="AE618" s="96">
        <f t="shared" si="146"/>
        <v>0</v>
      </c>
      <c r="AF618" s="96">
        <f t="shared" si="153"/>
        <v>0.93831775700934572</v>
      </c>
      <c r="AG618" s="96"/>
      <c r="AH618" s="103">
        <f>IF(AND(M618&lt;Variables!$G$6,M618&gt;Variables!$G$5),0,1)</f>
        <v>1</v>
      </c>
      <c r="AI618" s="103">
        <f t="shared" si="147"/>
        <v>1</v>
      </c>
      <c r="AJ618" s="103">
        <f>IF(I618&gt;Variables!$G$7,0,1)</f>
        <v>1</v>
      </c>
      <c r="AK618" s="103">
        <f>IF(F618&gt;Variables!$G$8,0,1)</f>
        <v>0</v>
      </c>
      <c r="AL618" s="103">
        <f>IF(G618&gt;Variables!$G$9,0,1)</f>
        <v>1</v>
      </c>
      <c r="AM618" s="103">
        <f>IF(AND(K618&gt;Variables!$G$10,K618&lt;Variables!$G$11),0,1)</f>
        <v>0</v>
      </c>
      <c r="AN618" s="103">
        <f>IF(H618&lt;Variables!$G$13,1,0)</f>
        <v>1</v>
      </c>
      <c r="AO618" s="101">
        <f>IF(R618&lt;Variables!$G$12,0,1)</f>
        <v>1</v>
      </c>
      <c r="AP618" s="104"/>
      <c r="AQ618" s="103"/>
      <c r="AR618" s="103"/>
      <c r="AS618" s="103"/>
      <c r="AT618" s="103">
        <v>1</v>
      </c>
      <c r="AU618" s="103"/>
      <c r="AV618" s="96" t="str">
        <f t="shared" si="148"/>
        <v/>
      </c>
      <c r="AW618" s="96">
        <f t="shared" si="149"/>
        <v>1</v>
      </c>
      <c r="AX618" s="96" t="str">
        <f t="shared" si="150"/>
        <v/>
      </c>
      <c r="AY618" s="96">
        <f t="shared" si="151"/>
        <v>1</v>
      </c>
      <c r="AZ618" s="96">
        <f t="shared" si="152"/>
        <v>2.3555744659540001</v>
      </c>
      <c r="BA618" s="96"/>
      <c r="BB618" s="96"/>
      <c r="BC618" s="96"/>
      <c r="BD618" s="96"/>
      <c r="BE618"/>
      <c r="BF618"/>
      <c r="BG618"/>
      <c r="BH618"/>
      <c r="BI618"/>
      <c r="BJ618" s="83"/>
      <c r="BK618" s="83"/>
    </row>
    <row r="619" spans="1:63" ht="14.1" customHeight="1" x14ac:dyDescent="0.2">
      <c r="A619" s="96"/>
      <c r="B619" s="96"/>
      <c r="C619" s="135">
        <v>44323.416666666664</v>
      </c>
      <c r="D619" s="96" t="s">
        <v>455</v>
      </c>
      <c r="E619" s="96">
        <v>149.79</v>
      </c>
      <c r="F619" s="96">
        <v>15.09</v>
      </c>
      <c r="G619" s="96">
        <v>-1.64</v>
      </c>
      <c r="H619" s="96">
        <v>10760</v>
      </c>
      <c r="I619" s="96">
        <v>-15.792999999999999</v>
      </c>
      <c r="J619" s="96"/>
      <c r="K619" s="96">
        <v>56.02</v>
      </c>
      <c r="L619" s="96">
        <v>150.55802</v>
      </c>
      <c r="M619" s="96">
        <v>-0.51011600000000001</v>
      </c>
      <c r="N619" s="96">
        <v>151.07579999999999</v>
      </c>
      <c r="O619" s="96"/>
      <c r="P619" s="96">
        <v>730709</v>
      </c>
      <c r="Q619" s="96">
        <v>1237000</v>
      </c>
      <c r="R619" s="149">
        <f t="shared" si="154"/>
        <v>0.59071059013742921</v>
      </c>
      <c r="S619" s="149"/>
      <c r="T619" s="149"/>
      <c r="U619" s="149"/>
      <c r="V619" s="149">
        <f t="shared" si="140"/>
        <v>2.4514989703481596</v>
      </c>
      <c r="W619" s="149">
        <f t="shared" si="141"/>
        <v>151.28789999999998</v>
      </c>
      <c r="X619" s="148">
        <f t="shared" si="142"/>
        <v>152.78579999999999</v>
      </c>
      <c r="Y619" s="148">
        <f t="shared" si="143"/>
        <v>146.79419999999999</v>
      </c>
      <c r="Z619" s="148">
        <f t="shared" si="144"/>
        <v>151.07579999999999</v>
      </c>
      <c r="AA619" s="148">
        <f t="shared" si="145"/>
        <v>143.79839999999999</v>
      </c>
      <c r="AB619" s="96"/>
      <c r="AC619" s="96">
        <v>151.55000000000001</v>
      </c>
      <c r="AD619" s="96">
        <v>147.01</v>
      </c>
      <c r="AE619" s="97">
        <f t="shared" si="146"/>
        <v>1.011749783029575</v>
      </c>
      <c r="AF619" s="96">
        <f t="shared" si="153"/>
        <v>0.98144068362373993</v>
      </c>
      <c r="AG619" s="96"/>
      <c r="AH619" s="97">
        <f>IF(AND(M619&lt;Variables!$G$6,M619&gt;Variables!$G$5),0,1)</f>
        <v>1</v>
      </c>
      <c r="AI619" s="97">
        <f t="shared" si="147"/>
        <v>1</v>
      </c>
      <c r="AJ619" s="97">
        <f>IF(I619&gt;Variables!$G$7,0,1)</f>
        <v>1</v>
      </c>
      <c r="AK619" s="97">
        <f>IF(F619&gt;Variables!$G$8,0,1)</f>
        <v>0</v>
      </c>
      <c r="AL619" s="97">
        <f>IF(G619&gt;Variables!$G$9,0,1)</f>
        <v>1</v>
      </c>
      <c r="AM619" s="97">
        <f>IF(AND(K619&gt;Variables!$G$10,K619&lt;Variables!$G$11),0,1)</f>
        <v>0</v>
      </c>
      <c r="AN619" s="103">
        <f>IF(H619&lt;Variables!$G$13,1,0)</f>
        <v>0</v>
      </c>
      <c r="AO619" s="101">
        <f>IF(R619&lt;Variables!$G$12,0,1)</f>
        <v>0</v>
      </c>
      <c r="AP619" s="99"/>
      <c r="AQ619" s="97"/>
      <c r="AR619" s="97"/>
      <c r="AS619" s="97">
        <v>1</v>
      </c>
      <c r="AT619" s="97"/>
      <c r="AU619" s="97"/>
      <c r="AV619" s="96">
        <f t="shared" si="148"/>
        <v>3</v>
      </c>
      <c r="AW619" s="96" t="str">
        <f t="shared" si="149"/>
        <v/>
      </c>
      <c r="AX619" s="96" t="str">
        <f t="shared" si="150"/>
        <v/>
      </c>
      <c r="AY619" s="96">
        <f t="shared" si="151"/>
        <v>3</v>
      </c>
      <c r="AZ619" s="96">
        <f t="shared" si="152"/>
        <v>2.44847389034816</v>
      </c>
      <c r="BA619" s="96"/>
      <c r="BB619" s="96"/>
      <c r="BC619" s="96"/>
      <c r="BD619" s="96"/>
      <c r="BE619"/>
      <c r="BF619"/>
      <c r="BG619"/>
      <c r="BH619"/>
      <c r="BI619"/>
      <c r="BJ619" s="83"/>
      <c r="BK619" s="83"/>
    </row>
    <row r="620" spans="1:63" ht="14.1" customHeight="1" x14ac:dyDescent="0.2">
      <c r="A620" s="96"/>
      <c r="B620" s="96"/>
      <c r="C620" s="135">
        <v>44323.416666666664</v>
      </c>
      <c r="D620" s="96" t="s">
        <v>423</v>
      </c>
      <c r="E620" s="96">
        <v>20.5</v>
      </c>
      <c r="F620" s="96">
        <v>46.49</v>
      </c>
      <c r="G620" s="96">
        <v>23.12</v>
      </c>
      <c r="H620" s="96">
        <v>18.28</v>
      </c>
      <c r="I620" s="96">
        <v>0.64200000000000002</v>
      </c>
      <c r="J620" s="96"/>
      <c r="K620" s="96">
        <v>55.47</v>
      </c>
      <c r="L620" s="96">
        <v>20.951485000000002</v>
      </c>
      <c r="M620" s="96">
        <v>-2.1549070000000001</v>
      </c>
      <c r="N620" s="96">
        <v>20.239861000000001</v>
      </c>
      <c r="O620" s="96"/>
      <c r="P620" s="96">
        <v>7400000</v>
      </c>
      <c r="Q620" s="96">
        <v>7670000</v>
      </c>
      <c r="R620" s="150">
        <f t="shared" si="154"/>
        <v>0.96479791395045633</v>
      </c>
      <c r="S620" s="150"/>
      <c r="T620" s="150"/>
      <c r="U620" s="150"/>
      <c r="V620" s="150">
        <f t="shared" si="140"/>
        <v>2.5137386236455201</v>
      </c>
      <c r="W620" s="150">
        <f t="shared" si="141"/>
        <v>20.705000000000002</v>
      </c>
      <c r="X620" s="150">
        <f t="shared" si="142"/>
        <v>20.91</v>
      </c>
      <c r="Y620" s="152">
        <f t="shared" si="143"/>
        <v>20.09</v>
      </c>
      <c r="Z620" s="152">
        <f t="shared" si="144"/>
        <v>20.239861000000001</v>
      </c>
      <c r="AA620" s="152">
        <f t="shared" si="145"/>
        <v>19.68</v>
      </c>
      <c r="AB620" s="96"/>
      <c r="AC620" s="96">
        <v>23.8</v>
      </c>
      <c r="AD620" s="96"/>
      <c r="AE620" s="97">
        <f t="shared" si="146"/>
        <v>1.1609756097560977</v>
      </c>
      <c r="AF620" s="96">
        <f t="shared" si="153"/>
        <v>0</v>
      </c>
      <c r="AG620" s="96"/>
      <c r="AH620" s="101">
        <f>IF(AND(M620&lt;Variables!$G$6,M620&gt;Variables!$G$5),0,1)</f>
        <v>0</v>
      </c>
      <c r="AI620" s="101">
        <f t="shared" si="147"/>
        <v>0</v>
      </c>
      <c r="AJ620" s="101">
        <f>IF(I620&gt;Variables!$G$7,0,1)</f>
        <v>0</v>
      </c>
      <c r="AK620" s="101">
        <f>IF(F620&gt;Variables!$G$8,0,1)</f>
        <v>0</v>
      </c>
      <c r="AL620" s="101">
        <f>IF(G620&gt;Variables!$G$9,0,1)</f>
        <v>0</v>
      </c>
      <c r="AM620" s="101">
        <f>IF(AND(K620&gt;Variables!$G$10,K620&lt;Variables!$G$11),0,1)</f>
        <v>0</v>
      </c>
      <c r="AN620" s="103">
        <f>IF(H620&lt;Variables!$G$13,1,0)</f>
        <v>1</v>
      </c>
      <c r="AO620" s="101">
        <f>IF(R620&lt;Variables!$G$12,0,1)</f>
        <v>0</v>
      </c>
      <c r="AP620" s="102"/>
      <c r="AQ620" s="101"/>
      <c r="AR620" s="101">
        <v>1</v>
      </c>
      <c r="AS620" s="101"/>
      <c r="AT620" s="101"/>
      <c r="AU620" s="101"/>
      <c r="AV620" s="96">
        <f t="shared" si="148"/>
        <v>3</v>
      </c>
      <c r="AW620" s="96" t="str">
        <f t="shared" si="149"/>
        <v/>
      </c>
      <c r="AX620" s="96" t="str">
        <f t="shared" si="150"/>
        <v/>
      </c>
      <c r="AY620" s="96">
        <f t="shared" si="151"/>
        <v>3</v>
      </c>
      <c r="AZ620" s="96">
        <f t="shared" si="152"/>
        <v>2.5107432436455195</v>
      </c>
      <c r="BA620" s="96"/>
      <c r="BB620" s="96"/>
      <c r="BC620" s="96"/>
      <c r="BD620" s="96"/>
      <c r="BE620"/>
      <c r="BF620"/>
      <c r="BG620"/>
      <c r="BH620"/>
      <c r="BI620"/>
      <c r="BJ620" s="83"/>
      <c r="BK620" s="83"/>
    </row>
    <row r="621" spans="1:63" ht="14.1" customHeight="1" x14ac:dyDescent="0.2">
      <c r="A621" s="96"/>
      <c r="B621" s="96"/>
      <c r="C621" s="135">
        <v>44323.416666666664</v>
      </c>
      <c r="D621" s="96" t="s">
        <v>456</v>
      </c>
      <c r="E621" s="96">
        <v>30.19</v>
      </c>
      <c r="F621" s="96">
        <v>12.56</v>
      </c>
      <c r="G621" s="96">
        <v>3.18</v>
      </c>
      <c r="H621" s="96">
        <v>2360</v>
      </c>
      <c r="I621" s="96">
        <v>1.123</v>
      </c>
      <c r="J621" s="96"/>
      <c r="K621" s="96">
        <v>55.3</v>
      </c>
      <c r="L621" s="96">
        <v>30.578683999999999</v>
      </c>
      <c r="M621" s="96">
        <v>-1.2710950000000001</v>
      </c>
      <c r="N621" s="96">
        <v>30.519124999999999</v>
      </c>
      <c r="O621" s="96"/>
      <c r="P621" s="96">
        <v>417132</v>
      </c>
      <c r="Q621" s="96">
        <v>913722</v>
      </c>
      <c r="R621" s="150">
        <f t="shared" si="154"/>
        <v>0.45651959786455837</v>
      </c>
      <c r="S621" s="150"/>
      <c r="T621" s="150"/>
      <c r="U621" s="150"/>
      <c r="V621" s="150">
        <f t="shared" si="140"/>
        <v>2.4744123585080002</v>
      </c>
      <c r="W621" s="150">
        <f t="shared" si="141"/>
        <v>30.491900000000001</v>
      </c>
      <c r="X621" s="150">
        <f t="shared" si="142"/>
        <v>30.793800000000001</v>
      </c>
      <c r="Y621" s="148">
        <f t="shared" si="143"/>
        <v>29.586200000000002</v>
      </c>
      <c r="Z621" s="148">
        <f t="shared" si="144"/>
        <v>30.519124999999999</v>
      </c>
      <c r="AA621" s="148">
        <f t="shared" si="145"/>
        <v>28.982399999999998</v>
      </c>
      <c r="AB621" s="96"/>
      <c r="AC621" s="96">
        <v>31.5</v>
      </c>
      <c r="AD621" s="96"/>
      <c r="AE621" s="97">
        <f t="shared" si="146"/>
        <v>1.0433918516064922</v>
      </c>
      <c r="AF621" s="96">
        <f t="shared" si="153"/>
        <v>0</v>
      </c>
      <c r="AG621" s="96"/>
      <c r="AH621" s="101">
        <f>IF(AND(M621&lt;Variables!$G$6,M621&gt;Variables!$G$5),0,1)</f>
        <v>1</v>
      </c>
      <c r="AI621" s="101">
        <f t="shared" si="147"/>
        <v>0</v>
      </c>
      <c r="AJ621" s="101">
        <f>IF(I621&gt;Variables!$G$7,0,1)</f>
        <v>0</v>
      </c>
      <c r="AK621" s="101">
        <f>IF(F621&gt;Variables!$G$8,0,1)</f>
        <v>0</v>
      </c>
      <c r="AL621" s="101">
        <f>IF(G621&gt;Variables!$G$9,0,1)</f>
        <v>1</v>
      </c>
      <c r="AM621" s="101">
        <f>IF(AND(K621&gt;Variables!$G$10,K621&lt;Variables!$G$11),0,1)</f>
        <v>0</v>
      </c>
      <c r="AN621" s="103">
        <f>IF(H621&lt;Variables!$G$13,1,0)</f>
        <v>1</v>
      </c>
      <c r="AO621" s="101">
        <f>IF(R621&lt;Variables!$G$12,0,1)</f>
        <v>0</v>
      </c>
      <c r="AP621" s="102"/>
      <c r="AQ621" s="101"/>
      <c r="AR621" s="101">
        <v>1</v>
      </c>
      <c r="AS621" s="101"/>
      <c r="AT621" s="101"/>
      <c r="AU621" s="101"/>
      <c r="AV621" s="96">
        <f t="shared" si="148"/>
        <v>3</v>
      </c>
      <c r="AW621" s="96" t="str">
        <f t="shared" si="149"/>
        <v/>
      </c>
      <c r="AX621" s="96" t="str">
        <f t="shared" si="150"/>
        <v/>
      </c>
      <c r="AY621" s="96">
        <f t="shared" si="151"/>
        <v>3</v>
      </c>
      <c r="AZ621" s="96">
        <f t="shared" si="152"/>
        <v>2.4714261585079997</v>
      </c>
      <c r="BA621" s="96"/>
      <c r="BB621" s="96"/>
      <c r="BC621" s="96"/>
      <c r="BD621" s="96"/>
      <c r="BE621"/>
      <c r="BF621"/>
      <c r="BG621"/>
      <c r="BH621"/>
      <c r="BI621"/>
      <c r="BJ621" s="83"/>
      <c r="BK621" s="83"/>
    </row>
    <row r="622" spans="1:63" ht="14.1" customHeight="1" x14ac:dyDescent="0.2">
      <c r="A622" s="96"/>
      <c r="B622" s="96"/>
      <c r="C622" s="135">
        <v>44323.416666666664</v>
      </c>
      <c r="D622" s="96" t="s">
        <v>457</v>
      </c>
      <c r="E622" s="96">
        <v>18.79</v>
      </c>
      <c r="F622" s="96">
        <v>11.17</v>
      </c>
      <c r="G622" s="96">
        <v>0.16</v>
      </c>
      <c r="H622" s="96">
        <v>2550</v>
      </c>
      <c r="I622" s="96">
        <v>-27.282</v>
      </c>
      <c r="J622" s="96"/>
      <c r="K622" s="96">
        <v>55.25</v>
      </c>
      <c r="L622" s="96">
        <v>18.955030000000001</v>
      </c>
      <c r="M622" s="96">
        <v>-0.87063999999999997</v>
      </c>
      <c r="N622" s="96">
        <v>18.867042000000001</v>
      </c>
      <c r="O622" s="96"/>
      <c r="P622" s="96">
        <v>436096</v>
      </c>
      <c r="Q622" s="96">
        <v>1134000</v>
      </c>
      <c r="R622" s="151">
        <f t="shared" si="154"/>
        <v>0.38456437389770726</v>
      </c>
      <c r="S622" s="151"/>
      <c r="T622" s="151"/>
      <c r="U622" s="151"/>
      <c r="V622" s="151">
        <f t="shared" si="140"/>
        <v>2.4572272836799995</v>
      </c>
      <c r="W622" s="148">
        <f t="shared" si="141"/>
        <v>18.977899999999998</v>
      </c>
      <c r="X622" s="148">
        <f t="shared" si="142"/>
        <v>19.165800000000001</v>
      </c>
      <c r="Y622" s="151">
        <f t="shared" si="143"/>
        <v>18.414199999999997</v>
      </c>
      <c r="Z622" s="151">
        <f t="shared" si="144"/>
        <v>18.867042000000001</v>
      </c>
      <c r="AA622" s="151">
        <f t="shared" si="145"/>
        <v>18.038399999999999</v>
      </c>
      <c r="AB622" s="96"/>
      <c r="AC622" s="96">
        <v>18.89</v>
      </c>
      <c r="AD622" s="96">
        <v>18.68</v>
      </c>
      <c r="AE622" s="96">
        <f t="shared" si="146"/>
        <v>1.005321979776477</v>
      </c>
      <c r="AF622" s="96">
        <f t="shared" si="153"/>
        <v>0.99414582224587544</v>
      </c>
      <c r="AG622" s="96"/>
      <c r="AH622" s="105">
        <f>IF(AND(M622&lt;Variables!$G$6,M622&gt;Variables!$G$5),0,1)</f>
        <v>1</v>
      </c>
      <c r="AI622" s="105">
        <f t="shared" si="147"/>
        <v>0</v>
      </c>
      <c r="AJ622" s="105">
        <f>IF(I622&gt;Variables!$G$7,0,1)</f>
        <v>1</v>
      </c>
      <c r="AK622" s="105">
        <f>IF(F622&gt;Variables!$G$8,0,1)</f>
        <v>0</v>
      </c>
      <c r="AL622" s="105">
        <f>IF(G622&gt;Variables!$G$9,0,1)</f>
        <v>1</v>
      </c>
      <c r="AM622" s="105">
        <f>IF(AND(K622&gt;Variables!$G$10,K622&lt;Variables!$G$11),0,1)</f>
        <v>0</v>
      </c>
      <c r="AN622" s="103">
        <f>IF(H622&lt;Variables!$G$13,1,0)</f>
        <v>0</v>
      </c>
      <c r="AO622" s="101">
        <f>IF(R622&lt;Variables!$G$12,0,1)</f>
        <v>0</v>
      </c>
      <c r="AP622" s="106"/>
      <c r="AQ622" s="105"/>
      <c r="AR622" s="105"/>
      <c r="AS622" s="105"/>
      <c r="AT622" s="105"/>
      <c r="AU622" s="105">
        <v>1</v>
      </c>
      <c r="AV622" s="96" t="str">
        <f t="shared" si="148"/>
        <v/>
      </c>
      <c r="AW622" s="96" t="str">
        <f t="shared" si="149"/>
        <v/>
      </c>
      <c r="AX622" s="96">
        <f t="shared" si="150"/>
        <v>2</v>
      </c>
      <c r="AY622" s="96">
        <f t="shared" si="151"/>
        <v>2</v>
      </c>
      <c r="AZ622" s="96">
        <f t="shared" si="152"/>
        <v>2.4542437836799995</v>
      </c>
      <c r="BA622" s="96"/>
      <c r="BB622" s="96"/>
      <c r="BC622" s="96"/>
      <c r="BD622" s="96"/>
      <c r="BE622"/>
      <c r="BF622"/>
      <c r="BG622"/>
      <c r="BH622"/>
      <c r="BI622"/>
      <c r="BJ622" s="83"/>
      <c r="BK622" s="83"/>
    </row>
    <row r="623" spans="1:63" ht="14.1" customHeight="1" x14ac:dyDescent="0.2">
      <c r="A623" s="96"/>
      <c r="B623" s="96"/>
      <c r="C623" s="135">
        <v>44323.416666666664</v>
      </c>
      <c r="D623" s="96" t="s">
        <v>458</v>
      </c>
      <c r="E623" s="96">
        <v>77.36</v>
      </c>
      <c r="F623" s="96">
        <v>8.67</v>
      </c>
      <c r="G623" s="96">
        <v>-2.5</v>
      </c>
      <c r="H623" s="96">
        <v>22790</v>
      </c>
      <c r="I623" s="96">
        <v>-25.295999999999999</v>
      </c>
      <c r="J623" s="96"/>
      <c r="K623" s="96">
        <v>54.76</v>
      </c>
      <c r="L623" s="96">
        <v>77.779139999999998</v>
      </c>
      <c r="M623" s="96">
        <v>-0.53888499999999995</v>
      </c>
      <c r="N623" s="96">
        <v>78.139510000000001</v>
      </c>
      <c r="O623" s="96"/>
      <c r="P623" s="96">
        <v>1195000</v>
      </c>
      <c r="Q623" s="96">
        <v>3652000</v>
      </c>
      <c r="R623" s="151">
        <f t="shared" si="154"/>
        <v>0.32721796276013143</v>
      </c>
      <c r="S623" s="151"/>
      <c r="T623" s="151"/>
      <c r="U623" s="151"/>
      <c r="V623" s="151">
        <f t="shared" si="140"/>
        <v>2.4377325974287998</v>
      </c>
      <c r="W623" s="148">
        <f t="shared" si="141"/>
        <v>78.133600000000001</v>
      </c>
      <c r="X623" s="148">
        <f t="shared" si="142"/>
        <v>78.907200000000003</v>
      </c>
      <c r="Y623" s="151">
        <f t="shared" si="143"/>
        <v>75.812799999999996</v>
      </c>
      <c r="Z623" s="151">
        <f t="shared" si="144"/>
        <v>78.139510000000001</v>
      </c>
      <c r="AA623" s="151">
        <f t="shared" si="145"/>
        <v>74.265599999999992</v>
      </c>
      <c r="AB623" s="96"/>
      <c r="AC623" s="96">
        <v>78.22</v>
      </c>
      <c r="AD623" s="96">
        <v>76.91</v>
      </c>
      <c r="AE623" s="97">
        <f t="shared" si="146"/>
        <v>1.0111168562564632</v>
      </c>
      <c r="AF623" s="96">
        <f t="shared" si="153"/>
        <v>0.99418304033092031</v>
      </c>
      <c r="AG623" s="96"/>
      <c r="AH623" s="105">
        <f>IF(AND(M623&lt;Variables!$G$6,M623&gt;Variables!$G$5),0,1)</f>
        <v>1</v>
      </c>
      <c r="AI623" s="105">
        <f t="shared" si="147"/>
        <v>1</v>
      </c>
      <c r="AJ623" s="105">
        <f>IF(I623&gt;Variables!$G$7,0,1)</f>
        <v>1</v>
      </c>
      <c r="AK623" s="105">
        <f>IF(F623&gt;Variables!$G$8,0,1)</f>
        <v>1</v>
      </c>
      <c r="AL623" s="105">
        <f>IF(G623&gt;Variables!$G$9,0,1)</f>
        <v>1</v>
      </c>
      <c r="AM623" s="105">
        <f>IF(AND(K623&gt;Variables!$G$10,K623&lt;Variables!$G$11),0,1)</f>
        <v>0</v>
      </c>
      <c r="AN623" s="103">
        <f>IF(H623&lt;Variables!$G$13,1,0)</f>
        <v>0</v>
      </c>
      <c r="AO623" s="101">
        <f>IF(R623&lt;Variables!$G$12,0,1)</f>
        <v>0</v>
      </c>
      <c r="AP623" s="106"/>
      <c r="AQ623" s="105"/>
      <c r="AR623" s="105"/>
      <c r="AS623" s="105"/>
      <c r="AT623" s="105"/>
      <c r="AU623" s="105">
        <v>1</v>
      </c>
      <c r="AV623" s="96">
        <f t="shared" si="148"/>
        <v>3</v>
      </c>
      <c r="AW623" s="96" t="str">
        <f t="shared" si="149"/>
        <v/>
      </c>
      <c r="AX623" s="96" t="str">
        <f t="shared" si="150"/>
        <v/>
      </c>
      <c r="AY623" s="96">
        <f t="shared" si="151"/>
        <v>3</v>
      </c>
      <c r="AZ623" s="96">
        <f t="shared" si="152"/>
        <v>2.4347755574287997</v>
      </c>
      <c r="BA623" s="96"/>
      <c r="BB623" s="96"/>
      <c r="BC623" s="96"/>
      <c r="BD623" s="96"/>
      <c r="BE623"/>
      <c r="BF623"/>
      <c r="BG623"/>
      <c r="BH623"/>
      <c r="BI623"/>
      <c r="BJ623" s="83"/>
      <c r="BK623" s="83"/>
    </row>
    <row r="624" spans="1:63" ht="14.1" customHeight="1" x14ac:dyDescent="0.2">
      <c r="A624" s="96"/>
      <c r="B624" s="96"/>
      <c r="C624" s="135">
        <v>44323.416666666664</v>
      </c>
      <c r="D624" s="96" t="s">
        <v>427</v>
      </c>
      <c r="E624" s="96">
        <v>1.6798999999999999</v>
      </c>
      <c r="F624" s="96">
        <v>21.74</v>
      </c>
      <c r="G624" s="96">
        <v>-13.41</v>
      </c>
      <c r="H624" s="96">
        <v>306.83</v>
      </c>
      <c r="I624" s="96">
        <v>-63.838000000000001</v>
      </c>
      <c r="J624" s="96"/>
      <c r="K624" s="96">
        <v>53.07</v>
      </c>
      <c r="L624" s="96">
        <v>1.68136</v>
      </c>
      <c r="M624" s="96">
        <v>-8.6833999999999995E-2</v>
      </c>
      <c r="N624" s="96">
        <v>1.723703</v>
      </c>
      <c r="O624" s="96"/>
      <c r="P624" s="96">
        <v>50980000</v>
      </c>
      <c r="Q624" s="96">
        <v>7630000</v>
      </c>
      <c r="R624" s="147">
        <f t="shared" si="154"/>
        <v>6.6815203145478375</v>
      </c>
      <c r="S624" s="147"/>
      <c r="T624" s="147"/>
      <c r="U624" s="147"/>
      <c r="V624" s="147">
        <f t="shared" si="140"/>
        <v>2.4018327681374401</v>
      </c>
      <c r="W624" s="148">
        <f t="shared" si="141"/>
        <v>1.696699</v>
      </c>
      <c r="X624" s="148">
        <f t="shared" si="142"/>
        <v>1.713498</v>
      </c>
      <c r="Y624" s="147">
        <f t="shared" si="143"/>
        <v>1.6463019999999999</v>
      </c>
      <c r="Z624" s="147">
        <f t="shared" si="144"/>
        <v>1.723703</v>
      </c>
      <c r="AA624" s="147">
        <f t="shared" si="145"/>
        <v>1.6127039999999999</v>
      </c>
      <c r="AB624" s="96"/>
      <c r="AC624" s="96"/>
      <c r="AD624" s="96">
        <v>1.62</v>
      </c>
      <c r="AE624" s="96">
        <f t="shared" si="146"/>
        <v>0</v>
      </c>
      <c r="AF624" s="96">
        <f t="shared" si="153"/>
        <v>0.96434311566164665</v>
      </c>
      <c r="AG624" s="96"/>
      <c r="AH624" s="103">
        <f>IF(AND(M624&lt;Variables!$G$6,M624&gt;Variables!$G$5),0,1)</f>
        <v>1</v>
      </c>
      <c r="AI624" s="103">
        <f t="shared" si="147"/>
        <v>1</v>
      </c>
      <c r="AJ624" s="103">
        <f>IF(I624&gt;Variables!$G$7,0,1)</f>
        <v>1</v>
      </c>
      <c r="AK624" s="103">
        <f>IF(F624&gt;Variables!$G$8,0,1)</f>
        <v>0</v>
      </c>
      <c r="AL624" s="103">
        <f>IF(G624&gt;Variables!$G$9,0,1)</f>
        <v>1</v>
      </c>
      <c r="AM624" s="103">
        <f>IF(AND(K624&gt;Variables!$G$10,K624&lt;Variables!$G$11),0,1)</f>
        <v>0</v>
      </c>
      <c r="AN624" s="103">
        <f>IF(H624&lt;Variables!$G$13,1,0)</f>
        <v>1</v>
      </c>
      <c r="AO624" s="101">
        <f>IF(R624&lt;Variables!$G$12,0,1)</f>
        <v>1</v>
      </c>
      <c r="AP624" s="104"/>
      <c r="AQ624" s="103"/>
      <c r="AR624" s="103"/>
      <c r="AS624" s="103"/>
      <c r="AT624" s="103">
        <v>1</v>
      </c>
      <c r="AU624" s="103"/>
      <c r="AV624" s="96" t="str">
        <f t="shared" si="148"/>
        <v/>
      </c>
      <c r="AW624" s="96">
        <f t="shared" si="149"/>
        <v>1</v>
      </c>
      <c r="AX624" s="96" t="str">
        <f t="shared" si="150"/>
        <v/>
      </c>
      <c r="AY624" s="96">
        <f t="shared" si="151"/>
        <v>1</v>
      </c>
      <c r="AZ624" s="96">
        <f t="shared" si="152"/>
        <v>2.39896698813744</v>
      </c>
      <c r="BA624" s="96"/>
      <c r="BB624" s="96"/>
      <c r="BC624" s="96"/>
      <c r="BD624" s="96"/>
      <c r="BE624"/>
      <c r="BF624"/>
      <c r="BG624"/>
      <c r="BH624"/>
      <c r="BI624"/>
      <c r="BJ624" s="83"/>
      <c r="BK624" s="83"/>
    </row>
    <row r="625" spans="1:63" ht="14.1" customHeight="1" x14ac:dyDescent="0.2">
      <c r="A625" s="96"/>
      <c r="B625" s="96"/>
      <c r="C625" s="135">
        <v>44323.416666666664</v>
      </c>
      <c r="D625" s="96" t="s">
        <v>459</v>
      </c>
      <c r="E625" s="96">
        <v>113.56</v>
      </c>
      <c r="F625" s="96">
        <v>8.49</v>
      </c>
      <c r="G625" s="96">
        <v>-3.71</v>
      </c>
      <c r="H625" s="96">
        <v>5160</v>
      </c>
      <c r="I625" s="96">
        <v>-16.936</v>
      </c>
      <c r="J625" s="96"/>
      <c r="K625" s="96">
        <v>47.92</v>
      </c>
      <c r="L625" s="96">
        <v>115.90470000000001</v>
      </c>
      <c r="M625" s="96">
        <v>-2.0229550000000001</v>
      </c>
      <c r="N625" s="96">
        <v>116.322365</v>
      </c>
      <c r="O625" s="96"/>
      <c r="P625" s="96">
        <v>211339</v>
      </c>
      <c r="Q625" s="96">
        <v>967311</v>
      </c>
      <c r="R625" s="150">
        <f t="shared" si="154"/>
        <v>0.21848092288829549</v>
      </c>
      <c r="S625" s="150"/>
      <c r="T625" s="150"/>
      <c r="U625" s="150"/>
      <c r="V625" s="150">
        <f t="shared" si="140"/>
        <v>2.3858960583968001</v>
      </c>
      <c r="W625" s="150">
        <f t="shared" si="141"/>
        <v>114.6956</v>
      </c>
      <c r="X625" s="150">
        <f t="shared" si="142"/>
        <v>115.83120000000001</v>
      </c>
      <c r="Y625" s="148">
        <f t="shared" si="143"/>
        <v>111.28879999999999</v>
      </c>
      <c r="Z625" s="148">
        <f t="shared" si="144"/>
        <v>116.322365</v>
      </c>
      <c r="AA625" s="148">
        <f t="shared" si="145"/>
        <v>109.0176</v>
      </c>
      <c r="AB625" s="96"/>
      <c r="AC625" s="96">
        <v>119.28</v>
      </c>
      <c r="AD625" s="96">
        <v>113.39</v>
      </c>
      <c r="AE625" s="97">
        <f t="shared" si="146"/>
        <v>1.0503698485382176</v>
      </c>
      <c r="AF625" s="96">
        <f t="shared" si="153"/>
        <v>0.99850299401197606</v>
      </c>
      <c r="AG625" s="96"/>
      <c r="AH625" s="101">
        <f>IF(AND(M625&lt;Variables!$G$6,M625&gt;Variables!$G$5),0,1)</f>
        <v>0</v>
      </c>
      <c r="AI625" s="101">
        <f t="shared" si="147"/>
        <v>1</v>
      </c>
      <c r="AJ625" s="101">
        <f>IF(I625&gt;Variables!$G$7,0,1)</f>
        <v>1</v>
      </c>
      <c r="AK625" s="101">
        <f>IF(F625&gt;Variables!$G$8,0,1)</f>
        <v>1</v>
      </c>
      <c r="AL625" s="101">
        <f>IF(G625&gt;Variables!$G$9,0,1)</f>
        <v>1</v>
      </c>
      <c r="AM625" s="101">
        <f>IF(AND(K625&gt;Variables!$G$10,K625&lt;Variables!$G$11),0,1)</f>
        <v>1</v>
      </c>
      <c r="AN625" s="103">
        <f>IF(H625&lt;Variables!$G$13,1,0)</f>
        <v>0</v>
      </c>
      <c r="AO625" s="101">
        <f>IF(R625&lt;Variables!$G$12,0,1)</f>
        <v>0</v>
      </c>
      <c r="AP625" s="102"/>
      <c r="AQ625" s="101"/>
      <c r="AR625" s="101">
        <v>1</v>
      </c>
      <c r="AS625" s="101"/>
      <c r="AT625" s="101"/>
      <c r="AU625" s="101"/>
      <c r="AV625" s="96">
        <f t="shared" si="148"/>
        <v>3</v>
      </c>
      <c r="AW625" s="96" t="str">
        <f t="shared" si="149"/>
        <v/>
      </c>
      <c r="AX625" s="96" t="str">
        <f t="shared" si="150"/>
        <v/>
      </c>
      <c r="AY625" s="96">
        <f t="shared" si="151"/>
        <v>3</v>
      </c>
      <c r="AZ625" s="96">
        <f t="shared" si="152"/>
        <v>2.3833083783968001</v>
      </c>
      <c r="BA625" s="96"/>
      <c r="BB625" s="96"/>
      <c r="BC625" s="96"/>
      <c r="BD625" s="96"/>
      <c r="BE625"/>
      <c r="BF625"/>
      <c r="BG625"/>
      <c r="BH625"/>
      <c r="BI625"/>
      <c r="BJ625" s="83"/>
      <c r="BK625" s="83"/>
    </row>
    <row r="626" spans="1:63" ht="14.1" customHeight="1" x14ac:dyDescent="0.2">
      <c r="A626" s="96" t="s">
        <v>105</v>
      </c>
      <c r="B626" s="96"/>
      <c r="C626" s="135">
        <v>44323.420138888891</v>
      </c>
      <c r="D626" s="96" t="s">
        <v>445</v>
      </c>
      <c r="E626" s="96">
        <v>42.349899999999998</v>
      </c>
      <c r="F626" s="96">
        <v>8.99</v>
      </c>
      <c r="G626" s="96">
        <v>5.85</v>
      </c>
      <c r="H626" s="96">
        <v>2000</v>
      </c>
      <c r="I626" s="96">
        <v>-0.188</v>
      </c>
      <c r="J626" s="96"/>
      <c r="K626" s="96">
        <v>66.319999999999993</v>
      </c>
      <c r="L626" s="96">
        <v>42.131242</v>
      </c>
      <c r="M626" s="96">
        <v>0.51899200000000001</v>
      </c>
      <c r="N626" s="96">
        <v>42.035494</v>
      </c>
      <c r="O626" s="96"/>
      <c r="P626" s="96">
        <v>119144</v>
      </c>
      <c r="Q626" s="96">
        <v>674422</v>
      </c>
      <c r="R626" s="139">
        <f t="shared" si="154"/>
        <v>0.17666090370717444</v>
      </c>
      <c r="S626" s="139"/>
      <c r="T626" s="139"/>
      <c r="U626" s="139"/>
      <c r="V626" s="139">
        <f t="shared" si="140"/>
        <v>2.4981201940172801</v>
      </c>
      <c r="W626" s="101">
        <f t="shared" si="141"/>
        <v>42.773398999999998</v>
      </c>
      <c r="X626" s="101">
        <f t="shared" si="142"/>
        <v>43.196897999999997</v>
      </c>
      <c r="Y626" s="96">
        <f t="shared" si="143"/>
        <v>41.502901999999999</v>
      </c>
      <c r="Z626" s="96">
        <f t="shared" si="144"/>
        <v>42.035494</v>
      </c>
      <c r="AA626" s="96">
        <f t="shared" si="145"/>
        <v>40.655904</v>
      </c>
      <c r="AB626" s="96"/>
      <c r="AC626" s="96">
        <v>43.35</v>
      </c>
      <c r="AD626" s="96">
        <v>42.22</v>
      </c>
      <c r="AE626" s="97">
        <f t="shared" si="146"/>
        <v>1.0236151679224745</v>
      </c>
      <c r="AF626" s="96">
        <f t="shared" si="153"/>
        <v>0.99693269641722881</v>
      </c>
      <c r="AG626" s="96"/>
      <c r="AH626" s="101">
        <f>IF(AND(M626&lt;Variables!$G$6,M626&gt;Variables!$G$5),0,1)</f>
        <v>1</v>
      </c>
      <c r="AI626" s="101">
        <f t="shared" si="147"/>
        <v>0</v>
      </c>
      <c r="AJ626" s="101">
        <f>IF(I626&gt;Variables!$G$7,0,1)</f>
        <v>1</v>
      </c>
      <c r="AK626" s="101">
        <f>IF(F626&gt;Variables!$G$8,0,1)</f>
        <v>1</v>
      </c>
      <c r="AL626" s="101">
        <f>IF(G626&gt;Variables!$G$9,0,1)</f>
        <v>1</v>
      </c>
      <c r="AM626" s="101">
        <f>IF(AND(K626&gt;Variables!$G$10,K626&lt;Variables!$G$11),0,1)</f>
        <v>0</v>
      </c>
      <c r="AN626" s="103">
        <f>IF(H626&lt;Variables!$G$13,1,0)</f>
        <v>1</v>
      </c>
      <c r="AO626" s="101">
        <f>IF(R626&lt;Variables!$G$12,0,1)</f>
        <v>0</v>
      </c>
      <c r="AP626" s="102"/>
      <c r="AQ626" s="101"/>
      <c r="AR626" s="101">
        <v>1</v>
      </c>
      <c r="AS626" s="101"/>
      <c r="AT626" s="101"/>
      <c r="AU626" s="101"/>
      <c r="AV626" s="96">
        <f t="shared" si="148"/>
        <v>3</v>
      </c>
      <c r="AW626" s="96" t="str">
        <f t="shared" si="149"/>
        <v/>
      </c>
      <c r="AX626" s="96" t="str">
        <f t="shared" si="150"/>
        <v/>
      </c>
      <c r="AY626" s="96">
        <f t="shared" si="151"/>
        <v>3</v>
      </c>
      <c r="AZ626" s="96">
        <f t="shared" si="152"/>
        <v>2.4945389140172796</v>
      </c>
      <c r="BA626" s="96"/>
      <c r="BB626" s="96"/>
      <c r="BC626" s="96"/>
      <c r="BD626" s="96"/>
      <c r="BE626"/>
      <c r="BF626"/>
      <c r="BG626"/>
      <c r="BH626"/>
      <c r="BI626"/>
      <c r="BJ626" s="83"/>
      <c r="BK626" s="83"/>
    </row>
    <row r="627" spans="1:63" ht="14.1" customHeight="1" x14ac:dyDescent="0.2">
      <c r="A627" s="96" t="s">
        <v>105</v>
      </c>
      <c r="B627" s="96"/>
      <c r="C627" s="135">
        <v>44323.420138888891</v>
      </c>
      <c r="D627" s="96" t="s">
        <v>452</v>
      </c>
      <c r="E627" s="96">
        <v>57.3</v>
      </c>
      <c r="F627" s="96">
        <v>10.84</v>
      </c>
      <c r="G627" s="96">
        <v>7.48</v>
      </c>
      <c r="H627" s="96">
        <v>3760</v>
      </c>
      <c r="I627" s="96">
        <v>149.12</v>
      </c>
      <c r="J627" s="96"/>
      <c r="K627" s="96">
        <v>64.37</v>
      </c>
      <c r="L627" s="96">
        <v>56.535739999999997</v>
      </c>
      <c r="M627" s="96">
        <v>1.351817</v>
      </c>
      <c r="N627" s="96">
        <v>55.788508</v>
      </c>
      <c r="O627" s="96"/>
      <c r="P627" s="96">
        <v>1183000</v>
      </c>
      <c r="Q627" s="96">
        <v>1067000</v>
      </c>
      <c r="R627" s="139">
        <f t="shared" si="154"/>
        <v>1.1087160262417994</v>
      </c>
      <c r="S627" s="139"/>
      <c r="T627" s="139"/>
      <c r="U627" s="139"/>
      <c r="V627" s="139">
        <f t="shared" si="140"/>
        <v>2.4246247954824804</v>
      </c>
      <c r="W627" s="101">
        <f t="shared" si="141"/>
        <v>57.872999999999998</v>
      </c>
      <c r="X627" s="101">
        <f t="shared" si="142"/>
        <v>58.445999999999998</v>
      </c>
      <c r="Y627" s="96">
        <f t="shared" si="143"/>
        <v>56.153999999999996</v>
      </c>
      <c r="Z627" s="96">
        <f t="shared" si="144"/>
        <v>55.788508</v>
      </c>
      <c r="AA627" s="96">
        <f t="shared" si="145"/>
        <v>55.007999999999996</v>
      </c>
      <c r="AB627" s="96"/>
      <c r="AC627" s="96">
        <v>59.88</v>
      </c>
      <c r="AD627" s="96">
        <v>57.01</v>
      </c>
      <c r="AE627" s="97">
        <f t="shared" si="146"/>
        <v>1.0450261780104713</v>
      </c>
      <c r="AF627" s="96">
        <f t="shared" si="153"/>
        <v>0.99493891797556722</v>
      </c>
      <c r="AG627" s="96"/>
      <c r="AH627" s="101">
        <f>IF(AND(M627&lt;Variables!$G$6,M627&gt;Variables!$G$5),0,1)</f>
        <v>1</v>
      </c>
      <c r="AI627" s="101">
        <f t="shared" si="147"/>
        <v>0</v>
      </c>
      <c r="AJ627" s="101">
        <f>IF(I627&gt;Variables!$G$7,0,1)</f>
        <v>0</v>
      </c>
      <c r="AK627" s="101">
        <f>IF(F627&gt;Variables!$G$8,0,1)</f>
        <v>0</v>
      </c>
      <c r="AL627" s="101">
        <f>IF(G627&gt;Variables!$G$9,0,1)</f>
        <v>1</v>
      </c>
      <c r="AM627" s="101">
        <f>IF(AND(K627&gt;Variables!$G$10,K627&lt;Variables!$G$11),0,1)</f>
        <v>0</v>
      </c>
      <c r="AN627" s="103">
        <f>IF(H627&lt;Variables!$G$13,1,0)</f>
        <v>0</v>
      </c>
      <c r="AO627" s="101">
        <f>IF(R627&lt;Variables!$G$12,0,1)</f>
        <v>0</v>
      </c>
      <c r="AP627" s="102"/>
      <c r="AQ627" s="101"/>
      <c r="AR627" s="101">
        <v>1</v>
      </c>
      <c r="AS627" s="101"/>
      <c r="AT627" s="101"/>
      <c r="AU627" s="101"/>
      <c r="AV627" s="96">
        <f t="shared" si="148"/>
        <v>3</v>
      </c>
      <c r="AW627" s="96" t="str">
        <f t="shared" si="149"/>
        <v/>
      </c>
      <c r="AX627" s="96" t="str">
        <f t="shared" si="150"/>
        <v/>
      </c>
      <c r="AY627" s="96">
        <f t="shared" si="151"/>
        <v>3</v>
      </c>
      <c r="AZ627" s="96">
        <f t="shared" si="152"/>
        <v>2.4211488154824803</v>
      </c>
      <c r="BA627" s="96"/>
      <c r="BB627" s="96"/>
      <c r="BC627" s="96"/>
      <c r="BD627" s="96"/>
      <c r="BE627"/>
      <c r="BF627"/>
      <c r="BG627"/>
      <c r="BH627"/>
      <c r="BI627"/>
      <c r="BJ627" s="83"/>
      <c r="BK627" s="83"/>
    </row>
    <row r="628" spans="1:63" ht="14.1" customHeight="1" x14ac:dyDescent="0.2">
      <c r="A628" s="96" t="s">
        <v>105</v>
      </c>
      <c r="B628" s="96"/>
      <c r="C628" s="135">
        <v>44323.420138888891</v>
      </c>
      <c r="D628" s="96" t="s">
        <v>448</v>
      </c>
      <c r="E628" s="96">
        <v>12.49</v>
      </c>
      <c r="F628" s="96">
        <v>8.5</v>
      </c>
      <c r="G628" s="96">
        <v>7.58</v>
      </c>
      <c r="H628" s="96">
        <v>3160</v>
      </c>
      <c r="I628" s="96">
        <v>-0.745</v>
      </c>
      <c r="J628" s="96"/>
      <c r="K628" s="96">
        <v>62.7</v>
      </c>
      <c r="L628" s="96">
        <v>12.32225</v>
      </c>
      <c r="M628" s="96">
        <v>1.361359</v>
      </c>
      <c r="N628" s="96">
        <v>12.281169</v>
      </c>
      <c r="O628" s="96"/>
      <c r="P628" s="96">
        <v>1014000</v>
      </c>
      <c r="Q628" s="96">
        <v>4831000</v>
      </c>
      <c r="R628" s="139">
        <f t="shared" si="154"/>
        <v>0.2098944317946595</v>
      </c>
      <c r="S628" s="139"/>
      <c r="T628" s="139"/>
      <c r="U628" s="139"/>
      <c r="V628" s="139">
        <f t="shared" si="140"/>
        <v>2.4132452851416</v>
      </c>
      <c r="W628" s="101">
        <f t="shared" si="141"/>
        <v>12.6149</v>
      </c>
      <c r="X628" s="101">
        <f t="shared" si="142"/>
        <v>12.739800000000001</v>
      </c>
      <c r="Y628" s="96">
        <f t="shared" si="143"/>
        <v>12.2402</v>
      </c>
      <c r="Z628" s="96">
        <f t="shared" si="144"/>
        <v>12.281169</v>
      </c>
      <c r="AA628" s="96">
        <f t="shared" si="145"/>
        <v>11.990399999999999</v>
      </c>
      <c r="AB628" s="96"/>
      <c r="AC628" s="96">
        <v>12.8</v>
      </c>
      <c r="AD628" s="96">
        <v>12.33</v>
      </c>
      <c r="AE628" s="97">
        <f t="shared" si="146"/>
        <v>1.0248198558847077</v>
      </c>
      <c r="AF628" s="96">
        <f t="shared" si="153"/>
        <v>0.9871897518014412</v>
      </c>
      <c r="AG628" s="96"/>
      <c r="AH628" s="101">
        <f>IF(AND(M628&lt;Variables!$G$6,M628&gt;Variables!$G$5),0,1)</f>
        <v>1</v>
      </c>
      <c r="AI628" s="101">
        <f t="shared" si="147"/>
        <v>0</v>
      </c>
      <c r="AJ628" s="101">
        <f>IF(I628&gt;Variables!$G$7,0,1)</f>
        <v>1</v>
      </c>
      <c r="AK628" s="101">
        <f>IF(F628&gt;Variables!$G$8,0,1)</f>
        <v>1</v>
      </c>
      <c r="AL628" s="101">
        <f>IF(G628&gt;Variables!$G$9,0,1)</f>
        <v>1</v>
      </c>
      <c r="AM628" s="101">
        <f>IF(AND(K628&gt;Variables!$G$10,K628&lt;Variables!$G$11),0,1)</f>
        <v>0</v>
      </c>
      <c r="AN628" s="103">
        <f>IF(H628&lt;Variables!$G$13,1,0)</f>
        <v>0</v>
      </c>
      <c r="AO628" s="101">
        <f>IF(R628&lt;Variables!$G$12,0,1)</f>
        <v>0</v>
      </c>
      <c r="AP628" s="102"/>
      <c r="AQ628" s="101"/>
      <c r="AR628" s="101">
        <v>1</v>
      </c>
      <c r="AS628" s="101"/>
      <c r="AT628" s="101"/>
      <c r="AU628" s="101"/>
      <c r="AV628" s="96">
        <f t="shared" si="148"/>
        <v>3</v>
      </c>
      <c r="AW628" s="96" t="str">
        <f t="shared" si="149"/>
        <v/>
      </c>
      <c r="AX628" s="96" t="str">
        <f t="shared" si="150"/>
        <v/>
      </c>
      <c r="AY628" s="96">
        <f t="shared" si="151"/>
        <v>3</v>
      </c>
      <c r="AZ628" s="96">
        <f t="shared" si="152"/>
        <v>2.4098594851415998</v>
      </c>
      <c r="BA628" s="96"/>
      <c r="BB628" s="96"/>
      <c r="BC628" s="96"/>
      <c r="BD628" s="96"/>
      <c r="BE628"/>
      <c r="BF628"/>
      <c r="BG628"/>
      <c r="BH628"/>
      <c r="BI628"/>
      <c r="BJ628" s="83"/>
      <c r="BK628" s="83"/>
    </row>
    <row r="629" spans="1:63" ht="14.1" customHeight="1" x14ac:dyDescent="0.2">
      <c r="A629" s="96" t="s">
        <v>105</v>
      </c>
      <c r="B629" s="96"/>
      <c r="C629" s="141">
        <v>44323.423611111109</v>
      </c>
      <c r="D629" s="89" t="s">
        <v>448</v>
      </c>
      <c r="E629" s="89">
        <v>12.69</v>
      </c>
      <c r="F629" s="89">
        <v>10.61</v>
      </c>
      <c r="G629" s="89">
        <v>9.3000000000000007</v>
      </c>
      <c r="H629" s="89">
        <v>3160</v>
      </c>
      <c r="I629" s="89">
        <v>-0.71199999999999997</v>
      </c>
      <c r="J629" s="89"/>
      <c r="K629" s="89">
        <v>70.69</v>
      </c>
      <c r="L629" s="89">
        <v>12.41675</v>
      </c>
      <c r="M629" s="89">
        <v>2.2006559999999999</v>
      </c>
      <c r="N629" s="89">
        <v>12.322368000000001</v>
      </c>
      <c r="O629" s="89"/>
      <c r="P629" s="89">
        <v>1073000</v>
      </c>
      <c r="Q629" s="89">
        <v>4831000</v>
      </c>
      <c r="R629" s="142">
        <f t="shared" si="154"/>
        <v>0.22210722417718898</v>
      </c>
      <c r="S629" s="142"/>
      <c r="T629" s="142"/>
      <c r="U629" s="142"/>
      <c r="V629" s="142">
        <f t="shared" si="140"/>
        <v>2.39263616221568</v>
      </c>
      <c r="W629" s="89">
        <f t="shared" si="141"/>
        <v>12.8169</v>
      </c>
      <c r="X629" s="89">
        <f t="shared" si="142"/>
        <v>12.9438</v>
      </c>
      <c r="Y629" s="121">
        <f t="shared" si="143"/>
        <v>12.436199999999999</v>
      </c>
      <c r="Z629" s="121">
        <f t="shared" si="144"/>
        <v>12.322368000000001</v>
      </c>
      <c r="AA629" s="121">
        <f t="shared" si="145"/>
        <v>12.182399999999999</v>
      </c>
      <c r="AB629" s="96"/>
      <c r="AC629" s="96">
        <v>12.8</v>
      </c>
      <c r="AD629" s="96">
        <v>12.51</v>
      </c>
      <c r="AE629" s="96">
        <f t="shared" si="146"/>
        <v>1.008668242710796</v>
      </c>
      <c r="AF629" s="96">
        <f t="shared" si="153"/>
        <v>0.98581560283687941</v>
      </c>
      <c r="AG629" s="96"/>
      <c r="AH629" s="105">
        <f>IF(AND(M629&lt;Variables!$G$6,M629&gt;Variables!$G$5),0,1)</f>
        <v>1</v>
      </c>
      <c r="AI629" s="105">
        <f t="shared" si="147"/>
        <v>0</v>
      </c>
      <c r="AJ629" s="105">
        <f>IF(I629&gt;Variables!$G$7,0,1)</f>
        <v>1</v>
      </c>
      <c r="AK629" s="105">
        <f>IF(F629&gt;Variables!$G$8,0,1)</f>
        <v>0</v>
      </c>
      <c r="AL629" s="105">
        <f>IF(G629&gt;Variables!$G$9,0,1)</f>
        <v>1</v>
      </c>
      <c r="AM629" s="105">
        <f>IF(AND(K629&gt;Variables!$G$10,K629&lt;Variables!$G$11),0,1)</f>
        <v>0</v>
      </c>
      <c r="AN629" s="103">
        <f>IF(H629&lt;Variables!$G$13,1,0)</f>
        <v>0</v>
      </c>
      <c r="AO629" s="101">
        <f>IF(R629&lt;Variables!$G$12,0,1)</f>
        <v>0</v>
      </c>
      <c r="AP629" s="106"/>
      <c r="AQ629" s="105"/>
      <c r="AR629" s="105"/>
      <c r="AS629" s="105"/>
      <c r="AT629" s="105"/>
      <c r="AU629" s="105">
        <v>1</v>
      </c>
      <c r="AV629" s="96" t="str">
        <f t="shared" si="148"/>
        <v/>
      </c>
      <c r="AW629" s="96" t="str">
        <f t="shared" si="149"/>
        <v/>
      </c>
      <c r="AX629" s="96">
        <f t="shared" si="150"/>
        <v>2</v>
      </c>
      <c r="AY629" s="96">
        <f t="shared" si="151"/>
        <v>2</v>
      </c>
      <c r="AZ629" s="96">
        <f t="shared" si="152"/>
        <v>2.3888189022156801</v>
      </c>
      <c r="BA629" s="96"/>
      <c r="BB629" s="96"/>
      <c r="BC629" s="96"/>
      <c r="BD629" s="96"/>
      <c r="BE629"/>
      <c r="BF629"/>
      <c r="BG629"/>
      <c r="BH629"/>
      <c r="BI629"/>
      <c r="BJ629" s="83"/>
      <c r="BK629" s="83"/>
    </row>
    <row r="630" spans="1:63" ht="14.1" customHeight="1" x14ac:dyDescent="0.2">
      <c r="A630" s="96" t="s">
        <v>402</v>
      </c>
      <c r="B630" s="96"/>
      <c r="C630" s="135">
        <v>44323.427083333336</v>
      </c>
      <c r="D630" s="96" t="s">
        <v>448</v>
      </c>
      <c r="E630" s="96">
        <v>12.734999999999999</v>
      </c>
      <c r="F630" s="96">
        <v>12.01</v>
      </c>
      <c r="G630" s="96">
        <v>9.69</v>
      </c>
      <c r="H630" s="96">
        <v>3160</v>
      </c>
      <c r="I630" s="96">
        <v>-0.70499999999999996</v>
      </c>
      <c r="J630" s="96"/>
      <c r="K630" s="96">
        <v>68.599999999999994</v>
      </c>
      <c r="L630" s="96">
        <v>12.561215000000001</v>
      </c>
      <c r="M630" s="96">
        <v>1.383505</v>
      </c>
      <c r="N630" s="96">
        <v>12.369377999999999</v>
      </c>
      <c r="O630" s="96"/>
      <c r="P630" s="96">
        <v>1197000</v>
      </c>
      <c r="Q630" s="96">
        <v>4831000</v>
      </c>
      <c r="R630" s="140">
        <f t="shared" si="154"/>
        <v>0.2477747878286069</v>
      </c>
      <c r="S630" s="140"/>
      <c r="T630" s="140"/>
      <c r="U630" s="140"/>
      <c r="V630" s="140">
        <f t="shared" si="140"/>
        <v>2.4494074086159996</v>
      </c>
      <c r="W630" s="96">
        <f t="shared" si="141"/>
        <v>12.862349999999999</v>
      </c>
      <c r="X630" s="96">
        <f t="shared" si="142"/>
        <v>12.989699999999999</v>
      </c>
      <c r="Y630" s="105">
        <f t="shared" si="143"/>
        <v>12.4803</v>
      </c>
      <c r="Z630" s="105">
        <f t="shared" si="144"/>
        <v>12.369377999999999</v>
      </c>
      <c r="AA630" s="105">
        <f t="shared" si="145"/>
        <v>12.225599999999998</v>
      </c>
      <c r="AB630" s="96"/>
      <c r="AC630" s="96">
        <v>12.8</v>
      </c>
      <c r="AD630" s="96">
        <v>15.51</v>
      </c>
      <c r="AE630" s="96">
        <f t="shared" si="146"/>
        <v>1.0051040439733021</v>
      </c>
      <c r="AF630" s="96">
        <f t="shared" si="153"/>
        <v>1.2179034157832744</v>
      </c>
      <c r="AG630" s="96"/>
      <c r="AH630" s="105">
        <f>IF(AND(M630&lt;Variables!$G$6,M630&gt;Variables!$G$5),0,1)</f>
        <v>1</v>
      </c>
      <c r="AI630" s="105">
        <f t="shared" si="147"/>
        <v>0</v>
      </c>
      <c r="AJ630" s="105">
        <f>IF(I630&gt;Variables!$G$7,0,1)</f>
        <v>1</v>
      </c>
      <c r="AK630" s="105">
        <f>IF(F630&gt;Variables!$G$8,0,1)</f>
        <v>0</v>
      </c>
      <c r="AL630" s="105">
        <f>IF(G630&gt;Variables!$G$9,0,1)</f>
        <v>1</v>
      </c>
      <c r="AM630" s="105">
        <f>IF(AND(K630&gt;Variables!$G$10,K630&lt;Variables!$G$11),0,1)</f>
        <v>0</v>
      </c>
      <c r="AN630" s="103">
        <f>IF(H630&lt;Variables!$G$13,1,0)</f>
        <v>0</v>
      </c>
      <c r="AO630" s="101">
        <f>IF(R630&lt;Variables!$G$12,0,1)</f>
        <v>0</v>
      </c>
      <c r="AP630" s="106"/>
      <c r="AQ630" s="105"/>
      <c r="AR630" s="105"/>
      <c r="AS630" s="105"/>
      <c r="AT630" s="105"/>
      <c r="AU630" s="105">
        <v>1</v>
      </c>
      <c r="AV630" s="96" t="str">
        <f t="shared" si="148"/>
        <v/>
      </c>
      <c r="AW630" s="96" t="str">
        <f t="shared" si="149"/>
        <v/>
      </c>
      <c r="AX630" s="96">
        <f t="shared" si="150"/>
        <v>2</v>
      </c>
      <c r="AY630" s="96">
        <f t="shared" si="151"/>
        <v>2</v>
      </c>
      <c r="AZ630" s="96">
        <f t="shared" si="152"/>
        <v>2.4457030086159994</v>
      </c>
      <c r="BA630" s="96"/>
      <c r="BB630" s="96"/>
      <c r="BC630" s="96"/>
      <c r="BD630" s="96"/>
      <c r="BE630"/>
      <c r="BF630"/>
      <c r="BG630"/>
      <c r="BH630"/>
      <c r="BI630"/>
      <c r="BJ630" s="83"/>
      <c r="BK630" s="83"/>
    </row>
    <row r="631" spans="1:63" ht="14.1" customHeight="1" x14ac:dyDescent="0.2">
      <c r="A631" s="96" t="s">
        <v>105</v>
      </c>
      <c r="B631" s="96"/>
      <c r="C631" s="135">
        <v>44323.4375</v>
      </c>
      <c r="D631" s="96" t="s">
        <v>450</v>
      </c>
      <c r="E631" s="96">
        <v>179.41</v>
      </c>
      <c r="F631" s="96">
        <v>8.6999999999999993</v>
      </c>
      <c r="G631" s="96">
        <v>2.2599999999999998</v>
      </c>
      <c r="H631" s="96">
        <v>24440</v>
      </c>
      <c r="I631" s="96">
        <v>50.350999999999999</v>
      </c>
      <c r="J631" s="96"/>
      <c r="K631" s="96">
        <v>68.5</v>
      </c>
      <c r="L631" s="96">
        <v>177.68563</v>
      </c>
      <c r="M631" s="96">
        <v>0.97046100000000002</v>
      </c>
      <c r="N631" s="96">
        <v>177.048654</v>
      </c>
      <c r="O631" s="96"/>
      <c r="P631" s="96">
        <v>2279000</v>
      </c>
      <c r="Q631" s="96">
        <v>3023000</v>
      </c>
      <c r="R631" s="140">
        <f t="shared" si="154"/>
        <v>0.75388686735031429</v>
      </c>
      <c r="S631" s="140"/>
      <c r="T631" s="140"/>
      <c r="U631" s="140"/>
      <c r="V631" s="140">
        <f t="shared" si="140"/>
        <v>2.4815782236919999</v>
      </c>
      <c r="W631" s="96">
        <f t="shared" si="141"/>
        <v>181.20410000000001</v>
      </c>
      <c r="X631" s="96">
        <f t="shared" si="142"/>
        <v>182.9982</v>
      </c>
      <c r="Y631" s="105">
        <f t="shared" si="143"/>
        <v>175.8218</v>
      </c>
      <c r="Z631" s="105">
        <f t="shared" si="144"/>
        <v>177.048654</v>
      </c>
      <c r="AA631" s="105">
        <f t="shared" si="145"/>
        <v>172.2336</v>
      </c>
      <c r="AB631" s="96"/>
      <c r="AC631" s="96">
        <v>180.05</v>
      </c>
      <c r="AD631" s="96">
        <v>176.5</v>
      </c>
      <c r="AE631" s="96">
        <f t="shared" si="146"/>
        <v>1.0035672482024414</v>
      </c>
      <c r="AF631" s="96">
        <f t="shared" si="153"/>
        <v>0.98378016832952453</v>
      </c>
      <c r="AG631" s="96"/>
      <c r="AH631" s="105">
        <f>IF(AND(M631&lt;Variables!$G$6,M631&gt;Variables!$G$5),0,1)</f>
        <v>1</v>
      </c>
      <c r="AI631" s="105">
        <f t="shared" si="147"/>
        <v>0</v>
      </c>
      <c r="AJ631" s="105">
        <f>IF(I631&gt;Variables!$G$7,0,1)</f>
        <v>0</v>
      </c>
      <c r="AK631" s="105">
        <f>IF(F631&gt;Variables!$G$8,0,1)</f>
        <v>1</v>
      </c>
      <c r="AL631" s="105">
        <f>IF(G631&gt;Variables!$G$9,0,1)</f>
        <v>1</v>
      </c>
      <c r="AM631" s="105">
        <f>IF(AND(K631&gt;Variables!$G$10,K631&lt;Variables!$G$11),0,1)</f>
        <v>0</v>
      </c>
      <c r="AN631" s="103">
        <f>IF(H631&lt;Variables!$G$13,1,0)</f>
        <v>0</v>
      </c>
      <c r="AO631" s="101">
        <f>IF(R631&lt;Variables!$G$12,0,1)</f>
        <v>0</v>
      </c>
      <c r="AP631" s="106"/>
      <c r="AQ631" s="105"/>
      <c r="AR631" s="105"/>
      <c r="AS631" s="105"/>
      <c r="AT631" s="105"/>
      <c r="AU631" s="105">
        <v>1</v>
      </c>
      <c r="AV631" s="96" t="str">
        <f t="shared" si="148"/>
        <v/>
      </c>
      <c r="AW631" s="96" t="str">
        <f t="shared" si="149"/>
        <v/>
      </c>
      <c r="AX631" s="96">
        <f t="shared" si="150"/>
        <v>2</v>
      </c>
      <c r="AY631" s="96">
        <f t="shared" si="151"/>
        <v>2</v>
      </c>
      <c r="AZ631" s="96">
        <f t="shared" si="152"/>
        <v>2.4778792236920002</v>
      </c>
      <c r="BA631" s="96"/>
      <c r="BB631" s="96"/>
      <c r="BC631" s="96"/>
      <c r="BD631" s="96"/>
      <c r="BE631"/>
      <c r="BF631"/>
      <c r="BG631"/>
      <c r="BH631"/>
      <c r="BI631"/>
      <c r="BJ631" s="83"/>
      <c r="BK631" s="83"/>
    </row>
    <row r="632" spans="1:63" ht="14.1" customHeight="1" x14ac:dyDescent="0.2">
      <c r="A632" s="96" t="s">
        <v>105</v>
      </c>
      <c r="B632" s="96"/>
      <c r="C632" s="135">
        <v>44323.4375</v>
      </c>
      <c r="D632" s="96" t="s">
        <v>279</v>
      </c>
      <c r="E632" s="96">
        <v>22.349900000000002</v>
      </c>
      <c r="F632" s="96">
        <v>8.44</v>
      </c>
      <c r="G632" s="96">
        <v>8.5500000000000007</v>
      </c>
      <c r="H632" s="96">
        <v>1970</v>
      </c>
      <c r="I632" s="96">
        <v>292.87900000000002</v>
      </c>
      <c r="J632" s="96"/>
      <c r="K632" s="96">
        <v>67.739999999999995</v>
      </c>
      <c r="L632" s="96">
        <v>22.139759999999999</v>
      </c>
      <c r="M632" s="96">
        <v>0.949152</v>
      </c>
      <c r="N632" s="96">
        <v>21.889165999999999</v>
      </c>
      <c r="O632" s="96"/>
      <c r="P632" s="96">
        <v>1203000</v>
      </c>
      <c r="Q632" s="96">
        <v>1398000</v>
      </c>
      <c r="R632" s="139">
        <f t="shared" si="154"/>
        <v>0.86051502145922742</v>
      </c>
      <c r="S632" s="139"/>
      <c r="T632" s="139"/>
      <c r="U632" s="139"/>
      <c r="V632" s="139">
        <f t="shared" si="140"/>
        <v>2.4774804296857598</v>
      </c>
      <c r="W632" s="101">
        <f t="shared" si="141"/>
        <v>22.573399000000002</v>
      </c>
      <c r="X632" s="101">
        <f t="shared" si="142"/>
        <v>22.796898000000002</v>
      </c>
      <c r="Y632" s="96">
        <f t="shared" si="143"/>
        <v>21.902902000000001</v>
      </c>
      <c r="Z632" s="96">
        <f t="shared" si="144"/>
        <v>21.889165999999999</v>
      </c>
      <c r="AA632" s="96">
        <f t="shared" si="145"/>
        <v>21.455904</v>
      </c>
      <c r="AB632" s="96"/>
      <c r="AC632" s="96">
        <v>22.87</v>
      </c>
      <c r="AD632" s="96">
        <v>22.22</v>
      </c>
      <c r="AE632" s="97">
        <f t="shared" si="146"/>
        <v>1.0232707976322042</v>
      </c>
      <c r="AF632" s="96">
        <f t="shared" si="153"/>
        <v>0.99418789345813618</v>
      </c>
      <c r="AG632" s="96"/>
      <c r="AH632" s="101">
        <f>IF(AND(M632&lt;Variables!$G$6,M632&gt;Variables!$G$5),0,1)</f>
        <v>1</v>
      </c>
      <c r="AI632" s="101">
        <f t="shared" si="147"/>
        <v>0</v>
      </c>
      <c r="AJ632" s="101">
        <f>IF(I632&gt;Variables!$G$7,0,1)</f>
        <v>0</v>
      </c>
      <c r="AK632" s="101">
        <f>IF(F632&gt;Variables!$G$8,0,1)</f>
        <v>1</v>
      </c>
      <c r="AL632" s="101">
        <f>IF(G632&gt;Variables!$G$9,0,1)</f>
        <v>1</v>
      </c>
      <c r="AM632" s="101">
        <f>IF(AND(K632&gt;Variables!$G$10,K632&lt;Variables!$G$11),0,1)</f>
        <v>0</v>
      </c>
      <c r="AN632" s="103">
        <f>IF(H632&lt;Variables!$G$13,1,0)</f>
        <v>1</v>
      </c>
      <c r="AO632" s="101">
        <f>IF(R632&lt;Variables!$G$12,0,1)</f>
        <v>0</v>
      </c>
      <c r="AP632" s="102"/>
      <c r="AQ632" s="101"/>
      <c r="AR632" s="101">
        <v>1</v>
      </c>
      <c r="AS632" s="101"/>
      <c r="AT632" s="101"/>
      <c r="AU632" s="101"/>
      <c r="AV632" s="96">
        <f t="shared" si="148"/>
        <v>3</v>
      </c>
      <c r="AW632" s="96" t="str">
        <f t="shared" si="149"/>
        <v/>
      </c>
      <c r="AX632" s="96" t="str">
        <f t="shared" si="150"/>
        <v/>
      </c>
      <c r="AY632" s="96">
        <f t="shared" si="151"/>
        <v>3</v>
      </c>
      <c r="AZ632" s="96">
        <f t="shared" si="152"/>
        <v>2.4738224696857598</v>
      </c>
      <c r="BA632" s="96"/>
      <c r="BB632" s="96"/>
      <c r="BC632" s="96"/>
      <c r="BD632" s="96"/>
      <c r="BE632"/>
      <c r="BF632"/>
      <c r="BG632"/>
      <c r="BH632"/>
      <c r="BI632"/>
      <c r="BJ632" s="83"/>
      <c r="BK632" s="83"/>
    </row>
    <row r="633" spans="1:63" ht="14.1" customHeight="1" x14ac:dyDescent="0.2">
      <c r="A633" s="96" t="s">
        <v>105</v>
      </c>
      <c r="B633" s="96"/>
      <c r="C633" s="135">
        <v>44323.440972222219</v>
      </c>
      <c r="D633" s="96" t="s">
        <v>93</v>
      </c>
      <c r="E633" s="96">
        <v>72.83</v>
      </c>
      <c r="F633" s="96">
        <v>9.57</v>
      </c>
      <c r="G633" s="96">
        <v>3.28</v>
      </c>
      <c r="H633" s="96">
        <v>4720</v>
      </c>
      <c r="I633" s="96">
        <v>31.16</v>
      </c>
      <c r="J633" s="96"/>
      <c r="K633" s="96">
        <v>64.209999999999994</v>
      </c>
      <c r="L633" s="96">
        <v>72.262749999999997</v>
      </c>
      <c r="M633" s="96">
        <v>0.78498299999999999</v>
      </c>
      <c r="N633" s="96">
        <v>71.832251999999997</v>
      </c>
      <c r="O633" s="96"/>
      <c r="P633" s="96">
        <v>333734</v>
      </c>
      <c r="Q633" s="96">
        <v>1420000</v>
      </c>
      <c r="R633" s="151">
        <f t="shared" si="154"/>
        <v>0.23502394366197182</v>
      </c>
      <c r="S633" s="151"/>
      <c r="T633" s="151"/>
      <c r="U633" s="151"/>
      <c r="V633" s="151">
        <f t="shared" si="140"/>
        <v>2.4615915328541602</v>
      </c>
      <c r="W633" s="148">
        <f t="shared" si="141"/>
        <v>73.558300000000003</v>
      </c>
      <c r="X633" s="148">
        <f t="shared" si="142"/>
        <v>74.286599999999993</v>
      </c>
      <c r="Y633" s="151">
        <f t="shared" si="143"/>
        <v>71.373400000000004</v>
      </c>
      <c r="Z633" s="151">
        <f t="shared" si="144"/>
        <v>71.832251999999997</v>
      </c>
      <c r="AA633" s="151">
        <f t="shared" si="145"/>
        <v>69.916799999999995</v>
      </c>
      <c r="AB633" s="96"/>
      <c r="AC633" s="96">
        <v>73.33</v>
      </c>
      <c r="AD633" s="96">
        <v>70.75</v>
      </c>
      <c r="AE633" s="96">
        <f t="shared" si="146"/>
        <v>1.0068653027598518</v>
      </c>
      <c r="AF633" s="96">
        <f t="shared" si="153"/>
        <v>0.97144034051901695</v>
      </c>
      <c r="AG633" s="96"/>
      <c r="AH633" s="105">
        <f>IF(AND(M633&lt;Variables!$G$6,M633&gt;Variables!$G$5),0,1)</f>
        <v>1</v>
      </c>
      <c r="AI633" s="105">
        <f t="shared" si="147"/>
        <v>0</v>
      </c>
      <c r="AJ633" s="105">
        <f>IF(I633&gt;Variables!$G$7,0,1)</f>
        <v>0</v>
      </c>
      <c r="AK633" s="105">
        <f>IF(F633&gt;Variables!$G$8,0,1)</f>
        <v>0</v>
      </c>
      <c r="AL633" s="105">
        <f>IF(G633&gt;Variables!$G$9,0,1)</f>
        <v>1</v>
      </c>
      <c r="AM633" s="105">
        <f>IF(AND(K633&gt;Variables!$G$10,K633&lt;Variables!$G$11),0,1)</f>
        <v>0</v>
      </c>
      <c r="AN633" s="103">
        <f>IF(H633&lt;Variables!$G$13,1,0)</f>
        <v>0</v>
      </c>
      <c r="AO633" s="101">
        <f>IF(R633&lt;Variables!$G$12,0,1)</f>
        <v>0</v>
      </c>
      <c r="AP633" s="106"/>
      <c r="AQ633" s="105"/>
      <c r="AR633" s="105"/>
      <c r="AS633" s="105"/>
      <c r="AT633" s="105"/>
      <c r="AU633" s="105">
        <v>1</v>
      </c>
      <c r="AV633" s="96" t="str">
        <f t="shared" si="148"/>
        <v/>
      </c>
      <c r="AW633" s="96" t="str">
        <f t="shared" si="149"/>
        <v/>
      </c>
      <c r="AX633" s="96">
        <f t="shared" si="150"/>
        <v>2</v>
      </c>
      <c r="AY633" s="96">
        <f t="shared" si="151"/>
        <v>2</v>
      </c>
      <c r="AZ633" s="96">
        <f t="shared" si="152"/>
        <v>2.45812419285416</v>
      </c>
      <c r="BA633" s="96"/>
      <c r="BB633" s="96"/>
      <c r="BC633" s="96"/>
      <c r="BD633" s="96"/>
      <c r="BE633"/>
      <c r="BF633"/>
      <c r="BG633"/>
      <c r="BH633"/>
      <c r="BI633"/>
      <c r="BJ633" s="83"/>
      <c r="BK633" s="83"/>
    </row>
    <row r="634" spans="1:63" ht="14.1" customHeight="1" x14ac:dyDescent="0.2">
      <c r="A634" s="96" t="s">
        <v>105</v>
      </c>
      <c r="B634" s="96"/>
      <c r="C634" s="135">
        <v>44323.444456018522</v>
      </c>
      <c r="D634" s="96" t="s">
        <v>445</v>
      </c>
      <c r="E634" s="96">
        <v>44.03</v>
      </c>
      <c r="F634" s="96">
        <v>13.44</v>
      </c>
      <c r="G634" s="96">
        <v>10.050000000000001</v>
      </c>
      <c r="H634" s="96">
        <v>2000</v>
      </c>
      <c r="I634" s="96">
        <v>-0.14599999999999999</v>
      </c>
      <c r="J634" s="96"/>
      <c r="K634" s="96">
        <v>69.59</v>
      </c>
      <c r="L634" s="96">
        <v>43.307937000000003</v>
      </c>
      <c r="M634" s="96">
        <v>1.6672769999999999</v>
      </c>
      <c r="N634" s="96">
        <v>42.701160000000002</v>
      </c>
      <c r="O634" s="96"/>
      <c r="P634" s="96">
        <v>208384</v>
      </c>
      <c r="Q634" s="96">
        <v>674422</v>
      </c>
      <c r="R634" s="149">
        <f t="shared" si="154"/>
        <v>0.30898161685117032</v>
      </c>
      <c r="S634" s="149"/>
      <c r="T634" s="149"/>
      <c r="U634" s="149"/>
      <c r="V634" s="149">
        <f t="shared" si="140"/>
        <v>2.4322754678301601</v>
      </c>
      <c r="W634" s="148">
        <f t="shared" si="141"/>
        <v>44.470300000000002</v>
      </c>
      <c r="X634" s="148">
        <f t="shared" si="142"/>
        <v>44.910600000000002</v>
      </c>
      <c r="Y634" s="149">
        <f t="shared" si="143"/>
        <v>43.1494</v>
      </c>
      <c r="Z634" s="148">
        <f t="shared" si="144"/>
        <v>42.701160000000002</v>
      </c>
      <c r="AA634" s="148">
        <f t="shared" si="145"/>
        <v>42.268799999999999</v>
      </c>
      <c r="AB634" s="96"/>
      <c r="AC634" s="96">
        <v>45.45</v>
      </c>
      <c r="AD634" s="96">
        <v>43.29</v>
      </c>
      <c r="AE634" s="97">
        <f t="shared" si="146"/>
        <v>1.0322507381330912</v>
      </c>
      <c r="AF634" s="96">
        <f t="shared" si="153"/>
        <v>0.98319327731092432</v>
      </c>
      <c r="AG634" s="96"/>
      <c r="AH634" s="97">
        <f>IF(AND(M634&lt;Variables!$G$6,M634&gt;Variables!$G$5),0,1)</f>
        <v>1</v>
      </c>
      <c r="AI634" s="97">
        <f t="shared" si="147"/>
        <v>0</v>
      </c>
      <c r="AJ634" s="97">
        <f>IF(I634&gt;Variables!$G$7,0,1)</f>
        <v>1</v>
      </c>
      <c r="AK634" s="97">
        <f>IF(F634&gt;Variables!$G$8,0,1)</f>
        <v>0</v>
      </c>
      <c r="AL634" s="97">
        <f>IF(G634&gt;Variables!$G$9,0,1)</f>
        <v>1</v>
      </c>
      <c r="AM634" s="97">
        <f>IF(AND(K634&gt;Variables!$G$10,K634&lt;Variables!$G$11),0,1)</f>
        <v>0</v>
      </c>
      <c r="AN634" s="103">
        <f>IF(H634&lt;Variables!$G$13,1,0)</f>
        <v>1</v>
      </c>
      <c r="AO634" s="101">
        <f>IF(R634&lt;Variables!$G$12,0,1)</f>
        <v>0</v>
      </c>
      <c r="AP634" s="99"/>
      <c r="AQ634" s="97"/>
      <c r="AR634" s="97"/>
      <c r="AS634" s="97">
        <v>1</v>
      </c>
      <c r="AT634" s="97"/>
      <c r="AU634" s="97"/>
      <c r="AV634" s="96">
        <f t="shared" si="148"/>
        <v>3</v>
      </c>
      <c r="AW634" s="96" t="str">
        <f t="shared" si="149"/>
        <v/>
      </c>
      <c r="AX634" s="96" t="str">
        <f t="shared" si="150"/>
        <v/>
      </c>
      <c r="AY634" s="96">
        <f t="shared" si="151"/>
        <v>3</v>
      </c>
      <c r="AZ634" s="96">
        <f t="shared" si="152"/>
        <v>2.4285176078301598</v>
      </c>
      <c r="BA634" s="96"/>
      <c r="BB634" s="96"/>
      <c r="BC634" s="96"/>
      <c r="BD634" s="96"/>
      <c r="BE634"/>
      <c r="BF634"/>
      <c r="BG634"/>
      <c r="BH634"/>
      <c r="BI634"/>
      <c r="BJ634" s="83"/>
      <c r="BK634" s="83"/>
    </row>
    <row r="635" spans="1:63" ht="14.1" customHeight="1" x14ac:dyDescent="0.2">
      <c r="A635" s="96" t="s">
        <v>105</v>
      </c>
      <c r="B635" s="96"/>
      <c r="C635" s="135">
        <v>44323.444456018522</v>
      </c>
      <c r="D635" s="96" t="s">
        <v>449</v>
      </c>
      <c r="E635" s="96">
        <v>13.67</v>
      </c>
      <c r="F635" s="96">
        <v>9.57</v>
      </c>
      <c r="G635" s="96">
        <v>6.38</v>
      </c>
      <c r="H635" s="96">
        <v>2240</v>
      </c>
      <c r="I635" s="96">
        <v>-2.9369999999999998</v>
      </c>
      <c r="J635" s="96"/>
      <c r="K635" s="96">
        <v>66.650000000000006</v>
      </c>
      <c r="L635" s="96">
        <v>13.512705</v>
      </c>
      <c r="M635" s="96">
        <v>1.164053</v>
      </c>
      <c r="N635" s="96">
        <v>13.487602000000001</v>
      </c>
      <c r="O635" s="96"/>
      <c r="P635" s="96">
        <v>2426000</v>
      </c>
      <c r="Q635" s="96">
        <v>4139000</v>
      </c>
      <c r="R635" s="147">
        <f t="shared" si="154"/>
        <v>0.5861319159217202</v>
      </c>
      <c r="S635" s="147"/>
      <c r="T635" s="147"/>
      <c r="U635" s="147"/>
      <c r="V635" s="147">
        <f t="shared" si="140"/>
        <v>2.4532549006843998</v>
      </c>
      <c r="W635" s="148">
        <f t="shared" si="141"/>
        <v>13.806699999999999</v>
      </c>
      <c r="X635" s="148">
        <f t="shared" si="142"/>
        <v>13.9434</v>
      </c>
      <c r="Y635" s="147">
        <f t="shared" si="143"/>
        <v>13.396599999999999</v>
      </c>
      <c r="Z635" s="147">
        <f t="shared" si="144"/>
        <v>13.487602000000001</v>
      </c>
      <c r="AA635" s="147">
        <f t="shared" si="145"/>
        <v>13.123199999999999</v>
      </c>
      <c r="AB635" s="96"/>
      <c r="AC635" s="96">
        <v>13.76</v>
      </c>
      <c r="AD635" s="96">
        <v>13.26</v>
      </c>
      <c r="AE635" s="96">
        <f t="shared" si="146"/>
        <v>1.0065837600585223</v>
      </c>
      <c r="AF635" s="96">
        <f t="shared" si="153"/>
        <v>0.9700073152889539</v>
      </c>
      <c r="AG635" s="96"/>
      <c r="AH635" s="103">
        <f>IF(AND(M635&lt;Variables!$G$6,M635&gt;Variables!$G$5),0,1)</f>
        <v>1</v>
      </c>
      <c r="AI635" s="103">
        <f t="shared" si="147"/>
        <v>0</v>
      </c>
      <c r="AJ635" s="103">
        <f>IF(I635&gt;Variables!$G$7,0,1)</f>
        <v>1</v>
      </c>
      <c r="AK635" s="103">
        <f>IF(F635&gt;Variables!$G$8,0,1)</f>
        <v>0</v>
      </c>
      <c r="AL635" s="103">
        <f>IF(G635&gt;Variables!$G$9,0,1)</f>
        <v>1</v>
      </c>
      <c r="AM635" s="103">
        <f>IF(AND(K635&gt;Variables!$G$10,K635&lt;Variables!$G$11),0,1)</f>
        <v>0</v>
      </c>
      <c r="AN635" s="103">
        <f>IF(H635&lt;Variables!$G$13,1,0)</f>
        <v>1</v>
      </c>
      <c r="AO635" s="101">
        <f>IF(R635&lt;Variables!$G$12,0,1)</f>
        <v>0</v>
      </c>
      <c r="AP635" s="104"/>
      <c r="AQ635" s="103"/>
      <c r="AR635" s="103"/>
      <c r="AS635" s="103"/>
      <c r="AT635" s="103">
        <v>1</v>
      </c>
      <c r="AU635" s="103"/>
      <c r="AV635" s="96" t="str">
        <f t="shared" si="148"/>
        <v/>
      </c>
      <c r="AW635" s="96">
        <f t="shared" si="149"/>
        <v>1</v>
      </c>
      <c r="AX635" s="96" t="str">
        <f t="shared" si="150"/>
        <v/>
      </c>
      <c r="AY635" s="96">
        <f t="shared" si="151"/>
        <v>1</v>
      </c>
      <c r="AZ635" s="96">
        <f t="shared" si="152"/>
        <v>2.4496558006843996</v>
      </c>
      <c r="BA635" s="96"/>
      <c r="BB635" s="96"/>
      <c r="BC635" s="96"/>
      <c r="BD635" s="96"/>
      <c r="BE635"/>
      <c r="BF635"/>
      <c r="BG635"/>
      <c r="BH635"/>
      <c r="BI635"/>
      <c r="BJ635" s="83"/>
      <c r="BK635" s="83"/>
    </row>
    <row r="636" spans="1:63" ht="14.1" customHeight="1" x14ac:dyDescent="0.2">
      <c r="A636" s="96" t="s">
        <v>105</v>
      </c>
      <c r="B636" s="96"/>
      <c r="C636" s="135">
        <v>44323.444456018522</v>
      </c>
      <c r="D636" s="96" t="s">
        <v>452</v>
      </c>
      <c r="E636" s="96">
        <v>58.7</v>
      </c>
      <c r="F636" s="96">
        <v>13.42</v>
      </c>
      <c r="G636" s="96">
        <v>10.11</v>
      </c>
      <c r="H636" s="96">
        <v>3760</v>
      </c>
      <c r="I636" s="96">
        <v>151.30199999999999</v>
      </c>
      <c r="J636" s="96"/>
      <c r="K636" s="96">
        <v>60.65</v>
      </c>
      <c r="L636" s="96">
        <v>58.159120000000001</v>
      </c>
      <c r="M636" s="96">
        <v>0.93</v>
      </c>
      <c r="N636" s="96">
        <v>57.792929999999998</v>
      </c>
      <c r="O636" s="96"/>
      <c r="P636" s="96">
        <v>1601000</v>
      </c>
      <c r="Q636" s="96">
        <v>1067000</v>
      </c>
      <c r="R636" s="147">
        <f t="shared" si="154"/>
        <v>1.500468603561387</v>
      </c>
      <c r="S636" s="147"/>
      <c r="T636" s="147"/>
      <c r="U636" s="147"/>
      <c r="V636" s="147">
        <f t="shared" si="140"/>
        <v>2.4245498039999998</v>
      </c>
      <c r="W636" s="152">
        <f t="shared" si="141"/>
        <v>59.287000000000006</v>
      </c>
      <c r="X636" s="148">
        <f t="shared" si="142"/>
        <v>59.874000000000002</v>
      </c>
      <c r="Y636" s="147">
        <f t="shared" si="143"/>
        <v>57.526000000000003</v>
      </c>
      <c r="Z636" s="147">
        <f t="shared" si="144"/>
        <v>57.792929999999998</v>
      </c>
      <c r="AA636" s="147">
        <f t="shared" si="145"/>
        <v>56.352000000000004</v>
      </c>
      <c r="AB636" s="96"/>
      <c r="AC636" s="96">
        <v>59.5</v>
      </c>
      <c r="AD636" s="96">
        <v>57.22</v>
      </c>
      <c r="AE636" s="97">
        <f t="shared" si="146"/>
        <v>1.0136286201022147</v>
      </c>
      <c r="AF636" s="96">
        <f t="shared" si="153"/>
        <v>0.97478705281090283</v>
      </c>
      <c r="AG636" s="96"/>
      <c r="AH636" s="103">
        <f>IF(AND(M636&lt;Variables!$G$6,M636&gt;Variables!$G$5),0,1)</f>
        <v>1</v>
      </c>
      <c r="AI636" s="103">
        <f t="shared" si="147"/>
        <v>0</v>
      </c>
      <c r="AJ636" s="103">
        <f>IF(I636&gt;Variables!$G$7,0,1)</f>
        <v>0</v>
      </c>
      <c r="AK636" s="103">
        <f>IF(F636&gt;Variables!$G$8,0,1)</f>
        <v>0</v>
      </c>
      <c r="AL636" s="103">
        <f>IF(G636&gt;Variables!$G$9,0,1)</f>
        <v>1</v>
      </c>
      <c r="AM636" s="103">
        <f>IF(AND(K636&gt;Variables!$G$10,K636&lt;Variables!$G$11),0,1)</f>
        <v>0</v>
      </c>
      <c r="AN636" s="103">
        <f>IF(H636&lt;Variables!$G$13,1,0)</f>
        <v>0</v>
      </c>
      <c r="AO636" s="101">
        <f>IF(R636&lt;Variables!$G$12,0,1)</f>
        <v>0</v>
      </c>
      <c r="AP636" s="104"/>
      <c r="AQ636" s="103"/>
      <c r="AR636" s="103"/>
      <c r="AS636" s="103"/>
      <c r="AT636" s="103">
        <v>1</v>
      </c>
      <c r="AU636" s="103"/>
      <c r="AV636" s="96">
        <f t="shared" si="148"/>
        <v>3</v>
      </c>
      <c r="AW636" s="96" t="str">
        <f t="shared" si="149"/>
        <v/>
      </c>
      <c r="AX636" s="96" t="str">
        <f t="shared" si="150"/>
        <v/>
      </c>
      <c r="AY636" s="96">
        <f t="shared" si="151"/>
        <v>3</v>
      </c>
      <c r="AZ636" s="96">
        <f t="shared" si="152"/>
        <v>2.421274704</v>
      </c>
      <c r="BA636" s="96"/>
      <c r="BB636" s="96"/>
      <c r="BC636" s="96"/>
      <c r="BD636" s="96"/>
      <c r="BE636"/>
      <c r="BF636"/>
      <c r="BG636"/>
      <c r="BH636"/>
      <c r="BI636"/>
      <c r="BJ636" s="83"/>
      <c r="BK636" s="83"/>
    </row>
    <row r="637" spans="1:63" ht="14.1" customHeight="1" x14ac:dyDescent="0.2">
      <c r="A637" s="96" t="s">
        <v>105</v>
      </c>
      <c r="B637" s="96"/>
      <c r="C637" s="135">
        <v>44323.447928240741</v>
      </c>
      <c r="D637" s="96" t="s">
        <v>449</v>
      </c>
      <c r="E637" s="96">
        <v>13.73</v>
      </c>
      <c r="F637" s="96">
        <v>10.220000000000001</v>
      </c>
      <c r="G637" s="96">
        <v>6.85</v>
      </c>
      <c r="H637" s="96">
        <v>2240</v>
      </c>
      <c r="I637" s="96">
        <v>-2.9009999999999998</v>
      </c>
      <c r="J637" s="96"/>
      <c r="K637" s="96">
        <v>66.81</v>
      </c>
      <c r="L637" s="96">
        <v>13.58235</v>
      </c>
      <c r="M637" s="96">
        <v>1.087073</v>
      </c>
      <c r="N637" s="96">
        <v>13.529642000000001</v>
      </c>
      <c r="O637" s="96"/>
      <c r="P637" s="96">
        <v>2573000</v>
      </c>
      <c r="Q637" s="96">
        <v>4139000</v>
      </c>
      <c r="R637" s="147">
        <f t="shared" si="154"/>
        <v>0.62164774100024156</v>
      </c>
      <c r="S637" s="147"/>
      <c r="T637" s="147"/>
      <c r="U637" s="147"/>
      <c r="V637" s="147">
        <f t="shared" si="140"/>
        <v>2.4601132646885602</v>
      </c>
      <c r="W637" s="148">
        <f t="shared" si="141"/>
        <v>13.8673</v>
      </c>
      <c r="X637" s="148">
        <f t="shared" si="142"/>
        <v>14.0046</v>
      </c>
      <c r="Y637" s="147">
        <f t="shared" si="143"/>
        <v>13.455400000000001</v>
      </c>
      <c r="Z637" s="147">
        <f t="shared" si="144"/>
        <v>13.529642000000001</v>
      </c>
      <c r="AA637" s="147">
        <f t="shared" si="145"/>
        <v>13.1808</v>
      </c>
      <c r="AB637" s="96"/>
      <c r="AC637" s="96">
        <v>13.76</v>
      </c>
      <c r="AD637" s="96">
        <v>13.26</v>
      </c>
      <c r="AE637" s="96">
        <f t="shared" si="146"/>
        <v>1.0021849963583394</v>
      </c>
      <c r="AF637" s="96">
        <f t="shared" si="153"/>
        <v>0.96576839038601603</v>
      </c>
      <c r="AG637" s="96"/>
      <c r="AH637" s="103">
        <f>IF(AND(M637&lt;Variables!$G$6,M637&gt;Variables!$G$5),0,1)</f>
        <v>1</v>
      </c>
      <c r="AI637" s="103">
        <f t="shared" si="147"/>
        <v>0</v>
      </c>
      <c r="AJ637" s="103">
        <f>IF(I637&gt;Variables!$G$7,0,1)</f>
        <v>1</v>
      </c>
      <c r="AK637" s="103">
        <f>IF(F637&gt;Variables!$G$8,0,1)</f>
        <v>0</v>
      </c>
      <c r="AL637" s="103">
        <f>IF(G637&gt;Variables!$G$9,0,1)</f>
        <v>1</v>
      </c>
      <c r="AM637" s="103">
        <f>IF(AND(K637&gt;Variables!$G$10,K637&lt;Variables!$G$11),0,1)</f>
        <v>0</v>
      </c>
      <c r="AN637" s="103">
        <f>IF(H637&lt;Variables!$G$13,1,0)</f>
        <v>1</v>
      </c>
      <c r="AO637" s="101">
        <f>IF(R637&lt;Variables!$G$12,0,1)</f>
        <v>0</v>
      </c>
      <c r="AP637" s="104"/>
      <c r="AQ637" s="103"/>
      <c r="AR637" s="103"/>
      <c r="AS637" s="103"/>
      <c r="AT637" s="103">
        <v>1</v>
      </c>
      <c r="AU637" s="103"/>
      <c r="AV637" s="96" t="str">
        <f t="shared" si="148"/>
        <v/>
      </c>
      <c r="AW637" s="96">
        <f t="shared" si="149"/>
        <v>1</v>
      </c>
      <c r="AX637" s="96" t="str">
        <f t="shared" si="150"/>
        <v/>
      </c>
      <c r="AY637" s="96">
        <f t="shared" si="151"/>
        <v>1</v>
      </c>
      <c r="AZ637" s="96">
        <f t="shared" si="152"/>
        <v>2.4565055246885601</v>
      </c>
      <c r="BA637" s="96"/>
      <c r="BB637" s="96"/>
      <c r="BC637" s="96"/>
      <c r="BD637" s="96"/>
      <c r="BE637"/>
      <c r="BF637"/>
      <c r="BG637"/>
      <c r="BH637"/>
      <c r="BI637"/>
      <c r="BJ637" s="83"/>
      <c r="BK637" s="83"/>
    </row>
    <row r="638" spans="1:63" ht="14.1" customHeight="1" x14ac:dyDescent="0.2">
      <c r="A638" s="96" t="s">
        <v>105</v>
      </c>
      <c r="B638" s="96"/>
      <c r="C638" s="135">
        <v>44323.447928240741</v>
      </c>
      <c r="D638" s="96" t="s">
        <v>279</v>
      </c>
      <c r="E638" s="96">
        <v>22.689699999999998</v>
      </c>
      <c r="F638" s="96">
        <v>10.199999999999999</v>
      </c>
      <c r="G638" s="96">
        <v>10.199999999999999</v>
      </c>
      <c r="H638" s="96">
        <v>1970</v>
      </c>
      <c r="I638" s="96">
        <v>294.22000000000003</v>
      </c>
      <c r="J638" s="96"/>
      <c r="K638" s="96">
        <v>65.2</v>
      </c>
      <c r="L638" s="96">
        <v>22.454059999999998</v>
      </c>
      <c r="M638" s="96">
        <v>1.0494319999999999</v>
      </c>
      <c r="N638" s="96">
        <v>22.177745999999999</v>
      </c>
      <c r="O638" s="96"/>
      <c r="P638" s="96">
        <v>1422000</v>
      </c>
      <c r="Q638" s="96">
        <v>1398000</v>
      </c>
      <c r="R638" s="147">
        <f t="shared" si="154"/>
        <v>1.0171673819742488</v>
      </c>
      <c r="S638" s="147"/>
      <c r="T638" s="147"/>
      <c r="U638" s="147"/>
      <c r="V638" s="147">
        <f t="shared" si="140"/>
        <v>2.4511192218367999</v>
      </c>
      <c r="W638" s="148">
        <f t="shared" si="141"/>
        <v>22.916596999999999</v>
      </c>
      <c r="X638" s="148">
        <f t="shared" si="142"/>
        <v>23.143494</v>
      </c>
      <c r="Y638" s="147">
        <f t="shared" si="143"/>
        <v>22.235905999999996</v>
      </c>
      <c r="Z638" s="147">
        <f t="shared" si="144"/>
        <v>22.177745999999999</v>
      </c>
      <c r="AA638" s="147">
        <f t="shared" si="145"/>
        <v>21.782111999999998</v>
      </c>
      <c r="AB638" s="96"/>
      <c r="AC638" s="96">
        <v>22.81</v>
      </c>
      <c r="AD638" s="96">
        <v>22.2</v>
      </c>
      <c r="AE638" s="96">
        <f t="shared" si="146"/>
        <v>1.0053019652088833</v>
      </c>
      <c r="AF638" s="96">
        <f t="shared" si="153"/>
        <v>0.97841751984380587</v>
      </c>
      <c r="AG638" s="96"/>
      <c r="AH638" s="103">
        <f>IF(AND(M638&lt;Variables!$G$6,M638&gt;Variables!$G$5),0,1)</f>
        <v>1</v>
      </c>
      <c r="AI638" s="103">
        <f t="shared" si="147"/>
        <v>0</v>
      </c>
      <c r="AJ638" s="103">
        <f>IF(I638&gt;Variables!$G$7,0,1)</f>
        <v>0</v>
      </c>
      <c r="AK638" s="103">
        <f>IF(F638&gt;Variables!$G$8,0,1)</f>
        <v>0</v>
      </c>
      <c r="AL638" s="103">
        <f>IF(G638&gt;Variables!$G$9,0,1)</f>
        <v>1</v>
      </c>
      <c r="AM638" s="103">
        <f>IF(AND(K638&gt;Variables!$G$10,K638&lt;Variables!$G$11),0,1)</f>
        <v>0</v>
      </c>
      <c r="AN638" s="103">
        <f>IF(H638&lt;Variables!$G$13,1,0)</f>
        <v>1</v>
      </c>
      <c r="AO638" s="101">
        <f>IF(R638&lt;Variables!$G$12,0,1)</f>
        <v>0</v>
      </c>
      <c r="AP638" s="104"/>
      <c r="AQ638" s="103"/>
      <c r="AR638" s="103"/>
      <c r="AS638" s="103"/>
      <c r="AT638" s="103">
        <v>1</v>
      </c>
      <c r="AU638" s="103"/>
      <c r="AV638" s="96" t="str">
        <f t="shared" si="148"/>
        <v/>
      </c>
      <c r="AW638" s="96">
        <f t="shared" si="149"/>
        <v>1</v>
      </c>
      <c r="AX638" s="96" t="str">
        <f t="shared" si="150"/>
        <v/>
      </c>
      <c r="AY638" s="96">
        <f t="shared" si="151"/>
        <v>1</v>
      </c>
      <c r="AZ638" s="96">
        <f t="shared" si="152"/>
        <v>2.4475984218367999</v>
      </c>
      <c r="BA638" s="96"/>
      <c r="BB638" s="96"/>
      <c r="BC638" s="96"/>
      <c r="BD638" s="96"/>
      <c r="BE638"/>
      <c r="BF638"/>
      <c r="BG638"/>
      <c r="BH638"/>
      <c r="BI638"/>
      <c r="BJ638" s="83"/>
      <c r="BK638" s="83"/>
    </row>
    <row r="639" spans="1:63" ht="14.1" customHeight="1" x14ac:dyDescent="0.2">
      <c r="A639" s="96" t="s">
        <v>105</v>
      </c>
      <c r="B639" s="96"/>
      <c r="C639" s="135">
        <v>44323.447928240741</v>
      </c>
      <c r="D639" s="96" t="s">
        <v>452</v>
      </c>
      <c r="E639" s="96">
        <v>58.98</v>
      </c>
      <c r="F639" s="96">
        <v>13.82</v>
      </c>
      <c r="G639" s="96">
        <v>10.64</v>
      </c>
      <c r="H639" s="96">
        <v>3760</v>
      </c>
      <c r="I639" s="96">
        <v>151.714</v>
      </c>
      <c r="J639" s="96"/>
      <c r="K639" s="96">
        <v>62.46</v>
      </c>
      <c r="L639" s="96">
        <v>58.361134999999997</v>
      </c>
      <c r="M639" s="96">
        <v>1.060406</v>
      </c>
      <c r="N639" s="96">
        <v>58.099732000000003</v>
      </c>
      <c r="O639" s="96"/>
      <c r="P639" s="96">
        <v>1631000</v>
      </c>
      <c r="Q639" s="96">
        <v>1067000</v>
      </c>
      <c r="R639" s="147">
        <f t="shared" si="154"/>
        <v>1.528584817244611</v>
      </c>
      <c r="S639" s="147"/>
      <c r="T639" s="147"/>
      <c r="U639" s="147"/>
      <c r="V639" s="147">
        <f t="shared" si="140"/>
        <v>2.4303568855011197</v>
      </c>
      <c r="W639" s="148">
        <f t="shared" si="141"/>
        <v>59.569800000000001</v>
      </c>
      <c r="X639" s="148">
        <f t="shared" si="142"/>
        <v>60.159599999999998</v>
      </c>
      <c r="Y639" s="147">
        <f t="shared" si="143"/>
        <v>57.800399999999996</v>
      </c>
      <c r="Z639" s="147">
        <f t="shared" si="144"/>
        <v>58.099732000000003</v>
      </c>
      <c r="AA639" s="147">
        <f t="shared" si="145"/>
        <v>56.620799999999996</v>
      </c>
      <c r="AB639" s="96"/>
      <c r="AC639" s="96">
        <v>59.5</v>
      </c>
      <c r="AD639" s="96">
        <v>57.22</v>
      </c>
      <c r="AE639" s="96">
        <f t="shared" si="146"/>
        <v>1.008816547982367</v>
      </c>
      <c r="AF639" s="96">
        <f t="shared" si="153"/>
        <v>0.97015937605968128</v>
      </c>
      <c r="AG639" s="96"/>
      <c r="AH639" s="103">
        <f>IF(AND(M639&lt;Variables!$G$6,M639&gt;Variables!$G$5),0,1)</f>
        <v>1</v>
      </c>
      <c r="AI639" s="103">
        <f t="shared" si="147"/>
        <v>0</v>
      </c>
      <c r="AJ639" s="103">
        <f>IF(I639&gt;Variables!$G$7,0,1)</f>
        <v>0</v>
      </c>
      <c r="AK639" s="103">
        <f>IF(F639&gt;Variables!$G$8,0,1)</f>
        <v>0</v>
      </c>
      <c r="AL639" s="103">
        <f>IF(G639&gt;Variables!$G$9,0,1)</f>
        <v>1</v>
      </c>
      <c r="AM639" s="103">
        <f>IF(AND(K639&gt;Variables!$G$10,K639&lt;Variables!$G$11),0,1)</f>
        <v>0</v>
      </c>
      <c r="AN639" s="103">
        <f>IF(H639&lt;Variables!$G$13,1,0)</f>
        <v>0</v>
      </c>
      <c r="AO639" s="101">
        <f>IF(R639&lt;Variables!$G$12,0,1)</f>
        <v>0</v>
      </c>
      <c r="AP639" s="104"/>
      <c r="AQ639" s="103"/>
      <c r="AR639" s="103"/>
      <c r="AS639" s="103"/>
      <c r="AT639" s="103">
        <v>1</v>
      </c>
      <c r="AU639" s="103"/>
      <c r="AV639" s="96" t="str">
        <f t="shared" si="148"/>
        <v/>
      </c>
      <c r="AW639" s="96">
        <f t="shared" si="149"/>
        <v>1</v>
      </c>
      <c r="AX639" s="96" t="str">
        <f t="shared" si="150"/>
        <v/>
      </c>
      <c r="AY639" s="96">
        <f t="shared" si="151"/>
        <v>1</v>
      </c>
      <c r="AZ639" s="96">
        <f t="shared" si="152"/>
        <v>2.4269840455011198</v>
      </c>
      <c r="BA639" s="96"/>
      <c r="BB639" s="96"/>
      <c r="BC639" s="96"/>
      <c r="BD639" s="96"/>
      <c r="BE639"/>
      <c r="BF639"/>
      <c r="BG639"/>
      <c r="BH639"/>
      <c r="BI639"/>
      <c r="BJ639" s="83"/>
      <c r="BK639" s="83"/>
    </row>
    <row r="640" spans="1:63" ht="14.1" customHeight="1" x14ac:dyDescent="0.2">
      <c r="A640" s="96" t="s">
        <v>105</v>
      </c>
      <c r="B640" s="96"/>
      <c r="C640" s="135">
        <v>44323.447928240741</v>
      </c>
      <c r="D640" s="96" t="s">
        <v>445</v>
      </c>
      <c r="E640" s="96">
        <v>43.935000000000002</v>
      </c>
      <c r="F640" s="96">
        <v>12.95</v>
      </c>
      <c r="G640" s="96">
        <v>9.81</v>
      </c>
      <c r="H640" s="96">
        <v>2000</v>
      </c>
      <c r="I640" s="96">
        <v>-0.14799999999999999</v>
      </c>
      <c r="J640" s="96"/>
      <c r="K640" s="96">
        <v>61.65</v>
      </c>
      <c r="L640" s="96">
        <v>43.716310999999997</v>
      </c>
      <c r="M640" s="96">
        <v>0.500247</v>
      </c>
      <c r="N640" s="96">
        <v>42.896013000000004</v>
      </c>
      <c r="O640" s="96"/>
      <c r="P640" s="96">
        <v>220014</v>
      </c>
      <c r="Q640" s="96">
        <v>674422</v>
      </c>
      <c r="R640" s="150">
        <f t="shared" si="154"/>
        <v>0.32622601279317698</v>
      </c>
      <c r="S640" s="150"/>
      <c r="T640" s="150"/>
      <c r="U640" s="150"/>
      <c r="V640" s="150">
        <f t="shared" si="140"/>
        <v>2.4578566676355997</v>
      </c>
      <c r="W640" s="150">
        <f t="shared" si="141"/>
        <v>44.37435</v>
      </c>
      <c r="X640" s="150">
        <f t="shared" si="142"/>
        <v>44.813700000000004</v>
      </c>
      <c r="Y640" s="148">
        <f t="shared" si="143"/>
        <v>43.0563</v>
      </c>
      <c r="Z640" s="148">
        <f t="shared" si="144"/>
        <v>42.896013000000004</v>
      </c>
      <c r="AA640" s="148">
        <f t="shared" si="145"/>
        <v>42.177599999999998</v>
      </c>
      <c r="AB640" s="96"/>
      <c r="AC640" s="96">
        <v>45.45</v>
      </c>
      <c r="AD640" s="96">
        <v>43.29</v>
      </c>
      <c r="AE640" s="97">
        <f t="shared" si="146"/>
        <v>1.0344827586206897</v>
      </c>
      <c r="AF640" s="96">
        <f t="shared" si="153"/>
        <v>0.9853192215773301</v>
      </c>
      <c r="AG640" s="96"/>
      <c r="AH640" s="101">
        <f>IF(AND(M640&lt;Variables!$G$6,M640&gt;Variables!$G$5),0,1)</f>
        <v>1</v>
      </c>
      <c r="AI640" s="101">
        <f t="shared" si="147"/>
        <v>0</v>
      </c>
      <c r="AJ640" s="101">
        <f>IF(I640&gt;Variables!$G$7,0,1)</f>
        <v>1</v>
      </c>
      <c r="AK640" s="101">
        <f>IF(F640&gt;Variables!$G$8,0,1)</f>
        <v>0</v>
      </c>
      <c r="AL640" s="101">
        <f>IF(G640&gt;Variables!$G$9,0,1)</f>
        <v>1</v>
      </c>
      <c r="AM640" s="101">
        <f>IF(AND(K640&gt;Variables!$G$10,K640&lt;Variables!$G$11),0,1)</f>
        <v>0</v>
      </c>
      <c r="AN640" s="103">
        <f>IF(H640&lt;Variables!$G$13,1,0)</f>
        <v>1</v>
      </c>
      <c r="AO640" s="101">
        <f>IF(R640&lt;Variables!$G$12,0,1)</f>
        <v>0</v>
      </c>
      <c r="AP640" s="102"/>
      <c r="AQ640" s="101"/>
      <c r="AR640" s="101">
        <v>1</v>
      </c>
      <c r="AS640" s="101"/>
      <c r="AT640" s="101"/>
      <c r="AU640" s="101"/>
      <c r="AV640" s="96">
        <f t="shared" si="148"/>
        <v>3</v>
      </c>
      <c r="AW640" s="96" t="str">
        <f t="shared" si="149"/>
        <v/>
      </c>
      <c r="AX640" s="96" t="str">
        <f t="shared" si="150"/>
        <v/>
      </c>
      <c r="AY640" s="96">
        <f t="shared" si="151"/>
        <v>3</v>
      </c>
      <c r="AZ640" s="96">
        <f t="shared" si="152"/>
        <v>2.4545275676356</v>
      </c>
      <c r="BA640" s="96"/>
      <c r="BB640" s="96"/>
      <c r="BC640" s="96"/>
      <c r="BD640" s="96"/>
      <c r="BE640"/>
      <c r="BF640"/>
      <c r="BG640"/>
      <c r="BH640"/>
      <c r="BI640"/>
      <c r="BJ640" s="83"/>
      <c r="BK640" s="83"/>
    </row>
    <row r="641" spans="1:63" ht="14.1" customHeight="1" x14ac:dyDescent="0.2">
      <c r="A641" s="96"/>
      <c r="B641" s="96"/>
      <c r="C641" s="141">
        <v>44323.451412037037</v>
      </c>
      <c r="D641" s="89" t="s">
        <v>460</v>
      </c>
      <c r="E641" s="89">
        <v>43</v>
      </c>
      <c r="F641" s="89">
        <v>9.61</v>
      </c>
      <c r="G641" s="89">
        <v>7.5</v>
      </c>
      <c r="H641" s="89">
        <v>4320</v>
      </c>
      <c r="I641" s="89">
        <v>-80.358999999999995</v>
      </c>
      <c r="J641" s="89"/>
      <c r="K641" s="89">
        <v>70.61</v>
      </c>
      <c r="L641" s="89">
        <v>42.691744999999997</v>
      </c>
      <c r="M641" s="89">
        <v>0.72204800000000002</v>
      </c>
      <c r="N641" s="89">
        <v>42.441659999999999</v>
      </c>
      <c r="O641" s="89"/>
      <c r="P641" s="89">
        <v>974285</v>
      </c>
      <c r="Q641" s="89">
        <v>2330000</v>
      </c>
      <c r="R641" s="153">
        <f t="shared" si="154"/>
        <v>0.41814806866952792</v>
      </c>
      <c r="S641" s="153"/>
      <c r="T641" s="153"/>
      <c r="U641" s="153"/>
      <c r="V641" s="153">
        <f t="shared" si="140"/>
        <v>2.5187688419993597</v>
      </c>
      <c r="W641" s="154">
        <f t="shared" si="141"/>
        <v>43.43</v>
      </c>
      <c r="X641" s="154">
        <f t="shared" si="142"/>
        <v>43.86</v>
      </c>
      <c r="Y641" s="153">
        <f t="shared" si="143"/>
        <v>42.14</v>
      </c>
      <c r="Z641" s="153">
        <f t="shared" si="144"/>
        <v>42.441659999999999</v>
      </c>
      <c r="AA641" s="153">
        <f t="shared" si="145"/>
        <v>41.28</v>
      </c>
      <c r="AB641" s="96"/>
      <c r="AC641" s="96"/>
      <c r="AD641" s="96">
        <v>42.2</v>
      </c>
      <c r="AE641" s="96">
        <f t="shared" si="146"/>
        <v>0</v>
      </c>
      <c r="AF641" s="96">
        <f t="shared" si="153"/>
        <v>0.98139534883720936</v>
      </c>
      <c r="AG641" s="96"/>
      <c r="AH641" s="105">
        <f>IF(AND(M641&lt;Variables!$G$6,M641&gt;Variables!$G$5),0,1)</f>
        <v>1</v>
      </c>
      <c r="AI641" s="105">
        <f t="shared" si="147"/>
        <v>0</v>
      </c>
      <c r="AJ641" s="105">
        <f>IF(I641&gt;Variables!$G$7,0,1)</f>
        <v>1</v>
      </c>
      <c r="AK641" s="105">
        <f>IF(F641&gt;Variables!$G$8,0,1)</f>
        <v>0</v>
      </c>
      <c r="AL641" s="105">
        <f>IF(G641&gt;Variables!$G$9,0,1)</f>
        <v>1</v>
      </c>
      <c r="AM641" s="105">
        <f>IF(AND(K641&gt;Variables!$G$10,K641&lt;Variables!$G$11),0,1)</f>
        <v>0</v>
      </c>
      <c r="AN641" s="103">
        <f>IF(H641&lt;Variables!$G$13,1,0)</f>
        <v>0</v>
      </c>
      <c r="AO641" s="101">
        <f>IF(R641&lt;Variables!$G$12,0,1)</f>
        <v>0</v>
      </c>
      <c r="AP641" s="106"/>
      <c r="AQ641" s="105"/>
      <c r="AR641" s="105"/>
      <c r="AS641" s="105"/>
      <c r="AT641" s="105"/>
      <c r="AU641" s="105">
        <v>1</v>
      </c>
      <c r="AV641" s="96" t="str">
        <f t="shared" si="148"/>
        <v/>
      </c>
      <c r="AW641" s="96" t="str">
        <f t="shared" si="149"/>
        <v/>
      </c>
      <c r="AX641" s="96">
        <f t="shared" si="150"/>
        <v>2</v>
      </c>
      <c r="AY641" s="96">
        <f t="shared" si="151"/>
        <v>2</v>
      </c>
      <c r="AZ641" s="96">
        <f t="shared" si="152"/>
        <v>2.5149559019993601</v>
      </c>
      <c r="BA641" s="96"/>
      <c r="BB641" s="96"/>
      <c r="BC641" s="96"/>
      <c r="BD641" s="96"/>
      <c r="BE641"/>
      <c r="BF641"/>
      <c r="BG641"/>
      <c r="BH641"/>
      <c r="BI641"/>
      <c r="BJ641" s="83"/>
      <c r="BK641" s="83"/>
    </row>
    <row r="642" spans="1:63" ht="14.1" customHeight="1" x14ac:dyDescent="0.2">
      <c r="A642" s="96" t="s">
        <v>105</v>
      </c>
      <c r="B642" s="96"/>
      <c r="C642" s="135">
        <v>44323.451412037037</v>
      </c>
      <c r="D642" s="96" t="s">
        <v>279</v>
      </c>
      <c r="E642" s="96">
        <v>22.76</v>
      </c>
      <c r="F642" s="96">
        <v>10.93</v>
      </c>
      <c r="G642" s="96">
        <v>10.54</v>
      </c>
      <c r="H642" s="96">
        <v>1970</v>
      </c>
      <c r="I642" s="96">
        <v>294.48399999999998</v>
      </c>
      <c r="J642" s="96"/>
      <c r="K642" s="96">
        <v>66.27</v>
      </c>
      <c r="L642" s="96">
        <v>22.581785</v>
      </c>
      <c r="M642" s="96">
        <v>0.78919799999999996</v>
      </c>
      <c r="N642" s="96">
        <v>22.271252</v>
      </c>
      <c r="O642" s="96"/>
      <c r="P642" s="96">
        <v>1477000</v>
      </c>
      <c r="Q642" s="96">
        <v>1398000</v>
      </c>
      <c r="R642" s="148">
        <f t="shared" si="154"/>
        <v>1.0565092989985694</v>
      </c>
      <c r="S642" s="148"/>
      <c r="T642" s="148"/>
      <c r="U642" s="148"/>
      <c r="V642" s="148">
        <f t="shared" si="140"/>
        <v>2.4779554057835198</v>
      </c>
      <c r="W642" s="148">
        <f t="shared" si="141"/>
        <v>22.9876</v>
      </c>
      <c r="X642" s="148">
        <f t="shared" si="142"/>
        <v>23.215200000000003</v>
      </c>
      <c r="Y642" s="147">
        <f t="shared" si="143"/>
        <v>22.3048</v>
      </c>
      <c r="Z642" s="147">
        <f t="shared" si="144"/>
        <v>22.271252</v>
      </c>
      <c r="AA642" s="147">
        <f t="shared" si="145"/>
        <v>21.849600000000002</v>
      </c>
      <c r="AB642" s="96"/>
      <c r="AC642" s="96"/>
      <c r="AD642" s="96">
        <v>22.2</v>
      </c>
      <c r="AE642" s="96">
        <f t="shared" si="146"/>
        <v>0</v>
      </c>
      <c r="AF642" s="96">
        <f t="shared" si="153"/>
        <v>0.97539543057996481</v>
      </c>
      <c r="AG642" s="96"/>
      <c r="AH642" s="103">
        <f>IF(AND(M642&lt;Variables!$G$6,M642&gt;Variables!$G$5),0,1)</f>
        <v>1</v>
      </c>
      <c r="AI642" s="103">
        <f t="shared" si="147"/>
        <v>0</v>
      </c>
      <c r="AJ642" s="103">
        <f>IF(I642&gt;Variables!$G$7,0,1)</f>
        <v>0</v>
      </c>
      <c r="AK642" s="103">
        <f>IF(F642&gt;Variables!$G$8,0,1)</f>
        <v>0</v>
      </c>
      <c r="AL642" s="103">
        <f>IF(G642&gt;Variables!$G$9,0,1)</f>
        <v>1</v>
      </c>
      <c r="AM642" s="103">
        <f>IF(AND(K642&gt;Variables!$G$10,K642&lt;Variables!$G$11),0,1)</f>
        <v>0</v>
      </c>
      <c r="AN642" s="103">
        <f>IF(H642&lt;Variables!$G$13,1,0)</f>
        <v>1</v>
      </c>
      <c r="AO642" s="101">
        <f>IF(R642&lt;Variables!$G$12,0,1)</f>
        <v>0</v>
      </c>
      <c r="AP642" s="104"/>
      <c r="AQ642" s="103"/>
      <c r="AR642" s="103"/>
      <c r="AS642" s="103"/>
      <c r="AT642" s="103">
        <v>1</v>
      </c>
      <c r="AU642" s="103"/>
      <c r="AV642" s="96" t="str">
        <f t="shared" si="148"/>
        <v/>
      </c>
      <c r="AW642" s="96">
        <f t="shared" si="149"/>
        <v>1</v>
      </c>
      <c r="AX642" s="96" t="str">
        <f t="shared" si="150"/>
        <v/>
      </c>
      <c r="AY642" s="96">
        <f t="shared" si="151"/>
        <v>1</v>
      </c>
      <c r="AZ642" s="96">
        <f t="shared" si="152"/>
        <v>2.4743768257835197</v>
      </c>
      <c r="BA642" s="96"/>
      <c r="BB642" s="96"/>
      <c r="BC642" s="96"/>
      <c r="BD642" s="96"/>
      <c r="BE642"/>
      <c r="BF642"/>
      <c r="BG642"/>
      <c r="BH642"/>
      <c r="BI642"/>
      <c r="BJ642" s="83"/>
      <c r="BK642" s="83"/>
    </row>
    <row r="643" spans="1:63" ht="14.1" customHeight="1" x14ac:dyDescent="0.2">
      <c r="A643" s="96"/>
      <c r="B643" s="96"/>
      <c r="C643" s="135">
        <v>44323.451412037037</v>
      </c>
      <c r="D643" s="96" t="s">
        <v>279</v>
      </c>
      <c r="E643" s="96">
        <v>22.76</v>
      </c>
      <c r="F643" s="96">
        <v>10.93</v>
      </c>
      <c r="G643" s="96">
        <v>10.54</v>
      </c>
      <c r="H643" s="96">
        <v>1970</v>
      </c>
      <c r="I643" s="96">
        <v>294.48399999999998</v>
      </c>
      <c r="J643" s="96"/>
      <c r="K643" s="96">
        <v>66.27</v>
      </c>
      <c r="L643" s="96">
        <v>22.581785</v>
      </c>
      <c r="M643" s="96">
        <v>0.78919799999999996</v>
      </c>
      <c r="N643" s="96">
        <v>22.271252</v>
      </c>
      <c r="O643" s="96"/>
      <c r="P643" s="96">
        <v>1477000</v>
      </c>
      <c r="Q643" s="96">
        <v>1398000</v>
      </c>
      <c r="R643" s="147">
        <f t="shared" si="154"/>
        <v>1.0565092989985694</v>
      </c>
      <c r="S643" s="147"/>
      <c r="T643" s="147"/>
      <c r="U643" s="147"/>
      <c r="V643" s="147">
        <f t="shared" ref="V643:V706" si="155">1.849 + (0.01036 * K643) + (0.1184 * M643) - (0.002888 * K643 * M643)</f>
        <v>2.4779554057835198</v>
      </c>
      <c r="W643" s="148">
        <f t="shared" ref="W643:W706" si="156">E643*1.01</f>
        <v>22.9876</v>
      </c>
      <c r="X643" s="148">
        <f t="shared" ref="X643:X706" si="157">E643*1.02</f>
        <v>23.215200000000003</v>
      </c>
      <c r="Y643" s="147">
        <f t="shared" ref="Y643:Y706" si="158">0.98*E643</f>
        <v>22.3048</v>
      </c>
      <c r="Z643" s="147">
        <f t="shared" ref="Z643:Z706" si="159">N643</f>
        <v>22.271252</v>
      </c>
      <c r="AA643" s="147">
        <f t="shared" ref="AA643:AA706" si="160">0.96*E643</f>
        <v>21.849600000000002</v>
      </c>
      <c r="AB643" s="96"/>
      <c r="AC643" s="96"/>
      <c r="AD643" s="96">
        <v>22.2</v>
      </c>
      <c r="AE643" s="96">
        <f t="shared" ref="AE643:AE706" si="161">AC643/E643</f>
        <v>0</v>
      </c>
      <c r="AF643" s="96">
        <f t="shared" si="153"/>
        <v>0.97539543057996481</v>
      </c>
      <c r="AG643" s="96"/>
      <c r="AH643" s="103">
        <f>IF(AND(M643&lt;Variables!$G$6,M643&gt;Variables!$G$5),0,1)</f>
        <v>1</v>
      </c>
      <c r="AI643" s="103">
        <f t="shared" ref="AI643:AI706" si="162">IF(L643&gt;N643,0,1)</f>
        <v>0</v>
      </c>
      <c r="AJ643" s="103">
        <f>IF(I643&gt;Variables!$G$7,0,1)</f>
        <v>0</v>
      </c>
      <c r="AK643" s="103">
        <f>IF(F643&gt;Variables!$G$8,0,1)</f>
        <v>0</v>
      </c>
      <c r="AL643" s="103">
        <f>IF(G643&gt;Variables!$G$9,0,1)</f>
        <v>1</v>
      </c>
      <c r="AM643" s="103">
        <f>IF(AND(K643&gt;Variables!$G$10,K643&lt;Variables!$G$11),0,1)</f>
        <v>0</v>
      </c>
      <c r="AN643" s="103">
        <f>IF(H643&lt;Variables!$G$13,1,0)</f>
        <v>1</v>
      </c>
      <c r="AO643" s="101">
        <f>IF(R643&lt;Variables!$G$12,0,1)</f>
        <v>0</v>
      </c>
      <c r="AP643" s="104"/>
      <c r="AQ643" s="103"/>
      <c r="AR643" s="103"/>
      <c r="AS643" s="103"/>
      <c r="AT643" s="103">
        <v>1</v>
      </c>
      <c r="AU643" s="103"/>
      <c r="AV643" s="96" t="str">
        <f t="shared" ref="AV643:AV706" si="163">IF(AE643&gt;$W$1,3,"")</f>
        <v/>
      </c>
      <c r="AW643" s="96">
        <f t="shared" ref="AW643:AW706" si="164">IF(AND(AE643&lt;1.01,AT643=1),1,"")</f>
        <v>1</v>
      </c>
      <c r="AX643" s="96" t="str">
        <f t="shared" ref="AX643:AX706" si="165">IF(AND(AV643="",AW643=""),2,"")</f>
        <v/>
      </c>
      <c r="AY643" s="96">
        <f t="shared" ref="AY643:AY706" si="166">MAX(AV643:AX643)</f>
        <v>1</v>
      </c>
      <c r="AZ643" s="96">
        <f t="shared" ref="AZ643:AZ706" si="167">1.849+(0.010306*K643)+(0.1184*M643)-(0.002888*K643*M643)</f>
        <v>2.4743768257835197</v>
      </c>
      <c r="BA643" s="96"/>
      <c r="BB643" s="96"/>
      <c r="BC643" s="96"/>
      <c r="BD643" s="96"/>
      <c r="BE643"/>
      <c r="BF643"/>
      <c r="BG643"/>
      <c r="BH643"/>
      <c r="BI643"/>
      <c r="BJ643" s="83"/>
      <c r="BK643" s="83"/>
    </row>
    <row r="644" spans="1:63" ht="14.1" customHeight="1" x14ac:dyDescent="0.2">
      <c r="A644" s="96" t="s">
        <v>105</v>
      </c>
      <c r="B644" s="96"/>
      <c r="C644" s="135">
        <v>44323.451412037037</v>
      </c>
      <c r="D644" s="96" t="s">
        <v>449</v>
      </c>
      <c r="E644" s="96">
        <v>13.74</v>
      </c>
      <c r="F644" s="96">
        <v>10.119999999999999</v>
      </c>
      <c r="G644" s="96">
        <v>6.93</v>
      </c>
      <c r="H644" s="96">
        <v>2240</v>
      </c>
      <c r="I644" s="96">
        <v>-2.895</v>
      </c>
      <c r="J644" s="96"/>
      <c r="K644" s="96">
        <v>64.05</v>
      </c>
      <c r="L644" s="96">
        <v>13.64668</v>
      </c>
      <c r="M644" s="96">
        <v>0.68382900000000002</v>
      </c>
      <c r="N644" s="96">
        <v>13.563618</v>
      </c>
      <c r="O644" s="96"/>
      <c r="P644" s="96">
        <v>2611000</v>
      </c>
      <c r="Q644" s="96">
        <v>4139000</v>
      </c>
      <c r="R644" s="147">
        <f t="shared" si="154"/>
        <v>0.63082870258516555</v>
      </c>
      <c r="S644" s="147"/>
      <c r="T644" s="147"/>
      <c r="U644" s="147"/>
      <c r="V644" s="147">
        <f t="shared" si="155"/>
        <v>2.4670311269643999</v>
      </c>
      <c r="W644" s="148">
        <f t="shared" si="156"/>
        <v>13.8774</v>
      </c>
      <c r="X644" s="148">
        <f t="shared" si="157"/>
        <v>14.014800000000001</v>
      </c>
      <c r="Y644" s="147">
        <f t="shared" si="158"/>
        <v>13.465199999999999</v>
      </c>
      <c r="Z644" s="147">
        <f t="shared" si="159"/>
        <v>13.563618</v>
      </c>
      <c r="AA644" s="147">
        <f t="shared" si="160"/>
        <v>13.1904</v>
      </c>
      <c r="AB644" s="96"/>
      <c r="AC644" s="96">
        <v>13.76</v>
      </c>
      <c r="AD644" s="96">
        <v>13.26</v>
      </c>
      <c r="AE644" s="96">
        <f t="shared" si="161"/>
        <v>1.0014556040756915</v>
      </c>
      <c r="AF644" s="96">
        <f t="shared" si="153"/>
        <v>0.96506550218340603</v>
      </c>
      <c r="AG644" s="96"/>
      <c r="AH644" s="103">
        <f>IF(AND(M644&lt;Variables!$G$6,M644&gt;Variables!$G$5),0,1)</f>
        <v>1</v>
      </c>
      <c r="AI644" s="103">
        <f t="shared" si="162"/>
        <v>0</v>
      </c>
      <c r="AJ644" s="103">
        <f>IF(I644&gt;Variables!$G$7,0,1)</f>
        <v>1</v>
      </c>
      <c r="AK644" s="103">
        <f>IF(F644&gt;Variables!$G$8,0,1)</f>
        <v>0</v>
      </c>
      <c r="AL644" s="103">
        <f>IF(G644&gt;Variables!$G$9,0,1)</f>
        <v>1</v>
      </c>
      <c r="AM644" s="103">
        <f>IF(AND(K644&gt;Variables!$G$10,K644&lt;Variables!$G$11),0,1)</f>
        <v>0</v>
      </c>
      <c r="AN644" s="103">
        <f>IF(H644&lt;Variables!$G$13,1,0)</f>
        <v>1</v>
      </c>
      <c r="AO644" s="101">
        <f>IF(R644&lt;Variables!$G$12,0,1)</f>
        <v>0</v>
      </c>
      <c r="AP644" s="104"/>
      <c r="AQ644" s="103"/>
      <c r="AR644" s="103"/>
      <c r="AS644" s="103"/>
      <c r="AT644" s="103">
        <v>1</v>
      </c>
      <c r="AU644" s="103"/>
      <c r="AV644" s="96" t="str">
        <f t="shared" si="163"/>
        <v/>
      </c>
      <c r="AW644" s="96">
        <f t="shared" si="164"/>
        <v>1</v>
      </c>
      <c r="AX644" s="96" t="str">
        <f t="shared" si="165"/>
        <v/>
      </c>
      <c r="AY644" s="96">
        <f t="shared" si="166"/>
        <v>1</v>
      </c>
      <c r="AZ644" s="96">
        <f t="shared" si="167"/>
        <v>2.4635724269643999</v>
      </c>
      <c r="BA644" s="96"/>
      <c r="BB644" s="96"/>
      <c r="BC644" s="96"/>
      <c r="BD644" s="96"/>
      <c r="BE644"/>
      <c r="BF644"/>
      <c r="BG644"/>
      <c r="BH644"/>
      <c r="BI644"/>
      <c r="BJ644" s="83"/>
      <c r="BK644" s="83"/>
    </row>
    <row r="645" spans="1:63" ht="14.1" customHeight="1" x14ac:dyDescent="0.2">
      <c r="A645" s="96"/>
      <c r="B645" s="96"/>
      <c r="C645" s="135">
        <v>44323.451412037037</v>
      </c>
      <c r="D645" s="96" t="s">
        <v>461</v>
      </c>
      <c r="E645" s="96">
        <v>11.34</v>
      </c>
      <c r="F645" s="96">
        <v>11.64</v>
      </c>
      <c r="G645" s="96">
        <v>10.74</v>
      </c>
      <c r="H645" s="96">
        <v>4080</v>
      </c>
      <c r="I645" s="96">
        <v>-87.981999999999999</v>
      </c>
      <c r="J645" s="96"/>
      <c r="K645" s="96">
        <v>60.23</v>
      </c>
      <c r="L645" s="96">
        <v>11.279025000000001</v>
      </c>
      <c r="M645" s="96">
        <v>0.540605</v>
      </c>
      <c r="N645" s="96">
        <v>10.985284</v>
      </c>
      <c r="O645" s="96"/>
      <c r="P645" s="96">
        <v>7560000</v>
      </c>
      <c r="Q645" s="96">
        <v>13114000</v>
      </c>
      <c r="R645" s="151">
        <f t="shared" si="154"/>
        <v>0.57648314778099741</v>
      </c>
      <c r="S645" s="151"/>
      <c r="T645" s="151"/>
      <c r="U645" s="151"/>
      <c r="V645" s="151">
        <f t="shared" si="155"/>
        <v>2.4429553061348002</v>
      </c>
      <c r="W645" s="148">
        <f t="shared" si="156"/>
        <v>11.4534</v>
      </c>
      <c r="X645" s="148">
        <f t="shared" si="157"/>
        <v>11.566800000000001</v>
      </c>
      <c r="Y645" s="151">
        <f t="shared" si="158"/>
        <v>11.113199999999999</v>
      </c>
      <c r="Z645" s="151">
        <f t="shared" si="159"/>
        <v>10.985284</v>
      </c>
      <c r="AA645" s="151">
        <f t="shared" si="160"/>
        <v>10.8864</v>
      </c>
      <c r="AB645" s="96"/>
      <c r="AC645" s="96">
        <v>11.55</v>
      </c>
      <c r="AD645" s="96">
        <v>11.13</v>
      </c>
      <c r="AE645" s="97">
        <f t="shared" si="161"/>
        <v>1.0185185185185186</v>
      </c>
      <c r="AF645" s="96">
        <f t="shared" si="153"/>
        <v>0.98148148148148151</v>
      </c>
      <c r="AG645" s="96"/>
      <c r="AH645" s="105">
        <f>IF(AND(M645&lt;Variables!$G$6,M645&gt;Variables!$G$5),0,1)</f>
        <v>1</v>
      </c>
      <c r="AI645" s="105">
        <f t="shared" si="162"/>
        <v>0</v>
      </c>
      <c r="AJ645" s="105">
        <f>IF(I645&gt;Variables!$G$7,0,1)</f>
        <v>1</v>
      </c>
      <c r="AK645" s="105">
        <f>IF(F645&gt;Variables!$G$8,0,1)</f>
        <v>0</v>
      </c>
      <c r="AL645" s="105">
        <f>IF(G645&gt;Variables!$G$9,0,1)</f>
        <v>1</v>
      </c>
      <c r="AM645" s="105">
        <f>IF(AND(K645&gt;Variables!$G$10,K645&lt;Variables!$G$11),0,1)</f>
        <v>0</v>
      </c>
      <c r="AN645" s="103">
        <f>IF(H645&lt;Variables!$G$13,1,0)</f>
        <v>0</v>
      </c>
      <c r="AO645" s="101">
        <f>IF(R645&lt;Variables!$G$12,0,1)</f>
        <v>0</v>
      </c>
      <c r="AP645" s="106"/>
      <c r="AQ645" s="105"/>
      <c r="AR645" s="105"/>
      <c r="AS645" s="105"/>
      <c r="AT645" s="105"/>
      <c r="AU645" s="105">
        <v>1</v>
      </c>
      <c r="AV645" s="96">
        <f t="shared" si="163"/>
        <v>3</v>
      </c>
      <c r="AW645" s="96" t="str">
        <f t="shared" si="164"/>
        <v/>
      </c>
      <c r="AX645" s="96" t="str">
        <f t="shared" si="165"/>
        <v/>
      </c>
      <c r="AY645" s="96">
        <f t="shared" si="166"/>
        <v>3</v>
      </c>
      <c r="AZ645" s="96">
        <f t="shared" si="167"/>
        <v>2.4397028861347998</v>
      </c>
      <c r="BA645" s="96"/>
      <c r="BB645" s="96"/>
      <c r="BC645" s="96"/>
      <c r="BD645" s="96"/>
      <c r="BE645"/>
      <c r="BF645"/>
      <c r="BG645"/>
      <c r="BH645"/>
      <c r="BI645"/>
      <c r="BJ645" s="83"/>
      <c r="BK645" s="83"/>
    </row>
    <row r="646" spans="1:63" ht="14.1" customHeight="1" x14ac:dyDescent="0.2">
      <c r="A646" s="96"/>
      <c r="B646" s="96"/>
      <c r="C646" s="135">
        <v>44323.451412037037</v>
      </c>
      <c r="D646" s="96" t="s">
        <v>456</v>
      </c>
      <c r="E646" s="96">
        <v>30.75</v>
      </c>
      <c r="F646" s="96">
        <v>14.8</v>
      </c>
      <c r="G646" s="96">
        <v>5.09</v>
      </c>
      <c r="H646" s="96">
        <v>2360</v>
      </c>
      <c r="I646" s="96">
        <v>1.222</v>
      </c>
      <c r="J646" s="96"/>
      <c r="K646" s="96">
        <v>59.18</v>
      </c>
      <c r="L646" s="96">
        <v>30.632474999999999</v>
      </c>
      <c r="M646" s="96">
        <v>0.38366099999999997</v>
      </c>
      <c r="N646" s="96">
        <v>30.710096</v>
      </c>
      <c r="O646" s="96"/>
      <c r="P646" s="96">
        <v>807375</v>
      </c>
      <c r="Q646" s="96">
        <v>913722</v>
      </c>
      <c r="R646" s="149">
        <f t="shared" si="154"/>
        <v>0.88361120778530011</v>
      </c>
      <c r="S646" s="149"/>
      <c r="T646" s="149"/>
      <c r="U646" s="149"/>
      <c r="V646" s="149">
        <f t="shared" si="155"/>
        <v>2.4419580549537598</v>
      </c>
      <c r="W646" s="149">
        <f t="shared" si="156"/>
        <v>31.057500000000001</v>
      </c>
      <c r="X646" s="148">
        <f t="shared" si="157"/>
        <v>31.365000000000002</v>
      </c>
      <c r="Y646" s="148">
        <f t="shared" si="158"/>
        <v>30.134999999999998</v>
      </c>
      <c r="Z646" s="148">
        <f t="shared" si="159"/>
        <v>30.710096</v>
      </c>
      <c r="AA646" s="148">
        <f t="shared" si="160"/>
        <v>29.52</v>
      </c>
      <c r="AB646" s="96"/>
      <c r="AC646" s="96">
        <v>31.4</v>
      </c>
      <c r="AD646" s="96">
        <v>30.31</v>
      </c>
      <c r="AE646" s="97">
        <f t="shared" si="161"/>
        <v>1.0211382113821137</v>
      </c>
      <c r="AF646" s="96">
        <f t="shared" si="153"/>
        <v>0.98569105691056902</v>
      </c>
      <c r="AG646" s="96"/>
      <c r="AH646" s="97">
        <f>IF(AND(M646&lt;Variables!$G$6,M646&gt;Variables!$G$5),0,1)</f>
        <v>1</v>
      </c>
      <c r="AI646" s="97">
        <f t="shared" si="162"/>
        <v>1</v>
      </c>
      <c r="AJ646" s="97">
        <f>IF(I646&gt;Variables!$G$7,0,1)</f>
        <v>0</v>
      </c>
      <c r="AK646" s="97">
        <f>IF(F646&gt;Variables!$G$8,0,1)</f>
        <v>0</v>
      </c>
      <c r="AL646" s="97">
        <f>IF(G646&gt;Variables!$G$9,0,1)</f>
        <v>1</v>
      </c>
      <c r="AM646" s="97">
        <f>IF(AND(K646&gt;Variables!$G$10,K646&lt;Variables!$G$11),0,1)</f>
        <v>0</v>
      </c>
      <c r="AN646" s="103">
        <f>IF(H646&lt;Variables!$G$13,1,0)</f>
        <v>1</v>
      </c>
      <c r="AO646" s="101">
        <f>IF(R646&lt;Variables!$G$12,0,1)</f>
        <v>0</v>
      </c>
      <c r="AP646" s="99"/>
      <c r="AQ646" s="97"/>
      <c r="AR646" s="97"/>
      <c r="AS646" s="97">
        <v>1</v>
      </c>
      <c r="AT646" s="97"/>
      <c r="AU646" s="97"/>
      <c r="AV646" s="96">
        <f t="shared" si="163"/>
        <v>3</v>
      </c>
      <c r="AW646" s="96" t="str">
        <f t="shared" si="164"/>
        <v/>
      </c>
      <c r="AX646" s="96" t="str">
        <f t="shared" si="165"/>
        <v/>
      </c>
      <c r="AY646" s="96">
        <f t="shared" si="166"/>
        <v>3</v>
      </c>
      <c r="AZ646" s="96">
        <f t="shared" si="167"/>
        <v>2.4387623349537595</v>
      </c>
      <c r="BA646" s="96"/>
      <c r="BB646" s="96"/>
      <c r="BC646" s="96"/>
      <c r="BD646" s="96"/>
      <c r="BE646"/>
      <c r="BF646"/>
      <c r="BG646"/>
      <c r="BH646"/>
      <c r="BI646"/>
      <c r="BJ646" s="83"/>
      <c r="BK646" s="83"/>
    </row>
    <row r="647" spans="1:63" ht="14.1" customHeight="1" x14ac:dyDescent="0.2">
      <c r="A647" s="96"/>
      <c r="B647" s="96"/>
      <c r="C647" s="135">
        <v>44323.451412037037</v>
      </c>
      <c r="D647" s="96" t="s">
        <v>447</v>
      </c>
      <c r="E647" s="96">
        <v>16.565000000000001</v>
      </c>
      <c r="F647" s="96">
        <v>16.82</v>
      </c>
      <c r="G647" s="96">
        <v>8.27</v>
      </c>
      <c r="H647" s="96">
        <v>2580</v>
      </c>
      <c r="I647" s="96">
        <v>-53.125999999999998</v>
      </c>
      <c r="J647" s="96"/>
      <c r="K647" s="96">
        <v>58.22</v>
      </c>
      <c r="L647" s="96">
        <v>16.498405000000002</v>
      </c>
      <c r="M647" s="96">
        <v>0.40364499999999998</v>
      </c>
      <c r="N647" s="96">
        <v>16.342987999999998</v>
      </c>
      <c r="O647" s="96"/>
      <c r="P647" s="96">
        <v>32382000</v>
      </c>
      <c r="Q647" s="96">
        <v>33191000</v>
      </c>
      <c r="R647" s="149">
        <f t="shared" si="154"/>
        <v>0.97562592268988579</v>
      </c>
      <c r="S647" s="149"/>
      <c r="T647" s="149"/>
      <c r="U647" s="149"/>
      <c r="V647" s="149">
        <f t="shared" si="155"/>
        <v>2.4320821560328003</v>
      </c>
      <c r="W647" s="149">
        <f t="shared" si="156"/>
        <v>16.730650000000001</v>
      </c>
      <c r="X647" s="148">
        <f t="shared" si="157"/>
        <v>16.8963</v>
      </c>
      <c r="Y647" s="148">
        <f t="shared" si="158"/>
        <v>16.233700000000002</v>
      </c>
      <c r="Z647" s="148">
        <f t="shared" si="159"/>
        <v>16.342987999999998</v>
      </c>
      <c r="AA647" s="148">
        <f t="shared" si="160"/>
        <v>15.9024</v>
      </c>
      <c r="AB647" s="96"/>
      <c r="AC647" s="96">
        <v>16.78</v>
      </c>
      <c r="AD647" s="96">
        <v>16.399999999999999</v>
      </c>
      <c r="AE647" s="97">
        <f t="shared" si="161"/>
        <v>1.0129791729550257</v>
      </c>
      <c r="AF647" s="96">
        <f t="shared" si="153"/>
        <v>0.99003923936009641</v>
      </c>
      <c r="AG647" s="96"/>
      <c r="AH647" s="97">
        <f>IF(AND(M647&lt;Variables!$G$6,M647&gt;Variables!$G$5),0,1)</f>
        <v>1</v>
      </c>
      <c r="AI647" s="97">
        <f t="shared" si="162"/>
        <v>0</v>
      </c>
      <c r="AJ647" s="97">
        <f>IF(I647&gt;Variables!$G$7,0,1)</f>
        <v>1</v>
      </c>
      <c r="AK647" s="97">
        <f>IF(F647&gt;Variables!$G$8,0,1)</f>
        <v>0</v>
      </c>
      <c r="AL647" s="97">
        <f>IF(G647&gt;Variables!$G$9,0,1)</f>
        <v>1</v>
      </c>
      <c r="AM647" s="97">
        <f>IF(AND(K647&gt;Variables!$G$10,K647&lt;Variables!$G$11),0,1)</f>
        <v>0</v>
      </c>
      <c r="AN647" s="103">
        <f>IF(H647&lt;Variables!$G$13,1,0)</f>
        <v>0</v>
      </c>
      <c r="AO647" s="101">
        <f>IF(R647&lt;Variables!$G$12,0,1)</f>
        <v>0</v>
      </c>
      <c r="AP647" s="99"/>
      <c r="AQ647" s="97"/>
      <c r="AR647" s="97"/>
      <c r="AS647" s="97">
        <v>1</v>
      </c>
      <c r="AT647" s="97"/>
      <c r="AU647" s="97"/>
      <c r="AV647" s="96">
        <f t="shared" si="163"/>
        <v>3</v>
      </c>
      <c r="AW647" s="96" t="str">
        <f t="shared" si="164"/>
        <v/>
      </c>
      <c r="AX647" s="96" t="str">
        <f t="shared" si="165"/>
        <v/>
      </c>
      <c r="AY647" s="96">
        <f t="shared" si="166"/>
        <v>3</v>
      </c>
      <c r="AZ647" s="96">
        <f t="shared" si="167"/>
        <v>2.4289382760328002</v>
      </c>
      <c r="BA647" s="96"/>
      <c r="BB647" s="96"/>
      <c r="BC647" s="96"/>
      <c r="BD647" s="96"/>
      <c r="BE647"/>
      <c r="BF647"/>
      <c r="BG647"/>
      <c r="BH647"/>
      <c r="BI647"/>
      <c r="BJ647" s="83"/>
      <c r="BK647" s="83"/>
    </row>
    <row r="648" spans="1:63" ht="14.1" customHeight="1" x14ac:dyDescent="0.2">
      <c r="A648" s="96"/>
      <c r="B648" s="96"/>
      <c r="C648" s="135">
        <v>44323.451412037037</v>
      </c>
      <c r="D648" s="96" t="s">
        <v>462</v>
      </c>
      <c r="E648" s="96">
        <v>9.69</v>
      </c>
      <c r="F648" s="96">
        <v>20.58</v>
      </c>
      <c r="G648" s="96">
        <v>12.02</v>
      </c>
      <c r="H648" s="96">
        <v>493.42</v>
      </c>
      <c r="I648" s="96">
        <v>-27.876000000000001</v>
      </c>
      <c r="J648" s="96"/>
      <c r="K648" s="96">
        <v>57.25</v>
      </c>
      <c r="L648" s="96">
        <v>9.6794619999999991</v>
      </c>
      <c r="M648" s="96">
        <v>0.108874</v>
      </c>
      <c r="N648" s="96">
        <v>9.4487710000000007</v>
      </c>
      <c r="O648" s="96"/>
      <c r="P648" s="96">
        <v>64140</v>
      </c>
      <c r="Q648" s="96">
        <v>95620</v>
      </c>
      <c r="R648" s="150">
        <f t="shared" si="154"/>
        <v>0.6707801715122359</v>
      </c>
      <c r="S648" s="150"/>
      <c r="T648" s="150"/>
      <c r="U648" s="150"/>
      <c r="V648" s="150">
        <f t="shared" si="155"/>
        <v>2.4369996721880001</v>
      </c>
      <c r="W648" s="150">
        <f t="shared" si="156"/>
        <v>9.7868999999999993</v>
      </c>
      <c r="X648" s="150">
        <f t="shared" si="157"/>
        <v>9.883799999999999</v>
      </c>
      <c r="Y648" s="148">
        <f t="shared" si="158"/>
        <v>9.4962</v>
      </c>
      <c r="Z648" s="148">
        <f t="shared" si="159"/>
        <v>9.4487710000000007</v>
      </c>
      <c r="AA648" s="148">
        <f t="shared" si="160"/>
        <v>9.3023999999999987</v>
      </c>
      <c r="AB648" s="96"/>
      <c r="AC648" s="96">
        <v>11</v>
      </c>
      <c r="AD648" s="96"/>
      <c r="AE648" s="97">
        <f t="shared" si="161"/>
        <v>1.1351909184726523</v>
      </c>
      <c r="AF648" s="96">
        <f t="shared" si="153"/>
        <v>0</v>
      </c>
      <c r="AG648" s="96"/>
      <c r="AH648" s="101">
        <f>IF(AND(M648&lt;Variables!$G$6,M648&gt;Variables!$G$5),0,1)</f>
        <v>1</v>
      </c>
      <c r="AI648" s="101">
        <f t="shared" si="162"/>
        <v>0</v>
      </c>
      <c r="AJ648" s="101">
        <f>IF(I648&gt;Variables!$G$7,0,1)</f>
        <v>1</v>
      </c>
      <c r="AK648" s="101">
        <f>IF(F648&gt;Variables!$G$8,0,1)</f>
        <v>0</v>
      </c>
      <c r="AL648" s="101">
        <f>IF(G648&gt;Variables!$G$9,0,1)</f>
        <v>0</v>
      </c>
      <c r="AM648" s="101">
        <f>IF(AND(K648&gt;Variables!$G$10,K648&lt;Variables!$G$11),0,1)</f>
        <v>0</v>
      </c>
      <c r="AN648" s="103">
        <f>IF(H648&lt;Variables!$G$13,1,0)</f>
        <v>1</v>
      </c>
      <c r="AO648" s="101">
        <f>IF(R648&lt;Variables!$G$12,0,1)</f>
        <v>0</v>
      </c>
      <c r="AP648" s="102"/>
      <c r="AQ648" s="101"/>
      <c r="AR648" s="101">
        <v>1</v>
      </c>
      <c r="AS648" s="101"/>
      <c r="AT648" s="101"/>
      <c r="AU648" s="101"/>
      <c r="AV648" s="96">
        <f t="shared" si="163"/>
        <v>3</v>
      </c>
      <c r="AW648" s="96" t="str">
        <f t="shared" si="164"/>
        <v/>
      </c>
      <c r="AX648" s="96" t="str">
        <f t="shared" si="165"/>
        <v/>
      </c>
      <c r="AY648" s="96">
        <f t="shared" si="166"/>
        <v>3</v>
      </c>
      <c r="AZ648" s="96">
        <f t="shared" si="167"/>
        <v>2.433908172188</v>
      </c>
      <c r="BA648" s="96"/>
      <c r="BB648" s="96"/>
      <c r="BC648" s="96"/>
      <c r="BD648" s="96"/>
      <c r="BE648"/>
      <c r="BF648"/>
      <c r="BG648"/>
      <c r="BH648"/>
      <c r="BI648"/>
      <c r="BJ648" s="83"/>
      <c r="BK648" s="83"/>
    </row>
    <row r="649" spans="1:63" ht="14.1" customHeight="1" x14ac:dyDescent="0.2">
      <c r="A649" s="96"/>
      <c r="B649" s="96"/>
      <c r="C649" s="135">
        <v>44323.451412037037</v>
      </c>
      <c r="D649" s="96" t="s">
        <v>446</v>
      </c>
      <c r="E649" s="96">
        <v>3.6850000000000001</v>
      </c>
      <c r="F649" s="96">
        <v>31.48</v>
      </c>
      <c r="G649" s="96">
        <v>20.66</v>
      </c>
      <c r="H649" s="96">
        <v>36.74</v>
      </c>
      <c r="I649" s="96">
        <v>-3.141</v>
      </c>
      <c r="J649" s="96"/>
      <c r="K649" s="96">
        <v>56.34</v>
      </c>
      <c r="L649" s="96">
        <v>3.6087549999999999</v>
      </c>
      <c r="M649" s="96">
        <v>2.1127790000000002</v>
      </c>
      <c r="N649" s="96">
        <v>3.6917219999999999</v>
      </c>
      <c r="O649" s="96"/>
      <c r="P649" s="96">
        <v>24760000</v>
      </c>
      <c r="Q649" s="96">
        <v>6040000</v>
      </c>
      <c r="R649" s="147">
        <f t="shared" si="154"/>
        <v>4.0993377483443707</v>
      </c>
      <c r="S649" s="147"/>
      <c r="T649" s="147"/>
      <c r="U649" s="147"/>
      <c r="V649" s="147">
        <f t="shared" si="155"/>
        <v>2.33906533153232</v>
      </c>
      <c r="W649" s="148">
        <f t="shared" si="156"/>
        <v>3.7218499999999999</v>
      </c>
      <c r="X649" s="148">
        <f t="shared" si="157"/>
        <v>3.7587000000000002</v>
      </c>
      <c r="Y649" s="147">
        <f t="shared" si="158"/>
        <v>3.6113</v>
      </c>
      <c r="Z649" s="147">
        <f t="shared" si="159"/>
        <v>3.6917219999999999</v>
      </c>
      <c r="AA649" s="147">
        <f t="shared" si="160"/>
        <v>3.5375999999999999</v>
      </c>
      <c r="AB649" s="96"/>
      <c r="AC649" s="96">
        <v>3.69</v>
      </c>
      <c r="AD649" s="96">
        <v>3.34</v>
      </c>
      <c r="AE649" s="96">
        <f t="shared" si="161"/>
        <v>1.0013568521031206</v>
      </c>
      <c r="AF649" s="96">
        <f t="shared" si="153"/>
        <v>0.90637720488466755</v>
      </c>
      <c r="AG649" s="96"/>
      <c r="AH649" s="103">
        <f>IF(AND(M649&lt;Variables!$G$6,M649&gt;Variables!$G$5),0,1)</f>
        <v>1</v>
      </c>
      <c r="AI649" s="103">
        <f t="shared" si="162"/>
        <v>1</v>
      </c>
      <c r="AJ649" s="103">
        <f>IF(I649&gt;Variables!$G$7,0,1)</f>
        <v>1</v>
      </c>
      <c r="AK649" s="103">
        <f>IF(F649&gt;Variables!$G$8,0,1)</f>
        <v>0</v>
      </c>
      <c r="AL649" s="103">
        <f>IF(G649&gt;Variables!$G$9,0,1)</f>
        <v>0</v>
      </c>
      <c r="AM649" s="103">
        <f>IF(AND(K649&gt;Variables!$G$10,K649&lt;Variables!$G$11),0,1)</f>
        <v>0</v>
      </c>
      <c r="AN649" s="103">
        <f>IF(H649&lt;Variables!$G$13,1,0)</f>
        <v>1</v>
      </c>
      <c r="AO649" s="101">
        <f>IF(R649&lt;Variables!$G$12,0,1)</f>
        <v>1</v>
      </c>
      <c r="AP649" s="104"/>
      <c r="AQ649" s="103"/>
      <c r="AR649" s="103"/>
      <c r="AS649" s="103"/>
      <c r="AT649" s="103">
        <v>1</v>
      </c>
      <c r="AU649" s="103"/>
      <c r="AV649" s="96" t="str">
        <f t="shared" si="163"/>
        <v/>
      </c>
      <c r="AW649" s="96">
        <f t="shared" si="164"/>
        <v>1</v>
      </c>
      <c r="AX649" s="96" t="str">
        <f t="shared" si="165"/>
        <v/>
      </c>
      <c r="AY649" s="96">
        <f t="shared" si="166"/>
        <v>1</v>
      </c>
      <c r="AZ649" s="96">
        <f t="shared" si="167"/>
        <v>2.3360229715323197</v>
      </c>
      <c r="BA649" s="96"/>
      <c r="BB649" s="96"/>
      <c r="BC649" s="96"/>
      <c r="BD649" s="96"/>
      <c r="BE649"/>
      <c r="BF649"/>
      <c r="BG649"/>
      <c r="BH649"/>
      <c r="BI649"/>
      <c r="BJ649" s="83"/>
      <c r="BK649" s="83"/>
    </row>
    <row r="650" spans="1:63" ht="14.1" customHeight="1" x14ac:dyDescent="0.2">
      <c r="A650" s="96"/>
      <c r="B650" s="96"/>
      <c r="C650" s="135">
        <v>44323.451412037037</v>
      </c>
      <c r="D650" s="96" t="s">
        <v>457</v>
      </c>
      <c r="E650" s="96">
        <v>18.809999999999999</v>
      </c>
      <c r="F650" s="96">
        <v>10.17</v>
      </c>
      <c r="G650" s="96">
        <v>0.27</v>
      </c>
      <c r="H650" s="96">
        <v>2550</v>
      </c>
      <c r="I650" s="96">
        <v>-27.256</v>
      </c>
      <c r="J650" s="96"/>
      <c r="K650" s="96">
        <v>56.32</v>
      </c>
      <c r="L650" s="96">
        <v>18.766500000000001</v>
      </c>
      <c r="M650" s="96">
        <v>0.231796</v>
      </c>
      <c r="N650" s="96">
        <v>18.770499999999998</v>
      </c>
      <c r="O650" s="96"/>
      <c r="P650" s="96">
        <v>700352</v>
      </c>
      <c r="Q650" s="96">
        <v>1134000</v>
      </c>
      <c r="R650" s="151">
        <f t="shared" si="154"/>
        <v>0.61759435626102288</v>
      </c>
      <c r="S650" s="151"/>
      <c r="T650" s="151"/>
      <c r="U650" s="151"/>
      <c r="V650" s="151">
        <f t="shared" si="155"/>
        <v>2.4222177263206399</v>
      </c>
      <c r="W650" s="148">
        <f t="shared" si="156"/>
        <v>18.998099999999997</v>
      </c>
      <c r="X650" s="148">
        <f t="shared" si="157"/>
        <v>19.186199999999999</v>
      </c>
      <c r="Y650" s="151">
        <f t="shared" si="158"/>
        <v>18.433799999999998</v>
      </c>
      <c r="Z650" s="151">
        <f t="shared" si="159"/>
        <v>18.770499999999998</v>
      </c>
      <c r="AA650" s="151">
        <f t="shared" si="160"/>
        <v>18.057599999999997</v>
      </c>
      <c r="AB650" s="96"/>
      <c r="AC650" s="96">
        <v>18.88</v>
      </c>
      <c r="AD650" s="96">
        <v>18.7</v>
      </c>
      <c r="AE650" s="96">
        <f t="shared" si="161"/>
        <v>1.0037214247740565</v>
      </c>
      <c r="AF650" s="96">
        <f t="shared" si="153"/>
        <v>0.99415204678362579</v>
      </c>
      <c r="AG650" s="96"/>
      <c r="AH650" s="105">
        <f>IF(AND(M650&lt;Variables!$G$6,M650&gt;Variables!$G$5),0,1)</f>
        <v>1</v>
      </c>
      <c r="AI650" s="105">
        <f t="shared" si="162"/>
        <v>1</v>
      </c>
      <c r="AJ650" s="105">
        <f>IF(I650&gt;Variables!$G$7,0,1)</f>
        <v>1</v>
      </c>
      <c r="AK650" s="105">
        <f>IF(F650&gt;Variables!$G$8,0,1)</f>
        <v>0</v>
      </c>
      <c r="AL650" s="105">
        <f>IF(G650&gt;Variables!$G$9,0,1)</f>
        <v>1</v>
      </c>
      <c r="AM650" s="105">
        <f>IF(AND(K650&gt;Variables!$G$10,K650&lt;Variables!$G$11),0,1)</f>
        <v>0</v>
      </c>
      <c r="AN650" s="103">
        <f>IF(H650&lt;Variables!$G$13,1,0)</f>
        <v>0</v>
      </c>
      <c r="AO650" s="101">
        <f>IF(R650&lt;Variables!$G$12,0,1)</f>
        <v>0</v>
      </c>
      <c r="AP650" s="106"/>
      <c r="AQ650" s="105"/>
      <c r="AR650" s="105"/>
      <c r="AS650" s="105"/>
      <c r="AT650" s="105"/>
      <c r="AU650" s="105">
        <v>1</v>
      </c>
      <c r="AV650" s="96" t="str">
        <f t="shared" si="163"/>
        <v/>
      </c>
      <c r="AW650" s="96" t="str">
        <f t="shared" si="164"/>
        <v/>
      </c>
      <c r="AX650" s="96">
        <f t="shared" si="165"/>
        <v>2</v>
      </c>
      <c r="AY650" s="96">
        <f t="shared" si="166"/>
        <v>2</v>
      </c>
      <c r="AZ650" s="96">
        <f t="shared" si="167"/>
        <v>2.4191764463206402</v>
      </c>
      <c r="BA650" s="96"/>
      <c r="BB650" s="96"/>
      <c r="BC650" s="96"/>
      <c r="BD650" s="96"/>
      <c r="BE650"/>
      <c r="BF650"/>
      <c r="BG650"/>
      <c r="BH650"/>
      <c r="BI650"/>
      <c r="BJ650" s="83"/>
      <c r="BK650" s="83"/>
    </row>
    <row r="651" spans="1:63" ht="14.1" customHeight="1" x14ac:dyDescent="0.2">
      <c r="A651" s="96"/>
      <c r="B651" s="96"/>
      <c r="C651" s="135">
        <v>44323.451412037037</v>
      </c>
      <c r="D651" s="96" t="s">
        <v>463</v>
      </c>
      <c r="E651" s="96">
        <v>66.084999999999994</v>
      </c>
      <c r="F651" s="96">
        <v>10.93</v>
      </c>
      <c r="G651" s="96">
        <v>12.52</v>
      </c>
      <c r="H651" s="96">
        <v>1910</v>
      </c>
      <c r="I651" s="96">
        <v>-68.012</v>
      </c>
      <c r="J651" s="96"/>
      <c r="K651" s="96">
        <v>55.29</v>
      </c>
      <c r="L651" s="96">
        <v>66.384237999999996</v>
      </c>
      <c r="M651" s="96">
        <v>-0.450766</v>
      </c>
      <c r="N651" s="96">
        <v>65.107427000000001</v>
      </c>
      <c r="O651" s="96"/>
      <c r="P651" s="96">
        <v>61521</v>
      </c>
      <c r="Q651" s="96">
        <v>196758</v>
      </c>
      <c r="R651" s="151">
        <f t="shared" si="154"/>
        <v>0.31267343640411066</v>
      </c>
      <c r="S651" s="151"/>
      <c r="T651" s="151"/>
      <c r="U651" s="151"/>
      <c r="V651" s="151">
        <f t="shared" si="155"/>
        <v>2.4404109025803202</v>
      </c>
      <c r="W651" s="148">
        <f t="shared" si="156"/>
        <v>66.74584999999999</v>
      </c>
      <c r="X651" s="148">
        <f t="shared" si="157"/>
        <v>67.406700000000001</v>
      </c>
      <c r="Y651" s="151">
        <f t="shared" si="158"/>
        <v>64.763299999999987</v>
      </c>
      <c r="Z651" s="151">
        <f t="shared" si="159"/>
        <v>65.107427000000001</v>
      </c>
      <c r="AA651" s="151">
        <f t="shared" si="160"/>
        <v>63.441599999999994</v>
      </c>
      <c r="AB651" s="96"/>
      <c r="AC651" s="96">
        <v>67.290000000000006</v>
      </c>
      <c r="AD651" s="96">
        <v>64.25</v>
      </c>
      <c r="AE651" s="97">
        <f t="shared" si="161"/>
        <v>1.0182340924566848</v>
      </c>
      <c r="AF651" s="96">
        <f t="shared" si="153"/>
        <v>0.97223273057426052</v>
      </c>
      <c r="AG651" s="96"/>
      <c r="AH651" s="105">
        <f>IF(AND(M651&lt;Variables!$G$6,M651&gt;Variables!$G$5),0,1)</f>
        <v>1</v>
      </c>
      <c r="AI651" s="105">
        <f t="shared" si="162"/>
        <v>0</v>
      </c>
      <c r="AJ651" s="105">
        <f>IF(I651&gt;Variables!$G$7,0,1)</f>
        <v>1</v>
      </c>
      <c r="AK651" s="105">
        <f>IF(F651&gt;Variables!$G$8,0,1)</f>
        <v>0</v>
      </c>
      <c r="AL651" s="105">
        <f>IF(G651&gt;Variables!$G$9,0,1)</f>
        <v>0</v>
      </c>
      <c r="AM651" s="105">
        <f>IF(AND(K651&gt;Variables!$G$10,K651&lt;Variables!$G$11),0,1)</f>
        <v>0</v>
      </c>
      <c r="AN651" s="103">
        <f>IF(H651&lt;Variables!$G$13,1,0)</f>
        <v>1</v>
      </c>
      <c r="AO651" s="101">
        <f>IF(R651&lt;Variables!$G$12,0,1)</f>
        <v>0</v>
      </c>
      <c r="AP651" s="106"/>
      <c r="AQ651" s="105"/>
      <c r="AR651" s="105"/>
      <c r="AS651" s="105"/>
      <c r="AT651" s="105"/>
      <c r="AU651" s="105">
        <v>1</v>
      </c>
      <c r="AV651" s="96">
        <f t="shared" si="163"/>
        <v>3</v>
      </c>
      <c r="AW651" s="96" t="str">
        <f t="shared" si="164"/>
        <v/>
      </c>
      <c r="AX651" s="96" t="str">
        <f t="shared" si="165"/>
        <v/>
      </c>
      <c r="AY651" s="96">
        <f t="shared" si="166"/>
        <v>3</v>
      </c>
      <c r="AZ651" s="96">
        <f t="shared" si="167"/>
        <v>2.43742524258032</v>
      </c>
      <c r="BA651" s="96"/>
      <c r="BB651" s="96"/>
      <c r="BC651" s="96"/>
      <c r="BD651" s="96"/>
      <c r="BE651"/>
      <c r="BF651"/>
      <c r="BG651"/>
      <c r="BH651"/>
      <c r="BI651"/>
      <c r="BJ651" s="83"/>
      <c r="BK651" s="83"/>
    </row>
    <row r="652" spans="1:63" ht="14.1" customHeight="1" x14ac:dyDescent="0.2">
      <c r="A652" s="96"/>
      <c r="B652" s="96"/>
      <c r="C652" s="135">
        <v>44323.451412037037</v>
      </c>
      <c r="D652" s="96" t="s">
        <v>454</v>
      </c>
      <c r="E652" s="96">
        <v>0.50680000000000003</v>
      </c>
      <c r="F652" s="96">
        <v>24.47</v>
      </c>
      <c r="G652" s="96">
        <v>-10.6</v>
      </c>
      <c r="H652" s="96">
        <v>81.05</v>
      </c>
      <c r="I652" s="96">
        <v>-81.600999999999999</v>
      </c>
      <c r="J652" s="96"/>
      <c r="K652" s="96">
        <v>53.13</v>
      </c>
      <c r="L652" s="96">
        <v>0.49959999999999999</v>
      </c>
      <c r="M652" s="96">
        <v>1.4411529999999999</v>
      </c>
      <c r="N652" s="96">
        <v>0.50895199999999996</v>
      </c>
      <c r="O652" s="96"/>
      <c r="P652" s="96">
        <v>71710000</v>
      </c>
      <c r="Q652" s="96">
        <v>8570000</v>
      </c>
      <c r="R652" s="147">
        <f t="shared" si="154"/>
        <v>8.3675612602100351</v>
      </c>
      <c r="S652" s="147"/>
      <c r="T652" s="147"/>
      <c r="U652" s="147"/>
      <c r="V652" s="147">
        <f t="shared" si="155"/>
        <v>2.3489296059256799</v>
      </c>
      <c r="W652" s="148">
        <f t="shared" si="156"/>
        <v>0.51186799999999999</v>
      </c>
      <c r="X652" s="148">
        <f t="shared" si="157"/>
        <v>0.51693600000000006</v>
      </c>
      <c r="Y652" s="147">
        <f t="shared" si="158"/>
        <v>0.49666399999999999</v>
      </c>
      <c r="Z652" s="147">
        <f t="shared" si="159"/>
        <v>0.50895199999999996</v>
      </c>
      <c r="AA652" s="147">
        <f t="shared" si="160"/>
        <v>0.48652800000000002</v>
      </c>
      <c r="AB652" s="96"/>
      <c r="AC652" s="96">
        <v>0.51</v>
      </c>
      <c r="AD652" s="96">
        <v>0.47</v>
      </c>
      <c r="AE652" s="96">
        <f t="shared" si="161"/>
        <v>1.0063141278610892</v>
      </c>
      <c r="AF652" s="96">
        <f t="shared" si="153"/>
        <v>0.92738752959747428</v>
      </c>
      <c r="AG652" s="96"/>
      <c r="AH652" s="103">
        <f>IF(AND(M652&lt;Variables!$G$6,M652&gt;Variables!$G$5),0,1)</f>
        <v>1</v>
      </c>
      <c r="AI652" s="103">
        <f t="shared" si="162"/>
        <v>1</v>
      </c>
      <c r="AJ652" s="103">
        <f>IF(I652&gt;Variables!$G$7,0,1)</f>
        <v>1</v>
      </c>
      <c r="AK652" s="103">
        <f>IF(F652&gt;Variables!$G$8,0,1)</f>
        <v>0</v>
      </c>
      <c r="AL652" s="103">
        <f>IF(G652&gt;Variables!$G$9,0,1)</f>
        <v>1</v>
      </c>
      <c r="AM652" s="103">
        <f>IF(AND(K652&gt;Variables!$G$10,K652&lt;Variables!$G$11),0,1)</f>
        <v>0</v>
      </c>
      <c r="AN652" s="103">
        <f>IF(H652&lt;Variables!$G$13,1,0)</f>
        <v>1</v>
      </c>
      <c r="AO652" s="101">
        <f>IF(R652&lt;Variables!$G$12,0,1)</f>
        <v>1</v>
      </c>
      <c r="AP652" s="104"/>
      <c r="AQ652" s="103"/>
      <c r="AR652" s="103"/>
      <c r="AS652" s="103"/>
      <c r="AT652" s="103">
        <v>1</v>
      </c>
      <c r="AU652" s="103"/>
      <c r="AV652" s="96" t="str">
        <f t="shared" si="163"/>
        <v/>
      </c>
      <c r="AW652" s="96">
        <f t="shared" si="164"/>
        <v>1</v>
      </c>
      <c r="AX652" s="96" t="str">
        <f t="shared" si="165"/>
        <v/>
      </c>
      <c r="AY652" s="96">
        <f t="shared" si="166"/>
        <v>1</v>
      </c>
      <c r="AZ652" s="96">
        <f t="shared" si="167"/>
        <v>2.34606058592568</v>
      </c>
      <c r="BA652" s="96"/>
      <c r="BB652" s="96"/>
      <c r="BC652" s="96"/>
      <c r="BD652" s="96"/>
      <c r="BE652"/>
      <c r="BF652"/>
      <c r="BG652"/>
      <c r="BH652"/>
      <c r="BI652"/>
      <c r="BJ652" s="83"/>
      <c r="BK652" s="83"/>
    </row>
    <row r="653" spans="1:63" ht="14.1" customHeight="1" x14ac:dyDescent="0.2">
      <c r="A653" s="96"/>
      <c r="B653" s="96"/>
      <c r="C653" s="135">
        <v>44323.451412037037</v>
      </c>
      <c r="D653" s="96" t="s">
        <v>121</v>
      </c>
      <c r="E653" s="96">
        <v>4.7</v>
      </c>
      <c r="F653" s="96">
        <v>93.03</v>
      </c>
      <c r="G653" s="96">
        <v>95.02</v>
      </c>
      <c r="H653" s="96">
        <v>20.91</v>
      </c>
      <c r="I653" s="96">
        <v>-23.965</v>
      </c>
      <c r="J653" s="96"/>
      <c r="K653" s="96">
        <v>52.75</v>
      </c>
      <c r="L653" s="96">
        <v>4.6479799999999996</v>
      </c>
      <c r="M653" s="96">
        <v>1.1191960000000001</v>
      </c>
      <c r="N653" s="96">
        <v>4.5833700000000004</v>
      </c>
      <c r="O653" s="96"/>
      <c r="P653" s="96">
        <v>20300000</v>
      </c>
      <c r="Q653" s="96">
        <v>75240</v>
      </c>
      <c r="R653" s="150">
        <f t="shared" si="154"/>
        <v>269.80329611908559</v>
      </c>
      <c r="S653" s="150"/>
      <c r="T653" s="150"/>
      <c r="U653" s="150"/>
      <c r="V653" s="150">
        <f t="shared" si="155"/>
        <v>2.3575022493679993</v>
      </c>
      <c r="W653" s="150">
        <f t="shared" si="156"/>
        <v>4.7469999999999999</v>
      </c>
      <c r="X653" s="150">
        <f t="shared" si="157"/>
        <v>4.7940000000000005</v>
      </c>
      <c r="Y653" s="148">
        <f t="shared" si="158"/>
        <v>4.6059999999999999</v>
      </c>
      <c r="Z653" s="148">
        <f t="shared" si="159"/>
        <v>4.5833700000000004</v>
      </c>
      <c r="AA653" s="148">
        <f t="shared" si="160"/>
        <v>4.5119999999999996</v>
      </c>
      <c r="AB653" s="96"/>
      <c r="AC653" s="96">
        <v>4.9400000000000004</v>
      </c>
      <c r="AD653" s="96"/>
      <c r="AE653" s="97">
        <f t="shared" si="161"/>
        <v>1.0510638297872341</v>
      </c>
      <c r="AF653" s="96">
        <f t="shared" si="153"/>
        <v>0</v>
      </c>
      <c r="AG653" s="96"/>
      <c r="AH653" s="101">
        <f>IF(AND(M653&lt;Variables!$G$6,M653&gt;Variables!$G$5),0,1)</f>
        <v>1</v>
      </c>
      <c r="AI653" s="101">
        <f t="shared" si="162"/>
        <v>0</v>
      </c>
      <c r="AJ653" s="101">
        <f>IF(I653&gt;Variables!$G$7,0,1)</f>
        <v>1</v>
      </c>
      <c r="AK653" s="101">
        <f>IF(F653&gt;Variables!$G$8,0,1)</f>
        <v>0</v>
      </c>
      <c r="AL653" s="101">
        <f>IF(G653&gt;Variables!$G$9,0,1)</f>
        <v>0</v>
      </c>
      <c r="AM653" s="101">
        <f>IF(AND(K653&gt;Variables!$G$10,K653&lt;Variables!$G$11),0,1)</f>
        <v>0</v>
      </c>
      <c r="AN653" s="103">
        <f>IF(H653&lt;Variables!$G$13,1,0)</f>
        <v>1</v>
      </c>
      <c r="AO653" s="101">
        <f>IF(R653&lt;Variables!$G$12,0,1)</f>
        <v>1</v>
      </c>
      <c r="AP653" s="102"/>
      <c r="AQ653" s="101"/>
      <c r="AR653" s="101">
        <v>1</v>
      </c>
      <c r="AS653" s="101"/>
      <c r="AT653" s="101"/>
      <c r="AU653" s="101"/>
      <c r="AV653" s="96">
        <f t="shared" si="163"/>
        <v>3</v>
      </c>
      <c r="AW653" s="96" t="str">
        <f t="shared" si="164"/>
        <v/>
      </c>
      <c r="AX653" s="96" t="str">
        <f t="shared" si="165"/>
        <v/>
      </c>
      <c r="AY653" s="96">
        <f t="shared" si="166"/>
        <v>3</v>
      </c>
      <c r="AZ653" s="96">
        <f t="shared" si="167"/>
        <v>2.3546537493679995</v>
      </c>
      <c r="BA653" s="96"/>
      <c r="BB653" s="96"/>
      <c r="BC653" s="96"/>
      <c r="BD653" s="96"/>
      <c r="BE653"/>
      <c r="BF653"/>
      <c r="BG653"/>
      <c r="BH653"/>
      <c r="BI653"/>
      <c r="BJ653" s="83"/>
      <c r="BK653" s="83"/>
    </row>
    <row r="654" spans="1:63" ht="14.1" customHeight="1" x14ac:dyDescent="0.2">
      <c r="A654" s="96"/>
      <c r="B654" s="96"/>
      <c r="C654" s="135">
        <v>44323.451412037037</v>
      </c>
      <c r="D654" s="96" t="s">
        <v>464</v>
      </c>
      <c r="E654" s="96">
        <v>2.96</v>
      </c>
      <c r="F654" s="96">
        <v>18.29</v>
      </c>
      <c r="G654" s="96">
        <v>16.079999999999998</v>
      </c>
      <c r="H654" s="96">
        <v>77.56</v>
      </c>
      <c r="I654" s="96">
        <v>-71.358999999999995</v>
      </c>
      <c r="J654" s="96"/>
      <c r="K654" s="96">
        <v>51.28</v>
      </c>
      <c r="L654" s="96">
        <v>2.9471400000000001</v>
      </c>
      <c r="M654" s="96">
        <v>0.43635499999999999</v>
      </c>
      <c r="N654" s="96">
        <v>2.99498</v>
      </c>
      <c r="O654" s="96"/>
      <c r="P654" s="96">
        <v>540970</v>
      </c>
      <c r="Q654" s="96">
        <v>295250</v>
      </c>
      <c r="R654" s="147">
        <f t="shared" si="154"/>
        <v>1.8322438611346317</v>
      </c>
      <c r="S654" s="147"/>
      <c r="T654" s="147"/>
      <c r="U654" s="147"/>
      <c r="V654" s="147">
        <f t="shared" si="155"/>
        <v>2.3673025226527997</v>
      </c>
      <c r="W654" s="148">
        <f t="shared" si="156"/>
        <v>2.9895999999999998</v>
      </c>
      <c r="X654" s="148">
        <f t="shared" si="157"/>
        <v>3.0192000000000001</v>
      </c>
      <c r="Y654" s="147">
        <f t="shared" si="158"/>
        <v>2.9007999999999998</v>
      </c>
      <c r="Z654" s="147">
        <f t="shared" si="159"/>
        <v>2.99498</v>
      </c>
      <c r="AA654" s="147">
        <f t="shared" si="160"/>
        <v>2.8415999999999997</v>
      </c>
      <c r="AB654" s="96"/>
      <c r="AC654" s="96"/>
      <c r="AD654" s="96">
        <v>2.73</v>
      </c>
      <c r="AE654" s="96">
        <f t="shared" si="161"/>
        <v>0</v>
      </c>
      <c r="AF654" s="96">
        <f t="shared" si="153"/>
        <v>0.92229729729729726</v>
      </c>
      <c r="AG654" s="96"/>
      <c r="AH654" s="103">
        <f>IF(AND(M654&lt;Variables!$G$6,M654&gt;Variables!$G$5),0,1)</f>
        <v>1</v>
      </c>
      <c r="AI654" s="103">
        <f t="shared" si="162"/>
        <v>1</v>
      </c>
      <c r="AJ654" s="103">
        <f>IF(I654&gt;Variables!$G$7,0,1)</f>
        <v>1</v>
      </c>
      <c r="AK654" s="103">
        <f>IF(F654&gt;Variables!$G$8,0,1)</f>
        <v>0</v>
      </c>
      <c r="AL654" s="103">
        <f>IF(G654&gt;Variables!$G$9,0,1)</f>
        <v>0</v>
      </c>
      <c r="AM654" s="103">
        <f>IF(AND(K654&gt;Variables!$G$10,K654&lt;Variables!$G$11),0,1)</f>
        <v>0</v>
      </c>
      <c r="AN654" s="103">
        <f>IF(H654&lt;Variables!$G$13,1,0)</f>
        <v>1</v>
      </c>
      <c r="AO654" s="101">
        <f>IF(R654&lt;Variables!$G$12,0,1)</f>
        <v>0</v>
      </c>
      <c r="AP654" s="104"/>
      <c r="AQ654" s="103"/>
      <c r="AR654" s="103"/>
      <c r="AS654" s="103"/>
      <c r="AT654" s="103">
        <v>1</v>
      </c>
      <c r="AU654" s="103"/>
      <c r="AV654" s="96" t="str">
        <f t="shared" si="163"/>
        <v/>
      </c>
      <c r="AW654" s="96">
        <f t="shared" si="164"/>
        <v>1</v>
      </c>
      <c r="AX654" s="96" t="str">
        <f t="shared" si="165"/>
        <v/>
      </c>
      <c r="AY654" s="96">
        <f t="shared" si="166"/>
        <v>1</v>
      </c>
      <c r="AZ654" s="96">
        <f t="shared" si="167"/>
        <v>2.3645334026527998</v>
      </c>
      <c r="BA654" s="96"/>
      <c r="BB654" s="96"/>
      <c r="BC654" s="96"/>
      <c r="BD654" s="96"/>
      <c r="BE654"/>
      <c r="BF654"/>
      <c r="BG654"/>
      <c r="BH654"/>
      <c r="BI654"/>
      <c r="BJ654" s="83"/>
      <c r="BK654" s="83"/>
    </row>
    <row r="655" spans="1:63" ht="14.1" customHeight="1" x14ac:dyDescent="0.2">
      <c r="A655" s="96"/>
      <c r="B655" s="96"/>
      <c r="C655" s="135">
        <v>44323.451412037037</v>
      </c>
      <c r="D655" s="96" t="s">
        <v>448</v>
      </c>
      <c r="E655" s="96">
        <v>12.6</v>
      </c>
      <c r="F655" s="96">
        <v>10.34</v>
      </c>
      <c r="G655" s="96">
        <v>8.5299999999999994</v>
      </c>
      <c r="H655" s="96">
        <v>3160</v>
      </c>
      <c r="I655" s="96">
        <v>-0.72299999999999998</v>
      </c>
      <c r="J655" s="96"/>
      <c r="K655" s="96">
        <v>50.54</v>
      </c>
      <c r="L655" s="96">
        <v>12.618575</v>
      </c>
      <c r="M655" s="96">
        <v>-0.147204</v>
      </c>
      <c r="N655" s="96">
        <v>12.622019999999999</v>
      </c>
      <c r="O655" s="96"/>
      <c r="P655" s="96">
        <v>1551000</v>
      </c>
      <c r="Q655" s="96">
        <v>4831000</v>
      </c>
      <c r="R655" s="151">
        <f t="shared" si="154"/>
        <v>0.3210515421237839</v>
      </c>
      <c r="S655" s="151"/>
      <c r="T655" s="151"/>
      <c r="U655" s="151"/>
      <c r="V655" s="151">
        <f t="shared" si="155"/>
        <v>2.3766512715820802</v>
      </c>
      <c r="W655" s="148">
        <f t="shared" si="156"/>
        <v>12.725999999999999</v>
      </c>
      <c r="X655" s="148">
        <f t="shared" si="157"/>
        <v>12.852</v>
      </c>
      <c r="Y655" s="151">
        <f t="shared" si="158"/>
        <v>12.347999999999999</v>
      </c>
      <c r="Z655" s="151">
        <f t="shared" si="159"/>
        <v>12.622019999999999</v>
      </c>
      <c r="AA655" s="151">
        <f t="shared" si="160"/>
        <v>12.096</v>
      </c>
      <c r="AB655" s="96"/>
      <c r="AC655" s="96">
        <v>12.8</v>
      </c>
      <c r="AD655" s="96">
        <v>12.38</v>
      </c>
      <c r="AE655" s="97">
        <f t="shared" si="161"/>
        <v>1.015873015873016</v>
      </c>
      <c r="AF655" s="96">
        <f t="shared" si="153"/>
        <v>0.9825396825396826</v>
      </c>
      <c r="AG655" s="96"/>
      <c r="AH655" s="105">
        <f>IF(AND(M655&lt;Variables!$G$6,M655&gt;Variables!$G$5),0,1)</f>
        <v>1</v>
      </c>
      <c r="AI655" s="105">
        <f t="shared" si="162"/>
        <v>1</v>
      </c>
      <c r="AJ655" s="105">
        <f>IF(I655&gt;Variables!$G$7,0,1)</f>
        <v>1</v>
      </c>
      <c r="AK655" s="105">
        <f>IF(F655&gt;Variables!$G$8,0,1)</f>
        <v>0</v>
      </c>
      <c r="AL655" s="105">
        <f>IF(G655&gt;Variables!$G$9,0,1)</f>
        <v>1</v>
      </c>
      <c r="AM655" s="105">
        <f>IF(AND(K655&gt;Variables!$G$10,K655&lt;Variables!$G$11),0,1)</f>
        <v>0</v>
      </c>
      <c r="AN655" s="103">
        <f>IF(H655&lt;Variables!$G$13,1,0)</f>
        <v>0</v>
      </c>
      <c r="AO655" s="101">
        <f>IF(R655&lt;Variables!$G$12,0,1)</f>
        <v>0</v>
      </c>
      <c r="AP655" s="106"/>
      <c r="AQ655" s="105"/>
      <c r="AR655" s="105"/>
      <c r="AS655" s="105"/>
      <c r="AT655" s="105"/>
      <c r="AU655" s="105">
        <v>1</v>
      </c>
      <c r="AV655" s="96">
        <f t="shared" si="163"/>
        <v>3</v>
      </c>
      <c r="AW655" s="96" t="str">
        <f t="shared" si="164"/>
        <v/>
      </c>
      <c r="AX655" s="96" t="str">
        <f t="shared" si="165"/>
        <v/>
      </c>
      <c r="AY655" s="96">
        <f t="shared" si="166"/>
        <v>3</v>
      </c>
      <c r="AZ655" s="96">
        <f t="shared" si="167"/>
        <v>2.3739221115820799</v>
      </c>
      <c r="BA655" s="96"/>
      <c r="BB655" s="96"/>
      <c r="BC655" s="96"/>
      <c r="BD655" s="96"/>
      <c r="BE655"/>
      <c r="BF655"/>
      <c r="BG655"/>
      <c r="BH655"/>
      <c r="BI655"/>
      <c r="BJ655" s="83"/>
      <c r="BK655" s="83"/>
    </row>
    <row r="656" spans="1:63" ht="14.1" customHeight="1" x14ac:dyDescent="0.2">
      <c r="A656" s="96"/>
      <c r="B656" s="96"/>
      <c r="C656" s="135">
        <v>44323.451412037037</v>
      </c>
      <c r="D656" s="96" t="s">
        <v>455</v>
      </c>
      <c r="E656" s="96">
        <v>149.22999999999999</v>
      </c>
      <c r="F656" s="96">
        <v>14.39</v>
      </c>
      <c r="G656" s="96">
        <v>-2.0099999999999998</v>
      </c>
      <c r="H656" s="96">
        <v>10760</v>
      </c>
      <c r="I656" s="96">
        <v>-15.87</v>
      </c>
      <c r="J656" s="96"/>
      <c r="K656" s="96">
        <v>48.74</v>
      </c>
      <c r="L656" s="96">
        <v>149.583495</v>
      </c>
      <c r="M656" s="96">
        <v>-0.23632</v>
      </c>
      <c r="N656" s="96">
        <v>149.09344999999999</v>
      </c>
      <c r="O656" s="96"/>
      <c r="P656" s="96">
        <v>1204000</v>
      </c>
      <c r="Q656" s="96">
        <v>1237000</v>
      </c>
      <c r="R656" s="151">
        <f t="shared" si="154"/>
        <v>0.97332255456750205</v>
      </c>
      <c r="S656" s="151"/>
      <c r="T656" s="151"/>
      <c r="U656" s="151"/>
      <c r="V656" s="151">
        <f t="shared" si="155"/>
        <v>2.3592307798783998</v>
      </c>
      <c r="W656" s="148">
        <f t="shared" si="156"/>
        <v>150.72229999999999</v>
      </c>
      <c r="X656" s="148">
        <f t="shared" si="157"/>
        <v>152.21459999999999</v>
      </c>
      <c r="Y656" s="151">
        <f t="shared" si="158"/>
        <v>146.24539999999999</v>
      </c>
      <c r="Z656" s="151">
        <f t="shared" si="159"/>
        <v>149.09344999999999</v>
      </c>
      <c r="AA656" s="151">
        <f t="shared" si="160"/>
        <v>143.26079999999999</v>
      </c>
      <c r="AB656" s="96"/>
      <c r="AC656" s="96">
        <v>151.55000000000001</v>
      </c>
      <c r="AD656" s="96">
        <v>147.26</v>
      </c>
      <c r="AE656" s="97">
        <f t="shared" si="161"/>
        <v>1.0155464718890306</v>
      </c>
      <c r="AF656" s="96">
        <f t="shared" si="153"/>
        <v>0.98679890102526302</v>
      </c>
      <c r="AG656" s="96"/>
      <c r="AH656" s="105">
        <f>IF(AND(M656&lt;Variables!$G$6,M656&gt;Variables!$G$5),0,1)</f>
        <v>1</v>
      </c>
      <c r="AI656" s="105">
        <f t="shared" si="162"/>
        <v>0</v>
      </c>
      <c r="AJ656" s="105">
        <f>IF(I656&gt;Variables!$G$7,0,1)</f>
        <v>1</v>
      </c>
      <c r="AK656" s="105">
        <f>IF(F656&gt;Variables!$G$8,0,1)</f>
        <v>0</v>
      </c>
      <c r="AL656" s="105">
        <f>IF(G656&gt;Variables!$G$9,0,1)</f>
        <v>1</v>
      </c>
      <c r="AM656" s="105">
        <f>IF(AND(K656&gt;Variables!$G$10,K656&lt;Variables!$G$11),0,1)</f>
        <v>1</v>
      </c>
      <c r="AN656" s="103">
        <f>IF(H656&lt;Variables!$G$13,1,0)</f>
        <v>0</v>
      </c>
      <c r="AO656" s="101">
        <f>IF(R656&lt;Variables!$G$12,0,1)</f>
        <v>0</v>
      </c>
      <c r="AP656" s="106"/>
      <c r="AQ656" s="105"/>
      <c r="AR656" s="105"/>
      <c r="AS656" s="105"/>
      <c r="AT656" s="105"/>
      <c r="AU656" s="105">
        <v>1</v>
      </c>
      <c r="AV656" s="96">
        <f t="shared" si="163"/>
        <v>3</v>
      </c>
      <c r="AW656" s="96" t="str">
        <f t="shared" si="164"/>
        <v/>
      </c>
      <c r="AX656" s="96" t="str">
        <f t="shared" si="165"/>
        <v/>
      </c>
      <c r="AY656" s="96">
        <f t="shared" si="166"/>
        <v>3</v>
      </c>
      <c r="AZ656" s="96">
        <f t="shared" si="167"/>
        <v>2.3565988198783998</v>
      </c>
      <c r="BA656" s="96"/>
      <c r="BB656" s="96"/>
      <c r="BC656" s="96"/>
      <c r="BD656" s="96"/>
      <c r="BE656"/>
      <c r="BF656"/>
      <c r="BG656"/>
      <c r="BH656"/>
      <c r="BI656"/>
      <c r="BJ656" s="83"/>
      <c r="BK656" s="83"/>
    </row>
    <row r="657" spans="1:63" ht="14.1" customHeight="1" x14ac:dyDescent="0.2">
      <c r="A657" s="96"/>
      <c r="B657" s="96"/>
      <c r="C657" s="135">
        <v>44323.451412037037</v>
      </c>
      <c r="D657" s="96" t="s">
        <v>445</v>
      </c>
      <c r="E657" s="96">
        <v>43.49</v>
      </c>
      <c r="F657" s="96">
        <v>12.08</v>
      </c>
      <c r="G657" s="96">
        <v>8.6999999999999993</v>
      </c>
      <c r="H657" s="96">
        <v>2000</v>
      </c>
      <c r="I657" s="96">
        <v>-0.159</v>
      </c>
      <c r="J657" s="96"/>
      <c r="K657" s="96">
        <v>48.2</v>
      </c>
      <c r="L657" s="96">
        <v>43.929994999999998</v>
      </c>
      <c r="M657" s="96">
        <v>-1.001582</v>
      </c>
      <c r="N657" s="96">
        <v>43.059241999999998</v>
      </c>
      <c r="O657" s="96"/>
      <c r="P657" s="96">
        <v>232305</v>
      </c>
      <c r="Q657" s="96">
        <v>674422</v>
      </c>
      <c r="R657" s="150">
        <f t="shared" si="154"/>
        <v>0.34445050724917042</v>
      </c>
      <c r="S657" s="150"/>
      <c r="T657" s="150"/>
      <c r="U657" s="150"/>
      <c r="V657" s="150">
        <f t="shared" si="155"/>
        <v>2.3691865081312002</v>
      </c>
      <c r="W657" s="150">
        <f t="shared" si="156"/>
        <v>43.924900000000001</v>
      </c>
      <c r="X657" s="150">
        <f t="shared" si="157"/>
        <v>44.3598</v>
      </c>
      <c r="Y657" s="148">
        <f t="shared" si="158"/>
        <v>42.620200000000004</v>
      </c>
      <c r="Z657" s="148">
        <f t="shared" si="159"/>
        <v>43.059241999999998</v>
      </c>
      <c r="AA657" s="148">
        <f t="shared" si="160"/>
        <v>41.750399999999999</v>
      </c>
      <c r="AB657" s="96"/>
      <c r="AC657" s="96">
        <v>44.62</v>
      </c>
      <c r="AD657" s="96">
        <v>43.29</v>
      </c>
      <c r="AE657" s="97">
        <f t="shared" si="161"/>
        <v>1.0259829845941595</v>
      </c>
      <c r="AF657" s="96">
        <f t="shared" si="153"/>
        <v>0.99540124166475041</v>
      </c>
      <c r="AG657" s="96"/>
      <c r="AH657" s="101">
        <f>IF(AND(M657&lt;Variables!$G$6,M657&gt;Variables!$G$5),0,1)</f>
        <v>1</v>
      </c>
      <c r="AI657" s="101">
        <f t="shared" si="162"/>
        <v>0</v>
      </c>
      <c r="AJ657" s="101">
        <f>IF(I657&gt;Variables!$G$7,0,1)</f>
        <v>1</v>
      </c>
      <c r="AK657" s="101">
        <f>IF(F657&gt;Variables!$G$8,0,1)</f>
        <v>0</v>
      </c>
      <c r="AL657" s="101">
        <f>IF(G657&gt;Variables!$G$9,0,1)</f>
        <v>1</v>
      </c>
      <c r="AM657" s="101">
        <f>IF(AND(K657&gt;Variables!$G$10,K657&lt;Variables!$G$11),0,1)</f>
        <v>1</v>
      </c>
      <c r="AN657" s="103">
        <f>IF(H657&lt;Variables!$G$13,1,0)</f>
        <v>1</v>
      </c>
      <c r="AO657" s="101">
        <f>IF(R657&lt;Variables!$G$12,0,1)</f>
        <v>0</v>
      </c>
      <c r="AP657" s="102"/>
      <c r="AQ657" s="101"/>
      <c r="AR657" s="101">
        <v>1</v>
      </c>
      <c r="AS657" s="101"/>
      <c r="AT657" s="101"/>
      <c r="AU657" s="101"/>
      <c r="AV657" s="96">
        <f t="shared" si="163"/>
        <v>3</v>
      </c>
      <c r="AW657" s="96" t="str">
        <f t="shared" si="164"/>
        <v/>
      </c>
      <c r="AX657" s="96" t="str">
        <f t="shared" si="165"/>
        <v/>
      </c>
      <c r="AY657" s="96">
        <f t="shared" si="166"/>
        <v>3</v>
      </c>
      <c r="AZ657" s="96">
        <f t="shared" si="167"/>
        <v>2.3665837081312002</v>
      </c>
      <c r="BA657" s="96"/>
      <c r="BB657" s="96"/>
      <c r="BC657" s="96"/>
      <c r="BD657" s="96"/>
      <c r="BE657"/>
      <c r="BF657"/>
      <c r="BG657"/>
      <c r="BH657"/>
      <c r="BI657"/>
      <c r="BJ657" s="83"/>
      <c r="BK657" s="83"/>
    </row>
    <row r="658" spans="1:63" ht="14.1" customHeight="1" x14ac:dyDescent="0.2">
      <c r="A658" s="96"/>
      <c r="B658" s="96"/>
      <c r="C658" s="135">
        <v>44323.451412037037</v>
      </c>
      <c r="D658" s="96" t="s">
        <v>423</v>
      </c>
      <c r="E658" s="96">
        <v>20.484200000000001</v>
      </c>
      <c r="F658" s="96">
        <v>34.46</v>
      </c>
      <c r="G658" s="96">
        <v>23.03</v>
      </c>
      <c r="H658" s="96">
        <v>18.28</v>
      </c>
      <c r="I658" s="96">
        <v>0.64600000000000002</v>
      </c>
      <c r="J658" s="96"/>
      <c r="K658" s="96">
        <v>41.87</v>
      </c>
      <c r="L658" s="96">
        <v>21.365445000000001</v>
      </c>
      <c r="M658" s="96">
        <v>-4.1246270000000003</v>
      </c>
      <c r="N658" s="96">
        <v>21.850466000000001</v>
      </c>
      <c r="O658" s="96"/>
      <c r="P658" s="96">
        <v>32500000</v>
      </c>
      <c r="Q658" s="96">
        <v>7670000</v>
      </c>
      <c r="R658" s="147">
        <f t="shared" si="154"/>
        <v>4.2372881355932206</v>
      </c>
      <c r="S658" s="147"/>
      <c r="T658" s="147"/>
      <c r="U658" s="147"/>
      <c r="V658" s="147">
        <f t="shared" si="155"/>
        <v>2.2931695698311199</v>
      </c>
      <c r="W658" s="148">
        <f t="shared" si="156"/>
        <v>20.689042000000001</v>
      </c>
      <c r="X658" s="148">
        <f t="shared" si="157"/>
        <v>20.893884000000003</v>
      </c>
      <c r="Y658" s="147">
        <f t="shared" si="158"/>
        <v>20.074515999999999</v>
      </c>
      <c r="Z658" s="147">
        <f t="shared" si="159"/>
        <v>21.850466000000001</v>
      </c>
      <c r="AA658" s="147">
        <f t="shared" si="160"/>
        <v>19.664832000000001</v>
      </c>
      <c r="AB658" s="96"/>
      <c r="AC658" s="96"/>
      <c r="AD658" s="96">
        <v>19.579999999999998</v>
      </c>
      <c r="AE658" s="96">
        <f t="shared" si="161"/>
        <v>0</v>
      </c>
      <c r="AF658" s="96">
        <f t="shared" si="153"/>
        <v>0.95585866179787338</v>
      </c>
      <c r="AG658" s="96"/>
      <c r="AH658" s="103">
        <f>IF(AND(M658&lt;Variables!$G$6,M658&gt;Variables!$G$5),0,1)</f>
        <v>0</v>
      </c>
      <c r="AI658" s="103">
        <f t="shared" si="162"/>
        <v>1</v>
      </c>
      <c r="AJ658" s="103">
        <f>IF(I658&gt;Variables!$G$7,0,1)</f>
        <v>0</v>
      </c>
      <c r="AK658" s="103">
        <f>IF(F658&gt;Variables!$G$8,0,1)</f>
        <v>0</v>
      </c>
      <c r="AL658" s="103">
        <f>IF(G658&gt;Variables!$G$9,0,1)</f>
        <v>0</v>
      </c>
      <c r="AM658" s="103">
        <f>IF(AND(K658&gt;Variables!$G$10,K658&lt;Variables!$G$11),0,1)</f>
        <v>1</v>
      </c>
      <c r="AN658" s="103">
        <f>IF(H658&lt;Variables!$G$13,1,0)</f>
        <v>1</v>
      </c>
      <c r="AO658" s="101">
        <f>IF(R658&lt;Variables!$G$12,0,1)</f>
        <v>1</v>
      </c>
      <c r="AP658" s="104"/>
      <c r="AQ658" s="103"/>
      <c r="AR658" s="103"/>
      <c r="AS658" s="103"/>
      <c r="AT658" s="103">
        <v>1</v>
      </c>
      <c r="AU658" s="103"/>
      <c r="AV658" s="96" t="str">
        <f t="shared" si="163"/>
        <v/>
      </c>
      <c r="AW658" s="96">
        <f t="shared" si="164"/>
        <v>1</v>
      </c>
      <c r="AX658" s="96" t="str">
        <f t="shared" si="165"/>
        <v/>
      </c>
      <c r="AY658" s="96">
        <f t="shared" si="166"/>
        <v>1</v>
      </c>
      <c r="AZ658" s="96">
        <f t="shared" si="167"/>
        <v>2.2909085898311199</v>
      </c>
      <c r="BA658" s="96"/>
      <c r="BB658" s="96"/>
      <c r="BC658" s="96"/>
      <c r="BD658" s="96"/>
      <c r="BE658"/>
      <c r="BF658"/>
      <c r="BG658"/>
      <c r="BH658"/>
      <c r="BI658"/>
      <c r="BJ658" s="83"/>
      <c r="BK658" s="83"/>
    </row>
    <row r="659" spans="1:63" ht="14.1" customHeight="1" x14ac:dyDescent="0.2">
      <c r="A659" s="96"/>
      <c r="B659" s="96"/>
      <c r="C659" s="135">
        <v>44323.451412037037</v>
      </c>
      <c r="D659" s="96" t="s">
        <v>459</v>
      </c>
      <c r="E659" s="96">
        <v>116.8663</v>
      </c>
      <c r="F659" s="96">
        <v>11.91</v>
      </c>
      <c r="G659" s="96">
        <v>-0.91</v>
      </c>
      <c r="H659" s="96">
        <v>5160</v>
      </c>
      <c r="I659" s="96">
        <v>-16.574000000000002</v>
      </c>
      <c r="J659" s="96"/>
      <c r="K659" s="96">
        <v>40.700000000000003</v>
      </c>
      <c r="L659" s="96">
        <v>118.072</v>
      </c>
      <c r="M659" s="96">
        <v>-1.0211570000000001</v>
      </c>
      <c r="N659" s="96">
        <v>117.274204</v>
      </c>
      <c r="O659" s="96"/>
      <c r="P659" s="96">
        <v>357782</v>
      </c>
      <c r="Q659" s="96">
        <v>967311</v>
      </c>
      <c r="R659" s="151">
        <f t="shared" si="154"/>
        <v>0.36987277101159816</v>
      </c>
      <c r="S659" s="151"/>
      <c r="T659" s="151"/>
      <c r="U659" s="151"/>
      <c r="V659" s="151">
        <f t="shared" si="155"/>
        <v>2.2697754388311999</v>
      </c>
      <c r="W659" s="148">
        <f t="shared" si="156"/>
        <v>118.03496299999999</v>
      </c>
      <c r="X659" s="148">
        <f t="shared" si="157"/>
        <v>119.203626</v>
      </c>
      <c r="Y659" s="151">
        <f t="shared" si="158"/>
        <v>114.52897399999999</v>
      </c>
      <c r="Z659" s="151">
        <f t="shared" si="159"/>
        <v>117.274204</v>
      </c>
      <c r="AA659" s="151">
        <f t="shared" si="160"/>
        <v>112.19164799999999</v>
      </c>
      <c r="AB659" s="96"/>
      <c r="AC659" s="96">
        <v>118.35</v>
      </c>
      <c r="AD659" s="96">
        <v>114.74</v>
      </c>
      <c r="AE659" s="97">
        <f t="shared" si="161"/>
        <v>1.0126957044075153</v>
      </c>
      <c r="AF659" s="96">
        <f t="shared" si="153"/>
        <v>0.98180570446741278</v>
      </c>
      <c r="AG659" s="96"/>
      <c r="AH659" s="105">
        <f>IF(AND(M659&lt;Variables!$G$6,M659&gt;Variables!$G$5),0,1)</f>
        <v>1</v>
      </c>
      <c r="AI659" s="105">
        <f t="shared" si="162"/>
        <v>0</v>
      </c>
      <c r="AJ659" s="105">
        <f>IF(I659&gt;Variables!$G$7,0,1)</f>
        <v>1</v>
      </c>
      <c r="AK659" s="105">
        <f>IF(F659&gt;Variables!$G$8,0,1)</f>
        <v>0</v>
      </c>
      <c r="AL659" s="105">
        <f>IF(G659&gt;Variables!$G$9,0,1)</f>
        <v>1</v>
      </c>
      <c r="AM659" s="105">
        <f>IF(AND(K659&gt;Variables!$G$10,K659&lt;Variables!$G$11),0,1)</f>
        <v>1</v>
      </c>
      <c r="AN659" s="103">
        <f>IF(H659&lt;Variables!$G$13,1,0)</f>
        <v>0</v>
      </c>
      <c r="AO659" s="101">
        <f>IF(R659&lt;Variables!$G$12,0,1)</f>
        <v>0</v>
      </c>
      <c r="AP659" s="106"/>
      <c r="AQ659" s="105"/>
      <c r="AR659" s="105"/>
      <c r="AS659" s="105"/>
      <c r="AT659" s="105"/>
      <c r="AU659" s="105">
        <v>1</v>
      </c>
      <c r="AV659" s="96">
        <f t="shared" si="163"/>
        <v>3</v>
      </c>
      <c r="AW659" s="96" t="str">
        <f t="shared" si="164"/>
        <v/>
      </c>
      <c r="AX659" s="96" t="str">
        <f t="shared" si="165"/>
        <v/>
      </c>
      <c r="AY659" s="96">
        <f t="shared" si="166"/>
        <v>3</v>
      </c>
      <c r="AZ659" s="96">
        <f t="shared" si="167"/>
        <v>2.2675776388311997</v>
      </c>
      <c r="BA659" s="96"/>
      <c r="BB659" s="96"/>
      <c r="BC659" s="96"/>
      <c r="BD659" s="96"/>
      <c r="BE659"/>
      <c r="BF659"/>
      <c r="BG659"/>
      <c r="BH659"/>
      <c r="BI659"/>
      <c r="BJ659" s="83"/>
      <c r="BK659" s="83"/>
    </row>
    <row r="660" spans="1:63" ht="14.1" customHeight="1" x14ac:dyDescent="0.2">
      <c r="A660" s="96"/>
      <c r="B660" s="96"/>
      <c r="C660" s="135">
        <v>44323.451412037037</v>
      </c>
      <c r="D660" s="96" t="s">
        <v>451</v>
      </c>
      <c r="E660" s="96">
        <v>320.94</v>
      </c>
      <c r="F660" s="96">
        <v>12.7</v>
      </c>
      <c r="G660" s="96">
        <v>-0.33</v>
      </c>
      <c r="H660" s="96">
        <v>39130</v>
      </c>
      <c r="I660" s="96">
        <v>-33.454000000000001</v>
      </c>
      <c r="J660" s="96"/>
      <c r="K660" s="96">
        <v>40.17</v>
      </c>
      <c r="L660" s="96">
        <v>322.16914500000001</v>
      </c>
      <c r="M660" s="96">
        <v>-0.38152200000000003</v>
      </c>
      <c r="N660" s="96">
        <v>325.11063999999999</v>
      </c>
      <c r="O660" s="96"/>
      <c r="P660" s="96">
        <v>8557000</v>
      </c>
      <c r="Q660" s="96">
        <v>4176000</v>
      </c>
      <c r="R660" s="149">
        <f t="shared" si="154"/>
        <v>2.0490900383141764</v>
      </c>
      <c r="S660" s="149"/>
      <c r="T660" s="149"/>
      <c r="U660" s="149"/>
      <c r="V660" s="149">
        <f t="shared" si="155"/>
        <v>2.2642497286811198</v>
      </c>
      <c r="W660" s="149">
        <f t="shared" si="156"/>
        <v>324.14940000000001</v>
      </c>
      <c r="X660" s="148">
        <f t="shared" si="157"/>
        <v>327.35880000000003</v>
      </c>
      <c r="Y660" s="148">
        <f t="shared" si="158"/>
        <v>314.52119999999996</v>
      </c>
      <c r="Z660" s="148">
        <f t="shared" si="159"/>
        <v>325.11063999999999</v>
      </c>
      <c r="AA660" s="148">
        <f t="shared" si="160"/>
        <v>308.10239999999999</v>
      </c>
      <c r="AB660" s="96"/>
      <c r="AC660" s="96">
        <v>324.18</v>
      </c>
      <c r="AD660" s="96">
        <v>318.51</v>
      </c>
      <c r="AE660" s="97">
        <f t="shared" si="161"/>
        <v>1.0100953449242849</v>
      </c>
      <c r="AF660" s="96">
        <f t="shared" si="153"/>
        <v>0.99242849130678634</v>
      </c>
      <c r="AG660" s="96"/>
      <c r="AH660" s="97">
        <f>IF(AND(M660&lt;Variables!$G$6,M660&gt;Variables!$G$5),0,1)</f>
        <v>1</v>
      </c>
      <c r="AI660" s="97">
        <f t="shared" si="162"/>
        <v>1</v>
      </c>
      <c r="AJ660" s="97">
        <f>IF(I660&gt;Variables!$G$7,0,1)</f>
        <v>1</v>
      </c>
      <c r="AK660" s="97">
        <f>IF(F660&gt;Variables!$G$8,0,1)</f>
        <v>0</v>
      </c>
      <c r="AL660" s="97">
        <f>IF(G660&gt;Variables!$G$9,0,1)</f>
        <v>1</v>
      </c>
      <c r="AM660" s="97">
        <f>IF(AND(K660&gt;Variables!$G$10,K660&lt;Variables!$G$11),0,1)</f>
        <v>1</v>
      </c>
      <c r="AN660" s="103">
        <f>IF(H660&lt;Variables!$G$13,1,0)</f>
        <v>0</v>
      </c>
      <c r="AO660" s="101">
        <f>IF(R660&lt;Variables!$G$12,0,1)</f>
        <v>1</v>
      </c>
      <c r="AP660" s="99"/>
      <c r="AQ660" s="97"/>
      <c r="AR660" s="97"/>
      <c r="AS660" s="97">
        <v>1</v>
      </c>
      <c r="AT660" s="97"/>
      <c r="AU660" s="97"/>
      <c r="AV660" s="96">
        <f t="shared" si="163"/>
        <v>3</v>
      </c>
      <c r="AW660" s="96" t="str">
        <f t="shared" si="164"/>
        <v/>
      </c>
      <c r="AX660" s="96" t="str">
        <f t="shared" si="165"/>
        <v/>
      </c>
      <c r="AY660" s="96">
        <f t="shared" si="166"/>
        <v>3</v>
      </c>
      <c r="AZ660" s="96">
        <f t="shared" si="167"/>
        <v>2.2620805486811197</v>
      </c>
      <c r="BA660" s="96"/>
      <c r="BB660" s="96"/>
      <c r="BC660" s="96"/>
      <c r="BD660" s="96"/>
      <c r="BE660"/>
      <c r="BF660"/>
      <c r="BG660"/>
      <c r="BH660"/>
      <c r="BI660"/>
      <c r="BJ660" s="83"/>
      <c r="BK660" s="83"/>
    </row>
    <row r="661" spans="1:63" ht="14.1" customHeight="1" x14ac:dyDescent="0.2">
      <c r="A661" s="96" t="s">
        <v>105</v>
      </c>
      <c r="B661" s="96"/>
      <c r="C661" s="135">
        <v>44323.451412037037</v>
      </c>
      <c r="D661" s="96" t="s">
        <v>452</v>
      </c>
      <c r="E661" s="96">
        <v>58.4</v>
      </c>
      <c r="F661" s="96">
        <v>12.81</v>
      </c>
      <c r="G661" s="96">
        <v>9.5500000000000007</v>
      </c>
      <c r="H661" s="96">
        <v>3760</v>
      </c>
      <c r="I661" s="96">
        <v>150.85300000000001</v>
      </c>
      <c r="J661" s="96"/>
      <c r="K661" s="96">
        <v>39.61</v>
      </c>
      <c r="L661" s="96">
        <v>58.550514999999997</v>
      </c>
      <c r="M661" s="96">
        <v>-0.25706899999999999</v>
      </c>
      <c r="N661" s="96">
        <v>58.772227999999998</v>
      </c>
      <c r="O661" s="96"/>
      <c r="P661" s="96">
        <v>2160000</v>
      </c>
      <c r="Q661" s="145">
        <v>1067000</v>
      </c>
      <c r="R661" s="147">
        <f t="shared" si="154"/>
        <v>2.0243673851921273</v>
      </c>
      <c r="S661" s="147"/>
      <c r="T661" s="147"/>
      <c r="U661" s="147"/>
      <c r="V661" s="147">
        <f t="shared" si="155"/>
        <v>2.2583296993239195</v>
      </c>
      <c r="W661" s="148">
        <f t="shared" si="156"/>
        <v>58.984000000000002</v>
      </c>
      <c r="X661" s="148">
        <f t="shared" si="157"/>
        <v>59.567999999999998</v>
      </c>
      <c r="Y661" s="147">
        <f t="shared" si="158"/>
        <v>57.231999999999999</v>
      </c>
      <c r="Z661" s="147">
        <f t="shared" si="159"/>
        <v>58.772227999999998</v>
      </c>
      <c r="AA661" s="147">
        <f t="shared" si="160"/>
        <v>56.064</v>
      </c>
      <c r="AB661" s="96"/>
      <c r="AC661" s="96">
        <v>59.5</v>
      </c>
      <c r="AD661" s="96">
        <v>57.22</v>
      </c>
      <c r="AE661" s="96">
        <f t="shared" si="161"/>
        <v>1.0188356164383563</v>
      </c>
      <c r="AF661" s="96">
        <f t="shared" si="153"/>
        <v>0.97979452054794525</v>
      </c>
      <c r="AG661" s="96"/>
      <c r="AH661" s="103">
        <f>IF(AND(M661&lt;Variables!$G$6,M661&gt;Variables!$G$5),0,1)</f>
        <v>1</v>
      </c>
      <c r="AI661" s="103">
        <f t="shared" si="162"/>
        <v>1</v>
      </c>
      <c r="AJ661" s="103">
        <f>IF(I661&gt;Variables!$G$7,0,1)</f>
        <v>0</v>
      </c>
      <c r="AK661" s="103">
        <f>IF(F661&gt;Variables!$G$8,0,1)</f>
        <v>0</v>
      </c>
      <c r="AL661" s="103">
        <f>IF(G661&gt;Variables!$G$9,0,1)</f>
        <v>1</v>
      </c>
      <c r="AM661" s="103">
        <f>IF(AND(K661&gt;Variables!$G$10,K661&lt;Variables!$G$11),0,1)</f>
        <v>1</v>
      </c>
      <c r="AN661" s="103">
        <f>IF(H661&lt;Variables!$G$13,1,0)</f>
        <v>0</v>
      </c>
      <c r="AO661" s="101">
        <f>IF(R661&lt;Variables!$G$12,0,1)</f>
        <v>1</v>
      </c>
      <c r="AP661" s="104"/>
      <c r="AQ661" s="103"/>
      <c r="AR661" s="103"/>
      <c r="AS661" s="103"/>
      <c r="AT661" s="103">
        <v>1</v>
      </c>
      <c r="AU661" s="103"/>
      <c r="AV661" s="96">
        <f t="shared" si="163"/>
        <v>3</v>
      </c>
      <c r="AW661" s="96" t="str">
        <f t="shared" si="164"/>
        <v/>
      </c>
      <c r="AX661" s="96" t="str">
        <f t="shared" si="165"/>
        <v/>
      </c>
      <c r="AY661" s="96">
        <f t="shared" si="166"/>
        <v>3</v>
      </c>
      <c r="AZ661" s="96">
        <f t="shared" si="167"/>
        <v>2.2561907593239194</v>
      </c>
      <c r="BA661" s="96"/>
      <c r="BB661" s="96"/>
      <c r="BC661" s="96"/>
      <c r="BD661" s="96"/>
      <c r="BE661"/>
      <c r="BF661"/>
      <c r="BG661"/>
      <c r="BH661"/>
      <c r="BI661"/>
      <c r="BJ661" s="83"/>
      <c r="BK661" s="83"/>
    </row>
    <row r="662" spans="1:63" ht="14.1" customHeight="1" x14ac:dyDescent="0.2">
      <c r="A662" s="96"/>
      <c r="B662" s="96"/>
      <c r="C662" s="135">
        <v>44323.451412037037</v>
      </c>
      <c r="D662" s="96" t="s">
        <v>465</v>
      </c>
      <c r="E662" s="96">
        <v>33.799999999999997</v>
      </c>
      <c r="F662" s="96">
        <v>25.82</v>
      </c>
      <c r="G662" s="96">
        <v>5.62</v>
      </c>
      <c r="H662" s="96">
        <v>111.34</v>
      </c>
      <c r="I662" s="96">
        <v>21.242999999999999</v>
      </c>
      <c r="J662" s="96"/>
      <c r="K662" s="96">
        <v>37.82</v>
      </c>
      <c r="L662" s="96">
        <v>35.108922999999997</v>
      </c>
      <c r="M662" s="96">
        <v>-3.7281780000000002</v>
      </c>
      <c r="N662" s="96">
        <v>35.624395</v>
      </c>
      <c r="O662" s="96"/>
      <c r="P662" s="96">
        <v>59780</v>
      </c>
      <c r="Q662" s="96">
        <v>15000</v>
      </c>
      <c r="R662" s="150">
        <f t="shared" si="154"/>
        <v>3.9853333333333332</v>
      </c>
      <c r="S662" s="150"/>
      <c r="T662" s="150"/>
      <c r="U662" s="150"/>
      <c r="V662" s="150">
        <f t="shared" si="155"/>
        <v>2.2066060351804802</v>
      </c>
      <c r="W662" s="150">
        <f t="shared" si="156"/>
        <v>34.137999999999998</v>
      </c>
      <c r="X662" s="150">
        <f t="shared" si="157"/>
        <v>34.475999999999999</v>
      </c>
      <c r="Y662" s="148">
        <f t="shared" si="158"/>
        <v>33.123999999999995</v>
      </c>
      <c r="Z662" s="148">
        <f t="shared" si="159"/>
        <v>35.624395</v>
      </c>
      <c r="AA662" s="148">
        <f t="shared" si="160"/>
        <v>32.447999999999993</v>
      </c>
      <c r="AB662" s="96"/>
      <c r="AC662" s="96">
        <v>35.549999999999997</v>
      </c>
      <c r="AD662" s="96"/>
      <c r="AE662" s="97">
        <f t="shared" si="161"/>
        <v>1.0517751479289941</v>
      </c>
      <c r="AF662" s="96">
        <f t="shared" si="153"/>
        <v>0</v>
      </c>
      <c r="AG662" s="96"/>
      <c r="AH662" s="101">
        <f>IF(AND(M662&lt;Variables!$G$6,M662&gt;Variables!$G$5),0,1)</f>
        <v>0</v>
      </c>
      <c r="AI662" s="101">
        <f t="shared" si="162"/>
        <v>1</v>
      </c>
      <c r="AJ662" s="101">
        <f>IF(I662&gt;Variables!$G$7,0,1)</f>
        <v>0</v>
      </c>
      <c r="AK662" s="101">
        <f>IF(F662&gt;Variables!$G$8,0,1)</f>
        <v>0</v>
      </c>
      <c r="AL662" s="101">
        <f>IF(G662&gt;Variables!$G$9,0,1)</f>
        <v>1</v>
      </c>
      <c r="AM662" s="101">
        <f>IF(AND(K662&gt;Variables!$G$10,K662&lt;Variables!$G$11),0,1)</f>
        <v>1</v>
      </c>
      <c r="AN662" s="103">
        <f>IF(H662&lt;Variables!$G$13,1,0)</f>
        <v>1</v>
      </c>
      <c r="AO662" s="101">
        <f>IF(R662&lt;Variables!$G$12,0,1)</f>
        <v>1</v>
      </c>
      <c r="AP662" s="102"/>
      <c r="AQ662" s="101"/>
      <c r="AR662" s="101">
        <v>1</v>
      </c>
      <c r="AS662" s="101"/>
      <c r="AT662" s="101"/>
      <c r="AU662" s="101"/>
      <c r="AV662" s="96">
        <f t="shared" si="163"/>
        <v>3</v>
      </c>
      <c r="AW662" s="96" t="str">
        <f t="shared" si="164"/>
        <v/>
      </c>
      <c r="AX662" s="96" t="str">
        <f t="shared" si="165"/>
        <v/>
      </c>
      <c r="AY662" s="96">
        <f t="shared" si="166"/>
        <v>3</v>
      </c>
      <c r="AZ662" s="96">
        <f t="shared" si="167"/>
        <v>2.2045637551804798</v>
      </c>
      <c r="BA662" s="96"/>
      <c r="BB662" s="96"/>
      <c r="BC662" s="96"/>
      <c r="BD662" s="96"/>
      <c r="BE662"/>
      <c r="BF662"/>
      <c r="BG662"/>
      <c r="BH662"/>
      <c r="BI662"/>
      <c r="BJ662" s="83"/>
      <c r="BK662" s="83"/>
    </row>
    <row r="663" spans="1:63" ht="14.1" customHeight="1" x14ac:dyDescent="0.2">
      <c r="A663" s="96" t="s">
        <v>402</v>
      </c>
      <c r="B663" s="96"/>
      <c r="C663" s="135">
        <v>44323.454872685186</v>
      </c>
      <c r="D663" s="96" t="s">
        <v>456</v>
      </c>
      <c r="E663" s="96">
        <v>30.96</v>
      </c>
      <c r="F663" s="96">
        <v>15.53</v>
      </c>
      <c r="G663" s="96">
        <v>5.81</v>
      </c>
      <c r="H663" s="96">
        <v>2360</v>
      </c>
      <c r="I663" s="96">
        <v>1.2589999999999999</v>
      </c>
      <c r="J663" s="96"/>
      <c r="K663" s="96">
        <v>67.31</v>
      </c>
      <c r="L663" s="96">
        <v>30.729849999999999</v>
      </c>
      <c r="M663" s="96">
        <v>0.748946</v>
      </c>
      <c r="N663" s="96">
        <v>30.708646000000002</v>
      </c>
      <c r="O663" s="96"/>
      <c r="P663" s="96">
        <v>833239</v>
      </c>
      <c r="Q663" s="96">
        <v>913722</v>
      </c>
      <c r="R663" s="149">
        <f t="shared" si="154"/>
        <v>0.91191741032830553</v>
      </c>
      <c r="S663" s="149"/>
      <c r="T663" s="149"/>
      <c r="U663" s="149"/>
      <c r="V663" s="149">
        <f t="shared" si="155"/>
        <v>2.4894182348091198</v>
      </c>
      <c r="W663" s="149">
        <f t="shared" si="156"/>
        <v>31.269600000000001</v>
      </c>
      <c r="X663" s="148">
        <f t="shared" si="157"/>
        <v>31.5792</v>
      </c>
      <c r="Y663" s="148">
        <f t="shared" si="158"/>
        <v>30.340800000000002</v>
      </c>
      <c r="Z663" s="148">
        <f t="shared" si="159"/>
        <v>30.708646000000002</v>
      </c>
      <c r="AA663" s="148">
        <f t="shared" si="160"/>
        <v>29.721599999999999</v>
      </c>
      <c r="AB663" s="96"/>
      <c r="AC663" s="96">
        <v>31.4</v>
      </c>
      <c r="AD663" s="96">
        <v>30.31</v>
      </c>
      <c r="AE663" s="97">
        <f t="shared" si="161"/>
        <v>1.0142118863049094</v>
      </c>
      <c r="AF663" s="96">
        <f t="shared" si="153"/>
        <v>0.97900516795865622</v>
      </c>
      <c r="AG663" s="96"/>
      <c r="AH663" s="97">
        <f>IF(AND(M663&lt;Variables!$G$6,M663&gt;Variables!$G$5),0,1)</f>
        <v>1</v>
      </c>
      <c r="AI663" s="97">
        <f t="shared" si="162"/>
        <v>0</v>
      </c>
      <c r="AJ663" s="97">
        <f>IF(I663&gt;Variables!$G$7,0,1)</f>
        <v>0</v>
      </c>
      <c r="AK663" s="97">
        <f>IF(F663&gt;Variables!$G$8,0,1)</f>
        <v>0</v>
      </c>
      <c r="AL663" s="97">
        <f>IF(G663&gt;Variables!$G$9,0,1)</f>
        <v>1</v>
      </c>
      <c r="AM663" s="97">
        <f>IF(AND(K663&gt;Variables!$G$10,K663&lt;Variables!$G$11),0,1)</f>
        <v>0</v>
      </c>
      <c r="AN663" s="103">
        <f>IF(H663&lt;Variables!$G$13,1,0)</f>
        <v>1</v>
      </c>
      <c r="AO663" s="101">
        <f>IF(R663&lt;Variables!$G$12,0,1)</f>
        <v>0</v>
      </c>
      <c r="AP663" s="99"/>
      <c r="AQ663" s="97"/>
      <c r="AR663" s="97"/>
      <c r="AS663" s="97">
        <v>1</v>
      </c>
      <c r="AT663" s="97"/>
      <c r="AU663" s="97"/>
      <c r="AV663" s="96">
        <f t="shared" si="163"/>
        <v>3</v>
      </c>
      <c r="AW663" s="96" t="str">
        <f t="shared" si="164"/>
        <v/>
      </c>
      <c r="AX663" s="96" t="str">
        <f t="shared" si="165"/>
        <v/>
      </c>
      <c r="AY663" s="96">
        <f t="shared" si="166"/>
        <v>3</v>
      </c>
      <c r="AZ663" s="96">
        <f t="shared" si="167"/>
        <v>2.48578349480912</v>
      </c>
      <c r="BA663" s="96"/>
      <c r="BB663" s="96"/>
      <c r="BC663" s="96"/>
      <c r="BD663" s="96"/>
      <c r="BE663"/>
      <c r="BF663"/>
      <c r="BG663"/>
      <c r="BH663"/>
      <c r="BI663"/>
      <c r="BJ663" s="83"/>
      <c r="BK663" s="83"/>
    </row>
    <row r="664" spans="1:63" ht="14.1" customHeight="1" x14ac:dyDescent="0.2">
      <c r="A664" s="96"/>
      <c r="B664" s="96"/>
      <c r="C664" s="135">
        <v>44323.472233796296</v>
      </c>
      <c r="D664" s="96" t="s">
        <v>445</v>
      </c>
      <c r="E664" s="96">
        <v>44.53</v>
      </c>
      <c r="F664" s="96">
        <v>14.47</v>
      </c>
      <c r="G664" s="96">
        <v>11.3</v>
      </c>
      <c r="H664" s="96">
        <v>2000</v>
      </c>
      <c r="I664" s="96">
        <v>-0.13500000000000001</v>
      </c>
      <c r="J664" s="96"/>
      <c r="K664" s="96">
        <v>72.31</v>
      </c>
      <c r="L664" s="96">
        <v>43.838974</v>
      </c>
      <c r="M664" s="96">
        <v>1.5762830000000001</v>
      </c>
      <c r="N664" s="96">
        <v>43.817093999999997</v>
      </c>
      <c r="O664" s="96"/>
      <c r="P664" s="96">
        <v>289668</v>
      </c>
      <c r="Q664" s="96">
        <v>674422</v>
      </c>
      <c r="R664" s="150">
        <f t="shared" si="154"/>
        <v>0.42950556179958543</v>
      </c>
      <c r="S664" s="150"/>
      <c r="T664" s="150"/>
      <c r="U664" s="150"/>
      <c r="V664" s="150">
        <f t="shared" si="155"/>
        <v>2.4555863106677602</v>
      </c>
      <c r="W664" s="150">
        <f t="shared" si="156"/>
        <v>44.975300000000004</v>
      </c>
      <c r="X664" s="150">
        <f t="shared" si="157"/>
        <v>45.4206</v>
      </c>
      <c r="Y664" s="148">
        <f t="shared" si="158"/>
        <v>43.639400000000002</v>
      </c>
      <c r="Z664" s="148">
        <f t="shared" si="159"/>
        <v>43.817093999999997</v>
      </c>
      <c r="AA664" s="148">
        <f t="shared" si="160"/>
        <v>42.748800000000003</v>
      </c>
      <c r="AB664" s="96"/>
      <c r="AC664" s="96">
        <v>45.45</v>
      </c>
      <c r="AD664" s="96"/>
      <c r="AE664" s="97">
        <f t="shared" si="161"/>
        <v>1.0206602290590614</v>
      </c>
      <c r="AF664" s="96">
        <f t="shared" si="153"/>
        <v>0</v>
      </c>
      <c r="AG664" s="96"/>
      <c r="AH664" s="101">
        <f>IF(AND(M664&lt;Variables!$G$6,M664&gt;Variables!$G$5),0,1)</f>
        <v>1</v>
      </c>
      <c r="AI664" s="101">
        <f t="shared" si="162"/>
        <v>0</v>
      </c>
      <c r="AJ664" s="101">
        <f>IF(I664&gt;Variables!$G$7,0,1)</f>
        <v>1</v>
      </c>
      <c r="AK664" s="101">
        <f>IF(F664&gt;Variables!$G$8,0,1)</f>
        <v>0</v>
      </c>
      <c r="AL664" s="101">
        <f>IF(G664&gt;Variables!$G$9,0,1)</f>
        <v>1</v>
      </c>
      <c r="AM664" s="101">
        <f>IF(AND(K664&gt;Variables!$G$10,K664&lt;Variables!$G$11),0,1)</f>
        <v>0</v>
      </c>
      <c r="AN664" s="103">
        <f>IF(H664&lt;Variables!$G$13,1,0)</f>
        <v>1</v>
      </c>
      <c r="AO664" s="101">
        <f>IF(R664&lt;Variables!$G$12,0,1)</f>
        <v>0</v>
      </c>
      <c r="AP664" s="102"/>
      <c r="AQ664" s="101"/>
      <c r="AR664" s="101">
        <v>1</v>
      </c>
      <c r="AS664" s="101"/>
      <c r="AT664" s="101"/>
      <c r="AU664" s="101"/>
      <c r="AV664" s="96">
        <f t="shared" si="163"/>
        <v>3</v>
      </c>
      <c r="AW664" s="96" t="str">
        <f t="shared" si="164"/>
        <v/>
      </c>
      <c r="AX664" s="96" t="str">
        <f t="shared" si="165"/>
        <v/>
      </c>
      <c r="AY664" s="96">
        <f t="shared" si="166"/>
        <v>3</v>
      </c>
      <c r="AZ664" s="96">
        <f t="shared" si="167"/>
        <v>2.4516815706677604</v>
      </c>
      <c r="BA664" s="96"/>
      <c r="BB664" s="96"/>
      <c r="BC664" s="96"/>
      <c r="BD664" s="96"/>
      <c r="BE664"/>
      <c r="BF664"/>
      <c r="BG664"/>
      <c r="BH664"/>
      <c r="BI664"/>
      <c r="BJ664" s="83"/>
      <c r="BK664" s="83"/>
    </row>
    <row r="665" spans="1:63" ht="14.1" customHeight="1" x14ac:dyDescent="0.2">
      <c r="A665" s="96"/>
      <c r="B665" s="96"/>
      <c r="C665" s="135">
        <v>44323.472233796296</v>
      </c>
      <c r="D665" s="96" t="s">
        <v>466</v>
      </c>
      <c r="E665" s="96">
        <v>66.59</v>
      </c>
      <c r="F665" s="96">
        <v>8.73</v>
      </c>
      <c r="G665" s="96">
        <v>3.61</v>
      </c>
      <c r="H665" s="96">
        <v>5250</v>
      </c>
      <c r="I665" s="96">
        <v>-15.156000000000001</v>
      </c>
      <c r="J665" s="96"/>
      <c r="K665" s="96">
        <v>65.37</v>
      </c>
      <c r="L665" s="96">
        <v>66.318960000000004</v>
      </c>
      <c r="M665" s="96">
        <v>0.408692</v>
      </c>
      <c r="N665" s="96">
        <v>66.009888000000004</v>
      </c>
      <c r="O665" s="96"/>
      <c r="P665" s="96">
        <v>1391000</v>
      </c>
      <c r="Q665" s="96">
        <v>3892000</v>
      </c>
      <c r="R665" s="151">
        <f t="shared" si="154"/>
        <v>0.35739979445015418</v>
      </c>
      <c r="S665" s="151"/>
      <c r="T665" s="151"/>
      <c r="U665" s="151"/>
      <c r="V665" s="151">
        <f t="shared" si="155"/>
        <v>2.49746595863648</v>
      </c>
      <c r="W665" s="148">
        <f t="shared" si="156"/>
        <v>67.255900000000011</v>
      </c>
      <c r="X665" s="148">
        <f t="shared" si="157"/>
        <v>67.921800000000005</v>
      </c>
      <c r="Y665" s="151">
        <f t="shared" si="158"/>
        <v>65.258200000000002</v>
      </c>
      <c r="Z665" s="151">
        <f t="shared" si="159"/>
        <v>66.009888000000004</v>
      </c>
      <c r="AA665" s="151">
        <f t="shared" si="160"/>
        <v>63.926400000000001</v>
      </c>
      <c r="AB665" s="96"/>
      <c r="AC665" s="96">
        <v>66.81</v>
      </c>
      <c r="AD665" s="96">
        <v>65.81</v>
      </c>
      <c r="AE665" s="96">
        <f t="shared" si="161"/>
        <v>1.0033037993692746</v>
      </c>
      <c r="AF665" s="96">
        <f t="shared" ref="AF665:AF728" si="168">AD665/E665</f>
        <v>0.98828652950893525</v>
      </c>
      <c r="AG665" s="96"/>
      <c r="AH665" s="105">
        <f>IF(AND(M665&lt;Variables!$G$6,M665&gt;Variables!$G$5),0,1)</f>
        <v>1</v>
      </c>
      <c r="AI665" s="105">
        <f t="shared" si="162"/>
        <v>0</v>
      </c>
      <c r="AJ665" s="105">
        <f>IF(I665&gt;Variables!$G$7,0,1)</f>
        <v>1</v>
      </c>
      <c r="AK665" s="105">
        <f>IF(F665&gt;Variables!$G$8,0,1)</f>
        <v>1</v>
      </c>
      <c r="AL665" s="105">
        <f>IF(G665&gt;Variables!$G$9,0,1)</f>
        <v>1</v>
      </c>
      <c r="AM665" s="105">
        <f>IF(AND(K665&gt;Variables!$G$10,K665&lt;Variables!$G$11),0,1)</f>
        <v>0</v>
      </c>
      <c r="AN665" s="103">
        <f>IF(H665&lt;Variables!$G$13,1,0)</f>
        <v>0</v>
      </c>
      <c r="AO665" s="101">
        <f>IF(R665&lt;Variables!$G$12,0,1)</f>
        <v>0</v>
      </c>
      <c r="AP665" s="106"/>
      <c r="AQ665" s="105"/>
      <c r="AR665" s="105"/>
      <c r="AS665" s="105"/>
      <c r="AT665" s="105"/>
      <c r="AU665" s="105">
        <v>1</v>
      </c>
      <c r="AV665" s="96" t="str">
        <f t="shared" si="163"/>
        <v/>
      </c>
      <c r="AW665" s="96" t="str">
        <f t="shared" si="164"/>
        <v/>
      </c>
      <c r="AX665" s="96">
        <f t="shared" si="165"/>
        <v>2</v>
      </c>
      <c r="AY665" s="96">
        <f t="shared" si="166"/>
        <v>2</v>
      </c>
      <c r="AZ665" s="96">
        <f t="shared" si="167"/>
        <v>2.4939359786364799</v>
      </c>
      <c r="BA665" s="96"/>
      <c r="BB665" s="96"/>
      <c r="BC665" s="96"/>
      <c r="BD665" s="96"/>
      <c r="BE665"/>
      <c r="BF665"/>
      <c r="BG665"/>
      <c r="BH665"/>
      <c r="BI665"/>
      <c r="BJ665" s="83"/>
      <c r="BK665" s="83"/>
    </row>
    <row r="666" spans="1:63" ht="14.1" customHeight="1" x14ac:dyDescent="0.2">
      <c r="A666" s="96"/>
      <c r="B666" s="96"/>
      <c r="C666" s="135">
        <v>44323.472233796296</v>
      </c>
      <c r="D666" s="96" t="s">
        <v>121</v>
      </c>
      <c r="E666" s="96">
        <v>4.88</v>
      </c>
      <c r="F666" s="96">
        <v>94.27</v>
      </c>
      <c r="G666" s="96">
        <v>102.49</v>
      </c>
      <c r="H666" s="96">
        <v>20.91</v>
      </c>
      <c r="I666" s="96">
        <v>-22.565000000000001</v>
      </c>
      <c r="J666" s="96"/>
      <c r="K666" s="96">
        <v>59.81</v>
      </c>
      <c r="L666" s="96">
        <v>4.7248849999999996</v>
      </c>
      <c r="M666" s="96">
        <v>3.282937</v>
      </c>
      <c r="N666" s="96">
        <v>4.694248</v>
      </c>
      <c r="O666" s="96"/>
      <c r="P666" s="96">
        <v>27420000</v>
      </c>
      <c r="Q666" s="96">
        <v>75240</v>
      </c>
      <c r="R666" s="150">
        <f t="shared" si="154"/>
        <v>364.43381180223287</v>
      </c>
      <c r="S666" s="150"/>
      <c r="T666" s="150"/>
      <c r="U666" s="150"/>
      <c r="V666" s="150">
        <f t="shared" si="155"/>
        <v>2.2902654306306403</v>
      </c>
      <c r="W666" s="150">
        <f t="shared" si="156"/>
        <v>4.9287999999999998</v>
      </c>
      <c r="X666" s="150">
        <f t="shared" si="157"/>
        <v>4.9775999999999998</v>
      </c>
      <c r="Y666" s="148">
        <f t="shared" si="158"/>
        <v>4.7824</v>
      </c>
      <c r="Z666" s="148">
        <f t="shared" si="159"/>
        <v>4.694248</v>
      </c>
      <c r="AA666" s="148">
        <f t="shared" si="160"/>
        <v>4.6848000000000001</v>
      </c>
      <c r="AB666" s="96"/>
      <c r="AC666" s="96">
        <v>5.87</v>
      </c>
      <c r="AD666" s="96"/>
      <c r="AE666" s="97">
        <f t="shared" si="161"/>
        <v>1.2028688524590165</v>
      </c>
      <c r="AF666" s="96">
        <f t="shared" si="168"/>
        <v>0</v>
      </c>
      <c r="AG666" s="96"/>
      <c r="AH666" s="101">
        <f>IF(AND(M666&lt;Variables!$G$6,M666&gt;Variables!$G$5),0,1)</f>
        <v>1</v>
      </c>
      <c r="AI666" s="101">
        <f t="shared" si="162"/>
        <v>0</v>
      </c>
      <c r="AJ666" s="101">
        <f>IF(I666&gt;Variables!$G$7,0,1)</f>
        <v>1</v>
      </c>
      <c r="AK666" s="101">
        <f>IF(F666&gt;Variables!$G$8,0,1)</f>
        <v>0</v>
      </c>
      <c r="AL666" s="101">
        <f>IF(G666&gt;Variables!$G$9,0,1)</f>
        <v>0</v>
      </c>
      <c r="AM666" s="101">
        <f>IF(AND(K666&gt;Variables!$G$10,K666&lt;Variables!$G$11),0,1)</f>
        <v>0</v>
      </c>
      <c r="AN666" s="103">
        <f>IF(H666&lt;Variables!$G$13,1,0)</f>
        <v>1</v>
      </c>
      <c r="AO666" s="101">
        <f>IF(R666&lt;Variables!$G$12,0,1)</f>
        <v>1</v>
      </c>
      <c r="AP666" s="102"/>
      <c r="AQ666" s="101"/>
      <c r="AR666" s="101">
        <v>1</v>
      </c>
      <c r="AS666" s="101"/>
      <c r="AT666" s="101"/>
      <c r="AU666" s="101"/>
      <c r="AV666" s="96">
        <f t="shared" si="163"/>
        <v>3</v>
      </c>
      <c r="AW666" s="96" t="str">
        <f t="shared" si="164"/>
        <v/>
      </c>
      <c r="AX666" s="96" t="str">
        <f t="shared" si="165"/>
        <v/>
      </c>
      <c r="AY666" s="96">
        <f t="shared" si="166"/>
        <v>3</v>
      </c>
      <c r="AZ666" s="96">
        <f t="shared" si="167"/>
        <v>2.2870356906306402</v>
      </c>
      <c r="BA666" s="96"/>
      <c r="BB666" s="96"/>
      <c r="BC666" s="96"/>
      <c r="BD666" s="96"/>
      <c r="BE666"/>
      <c r="BF666"/>
      <c r="BG666"/>
      <c r="BH666"/>
      <c r="BI666"/>
      <c r="BJ666" s="83"/>
      <c r="BK666" s="83"/>
    </row>
    <row r="667" spans="1:63" ht="14.1" customHeight="1" x14ac:dyDescent="0.2">
      <c r="A667" s="96"/>
      <c r="B667" s="96"/>
      <c r="C667" s="135">
        <v>44323.472233796296</v>
      </c>
      <c r="D667" s="96" t="s">
        <v>452</v>
      </c>
      <c r="E667" s="96">
        <v>59.47</v>
      </c>
      <c r="F667" s="96">
        <v>14.53</v>
      </c>
      <c r="G667" s="96">
        <v>11.56</v>
      </c>
      <c r="H667" s="96">
        <v>3760</v>
      </c>
      <c r="I667" s="96">
        <v>152.41399999999999</v>
      </c>
      <c r="J667" s="96"/>
      <c r="K667" s="96">
        <v>58.44</v>
      </c>
      <c r="L667" s="96">
        <v>58.777168000000003</v>
      </c>
      <c r="M667" s="96">
        <v>1.1787430000000001</v>
      </c>
      <c r="N667" s="96">
        <v>58.667247000000003</v>
      </c>
      <c r="O667" s="96"/>
      <c r="P667" s="96">
        <v>1960000</v>
      </c>
      <c r="Q667" s="96">
        <v>1067000</v>
      </c>
      <c r="R667" s="151">
        <f t="shared" si="154"/>
        <v>1.8369259606373007</v>
      </c>
      <c r="S667" s="151"/>
      <c r="T667" s="151"/>
      <c r="U667" s="151"/>
      <c r="V667" s="151">
        <f t="shared" si="155"/>
        <v>2.3950595514230399</v>
      </c>
      <c r="W667" s="148">
        <f t="shared" si="156"/>
        <v>60.064700000000002</v>
      </c>
      <c r="X667" s="148">
        <f t="shared" si="157"/>
        <v>60.659399999999998</v>
      </c>
      <c r="Y667" s="151">
        <f t="shared" si="158"/>
        <v>58.2806</v>
      </c>
      <c r="Z667" s="151">
        <f t="shared" si="159"/>
        <v>58.667247000000003</v>
      </c>
      <c r="AA667" s="151">
        <f t="shared" si="160"/>
        <v>57.091199999999994</v>
      </c>
      <c r="AB667" s="96"/>
      <c r="AC667" s="96">
        <v>59.9</v>
      </c>
      <c r="AD667" s="96">
        <v>58.32</v>
      </c>
      <c r="AE667" s="96">
        <f t="shared" si="161"/>
        <v>1.0072305364049101</v>
      </c>
      <c r="AF667" s="96">
        <f t="shared" si="168"/>
        <v>0.9806625189171011</v>
      </c>
      <c r="AG667" s="96"/>
      <c r="AH667" s="105">
        <f>IF(AND(M667&lt;Variables!$G$6,M667&gt;Variables!$G$5),0,1)</f>
        <v>1</v>
      </c>
      <c r="AI667" s="105">
        <f t="shared" si="162"/>
        <v>0</v>
      </c>
      <c r="AJ667" s="105">
        <f>IF(I667&gt;Variables!$G$7,0,1)</f>
        <v>0</v>
      </c>
      <c r="AK667" s="105">
        <f>IF(F667&gt;Variables!$G$8,0,1)</f>
        <v>0</v>
      </c>
      <c r="AL667" s="105">
        <f>IF(G667&gt;Variables!$G$9,0,1)</f>
        <v>1</v>
      </c>
      <c r="AM667" s="105">
        <f>IF(AND(K667&gt;Variables!$G$10,K667&lt;Variables!$G$11),0,1)</f>
        <v>0</v>
      </c>
      <c r="AN667" s="103">
        <f>IF(H667&lt;Variables!$G$13,1,0)</f>
        <v>0</v>
      </c>
      <c r="AO667" s="101">
        <f>IF(R667&lt;Variables!$G$12,0,1)</f>
        <v>0</v>
      </c>
      <c r="AP667" s="106"/>
      <c r="AQ667" s="105"/>
      <c r="AR667" s="105"/>
      <c r="AS667" s="105"/>
      <c r="AT667" s="105"/>
      <c r="AU667" s="105">
        <v>1</v>
      </c>
      <c r="AV667" s="96" t="str">
        <f t="shared" si="163"/>
        <v/>
      </c>
      <c r="AW667" s="96" t="str">
        <f t="shared" si="164"/>
        <v/>
      </c>
      <c r="AX667" s="96">
        <f t="shared" si="165"/>
        <v>2</v>
      </c>
      <c r="AY667" s="96">
        <f t="shared" si="166"/>
        <v>2</v>
      </c>
      <c r="AZ667" s="96">
        <f t="shared" si="167"/>
        <v>2.3919037914230401</v>
      </c>
      <c r="BA667" s="96"/>
      <c r="BB667" s="96"/>
      <c r="BC667" s="96"/>
      <c r="BD667" s="96"/>
      <c r="BE667"/>
      <c r="BF667"/>
      <c r="BG667"/>
      <c r="BH667"/>
      <c r="BI667"/>
      <c r="BJ667" s="83"/>
      <c r="BK667" s="83"/>
    </row>
    <row r="668" spans="1:63" ht="14.1" customHeight="1" x14ac:dyDescent="0.2">
      <c r="A668" s="96"/>
      <c r="B668" s="96"/>
      <c r="C668" s="135">
        <v>44323.472233796296</v>
      </c>
      <c r="D668" s="96" t="s">
        <v>467</v>
      </c>
      <c r="E668" s="96">
        <v>35.380000000000003</v>
      </c>
      <c r="F668" s="96">
        <v>9.66</v>
      </c>
      <c r="G668" s="96">
        <v>4.04</v>
      </c>
      <c r="H668" s="96">
        <v>3770</v>
      </c>
      <c r="I668" s="96">
        <v>-64.48</v>
      </c>
      <c r="J668" s="96"/>
      <c r="K668" s="96">
        <v>58.28</v>
      </c>
      <c r="L668" s="96">
        <v>35.298935</v>
      </c>
      <c r="M668" s="96">
        <v>0.229653</v>
      </c>
      <c r="N668" s="96">
        <v>35.114998</v>
      </c>
      <c r="O668" s="96"/>
      <c r="P668" s="96">
        <v>1115000</v>
      </c>
      <c r="Q668" s="96">
        <v>3407000</v>
      </c>
      <c r="R668" s="151">
        <f t="shared" si="154"/>
        <v>0.3272673906662753</v>
      </c>
      <c r="S668" s="151"/>
      <c r="T668" s="151"/>
      <c r="U668" s="151"/>
      <c r="V668" s="151">
        <f t="shared" si="155"/>
        <v>2.4413182124860802</v>
      </c>
      <c r="W668" s="148">
        <f t="shared" si="156"/>
        <v>35.733800000000002</v>
      </c>
      <c r="X668" s="148">
        <f t="shared" si="157"/>
        <v>36.087600000000002</v>
      </c>
      <c r="Y668" s="151">
        <f t="shared" si="158"/>
        <v>34.672400000000003</v>
      </c>
      <c r="Z668" s="151">
        <f t="shared" si="159"/>
        <v>35.114998</v>
      </c>
      <c r="AA668" s="151">
        <f t="shared" si="160"/>
        <v>33.964800000000004</v>
      </c>
      <c r="AB668" s="96"/>
      <c r="AC668" s="96">
        <v>35.58</v>
      </c>
      <c r="AD668" s="96">
        <v>34.89</v>
      </c>
      <c r="AE668" s="96">
        <f t="shared" si="161"/>
        <v>1.0056529112492933</v>
      </c>
      <c r="AF668" s="96">
        <f t="shared" si="168"/>
        <v>0.98615036743923112</v>
      </c>
      <c r="AG668" s="96"/>
      <c r="AH668" s="105">
        <f>IF(AND(M668&lt;Variables!$G$6,M668&gt;Variables!$G$5),0,1)</f>
        <v>1</v>
      </c>
      <c r="AI668" s="105">
        <f t="shared" si="162"/>
        <v>0</v>
      </c>
      <c r="AJ668" s="105">
        <f>IF(I668&gt;Variables!$G$7,0,1)</f>
        <v>1</v>
      </c>
      <c r="AK668" s="105">
        <f>IF(F668&gt;Variables!$G$8,0,1)</f>
        <v>0</v>
      </c>
      <c r="AL668" s="105">
        <f>IF(G668&gt;Variables!$G$9,0,1)</f>
        <v>1</v>
      </c>
      <c r="AM668" s="105">
        <f>IF(AND(K668&gt;Variables!$G$10,K668&lt;Variables!$G$11),0,1)</f>
        <v>0</v>
      </c>
      <c r="AN668" s="103">
        <f>IF(H668&lt;Variables!$G$13,1,0)</f>
        <v>0</v>
      </c>
      <c r="AO668" s="101">
        <f>IF(R668&lt;Variables!$G$12,0,1)</f>
        <v>0</v>
      </c>
      <c r="AP668" s="106"/>
      <c r="AQ668" s="105"/>
      <c r="AR668" s="105"/>
      <c r="AS668" s="105"/>
      <c r="AT668" s="105"/>
      <c r="AU668" s="105">
        <v>1</v>
      </c>
      <c r="AV668" s="96" t="str">
        <f t="shared" si="163"/>
        <v/>
      </c>
      <c r="AW668" s="96" t="str">
        <f t="shared" si="164"/>
        <v/>
      </c>
      <c r="AX668" s="96">
        <f t="shared" si="165"/>
        <v>2</v>
      </c>
      <c r="AY668" s="96">
        <f t="shared" si="166"/>
        <v>2</v>
      </c>
      <c r="AZ668" s="96">
        <f t="shared" si="167"/>
        <v>2.4381710924860798</v>
      </c>
      <c r="BA668" s="96"/>
      <c r="BB668" s="96"/>
      <c r="BC668" s="96"/>
      <c r="BD668" s="96"/>
      <c r="BE668"/>
      <c r="BF668"/>
      <c r="BG668"/>
      <c r="BH668"/>
      <c r="BI668"/>
      <c r="BJ668" s="83"/>
      <c r="BK668" s="83"/>
    </row>
    <row r="669" spans="1:63" ht="14.1" customHeight="1" x14ac:dyDescent="0.2">
      <c r="A669" s="96"/>
      <c r="B669" s="96"/>
      <c r="C669" s="135">
        <v>44323.472233796296</v>
      </c>
      <c r="D669" s="96" t="s">
        <v>451</v>
      </c>
      <c r="E669" s="96">
        <v>322.83</v>
      </c>
      <c r="F669" s="96">
        <v>13.77</v>
      </c>
      <c r="G669" s="96">
        <v>0.26</v>
      </c>
      <c r="H669" s="96">
        <v>39130</v>
      </c>
      <c r="I669" s="96">
        <v>-33.351999999999997</v>
      </c>
      <c r="J669" s="96"/>
      <c r="K669" s="96">
        <v>58.04</v>
      </c>
      <c r="L669" s="96">
        <v>321.03990499999998</v>
      </c>
      <c r="M669" s="96">
        <v>0.55759300000000001</v>
      </c>
      <c r="N669" s="96">
        <v>321.25023800000002</v>
      </c>
      <c r="O669" s="96"/>
      <c r="P669" s="96">
        <v>9794000</v>
      </c>
      <c r="Q669" s="96">
        <v>4176000</v>
      </c>
      <c r="R669" s="151">
        <f t="shared" si="154"/>
        <v>2.3453065134099615</v>
      </c>
      <c r="S669" s="151"/>
      <c r="T669" s="151"/>
      <c r="U669" s="151"/>
      <c r="V669" s="151">
        <f t="shared" si="155"/>
        <v>2.4228499401846397</v>
      </c>
      <c r="W669" s="148">
        <f t="shared" si="156"/>
        <v>326.05829999999997</v>
      </c>
      <c r="X669" s="148">
        <f t="shared" si="157"/>
        <v>329.28659999999996</v>
      </c>
      <c r="Y669" s="151">
        <f t="shared" si="158"/>
        <v>316.3734</v>
      </c>
      <c r="Z669" s="151">
        <f t="shared" si="159"/>
        <v>321.25023800000002</v>
      </c>
      <c r="AA669" s="151">
        <f t="shared" si="160"/>
        <v>309.91679999999997</v>
      </c>
      <c r="AB669" s="96"/>
      <c r="AC669" s="96"/>
      <c r="AD669" s="96">
        <v>313.69</v>
      </c>
      <c r="AE669" s="96">
        <f t="shared" si="161"/>
        <v>0</v>
      </c>
      <c r="AF669" s="96">
        <f t="shared" si="168"/>
        <v>0.97168788526469041</v>
      </c>
      <c r="AG669" s="96"/>
      <c r="AH669" s="105">
        <f>IF(AND(M669&lt;Variables!$G$6,M669&gt;Variables!$G$5),0,1)</f>
        <v>1</v>
      </c>
      <c r="AI669" s="105">
        <f t="shared" si="162"/>
        <v>1</v>
      </c>
      <c r="AJ669" s="105">
        <f>IF(I669&gt;Variables!$G$7,0,1)</f>
        <v>1</v>
      </c>
      <c r="AK669" s="105">
        <f>IF(F669&gt;Variables!$G$8,0,1)</f>
        <v>0</v>
      </c>
      <c r="AL669" s="105">
        <f>IF(G669&gt;Variables!$G$9,0,1)</f>
        <v>1</v>
      </c>
      <c r="AM669" s="105">
        <f>IF(AND(K669&gt;Variables!$G$10,K669&lt;Variables!$G$11),0,1)</f>
        <v>0</v>
      </c>
      <c r="AN669" s="103">
        <f>IF(H669&lt;Variables!$G$13,1,0)</f>
        <v>0</v>
      </c>
      <c r="AO669" s="101">
        <f>IF(R669&lt;Variables!$G$12,0,1)</f>
        <v>1</v>
      </c>
      <c r="AP669" s="106"/>
      <c r="AQ669" s="105"/>
      <c r="AR669" s="105"/>
      <c r="AS669" s="105"/>
      <c r="AT669" s="105"/>
      <c r="AU669" s="105">
        <v>1</v>
      </c>
      <c r="AV669" s="96" t="str">
        <f t="shared" si="163"/>
        <v/>
      </c>
      <c r="AW669" s="96" t="str">
        <f t="shared" si="164"/>
        <v/>
      </c>
      <c r="AX669" s="96">
        <f t="shared" si="165"/>
        <v>2</v>
      </c>
      <c r="AY669" s="96">
        <f t="shared" si="166"/>
        <v>2</v>
      </c>
      <c r="AZ669" s="96">
        <f t="shared" si="167"/>
        <v>2.4197157801846396</v>
      </c>
      <c r="BA669" s="96"/>
      <c r="BB669" s="96"/>
      <c r="BC669" s="96"/>
      <c r="BD669" s="96"/>
      <c r="BE669"/>
      <c r="BF669"/>
      <c r="BG669"/>
      <c r="BH669"/>
      <c r="BI669"/>
      <c r="BJ669" s="83"/>
      <c r="BK669" s="83"/>
    </row>
    <row r="670" spans="1:63" ht="14.1" customHeight="1" x14ac:dyDescent="0.2">
      <c r="A670" s="96"/>
      <c r="B670" s="96"/>
      <c r="C670" s="135">
        <v>44323.472233796296</v>
      </c>
      <c r="D670" s="96" t="s">
        <v>468</v>
      </c>
      <c r="E670" s="96">
        <v>4.3093000000000004</v>
      </c>
      <c r="F670" s="96">
        <v>33.229999999999997</v>
      </c>
      <c r="G670" s="96">
        <v>35.51</v>
      </c>
      <c r="H670" s="96">
        <v>30.5</v>
      </c>
      <c r="I670" s="96">
        <v>-23.91</v>
      </c>
      <c r="J670" s="96"/>
      <c r="K670" s="96">
        <v>57.25</v>
      </c>
      <c r="L670" s="96">
        <v>4.321815</v>
      </c>
      <c r="M670" s="96">
        <v>-0.28957699999999997</v>
      </c>
      <c r="N670" s="96">
        <v>4.0108699999999997</v>
      </c>
      <c r="O670" s="96"/>
      <c r="P670" s="96">
        <v>5110000</v>
      </c>
      <c r="Q670" s="96">
        <v>73020</v>
      </c>
      <c r="R670" s="150">
        <f t="shared" si="154"/>
        <v>69.980827170638179</v>
      </c>
      <c r="S670" s="150"/>
      <c r="T670" s="150"/>
      <c r="U670" s="150"/>
      <c r="V670" s="150">
        <f t="shared" si="155"/>
        <v>2.455702165226</v>
      </c>
      <c r="W670" s="150">
        <f t="shared" si="156"/>
        <v>4.3523930000000002</v>
      </c>
      <c r="X670" s="150">
        <f t="shared" si="157"/>
        <v>4.395486</v>
      </c>
      <c r="Y670" s="148">
        <f t="shared" si="158"/>
        <v>4.2231140000000007</v>
      </c>
      <c r="Z670" s="148">
        <f t="shared" si="159"/>
        <v>4.0108699999999997</v>
      </c>
      <c r="AA670" s="148">
        <f t="shared" si="160"/>
        <v>4.1369280000000002</v>
      </c>
      <c r="AB670" s="96"/>
      <c r="AC670" s="96">
        <v>4.45</v>
      </c>
      <c r="AD670" s="96"/>
      <c r="AE670" s="97">
        <f t="shared" si="161"/>
        <v>1.0326503144362194</v>
      </c>
      <c r="AF670" s="96">
        <f t="shared" si="168"/>
        <v>0</v>
      </c>
      <c r="AG670" s="96"/>
      <c r="AH670" s="101">
        <f>IF(AND(M670&lt;Variables!$G$6,M670&gt;Variables!$G$5),0,1)</f>
        <v>1</v>
      </c>
      <c r="AI670" s="101">
        <f t="shared" si="162"/>
        <v>0</v>
      </c>
      <c r="AJ670" s="101">
        <f>IF(I670&gt;Variables!$G$7,0,1)</f>
        <v>1</v>
      </c>
      <c r="AK670" s="101">
        <f>IF(F670&gt;Variables!$G$8,0,1)</f>
        <v>0</v>
      </c>
      <c r="AL670" s="101">
        <f>IF(G670&gt;Variables!$G$9,0,1)</f>
        <v>0</v>
      </c>
      <c r="AM670" s="101">
        <f>IF(AND(K670&gt;Variables!$G$10,K670&lt;Variables!$G$11),0,1)</f>
        <v>0</v>
      </c>
      <c r="AN670" s="103">
        <f>IF(H670&lt;Variables!$G$13,1,0)</f>
        <v>1</v>
      </c>
      <c r="AO670" s="101">
        <f>IF(R670&lt;Variables!$G$12,0,1)</f>
        <v>1</v>
      </c>
      <c r="AP670" s="102"/>
      <c r="AQ670" s="101"/>
      <c r="AR670" s="101">
        <v>1</v>
      </c>
      <c r="AS670" s="101"/>
      <c r="AT670" s="101"/>
      <c r="AU670" s="101"/>
      <c r="AV670" s="96">
        <f t="shared" si="163"/>
        <v>3</v>
      </c>
      <c r="AW670" s="96" t="str">
        <f t="shared" si="164"/>
        <v/>
      </c>
      <c r="AX670" s="96" t="str">
        <f t="shared" si="165"/>
        <v/>
      </c>
      <c r="AY670" s="96">
        <f t="shared" si="166"/>
        <v>3</v>
      </c>
      <c r="AZ670" s="96">
        <f t="shared" si="167"/>
        <v>2.452610665226</v>
      </c>
      <c r="BA670" s="96"/>
      <c r="BB670" s="96"/>
      <c r="BC670" s="96"/>
      <c r="BD670" s="96"/>
      <c r="BE670"/>
      <c r="BF670"/>
      <c r="BG670"/>
      <c r="BH670"/>
      <c r="BI670"/>
      <c r="BJ670" s="83"/>
      <c r="BK670" s="83"/>
    </row>
    <row r="671" spans="1:63" ht="14.1" customHeight="1" x14ac:dyDescent="0.2">
      <c r="A671" s="96"/>
      <c r="B671" s="96"/>
      <c r="C671" s="135">
        <v>44323.472233796296</v>
      </c>
      <c r="D671" s="96" t="s">
        <v>279</v>
      </c>
      <c r="E671" s="96">
        <v>22.43</v>
      </c>
      <c r="F671" s="96">
        <v>9.3699999999999992</v>
      </c>
      <c r="G671" s="96">
        <v>8.94</v>
      </c>
      <c r="H671" s="96">
        <v>1970</v>
      </c>
      <c r="I671" s="96">
        <v>293.23899999999998</v>
      </c>
      <c r="J671" s="96"/>
      <c r="K671" s="96">
        <v>54.85</v>
      </c>
      <c r="L671" s="96">
        <v>22.349820000000001</v>
      </c>
      <c r="M671" s="96">
        <v>0.35875000000000001</v>
      </c>
      <c r="N671" s="96">
        <v>22.454961999999998</v>
      </c>
      <c r="O671" s="96"/>
      <c r="P671" s="96">
        <v>1716000</v>
      </c>
      <c r="Q671" s="96">
        <v>1398000</v>
      </c>
      <c r="R671" s="149">
        <f t="shared" si="154"/>
        <v>1.2274678111587982</v>
      </c>
      <c r="S671" s="149"/>
      <c r="T671" s="149"/>
      <c r="U671" s="149"/>
      <c r="V671" s="149">
        <f t="shared" si="155"/>
        <v>2.4028935605000004</v>
      </c>
      <c r="W671" s="149">
        <f t="shared" si="156"/>
        <v>22.654299999999999</v>
      </c>
      <c r="X671" s="148">
        <f t="shared" si="157"/>
        <v>22.878599999999999</v>
      </c>
      <c r="Y671" s="148">
        <f t="shared" si="158"/>
        <v>21.981400000000001</v>
      </c>
      <c r="Z671" s="148">
        <f t="shared" si="159"/>
        <v>22.454961999999998</v>
      </c>
      <c r="AA671" s="148">
        <f t="shared" si="160"/>
        <v>21.532799999999998</v>
      </c>
      <c r="AB671" s="96"/>
      <c r="AC671" s="96">
        <v>22.72</v>
      </c>
      <c r="AD671" s="96">
        <v>22.24</v>
      </c>
      <c r="AE671" s="97">
        <f t="shared" si="161"/>
        <v>1.0129291127953632</v>
      </c>
      <c r="AF671" s="96">
        <f t="shared" si="168"/>
        <v>0.99152920196165839</v>
      </c>
      <c r="AG671" s="96"/>
      <c r="AH671" s="97">
        <f>IF(AND(M671&lt;Variables!$G$6,M671&gt;Variables!$G$5),0,1)</f>
        <v>1</v>
      </c>
      <c r="AI671" s="97">
        <f t="shared" si="162"/>
        <v>1</v>
      </c>
      <c r="AJ671" s="97">
        <f>IF(I671&gt;Variables!$G$7,0,1)</f>
        <v>0</v>
      </c>
      <c r="AK671" s="97">
        <f>IF(F671&gt;Variables!$G$8,0,1)</f>
        <v>0</v>
      </c>
      <c r="AL671" s="97">
        <f>IF(G671&gt;Variables!$G$9,0,1)</f>
        <v>1</v>
      </c>
      <c r="AM671" s="97">
        <f>IF(AND(K671&gt;Variables!$G$10,K671&lt;Variables!$G$11),0,1)</f>
        <v>0</v>
      </c>
      <c r="AN671" s="103">
        <f>IF(H671&lt;Variables!$G$13,1,0)</f>
        <v>1</v>
      </c>
      <c r="AO671" s="101">
        <f>IF(R671&lt;Variables!$G$12,0,1)</f>
        <v>0</v>
      </c>
      <c r="AP671" s="99"/>
      <c r="AQ671" s="97"/>
      <c r="AR671" s="97"/>
      <c r="AS671" s="97">
        <v>1</v>
      </c>
      <c r="AT671" s="97"/>
      <c r="AU671" s="97"/>
      <c r="AV671" s="96">
        <f t="shared" si="163"/>
        <v>3</v>
      </c>
      <c r="AW671" s="96" t="str">
        <f t="shared" si="164"/>
        <v/>
      </c>
      <c r="AX671" s="96" t="str">
        <f t="shared" si="165"/>
        <v/>
      </c>
      <c r="AY671" s="96">
        <f t="shared" si="166"/>
        <v>3</v>
      </c>
      <c r="AZ671" s="96">
        <f t="shared" si="167"/>
        <v>2.3999316605000001</v>
      </c>
      <c r="BA671" s="96"/>
      <c r="BB671" s="96"/>
      <c r="BC671" s="96"/>
      <c r="BD671" s="96"/>
      <c r="BE671"/>
      <c r="BF671"/>
      <c r="BG671"/>
      <c r="BH671"/>
      <c r="BI671"/>
      <c r="BJ671" s="83"/>
      <c r="BK671" s="83"/>
    </row>
    <row r="672" spans="1:63" ht="14.1" customHeight="1" x14ac:dyDescent="0.2">
      <c r="A672" s="96"/>
      <c r="B672" s="96"/>
      <c r="C672" s="135">
        <v>44323.472233796296</v>
      </c>
      <c r="D672" s="96" t="s">
        <v>444</v>
      </c>
      <c r="E672" s="96">
        <v>26.5</v>
      </c>
      <c r="F672" s="96">
        <v>10.17</v>
      </c>
      <c r="G672" s="96">
        <v>5.03</v>
      </c>
      <c r="H672" s="96">
        <v>2880</v>
      </c>
      <c r="I672" s="96">
        <v>-26.370999999999999</v>
      </c>
      <c r="J672" s="96"/>
      <c r="K672" s="96">
        <v>53.92</v>
      </c>
      <c r="L672" s="96">
        <v>26.46388</v>
      </c>
      <c r="M672" s="96">
        <v>0.136488</v>
      </c>
      <c r="N672" s="96">
        <v>26.420853999999999</v>
      </c>
      <c r="O672" s="96"/>
      <c r="P672" s="96">
        <v>1229000</v>
      </c>
      <c r="Q672" s="96">
        <v>1384000</v>
      </c>
      <c r="R672" s="149">
        <f t="shared" si="154"/>
        <v>0.88800578034682076</v>
      </c>
      <c r="S672" s="149"/>
      <c r="T672" s="149"/>
      <c r="U672" s="149"/>
      <c r="V672" s="149">
        <f t="shared" si="155"/>
        <v>2.4025173368115196</v>
      </c>
      <c r="W672" s="148">
        <f t="shared" si="156"/>
        <v>26.765000000000001</v>
      </c>
      <c r="X672" s="148">
        <f t="shared" si="157"/>
        <v>27.03</v>
      </c>
      <c r="Y672" s="148">
        <f t="shared" si="158"/>
        <v>25.97</v>
      </c>
      <c r="Z672" s="148">
        <f t="shared" si="159"/>
        <v>26.420853999999999</v>
      </c>
      <c r="AA672" s="148">
        <f t="shared" si="160"/>
        <v>25.439999999999998</v>
      </c>
      <c r="AB672" s="96"/>
      <c r="AC672" s="96">
        <v>26.64</v>
      </c>
      <c r="AD672" s="96"/>
      <c r="AE672" s="97">
        <f t="shared" si="161"/>
        <v>1.0052830188679245</v>
      </c>
      <c r="AF672" s="96">
        <f t="shared" si="168"/>
        <v>0</v>
      </c>
      <c r="AG672" s="96" t="s">
        <v>434</v>
      </c>
      <c r="AH672" s="97">
        <f>IF(AND(M672&lt;Variables!$G$6,M672&gt;Variables!$G$5),0,1)</f>
        <v>1</v>
      </c>
      <c r="AI672" s="97">
        <f t="shared" si="162"/>
        <v>0</v>
      </c>
      <c r="AJ672" s="97">
        <f>IF(I672&gt;Variables!$G$7,0,1)</f>
        <v>1</v>
      </c>
      <c r="AK672" s="97">
        <f>IF(F672&gt;Variables!$G$8,0,1)</f>
        <v>0</v>
      </c>
      <c r="AL672" s="97">
        <f>IF(G672&gt;Variables!$G$9,0,1)</f>
        <v>1</v>
      </c>
      <c r="AM672" s="97">
        <f>IF(AND(K672&gt;Variables!$G$10,K672&lt;Variables!$G$11),0,1)</f>
        <v>0</v>
      </c>
      <c r="AN672" s="103">
        <f>IF(H672&lt;Variables!$G$13,1,0)</f>
        <v>0</v>
      </c>
      <c r="AO672" s="101">
        <f>IF(R672&lt;Variables!$G$12,0,1)</f>
        <v>0</v>
      </c>
      <c r="AP672" s="99"/>
      <c r="AQ672" s="97"/>
      <c r="AR672" s="97"/>
      <c r="AS672" s="97">
        <v>1</v>
      </c>
      <c r="AT672" s="97"/>
      <c r="AU672" s="97"/>
      <c r="AV672" s="96" t="str">
        <f t="shared" si="163"/>
        <v/>
      </c>
      <c r="AW672" s="96" t="str">
        <f t="shared" si="164"/>
        <v/>
      </c>
      <c r="AX672" s="96">
        <f t="shared" si="165"/>
        <v>2</v>
      </c>
      <c r="AY672" s="96">
        <f t="shared" si="166"/>
        <v>2</v>
      </c>
      <c r="AZ672" s="96">
        <f t="shared" si="167"/>
        <v>2.3996056568115196</v>
      </c>
      <c r="BA672" s="96"/>
      <c r="BB672" s="96"/>
      <c r="BC672" s="96"/>
      <c r="BD672" s="96"/>
      <c r="BE672"/>
      <c r="BF672"/>
      <c r="BG672"/>
      <c r="BH672"/>
      <c r="BI672"/>
      <c r="BJ672" s="83"/>
      <c r="BK672" s="83"/>
    </row>
    <row r="673" spans="1:63" ht="14.1" customHeight="1" x14ac:dyDescent="0.2">
      <c r="A673" s="96"/>
      <c r="B673" s="96"/>
      <c r="C673" s="135">
        <v>44323.472233796296</v>
      </c>
      <c r="D673" s="96" t="s">
        <v>459</v>
      </c>
      <c r="E673" s="96">
        <v>116.83629999999999</v>
      </c>
      <c r="F673" s="96">
        <v>12.02</v>
      </c>
      <c r="G673" s="96">
        <v>-0.94</v>
      </c>
      <c r="H673" s="96">
        <v>5160</v>
      </c>
      <c r="I673" s="96">
        <v>-16.577999999999999</v>
      </c>
      <c r="J673" s="96"/>
      <c r="K673" s="96">
        <v>53.01</v>
      </c>
      <c r="L673" s="96">
        <v>116.39783199999999</v>
      </c>
      <c r="M673" s="96">
        <v>0.37669799999999998</v>
      </c>
      <c r="N673" s="96">
        <v>117.368673</v>
      </c>
      <c r="O673" s="96"/>
      <c r="P673" s="96">
        <v>408536</v>
      </c>
      <c r="Q673" s="96">
        <v>967311</v>
      </c>
      <c r="R673" s="151">
        <f t="shared" si="154"/>
        <v>0.42234193553055843</v>
      </c>
      <c r="S673" s="151"/>
      <c r="T673" s="151"/>
      <c r="U673" s="151"/>
      <c r="V673" s="151">
        <f t="shared" si="155"/>
        <v>2.3851148614897602</v>
      </c>
      <c r="W673" s="148">
        <f t="shared" si="156"/>
        <v>118.00466299999999</v>
      </c>
      <c r="X673" s="148">
        <f t="shared" si="157"/>
        <v>119.17302599999999</v>
      </c>
      <c r="Y673" s="151">
        <f t="shared" si="158"/>
        <v>114.499574</v>
      </c>
      <c r="Z673" s="151">
        <f t="shared" si="159"/>
        <v>117.368673</v>
      </c>
      <c r="AA673" s="151">
        <f t="shared" si="160"/>
        <v>112.162848</v>
      </c>
      <c r="AB673" s="96"/>
      <c r="AC673" s="96">
        <v>117.48</v>
      </c>
      <c r="AD673" s="96">
        <v>114.74</v>
      </c>
      <c r="AE673" s="96">
        <f t="shared" si="161"/>
        <v>1.0055094178778343</v>
      </c>
      <c r="AF673" s="96">
        <f t="shared" si="168"/>
        <v>0.9820578022412555</v>
      </c>
      <c r="AG673" s="96"/>
      <c r="AH673" s="105">
        <f>IF(AND(M673&lt;Variables!$G$6,M673&gt;Variables!$G$5),0,1)</f>
        <v>1</v>
      </c>
      <c r="AI673" s="105">
        <f t="shared" si="162"/>
        <v>1</v>
      </c>
      <c r="AJ673" s="105">
        <f>IF(I673&gt;Variables!$G$7,0,1)</f>
        <v>1</v>
      </c>
      <c r="AK673" s="105">
        <f>IF(F673&gt;Variables!$G$8,0,1)</f>
        <v>0</v>
      </c>
      <c r="AL673" s="105">
        <f>IF(G673&gt;Variables!$G$9,0,1)</f>
        <v>1</v>
      </c>
      <c r="AM673" s="105">
        <f>IF(AND(K673&gt;Variables!$G$10,K673&lt;Variables!$G$11),0,1)</f>
        <v>0</v>
      </c>
      <c r="AN673" s="103">
        <f>IF(H673&lt;Variables!$G$13,1,0)</f>
        <v>0</v>
      </c>
      <c r="AO673" s="101">
        <f>IF(R673&lt;Variables!$G$12,0,1)</f>
        <v>0</v>
      </c>
      <c r="AP673" s="106"/>
      <c r="AQ673" s="105"/>
      <c r="AR673" s="105"/>
      <c r="AS673" s="105"/>
      <c r="AT673" s="105"/>
      <c r="AU673" s="105">
        <v>1</v>
      </c>
      <c r="AV673" s="96" t="str">
        <f t="shared" si="163"/>
        <v/>
      </c>
      <c r="AW673" s="96" t="str">
        <f t="shared" si="164"/>
        <v/>
      </c>
      <c r="AX673" s="96">
        <f t="shared" si="165"/>
        <v>2</v>
      </c>
      <c r="AY673" s="96">
        <f t="shared" si="166"/>
        <v>2</v>
      </c>
      <c r="AZ673" s="96">
        <f t="shared" si="167"/>
        <v>2.38225232148976</v>
      </c>
      <c r="BA673" s="96"/>
      <c r="BB673" s="96"/>
      <c r="BC673" s="96"/>
      <c r="BD673" s="96"/>
      <c r="BE673"/>
      <c r="BF673"/>
      <c r="BG673"/>
      <c r="BH673"/>
      <c r="BI673"/>
      <c r="BJ673" s="83"/>
      <c r="BK673" s="83"/>
    </row>
    <row r="674" spans="1:63" ht="14.1" customHeight="1" x14ac:dyDescent="0.2">
      <c r="A674" s="96"/>
      <c r="B674" s="96"/>
      <c r="C674" s="135">
        <v>44323.472233796296</v>
      </c>
      <c r="D674" s="96" t="s">
        <v>461</v>
      </c>
      <c r="E674" s="96">
        <v>11.38</v>
      </c>
      <c r="F674" s="96">
        <v>12.28</v>
      </c>
      <c r="G674" s="96">
        <v>11.13</v>
      </c>
      <c r="H674" s="96">
        <v>4080</v>
      </c>
      <c r="I674" s="96">
        <v>-87.948999999999998</v>
      </c>
      <c r="J674" s="96"/>
      <c r="K674" s="96">
        <v>51.96</v>
      </c>
      <c r="L674" s="96">
        <v>11.390815</v>
      </c>
      <c r="M674" s="96">
        <v>-9.4945000000000002E-2</v>
      </c>
      <c r="N674" s="96">
        <v>11.350994</v>
      </c>
      <c r="O674" s="96"/>
      <c r="P674" s="96">
        <v>9370000</v>
      </c>
      <c r="Q674" s="96">
        <v>13114000</v>
      </c>
      <c r="R674" s="149">
        <f t="shared" si="154"/>
        <v>0.71450358395607749</v>
      </c>
      <c r="S674" s="149"/>
      <c r="T674" s="149"/>
      <c r="U674" s="149"/>
      <c r="V674" s="149">
        <f t="shared" si="155"/>
        <v>2.3903116042735997</v>
      </c>
      <c r="W674" s="149">
        <f t="shared" si="156"/>
        <v>11.4938</v>
      </c>
      <c r="X674" s="148">
        <f t="shared" si="157"/>
        <v>11.607600000000001</v>
      </c>
      <c r="Y674" s="148">
        <f t="shared" si="158"/>
        <v>11.1524</v>
      </c>
      <c r="Z674" s="148">
        <f t="shared" si="159"/>
        <v>11.350994</v>
      </c>
      <c r="AA674" s="148">
        <f t="shared" si="160"/>
        <v>10.924800000000001</v>
      </c>
      <c r="AB674" s="96"/>
      <c r="AC674" s="96">
        <v>11.5</v>
      </c>
      <c r="AD674" s="96">
        <v>11.13</v>
      </c>
      <c r="AE674" s="97">
        <f t="shared" si="161"/>
        <v>1.0105448154657293</v>
      </c>
      <c r="AF674" s="96">
        <f t="shared" si="168"/>
        <v>0.97803163444639718</v>
      </c>
      <c r="AG674" s="96"/>
      <c r="AH674" s="97">
        <f>IF(AND(M674&lt;Variables!$G$6,M674&gt;Variables!$G$5),0,1)</f>
        <v>1</v>
      </c>
      <c r="AI674" s="97">
        <f t="shared" si="162"/>
        <v>0</v>
      </c>
      <c r="AJ674" s="97">
        <f>IF(I674&gt;Variables!$G$7,0,1)</f>
        <v>1</v>
      </c>
      <c r="AK674" s="97">
        <f>IF(F674&gt;Variables!$G$8,0,1)</f>
        <v>0</v>
      </c>
      <c r="AL674" s="97">
        <f>IF(G674&gt;Variables!$G$9,0,1)</f>
        <v>1</v>
      </c>
      <c r="AM674" s="97">
        <f>IF(AND(K674&gt;Variables!$G$10,K674&lt;Variables!$G$11),0,1)</f>
        <v>0</v>
      </c>
      <c r="AN674" s="103">
        <f>IF(H674&lt;Variables!$G$13,1,0)</f>
        <v>0</v>
      </c>
      <c r="AO674" s="101">
        <f>IF(R674&lt;Variables!$G$12,0,1)</f>
        <v>0</v>
      </c>
      <c r="AP674" s="99"/>
      <c r="AQ674" s="97"/>
      <c r="AR674" s="97"/>
      <c r="AS674" s="97">
        <v>1</v>
      </c>
      <c r="AT674" s="97"/>
      <c r="AU674" s="97"/>
      <c r="AV674" s="96">
        <f t="shared" si="163"/>
        <v>3</v>
      </c>
      <c r="AW674" s="96" t="str">
        <f t="shared" si="164"/>
        <v/>
      </c>
      <c r="AX674" s="96" t="str">
        <f t="shared" si="165"/>
        <v/>
      </c>
      <c r="AY674" s="96">
        <f t="shared" si="166"/>
        <v>3</v>
      </c>
      <c r="AZ674" s="96">
        <f t="shared" si="167"/>
        <v>2.3875057642735995</v>
      </c>
      <c r="BA674" s="96"/>
      <c r="BB674" s="96"/>
      <c r="BC674" s="96"/>
      <c r="BD674" s="96"/>
      <c r="BE674"/>
      <c r="BF674"/>
      <c r="BG674"/>
      <c r="BH674"/>
      <c r="BI674"/>
      <c r="BJ674" s="83"/>
      <c r="BK674" s="83"/>
    </row>
    <row r="675" spans="1:63" ht="14.1" customHeight="1" x14ac:dyDescent="0.2">
      <c r="A675" s="96"/>
      <c r="B675" s="96"/>
      <c r="C675" s="135">
        <v>44323.472233796296</v>
      </c>
      <c r="D675" s="96" t="s">
        <v>456</v>
      </c>
      <c r="E675" s="96">
        <v>30.614999999999998</v>
      </c>
      <c r="F675" s="96">
        <v>14.69</v>
      </c>
      <c r="G675" s="96">
        <v>4.63</v>
      </c>
      <c r="H675" s="96">
        <v>2360</v>
      </c>
      <c r="I675" s="96">
        <v>1.198</v>
      </c>
      <c r="J675" s="96"/>
      <c r="K675" s="96">
        <v>49.41</v>
      </c>
      <c r="L675" s="96">
        <v>30.599505000000001</v>
      </c>
      <c r="M675" s="96">
        <v>5.0638000000000002E-2</v>
      </c>
      <c r="N675" s="96">
        <v>30.670176000000001</v>
      </c>
      <c r="O675" s="96"/>
      <c r="P675" s="96">
        <v>982702</v>
      </c>
      <c r="Q675" s="96">
        <v>913722</v>
      </c>
      <c r="R675" s="150">
        <f t="shared" si="154"/>
        <v>1.0754934214126397</v>
      </c>
      <c r="S675" s="150"/>
      <c r="T675" s="150"/>
      <c r="U675" s="150"/>
      <c r="V675" s="150">
        <f t="shared" si="155"/>
        <v>2.35965729510096</v>
      </c>
      <c r="W675" s="150">
        <f t="shared" si="156"/>
        <v>30.921149999999997</v>
      </c>
      <c r="X675" s="148">
        <f t="shared" si="157"/>
        <v>31.2273</v>
      </c>
      <c r="Y675" s="148">
        <f t="shared" si="158"/>
        <v>30.002699999999997</v>
      </c>
      <c r="Z675" s="148">
        <f t="shared" si="159"/>
        <v>30.670176000000001</v>
      </c>
      <c r="AA675" s="148">
        <f t="shared" si="160"/>
        <v>29.390399999999996</v>
      </c>
      <c r="AB675" s="96"/>
      <c r="AC675" s="96">
        <v>31.4</v>
      </c>
      <c r="AD675" s="96"/>
      <c r="AE675" s="97">
        <f t="shared" si="161"/>
        <v>1.0256410256410255</v>
      </c>
      <c r="AF675" s="96">
        <f t="shared" si="168"/>
        <v>0</v>
      </c>
      <c r="AG675" s="96"/>
      <c r="AH675" s="101">
        <f>IF(AND(M675&lt;Variables!$G$6,M675&gt;Variables!$G$5),0,1)</f>
        <v>1</v>
      </c>
      <c r="AI675" s="101">
        <f t="shared" si="162"/>
        <v>1</v>
      </c>
      <c r="AJ675" s="101">
        <f>IF(I675&gt;Variables!$G$7,0,1)</f>
        <v>0</v>
      </c>
      <c r="AK675" s="101">
        <f>IF(F675&gt;Variables!$G$8,0,1)</f>
        <v>0</v>
      </c>
      <c r="AL675" s="101">
        <f>IF(G675&gt;Variables!$G$9,0,1)</f>
        <v>1</v>
      </c>
      <c r="AM675" s="101">
        <f>IF(AND(K675&gt;Variables!$G$10,K675&lt;Variables!$G$11),0,1)</f>
        <v>1</v>
      </c>
      <c r="AN675" s="103">
        <f>IF(H675&lt;Variables!$G$13,1,0)</f>
        <v>1</v>
      </c>
      <c r="AO675" s="101">
        <f>IF(R675&lt;Variables!$G$12,0,1)</f>
        <v>0</v>
      </c>
      <c r="AP675" s="102"/>
      <c r="AQ675" s="101"/>
      <c r="AR675" s="101">
        <v>1</v>
      </c>
      <c r="AS675" s="101"/>
      <c r="AT675" s="101"/>
      <c r="AU675" s="101"/>
      <c r="AV675" s="96">
        <f t="shared" si="163"/>
        <v>3</v>
      </c>
      <c r="AW675" s="96" t="str">
        <f t="shared" si="164"/>
        <v/>
      </c>
      <c r="AX675" s="96" t="str">
        <f t="shared" si="165"/>
        <v/>
      </c>
      <c r="AY675" s="96">
        <f t="shared" si="166"/>
        <v>3</v>
      </c>
      <c r="AZ675" s="96">
        <f t="shared" si="167"/>
        <v>2.3569891551009601</v>
      </c>
      <c r="BA675" s="96"/>
      <c r="BB675" s="96"/>
      <c r="BC675" s="96"/>
      <c r="BD675" s="96"/>
      <c r="BE675"/>
      <c r="BF675"/>
      <c r="BG675"/>
      <c r="BH675"/>
      <c r="BI675"/>
      <c r="BJ675" s="83"/>
      <c r="BK675" s="83"/>
    </row>
    <row r="676" spans="1:63" ht="14.1" customHeight="1" x14ac:dyDescent="0.2">
      <c r="A676" s="96"/>
      <c r="B676" s="96"/>
      <c r="C676" s="135">
        <v>44323.472233796296</v>
      </c>
      <c r="D676" s="96" t="s">
        <v>423</v>
      </c>
      <c r="E676" s="96">
        <v>20.900099999999998</v>
      </c>
      <c r="F676" s="96">
        <v>39.03</v>
      </c>
      <c r="G676" s="96">
        <v>25.53</v>
      </c>
      <c r="H676" s="96">
        <v>18.28</v>
      </c>
      <c r="I676" s="96">
        <v>0.66600000000000004</v>
      </c>
      <c r="J676" s="96"/>
      <c r="K676" s="96">
        <v>47.96</v>
      </c>
      <c r="L676" s="96">
        <v>21.067995</v>
      </c>
      <c r="M676" s="96">
        <v>-0.79691999999999996</v>
      </c>
      <c r="N676" s="96">
        <v>21.011766000000001</v>
      </c>
      <c r="O676" s="96"/>
      <c r="P676" s="96">
        <v>37030000</v>
      </c>
      <c r="Q676" s="96">
        <v>7670000</v>
      </c>
      <c r="R676" s="150">
        <f t="shared" si="154"/>
        <v>4.8279009126466752</v>
      </c>
      <c r="S676" s="150"/>
      <c r="T676" s="150"/>
      <c r="U676" s="150"/>
      <c r="V676" s="150">
        <f t="shared" si="155"/>
        <v>2.3618904498815998</v>
      </c>
      <c r="W676" s="150">
        <f t="shared" si="156"/>
        <v>21.109100999999999</v>
      </c>
      <c r="X676" s="150">
        <f t="shared" si="157"/>
        <v>21.318102</v>
      </c>
      <c r="Y676" s="148">
        <f t="shared" si="158"/>
        <v>20.482097999999997</v>
      </c>
      <c r="Z676" s="148">
        <f t="shared" si="159"/>
        <v>21.011766000000001</v>
      </c>
      <c r="AA676" s="148">
        <f t="shared" si="160"/>
        <v>20.064095999999999</v>
      </c>
      <c r="AB676" s="96"/>
      <c r="AC676" s="96">
        <v>21.48</v>
      </c>
      <c r="AD676" s="96"/>
      <c r="AE676" s="97">
        <f t="shared" si="161"/>
        <v>1.0277462787259393</v>
      </c>
      <c r="AF676" s="96">
        <f t="shared" si="168"/>
        <v>0</v>
      </c>
      <c r="AG676" s="96"/>
      <c r="AH676" s="101">
        <f>IF(AND(M676&lt;Variables!$G$6,M676&gt;Variables!$G$5),0,1)</f>
        <v>1</v>
      </c>
      <c r="AI676" s="101">
        <f t="shared" si="162"/>
        <v>0</v>
      </c>
      <c r="AJ676" s="101">
        <f>IF(I676&gt;Variables!$G$7,0,1)</f>
        <v>0</v>
      </c>
      <c r="AK676" s="101">
        <f>IF(F676&gt;Variables!$G$8,0,1)</f>
        <v>0</v>
      </c>
      <c r="AL676" s="101">
        <f>IF(G676&gt;Variables!$G$9,0,1)</f>
        <v>0</v>
      </c>
      <c r="AM676" s="101">
        <f>IF(AND(K676&gt;Variables!$G$10,K676&lt;Variables!$G$11),0,1)</f>
        <v>1</v>
      </c>
      <c r="AN676" s="103">
        <f>IF(H676&lt;Variables!$G$13,1,0)</f>
        <v>1</v>
      </c>
      <c r="AO676" s="101">
        <f>IF(R676&lt;Variables!$G$12,0,1)</f>
        <v>1</v>
      </c>
      <c r="AP676" s="102"/>
      <c r="AQ676" s="101"/>
      <c r="AR676" s="101">
        <v>1</v>
      </c>
      <c r="AS676" s="101"/>
      <c r="AT676" s="101"/>
      <c r="AU676" s="101"/>
      <c r="AV676" s="96">
        <f t="shared" si="163"/>
        <v>3</v>
      </c>
      <c r="AW676" s="96" t="str">
        <f t="shared" si="164"/>
        <v/>
      </c>
      <c r="AX676" s="96" t="str">
        <f t="shared" si="165"/>
        <v/>
      </c>
      <c r="AY676" s="96">
        <f t="shared" si="166"/>
        <v>3</v>
      </c>
      <c r="AZ676" s="96">
        <f t="shared" si="167"/>
        <v>2.3593006098816001</v>
      </c>
      <c r="BA676" s="96"/>
      <c r="BB676" s="96"/>
      <c r="BC676" s="96"/>
      <c r="BD676" s="96"/>
      <c r="BE676"/>
      <c r="BF676"/>
      <c r="BG676"/>
      <c r="BH676"/>
      <c r="BI676"/>
      <c r="BJ676" s="83"/>
      <c r="BK676" s="83"/>
    </row>
    <row r="677" spans="1:63" ht="14.1" customHeight="1" x14ac:dyDescent="0.2">
      <c r="A677" s="96"/>
      <c r="B677" s="96"/>
      <c r="C677" s="135">
        <v>44323.472233796296</v>
      </c>
      <c r="D677" s="96" t="s">
        <v>447</v>
      </c>
      <c r="E677" s="96">
        <v>16.46</v>
      </c>
      <c r="F677" s="96">
        <v>16.399999999999999</v>
      </c>
      <c r="G677" s="96">
        <v>7.58</v>
      </c>
      <c r="H677" s="96">
        <v>2580</v>
      </c>
      <c r="I677" s="96">
        <v>-53.207000000000001</v>
      </c>
      <c r="J677" s="96"/>
      <c r="K677" s="96">
        <v>44.79</v>
      </c>
      <c r="L677" s="96">
        <v>16.515364999999999</v>
      </c>
      <c r="M677" s="96">
        <v>-0.335233</v>
      </c>
      <c r="N677" s="96">
        <v>16.538502000000001</v>
      </c>
      <c r="O677" s="96"/>
      <c r="P677" s="96">
        <v>38604000</v>
      </c>
      <c r="Q677" s="96">
        <v>33191000</v>
      </c>
      <c r="R677" s="150">
        <f t="shared" si="154"/>
        <v>1.1630863788376367</v>
      </c>
      <c r="S677" s="150"/>
      <c r="T677" s="150"/>
      <c r="U677" s="150"/>
      <c r="V677" s="150">
        <f t="shared" si="155"/>
        <v>2.3166963813701598</v>
      </c>
      <c r="W677" s="150">
        <f t="shared" si="156"/>
        <v>16.624600000000001</v>
      </c>
      <c r="X677" s="150">
        <f t="shared" si="157"/>
        <v>16.789200000000001</v>
      </c>
      <c r="Y677" s="148">
        <f t="shared" si="158"/>
        <v>16.130800000000001</v>
      </c>
      <c r="Z677" s="148">
        <f t="shared" si="159"/>
        <v>16.538502000000001</v>
      </c>
      <c r="AA677" s="148">
        <f t="shared" si="160"/>
        <v>15.801600000000001</v>
      </c>
      <c r="AB677" s="96"/>
      <c r="AC677" s="96">
        <v>17.02</v>
      </c>
      <c r="AD677" s="96"/>
      <c r="AE677" s="97">
        <f t="shared" si="161"/>
        <v>1.0340218712029161</v>
      </c>
      <c r="AF677" s="96">
        <f t="shared" si="168"/>
        <v>0</v>
      </c>
      <c r="AG677" s="96"/>
      <c r="AH677" s="101">
        <f>IF(AND(M677&lt;Variables!$G$6,M677&gt;Variables!$G$5),0,1)</f>
        <v>1</v>
      </c>
      <c r="AI677" s="101">
        <f t="shared" si="162"/>
        <v>1</v>
      </c>
      <c r="AJ677" s="101">
        <f>IF(I677&gt;Variables!$G$7,0,1)</f>
        <v>1</v>
      </c>
      <c r="AK677" s="101">
        <f>IF(F677&gt;Variables!$G$8,0,1)</f>
        <v>0</v>
      </c>
      <c r="AL677" s="101">
        <f>IF(G677&gt;Variables!$G$9,0,1)</f>
        <v>1</v>
      </c>
      <c r="AM677" s="101">
        <f>IF(AND(K677&gt;Variables!$G$10,K677&lt;Variables!$G$11),0,1)</f>
        <v>1</v>
      </c>
      <c r="AN677" s="103">
        <f>IF(H677&lt;Variables!$G$13,1,0)</f>
        <v>0</v>
      </c>
      <c r="AO677" s="101">
        <f>IF(R677&lt;Variables!$G$12,0,1)</f>
        <v>0</v>
      </c>
      <c r="AP677" s="102"/>
      <c r="AQ677" s="101"/>
      <c r="AR677" s="101">
        <v>1</v>
      </c>
      <c r="AS677" s="101"/>
      <c r="AT677" s="101"/>
      <c r="AU677" s="101"/>
      <c r="AV677" s="96">
        <f t="shared" si="163"/>
        <v>3</v>
      </c>
      <c r="AW677" s="96" t="str">
        <f t="shared" si="164"/>
        <v/>
      </c>
      <c r="AX677" s="96" t="str">
        <f t="shared" si="165"/>
        <v/>
      </c>
      <c r="AY677" s="96">
        <f t="shared" si="166"/>
        <v>3</v>
      </c>
      <c r="AZ677" s="96">
        <f t="shared" si="167"/>
        <v>2.3142777213701597</v>
      </c>
      <c r="BA677" s="96"/>
      <c r="BB677" s="96"/>
      <c r="BC677" s="96"/>
      <c r="BD677" s="96"/>
      <c r="BE677"/>
      <c r="BF677"/>
      <c r="BG677"/>
      <c r="BH677"/>
      <c r="BI677"/>
      <c r="BJ677" s="83"/>
      <c r="BK677" s="83"/>
    </row>
    <row r="678" spans="1:63" ht="14.1" customHeight="1" x14ac:dyDescent="0.2">
      <c r="A678" s="96"/>
      <c r="B678" s="96"/>
      <c r="C678" s="135">
        <v>44323.472233796296</v>
      </c>
      <c r="D678" s="96" t="s">
        <v>454</v>
      </c>
      <c r="E678" s="96">
        <v>0.4975</v>
      </c>
      <c r="F678" s="96">
        <v>22.64</v>
      </c>
      <c r="G678" s="96">
        <v>-12.24</v>
      </c>
      <c r="H678" s="96">
        <v>81.05</v>
      </c>
      <c r="I678" s="96">
        <v>-81.802999999999997</v>
      </c>
      <c r="J678" s="96"/>
      <c r="K678" s="96">
        <v>44.39</v>
      </c>
      <c r="L678" s="96">
        <v>0.50121499999999997</v>
      </c>
      <c r="M678" s="96">
        <v>-0.74119900000000005</v>
      </c>
      <c r="N678" s="96">
        <v>0.50146800000000002</v>
      </c>
      <c r="O678" s="96"/>
      <c r="P678" s="96">
        <v>74540000</v>
      </c>
      <c r="Q678" s="96">
        <v>8570000</v>
      </c>
      <c r="R678" s="147">
        <f t="shared" si="154"/>
        <v>8.6977829638273043</v>
      </c>
      <c r="S678" s="147"/>
      <c r="T678" s="147"/>
      <c r="U678" s="147"/>
      <c r="V678" s="147">
        <f t="shared" si="155"/>
        <v>2.3161429049856803</v>
      </c>
      <c r="W678" s="148">
        <f t="shared" si="156"/>
        <v>0.502475</v>
      </c>
      <c r="X678" s="148">
        <f t="shared" si="157"/>
        <v>0.50744999999999996</v>
      </c>
      <c r="Y678" s="147">
        <f t="shared" si="158"/>
        <v>0.48754999999999998</v>
      </c>
      <c r="Z678" s="147">
        <f t="shared" si="159"/>
        <v>0.50146800000000002</v>
      </c>
      <c r="AA678" s="147">
        <f t="shared" si="160"/>
        <v>0.47759999999999997</v>
      </c>
      <c r="AB678" s="96"/>
      <c r="AC678" s="96"/>
      <c r="AD678" s="96">
        <v>0.47549999999999998</v>
      </c>
      <c r="AE678" s="96">
        <f t="shared" si="161"/>
        <v>0</v>
      </c>
      <c r="AF678" s="96">
        <f t="shared" si="168"/>
        <v>0.95577889447236175</v>
      </c>
      <c r="AG678" s="96"/>
      <c r="AH678" s="103">
        <f>IF(AND(M678&lt;Variables!$G$6,M678&gt;Variables!$G$5),0,1)</f>
        <v>1</v>
      </c>
      <c r="AI678" s="103">
        <f t="shared" si="162"/>
        <v>1</v>
      </c>
      <c r="AJ678" s="103">
        <f>IF(I678&gt;Variables!$G$7,0,1)</f>
        <v>1</v>
      </c>
      <c r="AK678" s="103">
        <f>IF(F678&gt;Variables!$G$8,0,1)</f>
        <v>0</v>
      </c>
      <c r="AL678" s="103">
        <f>IF(G678&gt;Variables!$G$9,0,1)</f>
        <v>1</v>
      </c>
      <c r="AM678" s="103">
        <f>IF(AND(K678&gt;Variables!$G$10,K678&lt;Variables!$G$11),0,1)</f>
        <v>1</v>
      </c>
      <c r="AN678" s="103">
        <f>IF(H678&lt;Variables!$G$13,1,0)</f>
        <v>1</v>
      </c>
      <c r="AO678" s="101">
        <f>IF(R678&lt;Variables!$G$12,0,1)</f>
        <v>1</v>
      </c>
      <c r="AP678" s="104"/>
      <c r="AQ678" s="103"/>
      <c r="AR678" s="103"/>
      <c r="AS678" s="103"/>
      <c r="AT678" s="103">
        <v>1</v>
      </c>
      <c r="AU678" s="103"/>
      <c r="AV678" s="96" t="str">
        <f t="shared" si="163"/>
        <v/>
      </c>
      <c r="AW678" s="96">
        <f t="shared" si="164"/>
        <v>1</v>
      </c>
      <c r="AX678" s="96" t="str">
        <f t="shared" si="165"/>
        <v/>
      </c>
      <c r="AY678" s="96">
        <f t="shared" si="166"/>
        <v>1</v>
      </c>
      <c r="AZ678" s="96">
        <f t="shared" si="167"/>
        <v>2.31374584498568</v>
      </c>
      <c r="BA678" s="96"/>
      <c r="BB678" s="96"/>
      <c r="BC678" s="96"/>
      <c r="BD678" s="96"/>
      <c r="BE678"/>
      <c r="BF678"/>
      <c r="BG678"/>
      <c r="BH678"/>
      <c r="BI678"/>
      <c r="BJ678" s="83"/>
      <c r="BK678" s="83"/>
    </row>
    <row r="679" spans="1:63" ht="14.1" customHeight="1" x14ac:dyDescent="0.2">
      <c r="A679" s="96"/>
      <c r="B679" s="96"/>
      <c r="C679" s="135">
        <v>44323.472233796296</v>
      </c>
      <c r="D679" s="96" t="s">
        <v>457</v>
      </c>
      <c r="E679" s="96">
        <v>18.765000000000001</v>
      </c>
      <c r="F679" s="96">
        <v>10.29</v>
      </c>
      <c r="G679" s="96">
        <v>0.03</v>
      </c>
      <c r="H679" s="96">
        <v>2550</v>
      </c>
      <c r="I679" s="96">
        <v>-27.314</v>
      </c>
      <c r="J679" s="96"/>
      <c r="K679" s="96">
        <v>44.03</v>
      </c>
      <c r="L679" s="96">
        <v>18.797778000000001</v>
      </c>
      <c r="M679" s="96">
        <v>-0.17437</v>
      </c>
      <c r="N679" s="96">
        <v>18.791346000000001</v>
      </c>
      <c r="O679" s="96"/>
      <c r="P679" s="96">
        <v>814872</v>
      </c>
      <c r="Q679" s="96">
        <v>1134000</v>
      </c>
      <c r="R679" s="151">
        <f t="shared" si="154"/>
        <v>0.71858201058201054</v>
      </c>
      <c r="S679" s="151"/>
      <c r="T679" s="151"/>
      <c r="U679" s="151"/>
      <c r="V679" s="151">
        <f t="shared" si="155"/>
        <v>2.3066780440567998</v>
      </c>
      <c r="W679" s="148">
        <f t="shared" si="156"/>
        <v>18.952650000000002</v>
      </c>
      <c r="X679" s="148">
        <f t="shared" si="157"/>
        <v>19.1403</v>
      </c>
      <c r="Y679" s="151">
        <f t="shared" si="158"/>
        <v>18.389700000000001</v>
      </c>
      <c r="Z679" s="151">
        <f t="shared" si="159"/>
        <v>18.791346000000001</v>
      </c>
      <c r="AA679" s="151">
        <f t="shared" si="160"/>
        <v>18.014399999999998</v>
      </c>
      <c r="AB679" s="96"/>
      <c r="AC679" s="96">
        <v>18.88</v>
      </c>
      <c r="AD679" s="96">
        <v>18.7</v>
      </c>
      <c r="AE679" s="96">
        <f t="shared" si="161"/>
        <v>1.0061284305888623</v>
      </c>
      <c r="AF679" s="96">
        <f t="shared" si="168"/>
        <v>0.99653610444977347</v>
      </c>
      <c r="AG679" s="96"/>
      <c r="AH679" s="105">
        <f>IF(AND(M679&lt;Variables!$G$6,M679&gt;Variables!$G$5),0,1)</f>
        <v>1</v>
      </c>
      <c r="AI679" s="105">
        <f t="shared" si="162"/>
        <v>0</v>
      </c>
      <c r="AJ679" s="105">
        <f>IF(I679&gt;Variables!$G$7,0,1)</f>
        <v>1</v>
      </c>
      <c r="AK679" s="105">
        <f>IF(F679&gt;Variables!$G$8,0,1)</f>
        <v>0</v>
      </c>
      <c r="AL679" s="105">
        <f>IF(G679&gt;Variables!$G$9,0,1)</f>
        <v>1</v>
      </c>
      <c r="AM679" s="105">
        <f>IF(AND(K679&gt;Variables!$G$10,K679&lt;Variables!$G$11),0,1)</f>
        <v>1</v>
      </c>
      <c r="AN679" s="103">
        <f>IF(H679&lt;Variables!$G$13,1,0)</f>
        <v>0</v>
      </c>
      <c r="AO679" s="101">
        <f>IF(R679&lt;Variables!$G$12,0,1)</f>
        <v>0</v>
      </c>
      <c r="AP679" s="106"/>
      <c r="AQ679" s="105"/>
      <c r="AR679" s="105"/>
      <c r="AS679" s="105"/>
      <c r="AT679" s="105"/>
      <c r="AU679" s="105">
        <v>1</v>
      </c>
      <c r="AV679" s="96" t="str">
        <f t="shared" si="163"/>
        <v/>
      </c>
      <c r="AW679" s="96" t="str">
        <f t="shared" si="164"/>
        <v/>
      </c>
      <c r="AX679" s="96">
        <f t="shared" si="165"/>
        <v>2</v>
      </c>
      <c r="AY679" s="96">
        <f t="shared" si="166"/>
        <v>2</v>
      </c>
      <c r="AZ679" s="96">
        <f t="shared" si="167"/>
        <v>2.3043004240567999</v>
      </c>
      <c r="BA679" s="96"/>
      <c r="BB679" s="96"/>
      <c r="BC679" s="96"/>
      <c r="BD679" s="96"/>
      <c r="BE679"/>
      <c r="BF679"/>
      <c r="BG679"/>
      <c r="BH679"/>
      <c r="BI679"/>
      <c r="BJ679" s="83"/>
      <c r="BK679" s="83"/>
    </row>
    <row r="680" spans="1:63" ht="14.1" customHeight="1" x14ac:dyDescent="0.2">
      <c r="A680" s="96"/>
      <c r="B680" s="96"/>
      <c r="C680" s="135">
        <v>44323.472233796296</v>
      </c>
      <c r="D680" s="96" t="s">
        <v>448</v>
      </c>
      <c r="E680" s="96">
        <v>12.51</v>
      </c>
      <c r="F680" s="96">
        <v>9.73</v>
      </c>
      <c r="G680" s="96">
        <v>7.75</v>
      </c>
      <c r="H680" s="96">
        <v>3160</v>
      </c>
      <c r="I680" s="96">
        <v>-0.74099999999999999</v>
      </c>
      <c r="J680" s="96"/>
      <c r="K680" s="96">
        <v>43.77</v>
      </c>
      <c r="L680" s="96">
        <v>12.543604999999999</v>
      </c>
      <c r="M680" s="96">
        <v>-0.267905</v>
      </c>
      <c r="N680" s="96">
        <v>12.591848000000001</v>
      </c>
      <c r="O680" s="96"/>
      <c r="P680" s="96">
        <v>2035000</v>
      </c>
      <c r="Q680" s="96">
        <v>4831000</v>
      </c>
      <c r="R680" s="151">
        <f t="shared" si="154"/>
        <v>0.42123783895673772</v>
      </c>
      <c r="S680" s="151"/>
      <c r="T680" s="151"/>
      <c r="U680" s="151"/>
      <c r="V680" s="151">
        <f t="shared" si="155"/>
        <v>2.3046025189427999</v>
      </c>
      <c r="W680" s="148">
        <f t="shared" si="156"/>
        <v>12.6351</v>
      </c>
      <c r="X680" s="148">
        <f t="shared" si="157"/>
        <v>12.760199999999999</v>
      </c>
      <c r="Y680" s="151">
        <f t="shared" si="158"/>
        <v>12.2598</v>
      </c>
      <c r="Z680" s="151">
        <f t="shared" si="159"/>
        <v>12.591848000000001</v>
      </c>
      <c r="AA680" s="151">
        <f t="shared" si="160"/>
        <v>12.009599999999999</v>
      </c>
      <c r="AB680" s="96"/>
      <c r="AC680" s="96">
        <v>12.71</v>
      </c>
      <c r="AD680" s="96">
        <v>12.38</v>
      </c>
      <c r="AE680" s="97">
        <f t="shared" si="161"/>
        <v>1.0159872102318146</v>
      </c>
      <c r="AF680" s="96">
        <f t="shared" si="168"/>
        <v>0.98960831334932065</v>
      </c>
      <c r="AG680" s="96"/>
      <c r="AH680" s="105">
        <f>IF(AND(M680&lt;Variables!$G$6,M680&gt;Variables!$G$5),0,1)</f>
        <v>1</v>
      </c>
      <c r="AI680" s="105">
        <f t="shared" si="162"/>
        <v>1</v>
      </c>
      <c r="AJ680" s="105">
        <f>IF(I680&gt;Variables!$G$7,0,1)</f>
        <v>1</v>
      </c>
      <c r="AK680" s="105">
        <f>IF(F680&gt;Variables!$G$8,0,1)</f>
        <v>0</v>
      </c>
      <c r="AL680" s="105">
        <f>IF(G680&gt;Variables!$G$9,0,1)</f>
        <v>1</v>
      </c>
      <c r="AM680" s="105">
        <f>IF(AND(K680&gt;Variables!$G$10,K680&lt;Variables!$G$11),0,1)</f>
        <v>1</v>
      </c>
      <c r="AN680" s="103">
        <f>IF(H680&lt;Variables!$G$13,1,0)</f>
        <v>0</v>
      </c>
      <c r="AO680" s="101">
        <f>IF(R680&lt;Variables!$G$12,0,1)</f>
        <v>0</v>
      </c>
      <c r="AP680" s="106"/>
      <c r="AQ680" s="105"/>
      <c r="AR680" s="105"/>
      <c r="AS680" s="105"/>
      <c r="AT680" s="105"/>
      <c r="AU680" s="105">
        <v>1</v>
      </c>
      <c r="AV680" s="96">
        <f t="shared" si="163"/>
        <v>3</v>
      </c>
      <c r="AW680" s="96" t="str">
        <f t="shared" si="164"/>
        <v/>
      </c>
      <c r="AX680" s="96" t="str">
        <f t="shared" si="165"/>
        <v/>
      </c>
      <c r="AY680" s="96">
        <f t="shared" si="166"/>
        <v>3</v>
      </c>
      <c r="AZ680" s="96">
        <f t="shared" si="167"/>
        <v>2.3022389389428</v>
      </c>
      <c r="BA680" s="96"/>
      <c r="BB680" s="96"/>
      <c r="BC680" s="96"/>
      <c r="BD680" s="96"/>
      <c r="BE680"/>
      <c r="BF680"/>
      <c r="BG680"/>
      <c r="BH680"/>
      <c r="BI680"/>
      <c r="BJ680" s="83"/>
      <c r="BK680" s="83"/>
    </row>
    <row r="681" spans="1:63" ht="14.1" customHeight="1" x14ac:dyDescent="0.2">
      <c r="A681" s="96"/>
      <c r="B681" s="96"/>
      <c r="C681" s="135">
        <v>44323.472233796296</v>
      </c>
      <c r="D681" s="96" t="s">
        <v>462</v>
      </c>
      <c r="E681" s="96">
        <v>9.6700999999999997</v>
      </c>
      <c r="F681" s="96">
        <v>21.35</v>
      </c>
      <c r="G681" s="96">
        <v>11.79</v>
      </c>
      <c r="H681" s="96">
        <v>493.42</v>
      </c>
      <c r="I681" s="96">
        <v>-27.9</v>
      </c>
      <c r="J681" s="96"/>
      <c r="K681" s="96">
        <v>43.77</v>
      </c>
      <c r="L681" s="96">
        <v>10.024642</v>
      </c>
      <c r="M681" s="96">
        <v>-3.5367060000000001</v>
      </c>
      <c r="N681" s="96">
        <v>9.8764520000000005</v>
      </c>
      <c r="O681" s="96"/>
      <c r="P681" s="96">
        <v>198650</v>
      </c>
      <c r="Q681" s="96">
        <v>95620</v>
      </c>
      <c r="R681" s="150">
        <f t="shared" ref="R681:R744" si="169">P681/Q681</f>
        <v>2.0774942480652583</v>
      </c>
      <c r="S681" s="150"/>
      <c r="T681" s="150"/>
      <c r="U681" s="150"/>
      <c r="V681" s="150">
        <f t="shared" si="155"/>
        <v>2.3307782928385601</v>
      </c>
      <c r="W681" s="150">
        <f t="shared" si="156"/>
        <v>9.7668009999999992</v>
      </c>
      <c r="X681" s="150">
        <f t="shared" si="157"/>
        <v>9.8635020000000004</v>
      </c>
      <c r="Y681" s="148">
        <f t="shared" si="158"/>
        <v>9.476697999999999</v>
      </c>
      <c r="Z681" s="148">
        <f t="shared" si="159"/>
        <v>9.8764520000000005</v>
      </c>
      <c r="AA681" s="148">
        <f t="shared" si="160"/>
        <v>9.283296</v>
      </c>
      <c r="AB681" s="96"/>
      <c r="AC681" s="96">
        <v>1.19</v>
      </c>
      <c r="AD681" s="96"/>
      <c r="AE681" s="97">
        <f t="shared" si="161"/>
        <v>0.12305974085066339</v>
      </c>
      <c r="AF681" s="96">
        <f t="shared" si="168"/>
        <v>0</v>
      </c>
      <c r="AG681" s="96"/>
      <c r="AH681" s="101">
        <f>IF(AND(M681&lt;Variables!$G$6,M681&gt;Variables!$G$5),0,1)</f>
        <v>0</v>
      </c>
      <c r="AI681" s="101">
        <f t="shared" si="162"/>
        <v>0</v>
      </c>
      <c r="AJ681" s="101">
        <f>IF(I681&gt;Variables!$G$7,0,1)</f>
        <v>1</v>
      </c>
      <c r="AK681" s="101">
        <f>IF(F681&gt;Variables!$G$8,0,1)</f>
        <v>0</v>
      </c>
      <c r="AL681" s="101">
        <f>IF(G681&gt;Variables!$G$9,0,1)</f>
        <v>1</v>
      </c>
      <c r="AM681" s="101">
        <f>IF(AND(K681&gt;Variables!$G$10,K681&lt;Variables!$G$11),0,1)</f>
        <v>1</v>
      </c>
      <c r="AN681" s="103">
        <f>IF(H681&lt;Variables!$G$13,1,0)</f>
        <v>1</v>
      </c>
      <c r="AO681" s="101">
        <f>IF(R681&lt;Variables!$G$12,0,1)</f>
        <v>1</v>
      </c>
      <c r="AP681" s="102"/>
      <c r="AQ681" s="101"/>
      <c r="AR681" s="101">
        <v>1</v>
      </c>
      <c r="AS681" s="101"/>
      <c r="AT681" s="101"/>
      <c r="AU681" s="101"/>
      <c r="AV681" s="96" t="str">
        <f t="shared" si="163"/>
        <v/>
      </c>
      <c r="AW681" s="96" t="str">
        <f t="shared" si="164"/>
        <v/>
      </c>
      <c r="AX681" s="96">
        <f t="shared" si="165"/>
        <v>2</v>
      </c>
      <c r="AY681" s="96">
        <f t="shared" si="166"/>
        <v>2</v>
      </c>
      <c r="AZ681" s="96">
        <f t="shared" si="167"/>
        <v>2.3284147128385602</v>
      </c>
      <c r="BA681" s="96"/>
      <c r="BB681" s="96"/>
      <c r="BC681" s="96"/>
      <c r="BD681" s="96"/>
      <c r="BE681"/>
      <c r="BF681"/>
      <c r="BG681"/>
      <c r="BH681"/>
      <c r="BI681"/>
      <c r="BJ681" s="83"/>
      <c r="BK681" s="83"/>
    </row>
    <row r="682" spans="1:63" ht="14.1" customHeight="1" x14ac:dyDescent="0.2">
      <c r="A682" s="96"/>
      <c r="B682" s="96"/>
      <c r="C682" s="135">
        <v>44323.472233796296</v>
      </c>
      <c r="D682" s="96" t="s">
        <v>463</v>
      </c>
      <c r="E682" s="96">
        <v>64.77</v>
      </c>
      <c r="F682" s="96">
        <v>10.57</v>
      </c>
      <c r="G682" s="96">
        <v>10.28</v>
      </c>
      <c r="H682" s="96">
        <v>1910</v>
      </c>
      <c r="I682" s="96">
        <v>-68.293000000000006</v>
      </c>
      <c r="J682" s="96"/>
      <c r="K682" s="96">
        <v>43.47</v>
      </c>
      <c r="L682" s="96">
        <v>65.581666999999996</v>
      </c>
      <c r="M682" s="96">
        <v>-1.237643</v>
      </c>
      <c r="N682" s="96">
        <v>66.020284000000004</v>
      </c>
      <c r="O682" s="96"/>
      <c r="P682" s="96">
        <v>75582</v>
      </c>
      <c r="Q682" s="96">
        <v>196758</v>
      </c>
      <c r="R682" s="150">
        <f t="shared" si="169"/>
        <v>0.38413685847589424</v>
      </c>
      <c r="S682" s="150"/>
      <c r="T682" s="150"/>
      <c r="U682" s="150"/>
      <c r="V682" s="150">
        <f t="shared" si="155"/>
        <v>2.3081876542144801</v>
      </c>
      <c r="W682" s="150">
        <f t="shared" si="156"/>
        <v>65.417699999999996</v>
      </c>
      <c r="X682" s="150">
        <f t="shared" si="157"/>
        <v>66.065399999999997</v>
      </c>
      <c r="Y682" s="148">
        <f t="shared" si="158"/>
        <v>63.474599999999995</v>
      </c>
      <c r="Z682" s="148">
        <f t="shared" si="159"/>
        <v>66.020284000000004</v>
      </c>
      <c r="AA682" s="148">
        <f t="shared" si="160"/>
        <v>62.179199999999994</v>
      </c>
      <c r="AB682" s="96"/>
      <c r="AC682" s="96">
        <v>66.83</v>
      </c>
      <c r="AD682" s="96">
        <v>64.25</v>
      </c>
      <c r="AE682" s="97">
        <f t="shared" si="161"/>
        <v>1.0318048479234214</v>
      </c>
      <c r="AF682" s="96">
        <f t="shared" si="168"/>
        <v>0.99197159178632088</v>
      </c>
      <c r="AG682" s="96"/>
      <c r="AH682" s="101">
        <f>IF(AND(M682&lt;Variables!$G$6,M682&gt;Variables!$G$5),0,1)</f>
        <v>1</v>
      </c>
      <c r="AI682" s="101">
        <f t="shared" si="162"/>
        <v>1</v>
      </c>
      <c r="AJ682" s="101">
        <f>IF(I682&gt;Variables!$G$7,0,1)</f>
        <v>1</v>
      </c>
      <c r="AK682" s="101">
        <f>IF(F682&gt;Variables!$G$8,0,1)</f>
        <v>0</v>
      </c>
      <c r="AL682" s="101">
        <f>IF(G682&gt;Variables!$G$9,0,1)</f>
        <v>1</v>
      </c>
      <c r="AM682" s="101">
        <f>IF(AND(K682&gt;Variables!$G$10,K682&lt;Variables!$G$11),0,1)</f>
        <v>1</v>
      </c>
      <c r="AN682" s="103">
        <f>IF(H682&lt;Variables!$G$13,1,0)</f>
        <v>1</v>
      </c>
      <c r="AO682" s="101">
        <f>IF(R682&lt;Variables!$G$12,0,1)</f>
        <v>0</v>
      </c>
      <c r="AP682" s="102"/>
      <c r="AQ682" s="101"/>
      <c r="AR682" s="101">
        <v>1</v>
      </c>
      <c r="AS682" s="101"/>
      <c r="AT682" s="101"/>
      <c r="AU682" s="101"/>
      <c r="AV682" s="96">
        <f t="shared" si="163"/>
        <v>3</v>
      </c>
      <c r="AW682" s="96" t="str">
        <f t="shared" si="164"/>
        <v/>
      </c>
      <c r="AX682" s="96" t="str">
        <f t="shared" si="165"/>
        <v/>
      </c>
      <c r="AY682" s="96">
        <f t="shared" si="166"/>
        <v>3</v>
      </c>
      <c r="AZ682" s="96">
        <f t="shared" si="167"/>
        <v>2.3058402742144799</v>
      </c>
      <c r="BA682" s="96"/>
      <c r="BB682" s="96"/>
      <c r="BC682" s="96"/>
      <c r="BD682" s="96"/>
      <c r="BE682"/>
      <c r="BF682"/>
      <c r="BG682"/>
      <c r="BH682"/>
      <c r="BI682"/>
      <c r="BJ682" s="83"/>
      <c r="BK682" s="83"/>
    </row>
    <row r="683" spans="1:63" ht="14.1" customHeight="1" x14ac:dyDescent="0.2">
      <c r="A683" s="96"/>
      <c r="B683" s="96"/>
      <c r="C683" s="135">
        <v>44323.472233796296</v>
      </c>
      <c r="D683" s="96" t="s">
        <v>455</v>
      </c>
      <c r="E683" s="96">
        <v>148.31</v>
      </c>
      <c r="F683" s="96">
        <v>13.76</v>
      </c>
      <c r="G683" s="96">
        <v>-2.61</v>
      </c>
      <c r="H683" s="96">
        <v>10760</v>
      </c>
      <c r="I683" s="96">
        <v>-15.996</v>
      </c>
      <c r="J683" s="96"/>
      <c r="K683" s="96">
        <v>39.28</v>
      </c>
      <c r="L683" s="96">
        <v>149.41717399999999</v>
      </c>
      <c r="M683" s="96">
        <v>-0.74099499999999996</v>
      </c>
      <c r="N683" s="96">
        <v>149.57766699999999</v>
      </c>
      <c r="O683" s="96"/>
      <c r="P683" s="96">
        <v>1335000</v>
      </c>
      <c r="Q683" s="96">
        <v>1237000</v>
      </c>
      <c r="R683" s="149">
        <f t="shared" si="169"/>
        <v>1.0792239288601455</v>
      </c>
      <c r="S683" s="149"/>
      <c r="T683" s="149"/>
      <c r="U683" s="149"/>
      <c r="V683" s="149">
        <f t="shared" si="155"/>
        <v>2.2522659390367998</v>
      </c>
      <c r="W683" s="149">
        <f t="shared" si="156"/>
        <v>149.79310000000001</v>
      </c>
      <c r="X683" s="148">
        <f t="shared" si="157"/>
        <v>151.27620000000002</v>
      </c>
      <c r="Y683" s="148">
        <f t="shared" si="158"/>
        <v>145.34379999999999</v>
      </c>
      <c r="Z683" s="148">
        <f t="shared" si="159"/>
        <v>149.57766699999999</v>
      </c>
      <c r="AA683" s="148">
        <f t="shared" si="160"/>
        <v>142.3776</v>
      </c>
      <c r="AB683" s="96"/>
      <c r="AC683" s="96">
        <v>150.04</v>
      </c>
      <c r="AD683" s="96"/>
      <c r="AE683" s="97">
        <f t="shared" si="161"/>
        <v>1.0116647562537926</v>
      </c>
      <c r="AF683" s="96">
        <f t="shared" si="168"/>
        <v>0</v>
      </c>
      <c r="AG683" s="96"/>
      <c r="AH683" s="97">
        <f>IF(AND(M683&lt;Variables!$G$6,M683&gt;Variables!$G$5),0,1)</f>
        <v>1</v>
      </c>
      <c r="AI683" s="97">
        <f t="shared" si="162"/>
        <v>1</v>
      </c>
      <c r="AJ683" s="97">
        <f>IF(I683&gt;Variables!$G$7,0,1)</f>
        <v>1</v>
      </c>
      <c r="AK683" s="97">
        <f>IF(F683&gt;Variables!$G$8,0,1)</f>
        <v>0</v>
      </c>
      <c r="AL683" s="97">
        <f>IF(G683&gt;Variables!$G$9,0,1)</f>
        <v>1</v>
      </c>
      <c r="AM683" s="97">
        <f>IF(AND(K683&gt;Variables!$G$10,K683&lt;Variables!$G$11),0,1)</f>
        <v>1</v>
      </c>
      <c r="AN683" s="103">
        <f>IF(H683&lt;Variables!$G$13,1,0)</f>
        <v>0</v>
      </c>
      <c r="AO683" s="101">
        <f>IF(R683&lt;Variables!$G$12,0,1)</f>
        <v>0</v>
      </c>
      <c r="AP683" s="99"/>
      <c r="AQ683" s="97"/>
      <c r="AR683" s="97"/>
      <c r="AS683" s="97">
        <v>1</v>
      </c>
      <c r="AT683" s="97"/>
      <c r="AU683" s="97"/>
      <c r="AV683" s="96">
        <f t="shared" si="163"/>
        <v>3</v>
      </c>
      <c r="AW683" s="96" t="str">
        <f t="shared" si="164"/>
        <v/>
      </c>
      <c r="AX683" s="96" t="str">
        <f t="shared" si="165"/>
        <v/>
      </c>
      <c r="AY683" s="96">
        <f t="shared" si="166"/>
        <v>3</v>
      </c>
      <c r="AZ683" s="96">
        <f t="shared" si="167"/>
        <v>2.2501448190367999</v>
      </c>
      <c r="BA683" s="96"/>
      <c r="BB683" s="96"/>
      <c r="BC683" s="96"/>
      <c r="BD683" s="96"/>
      <c r="BE683"/>
      <c r="BF683"/>
      <c r="BG683"/>
      <c r="BH683"/>
      <c r="BI683"/>
      <c r="BJ683" s="83"/>
      <c r="BK683" s="83"/>
    </row>
    <row r="684" spans="1:63" ht="14.1" customHeight="1" x14ac:dyDescent="0.2">
      <c r="A684" s="96"/>
      <c r="B684" s="96"/>
      <c r="C684" s="135">
        <v>44323.472233796296</v>
      </c>
      <c r="D684" s="96" t="s">
        <v>469</v>
      </c>
      <c r="E684" s="96">
        <v>4.6500000000000004</v>
      </c>
      <c r="F684" s="96">
        <v>9.07</v>
      </c>
      <c r="G684" s="96">
        <v>9.67</v>
      </c>
      <c r="H684" s="96">
        <v>16.25</v>
      </c>
      <c r="I684" s="96">
        <v>-1.1020000000000001</v>
      </c>
      <c r="J684" s="96"/>
      <c r="K684" s="96">
        <v>37.6</v>
      </c>
      <c r="L684" s="96">
        <v>4.7682950000000002</v>
      </c>
      <c r="M684" s="96">
        <v>-2.4808659999999998</v>
      </c>
      <c r="N684" s="96">
        <v>5.119764</v>
      </c>
      <c r="O684" s="96"/>
      <c r="P684" s="96">
        <v>7200000</v>
      </c>
      <c r="Q684" s="96">
        <v>230230</v>
      </c>
      <c r="R684" s="147">
        <f t="shared" si="169"/>
        <v>31.273074751335621</v>
      </c>
      <c r="S684" s="147"/>
      <c r="T684" s="147"/>
      <c r="U684" s="147"/>
      <c r="V684" s="147">
        <f t="shared" si="155"/>
        <v>2.2141957275007997</v>
      </c>
      <c r="W684" s="148">
        <f t="shared" si="156"/>
        <v>4.6965000000000003</v>
      </c>
      <c r="X684" s="148">
        <f t="shared" si="157"/>
        <v>4.7430000000000003</v>
      </c>
      <c r="Y684" s="147">
        <f t="shared" si="158"/>
        <v>4.5570000000000004</v>
      </c>
      <c r="Z684" s="147">
        <f t="shared" si="159"/>
        <v>5.119764</v>
      </c>
      <c r="AA684" s="147">
        <f t="shared" si="160"/>
        <v>4.4640000000000004</v>
      </c>
      <c r="AB684" s="96"/>
      <c r="AC684" s="96">
        <v>4.67</v>
      </c>
      <c r="AD684" s="96">
        <v>4.25</v>
      </c>
      <c r="AE684" s="96">
        <f t="shared" si="161"/>
        <v>1.0043010752688171</v>
      </c>
      <c r="AF684" s="96">
        <f t="shared" si="168"/>
        <v>0.91397849462365588</v>
      </c>
      <c r="AG684" s="96"/>
      <c r="AH684" s="103">
        <f>IF(AND(M684&lt;Variables!$G$6,M684&gt;Variables!$G$5),0,1)</f>
        <v>0</v>
      </c>
      <c r="AI684" s="103">
        <f t="shared" si="162"/>
        <v>1</v>
      </c>
      <c r="AJ684" s="103">
        <f>IF(I684&gt;Variables!$G$7,0,1)</f>
        <v>1</v>
      </c>
      <c r="AK684" s="103">
        <f>IF(F684&gt;Variables!$G$8,0,1)</f>
        <v>0</v>
      </c>
      <c r="AL684" s="103">
        <f>IF(G684&gt;Variables!$G$9,0,1)</f>
        <v>1</v>
      </c>
      <c r="AM684" s="103">
        <f>IF(AND(K684&gt;Variables!$G$10,K684&lt;Variables!$G$11),0,1)</f>
        <v>1</v>
      </c>
      <c r="AN684" s="103">
        <f>IF(H684&lt;Variables!$G$13,1,0)</f>
        <v>1</v>
      </c>
      <c r="AO684" s="101">
        <f>IF(R684&lt;Variables!$G$12,0,1)</f>
        <v>1</v>
      </c>
      <c r="AP684" s="104"/>
      <c r="AQ684" s="103"/>
      <c r="AR684" s="103"/>
      <c r="AS684" s="103"/>
      <c r="AT684" s="103">
        <v>1</v>
      </c>
      <c r="AU684" s="103"/>
      <c r="AV684" s="96" t="str">
        <f t="shared" si="163"/>
        <v/>
      </c>
      <c r="AW684" s="96">
        <f t="shared" si="164"/>
        <v>1</v>
      </c>
      <c r="AX684" s="96" t="str">
        <f t="shared" si="165"/>
        <v/>
      </c>
      <c r="AY684" s="96">
        <f t="shared" si="166"/>
        <v>1</v>
      </c>
      <c r="AZ684" s="96">
        <f t="shared" si="167"/>
        <v>2.2121653275008</v>
      </c>
      <c r="BA684" s="96"/>
      <c r="BB684" s="96"/>
      <c r="BC684" s="96"/>
      <c r="BD684" s="96"/>
      <c r="BE684"/>
      <c r="BF684"/>
      <c r="BG684"/>
      <c r="BH684"/>
      <c r="BI684"/>
      <c r="BJ684" s="83"/>
      <c r="BK684" s="83"/>
    </row>
    <row r="685" spans="1:63" ht="14.1" customHeight="1" x14ac:dyDescent="0.2">
      <c r="A685" s="96"/>
      <c r="B685" s="96"/>
      <c r="C685" s="135">
        <v>44323.472233796296</v>
      </c>
      <c r="D685" s="96" t="s">
        <v>446</v>
      </c>
      <c r="E685" s="96">
        <v>3.34</v>
      </c>
      <c r="F685" s="96">
        <v>17.25</v>
      </c>
      <c r="G685" s="96">
        <v>9.36</v>
      </c>
      <c r="H685" s="96">
        <v>36.74</v>
      </c>
      <c r="I685" s="96">
        <v>-3.8069999999999999</v>
      </c>
      <c r="J685" s="96"/>
      <c r="K685" s="96">
        <v>36.950000000000003</v>
      </c>
      <c r="L685" s="96">
        <v>3.3869099999999999</v>
      </c>
      <c r="M685" s="96">
        <v>-1.385038</v>
      </c>
      <c r="N685" s="96">
        <v>3.5223119999999999</v>
      </c>
      <c r="O685" s="96"/>
      <c r="P685" s="96">
        <v>30490000</v>
      </c>
      <c r="Q685" s="96">
        <v>6040000</v>
      </c>
      <c r="R685" s="147">
        <f t="shared" si="169"/>
        <v>5.048013245033113</v>
      </c>
      <c r="S685" s="147"/>
      <c r="T685" s="147"/>
      <c r="U685" s="147"/>
      <c r="V685" s="147">
        <f t="shared" si="155"/>
        <v>2.2156131218408004</v>
      </c>
      <c r="W685" s="148">
        <f t="shared" si="156"/>
        <v>3.3733999999999997</v>
      </c>
      <c r="X685" s="148">
        <f t="shared" si="157"/>
        <v>3.4068000000000001</v>
      </c>
      <c r="Y685" s="147">
        <f t="shared" si="158"/>
        <v>3.2731999999999997</v>
      </c>
      <c r="Z685" s="147">
        <f t="shared" si="159"/>
        <v>3.5223119999999999</v>
      </c>
      <c r="AA685" s="147">
        <f t="shared" si="160"/>
        <v>3.2063999999999999</v>
      </c>
      <c r="AB685" s="96"/>
      <c r="AC685" s="96"/>
      <c r="AD685" s="96">
        <v>3.24</v>
      </c>
      <c r="AE685" s="96">
        <f t="shared" si="161"/>
        <v>0</v>
      </c>
      <c r="AF685" s="96">
        <f t="shared" si="168"/>
        <v>0.97005988023952106</v>
      </c>
      <c r="AG685" s="96"/>
      <c r="AH685" s="103">
        <f>IF(AND(M685&lt;Variables!$G$6,M685&gt;Variables!$G$5),0,1)</f>
        <v>1</v>
      </c>
      <c r="AI685" s="103">
        <f t="shared" si="162"/>
        <v>1</v>
      </c>
      <c r="AJ685" s="103">
        <f>IF(I685&gt;Variables!$G$7,0,1)</f>
        <v>1</v>
      </c>
      <c r="AK685" s="103">
        <f>IF(F685&gt;Variables!$G$8,0,1)</f>
        <v>0</v>
      </c>
      <c r="AL685" s="103">
        <f>IF(G685&gt;Variables!$G$9,0,1)</f>
        <v>1</v>
      </c>
      <c r="AM685" s="103">
        <f>IF(AND(K685&gt;Variables!$G$10,K685&lt;Variables!$G$11),0,1)</f>
        <v>1</v>
      </c>
      <c r="AN685" s="103">
        <f>IF(H685&lt;Variables!$G$13,1,0)</f>
        <v>1</v>
      </c>
      <c r="AO685" s="101">
        <f>IF(R685&lt;Variables!$G$12,0,1)</f>
        <v>1</v>
      </c>
      <c r="AP685" s="104"/>
      <c r="AQ685" s="103"/>
      <c r="AR685" s="103"/>
      <c r="AS685" s="103"/>
      <c r="AT685" s="103">
        <v>1</v>
      </c>
      <c r="AU685" s="103"/>
      <c r="AV685" s="96" t="str">
        <f t="shared" si="163"/>
        <v/>
      </c>
      <c r="AW685" s="96">
        <f t="shared" si="164"/>
        <v>1</v>
      </c>
      <c r="AX685" s="96" t="str">
        <f t="shared" si="165"/>
        <v/>
      </c>
      <c r="AY685" s="96">
        <f t="shared" si="166"/>
        <v>1</v>
      </c>
      <c r="AZ685" s="96">
        <f t="shared" si="167"/>
        <v>2.2136178218408005</v>
      </c>
      <c r="BA685" s="96"/>
      <c r="BB685" s="96"/>
      <c r="BC685" s="96"/>
      <c r="BD685" s="96"/>
      <c r="BE685"/>
      <c r="BF685"/>
      <c r="BG685"/>
      <c r="BH685"/>
      <c r="BI685"/>
      <c r="BJ685" s="83"/>
      <c r="BK685" s="83"/>
    </row>
    <row r="686" spans="1:63" ht="14.1" customHeight="1" x14ac:dyDescent="0.2">
      <c r="A686" s="96" t="s">
        <v>105</v>
      </c>
      <c r="B686" s="96"/>
      <c r="C686" s="135">
        <v>44323.475694444445</v>
      </c>
      <c r="D686" s="96" t="s">
        <v>445</v>
      </c>
      <c r="E686" s="96">
        <v>44.5899</v>
      </c>
      <c r="F686" s="96">
        <v>14.91</v>
      </c>
      <c r="G686" s="96">
        <v>11.45</v>
      </c>
      <c r="H686" s="96">
        <v>2000</v>
      </c>
      <c r="I686" s="96">
        <v>-0.13400000000000001</v>
      </c>
      <c r="J686" s="96"/>
      <c r="K686" s="96">
        <v>69.55</v>
      </c>
      <c r="L686" s="96">
        <v>44.094099999999997</v>
      </c>
      <c r="M686" s="96">
        <v>1.1244130000000001</v>
      </c>
      <c r="N686" s="96">
        <v>43.883119999999998</v>
      </c>
      <c r="O686" s="96"/>
      <c r="P686" s="96">
        <v>300442</v>
      </c>
      <c r="Q686" s="96">
        <v>674422</v>
      </c>
      <c r="R686" s="149">
        <f t="shared" si="169"/>
        <v>0.44548072275222339</v>
      </c>
      <c r="S686" s="149"/>
      <c r="T686" s="149"/>
      <c r="U686" s="149"/>
      <c r="V686" s="149">
        <f t="shared" si="155"/>
        <v>2.4768184542547997</v>
      </c>
      <c r="W686" s="149">
        <f t="shared" si="156"/>
        <v>45.035798999999997</v>
      </c>
      <c r="X686" s="148">
        <f t="shared" si="157"/>
        <v>45.481698000000002</v>
      </c>
      <c r="Y686" s="148">
        <f t="shared" si="158"/>
        <v>43.698101999999999</v>
      </c>
      <c r="Z686" s="148">
        <f t="shared" si="159"/>
        <v>43.883119999999998</v>
      </c>
      <c r="AA686" s="148">
        <f t="shared" si="160"/>
        <v>42.806303999999997</v>
      </c>
      <c r="AB686" s="96"/>
      <c r="AC686" s="96">
        <v>45.45</v>
      </c>
      <c r="AD686" s="96"/>
      <c r="AE686" s="97">
        <f t="shared" si="161"/>
        <v>1.0192891215275208</v>
      </c>
      <c r="AF686" s="96">
        <f t="shared" si="168"/>
        <v>0</v>
      </c>
      <c r="AG686" s="96"/>
      <c r="AH686" s="97">
        <f>IF(AND(M686&lt;Variables!$G$6,M686&gt;Variables!$G$5),0,1)</f>
        <v>1</v>
      </c>
      <c r="AI686" s="97">
        <f t="shared" si="162"/>
        <v>0</v>
      </c>
      <c r="AJ686" s="97">
        <f>IF(I686&gt;Variables!$G$7,0,1)</f>
        <v>1</v>
      </c>
      <c r="AK686" s="97">
        <f>IF(F686&gt;Variables!$G$8,0,1)</f>
        <v>0</v>
      </c>
      <c r="AL686" s="97">
        <f>IF(G686&gt;Variables!$G$9,0,1)</f>
        <v>1</v>
      </c>
      <c r="AM686" s="97">
        <f>IF(AND(K686&gt;Variables!$G$10,K686&lt;Variables!$G$11),0,1)</f>
        <v>0</v>
      </c>
      <c r="AN686" s="103">
        <f>IF(H686&lt;Variables!$G$13,1,0)</f>
        <v>1</v>
      </c>
      <c r="AO686" s="101">
        <f>IF(R686&lt;Variables!$G$12,0,1)</f>
        <v>0</v>
      </c>
      <c r="AP686" s="99"/>
      <c r="AQ686" s="97"/>
      <c r="AR686" s="97"/>
      <c r="AS686" s="97">
        <v>1</v>
      </c>
      <c r="AT686" s="97"/>
      <c r="AU686" s="97"/>
      <c r="AV686" s="96">
        <f t="shared" si="163"/>
        <v>3</v>
      </c>
      <c r="AW686" s="96" t="str">
        <f t="shared" si="164"/>
        <v/>
      </c>
      <c r="AX686" s="96" t="str">
        <f t="shared" si="165"/>
        <v/>
      </c>
      <c r="AY686" s="96">
        <f t="shared" si="166"/>
        <v>3</v>
      </c>
      <c r="AZ686" s="96">
        <f t="shared" si="167"/>
        <v>2.4730627542548</v>
      </c>
      <c r="BA686" s="96"/>
      <c r="BB686" s="96"/>
      <c r="BC686" s="96"/>
      <c r="BD686" s="96"/>
      <c r="BE686"/>
      <c r="BF686"/>
      <c r="BG686"/>
      <c r="BH686"/>
      <c r="BI686"/>
      <c r="BJ686" s="83"/>
      <c r="BK686" s="83"/>
    </row>
    <row r="687" spans="1:63" ht="14.1" customHeight="1" x14ac:dyDescent="0.2">
      <c r="A687" s="96" t="s">
        <v>402</v>
      </c>
      <c r="B687" s="96"/>
      <c r="C687" s="141">
        <v>44323.482638888891</v>
      </c>
      <c r="D687" s="89" t="s">
        <v>456</v>
      </c>
      <c r="E687" s="155">
        <v>31.3</v>
      </c>
      <c r="F687" s="89">
        <v>17.059999999999999</v>
      </c>
      <c r="G687" s="89">
        <v>6.97</v>
      </c>
      <c r="H687" s="89">
        <v>2360</v>
      </c>
      <c r="I687" s="89">
        <v>1.3180000000000001</v>
      </c>
      <c r="J687" s="89"/>
      <c r="K687" s="89">
        <v>70.72</v>
      </c>
      <c r="L687" s="89">
        <v>30.95485</v>
      </c>
      <c r="M687" s="89">
        <v>1.115011</v>
      </c>
      <c r="N687" s="89">
        <v>30.803716000000001</v>
      </c>
      <c r="O687" s="89"/>
      <c r="P687" s="89">
        <v>1117000</v>
      </c>
      <c r="Q687" s="89">
        <v>913722</v>
      </c>
      <c r="R687" s="153">
        <f t="shared" si="169"/>
        <v>1.2224724806888747</v>
      </c>
      <c r="S687" s="153"/>
      <c r="T687" s="153"/>
      <c r="U687" s="153"/>
      <c r="V687" s="153">
        <f t="shared" si="155"/>
        <v>2.48594736936704</v>
      </c>
      <c r="W687" s="154">
        <f t="shared" si="156"/>
        <v>31.613</v>
      </c>
      <c r="X687" s="154">
        <f t="shared" si="157"/>
        <v>31.926000000000002</v>
      </c>
      <c r="Y687" s="153">
        <f t="shared" si="158"/>
        <v>30.673999999999999</v>
      </c>
      <c r="Z687" s="153">
        <f t="shared" si="159"/>
        <v>30.803716000000001</v>
      </c>
      <c r="AA687" s="153">
        <f t="shared" si="160"/>
        <v>30.047999999999998</v>
      </c>
      <c r="AB687" s="96"/>
      <c r="AC687" s="96">
        <v>31.3</v>
      </c>
      <c r="AD687" s="96">
        <v>30.8</v>
      </c>
      <c r="AE687" s="96">
        <f t="shared" si="161"/>
        <v>1</v>
      </c>
      <c r="AF687" s="98">
        <f t="shared" si="168"/>
        <v>0.98402555910543132</v>
      </c>
      <c r="AG687" s="96"/>
      <c r="AH687" s="105">
        <f>IF(AND(M687&lt;Variables!$G$6,M687&gt;Variables!$G$5),0,1)</f>
        <v>1</v>
      </c>
      <c r="AI687" s="105">
        <f t="shared" si="162"/>
        <v>0</v>
      </c>
      <c r="AJ687" s="105">
        <f>IF(I687&gt;Variables!$G$7,0,1)</f>
        <v>0</v>
      </c>
      <c r="AK687" s="105">
        <f>IF(F687&gt;Variables!$G$8,0,1)</f>
        <v>0</v>
      </c>
      <c r="AL687" s="105">
        <f>IF(G687&gt;Variables!$G$9,0,1)</f>
        <v>1</v>
      </c>
      <c r="AM687" s="105">
        <f>IF(AND(K687&gt;Variables!$G$10,K687&lt;Variables!$G$11),0,1)</f>
        <v>0</v>
      </c>
      <c r="AN687" s="103">
        <f>IF(H687&lt;Variables!$G$13,1,0)</f>
        <v>1</v>
      </c>
      <c r="AO687" s="101">
        <f>IF(R687&lt;Variables!$G$12,0,1)</f>
        <v>0</v>
      </c>
      <c r="AP687" s="106"/>
      <c r="AQ687" s="105"/>
      <c r="AR687" s="105"/>
      <c r="AS687" s="105"/>
      <c r="AT687" s="105"/>
      <c r="AU687" s="105">
        <v>1</v>
      </c>
      <c r="AV687" s="96" t="str">
        <f t="shared" si="163"/>
        <v/>
      </c>
      <c r="AW687" s="96" t="str">
        <f t="shared" si="164"/>
        <v/>
      </c>
      <c r="AX687" s="96">
        <f t="shared" si="165"/>
        <v>2</v>
      </c>
      <c r="AY687" s="96">
        <f t="shared" si="166"/>
        <v>2</v>
      </c>
      <c r="AZ687" s="96">
        <f t="shared" si="167"/>
        <v>2.4821284893670401</v>
      </c>
      <c r="BA687" s="96"/>
      <c r="BB687" s="96"/>
      <c r="BC687" s="96"/>
      <c r="BD687" s="96"/>
      <c r="BE687"/>
      <c r="BF687"/>
      <c r="BG687"/>
      <c r="BH687"/>
      <c r="BI687"/>
      <c r="BJ687" s="83"/>
      <c r="BK687" s="83"/>
    </row>
    <row r="688" spans="1:63" ht="14.1" customHeight="1" x14ac:dyDescent="0.2">
      <c r="A688" s="96" t="s">
        <v>105</v>
      </c>
      <c r="B688" s="96"/>
      <c r="C688" s="135">
        <v>44323.486111111109</v>
      </c>
      <c r="D688" s="96" t="s">
        <v>279</v>
      </c>
      <c r="E688" s="96">
        <v>22.55</v>
      </c>
      <c r="F688" s="96">
        <v>9.9</v>
      </c>
      <c r="G688" s="96">
        <v>9.52</v>
      </c>
      <c r="H688" s="96">
        <v>1970</v>
      </c>
      <c r="I688" s="96">
        <v>293.68099999999998</v>
      </c>
      <c r="J688" s="96"/>
      <c r="K688" s="96">
        <v>62.64</v>
      </c>
      <c r="L688" s="96">
        <v>22.389600000000002</v>
      </c>
      <c r="M688" s="96">
        <v>0.71640400000000004</v>
      </c>
      <c r="N688" s="96">
        <v>22.379318000000001</v>
      </c>
      <c r="O688" s="96"/>
      <c r="P688" s="96">
        <v>1796000</v>
      </c>
      <c r="Q688" s="96">
        <v>1398000</v>
      </c>
      <c r="R688" s="149">
        <f t="shared" si="169"/>
        <v>1.2846924177396279</v>
      </c>
      <c r="S688" s="149"/>
      <c r="T688" s="149"/>
      <c r="U688" s="149"/>
      <c r="V688" s="149">
        <f t="shared" si="155"/>
        <v>2.4531720551347198</v>
      </c>
      <c r="W688" s="149">
        <f t="shared" si="156"/>
        <v>22.775500000000001</v>
      </c>
      <c r="X688" s="148">
        <f t="shared" si="157"/>
        <v>23.001000000000001</v>
      </c>
      <c r="Y688" s="148">
        <f t="shared" si="158"/>
        <v>22.099</v>
      </c>
      <c r="Z688" s="148">
        <f t="shared" si="159"/>
        <v>22.379318000000001</v>
      </c>
      <c r="AA688" s="148">
        <f t="shared" si="160"/>
        <v>21.648</v>
      </c>
      <c r="AB688" s="96"/>
      <c r="AC688" s="96">
        <v>22.73</v>
      </c>
      <c r="AD688" s="96">
        <v>22.33</v>
      </c>
      <c r="AE688" s="97">
        <f t="shared" si="161"/>
        <v>1.0079822616407983</v>
      </c>
      <c r="AF688" s="96">
        <f t="shared" si="168"/>
        <v>0.99024390243902427</v>
      </c>
      <c r="AG688" s="96" t="s">
        <v>434</v>
      </c>
      <c r="AH688" s="97">
        <f>IF(AND(M688&lt;Variables!$G$6,M688&gt;Variables!$G$5),0,1)</f>
        <v>1</v>
      </c>
      <c r="AI688" s="97">
        <f t="shared" si="162"/>
        <v>0</v>
      </c>
      <c r="AJ688" s="97">
        <f>IF(I688&gt;Variables!$G$7,0,1)</f>
        <v>0</v>
      </c>
      <c r="AK688" s="97">
        <f>IF(F688&gt;Variables!$G$8,0,1)</f>
        <v>0</v>
      </c>
      <c r="AL688" s="97">
        <f>IF(G688&gt;Variables!$G$9,0,1)</f>
        <v>1</v>
      </c>
      <c r="AM688" s="97">
        <f>IF(AND(K688&gt;Variables!$G$10,K688&lt;Variables!$G$11),0,1)</f>
        <v>0</v>
      </c>
      <c r="AN688" s="103">
        <f>IF(H688&lt;Variables!$G$13,1,0)</f>
        <v>1</v>
      </c>
      <c r="AO688" s="101">
        <f>IF(R688&lt;Variables!$G$12,0,1)</f>
        <v>0</v>
      </c>
      <c r="AP688" s="99"/>
      <c r="AQ688" s="97"/>
      <c r="AR688" s="97"/>
      <c r="AS688" s="97">
        <v>1</v>
      </c>
      <c r="AT688" s="97"/>
      <c r="AU688" s="97"/>
      <c r="AV688" s="96" t="str">
        <f t="shared" si="163"/>
        <v/>
      </c>
      <c r="AW688" s="96" t="str">
        <f t="shared" si="164"/>
        <v/>
      </c>
      <c r="AX688" s="96">
        <f t="shared" si="165"/>
        <v>2</v>
      </c>
      <c r="AY688" s="96">
        <f t="shared" si="166"/>
        <v>2</v>
      </c>
      <c r="AZ688" s="96">
        <f t="shared" si="167"/>
        <v>2.4497894951347203</v>
      </c>
      <c r="BA688" s="96"/>
      <c r="BB688" s="96"/>
      <c r="BC688" s="96"/>
      <c r="BD688" s="96"/>
      <c r="BE688"/>
      <c r="BF688"/>
      <c r="BG688"/>
      <c r="BH688"/>
      <c r="BI688"/>
      <c r="BJ688" s="83"/>
      <c r="BK688" s="83"/>
    </row>
    <row r="689" spans="1:63" ht="14.1" customHeight="1" x14ac:dyDescent="0.2">
      <c r="A689" s="96" t="s">
        <v>105</v>
      </c>
      <c r="B689" s="96"/>
      <c r="C689" s="141">
        <v>44323.500011574077</v>
      </c>
      <c r="D689" s="89" t="s">
        <v>445</v>
      </c>
      <c r="E689" s="89">
        <v>45.43</v>
      </c>
      <c r="F689" s="89">
        <v>16.48</v>
      </c>
      <c r="G689" s="89">
        <v>13.55</v>
      </c>
      <c r="H689" s="89">
        <v>2000</v>
      </c>
      <c r="I689" s="89">
        <v>-0.11700000000000001</v>
      </c>
      <c r="J689" s="89"/>
      <c r="K689" s="89">
        <v>70.83</v>
      </c>
      <c r="L689" s="89">
        <v>44.897190000000002</v>
      </c>
      <c r="M689" s="89">
        <v>1.186734</v>
      </c>
      <c r="N689" s="89">
        <v>44.697135000000003</v>
      </c>
      <c r="O689" s="89"/>
      <c r="P689" s="89">
        <v>374961</v>
      </c>
      <c r="Q689" s="89">
        <v>674422</v>
      </c>
      <c r="R689" s="156">
        <f t="shared" si="169"/>
        <v>0.55597385613162087</v>
      </c>
      <c r="S689" s="156"/>
      <c r="T689" s="156"/>
      <c r="U689" s="156"/>
      <c r="V689" s="156">
        <f t="shared" si="155"/>
        <v>2.4805533112926401</v>
      </c>
      <c r="W689" s="154">
        <f t="shared" si="156"/>
        <v>45.884300000000003</v>
      </c>
      <c r="X689" s="154">
        <f t="shared" si="157"/>
        <v>46.3386</v>
      </c>
      <c r="Y689" s="156">
        <f t="shared" si="158"/>
        <v>44.5214</v>
      </c>
      <c r="Z689" s="156">
        <f t="shared" si="159"/>
        <v>44.697135000000003</v>
      </c>
      <c r="AA689" s="156">
        <f t="shared" si="160"/>
        <v>43.6128</v>
      </c>
      <c r="AB689" s="96"/>
      <c r="AC689" s="96"/>
      <c r="AD689" s="96">
        <v>43.61</v>
      </c>
      <c r="AE689" s="96">
        <f t="shared" si="161"/>
        <v>0</v>
      </c>
      <c r="AF689" s="96">
        <f t="shared" si="168"/>
        <v>0.95993836671802768</v>
      </c>
      <c r="AG689" s="96"/>
      <c r="AH689" s="103">
        <f>IF(AND(M689&lt;Variables!$G$6,M689&gt;Variables!$G$5),0,1)</f>
        <v>1</v>
      </c>
      <c r="AI689" s="103">
        <f t="shared" si="162"/>
        <v>0</v>
      </c>
      <c r="AJ689" s="103">
        <f>IF(I689&gt;Variables!$G$7,0,1)</f>
        <v>1</v>
      </c>
      <c r="AK689" s="103">
        <f>IF(F689&gt;Variables!$G$8,0,1)</f>
        <v>0</v>
      </c>
      <c r="AL689" s="103">
        <f>IF(G689&gt;Variables!$G$9,0,1)</f>
        <v>0</v>
      </c>
      <c r="AM689" s="103">
        <f>IF(AND(K689&gt;Variables!$G$10,K689&lt;Variables!$G$11),0,1)</f>
        <v>0</v>
      </c>
      <c r="AN689" s="103">
        <f>IF(H689&lt;Variables!$G$13,1,0)</f>
        <v>1</v>
      </c>
      <c r="AO689" s="101">
        <f>IF(R689&lt;Variables!$G$12,0,1)</f>
        <v>0</v>
      </c>
      <c r="AP689" s="104"/>
      <c r="AQ689" s="103"/>
      <c r="AR689" s="103"/>
      <c r="AS689" s="103"/>
      <c r="AT689" s="103">
        <v>1</v>
      </c>
      <c r="AU689" s="103"/>
      <c r="AV689" s="96" t="str">
        <f t="shared" si="163"/>
        <v/>
      </c>
      <c r="AW689" s="96">
        <f t="shared" si="164"/>
        <v>1</v>
      </c>
      <c r="AX689" s="96" t="str">
        <f t="shared" si="165"/>
        <v/>
      </c>
      <c r="AY689" s="96">
        <f t="shared" si="166"/>
        <v>1</v>
      </c>
      <c r="AZ689" s="96">
        <f t="shared" si="167"/>
        <v>2.4767284912926399</v>
      </c>
      <c r="BA689" s="96"/>
      <c r="BB689" s="96"/>
      <c r="BC689" s="96"/>
      <c r="BD689" s="96"/>
      <c r="BE689"/>
      <c r="BF689"/>
      <c r="BG689"/>
      <c r="BH689"/>
      <c r="BI689"/>
      <c r="BJ689" s="83"/>
      <c r="BK689" s="83"/>
    </row>
    <row r="690" spans="1:63" ht="14.1" customHeight="1" x14ac:dyDescent="0.2">
      <c r="A690" s="96" t="s">
        <v>402</v>
      </c>
      <c r="B690" s="96"/>
      <c r="C690" s="135">
        <v>44323.54515046296</v>
      </c>
      <c r="D690" s="96" t="s">
        <v>456</v>
      </c>
      <c r="E690" s="100">
        <v>31.36</v>
      </c>
      <c r="F690" s="96">
        <v>17.260000000000002</v>
      </c>
      <c r="G690" s="96">
        <v>7.18</v>
      </c>
      <c r="H690" s="96">
        <v>2360</v>
      </c>
      <c r="I690" s="96">
        <v>1.329</v>
      </c>
      <c r="J690" s="96"/>
      <c r="K690" s="96">
        <v>68.739999999999995</v>
      </c>
      <c r="L690" s="96">
        <v>31.085374999999999</v>
      </c>
      <c r="M690" s="96">
        <v>0.88345399999999996</v>
      </c>
      <c r="N690" s="96">
        <v>31.013525999999999</v>
      </c>
      <c r="O690" s="96"/>
      <c r="P690" s="96">
        <v>1494000</v>
      </c>
      <c r="Q690" s="96">
        <v>913722</v>
      </c>
      <c r="R690" s="150">
        <f t="shared" si="169"/>
        <v>1.6350706232311361</v>
      </c>
      <c r="S690" s="150"/>
      <c r="T690" s="150"/>
      <c r="U690" s="150"/>
      <c r="V690" s="150">
        <f t="shared" si="155"/>
        <v>2.4903630760515201</v>
      </c>
      <c r="W690" s="150">
        <f t="shared" si="156"/>
        <v>31.6736</v>
      </c>
      <c r="X690" s="150">
        <f t="shared" si="157"/>
        <v>31.987200000000001</v>
      </c>
      <c r="Y690" s="148">
        <f t="shared" si="158"/>
        <v>30.732799999999997</v>
      </c>
      <c r="Z690" s="148">
        <f t="shared" si="159"/>
        <v>31.013525999999999</v>
      </c>
      <c r="AA690" s="148">
        <f t="shared" si="160"/>
        <v>30.105599999999999</v>
      </c>
      <c r="AB690" s="96"/>
      <c r="AC690" s="96">
        <v>32.090000000000003</v>
      </c>
      <c r="AD690" s="96">
        <v>30.79</v>
      </c>
      <c r="AE690" s="97">
        <f t="shared" si="161"/>
        <v>1.0232780612244898</v>
      </c>
      <c r="AF690" s="96">
        <f t="shared" si="168"/>
        <v>0.98182397959183676</v>
      </c>
      <c r="AG690" s="96"/>
      <c r="AH690" s="101">
        <f>IF(AND(M690&lt;Variables!$G$6,M690&gt;Variables!$G$5),0,1)</f>
        <v>1</v>
      </c>
      <c r="AI690" s="101">
        <f t="shared" si="162"/>
        <v>0</v>
      </c>
      <c r="AJ690" s="101">
        <f>IF(I690&gt;Variables!$G$7,0,1)</f>
        <v>0</v>
      </c>
      <c r="AK690" s="101">
        <f>IF(F690&gt;Variables!$G$8,0,1)</f>
        <v>0</v>
      </c>
      <c r="AL690" s="101">
        <f>IF(G690&gt;Variables!$G$9,0,1)</f>
        <v>1</v>
      </c>
      <c r="AM690" s="101">
        <f>IF(AND(K690&gt;Variables!$G$10,K690&lt;Variables!$G$11),0,1)</f>
        <v>0</v>
      </c>
      <c r="AN690" s="103">
        <f>IF(H690&lt;Variables!$G$13,1,0)</f>
        <v>1</v>
      </c>
      <c r="AO690" s="101">
        <f>IF(R690&lt;Variables!$G$12,0,1)</f>
        <v>0</v>
      </c>
      <c r="AP690" s="102"/>
      <c r="AQ690" s="101"/>
      <c r="AR690" s="101">
        <v>1</v>
      </c>
      <c r="AS690" s="101"/>
      <c r="AT690" s="101"/>
      <c r="AU690" s="101"/>
      <c r="AV690" s="96">
        <f t="shared" si="163"/>
        <v>3</v>
      </c>
      <c r="AW690" s="96" t="str">
        <f t="shared" si="164"/>
        <v/>
      </c>
      <c r="AX690" s="96" t="str">
        <f t="shared" si="165"/>
        <v/>
      </c>
      <c r="AY690" s="96">
        <f t="shared" si="166"/>
        <v>3</v>
      </c>
      <c r="AZ690" s="96">
        <f t="shared" si="167"/>
        <v>2.4866511160515197</v>
      </c>
      <c r="BA690" s="96"/>
      <c r="BB690" s="96"/>
      <c r="BC690" s="96"/>
      <c r="BD690" s="96"/>
      <c r="BE690"/>
      <c r="BF690"/>
      <c r="BG690"/>
      <c r="BH690"/>
      <c r="BI690"/>
      <c r="BJ690" s="83"/>
      <c r="BK690" s="83"/>
    </row>
    <row r="691" spans="1:63" ht="14.1" customHeight="1" x14ac:dyDescent="0.2">
      <c r="A691" s="96" t="s">
        <v>470</v>
      </c>
      <c r="B691" s="96"/>
      <c r="C691" s="135">
        <v>44323.572916666664</v>
      </c>
      <c r="D691" s="96" t="s">
        <v>456</v>
      </c>
      <c r="E691" s="96">
        <v>31.99</v>
      </c>
      <c r="F691" s="96">
        <v>19.350000000000001</v>
      </c>
      <c r="G691" s="96">
        <v>9.33</v>
      </c>
      <c r="H691" s="96">
        <v>2360</v>
      </c>
      <c r="I691" s="96">
        <v>1.4379999999999999</v>
      </c>
      <c r="J691" s="96"/>
      <c r="K691" s="96">
        <v>63.86</v>
      </c>
      <c r="L691" s="96">
        <v>31.841024999999998</v>
      </c>
      <c r="M691" s="96">
        <v>0.46787099999999998</v>
      </c>
      <c r="N691" s="96">
        <v>31.675356000000001</v>
      </c>
      <c r="O691" s="96"/>
      <c r="P691" s="96">
        <v>1731000</v>
      </c>
      <c r="Q691" s="96">
        <v>913722</v>
      </c>
      <c r="R691" s="149">
        <f t="shared" si="169"/>
        <v>1.894449296394308</v>
      </c>
      <c r="S691" s="149"/>
      <c r="T691" s="149"/>
      <c r="U691" s="149"/>
      <c r="V691" s="149">
        <f t="shared" si="155"/>
        <v>2.4796971633307199</v>
      </c>
      <c r="W691" s="149">
        <f t="shared" si="156"/>
        <v>32.309899999999999</v>
      </c>
      <c r="X691" s="148">
        <f t="shared" si="157"/>
        <v>32.629799999999996</v>
      </c>
      <c r="Y691" s="148">
        <f t="shared" si="158"/>
        <v>31.350199999999997</v>
      </c>
      <c r="Z691" s="148">
        <f t="shared" si="159"/>
        <v>31.675356000000001</v>
      </c>
      <c r="AA691" s="148">
        <f t="shared" si="160"/>
        <v>30.710399999999996</v>
      </c>
      <c r="AB691" s="96"/>
      <c r="AC691" s="96">
        <v>32.58</v>
      </c>
      <c r="AD691" s="96"/>
      <c r="AE691" s="97">
        <f t="shared" si="161"/>
        <v>1.0184432635198499</v>
      </c>
      <c r="AF691" s="96">
        <f t="shared" si="168"/>
        <v>0</v>
      </c>
      <c r="AG691" s="96"/>
      <c r="AH691" s="97">
        <f>IF(AND(M691&lt;Variables!$G$6,M691&gt;Variables!$G$5),0,1)</f>
        <v>1</v>
      </c>
      <c r="AI691" s="97">
        <f t="shared" si="162"/>
        <v>0</v>
      </c>
      <c r="AJ691" s="97">
        <f>IF(I691&gt;Variables!$G$7,0,1)</f>
        <v>0</v>
      </c>
      <c r="AK691" s="97">
        <f>IF(F691&gt;Variables!$G$8,0,1)</f>
        <v>0</v>
      </c>
      <c r="AL691" s="97">
        <f>IF(G691&gt;Variables!$G$9,0,1)</f>
        <v>1</v>
      </c>
      <c r="AM691" s="97">
        <f>IF(AND(K691&gt;Variables!$G$10,K691&lt;Variables!$G$11),0,1)</f>
        <v>0</v>
      </c>
      <c r="AN691" s="103">
        <f>IF(H691&lt;Variables!$G$13,1,0)</f>
        <v>1</v>
      </c>
      <c r="AO691" s="101">
        <f>IF(R691&lt;Variables!$G$12,0,1)</f>
        <v>0</v>
      </c>
      <c r="AP691" s="99"/>
      <c r="AQ691" s="97"/>
      <c r="AR691" s="97"/>
      <c r="AS691" s="97">
        <v>1</v>
      </c>
      <c r="AT691" s="97"/>
      <c r="AU691" s="97"/>
      <c r="AV691" s="96">
        <f t="shared" si="163"/>
        <v>3</v>
      </c>
      <c r="AW691" s="96" t="str">
        <f t="shared" si="164"/>
        <v/>
      </c>
      <c r="AX691" s="96" t="str">
        <f t="shared" si="165"/>
        <v/>
      </c>
      <c r="AY691" s="96">
        <f t="shared" si="166"/>
        <v>3</v>
      </c>
      <c r="AZ691" s="96">
        <f t="shared" si="167"/>
        <v>2.4762487233307198</v>
      </c>
      <c r="BA691" s="96"/>
      <c r="BB691" s="96"/>
      <c r="BC691" s="96"/>
      <c r="BD691" s="96"/>
      <c r="BE691"/>
      <c r="BF691"/>
      <c r="BG691"/>
      <c r="BH691"/>
      <c r="BI691"/>
      <c r="BJ691" s="83"/>
      <c r="BK691" s="83"/>
    </row>
    <row r="692" spans="1:63" ht="14.1" customHeight="1" x14ac:dyDescent="0.2">
      <c r="A692" s="96"/>
      <c r="B692" s="96"/>
      <c r="C692" s="135">
        <v>44326.416666666664</v>
      </c>
      <c r="D692" s="96" t="s">
        <v>471</v>
      </c>
      <c r="E692" s="96">
        <v>29.574999999999999</v>
      </c>
      <c r="F692" s="96">
        <v>5.48</v>
      </c>
      <c r="G692" s="96">
        <v>5.32</v>
      </c>
      <c r="H692" s="96">
        <v>5090</v>
      </c>
      <c r="I692" s="96">
        <v>43.975999999999999</v>
      </c>
      <c r="J692" s="96"/>
      <c r="K692" s="96">
        <v>87.64</v>
      </c>
      <c r="L692" s="96">
        <v>29.03415</v>
      </c>
      <c r="M692" s="96">
        <v>1.862806</v>
      </c>
      <c r="N692" s="96">
        <v>28.753723000000001</v>
      </c>
      <c r="O692" s="96"/>
      <c r="P692" s="96">
        <v>133743</v>
      </c>
      <c r="Q692" s="96">
        <v>1858000</v>
      </c>
      <c r="R692" s="147">
        <f t="shared" si="169"/>
        <v>7.1982238966630779E-2</v>
      </c>
      <c r="S692" s="147"/>
      <c r="T692" s="147"/>
      <c r="U692" s="147"/>
      <c r="V692" s="147">
        <f t="shared" si="155"/>
        <v>2.5060223844780802</v>
      </c>
      <c r="W692" s="96">
        <f t="shared" si="156"/>
        <v>29.870750000000001</v>
      </c>
      <c r="X692" s="96">
        <f t="shared" si="157"/>
        <v>30.166499999999999</v>
      </c>
      <c r="Y692" s="103">
        <f t="shared" si="158"/>
        <v>28.983499999999999</v>
      </c>
      <c r="Z692" s="103">
        <f t="shared" si="159"/>
        <v>28.753723000000001</v>
      </c>
      <c r="AA692" s="103">
        <f t="shared" si="160"/>
        <v>28.391999999999999</v>
      </c>
      <c r="AB692" s="96"/>
      <c r="AC692" s="96"/>
      <c r="AD692" s="96">
        <v>28.75</v>
      </c>
      <c r="AE692" s="96">
        <f t="shared" si="161"/>
        <v>0</v>
      </c>
      <c r="AF692" s="96">
        <f t="shared" si="168"/>
        <v>0.97210481825866446</v>
      </c>
      <c r="AG692" s="96"/>
      <c r="AH692" s="103">
        <f>IF(AND(M692&lt;Variables!$G$6,M692&gt;Variables!$G$5),0,1)</f>
        <v>1</v>
      </c>
      <c r="AI692" s="103">
        <f t="shared" si="162"/>
        <v>0</v>
      </c>
      <c r="AJ692" s="103">
        <f>IF(I692&gt;Variables!$G$7,0,1)</f>
        <v>0</v>
      </c>
      <c r="AK692" s="103">
        <f>IF(F692&gt;Variables!$G$8,0,1)</f>
        <v>1</v>
      </c>
      <c r="AL692" s="103">
        <f>IF(G692&gt;Variables!$G$9,0,1)</f>
        <v>1</v>
      </c>
      <c r="AM692" s="103">
        <f>IF(AND(K692&gt;Variables!$G$10,K692&lt;Variables!$G$11),0,1)</f>
        <v>1</v>
      </c>
      <c r="AN692" s="103">
        <f>IF(H692&lt;Variables!$G$13,1,0)</f>
        <v>0</v>
      </c>
      <c r="AO692" s="101">
        <f>IF(R692&lt;Variables!$G$12,0,1)</f>
        <v>0</v>
      </c>
      <c r="AP692" s="104"/>
      <c r="AQ692" s="103"/>
      <c r="AR692" s="103"/>
      <c r="AS692" s="103"/>
      <c r="AT692" s="103">
        <v>1</v>
      </c>
      <c r="AU692" s="103"/>
      <c r="AV692" s="96" t="str">
        <f t="shared" si="163"/>
        <v/>
      </c>
      <c r="AW692" s="96">
        <f t="shared" si="164"/>
        <v>1</v>
      </c>
      <c r="AX692" s="96" t="str">
        <f t="shared" si="165"/>
        <v/>
      </c>
      <c r="AY692" s="96">
        <f t="shared" si="166"/>
        <v>1</v>
      </c>
      <c r="AZ692" s="96">
        <f t="shared" si="167"/>
        <v>2.5012898244780803</v>
      </c>
      <c r="BA692" s="96"/>
      <c r="BB692" s="96"/>
      <c r="BC692" s="96"/>
      <c r="BD692" s="96"/>
      <c r="BE692"/>
      <c r="BF692"/>
      <c r="BG692"/>
      <c r="BH692"/>
      <c r="BI692"/>
      <c r="BJ692" s="83"/>
      <c r="BK692" s="83"/>
    </row>
    <row r="693" spans="1:63" ht="14.1" customHeight="1" x14ac:dyDescent="0.2">
      <c r="A693" s="96"/>
      <c r="B693" s="96"/>
      <c r="C693" s="135">
        <v>44326.416666666664</v>
      </c>
      <c r="D693" s="96" t="s">
        <v>472</v>
      </c>
      <c r="E693" s="96">
        <v>22.28</v>
      </c>
      <c r="F693" s="96">
        <v>23.83</v>
      </c>
      <c r="G693" s="96">
        <v>-1.2</v>
      </c>
      <c r="H693" s="96">
        <v>371.16</v>
      </c>
      <c r="I693" s="96">
        <v>188.446</v>
      </c>
      <c r="J693" s="96"/>
      <c r="K693" s="96">
        <v>78.95</v>
      </c>
      <c r="L693" s="96">
        <v>22.260829999999999</v>
      </c>
      <c r="M693" s="96">
        <v>8.6114999999999997E-2</v>
      </c>
      <c r="N693" s="96">
        <v>22.254335000000001</v>
      </c>
      <c r="O693" s="96"/>
      <c r="P693" s="96">
        <v>1600000</v>
      </c>
      <c r="Q693" s="96">
        <v>172470</v>
      </c>
      <c r="R693" s="149">
        <f t="shared" si="169"/>
        <v>9.2769757059198703</v>
      </c>
      <c r="S693" s="149"/>
      <c r="T693" s="149"/>
      <c r="U693" s="149"/>
      <c r="V693" s="149">
        <f t="shared" si="155"/>
        <v>2.6574831415260003</v>
      </c>
      <c r="W693" s="97">
        <f t="shared" si="156"/>
        <v>22.502800000000001</v>
      </c>
      <c r="X693" s="96">
        <f t="shared" si="157"/>
        <v>22.7256</v>
      </c>
      <c r="Y693" s="96">
        <f t="shared" si="158"/>
        <v>21.834400000000002</v>
      </c>
      <c r="Z693" s="96">
        <f t="shared" si="159"/>
        <v>22.254335000000001</v>
      </c>
      <c r="AA693" s="96">
        <f t="shared" si="160"/>
        <v>21.3888</v>
      </c>
      <c r="AB693" s="96"/>
      <c r="AC693" s="96">
        <v>22.5</v>
      </c>
      <c r="AD693" s="96">
        <v>22.24</v>
      </c>
      <c r="AE693" s="96">
        <f t="shared" si="161"/>
        <v>1.0098743267504489</v>
      </c>
      <c r="AF693" s="96">
        <f t="shared" si="168"/>
        <v>0.99820466786355466</v>
      </c>
      <c r="AG693" s="96"/>
      <c r="AH693" s="97">
        <f>IF(AND(M693&lt;Variables!$G$6,M693&gt;Variables!$G$5),0,1)</f>
        <v>1</v>
      </c>
      <c r="AI693" s="97">
        <f t="shared" si="162"/>
        <v>0</v>
      </c>
      <c r="AJ693" s="97">
        <f>IF(I693&gt;Variables!$G$7,0,1)</f>
        <v>0</v>
      </c>
      <c r="AK693" s="97">
        <f>IF(F693&gt;Variables!$G$8,0,1)</f>
        <v>0</v>
      </c>
      <c r="AL693" s="97">
        <f>IF(G693&gt;Variables!$G$9,0,1)</f>
        <v>1</v>
      </c>
      <c r="AM693" s="97">
        <f>IF(AND(K693&gt;Variables!$G$10,K693&lt;Variables!$G$11),0,1)</f>
        <v>1</v>
      </c>
      <c r="AN693" s="103">
        <f>IF(H693&lt;Variables!$G$13,1,0)</f>
        <v>1</v>
      </c>
      <c r="AO693" s="101">
        <f>IF(R693&lt;Variables!$G$12,0,1)</f>
        <v>1</v>
      </c>
      <c r="AP693" s="99"/>
      <c r="AQ693" s="97"/>
      <c r="AR693" s="97"/>
      <c r="AS693" s="97">
        <v>1</v>
      </c>
      <c r="AT693" s="97"/>
      <c r="AU693" s="97"/>
      <c r="AV693" s="96">
        <f t="shared" si="163"/>
        <v>3</v>
      </c>
      <c r="AW693" s="96" t="str">
        <f t="shared" si="164"/>
        <v/>
      </c>
      <c r="AX693" s="96" t="str">
        <f t="shared" si="165"/>
        <v/>
      </c>
      <c r="AY693" s="96">
        <f t="shared" si="166"/>
        <v>3</v>
      </c>
      <c r="AZ693" s="96">
        <f t="shared" si="167"/>
        <v>2.653219841526</v>
      </c>
      <c r="BA693" s="96"/>
      <c r="BB693" s="96"/>
      <c r="BC693" s="96"/>
      <c r="BD693" s="96"/>
      <c r="BE693"/>
      <c r="BF693"/>
      <c r="BG693"/>
      <c r="BH693"/>
      <c r="BI693"/>
      <c r="BJ693" s="83"/>
      <c r="BK693" s="83"/>
    </row>
    <row r="694" spans="1:63" ht="14.1" customHeight="1" x14ac:dyDescent="0.2">
      <c r="A694" s="96"/>
      <c r="B694" s="96"/>
      <c r="C694" s="141">
        <v>44326.416666666664</v>
      </c>
      <c r="D694" s="89" t="s">
        <v>328</v>
      </c>
      <c r="E694" s="89">
        <v>16.889800000000001</v>
      </c>
      <c r="F694" s="89">
        <v>10.25</v>
      </c>
      <c r="G694" s="89">
        <v>0.59</v>
      </c>
      <c r="H694" s="89">
        <v>12250</v>
      </c>
      <c r="I694" s="89">
        <v>63.997</v>
      </c>
      <c r="J694" s="89"/>
      <c r="K694" s="89">
        <v>77.180000000000007</v>
      </c>
      <c r="L694" s="89">
        <v>16.847950000000001</v>
      </c>
      <c r="M694" s="89">
        <v>0.24839800000000001</v>
      </c>
      <c r="N694" s="89">
        <v>16.818269000000001</v>
      </c>
      <c r="O694" s="96"/>
      <c r="P694" s="96">
        <v>108558</v>
      </c>
      <c r="Q694" s="96">
        <v>201788</v>
      </c>
      <c r="R694" s="151">
        <f t="shared" si="169"/>
        <v>0.53798045473467204</v>
      </c>
      <c r="S694" s="151"/>
      <c r="T694" s="151"/>
      <c r="U694" s="151"/>
      <c r="V694" s="151">
        <f t="shared" si="155"/>
        <v>2.6226282423356801</v>
      </c>
      <c r="W694" s="96">
        <f t="shared" si="156"/>
        <v>17.058698</v>
      </c>
      <c r="X694" s="96">
        <f t="shared" si="157"/>
        <v>17.227596000000002</v>
      </c>
      <c r="Y694" s="105">
        <f t="shared" si="158"/>
        <v>16.552004</v>
      </c>
      <c r="Z694" s="105">
        <f t="shared" si="159"/>
        <v>16.818269000000001</v>
      </c>
      <c r="AA694" s="105">
        <f t="shared" si="160"/>
        <v>16.214207999999999</v>
      </c>
      <c r="AB694" s="96"/>
      <c r="AC694" s="96">
        <v>16.93</v>
      </c>
      <c r="AD694" s="96">
        <v>16.77</v>
      </c>
      <c r="AE694" s="96">
        <f t="shared" si="161"/>
        <v>1.0023801347558881</v>
      </c>
      <c r="AF694" s="96">
        <f t="shared" si="168"/>
        <v>0.99290696159812419</v>
      </c>
      <c r="AG694" s="96"/>
      <c r="AH694" s="105">
        <f>IF(AND(M694&lt;Variables!$G$6,M694&gt;Variables!$G$5),0,1)</f>
        <v>1</v>
      </c>
      <c r="AI694" s="105">
        <f t="shared" si="162"/>
        <v>0</v>
      </c>
      <c r="AJ694" s="105">
        <f>IF(I694&gt;Variables!$G$7,0,1)</f>
        <v>0</v>
      </c>
      <c r="AK694" s="105">
        <f>IF(F694&gt;Variables!$G$8,0,1)</f>
        <v>0</v>
      </c>
      <c r="AL694" s="105">
        <f>IF(G694&gt;Variables!$G$9,0,1)</f>
        <v>1</v>
      </c>
      <c r="AM694" s="105">
        <f>IF(AND(K694&gt;Variables!$G$10,K694&lt;Variables!$G$11),0,1)</f>
        <v>1</v>
      </c>
      <c r="AN694" s="103">
        <f>IF(H694&lt;Variables!$G$13,1,0)</f>
        <v>0</v>
      </c>
      <c r="AO694" s="101">
        <f>IF(R694&lt;Variables!$G$12,0,1)</f>
        <v>0</v>
      </c>
      <c r="AP694" s="106"/>
      <c r="AQ694" s="105"/>
      <c r="AR694" s="105"/>
      <c r="AS694" s="105"/>
      <c r="AT694" s="105"/>
      <c r="AU694" s="105">
        <v>1</v>
      </c>
      <c r="AV694" s="96" t="str">
        <f t="shared" si="163"/>
        <v/>
      </c>
      <c r="AW694" s="96" t="str">
        <f t="shared" si="164"/>
        <v/>
      </c>
      <c r="AX694" s="96">
        <f t="shared" si="165"/>
        <v>2</v>
      </c>
      <c r="AY694" s="96">
        <f t="shared" si="166"/>
        <v>2</v>
      </c>
      <c r="AZ694" s="96">
        <f t="shared" si="167"/>
        <v>2.6184605223356803</v>
      </c>
      <c r="BA694" s="96"/>
      <c r="BB694" s="96"/>
      <c r="BC694" s="96"/>
      <c r="BD694" s="96"/>
      <c r="BE694"/>
      <c r="BF694"/>
      <c r="BG694"/>
      <c r="BH694"/>
      <c r="BI694"/>
      <c r="BJ694" s="83"/>
      <c r="BK694" s="83"/>
    </row>
    <row r="695" spans="1:63" ht="14.1" customHeight="1" x14ac:dyDescent="0.2">
      <c r="A695" s="96"/>
      <c r="B695" s="96"/>
      <c r="C695" s="135">
        <v>44326.416666666664</v>
      </c>
      <c r="D695" s="96" t="s">
        <v>473</v>
      </c>
      <c r="E695" s="96">
        <v>90.5</v>
      </c>
      <c r="F695" s="96">
        <v>4.7300000000000004</v>
      </c>
      <c r="G695" s="96">
        <v>3.24</v>
      </c>
      <c r="H695" s="96">
        <v>10330</v>
      </c>
      <c r="I695" s="96">
        <v>93.89</v>
      </c>
      <c r="J695" s="96"/>
      <c r="K695" s="96">
        <v>73.510000000000005</v>
      </c>
      <c r="L695" s="96">
        <v>89.290409999999994</v>
      </c>
      <c r="M695" s="96">
        <v>1.35467</v>
      </c>
      <c r="N695" s="96">
        <v>88.974402999999995</v>
      </c>
      <c r="O695" s="96"/>
      <c r="P695" s="96">
        <v>112674</v>
      </c>
      <c r="Q695" s="96">
        <v>250524</v>
      </c>
      <c r="R695" s="151">
        <f t="shared" si="169"/>
        <v>0.44975331704746851</v>
      </c>
      <c r="S695" s="151"/>
      <c r="T695" s="151"/>
      <c r="U695" s="151"/>
      <c r="V695" s="151">
        <f t="shared" si="155"/>
        <v>2.4833643135703998</v>
      </c>
      <c r="W695" s="96">
        <f t="shared" si="156"/>
        <v>91.405000000000001</v>
      </c>
      <c r="X695" s="96">
        <f t="shared" si="157"/>
        <v>92.31</v>
      </c>
      <c r="Y695" s="105">
        <f t="shared" si="158"/>
        <v>88.69</v>
      </c>
      <c r="Z695" s="105">
        <f t="shared" si="159"/>
        <v>88.974402999999995</v>
      </c>
      <c r="AA695" s="105">
        <f t="shared" si="160"/>
        <v>86.88</v>
      </c>
      <c r="AB695" s="96"/>
      <c r="AC695" s="96">
        <v>91.52</v>
      </c>
      <c r="AD695" s="96">
        <v>88.45</v>
      </c>
      <c r="AE695" s="97">
        <f t="shared" si="161"/>
        <v>1.0112707182320442</v>
      </c>
      <c r="AF695" s="96">
        <f t="shared" si="168"/>
        <v>0.97734806629834259</v>
      </c>
      <c r="AG695" s="96"/>
      <c r="AH695" s="105">
        <f>IF(AND(M695&lt;Variables!$G$6,M695&gt;Variables!$G$5),0,1)</f>
        <v>1</v>
      </c>
      <c r="AI695" s="105">
        <f t="shared" si="162"/>
        <v>0</v>
      </c>
      <c r="AJ695" s="105">
        <f>IF(I695&gt;Variables!$G$7,0,1)</f>
        <v>0</v>
      </c>
      <c r="AK695" s="105">
        <f>IF(F695&gt;Variables!$G$8,0,1)</f>
        <v>1</v>
      </c>
      <c r="AL695" s="105">
        <f>IF(G695&gt;Variables!$G$9,0,1)</f>
        <v>1</v>
      </c>
      <c r="AM695" s="105">
        <f>IF(AND(K695&gt;Variables!$G$10,K695&lt;Variables!$G$11),0,1)</f>
        <v>0</v>
      </c>
      <c r="AN695" s="103">
        <f>IF(H695&lt;Variables!$G$13,1,0)</f>
        <v>0</v>
      </c>
      <c r="AO695" s="101">
        <f>IF(R695&lt;Variables!$G$12,0,1)</f>
        <v>0</v>
      </c>
      <c r="AP695" s="106"/>
      <c r="AQ695" s="105"/>
      <c r="AR695" s="105"/>
      <c r="AS695" s="105"/>
      <c r="AT695" s="105"/>
      <c r="AU695" s="105">
        <v>1</v>
      </c>
      <c r="AV695" s="96">
        <f t="shared" si="163"/>
        <v>3</v>
      </c>
      <c r="AW695" s="96" t="str">
        <f t="shared" si="164"/>
        <v/>
      </c>
      <c r="AX695" s="96" t="str">
        <f t="shared" si="165"/>
        <v/>
      </c>
      <c r="AY695" s="96">
        <f t="shared" si="166"/>
        <v>3</v>
      </c>
      <c r="AZ695" s="96">
        <f t="shared" si="167"/>
        <v>2.4793947735703998</v>
      </c>
      <c r="BA695" s="96"/>
      <c r="BB695" s="96"/>
      <c r="BC695" s="96"/>
      <c r="BD695" s="96"/>
      <c r="BE695"/>
      <c r="BF695"/>
      <c r="BG695"/>
      <c r="BH695"/>
      <c r="BI695"/>
      <c r="BJ695" s="83"/>
      <c r="BK695" s="83"/>
    </row>
    <row r="696" spans="1:63" ht="14.1" customHeight="1" x14ac:dyDescent="0.2">
      <c r="A696" s="96"/>
      <c r="B696" s="96"/>
      <c r="C696" s="135">
        <v>44326.416666666664</v>
      </c>
      <c r="D696" s="96" t="s">
        <v>474</v>
      </c>
      <c r="E696" s="96">
        <v>4.21</v>
      </c>
      <c r="F696" s="96">
        <v>95.31</v>
      </c>
      <c r="G696" s="96">
        <v>67.06</v>
      </c>
      <c r="H696" s="96">
        <v>25.9</v>
      </c>
      <c r="I696" s="96">
        <v>-28.684000000000001</v>
      </c>
      <c r="J696" s="96"/>
      <c r="K696" s="96">
        <v>69.27</v>
      </c>
      <c r="L696" s="96">
        <v>4.1586829999999999</v>
      </c>
      <c r="M696" s="96">
        <v>1.2339640000000001</v>
      </c>
      <c r="N696" s="96">
        <v>3.6019640000000002</v>
      </c>
      <c r="O696" s="96"/>
      <c r="P696" s="96">
        <v>23160000</v>
      </c>
      <c r="Q696" s="96">
        <v>365</v>
      </c>
      <c r="R696" s="147">
        <f t="shared" si="169"/>
        <v>63452.054794520547</v>
      </c>
      <c r="S696" s="147"/>
      <c r="T696" s="147"/>
      <c r="U696" s="147"/>
      <c r="V696" s="147">
        <f t="shared" si="155"/>
        <v>2.4658818676233598</v>
      </c>
      <c r="W696" s="96">
        <f t="shared" si="156"/>
        <v>4.2521000000000004</v>
      </c>
      <c r="X696" s="96">
        <f t="shared" si="157"/>
        <v>4.2942</v>
      </c>
      <c r="Y696" s="103">
        <f t="shared" si="158"/>
        <v>4.1257999999999999</v>
      </c>
      <c r="Z696" s="103">
        <f t="shared" si="159"/>
        <v>3.6019640000000002</v>
      </c>
      <c r="AA696" s="103">
        <f t="shared" si="160"/>
        <v>4.0415999999999999</v>
      </c>
      <c r="AB696" s="96"/>
      <c r="AC696" s="96">
        <v>4.2300000000000004</v>
      </c>
      <c r="AD696" s="96">
        <v>3.97</v>
      </c>
      <c r="AE696" s="96">
        <f t="shared" si="161"/>
        <v>1.004750593824228</v>
      </c>
      <c r="AF696" s="96">
        <f t="shared" si="168"/>
        <v>0.94299287410926369</v>
      </c>
      <c r="AG696" s="96"/>
      <c r="AH696" s="103">
        <f>IF(AND(M696&lt;Variables!$G$6,M696&gt;Variables!$G$5),0,1)</f>
        <v>1</v>
      </c>
      <c r="AI696" s="103">
        <f t="shared" si="162"/>
        <v>0</v>
      </c>
      <c r="AJ696" s="103">
        <f>IF(I696&gt;Variables!$G$7,0,1)</f>
        <v>1</v>
      </c>
      <c r="AK696" s="103">
        <f>IF(F696&gt;Variables!$G$8,0,1)</f>
        <v>0</v>
      </c>
      <c r="AL696" s="103">
        <f>IF(G696&gt;Variables!$G$9,0,1)</f>
        <v>0</v>
      </c>
      <c r="AM696" s="103">
        <f>IF(AND(K696&gt;Variables!$G$10,K696&lt;Variables!$G$11),0,1)</f>
        <v>0</v>
      </c>
      <c r="AN696" s="103">
        <f>IF(H696&lt;Variables!$G$13,1,0)</f>
        <v>1</v>
      </c>
      <c r="AO696" s="101">
        <f>IF(R696&lt;Variables!$G$12,0,1)</f>
        <v>1</v>
      </c>
      <c r="AP696" s="104"/>
      <c r="AQ696" s="103"/>
      <c r="AR696" s="103"/>
      <c r="AS696" s="103"/>
      <c r="AT696" s="103">
        <v>1</v>
      </c>
      <c r="AU696" s="103"/>
      <c r="AV696" s="96" t="str">
        <f t="shared" si="163"/>
        <v/>
      </c>
      <c r="AW696" s="96">
        <f t="shared" si="164"/>
        <v>1</v>
      </c>
      <c r="AX696" s="96" t="str">
        <f t="shared" si="165"/>
        <v/>
      </c>
      <c r="AY696" s="96">
        <f t="shared" si="166"/>
        <v>1</v>
      </c>
      <c r="AZ696" s="96">
        <f t="shared" si="167"/>
        <v>2.4621412876233602</v>
      </c>
      <c r="BA696" s="96"/>
      <c r="BB696" s="96"/>
      <c r="BC696" s="96"/>
      <c r="BD696" s="96"/>
      <c r="BE696"/>
      <c r="BF696"/>
      <c r="BG696"/>
      <c r="BH696"/>
      <c r="BI696"/>
      <c r="BJ696" s="83"/>
      <c r="BK696" s="83"/>
    </row>
    <row r="697" spans="1:63" ht="14.1" customHeight="1" x14ac:dyDescent="0.2">
      <c r="A697" s="96"/>
      <c r="B697" s="96"/>
      <c r="C697" s="135">
        <v>44326.416666666664</v>
      </c>
      <c r="D697" s="96" t="s">
        <v>183</v>
      </c>
      <c r="E697" s="96">
        <v>12.0036</v>
      </c>
      <c r="F697" s="96">
        <v>52.58</v>
      </c>
      <c r="G697" s="96">
        <v>19.8</v>
      </c>
      <c r="H697" s="96">
        <v>41.5</v>
      </c>
      <c r="I697" s="96">
        <v>-5.5289999999999999</v>
      </c>
      <c r="J697" s="96"/>
      <c r="K697" s="96">
        <v>68.63</v>
      </c>
      <c r="L697" s="96">
        <v>11.523820000000001</v>
      </c>
      <c r="M697" s="96">
        <v>4.1633760000000004</v>
      </c>
      <c r="N697" s="96">
        <v>11.446323</v>
      </c>
      <c r="O697" s="96"/>
      <c r="P697" s="96">
        <v>27530000</v>
      </c>
      <c r="Q697" s="96">
        <v>7970000</v>
      </c>
      <c r="R697" s="147">
        <f t="shared" si="169"/>
        <v>3.4542032622333751</v>
      </c>
      <c r="S697" s="147"/>
      <c r="T697" s="147"/>
      <c r="U697" s="147"/>
      <c r="V697" s="147">
        <f t="shared" si="155"/>
        <v>2.2277550731865601</v>
      </c>
      <c r="W697" s="96">
        <f t="shared" si="156"/>
        <v>12.123636000000001</v>
      </c>
      <c r="X697" s="96">
        <f t="shared" si="157"/>
        <v>12.243672</v>
      </c>
      <c r="Y697" s="103">
        <f t="shared" si="158"/>
        <v>11.763528000000001</v>
      </c>
      <c r="Z697" s="103">
        <f t="shared" si="159"/>
        <v>11.446323</v>
      </c>
      <c r="AA697" s="103">
        <f t="shared" si="160"/>
        <v>11.523455999999999</v>
      </c>
      <c r="AB697" s="96"/>
      <c r="AC697" s="96"/>
      <c r="AD697" s="96">
        <v>11.55</v>
      </c>
      <c r="AE697" s="96">
        <f t="shared" si="161"/>
        <v>0</v>
      </c>
      <c r="AF697" s="96">
        <f t="shared" si="168"/>
        <v>0.96221133659902036</v>
      </c>
      <c r="AG697" s="96"/>
      <c r="AH697" s="103">
        <f>IF(AND(M697&lt;Variables!$G$6,M697&gt;Variables!$G$5),0,1)</f>
        <v>1</v>
      </c>
      <c r="AI697" s="103">
        <f t="shared" si="162"/>
        <v>0</v>
      </c>
      <c r="AJ697" s="103">
        <f>IF(I697&gt;Variables!$G$7,0,1)</f>
        <v>1</v>
      </c>
      <c r="AK697" s="103">
        <f>IF(F697&gt;Variables!$G$8,0,1)</f>
        <v>0</v>
      </c>
      <c r="AL697" s="103">
        <f>IF(G697&gt;Variables!$G$9,0,1)</f>
        <v>0</v>
      </c>
      <c r="AM697" s="103">
        <f>IF(AND(K697&gt;Variables!$G$10,K697&lt;Variables!$G$11),0,1)</f>
        <v>0</v>
      </c>
      <c r="AN697" s="103">
        <f>IF(H697&lt;Variables!$G$13,1,0)</f>
        <v>1</v>
      </c>
      <c r="AO697" s="101">
        <f>IF(R697&lt;Variables!$G$12,0,1)</f>
        <v>1</v>
      </c>
      <c r="AP697" s="104"/>
      <c r="AQ697" s="103"/>
      <c r="AR697" s="103"/>
      <c r="AS697" s="103"/>
      <c r="AT697" s="103">
        <v>1</v>
      </c>
      <c r="AU697" s="103"/>
      <c r="AV697" s="96" t="str">
        <f t="shared" si="163"/>
        <v/>
      </c>
      <c r="AW697" s="96">
        <f t="shared" si="164"/>
        <v>1</v>
      </c>
      <c r="AX697" s="96" t="str">
        <f t="shared" si="165"/>
        <v/>
      </c>
      <c r="AY697" s="96">
        <f t="shared" si="166"/>
        <v>1</v>
      </c>
      <c r="AZ697" s="96">
        <f t="shared" si="167"/>
        <v>2.22404905318656</v>
      </c>
      <c r="BA697" s="96"/>
      <c r="BB697" s="96"/>
      <c r="BC697" s="96"/>
      <c r="BD697" s="96"/>
      <c r="BE697"/>
      <c r="BF697"/>
      <c r="BG697"/>
      <c r="BH697"/>
      <c r="BI697"/>
      <c r="BJ697" s="83"/>
      <c r="BK697" s="83"/>
    </row>
    <row r="698" spans="1:63" ht="14.1" customHeight="1" x14ac:dyDescent="0.2">
      <c r="A698" s="96"/>
      <c r="B698" s="96"/>
      <c r="C698" s="135">
        <v>44326.416666666664</v>
      </c>
      <c r="D698" s="96" t="s">
        <v>475</v>
      </c>
      <c r="E698" s="96">
        <v>75.63</v>
      </c>
      <c r="F698" s="96">
        <v>5.28</v>
      </c>
      <c r="G698" s="96">
        <v>4.88</v>
      </c>
      <c r="H698" s="96">
        <v>2770</v>
      </c>
      <c r="I698" s="96">
        <v>332.899</v>
      </c>
      <c r="J698" s="96"/>
      <c r="K698" s="96">
        <v>62.74</v>
      </c>
      <c r="L698" s="96">
        <v>74.956873999999999</v>
      </c>
      <c r="M698" s="96">
        <v>0.89801799999999998</v>
      </c>
      <c r="N698" s="96">
        <v>74.458789999999993</v>
      </c>
      <c r="O698" s="96"/>
      <c r="P698" s="96">
        <v>136304</v>
      </c>
      <c r="Q698" s="96">
        <v>367152</v>
      </c>
      <c r="R698" s="149">
        <f t="shared" si="169"/>
        <v>0.37124678607225348</v>
      </c>
      <c r="S698" s="149"/>
      <c r="T698" s="149"/>
      <c r="U698" s="149"/>
      <c r="V698" s="149">
        <f t="shared" si="155"/>
        <v>2.4425970479638397</v>
      </c>
      <c r="W698" s="97">
        <f t="shared" si="156"/>
        <v>76.386299999999991</v>
      </c>
      <c r="X698" s="96">
        <f t="shared" si="157"/>
        <v>77.142600000000002</v>
      </c>
      <c r="Y698" s="96">
        <f t="shared" si="158"/>
        <v>74.117399999999989</v>
      </c>
      <c r="Z698" s="96">
        <f t="shared" si="159"/>
        <v>74.458789999999993</v>
      </c>
      <c r="AA698" s="96">
        <f t="shared" si="160"/>
        <v>72.604799999999997</v>
      </c>
      <c r="AB698" s="96"/>
      <c r="AC698" s="96">
        <v>77.48</v>
      </c>
      <c r="AD698" s="96">
        <v>75.23</v>
      </c>
      <c r="AE698" s="97">
        <f t="shared" si="161"/>
        <v>1.0244611926484199</v>
      </c>
      <c r="AF698" s="96">
        <f t="shared" si="168"/>
        <v>0.99471109348142284</v>
      </c>
      <c r="AG698" s="96"/>
      <c r="AH698" s="97">
        <f>IF(AND(M698&lt;Variables!$G$6,M698&gt;Variables!$G$5),0,1)</f>
        <v>1</v>
      </c>
      <c r="AI698" s="97">
        <f t="shared" si="162"/>
        <v>0</v>
      </c>
      <c r="AJ698" s="97">
        <f>IF(I698&gt;Variables!$G$7,0,1)</f>
        <v>0</v>
      </c>
      <c r="AK698" s="97">
        <f>IF(F698&gt;Variables!$G$8,0,1)</f>
        <v>1</v>
      </c>
      <c r="AL698" s="97">
        <f>IF(G698&gt;Variables!$G$9,0,1)</f>
        <v>1</v>
      </c>
      <c r="AM698" s="97">
        <f>IF(AND(K698&gt;Variables!$G$10,K698&lt;Variables!$G$11),0,1)</f>
        <v>0</v>
      </c>
      <c r="AN698" s="103">
        <f>IF(H698&lt;Variables!$G$13,1,0)</f>
        <v>0</v>
      </c>
      <c r="AO698" s="101">
        <f>IF(R698&lt;Variables!$G$12,0,1)</f>
        <v>0</v>
      </c>
      <c r="AP698" s="99"/>
      <c r="AQ698" s="97"/>
      <c r="AR698" s="97"/>
      <c r="AS698" s="97">
        <v>1</v>
      </c>
      <c r="AT698" s="97"/>
      <c r="AU698" s="97"/>
      <c r="AV698" s="96">
        <f t="shared" si="163"/>
        <v>3</v>
      </c>
      <c r="AW698" s="96" t="str">
        <f t="shared" si="164"/>
        <v/>
      </c>
      <c r="AX698" s="96" t="str">
        <f t="shared" si="165"/>
        <v/>
      </c>
      <c r="AY698" s="96">
        <f t="shared" si="166"/>
        <v>3</v>
      </c>
      <c r="AZ698" s="96">
        <f t="shared" si="167"/>
        <v>2.4392090879638402</v>
      </c>
      <c r="BA698" s="96"/>
      <c r="BB698" s="96"/>
      <c r="BC698" s="96"/>
      <c r="BD698" s="96"/>
      <c r="BE698"/>
      <c r="BF698"/>
      <c r="BG698"/>
      <c r="BH698"/>
      <c r="BI698"/>
      <c r="BJ698" s="83"/>
      <c r="BK698" s="83"/>
    </row>
    <row r="699" spans="1:63" ht="14.1" customHeight="1" x14ac:dyDescent="0.2">
      <c r="A699" s="96"/>
      <c r="B699" s="96"/>
      <c r="C699" s="135">
        <v>44326.416666666664</v>
      </c>
      <c r="D699" s="96" t="s">
        <v>476</v>
      </c>
      <c r="E699" s="96">
        <v>15.25</v>
      </c>
      <c r="F699" s="96">
        <v>8.27</v>
      </c>
      <c r="G699" s="96">
        <v>1.8</v>
      </c>
      <c r="H699" s="96">
        <v>16840</v>
      </c>
      <c r="I699" s="96">
        <v>-35.613999999999997</v>
      </c>
      <c r="J699" s="96"/>
      <c r="K699" s="96">
        <v>61.32</v>
      </c>
      <c r="L699" s="96">
        <v>15.164714999999999</v>
      </c>
      <c r="M699" s="96">
        <v>0.56239099999999997</v>
      </c>
      <c r="N699" s="96">
        <v>15.111216000000001</v>
      </c>
      <c r="O699" s="96"/>
      <c r="P699" s="96">
        <v>6598000</v>
      </c>
      <c r="Q699" s="96">
        <v>10717000</v>
      </c>
      <c r="R699" s="151">
        <f t="shared" si="169"/>
        <v>0.61565736680041061</v>
      </c>
      <c r="S699" s="151"/>
      <c r="T699" s="151"/>
      <c r="U699" s="151"/>
      <c r="V699" s="151">
        <f t="shared" si="155"/>
        <v>2.4512672574454397</v>
      </c>
      <c r="W699" s="96">
        <f t="shared" si="156"/>
        <v>15.4025</v>
      </c>
      <c r="X699" s="96">
        <f t="shared" si="157"/>
        <v>15.555</v>
      </c>
      <c r="Y699" s="105">
        <f t="shared" si="158"/>
        <v>14.945</v>
      </c>
      <c r="Z699" s="105">
        <f t="shared" si="159"/>
        <v>15.111216000000001</v>
      </c>
      <c r="AA699" s="105">
        <f t="shared" si="160"/>
        <v>14.639999999999999</v>
      </c>
      <c r="AB699" s="96"/>
      <c r="AC699" s="96">
        <v>15.38</v>
      </c>
      <c r="AD699" s="96">
        <v>15.02</v>
      </c>
      <c r="AE699" s="96">
        <f t="shared" si="161"/>
        <v>1.0085245901639346</v>
      </c>
      <c r="AF699" s="96">
        <f t="shared" si="168"/>
        <v>0.98491803278688517</v>
      </c>
      <c r="AG699" s="96"/>
      <c r="AH699" s="105">
        <f>IF(AND(M699&lt;Variables!$G$6,M699&gt;Variables!$G$5),0,1)</f>
        <v>1</v>
      </c>
      <c r="AI699" s="105">
        <f t="shared" si="162"/>
        <v>0</v>
      </c>
      <c r="AJ699" s="105">
        <f>IF(I699&gt;Variables!$G$7,0,1)</f>
        <v>1</v>
      </c>
      <c r="AK699" s="105">
        <f>IF(F699&gt;Variables!$G$8,0,1)</f>
        <v>1</v>
      </c>
      <c r="AL699" s="105">
        <f>IF(G699&gt;Variables!$G$9,0,1)</f>
        <v>1</v>
      </c>
      <c r="AM699" s="105">
        <f>IF(AND(K699&gt;Variables!$G$10,K699&lt;Variables!$G$11),0,1)</f>
        <v>0</v>
      </c>
      <c r="AN699" s="103">
        <f>IF(H699&lt;Variables!$G$13,1,0)</f>
        <v>0</v>
      </c>
      <c r="AO699" s="101">
        <f>IF(R699&lt;Variables!$G$12,0,1)</f>
        <v>0</v>
      </c>
      <c r="AP699" s="106"/>
      <c r="AQ699" s="105"/>
      <c r="AR699" s="105"/>
      <c r="AS699" s="105"/>
      <c r="AT699" s="105"/>
      <c r="AU699" s="105">
        <v>1</v>
      </c>
      <c r="AV699" s="96" t="str">
        <f t="shared" si="163"/>
        <v/>
      </c>
      <c r="AW699" s="96" t="str">
        <f t="shared" si="164"/>
        <v/>
      </c>
      <c r="AX699" s="96">
        <f t="shared" si="165"/>
        <v>2</v>
      </c>
      <c r="AY699" s="96">
        <f t="shared" si="166"/>
        <v>2</v>
      </c>
      <c r="AZ699" s="96">
        <f t="shared" si="167"/>
        <v>2.4479559774454396</v>
      </c>
      <c r="BA699" s="96"/>
      <c r="BB699" s="96"/>
      <c r="BC699" s="96"/>
      <c r="BD699" s="96"/>
      <c r="BE699"/>
      <c r="BF699"/>
      <c r="BG699"/>
      <c r="BH699"/>
      <c r="BI699"/>
      <c r="BJ699" s="83"/>
      <c r="BK699" s="83"/>
    </row>
    <row r="700" spans="1:63" ht="14.1" customHeight="1" x14ac:dyDescent="0.2">
      <c r="A700" s="96"/>
      <c r="B700" s="96"/>
      <c r="C700" s="135">
        <v>44326.416666666664</v>
      </c>
      <c r="D700" s="96" t="s">
        <v>477</v>
      </c>
      <c r="E700" s="96">
        <v>10.26</v>
      </c>
      <c r="F700" s="96">
        <v>5.0199999999999996</v>
      </c>
      <c r="G700" s="96">
        <v>-0.39</v>
      </c>
      <c r="H700" s="96">
        <v>13280</v>
      </c>
      <c r="I700" s="96">
        <v>480.197</v>
      </c>
      <c r="J700" s="96"/>
      <c r="K700" s="96">
        <v>61.25</v>
      </c>
      <c r="L700" s="96">
        <v>10.27375</v>
      </c>
      <c r="M700" s="96">
        <v>-0.13383600000000001</v>
      </c>
      <c r="N700" s="96">
        <v>10.266339</v>
      </c>
      <c r="O700" s="96"/>
      <c r="P700" s="96">
        <v>805071</v>
      </c>
      <c r="Q700" s="96">
        <v>4221000</v>
      </c>
      <c r="R700" s="151">
        <f t="shared" si="169"/>
        <v>0.19072992181947407</v>
      </c>
      <c r="S700" s="151"/>
      <c r="T700" s="151"/>
      <c r="U700" s="151"/>
      <c r="V700" s="151">
        <f t="shared" si="155"/>
        <v>2.4913780676400004</v>
      </c>
      <c r="W700" s="96">
        <f t="shared" si="156"/>
        <v>10.3626</v>
      </c>
      <c r="X700" s="96">
        <f t="shared" si="157"/>
        <v>10.465199999999999</v>
      </c>
      <c r="Y700" s="105">
        <f t="shared" si="158"/>
        <v>10.0548</v>
      </c>
      <c r="Z700" s="105">
        <f t="shared" si="159"/>
        <v>10.266339</v>
      </c>
      <c r="AA700" s="105">
        <f t="shared" si="160"/>
        <v>9.8495999999999988</v>
      </c>
      <c r="AB700" s="96"/>
      <c r="AC700" s="96">
        <v>10.33</v>
      </c>
      <c r="AD700" s="96">
        <v>9.99</v>
      </c>
      <c r="AE700" s="96">
        <f t="shared" si="161"/>
        <v>1.00682261208577</v>
      </c>
      <c r="AF700" s="96">
        <f t="shared" si="168"/>
        <v>0.97368421052631582</v>
      </c>
      <c r="AG700" s="96"/>
      <c r="AH700" s="105">
        <f>IF(AND(M700&lt;Variables!$G$6,M700&gt;Variables!$G$5),0,1)</f>
        <v>1</v>
      </c>
      <c r="AI700" s="105">
        <f t="shared" si="162"/>
        <v>0</v>
      </c>
      <c r="AJ700" s="105">
        <f>IF(I700&gt;Variables!$G$7,0,1)</f>
        <v>0</v>
      </c>
      <c r="AK700" s="105">
        <f>IF(F700&gt;Variables!$G$8,0,1)</f>
        <v>1</v>
      </c>
      <c r="AL700" s="105">
        <f>IF(G700&gt;Variables!$G$9,0,1)</f>
        <v>1</v>
      </c>
      <c r="AM700" s="105">
        <f>IF(AND(K700&gt;Variables!$G$10,K700&lt;Variables!$G$11),0,1)</f>
        <v>0</v>
      </c>
      <c r="AN700" s="103">
        <f>IF(H700&lt;Variables!$G$13,1,0)</f>
        <v>0</v>
      </c>
      <c r="AO700" s="101">
        <f>IF(R700&lt;Variables!$G$12,0,1)</f>
        <v>0</v>
      </c>
      <c r="AP700" s="106"/>
      <c r="AQ700" s="105"/>
      <c r="AR700" s="105"/>
      <c r="AS700" s="105"/>
      <c r="AT700" s="105"/>
      <c r="AU700" s="105">
        <v>1</v>
      </c>
      <c r="AV700" s="96" t="str">
        <f t="shared" si="163"/>
        <v/>
      </c>
      <c r="AW700" s="96" t="str">
        <f t="shared" si="164"/>
        <v/>
      </c>
      <c r="AX700" s="96">
        <f t="shared" si="165"/>
        <v>2</v>
      </c>
      <c r="AY700" s="96">
        <f t="shared" si="166"/>
        <v>2</v>
      </c>
      <c r="AZ700" s="96">
        <f t="shared" si="167"/>
        <v>2.4880705676400003</v>
      </c>
      <c r="BA700" s="96"/>
      <c r="BB700" s="96"/>
      <c r="BC700" s="96"/>
      <c r="BD700" s="96"/>
      <c r="BE700"/>
      <c r="BF700"/>
      <c r="BG700"/>
      <c r="BH700"/>
      <c r="BI700"/>
      <c r="BJ700" s="83"/>
      <c r="BK700" s="83"/>
    </row>
    <row r="701" spans="1:63" ht="14.1" customHeight="1" x14ac:dyDescent="0.2">
      <c r="A701" s="96"/>
      <c r="B701" s="96"/>
      <c r="C701" s="135">
        <v>44326.416666666664</v>
      </c>
      <c r="D701" s="96" t="s">
        <v>337</v>
      </c>
      <c r="E701" s="96">
        <v>22.495000000000001</v>
      </c>
      <c r="F701" s="96">
        <v>6.53</v>
      </c>
      <c r="G701" s="96">
        <v>2.39</v>
      </c>
      <c r="H701" s="96">
        <v>10220</v>
      </c>
      <c r="I701" s="96">
        <v>68.676000000000002</v>
      </c>
      <c r="J701" s="96"/>
      <c r="K701" s="96">
        <v>60.41</v>
      </c>
      <c r="L701" s="96">
        <v>22.49973</v>
      </c>
      <c r="M701" s="96">
        <v>-2.1021999999999999E-2</v>
      </c>
      <c r="N701" s="96">
        <v>22.326681000000001</v>
      </c>
      <c r="O701" s="96"/>
      <c r="P701" s="96">
        <v>8791000</v>
      </c>
      <c r="Q701" s="96">
        <v>22421000</v>
      </c>
      <c r="R701" s="151">
        <f t="shared" si="169"/>
        <v>0.39208777485393159</v>
      </c>
      <c r="S701" s="151"/>
      <c r="T701" s="151"/>
      <c r="U701" s="151"/>
      <c r="V701" s="151">
        <f t="shared" si="155"/>
        <v>2.47602617908976</v>
      </c>
      <c r="W701" s="96">
        <f t="shared" si="156"/>
        <v>22.719950000000001</v>
      </c>
      <c r="X701" s="96">
        <f t="shared" si="157"/>
        <v>22.944900000000001</v>
      </c>
      <c r="Y701" s="105">
        <f t="shared" si="158"/>
        <v>22.045100000000001</v>
      </c>
      <c r="Z701" s="105">
        <f t="shared" si="159"/>
        <v>22.326681000000001</v>
      </c>
      <c r="AA701" s="105">
        <f t="shared" si="160"/>
        <v>21.595199999999998</v>
      </c>
      <c r="AB701" s="96"/>
      <c r="AC701" s="96">
        <v>22.9</v>
      </c>
      <c r="AD701" s="96">
        <v>21.89</v>
      </c>
      <c r="AE701" s="97">
        <f t="shared" si="161"/>
        <v>1.0180040008890863</v>
      </c>
      <c r="AF701" s="96">
        <f t="shared" si="168"/>
        <v>0.97310513447432756</v>
      </c>
      <c r="AG701" s="96"/>
      <c r="AH701" s="105">
        <f>IF(AND(M701&lt;Variables!$G$6,M701&gt;Variables!$G$5),0,1)</f>
        <v>1</v>
      </c>
      <c r="AI701" s="105">
        <f t="shared" si="162"/>
        <v>0</v>
      </c>
      <c r="AJ701" s="105">
        <f>IF(I701&gt;Variables!$G$7,0,1)</f>
        <v>0</v>
      </c>
      <c r="AK701" s="105">
        <f>IF(F701&gt;Variables!$G$8,0,1)</f>
        <v>1</v>
      </c>
      <c r="AL701" s="105">
        <f>IF(G701&gt;Variables!$G$9,0,1)</f>
        <v>1</v>
      </c>
      <c r="AM701" s="105">
        <f>IF(AND(K701&gt;Variables!$G$10,K701&lt;Variables!$G$11),0,1)</f>
        <v>0</v>
      </c>
      <c r="AN701" s="103">
        <f>IF(H701&lt;Variables!$G$13,1,0)</f>
        <v>0</v>
      </c>
      <c r="AO701" s="101">
        <f>IF(R701&lt;Variables!$G$12,0,1)</f>
        <v>0</v>
      </c>
      <c r="AP701" s="106"/>
      <c r="AQ701" s="105"/>
      <c r="AR701" s="105"/>
      <c r="AS701" s="105"/>
      <c r="AT701" s="105"/>
      <c r="AU701" s="105">
        <v>1</v>
      </c>
      <c r="AV701" s="96">
        <f t="shared" si="163"/>
        <v>3</v>
      </c>
      <c r="AW701" s="96" t="str">
        <f t="shared" si="164"/>
        <v/>
      </c>
      <c r="AX701" s="96" t="str">
        <f t="shared" si="165"/>
        <v/>
      </c>
      <c r="AY701" s="96">
        <f t="shared" si="166"/>
        <v>3</v>
      </c>
      <c r="AZ701" s="96">
        <f t="shared" si="167"/>
        <v>2.4727640390897601</v>
      </c>
      <c r="BA701" s="96"/>
      <c r="BB701" s="96"/>
      <c r="BC701" s="96"/>
      <c r="BD701" s="96"/>
      <c r="BE701"/>
      <c r="BF701"/>
      <c r="BG701"/>
      <c r="BH701"/>
      <c r="BI701"/>
      <c r="BJ701" s="83"/>
      <c r="BK701" s="83"/>
    </row>
    <row r="702" spans="1:63" ht="14.1" customHeight="1" x14ac:dyDescent="0.2">
      <c r="A702" s="96"/>
      <c r="B702" s="96"/>
      <c r="C702" s="135">
        <v>44326.416666666664</v>
      </c>
      <c r="D702" s="96" t="s">
        <v>478</v>
      </c>
      <c r="E702" s="96">
        <v>29.29</v>
      </c>
      <c r="F702" s="96">
        <v>5.28</v>
      </c>
      <c r="G702" s="96">
        <v>3.35</v>
      </c>
      <c r="H702" s="96">
        <v>7000</v>
      </c>
      <c r="I702" s="96">
        <v>314.74099999999999</v>
      </c>
      <c r="J702" s="96"/>
      <c r="K702" s="96">
        <v>60.24</v>
      </c>
      <c r="L702" s="96">
        <v>29.193750000000001</v>
      </c>
      <c r="M702" s="96">
        <v>0.32969399999999999</v>
      </c>
      <c r="N702" s="96">
        <v>29.002839000000002</v>
      </c>
      <c r="O702" s="96"/>
      <c r="P702" s="96">
        <v>9352000</v>
      </c>
      <c r="Q702" s="96">
        <v>21912000</v>
      </c>
      <c r="R702" s="150">
        <f t="shared" si="169"/>
        <v>0.42679810149689668</v>
      </c>
      <c r="S702" s="150"/>
      <c r="T702" s="150"/>
      <c r="U702" s="150"/>
      <c r="V702" s="150">
        <f t="shared" si="155"/>
        <v>2.4547642757747195</v>
      </c>
      <c r="W702" s="101">
        <f t="shared" si="156"/>
        <v>29.582899999999999</v>
      </c>
      <c r="X702" s="101">
        <f t="shared" si="157"/>
        <v>29.875799999999998</v>
      </c>
      <c r="Y702" s="96">
        <f t="shared" si="158"/>
        <v>28.7042</v>
      </c>
      <c r="Z702" s="96">
        <f t="shared" si="159"/>
        <v>29.002839000000002</v>
      </c>
      <c r="AA702" s="96">
        <f t="shared" si="160"/>
        <v>28.118399999999998</v>
      </c>
      <c r="AB702" s="96"/>
      <c r="AC702" s="96">
        <v>29.97</v>
      </c>
      <c r="AD702" s="96">
        <v>28.82</v>
      </c>
      <c r="AE702" s="97">
        <f t="shared" si="161"/>
        <v>1.0232161147149197</v>
      </c>
      <c r="AF702" s="96">
        <f t="shared" si="168"/>
        <v>0.98395356777057019</v>
      </c>
      <c r="AG702" s="96"/>
      <c r="AH702" s="101">
        <f>IF(AND(M702&lt;Variables!$G$6,M702&gt;Variables!$G$5),0,1)</f>
        <v>1</v>
      </c>
      <c r="AI702" s="101">
        <f t="shared" si="162"/>
        <v>0</v>
      </c>
      <c r="AJ702" s="101">
        <f>IF(I702&gt;Variables!$G$7,0,1)</f>
        <v>0</v>
      </c>
      <c r="AK702" s="101">
        <f>IF(F702&gt;Variables!$G$8,0,1)</f>
        <v>1</v>
      </c>
      <c r="AL702" s="101">
        <f>IF(G702&gt;Variables!$G$9,0,1)</f>
        <v>1</v>
      </c>
      <c r="AM702" s="101">
        <f>IF(AND(K702&gt;Variables!$G$10,K702&lt;Variables!$G$11),0,1)</f>
        <v>0</v>
      </c>
      <c r="AN702" s="103">
        <f>IF(H702&lt;Variables!$G$13,1,0)</f>
        <v>0</v>
      </c>
      <c r="AO702" s="101">
        <f>IF(R702&lt;Variables!$G$12,0,1)</f>
        <v>0</v>
      </c>
      <c r="AP702" s="102"/>
      <c r="AQ702" s="101"/>
      <c r="AR702" s="101">
        <v>1</v>
      </c>
      <c r="AS702" s="101"/>
      <c r="AT702" s="101"/>
      <c r="AU702" s="101"/>
      <c r="AV702" s="96">
        <f t="shared" si="163"/>
        <v>3</v>
      </c>
      <c r="AW702" s="96" t="str">
        <f t="shared" si="164"/>
        <v/>
      </c>
      <c r="AX702" s="96" t="str">
        <f t="shared" si="165"/>
        <v/>
      </c>
      <c r="AY702" s="96">
        <f t="shared" si="166"/>
        <v>3</v>
      </c>
      <c r="AZ702" s="96">
        <f t="shared" si="167"/>
        <v>2.4515113157747197</v>
      </c>
      <c r="BA702" s="96"/>
      <c r="BB702" s="96"/>
      <c r="BC702" s="96"/>
      <c r="BD702" s="96"/>
      <c r="BE702"/>
      <c r="BF702"/>
      <c r="BG702"/>
      <c r="BH702"/>
      <c r="BI702"/>
      <c r="BJ702" s="83"/>
      <c r="BK702" s="83"/>
    </row>
    <row r="703" spans="1:63" ht="14.1" customHeight="1" x14ac:dyDescent="0.2">
      <c r="A703" s="96"/>
      <c r="B703" s="96"/>
      <c r="C703" s="135">
        <v>44326.416666666664</v>
      </c>
      <c r="D703" s="96" t="s">
        <v>479</v>
      </c>
      <c r="E703" s="96">
        <v>43.615000000000002</v>
      </c>
      <c r="F703" s="96">
        <v>6.02</v>
      </c>
      <c r="G703" s="96">
        <v>2.02</v>
      </c>
      <c r="H703" s="96">
        <v>7450</v>
      </c>
      <c r="I703" s="96">
        <v>726.80799999999999</v>
      </c>
      <c r="J703" s="96"/>
      <c r="K703" s="96">
        <v>58.21</v>
      </c>
      <c r="L703" s="96">
        <v>43.597329999999999</v>
      </c>
      <c r="M703" s="96">
        <v>4.0529999999999997E-2</v>
      </c>
      <c r="N703" s="96">
        <v>43.495412999999999</v>
      </c>
      <c r="O703" s="96"/>
      <c r="P703" s="96">
        <v>2363000</v>
      </c>
      <c r="Q703" s="96">
        <v>6659000</v>
      </c>
      <c r="R703" s="151">
        <f t="shared" si="169"/>
        <v>0.35485808679981978</v>
      </c>
      <c r="S703" s="151"/>
      <c r="T703" s="151"/>
      <c r="U703" s="151"/>
      <c r="V703" s="151">
        <f t="shared" si="155"/>
        <v>2.4500408342456002</v>
      </c>
      <c r="W703" s="96">
        <f t="shared" si="156"/>
        <v>44.05115</v>
      </c>
      <c r="X703" s="96">
        <f t="shared" si="157"/>
        <v>44.487300000000005</v>
      </c>
      <c r="Y703" s="105">
        <f t="shared" si="158"/>
        <v>42.742699999999999</v>
      </c>
      <c r="Z703" s="105">
        <f t="shared" si="159"/>
        <v>43.495412999999999</v>
      </c>
      <c r="AA703" s="105">
        <f t="shared" si="160"/>
        <v>41.870400000000004</v>
      </c>
      <c r="AB703" s="96"/>
      <c r="AC703" s="96">
        <v>44.42</v>
      </c>
      <c r="AD703" s="96">
        <v>42.98</v>
      </c>
      <c r="AE703" s="97">
        <f t="shared" si="161"/>
        <v>1.0184569528831824</v>
      </c>
      <c r="AF703" s="96">
        <f t="shared" si="168"/>
        <v>0.98544078871947716</v>
      </c>
      <c r="AG703" s="96"/>
      <c r="AH703" s="105">
        <f>IF(AND(M703&lt;Variables!$G$6,M703&gt;Variables!$G$5),0,1)</f>
        <v>1</v>
      </c>
      <c r="AI703" s="105">
        <f t="shared" si="162"/>
        <v>0</v>
      </c>
      <c r="AJ703" s="105">
        <f>IF(I703&gt;Variables!$G$7,0,1)</f>
        <v>0</v>
      </c>
      <c r="AK703" s="105">
        <f>IF(F703&gt;Variables!$G$8,0,1)</f>
        <v>1</v>
      </c>
      <c r="AL703" s="105">
        <f>IF(G703&gt;Variables!$G$9,0,1)</f>
        <v>1</v>
      </c>
      <c r="AM703" s="105">
        <f>IF(AND(K703&gt;Variables!$G$10,K703&lt;Variables!$G$11),0,1)</f>
        <v>0</v>
      </c>
      <c r="AN703" s="103">
        <f>IF(H703&lt;Variables!$G$13,1,0)</f>
        <v>0</v>
      </c>
      <c r="AO703" s="101">
        <f>IF(R703&lt;Variables!$G$12,0,1)</f>
        <v>0</v>
      </c>
      <c r="AP703" s="106"/>
      <c r="AQ703" s="105"/>
      <c r="AR703" s="105"/>
      <c r="AS703" s="105"/>
      <c r="AT703" s="105"/>
      <c r="AU703" s="105">
        <v>1</v>
      </c>
      <c r="AV703" s="96">
        <f t="shared" si="163"/>
        <v>3</v>
      </c>
      <c r="AW703" s="96" t="str">
        <f t="shared" si="164"/>
        <v/>
      </c>
      <c r="AX703" s="96" t="str">
        <f t="shared" si="165"/>
        <v/>
      </c>
      <c r="AY703" s="96">
        <f t="shared" si="166"/>
        <v>3</v>
      </c>
      <c r="AZ703" s="96">
        <f t="shared" si="167"/>
        <v>2.4468974942456003</v>
      </c>
      <c r="BA703" s="96"/>
      <c r="BB703" s="96"/>
      <c r="BC703" s="96"/>
      <c r="BD703" s="96"/>
      <c r="BE703"/>
      <c r="BF703"/>
      <c r="BG703"/>
      <c r="BH703"/>
      <c r="BI703"/>
      <c r="BJ703" s="83"/>
      <c r="BK703" s="83"/>
    </row>
    <row r="704" spans="1:63" ht="14.1" customHeight="1" x14ac:dyDescent="0.2">
      <c r="A704" s="96"/>
      <c r="B704" s="96"/>
      <c r="C704" s="135">
        <v>44326.416666666664</v>
      </c>
      <c r="D704" s="96" t="s">
        <v>480</v>
      </c>
      <c r="E704" s="96">
        <v>81.849999999999994</v>
      </c>
      <c r="F704" s="96">
        <v>7.47</v>
      </c>
      <c r="G704" s="96">
        <v>3.45</v>
      </c>
      <c r="H704" s="96">
        <v>56290</v>
      </c>
      <c r="I704" s="96">
        <v>-0.84399999999999997</v>
      </c>
      <c r="J704" s="96"/>
      <c r="K704" s="96">
        <v>58.17</v>
      </c>
      <c r="L704" s="96">
        <v>82.145264999999995</v>
      </c>
      <c r="M704" s="96">
        <v>-0.35944300000000001</v>
      </c>
      <c r="N704" s="96">
        <v>81.758561</v>
      </c>
      <c r="O704" s="96"/>
      <c r="P704" s="96">
        <v>1190000</v>
      </c>
      <c r="Q704" s="96">
        <v>1238000</v>
      </c>
      <c r="R704" s="149">
        <f t="shared" si="169"/>
        <v>0.96122778675282716</v>
      </c>
      <c r="S704" s="149"/>
      <c r="T704" s="149"/>
      <c r="U704" s="149"/>
      <c r="V704" s="149">
        <f t="shared" si="155"/>
        <v>2.4694677612072802</v>
      </c>
      <c r="W704" s="97">
        <f t="shared" si="156"/>
        <v>82.668499999999995</v>
      </c>
      <c r="X704" s="96">
        <f t="shared" si="157"/>
        <v>83.486999999999995</v>
      </c>
      <c r="Y704" s="98">
        <f t="shared" si="158"/>
        <v>80.212999999999994</v>
      </c>
      <c r="Z704" s="98">
        <f t="shared" si="159"/>
        <v>81.758561</v>
      </c>
      <c r="AA704" s="98">
        <f t="shared" si="160"/>
        <v>78.575999999999993</v>
      </c>
      <c r="AB704" s="96"/>
      <c r="AC704" s="96">
        <v>83.23</v>
      </c>
      <c r="AD704" s="96">
        <v>81.27</v>
      </c>
      <c r="AE704" s="97">
        <f t="shared" si="161"/>
        <v>1.016860109957239</v>
      </c>
      <c r="AF704" s="96">
        <f t="shared" si="168"/>
        <v>0.99291386682956628</v>
      </c>
      <c r="AG704" s="96"/>
      <c r="AH704" s="97">
        <f>IF(AND(M704&lt;Variables!$G$6,M704&gt;Variables!$G$5),0,1)</f>
        <v>1</v>
      </c>
      <c r="AI704" s="97">
        <f t="shared" si="162"/>
        <v>0</v>
      </c>
      <c r="AJ704" s="97">
        <f>IF(I704&gt;Variables!$G$7,0,1)</f>
        <v>1</v>
      </c>
      <c r="AK704" s="97">
        <f>IF(F704&gt;Variables!$G$8,0,1)</f>
        <v>1</v>
      </c>
      <c r="AL704" s="97">
        <f>IF(G704&gt;Variables!$G$9,0,1)</f>
        <v>1</v>
      </c>
      <c r="AM704" s="97">
        <f>IF(AND(K704&gt;Variables!$G$10,K704&lt;Variables!$G$11),0,1)</f>
        <v>0</v>
      </c>
      <c r="AN704" s="103">
        <f>IF(H704&lt;Variables!$G$13,1,0)</f>
        <v>0</v>
      </c>
      <c r="AO704" s="101">
        <f>IF(R704&lt;Variables!$G$12,0,1)</f>
        <v>0</v>
      </c>
      <c r="AP704" s="99"/>
      <c r="AQ704" s="97"/>
      <c r="AR704" s="97"/>
      <c r="AS704" s="97">
        <v>1</v>
      </c>
      <c r="AT704" s="97"/>
      <c r="AU704" s="97"/>
      <c r="AV704" s="96">
        <f t="shared" si="163"/>
        <v>3</v>
      </c>
      <c r="AW704" s="96" t="str">
        <f t="shared" si="164"/>
        <v/>
      </c>
      <c r="AX704" s="96" t="str">
        <f t="shared" si="165"/>
        <v/>
      </c>
      <c r="AY704" s="96">
        <f t="shared" si="166"/>
        <v>3</v>
      </c>
      <c r="AZ704" s="96">
        <f t="shared" si="167"/>
        <v>2.4663265812072801</v>
      </c>
      <c r="BA704" s="96"/>
      <c r="BB704" s="96"/>
      <c r="BC704" s="96"/>
      <c r="BD704" s="96"/>
      <c r="BE704"/>
      <c r="BF704"/>
      <c r="BG704"/>
      <c r="BH704"/>
      <c r="BI704"/>
      <c r="BJ704" s="83"/>
      <c r="BK704" s="83"/>
    </row>
    <row r="705" spans="1:63" ht="14.1" customHeight="1" x14ac:dyDescent="0.2">
      <c r="A705" s="96"/>
      <c r="B705" s="96"/>
      <c r="C705" s="135">
        <v>44326.416666666664</v>
      </c>
      <c r="D705" s="96" t="s">
        <v>481</v>
      </c>
      <c r="E705" s="96">
        <v>13.57</v>
      </c>
      <c r="F705" s="96">
        <v>19.23</v>
      </c>
      <c r="G705" s="96">
        <v>12.24</v>
      </c>
      <c r="H705" s="96">
        <v>332.51</v>
      </c>
      <c r="I705" s="96">
        <v>-31.236999999999998</v>
      </c>
      <c r="J705" s="96"/>
      <c r="K705" s="96">
        <v>57.14</v>
      </c>
      <c r="L705" s="96">
        <v>13.683655</v>
      </c>
      <c r="M705" s="96">
        <v>-0.83058900000000002</v>
      </c>
      <c r="N705" s="96">
        <v>13.477245</v>
      </c>
      <c r="O705" s="96"/>
      <c r="P705" s="96">
        <v>874770</v>
      </c>
      <c r="Q705" s="96">
        <v>211890</v>
      </c>
      <c r="R705" s="150">
        <f t="shared" si="169"/>
        <v>4.1284156873849636</v>
      </c>
      <c r="S705" s="150"/>
      <c r="T705" s="150"/>
      <c r="U705" s="150"/>
      <c r="V705" s="150">
        <f t="shared" si="155"/>
        <v>2.4796927249684795</v>
      </c>
      <c r="W705" s="101">
        <f t="shared" si="156"/>
        <v>13.7057</v>
      </c>
      <c r="X705" s="101">
        <f t="shared" si="157"/>
        <v>13.8414</v>
      </c>
      <c r="Y705" s="96">
        <f t="shared" si="158"/>
        <v>13.2986</v>
      </c>
      <c r="Z705" s="96">
        <f t="shared" si="159"/>
        <v>13.477245</v>
      </c>
      <c r="AA705" s="96">
        <f t="shared" si="160"/>
        <v>13.027200000000001</v>
      </c>
      <c r="AB705" s="96"/>
      <c r="AC705" s="96">
        <v>14.5</v>
      </c>
      <c r="AD705" s="96"/>
      <c r="AE705" s="97">
        <f t="shared" si="161"/>
        <v>1.0685335298452467</v>
      </c>
      <c r="AF705" s="96">
        <f t="shared" si="168"/>
        <v>0</v>
      </c>
      <c r="AG705" s="96"/>
      <c r="AH705" s="101">
        <f>IF(AND(M705&lt;Variables!$G$6,M705&gt;Variables!$G$5),0,1)</f>
        <v>1</v>
      </c>
      <c r="AI705" s="101">
        <f t="shared" si="162"/>
        <v>0</v>
      </c>
      <c r="AJ705" s="101">
        <f>IF(I705&gt;Variables!$G$7,0,1)</f>
        <v>1</v>
      </c>
      <c r="AK705" s="101">
        <f>IF(F705&gt;Variables!$G$8,0,1)</f>
        <v>0</v>
      </c>
      <c r="AL705" s="101">
        <f>IF(G705&gt;Variables!$G$9,0,1)</f>
        <v>0</v>
      </c>
      <c r="AM705" s="101">
        <f>IF(AND(K705&gt;Variables!$G$10,K705&lt;Variables!$G$11),0,1)</f>
        <v>0</v>
      </c>
      <c r="AN705" s="103">
        <f>IF(H705&lt;Variables!$G$13,1,0)</f>
        <v>1</v>
      </c>
      <c r="AO705" s="101">
        <f>IF(R705&lt;Variables!$G$12,0,1)</f>
        <v>1</v>
      </c>
      <c r="AP705" s="102"/>
      <c r="AQ705" s="101"/>
      <c r="AR705" s="101">
        <v>1</v>
      </c>
      <c r="AS705" s="101"/>
      <c r="AT705" s="101"/>
      <c r="AU705" s="101"/>
      <c r="AV705" s="96">
        <f t="shared" si="163"/>
        <v>3</v>
      </c>
      <c r="AW705" s="96" t="str">
        <f t="shared" si="164"/>
        <v/>
      </c>
      <c r="AX705" s="96" t="str">
        <f t="shared" si="165"/>
        <v/>
      </c>
      <c r="AY705" s="96">
        <f t="shared" si="166"/>
        <v>3</v>
      </c>
      <c r="AZ705" s="96">
        <f t="shared" si="167"/>
        <v>2.4766071649684793</v>
      </c>
      <c r="BA705" s="96"/>
      <c r="BB705" s="96"/>
      <c r="BC705" s="96"/>
      <c r="BD705" s="96"/>
      <c r="BE705"/>
      <c r="BF705"/>
      <c r="BG705"/>
      <c r="BH705"/>
      <c r="BI705"/>
      <c r="BJ705" s="83"/>
      <c r="BK705" s="83"/>
    </row>
    <row r="706" spans="1:63" ht="14.1" customHeight="1" x14ac:dyDescent="0.2">
      <c r="A706" s="96"/>
      <c r="B706" s="96"/>
      <c r="C706" s="135">
        <v>44326.416666666664</v>
      </c>
      <c r="D706" s="96" t="s">
        <v>482</v>
      </c>
      <c r="E706" s="96">
        <v>10.47</v>
      </c>
      <c r="F706" s="96">
        <v>17.25</v>
      </c>
      <c r="G706" s="96">
        <v>4.8</v>
      </c>
      <c r="H706" s="96">
        <v>226.2</v>
      </c>
      <c r="I706" s="96">
        <v>-17.686</v>
      </c>
      <c r="J706" s="96"/>
      <c r="K706" s="96">
        <v>54.57</v>
      </c>
      <c r="L706" s="96">
        <v>10.545249999999999</v>
      </c>
      <c r="M706" s="96">
        <v>-0.71359099999999998</v>
      </c>
      <c r="N706" s="96">
        <v>10.557724</v>
      </c>
      <c r="O706" s="96"/>
      <c r="P706" s="96">
        <v>203120</v>
      </c>
      <c r="Q706" s="96">
        <v>65830</v>
      </c>
      <c r="R706" s="149">
        <f t="shared" si="169"/>
        <v>3.0855233176363361</v>
      </c>
      <c r="S706" s="149"/>
      <c r="T706" s="149"/>
      <c r="U706" s="149"/>
      <c r="V706" s="149">
        <f t="shared" si="155"/>
        <v>2.4423166541925601</v>
      </c>
      <c r="W706" s="97">
        <f t="shared" si="156"/>
        <v>10.5747</v>
      </c>
      <c r="X706" s="96">
        <f t="shared" si="157"/>
        <v>10.679400000000001</v>
      </c>
      <c r="Y706" s="96">
        <f t="shared" si="158"/>
        <v>10.2606</v>
      </c>
      <c r="Z706" s="96">
        <f t="shared" si="159"/>
        <v>10.557724</v>
      </c>
      <c r="AA706" s="96">
        <f t="shared" si="160"/>
        <v>10.0512</v>
      </c>
      <c r="AB706" s="96"/>
      <c r="AC706" s="96">
        <v>10.65</v>
      </c>
      <c r="AD706" s="96">
        <v>10.3</v>
      </c>
      <c r="AE706" s="97">
        <f t="shared" si="161"/>
        <v>1.0171919770773639</v>
      </c>
      <c r="AF706" s="96">
        <f t="shared" si="168"/>
        <v>0.98376313276026739</v>
      </c>
      <c r="AG706" s="96"/>
      <c r="AH706" s="97">
        <f>IF(AND(M706&lt;Variables!$G$6,M706&gt;Variables!$G$5),0,1)</f>
        <v>1</v>
      </c>
      <c r="AI706" s="97">
        <f t="shared" si="162"/>
        <v>1</v>
      </c>
      <c r="AJ706" s="97">
        <f>IF(I706&gt;Variables!$G$7,0,1)</f>
        <v>1</v>
      </c>
      <c r="AK706" s="97">
        <f>IF(F706&gt;Variables!$G$8,0,1)</f>
        <v>0</v>
      </c>
      <c r="AL706" s="97">
        <f>IF(G706&gt;Variables!$G$9,0,1)</f>
        <v>1</v>
      </c>
      <c r="AM706" s="97">
        <f>IF(AND(K706&gt;Variables!$G$10,K706&lt;Variables!$G$11),0,1)</f>
        <v>0</v>
      </c>
      <c r="AN706" s="103">
        <f>IF(H706&lt;Variables!$G$13,1,0)</f>
        <v>1</v>
      </c>
      <c r="AO706" s="101">
        <f>IF(R706&lt;Variables!$G$12,0,1)</f>
        <v>1</v>
      </c>
      <c r="AP706" s="99"/>
      <c r="AQ706" s="97"/>
      <c r="AR706" s="97"/>
      <c r="AS706" s="97">
        <v>1</v>
      </c>
      <c r="AT706" s="97"/>
      <c r="AU706" s="97"/>
      <c r="AV706" s="96">
        <f t="shared" si="163"/>
        <v>3</v>
      </c>
      <c r="AW706" s="96" t="str">
        <f t="shared" si="164"/>
        <v/>
      </c>
      <c r="AX706" s="96" t="str">
        <f t="shared" si="165"/>
        <v/>
      </c>
      <c r="AY706" s="96">
        <f t="shared" si="166"/>
        <v>3</v>
      </c>
      <c r="AZ706" s="96">
        <f t="shared" si="167"/>
        <v>2.4393698741925598</v>
      </c>
      <c r="BA706" s="96"/>
      <c r="BB706" s="96"/>
      <c r="BC706" s="96"/>
      <c r="BD706" s="96"/>
      <c r="BE706"/>
      <c r="BF706"/>
      <c r="BG706"/>
      <c r="BH706"/>
      <c r="BI706"/>
      <c r="BJ706" s="83"/>
      <c r="BK706" s="83"/>
    </row>
    <row r="707" spans="1:63" ht="14.1" customHeight="1" x14ac:dyDescent="0.2">
      <c r="A707" s="96"/>
      <c r="B707" s="96"/>
      <c r="C707" s="135">
        <v>44326.416666666664</v>
      </c>
      <c r="D707" s="96" t="s">
        <v>483</v>
      </c>
      <c r="E707" s="96">
        <v>1.5984</v>
      </c>
      <c r="F707" s="96">
        <v>16.54</v>
      </c>
      <c r="G707" s="96">
        <v>14.17</v>
      </c>
      <c r="H707" s="96">
        <v>91.9</v>
      </c>
      <c r="I707" s="96">
        <v>-34.043999999999997</v>
      </c>
      <c r="J707" s="96"/>
      <c r="K707" s="96">
        <v>53.51</v>
      </c>
      <c r="L707" s="96">
        <v>1.5909450000000001</v>
      </c>
      <c r="M707" s="96">
        <v>0.46858899999999998</v>
      </c>
      <c r="N707" s="96">
        <v>1.589823</v>
      </c>
      <c r="O707" s="96"/>
      <c r="P707" s="96">
        <v>3020000</v>
      </c>
      <c r="Q707" s="96">
        <v>2080000</v>
      </c>
      <c r="R707" s="147">
        <f t="shared" si="169"/>
        <v>1.4519230769230769</v>
      </c>
      <c r="S707" s="147"/>
      <c r="T707" s="147"/>
      <c r="U707" s="147"/>
      <c r="V707" s="147">
        <f t="shared" ref="V707:V770" si="170">1.849 + (0.01036 * K707) + (0.1184 * M707) - (0.002888 * K707 * M707)</f>
        <v>2.3864302555376802</v>
      </c>
      <c r="W707" s="96">
        <f t="shared" ref="W707:W770" si="171">E707*1.01</f>
        <v>1.614384</v>
      </c>
      <c r="X707" s="96">
        <f t="shared" ref="X707:X770" si="172">E707*1.02</f>
        <v>1.630368</v>
      </c>
      <c r="Y707" s="103">
        <f t="shared" ref="Y707:Y770" si="173">0.98*E707</f>
        <v>1.566432</v>
      </c>
      <c r="Z707" s="103">
        <f t="shared" ref="Z707:Z770" si="174">N707</f>
        <v>1.589823</v>
      </c>
      <c r="AA707" s="103">
        <f t="shared" ref="AA707:AA770" si="175">0.96*E707</f>
        <v>1.5344640000000001</v>
      </c>
      <c r="AB707" s="96"/>
      <c r="AC707" s="96">
        <v>1.62</v>
      </c>
      <c r="AD707" s="96">
        <v>1.42</v>
      </c>
      <c r="AE707" s="97">
        <f t="shared" ref="AE707:AE770" si="176">AC707/E707</f>
        <v>1.0135135135135136</v>
      </c>
      <c r="AF707" s="96">
        <f t="shared" si="168"/>
        <v>0.88838838838838829</v>
      </c>
      <c r="AG707" s="96"/>
      <c r="AH707" s="103">
        <f>IF(AND(M707&lt;Variables!$G$6,M707&gt;Variables!$G$5),0,1)</f>
        <v>1</v>
      </c>
      <c r="AI707" s="103">
        <f t="shared" ref="AI707:AI770" si="177">IF(L707&gt;N707,0,1)</f>
        <v>0</v>
      </c>
      <c r="AJ707" s="103">
        <f>IF(I707&gt;Variables!$G$7,0,1)</f>
        <v>1</v>
      </c>
      <c r="AK707" s="103">
        <f>IF(F707&gt;Variables!$G$8,0,1)</f>
        <v>0</v>
      </c>
      <c r="AL707" s="103">
        <f>IF(G707&gt;Variables!$G$9,0,1)</f>
        <v>0</v>
      </c>
      <c r="AM707" s="103">
        <f>IF(AND(K707&gt;Variables!$G$10,K707&lt;Variables!$G$11),0,1)</f>
        <v>0</v>
      </c>
      <c r="AN707" s="103">
        <f>IF(H707&lt;Variables!$G$13,1,0)</f>
        <v>1</v>
      </c>
      <c r="AO707" s="101">
        <f>IF(R707&lt;Variables!$G$12,0,1)</f>
        <v>0</v>
      </c>
      <c r="AP707" s="104"/>
      <c r="AQ707" s="103"/>
      <c r="AR707" s="103"/>
      <c r="AS707" s="103"/>
      <c r="AT707" s="103">
        <v>1</v>
      </c>
      <c r="AU707" s="103"/>
      <c r="AV707" s="96">
        <f t="shared" ref="AV707:AV770" si="178">IF(AE707&gt;$W$1,3,"")</f>
        <v>3</v>
      </c>
      <c r="AW707" s="96" t="str">
        <f t="shared" ref="AW707:AW770" si="179">IF(AND(AE707&lt;1.01,AT707=1),1,"")</f>
        <v/>
      </c>
      <c r="AX707" s="96" t="str">
        <f t="shared" ref="AX707:AX770" si="180">IF(AND(AV707="",AW707=""),2,"")</f>
        <v/>
      </c>
      <c r="AY707" s="96">
        <f t="shared" ref="AY707:AY770" si="181">MAX(AV707:AX707)</f>
        <v>3</v>
      </c>
      <c r="AZ707" s="96">
        <f t="shared" ref="AZ707:AZ770" si="182">1.849+(0.010306*K707)+(0.1184*M707)-(0.002888*K707*M707)</f>
        <v>2.3835407155376802</v>
      </c>
      <c r="BA707" s="96"/>
      <c r="BB707" s="96"/>
      <c r="BC707" s="96"/>
      <c r="BD707" s="96"/>
      <c r="BE707"/>
      <c r="BF707"/>
      <c r="BG707"/>
      <c r="BH707"/>
      <c r="BI707"/>
      <c r="BJ707" s="83"/>
      <c r="BK707" s="83"/>
    </row>
    <row r="708" spans="1:63" ht="14.1" customHeight="1" x14ac:dyDescent="0.2">
      <c r="A708" s="96"/>
      <c r="B708" s="96"/>
      <c r="C708" s="135">
        <v>44326.416666666664</v>
      </c>
      <c r="D708" s="96" t="s">
        <v>484</v>
      </c>
      <c r="E708" s="96">
        <v>1.2050000000000001</v>
      </c>
      <c r="F708" s="96">
        <v>25.23</v>
      </c>
      <c r="G708" s="96">
        <v>-4.37</v>
      </c>
      <c r="H708" s="96">
        <v>74.209999999999994</v>
      </c>
      <c r="I708" s="96">
        <v>-71.948999999999998</v>
      </c>
      <c r="J708" s="96"/>
      <c r="K708" s="96">
        <v>46.73</v>
      </c>
      <c r="L708" s="96">
        <v>1.2785500000000001</v>
      </c>
      <c r="M708" s="96">
        <v>-5.7526099999999998</v>
      </c>
      <c r="N708" s="96">
        <v>1.2529030000000001</v>
      </c>
      <c r="O708" s="96"/>
      <c r="P708" s="96">
        <v>40860000</v>
      </c>
      <c r="Q708" s="96">
        <v>1440000</v>
      </c>
      <c r="R708" s="147">
        <f t="shared" si="169"/>
        <v>28.375</v>
      </c>
      <c r="S708" s="147"/>
      <c r="T708" s="147"/>
      <c r="U708" s="147"/>
      <c r="V708" s="147">
        <f t="shared" si="170"/>
        <v>2.4283643917864</v>
      </c>
      <c r="W708" s="96">
        <f t="shared" si="171"/>
        <v>1.2170500000000002</v>
      </c>
      <c r="X708" s="96">
        <f t="shared" si="172"/>
        <v>1.2291000000000001</v>
      </c>
      <c r="Y708" s="103">
        <f t="shared" si="173"/>
        <v>1.1809000000000001</v>
      </c>
      <c r="Z708" s="103">
        <f t="shared" si="174"/>
        <v>1.2529030000000001</v>
      </c>
      <c r="AA708" s="103">
        <f t="shared" si="175"/>
        <v>1.1568000000000001</v>
      </c>
      <c r="AB708" s="96"/>
      <c r="AC708" s="96"/>
      <c r="AD708" s="96">
        <v>1.1599999999999999</v>
      </c>
      <c r="AE708" s="96">
        <f t="shared" si="176"/>
        <v>0</v>
      </c>
      <c r="AF708" s="96">
        <f t="shared" si="168"/>
        <v>0.96265560165975095</v>
      </c>
      <c r="AG708" s="96"/>
      <c r="AH708" s="103">
        <f>IF(AND(M708&lt;Variables!$G$6,M708&gt;Variables!$G$5),0,1)</f>
        <v>1</v>
      </c>
      <c r="AI708" s="103">
        <f t="shared" si="177"/>
        <v>0</v>
      </c>
      <c r="AJ708" s="103">
        <f>IF(I708&gt;Variables!$G$7,0,1)</f>
        <v>1</v>
      </c>
      <c r="AK708" s="103">
        <f>IF(F708&gt;Variables!$G$8,0,1)</f>
        <v>0</v>
      </c>
      <c r="AL708" s="103">
        <f>IF(G708&gt;Variables!$G$9,0,1)</f>
        <v>1</v>
      </c>
      <c r="AM708" s="103">
        <f>IF(AND(K708&gt;Variables!$G$10,K708&lt;Variables!$G$11),0,1)</f>
        <v>1</v>
      </c>
      <c r="AN708" s="103">
        <f>IF(H708&lt;Variables!$G$13,1,0)</f>
        <v>1</v>
      </c>
      <c r="AO708" s="101">
        <f>IF(R708&lt;Variables!$G$12,0,1)</f>
        <v>1</v>
      </c>
      <c r="AP708" s="104"/>
      <c r="AQ708" s="103"/>
      <c r="AR708" s="103"/>
      <c r="AS708" s="103"/>
      <c r="AT708" s="103">
        <v>1</v>
      </c>
      <c r="AU708" s="103"/>
      <c r="AV708" s="96" t="str">
        <f t="shared" si="178"/>
        <v/>
      </c>
      <c r="AW708" s="96">
        <f t="shared" si="179"/>
        <v>1</v>
      </c>
      <c r="AX708" s="96" t="str">
        <f t="shared" si="180"/>
        <v/>
      </c>
      <c r="AY708" s="96">
        <f t="shared" si="181"/>
        <v>1</v>
      </c>
      <c r="AZ708" s="96">
        <f t="shared" si="182"/>
        <v>2.4258409717863998</v>
      </c>
      <c r="BA708" s="96"/>
      <c r="BB708" s="96"/>
      <c r="BC708" s="96"/>
      <c r="BD708" s="96"/>
      <c r="BE708"/>
      <c r="BF708"/>
      <c r="BG708"/>
      <c r="BH708"/>
      <c r="BI708"/>
      <c r="BJ708" s="83"/>
      <c r="BK708" s="83"/>
    </row>
    <row r="709" spans="1:63" ht="14.1" customHeight="1" x14ac:dyDescent="0.2">
      <c r="A709" s="96"/>
      <c r="B709" s="96"/>
      <c r="C709" s="135">
        <v>44326.416666666664</v>
      </c>
      <c r="D709" s="96" t="s">
        <v>329</v>
      </c>
      <c r="E709" s="96">
        <v>191.54</v>
      </c>
      <c r="F709" s="96">
        <v>4.29</v>
      </c>
      <c r="G709" s="96">
        <v>-4.6100000000000003</v>
      </c>
      <c r="H709" s="96">
        <v>40580</v>
      </c>
      <c r="I709" s="96">
        <v>529.66099999999994</v>
      </c>
      <c r="J709" s="96"/>
      <c r="K709" s="96">
        <v>43.32</v>
      </c>
      <c r="L709" s="96">
        <v>194.15685999999999</v>
      </c>
      <c r="M709" s="96">
        <v>-1.347807</v>
      </c>
      <c r="N709" s="96">
        <v>194.639635</v>
      </c>
      <c r="O709" s="96"/>
      <c r="P709" s="96">
        <v>1954000</v>
      </c>
      <c r="Q709" s="96">
        <v>2439000</v>
      </c>
      <c r="R709" s="147">
        <f t="shared" si="169"/>
        <v>0.80114801148011483</v>
      </c>
      <c r="S709" s="147"/>
      <c r="T709" s="147"/>
      <c r="U709" s="147"/>
      <c r="V709" s="147">
        <f t="shared" si="170"/>
        <v>2.3068365050051201</v>
      </c>
      <c r="W709" s="96">
        <f t="shared" si="171"/>
        <v>193.4554</v>
      </c>
      <c r="X709" s="96">
        <f t="shared" si="172"/>
        <v>195.3708</v>
      </c>
      <c r="Y709" s="103">
        <f t="shared" si="173"/>
        <v>187.70919999999998</v>
      </c>
      <c r="Z709" s="103">
        <f t="shared" si="174"/>
        <v>194.639635</v>
      </c>
      <c r="AA709" s="103">
        <f t="shared" si="175"/>
        <v>183.8784</v>
      </c>
      <c r="AB709" s="96"/>
      <c r="AC709" s="96"/>
      <c r="AD709" s="96">
        <v>184.56</v>
      </c>
      <c r="AE709" s="96">
        <f t="shared" si="176"/>
        <v>0</v>
      </c>
      <c r="AF709" s="96">
        <f t="shared" si="168"/>
        <v>0.96355852563433231</v>
      </c>
      <c r="AG709" s="96"/>
      <c r="AH709" s="103">
        <f>IF(AND(M709&lt;Variables!$G$6,M709&gt;Variables!$G$5),0,1)</f>
        <v>1</v>
      </c>
      <c r="AI709" s="103">
        <f t="shared" si="177"/>
        <v>1</v>
      </c>
      <c r="AJ709" s="103">
        <f>IF(I709&gt;Variables!$G$7,0,1)</f>
        <v>0</v>
      </c>
      <c r="AK709" s="103">
        <f>IF(F709&gt;Variables!$G$8,0,1)</f>
        <v>1</v>
      </c>
      <c r="AL709" s="103">
        <f>IF(G709&gt;Variables!$G$9,0,1)</f>
        <v>1</v>
      </c>
      <c r="AM709" s="103">
        <f>IF(AND(K709&gt;Variables!$G$10,K709&lt;Variables!$G$11),0,1)</f>
        <v>1</v>
      </c>
      <c r="AN709" s="103">
        <f>IF(H709&lt;Variables!$G$13,1,0)</f>
        <v>0</v>
      </c>
      <c r="AO709" s="101">
        <f>IF(R709&lt;Variables!$G$12,0,1)</f>
        <v>0</v>
      </c>
      <c r="AP709" s="104"/>
      <c r="AQ709" s="103"/>
      <c r="AR709" s="103"/>
      <c r="AS709" s="103"/>
      <c r="AT709" s="103">
        <v>1</v>
      </c>
      <c r="AU709" s="103"/>
      <c r="AV709" s="96" t="str">
        <f t="shared" si="178"/>
        <v/>
      </c>
      <c r="AW709" s="96">
        <f t="shared" si="179"/>
        <v>1</v>
      </c>
      <c r="AX709" s="96" t="str">
        <f t="shared" si="180"/>
        <v/>
      </c>
      <c r="AY709" s="96">
        <f t="shared" si="181"/>
        <v>1</v>
      </c>
      <c r="AZ709" s="96">
        <f t="shared" si="182"/>
        <v>2.3044972250051199</v>
      </c>
      <c r="BA709" s="96"/>
      <c r="BB709" s="96"/>
      <c r="BC709" s="96"/>
      <c r="BD709" s="96"/>
      <c r="BE709"/>
      <c r="BF709"/>
      <c r="BG709"/>
      <c r="BH709"/>
      <c r="BI709"/>
      <c r="BJ709" s="83"/>
      <c r="BK709" s="83"/>
    </row>
    <row r="710" spans="1:63" ht="14.1" customHeight="1" x14ac:dyDescent="0.2">
      <c r="A710" s="96"/>
      <c r="B710" s="96"/>
      <c r="C710" s="135">
        <v>44326.416666666664</v>
      </c>
      <c r="D710" s="96" t="s">
        <v>485</v>
      </c>
      <c r="E710" s="96">
        <v>3.9001000000000001</v>
      </c>
      <c r="F710" s="96">
        <v>14.46</v>
      </c>
      <c r="G710" s="96">
        <v>-20.079999999999998</v>
      </c>
      <c r="H710" s="96">
        <v>40.94</v>
      </c>
      <c r="I710" s="96">
        <v>-999</v>
      </c>
      <c r="J710" s="96"/>
      <c r="K710" s="96">
        <v>33.299999999999997</v>
      </c>
      <c r="L710" s="96">
        <v>4.2624899999999997</v>
      </c>
      <c r="M710" s="96">
        <v>-8.5018379999999993</v>
      </c>
      <c r="N710" s="96">
        <v>4.3142449999999997</v>
      </c>
      <c r="O710" s="96"/>
      <c r="P710" s="96">
        <v>12490000</v>
      </c>
      <c r="Q710" s="96">
        <v>14635458</v>
      </c>
      <c r="R710" s="150">
        <f t="shared" si="169"/>
        <v>0.85340684247804199</v>
      </c>
      <c r="S710" s="150"/>
      <c r="T710" s="150"/>
      <c r="U710" s="150"/>
      <c r="V710" s="150">
        <f t="shared" si="170"/>
        <v>2.0049955419951999</v>
      </c>
      <c r="W710" s="101">
        <f t="shared" si="171"/>
        <v>3.939101</v>
      </c>
      <c r="X710" s="101">
        <f t="shared" si="172"/>
        <v>3.9781020000000002</v>
      </c>
      <c r="Y710" s="96">
        <f t="shared" si="173"/>
        <v>3.822098</v>
      </c>
      <c r="Z710" s="96">
        <f t="shared" si="174"/>
        <v>4.3142449999999997</v>
      </c>
      <c r="AA710" s="96">
        <f t="shared" si="175"/>
        <v>3.7440959999999999</v>
      </c>
      <c r="AB710" s="96"/>
      <c r="AC710" s="96">
        <v>4.25</v>
      </c>
      <c r="AD710" s="96">
        <v>3.86</v>
      </c>
      <c r="AE710" s="97">
        <f t="shared" si="176"/>
        <v>1.0897156483167099</v>
      </c>
      <c r="AF710" s="96">
        <f t="shared" si="168"/>
        <v>0.9897182123535293</v>
      </c>
      <c r="AG710" s="96"/>
      <c r="AH710" s="101">
        <f>IF(AND(M710&lt;Variables!$G$6,M710&gt;Variables!$G$5),0,1)</f>
        <v>1</v>
      </c>
      <c r="AI710" s="101">
        <f t="shared" si="177"/>
        <v>1</v>
      </c>
      <c r="AJ710" s="101">
        <f>IF(I710&gt;Variables!$G$7,0,1)</f>
        <v>1</v>
      </c>
      <c r="AK710" s="101">
        <f>IF(F710&gt;Variables!$G$8,0,1)</f>
        <v>0</v>
      </c>
      <c r="AL710" s="101">
        <f>IF(G710&gt;Variables!$G$9,0,1)</f>
        <v>1</v>
      </c>
      <c r="AM710" s="101">
        <f>IF(AND(K710&gt;Variables!$G$10,K710&lt;Variables!$G$11),0,1)</f>
        <v>1</v>
      </c>
      <c r="AN710" s="103">
        <f>IF(H710&lt;Variables!$G$13,1,0)</f>
        <v>1</v>
      </c>
      <c r="AO710" s="101">
        <f>IF(R710&lt;Variables!$G$12,0,1)</f>
        <v>0</v>
      </c>
      <c r="AP710" s="102"/>
      <c r="AQ710" s="101"/>
      <c r="AR710" s="101">
        <v>1</v>
      </c>
      <c r="AS710" s="101"/>
      <c r="AT710" s="101"/>
      <c r="AU710" s="101"/>
      <c r="AV710" s="96">
        <f t="shared" si="178"/>
        <v>3</v>
      </c>
      <c r="AW710" s="96" t="str">
        <f t="shared" si="179"/>
        <v/>
      </c>
      <c r="AX710" s="96" t="str">
        <f t="shared" si="180"/>
        <v/>
      </c>
      <c r="AY710" s="96">
        <f t="shared" si="181"/>
        <v>3</v>
      </c>
      <c r="AZ710" s="96">
        <f t="shared" si="182"/>
        <v>2.0031973419951998</v>
      </c>
      <c r="BA710" s="96"/>
      <c r="BB710" s="96"/>
      <c r="BC710" s="96"/>
      <c r="BD710" s="96"/>
      <c r="BE710"/>
      <c r="BF710"/>
      <c r="BG710"/>
      <c r="BH710"/>
      <c r="BI710"/>
      <c r="BJ710" s="83"/>
      <c r="BK710" s="83"/>
    </row>
    <row r="711" spans="1:63" ht="14.1" customHeight="1" x14ac:dyDescent="0.2">
      <c r="A711" s="96"/>
      <c r="B711" s="96"/>
      <c r="C711" s="135">
        <v>44326.423611111109</v>
      </c>
      <c r="D711" s="96" t="s">
        <v>478</v>
      </c>
      <c r="E711" s="96">
        <v>29.67</v>
      </c>
      <c r="F711" s="96">
        <v>6.61</v>
      </c>
      <c r="G711" s="96">
        <v>4.6900000000000004</v>
      </c>
      <c r="H711" s="96">
        <v>7000</v>
      </c>
      <c r="I711" s="96">
        <v>316.41000000000003</v>
      </c>
      <c r="J711" s="96"/>
      <c r="K711" s="96">
        <v>67.22</v>
      </c>
      <c r="L711" s="96">
        <v>29.37773</v>
      </c>
      <c r="M711" s="96">
        <v>0.994869</v>
      </c>
      <c r="N711" s="96">
        <v>29.133320000000001</v>
      </c>
      <c r="O711" s="96"/>
      <c r="P711" s="96">
        <v>11491000</v>
      </c>
      <c r="Q711" s="96">
        <v>21912000</v>
      </c>
      <c r="R711" s="147">
        <f t="shared" si="169"/>
        <v>0.52441584519897777</v>
      </c>
      <c r="S711" s="147"/>
      <c r="T711" s="147"/>
      <c r="U711" s="147"/>
      <c r="V711" s="147">
        <f t="shared" si="170"/>
        <v>2.4700564176081601</v>
      </c>
      <c r="W711" s="96">
        <f t="shared" si="171"/>
        <v>29.966700000000003</v>
      </c>
      <c r="X711" s="96">
        <f t="shared" si="172"/>
        <v>30.263400000000001</v>
      </c>
      <c r="Y711" s="103">
        <f t="shared" si="173"/>
        <v>29.076600000000003</v>
      </c>
      <c r="Z711" s="103">
        <f t="shared" si="174"/>
        <v>29.133320000000001</v>
      </c>
      <c r="AA711" s="103">
        <f t="shared" si="175"/>
        <v>28.4832</v>
      </c>
      <c r="AB711" s="96"/>
      <c r="AC711" s="96">
        <v>29.97</v>
      </c>
      <c r="AD711" s="96">
        <v>28.82</v>
      </c>
      <c r="AE711" s="97">
        <f t="shared" si="176"/>
        <v>1.0101112234580383</v>
      </c>
      <c r="AF711" s="96">
        <f t="shared" si="168"/>
        <v>0.97135153353555781</v>
      </c>
      <c r="AG711" s="96"/>
      <c r="AH711" s="103">
        <f>IF(AND(M711&lt;Variables!$G$6,M711&gt;Variables!$G$5),0,1)</f>
        <v>1</v>
      </c>
      <c r="AI711" s="103">
        <f t="shared" si="177"/>
        <v>0</v>
      </c>
      <c r="AJ711" s="103">
        <f>IF(I711&gt;Variables!$G$7,0,1)</f>
        <v>0</v>
      </c>
      <c r="AK711" s="103">
        <f>IF(F711&gt;Variables!$G$8,0,1)</f>
        <v>1</v>
      </c>
      <c r="AL711" s="103">
        <f>IF(G711&gt;Variables!$G$9,0,1)</f>
        <v>1</v>
      </c>
      <c r="AM711" s="103">
        <f>IF(AND(K711&gt;Variables!$G$10,K711&lt;Variables!$G$11),0,1)</f>
        <v>0</v>
      </c>
      <c r="AN711" s="103">
        <f>IF(H711&lt;Variables!$G$13,1,0)</f>
        <v>0</v>
      </c>
      <c r="AO711" s="101">
        <f>IF(R711&lt;Variables!$G$12,0,1)</f>
        <v>0</v>
      </c>
      <c r="AP711" s="104"/>
      <c r="AQ711" s="103"/>
      <c r="AR711" s="103"/>
      <c r="AS711" s="103"/>
      <c r="AT711" s="103">
        <v>1</v>
      </c>
      <c r="AU711" s="103"/>
      <c r="AV711" s="96">
        <f t="shared" si="178"/>
        <v>3</v>
      </c>
      <c r="AW711" s="96" t="str">
        <f t="shared" si="179"/>
        <v/>
      </c>
      <c r="AX711" s="96" t="str">
        <f t="shared" si="180"/>
        <v/>
      </c>
      <c r="AY711" s="96">
        <f t="shared" si="181"/>
        <v>3</v>
      </c>
      <c r="AZ711" s="96">
        <f t="shared" si="182"/>
        <v>2.46642653760816</v>
      </c>
      <c r="BA711" s="96"/>
      <c r="BB711" s="96"/>
      <c r="BC711" s="96"/>
      <c r="BD711" s="96"/>
      <c r="BE711"/>
      <c r="BF711"/>
      <c r="BG711"/>
      <c r="BH711"/>
      <c r="BI711"/>
      <c r="BJ711" s="83"/>
      <c r="BK711" s="83"/>
    </row>
    <row r="712" spans="1:63" ht="14.1" customHeight="1" x14ac:dyDescent="0.2">
      <c r="A712" s="96"/>
      <c r="B712" s="96"/>
      <c r="C712" s="135">
        <v>44326.423611111109</v>
      </c>
      <c r="D712" s="96" t="s">
        <v>328</v>
      </c>
      <c r="E712" s="96">
        <v>16.920000000000002</v>
      </c>
      <c r="F712" s="96">
        <v>10.36</v>
      </c>
      <c r="G712" s="96">
        <v>0.77</v>
      </c>
      <c r="H712" s="96">
        <v>12250</v>
      </c>
      <c r="I712" s="96">
        <v>64.070999999999998</v>
      </c>
      <c r="J712" s="96"/>
      <c r="K712" s="96">
        <v>73.41</v>
      </c>
      <c r="L712" s="96">
        <v>16.875311</v>
      </c>
      <c r="M712" s="96">
        <v>0.264818</v>
      </c>
      <c r="N712" s="96">
        <v>16.836061000000001</v>
      </c>
      <c r="O712" s="96"/>
      <c r="P712" s="96">
        <v>134376</v>
      </c>
      <c r="Q712" s="96">
        <v>201788</v>
      </c>
      <c r="R712" s="151">
        <f t="shared" si="169"/>
        <v>0.66592661605249071</v>
      </c>
      <c r="S712" s="151"/>
      <c r="T712" s="151"/>
      <c r="U712" s="151"/>
      <c r="V712" s="151">
        <f t="shared" si="170"/>
        <v>2.5847384954705599</v>
      </c>
      <c r="W712" s="96">
        <f t="shared" si="171"/>
        <v>17.089200000000002</v>
      </c>
      <c r="X712" s="96">
        <f t="shared" si="172"/>
        <v>17.258400000000002</v>
      </c>
      <c r="Y712" s="105">
        <f t="shared" si="173"/>
        <v>16.581600000000002</v>
      </c>
      <c r="Z712" s="105">
        <f t="shared" si="174"/>
        <v>16.836061000000001</v>
      </c>
      <c r="AA712" s="105">
        <f t="shared" si="175"/>
        <v>16.243200000000002</v>
      </c>
      <c r="AB712" s="96"/>
      <c r="AC712" s="96">
        <v>16.93</v>
      </c>
      <c r="AD712" s="96">
        <v>16.77</v>
      </c>
      <c r="AE712" s="96">
        <f t="shared" si="176"/>
        <v>1.0005910165484633</v>
      </c>
      <c r="AF712" s="96">
        <f t="shared" si="168"/>
        <v>0.99113475177304955</v>
      </c>
      <c r="AG712" s="96"/>
      <c r="AH712" s="105">
        <f>IF(AND(M712&lt;Variables!$G$6,M712&gt;Variables!$G$5),0,1)</f>
        <v>1</v>
      </c>
      <c r="AI712" s="105">
        <f t="shared" si="177"/>
        <v>0</v>
      </c>
      <c r="AJ712" s="105">
        <f>IF(I712&gt;Variables!$G$7,0,1)</f>
        <v>0</v>
      </c>
      <c r="AK712" s="105">
        <f>IF(F712&gt;Variables!$G$8,0,1)</f>
        <v>0</v>
      </c>
      <c r="AL712" s="105">
        <f>IF(G712&gt;Variables!$G$9,0,1)</f>
        <v>1</v>
      </c>
      <c r="AM712" s="105">
        <f>IF(AND(K712&gt;Variables!$G$10,K712&lt;Variables!$G$11),0,1)</f>
        <v>0</v>
      </c>
      <c r="AN712" s="103">
        <f>IF(H712&lt;Variables!$G$13,1,0)</f>
        <v>0</v>
      </c>
      <c r="AO712" s="101">
        <f>IF(R712&lt;Variables!$G$12,0,1)</f>
        <v>0</v>
      </c>
      <c r="AP712" s="106"/>
      <c r="AQ712" s="105"/>
      <c r="AR712" s="105"/>
      <c r="AS712" s="105"/>
      <c r="AT712" s="105"/>
      <c r="AU712" s="105">
        <v>1</v>
      </c>
      <c r="AV712" s="96" t="str">
        <f t="shared" si="178"/>
        <v/>
      </c>
      <c r="AW712" s="96" t="str">
        <f t="shared" si="179"/>
        <v/>
      </c>
      <c r="AX712" s="96">
        <f t="shared" si="180"/>
        <v>2</v>
      </c>
      <c r="AY712" s="96">
        <f t="shared" si="181"/>
        <v>2</v>
      </c>
      <c r="AZ712" s="96">
        <f t="shared" si="182"/>
        <v>2.58077435547056</v>
      </c>
      <c r="BA712" s="96"/>
      <c r="BB712" s="96"/>
      <c r="BC712" s="96"/>
      <c r="BD712" s="96"/>
      <c r="BE712"/>
      <c r="BF712"/>
      <c r="BG712"/>
      <c r="BH712"/>
      <c r="BI712"/>
      <c r="BJ712" s="83"/>
      <c r="BK712" s="83"/>
    </row>
    <row r="713" spans="1:63" ht="14.1" customHeight="1" x14ac:dyDescent="0.2">
      <c r="A713" s="96"/>
      <c r="B713" s="96"/>
      <c r="C713" s="135">
        <v>44326.423611111109</v>
      </c>
      <c r="D713" s="96" t="s">
        <v>472</v>
      </c>
      <c r="E713" s="96">
        <v>22.26</v>
      </c>
      <c r="F713" s="96">
        <v>23.61</v>
      </c>
      <c r="G713" s="96">
        <v>-1.29</v>
      </c>
      <c r="H713" s="96">
        <v>371.16</v>
      </c>
      <c r="I713" s="96">
        <v>188.38200000000001</v>
      </c>
      <c r="J713" s="96"/>
      <c r="K713" s="96">
        <v>72.58</v>
      </c>
      <c r="L713" s="96">
        <v>22.28959</v>
      </c>
      <c r="M713" s="96">
        <v>-0.13275300000000001</v>
      </c>
      <c r="N713" s="96">
        <v>22.259136999999999</v>
      </c>
      <c r="O713" s="96"/>
      <c r="P713" s="96">
        <v>2000000</v>
      </c>
      <c r="Q713" s="96">
        <v>172470</v>
      </c>
      <c r="R713" s="149">
        <f t="shared" si="169"/>
        <v>11.596219632399837</v>
      </c>
      <c r="S713" s="149"/>
      <c r="T713" s="149"/>
      <c r="U713" s="149"/>
      <c r="V713" s="149">
        <f t="shared" si="170"/>
        <v>2.6130373391931201</v>
      </c>
      <c r="W713" s="97">
        <f t="shared" si="171"/>
        <v>22.482600000000001</v>
      </c>
      <c r="X713" s="96">
        <f t="shared" si="172"/>
        <v>22.705200000000001</v>
      </c>
      <c r="Y713" s="96">
        <f t="shared" si="173"/>
        <v>21.814800000000002</v>
      </c>
      <c r="Z713" s="96">
        <f t="shared" si="174"/>
        <v>22.259136999999999</v>
      </c>
      <c r="AA713" s="96">
        <f t="shared" si="175"/>
        <v>21.369600000000002</v>
      </c>
      <c r="AB713" s="96"/>
      <c r="AC713" s="96">
        <v>22.5</v>
      </c>
      <c r="AD713" s="96">
        <v>22.24</v>
      </c>
      <c r="AE713" s="97">
        <f t="shared" si="176"/>
        <v>1.0107816711590296</v>
      </c>
      <c r="AF713" s="96">
        <f t="shared" si="168"/>
        <v>0.99910152740341407</v>
      </c>
      <c r="AG713" s="96"/>
      <c r="AH713" s="97">
        <f>IF(AND(M713&lt;Variables!$G$6,M713&gt;Variables!$G$5),0,1)</f>
        <v>1</v>
      </c>
      <c r="AI713" s="97">
        <f t="shared" si="177"/>
        <v>0</v>
      </c>
      <c r="AJ713" s="97">
        <f>IF(I713&gt;Variables!$G$7,0,1)</f>
        <v>0</v>
      </c>
      <c r="AK713" s="97">
        <f>IF(F713&gt;Variables!$G$8,0,1)</f>
        <v>0</v>
      </c>
      <c r="AL713" s="97">
        <f>IF(G713&gt;Variables!$G$9,0,1)</f>
        <v>1</v>
      </c>
      <c r="AM713" s="97">
        <f>IF(AND(K713&gt;Variables!$G$10,K713&lt;Variables!$G$11),0,1)</f>
        <v>0</v>
      </c>
      <c r="AN713" s="103">
        <f>IF(H713&lt;Variables!$G$13,1,0)</f>
        <v>1</v>
      </c>
      <c r="AO713" s="101">
        <f>IF(R713&lt;Variables!$G$12,0,1)</f>
        <v>1</v>
      </c>
      <c r="AP713" s="99"/>
      <c r="AQ713" s="97"/>
      <c r="AR713" s="97"/>
      <c r="AS713" s="97">
        <v>1</v>
      </c>
      <c r="AT713" s="97"/>
      <c r="AU713" s="97"/>
      <c r="AV713" s="96">
        <f t="shared" si="178"/>
        <v>3</v>
      </c>
      <c r="AW713" s="96" t="str">
        <f t="shared" si="179"/>
        <v/>
      </c>
      <c r="AX713" s="96" t="str">
        <f t="shared" si="180"/>
        <v/>
      </c>
      <c r="AY713" s="96">
        <f t="shared" si="181"/>
        <v>3</v>
      </c>
      <c r="AZ713" s="96">
        <f t="shared" si="182"/>
        <v>2.6091180191931196</v>
      </c>
      <c r="BA713" s="96"/>
      <c r="BB713" s="96"/>
      <c r="BC713" s="96"/>
      <c r="BD713" s="96"/>
      <c r="BE713"/>
      <c r="BF713"/>
      <c r="BG713"/>
      <c r="BH713"/>
      <c r="BI713"/>
      <c r="BJ713" s="83"/>
      <c r="BK713" s="83"/>
    </row>
    <row r="714" spans="1:63" ht="14.1" customHeight="1" x14ac:dyDescent="0.2">
      <c r="A714" s="96"/>
      <c r="B714" s="96"/>
      <c r="C714" s="135">
        <v>44326.423611111109</v>
      </c>
      <c r="D714" s="96" t="s">
        <v>475</v>
      </c>
      <c r="E714" s="96">
        <v>76.59</v>
      </c>
      <c r="F714" s="96">
        <v>7.36</v>
      </c>
      <c r="G714" s="96">
        <v>6.21</v>
      </c>
      <c r="H714" s="96">
        <v>2770</v>
      </c>
      <c r="I714" s="96">
        <v>335.28199999999998</v>
      </c>
      <c r="J714" s="96"/>
      <c r="K714" s="96">
        <v>72.040000000000006</v>
      </c>
      <c r="L714" s="96">
        <v>75.377449999999996</v>
      </c>
      <c r="M714" s="96">
        <v>1.608638</v>
      </c>
      <c r="N714" s="96">
        <v>74.753215999999995</v>
      </c>
      <c r="O714" s="96"/>
      <c r="P714" s="96">
        <v>167830</v>
      </c>
      <c r="Q714" s="96">
        <v>367152</v>
      </c>
      <c r="R714" s="149">
        <f t="shared" si="169"/>
        <v>0.45711313025667843</v>
      </c>
      <c r="S714" s="149"/>
      <c r="T714" s="149"/>
      <c r="U714" s="149"/>
      <c r="V714" s="149">
        <f t="shared" si="170"/>
        <v>2.4511175581702398</v>
      </c>
      <c r="W714" s="97">
        <f t="shared" si="171"/>
        <v>77.355900000000005</v>
      </c>
      <c r="X714" s="96">
        <f t="shared" si="172"/>
        <v>78.121800000000007</v>
      </c>
      <c r="Y714" s="96">
        <f t="shared" si="173"/>
        <v>75.058199999999999</v>
      </c>
      <c r="Z714" s="96">
        <f t="shared" si="174"/>
        <v>74.753215999999995</v>
      </c>
      <c r="AA714" s="96">
        <f t="shared" si="175"/>
        <v>73.526399999999995</v>
      </c>
      <c r="AB714" s="96"/>
      <c r="AC714" s="96">
        <v>77.48</v>
      </c>
      <c r="AD714" s="96">
        <v>75.23</v>
      </c>
      <c r="AE714" s="97">
        <f t="shared" si="176"/>
        <v>1.0116203159681421</v>
      </c>
      <c r="AF714" s="96">
        <f t="shared" si="168"/>
        <v>0.98224311267789532</v>
      </c>
      <c r="AG714" s="96"/>
      <c r="AH714" s="97">
        <f>IF(AND(M714&lt;Variables!$G$6,M714&gt;Variables!$G$5),0,1)</f>
        <v>1</v>
      </c>
      <c r="AI714" s="97">
        <f t="shared" si="177"/>
        <v>0</v>
      </c>
      <c r="AJ714" s="97">
        <f>IF(I714&gt;Variables!$G$7,0,1)</f>
        <v>0</v>
      </c>
      <c r="AK714" s="97">
        <f>IF(F714&gt;Variables!$G$8,0,1)</f>
        <v>1</v>
      </c>
      <c r="AL714" s="97">
        <f>IF(G714&gt;Variables!$G$9,0,1)</f>
        <v>1</v>
      </c>
      <c r="AM714" s="97">
        <f>IF(AND(K714&gt;Variables!$G$10,K714&lt;Variables!$G$11),0,1)</f>
        <v>0</v>
      </c>
      <c r="AN714" s="103">
        <f>IF(H714&lt;Variables!$G$13,1,0)</f>
        <v>0</v>
      </c>
      <c r="AO714" s="101">
        <f>IF(R714&lt;Variables!$G$12,0,1)</f>
        <v>0</v>
      </c>
      <c r="AP714" s="99"/>
      <c r="AQ714" s="97"/>
      <c r="AR714" s="97"/>
      <c r="AS714" s="97">
        <v>1</v>
      </c>
      <c r="AT714" s="97"/>
      <c r="AU714" s="97"/>
      <c r="AV714" s="96">
        <f t="shared" si="178"/>
        <v>3</v>
      </c>
      <c r="AW714" s="96" t="str">
        <f t="shared" si="179"/>
        <v/>
      </c>
      <c r="AX714" s="96" t="str">
        <f t="shared" si="180"/>
        <v/>
      </c>
      <c r="AY714" s="96">
        <f t="shared" si="181"/>
        <v>3</v>
      </c>
      <c r="AZ714" s="96">
        <f t="shared" si="182"/>
        <v>2.4472273981702397</v>
      </c>
      <c r="BA714" s="96"/>
      <c r="BB714" s="96"/>
      <c r="BC714" s="96"/>
      <c r="BD714" s="96"/>
      <c r="BE714"/>
      <c r="BF714"/>
      <c r="BG714"/>
      <c r="BH714"/>
      <c r="BI714"/>
      <c r="BJ714" s="83"/>
      <c r="BK714" s="83"/>
    </row>
    <row r="715" spans="1:63" ht="14.1" customHeight="1" x14ac:dyDescent="0.2">
      <c r="A715" s="96"/>
      <c r="B715" s="96"/>
      <c r="C715" s="141">
        <v>44326.423611111109</v>
      </c>
      <c r="D715" s="89" t="s">
        <v>486</v>
      </c>
      <c r="E715" s="89">
        <v>126.69</v>
      </c>
      <c r="F715" s="89">
        <v>4.53</v>
      </c>
      <c r="G715" s="89">
        <v>4.62</v>
      </c>
      <c r="H715" s="89">
        <v>11020</v>
      </c>
      <c r="I715" s="89">
        <v>-66.506</v>
      </c>
      <c r="J715" s="89"/>
      <c r="K715" s="89">
        <v>70.17</v>
      </c>
      <c r="L715" s="89">
        <v>126.02992500000001</v>
      </c>
      <c r="M715" s="89">
        <v>0.52374500000000002</v>
      </c>
      <c r="N715" s="89">
        <v>124.826885</v>
      </c>
      <c r="O715" s="89"/>
      <c r="P715" s="89">
        <v>124535</v>
      </c>
      <c r="Q715" s="89">
        <v>531111</v>
      </c>
      <c r="R715" s="157">
        <f t="shared" si="169"/>
        <v>0.23448017457744239</v>
      </c>
      <c r="S715" s="157"/>
      <c r="T715" s="157"/>
      <c r="U715" s="157"/>
      <c r="V715" s="157">
        <f t="shared" si="170"/>
        <v>2.5318351809548001</v>
      </c>
      <c r="W715" s="115">
        <f t="shared" si="171"/>
        <v>127.9569</v>
      </c>
      <c r="X715" s="89">
        <f t="shared" si="172"/>
        <v>129.22380000000001</v>
      </c>
      <c r="Y715" s="89">
        <f t="shared" si="173"/>
        <v>124.1562</v>
      </c>
      <c r="Z715" s="89">
        <f t="shared" si="174"/>
        <v>124.826885</v>
      </c>
      <c r="AA715" s="89">
        <f t="shared" si="175"/>
        <v>121.6224</v>
      </c>
      <c r="AB715" s="96"/>
      <c r="AC715" s="96">
        <v>130.56</v>
      </c>
      <c r="AD715" s="96">
        <v>126.16</v>
      </c>
      <c r="AE715" s="97">
        <f t="shared" si="176"/>
        <v>1.0305470044991711</v>
      </c>
      <c r="AF715" s="96">
        <f t="shared" si="168"/>
        <v>0.99581656010734865</v>
      </c>
      <c r="AG715" s="96"/>
      <c r="AH715" s="97">
        <f>IF(AND(M715&lt;Variables!$G$6,M715&gt;Variables!$G$5),0,1)</f>
        <v>1</v>
      </c>
      <c r="AI715" s="97">
        <f t="shared" si="177"/>
        <v>0</v>
      </c>
      <c r="AJ715" s="97">
        <f>IF(I715&gt;Variables!$G$7,0,1)</f>
        <v>1</v>
      </c>
      <c r="AK715" s="97">
        <f>IF(F715&gt;Variables!$G$8,0,1)</f>
        <v>1</v>
      </c>
      <c r="AL715" s="97">
        <f>IF(G715&gt;Variables!$G$9,0,1)</f>
        <v>1</v>
      </c>
      <c r="AM715" s="97">
        <f>IF(AND(K715&gt;Variables!$G$10,K715&lt;Variables!$G$11),0,1)</f>
        <v>0</v>
      </c>
      <c r="AN715" s="103">
        <f>IF(H715&lt;Variables!$G$13,1,0)</f>
        <v>0</v>
      </c>
      <c r="AO715" s="101">
        <f>IF(R715&lt;Variables!$G$12,0,1)</f>
        <v>0</v>
      </c>
      <c r="AP715" s="99"/>
      <c r="AQ715" s="97"/>
      <c r="AR715" s="97"/>
      <c r="AS715" s="97">
        <v>1</v>
      </c>
      <c r="AT715" s="97"/>
      <c r="AU715" s="97"/>
      <c r="AV715" s="96">
        <f t="shared" si="178"/>
        <v>3</v>
      </c>
      <c r="AW715" s="96" t="str">
        <f t="shared" si="179"/>
        <v/>
      </c>
      <c r="AX715" s="96" t="str">
        <f t="shared" si="180"/>
        <v/>
      </c>
      <c r="AY715" s="96">
        <f t="shared" si="181"/>
        <v>3</v>
      </c>
      <c r="AZ715" s="96">
        <f t="shared" si="182"/>
        <v>2.5280460009548</v>
      </c>
      <c r="BA715" s="96"/>
      <c r="BB715" s="96"/>
      <c r="BC715" s="96"/>
      <c r="BD715" s="96"/>
      <c r="BE715"/>
      <c r="BF715"/>
      <c r="BG715"/>
      <c r="BH715"/>
      <c r="BI715"/>
      <c r="BJ715" s="83"/>
      <c r="BK715" s="83"/>
    </row>
    <row r="716" spans="1:63" ht="14.1" customHeight="1" x14ac:dyDescent="0.2">
      <c r="A716" s="96"/>
      <c r="B716" s="96"/>
      <c r="C716" s="135">
        <v>44326.423611111109</v>
      </c>
      <c r="D716" s="96" t="s">
        <v>337</v>
      </c>
      <c r="E716" s="96">
        <v>22.7502</v>
      </c>
      <c r="F716" s="96">
        <v>7.67</v>
      </c>
      <c r="G716" s="96">
        <v>3.55</v>
      </c>
      <c r="H716" s="96">
        <v>10220</v>
      </c>
      <c r="I716" s="96">
        <v>69.144999999999996</v>
      </c>
      <c r="J716" s="96"/>
      <c r="K716" s="96">
        <v>69.760000000000005</v>
      </c>
      <c r="L716" s="96">
        <v>22.567205000000001</v>
      </c>
      <c r="M716" s="96">
        <v>0.81088899999999997</v>
      </c>
      <c r="N716" s="96">
        <v>22.404831999999999</v>
      </c>
      <c r="O716" s="96"/>
      <c r="P716" s="96">
        <v>10115000</v>
      </c>
      <c r="Q716" s="96">
        <v>22421000</v>
      </c>
      <c r="R716" s="147">
        <f t="shared" si="169"/>
        <v>0.451139556665626</v>
      </c>
      <c r="S716" s="147"/>
      <c r="T716" s="147"/>
      <c r="U716" s="147"/>
      <c r="V716" s="147">
        <f t="shared" si="170"/>
        <v>2.5043555807436797</v>
      </c>
      <c r="W716" s="96">
        <f t="shared" si="171"/>
        <v>22.977702000000001</v>
      </c>
      <c r="X716" s="96">
        <f t="shared" si="172"/>
        <v>23.205203999999998</v>
      </c>
      <c r="Y716" s="103">
        <f t="shared" si="173"/>
        <v>22.295196000000001</v>
      </c>
      <c r="Z716" s="103">
        <f t="shared" si="174"/>
        <v>22.404831999999999</v>
      </c>
      <c r="AA716" s="103">
        <f t="shared" si="175"/>
        <v>21.840191999999998</v>
      </c>
      <c r="AB716" s="96"/>
      <c r="AC716" s="96">
        <v>22.9</v>
      </c>
      <c r="AD716" s="96">
        <v>21.89</v>
      </c>
      <c r="AE716" s="96">
        <f t="shared" si="176"/>
        <v>1.0065845574983956</v>
      </c>
      <c r="AF716" s="96">
        <f t="shared" si="168"/>
        <v>0.96218934339038786</v>
      </c>
      <c r="AG716" s="96"/>
      <c r="AH716" s="103">
        <f>IF(AND(M716&lt;Variables!$G$6,M716&gt;Variables!$G$5),0,1)</f>
        <v>1</v>
      </c>
      <c r="AI716" s="103">
        <f t="shared" si="177"/>
        <v>0</v>
      </c>
      <c r="AJ716" s="103">
        <f>IF(I716&gt;Variables!$G$7,0,1)</f>
        <v>0</v>
      </c>
      <c r="AK716" s="103">
        <f>IF(F716&gt;Variables!$G$8,0,1)</f>
        <v>1</v>
      </c>
      <c r="AL716" s="103">
        <f>IF(G716&gt;Variables!$G$9,0,1)</f>
        <v>1</v>
      </c>
      <c r="AM716" s="103">
        <f>IF(AND(K716&gt;Variables!$G$10,K716&lt;Variables!$G$11),0,1)</f>
        <v>0</v>
      </c>
      <c r="AN716" s="103">
        <f>IF(H716&lt;Variables!$G$13,1,0)</f>
        <v>0</v>
      </c>
      <c r="AO716" s="101">
        <f>IF(R716&lt;Variables!$G$12,0,1)</f>
        <v>0</v>
      </c>
      <c r="AP716" s="104"/>
      <c r="AQ716" s="103"/>
      <c r="AR716" s="103"/>
      <c r="AS716" s="103"/>
      <c r="AT716" s="103">
        <v>1</v>
      </c>
      <c r="AU716" s="103"/>
      <c r="AV716" s="96" t="str">
        <f t="shared" si="178"/>
        <v/>
      </c>
      <c r="AW716" s="96">
        <f t="shared" si="179"/>
        <v>1</v>
      </c>
      <c r="AX716" s="96" t="str">
        <f t="shared" si="180"/>
        <v/>
      </c>
      <c r="AY716" s="96">
        <f t="shared" si="181"/>
        <v>1</v>
      </c>
      <c r="AZ716" s="96">
        <f t="shared" si="182"/>
        <v>2.5005885407436801</v>
      </c>
      <c r="BA716" s="96"/>
      <c r="BB716" s="96"/>
      <c r="BC716" s="96"/>
      <c r="BD716" s="96"/>
      <c r="BE716"/>
      <c r="BF716"/>
      <c r="BG716"/>
      <c r="BH716"/>
      <c r="BI716"/>
      <c r="BJ716" s="83"/>
      <c r="BK716" s="83"/>
    </row>
    <row r="717" spans="1:63" ht="14.1" customHeight="1" x14ac:dyDescent="0.2">
      <c r="A717" s="96"/>
      <c r="B717" s="96"/>
      <c r="C717" s="135">
        <v>44326.423611111109</v>
      </c>
      <c r="D717" s="96" t="s">
        <v>474</v>
      </c>
      <c r="E717" s="96">
        <v>4.41</v>
      </c>
      <c r="F717" s="96">
        <v>103.29</v>
      </c>
      <c r="G717" s="96">
        <v>75</v>
      </c>
      <c r="H717" s="96">
        <v>25.9</v>
      </c>
      <c r="I717" s="96">
        <v>-28.228999999999999</v>
      </c>
      <c r="J717" s="96"/>
      <c r="K717" s="96">
        <v>69.27</v>
      </c>
      <c r="L717" s="96">
        <v>4.2364300000000004</v>
      </c>
      <c r="M717" s="96">
        <v>4.0970820000000003</v>
      </c>
      <c r="N717" s="96">
        <v>3.8058999999999998</v>
      </c>
      <c r="O717" s="96"/>
      <c r="P717" s="96">
        <v>30920000</v>
      </c>
      <c r="Q717" s="96">
        <v>365</v>
      </c>
      <c r="R717" s="147">
        <f t="shared" si="169"/>
        <v>84712.328767123283</v>
      </c>
      <c r="S717" s="147"/>
      <c r="T717" s="147"/>
      <c r="U717" s="147"/>
      <c r="V717" s="147">
        <f t="shared" si="170"/>
        <v>2.2321032438356796</v>
      </c>
      <c r="W717" s="96">
        <f t="shared" si="171"/>
        <v>4.4541000000000004</v>
      </c>
      <c r="X717" s="96">
        <f t="shared" si="172"/>
        <v>4.4982000000000006</v>
      </c>
      <c r="Y717" s="103">
        <f t="shared" si="173"/>
        <v>4.3217999999999996</v>
      </c>
      <c r="Z717" s="103">
        <f t="shared" si="174"/>
        <v>3.8058999999999998</v>
      </c>
      <c r="AA717" s="103">
        <f t="shared" si="175"/>
        <v>4.2336</v>
      </c>
      <c r="AB717" s="96"/>
      <c r="AC717" s="96"/>
      <c r="AD717" s="96">
        <v>3.13</v>
      </c>
      <c r="AE717" s="96">
        <f t="shared" si="176"/>
        <v>0</v>
      </c>
      <c r="AF717" s="96">
        <f t="shared" si="168"/>
        <v>0.70975056689342397</v>
      </c>
      <c r="AG717" s="96"/>
      <c r="AH717" s="103">
        <f>IF(AND(M717&lt;Variables!$G$6,M717&gt;Variables!$G$5),0,1)</f>
        <v>1</v>
      </c>
      <c r="AI717" s="103">
        <f t="shared" si="177"/>
        <v>0</v>
      </c>
      <c r="AJ717" s="103">
        <f>IF(I717&gt;Variables!$G$7,0,1)</f>
        <v>1</v>
      </c>
      <c r="AK717" s="103">
        <f>IF(F717&gt;Variables!$G$8,0,1)</f>
        <v>0</v>
      </c>
      <c r="AL717" s="103">
        <f>IF(G717&gt;Variables!$G$9,0,1)</f>
        <v>0</v>
      </c>
      <c r="AM717" s="103">
        <f>IF(AND(K717&gt;Variables!$G$10,K717&lt;Variables!$G$11),0,1)</f>
        <v>0</v>
      </c>
      <c r="AN717" s="103">
        <f>IF(H717&lt;Variables!$G$13,1,0)</f>
        <v>1</v>
      </c>
      <c r="AO717" s="101">
        <f>IF(R717&lt;Variables!$G$12,0,1)</f>
        <v>1</v>
      </c>
      <c r="AP717" s="104"/>
      <c r="AQ717" s="103"/>
      <c r="AR717" s="103"/>
      <c r="AS717" s="103"/>
      <c r="AT717" s="103">
        <v>1</v>
      </c>
      <c r="AU717" s="103"/>
      <c r="AV717" s="96" t="str">
        <f t="shared" si="178"/>
        <v/>
      </c>
      <c r="AW717" s="96">
        <f t="shared" si="179"/>
        <v>1</v>
      </c>
      <c r="AX717" s="96" t="str">
        <f t="shared" si="180"/>
        <v/>
      </c>
      <c r="AY717" s="96">
        <f t="shared" si="181"/>
        <v>1</v>
      </c>
      <c r="AZ717" s="96">
        <f t="shared" si="182"/>
        <v>2.2283626638356799</v>
      </c>
      <c r="BA717" s="96"/>
      <c r="BB717" s="96"/>
      <c r="BC717" s="96"/>
      <c r="BD717" s="96"/>
      <c r="BE717"/>
      <c r="BF717"/>
      <c r="BG717"/>
      <c r="BH717"/>
      <c r="BI717"/>
      <c r="BJ717" s="83"/>
      <c r="BK717" s="83"/>
    </row>
    <row r="718" spans="1:63" ht="14.1" customHeight="1" x14ac:dyDescent="0.2">
      <c r="A718" s="96"/>
      <c r="B718" s="96"/>
      <c r="C718" s="135">
        <v>44326.423611111109</v>
      </c>
      <c r="D718" s="96" t="s">
        <v>473</v>
      </c>
      <c r="E718" s="96">
        <v>90.7</v>
      </c>
      <c r="F718" s="96">
        <v>4.88</v>
      </c>
      <c r="G718" s="96">
        <v>3.47</v>
      </c>
      <c r="H718" s="96">
        <v>10330</v>
      </c>
      <c r="I718" s="96">
        <v>94.022999999999996</v>
      </c>
      <c r="J718" s="96"/>
      <c r="K718" s="96">
        <v>66.760000000000005</v>
      </c>
      <c r="L718" s="96">
        <v>90.256280000000004</v>
      </c>
      <c r="M718" s="96">
        <v>0.491622</v>
      </c>
      <c r="N718" s="96">
        <v>89.359654000000006</v>
      </c>
      <c r="O718" s="96"/>
      <c r="P718" s="96">
        <v>161147</v>
      </c>
      <c r="Q718" s="96">
        <v>250524</v>
      </c>
      <c r="R718" s="151">
        <f t="shared" si="169"/>
        <v>0.6432397694432469</v>
      </c>
      <c r="S718" s="151"/>
      <c r="T718" s="151"/>
      <c r="U718" s="151"/>
      <c r="V718" s="151">
        <f t="shared" si="170"/>
        <v>2.5040555073286401</v>
      </c>
      <c r="W718" s="96">
        <f t="shared" si="171"/>
        <v>91.606999999999999</v>
      </c>
      <c r="X718" s="96">
        <f t="shared" si="172"/>
        <v>92.51400000000001</v>
      </c>
      <c r="Y718" s="105">
        <f t="shared" si="173"/>
        <v>88.885999999999996</v>
      </c>
      <c r="Z718" s="105">
        <f t="shared" si="174"/>
        <v>89.359654000000006</v>
      </c>
      <c r="AA718" s="105">
        <f t="shared" si="175"/>
        <v>87.072000000000003</v>
      </c>
      <c r="AB718" s="96"/>
      <c r="AC718" s="96">
        <v>91.52</v>
      </c>
      <c r="AD718" s="96">
        <v>88.45</v>
      </c>
      <c r="AE718" s="96">
        <f t="shared" si="176"/>
        <v>1.0090407938257993</v>
      </c>
      <c r="AF718" s="96">
        <f t="shared" si="168"/>
        <v>0.97519294377067256</v>
      </c>
      <c r="AG718" s="96"/>
      <c r="AH718" s="105">
        <f>IF(AND(M718&lt;Variables!$G$6,M718&gt;Variables!$G$5),0,1)</f>
        <v>1</v>
      </c>
      <c r="AI718" s="105">
        <f t="shared" si="177"/>
        <v>0</v>
      </c>
      <c r="AJ718" s="105">
        <f>IF(I718&gt;Variables!$G$7,0,1)</f>
        <v>0</v>
      </c>
      <c r="AK718" s="105">
        <f>IF(F718&gt;Variables!$G$8,0,1)</f>
        <v>1</v>
      </c>
      <c r="AL718" s="105">
        <f>IF(G718&gt;Variables!$G$9,0,1)</f>
        <v>1</v>
      </c>
      <c r="AM718" s="105">
        <f>IF(AND(K718&gt;Variables!$G$10,K718&lt;Variables!$G$11),0,1)</f>
        <v>0</v>
      </c>
      <c r="AN718" s="103">
        <f>IF(H718&lt;Variables!$G$13,1,0)</f>
        <v>0</v>
      </c>
      <c r="AO718" s="101">
        <f>IF(R718&lt;Variables!$G$12,0,1)</f>
        <v>0</v>
      </c>
      <c r="AP718" s="106"/>
      <c r="AQ718" s="105"/>
      <c r="AR718" s="105"/>
      <c r="AS718" s="105"/>
      <c r="AT718" s="105"/>
      <c r="AU718" s="105">
        <v>1</v>
      </c>
      <c r="AV718" s="96">
        <f t="shared" si="178"/>
        <v>3</v>
      </c>
      <c r="AW718" s="96" t="str">
        <f t="shared" si="179"/>
        <v/>
      </c>
      <c r="AX718" s="96" t="str">
        <f t="shared" si="180"/>
        <v/>
      </c>
      <c r="AY718" s="96">
        <f t="shared" si="181"/>
        <v>3</v>
      </c>
      <c r="AZ718" s="96">
        <f t="shared" si="182"/>
        <v>2.5004504673286401</v>
      </c>
      <c r="BA718" s="96"/>
      <c r="BB718" s="96"/>
      <c r="BC718" s="96"/>
      <c r="BD718" s="96"/>
      <c r="BE718"/>
      <c r="BF718"/>
      <c r="BG718"/>
      <c r="BH718"/>
      <c r="BI718"/>
      <c r="BJ718" s="83"/>
      <c r="BK718" s="83"/>
    </row>
    <row r="719" spans="1:63" ht="14.1" customHeight="1" x14ac:dyDescent="0.2">
      <c r="A719" s="96"/>
      <c r="B719" s="96"/>
      <c r="C719" s="135">
        <v>44326.423611111109</v>
      </c>
      <c r="D719" s="96" t="s">
        <v>487</v>
      </c>
      <c r="E719" s="96">
        <v>17.52</v>
      </c>
      <c r="F719" s="96">
        <v>5.41</v>
      </c>
      <c r="G719" s="96">
        <v>1.68</v>
      </c>
      <c r="H719" s="96">
        <v>1940</v>
      </c>
      <c r="I719" s="96">
        <v>6.274</v>
      </c>
      <c r="J719" s="96"/>
      <c r="K719" s="96">
        <v>62.68</v>
      </c>
      <c r="L719" s="96">
        <v>17.300080000000001</v>
      </c>
      <c r="M719" s="96">
        <v>1.2712079999999999</v>
      </c>
      <c r="N719" s="96">
        <v>17.299963000000002</v>
      </c>
      <c r="O719" s="96"/>
      <c r="P719" s="96">
        <v>983528</v>
      </c>
      <c r="Q719" s="96">
        <v>4210000</v>
      </c>
      <c r="R719" s="147">
        <f t="shared" si="169"/>
        <v>0.23361710213776721</v>
      </c>
      <c r="S719" s="147"/>
      <c r="T719" s="147"/>
      <c r="U719" s="147"/>
      <c r="V719" s="147">
        <f t="shared" si="170"/>
        <v>2.4187619584332798</v>
      </c>
      <c r="W719" s="96">
        <f t="shared" si="171"/>
        <v>17.6952</v>
      </c>
      <c r="X719" s="96">
        <f t="shared" si="172"/>
        <v>17.8704</v>
      </c>
      <c r="Y719" s="103">
        <f t="shared" si="173"/>
        <v>17.169599999999999</v>
      </c>
      <c r="Z719" s="103">
        <f t="shared" si="174"/>
        <v>17.299963000000002</v>
      </c>
      <c r="AA719" s="103">
        <f t="shared" si="175"/>
        <v>16.819199999999999</v>
      </c>
      <c r="AB719" s="96"/>
      <c r="AC719" s="96">
        <v>17.59</v>
      </c>
      <c r="AD719" s="96">
        <v>17.11</v>
      </c>
      <c r="AE719" s="96">
        <f t="shared" si="176"/>
        <v>1.0039954337899544</v>
      </c>
      <c r="AF719" s="96">
        <f t="shared" si="168"/>
        <v>0.97659817351598177</v>
      </c>
      <c r="AG719" s="96"/>
      <c r="AH719" s="103">
        <f>IF(AND(M719&lt;Variables!$G$6,M719&gt;Variables!$G$5),0,1)</f>
        <v>1</v>
      </c>
      <c r="AI719" s="103">
        <f t="shared" si="177"/>
        <v>0</v>
      </c>
      <c r="AJ719" s="103">
        <f>IF(I719&gt;Variables!$G$7,0,1)</f>
        <v>0</v>
      </c>
      <c r="AK719" s="103">
        <f>IF(F719&gt;Variables!$G$8,0,1)</f>
        <v>1</v>
      </c>
      <c r="AL719" s="103">
        <f>IF(G719&gt;Variables!$G$9,0,1)</f>
        <v>1</v>
      </c>
      <c r="AM719" s="103">
        <f>IF(AND(K719&gt;Variables!$G$10,K719&lt;Variables!$G$11),0,1)</f>
        <v>0</v>
      </c>
      <c r="AN719" s="103">
        <f>IF(H719&lt;Variables!$G$13,1,0)</f>
        <v>1</v>
      </c>
      <c r="AO719" s="101">
        <f>IF(R719&lt;Variables!$G$12,0,1)</f>
        <v>0</v>
      </c>
      <c r="AP719" s="104"/>
      <c r="AQ719" s="103"/>
      <c r="AR719" s="103"/>
      <c r="AS719" s="103"/>
      <c r="AT719" s="103">
        <v>1</v>
      </c>
      <c r="AU719" s="103"/>
      <c r="AV719" s="96" t="str">
        <f t="shared" si="178"/>
        <v/>
      </c>
      <c r="AW719" s="96">
        <f t="shared" si="179"/>
        <v>1</v>
      </c>
      <c r="AX719" s="96" t="str">
        <f t="shared" si="180"/>
        <v/>
      </c>
      <c r="AY719" s="96">
        <f t="shared" si="181"/>
        <v>1</v>
      </c>
      <c r="AZ719" s="96">
        <f t="shared" si="182"/>
        <v>2.4153772384332797</v>
      </c>
      <c r="BA719" s="96"/>
      <c r="BB719" s="96"/>
      <c r="BC719" s="96"/>
      <c r="BD719" s="96"/>
      <c r="BE719"/>
      <c r="BF719"/>
      <c r="BG719"/>
      <c r="BH719"/>
      <c r="BI719"/>
      <c r="BJ719" s="83"/>
      <c r="BK719" s="83"/>
    </row>
    <row r="720" spans="1:63" ht="14.1" customHeight="1" x14ac:dyDescent="0.2">
      <c r="A720" s="96"/>
      <c r="B720" s="96"/>
      <c r="C720" s="135">
        <v>44326.423611111109</v>
      </c>
      <c r="D720" s="96" t="s">
        <v>479</v>
      </c>
      <c r="E720" s="96">
        <v>43.940600000000003</v>
      </c>
      <c r="F720" s="96">
        <v>6.74</v>
      </c>
      <c r="G720" s="96">
        <v>2.79</v>
      </c>
      <c r="H720" s="96">
        <v>7450</v>
      </c>
      <c r="I720" s="96">
        <v>728.86</v>
      </c>
      <c r="J720" s="96"/>
      <c r="K720" s="96">
        <v>59.97</v>
      </c>
      <c r="L720" s="96">
        <v>43.67998</v>
      </c>
      <c r="M720" s="96">
        <v>0.59665800000000002</v>
      </c>
      <c r="N720" s="96">
        <v>43.568171</v>
      </c>
      <c r="O720" s="96"/>
      <c r="P720" s="96">
        <v>3044000</v>
      </c>
      <c r="Q720" s="96">
        <v>6659000</v>
      </c>
      <c r="R720" s="147">
        <f t="shared" si="169"/>
        <v>0.45712569454873103</v>
      </c>
      <c r="S720" s="147"/>
      <c r="T720" s="147"/>
      <c r="U720" s="147"/>
      <c r="V720" s="147">
        <f t="shared" si="170"/>
        <v>2.4375963034091197</v>
      </c>
      <c r="W720" s="96">
        <f t="shared" si="171"/>
        <v>44.380006000000002</v>
      </c>
      <c r="X720" s="96">
        <f t="shared" si="172"/>
        <v>44.819412000000007</v>
      </c>
      <c r="Y720" s="103">
        <f t="shared" si="173"/>
        <v>43.061788</v>
      </c>
      <c r="Z720" s="103">
        <f t="shared" si="174"/>
        <v>43.568171</v>
      </c>
      <c r="AA720" s="103">
        <f t="shared" si="175"/>
        <v>42.182976000000004</v>
      </c>
      <c r="AB720" s="96"/>
      <c r="AC720" s="96">
        <v>44.42</v>
      </c>
      <c r="AD720" s="96">
        <v>42.98</v>
      </c>
      <c r="AE720" s="97">
        <f t="shared" si="176"/>
        <v>1.0109101832928999</v>
      </c>
      <c r="AF720" s="96">
        <f t="shared" si="168"/>
        <v>0.97813866902136049</v>
      </c>
      <c r="AG720" s="96"/>
      <c r="AH720" s="103">
        <f>IF(AND(M720&lt;Variables!$G$6,M720&gt;Variables!$G$5),0,1)</f>
        <v>1</v>
      </c>
      <c r="AI720" s="103">
        <f t="shared" si="177"/>
        <v>0</v>
      </c>
      <c r="AJ720" s="103">
        <f>IF(I720&gt;Variables!$G$7,0,1)</f>
        <v>0</v>
      </c>
      <c r="AK720" s="103">
        <f>IF(F720&gt;Variables!$G$8,0,1)</f>
        <v>1</v>
      </c>
      <c r="AL720" s="103">
        <f>IF(G720&gt;Variables!$G$9,0,1)</f>
        <v>1</v>
      </c>
      <c r="AM720" s="103">
        <f>IF(AND(K720&gt;Variables!$G$10,K720&lt;Variables!$G$11),0,1)</f>
        <v>0</v>
      </c>
      <c r="AN720" s="103">
        <f>IF(H720&lt;Variables!$G$13,1,0)</f>
        <v>0</v>
      </c>
      <c r="AO720" s="101">
        <f>IF(R720&lt;Variables!$G$12,0,1)</f>
        <v>0</v>
      </c>
      <c r="AP720" s="104"/>
      <c r="AQ720" s="103"/>
      <c r="AR720" s="103"/>
      <c r="AS720" s="103"/>
      <c r="AT720" s="103">
        <v>1</v>
      </c>
      <c r="AU720" s="103"/>
      <c r="AV720" s="96">
        <f t="shared" si="178"/>
        <v>3</v>
      </c>
      <c r="AW720" s="96" t="str">
        <f t="shared" si="179"/>
        <v/>
      </c>
      <c r="AX720" s="96" t="str">
        <f t="shared" si="180"/>
        <v/>
      </c>
      <c r="AY720" s="96">
        <f t="shared" si="181"/>
        <v>3</v>
      </c>
      <c r="AZ720" s="96">
        <f t="shared" si="182"/>
        <v>2.4343579234091197</v>
      </c>
      <c r="BA720" s="96"/>
      <c r="BB720" s="96"/>
      <c r="BC720" s="96"/>
      <c r="BD720" s="96"/>
      <c r="BE720"/>
      <c r="BF720"/>
      <c r="BG720"/>
      <c r="BH720"/>
      <c r="BI720"/>
      <c r="BJ720" s="83"/>
      <c r="BK720" s="83"/>
    </row>
    <row r="721" spans="1:63" ht="14.1" customHeight="1" x14ac:dyDescent="0.2">
      <c r="A721" s="96"/>
      <c r="B721" s="96"/>
      <c r="C721" s="135">
        <v>44326.423611111109</v>
      </c>
      <c r="D721" s="96" t="s">
        <v>488</v>
      </c>
      <c r="E721" s="96">
        <v>23.34</v>
      </c>
      <c r="F721" s="96">
        <v>4.63</v>
      </c>
      <c r="G721" s="96">
        <v>1.61</v>
      </c>
      <c r="H721" s="96">
        <v>4190</v>
      </c>
      <c r="I721" s="96">
        <v>57.875</v>
      </c>
      <c r="J721" s="96"/>
      <c r="K721" s="96">
        <v>59.84</v>
      </c>
      <c r="L721" s="96">
        <v>23.241250000000001</v>
      </c>
      <c r="M721" s="96">
        <v>0.42489100000000002</v>
      </c>
      <c r="N721" s="96">
        <v>23.093847</v>
      </c>
      <c r="O721" s="96"/>
      <c r="P721" s="96">
        <v>119116</v>
      </c>
      <c r="Q721" s="96">
        <v>390459</v>
      </c>
      <c r="R721" s="149">
        <f t="shared" si="169"/>
        <v>0.30506660110280465</v>
      </c>
      <c r="S721" s="149"/>
      <c r="T721" s="149"/>
      <c r="U721" s="149"/>
      <c r="V721" s="149">
        <f t="shared" si="170"/>
        <v>2.4458207155532801</v>
      </c>
      <c r="W721" s="97">
        <f t="shared" si="171"/>
        <v>23.573399999999999</v>
      </c>
      <c r="X721" s="96">
        <f t="shared" si="172"/>
        <v>23.806799999999999</v>
      </c>
      <c r="Y721" s="96">
        <f t="shared" si="173"/>
        <v>22.873200000000001</v>
      </c>
      <c r="Z721" s="96">
        <f t="shared" si="174"/>
        <v>23.093847</v>
      </c>
      <c r="AA721" s="96">
        <f t="shared" si="175"/>
        <v>22.406399999999998</v>
      </c>
      <c r="AB721" s="96"/>
      <c r="AC721" s="96">
        <v>23.64</v>
      </c>
      <c r="AD721" s="96">
        <v>23.14</v>
      </c>
      <c r="AE721" s="97">
        <f t="shared" si="176"/>
        <v>1.012853470437018</v>
      </c>
      <c r="AF721" s="96">
        <f t="shared" si="168"/>
        <v>0.99143101970865466</v>
      </c>
      <c r="AG721" s="96"/>
      <c r="AH721" s="97">
        <f>IF(AND(M721&lt;Variables!$G$6,M721&gt;Variables!$G$5),0,1)</f>
        <v>1</v>
      </c>
      <c r="AI721" s="97">
        <f t="shared" si="177"/>
        <v>0</v>
      </c>
      <c r="AJ721" s="97">
        <f>IF(I721&gt;Variables!$G$7,0,1)</f>
        <v>0</v>
      </c>
      <c r="AK721" s="97">
        <f>IF(F721&gt;Variables!$G$8,0,1)</f>
        <v>1</v>
      </c>
      <c r="AL721" s="97">
        <f>IF(G721&gt;Variables!$G$9,0,1)</f>
        <v>1</v>
      </c>
      <c r="AM721" s="97">
        <f>IF(AND(K721&gt;Variables!$G$10,K721&lt;Variables!$G$11),0,1)</f>
        <v>0</v>
      </c>
      <c r="AN721" s="103">
        <f>IF(H721&lt;Variables!$G$13,1,0)</f>
        <v>0</v>
      </c>
      <c r="AO721" s="101">
        <f>IF(R721&lt;Variables!$G$12,0,1)</f>
        <v>0</v>
      </c>
      <c r="AP721" s="99"/>
      <c r="AQ721" s="97"/>
      <c r="AR721" s="97"/>
      <c r="AS721" s="97">
        <v>1</v>
      </c>
      <c r="AT721" s="97"/>
      <c r="AU721" s="97"/>
      <c r="AV721" s="96">
        <f t="shared" si="178"/>
        <v>3</v>
      </c>
      <c r="AW721" s="96" t="str">
        <f t="shared" si="179"/>
        <v/>
      </c>
      <c r="AX721" s="96" t="str">
        <f t="shared" si="180"/>
        <v/>
      </c>
      <c r="AY721" s="96">
        <f t="shared" si="181"/>
        <v>3</v>
      </c>
      <c r="AZ721" s="96">
        <f t="shared" si="182"/>
        <v>2.4425893555532801</v>
      </c>
      <c r="BA721" s="96"/>
      <c r="BB721" s="96"/>
      <c r="BC721" s="96"/>
      <c r="BD721" s="96"/>
      <c r="BE721"/>
      <c r="BF721"/>
      <c r="BG721"/>
      <c r="BH721"/>
      <c r="BI721"/>
      <c r="BJ721" s="83"/>
      <c r="BK721" s="83"/>
    </row>
    <row r="722" spans="1:63" ht="14.1" customHeight="1" x14ac:dyDescent="0.2">
      <c r="A722" s="96"/>
      <c r="B722" s="96"/>
      <c r="C722" s="135">
        <v>44326.423611111109</v>
      </c>
      <c r="D722" s="96" t="s">
        <v>477</v>
      </c>
      <c r="E722" s="96">
        <v>10.26</v>
      </c>
      <c r="F722" s="96">
        <v>5.12</v>
      </c>
      <c r="G722" s="96">
        <v>-0.39</v>
      </c>
      <c r="H722" s="96">
        <v>13280</v>
      </c>
      <c r="I722" s="96">
        <v>480.197</v>
      </c>
      <c r="J722" s="96"/>
      <c r="K722" s="96">
        <v>57.71</v>
      </c>
      <c r="L722" s="96">
        <v>10.2483</v>
      </c>
      <c r="M722" s="96">
        <v>0.114165</v>
      </c>
      <c r="N722" s="96">
        <v>10.260915000000001</v>
      </c>
      <c r="O722" s="96"/>
      <c r="P722" s="96">
        <v>944155</v>
      </c>
      <c r="Q722" s="96">
        <v>4221000</v>
      </c>
      <c r="R722" s="147">
        <f t="shared" si="169"/>
        <v>0.22368040748637763</v>
      </c>
      <c r="S722" s="147"/>
      <c r="T722" s="147"/>
      <c r="U722" s="147"/>
      <c r="V722" s="147">
        <f t="shared" si="170"/>
        <v>2.4413652573107996</v>
      </c>
      <c r="W722" s="96">
        <f t="shared" si="171"/>
        <v>10.3626</v>
      </c>
      <c r="X722" s="96">
        <f t="shared" si="172"/>
        <v>10.465199999999999</v>
      </c>
      <c r="Y722" s="103">
        <f t="shared" si="173"/>
        <v>10.0548</v>
      </c>
      <c r="Z722" s="103">
        <f t="shared" si="174"/>
        <v>10.260915000000001</v>
      </c>
      <c r="AA722" s="103">
        <f t="shared" si="175"/>
        <v>9.8495999999999988</v>
      </c>
      <c r="AB722" s="96"/>
      <c r="AC722" s="96">
        <v>10.33</v>
      </c>
      <c r="AD722" s="96">
        <v>9.99</v>
      </c>
      <c r="AE722" s="96">
        <f t="shared" si="176"/>
        <v>1.00682261208577</v>
      </c>
      <c r="AF722" s="96">
        <f t="shared" si="168"/>
        <v>0.97368421052631582</v>
      </c>
      <c r="AG722" s="96"/>
      <c r="AH722" s="103">
        <f>IF(AND(M722&lt;Variables!$G$6,M722&gt;Variables!$G$5),0,1)</f>
        <v>1</v>
      </c>
      <c r="AI722" s="103">
        <f t="shared" si="177"/>
        <v>1</v>
      </c>
      <c r="AJ722" s="103">
        <f>IF(I722&gt;Variables!$G$7,0,1)</f>
        <v>0</v>
      </c>
      <c r="AK722" s="103">
        <f>IF(F722&gt;Variables!$G$8,0,1)</f>
        <v>1</v>
      </c>
      <c r="AL722" s="103">
        <f>IF(G722&gt;Variables!$G$9,0,1)</f>
        <v>1</v>
      </c>
      <c r="AM722" s="103">
        <f>IF(AND(K722&gt;Variables!$G$10,K722&lt;Variables!$G$11),0,1)</f>
        <v>0</v>
      </c>
      <c r="AN722" s="103">
        <f>IF(H722&lt;Variables!$G$13,1,0)</f>
        <v>0</v>
      </c>
      <c r="AO722" s="101">
        <f>IF(R722&lt;Variables!$G$12,0,1)</f>
        <v>0</v>
      </c>
      <c r="AP722" s="104"/>
      <c r="AQ722" s="103"/>
      <c r="AR722" s="103"/>
      <c r="AS722" s="103"/>
      <c r="AT722" s="103">
        <v>1</v>
      </c>
      <c r="AU722" s="103"/>
      <c r="AV722" s="96" t="str">
        <f t="shared" si="178"/>
        <v/>
      </c>
      <c r="AW722" s="96">
        <f t="shared" si="179"/>
        <v>1</v>
      </c>
      <c r="AX722" s="96" t="str">
        <f t="shared" si="180"/>
        <v/>
      </c>
      <c r="AY722" s="96">
        <f t="shared" si="181"/>
        <v>1</v>
      </c>
      <c r="AZ722" s="96">
        <f t="shared" si="182"/>
        <v>2.4382489173108</v>
      </c>
      <c r="BA722" s="96"/>
      <c r="BB722" s="96"/>
      <c r="BC722" s="96"/>
      <c r="BD722" s="96"/>
      <c r="BE722"/>
      <c r="BF722"/>
      <c r="BG722"/>
      <c r="BH722"/>
      <c r="BI722"/>
      <c r="BJ722" s="83"/>
      <c r="BK722" s="83"/>
    </row>
    <row r="723" spans="1:63" ht="14.1" customHeight="1" x14ac:dyDescent="0.2">
      <c r="A723" s="96"/>
      <c r="B723" s="96"/>
      <c r="C723" s="135">
        <v>44326.423611111109</v>
      </c>
      <c r="D723" s="96" t="s">
        <v>481</v>
      </c>
      <c r="E723" s="96">
        <v>13.71</v>
      </c>
      <c r="F723" s="96">
        <v>22.2</v>
      </c>
      <c r="G723" s="96">
        <v>13.4</v>
      </c>
      <c r="H723" s="96">
        <v>332.51</v>
      </c>
      <c r="I723" s="96">
        <v>-30.86</v>
      </c>
      <c r="J723" s="96"/>
      <c r="K723" s="96">
        <v>57.07</v>
      </c>
      <c r="L723" s="96">
        <v>13.592145</v>
      </c>
      <c r="M723" s="96">
        <v>0.86708200000000002</v>
      </c>
      <c r="N723" s="96">
        <v>13.524010000000001</v>
      </c>
      <c r="O723" s="96"/>
      <c r="P723" s="96">
        <v>1040000</v>
      </c>
      <c r="Q723" s="96">
        <v>211890</v>
      </c>
      <c r="R723" s="150">
        <f t="shared" si="169"/>
        <v>4.9082070885836995</v>
      </c>
      <c r="S723" s="150"/>
      <c r="T723" s="150"/>
      <c r="U723" s="150"/>
      <c r="V723" s="150">
        <f t="shared" si="170"/>
        <v>2.3999968489908796</v>
      </c>
      <c r="W723" s="101">
        <f t="shared" si="171"/>
        <v>13.847100000000001</v>
      </c>
      <c r="X723" s="101">
        <f t="shared" si="172"/>
        <v>13.984200000000001</v>
      </c>
      <c r="Y723" s="96">
        <f t="shared" si="173"/>
        <v>13.4358</v>
      </c>
      <c r="Z723" s="96">
        <f t="shared" si="174"/>
        <v>13.524010000000001</v>
      </c>
      <c r="AA723" s="96">
        <f t="shared" si="175"/>
        <v>13.1616</v>
      </c>
      <c r="AB723" s="96"/>
      <c r="AC723" s="96">
        <v>14.6</v>
      </c>
      <c r="AD723" s="96">
        <v>13.69</v>
      </c>
      <c r="AE723" s="97">
        <f t="shared" si="176"/>
        <v>1.0649161196207146</v>
      </c>
      <c r="AF723" s="96">
        <f t="shared" si="168"/>
        <v>0.99854121079503999</v>
      </c>
      <c r="AG723" s="96"/>
      <c r="AH723" s="101">
        <f>IF(AND(M723&lt;Variables!$G$6,M723&gt;Variables!$G$5),0,1)</f>
        <v>1</v>
      </c>
      <c r="AI723" s="101">
        <f t="shared" si="177"/>
        <v>0</v>
      </c>
      <c r="AJ723" s="101">
        <f>IF(I723&gt;Variables!$G$7,0,1)</f>
        <v>1</v>
      </c>
      <c r="AK723" s="101">
        <f>IF(F723&gt;Variables!$G$8,0,1)</f>
        <v>0</v>
      </c>
      <c r="AL723" s="101">
        <f>IF(G723&gt;Variables!$G$9,0,1)</f>
        <v>0</v>
      </c>
      <c r="AM723" s="101">
        <f>IF(AND(K723&gt;Variables!$G$10,K723&lt;Variables!$G$11),0,1)</f>
        <v>0</v>
      </c>
      <c r="AN723" s="103">
        <f>IF(H723&lt;Variables!$G$13,1,0)</f>
        <v>1</v>
      </c>
      <c r="AO723" s="101">
        <f>IF(R723&lt;Variables!$G$12,0,1)</f>
        <v>1</v>
      </c>
      <c r="AP723" s="102"/>
      <c r="AQ723" s="101"/>
      <c r="AR723" s="101">
        <v>1</v>
      </c>
      <c r="AS723" s="101"/>
      <c r="AT723" s="101"/>
      <c r="AU723" s="101"/>
      <c r="AV723" s="96">
        <f t="shared" si="178"/>
        <v>3</v>
      </c>
      <c r="AW723" s="96" t="str">
        <f t="shared" si="179"/>
        <v/>
      </c>
      <c r="AX723" s="96" t="str">
        <f t="shared" si="180"/>
        <v/>
      </c>
      <c r="AY723" s="96">
        <f t="shared" si="181"/>
        <v>3</v>
      </c>
      <c r="AZ723" s="96">
        <f t="shared" si="182"/>
        <v>2.39691506899088</v>
      </c>
      <c r="BA723" s="96"/>
      <c r="BB723" s="96"/>
      <c r="BC723" s="96"/>
      <c r="BD723" s="96"/>
      <c r="BE723"/>
      <c r="BF723"/>
      <c r="BG723"/>
      <c r="BH723"/>
      <c r="BI723"/>
      <c r="BJ723" s="83"/>
      <c r="BK723" s="83"/>
    </row>
    <row r="724" spans="1:63" ht="14.1" customHeight="1" x14ac:dyDescent="0.2">
      <c r="A724" s="96"/>
      <c r="B724" s="96"/>
      <c r="C724" s="135">
        <v>44326.423611111109</v>
      </c>
      <c r="D724" s="96" t="s">
        <v>480</v>
      </c>
      <c r="E724" s="96">
        <v>81.885000000000005</v>
      </c>
      <c r="F724" s="96">
        <v>7.6</v>
      </c>
      <c r="G724" s="96">
        <v>3.49</v>
      </c>
      <c r="H724" s="96">
        <v>56290</v>
      </c>
      <c r="I724" s="96">
        <v>-0.84099999999999997</v>
      </c>
      <c r="J724" s="96"/>
      <c r="K724" s="96">
        <v>55.79</v>
      </c>
      <c r="L724" s="96">
        <v>81.814729999999997</v>
      </c>
      <c r="M724" s="96">
        <v>8.5888999999999993E-2</v>
      </c>
      <c r="N724" s="96">
        <v>81.773871</v>
      </c>
      <c r="O724" s="96"/>
      <c r="P724" s="96">
        <v>1398000</v>
      </c>
      <c r="Q724" s="96">
        <v>1238000</v>
      </c>
      <c r="R724" s="149">
        <f t="shared" si="169"/>
        <v>1.1292407108239095</v>
      </c>
      <c r="S724" s="149"/>
      <c r="T724" s="149"/>
      <c r="U724" s="149"/>
      <c r="V724" s="149">
        <f t="shared" si="170"/>
        <v>2.4233150913687198</v>
      </c>
      <c r="W724" s="97">
        <f t="shared" si="171"/>
        <v>82.703850000000003</v>
      </c>
      <c r="X724" s="96">
        <f t="shared" si="172"/>
        <v>83.5227</v>
      </c>
      <c r="Y724" s="96">
        <f t="shared" si="173"/>
        <v>80.24730000000001</v>
      </c>
      <c r="Z724" s="96">
        <f t="shared" si="174"/>
        <v>81.773871</v>
      </c>
      <c r="AA724" s="96">
        <f t="shared" si="175"/>
        <v>78.6096</v>
      </c>
      <c r="AB724" s="96"/>
      <c r="AC724" s="96">
        <v>83.23</v>
      </c>
      <c r="AD724" s="96">
        <v>81.27</v>
      </c>
      <c r="AE724" s="97">
        <f t="shared" si="176"/>
        <v>1.0164254747511754</v>
      </c>
      <c r="AF724" s="96">
        <f t="shared" si="168"/>
        <v>0.99248946693533602</v>
      </c>
      <c r="AG724" s="96"/>
      <c r="AH724" s="97">
        <f>IF(AND(M724&lt;Variables!$G$6,M724&gt;Variables!$G$5),0,1)</f>
        <v>1</v>
      </c>
      <c r="AI724" s="97">
        <f t="shared" si="177"/>
        <v>0</v>
      </c>
      <c r="AJ724" s="97">
        <f>IF(I724&gt;Variables!$G$7,0,1)</f>
        <v>1</v>
      </c>
      <c r="AK724" s="97">
        <f>IF(F724&gt;Variables!$G$8,0,1)</f>
        <v>1</v>
      </c>
      <c r="AL724" s="97">
        <f>IF(G724&gt;Variables!$G$9,0,1)</f>
        <v>1</v>
      </c>
      <c r="AM724" s="97">
        <f>IF(AND(K724&gt;Variables!$G$10,K724&lt;Variables!$G$11),0,1)</f>
        <v>0</v>
      </c>
      <c r="AN724" s="103">
        <f>IF(H724&lt;Variables!$G$13,1,0)</f>
        <v>0</v>
      </c>
      <c r="AO724" s="101">
        <f>IF(R724&lt;Variables!$G$12,0,1)</f>
        <v>0</v>
      </c>
      <c r="AP724" s="99"/>
      <c r="AQ724" s="97"/>
      <c r="AR724" s="97"/>
      <c r="AS724" s="97">
        <v>1</v>
      </c>
      <c r="AT724" s="97"/>
      <c r="AU724" s="97"/>
      <c r="AV724" s="96">
        <f t="shared" si="178"/>
        <v>3</v>
      </c>
      <c r="AW724" s="96" t="str">
        <f t="shared" si="179"/>
        <v/>
      </c>
      <c r="AX724" s="96" t="str">
        <f t="shared" si="180"/>
        <v/>
      </c>
      <c r="AY724" s="96">
        <f t="shared" si="181"/>
        <v>3</v>
      </c>
      <c r="AZ724" s="96">
        <f t="shared" si="182"/>
        <v>2.4203024313687198</v>
      </c>
      <c r="BA724" s="96"/>
      <c r="BB724" s="96"/>
      <c r="BC724" s="96"/>
      <c r="BD724" s="96"/>
      <c r="BE724"/>
      <c r="BF724"/>
      <c r="BG724"/>
      <c r="BH724"/>
      <c r="BI724"/>
      <c r="BJ724" s="83"/>
      <c r="BK724" s="83"/>
    </row>
    <row r="725" spans="1:63" ht="14.1" customHeight="1" x14ac:dyDescent="0.2">
      <c r="A725" s="96"/>
      <c r="B725" s="96"/>
      <c r="C725" s="135">
        <v>44326.423611111109</v>
      </c>
      <c r="D725" s="96" t="s">
        <v>482</v>
      </c>
      <c r="E725" s="96">
        <v>10.5</v>
      </c>
      <c r="F725" s="96">
        <v>17.690000000000001</v>
      </c>
      <c r="G725" s="96">
        <v>5.1100000000000003</v>
      </c>
      <c r="H725" s="96">
        <v>226.2</v>
      </c>
      <c r="I725" s="96">
        <v>-17.588999999999999</v>
      </c>
      <c r="J725" s="96"/>
      <c r="K725" s="96">
        <v>53.77</v>
      </c>
      <c r="L725" s="96">
        <v>10.522156000000001</v>
      </c>
      <c r="M725" s="96">
        <v>-0.210561</v>
      </c>
      <c r="N725" s="96">
        <v>10.54529</v>
      </c>
      <c r="O725" s="96"/>
      <c r="P725" s="96">
        <v>218860</v>
      </c>
      <c r="Q725" s="96">
        <v>65830</v>
      </c>
      <c r="R725" s="150">
        <f t="shared" si="169"/>
        <v>3.3246240315965365</v>
      </c>
      <c r="S725" s="150"/>
      <c r="T725" s="150"/>
      <c r="U725" s="150"/>
      <c r="V725" s="150">
        <f t="shared" si="170"/>
        <v>2.4138243236333601</v>
      </c>
      <c r="W725" s="101">
        <f t="shared" si="171"/>
        <v>10.605</v>
      </c>
      <c r="X725" s="101">
        <f t="shared" si="172"/>
        <v>10.71</v>
      </c>
      <c r="Y725" s="96">
        <f t="shared" si="173"/>
        <v>10.29</v>
      </c>
      <c r="Z725" s="96">
        <f t="shared" si="174"/>
        <v>10.54529</v>
      </c>
      <c r="AA725" s="96">
        <f t="shared" si="175"/>
        <v>10.08</v>
      </c>
      <c r="AB725" s="96"/>
      <c r="AC725" s="96">
        <v>10.71</v>
      </c>
      <c r="AD725" s="96"/>
      <c r="AE725" s="96">
        <f t="shared" si="176"/>
        <v>1.02</v>
      </c>
      <c r="AF725" s="96">
        <f t="shared" si="168"/>
        <v>0</v>
      </c>
      <c r="AG725" s="96"/>
      <c r="AH725" s="101">
        <f>IF(AND(M725&lt;Variables!$G$6,M725&gt;Variables!$G$5),0,1)</f>
        <v>1</v>
      </c>
      <c r="AI725" s="101">
        <f t="shared" si="177"/>
        <v>1</v>
      </c>
      <c r="AJ725" s="101">
        <f>IF(I725&gt;Variables!$G$7,0,1)</f>
        <v>1</v>
      </c>
      <c r="AK725" s="101">
        <f>IF(F725&gt;Variables!$G$8,0,1)</f>
        <v>0</v>
      </c>
      <c r="AL725" s="101">
        <f>IF(G725&gt;Variables!$G$9,0,1)</f>
        <v>1</v>
      </c>
      <c r="AM725" s="101">
        <f>IF(AND(K725&gt;Variables!$G$10,K725&lt;Variables!$G$11),0,1)</f>
        <v>0</v>
      </c>
      <c r="AN725" s="103">
        <f>IF(H725&lt;Variables!$G$13,1,0)</f>
        <v>1</v>
      </c>
      <c r="AO725" s="101">
        <f>IF(R725&lt;Variables!$G$12,0,1)</f>
        <v>1</v>
      </c>
      <c r="AP725" s="102"/>
      <c r="AQ725" s="101"/>
      <c r="AR725" s="101">
        <v>1</v>
      </c>
      <c r="AS725" s="101"/>
      <c r="AT725" s="101"/>
      <c r="AU725" s="101"/>
      <c r="AV725" s="96">
        <f t="shared" si="178"/>
        <v>3</v>
      </c>
      <c r="AW725" s="96" t="str">
        <f t="shared" si="179"/>
        <v/>
      </c>
      <c r="AX725" s="96" t="str">
        <f t="shared" si="180"/>
        <v/>
      </c>
      <c r="AY725" s="96">
        <f t="shared" si="181"/>
        <v>3</v>
      </c>
      <c r="AZ725" s="96">
        <f t="shared" si="182"/>
        <v>2.4109207436333597</v>
      </c>
      <c r="BA725" s="96"/>
      <c r="BB725" s="96"/>
      <c r="BC725" s="96"/>
      <c r="BD725" s="96"/>
      <c r="BE725"/>
      <c r="BF725"/>
      <c r="BG725"/>
      <c r="BH725"/>
      <c r="BI725"/>
      <c r="BJ725" s="83"/>
      <c r="BK725" s="83"/>
    </row>
    <row r="726" spans="1:63" ht="14.1" customHeight="1" x14ac:dyDescent="0.2">
      <c r="A726" s="96"/>
      <c r="B726" s="96"/>
      <c r="C726" s="135">
        <v>44326.423611111109</v>
      </c>
      <c r="D726" s="96" t="s">
        <v>476</v>
      </c>
      <c r="E726" s="96">
        <v>15.085000000000001</v>
      </c>
      <c r="F726" s="96">
        <v>6.89</v>
      </c>
      <c r="G726" s="96">
        <v>0.7</v>
      </c>
      <c r="H726" s="96">
        <v>16840</v>
      </c>
      <c r="I726" s="96">
        <v>-36.034999999999997</v>
      </c>
      <c r="J726" s="96"/>
      <c r="K726" s="96">
        <v>51.7</v>
      </c>
      <c r="L726" s="96">
        <v>15.14472</v>
      </c>
      <c r="M726" s="96">
        <v>-0.39432899999999999</v>
      </c>
      <c r="N726" s="96">
        <v>15.103076</v>
      </c>
      <c r="O726" s="96"/>
      <c r="P726" s="96">
        <v>7975000</v>
      </c>
      <c r="Q726" s="96">
        <v>10717000</v>
      </c>
      <c r="R726" s="149">
        <f t="shared" si="169"/>
        <v>0.7441448166464496</v>
      </c>
      <c r="S726" s="149"/>
      <c r="T726" s="149"/>
      <c r="U726" s="149"/>
      <c r="V726" s="149">
        <f t="shared" si="170"/>
        <v>2.3968005516583997</v>
      </c>
      <c r="W726" s="97">
        <f t="shared" si="171"/>
        <v>15.235850000000001</v>
      </c>
      <c r="X726" s="96">
        <f t="shared" si="172"/>
        <v>15.386700000000001</v>
      </c>
      <c r="Y726" s="96">
        <f t="shared" si="173"/>
        <v>14.783300000000001</v>
      </c>
      <c r="Z726" s="96">
        <f t="shared" si="174"/>
        <v>15.103076</v>
      </c>
      <c r="AA726" s="96">
        <f t="shared" si="175"/>
        <v>14.4816</v>
      </c>
      <c r="AB726" s="96"/>
      <c r="AC726" s="96">
        <v>15.38</v>
      </c>
      <c r="AD726" s="96">
        <v>15.02</v>
      </c>
      <c r="AE726" s="97">
        <f t="shared" si="176"/>
        <v>1.0195558501823003</v>
      </c>
      <c r="AF726" s="96">
        <f t="shared" si="168"/>
        <v>0.99569108385813709</v>
      </c>
      <c r="AG726" s="96"/>
      <c r="AH726" s="97">
        <f>IF(AND(M726&lt;Variables!$G$6,M726&gt;Variables!$G$5),0,1)</f>
        <v>1</v>
      </c>
      <c r="AI726" s="97">
        <f t="shared" si="177"/>
        <v>0</v>
      </c>
      <c r="AJ726" s="97">
        <f>IF(I726&gt;Variables!$G$7,0,1)</f>
        <v>1</v>
      </c>
      <c r="AK726" s="97">
        <f>IF(F726&gt;Variables!$G$8,0,1)</f>
        <v>1</v>
      </c>
      <c r="AL726" s="97">
        <f>IF(G726&gt;Variables!$G$9,0,1)</f>
        <v>1</v>
      </c>
      <c r="AM726" s="97">
        <f>IF(AND(K726&gt;Variables!$G$10,K726&lt;Variables!$G$11),0,1)</f>
        <v>0</v>
      </c>
      <c r="AN726" s="103">
        <f>IF(H726&lt;Variables!$G$13,1,0)</f>
        <v>0</v>
      </c>
      <c r="AO726" s="101">
        <f>IF(R726&lt;Variables!$G$12,0,1)</f>
        <v>0</v>
      </c>
      <c r="AP726" s="99"/>
      <c r="AQ726" s="97"/>
      <c r="AR726" s="97"/>
      <c r="AS726" s="97">
        <v>1</v>
      </c>
      <c r="AT726" s="97"/>
      <c r="AU726" s="97"/>
      <c r="AV726" s="96">
        <f t="shared" si="178"/>
        <v>3</v>
      </c>
      <c r="AW726" s="96" t="str">
        <f t="shared" si="179"/>
        <v/>
      </c>
      <c r="AX726" s="96" t="str">
        <f t="shared" si="180"/>
        <v/>
      </c>
      <c r="AY726" s="96">
        <f t="shared" si="181"/>
        <v>3</v>
      </c>
      <c r="AZ726" s="96">
        <f t="shared" si="182"/>
        <v>2.3940087516583999</v>
      </c>
      <c r="BA726" s="96"/>
      <c r="BB726" s="96"/>
      <c r="BC726" s="96"/>
      <c r="BD726" s="96"/>
      <c r="BE726"/>
      <c r="BF726"/>
      <c r="BG726"/>
      <c r="BH726"/>
      <c r="BI726"/>
      <c r="BJ726" s="83"/>
      <c r="BK726" s="83"/>
    </row>
    <row r="727" spans="1:63" ht="14.1" customHeight="1" x14ac:dyDescent="0.2">
      <c r="A727" s="96"/>
      <c r="B727" s="96"/>
      <c r="C727" s="135">
        <v>44326.423611111109</v>
      </c>
      <c r="D727" s="96" t="s">
        <v>485</v>
      </c>
      <c r="E727" s="96">
        <v>4.0419</v>
      </c>
      <c r="F727" s="96">
        <v>9.68</v>
      </c>
      <c r="G727" s="96">
        <v>-17.170000000000002</v>
      </c>
      <c r="H727" s="96">
        <v>40.94</v>
      </c>
      <c r="I727" s="96">
        <v>-999</v>
      </c>
      <c r="J727" s="96"/>
      <c r="K727" s="96">
        <v>48.88</v>
      </c>
      <c r="L727" s="96">
        <v>4.1034100000000002</v>
      </c>
      <c r="M727" s="96">
        <v>-1.4989969999999999</v>
      </c>
      <c r="N727" s="96">
        <v>4.2400019999999996</v>
      </c>
      <c r="O727" s="96"/>
      <c r="P727" s="96">
        <v>14350000</v>
      </c>
      <c r="Q727" s="96">
        <v>14635458</v>
      </c>
      <c r="R727" s="150">
        <f t="shared" si="169"/>
        <v>0.98049545152601303</v>
      </c>
      <c r="S727" s="150"/>
      <c r="T727" s="150"/>
      <c r="U727" s="150"/>
      <c r="V727" s="150">
        <f t="shared" si="170"/>
        <v>2.3895221262636799</v>
      </c>
      <c r="W727" s="101">
        <f t="shared" si="171"/>
        <v>4.082319</v>
      </c>
      <c r="X727" s="101">
        <f t="shared" si="172"/>
        <v>4.122738</v>
      </c>
      <c r="Y727" s="96">
        <f t="shared" si="173"/>
        <v>3.9610620000000001</v>
      </c>
      <c r="Z727" s="96">
        <f t="shared" si="174"/>
        <v>4.2400019999999996</v>
      </c>
      <c r="AA727" s="96">
        <f t="shared" si="175"/>
        <v>3.8802240000000001</v>
      </c>
      <c r="AB727" s="96"/>
      <c r="AC727" s="96">
        <v>4.25</v>
      </c>
      <c r="AD727" s="96"/>
      <c r="AE727" s="97">
        <f t="shared" si="176"/>
        <v>1.0514856874242311</v>
      </c>
      <c r="AF727" s="96">
        <f t="shared" si="168"/>
        <v>0</v>
      </c>
      <c r="AG727" s="96"/>
      <c r="AH727" s="101">
        <f>IF(AND(M727&lt;Variables!$G$6,M727&gt;Variables!$G$5),0,1)</f>
        <v>1</v>
      </c>
      <c r="AI727" s="101">
        <f t="shared" si="177"/>
        <v>1</v>
      </c>
      <c r="AJ727" s="101">
        <f>IF(I727&gt;Variables!$G$7,0,1)</f>
        <v>1</v>
      </c>
      <c r="AK727" s="101">
        <f>IF(F727&gt;Variables!$G$8,0,1)</f>
        <v>0</v>
      </c>
      <c r="AL727" s="101">
        <f>IF(G727&gt;Variables!$G$9,0,1)</f>
        <v>1</v>
      </c>
      <c r="AM727" s="101">
        <f>IF(AND(K727&gt;Variables!$G$10,K727&lt;Variables!$G$11),0,1)</f>
        <v>1</v>
      </c>
      <c r="AN727" s="103">
        <f>IF(H727&lt;Variables!$G$13,1,0)</f>
        <v>1</v>
      </c>
      <c r="AO727" s="101">
        <f>IF(R727&lt;Variables!$G$12,0,1)</f>
        <v>0</v>
      </c>
      <c r="AP727" s="102"/>
      <c r="AQ727" s="101"/>
      <c r="AR727" s="101">
        <v>1</v>
      </c>
      <c r="AS727" s="101"/>
      <c r="AT727" s="101"/>
      <c r="AU727" s="101"/>
      <c r="AV727" s="96">
        <f t="shared" si="178"/>
        <v>3</v>
      </c>
      <c r="AW727" s="96" t="str">
        <f t="shared" si="179"/>
        <v/>
      </c>
      <c r="AX727" s="96" t="str">
        <f t="shared" si="180"/>
        <v/>
      </c>
      <c r="AY727" s="96">
        <f t="shared" si="181"/>
        <v>3</v>
      </c>
      <c r="AZ727" s="96">
        <f t="shared" si="182"/>
        <v>2.3868826062636801</v>
      </c>
      <c r="BA727" s="96"/>
      <c r="BB727" s="96"/>
      <c r="BC727" s="96"/>
      <c r="BD727" s="96"/>
      <c r="BE727"/>
      <c r="BF727"/>
      <c r="BG727"/>
      <c r="BH727"/>
      <c r="BI727"/>
      <c r="BJ727" s="83"/>
      <c r="BK727" s="83"/>
    </row>
    <row r="728" spans="1:63" ht="14.1" customHeight="1" x14ac:dyDescent="0.2">
      <c r="A728" s="96"/>
      <c r="B728" s="96"/>
      <c r="C728" s="135">
        <v>44326.423611111109</v>
      </c>
      <c r="D728" s="96" t="s">
        <v>183</v>
      </c>
      <c r="E728" s="96">
        <v>11.299899999999999</v>
      </c>
      <c r="F728" s="96">
        <v>43.9</v>
      </c>
      <c r="G728" s="96">
        <v>12.78</v>
      </c>
      <c r="H728" s="96">
        <v>41.5</v>
      </c>
      <c r="I728" s="96">
        <v>-6.0259999999999998</v>
      </c>
      <c r="J728" s="96"/>
      <c r="K728" s="96">
        <v>47.61</v>
      </c>
      <c r="L728" s="96">
        <v>11.674015000000001</v>
      </c>
      <c r="M728" s="96">
        <v>-3.204682</v>
      </c>
      <c r="N728" s="96">
        <v>11.475251</v>
      </c>
      <c r="O728" s="96"/>
      <c r="P728" s="96">
        <v>32870000</v>
      </c>
      <c r="Q728" s="96">
        <v>7970000</v>
      </c>
      <c r="R728" s="147">
        <f t="shared" si="169"/>
        <v>4.1242158092848182</v>
      </c>
      <c r="S728" s="147"/>
      <c r="T728" s="147"/>
      <c r="U728" s="147"/>
      <c r="V728" s="147">
        <f t="shared" si="170"/>
        <v>2.40344159133776</v>
      </c>
      <c r="W728" s="96">
        <f t="shared" si="171"/>
        <v>11.412898999999999</v>
      </c>
      <c r="X728" s="96">
        <f t="shared" si="172"/>
        <v>11.525898</v>
      </c>
      <c r="Y728" s="103">
        <f t="shared" si="173"/>
        <v>11.073901999999999</v>
      </c>
      <c r="Z728" s="103">
        <f t="shared" si="174"/>
        <v>11.475251</v>
      </c>
      <c r="AA728" s="103">
        <f t="shared" si="175"/>
        <v>10.847903999999998</v>
      </c>
      <c r="AB728" s="96"/>
      <c r="AC728" s="96"/>
      <c r="AD728" s="96">
        <v>10.82</v>
      </c>
      <c r="AE728" s="96">
        <f t="shared" si="176"/>
        <v>0</v>
      </c>
      <c r="AF728" s="96">
        <f t="shared" si="168"/>
        <v>0.9575305976159082</v>
      </c>
      <c r="AG728" s="96"/>
      <c r="AH728" s="103">
        <f>IF(AND(M728&lt;Variables!$G$6,M728&gt;Variables!$G$5),0,1)</f>
        <v>0</v>
      </c>
      <c r="AI728" s="103">
        <f t="shared" si="177"/>
        <v>0</v>
      </c>
      <c r="AJ728" s="103">
        <f>IF(I728&gt;Variables!$G$7,0,1)</f>
        <v>1</v>
      </c>
      <c r="AK728" s="103">
        <f>IF(F728&gt;Variables!$G$8,0,1)</f>
        <v>0</v>
      </c>
      <c r="AL728" s="103">
        <f>IF(G728&gt;Variables!$G$9,0,1)</f>
        <v>0</v>
      </c>
      <c r="AM728" s="103">
        <f>IF(AND(K728&gt;Variables!$G$10,K728&lt;Variables!$G$11),0,1)</f>
        <v>1</v>
      </c>
      <c r="AN728" s="103">
        <f>IF(H728&lt;Variables!$G$13,1,0)</f>
        <v>1</v>
      </c>
      <c r="AO728" s="101">
        <f>IF(R728&lt;Variables!$G$12,0,1)</f>
        <v>1</v>
      </c>
      <c r="AP728" s="104"/>
      <c r="AQ728" s="103"/>
      <c r="AR728" s="103"/>
      <c r="AS728" s="103"/>
      <c r="AT728" s="103">
        <v>1</v>
      </c>
      <c r="AU728" s="103"/>
      <c r="AV728" s="96" t="str">
        <f t="shared" si="178"/>
        <v/>
      </c>
      <c r="AW728" s="96">
        <f t="shared" si="179"/>
        <v>1</v>
      </c>
      <c r="AX728" s="96" t="str">
        <f t="shared" si="180"/>
        <v/>
      </c>
      <c r="AY728" s="96">
        <f t="shared" si="181"/>
        <v>1</v>
      </c>
      <c r="AZ728" s="96">
        <f t="shared" si="182"/>
        <v>2.40087065133776</v>
      </c>
      <c r="BA728" s="96"/>
      <c r="BB728" s="96"/>
      <c r="BC728" s="96"/>
      <c r="BD728" s="96"/>
      <c r="BE728"/>
      <c r="BF728"/>
      <c r="BG728"/>
      <c r="BH728"/>
      <c r="BI728"/>
      <c r="BJ728" s="83"/>
      <c r="BK728" s="83"/>
    </row>
    <row r="729" spans="1:63" ht="14.1" customHeight="1" x14ac:dyDescent="0.2">
      <c r="A729" s="96"/>
      <c r="B729" s="96"/>
      <c r="C729" s="135">
        <v>44326.423611111109</v>
      </c>
      <c r="D729" s="96" t="s">
        <v>483</v>
      </c>
      <c r="E729" s="96">
        <v>1.55</v>
      </c>
      <c r="F729" s="96">
        <v>12.5</v>
      </c>
      <c r="G729" s="96">
        <v>10.71</v>
      </c>
      <c r="H729" s="96">
        <v>91.9</v>
      </c>
      <c r="I729" s="96">
        <v>-34.238</v>
      </c>
      <c r="J729" s="96"/>
      <c r="K729" s="96">
        <v>46.43</v>
      </c>
      <c r="L729" s="96">
        <v>1.59165</v>
      </c>
      <c r="M729" s="96">
        <v>-2.616781</v>
      </c>
      <c r="N729" s="96">
        <v>1.585388</v>
      </c>
      <c r="O729" s="96"/>
      <c r="P729" s="96">
        <v>3260000</v>
      </c>
      <c r="Q729" s="96">
        <v>2080000</v>
      </c>
      <c r="R729" s="147">
        <f t="shared" si="169"/>
        <v>1.5673076923076923</v>
      </c>
      <c r="S729" s="147"/>
      <c r="T729" s="147"/>
      <c r="U729" s="147"/>
      <c r="V729" s="147">
        <f t="shared" si="170"/>
        <v>2.3710716752050396</v>
      </c>
      <c r="W729" s="96">
        <f t="shared" si="171"/>
        <v>1.5655000000000001</v>
      </c>
      <c r="X729" s="96">
        <f t="shared" si="172"/>
        <v>1.5810000000000002</v>
      </c>
      <c r="Y729" s="103">
        <f t="shared" si="173"/>
        <v>1.5189999999999999</v>
      </c>
      <c r="Z729" s="103">
        <f t="shared" si="174"/>
        <v>1.585388</v>
      </c>
      <c r="AA729" s="103">
        <f t="shared" si="175"/>
        <v>1.488</v>
      </c>
      <c r="AB729" s="96"/>
      <c r="AC729" s="96">
        <v>1.56</v>
      </c>
      <c r="AD729" s="96">
        <v>1.42</v>
      </c>
      <c r="AE729" s="96">
        <f t="shared" si="176"/>
        <v>1.0064516129032257</v>
      </c>
      <c r="AF729" s="96">
        <f t="shared" ref="AF729:AF792" si="183">AD729/E729</f>
        <v>0.91612903225806441</v>
      </c>
      <c r="AG729" s="96"/>
      <c r="AH729" s="103">
        <f>IF(AND(M729&lt;Variables!$G$6,M729&gt;Variables!$G$5),0,1)</f>
        <v>0</v>
      </c>
      <c r="AI729" s="103">
        <f t="shared" si="177"/>
        <v>0</v>
      </c>
      <c r="AJ729" s="103">
        <f>IF(I729&gt;Variables!$G$7,0,1)</f>
        <v>1</v>
      </c>
      <c r="AK729" s="103">
        <f>IF(F729&gt;Variables!$G$8,0,1)</f>
        <v>0</v>
      </c>
      <c r="AL729" s="103">
        <f>IF(G729&gt;Variables!$G$9,0,1)</f>
        <v>1</v>
      </c>
      <c r="AM729" s="103">
        <f>IF(AND(K729&gt;Variables!$G$10,K729&lt;Variables!$G$11),0,1)</f>
        <v>1</v>
      </c>
      <c r="AN729" s="103">
        <f>IF(H729&lt;Variables!$G$13,1,0)</f>
        <v>1</v>
      </c>
      <c r="AO729" s="101">
        <f>IF(R729&lt;Variables!$G$12,0,1)</f>
        <v>0</v>
      </c>
      <c r="AP729" s="104"/>
      <c r="AQ729" s="103"/>
      <c r="AR729" s="103"/>
      <c r="AS729" s="103"/>
      <c r="AT729" s="103">
        <v>1</v>
      </c>
      <c r="AU729" s="103"/>
      <c r="AV729" s="96" t="str">
        <f t="shared" si="178"/>
        <v/>
      </c>
      <c r="AW729" s="96">
        <f t="shared" si="179"/>
        <v>1</v>
      </c>
      <c r="AX729" s="96" t="str">
        <f t="shared" si="180"/>
        <v/>
      </c>
      <c r="AY729" s="96">
        <f t="shared" si="181"/>
        <v>1</v>
      </c>
      <c r="AZ729" s="96">
        <f t="shared" si="182"/>
        <v>2.3685644552050396</v>
      </c>
      <c r="BA729" s="96"/>
      <c r="BB729" s="96"/>
      <c r="BC729" s="96"/>
      <c r="BD729" s="96"/>
      <c r="BE729"/>
      <c r="BF729"/>
      <c r="BG729"/>
      <c r="BH729"/>
      <c r="BI729"/>
      <c r="BJ729" s="83"/>
      <c r="BK729" s="83"/>
    </row>
    <row r="730" spans="1:63" ht="14.1" customHeight="1" x14ac:dyDescent="0.2">
      <c r="A730" s="96"/>
      <c r="B730" s="96"/>
      <c r="C730" s="135">
        <v>44326.423611111109</v>
      </c>
      <c r="D730" s="96" t="s">
        <v>484</v>
      </c>
      <c r="E730" s="96">
        <v>1.1619999999999999</v>
      </c>
      <c r="F730" s="96">
        <v>21.28</v>
      </c>
      <c r="G730" s="96">
        <v>-7.78</v>
      </c>
      <c r="H730" s="96">
        <v>74.209999999999994</v>
      </c>
      <c r="I730" s="96">
        <v>-72.817999999999998</v>
      </c>
      <c r="J730" s="96"/>
      <c r="K730" s="96">
        <v>41.22</v>
      </c>
      <c r="L730" s="96">
        <v>1.2118199999999999</v>
      </c>
      <c r="M730" s="96">
        <v>-4.1111719999999998</v>
      </c>
      <c r="N730" s="96">
        <v>1.23658</v>
      </c>
      <c r="O730" s="96"/>
      <c r="P730" s="96">
        <v>48070000</v>
      </c>
      <c r="Q730" s="96">
        <v>1440000</v>
      </c>
      <c r="R730" s="150">
        <f t="shared" si="169"/>
        <v>33.381944444444443</v>
      </c>
      <c r="S730" s="150"/>
      <c r="T730" s="150"/>
      <c r="U730" s="150"/>
      <c r="V730" s="150">
        <f t="shared" si="170"/>
        <v>2.2786841636179203</v>
      </c>
      <c r="W730" s="101">
        <f t="shared" si="171"/>
        <v>1.1736199999999999</v>
      </c>
      <c r="X730" s="101">
        <f t="shared" si="172"/>
        <v>1.1852399999999998</v>
      </c>
      <c r="Y730" s="96">
        <f t="shared" si="173"/>
        <v>1.13876</v>
      </c>
      <c r="Z730" s="96">
        <f t="shared" si="174"/>
        <v>1.23658</v>
      </c>
      <c r="AA730" s="96">
        <f t="shared" si="175"/>
        <v>1.1155199999999998</v>
      </c>
      <c r="AB730" s="96"/>
      <c r="AC730" s="96">
        <v>1.22</v>
      </c>
      <c r="AD730" s="96">
        <v>1.1599999999999999</v>
      </c>
      <c r="AE730" s="97">
        <f t="shared" si="176"/>
        <v>1.0499139414802066</v>
      </c>
      <c r="AF730" s="96">
        <f t="shared" si="183"/>
        <v>0.99827882960413084</v>
      </c>
      <c r="AG730" s="96"/>
      <c r="AH730" s="101">
        <f>IF(AND(M730&lt;Variables!$G$6,M730&gt;Variables!$G$5),0,1)</f>
        <v>0</v>
      </c>
      <c r="AI730" s="101">
        <f t="shared" si="177"/>
        <v>1</v>
      </c>
      <c r="AJ730" s="101">
        <f>IF(I730&gt;Variables!$G$7,0,1)</f>
        <v>1</v>
      </c>
      <c r="AK730" s="101">
        <f>IF(F730&gt;Variables!$G$8,0,1)</f>
        <v>0</v>
      </c>
      <c r="AL730" s="101">
        <f>IF(G730&gt;Variables!$G$9,0,1)</f>
        <v>1</v>
      </c>
      <c r="AM730" s="101">
        <f>IF(AND(K730&gt;Variables!$G$10,K730&lt;Variables!$G$11),0,1)</f>
        <v>1</v>
      </c>
      <c r="AN730" s="103">
        <f>IF(H730&lt;Variables!$G$13,1,0)</f>
        <v>1</v>
      </c>
      <c r="AO730" s="101">
        <f>IF(R730&lt;Variables!$G$12,0,1)</f>
        <v>1</v>
      </c>
      <c r="AP730" s="102"/>
      <c r="AQ730" s="101"/>
      <c r="AR730" s="101">
        <v>1</v>
      </c>
      <c r="AS730" s="101"/>
      <c r="AT730" s="101"/>
      <c r="AU730" s="101"/>
      <c r="AV730" s="96">
        <f t="shared" si="178"/>
        <v>3</v>
      </c>
      <c r="AW730" s="96" t="str">
        <f t="shared" si="179"/>
        <v/>
      </c>
      <c r="AX730" s="96" t="str">
        <f t="shared" si="180"/>
        <v/>
      </c>
      <c r="AY730" s="96">
        <f t="shared" si="181"/>
        <v>3</v>
      </c>
      <c r="AZ730" s="96">
        <f t="shared" si="182"/>
        <v>2.2764582836179201</v>
      </c>
      <c r="BA730" s="96"/>
      <c r="BB730" s="96"/>
      <c r="BC730" s="96"/>
      <c r="BD730" s="96"/>
      <c r="BE730"/>
      <c r="BF730"/>
      <c r="BG730"/>
      <c r="BH730"/>
      <c r="BI730"/>
      <c r="BJ730" s="83"/>
      <c r="BK730" s="83"/>
    </row>
    <row r="731" spans="1:63" ht="14.1" customHeight="1" x14ac:dyDescent="0.2">
      <c r="A731" s="96"/>
      <c r="B731" s="96"/>
      <c r="C731" s="135">
        <v>44326.430555555555</v>
      </c>
      <c r="D731" s="96" t="s">
        <v>472</v>
      </c>
      <c r="E731" s="96">
        <v>22.274999999999999</v>
      </c>
      <c r="F731" s="96">
        <v>23.75</v>
      </c>
      <c r="G731" s="96">
        <v>-1.22</v>
      </c>
      <c r="H731" s="96">
        <v>371.16</v>
      </c>
      <c r="I731" s="96">
        <v>188.446</v>
      </c>
      <c r="J731" s="96"/>
      <c r="K731" s="96">
        <v>67.67</v>
      </c>
      <c r="L731" s="96">
        <v>22.276009999999999</v>
      </c>
      <c r="M731" s="96">
        <v>-4.5339999999999998E-3</v>
      </c>
      <c r="N731" s="96">
        <v>22.263324999999998</v>
      </c>
      <c r="O731" s="96"/>
      <c r="P731" s="96">
        <v>2260000</v>
      </c>
      <c r="Q731" s="96">
        <v>172470</v>
      </c>
      <c r="R731" s="149">
        <f t="shared" si="169"/>
        <v>13.103728184611816</v>
      </c>
      <c r="S731" s="149"/>
      <c r="T731" s="149"/>
      <c r="U731" s="149"/>
      <c r="V731" s="149">
        <f t="shared" si="170"/>
        <v>2.5504104583726401</v>
      </c>
      <c r="W731" s="97">
        <f t="shared" si="171"/>
        <v>22.49775</v>
      </c>
      <c r="X731" s="96">
        <f t="shared" si="172"/>
        <v>22.720499999999998</v>
      </c>
      <c r="Y731" s="96">
        <f t="shared" si="173"/>
        <v>21.829499999999999</v>
      </c>
      <c r="Z731" s="96">
        <f t="shared" si="174"/>
        <v>22.263324999999998</v>
      </c>
      <c r="AA731" s="96">
        <f t="shared" si="175"/>
        <v>21.383999999999997</v>
      </c>
      <c r="AB731" s="96"/>
      <c r="AC731" s="96">
        <v>22.5</v>
      </c>
      <c r="AD731" s="96">
        <v>22.24</v>
      </c>
      <c r="AE731" s="97">
        <f t="shared" si="176"/>
        <v>1.0101010101010102</v>
      </c>
      <c r="AF731" s="96">
        <f t="shared" si="183"/>
        <v>0.99842873176206504</v>
      </c>
      <c r="AG731" s="96"/>
      <c r="AH731" s="97">
        <f>IF(AND(M731&lt;Variables!$G$6,M731&gt;Variables!$G$5),0,1)</f>
        <v>1</v>
      </c>
      <c r="AI731" s="97">
        <f t="shared" si="177"/>
        <v>0</v>
      </c>
      <c r="AJ731" s="97">
        <f>IF(I731&gt;Variables!$G$7,0,1)</f>
        <v>0</v>
      </c>
      <c r="AK731" s="97">
        <f>IF(F731&gt;Variables!$G$8,0,1)</f>
        <v>0</v>
      </c>
      <c r="AL731" s="97">
        <f>IF(G731&gt;Variables!$G$9,0,1)</f>
        <v>1</v>
      </c>
      <c r="AM731" s="97">
        <f>IF(AND(K731&gt;Variables!$G$10,K731&lt;Variables!$G$11),0,1)</f>
        <v>0</v>
      </c>
      <c r="AN731" s="103">
        <f>IF(H731&lt;Variables!$G$13,1,0)</f>
        <v>1</v>
      </c>
      <c r="AO731" s="101">
        <f>IF(R731&lt;Variables!$G$12,0,1)</f>
        <v>1</v>
      </c>
      <c r="AP731" s="99"/>
      <c r="AQ731" s="97"/>
      <c r="AR731" s="97"/>
      <c r="AS731" s="97">
        <v>1</v>
      </c>
      <c r="AT731" s="97"/>
      <c r="AU731" s="97"/>
      <c r="AV731" s="96">
        <f t="shared" si="178"/>
        <v>3</v>
      </c>
      <c r="AW731" s="96" t="str">
        <f t="shared" si="179"/>
        <v/>
      </c>
      <c r="AX731" s="96" t="str">
        <f t="shared" si="180"/>
        <v/>
      </c>
      <c r="AY731" s="96">
        <f t="shared" si="181"/>
        <v>3</v>
      </c>
      <c r="AZ731" s="96">
        <f t="shared" si="182"/>
        <v>2.5467562783726403</v>
      </c>
      <c r="BA731" s="96"/>
      <c r="BB731" s="96"/>
      <c r="BC731" s="96"/>
      <c r="BD731" s="96"/>
      <c r="BE731"/>
      <c r="BF731"/>
      <c r="BG731"/>
      <c r="BH731"/>
      <c r="BI731"/>
      <c r="BJ731" s="83"/>
      <c r="BK731" s="83"/>
    </row>
    <row r="732" spans="1:63" ht="14.1" customHeight="1" x14ac:dyDescent="0.2">
      <c r="A732" s="96"/>
      <c r="B732" s="96"/>
      <c r="C732" s="141">
        <v>44326.430555555555</v>
      </c>
      <c r="D732" s="89" t="s">
        <v>489</v>
      </c>
      <c r="E732" s="89">
        <v>20.414999999999999</v>
      </c>
      <c r="F732" s="89">
        <v>5.77</v>
      </c>
      <c r="G732" s="89">
        <v>1.77</v>
      </c>
      <c r="H732" s="89">
        <v>4550</v>
      </c>
      <c r="I732" s="89">
        <v>-1.05</v>
      </c>
      <c r="J732" s="89"/>
      <c r="K732" s="89">
        <v>78.59</v>
      </c>
      <c r="L732" s="89">
        <v>20.12837</v>
      </c>
      <c r="M732" s="89">
        <v>1.42401</v>
      </c>
      <c r="N732" s="89">
        <v>20.009523999999999</v>
      </c>
      <c r="O732" s="96"/>
      <c r="P732" s="96">
        <v>2499000</v>
      </c>
      <c r="Q732" s="96">
        <v>4265000</v>
      </c>
      <c r="R732" s="151">
        <f t="shared" si="169"/>
        <v>0.58593200468933182</v>
      </c>
      <c r="S732" s="151"/>
      <c r="T732" s="151"/>
      <c r="U732" s="151"/>
      <c r="V732" s="151">
        <f t="shared" si="170"/>
        <v>2.5085905962407997</v>
      </c>
      <c r="W732" s="96">
        <f t="shared" si="171"/>
        <v>20.619149999999998</v>
      </c>
      <c r="X732" s="96">
        <f t="shared" si="172"/>
        <v>20.8233</v>
      </c>
      <c r="Y732" s="105">
        <f t="shared" si="173"/>
        <v>20.006699999999999</v>
      </c>
      <c r="Z732" s="105">
        <f t="shared" si="174"/>
        <v>20.009523999999999</v>
      </c>
      <c r="AA732" s="105">
        <f t="shared" si="175"/>
        <v>19.598399999999998</v>
      </c>
      <c r="AB732" s="96"/>
      <c r="AC732" s="96">
        <v>20.49</v>
      </c>
      <c r="AD732" s="96">
        <v>20.12</v>
      </c>
      <c r="AE732" s="96">
        <f t="shared" si="176"/>
        <v>1.0036737692872888</v>
      </c>
      <c r="AF732" s="96">
        <f t="shared" si="183"/>
        <v>0.98554984080333097</v>
      </c>
      <c r="AG732" s="96"/>
      <c r="AH732" s="105">
        <f>IF(AND(M732&lt;Variables!$G$6,M732&gt;Variables!$G$5),0,1)</f>
        <v>1</v>
      </c>
      <c r="AI732" s="105">
        <f t="shared" si="177"/>
        <v>0</v>
      </c>
      <c r="AJ732" s="105">
        <f>IF(I732&gt;Variables!$G$7,0,1)</f>
        <v>1</v>
      </c>
      <c r="AK732" s="105">
        <f>IF(F732&gt;Variables!$G$8,0,1)</f>
        <v>1</v>
      </c>
      <c r="AL732" s="105">
        <f>IF(G732&gt;Variables!$G$9,0,1)</f>
        <v>1</v>
      </c>
      <c r="AM732" s="105">
        <f>IF(AND(K732&gt;Variables!$G$10,K732&lt;Variables!$G$11),0,1)</f>
        <v>1</v>
      </c>
      <c r="AN732" s="103">
        <f>IF(H732&lt;Variables!$G$13,1,0)</f>
        <v>0</v>
      </c>
      <c r="AO732" s="101">
        <f>IF(R732&lt;Variables!$G$12,0,1)</f>
        <v>0</v>
      </c>
      <c r="AP732" s="106"/>
      <c r="AQ732" s="105"/>
      <c r="AR732" s="105"/>
      <c r="AS732" s="105"/>
      <c r="AT732" s="105"/>
      <c r="AU732" s="105">
        <v>1</v>
      </c>
      <c r="AV732" s="96" t="str">
        <f t="shared" si="178"/>
        <v/>
      </c>
      <c r="AW732" s="96" t="str">
        <f t="shared" si="179"/>
        <v/>
      </c>
      <c r="AX732" s="96">
        <f t="shared" si="180"/>
        <v>2</v>
      </c>
      <c r="AY732" s="96">
        <f t="shared" si="181"/>
        <v>2</v>
      </c>
      <c r="AZ732" s="96">
        <f t="shared" si="182"/>
        <v>2.5043467362407998</v>
      </c>
      <c r="BA732" s="96"/>
      <c r="BB732" s="96"/>
      <c r="BC732" s="96"/>
      <c r="BD732" s="96"/>
      <c r="BE732"/>
      <c r="BF732"/>
      <c r="BG732"/>
      <c r="BH732"/>
      <c r="BI732"/>
      <c r="BJ732" s="83"/>
      <c r="BK732" s="83"/>
    </row>
    <row r="733" spans="1:63" ht="14.1" customHeight="1" x14ac:dyDescent="0.2">
      <c r="A733" s="96"/>
      <c r="B733" s="96"/>
      <c r="C733" s="135">
        <v>44326.430555555555</v>
      </c>
      <c r="D733" s="96" t="s">
        <v>490</v>
      </c>
      <c r="E733" s="96">
        <v>26.33</v>
      </c>
      <c r="F733" s="96">
        <v>5.94</v>
      </c>
      <c r="G733" s="96">
        <v>4.7300000000000004</v>
      </c>
      <c r="H733" s="96">
        <v>2880</v>
      </c>
      <c r="I733" s="96">
        <v>-52.311999999999998</v>
      </c>
      <c r="J733" s="96"/>
      <c r="K733" s="96">
        <v>67.459999999999994</v>
      </c>
      <c r="L733" s="96">
        <v>25.795587000000001</v>
      </c>
      <c r="M733" s="96">
        <v>2.0717210000000001</v>
      </c>
      <c r="N733" s="96">
        <v>25.692817999999999</v>
      </c>
      <c r="O733" s="96"/>
      <c r="P733" s="96">
        <v>29223</v>
      </c>
      <c r="Q733" s="96">
        <v>51422</v>
      </c>
      <c r="R733" s="151">
        <f t="shared" si="169"/>
        <v>0.56829761580646421</v>
      </c>
      <c r="S733" s="151"/>
      <c r="T733" s="151"/>
      <c r="U733" s="151"/>
      <c r="V733" s="151">
        <f t="shared" si="170"/>
        <v>2.3895553998699199</v>
      </c>
      <c r="W733" s="96">
        <f t="shared" si="171"/>
        <v>26.593299999999999</v>
      </c>
      <c r="X733" s="96">
        <f t="shared" si="172"/>
        <v>26.8566</v>
      </c>
      <c r="Y733" s="105">
        <f t="shared" si="173"/>
        <v>25.803399999999996</v>
      </c>
      <c r="Z733" s="105">
        <f t="shared" si="174"/>
        <v>25.692817999999999</v>
      </c>
      <c r="AA733" s="105">
        <f t="shared" si="175"/>
        <v>25.276799999999998</v>
      </c>
      <c r="AB733" s="96"/>
      <c r="AC733" s="96"/>
      <c r="AD733" s="96">
        <v>25.76</v>
      </c>
      <c r="AE733" s="96">
        <f t="shared" si="176"/>
        <v>0</v>
      </c>
      <c r="AF733" s="96">
        <f t="shared" si="183"/>
        <v>0.9783516900873529</v>
      </c>
      <c r="AG733" s="96"/>
      <c r="AH733" s="105">
        <f>IF(AND(M733&lt;Variables!$G$6,M733&gt;Variables!$G$5),0,1)</f>
        <v>1</v>
      </c>
      <c r="AI733" s="105">
        <f t="shared" si="177"/>
        <v>0</v>
      </c>
      <c r="AJ733" s="105">
        <f>IF(I733&gt;Variables!$G$7,0,1)</f>
        <v>1</v>
      </c>
      <c r="AK733" s="105">
        <f>IF(F733&gt;Variables!$G$8,0,1)</f>
        <v>1</v>
      </c>
      <c r="AL733" s="105">
        <f>IF(G733&gt;Variables!$G$9,0,1)</f>
        <v>1</v>
      </c>
      <c r="AM733" s="105">
        <f>IF(AND(K733&gt;Variables!$G$10,K733&lt;Variables!$G$11),0,1)</f>
        <v>0</v>
      </c>
      <c r="AN733" s="103">
        <f>IF(H733&lt;Variables!$G$13,1,0)</f>
        <v>0</v>
      </c>
      <c r="AO733" s="101">
        <f>IF(R733&lt;Variables!$G$12,0,1)</f>
        <v>0</v>
      </c>
      <c r="AP733" s="106"/>
      <c r="AQ733" s="105"/>
      <c r="AR733" s="105"/>
      <c r="AS733" s="105"/>
      <c r="AT733" s="105"/>
      <c r="AU733" s="105">
        <v>1</v>
      </c>
      <c r="AV733" s="96" t="str">
        <f t="shared" si="178"/>
        <v/>
      </c>
      <c r="AW733" s="96" t="str">
        <f t="shared" si="179"/>
        <v/>
      </c>
      <c r="AX733" s="96">
        <f t="shared" si="180"/>
        <v>2</v>
      </c>
      <c r="AY733" s="96">
        <f t="shared" si="181"/>
        <v>2</v>
      </c>
      <c r="AZ733" s="96">
        <f t="shared" si="182"/>
        <v>2.3859125598699196</v>
      </c>
      <c r="BA733" s="96"/>
      <c r="BB733" s="96"/>
      <c r="BC733" s="96"/>
      <c r="BD733" s="96"/>
      <c r="BE733"/>
      <c r="BF733"/>
      <c r="BG733"/>
      <c r="BH733"/>
      <c r="BI733"/>
      <c r="BJ733" s="83"/>
      <c r="BK733" s="83"/>
    </row>
    <row r="734" spans="1:63" ht="14.1" customHeight="1" x14ac:dyDescent="0.2">
      <c r="A734" s="96"/>
      <c r="B734" s="96"/>
      <c r="C734" s="135">
        <v>44326.430555555555</v>
      </c>
      <c r="D734" s="96" t="s">
        <v>473</v>
      </c>
      <c r="E734" s="96">
        <v>91.12</v>
      </c>
      <c r="F734" s="96">
        <v>5.32</v>
      </c>
      <c r="G734" s="96">
        <v>3.95</v>
      </c>
      <c r="H734" s="96">
        <v>10330</v>
      </c>
      <c r="I734" s="96">
        <v>94.296000000000006</v>
      </c>
      <c r="J734" s="96"/>
      <c r="K734" s="96">
        <v>67.05</v>
      </c>
      <c r="L734" s="96">
        <v>90.845695000000006</v>
      </c>
      <c r="M734" s="96">
        <v>0.30194599999999999</v>
      </c>
      <c r="N734" s="96">
        <v>89.685494000000006</v>
      </c>
      <c r="O734" s="96"/>
      <c r="P734" s="96">
        <v>194522</v>
      </c>
      <c r="Q734" s="96">
        <v>250524</v>
      </c>
      <c r="R734" s="151">
        <f t="shared" si="169"/>
        <v>0.77646053871086207</v>
      </c>
      <c r="S734" s="151"/>
      <c r="T734" s="151"/>
      <c r="U734" s="151"/>
      <c r="V734" s="151">
        <f t="shared" si="170"/>
        <v>2.5209194621816002</v>
      </c>
      <c r="W734" s="96">
        <f t="shared" si="171"/>
        <v>92.031199999999998</v>
      </c>
      <c r="X734" s="96">
        <f t="shared" si="172"/>
        <v>92.942400000000006</v>
      </c>
      <c r="Y734" s="105">
        <f t="shared" si="173"/>
        <v>89.297600000000003</v>
      </c>
      <c r="Z734" s="105">
        <f t="shared" si="174"/>
        <v>89.685494000000006</v>
      </c>
      <c r="AA734" s="105">
        <f t="shared" si="175"/>
        <v>87.475200000000001</v>
      </c>
      <c r="AB734" s="96"/>
      <c r="AC734" s="96">
        <v>91.52</v>
      </c>
      <c r="AD734" s="96">
        <v>88.45</v>
      </c>
      <c r="AE734" s="96">
        <f t="shared" si="176"/>
        <v>1.0043898156277435</v>
      </c>
      <c r="AF734" s="96">
        <f t="shared" si="183"/>
        <v>0.97069798068481117</v>
      </c>
      <c r="AG734" s="96"/>
      <c r="AH734" s="105">
        <f>IF(AND(M734&lt;Variables!$G$6,M734&gt;Variables!$G$5),0,1)</f>
        <v>1</v>
      </c>
      <c r="AI734" s="105">
        <f t="shared" si="177"/>
        <v>0</v>
      </c>
      <c r="AJ734" s="105">
        <f>IF(I734&gt;Variables!$G$7,0,1)</f>
        <v>0</v>
      </c>
      <c r="AK734" s="105">
        <f>IF(F734&gt;Variables!$G$8,0,1)</f>
        <v>1</v>
      </c>
      <c r="AL734" s="105">
        <f>IF(G734&gt;Variables!$G$9,0,1)</f>
        <v>1</v>
      </c>
      <c r="AM734" s="105">
        <f>IF(AND(K734&gt;Variables!$G$10,K734&lt;Variables!$G$11),0,1)</f>
        <v>0</v>
      </c>
      <c r="AN734" s="103">
        <f>IF(H734&lt;Variables!$G$13,1,0)</f>
        <v>0</v>
      </c>
      <c r="AO734" s="101">
        <f>IF(R734&lt;Variables!$G$12,0,1)</f>
        <v>0</v>
      </c>
      <c r="AP734" s="106"/>
      <c r="AQ734" s="105"/>
      <c r="AR734" s="105"/>
      <c r="AS734" s="105"/>
      <c r="AT734" s="105"/>
      <c r="AU734" s="105">
        <v>1</v>
      </c>
      <c r="AV734" s="96" t="str">
        <f t="shared" si="178"/>
        <v/>
      </c>
      <c r="AW734" s="96" t="str">
        <f t="shared" si="179"/>
        <v/>
      </c>
      <c r="AX734" s="96">
        <f t="shared" si="180"/>
        <v>2</v>
      </c>
      <c r="AY734" s="96">
        <f t="shared" si="181"/>
        <v>2</v>
      </c>
      <c r="AZ734" s="96">
        <f t="shared" si="182"/>
        <v>2.5172987621815999</v>
      </c>
      <c r="BA734" s="96"/>
      <c r="BB734" s="96"/>
      <c r="BC734" s="96"/>
      <c r="BD734" s="96"/>
      <c r="BE734"/>
      <c r="BF734"/>
      <c r="BG734"/>
      <c r="BH734"/>
      <c r="BI734"/>
      <c r="BJ734" s="83"/>
      <c r="BK734" s="83"/>
    </row>
    <row r="735" spans="1:63" ht="14.1" customHeight="1" x14ac:dyDescent="0.2">
      <c r="A735" s="96"/>
      <c r="B735" s="96"/>
      <c r="C735" s="135">
        <v>44326.430555555555</v>
      </c>
      <c r="D735" s="96" t="s">
        <v>486</v>
      </c>
      <c r="E735" s="96">
        <v>127.05</v>
      </c>
      <c r="F735" s="96">
        <v>4.83</v>
      </c>
      <c r="G735" s="96">
        <v>4.91</v>
      </c>
      <c r="H735" s="96">
        <v>11020</v>
      </c>
      <c r="I735" s="96">
        <v>-66.444999999999993</v>
      </c>
      <c r="J735" s="96"/>
      <c r="K735" s="96">
        <v>66.77</v>
      </c>
      <c r="L735" s="96">
        <v>126.47425</v>
      </c>
      <c r="M735" s="96">
        <v>0.455231</v>
      </c>
      <c r="N735" s="96">
        <v>125.262418</v>
      </c>
      <c r="O735" s="96"/>
      <c r="P735" s="96">
        <v>182062</v>
      </c>
      <c r="Q735" s="96">
        <v>531111</v>
      </c>
      <c r="R735" s="149">
        <f t="shared" si="169"/>
        <v>0.3427946323838143</v>
      </c>
      <c r="S735" s="149"/>
      <c r="T735" s="149"/>
      <c r="U735" s="149"/>
      <c r="V735" s="149">
        <f t="shared" si="170"/>
        <v>2.5068535554634397</v>
      </c>
      <c r="W735" s="97">
        <f t="shared" si="171"/>
        <v>128.32050000000001</v>
      </c>
      <c r="X735" s="96">
        <f t="shared" si="172"/>
        <v>129.59100000000001</v>
      </c>
      <c r="Y735" s="96">
        <f t="shared" si="173"/>
        <v>124.509</v>
      </c>
      <c r="Z735" s="96">
        <f t="shared" si="174"/>
        <v>125.262418</v>
      </c>
      <c r="AA735" s="96">
        <f t="shared" si="175"/>
        <v>121.96799999999999</v>
      </c>
      <c r="AB735" s="96"/>
      <c r="AC735" s="96">
        <v>130.56</v>
      </c>
      <c r="AD735" s="96">
        <v>126.16</v>
      </c>
      <c r="AE735" s="97">
        <f t="shared" si="176"/>
        <v>1.0276269185360094</v>
      </c>
      <c r="AF735" s="96">
        <f t="shared" si="183"/>
        <v>0.99299488390397483</v>
      </c>
      <c r="AG735" s="96"/>
      <c r="AH735" s="97">
        <f>IF(AND(M735&lt;Variables!$G$6,M735&gt;Variables!$G$5),0,1)</f>
        <v>1</v>
      </c>
      <c r="AI735" s="97">
        <f t="shared" si="177"/>
        <v>0</v>
      </c>
      <c r="AJ735" s="97">
        <f>IF(I735&gt;Variables!$G$7,0,1)</f>
        <v>1</v>
      </c>
      <c r="AK735" s="97">
        <f>IF(F735&gt;Variables!$G$8,0,1)</f>
        <v>1</v>
      </c>
      <c r="AL735" s="97">
        <f>IF(G735&gt;Variables!$G$9,0,1)</f>
        <v>1</v>
      </c>
      <c r="AM735" s="97">
        <f>IF(AND(K735&gt;Variables!$G$10,K735&lt;Variables!$G$11),0,1)</f>
        <v>0</v>
      </c>
      <c r="AN735" s="103">
        <f>IF(H735&lt;Variables!$G$13,1,0)</f>
        <v>0</v>
      </c>
      <c r="AO735" s="101">
        <f>IF(R735&lt;Variables!$G$12,0,1)</f>
        <v>0</v>
      </c>
      <c r="AP735" s="99"/>
      <c r="AQ735" s="97"/>
      <c r="AR735" s="97"/>
      <c r="AS735" s="97">
        <v>1</v>
      </c>
      <c r="AT735" s="97"/>
      <c r="AU735" s="97"/>
      <c r="AV735" s="96">
        <f t="shared" si="178"/>
        <v>3</v>
      </c>
      <c r="AW735" s="96" t="str">
        <f t="shared" si="179"/>
        <v/>
      </c>
      <c r="AX735" s="96" t="str">
        <f t="shared" si="180"/>
        <v/>
      </c>
      <c r="AY735" s="96">
        <f t="shared" si="181"/>
        <v>3</v>
      </c>
      <c r="AZ735" s="96">
        <f t="shared" si="182"/>
        <v>2.5032479754634398</v>
      </c>
      <c r="BA735" s="96"/>
      <c r="BB735" s="96"/>
      <c r="BC735" s="96"/>
      <c r="BD735" s="96"/>
      <c r="BE735"/>
      <c r="BF735"/>
      <c r="BG735"/>
      <c r="BH735"/>
      <c r="BI735"/>
      <c r="BJ735" s="83"/>
      <c r="BK735" s="83"/>
    </row>
    <row r="736" spans="1:63" ht="14.1" customHeight="1" x14ac:dyDescent="0.2">
      <c r="A736" s="96"/>
      <c r="B736" s="96"/>
      <c r="C736" s="135">
        <v>44326.430555555555</v>
      </c>
      <c r="D736" s="96" t="s">
        <v>480</v>
      </c>
      <c r="E736" s="96">
        <v>82.864999999999995</v>
      </c>
      <c r="F736" s="96">
        <v>8.76</v>
      </c>
      <c r="G736" s="96">
        <v>4.7300000000000004</v>
      </c>
      <c r="H736" s="96">
        <v>56290</v>
      </c>
      <c r="I736" s="96">
        <v>-0.754</v>
      </c>
      <c r="J736" s="96"/>
      <c r="K736" s="96">
        <v>66.77</v>
      </c>
      <c r="L736" s="96">
        <v>82.255785000000003</v>
      </c>
      <c r="M736" s="96">
        <v>0.74063500000000004</v>
      </c>
      <c r="N736" s="96">
        <v>81.954432999999995</v>
      </c>
      <c r="O736" s="96"/>
      <c r="P736" s="96">
        <v>1588000</v>
      </c>
      <c r="Q736" s="96">
        <v>1238000</v>
      </c>
      <c r="R736" s="151">
        <f t="shared" si="169"/>
        <v>1.2827140549273022</v>
      </c>
      <c r="S736" s="151"/>
      <c r="T736" s="151"/>
      <c r="U736" s="151"/>
      <c r="V736" s="151">
        <f t="shared" si="170"/>
        <v>2.4856104334323996</v>
      </c>
      <c r="W736" s="96">
        <f t="shared" si="171"/>
        <v>83.693649999999991</v>
      </c>
      <c r="X736" s="96">
        <f t="shared" si="172"/>
        <v>84.522300000000001</v>
      </c>
      <c r="Y736" s="105">
        <f t="shared" si="173"/>
        <v>81.207699999999988</v>
      </c>
      <c r="Z736" s="105">
        <f t="shared" si="174"/>
        <v>81.954432999999995</v>
      </c>
      <c r="AA736" s="105">
        <f t="shared" si="175"/>
        <v>79.550399999999996</v>
      </c>
      <c r="AB736" s="96"/>
      <c r="AC736" s="96">
        <v>83.23</v>
      </c>
      <c r="AD736" s="96">
        <v>81.27</v>
      </c>
      <c r="AE736" s="96">
        <f t="shared" si="176"/>
        <v>1.0044047547215351</v>
      </c>
      <c r="AF736" s="96">
        <f t="shared" si="183"/>
        <v>0.98075182525794968</v>
      </c>
      <c r="AG736" s="96"/>
      <c r="AH736" s="105">
        <f>IF(AND(M736&lt;Variables!$G$6,M736&gt;Variables!$G$5),0,1)</f>
        <v>1</v>
      </c>
      <c r="AI736" s="105">
        <f t="shared" si="177"/>
        <v>0</v>
      </c>
      <c r="AJ736" s="105">
        <f>IF(I736&gt;Variables!$G$7,0,1)</f>
        <v>1</v>
      </c>
      <c r="AK736" s="105">
        <f>IF(F736&gt;Variables!$G$8,0,1)</f>
        <v>1</v>
      </c>
      <c r="AL736" s="105">
        <f>IF(G736&gt;Variables!$G$9,0,1)</f>
        <v>1</v>
      </c>
      <c r="AM736" s="105">
        <f>IF(AND(K736&gt;Variables!$G$10,K736&lt;Variables!$G$11),0,1)</f>
        <v>0</v>
      </c>
      <c r="AN736" s="103">
        <f>IF(H736&lt;Variables!$G$13,1,0)</f>
        <v>0</v>
      </c>
      <c r="AO736" s="101">
        <f>IF(R736&lt;Variables!$G$12,0,1)</f>
        <v>0</v>
      </c>
      <c r="AP736" s="106"/>
      <c r="AQ736" s="105"/>
      <c r="AR736" s="105"/>
      <c r="AS736" s="105"/>
      <c r="AT736" s="105"/>
      <c r="AU736" s="105">
        <v>1</v>
      </c>
      <c r="AV736" s="96" t="str">
        <f t="shared" si="178"/>
        <v/>
      </c>
      <c r="AW736" s="96" t="str">
        <f t="shared" si="179"/>
        <v/>
      </c>
      <c r="AX736" s="96">
        <f t="shared" si="180"/>
        <v>2</v>
      </c>
      <c r="AY736" s="96">
        <f t="shared" si="181"/>
        <v>2</v>
      </c>
      <c r="AZ736" s="96">
        <f t="shared" si="182"/>
        <v>2.4820048534323997</v>
      </c>
      <c r="BA736" s="96"/>
      <c r="BB736" s="96"/>
      <c r="BC736" s="96"/>
      <c r="BD736" s="96"/>
      <c r="BE736"/>
      <c r="BF736"/>
      <c r="BG736"/>
      <c r="BH736"/>
      <c r="BI736"/>
      <c r="BJ736" s="83"/>
      <c r="BK736" s="83"/>
    </row>
    <row r="737" spans="1:63" ht="14.1" customHeight="1" x14ac:dyDescent="0.2">
      <c r="A737" s="96"/>
      <c r="B737" s="96"/>
      <c r="C737" s="135">
        <v>44326.430555555555</v>
      </c>
      <c r="D737" s="96" t="s">
        <v>328</v>
      </c>
      <c r="E737" s="96">
        <v>16.886099999999999</v>
      </c>
      <c r="F737" s="96">
        <v>10.39</v>
      </c>
      <c r="G737" s="96">
        <v>0.56999999999999995</v>
      </c>
      <c r="H737" s="96">
        <v>12250</v>
      </c>
      <c r="I737" s="96">
        <v>63.988</v>
      </c>
      <c r="J737" s="96"/>
      <c r="K737" s="96">
        <v>59.68</v>
      </c>
      <c r="L737" s="96">
        <v>16.899867</v>
      </c>
      <c r="M737" s="96">
        <v>-8.1460000000000005E-2</v>
      </c>
      <c r="N737" s="96">
        <v>16.849736</v>
      </c>
      <c r="O737" s="96"/>
      <c r="P737" s="96">
        <v>154043</v>
      </c>
      <c r="Q737" s="96">
        <v>201788</v>
      </c>
      <c r="R737" s="151">
        <f t="shared" si="169"/>
        <v>0.76339029080024579</v>
      </c>
      <c r="S737" s="151"/>
      <c r="T737" s="151"/>
      <c r="U737" s="151"/>
      <c r="V737" s="151">
        <f t="shared" si="170"/>
        <v>2.4716800427263999</v>
      </c>
      <c r="W737" s="96">
        <f t="shared" si="171"/>
        <v>17.054960999999999</v>
      </c>
      <c r="X737" s="96">
        <f t="shared" si="172"/>
        <v>17.223821999999998</v>
      </c>
      <c r="Y737" s="105">
        <f t="shared" si="173"/>
        <v>16.548378</v>
      </c>
      <c r="Z737" s="105">
        <f t="shared" si="174"/>
        <v>16.849736</v>
      </c>
      <c r="AA737" s="105">
        <f t="shared" si="175"/>
        <v>16.210656</v>
      </c>
      <c r="AB737" s="96"/>
      <c r="AC737" s="96"/>
      <c r="AD737" s="96">
        <v>16.77</v>
      </c>
      <c r="AE737" s="96">
        <f t="shared" si="176"/>
        <v>0</v>
      </c>
      <c r="AF737" s="96">
        <f t="shared" si="183"/>
        <v>0.99312452253628725</v>
      </c>
      <c r="AG737" s="96"/>
      <c r="AH737" s="105">
        <f>IF(AND(M737&lt;Variables!$G$6,M737&gt;Variables!$G$5),0,1)</f>
        <v>1</v>
      </c>
      <c r="AI737" s="105">
        <f t="shared" si="177"/>
        <v>0</v>
      </c>
      <c r="AJ737" s="105">
        <f>IF(I737&gt;Variables!$G$7,0,1)</f>
        <v>0</v>
      </c>
      <c r="AK737" s="105">
        <f>IF(F737&gt;Variables!$G$8,0,1)</f>
        <v>0</v>
      </c>
      <c r="AL737" s="105">
        <f>IF(G737&gt;Variables!$G$9,0,1)</f>
        <v>1</v>
      </c>
      <c r="AM737" s="105">
        <f>IF(AND(K737&gt;Variables!$G$10,K737&lt;Variables!$G$11),0,1)</f>
        <v>0</v>
      </c>
      <c r="AN737" s="103">
        <f>IF(H737&lt;Variables!$G$13,1,0)</f>
        <v>0</v>
      </c>
      <c r="AO737" s="101">
        <f>IF(R737&lt;Variables!$G$12,0,1)</f>
        <v>0</v>
      </c>
      <c r="AP737" s="106"/>
      <c r="AQ737" s="105"/>
      <c r="AR737" s="105"/>
      <c r="AS737" s="105"/>
      <c r="AT737" s="105"/>
      <c r="AU737" s="105">
        <v>1</v>
      </c>
      <c r="AV737" s="96" t="str">
        <f t="shared" si="178"/>
        <v/>
      </c>
      <c r="AW737" s="96" t="str">
        <f t="shared" si="179"/>
        <v/>
      </c>
      <c r="AX737" s="96">
        <f t="shared" si="180"/>
        <v>2</v>
      </c>
      <c r="AY737" s="96">
        <f t="shared" si="181"/>
        <v>2</v>
      </c>
      <c r="AZ737" s="96">
        <f t="shared" si="182"/>
        <v>2.4684573227263997</v>
      </c>
      <c r="BA737" s="96"/>
      <c r="BB737" s="96"/>
      <c r="BC737" s="96"/>
      <c r="BD737" s="96"/>
      <c r="BE737"/>
      <c r="BF737"/>
      <c r="BG737"/>
      <c r="BH737"/>
      <c r="BI737"/>
      <c r="BJ737" s="83"/>
      <c r="BK737" s="83"/>
    </row>
    <row r="738" spans="1:63" ht="14.1" customHeight="1" x14ac:dyDescent="0.2">
      <c r="A738" s="96"/>
      <c r="B738" s="96"/>
      <c r="C738" s="135">
        <v>44326.430555555555</v>
      </c>
      <c r="D738" s="96" t="s">
        <v>482</v>
      </c>
      <c r="E738" s="96">
        <v>10.59</v>
      </c>
      <c r="F738" s="96">
        <v>18.14</v>
      </c>
      <c r="G738" s="96">
        <v>6.01</v>
      </c>
      <c r="H738" s="96">
        <v>226.2</v>
      </c>
      <c r="I738" s="96">
        <v>-17.266999999999999</v>
      </c>
      <c r="J738" s="96"/>
      <c r="K738" s="96">
        <v>58.54</v>
      </c>
      <c r="L738" s="96">
        <v>10.507965</v>
      </c>
      <c r="M738" s="96">
        <v>0.78069599999999995</v>
      </c>
      <c r="N738" s="96">
        <v>10.536951</v>
      </c>
      <c r="O738" s="96"/>
      <c r="P738" s="96">
        <v>237230</v>
      </c>
      <c r="Q738" s="96">
        <v>65830</v>
      </c>
      <c r="R738" s="149">
        <f t="shared" si="169"/>
        <v>3.6036761355005318</v>
      </c>
      <c r="S738" s="149"/>
      <c r="T738" s="149"/>
      <c r="U738" s="149"/>
      <c r="V738" s="149">
        <f t="shared" si="170"/>
        <v>2.4159215925900797</v>
      </c>
      <c r="W738" s="97">
        <f t="shared" si="171"/>
        <v>10.6959</v>
      </c>
      <c r="X738" s="96">
        <f t="shared" si="172"/>
        <v>10.8018</v>
      </c>
      <c r="Y738" s="96">
        <f t="shared" si="173"/>
        <v>10.3782</v>
      </c>
      <c r="Z738" s="96">
        <f t="shared" si="174"/>
        <v>10.536951</v>
      </c>
      <c r="AA738" s="96">
        <f t="shared" si="175"/>
        <v>10.166399999999999</v>
      </c>
      <c r="AB738" s="96"/>
      <c r="AC738" s="96">
        <v>10.71</v>
      </c>
      <c r="AD738" s="96">
        <v>10.51</v>
      </c>
      <c r="AE738" s="96">
        <f t="shared" si="176"/>
        <v>1.011331444759207</v>
      </c>
      <c r="AF738" s="96">
        <f t="shared" si="183"/>
        <v>0.99244570349386207</v>
      </c>
      <c r="AG738" s="96"/>
      <c r="AH738" s="97">
        <f>IF(AND(M738&lt;Variables!$G$6,M738&gt;Variables!$G$5),0,1)</f>
        <v>1</v>
      </c>
      <c r="AI738" s="97">
        <f t="shared" si="177"/>
        <v>1</v>
      </c>
      <c r="AJ738" s="97">
        <f>IF(I738&gt;Variables!$G$7,0,1)</f>
        <v>1</v>
      </c>
      <c r="AK738" s="97">
        <f>IF(F738&gt;Variables!$G$8,0,1)</f>
        <v>0</v>
      </c>
      <c r="AL738" s="97">
        <f>IF(G738&gt;Variables!$G$9,0,1)</f>
        <v>1</v>
      </c>
      <c r="AM738" s="97">
        <f>IF(AND(K738&gt;Variables!$G$10,K738&lt;Variables!$G$11),0,1)</f>
        <v>0</v>
      </c>
      <c r="AN738" s="103">
        <f>IF(H738&lt;Variables!$G$13,1,0)</f>
        <v>1</v>
      </c>
      <c r="AO738" s="101">
        <f>IF(R738&lt;Variables!$G$12,0,1)</f>
        <v>1</v>
      </c>
      <c r="AP738" s="99"/>
      <c r="AQ738" s="97"/>
      <c r="AR738" s="97"/>
      <c r="AS738" s="97">
        <v>1</v>
      </c>
      <c r="AT738" s="97"/>
      <c r="AU738" s="97"/>
      <c r="AV738" s="96">
        <f t="shared" si="178"/>
        <v>3</v>
      </c>
      <c r="AW738" s="96" t="str">
        <f t="shared" si="179"/>
        <v/>
      </c>
      <c r="AX738" s="96" t="str">
        <f t="shared" si="180"/>
        <v/>
      </c>
      <c r="AY738" s="96">
        <f t="shared" si="181"/>
        <v>3</v>
      </c>
      <c r="AZ738" s="96">
        <f t="shared" si="182"/>
        <v>2.4127604325900802</v>
      </c>
      <c r="BA738" s="96"/>
      <c r="BB738" s="96"/>
      <c r="BC738" s="96"/>
      <c r="BD738" s="96"/>
      <c r="BE738"/>
      <c r="BF738"/>
      <c r="BG738"/>
      <c r="BH738"/>
      <c r="BI738"/>
      <c r="BJ738" s="83"/>
      <c r="BK738" s="83"/>
    </row>
    <row r="739" spans="1:63" ht="14.1" customHeight="1" x14ac:dyDescent="0.2">
      <c r="A739" s="96"/>
      <c r="B739" s="96"/>
      <c r="C739" s="135">
        <v>44326.430555555555</v>
      </c>
      <c r="D739" s="96" t="s">
        <v>476</v>
      </c>
      <c r="E739" s="96">
        <v>15.2</v>
      </c>
      <c r="F739" s="96">
        <v>7.95</v>
      </c>
      <c r="G739" s="96">
        <v>1.47</v>
      </c>
      <c r="H739" s="96">
        <v>16840</v>
      </c>
      <c r="I739" s="96">
        <v>-35.755000000000003</v>
      </c>
      <c r="J739" s="96"/>
      <c r="K739" s="96">
        <v>57.32</v>
      </c>
      <c r="L739" s="96">
        <v>15.13317</v>
      </c>
      <c r="M739" s="96">
        <v>0.44161299999999998</v>
      </c>
      <c r="N739" s="96">
        <v>15.119825000000001</v>
      </c>
      <c r="O739" s="96"/>
      <c r="P739" s="96">
        <v>9124000</v>
      </c>
      <c r="Q739" s="96">
        <v>10717000</v>
      </c>
      <c r="R739" s="149">
        <f t="shared" si="169"/>
        <v>0.85135765606046465</v>
      </c>
      <c r="S739" s="149"/>
      <c r="T739" s="149"/>
      <c r="U739" s="149"/>
      <c r="V739" s="149">
        <f t="shared" si="170"/>
        <v>2.42201749252192</v>
      </c>
      <c r="W739" s="97">
        <f t="shared" si="171"/>
        <v>15.351999999999999</v>
      </c>
      <c r="X739" s="96">
        <f t="shared" si="172"/>
        <v>15.504</v>
      </c>
      <c r="Y739" s="96">
        <f t="shared" si="173"/>
        <v>14.895999999999999</v>
      </c>
      <c r="Z739" s="96">
        <f t="shared" si="174"/>
        <v>15.119825000000001</v>
      </c>
      <c r="AA739" s="96">
        <f t="shared" si="175"/>
        <v>14.591999999999999</v>
      </c>
      <c r="AB739" s="96"/>
      <c r="AC739" s="96">
        <v>15.38</v>
      </c>
      <c r="AD739" s="96">
        <v>15.02</v>
      </c>
      <c r="AE739" s="97">
        <f t="shared" si="176"/>
        <v>1.0118421052631581</v>
      </c>
      <c r="AF739" s="96">
        <f t="shared" si="183"/>
        <v>0.98815789473684212</v>
      </c>
      <c r="AG739" s="96"/>
      <c r="AH739" s="97">
        <f>IF(AND(M739&lt;Variables!$G$6,M739&gt;Variables!$G$5),0,1)</f>
        <v>1</v>
      </c>
      <c r="AI739" s="97">
        <f t="shared" si="177"/>
        <v>0</v>
      </c>
      <c r="AJ739" s="97">
        <f>IF(I739&gt;Variables!$G$7,0,1)</f>
        <v>1</v>
      </c>
      <c r="AK739" s="97">
        <f>IF(F739&gt;Variables!$G$8,0,1)</f>
        <v>1</v>
      </c>
      <c r="AL739" s="97">
        <f>IF(G739&gt;Variables!$G$9,0,1)</f>
        <v>1</v>
      </c>
      <c r="AM739" s="97">
        <f>IF(AND(K739&gt;Variables!$G$10,K739&lt;Variables!$G$11),0,1)</f>
        <v>0</v>
      </c>
      <c r="AN739" s="103">
        <f>IF(H739&lt;Variables!$G$13,1,0)</f>
        <v>0</v>
      </c>
      <c r="AO739" s="101">
        <f>IF(R739&lt;Variables!$G$12,0,1)</f>
        <v>0</v>
      </c>
      <c r="AP739" s="99"/>
      <c r="AQ739" s="97"/>
      <c r="AR739" s="97"/>
      <c r="AS739" s="97">
        <v>1</v>
      </c>
      <c r="AT739" s="97"/>
      <c r="AU739" s="97"/>
      <c r="AV739" s="96">
        <f t="shared" si="178"/>
        <v>3</v>
      </c>
      <c r="AW739" s="96" t="str">
        <f t="shared" si="179"/>
        <v/>
      </c>
      <c r="AX739" s="96" t="str">
        <f t="shared" si="180"/>
        <v/>
      </c>
      <c r="AY739" s="96">
        <f t="shared" si="181"/>
        <v>3</v>
      </c>
      <c r="AZ739" s="96">
        <f t="shared" si="182"/>
        <v>2.4189222125219199</v>
      </c>
      <c r="BA739" s="96"/>
      <c r="BB739" s="96"/>
      <c r="BC739" s="96"/>
      <c r="BD739" s="96"/>
      <c r="BE739"/>
      <c r="BF739"/>
      <c r="BG739"/>
      <c r="BH739"/>
      <c r="BI739"/>
      <c r="BJ739" s="83"/>
      <c r="BK739" s="83"/>
    </row>
    <row r="740" spans="1:63" ht="14.1" customHeight="1" x14ac:dyDescent="0.2">
      <c r="A740" s="96"/>
      <c r="B740" s="96"/>
      <c r="C740" s="135">
        <v>44326.430555555555</v>
      </c>
      <c r="D740" s="96" t="s">
        <v>478</v>
      </c>
      <c r="E740" s="96">
        <v>29.689599999999999</v>
      </c>
      <c r="F740" s="96">
        <v>6.68</v>
      </c>
      <c r="G740" s="96">
        <v>4.76</v>
      </c>
      <c r="H740" s="96">
        <v>7000</v>
      </c>
      <c r="I740" s="96">
        <v>316.36799999999999</v>
      </c>
      <c r="J740" s="96"/>
      <c r="K740" s="96">
        <v>55.04</v>
      </c>
      <c r="L740" s="96">
        <v>29.681084999999999</v>
      </c>
      <c r="M740" s="96">
        <v>2.8688000000000002E-2</v>
      </c>
      <c r="N740" s="96">
        <v>29.265937000000001</v>
      </c>
      <c r="O740" s="96"/>
      <c r="P740" s="96">
        <v>13804000</v>
      </c>
      <c r="Q740" s="96">
        <v>21912000</v>
      </c>
      <c r="R740" s="147">
        <f t="shared" si="169"/>
        <v>0.62997444322745533</v>
      </c>
      <c r="S740" s="147"/>
      <c r="T740" s="147"/>
      <c r="U740" s="147"/>
      <c r="V740" s="147">
        <f t="shared" si="170"/>
        <v>2.4180509432422399</v>
      </c>
      <c r="W740" s="96">
        <f t="shared" si="171"/>
        <v>29.986495999999999</v>
      </c>
      <c r="X740" s="96">
        <f t="shared" si="172"/>
        <v>30.283391999999999</v>
      </c>
      <c r="Y740" s="103">
        <f t="shared" si="173"/>
        <v>29.095807999999998</v>
      </c>
      <c r="Z740" s="103">
        <f t="shared" si="174"/>
        <v>29.265937000000001</v>
      </c>
      <c r="AA740" s="103">
        <f t="shared" si="175"/>
        <v>28.502015999999998</v>
      </c>
      <c r="AB740" s="96"/>
      <c r="AC740" s="96">
        <v>29.87</v>
      </c>
      <c r="AD740" s="96">
        <v>28.82</v>
      </c>
      <c r="AE740" s="96">
        <f t="shared" si="176"/>
        <v>1.0060762017676224</v>
      </c>
      <c r="AF740" s="96">
        <f t="shared" si="183"/>
        <v>0.97071028238844581</v>
      </c>
      <c r="AG740" s="96"/>
      <c r="AH740" s="103">
        <f>IF(AND(M740&lt;Variables!$G$6,M740&gt;Variables!$G$5),0,1)</f>
        <v>1</v>
      </c>
      <c r="AI740" s="103">
        <f t="shared" si="177"/>
        <v>0</v>
      </c>
      <c r="AJ740" s="103">
        <f>IF(I740&gt;Variables!$G$7,0,1)</f>
        <v>0</v>
      </c>
      <c r="AK740" s="103">
        <f>IF(F740&gt;Variables!$G$8,0,1)</f>
        <v>1</v>
      </c>
      <c r="AL740" s="103">
        <f>IF(G740&gt;Variables!$G$9,0,1)</f>
        <v>1</v>
      </c>
      <c r="AM740" s="103">
        <f>IF(AND(K740&gt;Variables!$G$10,K740&lt;Variables!$G$11),0,1)</f>
        <v>0</v>
      </c>
      <c r="AN740" s="103">
        <f>IF(H740&lt;Variables!$G$13,1,0)</f>
        <v>0</v>
      </c>
      <c r="AO740" s="101">
        <f>IF(R740&lt;Variables!$G$12,0,1)</f>
        <v>0</v>
      </c>
      <c r="AP740" s="104"/>
      <c r="AQ740" s="103"/>
      <c r="AR740" s="103"/>
      <c r="AS740" s="103"/>
      <c r="AT740" s="103">
        <v>1</v>
      </c>
      <c r="AU740" s="103"/>
      <c r="AV740" s="96" t="str">
        <f t="shared" si="178"/>
        <v/>
      </c>
      <c r="AW740" s="96">
        <f t="shared" si="179"/>
        <v>1</v>
      </c>
      <c r="AX740" s="96" t="str">
        <f t="shared" si="180"/>
        <v/>
      </c>
      <c r="AY740" s="96">
        <f t="shared" si="181"/>
        <v>1</v>
      </c>
      <c r="AZ740" s="96">
        <f t="shared" si="182"/>
        <v>2.4150787832422398</v>
      </c>
      <c r="BA740" s="96"/>
      <c r="BB740" s="96"/>
      <c r="BC740" s="96"/>
      <c r="BD740" s="96"/>
      <c r="BE740"/>
      <c r="BF740"/>
      <c r="BG740"/>
      <c r="BH740"/>
      <c r="BI740"/>
      <c r="BJ740" s="83"/>
      <c r="BK740" s="83"/>
    </row>
    <row r="741" spans="1:63" ht="14.1" customHeight="1" x14ac:dyDescent="0.2">
      <c r="A741" s="96"/>
      <c r="B741" s="96"/>
      <c r="C741" s="135">
        <v>44326.430555555555</v>
      </c>
      <c r="D741" s="96" t="s">
        <v>479</v>
      </c>
      <c r="E741" s="96">
        <v>44.09</v>
      </c>
      <c r="F741" s="96">
        <v>7.38</v>
      </c>
      <c r="G741" s="96">
        <v>3.13</v>
      </c>
      <c r="H741" s="96">
        <v>7450</v>
      </c>
      <c r="I741" s="96">
        <v>729.53899999999999</v>
      </c>
      <c r="J741" s="96"/>
      <c r="K741" s="96">
        <v>54.52</v>
      </c>
      <c r="L741" s="96">
        <v>44.035204999999998</v>
      </c>
      <c r="M741" s="96">
        <v>0.124435</v>
      </c>
      <c r="N741" s="96">
        <v>43.705745</v>
      </c>
      <c r="O741" s="96"/>
      <c r="P741" s="96">
        <v>3500000</v>
      </c>
      <c r="Q741" s="96">
        <v>6659000</v>
      </c>
      <c r="R741" s="147">
        <f t="shared" si="169"/>
        <v>0.52560444511187865</v>
      </c>
      <c r="S741" s="147"/>
      <c r="T741" s="147"/>
      <c r="U741" s="147"/>
      <c r="V741" s="147">
        <f t="shared" si="170"/>
        <v>2.4089675453743999</v>
      </c>
      <c r="W741" s="96">
        <f t="shared" si="171"/>
        <v>44.530900000000003</v>
      </c>
      <c r="X741" s="96">
        <f t="shared" si="172"/>
        <v>44.971800000000002</v>
      </c>
      <c r="Y741" s="103">
        <f t="shared" si="173"/>
        <v>43.208200000000005</v>
      </c>
      <c r="Z741" s="103">
        <f t="shared" si="174"/>
        <v>43.705745</v>
      </c>
      <c r="AA741" s="103">
        <f t="shared" si="175"/>
        <v>42.3264</v>
      </c>
      <c r="AB741" s="96"/>
      <c r="AC741" s="96"/>
      <c r="AD741" s="96">
        <v>42.98</v>
      </c>
      <c r="AE741" s="96">
        <f t="shared" si="176"/>
        <v>0</v>
      </c>
      <c r="AF741" s="96">
        <f t="shared" si="183"/>
        <v>0.97482422317985928</v>
      </c>
      <c r="AG741" s="96"/>
      <c r="AH741" s="103">
        <f>IF(AND(M741&lt;Variables!$G$6,M741&gt;Variables!$G$5),0,1)</f>
        <v>1</v>
      </c>
      <c r="AI741" s="103">
        <f t="shared" si="177"/>
        <v>0</v>
      </c>
      <c r="AJ741" s="103">
        <f>IF(I741&gt;Variables!$G$7,0,1)</f>
        <v>0</v>
      </c>
      <c r="AK741" s="103">
        <f>IF(F741&gt;Variables!$G$8,0,1)</f>
        <v>1</v>
      </c>
      <c r="AL741" s="103">
        <f>IF(G741&gt;Variables!$G$9,0,1)</f>
        <v>1</v>
      </c>
      <c r="AM741" s="103">
        <f>IF(AND(K741&gt;Variables!$G$10,K741&lt;Variables!$G$11),0,1)</f>
        <v>0</v>
      </c>
      <c r="AN741" s="103">
        <f>IF(H741&lt;Variables!$G$13,1,0)</f>
        <v>0</v>
      </c>
      <c r="AO741" s="101">
        <f>IF(R741&lt;Variables!$G$12,0,1)</f>
        <v>0</v>
      </c>
      <c r="AP741" s="104"/>
      <c r="AQ741" s="103"/>
      <c r="AR741" s="103"/>
      <c r="AS741" s="103"/>
      <c r="AT741" s="103">
        <v>1</v>
      </c>
      <c r="AU741" s="103"/>
      <c r="AV741" s="96" t="str">
        <f t="shared" si="178"/>
        <v/>
      </c>
      <c r="AW741" s="96">
        <f t="shared" si="179"/>
        <v>1</v>
      </c>
      <c r="AX741" s="96" t="str">
        <f t="shared" si="180"/>
        <v/>
      </c>
      <c r="AY741" s="96">
        <f t="shared" si="181"/>
        <v>1</v>
      </c>
      <c r="AZ741" s="96">
        <f t="shared" si="182"/>
        <v>2.4060234653743997</v>
      </c>
      <c r="BA741" s="96"/>
      <c r="BB741" s="96"/>
      <c r="BC741" s="96"/>
      <c r="BD741" s="96"/>
      <c r="BE741"/>
      <c r="BF741"/>
      <c r="BG741"/>
      <c r="BH741"/>
      <c r="BI741"/>
      <c r="BJ741" s="83"/>
      <c r="BK741" s="83"/>
    </row>
    <row r="742" spans="1:63" ht="14.1" customHeight="1" x14ac:dyDescent="0.2">
      <c r="A742" s="96"/>
      <c r="B742" s="96"/>
      <c r="C742" s="135">
        <v>44326.430555555555</v>
      </c>
      <c r="D742" s="96" t="s">
        <v>481</v>
      </c>
      <c r="E742" s="96">
        <v>13.81</v>
      </c>
      <c r="F742" s="96">
        <v>23.45</v>
      </c>
      <c r="G742" s="96">
        <v>14.23</v>
      </c>
      <c r="H742" s="96">
        <v>332.51</v>
      </c>
      <c r="I742" s="96">
        <v>-30.547999999999998</v>
      </c>
      <c r="J742" s="96"/>
      <c r="K742" s="96">
        <v>53.95</v>
      </c>
      <c r="L742" s="96">
        <v>13.816015</v>
      </c>
      <c r="M742" s="96">
        <v>-4.3535999999999998E-2</v>
      </c>
      <c r="N742" s="96">
        <v>13.608625</v>
      </c>
      <c r="O742" s="96"/>
      <c r="P742" s="96">
        <v>1260000</v>
      </c>
      <c r="Q742" s="96">
        <v>211890</v>
      </c>
      <c r="R742" s="150">
        <f t="shared" si="169"/>
        <v>5.9464816650148666</v>
      </c>
      <c r="S742" s="150"/>
      <c r="T742" s="150"/>
      <c r="U742" s="150"/>
      <c r="V742" s="150">
        <f t="shared" si="170"/>
        <v>2.4095505772736003</v>
      </c>
      <c r="W742" s="101">
        <f t="shared" si="171"/>
        <v>13.9481</v>
      </c>
      <c r="X742" s="101">
        <f t="shared" si="172"/>
        <v>14.086200000000002</v>
      </c>
      <c r="Y742" s="96">
        <f t="shared" si="173"/>
        <v>13.533799999999999</v>
      </c>
      <c r="Z742" s="96">
        <f t="shared" si="174"/>
        <v>13.608625</v>
      </c>
      <c r="AA742" s="96">
        <f t="shared" si="175"/>
        <v>13.2576</v>
      </c>
      <c r="AB742" s="96"/>
      <c r="AC742" s="96">
        <v>14.98</v>
      </c>
      <c r="AD742" s="96"/>
      <c r="AE742" s="97">
        <f t="shared" si="176"/>
        <v>1.0847212165097755</v>
      </c>
      <c r="AF742" s="96">
        <f t="shared" si="183"/>
        <v>0</v>
      </c>
      <c r="AG742" s="96"/>
      <c r="AH742" s="101">
        <f>IF(AND(M742&lt;Variables!$G$6,M742&gt;Variables!$G$5),0,1)</f>
        <v>1</v>
      </c>
      <c r="AI742" s="101">
        <f t="shared" si="177"/>
        <v>0</v>
      </c>
      <c r="AJ742" s="101">
        <f>IF(I742&gt;Variables!$G$7,0,1)</f>
        <v>1</v>
      </c>
      <c r="AK742" s="101">
        <f>IF(F742&gt;Variables!$G$8,0,1)</f>
        <v>0</v>
      </c>
      <c r="AL742" s="101">
        <f>IF(G742&gt;Variables!$G$9,0,1)</f>
        <v>0</v>
      </c>
      <c r="AM742" s="101">
        <f>IF(AND(K742&gt;Variables!$G$10,K742&lt;Variables!$G$11),0,1)</f>
        <v>0</v>
      </c>
      <c r="AN742" s="103">
        <f>IF(H742&lt;Variables!$G$13,1,0)</f>
        <v>1</v>
      </c>
      <c r="AO742" s="101">
        <f>IF(R742&lt;Variables!$G$12,0,1)</f>
        <v>1</v>
      </c>
      <c r="AP742" s="102"/>
      <c r="AQ742" s="101"/>
      <c r="AR742" s="101">
        <v>1</v>
      </c>
      <c r="AS742" s="101"/>
      <c r="AT742" s="101"/>
      <c r="AU742" s="101"/>
      <c r="AV742" s="96">
        <f t="shared" si="178"/>
        <v>3</v>
      </c>
      <c r="AW742" s="96" t="str">
        <f t="shared" si="179"/>
        <v/>
      </c>
      <c r="AX742" s="96" t="str">
        <f t="shared" si="180"/>
        <v/>
      </c>
      <c r="AY742" s="96">
        <f t="shared" si="181"/>
        <v>3</v>
      </c>
      <c r="AZ742" s="96">
        <f t="shared" si="182"/>
        <v>2.4066372772736</v>
      </c>
      <c r="BA742" s="96"/>
      <c r="BB742" s="96"/>
      <c r="BC742" s="96"/>
      <c r="BD742" s="96"/>
      <c r="BE742"/>
      <c r="BF742"/>
      <c r="BG742"/>
      <c r="BH742"/>
      <c r="BI742"/>
      <c r="BJ742" s="83"/>
      <c r="BK742" s="83"/>
    </row>
    <row r="743" spans="1:63" ht="14.1" customHeight="1" x14ac:dyDescent="0.2">
      <c r="A743" s="96"/>
      <c r="B743" s="96"/>
      <c r="C743" s="135">
        <v>44326.430555555555</v>
      </c>
      <c r="D743" s="96" t="s">
        <v>477</v>
      </c>
      <c r="E743" s="96">
        <v>10.25</v>
      </c>
      <c r="F743" s="96">
        <v>4.8600000000000003</v>
      </c>
      <c r="G743" s="96">
        <v>-0.49</v>
      </c>
      <c r="H743" s="96">
        <v>13280</v>
      </c>
      <c r="I743" s="96">
        <v>480.012</v>
      </c>
      <c r="J743" s="96"/>
      <c r="K743" s="96">
        <v>53.56</v>
      </c>
      <c r="L743" s="96">
        <v>10.245564999999999</v>
      </c>
      <c r="M743" s="96">
        <v>4.3286999999999999E-2</v>
      </c>
      <c r="N743" s="96">
        <v>10.258094</v>
      </c>
      <c r="O743" s="96"/>
      <c r="P743" s="96">
        <v>1062000</v>
      </c>
      <c r="Q743" s="96">
        <v>4221000</v>
      </c>
      <c r="R743" s="147">
        <f t="shared" si="169"/>
        <v>0.25159914712153519</v>
      </c>
      <c r="S743" s="147"/>
      <c r="T743" s="147"/>
      <c r="U743" s="147"/>
      <c r="V743" s="147">
        <f t="shared" si="170"/>
        <v>2.4023110922326398</v>
      </c>
      <c r="W743" s="96">
        <f t="shared" si="171"/>
        <v>10.352500000000001</v>
      </c>
      <c r="X743" s="96">
        <f t="shared" si="172"/>
        <v>10.455</v>
      </c>
      <c r="Y743" s="103">
        <f t="shared" si="173"/>
        <v>10.045</v>
      </c>
      <c r="Z743" s="103">
        <f t="shared" si="174"/>
        <v>10.258094</v>
      </c>
      <c r="AA743" s="103">
        <f t="shared" si="175"/>
        <v>9.84</v>
      </c>
      <c r="AB743" s="96"/>
      <c r="AC743" s="96">
        <v>10.33</v>
      </c>
      <c r="AD743" s="96">
        <v>9.99</v>
      </c>
      <c r="AE743" s="96">
        <f t="shared" si="176"/>
        <v>1.0078048780487805</v>
      </c>
      <c r="AF743" s="96">
        <f t="shared" si="183"/>
        <v>0.97463414634146339</v>
      </c>
      <c r="AG743" s="96"/>
      <c r="AH743" s="103">
        <f>IF(AND(M743&lt;Variables!$G$6,M743&gt;Variables!$G$5),0,1)</f>
        <v>1</v>
      </c>
      <c r="AI743" s="103">
        <f t="shared" si="177"/>
        <v>1</v>
      </c>
      <c r="AJ743" s="103">
        <f>IF(I743&gt;Variables!$G$7,0,1)</f>
        <v>0</v>
      </c>
      <c r="AK743" s="103">
        <f>IF(F743&gt;Variables!$G$8,0,1)</f>
        <v>1</v>
      </c>
      <c r="AL743" s="103">
        <f>IF(G743&gt;Variables!$G$9,0,1)</f>
        <v>1</v>
      </c>
      <c r="AM743" s="103">
        <f>IF(AND(K743&gt;Variables!$G$10,K743&lt;Variables!$G$11),0,1)</f>
        <v>0</v>
      </c>
      <c r="AN743" s="103">
        <f>IF(H743&lt;Variables!$G$13,1,0)</f>
        <v>0</v>
      </c>
      <c r="AO743" s="101">
        <f>IF(R743&lt;Variables!$G$12,0,1)</f>
        <v>0</v>
      </c>
      <c r="AP743" s="104"/>
      <c r="AQ743" s="103"/>
      <c r="AR743" s="103"/>
      <c r="AS743" s="103"/>
      <c r="AT743" s="103">
        <v>1</v>
      </c>
      <c r="AU743" s="103"/>
      <c r="AV743" s="96" t="str">
        <f t="shared" si="178"/>
        <v/>
      </c>
      <c r="AW743" s="96">
        <f t="shared" si="179"/>
        <v>1</v>
      </c>
      <c r="AX743" s="96" t="str">
        <f t="shared" si="180"/>
        <v/>
      </c>
      <c r="AY743" s="96">
        <f t="shared" si="181"/>
        <v>1</v>
      </c>
      <c r="AZ743" s="96">
        <f t="shared" si="182"/>
        <v>2.3994188522326398</v>
      </c>
      <c r="BA743" s="96"/>
      <c r="BB743" s="96"/>
      <c r="BC743" s="96"/>
      <c r="BD743" s="96"/>
      <c r="BE743"/>
      <c r="BF743"/>
      <c r="BG743"/>
      <c r="BH743"/>
      <c r="BI743"/>
      <c r="BJ743" s="83"/>
      <c r="BK743" s="83"/>
    </row>
    <row r="744" spans="1:63" ht="14.1" customHeight="1" x14ac:dyDescent="0.2">
      <c r="A744" s="96"/>
      <c r="B744" s="96"/>
      <c r="C744" s="135">
        <v>44326.430555555555</v>
      </c>
      <c r="D744" s="96" t="s">
        <v>475</v>
      </c>
      <c r="E744" s="96">
        <v>75.88</v>
      </c>
      <c r="F744" s="96">
        <v>6.29</v>
      </c>
      <c r="G744" s="96">
        <v>5.23</v>
      </c>
      <c r="H744" s="96">
        <v>2770</v>
      </c>
      <c r="I744" s="96">
        <v>333.99799999999999</v>
      </c>
      <c r="J744" s="96"/>
      <c r="K744" s="96">
        <v>51.99</v>
      </c>
      <c r="L744" s="96">
        <v>76.179468</v>
      </c>
      <c r="M744" s="96">
        <v>-0.39310899999999999</v>
      </c>
      <c r="N744" s="96">
        <v>75.119123999999999</v>
      </c>
      <c r="O744" s="96"/>
      <c r="P744" s="96">
        <v>198212</v>
      </c>
      <c r="Q744" s="96">
        <v>367152</v>
      </c>
      <c r="R744" s="149">
        <f t="shared" si="169"/>
        <v>0.53986359872750256</v>
      </c>
      <c r="S744" s="149"/>
      <c r="T744" s="149"/>
      <c r="U744" s="149"/>
      <c r="V744" s="149">
        <f t="shared" si="170"/>
        <v>2.4000964785960797</v>
      </c>
      <c r="W744" s="97">
        <f t="shared" si="171"/>
        <v>76.638799999999989</v>
      </c>
      <c r="X744" s="96">
        <f t="shared" si="172"/>
        <v>77.397599999999997</v>
      </c>
      <c r="Y744" s="96">
        <f t="shared" si="173"/>
        <v>74.362399999999994</v>
      </c>
      <c r="Z744" s="96">
        <f t="shared" si="174"/>
        <v>75.119123999999999</v>
      </c>
      <c r="AA744" s="96">
        <f t="shared" si="175"/>
        <v>72.844799999999992</v>
      </c>
      <c r="AB744" s="96"/>
      <c r="AC744" s="96">
        <v>77.48</v>
      </c>
      <c r="AD744" s="96">
        <v>75.23</v>
      </c>
      <c r="AE744" s="97">
        <f t="shared" si="176"/>
        <v>1.0210859251449658</v>
      </c>
      <c r="AF744" s="96">
        <f t="shared" si="183"/>
        <v>0.99143384290985781</v>
      </c>
      <c r="AG744" s="96"/>
      <c r="AH744" s="97">
        <f>IF(AND(M744&lt;Variables!$G$6,M744&gt;Variables!$G$5),0,1)</f>
        <v>1</v>
      </c>
      <c r="AI744" s="97">
        <f t="shared" si="177"/>
        <v>0</v>
      </c>
      <c r="AJ744" s="97">
        <f>IF(I744&gt;Variables!$G$7,0,1)</f>
        <v>0</v>
      </c>
      <c r="AK744" s="97">
        <f>IF(F744&gt;Variables!$G$8,0,1)</f>
        <v>1</v>
      </c>
      <c r="AL744" s="97">
        <f>IF(G744&gt;Variables!$G$9,0,1)</f>
        <v>1</v>
      </c>
      <c r="AM744" s="97">
        <f>IF(AND(K744&gt;Variables!$G$10,K744&lt;Variables!$G$11),0,1)</f>
        <v>0</v>
      </c>
      <c r="AN744" s="103">
        <f>IF(H744&lt;Variables!$G$13,1,0)</f>
        <v>0</v>
      </c>
      <c r="AO744" s="101">
        <f>IF(R744&lt;Variables!$G$12,0,1)</f>
        <v>0</v>
      </c>
      <c r="AP744" s="99"/>
      <c r="AQ744" s="97"/>
      <c r="AR744" s="97"/>
      <c r="AS744" s="97">
        <v>1</v>
      </c>
      <c r="AT744" s="97"/>
      <c r="AU744" s="97"/>
      <c r="AV744" s="96">
        <f t="shared" si="178"/>
        <v>3</v>
      </c>
      <c r="AW744" s="96" t="str">
        <f t="shared" si="179"/>
        <v/>
      </c>
      <c r="AX744" s="96" t="str">
        <f t="shared" si="180"/>
        <v/>
      </c>
      <c r="AY744" s="96">
        <f t="shared" si="181"/>
        <v>3</v>
      </c>
      <c r="AZ744" s="96">
        <f t="shared" si="182"/>
        <v>2.39728901859608</v>
      </c>
      <c r="BA744" s="96"/>
      <c r="BB744" s="96"/>
      <c r="BC744" s="96"/>
      <c r="BD744" s="96"/>
      <c r="BE744"/>
      <c r="BF744"/>
      <c r="BG744"/>
      <c r="BH744"/>
      <c r="BI744"/>
      <c r="BJ744" s="83"/>
      <c r="BK744" s="83"/>
    </row>
    <row r="745" spans="1:63" ht="14.1" customHeight="1" x14ac:dyDescent="0.2">
      <c r="A745" s="96"/>
      <c r="B745" s="96"/>
      <c r="C745" s="135">
        <v>44326.430555555555</v>
      </c>
      <c r="D745" s="96" t="s">
        <v>183</v>
      </c>
      <c r="E745" s="96">
        <v>11.3101</v>
      </c>
      <c r="F745" s="96">
        <v>39.119999999999997</v>
      </c>
      <c r="G745" s="96">
        <v>12.88</v>
      </c>
      <c r="H745" s="96">
        <v>41.5</v>
      </c>
      <c r="I745" s="96">
        <v>-6.0049999999999999</v>
      </c>
      <c r="J745" s="96"/>
      <c r="K745" s="96">
        <v>51.78</v>
      </c>
      <c r="L745" s="96">
        <v>11.369675000000001</v>
      </c>
      <c r="M745" s="96">
        <v>-0.52398199999999995</v>
      </c>
      <c r="N745" s="96">
        <v>11.410971</v>
      </c>
      <c r="O745" s="96"/>
      <c r="P745" s="96">
        <v>35500000</v>
      </c>
      <c r="Q745" s="96">
        <v>7970000</v>
      </c>
      <c r="R745" s="147">
        <f t="shared" ref="R745:R768" si="184">P745/Q745</f>
        <v>4.4542032622333751</v>
      </c>
      <c r="S745" s="147"/>
      <c r="T745" s="147"/>
      <c r="U745" s="147"/>
      <c r="V745" s="147">
        <f t="shared" si="170"/>
        <v>2.4017579348284799</v>
      </c>
      <c r="W745" s="96">
        <f t="shared" si="171"/>
        <v>11.423201000000001</v>
      </c>
      <c r="X745" s="96">
        <f t="shared" si="172"/>
        <v>11.536302000000001</v>
      </c>
      <c r="Y745" s="103">
        <f t="shared" si="173"/>
        <v>11.083898</v>
      </c>
      <c r="Z745" s="103">
        <f t="shared" si="174"/>
        <v>11.410971</v>
      </c>
      <c r="AA745" s="103">
        <f t="shared" si="175"/>
        <v>10.857696000000001</v>
      </c>
      <c r="AB745" s="96"/>
      <c r="AC745" s="96">
        <v>11.47</v>
      </c>
      <c r="AD745" s="96">
        <v>11</v>
      </c>
      <c r="AE745" s="97">
        <f t="shared" si="176"/>
        <v>1.0141378060317769</v>
      </c>
      <c r="AF745" s="96">
        <f t="shared" si="183"/>
        <v>0.97258202845244512</v>
      </c>
      <c r="AG745" s="96"/>
      <c r="AH745" s="103">
        <f>IF(AND(M745&lt;Variables!$G$6,M745&gt;Variables!$G$5),0,1)</f>
        <v>1</v>
      </c>
      <c r="AI745" s="103">
        <f t="shared" si="177"/>
        <v>1</v>
      </c>
      <c r="AJ745" s="103">
        <f>IF(I745&gt;Variables!$G$7,0,1)</f>
        <v>1</v>
      </c>
      <c r="AK745" s="103">
        <f>IF(F745&gt;Variables!$G$8,0,1)</f>
        <v>0</v>
      </c>
      <c r="AL745" s="103">
        <f>IF(G745&gt;Variables!$G$9,0,1)</f>
        <v>0</v>
      </c>
      <c r="AM745" s="103">
        <f>IF(AND(K745&gt;Variables!$G$10,K745&lt;Variables!$G$11),0,1)</f>
        <v>0</v>
      </c>
      <c r="AN745" s="103">
        <f>IF(H745&lt;Variables!$G$13,1,0)</f>
        <v>1</v>
      </c>
      <c r="AO745" s="101">
        <f>IF(R745&lt;Variables!$G$12,0,1)</f>
        <v>1</v>
      </c>
      <c r="AP745" s="104"/>
      <c r="AQ745" s="103"/>
      <c r="AR745" s="103"/>
      <c r="AS745" s="103"/>
      <c r="AT745" s="103">
        <v>1</v>
      </c>
      <c r="AU745" s="103"/>
      <c r="AV745" s="96">
        <f t="shared" si="178"/>
        <v>3</v>
      </c>
      <c r="AW745" s="96" t="str">
        <f t="shared" si="179"/>
        <v/>
      </c>
      <c r="AX745" s="96" t="str">
        <f t="shared" si="180"/>
        <v/>
      </c>
      <c r="AY745" s="96">
        <f t="shared" si="181"/>
        <v>3</v>
      </c>
      <c r="AZ745" s="96">
        <f t="shared" si="182"/>
        <v>2.3989618148284797</v>
      </c>
      <c r="BA745" s="96"/>
      <c r="BB745" s="96"/>
      <c r="BC745" s="96"/>
      <c r="BD745" s="96"/>
      <c r="BE745"/>
      <c r="BF745"/>
      <c r="BG745"/>
      <c r="BH745"/>
      <c r="BI745"/>
      <c r="BJ745" s="83"/>
      <c r="BK745" s="83"/>
    </row>
    <row r="746" spans="1:63" ht="14.1" customHeight="1" x14ac:dyDescent="0.2">
      <c r="A746" s="96"/>
      <c r="B746" s="96"/>
      <c r="C746" s="135">
        <v>44326.430555555555</v>
      </c>
      <c r="D746" s="96" t="s">
        <v>484</v>
      </c>
      <c r="E746" s="96">
        <v>1.2074</v>
      </c>
      <c r="F746" s="96">
        <v>22.66</v>
      </c>
      <c r="G746" s="96">
        <v>-4.17</v>
      </c>
      <c r="H746" s="96">
        <v>74.209999999999994</v>
      </c>
      <c r="I746" s="96">
        <v>-71.896000000000001</v>
      </c>
      <c r="J746" s="96"/>
      <c r="K746" s="96">
        <v>51.21</v>
      </c>
      <c r="L746" s="96">
        <v>1.195635</v>
      </c>
      <c r="M746" s="96">
        <v>0.98399599999999998</v>
      </c>
      <c r="N746" s="96">
        <v>1.230488</v>
      </c>
      <c r="O746" s="96"/>
      <c r="P746" s="96">
        <v>52890000</v>
      </c>
      <c r="Q746" s="96">
        <v>1440000</v>
      </c>
      <c r="R746" s="147">
        <f t="shared" si="184"/>
        <v>36.729166666666664</v>
      </c>
      <c r="S746" s="147"/>
      <c r="T746" s="147"/>
      <c r="U746" s="147"/>
      <c r="V746" s="147">
        <f t="shared" si="170"/>
        <v>2.3505131496579201</v>
      </c>
      <c r="W746" s="96">
        <f t="shared" si="171"/>
        <v>1.2194739999999999</v>
      </c>
      <c r="X746" s="96">
        <f t="shared" si="172"/>
        <v>1.2315480000000001</v>
      </c>
      <c r="Y746" s="103">
        <f t="shared" si="173"/>
        <v>1.183252</v>
      </c>
      <c r="Z746" s="103">
        <f t="shared" si="174"/>
        <v>1.230488</v>
      </c>
      <c r="AA746" s="103">
        <f t="shared" si="175"/>
        <v>1.1591039999999999</v>
      </c>
      <c r="AB746" s="96"/>
      <c r="AC746" s="96">
        <v>1.22</v>
      </c>
      <c r="AD746" s="96">
        <v>1.18</v>
      </c>
      <c r="AE746" s="97">
        <f t="shared" si="176"/>
        <v>1.0104356468444591</v>
      </c>
      <c r="AF746" s="96">
        <f t="shared" si="183"/>
        <v>0.97730660924300139</v>
      </c>
      <c r="AG746" s="96"/>
      <c r="AH746" s="103">
        <f>IF(AND(M746&lt;Variables!$G$6,M746&gt;Variables!$G$5),0,1)</f>
        <v>1</v>
      </c>
      <c r="AI746" s="103">
        <f t="shared" si="177"/>
        <v>1</v>
      </c>
      <c r="AJ746" s="103">
        <f>IF(I746&gt;Variables!$G$7,0,1)</f>
        <v>1</v>
      </c>
      <c r="AK746" s="103">
        <f>IF(F746&gt;Variables!$G$8,0,1)</f>
        <v>0</v>
      </c>
      <c r="AL746" s="103">
        <f>IF(G746&gt;Variables!$G$9,0,1)</f>
        <v>1</v>
      </c>
      <c r="AM746" s="103">
        <f>IF(AND(K746&gt;Variables!$G$10,K746&lt;Variables!$G$11),0,1)</f>
        <v>0</v>
      </c>
      <c r="AN746" s="103">
        <f>IF(H746&lt;Variables!$G$13,1,0)</f>
        <v>1</v>
      </c>
      <c r="AO746" s="101">
        <f>IF(R746&lt;Variables!$G$12,0,1)</f>
        <v>1</v>
      </c>
      <c r="AP746" s="104"/>
      <c r="AQ746" s="103"/>
      <c r="AR746" s="103"/>
      <c r="AS746" s="103"/>
      <c r="AT746" s="103">
        <v>1</v>
      </c>
      <c r="AU746" s="103"/>
      <c r="AV746" s="96">
        <f t="shared" si="178"/>
        <v>3</v>
      </c>
      <c r="AW746" s="96" t="str">
        <f t="shared" si="179"/>
        <v/>
      </c>
      <c r="AX746" s="96" t="str">
        <f t="shared" si="180"/>
        <v/>
      </c>
      <c r="AY746" s="96">
        <f t="shared" si="181"/>
        <v>3</v>
      </c>
      <c r="AZ746" s="96">
        <f t="shared" si="182"/>
        <v>2.3477478096579198</v>
      </c>
      <c r="BA746" s="96"/>
      <c r="BB746" s="96"/>
      <c r="BC746" s="96"/>
      <c r="BD746" s="96"/>
      <c r="BE746"/>
      <c r="BF746"/>
      <c r="BG746"/>
      <c r="BH746"/>
      <c r="BI746"/>
      <c r="BJ746" s="83"/>
      <c r="BK746" s="83"/>
    </row>
    <row r="747" spans="1:63" ht="14.1" customHeight="1" x14ac:dyDescent="0.2">
      <c r="A747" s="96"/>
      <c r="B747" s="96"/>
      <c r="C747" s="135">
        <v>44326.430555555555</v>
      </c>
      <c r="D747" s="96" t="s">
        <v>337</v>
      </c>
      <c r="E747" s="96">
        <v>22.62</v>
      </c>
      <c r="F747" s="96">
        <v>7.32</v>
      </c>
      <c r="G747" s="96">
        <v>2.96</v>
      </c>
      <c r="H747" s="96">
        <v>10220</v>
      </c>
      <c r="I747" s="96">
        <v>68.906999999999996</v>
      </c>
      <c r="J747" s="96"/>
      <c r="K747" s="96">
        <v>49.77</v>
      </c>
      <c r="L747" s="96">
        <v>22.723595</v>
      </c>
      <c r="M747" s="96">
        <v>-0.45589200000000002</v>
      </c>
      <c r="N747" s="96">
        <v>22.481764999999999</v>
      </c>
      <c r="O747" s="96"/>
      <c r="P747" s="96">
        <v>11279000</v>
      </c>
      <c r="Q747" s="96">
        <v>22421000</v>
      </c>
      <c r="R747" s="147">
        <f t="shared" si="184"/>
        <v>0.50305517149101286</v>
      </c>
      <c r="S747" s="147"/>
      <c r="T747" s="147"/>
      <c r="U747" s="147"/>
      <c r="V747" s="147">
        <f t="shared" si="170"/>
        <v>2.3761675702979201</v>
      </c>
      <c r="W747" s="96">
        <f t="shared" si="171"/>
        <v>22.8462</v>
      </c>
      <c r="X747" s="96">
        <f t="shared" si="172"/>
        <v>23.072400000000002</v>
      </c>
      <c r="Y747" s="103">
        <f t="shared" si="173"/>
        <v>22.1676</v>
      </c>
      <c r="Z747" s="103">
        <f t="shared" si="174"/>
        <v>22.481764999999999</v>
      </c>
      <c r="AA747" s="103">
        <f t="shared" si="175"/>
        <v>21.715199999999999</v>
      </c>
      <c r="AB747" s="96"/>
      <c r="AC747" s="96">
        <v>22.79</v>
      </c>
      <c r="AD747" s="96">
        <v>21.89</v>
      </c>
      <c r="AE747" s="96">
        <f t="shared" si="176"/>
        <v>1.0075154730327143</v>
      </c>
      <c r="AF747" s="96">
        <f t="shared" si="183"/>
        <v>0.96772767462422637</v>
      </c>
      <c r="AG747" s="96"/>
      <c r="AH747" s="103">
        <f>IF(AND(M747&lt;Variables!$G$6,M747&gt;Variables!$G$5),0,1)</f>
        <v>1</v>
      </c>
      <c r="AI747" s="103">
        <f t="shared" si="177"/>
        <v>0</v>
      </c>
      <c r="AJ747" s="103">
        <f>IF(I747&gt;Variables!$G$7,0,1)</f>
        <v>0</v>
      </c>
      <c r="AK747" s="103">
        <f>IF(F747&gt;Variables!$G$8,0,1)</f>
        <v>1</v>
      </c>
      <c r="AL747" s="103">
        <f>IF(G747&gt;Variables!$G$9,0,1)</f>
        <v>1</v>
      </c>
      <c r="AM747" s="103">
        <f>IF(AND(K747&gt;Variables!$G$10,K747&lt;Variables!$G$11),0,1)</f>
        <v>1</v>
      </c>
      <c r="AN747" s="103">
        <f>IF(H747&lt;Variables!$G$13,1,0)</f>
        <v>0</v>
      </c>
      <c r="AO747" s="101">
        <f>IF(R747&lt;Variables!$G$12,0,1)</f>
        <v>0</v>
      </c>
      <c r="AP747" s="104"/>
      <c r="AQ747" s="103"/>
      <c r="AR747" s="103"/>
      <c r="AS747" s="103"/>
      <c r="AT747" s="103">
        <v>1</v>
      </c>
      <c r="AU747" s="103"/>
      <c r="AV747" s="96" t="str">
        <f t="shared" si="178"/>
        <v/>
      </c>
      <c r="AW747" s="96">
        <f t="shared" si="179"/>
        <v>1</v>
      </c>
      <c r="AX747" s="96" t="str">
        <f t="shared" si="180"/>
        <v/>
      </c>
      <c r="AY747" s="96">
        <f t="shared" si="181"/>
        <v>1</v>
      </c>
      <c r="AZ747" s="96">
        <f t="shared" si="182"/>
        <v>2.3734799902979198</v>
      </c>
      <c r="BA747" s="96"/>
      <c r="BB747" s="96"/>
      <c r="BC747" s="96"/>
      <c r="BD747" s="96"/>
      <c r="BE747"/>
      <c r="BF747"/>
      <c r="BG747"/>
      <c r="BH747"/>
      <c r="BI747"/>
      <c r="BJ747" s="83"/>
      <c r="BK747" s="83"/>
    </row>
    <row r="748" spans="1:63" ht="14.1" customHeight="1" x14ac:dyDescent="0.2">
      <c r="A748" s="96"/>
      <c r="B748" s="96"/>
      <c r="C748" s="135">
        <v>44326.430555555555</v>
      </c>
      <c r="D748" s="96" t="s">
        <v>485</v>
      </c>
      <c r="E748" s="96">
        <v>4.0880999999999998</v>
      </c>
      <c r="F748" s="96">
        <v>10.95</v>
      </c>
      <c r="G748" s="96">
        <v>-16.23</v>
      </c>
      <c r="H748" s="96">
        <v>40.94</v>
      </c>
      <c r="I748" s="96">
        <v>-999</v>
      </c>
      <c r="J748" s="96"/>
      <c r="K748" s="96">
        <v>47.17</v>
      </c>
      <c r="L748" s="96">
        <v>4.0774350000000004</v>
      </c>
      <c r="M748" s="96">
        <v>0.26156099999999999</v>
      </c>
      <c r="N748" s="96">
        <v>4.2209859999999999</v>
      </c>
      <c r="O748" s="96"/>
      <c r="P748" s="96">
        <v>14920000</v>
      </c>
      <c r="Q748" s="96">
        <v>14635458</v>
      </c>
      <c r="R748" s="150">
        <f t="shared" si="184"/>
        <v>1.0194419607503913</v>
      </c>
      <c r="S748" s="150"/>
      <c r="T748" s="150"/>
      <c r="U748" s="150"/>
      <c r="V748" s="150">
        <f t="shared" si="170"/>
        <v>2.3330183625154404</v>
      </c>
      <c r="W748" s="101">
        <f t="shared" si="171"/>
        <v>4.1289809999999996</v>
      </c>
      <c r="X748" s="101">
        <f t="shared" si="172"/>
        <v>4.1698620000000002</v>
      </c>
      <c r="Y748" s="96">
        <f t="shared" si="173"/>
        <v>4.0063379999999995</v>
      </c>
      <c r="Z748" s="96">
        <f t="shared" si="174"/>
        <v>4.2209859999999999</v>
      </c>
      <c r="AA748" s="96">
        <f t="shared" si="175"/>
        <v>3.9245759999999996</v>
      </c>
      <c r="AB748" s="96"/>
      <c r="AC748" s="96">
        <v>4.25</v>
      </c>
      <c r="AD748" s="96"/>
      <c r="AE748" s="97">
        <f t="shared" si="176"/>
        <v>1.0396027494435067</v>
      </c>
      <c r="AF748" s="96">
        <f t="shared" si="183"/>
        <v>0</v>
      </c>
      <c r="AG748" s="96"/>
      <c r="AH748" s="101">
        <f>IF(AND(M748&lt;Variables!$G$6,M748&gt;Variables!$G$5),0,1)</f>
        <v>1</v>
      </c>
      <c r="AI748" s="101">
        <f t="shared" si="177"/>
        <v>1</v>
      </c>
      <c r="AJ748" s="101">
        <f>IF(I748&gt;Variables!$G$7,0,1)</f>
        <v>1</v>
      </c>
      <c r="AK748" s="101">
        <f>IF(F748&gt;Variables!$G$8,0,1)</f>
        <v>0</v>
      </c>
      <c r="AL748" s="101">
        <f>IF(G748&gt;Variables!$G$9,0,1)</f>
        <v>1</v>
      </c>
      <c r="AM748" s="101">
        <f>IF(AND(K748&gt;Variables!$G$10,K748&lt;Variables!$G$11),0,1)</f>
        <v>1</v>
      </c>
      <c r="AN748" s="103">
        <f>IF(H748&lt;Variables!$G$13,1,0)</f>
        <v>1</v>
      </c>
      <c r="AO748" s="101">
        <f>IF(R748&lt;Variables!$G$12,0,1)</f>
        <v>0</v>
      </c>
      <c r="AP748" s="102"/>
      <c r="AQ748" s="101"/>
      <c r="AR748" s="101">
        <v>1</v>
      </c>
      <c r="AS748" s="101"/>
      <c r="AT748" s="101"/>
      <c r="AU748" s="101"/>
      <c r="AV748" s="96">
        <f t="shared" si="178"/>
        <v>3</v>
      </c>
      <c r="AW748" s="96" t="str">
        <f t="shared" si="179"/>
        <v/>
      </c>
      <c r="AX748" s="96" t="str">
        <f t="shared" si="180"/>
        <v/>
      </c>
      <c r="AY748" s="96">
        <f t="shared" si="181"/>
        <v>3</v>
      </c>
      <c r="AZ748" s="96">
        <f t="shared" si="182"/>
        <v>2.3304711825154403</v>
      </c>
      <c r="BA748" s="96"/>
      <c r="BB748" s="96"/>
      <c r="BC748" s="96"/>
      <c r="BD748" s="96"/>
      <c r="BE748"/>
      <c r="BF748"/>
      <c r="BG748"/>
      <c r="BH748"/>
      <c r="BI748"/>
      <c r="BJ748" s="83"/>
      <c r="BK748" s="83"/>
    </row>
    <row r="749" spans="1:63" ht="14.1" customHeight="1" x14ac:dyDescent="0.2">
      <c r="A749" s="96"/>
      <c r="B749" s="96"/>
      <c r="C749" s="135">
        <v>44326.430555555555</v>
      </c>
      <c r="D749" s="96" t="s">
        <v>483</v>
      </c>
      <c r="E749" s="96">
        <v>1.53</v>
      </c>
      <c r="F749" s="96">
        <v>12.5</v>
      </c>
      <c r="G749" s="96">
        <v>9.2899999999999991</v>
      </c>
      <c r="H749" s="96">
        <v>91.9</v>
      </c>
      <c r="I749" s="96">
        <v>-34.313000000000002</v>
      </c>
      <c r="J749" s="96"/>
      <c r="K749" s="96">
        <v>46.28</v>
      </c>
      <c r="L749" s="96">
        <v>1.5464500000000001</v>
      </c>
      <c r="M749" s="96">
        <v>-1.0637270000000001</v>
      </c>
      <c r="N749" s="96">
        <v>1.572845</v>
      </c>
      <c r="O749" s="96"/>
      <c r="P749" s="97">
        <v>3480000</v>
      </c>
      <c r="Q749" s="96">
        <v>2080000</v>
      </c>
      <c r="R749" s="147">
        <f t="shared" si="184"/>
        <v>1.6730769230769231</v>
      </c>
      <c r="S749" s="147"/>
      <c r="T749" s="147"/>
      <c r="U749" s="147"/>
      <c r="V749" s="147">
        <f t="shared" si="170"/>
        <v>2.3446896998972799</v>
      </c>
      <c r="W749" s="96">
        <f t="shared" si="171"/>
        <v>1.5453000000000001</v>
      </c>
      <c r="X749" s="96">
        <f t="shared" si="172"/>
        <v>1.5606</v>
      </c>
      <c r="Y749" s="103">
        <f t="shared" si="173"/>
        <v>1.4994000000000001</v>
      </c>
      <c r="Z749" s="103">
        <f t="shared" si="174"/>
        <v>1.572845</v>
      </c>
      <c r="AA749" s="103">
        <f t="shared" si="175"/>
        <v>1.4687999999999999</v>
      </c>
      <c r="AB749" s="96"/>
      <c r="AC749" s="96"/>
      <c r="AD749" s="96">
        <v>1.42</v>
      </c>
      <c r="AE749" s="96">
        <f t="shared" si="176"/>
        <v>0</v>
      </c>
      <c r="AF749" s="96">
        <f t="shared" si="183"/>
        <v>0.92810457516339862</v>
      </c>
      <c r="AG749" s="96"/>
      <c r="AH749" s="103">
        <f>IF(AND(M749&lt;Variables!$G$6,M749&gt;Variables!$G$5),0,1)</f>
        <v>1</v>
      </c>
      <c r="AI749" s="103">
        <f t="shared" si="177"/>
        <v>1</v>
      </c>
      <c r="AJ749" s="103">
        <f>IF(I749&gt;Variables!$G$7,0,1)</f>
        <v>1</v>
      </c>
      <c r="AK749" s="103">
        <f>IF(F749&gt;Variables!$G$8,0,1)</f>
        <v>0</v>
      </c>
      <c r="AL749" s="103">
        <f>IF(G749&gt;Variables!$G$9,0,1)</f>
        <v>1</v>
      </c>
      <c r="AM749" s="103">
        <f>IF(AND(K749&gt;Variables!$G$10,K749&lt;Variables!$G$11),0,1)</f>
        <v>1</v>
      </c>
      <c r="AN749" s="103">
        <f>IF(H749&lt;Variables!$G$13,1,0)</f>
        <v>1</v>
      </c>
      <c r="AO749" s="101">
        <f>IF(R749&lt;Variables!$G$12,0,1)</f>
        <v>0</v>
      </c>
      <c r="AP749" s="104"/>
      <c r="AQ749" s="103"/>
      <c r="AR749" s="103"/>
      <c r="AS749" s="103"/>
      <c r="AT749" s="103">
        <v>1</v>
      </c>
      <c r="AU749" s="103"/>
      <c r="AV749" s="96" t="str">
        <f t="shared" si="178"/>
        <v/>
      </c>
      <c r="AW749" s="96">
        <f t="shared" si="179"/>
        <v>1</v>
      </c>
      <c r="AX749" s="96" t="str">
        <f t="shared" si="180"/>
        <v/>
      </c>
      <c r="AY749" s="96">
        <f t="shared" si="181"/>
        <v>1</v>
      </c>
      <c r="AZ749" s="96">
        <f t="shared" si="182"/>
        <v>2.34219057989728</v>
      </c>
      <c r="BA749" s="96"/>
      <c r="BB749" s="96"/>
      <c r="BC749" s="96"/>
      <c r="BD749" s="96"/>
      <c r="BE749"/>
      <c r="BF749"/>
      <c r="BG749"/>
      <c r="BH749"/>
      <c r="BI749"/>
      <c r="BJ749" s="83"/>
      <c r="BK749" s="83"/>
    </row>
    <row r="750" spans="1:63" ht="14.1" customHeight="1" x14ac:dyDescent="0.2">
      <c r="A750" s="96"/>
      <c r="B750" s="96"/>
      <c r="C750" s="135">
        <v>44326.430555555555</v>
      </c>
      <c r="D750" s="96" t="s">
        <v>474</v>
      </c>
      <c r="E750" s="96">
        <v>3.4401999999999999</v>
      </c>
      <c r="F750" s="96">
        <v>69.95</v>
      </c>
      <c r="G750" s="96">
        <v>36.520000000000003</v>
      </c>
      <c r="H750" s="96">
        <v>25.9</v>
      </c>
      <c r="I750" s="96">
        <v>-30.206</v>
      </c>
      <c r="J750" s="96"/>
      <c r="K750" s="96">
        <v>37.729999999999997</v>
      </c>
      <c r="L750" s="96">
        <v>3.937465</v>
      </c>
      <c r="M750" s="96">
        <v>-12.629065000000001</v>
      </c>
      <c r="N750" s="96">
        <v>3.7631549999999998</v>
      </c>
      <c r="O750" s="96"/>
      <c r="P750" s="96">
        <v>39880000</v>
      </c>
      <c r="Q750" s="96">
        <v>365</v>
      </c>
      <c r="R750" s="150">
        <f t="shared" si="184"/>
        <v>109260.27397260274</v>
      </c>
      <c r="S750" s="150"/>
      <c r="T750" s="150"/>
      <c r="U750" s="150"/>
      <c r="V750" s="150">
        <f t="shared" si="170"/>
        <v>2.1207179736355997</v>
      </c>
      <c r="W750" s="101">
        <f t="shared" si="171"/>
        <v>3.474602</v>
      </c>
      <c r="X750" s="101">
        <f t="shared" si="172"/>
        <v>3.509004</v>
      </c>
      <c r="Y750" s="96">
        <f t="shared" si="173"/>
        <v>3.3713959999999998</v>
      </c>
      <c r="Z750" s="96">
        <f t="shared" si="174"/>
        <v>3.7631549999999998</v>
      </c>
      <c r="AA750" s="96">
        <f t="shared" si="175"/>
        <v>3.3025919999999998</v>
      </c>
      <c r="AB750" s="96"/>
      <c r="AC750" s="96">
        <v>3.51</v>
      </c>
      <c r="AD750" s="96">
        <v>3.38</v>
      </c>
      <c r="AE750" s="101">
        <f t="shared" si="176"/>
        <v>1.0202895180512761</v>
      </c>
      <c r="AF750" s="96">
        <f t="shared" si="183"/>
        <v>0.98250101738271034</v>
      </c>
      <c r="AG750" s="96"/>
      <c r="AH750" s="101">
        <f>IF(AND(M750&lt;Variables!$G$6,M750&gt;Variables!$G$5),0,1)</f>
        <v>1</v>
      </c>
      <c r="AI750" s="101">
        <f t="shared" si="177"/>
        <v>0</v>
      </c>
      <c r="AJ750" s="101">
        <f>IF(I750&gt;Variables!$G$7,0,1)</f>
        <v>1</v>
      </c>
      <c r="AK750" s="101">
        <f>IF(F750&gt;Variables!$G$8,0,1)</f>
        <v>0</v>
      </c>
      <c r="AL750" s="101">
        <f>IF(G750&gt;Variables!$G$9,0,1)</f>
        <v>0</v>
      </c>
      <c r="AM750" s="101">
        <f>IF(AND(K750&gt;Variables!$G$10,K750&lt;Variables!$G$11),0,1)</f>
        <v>1</v>
      </c>
      <c r="AN750" s="103">
        <f>IF(H750&lt;Variables!$G$13,1,0)</f>
        <v>1</v>
      </c>
      <c r="AO750" s="101">
        <f>IF(R750&lt;Variables!$G$12,0,1)</f>
        <v>1</v>
      </c>
      <c r="AP750" s="102"/>
      <c r="AQ750" s="101"/>
      <c r="AR750" s="101">
        <v>1</v>
      </c>
      <c r="AS750" s="101"/>
      <c r="AT750" s="101"/>
      <c r="AU750" s="101"/>
      <c r="AV750" s="96">
        <f t="shared" si="178"/>
        <v>3</v>
      </c>
      <c r="AW750" s="96" t="str">
        <f t="shared" si="179"/>
        <v/>
      </c>
      <c r="AX750" s="96" t="str">
        <f t="shared" si="180"/>
        <v/>
      </c>
      <c r="AY750" s="96">
        <f t="shared" si="181"/>
        <v>3</v>
      </c>
      <c r="AZ750" s="96">
        <f t="shared" si="182"/>
        <v>2.1186805536355999</v>
      </c>
      <c r="BA750" s="96"/>
      <c r="BB750" s="96"/>
      <c r="BC750" s="96"/>
      <c r="BD750" s="96"/>
      <c r="BE750"/>
      <c r="BF750"/>
      <c r="BG750"/>
      <c r="BH750"/>
      <c r="BI750"/>
      <c r="BJ750" s="83"/>
      <c r="BK750" s="83"/>
    </row>
    <row r="751" spans="1:63" ht="14.1" customHeight="1" x14ac:dyDescent="0.2">
      <c r="A751" s="96" t="s">
        <v>105</v>
      </c>
      <c r="B751" s="96"/>
      <c r="C751" s="135">
        <v>44327.454861111109</v>
      </c>
      <c r="D751" s="96" t="s">
        <v>106</v>
      </c>
      <c r="E751" s="96">
        <v>31.55</v>
      </c>
      <c r="F751" s="96">
        <v>5.67</v>
      </c>
      <c r="G751" s="96">
        <v>9.17</v>
      </c>
      <c r="H751" s="96">
        <v>2150</v>
      </c>
      <c r="I751" s="96">
        <v>-49.313000000000002</v>
      </c>
      <c r="J751" s="96"/>
      <c r="K751" s="96">
        <v>62.5</v>
      </c>
      <c r="L751" s="96">
        <v>31.156116999999998</v>
      </c>
      <c r="M751" s="96">
        <v>1.2642249999999999</v>
      </c>
      <c r="N751" s="96">
        <v>30.883569000000001</v>
      </c>
      <c r="O751" s="96">
        <v>2.1578810000000002</v>
      </c>
      <c r="P751" s="96">
        <v>135769</v>
      </c>
      <c r="Q751" s="96">
        <v>585798</v>
      </c>
      <c r="R751" s="149">
        <f t="shared" si="184"/>
        <v>0.23176760589827894</v>
      </c>
      <c r="S751" s="149"/>
      <c r="T751" s="149"/>
      <c r="U751" s="149"/>
      <c r="V751" s="149">
        <f t="shared" si="170"/>
        <v>2.4179916275000002</v>
      </c>
      <c r="W751" s="97">
        <f t="shared" si="171"/>
        <v>31.865500000000001</v>
      </c>
      <c r="X751" s="96">
        <f t="shared" si="172"/>
        <v>32.181000000000004</v>
      </c>
      <c r="Y751" s="96">
        <f t="shared" si="173"/>
        <v>30.919</v>
      </c>
      <c r="Z751" s="96">
        <f t="shared" si="174"/>
        <v>30.883569000000001</v>
      </c>
      <c r="AA751" s="96">
        <f t="shared" si="175"/>
        <v>30.288</v>
      </c>
      <c r="AB751" s="96"/>
      <c r="AC751" s="96">
        <v>31.91</v>
      </c>
      <c r="AD751" s="96">
        <v>31.34</v>
      </c>
      <c r="AE751" s="97">
        <f t="shared" si="176"/>
        <v>1.0114104595879556</v>
      </c>
      <c r="AF751" s="96">
        <f t="shared" si="183"/>
        <v>0.99334389857369254</v>
      </c>
      <c r="AG751" s="96"/>
      <c r="AH751" s="97">
        <f>IF(AND(M751&lt;Variables!$G$6,M751&gt;Variables!$G$5),0,1)</f>
        <v>1</v>
      </c>
      <c r="AI751" s="97">
        <f t="shared" si="177"/>
        <v>0</v>
      </c>
      <c r="AJ751" s="97">
        <f>IF(I751&gt;Variables!$G$7,0,1)</f>
        <v>1</v>
      </c>
      <c r="AK751" s="97">
        <f>IF(F751&gt;Variables!$G$8,0,1)</f>
        <v>1</v>
      </c>
      <c r="AL751" s="97">
        <f>IF(G751&gt;Variables!$G$9,0,1)</f>
        <v>1</v>
      </c>
      <c r="AM751" s="97">
        <f>IF(AND(K751&gt;Variables!$G$10,K751&lt;Variables!$G$11),0,1)</f>
        <v>0</v>
      </c>
      <c r="AN751" s="103">
        <f>IF(H751&lt;Variables!$G$13,1,0)</f>
        <v>1</v>
      </c>
      <c r="AO751" s="101">
        <f>IF(R751&lt;Variables!$G$12,0,1)</f>
        <v>0</v>
      </c>
      <c r="AP751" s="97">
        <f t="shared" ref="AP751:AP814" si="185">IF(J751="Pass", 0,1)</f>
        <v>1</v>
      </c>
      <c r="AQ751" s="97"/>
      <c r="AR751" s="97"/>
      <c r="AS751" s="97">
        <v>1</v>
      </c>
      <c r="AT751" s="97"/>
      <c r="AU751" s="97"/>
      <c r="AV751" s="96">
        <f t="shared" si="178"/>
        <v>3</v>
      </c>
      <c r="AW751" s="96" t="str">
        <f t="shared" si="179"/>
        <v/>
      </c>
      <c r="AX751" s="96" t="str">
        <f t="shared" si="180"/>
        <v/>
      </c>
      <c r="AY751" s="96">
        <f t="shared" si="181"/>
        <v>3</v>
      </c>
      <c r="AZ751" s="96">
        <f t="shared" si="182"/>
        <v>2.4146166275000001</v>
      </c>
      <c r="BA751" s="96"/>
      <c r="BB751" s="96"/>
      <c r="BC751" s="96"/>
      <c r="BD751" s="96"/>
      <c r="BE751"/>
      <c r="BF751" s="94"/>
      <c r="BG751" s="94"/>
      <c r="BH751" s="94"/>
      <c r="BI751" s="94"/>
      <c r="BJ751" s="84"/>
      <c r="BK751" s="84"/>
    </row>
    <row r="752" spans="1:63" ht="14.1" customHeight="1" x14ac:dyDescent="0.2">
      <c r="A752" s="96" t="s">
        <v>105</v>
      </c>
      <c r="B752" s="96"/>
      <c r="C752" s="135">
        <v>44327.454861111109</v>
      </c>
      <c r="D752" s="96" t="s">
        <v>97</v>
      </c>
      <c r="E752" s="100">
        <v>21.465</v>
      </c>
      <c r="F752" s="96">
        <v>6.87</v>
      </c>
      <c r="G752" s="96">
        <v>15.4</v>
      </c>
      <c r="H752" s="96">
        <v>9870</v>
      </c>
      <c r="I752" s="96">
        <v>-90.418999999999997</v>
      </c>
      <c r="J752" s="96"/>
      <c r="K752" s="96">
        <v>61.11</v>
      </c>
      <c r="L752" s="96">
        <v>21.24549</v>
      </c>
      <c r="M752" s="96">
        <v>1.0332079999999999</v>
      </c>
      <c r="N752" s="96">
        <v>21.024068</v>
      </c>
      <c r="O752" s="96">
        <v>2.0972729999999999</v>
      </c>
      <c r="P752" s="96">
        <v>31027000</v>
      </c>
      <c r="Q752" s="96">
        <v>34855000</v>
      </c>
      <c r="R752" s="149">
        <f t="shared" si="184"/>
        <v>0.89017357624444127</v>
      </c>
      <c r="S752" s="149"/>
      <c r="T752" s="149"/>
      <c r="U752" s="149"/>
      <c r="V752" s="149">
        <f t="shared" si="170"/>
        <v>2.4220850107385599</v>
      </c>
      <c r="W752" s="97">
        <f t="shared" si="171"/>
        <v>21.679649999999999</v>
      </c>
      <c r="X752" s="96">
        <f t="shared" si="172"/>
        <v>21.894300000000001</v>
      </c>
      <c r="Y752" s="96">
        <f t="shared" si="173"/>
        <v>21.035699999999999</v>
      </c>
      <c r="Z752" s="96">
        <f t="shared" si="174"/>
        <v>21.024068</v>
      </c>
      <c r="AA752" s="96">
        <f t="shared" si="175"/>
        <v>20.606400000000001</v>
      </c>
      <c r="AB752" s="96"/>
      <c r="AC752" s="96">
        <v>21.79</v>
      </c>
      <c r="AD752" s="96">
        <v>21.18</v>
      </c>
      <c r="AE752" s="97">
        <f t="shared" si="176"/>
        <v>1.0151409270906127</v>
      </c>
      <c r="AF752" s="96">
        <f t="shared" si="183"/>
        <v>0.98672257162823196</v>
      </c>
      <c r="AG752" s="96"/>
      <c r="AH752" s="97">
        <f>IF(AND(M752&lt;Variables!$G$6,M752&gt;Variables!$G$5),0,1)</f>
        <v>1</v>
      </c>
      <c r="AI752" s="97">
        <f t="shared" si="177"/>
        <v>0</v>
      </c>
      <c r="AJ752" s="97">
        <f>IF(I752&gt;Variables!$G$7,0,1)</f>
        <v>1</v>
      </c>
      <c r="AK752" s="97">
        <f>IF(F752&gt;Variables!$G$8,0,1)</f>
        <v>1</v>
      </c>
      <c r="AL752" s="97">
        <f>IF(G752&gt;Variables!$G$9,0,1)</f>
        <v>0</v>
      </c>
      <c r="AM752" s="97">
        <f>IF(AND(K752&gt;Variables!$G$10,K752&lt;Variables!$G$11),0,1)</f>
        <v>0</v>
      </c>
      <c r="AN752" s="103">
        <f>IF(H752&lt;Variables!$G$13,1,0)</f>
        <v>0</v>
      </c>
      <c r="AO752" s="101">
        <f>IF(R752&lt;Variables!$G$12,0,1)</f>
        <v>0</v>
      </c>
      <c r="AP752" s="97">
        <f t="shared" si="185"/>
        <v>1</v>
      </c>
      <c r="AQ752" s="97"/>
      <c r="AR752" s="97"/>
      <c r="AS752" s="97">
        <v>1</v>
      </c>
      <c r="AT752" s="97"/>
      <c r="AU752" s="97"/>
      <c r="AV752" s="96">
        <f t="shared" si="178"/>
        <v>3</v>
      </c>
      <c r="AW752" s="96" t="str">
        <f t="shared" si="179"/>
        <v/>
      </c>
      <c r="AX752" s="96" t="str">
        <f t="shared" si="180"/>
        <v/>
      </c>
      <c r="AY752" s="96">
        <f t="shared" si="181"/>
        <v>3</v>
      </c>
      <c r="AZ752" s="96">
        <f t="shared" si="182"/>
        <v>2.4187850707385601</v>
      </c>
      <c r="BA752" s="96"/>
      <c r="BB752" s="96"/>
      <c r="BC752" s="96"/>
      <c r="BD752" s="96"/>
      <c r="BE752"/>
      <c r="BF752" s="94"/>
      <c r="BG752" s="94"/>
      <c r="BH752" s="94"/>
      <c r="BI752" s="94"/>
      <c r="BJ752" s="84"/>
      <c r="BK752" s="84"/>
    </row>
    <row r="753" spans="1:63" ht="14.1" customHeight="1" x14ac:dyDescent="0.2">
      <c r="A753" s="96" t="s">
        <v>105</v>
      </c>
      <c r="B753" s="96"/>
      <c r="C753" s="135">
        <v>44327.454861111109</v>
      </c>
      <c r="D753" s="96" t="s">
        <v>107</v>
      </c>
      <c r="E753" s="96">
        <v>45.37</v>
      </c>
      <c r="F753" s="96">
        <v>5.1100000000000003</v>
      </c>
      <c r="G753" s="96">
        <v>6.48</v>
      </c>
      <c r="H753" s="96">
        <v>2760</v>
      </c>
      <c r="I753" s="96">
        <v>-0.153</v>
      </c>
      <c r="J753" s="96"/>
      <c r="K753" s="96">
        <v>59.54</v>
      </c>
      <c r="L753" s="96">
        <v>45.165852999999998</v>
      </c>
      <c r="M753" s="96">
        <v>0.45199499999999998</v>
      </c>
      <c r="N753" s="96">
        <v>44.821899999999999</v>
      </c>
      <c r="O753" s="96">
        <v>1.2228399999999999</v>
      </c>
      <c r="P753" s="96">
        <v>433715</v>
      </c>
      <c r="Q753" s="96">
        <v>710483</v>
      </c>
      <c r="R753" s="149">
        <f t="shared" si="184"/>
        <v>0.61045091860044509</v>
      </c>
      <c r="S753" s="149"/>
      <c r="T753" s="149"/>
      <c r="U753" s="149"/>
      <c r="V753" s="149">
        <f t="shared" si="170"/>
        <v>2.4416293807175999</v>
      </c>
      <c r="W753" s="97">
        <f t="shared" si="171"/>
        <v>45.823699999999995</v>
      </c>
      <c r="X753" s="96">
        <f t="shared" si="172"/>
        <v>46.2774</v>
      </c>
      <c r="Y753" s="96">
        <f t="shared" si="173"/>
        <v>44.462599999999995</v>
      </c>
      <c r="Z753" s="96">
        <f t="shared" si="174"/>
        <v>44.821899999999999</v>
      </c>
      <c r="AA753" s="96">
        <f t="shared" si="175"/>
        <v>43.555199999999999</v>
      </c>
      <c r="AB753" s="96"/>
      <c r="AC753" s="96">
        <v>45.9</v>
      </c>
      <c r="AD753" s="96">
        <v>44.97</v>
      </c>
      <c r="AE753" s="97">
        <f t="shared" si="176"/>
        <v>1.0116817280141062</v>
      </c>
      <c r="AF753" s="96">
        <f t="shared" si="183"/>
        <v>0.99118360149878781</v>
      </c>
      <c r="AG753" s="96"/>
      <c r="AH753" s="97">
        <f>IF(AND(M753&lt;Variables!$G$6,M753&gt;Variables!$G$5),0,1)</f>
        <v>1</v>
      </c>
      <c r="AI753" s="97">
        <f t="shared" si="177"/>
        <v>0</v>
      </c>
      <c r="AJ753" s="97">
        <f>IF(I753&gt;Variables!$G$7,0,1)</f>
        <v>1</v>
      </c>
      <c r="AK753" s="97">
        <f>IF(F753&gt;Variables!$G$8,0,1)</f>
        <v>1</v>
      </c>
      <c r="AL753" s="97">
        <f>IF(G753&gt;Variables!$G$9,0,1)</f>
        <v>1</v>
      </c>
      <c r="AM753" s="97">
        <f>IF(AND(K753&gt;Variables!$G$10,K753&lt;Variables!$G$11),0,1)</f>
        <v>0</v>
      </c>
      <c r="AN753" s="103">
        <f>IF(H753&lt;Variables!$G$13,1,0)</f>
        <v>0</v>
      </c>
      <c r="AO753" s="101">
        <f>IF(R753&lt;Variables!$G$12,0,1)</f>
        <v>0</v>
      </c>
      <c r="AP753" s="97">
        <f t="shared" si="185"/>
        <v>1</v>
      </c>
      <c r="AQ753" s="97"/>
      <c r="AR753" s="97"/>
      <c r="AS753" s="97">
        <v>1</v>
      </c>
      <c r="AT753" s="97"/>
      <c r="AU753" s="97"/>
      <c r="AV753" s="96">
        <f t="shared" si="178"/>
        <v>3</v>
      </c>
      <c r="AW753" s="96" t="str">
        <f t="shared" si="179"/>
        <v/>
      </c>
      <c r="AX753" s="96" t="str">
        <f t="shared" si="180"/>
        <v/>
      </c>
      <c r="AY753" s="96">
        <f t="shared" si="181"/>
        <v>3</v>
      </c>
      <c r="AZ753" s="96">
        <f t="shared" si="182"/>
        <v>2.4384142207176001</v>
      </c>
      <c r="BA753" s="96"/>
      <c r="BB753" s="96"/>
      <c r="BC753" s="96"/>
      <c r="BD753" s="96"/>
      <c r="BE753"/>
      <c r="BF753" s="94"/>
      <c r="BG753" s="94"/>
      <c r="BH753" s="94"/>
      <c r="BI753" s="94"/>
      <c r="BJ753" s="84"/>
      <c r="BK753" s="84"/>
    </row>
    <row r="754" spans="1:63" ht="14.1" customHeight="1" x14ac:dyDescent="0.2">
      <c r="A754" s="96" t="s">
        <v>105</v>
      </c>
      <c r="B754" s="96"/>
      <c r="C754" s="135">
        <v>44327.458333333336</v>
      </c>
      <c r="D754" s="96" t="s">
        <v>80</v>
      </c>
      <c r="E754" s="96">
        <v>36.549999999999997</v>
      </c>
      <c r="F754" s="96">
        <v>5.63</v>
      </c>
      <c r="G754" s="96">
        <v>7.5</v>
      </c>
      <c r="H754" s="96">
        <v>4890</v>
      </c>
      <c r="I754" s="96">
        <v>-51.4</v>
      </c>
      <c r="J754" s="96"/>
      <c r="K754" s="96">
        <v>66.08</v>
      </c>
      <c r="L754" s="96">
        <v>36.011783999999999</v>
      </c>
      <c r="M754" s="96">
        <v>1.4945550000000001</v>
      </c>
      <c r="N754" s="96">
        <v>35.712499999999999</v>
      </c>
      <c r="O754" s="96">
        <v>2.3451170000000001</v>
      </c>
      <c r="P754" s="96">
        <v>826428</v>
      </c>
      <c r="Q754" s="96">
        <v>1580000</v>
      </c>
      <c r="R754" s="150">
        <f t="shared" si="184"/>
        <v>0.52305569620253167</v>
      </c>
      <c r="S754" s="150"/>
      <c r="T754" s="150"/>
      <c r="U754" s="150"/>
      <c r="V754" s="150">
        <f t="shared" si="170"/>
        <v>2.4253246705727998</v>
      </c>
      <c r="W754" s="101">
        <f t="shared" si="171"/>
        <v>36.915499999999994</v>
      </c>
      <c r="X754" s="101">
        <f t="shared" si="172"/>
        <v>37.280999999999999</v>
      </c>
      <c r="Y754" s="96">
        <f t="shared" si="173"/>
        <v>35.818999999999996</v>
      </c>
      <c r="Z754" s="96">
        <f t="shared" si="174"/>
        <v>35.712499999999999</v>
      </c>
      <c r="AA754" s="96">
        <f t="shared" si="175"/>
        <v>35.087999999999994</v>
      </c>
      <c r="AB754" s="96"/>
      <c r="AC754" s="96">
        <v>38.86</v>
      </c>
      <c r="AD754" s="96">
        <v>36.340000000000003</v>
      </c>
      <c r="AE754" s="101">
        <f t="shared" si="176"/>
        <v>1.0632010943912449</v>
      </c>
      <c r="AF754" s="96">
        <f t="shared" si="183"/>
        <v>0.99425444596443247</v>
      </c>
      <c r="AG754" s="96"/>
      <c r="AH754" s="101">
        <f>IF(AND(M754&lt;Variables!$G$6,M754&gt;Variables!$G$5),0,1)</f>
        <v>1</v>
      </c>
      <c r="AI754" s="101">
        <f t="shared" si="177"/>
        <v>0</v>
      </c>
      <c r="AJ754" s="101">
        <f>IF(I754&gt;Variables!$G$7,0,1)</f>
        <v>1</v>
      </c>
      <c r="AK754" s="101">
        <f>IF(F754&gt;Variables!$G$8,0,1)</f>
        <v>1</v>
      </c>
      <c r="AL754" s="101">
        <f>IF(G754&gt;Variables!$G$9,0,1)</f>
        <v>1</v>
      </c>
      <c r="AM754" s="101">
        <f>IF(AND(K754&gt;Variables!$G$10,K754&lt;Variables!$G$11),0,1)</f>
        <v>0</v>
      </c>
      <c r="AN754" s="103">
        <f>IF(H754&lt;Variables!$G$13,1,0)</f>
        <v>0</v>
      </c>
      <c r="AO754" s="101">
        <f>IF(R754&lt;Variables!$G$12,0,1)</f>
        <v>0</v>
      </c>
      <c r="AP754" s="101">
        <f t="shared" si="185"/>
        <v>1</v>
      </c>
      <c r="AQ754" s="101"/>
      <c r="AR754" s="101">
        <v>1</v>
      </c>
      <c r="AS754" s="101"/>
      <c r="AT754" s="101"/>
      <c r="AU754" s="101"/>
      <c r="AV754" s="96">
        <f t="shared" si="178"/>
        <v>3</v>
      </c>
      <c r="AW754" s="96" t="str">
        <f t="shared" si="179"/>
        <v/>
      </c>
      <c r="AX754" s="96" t="str">
        <f t="shared" si="180"/>
        <v/>
      </c>
      <c r="AY754" s="96">
        <f t="shared" si="181"/>
        <v>3</v>
      </c>
      <c r="AZ754" s="96">
        <f t="shared" si="182"/>
        <v>2.4217563505728004</v>
      </c>
      <c r="BA754" s="96"/>
      <c r="BB754" s="96"/>
      <c r="BC754" s="96"/>
      <c r="BD754" s="96"/>
      <c r="BE754"/>
      <c r="BF754"/>
      <c r="BG754"/>
      <c r="BH754"/>
      <c r="BI754"/>
      <c r="BJ754" s="83"/>
      <c r="BK754" s="83"/>
    </row>
    <row r="755" spans="1:63" ht="14.1" customHeight="1" x14ac:dyDescent="0.2">
      <c r="A755" s="96" t="s">
        <v>105</v>
      </c>
      <c r="B755" s="96"/>
      <c r="C755" s="135">
        <v>44327.458333333336</v>
      </c>
      <c r="D755" s="96" t="s">
        <v>104</v>
      </c>
      <c r="E755" s="96">
        <v>9.5549999999999997</v>
      </c>
      <c r="F755" s="96">
        <v>5.76</v>
      </c>
      <c r="G755" s="96">
        <v>8.58</v>
      </c>
      <c r="H755" s="96">
        <v>6290</v>
      </c>
      <c r="I755" s="96">
        <v>-88.263999999999996</v>
      </c>
      <c r="J755" s="96"/>
      <c r="K755" s="96">
        <v>59.78</v>
      </c>
      <c r="L755" s="96">
        <v>9.5147200000000005</v>
      </c>
      <c r="M755" s="96">
        <v>0.423344</v>
      </c>
      <c r="N755" s="96">
        <v>9.4681540000000002</v>
      </c>
      <c r="O755" s="96">
        <v>0.91724300000000003</v>
      </c>
      <c r="P755" s="96">
        <v>1272000</v>
      </c>
      <c r="Q755" s="96">
        <v>3092000</v>
      </c>
      <c r="R755" s="149">
        <f t="shared" si="184"/>
        <v>0.4113842173350582</v>
      </c>
      <c r="S755" s="149"/>
      <c r="T755" s="149"/>
      <c r="U755" s="149"/>
      <c r="V755" s="149">
        <f t="shared" si="170"/>
        <v>2.4453566571238396</v>
      </c>
      <c r="W755" s="97">
        <f t="shared" si="171"/>
        <v>9.6505499999999991</v>
      </c>
      <c r="X755" s="96">
        <f t="shared" si="172"/>
        <v>9.7461000000000002</v>
      </c>
      <c r="Y755" s="96">
        <f t="shared" si="173"/>
        <v>9.3638999999999992</v>
      </c>
      <c r="Z755" s="96">
        <f t="shared" si="174"/>
        <v>9.4681540000000002</v>
      </c>
      <c r="AA755" s="96">
        <f t="shared" si="175"/>
        <v>9.1727999999999987</v>
      </c>
      <c r="AB755" s="96"/>
      <c r="AC755" s="96">
        <v>9.67</v>
      </c>
      <c r="AD755" s="96">
        <v>9.5</v>
      </c>
      <c r="AE755" s="97">
        <f t="shared" si="176"/>
        <v>1.012035583464155</v>
      </c>
      <c r="AF755" s="96">
        <f t="shared" si="183"/>
        <v>0.99424385138670857</v>
      </c>
      <c r="AG755" s="96"/>
      <c r="AH755" s="97">
        <f>IF(AND(M755&lt;Variables!$G$6,M755&gt;Variables!$G$5),0,1)</f>
        <v>1</v>
      </c>
      <c r="AI755" s="97">
        <f t="shared" si="177"/>
        <v>0</v>
      </c>
      <c r="AJ755" s="97">
        <f>IF(I755&gt;Variables!$G$7,0,1)</f>
        <v>1</v>
      </c>
      <c r="AK755" s="97">
        <f>IF(F755&gt;Variables!$G$8,0,1)</f>
        <v>1</v>
      </c>
      <c r="AL755" s="97">
        <f>IF(G755&gt;Variables!$G$9,0,1)</f>
        <v>1</v>
      </c>
      <c r="AM755" s="97">
        <f>IF(AND(K755&gt;Variables!$G$10,K755&lt;Variables!$G$11),0,1)</f>
        <v>0</v>
      </c>
      <c r="AN755" s="103">
        <f>IF(H755&lt;Variables!$G$13,1,0)</f>
        <v>0</v>
      </c>
      <c r="AO755" s="101">
        <f>IF(R755&lt;Variables!$G$12,0,1)</f>
        <v>0</v>
      </c>
      <c r="AP755" s="97">
        <f t="shared" si="185"/>
        <v>1</v>
      </c>
      <c r="AQ755" s="97"/>
      <c r="AR755" s="97"/>
      <c r="AS755" s="97">
        <v>1</v>
      </c>
      <c r="AT755" s="97"/>
      <c r="AU755" s="97"/>
      <c r="AV755" s="96">
        <f t="shared" si="178"/>
        <v>3</v>
      </c>
      <c r="AW755" s="96" t="str">
        <f t="shared" si="179"/>
        <v/>
      </c>
      <c r="AX755" s="96" t="str">
        <f t="shared" si="180"/>
        <v/>
      </c>
      <c r="AY755" s="96">
        <f t="shared" si="181"/>
        <v>3</v>
      </c>
      <c r="AZ755" s="96">
        <f t="shared" si="182"/>
        <v>2.4421285371238395</v>
      </c>
      <c r="BA755" s="96"/>
      <c r="BB755" s="96"/>
      <c r="BC755" s="96"/>
      <c r="BD755" s="96"/>
      <c r="BE755"/>
      <c r="BF755"/>
      <c r="BG755"/>
      <c r="BH755"/>
      <c r="BI755"/>
      <c r="BJ755" s="83"/>
      <c r="BK755" s="83"/>
    </row>
    <row r="756" spans="1:63" ht="14.1" customHeight="1" x14ac:dyDescent="0.2">
      <c r="A756" s="96" t="s">
        <v>105</v>
      </c>
      <c r="B756" s="96"/>
      <c r="C756" s="135">
        <v>44327.461805555555</v>
      </c>
      <c r="D756" s="96" t="s">
        <v>90</v>
      </c>
      <c r="E756" s="100">
        <v>18.89</v>
      </c>
      <c r="F756" s="96">
        <v>8.08</v>
      </c>
      <c r="G756" s="96">
        <v>-0.57999999999999996</v>
      </c>
      <c r="H756" s="96">
        <v>3460</v>
      </c>
      <c r="I756" s="96">
        <v>-1.494</v>
      </c>
      <c r="J756" s="96"/>
      <c r="K756" s="96">
        <v>61.48</v>
      </c>
      <c r="L756" s="96">
        <v>18.778279999999999</v>
      </c>
      <c r="M756" s="96">
        <v>0.594943</v>
      </c>
      <c r="N756" s="96">
        <v>18.769086000000001</v>
      </c>
      <c r="O756" s="96">
        <v>0.64421899999999999</v>
      </c>
      <c r="P756" s="96">
        <v>1709000</v>
      </c>
      <c r="Q756" s="96">
        <v>2256000</v>
      </c>
      <c r="R756" s="150">
        <f t="shared" si="184"/>
        <v>0.75753546099290781</v>
      </c>
      <c r="S756" s="150"/>
      <c r="T756" s="150"/>
      <c r="U756" s="150"/>
      <c r="V756" s="150">
        <f t="shared" si="170"/>
        <v>2.4507393989916801</v>
      </c>
      <c r="W756" s="101">
        <f t="shared" si="171"/>
        <v>19.078900000000001</v>
      </c>
      <c r="X756" s="101">
        <f t="shared" si="172"/>
        <v>19.267800000000001</v>
      </c>
      <c r="Y756" s="96">
        <f t="shared" si="173"/>
        <v>18.5122</v>
      </c>
      <c r="Z756" s="96">
        <f t="shared" si="174"/>
        <v>18.769086000000001</v>
      </c>
      <c r="AA756" s="96">
        <f t="shared" si="175"/>
        <v>18.134399999999999</v>
      </c>
      <c r="AB756" s="96"/>
      <c r="AC756" s="96">
        <v>19.739999999999998</v>
      </c>
      <c r="AD756" s="96"/>
      <c r="AE756" s="101">
        <f t="shared" si="176"/>
        <v>1.0449973530968766</v>
      </c>
      <c r="AF756" s="96">
        <f t="shared" si="183"/>
        <v>0</v>
      </c>
      <c r="AG756" s="96"/>
      <c r="AH756" s="101">
        <f>IF(AND(M756&lt;Variables!$G$6,M756&gt;Variables!$G$5),0,1)</f>
        <v>1</v>
      </c>
      <c r="AI756" s="101">
        <f t="shared" si="177"/>
        <v>0</v>
      </c>
      <c r="AJ756" s="101">
        <f>IF(I756&gt;Variables!$G$7,0,1)</f>
        <v>1</v>
      </c>
      <c r="AK756" s="101">
        <f>IF(F756&gt;Variables!$G$8,0,1)</f>
        <v>1</v>
      </c>
      <c r="AL756" s="101">
        <f>IF(G756&gt;Variables!$G$9,0,1)</f>
        <v>1</v>
      </c>
      <c r="AM756" s="101">
        <f>IF(AND(K756&gt;Variables!$G$10,K756&lt;Variables!$G$11),0,1)</f>
        <v>0</v>
      </c>
      <c r="AN756" s="103">
        <f>IF(H756&lt;Variables!$G$13,1,0)</f>
        <v>0</v>
      </c>
      <c r="AO756" s="101">
        <f>IF(R756&lt;Variables!$G$12,0,1)</f>
        <v>0</v>
      </c>
      <c r="AP756" s="101">
        <f t="shared" si="185"/>
        <v>1</v>
      </c>
      <c r="AQ756" s="101"/>
      <c r="AR756" s="101">
        <v>1</v>
      </c>
      <c r="AS756" s="101"/>
      <c r="AT756" s="101"/>
      <c r="AU756" s="101"/>
      <c r="AV756" s="96">
        <f t="shared" si="178"/>
        <v>3</v>
      </c>
      <c r="AW756" s="96" t="str">
        <f t="shared" si="179"/>
        <v/>
      </c>
      <c r="AX756" s="96" t="str">
        <f t="shared" si="180"/>
        <v/>
      </c>
      <c r="AY756" s="96">
        <f t="shared" si="181"/>
        <v>3</v>
      </c>
      <c r="AZ756" s="96">
        <f t="shared" si="182"/>
        <v>2.4474194789916801</v>
      </c>
      <c r="BA756" s="96"/>
      <c r="BB756" s="96"/>
      <c r="BC756" s="96"/>
      <c r="BD756" s="96"/>
      <c r="BE756"/>
      <c r="BF756"/>
      <c r="BG756"/>
      <c r="BH756"/>
      <c r="BI756"/>
      <c r="BJ756" s="83"/>
      <c r="BK756" s="83"/>
    </row>
    <row r="757" spans="1:63" ht="14.1" customHeight="1" x14ac:dyDescent="0.2">
      <c r="A757" s="96" t="s">
        <v>105</v>
      </c>
      <c r="B757" s="96"/>
      <c r="C757" s="135">
        <v>44327.486111111109</v>
      </c>
      <c r="D757" s="96" t="s">
        <v>104</v>
      </c>
      <c r="E757" s="96">
        <v>9.69</v>
      </c>
      <c r="F757" s="96">
        <v>7.1</v>
      </c>
      <c r="G757" s="96">
        <v>10.11</v>
      </c>
      <c r="H757" s="96">
        <v>6290</v>
      </c>
      <c r="I757" s="96">
        <v>-88.177000000000007</v>
      </c>
      <c r="J757" s="96" t="s">
        <v>78</v>
      </c>
      <c r="K757" s="96">
        <v>65.86</v>
      </c>
      <c r="L757" s="96">
        <v>9.6119579999999996</v>
      </c>
      <c r="M757" s="96">
        <v>0.81192699999999995</v>
      </c>
      <c r="N757" s="96">
        <v>9.5895379999999992</v>
      </c>
      <c r="O757" s="96">
        <v>1.0476259999999999</v>
      </c>
      <c r="P757" s="96">
        <v>1415000</v>
      </c>
      <c r="Q757" s="96">
        <v>3092000</v>
      </c>
      <c r="R757" s="149">
        <f t="shared" si="184"/>
        <v>0.4576326002587322</v>
      </c>
      <c r="S757" s="149"/>
      <c r="T757" s="149"/>
      <c r="U757" s="149"/>
      <c r="V757" s="149">
        <f t="shared" si="170"/>
        <v>2.4730102535086402</v>
      </c>
      <c r="W757" s="97">
        <f t="shared" si="171"/>
        <v>9.7868999999999993</v>
      </c>
      <c r="X757" s="96">
        <f t="shared" si="172"/>
        <v>9.883799999999999</v>
      </c>
      <c r="Y757" s="96">
        <f t="shared" si="173"/>
        <v>9.4962</v>
      </c>
      <c r="Z757" s="96">
        <f t="shared" si="174"/>
        <v>9.5895379999999992</v>
      </c>
      <c r="AA757" s="96">
        <f t="shared" si="175"/>
        <v>9.3023999999999987</v>
      </c>
      <c r="AB757" s="96"/>
      <c r="AC757" s="96">
        <v>9.8699999999999992</v>
      </c>
      <c r="AD757" s="96"/>
      <c r="AE757" s="97">
        <f t="shared" si="176"/>
        <v>1.0185758513931888</v>
      </c>
      <c r="AF757" s="96">
        <f t="shared" si="183"/>
        <v>0</v>
      </c>
      <c r="AG757" s="96"/>
      <c r="AH757" s="97">
        <f>IF(AND(M757&lt;Variables!$G$6,M757&gt;Variables!$G$5),0,1)</f>
        <v>1</v>
      </c>
      <c r="AI757" s="97">
        <f t="shared" si="177"/>
        <v>0</v>
      </c>
      <c r="AJ757" s="97">
        <f>IF(I757&gt;Variables!$G$7,0,1)</f>
        <v>1</v>
      </c>
      <c r="AK757" s="97">
        <f>IF(F757&gt;Variables!$G$8,0,1)</f>
        <v>1</v>
      </c>
      <c r="AL757" s="97">
        <f>IF(G757&gt;Variables!$G$9,0,1)</f>
        <v>1</v>
      </c>
      <c r="AM757" s="97">
        <f>IF(AND(K757&gt;Variables!$G$10,K757&lt;Variables!$G$11),0,1)</f>
        <v>0</v>
      </c>
      <c r="AN757" s="103">
        <f>IF(H757&lt;Variables!$G$13,1,0)</f>
        <v>0</v>
      </c>
      <c r="AO757" s="101">
        <f>IF(R757&lt;Variables!$G$12,0,1)</f>
        <v>0</v>
      </c>
      <c r="AP757" s="97">
        <f t="shared" si="185"/>
        <v>1</v>
      </c>
      <c r="AQ757" s="97"/>
      <c r="AR757" s="97"/>
      <c r="AS757" s="97">
        <v>1</v>
      </c>
      <c r="AT757" s="97"/>
      <c r="AU757" s="97"/>
      <c r="AV757" s="96">
        <f t="shared" si="178"/>
        <v>3</v>
      </c>
      <c r="AW757" s="96" t="str">
        <f t="shared" si="179"/>
        <v/>
      </c>
      <c r="AX757" s="96" t="str">
        <f t="shared" si="180"/>
        <v/>
      </c>
      <c r="AY757" s="96">
        <f t="shared" si="181"/>
        <v>3</v>
      </c>
      <c r="AZ757" s="96">
        <f t="shared" si="182"/>
        <v>2.4694538135086401</v>
      </c>
      <c r="BA757" s="96"/>
      <c r="BB757" s="96"/>
      <c r="BC757" s="96"/>
      <c r="BD757" s="96"/>
      <c r="BE757"/>
      <c r="BF757"/>
      <c r="BG757"/>
      <c r="BH757"/>
      <c r="BI757"/>
      <c r="BJ757" s="83"/>
      <c r="BK757" s="83"/>
    </row>
    <row r="758" spans="1:63" ht="14.1" customHeight="1" x14ac:dyDescent="0.2">
      <c r="A758" s="96" t="s">
        <v>105</v>
      </c>
      <c r="B758" s="96"/>
      <c r="C758" s="135">
        <v>44327.486111111109</v>
      </c>
      <c r="D758" s="96" t="s">
        <v>79</v>
      </c>
      <c r="E758" s="96">
        <v>67.989999999999995</v>
      </c>
      <c r="F758" s="96">
        <v>6.07</v>
      </c>
      <c r="G758" s="96">
        <v>18.47</v>
      </c>
      <c r="H758" s="96">
        <v>3970</v>
      </c>
      <c r="I758" s="96">
        <v>-50.344000000000001</v>
      </c>
      <c r="J758" s="96" t="s">
        <v>78</v>
      </c>
      <c r="K758" s="96">
        <v>62.79</v>
      </c>
      <c r="L758" s="96">
        <v>67.384254999999996</v>
      </c>
      <c r="M758" s="96">
        <v>0.89894099999999999</v>
      </c>
      <c r="N758" s="96">
        <v>65.884286000000003</v>
      </c>
      <c r="O758" s="96">
        <v>3.1960790000000001</v>
      </c>
      <c r="P758" s="96">
        <v>1300000</v>
      </c>
      <c r="Q758" s="96">
        <v>1030000</v>
      </c>
      <c r="R758" s="150">
        <f t="shared" si="184"/>
        <v>1.2621359223300972</v>
      </c>
      <c r="S758" s="150"/>
      <c r="T758" s="150"/>
      <c r="U758" s="150"/>
      <c r="V758" s="150">
        <f t="shared" si="170"/>
        <v>2.4429272828336801</v>
      </c>
      <c r="W758" s="101">
        <f t="shared" si="171"/>
        <v>68.669899999999998</v>
      </c>
      <c r="X758" s="101">
        <f t="shared" si="172"/>
        <v>69.349800000000002</v>
      </c>
      <c r="Y758" s="96">
        <f t="shared" si="173"/>
        <v>66.630199999999988</v>
      </c>
      <c r="Z758" s="96">
        <f t="shared" si="174"/>
        <v>65.884286000000003</v>
      </c>
      <c r="AA758" s="96">
        <f t="shared" si="175"/>
        <v>65.270399999999995</v>
      </c>
      <c r="AB758" s="96"/>
      <c r="AC758" s="96">
        <v>69.41</v>
      </c>
      <c r="AD758" s="96">
        <v>66.599999999999994</v>
      </c>
      <c r="AE758" s="101">
        <f t="shared" si="176"/>
        <v>1.020885424327107</v>
      </c>
      <c r="AF758" s="96">
        <f t="shared" si="183"/>
        <v>0.97955581703191641</v>
      </c>
      <c r="AG758" s="96"/>
      <c r="AH758" s="101">
        <f>IF(AND(M758&lt;Variables!$G$6,M758&gt;Variables!$G$5),0,1)</f>
        <v>1</v>
      </c>
      <c r="AI758" s="101">
        <f t="shared" si="177"/>
        <v>0</v>
      </c>
      <c r="AJ758" s="101">
        <f>IF(I758&gt;Variables!$G$7,0,1)</f>
        <v>1</v>
      </c>
      <c r="AK758" s="101">
        <f>IF(F758&gt;Variables!$G$8,0,1)</f>
        <v>1</v>
      </c>
      <c r="AL758" s="101">
        <f>IF(G758&gt;Variables!$G$9,0,1)</f>
        <v>0</v>
      </c>
      <c r="AM758" s="101">
        <f>IF(AND(K758&gt;Variables!$G$10,K758&lt;Variables!$G$11),0,1)</f>
        <v>0</v>
      </c>
      <c r="AN758" s="103">
        <f>IF(H758&lt;Variables!$G$13,1,0)</f>
        <v>0</v>
      </c>
      <c r="AO758" s="101">
        <f>IF(R758&lt;Variables!$G$12,0,1)</f>
        <v>0</v>
      </c>
      <c r="AP758" s="101">
        <f t="shared" si="185"/>
        <v>1</v>
      </c>
      <c r="AQ758" s="101"/>
      <c r="AR758" s="101">
        <v>1</v>
      </c>
      <c r="AS758" s="101"/>
      <c r="AT758" s="101"/>
      <c r="AU758" s="101"/>
      <c r="AV758" s="96">
        <f t="shared" si="178"/>
        <v>3</v>
      </c>
      <c r="AW758" s="96" t="str">
        <f t="shared" si="179"/>
        <v/>
      </c>
      <c r="AX758" s="96" t="str">
        <f t="shared" si="180"/>
        <v/>
      </c>
      <c r="AY758" s="96">
        <f t="shared" si="181"/>
        <v>3</v>
      </c>
      <c r="AZ758" s="96">
        <f t="shared" si="182"/>
        <v>2.4395366228336801</v>
      </c>
      <c r="BA758" s="96"/>
      <c r="BB758" s="96"/>
      <c r="BC758" s="96"/>
      <c r="BD758" s="96"/>
      <c r="BE758"/>
      <c r="BF758"/>
      <c r="BG758"/>
      <c r="BH758"/>
      <c r="BI758"/>
      <c r="BJ758" s="83"/>
      <c r="BK758" s="83"/>
    </row>
    <row r="759" spans="1:63" ht="14.1" customHeight="1" x14ac:dyDescent="0.2">
      <c r="A759" s="96" t="s">
        <v>105</v>
      </c>
      <c r="B759" s="96"/>
      <c r="C759" s="135">
        <v>44327.486111111109</v>
      </c>
      <c r="D759" s="96" t="s">
        <v>106</v>
      </c>
      <c r="E759" s="100">
        <v>31.88</v>
      </c>
      <c r="F759" s="96">
        <v>6.74</v>
      </c>
      <c r="G759" s="96">
        <v>10.31</v>
      </c>
      <c r="H759" s="96">
        <v>2150</v>
      </c>
      <c r="I759" s="96">
        <v>-49.241</v>
      </c>
      <c r="J759" s="96" t="s">
        <v>76</v>
      </c>
      <c r="K759" s="96">
        <v>61.75</v>
      </c>
      <c r="L759" s="96">
        <v>31.602632</v>
      </c>
      <c r="M759" s="96">
        <v>0.87767499999999998</v>
      </c>
      <c r="N759" s="96">
        <v>31.592110999999999</v>
      </c>
      <c r="O759" s="96">
        <v>0.911269</v>
      </c>
      <c r="P759" s="96">
        <v>212988</v>
      </c>
      <c r="Q759" s="96">
        <v>585798</v>
      </c>
      <c r="R759" s="151">
        <f t="shared" si="184"/>
        <v>0.36358608257453934</v>
      </c>
      <c r="S759" s="151"/>
      <c r="T759" s="151"/>
      <c r="U759" s="151"/>
      <c r="V759" s="151">
        <f t="shared" si="170"/>
        <v>2.4361274265499997</v>
      </c>
      <c r="W759" s="96">
        <f t="shared" si="171"/>
        <v>32.198799999999999</v>
      </c>
      <c r="X759" s="96">
        <f t="shared" si="172"/>
        <v>32.517600000000002</v>
      </c>
      <c r="Y759" s="105">
        <f t="shared" si="173"/>
        <v>31.2424</v>
      </c>
      <c r="Z759" s="105">
        <f t="shared" si="174"/>
        <v>31.592110999999999</v>
      </c>
      <c r="AA759" s="105">
        <f t="shared" si="175"/>
        <v>30.604799999999997</v>
      </c>
      <c r="AB759" s="96"/>
      <c r="AC759" s="96">
        <v>32.090000000000003</v>
      </c>
      <c r="AD759" s="96">
        <v>31.39</v>
      </c>
      <c r="AE759" s="96">
        <f t="shared" si="176"/>
        <v>1.0065872020075284</v>
      </c>
      <c r="AF759" s="96">
        <f t="shared" si="183"/>
        <v>0.98462986198243418</v>
      </c>
      <c r="AG759" s="96"/>
      <c r="AH759" s="105">
        <f>IF(AND(M759&lt;Variables!$G$6,M759&gt;Variables!$G$5),0,1)</f>
        <v>1</v>
      </c>
      <c r="AI759" s="105">
        <f t="shared" si="177"/>
        <v>0</v>
      </c>
      <c r="AJ759" s="105">
        <f>IF(I759&gt;Variables!$G$7,0,1)</f>
        <v>1</v>
      </c>
      <c r="AK759" s="105">
        <f>IF(F759&gt;Variables!$G$8,0,1)</f>
        <v>1</v>
      </c>
      <c r="AL759" s="105">
        <f>IF(G759&gt;Variables!$G$9,0,1)</f>
        <v>1</v>
      </c>
      <c r="AM759" s="105">
        <f>IF(AND(K759&gt;Variables!$G$10,K759&lt;Variables!$G$11),0,1)</f>
        <v>0</v>
      </c>
      <c r="AN759" s="103">
        <f>IF(H759&lt;Variables!$G$13,1,0)</f>
        <v>1</v>
      </c>
      <c r="AO759" s="101">
        <f>IF(R759&lt;Variables!$G$12,0,1)</f>
        <v>0</v>
      </c>
      <c r="AP759" s="105">
        <f t="shared" si="185"/>
        <v>0</v>
      </c>
      <c r="AQ759" s="105"/>
      <c r="AR759" s="105"/>
      <c r="AS759" s="105"/>
      <c r="AT759" s="105"/>
      <c r="AU759" s="105">
        <v>1</v>
      </c>
      <c r="AV759" s="96" t="str">
        <f t="shared" si="178"/>
        <v/>
      </c>
      <c r="AW759" s="96" t="str">
        <f t="shared" si="179"/>
        <v/>
      </c>
      <c r="AX759" s="96">
        <f t="shared" si="180"/>
        <v>2</v>
      </c>
      <c r="AY759" s="96">
        <f t="shared" si="181"/>
        <v>2</v>
      </c>
      <c r="AZ759" s="96">
        <f t="shared" si="182"/>
        <v>2.4327929265499999</v>
      </c>
      <c r="BA759" s="96"/>
      <c r="BB759" s="96"/>
      <c r="BC759" s="96"/>
      <c r="BD759" s="96"/>
      <c r="BE759"/>
      <c r="BF759"/>
      <c r="BG759"/>
      <c r="BH759"/>
      <c r="BI759"/>
      <c r="BJ759" s="83"/>
      <c r="BK759" s="83"/>
    </row>
    <row r="760" spans="1:63" ht="14.1" customHeight="1" x14ac:dyDescent="0.2">
      <c r="A760" s="96" t="s">
        <v>105</v>
      </c>
      <c r="B760" s="96"/>
      <c r="C760" s="135">
        <v>44327.486111111109</v>
      </c>
      <c r="D760" s="96" t="s">
        <v>82</v>
      </c>
      <c r="E760" s="96">
        <v>8.32</v>
      </c>
      <c r="F760" s="96">
        <v>7.59</v>
      </c>
      <c r="G760" s="96">
        <v>10.199999999999999</v>
      </c>
      <c r="H760" s="96">
        <v>2490</v>
      </c>
      <c r="I760" s="96">
        <v>-87.138000000000005</v>
      </c>
      <c r="J760" s="96" t="s">
        <v>78</v>
      </c>
      <c r="K760" s="96">
        <v>60.07</v>
      </c>
      <c r="L760" s="96">
        <v>8.2685739999999992</v>
      </c>
      <c r="M760" s="96">
        <v>0.62194899999999997</v>
      </c>
      <c r="N760" s="96">
        <v>8.2028649999999992</v>
      </c>
      <c r="O760" s="96">
        <v>1.4279729999999999</v>
      </c>
      <c r="P760" s="96">
        <v>2374000</v>
      </c>
      <c r="Q760" s="96">
        <v>3308000</v>
      </c>
      <c r="R760" s="149">
        <f t="shared" si="184"/>
        <v>0.71765417170495771</v>
      </c>
      <c r="S760" s="149"/>
      <c r="T760" s="149"/>
      <c r="U760" s="149"/>
      <c r="V760" s="149">
        <f t="shared" si="170"/>
        <v>2.4370669056701599</v>
      </c>
      <c r="W760" s="97">
        <f t="shared" si="171"/>
        <v>8.4032</v>
      </c>
      <c r="X760" s="96">
        <f t="shared" si="172"/>
        <v>8.4863999999999997</v>
      </c>
      <c r="Y760" s="96">
        <f t="shared" si="173"/>
        <v>8.1536000000000008</v>
      </c>
      <c r="Z760" s="96">
        <f t="shared" si="174"/>
        <v>8.2028649999999992</v>
      </c>
      <c r="AA760" s="96">
        <f t="shared" si="175"/>
        <v>7.9871999999999996</v>
      </c>
      <c r="AB760" s="96"/>
      <c r="AC760" s="96">
        <v>8.5</v>
      </c>
      <c r="AD760" s="96">
        <v>8.2899999999999991</v>
      </c>
      <c r="AE760" s="97">
        <f t="shared" si="176"/>
        <v>1.0216346153846154</v>
      </c>
      <c r="AF760" s="96">
        <f t="shared" si="183"/>
        <v>0.99639423076923062</v>
      </c>
      <c r="AG760" s="96"/>
      <c r="AH760" s="97">
        <f>IF(AND(M760&lt;Variables!$G$6,M760&gt;Variables!$G$5),0,1)</f>
        <v>1</v>
      </c>
      <c r="AI760" s="97">
        <f t="shared" si="177"/>
        <v>0</v>
      </c>
      <c r="AJ760" s="97">
        <f>IF(I760&gt;Variables!$G$7,0,1)</f>
        <v>1</v>
      </c>
      <c r="AK760" s="97">
        <f>IF(F760&gt;Variables!$G$8,0,1)</f>
        <v>1</v>
      </c>
      <c r="AL760" s="97">
        <f>IF(G760&gt;Variables!$G$9,0,1)</f>
        <v>1</v>
      </c>
      <c r="AM760" s="97">
        <f>IF(AND(K760&gt;Variables!$G$10,K760&lt;Variables!$G$11),0,1)</f>
        <v>0</v>
      </c>
      <c r="AN760" s="103">
        <f>IF(H760&lt;Variables!$G$13,1,0)</f>
        <v>1</v>
      </c>
      <c r="AO760" s="101">
        <f>IF(R760&lt;Variables!$G$12,0,1)</f>
        <v>0</v>
      </c>
      <c r="AP760" s="97">
        <f t="shared" si="185"/>
        <v>1</v>
      </c>
      <c r="AQ760" s="97"/>
      <c r="AR760" s="97"/>
      <c r="AS760" s="97">
        <v>1</v>
      </c>
      <c r="AT760" s="97"/>
      <c r="AU760" s="97"/>
      <c r="AV760" s="96">
        <f t="shared" si="178"/>
        <v>3</v>
      </c>
      <c r="AW760" s="96" t="str">
        <f t="shared" si="179"/>
        <v/>
      </c>
      <c r="AX760" s="96" t="str">
        <f t="shared" si="180"/>
        <v/>
      </c>
      <c r="AY760" s="96">
        <f t="shared" si="181"/>
        <v>3</v>
      </c>
      <c r="AZ760" s="96">
        <f t="shared" si="182"/>
        <v>2.4338231256701599</v>
      </c>
      <c r="BA760" s="96"/>
      <c r="BB760" s="96"/>
      <c r="BC760" s="96"/>
      <c r="BD760" s="96"/>
      <c r="BE760"/>
      <c r="BF760"/>
      <c r="BG760"/>
      <c r="BH760"/>
      <c r="BI760"/>
      <c r="BJ760" s="83"/>
      <c r="BK760" s="83"/>
    </row>
    <row r="761" spans="1:63" ht="14.1" customHeight="1" x14ac:dyDescent="0.2">
      <c r="A761" s="96" t="s">
        <v>105</v>
      </c>
      <c r="B761" s="96"/>
      <c r="C761" s="135">
        <v>44327.489583333336</v>
      </c>
      <c r="D761" s="96" t="s">
        <v>104</v>
      </c>
      <c r="E761" s="96">
        <v>9.6999999999999993</v>
      </c>
      <c r="F761" s="96">
        <v>7.26</v>
      </c>
      <c r="G761" s="96">
        <v>10.23</v>
      </c>
      <c r="H761" s="96">
        <v>6290</v>
      </c>
      <c r="I761" s="96">
        <v>-88.17</v>
      </c>
      <c r="J761" s="96" t="s">
        <v>78</v>
      </c>
      <c r="K761" s="96">
        <v>61.76</v>
      </c>
      <c r="L761" s="96">
        <v>9.6365049999999997</v>
      </c>
      <c r="M761" s="96">
        <v>0.65890099999999996</v>
      </c>
      <c r="N761" s="96">
        <v>9.6096489999999992</v>
      </c>
      <c r="O761" s="96">
        <v>0.94021100000000002</v>
      </c>
      <c r="P761" s="96">
        <v>1441000</v>
      </c>
      <c r="Q761" s="96">
        <v>3092000</v>
      </c>
      <c r="R761" s="149">
        <f t="shared" si="184"/>
        <v>0.46604139715394566</v>
      </c>
      <c r="S761" s="149"/>
      <c r="T761" s="149"/>
      <c r="U761" s="149"/>
      <c r="V761" s="149">
        <f t="shared" si="170"/>
        <v>2.4493239984051201</v>
      </c>
      <c r="W761" s="97">
        <f t="shared" si="171"/>
        <v>9.7969999999999988</v>
      </c>
      <c r="X761" s="96">
        <f t="shared" si="172"/>
        <v>9.8940000000000001</v>
      </c>
      <c r="Y761" s="96">
        <f t="shared" si="173"/>
        <v>9.5059999999999985</v>
      </c>
      <c r="Z761" s="96">
        <f t="shared" si="174"/>
        <v>9.6096489999999992</v>
      </c>
      <c r="AA761" s="96">
        <f t="shared" si="175"/>
        <v>9.3119999999999994</v>
      </c>
      <c r="AB761" s="96"/>
      <c r="AC761" s="96">
        <v>9.98</v>
      </c>
      <c r="AD761" s="96"/>
      <c r="AE761" s="97">
        <f t="shared" si="176"/>
        <v>1.0288659793814434</v>
      </c>
      <c r="AF761" s="96">
        <f t="shared" si="183"/>
        <v>0</v>
      </c>
      <c r="AG761" s="96"/>
      <c r="AH761" s="97">
        <f>IF(AND(M761&lt;Variables!$G$6,M761&gt;Variables!$G$5),0,1)</f>
        <v>1</v>
      </c>
      <c r="AI761" s="97">
        <f t="shared" si="177"/>
        <v>0</v>
      </c>
      <c r="AJ761" s="97">
        <f>IF(I761&gt;Variables!$G$7,0,1)</f>
        <v>1</v>
      </c>
      <c r="AK761" s="97">
        <f>IF(F761&gt;Variables!$G$8,0,1)</f>
        <v>1</v>
      </c>
      <c r="AL761" s="97">
        <f>IF(G761&gt;Variables!$G$9,0,1)</f>
        <v>1</v>
      </c>
      <c r="AM761" s="97">
        <f>IF(AND(K761&gt;Variables!$G$10,K761&lt;Variables!$G$11),0,1)</f>
        <v>0</v>
      </c>
      <c r="AN761" s="103">
        <f>IF(H761&lt;Variables!$G$13,1,0)</f>
        <v>0</v>
      </c>
      <c r="AO761" s="101">
        <f>IF(R761&lt;Variables!$G$12,0,1)</f>
        <v>0</v>
      </c>
      <c r="AP761" s="97">
        <f t="shared" si="185"/>
        <v>1</v>
      </c>
      <c r="AQ761" s="97"/>
      <c r="AR761" s="97"/>
      <c r="AS761" s="97">
        <v>1</v>
      </c>
      <c r="AT761" s="97"/>
      <c r="AU761" s="97"/>
      <c r="AV761" s="96">
        <f t="shared" si="178"/>
        <v>3</v>
      </c>
      <c r="AW761" s="96" t="str">
        <f t="shared" si="179"/>
        <v/>
      </c>
      <c r="AX761" s="96" t="str">
        <f t="shared" si="180"/>
        <v/>
      </c>
      <c r="AY761" s="96">
        <f t="shared" si="181"/>
        <v>3</v>
      </c>
      <c r="AZ761" s="96">
        <f t="shared" si="182"/>
        <v>2.44598895840512</v>
      </c>
      <c r="BA761" s="96"/>
      <c r="BB761" s="96"/>
      <c r="BC761" s="96"/>
      <c r="BD761" s="96"/>
      <c r="BE761"/>
      <c r="BF761"/>
      <c r="BG761"/>
      <c r="BH761"/>
      <c r="BI761"/>
      <c r="BJ761" s="83"/>
      <c r="BK761" s="83"/>
    </row>
    <row r="762" spans="1:63" ht="14.1" customHeight="1" x14ac:dyDescent="0.2">
      <c r="A762" s="96" t="s">
        <v>105</v>
      </c>
      <c r="B762" s="96"/>
      <c r="C762" s="135">
        <v>44327.489583333336</v>
      </c>
      <c r="D762" s="96" t="s">
        <v>93</v>
      </c>
      <c r="E762" s="100">
        <v>65.83</v>
      </c>
      <c r="F762" s="96">
        <v>7.82</v>
      </c>
      <c r="G762" s="96">
        <v>16.059999999999999</v>
      </c>
      <c r="H762" s="96">
        <v>4080</v>
      </c>
      <c r="I762" s="96">
        <v>28.149000000000001</v>
      </c>
      <c r="J762" s="96" t="s">
        <v>78</v>
      </c>
      <c r="K762" s="96">
        <v>61.41</v>
      </c>
      <c r="L762" s="96">
        <v>65.497510000000005</v>
      </c>
      <c r="M762" s="96">
        <v>0.50763800000000003</v>
      </c>
      <c r="N762" s="96">
        <v>64.401405999999994</v>
      </c>
      <c r="O762" s="96">
        <v>2.2182650000000002</v>
      </c>
      <c r="P762" s="96">
        <v>666081</v>
      </c>
      <c r="Q762" s="96">
        <v>1416000</v>
      </c>
      <c r="R762" s="151">
        <f t="shared" si="184"/>
        <v>0.47039618644067799</v>
      </c>
      <c r="S762" s="151"/>
      <c r="T762" s="151"/>
      <c r="U762" s="151"/>
      <c r="V762" s="151">
        <f t="shared" si="170"/>
        <v>2.4552812840129601</v>
      </c>
      <c r="W762" s="96">
        <f t="shared" si="171"/>
        <v>66.488299999999995</v>
      </c>
      <c r="X762" s="96">
        <f t="shared" si="172"/>
        <v>67.146600000000007</v>
      </c>
      <c r="Y762" s="105">
        <f t="shared" si="173"/>
        <v>64.51339999999999</v>
      </c>
      <c r="Z762" s="105">
        <f t="shared" si="174"/>
        <v>64.401405999999994</v>
      </c>
      <c r="AA762" s="105">
        <f t="shared" si="175"/>
        <v>63.196799999999996</v>
      </c>
      <c r="AB762" s="96"/>
      <c r="AC762" s="96">
        <v>66.430000000000007</v>
      </c>
      <c r="AD762" s="96">
        <v>64.48</v>
      </c>
      <c r="AE762" s="96">
        <f t="shared" si="176"/>
        <v>1.0091143855385085</v>
      </c>
      <c r="AF762" s="96">
        <f t="shared" si="183"/>
        <v>0.9794926325383565</v>
      </c>
      <c r="AG762" s="96"/>
      <c r="AH762" s="105">
        <f>IF(AND(M762&lt;Variables!$G$6,M762&gt;Variables!$G$5),0,1)</f>
        <v>1</v>
      </c>
      <c r="AI762" s="105">
        <f t="shared" si="177"/>
        <v>0</v>
      </c>
      <c r="AJ762" s="105">
        <f>IF(I762&gt;Variables!$G$7,0,1)</f>
        <v>0</v>
      </c>
      <c r="AK762" s="105">
        <f>IF(F762&gt;Variables!$G$8,0,1)</f>
        <v>1</v>
      </c>
      <c r="AL762" s="105">
        <f>IF(G762&gt;Variables!$G$9,0,1)</f>
        <v>0</v>
      </c>
      <c r="AM762" s="105">
        <f>IF(AND(K762&gt;Variables!$G$10,K762&lt;Variables!$G$11),0,1)</f>
        <v>0</v>
      </c>
      <c r="AN762" s="103">
        <f>IF(H762&lt;Variables!$G$13,1,0)</f>
        <v>0</v>
      </c>
      <c r="AO762" s="101">
        <f>IF(R762&lt;Variables!$G$12,0,1)</f>
        <v>0</v>
      </c>
      <c r="AP762" s="105">
        <f t="shared" si="185"/>
        <v>1</v>
      </c>
      <c r="AQ762" s="105"/>
      <c r="AR762" s="105"/>
      <c r="AS762" s="105"/>
      <c r="AT762" s="105"/>
      <c r="AU762" s="105">
        <v>1</v>
      </c>
      <c r="AV762" s="96">
        <f t="shared" si="178"/>
        <v>3</v>
      </c>
      <c r="AW762" s="96" t="str">
        <f t="shared" si="179"/>
        <v/>
      </c>
      <c r="AX762" s="96" t="str">
        <f t="shared" si="180"/>
        <v/>
      </c>
      <c r="AY762" s="96">
        <f t="shared" si="181"/>
        <v>3</v>
      </c>
      <c r="AZ762" s="96">
        <f t="shared" si="182"/>
        <v>2.4519651440129602</v>
      </c>
      <c r="BA762" s="96"/>
      <c r="BB762" s="96"/>
      <c r="BC762" s="96"/>
      <c r="BD762" s="96"/>
      <c r="BE762"/>
      <c r="BF762"/>
      <c r="BG762"/>
      <c r="BH762"/>
      <c r="BI762"/>
      <c r="BJ762" s="83"/>
      <c r="BK762" s="83"/>
    </row>
    <row r="763" spans="1:63" ht="14.1" customHeight="1" x14ac:dyDescent="0.2">
      <c r="A763" s="96" t="s">
        <v>105</v>
      </c>
      <c r="B763" s="96"/>
      <c r="C763" s="135">
        <v>44327.493055555555</v>
      </c>
      <c r="D763" s="96" t="s">
        <v>104</v>
      </c>
      <c r="E763" s="100">
        <v>9.7515000000000001</v>
      </c>
      <c r="F763" s="96">
        <v>8.15</v>
      </c>
      <c r="G763" s="96">
        <v>10.81</v>
      </c>
      <c r="H763" s="96">
        <v>6290</v>
      </c>
      <c r="I763" s="96">
        <v>-88.135999999999996</v>
      </c>
      <c r="J763" s="96" t="s">
        <v>78</v>
      </c>
      <c r="K763" s="96">
        <v>64.42</v>
      </c>
      <c r="L763" s="96">
        <v>9.6798149999999996</v>
      </c>
      <c r="M763" s="96">
        <v>0.74056200000000005</v>
      </c>
      <c r="N763" s="96">
        <v>9.6300179999999997</v>
      </c>
      <c r="O763" s="96">
        <v>1.2614890000000001</v>
      </c>
      <c r="P763" s="96">
        <v>1463000</v>
      </c>
      <c r="Q763" s="96">
        <v>3092000</v>
      </c>
      <c r="R763" s="150">
        <f t="shared" si="184"/>
        <v>0.47315653298835703</v>
      </c>
      <c r="S763" s="150"/>
      <c r="T763" s="150"/>
      <c r="U763" s="150"/>
      <c r="V763" s="150">
        <f t="shared" si="170"/>
        <v>2.46629591313248</v>
      </c>
      <c r="W763" s="101">
        <f t="shared" si="171"/>
        <v>9.8490149999999996</v>
      </c>
      <c r="X763" s="101">
        <f t="shared" si="172"/>
        <v>9.946530000000001</v>
      </c>
      <c r="Y763" s="96">
        <f t="shared" si="173"/>
        <v>9.5564699999999991</v>
      </c>
      <c r="Z763" s="96">
        <f t="shared" si="174"/>
        <v>9.6300179999999997</v>
      </c>
      <c r="AA763" s="96">
        <f t="shared" si="175"/>
        <v>9.36144</v>
      </c>
      <c r="AB763" s="96"/>
      <c r="AC763" s="96">
        <v>9.98</v>
      </c>
      <c r="AD763" s="96"/>
      <c r="AE763" s="101">
        <f t="shared" si="176"/>
        <v>1.0234322924678254</v>
      </c>
      <c r="AF763" s="96">
        <f t="shared" si="183"/>
        <v>0</v>
      </c>
      <c r="AG763" s="96"/>
      <c r="AH763" s="101">
        <f>IF(AND(M763&lt;Variables!$G$6,M763&gt;Variables!$G$5),0,1)</f>
        <v>1</v>
      </c>
      <c r="AI763" s="101">
        <f t="shared" si="177"/>
        <v>0</v>
      </c>
      <c r="AJ763" s="101">
        <f>IF(I763&gt;Variables!$G$7,0,1)</f>
        <v>1</v>
      </c>
      <c r="AK763" s="101">
        <f>IF(F763&gt;Variables!$G$8,0,1)</f>
        <v>1</v>
      </c>
      <c r="AL763" s="101">
        <f>IF(G763&gt;Variables!$G$9,0,1)</f>
        <v>1</v>
      </c>
      <c r="AM763" s="101">
        <f>IF(AND(K763&gt;Variables!$G$10,K763&lt;Variables!$G$11),0,1)</f>
        <v>0</v>
      </c>
      <c r="AN763" s="103">
        <f>IF(H763&lt;Variables!$G$13,1,0)</f>
        <v>0</v>
      </c>
      <c r="AO763" s="101">
        <f>IF(R763&lt;Variables!$G$12,0,1)</f>
        <v>0</v>
      </c>
      <c r="AP763" s="101">
        <f t="shared" si="185"/>
        <v>1</v>
      </c>
      <c r="AQ763" s="101"/>
      <c r="AR763" s="101">
        <v>1</v>
      </c>
      <c r="AS763" s="101"/>
      <c r="AT763" s="101"/>
      <c r="AU763" s="101"/>
      <c r="AV763" s="96">
        <f t="shared" si="178"/>
        <v>3</v>
      </c>
      <c r="AW763" s="96" t="str">
        <f t="shared" si="179"/>
        <v/>
      </c>
      <c r="AX763" s="96" t="str">
        <f t="shared" si="180"/>
        <v/>
      </c>
      <c r="AY763" s="96">
        <f t="shared" si="181"/>
        <v>3</v>
      </c>
      <c r="AZ763" s="96">
        <f t="shared" si="182"/>
        <v>2.4628172331324798</v>
      </c>
      <c r="BA763" s="96"/>
      <c r="BB763" s="96"/>
      <c r="BC763" s="96"/>
      <c r="BD763" s="96"/>
      <c r="BE763"/>
      <c r="BF763"/>
      <c r="BG763"/>
      <c r="BH763"/>
      <c r="BI763"/>
      <c r="BJ763" s="83"/>
      <c r="BK763" s="83"/>
    </row>
    <row r="764" spans="1:63" ht="14.1" customHeight="1" x14ac:dyDescent="0.2">
      <c r="A764" s="96" t="s">
        <v>105</v>
      </c>
      <c r="B764" s="96"/>
      <c r="C764" s="135">
        <v>44327.493055555555</v>
      </c>
      <c r="D764" s="96" t="s">
        <v>93</v>
      </c>
      <c r="E764" s="96">
        <v>66.209999999999994</v>
      </c>
      <c r="F764" s="96">
        <v>8.3699999999999992</v>
      </c>
      <c r="G764" s="96">
        <v>16.73</v>
      </c>
      <c r="H764" s="96">
        <v>4080</v>
      </c>
      <c r="I764" s="96">
        <v>28.428999999999998</v>
      </c>
      <c r="J764" s="96" t="s">
        <v>78</v>
      </c>
      <c r="K764" s="96">
        <v>64.02</v>
      </c>
      <c r="L764" s="96">
        <v>65.708759999999998</v>
      </c>
      <c r="M764" s="96">
        <v>0.76282099999999997</v>
      </c>
      <c r="N764" s="96">
        <v>64.744906</v>
      </c>
      <c r="O764" s="96">
        <v>2.2628710000000001</v>
      </c>
      <c r="P764" s="96">
        <v>676460</v>
      </c>
      <c r="Q764" s="96">
        <v>1416000</v>
      </c>
      <c r="R764" s="147">
        <f t="shared" si="184"/>
        <v>0.47772598870056499</v>
      </c>
      <c r="S764" s="147"/>
      <c r="T764" s="147"/>
      <c r="U764" s="147"/>
      <c r="V764" s="147">
        <f t="shared" si="170"/>
        <v>2.4615274147870401</v>
      </c>
      <c r="W764" s="96">
        <f t="shared" si="171"/>
        <v>66.872099999999989</v>
      </c>
      <c r="X764" s="96">
        <f t="shared" si="172"/>
        <v>67.534199999999998</v>
      </c>
      <c r="Y764" s="103">
        <f t="shared" si="173"/>
        <v>64.885799999999989</v>
      </c>
      <c r="Z764" s="103">
        <f t="shared" si="174"/>
        <v>64.744906</v>
      </c>
      <c r="AA764" s="103">
        <f t="shared" si="175"/>
        <v>63.561599999999991</v>
      </c>
      <c r="AB764" s="96"/>
      <c r="AC764" s="96"/>
      <c r="AD764" s="96">
        <v>64.48</v>
      </c>
      <c r="AE764" s="96">
        <f t="shared" si="176"/>
        <v>0</v>
      </c>
      <c r="AF764" s="96">
        <f t="shared" si="183"/>
        <v>0.97387101646277008</v>
      </c>
      <c r="AG764" s="96"/>
      <c r="AH764" s="103">
        <f>IF(AND(M764&lt;Variables!$G$6,M764&gt;Variables!$G$5),0,1)</f>
        <v>1</v>
      </c>
      <c r="AI764" s="103">
        <f t="shared" si="177"/>
        <v>0</v>
      </c>
      <c r="AJ764" s="103">
        <f>IF(I764&gt;Variables!$G$7,0,1)</f>
        <v>0</v>
      </c>
      <c r="AK764" s="103">
        <f>IF(F764&gt;Variables!$G$8,0,1)</f>
        <v>1</v>
      </c>
      <c r="AL764" s="103">
        <f>IF(G764&gt;Variables!$G$9,0,1)</f>
        <v>0</v>
      </c>
      <c r="AM764" s="103">
        <f>IF(AND(K764&gt;Variables!$G$10,K764&lt;Variables!$G$11),0,1)</f>
        <v>0</v>
      </c>
      <c r="AN764" s="103">
        <f>IF(H764&lt;Variables!$G$13,1,0)</f>
        <v>0</v>
      </c>
      <c r="AO764" s="101">
        <f>IF(R764&lt;Variables!$G$12,0,1)</f>
        <v>0</v>
      </c>
      <c r="AP764" s="103">
        <f t="shared" si="185"/>
        <v>1</v>
      </c>
      <c r="AQ764" s="103"/>
      <c r="AR764" s="103"/>
      <c r="AS764" s="103"/>
      <c r="AT764" s="103">
        <v>1</v>
      </c>
      <c r="AU764" s="103"/>
      <c r="AV764" s="96" t="str">
        <f t="shared" si="178"/>
        <v/>
      </c>
      <c r="AW764" s="96">
        <f t="shared" si="179"/>
        <v>1</v>
      </c>
      <c r="AX764" s="96" t="str">
        <f t="shared" si="180"/>
        <v/>
      </c>
      <c r="AY764" s="96">
        <f t="shared" si="181"/>
        <v>1</v>
      </c>
      <c r="AZ764" s="96">
        <f t="shared" si="182"/>
        <v>2.4580703347870401</v>
      </c>
      <c r="BA764" s="96"/>
      <c r="BB764" s="96"/>
      <c r="BC764" s="96"/>
      <c r="BD764" s="96"/>
      <c r="BE764"/>
      <c r="BF764"/>
      <c r="BG764"/>
      <c r="BH764"/>
      <c r="BI764"/>
      <c r="BJ764" s="83"/>
      <c r="BK764" s="83"/>
    </row>
    <row r="765" spans="1:63" ht="14.1" customHeight="1" x14ac:dyDescent="0.2">
      <c r="A765" s="96" t="s">
        <v>105</v>
      </c>
      <c r="B765" s="96"/>
      <c r="C765" s="135">
        <v>44327.493055555555</v>
      </c>
      <c r="D765" s="96" t="s">
        <v>97</v>
      </c>
      <c r="E765" s="96">
        <v>21.719100000000001</v>
      </c>
      <c r="F765" s="96">
        <v>8.35</v>
      </c>
      <c r="G765" s="96">
        <v>16.77</v>
      </c>
      <c r="H765" s="96">
        <v>9870</v>
      </c>
      <c r="I765" s="96">
        <v>-90.406999999999996</v>
      </c>
      <c r="J765" s="96" t="s">
        <v>78</v>
      </c>
      <c r="K765" s="96">
        <v>62.68</v>
      </c>
      <c r="L765" s="96">
        <v>21.525345000000002</v>
      </c>
      <c r="M765" s="96">
        <v>0.90012499999999995</v>
      </c>
      <c r="N765" s="96">
        <v>21.475216</v>
      </c>
      <c r="O765" s="96">
        <v>1.135653</v>
      </c>
      <c r="P765" s="96">
        <v>39922000</v>
      </c>
      <c r="Q765" s="96">
        <v>34855000</v>
      </c>
      <c r="R765" s="150">
        <f t="shared" si="184"/>
        <v>1.1453736910055945</v>
      </c>
      <c r="S765" s="150"/>
      <c r="T765" s="150"/>
      <c r="U765" s="150"/>
      <c r="V765" s="150">
        <f t="shared" si="170"/>
        <v>2.4419991165200003</v>
      </c>
      <c r="W765" s="101">
        <f t="shared" si="171"/>
        <v>21.936291000000001</v>
      </c>
      <c r="X765" s="101">
        <f t="shared" si="172"/>
        <v>22.153482</v>
      </c>
      <c r="Y765" s="96">
        <f t="shared" si="173"/>
        <v>21.284718000000002</v>
      </c>
      <c r="Z765" s="96">
        <f t="shared" si="174"/>
        <v>21.475216</v>
      </c>
      <c r="AA765" s="96">
        <f t="shared" si="175"/>
        <v>20.850335999999999</v>
      </c>
      <c r="AB765" s="96"/>
      <c r="AC765" s="96">
        <v>22.6</v>
      </c>
      <c r="AD765" s="96"/>
      <c r="AE765" s="101">
        <f t="shared" si="176"/>
        <v>1.0405587708514625</v>
      </c>
      <c r="AF765" s="96">
        <f t="shared" si="183"/>
        <v>0</v>
      </c>
      <c r="AG765" s="96"/>
      <c r="AH765" s="101">
        <f>IF(AND(M765&lt;Variables!$G$6,M765&gt;Variables!$G$5),0,1)</f>
        <v>1</v>
      </c>
      <c r="AI765" s="101">
        <f t="shared" si="177"/>
        <v>0</v>
      </c>
      <c r="AJ765" s="101">
        <f>IF(I765&gt;Variables!$G$7,0,1)</f>
        <v>1</v>
      </c>
      <c r="AK765" s="101">
        <f>IF(F765&gt;Variables!$G$8,0,1)</f>
        <v>1</v>
      </c>
      <c r="AL765" s="101">
        <f>IF(G765&gt;Variables!$G$9,0,1)</f>
        <v>0</v>
      </c>
      <c r="AM765" s="101">
        <f>IF(AND(K765&gt;Variables!$G$10,K765&lt;Variables!$G$11),0,1)</f>
        <v>0</v>
      </c>
      <c r="AN765" s="103">
        <f>IF(H765&lt;Variables!$G$13,1,0)</f>
        <v>0</v>
      </c>
      <c r="AO765" s="101">
        <f>IF(R765&lt;Variables!$G$12,0,1)</f>
        <v>0</v>
      </c>
      <c r="AP765" s="101">
        <f t="shared" si="185"/>
        <v>1</v>
      </c>
      <c r="AQ765" s="101"/>
      <c r="AR765" s="101">
        <v>1</v>
      </c>
      <c r="AS765" s="101"/>
      <c r="AT765" s="101"/>
      <c r="AU765" s="101"/>
      <c r="AV765" s="96">
        <f t="shared" si="178"/>
        <v>3</v>
      </c>
      <c r="AW765" s="96" t="str">
        <f t="shared" si="179"/>
        <v/>
      </c>
      <c r="AX765" s="96" t="str">
        <f t="shared" si="180"/>
        <v/>
      </c>
      <c r="AY765" s="96">
        <f t="shared" si="181"/>
        <v>3</v>
      </c>
      <c r="AZ765" s="96">
        <f t="shared" si="182"/>
        <v>2.4386143965200002</v>
      </c>
      <c r="BA765" s="96"/>
      <c r="BB765" s="96"/>
      <c r="BC765" s="96"/>
      <c r="BD765" s="96"/>
      <c r="BE765"/>
      <c r="BF765"/>
      <c r="BG765"/>
      <c r="BH765"/>
      <c r="BI765"/>
      <c r="BJ765" s="83"/>
      <c r="BK765" s="83"/>
    </row>
    <row r="766" spans="1:63" ht="14.1" customHeight="1" x14ac:dyDescent="0.2">
      <c r="A766" s="96" t="s">
        <v>105</v>
      </c>
      <c r="B766" s="96"/>
      <c r="C766" s="135">
        <v>44327.493055555555</v>
      </c>
      <c r="D766" s="96" t="s">
        <v>91</v>
      </c>
      <c r="E766" s="96">
        <v>22.43</v>
      </c>
      <c r="F766" s="96">
        <v>11.83</v>
      </c>
      <c r="G766" s="96">
        <v>16.579999999999998</v>
      </c>
      <c r="H766" s="96">
        <v>1950</v>
      </c>
      <c r="I766" s="96">
        <v>-1.2669999999999999</v>
      </c>
      <c r="J766" s="96" t="s">
        <v>76</v>
      </c>
      <c r="K766" s="96">
        <v>61.33</v>
      </c>
      <c r="L766" s="96">
        <v>22.243020999999999</v>
      </c>
      <c r="M766" s="96">
        <v>0.84061799999999998</v>
      </c>
      <c r="N766" s="96">
        <v>21.923492</v>
      </c>
      <c r="O766" s="96">
        <v>2.3103449999999999</v>
      </c>
      <c r="P766" s="96">
        <v>399078</v>
      </c>
      <c r="Q766" s="96">
        <v>968670</v>
      </c>
      <c r="R766" s="149">
        <f t="shared" si="184"/>
        <v>0.41198550589984206</v>
      </c>
      <c r="S766" s="149"/>
      <c r="T766" s="149"/>
      <c r="U766" s="149"/>
      <c r="V766" s="149">
        <f t="shared" si="170"/>
        <v>2.43501683679728</v>
      </c>
      <c r="W766" s="97">
        <f t="shared" si="171"/>
        <v>22.654299999999999</v>
      </c>
      <c r="X766" s="96">
        <f t="shared" si="172"/>
        <v>22.878599999999999</v>
      </c>
      <c r="Y766" s="96">
        <f t="shared" si="173"/>
        <v>21.981400000000001</v>
      </c>
      <c r="Z766" s="96">
        <f t="shared" si="174"/>
        <v>21.923492</v>
      </c>
      <c r="AA766" s="96">
        <f t="shared" si="175"/>
        <v>21.532799999999998</v>
      </c>
      <c r="AB766" s="96"/>
      <c r="AC766" s="96">
        <v>22.74</v>
      </c>
      <c r="AD766" s="96">
        <v>22.15</v>
      </c>
      <c r="AE766" s="97">
        <f t="shared" si="176"/>
        <v>1.0138207757467677</v>
      </c>
      <c r="AF766" s="96">
        <f t="shared" si="183"/>
        <v>0.98751671868033875</v>
      </c>
      <c r="AG766" s="96"/>
      <c r="AH766" s="97">
        <f>IF(AND(M766&lt;Variables!$G$6,M766&gt;Variables!$G$5),0,1)</f>
        <v>1</v>
      </c>
      <c r="AI766" s="97">
        <f t="shared" si="177"/>
        <v>0</v>
      </c>
      <c r="AJ766" s="97">
        <f>IF(I766&gt;Variables!$G$7,0,1)</f>
        <v>1</v>
      </c>
      <c r="AK766" s="97">
        <f>IF(F766&gt;Variables!$G$8,0,1)</f>
        <v>0</v>
      </c>
      <c r="AL766" s="97">
        <f>IF(G766&gt;Variables!$G$9,0,1)</f>
        <v>0</v>
      </c>
      <c r="AM766" s="97">
        <f>IF(AND(K766&gt;Variables!$G$10,K766&lt;Variables!$G$11),0,1)</f>
        <v>0</v>
      </c>
      <c r="AN766" s="103">
        <f>IF(H766&lt;Variables!$G$13,1,0)</f>
        <v>1</v>
      </c>
      <c r="AO766" s="101">
        <f>IF(R766&lt;Variables!$G$12,0,1)</f>
        <v>0</v>
      </c>
      <c r="AP766" s="97">
        <f t="shared" si="185"/>
        <v>0</v>
      </c>
      <c r="AQ766" s="97"/>
      <c r="AR766" s="97"/>
      <c r="AS766" s="97">
        <v>1</v>
      </c>
      <c r="AT766" s="97"/>
      <c r="AU766" s="97"/>
      <c r="AV766" s="96">
        <f t="shared" si="178"/>
        <v>3</v>
      </c>
      <c r="AW766" s="96" t="str">
        <f t="shared" si="179"/>
        <v/>
      </c>
      <c r="AX766" s="96" t="str">
        <f t="shared" si="180"/>
        <v/>
      </c>
      <c r="AY766" s="96">
        <f t="shared" si="181"/>
        <v>3</v>
      </c>
      <c r="AZ766" s="96">
        <f t="shared" si="182"/>
        <v>2.43170501679728</v>
      </c>
      <c r="BA766" s="96"/>
      <c r="BB766" s="96"/>
      <c r="BC766" s="96"/>
      <c r="BD766" s="96"/>
      <c r="BE766"/>
      <c r="BF766"/>
      <c r="BG766"/>
      <c r="BH766"/>
      <c r="BI766"/>
      <c r="BJ766" s="83"/>
      <c r="BK766" s="83"/>
    </row>
    <row r="767" spans="1:63" ht="14.1" customHeight="1" x14ac:dyDescent="0.2">
      <c r="A767" s="96" t="s">
        <v>105</v>
      </c>
      <c r="B767" s="96"/>
      <c r="C767" s="135">
        <v>44327.496527777781</v>
      </c>
      <c r="D767" s="96" t="s">
        <v>89</v>
      </c>
      <c r="E767" s="96">
        <v>45.22</v>
      </c>
      <c r="F767" s="96">
        <v>7.06</v>
      </c>
      <c r="G767" s="96">
        <v>8.18</v>
      </c>
      <c r="H767" s="96">
        <v>4930</v>
      </c>
      <c r="I767" s="96">
        <v>-45.73</v>
      </c>
      <c r="J767" s="96" t="s">
        <v>78</v>
      </c>
      <c r="K767" s="96">
        <v>65.94</v>
      </c>
      <c r="L767" s="96">
        <v>44.984009999999998</v>
      </c>
      <c r="M767" s="96">
        <v>0.52460899999999999</v>
      </c>
      <c r="N767" s="96">
        <v>44.688595999999997</v>
      </c>
      <c r="O767" s="96">
        <v>1.189127</v>
      </c>
      <c r="P767" s="96">
        <v>4767000</v>
      </c>
      <c r="Q767" s="96">
        <v>5166000</v>
      </c>
      <c r="R767" s="149">
        <f t="shared" si="184"/>
        <v>0.92276422764227639</v>
      </c>
      <c r="S767" s="149"/>
      <c r="T767" s="149"/>
      <c r="U767" s="149"/>
      <c r="V767" s="149">
        <f t="shared" si="170"/>
        <v>2.49434833757552</v>
      </c>
      <c r="W767" s="96">
        <f t="shared" si="171"/>
        <v>45.672199999999997</v>
      </c>
      <c r="X767" s="96">
        <f t="shared" si="172"/>
        <v>46.124400000000001</v>
      </c>
      <c r="Y767" s="96">
        <f t="shared" si="173"/>
        <v>44.315599999999996</v>
      </c>
      <c r="Z767" s="96">
        <f t="shared" si="174"/>
        <v>44.688595999999997</v>
      </c>
      <c r="AA767" s="96">
        <f t="shared" si="175"/>
        <v>43.411199999999994</v>
      </c>
      <c r="AB767" s="96"/>
      <c r="AC767" s="96">
        <v>45.55</v>
      </c>
      <c r="AD767" s="96">
        <v>44.4</v>
      </c>
      <c r="AE767" s="97">
        <f t="shared" si="176"/>
        <v>1.0072976559044671</v>
      </c>
      <c r="AF767" s="96">
        <f t="shared" si="183"/>
        <v>0.98186643078283942</v>
      </c>
      <c r="AG767" s="96"/>
      <c r="AH767" s="97">
        <f>IF(AND(M767&lt;Variables!$G$6,M767&gt;Variables!$G$5),0,1)</f>
        <v>1</v>
      </c>
      <c r="AI767" s="97">
        <f t="shared" si="177"/>
        <v>0</v>
      </c>
      <c r="AJ767" s="97">
        <f>IF(I767&gt;Variables!$G$7,0,1)</f>
        <v>1</v>
      </c>
      <c r="AK767" s="97">
        <f>IF(F767&gt;Variables!$G$8,0,1)</f>
        <v>1</v>
      </c>
      <c r="AL767" s="97">
        <f>IF(G767&gt;Variables!$G$9,0,1)</f>
        <v>1</v>
      </c>
      <c r="AM767" s="97">
        <f>IF(AND(K767&gt;Variables!$G$10,K767&lt;Variables!$G$11),0,1)</f>
        <v>0</v>
      </c>
      <c r="AN767" s="103">
        <f>IF(H767&lt;Variables!$G$13,1,0)</f>
        <v>0</v>
      </c>
      <c r="AO767" s="101">
        <f>IF(R767&lt;Variables!$G$12,0,1)</f>
        <v>0</v>
      </c>
      <c r="AP767" s="97">
        <f t="shared" si="185"/>
        <v>1</v>
      </c>
      <c r="AQ767" s="97"/>
      <c r="AR767" s="97"/>
      <c r="AS767" s="97">
        <v>1</v>
      </c>
      <c r="AT767" s="97"/>
      <c r="AU767" s="97"/>
      <c r="AV767" s="96" t="str">
        <f t="shared" si="178"/>
        <v/>
      </c>
      <c r="AW767" s="96" t="str">
        <f t="shared" si="179"/>
        <v/>
      </c>
      <c r="AX767" s="96">
        <f t="shared" si="180"/>
        <v>2</v>
      </c>
      <c r="AY767" s="96">
        <f t="shared" si="181"/>
        <v>2</v>
      </c>
      <c r="AZ767" s="96">
        <f t="shared" si="182"/>
        <v>2.4907875775755199</v>
      </c>
      <c r="BA767" s="96"/>
      <c r="BB767" s="96"/>
      <c r="BC767" s="96"/>
      <c r="BD767" s="96"/>
      <c r="BE767"/>
      <c r="BF767"/>
      <c r="BG767"/>
      <c r="BH767"/>
      <c r="BI767"/>
      <c r="BJ767" s="83"/>
      <c r="BK767" s="83"/>
    </row>
    <row r="768" spans="1:63" ht="14.1" customHeight="1" x14ac:dyDescent="0.2">
      <c r="A768" s="96" t="s">
        <v>105</v>
      </c>
      <c r="B768" s="96"/>
      <c r="C768" s="135">
        <v>44327.496527777781</v>
      </c>
      <c r="D768" s="96" t="s">
        <v>91</v>
      </c>
      <c r="E768" s="100">
        <v>22.51</v>
      </c>
      <c r="F768" s="96">
        <v>12.01</v>
      </c>
      <c r="G768" s="96">
        <v>17</v>
      </c>
      <c r="H768" s="96">
        <v>1950</v>
      </c>
      <c r="I768" s="96">
        <v>-1.2430000000000001</v>
      </c>
      <c r="J768" s="96" t="s">
        <v>76</v>
      </c>
      <c r="K768" s="96">
        <v>64.38</v>
      </c>
      <c r="L768" s="96">
        <v>22.322189999999999</v>
      </c>
      <c r="M768" s="96">
        <v>0.84136</v>
      </c>
      <c r="N768" s="96">
        <v>22.06588</v>
      </c>
      <c r="O768" s="96">
        <v>2.0127000000000002</v>
      </c>
      <c r="P768" s="96">
        <v>412429</v>
      </c>
      <c r="Q768" s="96">
        <v>968670</v>
      </c>
      <c r="R768" s="149">
        <f t="shared" si="184"/>
        <v>0.42576832151300237</v>
      </c>
      <c r="S768" s="149"/>
      <c r="T768" s="149"/>
      <c r="U768" s="149"/>
      <c r="V768" s="149">
        <f t="shared" si="170"/>
        <v>2.4591602303615998</v>
      </c>
      <c r="W768" s="97">
        <f t="shared" si="171"/>
        <v>22.735100000000003</v>
      </c>
      <c r="X768" s="96">
        <f t="shared" si="172"/>
        <v>22.9602</v>
      </c>
      <c r="Y768" s="96">
        <f t="shared" si="173"/>
        <v>22.059800000000003</v>
      </c>
      <c r="Z768" s="96">
        <f t="shared" si="174"/>
        <v>22.06588</v>
      </c>
      <c r="AA768" s="96">
        <f t="shared" si="175"/>
        <v>21.6096</v>
      </c>
      <c r="AB768" s="96"/>
      <c r="AC768" s="96">
        <v>22.74</v>
      </c>
      <c r="AD768" s="96">
        <v>22.15</v>
      </c>
      <c r="AE768" s="97">
        <f t="shared" si="176"/>
        <v>1.0102176810306529</v>
      </c>
      <c r="AF768" s="96">
        <f t="shared" si="183"/>
        <v>0.98400710795202118</v>
      </c>
      <c r="AG768" s="96"/>
      <c r="AH768" s="97">
        <f>IF(AND(M768&lt;Variables!$G$6,M768&gt;Variables!$G$5),0,1)</f>
        <v>1</v>
      </c>
      <c r="AI768" s="97">
        <f t="shared" si="177"/>
        <v>0</v>
      </c>
      <c r="AJ768" s="97">
        <f>IF(I768&gt;Variables!$G$7,0,1)</f>
        <v>1</v>
      </c>
      <c r="AK768" s="97">
        <f>IF(F768&gt;Variables!$G$8,0,1)</f>
        <v>0</v>
      </c>
      <c r="AL768" s="97">
        <f>IF(G768&gt;Variables!$G$9,0,1)</f>
        <v>0</v>
      </c>
      <c r="AM768" s="97">
        <f>IF(AND(K768&gt;Variables!$G$10,K768&lt;Variables!$G$11),0,1)</f>
        <v>0</v>
      </c>
      <c r="AN768" s="103">
        <f>IF(H768&lt;Variables!$G$13,1,0)</f>
        <v>1</v>
      </c>
      <c r="AO768" s="101">
        <f>IF(R768&lt;Variables!$G$12,0,1)</f>
        <v>0</v>
      </c>
      <c r="AP768" s="97">
        <f t="shared" si="185"/>
        <v>0</v>
      </c>
      <c r="AQ768" s="97"/>
      <c r="AR768" s="97"/>
      <c r="AS768" s="97">
        <v>1</v>
      </c>
      <c r="AT768" s="97"/>
      <c r="AU768" s="97"/>
      <c r="AV768" s="96">
        <f t="shared" si="178"/>
        <v>3</v>
      </c>
      <c r="AW768" s="96" t="str">
        <f t="shared" si="179"/>
        <v/>
      </c>
      <c r="AX768" s="96" t="str">
        <f t="shared" si="180"/>
        <v/>
      </c>
      <c r="AY768" s="96">
        <f t="shared" si="181"/>
        <v>3</v>
      </c>
      <c r="AZ768" s="96">
        <f t="shared" si="182"/>
        <v>2.4556837103615998</v>
      </c>
      <c r="BA768" s="96"/>
      <c r="BB768" s="96"/>
      <c r="BC768" s="96"/>
      <c r="BD768" s="96"/>
      <c r="BE768"/>
      <c r="BF768"/>
      <c r="BG768"/>
      <c r="BH768"/>
      <c r="BI768"/>
      <c r="BJ768" s="83"/>
      <c r="BK768" s="83"/>
    </row>
    <row r="769" spans="1:63" ht="14.1" customHeight="1" x14ac:dyDescent="0.2">
      <c r="A769" s="96"/>
      <c r="B769" s="96"/>
      <c r="C769" s="135">
        <v>44327.5</v>
      </c>
      <c r="D769" s="96" t="s">
        <v>97</v>
      </c>
      <c r="E769" s="96">
        <v>21.905000000000001</v>
      </c>
      <c r="F769" s="96">
        <v>9.42</v>
      </c>
      <c r="G769" s="96">
        <v>17.77</v>
      </c>
      <c r="H769" s="96">
        <v>9870</v>
      </c>
      <c r="I769" s="96">
        <v>-90.394999999999996</v>
      </c>
      <c r="J769" s="96" t="s">
        <v>78</v>
      </c>
      <c r="K769" s="96">
        <v>65.39</v>
      </c>
      <c r="L769" s="96">
        <v>21.694610000000001</v>
      </c>
      <c r="M769" s="96">
        <v>0.96977999999999998</v>
      </c>
      <c r="N769" s="96">
        <v>21.554248000000001</v>
      </c>
      <c r="O769" s="96">
        <v>1.6272990000000001</v>
      </c>
      <c r="P769" s="96">
        <v>41226000</v>
      </c>
      <c r="Q769" s="148">
        <v>34855000</v>
      </c>
      <c r="R769" s="101">
        <v>1.18</v>
      </c>
      <c r="S769" s="101"/>
      <c r="T769" s="101"/>
      <c r="U769" s="101"/>
      <c r="V769" s="101">
        <f t="shared" si="170"/>
        <v>2.4581229677904002</v>
      </c>
      <c r="W769" s="101">
        <f t="shared" si="171"/>
        <v>22.12405</v>
      </c>
      <c r="X769" s="101">
        <f t="shared" si="172"/>
        <v>22.343100000000003</v>
      </c>
      <c r="Y769" s="96">
        <f t="shared" si="173"/>
        <v>21.466899999999999</v>
      </c>
      <c r="Z769" s="96">
        <f t="shared" si="174"/>
        <v>21.554248000000001</v>
      </c>
      <c r="AA769" s="96">
        <f t="shared" si="175"/>
        <v>21.0288</v>
      </c>
      <c r="AB769" s="96"/>
      <c r="AC769" s="96">
        <v>22.64</v>
      </c>
      <c r="AD769" s="96"/>
      <c r="AE769" s="101">
        <f t="shared" si="176"/>
        <v>1.0335539831088791</v>
      </c>
      <c r="AF769" s="96">
        <f t="shared" si="183"/>
        <v>0</v>
      </c>
      <c r="AG769" s="96"/>
      <c r="AH769" s="101">
        <f>IF(AND(M769&lt;Variables!$G$6,M769&gt;Variables!$G$5),0,1)</f>
        <v>1</v>
      </c>
      <c r="AI769" s="101">
        <f t="shared" si="177"/>
        <v>0</v>
      </c>
      <c r="AJ769" s="101">
        <f>IF(I769&gt;Variables!$G$7,0,1)</f>
        <v>1</v>
      </c>
      <c r="AK769" s="101">
        <f>IF(F769&gt;Variables!$G$8,0,1)</f>
        <v>0</v>
      </c>
      <c r="AL769" s="101">
        <f>IF(G769&gt;Variables!$G$9,0,1)</f>
        <v>0</v>
      </c>
      <c r="AM769" s="101">
        <f>IF(AND(K769&gt;Variables!$G$10,K769&lt;Variables!$G$11),0,1)</f>
        <v>0</v>
      </c>
      <c r="AN769" s="103">
        <f>IF(H769&lt;Variables!$G$13,1,0)</f>
        <v>0</v>
      </c>
      <c r="AO769" s="101">
        <f>IF(R769&lt;Variables!$G$12,0,1)</f>
        <v>0</v>
      </c>
      <c r="AP769" s="102">
        <f t="shared" si="185"/>
        <v>1</v>
      </c>
      <c r="AQ769" s="102"/>
      <c r="AR769" s="102">
        <v>1</v>
      </c>
      <c r="AS769" s="102"/>
      <c r="AT769" s="102"/>
      <c r="AU769" s="102"/>
      <c r="AV769" s="96">
        <f t="shared" si="178"/>
        <v>3</v>
      </c>
      <c r="AW769" s="96" t="str">
        <f t="shared" si="179"/>
        <v/>
      </c>
      <c r="AX769" s="96" t="str">
        <f t="shared" si="180"/>
        <v/>
      </c>
      <c r="AY769" s="96">
        <f t="shared" si="181"/>
        <v>3</v>
      </c>
      <c r="AZ769" s="96">
        <f t="shared" si="182"/>
        <v>2.4545919077903999</v>
      </c>
      <c r="BA769" s="96"/>
      <c r="BB769" s="96"/>
      <c r="BC769" s="96"/>
      <c r="BD769" s="96"/>
      <c r="BE769"/>
      <c r="BF769"/>
      <c r="BG769"/>
      <c r="BH769"/>
      <c r="BI769"/>
      <c r="BJ769" s="83"/>
      <c r="BK769" s="83"/>
    </row>
    <row r="770" spans="1:63" ht="14.1" customHeight="1" x14ac:dyDescent="0.2">
      <c r="A770" s="96"/>
      <c r="B770" s="96"/>
      <c r="C770" s="135">
        <v>44327.5</v>
      </c>
      <c r="D770" s="96" t="s">
        <v>86</v>
      </c>
      <c r="E770" s="96">
        <v>13.755000000000001</v>
      </c>
      <c r="F770" s="96">
        <v>21.93</v>
      </c>
      <c r="G770" s="96">
        <v>12.1</v>
      </c>
      <c r="H770" s="96">
        <v>493.34</v>
      </c>
      <c r="I770" s="96">
        <v>-50.75</v>
      </c>
      <c r="J770" s="96" t="s">
        <v>78</v>
      </c>
      <c r="K770" s="96">
        <v>63.38</v>
      </c>
      <c r="L770" s="96">
        <v>13.620245000000001</v>
      </c>
      <c r="M770" s="96">
        <v>0.98937299999999995</v>
      </c>
      <c r="N770" s="96">
        <v>13.516152</v>
      </c>
      <c r="O770" s="96">
        <v>1.7671300000000001</v>
      </c>
      <c r="P770" s="96">
        <v>1230000</v>
      </c>
      <c r="Q770" s="148">
        <v>134780</v>
      </c>
      <c r="R770" s="105">
        <v>9.1300000000000008</v>
      </c>
      <c r="S770" s="105"/>
      <c r="T770" s="105"/>
      <c r="U770" s="105"/>
      <c r="V770" s="105">
        <f t="shared" si="170"/>
        <v>2.4416623045828798</v>
      </c>
      <c r="W770" s="96">
        <f t="shared" si="171"/>
        <v>13.892550000000002</v>
      </c>
      <c r="X770" s="96">
        <f t="shared" si="172"/>
        <v>14.030100000000001</v>
      </c>
      <c r="Y770" s="105">
        <f t="shared" si="173"/>
        <v>13.479900000000001</v>
      </c>
      <c r="Z770" s="105">
        <f t="shared" si="174"/>
        <v>13.516152</v>
      </c>
      <c r="AA770" s="105">
        <f t="shared" si="175"/>
        <v>13.204800000000001</v>
      </c>
      <c r="AB770" s="96"/>
      <c r="AC770" s="96">
        <v>13.76</v>
      </c>
      <c r="AD770" s="96">
        <v>13.51</v>
      </c>
      <c r="AE770" s="96">
        <f t="shared" si="176"/>
        <v>1.0003635041802981</v>
      </c>
      <c r="AF770" s="96">
        <f t="shared" si="183"/>
        <v>0.9821882951653943</v>
      </c>
      <c r="AG770" s="96"/>
      <c r="AH770" s="105">
        <f>IF(AND(M770&lt;Variables!$G$6,M770&gt;Variables!$G$5),0,1)</f>
        <v>1</v>
      </c>
      <c r="AI770" s="105">
        <f t="shared" si="177"/>
        <v>0</v>
      </c>
      <c r="AJ770" s="105">
        <f>IF(I770&gt;Variables!$G$7,0,1)</f>
        <v>1</v>
      </c>
      <c r="AK770" s="105">
        <f>IF(F770&gt;Variables!$G$8,0,1)</f>
        <v>0</v>
      </c>
      <c r="AL770" s="105">
        <f>IF(G770&gt;Variables!$G$9,0,1)</f>
        <v>0</v>
      </c>
      <c r="AM770" s="105">
        <f>IF(AND(K770&gt;Variables!$G$10,K770&lt;Variables!$G$11),0,1)</f>
        <v>0</v>
      </c>
      <c r="AN770" s="103">
        <f>IF(H770&lt;Variables!$G$13,1,0)</f>
        <v>1</v>
      </c>
      <c r="AO770" s="101">
        <f>IF(R770&lt;Variables!$G$12,0,1)</f>
        <v>1</v>
      </c>
      <c r="AP770" s="106">
        <f t="shared" si="185"/>
        <v>1</v>
      </c>
      <c r="AQ770" s="106"/>
      <c r="AR770" s="106"/>
      <c r="AS770" s="106"/>
      <c r="AT770" s="106"/>
      <c r="AU770" s="106">
        <v>1</v>
      </c>
      <c r="AV770" s="96" t="str">
        <f t="shared" si="178"/>
        <v/>
      </c>
      <c r="AW770" s="96" t="str">
        <f t="shared" si="179"/>
        <v/>
      </c>
      <c r="AX770" s="96">
        <f t="shared" si="180"/>
        <v>2</v>
      </c>
      <c r="AY770" s="96">
        <f t="shared" si="181"/>
        <v>2</v>
      </c>
      <c r="AZ770" s="96">
        <f t="shared" si="182"/>
        <v>2.4382397845828798</v>
      </c>
      <c r="BA770" s="96"/>
      <c r="BB770" s="96"/>
      <c r="BC770" s="96"/>
      <c r="BD770" s="96"/>
      <c r="BE770"/>
      <c r="BF770"/>
      <c r="BG770"/>
      <c r="BH770"/>
      <c r="BI770"/>
      <c r="BJ770" s="83"/>
      <c r="BK770" s="83"/>
    </row>
    <row r="771" spans="1:63" ht="14.1" customHeight="1" x14ac:dyDescent="0.2">
      <c r="A771" s="96"/>
      <c r="B771" s="96"/>
      <c r="C771" s="135">
        <v>44327.5</v>
      </c>
      <c r="D771" s="96" t="s">
        <v>83</v>
      </c>
      <c r="E771" s="96">
        <v>31.896100000000001</v>
      </c>
      <c r="F771" s="96">
        <v>6.98</v>
      </c>
      <c r="G771" s="96">
        <v>2.96</v>
      </c>
      <c r="H771" s="96">
        <v>5490</v>
      </c>
      <c r="I771" s="96">
        <v>0.32200000000000001</v>
      </c>
      <c r="J771" s="96" t="s">
        <v>78</v>
      </c>
      <c r="K771" s="96">
        <v>63.08</v>
      </c>
      <c r="L771" s="96">
        <v>31.798954999999999</v>
      </c>
      <c r="M771" s="96">
        <v>0.30549700000000002</v>
      </c>
      <c r="N771" s="96">
        <v>31.413906000000001</v>
      </c>
      <c r="O771" s="96">
        <v>1.5349699999999999</v>
      </c>
      <c r="P771" s="96">
        <v>2088000</v>
      </c>
      <c r="Q771" s="148">
        <v>1844000</v>
      </c>
      <c r="R771" s="101">
        <v>1.1299999999999999</v>
      </c>
      <c r="S771" s="101"/>
      <c r="T771" s="101"/>
      <c r="U771" s="101"/>
      <c r="V771" s="101">
        <f t="shared" ref="V771:V834" si="186">1.849 + (0.01036 * K771) + (0.1184 * M771) - (0.002888 * K771 * M771)</f>
        <v>2.4830257166051202</v>
      </c>
      <c r="W771" s="101">
        <f t="shared" ref="W771:W834" si="187">E771*1.01</f>
        <v>32.215060999999999</v>
      </c>
      <c r="X771" s="101">
        <f t="shared" ref="X771:X834" si="188">E771*1.02</f>
        <v>32.534022</v>
      </c>
      <c r="Y771" s="96">
        <f t="shared" ref="Y771:Y834" si="189">0.98*E771</f>
        <v>31.258178000000001</v>
      </c>
      <c r="Z771" s="96">
        <f t="shared" ref="Z771:Z834" si="190">N771</f>
        <v>31.413906000000001</v>
      </c>
      <c r="AA771" s="96">
        <f t="shared" ref="AA771:AA834" si="191">0.96*E771</f>
        <v>30.620255999999998</v>
      </c>
      <c r="AB771" s="96"/>
      <c r="AC771" s="96">
        <v>32.99</v>
      </c>
      <c r="AD771" s="96">
        <v>31.75</v>
      </c>
      <c r="AE771" s="101">
        <f t="shared" ref="AE771:AE834" si="192">AC771/E771</f>
        <v>1.0342957289449182</v>
      </c>
      <c r="AF771" s="96">
        <f t="shared" si="183"/>
        <v>0.99541950269782198</v>
      </c>
      <c r="AG771" s="96"/>
      <c r="AH771" s="101">
        <f>IF(AND(M771&lt;Variables!$G$6,M771&gt;Variables!$G$5),0,1)</f>
        <v>1</v>
      </c>
      <c r="AI771" s="101">
        <f t="shared" ref="AI771:AI834" si="193">IF(L771&gt;N771,0,1)</f>
        <v>0</v>
      </c>
      <c r="AJ771" s="101">
        <f>IF(I771&gt;Variables!$G$7,0,1)</f>
        <v>0</v>
      </c>
      <c r="AK771" s="101">
        <f>IF(F771&gt;Variables!$G$8,0,1)</f>
        <v>1</v>
      </c>
      <c r="AL771" s="101">
        <f>IF(G771&gt;Variables!$G$9,0,1)</f>
        <v>1</v>
      </c>
      <c r="AM771" s="101">
        <f>IF(AND(K771&gt;Variables!$G$10,K771&lt;Variables!$G$11),0,1)</f>
        <v>0</v>
      </c>
      <c r="AN771" s="103">
        <f>IF(H771&lt;Variables!$G$13,1,0)</f>
        <v>0</v>
      </c>
      <c r="AO771" s="101">
        <f>IF(R771&lt;Variables!$G$12,0,1)</f>
        <v>0</v>
      </c>
      <c r="AP771" s="102">
        <f t="shared" si="185"/>
        <v>1</v>
      </c>
      <c r="AQ771" s="102"/>
      <c r="AR771" s="102">
        <v>1</v>
      </c>
      <c r="AS771" s="102"/>
      <c r="AT771" s="102"/>
      <c r="AU771" s="102"/>
      <c r="AV771" s="96">
        <f t="shared" ref="AV771:AV834" si="194">IF(AE771&gt;$W$1,3,"")</f>
        <v>3</v>
      </c>
      <c r="AW771" s="96" t="str">
        <f t="shared" ref="AW771:AW834" si="195">IF(AND(AE771&lt;1.01,AT771=1),1,"")</f>
        <v/>
      </c>
      <c r="AX771" s="96" t="str">
        <f t="shared" ref="AX771:AX834" si="196">IF(AND(AV771="",AW771=""),2,"")</f>
        <v/>
      </c>
      <c r="AY771" s="96">
        <f t="shared" ref="AY771:AY834" si="197">MAX(AV771:AX771)</f>
        <v>3</v>
      </c>
      <c r="AZ771" s="96">
        <f t="shared" ref="AZ771:AZ834" si="198">1.849+(0.010306*K771)+(0.1184*M771)-(0.002888*K771*M771)</f>
        <v>2.4796193966051199</v>
      </c>
      <c r="BA771" s="96"/>
      <c r="BB771" s="96"/>
      <c r="BC771" s="96"/>
      <c r="BD771" s="96"/>
      <c r="BE771"/>
      <c r="BF771"/>
      <c r="BG771"/>
      <c r="BH771"/>
      <c r="BI771"/>
      <c r="BJ771" s="83"/>
      <c r="BK771" s="83"/>
    </row>
    <row r="772" spans="1:63" ht="14.1" customHeight="1" x14ac:dyDescent="0.2">
      <c r="A772" s="96"/>
      <c r="B772" s="96"/>
      <c r="C772" s="135">
        <v>44327.5</v>
      </c>
      <c r="D772" s="96" t="s">
        <v>104</v>
      </c>
      <c r="E772" s="96">
        <v>9.76</v>
      </c>
      <c r="F772" s="96">
        <v>8.2799999999999994</v>
      </c>
      <c r="G772" s="96">
        <v>10.91</v>
      </c>
      <c r="H772" s="96">
        <v>6290</v>
      </c>
      <c r="I772" s="96">
        <v>-88.13</v>
      </c>
      <c r="J772" s="96" t="s">
        <v>78</v>
      </c>
      <c r="K772" s="96">
        <v>61.4</v>
      </c>
      <c r="L772" s="96">
        <v>9.7411150000000006</v>
      </c>
      <c r="M772" s="96">
        <v>0.19386900000000001</v>
      </c>
      <c r="N772" s="96">
        <v>9.6687919999999998</v>
      </c>
      <c r="O772" s="96">
        <v>0.94332400000000005</v>
      </c>
      <c r="P772" s="96">
        <v>1492000</v>
      </c>
      <c r="Q772" s="148">
        <v>3092000</v>
      </c>
      <c r="R772" s="101">
        <v>0.48</v>
      </c>
      <c r="S772" s="101"/>
      <c r="T772" s="101"/>
      <c r="U772" s="101"/>
      <c r="V772" s="101">
        <f t="shared" si="186"/>
        <v>2.4736806181391997</v>
      </c>
      <c r="W772" s="101">
        <f t="shared" si="187"/>
        <v>9.8575999999999997</v>
      </c>
      <c r="X772" s="101">
        <f t="shared" si="188"/>
        <v>9.9551999999999996</v>
      </c>
      <c r="Y772" s="96">
        <f t="shared" si="189"/>
        <v>9.5648</v>
      </c>
      <c r="Z772" s="96">
        <f t="shared" si="190"/>
        <v>9.6687919999999998</v>
      </c>
      <c r="AA772" s="96">
        <f t="shared" si="191"/>
        <v>9.3696000000000002</v>
      </c>
      <c r="AB772" s="96"/>
      <c r="AC772" s="98">
        <v>9.98</v>
      </c>
      <c r="AD772" s="96"/>
      <c r="AE772" s="101">
        <f t="shared" si="192"/>
        <v>1.0225409836065575</v>
      </c>
      <c r="AF772" s="96">
        <f t="shared" si="183"/>
        <v>0</v>
      </c>
      <c r="AG772" s="96"/>
      <c r="AH772" s="101">
        <f>IF(AND(M772&lt;Variables!$G$6,M772&gt;Variables!$G$5),0,1)</f>
        <v>1</v>
      </c>
      <c r="AI772" s="101">
        <f t="shared" si="193"/>
        <v>0</v>
      </c>
      <c r="AJ772" s="101">
        <f>IF(I772&gt;Variables!$G$7,0,1)</f>
        <v>1</v>
      </c>
      <c r="AK772" s="101">
        <f>IF(F772&gt;Variables!$G$8,0,1)</f>
        <v>1</v>
      </c>
      <c r="AL772" s="101">
        <f>IF(G772&gt;Variables!$G$9,0,1)</f>
        <v>1</v>
      </c>
      <c r="AM772" s="101">
        <f>IF(AND(K772&gt;Variables!$G$10,K772&lt;Variables!$G$11),0,1)</f>
        <v>0</v>
      </c>
      <c r="AN772" s="103">
        <f>IF(H772&lt;Variables!$G$13,1,0)</f>
        <v>0</v>
      </c>
      <c r="AO772" s="101">
        <f>IF(R772&lt;Variables!$G$12,0,1)</f>
        <v>0</v>
      </c>
      <c r="AP772" s="102">
        <f t="shared" si="185"/>
        <v>1</v>
      </c>
      <c r="AQ772" s="102"/>
      <c r="AR772" s="102">
        <v>1</v>
      </c>
      <c r="AS772" s="102"/>
      <c r="AT772" s="102"/>
      <c r="AU772" s="102"/>
      <c r="AV772" s="96">
        <f t="shared" si="194"/>
        <v>3</v>
      </c>
      <c r="AW772" s="96" t="str">
        <f t="shared" si="195"/>
        <v/>
      </c>
      <c r="AX772" s="96" t="str">
        <f t="shared" si="196"/>
        <v/>
      </c>
      <c r="AY772" s="96">
        <f t="shared" si="197"/>
        <v>3</v>
      </c>
      <c r="AZ772" s="96">
        <f t="shared" si="198"/>
        <v>2.4703650181392001</v>
      </c>
      <c r="BA772" s="96"/>
      <c r="BB772" s="96"/>
      <c r="BC772" s="96"/>
      <c r="BD772" s="96"/>
      <c r="BE772"/>
      <c r="BF772"/>
      <c r="BG772"/>
      <c r="BH772"/>
      <c r="BI772"/>
      <c r="BJ772" s="83"/>
      <c r="BK772" s="83"/>
    </row>
    <row r="773" spans="1:63" ht="14.1" customHeight="1" x14ac:dyDescent="0.2">
      <c r="A773" s="96"/>
      <c r="B773" s="96"/>
      <c r="C773" s="135">
        <v>44327.5</v>
      </c>
      <c r="D773" s="96" t="s">
        <v>90</v>
      </c>
      <c r="E773" s="96">
        <v>20.096399999999999</v>
      </c>
      <c r="F773" s="96">
        <v>15.36</v>
      </c>
      <c r="G773" s="96">
        <v>5.77</v>
      </c>
      <c r="H773" s="96">
        <v>3460</v>
      </c>
      <c r="I773" s="96">
        <v>-0.997</v>
      </c>
      <c r="J773" s="96" t="s">
        <v>78</v>
      </c>
      <c r="K773" s="96">
        <v>60.91</v>
      </c>
      <c r="L773" s="96">
        <v>20.006385000000002</v>
      </c>
      <c r="M773" s="96">
        <v>0.44993100000000003</v>
      </c>
      <c r="N773" s="96">
        <v>19.647877999999999</v>
      </c>
      <c r="O773" s="96">
        <v>2.2828010000000001</v>
      </c>
      <c r="P773" s="96">
        <v>3997000</v>
      </c>
      <c r="Q773" s="148">
        <v>2256000</v>
      </c>
      <c r="R773" s="97">
        <v>1.77</v>
      </c>
      <c r="S773" s="97"/>
      <c r="T773" s="97"/>
      <c r="U773" s="97"/>
      <c r="V773" s="97">
        <f t="shared" si="186"/>
        <v>2.4541529320575197</v>
      </c>
      <c r="W773" s="97">
        <f t="shared" si="187"/>
        <v>20.297363999999998</v>
      </c>
      <c r="X773" s="96">
        <f t="shared" si="188"/>
        <v>20.498328000000001</v>
      </c>
      <c r="Y773" s="96">
        <f t="shared" si="189"/>
        <v>19.694471999999998</v>
      </c>
      <c r="Z773" s="96">
        <f t="shared" si="190"/>
        <v>19.647877999999999</v>
      </c>
      <c r="AA773" s="96">
        <f t="shared" si="191"/>
        <v>19.292543999999999</v>
      </c>
      <c r="AB773" s="96"/>
      <c r="AC773" s="96">
        <v>20.46</v>
      </c>
      <c r="AD773" s="96">
        <v>19.8</v>
      </c>
      <c r="AE773" s="97">
        <f t="shared" si="192"/>
        <v>1.0180927927389982</v>
      </c>
      <c r="AF773" s="96">
        <f t="shared" si="183"/>
        <v>0.98525108974741749</v>
      </c>
      <c r="AG773" s="96"/>
      <c r="AH773" s="97">
        <f>IF(AND(M773&lt;Variables!$G$6,M773&gt;Variables!$G$5),0,1)</f>
        <v>1</v>
      </c>
      <c r="AI773" s="97">
        <f t="shared" si="193"/>
        <v>0</v>
      </c>
      <c r="AJ773" s="97">
        <f>IF(I773&gt;Variables!$G$7,0,1)</f>
        <v>1</v>
      </c>
      <c r="AK773" s="97">
        <f>IF(F773&gt;Variables!$G$8,0,1)</f>
        <v>0</v>
      </c>
      <c r="AL773" s="97">
        <f>IF(G773&gt;Variables!$G$9,0,1)</f>
        <v>1</v>
      </c>
      <c r="AM773" s="97">
        <f>IF(AND(K773&gt;Variables!$G$10,K773&lt;Variables!$G$11),0,1)</f>
        <v>0</v>
      </c>
      <c r="AN773" s="103">
        <f>IF(H773&lt;Variables!$G$13,1,0)</f>
        <v>0</v>
      </c>
      <c r="AO773" s="101">
        <f>IF(R773&lt;Variables!$G$12,0,1)</f>
        <v>0</v>
      </c>
      <c r="AP773" s="99">
        <f t="shared" si="185"/>
        <v>1</v>
      </c>
      <c r="AQ773" s="99"/>
      <c r="AR773" s="99"/>
      <c r="AS773" s="99">
        <v>1</v>
      </c>
      <c r="AT773" s="99"/>
      <c r="AU773" s="99"/>
      <c r="AV773" s="96">
        <f t="shared" si="194"/>
        <v>3</v>
      </c>
      <c r="AW773" s="96" t="str">
        <f t="shared" si="195"/>
        <v/>
      </c>
      <c r="AX773" s="96" t="str">
        <f t="shared" si="196"/>
        <v/>
      </c>
      <c r="AY773" s="96">
        <f t="shared" si="197"/>
        <v>3</v>
      </c>
      <c r="AZ773" s="96">
        <f t="shared" si="198"/>
        <v>2.45086379205752</v>
      </c>
      <c r="BA773" s="96"/>
      <c r="BB773" s="96"/>
      <c r="BC773" s="96"/>
      <c r="BD773" s="96"/>
      <c r="BE773"/>
      <c r="BF773"/>
      <c r="BG773"/>
      <c r="BH773"/>
      <c r="BI773"/>
      <c r="BJ773" s="83"/>
      <c r="BK773" s="83"/>
    </row>
    <row r="774" spans="1:63" ht="14.1" customHeight="1" x14ac:dyDescent="0.2">
      <c r="A774" s="96"/>
      <c r="B774" s="96"/>
      <c r="C774" s="135">
        <v>44327.5</v>
      </c>
      <c r="D774" s="96" t="s">
        <v>100</v>
      </c>
      <c r="E774" s="96">
        <v>43.35</v>
      </c>
      <c r="F774" s="96">
        <v>6.64</v>
      </c>
      <c r="G774" s="96">
        <v>14.5</v>
      </c>
      <c r="H774" s="96">
        <v>8510</v>
      </c>
      <c r="I774" s="96">
        <v>-54.475999999999999</v>
      </c>
      <c r="J774" s="96" t="s">
        <v>78</v>
      </c>
      <c r="K774" s="96">
        <v>59.52</v>
      </c>
      <c r="L774" s="96">
        <v>43.138084999999997</v>
      </c>
      <c r="M774" s="96">
        <v>0.49124800000000002</v>
      </c>
      <c r="N774" s="96">
        <v>42.765659999999997</v>
      </c>
      <c r="O774" s="96">
        <v>1.366377</v>
      </c>
      <c r="P774" s="96">
        <v>5810000</v>
      </c>
      <c r="Q774" s="148">
        <v>6237000</v>
      </c>
      <c r="R774" s="105">
        <v>0.93</v>
      </c>
      <c r="S774" s="105"/>
      <c r="T774" s="105"/>
      <c r="U774" s="105"/>
      <c r="V774" s="105">
        <f t="shared" si="186"/>
        <v>2.4393484973875204</v>
      </c>
      <c r="W774" s="96">
        <f t="shared" si="187"/>
        <v>43.783500000000004</v>
      </c>
      <c r="X774" s="96">
        <f t="shared" si="188"/>
        <v>44.216999999999999</v>
      </c>
      <c r="Y774" s="105">
        <f t="shared" si="189"/>
        <v>42.483000000000004</v>
      </c>
      <c r="Z774" s="105">
        <f t="shared" si="190"/>
        <v>42.765659999999997</v>
      </c>
      <c r="AA774" s="105">
        <f t="shared" si="191"/>
        <v>41.616</v>
      </c>
      <c r="AB774" s="96"/>
      <c r="AC774" s="96">
        <v>43.74</v>
      </c>
      <c r="AD774" s="96">
        <v>42.82</v>
      </c>
      <c r="AE774" s="96">
        <f t="shared" si="192"/>
        <v>1.0089965397923875</v>
      </c>
      <c r="AF774" s="96">
        <f t="shared" si="183"/>
        <v>0.98777393310265282</v>
      </c>
      <c r="AG774" s="96"/>
      <c r="AH774" s="105">
        <f>IF(AND(M774&lt;Variables!$G$6,M774&gt;Variables!$G$5),0,1)</f>
        <v>1</v>
      </c>
      <c r="AI774" s="105">
        <f t="shared" si="193"/>
        <v>0</v>
      </c>
      <c r="AJ774" s="105">
        <f>IF(I774&gt;Variables!$G$7,0,1)</f>
        <v>1</v>
      </c>
      <c r="AK774" s="105">
        <f>IF(F774&gt;Variables!$G$8,0,1)</f>
        <v>1</v>
      </c>
      <c r="AL774" s="105">
        <f>IF(G774&gt;Variables!$G$9,0,1)</f>
        <v>0</v>
      </c>
      <c r="AM774" s="105">
        <f>IF(AND(K774&gt;Variables!$G$10,K774&lt;Variables!$G$11),0,1)</f>
        <v>0</v>
      </c>
      <c r="AN774" s="103">
        <f>IF(H774&lt;Variables!$G$13,1,0)</f>
        <v>0</v>
      </c>
      <c r="AO774" s="101">
        <f>IF(R774&lt;Variables!$G$12,0,1)</f>
        <v>0</v>
      </c>
      <c r="AP774" s="106">
        <f t="shared" si="185"/>
        <v>1</v>
      </c>
      <c r="AQ774" s="106"/>
      <c r="AR774" s="106"/>
      <c r="AS774" s="106"/>
      <c r="AT774" s="106"/>
      <c r="AU774" s="106">
        <v>1</v>
      </c>
      <c r="AV774" s="96" t="str">
        <f t="shared" si="194"/>
        <v/>
      </c>
      <c r="AW774" s="96" t="str">
        <f t="shared" si="195"/>
        <v/>
      </c>
      <c r="AX774" s="96">
        <f t="shared" si="196"/>
        <v>2</v>
      </c>
      <c r="AY774" s="96">
        <f t="shared" si="197"/>
        <v>2</v>
      </c>
      <c r="AZ774" s="96">
        <f t="shared" si="198"/>
        <v>2.4361344173875201</v>
      </c>
      <c r="BA774" s="96"/>
      <c r="BB774" s="96"/>
      <c r="BC774" s="96"/>
      <c r="BD774" s="96"/>
      <c r="BE774"/>
      <c r="BF774"/>
      <c r="BG774"/>
      <c r="BH774"/>
      <c r="BI774"/>
      <c r="BJ774" s="83"/>
      <c r="BK774" s="83"/>
    </row>
    <row r="775" spans="1:63" ht="14.1" customHeight="1" x14ac:dyDescent="0.2">
      <c r="A775" s="96"/>
      <c r="B775" s="96"/>
      <c r="C775" s="135">
        <v>44327.5</v>
      </c>
      <c r="D775" s="96" t="s">
        <v>87</v>
      </c>
      <c r="E775" s="96">
        <v>5.41</v>
      </c>
      <c r="F775" s="96">
        <v>15.63</v>
      </c>
      <c r="G775" s="96">
        <v>19.690000000000001</v>
      </c>
      <c r="H775" s="96">
        <v>313.26</v>
      </c>
      <c r="I775" s="96">
        <v>-1.51</v>
      </c>
      <c r="J775" s="96" t="s">
        <v>76</v>
      </c>
      <c r="K775" s="96">
        <v>59.23</v>
      </c>
      <c r="L775" s="96">
        <v>5.3574950000000001</v>
      </c>
      <c r="M775" s="96">
        <v>0.98002900000000004</v>
      </c>
      <c r="N775" s="96">
        <v>5.3807539999999996</v>
      </c>
      <c r="O775" s="96">
        <v>0.54352999999999996</v>
      </c>
      <c r="P775" s="96">
        <v>3610000</v>
      </c>
      <c r="Q775" s="148">
        <v>1340000</v>
      </c>
      <c r="R775" s="105">
        <v>2.69</v>
      </c>
      <c r="S775" s="105"/>
      <c r="T775" s="105"/>
      <c r="U775" s="105"/>
      <c r="V775" s="105">
        <f t="shared" si="186"/>
        <v>2.4110181577690399</v>
      </c>
      <c r="W775" s="96">
        <f t="shared" si="187"/>
        <v>5.4641000000000002</v>
      </c>
      <c r="X775" s="96">
        <f t="shared" si="188"/>
        <v>5.5182000000000002</v>
      </c>
      <c r="Y775" s="105">
        <f t="shared" si="189"/>
        <v>5.3018000000000001</v>
      </c>
      <c r="Z775" s="105">
        <f t="shared" si="190"/>
        <v>5.3807539999999996</v>
      </c>
      <c r="AA775" s="105">
        <f t="shared" si="191"/>
        <v>5.1936</v>
      </c>
      <c r="AB775" s="96"/>
      <c r="AC775" s="96">
        <v>5.45</v>
      </c>
      <c r="AD775" s="96">
        <v>5.24</v>
      </c>
      <c r="AE775" s="96">
        <f t="shared" si="192"/>
        <v>1.0073937153419594</v>
      </c>
      <c r="AF775" s="96">
        <f t="shared" si="183"/>
        <v>0.96857670979667287</v>
      </c>
      <c r="AG775" s="96"/>
      <c r="AH775" s="105">
        <f>IF(AND(M775&lt;Variables!$G$6,M775&gt;Variables!$G$5),0,1)</f>
        <v>1</v>
      </c>
      <c r="AI775" s="105">
        <f t="shared" si="193"/>
        <v>1</v>
      </c>
      <c r="AJ775" s="105">
        <f>IF(I775&gt;Variables!$G$7,0,1)</f>
        <v>1</v>
      </c>
      <c r="AK775" s="105">
        <f>IF(F775&gt;Variables!$G$8,0,1)</f>
        <v>0</v>
      </c>
      <c r="AL775" s="105">
        <f>IF(G775&gt;Variables!$G$9,0,1)</f>
        <v>0</v>
      </c>
      <c r="AM775" s="105">
        <f>IF(AND(K775&gt;Variables!$G$10,K775&lt;Variables!$G$11),0,1)</f>
        <v>0</v>
      </c>
      <c r="AN775" s="103">
        <f>IF(H775&lt;Variables!$G$13,1,0)</f>
        <v>1</v>
      </c>
      <c r="AO775" s="101">
        <f>IF(R775&lt;Variables!$G$12,0,1)</f>
        <v>1</v>
      </c>
      <c r="AP775" s="106">
        <f t="shared" si="185"/>
        <v>0</v>
      </c>
      <c r="AQ775" s="106"/>
      <c r="AR775" s="106"/>
      <c r="AS775" s="106"/>
      <c r="AT775" s="106"/>
      <c r="AU775" s="106">
        <v>1</v>
      </c>
      <c r="AV775" s="96" t="str">
        <f t="shared" si="194"/>
        <v/>
      </c>
      <c r="AW775" s="96" t="str">
        <f t="shared" si="195"/>
        <v/>
      </c>
      <c r="AX775" s="96">
        <f t="shared" si="196"/>
        <v>2</v>
      </c>
      <c r="AY775" s="96">
        <f t="shared" si="197"/>
        <v>2</v>
      </c>
      <c r="AZ775" s="96">
        <f t="shared" si="198"/>
        <v>2.4078197377690396</v>
      </c>
      <c r="BA775" s="96"/>
      <c r="BB775" s="96"/>
      <c r="BC775" s="96"/>
      <c r="BD775" s="96"/>
      <c r="BE775"/>
      <c r="BF775"/>
      <c r="BG775"/>
      <c r="BH775"/>
      <c r="BI775"/>
      <c r="BJ775" s="83"/>
      <c r="BK775" s="83"/>
    </row>
    <row r="776" spans="1:63" ht="14.1" customHeight="1" x14ac:dyDescent="0.2">
      <c r="A776" s="96"/>
      <c r="B776" s="96"/>
      <c r="C776" s="135">
        <v>44327.5</v>
      </c>
      <c r="D776" s="96" t="s">
        <v>80</v>
      </c>
      <c r="E776" s="96">
        <v>38.51</v>
      </c>
      <c r="F776" s="96">
        <v>10.66</v>
      </c>
      <c r="G776" s="96">
        <v>13.26</v>
      </c>
      <c r="H776" s="96">
        <v>4890</v>
      </c>
      <c r="I776" s="96">
        <v>-50.145000000000003</v>
      </c>
      <c r="J776" s="96" t="s">
        <v>78</v>
      </c>
      <c r="K776" s="96">
        <v>58.47</v>
      </c>
      <c r="L776" s="96">
        <v>38.493684000000002</v>
      </c>
      <c r="M776" s="96">
        <v>4.2386E-2</v>
      </c>
      <c r="N776" s="96">
        <v>37.929696</v>
      </c>
      <c r="O776" s="96">
        <v>1.5299469999999999</v>
      </c>
      <c r="P776" s="96">
        <v>1255000</v>
      </c>
      <c r="Q776" s="148">
        <v>1580000</v>
      </c>
      <c r="R776" s="101">
        <v>0.79</v>
      </c>
      <c r="S776" s="101"/>
      <c r="T776" s="101"/>
      <c r="U776" s="101"/>
      <c r="V776" s="101">
        <f t="shared" si="186"/>
        <v>2.45261034479504</v>
      </c>
      <c r="W776" s="101">
        <f t="shared" si="187"/>
        <v>38.895099999999999</v>
      </c>
      <c r="X776" s="101">
        <f t="shared" si="188"/>
        <v>39.280200000000001</v>
      </c>
      <c r="Y776" s="96">
        <f t="shared" si="189"/>
        <v>37.739799999999995</v>
      </c>
      <c r="Z776" s="96">
        <f t="shared" si="190"/>
        <v>37.929696</v>
      </c>
      <c r="AA776" s="96">
        <f t="shared" si="191"/>
        <v>36.9696</v>
      </c>
      <c r="AB776" s="96"/>
      <c r="AC776" s="96">
        <v>39.54</v>
      </c>
      <c r="AD776" s="96"/>
      <c r="AE776" s="101">
        <f t="shared" si="192"/>
        <v>1.0267462996624255</v>
      </c>
      <c r="AF776" s="96">
        <f t="shared" si="183"/>
        <v>0</v>
      </c>
      <c r="AG776" s="96"/>
      <c r="AH776" s="101">
        <f>IF(AND(M776&lt;Variables!$G$6,M776&gt;Variables!$G$5),0,1)</f>
        <v>1</v>
      </c>
      <c r="AI776" s="101">
        <f t="shared" si="193"/>
        <v>0</v>
      </c>
      <c r="AJ776" s="101">
        <f>IF(I776&gt;Variables!$G$7,0,1)</f>
        <v>1</v>
      </c>
      <c r="AK776" s="101">
        <f>IF(F776&gt;Variables!$G$8,0,1)</f>
        <v>0</v>
      </c>
      <c r="AL776" s="101">
        <f>IF(G776&gt;Variables!$G$9,0,1)</f>
        <v>0</v>
      </c>
      <c r="AM776" s="101">
        <f>IF(AND(K776&gt;Variables!$G$10,K776&lt;Variables!$G$11),0,1)</f>
        <v>0</v>
      </c>
      <c r="AN776" s="103">
        <f>IF(H776&lt;Variables!$G$13,1,0)</f>
        <v>0</v>
      </c>
      <c r="AO776" s="101">
        <f>IF(R776&lt;Variables!$G$12,0,1)</f>
        <v>0</v>
      </c>
      <c r="AP776" s="102">
        <f t="shared" si="185"/>
        <v>1</v>
      </c>
      <c r="AQ776" s="102"/>
      <c r="AR776" s="102">
        <v>1</v>
      </c>
      <c r="AS776" s="102"/>
      <c r="AT776" s="102"/>
      <c r="AU776" s="102"/>
      <c r="AV776" s="96">
        <f t="shared" si="194"/>
        <v>3</v>
      </c>
      <c r="AW776" s="96" t="str">
        <f t="shared" si="195"/>
        <v/>
      </c>
      <c r="AX776" s="96" t="str">
        <f t="shared" si="196"/>
        <v/>
      </c>
      <c r="AY776" s="96">
        <f t="shared" si="197"/>
        <v>3</v>
      </c>
      <c r="AZ776" s="96">
        <f t="shared" si="198"/>
        <v>2.4494529647950398</v>
      </c>
      <c r="BA776" s="96"/>
      <c r="BB776" s="96"/>
      <c r="BC776" s="96"/>
      <c r="BD776" s="96"/>
      <c r="BE776"/>
      <c r="BF776"/>
      <c r="BG776"/>
      <c r="BH776"/>
      <c r="BI776"/>
      <c r="BJ776" s="83"/>
      <c r="BK776" s="83"/>
    </row>
    <row r="777" spans="1:63" ht="14.1" customHeight="1" x14ac:dyDescent="0.2">
      <c r="A777" s="96"/>
      <c r="B777" s="96"/>
      <c r="C777" s="135">
        <v>44327.5</v>
      </c>
      <c r="D777" s="96" t="s">
        <v>103</v>
      </c>
      <c r="E777" s="96">
        <v>54.9</v>
      </c>
      <c r="F777" s="96">
        <v>15.91</v>
      </c>
      <c r="G777" s="96">
        <v>2.41</v>
      </c>
      <c r="H777" s="96">
        <v>2400</v>
      </c>
      <c r="I777" s="96">
        <v>81.813999999999993</v>
      </c>
      <c r="J777" s="96" t="s">
        <v>78</v>
      </c>
      <c r="K777" s="96">
        <v>58.09</v>
      </c>
      <c r="L777" s="96">
        <v>54.880249999999997</v>
      </c>
      <c r="M777" s="96">
        <v>3.5986999999999998E-2</v>
      </c>
      <c r="N777" s="96">
        <v>54.702919999999999</v>
      </c>
      <c r="O777" s="96">
        <v>0.36027300000000001</v>
      </c>
      <c r="P777" s="96">
        <v>7106000</v>
      </c>
      <c r="Q777" s="148">
        <v>1119000</v>
      </c>
      <c r="R777" s="105">
        <v>6.35</v>
      </c>
      <c r="S777" s="105"/>
      <c r="T777" s="105"/>
      <c r="U777" s="105"/>
      <c r="V777" s="105">
        <f t="shared" si="186"/>
        <v>2.4490359406109605</v>
      </c>
      <c r="W777" s="96">
        <f t="shared" si="187"/>
        <v>55.448999999999998</v>
      </c>
      <c r="X777" s="96">
        <f t="shared" si="188"/>
        <v>55.997999999999998</v>
      </c>
      <c r="Y777" s="105">
        <f t="shared" si="189"/>
        <v>53.802</v>
      </c>
      <c r="Z777" s="105">
        <f t="shared" si="190"/>
        <v>54.702919999999999</v>
      </c>
      <c r="AA777" s="105">
        <f t="shared" si="191"/>
        <v>52.703999999999994</v>
      </c>
      <c r="AB777" s="96"/>
      <c r="AC777" s="98">
        <v>55.03</v>
      </c>
      <c r="AD777" s="96">
        <v>54.35</v>
      </c>
      <c r="AE777" s="96">
        <f t="shared" si="192"/>
        <v>1.002367941712204</v>
      </c>
      <c r="AF777" s="96">
        <f t="shared" si="183"/>
        <v>0.98998178506375234</v>
      </c>
      <c r="AG777" s="96"/>
      <c r="AH777" s="105">
        <f>IF(AND(M777&lt;Variables!$G$6,M777&gt;Variables!$G$5),0,1)</f>
        <v>1</v>
      </c>
      <c r="AI777" s="105">
        <f t="shared" si="193"/>
        <v>0</v>
      </c>
      <c r="AJ777" s="105">
        <f>IF(I777&gt;Variables!$G$7,0,1)</f>
        <v>0</v>
      </c>
      <c r="AK777" s="105">
        <f>IF(F777&gt;Variables!$G$8,0,1)</f>
        <v>0</v>
      </c>
      <c r="AL777" s="105">
        <f>IF(G777&gt;Variables!$G$9,0,1)</f>
        <v>1</v>
      </c>
      <c r="AM777" s="105">
        <f>IF(AND(K777&gt;Variables!$G$10,K777&lt;Variables!$G$11),0,1)</f>
        <v>0</v>
      </c>
      <c r="AN777" s="103">
        <f>IF(H777&lt;Variables!$G$13,1,0)</f>
        <v>1</v>
      </c>
      <c r="AO777" s="101">
        <f>IF(R777&lt;Variables!$G$12,0,1)</f>
        <v>1</v>
      </c>
      <c r="AP777" s="105">
        <f t="shared" si="185"/>
        <v>1</v>
      </c>
      <c r="AQ777" s="105"/>
      <c r="AR777" s="105"/>
      <c r="AS777" s="105"/>
      <c r="AT777" s="105"/>
      <c r="AU777" s="105">
        <v>1</v>
      </c>
      <c r="AV777" s="96" t="str">
        <f t="shared" si="194"/>
        <v/>
      </c>
      <c r="AW777" s="96" t="str">
        <f t="shared" si="195"/>
        <v/>
      </c>
      <c r="AX777" s="96">
        <f t="shared" si="196"/>
        <v>2</v>
      </c>
      <c r="AY777" s="96">
        <f t="shared" si="197"/>
        <v>2</v>
      </c>
      <c r="AZ777" s="96">
        <f t="shared" si="198"/>
        <v>2.4458990806109604</v>
      </c>
      <c r="BA777" s="96"/>
      <c r="BB777" s="96"/>
      <c r="BC777" s="96"/>
      <c r="BD777" s="96"/>
      <c r="BE777"/>
      <c r="BF777"/>
      <c r="BG777"/>
      <c r="BH777"/>
      <c r="BI777"/>
      <c r="BJ777" s="83"/>
      <c r="BK777" s="83"/>
    </row>
    <row r="778" spans="1:63" ht="14.1" customHeight="1" x14ac:dyDescent="0.2">
      <c r="A778" s="96"/>
      <c r="B778" s="96"/>
      <c r="C778" s="135">
        <v>44327.5</v>
      </c>
      <c r="D778" s="96" t="s">
        <v>88</v>
      </c>
      <c r="E778" s="96">
        <v>21.69</v>
      </c>
      <c r="F778" s="96">
        <v>23.41</v>
      </c>
      <c r="G778" s="96">
        <v>-0.23</v>
      </c>
      <c r="H778" s="96">
        <v>1450</v>
      </c>
      <c r="I778" s="96">
        <v>21.783000000000001</v>
      </c>
      <c r="J778" s="96" t="s">
        <v>78</v>
      </c>
      <c r="K778" s="96">
        <v>57.98</v>
      </c>
      <c r="L778" s="96">
        <v>21.675000000000001</v>
      </c>
      <c r="M778" s="96">
        <v>6.9204000000000002E-2</v>
      </c>
      <c r="N778" s="96">
        <v>21.620999999999999</v>
      </c>
      <c r="O778" s="96">
        <v>0.31913399999999997</v>
      </c>
      <c r="P778" s="96">
        <v>9610000</v>
      </c>
      <c r="Q778" s="148">
        <v>246510</v>
      </c>
      <c r="R778" s="97">
        <v>38.979999999999997</v>
      </c>
      <c r="S778" s="97"/>
      <c r="T778" s="97"/>
      <c r="U778" s="97"/>
      <c r="V778" s="97">
        <f t="shared" si="186"/>
        <v>2.4462786040070403</v>
      </c>
      <c r="W778" s="97">
        <f t="shared" si="187"/>
        <v>21.9069</v>
      </c>
      <c r="X778" s="98">
        <f t="shared" si="188"/>
        <v>22.123800000000003</v>
      </c>
      <c r="Y778" s="98">
        <f t="shared" si="189"/>
        <v>21.2562</v>
      </c>
      <c r="Z778" s="98">
        <f t="shared" si="190"/>
        <v>21.620999999999999</v>
      </c>
      <c r="AA778" s="98">
        <f t="shared" si="191"/>
        <v>20.822400000000002</v>
      </c>
      <c r="AB778" s="98"/>
      <c r="AC778" s="98">
        <v>22</v>
      </c>
      <c r="AD778" s="98">
        <v>21.58</v>
      </c>
      <c r="AE778" s="97">
        <f t="shared" si="192"/>
        <v>1.0142923005993545</v>
      </c>
      <c r="AF778" s="98">
        <f t="shared" si="183"/>
        <v>0.99492853849700313</v>
      </c>
      <c r="AG778" s="98"/>
      <c r="AH778" s="97">
        <f>IF(AND(M778&lt;Variables!$G$6,M778&gt;Variables!$G$5),0,1)</f>
        <v>1</v>
      </c>
      <c r="AI778" s="97">
        <f t="shared" si="193"/>
        <v>0</v>
      </c>
      <c r="AJ778" s="97">
        <f>IF(I778&gt;Variables!$G$7,0,1)</f>
        <v>0</v>
      </c>
      <c r="AK778" s="97">
        <f>IF(F778&gt;Variables!$G$8,0,1)</f>
        <v>0</v>
      </c>
      <c r="AL778" s="97">
        <f>IF(G778&gt;Variables!$G$9,0,1)</f>
        <v>1</v>
      </c>
      <c r="AM778" s="97">
        <f>IF(AND(K778&gt;Variables!$G$10,K778&lt;Variables!$G$11),0,1)</f>
        <v>0</v>
      </c>
      <c r="AN778" s="103">
        <f>IF(H778&lt;Variables!$G$13,1,0)</f>
        <v>1</v>
      </c>
      <c r="AO778" s="101">
        <f>IF(R778&lt;Variables!$G$12,0,1)</f>
        <v>1</v>
      </c>
      <c r="AP778" s="99">
        <f t="shared" si="185"/>
        <v>1</v>
      </c>
      <c r="AQ778" s="99"/>
      <c r="AR778" s="99"/>
      <c r="AS778" s="99">
        <v>1</v>
      </c>
      <c r="AT778" s="99"/>
      <c r="AU778" s="99"/>
      <c r="AV778" s="96">
        <f t="shared" si="194"/>
        <v>3</v>
      </c>
      <c r="AW778" s="96" t="str">
        <f t="shared" si="195"/>
        <v/>
      </c>
      <c r="AX778" s="96" t="str">
        <f t="shared" si="196"/>
        <v/>
      </c>
      <c r="AY778" s="96">
        <f t="shared" si="197"/>
        <v>3</v>
      </c>
      <c r="AZ778" s="96">
        <f t="shared" si="198"/>
        <v>2.4431476840070401</v>
      </c>
      <c r="BA778" s="96"/>
      <c r="BB778" s="96"/>
      <c r="BC778" s="96"/>
      <c r="BD778" s="96"/>
      <c r="BE778"/>
      <c r="BF778"/>
      <c r="BG778"/>
      <c r="BH778"/>
      <c r="BI778"/>
      <c r="BJ778" s="83"/>
      <c r="BK778" s="83"/>
    </row>
    <row r="779" spans="1:63" ht="14.1" customHeight="1" x14ac:dyDescent="0.2">
      <c r="A779" s="96"/>
      <c r="B779" s="96"/>
      <c r="C779" s="135">
        <v>44327.5</v>
      </c>
      <c r="D779" s="96" t="s">
        <v>82</v>
      </c>
      <c r="E779" s="96">
        <v>8.34</v>
      </c>
      <c r="F779" s="96">
        <v>7.34</v>
      </c>
      <c r="G779" s="96">
        <v>10.46</v>
      </c>
      <c r="H779" s="96">
        <v>2490</v>
      </c>
      <c r="I779" s="96">
        <v>-87.123000000000005</v>
      </c>
      <c r="J779" s="96" t="s">
        <v>78</v>
      </c>
      <c r="K779" s="96">
        <v>57.36</v>
      </c>
      <c r="L779" s="96">
        <v>8.3276149999999998</v>
      </c>
      <c r="M779" s="96">
        <v>0.14872199999999999</v>
      </c>
      <c r="N779" s="96">
        <v>8.2797000000000001</v>
      </c>
      <c r="O779" s="96">
        <v>0.72828700000000002</v>
      </c>
      <c r="P779" s="96">
        <v>2509000</v>
      </c>
      <c r="Q779" s="148">
        <v>3308000</v>
      </c>
      <c r="R779" s="97">
        <v>0.76</v>
      </c>
      <c r="S779" s="97"/>
      <c r="T779" s="97"/>
      <c r="U779" s="97"/>
      <c r="V779" s="97">
        <f t="shared" si="186"/>
        <v>2.4362216407590394</v>
      </c>
      <c r="W779" s="97">
        <f t="shared" si="187"/>
        <v>8.4233999999999991</v>
      </c>
      <c r="X779" s="96">
        <f t="shared" si="188"/>
        <v>8.5068000000000001</v>
      </c>
      <c r="Y779" s="96">
        <f t="shared" si="189"/>
        <v>8.1731999999999996</v>
      </c>
      <c r="Z779" s="96">
        <f t="shared" si="190"/>
        <v>8.2797000000000001</v>
      </c>
      <c r="AA779" s="96">
        <f t="shared" si="191"/>
        <v>8.0063999999999993</v>
      </c>
      <c r="AB779" s="96"/>
      <c r="AC779" s="96">
        <v>8.5</v>
      </c>
      <c r="AD779" s="96">
        <v>8.31</v>
      </c>
      <c r="AE779" s="97">
        <f t="shared" si="192"/>
        <v>1.0191846522781776</v>
      </c>
      <c r="AF779" s="96">
        <f t="shared" si="183"/>
        <v>0.99640287769784175</v>
      </c>
      <c r="AG779" s="96"/>
      <c r="AH779" s="97">
        <f>IF(AND(M779&lt;Variables!$G$6,M779&gt;Variables!$G$5),0,1)</f>
        <v>1</v>
      </c>
      <c r="AI779" s="97">
        <f t="shared" si="193"/>
        <v>0</v>
      </c>
      <c r="AJ779" s="97">
        <f>IF(I779&gt;Variables!$G$7,0,1)</f>
        <v>1</v>
      </c>
      <c r="AK779" s="97">
        <f>IF(F779&gt;Variables!$G$8,0,1)</f>
        <v>1</v>
      </c>
      <c r="AL779" s="97">
        <f>IF(G779&gt;Variables!$G$9,0,1)</f>
        <v>1</v>
      </c>
      <c r="AM779" s="97">
        <f>IF(AND(K779&gt;Variables!$G$10,K779&lt;Variables!$G$11),0,1)</f>
        <v>0</v>
      </c>
      <c r="AN779" s="103">
        <f>IF(H779&lt;Variables!$G$13,1,0)</f>
        <v>1</v>
      </c>
      <c r="AO779" s="101">
        <f>IF(R779&lt;Variables!$G$12,0,1)</f>
        <v>0</v>
      </c>
      <c r="AP779" s="99">
        <f t="shared" si="185"/>
        <v>1</v>
      </c>
      <c r="AQ779" s="99"/>
      <c r="AR779" s="99"/>
      <c r="AS779" s="99">
        <v>1</v>
      </c>
      <c r="AT779" s="99"/>
      <c r="AU779" s="99"/>
      <c r="AV779" s="96">
        <f t="shared" si="194"/>
        <v>3</v>
      </c>
      <c r="AW779" s="96" t="str">
        <f t="shared" si="195"/>
        <v/>
      </c>
      <c r="AX779" s="96" t="str">
        <f t="shared" si="196"/>
        <v/>
      </c>
      <c r="AY779" s="96">
        <f t="shared" si="197"/>
        <v>3</v>
      </c>
      <c r="AZ779" s="96">
        <f t="shared" si="198"/>
        <v>2.4331242007590399</v>
      </c>
      <c r="BA779" s="96"/>
      <c r="BB779" s="96"/>
      <c r="BC779" s="96"/>
      <c r="BD779" s="96"/>
      <c r="BE779"/>
      <c r="BF779"/>
      <c r="BG779"/>
      <c r="BH779"/>
      <c r="BI779"/>
      <c r="BJ779" s="83"/>
      <c r="BK779" s="83"/>
    </row>
    <row r="780" spans="1:63" ht="14.1" customHeight="1" x14ac:dyDescent="0.2">
      <c r="A780" s="96"/>
      <c r="B780" s="96"/>
      <c r="C780" s="135">
        <v>44327.5</v>
      </c>
      <c r="D780" s="96" t="s">
        <v>89</v>
      </c>
      <c r="E780" s="96">
        <v>45.079900000000002</v>
      </c>
      <c r="F780" s="96">
        <v>6.99</v>
      </c>
      <c r="G780" s="96">
        <v>7.85</v>
      </c>
      <c r="H780" s="96">
        <v>4930</v>
      </c>
      <c r="I780" s="96">
        <v>-45.738</v>
      </c>
      <c r="J780" s="96" t="s">
        <v>78</v>
      </c>
      <c r="K780" s="96">
        <v>55.48</v>
      </c>
      <c r="L780" s="96">
        <v>45.036679999999997</v>
      </c>
      <c r="M780" s="96">
        <v>9.5965999999999996E-2</v>
      </c>
      <c r="N780" s="96">
        <v>44.826562000000003</v>
      </c>
      <c r="O780" s="96">
        <v>0.56515199999999999</v>
      </c>
      <c r="P780" s="96">
        <v>4831000</v>
      </c>
      <c r="Q780" s="148">
        <v>5166000</v>
      </c>
      <c r="R780" s="97">
        <v>0.94</v>
      </c>
      <c r="S780" s="97"/>
      <c r="T780" s="97"/>
      <c r="U780" s="97"/>
      <c r="V780" s="97">
        <f t="shared" si="186"/>
        <v>2.41975890305216</v>
      </c>
      <c r="W780" s="97">
        <f t="shared" si="187"/>
        <v>45.530699000000006</v>
      </c>
      <c r="X780" s="96">
        <f t="shared" si="188"/>
        <v>45.981498000000002</v>
      </c>
      <c r="Y780" s="96">
        <f t="shared" si="189"/>
        <v>44.178302000000002</v>
      </c>
      <c r="Z780" s="96">
        <f t="shared" si="190"/>
        <v>44.826562000000003</v>
      </c>
      <c r="AA780" s="96">
        <f t="shared" si="191"/>
        <v>43.276704000000002</v>
      </c>
      <c r="AB780" s="96"/>
      <c r="AC780" s="96">
        <v>46.15</v>
      </c>
      <c r="AD780" s="96">
        <v>44.4</v>
      </c>
      <c r="AE780" s="97">
        <f t="shared" si="192"/>
        <v>1.0237378521247829</v>
      </c>
      <c r="AF780" s="96">
        <f t="shared" si="183"/>
        <v>0.98491789023489396</v>
      </c>
      <c r="AG780" s="96"/>
      <c r="AH780" s="97">
        <f>IF(AND(M780&lt;Variables!$G$6,M780&gt;Variables!$G$5),0,1)</f>
        <v>1</v>
      </c>
      <c r="AI780" s="97">
        <f t="shared" si="193"/>
        <v>0</v>
      </c>
      <c r="AJ780" s="97">
        <f>IF(I780&gt;Variables!$G$7,0,1)</f>
        <v>1</v>
      </c>
      <c r="AK780" s="97">
        <f>IF(F780&gt;Variables!$G$8,0,1)</f>
        <v>1</v>
      </c>
      <c r="AL780" s="97">
        <f>IF(G780&gt;Variables!$G$9,0,1)</f>
        <v>1</v>
      </c>
      <c r="AM780" s="97">
        <f>IF(AND(K780&gt;Variables!$G$10,K780&lt;Variables!$G$11),0,1)</f>
        <v>0</v>
      </c>
      <c r="AN780" s="103">
        <f>IF(H780&lt;Variables!$G$13,1,0)</f>
        <v>0</v>
      </c>
      <c r="AO780" s="101">
        <f>IF(R780&lt;Variables!$G$12,0,1)</f>
        <v>0</v>
      </c>
      <c r="AP780" s="99">
        <f t="shared" si="185"/>
        <v>1</v>
      </c>
      <c r="AQ780" s="99"/>
      <c r="AR780" s="99"/>
      <c r="AS780" s="99">
        <v>1</v>
      </c>
      <c r="AT780" s="99"/>
      <c r="AU780" s="99"/>
      <c r="AV780" s="96">
        <f t="shared" si="194"/>
        <v>3</v>
      </c>
      <c r="AW780" s="96" t="str">
        <f t="shared" si="195"/>
        <v/>
      </c>
      <c r="AX780" s="96" t="str">
        <f t="shared" si="196"/>
        <v/>
      </c>
      <c r="AY780" s="96">
        <f t="shared" si="197"/>
        <v>3</v>
      </c>
      <c r="AZ780" s="96">
        <f t="shared" si="198"/>
        <v>2.41676298305216</v>
      </c>
      <c r="BA780" s="96"/>
      <c r="BB780" s="96"/>
      <c r="BC780" s="96"/>
      <c r="BD780" s="96"/>
      <c r="BE780"/>
      <c r="BF780"/>
      <c r="BG780"/>
      <c r="BH780"/>
      <c r="BI780"/>
      <c r="BJ780" s="83"/>
      <c r="BK780" s="83"/>
    </row>
    <row r="781" spans="1:63" ht="14.1" customHeight="1" x14ac:dyDescent="0.2">
      <c r="A781" s="96"/>
      <c r="B781" s="96"/>
      <c r="C781" s="135">
        <v>44327.5</v>
      </c>
      <c r="D781" s="96" t="s">
        <v>92</v>
      </c>
      <c r="E781" s="96">
        <v>22.78</v>
      </c>
      <c r="F781" s="96">
        <v>7.9</v>
      </c>
      <c r="G781" s="96">
        <v>4.59</v>
      </c>
      <c r="H781" s="96">
        <v>12110</v>
      </c>
      <c r="I781" s="96">
        <v>11.29</v>
      </c>
      <c r="J781" s="96" t="s">
        <v>76</v>
      </c>
      <c r="K781" s="96">
        <v>52.35</v>
      </c>
      <c r="L781" s="96">
        <v>22.751085</v>
      </c>
      <c r="M781" s="96">
        <v>0.12709300000000001</v>
      </c>
      <c r="N781" s="96">
        <v>22.810016000000001</v>
      </c>
      <c r="O781" s="96">
        <v>-0.13159100000000001</v>
      </c>
      <c r="P781" s="96">
        <v>5097000</v>
      </c>
      <c r="Q781" s="148">
        <v>4867000</v>
      </c>
      <c r="R781" s="97">
        <v>1.05</v>
      </c>
      <c r="S781" s="97"/>
      <c r="T781" s="97"/>
      <c r="U781" s="97"/>
      <c r="V781" s="97">
        <f t="shared" si="186"/>
        <v>2.3871790272275999</v>
      </c>
      <c r="W781" s="97">
        <f t="shared" si="187"/>
        <v>23.0078</v>
      </c>
      <c r="X781" s="96">
        <f t="shared" si="188"/>
        <v>23.235600000000002</v>
      </c>
      <c r="Y781" s="96">
        <f t="shared" si="189"/>
        <v>22.324400000000001</v>
      </c>
      <c r="Z781" s="96">
        <f t="shared" si="190"/>
        <v>22.810016000000001</v>
      </c>
      <c r="AA781" s="96">
        <f t="shared" si="191"/>
        <v>21.8688</v>
      </c>
      <c r="AB781" s="96"/>
      <c r="AC781" s="96">
        <v>23.13</v>
      </c>
      <c r="AD781" s="96"/>
      <c r="AE781" s="97">
        <f t="shared" si="192"/>
        <v>1.0153643546971027</v>
      </c>
      <c r="AF781" s="96">
        <f t="shared" si="183"/>
        <v>0</v>
      </c>
      <c r="AG781" s="96"/>
      <c r="AH781" s="97">
        <f>IF(AND(M781&lt;Variables!$G$6,M781&gt;Variables!$G$5),0,1)</f>
        <v>1</v>
      </c>
      <c r="AI781" s="97">
        <f t="shared" si="193"/>
        <v>1</v>
      </c>
      <c r="AJ781" s="97">
        <f>IF(I781&gt;Variables!$G$7,0,1)</f>
        <v>0</v>
      </c>
      <c r="AK781" s="97">
        <f>IF(F781&gt;Variables!$G$8,0,1)</f>
        <v>1</v>
      </c>
      <c r="AL781" s="97">
        <f>IF(G781&gt;Variables!$G$9,0,1)</f>
        <v>1</v>
      </c>
      <c r="AM781" s="97">
        <f>IF(AND(K781&gt;Variables!$G$10,K781&lt;Variables!$G$11),0,1)</f>
        <v>0</v>
      </c>
      <c r="AN781" s="103">
        <f>IF(H781&lt;Variables!$G$13,1,0)</f>
        <v>0</v>
      </c>
      <c r="AO781" s="101">
        <f>IF(R781&lt;Variables!$G$12,0,1)</f>
        <v>0</v>
      </c>
      <c r="AP781" s="99">
        <f t="shared" si="185"/>
        <v>0</v>
      </c>
      <c r="AQ781" s="99"/>
      <c r="AR781" s="99"/>
      <c r="AS781" s="99">
        <v>1</v>
      </c>
      <c r="AT781" s="99"/>
      <c r="AU781" s="99"/>
      <c r="AV781" s="96">
        <f t="shared" si="194"/>
        <v>3</v>
      </c>
      <c r="AW781" s="96" t="str">
        <f t="shared" si="195"/>
        <v/>
      </c>
      <c r="AX781" s="96" t="str">
        <f t="shared" si="196"/>
        <v/>
      </c>
      <c r="AY781" s="98">
        <f t="shared" si="197"/>
        <v>3</v>
      </c>
      <c r="AZ781" s="96">
        <f t="shared" si="198"/>
        <v>2.3843521272275998</v>
      </c>
      <c r="BA781" s="98"/>
      <c r="BB781" s="98"/>
      <c r="BC781" s="98"/>
      <c r="BD781" s="98"/>
      <c r="BE781" s="94"/>
      <c r="BF781"/>
      <c r="BG781"/>
      <c r="BH781"/>
      <c r="BI781"/>
      <c r="BJ781" s="83"/>
      <c r="BK781" s="83"/>
    </row>
    <row r="782" spans="1:63" ht="14.1" customHeight="1" x14ac:dyDescent="0.2">
      <c r="A782" s="96"/>
      <c r="B782" s="96"/>
      <c r="C782" s="135">
        <v>44327.5</v>
      </c>
      <c r="D782" s="96" t="s">
        <v>84</v>
      </c>
      <c r="E782" s="96">
        <v>120.96</v>
      </c>
      <c r="F782" s="96">
        <v>9.7799999999999994</v>
      </c>
      <c r="G782" s="96">
        <v>6.76</v>
      </c>
      <c r="H782" s="96">
        <v>4120</v>
      </c>
      <c r="I782" s="96">
        <v>-23.63</v>
      </c>
      <c r="J782" s="96" t="s">
        <v>78</v>
      </c>
      <c r="K782" s="96">
        <v>51.91</v>
      </c>
      <c r="L782" s="96">
        <v>121.00725</v>
      </c>
      <c r="M782" s="96">
        <v>-3.9046999999999998E-2</v>
      </c>
      <c r="N782" s="96">
        <v>120.70563799999999</v>
      </c>
      <c r="O782" s="96">
        <v>0.210729</v>
      </c>
      <c r="P782" s="96">
        <v>1423000</v>
      </c>
      <c r="Q782" s="148">
        <v>559244</v>
      </c>
      <c r="R782" s="97">
        <v>2.54</v>
      </c>
      <c r="S782" s="97"/>
      <c r="T782" s="97"/>
      <c r="U782" s="97"/>
      <c r="V782" s="97">
        <f t="shared" si="186"/>
        <v>2.38801820837576</v>
      </c>
      <c r="W782" s="97">
        <f t="shared" si="187"/>
        <v>122.16959999999999</v>
      </c>
      <c r="X782" s="96">
        <f t="shared" si="188"/>
        <v>123.3792</v>
      </c>
      <c r="Y782" s="96">
        <f t="shared" si="189"/>
        <v>118.54079999999999</v>
      </c>
      <c r="Z782" s="96">
        <f t="shared" si="190"/>
        <v>120.70563799999999</v>
      </c>
      <c r="AA782" s="96">
        <f t="shared" si="191"/>
        <v>116.12159999999999</v>
      </c>
      <c r="AB782" s="96"/>
      <c r="AC782" s="96">
        <v>122.85</v>
      </c>
      <c r="AD782" s="96">
        <v>119.87</v>
      </c>
      <c r="AE782" s="97">
        <f t="shared" si="192"/>
        <v>1.015625</v>
      </c>
      <c r="AF782" s="96">
        <f t="shared" si="183"/>
        <v>0.99098875661375674</v>
      </c>
      <c r="AG782" s="96"/>
      <c r="AH782" s="97">
        <f>IF(AND(M782&lt;Variables!$G$6,M782&gt;Variables!$G$5),0,1)</f>
        <v>1</v>
      </c>
      <c r="AI782" s="97">
        <f t="shared" si="193"/>
        <v>0</v>
      </c>
      <c r="AJ782" s="97">
        <f>IF(I782&gt;Variables!$G$7,0,1)</f>
        <v>1</v>
      </c>
      <c r="AK782" s="97">
        <f>IF(F782&gt;Variables!$G$8,0,1)</f>
        <v>0</v>
      </c>
      <c r="AL782" s="97">
        <f>IF(G782&gt;Variables!$G$9,0,1)</f>
        <v>1</v>
      </c>
      <c r="AM782" s="97">
        <f>IF(AND(K782&gt;Variables!$G$10,K782&lt;Variables!$G$11),0,1)</f>
        <v>0</v>
      </c>
      <c r="AN782" s="103">
        <f>IF(H782&lt;Variables!$G$13,1,0)</f>
        <v>0</v>
      </c>
      <c r="AO782" s="101">
        <f>IF(R782&lt;Variables!$G$12,0,1)</f>
        <v>1</v>
      </c>
      <c r="AP782" s="99">
        <f t="shared" si="185"/>
        <v>1</v>
      </c>
      <c r="AQ782" s="99"/>
      <c r="AR782" s="99"/>
      <c r="AS782" s="99">
        <v>1</v>
      </c>
      <c r="AT782" s="99"/>
      <c r="AU782" s="99"/>
      <c r="AV782" s="96">
        <f t="shared" si="194"/>
        <v>3</v>
      </c>
      <c r="AW782" s="96" t="str">
        <f t="shared" si="195"/>
        <v/>
      </c>
      <c r="AX782" s="96" t="str">
        <f t="shared" si="196"/>
        <v/>
      </c>
      <c r="AY782" s="96">
        <f t="shared" si="197"/>
        <v>3</v>
      </c>
      <c r="AZ782" s="96">
        <f t="shared" si="198"/>
        <v>2.3852150683757598</v>
      </c>
      <c r="BA782" s="96"/>
      <c r="BB782" s="96"/>
      <c r="BC782" s="96"/>
      <c r="BD782" s="96"/>
      <c r="BE782"/>
      <c r="BF782"/>
      <c r="BG782"/>
      <c r="BH782"/>
      <c r="BI782"/>
      <c r="BJ782" s="83"/>
      <c r="BK782" s="83"/>
    </row>
    <row r="783" spans="1:63" ht="14.1" customHeight="1" x14ac:dyDescent="0.2">
      <c r="A783" s="96"/>
      <c r="B783" s="96"/>
      <c r="C783" s="135">
        <v>44327.5</v>
      </c>
      <c r="D783" s="96" t="s">
        <v>95</v>
      </c>
      <c r="E783" s="96">
        <v>0.86499999999999999</v>
      </c>
      <c r="F783" s="96">
        <v>15.79</v>
      </c>
      <c r="G783" s="96">
        <v>2.94</v>
      </c>
      <c r="H783" s="96">
        <v>21.73</v>
      </c>
      <c r="I783" s="96">
        <v>-75.495999999999995</v>
      </c>
      <c r="J783" s="96" t="s">
        <v>76</v>
      </c>
      <c r="K783" s="96">
        <v>51.39</v>
      </c>
      <c r="L783" s="96">
        <v>0.85870299999999999</v>
      </c>
      <c r="M783" s="96">
        <v>0.73335799999999995</v>
      </c>
      <c r="N783" s="96">
        <v>0.86962899999999999</v>
      </c>
      <c r="O783" s="96">
        <v>-0.53226799999999996</v>
      </c>
      <c r="P783" s="96">
        <v>10100000</v>
      </c>
      <c r="Q783" s="148">
        <v>615070</v>
      </c>
      <c r="R783" s="97">
        <v>16.420000000000002</v>
      </c>
      <c r="S783" s="97"/>
      <c r="T783" s="97"/>
      <c r="U783" s="97"/>
      <c r="V783" s="97">
        <f t="shared" si="186"/>
        <v>2.3593891583134399</v>
      </c>
      <c r="W783" s="97">
        <f t="shared" si="187"/>
        <v>0.87365000000000004</v>
      </c>
      <c r="X783" s="96">
        <f t="shared" si="188"/>
        <v>0.88229999999999997</v>
      </c>
      <c r="Y783" s="96">
        <f t="shared" si="189"/>
        <v>0.84770000000000001</v>
      </c>
      <c r="Z783" s="96">
        <f t="shared" si="190"/>
        <v>0.86962899999999999</v>
      </c>
      <c r="AA783" s="96">
        <f t="shared" si="191"/>
        <v>0.83039999999999992</v>
      </c>
      <c r="AB783" s="96"/>
      <c r="AC783" s="96">
        <v>0.88</v>
      </c>
      <c r="AD783" s="96">
        <v>0.85</v>
      </c>
      <c r="AE783" s="97">
        <f t="shared" si="192"/>
        <v>1.0173410404624277</v>
      </c>
      <c r="AF783" s="96">
        <f t="shared" si="183"/>
        <v>0.98265895953757221</v>
      </c>
      <c r="AG783" s="96"/>
      <c r="AH783" s="97">
        <f>IF(AND(M783&lt;Variables!$G$6,M783&gt;Variables!$G$5),0,1)</f>
        <v>1</v>
      </c>
      <c r="AI783" s="97">
        <f t="shared" si="193"/>
        <v>1</v>
      </c>
      <c r="AJ783" s="97">
        <f>IF(I783&gt;Variables!$G$7,0,1)</f>
        <v>1</v>
      </c>
      <c r="AK783" s="97">
        <f>IF(F783&gt;Variables!$G$8,0,1)</f>
        <v>0</v>
      </c>
      <c r="AL783" s="97">
        <f>IF(G783&gt;Variables!$G$9,0,1)</f>
        <v>1</v>
      </c>
      <c r="AM783" s="97">
        <f>IF(AND(K783&gt;Variables!$G$10,K783&lt;Variables!$G$11),0,1)</f>
        <v>0</v>
      </c>
      <c r="AN783" s="103">
        <f>IF(H783&lt;Variables!$G$13,1,0)</f>
        <v>1</v>
      </c>
      <c r="AO783" s="101">
        <f>IF(R783&lt;Variables!$G$12,0,1)</f>
        <v>1</v>
      </c>
      <c r="AP783" s="99">
        <f t="shared" si="185"/>
        <v>0</v>
      </c>
      <c r="AQ783" s="99"/>
      <c r="AR783" s="99"/>
      <c r="AS783" s="99">
        <v>1</v>
      </c>
      <c r="AT783" s="99"/>
      <c r="AU783" s="99"/>
      <c r="AV783" s="96">
        <f t="shared" si="194"/>
        <v>3</v>
      </c>
      <c r="AW783" s="96" t="str">
        <f t="shared" si="195"/>
        <v/>
      </c>
      <c r="AX783" s="96" t="str">
        <f t="shared" si="196"/>
        <v/>
      </c>
      <c r="AY783" s="96">
        <f t="shared" si="197"/>
        <v>3</v>
      </c>
      <c r="AZ783" s="96">
        <f t="shared" si="198"/>
        <v>2.35661409831344</v>
      </c>
      <c r="BA783" s="96"/>
      <c r="BB783" s="96"/>
      <c r="BC783" s="96"/>
      <c r="BD783" s="96"/>
      <c r="BE783"/>
      <c r="BF783"/>
      <c r="BG783"/>
      <c r="BH783"/>
      <c r="BI783"/>
      <c r="BJ783" s="83"/>
      <c r="BK783" s="83"/>
    </row>
    <row r="784" spans="1:63" ht="14.1" customHeight="1" x14ac:dyDescent="0.2">
      <c r="A784" s="96"/>
      <c r="B784" s="96"/>
      <c r="C784" s="135">
        <v>44327.5</v>
      </c>
      <c r="D784" s="96" t="s">
        <v>91</v>
      </c>
      <c r="E784" s="96">
        <v>22.31</v>
      </c>
      <c r="F784" s="96">
        <v>11.43</v>
      </c>
      <c r="G784" s="96">
        <v>15.96</v>
      </c>
      <c r="H784" s="96">
        <v>1950</v>
      </c>
      <c r="I784" s="96">
        <v>-1.292</v>
      </c>
      <c r="J784" s="96" t="s">
        <v>76</v>
      </c>
      <c r="K784" s="96">
        <v>50.37</v>
      </c>
      <c r="L784" s="96">
        <v>22.35576</v>
      </c>
      <c r="M784" s="96">
        <v>-0.20469000000000001</v>
      </c>
      <c r="N784" s="96">
        <v>22.182355999999999</v>
      </c>
      <c r="O784" s="96">
        <v>0.57543</v>
      </c>
      <c r="P784" s="96">
        <v>423393</v>
      </c>
      <c r="Q784" s="148">
        <v>968670</v>
      </c>
      <c r="R784" s="105">
        <v>0.44</v>
      </c>
      <c r="S784" s="105"/>
      <c r="T784" s="105"/>
      <c r="U784" s="105"/>
      <c r="V784" s="105">
        <f t="shared" si="186"/>
        <v>2.3763738635463998</v>
      </c>
      <c r="W784" s="105">
        <f t="shared" si="187"/>
        <v>22.533099999999997</v>
      </c>
      <c r="X784" s="96">
        <f t="shared" si="188"/>
        <v>22.7562</v>
      </c>
      <c r="Y784" s="105">
        <f t="shared" si="189"/>
        <v>21.863799999999998</v>
      </c>
      <c r="Z784" s="105">
        <f t="shared" si="190"/>
        <v>22.182355999999999</v>
      </c>
      <c r="AA784" s="105">
        <f t="shared" si="191"/>
        <v>21.417599999999997</v>
      </c>
      <c r="AB784" s="96"/>
      <c r="AC784" s="96">
        <v>22.74</v>
      </c>
      <c r="AD784" s="96">
        <v>21.95</v>
      </c>
      <c r="AE784" s="97">
        <f t="shared" si="192"/>
        <v>1.0192738682205289</v>
      </c>
      <c r="AF784" s="96">
        <f t="shared" si="183"/>
        <v>0.98386373823397577</v>
      </c>
      <c r="AG784" s="96"/>
      <c r="AH784" s="105">
        <f>IF(AND(M784&lt;Variables!$G$6,M784&gt;Variables!$G$5),0,1)</f>
        <v>1</v>
      </c>
      <c r="AI784" s="105">
        <f t="shared" si="193"/>
        <v>0</v>
      </c>
      <c r="AJ784" s="105">
        <f>IF(I784&gt;Variables!$G$7,0,1)</f>
        <v>1</v>
      </c>
      <c r="AK784" s="105">
        <f>IF(F784&gt;Variables!$G$8,0,1)</f>
        <v>0</v>
      </c>
      <c r="AL784" s="105">
        <f>IF(G784&gt;Variables!$G$9,0,1)</f>
        <v>0</v>
      </c>
      <c r="AM784" s="105">
        <f>IF(AND(K784&gt;Variables!$G$10,K784&lt;Variables!$G$11),0,1)</f>
        <v>0</v>
      </c>
      <c r="AN784" s="103">
        <f>IF(H784&lt;Variables!$G$13,1,0)</f>
        <v>1</v>
      </c>
      <c r="AO784" s="101">
        <f>IF(R784&lt;Variables!$G$12,0,1)</f>
        <v>0</v>
      </c>
      <c r="AP784" s="106">
        <f t="shared" si="185"/>
        <v>0</v>
      </c>
      <c r="AQ784" s="106"/>
      <c r="AR784" s="106"/>
      <c r="AS784" s="106"/>
      <c r="AT784" s="106"/>
      <c r="AU784" s="106">
        <v>1</v>
      </c>
      <c r="AV784" s="96">
        <f t="shared" si="194"/>
        <v>3</v>
      </c>
      <c r="AW784" s="96" t="str">
        <f t="shared" si="195"/>
        <v/>
      </c>
      <c r="AX784" s="96" t="str">
        <f t="shared" si="196"/>
        <v/>
      </c>
      <c r="AY784" s="96">
        <f t="shared" si="197"/>
        <v>3</v>
      </c>
      <c r="AZ784" s="96">
        <f t="shared" si="198"/>
        <v>2.3736538835463996</v>
      </c>
      <c r="BA784" s="96"/>
      <c r="BB784" s="96"/>
      <c r="BC784" s="96"/>
      <c r="BD784" s="96"/>
      <c r="BE784"/>
      <c r="BF784"/>
      <c r="BG784"/>
      <c r="BH784"/>
      <c r="BI784"/>
      <c r="BJ784" s="83"/>
      <c r="BK784" s="83"/>
    </row>
    <row r="785" spans="1:63" ht="14.1" customHeight="1" x14ac:dyDescent="0.2">
      <c r="A785" s="96"/>
      <c r="B785" s="96"/>
      <c r="C785" s="135">
        <v>44327.5</v>
      </c>
      <c r="D785" s="96" t="s">
        <v>81</v>
      </c>
      <c r="E785" s="96">
        <v>21.77</v>
      </c>
      <c r="F785" s="96">
        <v>22.62</v>
      </c>
      <c r="G785" s="96">
        <v>7.35</v>
      </c>
      <c r="H785" s="96">
        <v>2130</v>
      </c>
      <c r="I785" s="96">
        <v>-78.296000000000006</v>
      </c>
      <c r="J785" s="96" t="s">
        <v>76</v>
      </c>
      <c r="K785" s="96">
        <v>49.84</v>
      </c>
      <c r="L785" s="96">
        <v>21.687470000000001</v>
      </c>
      <c r="M785" s="96">
        <v>0.38054199999999999</v>
      </c>
      <c r="N785" s="96">
        <v>21.914766</v>
      </c>
      <c r="O785" s="96">
        <v>-0.66058700000000004</v>
      </c>
      <c r="P785" s="96">
        <v>30734000</v>
      </c>
      <c r="Q785" s="148">
        <v>4196000</v>
      </c>
      <c r="R785" s="103">
        <v>7.32</v>
      </c>
      <c r="S785" s="103"/>
      <c r="T785" s="103"/>
      <c r="U785" s="103"/>
      <c r="V785" s="103">
        <f t="shared" si="186"/>
        <v>2.3556241488473595</v>
      </c>
      <c r="W785" s="96">
        <f t="shared" si="187"/>
        <v>21.9877</v>
      </c>
      <c r="X785" s="96">
        <f t="shared" si="188"/>
        <v>22.205400000000001</v>
      </c>
      <c r="Y785" s="103">
        <f t="shared" si="189"/>
        <v>21.334599999999998</v>
      </c>
      <c r="Z785" s="103">
        <f t="shared" si="190"/>
        <v>21.914766</v>
      </c>
      <c r="AA785" s="103">
        <f t="shared" si="191"/>
        <v>20.8992</v>
      </c>
      <c r="AB785" s="96"/>
      <c r="AC785" s="96"/>
      <c r="AD785" s="96">
        <v>21.18</v>
      </c>
      <c r="AE785" s="96">
        <f t="shared" si="192"/>
        <v>0</v>
      </c>
      <c r="AF785" s="96">
        <f t="shared" si="183"/>
        <v>0.97289848415250346</v>
      </c>
      <c r="AG785" s="96"/>
      <c r="AH785" s="103">
        <f>IF(AND(M785&lt;Variables!$G$6,M785&gt;Variables!$G$5),0,1)</f>
        <v>1</v>
      </c>
      <c r="AI785" s="103">
        <f t="shared" si="193"/>
        <v>1</v>
      </c>
      <c r="AJ785" s="103">
        <f>IF(I785&gt;Variables!$G$7,0,1)</f>
        <v>1</v>
      </c>
      <c r="AK785" s="103">
        <f>IF(F785&gt;Variables!$G$8,0,1)</f>
        <v>0</v>
      </c>
      <c r="AL785" s="103">
        <f>IF(G785&gt;Variables!$G$9,0,1)</f>
        <v>1</v>
      </c>
      <c r="AM785" s="103">
        <f>IF(AND(K785&gt;Variables!$G$10,K785&lt;Variables!$G$11),0,1)</f>
        <v>1</v>
      </c>
      <c r="AN785" s="103">
        <f>IF(H785&lt;Variables!$G$13,1,0)</f>
        <v>1</v>
      </c>
      <c r="AO785" s="101">
        <f>IF(R785&lt;Variables!$G$12,0,1)</f>
        <v>1</v>
      </c>
      <c r="AP785" s="104">
        <f t="shared" si="185"/>
        <v>0</v>
      </c>
      <c r="AQ785" s="104"/>
      <c r="AR785" s="104"/>
      <c r="AS785" s="104"/>
      <c r="AT785" s="104">
        <v>1</v>
      </c>
      <c r="AU785" s="104"/>
      <c r="AV785" s="96" t="str">
        <f t="shared" si="194"/>
        <v/>
      </c>
      <c r="AW785" s="96">
        <f t="shared" si="195"/>
        <v>1</v>
      </c>
      <c r="AX785" s="96" t="str">
        <f t="shared" si="196"/>
        <v/>
      </c>
      <c r="AY785" s="96">
        <f t="shared" si="197"/>
        <v>1</v>
      </c>
      <c r="AZ785" s="96">
        <f t="shared" si="198"/>
        <v>2.3529327888473595</v>
      </c>
      <c r="BA785" s="96"/>
      <c r="BB785" s="96"/>
      <c r="BC785" s="96"/>
      <c r="BD785" s="96"/>
      <c r="BE785"/>
      <c r="BF785"/>
      <c r="BG785"/>
      <c r="BH785"/>
      <c r="BI785"/>
      <c r="BJ785" s="83"/>
      <c r="BK785" s="83"/>
    </row>
    <row r="786" spans="1:63" ht="14.1" customHeight="1" x14ac:dyDescent="0.2">
      <c r="A786" s="96"/>
      <c r="B786" s="96"/>
      <c r="C786" s="135">
        <v>44327.5</v>
      </c>
      <c r="D786" s="96" t="s">
        <v>101</v>
      </c>
      <c r="E786" s="96">
        <v>15.350099999999999</v>
      </c>
      <c r="F786" s="96">
        <v>61.74</v>
      </c>
      <c r="G786" s="96">
        <v>45.64</v>
      </c>
      <c r="H786" s="96">
        <v>17.02</v>
      </c>
      <c r="I786" s="96">
        <v>0</v>
      </c>
      <c r="J786" s="96" t="s">
        <v>78</v>
      </c>
      <c r="K786" s="96">
        <v>48.67</v>
      </c>
      <c r="L786" s="96">
        <v>15.464015</v>
      </c>
      <c r="M786" s="96">
        <v>-0.73664600000000002</v>
      </c>
      <c r="N786" s="96">
        <v>15.55865</v>
      </c>
      <c r="O786" s="96">
        <v>-1.3404119999999999</v>
      </c>
      <c r="P786" s="96">
        <v>16020000</v>
      </c>
      <c r="Q786" s="148">
        <v>128990</v>
      </c>
      <c r="R786" s="103">
        <v>124.2</v>
      </c>
      <c r="S786" s="103"/>
      <c r="T786" s="103"/>
      <c r="U786" s="103"/>
      <c r="V786" s="103">
        <f t="shared" si="186"/>
        <v>2.36954450924816</v>
      </c>
      <c r="W786" s="98">
        <f t="shared" si="187"/>
        <v>15.503601</v>
      </c>
      <c r="X786" s="98">
        <f t="shared" si="188"/>
        <v>15.657102</v>
      </c>
      <c r="Y786" s="103">
        <f t="shared" si="189"/>
        <v>15.043097999999999</v>
      </c>
      <c r="Z786" s="103">
        <f t="shared" si="190"/>
        <v>15.55865</v>
      </c>
      <c r="AA786" s="103">
        <f t="shared" si="191"/>
        <v>14.736095999999998</v>
      </c>
      <c r="AB786" s="98"/>
      <c r="AC786" s="98"/>
      <c r="AD786" s="98">
        <v>14.6</v>
      </c>
      <c r="AE786" s="98">
        <f t="shared" si="192"/>
        <v>0</v>
      </c>
      <c r="AF786" s="98">
        <f t="shared" si="183"/>
        <v>0.95113386883473072</v>
      </c>
      <c r="AG786" s="98"/>
      <c r="AH786" s="103">
        <f>IF(AND(M786&lt;Variables!$G$6,M786&gt;Variables!$G$5),0,1)</f>
        <v>1</v>
      </c>
      <c r="AI786" s="103">
        <f t="shared" si="193"/>
        <v>1</v>
      </c>
      <c r="AJ786" s="103">
        <f>IF(I786&gt;Variables!$G$7,0,1)</f>
        <v>1</v>
      </c>
      <c r="AK786" s="103">
        <f>IF(F786&gt;Variables!$G$8,0,1)</f>
        <v>0</v>
      </c>
      <c r="AL786" s="103">
        <f>IF(G786&gt;Variables!$G$9,0,1)</f>
        <v>0</v>
      </c>
      <c r="AM786" s="103">
        <f>IF(AND(K786&gt;Variables!$G$10,K786&lt;Variables!$G$11),0,1)</f>
        <v>1</v>
      </c>
      <c r="AN786" s="103">
        <f>IF(H786&lt;Variables!$G$13,1,0)</f>
        <v>1</v>
      </c>
      <c r="AO786" s="101">
        <f>IF(R786&lt;Variables!$G$12,0,1)</f>
        <v>1</v>
      </c>
      <c r="AP786" s="104">
        <f t="shared" si="185"/>
        <v>1</v>
      </c>
      <c r="AQ786" s="104"/>
      <c r="AR786" s="104"/>
      <c r="AS786" s="104"/>
      <c r="AT786" s="104">
        <v>1</v>
      </c>
      <c r="AU786" s="104"/>
      <c r="AV786" s="96" t="str">
        <f t="shared" si="194"/>
        <v/>
      </c>
      <c r="AW786" s="96">
        <f t="shared" si="195"/>
        <v>1</v>
      </c>
      <c r="AX786" s="96" t="str">
        <f t="shared" si="196"/>
        <v/>
      </c>
      <c r="AY786" s="96">
        <f t="shared" si="197"/>
        <v>1</v>
      </c>
      <c r="AZ786" s="96">
        <f t="shared" si="198"/>
        <v>2.3669163292481596</v>
      </c>
      <c r="BA786" s="96"/>
      <c r="BB786" s="96"/>
      <c r="BC786" s="96"/>
      <c r="BD786" s="96"/>
      <c r="BE786"/>
      <c r="BF786"/>
      <c r="BG786"/>
      <c r="BH786"/>
      <c r="BI786"/>
      <c r="BJ786" s="83"/>
      <c r="BK786" s="83"/>
    </row>
    <row r="787" spans="1:63" ht="14.1" customHeight="1" x14ac:dyDescent="0.2">
      <c r="A787" s="96"/>
      <c r="B787" s="96"/>
      <c r="C787" s="135">
        <v>44327.5</v>
      </c>
      <c r="D787" s="96" t="s">
        <v>96</v>
      </c>
      <c r="E787" s="96">
        <v>19.774999999999999</v>
      </c>
      <c r="F787" s="96">
        <v>7.35</v>
      </c>
      <c r="G787" s="96">
        <v>14.97</v>
      </c>
      <c r="H787" s="96">
        <v>35080</v>
      </c>
      <c r="I787" s="96">
        <v>-40.56</v>
      </c>
      <c r="J787" s="96" t="s">
        <v>78</v>
      </c>
      <c r="K787" s="96">
        <v>45.75</v>
      </c>
      <c r="L787" s="96">
        <v>19.819890000000001</v>
      </c>
      <c r="M787" s="96">
        <v>-0.22649</v>
      </c>
      <c r="N787" s="96">
        <v>19.812262</v>
      </c>
      <c r="O787" s="96">
        <v>-0.18807499999999999</v>
      </c>
      <c r="P787" s="96">
        <v>138098000</v>
      </c>
      <c r="Q787" s="148">
        <v>81574000</v>
      </c>
      <c r="R787" s="97">
        <v>1.69</v>
      </c>
      <c r="S787" s="97"/>
      <c r="T787" s="97"/>
      <c r="U787" s="97"/>
      <c r="V787" s="97">
        <f t="shared" si="186"/>
        <v>2.3260788017399996</v>
      </c>
      <c r="W787" s="97">
        <f t="shared" si="187"/>
        <v>19.972749999999998</v>
      </c>
      <c r="X787" s="96">
        <f t="shared" si="188"/>
        <v>20.170500000000001</v>
      </c>
      <c r="Y787" s="96">
        <f t="shared" si="189"/>
        <v>19.379499999999997</v>
      </c>
      <c r="Z787" s="96">
        <f t="shared" si="190"/>
        <v>19.812262</v>
      </c>
      <c r="AA787" s="96">
        <f t="shared" si="191"/>
        <v>18.983999999999998</v>
      </c>
      <c r="AB787" s="96"/>
      <c r="AC787" s="96">
        <v>20.25</v>
      </c>
      <c r="AD787" s="96">
        <v>19.71</v>
      </c>
      <c r="AE787" s="97">
        <f t="shared" si="192"/>
        <v>1.0240202275600507</v>
      </c>
      <c r="AF787" s="96">
        <f t="shared" si="183"/>
        <v>0.99671302149178265</v>
      </c>
      <c r="AG787" s="96"/>
      <c r="AH787" s="97">
        <f>IF(AND(M787&lt;Variables!$G$6,M787&gt;Variables!$G$5),0,1)</f>
        <v>1</v>
      </c>
      <c r="AI787" s="97">
        <f t="shared" si="193"/>
        <v>0</v>
      </c>
      <c r="AJ787" s="97">
        <f>IF(I787&gt;Variables!$G$7,0,1)</f>
        <v>1</v>
      </c>
      <c r="AK787" s="97">
        <f>IF(F787&gt;Variables!$G$8,0,1)</f>
        <v>1</v>
      </c>
      <c r="AL787" s="97">
        <f>IF(G787&gt;Variables!$G$9,0,1)</f>
        <v>0</v>
      </c>
      <c r="AM787" s="97">
        <f>IF(AND(K787&gt;Variables!$G$10,K787&lt;Variables!$G$11),0,1)</f>
        <v>1</v>
      </c>
      <c r="AN787" s="103">
        <f>IF(H787&lt;Variables!$G$13,1,0)</f>
        <v>0</v>
      </c>
      <c r="AO787" s="101">
        <f>IF(R787&lt;Variables!$G$12,0,1)</f>
        <v>0</v>
      </c>
      <c r="AP787" s="99">
        <f t="shared" si="185"/>
        <v>1</v>
      </c>
      <c r="AQ787" s="99"/>
      <c r="AR787" s="99"/>
      <c r="AS787" s="99">
        <v>1</v>
      </c>
      <c r="AT787" s="99"/>
      <c r="AU787" s="99"/>
      <c r="AV787" s="96">
        <f t="shared" si="194"/>
        <v>3</v>
      </c>
      <c r="AW787" s="96" t="str">
        <f t="shared" si="195"/>
        <v/>
      </c>
      <c r="AX787" s="96" t="str">
        <f t="shared" si="196"/>
        <v/>
      </c>
      <c r="AY787" s="96">
        <f t="shared" si="197"/>
        <v>3</v>
      </c>
      <c r="AZ787" s="96">
        <f t="shared" si="198"/>
        <v>2.3236083017399998</v>
      </c>
      <c r="BA787" s="96"/>
      <c r="BB787" s="96"/>
      <c r="BC787" s="96"/>
      <c r="BD787" s="96"/>
      <c r="BE787"/>
      <c r="BF787"/>
      <c r="BG787"/>
      <c r="BH787"/>
      <c r="BI787"/>
      <c r="BJ787" s="83"/>
      <c r="BK787" s="83"/>
    </row>
    <row r="788" spans="1:63" ht="14.1" customHeight="1" x14ac:dyDescent="0.2">
      <c r="A788" s="96"/>
      <c r="B788" s="96"/>
      <c r="C788" s="135">
        <v>44327.5</v>
      </c>
      <c r="D788" s="96" t="s">
        <v>102</v>
      </c>
      <c r="E788" s="96">
        <v>160.43</v>
      </c>
      <c r="F788" s="96">
        <v>19.5</v>
      </c>
      <c r="G788" s="96">
        <v>10.26</v>
      </c>
      <c r="H788" s="96">
        <v>4620</v>
      </c>
      <c r="I788" s="96">
        <v>113.857</v>
      </c>
      <c r="J788" s="96" t="s">
        <v>78</v>
      </c>
      <c r="K788" s="96">
        <v>44.56</v>
      </c>
      <c r="L788" s="96">
        <v>161.67347899999999</v>
      </c>
      <c r="M788" s="96">
        <v>-0.76912999999999998</v>
      </c>
      <c r="N788" s="96">
        <v>159.956481</v>
      </c>
      <c r="O788" s="96">
        <v>0.29603000000000002</v>
      </c>
      <c r="P788" s="96">
        <v>639080</v>
      </c>
      <c r="Q788" s="148">
        <v>448067</v>
      </c>
      <c r="R788" s="101">
        <v>1.43</v>
      </c>
      <c r="S788" s="101"/>
      <c r="T788" s="101"/>
      <c r="U788" s="101"/>
      <c r="V788" s="101">
        <f t="shared" si="186"/>
        <v>2.3185553939263999</v>
      </c>
      <c r="W788" s="101">
        <f t="shared" si="187"/>
        <v>162.0343</v>
      </c>
      <c r="X788" s="101">
        <f t="shared" si="188"/>
        <v>163.6386</v>
      </c>
      <c r="Y788" s="96">
        <f t="shared" si="189"/>
        <v>157.22140000000002</v>
      </c>
      <c r="Z788" s="96">
        <f t="shared" si="190"/>
        <v>159.956481</v>
      </c>
      <c r="AA788" s="96">
        <f t="shared" si="191"/>
        <v>154.0128</v>
      </c>
      <c r="AB788" s="96"/>
      <c r="AC788" s="98">
        <v>165.39</v>
      </c>
      <c r="AD788" s="96">
        <v>160.19999999999999</v>
      </c>
      <c r="AE788" s="101">
        <f t="shared" si="192"/>
        <v>1.0309169108022189</v>
      </c>
      <c r="AF788" s="96">
        <f t="shared" si="183"/>
        <v>0.99856635292650986</v>
      </c>
      <c r="AG788" s="96"/>
      <c r="AH788" s="101">
        <f>IF(AND(M788&lt;Variables!$G$6,M788&gt;Variables!$G$5),0,1)</f>
        <v>1</v>
      </c>
      <c r="AI788" s="101">
        <f t="shared" si="193"/>
        <v>0</v>
      </c>
      <c r="AJ788" s="101">
        <f>IF(I788&gt;Variables!$G$7,0,1)</f>
        <v>0</v>
      </c>
      <c r="AK788" s="101">
        <f>IF(F788&gt;Variables!$G$8,0,1)</f>
        <v>0</v>
      </c>
      <c r="AL788" s="101">
        <f>IF(G788&gt;Variables!$G$9,0,1)</f>
        <v>1</v>
      </c>
      <c r="AM788" s="101">
        <f>IF(AND(K788&gt;Variables!$G$10,K788&lt;Variables!$G$11),0,1)</f>
        <v>1</v>
      </c>
      <c r="AN788" s="103">
        <f>IF(H788&lt;Variables!$G$13,1,0)</f>
        <v>0</v>
      </c>
      <c r="AO788" s="101">
        <f>IF(R788&lt;Variables!$G$12,0,1)</f>
        <v>0</v>
      </c>
      <c r="AP788" s="102">
        <f t="shared" si="185"/>
        <v>1</v>
      </c>
      <c r="AQ788" s="102"/>
      <c r="AR788" s="102">
        <v>1</v>
      </c>
      <c r="AS788" s="102"/>
      <c r="AT788" s="102"/>
      <c r="AU788" s="102"/>
      <c r="AV788" s="96">
        <f t="shared" si="194"/>
        <v>3</v>
      </c>
      <c r="AW788" s="96" t="str">
        <f t="shared" si="195"/>
        <v/>
      </c>
      <c r="AX788" s="96" t="str">
        <f t="shared" si="196"/>
        <v/>
      </c>
      <c r="AY788" s="96">
        <f t="shared" si="197"/>
        <v>3</v>
      </c>
      <c r="AZ788" s="96">
        <f t="shared" si="198"/>
        <v>2.3161491539263999</v>
      </c>
      <c r="BA788" s="96"/>
      <c r="BB788" s="96"/>
      <c r="BC788" s="96"/>
      <c r="BD788" s="96"/>
      <c r="BE788"/>
      <c r="BF788"/>
      <c r="BG788"/>
      <c r="BH788"/>
      <c r="BI788"/>
      <c r="BJ788" s="83"/>
      <c r="BK788" s="83"/>
    </row>
    <row r="789" spans="1:63" ht="14.1" customHeight="1" x14ac:dyDescent="0.2">
      <c r="A789" s="98"/>
      <c r="B789" s="98"/>
      <c r="C789" s="135">
        <v>44327.5</v>
      </c>
      <c r="D789" s="96" t="s">
        <v>77</v>
      </c>
      <c r="E789" s="96">
        <v>42.17</v>
      </c>
      <c r="F789" s="96">
        <v>7.35</v>
      </c>
      <c r="G789" s="96">
        <v>-2.2000000000000002</v>
      </c>
      <c r="H789" s="96">
        <v>1970</v>
      </c>
      <c r="I789" s="96">
        <v>-22.068999999999999</v>
      </c>
      <c r="J789" s="96" t="s">
        <v>78</v>
      </c>
      <c r="K789" s="96">
        <v>43.14</v>
      </c>
      <c r="L789" s="96">
        <v>42.199474000000002</v>
      </c>
      <c r="M789" s="96">
        <v>-6.9844000000000003E-2</v>
      </c>
      <c r="N789" s="96">
        <v>42.248316000000003</v>
      </c>
      <c r="O789" s="96">
        <v>-0.18537100000000001</v>
      </c>
      <c r="P789" s="96">
        <v>701408</v>
      </c>
      <c r="Q789" s="148">
        <v>262850</v>
      </c>
      <c r="R789" s="97">
        <v>2.67</v>
      </c>
      <c r="S789" s="97"/>
      <c r="T789" s="97"/>
      <c r="U789" s="97"/>
      <c r="V789" s="97">
        <f t="shared" si="186"/>
        <v>2.2963626170220799</v>
      </c>
      <c r="W789" s="97">
        <f t="shared" si="187"/>
        <v>42.591700000000003</v>
      </c>
      <c r="X789" s="96">
        <f t="shared" si="188"/>
        <v>43.013400000000004</v>
      </c>
      <c r="Y789" s="96">
        <f t="shared" si="189"/>
        <v>41.326599999999999</v>
      </c>
      <c r="Z789" s="96">
        <f t="shared" si="190"/>
        <v>42.248316000000003</v>
      </c>
      <c r="AA789" s="96">
        <f t="shared" si="191"/>
        <v>40.483200000000004</v>
      </c>
      <c r="AB789" s="96"/>
      <c r="AC789" s="96">
        <v>42.68</v>
      </c>
      <c r="AD789" s="96"/>
      <c r="AE789" s="97">
        <f t="shared" si="192"/>
        <v>1.012093905620109</v>
      </c>
      <c r="AF789" s="96">
        <f t="shared" si="183"/>
        <v>0</v>
      </c>
      <c r="AG789" s="96"/>
      <c r="AH789" s="97">
        <f>IF(AND(M789&lt;Variables!$G$6,M789&gt;Variables!$G$5),0,1)</f>
        <v>1</v>
      </c>
      <c r="AI789" s="97">
        <f t="shared" si="193"/>
        <v>1</v>
      </c>
      <c r="AJ789" s="97">
        <f>IF(I789&gt;Variables!$G$7,0,1)</f>
        <v>1</v>
      </c>
      <c r="AK789" s="97">
        <f>IF(F789&gt;Variables!$G$8,0,1)</f>
        <v>1</v>
      </c>
      <c r="AL789" s="97">
        <f>IF(G789&gt;Variables!$G$9,0,1)</f>
        <v>1</v>
      </c>
      <c r="AM789" s="97">
        <f>IF(AND(K789&gt;Variables!$G$10,K789&lt;Variables!$G$11),0,1)</f>
        <v>1</v>
      </c>
      <c r="AN789" s="103">
        <f>IF(H789&lt;Variables!$G$13,1,0)</f>
        <v>1</v>
      </c>
      <c r="AO789" s="101">
        <f>IF(R789&lt;Variables!$G$12,0,1)</f>
        <v>1</v>
      </c>
      <c r="AP789" s="99">
        <f t="shared" si="185"/>
        <v>1</v>
      </c>
      <c r="AQ789" s="99"/>
      <c r="AR789" s="99"/>
      <c r="AS789" s="99">
        <v>1</v>
      </c>
      <c r="AT789" s="99"/>
      <c r="AU789" s="99"/>
      <c r="AV789" s="98">
        <f t="shared" si="194"/>
        <v>3</v>
      </c>
      <c r="AW789" s="98" t="str">
        <f t="shared" si="195"/>
        <v/>
      </c>
      <c r="AX789" s="98" t="str">
        <f t="shared" si="196"/>
        <v/>
      </c>
      <c r="AY789" s="96">
        <f t="shared" si="197"/>
        <v>3</v>
      </c>
      <c r="AZ789" s="96">
        <f t="shared" si="198"/>
        <v>2.2940330570220797</v>
      </c>
      <c r="BA789" s="96"/>
      <c r="BB789" s="96"/>
      <c r="BC789" s="96"/>
      <c r="BD789" s="96"/>
      <c r="BE789"/>
      <c r="BF789"/>
      <c r="BG789"/>
      <c r="BH789"/>
      <c r="BI789"/>
      <c r="BJ789" s="83"/>
      <c r="BK789" s="83"/>
    </row>
    <row r="790" spans="1:63" ht="14.1" customHeight="1" x14ac:dyDescent="0.2">
      <c r="A790" s="96"/>
      <c r="B790" s="96"/>
      <c r="C790" s="135">
        <v>44327.5</v>
      </c>
      <c r="D790" s="96" t="s">
        <v>99</v>
      </c>
      <c r="E790" s="96">
        <v>73.390199999999993</v>
      </c>
      <c r="F790" s="96">
        <v>14.7</v>
      </c>
      <c r="G790" s="96">
        <v>13.12</v>
      </c>
      <c r="H790" s="96">
        <v>33760</v>
      </c>
      <c r="I790" s="96">
        <v>1.2999999999999999E-2</v>
      </c>
      <c r="J790" s="96" t="s">
        <v>78</v>
      </c>
      <c r="K790" s="96">
        <v>67.87</v>
      </c>
      <c r="L790" s="96">
        <v>72.233080000000001</v>
      </c>
      <c r="M790" s="96">
        <v>1.601925</v>
      </c>
      <c r="N790" s="96">
        <v>71.490902000000006</v>
      </c>
      <c r="O790" s="96">
        <v>2.6566990000000001</v>
      </c>
      <c r="P790" s="96">
        <v>13791000</v>
      </c>
      <c r="Q790" s="148">
        <v>10517000</v>
      </c>
      <c r="R790" s="101">
        <v>1.31</v>
      </c>
      <c r="S790" s="101"/>
      <c r="T790" s="101"/>
      <c r="U790" s="101"/>
      <c r="V790" s="101">
        <f t="shared" si="186"/>
        <v>2.4278101075220002</v>
      </c>
      <c r="W790" s="101">
        <f t="shared" si="187"/>
        <v>74.124101999999993</v>
      </c>
      <c r="X790" s="101">
        <f t="shared" si="188"/>
        <v>74.858003999999994</v>
      </c>
      <c r="Y790" s="96">
        <f t="shared" si="189"/>
        <v>71.922395999999992</v>
      </c>
      <c r="Z790" s="96">
        <f t="shared" si="190"/>
        <v>71.490902000000006</v>
      </c>
      <c r="AA790" s="96">
        <f t="shared" si="191"/>
        <v>70.454591999999991</v>
      </c>
      <c r="AB790" s="96"/>
      <c r="AC790" s="96">
        <v>75.540000000000006</v>
      </c>
      <c r="AD790" s="96"/>
      <c r="AE790" s="101">
        <f t="shared" si="192"/>
        <v>1.029292739357571</v>
      </c>
      <c r="AF790" s="96">
        <f t="shared" si="183"/>
        <v>0</v>
      </c>
      <c r="AG790" s="96"/>
      <c r="AH790" s="101">
        <f>IF(AND(M790&lt;Variables!$G$6,M790&gt;Variables!$G$5),0,1)</f>
        <v>1</v>
      </c>
      <c r="AI790" s="101">
        <f t="shared" si="193"/>
        <v>0</v>
      </c>
      <c r="AJ790" s="101">
        <f>IF(I790&gt;Variables!$G$7,0,1)</f>
        <v>0</v>
      </c>
      <c r="AK790" s="101">
        <f>IF(F790&gt;Variables!$G$8,0,1)</f>
        <v>0</v>
      </c>
      <c r="AL790" s="101">
        <f>IF(G790&gt;Variables!$G$9,0,1)</f>
        <v>0</v>
      </c>
      <c r="AM790" s="101">
        <f>IF(AND(K790&gt;Variables!$G$10,K790&lt;Variables!$G$11),0,1)</f>
        <v>0</v>
      </c>
      <c r="AN790" s="103">
        <f>IF(H790&lt;Variables!$G$13,1,0)</f>
        <v>0</v>
      </c>
      <c r="AO790" s="101">
        <f>IF(R790&lt;Variables!$G$12,0,1)</f>
        <v>0</v>
      </c>
      <c r="AP790" s="102">
        <f t="shared" si="185"/>
        <v>1</v>
      </c>
      <c r="AQ790" s="102"/>
      <c r="AR790" s="102">
        <v>1</v>
      </c>
      <c r="AS790" s="102"/>
      <c r="AT790" s="102"/>
      <c r="AU790" s="102"/>
      <c r="AV790" s="96">
        <f t="shared" si="194"/>
        <v>3</v>
      </c>
      <c r="AW790" s="96" t="str">
        <f t="shared" si="195"/>
        <v/>
      </c>
      <c r="AX790" s="96" t="str">
        <f t="shared" si="196"/>
        <v/>
      </c>
      <c r="AY790" s="96">
        <f t="shared" si="197"/>
        <v>3</v>
      </c>
      <c r="AZ790" s="96">
        <f t="shared" si="198"/>
        <v>2.4241451275220003</v>
      </c>
      <c r="BA790" s="96"/>
      <c r="BB790" s="96"/>
      <c r="BC790" s="96"/>
      <c r="BD790" s="96"/>
      <c r="BE790"/>
      <c r="BF790"/>
      <c r="BG790"/>
      <c r="BH790"/>
      <c r="BI790"/>
      <c r="BJ790" s="83"/>
      <c r="BK790" s="83"/>
    </row>
    <row r="791" spans="1:63" ht="14.1" customHeight="1" x14ac:dyDescent="0.2">
      <c r="A791" s="96" t="s">
        <v>105</v>
      </c>
      <c r="B791" s="96"/>
      <c r="C791" s="135">
        <v>44327.513888888891</v>
      </c>
      <c r="D791" s="96" t="s">
        <v>85</v>
      </c>
      <c r="E791" s="100">
        <v>7.7850000000000001</v>
      </c>
      <c r="F791" s="96">
        <v>7.24</v>
      </c>
      <c r="G791" s="96">
        <v>16.89</v>
      </c>
      <c r="H791" s="96">
        <v>2270</v>
      </c>
      <c r="I791" s="96">
        <v>-87.451999999999998</v>
      </c>
      <c r="J791" s="96" t="s">
        <v>78</v>
      </c>
      <c r="K791" s="96">
        <v>62.8</v>
      </c>
      <c r="L791" s="96">
        <v>7.7387300000000003</v>
      </c>
      <c r="M791" s="96">
        <v>0.59790200000000004</v>
      </c>
      <c r="N791" s="96">
        <v>7.6545899999999998</v>
      </c>
      <c r="O791" s="96">
        <v>1.703684</v>
      </c>
      <c r="P791" s="96">
        <v>24569000</v>
      </c>
      <c r="Q791" s="96">
        <v>28452000</v>
      </c>
      <c r="R791" s="149">
        <f>P791/Q791</f>
        <v>0.86352453254604244</v>
      </c>
      <c r="S791" s="149"/>
      <c r="T791" s="149"/>
      <c r="U791" s="149"/>
      <c r="V791" s="149">
        <f t="shared" si="186"/>
        <v>2.4619602635071995</v>
      </c>
      <c r="W791" s="97">
        <f t="shared" si="187"/>
        <v>7.8628499999999999</v>
      </c>
      <c r="X791" s="96">
        <f t="shared" si="188"/>
        <v>7.9407000000000005</v>
      </c>
      <c r="Y791" s="96">
        <f t="shared" si="189"/>
        <v>7.6292999999999997</v>
      </c>
      <c r="Z791" s="96">
        <f t="shared" si="190"/>
        <v>7.6545899999999998</v>
      </c>
      <c r="AA791" s="96">
        <f t="shared" si="191"/>
        <v>7.4736000000000002</v>
      </c>
      <c r="AB791" s="96"/>
      <c r="AC791" s="96">
        <v>7.94</v>
      </c>
      <c r="AD791" s="96">
        <v>7.71</v>
      </c>
      <c r="AE791" s="97">
        <f t="shared" si="192"/>
        <v>1.0199100834938986</v>
      </c>
      <c r="AF791" s="96">
        <f t="shared" si="183"/>
        <v>0.99036608863198461</v>
      </c>
      <c r="AG791" s="96"/>
      <c r="AH791" s="97">
        <f>IF(AND(M791&lt;Variables!$G$6,M791&gt;Variables!$G$5),0,1)</f>
        <v>1</v>
      </c>
      <c r="AI791" s="97">
        <f t="shared" si="193"/>
        <v>0</v>
      </c>
      <c r="AJ791" s="97">
        <f>IF(I791&gt;Variables!$G$7,0,1)</f>
        <v>1</v>
      </c>
      <c r="AK791" s="97">
        <f>IF(F791&gt;Variables!$G$8,0,1)</f>
        <v>1</v>
      </c>
      <c r="AL791" s="97">
        <f>IF(G791&gt;Variables!$G$9,0,1)</f>
        <v>0</v>
      </c>
      <c r="AM791" s="97">
        <f>IF(AND(K791&gt;Variables!$G$10,K791&lt;Variables!$G$11),0,1)</f>
        <v>0</v>
      </c>
      <c r="AN791" s="103">
        <f>IF(H791&lt;Variables!$G$13,1,0)</f>
        <v>1</v>
      </c>
      <c r="AO791" s="101">
        <f>IF(R791&lt;Variables!$G$12,0,1)</f>
        <v>0</v>
      </c>
      <c r="AP791" s="97">
        <f t="shared" si="185"/>
        <v>1</v>
      </c>
      <c r="AQ791" s="97"/>
      <c r="AR791" s="97"/>
      <c r="AS791" s="97">
        <v>1</v>
      </c>
      <c r="AT791" s="97"/>
      <c r="AU791" s="97"/>
      <c r="AV791" s="96">
        <f t="shared" si="194"/>
        <v>3</v>
      </c>
      <c r="AW791" s="96" t="str">
        <f t="shared" si="195"/>
        <v/>
      </c>
      <c r="AX791" s="96" t="str">
        <f t="shared" si="196"/>
        <v/>
      </c>
      <c r="AY791" s="96">
        <f t="shared" si="197"/>
        <v>3</v>
      </c>
      <c r="AZ791" s="96">
        <f t="shared" si="198"/>
        <v>2.4585690635071997</v>
      </c>
      <c r="BA791" s="96"/>
      <c r="BB791" s="96"/>
      <c r="BC791" s="96"/>
      <c r="BD791" s="96"/>
      <c r="BE791"/>
      <c r="BF791"/>
      <c r="BG791"/>
      <c r="BH791"/>
      <c r="BI791"/>
      <c r="BJ791" s="83"/>
      <c r="BK791" s="83"/>
    </row>
    <row r="792" spans="1:63" ht="14.1" customHeight="1" x14ac:dyDescent="0.2">
      <c r="A792" s="96"/>
      <c r="B792" s="96"/>
      <c r="C792" s="141">
        <v>44327.520833333336</v>
      </c>
      <c r="D792" s="89" t="s">
        <v>83</v>
      </c>
      <c r="E792" s="89">
        <v>32.837000000000003</v>
      </c>
      <c r="F792" s="89">
        <v>9.36</v>
      </c>
      <c r="G792" s="89">
        <v>5.99</v>
      </c>
      <c r="H792" s="89">
        <v>5490</v>
      </c>
      <c r="I792" s="89">
        <v>0.41099999999999998</v>
      </c>
      <c r="J792" s="96" t="s">
        <v>78</v>
      </c>
      <c r="K792" s="96">
        <v>77.89</v>
      </c>
      <c r="L792" s="89">
        <v>32.415565000000001</v>
      </c>
      <c r="M792" s="89">
        <v>1.300101</v>
      </c>
      <c r="N792" s="89">
        <v>32.071213999999998</v>
      </c>
      <c r="O792" s="96">
        <v>2.3877670000000002</v>
      </c>
      <c r="P792" s="96">
        <v>3003000</v>
      </c>
      <c r="Q792" s="148">
        <v>1844000</v>
      </c>
      <c r="R792" s="97">
        <v>1.63</v>
      </c>
      <c r="S792" s="97"/>
      <c r="T792" s="97"/>
      <c r="U792" s="97"/>
      <c r="V792" s="97">
        <f t="shared" si="186"/>
        <v>2.5174194228216797</v>
      </c>
      <c r="W792" s="97">
        <f t="shared" si="187"/>
        <v>33.165370000000003</v>
      </c>
      <c r="X792" s="96">
        <f t="shared" si="188"/>
        <v>33.493740000000003</v>
      </c>
      <c r="Y792" s="96">
        <f t="shared" si="189"/>
        <v>32.180260000000004</v>
      </c>
      <c r="Z792" s="96">
        <f t="shared" si="190"/>
        <v>32.071213999999998</v>
      </c>
      <c r="AA792" s="96">
        <f t="shared" si="191"/>
        <v>31.523520000000001</v>
      </c>
      <c r="AB792" s="96"/>
      <c r="AC792" s="96">
        <v>33.97</v>
      </c>
      <c r="AD792" s="96"/>
      <c r="AE792" s="97">
        <f t="shared" si="192"/>
        <v>1.0345037610013093</v>
      </c>
      <c r="AF792" s="96">
        <f t="shared" si="183"/>
        <v>0</v>
      </c>
      <c r="AG792" s="96"/>
      <c r="AH792" s="97">
        <f>IF(AND(M792&lt;Variables!$G$6,M792&gt;Variables!$G$5),0,1)</f>
        <v>1</v>
      </c>
      <c r="AI792" s="97">
        <f t="shared" si="193"/>
        <v>0</v>
      </c>
      <c r="AJ792" s="97">
        <f>IF(I792&gt;Variables!$G$7,0,1)</f>
        <v>0</v>
      </c>
      <c r="AK792" s="97">
        <f>IF(F792&gt;Variables!$G$8,0,1)</f>
        <v>0</v>
      </c>
      <c r="AL792" s="97">
        <f>IF(G792&gt;Variables!$G$9,0,1)</f>
        <v>1</v>
      </c>
      <c r="AM792" s="97">
        <f>IF(AND(K792&gt;Variables!$G$10,K792&lt;Variables!$G$11),0,1)</f>
        <v>1</v>
      </c>
      <c r="AN792" s="103">
        <f>IF(H792&lt;Variables!$G$13,1,0)</f>
        <v>0</v>
      </c>
      <c r="AO792" s="101">
        <f>IF(R792&lt;Variables!$G$12,0,1)</f>
        <v>0</v>
      </c>
      <c r="AP792" s="99">
        <f t="shared" si="185"/>
        <v>1</v>
      </c>
      <c r="AQ792" s="99"/>
      <c r="AR792" s="99"/>
      <c r="AS792" s="99">
        <v>1</v>
      </c>
      <c r="AT792" s="99"/>
      <c r="AU792" s="99"/>
      <c r="AV792" s="96">
        <f t="shared" si="194"/>
        <v>3</v>
      </c>
      <c r="AW792" s="96" t="str">
        <f t="shared" si="195"/>
        <v/>
      </c>
      <c r="AX792" s="96" t="str">
        <f t="shared" si="196"/>
        <v/>
      </c>
      <c r="AY792" s="96">
        <f t="shared" si="197"/>
        <v>3</v>
      </c>
      <c r="AZ792" s="96">
        <f t="shared" si="198"/>
        <v>2.5132133628216797</v>
      </c>
      <c r="BA792" s="96"/>
      <c r="BB792" s="96"/>
      <c r="BC792" s="96"/>
      <c r="BD792" s="96"/>
      <c r="BE792"/>
      <c r="BF792"/>
      <c r="BG792"/>
      <c r="BH792"/>
      <c r="BI792"/>
      <c r="BJ792" s="83"/>
      <c r="BK792" s="83"/>
    </row>
    <row r="793" spans="1:63" ht="14.1" customHeight="1" x14ac:dyDescent="0.2">
      <c r="A793" s="96"/>
      <c r="B793" s="96"/>
      <c r="C793" s="135">
        <v>44327.520833333336</v>
      </c>
      <c r="D793" s="96" t="s">
        <v>91</v>
      </c>
      <c r="E793" s="96">
        <v>22.72</v>
      </c>
      <c r="F793" s="96">
        <v>13.02</v>
      </c>
      <c r="G793" s="96">
        <v>18.09</v>
      </c>
      <c r="H793" s="96">
        <v>1950</v>
      </c>
      <c r="I793" s="96">
        <v>-1.1930000000000001</v>
      </c>
      <c r="J793" s="96" t="s">
        <v>76</v>
      </c>
      <c r="K793" s="96">
        <v>63.74</v>
      </c>
      <c r="L793" s="96">
        <v>22.485153</v>
      </c>
      <c r="M793" s="96">
        <v>1.0444549999999999</v>
      </c>
      <c r="N793" s="96">
        <v>22.402457999999999</v>
      </c>
      <c r="O793" s="96">
        <v>1.417441</v>
      </c>
      <c r="P793" s="96">
        <v>485889</v>
      </c>
      <c r="Q793" s="148">
        <v>968670</v>
      </c>
      <c r="R793" s="103">
        <v>0.5</v>
      </c>
      <c r="S793" s="103"/>
      <c r="T793" s="103"/>
      <c r="U793" s="103"/>
      <c r="V793" s="103">
        <f t="shared" si="186"/>
        <v>2.4407454258104</v>
      </c>
      <c r="W793" s="96">
        <f t="shared" si="187"/>
        <v>22.947199999999999</v>
      </c>
      <c r="X793" s="96">
        <f t="shared" si="188"/>
        <v>23.174399999999999</v>
      </c>
      <c r="Y793" s="103">
        <f t="shared" si="189"/>
        <v>22.265599999999999</v>
      </c>
      <c r="Z793" s="103">
        <f t="shared" si="190"/>
        <v>22.402457999999999</v>
      </c>
      <c r="AA793" s="103">
        <f t="shared" si="191"/>
        <v>21.811199999999999</v>
      </c>
      <c r="AB793" s="96"/>
      <c r="AC793" s="96"/>
      <c r="AD793" s="96">
        <v>21.95</v>
      </c>
      <c r="AE793" s="96">
        <f t="shared" si="192"/>
        <v>0</v>
      </c>
      <c r="AF793" s="96">
        <f t="shared" ref="AF793:AF856" si="199">AD793/E793</f>
        <v>0.9661091549295775</v>
      </c>
      <c r="AG793" s="96"/>
      <c r="AH793" s="103">
        <f>IF(AND(M793&lt;Variables!$G$6,M793&gt;Variables!$G$5),0,1)</f>
        <v>1</v>
      </c>
      <c r="AI793" s="103">
        <f t="shared" si="193"/>
        <v>0</v>
      </c>
      <c r="AJ793" s="103">
        <f>IF(I793&gt;Variables!$G$7,0,1)</f>
        <v>1</v>
      </c>
      <c r="AK793" s="103">
        <f>IF(F793&gt;Variables!$G$8,0,1)</f>
        <v>0</v>
      </c>
      <c r="AL793" s="103">
        <f>IF(G793&gt;Variables!$G$9,0,1)</f>
        <v>0</v>
      </c>
      <c r="AM793" s="103">
        <f>IF(AND(K793&gt;Variables!$G$10,K793&lt;Variables!$G$11),0,1)</f>
        <v>0</v>
      </c>
      <c r="AN793" s="103">
        <f>IF(H793&lt;Variables!$G$13,1,0)</f>
        <v>1</v>
      </c>
      <c r="AO793" s="101">
        <f>IF(R793&lt;Variables!$G$12,0,1)</f>
        <v>0</v>
      </c>
      <c r="AP793" s="104">
        <f t="shared" si="185"/>
        <v>0</v>
      </c>
      <c r="AQ793" s="104"/>
      <c r="AR793" s="104"/>
      <c r="AS793" s="104"/>
      <c r="AT793" s="104">
        <v>1</v>
      </c>
      <c r="AU793" s="104"/>
      <c r="AV793" s="96" t="str">
        <f t="shared" si="194"/>
        <v/>
      </c>
      <c r="AW793" s="96">
        <f t="shared" si="195"/>
        <v>1</v>
      </c>
      <c r="AX793" s="96" t="str">
        <f t="shared" si="196"/>
        <v/>
      </c>
      <c r="AY793" s="96">
        <f t="shared" si="197"/>
        <v>1</v>
      </c>
      <c r="AZ793" s="96">
        <f t="shared" si="198"/>
        <v>2.4373034658104</v>
      </c>
      <c r="BA793" s="96"/>
      <c r="BB793" s="96"/>
      <c r="BC793" s="96"/>
      <c r="BD793" s="96"/>
      <c r="BE793"/>
      <c r="BF793"/>
      <c r="BG793"/>
      <c r="BH793"/>
      <c r="BI793"/>
      <c r="BJ793" s="83"/>
      <c r="BK793" s="83"/>
    </row>
    <row r="794" spans="1:63" ht="14.1" customHeight="1" x14ac:dyDescent="0.2">
      <c r="A794" s="96"/>
      <c r="B794" s="96"/>
      <c r="C794" s="135">
        <v>44327.520833333336</v>
      </c>
      <c r="D794" s="96" t="s">
        <v>81</v>
      </c>
      <c r="E794" s="96">
        <v>21.81</v>
      </c>
      <c r="F794" s="96">
        <v>22.27</v>
      </c>
      <c r="G794" s="96">
        <v>7.54</v>
      </c>
      <c r="H794" s="96">
        <v>2130</v>
      </c>
      <c r="I794" s="96">
        <v>-78.271000000000001</v>
      </c>
      <c r="J794" s="96" t="s">
        <v>76</v>
      </c>
      <c r="K794" s="96">
        <v>63.23</v>
      </c>
      <c r="L794" s="96">
        <v>21.581334999999999</v>
      </c>
      <c r="M794" s="96">
        <v>1.05955</v>
      </c>
      <c r="N794" s="96">
        <v>21.572310000000002</v>
      </c>
      <c r="O794" s="96">
        <v>1.1018289999999999</v>
      </c>
      <c r="P794" s="96">
        <v>32722000</v>
      </c>
      <c r="Q794" s="148">
        <v>4196000</v>
      </c>
      <c r="R794" s="101">
        <v>7.8</v>
      </c>
      <c r="S794" s="101"/>
      <c r="T794" s="101"/>
      <c r="U794" s="101"/>
      <c r="V794" s="101">
        <f t="shared" si="186"/>
        <v>2.4360309593079998</v>
      </c>
      <c r="W794" s="101">
        <f t="shared" si="187"/>
        <v>22.028099999999998</v>
      </c>
      <c r="X794" s="101">
        <f t="shared" si="188"/>
        <v>22.246199999999998</v>
      </c>
      <c r="Y794" s="96">
        <f t="shared" si="189"/>
        <v>21.373799999999999</v>
      </c>
      <c r="Z794" s="96">
        <f t="shared" si="190"/>
        <v>21.572310000000002</v>
      </c>
      <c r="AA794" s="96">
        <f t="shared" si="191"/>
        <v>20.9376</v>
      </c>
      <c r="AB794" s="96"/>
      <c r="AC794" s="96">
        <v>22.44</v>
      </c>
      <c r="AD794" s="96">
        <v>21.61</v>
      </c>
      <c r="AE794" s="101">
        <f t="shared" si="192"/>
        <v>1.0288858321870702</v>
      </c>
      <c r="AF794" s="96">
        <f t="shared" si="199"/>
        <v>0.99082989454378734</v>
      </c>
      <c r="AG794" s="96"/>
      <c r="AH794" s="101">
        <f>IF(AND(M794&lt;Variables!$G$6,M794&gt;Variables!$G$5),0,1)</f>
        <v>1</v>
      </c>
      <c r="AI794" s="101">
        <f t="shared" si="193"/>
        <v>0</v>
      </c>
      <c r="AJ794" s="101">
        <f>IF(I794&gt;Variables!$G$7,0,1)</f>
        <v>1</v>
      </c>
      <c r="AK794" s="101">
        <f>IF(F794&gt;Variables!$G$8,0,1)</f>
        <v>0</v>
      </c>
      <c r="AL794" s="101">
        <f>IF(G794&gt;Variables!$G$9,0,1)</f>
        <v>1</v>
      </c>
      <c r="AM794" s="101">
        <f>IF(AND(K794&gt;Variables!$G$10,K794&lt;Variables!$G$11),0,1)</f>
        <v>0</v>
      </c>
      <c r="AN794" s="103">
        <f>IF(H794&lt;Variables!$G$13,1,0)</f>
        <v>1</v>
      </c>
      <c r="AO794" s="101">
        <f>IF(R794&lt;Variables!$G$12,0,1)</f>
        <v>1</v>
      </c>
      <c r="AP794" s="102">
        <f t="shared" si="185"/>
        <v>0</v>
      </c>
      <c r="AQ794" s="102"/>
      <c r="AR794" s="102">
        <v>1</v>
      </c>
      <c r="AS794" s="102"/>
      <c r="AT794" s="102"/>
      <c r="AU794" s="102"/>
      <c r="AV794" s="96">
        <f t="shared" si="194"/>
        <v>3</v>
      </c>
      <c r="AW794" s="96" t="str">
        <f t="shared" si="195"/>
        <v/>
      </c>
      <c r="AX794" s="96" t="str">
        <f t="shared" si="196"/>
        <v/>
      </c>
      <c r="AY794" s="96">
        <f t="shared" si="197"/>
        <v>3</v>
      </c>
      <c r="AZ794" s="96">
        <f t="shared" si="198"/>
        <v>2.4326165393079999</v>
      </c>
      <c r="BA794" s="96"/>
      <c r="BB794" s="96"/>
      <c r="BC794" s="96"/>
      <c r="BD794" s="96"/>
      <c r="BE794"/>
      <c r="BF794"/>
      <c r="BG794"/>
      <c r="BH794"/>
      <c r="BI794"/>
      <c r="BJ794" s="83"/>
      <c r="BK794" s="83"/>
    </row>
    <row r="795" spans="1:63" ht="14.1" customHeight="1" x14ac:dyDescent="0.2">
      <c r="A795" s="96"/>
      <c r="B795" s="96"/>
      <c r="C795" s="135">
        <v>44327.520833333336</v>
      </c>
      <c r="D795" s="96" t="s">
        <v>88</v>
      </c>
      <c r="E795" s="96">
        <v>21.8</v>
      </c>
      <c r="F795" s="96">
        <v>23.81</v>
      </c>
      <c r="G795" s="96">
        <v>0.28000000000000003</v>
      </c>
      <c r="H795" s="96">
        <v>1450</v>
      </c>
      <c r="I795" s="96">
        <v>21.797999999999998</v>
      </c>
      <c r="J795" s="96" t="s">
        <v>78</v>
      </c>
      <c r="K795" s="96">
        <v>62.37</v>
      </c>
      <c r="L795" s="96">
        <v>21.75525</v>
      </c>
      <c r="M795" s="96">
        <v>0.20569699999999999</v>
      </c>
      <c r="N795" s="96">
        <v>21.7087</v>
      </c>
      <c r="O795" s="96">
        <v>0.42056900000000003</v>
      </c>
      <c r="P795" s="96">
        <v>10870000</v>
      </c>
      <c r="Q795" s="148">
        <v>246510</v>
      </c>
      <c r="R795" s="105">
        <v>44.1</v>
      </c>
      <c r="S795" s="105"/>
      <c r="T795" s="105"/>
      <c r="U795" s="105"/>
      <c r="V795" s="105">
        <f t="shared" si="186"/>
        <v>2.4824566431816799</v>
      </c>
      <c r="W795" s="96">
        <f t="shared" si="187"/>
        <v>22.018000000000001</v>
      </c>
      <c r="X795" s="96">
        <f t="shared" si="188"/>
        <v>22.236000000000001</v>
      </c>
      <c r="Y795" s="105">
        <f t="shared" si="189"/>
        <v>21.364000000000001</v>
      </c>
      <c r="Z795" s="105">
        <f t="shared" si="190"/>
        <v>21.7087</v>
      </c>
      <c r="AA795" s="105">
        <f t="shared" si="191"/>
        <v>20.928000000000001</v>
      </c>
      <c r="AB795" s="96"/>
      <c r="AC795" s="98">
        <v>22</v>
      </c>
      <c r="AD795" s="98">
        <v>21.58</v>
      </c>
      <c r="AE795" s="96">
        <f t="shared" si="192"/>
        <v>1.0091743119266054</v>
      </c>
      <c r="AF795" s="96">
        <f t="shared" si="199"/>
        <v>0.98990825688073381</v>
      </c>
      <c r="AG795" s="96"/>
      <c r="AH795" s="105">
        <f>IF(AND(M795&lt;Variables!$G$6,M795&gt;Variables!$G$5),0,1)</f>
        <v>1</v>
      </c>
      <c r="AI795" s="105">
        <f t="shared" si="193"/>
        <v>0</v>
      </c>
      <c r="AJ795" s="105">
        <f>IF(I795&gt;Variables!$G$7,0,1)</f>
        <v>0</v>
      </c>
      <c r="AK795" s="105">
        <f>IF(F795&gt;Variables!$G$8,0,1)</f>
        <v>0</v>
      </c>
      <c r="AL795" s="105">
        <f>IF(G795&gt;Variables!$G$9,0,1)</f>
        <v>1</v>
      </c>
      <c r="AM795" s="105">
        <f>IF(AND(K795&gt;Variables!$G$10,K795&lt;Variables!$G$11),0,1)</f>
        <v>0</v>
      </c>
      <c r="AN795" s="103">
        <f>IF(H795&lt;Variables!$G$13,1,0)</f>
        <v>1</v>
      </c>
      <c r="AO795" s="101">
        <f>IF(R795&lt;Variables!$G$12,0,1)</f>
        <v>1</v>
      </c>
      <c r="AP795" s="106">
        <f t="shared" si="185"/>
        <v>1</v>
      </c>
      <c r="AQ795" s="106"/>
      <c r="AR795" s="106"/>
      <c r="AS795" s="106"/>
      <c r="AT795" s="106"/>
      <c r="AU795" s="106">
        <v>1</v>
      </c>
      <c r="AV795" s="96">
        <f t="shared" si="194"/>
        <v>3</v>
      </c>
      <c r="AW795" s="96" t="str">
        <f t="shared" si="195"/>
        <v/>
      </c>
      <c r="AX795" s="96" t="str">
        <f t="shared" si="196"/>
        <v/>
      </c>
      <c r="AY795" s="96">
        <f t="shared" si="197"/>
        <v>3</v>
      </c>
      <c r="AZ795" s="96">
        <f t="shared" si="198"/>
        <v>2.4790886631816798</v>
      </c>
      <c r="BA795" s="96"/>
      <c r="BB795" s="96"/>
      <c r="BC795" s="96"/>
      <c r="BD795" s="96"/>
      <c r="BE795"/>
      <c r="BF795"/>
      <c r="BG795"/>
      <c r="BH795"/>
      <c r="BI795"/>
      <c r="BJ795" s="83"/>
      <c r="BK795" s="83"/>
    </row>
    <row r="796" spans="1:63" ht="14.1" customHeight="1" x14ac:dyDescent="0.2">
      <c r="A796" s="96"/>
      <c r="B796" s="96"/>
      <c r="C796" s="135">
        <v>44327.520833333336</v>
      </c>
      <c r="D796" s="96" t="s">
        <v>82</v>
      </c>
      <c r="E796" s="96">
        <v>8.4499999999999993</v>
      </c>
      <c r="F796" s="96">
        <v>8.82</v>
      </c>
      <c r="G796" s="96">
        <v>11.92</v>
      </c>
      <c r="H796" s="96">
        <v>2490</v>
      </c>
      <c r="I796" s="96">
        <v>-87.066000000000003</v>
      </c>
      <c r="J796" s="96" t="s">
        <v>78</v>
      </c>
      <c r="K796" s="96">
        <v>61.43</v>
      </c>
      <c r="L796" s="96">
        <v>8.4138149999999996</v>
      </c>
      <c r="M796" s="96">
        <v>0.43006699999999998</v>
      </c>
      <c r="N796" s="96">
        <v>8.3711540000000007</v>
      </c>
      <c r="O796" s="96">
        <v>0.94187699999999996</v>
      </c>
      <c r="P796" s="96">
        <v>3287000</v>
      </c>
      <c r="Q796" s="148">
        <v>3308000</v>
      </c>
      <c r="R796" s="105">
        <v>0.99</v>
      </c>
      <c r="S796" s="105"/>
      <c r="T796" s="105"/>
      <c r="U796" s="105"/>
      <c r="V796" s="105">
        <f t="shared" si="186"/>
        <v>2.4600366151407198</v>
      </c>
      <c r="W796" s="96">
        <f t="shared" si="187"/>
        <v>8.5344999999999995</v>
      </c>
      <c r="X796" s="96">
        <f t="shared" si="188"/>
        <v>8.6189999999999998</v>
      </c>
      <c r="Y796" s="105">
        <f t="shared" si="189"/>
        <v>8.2809999999999988</v>
      </c>
      <c r="Z796" s="105">
        <f t="shared" si="190"/>
        <v>8.3711540000000007</v>
      </c>
      <c r="AA796" s="105">
        <f t="shared" si="191"/>
        <v>8.1119999999999983</v>
      </c>
      <c r="AB796" s="96"/>
      <c r="AC796" s="96">
        <v>8.5</v>
      </c>
      <c r="AD796" s="96">
        <v>8.31</v>
      </c>
      <c r="AE796" s="96">
        <f t="shared" si="192"/>
        <v>1.0059171597633136</v>
      </c>
      <c r="AF796" s="96">
        <f t="shared" si="199"/>
        <v>0.98343195266272199</v>
      </c>
      <c r="AG796" s="96"/>
      <c r="AH796" s="105">
        <f>IF(AND(M796&lt;Variables!$G$6,M796&gt;Variables!$G$5),0,1)</f>
        <v>1</v>
      </c>
      <c r="AI796" s="105">
        <f t="shared" si="193"/>
        <v>0</v>
      </c>
      <c r="AJ796" s="105">
        <f>IF(I796&gt;Variables!$G$7,0,1)</f>
        <v>1</v>
      </c>
      <c r="AK796" s="105">
        <f>IF(F796&gt;Variables!$G$8,0,1)</f>
        <v>1</v>
      </c>
      <c r="AL796" s="105">
        <f>IF(G796&gt;Variables!$G$9,0,1)</f>
        <v>1</v>
      </c>
      <c r="AM796" s="105">
        <f>IF(AND(K796&gt;Variables!$G$10,K796&lt;Variables!$G$11),0,1)</f>
        <v>0</v>
      </c>
      <c r="AN796" s="103">
        <f>IF(H796&lt;Variables!$G$13,1,0)</f>
        <v>1</v>
      </c>
      <c r="AO796" s="101">
        <f>IF(R796&lt;Variables!$G$12,0,1)</f>
        <v>0</v>
      </c>
      <c r="AP796" s="105">
        <f t="shared" si="185"/>
        <v>1</v>
      </c>
      <c r="AQ796" s="105"/>
      <c r="AR796" s="105"/>
      <c r="AS796" s="105"/>
      <c r="AT796" s="105"/>
      <c r="AU796" s="105">
        <v>1</v>
      </c>
      <c r="AV796" s="96" t="str">
        <f t="shared" si="194"/>
        <v/>
      </c>
      <c r="AW796" s="96" t="str">
        <f t="shared" si="195"/>
        <v/>
      </c>
      <c r="AX796" s="96">
        <f t="shared" si="196"/>
        <v>2</v>
      </c>
      <c r="AY796" s="96">
        <f t="shared" si="197"/>
        <v>2</v>
      </c>
      <c r="AZ796" s="96">
        <f t="shared" si="198"/>
        <v>2.4567193951407198</v>
      </c>
      <c r="BA796" s="96"/>
      <c r="BB796" s="96"/>
      <c r="BC796" s="96"/>
      <c r="BD796" s="96"/>
      <c r="BE796"/>
      <c r="BF796"/>
      <c r="BG796"/>
      <c r="BH796"/>
      <c r="BI796"/>
      <c r="BJ796" s="83"/>
      <c r="BK796" s="83"/>
    </row>
    <row r="797" spans="1:63" ht="14.1" customHeight="1" x14ac:dyDescent="0.2">
      <c r="A797" s="96"/>
      <c r="B797" s="96"/>
      <c r="C797" s="135">
        <v>44327.520833333336</v>
      </c>
      <c r="D797" s="96" t="s">
        <v>84</v>
      </c>
      <c r="E797" s="96">
        <v>121.4525</v>
      </c>
      <c r="F797" s="96">
        <v>10.130000000000001</v>
      </c>
      <c r="G797" s="96">
        <v>7.2</v>
      </c>
      <c r="H797" s="96">
        <v>4120</v>
      </c>
      <c r="I797" s="96">
        <v>-23.550999999999998</v>
      </c>
      <c r="J797" s="96" t="s">
        <v>78</v>
      </c>
      <c r="K797" s="96">
        <v>60.77</v>
      </c>
      <c r="L797" s="96">
        <v>120.816806</v>
      </c>
      <c r="M797" s="96">
        <v>0.52616399999999997</v>
      </c>
      <c r="N797" s="96">
        <v>120.940365</v>
      </c>
      <c r="O797" s="96">
        <v>0.42346099999999998</v>
      </c>
      <c r="P797" s="96">
        <v>1535000</v>
      </c>
      <c r="Q797" s="148">
        <v>559244</v>
      </c>
      <c r="R797" s="97">
        <v>2.74</v>
      </c>
      <c r="S797" s="97"/>
      <c r="T797" s="97"/>
      <c r="U797" s="97"/>
      <c r="V797" s="97">
        <f t="shared" si="186"/>
        <v>2.4485312572233604</v>
      </c>
      <c r="W797" s="97">
        <f t="shared" si="187"/>
        <v>122.667025</v>
      </c>
      <c r="X797" s="96">
        <f t="shared" si="188"/>
        <v>123.88155</v>
      </c>
      <c r="Y797" s="96">
        <f t="shared" si="189"/>
        <v>119.02345</v>
      </c>
      <c r="Z797" s="96">
        <f t="shared" si="190"/>
        <v>120.940365</v>
      </c>
      <c r="AA797" s="96">
        <f t="shared" si="191"/>
        <v>116.59439999999999</v>
      </c>
      <c r="AB797" s="96"/>
      <c r="AC797" s="96">
        <v>122.85</v>
      </c>
      <c r="AD797" s="96">
        <v>120.5</v>
      </c>
      <c r="AE797" s="97">
        <f t="shared" si="192"/>
        <v>1.0115065560610115</v>
      </c>
      <c r="AF797" s="96">
        <f t="shared" si="199"/>
        <v>0.99215742780099214</v>
      </c>
      <c r="AG797" s="96"/>
      <c r="AH797" s="97">
        <f>IF(AND(M797&lt;Variables!$G$6,M797&gt;Variables!$G$5),0,1)</f>
        <v>1</v>
      </c>
      <c r="AI797" s="97">
        <f t="shared" si="193"/>
        <v>1</v>
      </c>
      <c r="AJ797" s="97">
        <f>IF(I797&gt;Variables!$G$7,0,1)</f>
        <v>1</v>
      </c>
      <c r="AK797" s="97">
        <f>IF(F797&gt;Variables!$G$8,0,1)</f>
        <v>0</v>
      </c>
      <c r="AL797" s="97">
        <f>IF(G797&gt;Variables!$G$9,0,1)</f>
        <v>1</v>
      </c>
      <c r="AM797" s="97">
        <f>IF(AND(K797&gt;Variables!$G$10,K797&lt;Variables!$G$11),0,1)</f>
        <v>0</v>
      </c>
      <c r="AN797" s="103">
        <f>IF(H797&lt;Variables!$G$13,1,0)</f>
        <v>0</v>
      </c>
      <c r="AO797" s="101">
        <f>IF(R797&lt;Variables!$G$12,0,1)</f>
        <v>1</v>
      </c>
      <c r="AP797" s="99">
        <f t="shared" si="185"/>
        <v>1</v>
      </c>
      <c r="AQ797" s="99"/>
      <c r="AR797" s="99"/>
      <c r="AS797" s="99">
        <v>1</v>
      </c>
      <c r="AT797" s="99"/>
      <c r="AU797" s="99"/>
      <c r="AV797" s="96">
        <f t="shared" si="194"/>
        <v>3</v>
      </c>
      <c r="AW797" s="96" t="str">
        <f t="shared" si="195"/>
        <v/>
      </c>
      <c r="AX797" s="96" t="str">
        <f t="shared" si="196"/>
        <v/>
      </c>
      <c r="AY797" s="96">
        <f t="shared" si="197"/>
        <v>3</v>
      </c>
      <c r="AZ797" s="96">
        <f t="shared" si="198"/>
        <v>2.4452496772233601</v>
      </c>
      <c r="BA797" s="96"/>
      <c r="BB797" s="96"/>
      <c r="BC797" s="96"/>
      <c r="BD797" s="96"/>
      <c r="BE797"/>
      <c r="BF797"/>
      <c r="BG797"/>
      <c r="BH797"/>
      <c r="BI797"/>
      <c r="BJ797" s="83"/>
      <c r="BK797" s="83"/>
    </row>
    <row r="798" spans="1:63" ht="14.1" customHeight="1" x14ac:dyDescent="0.2">
      <c r="A798" s="96"/>
      <c r="B798" s="96"/>
      <c r="C798" s="135">
        <v>44327.520833333336</v>
      </c>
      <c r="D798" s="96" t="s">
        <v>99</v>
      </c>
      <c r="E798" s="96">
        <v>74.86</v>
      </c>
      <c r="F798" s="96">
        <v>16.920000000000002</v>
      </c>
      <c r="G798" s="96">
        <v>15.38</v>
      </c>
      <c r="H798" s="96">
        <v>33760</v>
      </c>
      <c r="I798" s="96">
        <v>2.9000000000000001E-2</v>
      </c>
      <c r="J798" s="96" t="s">
        <v>78</v>
      </c>
      <c r="K798" s="96">
        <v>60.14</v>
      </c>
      <c r="L798" s="96">
        <v>74.735034999999996</v>
      </c>
      <c r="M798" s="96">
        <v>0.167211</v>
      </c>
      <c r="N798" s="96">
        <v>73.569661999999994</v>
      </c>
      <c r="O798" s="96">
        <v>1.7539</v>
      </c>
      <c r="P798" s="96">
        <v>17375000</v>
      </c>
      <c r="Q798" s="148">
        <v>10517000</v>
      </c>
      <c r="R798" s="103">
        <v>1.65</v>
      </c>
      <c r="S798" s="103"/>
      <c r="T798" s="103"/>
      <c r="U798" s="103"/>
      <c r="V798" s="103">
        <f t="shared" si="186"/>
        <v>2.46280625356848</v>
      </c>
      <c r="W798" s="96">
        <f t="shared" si="187"/>
        <v>75.608599999999996</v>
      </c>
      <c r="X798" s="96">
        <f t="shared" si="188"/>
        <v>76.357200000000006</v>
      </c>
      <c r="Y798" s="103">
        <f t="shared" si="189"/>
        <v>73.362799999999993</v>
      </c>
      <c r="Z798" s="103">
        <f t="shared" si="190"/>
        <v>73.569661999999994</v>
      </c>
      <c r="AA798" s="103">
        <f t="shared" si="191"/>
        <v>71.865600000000001</v>
      </c>
      <c r="AB798" s="96"/>
      <c r="AC798" s="96"/>
      <c r="AD798" s="96">
        <v>72.81</v>
      </c>
      <c r="AE798" s="96">
        <f t="shared" si="192"/>
        <v>0</v>
      </c>
      <c r="AF798" s="96">
        <f t="shared" si="199"/>
        <v>0.97261554902484637</v>
      </c>
      <c r="AG798" s="96"/>
      <c r="AH798" s="103">
        <f>IF(AND(M798&lt;Variables!$G$6,M798&gt;Variables!$G$5),0,1)</f>
        <v>1</v>
      </c>
      <c r="AI798" s="103">
        <f t="shared" si="193"/>
        <v>0</v>
      </c>
      <c r="AJ798" s="103">
        <f>IF(I798&gt;Variables!$G$7,0,1)</f>
        <v>0</v>
      </c>
      <c r="AK798" s="103">
        <f>IF(F798&gt;Variables!$G$8,0,1)</f>
        <v>0</v>
      </c>
      <c r="AL798" s="103">
        <f>IF(G798&gt;Variables!$G$9,0,1)</f>
        <v>0</v>
      </c>
      <c r="AM798" s="103">
        <f>IF(AND(K798&gt;Variables!$G$10,K798&lt;Variables!$G$11),0,1)</f>
        <v>0</v>
      </c>
      <c r="AN798" s="103">
        <f>IF(H798&lt;Variables!$G$13,1,0)</f>
        <v>0</v>
      </c>
      <c r="AO798" s="101">
        <f>IF(R798&lt;Variables!$G$12,0,1)</f>
        <v>0</v>
      </c>
      <c r="AP798" s="104">
        <f t="shared" si="185"/>
        <v>1</v>
      </c>
      <c r="AQ798" s="104"/>
      <c r="AR798" s="104"/>
      <c r="AS798" s="104"/>
      <c r="AT798" s="104">
        <v>1</v>
      </c>
      <c r="AU798" s="104"/>
      <c r="AV798" s="96" t="str">
        <f t="shared" si="194"/>
        <v/>
      </c>
      <c r="AW798" s="96">
        <f t="shared" si="195"/>
        <v>1</v>
      </c>
      <c r="AX798" s="96" t="str">
        <f t="shared" si="196"/>
        <v/>
      </c>
      <c r="AY798" s="96">
        <f t="shared" si="197"/>
        <v>1</v>
      </c>
      <c r="AZ798" s="96">
        <f t="shared" si="198"/>
        <v>2.4595586935684799</v>
      </c>
      <c r="BA798" s="96"/>
      <c r="BB798" s="96"/>
      <c r="BC798" s="96"/>
      <c r="BD798" s="96"/>
      <c r="BE798"/>
      <c r="BF798"/>
      <c r="BG798"/>
      <c r="BH798"/>
      <c r="BI798"/>
      <c r="BJ798" s="83"/>
      <c r="BK798" s="83"/>
    </row>
    <row r="799" spans="1:63" ht="14.1" customHeight="1" x14ac:dyDescent="0.2">
      <c r="A799" s="96"/>
      <c r="B799" s="96"/>
      <c r="C799" s="135">
        <v>44327.520833333336</v>
      </c>
      <c r="D799" s="96" t="s">
        <v>79</v>
      </c>
      <c r="E799" s="96">
        <v>70.459999999999994</v>
      </c>
      <c r="F799" s="96">
        <v>10.32</v>
      </c>
      <c r="G799" s="96">
        <v>22.78</v>
      </c>
      <c r="H799" s="96">
        <v>3970</v>
      </c>
      <c r="I799" s="96">
        <v>-49.828000000000003</v>
      </c>
      <c r="J799" s="96" t="s">
        <v>78</v>
      </c>
      <c r="K799" s="96">
        <v>59.28</v>
      </c>
      <c r="L799" s="96">
        <v>69.786370000000005</v>
      </c>
      <c r="M799" s="96">
        <v>0.96527399999999997</v>
      </c>
      <c r="N799" s="96">
        <v>68.700209999999998</v>
      </c>
      <c r="O799" s="96">
        <v>2.56155</v>
      </c>
      <c r="P799" s="96">
        <v>1607000</v>
      </c>
      <c r="Q799" s="148">
        <v>1030000</v>
      </c>
      <c r="R799" s="103">
        <v>1.56</v>
      </c>
      <c r="S799" s="103"/>
      <c r="T799" s="103"/>
      <c r="U799" s="103"/>
      <c r="V799" s="103">
        <f t="shared" si="186"/>
        <v>2.4121737150246396</v>
      </c>
      <c r="W799" s="96">
        <f t="shared" si="187"/>
        <v>71.164599999999993</v>
      </c>
      <c r="X799" s="96">
        <f t="shared" si="188"/>
        <v>71.869199999999992</v>
      </c>
      <c r="Y799" s="103">
        <f t="shared" si="189"/>
        <v>69.050799999999995</v>
      </c>
      <c r="Z799" s="103">
        <f t="shared" si="190"/>
        <v>68.700209999999998</v>
      </c>
      <c r="AA799" s="103">
        <f t="shared" si="191"/>
        <v>67.641599999999997</v>
      </c>
      <c r="AB799" s="96"/>
      <c r="AC799" s="96">
        <v>70.8</v>
      </c>
      <c r="AD799" s="96">
        <v>65.849999999999994</v>
      </c>
      <c r="AE799" s="96">
        <f t="shared" si="192"/>
        <v>1.0048254328697133</v>
      </c>
      <c r="AF799" s="96">
        <f t="shared" si="199"/>
        <v>0.93457280726653424</v>
      </c>
      <c r="AG799" s="96"/>
      <c r="AH799" s="103">
        <f>IF(AND(M799&lt;Variables!$G$6,M799&gt;Variables!$G$5),0,1)</f>
        <v>1</v>
      </c>
      <c r="AI799" s="103">
        <f t="shared" si="193"/>
        <v>0</v>
      </c>
      <c r="AJ799" s="103">
        <f>IF(I799&gt;Variables!$G$7,0,1)</f>
        <v>1</v>
      </c>
      <c r="AK799" s="103">
        <f>IF(F799&gt;Variables!$G$8,0,1)</f>
        <v>0</v>
      </c>
      <c r="AL799" s="103">
        <f>IF(G799&gt;Variables!$G$9,0,1)</f>
        <v>0</v>
      </c>
      <c r="AM799" s="103">
        <f>IF(AND(K799&gt;Variables!$G$10,K799&lt;Variables!$G$11),0,1)</f>
        <v>0</v>
      </c>
      <c r="AN799" s="103">
        <f>IF(H799&lt;Variables!$G$13,1,0)</f>
        <v>0</v>
      </c>
      <c r="AO799" s="101">
        <f>IF(R799&lt;Variables!$G$12,0,1)</f>
        <v>0</v>
      </c>
      <c r="AP799" s="104">
        <f t="shared" si="185"/>
        <v>1</v>
      </c>
      <c r="AQ799" s="104"/>
      <c r="AR799" s="104"/>
      <c r="AS799" s="104"/>
      <c r="AT799" s="104">
        <v>1</v>
      </c>
      <c r="AU799" s="104"/>
      <c r="AV799" s="96" t="str">
        <f t="shared" si="194"/>
        <v/>
      </c>
      <c r="AW799" s="96">
        <f t="shared" si="195"/>
        <v>1</v>
      </c>
      <c r="AX799" s="96" t="str">
        <f t="shared" si="196"/>
        <v/>
      </c>
      <c r="AY799" s="96">
        <f t="shared" si="197"/>
        <v>1</v>
      </c>
      <c r="AZ799" s="96">
        <f t="shared" si="198"/>
        <v>2.4089725950246397</v>
      </c>
      <c r="BA799" s="96"/>
      <c r="BB799" s="96"/>
      <c r="BC799" s="96"/>
      <c r="BD799" s="96"/>
      <c r="BE799"/>
      <c r="BF799"/>
      <c r="BG799"/>
      <c r="BH799"/>
      <c r="BI799"/>
      <c r="BJ799" s="83"/>
      <c r="BK799" s="83"/>
    </row>
    <row r="800" spans="1:63" ht="14.1" customHeight="1" x14ac:dyDescent="0.2">
      <c r="A800" s="96"/>
      <c r="B800" s="96"/>
      <c r="C800" s="135">
        <v>44327.520833333336</v>
      </c>
      <c r="D800" s="96" t="s">
        <v>85</v>
      </c>
      <c r="E800" s="96">
        <v>7.78</v>
      </c>
      <c r="F800" s="96">
        <v>7.17</v>
      </c>
      <c r="G800" s="96">
        <v>16.82</v>
      </c>
      <c r="H800" s="96">
        <v>2270</v>
      </c>
      <c r="I800" s="96">
        <v>-87.451999999999998</v>
      </c>
      <c r="J800" s="96" t="s">
        <v>78</v>
      </c>
      <c r="K800" s="96">
        <v>57.63</v>
      </c>
      <c r="L800" s="96">
        <v>7.779585</v>
      </c>
      <c r="M800" s="96">
        <v>5.3340000000000002E-3</v>
      </c>
      <c r="N800" s="96">
        <v>7.691014</v>
      </c>
      <c r="O800" s="96">
        <v>1.1570130000000001</v>
      </c>
      <c r="P800" s="96">
        <v>25069000</v>
      </c>
      <c r="Q800" s="148">
        <v>28452000</v>
      </c>
      <c r="R800" s="101">
        <v>0.88</v>
      </c>
      <c r="S800" s="101"/>
      <c r="T800" s="101"/>
      <c r="U800" s="101"/>
      <c r="V800" s="101">
        <f t="shared" si="186"/>
        <v>2.4457905789630399</v>
      </c>
      <c r="W800" s="101">
        <f t="shared" si="187"/>
        <v>7.8578000000000001</v>
      </c>
      <c r="X800" s="101">
        <f t="shared" si="188"/>
        <v>7.9356</v>
      </c>
      <c r="Y800" s="96">
        <f t="shared" si="189"/>
        <v>7.6244000000000005</v>
      </c>
      <c r="Z800" s="96">
        <f t="shared" si="190"/>
        <v>7.691014</v>
      </c>
      <c r="AA800" s="96">
        <f t="shared" si="191"/>
        <v>7.4687999999999999</v>
      </c>
      <c r="AB800" s="96"/>
      <c r="AC800" s="96">
        <v>7.94</v>
      </c>
      <c r="AD800" s="96"/>
      <c r="AE800" s="101">
        <f t="shared" si="192"/>
        <v>1.0205655526992288</v>
      </c>
      <c r="AF800" s="96">
        <f t="shared" si="199"/>
        <v>0</v>
      </c>
      <c r="AG800" s="96"/>
      <c r="AH800" s="101">
        <f>IF(AND(M800&lt;Variables!$G$6,M800&gt;Variables!$G$5),0,1)</f>
        <v>1</v>
      </c>
      <c r="AI800" s="101">
        <f t="shared" si="193"/>
        <v>0</v>
      </c>
      <c r="AJ800" s="101">
        <f>IF(I800&gt;Variables!$G$7,0,1)</f>
        <v>1</v>
      </c>
      <c r="AK800" s="101">
        <f>IF(F800&gt;Variables!$G$8,0,1)</f>
        <v>1</v>
      </c>
      <c r="AL800" s="101">
        <f>IF(G800&gt;Variables!$G$9,0,1)</f>
        <v>0</v>
      </c>
      <c r="AM800" s="101">
        <f>IF(AND(K800&gt;Variables!$G$10,K800&lt;Variables!$G$11),0,1)</f>
        <v>0</v>
      </c>
      <c r="AN800" s="103">
        <f>IF(H800&lt;Variables!$G$13,1,0)</f>
        <v>1</v>
      </c>
      <c r="AO800" s="101">
        <f>IF(R800&lt;Variables!$G$12,0,1)</f>
        <v>0</v>
      </c>
      <c r="AP800" s="102">
        <f t="shared" si="185"/>
        <v>1</v>
      </c>
      <c r="AQ800" s="102"/>
      <c r="AR800" s="102">
        <v>1</v>
      </c>
      <c r="AS800" s="102"/>
      <c r="AT800" s="102"/>
      <c r="AU800" s="102"/>
      <c r="AV800" s="96">
        <f t="shared" si="194"/>
        <v>3</v>
      </c>
      <c r="AW800" s="96" t="str">
        <f t="shared" si="195"/>
        <v/>
      </c>
      <c r="AX800" s="96" t="str">
        <f t="shared" si="196"/>
        <v/>
      </c>
      <c r="AY800" s="96">
        <f t="shared" si="197"/>
        <v>3</v>
      </c>
      <c r="AZ800" s="96">
        <f t="shared" si="198"/>
        <v>2.4426785589630398</v>
      </c>
      <c r="BA800" s="96"/>
      <c r="BB800" s="96"/>
      <c r="BC800" s="96"/>
      <c r="BD800" s="96"/>
      <c r="BE800"/>
      <c r="BF800"/>
      <c r="BG800"/>
      <c r="BH800"/>
      <c r="BI800"/>
      <c r="BJ800" s="83"/>
      <c r="BK800" s="83"/>
    </row>
    <row r="801" spans="1:63" ht="14.1" customHeight="1" x14ac:dyDescent="0.2">
      <c r="A801" s="96"/>
      <c r="B801" s="96"/>
      <c r="C801" s="135">
        <v>44327.520833333336</v>
      </c>
      <c r="D801" s="96" t="s">
        <v>104</v>
      </c>
      <c r="E801" s="96">
        <v>9.89</v>
      </c>
      <c r="F801" s="96">
        <v>9.76</v>
      </c>
      <c r="G801" s="96">
        <v>12.39</v>
      </c>
      <c r="H801" s="96">
        <v>6290</v>
      </c>
      <c r="I801" s="96">
        <v>-88.039000000000001</v>
      </c>
      <c r="J801" s="96" t="s">
        <v>78</v>
      </c>
      <c r="K801" s="96">
        <v>54.22</v>
      </c>
      <c r="L801" s="96">
        <v>9.8752320000000005</v>
      </c>
      <c r="M801" s="96">
        <v>0.14954999999999999</v>
      </c>
      <c r="N801" s="96">
        <v>9.8091159999999995</v>
      </c>
      <c r="O801" s="96">
        <v>0.824577</v>
      </c>
      <c r="P801" s="96">
        <v>1745000</v>
      </c>
      <c r="Q801" s="148">
        <v>3092000</v>
      </c>
      <c r="R801" s="103">
        <v>0.56000000000000005</v>
      </c>
      <c r="S801" s="103"/>
      <c r="T801" s="103"/>
      <c r="U801" s="103"/>
      <c r="V801" s="103">
        <f t="shared" si="186"/>
        <v>2.4050082803119999</v>
      </c>
      <c r="W801" s="96">
        <f t="shared" si="187"/>
        <v>9.988900000000001</v>
      </c>
      <c r="X801" s="96">
        <f t="shared" si="188"/>
        <v>10.087800000000001</v>
      </c>
      <c r="Y801" s="103">
        <f t="shared" si="189"/>
        <v>9.6921999999999997</v>
      </c>
      <c r="Z801" s="103">
        <f t="shared" si="190"/>
        <v>9.8091159999999995</v>
      </c>
      <c r="AA801" s="103">
        <f t="shared" si="191"/>
        <v>9.4944000000000006</v>
      </c>
      <c r="AB801" s="96"/>
      <c r="AC801" s="96"/>
      <c r="AD801" s="96">
        <v>9.57</v>
      </c>
      <c r="AE801" s="96">
        <f t="shared" si="192"/>
        <v>0</v>
      </c>
      <c r="AF801" s="96">
        <f t="shared" si="199"/>
        <v>0.967644084934277</v>
      </c>
      <c r="AG801" s="96"/>
      <c r="AH801" s="103">
        <f>IF(AND(M801&lt;Variables!$G$6,M801&gt;Variables!$G$5),0,1)</f>
        <v>1</v>
      </c>
      <c r="AI801" s="103">
        <f t="shared" si="193"/>
        <v>0</v>
      </c>
      <c r="AJ801" s="103">
        <f>IF(I801&gt;Variables!$G$7,0,1)</f>
        <v>1</v>
      </c>
      <c r="AK801" s="103">
        <f>IF(F801&gt;Variables!$G$8,0,1)</f>
        <v>0</v>
      </c>
      <c r="AL801" s="103">
        <f>IF(G801&gt;Variables!$G$9,0,1)</f>
        <v>0</v>
      </c>
      <c r="AM801" s="103">
        <f>IF(AND(K801&gt;Variables!$G$10,K801&lt;Variables!$G$11),0,1)</f>
        <v>0</v>
      </c>
      <c r="AN801" s="103">
        <f>IF(H801&lt;Variables!$G$13,1,0)</f>
        <v>0</v>
      </c>
      <c r="AO801" s="101">
        <f>IF(R801&lt;Variables!$G$12,0,1)</f>
        <v>0</v>
      </c>
      <c r="AP801" s="104">
        <f t="shared" si="185"/>
        <v>1</v>
      </c>
      <c r="AQ801" s="104"/>
      <c r="AR801" s="104"/>
      <c r="AS801" s="104"/>
      <c r="AT801" s="104">
        <v>1</v>
      </c>
      <c r="AU801" s="104"/>
      <c r="AV801" s="96" t="str">
        <f t="shared" si="194"/>
        <v/>
      </c>
      <c r="AW801" s="96">
        <f t="shared" si="195"/>
        <v>1</v>
      </c>
      <c r="AX801" s="96" t="str">
        <f t="shared" si="196"/>
        <v/>
      </c>
      <c r="AY801" s="96">
        <f t="shared" si="197"/>
        <v>1</v>
      </c>
      <c r="AZ801" s="96">
        <f t="shared" si="198"/>
        <v>2.4020804003119998</v>
      </c>
      <c r="BA801" s="96"/>
      <c r="BB801" s="96"/>
      <c r="BC801" s="96"/>
      <c r="BD801" s="96"/>
      <c r="BE801"/>
      <c r="BF801"/>
      <c r="BG801"/>
      <c r="BH801"/>
      <c r="BI801"/>
      <c r="BJ801" s="83"/>
      <c r="BK801" s="83"/>
    </row>
    <row r="802" spans="1:63" ht="14.1" customHeight="1" x14ac:dyDescent="0.2">
      <c r="A802" s="96"/>
      <c r="B802" s="96"/>
      <c r="C802" s="135">
        <v>44327.520833333336</v>
      </c>
      <c r="D802" s="96" t="s">
        <v>90</v>
      </c>
      <c r="E802" s="96">
        <v>19.948</v>
      </c>
      <c r="F802" s="96">
        <v>14.32</v>
      </c>
      <c r="G802" s="96">
        <v>4.99</v>
      </c>
      <c r="H802" s="96">
        <v>3460</v>
      </c>
      <c r="I802" s="96">
        <v>-1.048</v>
      </c>
      <c r="J802" s="96" t="s">
        <v>78</v>
      </c>
      <c r="K802" s="96">
        <v>53.67</v>
      </c>
      <c r="L802" s="96">
        <v>19.919315999999998</v>
      </c>
      <c r="M802" s="96">
        <v>0.14400199999999999</v>
      </c>
      <c r="N802" s="96">
        <v>19.948733000000001</v>
      </c>
      <c r="O802" s="96">
        <v>-3.673E-3</v>
      </c>
      <c r="P802" s="96">
        <v>4425000</v>
      </c>
      <c r="Q802" s="148">
        <v>2256000</v>
      </c>
      <c r="R802" s="101">
        <v>1.96</v>
      </c>
      <c r="S802" s="101"/>
      <c r="T802" s="101"/>
      <c r="U802" s="101"/>
      <c r="V802" s="101">
        <f t="shared" si="186"/>
        <v>2.3997508765620803</v>
      </c>
      <c r="W802" s="101">
        <f t="shared" si="187"/>
        <v>20.147480000000002</v>
      </c>
      <c r="X802" s="101">
        <f t="shared" si="188"/>
        <v>20.346959999999999</v>
      </c>
      <c r="Y802" s="96">
        <f t="shared" si="189"/>
        <v>19.549040000000002</v>
      </c>
      <c r="Z802" s="96">
        <f t="shared" si="190"/>
        <v>19.948733000000001</v>
      </c>
      <c r="AA802" s="96">
        <f t="shared" si="191"/>
        <v>19.150079999999999</v>
      </c>
      <c r="AB802" s="96"/>
      <c r="AC802" s="96">
        <v>20.46</v>
      </c>
      <c r="AD802" s="96">
        <v>19.89</v>
      </c>
      <c r="AE802" s="101">
        <f t="shared" si="192"/>
        <v>1.0256667335071186</v>
      </c>
      <c r="AF802" s="96">
        <f t="shared" si="199"/>
        <v>0.99709244034489675</v>
      </c>
      <c r="AG802" s="96"/>
      <c r="AH802" s="101">
        <f>IF(AND(M802&lt;Variables!$G$6,M802&gt;Variables!$G$5),0,1)</f>
        <v>1</v>
      </c>
      <c r="AI802" s="101">
        <f t="shared" si="193"/>
        <v>1</v>
      </c>
      <c r="AJ802" s="101">
        <f>IF(I802&gt;Variables!$G$7,0,1)</f>
        <v>1</v>
      </c>
      <c r="AK802" s="101">
        <f>IF(F802&gt;Variables!$G$8,0,1)</f>
        <v>0</v>
      </c>
      <c r="AL802" s="101">
        <f>IF(G802&gt;Variables!$G$9,0,1)</f>
        <v>1</v>
      </c>
      <c r="AM802" s="101">
        <f>IF(AND(K802&gt;Variables!$G$10,K802&lt;Variables!$G$11),0,1)</f>
        <v>0</v>
      </c>
      <c r="AN802" s="103">
        <f>IF(H802&lt;Variables!$G$13,1,0)</f>
        <v>0</v>
      </c>
      <c r="AO802" s="101">
        <f>IF(R802&lt;Variables!$G$12,0,1)</f>
        <v>0</v>
      </c>
      <c r="AP802" s="102">
        <f t="shared" si="185"/>
        <v>1</v>
      </c>
      <c r="AQ802" s="102"/>
      <c r="AR802" s="102">
        <v>1</v>
      </c>
      <c r="AS802" s="102"/>
      <c r="AT802" s="102"/>
      <c r="AU802" s="102"/>
      <c r="AV802" s="96">
        <f t="shared" si="194"/>
        <v>3</v>
      </c>
      <c r="AW802" s="96" t="str">
        <f t="shared" si="195"/>
        <v/>
      </c>
      <c r="AX802" s="96" t="str">
        <f t="shared" si="196"/>
        <v/>
      </c>
      <c r="AY802" s="96">
        <f t="shared" si="197"/>
        <v>3</v>
      </c>
      <c r="AZ802" s="96">
        <f t="shared" si="198"/>
        <v>2.39685269656208</v>
      </c>
      <c r="BA802" s="96"/>
      <c r="BB802" s="96"/>
      <c r="BC802" s="96"/>
      <c r="BD802" s="96"/>
      <c r="BE802"/>
      <c r="BF802"/>
      <c r="BG802"/>
      <c r="BH802"/>
      <c r="BI802"/>
      <c r="BJ802" s="83"/>
      <c r="BK802" s="83"/>
    </row>
    <row r="803" spans="1:63" ht="14.1" customHeight="1" x14ac:dyDescent="0.2">
      <c r="A803" s="96"/>
      <c r="B803" s="96"/>
      <c r="C803" s="135">
        <v>44327.520833333336</v>
      </c>
      <c r="D803" s="96" t="s">
        <v>92</v>
      </c>
      <c r="E803" s="96">
        <v>22.925000000000001</v>
      </c>
      <c r="F803" s="96">
        <v>8.75</v>
      </c>
      <c r="G803" s="96">
        <v>5.26</v>
      </c>
      <c r="H803" s="96">
        <v>12110</v>
      </c>
      <c r="I803" s="96">
        <v>11.452999999999999</v>
      </c>
      <c r="J803" s="96" t="s">
        <v>76</v>
      </c>
      <c r="K803" s="96">
        <v>53.64</v>
      </c>
      <c r="L803" s="96">
        <v>22.948205000000002</v>
      </c>
      <c r="M803" s="96">
        <v>-0.101119</v>
      </c>
      <c r="N803" s="96">
        <v>22.844486</v>
      </c>
      <c r="O803" s="96">
        <v>0.35244399999999998</v>
      </c>
      <c r="P803" s="96">
        <v>5491000</v>
      </c>
      <c r="Q803" s="148">
        <v>4867000</v>
      </c>
      <c r="R803" s="97">
        <v>1.1299999999999999</v>
      </c>
      <c r="S803" s="97"/>
      <c r="T803" s="97"/>
      <c r="U803" s="97"/>
      <c r="V803" s="97">
        <f t="shared" si="186"/>
        <v>2.4084024892860798</v>
      </c>
      <c r="W803" s="97">
        <f t="shared" si="187"/>
        <v>23.154250000000001</v>
      </c>
      <c r="X803" s="96">
        <f t="shared" si="188"/>
        <v>23.383500000000002</v>
      </c>
      <c r="Y803" s="96">
        <f t="shared" si="189"/>
        <v>22.4665</v>
      </c>
      <c r="Z803" s="96">
        <f t="shared" si="190"/>
        <v>22.844486</v>
      </c>
      <c r="AA803" s="96">
        <f t="shared" si="191"/>
        <v>22.007999999999999</v>
      </c>
      <c r="AB803" s="96"/>
      <c r="AC803" s="96">
        <v>23.23</v>
      </c>
      <c r="AD803" s="96">
        <v>22.93</v>
      </c>
      <c r="AE803" s="97">
        <f t="shared" si="192"/>
        <v>1.0133042529989096</v>
      </c>
      <c r="AF803" s="96">
        <f t="shared" si="199"/>
        <v>1.0002181025081789</v>
      </c>
      <c r="AG803" s="96"/>
      <c r="AH803" s="97">
        <f>IF(AND(M803&lt;Variables!$G$6,M803&gt;Variables!$G$5),0,1)</f>
        <v>1</v>
      </c>
      <c r="AI803" s="97">
        <f t="shared" si="193"/>
        <v>0</v>
      </c>
      <c r="AJ803" s="97">
        <f>IF(I803&gt;Variables!$G$7,0,1)</f>
        <v>0</v>
      </c>
      <c r="AK803" s="97">
        <f>IF(F803&gt;Variables!$G$8,0,1)</f>
        <v>1</v>
      </c>
      <c r="AL803" s="97">
        <f>IF(G803&gt;Variables!$G$9,0,1)</f>
        <v>1</v>
      </c>
      <c r="AM803" s="97">
        <f>IF(AND(K803&gt;Variables!$G$10,K803&lt;Variables!$G$11),0,1)</f>
        <v>0</v>
      </c>
      <c r="AN803" s="103">
        <f>IF(H803&lt;Variables!$G$13,1,0)</f>
        <v>0</v>
      </c>
      <c r="AO803" s="101">
        <f>IF(R803&lt;Variables!$G$12,0,1)</f>
        <v>0</v>
      </c>
      <c r="AP803" s="99">
        <f t="shared" si="185"/>
        <v>0</v>
      </c>
      <c r="AQ803" s="99"/>
      <c r="AR803" s="99"/>
      <c r="AS803" s="99">
        <v>1</v>
      </c>
      <c r="AT803" s="99"/>
      <c r="AU803" s="99"/>
      <c r="AV803" s="96">
        <f t="shared" si="194"/>
        <v>3</v>
      </c>
      <c r="AW803" s="96" t="str">
        <f t="shared" si="195"/>
        <v/>
      </c>
      <c r="AX803" s="96" t="str">
        <f t="shared" si="196"/>
        <v/>
      </c>
      <c r="AY803" s="96">
        <f t="shared" si="197"/>
        <v>3</v>
      </c>
      <c r="AZ803" s="96">
        <f t="shared" si="198"/>
        <v>2.4055059292860799</v>
      </c>
      <c r="BA803" s="96"/>
      <c r="BB803" s="96"/>
      <c r="BC803" s="96"/>
      <c r="BD803" s="96"/>
      <c r="BE803"/>
      <c r="BF803"/>
      <c r="BG803"/>
      <c r="BH803"/>
      <c r="BI803"/>
      <c r="BJ803" s="83"/>
      <c r="BK803" s="83"/>
    </row>
    <row r="804" spans="1:63" ht="14.1" customHeight="1" x14ac:dyDescent="0.2">
      <c r="A804" s="96"/>
      <c r="B804" s="96"/>
      <c r="C804" s="135">
        <v>44327.520833333336</v>
      </c>
      <c r="D804" s="96" t="s">
        <v>80</v>
      </c>
      <c r="E804" s="96">
        <v>39</v>
      </c>
      <c r="F804" s="96">
        <v>11.93</v>
      </c>
      <c r="G804" s="96">
        <v>14.71</v>
      </c>
      <c r="H804" s="96">
        <v>4890</v>
      </c>
      <c r="I804" s="96">
        <v>-49.734999999999999</v>
      </c>
      <c r="J804" s="96" t="s">
        <v>78</v>
      </c>
      <c r="K804" s="96">
        <v>52.26</v>
      </c>
      <c r="L804" s="96">
        <v>39.057040000000001</v>
      </c>
      <c r="M804" s="96">
        <v>-0.14604300000000001</v>
      </c>
      <c r="N804" s="96">
        <v>38.756475000000002</v>
      </c>
      <c r="O804" s="96">
        <v>0.62834699999999999</v>
      </c>
      <c r="P804" s="96">
        <v>1400000</v>
      </c>
      <c r="Q804" s="148">
        <v>1580000</v>
      </c>
      <c r="R804" s="97">
        <v>0.89</v>
      </c>
      <c r="S804" s="97"/>
      <c r="T804" s="97"/>
      <c r="U804" s="97"/>
      <c r="V804" s="97">
        <f t="shared" si="186"/>
        <v>2.3951639231358399</v>
      </c>
      <c r="W804" s="97">
        <f t="shared" si="187"/>
        <v>39.39</v>
      </c>
      <c r="X804" s="96">
        <f t="shared" si="188"/>
        <v>39.78</v>
      </c>
      <c r="Y804" s="96">
        <f t="shared" si="189"/>
        <v>38.22</v>
      </c>
      <c r="Z804" s="96">
        <f t="shared" si="190"/>
        <v>38.756475000000002</v>
      </c>
      <c r="AA804" s="96">
        <f t="shared" si="191"/>
        <v>37.44</v>
      </c>
      <c r="AB804" s="96"/>
      <c r="AC804" s="96">
        <v>39.450000000000003</v>
      </c>
      <c r="AD804" s="96">
        <v>38.76</v>
      </c>
      <c r="AE804" s="97">
        <f t="shared" si="192"/>
        <v>1.0115384615384617</v>
      </c>
      <c r="AF804" s="96">
        <f t="shared" si="199"/>
        <v>0.99384615384615382</v>
      </c>
      <c r="AG804" s="96"/>
      <c r="AH804" s="97">
        <f>IF(AND(M804&lt;Variables!$G$6,M804&gt;Variables!$G$5),0,1)</f>
        <v>1</v>
      </c>
      <c r="AI804" s="97">
        <f t="shared" si="193"/>
        <v>0</v>
      </c>
      <c r="AJ804" s="97">
        <f>IF(I804&gt;Variables!$G$7,0,1)</f>
        <v>1</v>
      </c>
      <c r="AK804" s="97">
        <f>IF(F804&gt;Variables!$G$8,0,1)</f>
        <v>0</v>
      </c>
      <c r="AL804" s="97">
        <f>IF(G804&gt;Variables!$G$9,0,1)</f>
        <v>0</v>
      </c>
      <c r="AM804" s="97">
        <f>IF(AND(K804&gt;Variables!$G$10,K804&lt;Variables!$G$11),0,1)</f>
        <v>0</v>
      </c>
      <c r="AN804" s="103">
        <f>IF(H804&lt;Variables!$G$13,1,0)</f>
        <v>0</v>
      </c>
      <c r="AO804" s="101">
        <f>IF(R804&lt;Variables!$G$12,0,1)</f>
        <v>0</v>
      </c>
      <c r="AP804" s="99">
        <f t="shared" si="185"/>
        <v>1</v>
      </c>
      <c r="AQ804" s="99"/>
      <c r="AR804" s="99"/>
      <c r="AS804" s="99">
        <v>1</v>
      </c>
      <c r="AT804" s="99"/>
      <c r="AU804" s="99"/>
      <c r="AV804" s="96">
        <f t="shared" si="194"/>
        <v>3</v>
      </c>
      <c r="AW804" s="96" t="str">
        <f t="shared" si="195"/>
        <v/>
      </c>
      <c r="AX804" s="96" t="str">
        <f t="shared" si="196"/>
        <v/>
      </c>
      <c r="AY804" s="96">
        <f t="shared" si="197"/>
        <v>3</v>
      </c>
      <c r="AZ804" s="96">
        <f t="shared" si="198"/>
        <v>2.3923418831358396</v>
      </c>
      <c r="BA804" s="96"/>
      <c r="BB804" s="96"/>
      <c r="BC804" s="96"/>
      <c r="BD804" s="96"/>
      <c r="BE804"/>
      <c r="BF804"/>
      <c r="BG804"/>
      <c r="BH804"/>
      <c r="BI804"/>
      <c r="BJ804" s="83"/>
      <c r="BK804" s="83"/>
    </row>
    <row r="805" spans="1:63" ht="14.1" customHeight="1" x14ac:dyDescent="0.2">
      <c r="A805" s="96"/>
      <c r="B805" s="96"/>
      <c r="C805" s="135">
        <v>44327.520833333336</v>
      </c>
      <c r="D805" s="96" t="s">
        <v>102</v>
      </c>
      <c r="E805" s="96">
        <v>162.75</v>
      </c>
      <c r="F805" s="96">
        <v>20.87</v>
      </c>
      <c r="G805" s="96">
        <v>11.86</v>
      </c>
      <c r="H805" s="96">
        <v>4620</v>
      </c>
      <c r="I805" s="96">
        <v>115.072</v>
      </c>
      <c r="J805" s="96" t="s">
        <v>78</v>
      </c>
      <c r="K805" s="96">
        <v>50.46</v>
      </c>
      <c r="L805" s="96">
        <v>163.26488000000001</v>
      </c>
      <c r="M805" s="96">
        <v>-0.31536500000000001</v>
      </c>
      <c r="N805" s="96">
        <v>162.26412400000001</v>
      </c>
      <c r="O805" s="96">
        <v>0.29943500000000001</v>
      </c>
      <c r="P805" s="96">
        <v>701967</v>
      </c>
      <c r="Q805" s="148">
        <v>448067</v>
      </c>
      <c r="R805" s="101">
        <v>1.57</v>
      </c>
      <c r="S805" s="101"/>
      <c r="T805" s="101"/>
      <c r="U805" s="101"/>
      <c r="V805" s="101">
        <f t="shared" si="186"/>
        <v>2.3803840460951999</v>
      </c>
      <c r="W805" s="101">
        <f t="shared" si="187"/>
        <v>164.3775</v>
      </c>
      <c r="X805" s="101">
        <f t="shared" si="188"/>
        <v>166.005</v>
      </c>
      <c r="Y805" s="96">
        <f t="shared" si="189"/>
        <v>159.495</v>
      </c>
      <c r="Z805" s="96">
        <f t="shared" si="190"/>
        <v>162.26412400000001</v>
      </c>
      <c r="AA805" s="96">
        <f t="shared" si="191"/>
        <v>156.23999999999998</v>
      </c>
      <c r="AB805" s="96"/>
      <c r="AC805" s="98">
        <v>167.31</v>
      </c>
      <c r="AD805" s="96"/>
      <c r="AE805" s="101">
        <f t="shared" si="192"/>
        <v>1.0280184331797235</v>
      </c>
      <c r="AF805" s="96">
        <f t="shared" si="199"/>
        <v>0</v>
      </c>
      <c r="AG805" s="96"/>
      <c r="AH805" s="101">
        <f>IF(AND(M805&lt;Variables!$G$6,M805&gt;Variables!$G$5),0,1)</f>
        <v>1</v>
      </c>
      <c r="AI805" s="101">
        <f t="shared" si="193"/>
        <v>0</v>
      </c>
      <c r="AJ805" s="101">
        <f>IF(I805&gt;Variables!$G$7,0,1)</f>
        <v>0</v>
      </c>
      <c r="AK805" s="101">
        <f>IF(F805&gt;Variables!$G$8,0,1)</f>
        <v>0</v>
      </c>
      <c r="AL805" s="101">
        <f>IF(G805&gt;Variables!$G$9,0,1)</f>
        <v>1</v>
      </c>
      <c r="AM805" s="101">
        <f>IF(AND(K805&gt;Variables!$G$10,K805&lt;Variables!$G$11),0,1)</f>
        <v>0</v>
      </c>
      <c r="AN805" s="103">
        <f>IF(H805&lt;Variables!$G$13,1,0)</f>
        <v>0</v>
      </c>
      <c r="AO805" s="101">
        <f>IF(R805&lt;Variables!$G$12,0,1)</f>
        <v>0</v>
      </c>
      <c r="AP805" s="102">
        <f t="shared" si="185"/>
        <v>1</v>
      </c>
      <c r="AQ805" s="102"/>
      <c r="AR805" s="102">
        <v>1</v>
      </c>
      <c r="AS805" s="102"/>
      <c r="AT805" s="102"/>
      <c r="AU805" s="102"/>
      <c r="AV805" s="96">
        <f t="shared" si="194"/>
        <v>3</v>
      </c>
      <c r="AW805" s="96" t="str">
        <f t="shared" si="195"/>
        <v/>
      </c>
      <c r="AX805" s="96" t="str">
        <f t="shared" si="196"/>
        <v/>
      </c>
      <c r="AY805" s="96">
        <f t="shared" si="197"/>
        <v>3</v>
      </c>
      <c r="AZ805" s="96">
        <f t="shared" si="198"/>
        <v>2.3776592060952</v>
      </c>
      <c r="BA805" s="96"/>
      <c r="BB805" s="96"/>
      <c r="BC805" s="96"/>
      <c r="BD805" s="96"/>
      <c r="BE805"/>
      <c r="BF805"/>
      <c r="BG805"/>
      <c r="BH805"/>
      <c r="BI805"/>
      <c r="BJ805" s="83"/>
      <c r="BK805" s="83"/>
    </row>
    <row r="806" spans="1:63" ht="14.1" customHeight="1" x14ac:dyDescent="0.2">
      <c r="A806" s="96"/>
      <c r="B806" s="96"/>
      <c r="C806" s="135">
        <v>44327.520833333336</v>
      </c>
      <c r="D806" s="96" t="s">
        <v>95</v>
      </c>
      <c r="E806" s="96">
        <v>0.87009999999999998</v>
      </c>
      <c r="F806" s="96">
        <v>16.03</v>
      </c>
      <c r="G806" s="96">
        <v>3.55</v>
      </c>
      <c r="H806" s="96">
        <v>21.73</v>
      </c>
      <c r="I806" s="96">
        <v>-75.397000000000006</v>
      </c>
      <c r="J806" s="96" t="s">
        <v>76</v>
      </c>
      <c r="K806" s="96">
        <v>49.29</v>
      </c>
      <c r="L806" s="96">
        <v>0.87214199999999997</v>
      </c>
      <c r="M806" s="96">
        <v>-0.23418800000000001</v>
      </c>
      <c r="N806" s="96">
        <v>0.86540799999999996</v>
      </c>
      <c r="O806" s="96">
        <v>0.54215800000000003</v>
      </c>
      <c r="P806" s="96">
        <v>10330000</v>
      </c>
      <c r="Q806" s="148">
        <v>615070</v>
      </c>
      <c r="R806" s="101">
        <v>16.79</v>
      </c>
      <c r="S806" s="101"/>
      <c r="T806" s="101"/>
      <c r="U806" s="101"/>
      <c r="V806" s="101">
        <f t="shared" si="186"/>
        <v>2.3652530901897602</v>
      </c>
      <c r="W806" s="101">
        <f t="shared" si="187"/>
        <v>0.87880099999999994</v>
      </c>
      <c r="X806" s="101">
        <f t="shared" si="188"/>
        <v>0.88750200000000001</v>
      </c>
      <c r="Y806" s="96">
        <f t="shared" si="189"/>
        <v>0.85269799999999996</v>
      </c>
      <c r="Z806" s="96">
        <f t="shared" si="190"/>
        <v>0.86540799999999996</v>
      </c>
      <c r="AA806" s="96">
        <f t="shared" si="191"/>
        <v>0.83529599999999993</v>
      </c>
      <c r="AB806" s="96"/>
      <c r="AC806" s="96">
        <v>0.89</v>
      </c>
      <c r="AD806" s="96">
        <v>0.87</v>
      </c>
      <c r="AE806" s="101">
        <f t="shared" si="192"/>
        <v>1.0228709343753593</v>
      </c>
      <c r="AF806" s="96">
        <f t="shared" si="199"/>
        <v>0.99988507068153087</v>
      </c>
      <c r="AG806" s="96"/>
      <c r="AH806" s="101">
        <f>IF(AND(M806&lt;Variables!$G$6,M806&gt;Variables!$G$5),0,1)</f>
        <v>1</v>
      </c>
      <c r="AI806" s="101">
        <f t="shared" si="193"/>
        <v>0</v>
      </c>
      <c r="AJ806" s="101">
        <f>IF(I806&gt;Variables!$G$7,0,1)</f>
        <v>1</v>
      </c>
      <c r="AK806" s="101">
        <f>IF(F806&gt;Variables!$G$8,0,1)</f>
        <v>0</v>
      </c>
      <c r="AL806" s="101">
        <f>IF(G806&gt;Variables!$G$9,0,1)</f>
        <v>1</v>
      </c>
      <c r="AM806" s="101">
        <f>IF(AND(K806&gt;Variables!$G$10,K806&lt;Variables!$G$11),0,1)</f>
        <v>1</v>
      </c>
      <c r="AN806" s="103">
        <f>IF(H806&lt;Variables!$G$13,1,0)</f>
        <v>1</v>
      </c>
      <c r="AO806" s="101">
        <f>IF(R806&lt;Variables!$G$12,0,1)</f>
        <v>1</v>
      </c>
      <c r="AP806" s="102">
        <f t="shared" si="185"/>
        <v>0</v>
      </c>
      <c r="AQ806" s="102"/>
      <c r="AR806" s="102">
        <v>1</v>
      </c>
      <c r="AS806" s="102"/>
      <c r="AT806" s="102"/>
      <c r="AU806" s="102"/>
      <c r="AV806" s="96">
        <f t="shared" si="194"/>
        <v>3</v>
      </c>
      <c r="AW806" s="96" t="str">
        <f t="shared" si="195"/>
        <v/>
      </c>
      <c r="AX806" s="96" t="str">
        <f t="shared" si="196"/>
        <v/>
      </c>
      <c r="AY806" s="96">
        <f t="shared" si="197"/>
        <v>3</v>
      </c>
      <c r="AZ806" s="96">
        <f t="shared" si="198"/>
        <v>2.3625914301897599</v>
      </c>
      <c r="BA806" s="96"/>
      <c r="BB806" s="96"/>
      <c r="BC806" s="96"/>
      <c r="BD806" s="96"/>
      <c r="BE806"/>
      <c r="BF806"/>
      <c r="BG806"/>
      <c r="BH806"/>
      <c r="BI806"/>
      <c r="BJ806" s="83"/>
      <c r="BK806" s="83"/>
    </row>
    <row r="807" spans="1:63" ht="14.1" customHeight="1" x14ac:dyDescent="0.2">
      <c r="A807" s="98"/>
      <c r="B807" s="98"/>
      <c r="C807" s="135">
        <v>44327.520833333336</v>
      </c>
      <c r="D807" s="96" t="s">
        <v>75</v>
      </c>
      <c r="E807" s="96">
        <v>7.3300999999999998</v>
      </c>
      <c r="F807" s="96">
        <v>28.06</v>
      </c>
      <c r="G807" s="96">
        <v>30.66</v>
      </c>
      <c r="H807" s="96">
        <v>43.69</v>
      </c>
      <c r="I807" s="96">
        <v>-75.686000000000007</v>
      </c>
      <c r="J807" s="96" t="s">
        <v>76</v>
      </c>
      <c r="K807" s="96">
        <v>48.86</v>
      </c>
      <c r="L807" s="96">
        <v>7.3881300000000003</v>
      </c>
      <c r="M807" s="96">
        <v>-0.78544899999999995</v>
      </c>
      <c r="N807" s="96">
        <v>7.2913459999999999</v>
      </c>
      <c r="O807" s="96">
        <v>0.53150699999999995</v>
      </c>
      <c r="P807" s="96">
        <v>7160000</v>
      </c>
      <c r="Q807" s="148">
        <v>624710</v>
      </c>
      <c r="R807" s="103">
        <v>11.46</v>
      </c>
      <c r="S807" s="103"/>
      <c r="T807" s="103"/>
      <c r="U807" s="103"/>
      <c r="V807" s="103">
        <f t="shared" si="186"/>
        <v>2.3730253245483199</v>
      </c>
      <c r="W807" s="96">
        <f t="shared" si="187"/>
        <v>7.4034009999999997</v>
      </c>
      <c r="X807" s="96">
        <f t="shared" si="188"/>
        <v>7.4767020000000004</v>
      </c>
      <c r="Y807" s="103">
        <f t="shared" si="189"/>
        <v>7.1834979999999993</v>
      </c>
      <c r="Z807" s="103">
        <f t="shared" si="190"/>
        <v>7.2913459999999999</v>
      </c>
      <c r="AA807" s="103">
        <f t="shared" si="191"/>
        <v>7.0368959999999996</v>
      </c>
      <c r="AB807" s="96"/>
      <c r="AC807" s="96"/>
      <c r="AD807" s="96">
        <v>7.03</v>
      </c>
      <c r="AE807" s="96">
        <f t="shared" si="192"/>
        <v>0</v>
      </c>
      <c r="AF807" s="96">
        <f t="shared" si="199"/>
        <v>0.95905922156587231</v>
      </c>
      <c r="AG807" s="96"/>
      <c r="AH807" s="103">
        <f>IF(AND(M807&lt;Variables!$G$6,M807&gt;Variables!$G$5),0,1)</f>
        <v>1</v>
      </c>
      <c r="AI807" s="103">
        <f t="shared" si="193"/>
        <v>0</v>
      </c>
      <c r="AJ807" s="103">
        <f>IF(I807&gt;Variables!$G$7,0,1)</f>
        <v>1</v>
      </c>
      <c r="AK807" s="103">
        <f>IF(F807&gt;Variables!$G$8,0,1)</f>
        <v>0</v>
      </c>
      <c r="AL807" s="103">
        <f>IF(G807&gt;Variables!$G$9,0,1)</f>
        <v>0</v>
      </c>
      <c r="AM807" s="103">
        <f>IF(AND(K807&gt;Variables!$G$10,K807&lt;Variables!$G$11),0,1)</f>
        <v>1</v>
      </c>
      <c r="AN807" s="103">
        <f>IF(H807&lt;Variables!$G$13,1,0)</f>
        <v>1</v>
      </c>
      <c r="AO807" s="101">
        <f>IF(R807&lt;Variables!$G$12,0,1)</f>
        <v>1</v>
      </c>
      <c r="AP807" s="104">
        <f t="shared" si="185"/>
        <v>0</v>
      </c>
      <c r="AQ807" s="104"/>
      <c r="AR807" s="104"/>
      <c r="AS807" s="104"/>
      <c r="AT807" s="104">
        <v>1</v>
      </c>
      <c r="AU807" s="104"/>
      <c r="AV807" s="98" t="str">
        <f t="shared" si="194"/>
        <v/>
      </c>
      <c r="AW807" s="98">
        <f t="shared" si="195"/>
        <v>1</v>
      </c>
      <c r="AX807" s="98" t="str">
        <f t="shared" si="196"/>
        <v/>
      </c>
      <c r="AY807" s="96">
        <f t="shared" si="197"/>
        <v>1</v>
      </c>
      <c r="AZ807" s="96">
        <f t="shared" si="198"/>
        <v>2.3703868845483198</v>
      </c>
      <c r="BA807" s="96"/>
      <c r="BB807" s="96"/>
      <c r="BC807" s="96"/>
      <c r="BD807" s="96"/>
      <c r="BE807"/>
      <c r="BF807"/>
      <c r="BG807"/>
      <c r="BH807"/>
      <c r="BI807"/>
      <c r="BJ807" s="83"/>
      <c r="BK807" s="83"/>
    </row>
    <row r="808" spans="1:63" ht="14.1" customHeight="1" x14ac:dyDescent="0.2">
      <c r="A808" s="96"/>
      <c r="B808" s="96"/>
      <c r="C808" s="135">
        <v>44327.520833333336</v>
      </c>
      <c r="D808" s="96" t="s">
        <v>96</v>
      </c>
      <c r="E808" s="96">
        <v>19.824999999999999</v>
      </c>
      <c r="F808" s="96">
        <v>7.34</v>
      </c>
      <c r="G808" s="96">
        <v>15.26</v>
      </c>
      <c r="H808" s="96">
        <v>35080</v>
      </c>
      <c r="I808" s="96">
        <v>-40.531999999999996</v>
      </c>
      <c r="J808" s="96" t="s">
        <v>78</v>
      </c>
      <c r="K808" s="96">
        <v>48.03</v>
      </c>
      <c r="L808" s="96">
        <v>19.847999999999999</v>
      </c>
      <c r="M808" s="96">
        <v>-0.115881</v>
      </c>
      <c r="N808" s="96">
        <v>19.825814000000001</v>
      </c>
      <c r="O808" s="96">
        <v>-4.1060000000000003E-3</v>
      </c>
      <c r="P808" s="96">
        <v>145347000</v>
      </c>
      <c r="Q808" s="148">
        <v>81574000</v>
      </c>
      <c r="R808" s="101">
        <v>1.78</v>
      </c>
      <c r="S808" s="101"/>
      <c r="T808" s="101"/>
      <c r="U808" s="101"/>
      <c r="V808" s="101">
        <f t="shared" si="186"/>
        <v>2.3489444172738398</v>
      </c>
      <c r="W808" s="101">
        <f t="shared" si="187"/>
        <v>20.023250000000001</v>
      </c>
      <c r="X808" s="101">
        <f t="shared" si="188"/>
        <v>20.221499999999999</v>
      </c>
      <c r="Y808" s="96">
        <f t="shared" si="189"/>
        <v>19.4285</v>
      </c>
      <c r="Z808" s="96">
        <f t="shared" si="190"/>
        <v>19.825814000000001</v>
      </c>
      <c r="AA808" s="96">
        <f t="shared" si="191"/>
        <v>19.032</v>
      </c>
      <c r="AB808" s="96"/>
      <c r="AC808" s="96">
        <v>20.25</v>
      </c>
      <c r="AD808" s="96">
        <v>19.78</v>
      </c>
      <c r="AE808" s="101">
        <f t="shared" si="192"/>
        <v>1.0214375788146279</v>
      </c>
      <c r="AF808" s="96">
        <f t="shared" si="199"/>
        <v>0.99773013871374538</v>
      </c>
      <c r="AG808" s="96"/>
      <c r="AH808" s="101">
        <f>IF(AND(M808&lt;Variables!$G$6,M808&gt;Variables!$G$5),0,1)</f>
        <v>1</v>
      </c>
      <c r="AI808" s="101">
        <f t="shared" si="193"/>
        <v>0</v>
      </c>
      <c r="AJ808" s="101">
        <f>IF(I808&gt;Variables!$G$7,0,1)</f>
        <v>1</v>
      </c>
      <c r="AK808" s="101">
        <f>IF(F808&gt;Variables!$G$8,0,1)</f>
        <v>1</v>
      </c>
      <c r="AL808" s="101">
        <f>IF(G808&gt;Variables!$G$9,0,1)</f>
        <v>0</v>
      </c>
      <c r="AM808" s="101">
        <f>IF(AND(K808&gt;Variables!$G$10,K808&lt;Variables!$G$11),0,1)</f>
        <v>1</v>
      </c>
      <c r="AN808" s="103">
        <f>IF(H808&lt;Variables!$G$13,1,0)</f>
        <v>0</v>
      </c>
      <c r="AO808" s="101">
        <f>IF(R808&lt;Variables!$G$12,0,1)</f>
        <v>0</v>
      </c>
      <c r="AP808" s="102">
        <f t="shared" si="185"/>
        <v>1</v>
      </c>
      <c r="AQ808" s="102"/>
      <c r="AR808" s="102">
        <v>1</v>
      </c>
      <c r="AS808" s="102"/>
      <c r="AT808" s="102"/>
      <c r="AU808" s="102"/>
      <c r="AV808" s="96">
        <f t="shared" si="194"/>
        <v>3</v>
      </c>
      <c r="AW808" s="96" t="str">
        <f t="shared" si="195"/>
        <v/>
      </c>
      <c r="AX808" s="96" t="str">
        <f t="shared" si="196"/>
        <v/>
      </c>
      <c r="AY808" s="96">
        <f t="shared" si="197"/>
        <v>3</v>
      </c>
      <c r="AZ808" s="96">
        <f t="shared" si="198"/>
        <v>2.34635079727384</v>
      </c>
      <c r="BA808" s="96"/>
      <c r="BB808" s="96"/>
      <c r="BC808" s="96"/>
      <c r="BD808" s="96"/>
      <c r="BE808"/>
      <c r="BF808"/>
      <c r="BG808"/>
      <c r="BH808"/>
      <c r="BI808"/>
      <c r="BJ808" s="83"/>
      <c r="BK808" s="83"/>
    </row>
    <row r="809" spans="1:63" ht="14.1" customHeight="1" x14ac:dyDescent="0.2">
      <c r="A809" s="96"/>
      <c r="B809" s="96"/>
      <c r="C809" s="135">
        <v>44327.520833333336</v>
      </c>
      <c r="D809" s="96" t="s">
        <v>77</v>
      </c>
      <c r="E809" s="96">
        <v>42.17</v>
      </c>
      <c r="F809" s="96">
        <v>7.33</v>
      </c>
      <c r="G809" s="96">
        <v>-2.2000000000000002</v>
      </c>
      <c r="H809" s="96">
        <v>1970</v>
      </c>
      <c r="I809" s="96">
        <v>-22.074999999999999</v>
      </c>
      <c r="J809" s="96" t="s">
        <v>78</v>
      </c>
      <c r="K809" s="96">
        <v>45.85</v>
      </c>
      <c r="L809" s="96">
        <v>42.19126</v>
      </c>
      <c r="M809" s="96">
        <v>-5.0389999999999997E-2</v>
      </c>
      <c r="N809" s="96">
        <v>42.206637000000001</v>
      </c>
      <c r="O809" s="96">
        <v>-8.6803000000000005E-2</v>
      </c>
      <c r="P809" s="96">
        <v>779867</v>
      </c>
      <c r="Q809" s="148">
        <v>262850</v>
      </c>
      <c r="R809" s="97">
        <v>2.97</v>
      </c>
      <c r="S809" s="97"/>
      <c r="T809" s="97"/>
      <c r="U809" s="97"/>
      <c r="V809" s="97">
        <f t="shared" si="186"/>
        <v>2.3247122057719998</v>
      </c>
      <c r="W809" s="97">
        <f t="shared" si="187"/>
        <v>42.591700000000003</v>
      </c>
      <c r="X809" s="96">
        <f t="shared" si="188"/>
        <v>43.013400000000004</v>
      </c>
      <c r="Y809" s="96">
        <f t="shared" si="189"/>
        <v>41.326599999999999</v>
      </c>
      <c r="Z809" s="96">
        <f t="shared" si="190"/>
        <v>42.206637000000001</v>
      </c>
      <c r="AA809" s="96">
        <f t="shared" si="191"/>
        <v>40.483200000000004</v>
      </c>
      <c r="AB809" s="96"/>
      <c r="AC809" s="96">
        <v>42.68</v>
      </c>
      <c r="AD809" s="96"/>
      <c r="AE809" s="97">
        <f t="shared" si="192"/>
        <v>1.012093905620109</v>
      </c>
      <c r="AF809" s="96">
        <f t="shared" si="199"/>
        <v>0</v>
      </c>
      <c r="AG809" s="96"/>
      <c r="AH809" s="97">
        <f>IF(AND(M809&lt;Variables!$G$6,M809&gt;Variables!$G$5),0,1)</f>
        <v>1</v>
      </c>
      <c r="AI809" s="97">
        <f t="shared" si="193"/>
        <v>1</v>
      </c>
      <c r="AJ809" s="97">
        <f>IF(I809&gt;Variables!$G$7,0,1)</f>
        <v>1</v>
      </c>
      <c r="AK809" s="97">
        <f>IF(F809&gt;Variables!$G$8,0,1)</f>
        <v>1</v>
      </c>
      <c r="AL809" s="97">
        <f>IF(G809&gt;Variables!$G$9,0,1)</f>
        <v>1</v>
      </c>
      <c r="AM809" s="97">
        <f>IF(AND(K809&gt;Variables!$G$10,K809&lt;Variables!$G$11),0,1)</f>
        <v>1</v>
      </c>
      <c r="AN809" s="103">
        <f>IF(H809&lt;Variables!$G$13,1,0)</f>
        <v>1</v>
      </c>
      <c r="AO809" s="101">
        <f>IF(R809&lt;Variables!$G$12,0,1)</f>
        <v>1</v>
      </c>
      <c r="AP809" s="99">
        <f t="shared" si="185"/>
        <v>1</v>
      </c>
      <c r="AQ809" s="99"/>
      <c r="AR809" s="99"/>
      <c r="AS809" s="99">
        <v>1</v>
      </c>
      <c r="AT809" s="99"/>
      <c r="AU809" s="99"/>
      <c r="AV809" s="96">
        <f t="shared" si="194"/>
        <v>3</v>
      </c>
      <c r="AW809" s="96" t="str">
        <f t="shared" si="195"/>
        <v/>
      </c>
      <c r="AX809" s="96" t="str">
        <f t="shared" si="196"/>
        <v/>
      </c>
      <c r="AY809" s="96">
        <f t="shared" si="197"/>
        <v>3</v>
      </c>
      <c r="AZ809" s="96">
        <f t="shared" si="198"/>
        <v>2.3222363057719999</v>
      </c>
      <c r="BA809" s="96"/>
      <c r="BB809" s="96"/>
      <c r="BC809" s="96"/>
      <c r="BD809" s="96"/>
      <c r="BE809"/>
      <c r="BF809"/>
      <c r="BG809"/>
      <c r="BH809"/>
      <c r="BI809"/>
      <c r="BJ809" s="83"/>
      <c r="BK809" s="83"/>
    </row>
    <row r="810" spans="1:63" ht="14.1" customHeight="1" x14ac:dyDescent="0.2">
      <c r="A810" s="96"/>
      <c r="B810" s="96"/>
      <c r="C810" s="135">
        <v>44327.520833333336</v>
      </c>
      <c r="D810" s="96" t="s">
        <v>86</v>
      </c>
      <c r="E810" s="96">
        <v>13.53</v>
      </c>
      <c r="F810" s="96">
        <v>20.5</v>
      </c>
      <c r="G810" s="96">
        <v>10.27</v>
      </c>
      <c r="H810" s="96">
        <v>493.34</v>
      </c>
      <c r="I810" s="96">
        <v>-51.347000000000001</v>
      </c>
      <c r="J810" s="96" t="s">
        <v>78</v>
      </c>
      <c r="K810" s="96">
        <v>41.64</v>
      </c>
      <c r="L810" s="96">
        <v>13.570905</v>
      </c>
      <c r="M810" s="96">
        <v>-0.30141899999999999</v>
      </c>
      <c r="N810" s="96">
        <v>13.614286</v>
      </c>
      <c r="O810" s="96">
        <v>-0.61909800000000004</v>
      </c>
      <c r="P810" s="96">
        <v>1440000</v>
      </c>
      <c r="Q810" s="148">
        <v>134780</v>
      </c>
      <c r="R810" s="105">
        <v>10.68</v>
      </c>
      <c r="S810" s="105"/>
      <c r="T810" s="105"/>
      <c r="U810" s="105"/>
      <c r="V810" s="105">
        <f t="shared" si="186"/>
        <v>2.28094993011808</v>
      </c>
      <c r="W810" s="96">
        <f t="shared" si="187"/>
        <v>13.6653</v>
      </c>
      <c r="X810" s="96">
        <f t="shared" si="188"/>
        <v>13.800599999999999</v>
      </c>
      <c r="Y810" s="105">
        <f t="shared" si="189"/>
        <v>13.259399999999999</v>
      </c>
      <c r="Z810" s="105">
        <f t="shared" si="190"/>
        <v>13.614286</v>
      </c>
      <c r="AA810" s="105">
        <f t="shared" si="191"/>
        <v>12.988799999999999</v>
      </c>
      <c r="AB810" s="96"/>
      <c r="AC810" s="96">
        <v>13.76</v>
      </c>
      <c r="AD810" s="96">
        <v>13.51</v>
      </c>
      <c r="AE810" s="96">
        <f t="shared" si="192"/>
        <v>1.0169992609017</v>
      </c>
      <c r="AF810" s="96">
        <f t="shared" si="199"/>
        <v>0.99852180339985219</v>
      </c>
      <c r="AG810" s="96"/>
      <c r="AH810" s="105">
        <f>IF(AND(M810&lt;Variables!$G$6,M810&gt;Variables!$G$5),0,1)</f>
        <v>1</v>
      </c>
      <c r="AI810" s="105">
        <f t="shared" si="193"/>
        <v>1</v>
      </c>
      <c r="AJ810" s="105">
        <f>IF(I810&gt;Variables!$G$7,0,1)</f>
        <v>1</v>
      </c>
      <c r="AK810" s="105">
        <f>IF(F810&gt;Variables!$G$8,0,1)</f>
        <v>0</v>
      </c>
      <c r="AL810" s="105">
        <f>IF(G810&gt;Variables!$G$9,0,1)</f>
        <v>1</v>
      </c>
      <c r="AM810" s="105">
        <f>IF(AND(K810&gt;Variables!$G$10,K810&lt;Variables!$G$11),0,1)</f>
        <v>1</v>
      </c>
      <c r="AN810" s="103">
        <f>IF(H810&lt;Variables!$G$13,1,0)</f>
        <v>1</v>
      </c>
      <c r="AO810" s="101">
        <f>IF(R810&lt;Variables!$G$12,0,1)</f>
        <v>1</v>
      </c>
      <c r="AP810" s="106">
        <f t="shared" si="185"/>
        <v>1</v>
      </c>
      <c r="AQ810" s="106"/>
      <c r="AR810" s="106"/>
      <c r="AS810" s="106"/>
      <c r="AT810" s="106"/>
      <c r="AU810" s="106">
        <v>1</v>
      </c>
      <c r="AV810" s="96">
        <f t="shared" si="194"/>
        <v>3</v>
      </c>
      <c r="AW810" s="96" t="str">
        <f t="shared" si="195"/>
        <v/>
      </c>
      <c r="AX810" s="96" t="str">
        <f t="shared" si="196"/>
        <v/>
      </c>
      <c r="AY810" s="96">
        <f t="shared" si="197"/>
        <v>3</v>
      </c>
      <c r="AZ810" s="96">
        <f t="shared" si="198"/>
        <v>2.27870137011808</v>
      </c>
      <c r="BA810" s="96"/>
      <c r="BB810" s="96"/>
      <c r="BC810" s="96"/>
      <c r="BD810" s="96"/>
      <c r="BE810"/>
      <c r="BF810"/>
      <c r="BG810"/>
      <c r="BH810"/>
      <c r="BI810"/>
      <c r="BJ810" s="83"/>
      <c r="BK810" s="83"/>
    </row>
    <row r="811" spans="1:63" ht="14.1" customHeight="1" x14ac:dyDescent="0.2">
      <c r="A811" s="96"/>
      <c r="B811" s="96"/>
      <c r="C811" s="135">
        <v>44327.520833333336</v>
      </c>
      <c r="D811" s="96" t="s">
        <v>101</v>
      </c>
      <c r="E811" s="96">
        <v>14.81</v>
      </c>
      <c r="F811" s="96">
        <v>53.46</v>
      </c>
      <c r="G811" s="96">
        <v>40.51</v>
      </c>
      <c r="H811" s="96">
        <v>17.02</v>
      </c>
      <c r="I811" s="96">
        <v>0</v>
      </c>
      <c r="J811" s="96" t="s">
        <v>78</v>
      </c>
      <c r="K811" s="96">
        <v>39.51</v>
      </c>
      <c r="L811" s="96">
        <v>15.29743</v>
      </c>
      <c r="M811" s="96">
        <v>-3.1863519999999999</v>
      </c>
      <c r="N811" s="96">
        <v>15.291852</v>
      </c>
      <c r="O811" s="96">
        <v>-3.1510379999999998</v>
      </c>
      <c r="P811" s="96">
        <v>19480000</v>
      </c>
      <c r="Q811" s="148">
        <v>128990</v>
      </c>
      <c r="R811" s="101">
        <v>151.02000000000001</v>
      </c>
      <c r="S811" s="101"/>
      <c r="T811" s="101"/>
      <c r="U811" s="101"/>
      <c r="V811" s="101">
        <f t="shared" si="186"/>
        <v>2.2446378357977599</v>
      </c>
      <c r="W811" s="101">
        <f t="shared" si="187"/>
        <v>14.9581</v>
      </c>
      <c r="X811" s="101">
        <f t="shared" si="188"/>
        <v>15.106200000000001</v>
      </c>
      <c r="Y811" s="96">
        <f t="shared" si="189"/>
        <v>14.5138</v>
      </c>
      <c r="Z811" s="96">
        <f t="shared" si="190"/>
        <v>15.291852</v>
      </c>
      <c r="AA811" s="96">
        <f t="shared" si="191"/>
        <v>14.217599999999999</v>
      </c>
      <c r="AB811" s="96"/>
      <c r="AC811" s="98">
        <v>15.8</v>
      </c>
      <c r="AD811" s="96"/>
      <c r="AE811" s="101">
        <f t="shared" si="192"/>
        <v>1.0668467251856855</v>
      </c>
      <c r="AF811" s="96">
        <f t="shared" si="199"/>
        <v>0</v>
      </c>
      <c r="AG811" s="96"/>
      <c r="AH811" s="101">
        <f>IF(AND(M811&lt;Variables!$G$6,M811&gt;Variables!$G$5),0,1)</f>
        <v>0</v>
      </c>
      <c r="AI811" s="101">
        <f t="shared" si="193"/>
        <v>0</v>
      </c>
      <c r="AJ811" s="101">
        <f>IF(I811&gt;Variables!$G$7,0,1)</f>
        <v>1</v>
      </c>
      <c r="AK811" s="101">
        <f>IF(F811&gt;Variables!$G$8,0,1)</f>
        <v>0</v>
      </c>
      <c r="AL811" s="101">
        <f>IF(G811&gt;Variables!$G$9,0,1)</f>
        <v>0</v>
      </c>
      <c r="AM811" s="101">
        <f>IF(AND(K811&gt;Variables!$G$10,K811&lt;Variables!$G$11),0,1)</f>
        <v>1</v>
      </c>
      <c r="AN811" s="103">
        <f>IF(H811&lt;Variables!$G$13,1,0)</f>
        <v>1</v>
      </c>
      <c r="AO811" s="101">
        <f>IF(R811&lt;Variables!$G$12,0,1)</f>
        <v>1</v>
      </c>
      <c r="AP811" s="102">
        <f t="shared" si="185"/>
        <v>1</v>
      </c>
      <c r="AQ811" s="102"/>
      <c r="AR811" s="102">
        <v>1</v>
      </c>
      <c r="AS811" s="102"/>
      <c r="AT811" s="102"/>
      <c r="AU811" s="102"/>
      <c r="AV811" s="96">
        <f t="shared" si="194"/>
        <v>3</v>
      </c>
      <c r="AW811" s="96" t="str">
        <f t="shared" si="195"/>
        <v/>
      </c>
      <c r="AX811" s="96" t="str">
        <f t="shared" si="196"/>
        <v/>
      </c>
      <c r="AY811" s="96">
        <f t="shared" si="197"/>
        <v>3</v>
      </c>
      <c r="AZ811" s="96">
        <f t="shared" si="198"/>
        <v>2.2425042957977599</v>
      </c>
      <c r="BA811" s="96"/>
      <c r="BB811" s="96"/>
      <c r="BC811" s="96"/>
      <c r="BD811" s="96"/>
      <c r="BE811"/>
      <c r="BF811"/>
      <c r="BG811"/>
      <c r="BH811"/>
      <c r="BI811"/>
      <c r="BJ811" s="83"/>
      <c r="BK811" s="83"/>
    </row>
    <row r="812" spans="1:63" ht="14.1" customHeight="1" x14ac:dyDescent="0.2">
      <c r="A812" s="96"/>
      <c r="B812" s="96"/>
      <c r="C812" s="135">
        <v>44327.520833333336</v>
      </c>
      <c r="D812" s="96" t="s">
        <v>103</v>
      </c>
      <c r="E812" s="96">
        <v>54.73</v>
      </c>
      <c r="F812" s="96">
        <v>15.53</v>
      </c>
      <c r="G812" s="96">
        <v>2.09</v>
      </c>
      <c r="H812" s="96">
        <v>2400</v>
      </c>
      <c r="I812" s="96">
        <v>81.793999999999997</v>
      </c>
      <c r="J812" s="96" t="s">
        <v>78</v>
      </c>
      <c r="K812" s="96">
        <v>34.4</v>
      </c>
      <c r="L812" s="96">
        <v>54.861375000000002</v>
      </c>
      <c r="M812" s="96">
        <v>-0.23946700000000001</v>
      </c>
      <c r="N812" s="96">
        <v>54.886049999999997</v>
      </c>
      <c r="O812" s="96">
        <v>-0.28431600000000001</v>
      </c>
      <c r="P812" s="96">
        <v>7775000</v>
      </c>
      <c r="Q812" s="148">
        <v>1119000</v>
      </c>
      <c r="R812" s="105">
        <v>6.95</v>
      </c>
      <c r="S812" s="105"/>
      <c r="T812" s="105"/>
      <c r="U812" s="105"/>
      <c r="V812" s="105">
        <f t="shared" si="186"/>
        <v>2.2008214831423998</v>
      </c>
      <c r="W812" s="96">
        <f t="shared" si="187"/>
        <v>55.277299999999997</v>
      </c>
      <c r="X812" s="96">
        <f t="shared" si="188"/>
        <v>55.824599999999997</v>
      </c>
      <c r="Y812" s="105">
        <f t="shared" si="189"/>
        <v>53.635399999999997</v>
      </c>
      <c r="Z812" s="105">
        <f t="shared" si="190"/>
        <v>54.886049999999997</v>
      </c>
      <c r="AA812" s="105">
        <f t="shared" si="191"/>
        <v>52.540799999999997</v>
      </c>
      <c r="AB812" s="96"/>
      <c r="AC812" s="98">
        <v>54.81</v>
      </c>
      <c r="AD812" s="96">
        <v>54.35</v>
      </c>
      <c r="AE812" s="96">
        <f t="shared" si="192"/>
        <v>1.0014617211766856</v>
      </c>
      <c r="AF812" s="96">
        <f t="shared" si="199"/>
        <v>0.99305682441074372</v>
      </c>
      <c r="AG812" s="96"/>
      <c r="AH812" s="105">
        <f>IF(AND(M812&lt;Variables!$G$6,M812&gt;Variables!$G$5),0,1)</f>
        <v>1</v>
      </c>
      <c r="AI812" s="105">
        <f t="shared" si="193"/>
        <v>1</v>
      </c>
      <c r="AJ812" s="105">
        <f>IF(I812&gt;Variables!$G$7,0,1)</f>
        <v>0</v>
      </c>
      <c r="AK812" s="105">
        <f>IF(F812&gt;Variables!$G$8,0,1)</f>
        <v>0</v>
      </c>
      <c r="AL812" s="105">
        <f>IF(G812&gt;Variables!$G$9,0,1)</f>
        <v>1</v>
      </c>
      <c r="AM812" s="105">
        <f>IF(AND(K812&gt;Variables!$G$10,K812&lt;Variables!$G$11),0,1)</f>
        <v>1</v>
      </c>
      <c r="AN812" s="103">
        <f>IF(H812&lt;Variables!$G$13,1,0)</f>
        <v>1</v>
      </c>
      <c r="AO812" s="101">
        <f>IF(R812&lt;Variables!$G$12,0,1)</f>
        <v>1</v>
      </c>
      <c r="AP812" s="105">
        <f t="shared" si="185"/>
        <v>1</v>
      </c>
      <c r="AQ812" s="105"/>
      <c r="AR812" s="105"/>
      <c r="AS812" s="105"/>
      <c r="AT812" s="105"/>
      <c r="AU812" s="105">
        <v>1</v>
      </c>
      <c r="AV812" s="96" t="str">
        <f t="shared" si="194"/>
        <v/>
      </c>
      <c r="AW812" s="96" t="str">
        <f t="shared" si="195"/>
        <v/>
      </c>
      <c r="AX812" s="96">
        <f t="shared" si="196"/>
        <v>2</v>
      </c>
      <c r="AY812" s="96">
        <f t="shared" si="197"/>
        <v>2</v>
      </c>
      <c r="AZ812" s="96">
        <f t="shared" si="198"/>
        <v>2.1989638831423997</v>
      </c>
      <c r="BA812" s="96"/>
      <c r="BB812" s="96"/>
      <c r="BC812" s="96"/>
      <c r="BD812" s="96"/>
      <c r="BE812"/>
      <c r="BF812"/>
      <c r="BG812"/>
      <c r="BH812"/>
      <c r="BI812"/>
      <c r="BJ812" s="83"/>
      <c r="BK812" s="83"/>
    </row>
    <row r="813" spans="1:63" ht="14.1" customHeight="1" x14ac:dyDescent="0.2">
      <c r="A813" s="96"/>
      <c r="B813" s="96"/>
      <c r="C813" s="135">
        <v>44327.520833333336</v>
      </c>
      <c r="D813" s="96" t="s">
        <v>97</v>
      </c>
      <c r="E813" s="96">
        <v>22.594999999999999</v>
      </c>
      <c r="F813" s="96">
        <v>12.38</v>
      </c>
      <c r="G813" s="96">
        <v>21.48</v>
      </c>
      <c r="H813" s="96">
        <v>9870</v>
      </c>
      <c r="I813" s="96">
        <v>-90.332999999999998</v>
      </c>
      <c r="J813" s="96" t="s">
        <v>78</v>
      </c>
      <c r="K813" s="96">
        <v>68.62</v>
      </c>
      <c r="L813" s="96">
        <v>22.404274999999998</v>
      </c>
      <c r="M813" s="96">
        <v>0.85128800000000004</v>
      </c>
      <c r="N813" s="96">
        <v>22.056170000000002</v>
      </c>
      <c r="O813" s="96">
        <v>2.44299</v>
      </c>
      <c r="P813" s="96">
        <v>47571000</v>
      </c>
      <c r="Q813" s="148">
        <v>34855000</v>
      </c>
      <c r="R813" s="101">
        <v>1.36</v>
      </c>
      <c r="S813" s="101"/>
      <c r="T813" s="101"/>
      <c r="U813" s="101"/>
      <c r="V813" s="101">
        <f t="shared" si="186"/>
        <v>2.4919920743667201</v>
      </c>
      <c r="W813" s="101">
        <f t="shared" si="187"/>
        <v>22.82095</v>
      </c>
      <c r="X813" s="101">
        <f t="shared" si="188"/>
        <v>23.046900000000001</v>
      </c>
      <c r="Y813" s="96">
        <f t="shared" si="189"/>
        <v>22.143099999999997</v>
      </c>
      <c r="Z813" s="96">
        <f t="shared" si="190"/>
        <v>22.056170000000002</v>
      </c>
      <c r="AA813" s="96">
        <f t="shared" si="191"/>
        <v>21.691199999999998</v>
      </c>
      <c r="AB813" s="96"/>
      <c r="AC813" s="96">
        <v>23.1</v>
      </c>
      <c r="AD813" s="96"/>
      <c r="AE813" s="101">
        <f t="shared" si="192"/>
        <v>1.0223500774507635</v>
      </c>
      <c r="AF813" s="96">
        <f t="shared" si="199"/>
        <v>0</v>
      </c>
      <c r="AG813" s="96"/>
      <c r="AH813" s="101">
        <f>IF(AND(M813&lt;Variables!$G$6,M813&gt;Variables!$G$5),0,1)</f>
        <v>1</v>
      </c>
      <c r="AI813" s="101">
        <f t="shared" si="193"/>
        <v>0</v>
      </c>
      <c r="AJ813" s="101">
        <f>IF(I813&gt;Variables!$G$7,0,1)</f>
        <v>1</v>
      </c>
      <c r="AK813" s="101">
        <f>IF(F813&gt;Variables!$G$8,0,1)</f>
        <v>0</v>
      </c>
      <c r="AL813" s="101">
        <f>IF(G813&gt;Variables!$G$9,0,1)</f>
        <v>0</v>
      </c>
      <c r="AM813" s="101">
        <f>IF(AND(K813&gt;Variables!$G$10,K813&lt;Variables!$G$11),0,1)</f>
        <v>0</v>
      </c>
      <c r="AN813" s="103">
        <f>IF(H813&lt;Variables!$G$13,1,0)</f>
        <v>0</v>
      </c>
      <c r="AO813" s="101">
        <f>IF(R813&lt;Variables!$G$12,0,1)</f>
        <v>0</v>
      </c>
      <c r="AP813" s="102">
        <f t="shared" si="185"/>
        <v>1</v>
      </c>
      <c r="AQ813" s="102"/>
      <c r="AR813" s="102">
        <v>1</v>
      </c>
      <c r="AS813" s="102"/>
      <c r="AT813" s="102"/>
      <c r="AU813" s="102"/>
      <c r="AV813" s="96">
        <f t="shared" si="194"/>
        <v>3</v>
      </c>
      <c r="AW813" s="96" t="str">
        <f t="shared" si="195"/>
        <v/>
      </c>
      <c r="AX813" s="96" t="str">
        <f t="shared" si="196"/>
        <v/>
      </c>
      <c r="AY813" s="96">
        <f t="shared" si="197"/>
        <v>3</v>
      </c>
      <c r="AZ813" s="96">
        <f t="shared" si="198"/>
        <v>2.4882865943667203</v>
      </c>
      <c r="BA813" s="96"/>
      <c r="BB813" s="96"/>
      <c r="BC813" s="96"/>
      <c r="BD813" s="96"/>
      <c r="BE813"/>
      <c r="BF813"/>
      <c r="BG813"/>
      <c r="BH813"/>
      <c r="BI813"/>
      <c r="BJ813" s="83"/>
      <c r="BK813" s="83"/>
    </row>
    <row r="814" spans="1:63" ht="14.1" customHeight="1" x14ac:dyDescent="0.2">
      <c r="A814" s="96"/>
      <c r="B814" s="96"/>
      <c r="C814" s="135">
        <v>44327.520833333336</v>
      </c>
      <c r="D814" s="96" t="s">
        <v>93</v>
      </c>
      <c r="E814" s="96">
        <v>66.034999999999997</v>
      </c>
      <c r="F814" s="96">
        <v>7.91</v>
      </c>
      <c r="G814" s="96">
        <v>16.420000000000002</v>
      </c>
      <c r="H814" s="96">
        <v>4080</v>
      </c>
      <c r="I814" s="96">
        <v>28.300999999999998</v>
      </c>
      <c r="J814" s="96" t="s">
        <v>78</v>
      </c>
      <c r="K814" s="96">
        <v>68.83</v>
      </c>
      <c r="L814" s="96">
        <v>65.364750000000001</v>
      </c>
      <c r="M814" s="96">
        <v>1.0254000000000001</v>
      </c>
      <c r="N814" s="96">
        <v>65.384181999999996</v>
      </c>
      <c r="O814" s="96">
        <v>0.99537600000000004</v>
      </c>
      <c r="P814" s="96">
        <v>789206</v>
      </c>
      <c r="Q814" s="148">
        <v>1416000</v>
      </c>
      <c r="R814" s="97">
        <v>0.56000000000000005</v>
      </c>
      <c r="S814" s="97"/>
      <c r="T814" s="97"/>
      <c r="U814" s="97"/>
      <c r="V814" s="97">
        <f t="shared" si="186"/>
        <v>2.4796560815840003</v>
      </c>
      <c r="W814" s="97">
        <f t="shared" si="187"/>
        <v>66.695349999999991</v>
      </c>
      <c r="X814" s="96">
        <f t="shared" si="188"/>
        <v>67.355699999999999</v>
      </c>
      <c r="Y814" s="96">
        <f t="shared" si="189"/>
        <v>64.714299999999994</v>
      </c>
      <c r="Z814" s="96">
        <f t="shared" si="190"/>
        <v>65.384181999999996</v>
      </c>
      <c r="AA814" s="96">
        <f t="shared" si="191"/>
        <v>63.393599999999992</v>
      </c>
      <c r="AB814" s="96"/>
      <c r="AC814" s="96">
        <v>67.959999999999994</v>
      </c>
      <c r="AD814" s="96">
        <v>64.819999999999993</v>
      </c>
      <c r="AE814" s="97">
        <f t="shared" si="192"/>
        <v>1.0291512076928901</v>
      </c>
      <c r="AF814" s="96">
        <f t="shared" si="199"/>
        <v>0.98160066631331866</v>
      </c>
      <c r="AG814" s="96"/>
      <c r="AH814" s="97">
        <f>IF(AND(M814&lt;Variables!$G$6,M814&gt;Variables!$G$5),0,1)</f>
        <v>1</v>
      </c>
      <c r="AI814" s="97">
        <f t="shared" si="193"/>
        <v>1</v>
      </c>
      <c r="AJ814" s="97">
        <f>IF(I814&gt;Variables!$G$7,0,1)</f>
        <v>0</v>
      </c>
      <c r="AK814" s="97">
        <f>IF(F814&gt;Variables!$G$8,0,1)</f>
        <v>1</v>
      </c>
      <c r="AL814" s="97">
        <f>IF(G814&gt;Variables!$G$9,0,1)</f>
        <v>0</v>
      </c>
      <c r="AM814" s="97">
        <f>IF(AND(K814&gt;Variables!$G$10,K814&lt;Variables!$G$11),0,1)</f>
        <v>0</v>
      </c>
      <c r="AN814" s="103">
        <f>IF(H814&lt;Variables!$G$13,1,0)</f>
        <v>0</v>
      </c>
      <c r="AO814" s="101">
        <f>IF(R814&lt;Variables!$G$12,0,1)</f>
        <v>0</v>
      </c>
      <c r="AP814" s="99">
        <f t="shared" si="185"/>
        <v>1</v>
      </c>
      <c r="AQ814" s="99"/>
      <c r="AR814" s="99"/>
      <c r="AS814" s="99">
        <v>1</v>
      </c>
      <c r="AT814" s="99"/>
      <c r="AU814" s="99"/>
      <c r="AV814" s="96">
        <f t="shared" si="194"/>
        <v>3</v>
      </c>
      <c r="AW814" s="96" t="str">
        <f t="shared" si="195"/>
        <v/>
      </c>
      <c r="AX814" s="96" t="str">
        <f t="shared" si="196"/>
        <v/>
      </c>
      <c r="AY814" s="96">
        <f t="shared" si="197"/>
        <v>3</v>
      </c>
      <c r="AZ814" s="96">
        <f t="shared" si="198"/>
        <v>2.4759392615840001</v>
      </c>
      <c r="BA814" s="96"/>
      <c r="BB814" s="96"/>
      <c r="BC814" s="96"/>
      <c r="BD814" s="96"/>
      <c r="BE814"/>
      <c r="BF814"/>
      <c r="BG814"/>
      <c r="BH814"/>
      <c r="BI814"/>
      <c r="BJ814" s="83"/>
      <c r="BK814" s="83"/>
    </row>
    <row r="815" spans="1:63" ht="14.1" customHeight="1" x14ac:dyDescent="0.2">
      <c r="A815" s="96"/>
      <c r="B815" s="96"/>
      <c r="C815" s="135">
        <v>44327.53125</v>
      </c>
      <c r="D815" s="96" t="s">
        <v>98</v>
      </c>
      <c r="E815" s="96">
        <v>31.164999999999999</v>
      </c>
      <c r="F815" s="96">
        <v>9</v>
      </c>
      <c r="G815" s="96">
        <v>17.87</v>
      </c>
      <c r="H815" s="96">
        <v>11100</v>
      </c>
      <c r="I815" s="96">
        <v>-63.097000000000001</v>
      </c>
      <c r="J815" s="96" t="s">
        <v>78</v>
      </c>
      <c r="K815" s="96">
        <v>90.94</v>
      </c>
      <c r="L815" s="96">
        <v>30.175225000000001</v>
      </c>
      <c r="M815" s="96">
        <v>3.2800919999999998</v>
      </c>
      <c r="N815" s="96">
        <v>29.822430000000001</v>
      </c>
      <c r="O815" s="96">
        <v>4.5018799999999999</v>
      </c>
      <c r="P815" s="96">
        <v>7721000</v>
      </c>
      <c r="Q815" s="148">
        <v>14722000</v>
      </c>
      <c r="R815" s="103">
        <v>0.52</v>
      </c>
      <c r="S815" s="103"/>
      <c r="T815" s="103"/>
      <c r="U815" s="103"/>
      <c r="V815" s="103">
        <f t="shared" si="186"/>
        <v>2.3180352488057601</v>
      </c>
      <c r="W815" s="96">
        <f t="shared" si="187"/>
        <v>31.476649999999999</v>
      </c>
      <c r="X815" s="96">
        <f t="shared" si="188"/>
        <v>31.7883</v>
      </c>
      <c r="Y815" s="103">
        <f t="shared" si="189"/>
        <v>30.541699999999999</v>
      </c>
      <c r="Z815" s="103">
        <f t="shared" si="190"/>
        <v>29.822430000000001</v>
      </c>
      <c r="AA815" s="103">
        <f t="shared" si="191"/>
        <v>29.918399999999998</v>
      </c>
      <c r="AB815" s="96"/>
      <c r="AC815" s="96"/>
      <c r="AD815" s="96">
        <v>29.66</v>
      </c>
      <c r="AE815" s="96">
        <f t="shared" si="192"/>
        <v>0</v>
      </c>
      <c r="AF815" s="96">
        <f t="shared" si="199"/>
        <v>0.95170864752125783</v>
      </c>
      <c r="AG815" s="96"/>
      <c r="AH815" s="103">
        <f>IF(AND(M815&lt;Variables!$G$6,M815&gt;Variables!$G$5),0,1)</f>
        <v>1</v>
      </c>
      <c r="AI815" s="103">
        <f t="shared" si="193"/>
        <v>0</v>
      </c>
      <c r="AJ815" s="103">
        <f>IF(I815&gt;Variables!$G$7,0,1)</f>
        <v>1</v>
      </c>
      <c r="AK815" s="103">
        <f>IF(F815&gt;Variables!$G$8,0,1)</f>
        <v>1</v>
      </c>
      <c r="AL815" s="103">
        <f>IF(G815&gt;Variables!$G$9,0,1)</f>
        <v>0</v>
      </c>
      <c r="AM815" s="103">
        <f>IF(AND(K815&gt;Variables!$G$10,K815&lt;Variables!$G$11),0,1)</f>
        <v>1</v>
      </c>
      <c r="AN815" s="103">
        <f>IF(H815&lt;Variables!$G$13,1,0)</f>
        <v>0</v>
      </c>
      <c r="AO815" s="101">
        <f>IF(R815&lt;Variables!$G$12,0,1)</f>
        <v>0</v>
      </c>
      <c r="AP815" s="104">
        <f t="shared" ref="AP815:AP878" si="200">IF(J815="Pass", 0,1)</f>
        <v>1</v>
      </c>
      <c r="AQ815" s="104"/>
      <c r="AR815" s="104"/>
      <c r="AS815" s="104"/>
      <c r="AT815" s="104">
        <v>1</v>
      </c>
      <c r="AU815" s="104"/>
      <c r="AV815" s="96" t="str">
        <f t="shared" si="194"/>
        <v/>
      </c>
      <c r="AW815" s="96">
        <f t="shared" si="195"/>
        <v>1</v>
      </c>
      <c r="AX815" s="96" t="str">
        <f t="shared" si="196"/>
        <v/>
      </c>
      <c r="AY815" s="96">
        <f t="shared" si="197"/>
        <v>1</v>
      </c>
      <c r="AZ815" s="96">
        <f t="shared" si="198"/>
        <v>2.31312448880576</v>
      </c>
      <c r="BA815" s="96"/>
      <c r="BB815" s="96"/>
      <c r="BC815" s="96"/>
      <c r="BD815" s="96"/>
      <c r="BE815"/>
      <c r="BF815"/>
      <c r="BG815"/>
      <c r="BH815"/>
      <c r="BI815"/>
      <c r="BJ815" s="83"/>
      <c r="BK815" s="83"/>
    </row>
    <row r="816" spans="1:63" ht="14.1" customHeight="1" x14ac:dyDescent="0.2">
      <c r="A816" s="96"/>
      <c r="B816" s="96"/>
      <c r="C816" s="135">
        <v>44327.53125</v>
      </c>
      <c r="D816" s="96" t="s">
        <v>81</v>
      </c>
      <c r="E816" s="96">
        <v>22.37</v>
      </c>
      <c r="F816" s="96">
        <v>25.66</v>
      </c>
      <c r="G816" s="96">
        <v>10.31</v>
      </c>
      <c r="H816" s="96">
        <v>2130</v>
      </c>
      <c r="I816" s="96">
        <v>-77.978999999999999</v>
      </c>
      <c r="J816" s="96" t="s">
        <v>76</v>
      </c>
      <c r="K816" s="96">
        <v>75.84</v>
      </c>
      <c r="L816" s="96">
        <v>21.949950000000001</v>
      </c>
      <c r="M816" s="96">
        <v>1.913672</v>
      </c>
      <c r="N816" s="96">
        <v>21.682098</v>
      </c>
      <c r="O816" s="96">
        <v>3.1726730000000001</v>
      </c>
      <c r="P816" s="96">
        <v>34198000</v>
      </c>
      <c r="Q816" s="148">
        <v>4196000</v>
      </c>
      <c r="R816" s="103">
        <v>8.15</v>
      </c>
      <c r="S816" s="103"/>
      <c r="T816" s="103"/>
      <c r="U816" s="103"/>
      <c r="V816" s="103">
        <f t="shared" si="186"/>
        <v>2.4421373944217604</v>
      </c>
      <c r="W816" s="96">
        <f t="shared" si="187"/>
        <v>22.593700000000002</v>
      </c>
      <c r="X816" s="96">
        <f t="shared" si="188"/>
        <v>22.817400000000003</v>
      </c>
      <c r="Y816" s="103">
        <f t="shared" si="189"/>
        <v>21.922599999999999</v>
      </c>
      <c r="Z816" s="103">
        <f t="shared" si="190"/>
        <v>21.682098</v>
      </c>
      <c r="AA816" s="103">
        <f t="shared" si="191"/>
        <v>21.475200000000001</v>
      </c>
      <c r="AB816" s="96"/>
      <c r="AC816" s="96"/>
      <c r="AD816" s="96">
        <v>21.68</v>
      </c>
      <c r="AE816" s="96">
        <f t="shared" si="192"/>
        <v>0</v>
      </c>
      <c r="AF816" s="96">
        <f t="shared" si="199"/>
        <v>0.96915511846222613</v>
      </c>
      <c r="AG816" s="96"/>
      <c r="AH816" s="103">
        <f>IF(AND(M816&lt;Variables!$G$6,M816&gt;Variables!$G$5),0,1)</f>
        <v>1</v>
      </c>
      <c r="AI816" s="103">
        <f t="shared" si="193"/>
        <v>0</v>
      </c>
      <c r="AJ816" s="103">
        <f>IF(I816&gt;Variables!$G$7,0,1)</f>
        <v>1</v>
      </c>
      <c r="AK816" s="103">
        <f>IF(F816&gt;Variables!$G$8,0,1)</f>
        <v>0</v>
      </c>
      <c r="AL816" s="103">
        <f>IF(G816&gt;Variables!$G$9,0,1)</f>
        <v>1</v>
      </c>
      <c r="AM816" s="103">
        <f>IF(AND(K816&gt;Variables!$G$10,K816&lt;Variables!$G$11),0,1)</f>
        <v>1</v>
      </c>
      <c r="AN816" s="103">
        <f>IF(H816&lt;Variables!$G$13,1,0)</f>
        <v>1</v>
      </c>
      <c r="AO816" s="101">
        <f>IF(R816&lt;Variables!$G$12,0,1)</f>
        <v>1</v>
      </c>
      <c r="AP816" s="104">
        <f t="shared" si="200"/>
        <v>0</v>
      </c>
      <c r="AQ816" s="104"/>
      <c r="AR816" s="104"/>
      <c r="AS816" s="104"/>
      <c r="AT816" s="104">
        <v>1</v>
      </c>
      <c r="AU816" s="104"/>
      <c r="AV816" s="96" t="str">
        <f t="shared" si="194"/>
        <v/>
      </c>
      <c r="AW816" s="96">
        <f t="shared" si="195"/>
        <v>1</v>
      </c>
      <c r="AX816" s="96" t="str">
        <f t="shared" si="196"/>
        <v/>
      </c>
      <c r="AY816" s="96">
        <f t="shared" si="197"/>
        <v>1</v>
      </c>
      <c r="AZ816" s="96">
        <f t="shared" si="198"/>
        <v>2.4380420344217604</v>
      </c>
      <c r="BA816" s="96"/>
      <c r="BB816" s="96"/>
      <c r="BC816" s="96"/>
      <c r="BD816" s="96"/>
      <c r="BE816"/>
      <c r="BF816"/>
      <c r="BG816"/>
      <c r="BH816"/>
      <c r="BI816"/>
      <c r="BJ816" s="83"/>
      <c r="BK816" s="83"/>
    </row>
    <row r="817" spans="1:63" ht="14.1" customHeight="1" x14ac:dyDescent="0.2">
      <c r="A817" s="96"/>
      <c r="B817" s="96"/>
      <c r="C817" s="135">
        <v>44327.53125</v>
      </c>
      <c r="D817" s="96" t="s">
        <v>84</v>
      </c>
      <c r="E817" s="96">
        <v>122.47</v>
      </c>
      <c r="F817" s="96">
        <v>11.09</v>
      </c>
      <c r="G817" s="96">
        <v>8.09</v>
      </c>
      <c r="H817" s="96">
        <v>4120</v>
      </c>
      <c r="I817" s="96">
        <v>-23.385999999999999</v>
      </c>
      <c r="J817" s="96" t="s">
        <v>78</v>
      </c>
      <c r="K817" s="96">
        <v>72.5</v>
      </c>
      <c r="L817" s="96">
        <v>121.78932500000001</v>
      </c>
      <c r="M817" s="96">
        <v>0.55889500000000003</v>
      </c>
      <c r="N817" s="96">
        <v>121.222427</v>
      </c>
      <c r="O817" s="96">
        <v>1.0291600000000001</v>
      </c>
      <c r="P817" s="96">
        <v>1563000</v>
      </c>
      <c r="Q817" s="148">
        <v>559244</v>
      </c>
      <c r="R817" s="105">
        <v>2.79</v>
      </c>
      <c r="S817" s="105"/>
      <c r="T817" s="105"/>
      <c r="U817" s="105"/>
      <c r="V817" s="105">
        <f t="shared" si="186"/>
        <v>2.5492517329000002</v>
      </c>
      <c r="W817" s="96">
        <f t="shared" si="187"/>
        <v>123.6947</v>
      </c>
      <c r="X817" s="96">
        <f t="shared" si="188"/>
        <v>124.9194</v>
      </c>
      <c r="Y817" s="105">
        <f t="shared" si="189"/>
        <v>120.0206</v>
      </c>
      <c r="Z817" s="105">
        <f t="shared" si="190"/>
        <v>121.222427</v>
      </c>
      <c r="AA817" s="105">
        <f t="shared" si="191"/>
        <v>117.57119999999999</v>
      </c>
      <c r="AB817" s="96"/>
      <c r="AC817" s="96">
        <v>122.8</v>
      </c>
      <c r="AD817" s="96">
        <v>120.5</v>
      </c>
      <c r="AE817" s="96">
        <f t="shared" si="192"/>
        <v>1.0026945374377398</v>
      </c>
      <c r="AF817" s="96">
        <f t="shared" si="199"/>
        <v>0.9839144280231894</v>
      </c>
      <c r="AG817" s="96"/>
      <c r="AH817" s="105">
        <f>IF(AND(M817&lt;Variables!$G$6,M817&gt;Variables!$G$5),0,1)</f>
        <v>1</v>
      </c>
      <c r="AI817" s="105">
        <f t="shared" si="193"/>
        <v>0</v>
      </c>
      <c r="AJ817" s="105">
        <f>IF(I817&gt;Variables!$G$7,0,1)</f>
        <v>1</v>
      </c>
      <c r="AK817" s="105">
        <f>IF(F817&gt;Variables!$G$8,0,1)</f>
        <v>0</v>
      </c>
      <c r="AL817" s="105">
        <f>IF(G817&gt;Variables!$G$9,0,1)</f>
        <v>1</v>
      </c>
      <c r="AM817" s="105">
        <f>IF(AND(K817&gt;Variables!$G$10,K817&lt;Variables!$G$11),0,1)</f>
        <v>0</v>
      </c>
      <c r="AN817" s="103">
        <f>IF(H817&lt;Variables!$G$13,1,0)</f>
        <v>0</v>
      </c>
      <c r="AO817" s="101">
        <f>IF(R817&lt;Variables!$G$12,0,1)</f>
        <v>1</v>
      </c>
      <c r="AP817" s="106">
        <f t="shared" si="200"/>
        <v>1</v>
      </c>
      <c r="AQ817" s="106"/>
      <c r="AR817" s="106"/>
      <c r="AS817" s="106"/>
      <c r="AT817" s="106"/>
      <c r="AU817" s="106">
        <v>1</v>
      </c>
      <c r="AV817" s="96" t="str">
        <f t="shared" si="194"/>
        <v/>
      </c>
      <c r="AW817" s="96" t="str">
        <f t="shared" si="195"/>
        <v/>
      </c>
      <c r="AX817" s="96">
        <f t="shared" si="196"/>
        <v>2</v>
      </c>
      <c r="AY817" s="96">
        <f t="shared" si="197"/>
        <v>2</v>
      </c>
      <c r="AZ817" s="96">
        <f t="shared" si="198"/>
        <v>2.5453367329000005</v>
      </c>
      <c r="BA817" s="96"/>
      <c r="BB817" s="96"/>
      <c r="BC817" s="96"/>
      <c r="BD817" s="96"/>
      <c r="BE817"/>
      <c r="BF817"/>
      <c r="BG817"/>
      <c r="BH817"/>
      <c r="BI817"/>
      <c r="BJ817" s="83"/>
      <c r="BK817" s="83"/>
    </row>
    <row r="818" spans="1:63" ht="14.1" customHeight="1" x14ac:dyDescent="0.2">
      <c r="A818" s="96"/>
      <c r="B818" s="96"/>
      <c r="C818" s="135">
        <v>44327.53125</v>
      </c>
      <c r="D818" s="96" t="s">
        <v>96</v>
      </c>
      <c r="E818" s="96">
        <v>20.145</v>
      </c>
      <c r="F818" s="96">
        <v>8.91</v>
      </c>
      <c r="G818" s="96">
        <v>17.12</v>
      </c>
      <c r="H818" s="96">
        <v>35080</v>
      </c>
      <c r="I818" s="96">
        <v>-40.338999999999999</v>
      </c>
      <c r="J818" s="96" t="s">
        <v>78</v>
      </c>
      <c r="K818" s="96">
        <v>70.86</v>
      </c>
      <c r="L818" s="96">
        <v>19.889779999999998</v>
      </c>
      <c r="M818" s="96">
        <v>1.283172</v>
      </c>
      <c r="N818" s="96">
        <v>19.849160000000001</v>
      </c>
      <c r="O818" s="96">
        <v>1.4904409999999999</v>
      </c>
      <c r="P818" s="96">
        <v>150506000</v>
      </c>
      <c r="Q818" s="148">
        <v>81574000</v>
      </c>
      <c r="R818" s="103">
        <v>1.85</v>
      </c>
      <c r="S818" s="103"/>
      <c r="T818" s="103"/>
      <c r="U818" s="103"/>
      <c r="V818" s="103">
        <f t="shared" si="186"/>
        <v>2.4724441246470397</v>
      </c>
      <c r="W818" s="96">
        <f t="shared" si="187"/>
        <v>20.346450000000001</v>
      </c>
      <c r="X818" s="96">
        <f t="shared" si="188"/>
        <v>20.547899999999998</v>
      </c>
      <c r="Y818" s="103">
        <f t="shared" si="189"/>
        <v>19.742100000000001</v>
      </c>
      <c r="Z818" s="103">
        <f t="shared" si="190"/>
        <v>19.849160000000001</v>
      </c>
      <c r="AA818" s="103">
        <f t="shared" si="191"/>
        <v>19.339199999999998</v>
      </c>
      <c r="AB818" s="96"/>
      <c r="AC818" s="96"/>
      <c r="AD818" s="96">
        <v>19.61</v>
      </c>
      <c r="AE818" s="96">
        <f t="shared" si="192"/>
        <v>0</v>
      </c>
      <c r="AF818" s="96">
        <f t="shared" si="199"/>
        <v>0.97344254157359145</v>
      </c>
      <c r="AG818" s="96"/>
      <c r="AH818" s="103">
        <f>IF(AND(M818&lt;Variables!$G$6,M818&gt;Variables!$G$5),0,1)</f>
        <v>1</v>
      </c>
      <c r="AI818" s="103">
        <f t="shared" si="193"/>
        <v>0</v>
      </c>
      <c r="AJ818" s="103">
        <f>IF(I818&gt;Variables!$G$7,0,1)</f>
        <v>1</v>
      </c>
      <c r="AK818" s="103">
        <f>IF(F818&gt;Variables!$G$8,0,1)</f>
        <v>1</v>
      </c>
      <c r="AL818" s="103">
        <f>IF(G818&gt;Variables!$G$9,0,1)</f>
        <v>0</v>
      </c>
      <c r="AM818" s="103">
        <f>IF(AND(K818&gt;Variables!$G$10,K818&lt;Variables!$G$11),0,1)</f>
        <v>0</v>
      </c>
      <c r="AN818" s="103">
        <f>IF(H818&lt;Variables!$G$13,1,0)</f>
        <v>0</v>
      </c>
      <c r="AO818" s="101">
        <f>IF(R818&lt;Variables!$G$12,0,1)</f>
        <v>0</v>
      </c>
      <c r="AP818" s="104">
        <f t="shared" si="200"/>
        <v>1</v>
      </c>
      <c r="AQ818" s="104"/>
      <c r="AR818" s="104"/>
      <c r="AS818" s="104"/>
      <c r="AT818" s="104">
        <v>1</v>
      </c>
      <c r="AU818" s="104"/>
      <c r="AV818" s="96" t="str">
        <f t="shared" si="194"/>
        <v/>
      </c>
      <c r="AW818" s="96">
        <f t="shared" si="195"/>
        <v>1</v>
      </c>
      <c r="AX818" s="96" t="str">
        <f t="shared" si="196"/>
        <v/>
      </c>
      <c r="AY818" s="96">
        <f t="shared" si="197"/>
        <v>1</v>
      </c>
      <c r="AZ818" s="96">
        <f t="shared" si="198"/>
        <v>2.46861768464704</v>
      </c>
      <c r="BA818" s="96"/>
      <c r="BB818" s="96"/>
      <c r="BC818" s="96"/>
      <c r="BD818" s="96"/>
      <c r="BE818"/>
      <c r="BF818"/>
      <c r="BG818"/>
      <c r="BH818"/>
      <c r="BI818"/>
      <c r="BJ818" s="83"/>
      <c r="BK818" s="83"/>
    </row>
    <row r="819" spans="1:63" ht="14.1" customHeight="1" x14ac:dyDescent="0.2">
      <c r="A819" s="96"/>
      <c r="B819" s="96"/>
      <c r="C819" s="135">
        <v>44327.53125</v>
      </c>
      <c r="D819" s="96" t="s">
        <v>92</v>
      </c>
      <c r="E819" s="96">
        <v>23.074999999999999</v>
      </c>
      <c r="F819" s="96">
        <v>9.56</v>
      </c>
      <c r="G819" s="96">
        <v>5.95</v>
      </c>
      <c r="H819" s="96">
        <v>12110</v>
      </c>
      <c r="I819" s="96">
        <v>11.609</v>
      </c>
      <c r="J819" s="96" t="s">
        <v>76</v>
      </c>
      <c r="K819" s="96">
        <v>66.12</v>
      </c>
      <c r="L819" s="96">
        <v>22.995920000000002</v>
      </c>
      <c r="M819" s="96">
        <v>0.343887</v>
      </c>
      <c r="N819" s="96">
        <v>22.923570000000002</v>
      </c>
      <c r="O819" s="96">
        <v>0.66058600000000001</v>
      </c>
      <c r="P819" s="96">
        <v>5965000</v>
      </c>
      <c r="Q819" s="148">
        <v>4867000</v>
      </c>
      <c r="R819" s="97">
        <v>1.23</v>
      </c>
      <c r="S819" s="97"/>
      <c r="T819" s="97"/>
      <c r="U819" s="97"/>
      <c r="V819" s="97">
        <f t="shared" si="186"/>
        <v>2.5090526300252796</v>
      </c>
      <c r="W819" s="97">
        <f t="shared" si="187"/>
        <v>23.30575</v>
      </c>
      <c r="X819" s="96">
        <f t="shared" si="188"/>
        <v>23.5365</v>
      </c>
      <c r="Y819" s="96">
        <f t="shared" si="189"/>
        <v>22.613499999999998</v>
      </c>
      <c r="Z819" s="96">
        <f t="shared" si="190"/>
        <v>22.923570000000002</v>
      </c>
      <c r="AA819" s="96">
        <f t="shared" si="191"/>
        <v>22.151999999999997</v>
      </c>
      <c r="AB819" s="96"/>
      <c r="AC819" s="96">
        <v>23.23</v>
      </c>
      <c r="AD819" s="96">
        <v>22.93</v>
      </c>
      <c r="AE819" s="96">
        <f t="shared" si="192"/>
        <v>1.0067172264355364</v>
      </c>
      <c r="AF819" s="96">
        <f t="shared" si="199"/>
        <v>0.99371614301191769</v>
      </c>
      <c r="AG819" s="96"/>
      <c r="AH819" s="97">
        <f>IF(AND(M819&lt;Variables!$G$6,M819&gt;Variables!$G$5),0,1)</f>
        <v>1</v>
      </c>
      <c r="AI819" s="97">
        <f t="shared" si="193"/>
        <v>0</v>
      </c>
      <c r="AJ819" s="97">
        <f>IF(I819&gt;Variables!$G$7,0,1)</f>
        <v>0</v>
      </c>
      <c r="AK819" s="97">
        <f>IF(F819&gt;Variables!$G$8,0,1)</f>
        <v>0</v>
      </c>
      <c r="AL819" s="97">
        <f>IF(G819&gt;Variables!$G$9,0,1)</f>
        <v>1</v>
      </c>
      <c r="AM819" s="97">
        <f>IF(AND(K819&gt;Variables!$G$10,K819&lt;Variables!$G$11),0,1)</f>
        <v>0</v>
      </c>
      <c r="AN819" s="103">
        <f>IF(H819&lt;Variables!$G$13,1,0)</f>
        <v>0</v>
      </c>
      <c r="AO819" s="101">
        <f>IF(R819&lt;Variables!$G$12,0,1)</f>
        <v>0</v>
      </c>
      <c r="AP819" s="99">
        <f t="shared" si="200"/>
        <v>0</v>
      </c>
      <c r="AQ819" s="99"/>
      <c r="AR819" s="99"/>
      <c r="AS819" s="99">
        <v>1</v>
      </c>
      <c r="AT819" s="99"/>
      <c r="AU819" s="99"/>
      <c r="AV819" s="96" t="str">
        <f t="shared" si="194"/>
        <v/>
      </c>
      <c r="AW819" s="96" t="str">
        <f t="shared" si="195"/>
        <v/>
      </c>
      <c r="AX819" s="96">
        <f t="shared" si="196"/>
        <v>2</v>
      </c>
      <c r="AY819" s="96">
        <f t="shared" si="197"/>
        <v>2</v>
      </c>
      <c r="AZ819" s="96">
        <f t="shared" si="198"/>
        <v>2.5054821500252795</v>
      </c>
      <c r="BA819" s="96"/>
      <c r="BB819" s="96"/>
      <c r="BC819" s="96"/>
      <c r="BD819" s="96"/>
      <c r="BE819"/>
      <c r="BF819"/>
      <c r="BG819"/>
      <c r="BH819"/>
      <c r="BI819"/>
      <c r="BJ819" s="83"/>
      <c r="BK819" s="83"/>
    </row>
    <row r="820" spans="1:63" ht="14.1" customHeight="1" x14ac:dyDescent="0.2">
      <c r="A820" s="96"/>
      <c r="B820" s="96"/>
      <c r="C820" s="135">
        <v>44327.53125</v>
      </c>
      <c r="D820" s="96" t="s">
        <v>94</v>
      </c>
      <c r="E820" s="96">
        <v>28.92</v>
      </c>
      <c r="F820" s="96">
        <v>8.19</v>
      </c>
      <c r="G820" s="96">
        <v>10.64</v>
      </c>
      <c r="H820" s="96">
        <v>3180</v>
      </c>
      <c r="I820" s="96">
        <v>-9.7509999999999994</v>
      </c>
      <c r="J820" s="96" t="s">
        <v>78</v>
      </c>
      <c r="K820" s="96">
        <v>64.22</v>
      </c>
      <c r="L820" s="96">
        <v>28.626999999999999</v>
      </c>
      <c r="M820" s="96">
        <v>1.023509</v>
      </c>
      <c r="N820" s="96">
        <v>28.301006999999998</v>
      </c>
      <c r="O820" s="96">
        <v>2.1871779999999998</v>
      </c>
      <c r="P820" s="96">
        <v>59538</v>
      </c>
      <c r="Q820" s="148">
        <v>317867</v>
      </c>
      <c r="R820" s="103">
        <v>0.19</v>
      </c>
      <c r="S820" s="103"/>
      <c r="T820" s="103"/>
      <c r="U820" s="103"/>
      <c r="V820" s="103">
        <f t="shared" si="186"/>
        <v>2.4456751534337604</v>
      </c>
      <c r="W820" s="96">
        <f t="shared" si="187"/>
        <v>29.209200000000003</v>
      </c>
      <c r="X820" s="96">
        <f t="shared" si="188"/>
        <v>29.498400000000004</v>
      </c>
      <c r="Y820" s="103">
        <f t="shared" si="189"/>
        <v>28.3416</v>
      </c>
      <c r="Z820" s="103">
        <f t="shared" si="190"/>
        <v>28.301006999999998</v>
      </c>
      <c r="AA820" s="103">
        <f t="shared" si="191"/>
        <v>27.763200000000001</v>
      </c>
      <c r="AB820" s="96"/>
      <c r="AC820" s="96"/>
      <c r="AD820" s="96">
        <v>28.27</v>
      </c>
      <c r="AE820" s="96">
        <f t="shared" si="192"/>
        <v>0</v>
      </c>
      <c r="AF820" s="96">
        <f t="shared" si="199"/>
        <v>0.97752420470262791</v>
      </c>
      <c r="AG820" s="96"/>
      <c r="AH820" s="103">
        <f>IF(AND(M820&lt;Variables!$G$6,M820&gt;Variables!$G$5),0,1)</f>
        <v>1</v>
      </c>
      <c r="AI820" s="103">
        <f t="shared" si="193"/>
        <v>0</v>
      </c>
      <c r="AJ820" s="103">
        <f>IF(I820&gt;Variables!$G$7,0,1)</f>
        <v>1</v>
      </c>
      <c r="AK820" s="103">
        <f>IF(F820&gt;Variables!$G$8,0,1)</f>
        <v>1</v>
      </c>
      <c r="AL820" s="103">
        <f>IF(G820&gt;Variables!$G$9,0,1)</f>
        <v>1</v>
      </c>
      <c r="AM820" s="103">
        <f>IF(AND(K820&gt;Variables!$G$10,K820&lt;Variables!$G$11),0,1)</f>
        <v>0</v>
      </c>
      <c r="AN820" s="103">
        <f>IF(H820&lt;Variables!$G$13,1,0)</f>
        <v>0</v>
      </c>
      <c r="AO820" s="101">
        <f>IF(R820&lt;Variables!$G$12,0,1)</f>
        <v>0</v>
      </c>
      <c r="AP820" s="104">
        <f t="shared" si="200"/>
        <v>1</v>
      </c>
      <c r="AQ820" s="104"/>
      <c r="AR820" s="104"/>
      <c r="AS820" s="104"/>
      <c r="AT820" s="104">
        <v>1</v>
      </c>
      <c r="AU820" s="104"/>
      <c r="AV820" s="96" t="str">
        <f t="shared" si="194"/>
        <v/>
      </c>
      <c r="AW820" s="96">
        <f t="shared" si="195"/>
        <v>1</v>
      </c>
      <c r="AX820" s="96" t="str">
        <f t="shared" si="196"/>
        <v/>
      </c>
      <c r="AY820" s="96">
        <f t="shared" si="197"/>
        <v>1</v>
      </c>
      <c r="AZ820" s="96">
        <f t="shared" si="198"/>
        <v>2.4422072734337603</v>
      </c>
      <c r="BA820" s="96"/>
      <c r="BB820" s="96"/>
      <c r="BC820" s="96"/>
      <c r="BD820" s="96"/>
      <c r="BE820"/>
      <c r="BF820"/>
      <c r="BG820"/>
      <c r="BH820"/>
      <c r="BI820"/>
      <c r="BJ820" s="83"/>
      <c r="BK820" s="83"/>
    </row>
    <row r="821" spans="1:63" ht="14.1" customHeight="1" x14ac:dyDescent="0.2">
      <c r="A821" s="96"/>
      <c r="B821" s="96"/>
      <c r="C821" s="135">
        <v>44327.53125</v>
      </c>
      <c r="D821" s="96" t="s">
        <v>95</v>
      </c>
      <c r="E821" s="96">
        <v>0.889899</v>
      </c>
      <c r="F821" s="96">
        <v>17.37</v>
      </c>
      <c r="G821" s="96">
        <v>5.9</v>
      </c>
      <c r="H821" s="96">
        <v>21.73</v>
      </c>
      <c r="I821" s="96">
        <v>-74.995999999999995</v>
      </c>
      <c r="J821" s="96" t="s">
        <v>76</v>
      </c>
      <c r="K821" s="96">
        <v>64.2</v>
      </c>
      <c r="L821" s="96">
        <v>0.88041999999999998</v>
      </c>
      <c r="M821" s="96">
        <v>1.0766720000000001</v>
      </c>
      <c r="N821" s="96">
        <v>0.87299499999999997</v>
      </c>
      <c r="O821" s="96">
        <v>1.936275</v>
      </c>
      <c r="P821" s="96">
        <v>10410000</v>
      </c>
      <c r="Q821" s="148">
        <v>615070</v>
      </c>
      <c r="R821" s="105">
        <v>16.920000000000002</v>
      </c>
      <c r="S821" s="105"/>
      <c r="T821" s="105"/>
      <c r="U821" s="105"/>
      <c r="V821" s="105">
        <f t="shared" si="186"/>
        <v>2.4419646399488002</v>
      </c>
      <c r="W821" s="96">
        <f t="shared" si="187"/>
        <v>0.89879799000000005</v>
      </c>
      <c r="X821" s="96">
        <f t="shared" si="188"/>
        <v>0.90769697999999999</v>
      </c>
      <c r="Y821" s="105">
        <f t="shared" si="189"/>
        <v>0.87210102</v>
      </c>
      <c r="Z821" s="105">
        <f t="shared" si="190"/>
        <v>0.87299499999999997</v>
      </c>
      <c r="AA821" s="105">
        <f t="shared" si="191"/>
        <v>0.85430304000000001</v>
      </c>
      <c r="AB821" s="96"/>
      <c r="AC821" s="96">
        <v>0.89</v>
      </c>
      <c r="AD821" s="96">
        <v>0.85</v>
      </c>
      <c r="AE821" s="96">
        <f t="shared" si="192"/>
        <v>1.0001134960259535</v>
      </c>
      <c r="AF821" s="96">
        <f t="shared" si="199"/>
        <v>0.95516457485624773</v>
      </c>
      <c r="AG821" s="96"/>
      <c r="AH821" s="105">
        <f>IF(AND(M821&lt;Variables!$G$6,M821&gt;Variables!$G$5),0,1)</f>
        <v>1</v>
      </c>
      <c r="AI821" s="105">
        <f t="shared" si="193"/>
        <v>0</v>
      </c>
      <c r="AJ821" s="105">
        <f>IF(I821&gt;Variables!$G$7,0,1)</f>
        <v>1</v>
      </c>
      <c r="AK821" s="105">
        <f>IF(F821&gt;Variables!$G$8,0,1)</f>
        <v>0</v>
      </c>
      <c r="AL821" s="105">
        <f>IF(G821&gt;Variables!$G$9,0,1)</f>
        <v>1</v>
      </c>
      <c r="AM821" s="105">
        <f>IF(AND(K821&gt;Variables!$G$10,K821&lt;Variables!$G$11),0,1)</f>
        <v>0</v>
      </c>
      <c r="AN821" s="103">
        <f>IF(H821&lt;Variables!$G$13,1,0)</f>
        <v>1</v>
      </c>
      <c r="AO821" s="101">
        <f>IF(R821&lt;Variables!$G$12,0,1)</f>
        <v>1</v>
      </c>
      <c r="AP821" s="106">
        <f t="shared" si="200"/>
        <v>0</v>
      </c>
      <c r="AQ821" s="106"/>
      <c r="AR821" s="106"/>
      <c r="AS821" s="106"/>
      <c r="AT821" s="106"/>
      <c r="AU821" s="106">
        <v>1</v>
      </c>
      <c r="AV821" s="96" t="str">
        <f t="shared" si="194"/>
        <v/>
      </c>
      <c r="AW821" s="96" t="str">
        <f t="shared" si="195"/>
        <v/>
      </c>
      <c r="AX821" s="96">
        <f t="shared" si="196"/>
        <v>2</v>
      </c>
      <c r="AY821" s="96">
        <f t="shared" si="197"/>
        <v>2</v>
      </c>
      <c r="AZ821" s="96">
        <f t="shared" si="198"/>
        <v>2.4384978399488002</v>
      </c>
      <c r="BA821" s="96"/>
      <c r="BB821" s="96"/>
      <c r="BC821" s="96"/>
      <c r="BD821" s="96"/>
      <c r="BE821"/>
      <c r="BF821"/>
      <c r="BG821"/>
      <c r="BH821"/>
      <c r="BI821"/>
      <c r="BJ821" s="83"/>
      <c r="BK821" s="83"/>
    </row>
    <row r="822" spans="1:63" ht="14.1" customHeight="1" x14ac:dyDescent="0.2">
      <c r="A822" s="96"/>
      <c r="B822" s="96"/>
      <c r="C822" s="135">
        <v>44327.53125</v>
      </c>
      <c r="D822" s="96" t="s">
        <v>102</v>
      </c>
      <c r="E822" s="96">
        <v>165.71</v>
      </c>
      <c r="F822" s="96">
        <v>22.99</v>
      </c>
      <c r="G822" s="96">
        <v>13.89</v>
      </c>
      <c r="H822" s="96">
        <v>4620</v>
      </c>
      <c r="I822" s="96">
        <v>116.56</v>
      </c>
      <c r="J822" s="96" t="s">
        <v>78</v>
      </c>
      <c r="K822" s="96">
        <v>63.95</v>
      </c>
      <c r="L822" s="96">
        <v>164.84789000000001</v>
      </c>
      <c r="M822" s="96">
        <v>0.52297300000000002</v>
      </c>
      <c r="N822" s="96">
        <v>163.37187599999999</v>
      </c>
      <c r="O822" s="96">
        <v>1.4311670000000001</v>
      </c>
      <c r="P822" s="96">
        <v>768250</v>
      </c>
      <c r="Q822" s="148">
        <v>448067</v>
      </c>
      <c r="R822" s="97">
        <v>1.71</v>
      </c>
      <c r="S822" s="97"/>
      <c r="T822" s="97"/>
      <c r="U822" s="97"/>
      <c r="V822" s="97">
        <f t="shared" si="186"/>
        <v>2.4768553749651998</v>
      </c>
      <c r="W822" s="97">
        <f t="shared" si="187"/>
        <v>167.36710000000002</v>
      </c>
      <c r="X822" s="96">
        <f t="shared" si="188"/>
        <v>169.02420000000001</v>
      </c>
      <c r="Y822" s="96">
        <f t="shared" si="189"/>
        <v>162.39580000000001</v>
      </c>
      <c r="Z822" s="96">
        <f t="shared" si="190"/>
        <v>163.37187599999999</v>
      </c>
      <c r="AA822" s="96">
        <f t="shared" si="191"/>
        <v>159.08160000000001</v>
      </c>
      <c r="AB822" s="96"/>
      <c r="AC822" s="98">
        <v>167.9</v>
      </c>
      <c r="AD822" s="96">
        <v>164.86</v>
      </c>
      <c r="AE822" s="97">
        <f t="shared" si="192"/>
        <v>1.0132158590308369</v>
      </c>
      <c r="AF822" s="96">
        <f t="shared" si="199"/>
        <v>0.99487055699716376</v>
      </c>
      <c r="AG822" s="96"/>
      <c r="AH822" s="97">
        <f>IF(AND(M822&lt;Variables!$G$6,M822&gt;Variables!$G$5),0,1)</f>
        <v>1</v>
      </c>
      <c r="AI822" s="97">
        <f t="shared" si="193"/>
        <v>0</v>
      </c>
      <c r="AJ822" s="97">
        <f>IF(I822&gt;Variables!$G$7,0,1)</f>
        <v>0</v>
      </c>
      <c r="AK822" s="97">
        <f>IF(F822&gt;Variables!$G$8,0,1)</f>
        <v>0</v>
      </c>
      <c r="AL822" s="97">
        <f>IF(G822&gt;Variables!$G$9,0,1)</f>
        <v>0</v>
      </c>
      <c r="AM822" s="97">
        <f>IF(AND(K822&gt;Variables!$G$10,K822&lt;Variables!$G$11),0,1)</f>
        <v>0</v>
      </c>
      <c r="AN822" s="103">
        <f>IF(H822&lt;Variables!$G$13,1,0)</f>
        <v>0</v>
      </c>
      <c r="AO822" s="101">
        <f>IF(R822&lt;Variables!$G$12,0,1)</f>
        <v>0</v>
      </c>
      <c r="AP822" s="99">
        <f t="shared" si="200"/>
        <v>1</v>
      </c>
      <c r="AQ822" s="99"/>
      <c r="AR822" s="99"/>
      <c r="AS822" s="99">
        <v>1</v>
      </c>
      <c r="AT822" s="99"/>
      <c r="AU822" s="99"/>
      <c r="AV822" s="96">
        <f t="shared" si="194"/>
        <v>3</v>
      </c>
      <c r="AW822" s="96" t="str">
        <f t="shared" si="195"/>
        <v/>
      </c>
      <c r="AX822" s="96" t="str">
        <f t="shared" si="196"/>
        <v/>
      </c>
      <c r="AY822" s="96">
        <f t="shared" si="197"/>
        <v>3</v>
      </c>
      <c r="AZ822" s="96">
        <f t="shared" si="198"/>
        <v>2.4734020749651999</v>
      </c>
      <c r="BA822" s="96"/>
      <c r="BB822" s="96"/>
      <c r="BC822" s="96"/>
      <c r="BD822" s="96"/>
      <c r="BE822"/>
      <c r="BF822"/>
      <c r="BG822"/>
      <c r="BH822"/>
      <c r="BI822"/>
      <c r="BJ822" s="83"/>
      <c r="BK822" s="83"/>
    </row>
    <row r="823" spans="1:63" ht="14.1" customHeight="1" x14ac:dyDescent="0.2">
      <c r="A823" s="96"/>
      <c r="B823" s="96"/>
      <c r="C823" s="135">
        <v>44327.53125</v>
      </c>
      <c r="D823" s="96" t="s">
        <v>90</v>
      </c>
      <c r="E823" s="96">
        <v>20.170000000000002</v>
      </c>
      <c r="F823" s="96">
        <v>15.34</v>
      </c>
      <c r="G823" s="96">
        <v>6.16</v>
      </c>
      <c r="H823" s="96">
        <v>3460</v>
      </c>
      <c r="I823" s="96">
        <v>-0.96899999999999997</v>
      </c>
      <c r="J823" s="96" t="s">
        <v>78</v>
      </c>
      <c r="K823" s="96">
        <v>63.34</v>
      </c>
      <c r="L823" s="96">
        <v>20.022765</v>
      </c>
      <c r="M823" s="96">
        <v>0.73533800000000005</v>
      </c>
      <c r="N823" s="96">
        <v>19.97195</v>
      </c>
      <c r="O823" s="96">
        <v>0.99164099999999999</v>
      </c>
      <c r="P823" s="96">
        <v>4700000</v>
      </c>
      <c r="Q823" s="148">
        <v>2256000</v>
      </c>
      <c r="R823" s="97">
        <v>2.08</v>
      </c>
      <c r="S823" s="97"/>
      <c r="T823" s="97"/>
      <c r="U823" s="97"/>
      <c r="V823" s="97">
        <f t="shared" si="186"/>
        <v>2.45775403903904</v>
      </c>
      <c r="W823" s="97">
        <f t="shared" si="187"/>
        <v>20.371700000000001</v>
      </c>
      <c r="X823" s="96">
        <f t="shared" si="188"/>
        <v>20.573400000000003</v>
      </c>
      <c r="Y823" s="96">
        <f t="shared" si="189"/>
        <v>19.7666</v>
      </c>
      <c r="Z823" s="96">
        <f t="shared" si="190"/>
        <v>19.97195</v>
      </c>
      <c r="AA823" s="96">
        <f t="shared" si="191"/>
        <v>19.363200000000003</v>
      </c>
      <c r="AB823" s="96"/>
      <c r="AC823" s="96">
        <v>20.71</v>
      </c>
      <c r="AD823" s="96">
        <v>20.07</v>
      </c>
      <c r="AE823" s="97">
        <f t="shared" si="192"/>
        <v>1.0267724343083788</v>
      </c>
      <c r="AF823" s="96">
        <f t="shared" si="199"/>
        <v>0.99504214179474459</v>
      </c>
      <c r="AG823" s="96"/>
      <c r="AH823" s="97">
        <f>IF(AND(M823&lt;Variables!$G$6,M823&gt;Variables!$G$5),0,1)</f>
        <v>1</v>
      </c>
      <c r="AI823" s="97">
        <f t="shared" si="193"/>
        <v>0</v>
      </c>
      <c r="AJ823" s="97">
        <f>IF(I823&gt;Variables!$G$7,0,1)</f>
        <v>1</v>
      </c>
      <c r="AK823" s="97">
        <f>IF(F823&gt;Variables!$G$8,0,1)</f>
        <v>0</v>
      </c>
      <c r="AL823" s="97">
        <f>IF(G823&gt;Variables!$G$9,0,1)</f>
        <v>1</v>
      </c>
      <c r="AM823" s="97">
        <f>IF(AND(K823&gt;Variables!$G$10,K823&lt;Variables!$G$11),0,1)</f>
        <v>0</v>
      </c>
      <c r="AN823" s="103">
        <f>IF(H823&lt;Variables!$G$13,1,0)</f>
        <v>0</v>
      </c>
      <c r="AO823" s="101">
        <f>IF(R823&lt;Variables!$G$12,0,1)</f>
        <v>1</v>
      </c>
      <c r="AP823" s="99">
        <f t="shared" si="200"/>
        <v>1</v>
      </c>
      <c r="AQ823" s="99"/>
      <c r="AR823" s="99"/>
      <c r="AS823" s="99">
        <v>1</v>
      </c>
      <c r="AT823" s="99"/>
      <c r="AU823" s="99"/>
      <c r="AV823" s="96">
        <f t="shared" si="194"/>
        <v>3</v>
      </c>
      <c r="AW823" s="96" t="str">
        <f t="shared" si="195"/>
        <v/>
      </c>
      <c r="AX823" s="96" t="str">
        <f t="shared" si="196"/>
        <v/>
      </c>
      <c r="AY823" s="96">
        <f t="shared" si="197"/>
        <v>3</v>
      </c>
      <c r="AZ823" s="96">
        <f t="shared" si="198"/>
        <v>2.4543336790390402</v>
      </c>
      <c r="BA823" s="96"/>
      <c r="BB823" s="96"/>
      <c r="BC823" s="96"/>
      <c r="BD823" s="96"/>
      <c r="BE823"/>
      <c r="BF823"/>
      <c r="BG823"/>
      <c r="BH823"/>
      <c r="BI823"/>
      <c r="BJ823" s="83"/>
      <c r="BK823" s="83"/>
    </row>
    <row r="824" spans="1:63" ht="14.1" customHeight="1" x14ac:dyDescent="0.2">
      <c r="A824" s="96"/>
      <c r="B824" s="96"/>
      <c r="C824" s="135">
        <v>44327.53125</v>
      </c>
      <c r="D824" s="96" t="s">
        <v>88</v>
      </c>
      <c r="E824" s="96">
        <v>21.914999999999999</v>
      </c>
      <c r="F824" s="96">
        <v>24.8</v>
      </c>
      <c r="G824" s="96">
        <v>0.8</v>
      </c>
      <c r="H824" s="96">
        <v>1450</v>
      </c>
      <c r="I824" s="96">
        <v>21.811</v>
      </c>
      <c r="J824" s="96" t="s">
        <v>78</v>
      </c>
      <c r="K824" s="96">
        <v>61.92</v>
      </c>
      <c r="L824" s="96">
        <v>21.874980000000001</v>
      </c>
      <c r="M824" s="96">
        <v>0.182949</v>
      </c>
      <c r="N824" s="96">
        <v>21.778292</v>
      </c>
      <c r="O824" s="96">
        <v>0.62772600000000001</v>
      </c>
      <c r="P824" s="96">
        <v>11160000</v>
      </c>
      <c r="Q824" s="148">
        <v>246510</v>
      </c>
      <c r="R824" s="105">
        <v>45.27</v>
      </c>
      <c r="S824" s="105"/>
      <c r="T824" s="105"/>
      <c r="U824" s="105"/>
      <c r="V824" s="105">
        <f t="shared" si="186"/>
        <v>2.4794365139929599</v>
      </c>
      <c r="W824" s="96">
        <f t="shared" si="187"/>
        <v>22.134149999999998</v>
      </c>
      <c r="X824" s="96">
        <f t="shared" si="188"/>
        <v>22.353300000000001</v>
      </c>
      <c r="Y824" s="105">
        <f t="shared" si="189"/>
        <v>21.476699999999997</v>
      </c>
      <c r="Z824" s="105">
        <f t="shared" si="190"/>
        <v>21.778292</v>
      </c>
      <c r="AA824" s="105">
        <f t="shared" si="191"/>
        <v>21.038399999999999</v>
      </c>
      <c r="AB824" s="96"/>
      <c r="AC824" s="96"/>
      <c r="AD824" s="96">
        <v>21.58</v>
      </c>
      <c r="AE824" s="96">
        <f t="shared" si="192"/>
        <v>0</v>
      </c>
      <c r="AF824" s="96">
        <f t="shared" si="199"/>
        <v>0.98471366643851244</v>
      </c>
      <c r="AG824" s="96"/>
      <c r="AH824" s="105">
        <f>IF(AND(M824&lt;Variables!$G$6,M824&gt;Variables!$G$5),0,1)</f>
        <v>1</v>
      </c>
      <c r="AI824" s="105">
        <f t="shared" si="193"/>
        <v>0</v>
      </c>
      <c r="AJ824" s="105">
        <f>IF(I824&gt;Variables!$G$7,0,1)</f>
        <v>0</v>
      </c>
      <c r="AK824" s="105">
        <f>IF(F824&gt;Variables!$G$8,0,1)</f>
        <v>0</v>
      </c>
      <c r="AL824" s="105">
        <f>IF(G824&gt;Variables!$G$9,0,1)</f>
        <v>1</v>
      </c>
      <c r="AM824" s="105">
        <f>IF(AND(K824&gt;Variables!$G$10,K824&lt;Variables!$G$11),0,1)</f>
        <v>0</v>
      </c>
      <c r="AN824" s="103">
        <f>IF(H824&lt;Variables!$G$13,1,0)</f>
        <v>1</v>
      </c>
      <c r="AO824" s="101">
        <f>IF(R824&lt;Variables!$G$12,0,1)</f>
        <v>1</v>
      </c>
      <c r="AP824" s="106">
        <f t="shared" si="200"/>
        <v>1</v>
      </c>
      <c r="AQ824" s="106"/>
      <c r="AR824" s="106"/>
      <c r="AS824" s="106"/>
      <c r="AT824" s="106"/>
      <c r="AU824" s="106">
        <v>1</v>
      </c>
      <c r="AV824" s="96" t="str">
        <f t="shared" si="194"/>
        <v/>
      </c>
      <c r="AW824" s="96" t="str">
        <f t="shared" si="195"/>
        <v/>
      </c>
      <c r="AX824" s="96">
        <f t="shared" si="196"/>
        <v>2</v>
      </c>
      <c r="AY824" s="96">
        <f t="shared" si="197"/>
        <v>2</v>
      </c>
      <c r="AZ824" s="96">
        <f t="shared" si="198"/>
        <v>2.4760928339929595</v>
      </c>
      <c r="BA824" s="96"/>
      <c r="BB824" s="96"/>
      <c r="BC824" s="96"/>
      <c r="BD824" s="96"/>
      <c r="BE824"/>
      <c r="BF824"/>
      <c r="BG824"/>
      <c r="BH824"/>
      <c r="BI824"/>
      <c r="BJ824" s="83"/>
      <c r="BK824" s="83"/>
    </row>
    <row r="825" spans="1:63" ht="14.1" customHeight="1" x14ac:dyDescent="0.2">
      <c r="A825" s="96"/>
      <c r="B825" s="96"/>
      <c r="C825" s="135">
        <v>44327.53125</v>
      </c>
      <c r="D825" s="96" t="s">
        <v>89</v>
      </c>
      <c r="E825" s="96">
        <v>45.39</v>
      </c>
      <c r="F825" s="96">
        <v>7.63</v>
      </c>
      <c r="G825" s="96">
        <v>8.59</v>
      </c>
      <c r="H825" s="96">
        <v>4930</v>
      </c>
      <c r="I825" s="96">
        <v>-45.720999999999997</v>
      </c>
      <c r="J825" s="96" t="s">
        <v>78</v>
      </c>
      <c r="K825" s="96">
        <v>58.19</v>
      </c>
      <c r="L825" s="96">
        <v>45.300624999999997</v>
      </c>
      <c r="M825" s="96">
        <v>0.197293</v>
      </c>
      <c r="N825" s="96">
        <v>45.085017999999998</v>
      </c>
      <c r="O825" s="96">
        <v>0.67645999999999995</v>
      </c>
      <c r="P825" s="96">
        <v>5915000</v>
      </c>
      <c r="Q825" s="96">
        <v>5166000</v>
      </c>
      <c r="R825" s="97">
        <v>1.1399999999999999</v>
      </c>
      <c r="S825" s="97"/>
      <c r="T825" s="97"/>
      <c r="U825" s="97"/>
      <c r="V825" s="97">
        <f t="shared" si="186"/>
        <v>2.4420522659130399</v>
      </c>
      <c r="W825" s="97">
        <f t="shared" si="187"/>
        <v>45.843899999999998</v>
      </c>
      <c r="X825" s="96">
        <f t="shared" si="188"/>
        <v>46.297800000000002</v>
      </c>
      <c r="Y825" s="96">
        <f t="shared" si="189"/>
        <v>44.482199999999999</v>
      </c>
      <c r="Z825" s="96">
        <f t="shared" si="190"/>
        <v>45.085017999999998</v>
      </c>
      <c r="AA825" s="96">
        <f t="shared" si="191"/>
        <v>43.574399999999997</v>
      </c>
      <c r="AB825" s="96"/>
      <c r="AC825" s="96">
        <v>46.15</v>
      </c>
      <c r="AD825" s="96">
        <v>44.9</v>
      </c>
      <c r="AE825" s="97">
        <f t="shared" si="192"/>
        <v>1.0167437761621503</v>
      </c>
      <c r="AF825" s="96">
        <f t="shared" si="199"/>
        <v>0.98920467063229778</v>
      </c>
      <c r="AG825" s="96"/>
      <c r="AH825" s="97">
        <f>IF(AND(M825&lt;Variables!$G$6,M825&gt;Variables!$G$5),0,1)</f>
        <v>1</v>
      </c>
      <c r="AI825" s="97">
        <f t="shared" si="193"/>
        <v>0</v>
      </c>
      <c r="AJ825" s="97">
        <f>IF(I825&gt;Variables!$G$7,0,1)</f>
        <v>1</v>
      </c>
      <c r="AK825" s="97">
        <f>IF(F825&gt;Variables!$G$8,0,1)</f>
        <v>1</v>
      </c>
      <c r="AL825" s="97">
        <f>IF(G825&gt;Variables!$G$9,0,1)</f>
        <v>1</v>
      </c>
      <c r="AM825" s="97">
        <f>IF(AND(K825&gt;Variables!$G$10,K825&lt;Variables!$G$11),0,1)</f>
        <v>0</v>
      </c>
      <c r="AN825" s="103">
        <f>IF(H825&lt;Variables!$G$13,1,0)</f>
        <v>0</v>
      </c>
      <c r="AO825" s="101">
        <f>IF(R825&lt;Variables!$G$12,0,1)</f>
        <v>0</v>
      </c>
      <c r="AP825" s="99">
        <f t="shared" si="200"/>
        <v>1</v>
      </c>
      <c r="AQ825" s="99"/>
      <c r="AR825" s="99"/>
      <c r="AS825" s="99">
        <v>1</v>
      </c>
      <c r="AT825" s="99"/>
      <c r="AU825" s="99"/>
      <c r="AV825" s="96">
        <f t="shared" si="194"/>
        <v>3</v>
      </c>
      <c r="AW825" s="96" t="str">
        <f t="shared" si="195"/>
        <v/>
      </c>
      <c r="AX825" s="96" t="str">
        <f t="shared" si="196"/>
        <v/>
      </c>
      <c r="AY825" s="96">
        <f t="shared" si="197"/>
        <v>3</v>
      </c>
      <c r="AZ825" s="96">
        <f t="shared" si="198"/>
        <v>2.4389100059130397</v>
      </c>
      <c r="BA825" s="96"/>
      <c r="BB825" s="96"/>
      <c r="BC825" s="96"/>
      <c r="BD825" s="96"/>
      <c r="BE825"/>
      <c r="BF825"/>
      <c r="BG825"/>
      <c r="BH825"/>
      <c r="BI825"/>
      <c r="BJ825" s="83"/>
      <c r="BK825" s="83"/>
    </row>
    <row r="826" spans="1:63" ht="14.1" customHeight="1" x14ac:dyDescent="0.2">
      <c r="A826" s="96"/>
      <c r="B826" s="96"/>
      <c r="C826" s="135">
        <v>44327.53125</v>
      </c>
      <c r="D826" s="96" t="s">
        <v>83</v>
      </c>
      <c r="E826" s="96">
        <v>33.026299999999999</v>
      </c>
      <c r="F826" s="96">
        <v>10.56</v>
      </c>
      <c r="G826" s="96">
        <v>6.61</v>
      </c>
      <c r="H826" s="96">
        <v>5490</v>
      </c>
      <c r="I826" s="96">
        <v>0.42899999999999999</v>
      </c>
      <c r="J826" s="96" t="s">
        <v>78</v>
      </c>
      <c r="K826" s="96">
        <v>57.67</v>
      </c>
      <c r="L826" s="96">
        <v>33.020494999999997</v>
      </c>
      <c r="M826" s="96">
        <v>1.7579999999999998E-2</v>
      </c>
      <c r="N826" s="96">
        <v>32.482149999999997</v>
      </c>
      <c r="O826" s="96">
        <v>1.6752279999999999</v>
      </c>
      <c r="P826" s="96">
        <v>3586000</v>
      </c>
      <c r="Q826" s="148">
        <v>1844000</v>
      </c>
      <c r="R826" s="97">
        <v>1.94</v>
      </c>
      <c r="S826" s="97"/>
      <c r="T826" s="97"/>
      <c r="U826" s="97"/>
      <c r="V826" s="97">
        <f t="shared" si="186"/>
        <v>2.4456147061231999</v>
      </c>
      <c r="W826" s="97">
        <f t="shared" si="187"/>
        <v>33.356563000000001</v>
      </c>
      <c r="X826" s="96">
        <f t="shared" si="188"/>
        <v>33.686825999999996</v>
      </c>
      <c r="Y826" s="96">
        <f t="shared" si="189"/>
        <v>32.365774000000002</v>
      </c>
      <c r="Z826" s="96">
        <f t="shared" si="190"/>
        <v>32.482149999999997</v>
      </c>
      <c r="AA826" s="96">
        <f t="shared" si="191"/>
        <v>31.705247999999997</v>
      </c>
      <c r="AB826" s="96"/>
      <c r="AC826" s="96">
        <v>33.97</v>
      </c>
      <c r="AD826" s="96">
        <v>32.89</v>
      </c>
      <c r="AE826" s="97">
        <f t="shared" si="192"/>
        <v>1.028574196927903</v>
      </c>
      <c r="AF826" s="96">
        <f t="shared" si="199"/>
        <v>0.9958729860747344</v>
      </c>
      <c r="AG826" s="96"/>
      <c r="AH826" s="97">
        <f>IF(AND(M826&lt;Variables!$G$6,M826&gt;Variables!$G$5),0,1)</f>
        <v>1</v>
      </c>
      <c r="AI826" s="97">
        <f t="shared" si="193"/>
        <v>0</v>
      </c>
      <c r="AJ826" s="97">
        <f>IF(I826&gt;Variables!$G$7,0,1)</f>
        <v>0</v>
      </c>
      <c r="AK826" s="97">
        <f>IF(F826&gt;Variables!$G$8,0,1)</f>
        <v>0</v>
      </c>
      <c r="AL826" s="97">
        <f>IF(G826&gt;Variables!$G$9,0,1)</f>
        <v>1</v>
      </c>
      <c r="AM826" s="97">
        <f>IF(AND(K826&gt;Variables!$G$10,K826&lt;Variables!$G$11),0,1)</f>
        <v>0</v>
      </c>
      <c r="AN826" s="103">
        <f>IF(H826&lt;Variables!$G$13,1,0)</f>
        <v>0</v>
      </c>
      <c r="AO826" s="101">
        <f>IF(R826&lt;Variables!$G$12,0,1)</f>
        <v>0</v>
      </c>
      <c r="AP826" s="99">
        <f t="shared" si="200"/>
        <v>1</v>
      </c>
      <c r="AQ826" s="99"/>
      <c r="AR826" s="99"/>
      <c r="AS826" s="99">
        <v>1</v>
      </c>
      <c r="AT826" s="99"/>
      <c r="AU826" s="99"/>
      <c r="AV826" s="96">
        <f t="shared" si="194"/>
        <v>3</v>
      </c>
      <c r="AW826" s="96" t="str">
        <f t="shared" si="195"/>
        <v/>
      </c>
      <c r="AX826" s="96" t="str">
        <f t="shared" si="196"/>
        <v/>
      </c>
      <c r="AY826" s="96">
        <f t="shared" si="197"/>
        <v>3</v>
      </c>
      <c r="AZ826" s="96">
        <f t="shared" si="198"/>
        <v>2.4425005261232</v>
      </c>
      <c r="BA826" s="96"/>
      <c r="BB826" s="96"/>
      <c r="BC826" s="96"/>
      <c r="BD826" s="96"/>
      <c r="BE826"/>
      <c r="BF826"/>
      <c r="BG826"/>
      <c r="BH826"/>
      <c r="BI826"/>
      <c r="BJ826" s="83"/>
      <c r="BK826" s="83"/>
    </row>
    <row r="827" spans="1:63" ht="14.1" customHeight="1" x14ac:dyDescent="0.2">
      <c r="A827" s="96"/>
      <c r="B827" s="96"/>
      <c r="C827" s="135">
        <v>44327.53125</v>
      </c>
      <c r="D827" s="96" t="s">
        <v>101</v>
      </c>
      <c r="E827" s="96">
        <v>15.47</v>
      </c>
      <c r="F827" s="96">
        <v>58.95</v>
      </c>
      <c r="G827" s="96">
        <v>46.77</v>
      </c>
      <c r="H827" s="96">
        <v>17.02</v>
      </c>
      <c r="I827" s="96">
        <v>0</v>
      </c>
      <c r="J827" s="96" t="s">
        <v>78</v>
      </c>
      <c r="K827" s="96">
        <v>54.83</v>
      </c>
      <c r="L827" s="96">
        <v>15.257595</v>
      </c>
      <c r="M827" s="96">
        <v>1.392126</v>
      </c>
      <c r="N827" s="96">
        <v>15.259204</v>
      </c>
      <c r="O827" s="96">
        <v>1.381435</v>
      </c>
      <c r="P827" s="96">
        <v>20630000</v>
      </c>
      <c r="Q827" s="148">
        <v>128990</v>
      </c>
      <c r="R827" s="101">
        <v>159.93</v>
      </c>
      <c r="S827" s="101"/>
      <c r="T827" s="101"/>
      <c r="U827" s="101"/>
      <c r="V827" s="101">
        <f t="shared" si="186"/>
        <v>2.3614247027409601</v>
      </c>
      <c r="W827" s="101">
        <f t="shared" si="187"/>
        <v>15.624700000000001</v>
      </c>
      <c r="X827" s="101">
        <f t="shared" si="188"/>
        <v>15.779400000000001</v>
      </c>
      <c r="Y827" s="96">
        <f t="shared" si="189"/>
        <v>15.160600000000001</v>
      </c>
      <c r="Z827" s="96">
        <f t="shared" si="190"/>
        <v>15.259204</v>
      </c>
      <c r="AA827" s="96">
        <f t="shared" si="191"/>
        <v>14.8512</v>
      </c>
      <c r="AB827" s="96"/>
      <c r="AC827" s="98">
        <v>15.8</v>
      </c>
      <c r="AD827" s="96">
        <v>15.22</v>
      </c>
      <c r="AE827" s="101">
        <f t="shared" si="192"/>
        <v>1.0213316095669036</v>
      </c>
      <c r="AF827" s="96">
        <f t="shared" si="199"/>
        <v>0.98383968972204261</v>
      </c>
      <c r="AG827" s="96"/>
      <c r="AH827" s="101">
        <f>IF(AND(M827&lt;Variables!$G$6,M827&gt;Variables!$G$5),0,1)</f>
        <v>1</v>
      </c>
      <c r="AI827" s="101">
        <f t="shared" si="193"/>
        <v>1</v>
      </c>
      <c r="AJ827" s="101">
        <f>IF(I827&gt;Variables!$G$7,0,1)</f>
        <v>1</v>
      </c>
      <c r="AK827" s="101">
        <f>IF(F827&gt;Variables!$G$8,0,1)</f>
        <v>0</v>
      </c>
      <c r="AL827" s="101">
        <f>IF(G827&gt;Variables!$G$9,0,1)</f>
        <v>0</v>
      </c>
      <c r="AM827" s="101">
        <f>IF(AND(K827&gt;Variables!$G$10,K827&lt;Variables!$G$11),0,1)</f>
        <v>0</v>
      </c>
      <c r="AN827" s="103">
        <f>IF(H827&lt;Variables!$G$13,1,0)</f>
        <v>1</v>
      </c>
      <c r="AO827" s="101">
        <f>IF(R827&lt;Variables!$G$12,0,1)</f>
        <v>1</v>
      </c>
      <c r="AP827" s="102">
        <f t="shared" si="200"/>
        <v>1</v>
      </c>
      <c r="AQ827" s="102"/>
      <c r="AR827" s="102">
        <v>1</v>
      </c>
      <c r="AS827" s="102"/>
      <c r="AT827" s="102"/>
      <c r="AU827" s="102"/>
      <c r="AV827" s="96">
        <f t="shared" si="194"/>
        <v>3</v>
      </c>
      <c r="AW827" s="96" t="str">
        <f t="shared" si="195"/>
        <v/>
      </c>
      <c r="AX827" s="96" t="str">
        <f t="shared" si="196"/>
        <v/>
      </c>
      <c r="AY827" s="96">
        <f t="shared" si="197"/>
        <v>3</v>
      </c>
      <c r="AZ827" s="96">
        <f t="shared" si="198"/>
        <v>2.3584638827409603</v>
      </c>
      <c r="BA827" s="96"/>
      <c r="BB827" s="96"/>
      <c r="BC827" s="96"/>
      <c r="BD827" s="96"/>
      <c r="BE827"/>
      <c r="BF827"/>
      <c r="BG827"/>
      <c r="BH827"/>
      <c r="BI827"/>
      <c r="BJ827" s="83"/>
      <c r="BK827" s="83"/>
    </row>
    <row r="828" spans="1:63" ht="14.1" customHeight="1" x14ac:dyDescent="0.2">
      <c r="A828" s="96"/>
      <c r="B828" s="96"/>
      <c r="C828" s="135">
        <v>44327.53125</v>
      </c>
      <c r="D828" s="96" t="s">
        <v>85</v>
      </c>
      <c r="E828" s="96">
        <v>7.85</v>
      </c>
      <c r="F828" s="96">
        <v>8.02</v>
      </c>
      <c r="G828" s="96">
        <v>17.87</v>
      </c>
      <c r="H828" s="96">
        <v>2270</v>
      </c>
      <c r="I828" s="96">
        <v>-87.438999999999993</v>
      </c>
      <c r="J828" s="96" t="s">
        <v>78</v>
      </c>
      <c r="K828" s="96">
        <v>53.14</v>
      </c>
      <c r="L828" s="96">
        <v>7.8403600000000004</v>
      </c>
      <c r="M828" s="96">
        <v>0.12295399999999999</v>
      </c>
      <c r="N828" s="96">
        <v>7.7734899999999998</v>
      </c>
      <c r="O828" s="96">
        <v>0.98424299999999998</v>
      </c>
      <c r="P828" s="96">
        <v>26660000</v>
      </c>
      <c r="Q828" s="96">
        <v>28452000</v>
      </c>
      <c r="R828" s="97">
        <v>0.94</v>
      </c>
      <c r="S828" s="97"/>
      <c r="T828" s="97"/>
      <c r="U828" s="97"/>
      <c r="V828" s="97">
        <f t="shared" si="186"/>
        <v>2.3952186097827197</v>
      </c>
      <c r="W828" s="97">
        <f t="shared" si="187"/>
        <v>7.9284999999999997</v>
      </c>
      <c r="X828" s="96">
        <f t="shared" si="188"/>
        <v>8.0069999999999997</v>
      </c>
      <c r="Y828" s="96">
        <f t="shared" si="189"/>
        <v>7.6929999999999996</v>
      </c>
      <c r="Z828" s="96">
        <f t="shared" si="190"/>
        <v>7.7734899999999998</v>
      </c>
      <c r="AA828" s="96">
        <f t="shared" si="191"/>
        <v>7.5359999999999996</v>
      </c>
      <c r="AB828" s="96"/>
      <c r="AC828" s="96">
        <v>8</v>
      </c>
      <c r="AD828" s="96">
        <v>7.71</v>
      </c>
      <c r="AE828" s="97">
        <f t="shared" si="192"/>
        <v>1.0191082802547771</v>
      </c>
      <c r="AF828" s="96">
        <f t="shared" si="199"/>
        <v>0.98216560509554141</v>
      </c>
      <c r="AG828" s="96"/>
      <c r="AH828" s="97">
        <f>IF(AND(M828&lt;Variables!$G$6,M828&gt;Variables!$G$5),0,1)</f>
        <v>1</v>
      </c>
      <c r="AI828" s="97">
        <f t="shared" si="193"/>
        <v>0</v>
      </c>
      <c r="AJ828" s="97">
        <f>IF(I828&gt;Variables!$G$7,0,1)</f>
        <v>1</v>
      </c>
      <c r="AK828" s="97">
        <f>IF(F828&gt;Variables!$G$8,0,1)</f>
        <v>1</v>
      </c>
      <c r="AL828" s="97">
        <f>IF(G828&gt;Variables!$G$9,0,1)</f>
        <v>0</v>
      </c>
      <c r="AM828" s="97">
        <f>IF(AND(K828&gt;Variables!$G$10,K828&lt;Variables!$G$11),0,1)</f>
        <v>0</v>
      </c>
      <c r="AN828" s="103">
        <f>IF(H828&lt;Variables!$G$13,1,0)</f>
        <v>1</v>
      </c>
      <c r="AO828" s="101">
        <f>IF(R828&lt;Variables!$G$12,0,1)</f>
        <v>0</v>
      </c>
      <c r="AP828" s="99">
        <f t="shared" si="200"/>
        <v>1</v>
      </c>
      <c r="AQ828" s="99"/>
      <c r="AR828" s="99"/>
      <c r="AS828" s="99">
        <v>1</v>
      </c>
      <c r="AT828" s="99"/>
      <c r="AU828" s="99"/>
      <c r="AV828" s="96">
        <f t="shared" si="194"/>
        <v>3</v>
      </c>
      <c r="AW828" s="96" t="str">
        <f t="shared" si="195"/>
        <v/>
      </c>
      <c r="AX828" s="96" t="str">
        <f t="shared" si="196"/>
        <v/>
      </c>
      <c r="AY828" s="96">
        <f t="shared" si="197"/>
        <v>3</v>
      </c>
      <c r="AZ828" s="96">
        <f t="shared" si="198"/>
        <v>2.39234904978272</v>
      </c>
      <c r="BA828" s="96"/>
      <c r="BB828" s="96"/>
      <c r="BC828" s="96"/>
      <c r="BD828" s="96"/>
      <c r="BE828"/>
      <c r="BF828"/>
      <c r="BG828"/>
      <c r="BH828"/>
      <c r="BI828"/>
      <c r="BJ828" s="83"/>
      <c r="BK828" s="83"/>
    </row>
    <row r="829" spans="1:63" ht="14.1" customHeight="1" x14ac:dyDescent="0.2">
      <c r="A829" s="96"/>
      <c r="B829" s="96"/>
      <c r="C829" s="135">
        <v>44327.53125</v>
      </c>
      <c r="D829" s="96" t="s">
        <v>97</v>
      </c>
      <c r="E829" s="96">
        <v>22.678799999999999</v>
      </c>
      <c r="F829" s="96">
        <v>12.88</v>
      </c>
      <c r="G829" s="96">
        <v>21.93</v>
      </c>
      <c r="H829" s="96">
        <v>9870</v>
      </c>
      <c r="I829" s="96">
        <v>-90.323999999999998</v>
      </c>
      <c r="J829" s="96" t="s">
        <v>78</v>
      </c>
      <c r="K829" s="96">
        <v>51.74</v>
      </c>
      <c r="L829" s="96">
        <v>22.729340000000001</v>
      </c>
      <c r="M829" s="96">
        <v>-0.222356</v>
      </c>
      <c r="N829" s="96">
        <v>22.404357999999998</v>
      </c>
      <c r="O829" s="96">
        <v>1.2249490000000001</v>
      </c>
      <c r="P829" s="96">
        <v>51232000</v>
      </c>
      <c r="Q829" s="148">
        <v>34855000</v>
      </c>
      <c r="R829" s="97">
        <v>1.47</v>
      </c>
      <c r="S829" s="97"/>
      <c r="T829" s="97"/>
      <c r="U829" s="97"/>
      <c r="V829" s="97">
        <f t="shared" si="186"/>
        <v>2.3919250215827201</v>
      </c>
      <c r="W829" s="97">
        <f t="shared" si="187"/>
        <v>22.905587999999998</v>
      </c>
      <c r="X829" s="96">
        <f t="shared" si="188"/>
        <v>23.132376000000001</v>
      </c>
      <c r="Y829" s="96">
        <f t="shared" si="189"/>
        <v>22.225223999999997</v>
      </c>
      <c r="Z829" s="96">
        <f t="shared" si="190"/>
        <v>22.404357999999998</v>
      </c>
      <c r="AA829" s="96">
        <f t="shared" si="191"/>
        <v>21.771647999999999</v>
      </c>
      <c r="AB829" s="96"/>
      <c r="AC829" s="96">
        <v>23.37</v>
      </c>
      <c r="AD829" s="96">
        <v>22.52</v>
      </c>
      <c r="AE829" s="97">
        <f t="shared" si="192"/>
        <v>1.030477803058363</v>
      </c>
      <c r="AF829" s="96">
        <f t="shared" si="199"/>
        <v>0.9929978658482812</v>
      </c>
      <c r="AG829" s="96"/>
      <c r="AH829" s="97">
        <f>IF(AND(M829&lt;Variables!$G$6,M829&gt;Variables!$G$5),0,1)</f>
        <v>1</v>
      </c>
      <c r="AI829" s="97">
        <f t="shared" si="193"/>
        <v>0</v>
      </c>
      <c r="AJ829" s="97">
        <f>IF(I829&gt;Variables!$G$7,0,1)</f>
        <v>1</v>
      </c>
      <c r="AK829" s="97">
        <f>IF(F829&gt;Variables!$G$8,0,1)</f>
        <v>0</v>
      </c>
      <c r="AL829" s="97">
        <f>IF(G829&gt;Variables!$G$9,0,1)</f>
        <v>0</v>
      </c>
      <c r="AM829" s="97">
        <f>IF(AND(K829&gt;Variables!$G$10,K829&lt;Variables!$G$11),0,1)</f>
        <v>0</v>
      </c>
      <c r="AN829" s="103">
        <f>IF(H829&lt;Variables!$G$13,1,0)</f>
        <v>0</v>
      </c>
      <c r="AO829" s="101">
        <f>IF(R829&lt;Variables!$G$12,0,1)</f>
        <v>0</v>
      </c>
      <c r="AP829" s="99">
        <f t="shared" si="200"/>
        <v>1</v>
      </c>
      <c r="AQ829" s="99"/>
      <c r="AR829" s="99"/>
      <c r="AS829" s="99">
        <v>1</v>
      </c>
      <c r="AT829" s="99"/>
      <c r="AU829" s="99"/>
      <c r="AV829" s="96">
        <f t="shared" si="194"/>
        <v>3</v>
      </c>
      <c r="AW829" s="96" t="str">
        <f t="shared" si="195"/>
        <v/>
      </c>
      <c r="AX829" s="96" t="str">
        <f t="shared" si="196"/>
        <v/>
      </c>
      <c r="AY829" s="96">
        <f t="shared" si="197"/>
        <v>3</v>
      </c>
      <c r="AZ829" s="96">
        <f t="shared" si="198"/>
        <v>2.3891310615827202</v>
      </c>
      <c r="BA829" s="96"/>
      <c r="BB829" s="96"/>
      <c r="BC829" s="96"/>
      <c r="BD829" s="96"/>
      <c r="BE829"/>
      <c r="BF829"/>
      <c r="BG829"/>
      <c r="BH829"/>
      <c r="BI829"/>
      <c r="BJ829" s="83"/>
      <c r="BK829" s="83"/>
    </row>
    <row r="830" spans="1:63" ht="14.1" customHeight="1" x14ac:dyDescent="0.2">
      <c r="A830" s="96"/>
      <c r="B830" s="96"/>
      <c r="C830" s="135">
        <v>44327.53125</v>
      </c>
      <c r="D830" s="96" t="s">
        <v>80</v>
      </c>
      <c r="E830" s="96">
        <v>38.965000000000003</v>
      </c>
      <c r="F830" s="96">
        <v>11.97</v>
      </c>
      <c r="G830" s="96">
        <v>14.6</v>
      </c>
      <c r="H830" s="96">
        <v>4890</v>
      </c>
      <c r="I830" s="96">
        <v>-49.765999999999998</v>
      </c>
      <c r="J830" s="96" t="s">
        <v>78</v>
      </c>
      <c r="K830" s="96">
        <v>50.98</v>
      </c>
      <c r="L830" s="96">
        <v>38.962932000000002</v>
      </c>
      <c r="M830" s="96">
        <v>5.3090000000000004E-3</v>
      </c>
      <c r="N830" s="96">
        <v>38.900244999999998</v>
      </c>
      <c r="O830" s="96">
        <v>0.166465</v>
      </c>
      <c r="P830" s="96">
        <v>1454000</v>
      </c>
      <c r="Q830" s="148">
        <v>1580000</v>
      </c>
      <c r="R830" s="97">
        <v>0.92</v>
      </c>
      <c r="S830" s="97"/>
      <c r="T830" s="97"/>
      <c r="U830" s="97"/>
      <c r="V830" s="97">
        <f t="shared" si="186"/>
        <v>2.3769997402558403</v>
      </c>
      <c r="W830" s="97">
        <f t="shared" si="187"/>
        <v>39.354650000000007</v>
      </c>
      <c r="X830" s="96">
        <f t="shared" si="188"/>
        <v>39.744300000000003</v>
      </c>
      <c r="Y830" s="96">
        <f t="shared" si="189"/>
        <v>38.185700000000004</v>
      </c>
      <c r="Z830" s="96">
        <f t="shared" si="190"/>
        <v>38.900244999999998</v>
      </c>
      <c r="AA830" s="96">
        <f t="shared" si="191"/>
        <v>37.406400000000005</v>
      </c>
      <c r="AB830" s="96"/>
      <c r="AC830" s="96">
        <v>39.450000000000003</v>
      </c>
      <c r="AD830" s="96">
        <v>38.880000000000003</v>
      </c>
      <c r="AE830" s="97">
        <f t="shared" si="192"/>
        <v>1.0124470678814321</v>
      </c>
      <c r="AF830" s="96">
        <f t="shared" si="199"/>
        <v>0.99781855511356343</v>
      </c>
      <c r="AG830" s="96"/>
      <c r="AH830" s="97">
        <f>IF(AND(M830&lt;Variables!$G$6,M830&gt;Variables!$G$5),0,1)</f>
        <v>1</v>
      </c>
      <c r="AI830" s="97">
        <f t="shared" si="193"/>
        <v>0</v>
      </c>
      <c r="AJ830" s="97">
        <f>IF(I830&gt;Variables!$G$7,0,1)</f>
        <v>1</v>
      </c>
      <c r="AK830" s="97">
        <f>IF(F830&gt;Variables!$G$8,0,1)</f>
        <v>0</v>
      </c>
      <c r="AL830" s="97">
        <f>IF(G830&gt;Variables!$G$9,0,1)</f>
        <v>0</v>
      </c>
      <c r="AM830" s="97">
        <f>IF(AND(K830&gt;Variables!$G$10,K830&lt;Variables!$G$11),0,1)</f>
        <v>0</v>
      </c>
      <c r="AN830" s="103">
        <f>IF(H830&lt;Variables!$G$13,1,0)</f>
        <v>0</v>
      </c>
      <c r="AO830" s="101">
        <f>IF(R830&lt;Variables!$G$12,0,1)</f>
        <v>0</v>
      </c>
      <c r="AP830" s="99">
        <f t="shared" si="200"/>
        <v>1</v>
      </c>
      <c r="AQ830" s="99"/>
      <c r="AR830" s="99"/>
      <c r="AS830" s="99">
        <v>1</v>
      </c>
      <c r="AT830" s="99"/>
      <c r="AU830" s="99"/>
      <c r="AV830" s="96">
        <f t="shared" si="194"/>
        <v>3</v>
      </c>
      <c r="AW830" s="96" t="str">
        <f t="shared" si="195"/>
        <v/>
      </c>
      <c r="AX830" s="96" t="str">
        <f t="shared" si="196"/>
        <v/>
      </c>
      <c r="AY830" s="96">
        <f t="shared" si="197"/>
        <v>3</v>
      </c>
      <c r="AZ830" s="96">
        <f t="shared" si="198"/>
        <v>2.37424682025584</v>
      </c>
      <c r="BA830" s="96"/>
      <c r="BB830" s="96"/>
      <c r="BC830" s="96"/>
      <c r="BD830" s="96"/>
      <c r="BE830"/>
      <c r="BF830"/>
      <c r="BG830"/>
      <c r="BH830"/>
      <c r="BI830"/>
      <c r="BJ830" s="83"/>
      <c r="BK830" s="83"/>
    </row>
    <row r="831" spans="1:63" ht="14.1" customHeight="1" x14ac:dyDescent="0.2">
      <c r="A831" s="96"/>
      <c r="B831" s="96"/>
      <c r="C831" s="135">
        <v>44327.53125</v>
      </c>
      <c r="D831" s="96" t="s">
        <v>99</v>
      </c>
      <c r="E831" s="96">
        <v>74.430000000000007</v>
      </c>
      <c r="F831" s="96">
        <v>16.07</v>
      </c>
      <c r="G831" s="96">
        <v>14.72</v>
      </c>
      <c r="H831" s="96">
        <v>33760</v>
      </c>
      <c r="I831" s="96">
        <v>2.4E-2</v>
      </c>
      <c r="J831" s="96" t="s">
        <v>78</v>
      </c>
      <c r="K831" s="96">
        <v>50.73</v>
      </c>
      <c r="L831" s="96">
        <v>74.378630000000001</v>
      </c>
      <c r="M831" s="96">
        <v>6.9066000000000002E-2</v>
      </c>
      <c r="N831" s="96">
        <v>74.280181999999996</v>
      </c>
      <c r="O831" s="96">
        <v>0.20169300000000001</v>
      </c>
      <c r="P831" s="96">
        <v>18489000</v>
      </c>
      <c r="Q831" s="148">
        <v>10517000</v>
      </c>
      <c r="R831" s="97">
        <v>1.76</v>
      </c>
      <c r="S831" s="97"/>
      <c r="T831" s="97"/>
      <c r="U831" s="97"/>
      <c r="V831" s="97">
        <f t="shared" si="186"/>
        <v>2.3726214762961595</v>
      </c>
      <c r="W831" s="97">
        <f t="shared" si="187"/>
        <v>75.174300000000002</v>
      </c>
      <c r="X831" s="96">
        <f t="shared" si="188"/>
        <v>75.918600000000012</v>
      </c>
      <c r="Y831" s="96">
        <f t="shared" si="189"/>
        <v>72.941400000000002</v>
      </c>
      <c r="Z831" s="96">
        <f t="shared" si="190"/>
        <v>74.280181999999996</v>
      </c>
      <c r="AA831" s="96">
        <f t="shared" si="191"/>
        <v>71.452800000000011</v>
      </c>
      <c r="AB831" s="96"/>
      <c r="AC831" s="96">
        <v>75.510000000000005</v>
      </c>
      <c r="AD831" s="96">
        <v>72.81</v>
      </c>
      <c r="AE831" s="97">
        <f t="shared" si="192"/>
        <v>1.0145102781136639</v>
      </c>
      <c r="AF831" s="96">
        <f t="shared" si="199"/>
        <v>0.97823458282950415</v>
      </c>
      <c r="AG831" s="96"/>
      <c r="AH831" s="97">
        <f>IF(AND(M831&lt;Variables!$G$6,M831&gt;Variables!$G$5),0,1)</f>
        <v>1</v>
      </c>
      <c r="AI831" s="97">
        <f t="shared" si="193"/>
        <v>0</v>
      </c>
      <c r="AJ831" s="97">
        <f>IF(I831&gt;Variables!$G$7,0,1)</f>
        <v>0</v>
      </c>
      <c r="AK831" s="97">
        <f>IF(F831&gt;Variables!$G$8,0,1)</f>
        <v>0</v>
      </c>
      <c r="AL831" s="97">
        <f>IF(G831&gt;Variables!$G$9,0,1)</f>
        <v>0</v>
      </c>
      <c r="AM831" s="97">
        <f>IF(AND(K831&gt;Variables!$G$10,K831&lt;Variables!$G$11),0,1)</f>
        <v>0</v>
      </c>
      <c r="AN831" s="103">
        <f>IF(H831&lt;Variables!$G$13,1,0)</f>
        <v>0</v>
      </c>
      <c r="AO831" s="101">
        <f>IF(R831&lt;Variables!$G$12,0,1)</f>
        <v>0</v>
      </c>
      <c r="AP831" s="99">
        <f t="shared" si="200"/>
        <v>1</v>
      </c>
      <c r="AQ831" s="99"/>
      <c r="AR831" s="99"/>
      <c r="AS831" s="99">
        <v>1</v>
      </c>
      <c r="AT831" s="99"/>
      <c r="AU831" s="99"/>
      <c r="AV831" s="96">
        <f t="shared" si="194"/>
        <v>3</v>
      </c>
      <c r="AW831" s="96" t="str">
        <f t="shared" si="195"/>
        <v/>
      </c>
      <c r="AX831" s="96" t="str">
        <f t="shared" si="196"/>
        <v/>
      </c>
      <c r="AY831" s="96">
        <f t="shared" si="197"/>
        <v>3</v>
      </c>
      <c r="AZ831" s="96">
        <f t="shared" si="198"/>
        <v>2.3698820562961598</v>
      </c>
      <c r="BA831" s="96"/>
      <c r="BB831" s="96"/>
      <c r="BC831" s="96"/>
      <c r="BD831" s="96"/>
      <c r="BE831"/>
      <c r="BF831"/>
      <c r="BG831"/>
      <c r="BH831"/>
      <c r="BI831"/>
      <c r="BJ831" s="83"/>
      <c r="BK831" s="83"/>
    </row>
    <row r="832" spans="1:63" ht="14.1" customHeight="1" x14ac:dyDescent="0.2">
      <c r="A832" s="96"/>
      <c r="B832" s="96"/>
      <c r="C832" s="135">
        <v>44327.53125</v>
      </c>
      <c r="D832" s="96" t="s">
        <v>82</v>
      </c>
      <c r="E832" s="96">
        <v>8.3765000000000001</v>
      </c>
      <c r="F832" s="96">
        <v>7.79</v>
      </c>
      <c r="G832" s="96">
        <v>10.95</v>
      </c>
      <c r="H832" s="96">
        <v>2490</v>
      </c>
      <c r="I832" s="96">
        <v>-87.105000000000004</v>
      </c>
      <c r="J832" s="96" t="s">
        <v>78</v>
      </c>
      <c r="K832" s="96">
        <v>48.63</v>
      </c>
      <c r="L832" s="96">
        <v>8.3975050000000007</v>
      </c>
      <c r="M832" s="96">
        <v>-0.25013400000000002</v>
      </c>
      <c r="N832" s="96">
        <v>8.3853360000000006</v>
      </c>
      <c r="O832" s="96">
        <v>-0.105374</v>
      </c>
      <c r="P832" s="96">
        <v>3352000</v>
      </c>
      <c r="Q832" s="96">
        <v>3308000</v>
      </c>
      <c r="R832" s="97">
        <v>1.01</v>
      </c>
      <c r="S832" s="97"/>
      <c r="T832" s="97"/>
      <c r="U832" s="97"/>
      <c r="V832" s="97">
        <f t="shared" si="186"/>
        <v>2.3583206138209598</v>
      </c>
      <c r="W832" s="97">
        <f t="shared" si="187"/>
        <v>8.4602649999999997</v>
      </c>
      <c r="X832" s="96">
        <f t="shared" si="188"/>
        <v>8.5440299999999993</v>
      </c>
      <c r="Y832" s="96">
        <f t="shared" si="189"/>
        <v>8.2089700000000008</v>
      </c>
      <c r="Z832" s="96">
        <f t="shared" si="190"/>
        <v>8.3853360000000006</v>
      </c>
      <c r="AA832" s="96">
        <f t="shared" si="191"/>
        <v>8.0414399999999997</v>
      </c>
      <c r="AB832" s="96"/>
      <c r="AC832" s="96">
        <v>8.5</v>
      </c>
      <c r="AD832" s="96">
        <v>8.3699999999999992</v>
      </c>
      <c r="AE832" s="97">
        <f t="shared" si="192"/>
        <v>1.0147436280069242</v>
      </c>
      <c r="AF832" s="96">
        <f t="shared" si="199"/>
        <v>0.99922401957858287</v>
      </c>
      <c r="AG832" s="96"/>
      <c r="AH832" s="97">
        <f>IF(AND(M832&lt;Variables!$G$6,M832&gt;Variables!$G$5),0,1)</f>
        <v>1</v>
      </c>
      <c r="AI832" s="97">
        <f t="shared" si="193"/>
        <v>0</v>
      </c>
      <c r="AJ832" s="97">
        <f>IF(I832&gt;Variables!$G$7,0,1)</f>
        <v>1</v>
      </c>
      <c r="AK832" s="97">
        <f>IF(F832&gt;Variables!$G$8,0,1)</f>
        <v>1</v>
      </c>
      <c r="AL832" s="97">
        <f>IF(G832&gt;Variables!$G$9,0,1)</f>
        <v>1</v>
      </c>
      <c r="AM832" s="97">
        <f>IF(AND(K832&gt;Variables!$G$10,K832&lt;Variables!$G$11),0,1)</f>
        <v>1</v>
      </c>
      <c r="AN832" s="103">
        <f>IF(H832&lt;Variables!$G$13,1,0)</f>
        <v>1</v>
      </c>
      <c r="AO832" s="101">
        <f>IF(R832&lt;Variables!$G$12,0,1)</f>
        <v>0</v>
      </c>
      <c r="AP832" s="97">
        <f t="shared" si="200"/>
        <v>1</v>
      </c>
      <c r="AQ832" s="97"/>
      <c r="AR832" s="97"/>
      <c r="AS832" s="97">
        <v>1</v>
      </c>
      <c r="AT832" s="97"/>
      <c r="AU832" s="97"/>
      <c r="AV832" s="96">
        <f t="shared" si="194"/>
        <v>3</v>
      </c>
      <c r="AW832" s="96" t="str">
        <f t="shared" si="195"/>
        <v/>
      </c>
      <c r="AX832" s="96" t="str">
        <f t="shared" si="196"/>
        <v/>
      </c>
      <c r="AY832" s="96">
        <f t="shared" si="197"/>
        <v>3</v>
      </c>
      <c r="AZ832" s="96">
        <f t="shared" si="198"/>
        <v>2.3556945938209601</v>
      </c>
      <c r="BA832" s="96"/>
      <c r="BB832" s="96"/>
      <c r="BC832" s="96"/>
      <c r="BD832" s="96"/>
      <c r="BE832"/>
      <c r="BF832"/>
      <c r="BG832"/>
      <c r="BH832"/>
      <c r="BI832"/>
      <c r="BJ832" s="83"/>
      <c r="BK832" s="83"/>
    </row>
    <row r="833" spans="1:63" ht="14.1" customHeight="1" x14ac:dyDescent="0.2">
      <c r="A833" s="96"/>
      <c r="B833" s="96"/>
      <c r="C833" s="135">
        <v>44327.53125</v>
      </c>
      <c r="D833" s="96" t="s">
        <v>86</v>
      </c>
      <c r="E833" s="96">
        <v>13.58</v>
      </c>
      <c r="F833" s="96">
        <v>22.1</v>
      </c>
      <c r="G833" s="96">
        <v>10.68</v>
      </c>
      <c r="H833" s="96">
        <v>493.34</v>
      </c>
      <c r="I833" s="96">
        <v>-51.219000000000001</v>
      </c>
      <c r="J833" s="96" t="s">
        <v>78</v>
      </c>
      <c r="K833" s="96">
        <v>43.58</v>
      </c>
      <c r="L833" s="96">
        <v>13.62584</v>
      </c>
      <c r="M833" s="96">
        <v>-0.33642</v>
      </c>
      <c r="N833" s="96">
        <v>13.635604000000001</v>
      </c>
      <c r="O833" s="96">
        <v>-0.40778500000000001</v>
      </c>
      <c r="P833" s="96">
        <v>1530000</v>
      </c>
      <c r="Q833" s="148">
        <v>134780</v>
      </c>
      <c r="R833" s="105">
        <v>11.35</v>
      </c>
      <c r="S833" s="105"/>
      <c r="T833" s="105"/>
      <c r="U833" s="105"/>
      <c r="V833" s="105">
        <f t="shared" si="186"/>
        <v>2.3029981702368003</v>
      </c>
      <c r="W833" s="96">
        <f t="shared" si="187"/>
        <v>13.7158</v>
      </c>
      <c r="X833" s="96">
        <f t="shared" si="188"/>
        <v>13.851599999999999</v>
      </c>
      <c r="Y833" s="105">
        <f t="shared" si="189"/>
        <v>13.308400000000001</v>
      </c>
      <c r="Z833" s="105">
        <f t="shared" si="190"/>
        <v>13.635604000000001</v>
      </c>
      <c r="AA833" s="105">
        <f t="shared" si="191"/>
        <v>13.036799999999999</v>
      </c>
      <c r="AB833" s="96"/>
      <c r="AC833" s="96">
        <v>13.58</v>
      </c>
      <c r="AD833" s="96">
        <v>13.38</v>
      </c>
      <c r="AE833" s="96">
        <f t="shared" si="192"/>
        <v>1</v>
      </c>
      <c r="AF833" s="96">
        <f t="shared" si="199"/>
        <v>0.98527245949926368</v>
      </c>
      <c r="AG833" s="96"/>
      <c r="AH833" s="105">
        <f>IF(AND(M833&lt;Variables!$G$6,M833&gt;Variables!$G$5),0,1)</f>
        <v>1</v>
      </c>
      <c r="AI833" s="105">
        <f t="shared" si="193"/>
        <v>1</v>
      </c>
      <c r="AJ833" s="105">
        <f>IF(I833&gt;Variables!$G$7,0,1)</f>
        <v>1</v>
      </c>
      <c r="AK833" s="105">
        <f>IF(F833&gt;Variables!$G$8,0,1)</f>
        <v>0</v>
      </c>
      <c r="AL833" s="105">
        <f>IF(G833&gt;Variables!$G$9,0,1)</f>
        <v>1</v>
      </c>
      <c r="AM833" s="105">
        <f>IF(AND(K833&gt;Variables!$G$10,K833&lt;Variables!$G$11),0,1)</f>
        <v>1</v>
      </c>
      <c r="AN833" s="103">
        <f>IF(H833&lt;Variables!$G$13,1,0)</f>
        <v>1</v>
      </c>
      <c r="AO833" s="101">
        <f>IF(R833&lt;Variables!$G$12,0,1)</f>
        <v>1</v>
      </c>
      <c r="AP833" s="106">
        <f t="shared" si="200"/>
        <v>1</v>
      </c>
      <c r="AQ833" s="106"/>
      <c r="AR833" s="106"/>
      <c r="AS833" s="106"/>
      <c r="AT833" s="106"/>
      <c r="AU833" s="106">
        <v>1</v>
      </c>
      <c r="AV833" s="96" t="str">
        <f t="shared" si="194"/>
        <v/>
      </c>
      <c r="AW833" s="96" t="str">
        <f t="shared" si="195"/>
        <v/>
      </c>
      <c r="AX833" s="96">
        <f t="shared" si="196"/>
        <v>2</v>
      </c>
      <c r="AY833" s="96">
        <f t="shared" si="197"/>
        <v>2</v>
      </c>
      <c r="AZ833" s="96">
        <f t="shared" si="198"/>
        <v>2.3006448502368002</v>
      </c>
      <c r="BA833" s="96"/>
      <c r="BB833" s="96"/>
      <c r="BC833" s="96"/>
      <c r="BD833" s="96"/>
      <c r="BE833"/>
      <c r="BF833"/>
      <c r="BG833"/>
      <c r="BH833"/>
      <c r="BI833"/>
      <c r="BJ833" s="83"/>
      <c r="BK833" s="83"/>
    </row>
    <row r="834" spans="1:63" ht="14.1" customHeight="1" x14ac:dyDescent="0.2">
      <c r="A834" s="96"/>
      <c r="B834" s="96"/>
      <c r="C834" s="135">
        <v>44327.53125</v>
      </c>
      <c r="D834" s="96" t="s">
        <v>91</v>
      </c>
      <c r="E834" s="96">
        <v>22.27</v>
      </c>
      <c r="F834" s="96">
        <v>11.08</v>
      </c>
      <c r="G834" s="96">
        <v>15.75</v>
      </c>
      <c r="H834" s="96">
        <v>1950</v>
      </c>
      <c r="I834" s="96">
        <v>-1.302</v>
      </c>
      <c r="J834" s="96" t="s">
        <v>76</v>
      </c>
      <c r="K834" s="96">
        <v>40.909999999999997</v>
      </c>
      <c r="L834" s="96">
        <v>22.470704999999999</v>
      </c>
      <c r="M834" s="96">
        <v>-0.89318500000000001</v>
      </c>
      <c r="N834" s="96">
        <v>22.422723000000001</v>
      </c>
      <c r="O834" s="96">
        <v>-0.68110800000000005</v>
      </c>
      <c r="P834" s="96">
        <v>504966</v>
      </c>
      <c r="Q834" s="148">
        <v>968670</v>
      </c>
      <c r="R834" s="97">
        <v>0.52</v>
      </c>
      <c r="S834" s="97"/>
      <c r="T834" s="97"/>
      <c r="U834" s="97"/>
      <c r="V834" s="97">
        <f t="shared" si="186"/>
        <v>2.2726025888347996</v>
      </c>
      <c r="W834" s="97">
        <f t="shared" si="187"/>
        <v>22.492699999999999</v>
      </c>
      <c r="X834" s="96">
        <f t="shared" si="188"/>
        <v>22.715399999999999</v>
      </c>
      <c r="Y834" s="96">
        <f t="shared" si="189"/>
        <v>21.8246</v>
      </c>
      <c r="Z834" s="96">
        <f t="shared" si="190"/>
        <v>22.422723000000001</v>
      </c>
      <c r="AA834" s="96">
        <f t="shared" si="191"/>
        <v>21.379199999999997</v>
      </c>
      <c r="AB834" s="96"/>
      <c r="AC834" s="96">
        <v>22.58</v>
      </c>
      <c r="AD834" s="96">
        <v>21.95</v>
      </c>
      <c r="AE834" s="97">
        <f t="shared" si="192"/>
        <v>1.0139200718455321</v>
      </c>
      <c r="AF834" s="96">
        <f t="shared" si="199"/>
        <v>0.98563089357880551</v>
      </c>
      <c r="AG834" s="96"/>
      <c r="AH834" s="97">
        <f>IF(AND(M834&lt;Variables!$G$6,M834&gt;Variables!$G$5),0,1)</f>
        <v>1</v>
      </c>
      <c r="AI834" s="97">
        <f t="shared" si="193"/>
        <v>0</v>
      </c>
      <c r="AJ834" s="97">
        <f>IF(I834&gt;Variables!$G$7,0,1)</f>
        <v>1</v>
      </c>
      <c r="AK834" s="97">
        <f>IF(F834&gt;Variables!$G$8,0,1)</f>
        <v>0</v>
      </c>
      <c r="AL834" s="97">
        <f>IF(G834&gt;Variables!$G$9,0,1)</f>
        <v>0</v>
      </c>
      <c r="AM834" s="97">
        <f>IF(AND(K834&gt;Variables!$G$10,K834&lt;Variables!$G$11),0,1)</f>
        <v>1</v>
      </c>
      <c r="AN834" s="103">
        <f>IF(H834&lt;Variables!$G$13,1,0)</f>
        <v>1</v>
      </c>
      <c r="AO834" s="101">
        <f>IF(R834&lt;Variables!$G$12,0,1)</f>
        <v>0</v>
      </c>
      <c r="AP834" s="99">
        <f t="shared" si="200"/>
        <v>0</v>
      </c>
      <c r="AQ834" s="99"/>
      <c r="AR834" s="99"/>
      <c r="AS834" s="99">
        <v>1</v>
      </c>
      <c r="AT834" s="99"/>
      <c r="AU834" s="99"/>
      <c r="AV834" s="96">
        <f t="shared" si="194"/>
        <v>3</v>
      </c>
      <c r="AW834" s="96" t="str">
        <f t="shared" si="195"/>
        <v/>
      </c>
      <c r="AX834" s="96" t="str">
        <f t="shared" si="196"/>
        <v/>
      </c>
      <c r="AY834" s="96">
        <f t="shared" si="197"/>
        <v>3</v>
      </c>
      <c r="AZ834" s="96">
        <f t="shared" si="198"/>
        <v>2.2703934488347994</v>
      </c>
      <c r="BA834" s="96"/>
      <c r="BB834" s="96"/>
      <c r="BC834" s="96"/>
      <c r="BD834" s="96"/>
      <c r="BE834"/>
      <c r="BF834"/>
      <c r="BG834"/>
      <c r="BH834"/>
      <c r="BI834"/>
      <c r="BJ834" s="83"/>
      <c r="BK834" s="83"/>
    </row>
    <row r="835" spans="1:63" ht="14.1" customHeight="1" x14ac:dyDescent="0.2">
      <c r="A835" s="98"/>
      <c r="B835" s="98"/>
      <c r="C835" s="135">
        <v>44327.53125</v>
      </c>
      <c r="D835" s="96" t="s">
        <v>75</v>
      </c>
      <c r="E835" s="96">
        <v>7.0198</v>
      </c>
      <c r="F835" s="96">
        <v>23.72</v>
      </c>
      <c r="G835" s="96">
        <v>25.13</v>
      </c>
      <c r="H835" s="96">
        <v>43.69</v>
      </c>
      <c r="I835" s="96">
        <v>-76.558999999999997</v>
      </c>
      <c r="J835" s="96" t="s">
        <v>76</v>
      </c>
      <c r="K835" s="96">
        <v>37.49</v>
      </c>
      <c r="L835" s="96">
        <v>7.1714650000000004</v>
      </c>
      <c r="M835" s="96">
        <v>-2.1148400000000001</v>
      </c>
      <c r="N835" s="96">
        <v>7.2950200000000001</v>
      </c>
      <c r="O835" s="96">
        <v>-3.7727110000000001</v>
      </c>
      <c r="P835" s="96">
        <v>8320000</v>
      </c>
      <c r="Q835" s="148">
        <v>624710</v>
      </c>
      <c r="R835" s="103">
        <v>13.32</v>
      </c>
      <c r="S835" s="103"/>
      <c r="T835" s="103"/>
      <c r="U835" s="103"/>
      <c r="V835" s="103">
        <f t="shared" ref="V835:V898" si="201">1.849 + (0.01036 * K835) + (0.1184 * M835) - (0.002888 * K835 * M835)</f>
        <v>2.2159754394207996</v>
      </c>
      <c r="W835" s="96">
        <f t="shared" ref="W835:W898" si="202">E835*1.01</f>
        <v>7.0899980000000005</v>
      </c>
      <c r="X835" s="96">
        <f t="shared" ref="X835:X898" si="203">E835*1.02</f>
        <v>7.160196</v>
      </c>
      <c r="Y835" s="103">
        <f t="shared" ref="Y835:Y898" si="204">0.98*E835</f>
        <v>6.8794040000000001</v>
      </c>
      <c r="Z835" s="103">
        <f t="shared" ref="Z835:Z898" si="205">N835</f>
        <v>7.2950200000000001</v>
      </c>
      <c r="AA835" s="103">
        <f t="shared" ref="AA835:AA898" si="206">0.96*E835</f>
        <v>6.7390080000000001</v>
      </c>
      <c r="AB835" s="96"/>
      <c r="AC835" s="96">
        <v>7.08</v>
      </c>
      <c r="AD835" s="96">
        <v>6.85</v>
      </c>
      <c r="AE835" s="96">
        <f t="shared" ref="AE835:AE898" si="207">AC835/E835</f>
        <v>1.0085757428986581</v>
      </c>
      <c r="AF835" s="96">
        <f t="shared" si="199"/>
        <v>0.97581127667454903</v>
      </c>
      <c r="AG835" s="96"/>
      <c r="AH835" s="103">
        <f>IF(AND(M835&lt;Variables!$G$6,M835&gt;Variables!$G$5),0,1)</f>
        <v>0</v>
      </c>
      <c r="AI835" s="103">
        <f t="shared" ref="AI835:AI898" si="208">IF(L835&gt;N835,0,1)</f>
        <v>1</v>
      </c>
      <c r="AJ835" s="103">
        <f>IF(I835&gt;Variables!$G$7,0,1)</f>
        <v>1</v>
      </c>
      <c r="AK835" s="103">
        <f>IF(F835&gt;Variables!$G$8,0,1)</f>
        <v>0</v>
      </c>
      <c r="AL835" s="103">
        <f>IF(G835&gt;Variables!$G$9,0,1)</f>
        <v>0</v>
      </c>
      <c r="AM835" s="103">
        <f>IF(AND(K835&gt;Variables!$G$10,K835&lt;Variables!$G$11),0,1)</f>
        <v>1</v>
      </c>
      <c r="AN835" s="103">
        <f>IF(H835&lt;Variables!$G$13,1,0)</f>
        <v>1</v>
      </c>
      <c r="AO835" s="101">
        <f>IF(R835&lt;Variables!$G$12,0,1)</f>
        <v>1</v>
      </c>
      <c r="AP835" s="104">
        <f t="shared" si="200"/>
        <v>0</v>
      </c>
      <c r="AQ835" s="104"/>
      <c r="AR835" s="104"/>
      <c r="AS835" s="104"/>
      <c r="AT835" s="104">
        <v>1</v>
      </c>
      <c r="AU835" s="104"/>
      <c r="AV835" s="98" t="str">
        <f t="shared" ref="AV835:AV898" si="209">IF(AE835&gt;$W$1,3,"")</f>
        <v/>
      </c>
      <c r="AW835" s="98">
        <f t="shared" ref="AW835:AW898" si="210">IF(AND(AE835&lt;1.01,AT835=1),1,"")</f>
        <v>1</v>
      </c>
      <c r="AX835" s="98" t="str">
        <f t="shared" ref="AX835:AX898" si="211">IF(AND(AV835="",AW835=""),2,"")</f>
        <v/>
      </c>
      <c r="AY835" s="96">
        <f t="shared" ref="AY835:AY898" si="212">MAX(AV835:AX835)</f>
        <v>1</v>
      </c>
      <c r="AZ835" s="96">
        <f t="shared" ref="AZ835:AZ898" si="213">1.849+(0.010306*K835)+(0.1184*M835)-(0.002888*K835*M835)</f>
        <v>2.2139509794208001</v>
      </c>
      <c r="BA835" s="96"/>
      <c r="BB835" s="96"/>
      <c r="BC835" s="96"/>
      <c r="BD835" s="96"/>
      <c r="BE835"/>
      <c r="BF835"/>
      <c r="BG835"/>
      <c r="BH835"/>
      <c r="BI835"/>
      <c r="BJ835" s="83"/>
      <c r="BK835" s="83"/>
    </row>
    <row r="836" spans="1:63" ht="14.1" customHeight="1" x14ac:dyDescent="0.2">
      <c r="A836" s="96"/>
      <c r="B836" s="96"/>
      <c r="C836" s="135">
        <v>44327.53125</v>
      </c>
      <c r="D836" s="96" t="s">
        <v>103</v>
      </c>
      <c r="E836" s="96">
        <v>54.49</v>
      </c>
      <c r="F836" s="96">
        <v>14.97</v>
      </c>
      <c r="G836" s="96">
        <v>1.64</v>
      </c>
      <c r="H836" s="96">
        <v>2400</v>
      </c>
      <c r="I836" s="96">
        <v>81.760999999999996</v>
      </c>
      <c r="J836" s="96" t="s">
        <v>78</v>
      </c>
      <c r="K836" s="96">
        <v>35.380000000000003</v>
      </c>
      <c r="L836" s="96">
        <v>54.591000000000001</v>
      </c>
      <c r="M836" s="96">
        <v>-0.18501200000000001</v>
      </c>
      <c r="N836" s="96">
        <v>54.782150000000001</v>
      </c>
      <c r="O836" s="96">
        <v>-0.53329400000000005</v>
      </c>
      <c r="P836" s="96">
        <v>8099000</v>
      </c>
      <c r="Q836" s="148">
        <v>1119000</v>
      </c>
      <c r="R836" s="105">
        <v>7.24</v>
      </c>
      <c r="S836" s="105"/>
      <c r="T836" s="105"/>
      <c r="U836" s="105"/>
      <c r="V836" s="105">
        <f t="shared" si="201"/>
        <v>2.2125354317292798</v>
      </c>
      <c r="W836" s="96">
        <f t="shared" si="202"/>
        <v>55.0349</v>
      </c>
      <c r="X836" s="96">
        <f t="shared" si="203"/>
        <v>55.579800000000006</v>
      </c>
      <c r="Y836" s="105">
        <f t="shared" si="204"/>
        <v>53.400199999999998</v>
      </c>
      <c r="Z836" s="105">
        <f t="shared" si="205"/>
        <v>54.782150000000001</v>
      </c>
      <c r="AA836" s="105">
        <f t="shared" si="206"/>
        <v>52.310400000000001</v>
      </c>
      <c r="AB836" s="96"/>
      <c r="AC836" s="98">
        <v>54.81</v>
      </c>
      <c r="AD836" s="96">
        <v>54.35</v>
      </c>
      <c r="AE836" s="96">
        <f t="shared" si="207"/>
        <v>1.0058726371811342</v>
      </c>
      <c r="AF836" s="96">
        <f t="shared" si="199"/>
        <v>0.99743072123325383</v>
      </c>
      <c r="AG836" s="96"/>
      <c r="AH836" s="105">
        <f>IF(AND(M836&lt;Variables!$G$6,M836&gt;Variables!$G$5),0,1)</f>
        <v>1</v>
      </c>
      <c r="AI836" s="105">
        <f t="shared" si="208"/>
        <v>1</v>
      </c>
      <c r="AJ836" s="105">
        <f>IF(I836&gt;Variables!$G$7,0,1)</f>
        <v>0</v>
      </c>
      <c r="AK836" s="105">
        <f>IF(F836&gt;Variables!$G$8,0,1)</f>
        <v>0</v>
      </c>
      <c r="AL836" s="105">
        <f>IF(G836&gt;Variables!$G$9,0,1)</f>
        <v>1</v>
      </c>
      <c r="AM836" s="105">
        <f>IF(AND(K836&gt;Variables!$G$10,K836&lt;Variables!$G$11),0,1)</f>
        <v>1</v>
      </c>
      <c r="AN836" s="103">
        <f>IF(H836&lt;Variables!$G$13,1,0)</f>
        <v>1</v>
      </c>
      <c r="AO836" s="101">
        <f>IF(R836&lt;Variables!$G$12,0,1)</f>
        <v>1</v>
      </c>
      <c r="AP836" s="105">
        <f t="shared" si="200"/>
        <v>1</v>
      </c>
      <c r="AQ836" s="105"/>
      <c r="AR836" s="105"/>
      <c r="AS836" s="105"/>
      <c r="AT836" s="105"/>
      <c r="AU836" s="105">
        <v>1</v>
      </c>
      <c r="AV836" s="96" t="str">
        <f t="shared" si="209"/>
        <v/>
      </c>
      <c r="AW836" s="96" t="str">
        <f t="shared" si="210"/>
        <v/>
      </c>
      <c r="AX836" s="96">
        <f t="shared" si="211"/>
        <v>2</v>
      </c>
      <c r="AY836" s="96">
        <f t="shared" si="212"/>
        <v>2</v>
      </c>
      <c r="AZ836" s="96">
        <f t="shared" si="213"/>
        <v>2.2106249117292802</v>
      </c>
      <c r="BA836" s="96"/>
      <c r="BB836" s="96"/>
      <c r="BC836" s="96"/>
      <c r="BD836" s="96"/>
      <c r="BE836"/>
      <c r="BF836"/>
      <c r="BG836"/>
      <c r="BH836"/>
      <c r="BI836"/>
      <c r="BJ836" s="83"/>
      <c r="BK836" s="83"/>
    </row>
    <row r="837" spans="1:63" ht="14.1" customHeight="1" x14ac:dyDescent="0.2">
      <c r="A837" s="96"/>
      <c r="B837" s="96"/>
      <c r="C837" s="141">
        <v>44328.416666666664</v>
      </c>
      <c r="D837" s="89" t="s">
        <v>133</v>
      </c>
      <c r="E837" s="89">
        <v>6.04</v>
      </c>
      <c r="F837" s="89">
        <v>78.33</v>
      </c>
      <c r="G837" s="89">
        <v>47.32</v>
      </c>
      <c r="H837" s="89">
        <v>9.89</v>
      </c>
      <c r="I837" s="89">
        <v>-82.766000000000005</v>
      </c>
      <c r="J837" s="89" t="s">
        <v>78</v>
      </c>
      <c r="K837" s="89">
        <v>78.28</v>
      </c>
      <c r="L837" s="89">
        <v>5.5464190000000002</v>
      </c>
      <c r="M837" s="89">
        <v>8.8990980000000004</v>
      </c>
      <c r="N837" s="89">
        <v>5.4348390000000002</v>
      </c>
      <c r="O837" s="96">
        <v>11.134843999999999</v>
      </c>
      <c r="P837" s="96">
        <v>17060000</v>
      </c>
      <c r="Q837" s="96">
        <v>331720</v>
      </c>
      <c r="R837" s="103">
        <v>51.43</v>
      </c>
      <c r="S837" s="103"/>
      <c r="T837" s="103"/>
      <c r="U837" s="103"/>
      <c r="V837" s="103">
        <f t="shared" si="201"/>
        <v>1.70179142472128</v>
      </c>
      <c r="W837" s="96">
        <f t="shared" si="202"/>
        <v>6.1004000000000005</v>
      </c>
      <c r="X837" s="96">
        <f t="shared" si="203"/>
        <v>6.1608000000000001</v>
      </c>
      <c r="Y837" s="103">
        <f t="shared" si="204"/>
        <v>5.9192</v>
      </c>
      <c r="Z837" s="103">
        <f t="shared" si="205"/>
        <v>5.4348390000000002</v>
      </c>
      <c r="AA837" s="103">
        <f t="shared" si="206"/>
        <v>5.7984</v>
      </c>
      <c r="AB837" s="96"/>
      <c r="AC837" s="96"/>
      <c r="AD837" s="96">
        <v>5.5</v>
      </c>
      <c r="AE837" s="96">
        <f t="shared" si="207"/>
        <v>0</v>
      </c>
      <c r="AF837" s="96">
        <f t="shared" si="199"/>
        <v>0.91059602649006621</v>
      </c>
      <c r="AG837" s="96"/>
      <c r="AH837" s="103">
        <f>IF(AND(M837&lt;Variables!$G$6,M837&gt;Variables!$G$5),0,1)</f>
        <v>1</v>
      </c>
      <c r="AI837" s="103">
        <f t="shared" si="208"/>
        <v>0</v>
      </c>
      <c r="AJ837" s="103">
        <f>IF(I837&gt;Variables!$G$7,0,1)</f>
        <v>1</v>
      </c>
      <c r="AK837" s="103">
        <f>IF(F837&gt;Variables!$G$8,0,1)</f>
        <v>0</v>
      </c>
      <c r="AL837" s="103">
        <f>IF(G837&gt;Variables!$G$9,0,1)</f>
        <v>0</v>
      </c>
      <c r="AM837" s="103">
        <f>IF(AND(K837&gt;Variables!$G$10,K837&lt;Variables!$G$11),0,1)</f>
        <v>1</v>
      </c>
      <c r="AN837" s="103">
        <f>IF(H837&lt;Variables!$G$13,1,0)</f>
        <v>1</v>
      </c>
      <c r="AO837" s="101">
        <f>IF(R837&lt;Variables!$G$12,0,1)</f>
        <v>1</v>
      </c>
      <c r="AP837" s="104">
        <f t="shared" si="200"/>
        <v>1</v>
      </c>
      <c r="AQ837" s="104"/>
      <c r="AR837" s="104"/>
      <c r="AS837" s="104"/>
      <c r="AT837" s="104">
        <v>1</v>
      </c>
      <c r="AU837" s="104"/>
      <c r="AV837" s="96" t="str">
        <f t="shared" si="209"/>
        <v/>
      </c>
      <c r="AW837" s="96">
        <f t="shared" si="210"/>
        <v>1</v>
      </c>
      <c r="AX837" s="96" t="str">
        <f t="shared" si="211"/>
        <v/>
      </c>
      <c r="AY837" s="96">
        <f t="shared" si="212"/>
        <v>1</v>
      </c>
      <c r="AZ837" s="96">
        <f t="shared" si="213"/>
        <v>1.6975643047212801</v>
      </c>
      <c r="BA837" s="96"/>
      <c r="BB837" s="96"/>
      <c r="BC837" s="96"/>
      <c r="BD837" s="96"/>
      <c r="BE837"/>
      <c r="BF837"/>
      <c r="BG837"/>
      <c r="BH837"/>
      <c r="BI837"/>
      <c r="BJ837" s="83"/>
      <c r="BK837" s="83"/>
    </row>
    <row r="838" spans="1:63" ht="14.1" customHeight="1" x14ac:dyDescent="0.2">
      <c r="A838" s="96"/>
      <c r="B838" s="96"/>
      <c r="C838" s="141">
        <v>44328.416666666664</v>
      </c>
      <c r="D838" s="89" t="s">
        <v>110</v>
      </c>
      <c r="E838" s="89">
        <v>14.88</v>
      </c>
      <c r="F838" s="89">
        <v>5.76</v>
      </c>
      <c r="G838" s="89">
        <v>4.2</v>
      </c>
      <c r="H838" s="89">
        <v>5180</v>
      </c>
      <c r="I838" s="89">
        <v>-80.781999999999996</v>
      </c>
      <c r="J838" s="96" t="s">
        <v>78</v>
      </c>
      <c r="K838" s="96">
        <v>77.819999999999993</v>
      </c>
      <c r="L838" s="89">
        <v>14.745695</v>
      </c>
      <c r="M838" s="89">
        <v>0.91080799999999995</v>
      </c>
      <c r="N838" s="89">
        <v>14.64819</v>
      </c>
      <c r="O838" s="96">
        <v>1.582514</v>
      </c>
      <c r="P838" s="96">
        <v>417640</v>
      </c>
      <c r="Q838" s="96">
        <v>1141000</v>
      </c>
      <c r="R838" s="97">
        <v>0.37</v>
      </c>
      <c r="S838" s="97"/>
      <c r="T838" s="97"/>
      <c r="U838" s="97"/>
      <c r="V838" s="97">
        <f t="shared" si="201"/>
        <v>2.5583560883187197</v>
      </c>
      <c r="W838" s="97">
        <f t="shared" si="202"/>
        <v>15.0288</v>
      </c>
      <c r="X838" s="96">
        <f t="shared" si="203"/>
        <v>15.177600000000002</v>
      </c>
      <c r="Y838" s="96">
        <f t="shared" si="204"/>
        <v>14.5824</v>
      </c>
      <c r="Z838" s="96">
        <f t="shared" si="205"/>
        <v>14.64819</v>
      </c>
      <c r="AA838" s="96">
        <f t="shared" si="206"/>
        <v>14.284800000000001</v>
      </c>
      <c r="AB838" s="96"/>
      <c r="AC838" s="96">
        <v>14.95</v>
      </c>
      <c r="AD838" s="96">
        <v>14.68</v>
      </c>
      <c r="AE838" s="96">
        <f t="shared" si="207"/>
        <v>1.0047043010752688</v>
      </c>
      <c r="AF838" s="96">
        <f t="shared" si="199"/>
        <v>0.98655913978494614</v>
      </c>
      <c r="AG838" s="96"/>
      <c r="AH838" s="97">
        <f>IF(AND(M838&lt;Variables!$G$6,M838&gt;Variables!$G$5),0,1)</f>
        <v>1</v>
      </c>
      <c r="AI838" s="97">
        <f t="shared" si="208"/>
        <v>0</v>
      </c>
      <c r="AJ838" s="97">
        <f>IF(I838&gt;Variables!$G$7,0,1)</f>
        <v>1</v>
      </c>
      <c r="AK838" s="97">
        <f>IF(F838&gt;Variables!$G$8,0,1)</f>
        <v>1</v>
      </c>
      <c r="AL838" s="97">
        <f>IF(G838&gt;Variables!$G$9,0,1)</f>
        <v>1</v>
      </c>
      <c r="AM838" s="97">
        <f>IF(AND(K838&gt;Variables!$G$10,K838&lt;Variables!$G$11),0,1)</f>
        <v>1</v>
      </c>
      <c r="AN838" s="103">
        <f>IF(H838&lt;Variables!$G$13,1,0)</f>
        <v>0</v>
      </c>
      <c r="AO838" s="101">
        <f>IF(R838&lt;Variables!$G$12,0,1)</f>
        <v>0</v>
      </c>
      <c r="AP838" s="99">
        <f t="shared" si="200"/>
        <v>1</v>
      </c>
      <c r="AQ838" s="99"/>
      <c r="AR838" s="99"/>
      <c r="AS838" s="99">
        <v>1</v>
      </c>
      <c r="AT838" s="99"/>
      <c r="AU838" s="99"/>
      <c r="AV838" s="96" t="str">
        <f t="shared" si="209"/>
        <v/>
      </c>
      <c r="AW838" s="96" t="str">
        <f t="shared" si="210"/>
        <v/>
      </c>
      <c r="AX838" s="96">
        <f t="shared" si="211"/>
        <v>2</v>
      </c>
      <c r="AY838" s="96">
        <f t="shared" si="212"/>
        <v>2</v>
      </c>
      <c r="AZ838" s="96">
        <f t="shared" si="213"/>
        <v>2.5541538083187199</v>
      </c>
      <c r="BA838" s="96"/>
      <c r="BB838" s="96"/>
      <c r="BC838" s="96"/>
      <c r="BD838" s="96"/>
      <c r="BE838"/>
      <c r="BF838"/>
      <c r="BG838"/>
      <c r="BH838"/>
      <c r="BI838"/>
      <c r="BJ838" s="83"/>
      <c r="BK838" s="83"/>
    </row>
    <row r="839" spans="1:63" ht="14.1" customHeight="1" x14ac:dyDescent="0.2">
      <c r="A839" s="96"/>
      <c r="B839" s="96"/>
      <c r="C839" s="141">
        <v>44328.416666666664</v>
      </c>
      <c r="D839" s="89" t="s">
        <v>113</v>
      </c>
      <c r="E839" s="89">
        <v>23.34</v>
      </c>
      <c r="F839" s="89">
        <v>11.25</v>
      </c>
      <c r="G839" s="89">
        <v>1.66</v>
      </c>
      <c r="H839" s="89">
        <v>2000</v>
      </c>
      <c r="I839" s="89">
        <v>-4.0339999999999998</v>
      </c>
      <c r="J839" s="89" t="s">
        <v>78</v>
      </c>
      <c r="K839" s="89">
        <v>70.319999999999993</v>
      </c>
      <c r="L839" s="89">
        <v>22.985783999999999</v>
      </c>
      <c r="M839" s="89">
        <v>1.541021</v>
      </c>
      <c r="N839" s="89">
        <v>22.824683</v>
      </c>
      <c r="O839" s="89">
        <v>2.257717</v>
      </c>
      <c r="P839" s="89">
        <v>281667</v>
      </c>
      <c r="Q839" s="89">
        <v>641322</v>
      </c>
      <c r="R839" s="115">
        <v>0.44</v>
      </c>
      <c r="S839" s="115"/>
      <c r="T839" s="115"/>
      <c r="U839" s="115"/>
      <c r="V839" s="115">
        <f t="shared" si="201"/>
        <v>2.4470151310726393</v>
      </c>
      <c r="W839" s="115">
        <f t="shared" si="202"/>
        <v>23.573399999999999</v>
      </c>
      <c r="X839" s="89">
        <f t="shared" si="203"/>
        <v>23.806799999999999</v>
      </c>
      <c r="Y839" s="89">
        <f t="shared" si="204"/>
        <v>22.873200000000001</v>
      </c>
      <c r="Z839" s="89">
        <f t="shared" si="205"/>
        <v>22.824683</v>
      </c>
      <c r="AA839" s="89">
        <f t="shared" si="206"/>
        <v>22.406399999999998</v>
      </c>
      <c r="AB839" s="96"/>
      <c r="AC839" s="96">
        <v>23.72</v>
      </c>
      <c r="AD839" s="96">
        <v>22.97</v>
      </c>
      <c r="AE839" s="97">
        <f t="shared" si="207"/>
        <v>1.0162810625535561</v>
      </c>
      <c r="AF839" s="96">
        <f t="shared" si="199"/>
        <v>0.98414738646101108</v>
      </c>
      <c r="AG839" s="96"/>
      <c r="AH839" s="97">
        <f>IF(AND(M839&lt;Variables!$G$6,M839&gt;Variables!$G$5),0,1)</f>
        <v>1</v>
      </c>
      <c r="AI839" s="97">
        <f t="shared" si="208"/>
        <v>0</v>
      </c>
      <c r="AJ839" s="97">
        <f>IF(I839&gt;Variables!$G$7,0,1)</f>
        <v>1</v>
      </c>
      <c r="AK839" s="97">
        <f>IF(F839&gt;Variables!$G$8,0,1)</f>
        <v>0</v>
      </c>
      <c r="AL839" s="97">
        <f>IF(G839&gt;Variables!$G$9,0,1)</f>
        <v>1</v>
      </c>
      <c r="AM839" s="97">
        <f>IF(AND(K839&gt;Variables!$G$10,K839&lt;Variables!$G$11),0,1)</f>
        <v>0</v>
      </c>
      <c r="AN839" s="103">
        <f>IF(H839&lt;Variables!$G$13,1,0)</f>
        <v>1</v>
      </c>
      <c r="AO839" s="101">
        <f>IF(R839&lt;Variables!$G$12,0,1)</f>
        <v>0</v>
      </c>
      <c r="AP839" s="99">
        <f t="shared" si="200"/>
        <v>1</v>
      </c>
      <c r="AQ839" s="99"/>
      <c r="AR839" s="99"/>
      <c r="AS839" s="99">
        <v>1</v>
      </c>
      <c r="AT839" s="99"/>
      <c r="AU839" s="99"/>
      <c r="AV839" s="96">
        <f t="shared" si="209"/>
        <v>3</v>
      </c>
      <c r="AW839" s="96" t="str">
        <f t="shared" si="210"/>
        <v/>
      </c>
      <c r="AX839" s="96" t="str">
        <f t="shared" si="211"/>
        <v/>
      </c>
      <c r="AY839" s="96">
        <f t="shared" si="212"/>
        <v>3</v>
      </c>
      <c r="AZ839" s="96">
        <f t="shared" si="213"/>
        <v>2.4432178510726397</v>
      </c>
      <c r="BA839" s="96"/>
      <c r="BB839" s="96"/>
      <c r="BC839" s="96"/>
      <c r="BD839" s="96"/>
      <c r="BE839"/>
      <c r="BF839"/>
      <c r="BG839"/>
      <c r="BH839"/>
      <c r="BI839"/>
      <c r="BJ839" s="83"/>
      <c r="BK839" s="83"/>
    </row>
    <row r="840" spans="1:63" ht="14.1" customHeight="1" x14ac:dyDescent="0.2">
      <c r="A840" s="96"/>
      <c r="B840" s="96"/>
      <c r="C840" s="135">
        <v>44328.416666666664</v>
      </c>
      <c r="D840" s="96" t="s">
        <v>111</v>
      </c>
      <c r="E840" s="96">
        <v>51.837499999999999</v>
      </c>
      <c r="F840" s="96">
        <v>5.61</v>
      </c>
      <c r="G840" s="96">
        <v>-1.6</v>
      </c>
      <c r="H840" s="96">
        <v>4670</v>
      </c>
      <c r="I840" s="96">
        <v>19.529</v>
      </c>
      <c r="J840" s="96" t="s">
        <v>78</v>
      </c>
      <c r="K840" s="96">
        <v>65.61</v>
      </c>
      <c r="L840" s="96">
        <v>51.074125000000002</v>
      </c>
      <c r="M840" s="96">
        <v>1.4946410000000001</v>
      </c>
      <c r="N840" s="96">
        <v>51.217557999999997</v>
      </c>
      <c r="O840" s="96">
        <v>1.2104090000000001</v>
      </c>
      <c r="P840" s="96">
        <v>484290</v>
      </c>
      <c r="Q840" s="96">
        <v>870378</v>
      </c>
      <c r="R840" s="105">
        <v>0.56000000000000005</v>
      </c>
      <c r="S840" s="105"/>
      <c r="T840" s="105"/>
      <c r="U840" s="105"/>
      <c r="V840" s="105">
        <f t="shared" si="201"/>
        <v>2.4224780067231202</v>
      </c>
      <c r="W840" s="96">
        <f t="shared" si="202"/>
        <v>52.355874999999997</v>
      </c>
      <c r="X840" s="96">
        <f t="shared" si="203"/>
        <v>52.874249999999996</v>
      </c>
      <c r="Y840" s="105">
        <f t="shared" si="204"/>
        <v>50.800750000000001</v>
      </c>
      <c r="Z840" s="105">
        <f t="shared" si="205"/>
        <v>51.217557999999997</v>
      </c>
      <c r="AA840" s="105">
        <f t="shared" si="206"/>
        <v>49.763999999999996</v>
      </c>
      <c r="AB840" s="96"/>
      <c r="AC840" s="96"/>
      <c r="AD840" s="96">
        <v>51</v>
      </c>
      <c r="AE840" s="96">
        <f t="shared" si="207"/>
        <v>0</v>
      </c>
      <c r="AF840" s="96">
        <f t="shared" si="199"/>
        <v>0.98384374246443218</v>
      </c>
      <c r="AG840" s="96"/>
      <c r="AH840" s="105">
        <f>IF(AND(M840&lt;Variables!$G$6,M840&gt;Variables!$G$5),0,1)</f>
        <v>1</v>
      </c>
      <c r="AI840" s="105">
        <f t="shared" si="208"/>
        <v>1</v>
      </c>
      <c r="AJ840" s="105">
        <f>IF(I840&gt;Variables!$G$7,0,1)</f>
        <v>0</v>
      </c>
      <c r="AK840" s="105">
        <f>IF(F840&gt;Variables!$G$8,0,1)</f>
        <v>1</v>
      </c>
      <c r="AL840" s="105">
        <f>IF(G840&gt;Variables!$G$9,0,1)</f>
        <v>1</v>
      </c>
      <c r="AM840" s="105">
        <f>IF(AND(K840&gt;Variables!$G$10,K840&lt;Variables!$G$11),0,1)</f>
        <v>0</v>
      </c>
      <c r="AN840" s="103">
        <f>IF(H840&lt;Variables!$G$13,1,0)</f>
        <v>0</v>
      </c>
      <c r="AO840" s="101">
        <f>IF(R840&lt;Variables!$G$12,0,1)</f>
        <v>0</v>
      </c>
      <c r="AP840" s="106">
        <f t="shared" si="200"/>
        <v>1</v>
      </c>
      <c r="AQ840" s="106"/>
      <c r="AR840" s="106"/>
      <c r="AS840" s="106"/>
      <c r="AT840" s="106"/>
      <c r="AU840" s="106">
        <v>1</v>
      </c>
      <c r="AV840" s="96" t="str">
        <f t="shared" si="209"/>
        <v/>
      </c>
      <c r="AW840" s="96" t="str">
        <f t="shared" si="210"/>
        <v/>
      </c>
      <c r="AX840" s="96">
        <f t="shared" si="211"/>
        <v>2</v>
      </c>
      <c r="AY840" s="96">
        <f t="shared" si="212"/>
        <v>2</v>
      </c>
      <c r="AZ840" s="96">
        <f t="shared" si="213"/>
        <v>2.4189350667231202</v>
      </c>
      <c r="BA840" s="96"/>
      <c r="BB840" s="96"/>
      <c r="BC840" s="96"/>
      <c r="BD840" s="96"/>
      <c r="BE840"/>
      <c r="BF840"/>
      <c r="BG840"/>
      <c r="BH840"/>
      <c r="BI840"/>
      <c r="BJ840" s="83"/>
      <c r="BK840" s="83"/>
    </row>
    <row r="841" spans="1:63" ht="14.1" customHeight="1" x14ac:dyDescent="0.2">
      <c r="A841" s="96"/>
      <c r="B841" s="96"/>
      <c r="C841" s="135">
        <v>44328.416666666664</v>
      </c>
      <c r="D841" s="96" t="s">
        <v>125</v>
      </c>
      <c r="E841" s="96">
        <v>21.19</v>
      </c>
      <c r="F841" s="96">
        <v>5.41</v>
      </c>
      <c r="G841" s="96">
        <v>3.92</v>
      </c>
      <c r="H841" s="96">
        <v>2900</v>
      </c>
      <c r="I841" s="96">
        <v>7.1890000000000001</v>
      </c>
      <c r="J841" s="96" t="s">
        <v>78</v>
      </c>
      <c r="K841" s="96">
        <v>63.1</v>
      </c>
      <c r="L841" s="96">
        <v>21.144649999999999</v>
      </c>
      <c r="M841" s="96">
        <v>0.214475</v>
      </c>
      <c r="N841" s="96">
        <v>21.055613000000001</v>
      </c>
      <c r="O841" s="96">
        <v>0.63824800000000004</v>
      </c>
      <c r="P841" s="96">
        <v>424730</v>
      </c>
      <c r="Q841" s="96">
        <v>3212000</v>
      </c>
      <c r="R841" s="101">
        <v>0.13</v>
      </c>
      <c r="S841" s="101"/>
      <c r="T841" s="101"/>
      <c r="U841" s="101"/>
      <c r="V841" s="101">
        <f t="shared" si="201"/>
        <v>2.4890254602200002</v>
      </c>
      <c r="W841" s="101">
        <f t="shared" si="202"/>
        <v>21.401900000000001</v>
      </c>
      <c r="X841" s="101">
        <f t="shared" si="203"/>
        <v>21.613800000000001</v>
      </c>
      <c r="Y841" s="96">
        <f t="shared" si="204"/>
        <v>20.766200000000001</v>
      </c>
      <c r="Z841" s="96">
        <f t="shared" si="205"/>
        <v>21.055613000000001</v>
      </c>
      <c r="AA841" s="96">
        <f t="shared" si="206"/>
        <v>20.342400000000001</v>
      </c>
      <c r="AB841" s="96"/>
      <c r="AC841" s="96">
        <v>21.62</v>
      </c>
      <c r="AD841" s="96"/>
      <c r="AE841" s="101">
        <f t="shared" si="207"/>
        <v>1.020292590844738</v>
      </c>
      <c r="AF841" s="96">
        <f t="shared" si="199"/>
        <v>0</v>
      </c>
      <c r="AG841" s="96"/>
      <c r="AH841" s="101">
        <f>IF(AND(M841&lt;Variables!$G$6,M841&gt;Variables!$G$5),0,1)</f>
        <v>1</v>
      </c>
      <c r="AI841" s="101">
        <f t="shared" si="208"/>
        <v>0</v>
      </c>
      <c r="AJ841" s="101">
        <f>IF(I841&gt;Variables!$G$7,0,1)</f>
        <v>0</v>
      </c>
      <c r="AK841" s="101">
        <f>IF(F841&gt;Variables!$G$8,0,1)</f>
        <v>1</v>
      </c>
      <c r="AL841" s="101">
        <f>IF(G841&gt;Variables!$G$9,0,1)</f>
        <v>1</v>
      </c>
      <c r="AM841" s="101">
        <f>IF(AND(K841&gt;Variables!$G$10,K841&lt;Variables!$G$11),0,1)</f>
        <v>0</v>
      </c>
      <c r="AN841" s="103">
        <f>IF(H841&lt;Variables!$G$13,1,0)</f>
        <v>0</v>
      </c>
      <c r="AO841" s="101">
        <f>IF(R841&lt;Variables!$G$12,0,1)</f>
        <v>0</v>
      </c>
      <c r="AP841" s="102">
        <f t="shared" si="200"/>
        <v>1</v>
      </c>
      <c r="AQ841" s="102"/>
      <c r="AR841" s="102">
        <v>1</v>
      </c>
      <c r="AS841" s="102"/>
      <c r="AT841" s="102"/>
      <c r="AU841" s="102"/>
      <c r="AV841" s="96">
        <f t="shared" si="209"/>
        <v>3</v>
      </c>
      <c r="AW841" s="96" t="str">
        <f t="shared" si="210"/>
        <v/>
      </c>
      <c r="AX841" s="96" t="str">
        <f t="shared" si="211"/>
        <v/>
      </c>
      <c r="AY841" s="96">
        <f t="shared" si="212"/>
        <v>3</v>
      </c>
      <c r="AZ841" s="96">
        <f t="shared" si="213"/>
        <v>2.4856180602200002</v>
      </c>
      <c r="BA841" s="96"/>
      <c r="BB841" s="96"/>
      <c r="BC841" s="96"/>
      <c r="BD841" s="96"/>
      <c r="BE841"/>
      <c r="BF841"/>
      <c r="BG841"/>
      <c r="BH841"/>
      <c r="BI841"/>
      <c r="BJ841" s="83"/>
      <c r="BK841" s="83"/>
    </row>
    <row r="842" spans="1:63" ht="14.1" customHeight="1" x14ac:dyDescent="0.2">
      <c r="A842" s="96"/>
      <c r="B842" s="96"/>
      <c r="C842" s="135">
        <v>44328.416666666664</v>
      </c>
      <c r="D842" s="96" t="s">
        <v>118</v>
      </c>
      <c r="E842" s="96">
        <v>69.25</v>
      </c>
      <c r="F842" s="96">
        <v>5.03</v>
      </c>
      <c r="G842" s="96">
        <v>4.8099999999999996</v>
      </c>
      <c r="H842" s="96">
        <v>4480</v>
      </c>
      <c r="I842" s="96">
        <v>2.0579999999999998</v>
      </c>
      <c r="J842" s="96" t="s">
        <v>76</v>
      </c>
      <c r="K842" s="96">
        <v>61.61</v>
      </c>
      <c r="L842" s="96">
        <v>69.113749999999996</v>
      </c>
      <c r="M842" s="96">
        <v>0.19713900000000001</v>
      </c>
      <c r="N842" s="96">
        <v>69.002161000000001</v>
      </c>
      <c r="O842" s="96">
        <v>0.35917500000000002</v>
      </c>
      <c r="P842" s="96">
        <v>169483</v>
      </c>
      <c r="Q842" s="96">
        <v>377416</v>
      </c>
      <c r="R842" s="97">
        <v>0.45</v>
      </c>
      <c r="S842" s="97"/>
      <c r="T842" s="97"/>
      <c r="U842" s="97"/>
      <c r="V842" s="97">
        <f t="shared" si="201"/>
        <v>2.4755439784144797</v>
      </c>
      <c r="W842" s="97">
        <f t="shared" si="202"/>
        <v>69.942499999999995</v>
      </c>
      <c r="X842" s="96">
        <f t="shared" si="203"/>
        <v>70.635000000000005</v>
      </c>
      <c r="Y842" s="96">
        <f t="shared" si="204"/>
        <v>67.864999999999995</v>
      </c>
      <c r="Z842" s="96">
        <f t="shared" si="205"/>
        <v>69.002161000000001</v>
      </c>
      <c r="AA842" s="96">
        <f t="shared" si="206"/>
        <v>66.48</v>
      </c>
      <c r="AB842" s="96"/>
      <c r="AC842" s="96">
        <v>69.989999999999995</v>
      </c>
      <c r="AD842" s="96">
        <v>68.569999999999993</v>
      </c>
      <c r="AE842" s="97">
        <f t="shared" si="207"/>
        <v>1.0106859205776173</v>
      </c>
      <c r="AF842" s="96">
        <f t="shared" si="199"/>
        <v>0.99018050541516234</v>
      </c>
      <c r="AG842" s="96"/>
      <c r="AH842" s="97">
        <f>IF(AND(M842&lt;Variables!$G$6,M842&gt;Variables!$G$5),0,1)</f>
        <v>1</v>
      </c>
      <c r="AI842" s="97">
        <f t="shared" si="208"/>
        <v>0</v>
      </c>
      <c r="AJ842" s="97">
        <f>IF(I842&gt;Variables!$G$7,0,1)</f>
        <v>0</v>
      </c>
      <c r="AK842" s="97">
        <f>IF(F842&gt;Variables!$G$8,0,1)</f>
        <v>1</v>
      </c>
      <c r="AL842" s="97">
        <f>IF(G842&gt;Variables!$G$9,0,1)</f>
        <v>1</v>
      </c>
      <c r="AM842" s="97">
        <f>IF(AND(K842&gt;Variables!$G$10,K842&lt;Variables!$G$11),0,1)</f>
        <v>0</v>
      </c>
      <c r="AN842" s="103">
        <f>IF(H842&lt;Variables!$G$13,1,0)</f>
        <v>0</v>
      </c>
      <c r="AO842" s="101">
        <f>IF(R842&lt;Variables!$G$12,0,1)</f>
        <v>0</v>
      </c>
      <c r="AP842" s="99">
        <f t="shared" si="200"/>
        <v>0</v>
      </c>
      <c r="AQ842" s="99"/>
      <c r="AR842" s="99"/>
      <c r="AS842" s="99">
        <v>1</v>
      </c>
      <c r="AT842" s="99"/>
      <c r="AU842" s="99"/>
      <c r="AV842" s="96">
        <f t="shared" si="209"/>
        <v>3</v>
      </c>
      <c r="AW842" s="96" t="str">
        <f t="shared" si="210"/>
        <v/>
      </c>
      <c r="AX842" s="96" t="str">
        <f t="shared" si="211"/>
        <v/>
      </c>
      <c r="AY842" s="96">
        <f t="shared" si="212"/>
        <v>3</v>
      </c>
      <c r="AZ842" s="96">
        <f t="shared" si="213"/>
        <v>2.4722170384144797</v>
      </c>
      <c r="BA842" s="96"/>
      <c r="BB842" s="96"/>
      <c r="BC842" s="96"/>
      <c r="BD842" s="96"/>
      <c r="BE842"/>
      <c r="BF842"/>
      <c r="BG842"/>
      <c r="BH842"/>
      <c r="BI842"/>
      <c r="BJ842" s="83"/>
      <c r="BK842" s="83"/>
    </row>
    <row r="843" spans="1:63" ht="14.1" customHeight="1" x14ac:dyDescent="0.2">
      <c r="A843" s="96"/>
      <c r="B843" s="96"/>
      <c r="C843" s="135">
        <v>44328.416666666664</v>
      </c>
      <c r="D843" s="96" t="s">
        <v>108</v>
      </c>
      <c r="E843" s="96">
        <v>5.03</v>
      </c>
      <c r="F843" s="96">
        <v>7.28</v>
      </c>
      <c r="G843" s="96">
        <v>1.21</v>
      </c>
      <c r="H843" s="96">
        <v>9640</v>
      </c>
      <c r="I843" s="96">
        <v>-1.5109999999999999</v>
      </c>
      <c r="J843" s="96" t="s">
        <v>78</v>
      </c>
      <c r="K843" s="96">
        <v>61.21</v>
      </c>
      <c r="L843" s="96">
        <v>5.0467370000000003</v>
      </c>
      <c r="M843" s="96">
        <v>-0.33163700000000002</v>
      </c>
      <c r="N843" s="96">
        <v>5.0383329999999997</v>
      </c>
      <c r="O843" s="96">
        <v>-0.16539899999999999</v>
      </c>
      <c r="P843" s="96">
        <v>1204000</v>
      </c>
      <c r="Q843" s="96">
        <v>2052000</v>
      </c>
      <c r="R843" s="105">
        <v>0.59</v>
      </c>
      <c r="S843" s="105"/>
      <c r="T843" s="105"/>
      <c r="U843" s="105"/>
      <c r="V843" s="105">
        <f t="shared" si="201"/>
        <v>2.5024947374237598</v>
      </c>
      <c r="W843" s="96">
        <f t="shared" si="202"/>
        <v>5.0803000000000003</v>
      </c>
      <c r="X843" s="96">
        <f t="shared" si="203"/>
        <v>5.1306000000000003</v>
      </c>
      <c r="Y843" s="105">
        <f t="shared" si="204"/>
        <v>4.9294000000000002</v>
      </c>
      <c r="Z843" s="105">
        <f t="shared" si="205"/>
        <v>5.0383329999999997</v>
      </c>
      <c r="AA843" s="105">
        <f t="shared" si="206"/>
        <v>4.8288000000000002</v>
      </c>
      <c r="AB843" s="96"/>
      <c r="AC843" s="96">
        <v>5.08</v>
      </c>
      <c r="AD843" s="96">
        <v>5.03</v>
      </c>
      <c r="AE843" s="96">
        <f t="shared" si="207"/>
        <v>1.0099403578528827</v>
      </c>
      <c r="AF843" s="96">
        <f t="shared" si="199"/>
        <v>1</v>
      </c>
      <c r="AG843" s="96"/>
      <c r="AH843" s="105">
        <f>IF(AND(M843&lt;Variables!$G$6,M843&gt;Variables!$G$5),0,1)</f>
        <v>1</v>
      </c>
      <c r="AI843" s="105">
        <f t="shared" si="208"/>
        <v>0</v>
      </c>
      <c r="AJ843" s="105">
        <f>IF(I843&gt;Variables!$G$7,0,1)</f>
        <v>1</v>
      </c>
      <c r="AK843" s="105">
        <f>IF(F843&gt;Variables!$G$8,0,1)</f>
        <v>1</v>
      </c>
      <c r="AL843" s="105">
        <f>IF(G843&gt;Variables!$G$9,0,1)</f>
        <v>1</v>
      </c>
      <c r="AM843" s="105">
        <f>IF(AND(K843&gt;Variables!$G$10,K843&lt;Variables!$G$11),0,1)</f>
        <v>0</v>
      </c>
      <c r="AN843" s="103">
        <f>IF(H843&lt;Variables!$G$13,1,0)</f>
        <v>0</v>
      </c>
      <c r="AO843" s="101">
        <f>IF(R843&lt;Variables!$G$12,0,1)</f>
        <v>0</v>
      </c>
      <c r="AP843" s="106">
        <f t="shared" si="200"/>
        <v>1</v>
      </c>
      <c r="AQ843" s="106"/>
      <c r="AR843" s="106"/>
      <c r="AS843" s="106"/>
      <c r="AT843" s="106"/>
      <c r="AU843" s="106">
        <v>1</v>
      </c>
      <c r="AV843" s="96">
        <f t="shared" si="209"/>
        <v>3</v>
      </c>
      <c r="AW843" s="96" t="str">
        <f t="shared" si="210"/>
        <v/>
      </c>
      <c r="AX843" s="96" t="str">
        <f t="shared" si="211"/>
        <v/>
      </c>
      <c r="AY843" s="96">
        <f t="shared" si="212"/>
        <v>3</v>
      </c>
      <c r="AZ843" s="96">
        <f t="shared" si="213"/>
        <v>2.49918939742376</v>
      </c>
      <c r="BA843" s="96"/>
      <c r="BB843" s="96"/>
      <c r="BC843" s="96"/>
      <c r="BD843" s="96"/>
      <c r="BE843"/>
      <c r="BF843"/>
      <c r="BG843"/>
      <c r="BH843"/>
      <c r="BI843"/>
      <c r="BJ843" s="83"/>
      <c r="BK843" s="83"/>
    </row>
    <row r="844" spans="1:63" ht="14.1" customHeight="1" x14ac:dyDescent="0.2">
      <c r="A844" s="96"/>
      <c r="B844" s="96"/>
      <c r="C844" s="135">
        <v>44328.416666666664</v>
      </c>
      <c r="D844" s="96" t="s">
        <v>122</v>
      </c>
      <c r="E844" s="96">
        <v>6.61</v>
      </c>
      <c r="F844" s="96">
        <v>28.09</v>
      </c>
      <c r="G844" s="96">
        <v>-5.57</v>
      </c>
      <c r="H844" s="96">
        <v>199.68</v>
      </c>
      <c r="I844" s="96">
        <v>-92.385000000000005</v>
      </c>
      <c r="J844" s="96" t="s">
        <v>76</v>
      </c>
      <c r="K844" s="96">
        <v>60.59</v>
      </c>
      <c r="L844" s="96">
        <v>6.5523249999999997</v>
      </c>
      <c r="M844" s="96">
        <v>0.88022199999999995</v>
      </c>
      <c r="N844" s="96">
        <v>6.6286550000000002</v>
      </c>
      <c r="O844" s="96">
        <v>-0.28142699999999998</v>
      </c>
      <c r="P844" s="96">
        <v>20650000</v>
      </c>
      <c r="Q844" s="96">
        <v>981570</v>
      </c>
      <c r="R844" s="103">
        <v>21.04</v>
      </c>
      <c r="S844" s="103"/>
      <c r="T844" s="103"/>
      <c r="U844" s="103"/>
      <c r="V844" s="103">
        <f t="shared" si="201"/>
        <v>2.4269059887697599</v>
      </c>
      <c r="W844" s="96">
        <f t="shared" si="202"/>
        <v>6.6761000000000008</v>
      </c>
      <c r="X844" s="96">
        <f t="shared" si="203"/>
        <v>6.7422000000000004</v>
      </c>
      <c r="Y844" s="103">
        <f t="shared" si="204"/>
        <v>6.4778000000000002</v>
      </c>
      <c r="Z844" s="103">
        <f t="shared" si="205"/>
        <v>6.6286550000000002</v>
      </c>
      <c r="AA844" s="103">
        <f t="shared" si="206"/>
        <v>6.3456000000000001</v>
      </c>
      <c r="AB844" s="96"/>
      <c r="AC844" s="96"/>
      <c r="AD844" s="96">
        <v>6.44</v>
      </c>
      <c r="AE844" s="96">
        <f t="shared" si="207"/>
        <v>0</v>
      </c>
      <c r="AF844" s="96">
        <f t="shared" si="199"/>
        <v>0.97428139183055973</v>
      </c>
      <c r="AG844" s="96"/>
      <c r="AH844" s="103">
        <f>IF(AND(M844&lt;Variables!$G$6,M844&gt;Variables!$G$5),0,1)</f>
        <v>1</v>
      </c>
      <c r="AI844" s="103">
        <f t="shared" si="208"/>
        <v>1</v>
      </c>
      <c r="AJ844" s="103">
        <f>IF(I844&gt;Variables!$G$7,0,1)</f>
        <v>1</v>
      </c>
      <c r="AK844" s="103">
        <f>IF(F844&gt;Variables!$G$8,0,1)</f>
        <v>0</v>
      </c>
      <c r="AL844" s="103">
        <f>IF(G844&gt;Variables!$G$9,0,1)</f>
        <v>1</v>
      </c>
      <c r="AM844" s="103">
        <f>IF(AND(K844&gt;Variables!$G$10,K844&lt;Variables!$G$11),0,1)</f>
        <v>0</v>
      </c>
      <c r="AN844" s="103">
        <f>IF(H844&lt;Variables!$G$13,1,0)</f>
        <v>1</v>
      </c>
      <c r="AO844" s="101">
        <f>IF(R844&lt;Variables!$G$12,0,1)</f>
        <v>1</v>
      </c>
      <c r="AP844" s="104">
        <f t="shared" si="200"/>
        <v>0</v>
      </c>
      <c r="AQ844" s="104"/>
      <c r="AR844" s="104"/>
      <c r="AS844" s="104"/>
      <c r="AT844" s="104">
        <v>1</v>
      </c>
      <c r="AU844" s="104"/>
      <c r="AV844" s="96" t="str">
        <f t="shared" si="209"/>
        <v/>
      </c>
      <c r="AW844" s="96">
        <f t="shared" si="210"/>
        <v>1</v>
      </c>
      <c r="AX844" s="96" t="str">
        <f t="shared" si="211"/>
        <v/>
      </c>
      <c r="AY844" s="96">
        <f t="shared" si="212"/>
        <v>1</v>
      </c>
      <c r="AZ844" s="96">
        <f t="shared" si="213"/>
        <v>2.42363412876976</v>
      </c>
      <c r="BA844" s="96"/>
      <c r="BB844" s="96"/>
      <c r="BC844" s="96"/>
      <c r="BD844" s="96"/>
      <c r="BE844"/>
      <c r="BF844"/>
      <c r="BG844"/>
      <c r="BH844"/>
      <c r="BI844"/>
      <c r="BJ844" s="83"/>
      <c r="BK844" s="83"/>
    </row>
    <row r="845" spans="1:63" ht="14.1" customHeight="1" x14ac:dyDescent="0.2">
      <c r="A845" s="96"/>
      <c r="B845" s="96"/>
      <c r="C845" s="135">
        <v>44328.416666666664</v>
      </c>
      <c r="D845" s="96" t="s">
        <v>120</v>
      </c>
      <c r="E845" s="96">
        <v>9.0500000000000007</v>
      </c>
      <c r="F845" s="96">
        <v>16.989999999999998</v>
      </c>
      <c r="G845" s="96">
        <v>14.12</v>
      </c>
      <c r="H845" s="96">
        <v>227.99</v>
      </c>
      <c r="I845" s="96">
        <v>-1.9450000000000001</v>
      </c>
      <c r="J845" s="96" t="s">
        <v>78</v>
      </c>
      <c r="K845" s="96">
        <v>59.29</v>
      </c>
      <c r="L845" s="96">
        <v>9.1163740000000004</v>
      </c>
      <c r="M845" s="96">
        <v>-0.72807100000000002</v>
      </c>
      <c r="N845" s="96">
        <v>8.8869469999999993</v>
      </c>
      <c r="O845" s="96">
        <v>1.834751</v>
      </c>
      <c r="P845" s="96">
        <v>232960</v>
      </c>
      <c r="Q845" s="96">
        <v>211400</v>
      </c>
      <c r="R845" s="101">
        <v>1.1000000000000001</v>
      </c>
      <c r="S845" s="101"/>
      <c r="T845" s="101"/>
      <c r="U845" s="101"/>
      <c r="V845" s="101">
        <f t="shared" si="201"/>
        <v>2.5017080414559199</v>
      </c>
      <c r="W845" s="101">
        <f t="shared" si="202"/>
        <v>9.1405000000000012</v>
      </c>
      <c r="X845" s="101">
        <f t="shared" si="203"/>
        <v>9.2310000000000016</v>
      </c>
      <c r="Y845" s="96">
        <f t="shared" si="204"/>
        <v>8.8689999999999998</v>
      </c>
      <c r="Z845" s="96">
        <f t="shared" si="205"/>
        <v>8.8869469999999993</v>
      </c>
      <c r="AA845" s="96">
        <f t="shared" si="206"/>
        <v>8.6880000000000006</v>
      </c>
      <c r="AB845" s="96"/>
      <c r="AC845" s="96">
        <v>9.65</v>
      </c>
      <c r="AD845" s="96">
        <v>8.91</v>
      </c>
      <c r="AE845" s="101">
        <f t="shared" si="207"/>
        <v>1.0662983425414365</v>
      </c>
      <c r="AF845" s="96">
        <f t="shared" si="199"/>
        <v>0.98453038674033144</v>
      </c>
      <c r="AG845" s="96"/>
      <c r="AH845" s="101">
        <f>IF(AND(M845&lt;Variables!$G$6,M845&gt;Variables!$G$5),0,1)</f>
        <v>1</v>
      </c>
      <c r="AI845" s="101">
        <f t="shared" si="208"/>
        <v>0</v>
      </c>
      <c r="AJ845" s="101">
        <f>IF(I845&gt;Variables!$G$7,0,1)</f>
        <v>1</v>
      </c>
      <c r="AK845" s="101">
        <f>IF(F845&gt;Variables!$G$8,0,1)</f>
        <v>0</v>
      </c>
      <c r="AL845" s="101">
        <f>IF(G845&gt;Variables!$G$9,0,1)</f>
        <v>0</v>
      </c>
      <c r="AM845" s="101">
        <f>IF(AND(K845&gt;Variables!$G$10,K845&lt;Variables!$G$11),0,1)</f>
        <v>0</v>
      </c>
      <c r="AN845" s="103">
        <f>IF(H845&lt;Variables!$G$13,1,0)</f>
        <v>1</v>
      </c>
      <c r="AO845" s="101">
        <f>IF(R845&lt;Variables!$G$12,0,1)</f>
        <v>0</v>
      </c>
      <c r="AP845" s="102">
        <f t="shared" si="200"/>
        <v>1</v>
      </c>
      <c r="AQ845" s="102"/>
      <c r="AR845" s="102">
        <v>1</v>
      </c>
      <c r="AS845" s="102"/>
      <c r="AT845" s="102"/>
      <c r="AU845" s="102"/>
      <c r="AV845" s="96">
        <f t="shared" si="209"/>
        <v>3</v>
      </c>
      <c r="AW845" s="96" t="str">
        <f t="shared" si="210"/>
        <v/>
      </c>
      <c r="AX845" s="96" t="str">
        <f t="shared" si="211"/>
        <v/>
      </c>
      <c r="AY845" s="96">
        <f t="shared" si="212"/>
        <v>3</v>
      </c>
      <c r="AZ845" s="96">
        <f t="shared" si="213"/>
        <v>2.4985063814559201</v>
      </c>
      <c r="BA845" s="96"/>
      <c r="BB845" s="96"/>
      <c r="BC845" s="96"/>
      <c r="BD845" s="96"/>
      <c r="BE845"/>
      <c r="BF845"/>
      <c r="BG845"/>
      <c r="BH845"/>
      <c r="BI845"/>
      <c r="BJ845" s="83"/>
      <c r="BK845" s="83"/>
    </row>
    <row r="846" spans="1:63" ht="14.1" customHeight="1" x14ac:dyDescent="0.2">
      <c r="A846" s="96"/>
      <c r="B846" s="96"/>
      <c r="C846" s="135">
        <v>44328.416666666664</v>
      </c>
      <c r="D846" s="96" t="s">
        <v>109</v>
      </c>
      <c r="E846" s="96">
        <v>30.26</v>
      </c>
      <c r="F846" s="96">
        <v>17.829999999999998</v>
      </c>
      <c r="G846" s="96">
        <v>9.56</v>
      </c>
      <c r="H846" s="96">
        <v>2860</v>
      </c>
      <c r="I846" s="96">
        <v>-13.016999999999999</v>
      </c>
      <c r="J846" s="96" t="s">
        <v>76</v>
      </c>
      <c r="K846" s="96">
        <v>58.86</v>
      </c>
      <c r="L846" s="96">
        <v>30.0547</v>
      </c>
      <c r="M846" s="96">
        <v>0.68308800000000003</v>
      </c>
      <c r="N846" s="96">
        <v>29.704103</v>
      </c>
      <c r="O846" s="96">
        <v>1.8714470000000001</v>
      </c>
      <c r="P846" s="96">
        <v>172003</v>
      </c>
      <c r="Q846" s="96">
        <v>322877</v>
      </c>
      <c r="R846" s="101">
        <v>0.53</v>
      </c>
      <c r="S846" s="101"/>
      <c r="T846" s="101"/>
      <c r="U846" s="101"/>
      <c r="V846" s="101">
        <f t="shared" si="201"/>
        <v>2.4235506748441598</v>
      </c>
      <c r="W846" s="101">
        <f t="shared" si="202"/>
        <v>30.562600000000003</v>
      </c>
      <c r="X846" s="101">
        <f t="shared" si="203"/>
        <v>30.865200000000002</v>
      </c>
      <c r="Y846" s="96">
        <f t="shared" si="204"/>
        <v>29.654800000000002</v>
      </c>
      <c r="Z846" s="96">
        <f t="shared" si="205"/>
        <v>29.704103</v>
      </c>
      <c r="AA846" s="96">
        <f t="shared" si="206"/>
        <v>29.049600000000002</v>
      </c>
      <c r="AB846" s="96"/>
      <c r="AC846" s="96">
        <v>30.87</v>
      </c>
      <c r="AD846" s="96">
        <v>30.34</v>
      </c>
      <c r="AE846" s="101">
        <f t="shared" si="207"/>
        <v>1.0201586252478518</v>
      </c>
      <c r="AF846" s="96">
        <f t="shared" si="199"/>
        <v>1.0026437541308657</v>
      </c>
      <c r="AG846" s="96"/>
      <c r="AH846" s="101">
        <f>IF(AND(M846&lt;Variables!$G$6,M846&gt;Variables!$G$5),0,1)</f>
        <v>1</v>
      </c>
      <c r="AI846" s="101">
        <f t="shared" si="208"/>
        <v>0</v>
      </c>
      <c r="AJ846" s="101">
        <f>IF(I846&gt;Variables!$G$7,0,1)</f>
        <v>1</v>
      </c>
      <c r="AK846" s="101">
        <f>IF(F846&gt;Variables!$G$8,0,1)</f>
        <v>0</v>
      </c>
      <c r="AL846" s="101">
        <f>IF(G846&gt;Variables!$G$9,0,1)</f>
        <v>1</v>
      </c>
      <c r="AM846" s="101">
        <f>IF(AND(K846&gt;Variables!$G$10,K846&lt;Variables!$G$11),0,1)</f>
        <v>0</v>
      </c>
      <c r="AN846" s="103">
        <f>IF(H846&lt;Variables!$G$13,1,0)</f>
        <v>0</v>
      </c>
      <c r="AO846" s="101">
        <f>IF(R846&lt;Variables!$G$12,0,1)</f>
        <v>0</v>
      </c>
      <c r="AP846" s="102">
        <f t="shared" si="200"/>
        <v>0</v>
      </c>
      <c r="AQ846" s="102"/>
      <c r="AR846" s="102">
        <v>1</v>
      </c>
      <c r="AS846" s="102"/>
      <c r="AT846" s="102"/>
      <c r="AU846" s="102"/>
      <c r="AV846" s="96">
        <f t="shared" si="209"/>
        <v>3</v>
      </c>
      <c r="AW846" s="96" t="str">
        <f t="shared" si="210"/>
        <v/>
      </c>
      <c r="AX846" s="96" t="str">
        <f t="shared" si="211"/>
        <v/>
      </c>
      <c r="AY846" s="96">
        <f t="shared" si="212"/>
        <v>3</v>
      </c>
      <c r="AZ846" s="96">
        <f t="shared" si="213"/>
        <v>2.4203722348441601</v>
      </c>
      <c r="BA846" s="96"/>
      <c r="BB846" s="96"/>
      <c r="BC846" s="96"/>
      <c r="BD846" s="96"/>
      <c r="BE846"/>
      <c r="BF846"/>
      <c r="BG846"/>
      <c r="BH846"/>
      <c r="BI846"/>
      <c r="BJ846" s="83"/>
      <c r="BK846" s="83"/>
    </row>
    <row r="847" spans="1:63" ht="14.1" customHeight="1" x14ac:dyDescent="0.2">
      <c r="A847" s="96"/>
      <c r="B847" s="96"/>
      <c r="C847" s="135">
        <v>44328.416666666664</v>
      </c>
      <c r="D847" s="96" t="s">
        <v>92</v>
      </c>
      <c r="E847" s="96">
        <v>24.555</v>
      </c>
      <c r="F847" s="96">
        <v>5.78</v>
      </c>
      <c r="G847" s="96">
        <v>2.4300000000000002</v>
      </c>
      <c r="H847" s="96">
        <v>13410</v>
      </c>
      <c r="I847" s="96">
        <v>17.097999999999999</v>
      </c>
      <c r="J847" s="96" t="s">
        <v>76</v>
      </c>
      <c r="K847" s="96">
        <v>58.77</v>
      </c>
      <c r="L847" s="96">
        <v>24.60735</v>
      </c>
      <c r="M847" s="96">
        <v>-0.21274100000000001</v>
      </c>
      <c r="N847" s="96">
        <v>24.470186999999999</v>
      </c>
      <c r="O847" s="96">
        <v>0.34659699999999999</v>
      </c>
      <c r="P847" s="96">
        <v>3434000</v>
      </c>
      <c r="Q847" s="96">
        <v>4967000</v>
      </c>
      <c r="R847" s="101">
        <v>0.69</v>
      </c>
      <c r="S847" s="101"/>
      <c r="T847" s="101"/>
      <c r="U847" s="101"/>
      <c r="V847" s="101">
        <f t="shared" si="201"/>
        <v>2.4687767189901599</v>
      </c>
      <c r="W847" s="101">
        <f t="shared" si="202"/>
        <v>24.800550000000001</v>
      </c>
      <c r="X847" s="101">
        <f t="shared" si="203"/>
        <v>25.046099999999999</v>
      </c>
      <c r="Y847" s="96">
        <f t="shared" si="204"/>
        <v>24.0639</v>
      </c>
      <c r="Z847" s="96">
        <f t="shared" si="205"/>
        <v>24.470186999999999</v>
      </c>
      <c r="AA847" s="96">
        <f t="shared" si="206"/>
        <v>23.572799999999997</v>
      </c>
      <c r="AB847" s="96"/>
      <c r="AC847" s="96">
        <v>25.23</v>
      </c>
      <c r="AD847" s="96">
        <v>24.47</v>
      </c>
      <c r="AE847" s="101">
        <f t="shared" si="207"/>
        <v>1.0274893097128894</v>
      </c>
      <c r="AF847" s="96">
        <f t="shared" si="199"/>
        <v>0.99653838322133981</v>
      </c>
      <c r="AG847" s="96"/>
      <c r="AH847" s="101">
        <f>IF(AND(M847&lt;Variables!$G$6,M847&gt;Variables!$G$5),0,1)</f>
        <v>1</v>
      </c>
      <c r="AI847" s="101">
        <f t="shared" si="208"/>
        <v>0</v>
      </c>
      <c r="AJ847" s="101">
        <f>IF(I847&gt;Variables!$G$7,0,1)</f>
        <v>0</v>
      </c>
      <c r="AK847" s="101">
        <f>IF(F847&gt;Variables!$G$8,0,1)</f>
        <v>1</v>
      </c>
      <c r="AL847" s="101">
        <f>IF(G847&gt;Variables!$G$9,0,1)</f>
        <v>1</v>
      </c>
      <c r="AM847" s="101">
        <f>IF(AND(K847&gt;Variables!$G$10,K847&lt;Variables!$G$11),0,1)</f>
        <v>0</v>
      </c>
      <c r="AN847" s="103">
        <f>IF(H847&lt;Variables!$G$13,1,0)</f>
        <v>0</v>
      </c>
      <c r="AO847" s="101">
        <f>IF(R847&lt;Variables!$G$12,0,1)</f>
        <v>0</v>
      </c>
      <c r="AP847" s="102">
        <f t="shared" si="200"/>
        <v>0</v>
      </c>
      <c r="AQ847" s="102"/>
      <c r="AR847" s="102">
        <v>1</v>
      </c>
      <c r="AS847" s="102"/>
      <c r="AT847" s="102"/>
      <c r="AU847" s="102"/>
      <c r="AV847" s="96">
        <f t="shared" si="209"/>
        <v>3</v>
      </c>
      <c r="AW847" s="96" t="str">
        <f t="shared" si="210"/>
        <v/>
      </c>
      <c r="AX847" s="96" t="str">
        <f t="shared" si="211"/>
        <v/>
      </c>
      <c r="AY847" s="96">
        <f t="shared" si="212"/>
        <v>3</v>
      </c>
      <c r="AZ847" s="96">
        <f t="shared" si="213"/>
        <v>2.46560313899016</v>
      </c>
      <c r="BA847" s="96"/>
      <c r="BB847" s="96"/>
      <c r="BC847" s="96"/>
      <c r="BD847" s="96"/>
      <c r="BE847"/>
      <c r="BF847"/>
      <c r="BG847"/>
      <c r="BH847"/>
      <c r="BI847"/>
      <c r="BJ847" s="83"/>
      <c r="BK847" s="83"/>
    </row>
    <row r="848" spans="1:63" ht="14.1" customHeight="1" x14ac:dyDescent="0.2">
      <c r="A848" s="96"/>
      <c r="B848" s="96"/>
      <c r="C848" s="135">
        <v>44328.416666666664</v>
      </c>
      <c r="D848" s="96" t="s">
        <v>139</v>
      </c>
      <c r="E848" s="96">
        <v>21.15</v>
      </c>
      <c r="F848" s="96">
        <v>6.33</v>
      </c>
      <c r="G848" s="96">
        <v>5.22</v>
      </c>
      <c r="H848" s="96">
        <v>2810</v>
      </c>
      <c r="I848" s="96">
        <v>-19.079000000000001</v>
      </c>
      <c r="J848" s="96" t="s">
        <v>76</v>
      </c>
      <c r="K848" s="96">
        <v>57.56</v>
      </c>
      <c r="L848" s="96">
        <v>21.000215000000001</v>
      </c>
      <c r="M848" s="96">
        <v>0.71325499999999997</v>
      </c>
      <c r="N848" s="96">
        <v>20.827857999999999</v>
      </c>
      <c r="O848" s="96">
        <v>1.5466880000000001</v>
      </c>
      <c r="P848" s="96">
        <v>482261</v>
      </c>
      <c r="Q848" s="96">
        <v>2217000</v>
      </c>
      <c r="R848" s="101">
        <v>0.22</v>
      </c>
      <c r="S848" s="101"/>
      <c r="T848" s="101"/>
      <c r="U848" s="101"/>
      <c r="V848" s="101">
        <f t="shared" si="201"/>
        <v>2.4112042738735995</v>
      </c>
      <c r="W848" s="101">
        <f t="shared" si="202"/>
        <v>21.361499999999999</v>
      </c>
      <c r="X848" s="101">
        <f t="shared" si="203"/>
        <v>21.573</v>
      </c>
      <c r="Y848" s="96">
        <f t="shared" si="204"/>
        <v>20.726999999999997</v>
      </c>
      <c r="Z848" s="96">
        <f t="shared" si="205"/>
        <v>20.827857999999999</v>
      </c>
      <c r="AA848" s="96">
        <f t="shared" si="206"/>
        <v>20.303999999999998</v>
      </c>
      <c r="AB848" s="96"/>
      <c r="AC848" s="96">
        <v>22.1</v>
      </c>
      <c r="AD848" s="96">
        <v>20.95</v>
      </c>
      <c r="AE848" s="101">
        <f t="shared" si="207"/>
        <v>1.0449172576832153</v>
      </c>
      <c r="AF848" s="96">
        <f t="shared" si="199"/>
        <v>0.99054373522458627</v>
      </c>
      <c r="AG848" s="96"/>
      <c r="AH848" s="101">
        <f>IF(AND(M848&lt;Variables!$G$6,M848&gt;Variables!$G$5),0,1)</f>
        <v>1</v>
      </c>
      <c r="AI848" s="101">
        <f t="shared" si="208"/>
        <v>0</v>
      </c>
      <c r="AJ848" s="101">
        <f>IF(I848&gt;Variables!$G$7,0,1)</f>
        <v>1</v>
      </c>
      <c r="AK848" s="101">
        <f>IF(F848&gt;Variables!$G$8,0,1)</f>
        <v>1</v>
      </c>
      <c r="AL848" s="101">
        <f>IF(G848&gt;Variables!$G$9,0,1)</f>
        <v>1</v>
      </c>
      <c r="AM848" s="101">
        <f>IF(AND(K848&gt;Variables!$G$10,K848&lt;Variables!$G$11),0,1)</f>
        <v>0</v>
      </c>
      <c r="AN848" s="103">
        <f>IF(H848&lt;Variables!$G$13,1,0)</f>
        <v>0</v>
      </c>
      <c r="AO848" s="101">
        <f>IF(R848&lt;Variables!$G$12,0,1)</f>
        <v>0</v>
      </c>
      <c r="AP848" s="102">
        <f t="shared" si="200"/>
        <v>0</v>
      </c>
      <c r="AQ848" s="102"/>
      <c r="AR848" s="102">
        <v>1</v>
      </c>
      <c r="AS848" s="102"/>
      <c r="AT848" s="102"/>
      <c r="AU848" s="102"/>
      <c r="AV848" s="96">
        <f t="shared" si="209"/>
        <v>3</v>
      </c>
      <c r="AW848" s="96" t="str">
        <f t="shared" si="210"/>
        <v/>
      </c>
      <c r="AX848" s="96" t="str">
        <f t="shared" si="211"/>
        <v/>
      </c>
      <c r="AY848" s="96">
        <f t="shared" si="212"/>
        <v>3</v>
      </c>
      <c r="AZ848" s="96">
        <f t="shared" si="213"/>
        <v>2.4080960338735999</v>
      </c>
      <c r="BA848" s="96"/>
      <c r="BB848" s="96"/>
      <c r="BC848" s="96"/>
      <c r="BD848" s="96"/>
      <c r="BE848"/>
      <c r="BF848"/>
      <c r="BG848"/>
      <c r="BH848"/>
      <c r="BI848"/>
      <c r="BJ848" s="83"/>
      <c r="BK848" s="83"/>
    </row>
    <row r="849" spans="1:63" ht="14.1" customHeight="1" x14ac:dyDescent="0.2">
      <c r="A849" s="96"/>
      <c r="B849" s="96"/>
      <c r="C849" s="135">
        <v>44328.416666666664</v>
      </c>
      <c r="D849" s="96" t="s">
        <v>127</v>
      </c>
      <c r="E849" s="96">
        <v>10.710100000000001</v>
      </c>
      <c r="F849" s="96">
        <v>23.2</v>
      </c>
      <c r="G849" s="96">
        <v>15.29</v>
      </c>
      <c r="H849" s="96">
        <v>212.86</v>
      </c>
      <c r="I849" s="96">
        <v>-6.7190000000000003</v>
      </c>
      <c r="J849" s="96" t="s">
        <v>78</v>
      </c>
      <c r="K849" s="96">
        <v>57.24</v>
      </c>
      <c r="L849" s="96">
        <v>10.843481000000001</v>
      </c>
      <c r="M849" s="96">
        <v>-1.230059</v>
      </c>
      <c r="N849" s="96">
        <v>10.354444000000001</v>
      </c>
      <c r="O849" s="96">
        <v>3.4348109999999998</v>
      </c>
      <c r="P849" s="96">
        <v>392210</v>
      </c>
      <c r="Q849" s="96">
        <v>4030000</v>
      </c>
      <c r="R849" s="103">
        <v>0.1</v>
      </c>
      <c r="S849" s="103"/>
      <c r="T849" s="103"/>
      <c r="U849" s="103"/>
      <c r="V849" s="103">
        <f t="shared" si="201"/>
        <v>2.4997073852380796</v>
      </c>
      <c r="W849" s="96">
        <f t="shared" si="202"/>
        <v>10.817201000000001</v>
      </c>
      <c r="X849" s="96">
        <f t="shared" si="203"/>
        <v>10.924302000000001</v>
      </c>
      <c r="Y849" s="103">
        <f t="shared" si="204"/>
        <v>10.495898</v>
      </c>
      <c r="Z849" s="103">
        <f t="shared" si="205"/>
        <v>10.354444000000001</v>
      </c>
      <c r="AA849" s="103">
        <f t="shared" si="206"/>
        <v>10.281696</v>
      </c>
      <c r="AB849" s="96"/>
      <c r="AC849" s="96">
        <v>10.79</v>
      </c>
      <c r="AD849" s="96">
        <v>10.15</v>
      </c>
      <c r="AE849" s="96">
        <f t="shared" si="207"/>
        <v>1.0074602478034751</v>
      </c>
      <c r="AF849" s="96">
        <f t="shared" si="199"/>
        <v>0.94770356952782886</v>
      </c>
      <c r="AG849" s="96"/>
      <c r="AH849" s="103">
        <f>IF(AND(M849&lt;Variables!$G$6,M849&gt;Variables!$G$5),0,1)</f>
        <v>1</v>
      </c>
      <c r="AI849" s="103">
        <f t="shared" si="208"/>
        <v>0</v>
      </c>
      <c r="AJ849" s="103">
        <f>IF(I849&gt;Variables!$G$7,0,1)</f>
        <v>1</v>
      </c>
      <c r="AK849" s="103">
        <f>IF(F849&gt;Variables!$G$8,0,1)</f>
        <v>0</v>
      </c>
      <c r="AL849" s="103">
        <f>IF(G849&gt;Variables!$G$9,0,1)</f>
        <v>0</v>
      </c>
      <c r="AM849" s="103">
        <f>IF(AND(K849&gt;Variables!$G$10,K849&lt;Variables!$G$11),0,1)</f>
        <v>0</v>
      </c>
      <c r="AN849" s="103">
        <f>IF(H849&lt;Variables!$G$13,1,0)</f>
        <v>1</v>
      </c>
      <c r="AO849" s="101">
        <f>IF(R849&lt;Variables!$G$12,0,1)</f>
        <v>0</v>
      </c>
      <c r="AP849" s="104">
        <f t="shared" si="200"/>
        <v>1</v>
      </c>
      <c r="AQ849" s="104"/>
      <c r="AR849" s="104"/>
      <c r="AS849" s="104"/>
      <c r="AT849" s="104">
        <v>1</v>
      </c>
      <c r="AU849" s="104"/>
      <c r="AV849" s="96" t="str">
        <f t="shared" si="209"/>
        <v/>
      </c>
      <c r="AW849" s="96">
        <f t="shared" si="210"/>
        <v>1</v>
      </c>
      <c r="AX849" s="96" t="str">
        <f t="shared" si="211"/>
        <v/>
      </c>
      <c r="AY849" s="96">
        <f t="shared" si="212"/>
        <v>1</v>
      </c>
      <c r="AZ849" s="96">
        <f t="shared" si="213"/>
        <v>2.4966164252380794</v>
      </c>
      <c r="BA849" s="96"/>
      <c r="BB849" s="96"/>
      <c r="BC849" s="96"/>
      <c r="BD849" s="96"/>
      <c r="BE849"/>
      <c r="BF849"/>
      <c r="BG849"/>
      <c r="BH849"/>
      <c r="BI849"/>
      <c r="BJ849" s="83"/>
      <c r="BK849" s="83"/>
    </row>
    <row r="850" spans="1:63" ht="14.1" customHeight="1" x14ac:dyDescent="0.2">
      <c r="A850" s="96"/>
      <c r="B850" s="96"/>
      <c r="C850" s="135">
        <v>44328.416666666664</v>
      </c>
      <c r="D850" s="96" t="s">
        <v>135</v>
      </c>
      <c r="E850" s="96">
        <v>15.845000000000001</v>
      </c>
      <c r="F850" s="96">
        <v>4.93</v>
      </c>
      <c r="G850" s="96">
        <v>3.02</v>
      </c>
      <c r="H850" s="96">
        <v>26060</v>
      </c>
      <c r="I850" s="96">
        <v>-73.042000000000002</v>
      </c>
      <c r="J850" s="96" t="s">
        <v>78</v>
      </c>
      <c r="K850" s="96">
        <v>57.14</v>
      </c>
      <c r="L850" s="96">
        <v>15.797750000000001</v>
      </c>
      <c r="M850" s="96">
        <v>0.299093</v>
      </c>
      <c r="N850" s="96">
        <v>15.730842000000001</v>
      </c>
      <c r="O850" s="96">
        <v>0.72569600000000001</v>
      </c>
      <c r="P850" s="96">
        <v>3838000</v>
      </c>
      <c r="Q850" s="96">
        <v>35141000</v>
      </c>
      <c r="R850" s="105">
        <v>0.11</v>
      </c>
      <c r="S850" s="105"/>
      <c r="T850" s="105"/>
      <c r="U850" s="105"/>
      <c r="V850" s="105">
        <f t="shared" si="201"/>
        <v>2.4270265886302398</v>
      </c>
      <c r="W850" s="96">
        <f t="shared" si="202"/>
        <v>16.003450000000001</v>
      </c>
      <c r="X850" s="96">
        <f t="shared" si="203"/>
        <v>16.161899999999999</v>
      </c>
      <c r="Y850" s="105">
        <f t="shared" si="204"/>
        <v>15.5281</v>
      </c>
      <c r="Z850" s="105">
        <f t="shared" si="205"/>
        <v>15.730842000000001</v>
      </c>
      <c r="AA850" s="105">
        <f t="shared" si="206"/>
        <v>15.2112</v>
      </c>
      <c r="AB850" s="96"/>
      <c r="AC850" s="96">
        <v>15.88</v>
      </c>
      <c r="AD850" s="96">
        <v>15.55</v>
      </c>
      <c r="AE850" s="96">
        <f t="shared" si="207"/>
        <v>1.0022088987062165</v>
      </c>
      <c r="AF850" s="96">
        <f t="shared" si="199"/>
        <v>0.98138213947617547</v>
      </c>
      <c r="AG850" s="96"/>
      <c r="AH850" s="105">
        <f>IF(AND(M850&lt;Variables!$G$6,M850&gt;Variables!$G$5),0,1)</f>
        <v>1</v>
      </c>
      <c r="AI850" s="105">
        <f t="shared" si="208"/>
        <v>0</v>
      </c>
      <c r="AJ850" s="105">
        <f>IF(I850&gt;Variables!$G$7,0,1)</f>
        <v>1</v>
      </c>
      <c r="AK850" s="105">
        <f>IF(F850&gt;Variables!$G$8,0,1)</f>
        <v>1</v>
      </c>
      <c r="AL850" s="105">
        <f>IF(G850&gt;Variables!$G$9,0,1)</f>
        <v>1</v>
      </c>
      <c r="AM850" s="105">
        <f>IF(AND(K850&gt;Variables!$G$10,K850&lt;Variables!$G$11),0,1)</f>
        <v>0</v>
      </c>
      <c r="AN850" s="103">
        <f>IF(H850&lt;Variables!$G$13,1,0)</f>
        <v>0</v>
      </c>
      <c r="AO850" s="101">
        <f>IF(R850&lt;Variables!$G$12,0,1)</f>
        <v>0</v>
      </c>
      <c r="AP850" s="106">
        <f t="shared" si="200"/>
        <v>1</v>
      </c>
      <c r="AQ850" s="106"/>
      <c r="AR850" s="106"/>
      <c r="AS850" s="106"/>
      <c r="AT850" s="106"/>
      <c r="AU850" s="106">
        <v>1</v>
      </c>
      <c r="AV850" s="96" t="str">
        <f t="shared" si="209"/>
        <v/>
      </c>
      <c r="AW850" s="96" t="str">
        <f t="shared" si="210"/>
        <v/>
      </c>
      <c r="AX850" s="96">
        <f t="shared" si="211"/>
        <v>2</v>
      </c>
      <c r="AY850" s="96">
        <f t="shared" si="212"/>
        <v>2</v>
      </c>
      <c r="AZ850" s="96">
        <f t="shared" si="213"/>
        <v>2.4239410286302396</v>
      </c>
      <c r="BA850" s="96"/>
      <c r="BB850" s="96"/>
      <c r="BC850" s="96"/>
      <c r="BD850" s="96"/>
      <c r="BE850"/>
      <c r="BF850"/>
      <c r="BG850"/>
      <c r="BH850"/>
      <c r="BI850"/>
      <c r="BJ850" s="83"/>
      <c r="BK850" s="83"/>
    </row>
    <row r="851" spans="1:63" ht="14.1" customHeight="1" x14ac:dyDescent="0.2">
      <c r="A851" s="96"/>
      <c r="B851" s="96"/>
      <c r="C851" s="135">
        <v>44328.416666666664</v>
      </c>
      <c r="D851" s="96" t="s">
        <v>128</v>
      </c>
      <c r="E851" s="96">
        <v>14.49</v>
      </c>
      <c r="F851" s="96">
        <v>9.1300000000000008</v>
      </c>
      <c r="G851" s="96">
        <v>2.99</v>
      </c>
      <c r="H851" s="96">
        <v>5170</v>
      </c>
      <c r="I851" s="96">
        <v>-57.911999999999999</v>
      </c>
      <c r="J851" s="96" t="s">
        <v>76</v>
      </c>
      <c r="K851" s="96">
        <v>56.96</v>
      </c>
      <c r="L851" s="96">
        <v>14.51975</v>
      </c>
      <c r="M851" s="96">
        <v>-0.20489299999999999</v>
      </c>
      <c r="N851" s="96">
        <v>14.39601</v>
      </c>
      <c r="O851" s="96">
        <v>0.652891</v>
      </c>
      <c r="P851" s="96">
        <v>280356</v>
      </c>
      <c r="Q851" s="96">
        <v>392072</v>
      </c>
      <c r="R851" s="101">
        <v>0.72</v>
      </c>
      <c r="S851" s="101"/>
      <c r="T851" s="101"/>
      <c r="U851" s="101"/>
      <c r="V851" s="101">
        <f t="shared" si="201"/>
        <v>2.4485512656486397</v>
      </c>
      <c r="W851" s="101">
        <f t="shared" si="202"/>
        <v>14.6349</v>
      </c>
      <c r="X851" s="101">
        <f t="shared" si="203"/>
        <v>14.7798</v>
      </c>
      <c r="Y851" s="96">
        <f t="shared" si="204"/>
        <v>14.200200000000001</v>
      </c>
      <c r="Z851" s="96">
        <f t="shared" si="205"/>
        <v>14.39601</v>
      </c>
      <c r="AA851" s="96">
        <f t="shared" si="206"/>
        <v>13.910399999999999</v>
      </c>
      <c r="AB851" s="96"/>
      <c r="AC851" s="96">
        <v>14.86</v>
      </c>
      <c r="AD851" s="96">
        <v>14.38</v>
      </c>
      <c r="AE851" s="101">
        <f t="shared" si="207"/>
        <v>1.0255348516218081</v>
      </c>
      <c r="AF851" s="96">
        <f t="shared" si="199"/>
        <v>0.99240855762594893</v>
      </c>
      <c r="AG851" s="96"/>
      <c r="AH851" s="101">
        <f>IF(AND(M851&lt;Variables!$G$6,M851&gt;Variables!$G$5),0,1)</f>
        <v>1</v>
      </c>
      <c r="AI851" s="101">
        <f t="shared" si="208"/>
        <v>0</v>
      </c>
      <c r="AJ851" s="101">
        <f>IF(I851&gt;Variables!$G$7,0,1)</f>
        <v>1</v>
      </c>
      <c r="AK851" s="101">
        <f>IF(F851&gt;Variables!$G$8,0,1)</f>
        <v>0</v>
      </c>
      <c r="AL851" s="101">
        <f>IF(G851&gt;Variables!$G$9,0,1)</f>
        <v>1</v>
      </c>
      <c r="AM851" s="101">
        <f>IF(AND(K851&gt;Variables!$G$10,K851&lt;Variables!$G$11),0,1)</f>
        <v>0</v>
      </c>
      <c r="AN851" s="103">
        <f>IF(H851&lt;Variables!$G$13,1,0)</f>
        <v>0</v>
      </c>
      <c r="AO851" s="101">
        <f>IF(R851&lt;Variables!$G$12,0,1)</f>
        <v>0</v>
      </c>
      <c r="AP851" s="102">
        <f t="shared" si="200"/>
        <v>0</v>
      </c>
      <c r="AQ851" s="102"/>
      <c r="AR851" s="102">
        <v>1</v>
      </c>
      <c r="AS851" s="102"/>
      <c r="AT851" s="102"/>
      <c r="AU851" s="102"/>
      <c r="AV851" s="96">
        <f t="shared" si="209"/>
        <v>3</v>
      </c>
      <c r="AW851" s="96" t="str">
        <f t="shared" si="210"/>
        <v/>
      </c>
      <c r="AX851" s="96" t="str">
        <f t="shared" si="211"/>
        <v/>
      </c>
      <c r="AY851" s="96">
        <f t="shared" si="212"/>
        <v>3</v>
      </c>
      <c r="AZ851" s="96">
        <f t="shared" si="213"/>
        <v>2.4454754256486395</v>
      </c>
      <c r="BA851" s="96"/>
      <c r="BB851" s="96"/>
      <c r="BC851" s="96"/>
      <c r="BD851" s="96"/>
      <c r="BE851"/>
      <c r="BF851"/>
      <c r="BG851"/>
      <c r="BH851"/>
      <c r="BI851"/>
      <c r="BJ851" s="83"/>
      <c r="BK851" s="83"/>
    </row>
    <row r="852" spans="1:63" ht="14.1" customHeight="1" x14ac:dyDescent="0.2">
      <c r="A852" s="96"/>
      <c r="B852" s="96"/>
      <c r="C852" s="135">
        <v>44328.416666666664</v>
      </c>
      <c r="D852" s="96" t="s">
        <v>136</v>
      </c>
      <c r="E852" s="96">
        <v>103.22</v>
      </c>
      <c r="F852" s="96">
        <v>15.85</v>
      </c>
      <c r="G852" s="96">
        <v>-10.46</v>
      </c>
      <c r="H852" s="96">
        <v>6460</v>
      </c>
      <c r="I852" s="96">
        <v>156.28899999999999</v>
      </c>
      <c r="J852" s="96" t="s">
        <v>78</v>
      </c>
      <c r="K852" s="96">
        <v>50.9</v>
      </c>
      <c r="L852" s="96">
        <v>104.30211</v>
      </c>
      <c r="M852" s="96">
        <v>-1.037477</v>
      </c>
      <c r="N852" s="96">
        <v>105.193355</v>
      </c>
      <c r="O852" s="96">
        <v>-1.875931</v>
      </c>
      <c r="P852" s="96">
        <v>3361000</v>
      </c>
      <c r="Q852" s="96">
        <v>2692000</v>
      </c>
      <c r="R852" s="101">
        <v>1.25</v>
      </c>
      <c r="S852" s="101"/>
      <c r="T852" s="101"/>
      <c r="U852" s="101"/>
      <c r="V852" s="101">
        <f t="shared" si="201"/>
        <v>2.4059950122184</v>
      </c>
      <c r="W852" s="101">
        <f t="shared" si="202"/>
        <v>104.2522</v>
      </c>
      <c r="X852" s="101">
        <f t="shared" si="203"/>
        <v>105.28440000000001</v>
      </c>
      <c r="Y852" s="96">
        <f t="shared" si="204"/>
        <v>101.15559999999999</v>
      </c>
      <c r="Z852" s="96">
        <f t="shared" si="205"/>
        <v>105.193355</v>
      </c>
      <c r="AA852" s="96">
        <f t="shared" si="206"/>
        <v>99.091200000000001</v>
      </c>
      <c r="AB852" s="96"/>
      <c r="AC852" s="96">
        <v>110</v>
      </c>
      <c r="AD852" s="96">
        <v>102.59</v>
      </c>
      <c r="AE852" s="101">
        <f t="shared" si="207"/>
        <v>1.0656849447781438</v>
      </c>
      <c r="AF852" s="96">
        <f t="shared" si="199"/>
        <v>0.99389653167990699</v>
      </c>
      <c r="AG852" s="96"/>
      <c r="AH852" s="101">
        <f>IF(AND(M852&lt;Variables!$G$6,M852&gt;Variables!$G$5),0,1)</f>
        <v>1</v>
      </c>
      <c r="AI852" s="101">
        <f t="shared" si="208"/>
        <v>1</v>
      </c>
      <c r="AJ852" s="101">
        <f>IF(I852&gt;Variables!$G$7,0,1)</f>
        <v>0</v>
      </c>
      <c r="AK852" s="101">
        <f>IF(F852&gt;Variables!$G$8,0,1)</f>
        <v>0</v>
      </c>
      <c r="AL852" s="101">
        <f>IF(G852&gt;Variables!$G$9,0,1)</f>
        <v>1</v>
      </c>
      <c r="AM852" s="101">
        <f>IF(AND(K852&gt;Variables!$G$10,K852&lt;Variables!$G$11),0,1)</f>
        <v>0</v>
      </c>
      <c r="AN852" s="103">
        <f>IF(H852&lt;Variables!$G$13,1,0)</f>
        <v>0</v>
      </c>
      <c r="AO852" s="101">
        <f>IF(R852&lt;Variables!$G$12,0,1)</f>
        <v>0</v>
      </c>
      <c r="AP852" s="102">
        <f t="shared" si="200"/>
        <v>1</v>
      </c>
      <c r="AQ852" s="102"/>
      <c r="AR852" s="102">
        <v>1</v>
      </c>
      <c r="AS852" s="102"/>
      <c r="AT852" s="102"/>
      <c r="AU852" s="102"/>
      <c r="AV852" s="96">
        <f t="shared" si="209"/>
        <v>3</v>
      </c>
      <c r="AW852" s="96" t="str">
        <f t="shared" si="210"/>
        <v/>
      </c>
      <c r="AX852" s="96" t="str">
        <f t="shared" si="211"/>
        <v/>
      </c>
      <c r="AY852" s="96">
        <f t="shared" si="212"/>
        <v>3</v>
      </c>
      <c r="AZ852" s="96">
        <f t="shared" si="213"/>
        <v>2.4032464122184001</v>
      </c>
      <c r="BA852" s="96"/>
      <c r="BB852" s="96"/>
      <c r="BC852" s="96"/>
      <c r="BD852" s="96"/>
      <c r="BE852"/>
      <c r="BF852"/>
      <c r="BG852"/>
      <c r="BH852"/>
      <c r="BI852"/>
      <c r="BJ852" s="83"/>
      <c r="BK852" s="83"/>
    </row>
    <row r="853" spans="1:63" ht="14.1" customHeight="1" x14ac:dyDescent="0.2">
      <c r="A853" s="96"/>
      <c r="B853" s="96"/>
      <c r="C853" s="135">
        <v>44328.416666666664</v>
      </c>
      <c r="D853" s="96" t="s">
        <v>117</v>
      </c>
      <c r="E853" s="96">
        <v>20.23</v>
      </c>
      <c r="F853" s="96">
        <v>15.28</v>
      </c>
      <c r="G853" s="96">
        <v>-4.49</v>
      </c>
      <c r="H853" s="96">
        <v>2460</v>
      </c>
      <c r="I853" s="96">
        <v>-87.238</v>
      </c>
      <c r="J853" s="96" t="s">
        <v>76</v>
      </c>
      <c r="K853" s="96">
        <v>49.73</v>
      </c>
      <c r="L853" s="96">
        <v>20.537320000000001</v>
      </c>
      <c r="M853" s="96">
        <v>-1.4963979999999999</v>
      </c>
      <c r="N853" s="96">
        <v>20.464542000000002</v>
      </c>
      <c r="O853" s="96">
        <v>-1.1460889999999999</v>
      </c>
      <c r="P853" s="96">
        <v>19868000</v>
      </c>
      <c r="Q853" s="96">
        <v>14677000</v>
      </c>
      <c r="R853" s="103">
        <v>1.35</v>
      </c>
      <c r="S853" s="103"/>
      <c r="T853" s="103"/>
      <c r="U853" s="103"/>
      <c r="V853" s="103">
        <f t="shared" si="201"/>
        <v>2.4019423166955201</v>
      </c>
      <c r="W853" s="96">
        <f t="shared" si="202"/>
        <v>20.432300000000001</v>
      </c>
      <c r="X853" s="96">
        <f t="shared" si="203"/>
        <v>20.634600000000002</v>
      </c>
      <c r="Y853" s="103">
        <f t="shared" si="204"/>
        <v>19.825399999999998</v>
      </c>
      <c r="Z853" s="103">
        <f t="shared" si="205"/>
        <v>20.464542000000002</v>
      </c>
      <c r="AA853" s="103">
        <f t="shared" si="206"/>
        <v>19.4208</v>
      </c>
      <c r="AB853" s="96"/>
      <c r="AC853" s="96">
        <v>20.6</v>
      </c>
      <c r="AD853" s="96">
        <v>19.350000000000001</v>
      </c>
      <c r="AE853" s="97">
        <f t="shared" si="207"/>
        <v>1.0182896688087</v>
      </c>
      <c r="AF853" s="96">
        <f t="shared" si="199"/>
        <v>0.95650024715768667</v>
      </c>
      <c r="AG853" s="96"/>
      <c r="AH853" s="103">
        <f>IF(AND(M853&lt;Variables!$G$6,M853&gt;Variables!$G$5),0,1)</f>
        <v>1</v>
      </c>
      <c r="AI853" s="103">
        <f t="shared" si="208"/>
        <v>0</v>
      </c>
      <c r="AJ853" s="103">
        <f>IF(I853&gt;Variables!$G$7,0,1)</f>
        <v>1</v>
      </c>
      <c r="AK853" s="103">
        <f>IF(F853&gt;Variables!$G$8,0,1)</f>
        <v>0</v>
      </c>
      <c r="AL853" s="103">
        <f>IF(G853&gt;Variables!$G$9,0,1)</f>
        <v>1</v>
      </c>
      <c r="AM853" s="103">
        <f>IF(AND(K853&gt;Variables!$G$10,K853&lt;Variables!$G$11),0,1)</f>
        <v>1</v>
      </c>
      <c r="AN853" s="103">
        <f>IF(H853&lt;Variables!$G$13,1,0)</f>
        <v>1</v>
      </c>
      <c r="AO853" s="101">
        <f>IF(R853&lt;Variables!$G$12,0,1)</f>
        <v>0</v>
      </c>
      <c r="AP853" s="104">
        <f t="shared" si="200"/>
        <v>0</v>
      </c>
      <c r="AQ853" s="104"/>
      <c r="AR853" s="104"/>
      <c r="AS853" s="104"/>
      <c r="AT853" s="104">
        <v>1</v>
      </c>
      <c r="AU853" s="104"/>
      <c r="AV853" s="96">
        <f t="shared" si="209"/>
        <v>3</v>
      </c>
      <c r="AW853" s="96" t="str">
        <f t="shared" si="210"/>
        <v/>
      </c>
      <c r="AX853" s="96" t="str">
        <f t="shared" si="211"/>
        <v/>
      </c>
      <c r="AY853" s="96">
        <f t="shared" si="212"/>
        <v>3</v>
      </c>
      <c r="AZ853" s="96">
        <f t="shared" si="213"/>
        <v>2.3992568966955199</v>
      </c>
      <c r="BA853" s="96"/>
      <c r="BB853" s="96"/>
      <c r="BC853" s="96"/>
      <c r="BD853" s="96"/>
      <c r="BE853"/>
      <c r="BF853"/>
      <c r="BG853"/>
      <c r="BH853"/>
      <c r="BI853"/>
      <c r="BJ853" s="83"/>
      <c r="BK853" s="83"/>
    </row>
    <row r="854" spans="1:63" ht="14.1" customHeight="1" x14ac:dyDescent="0.2">
      <c r="A854" s="96"/>
      <c r="B854" s="96"/>
      <c r="C854" s="135">
        <v>44328.416666666664</v>
      </c>
      <c r="D854" s="96" t="s">
        <v>126</v>
      </c>
      <c r="E854" s="96">
        <v>2.7052999999999998</v>
      </c>
      <c r="F854" s="96">
        <v>26.46</v>
      </c>
      <c r="G854" s="96">
        <v>3.26</v>
      </c>
      <c r="H854" s="96">
        <v>94.82</v>
      </c>
      <c r="I854" s="96">
        <v>-72.837999999999994</v>
      </c>
      <c r="J854" s="96" t="s">
        <v>76</v>
      </c>
      <c r="K854" s="96">
        <v>49.06</v>
      </c>
      <c r="L854" s="96">
        <v>2.796395</v>
      </c>
      <c r="M854" s="96">
        <v>-3.257587</v>
      </c>
      <c r="N854" s="96">
        <v>2.761819</v>
      </c>
      <c r="O854" s="96">
        <v>-2.0464540000000002</v>
      </c>
      <c r="P854" s="96">
        <v>12710000</v>
      </c>
      <c r="Q854" s="96">
        <v>519280</v>
      </c>
      <c r="R854" s="103">
        <v>24.48</v>
      </c>
      <c r="S854" s="103"/>
      <c r="T854" s="103"/>
      <c r="U854" s="103"/>
      <c r="V854" s="103">
        <f t="shared" si="201"/>
        <v>2.4331154254193601</v>
      </c>
      <c r="W854" s="96">
        <f t="shared" si="202"/>
        <v>2.7323529999999998</v>
      </c>
      <c r="X854" s="96">
        <f t="shared" si="203"/>
        <v>2.7594059999999998</v>
      </c>
      <c r="Y854" s="103">
        <f t="shared" si="204"/>
        <v>2.6511939999999998</v>
      </c>
      <c r="Z854" s="103">
        <f t="shared" si="205"/>
        <v>2.761819</v>
      </c>
      <c r="AA854" s="103">
        <f t="shared" si="206"/>
        <v>2.5970879999999998</v>
      </c>
      <c r="AB854" s="96"/>
      <c r="AC854" s="96">
        <v>2.74</v>
      </c>
      <c r="AD854" s="96">
        <v>2.58</v>
      </c>
      <c r="AE854" s="97">
        <f t="shared" si="207"/>
        <v>1.0128266735667026</v>
      </c>
      <c r="AF854" s="96">
        <f t="shared" si="199"/>
        <v>0.95368351014674901</v>
      </c>
      <c r="AG854" s="96"/>
      <c r="AH854" s="103">
        <f>IF(AND(M854&lt;Variables!$G$6,M854&gt;Variables!$G$5),0,1)</f>
        <v>0</v>
      </c>
      <c r="AI854" s="103">
        <f t="shared" si="208"/>
        <v>0</v>
      </c>
      <c r="AJ854" s="103">
        <f>IF(I854&gt;Variables!$G$7,0,1)</f>
        <v>1</v>
      </c>
      <c r="AK854" s="103">
        <f>IF(F854&gt;Variables!$G$8,0,1)</f>
        <v>0</v>
      </c>
      <c r="AL854" s="103">
        <f>IF(G854&gt;Variables!$G$9,0,1)</f>
        <v>1</v>
      </c>
      <c r="AM854" s="103">
        <f>IF(AND(K854&gt;Variables!$G$10,K854&lt;Variables!$G$11),0,1)</f>
        <v>1</v>
      </c>
      <c r="AN854" s="103">
        <f>IF(H854&lt;Variables!$G$13,1,0)</f>
        <v>1</v>
      </c>
      <c r="AO854" s="101">
        <f>IF(R854&lt;Variables!$G$12,0,1)</f>
        <v>1</v>
      </c>
      <c r="AP854" s="104">
        <f t="shared" si="200"/>
        <v>0</v>
      </c>
      <c r="AQ854" s="104"/>
      <c r="AR854" s="104"/>
      <c r="AS854" s="104"/>
      <c r="AT854" s="104">
        <v>1</v>
      </c>
      <c r="AU854" s="104"/>
      <c r="AV854" s="96">
        <f t="shared" si="209"/>
        <v>3</v>
      </c>
      <c r="AW854" s="96" t="str">
        <f t="shared" si="210"/>
        <v/>
      </c>
      <c r="AX854" s="96" t="str">
        <f t="shared" si="211"/>
        <v/>
      </c>
      <c r="AY854" s="96">
        <f t="shared" si="212"/>
        <v>3</v>
      </c>
      <c r="AZ854" s="96">
        <f t="shared" si="213"/>
        <v>2.4304661854193599</v>
      </c>
      <c r="BA854" s="96"/>
      <c r="BB854" s="96"/>
      <c r="BC854" s="96"/>
      <c r="BD854" s="96"/>
      <c r="BE854"/>
      <c r="BF854"/>
      <c r="BG854"/>
      <c r="BH854"/>
      <c r="BI854"/>
      <c r="BJ854" s="83"/>
      <c r="BK854" s="83"/>
    </row>
    <row r="855" spans="1:63" ht="14.1" customHeight="1" x14ac:dyDescent="0.2">
      <c r="A855" s="96"/>
      <c r="B855" s="96"/>
      <c r="C855" s="135">
        <v>44328.416666666664</v>
      </c>
      <c r="D855" s="96" t="s">
        <v>131</v>
      </c>
      <c r="E855" s="96">
        <v>23.68</v>
      </c>
      <c r="F855" s="96">
        <v>4.91</v>
      </c>
      <c r="G855" s="96">
        <v>1.1499999999999999</v>
      </c>
      <c r="H855" s="96">
        <v>3460</v>
      </c>
      <c r="I855" s="96">
        <v>-4.7519999999999998</v>
      </c>
      <c r="J855" s="96" t="s">
        <v>78</v>
      </c>
      <c r="K855" s="96">
        <v>47.5</v>
      </c>
      <c r="L855" s="96">
        <v>23.845749999999999</v>
      </c>
      <c r="M855" s="96">
        <v>-0.69509200000000004</v>
      </c>
      <c r="N855" s="96">
        <v>23.796142</v>
      </c>
      <c r="O855" s="96">
        <v>-0.48807</v>
      </c>
      <c r="P855" s="96">
        <v>393275</v>
      </c>
      <c r="Q855" s="96">
        <v>2982000</v>
      </c>
      <c r="R855" s="105">
        <v>0.13</v>
      </c>
      <c r="S855" s="105"/>
      <c r="T855" s="105"/>
      <c r="U855" s="105"/>
      <c r="V855" s="105">
        <f t="shared" si="201"/>
        <v>2.3541538277600003</v>
      </c>
      <c r="W855" s="96">
        <f t="shared" si="202"/>
        <v>23.916799999999999</v>
      </c>
      <c r="X855" s="96">
        <f t="shared" si="203"/>
        <v>24.153600000000001</v>
      </c>
      <c r="Y855" s="105">
        <f t="shared" si="204"/>
        <v>23.206399999999999</v>
      </c>
      <c r="Z855" s="105">
        <f t="shared" si="205"/>
        <v>23.796142</v>
      </c>
      <c r="AA855" s="105">
        <f t="shared" si="206"/>
        <v>22.732799999999997</v>
      </c>
      <c r="AB855" s="96"/>
      <c r="AC855" s="96"/>
      <c r="AD855" s="96">
        <v>23.25</v>
      </c>
      <c r="AE855" s="96">
        <f t="shared" si="207"/>
        <v>0</v>
      </c>
      <c r="AF855" s="96">
        <f t="shared" si="199"/>
        <v>0.98184121621621623</v>
      </c>
      <c r="AG855" s="96"/>
      <c r="AH855" s="105">
        <f>IF(AND(M855&lt;Variables!$G$6,M855&gt;Variables!$G$5),0,1)</f>
        <v>1</v>
      </c>
      <c r="AI855" s="105">
        <f t="shared" si="208"/>
        <v>0</v>
      </c>
      <c r="AJ855" s="105">
        <f>IF(I855&gt;Variables!$G$7,0,1)</f>
        <v>1</v>
      </c>
      <c r="AK855" s="105">
        <f>IF(F855&gt;Variables!$G$8,0,1)</f>
        <v>1</v>
      </c>
      <c r="AL855" s="105">
        <f>IF(G855&gt;Variables!$G$9,0,1)</f>
        <v>1</v>
      </c>
      <c r="AM855" s="105">
        <f>IF(AND(K855&gt;Variables!$G$10,K855&lt;Variables!$G$11),0,1)</f>
        <v>1</v>
      </c>
      <c r="AN855" s="103">
        <f>IF(H855&lt;Variables!$G$13,1,0)</f>
        <v>0</v>
      </c>
      <c r="AO855" s="101">
        <f>IF(R855&lt;Variables!$G$12,0,1)</f>
        <v>0</v>
      </c>
      <c r="AP855" s="106">
        <f t="shared" si="200"/>
        <v>1</v>
      </c>
      <c r="AQ855" s="106"/>
      <c r="AR855" s="106"/>
      <c r="AS855" s="106"/>
      <c r="AT855" s="106"/>
      <c r="AU855" s="106">
        <v>1</v>
      </c>
      <c r="AV855" s="96" t="str">
        <f t="shared" si="209"/>
        <v/>
      </c>
      <c r="AW855" s="96" t="str">
        <f t="shared" si="210"/>
        <v/>
      </c>
      <c r="AX855" s="96">
        <f t="shared" si="211"/>
        <v>2</v>
      </c>
      <c r="AY855" s="96">
        <f t="shared" si="212"/>
        <v>2</v>
      </c>
      <c r="AZ855" s="96">
        <f t="shared" si="213"/>
        <v>2.3515888277600001</v>
      </c>
      <c r="BA855" s="96"/>
      <c r="BB855" s="96"/>
      <c r="BC855" s="96"/>
      <c r="BD855" s="96"/>
      <c r="BE855"/>
      <c r="BF855"/>
      <c r="BG855"/>
      <c r="BH855"/>
      <c r="BI855"/>
      <c r="BJ855" s="83"/>
      <c r="BK855" s="83"/>
    </row>
    <row r="856" spans="1:63" ht="14.1" customHeight="1" x14ac:dyDescent="0.2">
      <c r="A856" s="96"/>
      <c r="B856" s="96"/>
      <c r="C856" s="135">
        <v>44328.416666666664</v>
      </c>
      <c r="D856" s="96" t="s">
        <v>137</v>
      </c>
      <c r="E856" s="96">
        <v>2.9807999999999999</v>
      </c>
      <c r="F856" s="96">
        <v>19.38</v>
      </c>
      <c r="G856" s="96">
        <v>3.49</v>
      </c>
      <c r="H856" s="96">
        <v>27.79</v>
      </c>
      <c r="I856" s="96">
        <v>-59.328000000000003</v>
      </c>
      <c r="J856" s="96" t="s">
        <v>78</v>
      </c>
      <c r="K856" s="96">
        <v>46.03</v>
      </c>
      <c r="L856" s="96">
        <v>3.130925</v>
      </c>
      <c r="M856" s="96">
        <v>-4.7949089999999996</v>
      </c>
      <c r="N856" s="96">
        <v>3.0313129999999999</v>
      </c>
      <c r="O856" s="96">
        <v>-1.6663699999999999</v>
      </c>
      <c r="P856" s="96">
        <v>2160000</v>
      </c>
      <c r="Q856" s="96">
        <v>331230</v>
      </c>
      <c r="R856" s="103">
        <v>6.52</v>
      </c>
      <c r="S856" s="103"/>
      <c r="T856" s="103"/>
      <c r="U856" s="103"/>
      <c r="V856" s="103">
        <f t="shared" si="201"/>
        <v>2.3955630761477602</v>
      </c>
      <c r="W856" s="96">
        <f t="shared" si="202"/>
        <v>3.010608</v>
      </c>
      <c r="X856" s="96">
        <f t="shared" si="203"/>
        <v>3.040416</v>
      </c>
      <c r="Y856" s="103">
        <f t="shared" si="204"/>
        <v>2.9211839999999998</v>
      </c>
      <c r="Z856" s="103">
        <f t="shared" si="205"/>
        <v>3.0313129999999999</v>
      </c>
      <c r="AA856" s="103">
        <f t="shared" si="206"/>
        <v>2.8615679999999997</v>
      </c>
      <c r="AB856" s="96"/>
      <c r="AC856" s="96"/>
      <c r="AD856" s="96">
        <v>2.87</v>
      </c>
      <c r="AE856" s="96">
        <f t="shared" si="207"/>
        <v>0</v>
      </c>
      <c r="AF856" s="96">
        <f t="shared" si="199"/>
        <v>0.96282877079978535</v>
      </c>
      <c r="AG856" s="96"/>
      <c r="AH856" s="103">
        <f>IF(AND(M856&lt;Variables!$G$6,M856&gt;Variables!$G$5),0,1)</f>
        <v>0</v>
      </c>
      <c r="AI856" s="103">
        <f t="shared" si="208"/>
        <v>0</v>
      </c>
      <c r="AJ856" s="103">
        <f>IF(I856&gt;Variables!$G$7,0,1)</f>
        <v>1</v>
      </c>
      <c r="AK856" s="103">
        <f>IF(F856&gt;Variables!$G$8,0,1)</f>
        <v>0</v>
      </c>
      <c r="AL856" s="103">
        <f>IF(G856&gt;Variables!$G$9,0,1)</f>
        <v>1</v>
      </c>
      <c r="AM856" s="103">
        <f>IF(AND(K856&gt;Variables!$G$10,K856&lt;Variables!$G$11),0,1)</f>
        <v>1</v>
      </c>
      <c r="AN856" s="103">
        <f>IF(H856&lt;Variables!$G$13,1,0)</f>
        <v>1</v>
      </c>
      <c r="AO856" s="101">
        <f>IF(R856&lt;Variables!$G$12,0,1)</f>
        <v>1</v>
      </c>
      <c r="AP856" s="104">
        <f t="shared" si="200"/>
        <v>1</v>
      </c>
      <c r="AQ856" s="104"/>
      <c r="AR856" s="104"/>
      <c r="AS856" s="104"/>
      <c r="AT856" s="104">
        <v>1</v>
      </c>
      <c r="AU856" s="104"/>
      <c r="AV856" s="96" t="str">
        <f t="shared" si="209"/>
        <v/>
      </c>
      <c r="AW856" s="96">
        <f t="shared" si="210"/>
        <v>1</v>
      </c>
      <c r="AX856" s="96" t="str">
        <f t="shared" si="211"/>
        <v/>
      </c>
      <c r="AY856" s="96">
        <f t="shared" si="212"/>
        <v>1</v>
      </c>
      <c r="AZ856" s="96">
        <f t="shared" si="213"/>
        <v>2.3930774561477595</v>
      </c>
      <c r="BA856" s="96"/>
      <c r="BB856" s="96"/>
      <c r="BC856" s="96"/>
      <c r="BD856" s="96"/>
      <c r="BE856"/>
      <c r="BF856"/>
      <c r="BG856"/>
      <c r="BH856"/>
      <c r="BI856"/>
      <c r="BJ856" s="83"/>
      <c r="BK856" s="83"/>
    </row>
    <row r="857" spans="1:63" ht="14.1" customHeight="1" x14ac:dyDescent="0.2">
      <c r="A857" s="96"/>
      <c r="B857" s="96"/>
      <c r="C857" s="135">
        <v>44328.416666666664</v>
      </c>
      <c r="D857" s="96" t="s">
        <v>114</v>
      </c>
      <c r="E857" s="96">
        <v>21.86</v>
      </c>
      <c r="F857" s="96">
        <v>5.24</v>
      </c>
      <c r="G857" s="96">
        <v>6.63</v>
      </c>
      <c r="H857" s="96">
        <v>4760</v>
      </c>
      <c r="I857" s="96">
        <v>-82.778000000000006</v>
      </c>
      <c r="J857" s="96" t="s">
        <v>78</v>
      </c>
      <c r="K857" s="96">
        <v>39.630000000000003</v>
      </c>
      <c r="L857" s="96">
        <v>22.439299999999999</v>
      </c>
      <c r="M857" s="96">
        <v>-2.5816309999999998</v>
      </c>
      <c r="N857" s="96">
        <v>22.391223</v>
      </c>
      <c r="O857" s="96">
        <v>-2.3724590000000001</v>
      </c>
      <c r="P857" s="96">
        <v>680307</v>
      </c>
      <c r="Q857" s="96">
        <v>1285000</v>
      </c>
      <c r="R857" s="105">
        <v>0.53</v>
      </c>
      <c r="S857" s="105"/>
      <c r="T857" s="105"/>
      <c r="U857" s="105"/>
      <c r="V857" s="105">
        <f t="shared" si="201"/>
        <v>2.24937307509864</v>
      </c>
      <c r="W857" s="96">
        <f t="shared" si="202"/>
        <v>22.078599999999998</v>
      </c>
      <c r="X857" s="96">
        <f t="shared" si="203"/>
        <v>22.2972</v>
      </c>
      <c r="Y857" s="105">
        <f t="shared" si="204"/>
        <v>21.422799999999999</v>
      </c>
      <c r="Z857" s="105">
        <f t="shared" si="205"/>
        <v>22.391223</v>
      </c>
      <c r="AA857" s="105">
        <f t="shared" si="206"/>
        <v>20.985599999999998</v>
      </c>
      <c r="AB857" s="96"/>
      <c r="AC857" s="96">
        <v>22.1</v>
      </c>
      <c r="AD857" s="96">
        <v>21.43</v>
      </c>
      <c r="AE857" s="96">
        <f t="shared" si="207"/>
        <v>1.0109789569990852</v>
      </c>
      <c r="AF857" s="96">
        <f t="shared" ref="AF857:AF920" si="214">AD857/E857</f>
        <v>0.98032936870997256</v>
      </c>
      <c r="AG857" s="96"/>
      <c r="AH857" s="105">
        <f>IF(AND(M857&lt;Variables!$G$6,M857&gt;Variables!$G$5),0,1)</f>
        <v>0</v>
      </c>
      <c r="AI857" s="105">
        <f t="shared" si="208"/>
        <v>0</v>
      </c>
      <c r="AJ857" s="105">
        <f>IF(I857&gt;Variables!$G$7,0,1)</f>
        <v>1</v>
      </c>
      <c r="AK857" s="105">
        <f>IF(F857&gt;Variables!$G$8,0,1)</f>
        <v>1</v>
      </c>
      <c r="AL857" s="105">
        <f>IF(G857&gt;Variables!$G$9,0,1)</f>
        <v>1</v>
      </c>
      <c r="AM857" s="105">
        <f>IF(AND(K857&gt;Variables!$G$10,K857&lt;Variables!$G$11),0,1)</f>
        <v>1</v>
      </c>
      <c r="AN857" s="103">
        <f>IF(H857&lt;Variables!$G$13,1,0)</f>
        <v>0</v>
      </c>
      <c r="AO857" s="101">
        <f>IF(R857&lt;Variables!$G$12,0,1)</f>
        <v>0</v>
      </c>
      <c r="AP857" s="106">
        <f t="shared" si="200"/>
        <v>1</v>
      </c>
      <c r="AQ857" s="106"/>
      <c r="AR857" s="106"/>
      <c r="AS857" s="106"/>
      <c r="AT857" s="106"/>
      <c r="AU857" s="106">
        <v>1</v>
      </c>
      <c r="AV857" s="96">
        <f t="shared" si="209"/>
        <v>3</v>
      </c>
      <c r="AW857" s="96" t="str">
        <f t="shared" si="210"/>
        <v/>
      </c>
      <c r="AX857" s="96" t="str">
        <f t="shared" si="211"/>
        <v/>
      </c>
      <c r="AY857" s="96">
        <f t="shared" si="212"/>
        <v>3</v>
      </c>
      <c r="AZ857" s="96">
        <f t="shared" si="213"/>
        <v>2.2472330550986399</v>
      </c>
      <c r="BA857" s="96"/>
      <c r="BB857" s="96"/>
      <c r="BC857" s="96"/>
      <c r="BD857" s="96"/>
      <c r="BE857"/>
      <c r="BF857"/>
      <c r="BG857"/>
      <c r="BH857"/>
      <c r="BI857"/>
      <c r="BJ857" s="83"/>
      <c r="BK857" s="83"/>
    </row>
    <row r="858" spans="1:63" ht="14.1" customHeight="1" x14ac:dyDescent="0.2">
      <c r="A858" s="96"/>
      <c r="B858" s="96"/>
      <c r="C858" s="135">
        <v>44328.416666666664</v>
      </c>
      <c r="D858" s="96" t="s">
        <v>123</v>
      </c>
      <c r="E858" s="96">
        <v>18.149999999999999</v>
      </c>
      <c r="F858" s="96">
        <v>6.64</v>
      </c>
      <c r="G858" s="96">
        <v>5.52</v>
      </c>
      <c r="H858" s="96">
        <v>15160</v>
      </c>
      <c r="I858" s="96">
        <v>-67.608000000000004</v>
      </c>
      <c r="J858" s="96" t="s">
        <v>78</v>
      </c>
      <c r="K858" s="96">
        <v>68.27</v>
      </c>
      <c r="L858" s="96">
        <v>17.855450000000001</v>
      </c>
      <c r="M858" s="96">
        <v>1.6496360000000001</v>
      </c>
      <c r="N858" s="96">
        <v>17.710470999999998</v>
      </c>
      <c r="O858" s="96">
        <v>2.4817469999999999</v>
      </c>
      <c r="P858" s="96">
        <v>3902000</v>
      </c>
      <c r="Q858" s="96">
        <v>14166000</v>
      </c>
      <c r="R858" s="105">
        <v>0.28000000000000003</v>
      </c>
      <c r="S858" s="105"/>
      <c r="T858" s="105"/>
      <c r="U858" s="105"/>
      <c r="V858" s="105">
        <f t="shared" si="201"/>
        <v>2.4263456660086398</v>
      </c>
      <c r="W858" s="96">
        <f t="shared" si="202"/>
        <v>18.331499999999998</v>
      </c>
      <c r="X858" s="96">
        <f t="shared" si="203"/>
        <v>18.512999999999998</v>
      </c>
      <c r="Y858" s="105">
        <f t="shared" si="204"/>
        <v>17.786999999999999</v>
      </c>
      <c r="Z858" s="105">
        <f t="shared" si="205"/>
        <v>17.710470999999998</v>
      </c>
      <c r="AA858" s="105">
        <f t="shared" si="206"/>
        <v>17.423999999999999</v>
      </c>
      <c r="AB858" s="96"/>
      <c r="AC858" s="96">
        <v>18.48</v>
      </c>
      <c r="AD858" s="96">
        <v>17.78</v>
      </c>
      <c r="AE858" s="97">
        <f t="shared" si="207"/>
        <v>1.0181818181818183</v>
      </c>
      <c r="AF858" s="96">
        <f t="shared" si="214"/>
        <v>0.97961432506887069</v>
      </c>
      <c r="AG858" s="96"/>
      <c r="AH858" s="105">
        <f>IF(AND(M858&lt;Variables!$G$6,M858&gt;Variables!$G$5),0,1)</f>
        <v>1</v>
      </c>
      <c r="AI858" s="105">
        <f t="shared" si="208"/>
        <v>0</v>
      </c>
      <c r="AJ858" s="105">
        <f>IF(I858&gt;Variables!$G$7,0,1)</f>
        <v>1</v>
      </c>
      <c r="AK858" s="105">
        <f>IF(F858&gt;Variables!$G$8,0,1)</f>
        <v>1</v>
      </c>
      <c r="AL858" s="105">
        <f>IF(G858&gt;Variables!$G$9,0,1)</f>
        <v>1</v>
      </c>
      <c r="AM858" s="105">
        <f>IF(AND(K858&gt;Variables!$G$10,K858&lt;Variables!$G$11),0,1)</f>
        <v>0</v>
      </c>
      <c r="AN858" s="103">
        <f>IF(H858&lt;Variables!$G$13,1,0)</f>
        <v>0</v>
      </c>
      <c r="AO858" s="101">
        <f>IF(R858&lt;Variables!$G$12,0,1)</f>
        <v>0</v>
      </c>
      <c r="AP858" s="106">
        <f t="shared" si="200"/>
        <v>1</v>
      </c>
      <c r="AQ858" s="106"/>
      <c r="AR858" s="106"/>
      <c r="AS858" s="106"/>
      <c r="AT858" s="106"/>
      <c r="AU858" s="106">
        <v>1</v>
      </c>
      <c r="AV858" s="96">
        <f t="shared" si="209"/>
        <v>3</v>
      </c>
      <c r="AW858" s="96" t="str">
        <f t="shared" si="210"/>
        <v/>
      </c>
      <c r="AX858" s="96" t="str">
        <f t="shared" si="211"/>
        <v/>
      </c>
      <c r="AY858" s="96">
        <f t="shared" si="212"/>
        <v>3</v>
      </c>
      <c r="AZ858" s="96">
        <f t="shared" si="213"/>
        <v>2.4226590860086401</v>
      </c>
      <c r="BA858" s="96"/>
      <c r="BB858" s="96"/>
      <c r="BC858" s="96"/>
      <c r="BD858" s="96"/>
      <c r="BE858"/>
      <c r="BF858"/>
      <c r="BG858"/>
      <c r="BH858"/>
      <c r="BI858"/>
      <c r="BJ858" s="83"/>
      <c r="BK858" s="83"/>
    </row>
    <row r="859" spans="1:63" ht="14.1" customHeight="1" x14ac:dyDescent="0.2">
      <c r="A859" s="96"/>
      <c r="B859" s="96"/>
      <c r="C859" s="135">
        <v>44328.423611111109</v>
      </c>
      <c r="D859" s="96" t="s">
        <v>125</v>
      </c>
      <c r="E859" s="96">
        <v>21.38</v>
      </c>
      <c r="F859" s="96">
        <v>6.11</v>
      </c>
      <c r="G859" s="96">
        <v>4.8600000000000003</v>
      </c>
      <c r="H859" s="96">
        <v>2900</v>
      </c>
      <c r="I859" s="96">
        <v>7.3170000000000002</v>
      </c>
      <c r="J859" s="96" t="s">
        <v>78</v>
      </c>
      <c r="K859" s="96">
        <v>67.97</v>
      </c>
      <c r="L859" s="96">
        <v>21.248899999999999</v>
      </c>
      <c r="M859" s="96">
        <v>0.61697299999999999</v>
      </c>
      <c r="N859" s="96">
        <v>21.123145999999998</v>
      </c>
      <c r="O859" s="96">
        <v>1.2159819999999999</v>
      </c>
      <c r="P859" s="96">
        <v>552843</v>
      </c>
      <c r="Q859" s="96">
        <v>3212000</v>
      </c>
      <c r="R859" s="97">
        <v>0.17</v>
      </c>
      <c r="S859" s="97"/>
      <c r="T859" s="97"/>
      <c r="U859" s="97"/>
      <c r="V859" s="97">
        <f t="shared" si="201"/>
        <v>2.5051086321087199</v>
      </c>
      <c r="W859" s="97">
        <f t="shared" si="202"/>
        <v>21.593799999999998</v>
      </c>
      <c r="X859" s="96">
        <f t="shared" si="203"/>
        <v>21.807600000000001</v>
      </c>
      <c r="Y859" s="96">
        <f t="shared" si="204"/>
        <v>20.952399999999997</v>
      </c>
      <c r="Z859" s="96">
        <f t="shared" si="205"/>
        <v>21.123145999999998</v>
      </c>
      <c r="AA859" s="96">
        <f t="shared" si="206"/>
        <v>20.524799999999999</v>
      </c>
      <c r="AB859" s="96"/>
      <c r="AC859" s="96">
        <v>21.72</v>
      </c>
      <c r="AD859" s="96">
        <v>21.3</v>
      </c>
      <c r="AE859" s="97">
        <f t="shared" si="207"/>
        <v>1.0159027128157156</v>
      </c>
      <c r="AF859" s="96">
        <f t="shared" si="214"/>
        <v>0.99625818521983167</v>
      </c>
      <c r="AG859" s="96"/>
      <c r="AH859" s="97">
        <f>IF(AND(M859&lt;Variables!$G$6,M859&gt;Variables!$G$5),0,1)</f>
        <v>1</v>
      </c>
      <c r="AI859" s="97">
        <f t="shared" si="208"/>
        <v>0</v>
      </c>
      <c r="AJ859" s="97">
        <f>IF(I859&gt;Variables!$G$7,0,1)</f>
        <v>0</v>
      </c>
      <c r="AK859" s="97">
        <f>IF(F859&gt;Variables!$G$8,0,1)</f>
        <v>1</v>
      </c>
      <c r="AL859" s="97">
        <f>IF(G859&gt;Variables!$G$9,0,1)</f>
        <v>1</v>
      </c>
      <c r="AM859" s="97">
        <f>IF(AND(K859&gt;Variables!$G$10,K859&lt;Variables!$G$11),0,1)</f>
        <v>0</v>
      </c>
      <c r="AN859" s="103">
        <f>IF(H859&lt;Variables!$G$13,1,0)</f>
        <v>0</v>
      </c>
      <c r="AO859" s="101">
        <f>IF(R859&lt;Variables!$G$12,0,1)</f>
        <v>0</v>
      </c>
      <c r="AP859" s="99">
        <f t="shared" si="200"/>
        <v>1</v>
      </c>
      <c r="AQ859" s="99"/>
      <c r="AR859" s="99"/>
      <c r="AS859" s="99">
        <v>1</v>
      </c>
      <c r="AT859" s="99"/>
      <c r="AU859" s="99"/>
      <c r="AV859" s="96">
        <f t="shared" si="209"/>
        <v>3</v>
      </c>
      <c r="AW859" s="96" t="str">
        <f t="shared" si="210"/>
        <v/>
      </c>
      <c r="AX859" s="96" t="str">
        <f t="shared" si="211"/>
        <v/>
      </c>
      <c r="AY859" s="96">
        <f t="shared" si="212"/>
        <v>3</v>
      </c>
      <c r="AZ859" s="96">
        <f t="shared" si="213"/>
        <v>2.50143825210872</v>
      </c>
      <c r="BA859" s="96"/>
      <c r="BB859" s="96"/>
      <c r="BC859" s="96"/>
      <c r="BD859" s="96"/>
      <c r="BE859"/>
      <c r="BF859"/>
      <c r="BG859"/>
      <c r="BH859"/>
      <c r="BI859"/>
      <c r="BJ859" s="83"/>
      <c r="BK859" s="83"/>
    </row>
    <row r="860" spans="1:63" ht="14.1" customHeight="1" x14ac:dyDescent="0.2">
      <c r="A860" s="96"/>
      <c r="B860" s="96"/>
      <c r="C860" s="135">
        <v>44328.423611111109</v>
      </c>
      <c r="D860" s="96" t="s">
        <v>92</v>
      </c>
      <c r="E860" s="96">
        <v>24.9</v>
      </c>
      <c r="F860" s="96">
        <v>6.51</v>
      </c>
      <c r="G860" s="96">
        <v>3.87</v>
      </c>
      <c r="H860" s="96">
        <v>13410</v>
      </c>
      <c r="I860" s="96">
        <v>17.189</v>
      </c>
      <c r="J860" s="96" t="s">
        <v>76</v>
      </c>
      <c r="K860" s="96">
        <v>73.28</v>
      </c>
      <c r="L860" s="96">
        <v>24.695164999999999</v>
      </c>
      <c r="M860" s="96">
        <v>0.82945400000000002</v>
      </c>
      <c r="N860" s="96">
        <v>24.534776000000001</v>
      </c>
      <c r="O860" s="96">
        <v>1.488599</v>
      </c>
      <c r="P860" s="96">
        <v>4491000</v>
      </c>
      <c r="Q860" s="96">
        <v>4967000</v>
      </c>
      <c r="R860" s="97">
        <v>0.9</v>
      </c>
      <c r="S860" s="97"/>
      <c r="T860" s="97"/>
      <c r="U860" s="97"/>
      <c r="V860" s="97">
        <f t="shared" si="201"/>
        <v>2.5308486138214397</v>
      </c>
      <c r="W860" s="97">
        <f t="shared" si="202"/>
        <v>25.148999999999997</v>
      </c>
      <c r="X860" s="96">
        <f t="shared" si="203"/>
        <v>25.398</v>
      </c>
      <c r="Y860" s="96">
        <f t="shared" si="204"/>
        <v>24.401999999999997</v>
      </c>
      <c r="Z860" s="96">
        <f t="shared" si="205"/>
        <v>24.534776000000001</v>
      </c>
      <c r="AA860" s="96">
        <f t="shared" si="206"/>
        <v>23.903999999999996</v>
      </c>
      <c r="AB860" s="96"/>
      <c r="AC860" s="96">
        <v>25.23</v>
      </c>
      <c r="AD860" s="96">
        <v>24.78</v>
      </c>
      <c r="AE860" s="97">
        <f t="shared" si="207"/>
        <v>1.0132530120481928</v>
      </c>
      <c r="AF860" s="96">
        <f t="shared" si="214"/>
        <v>0.99518072289156634</v>
      </c>
      <c r="AG860" s="96"/>
      <c r="AH860" s="97">
        <f>IF(AND(M860&lt;Variables!$G$6,M860&gt;Variables!$G$5),0,1)</f>
        <v>1</v>
      </c>
      <c r="AI860" s="97">
        <f t="shared" si="208"/>
        <v>0</v>
      </c>
      <c r="AJ860" s="97">
        <f>IF(I860&gt;Variables!$G$7,0,1)</f>
        <v>0</v>
      </c>
      <c r="AK860" s="97">
        <f>IF(F860&gt;Variables!$G$8,0,1)</f>
        <v>1</v>
      </c>
      <c r="AL860" s="97">
        <f>IF(G860&gt;Variables!$G$9,0,1)</f>
        <v>1</v>
      </c>
      <c r="AM860" s="97">
        <f>IF(AND(K860&gt;Variables!$G$10,K860&lt;Variables!$G$11),0,1)</f>
        <v>0</v>
      </c>
      <c r="AN860" s="103">
        <f>IF(H860&lt;Variables!$G$13,1,0)</f>
        <v>0</v>
      </c>
      <c r="AO860" s="101">
        <f>IF(R860&lt;Variables!$G$12,0,1)</f>
        <v>0</v>
      </c>
      <c r="AP860" s="99">
        <f t="shared" si="200"/>
        <v>0</v>
      </c>
      <c r="AQ860" s="99"/>
      <c r="AR860" s="99"/>
      <c r="AS860" s="99">
        <v>1</v>
      </c>
      <c r="AT860" s="99"/>
      <c r="AU860" s="99"/>
      <c r="AV860" s="96">
        <f t="shared" si="209"/>
        <v>3</v>
      </c>
      <c r="AW860" s="96" t="str">
        <f t="shared" si="210"/>
        <v/>
      </c>
      <c r="AX860" s="96" t="str">
        <f t="shared" si="211"/>
        <v/>
      </c>
      <c r="AY860" s="96">
        <f t="shared" si="212"/>
        <v>3</v>
      </c>
      <c r="AZ860" s="96">
        <f t="shared" si="213"/>
        <v>2.5268914938214397</v>
      </c>
      <c r="BA860" s="96"/>
      <c r="BB860" s="96"/>
      <c r="BC860" s="96"/>
      <c r="BD860" s="96"/>
      <c r="BE860"/>
      <c r="BF860"/>
      <c r="BG860"/>
      <c r="BH860"/>
      <c r="BI860"/>
      <c r="BJ860" s="83"/>
      <c r="BK860" s="83"/>
    </row>
    <row r="861" spans="1:63" ht="14.1" customHeight="1" x14ac:dyDescent="0.2">
      <c r="A861" s="96"/>
      <c r="B861" s="96"/>
      <c r="C861" s="135">
        <v>44328.423611111109</v>
      </c>
      <c r="D861" s="96" t="s">
        <v>128</v>
      </c>
      <c r="E861" s="96">
        <v>14.8</v>
      </c>
      <c r="F861" s="96">
        <v>10.029999999999999</v>
      </c>
      <c r="G861" s="96">
        <v>5.19</v>
      </c>
      <c r="H861" s="96">
        <v>5170</v>
      </c>
      <c r="I861" s="96">
        <v>-57.378999999999998</v>
      </c>
      <c r="J861" s="96" t="s">
        <v>76</v>
      </c>
      <c r="K861" s="96">
        <v>72.67</v>
      </c>
      <c r="L861" s="96">
        <v>14.577249999999999</v>
      </c>
      <c r="M861" s="96">
        <v>1.5280659999999999</v>
      </c>
      <c r="N861" s="96">
        <v>14.436128999999999</v>
      </c>
      <c r="O861" s="96">
        <v>2.520556</v>
      </c>
      <c r="P861" s="96">
        <v>489567</v>
      </c>
      <c r="Q861" s="96">
        <v>392072</v>
      </c>
      <c r="R861" s="103">
        <v>1.25</v>
      </c>
      <c r="S861" s="103"/>
      <c r="T861" s="103"/>
      <c r="U861" s="103"/>
      <c r="V861" s="103">
        <f t="shared" si="201"/>
        <v>2.4620875360366399</v>
      </c>
      <c r="W861" s="96">
        <f t="shared" si="202"/>
        <v>14.948</v>
      </c>
      <c r="X861" s="96">
        <f t="shared" si="203"/>
        <v>15.096000000000002</v>
      </c>
      <c r="Y861" s="103">
        <f t="shared" si="204"/>
        <v>14.504</v>
      </c>
      <c r="Z861" s="103">
        <f t="shared" si="205"/>
        <v>14.436128999999999</v>
      </c>
      <c r="AA861" s="103">
        <f t="shared" si="206"/>
        <v>14.208</v>
      </c>
      <c r="AB861" s="96"/>
      <c r="AC861" s="96">
        <v>14.86</v>
      </c>
      <c r="AD861" s="96">
        <v>14.21</v>
      </c>
      <c r="AE861" s="96">
        <f t="shared" si="207"/>
        <v>1.0040540540540539</v>
      </c>
      <c r="AF861" s="96">
        <f t="shared" si="214"/>
        <v>0.96013513513513515</v>
      </c>
      <c r="AG861" s="96"/>
      <c r="AH861" s="103">
        <f>IF(AND(M861&lt;Variables!$G$6,M861&gt;Variables!$G$5),0,1)</f>
        <v>1</v>
      </c>
      <c r="AI861" s="103">
        <f t="shared" si="208"/>
        <v>0</v>
      </c>
      <c r="AJ861" s="103">
        <f>IF(I861&gt;Variables!$G$7,0,1)</f>
        <v>1</v>
      </c>
      <c r="AK861" s="103">
        <f>IF(F861&gt;Variables!$G$8,0,1)</f>
        <v>0</v>
      </c>
      <c r="AL861" s="103">
        <f>IF(G861&gt;Variables!$G$9,0,1)</f>
        <v>1</v>
      </c>
      <c r="AM861" s="103">
        <f>IF(AND(K861&gt;Variables!$G$10,K861&lt;Variables!$G$11),0,1)</f>
        <v>0</v>
      </c>
      <c r="AN861" s="103">
        <f>IF(H861&lt;Variables!$G$13,1,0)</f>
        <v>0</v>
      </c>
      <c r="AO861" s="101">
        <f>IF(R861&lt;Variables!$G$12,0,1)</f>
        <v>0</v>
      </c>
      <c r="AP861" s="104">
        <f t="shared" si="200"/>
        <v>0</v>
      </c>
      <c r="AQ861" s="104"/>
      <c r="AR861" s="104"/>
      <c r="AS861" s="104"/>
      <c r="AT861" s="104">
        <v>1</v>
      </c>
      <c r="AU861" s="104"/>
      <c r="AV861" s="96" t="str">
        <f t="shared" si="209"/>
        <v/>
      </c>
      <c r="AW861" s="96">
        <f t="shared" si="210"/>
        <v>1</v>
      </c>
      <c r="AX861" s="96" t="str">
        <f t="shared" si="211"/>
        <v/>
      </c>
      <c r="AY861" s="96">
        <f t="shared" si="212"/>
        <v>1</v>
      </c>
      <c r="AZ861" s="96">
        <f t="shared" si="213"/>
        <v>2.4581633560366396</v>
      </c>
      <c r="BA861" s="96"/>
      <c r="BB861" s="96"/>
      <c r="BC861" s="96"/>
      <c r="BD861" s="96"/>
      <c r="BE861"/>
      <c r="BF861"/>
      <c r="BG861"/>
      <c r="BH861"/>
      <c r="BI861"/>
      <c r="BJ861" s="83"/>
      <c r="BK861" s="83"/>
    </row>
    <row r="862" spans="1:63" ht="14.1" customHeight="1" x14ac:dyDescent="0.2">
      <c r="A862" s="96"/>
      <c r="B862" s="96"/>
      <c r="C862" s="135">
        <v>44328.423611111109</v>
      </c>
      <c r="D862" s="96" t="s">
        <v>108</v>
      </c>
      <c r="E862" s="96">
        <v>5.0788000000000002</v>
      </c>
      <c r="F862" s="96">
        <v>8.06</v>
      </c>
      <c r="G862" s="96">
        <v>2.19</v>
      </c>
      <c r="H862" s="96">
        <v>9640</v>
      </c>
      <c r="I862" s="96">
        <v>-1.381</v>
      </c>
      <c r="J862" s="96" t="s">
        <v>78</v>
      </c>
      <c r="K862" s="96">
        <v>71.63</v>
      </c>
      <c r="L862" s="96">
        <v>5.0510299999999999</v>
      </c>
      <c r="M862" s="96">
        <v>0.54978899999999997</v>
      </c>
      <c r="N862" s="96">
        <v>5.0432100000000002</v>
      </c>
      <c r="O862" s="96">
        <v>0.70570100000000002</v>
      </c>
      <c r="P862" s="96">
        <v>1348000</v>
      </c>
      <c r="Q862" s="96">
        <v>2052000</v>
      </c>
      <c r="R862" s="105">
        <v>0.66</v>
      </c>
      <c r="S862" s="105"/>
      <c r="T862" s="105"/>
      <c r="U862" s="105"/>
      <c r="V862" s="105">
        <f t="shared" si="201"/>
        <v>2.5424483746298399</v>
      </c>
      <c r="W862" s="96">
        <f t="shared" si="202"/>
        <v>5.129588</v>
      </c>
      <c r="X862" s="96">
        <f t="shared" si="203"/>
        <v>5.1803759999999999</v>
      </c>
      <c r="Y862" s="105">
        <f t="shared" si="204"/>
        <v>4.9772240000000005</v>
      </c>
      <c r="Z862" s="105">
        <f t="shared" si="205"/>
        <v>5.0432100000000002</v>
      </c>
      <c r="AA862" s="105">
        <f t="shared" si="206"/>
        <v>4.875648</v>
      </c>
      <c r="AB862" s="96"/>
      <c r="AC862" s="96">
        <v>5.07</v>
      </c>
      <c r="AD862" s="96">
        <v>5.03</v>
      </c>
      <c r="AE862" s="96">
        <f t="shared" si="207"/>
        <v>0.99826730723793022</v>
      </c>
      <c r="AF862" s="96">
        <f t="shared" si="214"/>
        <v>0.99039143104670391</v>
      </c>
      <c r="AG862" s="96"/>
      <c r="AH862" s="105">
        <f>IF(AND(M862&lt;Variables!$G$6,M862&gt;Variables!$G$5),0,1)</f>
        <v>1</v>
      </c>
      <c r="AI862" s="105">
        <f t="shared" si="208"/>
        <v>0</v>
      </c>
      <c r="AJ862" s="105">
        <f>IF(I862&gt;Variables!$G$7,0,1)</f>
        <v>1</v>
      </c>
      <c r="AK862" s="105">
        <f>IF(F862&gt;Variables!$G$8,0,1)</f>
        <v>1</v>
      </c>
      <c r="AL862" s="105">
        <f>IF(G862&gt;Variables!$G$9,0,1)</f>
        <v>1</v>
      </c>
      <c r="AM862" s="105">
        <f>IF(AND(K862&gt;Variables!$G$10,K862&lt;Variables!$G$11),0,1)</f>
        <v>0</v>
      </c>
      <c r="AN862" s="103">
        <f>IF(H862&lt;Variables!$G$13,1,0)</f>
        <v>0</v>
      </c>
      <c r="AO862" s="101">
        <f>IF(R862&lt;Variables!$G$12,0,1)</f>
        <v>0</v>
      </c>
      <c r="AP862" s="106">
        <f t="shared" si="200"/>
        <v>1</v>
      </c>
      <c r="AQ862" s="106"/>
      <c r="AR862" s="106"/>
      <c r="AS862" s="106"/>
      <c r="AT862" s="106"/>
      <c r="AU862" s="106">
        <v>1</v>
      </c>
      <c r="AV862" s="96" t="str">
        <f t="shared" si="209"/>
        <v/>
      </c>
      <c r="AW862" s="96" t="str">
        <f t="shared" si="210"/>
        <v/>
      </c>
      <c r="AX862" s="96">
        <f t="shared" si="211"/>
        <v>2</v>
      </c>
      <c r="AY862" s="96">
        <f t="shared" si="212"/>
        <v>2</v>
      </c>
      <c r="AZ862" s="96">
        <f t="shared" si="213"/>
        <v>2.5385803546298398</v>
      </c>
      <c r="BA862" s="96"/>
      <c r="BB862" s="96"/>
      <c r="BC862" s="96"/>
      <c r="BD862" s="96"/>
      <c r="BE862"/>
      <c r="BF862"/>
      <c r="BG862"/>
      <c r="BH862"/>
      <c r="BI862"/>
      <c r="BJ862" s="83"/>
      <c r="BK862" s="83"/>
    </row>
    <row r="863" spans="1:63" ht="14.1" customHeight="1" x14ac:dyDescent="0.2">
      <c r="A863" s="96"/>
      <c r="B863" s="96"/>
      <c r="C863" s="135">
        <v>44328.423611111109</v>
      </c>
      <c r="D863" s="96" t="s">
        <v>123</v>
      </c>
      <c r="E863" s="96">
        <v>18.41</v>
      </c>
      <c r="F863" s="96">
        <v>8.2899999999999991</v>
      </c>
      <c r="G863" s="96">
        <v>7.03</v>
      </c>
      <c r="H863" s="96">
        <v>15160</v>
      </c>
      <c r="I863" s="96">
        <v>-67.459000000000003</v>
      </c>
      <c r="J863" s="96" t="s">
        <v>78</v>
      </c>
      <c r="K863" s="96">
        <v>71.42</v>
      </c>
      <c r="L863" s="96">
        <v>18.213480000000001</v>
      </c>
      <c r="M863" s="96">
        <v>1.078981</v>
      </c>
      <c r="N863" s="96">
        <v>17.850919999999999</v>
      </c>
      <c r="O863" s="96">
        <v>3.131942</v>
      </c>
      <c r="P863" s="96">
        <v>5865000</v>
      </c>
      <c r="Q863" s="96">
        <v>14166000</v>
      </c>
      <c r="R863" s="103">
        <v>0.41</v>
      </c>
      <c r="S863" s="103"/>
      <c r="T863" s="103"/>
      <c r="U863" s="103"/>
      <c r="V863" s="103">
        <f t="shared" si="201"/>
        <v>2.4941108935182403</v>
      </c>
      <c r="W863" s="96">
        <f t="shared" si="202"/>
        <v>18.594100000000001</v>
      </c>
      <c r="X863" s="96">
        <f t="shared" si="203"/>
        <v>18.778200000000002</v>
      </c>
      <c r="Y863" s="103">
        <f t="shared" si="204"/>
        <v>18.041799999999999</v>
      </c>
      <c r="Z863" s="103">
        <f t="shared" si="205"/>
        <v>17.850919999999999</v>
      </c>
      <c r="AA863" s="103">
        <f t="shared" si="206"/>
        <v>17.6736</v>
      </c>
      <c r="AB863" s="96"/>
      <c r="AC863" s="96"/>
      <c r="AD863" s="96">
        <v>17.78</v>
      </c>
      <c r="AE863" s="96">
        <f t="shared" si="207"/>
        <v>0</v>
      </c>
      <c r="AF863" s="96">
        <f t="shared" si="214"/>
        <v>0.96577946768060841</v>
      </c>
      <c r="AG863" s="96"/>
      <c r="AH863" s="103">
        <f>IF(AND(M863&lt;Variables!$G$6,M863&gt;Variables!$G$5),0,1)</f>
        <v>1</v>
      </c>
      <c r="AI863" s="103">
        <f t="shared" si="208"/>
        <v>0</v>
      </c>
      <c r="AJ863" s="103">
        <f>IF(I863&gt;Variables!$G$7,0,1)</f>
        <v>1</v>
      </c>
      <c r="AK863" s="103">
        <f>IF(F863&gt;Variables!$G$8,0,1)</f>
        <v>1</v>
      </c>
      <c r="AL863" s="103">
        <f>IF(G863&gt;Variables!$G$9,0,1)</f>
        <v>1</v>
      </c>
      <c r="AM863" s="103">
        <f>IF(AND(K863&gt;Variables!$G$10,K863&lt;Variables!$G$11),0,1)</f>
        <v>0</v>
      </c>
      <c r="AN863" s="103">
        <f>IF(H863&lt;Variables!$G$13,1,0)</f>
        <v>0</v>
      </c>
      <c r="AO863" s="101">
        <f>IF(R863&lt;Variables!$G$12,0,1)</f>
        <v>0</v>
      </c>
      <c r="AP863" s="104">
        <f t="shared" si="200"/>
        <v>1</v>
      </c>
      <c r="AQ863" s="104"/>
      <c r="AR863" s="104"/>
      <c r="AS863" s="104"/>
      <c r="AT863" s="104">
        <v>1</v>
      </c>
      <c r="AU863" s="104"/>
      <c r="AV863" s="96" t="str">
        <f t="shared" si="209"/>
        <v/>
      </c>
      <c r="AW863" s="96">
        <f t="shared" si="210"/>
        <v>1</v>
      </c>
      <c r="AX863" s="96" t="str">
        <f t="shared" si="211"/>
        <v/>
      </c>
      <c r="AY863" s="96">
        <f t="shared" si="212"/>
        <v>1</v>
      </c>
      <c r="AZ863" s="96">
        <f t="shared" si="213"/>
        <v>2.4902542135182402</v>
      </c>
      <c r="BA863" s="96"/>
      <c r="BB863" s="96"/>
      <c r="BC863" s="96"/>
      <c r="BD863" s="96"/>
      <c r="BE863"/>
      <c r="BF863"/>
      <c r="BG863"/>
      <c r="BH863"/>
      <c r="BI863"/>
      <c r="BJ863" s="83"/>
      <c r="BK863" s="83"/>
    </row>
    <row r="864" spans="1:63" ht="14.1" customHeight="1" x14ac:dyDescent="0.2">
      <c r="A864" s="96"/>
      <c r="B864" s="96"/>
      <c r="C864" s="135">
        <v>44328.423611111109</v>
      </c>
      <c r="D864" s="96" t="s">
        <v>124</v>
      </c>
      <c r="E864" s="96">
        <v>30.2</v>
      </c>
      <c r="F864" s="96">
        <v>5.44</v>
      </c>
      <c r="G864" s="96">
        <v>4.1399999999999997</v>
      </c>
      <c r="H864" s="96">
        <v>3260</v>
      </c>
      <c r="I864" s="96">
        <v>113.501</v>
      </c>
      <c r="J864" s="96" t="s">
        <v>78</v>
      </c>
      <c r="K864" s="96">
        <v>69.930000000000007</v>
      </c>
      <c r="L864" s="96">
        <v>29.835075</v>
      </c>
      <c r="M864" s="96">
        <v>1.223141</v>
      </c>
      <c r="N864" s="96">
        <v>29.738851</v>
      </c>
      <c r="O864" s="96">
        <v>1.5506610000000001</v>
      </c>
      <c r="P864" s="96">
        <v>319079</v>
      </c>
      <c r="Q864" s="96">
        <v>1835000</v>
      </c>
      <c r="R864" s="105">
        <v>0.17</v>
      </c>
      <c r="S864" s="105"/>
      <c r="T864" s="105"/>
      <c r="U864" s="105"/>
      <c r="V864" s="105">
        <f t="shared" si="201"/>
        <v>2.4712717800245598</v>
      </c>
      <c r="W864" s="96">
        <f t="shared" si="202"/>
        <v>30.501999999999999</v>
      </c>
      <c r="X864" s="96">
        <f t="shared" si="203"/>
        <v>30.803999999999998</v>
      </c>
      <c r="Y864" s="105">
        <f t="shared" si="204"/>
        <v>29.596</v>
      </c>
      <c r="Z864" s="105">
        <f t="shared" si="205"/>
        <v>29.738851</v>
      </c>
      <c r="AA864" s="105">
        <f t="shared" si="206"/>
        <v>28.991999999999997</v>
      </c>
      <c r="AB864" s="96"/>
      <c r="AC864" s="96">
        <v>30.57</v>
      </c>
      <c r="AD864" s="96">
        <v>30.16</v>
      </c>
      <c r="AE864" s="97">
        <f t="shared" si="207"/>
        <v>1.0122516556291392</v>
      </c>
      <c r="AF864" s="96">
        <f t="shared" si="214"/>
        <v>0.99867549668874178</v>
      </c>
      <c r="AG864" s="96"/>
      <c r="AH864" s="105">
        <f>IF(AND(M864&lt;Variables!$G$6,M864&gt;Variables!$G$5),0,1)</f>
        <v>1</v>
      </c>
      <c r="AI864" s="105">
        <f t="shared" si="208"/>
        <v>0</v>
      </c>
      <c r="AJ864" s="105">
        <f>IF(I864&gt;Variables!$G$7,0,1)</f>
        <v>0</v>
      </c>
      <c r="AK864" s="105">
        <f>IF(F864&gt;Variables!$G$8,0,1)</f>
        <v>1</v>
      </c>
      <c r="AL864" s="105">
        <f>IF(G864&gt;Variables!$G$9,0,1)</f>
        <v>1</v>
      </c>
      <c r="AM864" s="105">
        <f>IF(AND(K864&gt;Variables!$G$10,K864&lt;Variables!$G$11),0,1)</f>
        <v>0</v>
      </c>
      <c r="AN864" s="103">
        <f>IF(H864&lt;Variables!$G$13,1,0)</f>
        <v>0</v>
      </c>
      <c r="AO864" s="101">
        <f>IF(R864&lt;Variables!$G$12,0,1)</f>
        <v>0</v>
      </c>
      <c r="AP864" s="106">
        <f t="shared" si="200"/>
        <v>1</v>
      </c>
      <c r="AQ864" s="106"/>
      <c r="AR864" s="106"/>
      <c r="AS864" s="106"/>
      <c r="AT864" s="106"/>
      <c r="AU864" s="106">
        <v>1</v>
      </c>
      <c r="AV864" s="96">
        <f t="shared" si="209"/>
        <v>3</v>
      </c>
      <c r="AW864" s="96" t="str">
        <f t="shared" si="210"/>
        <v/>
      </c>
      <c r="AX864" s="96" t="str">
        <f t="shared" si="211"/>
        <v/>
      </c>
      <c r="AY864" s="96">
        <f t="shared" si="212"/>
        <v>3</v>
      </c>
      <c r="AZ864" s="96">
        <f t="shared" si="213"/>
        <v>2.4674955600245596</v>
      </c>
      <c r="BA864" s="96"/>
      <c r="BB864" s="96"/>
      <c r="BC864" s="96"/>
      <c r="BD864" s="96"/>
      <c r="BE864"/>
      <c r="BF864"/>
      <c r="BG864"/>
      <c r="BH864"/>
      <c r="BI864"/>
      <c r="BJ864" s="83"/>
      <c r="BK864" s="83"/>
    </row>
    <row r="865" spans="1:63" ht="14.1" customHeight="1" x14ac:dyDescent="0.2">
      <c r="A865" s="96"/>
      <c r="B865" s="96"/>
      <c r="C865" s="135">
        <v>44328.423611111109</v>
      </c>
      <c r="D865" s="96" t="s">
        <v>129</v>
      </c>
      <c r="E865" s="96">
        <v>25.844999999999999</v>
      </c>
      <c r="F865" s="96">
        <v>5.0599999999999996</v>
      </c>
      <c r="G865" s="96">
        <v>4.8899999999999997</v>
      </c>
      <c r="H865" s="96">
        <v>22280</v>
      </c>
      <c r="I865" s="96">
        <v>-6.4980000000000002</v>
      </c>
      <c r="J865" s="96" t="s">
        <v>78</v>
      </c>
      <c r="K865" s="96">
        <v>69.430000000000007</v>
      </c>
      <c r="L865" s="96">
        <v>25.64207</v>
      </c>
      <c r="M865" s="96">
        <v>0.79139499999999996</v>
      </c>
      <c r="N865" s="96">
        <v>25.501268</v>
      </c>
      <c r="O865" s="96">
        <v>1.3479000000000001</v>
      </c>
      <c r="P865" s="96">
        <v>4773000</v>
      </c>
      <c r="Q865" s="96">
        <v>18745000</v>
      </c>
      <c r="R865" s="101">
        <v>0.25</v>
      </c>
      <c r="S865" s="101"/>
      <c r="T865" s="101"/>
      <c r="U865" s="101"/>
      <c r="V865" s="101">
        <f t="shared" si="201"/>
        <v>2.5033103175931997</v>
      </c>
      <c r="W865" s="101">
        <f t="shared" si="202"/>
        <v>26.103449999999999</v>
      </c>
      <c r="X865" s="101">
        <f t="shared" si="203"/>
        <v>26.361899999999999</v>
      </c>
      <c r="Y865" s="96">
        <f t="shared" si="204"/>
        <v>25.328099999999999</v>
      </c>
      <c r="Z865" s="96">
        <f t="shared" si="205"/>
        <v>25.501268</v>
      </c>
      <c r="AA865" s="96">
        <f t="shared" si="206"/>
        <v>24.811199999999999</v>
      </c>
      <c r="AB865" s="96"/>
      <c r="AC865" s="96">
        <v>26.43</v>
      </c>
      <c r="AD865" s="96"/>
      <c r="AE865" s="101">
        <f t="shared" si="207"/>
        <v>1.0226349390597795</v>
      </c>
      <c r="AF865" s="96">
        <f t="shared" si="214"/>
        <v>0</v>
      </c>
      <c r="AG865" s="96"/>
      <c r="AH865" s="101">
        <f>IF(AND(M865&lt;Variables!$G$6,M865&gt;Variables!$G$5),0,1)</f>
        <v>1</v>
      </c>
      <c r="AI865" s="101">
        <f t="shared" si="208"/>
        <v>0</v>
      </c>
      <c r="AJ865" s="101">
        <f>IF(I865&gt;Variables!$G$7,0,1)</f>
        <v>1</v>
      </c>
      <c r="AK865" s="101">
        <f>IF(F865&gt;Variables!$G$8,0,1)</f>
        <v>1</v>
      </c>
      <c r="AL865" s="101">
        <f>IF(G865&gt;Variables!$G$9,0,1)</f>
        <v>1</v>
      </c>
      <c r="AM865" s="101">
        <f>IF(AND(K865&gt;Variables!$G$10,K865&lt;Variables!$G$11),0,1)</f>
        <v>0</v>
      </c>
      <c r="AN865" s="103">
        <f>IF(H865&lt;Variables!$G$13,1,0)</f>
        <v>0</v>
      </c>
      <c r="AO865" s="101">
        <f>IF(R865&lt;Variables!$G$12,0,1)</f>
        <v>0</v>
      </c>
      <c r="AP865" s="102">
        <f t="shared" si="200"/>
        <v>1</v>
      </c>
      <c r="AQ865" s="102"/>
      <c r="AR865" s="102">
        <v>1</v>
      </c>
      <c r="AS865" s="102"/>
      <c r="AT865" s="102"/>
      <c r="AU865" s="102"/>
      <c r="AV865" s="96">
        <f t="shared" si="209"/>
        <v>3</v>
      </c>
      <c r="AW865" s="96" t="str">
        <f t="shared" si="210"/>
        <v/>
      </c>
      <c r="AX865" s="96" t="str">
        <f t="shared" si="211"/>
        <v/>
      </c>
      <c r="AY865" s="96">
        <f t="shared" si="212"/>
        <v>3</v>
      </c>
      <c r="AZ865" s="96">
        <f t="shared" si="213"/>
        <v>2.4995610975931997</v>
      </c>
      <c r="BA865" s="96"/>
      <c r="BB865" s="96"/>
      <c r="BC865" s="96"/>
      <c r="BD865" s="96"/>
      <c r="BE865"/>
      <c r="BF865"/>
      <c r="BG865"/>
      <c r="BH865"/>
      <c r="BI865"/>
      <c r="BJ865" s="83"/>
      <c r="BK865" s="83"/>
    </row>
    <row r="866" spans="1:63" ht="14.1" customHeight="1" x14ac:dyDescent="0.2">
      <c r="A866" s="96"/>
      <c r="B866" s="96"/>
      <c r="C866" s="135">
        <v>44328.423611111109</v>
      </c>
      <c r="D866" s="96" t="s">
        <v>122</v>
      </c>
      <c r="E866" s="96">
        <v>6.7918000000000003</v>
      </c>
      <c r="F866" s="96">
        <v>30.06</v>
      </c>
      <c r="G866" s="96">
        <v>-2.97</v>
      </c>
      <c r="H866" s="96">
        <v>199.68</v>
      </c>
      <c r="I866" s="96">
        <v>-92.275000000000006</v>
      </c>
      <c r="J866" s="96" t="s">
        <v>76</v>
      </c>
      <c r="K866" s="96">
        <v>67.73</v>
      </c>
      <c r="L866" s="96">
        <v>6.6014150000000003</v>
      </c>
      <c r="M866" s="96">
        <v>2.8840029999999999</v>
      </c>
      <c r="N866" s="96">
        <v>6.6397149999999998</v>
      </c>
      <c r="O866" s="96">
        <v>2.2905410000000002</v>
      </c>
      <c r="P866" s="96">
        <v>25440000</v>
      </c>
      <c r="Q866" s="96">
        <v>981570</v>
      </c>
      <c r="R866" s="101">
        <v>25.92</v>
      </c>
      <c r="S866" s="101"/>
      <c r="T866" s="101"/>
      <c r="U866" s="101"/>
      <c r="V866" s="101">
        <f t="shared" si="201"/>
        <v>2.32802554022728</v>
      </c>
      <c r="W866" s="101">
        <f t="shared" si="202"/>
        <v>6.859718</v>
      </c>
      <c r="X866" s="101">
        <f t="shared" si="203"/>
        <v>6.9276360000000006</v>
      </c>
      <c r="Y866" s="96">
        <f t="shared" si="204"/>
        <v>6.655964</v>
      </c>
      <c r="Z866" s="96">
        <f t="shared" si="205"/>
        <v>6.6397149999999998</v>
      </c>
      <c r="AA866" s="96">
        <f t="shared" si="206"/>
        <v>6.5201279999999997</v>
      </c>
      <c r="AB866" s="96"/>
      <c r="AC866" s="96">
        <v>7.33</v>
      </c>
      <c r="AD866" s="96"/>
      <c r="AE866" s="101">
        <f t="shared" si="207"/>
        <v>1.0792426160958803</v>
      </c>
      <c r="AF866" s="96">
        <f t="shared" si="214"/>
        <v>0</v>
      </c>
      <c r="AG866" s="96"/>
      <c r="AH866" s="101">
        <f>IF(AND(M866&lt;Variables!$G$6,M866&gt;Variables!$G$5),0,1)</f>
        <v>1</v>
      </c>
      <c r="AI866" s="101">
        <f t="shared" si="208"/>
        <v>1</v>
      </c>
      <c r="AJ866" s="101">
        <f>IF(I866&gt;Variables!$G$7,0,1)</f>
        <v>1</v>
      </c>
      <c r="AK866" s="101">
        <f>IF(F866&gt;Variables!$G$8,0,1)</f>
        <v>0</v>
      </c>
      <c r="AL866" s="101">
        <f>IF(G866&gt;Variables!$G$9,0,1)</f>
        <v>1</v>
      </c>
      <c r="AM866" s="101">
        <f>IF(AND(K866&gt;Variables!$G$10,K866&lt;Variables!$G$11),0,1)</f>
        <v>0</v>
      </c>
      <c r="AN866" s="103">
        <f>IF(H866&lt;Variables!$G$13,1,0)</f>
        <v>1</v>
      </c>
      <c r="AO866" s="101">
        <f>IF(R866&lt;Variables!$G$12,0,1)</f>
        <v>1</v>
      </c>
      <c r="AP866" s="102">
        <f t="shared" si="200"/>
        <v>0</v>
      </c>
      <c r="AQ866" s="102"/>
      <c r="AR866" s="102">
        <v>1</v>
      </c>
      <c r="AS866" s="102"/>
      <c r="AT866" s="102"/>
      <c r="AU866" s="102"/>
      <c r="AV866" s="96">
        <f t="shared" si="209"/>
        <v>3</v>
      </c>
      <c r="AW866" s="96" t="str">
        <f t="shared" si="210"/>
        <v/>
      </c>
      <c r="AX866" s="96" t="str">
        <f t="shared" si="211"/>
        <v/>
      </c>
      <c r="AY866" s="96">
        <f t="shared" si="212"/>
        <v>3</v>
      </c>
      <c r="AZ866" s="96">
        <f t="shared" si="213"/>
        <v>2.3243681202272799</v>
      </c>
      <c r="BA866" s="96"/>
      <c r="BB866" s="96"/>
      <c r="BC866" s="96"/>
      <c r="BD866" s="96"/>
      <c r="BE866"/>
      <c r="BF866"/>
      <c r="BG866"/>
      <c r="BH866"/>
      <c r="BI866"/>
      <c r="BJ866" s="83"/>
      <c r="BK866" s="83"/>
    </row>
    <row r="867" spans="1:63" ht="14.1" customHeight="1" x14ac:dyDescent="0.2">
      <c r="A867" s="96"/>
      <c r="B867" s="96"/>
      <c r="C867" s="135">
        <v>44328.423611111109</v>
      </c>
      <c r="D867" s="96" t="s">
        <v>136</v>
      </c>
      <c r="E867" s="96">
        <v>108.25</v>
      </c>
      <c r="F867" s="96">
        <v>21.57</v>
      </c>
      <c r="G867" s="96">
        <v>-6.1</v>
      </c>
      <c r="H867" s="96">
        <v>6460</v>
      </c>
      <c r="I867" s="96">
        <v>161.99199999999999</v>
      </c>
      <c r="J867" s="96" t="s">
        <v>76</v>
      </c>
      <c r="K867" s="96">
        <v>66.260000000000005</v>
      </c>
      <c r="L867" s="96">
        <v>105.117245</v>
      </c>
      <c r="M867" s="96">
        <v>2.980248</v>
      </c>
      <c r="N867" s="96">
        <v>105.351159</v>
      </c>
      <c r="O867" s="96">
        <v>2.7515990000000001</v>
      </c>
      <c r="P867" s="96">
        <v>4071000</v>
      </c>
      <c r="Q867" s="96">
        <v>2692000</v>
      </c>
      <c r="R867" s="103">
        <v>1.51</v>
      </c>
      <c r="S867" s="103"/>
      <c r="T867" s="103"/>
      <c r="U867" s="103"/>
      <c r="V867" s="103">
        <f t="shared" si="201"/>
        <v>2.31801804379776</v>
      </c>
      <c r="W867" s="96">
        <f t="shared" si="202"/>
        <v>109.3325</v>
      </c>
      <c r="X867" s="96">
        <f t="shared" si="203"/>
        <v>110.41500000000001</v>
      </c>
      <c r="Y867" s="103">
        <f t="shared" si="204"/>
        <v>106.08499999999999</v>
      </c>
      <c r="Z867" s="103">
        <f t="shared" si="205"/>
        <v>105.351159</v>
      </c>
      <c r="AA867" s="103">
        <f t="shared" si="206"/>
        <v>103.92</v>
      </c>
      <c r="AB867" s="96"/>
      <c r="AC867" s="96">
        <v>110</v>
      </c>
      <c r="AD867" s="96">
        <v>97.79</v>
      </c>
      <c r="AE867" s="97">
        <f t="shared" si="207"/>
        <v>1.0161662817551964</v>
      </c>
      <c r="AF867" s="96">
        <f t="shared" si="214"/>
        <v>0.90337182448036957</v>
      </c>
      <c r="AG867" s="96"/>
      <c r="AH867" s="103">
        <f>IF(AND(M867&lt;Variables!$G$6,M867&gt;Variables!$G$5),0,1)</f>
        <v>1</v>
      </c>
      <c r="AI867" s="103">
        <f t="shared" si="208"/>
        <v>1</v>
      </c>
      <c r="AJ867" s="103">
        <f>IF(I867&gt;Variables!$G$7,0,1)</f>
        <v>0</v>
      </c>
      <c r="AK867" s="103">
        <f>IF(F867&gt;Variables!$G$8,0,1)</f>
        <v>0</v>
      </c>
      <c r="AL867" s="103">
        <f>IF(G867&gt;Variables!$G$9,0,1)</f>
        <v>1</v>
      </c>
      <c r="AM867" s="103">
        <f>IF(AND(K867&gt;Variables!$G$10,K867&lt;Variables!$G$11),0,1)</f>
        <v>0</v>
      </c>
      <c r="AN867" s="103">
        <f>IF(H867&lt;Variables!$G$13,1,0)</f>
        <v>0</v>
      </c>
      <c r="AO867" s="101">
        <f>IF(R867&lt;Variables!$G$12,0,1)</f>
        <v>0</v>
      </c>
      <c r="AP867" s="104">
        <f t="shared" si="200"/>
        <v>0</v>
      </c>
      <c r="AQ867" s="104"/>
      <c r="AR867" s="104"/>
      <c r="AS867" s="104"/>
      <c r="AT867" s="104">
        <v>1</v>
      </c>
      <c r="AU867" s="104"/>
      <c r="AV867" s="96">
        <f t="shared" si="209"/>
        <v>3</v>
      </c>
      <c r="AW867" s="96" t="str">
        <f t="shared" si="210"/>
        <v/>
      </c>
      <c r="AX867" s="96" t="str">
        <f t="shared" si="211"/>
        <v/>
      </c>
      <c r="AY867" s="96">
        <f t="shared" si="212"/>
        <v>3</v>
      </c>
      <c r="AZ867" s="96">
        <f t="shared" si="213"/>
        <v>2.3144400037977602</v>
      </c>
      <c r="BA867" s="96"/>
      <c r="BB867" s="96"/>
      <c r="BC867" s="96"/>
      <c r="BD867" s="96"/>
      <c r="BE867"/>
      <c r="BF867"/>
      <c r="BG867"/>
      <c r="BH867"/>
      <c r="BI867"/>
      <c r="BJ867" s="83"/>
      <c r="BK867" s="83"/>
    </row>
    <row r="868" spans="1:63" ht="14.1" customHeight="1" x14ac:dyDescent="0.2">
      <c r="A868" s="96"/>
      <c r="B868" s="96"/>
      <c r="C868" s="135">
        <v>44328.423611111109</v>
      </c>
      <c r="D868" s="96" t="s">
        <v>130</v>
      </c>
      <c r="E868" s="96">
        <v>23.69</v>
      </c>
      <c r="F868" s="96">
        <v>4.9000000000000004</v>
      </c>
      <c r="G868" s="96">
        <v>5.0599999999999996</v>
      </c>
      <c r="H868" s="96">
        <v>4550</v>
      </c>
      <c r="I868" s="96">
        <v>-53.567</v>
      </c>
      <c r="J868" s="96" t="s">
        <v>78</v>
      </c>
      <c r="K868" s="96">
        <v>64.34</v>
      </c>
      <c r="L868" s="96">
        <v>23.117180000000001</v>
      </c>
      <c r="M868" s="96">
        <v>2.477897</v>
      </c>
      <c r="N868" s="96">
        <v>22.934501999999998</v>
      </c>
      <c r="O868" s="96">
        <v>3.2941530000000001</v>
      </c>
      <c r="P868" s="96">
        <v>1649000</v>
      </c>
      <c r="Q868" s="96">
        <v>3292000</v>
      </c>
      <c r="R868" s="101">
        <v>0.5</v>
      </c>
      <c r="S868" s="101"/>
      <c r="T868" s="101"/>
      <c r="U868" s="101"/>
      <c r="V868" s="101">
        <f t="shared" si="201"/>
        <v>2.3485176498737599</v>
      </c>
      <c r="W868" s="101">
        <f t="shared" si="202"/>
        <v>23.9269</v>
      </c>
      <c r="X868" s="101">
        <f t="shared" si="203"/>
        <v>24.163800000000002</v>
      </c>
      <c r="Y868" s="96">
        <f t="shared" si="204"/>
        <v>23.216200000000001</v>
      </c>
      <c r="Z868" s="96">
        <f t="shared" si="205"/>
        <v>22.934501999999998</v>
      </c>
      <c r="AA868" s="96">
        <f t="shared" si="206"/>
        <v>22.7424</v>
      </c>
      <c r="AB868" s="96"/>
      <c r="AC868" s="96">
        <v>24.46</v>
      </c>
      <c r="AD868" s="96">
        <v>23.48</v>
      </c>
      <c r="AE868" s="101">
        <f t="shared" si="207"/>
        <v>1.0325031658927817</v>
      </c>
      <c r="AF868" s="96">
        <f t="shared" si="214"/>
        <v>0.99113550021105945</v>
      </c>
      <c r="AG868" s="96"/>
      <c r="AH868" s="101">
        <f>IF(AND(M868&lt;Variables!$G$6,M868&gt;Variables!$G$5),0,1)</f>
        <v>1</v>
      </c>
      <c r="AI868" s="101">
        <f t="shared" si="208"/>
        <v>0</v>
      </c>
      <c r="AJ868" s="101">
        <f>IF(I868&gt;Variables!$G$7,0,1)</f>
        <v>1</v>
      </c>
      <c r="AK868" s="101">
        <f>IF(F868&gt;Variables!$G$8,0,1)</f>
        <v>1</v>
      </c>
      <c r="AL868" s="101">
        <f>IF(G868&gt;Variables!$G$9,0,1)</f>
        <v>1</v>
      </c>
      <c r="AM868" s="101">
        <f>IF(AND(K868&gt;Variables!$G$10,K868&lt;Variables!$G$11),0,1)</f>
        <v>0</v>
      </c>
      <c r="AN868" s="103">
        <f>IF(H868&lt;Variables!$G$13,1,0)</f>
        <v>0</v>
      </c>
      <c r="AO868" s="101">
        <f>IF(R868&lt;Variables!$G$12,0,1)</f>
        <v>0</v>
      </c>
      <c r="AP868" s="102">
        <f t="shared" si="200"/>
        <v>1</v>
      </c>
      <c r="AQ868" s="102"/>
      <c r="AR868" s="102">
        <v>1</v>
      </c>
      <c r="AS868" s="102"/>
      <c r="AT868" s="102"/>
      <c r="AU868" s="102"/>
      <c r="AV868" s="96">
        <f t="shared" si="209"/>
        <v>3</v>
      </c>
      <c r="AW868" s="96" t="str">
        <f t="shared" si="210"/>
        <v/>
      </c>
      <c r="AX868" s="96" t="str">
        <f t="shared" si="211"/>
        <v/>
      </c>
      <c r="AY868" s="96">
        <f t="shared" si="212"/>
        <v>3</v>
      </c>
      <c r="AZ868" s="96">
        <f t="shared" si="213"/>
        <v>2.3450432898737601</v>
      </c>
      <c r="BA868" s="96"/>
      <c r="BB868" s="96"/>
      <c r="BC868" s="96"/>
      <c r="BD868" s="96"/>
      <c r="BE868"/>
      <c r="BF868"/>
      <c r="BG868"/>
      <c r="BH868"/>
      <c r="BI868"/>
      <c r="BJ868" s="83"/>
      <c r="BK868" s="83"/>
    </row>
    <row r="869" spans="1:63" ht="14.1" customHeight="1" x14ac:dyDescent="0.2">
      <c r="A869" s="96"/>
      <c r="B869" s="96"/>
      <c r="C869" s="135">
        <v>44328.423611111109</v>
      </c>
      <c r="D869" s="96" t="s">
        <v>109</v>
      </c>
      <c r="E869" s="96">
        <v>30.71</v>
      </c>
      <c r="F869" s="96">
        <v>17.48</v>
      </c>
      <c r="G869" s="96">
        <v>11.19</v>
      </c>
      <c r="H869" s="96">
        <v>2860</v>
      </c>
      <c r="I869" s="96">
        <v>-12.776999999999999</v>
      </c>
      <c r="J869" s="96" t="s">
        <v>76</v>
      </c>
      <c r="K869" s="96">
        <v>63.31</v>
      </c>
      <c r="L869" s="96">
        <v>30.61253</v>
      </c>
      <c r="M869" s="96">
        <v>0.31839899999999999</v>
      </c>
      <c r="N869" s="96">
        <v>29.947682</v>
      </c>
      <c r="O869" s="96">
        <v>2.545499</v>
      </c>
      <c r="P869" s="96">
        <v>266562</v>
      </c>
      <c r="Q869" s="96">
        <v>322877</v>
      </c>
      <c r="R869" s="105">
        <v>0.83</v>
      </c>
      <c r="S869" s="105"/>
      <c r="T869" s="105"/>
      <c r="U869" s="105"/>
      <c r="V869" s="105">
        <f t="shared" si="201"/>
        <v>2.4843741976872802</v>
      </c>
      <c r="W869" s="96">
        <f t="shared" si="202"/>
        <v>31.017100000000003</v>
      </c>
      <c r="X869" s="96">
        <f t="shared" si="203"/>
        <v>31.324200000000001</v>
      </c>
      <c r="Y869" s="105">
        <f t="shared" si="204"/>
        <v>30.095800000000001</v>
      </c>
      <c r="Z869" s="105">
        <f t="shared" si="205"/>
        <v>29.947682</v>
      </c>
      <c r="AA869" s="105">
        <f t="shared" si="206"/>
        <v>29.4816</v>
      </c>
      <c r="AB869" s="96"/>
      <c r="AC869" s="96">
        <v>30.88</v>
      </c>
      <c r="AD869" s="96">
        <v>30.16</v>
      </c>
      <c r="AE869" s="96">
        <f t="shared" si="207"/>
        <v>1.0055356561380657</v>
      </c>
      <c r="AF869" s="96">
        <f t="shared" si="214"/>
        <v>0.98209052425919896</v>
      </c>
      <c r="AG869" s="96"/>
      <c r="AH869" s="105">
        <f>IF(AND(M869&lt;Variables!$G$6,M869&gt;Variables!$G$5),0,1)</f>
        <v>1</v>
      </c>
      <c r="AI869" s="105">
        <f t="shared" si="208"/>
        <v>0</v>
      </c>
      <c r="AJ869" s="105">
        <f>IF(I869&gt;Variables!$G$7,0,1)</f>
        <v>1</v>
      </c>
      <c r="AK869" s="105">
        <f>IF(F869&gt;Variables!$G$8,0,1)</f>
        <v>0</v>
      </c>
      <c r="AL869" s="105">
        <f>IF(G869&gt;Variables!$G$9,0,1)</f>
        <v>1</v>
      </c>
      <c r="AM869" s="105">
        <f>IF(AND(K869&gt;Variables!$G$10,K869&lt;Variables!$G$11),0,1)</f>
        <v>0</v>
      </c>
      <c r="AN869" s="103">
        <f>IF(H869&lt;Variables!$G$13,1,0)</f>
        <v>0</v>
      </c>
      <c r="AO869" s="101">
        <f>IF(R869&lt;Variables!$G$12,0,1)</f>
        <v>0</v>
      </c>
      <c r="AP869" s="106">
        <f t="shared" si="200"/>
        <v>0</v>
      </c>
      <c r="AQ869" s="106"/>
      <c r="AR869" s="106"/>
      <c r="AS869" s="106"/>
      <c r="AT869" s="106"/>
      <c r="AU869" s="106">
        <v>1</v>
      </c>
      <c r="AV869" s="96" t="str">
        <f t="shared" si="209"/>
        <v/>
      </c>
      <c r="AW869" s="96" t="str">
        <f t="shared" si="210"/>
        <v/>
      </c>
      <c r="AX869" s="96">
        <f t="shared" si="211"/>
        <v>2</v>
      </c>
      <c r="AY869" s="96">
        <f t="shared" si="212"/>
        <v>2</v>
      </c>
      <c r="AZ869" s="96">
        <f t="shared" si="213"/>
        <v>2.4809554576872799</v>
      </c>
      <c r="BA869" s="96"/>
      <c r="BB869" s="96"/>
      <c r="BC869" s="96"/>
      <c r="BD869" s="96"/>
      <c r="BE869"/>
      <c r="BF869"/>
      <c r="BG869"/>
      <c r="BH869"/>
      <c r="BI869"/>
      <c r="BJ869" s="83"/>
      <c r="BK869" s="83"/>
    </row>
    <row r="870" spans="1:63" ht="14.1" customHeight="1" x14ac:dyDescent="0.2">
      <c r="A870" s="96"/>
      <c r="B870" s="96"/>
      <c r="C870" s="135">
        <v>44328.423611111109</v>
      </c>
      <c r="D870" s="96" t="s">
        <v>120</v>
      </c>
      <c r="E870" s="96">
        <v>9.34</v>
      </c>
      <c r="F870" s="96">
        <v>15.06</v>
      </c>
      <c r="G870" s="96">
        <v>17.78</v>
      </c>
      <c r="H870" s="96">
        <v>227.99</v>
      </c>
      <c r="I870" s="96">
        <v>-1.7589999999999999</v>
      </c>
      <c r="J870" s="96" t="s">
        <v>78</v>
      </c>
      <c r="K870" s="96">
        <v>61.95</v>
      </c>
      <c r="L870" s="96">
        <v>9.0685300000000009</v>
      </c>
      <c r="M870" s="96">
        <v>2.9935390000000002</v>
      </c>
      <c r="N870" s="96">
        <v>8.9322370000000006</v>
      </c>
      <c r="O870" s="96">
        <v>4.5650760000000004</v>
      </c>
      <c r="P870" s="96">
        <v>258200</v>
      </c>
      <c r="Q870" s="96">
        <v>211400</v>
      </c>
      <c r="R870" s="101">
        <v>1.22</v>
      </c>
      <c r="S870" s="101"/>
      <c r="T870" s="101"/>
      <c r="U870" s="101"/>
      <c r="V870" s="101">
        <f t="shared" si="201"/>
        <v>2.3096581654476003</v>
      </c>
      <c r="W870" s="101">
        <f t="shared" si="202"/>
        <v>9.4334000000000007</v>
      </c>
      <c r="X870" s="101">
        <f t="shared" si="203"/>
        <v>9.5267999999999997</v>
      </c>
      <c r="Y870" s="96">
        <f t="shared" si="204"/>
        <v>9.1532</v>
      </c>
      <c r="Z870" s="96">
        <f t="shared" si="205"/>
        <v>8.9322370000000006</v>
      </c>
      <c r="AA870" s="96">
        <f t="shared" si="206"/>
        <v>8.9664000000000001</v>
      </c>
      <c r="AB870" s="96"/>
      <c r="AC870" s="96">
        <v>9.65</v>
      </c>
      <c r="AD870" s="96">
        <v>9.15</v>
      </c>
      <c r="AE870" s="101">
        <f t="shared" si="207"/>
        <v>1.0331905781584583</v>
      </c>
      <c r="AF870" s="96">
        <f t="shared" si="214"/>
        <v>0.97965738758029985</v>
      </c>
      <c r="AG870" s="96"/>
      <c r="AH870" s="101">
        <f>IF(AND(M870&lt;Variables!$G$6,M870&gt;Variables!$G$5),0,1)</f>
        <v>1</v>
      </c>
      <c r="AI870" s="101">
        <f t="shared" si="208"/>
        <v>0</v>
      </c>
      <c r="AJ870" s="101">
        <f>IF(I870&gt;Variables!$G$7,0,1)</f>
        <v>1</v>
      </c>
      <c r="AK870" s="101">
        <f>IF(F870&gt;Variables!$G$8,0,1)</f>
        <v>0</v>
      </c>
      <c r="AL870" s="101">
        <f>IF(G870&gt;Variables!$G$9,0,1)</f>
        <v>0</v>
      </c>
      <c r="AM870" s="101">
        <f>IF(AND(K870&gt;Variables!$G$10,K870&lt;Variables!$G$11),0,1)</f>
        <v>0</v>
      </c>
      <c r="AN870" s="103">
        <f>IF(H870&lt;Variables!$G$13,1,0)</f>
        <v>1</v>
      </c>
      <c r="AO870" s="101">
        <f>IF(R870&lt;Variables!$G$12,0,1)</f>
        <v>0</v>
      </c>
      <c r="AP870" s="102">
        <f t="shared" si="200"/>
        <v>1</v>
      </c>
      <c r="AQ870" s="102"/>
      <c r="AR870" s="102">
        <v>1</v>
      </c>
      <c r="AS870" s="102"/>
      <c r="AT870" s="102"/>
      <c r="AU870" s="102"/>
      <c r="AV870" s="96">
        <f t="shared" si="209"/>
        <v>3</v>
      </c>
      <c r="AW870" s="96" t="str">
        <f t="shared" si="210"/>
        <v/>
      </c>
      <c r="AX870" s="96" t="str">
        <f t="shared" si="211"/>
        <v/>
      </c>
      <c r="AY870" s="96">
        <f t="shared" si="212"/>
        <v>3</v>
      </c>
      <c r="AZ870" s="96">
        <f t="shared" si="213"/>
        <v>2.3063128654475999</v>
      </c>
      <c r="BA870" s="96"/>
      <c r="BB870" s="96"/>
      <c r="BC870" s="96"/>
      <c r="BD870" s="96"/>
      <c r="BE870"/>
      <c r="BF870"/>
      <c r="BG870"/>
      <c r="BH870"/>
      <c r="BI870"/>
      <c r="BJ870" s="83"/>
      <c r="BK870" s="83"/>
    </row>
    <row r="871" spans="1:63" ht="14.1" customHeight="1" x14ac:dyDescent="0.2">
      <c r="A871" s="96"/>
      <c r="B871" s="96"/>
      <c r="C871" s="135">
        <v>44328.423611111109</v>
      </c>
      <c r="D871" s="96" t="s">
        <v>139</v>
      </c>
      <c r="E871" s="96">
        <v>21.131599999999999</v>
      </c>
      <c r="F871" s="96">
        <v>6.33</v>
      </c>
      <c r="G871" s="96">
        <v>5.13</v>
      </c>
      <c r="H871" s="96">
        <v>2810</v>
      </c>
      <c r="I871" s="96">
        <v>-19.091000000000001</v>
      </c>
      <c r="J871" s="96" t="s">
        <v>76</v>
      </c>
      <c r="K871" s="96">
        <v>58.71</v>
      </c>
      <c r="L871" s="96">
        <v>21.151385000000001</v>
      </c>
      <c r="M871" s="96">
        <v>-9.3539999999999998E-2</v>
      </c>
      <c r="N871" s="96">
        <v>20.896795000000001</v>
      </c>
      <c r="O871" s="96">
        <v>1.1236409999999999</v>
      </c>
      <c r="P871" s="96">
        <v>596203</v>
      </c>
      <c r="Q871" s="96">
        <v>2217000</v>
      </c>
      <c r="R871" s="101">
        <v>0.27</v>
      </c>
      <c r="S871" s="101"/>
      <c r="T871" s="101"/>
      <c r="U871" s="101"/>
      <c r="V871" s="101">
        <f t="shared" si="201"/>
        <v>2.4620205900591996</v>
      </c>
      <c r="W871" s="101">
        <f t="shared" si="202"/>
        <v>21.342915999999999</v>
      </c>
      <c r="X871" s="101">
        <f t="shared" si="203"/>
        <v>21.554231999999999</v>
      </c>
      <c r="Y871" s="96">
        <f t="shared" si="204"/>
        <v>20.708967999999999</v>
      </c>
      <c r="Z871" s="96">
        <f t="shared" si="205"/>
        <v>20.896795000000001</v>
      </c>
      <c r="AA871" s="96">
        <f t="shared" si="206"/>
        <v>20.286335999999999</v>
      </c>
      <c r="AB871" s="96"/>
      <c r="AC871" s="96">
        <v>22.1</v>
      </c>
      <c r="AD871" s="96"/>
      <c r="AE871" s="101">
        <f t="shared" si="207"/>
        <v>1.0458271025383787</v>
      </c>
      <c r="AF871" s="96">
        <f t="shared" si="214"/>
        <v>0</v>
      </c>
      <c r="AG871" s="96"/>
      <c r="AH871" s="101">
        <f>IF(AND(M871&lt;Variables!$G$6,M871&gt;Variables!$G$5),0,1)</f>
        <v>1</v>
      </c>
      <c r="AI871" s="101">
        <f t="shared" si="208"/>
        <v>0</v>
      </c>
      <c r="AJ871" s="101">
        <f>IF(I871&gt;Variables!$G$7,0,1)</f>
        <v>1</v>
      </c>
      <c r="AK871" s="101">
        <f>IF(F871&gt;Variables!$G$8,0,1)</f>
        <v>1</v>
      </c>
      <c r="AL871" s="101">
        <f>IF(G871&gt;Variables!$G$9,0,1)</f>
        <v>1</v>
      </c>
      <c r="AM871" s="101">
        <f>IF(AND(K871&gt;Variables!$G$10,K871&lt;Variables!$G$11),0,1)</f>
        <v>0</v>
      </c>
      <c r="AN871" s="103">
        <f>IF(H871&lt;Variables!$G$13,1,0)</f>
        <v>0</v>
      </c>
      <c r="AO871" s="101">
        <f>IF(R871&lt;Variables!$G$12,0,1)</f>
        <v>0</v>
      </c>
      <c r="AP871" s="102">
        <f t="shared" si="200"/>
        <v>0</v>
      </c>
      <c r="AQ871" s="102"/>
      <c r="AR871" s="102">
        <v>1</v>
      </c>
      <c r="AS871" s="102"/>
      <c r="AT871" s="102"/>
      <c r="AU871" s="102"/>
      <c r="AV871" s="96">
        <f t="shared" si="209"/>
        <v>3</v>
      </c>
      <c r="AW871" s="96" t="str">
        <f t="shared" si="210"/>
        <v/>
      </c>
      <c r="AX871" s="96" t="str">
        <f t="shared" si="211"/>
        <v/>
      </c>
      <c r="AY871" s="96">
        <f t="shared" si="212"/>
        <v>3</v>
      </c>
      <c r="AZ871" s="96">
        <f t="shared" si="213"/>
        <v>2.4588502500592</v>
      </c>
      <c r="BA871" s="96"/>
      <c r="BB871" s="96"/>
      <c r="BC871" s="96"/>
      <c r="BD871" s="96"/>
      <c r="BE871"/>
      <c r="BF871"/>
      <c r="BG871"/>
      <c r="BH871"/>
      <c r="BI871"/>
      <c r="BJ871" s="83"/>
      <c r="BK871" s="83"/>
    </row>
    <row r="872" spans="1:63" ht="14.1" customHeight="1" x14ac:dyDescent="0.2">
      <c r="A872" s="96"/>
      <c r="B872" s="96"/>
      <c r="C872" s="135">
        <v>44328.423611111109</v>
      </c>
      <c r="D872" s="96" t="s">
        <v>113</v>
      </c>
      <c r="E872" s="96">
        <v>23.24</v>
      </c>
      <c r="F872" s="96">
        <v>11.34</v>
      </c>
      <c r="G872" s="96">
        <v>1.22</v>
      </c>
      <c r="H872" s="96">
        <v>2000</v>
      </c>
      <c r="I872" s="96">
        <v>-4.0810000000000004</v>
      </c>
      <c r="J872" s="96" t="s">
        <v>78</v>
      </c>
      <c r="K872" s="96">
        <v>56.06</v>
      </c>
      <c r="L872" s="96">
        <v>23.270195000000001</v>
      </c>
      <c r="M872" s="96">
        <v>-0.12975800000000001</v>
      </c>
      <c r="N872" s="96">
        <v>22.956009999999999</v>
      </c>
      <c r="O872" s="96">
        <v>1.2371049999999999</v>
      </c>
      <c r="P872" s="96">
        <v>411298</v>
      </c>
      <c r="Q872" s="96">
        <v>641322</v>
      </c>
      <c r="R872" s="101">
        <v>0.64</v>
      </c>
      <c r="S872" s="101"/>
      <c r="T872" s="101"/>
      <c r="U872" s="101"/>
      <c r="V872" s="101">
        <f t="shared" si="201"/>
        <v>2.4354262390902401</v>
      </c>
      <c r="W872" s="101">
        <f t="shared" si="202"/>
        <v>23.4724</v>
      </c>
      <c r="X872" s="101">
        <f t="shared" si="203"/>
        <v>23.704799999999999</v>
      </c>
      <c r="Y872" s="96">
        <f t="shared" si="204"/>
        <v>22.775199999999998</v>
      </c>
      <c r="Z872" s="96">
        <f t="shared" si="205"/>
        <v>22.956009999999999</v>
      </c>
      <c r="AA872" s="96">
        <f t="shared" si="206"/>
        <v>22.310399999999998</v>
      </c>
      <c r="AB872" s="96"/>
      <c r="AC872" s="96">
        <v>23.72</v>
      </c>
      <c r="AD872" s="96"/>
      <c r="AE872" s="101">
        <f t="shared" si="207"/>
        <v>1.0206540447504304</v>
      </c>
      <c r="AF872" s="96">
        <f t="shared" si="214"/>
        <v>0</v>
      </c>
      <c r="AG872" s="96"/>
      <c r="AH872" s="101">
        <f>IF(AND(M872&lt;Variables!$G$6,M872&gt;Variables!$G$5),0,1)</f>
        <v>1</v>
      </c>
      <c r="AI872" s="101">
        <f t="shared" si="208"/>
        <v>0</v>
      </c>
      <c r="AJ872" s="101">
        <f>IF(I872&gt;Variables!$G$7,0,1)</f>
        <v>1</v>
      </c>
      <c r="AK872" s="101">
        <f>IF(F872&gt;Variables!$G$8,0,1)</f>
        <v>0</v>
      </c>
      <c r="AL872" s="101">
        <f>IF(G872&gt;Variables!$G$9,0,1)</f>
        <v>1</v>
      </c>
      <c r="AM872" s="101">
        <f>IF(AND(K872&gt;Variables!$G$10,K872&lt;Variables!$G$11),0,1)</f>
        <v>0</v>
      </c>
      <c r="AN872" s="103">
        <f>IF(H872&lt;Variables!$G$13,1,0)</f>
        <v>1</v>
      </c>
      <c r="AO872" s="101">
        <f>IF(R872&lt;Variables!$G$12,0,1)</f>
        <v>0</v>
      </c>
      <c r="AP872" s="102">
        <f t="shared" si="200"/>
        <v>1</v>
      </c>
      <c r="AQ872" s="102"/>
      <c r="AR872" s="102">
        <v>1</v>
      </c>
      <c r="AS872" s="102"/>
      <c r="AT872" s="102"/>
      <c r="AU872" s="102"/>
      <c r="AV872" s="96">
        <f t="shared" si="209"/>
        <v>3</v>
      </c>
      <c r="AW872" s="96" t="str">
        <f t="shared" si="210"/>
        <v/>
      </c>
      <c r="AX872" s="96" t="str">
        <f t="shared" si="211"/>
        <v/>
      </c>
      <c r="AY872" s="96">
        <f t="shared" si="212"/>
        <v>3</v>
      </c>
      <c r="AZ872" s="96">
        <f t="shared" si="213"/>
        <v>2.4323989990902399</v>
      </c>
      <c r="BA872" s="96"/>
      <c r="BB872" s="96"/>
      <c r="BC872" s="96"/>
      <c r="BD872" s="96"/>
      <c r="BE872"/>
      <c r="BF872"/>
      <c r="BG872"/>
      <c r="BH872"/>
      <c r="BI872"/>
      <c r="BJ872" s="83"/>
      <c r="BK872" s="83"/>
    </row>
    <row r="873" spans="1:63" ht="14.1" customHeight="1" x14ac:dyDescent="0.2">
      <c r="A873" s="96"/>
      <c r="B873" s="96"/>
      <c r="C873" s="135">
        <v>44328.423611111109</v>
      </c>
      <c r="D873" s="96" t="s">
        <v>118</v>
      </c>
      <c r="E873" s="96">
        <v>69.260000000000005</v>
      </c>
      <c r="F873" s="96">
        <v>5.4</v>
      </c>
      <c r="G873" s="96">
        <v>4.83</v>
      </c>
      <c r="H873" s="96">
        <v>4480</v>
      </c>
      <c r="I873" s="96">
        <v>2.0390000000000001</v>
      </c>
      <c r="J873" s="96" t="s">
        <v>76</v>
      </c>
      <c r="K873" s="96">
        <v>53.33</v>
      </c>
      <c r="L873" s="96">
        <v>69.341444999999993</v>
      </c>
      <c r="M873" s="96">
        <v>-0.117455</v>
      </c>
      <c r="N873" s="96">
        <v>69.106851000000006</v>
      </c>
      <c r="O873" s="96">
        <v>0.221612</v>
      </c>
      <c r="P873" s="96">
        <v>270776</v>
      </c>
      <c r="Q873" s="96">
        <v>377416</v>
      </c>
      <c r="R873" s="97">
        <v>0.72</v>
      </c>
      <c r="S873" s="97"/>
      <c r="T873" s="97"/>
      <c r="U873" s="97"/>
      <c r="V873" s="97">
        <f t="shared" si="201"/>
        <v>2.4056821994331998</v>
      </c>
      <c r="W873" s="96">
        <f t="shared" si="202"/>
        <v>69.952600000000004</v>
      </c>
      <c r="X873" s="96">
        <f t="shared" si="203"/>
        <v>70.645200000000003</v>
      </c>
      <c r="Y873" s="96">
        <f t="shared" si="204"/>
        <v>67.874800000000008</v>
      </c>
      <c r="Z873" s="96">
        <f t="shared" si="205"/>
        <v>69.106851000000006</v>
      </c>
      <c r="AA873" s="96">
        <f t="shared" si="206"/>
        <v>66.489599999999996</v>
      </c>
      <c r="AB873" s="96"/>
      <c r="AC873" s="96">
        <v>69.95</v>
      </c>
      <c r="AD873" s="96">
        <v>68.569999999999993</v>
      </c>
      <c r="AE873" s="96">
        <f t="shared" si="207"/>
        <v>1.0099624602945423</v>
      </c>
      <c r="AF873" s="96">
        <f t="shared" si="214"/>
        <v>0.99003753970545749</v>
      </c>
      <c r="AG873" s="96" t="s">
        <v>119</v>
      </c>
      <c r="AH873" s="97">
        <f>IF(AND(M873&lt;Variables!$G$6,M873&gt;Variables!$G$5),0,1)</f>
        <v>1</v>
      </c>
      <c r="AI873" s="97">
        <f t="shared" si="208"/>
        <v>0</v>
      </c>
      <c r="AJ873" s="97">
        <f>IF(I873&gt;Variables!$G$7,0,1)</f>
        <v>0</v>
      </c>
      <c r="AK873" s="97">
        <f>IF(F873&gt;Variables!$G$8,0,1)</f>
        <v>1</v>
      </c>
      <c r="AL873" s="97">
        <f>IF(G873&gt;Variables!$G$9,0,1)</f>
        <v>1</v>
      </c>
      <c r="AM873" s="97">
        <f>IF(AND(K873&gt;Variables!$G$10,K873&lt;Variables!$G$11),0,1)</f>
        <v>0</v>
      </c>
      <c r="AN873" s="103">
        <f>IF(H873&lt;Variables!$G$13,1,0)</f>
        <v>0</v>
      </c>
      <c r="AO873" s="101">
        <f>IF(R873&lt;Variables!$G$12,0,1)</f>
        <v>0</v>
      </c>
      <c r="AP873" s="99">
        <f t="shared" si="200"/>
        <v>0</v>
      </c>
      <c r="AQ873" s="99"/>
      <c r="AR873" s="99"/>
      <c r="AS873" s="99">
        <v>1</v>
      </c>
      <c r="AT873" s="99"/>
      <c r="AU873" s="99"/>
      <c r="AV873" s="96">
        <f t="shared" si="209"/>
        <v>3</v>
      </c>
      <c r="AW873" s="96" t="str">
        <f t="shared" si="210"/>
        <v/>
      </c>
      <c r="AX873" s="96" t="str">
        <f t="shared" si="211"/>
        <v/>
      </c>
      <c r="AY873" s="96">
        <f t="shared" si="212"/>
        <v>3</v>
      </c>
      <c r="AZ873" s="96">
        <f t="shared" si="213"/>
        <v>2.4028023794332003</v>
      </c>
      <c r="BA873" s="96"/>
      <c r="BB873" s="96"/>
      <c r="BC873" s="96"/>
      <c r="BD873" s="96"/>
      <c r="BE873"/>
      <c r="BF873"/>
      <c r="BG873"/>
      <c r="BH873"/>
      <c r="BI873"/>
      <c r="BJ873" s="83"/>
      <c r="BK873" s="83"/>
    </row>
    <row r="874" spans="1:63" ht="14.1" customHeight="1" x14ac:dyDescent="0.2">
      <c r="A874" s="96"/>
      <c r="B874" s="96"/>
      <c r="C874" s="135">
        <v>44328.423611111109</v>
      </c>
      <c r="D874" s="96" t="s">
        <v>110</v>
      </c>
      <c r="E874" s="96">
        <v>14.74</v>
      </c>
      <c r="F874" s="96">
        <v>5.12</v>
      </c>
      <c r="G874" s="96">
        <v>3.22</v>
      </c>
      <c r="H874" s="96">
        <v>5180</v>
      </c>
      <c r="I874" s="96">
        <v>-80.960999999999999</v>
      </c>
      <c r="J874" s="96" t="s">
        <v>78</v>
      </c>
      <c r="K874" s="96">
        <v>52.06</v>
      </c>
      <c r="L874" s="96">
        <v>14.799725</v>
      </c>
      <c r="M874" s="96">
        <v>-0.403555</v>
      </c>
      <c r="N874" s="96">
        <v>14.684354000000001</v>
      </c>
      <c r="O874" s="96">
        <v>0.37895000000000001</v>
      </c>
      <c r="P874" s="96">
        <v>517642</v>
      </c>
      <c r="Q874" s="96">
        <v>1141000</v>
      </c>
      <c r="R874" s="97">
        <v>0.45</v>
      </c>
      <c r="S874" s="97"/>
      <c r="T874" s="97"/>
      <c r="U874" s="97"/>
      <c r="V874" s="97">
        <f t="shared" si="201"/>
        <v>2.4012348916904003</v>
      </c>
      <c r="W874" s="97">
        <f t="shared" si="202"/>
        <v>14.8874</v>
      </c>
      <c r="X874" s="96">
        <f t="shared" si="203"/>
        <v>15.034800000000001</v>
      </c>
      <c r="Y874" s="96">
        <f t="shared" si="204"/>
        <v>14.4452</v>
      </c>
      <c r="Z874" s="96">
        <f t="shared" si="205"/>
        <v>14.684354000000001</v>
      </c>
      <c r="AA874" s="96">
        <f t="shared" si="206"/>
        <v>14.150399999999999</v>
      </c>
      <c r="AB874" s="96"/>
      <c r="AC874" s="96">
        <v>14.95</v>
      </c>
      <c r="AD874" s="96">
        <v>14.81</v>
      </c>
      <c r="AE874" s="97">
        <f t="shared" si="207"/>
        <v>1.014246947082768</v>
      </c>
      <c r="AF874" s="96">
        <f t="shared" si="214"/>
        <v>1.0047489823609226</v>
      </c>
      <c r="AG874" s="96"/>
      <c r="AH874" s="97">
        <f>IF(AND(M874&lt;Variables!$G$6,M874&gt;Variables!$G$5),0,1)</f>
        <v>1</v>
      </c>
      <c r="AI874" s="97">
        <f t="shared" si="208"/>
        <v>0</v>
      </c>
      <c r="AJ874" s="97">
        <f>IF(I874&gt;Variables!$G$7,0,1)</f>
        <v>1</v>
      </c>
      <c r="AK874" s="97">
        <f>IF(F874&gt;Variables!$G$8,0,1)</f>
        <v>1</v>
      </c>
      <c r="AL874" s="97">
        <f>IF(G874&gt;Variables!$G$9,0,1)</f>
        <v>1</v>
      </c>
      <c r="AM874" s="97">
        <f>IF(AND(K874&gt;Variables!$G$10,K874&lt;Variables!$G$11),0,1)</f>
        <v>0</v>
      </c>
      <c r="AN874" s="103">
        <f>IF(H874&lt;Variables!$G$13,1,0)</f>
        <v>0</v>
      </c>
      <c r="AO874" s="101">
        <f>IF(R874&lt;Variables!$G$12,0,1)</f>
        <v>0</v>
      </c>
      <c r="AP874" s="99">
        <f t="shared" si="200"/>
        <v>1</v>
      </c>
      <c r="AQ874" s="99"/>
      <c r="AR874" s="99"/>
      <c r="AS874" s="99">
        <v>1</v>
      </c>
      <c r="AT874" s="99"/>
      <c r="AU874" s="99"/>
      <c r="AV874" s="96">
        <f t="shared" si="209"/>
        <v>3</v>
      </c>
      <c r="AW874" s="96" t="str">
        <f t="shared" si="210"/>
        <v/>
      </c>
      <c r="AX874" s="96" t="str">
        <f t="shared" si="211"/>
        <v/>
      </c>
      <c r="AY874" s="96">
        <f t="shared" si="212"/>
        <v>3</v>
      </c>
      <c r="AZ874" s="96">
        <f t="shared" si="213"/>
        <v>2.3984236516903996</v>
      </c>
      <c r="BA874" s="96"/>
      <c r="BB874" s="96"/>
      <c r="BC874" s="96"/>
      <c r="BD874" s="96"/>
      <c r="BE874"/>
      <c r="BF874"/>
      <c r="BG874"/>
      <c r="BH874"/>
      <c r="BI874"/>
      <c r="BJ874" s="83"/>
      <c r="BK874" s="83"/>
    </row>
    <row r="875" spans="1:63" ht="14.1" customHeight="1" x14ac:dyDescent="0.2">
      <c r="A875" s="96"/>
      <c r="B875" s="96"/>
      <c r="C875" s="135">
        <v>44328.423611111109</v>
      </c>
      <c r="D875" s="96" t="s">
        <v>133</v>
      </c>
      <c r="E875" s="96">
        <v>5.3000999999999996</v>
      </c>
      <c r="F875" s="96">
        <v>64.16</v>
      </c>
      <c r="G875" s="96">
        <v>29.27</v>
      </c>
      <c r="H875" s="96">
        <v>9.89</v>
      </c>
      <c r="I875" s="96">
        <v>-85.403000000000006</v>
      </c>
      <c r="J875" s="96" t="s">
        <v>78</v>
      </c>
      <c r="K875" s="96">
        <v>50.11</v>
      </c>
      <c r="L875" s="96">
        <v>5.5471000000000004</v>
      </c>
      <c r="M875" s="96">
        <v>-4.4527770000000002</v>
      </c>
      <c r="N875" s="96">
        <v>5.4443330000000003</v>
      </c>
      <c r="O875" s="96">
        <v>-2.649238</v>
      </c>
      <c r="P875" s="96">
        <v>26830000</v>
      </c>
      <c r="Q875" s="96">
        <v>331720</v>
      </c>
      <c r="R875" s="103">
        <v>80.88</v>
      </c>
      <c r="S875" s="103"/>
      <c r="T875" s="103"/>
      <c r="U875" s="103"/>
      <c r="V875" s="103">
        <f t="shared" si="201"/>
        <v>2.4853263601973601</v>
      </c>
      <c r="W875" s="96">
        <f t="shared" si="202"/>
        <v>5.3531009999999997</v>
      </c>
      <c r="X875" s="96">
        <f t="shared" si="203"/>
        <v>5.4061019999999997</v>
      </c>
      <c r="Y875" s="103">
        <f t="shared" si="204"/>
        <v>5.1940979999999994</v>
      </c>
      <c r="Z875" s="103">
        <f t="shared" si="205"/>
        <v>5.4443330000000003</v>
      </c>
      <c r="AA875" s="103">
        <f t="shared" si="206"/>
        <v>5.0880959999999993</v>
      </c>
      <c r="AB875" s="96"/>
      <c r="AC875" s="96"/>
      <c r="AD875" s="96">
        <v>5.18</v>
      </c>
      <c r="AE875" s="96">
        <f t="shared" si="207"/>
        <v>0</v>
      </c>
      <c r="AF875" s="96">
        <f t="shared" si="214"/>
        <v>0.97734005018773229</v>
      </c>
      <c r="AG875" s="96"/>
      <c r="AH875" s="103">
        <f>IF(AND(M875&lt;Variables!$G$6,M875&gt;Variables!$G$5),0,1)</f>
        <v>0</v>
      </c>
      <c r="AI875" s="103">
        <f t="shared" si="208"/>
        <v>0</v>
      </c>
      <c r="AJ875" s="103">
        <f>IF(I875&gt;Variables!$G$7,0,1)</f>
        <v>1</v>
      </c>
      <c r="AK875" s="103">
        <f>IF(F875&gt;Variables!$G$8,0,1)</f>
        <v>0</v>
      </c>
      <c r="AL875" s="103">
        <f>IF(G875&gt;Variables!$G$9,0,1)</f>
        <v>0</v>
      </c>
      <c r="AM875" s="103">
        <f>IF(AND(K875&gt;Variables!$G$10,K875&lt;Variables!$G$11),0,1)</f>
        <v>0</v>
      </c>
      <c r="AN875" s="103">
        <f>IF(H875&lt;Variables!$G$13,1,0)</f>
        <v>1</v>
      </c>
      <c r="AO875" s="101">
        <f>IF(R875&lt;Variables!$G$12,0,1)</f>
        <v>1</v>
      </c>
      <c r="AP875" s="104">
        <f t="shared" si="200"/>
        <v>1</v>
      </c>
      <c r="AQ875" s="104"/>
      <c r="AR875" s="104"/>
      <c r="AS875" s="104"/>
      <c r="AT875" s="104">
        <v>1</v>
      </c>
      <c r="AU875" s="104"/>
      <c r="AV875" s="96" t="str">
        <f t="shared" si="209"/>
        <v/>
      </c>
      <c r="AW875" s="96">
        <f t="shared" si="210"/>
        <v>1</v>
      </c>
      <c r="AX875" s="96" t="str">
        <f t="shared" si="211"/>
        <v/>
      </c>
      <c r="AY875" s="96">
        <f t="shared" si="212"/>
        <v>1</v>
      </c>
      <c r="AZ875" s="96">
        <f t="shared" si="213"/>
        <v>2.4826204201973598</v>
      </c>
      <c r="BA875" s="96"/>
      <c r="BB875" s="96"/>
      <c r="BC875" s="96"/>
      <c r="BD875" s="96"/>
      <c r="BE875"/>
      <c r="BF875"/>
      <c r="BG875"/>
      <c r="BH875"/>
      <c r="BI875"/>
      <c r="BJ875" s="83"/>
      <c r="BK875" s="83"/>
    </row>
    <row r="876" spans="1:63" ht="14.1" customHeight="1" x14ac:dyDescent="0.2">
      <c r="A876" s="96"/>
      <c r="B876" s="96"/>
      <c r="C876" s="135">
        <v>44328.423611111109</v>
      </c>
      <c r="D876" s="96" t="s">
        <v>127</v>
      </c>
      <c r="E876" s="96">
        <v>10.34</v>
      </c>
      <c r="F876" s="96">
        <v>18.78</v>
      </c>
      <c r="G876" s="96">
        <v>11.3</v>
      </c>
      <c r="H876" s="96">
        <v>212.86</v>
      </c>
      <c r="I876" s="96">
        <v>-7.1189999999999998</v>
      </c>
      <c r="J876" s="96" t="s">
        <v>78</v>
      </c>
      <c r="K876" s="96">
        <v>49.03</v>
      </c>
      <c r="L876" s="96">
        <v>10.567295</v>
      </c>
      <c r="M876" s="96">
        <v>-2.1509290000000001</v>
      </c>
      <c r="N876" s="96">
        <v>10.357168</v>
      </c>
      <c r="O876" s="96">
        <v>-0.16575500000000001</v>
      </c>
      <c r="P876" s="96">
        <v>1500000</v>
      </c>
      <c r="Q876" s="96">
        <v>4030000</v>
      </c>
      <c r="R876" s="101">
        <v>0.37</v>
      </c>
      <c r="S876" s="101"/>
      <c r="T876" s="101"/>
      <c r="U876" s="101"/>
      <c r="V876" s="101">
        <f t="shared" si="201"/>
        <v>2.4068494275365602</v>
      </c>
      <c r="W876" s="101">
        <f t="shared" si="202"/>
        <v>10.4434</v>
      </c>
      <c r="X876" s="101">
        <f t="shared" si="203"/>
        <v>10.546799999999999</v>
      </c>
      <c r="Y876" s="96">
        <f t="shared" si="204"/>
        <v>10.1332</v>
      </c>
      <c r="Z876" s="96">
        <f t="shared" si="205"/>
        <v>10.357168</v>
      </c>
      <c r="AA876" s="96">
        <f t="shared" si="206"/>
        <v>9.9263999999999992</v>
      </c>
      <c r="AB876" s="96"/>
      <c r="AC876" s="96">
        <v>11.05</v>
      </c>
      <c r="AD876" s="96">
        <v>10.25</v>
      </c>
      <c r="AE876" s="101">
        <f t="shared" si="207"/>
        <v>1.0686653771760155</v>
      </c>
      <c r="AF876" s="96">
        <f t="shared" si="214"/>
        <v>0.99129593810444872</v>
      </c>
      <c r="AG876" s="96"/>
      <c r="AH876" s="101">
        <f>IF(AND(M876&lt;Variables!$G$6,M876&gt;Variables!$G$5),0,1)</f>
        <v>0</v>
      </c>
      <c r="AI876" s="101">
        <f t="shared" si="208"/>
        <v>0</v>
      </c>
      <c r="AJ876" s="101">
        <f>IF(I876&gt;Variables!$G$7,0,1)</f>
        <v>1</v>
      </c>
      <c r="AK876" s="101">
        <f>IF(F876&gt;Variables!$G$8,0,1)</f>
        <v>0</v>
      </c>
      <c r="AL876" s="101">
        <f>IF(G876&gt;Variables!$G$9,0,1)</f>
        <v>1</v>
      </c>
      <c r="AM876" s="101">
        <f>IF(AND(K876&gt;Variables!$G$10,K876&lt;Variables!$G$11),0,1)</f>
        <v>1</v>
      </c>
      <c r="AN876" s="103">
        <f>IF(H876&lt;Variables!$G$13,1,0)</f>
        <v>1</v>
      </c>
      <c r="AO876" s="101">
        <f>IF(R876&lt;Variables!$G$12,0,1)</f>
        <v>0</v>
      </c>
      <c r="AP876" s="102">
        <f t="shared" si="200"/>
        <v>1</v>
      </c>
      <c r="AQ876" s="102"/>
      <c r="AR876" s="102">
        <v>1</v>
      </c>
      <c r="AS876" s="102"/>
      <c r="AT876" s="102"/>
      <c r="AU876" s="102"/>
      <c r="AV876" s="96">
        <f t="shared" si="209"/>
        <v>3</v>
      </c>
      <c r="AW876" s="96" t="str">
        <f t="shared" si="210"/>
        <v/>
      </c>
      <c r="AX876" s="96" t="str">
        <f t="shared" si="211"/>
        <v/>
      </c>
      <c r="AY876" s="96">
        <f t="shared" si="212"/>
        <v>3</v>
      </c>
      <c r="AZ876" s="96">
        <f t="shared" si="213"/>
        <v>2.4042018075365603</v>
      </c>
      <c r="BA876" s="96"/>
      <c r="BB876" s="96"/>
      <c r="BC876" s="96"/>
      <c r="BD876" s="96"/>
      <c r="BE876"/>
      <c r="BF876"/>
      <c r="BG876"/>
      <c r="BH876"/>
      <c r="BI876"/>
      <c r="BJ876" s="83"/>
      <c r="BK876" s="83"/>
    </row>
    <row r="877" spans="1:63" ht="14.1" customHeight="1" x14ac:dyDescent="0.2">
      <c r="A877" s="96"/>
      <c r="B877" s="96"/>
      <c r="C877" s="135">
        <v>44328.423611111109</v>
      </c>
      <c r="D877" s="96" t="s">
        <v>126</v>
      </c>
      <c r="E877" s="96">
        <v>2.66</v>
      </c>
      <c r="F877" s="96">
        <v>23.77</v>
      </c>
      <c r="G877" s="96">
        <v>1.53</v>
      </c>
      <c r="H877" s="96">
        <v>94.82</v>
      </c>
      <c r="I877" s="96">
        <v>-73.331000000000003</v>
      </c>
      <c r="J877" s="96" t="s">
        <v>76</v>
      </c>
      <c r="K877" s="96">
        <v>48.1</v>
      </c>
      <c r="L877" s="96">
        <v>2.679335</v>
      </c>
      <c r="M877" s="96">
        <v>-0.721634</v>
      </c>
      <c r="N877" s="96">
        <v>2.7326169999999999</v>
      </c>
      <c r="O877" s="96">
        <v>-2.657419</v>
      </c>
      <c r="P877" s="96">
        <v>25200000</v>
      </c>
      <c r="Q877" s="96">
        <v>519280</v>
      </c>
      <c r="R877" s="103">
        <v>48.53</v>
      </c>
      <c r="S877" s="103"/>
      <c r="T877" s="103"/>
      <c r="U877" s="103"/>
      <c r="V877" s="103">
        <f t="shared" si="201"/>
        <v>2.3621187339151999</v>
      </c>
      <c r="W877" s="96">
        <f t="shared" si="202"/>
        <v>2.6866000000000003</v>
      </c>
      <c r="X877" s="96">
        <f t="shared" si="203"/>
        <v>2.7132000000000001</v>
      </c>
      <c r="Y877" s="103">
        <f t="shared" si="204"/>
        <v>2.6068000000000002</v>
      </c>
      <c r="Z877" s="103">
        <f t="shared" si="205"/>
        <v>2.7326169999999999</v>
      </c>
      <c r="AA877" s="103">
        <f t="shared" si="206"/>
        <v>2.5535999999999999</v>
      </c>
      <c r="AB877" s="96"/>
      <c r="AC877" s="96">
        <v>2.67</v>
      </c>
      <c r="AD877" s="96">
        <v>2.58</v>
      </c>
      <c r="AE877" s="96">
        <f t="shared" si="207"/>
        <v>1.0037593984962405</v>
      </c>
      <c r="AF877" s="96">
        <f t="shared" si="214"/>
        <v>0.96992481203007519</v>
      </c>
      <c r="AG877" s="96"/>
      <c r="AH877" s="103">
        <f>IF(AND(M877&lt;Variables!$G$6,M877&gt;Variables!$G$5),0,1)</f>
        <v>1</v>
      </c>
      <c r="AI877" s="103">
        <f t="shared" si="208"/>
        <v>1</v>
      </c>
      <c r="AJ877" s="103">
        <f>IF(I877&gt;Variables!$G$7,0,1)</f>
        <v>1</v>
      </c>
      <c r="AK877" s="103">
        <f>IF(F877&gt;Variables!$G$8,0,1)</f>
        <v>0</v>
      </c>
      <c r="AL877" s="103">
        <f>IF(G877&gt;Variables!$G$9,0,1)</f>
        <v>1</v>
      </c>
      <c r="AM877" s="103">
        <f>IF(AND(K877&gt;Variables!$G$10,K877&lt;Variables!$G$11),0,1)</f>
        <v>1</v>
      </c>
      <c r="AN877" s="103">
        <f>IF(H877&lt;Variables!$G$13,1,0)</f>
        <v>1</v>
      </c>
      <c r="AO877" s="101">
        <f>IF(R877&lt;Variables!$G$12,0,1)</f>
        <v>1</v>
      </c>
      <c r="AP877" s="104">
        <f t="shared" si="200"/>
        <v>0</v>
      </c>
      <c r="AQ877" s="104"/>
      <c r="AR877" s="104"/>
      <c r="AS877" s="104"/>
      <c r="AT877" s="104">
        <v>1</v>
      </c>
      <c r="AU877" s="104"/>
      <c r="AV877" s="96" t="str">
        <f t="shared" si="209"/>
        <v/>
      </c>
      <c r="AW877" s="96">
        <f t="shared" si="210"/>
        <v>1</v>
      </c>
      <c r="AX877" s="96" t="str">
        <f t="shared" si="211"/>
        <v/>
      </c>
      <c r="AY877" s="96">
        <f t="shared" si="212"/>
        <v>1</v>
      </c>
      <c r="AZ877" s="96">
        <f t="shared" si="213"/>
        <v>2.3595213339151995</v>
      </c>
      <c r="BA877" s="96"/>
      <c r="BB877" s="96"/>
      <c r="BC877" s="96"/>
      <c r="BD877" s="96"/>
      <c r="BE877"/>
      <c r="BF877"/>
      <c r="BG877"/>
      <c r="BH877"/>
      <c r="BI877"/>
      <c r="BJ877" s="83"/>
      <c r="BK877" s="83"/>
    </row>
    <row r="878" spans="1:63" ht="14.1" customHeight="1" x14ac:dyDescent="0.2">
      <c r="A878" s="96"/>
      <c r="B878" s="96"/>
      <c r="C878" s="135">
        <v>44328.423611111109</v>
      </c>
      <c r="D878" s="96" t="s">
        <v>117</v>
      </c>
      <c r="E878" s="96">
        <v>20.170000000000002</v>
      </c>
      <c r="F878" s="96">
        <v>14.59</v>
      </c>
      <c r="G878" s="96">
        <v>-4.7699999999999996</v>
      </c>
      <c r="H878" s="96">
        <v>2460</v>
      </c>
      <c r="I878" s="96">
        <v>-87.268000000000001</v>
      </c>
      <c r="J878" s="96" t="s">
        <v>76</v>
      </c>
      <c r="K878" s="96">
        <v>46.32</v>
      </c>
      <c r="L878" s="96">
        <v>20.466515000000001</v>
      </c>
      <c r="M878" s="96">
        <v>-1.4487810000000001</v>
      </c>
      <c r="N878" s="96">
        <v>20.428324</v>
      </c>
      <c r="O878" s="96">
        <v>-1.26454</v>
      </c>
      <c r="P878" s="96">
        <v>22467000</v>
      </c>
      <c r="Q878" s="96">
        <v>14677000</v>
      </c>
      <c r="R878" s="103">
        <v>1.53</v>
      </c>
      <c r="S878" s="103"/>
      <c r="T878" s="103"/>
      <c r="U878" s="103"/>
      <c r="V878" s="103">
        <f t="shared" si="201"/>
        <v>2.3511460933369603</v>
      </c>
      <c r="W878" s="96">
        <f t="shared" si="202"/>
        <v>20.371700000000001</v>
      </c>
      <c r="X878" s="96">
        <f t="shared" si="203"/>
        <v>20.573400000000003</v>
      </c>
      <c r="Y878" s="103">
        <f t="shared" si="204"/>
        <v>19.7666</v>
      </c>
      <c r="Z878" s="103">
        <f t="shared" si="205"/>
        <v>20.428324</v>
      </c>
      <c r="AA878" s="103">
        <f t="shared" si="206"/>
        <v>19.363200000000003</v>
      </c>
      <c r="AB878" s="96"/>
      <c r="AC878" s="96">
        <v>20.190000000000001</v>
      </c>
      <c r="AD878" s="96">
        <v>19.350000000000001</v>
      </c>
      <c r="AE878" s="96">
        <f t="shared" si="207"/>
        <v>1.0009915716410511</v>
      </c>
      <c r="AF878" s="96">
        <f t="shared" si="214"/>
        <v>0.9593455627169063</v>
      </c>
      <c r="AG878" s="96"/>
      <c r="AH878" s="103">
        <f>IF(AND(M878&lt;Variables!$G$6,M878&gt;Variables!$G$5),0,1)</f>
        <v>1</v>
      </c>
      <c r="AI878" s="103">
        <f t="shared" si="208"/>
        <v>0</v>
      </c>
      <c r="AJ878" s="103">
        <f>IF(I878&gt;Variables!$G$7,0,1)</f>
        <v>1</v>
      </c>
      <c r="AK878" s="103">
        <f>IF(F878&gt;Variables!$G$8,0,1)</f>
        <v>0</v>
      </c>
      <c r="AL878" s="103">
        <f>IF(G878&gt;Variables!$G$9,0,1)</f>
        <v>1</v>
      </c>
      <c r="AM878" s="103">
        <f>IF(AND(K878&gt;Variables!$G$10,K878&lt;Variables!$G$11),0,1)</f>
        <v>1</v>
      </c>
      <c r="AN878" s="103">
        <f>IF(H878&lt;Variables!$G$13,1,0)</f>
        <v>1</v>
      </c>
      <c r="AO878" s="101">
        <f>IF(R878&lt;Variables!$G$12,0,1)</f>
        <v>0</v>
      </c>
      <c r="AP878" s="104">
        <f t="shared" si="200"/>
        <v>0</v>
      </c>
      <c r="AQ878" s="104"/>
      <c r="AR878" s="104"/>
      <c r="AS878" s="104"/>
      <c r="AT878" s="104">
        <v>1</v>
      </c>
      <c r="AU878" s="104"/>
      <c r="AV878" s="96" t="str">
        <f t="shared" si="209"/>
        <v/>
      </c>
      <c r="AW878" s="96">
        <f t="shared" si="210"/>
        <v>1</v>
      </c>
      <c r="AX878" s="96" t="str">
        <f t="shared" si="211"/>
        <v/>
      </c>
      <c r="AY878" s="96">
        <f t="shared" si="212"/>
        <v>1</v>
      </c>
      <c r="AZ878" s="96">
        <f t="shared" si="213"/>
        <v>2.3486448133369602</v>
      </c>
      <c r="BA878" s="96"/>
      <c r="BB878" s="96"/>
      <c r="BC878" s="96"/>
      <c r="BD878" s="96"/>
      <c r="BE878"/>
      <c r="BF878"/>
      <c r="BG878"/>
      <c r="BH878"/>
      <c r="BI878"/>
      <c r="BJ878" s="83"/>
      <c r="BK878" s="83"/>
    </row>
    <row r="879" spans="1:63" ht="14.1" customHeight="1" x14ac:dyDescent="0.2">
      <c r="A879" s="96"/>
      <c r="B879" s="96"/>
      <c r="C879" s="135">
        <v>44328.423611111109</v>
      </c>
      <c r="D879" s="96" t="s">
        <v>137</v>
      </c>
      <c r="E879" s="96">
        <v>2.96</v>
      </c>
      <c r="F879" s="96">
        <v>15.89</v>
      </c>
      <c r="G879" s="96">
        <v>2.76</v>
      </c>
      <c r="H879" s="96">
        <v>27.79</v>
      </c>
      <c r="I879" s="96">
        <v>-59.53</v>
      </c>
      <c r="J879" s="96" t="s">
        <v>78</v>
      </c>
      <c r="K879" s="96">
        <v>46.29</v>
      </c>
      <c r="L879" s="96">
        <v>3.01355</v>
      </c>
      <c r="M879" s="96">
        <v>-1.7769740000000001</v>
      </c>
      <c r="N879" s="96">
        <v>3.008327</v>
      </c>
      <c r="O879" s="96">
        <v>-1.6064350000000001</v>
      </c>
      <c r="P879" s="96">
        <v>2530000</v>
      </c>
      <c r="Q879" s="96">
        <v>331230</v>
      </c>
      <c r="R879" s="101">
        <v>7.64</v>
      </c>
      <c r="S879" s="101"/>
      <c r="T879" s="101"/>
      <c r="U879" s="101"/>
      <c r="V879" s="101">
        <f t="shared" si="201"/>
        <v>2.35572637161648</v>
      </c>
      <c r="W879" s="101">
        <f t="shared" si="202"/>
        <v>2.9895999999999998</v>
      </c>
      <c r="X879" s="101">
        <f t="shared" si="203"/>
        <v>3.0192000000000001</v>
      </c>
      <c r="Y879" s="96">
        <f t="shared" si="204"/>
        <v>2.9007999999999998</v>
      </c>
      <c r="Z879" s="96">
        <f t="shared" si="205"/>
        <v>3.008327</v>
      </c>
      <c r="AA879" s="96">
        <f t="shared" si="206"/>
        <v>2.8415999999999997</v>
      </c>
      <c r="AB879" s="96"/>
      <c r="AC879" s="96">
        <v>3.14</v>
      </c>
      <c r="AD879" s="96">
        <v>2.91</v>
      </c>
      <c r="AE879" s="101">
        <f t="shared" si="207"/>
        <v>1.060810810810811</v>
      </c>
      <c r="AF879" s="96">
        <f t="shared" si="214"/>
        <v>0.98310810810810811</v>
      </c>
      <c r="AG879" s="96"/>
      <c r="AH879" s="101">
        <f>IF(AND(M879&lt;Variables!$G$6,M879&gt;Variables!$G$5),0,1)</f>
        <v>1</v>
      </c>
      <c r="AI879" s="101">
        <f t="shared" si="208"/>
        <v>0</v>
      </c>
      <c r="AJ879" s="101">
        <f>IF(I879&gt;Variables!$G$7,0,1)</f>
        <v>1</v>
      </c>
      <c r="AK879" s="101">
        <f>IF(F879&gt;Variables!$G$8,0,1)</f>
        <v>0</v>
      </c>
      <c r="AL879" s="101">
        <f>IF(G879&gt;Variables!$G$9,0,1)</f>
        <v>1</v>
      </c>
      <c r="AM879" s="101">
        <f>IF(AND(K879&gt;Variables!$G$10,K879&lt;Variables!$G$11),0,1)</f>
        <v>1</v>
      </c>
      <c r="AN879" s="103">
        <f>IF(H879&lt;Variables!$G$13,1,0)</f>
        <v>1</v>
      </c>
      <c r="AO879" s="101">
        <f>IF(R879&lt;Variables!$G$12,0,1)</f>
        <v>1</v>
      </c>
      <c r="AP879" s="102">
        <f t="shared" ref="AP879:AP942" si="215">IF(J879="Pass", 0,1)</f>
        <v>1</v>
      </c>
      <c r="AQ879" s="102"/>
      <c r="AR879" s="102">
        <v>1</v>
      </c>
      <c r="AS879" s="102"/>
      <c r="AT879" s="102"/>
      <c r="AU879" s="102"/>
      <c r="AV879" s="96">
        <f t="shared" si="209"/>
        <v>3</v>
      </c>
      <c r="AW879" s="96" t="str">
        <f t="shared" si="210"/>
        <v/>
      </c>
      <c r="AX879" s="96" t="str">
        <f t="shared" si="211"/>
        <v/>
      </c>
      <c r="AY879" s="96">
        <f t="shared" si="212"/>
        <v>3</v>
      </c>
      <c r="AZ879" s="96">
        <f t="shared" si="213"/>
        <v>2.3532267116164802</v>
      </c>
      <c r="BA879" s="96"/>
      <c r="BB879" s="96"/>
      <c r="BC879" s="96"/>
      <c r="BD879" s="96"/>
      <c r="BE879"/>
      <c r="BF879"/>
      <c r="BG879"/>
      <c r="BH879"/>
      <c r="BI879"/>
      <c r="BJ879" s="83"/>
      <c r="BK879" s="83"/>
    </row>
    <row r="880" spans="1:63" ht="14.1" customHeight="1" x14ac:dyDescent="0.2">
      <c r="A880" s="96"/>
      <c r="B880" s="96"/>
      <c r="C880" s="135">
        <v>44328.423611111109</v>
      </c>
      <c r="D880" s="96" t="s">
        <v>114</v>
      </c>
      <c r="E880" s="96">
        <v>21.8</v>
      </c>
      <c r="F880" s="96">
        <v>5.19</v>
      </c>
      <c r="G880" s="96">
        <v>6.34</v>
      </c>
      <c r="H880" s="96">
        <v>4760</v>
      </c>
      <c r="I880" s="96">
        <v>-82.823999999999998</v>
      </c>
      <c r="J880" s="96" t="s">
        <v>78</v>
      </c>
      <c r="K880" s="96">
        <v>39.020000000000003</v>
      </c>
      <c r="L880" s="96">
        <v>22.028420000000001</v>
      </c>
      <c r="M880" s="96">
        <v>-1.0369330000000001</v>
      </c>
      <c r="N880" s="96">
        <v>22.268689999999999</v>
      </c>
      <c r="O880" s="96">
        <v>-2.104705</v>
      </c>
      <c r="P880" s="96">
        <v>756219</v>
      </c>
      <c r="Q880" s="96">
        <v>1285000</v>
      </c>
      <c r="R880" s="105">
        <v>0.59</v>
      </c>
      <c r="S880" s="105"/>
      <c r="T880" s="105"/>
      <c r="U880" s="105"/>
      <c r="V880" s="105">
        <f t="shared" si="201"/>
        <v>2.2473260637060801</v>
      </c>
      <c r="W880" s="96">
        <f t="shared" si="202"/>
        <v>22.018000000000001</v>
      </c>
      <c r="X880" s="96">
        <f t="shared" si="203"/>
        <v>22.236000000000001</v>
      </c>
      <c r="Y880" s="105">
        <f t="shared" si="204"/>
        <v>21.364000000000001</v>
      </c>
      <c r="Z880" s="105">
        <f t="shared" si="205"/>
        <v>22.268689999999999</v>
      </c>
      <c r="AA880" s="105">
        <f t="shared" si="206"/>
        <v>20.928000000000001</v>
      </c>
      <c r="AB880" s="96"/>
      <c r="AC880" s="96">
        <v>22.1</v>
      </c>
      <c r="AD880" s="96">
        <v>21.43</v>
      </c>
      <c r="AE880" s="96">
        <f t="shared" si="207"/>
        <v>1.0137614678899083</v>
      </c>
      <c r="AF880" s="96">
        <f t="shared" si="214"/>
        <v>0.98302752293577977</v>
      </c>
      <c r="AG880" s="96"/>
      <c r="AH880" s="105">
        <f>IF(AND(M880&lt;Variables!$G$6,M880&gt;Variables!$G$5),0,1)</f>
        <v>1</v>
      </c>
      <c r="AI880" s="105">
        <f t="shared" si="208"/>
        <v>1</v>
      </c>
      <c r="AJ880" s="105">
        <f>IF(I880&gt;Variables!$G$7,0,1)</f>
        <v>1</v>
      </c>
      <c r="AK880" s="105">
        <f>IF(F880&gt;Variables!$G$8,0,1)</f>
        <v>1</v>
      </c>
      <c r="AL880" s="105">
        <f>IF(G880&gt;Variables!$G$9,0,1)</f>
        <v>1</v>
      </c>
      <c r="AM880" s="105">
        <f>IF(AND(K880&gt;Variables!$G$10,K880&lt;Variables!$G$11),0,1)</f>
        <v>1</v>
      </c>
      <c r="AN880" s="103">
        <f>IF(H880&lt;Variables!$G$13,1,0)</f>
        <v>0</v>
      </c>
      <c r="AO880" s="101">
        <f>IF(R880&lt;Variables!$G$12,0,1)</f>
        <v>0</v>
      </c>
      <c r="AP880" s="106">
        <f t="shared" si="215"/>
        <v>1</v>
      </c>
      <c r="AQ880" s="106"/>
      <c r="AR880" s="106"/>
      <c r="AS880" s="106"/>
      <c r="AT880" s="106"/>
      <c r="AU880" s="106">
        <v>1</v>
      </c>
      <c r="AV880" s="96">
        <f t="shared" si="209"/>
        <v>3</v>
      </c>
      <c r="AW880" s="96" t="str">
        <f t="shared" si="210"/>
        <v/>
      </c>
      <c r="AX880" s="96" t="str">
        <f t="shared" si="211"/>
        <v/>
      </c>
      <c r="AY880" s="96">
        <f t="shared" si="212"/>
        <v>3</v>
      </c>
      <c r="AZ880" s="96">
        <f t="shared" si="213"/>
        <v>2.2452189837060801</v>
      </c>
      <c r="BA880" s="96"/>
      <c r="BB880" s="96"/>
      <c r="BC880" s="96"/>
      <c r="BD880" s="96"/>
      <c r="BE880"/>
      <c r="BF880"/>
      <c r="BG880"/>
      <c r="BH880"/>
      <c r="BI880"/>
      <c r="BJ880" s="83"/>
      <c r="BK880" s="83"/>
    </row>
    <row r="881" spans="1:63" ht="14.1" customHeight="1" x14ac:dyDescent="0.2">
      <c r="A881" s="96"/>
      <c r="B881" s="96"/>
      <c r="C881" s="135">
        <v>44328.430555555555</v>
      </c>
      <c r="D881" s="96" t="s">
        <v>112</v>
      </c>
      <c r="E881" s="96">
        <v>32.17</v>
      </c>
      <c r="F881" s="96">
        <v>5.32</v>
      </c>
      <c r="G881" s="96">
        <v>3.77</v>
      </c>
      <c r="H881" s="96">
        <v>10760</v>
      </c>
      <c r="I881" s="96">
        <v>17.710999999999999</v>
      </c>
      <c r="J881" s="96" t="s">
        <v>78</v>
      </c>
      <c r="K881" s="96">
        <v>82.28</v>
      </c>
      <c r="L881" s="96">
        <v>31.693255000000001</v>
      </c>
      <c r="M881" s="96">
        <v>1.504248</v>
      </c>
      <c r="N881" s="96">
        <v>31.365694000000001</v>
      </c>
      <c r="O881" s="96">
        <v>2.5642849999999999</v>
      </c>
      <c r="P881" s="96">
        <v>531524</v>
      </c>
      <c r="Q881" s="96">
        <v>2268000</v>
      </c>
      <c r="R881" s="105">
        <v>0.23</v>
      </c>
      <c r="S881" s="105"/>
      <c r="T881" s="105"/>
      <c r="U881" s="105"/>
      <c r="V881" s="105">
        <f t="shared" si="201"/>
        <v>2.5220773737292803</v>
      </c>
      <c r="W881" s="96">
        <f t="shared" si="202"/>
        <v>32.491700000000002</v>
      </c>
      <c r="X881" s="96">
        <f t="shared" si="203"/>
        <v>32.813400000000001</v>
      </c>
      <c r="Y881" s="105">
        <f t="shared" si="204"/>
        <v>31.526600000000002</v>
      </c>
      <c r="Z881" s="105">
        <f t="shared" si="205"/>
        <v>31.365694000000001</v>
      </c>
      <c r="AA881" s="105">
        <f t="shared" si="206"/>
        <v>30.883200000000002</v>
      </c>
      <c r="AB881" s="96"/>
      <c r="AC881" s="96">
        <v>32.51</v>
      </c>
      <c r="AD881" s="96">
        <v>31.7</v>
      </c>
      <c r="AE881" s="97">
        <f t="shared" si="207"/>
        <v>1.0105688529686041</v>
      </c>
      <c r="AF881" s="96">
        <f t="shared" si="214"/>
        <v>0.9853901150139881</v>
      </c>
      <c r="AG881" s="96"/>
      <c r="AH881" s="105">
        <f>IF(AND(M881&lt;Variables!$G$6,M881&gt;Variables!$G$5),0,1)</f>
        <v>1</v>
      </c>
      <c r="AI881" s="105">
        <f t="shared" si="208"/>
        <v>0</v>
      </c>
      <c r="AJ881" s="105">
        <f>IF(I881&gt;Variables!$G$7,0,1)</f>
        <v>0</v>
      </c>
      <c r="AK881" s="105">
        <f>IF(F881&gt;Variables!$G$8,0,1)</f>
        <v>1</v>
      </c>
      <c r="AL881" s="105">
        <f>IF(G881&gt;Variables!$G$9,0,1)</f>
        <v>1</v>
      </c>
      <c r="AM881" s="105">
        <f>IF(AND(K881&gt;Variables!$G$10,K881&lt;Variables!$G$11),0,1)</f>
        <v>1</v>
      </c>
      <c r="AN881" s="103">
        <f>IF(H881&lt;Variables!$G$13,1,0)</f>
        <v>0</v>
      </c>
      <c r="AO881" s="101">
        <f>IF(R881&lt;Variables!$G$12,0,1)</f>
        <v>0</v>
      </c>
      <c r="AP881" s="106">
        <f t="shared" si="215"/>
        <v>1</v>
      </c>
      <c r="AQ881" s="106"/>
      <c r="AR881" s="106"/>
      <c r="AS881" s="106"/>
      <c r="AT881" s="106"/>
      <c r="AU881" s="106">
        <v>1</v>
      </c>
      <c r="AV881" s="96">
        <f t="shared" si="209"/>
        <v>3</v>
      </c>
      <c r="AW881" s="96" t="str">
        <f t="shared" si="210"/>
        <v/>
      </c>
      <c r="AX881" s="96" t="str">
        <f t="shared" si="211"/>
        <v/>
      </c>
      <c r="AY881" s="96">
        <f t="shared" si="212"/>
        <v>3</v>
      </c>
      <c r="AZ881" s="96">
        <f t="shared" si="213"/>
        <v>2.51763425372928</v>
      </c>
      <c r="BA881" s="96"/>
      <c r="BB881" s="96"/>
      <c r="BC881" s="96"/>
      <c r="BD881" s="96"/>
      <c r="BE881"/>
      <c r="BF881"/>
      <c r="BG881"/>
      <c r="BH881"/>
      <c r="BI881"/>
      <c r="BJ881" s="83"/>
      <c r="BK881" s="83"/>
    </row>
    <row r="882" spans="1:63" ht="14.1" customHeight="1" x14ac:dyDescent="0.2">
      <c r="A882" s="96"/>
      <c r="B882" s="96"/>
      <c r="C882" s="135">
        <v>44328.430555555555</v>
      </c>
      <c r="D882" s="96" t="s">
        <v>139</v>
      </c>
      <c r="E882" s="96">
        <v>22.055</v>
      </c>
      <c r="F882" s="96">
        <v>10.1</v>
      </c>
      <c r="G882" s="96">
        <v>9.73</v>
      </c>
      <c r="H882" s="96">
        <v>2810</v>
      </c>
      <c r="I882" s="96">
        <v>-18.542000000000002</v>
      </c>
      <c r="J882" s="96" t="s">
        <v>76</v>
      </c>
      <c r="K882" s="96">
        <v>79.099999999999994</v>
      </c>
      <c r="L882" s="96">
        <v>21.335834999999999</v>
      </c>
      <c r="M882" s="96">
        <v>3.3706909999999999</v>
      </c>
      <c r="N882" s="96">
        <v>21.027065</v>
      </c>
      <c r="O882" s="96">
        <v>4.88863</v>
      </c>
      <c r="P882" s="96">
        <v>757509</v>
      </c>
      <c r="Q882" s="96">
        <v>2217000</v>
      </c>
      <c r="R882" s="96">
        <v>0.34</v>
      </c>
      <c r="S882" s="96"/>
      <c r="T882" s="96"/>
      <c r="U882" s="96"/>
      <c r="V882" s="96">
        <f t="shared" si="201"/>
        <v>2.2975624658072</v>
      </c>
      <c r="W882" s="96">
        <f t="shared" si="202"/>
        <v>22.275549999999999</v>
      </c>
      <c r="X882" s="96">
        <f t="shared" si="203"/>
        <v>22.496099999999998</v>
      </c>
      <c r="Y882" s="103">
        <f t="shared" si="204"/>
        <v>21.613900000000001</v>
      </c>
      <c r="Z882" s="103">
        <f t="shared" si="205"/>
        <v>21.027065</v>
      </c>
      <c r="AA882" s="103">
        <f t="shared" si="206"/>
        <v>21.172799999999999</v>
      </c>
      <c r="AB882" s="96"/>
      <c r="AC882" s="96">
        <v>22.1</v>
      </c>
      <c r="AD882" s="96">
        <v>21.2</v>
      </c>
      <c r="AE882" s="96">
        <f t="shared" si="207"/>
        <v>1.0020403536613014</v>
      </c>
      <c r="AF882" s="96">
        <f t="shared" si="214"/>
        <v>0.96123328043527545</v>
      </c>
      <c r="AG882" s="96"/>
      <c r="AH882" s="103">
        <f>IF(AND(M882&lt;Variables!$G$6,M882&gt;Variables!$G$5),0,1)</f>
        <v>1</v>
      </c>
      <c r="AI882" s="103">
        <f t="shared" si="208"/>
        <v>0</v>
      </c>
      <c r="AJ882" s="103">
        <f>IF(I882&gt;Variables!$G$7,0,1)</f>
        <v>1</v>
      </c>
      <c r="AK882" s="103">
        <f>IF(F882&gt;Variables!$G$8,0,1)</f>
        <v>0</v>
      </c>
      <c r="AL882" s="103">
        <f>IF(G882&gt;Variables!$G$9,0,1)</f>
        <v>1</v>
      </c>
      <c r="AM882" s="103">
        <f>IF(AND(K882&gt;Variables!$G$10,K882&lt;Variables!$G$11),0,1)</f>
        <v>1</v>
      </c>
      <c r="AN882" s="103">
        <f>IF(H882&lt;Variables!$G$13,1,0)</f>
        <v>0</v>
      </c>
      <c r="AO882" s="101">
        <f>IF(R882&lt;Variables!$G$12,0,1)</f>
        <v>0</v>
      </c>
      <c r="AP882" s="104">
        <f t="shared" si="215"/>
        <v>0</v>
      </c>
      <c r="AQ882" s="104"/>
      <c r="AR882" s="104"/>
      <c r="AS882" s="104"/>
      <c r="AT882" s="104">
        <v>1</v>
      </c>
      <c r="AU882" s="104"/>
      <c r="AV882" s="96" t="str">
        <f t="shared" si="209"/>
        <v/>
      </c>
      <c r="AW882" s="96">
        <f t="shared" si="210"/>
        <v>1</v>
      </c>
      <c r="AX882" s="96" t="str">
        <f t="shared" si="211"/>
        <v/>
      </c>
      <c r="AY882" s="96">
        <f t="shared" si="212"/>
        <v>1</v>
      </c>
      <c r="AZ882" s="96">
        <f t="shared" si="213"/>
        <v>2.2932910658071997</v>
      </c>
      <c r="BA882" s="96"/>
      <c r="BB882" s="96"/>
      <c r="BC882" s="96"/>
      <c r="BD882" s="96"/>
      <c r="BE882"/>
      <c r="BF882"/>
      <c r="BG882"/>
      <c r="BH882"/>
      <c r="BI882"/>
      <c r="BJ882" s="83"/>
      <c r="BK882" s="83"/>
    </row>
    <row r="883" spans="1:63" ht="14.1" customHeight="1" x14ac:dyDescent="0.2">
      <c r="A883" s="96"/>
      <c r="B883" s="96"/>
      <c r="C883" s="135">
        <v>44328.430555555555</v>
      </c>
      <c r="D883" s="96" t="s">
        <v>129</v>
      </c>
      <c r="E883" s="96">
        <v>26.1175</v>
      </c>
      <c r="F883" s="96">
        <v>6.16</v>
      </c>
      <c r="G883" s="96">
        <v>6</v>
      </c>
      <c r="H883" s="96">
        <v>22280</v>
      </c>
      <c r="I883" s="96">
        <v>-6.3319999999999999</v>
      </c>
      <c r="J883" s="96" t="s">
        <v>78</v>
      </c>
      <c r="K883" s="96">
        <v>75.87</v>
      </c>
      <c r="L883" s="96">
        <v>25.828510000000001</v>
      </c>
      <c r="M883" s="96">
        <v>1.1188800000000001</v>
      </c>
      <c r="N883" s="96">
        <v>25.584586000000002</v>
      </c>
      <c r="O883" s="96">
        <v>2.082948</v>
      </c>
      <c r="P883" s="96">
        <v>5847000</v>
      </c>
      <c r="Q883" s="96">
        <v>18745000</v>
      </c>
      <c r="R883" s="97">
        <v>0.31</v>
      </c>
      <c r="S883" s="97"/>
      <c r="T883" s="97"/>
      <c r="U883" s="97"/>
      <c r="V883" s="97">
        <f t="shared" si="201"/>
        <v>2.5223279308672</v>
      </c>
      <c r="W883" s="97">
        <f t="shared" si="202"/>
        <v>26.378675000000001</v>
      </c>
      <c r="X883" s="96">
        <f t="shared" si="203"/>
        <v>26.639849999999999</v>
      </c>
      <c r="Y883" s="96">
        <f t="shared" si="204"/>
        <v>25.59515</v>
      </c>
      <c r="Z883" s="96">
        <f t="shared" si="205"/>
        <v>25.584586000000002</v>
      </c>
      <c r="AA883" s="96">
        <f t="shared" si="206"/>
        <v>25.072799999999997</v>
      </c>
      <c r="AB883" s="96"/>
      <c r="AC883" s="96">
        <v>26.43</v>
      </c>
      <c r="AD883" s="96">
        <v>25.87</v>
      </c>
      <c r="AE883" s="97">
        <f t="shared" si="207"/>
        <v>1.0119651574614721</v>
      </c>
      <c r="AF883" s="96">
        <f t="shared" si="214"/>
        <v>0.99052359529051404</v>
      </c>
      <c r="AG883" s="96"/>
      <c r="AH883" s="97">
        <f>IF(AND(M883&lt;Variables!$G$6,M883&gt;Variables!$G$5),0,1)</f>
        <v>1</v>
      </c>
      <c r="AI883" s="97">
        <f t="shared" si="208"/>
        <v>0</v>
      </c>
      <c r="AJ883" s="97">
        <f>IF(I883&gt;Variables!$G$7,0,1)</f>
        <v>1</v>
      </c>
      <c r="AK883" s="97">
        <f>IF(F883&gt;Variables!$G$8,0,1)</f>
        <v>1</v>
      </c>
      <c r="AL883" s="97">
        <f>IF(G883&gt;Variables!$G$9,0,1)</f>
        <v>1</v>
      </c>
      <c r="AM883" s="97">
        <f>IF(AND(K883&gt;Variables!$G$10,K883&lt;Variables!$G$11),0,1)</f>
        <v>1</v>
      </c>
      <c r="AN883" s="103">
        <f>IF(H883&lt;Variables!$G$13,1,0)</f>
        <v>0</v>
      </c>
      <c r="AO883" s="101">
        <f>IF(R883&lt;Variables!$G$12,0,1)</f>
        <v>0</v>
      </c>
      <c r="AP883" s="99">
        <f t="shared" si="215"/>
        <v>1</v>
      </c>
      <c r="AQ883" s="99"/>
      <c r="AR883" s="99"/>
      <c r="AS883" s="99">
        <v>1</v>
      </c>
      <c r="AT883" s="99"/>
      <c r="AU883" s="99"/>
      <c r="AV883" s="96">
        <f t="shared" si="209"/>
        <v>3</v>
      </c>
      <c r="AW883" s="96" t="str">
        <f t="shared" si="210"/>
        <v/>
      </c>
      <c r="AX883" s="96" t="str">
        <f t="shared" si="211"/>
        <v/>
      </c>
      <c r="AY883" s="96">
        <f t="shared" si="212"/>
        <v>3</v>
      </c>
      <c r="AZ883" s="96">
        <f t="shared" si="213"/>
        <v>2.5182309508672001</v>
      </c>
      <c r="BA883" s="96"/>
      <c r="BB883" s="96"/>
      <c r="BC883" s="96"/>
      <c r="BD883" s="96"/>
      <c r="BE883"/>
      <c r="BF883"/>
      <c r="BG883"/>
      <c r="BH883"/>
      <c r="BI883"/>
      <c r="BJ883" s="83"/>
      <c r="BK883" s="83"/>
    </row>
    <row r="884" spans="1:63" ht="14.1" customHeight="1" x14ac:dyDescent="0.2">
      <c r="A884" s="96"/>
      <c r="B884" s="96"/>
      <c r="C884" s="135">
        <v>44328.430555555555</v>
      </c>
      <c r="D884" s="96" t="s">
        <v>124</v>
      </c>
      <c r="E884" s="96">
        <v>30.44</v>
      </c>
      <c r="F884" s="96">
        <v>6.75</v>
      </c>
      <c r="G884" s="96">
        <v>4.97</v>
      </c>
      <c r="H884" s="96">
        <v>3260</v>
      </c>
      <c r="I884" s="96">
        <v>114.018</v>
      </c>
      <c r="J884" s="96" t="s">
        <v>78</v>
      </c>
      <c r="K884" s="96">
        <v>75.599999999999994</v>
      </c>
      <c r="L884" s="96">
        <v>30.202629999999999</v>
      </c>
      <c r="M884" s="96">
        <v>0.78592499999999998</v>
      </c>
      <c r="N884" s="96">
        <v>29.858803999999999</v>
      </c>
      <c r="O884" s="96">
        <v>1.9464809999999999</v>
      </c>
      <c r="P884" s="96">
        <v>382067</v>
      </c>
      <c r="Q884" s="96">
        <v>1835000</v>
      </c>
      <c r="R884" s="103">
        <v>0.21</v>
      </c>
      <c r="S884" s="103"/>
      <c r="T884" s="103"/>
      <c r="U884" s="103"/>
      <c r="V884" s="103">
        <f t="shared" si="201"/>
        <v>2.5536763141599996</v>
      </c>
      <c r="W884" s="96">
        <f t="shared" si="202"/>
        <v>30.744400000000002</v>
      </c>
      <c r="X884" s="96">
        <f t="shared" si="203"/>
        <v>31.048800000000004</v>
      </c>
      <c r="Y884" s="103">
        <f t="shared" si="204"/>
        <v>29.831199999999999</v>
      </c>
      <c r="Z884" s="103">
        <f t="shared" si="205"/>
        <v>29.858803999999999</v>
      </c>
      <c r="AA884" s="103">
        <f t="shared" si="206"/>
        <v>29.2224</v>
      </c>
      <c r="AB884" s="96"/>
      <c r="AC884" s="96">
        <v>30.57</v>
      </c>
      <c r="AD884" s="96">
        <v>29.7</v>
      </c>
      <c r="AE884" s="96">
        <f t="shared" si="207"/>
        <v>1.0042706964520367</v>
      </c>
      <c r="AF884" s="96">
        <f t="shared" si="214"/>
        <v>0.97568988173455973</v>
      </c>
      <c r="AG884" s="96"/>
      <c r="AH884" s="103">
        <f>IF(AND(M884&lt;Variables!$G$6,M884&gt;Variables!$G$5),0,1)</f>
        <v>1</v>
      </c>
      <c r="AI884" s="103">
        <f t="shared" si="208"/>
        <v>0</v>
      </c>
      <c r="AJ884" s="103">
        <f>IF(I884&gt;Variables!$G$7,0,1)</f>
        <v>0</v>
      </c>
      <c r="AK884" s="103">
        <f>IF(F884&gt;Variables!$G$8,0,1)</f>
        <v>1</v>
      </c>
      <c r="AL884" s="103">
        <f>IF(G884&gt;Variables!$G$9,0,1)</f>
        <v>1</v>
      </c>
      <c r="AM884" s="103">
        <f>IF(AND(K884&gt;Variables!$G$10,K884&lt;Variables!$G$11),0,1)</f>
        <v>1</v>
      </c>
      <c r="AN884" s="103">
        <f>IF(H884&lt;Variables!$G$13,1,0)</f>
        <v>0</v>
      </c>
      <c r="AO884" s="101">
        <f>IF(R884&lt;Variables!$G$12,0,1)</f>
        <v>0</v>
      </c>
      <c r="AP884" s="104">
        <f t="shared" si="215"/>
        <v>1</v>
      </c>
      <c r="AQ884" s="104"/>
      <c r="AR884" s="104"/>
      <c r="AS884" s="104"/>
      <c r="AT884" s="104">
        <v>1</v>
      </c>
      <c r="AU884" s="104"/>
      <c r="AV884" s="96" t="str">
        <f t="shared" si="209"/>
        <v/>
      </c>
      <c r="AW884" s="96">
        <f t="shared" si="210"/>
        <v>1</v>
      </c>
      <c r="AX884" s="96" t="str">
        <f t="shared" si="211"/>
        <v/>
      </c>
      <c r="AY884" s="96">
        <f t="shared" si="212"/>
        <v>1</v>
      </c>
      <c r="AZ884" s="96">
        <f t="shared" si="213"/>
        <v>2.5495939141599999</v>
      </c>
      <c r="BA884" s="96"/>
      <c r="BB884" s="96"/>
      <c r="BC884" s="96"/>
      <c r="BD884" s="96"/>
      <c r="BE884"/>
      <c r="BF884"/>
      <c r="BG884"/>
      <c r="BH884"/>
      <c r="BI884"/>
      <c r="BJ884" s="83"/>
      <c r="BK884" s="83"/>
    </row>
    <row r="885" spans="1:63" ht="14.1" customHeight="1" x14ac:dyDescent="0.2">
      <c r="A885" s="96"/>
      <c r="B885" s="96"/>
      <c r="C885" s="135">
        <v>44328.430555555555</v>
      </c>
      <c r="D885" s="96" t="s">
        <v>125</v>
      </c>
      <c r="E885" s="96">
        <v>21.53</v>
      </c>
      <c r="F885" s="96">
        <v>6.98</v>
      </c>
      <c r="G885" s="96">
        <v>5.59</v>
      </c>
      <c r="H885" s="96">
        <v>2900</v>
      </c>
      <c r="I885" s="96">
        <v>7.4119999999999999</v>
      </c>
      <c r="J885" s="96" t="s">
        <v>78</v>
      </c>
      <c r="K885" s="96">
        <v>75.16</v>
      </c>
      <c r="L885" s="96">
        <v>21.39847</v>
      </c>
      <c r="M885" s="96">
        <v>0.61467000000000005</v>
      </c>
      <c r="N885" s="96">
        <v>21.190066999999999</v>
      </c>
      <c r="O885" s="96">
        <v>1.6042110000000001</v>
      </c>
      <c r="P885" s="96">
        <v>690621</v>
      </c>
      <c r="Q885" s="96">
        <v>3212000</v>
      </c>
      <c r="R885" s="105">
        <v>0.22</v>
      </c>
      <c r="S885" s="105"/>
      <c r="T885" s="105"/>
      <c r="U885" s="105"/>
      <c r="V885" s="105">
        <f t="shared" si="201"/>
        <v>2.5670129792864</v>
      </c>
      <c r="W885" s="96">
        <f t="shared" si="202"/>
        <v>21.7453</v>
      </c>
      <c r="X885" s="96">
        <f t="shared" si="203"/>
        <v>21.960600000000003</v>
      </c>
      <c r="Y885" s="105">
        <f t="shared" si="204"/>
        <v>21.099399999999999</v>
      </c>
      <c r="Z885" s="105">
        <f t="shared" si="205"/>
        <v>21.190066999999999</v>
      </c>
      <c r="AA885" s="105">
        <f t="shared" si="206"/>
        <v>20.668800000000001</v>
      </c>
      <c r="AB885" s="96"/>
      <c r="AC885" s="96">
        <v>21.72</v>
      </c>
      <c r="AD885" s="96">
        <v>21.31</v>
      </c>
      <c r="AE885" s="96">
        <f t="shared" si="207"/>
        <v>1.0088248954946586</v>
      </c>
      <c r="AF885" s="96">
        <f t="shared" si="214"/>
        <v>0.98978169995355303</v>
      </c>
      <c r="AG885" s="96"/>
      <c r="AH885" s="105">
        <f>IF(AND(M885&lt;Variables!$G$6,M885&gt;Variables!$G$5),0,1)</f>
        <v>1</v>
      </c>
      <c r="AI885" s="105">
        <f t="shared" si="208"/>
        <v>0</v>
      </c>
      <c r="AJ885" s="105">
        <f>IF(I885&gt;Variables!$G$7,0,1)</f>
        <v>0</v>
      </c>
      <c r="AK885" s="105">
        <f>IF(F885&gt;Variables!$G$8,0,1)</f>
        <v>1</v>
      </c>
      <c r="AL885" s="105">
        <f>IF(G885&gt;Variables!$G$9,0,1)</f>
        <v>1</v>
      </c>
      <c r="AM885" s="105">
        <f>IF(AND(K885&gt;Variables!$G$10,K885&lt;Variables!$G$11),0,1)</f>
        <v>1</v>
      </c>
      <c r="AN885" s="103">
        <f>IF(H885&lt;Variables!$G$13,1,0)</f>
        <v>0</v>
      </c>
      <c r="AO885" s="101">
        <f>IF(R885&lt;Variables!$G$12,0,1)</f>
        <v>0</v>
      </c>
      <c r="AP885" s="106">
        <f t="shared" si="215"/>
        <v>1</v>
      </c>
      <c r="AQ885" s="106"/>
      <c r="AR885" s="106"/>
      <c r="AS885" s="106"/>
      <c r="AT885" s="106"/>
      <c r="AU885" s="106">
        <v>1</v>
      </c>
      <c r="AV885" s="96" t="str">
        <f t="shared" si="209"/>
        <v/>
      </c>
      <c r="AW885" s="96" t="str">
        <f t="shared" si="210"/>
        <v/>
      </c>
      <c r="AX885" s="96">
        <f t="shared" si="211"/>
        <v>2</v>
      </c>
      <c r="AY885" s="96">
        <f t="shared" si="212"/>
        <v>2</v>
      </c>
      <c r="AZ885" s="96">
        <f t="shared" si="213"/>
        <v>2.5629543392863998</v>
      </c>
      <c r="BA885" s="96"/>
      <c r="BB885" s="96"/>
      <c r="BC885" s="96"/>
      <c r="BD885" s="96"/>
      <c r="BE885"/>
      <c r="BF885"/>
      <c r="BG885"/>
      <c r="BH885"/>
      <c r="BI885"/>
      <c r="BJ885" s="83"/>
      <c r="BK885" s="83"/>
    </row>
    <row r="886" spans="1:63" ht="14.1" customHeight="1" x14ac:dyDescent="0.2">
      <c r="A886" s="96"/>
      <c r="B886" s="96"/>
      <c r="C886" s="135">
        <v>44328.430555555555</v>
      </c>
      <c r="D886" s="96" t="s">
        <v>116</v>
      </c>
      <c r="E886" s="96">
        <v>84.364999999999995</v>
      </c>
      <c r="F886" s="96">
        <v>5.87</v>
      </c>
      <c r="G886" s="96">
        <v>4.71</v>
      </c>
      <c r="H886" s="96">
        <v>14110</v>
      </c>
      <c r="I886" s="96">
        <v>26.940999999999999</v>
      </c>
      <c r="J886" s="96" t="s">
        <v>78</v>
      </c>
      <c r="K886" s="96">
        <v>75.14</v>
      </c>
      <c r="L886" s="96">
        <v>83.518749999999997</v>
      </c>
      <c r="M886" s="96">
        <v>1.0132460000000001</v>
      </c>
      <c r="N886" s="96">
        <v>82.710318000000001</v>
      </c>
      <c r="O886" s="96">
        <v>2.0005760000000001</v>
      </c>
      <c r="P886" s="96">
        <v>666068</v>
      </c>
      <c r="Q886" s="96">
        <v>2839000</v>
      </c>
      <c r="R886" s="105">
        <v>0.23</v>
      </c>
      <c r="S886" s="105"/>
      <c r="T886" s="105"/>
      <c r="U886" s="105"/>
      <c r="V886" s="105">
        <f t="shared" si="201"/>
        <v>2.52753996717728</v>
      </c>
      <c r="W886" s="96">
        <f t="shared" si="202"/>
        <v>85.208649999999992</v>
      </c>
      <c r="X886" s="96">
        <f t="shared" si="203"/>
        <v>86.052300000000002</v>
      </c>
      <c r="Y886" s="105">
        <f t="shared" si="204"/>
        <v>82.677699999999987</v>
      </c>
      <c r="Z886" s="105">
        <f t="shared" si="205"/>
        <v>82.710318000000001</v>
      </c>
      <c r="AA886" s="105">
        <f t="shared" si="206"/>
        <v>80.990399999999994</v>
      </c>
      <c r="AB886" s="96"/>
      <c r="AC886" s="96">
        <v>85.85</v>
      </c>
      <c r="AD886" s="96">
        <v>84</v>
      </c>
      <c r="AE886" s="97">
        <f t="shared" si="207"/>
        <v>1.017602086173176</v>
      </c>
      <c r="AF886" s="96">
        <f t="shared" si="214"/>
        <v>0.99567356131097029</v>
      </c>
      <c r="AG886" s="96"/>
      <c r="AH886" s="105">
        <f>IF(AND(M886&lt;Variables!$G$6,M886&gt;Variables!$G$5),0,1)</f>
        <v>1</v>
      </c>
      <c r="AI886" s="105">
        <f t="shared" si="208"/>
        <v>0</v>
      </c>
      <c r="AJ886" s="105">
        <f>IF(I886&gt;Variables!$G$7,0,1)</f>
        <v>0</v>
      </c>
      <c r="AK886" s="105">
        <f>IF(F886&gt;Variables!$G$8,0,1)</f>
        <v>1</v>
      </c>
      <c r="AL886" s="105">
        <f>IF(G886&gt;Variables!$G$9,0,1)</f>
        <v>1</v>
      </c>
      <c r="AM886" s="105">
        <f>IF(AND(K886&gt;Variables!$G$10,K886&lt;Variables!$G$11),0,1)</f>
        <v>1</v>
      </c>
      <c r="AN886" s="103">
        <f>IF(H886&lt;Variables!$G$13,1,0)</f>
        <v>0</v>
      </c>
      <c r="AO886" s="101">
        <f>IF(R886&lt;Variables!$G$12,0,1)</f>
        <v>0</v>
      </c>
      <c r="AP886" s="106">
        <f t="shared" si="215"/>
        <v>1</v>
      </c>
      <c r="AQ886" s="106"/>
      <c r="AR886" s="106"/>
      <c r="AS886" s="106"/>
      <c r="AT886" s="106"/>
      <c r="AU886" s="106">
        <v>1</v>
      </c>
      <c r="AV886" s="96">
        <f t="shared" si="209"/>
        <v>3</v>
      </c>
      <c r="AW886" s="96" t="str">
        <f t="shared" si="210"/>
        <v/>
      </c>
      <c r="AX886" s="96" t="str">
        <f t="shared" si="211"/>
        <v/>
      </c>
      <c r="AY886" s="96">
        <f t="shared" si="212"/>
        <v>3</v>
      </c>
      <c r="AZ886" s="96">
        <f t="shared" si="213"/>
        <v>2.5234824071772803</v>
      </c>
      <c r="BA886" s="96"/>
      <c r="BB886" s="96"/>
      <c r="BC886" s="96"/>
      <c r="BD886" s="96"/>
      <c r="BE886"/>
      <c r="BF886"/>
      <c r="BG886"/>
      <c r="BH886"/>
      <c r="BI886"/>
      <c r="BJ886" s="83"/>
      <c r="BK886" s="83"/>
    </row>
    <row r="887" spans="1:63" ht="14.1" customHeight="1" x14ac:dyDescent="0.2">
      <c r="A887" s="96"/>
      <c r="B887" s="96"/>
      <c r="C887" s="135">
        <v>44328.430555555555</v>
      </c>
      <c r="D887" s="96" t="s">
        <v>92</v>
      </c>
      <c r="E887" s="96">
        <v>25.065000000000001</v>
      </c>
      <c r="F887" s="96">
        <v>7.22</v>
      </c>
      <c r="G887" s="96">
        <v>4.5599999999999996</v>
      </c>
      <c r="H887" s="96">
        <v>13410</v>
      </c>
      <c r="I887" s="96">
        <v>17.215</v>
      </c>
      <c r="J887" s="96" t="s">
        <v>76</v>
      </c>
      <c r="K887" s="96">
        <v>73.819999999999993</v>
      </c>
      <c r="L887" s="96">
        <v>24.8385</v>
      </c>
      <c r="M887" s="96">
        <v>0.91189100000000001</v>
      </c>
      <c r="N887" s="96">
        <v>24.614231</v>
      </c>
      <c r="O887" s="96">
        <v>1.8313330000000001</v>
      </c>
      <c r="P887" s="96">
        <v>5502000</v>
      </c>
      <c r="Q887" s="96">
        <v>4967000</v>
      </c>
      <c r="R887" s="105">
        <v>1.1100000000000001</v>
      </c>
      <c r="S887" s="105"/>
      <c r="T887" s="105"/>
      <c r="U887" s="105"/>
      <c r="V887" s="105">
        <f t="shared" si="201"/>
        <v>2.5273350824254401</v>
      </c>
      <c r="W887" s="96">
        <f t="shared" si="202"/>
        <v>25.315650000000002</v>
      </c>
      <c r="X887" s="96">
        <f t="shared" si="203"/>
        <v>25.566300000000002</v>
      </c>
      <c r="Y887" s="105">
        <f t="shared" si="204"/>
        <v>24.563700000000001</v>
      </c>
      <c r="Z887" s="105">
        <f t="shared" si="205"/>
        <v>24.614231</v>
      </c>
      <c r="AA887" s="105">
        <f t="shared" si="206"/>
        <v>24.0624</v>
      </c>
      <c r="AB887" s="96"/>
      <c r="AC887" s="96">
        <v>25.23</v>
      </c>
      <c r="AD887" s="96">
        <v>24.8</v>
      </c>
      <c r="AE887" s="96">
        <f t="shared" si="207"/>
        <v>1.0065828845002991</v>
      </c>
      <c r="AF887" s="96">
        <f t="shared" si="214"/>
        <v>0.98942748852982243</v>
      </c>
      <c r="AG887" s="96"/>
      <c r="AH887" s="105">
        <f>IF(AND(M887&lt;Variables!$G$6,M887&gt;Variables!$G$5),0,1)</f>
        <v>1</v>
      </c>
      <c r="AI887" s="105">
        <f t="shared" si="208"/>
        <v>0</v>
      </c>
      <c r="AJ887" s="105">
        <f>IF(I887&gt;Variables!$G$7,0,1)</f>
        <v>0</v>
      </c>
      <c r="AK887" s="105">
        <f>IF(F887&gt;Variables!$G$8,0,1)</f>
        <v>1</v>
      </c>
      <c r="AL887" s="105">
        <f>IF(G887&gt;Variables!$G$9,0,1)</f>
        <v>1</v>
      </c>
      <c r="AM887" s="105">
        <f>IF(AND(K887&gt;Variables!$G$10,K887&lt;Variables!$G$11),0,1)</f>
        <v>0</v>
      </c>
      <c r="AN887" s="103">
        <f>IF(H887&lt;Variables!$G$13,1,0)</f>
        <v>0</v>
      </c>
      <c r="AO887" s="101">
        <f>IF(R887&lt;Variables!$G$12,0,1)</f>
        <v>0</v>
      </c>
      <c r="AP887" s="106">
        <f t="shared" si="215"/>
        <v>0</v>
      </c>
      <c r="AQ887" s="106"/>
      <c r="AR887" s="106"/>
      <c r="AS887" s="106"/>
      <c r="AT887" s="106"/>
      <c r="AU887" s="106">
        <v>1</v>
      </c>
      <c r="AV887" s="96" t="str">
        <f t="shared" si="209"/>
        <v/>
      </c>
      <c r="AW887" s="96" t="str">
        <f t="shared" si="210"/>
        <v/>
      </c>
      <c r="AX887" s="96">
        <f t="shared" si="211"/>
        <v>2</v>
      </c>
      <c r="AY887" s="96">
        <f t="shared" si="212"/>
        <v>2</v>
      </c>
      <c r="AZ887" s="96">
        <f t="shared" si="213"/>
        <v>2.5233488024254398</v>
      </c>
      <c r="BA887" s="96"/>
      <c r="BB887" s="96"/>
      <c r="BC887" s="96"/>
      <c r="BD887" s="96"/>
      <c r="BE887"/>
      <c r="BF887"/>
      <c r="BG887"/>
      <c r="BH887"/>
      <c r="BI887"/>
      <c r="BJ887" s="83"/>
      <c r="BK887" s="83"/>
    </row>
    <row r="888" spans="1:63" ht="14.1" customHeight="1" x14ac:dyDescent="0.2">
      <c r="A888" s="96"/>
      <c r="B888" s="96"/>
      <c r="C888" s="135">
        <v>44328.430555555555</v>
      </c>
      <c r="D888" s="96" t="s">
        <v>138</v>
      </c>
      <c r="E888" s="96">
        <v>73.44</v>
      </c>
      <c r="F888" s="96">
        <v>5.38</v>
      </c>
      <c r="G888" s="96">
        <v>4.5599999999999996</v>
      </c>
      <c r="H888" s="96">
        <v>6980</v>
      </c>
      <c r="I888" s="96">
        <v>68.376999999999995</v>
      </c>
      <c r="J888" s="96" t="s">
        <v>78</v>
      </c>
      <c r="K888" s="96">
        <v>71.88</v>
      </c>
      <c r="L888" s="96">
        <v>72.662345000000002</v>
      </c>
      <c r="M888" s="96">
        <v>1.0702309999999999</v>
      </c>
      <c r="N888" s="96">
        <v>72.127517999999995</v>
      </c>
      <c r="O888" s="96">
        <v>1.819669</v>
      </c>
      <c r="P888" s="96">
        <v>263466</v>
      </c>
      <c r="Q888" s="96">
        <v>1173000</v>
      </c>
      <c r="R888" s="105">
        <v>0.22</v>
      </c>
      <c r="S888" s="105"/>
      <c r="T888" s="105"/>
      <c r="U888" s="105"/>
      <c r="V888" s="105">
        <f t="shared" si="201"/>
        <v>2.4982234964393601</v>
      </c>
      <c r="W888" s="96">
        <f t="shared" si="202"/>
        <v>74.174399999999991</v>
      </c>
      <c r="X888" s="96">
        <f t="shared" si="203"/>
        <v>74.908799999999999</v>
      </c>
      <c r="Y888" s="105">
        <f t="shared" si="204"/>
        <v>71.971199999999996</v>
      </c>
      <c r="Z888" s="105">
        <f t="shared" si="205"/>
        <v>72.127517999999995</v>
      </c>
      <c r="AA888" s="105">
        <f t="shared" si="206"/>
        <v>70.502399999999994</v>
      </c>
      <c r="AB888" s="96"/>
      <c r="AC888" s="96">
        <v>73.959999999999994</v>
      </c>
      <c r="AD888" s="96">
        <v>72.69</v>
      </c>
      <c r="AE888" s="96">
        <f t="shared" si="207"/>
        <v>1.0070806100217864</v>
      </c>
      <c r="AF888" s="96">
        <f t="shared" si="214"/>
        <v>0.98978758169934644</v>
      </c>
      <c r="AG888" s="96"/>
      <c r="AH888" s="105">
        <f>IF(AND(M888&lt;Variables!$G$6,M888&gt;Variables!$G$5),0,1)</f>
        <v>1</v>
      </c>
      <c r="AI888" s="105">
        <f t="shared" si="208"/>
        <v>0</v>
      </c>
      <c r="AJ888" s="105">
        <f>IF(I888&gt;Variables!$G$7,0,1)</f>
        <v>0</v>
      </c>
      <c r="AK888" s="105">
        <f>IF(F888&gt;Variables!$G$8,0,1)</f>
        <v>1</v>
      </c>
      <c r="AL888" s="105">
        <f>IF(G888&gt;Variables!$G$9,0,1)</f>
        <v>1</v>
      </c>
      <c r="AM888" s="105">
        <f>IF(AND(K888&gt;Variables!$G$10,K888&lt;Variables!$G$11),0,1)</f>
        <v>0</v>
      </c>
      <c r="AN888" s="103">
        <f>IF(H888&lt;Variables!$G$13,1,0)</f>
        <v>0</v>
      </c>
      <c r="AO888" s="101">
        <f>IF(R888&lt;Variables!$G$12,0,1)</f>
        <v>0</v>
      </c>
      <c r="AP888" s="106">
        <f t="shared" si="215"/>
        <v>1</v>
      </c>
      <c r="AQ888" s="106"/>
      <c r="AR888" s="106"/>
      <c r="AS888" s="106"/>
      <c r="AT888" s="106"/>
      <c r="AU888" s="106">
        <v>1</v>
      </c>
      <c r="AV888" s="96" t="str">
        <f t="shared" si="209"/>
        <v/>
      </c>
      <c r="AW888" s="96" t="str">
        <f t="shared" si="210"/>
        <v/>
      </c>
      <c r="AX888" s="96">
        <f t="shared" si="211"/>
        <v>2</v>
      </c>
      <c r="AY888" s="96">
        <f t="shared" si="212"/>
        <v>2</v>
      </c>
      <c r="AZ888" s="96">
        <f t="shared" si="213"/>
        <v>2.49434197643936</v>
      </c>
      <c r="BA888" s="96"/>
      <c r="BB888" s="96"/>
      <c r="BC888" s="96"/>
      <c r="BD888" s="96"/>
      <c r="BE888"/>
      <c r="BF888"/>
      <c r="BG888"/>
      <c r="BH888"/>
      <c r="BI888"/>
      <c r="BJ888" s="83"/>
      <c r="BK888" s="83"/>
    </row>
    <row r="889" spans="1:63" ht="14.1" customHeight="1" x14ac:dyDescent="0.2">
      <c r="A889" s="96"/>
      <c r="B889" s="96"/>
      <c r="C889" s="135">
        <v>44328.430555555555</v>
      </c>
      <c r="D889" s="96" t="s">
        <v>109</v>
      </c>
      <c r="E889" s="96">
        <v>30.87</v>
      </c>
      <c r="F889" s="96">
        <v>17.64</v>
      </c>
      <c r="G889" s="96">
        <v>11.77</v>
      </c>
      <c r="H889" s="96">
        <v>2860</v>
      </c>
      <c r="I889" s="96">
        <v>-12.691000000000001</v>
      </c>
      <c r="J889" s="96" t="s">
        <v>76</v>
      </c>
      <c r="K889" s="96">
        <v>62.84</v>
      </c>
      <c r="L889" s="96">
        <v>30.693045000000001</v>
      </c>
      <c r="M889" s="96">
        <v>0.57653100000000002</v>
      </c>
      <c r="N889" s="96">
        <v>30.111630999999999</v>
      </c>
      <c r="O889" s="96">
        <v>2.518526</v>
      </c>
      <c r="P889" s="96">
        <v>322963</v>
      </c>
      <c r="Q889" s="96">
        <v>322877</v>
      </c>
      <c r="R889" s="103">
        <v>1</v>
      </c>
      <c r="S889" s="103"/>
      <c r="T889" s="103"/>
      <c r="U889" s="103"/>
      <c r="V889" s="103">
        <f t="shared" si="201"/>
        <v>2.4636537175804798</v>
      </c>
      <c r="W889" s="96">
        <f t="shared" si="202"/>
        <v>31.178700000000003</v>
      </c>
      <c r="X889" s="96">
        <f t="shared" si="203"/>
        <v>31.487400000000001</v>
      </c>
      <c r="Y889" s="103">
        <f t="shared" si="204"/>
        <v>30.252600000000001</v>
      </c>
      <c r="Z889" s="103">
        <f t="shared" si="205"/>
        <v>30.111630999999999</v>
      </c>
      <c r="AA889" s="103">
        <f t="shared" si="206"/>
        <v>29.635200000000001</v>
      </c>
      <c r="AB889" s="96"/>
      <c r="AC889" s="96"/>
      <c r="AD889" s="96">
        <v>30.16</v>
      </c>
      <c r="AE889" s="96">
        <f t="shared" si="207"/>
        <v>0</v>
      </c>
      <c r="AF889" s="96">
        <f t="shared" si="214"/>
        <v>0.97700032393909941</v>
      </c>
      <c r="AG889" s="96"/>
      <c r="AH889" s="103">
        <f>IF(AND(M889&lt;Variables!$G$6,M889&gt;Variables!$G$5),0,1)</f>
        <v>1</v>
      </c>
      <c r="AI889" s="103">
        <f t="shared" si="208"/>
        <v>0</v>
      </c>
      <c r="AJ889" s="103">
        <f>IF(I889&gt;Variables!$G$7,0,1)</f>
        <v>1</v>
      </c>
      <c r="AK889" s="103">
        <f>IF(F889&gt;Variables!$G$8,0,1)</f>
        <v>0</v>
      </c>
      <c r="AL889" s="103">
        <f>IF(G889&gt;Variables!$G$9,0,1)</f>
        <v>1</v>
      </c>
      <c r="AM889" s="103">
        <f>IF(AND(K889&gt;Variables!$G$10,K889&lt;Variables!$G$11),0,1)</f>
        <v>0</v>
      </c>
      <c r="AN889" s="103">
        <f>IF(H889&lt;Variables!$G$13,1,0)</f>
        <v>0</v>
      </c>
      <c r="AO889" s="101">
        <f>IF(R889&lt;Variables!$G$12,0,1)</f>
        <v>0</v>
      </c>
      <c r="AP889" s="104">
        <f t="shared" si="215"/>
        <v>0</v>
      </c>
      <c r="AQ889" s="104"/>
      <c r="AR889" s="104"/>
      <c r="AS889" s="104"/>
      <c r="AT889" s="104">
        <v>1</v>
      </c>
      <c r="AU889" s="104"/>
      <c r="AV889" s="96" t="str">
        <f t="shared" si="209"/>
        <v/>
      </c>
      <c r="AW889" s="96">
        <f t="shared" si="210"/>
        <v>1</v>
      </c>
      <c r="AX889" s="96" t="str">
        <f t="shared" si="211"/>
        <v/>
      </c>
      <c r="AY889" s="96">
        <f t="shared" si="212"/>
        <v>1</v>
      </c>
      <c r="AZ889" s="96">
        <f t="shared" si="213"/>
        <v>2.4602603575804802</v>
      </c>
      <c r="BA889" s="96"/>
      <c r="BB889" s="96"/>
      <c r="BC889" s="96"/>
      <c r="BD889" s="96"/>
      <c r="BE889"/>
      <c r="BF889"/>
      <c r="BG889"/>
      <c r="BH889"/>
      <c r="BI889"/>
      <c r="BJ889" s="83"/>
      <c r="BK889" s="83"/>
    </row>
    <row r="890" spans="1:63" ht="14.1" customHeight="1" x14ac:dyDescent="0.2">
      <c r="A890" s="96"/>
      <c r="B890" s="96"/>
      <c r="C890" s="135">
        <v>44328.430555555555</v>
      </c>
      <c r="D890" s="96" t="s">
        <v>113</v>
      </c>
      <c r="E890" s="96">
        <v>23.57</v>
      </c>
      <c r="F890" s="96">
        <v>12.49</v>
      </c>
      <c r="G890" s="96">
        <v>2.66</v>
      </c>
      <c r="H890" s="96">
        <v>2000</v>
      </c>
      <c r="I890" s="96">
        <v>-3.9279999999999999</v>
      </c>
      <c r="J890" s="96" t="s">
        <v>78</v>
      </c>
      <c r="K890" s="96">
        <v>62.62</v>
      </c>
      <c r="L890" s="96">
        <v>23.418119999999998</v>
      </c>
      <c r="M890" s="96">
        <v>0.64855799999999997</v>
      </c>
      <c r="N890" s="96">
        <v>23.060458000000001</v>
      </c>
      <c r="O890" s="96">
        <v>2.2095919999999998</v>
      </c>
      <c r="P890" s="96">
        <v>491757</v>
      </c>
      <c r="Q890" s="96">
        <v>641322</v>
      </c>
      <c r="R890" s="97">
        <v>0.77</v>
      </c>
      <c r="S890" s="97"/>
      <c r="T890" s="97"/>
      <c r="U890" s="97"/>
      <c r="V890" s="97">
        <f t="shared" si="201"/>
        <v>2.45724298393952</v>
      </c>
      <c r="W890" s="97">
        <f t="shared" si="202"/>
        <v>23.805700000000002</v>
      </c>
      <c r="X890" s="96">
        <f t="shared" si="203"/>
        <v>24.041399999999999</v>
      </c>
      <c r="Y890" s="96">
        <f t="shared" si="204"/>
        <v>23.098600000000001</v>
      </c>
      <c r="Z890" s="96">
        <f t="shared" si="205"/>
        <v>23.060458000000001</v>
      </c>
      <c r="AA890" s="96">
        <f t="shared" si="206"/>
        <v>22.627199999999998</v>
      </c>
      <c r="AB890" s="96"/>
      <c r="AC890" s="96">
        <v>23.84</v>
      </c>
      <c r="AD890" s="96">
        <v>23.17</v>
      </c>
      <c r="AE890" s="97">
        <f t="shared" si="207"/>
        <v>1.0114552397114978</v>
      </c>
      <c r="AF890" s="96">
        <f t="shared" si="214"/>
        <v>0.98302927450148503</v>
      </c>
      <c r="AG890" s="96"/>
      <c r="AH890" s="97">
        <f>IF(AND(M890&lt;Variables!$G$6,M890&gt;Variables!$G$5),0,1)</f>
        <v>1</v>
      </c>
      <c r="AI890" s="97">
        <f t="shared" si="208"/>
        <v>0</v>
      </c>
      <c r="AJ890" s="97">
        <f>IF(I890&gt;Variables!$G$7,0,1)</f>
        <v>1</v>
      </c>
      <c r="AK890" s="97">
        <f>IF(F890&gt;Variables!$G$8,0,1)</f>
        <v>0</v>
      </c>
      <c r="AL890" s="97">
        <f>IF(G890&gt;Variables!$G$9,0,1)</f>
        <v>1</v>
      </c>
      <c r="AM890" s="97">
        <f>IF(AND(K890&gt;Variables!$G$10,K890&lt;Variables!$G$11),0,1)</f>
        <v>0</v>
      </c>
      <c r="AN890" s="103">
        <f>IF(H890&lt;Variables!$G$13,1,0)</f>
        <v>1</v>
      </c>
      <c r="AO890" s="101">
        <f>IF(R890&lt;Variables!$G$12,0,1)</f>
        <v>0</v>
      </c>
      <c r="AP890" s="99">
        <f t="shared" si="215"/>
        <v>1</v>
      </c>
      <c r="AQ890" s="99"/>
      <c r="AR890" s="99"/>
      <c r="AS890" s="99">
        <v>1</v>
      </c>
      <c r="AT890" s="99"/>
      <c r="AU890" s="99"/>
      <c r="AV890" s="96">
        <f t="shared" si="209"/>
        <v>3</v>
      </c>
      <c r="AW890" s="96" t="str">
        <f t="shared" si="210"/>
        <v/>
      </c>
      <c r="AX890" s="96" t="str">
        <f t="shared" si="211"/>
        <v/>
      </c>
      <c r="AY890" s="96">
        <f t="shared" si="212"/>
        <v>3</v>
      </c>
      <c r="AZ890" s="96">
        <f t="shared" si="213"/>
        <v>2.4538615039395197</v>
      </c>
      <c r="BA890" s="96"/>
      <c r="BB890" s="96"/>
      <c r="BC890" s="96"/>
      <c r="BD890" s="96"/>
      <c r="BE890"/>
      <c r="BF890"/>
      <c r="BG890"/>
      <c r="BH890"/>
      <c r="BI890"/>
      <c r="BJ890" s="83"/>
      <c r="BK890" s="83"/>
    </row>
    <row r="891" spans="1:63" ht="14.1" customHeight="1" x14ac:dyDescent="0.2">
      <c r="A891" s="96"/>
      <c r="B891" s="96"/>
      <c r="C891" s="135">
        <v>44328.430555555555</v>
      </c>
      <c r="D891" s="96" t="s">
        <v>120</v>
      </c>
      <c r="E891" s="96">
        <v>9.56</v>
      </c>
      <c r="F891" s="96">
        <v>23.59</v>
      </c>
      <c r="G891" s="96">
        <v>20.55</v>
      </c>
      <c r="H891" s="96">
        <v>227.99</v>
      </c>
      <c r="I891" s="96">
        <v>-1.601</v>
      </c>
      <c r="J891" s="96" t="s">
        <v>78</v>
      </c>
      <c r="K891" s="96">
        <v>62.47</v>
      </c>
      <c r="L891" s="96">
        <v>9.2339099999999998</v>
      </c>
      <c r="M891" s="96">
        <v>3.5314399999999999</v>
      </c>
      <c r="N891" s="96">
        <v>9.0242470000000008</v>
      </c>
      <c r="O891" s="96">
        <v>5.9368160000000003</v>
      </c>
      <c r="P891" s="96">
        <v>326190</v>
      </c>
      <c r="Q891" s="96">
        <v>211400</v>
      </c>
      <c r="R891" s="103">
        <v>1.54</v>
      </c>
      <c r="S891" s="103"/>
      <c r="T891" s="103"/>
      <c r="U891" s="103"/>
      <c r="V891" s="103">
        <f t="shared" si="201"/>
        <v>2.2771927399615999</v>
      </c>
      <c r="W891" s="96">
        <f t="shared" si="202"/>
        <v>9.6555999999999997</v>
      </c>
      <c r="X891" s="96">
        <f t="shared" si="203"/>
        <v>9.7512000000000008</v>
      </c>
      <c r="Y891" s="103">
        <f t="shared" si="204"/>
        <v>9.3688000000000002</v>
      </c>
      <c r="Z891" s="103">
        <f t="shared" si="205"/>
        <v>9.0242470000000008</v>
      </c>
      <c r="AA891" s="103">
        <f t="shared" si="206"/>
        <v>9.1776</v>
      </c>
      <c r="AB891" s="96"/>
      <c r="AC891" s="96">
        <v>9.65</v>
      </c>
      <c r="AD891" s="96">
        <v>9.15</v>
      </c>
      <c r="AE891" s="96">
        <f t="shared" si="207"/>
        <v>1.0094142259414225</v>
      </c>
      <c r="AF891" s="96">
        <f t="shared" si="214"/>
        <v>0.95711297071129708</v>
      </c>
      <c r="AG891" s="96"/>
      <c r="AH891" s="103">
        <f>IF(AND(M891&lt;Variables!$G$6,M891&gt;Variables!$G$5),0,1)</f>
        <v>1</v>
      </c>
      <c r="AI891" s="103">
        <f t="shared" si="208"/>
        <v>0</v>
      </c>
      <c r="AJ891" s="103">
        <f>IF(I891&gt;Variables!$G$7,0,1)</f>
        <v>1</v>
      </c>
      <c r="AK891" s="103">
        <f>IF(F891&gt;Variables!$G$8,0,1)</f>
        <v>0</v>
      </c>
      <c r="AL891" s="103">
        <f>IF(G891&gt;Variables!$G$9,0,1)</f>
        <v>0</v>
      </c>
      <c r="AM891" s="103">
        <f>IF(AND(K891&gt;Variables!$G$10,K891&lt;Variables!$G$11),0,1)</f>
        <v>0</v>
      </c>
      <c r="AN891" s="103">
        <f>IF(H891&lt;Variables!$G$13,1,0)</f>
        <v>1</v>
      </c>
      <c r="AO891" s="101">
        <f>IF(R891&lt;Variables!$G$12,0,1)</f>
        <v>0</v>
      </c>
      <c r="AP891" s="104">
        <f t="shared" si="215"/>
        <v>1</v>
      </c>
      <c r="AQ891" s="104"/>
      <c r="AR891" s="104"/>
      <c r="AS891" s="104"/>
      <c r="AT891" s="104">
        <v>1</v>
      </c>
      <c r="AU891" s="104"/>
      <c r="AV891" s="96">
        <f t="shared" si="209"/>
        <v>3</v>
      </c>
      <c r="AW891" s="96">
        <f t="shared" si="210"/>
        <v>1</v>
      </c>
      <c r="AX891" s="96" t="str">
        <f t="shared" si="211"/>
        <v/>
      </c>
      <c r="AY891" s="96">
        <f t="shared" si="212"/>
        <v>3</v>
      </c>
      <c r="AZ891" s="96">
        <f t="shared" si="213"/>
        <v>2.2738193599615997</v>
      </c>
      <c r="BA891" s="96"/>
      <c r="BB891" s="96"/>
      <c r="BC891" s="96"/>
      <c r="BD891" s="96"/>
      <c r="BE891"/>
      <c r="BF891"/>
      <c r="BG891"/>
      <c r="BH891"/>
      <c r="BI891"/>
      <c r="BJ891" s="83"/>
      <c r="BK891" s="83"/>
    </row>
    <row r="892" spans="1:63" ht="14.1" customHeight="1" x14ac:dyDescent="0.2">
      <c r="A892" s="96"/>
      <c r="B892" s="96"/>
      <c r="C892" s="135">
        <v>44328.430555555555</v>
      </c>
      <c r="D892" s="96" t="s">
        <v>110</v>
      </c>
      <c r="E892" s="96">
        <v>14.885</v>
      </c>
      <c r="F892" s="96">
        <v>5.73</v>
      </c>
      <c r="G892" s="96">
        <v>4.24</v>
      </c>
      <c r="H892" s="96">
        <v>5180</v>
      </c>
      <c r="I892" s="96">
        <v>-80.775000000000006</v>
      </c>
      <c r="J892" s="96" t="s">
        <v>78</v>
      </c>
      <c r="K892" s="96">
        <v>62.39</v>
      </c>
      <c r="L892" s="96">
        <v>14.81392</v>
      </c>
      <c r="M892" s="96">
        <v>0.479819</v>
      </c>
      <c r="N892" s="96">
        <v>14.713182</v>
      </c>
      <c r="O892" s="96">
        <v>1.16778</v>
      </c>
      <c r="P892" s="96">
        <v>578063</v>
      </c>
      <c r="Q892" s="96">
        <v>1141000</v>
      </c>
      <c r="R892" s="105">
        <v>0.51</v>
      </c>
      <c r="S892" s="105"/>
      <c r="T892" s="105"/>
      <c r="U892" s="105"/>
      <c r="V892" s="105">
        <f t="shared" si="201"/>
        <v>2.46571606899992</v>
      </c>
      <c r="W892" s="96">
        <f t="shared" si="202"/>
        <v>15.033849999999999</v>
      </c>
      <c r="X892" s="96">
        <f t="shared" si="203"/>
        <v>15.182700000000001</v>
      </c>
      <c r="Y892" s="105">
        <f t="shared" si="204"/>
        <v>14.587299999999999</v>
      </c>
      <c r="Z892" s="105">
        <f t="shared" si="205"/>
        <v>14.713182</v>
      </c>
      <c r="AA892" s="105">
        <f t="shared" si="206"/>
        <v>14.2896</v>
      </c>
      <c r="AB892" s="96"/>
      <c r="AC892" s="96">
        <v>14.99</v>
      </c>
      <c r="AD892" s="96">
        <v>14.81</v>
      </c>
      <c r="AE892" s="96">
        <f t="shared" si="207"/>
        <v>1.0070540812898892</v>
      </c>
      <c r="AF892" s="96">
        <f t="shared" si="214"/>
        <v>0.99496137050722211</v>
      </c>
      <c r="AG892" s="96"/>
      <c r="AH892" s="105">
        <f>IF(AND(M892&lt;Variables!$G$6,M892&gt;Variables!$G$5),0,1)</f>
        <v>1</v>
      </c>
      <c r="AI892" s="105">
        <f t="shared" si="208"/>
        <v>0</v>
      </c>
      <c r="AJ892" s="105">
        <f>IF(I892&gt;Variables!$G$7,0,1)</f>
        <v>1</v>
      </c>
      <c r="AK892" s="105">
        <f>IF(F892&gt;Variables!$G$8,0,1)</f>
        <v>1</v>
      </c>
      <c r="AL892" s="105">
        <f>IF(G892&gt;Variables!$G$9,0,1)</f>
        <v>1</v>
      </c>
      <c r="AM892" s="105">
        <f>IF(AND(K892&gt;Variables!$G$10,K892&lt;Variables!$G$11),0,1)</f>
        <v>0</v>
      </c>
      <c r="AN892" s="103">
        <f>IF(H892&lt;Variables!$G$13,1,0)</f>
        <v>0</v>
      </c>
      <c r="AO892" s="101">
        <f>IF(R892&lt;Variables!$G$12,0,1)</f>
        <v>0</v>
      </c>
      <c r="AP892" s="106">
        <f t="shared" si="215"/>
        <v>1</v>
      </c>
      <c r="AQ892" s="106"/>
      <c r="AR892" s="106"/>
      <c r="AS892" s="106"/>
      <c r="AT892" s="106"/>
      <c r="AU892" s="106">
        <v>1</v>
      </c>
      <c r="AV892" s="96" t="str">
        <f t="shared" si="209"/>
        <v/>
      </c>
      <c r="AW892" s="96" t="str">
        <f t="shared" si="210"/>
        <v/>
      </c>
      <c r="AX892" s="96">
        <f t="shared" si="211"/>
        <v>2</v>
      </c>
      <c r="AY892" s="96">
        <f t="shared" si="212"/>
        <v>2</v>
      </c>
      <c r="AZ892" s="96">
        <f t="shared" si="213"/>
        <v>2.4623470089999198</v>
      </c>
      <c r="BA892" s="96"/>
      <c r="BB892" s="96"/>
      <c r="BC892" s="96"/>
      <c r="BD892" s="96"/>
      <c r="BE892"/>
      <c r="BF892"/>
      <c r="BG892"/>
      <c r="BH892"/>
      <c r="BI892"/>
      <c r="BJ892" s="83"/>
      <c r="BK892" s="83"/>
    </row>
    <row r="893" spans="1:63" ht="14.1" customHeight="1" x14ac:dyDescent="0.2">
      <c r="A893" s="96"/>
      <c r="B893" s="96"/>
      <c r="C893" s="135">
        <v>44328.430555555555</v>
      </c>
      <c r="D893" s="96" t="s">
        <v>128</v>
      </c>
      <c r="E893" s="96">
        <v>14.72</v>
      </c>
      <c r="F893" s="96">
        <v>9.58</v>
      </c>
      <c r="G893" s="96">
        <v>4.62</v>
      </c>
      <c r="H893" s="96">
        <v>5170</v>
      </c>
      <c r="I893" s="96">
        <v>-57.521000000000001</v>
      </c>
      <c r="J893" s="96" t="s">
        <v>76</v>
      </c>
      <c r="K893" s="96">
        <v>58.74</v>
      </c>
      <c r="L893" s="96">
        <v>14.639749999999999</v>
      </c>
      <c r="M893" s="96">
        <v>0.54816500000000001</v>
      </c>
      <c r="N893" s="96">
        <v>14.491593999999999</v>
      </c>
      <c r="O893" s="96">
        <v>1.5761270000000001</v>
      </c>
      <c r="P893" s="96">
        <v>532585</v>
      </c>
      <c r="Q893" s="96">
        <v>392072</v>
      </c>
      <c r="R893" s="103">
        <v>1.36</v>
      </c>
      <c r="S893" s="103"/>
      <c r="T893" s="103"/>
      <c r="U893" s="103"/>
      <c r="V893" s="103">
        <f t="shared" si="201"/>
        <v>2.4294578114552001</v>
      </c>
      <c r="W893" s="96">
        <f t="shared" si="202"/>
        <v>14.8672</v>
      </c>
      <c r="X893" s="96">
        <f t="shared" si="203"/>
        <v>15.0144</v>
      </c>
      <c r="Y893" s="103">
        <f t="shared" si="204"/>
        <v>14.425600000000001</v>
      </c>
      <c r="Z893" s="103">
        <f t="shared" si="205"/>
        <v>14.491593999999999</v>
      </c>
      <c r="AA893" s="103">
        <f t="shared" si="206"/>
        <v>14.1312</v>
      </c>
      <c r="AB893" s="96"/>
      <c r="AC893" s="96">
        <v>14.79</v>
      </c>
      <c r="AD893" s="96">
        <v>14.21</v>
      </c>
      <c r="AE893" s="96">
        <f t="shared" si="207"/>
        <v>1.0047554347826086</v>
      </c>
      <c r="AF893" s="96">
        <f t="shared" si="214"/>
        <v>0.96535326086956519</v>
      </c>
      <c r="AG893" s="96"/>
      <c r="AH893" s="103">
        <f>IF(AND(M893&lt;Variables!$G$6,M893&gt;Variables!$G$5),0,1)</f>
        <v>1</v>
      </c>
      <c r="AI893" s="103">
        <f t="shared" si="208"/>
        <v>0</v>
      </c>
      <c r="AJ893" s="103">
        <f>IF(I893&gt;Variables!$G$7,0,1)</f>
        <v>1</v>
      </c>
      <c r="AK893" s="103">
        <f>IF(F893&gt;Variables!$G$8,0,1)</f>
        <v>0</v>
      </c>
      <c r="AL893" s="103">
        <f>IF(G893&gt;Variables!$G$9,0,1)</f>
        <v>1</v>
      </c>
      <c r="AM893" s="103">
        <f>IF(AND(K893&gt;Variables!$G$10,K893&lt;Variables!$G$11),0,1)</f>
        <v>0</v>
      </c>
      <c r="AN893" s="103">
        <f>IF(H893&lt;Variables!$G$13,1,0)</f>
        <v>0</v>
      </c>
      <c r="AO893" s="101">
        <f>IF(R893&lt;Variables!$G$12,0,1)</f>
        <v>0</v>
      </c>
      <c r="AP893" s="104">
        <f t="shared" si="215"/>
        <v>0</v>
      </c>
      <c r="AQ893" s="104"/>
      <c r="AR893" s="104"/>
      <c r="AS893" s="104"/>
      <c r="AT893" s="104">
        <v>1</v>
      </c>
      <c r="AU893" s="104"/>
      <c r="AV893" s="96" t="str">
        <f t="shared" si="209"/>
        <v/>
      </c>
      <c r="AW893" s="96">
        <f t="shared" si="210"/>
        <v>1</v>
      </c>
      <c r="AX893" s="96" t="str">
        <f t="shared" si="211"/>
        <v/>
      </c>
      <c r="AY893" s="96">
        <f t="shared" si="212"/>
        <v>1</v>
      </c>
      <c r="AZ893" s="96">
        <f t="shared" si="213"/>
        <v>2.4262858514552001</v>
      </c>
      <c r="BA893" s="96"/>
      <c r="BB893" s="96"/>
      <c r="BC893" s="96"/>
      <c r="BD893" s="96"/>
      <c r="BE893"/>
      <c r="BF893"/>
      <c r="BG893"/>
      <c r="BH893"/>
      <c r="BI893"/>
      <c r="BJ893" s="83"/>
      <c r="BK893" s="83"/>
    </row>
    <row r="894" spans="1:63" ht="14.1" customHeight="1" x14ac:dyDescent="0.2">
      <c r="A894" s="96"/>
      <c r="B894" s="96"/>
      <c r="C894" s="135">
        <v>44328.430555555555</v>
      </c>
      <c r="D894" s="96" t="s">
        <v>127</v>
      </c>
      <c r="E894" s="96">
        <v>10.57</v>
      </c>
      <c r="F894" s="96">
        <v>13.72</v>
      </c>
      <c r="G894" s="96">
        <v>13.78</v>
      </c>
      <c r="H894" s="96">
        <v>212.86</v>
      </c>
      <c r="I894" s="96">
        <v>-6.9020000000000001</v>
      </c>
      <c r="J894" s="96" t="s">
        <v>78</v>
      </c>
      <c r="K894" s="96">
        <v>55.67</v>
      </c>
      <c r="L894" s="96">
        <v>10.410835000000001</v>
      </c>
      <c r="M894" s="96">
        <v>1.52884</v>
      </c>
      <c r="N894" s="96">
        <v>10.377366</v>
      </c>
      <c r="O894" s="96">
        <v>1.85629</v>
      </c>
      <c r="P894" s="96">
        <v>1780000</v>
      </c>
      <c r="Q894" s="96">
        <v>4030000</v>
      </c>
      <c r="R894" s="101">
        <v>0.44</v>
      </c>
      <c r="S894" s="101"/>
      <c r="T894" s="101"/>
      <c r="U894" s="101"/>
      <c r="V894" s="101">
        <f t="shared" si="201"/>
        <v>2.3609566661536001</v>
      </c>
      <c r="W894" s="101">
        <f t="shared" si="202"/>
        <v>10.675700000000001</v>
      </c>
      <c r="X894" s="101">
        <f t="shared" si="203"/>
        <v>10.7814</v>
      </c>
      <c r="Y894" s="96">
        <f t="shared" si="204"/>
        <v>10.358600000000001</v>
      </c>
      <c r="Z894" s="96">
        <f t="shared" si="205"/>
        <v>10.377366</v>
      </c>
      <c r="AA894" s="96">
        <f t="shared" si="206"/>
        <v>10.1472</v>
      </c>
      <c r="AB894" s="96"/>
      <c r="AC894" s="96">
        <v>11.22</v>
      </c>
      <c r="AD894" s="96">
        <v>10.45</v>
      </c>
      <c r="AE894" s="101">
        <f t="shared" si="207"/>
        <v>1.0614947965941344</v>
      </c>
      <c r="AF894" s="96">
        <f t="shared" si="214"/>
        <v>0.98864711447492892</v>
      </c>
      <c r="AG894" s="96"/>
      <c r="AH894" s="101">
        <f>IF(AND(M894&lt;Variables!$G$6,M894&gt;Variables!$G$5),0,1)</f>
        <v>1</v>
      </c>
      <c r="AI894" s="101">
        <f t="shared" si="208"/>
        <v>0</v>
      </c>
      <c r="AJ894" s="101">
        <f>IF(I894&gt;Variables!$G$7,0,1)</f>
        <v>1</v>
      </c>
      <c r="AK894" s="101">
        <f>IF(F894&gt;Variables!$G$8,0,1)</f>
        <v>0</v>
      </c>
      <c r="AL894" s="101">
        <f>IF(G894&gt;Variables!$G$9,0,1)</f>
        <v>0</v>
      </c>
      <c r="AM894" s="101">
        <f>IF(AND(K894&gt;Variables!$G$10,K894&lt;Variables!$G$11),0,1)</f>
        <v>0</v>
      </c>
      <c r="AN894" s="103">
        <f>IF(H894&lt;Variables!$G$13,1,0)</f>
        <v>1</v>
      </c>
      <c r="AO894" s="101">
        <f>IF(R894&lt;Variables!$G$12,0,1)</f>
        <v>0</v>
      </c>
      <c r="AP894" s="102">
        <f t="shared" si="215"/>
        <v>1</v>
      </c>
      <c r="AQ894" s="102"/>
      <c r="AR894" s="102">
        <v>1</v>
      </c>
      <c r="AS894" s="102"/>
      <c r="AT894" s="102"/>
      <c r="AU894" s="102"/>
      <c r="AV894" s="96">
        <f t="shared" si="209"/>
        <v>3</v>
      </c>
      <c r="AW894" s="96" t="str">
        <f t="shared" si="210"/>
        <v/>
      </c>
      <c r="AX894" s="96" t="str">
        <f t="shared" si="211"/>
        <v/>
      </c>
      <c r="AY894" s="96">
        <f t="shared" si="212"/>
        <v>3</v>
      </c>
      <c r="AZ894" s="96">
        <f t="shared" si="213"/>
        <v>2.3579504861536003</v>
      </c>
      <c r="BA894" s="96"/>
      <c r="BB894" s="96"/>
      <c r="BC894" s="96"/>
      <c r="BD894" s="96"/>
      <c r="BE894"/>
      <c r="BF894"/>
      <c r="BG894"/>
      <c r="BH894"/>
      <c r="BI894"/>
      <c r="BJ894" s="83"/>
      <c r="BK894" s="83"/>
    </row>
    <row r="895" spans="1:63" ht="14.1" customHeight="1" x14ac:dyDescent="0.2">
      <c r="A895" s="96"/>
      <c r="B895" s="96"/>
      <c r="C895" s="135">
        <v>44328.430555555555</v>
      </c>
      <c r="D895" s="96" t="s">
        <v>123</v>
      </c>
      <c r="E895" s="96">
        <v>18.215</v>
      </c>
      <c r="F895" s="96">
        <v>7.11</v>
      </c>
      <c r="G895" s="96">
        <v>5.9</v>
      </c>
      <c r="H895" s="96">
        <v>15160</v>
      </c>
      <c r="I895" s="96">
        <v>-67.575000000000003</v>
      </c>
      <c r="J895" s="96" t="s">
        <v>78</v>
      </c>
      <c r="K895" s="96">
        <v>55.27</v>
      </c>
      <c r="L895" s="96">
        <v>18.231275</v>
      </c>
      <c r="M895" s="96">
        <v>-8.9270000000000002E-2</v>
      </c>
      <c r="N895" s="96">
        <v>17.914805999999999</v>
      </c>
      <c r="O895" s="96">
        <v>1.6756759999999999</v>
      </c>
      <c r="P895" s="96">
        <v>7186000</v>
      </c>
      <c r="Q895" s="96">
        <v>14166000</v>
      </c>
      <c r="R895" s="105">
        <v>0.51</v>
      </c>
      <c r="S895" s="105"/>
      <c r="T895" s="105"/>
      <c r="U895" s="105"/>
      <c r="V895" s="105">
        <f t="shared" si="201"/>
        <v>2.4252768879751998</v>
      </c>
      <c r="W895" s="96">
        <f t="shared" si="202"/>
        <v>18.39715</v>
      </c>
      <c r="X895" s="96">
        <f t="shared" si="203"/>
        <v>18.5793</v>
      </c>
      <c r="Y895" s="105">
        <f t="shared" si="204"/>
        <v>17.8507</v>
      </c>
      <c r="Z895" s="105">
        <f t="shared" si="205"/>
        <v>17.914805999999999</v>
      </c>
      <c r="AA895" s="105">
        <f t="shared" si="206"/>
        <v>17.4864</v>
      </c>
      <c r="AB895" s="96"/>
      <c r="AC895" s="96">
        <v>18.28</v>
      </c>
      <c r="AD895" s="96">
        <v>17.78</v>
      </c>
      <c r="AE895" s="96">
        <f t="shared" si="207"/>
        <v>1.0035684875102937</v>
      </c>
      <c r="AF895" s="96">
        <f t="shared" si="214"/>
        <v>0.97611858358495751</v>
      </c>
      <c r="AG895" s="96"/>
      <c r="AH895" s="105">
        <f>IF(AND(M895&lt;Variables!$G$6,M895&gt;Variables!$G$5),0,1)</f>
        <v>1</v>
      </c>
      <c r="AI895" s="105">
        <f t="shared" si="208"/>
        <v>0</v>
      </c>
      <c r="AJ895" s="105">
        <f>IF(I895&gt;Variables!$G$7,0,1)</f>
        <v>1</v>
      </c>
      <c r="AK895" s="105">
        <f>IF(F895&gt;Variables!$G$8,0,1)</f>
        <v>1</v>
      </c>
      <c r="AL895" s="105">
        <f>IF(G895&gt;Variables!$G$9,0,1)</f>
        <v>1</v>
      </c>
      <c r="AM895" s="105">
        <f>IF(AND(K895&gt;Variables!$G$10,K895&lt;Variables!$G$11),0,1)</f>
        <v>0</v>
      </c>
      <c r="AN895" s="103">
        <f>IF(H895&lt;Variables!$G$13,1,0)</f>
        <v>0</v>
      </c>
      <c r="AO895" s="101">
        <f>IF(R895&lt;Variables!$G$12,0,1)</f>
        <v>0</v>
      </c>
      <c r="AP895" s="106">
        <f t="shared" si="215"/>
        <v>1</v>
      </c>
      <c r="AQ895" s="106"/>
      <c r="AR895" s="106"/>
      <c r="AS895" s="106"/>
      <c r="AT895" s="106"/>
      <c r="AU895" s="106">
        <v>1</v>
      </c>
      <c r="AV895" s="96" t="str">
        <f t="shared" si="209"/>
        <v/>
      </c>
      <c r="AW895" s="96" t="str">
        <f t="shared" si="210"/>
        <v/>
      </c>
      <c r="AX895" s="96">
        <f t="shared" si="211"/>
        <v>2</v>
      </c>
      <c r="AY895" s="96">
        <f t="shared" si="212"/>
        <v>2</v>
      </c>
      <c r="AZ895" s="96">
        <f t="shared" si="213"/>
        <v>2.4222923079752001</v>
      </c>
      <c r="BA895" s="96"/>
      <c r="BB895" s="96"/>
      <c r="BC895" s="96"/>
      <c r="BD895" s="96"/>
      <c r="BE895"/>
      <c r="BF895"/>
      <c r="BG895"/>
      <c r="BH895"/>
      <c r="BI895"/>
      <c r="BJ895" s="83"/>
      <c r="BK895" s="83"/>
    </row>
    <row r="896" spans="1:63" ht="14.1" customHeight="1" x14ac:dyDescent="0.2">
      <c r="A896" s="96"/>
      <c r="B896" s="96"/>
      <c r="C896" s="135">
        <v>44328.430555555555</v>
      </c>
      <c r="D896" s="96" t="s">
        <v>133</v>
      </c>
      <c r="E896" s="96">
        <v>5.5495999999999999</v>
      </c>
      <c r="F896" s="96">
        <v>69.53</v>
      </c>
      <c r="G896" s="96">
        <v>35.36</v>
      </c>
      <c r="H896" s="96">
        <v>9.89</v>
      </c>
      <c r="I896" s="96">
        <v>-84.650999999999996</v>
      </c>
      <c r="J896" s="96" t="s">
        <v>78</v>
      </c>
      <c r="K896" s="96">
        <v>54.56</v>
      </c>
      <c r="L896" s="96">
        <v>5.4780899999999999</v>
      </c>
      <c r="M896" s="96">
        <v>1.305382</v>
      </c>
      <c r="N896" s="96">
        <v>5.446123</v>
      </c>
      <c r="O896" s="96">
        <v>1.900007</v>
      </c>
      <c r="P896" s="96">
        <v>31110000</v>
      </c>
      <c r="Q896" s="96">
        <v>331720</v>
      </c>
      <c r="R896" s="103">
        <v>93.78</v>
      </c>
      <c r="S896" s="103"/>
      <c r="T896" s="103"/>
      <c r="U896" s="103"/>
      <c r="V896" s="103">
        <f t="shared" si="201"/>
        <v>2.36311072693504</v>
      </c>
      <c r="W896" s="96">
        <f t="shared" si="202"/>
        <v>5.6050959999999996</v>
      </c>
      <c r="X896" s="96">
        <f t="shared" si="203"/>
        <v>5.6605920000000003</v>
      </c>
      <c r="Y896" s="103">
        <f t="shared" si="204"/>
        <v>5.4386079999999994</v>
      </c>
      <c r="Z896" s="103">
        <f t="shared" si="205"/>
        <v>5.446123</v>
      </c>
      <c r="AA896" s="103">
        <f t="shared" si="206"/>
        <v>5.3276159999999999</v>
      </c>
      <c r="AB896" s="96"/>
      <c r="AC896" s="96"/>
      <c r="AD896" s="96">
        <v>5.28</v>
      </c>
      <c r="AE896" s="96">
        <f t="shared" si="207"/>
        <v>0</v>
      </c>
      <c r="AF896" s="96">
        <f t="shared" si="214"/>
        <v>0.95141992215655191</v>
      </c>
      <c r="AG896" s="96"/>
      <c r="AH896" s="103">
        <f>IF(AND(M896&lt;Variables!$G$6,M896&gt;Variables!$G$5),0,1)</f>
        <v>1</v>
      </c>
      <c r="AI896" s="103">
        <f t="shared" si="208"/>
        <v>0</v>
      </c>
      <c r="AJ896" s="103">
        <f>IF(I896&gt;Variables!$G$7,0,1)</f>
        <v>1</v>
      </c>
      <c r="AK896" s="103">
        <f>IF(F896&gt;Variables!$G$8,0,1)</f>
        <v>0</v>
      </c>
      <c r="AL896" s="103">
        <f>IF(G896&gt;Variables!$G$9,0,1)</f>
        <v>0</v>
      </c>
      <c r="AM896" s="103">
        <f>IF(AND(K896&gt;Variables!$G$10,K896&lt;Variables!$G$11),0,1)</f>
        <v>0</v>
      </c>
      <c r="AN896" s="103">
        <f>IF(H896&lt;Variables!$G$13,1,0)</f>
        <v>1</v>
      </c>
      <c r="AO896" s="101">
        <f>IF(R896&lt;Variables!$G$12,0,1)</f>
        <v>1</v>
      </c>
      <c r="AP896" s="104">
        <f t="shared" si="215"/>
        <v>1</v>
      </c>
      <c r="AQ896" s="104"/>
      <c r="AR896" s="104"/>
      <c r="AS896" s="104"/>
      <c r="AT896" s="104">
        <v>1</v>
      </c>
      <c r="AU896" s="104"/>
      <c r="AV896" s="96" t="str">
        <f t="shared" si="209"/>
        <v/>
      </c>
      <c r="AW896" s="96">
        <f t="shared" si="210"/>
        <v>1</v>
      </c>
      <c r="AX896" s="96" t="str">
        <f t="shared" si="211"/>
        <v/>
      </c>
      <c r="AY896" s="96">
        <f t="shared" si="212"/>
        <v>1</v>
      </c>
      <c r="AZ896" s="96">
        <f t="shared" si="213"/>
        <v>2.36016448693504</v>
      </c>
      <c r="BA896" s="96"/>
      <c r="BB896" s="96"/>
      <c r="BC896" s="96"/>
      <c r="BD896" s="96"/>
      <c r="BE896"/>
      <c r="BF896"/>
      <c r="BG896"/>
      <c r="BH896"/>
      <c r="BI896"/>
      <c r="BJ896" s="83"/>
      <c r="BK896" s="83"/>
    </row>
    <row r="897" spans="1:63" ht="14.1" customHeight="1" x14ac:dyDescent="0.2">
      <c r="A897" s="96"/>
      <c r="B897" s="96"/>
      <c r="C897" s="135">
        <v>44328.430555555555</v>
      </c>
      <c r="D897" s="96" t="s">
        <v>114</v>
      </c>
      <c r="E897" s="96">
        <v>21.9</v>
      </c>
      <c r="F897" s="96">
        <v>5.38</v>
      </c>
      <c r="G897" s="96">
        <v>6.83</v>
      </c>
      <c r="H897" s="96">
        <v>4760</v>
      </c>
      <c r="I897" s="96">
        <v>-82.742999999999995</v>
      </c>
      <c r="J897" s="96" t="s">
        <v>78</v>
      </c>
      <c r="K897" s="96">
        <v>51.69</v>
      </c>
      <c r="L897" s="96">
        <v>21.841629999999999</v>
      </c>
      <c r="M897" s="96">
        <v>0.26724199999999998</v>
      </c>
      <c r="N897" s="96">
        <v>22.175695999999999</v>
      </c>
      <c r="O897" s="96">
        <v>-1.2432350000000001</v>
      </c>
      <c r="P897" s="96">
        <v>841390</v>
      </c>
      <c r="Q897" s="96">
        <v>1285000</v>
      </c>
      <c r="R897" s="103">
        <v>0.65</v>
      </c>
      <c r="S897" s="103"/>
      <c r="T897" s="103"/>
      <c r="U897" s="103"/>
      <c r="V897" s="103">
        <f t="shared" si="201"/>
        <v>2.3762557746257604</v>
      </c>
      <c r="W897" s="96">
        <f t="shared" si="202"/>
        <v>22.119</v>
      </c>
      <c r="X897" s="96">
        <f t="shared" si="203"/>
        <v>22.337999999999997</v>
      </c>
      <c r="Y897" s="103">
        <f t="shared" si="204"/>
        <v>21.462</v>
      </c>
      <c r="Z897" s="103">
        <f t="shared" si="205"/>
        <v>22.175695999999999</v>
      </c>
      <c r="AA897" s="103">
        <f t="shared" si="206"/>
        <v>21.023999999999997</v>
      </c>
      <c r="AB897" s="96"/>
      <c r="AC897" s="96">
        <v>22.1</v>
      </c>
      <c r="AD897" s="96">
        <v>21.43</v>
      </c>
      <c r="AE897" s="96">
        <f t="shared" si="207"/>
        <v>1.0091324200913243</v>
      </c>
      <c r="AF897" s="96">
        <f t="shared" si="214"/>
        <v>0.97853881278538812</v>
      </c>
      <c r="AG897" s="96"/>
      <c r="AH897" s="103">
        <f>IF(AND(M897&lt;Variables!$G$6,M897&gt;Variables!$G$5),0,1)</f>
        <v>1</v>
      </c>
      <c r="AI897" s="103">
        <f t="shared" si="208"/>
        <v>1</v>
      </c>
      <c r="AJ897" s="103">
        <f>IF(I897&gt;Variables!$G$7,0,1)</f>
        <v>1</v>
      </c>
      <c r="AK897" s="103">
        <f>IF(F897&gt;Variables!$G$8,0,1)</f>
        <v>1</v>
      </c>
      <c r="AL897" s="103">
        <f>IF(G897&gt;Variables!$G$9,0,1)</f>
        <v>1</v>
      </c>
      <c r="AM897" s="103">
        <f>IF(AND(K897&gt;Variables!$G$10,K897&lt;Variables!$G$11),0,1)</f>
        <v>0</v>
      </c>
      <c r="AN897" s="103">
        <f>IF(H897&lt;Variables!$G$13,1,0)</f>
        <v>0</v>
      </c>
      <c r="AO897" s="101">
        <f>IF(R897&lt;Variables!$G$12,0,1)</f>
        <v>0</v>
      </c>
      <c r="AP897" s="104">
        <f t="shared" si="215"/>
        <v>1</v>
      </c>
      <c r="AQ897" s="104"/>
      <c r="AR897" s="104"/>
      <c r="AS897" s="104"/>
      <c r="AT897" s="104">
        <v>1</v>
      </c>
      <c r="AU897" s="104"/>
      <c r="AV897" s="96">
        <f t="shared" si="209"/>
        <v>3</v>
      </c>
      <c r="AW897" s="96">
        <f t="shared" si="210"/>
        <v>1</v>
      </c>
      <c r="AX897" s="96" t="str">
        <f t="shared" si="211"/>
        <v/>
      </c>
      <c r="AY897" s="96">
        <f t="shared" si="212"/>
        <v>3</v>
      </c>
      <c r="AZ897" s="96">
        <f t="shared" si="213"/>
        <v>2.3734645146257605</v>
      </c>
      <c r="BA897" s="96"/>
      <c r="BB897" s="96"/>
      <c r="BC897" s="96"/>
      <c r="BD897" s="96"/>
      <c r="BE897"/>
      <c r="BF897"/>
      <c r="BG897"/>
      <c r="BH897"/>
      <c r="BI897"/>
      <c r="BJ897" s="83"/>
      <c r="BK897" s="83"/>
    </row>
    <row r="898" spans="1:63" ht="14.1" customHeight="1" x14ac:dyDescent="0.2">
      <c r="A898" s="96"/>
      <c r="B898" s="96"/>
      <c r="C898" s="135">
        <v>44328.430555555555</v>
      </c>
      <c r="D898" s="96" t="s">
        <v>136</v>
      </c>
      <c r="E898" s="96">
        <v>105.12</v>
      </c>
      <c r="F898" s="96">
        <v>17.55</v>
      </c>
      <c r="G898" s="96">
        <v>-8.81</v>
      </c>
      <c r="H898" s="96">
        <v>6460</v>
      </c>
      <c r="I898" s="96">
        <v>158.851</v>
      </c>
      <c r="J898" s="96" t="s">
        <v>76</v>
      </c>
      <c r="K898" s="96">
        <v>47.08</v>
      </c>
      <c r="L898" s="96">
        <v>106.625145</v>
      </c>
      <c r="M898" s="96">
        <v>-1.4116230000000001</v>
      </c>
      <c r="N898" s="96">
        <v>105.74886100000001</v>
      </c>
      <c r="O898" s="96">
        <v>-0.59467400000000004</v>
      </c>
      <c r="P898" s="96">
        <v>4560000</v>
      </c>
      <c r="Q898" s="96">
        <v>2692000</v>
      </c>
      <c r="R898" s="103">
        <v>1.69</v>
      </c>
      <c r="S898" s="103"/>
      <c r="T898" s="103"/>
      <c r="U898" s="103"/>
      <c r="V898" s="103">
        <f t="shared" si="201"/>
        <v>2.3615468377059203</v>
      </c>
      <c r="W898" s="96">
        <f t="shared" si="202"/>
        <v>106.1712</v>
      </c>
      <c r="X898" s="96">
        <f t="shared" si="203"/>
        <v>107.22240000000001</v>
      </c>
      <c r="Y898" s="103">
        <f t="shared" si="204"/>
        <v>103.0176</v>
      </c>
      <c r="Z898" s="103">
        <f t="shared" si="205"/>
        <v>105.74886100000001</v>
      </c>
      <c r="AA898" s="103">
        <f t="shared" si="206"/>
        <v>100.9152</v>
      </c>
      <c r="AB898" s="96"/>
      <c r="AC898" s="96"/>
      <c r="AD898" s="96">
        <v>96.25</v>
      </c>
      <c r="AE898" s="96">
        <f t="shared" si="207"/>
        <v>0</v>
      </c>
      <c r="AF898" s="96">
        <f t="shared" si="214"/>
        <v>0.91562024353120242</v>
      </c>
      <c r="AG898" s="96"/>
      <c r="AH898" s="103">
        <f>IF(AND(M898&lt;Variables!$G$6,M898&gt;Variables!$G$5),0,1)</f>
        <v>1</v>
      </c>
      <c r="AI898" s="103">
        <f t="shared" si="208"/>
        <v>0</v>
      </c>
      <c r="AJ898" s="103">
        <f>IF(I898&gt;Variables!$G$7,0,1)</f>
        <v>0</v>
      </c>
      <c r="AK898" s="103">
        <f>IF(F898&gt;Variables!$G$8,0,1)</f>
        <v>0</v>
      </c>
      <c r="AL898" s="103">
        <f>IF(G898&gt;Variables!$G$9,0,1)</f>
        <v>1</v>
      </c>
      <c r="AM898" s="103">
        <f>IF(AND(K898&gt;Variables!$G$10,K898&lt;Variables!$G$11),0,1)</f>
        <v>1</v>
      </c>
      <c r="AN898" s="103">
        <f>IF(H898&lt;Variables!$G$13,1,0)</f>
        <v>0</v>
      </c>
      <c r="AO898" s="101">
        <f>IF(R898&lt;Variables!$G$12,0,1)</f>
        <v>0</v>
      </c>
      <c r="AP898" s="104">
        <f t="shared" si="215"/>
        <v>0</v>
      </c>
      <c r="AQ898" s="104"/>
      <c r="AR898" s="104"/>
      <c r="AS898" s="104"/>
      <c r="AT898" s="104">
        <v>1</v>
      </c>
      <c r="AU898" s="104"/>
      <c r="AV898" s="96" t="str">
        <f t="shared" si="209"/>
        <v/>
      </c>
      <c r="AW898" s="96">
        <f t="shared" si="210"/>
        <v>1</v>
      </c>
      <c r="AX898" s="96" t="str">
        <f t="shared" si="211"/>
        <v/>
      </c>
      <c r="AY898" s="96">
        <f t="shared" si="212"/>
        <v>1</v>
      </c>
      <c r="AZ898" s="96">
        <f t="shared" si="213"/>
        <v>2.35900451770592</v>
      </c>
      <c r="BA898" s="96"/>
      <c r="BB898" s="96"/>
      <c r="BC898" s="96"/>
      <c r="BD898" s="96"/>
      <c r="BE898"/>
      <c r="BF898"/>
      <c r="BG898"/>
      <c r="BH898"/>
      <c r="BI898"/>
      <c r="BJ898" s="83"/>
      <c r="BK898" s="83"/>
    </row>
    <row r="899" spans="1:63" ht="14.1" customHeight="1" x14ac:dyDescent="0.2">
      <c r="A899" s="96"/>
      <c r="B899" s="96"/>
      <c r="C899" s="135">
        <v>44328.430555555555</v>
      </c>
      <c r="D899" s="96" t="s">
        <v>126</v>
      </c>
      <c r="E899" s="96">
        <v>2.6272000000000002</v>
      </c>
      <c r="F899" s="96">
        <v>18.829999999999998</v>
      </c>
      <c r="G899" s="96">
        <v>0.27</v>
      </c>
      <c r="H899" s="96">
        <v>94.82</v>
      </c>
      <c r="I899" s="96">
        <v>-73.671000000000006</v>
      </c>
      <c r="J899" s="96" t="s">
        <v>76</v>
      </c>
      <c r="K899" s="96">
        <v>46.9</v>
      </c>
      <c r="L899" s="96">
        <v>2.6296349999999999</v>
      </c>
      <c r="M899" s="96">
        <v>-9.2598E-2</v>
      </c>
      <c r="N899" s="96">
        <v>2.7099799999999998</v>
      </c>
      <c r="O899" s="96">
        <v>-3.0546489999999999</v>
      </c>
      <c r="P899" s="96">
        <v>30900000</v>
      </c>
      <c r="Q899" s="96">
        <v>519280</v>
      </c>
      <c r="R899" s="101">
        <v>59.51</v>
      </c>
      <c r="S899" s="101"/>
      <c r="T899" s="101"/>
      <c r="U899" s="101"/>
      <c r="V899" s="101">
        <f t="shared" ref="V899:V962" si="216">1.849 + (0.01036 * K899) + (0.1184 * M899) - (0.002888 * K899 * M899)</f>
        <v>2.3364625366255996</v>
      </c>
      <c r="W899" s="101">
        <f t="shared" ref="W899:W962" si="217">E899*1.01</f>
        <v>2.6534720000000003</v>
      </c>
      <c r="X899" s="101">
        <f t="shared" ref="X899:X962" si="218">E899*1.02</f>
        <v>2.6797440000000003</v>
      </c>
      <c r="Y899" s="96">
        <f t="shared" ref="Y899:Y962" si="219">0.98*E899</f>
        <v>2.5746560000000001</v>
      </c>
      <c r="Z899" s="96">
        <f t="shared" ref="Z899:Z962" si="220">N899</f>
        <v>2.7099799999999998</v>
      </c>
      <c r="AA899" s="96">
        <f t="shared" ref="AA899:AA962" si="221">0.96*E899</f>
        <v>2.5221119999999999</v>
      </c>
      <c r="AB899" s="96"/>
      <c r="AC899" s="96">
        <v>2.68</v>
      </c>
      <c r="AD899" s="96"/>
      <c r="AE899" s="101">
        <f t="shared" ref="AE899:AE962" si="222">AC899/E899</f>
        <v>1.0200974421437272</v>
      </c>
      <c r="AF899" s="96">
        <f t="shared" si="214"/>
        <v>0</v>
      </c>
      <c r="AG899" s="96"/>
      <c r="AH899" s="101">
        <f>IF(AND(M899&lt;Variables!$G$6,M899&gt;Variables!$G$5),0,1)</f>
        <v>1</v>
      </c>
      <c r="AI899" s="101">
        <f t="shared" ref="AI899:AI962" si="223">IF(L899&gt;N899,0,1)</f>
        <v>1</v>
      </c>
      <c r="AJ899" s="101">
        <f>IF(I899&gt;Variables!$G$7,0,1)</f>
        <v>1</v>
      </c>
      <c r="AK899" s="101">
        <f>IF(F899&gt;Variables!$G$8,0,1)</f>
        <v>0</v>
      </c>
      <c r="AL899" s="101">
        <f>IF(G899&gt;Variables!$G$9,0,1)</f>
        <v>1</v>
      </c>
      <c r="AM899" s="101">
        <f>IF(AND(K899&gt;Variables!$G$10,K899&lt;Variables!$G$11),0,1)</f>
        <v>1</v>
      </c>
      <c r="AN899" s="103">
        <f>IF(H899&lt;Variables!$G$13,1,0)</f>
        <v>1</v>
      </c>
      <c r="AO899" s="101">
        <f>IF(R899&lt;Variables!$G$12,0,1)</f>
        <v>1</v>
      </c>
      <c r="AP899" s="102">
        <f t="shared" si="215"/>
        <v>0</v>
      </c>
      <c r="AQ899" s="102"/>
      <c r="AR899" s="102">
        <v>1</v>
      </c>
      <c r="AS899" s="102"/>
      <c r="AT899" s="102"/>
      <c r="AU899" s="102"/>
      <c r="AV899" s="96">
        <f t="shared" ref="AV899:AV962" si="224">IF(AE899&gt;$W$1,3,"")</f>
        <v>3</v>
      </c>
      <c r="AW899" s="96" t="str">
        <f t="shared" ref="AW899:AW962" si="225">IF(AND(AE899&lt;1.01,AT899=1),1,"")</f>
        <v/>
      </c>
      <c r="AX899" s="96" t="str">
        <f t="shared" ref="AX899:AX962" si="226">IF(AND(AV899="",AW899=""),2,"")</f>
        <v/>
      </c>
      <c r="AY899" s="96">
        <f t="shared" ref="AY899:AY962" si="227">MAX(AV899:AX899)</f>
        <v>3</v>
      </c>
      <c r="AZ899" s="96">
        <f t="shared" ref="AZ899:AZ962" si="228">1.849+(0.010306*K899)+(0.1184*M899)-(0.002888*K899*M899)</f>
        <v>2.3339299366255997</v>
      </c>
      <c r="BA899" s="96"/>
      <c r="BB899" s="96"/>
      <c r="BC899" s="96"/>
      <c r="BD899" s="96"/>
      <c r="BE899"/>
      <c r="BF899"/>
      <c r="BG899"/>
      <c r="BH899"/>
      <c r="BI899"/>
      <c r="BJ899" s="83"/>
      <c r="BK899" s="83"/>
    </row>
    <row r="900" spans="1:63" ht="14.1" customHeight="1" x14ac:dyDescent="0.2">
      <c r="A900" s="96"/>
      <c r="B900" s="96"/>
      <c r="C900" s="135">
        <v>44328.430555555555</v>
      </c>
      <c r="D900" s="96" t="s">
        <v>122</v>
      </c>
      <c r="E900" s="96">
        <v>6.6501000000000001</v>
      </c>
      <c r="F900" s="96">
        <v>30.21</v>
      </c>
      <c r="G900" s="96">
        <v>-5</v>
      </c>
      <c r="H900" s="96">
        <v>199.68</v>
      </c>
      <c r="I900" s="96">
        <v>-92.394999999999996</v>
      </c>
      <c r="J900" s="96" t="s">
        <v>76</v>
      </c>
      <c r="K900" s="96">
        <v>45.57</v>
      </c>
      <c r="L900" s="96">
        <v>6.7835099999999997</v>
      </c>
      <c r="M900" s="96">
        <v>-1.9666809999999999</v>
      </c>
      <c r="N900" s="96">
        <v>6.6876490000000004</v>
      </c>
      <c r="O900" s="96">
        <v>-0.56146799999999997</v>
      </c>
      <c r="P900" s="96">
        <v>29260000</v>
      </c>
      <c r="Q900" s="96">
        <v>981570</v>
      </c>
      <c r="R900" s="101">
        <v>29.81</v>
      </c>
      <c r="S900" s="101"/>
      <c r="T900" s="101"/>
      <c r="U900" s="101"/>
      <c r="V900" s="101">
        <f t="shared" si="216"/>
        <v>2.3470775039549596</v>
      </c>
      <c r="W900" s="101">
        <f t="shared" si="217"/>
        <v>6.7166009999999998</v>
      </c>
      <c r="X900" s="101">
        <f t="shared" si="218"/>
        <v>6.7831020000000004</v>
      </c>
      <c r="Y900" s="96">
        <f t="shared" si="219"/>
        <v>6.5170979999999998</v>
      </c>
      <c r="Z900" s="96">
        <f t="shared" si="220"/>
        <v>6.6876490000000004</v>
      </c>
      <c r="AA900" s="96">
        <f t="shared" si="221"/>
        <v>6.3840959999999995</v>
      </c>
      <c r="AB900" s="96"/>
      <c r="AC900" s="96">
        <v>6.88</v>
      </c>
      <c r="AD900" s="96">
        <v>6.58</v>
      </c>
      <c r="AE900" s="101">
        <f t="shared" si="222"/>
        <v>1.0345709087081396</v>
      </c>
      <c r="AF900" s="96">
        <f t="shared" si="214"/>
        <v>0.98945880513074991</v>
      </c>
      <c r="AG900" s="96"/>
      <c r="AH900" s="101">
        <f>IF(AND(M900&lt;Variables!$G$6,M900&gt;Variables!$G$5),0,1)</f>
        <v>1</v>
      </c>
      <c r="AI900" s="101">
        <f t="shared" si="223"/>
        <v>0</v>
      </c>
      <c r="AJ900" s="101">
        <f>IF(I900&gt;Variables!$G$7,0,1)</f>
        <v>1</v>
      </c>
      <c r="AK900" s="101">
        <f>IF(F900&gt;Variables!$G$8,0,1)</f>
        <v>0</v>
      </c>
      <c r="AL900" s="101">
        <f>IF(G900&gt;Variables!$G$9,0,1)</f>
        <v>1</v>
      </c>
      <c r="AM900" s="101">
        <f>IF(AND(K900&gt;Variables!$G$10,K900&lt;Variables!$G$11),0,1)</f>
        <v>1</v>
      </c>
      <c r="AN900" s="103">
        <f>IF(H900&lt;Variables!$G$13,1,0)</f>
        <v>1</v>
      </c>
      <c r="AO900" s="101">
        <f>IF(R900&lt;Variables!$G$12,0,1)</f>
        <v>1</v>
      </c>
      <c r="AP900" s="102">
        <f t="shared" si="215"/>
        <v>0</v>
      </c>
      <c r="AQ900" s="102"/>
      <c r="AR900" s="102">
        <v>1</v>
      </c>
      <c r="AS900" s="102"/>
      <c r="AT900" s="102"/>
      <c r="AU900" s="102"/>
      <c r="AV900" s="96">
        <f t="shared" si="224"/>
        <v>3</v>
      </c>
      <c r="AW900" s="96" t="str">
        <f t="shared" si="225"/>
        <v/>
      </c>
      <c r="AX900" s="96" t="str">
        <f t="shared" si="226"/>
        <v/>
      </c>
      <c r="AY900" s="96">
        <f t="shared" si="227"/>
        <v>3</v>
      </c>
      <c r="AZ900" s="96">
        <f t="shared" si="228"/>
        <v>2.3446167239549598</v>
      </c>
      <c r="BA900" s="96"/>
      <c r="BB900" s="96"/>
      <c r="BC900" s="96"/>
      <c r="BD900" s="96"/>
      <c r="BE900"/>
      <c r="BF900"/>
      <c r="BG900"/>
      <c r="BH900"/>
      <c r="BI900"/>
      <c r="BJ900" s="83"/>
      <c r="BK900" s="83"/>
    </row>
    <row r="901" spans="1:63" ht="14.1" customHeight="1" x14ac:dyDescent="0.2">
      <c r="A901" s="96"/>
      <c r="B901" s="96"/>
      <c r="C901" s="135">
        <v>44328.430555555555</v>
      </c>
      <c r="D901" s="96" t="s">
        <v>137</v>
      </c>
      <c r="E901" s="96">
        <v>2.93</v>
      </c>
      <c r="F901" s="96">
        <v>13.95</v>
      </c>
      <c r="G901" s="96">
        <v>1.72</v>
      </c>
      <c r="H901" s="96">
        <v>27.79</v>
      </c>
      <c r="I901" s="96">
        <v>-59.8</v>
      </c>
      <c r="J901" s="96" t="s">
        <v>78</v>
      </c>
      <c r="K901" s="96">
        <v>44.89</v>
      </c>
      <c r="L901" s="96">
        <v>2.9377949999999999</v>
      </c>
      <c r="M901" s="96">
        <v>-0.26533499999999999</v>
      </c>
      <c r="N901" s="96">
        <v>2.994453</v>
      </c>
      <c r="O901" s="96">
        <v>-2.1524109999999999</v>
      </c>
      <c r="P901" s="96">
        <v>2600000</v>
      </c>
      <c r="Q901" s="96">
        <v>331230</v>
      </c>
      <c r="R901" s="101">
        <v>7.85</v>
      </c>
      <c r="S901" s="101"/>
      <c r="T901" s="101"/>
      <c r="U901" s="101"/>
      <c r="V901" s="101">
        <f t="shared" si="216"/>
        <v>2.3170433809772</v>
      </c>
      <c r="W901" s="101">
        <f t="shared" si="217"/>
        <v>2.9593000000000003</v>
      </c>
      <c r="X901" s="101">
        <f t="shared" si="218"/>
        <v>2.9886000000000004</v>
      </c>
      <c r="Y901" s="96">
        <f t="shared" si="219"/>
        <v>2.8714</v>
      </c>
      <c r="Z901" s="96">
        <f t="shared" si="220"/>
        <v>2.994453</v>
      </c>
      <c r="AA901" s="96">
        <f t="shared" si="221"/>
        <v>2.8128000000000002</v>
      </c>
      <c r="AB901" s="96"/>
      <c r="AC901" s="96">
        <v>3.14</v>
      </c>
      <c r="AD901" s="96"/>
      <c r="AE901" s="101">
        <f t="shared" si="222"/>
        <v>1.0716723549488054</v>
      </c>
      <c r="AF901" s="96">
        <f t="shared" si="214"/>
        <v>0</v>
      </c>
      <c r="AG901" s="96"/>
      <c r="AH901" s="101">
        <f>IF(AND(M901&lt;Variables!$G$6,M901&gt;Variables!$G$5),0,1)</f>
        <v>1</v>
      </c>
      <c r="AI901" s="101">
        <f t="shared" si="223"/>
        <v>1</v>
      </c>
      <c r="AJ901" s="101">
        <f>IF(I901&gt;Variables!$G$7,0,1)</f>
        <v>1</v>
      </c>
      <c r="AK901" s="101">
        <f>IF(F901&gt;Variables!$G$8,0,1)</f>
        <v>0</v>
      </c>
      <c r="AL901" s="101">
        <f>IF(G901&gt;Variables!$G$9,0,1)</f>
        <v>1</v>
      </c>
      <c r="AM901" s="101">
        <f>IF(AND(K901&gt;Variables!$G$10,K901&lt;Variables!$G$11),0,1)</f>
        <v>1</v>
      </c>
      <c r="AN901" s="103">
        <f>IF(H901&lt;Variables!$G$13,1,0)</f>
        <v>1</v>
      </c>
      <c r="AO901" s="101">
        <f>IF(R901&lt;Variables!$G$12,0,1)</f>
        <v>1</v>
      </c>
      <c r="AP901" s="102">
        <f t="shared" si="215"/>
        <v>1</v>
      </c>
      <c r="AQ901" s="102"/>
      <c r="AR901" s="102">
        <v>1</v>
      </c>
      <c r="AS901" s="102"/>
      <c r="AT901" s="102"/>
      <c r="AU901" s="102"/>
      <c r="AV901" s="96">
        <f t="shared" si="224"/>
        <v>3</v>
      </c>
      <c r="AW901" s="96" t="str">
        <f t="shared" si="225"/>
        <v/>
      </c>
      <c r="AX901" s="96" t="str">
        <f t="shared" si="226"/>
        <v/>
      </c>
      <c r="AY901" s="96">
        <f t="shared" si="227"/>
        <v>3</v>
      </c>
      <c r="AZ901" s="96">
        <f t="shared" si="228"/>
        <v>2.3146193209771999</v>
      </c>
      <c r="BA901" s="96"/>
      <c r="BB901" s="96"/>
      <c r="BC901" s="96"/>
      <c r="BD901" s="96"/>
      <c r="BE901"/>
      <c r="BF901"/>
      <c r="BG901"/>
      <c r="BH901"/>
      <c r="BI901"/>
      <c r="BJ901" s="83"/>
      <c r="BK901" s="83"/>
    </row>
    <row r="902" spans="1:63" ht="14.1" customHeight="1" x14ac:dyDescent="0.2">
      <c r="A902" s="96"/>
      <c r="B902" s="96"/>
      <c r="C902" s="135">
        <v>44328.430555555555</v>
      </c>
      <c r="D902" s="96" t="s">
        <v>108</v>
      </c>
      <c r="E902" s="96">
        <v>5.03</v>
      </c>
      <c r="F902" s="96">
        <v>7.02</v>
      </c>
      <c r="G902" s="96">
        <v>1.21</v>
      </c>
      <c r="H902" s="96">
        <v>9640</v>
      </c>
      <c r="I902" s="96">
        <v>-1.5109999999999999</v>
      </c>
      <c r="J902" s="96" t="s">
        <v>78</v>
      </c>
      <c r="K902" s="96">
        <v>44.34</v>
      </c>
      <c r="L902" s="96">
        <v>5.0522999999999998</v>
      </c>
      <c r="M902" s="96">
        <v>-0.44138300000000003</v>
      </c>
      <c r="N902" s="96">
        <v>5.04392</v>
      </c>
      <c r="O902" s="96">
        <v>-0.275976</v>
      </c>
      <c r="P902" s="96">
        <v>1542000</v>
      </c>
      <c r="Q902" s="96">
        <v>2052000</v>
      </c>
      <c r="R902" s="105">
        <v>0.75</v>
      </c>
      <c r="S902" s="105"/>
      <c r="T902" s="105"/>
      <c r="U902" s="105"/>
      <c r="V902" s="105">
        <f t="shared" si="216"/>
        <v>2.31262347617136</v>
      </c>
      <c r="W902" s="96">
        <f t="shared" si="217"/>
        <v>5.0803000000000003</v>
      </c>
      <c r="X902" s="96">
        <f t="shared" si="218"/>
        <v>5.1306000000000003</v>
      </c>
      <c r="Y902" s="105">
        <f t="shared" si="219"/>
        <v>4.9294000000000002</v>
      </c>
      <c r="Z902" s="105">
        <f t="shared" si="220"/>
        <v>5.04392</v>
      </c>
      <c r="AA902" s="105">
        <f t="shared" si="221"/>
        <v>4.8288000000000002</v>
      </c>
      <c r="AB902" s="96"/>
      <c r="AC902" s="96">
        <v>5.07</v>
      </c>
      <c r="AD902" s="96"/>
      <c r="AE902" s="96">
        <f t="shared" si="222"/>
        <v>1.0079522862823063</v>
      </c>
      <c r="AF902" s="96">
        <f t="shared" si="214"/>
        <v>0</v>
      </c>
      <c r="AG902" s="96"/>
      <c r="AH902" s="105">
        <f>IF(AND(M902&lt;Variables!$G$6,M902&gt;Variables!$G$5),0,1)</f>
        <v>1</v>
      </c>
      <c r="AI902" s="105">
        <f t="shared" si="223"/>
        <v>0</v>
      </c>
      <c r="AJ902" s="105">
        <f>IF(I902&gt;Variables!$G$7,0,1)</f>
        <v>1</v>
      </c>
      <c r="AK902" s="105">
        <f>IF(F902&gt;Variables!$G$8,0,1)</f>
        <v>1</v>
      </c>
      <c r="AL902" s="105">
        <f>IF(G902&gt;Variables!$G$9,0,1)</f>
        <v>1</v>
      </c>
      <c r="AM902" s="105">
        <f>IF(AND(K902&gt;Variables!$G$10,K902&lt;Variables!$G$11),0,1)</f>
        <v>1</v>
      </c>
      <c r="AN902" s="103">
        <f>IF(H902&lt;Variables!$G$13,1,0)</f>
        <v>0</v>
      </c>
      <c r="AO902" s="101">
        <f>IF(R902&lt;Variables!$G$12,0,1)</f>
        <v>0</v>
      </c>
      <c r="AP902" s="106">
        <f t="shared" si="215"/>
        <v>1</v>
      </c>
      <c r="AQ902" s="106"/>
      <c r="AR902" s="106"/>
      <c r="AS902" s="106"/>
      <c r="AT902" s="106"/>
      <c r="AU902" s="106">
        <v>1</v>
      </c>
      <c r="AV902" s="96" t="str">
        <f t="shared" si="224"/>
        <v/>
      </c>
      <c r="AW902" s="96" t="str">
        <f t="shared" si="225"/>
        <v/>
      </c>
      <c r="AX902" s="96">
        <f t="shared" si="226"/>
        <v>2</v>
      </c>
      <c r="AY902" s="96">
        <f t="shared" si="227"/>
        <v>2</v>
      </c>
      <c r="AZ902" s="96">
        <f t="shared" si="228"/>
        <v>2.3102291161713597</v>
      </c>
      <c r="BA902" s="96"/>
      <c r="BB902" s="96"/>
      <c r="BC902" s="96"/>
      <c r="BD902" s="96"/>
      <c r="BE902"/>
      <c r="BF902"/>
      <c r="BG902"/>
      <c r="BH902"/>
      <c r="BI902"/>
      <c r="BJ902" s="83"/>
      <c r="BK902" s="83"/>
    </row>
    <row r="903" spans="1:63" ht="14.1" customHeight="1" x14ac:dyDescent="0.2">
      <c r="A903" s="96"/>
      <c r="B903" s="96"/>
      <c r="C903" s="135">
        <v>44328.430555555555</v>
      </c>
      <c r="D903" s="96" t="s">
        <v>117</v>
      </c>
      <c r="E903" s="96">
        <v>19.785</v>
      </c>
      <c r="F903" s="96">
        <v>11.35</v>
      </c>
      <c r="G903" s="96">
        <v>-6.59</v>
      </c>
      <c r="H903" s="96">
        <v>2460</v>
      </c>
      <c r="I903" s="96">
        <v>-87.445999999999998</v>
      </c>
      <c r="J903" s="96" t="s">
        <v>76</v>
      </c>
      <c r="K903" s="96">
        <v>39.39</v>
      </c>
      <c r="L903" s="96">
        <v>20.091139999999999</v>
      </c>
      <c r="M903" s="96">
        <v>-1.5237560000000001</v>
      </c>
      <c r="N903" s="96">
        <v>20.316393999999999</v>
      </c>
      <c r="O903" s="96">
        <v>-2.6155930000000001</v>
      </c>
      <c r="P903" s="96">
        <v>25080000</v>
      </c>
      <c r="Q903" s="96">
        <v>14677000</v>
      </c>
      <c r="R903" s="103">
        <v>1.71</v>
      </c>
      <c r="S903" s="103"/>
      <c r="T903" s="103"/>
      <c r="U903" s="103"/>
      <c r="V903" s="103">
        <f t="shared" si="216"/>
        <v>2.2500076122499197</v>
      </c>
      <c r="W903" s="96">
        <f t="shared" si="217"/>
        <v>19.982849999999999</v>
      </c>
      <c r="X903" s="96">
        <f t="shared" si="218"/>
        <v>20.180700000000002</v>
      </c>
      <c r="Y903" s="103">
        <f t="shared" si="219"/>
        <v>19.389299999999999</v>
      </c>
      <c r="Z903" s="103">
        <f t="shared" si="220"/>
        <v>20.316393999999999</v>
      </c>
      <c r="AA903" s="103">
        <f t="shared" si="221"/>
        <v>18.993600000000001</v>
      </c>
      <c r="AB903" s="96"/>
      <c r="AC903" s="96"/>
      <c r="AD903" s="96">
        <v>19.350000000000001</v>
      </c>
      <c r="AE903" s="96">
        <f t="shared" si="222"/>
        <v>0</v>
      </c>
      <c r="AF903" s="96">
        <f t="shared" si="214"/>
        <v>0.97801364670204705</v>
      </c>
      <c r="AG903" s="96"/>
      <c r="AH903" s="103">
        <f>IF(AND(M903&lt;Variables!$G$6,M903&gt;Variables!$G$5),0,1)</f>
        <v>1</v>
      </c>
      <c r="AI903" s="103">
        <f t="shared" si="223"/>
        <v>1</v>
      </c>
      <c r="AJ903" s="103">
        <f>IF(I903&gt;Variables!$G$7,0,1)</f>
        <v>1</v>
      </c>
      <c r="AK903" s="103">
        <f>IF(F903&gt;Variables!$G$8,0,1)</f>
        <v>0</v>
      </c>
      <c r="AL903" s="103">
        <f>IF(G903&gt;Variables!$G$9,0,1)</f>
        <v>1</v>
      </c>
      <c r="AM903" s="103">
        <f>IF(AND(K903&gt;Variables!$G$10,K903&lt;Variables!$G$11),0,1)</f>
        <v>1</v>
      </c>
      <c r="AN903" s="103">
        <f>IF(H903&lt;Variables!$G$13,1,0)</f>
        <v>1</v>
      </c>
      <c r="AO903" s="101">
        <f>IF(R903&lt;Variables!$G$12,0,1)</f>
        <v>0</v>
      </c>
      <c r="AP903" s="104">
        <f t="shared" si="215"/>
        <v>0</v>
      </c>
      <c r="AQ903" s="104"/>
      <c r="AR903" s="104"/>
      <c r="AS903" s="104"/>
      <c r="AT903" s="104">
        <v>1</v>
      </c>
      <c r="AU903" s="104"/>
      <c r="AV903" s="96" t="str">
        <f t="shared" si="224"/>
        <v/>
      </c>
      <c r="AW903" s="96">
        <f t="shared" si="225"/>
        <v>1</v>
      </c>
      <c r="AX903" s="96" t="str">
        <f t="shared" si="226"/>
        <v/>
      </c>
      <c r="AY903" s="96">
        <f t="shared" si="227"/>
        <v>1</v>
      </c>
      <c r="AZ903" s="96">
        <f t="shared" si="228"/>
        <v>2.2478805522499199</v>
      </c>
      <c r="BA903" s="96"/>
      <c r="BB903" s="96"/>
      <c r="BC903" s="96"/>
      <c r="BD903" s="96"/>
      <c r="BE903"/>
      <c r="BF903"/>
      <c r="BG903"/>
      <c r="BH903"/>
      <c r="BI903"/>
      <c r="BJ903" s="83"/>
      <c r="BK903" s="83"/>
    </row>
    <row r="904" spans="1:63" ht="14.1" customHeight="1" x14ac:dyDescent="0.2">
      <c r="A904" s="96"/>
      <c r="B904" s="96"/>
      <c r="C904" s="141">
        <v>44328.4375</v>
      </c>
      <c r="D904" s="89" t="s">
        <v>132</v>
      </c>
      <c r="E904" s="89">
        <v>4.1100000000000003</v>
      </c>
      <c r="F904" s="89">
        <v>5.4</v>
      </c>
      <c r="G904" s="89">
        <v>5.12</v>
      </c>
      <c r="H904" s="89">
        <v>2160</v>
      </c>
      <c r="I904" s="89">
        <v>-2.859</v>
      </c>
      <c r="J904" s="89" t="s">
        <v>78</v>
      </c>
      <c r="K904" s="89">
        <v>77.02</v>
      </c>
      <c r="L904" s="89">
        <v>4.0819000000000001</v>
      </c>
      <c r="M904" s="89">
        <v>0.68840500000000004</v>
      </c>
      <c r="N904" s="89">
        <v>3.9769960000000002</v>
      </c>
      <c r="O904" s="96">
        <v>3.3443329999999998</v>
      </c>
      <c r="P904" s="96">
        <v>6350000</v>
      </c>
      <c r="Q904" s="96">
        <v>21661000</v>
      </c>
      <c r="R904" s="101">
        <v>0.28999999999999998</v>
      </c>
      <c r="S904" s="101"/>
      <c r="T904" s="101"/>
      <c r="U904" s="101"/>
      <c r="V904" s="101">
        <f t="shared" si="216"/>
        <v>2.5753098394472</v>
      </c>
      <c r="W904" s="101">
        <f t="shared" si="217"/>
        <v>4.1511000000000005</v>
      </c>
      <c r="X904" s="101">
        <f t="shared" si="218"/>
        <v>4.1922000000000006</v>
      </c>
      <c r="Y904" s="103">
        <f t="shared" si="219"/>
        <v>4.0278</v>
      </c>
      <c r="Z904" s="103">
        <f t="shared" si="220"/>
        <v>3.9769960000000002</v>
      </c>
      <c r="AA904" s="103">
        <f t="shared" si="221"/>
        <v>3.9456000000000002</v>
      </c>
      <c r="AB904" s="96"/>
      <c r="AC904" s="96">
        <v>4.21</v>
      </c>
      <c r="AD904" s="96"/>
      <c r="AE904" s="101">
        <f t="shared" si="222"/>
        <v>1.024330900243309</v>
      </c>
      <c r="AF904" s="96">
        <f t="shared" si="214"/>
        <v>0</v>
      </c>
      <c r="AG904" s="96"/>
      <c r="AH904" s="101">
        <f>IF(AND(M904&lt;Variables!$G$6,M904&gt;Variables!$G$5),0,1)</f>
        <v>1</v>
      </c>
      <c r="AI904" s="101">
        <f t="shared" si="223"/>
        <v>0</v>
      </c>
      <c r="AJ904" s="101">
        <f>IF(I904&gt;Variables!$G$7,0,1)</f>
        <v>1</v>
      </c>
      <c r="AK904" s="101">
        <f>IF(F904&gt;Variables!$G$8,0,1)</f>
        <v>1</v>
      </c>
      <c r="AL904" s="101">
        <f>IF(G904&gt;Variables!$G$9,0,1)</f>
        <v>1</v>
      </c>
      <c r="AM904" s="101">
        <f>IF(AND(K904&gt;Variables!$G$10,K904&lt;Variables!$G$11),0,1)</f>
        <v>1</v>
      </c>
      <c r="AN904" s="103">
        <f>IF(H904&lt;Variables!$G$13,1,0)</f>
        <v>1</v>
      </c>
      <c r="AO904" s="101">
        <f>IF(R904&lt;Variables!$G$12,0,1)</f>
        <v>0</v>
      </c>
      <c r="AP904" s="102">
        <f t="shared" si="215"/>
        <v>1</v>
      </c>
      <c r="AQ904" s="102"/>
      <c r="AR904" s="102">
        <v>1</v>
      </c>
      <c r="AS904" s="102"/>
      <c r="AT904" s="102"/>
      <c r="AU904" s="102"/>
      <c r="AV904" s="96">
        <f t="shared" si="224"/>
        <v>3</v>
      </c>
      <c r="AW904" s="96" t="str">
        <f t="shared" si="225"/>
        <v/>
      </c>
      <c r="AX904" s="96" t="str">
        <f t="shared" si="226"/>
        <v/>
      </c>
      <c r="AY904" s="96">
        <f t="shared" si="227"/>
        <v>3</v>
      </c>
      <c r="AZ904" s="96">
        <f t="shared" si="228"/>
        <v>2.5711507594472001</v>
      </c>
      <c r="BA904" s="96"/>
      <c r="BB904" s="96"/>
      <c r="BC904" s="96"/>
      <c r="BD904" s="96"/>
      <c r="BE904"/>
      <c r="BF904"/>
      <c r="BG904"/>
      <c r="BH904"/>
      <c r="BI904"/>
      <c r="BJ904" s="83"/>
      <c r="BK904" s="83"/>
    </row>
    <row r="905" spans="1:63" ht="14.1" customHeight="1" x14ac:dyDescent="0.2">
      <c r="A905" s="96"/>
      <c r="B905" s="96"/>
      <c r="C905" s="135">
        <v>44328.4375</v>
      </c>
      <c r="D905" s="96" t="s">
        <v>116</v>
      </c>
      <c r="E905" s="96">
        <v>84.63</v>
      </c>
      <c r="F905" s="96">
        <v>6.52</v>
      </c>
      <c r="G905" s="96">
        <v>5.04</v>
      </c>
      <c r="H905" s="96">
        <v>14110</v>
      </c>
      <c r="I905" s="96">
        <v>27.044</v>
      </c>
      <c r="J905" s="96" t="s">
        <v>78</v>
      </c>
      <c r="K905" s="96">
        <v>71.709999999999994</v>
      </c>
      <c r="L905" s="96">
        <v>84.065629999999999</v>
      </c>
      <c r="M905" s="96">
        <v>0.67134499999999997</v>
      </c>
      <c r="N905" s="96">
        <v>83.249092000000005</v>
      </c>
      <c r="O905" s="96">
        <v>1.658766</v>
      </c>
      <c r="P905" s="96">
        <v>824610</v>
      </c>
      <c r="Q905" s="96">
        <v>2839000</v>
      </c>
      <c r="R905" s="105">
        <v>0.28999999999999998</v>
      </c>
      <c r="S905" s="105"/>
      <c r="T905" s="105"/>
      <c r="U905" s="105"/>
      <c r="V905" s="105">
        <f t="shared" si="216"/>
        <v>2.5323683189444002</v>
      </c>
      <c r="W905" s="96">
        <f t="shared" si="217"/>
        <v>85.476299999999995</v>
      </c>
      <c r="X905" s="96">
        <f t="shared" si="218"/>
        <v>86.322599999999994</v>
      </c>
      <c r="Y905" s="105">
        <f t="shared" si="219"/>
        <v>82.937399999999997</v>
      </c>
      <c r="Z905" s="105">
        <f t="shared" si="220"/>
        <v>83.249092000000005</v>
      </c>
      <c r="AA905" s="105">
        <f t="shared" si="221"/>
        <v>81.244799999999998</v>
      </c>
      <c r="AB905" s="96"/>
      <c r="AC905" s="96">
        <v>85.85</v>
      </c>
      <c r="AD905" s="96">
        <v>84</v>
      </c>
      <c r="AE905" s="97">
        <f t="shared" si="222"/>
        <v>1.0144156918350467</v>
      </c>
      <c r="AF905" s="96">
        <f t="shared" si="214"/>
        <v>0.99255583126550873</v>
      </c>
      <c r="AG905" s="96"/>
      <c r="AH905" s="105">
        <f>IF(AND(M905&lt;Variables!$G$6,M905&gt;Variables!$G$5),0,1)</f>
        <v>1</v>
      </c>
      <c r="AI905" s="105">
        <f t="shared" si="223"/>
        <v>0</v>
      </c>
      <c r="AJ905" s="105">
        <f>IF(I905&gt;Variables!$G$7,0,1)</f>
        <v>0</v>
      </c>
      <c r="AK905" s="105">
        <f>IF(F905&gt;Variables!$G$8,0,1)</f>
        <v>1</v>
      </c>
      <c r="AL905" s="105">
        <f>IF(G905&gt;Variables!$G$9,0,1)</f>
        <v>1</v>
      </c>
      <c r="AM905" s="105">
        <f>IF(AND(K905&gt;Variables!$G$10,K905&lt;Variables!$G$11),0,1)</f>
        <v>0</v>
      </c>
      <c r="AN905" s="103">
        <f>IF(H905&lt;Variables!$G$13,1,0)</f>
        <v>0</v>
      </c>
      <c r="AO905" s="101">
        <f>IF(R905&lt;Variables!$G$12,0,1)</f>
        <v>0</v>
      </c>
      <c r="AP905" s="106">
        <f t="shared" si="215"/>
        <v>1</v>
      </c>
      <c r="AQ905" s="106"/>
      <c r="AR905" s="106"/>
      <c r="AS905" s="106"/>
      <c r="AT905" s="106"/>
      <c r="AU905" s="106">
        <v>1</v>
      </c>
      <c r="AV905" s="96">
        <f t="shared" si="224"/>
        <v>3</v>
      </c>
      <c r="AW905" s="96" t="str">
        <f t="shared" si="225"/>
        <v/>
      </c>
      <c r="AX905" s="96" t="str">
        <f t="shared" si="226"/>
        <v/>
      </c>
      <c r="AY905" s="96">
        <f t="shared" si="227"/>
        <v>3</v>
      </c>
      <c r="AZ905" s="96">
        <f t="shared" si="228"/>
        <v>2.5284959789444001</v>
      </c>
      <c r="BA905" s="96"/>
      <c r="BB905" s="96"/>
      <c r="BC905" s="96"/>
      <c r="BD905" s="96"/>
      <c r="BE905"/>
      <c r="BF905"/>
      <c r="BG905"/>
      <c r="BH905"/>
      <c r="BI905"/>
      <c r="BJ905" s="83"/>
      <c r="BK905" s="83"/>
    </row>
    <row r="906" spans="1:63" ht="14.1" customHeight="1" x14ac:dyDescent="0.2">
      <c r="A906" s="96"/>
      <c r="B906" s="96"/>
      <c r="C906" s="135">
        <v>44328.4375</v>
      </c>
      <c r="D906" s="96" t="s">
        <v>92</v>
      </c>
      <c r="E906" s="96">
        <v>25.105</v>
      </c>
      <c r="F906" s="96">
        <v>7.54</v>
      </c>
      <c r="G906" s="96">
        <v>4.7300000000000004</v>
      </c>
      <c r="H906" s="96">
        <v>13410</v>
      </c>
      <c r="I906" s="96">
        <v>17.22</v>
      </c>
      <c r="J906" s="96" t="s">
        <v>76</v>
      </c>
      <c r="K906" s="96">
        <v>66</v>
      </c>
      <c r="L906" s="96">
        <v>25.044245</v>
      </c>
      <c r="M906" s="96">
        <v>0.242591</v>
      </c>
      <c r="N906" s="96">
        <v>24.807708000000002</v>
      </c>
      <c r="O906" s="96">
        <v>1.198386</v>
      </c>
      <c r="P906" s="96">
        <v>6334000</v>
      </c>
      <c r="Q906" s="96">
        <v>4967000</v>
      </c>
      <c r="R906" s="105">
        <v>1.28</v>
      </c>
      <c r="S906" s="105"/>
      <c r="T906" s="105"/>
      <c r="U906" s="105"/>
      <c r="V906" s="105">
        <f t="shared" si="216"/>
        <v>2.5152429890719996</v>
      </c>
      <c r="W906" s="96">
        <f t="shared" si="217"/>
        <v>25.35605</v>
      </c>
      <c r="X906" s="96">
        <f t="shared" si="218"/>
        <v>25.607100000000003</v>
      </c>
      <c r="Y906" s="105">
        <f t="shared" si="219"/>
        <v>24.602899999999998</v>
      </c>
      <c r="Z906" s="105">
        <f t="shared" si="220"/>
        <v>24.807708000000002</v>
      </c>
      <c r="AA906" s="105">
        <f t="shared" si="221"/>
        <v>24.1008</v>
      </c>
      <c r="AB906" s="96"/>
      <c r="AC906" s="96">
        <v>25.24</v>
      </c>
      <c r="AD906" s="96">
        <v>24.8</v>
      </c>
      <c r="AE906" s="96">
        <f t="shared" si="222"/>
        <v>1.005377414857598</v>
      </c>
      <c r="AF906" s="96">
        <f t="shared" si="214"/>
        <v>0.98785102569209327</v>
      </c>
      <c r="AG906" s="96"/>
      <c r="AH906" s="105">
        <f>IF(AND(M906&lt;Variables!$G$6,M906&gt;Variables!$G$5),0,1)</f>
        <v>1</v>
      </c>
      <c r="AI906" s="105">
        <f t="shared" si="223"/>
        <v>0</v>
      </c>
      <c r="AJ906" s="105">
        <f>IF(I906&gt;Variables!$G$7,0,1)</f>
        <v>0</v>
      </c>
      <c r="AK906" s="105">
        <f>IF(F906&gt;Variables!$G$8,0,1)</f>
        <v>1</v>
      </c>
      <c r="AL906" s="105">
        <f>IF(G906&gt;Variables!$G$9,0,1)</f>
        <v>1</v>
      </c>
      <c r="AM906" s="105">
        <f>IF(AND(K906&gt;Variables!$G$10,K906&lt;Variables!$G$11),0,1)</f>
        <v>0</v>
      </c>
      <c r="AN906" s="103">
        <f>IF(H906&lt;Variables!$G$13,1,0)</f>
        <v>0</v>
      </c>
      <c r="AO906" s="101">
        <f>IF(R906&lt;Variables!$G$12,0,1)</f>
        <v>0</v>
      </c>
      <c r="AP906" s="106">
        <f t="shared" si="215"/>
        <v>0</v>
      </c>
      <c r="AQ906" s="106"/>
      <c r="AR906" s="106"/>
      <c r="AS906" s="106"/>
      <c r="AT906" s="106"/>
      <c r="AU906" s="106">
        <v>1</v>
      </c>
      <c r="AV906" s="96" t="str">
        <f t="shared" si="224"/>
        <v/>
      </c>
      <c r="AW906" s="96" t="str">
        <f t="shared" si="225"/>
        <v/>
      </c>
      <c r="AX906" s="96">
        <f t="shared" si="226"/>
        <v>2</v>
      </c>
      <c r="AY906" s="96">
        <f t="shared" si="227"/>
        <v>2</v>
      </c>
      <c r="AZ906" s="96">
        <f t="shared" si="228"/>
        <v>2.5116789890719997</v>
      </c>
      <c r="BA906" s="96"/>
      <c r="BB906" s="96"/>
      <c r="BC906" s="96"/>
      <c r="BD906" s="96"/>
      <c r="BE906"/>
      <c r="BF906"/>
      <c r="BG906"/>
      <c r="BH906"/>
      <c r="BI906"/>
      <c r="BJ906" s="83"/>
      <c r="BK906" s="83"/>
    </row>
    <row r="907" spans="1:63" ht="14.1" customHeight="1" x14ac:dyDescent="0.2">
      <c r="A907" s="96"/>
      <c r="B907" s="96"/>
      <c r="C907" s="135">
        <v>44328.4375</v>
      </c>
      <c r="D907" s="96" t="s">
        <v>118</v>
      </c>
      <c r="E907" s="96">
        <v>69.489999999999995</v>
      </c>
      <c r="F907" s="96">
        <v>5.5</v>
      </c>
      <c r="G907" s="96">
        <v>5.18</v>
      </c>
      <c r="H907" s="96">
        <v>4480</v>
      </c>
      <c r="I907" s="96">
        <v>2.0880000000000001</v>
      </c>
      <c r="J907" s="96" t="s">
        <v>76</v>
      </c>
      <c r="K907" s="96">
        <v>57.92</v>
      </c>
      <c r="L907" s="96">
        <v>69.172700000000006</v>
      </c>
      <c r="M907" s="96">
        <v>0.45870699999999998</v>
      </c>
      <c r="N907" s="96">
        <v>69.200857999999997</v>
      </c>
      <c r="O907" s="96">
        <v>0.41782999999999998</v>
      </c>
      <c r="P907" s="96">
        <v>319852</v>
      </c>
      <c r="Q907" s="96">
        <v>377416</v>
      </c>
      <c r="R907" s="97">
        <v>0.85</v>
      </c>
      <c r="S907" s="97"/>
      <c r="T907" s="97"/>
      <c r="U907" s="97"/>
      <c r="V907" s="97">
        <f t="shared" si="216"/>
        <v>2.42663283113728</v>
      </c>
      <c r="W907" s="96">
        <f t="shared" si="217"/>
        <v>70.184899999999999</v>
      </c>
      <c r="X907" s="96">
        <f t="shared" si="218"/>
        <v>70.879800000000003</v>
      </c>
      <c r="Y907" s="96">
        <f t="shared" si="219"/>
        <v>68.100199999999987</v>
      </c>
      <c r="Z907" s="96">
        <f t="shared" si="220"/>
        <v>69.200857999999997</v>
      </c>
      <c r="AA907" s="96">
        <f t="shared" si="221"/>
        <v>66.710399999999993</v>
      </c>
      <c r="AB907" s="96"/>
      <c r="AC907" s="96">
        <v>69.95</v>
      </c>
      <c r="AD907" s="96">
        <v>68.62</v>
      </c>
      <c r="AE907" s="96">
        <f t="shared" si="222"/>
        <v>1.0066196575046771</v>
      </c>
      <c r="AF907" s="96">
        <f t="shared" si="214"/>
        <v>0.9874802129802851</v>
      </c>
      <c r="AG907" s="96" t="s">
        <v>119</v>
      </c>
      <c r="AH907" s="97">
        <f>IF(AND(M907&lt;Variables!$G$6,M907&gt;Variables!$G$5),0,1)</f>
        <v>1</v>
      </c>
      <c r="AI907" s="97">
        <f t="shared" si="223"/>
        <v>1</v>
      </c>
      <c r="AJ907" s="97">
        <f>IF(I907&gt;Variables!$G$7,0,1)</f>
        <v>0</v>
      </c>
      <c r="AK907" s="97">
        <f>IF(F907&gt;Variables!$G$8,0,1)</f>
        <v>1</v>
      </c>
      <c r="AL907" s="97">
        <f>IF(G907&gt;Variables!$G$9,0,1)</f>
        <v>1</v>
      </c>
      <c r="AM907" s="97">
        <f>IF(AND(K907&gt;Variables!$G$10,K907&lt;Variables!$G$11),0,1)</f>
        <v>0</v>
      </c>
      <c r="AN907" s="103">
        <f>IF(H907&lt;Variables!$G$13,1,0)</f>
        <v>0</v>
      </c>
      <c r="AO907" s="101">
        <f>IF(R907&lt;Variables!$G$12,0,1)</f>
        <v>0</v>
      </c>
      <c r="AP907" s="99">
        <f t="shared" si="215"/>
        <v>0</v>
      </c>
      <c r="AQ907" s="99"/>
      <c r="AR907" s="99"/>
      <c r="AS907" s="99">
        <v>1</v>
      </c>
      <c r="AT907" s="99"/>
      <c r="AU907" s="99"/>
      <c r="AV907" s="96" t="str">
        <f t="shared" si="224"/>
        <v/>
      </c>
      <c r="AW907" s="96" t="str">
        <f t="shared" si="225"/>
        <v/>
      </c>
      <c r="AX907" s="96">
        <f t="shared" si="226"/>
        <v>2</v>
      </c>
      <c r="AY907" s="96">
        <f t="shared" si="227"/>
        <v>2</v>
      </c>
      <c r="AZ907" s="96">
        <f t="shared" si="228"/>
        <v>2.4235051511372796</v>
      </c>
      <c r="BA907" s="96"/>
      <c r="BB907" s="96"/>
      <c r="BC907" s="96"/>
      <c r="BD907" s="96"/>
      <c r="BE907"/>
      <c r="BF907"/>
      <c r="BG907"/>
      <c r="BH907"/>
      <c r="BI907"/>
      <c r="BJ907" s="83"/>
      <c r="BK907" s="83"/>
    </row>
    <row r="908" spans="1:63" ht="14.1" customHeight="1" x14ac:dyDescent="0.2">
      <c r="A908" s="96"/>
      <c r="B908" s="96"/>
      <c r="C908" s="135">
        <v>44328.4375</v>
      </c>
      <c r="D908" s="96" t="s">
        <v>124</v>
      </c>
      <c r="E908" s="96">
        <v>30.340699999999998</v>
      </c>
      <c r="F908" s="96">
        <v>5.93</v>
      </c>
      <c r="G908" s="96">
        <v>4.62</v>
      </c>
      <c r="H908" s="96">
        <v>3260</v>
      </c>
      <c r="I908" s="96">
        <v>113.806</v>
      </c>
      <c r="J908" s="96" t="s">
        <v>78</v>
      </c>
      <c r="K908" s="96">
        <v>57.46</v>
      </c>
      <c r="L908" s="96">
        <v>30.367574999999999</v>
      </c>
      <c r="M908" s="96">
        <v>-8.8498999999999994E-2</v>
      </c>
      <c r="N908" s="96">
        <v>30.010988000000001</v>
      </c>
      <c r="O908" s="96">
        <v>1.098638</v>
      </c>
      <c r="P908" s="96">
        <v>427120</v>
      </c>
      <c r="Q908" s="96">
        <v>1835000</v>
      </c>
      <c r="R908" s="103">
        <v>0.23</v>
      </c>
      <c r="S908" s="103"/>
      <c r="T908" s="103"/>
      <c r="U908" s="103"/>
      <c r="V908" s="103">
        <f t="shared" si="216"/>
        <v>2.4484932389355194</v>
      </c>
      <c r="W908" s="96">
        <f t="shared" si="217"/>
        <v>30.644106999999998</v>
      </c>
      <c r="X908" s="96">
        <f t="shared" si="218"/>
        <v>30.947513999999998</v>
      </c>
      <c r="Y908" s="103">
        <f t="shared" si="219"/>
        <v>29.733885999999998</v>
      </c>
      <c r="Z908" s="103">
        <f t="shared" si="220"/>
        <v>30.010988000000001</v>
      </c>
      <c r="AA908" s="103">
        <f t="shared" si="221"/>
        <v>29.127071999999998</v>
      </c>
      <c r="AB908" s="96"/>
      <c r="AC908" s="96">
        <v>30.57</v>
      </c>
      <c r="AD908" s="96">
        <v>29.7</v>
      </c>
      <c r="AE908" s="96">
        <f t="shared" si="222"/>
        <v>1.0075575052652048</v>
      </c>
      <c r="AF908" s="96">
        <f t="shared" si="214"/>
        <v>0.97888315035579276</v>
      </c>
      <c r="AG908" s="96"/>
      <c r="AH908" s="103">
        <f>IF(AND(M908&lt;Variables!$G$6,M908&gt;Variables!$G$5),0,1)</f>
        <v>1</v>
      </c>
      <c r="AI908" s="103">
        <f t="shared" si="223"/>
        <v>0</v>
      </c>
      <c r="AJ908" s="103">
        <f>IF(I908&gt;Variables!$G$7,0,1)</f>
        <v>0</v>
      </c>
      <c r="AK908" s="103">
        <f>IF(F908&gt;Variables!$G$8,0,1)</f>
        <v>1</v>
      </c>
      <c r="AL908" s="103">
        <f>IF(G908&gt;Variables!$G$9,0,1)</f>
        <v>1</v>
      </c>
      <c r="AM908" s="103">
        <f>IF(AND(K908&gt;Variables!$G$10,K908&lt;Variables!$G$11),0,1)</f>
        <v>0</v>
      </c>
      <c r="AN908" s="103">
        <f>IF(H908&lt;Variables!$G$13,1,0)</f>
        <v>0</v>
      </c>
      <c r="AO908" s="101">
        <f>IF(R908&lt;Variables!$G$12,0,1)</f>
        <v>0</v>
      </c>
      <c r="AP908" s="104">
        <f t="shared" si="215"/>
        <v>1</v>
      </c>
      <c r="AQ908" s="104"/>
      <c r="AR908" s="104"/>
      <c r="AS908" s="104"/>
      <c r="AT908" s="104">
        <v>1</v>
      </c>
      <c r="AU908" s="104"/>
      <c r="AV908" s="96" t="str">
        <f t="shared" si="224"/>
        <v/>
      </c>
      <c r="AW908" s="96">
        <f t="shared" si="225"/>
        <v>1</v>
      </c>
      <c r="AX908" s="96" t="str">
        <f t="shared" si="226"/>
        <v/>
      </c>
      <c r="AY908" s="96">
        <f t="shared" si="227"/>
        <v>1</v>
      </c>
      <c r="AZ908" s="96">
        <f t="shared" si="228"/>
        <v>2.4453903989355195</v>
      </c>
      <c r="BA908" s="96"/>
      <c r="BB908" s="96"/>
      <c r="BC908" s="96"/>
      <c r="BD908" s="96"/>
      <c r="BE908"/>
      <c r="BF908"/>
      <c r="BG908"/>
      <c r="BH908"/>
      <c r="BI908"/>
      <c r="BJ908" s="83"/>
      <c r="BK908" s="83"/>
    </row>
    <row r="909" spans="1:63" ht="14.1" customHeight="1" x14ac:dyDescent="0.2">
      <c r="A909" s="96"/>
      <c r="B909" s="96"/>
      <c r="C909" s="135">
        <v>44328.4375</v>
      </c>
      <c r="D909" s="96" t="s">
        <v>129</v>
      </c>
      <c r="E909" s="96">
        <v>25.98</v>
      </c>
      <c r="F909" s="96">
        <v>5.79</v>
      </c>
      <c r="G909" s="96">
        <v>5.44</v>
      </c>
      <c r="H909" s="96">
        <v>22280</v>
      </c>
      <c r="I909" s="96">
        <v>-6.4109999999999996</v>
      </c>
      <c r="J909" s="96" t="s">
        <v>78</v>
      </c>
      <c r="K909" s="96">
        <v>57.41</v>
      </c>
      <c r="L909" s="96">
        <v>25.987749999999998</v>
      </c>
      <c r="M909" s="96">
        <v>-2.9822000000000001E-2</v>
      </c>
      <c r="N909" s="96">
        <v>25.757434</v>
      </c>
      <c r="O909" s="96">
        <v>0.86408499999999999</v>
      </c>
      <c r="P909" s="96">
        <v>6954000</v>
      </c>
      <c r="Q909" s="96">
        <v>18745000</v>
      </c>
      <c r="R909" s="97">
        <v>0.37</v>
      </c>
      <c r="S909" s="97"/>
      <c r="T909" s="97"/>
      <c r="U909" s="97"/>
      <c r="V909" s="97">
        <f t="shared" si="216"/>
        <v>2.44518116518576</v>
      </c>
      <c r="W909" s="97">
        <f t="shared" si="217"/>
        <v>26.239799999999999</v>
      </c>
      <c r="X909" s="96">
        <f t="shared" si="218"/>
        <v>26.499600000000001</v>
      </c>
      <c r="Y909" s="96">
        <f t="shared" si="219"/>
        <v>25.4604</v>
      </c>
      <c r="Z909" s="96">
        <f t="shared" si="220"/>
        <v>25.757434</v>
      </c>
      <c r="AA909" s="96">
        <f t="shared" si="221"/>
        <v>24.940799999999999</v>
      </c>
      <c r="AB909" s="96"/>
      <c r="AC909" s="96">
        <v>26.43</v>
      </c>
      <c r="AD909" s="96">
        <v>25.9</v>
      </c>
      <c r="AE909" s="97">
        <f t="shared" si="222"/>
        <v>1.0173210161662818</v>
      </c>
      <c r="AF909" s="96">
        <f t="shared" si="214"/>
        <v>0.99692070823710544</v>
      </c>
      <c r="AG909" s="96"/>
      <c r="AH909" s="97">
        <f>IF(AND(M909&lt;Variables!$G$6,M909&gt;Variables!$G$5),0,1)</f>
        <v>1</v>
      </c>
      <c r="AI909" s="97">
        <f t="shared" si="223"/>
        <v>0</v>
      </c>
      <c r="AJ909" s="97">
        <f>IF(I909&gt;Variables!$G$7,0,1)</f>
        <v>1</v>
      </c>
      <c r="AK909" s="97">
        <f>IF(F909&gt;Variables!$G$8,0,1)</f>
        <v>1</v>
      </c>
      <c r="AL909" s="97">
        <f>IF(G909&gt;Variables!$G$9,0,1)</f>
        <v>1</v>
      </c>
      <c r="AM909" s="97">
        <f>IF(AND(K909&gt;Variables!$G$10,K909&lt;Variables!$G$11),0,1)</f>
        <v>0</v>
      </c>
      <c r="AN909" s="103">
        <f>IF(H909&lt;Variables!$G$13,1,0)</f>
        <v>0</v>
      </c>
      <c r="AO909" s="101">
        <f>IF(R909&lt;Variables!$G$12,0,1)</f>
        <v>0</v>
      </c>
      <c r="AP909" s="99">
        <f t="shared" si="215"/>
        <v>1</v>
      </c>
      <c r="AQ909" s="99"/>
      <c r="AR909" s="99"/>
      <c r="AS909" s="99">
        <v>1</v>
      </c>
      <c r="AT909" s="99"/>
      <c r="AU909" s="99"/>
      <c r="AV909" s="96">
        <f t="shared" si="224"/>
        <v>3</v>
      </c>
      <c r="AW909" s="96" t="str">
        <f t="shared" si="225"/>
        <v/>
      </c>
      <c r="AX909" s="96" t="str">
        <f t="shared" si="226"/>
        <v/>
      </c>
      <c r="AY909" s="96">
        <f t="shared" si="227"/>
        <v>3</v>
      </c>
      <c r="AZ909" s="96">
        <f t="shared" si="228"/>
        <v>2.4420810251857596</v>
      </c>
      <c r="BA909" s="96"/>
      <c r="BB909" s="96"/>
      <c r="BC909" s="96"/>
      <c r="BD909" s="96"/>
      <c r="BE909"/>
      <c r="BF909"/>
      <c r="BG909"/>
      <c r="BH909"/>
      <c r="BI909"/>
      <c r="BJ909" s="83"/>
      <c r="BK909" s="83"/>
    </row>
    <row r="910" spans="1:63" ht="14.1" customHeight="1" x14ac:dyDescent="0.2">
      <c r="A910" s="96"/>
      <c r="B910" s="96"/>
      <c r="C910" s="135">
        <v>44328.4375</v>
      </c>
      <c r="D910" s="96" t="s">
        <v>133</v>
      </c>
      <c r="E910" s="96">
        <v>5.78</v>
      </c>
      <c r="F910" s="96">
        <v>76.2</v>
      </c>
      <c r="G910" s="96">
        <v>40.98</v>
      </c>
      <c r="H910" s="96">
        <v>9.89</v>
      </c>
      <c r="I910" s="96">
        <v>-83.697999999999993</v>
      </c>
      <c r="J910" s="96" t="s">
        <v>78</v>
      </c>
      <c r="K910" s="96">
        <v>56.47</v>
      </c>
      <c r="L910" s="96">
        <v>5.6548850000000002</v>
      </c>
      <c r="M910" s="96">
        <v>2.2125119999999998</v>
      </c>
      <c r="N910" s="96">
        <v>5.574065</v>
      </c>
      <c r="O910" s="96">
        <v>3.6945169999999998</v>
      </c>
      <c r="P910" s="96">
        <v>39470000</v>
      </c>
      <c r="Q910" s="96">
        <v>331720</v>
      </c>
      <c r="R910" s="101">
        <v>118.99</v>
      </c>
      <c r="S910" s="101"/>
      <c r="T910" s="101"/>
      <c r="U910" s="101"/>
      <c r="V910" s="101">
        <f t="shared" si="216"/>
        <v>2.3351623047756802</v>
      </c>
      <c r="W910" s="101">
        <f t="shared" si="217"/>
        <v>5.8378000000000005</v>
      </c>
      <c r="X910" s="101">
        <f t="shared" si="218"/>
        <v>5.8956</v>
      </c>
      <c r="Y910" s="96">
        <f t="shared" si="219"/>
        <v>5.6644000000000005</v>
      </c>
      <c r="Z910" s="96">
        <f t="shared" si="220"/>
        <v>5.574065</v>
      </c>
      <c r="AA910" s="96">
        <f t="shared" si="221"/>
        <v>5.5488</v>
      </c>
      <c r="AB910" s="96"/>
      <c r="AC910" s="96">
        <v>5.98</v>
      </c>
      <c r="AD910" s="96"/>
      <c r="AE910" s="101">
        <f t="shared" si="222"/>
        <v>1.0346020761245676</v>
      </c>
      <c r="AF910" s="96">
        <f t="shared" si="214"/>
        <v>0</v>
      </c>
      <c r="AG910" s="96"/>
      <c r="AH910" s="101">
        <f>IF(AND(M910&lt;Variables!$G$6,M910&gt;Variables!$G$5),0,1)</f>
        <v>1</v>
      </c>
      <c r="AI910" s="101">
        <f t="shared" si="223"/>
        <v>0</v>
      </c>
      <c r="AJ910" s="101">
        <f>IF(I910&gt;Variables!$G$7,0,1)</f>
        <v>1</v>
      </c>
      <c r="AK910" s="101">
        <f>IF(F910&gt;Variables!$G$8,0,1)</f>
        <v>0</v>
      </c>
      <c r="AL910" s="101">
        <f>IF(G910&gt;Variables!$G$9,0,1)</f>
        <v>0</v>
      </c>
      <c r="AM910" s="101">
        <f>IF(AND(K910&gt;Variables!$G$10,K910&lt;Variables!$G$11),0,1)</f>
        <v>0</v>
      </c>
      <c r="AN910" s="103">
        <f>IF(H910&lt;Variables!$G$13,1,0)</f>
        <v>1</v>
      </c>
      <c r="AO910" s="101">
        <f>IF(R910&lt;Variables!$G$12,0,1)</f>
        <v>1</v>
      </c>
      <c r="AP910" s="102">
        <f t="shared" si="215"/>
        <v>1</v>
      </c>
      <c r="AQ910" s="102"/>
      <c r="AR910" s="102">
        <v>1</v>
      </c>
      <c r="AS910" s="102"/>
      <c r="AT910" s="102"/>
      <c r="AU910" s="102"/>
      <c r="AV910" s="96">
        <f t="shared" si="224"/>
        <v>3</v>
      </c>
      <c r="AW910" s="96" t="str">
        <f t="shared" si="225"/>
        <v/>
      </c>
      <c r="AX910" s="96" t="str">
        <f t="shared" si="226"/>
        <v/>
      </c>
      <c r="AY910" s="96">
        <f t="shared" si="227"/>
        <v>3</v>
      </c>
      <c r="AZ910" s="96">
        <f t="shared" si="228"/>
        <v>2.3321129247756804</v>
      </c>
      <c r="BA910" s="96"/>
      <c r="BB910" s="96"/>
      <c r="BC910" s="96"/>
      <c r="BD910" s="96"/>
      <c r="BE910"/>
      <c r="BF910"/>
      <c r="BG910"/>
      <c r="BH910"/>
      <c r="BI910"/>
      <c r="BJ910" s="83"/>
      <c r="BK910" s="83"/>
    </row>
    <row r="911" spans="1:63" ht="14.1" customHeight="1" x14ac:dyDescent="0.2">
      <c r="A911" s="96"/>
      <c r="B911" s="96"/>
      <c r="C911" s="135">
        <v>44328.4375</v>
      </c>
      <c r="D911" s="96" t="s">
        <v>110</v>
      </c>
      <c r="E911" s="96">
        <v>14.875</v>
      </c>
      <c r="F911" s="96">
        <v>5.62</v>
      </c>
      <c r="G911" s="96">
        <v>4.17</v>
      </c>
      <c r="H911" s="96">
        <v>5180</v>
      </c>
      <c r="I911" s="96">
        <v>-80.787999999999997</v>
      </c>
      <c r="J911" s="96" t="s">
        <v>78</v>
      </c>
      <c r="K911" s="96">
        <v>54.74</v>
      </c>
      <c r="L911" s="96">
        <v>14.857710000000001</v>
      </c>
      <c r="M911" s="96">
        <v>0.116371</v>
      </c>
      <c r="N911" s="96">
        <v>14.800654</v>
      </c>
      <c r="O911" s="96">
        <v>0.50231599999999998</v>
      </c>
      <c r="P911" s="96">
        <v>661929</v>
      </c>
      <c r="Q911" s="96">
        <v>1141000</v>
      </c>
      <c r="R911" s="105">
        <v>0.57999999999999996</v>
      </c>
      <c r="S911" s="105"/>
      <c r="T911" s="105"/>
      <c r="U911" s="105"/>
      <c r="V911" s="105">
        <f t="shared" si="216"/>
        <v>2.41148773741648</v>
      </c>
      <c r="W911" s="96">
        <f t="shared" si="217"/>
        <v>15.02375</v>
      </c>
      <c r="X911" s="96">
        <f t="shared" si="218"/>
        <v>15.172499999999999</v>
      </c>
      <c r="Y911" s="105">
        <f t="shared" si="219"/>
        <v>14.577500000000001</v>
      </c>
      <c r="Z911" s="105">
        <f t="shared" si="220"/>
        <v>14.800654</v>
      </c>
      <c r="AA911" s="105">
        <f t="shared" si="221"/>
        <v>14.28</v>
      </c>
      <c r="AB911" s="96"/>
      <c r="AC911" s="96">
        <v>14.99</v>
      </c>
      <c r="AD911" s="96">
        <v>14.81</v>
      </c>
      <c r="AE911" s="96">
        <f t="shared" si="222"/>
        <v>1.0077310924369749</v>
      </c>
      <c r="AF911" s="96">
        <f t="shared" si="214"/>
        <v>0.99563025210084033</v>
      </c>
      <c r="AG911" s="96"/>
      <c r="AH911" s="105">
        <f>IF(AND(M911&lt;Variables!$G$6,M911&gt;Variables!$G$5),0,1)</f>
        <v>1</v>
      </c>
      <c r="AI911" s="105">
        <f t="shared" si="223"/>
        <v>0</v>
      </c>
      <c r="AJ911" s="105">
        <f>IF(I911&gt;Variables!$G$7,0,1)</f>
        <v>1</v>
      </c>
      <c r="AK911" s="105">
        <f>IF(F911&gt;Variables!$G$8,0,1)</f>
        <v>1</v>
      </c>
      <c r="AL911" s="105">
        <f>IF(G911&gt;Variables!$G$9,0,1)</f>
        <v>1</v>
      </c>
      <c r="AM911" s="105">
        <f>IF(AND(K911&gt;Variables!$G$10,K911&lt;Variables!$G$11),0,1)</f>
        <v>0</v>
      </c>
      <c r="AN911" s="103">
        <f>IF(H911&lt;Variables!$G$13,1,0)</f>
        <v>0</v>
      </c>
      <c r="AO911" s="101">
        <f>IF(R911&lt;Variables!$G$12,0,1)</f>
        <v>0</v>
      </c>
      <c r="AP911" s="106">
        <f t="shared" si="215"/>
        <v>1</v>
      </c>
      <c r="AQ911" s="106"/>
      <c r="AR911" s="106"/>
      <c r="AS911" s="106"/>
      <c r="AT911" s="106"/>
      <c r="AU911" s="106">
        <v>1</v>
      </c>
      <c r="AV911" s="96" t="str">
        <f t="shared" si="224"/>
        <v/>
      </c>
      <c r="AW911" s="96" t="str">
        <f t="shared" si="225"/>
        <v/>
      </c>
      <c r="AX911" s="96">
        <f t="shared" si="226"/>
        <v>2</v>
      </c>
      <c r="AY911" s="96">
        <f t="shared" si="227"/>
        <v>2</v>
      </c>
      <c r="AZ911" s="96">
        <f t="shared" si="228"/>
        <v>2.4085317774164801</v>
      </c>
      <c r="BA911" s="96"/>
      <c r="BB911" s="96"/>
      <c r="BC911" s="96"/>
      <c r="BD911" s="96"/>
      <c r="BE911"/>
      <c r="BF911"/>
      <c r="BG911"/>
      <c r="BH911"/>
      <c r="BI911"/>
      <c r="BJ911" s="83"/>
      <c r="BK911" s="83"/>
    </row>
    <row r="912" spans="1:63" ht="14.1" customHeight="1" x14ac:dyDescent="0.2">
      <c r="A912" s="96"/>
      <c r="B912" s="96"/>
      <c r="C912" s="135">
        <v>44328.4375</v>
      </c>
      <c r="D912" s="96" t="s">
        <v>115</v>
      </c>
      <c r="E912" s="96">
        <v>74.55</v>
      </c>
      <c r="F912" s="96">
        <v>5.46</v>
      </c>
      <c r="G912" s="96">
        <v>6.94</v>
      </c>
      <c r="H912" s="96">
        <v>11230</v>
      </c>
      <c r="I912" s="96">
        <v>2.2080000000000002</v>
      </c>
      <c r="J912" s="96" t="s">
        <v>76</v>
      </c>
      <c r="K912" s="96">
        <v>52.89</v>
      </c>
      <c r="L912" s="96">
        <v>74.380260000000007</v>
      </c>
      <c r="M912" s="96">
        <v>0.22820599999999999</v>
      </c>
      <c r="N912" s="96">
        <v>73.645104000000003</v>
      </c>
      <c r="O912" s="96">
        <v>1.2287250000000001</v>
      </c>
      <c r="P912" s="96">
        <v>1369000</v>
      </c>
      <c r="Q912" s="96">
        <v>1439000</v>
      </c>
      <c r="R912" s="97">
        <v>0.95</v>
      </c>
      <c r="S912" s="97"/>
      <c r="T912" s="97"/>
      <c r="U912" s="97"/>
      <c r="V912" s="97">
        <f t="shared" si="216"/>
        <v>2.3891023636980804</v>
      </c>
      <c r="W912" s="97">
        <f t="shared" si="217"/>
        <v>75.295500000000004</v>
      </c>
      <c r="X912" s="96">
        <f t="shared" si="218"/>
        <v>76.040999999999997</v>
      </c>
      <c r="Y912" s="96">
        <f t="shared" si="219"/>
        <v>73.058999999999997</v>
      </c>
      <c r="Z912" s="96">
        <f t="shared" si="220"/>
        <v>73.645104000000003</v>
      </c>
      <c r="AA912" s="96">
        <f t="shared" si="221"/>
        <v>71.567999999999998</v>
      </c>
      <c r="AB912" s="96"/>
      <c r="AC912" s="96">
        <v>75.45</v>
      </c>
      <c r="AD912" s="96">
        <v>73.650000000000006</v>
      </c>
      <c r="AE912" s="97">
        <f t="shared" si="222"/>
        <v>1.012072434607646</v>
      </c>
      <c r="AF912" s="96">
        <f t="shared" si="214"/>
        <v>0.98792756539235427</v>
      </c>
      <c r="AG912" s="96"/>
      <c r="AH912" s="97">
        <f>IF(AND(M912&lt;Variables!$G$6,M912&gt;Variables!$G$5),0,1)</f>
        <v>1</v>
      </c>
      <c r="AI912" s="97">
        <f t="shared" si="223"/>
        <v>0</v>
      </c>
      <c r="AJ912" s="97">
        <f>IF(I912&gt;Variables!$G$7,0,1)</f>
        <v>0</v>
      </c>
      <c r="AK912" s="97">
        <f>IF(F912&gt;Variables!$G$8,0,1)</f>
        <v>1</v>
      </c>
      <c r="AL912" s="97">
        <f>IF(G912&gt;Variables!$G$9,0,1)</f>
        <v>1</v>
      </c>
      <c r="AM912" s="97">
        <f>IF(AND(K912&gt;Variables!$G$10,K912&lt;Variables!$G$11),0,1)</f>
        <v>0</v>
      </c>
      <c r="AN912" s="103">
        <f>IF(H912&lt;Variables!$G$13,1,0)</f>
        <v>0</v>
      </c>
      <c r="AO912" s="101">
        <f>IF(R912&lt;Variables!$G$12,0,1)</f>
        <v>0</v>
      </c>
      <c r="AP912" s="99">
        <f t="shared" si="215"/>
        <v>0</v>
      </c>
      <c r="AQ912" s="99"/>
      <c r="AR912" s="99"/>
      <c r="AS912" s="99">
        <v>1</v>
      </c>
      <c r="AT912" s="99"/>
      <c r="AU912" s="99"/>
      <c r="AV912" s="96">
        <f t="shared" si="224"/>
        <v>3</v>
      </c>
      <c r="AW912" s="96" t="str">
        <f t="shared" si="225"/>
        <v/>
      </c>
      <c r="AX912" s="96" t="str">
        <f t="shared" si="226"/>
        <v/>
      </c>
      <c r="AY912" s="96">
        <f t="shared" si="227"/>
        <v>3</v>
      </c>
      <c r="AZ912" s="96">
        <f t="shared" si="228"/>
        <v>2.3862463036980803</v>
      </c>
      <c r="BA912" s="96"/>
      <c r="BB912" s="96"/>
      <c r="BC912" s="96"/>
      <c r="BD912" s="96"/>
      <c r="BE912"/>
      <c r="BF912"/>
      <c r="BG912"/>
      <c r="BH912"/>
      <c r="BI912"/>
      <c r="BJ912" s="83"/>
      <c r="BK912" s="83"/>
    </row>
    <row r="913" spans="1:63" ht="14.1" customHeight="1" x14ac:dyDescent="0.2">
      <c r="A913" s="96"/>
      <c r="B913" s="96"/>
      <c r="C913" s="135">
        <v>44328.4375</v>
      </c>
      <c r="D913" s="96" t="s">
        <v>113</v>
      </c>
      <c r="E913" s="96">
        <v>23.3687</v>
      </c>
      <c r="F913" s="96">
        <v>11.49</v>
      </c>
      <c r="G913" s="96">
        <v>1.78</v>
      </c>
      <c r="H913" s="96">
        <v>2000</v>
      </c>
      <c r="I913" s="96">
        <v>-4.0209999999999999</v>
      </c>
      <c r="J913" s="96" t="s">
        <v>78</v>
      </c>
      <c r="K913" s="96">
        <v>50.45</v>
      </c>
      <c r="L913" s="96">
        <v>23.456610000000001</v>
      </c>
      <c r="M913" s="96">
        <v>-0.37477700000000003</v>
      </c>
      <c r="N913" s="96">
        <v>23.251469</v>
      </c>
      <c r="O913" s="96">
        <v>0.50418600000000002</v>
      </c>
      <c r="P913" s="96">
        <v>530012</v>
      </c>
      <c r="Q913" s="96">
        <v>641322</v>
      </c>
      <c r="R913" s="101">
        <v>0.83</v>
      </c>
      <c r="S913" s="101"/>
      <c r="T913" s="101"/>
      <c r="U913" s="101"/>
      <c r="V913" s="101">
        <f t="shared" si="216"/>
        <v>2.3818932621891999</v>
      </c>
      <c r="W913" s="101">
        <f t="shared" si="217"/>
        <v>23.602387</v>
      </c>
      <c r="X913" s="101">
        <f t="shared" si="218"/>
        <v>23.836074</v>
      </c>
      <c r="Y913" s="96">
        <f t="shared" si="219"/>
        <v>22.901326000000001</v>
      </c>
      <c r="Z913" s="96">
        <f t="shared" si="220"/>
        <v>23.251469</v>
      </c>
      <c r="AA913" s="96">
        <f t="shared" si="221"/>
        <v>22.433951999999998</v>
      </c>
      <c r="AB913" s="96"/>
      <c r="AC913" s="96">
        <v>23.84</v>
      </c>
      <c r="AD913" s="96">
        <v>23.27</v>
      </c>
      <c r="AE913" s="101">
        <f t="shared" si="222"/>
        <v>1.0201680024990691</v>
      </c>
      <c r="AF913" s="96">
        <f t="shared" si="214"/>
        <v>0.99577640176817706</v>
      </c>
      <c r="AG913" s="96"/>
      <c r="AH913" s="101">
        <f>IF(AND(M913&lt;Variables!$G$6,M913&gt;Variables!$G$5),0,1)</f>
        <v>1</v>
      </c>
      <c r="AI913" s="101">
        <f t="shared" si="223"/>
        <v>0</v>
      </c>
      <c r="AJ913" s="101">
        <f>IF(I913&gt;Variables!$G$7,0,1)</f>
        <v>1</v>
      </c>
      <c r="AK913" s="101">
        <f>IF(F913&gt;Variables!$G$8,0,1)</f>
        <v>0</v>
      </c>
      <c r="AL913" s="101">
        <f>IF(G913&gt;Variables!$G$9,0,1)</f>
        <v>1</v>
      </c>
      <c r="AM913" s="101">
        <f>IF(AND(K913&gt;Variables!$G$10,K913&lt;Variables!$G$11),0,1)</f>
        <v>0</v>
      </c>
      <c r="AN913" s="103">
        <f>IF(H913&lt;Variables!$G$13,1,0)</f>
        <v>1</v>
      </c>
      <c r="AO913" s="101">
        <f>IF(R913&lt;Variables!$G$12,0,1)</f>
        <v>0</v>
      </c>
      <c r="AP913" s="102">
        <f t="shared" si="215"/>
        <v>1</v>
      </c>
      <c r="AQ913" s="102"/>
      <c r="AR913" s="102">
        <v>1</v>
      </c>
      <c r="AS913" s="102"/>
      <c r="AT913" s="102"/>
      <c r="AU913" s="102"/>
      <c r="AV913" s="96">
        <f t="shared" si="224"/>
        <v>3</v>
      </c>
      <c r="AW913" s="96" t="str">
        <f t="shared" si="225"/>
        <v/>
      </c>
      <c r="AX913" s="96" t="str">
        <f t="shared" si="226"/>
        <v/>
      </c>
      <c r="AY913" s="96">
        <f t="shared" si="227"/>
        <v>3</v>
      </c>
      <c r="AZ913" s="96">
        <f t="shared" si="228"/>
        <v>2.3791689621892003</v>
      </c>
      <c r="BA913" s="96"/>
      <c r="BB913" s="96"/>
      <c r="BC913" s="96"/>
      <c r="BD913" s="96"/>
      <c r="BE913"/>
      <c r="BF913"/>
      <c r="BG913"/>
      <c r="BH913"/>
      <c r="BI913"/>
      <c r="BJ913" s="83"/>
      <c r="BK913" s="83"/>
    </row>
    <row r="914" spans="1:63" ht="14.1" customHeight="1" x14ac:dyDescent="0.2">
      <c r="A914" s="96"/>
      <c r="B914" s="96"/>
      <c r="C914" s="135">
        <v>44328.4375</v>
      </c>
      <c r="D914" s="96" t="s">
        <v>109</v>
      </c>
      <c r="E914" s="96">
        <v>30.56</v>
      </c>
      <c r="F914" s="96">
        <v>17.14</v>
      </c>
      <c r="G914" s="96">
        <v>10.64</v>
      </c>
      <c r="H914" s="96">
        <v>2860</v>
      </c>
      <c r="I914" s="96">
        <v>-12.856999999999999</v>
      </c>
      <c r="J914" s="96" t="s">
        <v>76</v>
      </c>
      <c r="K914" s="96">
        <v>50.29</v>
      </c>
      <c r="L914" s="96">
        <v>30.696842</v>
      </c>
      <c r="M914" s="96">
        <v>-0.44578600000000002</v>
      </c>
      <c r="N914" s="96">
        <v>30.423665</v>
      </c>
      <c r="O914" s="96">
        <v>0.44812099999999999</v>
      </c>
      <c r="P914" s="96">
        <v>346401</v>
      </c>
      <c r="Q914" s="96">
        <v>322877</v>
      </c>
      <c r="R914" s="105">
        <v>1.07</v>
      </c>
      <c r="S914" s="105"/>
      <c r="T914" s="105"/>
      <c r="U914" s="105"/>
      <c r="V914" s="105">
        <f t="shared" si="216"/>
        <v>2.3819681906907202</v>
      </c>
      <c r="W914" s="96">
        <f t="shared" si="217"/>
        <v>30.865600000000001</v>
      </c>
      <c r="X914" s="96">
        <f t="shared" si="218"/>
        <v>31.171199999999999</v>
      </c>
      <c r="Y914" s="105">
        <f t="shared" si="219"/>
        <v>29.948799999999999</v>
      </c>
      <c r="Z914" s="105">
        <f t="shared" si="220"/>
        <v>30.423665</v>
      </c>
      <c r="AA914" s="105">
        <f t="shared" si="221"/>
        <v>29.337599999999998</v>
      </c>
      <c r="AB914" s="96"/>
      <c r="AC914" s="96"/>
      <c r="AD914" s="96">
        <v>30.16</v>
      </c>
      <c r="AE914" s="96">
        <f t="shared" si="222"/>
        <v>0</v>
      </c>
      <c r="AF914" s="96">
        <f t="shared" si="214"/>
        <v>0.98691099476439792</v>
      </c>
      <c r="AG914" s="96"/>
      <c r="AH914" s="105">
        <f>IF(AND(M914&lt;Variables!$G$6,M914&gt;Variables!$G$5),0,1)</f>
        <v>1</v>
      </c>
      <c r="AI914" s="105">
        <f t="shared" si="223"/>
        <v>0</v>
      </c>
      <c r="AJ914" s="105">
        <f>IF(I914&gt;Variables!$G$7,0,1)</f>
        <v>1</v>
      </c>
      <c r="AK914" s="105">
        <f>IF(F914&gt;Variables!$G$8,0,1)</f>
        <v>0</v>
      </c>
      <c r="AL914" s="105">
        <f>IF(G914&gt;Variables!$G$9,0,1)</f>
        <v>1</v>
      </c>
      <c r="AM914" s="105">
        <f>IF(AND(K914&gt;Variables!$G$10,K914&lt;Variables!$G$11),0,1)</f>
        <v>0</v>
      </c>
      <c r="AN914" s="103">
        <f>IF(H914&lt;Variables!$G$13,1,0)</f>
        <v>0</v>
      </c>
      <c r="AO914" s="101">
        <f>IF(R914&lt;Variables!$G$12,0,1)</f>
        <v>0</v>
      </c>
      <c r="AP914" s="106">
        <f t="shared" si="215"/>
        <v>0</v>
      </c>
      <c r="AQ914" s="106"/>
      <c r="AR914" s="106"/>
      <c r="AS914" s="106"/>
      <c r="AT914" s="106"/>
      <c r="AU914" s="106">
        <v>1</v>
      </c>
      <c r="AV914" s="96" t="str">
        <f t="shared" si="224"/>
        <v/>
      </c>
      <c r="AW914" s="96" t="str">
        <f t="shared" si="225"/>
        <v/>
      </c>
      <c r="AX914" s="96">
        <f t="shared" si="226"/>
        <v>2</v>
      </c>
      <c r="AY914" s="96">
        <f t="shared" si="227"/>
        <v>2</v>
      </c>
      <c r="AZ914" s="96">
        <f t="shared" si="228"/>
        <v>2.37925253069072</v>
      </c>
      <c r="BA914" s="96"/>
      <c r="BB914" s="96"/>
      <c r="BC914" s="96"/>
      <c r="BD914" s="96"/>
      <c r="BE914"/>
      <c r="BF914"/>
      <c r="BG914"/>
      <c r="BH914"/>
      <c r="BI914"/>
      <c r="BJ914" s="83"/>
      <c r="BK914" s="83"/>
    </row>
    <row r="915" spans="1:63" ht="14.1" customHeight="1" x14ac:dyDescent="0.2">
      <c r="A915" s="96"/>
      <c r="B915" s="96"/>
      <c r="C915" s="135">
        <v>44328.4375</v>
      </c>
      <c r="D915" s="96" t="s">
        <v>134</v>
      </c>
      <c r="E915" s="96">
        <v>0.95269999999999999</v>
      </c>
      <c r="F915" s="96">
        <v>20.9</v>
      </c>
      <c r="G915" s="96">
        <v>17.18</v>
      </c>
      <c r="H915" s="96">
        <v>20.04</v>
      </c>
      <c r="I915" s="96">
        <v>-57.493000000000002</v>
      </c>
      <c r="J915" s="96" t="s">
        <v>76</v>
      </c>
      <c r="K915" s="96">
        <v>50.06</v>
      </c>
      <c r="L915" s="96">
        <v>0.96820499999999998</v>
      </c>
      <c r="M915" s="96">
        <v>-1.6014330000000001</v>
      </c>
      <c r="N915" s="96">
        <v>0.93416500000000002</v>
      </c>
      <c r="O915" s="96">
        <v>1.9841359999999999</v>
      </c>
      <c r="P915" s="96">
        <v>760380</v>
      </c>
      <c r="Q915" s="96">
        <v>181610</v>
      </c>
      <c r="R915" s="101">
        <v>4.1900000000000004</v>
      </c>
      <c r="S915" s="101"/>
      <c r="T915" s="101"/>
      <c r="U915" s="101"/>
      <c r="V915" s="101">
        <f t="shared" si="216"/>
        <v>2.4095363543102399</v>
      </c>
      <c r="W915" s="101">
        <f t="shared" si="217"/>
        <v>0.96222700000000005</v>
      </c>
      <c r="X915" s="101">
        <f t="shared" si="218"/>
        <v>0.97175400000000001</v>
      </c>
      <c r="Y915" s="96">
        <f t="shared" si="219"/>
        <v>0.93364599999999998</v>
      </c>
      <c r="Z915" s="96">
        <f t="shared" si="220"/>
        <v>0.93416500000000002</v>
      </c>
      <c r="AA915" s="96">
        <f t="shared" si="221"/>
        <v>0.91459199999999996</v>
      </c>
      <c r="AB915" s="96"/>
      <c r="AC915" s="96">
        <v>1.22</v>
      </c>
      <c r="AD915" s="96">
        <v>0.95</v>
      </c>
      <c r="AE915" s="101">
        <f t="shared" si="222"/>
        <v>1.2805710087120814</v>
      </c>
      <c r="AF915" s="96">
        <f t="shared" si="214"/>
        <v>0.99716594940694858</v>
      </c>
      <c r="AG915" s="96"/>
      <c r="AH915" s="101">
        <f>IF(AND(M915&lt;Variables!$G$6,M915&gt;Variables!$G$5),0,1)</f>
        <v>1</v>
      </c>
      <c r="AI915" s="101">
        <f t="shared" si="223"/>
        <v>0</v>
      </c>
      <c r="AJ915" s="101">
        <f>IF(I915&gt;Variables!$G$7,0,1)</f>
        <v>1</v>
      </c>
      <c r="AK915" s="101">
        <f>IF(F915&gt;Variables!$G$8,0,1)</f>
        <v>0</v>
      </c>
      <c r="AL915" s="101">
        <f>IF(G915&gt;Variables!$G$9,0,1)</f>
        <v>0</v>
      </c>
      <c r="AM915" s="101">
        <f>IF(AND(K915&gt;Variables!$G$10,K915&lt;Variables!$G$11),0,1)</f>
        <v>0</v>
      </c>
      <c r="AN915" s="103">
        <f>IF(H915&lt;Variables!$G$13,1,0)</f>
        <v>1</v>
      </c>
      <c r="AO915" s="101">
        <f>IF(R915&lt;Variables!$G$12,0,1)</f>
        <v>1</v>
      </c>
      <c r="AP915" s="102">
        <f t="shared" si="215"/>
        <v>0</v>
      </c>
      <c r="AQ915" s="102"/>
      <c r="AR915" s="102">
        <v>1</v>
      </c>
      <c r="AS915" s="102"/>
      <c r="AT915" s="102"/>
      <c r="AU915" s="102"/>
      <c r="AV915" s="96">
        <f t="shared" si="224"/>
        <v>3</v>
      </c>
      <c r="AW915" s="96" t="str">
        <f t="shared" si="225"/>
        <v/>
      </c>
      <c r="AX915" s="96" t="str">
        <f t="shared" si="226"/>
        <v/>
      </c>
      <c r="AY915" s="96">
        <f t="shared" si="227"/>
        <v>3</v>
      </c>
      <c r="AZ915" s="96">
        <f t="shared" si="228"/>
        <v>2.4068331143102397</v>
      </c>
      <c r="BA915" s="96"/>
      <c r="BB915" s="96"/>
      <c r="BC915" s="96"/>
      <c r="BD915" s="96"/>
      <c r="BE915"/>
      <c r="BF915"/>
      <c r="BG915"/>
      <c r="BH915"/>
      <c r="BI915"/>
      <c r="BJ915" s="83"/>
      <c r="BK915" s="83"/>
    </row>
    <row r="916" spans="1:63" ht="14.1" customHeight="1" x14ac:dyDescent="0.2">
      <c r="A916" s="96"/>
      <c r="B916" s="96"/>
      <c r="C916" s="135">
        <v>44328.4375</v>
      </c>
      <c r="D916" s="96" t="s">
        <v>125</v>
      </c>
      <c r="E916" s="96">
        <v>21.41</v>
      </c>
      <c r="F916" s="96">
        <v>6.06</v>
      </c>
      <c r="G916" s="96">
        <v>5</v>
      </c>
      <c r="H916" s="96">
        <v>2900</v>
      </c>
      <c r="I916" s="96">
        <v>7.3239999999999998</v>
      </c>
      <c r="J916" s="96" t="s">
        <v>78</v>
      </c>
      <c r="K916" s="96">
        <v>49.74</v>
      </c>
      <c r="L916" s="96">
        <v>21.46022</v>
      </c>
      <c r="M916" s="96">
        <v>-0.234014</v>
      </c>
      <c r="N916" s="96">
        <v>21.308447999999999</v>
      </c>
      <c r="O916" s="96">
        <v>0.47658099999999998</v>
      </c>
      <c r="P916" s="96">
        <v>802798</v>
      </c>
      <c r="Q916" s="96">
        <v>3212000</v>
      </c>
      <c r="R916" s="105">
        <v>0.25</v>
      </c>
      <c r="S916" s="105"/>
      <c r="T916" s="105"/>
      <c r="U916" s="105"/>
      <c r="V916" s="105">
        <f t="shared" si="216"/>
        <v>2.37021504756768</v>
      </c>
      <c r="W916" s="96">
        <f t="shared" si="217"/>
        <v>21.624100000000002</v>
      </c>
      <c r="X916" s="96">
        <f t="shared" si="218"/>
        <v>21.838200000000001</v>
      </c>
      <c r="Y916" s="105">
        <f t="shared" si="219"/>
        <v>20.9818</v>
      </c>
      <c r="Z916" s="105">
        <f t="shared" si="220"/>
        <v>21.308447999999999</v>
      </c>
      <c r="AA916" s="105">
        <f t="shared" si="221"/>
        <v>20.553599999999999</v>
      </c>
      <c r="AB916" s="96"/>
      <c r="AC916" s="96">
        <v>21.72</v>
      </c>
      <c r="AD916" s="96">
        <v>21.31</v>
      </c>
      <c r="AE916" s="97">
        <f t="shared" si="222"/>
        <v>1.0144792153199438</v>
      </c>
      <c r="AF916" s="96">
        <f t="shared" si="214"/>
        <v>0.99532928538066312</v>
      </c>
      <c r="AG916" s="96"/>
      <c r="AH916" s="105">
        <f>IF(AND(M916&lt;Variables!$G$6,M916&gt;Variables!$G$5),0,1)</f>
        <v>1</v>
      </c>
      <c r="AI916" s="105">
        <f t="shared" si="223"/>
        <v>0</v>
      </c>
      <c r="AJ916" s="105">
        <f>IF(I916&gt;Variables!$G$7,0,1)</f>
        <v>0</v>
      </c>
      <c r="AK916" s="105">
        <f>IF(F916&gt;Variables!$G$8,0,1)</f>
        <v>1</v>
      </c>
      <c r="AL916" s="105">
        <f>IF(G916&gt;Variables!$G$9,0,1)</f>
        <v>1</v>
      </c>
      <c r="AM916" s="105">
        <f>IF(AND(K916&gt;Variables!$G$10,K916&lt;Variables!$G$11),0,1)</f>
        <v>1</v>
      </c>
      <c r="AN916" s="103">
        <f>IF(H916&lt;Variables!$G$13,1,0)</f>
        <v>0</v>
      </c>
      <c r="AO916" s="101">
        <f>IF(R916&lt;Variables!$G$12,0,1)</f>
        <v>0</v>
      </c>
      <c r="AP916" s="106">
        <f t="shared" si="215"/>
        <v>1</v>
      </c>
      <c r="AQ916" s="106"/>
      <c r="AR916" s="106"/>
      <c r="AS916" s="106"/>
      <c r="AT916" s="106"/>
      <c r="AU916" s="106">
        <v>1</v>
      </c>
      <c r="AV916" s="96">
        <f t="shared" si="224"/>
        <v>3</v>
      </c>
      <c r="AW916" s="96" t="str">
        <f t="shared" si="225"/>
        <v/>
      </c>
      <c r="AX916" s="96" t="str">
        <f t="shared" si="226"/>
        <v/>
      </c>
      <c r="AY916" s="96">
        <f t="shared" si="227"/>
        <v>3</v>
      </c>
      <c r="AZ916" s="96">
        <f t="shared" si="228"/>
        <v>2.36752908756768</v>
      </c>
      <c r="BA916" s="96"/>
      <c r="BB916" s="96"/>
      <c r="BC916" s="96"/>
      <c r="BD916" s="96"/>
      <c r="BE916"/>
      <c r="BF916"/>
      <c r="BG916"/>
      <c r="BH916"/>
      <c r="BI916"/>
      <c r="BJ916" s="83"/>
      <c r="BK916" s="83"/>
    </row>
    <row r="917" spans="1:63" ht="14.1" customHeight="1" x14ac:dyDescent="0.2">
      <c r="A917" s="96"/>
      <c r="B917" s="96"/>
      <c r="C917" s="135">
        <v>44328.4375</v>
      </c>
      <c r="D917" s="96" t="s">
        <v>130</v>
      </c>
      <c r="E917" s="96">
        <v>23.765899999999998</v>
      </c>
      <c r="F917" s="96">
        <v>5.3</v>
      </c>
      <c r="G917" s="96">
        <v>5.39</v>
      </c>
      <c r="H917" s="96">
        <v>4550</v>
      </c>
      <c r="I917" s="96">
        <v>-53.48</v>
      </c>
      <c r="J917" s="96" t="s">
        <v>78</v>
      </c>
      <c r="K917" s="96">
        <v>49.59</v>
      </c>
      <c r="L917" s="96">
        <v>23.913615</v>
      </c>
      <c r="M917" s="96">
        <v>-0.617703</v>
      </c>
      <c r="N917" s="96">
        <v>23.369218</v>
      </c>
      <c r="O917" s="96">
        <v>1.6974549999999999</v>
      </c>
      <c r="P917" s="96">
        <v>2788000</v>
      </c>
      <c r="Q917" s="96">
        <v>3292000</v>
      </c>
      <c r="R917" s="105">
        <v>0.85</v>
      </c>
      <c r="S917" s="105"/>
      <c r="T917" s="105"/>
      <c r="U917" s="105"/>
      <c r="V917" s="105">
        <f t="shared" si="216"/>
        <v>2.3780812682317598</v>
      </c>
      <c r="W917" s="96">
        <f t="shared" si="217"/>
        <v>24.003558999999999</v>
      </c>
      <c r="X917" s="96">
        <f t="shared" si="218"/>
        <v>24.241218</v>
      </c>
      <c r="Y917" s="105">
        <f t="shared" si="219"/>
        <v>23.290581999999997</v>
      </c>
      <c r="Z917" s="105">
        <f t="shared" si="220"/>
        <v>23.369218</v>
      </c>
      <c r="AA917" s="105">
        <f t="shared" si="221"/>
        <v>22.815263999999999</v>
      </c>
      <c r="AB917" s="96"/>
      <c r="AC917" s="96">
        <v>23.98</v>
      </c>
      <c r="AD917" s="96">
        <v>23.51</v>
      </c>
      <c r="AE917" s="96">
        <f t="shared" si="222"/>
        <v>1.0090087057506765</v>
      </c>
      <c r="AF917" s="96">
        <f t="shared" si="214"/>
        <v>0.98923247173471252</v>
      </c>
      <c r="AG917" s="96"/>
      <c r="AH917" s="105">
        <f>IF(AND(M917&lt;Variables!$G$6,M917&gt;Variables!$G$5),0,1)</f>
        <v>1</v>
      </c>
      <c r="AI917" s="105">
        <f t="shared" si="223"/>
        <v>0</v>
      </c>
      <c r="AJ917" s="105">
        <f>IF(I917&gt;Variables!$G$7,0,1)</f>
        <v>1</v>
      </c>
      <c r="AK917" s="105">
        <f>IF(F917&gt;Variables!$G$8,0,1)</f>
        <v>1</v>
      </c>
      <c r="AL917" s="105">
        <f>IF(G917&gt;Variables!$G$9,0,1)</f>
        <v>1</v>
      </c>
      <c r="AM917" s="105">
        <f>IF(AND(K917&gt;Variables!$G$10,K917&lt;Variables!$G$11),0,1)</f>
        <v>1</v>
      </c>
      <c r="AN917" s="103">
        <f>IF(H917&lt;Variables!$G$13,1,0)</f>
        <v>0</v>
      </c>
      <c r="AO917" s="101">
        <f>IF(R917&lt;Variables!$G$12,0,1)</f>
        <v>0</v>
      </c>
      <c r="AP917" s="106">
        <f t="shared" si="215"/>
        <v>1</v>
      </c>
      <c r="AQ917" s="106"/>
      <c r="AR917" s="106"/>
      <c r="AS917" s="106"/>
      <c r="AT917" s="106"/>
      <c r="AU917" s="106">
        <v>1</v>
      </c>
      <c r="AV917" s="96">
        <f t="shared" si="224"/>
        <v>3</v>
      </c>
      <c r="AW917" s="96" t="str">
        <f t="shared" si="225"/>
        <v/>
      </c>
      <c r="AX917" s="96" t="str">
        <f t="shared" si="226"/>
        <v/>
      </c>
      <c r="AY917" s="96">
        <f t="shared" si="227"/>
        <v>3</v>
      </c>
      <c r="AZ917" s="96">
        <f t="shared" si="228"/>
        <v>2.3754034082317599</v>
      </c>
      <c r="BA917" s="96"/>
      <c r="BB917" s="96"/>
      <c r="BC917" s="96"/>
      <c r="BD917" s="96"/>
      <c r="BE917"/>
      <c r="BF917"/>
      <c r="BG917"/>
      <c r="BH917"/>
      <c r="BI917"/>
      <c r="BJ917" s="83"/>
      <c r="BK917" s="83"/>
    </row>
    <row r="918" spans="1:63" ht="14.1" customHeight="1" x14ac:dyDescent="0.2">
      <c r="A918" s="96"/>
      <c r="B918" s="96"/>
      <c r="C918" s="135">
        <v>44328.4375</v>
      </c>
      <c r="D918" s="96" t="s">
        <v>121</v>
      </c>
      <c r="E918" s="96">
        <v>7.6742999999999997</v>
      </c>
      <c r="F918" s="96">
        <v>19.09</v>
      </c>
      <c r="G918" s="96">
        <v>32.54</v>
      </c>
      <c r="H918" s="96">
        <v>41.65</v>
      </c>
      <c r="I918" s="96">
        <v>-4.5999999999999999E-2</v>
      </c>
      <c r="J918" s="96" t="s">
        <v>78</v>
      </c>
      <c r="K918" s="96">
        <v>48.35</v>
      </c>
      <c r="L918" s="96">
        <v>8.1326059999999991</v>
      </c>
      <c r="M918" s="96">
        <v>-5.6354170000000003</v>
      </c>
      <c r="N918" s="96">
        <v>7.5875050000000002</v>
      </c>
      <c r="O918" s="96">
        <v>1.14392</v>
      </c>
      <c r="P918" s="96">
        <v>12340000</v>
      </c>
      <c r="Q918" s="96">
        <v>5600000</v>
      </c>
      <c r="R918" s="103">
        <v>2.2000000000000002</v>
      </c>
      <c r="S918" s="103"/>
      <c r="T918" s="103"/>
      <c r="U918" s="103"/>
      <c r="V918" s="103">
        <f t="shared" si="216"/>
        <v>2.4695729529115997</v>
      </c>
      <c r="W918" s="96">
        <f t="shared" si="217"/>
        <v>7.7510430000000001</v>
      </c>
      <c r="X918" s="96">
        <f t="shared" si="218"/>
        <v>7.8277859999999997</v>
      </c>
      <c r="Y918" s="103">
        <f t="shared" si="219"/>
        <v>7.5208139999999997</v>
      </c>
      <c r="Z918" s="103">
        <f t="shared" si="220"/>
        <v>7.5875050000000002</v>
      </c>
      <c r="AA918" s="103">
        <f t="shared" si="221"/>
        <v>7.3673279999999997</v>
      </c>
      <c r="AB918" s="96"/>
      <c r="AC918" s="96"/>
      <c r="AD918" s="96">
        <v>7.23</v>
      </c>
      <c r="AE918" s="96">
        <f t="shared" si="222"/>
        <v>0</v>
      </c>
      <c r="AF918" s="96">
        <f t="shared" si="214"/>
        <v>0.9421054689027013</v>
      </c>
      <c r="AG918" s="96"/>
      <c r="AH918" s="103">
        <f>IF(AND(M918&lt;Variables!$G$6,M918&gt;Variables!$G$5),0,1)</f>
        <v>1</v>
      </c>
      <c r="AI918" s="103">
        <f t="shared" si="223"/>
        <v>0</v>
      </c>
      <c r="AJ918" s="103">
        <f>IF(I918&gt;Variables!$G$7,0,1)</f>
        <v>1</v>
      </c>
      <c r="AK918" s="103">
        <f>IF(F918&gt;Variables!$G$8,0,1)</f>
        <v>0</v>
      </c>
      <c r="AL918" s="103">
        <f>IF(G918&gt;Variables!$G$9,0,1)</f>
        <v>0</v>
      </c>
      <c r="AM918" s="103">
        <f>IF(AND(K918&gt;Variables!$G$10,K918&lt;Variables!$G$11),0,1)</f>
        <v>1</v>
      </c>
      <c r="AN918" s="103">
        <f>IF(H918&lt;Variables!$G$13,1,0)</f>
        <v>1</v>
      </c>
      <c r="AO918" s="101">
        <f>IF(R918&lt;Variables!$G$12,0,1)</f>
        <v>1</v>
      </c>
      <c r="AP918" s="104">
        <f t="shared" si="215"/>
        <v>1</v>
      </c>
      <c r="AQ918" s="104"/>
      <c r="AR918" s="104"/>
      <c r="AS918" s="104"/>
      <c r="AT918" s="104">
        <v>1</v>
      </c>
      <c r="AU918" s="104"/>
      <c r="AV918" s="96" t="str">
        <f t="shared" si="224"/>
        <v/>
      </c>
      <c r="AW918" s="96">
        <f t="shared" si="225"/>
        <v>1</v>
      </c>
      <c r="AX918" s="96" t="str">
        <f t="shared" si="226"/>
        <v/>
      </c>
      <c r="AY918" s="96">
        <f t="shared" si="227"/>
        <v>1</v>
      </c>
      <c r="AZ918" s="96">
        <f t="shared" si="228"/>
        <v>2.4669620529116001</v>
      </c>
      <c r="BA918" s="96"/>
      <c r="BB918" s="96"/>
      <c r="BC918" s="96"/>
      <c r="BD918" s="96"/>
      <c r="BE918"/>
      <c r="BF918"/>
      <c r="BG918"/>
      <c r="BH918"/>
      <c r="BI918"/>
      <c r="BJ918" s="83"/>
      <c r="BK918" s="83"/>
    </row>
    <row r="919" spans="1:63" ht="14.1" customHeight="1" x14ac:dyDescent="0.2">
      <c r="A919" s="96"/>
      <c r="B919" s="96"/>
      <c r="C919" s="135">
        <v>44328.4375</v>
      </c>
      <c r="D919" s="96" t="s">
        <v>108</v>
      </c>
      <c r="E919" s="96">
        <v>5.04</v>
      </c>
      <c r="F919" s="96">
        <v>7.23</v>
      </c>
      <c r="G919" s="96">
        <v>1.41</v>
      </c>
      <c r="H919" s="96">
        <v>9640</v>
      </c>
      <c r="I919" s="96">
        <v>-1.484</v>
      </c>
      <c r="J919" s="96" t="s">
        <v>78</v>
      </c>
      <c r="K919" s="96">
        <v>47.81</v>
      </c>
      <c r="L919" s="96">
        <v>5.048311</v>
      </c>
      <c r="M919" s="96">
        <v>-0.164632</v>
      </c>
      <c r="N919" s="96">
        <v>5.0497019999999999</v>
      </c>
      <c r="O919" s="96">
        <v>-0.192133</v>
      </c>
      <c r="P919" s="96">
        <v>1704000</v>
      </c>
      <c r="Q919" s="96">
        <v>2052000</v>
      </c>
      <c r="R919" s="105">
        <v>0.83</v>
      </c>
      <c r="S919" s="105"/>
      <c r="T919" s="105"/>
      <c r="U919" s="105"/>
      <c r="V919" s="105">
        <f t="shared" si="216"/>
        <v>2.34755078069696</v>
      </c>
      <c r="W919" s="96">
        <f t="shared" si="217"/>
        <v>5.0903999999999998</v>
      </c>
      <c r="X919" s="96">
        <f t="shared" si="218"/>
        <v>5.1408000000000005</v>
      </c>
      <c r="Y919" s="105">
        <f t="shared" si="219"/>
        <v>4.9391999999999996</v>
      </c>
      <c r="Z919" s="105">
        <f t="shared" si="220"/>
        <v>5.0497019999999999</v>
      </c>
      <c r="AA919" s="105">
        <f t="shared" si="221"/>
        <v>4.8384</v>
      </c>
      <c r="AB919" s="96"/>
      <c r="AC919" s="96">
        <v>5.07</v>
      </c>
      <c r="AD919" s="96">
        <v>5.03</v>
      </c>
      <c r="AE919" s="96">
        <f t="shared" si="222"/>
        <v>1.0059523809523809</v>
      </c>
      <c r="AF919" s="96">
        <f t="shared" si="214"/>
        <v>0.99801587301587302</v>
      </c>
      <c r="AG919" s="96"/>
      <c r="AH919" s="105">
        <f>IF(AND(M919&lt;Variables!$G$6,M919&gt;Variables!$G$5),0,1)</f>
        <v>1</v>
      </c>
      <c r="AI919" s="105">
        <f t="shared" si="223"/>
        <v>1</v>
      </c>
      <c r="AJ919" s="105">
        <f>IF(I919&gt;Variables!$G$7,0,1)</f>
        <v>1</v>
      </c>
      <c r="AK919" s="105">
        <f>IF(F919&gt;Variables!$G$8,0,1)</f>
        <v>1</v>
      </c>
      <c r="AL919" s="105">
        <f>IF(G919&gt;Variables!$G$9,0,1)</f>
        <v>1</v>
      </c>
      <c r="AM919" s="105">
        <f>IF(AND(K919&gt;Variables!$G$10,K919&lt;Variables!$G$11),0,1)</f>
        <v>1</v>
      </c>
      <c r="AN919" s="103">
        <f>IF(H919&lt;Variables!$G$13,1,0)</f>
        <v>0</v>
      </c>
      <c r="AO919" s="101">
        <f>IF(R919&lt;Variables!$G$12,0,1)</f>
        <v>0</v>
      </c>
      <c r="AP919" s="106">
        <f t="shared" si="215"/>
        <v>1</v>
      </c>
      <c r="AQ919" s="106"/>
      <c r="AR919" s="106"/>
      <c r="AS919" s="106"/>
      <c r="AT919" s="106"/>
      <c r="AU919" s="106">
        <v>1</v>
      </c>
      <c r="AV919" s="96" t="str">
        <f t="shared" si="224"/>
        <v/>
      </c>
      <c r="AW919" s="96" t="str">
        <f t="shared" si="225"/>
        <v/>
      </c>
      <c r="AX919" s="96">
        <f t="shared" si="226"/>
        <v>2</v>
      </c>
      <c r="AY919" s="96">
        <f t="shared" si="227"/>
        <v>2</v>
      </c>
      <c r="AZ919" s="96">
        <f t="shared" si="228"/>
        <v>2.3449690406969599</v>
      </c>
      <c r="BA919" s="96"/>
      <c r="BB919" s="96"/>
      <c r="BC919" s="96"/>
      <c r="BD919" s="96"/>
      <c r="BE919"/>
      <c r="BF919"/>
      <c r="BG919"/>
      <c r="BH919"/>
      <c r="BI919"/>
      <c r="BJ919" s="83"/>
      <c r="BK919" s="83"/>
    </row>
    <row r="920" spans="1:63" ht="14.1" customHeight="1" x14ac:dyDescent="0.2">
      <c r="A920" s="96"/>
      <c r="B920" s="96"/>
      <c r="C920" s="135">
        <v>44328.4375</v>
      </c>
      <c r="D920" s="96" t="s">
        <v>120</v>
      </c>
      <c r="E920" s="96">
        <v>9.2200000000000006</v>
      </c>
      <c r="F920" s="96">
        <v>17.95</v>
      </c>
      <c r="G920" s="96">
        <v>16.27</v>
      </c>
      <c r="H920" s="96">
        <v>227.99</v>
      </c>
      <c r="I920" s="96">
        <v>-1.85</v>
      </c>
      <c r="J920" s="96" t="s">
        <v>78</v>
      </c>
      <c r="K920" s="96">
        <v>47.71</v>
      </c>
      <c r="L920" s="96">
        <v>9.3773750000000007</v>
      </c>
      <c r="M920" s="96">
        <v>-1.678242</v>
      </c>
      <c r="N920" s="96">
        <v>9.2042699999999993</v>
      </c>
      <c r="O920" s="96">
        <v>0.170899</v>
      </c>
      <c r="P920" s="96">
        <v>384730</v>
      </c>
      <c r="Q920" s="96">
        <v>211400</v>
      </c>
      <c r="R920" s="101">
        <v>1.82</v>
      </c>
      <c r="S920" s="101"/>
      <c r="T920" s="101"/>
      <c r="U920" s="101"/>
      <c r="V920" s="101">
        <f t="shared" si="216"/>
        <v>2.3758108049681601</v>
      </c>
      <c r="W920" s="101">
        <f t="shared" si="217"/>
        <v>9.3122000000000007</v>
      </c>
      <c r="X920" s="101">
        <f t="shared" si="218"/>
        <v>9.4044000000000008</v>
      </c>
      <c r="Y920" s="96">
        <f t="shared" si="219"/>
        <v>9.0356000000000005</v>
      </c>
      <c r="Z920" s="96">
        <f t="shared" si="220"/>
        <v>9.2042699999999993</v>
      </c>
      <c r="AA920" s="96">
        <f t="shared" si="221"/>
        <v>8.8512000000000004</v>
      </c>
      <c r="AB920" s="96"/>
      <c r="AC920" s="96">
        <v>9.4700000000000006</v>
      </c>
      <c r="AD920" s="96"/>
      <c r="AE920" s="101">
        <f t="shared" si="222"/>
        <v>1.027114967462039</v>
      </c>
      <c r="AF920" s="96">
        <f t="shared" si="214"/>
        <v>0</v>
      </c>
      <c r="AG920" s="96"/>
      <c r="AH920" s="101">
        <f>IF(AND(M920&lt;Variables!$G$6,M920&gt;Variables!$G$5),0,1)</f>
        <v>1</v>
      </c>
      <c r="AI920" s="101">
        <f t="shared" si="223"/>
        <v>0</v>
      </c>
      <c r="AJ920" s="101">
        <f>IF(I920&gt;Variables!$G$7,0,1)</f>
        <v>1</v>
      </c>
      <c r="AK920" s="101">
        <f>IF(F920&gt;Variables!$G$8,0,1)</f>
        <v>0</v>
      </c>
      <c r="AL920" s="101">
        <f>IF(G920&gt;Variables!$G$9,0,1)</f>
        <v>0</v>
      </c>
      <c r="AM920" s="101">
        <f>IF(AND(K920&gt;Variables!$G$10,K920&lt;Variables!$G$11),0,1)</f>
        <v>1</v>
      </c>
      <c r="AN920" s="103">
        <f>IF(H920&lt;Variables!$G$13,1,0)</f>
        <v>1</v>
      </c>
      <c r="AO920" s="101">
        <f>IF(R920&lt;Variables!$G$12,0,1)</f>
        <v>0</v>
      </c>
      <c r="AP920" s="102">
        <f t="shared" si="215"/>
        <v>1</v>
      </c>
      <c r="AQ920" s="102"/>
      <c r="AR920" s="102">
        <v>1</v>
      </c>
      <c r="AS920" s="102"/>
      <c r="AT920" s="102"/>
      <c r="AU920" s="102"/>
      <c r="AV920" s="96">
        <f t="shared" si="224"/>
        <v>3</v>
      </c>
      <c r="AW920" s="96" t="str">
        <f t="shared" si="225"/>
        <v/>
      </c>
      <c r="AX920" s="96" t="str">
        <f t="shared" si="226"/>
        <v/>
      </c>
      <c r="AY920" s="96">
        <f t="shared" si="227"/>
        <v>3</v>
      </c>
      <c r="AZ920" s="96">
        <f t="shared" si="228"/>
        <v>2.37323446496816</v>
      </c>
      <c r="BA920" s="96"/>
      <c r="BB920" s="96"/>
      <c r="BC920" s="96"/>
      <c r="BD920" s="96"/>
      <c r="BE920"/>
      <c r="BF920"/>
      <c r="BG920"/>
      <c r="BH920"/>
      <c r="BI920"/>
      <c r="BJ920" s="83"/>
      <c r="BK920" s="83"/>
    </row>
    <row r="921" spans="1:63" ht="14.1" customHeight="1" x14ac:dyDescent="0.2">
      <c r="A921" s="96"/>
      <c r="B921" s="96"/>
      <c r="C921" s="135">
        <v>44328.4375</v>
      </c>
      <c r="D921" s="96" t="s">
        <v>139</v>
      </c>
      <c r="E921" s="96">
        <v>21.38</v>
      </c>
      <c r="F921" s="96">
        <v>7.64</v>
      </c>
      <c r="G921" s="96">
        <v>6.37</v>
      </c>
      <c r="H921" s="96">
        <v>2810</v>
      </c>
      <c r="I921" s="96">
        <v>-18.939</v>
      </c>
      <c r="J921" s="96" t="s">
        <v>76</v>
      </c>
      <c r="K921" s="96">
        <v>47.3</v>
      </c>
      <c r="L921" s="96">
        <v>21.577670000000001</v>
      </c>
      <c r="M921" s="96">
        <v>-0.91608599999999996</v>
      </c>
      <c r="N921" s="96">
        <v>21.252853999999999</v>
      </c>
      <c r="O921" s="96">
        <v>0.59825399999999995</v>
      </c>
      <c r="P921" s="96">
        <v>871664</v>
      </c>
      <c r="Q921" s="96">
        <v>2217000</v>
      </c>
      <c r="R921" s="97">
        <v>0.39</v>
      </c>
      <c r="S921" s="97"/>
      <c r="T921" s="97"/>
      <c r="U921" s="97"/>
      <c r="V921" s="97">
        <f t="shared" si="216"/>
        <v>2.3557029638064</v>
      </c>
      <c r="W921" s="97">
        <f t="shared" si="217"/>
        <v>21.593799999999998</v>
      </c>
      <c r="X921" s="96">
        <f t="shared" si="218"/>
        <v>21.807600000000001</v>
      </c>
      <c r="Y921" s="96">
        <f t="shared" si="219"/>
        <v>20.952399999999997</v>
      </c>
      <c r="Z921" s="96">
        <f t="shared" si="220"/>
        <v>21.252853999999999</v>
      </c>
      <c r="AA921" s="96">
        <f t="shared" si="221"/>
        <v>20.524799999999999</v>
      </c>
      <c r="AB921" s="96"/>
      <c r="AC921" s="96">
        <v>21.85</v>
      </c>
      <c r="AD921" s="96">
        <v>21.21</v>
      </c>
      <c r="AE921" s="97">
        <f t="shared" si="222"/>
        <v>1.0219831618334894</v>
      </c>
      <c r="AF921" s="96">
        <f t="shared" ref="AF921:AF984" si="229">AD921/E921</f>
        <v>0.99204864359214229</v>
      </c>
      <c r="AG921" s="96"/>
      <c r="AH921" s="97">
        <f>IF(AND(M921&lt;Variables!$G$6,M921&gt;Variables!$G$5),0,1)</f>
        <v>1</v>
      </c>
      <c r="AI921" s="97">
        <f t="shared" si="223"/>
        <v>0</v>
      </c>
      <c r="AJ921" s="97">
        <f>IF(I921&gt;Variables!$G$7,0,1)</f>
        <v>1</v>
      </c>
      <c r="AK921" s="97">
        <f>IF(F921&gt;Variables!$G$8,0,1)</f>
        <v>1</v>
      </c>
      <c r="AL921" s="97">
        <f>IF(G921&gt;Variables!$G$9,0,1)</f>
        <v>1</v>
      </c>
      <c r="AM921" s="97">
        <f>IF(AND(K921&gt;Variables!$G$10,K921&lt;Variables!$G$11),0,1)</f>
        <v>1</v>
      </c>
      <c r="AN921" s="103">
        <f>IF(H921&lt;Variables!$G$13,1,0)</f>
        <v>0</v>
      </c>
      <c r="AO921" s="101">
        <f>IF(R921&lt;Variables!$G$12,0,1)</f>
        <v>0</v>
      </c>
      <c r="AP921" s="99">
        <f t="shared" si="215"/>
        <v>0</v>
      </c>
      <c r="AQ921" s="99"/>
      <c r="AR921" s="99"/>
      <c r="AS921" s="99">
        <v>1</v>
      </c>
      <c r="AT921" s="99"/>
      <c r="AU921" s="99"/>
      <c r="AV921" s="96">
        <f t="shared" si="224"/>
        <v>3</v>
      </c>
      <c r="AW921" s="96" t="str">
        <f t="shared" si="225"/>
        <v/>
      </c>
      <c r="AX921" s="96" t="str">
        <f t="shared" si="226"/>
        <v/>
      </c>
      <c r="AY921" s="96">
        <f t="shared" si="227"/>
        <v>3</v>
      </c>
      <c r="AZ921" s="96">
        <f t="shared" si="228"/>
        <v>2.3531487638063999</v>
      </c>
      <c r="BA921" s="96"/>
      <c r="BB921" s="96"/>
      <c r="BC921" s="96"/>
      <c r="BD921" s="96"/>
      <c r="BE921"/>
      <c r="BF921"/>
      <c r="BG921"/>
      <c r="BH921"/>
      <c r="BI921"/>
      <c r="BJ921" s="83"/>
      <c r="BK921" s="83"/>
    </row>
    <row r="922" spans="1:63" ht="14.1" customHeight="1" x14ac:dyDescent="0.2">
      <c r="A922" s="96"/>
      <c r="B922" s="96"/>
      <c r="C922" s="135">
        <v>44328.4375</v>
      </c>
      <c r="D922" s="96" t="s">
        <v>117</v>
      </c>
      <c r="E922" s="96">
        <v>19.809999999999999</v>
      </c>
      <c r="F922" s="96">
        <v>11.8</v>
      </c>
      <c r="G922" s="96">
        <v>-6.47</v>
      </c>
      <c r="H922" s="96">
        <v>2460</v>
      </c>
      <c r="I922" s="96">
        <v>-87.436000000000007</v>
      </c>
      <c r="J922" s="96" t="s">
        <v>76</v>
      </c>
      <c r="K922" s="96">
        <v>45.81</v>
      </c>
      <c r="L922" s="96">
        <v>19.80706</v>
      </c>
      <c r="M922" s="96">
        <v>1.4843E-2</v>
      </c>
      <c r="N922" s="96">
        <v>20.201366</v>
      </c>
      <c r="O922" s="96">
        <v>-1.937324</v>
      </c>
      <c r="P922" s="96">
        <v>27021000</v>
      </c>
      <c r="Q922" s="96">
        <v>14677000</v>
      </c>
      <c r="R922" s="103">
        <v>1.84</v>
      </c>
      <c r="S922" s="103"/>
      <c r="T922" s="103"/>
      <c r="U922" s="103"/>
      <c r="V922" s="103">
        <f t="shared" si="216"/>
        <v>2.3233852929869596</v>
      </c>
      <c r="W922" s="96">
        <f t="shared" si="217"/>
        <v>20.008099999999999</v>
      </c>
      <c r="X922" s="96">
        <f t="shared" si="218"/>
        <v>20.206199999999999</v>
      </c>
      <c r="Y922" s="103">
        <f t="shared" si="219"/>
        <v>19.413799999999998</v>
      </c>
      <c r="Z922" s="103">
        <f t="shared" si="220"/>
        <v>20.201366</v>
      </c>
      <c r="AA922" s="103">
        <f t="shared" si="221"/>
        <v>19.017599999999998</v>
      </c>
      <c r="AB922" s="96"/>
      <c r="AC922" s="96"/>
      <c r="AD922" s="96">
        <v>19.350000000000001</v>
      </c>
      <c r="AE922" s="96">
        <f t="shared" si="222"/>
        <v>0</v>
      </c>
      <c r="AF922" s="96">
        <f t="shared" si="229"/>
        <v>0.97677940434124189</v>
      </c>
      <c r="AG922" s="96"/>
      <c r="AH922" s="103">
        <f>IF(AND(M922&lt;Variables!$G$6,M922&gt;Variables!$G$5),0,1)</f>
        <v>1</v>
      </c>
      <c r="AI922" s="103">
        <f t="shared" si="223"/>
        <v>1</v>
      </c>
      <c r="AJ922" s="103">
        <f>IF(I922&gt;Variables!$G$7,0,1)</f>
        <v>1</v>
      </c>
      <c r="AK922" s="103">
        <f>IF(F922&gt;Variables!$G$8,0,1)</f>
        <v>0</v>
      </c>
      <c r="AL922" s="103">
        <f>IF(G922&gt;Variables!$G$9,0,1)</f>
        <v>1</v>
      </c>
      <c r="AM922" s="103">
        <f>IF(AND(K922&gt;Variables!$G$10,K922&lt;Variables!$G$11),0,1)</f>
        <v>1</v>
      </c>
      <c r="AN922" s="103">
        <f>IF(H922&lt;Variables!$G$13,1,0)</f>
        <v>1</v>
      </c>
      <c r="AO922" s="101">
        <f>IF(R922&lt;Variables!$G$12,0,1)</f>
        <v>0</v>
      </c>
      <c r="AP922" s="104">
        <f t="shared" si="215"/>
        <v>0</v>
      </c>
      <c r="AQ922" s="104"/>
      <c r="AR922" s="104"/>
      <c r="AS922" s="104"/>
      <c r="AT922" s="104">
        <v>1</v>
      </c>
      <c r="AU922" s="104"/>
      <c r="AV922" s="96" t="str">
        <f t="shared" si="224"/>
        <v/>
      </c>
      <c r="AW922" s="96">
        <f t="shared" si="225"/>
        <v>1</v>
      </c>
      <c r="AX922" s="96" t="str">
        <f t="shared" si="226"/>
        <v/>
      </c>
      <c r="AY922" s="96">
        <f t="shared" si="227"/>
        <v>1</v>
      </c>
      <c r="AZ922" s="96">
        <f t="shared" si="228"/>
        <v>2.3209115529869599</v>
      </c>
      <c r="BA922" s="96"/>
      <c r="BB922" s="96"/>
      <c r="BC922" s="96"/>
      <c r="BD922" s="96"/>
      <c r="BE922"/>
      <c r="BF922"/>
      <c r="BG922"/>
      <c r="BH922"/>
      <c r="BI922"/>
      <c r="BJ922" s="83"/>
      <c r="BK922" s="83"/>
    </row>
    <row r="923" spans="1:63" ht="14.1" customHeight="1" x14ac:dyDescent="0.2">
      <c r="A923" s="96"/>
      <c r="B923" s="96"/>
      <c r="C923" s="135">
        <v>44328.4375</v>
      </c>
      <c r="D923" s="96" t="s">
        <v>126</v>
      </c>
      <c r="E923" s="96">
        <v>2.6086</v>
      </c>
      <c r="F923" s="96">
        <v>18.43</v>
      </c>
      <c r="G923" s="96">
        <v>-0.44</v>
      </c>
      <c r="H923" s="96">
        <v>94.82</v>
      </c>
      <c r="I923" s="96">
        <v>-73.858999999999995</v>
      </c>
      <c r="J923" s="96" t="s">
        <v>76</v>
      </c>
      <c r="K923" s="96">
        <v>43.15</v>
      </c>
      <c r="L923" s="96">
        <v>2.6302099999999999</v>
      </c>
      <c r="M923" s="96">
        <v>-0.82160699999999998</v>
      </c>
      <c r="N923" s="96">
        <v>2.6985980000000001</v>
      </c>
      <c r="O923" s="96">
        <v>-3.334991</v>
      </c>
      <c r="P923" s="96">
        <v>35580000</v>
      </c>
      <c r="Q923" s="96">
        <v>519280</v>
      </c>
      <c r="R923" s="101">
        <v>68.52</v>
      </c>
      <c r="S923" s="101"/>
      <c r="T923" s="101"/>
      <c r="U923" s="101"/>
      <c r="V923" s="101">
        <f t="shared" si="216"/>
        <v>2.3011420950404005</v>
      </c>
      <c r="W923" s="101">
        <f t="shared" si="217"/>
        <v>2.6346859999999999</v>
      </c>
      <c r="X923" s="101">
        <f t="shared" si="218"/>
        <v>2.6607720000000001</v>
      </c>
      <c r="Y923" s="96">
        <f t="shared" si="219"/>
        <v>2.5564279999999999</v>
      </c>
      <c r="Z923" s="96">
        <f t="shared" si="220"/>
        <v>2.6985980000000001</v>
      </c>
      <c r="AA923" s="96">
        <f t="shared" si="221"/>
        <v>2.5042559999999998</v>
      </c>
      <c r="AB923" s="96"/>
      <c r="AC923" s="96">
        <v>2.72</v>
      </c>
      <c r="AD923" s="96"/>
      <c r="AE923" s="101">
        <f t="shared" si="222"/>
        <v>1.0427048991796366</v>
      </c>
      <c r="AF923" s="96">
        <f t="shared" si="229"/>
        <v>0</v>
      </c>
      <c r="AG923" s="96"/>
      <c r="AH923" s="101">
        <f>IF(AND(M923&lt;Variables!$G$6,M923&gt;Variables!$G$5),0,1)</f>
        <v>1</v>
      </c>
      <c r="AI923" s="101">
        <f t="shared" si="223"/>
        <v>1</v>
      </c>
      <c r="AJ923" s="101">
        <f>IF(I923&gt;Variables!$G$7,0,1)</f>
        <v>1</v>
      </c>
      <c r="AK923" s="101">
        <f>IF(F923&gt;Variables!$G$8,0,1)</f>
        <v>0</v>
      </c>
      <c r="AL923" s="101">
        <f>IF(G923&gt;Variables!$G$9,0,1)</f>
        <v>1</v>
      </c>
      <c r="AM923" s="101">
        <f>IF(AND(K923&gt;Variables!$G$10,K923&lt;Variables!$G$11),0,1)</f>
        <v>1</v>
      </c>
      <c r="AN923" s="103">
        <f>IF(H923&lt;Variables!$G$13,1,0)</f>
        <v>1</v>
      </c>
      <c r="AO923" s="101">
        <f>IF(R923&lt;Variables!$G$12,0,1)</f>
        <v>1</v>
      </c>
      <c r="AP923" s="102">
        <f t="shared" si="215"/>
        <v>0</v>
      </c>
      <c r="AQ923" s="102"/>
      <c r="AR923" s="102">
        <v>1</v>
      </c>
      <c r="AS923" s="102"/>
      <c r="AT923" s="102"/>
      <c r="AU923" s="102"/>
      <c r="AV923" s="96">
        <f t="shared" si="224"/>
        <v>3</v>
      </c>
      <c r="AW923" s="96" t="str">
        <f t="shared" si="225"/>
        <v/>
      </c>
      <c r="AX923" s="96" t="str">
        <f t="shared" si="226"/>
        <v/>
      </c>
      <c r="AY923" s="96">
        <f t="shared" si="227"/>
        <v>3</v>
      </c>
      <c r="AZ923" s="96">
        <f t="shared" si="228"/>
        <v>2.2988119950404</v>
      </c>
      <c r="BA923" s="96"/>
      <c r="BB923" s="96"/>
      <c r="BC923" s="96"/>
      <c r="BD923" s="96"/>
      <c r="BE923"/>
      <c r="BF923"/>
      <c r="BG923"/>
      <c r="BH923"/>
      <c r="BI923"/>
      <c r="BJ923" s="83"/>
      <c r="BK923" s="83"/>
    </row>
    <row r="924" spans="1:63" ht="14.1" customHeight="1" x14ac:dyDescent="0.2">
      <c r="A924" s="96"/>
      <c r="B924" s="96"/>
      <c r="C924" s="135">
        <v>44328.4375</v>
      </c>
      <c r="D924" s="96" t="s">
        <v>128</v>
      </c>
      <c r="E924" s="96">
        <v>14.555</v>
      </c>
      <c r="F924" s="96">
        <v>9.06</v>
      </c>
      <c r="G924" s="96">
        <v>3.45</v>
      </c>
      <c r="H924" s="96">
        <v>5170</v>
      </c>
      <c r="I924" s="96">
        <v>-57.805</v>
      </c>
      <c r="J924" s="96" t="s">
        <v>76</v>
      </c>
      <c r="K924" s="96">
        <v>43.03</v>
      </c>
      <c r="L924" s="96">
        <v>14.694000000000001</v>
      </c>
      <c r="M924" s="96">
        <v>-0.94596400000000003</v>
      </c>
      <c r="N924" s="96">
        <v>14.5991</v>
      </c>
      <c r="O924" s="96">
        <v>-0.30207299999999998</v>
      </c>
      <c r="P924" s="96">
        <v>574505</v>
      </c>
      <c r="Q924" s="96">
        <v>392072</v>
      </c>
      <c r="R924" s="103">
        <v>1.47</v>
      </c>
      <c r="S924" s="103"/>
      <c r="T924" s="103"/>
      <c r="U924" s="103"/>
      <c r="V924" s="103">
        <f t="shared" si="216"/>
        <v>2.3003442140969597</v>
      </c>
      <c r="W924" s="96">
        <f t="shared" si="217"/>
        <v>14.70055</v>
      </c>
      <c r="X924" s="96">
        <f t="shared" si="218"/>
        <v>14.8461</v>
      </c>
      <c r="Y924" s="103">
        <f t="shared" si="219"/>
        <v>14.2639</v>
      </c>
      <c r="Z924" s="103">
        <f t="shared" si="220"/>
        <v>14.5991</v>
      </c>
      <c r="AA924" s="103">
        <f t="shared" si="221"/>
        <v>13.972799999999999</v>
      </c>
      <c r="AB924" s="96"/>
      <c r="AC924" s="96"/>
      <c r="AD924" s="96">
        <v>14.21</v>
      </c>
      <c r="AE924" s="96">
        <f t="shared" si="222"/>
        <v>0</v>
      </c>
      <c r="AF924" s="96">
        <f t="shared" si="229"/>
        <v>0.97629680522157347</v>
      </c>
      <c r="AG924" s="96"/>
      <c r="AH924" s="103">
        <f>IF(AND(M924&lt;Variables!$G$6,M924&gt;Variables!$G$5),0,1)</f>
        <v>1</v>
      </c>
      <c r="AI924" s="103">
        <f t="shared" si="223"/>
        <v>0</v>
      </c>
      <c r="AJ924" s="103">
        <f>IF(I924&gt;Variables!$G$7,0,1)</f>
        <v>1</v>
      </c>
      <c r="AK924" s="103">
        <f>IF(F924&gt;Variables!$G$8,0,1)</f>
        <v>0</v>
      </c>
      <c r="AL924" s="103">
        <f>IF(G924&gt;Variables!$G$9,0,1)</f>
        <v>1</v>
      </c>
      <c r="AM924" s="103">
        <f>IF(AND(K924&gt;Variables!$G$10,K924&lt;Variables!$G$11),0,1)</f>
        <v>1</v>
      </c>
      <c r="AN924" s="103">
        <f>IF(H924&lt;Variables!$G$13,1,0)</f>
        <v>0</v>
      </c>
      <c r="AO924" s="101">
        <f>IF(R924&lt;Variables!$G$12,0,1)</f>
        <v>0</v>
      </c>
      <c r="AP924" s="104">
        <f t="shared" si="215"/>
        <v>0</v>
      </c>
      <c r="AQ924" s="104"/>
      <c r="AR924" s="104"/>
      <c r="AS924" s="104"/>
      <c r="AT924" s="104">
        <v>1</v>
      </c>
      <c r="AU924" s="104"/>
      <c r="AV924" s="96" t="str">
        <f t="shared" si="224"/>
        <v/>
      </c>
      <c r="AW924" s="96">
        <f t="shared" si="225"/>
        <v>1</v>
      </c>
      <c r="AX924" s="96" t="str">
        <f t="shared" si="226"/>
        <v/>
      </c>
      <c r="AY924" s="96">
        <f t="shared" si="227"/>
        <v>1</v>
      </c>
      <c r="AZ924" s="96">
        <f t="shared" si="228"/>
        <v>2.2980205940969598</v>
      </c>
      <c r="BA924" s="96"/>
      <c r="BB924" s="96"/>
      <c r="BC924" s="96"/>
      <c r="BD924" s="96"/>
      <c r="BE924"/>
      <c r="BF924"/>
      <c r="BG924"/>
      <c r="BH924"/>
      <c r="BI924"/>
      <c r="BJ924" s="83"/>
      <c r="BK924" s="83"/>
    </row>
    <row r="925" spans="1:63" ht="14.1" customHeight="1" x14ac:dyDescent="0.2">
      <c r="A925" s="96"/>
      <c r="B925" s="96"/>
      <c r="C925" s="135">
        <v>44328.4375</v>
      </c>
      <c r="D925" s="96" t="s">
        <v>122</v>
      </c>
      <c r="E925" s="96">
        <v>6.57</v>
      </c>
      <c r="F925" s="96">
        <v>38.11</v>
      </c>
      <c r="G925" s="96">
        <v>-6.14</v>
      </c>
      <c r="H925" s="96">
        <v>199.68</v>
      </c>
      <c r="I925" s="96">
        <v>-92.426000000000002</v>
      </c>
      <c r="J925" s="96" t="s">
        <v>76</v>
      </c>
      <c r="K925" s="96">
        <v>41.34</v>
      </c>
      <c r="L925" s="96">
        <v>6.7659500000000001</v>
      </c>
      <c r="M925" s="96">
        <v>-2.8961199999999998</v>
      </c>
      <c r="N925" s="96">
        <v>6.6618360000000001</v>
      </c>
      <c r="O925" s="96">
        <v>-1.378539</v>
      </c>
      <c r="P925" s="96">
        <v>38870000</v>
      </c>
      <c r="Q925" s="96">
        <v>981570</v>
      </c>
      <c r="R925" s="101">
        <v>39.6</v>
      </c>
      <c r="S925" s="101"/>
      <c r="T925" s="101"/>
      <c r="U925" s="101"/>
      <c r="V925" s="101">
        <f t="shared" si="216"/>
        <v>2.2801493271103999</v>
      </c>
      <c r="W925" s="101">
        <f t="shared" si="217"/>
        <v>6.6356999999999999</v>
      </c>
      <c r="X925" s="101">
        <f t="shared" si="218"/>
        <v>6.7014000000000005</v>
      </c>
      <c r="Y925" s="96">
        <f t="shared" si="219"/>
        <v>6.4386000000000001</v>
      </c>
      <c r="Z925" s="96">
        <f t="shared" si="220"/>
        <v>6.6618360000000001</v>
      </c>
      <c r="AA925" s="96">
        <f t="shared" si="221"/>
        <v>6.3071999999999999</v>
      </c>
      <c r="AB925" s="96"/>
      <c r="AC925" s="96">
        <v>6.74</v>
      </c>
      <c r="AD925" s="96">
        <v>6.48</v>
      </c>
      <c r="AE925" s="101">
        <f t="shared" si="222"/>
        <v>1.025875190258752</v>
      </c>
      <c r="AF925" s="96">
        <f t="shared" si="229"/>
        <v>0.98630136986301375</v>
      </c>
      <c r="AG925" s="96"/>
      <c r="AH925" s="101">
        <f>IF(AND(M925&lt;Variables!$G$6,M925&gt;Variables!$G$5),0,1)</f>
        <v>0</v>
      </c>
      <c r="AI925" s="101">
        <f t="shared" si="223"/>
        <v>0</v>
      </c>
      <c r="AJ925" s="101">
        <f>IF(I925&gt;Variables!$G$7,0,1)</f>
        <v>1</v>
      </c>
      <c r="AK925" s="101">
        <f>IF(F925&gt;Variables!$G$8,0,1)</f>
        <v>0</v>
      </c>
      <c r="AL925" s="101">
        <f>IF(G925&gt;Variables!$G$9,0,1)</f>
        <v>1</v>
      </c>
      <c r="AM925" s="101">
        <f>IF(AND(K925&gt;Variables!$G$10,K925&lt;Variables!$G$11),0,1)</f>
        <v>1</v>
      </c>
      <c r="AN925" s="103">
        <f>IF(H925&lt;Variables!$G$13,1,0)</f>
        <v>1</v>
      </c>
      <c r="AO925" s="101">
        <f>IF(R925&lt;Variables!$G$12,0,1)</f>
        <v>1</v>
      </c>
      <c r="AP925" s="102">
        <f t="shared" si="215"/>
        <v>0</v>
      </c>
      <c r="AQ925" s="102"/>
      <c r="AR925" s="102">
        <v>1</v>
      </c>
      <c r="AS925" s="102"/>
      <c r="AT925" s="102"/>
      <c r="AU925" s="102"/>
      <c r="AV925" s="96">
        <f t="shared" si="224"/>
        <v>3</v>
      </c>
      <c r="AW925" s="96" t="str">
        <f t="shared" si="225"/>
        <v/>
      </c>
      <c r="AX925" s="96" t="str">
        <f t="shared" si="226"/>
        <v/>
      </c>
      <c r="AY925" s="96">
        <f t="shared" si="227"/>
        <v>3</v>
      </c>
      <c r="AZ925" s="96">
        <f t="shared" si="228"/>
        <v>2.2779169671104</v>
      </c>
      <c r="BA925" s="96"/>
      <c r="BB925" s="96"/>
      <c r="BC925" s="96"/>
      <c r="BD925" s="96"/>
      <c r="BE925"/>
      <c r="BF925"/>
      <c r="BG925"/>
      <c r="BH925"/>
      <c r="BI925"/>
      <c r="BJ925" s="83"/>
      <c r="BK925" s="83"/>
    </row>
    <row r="926" spans="1:63" ht="14.1" customHeight="1" x14ac:dyDescent="0.2">
      <c r="A926" s="96"/>
      <c r="B926" s="96"/>
      <c r="C926" s="135">
        <v>44328.4375</v>
      </c>
      <c r="D926" s="96" t="s">
        <v>136</v>
      </c>
      <c r="E926" s="96">
        <v>101.72</v>
      </c>
      <c r="F926" s="96">
        <v>13.82</v>
      </c>
      <c r="G926" s="96">
        <v>-11.76</v>
      </c>
      <c r="H926" s="96">
        <v>6460</v>
      </c>
      <c r="I926" s="96">
        <v>154.53899999999999</v>
      </c>
      <c r="J926" s="96" t="s">
        <v>78</v>
      </c>
      <c r="K926" s="96">
        <v>32.11</v>
      </c>
      <c r="L926" s="96">
        <v>105.580665</v>
      </c>
      <c r="M926" s="96">
        <v>-3.6566019999999999</v>
      </c>
      <c r="N926" s="96">
        <v>105.13518000000001</v>
      </c>
      <c r="O926" s="96">
        <v>-3.24837</v>
      </c>
      <c r="P926" s="96">
        <v>4918000</v>
      </c>
      <c r="Q926" s="96">
        <v>2692000</v>
      </c>
      <c r="R926" s="103">
        <v>1.83</v>
      </c>
      <c r="S926" s="103"/>
      <c r="T926" s="103"/>
      <c r="U926" s="103"/>
      <c r="V926" s="103">
        <f t="shared" si="216"/>
        <v>2.0878080829553602</v>
      </c>
      <c r="W926" s="96">
        <f t="shared" si="217"/>
        <v>102.7372</v>
      </c>
      <c r="X926" s="96">
        <f t="shared" si="218"/>
        <v>103.7544</v>
      </c>
      <c r="Y926" s="103">
        <f t="shared" si="219"/>
        <v>99.685599999999994</v>
      </c>
      <c r="Z926" s="103">
        <f t="shared" si="220"/>
        <v>105.13518000000001</v>
      </c>
      <c r="AA926" s="103">
        <f t="shared" si="221"/>
        <v>97.651199999999989</v>
      </c>
      <c r="AB926" s="96"/>
      <c r="AC926" s="96"/>
      <c r="AD926" s="96">
        <v>94.35</v>
      </c>
      <c r="AE926" s="96">
        <f t="shared" si="222"/>
        <v>0</v>
      </c>
      <c r="AF926" s="96">
        <f t="shared" si="229"/>
        <v>0.92754620526936682</v>
      </c>
      <c r="AG926" s="96"/>
      <c r="AH926" s="103">
        <f>IF(AND(M926&lt;Variables!$G$6,M926&gt;Variables!$G$5),0,1)</f>
        <v>0</v>
      </c>
      <c r="AI926" s="103">
        <f t="shared" si="223"/>
        <v>0</v>
      </c>
      <c r="AJ926" s="103">
        <f>IF(I926&gt;Variables!$G$7,0,1)</f>
        <v>0</v>
      </c>
      <c r="AK926" s="103">
        <f>IF(F926&gt;Variables!$G$8,0,1)</f>
        <v>0</v>
      </c>
      <c r="AL926" s="103">
        <f>IF(G926&gt;Variables!$G$9,0,1)</f>
        <v>1</v>
      </c>
      <c r="AM926" s="103">
        <f>IF(AND(K926&gt;Variables!$G$10,K926&lt;Variables!$G$11),0,1)</f>
        <v>1</v>
      </c>
      <c r="AN926" s="103">
        <f>IF(H926&lt;Variables!$G$13,1,0)</f>
        <v>0</v>
      </c>
      <c r="AO926" s="101">
        <f>IF(R926&lt;Variables!$G$12,0,1)</f>
        <v>0</v>
      </c>
      <c r="AP926" s="104">
        <f t="shared" si="215"/>
        <v>1</v>
      </c>
      <c r="AQ926" s="104"/>
      <c r="AR926" s="104"/>
      <c r="AS926" s="104"/>
      <c r="AT926" s="104">
        <v>1</v>
      </c>
      <c r="AU926" s="104"/>
      <c r="AV926" s="96" t="str">
        <f t="shared" si="224"/>
        <v/>
      </c>
      <c r="AW926" s="96">
        <f t="shared" si="225"/>
        <v>1</v>
      </c>
      <c r="AX926" s="96" t="str">
        <f t="shared" si="226"/>
        <v/>
      </c>
      <c r="AY926" s="96">
        <f t="shared" si="227"/>
        <v>1</v>
      </c>
      <c r="AZ926" s="96">
        <f t="shared" si="228"/>
        <v>2.08607414295536</v>
      </c>
      <c r="BA926" s="96"/>
      <c r="BB926" s="96"/>
      <c r="BC926" s="96"/>
      <c r="BD926" s="96"/>
      <c r="BE926"/>
      <c r="BF926"/>
      <c r="BG926"/>
      <c r="BH926"/>
      <c r="BI926"/>
      <c r="BJ926" s="83"/>
      <c r="BK926" s="83"/>
    </row>
    <row r="927" spans="1:63" ht="14.1" customHeight="1" x14ac:dyDescent="0.2">
      <c r="A927" s="96"/>
      <c r="B927" s="96"/>
      <c r="C927" s="135">
        <v>44329.416666666664</v>
      </c>
      <c r="D927" s="96" t="s">
        <v>500</v>
      </c>
      <c r="E927" s="96">
        <v>45.17</v>
      </c>
      <c r="F927" s="96">
        <v>14.82</v>
      </c>
      <c r="G927" s="96">
        <v>0.16</v>
      </c>
      <c r="H927" s="96">
        <v>364.43</v>
      </c>
      <c r="I927" s="96">
        <v>211.81100000000001</v>
      </c>
      <c r="J927" s="96" t="s">
        <v>78</v>
      </c>
      <c r="K927" s="96">
        <v>67.19</v>
      </c>
      <c r="L927" s="96">
        <v>44.868628000000001</v>
      </c>
      <c r="M927" s="96">
        <v>0.67167699999999997</v>
      </c>
      <c r="N927" s="96">
        <v>44.600059000000002</v>
      </c>
      <c r="O927" s="96">
        <v>1.2778940000000001</v>
      </c>
      <c r="P927" s="96">
        <v>105460</v>
      </c>
      <c r="Q927" s="96">
        <v>54820</v>
      </c>
      <c r="R927" s="103">
        <v>1.92</v>
      </c>
      <c r="S927" s="103"/>
      <c r="T927" s="103"/>
      <c r="U927" s="103"/>
      <c r="V927" s="103">
        <f t="shared" si="216"/>
        <v>2.4942795814045597</v>
      </c>
      <c r="W927" s="96">
        <f t="shared" si="217"/>
        <v>45.621700000000004</v>
      </c>
      <c r="X927" s="96">
        <f t="shared" si="218"/>
        <v>46.073399999999999</v>
      </c>
      <c r="Y927" s="103">
        <f t="shared" si="219"/>
        <v>44.266600000000004</v>
      </c>
      <c r="Z927" s="103">
        <f t="shared" si="220"/>
        <v>44.600059000000002</v>
      </c>
      <c r="AA927" s="103">
        <f t="shared" si="221"/>
        <v>43.363199999999999</v>
      </c>
      <c r="AB927" s="96"/>
      <c r="AC927" s="96">
        <v>45.46</v>
      </c>
      <c r="AD927" s="96">
        <v>43.67</v>
      </c>
      <c r="AE927" s="96">
        <f t="shared" si="222"/>
        <v>1.006420190391853</v>
      </c>
      <c r="AF927" s="96">
        <f t="shared" si="229"/>
        <v>0.96679211866282933</v>
      </c>
      <c r="AG927" s="96"/>
      <c r="AH927" s="103">
        <f>IF(AND(M927&lt;Variables!$G$6,M927&gt;Variables!$G$5),0,1)</f>
        <v>1</v>
      </c>
      <c r="AI927" s="103">
        <f t="shared" si="223"/>
        <v>0</v>
      </c>
      <c r="AJ927" s="103">
        <f>IF(I927&gt;Variables!$G$7,0,1)</f>
        <v>0</v>
      </c>
      <c r="AK927" s="103">
        <f>IF(F927&gt;Variables!$G$8,0,1)</f>
        <v>0</v>
      </c>
      <c r="AL927" s="103">
        <f>IF(G927&gt;Variables!$G$9,0,1)</f>
        <v>1</v>
      </c>
      <c r="AM927" s="103">
        <f>IF(AND(K927&gt;Variables!$G$10,K927&lt;Variables!$G$11),0,1)</f>
        <v>0</v>
      </c>
      <c r="AN927" s="103">
        <f>IF(H927&lt;Variables!$G$13,1,0)</f>
        <v>1</v>
      </c>
      <c r="AO927" s="101">
        <f>IF(R927&lt;Variables!$G$12,0,1)</f>
        <v>0</v>
      </c>
      <c r="AP927" s="104">
        <f t="shared" si="215"/>
        <v>1</v>
      </c>
      <c r="AQ927" s="104"/>
      <c r="AR927" s="104"/>
      <c r="AS927" s="104"/>
      <c r="AT927" s="104">
        <v>1</v>
      </c>
      <c r="AU927" s="104"/>
      <c r="AV927" s="96" t="str">
        <f t="shared" si="224"/>
        <v/>
      </c>
      <c r="AW927" s="96">
        <f t="shared" si="225"/>
        <v>1</v>
      </c>
      <c r="AX927" s="96" t="str">
        <f t="shared" si="226"/>
        <v/>
      </c>
      <c r="AY927" s="96">
        <f t="shared" si="227"/>
        <v>1</v>
      </c>
      <c r="AZ927" s="96">
        <f t="shared" si="228"/>
        <v>2.4906513214045596</v>
      </c>
      <c r="BA927" s="96"/>
      <c r="BB927" s="96"/>
      <c r="BC927" s="96"/>
      <c r="BD927" s="96"/>
      <c r="BE927"/>
      <c r="BF927"/>
      <c r="BG927"/>
      <c r="BH927"/>
      <c r="BI927"/>
      <c r="BJ927" s="83"/>
      <c r="BK927" s="83"/>
    </row>
    <row r="928" spans="1:63" ht="14.1" customHeight="1" x14ac:dyDescent="0.2">
      <c r="A928" s="96"/>
      <c r="B928" s="96"/>
      <c r="C928" s="135">
        <v>44329.416666666664</v>
      </c>
      <c r="D928" s="96" t="s">
        <v>491</v>
      </c>
      <c r="E928" s="96">
        <v>43.48</v>
      </c>
      <c r="F928" s="96">
        <v>6.42</v>
      </c>
      <c r="G928" s="96">
        <v>4.8</v>
      </c>
      <c r="H928" s="96">
        <v>4310</v>
      </c>
      <c r="I928" s="96">
        <v>0.06</v>
      </c>
      <c r="J928" s="96" t="s">
        <v>78</v>
      </c>
      <c r="K928" s="96">
        <v>81.83</v>
      </c>
      <c r="L928" s="96">
        <v>43.061639999999997</v>
      </c>
      <c r="M928" s="96">
        <v>0.97153800000000001</v>
      </c>
      <c r="N928" s="96">
        <v>42.763100000000001</v>
      </c>
      <c r="O928" s="96">
        <v>1.676445</v>
      </c>
      <c r="P928" s="96">
        <v>342836</v>
      </c>
      <c r="Q928" s="96">
        <v>2554000</v>
      </c>
      <c r="R928" s="105">
        <v>0.13</v>
      </c>
      <c r="S928" s="105"/>
      <c r="T928" s="105"/>
      <c r="U928" s="105"/>
      <c r="V928" s="105">
        <f t="shared" si="216"/>
        <v>2.5821901424884803</v>
      </c>
      <c r="W928" s="96">
        <f t="shared" si="217"/>
        <v>43.9148</v>
      </c>
      <c r="X928" s="96">
        <f t="shared" si="218"/>
        <v>44.349599999999995</v>
      </c>
      <c r="Y928" s="105">
        <f t="shared" si="219"/>
        <v>42.610399999999998</v>
      </c>
      <c r="Z928" s="105">
        <f t="shared" si="220"/>
        <v>42.763100000000001</v>
      </c>
      <c r="AA928" s="105">
        <f t="shared" si="221"/>
        <v>41.740799999999993</v>
      </c>
      <c r="AB928" s="96"/>
      <c r="AC928" s="96">
        <v>43.6</v>
      </c>
      <c r="AD928" s="96">
        <v>42.98</v>
      </c>
      <c r="AE928" s="96">
        <f t="shared" si="222"/>
        <v>1.0027598896044159</v>
      </c>
      <c r="AF928" s="96">
        <f t="shared" si="229"/>
        <v>0.98850045998160074</v>
      </c>
      <c r="AG928" s="96"/>
      <c r="AH928" s="105">
        <f>IF(AND(M928&lt;Variables!$G$6,M928&gt;Variables!$G$5),0,1)</f>
        <v>1</v>
      </c>
      <c r="AI928" s="105">
        <f t="shared" si="223"/>
        <v>0</v>
      </c>
      <c r="AJ928" s="105">
        <f>IF(I928&gt;Variables!$G$7,0,1)</f>
        <v>0</v>
      </c>
      <c r="AK928" s="105">
        <f>IF(F928&gt;Variables!$G$8,0,1)</f>
        <v>1</v>
      </c>
      <c r="AL928" s="105">
        <f>IF(G928&gt;Variables!$G$9,0,1)</f>
        <v>1</v>
      </c>
      <c r="AM928" s="105">
        <f>IF(AND(K928&gt;Variables!$G$10,K928&lt;Variables!$G$11),0,1)</f>
        <v>1</v>
      </c>
      <c r="AN928" s="103">
        <f>IF(H928&lt;Variables!$G$13,1,0)</f>
        <v>0</v>
      </c>
      <c r="AO928" s="101">
        <f>IF(R928&lt;Variables!$G$12,0,1)</f>
        <v>0</v>
      </c>
      <c r="AP928" s="106">
        <f t="shared" si="215"/>
        <v>1</v>
      </c>
      <c r="AQ928" s="105"/>
      <c r="AR928" s="105"/>
      <c r="AS928" s="105"/>
      <c r="AT928" s="105"/>
      <c r="AU928" s="105">
        <v>1</v>
      </c>
      <c r="AV928" s="96" t="str">
        <f t="shared" si="224"/>
        <v/>
      </c>
      <c r="AW928" s="96" t="str">
        <f t="shared" si="225"/>
        <v/>
      </c>
      <c r="AX928" s="96">
        <f t="shared" si="226"/>
        <v>2</v>
      </c>
      <c r="AY928" s="96">
        <f t="shared" si="227"/>
        <v>2</v>
      </c>
      <c r="AZ928" s="96">
        <f t="shared" si="228"/>
        <v>2.5777713224884802</v>
      </c>
      <c r="BA928" s="96"/>
      <c r="BB928" s="96"/>
      <c r="BC928" s="96"/>
      <c r="BD928" s="96"/>
      <c r="BE928"/>
      <c r="BF928"/>
      <c r="BG928"/>
      <c r="BH928"/>
      <c r="BI928"/>
      <c r="BJ928" s="83"/>
      <c r="BK928" s="83"/>
    </row>
    <row r="929" spans="1:63" ht="14.1" customHeight="1" x14ac:dyDescent="0.2">
      <c r="A929" s="96"/>
      <c r="B929" s="96"/>
      <c r="C929" s="135">
        <v>44329.416666666664</v>
      </c>
      <c r="D929" s="96" t="s">
        <v>492</v>
      </c>
      <c r="E929" s="96">
        <v>28.48</v>
      </c>
      <c r="F929" s="96">
        <v>6.33</v>
      </c>
      <c r="G929" s="96">
        <v>6.35</v>
      </c>
      <c r="H929" s="96">
        <v>3830</v>
      </c>
      <c r="I929" s="96">
        <v>13.396000000000001</v>
      </c>
      <c r="J929" s="96" t="s">
        <v>78</v>
      </c>
      <c r="K929" s="96">
        <v>80.760000000000005</v>
      </c>
      <c r="L929" s="96">
        <v>28.009805</v>
      </c>
      <c r="M929" s="96">
        <v>1.678679</v>
      </c>
      <c r="N929" s="96">
        <v>27.844493</v>
      </c>
      <c r="O929" s="96">
        <v>2.2823449999999998</v>
      </c>
      <c r="P929" s="96">
        <v>50016</v>
      </c>
      <c r="Q929" s="96">
        <v>997063</v>
      </c>
      <c r="R929" s="105">
        <v>0.05</v>
      </c>
      <c r="S929" s="105"/>
      <c r="T929" s="105"/>
      <c r="U929" s="105"/>
      <c r="V929" s="105">
        <f t="shared" si="216"/>
        <v>2.4929026984764802</v>
      </c>
      <c r="W929" s="96">
        <f t="shared" si="217"/>
        <v>28.764800000000001</v>
      </c>
      <c r="X929" s="96">
        <f t="shared" si="218"/>
        <v>29.049600000000002</v>
      </c>
      <c r="Y929" s="105">
        <f t="shared" si="219"/>
        <v>27.910399999999999</v>
      </c>
      <c r="Z929" s="105">
        <f t="shared" si="220"/>
        <v>27.844493</v>
      </c>
      <c r="AA929" s="105">
        <f t="shared" si="221"/>
        <v>27.340799999999998</v>
      </c>
      <c r="AB929" s="96"/>
      <c r="AC929" s="96">
        <v>28.57</v>
      </c>
      <c r="AD929" s="96">
        <v>27.68</v>
      </c>
      <c r="AE929" s="96">
        <f t="shared" si="222"/>
        <v>1.0031601123595506</v>
      </c>
      <c r="AF929" s="96">
        <f t="shared" si="229"/>
        <v>0.97191011235955049</v>
      </c>
      <c r="AG929" s="96"/>
      <c r="AH929" s="105">
        <f>IF(AND(M929&lt;Variables!$G$6,M929&gt;Variables!$G$5),0,1)</f>
        <v>1</v>
      </c>
      <c r="AI929" s="105">
        <f t="shared" si="223"/>
        <v>0</v>
      </c>
      <c r="AJ929" s="105">
        <f>IF(I929&gt;Variables!$G$7,0,1)</f>
        <v>0</v>
      </c>
      <c r="AK929" s="105">
        <f>IF(F929&gt;Variables!$G$8,0,1)</f>
        <v>1</v>
      </c>
      <c r="AL929" s="105">
        <f>IF(G929&gt;Variables!$G$9,0,1)</f>
        <v>1</v>
      </c>
      <c r="AM929" s="105">
        <f>IF(AND(K929&gt;Variables!$G$10,K929&lt;Variables!$G$11),0,1)</f>
        <v>1</v>
      </c>
      <c r="AN929" s="103">
        <f>IF(H929&lt;Variables!$G$13,1,0)</f>
        <v>0</v>
      </c>
      <c r="AO929" s="101">
        <f>IF(R929&lt;Variables!$G$12,0,1)</f>
        <v>0</v>
      </c>
      <c r="AP929" s="106">
        <f t="shared" si="215"/>
        <v>1</v>
      </c>
      <c r="AQ929" s="105"/>
      <c r="AR929" s="105"/>
      <c r="AS929" s="105"/>
      <c r="AT929" s="105"/>
      <c r="AU929" s="105">
        <v>1</v>
      </c>
      <c r="AV929" s="96" t="str">
        <f t="shared" si="224"/>
        <v/>
      </c>
      <c r="AW929" s="96" t="str">
        <f t="shared" si="225"/>
        <v/>
      </c>
      <c r="AX929" s="96">
        <f t="shared" si="226"/>
        <v>2</v>
      </c>
      <c r="AY929" s="96">
        <f t="shared" si="227"/>
        <v>2</v>
      </c>
      <c r="AZ929" s="96">
        <f t="shared" si="228"/>
        <v>2.4885416584764801</v>
      </c>
      <c r="BA929" s="96"/>
      <c r="BB929" s="96"/>
      <c r="BC929" s="96"/>
      <c r="BD929" s="96"/>
      <c r="BE929"/>
      <c r="BF929"/>
      <c r="BG929"/>
      <c r="BH929"/>
      <c r="BI929"/>
      <c r="BJ929" s="83"/>
      <c r="BK929" s="83"/>
    </row>
    <row r="930" spans="1:63" ht="14.1" customHeight="1" x14ac:dyDescent="0.2">
      <c r="A930" s="96"/>
      <c r="B930" s="96"/>
      <c r="C930" s="135">
        <v>44329.416666666664</v>
      </c>
      <c r="D930" s="96" t="s">
        <v>493</v>
      </c>
      <c r="E930" s="96">
        <v>102.8492</v>
      </c>
      <c r="F930" s="96">
        <v>26.17</v>
      </c>
      <c r="G930" s="96">
        <v>11.18</v>
      </c>
      <c r="H930" s="96">
        <v>2100</v>
      </c>
      <c r="I930" s="96">
        <v>-34.972999999999999</v>
      </c>
      <c r="J930" s="96" t="s">
        <v>76</v>
      </c>
      <c r="K930" s="96">
        <v>80.599999999999994</v>
      </c>
      <c r="L930" s="96">
        <v>97.165094999999994</v>
      </c>
      <c r="M930" s="96">
        <v>5.849945</v>
      </c>
      <c r="N930" s="96">
        <v>95.499448000000001</v>
      </c>
      <c r="O930" s="96">
        <v>7.6961190000000004</v>
      </c>
      <c r="P930" s="96">
        <v>1317000</v>
      </c>
      <c r="Q930" s="96">
        <v>1484000</v>
      </c>
      <c r="R930" s="103">
        <v>0.89</v>
      </c>
      <c r="S930" s="103"/>
      <c r="T930" s="103"/>
      <c r="U930" s="103"/>
      <c r="V930" s="103">
        <f t="shared" si="216"/>
        <v>2.014941410504</v>
      </c>
      <c r="W930" s="96">
        <f t="shared" si="217"/>
        <v>103.877692</v>
      </c>
      <c r="X930" s="96">
        <f t="shared" si="218"/>
        <v>104.906184</v>
      </c>
      <c r="Y930" s="103">
        <f t="shared" si="219"/>
        <v>100.792216</v>
      </c>
      <c r="Z930" s="103">
        <f t="shared" si="220"/>
        <v>95.499448000000001</v>
      </c>
      <c r="AA930" s="103">
        <f t="shared" si="221"/>
        <v>98.735231999999996</v>
      </c>
      <c r="AB930" s="96"/>
      <c r="AC930" s="96"/>
      <c r="AD930" s="96">
        <v>100.2</v>
      </c>
      <c r="AE930" s="96">
        <f t="shared" si="222"/>
        <v>0</v>
      </c>
      <c r="AF930" s="96">
        <f t="shared" si="229"/>
        <v>0.97424189979115061</v>
      </c>
      <c r="AG930" s="96"/>
      <c r="AH930" s="103">
        <f>IF(AND(M930&lt;Variables!$G$6,M930&gt;Variables!$G$5),0,1)</f>
        <v>1</v>
      </c>
      <c r="AI930" s="103">
        <f t="shared" si="223"/>
        <v>0</v>
      </c>
      <c r="AJ930" s="103">
        <f>IF(I930&gt;Variables!$G$7,0,1)</f>
        <v>1</v>
      </c>
      <c r="AK930" s="103">
        <f>IF(F930&gt;Variables!$G$8,0,1)</f>
        <v>0</v>
      </c>
      <c r="AL930" s="103">
        <f>IF(G930&gt;Variables!$G$9,0,1)</f>
        <v>1</v>
      </c>
      <c r="AM930" s="103">
        <f>IF(AND(K930&gt;Variables!$G$10,K930&lt;Variables!$G$11),0,1)</f>
        <v>1</v>
      </c>
      <c r="AN930" s="103">
        <f>IF(H930&lt;Variables!$G$13,1,0)</f>
        <v>1</v>
      </c>
      <c r="AO930" s="101">
        <f>IF(R930&lt;Variables!$G$12,0,1)</f>
        <v>0</v>
      </c>
      <c r="AP930" s="104">
        <f t="shared" si="215"/>
        <v>0</v>
      </c>
      <c r="AQ930" s="103"/>
      <c r="AR930" s="103"/>
      <c r="AS930" s="103"/>
      <c r="AT930" s="103">
        <v>1</v>
      </c>
      <c r="AU930" s="103"/>
      <c r="AV930" s="96" t="str">
        <f t="shared" si="224"/>
        <v/>
      </c>
      <c r="AW930" s="96">
        <f t="shared" si="225"/>
        <v>1</v>
      </c>
      <c r="AX930" s="96" t="str">
        <f t="shared" si="226"/>
        <v/>
      </c>
      <c r="AY930" s="96">
        <f t="shared" si="227"/>
        <v>1</v>
      </c>
      <c r="AZ930" s="96">
        <f t="shared" si="228"/>
        <v>2.0105890105039999</v>
      </c>
      <c r="BA930" s="96"/>
      <c r="BB930" s="96"/>
      <c r="BC930" s="96"/>
      <c r="BD930" s="96"/>
      <c r="BE930"/>
      <c r="BF930"/>
      <c r="BG930"/>
      <c r="BH930"/>
      <c r="BI930"/>
      <c r="BJ930" s="83"/>
      <c r="BK930" s="83"/>
    </row>
    <row r="931" spans="1:63" ht="14.1" customHeight="1" x14ac:dyDescent="0.2">
      <c r="A931" s="96"/>
      <c r="B931" s="96"/>
      <c r="C931" s="135">
        <v>44329.416666666664</v>
      </c>
      <c r="D931" s="96" t="s">
        <v>494</v>
      </c>
      <c r="E931" s="96">
        <v>45.975000000000001</v>
      </c>
      <c r="F931" s="96">
        <v>7.03</v>
      </c>
      <c r="G931" s="96">
        <v>6.25</v>
      </c>
      <c r="H931" s="96">
        <v>2910</v>
      </c>
      <c r="I931" s="96">
        <v>-39.654000000000003</v>
      </c>
      <c r="J931" s="96" t="s">
        <v>78</v>
      </c>
      <c r="K931" s="96">
        <v>79.34</v>
      </c>
      <c r="L931" s="96">
        <v>44.898795</v>
      </c>
      <c r="M931" s="96">
        <v>2.396957</v>
      </c>
      <c r="N931" s="96">
        <v>44.526254999999999</v>
      </c>
      <c r="O931" s="96">
        <v>3.2536870000000002</v>
      </c>
      <c r="P931" s="96">
        <v>370582</v>
      </c>
      <c r="Q931" s="96">
        <v>1786000</v>
      </c>
      <c r="R931" s="105">
        <v>0.21</v>
      </c>
      <c r="S931" s="105"/>
      <c r="T931" s="105"/>
      <c r="U931" s="105"/>
      <c r="V931" s="105">
        <f t="shared" si="216"/>
        <v>2.4055379553185601</v>
      </c>
      <c r="W931" s="96">
        <f t="shared" si="217"/>
        <v>46.434750000000001</v>
      </c>
      <c r="X931" s="96">
        <f t="shared" si="218"/>
        <v>46.894500000000001</v>
      </c>
      <c r="Y931" s="105">
        <f t="shared" si="219"/>
        <v>45.055500000000002</v>
      </c>
      <c r="Z931" s="105">
        <f t="shared" si="220"/>
        <v>44.526254999999999</v>
      </c>
      <c r="AA931" s="105">
        <f t="shared" si="221"/>
        <v>44.136000000000003</v>
      </c>
      <c r="AB931" s="96"/>
      <c r="AC931" s="96">
        <v>46.37</v>
      </c>
      <c r="AD931" s="96">
        <v>44.13</v>
      </c>
      <c r="AE931" s="96">
        <f t="shared" si="222"/>
        <v>1.0085916258836323</v>
      </c>
      <c r="AF931" s="96">
        <f t="shared" si="229"/>
        <v>0.95986949429037527</v>
      </c>
      <c r="AG931" s="96"/>
      <c r="AH931" s="105">
        <f>IF(AND(M931&lt;Variables!$G$6,M931&gt;Variables!$G$5),0,1)</f>
        <v>1</v>
      </c>
      <c r="AI931" s="105">
        <f t="shared" si="223"/>
        <v>0</v>
      </c>
      <c r="AJ931" s="105">
        <f>IF(I931&gt;Variables!$G$7,0,1)</f>
        <v>1</v>
      </c>
      <c r="AK931" s="105">
        <f>IF(F931&gt;Variables!$G$8,0,1)</f>
        <v>1</v>
      </c>
      <c r="AL931" s="105">
        <f>IF(G931&gt;Variables!$G$9,0,1)</f>
        <v>1</v>
      </c>
      <c r="AM931" s="105">
        <f>IF(AND(K931&gt;Variables!$G$10,K931&lt;Variables!$G$11),0,1)</f>
        <v>1</v>
      </c>
      <c r="AN931" s="103">
        <f>IF(H931&lt;Variables!$G$13,1,0)</f>
        <v>0</v>
      </c>
      <c r="AO931" s="101">
        <f>IF(R931&lt;Variables!$G$12,0,1)</f>
        <v>0</v>
      </c>
      <c r="AP931" s="106">
        <f t="shared" si="215"/>
        <v>1</v>
      </c>
      <c r="AQ931" s="106"/>
      <c r="AR931" s="106"/>
      <c r="AS931" s="106"/>
      <c r="AT931" s="106"/>
      <c r="AU931" s="106">
        <v>1</v>
      </c>
      <c r="AV931" s="96" t="str">
        <f t="shared" si="224"/>
        <v/>
      </c>
      <c r="AW931" s="96" t="str">
        <f t="shared" si="225"/>
        <v/>
      </c>
      <c r="AX931" s="96">
        <f t="shared" si="226"/>
        <v>2</v>
      </c>
      <c r="AY931" s="96">
        <f t="shared" si="227"/>
        <v>2</v>
      </c>
      <c r="AZ931" s="96">
        <f t="shared" si="228"/>
        <v>2.4012535953185599</v>
      </c>
      <c r="BA931" s="96"/>
      <c r="BB931" s="96"/>
      <c r="BC931" s="96"/>
      <c r="BD931" s="96"/>
      <c r="BE931"/>
      <c r="BF931"/>
      <c r="BG931"/>
      <c r="BH931"/>
      <c r="BI931"/>
      <c r="BJ931" s="83"/>
      <c r="BK931" s="83"/>
    </row>
    <row r="932" spans="1:63" ht="14.1" customHeight="1" x14ac:dyDescent="0.2">
      <c r="A932" s="96"/>
      <c r="B932" s="96"/>
      <c r="C932" s="141">
        <v>44329.416666666664</v>
      </c>
      <c r="D932" s="89" t="s">
        <v>495</v>
      </c>
      <c r="E932" s="89">
        <v>35.051600000000001</v>
      </c>
      <c r="F932" s="89">
        <v>11.11</v>
      </c>
      <c r="G932" s="89">
        <v>0.55000000000000004</v>
      </c>
      <c r="H932" s="89">
        <v>3770</v>
      </c>
      <c r="I932" s="89">
        <v>3.7999999999999999E-2</v>
      </c>
      <c r="J932" s="96" t="s">
        <v>78</v>
      </c>
      <c r="K932" s="96">
        <v>78.12</v>
      </c>
      <c r="L932" s="89">
        <v>34.130859999999998</v>
      </c>
      <c r="M932" s="89">
        <v>2.697676</v>
      </c>
      <c r="N932" s="89">
        <v>33.942754999999998</v>
      </c>
      <c r="O932" s="96">
        <v>3.26681</v>
      </c>
      <c r="P932" s="96">
        <v>4087000</v>
      </c>
      <c r="Q932" s="96">
        <v>2864000</v>
      </c>
      <c r="R932" s="103">
        <v>1.43</v>
      </c>
      <c r="S932" s="103"/>
      <c r="T932" s="103"/>
      <c r="U932" s="103"/>
      <c r="V932" s="103">
        <f t="shared" si="216"/>
        <v>2.3691038453414399</v>
      </c>
      <c r="W932" s="96">
        <f t="shared" si="217"/>
        <v>35.402115999999999</v>
      </c>
      <c r="X932" s="96">
        <f t="shared" si="218"/>
        <v>35.752631999999998</v>
      </c>
      <c r="Y932" s="103">
        <f t="shared" si="219"/>
        <v>34.350568000000003</v>
      </c>
      <c r="Z932" s="103">
        <f t="shared" si="220"/>
        <v>33.942754999999998</v>
      </c>
      <c r="AA932" s="103">
        <f t="shared" si="221"/>
        <v>33.649535999999998</v>
      </c>
      <c r="AB932" s="96"/>
      <c r="AC932" s="96">
        <v>35.29</v>
      </c>
      <c r="AD932" s="96">
        <v>33.82</v>
      </c>
      <c r="AE932" s="96">
        <f t="shared" si="222"/>
        <v>1.0068014013625626</v>
      </c>
      <c r="AF932" s="96">
        <f t="shared" si="229"/>
        <v>0.9648632302091773</v>
      </c>
      <c r="AG932" s="96"/>
      <c r="AH932" s="103">
        <f>IF(AND(M932&lt;Variables!$G$6,M932&gt;Variables!$G$5),0,1)</f>
        <v>1</v>
      </c>
      <c r="AI932" s="103">
        <f t="shared" si="223"/>
        <v>0</v>
      </c>
      <c r="AJ932" s="103">
        <f>IF(I932&gt;Variables!$G$7,0,1)</f>
        <v>0</v>
      </c>
      <c r="AK932" s="103">
        <f>IF(F932&gt;Variables!$G$8,0,1)</f>
        <v>0</v>
      </c>
      <c r="AL932" s="103">
        <f>IF(G932&gt;Variables!$G$9,0,1)</f>
        <v>1</v>
      </c>
      <c r="AM932" s="103">
        <f>IF(AND(K932&gt;Variables!$G$10,K932&lt;Variables!$G$11),0,1)</f>
        <v>1</v>
      </c>
      <c r="AN932" s="103">
        <f>IF(H932&lt;Variables!$G$13,1,0)</f>
        <v>0</v>
      </c>
      <c r="AO932" s="101">
        <f>IF(R932&lt;Variables!$G$12,0,1)</f>
        <v>0</v>
      </c>
      <c r="AP932" s="104">
        <f t="shared" si="215"/>
        <v>1</v>
      </c>
      <c r="AQ932" s="103"/>
      <c r="AR932" s="103"/>
      <c r="AS932" s="103"/>
      <c r="AT932" s="103">
        <v>1</v>
      </c>
      <c r="AU932" s="103"/>
      <c r="AV932" s="96" t="str">
        <f t="shared" si="224"/>
        <v/>
      </c>
      <c r="AW932" s="96">
        <f t="shared" si="225"/>
        <v>1</v>
      </c>
      <c r="AX932" s="96" t="str">
        <f t="shared" si="226"/>
        <v/>
      </c>
      <c r="AY932" s="96">
        <f t="shared" si="227"/>
        <v>1</v>
      </c>
      <c r="AZ932" s="96">
        <f t="shared" si="228"/>
        <v>2.3648853653414399</v>
      </c>
      <c r="BA932" s="96"/>
      <c r="BB932" s="96"/>
      <c r="BC932" s="96"/>
      <c r="BD932" s="96"/>
      <c r="BE932"/>
      <c r="BF932"/>
      <c r="BG932"/>
      <c r="BH932"/>
      <c r="BI932"/>
      <c r="BJ932" s="83"/>
      <c r="BK932" s="83"/>
    </row>
    <row r="933" spans="1:63" ht="14.1" customHeight="1" x14ac:dyDescent="0.2">
      <c r="A933" s="96"/>
      <c r="B933" s="96"/>
      <c r="C933" s="141">
        <v>44329.416666666664</v>
      </c>
      <c r="D933" s="89" t="s">
        <v>496</v>
      </c>
      <c r="E933" s="89">
        <v>13.455</v>
      </c>
      <c r="F933" s="89">
        <v>6.29</v>
      </c>
      <c r="G933" s="89">
        <v>2.3199999999999998</v>
      </c>
      <c r="H933" s="89">
        <v>3310</v>
      </c>
      <c r="I933" s="89">
        <v>2.5760000000000001</v>
      </c>
      <c r="J933" s="89" t="s">
        <v>76</v>
      </c>
      <c r="K933" s="89">
        <v>77.28</v>
      </c>
      <c r="L933" s="89">
        <v>13.30782</v>
      </c>
      <c r="M933" s="89">
        <v>1.105966</v>
      </c>
      <c r="N933" s="89">
        <v>13.226497</v>
      </c>
      <c r="O933" s="96">
        <v>1.727617</v>
      </c>
      <c r="P933" s="96">
        <v>523569</v>
      </c>
      <c r="Q933" s="96">
        <v>3182000</v>
      </c>
      <c r="R933" s="105">
        <v>0.16</v>
      </c>
      <c r="S933" s="105"/>
      <c r="T933" s="105"/>
      <c r="U933" s="105"/>
      <c r="V933" s="105">
        <f t="shared" si="216"/>
        <v>2.5337325508377604</v>
      </c>
      <c r="W933" s="96">
        <f t="shared" si="217"/>
        <v>13.589550000000001</v>
      </c>
      <c r="X933" s="96">
        <f t="shared" si="218"/>
        <v>13.7241</v>
      </c>
      <c r="Y933" s="105">
        <f t="shared" si="219"/>
        <v>13.1859</v>
      </c>
      <c r="Z933" s="105">
        <f t="shared" si="220"/>
        <v>13.226497</v>
      </c>
      <c r="AA933" s="105">
        <f t="shared" si="221"/>
        <v>12.9168</v>
      </c>
      <c r="AB933" s="96"/>
      <c r="AC933" s="96">
        <v>13.5</v>
      </c>
      <c r="AD933" s="96">
        <v>13</v>
      </c>
      <c r="AE933" s="96">
        <f t="shared" si="222"/>
        <v>1.0033444816053512</v>
      </c>
      <c r="AF933" s="96">
        <f t="shared" si="229"/>
        <v>0.96618357487922701</v>
      </c>
      <c r="AG933" s="96"/>
      <c r="AH933" s="105">
        <f>IF(AND(M933&lt;Variables!$G$6,M933&gt;Variables!$G$5),0,1)</f>
        <v>1</v>
      </c>
      <c r="AI933" s="105">
        <f t="shared" si="223"/>
        <v>0</v>
      </c>
      <c r="AJ933" s="105">
        <f>IF(I933&gt;Variables!$G$7,0,1)</f>
        <v>0</v>
      </c>
      <c r="AK933" s="105">
        <f>IF(F933&gt;Variables!$G$8,0,1)</f>
        <v>1</v>
      </c>
      <c r="AL933" s="105">
        <f>IF(G933&gt;Variables!$G$9,0,1)</f>
        <v>1</v>
      </c>
      <c r="AM933" s="105">
        <f>IF(AND(K933&gt;Variables!$G$10,K933&lt;Variables!$G$11),0,1)</f>
        <v>1</v>
      </c>
      <c r="AN933" s="103">
        <f>IF(H933&lt;Variables!$G$13,1,0)</f>
        <v>0</v>
      </c>
      <c r="AO933" s="101">
        <f>IF(R933&lt;Variables!$G$12,0,1)</f>
        <v>0</v>
      </c>
      <c r="AP933" s="106">
        <f t="shared" si="215"/>
        <v>0</v>
      </c>
      <c r="AQ933" s="106"/>
      <c r="AR933" s="106"/>
      <c r="AS933" s="106"/>
      <c r="AT933" s="106"/>
      <c r="AU933" s="106">
        <v>1</v>
      </c>
      <c r="AV933" s="96" t="str">
        <f t="shared" si="224"/>
        <v/>
      </c>
      <c r="AW933" s="96" t="str">
        <f t="shared" si="225"/>
        <v/>
      </c>
      <c r="AX933" s="96">
        <f t="shared" si="226"/>
        <v>2</v>
      </c>
      <c r="AY933" s="96">
        <f t="shared" si="227"/>
        <v>2</v>
      </c>
      <c r="AZ933" s="96">
        <f t="shared" si="228"/>
        <v>2.5295594308377605</v>
      </c>
      <c r="BA933" s="96"/>
      <c r="BB933" s="96"/>
      <c r="BC933" s="96"/>
      <c r="BD933" s="96"/>
      <c r="BE933"/>
      <c r="BF933"/>
      <c r="BG933"/>
      <c r="BH933"/>
      <c r="BI933"/>
      <c r="BJ933" s="83"/>
      <c r="BK933" s="83"/>
    </row>
    <row r="934" spans="1:63" ht="14.1" customHeight="1" x14ac:dyDescent="0.2">
      <c r="A934" s="96"/>
      <c r="B934" s="96"/>
      <c r="C934" s="135">
        <v>44329.416666666664</v>
      </c>
      <c r="D934" s="96" t="s">
        <v>497</v>
      </c>
      <c r="E934" s="96">
        <v>7.2</v>
      </c>
      <c r="F934" s="96">
        <v>16.600000000000001</v>
      </c>
      <c r="G934" s="96">
        <v>6.67</v>
      </c>
      <c r="H934" s="96">
        <v>4070</v>
      </c>
      <c r="I934" s="96">
        <v>-5.6000000000000001E-2</v>
      </c>
      <c r="J934" s="96" t="s">
        <v>78</v>
      </c>
      <c r="K934" s="96">
        <v>76.2</v>
      </c>
      <c r="L934" s="96">
        <v>7.0116399999999999</v>
      </c>
      <c r="M934" s="96">
        <v>2.6863899999999998</v>
      </c>
      <c r="N934" s="96">
        <v>6.94733</v>
      </c>
      <c r="O934" s="96">
        <v>3.6369370000000001</v>
      </c>
      <c r="P934" s="96">
        <v>898008</v>
      </c>
      <c r="Q934" s="96">
        <v>2248000</v>
      </c>
      <c r="R934" s="101">
        <v>0.4</v>
      </c>
      <c r="S934" s="101"/>
      <c r="T934" s="101"/>
      <c r="U934" s="101"/>
      <c r="V934" s="101">
        <f t="shared" si="216"/>
        <v>2.365318548816</v>
      </c>
      <c r="W934" s="101">
        <f t="shared" si="217"/>
        <v>7.2720000000000002</v>
      </c>
      <c r="X934" s="101">
        <f t="shared" si="218"/>
        <v>7.3440000000000003</v>
      </c>
      <c r="Y934" s="96">
        <f t="shared" si="219"/>
        <v>7.056</v>
      </c>
      <c r="Z934" s="96">
        <f t="shared" si="220"/>
        <v>6.94733</v>
      </c>
      <c r="AA934" s="96">
        <f t="shared" si="221"/>
        <v>6.9119999999999999</v>
      </c>
      <c r="AB934" s="96"/>
      <c r="AC934" s="96">
        <v>7.3498999999999999</v>
      </c>
      <c r="AD934" s="96"/>
      <c r="AE934" s="101">
        <f t="shared" si="222"/>
        <v>1.0208194444444445</v>
      </c>
      <c r="AF934" s="96">
        <f t="shared" si="229"/>
        <v>0</v>
      </c>
      <c r="AG934" s="96"/>
      <c r="AH934" s="101">
        <f>IF(AND(M934&lt;Variables!$G$6,M934&gt;Variables!$G$5),0,1)</f>
        <v>1</v>
      </c>
      <c r="AI934" s="101">
        <f t="shared" si="223"/>
        <v>0</v>
      </c>
      <c r="AJ934" s="101">
        <f>IF(I934&gt;Variables!$G$7,0,1)</f>
        <v>1</v>
      </c>
      <c r="AK934" s="101">
        <f>IF(F934&gt;Variables!$G$8,0,1)</f>
        <v>0</v>
      </c>
      <c r="AL934" s="101">
        <f>IF(G934&gt;Variables!$G$9,0,1)</f>
        <v>1</v>
      </c>
      <c r="AM934" s="101">
        <f>IF(AND(K934&gt;Variables!$G$10,K934&lt;Variables!$G$11),0,1)</f>
        <v>1</v>
      </c>
      <c r="AN934" s="103">
        <f>IF(H934&lt;Variables!$G$13,1,0)</f>
        <v>0</v>
      </c>
      <c r="AO934" s="101">
        <f>IF(R934&lt;Variables!$G$12,0,1)</f>
        <v>0</v>
      </c>
      <c r="AP934" s="102">
        <f t="shared" si="215"/>
        <v>1</v>
      </c>
      <c r="AQ934" s="102"/>
      <c r="AR934" s="102">
        <v>1</v>
      </c>
      <c r="AS934" s="102"/>
      <c r="AT934" s="102"/>
      <c r="AU934" s="102"/>
      <c r="AV934" s="96">
        <f t="shared" si="224"/>
        <v>3</v>
      </c>
      <c r="AW934" s="96" t="str">
        <f t="shared" si="225"/>
        <v/>
      </c>
      <c r="AX934" s="96" t="str">
        <f t="shared" si="226"/>
        <v/>
      </c>
      <c r="AY934" s="96">
        <f t="shared" si="227"/>
        <v>3</v>
      </c>
      <c r="AZ934" s="96">
        <f t="shared" si="228"/>
        <v>2.361203748816</v>
      </c>
      <c r="BA934" s="96"/>
      <c r="BB934" s="96"/>
      <c r="BC934" s="96"/>
      <c r="BD934" s="96"/>
      <c r="BE934"/>
      <c r="BF934"/>
      <c r="BG934"/>
      <c r="BH934"/>
      <c r="BI934"/>
      <c r="BJ934" s="83"/>
      <c r="BK934" s="83"/>
    </row>
    <row r="935" spans="1:63" ht="14.1" customHeight="1" x14ac:dyDescent="0.2">
      <c r="A935" s="96"/>
      <c r="B935" s="96"/>
      <c r="C935" s="135">
        <v>44329.416666666664</v>
      </c>
      <c r="D935" s="96" t="s">
        <v>331</v>
      </c>
      <c r="E935" s="96">
        <v>11.6813</v>
      </c>
      <c r="F935" s="96">
        <v>12.98</v>
      </c>
      <c r="G935" s="96">
        <v>7.36</v>
      </c>
      <c r="H935" s="96">
        <v>4500</v>
      </c>
      <c r="I935" s="96">
        <v>56.6</v>
      </c>
      <c r="J935" s="96" t="s">
        <v>76</v>
      </c>
      <c r="K935" s="96">
        <v>71.430000000000007</v>
      </c>
      <c r="L935" s="96">
        <v>11.441215</v>
      </c>
      <c r="M935" s="96">
        <v>2.0984219999999998</v>
      </c>
      <c r="N935" s="96">
        <v>11.24099</v>
      </c>
      <c r="O935" s="96">
        <v>3.917001</v>
      </c>
      <c r="P935" s="96">
        <v>25425000</v>
      </c>
      <c r="Q935" s="96">
        <v>87945000</v>
      </c>
      <c r="R935" s="101">
        <v>0.28999999999999998</v>
      </c>
      <c r="S935" s="101"/>
      <c r="T935" s="101"/>
      <c r="U935" s="101"/>
      <c r="V935" s="101">
        <f t="shared" si="216"/>
        <v>2.40458482616752</v>
      </c>
      <c r="W935" s="101">
        <f t="shared" si="217"/>
        <v>11.798113000000001</v>
      </c>
      <c r="X935" s="101">
        <f t="shared" si="218"/>
        <v>11.914926000000001</v>
      </c>
      <c r="Y935" s="96">
        <f t="shared" si="219"/>
        <v>11.447673999999999</v>
      </c>
      <c r="Z935" s="96">
        <f t="shared" si="220"/>
        <v>11.24099</v>
      </c>
      <c r="AA935" s="96">
        <f t="shared" si="221"/>
        <v>11.214048</v>
      </c>
      <c r="AB935" s="96"/>
      <c r="AC935" s="96">
        <v>12.14</v>
      </c>
      <c r="AD935" s="96">
        <v>11.59</v>
      </c>
      <c r="AE935" s="101">
        <f t="shared" si="222"/>
        <v>1.039267889704057</v>
      </c>
      <c r="AF935" s="96">
        <f t="shared" si="229"/>
        <v>0.99218408909967204</v>
      </c>
      <c r="AG935" s="96"/>
      <c r="AH935" s="101">
        <f>IF(AND(M935&lt;Variables!$G$6,M935&gt;Variables!$G$5),0,1)</f>
        <v>1</v>
      </c>
      <c r="AI935" s="101">
        <f t="shared" si="223"/>
        <v>0</v>
      </c>
      <c r="AJ935" s="101">
        <f>IF(I935&gt;Variables!$G$7,0,1)</f>
        <v>0</v>
      </c>
      <c r="AK935" s="101">
        <f>IF(F935&gt;Variables!$G$8,0,1)</f>
        <v>0</v>
      </c>
      <c r="AL935" s="101">
        <f>IF(G935&gt;Variables!$G$9,0,1)</f>
        <v>1</v>
      </c>
      <c r="AM935" s="101">
        <f>IF(AND(K935&gt;Variables!$G$10,K935&lt;Variables!$G$11),0,1)</f>
        <v>0</v>
      </c>
      <c r="AN935" s="103">
        <f>IF(H935&lt;Variables!$G$13,1,0)</f>
        <v>0</v>
      </c>
      <c r="AO935" s="101">
        <f>IF(R935&lt;Variables!$G$12,0,1)</f>
        <v>0</v>
      </c>
      <c r="AP935" s="102">
        <f t="shared" si="215"/>
        <v>0</v>
      </c>
      <c r="AQ935" s="102"/>
      <c r="AR935" s="102">
        <v>1</v>
      </c>
      <c r="AS935" s="102"/>
      <c r="AT935" s="102"/>
      <c r="AU935" s="102"/>
      <c r="AV935" s="96">
        <f t="shared" si="224"/>
        <v>3</v>
      </c>
      <c r="AW935" s="96" t="str">
        <f t="shared" si="225"/>
        <v/>
      </c>
      <c r="AX935" s="96" t="str">
        <f t="shared" si="226"/>
        <v/>
      </c>
      <c r="AY935" s="96">
        <f t="shared" si="227"/>
        <v>3</v>
      </c>
      <c r="AZ935" s="96">
        <f t="shared" si="228"/>
        <v>2.4007276061675196</v>
      </c>
      <c r="BA935" s="96"/>
      <c r="BB935" s="96"/>
      <c r="BC935" s="96"/>
      <c r="BD935" s="96"/>
      <c r="BE935"/>
      <c r="BF935"/>
      <c r="BG935"/>
      <c r="BH935"/>
      <c r="BI935"/>
      <c r="BJ935" s="83"/>
      <c r="BK935" s="83"/>
    </row>
    <row r="936" spans="1:63" ht="14.1" customHeight="1" x14ac:dyDescent="0.2">
      <c r="A936" s="96"/>
      <c r="B936" s="96"/>
      <c r="C936" s="141">
        <v>44329.416666666664</v>
      </c>
      <c r="D936" s="89" t="s">
        <v>90</v>
      </c>
      <c r="E936" s="89">
        <v>21.44</v>
      </c>
      <c r="F936" s="89">
        <v>6.38</v>
      </c>
      <c r="G936" s="89">
        <v>4.84</v>
      </c>
      <c r="H936" s="89">
        <v>3970</v>
      </c>
      <c r="I936" s="89">
        <v>-4.0000000000000001E-3</v>
      </c>
      <c r="J936" s="89" t="s">
        <v>78</v>
      </c>
      <c r="K936" s="89">
        <v>70.7</v>
      </c>
      <c r="L936" s="89">
        <v>21.18027</v>
      </c>
      <c r="M936" s="89">
        <v>1.226283</v>
      </c>
      <c r="N936" s="89">
        <v>21.120961000000001</v>
      </c>
      <c r="O936" s="89">
        <v>1.5105310000000001</v>
      </c>
      <c r="P936" s="89">
        <v>588233</v>
      </c>
      <c r="Q936" s="89">
        <v>2426000</v>
      </c>
      <c r="R936" s="115">
        <v>0.24</v>
      </c>
      <c r="S936" s="115"/>
      <c r="T936" s="115"/>
      <c r="U936" s="115"/>
      <c r="V936" s="115">
        <f t="shared" si="216"/>
        <v>2.4762594822072002</v>
      </c>
      <c r="W936" s="115">
        <f t="shared" si="217"/>
        <v>21.654400000000003</v>
      </c>
      <c r="X936" s="89">
        <f t="shared" si="218"/>
        <v>21.8688</v>
      </c>
      <c r="Y936" s="89">
        <f t="shared" si="219"/>
        <v>21.011200000000002</v>
      </c>
      <c r="Z936" s="89">
        <f t="shared" si="220"/>
        <v>21.120961000000001</v>
      </c>
      <c r="AA936" s="89">
        <f t="shared" si="221"/>
        <v>20.5824</v>
      </c>
      <c r="AB936" s="96"/>
      <c r="AC936" s="96">
        <v>21.86</v>
      </c>
      <c r="AD936" s="96">
        <v>21.35</v>
      </c>
      <c r="AE936" s="97">
        <f t="shared" si="222"/>
        <v>1.0195895522388059</v>
      </c>
      <c r="AF936" s="96">
        <f t="shared" si="229"/>
        <v>0.99580223880597019</v>
      </c>
      <c r="AG936" s="96"/>
      <c r="AH936" s="97">
        <f>IF(AND(M936&lt;Variables!$G$6,M936&gt;Variables!$G$5),0,1)</f>
        <v>1</v>
      </c>
      <c r="AI936" s="97">
        <f t="shared" si="223"/>
        <v>0</v>
      </c>
      <c r="AJ936" s="97">
        <f>IF(I936&gt;Variables!$G$7,0,1)</f>
        <v>1</v>
      </c>
      <c r="AK936" s="97">
        <f>IF(F936&gt;Variables!$G$8,0,1)</f>
        <v>1</v>
      </c>
      <c r="AL936" s="97">
        <f>IF(G936&gt;Variables!$G$9,0,1)</f>
        <v>1</v>
      </c>
      <c r="AM936" s="97">
        <f>IF(AND(K936&gt;Variables!$G$10,K936&lt;Variables!$G$11),0,1)</f>
        <v>0</v>
      </c>
      <c r="AN936" s="103">
        <f>IF(H936&lt;Variables!$G$13,1,0)</f>
        <v>0</v>
      </c>
      <c r="AO936" s="101">
        <f>IF(R936&lt;Variables!$G$12,0,1)</f>
        <v>0</v>
      </c>
      <c r="AP936" s="99">
        <f t="shared" si="215"/>
        <v>1</v>
      </c>
      <c r="AQ936" s="99"/>
      <c r="AR936" s="99"/>
      <c r="AS936" s="99">
        <v>1</v>
      </c>
      <c r="AT936" s="99"/>
      <c r="AU936" s="99"/>
      <c r="AV936" s="96">
        <f t="shared" si="224"/>
        <v>3</v>
      </c>
      <c r="AW936" s="96" t="str">
        <f t="shared" si="225"/>
        <v/>
      </c>
      <c r="AX936" s="96" t="str">
        <f t="shared" si="226"/>
        <v/>
      </c>
      <c r="AY936" s="96">
        <f t="shared" si="227"/>
        <v>3</v>
      </c>
      <c r="AZ936" s="96">
        <f t="shared" si="228"/>
        <v>2.4724416822072</v>
      </c>
      <c r="BA936" s="96"/>
      <c r="BB936" s="96"/>
      <c r="BC936" s="96"/>
      <c r="BD936" s="96"/>
      <c r="BE936"/>
      <c r="BF936"/>
      <c r="BG936"/>
      <c r="BH936"/>
      <c r="BI936"/>
      <c r="BJ936" s="83"/>
      <c r="BK936" s="83"/>
    </row>
    <row r="937" spans="1:63" ht="14.1" customHeight="1" x14ac:dyDescent="0.2">
      <c r="A937" s="96"/>
      <c r="B937" s="96"/>
      <c r="C937" s="135">
        <v>44329.416666666664</v>
      </c>
      <c r="D937" s="96" t="s">
        <v>498</v>
      </c>
      <c r="E937" s="96">
        <v>7.3090999999999999</v>
      </c>
      <c r="F937" s="96">
        <v>6.32</v>
      </c>
      <c r="G937" s="96">
        <v>2.66</v>
      </c>
      <c r="H937" s="96">
        <v>14130</v>
      </c>
      <c r="I937" s="96">
        <v>1.0999999999999999E-2</v>
      </c>
      <c r="J937" s="96" t="s">
        <v>78</v>
      </c>
      <c r="K937" s="96">
        <v>69.03</v>
      </c>
      <c r="L937" s="96">
        <v>7.2942349999999996</v>
      </c>
      <c r="M937" s="96">
        <v>0.203791</v>
      </c>
      <c r="N937" s="96">
        <v>7.2823419999999999</v>
      </c>
      <c r="O937" s="96">
        <v>0.36743799999999999</v>
      </c>
      <c r="P937" s="96">
        <v>955932</v>
      </c>
      <c r="Q937" s="96">
        <v>3133000</v>
      </c>
      <c r="R937" s="105">
        <v>0.31</v>
      </c>
      <c r="S937" s="105"/>
      <c r="T937" s="105"/>
      <c r="U937" s="105"/>
      <c r="V937" s="105">
        <f t="shared" si="216"/>
        <v>2.5476521577957598</v>
      </c>
      <c r="W937" s="96">
        <f t="shared" si="217"/>
        <v>7.3821909999999997</v>
      </c>
      <c r="X937" s="96">
        <f t="shared" si="218"/>
        <v>7.4552820000000004</v>
      </c>
      <c r="Y937" s="105">
        <f t="shared" si="219"/>
        <v>7.1629179999999995</v>
      </c>
      <c r="Z937" s="105">
        <f t="shared" si="220"/>
        <v>7.2823419999999999</v>
      </c>
      <c r="AA937" s="105">
        <f t="shared" si="221"/>
        <v>7.0167359999999999</v>
      </c>
      <c r="AB937" s="96"/>
      <c r="AC937" s="96">
        <v>7.34</v>
      </c>
      <c r="AD937" s="96">
        <v>7.2</v>
      </c>
      <c r="AE937" s="96">
        <f t="shared" si="222"/>
        <v>1.0042276066820812</v>
      </c>
      <c r="AF937" s="96">
        <f t="shared" si="229"/>
        <v>0.98507340164999802</v>
      </c>
      <c r="AG937" s="96"/>
      <c r="AH937" s="105">
        <f>IF(AND(M937&lt;Variables!$G$6,M937&gt;Variables!$G$5),0,1)</f>
        <v>1</v>
      </c>
      <c r="AI937" s="105">
        <f t="shared" si="223"/>
        <v>0</v>
      </c>
      <c r="AJ937" s="105">
        <f>IF(I937&gt;Variables!$G$7,0,1)</f>
        <v>0</v>
      </c>
      <c r="AK937" s="105">
        <f>IF(F937&gt;Variables!$G$8,0,1)</f>
        <v>1</v>
      </c>
      <c r="AL937" s="105">
        <f>IF(G937&gt;Variables!$G$9,0,1)</f>
        <v>1</v>
      </c>
      <c r="AM937" s="105">
        <f>IF(AND(K937&gt;Variables!$G$10,K937&lt;Variables!$G$11),0,1)</f>
        <v>0</v>
      </c>
      <c r="AN937" s="103">
        <f>IF(H937&lt;Variables!$G$13,1,0)</f>
        <v>0</v>
      </c>
      <c r="AO937" s="101">
        <f>IF(R937&lt;Variables!$G$12,0,1)</f>
        <v>0</v>
      </c>
      <c r="AP937" s="106">
        <f t="shared" si="215"/>
        <v>1</v>
      </c>
      <c r="AQ937" s="106"/>
      <c r="AR937" s="106"/>
      <c r="AS937" s="106"/>
      <c r="AT937" s="106"/>
      <c r="AU937" s="106">
        <v>1</v>
      </c>
      <c r="AV937" s="96" t="str">
        <f t="shared" si="224"/>
        <v/>
      </c>
      <c r="AW937" s="96" t="str">
        <f t="shared" si="225"/>
        <v/>
      </c>
      <c r="AX937" s="96">
        <f t="shared" si="226"/>
        <v>2</v>
      </c>
      <c r="AY937" s="96">
        <f t="shared" si="227"/>
        <v>2</v>
      </c>
      <c r="AZ937" s="96">
        <f t="shared" si="228"/>
        <v>2.5439245377957596</v>
      </c>
      <c r="BA937" s="96"/>
      <c r="BB937" s="96"/>
      <c r="BC937" s="96"/>
      <c r="BD937" s="96"/>
      <c r="BE937"/>
      <c r="BF937"/>
      <c r="BG937"/>
      <c r="BH937"/>
      <c r="BI937"/>
      <c r="BJ937" s="83"/>
      <c r="BK937" s="83"/>
    </row>
    <row r="938" spans="1:63" ht="14.1" customHeight="1" x14ac:dyDescent="0.2">
      <c r="A938" s="96"/>
      <c r="B938" s="96"/>
      <c r="C938" s="135">
        <v>44329.416666666664</v>
      </c>
      <c r="D938" s="96" t="s">
        <v>501</v>
      </c>
      <c r="E938" s="96">
        <v>5.05</v>
      </c>
      <c r="F938" s="96">
        <v>20.32</v>
      </c>
      <c r="G938" s="96">
        <v>7.45</v>
      </c>
      <c r="H938" s="96">
        <v>187.61</v>
      </c>
      <c r="I938" s="96">
        <v>-10.962</v>
      </c>
      <c r="J938" s="96" t="s">
        <v>78</v>
      </c>
      <c r="K938" s="96">
        <v>66.89</v>
      </c>
      <c r="L938" s="96">
        <v>4.9300629999999996</v>
      </c>
      <c r="M938" s="96">
        <v>2.4327649999999998</v>
      </c>
      <c r="N938" s="96">
        <v>4.917783</v>
      </c>
      <c r="O938" s="96">
        <v>2.688542</v>
      </c>
      <c r="P938" s="96">
        <v>288780</v>
      </c>
      <c r="Q938" s="96">
        <v>45940</v>
      </c>
      <c r="R938" s="103">
        <v>6.29</v>
      </c>
      <c r="S938" s="103"/>
      <c r="T938" s="103"/>
      <c r="U938" s="103"/>
      <c r="V938" s="103">
        <f t="shared" si="216"/>
        <v>2.3600623203451998</v>
      </c>
      <c r="W938" s="96">
        <f t="shared" si="217"/>
        <v>5.1005000000000003</v>
      </c>
      <c r="X938" s="96">
        <f t="shared" si="218"/>
        <v>5.1509999999999998</v>
      </c>
      <c r="Y938" s="103">
        <f t="shared" si="219"/>
        <v>4.9489999999999998</v>
      </c>
      <c r="Z938" s="103">
        <f t="shared" si="220"/>
        <v>4.917783</v>
      </c>
      <c r="AA938" s="103">
        <f t="shared" si="221"/>
        <v>4.8479999999999999</v>
      </c>
      <c r="AB938" s="96"/>
      <c r="AC938" s="96">
        <v>5.14</v>
      </c>
      <c r="AD938" s="96">
        <v>4.8600000000000003</v>
      </c>
      <c r="AE938" s="97">
        <f t="shared" si="222"/>
        <v>1.0178217821782178</v>
      </c>
      <c r="AF938" s="96">
        <f t="shared" si="229"/>
        <v>0.96237623762376245</v>
      </c>
      <c r="AG938" s="96"/>
      <c r="AH938" s="103">
        <f>IF(AND(M938&lt;Variables!$G$6,M938&gt;Variables!$G$5),0,1)</f>
        <v>1</v>
      </c>
      <c r="AI938" s="103">
        <f t="shared" si="223"/>
        <v>0</v>
      </c>
      <c r="AJ938" s="103">
        <f>IF(I938&gt;Variables!$G$7,0,1)</f>
        <v>1</v>
      </c>
      <c r="AK938" s="103">
        <f>IF(F938&gt;Variables!$G$8,0,1)</f>
        <v>0</v>
      </c>
      <c r="AL938" s="103">
        <f>IF(G938&gt;Variables!$G$9,0,1)</f>
        <v>1</v>
      </c>
      <c r="AM938" s="103">
        <f>IF(AND(K938&gt;Variables!$G$10,K938&lt;Variables!$G$11),0,1)</f>
        <v>0</v>
      </c>
      <c r="AN938" s="103">
        <f>IF(H938&lt;Variables!$G$13,1,0)</f>
        <v>1</v>
      </c>
      <c r="AO938" s="101">
        <f>IF(R938&lt;Variables!$G$12,0,1)</f>
        <v>1</v>
      </c>
      <c r="AP938" s="104">
        <f t="shared" si="215"/>
        <v>1</v>
      </c>
      <c r="AQ938" s="104"/>
      <c r="AR938" s="104"/>
      <c r="AS938" s="104"/>
      <c r="AT938" s="104">
        <v>1</v>
      </c>
      <c r="AU938" s="104"/>
      <c r="AV938" s="96">
        <f t="shared" si="224"/>
        <v>3</v>
      </c>
      <c r="AW938" s="96" t="str">
        <f t="shared" si="225"/>
        <v/>
      </c>
      <c r="AX938" s="96" t="str">
        <f t="shared" si="226"/>
        <v/>
      </c>
      <c r="AY938" s="96">
        <f t="shared" si="227"/>
        <v>3</v>
      </c>
      <c r="AZ938" s="96">
        <f t="shared" si="228"/>
        <v>2.3564502603451998</v>
      </c>
      <c r="BA938" s="96"/>
      <c r="BB938" s="96"/>
      <c r="BC938" s="96"/>
      <c r="BD938" s="96"/>
      <c r="BE938"/>
      <c r="BF938"/>
      <c r="BG938"/>
      <c r="BH938"/>
      <c r="BI938"/>
      <c r="BJ938" s="83"/>
      <c r="BK938" s="83"/>
    </row>
    <row r="939" spans="1:63" ht="14.1" customHeight="1" x14ac:dyDescent="0.2">
      <c r="A939" s="96"/>
      <c r="B939" s="96"/>
      <c r="C939" s="135">
        <v>44329.416666666664</v>
      </c>
      <c r="D939" s="96" t="s">
        <v>502</v>
      </c>
      <c r="E939" s="96">
        <v>19</v>
      </c>
      <c r="F939" s="96">
        <v>7.28</v>
      </c>
      <c r="G939" s="96">
        <v>1.71</v>
      </c>
      <c r="H939" s="96">
        <v>12200</v>
      </c>
      <c r="I939" s="96">
        <v>6.0000000000000001E-3</v>
      </c>
      <c r="J939" s="96" t="s">
        <v>78</v>
      </c>
      <c r="K939" s="96">
        <v>64.39</v>
      </c>
      <c r="L939" s="96">
        <v>18.995161</v>
      </c>
      <c r="M939" s="96">
        <v>2.5474E-2</v>
      </c>
      <c r="N939" s="96">
        <v>18.953582999999998</v>
      </c>
      <c r="O939" s="96">
        <v>0.24490000000000001</v>
      </c>
      <c r="P939" s="96">
        <v>149969</v>
      </c>
      <c r="Q939" s="96">
        <v>466285</v>
      </c>
      <c r="R939" s="105">
        <v>0.32</v>
      </c>
      <c r="S939" s="105"/>
      <c r="T939" s="105"/>
      <c r="U939" s="105"/>
      <c r="V939" s="105">
        <f t="shared" si="216"/>
        <v>2.5143594193563197</v>
      </c>
      <c r="W939" s="96">
        <f t="shared" si="217"/>
        <v>19.190000000000001</v>
      </c>
      <c r="X939" s="96">
        <f t="shared" si="218"/>
        <v>19.38</v>
      </c>
      <c r="Y939" s="105">
        <f t="shared" si="219"/>
        <v>18.62</v>
      </c>
      <c r="Z939" s="105">
        <f t="shared" si="220"/>
        <v>18.953582999999998</v>
      </c>
      <c r="AA939" s="105">
        <f t="shared" si="221"/>
        <v>18.239999999999998</v>
      </c>
      <c r="AB939" s="96"/>
      <c r="AC939" s="96">
        <v>19.18</v>
      </c>
      <c r="AD939" s="96">
        <v>18.78</v>
      </c>
      <c r="AE939" s="96">
        <f t="shared" si="222"/>
        <v>1.0094736842105263</v>
      </c>
      <c r="AF939" s="96">
        <f t="shared" si="229"/>
        <v>0.98842105263157898</v>
      </c>
      <c r="AG939" s="96"/>
      <c r="AH939" s="105">
        <f>IF(AND(M939&lt;Variables!$G$6,M939&gt;Variables!$G$5),0,1)</f>
        <v>1</v>
      </c>
      <c r="AI939" s="105">
        <f t="shared" si="223"/>
        <v>0</v>
      </c>
      <c r="AJ939" s="105">
        <f>IF(I939&gt;Variables!$G$7,0,1)</f>
        <v>0</v>
      </c>
      <c r="AK939" s="105">
        <f>IF(F939&gt;Variables!$G$8,0,1)</f>
        <v>1</v>
      </c>
      <c r="AL939" s="105">
        <f>IF(G939&gt;Variables!$G$9,0,1)</f>
        <v>1</v>
      </c>
      <c r="AM939" s="105">
        <f>IF(AND(K939&gt;Variables!$G$10,K939&lt;Variables!$G$11),0,1)</f>
        <v>0</v>
      </c>
      <c r="AN939" s="103">
        <f>IF(H939&lt;Variables!$G$13,1,0)</f>
        <v>0</v>
      </c>
      <c r="AO939" s="101">
        <f>IF(R939&lt;Variables!$G$12,0,1)</f>
        <v>0</v>
      </c>
      <c r="AP939" s="106">
        <f t="shared" si="215"/>
        <v>1</v>
      </c>
      <c r="AQ939" s="105"/>
      <c r="AR939" s="105"/>
      <c r="AS939" s="105"/>
      <c r="AT939" s="105"/>
      <c r="AU939" s="105">
        <v>1</v>
      </c>
      <c r="AV939" s="96">
        <f t="shared" si="224"/>
        <v>3</v>
      </c>
      <c r="AW939" s="96" t="str">
        <f t="shared" si="225"/>
        <v/>
      </c>
      <c r="AX939" s="96" t="str">
        <f t="shared" si="226"/>
        <v/>
      </c>
      <c r="AY939" s="96">
        <f t="shared" si="227"/>
        <v>3</v>
      </c>
      <c r="AZ939" s="96">
        <f t="shared" si="228"/>
        <v>2.5108823593563199</v>
      </c>
      <c r="BA939" s="96"/>
      <c r="BB939" s="96"/>
      <c r="BC939" s="96"/>
      <c r="BD939" s="96"/>
      <c r="BE939"/>
      <c r="BF939"/>
      <c r="BG939"/>
      <c r="BH939"/>
      <c r="BI939"/>
      <c r="BJ939" s="83"/>
      <c r="BK939" s="83"/>
    </row>
    <row r="940" spans="1:63" ht="14.1" customHeight="1" x14ac:dyDescent="0.2">
      <c r="A940" s="96"/>
      <c r="B940" s="96"/>
      <c r="C940" s="135">
        <v>44329.416666666664</v>
      </c>
      <c r="D940" s="96" t="s">
        <v>503</v>
      </c>
      <c r="E940" s="96">
        <v>40.9</v>
      </c>
      <c r="F940" s="96">
        <v>10.9</v>
      </c>
      <c r="G940" s="96">
        <v>8.14</v>
      </c>
      <c r="H940" s="96">
        <v>7420</v>
      </c>
      <c r="I940" s="96">
        <v>-18.780999999999999</v>
      </c>
      <c r="J940" s="96" t="s">
        <v>78</v>
      </c>
      <c r="K940" s="96">
        <v>63.99</v>
      </c>
      <c r="L940" s="96">
        <v>40.476750000000003</v>
      </c>
      <c r="M940" s="96">
        <v>1.0456620000000001</v>
      </c>
      <c r="N940" s="96">
        <v>40.119326999999998</v>
      </c>
      <c r="O940" s="96">
        <v>1.945878</v>
      </c>
      <c r="P940" s="96">
        <v>88665</v>
      </c>
      <c r="Q940" s="96">
        <v>522854</v>
      </c>
      <c r="R940" s="105">
        <v>0.17</v>
      </c>
      <c r="S940" s="105"/>
      <c r="T940" s="105"/>
      <c r="U940" s="105"/>
      <c r="V940" s="105">
        <f t="shared" si="216"/>
        <v>2.4425011807345598</v>
      </c>
      <c r="W940" s="96">
        <f t="shared" si="217"/>
        <v>41.308999999999997</v>
      </c>
      <c r="X940" s="96">
        <f t="shared" si="218"/>
        <v>41.717999999999996</v>
      </c>
      <c r="Y940" s="105">
        <f t="shared" si="219"/>
        <v>40.082000000000001</v>
      </c>
      <c r="Z940" s="105">
        <f t="shared" si="220"/>
        <v>40.119326999999998</v>
      </c>
      <c r="AA940" s="105">
        <f t="shared" si="221"/>
        <v>39.263999999999996</v>
      </c>
      <c r="AB940" s="96"/>
      <c r="AC940" s="96">
        <v>41.57</v>
      </c>
      <c r="AD940" s="96">
        <v>39.950000000000003</v>
      </c>
      <c r="AE940" s="97">
        <f t="shared" si="222"/>
        <v>1.0163814180929096</v>
      </c>
      <c r="AF940" s="96">
        <f t="shared" si="229"/>
        <v>0.97677261613691946</v>
      </c>
      <c r="AG940" s="96"/>
      <c r="AH940" s="105">
        <f>IF(AND(M940&lt;Variables!$G$6,M940&gt;Variables!$G$5),0,1)</f>
        <v>1</v>
      </c>
      <c r="AI940" s="105">
        <f t="shared" si="223"/>
        <v>0</v>
      </c>
      <c r="AJ940" s="105">
        <f>IF(I940&gt;Variables!$G$7,0,1)</f>
        <v>1</v>
      </c>
      <c r="AK940" s="105">
        <f>IF(F940&gt;Variables!$G$8,0,1)</f>
        <v>0</v>
      </c>
      <c r="AL940" s="105">
        <f>IF(G940&gt;Variables!$G$9,0,1)</f>
        <v>1</v>
      </c>
      <c r="AM940" s="105">
        <f>IF(AND(K940&gt;Variables!$G$10,K940&lt;Variables!$G$11),0,1)</f>
        <v>0</v>
      </c>
      <c r="AN940" s="103">
        <f>IF(H940&lt;Variables!$G$13,1,0)</f>
        <v>0</v>
      </c>
      <c r="AO940" s="101">
        <f>IF(R940&lt;Variables!$G$12,0,1)</f>
        <v>0</v>
      </c>
      <c r="AP940" s="106">
        <f t="shared" si="215"/>
        <v>1</v>
      </c>
      <c r="AQ940" s="106"/>
      <c r="AR940" s="106"/>
      <c r="AS940" s="106"/>
      <c r="AT940" s="106"/>
      <c r="AU940" s="106">
        <v>1</v>
      </c>
      <c r="AV940" s="96">
        <f t="shared" si="224"/>
        <v>3</v>
      </c>
      <c r="AW940" s="96" t="str">
        <f t="shared" si="225"/>
        <v/>
      </c>
      <c r="AX940" s="96" t="str">
        <f t="shared" si="226"/>
        <v/>
      </c>
      <c r="AY940" s="96">
        <f t="shared" si="227"/>
        <v>3</v>
      </c>
      <c r="AZ940" s="96">
        <f t="shared" si="228"/>
        <v>2.4390457207345602</v>
      </c>
      <c r="BA940" s="96"/>
      <c r="BB940" s="96"/>
      <c r="BC940" s="96"/>
      <c r="BD940" s="96"/>
      <c r="BE940"/>
      <c r="BF940"/>
      <c r="BG940"/>
      <c r="BH940"/>
      <c r="BI940"/>
      <c r="BJ940" s="83"/>
      <c r="BK940" s="83"/>
    </row>
    <row r="941" spans="1:63" ht="14.1" customHeight="1" x14ac:dyDescent="0.2">
      <c r="A941" s="96"/>
      <c r="B941" s="96"/>
      <c r="C941" s="135">
        <v>44329.416666666664</v>
      </c>
      <c r="D941" s="96" t="s">
        <v>308</v>
      </c>
      <c r="E941" s="96">
        <v>18.32</v>
      </c>
      <c r="F941" s="96">
        <v>6.87</v>
      </c>
      <c r="G941" s="96">
        <v>5.29</v>
      </c>
      <c r="H941" s="96">
        <v>2150</v>
      </c>
      <c r="I941" s="96">
        <v>417.88299999999998</v>
      </c>
      <c r="J941" s="96" t="s">
        <v>78</v>
      </c>
      <c r="K941" s="96">
        <v>63.57</v>
      </c>
      <c r="L941" s="96">
        <v>18.168216999999999</v>
      </c>
      <c r="M941" s="96">
        <v>0.83543299999999998</v>
      </c>
      <c r="N941" s="96">
        <v>18.097951999999999</v>
      </c>
      <c r="O941" s="96">
        <v>1.2269239999999999</v>
      </c>
      <c r="P941" s="96">
        <v>65503</v>
      </c>
      <c r="Q941" s="96">
        <v>761706</v>
      </c>
      <c r="R941" s="101">
        <v>0.09</v>
      </c>
      <c r="S941" s="101"/>
      <c r="T941" s="101"/>
      <c r="U941" s="101"/>
      <c r="V941" s="101">
        <f t="shared" si="216"/>
        <v>2.4531231890607201</v>
      </c>
      <c r="W941" s="101">
        <f t="shared" si="217"/>
        <v>18.5032</v>
      </c>
      <c r="X941" s="101">
        <f t="shared" si="218"/>
        <v>18.686399999999999</v>
      </c>
      <c r="Y941" s="96">
        <f t="shared" si="219"/>
        <v>17.953600000000002</v>
      </c>
      <c r="Z941" s="96">
        <f t="shared" si="220"/>
        <v>18.097951999999999</v>
      </c>
      <c r="AA941" s="96">
        <f t="shared" si="221"/>
        <v>17.587199999999999</v>
      </c>
      <c r="AB941" s="96"/>
      <c r="AC941" s="96">
        <v>18.940000000000001</v>
      </c>
      <c r="AD941" s="96">
        <v>18.27</v>
      </c>
      <c r="AE941" s="101">
        <f t="shared" si="222"/>
        <v>1.0338427947598254</v>
      </c>
      <c r="AF941" s="96">
        <f t="shared" si="229"/>
        <v>0.99727074235807855</v>
      </c>
      <c r="AG941" s="96"/>
      <c r="AH941" s="101">
        <f>IF(AND(M941&lt;Variables!$G$6,M941&gt;Variables!$G$5),0,1)</f>
        <v>1</v>
      </c>
      <c r="AI941" s="101">
        <f t="shared" si="223"/>
        <v>0</v>
      </c>
      <c r="AJ941" s="101">
        <f>IF(I941&gt;Variables!$G$7,0,1)</f>
        <v>0</v>
      </c>
      <c r="AK941" s="101">
        <f>IF(F941&gt;Variables!$G$8,0,1)</f>
        <v>1</v>
      </c>
      <c r="AL941" s="101">
        <f>IF(G941&gt;Variables!$G$9,0,1)</f>
        <v>1</v>
      </c>
      <c r="AM941" s="101">
        <f>IF(AND(K941&gt;Variables!$G$10,K941&lt;Variables!$G$11),0,1)</f>
        <v>0</v>
      </c>
      <c r="AN941" s="103">
        <f>IF(H941&lt;Variables!$G$13,1,0)</f>
        <v>1</v>
      </c>
      <c r="AO941" s="101">
        <f>IF(R941&lt;Variables!$G$12,0,1)</f>
        <v>0</v>
      </c>
      <c r="AP941" s="102">
        <f t="shared" si="215"/>
        <v>1</v>
      </c>
      <c r="AQ941" s="101"/>
      <c r="AR941" s="101">
        <v>1</v>
      </c>
      <c r="AS941" s="101"/>
      <c r="AT941" s="101"/>
      <c r="AU941" s="101"/>
      <c r="AV941" s="96">
        <f t="shared" si="224"/>
        <v>3</v>
      </c>
      <c r="AW941" s="96" t="str">
        <f t="shared" si="225"/>
        <v/>
      </c>
      <c r="AX941" s="96" t="str">
        <f t="shared" si="226"/>
        <v/>
      </c>
      <c r="AY941" s="96">
        <f t="shared" si="227"/>
        <v>3</v>
      </c>
      <c r="AZ941" s="96">
        <f t="shared" si="228"/>
        <v>2.4496904090607203</v>
      </c>
      <c r="BA941" s="96"/>
      <c r="BB941" s="96"/>
      <c r="BC941" s="96"/>
      <c r="BD941" s="96"/>
      <c r="BE941"/>
      <c r="BF941"/>
      <c r="BG941"/>
      <c r="BH941"/>
      <c r="BI941"/>
      <c r="BJ941" s="83"/>
      <c r="BK941" s="83"/>
    </row>
    <row r="942" spans="1:63" ht="14.1" customHeight="1" x14ac:dyDescent="0.2">
      <c r="A942" s="96"/>
      <c r="B942" s="96"/>
      <c r="C942" s="135">
        <v>44329.416666666664</v>
      </c>
      <c r="D942" s="96" t="s">
        <v>504</v>
      </c>
      <c r="E942" s="96">
        <v>6.9100999999999999</v>
      </c>
      <c r="F942" s="96">
        <v>14.07</v>
      </c>
      <c r="G942" s="96">
        <v>-4.95</v>
      </c>
      <c r="H942" s="96">
        <v>30.08</v>
      </c>
      <c r="I942" s="96">
        <v>0.33</v>
      </c>
      <c r="J942" s="96" t="s">
        <v>78</v>
      </c>
      <c r="K942" s="96">
        <v>63.29</v>
      </c>
      <c r="L942" s="96">
        <v>6.7790679999999996</v>
      </c>
      <c r="M942" s="96">
        <v>1.932885</v>
      </c>
      <c r="N942" s="96">
        <v>6.7958400000000001</v>
      </c>
      <c r="O942" s="96">
        <v>1.6813229999999999</v>
      </c>
      <c r="P942" s="96">
        <v>388010</v>
      </c>
      <c r="Q942" s="96">
        <v>397790</v>
      </c>
      <c r="R942" s="103">
        <v>0.98</v>
      </c>
      <c r="S942" s="103"/>
      <c r="T942" s="103"/>
      <c r="U942" s="103"/>
      <c r="V942" s="103">
        <f t="shared" si="216"/>
        <v>2.3802423257148</v>
      </c>
      <c r="W942" s="96">
        <f t="shared" si="217"/>
        <v>6.9792009999999998</v>
      </c>
      <c r="X942" s="96">
        <f t="shared" si="218"/>
        <v>7.0483019999999996</v>
      </c>
      <c r="Y942" s="103">
        <f t="shared" si="219"/>
        <v>6.7718980000000002</v>
      </c>
      <c r="Z942" s="103">
        <f t="shared" si="220"/>
        <v>6.7958400000000001</v>
      </c>
      <c r="AA942" s="103">
        <f t="shared" si="221"/>
        <v>6.6336959999999996</v>
      </c>
      <c r="AB942" s="96"/>
      <c r="AC942" s="96">
        <v>6.99</v>
      </c>
      <c r="AD942" s="96">
        <v>6.56</v>
      </c>
      <c r="AE942" s="97">
        <f t="shared" si="222"/>
        <v>1.0115627849090463</v>
      </c>
      <c r="AF942" s="96">
        <f t="shared" si="229"/>
        <v>0.94933503133095032</v>
      </c>
      <c r="AG942" s="96"/>
      <c r="AH942" s="103">
        <f>IF(AND(M942&lt;Variables!$G$6,M942&gt;Variables!$G$5),0,1)</f>
        <v>1</v>
      </c>
      <c r="AI942" s="103">
        <f t="shared" si="223"/>
        <v>1</v>
      </c>
      <c r="AJ942" s="103">
        <f>IF(I942&gt;Variables!$G$7,0,1)</f>
        <v>0</v>
      </c>
      <c r="AK942" s="103">
        <f>IF(F942&gt;Variables!$G$8,0,1)</f>
        <v>0</v>
      </c>
      <c r="AL942" s="103">
        <f>IF(G942&gt;Variables!$G$9,0,1)</f>
        <v>1</v>
      </c>
      <c r="AM942" s="103">
        <f>IF(AND(K942&gt;Variables!$G$10,K942&lt;Variables!$G$11),0,1)</f>
        <v>0</v>
      </c>
      <c r="AN942" s="103">
        <f>IF(H942&lt;Variables!$G$13,1,0)</f>
        <v>1</v>
      </c>
      <c r="AO942" s="101">
        <f>IF(R942&lt;Variables!$G$12,0,1)</f>
        <v>0</v>
      </c>
      <c r="AP942" s="104">
        <f t="shared" si="215"/>
        <v>1</v>
      </c>
      <c r="AQ942" s="104"/>
      <c r="AR942" s="104"/>
      <c r="AS942" s="104"/>
      <c r="AT942" s="104">
        <v>1</v>
      </c>
      <c r="AU942" s="104"/>
      <c r="AV942" s="96">
        <f t="shared" si="224"/>
        <v>3</v>
      </c>
      <c r="AW942" s="96" t="str">
        <f t="shared" si="225"/>
        <v/>
      </c>
      <c r="AX942" s="96" t="str">
        <f t="shared" si="226"/>
        <v/>
      </c>
      <c r="AY942" s="96">
        <f t="shared" si="227"/>
        <v>3</v>
      </c>
      <c r="AZ942" s="96">
        <f t="shared" si="228"/>
        <v>2.3768246657148002</v>
      </c>
      <c r="BA942" s="96"/>
      <c r="BB942" s="96"/>
      <c r="BC942" s="96"/>
      <c r="BD942" s="96"/>
      <c r="BE942"/>
      <c r="BF942"/>
      <c r="BG942"/>
      <c r="BH942"/>
      <c r="BI942"/>
      <c r="BJ942" s="83"/>
      <c r="BK942" s="83"/>
    </row>
    <row r="943" spans="1:63" ht="14.1" customHeight="1" x14ac:dyDescent="0.2">
      <c r="A943" s="96"/>
      <c r="B943" s="96"/>
      <c r="C943" s="135">
        <v>44329.416666666664</v>
      </c>
      <c r="D943" s="96" t="s">
        <v>128</v>
      </c>
      <c r="E943" s="96">
        <v>14.98</v>
      </c>
      <c r="F943" s="96">
        <v>6.53</v>
      </c>
      <c r="G943" s="96">
        <v>4.76</v>
      </c>
      <c r="H943" s="96">
        <v>5450</v>
      </c>
      <c r="I943" s="96">
        <v>-55.741999999999997</v>
      </c>
      <c r="J943" s="96" t="s">
        <v>76</v>
      </c>
      <c r="K943" s="96">
        <v>62.64</v>
      </c>
      <c r="L943" s="96">
        <v>14.966944</v>
      </c>
      <c r="M943" s="96">
        <v>8.7229000000000001E-2</v>
      </c>
      <c r="N943" s="96">
        <v>14.727679</v>
      </c>
      <c r="O943" s="96">
        <v>1.713246</v>
      </c>
      <c r="P943" s="96">
        <v>97203</v>
      </c>
      <c r="Q943" s="96">
        <v>409736</v>
      </c>
      <c r="R943" s="103">
        <v>0.24</v>
      </c>
      <c r="S943" s="103"/>
      <c r="T943" s="103"/>
      <c r="U943" s="103"/>
      <c r="V943" s="103">
        <f t="shared" si="216"/>
        <v>2.4924982106707194</v>
      </c>
      <c r="W943" s="96">
        <f t="shared" si="217"/>
        <v>15.129800000000001</v>
      </c>
      <c r="X943" s="96">
        <f t="shared" si="218"/>
        <v>15.2796</v>
      </c>
      <c r="Y943" s="103">
        <f t="shared" si="219"/>
        <v>14.680400000000001</v>
      </c>
      <c r="Z943" s="103">
        <f t="shared" si="220"/>
        <v>14.727679</v>
      </c>
      <c r="AA943" s="103">
        <f t="shared" si="221"/>
        <v>14.380800000000001</v>
      </c>
      <c r="AB943" s="96"/>
      <c r="AC943" s="96">
        <v>15.09</v>
      </c>
      <c r="AD943" s="96">
        <v>14.56</v>
      </c>
      <c r="AE943" s="96">
        <f t="shared" si="222"/>
        <v>1.0073431241655539</v>
      </c>
      <c r="AF943" s="96">
        <f t="shared" si="229"/>
        <v>0.9719626168224299</v>
      </c>
      <c r="AG943" s="96"/>
      <c r="AH943" s="103">
        <f>IF(AND(M943&lt;Variables!$G$6,M943&gt;Variables!$G$5),0,1)</f>
        <v>1</v>
      </c>
      <c r="AI943" s="103">
        <f t="shared" si="223"/>
        <v>0</v>
      </c>
      <c r="AJ943" s="103">
        <f>IF(I943&gt;Variables!$G$7,0,1)</f>
        <v>1</v>
      </c>
      <c r="AK943" s="103">
        <f>IF(F943&gt;Variables!$G$8,0,1)</f>
        <v>1</v>
      </c>
      <c r="AL943" s="103">
        <f>IF(G943&gt;Variables!$G$9,0,1)</f>
        <v>1</v>
      </c>
      <c r="AM943" s="103">
        <f>IF(AND(K943&gt;Variables!$G$10,K943&lt;Variables!$G$11),0,1)</f>
        <v>0</v>
      </c>
      <c r="AN943" s="103">
        <f>IF(H943&lt;Variables!$G$13,1,0)</f>
        <v>0</v>
      </c>
      <c r="AO943" s="101">
        <f>IF(R943&lt;Variables!$G$12,0,1)</f>
        <v>0</v>
      </c>
      <c r="AP943" s="104">
        <f t="shared" ref="AP943:AP1006" si="230">IF(J943="Pass", 0,1)</f>
        <v>0</v>
      </c>
      <c r="AQ943" s="103"/>
      <c r="AR943" s="103"/>
      <c r="AS943" s="103"/>
      <c r="AT943" s="103">
        <v>1</v>
      </c>
      <c r="AU943" s="103"/>
      <c r="AV943" s="96" t="str">
        <f t="shared" si="224"/>
        <v/>
      </c>
      <c r="AW943" s="96">
        <f t="shared" si="225"/>
        <v>1</v>
      </c>
      <c r="AX943" s="96" t="str">
        <f t="shared" si="226"/>
        <v/>
      </c>
      <c r="AY943" s="96">
        <f t="shared" si="227"/>
        <v>1</v>
      </c>
      <c r="AZ943" s="96">
        <f t="shared" si="228"/>
        <v>2.4891156506707199</v>
      </c>
      <c r="BA943" s="96"/>
      <c r="BB943" s="96"/>
      <c r="BC943" s="96"/>
      <c r="BD943" s="96"/>
      <c r="BE943"/>
      <c r="BF943"/>
      <c r="BG943"/>
      <c r="BH943"/>
      <c r="BI943"/>
      <c r="BJ943" s="83"/>
      <c r="BK943" s="83"/>
    </row>
    <row r="944" spans="1:63" ht="14.1" customHeight="1" x14ac:dyDescent="0.2">
      <c r="A944" s="96"/>
      <c r="B944" s="96"/>
      <c r="C944" s="135">
        <v>44329.416666666664</v>
      </c>
      <c r="D944" s="96" t="s">
        <v>505</v>
      </c>
      <c r="E944" s="96">
        <v>25.34</v>
      </c>
      <c r="F944" s="96">
        <v>6.75</v>
      </c>
      <c r="G944" s="96">
        <v>5.45</v>
      </c>
      <c r="H944" s="96">
        <v>3530</v>
      </c>
      <c r="I944" s="96">
        <v>-20.111999999999998</v>
      </c>
      <c r="J944" s="96" t="s">
        <v>78</v>
      </c>
      <c r="K944" s="96">
        <v>62.3</v>
      </c>
      <c r="L944" s="96">
        <v>25.331050000000001</v>
      </c>
      <c r="M944" s="96">
        <v>3.5332000000000002E-2</v>
      </c>
      <c r="N944" s="96">
        <v>25.213294999999999</v>
      </c>
      <c r="O944" s="96">
        <v>0.50253400000000004</v>
      </c>
      <c r="P944" s="96">
        <v>15830</v>
      </c>
      <c r="Q944" s="96">
        <v>231414</v>
      </c>
      <c r="R944" s="105">
        <v>7.0000000000000007E-2</v>
      </c>
      <c r="S944" s="105"/>
      <c r="T944" s="105"/>
      <c r="U944" s="105"/>
      <c r="V944" s="105">
        <f t="shared" si="216"/>
        <v>2.4922542905632001</v>
      </c>
      <c r="W944" s="96">
        <f t="shared" si="217"/>
        <v>25.593399999999999</v>
      </c>
      <c r="X944" s="96">
        <f t="shared" si="218"/>
        <v>25.846800000000002</v>
      </c>
      <c r="Y944" s="105">
        <f t="shared" si="219"/>
        <v>24.833199999999998</v>
      </c>
      <c r="Z944" s="105">
        <f t="shared" si="220"/>
        <v>25.213294999999999</v>
      </c>
      <c r="AA944" s="105">
        <f t="shared" si="221"/>
        <v>24.3264</v>
      </c>
      <c r="AB944" s="96"/>
      <c r="AC944" s="96">
        <v>25.39</v>
      </c>
      <c r="AD944" s="96">
        <v>24.81</v>
      </c>
      <c r="AE944" s="96">
        <f t="shared" si="222"/>
        <v>1.0019731649565904</v>
      </c>
      <c r="AF944" s="96">
        <f t="shared" si="229"/>
        <v>0.979084451460142</v>
      </c>
      <c r="AG944" s="96"/>
      <c r="AH944" s="105">
        <f>IF(AND(M944&lt;Variables!$G$6,M944&gt;Variables!$G$5),0,1)</f>
        <v>1</v>
      </c>
      <c r="AI944" s="105">
        <f t="shared" si="223"/>
        <v>0</v>
      </c>
      <c r="AJ944" s="105">
        <f>IF(I944&gt;Variables!$G$7,0,1)</f>
        <v>1</v>
      </c>
      <c r="AK944" s="105">
        <f>IF(F944&gt;Variables!$G$8,0,1)</f>
        <v>1</v>
      </c>
      <c r="AL944" s="105">
        <f>IF(G944&gt;Variables!$G$9,0,1)</f>
        <v>1</v>
      </c>
      <c r="AM944" s="105">
        <f>IF(AND(K944&gt;Variables!$G$10,K944&lt;Variables!$G$11),0,1)</f>
        <v>0</v>
      </c>
      <c r="AN944" s="103">
        <f>IF(H944&lt;Variables!$G$13,1,0)</f>
        <v>0</v>
      </c>
      <c r="AO944" s="101">
        <f>IF(R944&lt;Variables!$G$12,0,1)</f>
        <v>0</v>
      </c>
      <c r="AP944" s="106">
        <f t="shared" si="230"/>
        <v>1</v>
      </c>
      <c r="AQ944" s="106"/>
      <c r="AR944" s="106"/>
      <c r="AS944" s="106"/>
      <c r="AT944" s="106"/>
      <c r="AU944" s="106">
        <v>1</v>
      </c>
      <c r="AV944" s="96" t="str">
        <f t="shared" si="224"/>
        <v/>
      </c>
      <c r="AW944" s="96" t="str">
        <f t="shared" si="225"/>
        <v/>
      </c>
      <c r="AX944" s="96">
        <f t="shared" si="226"/>
        <v>2</v>
      </c>
      <c r="AY944" s="96">
        <f t="shared" si="227"/>
        <v>2</v>
      </c>
      <c r="AZ944" s="96">
        <f t="shared" si="228"/>
        <v>2.4888900905632001</v>
      </c>
      <c r="BA944" s="96"/>
      <c r="BB944" s="96"/>
      <c r="BC944" s="96"/>
      <c r="BD944" s="96"/>
      <c r="BE944"/>
      <c r="BF944"/>
      <c r="BG944"/>
      <c r="BH944"/>
      <c r="BI944"/>
      <c r="BJ944" s="83"/>
      <c r="BK944" s="83"/>
    </row>
    <row r="945" spans="1:63" ht="14.1" customHeight="1" x14ac:dyDescent="0.2">
      <c r="A945" s="96"/>
      <c r="B945" s="96"/>
      <c r="C945" s="135">
        <v>44329.416666666664</v>
      </c>
      <c r="D945" s="96" t="s">
        <v>121</v>
      </c>
      <c r="E945" s="96">
        <v>8.19</v>
      </c>
      <c r="F945" s="96">
        <v>40.19</v>
      </c>
      <c r="G945" s="96">
        <v>10.53</v>
      </c>
      <c r="H945" s="96">
        <v>35.53</v>
      </c>
      <c r="I945" s="96">
        <v>1.6E-2</v>
      </c>
      <c r="J945" s="96" t="s">
        <v>78</v>
      </c>
      <c r="K945" s="96">
        <v>60.94</v>
      </c>
      <c r="L945" s="96">
        <v>7.9635199999999999</v>
      </c>
      <c r="M945" s="96">
        <v>2.8439679999999998</v>
      </c>
      <c r="N945" s="96">
        <v>8.0369810000000008</v>
      </c>
      <c r="O945" s="96">
        <v>1.9039410000000001</v>
      </c>
      <c r="P945" s="96">
        <v>15830000</v>
      </c>
      <c r="Q945" s="96">
        <v>6910000</v>
      </c>
      <c r="R945" s="103">
        <v>2.29</v>
      </c>
      <c r="S945" s="103"/>
      <c r="T945" s="103"/>
      <c r="U945" s="103"/>
      <c r="V945" s="103">
        <f t="shared" si="216"/>
        <v>2.3165408593510399</v>
      </c>
      <c r="W945" s="96">
        <f t="shared" si="217"/>
        <v>8.2718999999999987</v>
      </c>
      <c r="X945" s="96">
        <f t="shared" si="218"/>
        <v>8.3537999999999997</v>
      </c>
      <c r="Y945" s="103">
        <f t="shared" si="219"/>
        <v>8.0261999999999993</v>
      </c>
      <c r="Z945" s="103">
        <f t="shared" si="220"/>
        <v>8.0369810000000008</v>
      </c>
      <c r="AA945" s="103">
        <f t="shared" si="221"/>
        <v>7.8623999999999992</v>
      </c>
      <c r="AB945" s="96"/>
      <c r="AC945" s="96"/>
      <c r="AD945" s="96">
        <v>7.62</v>
      </c>
      <c r="AE945" s="96">
        <f t="shared" si="222"/>
        <v>0</v>
      </c>
      <c r="AF945" s="96">
        <f t="shared" si="229"/>
        <v>0.93040293040293043</v>
      </c>
      <c r="AG945" s="96"/>
      <c r="AH945" s="103">
        <f>IF(AND(M945&lt;Variables!$G$6,M945&gt;Variables!$G$5),0,1)</f>
        <v>1</v>
      </c>
      <c r="AI945" s="103">
        <f t="shared" si="223"/>
        <v>1</v>
      </c>
      <c r="AJ945" s="103">
        <f>IF(I945&gt;Variables!$G$7,0,1)</f>
        <v>0</v>
      </c>
      <c r="AK945" s="103">
        <f>IF(F945&gt;Variables!$G$8,0,1)</f>
        <v>0</v>
      </c>
      <c r="AL945" s="103">
        <f>IF(G945&gt;Variables!$G$9,0,1)</f>
        <v>1</v>
      </c>
      <c r="AM945" s="103">
        <f>IF(AND(K945&gt;Variables!$G$10,K945&lt;Variables!$G$11),0,1)</f>
        <v>0</v>
      </c>
      <c r="AN945" s="103">
        <f>IF(H945&lt;Variables!$G$13,1,0)</f>
        <v>1</v>
      </c>
      <c r="AO945" s="101">
        <f>IF(R945&lt;Variables!$G$12,0,1)</f>
        <v>1</v>
      </c>
      <c r="AP945" s="104">
        <f t="shared" si="230"/>
        <v>1</v>
      </c>
      <c r="AQ945" s="104"/>
      <c r="AR945" s="104"/>
      <c r="AS945" s="104"/>
      <c r="AT945" s="104">
        <v>1</v>
      </c>
      <c r="AU945" s="104"/>
      <c r="AV945" s="96" t="str">
        <f t="shared" si="224"/>
        <v/>
      </c>
      <c r="AW945" s="96">
        <f t="shared" si="225"/>
        <v>1</v>
      </c>
      <c r="AX945" s="96" t="str">
        <f t="shared" si="226"/>
        <v/>
      </c>
      <c r="AY945" s="96">
        <f t="shared" si="227"/>
        <v>1</v>
      </c>
      <c r="AZ945" s="96">
        <f t="shared" si="228"/>
        <v>2.3132500993510399</v>
      </c>
      <c r="BA945" s="96"/>
      <c r="BB945" s="96"/>
      <c r="BC945" s="96"/>
      <c r="BD945" s="96"/>
      <c r="BE945"/>
      <c r="BF945"/>
      <c r="BG945"/>
      <c r="BH945"/>
      <c r="BI945"/>
      <c r="BJ945" s="83"/>
      <c r="BK945" s="83"/>
    </row>
    <row r="946" spans="1:63" ht="14.1" customHeight="1" x14ac:dyDescent="0.2">
      <c r="A946" s="96"/>
      <c r="B946" s="96"/>
      <c r="C946" s="135">
        <v>44329.416666666664</v>
      </c>
      <c r="D946" s="96" t="s">
        <v>506</v>
      </c>
      <c r="E946" s="96">
        <v>73.564999999999998</v>
      </c>
      <c r="F946" s="96">
        <v>7.26</v>
      </c>
      <c r="G946" s="96">
        <v>2.09</v>
      </c>
      <c r="H946" s="96">
        <v>1930</v>
      </c>
      <c r="I946" s="96">
        <v>98.513999999999996</v>
      </c>
      <c r="J946" s="96" t="s">
        <v>78</v>
      </c>
      <c r="K946" s="96">
        <v>58.84</v>
      </c>
      <c r="L946" s="96">
        <v>73.303875000000005</v>
      </c>
      <c r="M946" s="96">
        <v>0.35622300000000001</v>
      </c>
      <c r="N946" s="96">
        <v>73.432758000000007</v>
      </c>
      <c r="O946" s="96">
        <v>0.180086</v>
      </c>
      <c r="P946" s="96">
        <v>310783</v>
      </c>
      <c r="Q946" s="96">
        <v>429193</v>
      </c>
      <c r="R946" s="105">
        <v>0.72</v>
      </c>
      <c r="S946" s="105"/>
      <c r="T946" s="105"/>
      <c r="U946" s="105"/>
      <c r="V946" s="105">
        <f t="shared" si="216"/>
        <v>2.4402262573078399</v>
      </c>
      <c r="W946" s="96">
        <f t="shared" si="217"/>
        <v>74.300650000000005</v>
      </c>
      <c r="X946" s="96">
        <f t="shared" si="218"/>
        <v>75.036299999999997</v>
      </c>
      <c r="Y946" s="105">
        <f t="shared" si="219"/>
        <v>72.093699999999998</v>
      </c>
      <c r="Z946" s="105">
        <f t="shared" si="220"/>
        <v>73.432758000000007</v>
      </c>
      <c r="AA946" s="105">
        <f t="shared" si="221"/>
        <v>70.622399999999999</v>
      </c>
      <c r="AB946" s="96"/>
      <c r="AC946" s="96">
        <v>74.430000000000007</v>
      </c>
      <c r="AD946" s="96">
        <v>72.349999999999994</v>
      </c>
      <c r="AE946" s="97">
        <f t="shared" si="222"/>
        <v>1.0117583089784545</v>
      </c>
      <c r="AF946" s="96">
        <f t="shared" si="229"/>
        <v>0.98348399374702644</v>
      </c>
      <c r="AG946" s="96"/>
      <c r="AH946" s="105">
        <f>IF(AND(M946&lt;Variables!$G$6,M946&gt;Variables!$G$5),0,1)</f>
        <v>1</v>
      </c>
      <c r="AI946" s="105">
        <f t="shared" si="223"/>
        <v>1</v>
      </c>
      <c r="AJ946" s="105">
        <f>IF(I946&gt;Variables!$G$7,0,1)</f>
        <v>0</v>
      </c>
      <c r="AK946" s="105">
        <f>IF(F946&gt;Variables!$G$8,0,1)</f>
        <v>1</v>
      </c>
      <c r="AL946" s="105">
        <f>IF(G946&gt;Variables!$G$9,0,1)</f>
        <v>1</v>
      </c>
      <c r="AM946" s="105">
        <f>IF(AND(K946&gt;Variables!$G$10,K946&lt;Variables!$G$11),0,1)</f>
        <v>0</v>
      </c>
      <c r="AN946" s="103">
        <f>IF(H946&lt;Variables!$G$13,1,0)</f>
        <v>1</v>
      </c>
      <c r="AO946" s="101">
        <f>IF(R946&lt;Variables!$G$12,0,1)</f>
        <v>0</v>
      </c>
      <c r="AP946" s="106">
        <f t="shared" si="230"/>
        <v>1</v>
      </c>
      <c r="AQ946" s="106"/>
      <c r="AR946" s="106"/>
      <c r="AS946" s="106"/>
      <c r="AT946" s="106"/>
      <c r="AU946" s="106">
        <v>1</v>
      </c>
      <c r="AV946" s="96">
        <f t="shared" si="224"/>
        <v>3</v>
      </c>
      <c r="AW946" s="96" t="str">
        <f t="shared" si="225"/>
        <v/>
      </c>
      <c r="AX946" s="96" t="str">
        <f t="shared" si="226"/>
        <v/>
      </c>
      <c r="AY946" s="96">
        <f t="shared" si="227"/>
        <v>3</v>
      </c>
      <c r="AZ946" s="96">
        <f t="shared" si="228"/>
        <v>2.4370488973078399</v>
      </c>
      <c r="BA946" s="96"/>
      <c r="BB946" s="96"/>
      <c r="BC946" s="96"/>
      <c r="BD946" s="96"/>
      <c r="BE946"/>
      <c r="BF946"/>
      <c r="BG946"/>
      <c r="BH946"/>
      <c r="BI946"/>
      <c r="BJ946" s="83"/>
      <c r="BK946" s="83"/>
    </row>
    <row r="947" spans="1:63" ht="14.1" customHeight="1" x14ac:dyDescent="0.2">
      <c r="A947" s="96"/>
      <c r="B947" s="96"/>
      <c r="C947" s="135">
        <v>44329.416666666664</v>
      </c>
      <c r="D947" s="96" t="s">
        <v>507</v>
      </c>
      <c r="E947" s="96">
        <v>6.3</v>
      </c>
      <c r="F947" s="96">
        <v>18.760000000000002</v>
      </c>
      <c r="G947" s="96">
        <v>-4.1100000000000003</v>
      </c>
      <c r="H947" s="96">
        <v>36.75</v>
      </c>
      <c r="I947" s="96">
        <v>-17.346</v>
      </c>
      <c r="J947" s="96" t="s">
        <v>76</v>
      </c>
      <c r="K947" s="96">
        <v>57.74</v>
      </c>
      <c r="L947" s="96">
        <v>6.2321249999999999</v>
      </c>
      <c r="M947" s="96">
        <v>1.0891150000000001</v>
      </c>
      <c r="N947" s="96">
        <v>6.2796709999999996</v>
      </c>
      <c r="O947" s="96">
        <v>0.32372800000000002</v>
      </c>
      <c r="P947" s="96">
        <v>18570000</v>
      </c>
      <c r="Q947" s="96">
        <v>399300</v>
      </c>
      <c r="R947" s="101">
        <v>46.51</v>
      </c>
      <c r="S947" s="101"/>
      <c r="T947" s="101"/>
      <c r="U947" s="101"/>
      <c r="V947" s="101">
        <f t="shared" si="216"/>
        <v>2.3945242917112002</v>
      </c>
      <c r="W947" s="101">
        <f t="shared" si="217"/>
        <v>6.3629999999999995</v>
      </c>
      <c r="X947" s="101">
        <f t="shared" si="218"/>
        <v>6.4260000000000002</v>
      </c>
      <c r="Y947" s="96">
        <f t="shared" si="219"/>
        <v>6.1739999999999995</v>
      </c>
      <c r="Z947" s="96">
        <f t="shared" si="220"/>
        <v>6.2796709999999996</v>
      </c>
      <c r="AA947" s="96">
        <f t="shared" si="221"/>
        <v>6.048</v>
      </c>
      <c r="AB947" s="96"/>
      <c r="AC947" s="96">
        <v>6.47</v>
      </c>
      <c r="AD947" s="96">
        <v>6.27</v>
      </c>
      <c r="AE947" s="101">
        <f t="shared" si="222"/>
        <v>1.0269841269841269</v>
      </c>
      <c r="AF947" s="96">
        <f t="shared" si="229"/>
        <v>0.99523809523809514</v>
      </c>
      <c r="AG947" s="96"/>
      <c r="AH947" s="101">
        <f>IF(AND(M947&lt;Variables!$G$6,M947&gt;Variables!$G$5),0,1)</f>
        <v>1</v>
      </c>
      <c r="AI947" s="101">
        <f t="shared" si="223"/>
        <v>1</v>
      </c>
      <c r="AJ947" s="101">
        <f>IF(I947&gt;Variables!$G$7,0,1)</f>
        <v>1</v>
      </c>
      <c r="AK947" s="101">
        <f>IF(F947&gt;Variables!$G$8,0,1)</f>
        <v>0</v>
      </c>
      <c r="AL947" s="101">
        <f>IF(G947&gt;Variables!$G$9,0,1)</f>
        <v>1</v>
      </c>
      <c r="AM947" s="101">
        <f>IF(AND(K947&gt;Variables!$G$10,K947&lt;Variables!$G$11),0,1)</f>
        <v>0</v>
      </c>
      <c r="AN947" s="103">
        <f>IF(H947&lt;Variables!$G$13,1,0)</f>
        <v>1</v>
      </c>
      <c r="AO947" s="101">
        <f>IF(R947&lt;Variables!$G$12,0,1)</f>
        <v>1</v>
      </c>
      <c r="AP947" s="102">
        <f t="shared" si="230"/>
        <v>0</v>
      </c>
      <c r="AQ947" s="101"/>
      <c r="AR947" s="101">
        <v>1</v>
      </c>
      <c r="AS947" s="101"/>
      <c r="AT947" s="101"/>
      <c r="AU947" s="101"/>
      <c r="AV947" s="96">
        <f t="shared" si="224"/>
        <v>3</v>
      </c>
      <c r="AW947" s="96" t="str">
        <f t="shared" si="225"/>
        <v/>
      </c>
      <c r="AX947" s="96" t="str">
        <f t="shared" si="226"/>
        <v/>
      </c>
      <c r="AY947" s="96">
        <f t="shared" si="227"/>
        <v>3</v>
      </c>
      <c r="AZ947" s="96">
        <f t="shared" si="228"/>
        <v>2.3914063317111998</v>
      </c>
      <c r="BA947" s="96"/>
      <c r="BB947" s="96"/>
      <c r="BC947" s="96"/>
      <c r="BD947" s="96"/>
      <c r="BE947"/>
      <c r="BF947"/>
      <c r="BG947"/>
      <c r="BH947"/>
      <c r="BI947"/>
      <c r="BJ947" s="83"/>
      <c r="BK947" s="83"/>
    </row>
    <row r="948" spans="1:63" ht="14.1" customHeight="1" x14ac:dyDescent="0.2">
      <c r="A948" s="96"/>
      <c r="B948" s="96"/>
      <c r="C948" s="135">
        <v>44329.416666666664</v>
      </c>
      <c r="D948" s="96" t="s">
        <v>508</v>
      </c>
      <c r="E948" s="96">
        <v>2.2940999999999998</v>
      </c>
      <c r="F948" s="96">
        <v>18.61</v>
      </c>
      <c r="G948" s="96">
        <v>-0.69</v>
      </c>
      <c r="H948" s="96">
        <v>55.89</v>
      </c>
      <c r="I948" s="96">
        <v>-88.534999999999997</v>
      </c>
      <c r="J948" s="96" t="s">
        <v>76</v>
      </c>
      <c r="K948" s="96">
        <v>49.69</v>
      </c>
      <c r="L948" s="96">
        <v>2.3423250000000002</v>
      </c>
      <c r="M948" s="96">
        <v>-2.0588519999999999</v>
      </c>
      <c r="N948" s="96">
        <v>2.341129</v>
      </c>
      <c r="O948" s="96">
        <v>-2.0088180000000002</v>
      </c>
      <c r="P948" s="96">
        <v>21320000</v>
      </c>
      <c r="Q948" s="96">
        <v>509940</v>
      </c>
      <c r="R948" s="101">
        <v>41.81</v>
      </c>
      <c r="S948" s="101"/>
      <c r="T948" s="101"/>
      <c r="U948" s="101"/>
      <c r="V948" s="101">
        <f t="shared" si="216"/>
        <v>2.4154753029814398</v>
      </c>
      <c r="W948" s="101">
        <f t="shared" si="217"/>
        <v>2.3170409999999997</v>
      </c>
      <c r="X948" s="101">
        <f t="shared" si="218"/>
        <v>2.339982</v>
      </c>
      <c r="Y948" s="96">
        <f t="shared" si="219"/>
        <v>2.2482179999999996</v>
      </c>
      <c r="Z948" s="96">
        <f t="shared" si="220"/>
        <v>2.341129</v>
      </c>
      <c r="AA948" s="96">
        <f t="shared" si="221"/>
        <v>2.2023359999999998</v>
      </c>
      <c r="AB948" s="96"/>
      <c r="AC948" s="96">
        <v>2.38</v>
      </c>
      <c r="AD948" s="96"/>
      <c r="AE948" s="101">
        <f t="shared" si="222"/>
        <v>1.0374438777734187</v>
      </c>
      <c r="AF948" s="96">
        <f t="shared" si="229"/>
        <v>0</v>
      </c>
      <c r="AG948" s="96"/>
      <c r="AH948" s="101">
        <f>IF(AND(M948&lt;Variables!$G$6,M948&gt;Variables!$G$5),0,1)</f>
        <v>0</v>
      </c>
      <c r="AI948" s="101">
        <f t="shared" si="223"/>
        <v>0</v>
      </c>
      <c r="AJ948" s="101">
        <f>IF(I948&gt;Variables!$G$7,0,1)</f>
        <v>1</v>
      </c>
      <c r="AK948" s="101">
        <f>IF(F948&gt;Variables!$G$8,0,1)</f>
        <v>0</v>
      </c>
      <c r="AL948" s="101">
        <f>IF(G948&gt;Variables!$G$9,0,1)</f>
        <v>1</v>
      </c>
      <c r="AM948" s="101">
        <f>IF(AND(K948&gt;Variables!$G$10,K948&lt;Variables!$G$11),0,1)</f>
        <v>1</v>
      </c>
      <c r="AN948" s="103">
        <f>IF(H948&lt;Variables!$G$13,1,0)</f>
        <v>1</v>
      </c>
      <c r="AO948" s="101">
        <f>IF(R948&lt;Variables!$G$12,0,1)</f>
        <v>1</v>
      </c>
      <c r="AP948" s="102">
        <f t="shared" si="230"/>
        <v>0</v>
      </c>
      <c r="AQ948" s="102"/>
      <c r="AR948" s="102">
        <v>1</v>
      </c>
      <c r="AS948" s="102"/>
      <c r="AT948" s="102"/>
      <c r="AU948" s="102"/>
      <c r="AV948" s="96">
        <f t="shared" si="224"/>
        <v>3</v>
      </c>
      <c r="AW948" s="96" t="str">
        <f t="shared" si="225"/>
        <v/>
      </c>
      <c r="AX948" s="96" t="str">
        <f t="shared" si="226"/>
        <v/>
      </c>
      <c r="AY948" s="96">
        <f t="shared" si="227"/>
        <v>3</v>
      </c>
      <c r="AZ948" s="96">
        <f t="shared" si="228"/>
        <v>2.4127920429814398</v>
      </c>
      <c r="BA948" s="96"/>
      <c r="BB948" s="96"/>
      <c r="BC948" s="96"/>
      <c r="BD948" s="96"/>
      <c r="BE948"/>
      <c r="BF948"/>
      <c r="BG948"/>
      <c r="BH948"/>
      <c r="BI948"/>
      <c r="BJ948" s="83"/>
      <c r="BK948" s="83"/>
    </row>
    <row r="949" spans="1:63" ht="14.1" customHeight="1" x14ac:dyDescent="0.2">
      <c r="A949" s="96"/>
      <c r="B949" s="96"/>
      <c r="C949" s="135">
        <v>44329.416666666664</v>
      </c>
      <c r="D949" s="96" t="s">
        <v>509</v>
      </c>
      <c r="E949" s="96">
        <v>1.4561999999999999</v>
      </c>
      <c r="F949" s="96">
        <v>6.52</v>
      </c>
      <c r="G949" s="96">
        <v>-5.44</v>
      </c>
      <c r="H949" s="96">
        <v>69.900000000000006</v>
      </c>
      <c r="I949" s="96">
        <v>-30.475999999999999</v>
      </c>
      <c r="J949" s="96" t="s">
        <v>76</v>
      </c>
      <c r="K949" s="96">
        <v>43.27</v>
      </c>
      <c r="L949" s="96">
        <v>1.472345</v>
      </c>
      <c r="M949" s="96">
        <v>-1.0965499999999999</v>
      </c>
      <c r="N949" s="96">
        <v>1.491987</v>
      </c>
      <c r="O949" s="96">
        <v>-2.3986200000000002</v>
      </c>
      <c r="P949" s="96">
        <v>7490000</v>
      </c>
      <c r="Q949" s="96">
        <v>496910</v>
      </c>
      <c r="R949" s="103">
        <v>15.07</v>
      </c>
      <c r="S949" s="103"/>
      <c r="T949" s="103"/>
      <c r="U949" s="103"/>
      <c r="V949" s="103">
        <f t="shared" si="216"/>
        <v>2.3044746910279996</v>
      </c>
      <c r="W949" s="96">
        <f t="shared" si="217"/>
        <v>1.4707619999999999</v>
      </c>
      <c r="X949" s="96">
        <f t="shared" si="218"/>
        <v>1.4853239999999999</v>
      </c>
      <c r="Y949" s="103">
        <f t="shared" si="219"/>
        <v>1.427076</v>
      </c>
      <c r="Z949" s="103">
        <f t="shared" si="220"/>
        <v>1.491987</v>
      </c>
      <c r="AA949" s="103">
        <f t="shared" si="221"/>
        <v>1.3979519999999999</v>
      </c>
      <c r="AB949" s="96"/>
      <c r="AC949" s="96"/>
      <c r="AD949" s="96">
        <v>1.42</v>
      </c>
      <c r="AE949" s="96">
        <f t="shared" si="222"/>
        <v>0</v>
      </c>
      <c r="AF949" s="96">
        <f t="shared" si="229"/>
        <v>0.97514077736574645</v>
      </c>
      <c r="AG949" s="96"/>
      <c r="AH949" s="103">
        <f>IF(AND(M949&lt;Variables!$G$6,M949&gt;Variables!$G$5),0,1)</f>
        <v>1</v>
      </c>
      <c r="AI949" s="103">
        <f t="shared" si="223"/>
        <v>1</v>
      </c>
      <c r="AJ949" s="103">
        <f>IF(I949&gt;Variables!$G$7,0,1)</f>
        <v>1</v>
      </c>
      <c r="AK949" s="103">
        <f>IF(F949&gt;Variables!$G$8,0,1)</f>
        <v>1</v>
      </c>
      <c r="AL949" s="103">
        <f>IF(G949&gt;Variables!$G$9,0,1)</f>
        <v>1</v>
      </c>
      <c r="AM949" s="103">
        <f>IF(AND(K949&gt;Variables!$G$10,K949&lt;Variables!$G$11),0,1)</f>
        <v>1</v>
      </c>
      <c r="AN949" s="103">
        <f>IF(H949&lt;Variables!$G$13,1,0)</f>
        <v>1</v>
      </c>
      <c r="AO949" s="101">
        <f>IF(R949&lt;Variables!$G$12,0,1)</f>
        <v>1</v>
      </c>
      <c r="AP949" s="104">
        <f t="shared" si="230"/>
        <v>0</v>
      </c>
      <c r="AQ949" s="103"/>
      <c r="AR949" s="103"/>
      <c r="AS949" s="103"/>
      <c r="AT949" s="103">
        <v>1</v>
      </c>
      <c r="AU949" s="103"/>
      <c r="AV949" s="96" t="str">
        <f t="shared" si="224"/>
        <v/>
      </c>
      <c r="AW949" s="96">
        <f t="shared" si="225"/>
        <v>1</v>
      </c>
      <c r="AX949" s="96" t="str">
        <f t="shared" si="226"/>
        <v/>
      </c>
      <c r="AY949" s="96">
        <f t="shared" si="227"/>
        <v>1</v>
      </c>
      <c r="AZ949" s="96">
        <f t="shared" si="228"/>
        <v>2.3021381110279999</v>
      </c>
      <c r="BA949" s="96"/>
      <c r="BB949" s="96"/>
      <c r="BC949" s="96"/>
      <c r="BD949" s="96"/>
      <c r="BE949"/>
      <c r="BF949"/>
      <c r="BG949"/>
      <c r="BH949"/>
      <c r="BI949"/>
      <c r="BJ949" s="83"/>
      <c r="BK949" s="83"/>
    </row>
    <row r="950" spans="1:63" ht="14.1" customHeight="1" x14ac:dyDescent="0.2">
      <c r="A950" s="96"/>
      <c r="B950" s="96"/>
      <c r="C950" s="135">
        <v>44329.416666666664</v>
      </c>
      <c r="D950" s="96" t="s">
        <v>499</v>
      </c>
      <c r="E950" s="96">
        <v>50.633200000000002</v>
      </c>
      <c r="F950" s="96">
        <v>9.43</v>
      </c>
      <c r="G950" s="96">
        <v>-1.22</v>
      </c>
      <c r="H950" s="96">
        <v>3400</v>
      </c>
      <c r="I950" s="96">
        <v>-0.85</v>
      </c>
      <c r="J950" s="96" t="s">
        <v>78</v>
      </c>
      <c r="K950" s="96">
        <v>67.319999999999993</v>
      </c>
      <c r="L950" s="96">
        <v>48.430835000000002</v>
      </c>
      <c r="M950" s="96">
        <v>4.5474439999999996</v>
      </c>
      <c r="N950" s="96">
        <v>48.851241999999999</v>
      </c>
      <c r="O950" s="96">
        <v>3.647723</v>
      </c>
      <c r="P950" s="96">
        <v>464187</v>
      </c>
      <c r="Q950" s="96">
        <v>1271000</v>
      </c>
      <c r="R950" s="101">
        <v>0.37</v>
      </c>
      <c r="S950" s="101"/>
      <c r="T950" s="101"/>
      <c r="U950" s="101"/>
      <c r="V950" s="101">
        <f t="shared" si="216"/>
        <v>2.2007377795289598</v>
      </c>
      <c r="W950" s="101">
        <f t="shared" si="217"/>
        <v>51.139532000000003</v>
      </c>
      <c r="X950" s="101">
        <f t="shared" si="218"/>
        <v>51.645864000000003</v>
      </c>
      <c r="Y950" s="96">
        <f t="shared" si="219"/>
        <v>49.620536000000001</v>
      </c>
      <c r="Z950" s="96">
        <f t="shared" si="220"/>
        <v>48.851241999999999</v>
      </c>
      <c r="AA950" s="96">
        <f t="shared" si="221"/>
        <v>48.607872</v>
      </c>
      <c r="AB950" s="96"/>
      <c r="AC950" s="96">
        <v>53.37</v>
      </c>
      <c r="AD950" s="96"/>
      <c r="AE950" s="101">
        <f t="shared" si="222"/>
        <v>1.0540514919064961</v>
      </c>
      <c r="AF950" s="96">
        <f t="shared" si="229"/>
        <v>0</v>
      </c>
      <c r="AG950" s="96"/>
      <c r="AH950" s="101">
        <f>IF(AND(M950&lt;Variables!$G$6,M950&gt;Variables!$G$5),0,1)</f>
        <v>1</v>
      </c>
      <c r="AI950" s="101">
        <f t="shared" si="223"/>
        <v>1</v>
      </c>
      <c r="AJ950" s="101">
        <f>IF(I950&gt;Variables!$G$7,0,1)</f>
        <v>1</v>
      </c>
      <c r="AK950" s="101">
        <f>IF(F950&gt;Variables!$G$8,0,1)</f>
        <v>0</v>
      </c>
      <c r="AL950" s="101">
        <f>IF(G950&gt;Variables!$G$9,0,1)</f>
        <v>1</v>
      </c>
      <c r="AM950" s="101">
        <f>IF(AND(K950&gt;Variables!$G$10,K950&lt;Variables!$G$11),0,1)</f>
        <v>0</v>
      </c>
      <c r="AN950" s="103">
        <f>IF(H950&lt;Variables!$G$13,1,0)</f>
        <v>0</v>
      </c>
      <c r="AO950" s="101">
        <f>IF(R950&lt;Variables!$G$12,0,1)</f>
        <v>0</v>
      </c>
      <c r="AP950" s="102">
        <f t="shared" si="230"/>
        <v>1</v>
      </c>
      <c r="AQ950" s="102"/>
      <c r="AR950" s="102">
        <v>1</v>
      </c>
      <c r="AS950" s="102"/>
      <c r="AT950" s="102"/>
      <c r="AU950" s="102"/>
      <c r="AV950" s="96">
        <f t="shared" si="224"/>
        <v>3</v>
      </c>
      <c r="AW950" s="96" t="str">
        <f t="shared" si="225"/>
        <v/>
      </c>
      <c r="AX950" s="96" t="str">
        <f t="shared" si="226"/>
        <v/>
      </c>
      <c r="AY950" s="96">
        <f t="shared" si="227"/>
        <v>3</v>
      </c>
      <c r="AZ950" s="96">
        <f t="shared" si="228"/>
        <v>2.1971024995289596</v>
      </c>
      <c r="BA950" s="96"/>
      <c r="BB950" s="96"/>
      <c r="BC950" s="96"/>
      <c r="BD950" s="96"/>
      <c r="BE950"/>
      <c r="BF950"/>
      <c r="BG950"/>
      <c r="BH950"/>
      <c r="BI950"/>
      <c r="BJ950" s="83"/>
      <c r="BK950" s="83"/>
    </row>
    <row r="951" spans="1:63" ht="14.1" customHeight="1" x14ac:dyDescent="0.2">
      <c r="A951" s="96"/>
      <c r="B951" s="96"/>
      <c r="C951" s="135">
        <v>44329.423611111109</v>
      </c>
      <c r="D951" s="96" t="s">
        <v>502</v>
      </c>
      <c r="E951" s="96">
        <v>19.09</v>
      </c>
      <c r="F951" s="96">
        <v>7.67</v>
      </c>
      <c r="G951" s="96">
        <v>2.19</v>
      </c>
      <c r="H951" s="96">
        <v>12200</v>
      </c>
      <c r="I951" s="96">
        <v>7.0000000000000001E-3</v>
      </c>
      <c r="J951" s="96" t="s">
        <v>78</v>
      </c>
      <c r="K951" s="96">
        <v>68.34</v>
      </c>
      <c r="L951" s="96">
        <v>18.980588000000001</v>
      </c>
      <c r="M951" s="96">
        <v>0.57643999999999995</v>
      </c>
      <c r="N951" s="96">
        <v>18.963787</v>
      </c>
      <c r="O951" s="96">
        <v>0.66554800000000003</v>
      </c>
      <c r="P951" s="96">
        <v>176129</v>
      </c>
      <c r="Q951" s="96">
        <v>466285</v>
      </c>
      <c r="R951" s="105">
        <v>0.38</v>
      </c>
      <c r="S951" s="105"/>
      <c r="T951" s="105"/>
      <c r="U951" s="105"/>
      <c r="V951" s="105">
        <f t="shared" si="216"/>
        <v>2.5114832850752</v>
      </c>
      <c r="W951" s="96">
        <f t="shared" si="217"/>
        <v>19.280899999999999</v>
      </c>
      <c r="X951" s="96">
        <f t="shared" si="218"/>
        <v>19.471800000000002</v>
      </c>
      <c r="Y951" s="105">
        <f t="shared" si="219"/>
        <v>18.708199999999998</v>
      </c>
      <c r="Z951" s="105">
        <f t="shared" si="220"/>
        <v>18.963787</v>
      </c>
      <c r="AA951" s="105">
        <f t="shared" si="221"/>
        <v>18.3264</v>
      </c>
      <c r="AB951" s="96"/>
      <c r="AC951" s="96">
        <v>19.18</v>
      </c>
      <c r="AD951" s="96">
        <v>18.78</v>
      </c>
      <c r="AE951" s="96">
        <f t="shared" si="222"/>
        <v>1.0047145102147721</v>
      </c>
      <c r="AF951" s="96">
        <f t="shared" si="229"/>
        <v>0.98376113148245159</v>
      </c>
      <c r="AG951" s="96"/>
      <c r="AH951" s="105">
        <f>IF(AND(M951&lt;Variables!$G$6,M951&gt;Variables!$G$5),0,1)</f>
        <v>1</v>
      </c>
      <c r="AI951" s="105">
        <f t="shared" si="223"/>
        <v>0</v>
      </c>
      <c r="AJ951" s="105">
        <f>IF(I951&gt;Variables!$G$7,0,1)</f>
        <v>0</v>
      </c>
      <c r="AK951" s="105">
        <f>IF(F951&gt;Variables!$G$8,0,1)</f>
        <v>1</v>
      </c>
      <c r="AL951" s="105">
        <f>IF(G951&gt;Variables!$G$9,0,1)</f>
        <v>1</v>
      </c>
      <c r="AM951" s="105">
        <f>IF(AND(K951&gt;Variables!$G$10,K951&lt;Variables!$G$11),0,1)</f>
        <v>0</v>
      </c>
      <c r="AN951" s="103">
        <f>IF(H951&lt;Variables!$G$13,1,0)</f>
        <v>0</v>
      </c>
      <c r="AO951" s="101">
        <f>IF(R951&lt;Variables!$G$12,0,1)</f>
        <v>0</v>
      </c>
      <c r="AP951" s="106">
        <f t="shared" si="230"/>
        <v>1</v>
      </c>
      <c r="AQ951" s="105"/>
      <c r="AR951" s="105"/>
      <c r="AS951" s="105"/>
      <c r="AT951" s="105"/>
      <c r="AU951" s="105">
        <v>1</v>
      </c>
      <c r="AV951" s="96" t="str">
        <f t="shared" si="224"/>
        <v/>
      </c>
      <c r="AW951" s="96" t="str">
        <f t="shared" si="225"/>
        <v/>
      </c>
      <c r="AX951" s="96">
        <f t="shared" si="226"/>
        <v>2</v>
      </c>
      <c r="AY951" s="96">
        <f t="shared" si="227"/>
        <v>2</v>
      </c>
      <c r="AZ951" s="96">
        <f t="shared" si="228"/>
        <v>2.5077929250751998</v>
      </c>
      <c r="BA951" s="96"/>
      <c r="BB951" s="96"/>
      <c r="BC951" s="96"/>
      <c r="BD951" s="96"/>
      <c r="BE951"/>
      <c r="BF951"/>
      <c r="BG951"/>
      <c r="BH951"/>
      <c r="BI951"/>
      <c r="BJ951" s="83"/>
      <c r="BK951" s="83"/>
    </row>
    <row r="952" spans="1:63" ht="14.1" customHeight="1" x14ac:dyDescent="0.2">
      <c r="A952" s="96"/>
      <c r="B952" s="96"/>
      <c r="C952" s="135">
        <v>44329.423611111109</v>
      </c>
      <c r="D952" s="96" t="s">
        <v>497</v>
      </c>
      <c r="E952" s="96">
        <v>7.2195</v>
      </c>
      <c r="F952" s="96">
        <v>17.149999999999999</v>
      </c>
      <c r="G952" s="96">
        <v>6.96</v>
      </c>
      <c r="H952" s="96">
        <v>4070</v>
      </c>
      <c r="I952" s="96">
        <v>-5.2999999999999999E-2</v>
      </c>
      <c r="J952" s="96" t="s">
        <v>78</v>
      </c>
      <c r="K952" s="96">
        <v>67.37</v>
      </c>
      <c r="L952" s="96">
        <v>7.1767200000000004</v>
      </c>
      <c r="M952" s="96">
        <v>0.59609400000000001</v>
      </c>
      <c r="N952" s="96">
        <v>7.0209820000000001</v>
      </c>
      <c r="O952" s="96">
        <v>2.8274889999999999</v>
      </c>
      <c r="P952" s="96">
        <v>1354000</v>
      </c>
      <c r="Q952" s="96">
        <v>2248000</v>
      </c>
      <c r="R952" s="103">
        <v>0.6</v>
      </c>
      <c r="S952" s="103"/>
      <c r="T952" s="103"/>
      <c r="U952" s="103"/>
      <c r="V952" s="103">
        <f t="shared" si="216"/>
        <v>2.50155196277136</v>
      </c>
      <c r="W952" s="96">
        <f t="shared" si="217"/>
        <v>7.2916949999999998</v>
      </c>
      <c r="X952" s="96">
        <f t="shared" si="218"/>
        <v>7.3638900000000005</v>
      </c>
      <c r="Y952" s="103">
        <f t="shared" si="219"/>
        <v>7.0751099999999996</v>
      </c>
      <c r="Z952" s="103">
        <f t="shared" si="220"/>
        <v>7.0209820000000001</v>
      </c>
      <c r="AA952" s="103">
        <f t="shared" si="221"/>
        <v>6.93072</v>
      </c>
      <c r="AB952" s="96"/>
      <c r="AC952" s="96"/>
      <c r="AD952" s="96">
        <v>6.83</v>
      </c>
      <c r="AE952" s="96">
        <f t="shared" si="222"/>
        <v>0</v>
      </c>
      <c r="AF952" s="96">
        <f t="shared" si="229"/>
        <v>0.94604889535286374</v>
      </c>
      <c r="AG952" s="96"/>
      <c r="AH952" s="103">
        <f>IF(AND(M952&lt;Variables!$G$6,M952&gt;Variables!$G$5),0,1)</f>
        <v>1</v>
      </c>
      <c r="AI952" s="103">
        <f t="shared" si="223"/>
        <v>0</v>
      </c>
      <c r="AJ952" s="103">
        <f>IF(I952&gt;Variables!$G$7,0,1)</f>
        <v>1</v>
      </c>
      <c r="AK952" s="103">
        <f>IF(F952&gt;Variables!$G$8,0,1)</f>
        <v>0</v>
      </c>
      <c r="AL952" s="103">
        <f>IF(G952&gt;Variables!$G$9,0,1)</f>
        <v>1</v>
      </c>
      <c r="AM952" s="103">
        <f>IF(AND(K952&gt;Variables!$G$10,K952&lt;Variables!$G$11),0,1)</f>
        <v>0</v>
      </c>
      <c r="AN952" s="103">
        <f>IF(H952&lt;Variables!$G$13,1,0)</f>
        <v>0</v>
      </c>
      <c r="AO952" s="101">
        <f>IF(R952&lt;Variables!$G$12,0,1)</f>
        <v>0</v>
      </c>
      <c r="AP952" s="104">
        <f t="shared" si="230"/>
        <v>1</v>
      </c>
      <c r="AQ952" s="104"/>
      <c r="AR952" s="104"/>
      <c r="AS952" s="104"/>
      <c r="AT952" s="104">
        <v>1</v>
      </c>
      <c r="AU952" s="104"/>
      <c r="AV952" s="96" t="str">
        <f t="shared" si="224"/>
        <v/>
      </c>
      <c r="AW952" s="96">
        <f t="shared" si="225"/>
        <v>1</v>
      </c>
      <c r="AX952" s="96" t="str">
        <f t="shared" si="226"/>
        <v/>
      </c>
      <c r="AY952" s="96">
        <f t="shared" si="227"/>
        <v>1</v>
      </c>
      <c r="AZ952" s="96">
        <f t="shared" si="228"/>
        <v>2.4979139827713603</v>
      </c>
      <c r="BA952" s="96"/>
      <c r="BB952" s="96"/>
      <c r="BC952" s="96"/>
      <c r="BD952" s="96"/>
      <c r="BE952"/>
      <c r="BF952"/>
      <c r="BG952"/>
      <c r="BH952"/>
      <c r="BI952"/>
      <c r="BJ952" s="83"/>
      <c r="BK952" s="83"/>
    </row>
    <row r="953" spans="1:63" ht="14.1" customHeight="1" x14ac:dyDescent="0.2">
      <c r="A953" s="96"/>
      <c r="B953" s="96"/>
      <c r="C953" s="135">
        <v>44329.423611111109</v>
      </c>
      <c r="D953" s="96" t="s">
        <v>510</v>
      </c>
      <c r="E953" s="96">
        <v>6.7343000000000002</v>
      </c>
      <c r="F953" s="96">
        <v>21.89</v>
      </c>
      <c r="G953" s="96">
        <v>24.25</v>
      </c>
      <c r="H953" s="96">
        <v>9.2799999999999994</v>
      </c>
      <c r="I953" s="96">
        <v>-4.7640000000000002</v>
      </c>
      <c r="J953" s="96" t="s">
        <v>76</v>
      </c>
      <c r="K953" s="96">
        <v>74.13</v>
      </c>
      <c r="L953" s="96">
        <v>6.0675999999999997</v>
      </c>
      <c r="M953" s="96">
        <v>10.987869999999999</v>
      </c>
      <c r="N953" s="96">
        <v>5.8287240000000002</v>
      </c>
      <c r="O953" s="96">
        <v>15.536436</v>
      </c>
      <c r="P953" s="96">
        <v>174640</v>
      </c>
      <c r="Q953" s="96">
        <v>15920</v>
      </c>
      <c r="R953" s="103">
        <v>10.97</v>
      </c>
      <c r="S953" s="103"/>
      <c r="T953" s="103"/>
      <c r="U953" s="103"/>
      <c r="V953" s="103">
        <f t="shared" si="216"/>
        <v>1.5655856486472004</v>
      </c>
      <c r="W953" s="96">
        <f t="shared" si="217"/>
        <v>6.8016430000000003</v>
      </c>
      <c r="X953" s="96">
        <f t="shared" si="218"/>
        <v>6.8689860000000005</v>
      </c>
      <c r="Y953" s="103">
        <f t="shared" si="219"/>
        <v>6.5996139999999999</v>
      </c>
      <c r="Z953" s="103">
        <f t="shared" si="220"/>
        <v>5.8287240000000002</v>
      </c>
      <c r="AA953" s="103">
        <f t="shared" si="221"/>
        <v>6.4649279999999996</v>
      </c>
      <c r="AB953" s="96"/>
      <c r="AC953" s="96">
        <v>6.92</v>
      </c>
      <c r="AD953" s="96">
        <v>6.35</v>
      </c>
      <c r="AE953" s="96">
        <f t="shared" si="222"/>
        <v>1.0275752490979018</v>
      </c>
      <c r="AF953" s="96">
        <f t="shared" si="229"/>
        <v>0.94293393522712077</v>
      </c>
      <c r="AG953" s="96" t="s">
        <v>511</v>
      </c>
      <c r="AH953" s="103">
        <f>IF(AND(M953&lt;Variables!$G$6,M953&gt;Variables!$G$5),0,1)</f>
        <v>1</v>
      </c>
      <c r="AI953" s="103">
        <f t="shared" si="223"/>
        <v>0</v>
      </c>
      <c r="AJ953" s="103">
        <f>IF(I953&gt;Variables!$G$7,0,1)</f>
        <v>1</v>
      </c>
      <c r="AK953" s="103">
        <f>IF(F953&gt;Variables!$G$8,0,1)</f>
        <v>0</v>
      </c>
      <c r="AL953" s="103">
        <f>IF(G953&gt;Variables!$G$9,0,1)</f>
        <v>0</v>
      </c>
      <c r="AM953" s="103">
        <f>IF(AND(K953&gt;Variables!$G$10,K953&lt;Variables!$G$11),0,1)</f>
        <v>0</v>
      </c>
      <c r="AN953" s="103">
        <f>IF(H953&lt;Variables!$G$13,1,0)</f>
        <v>1</v>
      </c>
      <c r="AO953" s="101">
        <f>IF(R953&lt;Variables!$G$12,0,1)</f>
        <v>1</v>
      </c>
      <c r="AP953" s="104">
        <f t="shared" si="230"/>
        <v>0</v>
      </c>
      <c r="AQ953" s="104"/>
      <c r="AR953" s="104"/>
      <c r="AS953" s="104"/>
      <c r="AT953" s="104">
        <v>1</v>
      </c>
      <c r="AU953" s="104"/>
      <c r="AV953" s="96">
        <f t="shared" si="224"/>
        <v>3</v>
      </c>
      <c r="AW953" s="96" t="str">
        <f t="shared" si="225"/>
        <v/>
      </c>
      <c r="AX953" s="96" t="str">
        <f t="shared" si="226"/>
        <v/>
      </c>
      <c r="AY953" s="96">
        <f t="shared" si="227"/>
        <v>3</v>
      </c>
      <c r="AZ953" s="96">
        <f t="shared" si="228"/>
        <v>1.5615826286472005</v>
      </c>
      <c r="BA953" s="96"/>
      <c r="BB953" s="96"/>
      <c r="BC953" s="96"/>
      <c r="BD953" s="96"/>
      <c r="BE953"/>
      <c r="BF953"/>
      <c r="BG953"/>
      <c r="BH953"/>
      <c r="BI953"/>
      <c r="BJ953" s="83"/>
      <c r="BK953" s="83"/>
    </row>
    <row r="954" spans="1:63" ht="14.1" customHeight="1" x14ac:dyDescent="0.2">
      <c r="A954" s="96"/>
      <c r="B954" s="96"/>
      <c r="C954" s="135">
        <v>44329.423611111109</v>
      </c>
      <c r="D954" s="96" t="s">
        <v>90</v>
      </c>
      <c r="E954" s="96">
        <v>21.6</v>
      </c>
      <c r="F954" s="96">
        <v>7.42</v>
      </c>
      <c r="G954" s="96">
        <v>5.62</v>
      </c>
      <c r="H954" s="96">
        <v>3970</v>
      </c>
      <c r="I954" s="96">
        <v>-3.0000000000000001E-3</v>
      </c>
      <c r="J954" s="96" t="s">
        <v>78</v>
      </c>
      <c r="K954" s="96">
        <v>73.540000000000006</v>
      </c>
      <c r="L954" s="96">
        <v>21.39387</v>
      </c>
      <c r="M954" s="96">
        <v>0.96350000000000002</v>
      </c>
      <c r="N954" s="96">
        <v>21.206824000000001</v>
      </c>
      <c r="O954" s="96">
        <v>1.8540049999999999</v>
      </c>
      <c r="P954" s="96">
        <v>827720</v>
      </c>
      <c r="Q954" s="96">
        <v>2426000</v>
      </c>
      <c r="R954" s="105">
        <v>0.34</v>
      </c>
      <c r="S954" s="105"/>
      <c r="T954" s="105"/>
      <c r="U954" s="105"/>
      <c r="V954" s="105">
        <f t="shared" si="216"/>
        <v>2.52032127848</v>
      </c>
      <c r="W954" s="96">
        <f t="shared" si="217"/>
        <v>21.816000000000003</v>
      </c>
      <c r="X954" s="96">
        <f t="shared" si="218"/>
        <v>22.032000000000004</v>
      </c>
      <c r="Y954" s="105">
        <f t="shared" si="219"/>
        <v>21.167999999999999</v>
      </c>
      <c r="Z954" s="105">
        <f t="shared" si="220"/>
        <v>21.206824000000001</v>
      </c>
      <c r="AA954" s="105">
        <f t="shared" si="221"/>
        <v>20.736000000000001</v>
      </c>
      <c r="AB954" s="96"/>
      <c r="AC954" s="96">
        <v>21.86</v>
      </c>
      <c r="AD954" s="96">
        <v>21.51</v>
      </c>
      <c r="AE954" s="97">
        <f t="shared" si="222"/>
        <v>1.0120370370370368</v>
      </c>
      <c r="AF954" s="96">
        <f t="shared" si="229"/>
        <v>0.99583333333333335</v>
      </c>
      <c r="AG954" s="96"/>
      <c r="AH954" s="105">
        <f>IF(AND(M954&lt;Variables!$G$6,M954&gt;Variables!$G$5),0,1)</f>
        <v>1</v>
      </c>
      <c r="AI954" s="105">
        <f t="shared" si="223"/>
        <v>0</v>
      </c>
      <c r="AJ954" s="105">
        <f>IF(I954&gt;Variables!$G$7,0,1)</f>
        <v>1</v>
      </c>
      <c r="AK954" s="105">
        <f>IF(F954&gt;Variables!$G$8,0,1)</f>
        <v>1</v>
      </c>
      <c r="AL954" s="105">
        <f>IF(G954&gt;Variables!$G$9,0,1)</f>
        <v>1</v>
      </c>
      <c r="AM954" s="105">
        <f>IF(AND(K954&gt;Variables!$G$10,K954&lt;Variables!$G$11),0,1)</f>
        <v>0</v>
      </c>
      <c r="AN954" s="103">
        <f>IF(H954&lt;Variables!$G$13,1,0)</f>
        <v>0</v>
      </c>
      <c r="AO954" s="101">
        <f>IF(R954&lt;Variables!$G$12,0,1)</f>
        <v>0</v>
      </c>
      <c r="AP954" s="106">
        <f t="shared" si="230"/>
        <v>1</v>
      </c>
      <c r="AQ954" s="106"/>
      <c r="AR954" s="106"/>
      <c r="AS954" s="106"/>
      <c r="AT954" s="106"/>
      <c r="AU954" s="106">
        <v>1</v>
      </c>
      <c r="AV954" s="96">
        <f t="shared" si="224"/>
        <v>3</v>
      </c>
      <c r="AW954" s="96" t="str">
        <f t="shared" si="225"/>
        <v/>
      </c>
      <c r="AX954" s="96" t="str">
        <f t="shared" si="226"/>
        <v/>
      </c>
      <c r="AY954" s="96">
        <f t="shared" si="227"/>
        <v>3</v>
      </c>
      <c r="AZ954" s="96">
        <f t="shared" si="228"/>
        <v>2.5163501184799997</v>
      </c>
      <c r="BA954" s="96"/>
      <c r="BB954" s="96"/>
      <c r="BC954" s="96"/>
      <c r="BD954" s="96"/>
      <c r="BE954"/>
      <c r="BF954"/>
      <c r="BG954"/>
      <c r="BH954"/>
      <c r="BI954"/>
      <c r="BJ954" s="83"/>
      <c r="BK954" s="83"/>
    </row>
    <row r="955" spans="1:63" ht="14.1" customHeight="1" x14ac:dyDescent="0.2">
      <c r="A955" s="96"/>
      <c r="B955" s="96"/>
      <c r="C955" s="141">
        <v>44329.423611111109</v>
      </c>
      <c r="D955" s="89" t="s">
        <v>499</v>
      </c>
      <c r="E955" s="89">
        <v>52.06</v>
      </c>
      <c r="F955" s="89">
        <v>13.19</v>
      </c>
      <c r="G955" s="89">
        <v>1.56</v>
      </c>
      <c r="H955" s="89">
        <v>3400</v>
      </c>
      <c r="I955" s="89">
        <v>-0.76700000000000002</v>
      </c>
      <c r="J955" s="89" t="s">
        <v>78</v>
      </c>
      <c r="K955" s="89">
        <v>70.63</v>
      </c>
      <c r="L955" s="89">
        <v>50.621780000000001</v>
      </c>
      <c r="M955" s="89">
        <v>2.8411089999999999</v>
      </c>
      <c r="N955" s="89">
        <v>49.519368</v>
      </c>
      <c r="O955" s="89">
        <v>5.1305820000000004</v>
      </c>
      <c r="P955" s="89">
        <v>612758</v>
      </c>
      <c r="Q955" s="89">
        <v>1271000</v>
      </c>
      <c r="R955" s="111">
        <v>0.48</v>
      </c>
      <c r="S955" s="111"/>
      <c r="T955" s="111"/>
      <c r="U955" s="111"/>
      <c r="V955" s="111">
        <f t="shared" si="216"/>
        <v>2.3375862828010403</v>
      </c>
      <c r="W955" s="111">
        <f t="shared" si="217"/>
        <v>52.580600000000004</v>
      </c>
      <c r="X955" s="111">
        <f t="shared" si="218"/>
        <v>53.101200000000006</v>
      </c>
      <c r="Y955" s="89">
        <f t="shared" si="219"/>
        <v>51.018799999999999</v>
      </c>
      <c r="Z955" s="89">
        <f t="shared" si="220"/>
        <v>49.519368</v>
      </c>
      <c r="AA955" s="89">
        <f t="shared" si="221"/>
        <v>49.977600000000002</v>
      </c>
      <c r="AB955" s="96"/>
      <c r="AC955" s="96">
        <v>53.37</v>
      </c>
      <c r="AD955" s="96"/>
      <c r="AE955" s="101">
        <f t="shared" si="222"/>
        <v>1.0251632731463696</v>
      </c>
      <c r="AF955" s="96">
        <f t="shared" si="229"/>
        <v>0</v>
      </c>
      <c r="AG955" s="96"/>
      <c r="AH955" s="101">
        <f>IF(AND(M955&lt;Variables!$G$6,M955&gt;Variables!$G$5),0,1)</f>
        <v>1</v>
      </c>
      <c r="AI955" s="101">
        <f t="shared" si="223"/>
        <v>0</v>
      </c>
      <c r="AJ955" s="101">
        <f>IF(I955&gt;Variables!$G$7,0,1)</f>
        <v>1</v>
      </c>
      <c r="AK955" s="101">
        <f>IF(F955&gt;Variables!$G$8,0,1)</f>
        <v>0</v>
      </c>
      <c r="AL955" s="101">
        <f>IF(G955&gt;Variables!$G$9,0,1)</f>
        <v>1</v>
      </c>
      <c r="AM955" s="101">
        <f>IF(AND(K955&gt;Variables!$G$10,K955&lt;Variables!$G$11),0,1)</f>
        <v>0</v>
      </c>
      <c r="AN955" s="103">
        <f>IF(H955&lt;Variables!$G$13,1,0)</f>
        <v>0</v>
      </c>
      <c r="AO955" s="101">
        <f>IF(R955&lt;Variables!$G$12,0,1)</f>
        <v>0</v>
      </c>
      <c r="AP955" s="102">
        <f t="shared" si="230"/>
        <v>1</v>
      </c>
      <c r="AQ955" s="102"/>
      <c r="AR955" s="102">
        <v>1</v>
      </c>
      <c r="AS955" s="102"/>
      <c r="AT955" s="102"/>
      <c r="AU955" s="102"/>
      <c r="AV955" s="96">
        <f t="shared" si="224"/>
        <v>3</v>
      </c>
      <c r="AW955" s="96" t="str">
        <f t="shared" si="225"/>
        <v/>
      </c>
      <c r="AX955" s="96" t="str">
        <f t="shared" si="226"/>
        <v/>
      </c>
      <c r="AY955" s="96">
        <f t="shared" si="227"/>
        <v>3</v>
      </c>
      <c r="AZ955" s="96">
        <f t="shared" si="228"/>
        <v>2.3337722628010402</v>
      </c>
      <c r="BA955" s="96"/>
      <c r="BB955" s="96"/>
      <c r="BC955" s="96"/>
      <c r="BD955" s="96"/>
      <c r="BE955"/>
      <c r="BF955"/>
      <c r="BG955"/>
      <c r="BH955"/>
      <c r="BI955"/>
      <c r="BJ955" s="83"/>
      <c r="BK955" s="83"/>
    </row>
    <row r="956" spans="1:63" ht="14.1" customHeight="1" x14ac:dyDescent="0.2">
      <c r="A956" s="96"/>
      <c r="B956" s="96"/>
      <c r="C956" s="141">
        <v>44329.423611111109</v>
      </c>
      <c r="D956" s="89" t="s">
        <v>512</v>
      </c>
      <c r="E956" s="89">
        <v>12.97</v>
      </c>
      <c r="F956" s="89">
        <v>7.01</v>
      </c>
      <c r="G956" s="89">
        <v>6.22</v>
      </c>
      <c r="H956" s="89">
        <v>2880</v>
      </c>
      <c r="I956" s="89">
        <v>-77.756</v>
      </c>
      <c r="J956" s="89" t="s">
        <v>76</v>
      </c>
      <c r="K956" s="89">
        <v>70.27</v>
      </c>
      <c r="L956" s="89">
        <v>12.862310000000001</v>
      </c>
      <c r="M956" s="89">
        <v>0.837252</v>
      </c>
      <c r="N956" s="89">
        <v>12.682339000000001</v>
      </c>
      <c r="O956" s="89">
        <v>2.2682009999999999</v>
      </c>
      <c r="P956" s="89">
        <v>636321</v>
      </c>
      <c r="Q956" s="89">
        <v>3957000</v>
      </c>
      <c r="R956" s="107">
        <v>0.16</v>
      </c>
      <c r="S956" s="107"/>
      <c r="T956" s="107"/>
      <c r="U956" s="107"/>
      <c r="V956" s="107">
        <f t="shared" si="216"/>
        <v>2.5062161168604802</v>
      </c>
      <c r="W956" s="89">
        <f t="shared" si="217"/>
        <v>13.0997</v>
      </c>
      <c r="X956" s="89">
        <f t="shared" si="218"/>
        <v>13.2294</v>
      </c>
      <c r="Y956" s="107">
        <f t="shared" si="219"/>
        <v>12.710600000000001</v>
      </c>
      <c r="Z956" s="107">
        <f t="shared" si="220"/>
        <v>12.682339000000001</v>
      </c>
      <c r="AA956" s="107">
        <f t="shared" si="221"/>
        <v>12.4512</v>
      </c>
      <c r="AB956" s="96"/>
      <c r="AC956" s="96">
        <v>13.06</v>
      </c>
      <c r="AD956" s="96">
        <v>12.57</v>
      </c>
      <c r="AE956" s="96">
        <f t="shared" si="222"/>
        <v>1.0069390902081727</v>
      </c>
      <c r="AF956" s="96">
        <f t="shared" si="229"/>
        <v>0.96915959907478799</v>
      </c>
      <c r="AG956" s="96"/>
      <c r="AH956" s="103">
        <f>IF(AND(M956&lt;Variables!$G$6,M956&gt;Variables!$G$5),0,1)</f>
        <v>1</v>
      </c>
      <c r="AI956" s="103">
        <f t="shared" si="223"/>
        <v>0</v>
      </c>
      <c r="AJ956" s="103">
        <f>IF(I956&gt;Variables!$G$7,0,1)</f>
        <v>1</v>
      </c>
      <c r="AK956" s="103">
        <f>IF(F956&gt;Variables!$G$8,0,1)</f>
        <v>1</v>
      </c>
      <c r="AL956" s="103">
        <f>IF(G956&gt;Variables!$G$9,0,1)</f>
        <v>1</v>
      </c>
      <c r="AM956" s="103">
        <f>IF(AND(K956&gt;Variables!$G$10,K956&lt;Variables!$G$11),0,1)</f>
        <v>0</v>
      </c>
      <c r="AN956" s="103">
        <f>IF(H956&lt;Variables!$G$13,1,0)</f>
        <v>0</v>
      </c>
      <c r="AO956" s="101">
        <f>IF(R956&lt;Variables!$G$12,0,1)</f>
        <v>0</v>
      </c>
      <c r="AP956" s="104">
        <f t="shared" si="230"/>
        <v>0</v>
      </c>
      <c r="AQ956" s="104"/>
      <c r="AR956" s="104"/>
      <c r="AS956" s="104"/>
      <c r="AT956" s="104">
        <v>1</v>
      </c>
      <c r="AU956" s="104"/>
      <c r="AV956" s="96" t="str">
        <f t="shared" si="224"/>
        <v/>
      </c>
      <c r="AW956" s="96">
        <f t="shared" si="225"/>
        <v>1</v>
      </c>
      <c r="AX956" s="96" t="str">
        <f t="shared" si="226"/>
        <v/>
      </c>
      <c r="AY956" s="96">
        <f t="shared" si="227"/>
        <v>1</v>
      </c>
      <c r="AZ956" s="96">
        <f t="shared" si="228"/>
        <v>2.5024215368604801</v>
      </c>
      <c r="BA956" s="96"/>
      <c r="BB956" s="96"/>
      <c r="BC956" s="96"/>
      <c r="BD956" s="96"/>
      <c r="BE956"/>
      <c r="BF956"/>
      <c r="BG956"/>
      <c r="BH956"/>
      <c r="BI956"/>
      <c r="BJ956" s="83"/>
      <c r="BK956" s="83"/>
    </row>
    <row r="957" spans="1:63" ht="14.1" customHeight="1" x14ac:dyDescent="0.2">
      <c r="A957" s="96"/>
      <c r="B957" s="96"/>
      <c r="C957" s="135">
        <v>44329.423611111109</v>
      </c>
      <c r="D957" s="96" t="s">
        <v>494</v>
      </c>
      <c r="E957" s="96">
        <v>45.851300000000002</v>
      </c>
      <c r="F957" s="96">
        <v>7.19</v>
      </c>
      <c r="G957" s="96">
        <v>5.97</v>
      </c>
      <c r="H957" s="96">
        <v>2910</v>
      </c>
      <c r="I957" s="96">
        <v>-39.677</v>
      </c>
      <c r="J957" s="96" t="s">
        <v>78</v>
      </c>
      <c r="K957" s="96">
        <v>65.92</v>
      </c>
      <c r="L957" s="96">
        <v>45.574489999999997</v>
      </c>
      <c r="M957" s="96">
        <v>0.607379</v>
      </c>
      <c r="N957" s="96">
        <v>44.848270999999997</v>
      </c>
      <c r="O957" s="96">
        <v>2.2364950000000001</v>
      </c>
      <c r="P957" s="96">
        <v>452581</v>
      </c>
      <c r="Q957" s="96">
        <v>1786000</v>
      </c>
      <c r="R957" s="105">
        <v>0.25</v>
      </c>
      <c r="S957" s="105"/>
      <c r="T957" s="105"/>
      <c r="U957" s="105"/>
      <c r="V957" s="105">
        <f t="shared" si="216"/>
        <v>2.48821390601216</v>
      </c>
      <c r="W957" s="96">
        <f t="shared" si="217"/>
        <v>46.309813000000005</v>
      </c>
      <c r="X957" s="96">
        <f t="shared" si="218"/>
        <v>46.768326000000002</v>
      </c>
      <c r="Y957" s="105">
        <f t="shared" si="219"/>
        <v>44.934274000000002</v>
      </c>
      <c r="Z957" s="105">
        <f t="shared" si="220"/>
        <v>44.848270999999997</v>
      </c>
      <c r="AA957" s="105">
        <f t="shared" si="221"/>
        <v>44.017248000000002</v>
      </c>
      <c r="AB957" s="96"/>
      <c r="AC957" s="96">
        <v>46.37</v>
      </c>
      <c r="AD957" s="96">
        <v>44.13</v>
      </c>
      <c r="AE957" s="97">
        <f t="shared" si="222"/>
        <v>1.0113126563478025</v>
      </c>
      <c r="AF957" s="96">
        <f t="shared" si="229"/>
        <v>0.96245907967713018</v>
      </c>
      <c r="AG957" s="96"/>
      <c r="AH957" s="105">
        <f>IF(AND(M957&lt;Variables!$G$6,M957&gt;Variables!$G$5),0,1)</f>
        <v>1</v>
      </c>
      <c r="AI957" s="105">
        <f t="shared" si="223"/>
        <v>0</v>
      </c>
      <c r="AJ957" s="105">
        <f>IF(I957&gt;Variables!$G$7,0,1)</f>
        <v>1</v>
      </c>
      <c r="AK957" s="105">
        <f>IF(F957&gt;Variables!$G$8,0,1)</f>
        <v>1</v>
      </c>
      <c r="AL957" s="105">
        <f>IF(G957&gt;Variables!$G$9,0,1)</f>
        <v>1</v>
      </c>
      <c r="AM957" s="105">
        <f>IF(AND(K957&gt;Variables!$G$10,K957&lt;Variables!$G$11),0,1)</f>
        <v>0</v>
      </c>
      <c r="AN957" s="103">
        <f>IF(H957&lt;Variables!$G$13,1,0)</f>
        <v>0</v>
      </c>
      <c r="AO957" s="101">
        <f>IF(R957&lt;Variables!$G$12,0,1)</f>
        <v>0</v>
      </c>
      <c r="AP957" s="106">
        <f t="shared" si="230"/>
        <v>1</v>
      </c>
      <c r="AQ957" s="106"/>
      <c r="AR957" s="106"/>
      <c r="AS957" s="106"/>
      <c r="AT957" s="106"/>
      <c r="AU957" s="106">
        <v>1</v>
      </c>
      <c r="AV957" s="96">
        <f t="shared" si="224"/>
        <v>3</v>
      </c>
      <c r="AW957" s="96" t="str">
        <f t="shared" si="225"/>
        <v/>
      </c>
      <c r="AX957" s="96" t="str">
        <f t="shared" si="226"/>
        <v/>
      </c>
      <c r="AY957" s="96">
        <f t="shared" si="227"/>
        <v>3</v>
      </c>
      <c r="AZ957" s="96">
        <f t="shared" si="228"/>
        <v>2.48465422601216</v>
      </c>
      <c r="BA957" s="96"/>
      <c r="BB957" s="96"/>
      <c r="BC957" s="96"/>
      <c r="BD957" s="96"/>
      <c r="BE957"/>
      <c r="BF957"/>
      <c r="BG957"/>
      <c r="BH957"/>
      <c r="BI957"/>
      <c r="BJ957" s="83"/>
      <c r="BK957" s="83"/>
    </row>
    <row r="958" spans="1:63" ht="14.1" customHeight="1" x14ac:dyDescent="0.2">
      <c r="A958" s="96"/>
      <c r="B958" s="96"/>
      <c r="C958" s="135">
        <v>44329.423611111109</v>
      </c>
      <c r="D958" s="96" t="s">
        <v>492</v>
      </c>
      <c r="E958" s="96">
        <v>28.42</v>
      </c>
      <c r="F958" s="96">
        <v>6.6</v>
      </c>
      <c r="G958" s="96">
        <v>6.12</v>
      </c>
      <c r="H958" s="96">
        <v>3830</v>
      </c>
      <c r="I958" s="96">
        <v>13.308999999999999</v>
      </c>
      <c r="J958" s="96" t="s">
        <v>78</v>
      </c>
      <c r="K958" s="96">
        <v>65.23</v>
      </c>
      <c r="L958" s="96">
        <v>28.323260000000001</v>
      </c>
      <c r="M958" s="96">
        <v>0.341557</v>
      </c>
      <c r="N958" s="96">
        <v>28.009361999999999</v>
      </c>
      <c r="O958" s="96">
        <v>1.4660740000000001</v>
      </c>
      <c r="P958" s="96">
        <v>74244</v>
      </c>
      <c r="Q958" s="96">
        <v>997063</v>
      </c>
      <c r="R958" s="105">
        <v>7.0000000000000007E-2</v>
      </c>
      <c r="S958" s="105"/>
      <c r="T958" s="105"/>
      <c r="U958" s="105"/>
      <c r="V958" s="105">
        <f t="shared" si="216"/>
        <v>2.5008791929383198</v>
      </c>
      <c r="W958" s="96">
        <f t="shared" si="217"/>
        <v>28.704200000000004</v>
      </c>
      <c r="X958" s="96">
        <f t="shared" si="218"/>
        <v>28.988400000000002</v>
      </c>
      <c r="Y958" s="105">
        <f t="shared" si="219"/>
        <v>27.851600000000001</v>
      </c>
      <c r="Z958" s="105">
        <f t="shared" si="220"/>
        <v>28.009361999999999</v>
      </c>
      <c r="AA958" s="105">
        <f t="shared" si="221"/>
        <v>27.283200000000001</v>
      </c>
      <c r="AB958" s="96"/>
      <c r="AC958" s="96">
        <v>28.57</v>
      </c>
      <c r="AD958" s="96">
        <v>27.68</v>
      </c>
      <c r="AE958" s="96">
        <f t="shared" si="222"/>
        <v>1.0052779732582688</v>
      </c>
      <c r="AF958" s="96">
        <f t="shared" si="229"/>
        <v>0.9739619985925404</v>
      </c>
      <c r="AG958" s="96"/>
      <c r="AH958" s="105">
        <f>IF(AND(M958&lt;Variables!$G$6,M958&gt;Variables!$G$5),0,1)</f>
        <v>1</v>
      </c>
      <c r="AI958" s="105">
        <f t="shared" si="223"/>
        <v>0</v>
      </c>
      <c r="AJ958" s="105">
        <f>IF(I958&gt;Variables!$G$7,0,1)</f>
        <v>0</v>
      </c>
      <c r="AK958" s="105">
        <f>IF(F958&gt;Variables!$G$8,0,1)</f>
        <v>1</v>
      </c>
      <c r="AL958" s="105">
        <f>IF(G958&gt;Variables!$G$9,0,1)</f>
        <v>1</v>
      </c>
      <c r="AM958" s="105">
        <f>IF(AND(K958&gt;Variables!$G$10,K958&lt;Variables!$G$11),0,1)</f>
        <v>0</v>
      </c>
      <c r="AN958" s="103">
        <f>IF(H958&lt;Variables!$G$13,1,0)</f>
        <v>0</v>
      </c>
      <c r="AO958" s="101">
        <f>IF(R958&lt;Variables!$G$12,0,1)</f>
        <v>0</v>
      </c>
      <c r="AP958" s="106">
        <f t="shared" si="230"/>
        <v>1</v>
      </c>
      <c r="AQ958" s="105"/>
      <c r="AR958" s="105"/>
      <c r="AS958" s="105"/>
      <c r="AT958" s="105"/>
      <c r="AU958" s="105">
        <v>1</v>
      </c>
      <c r="AV958" s="96" t="str">
        <f t="shared" si="224"/>
        <v/>
      </c>
      <c r="AW958" s="96" t="str">
        <f t="shared" si="225"/>
        <v/>
      </c>
      <c r="AX958" s="96">
        <f t="shared" si="226"/>
        <v>2</v>
      </c>
      <c r="AY958" s="96">
        <f t="shared" si="227"/>
        <v>2</v>
      </c>
      <c r="AZ958" s="96">
        <f t="shared" si="228"/>
        <v>2.4973567729383199</v>
      </c>
      <c r="BA958" s="96"/>
      <c r="BB958" s="96"/>
      <c r="BC958" s="96"/>
      <c r="BD958" s="96"/>
      <c r="BE958"/>
      <c r="BF958"/>
      <c r="BG958"/>
      <c r="BH958"/>
      <c r="BI958"/>
      <c r="BJ958" s="83"/>
      <c r="BK958" s="83"/>
    </row>
    <row r="959" spans="1:63" ht="14.1" customHeight="1" x14ac:dyDescent="0.2">
      <c r="A959" s="96"/>
      <c r="B959" s="96"/>
      <c r="C959" s="135">
        <v>44329.423611111109</v>
      </c>
      <c r="D959" s="96" t="s">
        <v>513</v>
      </c>
      <c r="E959" s="96">
        <v>46.52</v>
      </c>
      <c r="F959" s="96">
        <v>6.61</v>
      </c>
      <c r="G959" s="96">
        <v>1.95</v>
      </c>
      <c r="H959" s="96">
        <v>6080</v>
      </c>
      <c r="I959" s="96">
        <v>20.145</v>
      </c>
      <c r="J959" s="96" t="s">
        <v>78</v>
      </c>
      <c r="K959" s="96">
        <v>65.16</v>
      </c>
      <c r="L959" s="96">
        <v>46.329000000000001</v>
      </c>
      <c r="M959" s="96">
        <v>0.412269</v>
      </c>
      <c r="N959" s="96">
        <v>46.031211999999996</v>
      </c>
      <c r="O959" s="96">
        <v>1.0618620000000001</v>
      </c>
      <c r="P959" s="96">
        <v>322981</v>
      </c>
      <c r="Q959" s="96">
        <v>1754000</v>
      </c>
      <c r="R959" s="105">
        <v>0.18</v>
      </c>
      <c r="S959" s="105"/>
      <c r="T959" s="105"/>
      <c r="U959" s="105"/>
      <c r="V959" s="105">
        <f t="shared" si="216"/>
        <v>2.49528861166048</v>
      </c>
      <c r="W959" s="96">
        <f t="shared" si="217"/>
        <v>46.985200000000006</v>
      </c>
      <c r="X959" s="96">
        <f t="shared" si="218"/>
        <v>47.450400000000002</v>
      </c>
      <c r="Y959" s="105">
        <f t="shared" si="219"/>
        <v>45.589600000000004</v>
      </c>
      <c r="Z959" s="105">
        <f t="shared" si="220"/>
        <v>46.031211999999996</v>
      </c>
      <c r="AA959" s="105">
        <f t="shared" si="221"/>
        <v>44.659199999999998</v>
      </c>
      <c r="AB959" s="96"/>
      <c r="AC959" s="96">
        <v>46.88</v>
      </c>
      <c r="AD959" s="96">
        <v>46.05</v>
      </c>
      <c r="AE959" s="96">
        <f t="shared" si="222"/>
        <v>1.0077386070507308</v>
      </c>
      <c r="AF959" s="96">
        <f t="shared" si="229"/>
        <v>0.98989681857265677</v>
      </c>
      <c r="AG959" s="96"/>
      <c r="AH959" s="105">
        <f>IF(AND(M959&lt;Variables!$G$6,M959&gt;Variables!$G$5),0,1)</f>
        <v>1</v>
      </c>
      <c r="AI959" s="105">
        <f t="shared" si="223"/>
        <v>0</v>
      </c>
      <c r="AJ959" s="105">
        <f>IF(I959&gt;Variables!$G$7,0,1)</f>
        <v>0</v>
      </c>
      <c r="AK959" s="105">
        <f>IF(F959&gt;Variables!$G$8,0,1)</f>
        <v>1</v>
      </c>
      <c r="AL959" s="105">
        <f>IF(G959&gt;Variables!$G$9,0,1)</f>
        <v>1</v>
      </c>
      <c r="AM959" s="105">
        <f>IF(AND(K959&gt;Variables!$G$10,K959&lt;Variables!$G$11),0,1)</f>
        <v>0</v>
      </c>
      <c r="AN959" s="103">
        <f>IF(H959&lt;Variables!$G$13,1,0)</f>
        <v>0</v>
      </c>
      <c r="AO959" s="101">
        <f>IF(R959&lt;Variables!$G$12,0,1)</f>
        <v>0</v>
      </c>
      <c r="AP959" s="106">
        <f t="shared" si="230"/>
        <v>1</v>
      </c>
      <c r="AQ959" s="106"/>
      <c r="AR959" s="106"/>
      <c r="AS959" s="106"/>
      <c r="AT959" s="106"/>
      <c r="AU959" s="106">
        <v>1</v>
      </c>
      <c r="AV959" s="96" t="str">
        <f t="shared" si="224"/>
        <v/>
      </c>
      <c r="AW959" s="96" t="str">
        <f t="shared" si="225"/>
        <v/>
      </c>
      <c r="AX959" s="96">
        <f t="shared" si="226"/>
        <v>2</v>
      </c>
      <c r="AY959" s="96">
        <f t="shared" si="227"/>
        <v>2</v>
      </c>
      <c r="AZ959" s="96">
        <f t="shared" si="228"/>
        <v>2.4917699716604798</v>
      </c>
      <c r="BA959" s="96"/>
      <c r="BB959" s="96"/>
      <c r="BC959" s="96"/>
      <c r="BD959" s="96"/>
      <c r="BE959"/>
      <c r="BF959"/>
      <c r="BG959"/>
      <c r="BH959"/>
      <c r="BI959"/>
      <c r="BJ959" s="83"/>
      <c r="BK959" s="83"/>
    </row>
    <row r="960" spans="1:63" ht="14.1" customHeight="1" x14ac:dyDescent="0.2">
      <c r="A960" s="96"/>
      <c r="B960" s="96"/>
      <c r="C960" s="135">
        <v>44329.423611111109</v>
      </c>
      <c r="D960" s="96" t="s">
        <v>81</v>
      </c>
      <c r="E960" s="96">
        <v>22.36</v>
      </c>
      <c r="F960" s="96">
        <v>6.8</v>
      </c>
      <c r="G960" s="96">
        <v>4.9800000000000004</v>
      </c>
      <c r="H960" s="96">
        <v>2520</v>
      </c>
      <c r="I960" s="96">
        <v>-73.555000000000007</v>
      </c>
      <c r="J960" s="96" t="s">
        <v>78</v>
      </c>
      <c r="K960" s="96">
        <v>62.84</v>
      </c>
      <c r="L960" s="96">
        <v>22.22465</v>
      </c>
      <c r="M960" s="96">
        <v>0.60900799999999999</v>
      </c>
      <c r="N960" s="96">
        <v>21.994205000000001</v>
      </c>
      <c r="O960" s="96">
        <v>1.663143</v>
      </c>
      <c r="P960" s="96">
        <v>2457000</v>
      </c>
      <c r="Q960" s="96">
        <v>5252000</v>
      </c>
      <c r="R960" s="103">
        <v>0.47</v>
      </c>
      <c r="S960" s="103"/>
      <c r="T960" s="103"/>
      <c r="U960" s="103"/>
      <c r="V960" s="103">
        <f t="shared" si="216"/>
        <v>2.4616050060646399</v>
      </c>
      <c r="W960" s="96">
        <f t="shared" si="217"/>
        <v>22.583600000000001</v>
      </c>
      <c r="X960" s="96">
        <f t="shared" si="218"/>
        <v>22.807199999999998</v>
      </c>
      <c r="Y960" s="103">
        <f t="shared" si="219"/>
        <v>21.912800000000001</v>
      </c>
      <c r="Z960" s="103">
        <f t="shared" si="220"/>
        <v>21.994205000000001</v>
      </c>
      <c r="AA960" s="103">
        <f t="shared" si="221"/>
        <v>21.465599999999998</v>
      </c>
      <c r="AB960" s="96"/>
      <c r="AC960" s="96">
        <v>22.63</v>
      </c>
      <c r="AD960" s="96">
        <v>21.76</v>
      </c>
      <c r="AE960" s="97">
        <f t="shared" si="222"/>
        <v>1.0120751341681573</v>
      </c>
      <c r="AF960" s="96">
        <f t="shared" si="229"/>
        <v>0.97316636851520577</v>
      </c>
      <c r="AG960" s="96"/>
      <c r="AH960" s="103">
        <f>IF(AND(M960&lt;Variables!$G$6,M960&gt;Variables!$G$5),0,1)</f>
        <v>1</v>
      </c>
      <c r="AI960" s="103">
        <f t="shared" si="223"/>
        <v>0</v>
      </c>
      <c r="AJ960" s="103">
        <f>IF(I960&gt;Variables!$G$7,0,1)</f>
        <v>1</v>
      </c>
      <c r="AK960" s="103">
        <f>IF(F960&gt;Variables!$G$8,0,1)</f>
        <v>1</v>
      </c>
      <c r="AL960" s="103">
        <f>IF(G960&gt;Variables!$G$9,0,1)</f>
        <v>1</v>
      </c>
      <c r="AM960" s="103">
        <f>IF(AND(K960&gt;Variables!$G$10,K960&lt;Variables!$G$11),0,1)</f>
        <v>0</v>
      </c>
      <c r="AN960" s="103">
        <f>IF(H960&lt;Variables!$G$13,1,0)</f>
        <v>0</v>
      </c>
      <c r="AO960" s="101">
        <f>IF(R960&lt;Variables!$G$12,0,1)</f>
        <v>0</v>
      </c>
      <c r="AP960" s="104">
        <f t="shared" si="230"/>
        <v>1</v>
      </c>
      <c r="AQ960" s="104"/>
      <c r="AR960" s="104"/>
      <c r="AS960" s="104"/>
      <c r="AT960" s="104">
        <v>1</v>
      </c>
      <c r="AU960" s="104"/>
      <c r="AV960" s="96">
        <f t="shared" si="224"/>
        <v>3</v>
      </c>
      <c r="AW960" s="96" t="str">
        <f t="shared" si="225"/>
        <v/>
      </c>
      <c r="AX960" s="96" t="str">
        <f t="shared" si="226"/>
        <v/>
      </c>
      <c r="AY960" s="96">
        <f t="shared" si="227"/>
        <v>3</v>
      </c>
      <c r="AZ960" s="96">
        <f t="shared" si="228"/>
        <v>2.4582116460646404</v>
      </c>
      <c r="BA960" s="96"/>
      <c r="BB960" s="96"/>
      <c r="BC960" s="96"/>
      <c r="BD960" s="96"/>
      <c r="BE960"/>
      <c r="BF960"/>
      <c r="BG960"/>
      <c r="BH960"/>
      <c r="BI960"/>
      <c r="BJ960" s="83"/>
      <c r="BK960" s="83"/>
    </row>
    <row r="961" spans="1:63" ht="14.1" customHeight="1" x14ac:dyDescent="0.2">
      <c r="A961" s="96"/>
      <c r="B961" s="96"/>
      <c r="C961" s="135">
        <v>44329.423611111109</v>
      </c>
      <c r="D961" s="96" t="s">
        <v>514</v>
      </c>
      <c r="E961" s="96">
        <v>4.2699999999999996</v>
      </c>
      <c r="F961" s="96">
        <v>47.12</v>
      </c>
      <c r="G961" s="96">
        <v>39.54</v>
      </c>
      <c r="H961" s="96">
        <v>18.61</v>
      </c>
      <c r="I961" s="96">
        <v>-51.353000000000002</v>
      </c>
      <c r="J961" s="96" t="s">
        <v>76</v>
      </c>
      <c r="K961" s="96">
        <v>62</v>
      </c>
      <c r="L961" s="96">
        <v>4.0780500000000002</v>
      </c>
      <c r="M961" s="96">
        <v>4.706906</v>
      </c>
      <c r="N961" s="96">
        <v>3.849072</v>
      </c>
      <c r="O961" s="96">
        <v>10.935836999999999</v>
      </c>
      <c r="P961" s="96">
        <v>5580000</v>
      </c>
      <c r="Q961" s="96">
        <v>98210</v>
      </c>
      <c r="R961" s="103">
        <v>56.82</v>
      </c>
      <c r="S961" s="103"/>
      <c r="T961" s="103"/>
      <c r="U961" s="103"/>
      <c r="V961" s="103">
        <f t="shared" si="216"/>
        <v>2.2058179096640003</v>
      </c>
      <c r="W961" s="96">
        <f t="shared" si="217"/>
        <v>4.3126999999999995</v>
      </c>
      <c r="X961" s="96">
        <f t="shared" si="218"/>
        <v>4.3553999999999995</v>
      </c>
      <c r="Y961" s="103">
        <f t="shared" si="219"/>
        <v>4.1845999999999997</v>
      </c>
      <c r="Z961" s="103">
        <f t="shared" si="220"/>
        <v>3.849072</v>
      </c>
      <c r="AA961" s="103">
        <f t="shared" si="221"/>
        <v>4.0991999999999997</v>
      </c>
      <c r="AB961" s="96"/>
      <c r="AC961" s="96"/>
      <c r="AD961" s="96">
        <v>3.81</v>
      </c>
      <c r="AE961" s="96">
        <f t="shared" si="222"/>
        <v>0</v>
      </c>
      <c r="AF961" s="96">
        <f t="shared" si="229"/>
        <v>0.89227166276346614</v>
      </c>
      <c r="AG961" s="96"/>
      <c r="AH961" s="103">
        <f>IF(AND(M961&lt;Variables!$G$6,M961&gt;Variables!$G$5),0,1)</f>
        <v>1</v>
      </c>
      <c r="AI961" s="103">
        <f t="shared" si="223"/>
        <v>0</v>
      </c>
      <c r="AJ961" s="103">
        <f>IF(I961&gt;Variables!$G$7,0,1)</f>
        <v>1</v>
      </c>
      <c r="AK961" s="103">
        <f>IF(F961&gt;Variables!$G$8,0,1)</f>
        <v>0</v>
      </c>
      <c r="AL961" s="103">
        <f>IF(G961&gt;Variables!$G$9,0,1)</f>
        <v>0</v>
      </c>
      <c r="AM961" s="103">
        <f>IF(AND(K961&gt;Variables!$G$10,K961&lt;Variables!$G$11),0,1)</f>
        <v>0</v>
      </c>
      <c r="AN961" s="103">
        <f>IF(H961&lt;Variables!$G$13,1,0)</f>
        <v>1</v>
      </c>
      <c r="AO961" s="101">
        <f>IF(R961&lt;Variables!$G$12,0,1)</f>
        <v>1</v>
      </c>
      <c r="AP961" s="104">
        <f t="shared" si="230"/>
        <v>0</v>
      </c>
      <c r="AQ961" s="103"/>
      <c r="AR961" s="103"/>
      <c r="AS961" s="103"/>
      <c r="AT961" s="103">
        <v>1</v>
      </c>
      <c r="AU961" s="103"/>
      <c r="AV961" s="96" t="str">
        <f t="shared" si="224"/>
        <v/>
      </c>
      <c r="AW961" s="96">
        <f t="shared" si="225"/>
        <v>1</v>
      </c>
      <c r="AX961" s="96" t="str">
        <f t="shared" si="226"/>
        <v/>
      </c>
      <c r="AY961" s="96">
        <f t="shared" si="227"/>
        <v>1</v>
      </c>
      <c r="AZ961" s="96">
        <f t="shared" si="228"/>
        <v>2.2024699096640004</v>
      </c>
      <c r="BA961" s="96"/>
      <c r="BB961" s="96"/>
      <c r="BC961" s="96"/>
      <c r="BD961" s="96"/>
      <c r="BE961"/>
      <c r="BF961"/>
      <c r="BG961"/>
      <c r="BH961"/>
      <c r="BI961"/>
      <c r="BJ961" s="83"/>
      <c r="BK961" s="83"/>
    </row>
    <row r="962" spans="1:63" ht="14.1" customHeight="1" x14ac:dyDescent="0.2">
      <c r="A962" s="96"/>
      <c r="B962" s="96"/>
      <c r="C962" s="135">
        <v>44329.423611111109</v>
      </c>
      <c r="D962" s="96" t="s">
        <v>331</v>
      </c>
      <c r="E962" s="96">
        <v>11.680099999999999</v>
      </c>
      <c r="F962" s="96">
        <v>12.71</v>
      </c>
      <c r="G962" s="96">
        <v>7.35</v>
      </c>
      <c r="H962" s="96">
        <v>4500</v>
      </c>
      <c r="I962" s="96">
        <v>56.594000000000001</v>
      </c>
      <c r="J962" s="96" t="s">
        <v>76</v>
      </c>
      <c r="K962" s="96">
        <v>60.67</v>
      </c>
      <c r="L962" s="96">
        <v>11.64357</v>
      </c>
      <c r="M962" s="96">
        <v>0.31373499999999999</v>
      </c>
      <c r="N962" s="96">
        <v>11.360268</v>
      </c>
      <c r="O962" s="96">
        <v>2.815353</v>
      </c>
      <c r="P962" s="96">
        <v>32806000</v>
      </c>
      <c r="Q962" s="96">
        <v>87945000</v>
      </c>
      <c r="R962" s="101">
        <v>0.37</v>
      </c>
      <c r="S962" s="101"/>
      <c r="T962" s="101"/>
      <c r="U962" s="101"/>
      <c r="V962" s="101">
        <f t="shared" si="216"/>
        <v>2.4597163585243997</v>
      </c>
      <c r="W962" s="101">
        <f t="shared" si="217"/>
        <v>11.796901</v>
      </c>
      <c r="X962" s="101">
        <f t="shared" si="218"/>
        <v>11.913701999999999</v>
      </c>
      <c r="Y962" s="96">
        <f t="shared" si="219"/>
        <v>11.446498</v>
      </c>
      <c r="Z962" s="96">
        <f t="shared" si="220"/>
        <v>11.360268</v>
      </c>
      <c r="AA962" s="96">
        <f t="shared" si="221"/>
        <v>11.212895999999999</v>
      </c>
      <c r="AB962" s="96"/>
      <c r="AC962" s="96">
        <v>12.14</v>
      </c>
      <c r="AD962" s="96">
        <v>11.69</v>
      </c>
      <c r="AE962" s="101">
        <f t="shared" si="222"/>
        <v>1.0393746628881604</v>
      </c>
      <c r="AF962" s="96">
        <f t="shared" si="229"/>
        <v>1.0008475954829155</v>
      </c>
      <c r="AG962" s="96"/>
      <c r="AH962" s="101">
        <f>IF(AND(M962&lt;Variables!$G$6,M962&gt;Variables!$G$5),0,1)</f>
        <v>1</v>
      </c>
      <c r="AI962" s="101">
        <f t="shared" si="223"/>
        <v>0</v>
      </c>
      <c r="AJ962" s="101">
        <f>IF(I962&gt;Variables!$G$7,0,1)</f>
        <v>0</v>
      </c>
      <c r="AK962" s="101">
        <f>IF(F962&gt;Variables!$G$8,0,1)</f>
        <v>0</v>
      </c>
      <c r="AL962" s="101">
        <f>IF(G962&gt;Variables!$G$9,0,1)</f>
        <v>1</v>
      </c>
      <c r="AM962" s="101">
        <f>IF(AND(K962&gt;Variables!$G$10,K962&lt;Variables!$G$11),0,1)</f>
        <v>0</v>
      </c>
      <c r="AN962" s="103">
        <f>IF(H962&lt;Variables!$G$13,1,0)</f>
        <v>0</v>
      </c>
      <c r="AO962" s="101">
        <f>IF(R962&lt;Variables!$G$12,0,1)</f>
        <v>0</v>
      </c>
      <c r="AP962" s="102">
        <f t="shared" si="230"/>
        <v>0</v>
      </c>
      <c r="AQ962" s="102"/>
      <c r="AR962" s="102">
        <v>1</v>
      </c>
      <c r="AS962" s="102"/>
      <c r="AT962" s="102"/>
      <c r="AU962" s="102"/>
      <c r="AV962" s="96">
        <f t="shared" si="224"/>
        <v>3</v>
      </c>
      <c r="AW962" s="96" t="str">
        <f t="shared" si="225"/>
        <v/>
      </c>
      <c r="AX962" s="96" t="str">
        <f t="shared" si="226"/>
        <v/>
      </c>
      <c r="AY962" s="96">
        <f t="shared" si="227"/>
        <v>3</v>
      </c>
      <c r="AZ962" s="96">
        <f t="shared" si="228"/>
        <v>2.4564401785243994</v>
      </c>
      <c r="BA962" s="96"/>
      <c r="BB962" s="96"/>
      <c r="BC962" s="96"/>
      <c r="BD962" s="96"/>
      <c r="BE962"/>
      <c r="BF962"/>
      <c r="BG962"/>
      <c r="BH962"/>
      <c r="BI962"/>
      <c r="BJ962" s="83"/>
      <c r="BK962" s="83"/>
    </row>
    <row r="963" spans="1:63" ht="14.1" customHeight="1" x14ac:dyDescent="0.2">
      <c r="A963" s="96"/>
      <c r="B963" s="96"/>
      <c r="C963" s="135">
        <v>44329.423611111109</v>
      </c>
      <c r="D963" s="96" t="s">
        <v>493</v>
      </c>
      <c r="E963" s="96">
        <v>100.79</v>
      </c>
      <c r="F963" s="96">
        <v>24.35</v>
      </c>
      <c r="G963" s="96">
        <v>8.9499999999999993</v>
      </c>
      <c r="H963" s="96">
        <v>2100</v>
      </c>
      <c r="I963" s="96">
        <v>-35.188000000000002</v>
      </c>
      <c r="J963" s="96" t="s">
        <v>76</v>
      </c>
      <c r="K963" s="96">
        <v>59.89</v>
      </c>
      <c r="L963" s="96">
        <v>100.35496999999999</v>
      </c>
      <c r="M963" s="96">
        <v>0.43349100000000002</v>
      </c>
      <c r="N963" s="96">
        <v>96.891761000000002</v>
      </c>
      <c r="O963" s="96">
        <v>4.0232929999999998</v>
      </c>
      <c r="P963" s="96">
        <v>1753000</v>
      </c>
      <c r="Q963" s="96">
        <v>1484000</v>
      </c>
      <c r="R963" s="103">
        <v>1.18</v>
      </c>
      <c r="S963" s="103"/>
      <c r="T963" s="103"/>
      <c r="U963" s="103"/>
      <c r="V963" s="103">
        <f t="shared" ref="V963:V1026" si="231">1.849 + (0.01036 * K963) + (0.1184 * M963) - (0.002888 * K963 * M963)</f>
        <v>2.4458081253408799</v>
      </c>
      <c r="W963" s="96">
        <f t="shared" ref="W963:W1026" si="232">E963*1.01</f>
        <v>101.79790000000001</v>
      </c>
      <c r="X963" s="96">
        <f t="shared" ref="X963:X1026" si="233">E963*1.02</f>
        <v>102.8058</v>
      </c>
      <c r="Y963" s="103">
        <f t="shared" ref="Y963:Y1026" si="234">0.98*E963</f>
        <v>98.774200000000008</v>
      </c>
      <c r="Z963" s="103">
        <f t="shared" ref="Z963:Z1026" si="235">N963</f>
        <v>96.891761000000002</v>
      </c>
      <c r="AA963" s="103">
        <f t="shared" ref="AA963:AA1026" si="236">0.96*E963</f>
        <v>96.758400000000009</v>
      </c>
      <c r="AB963" s="96"/>
      <c r="AC963" s="96"/>
      <c r="AD963" s="96">
        <v>93.67</v>
      </c>
      <c r="AE963" s="96">
        <f t="shared" ref="AE963:AE1026" si="237">AC963/E963</f>
        <v>0</v>
      </c>
      <c r="AF963" s="96">
        <f t="shared" si="229"/>
        <v>0.92935807123722591</v>
      </c>
      <c r="AG963" s="96"/>
      <c r="AH963" s="103">
        <f>IF(AND(M963&lt;Variables!$G$6,M963&gt;Variables!$G$5),0,1)</f>
        <v>1</v>
      </c>
      <c r="AI963" s="103">
        <f t="shared" ref="AI963:AI1026" si="238">IF(L963&gt;N963,0,1)</f>
        <v>0</v>
      </c>
      <c r="AJ963" s="103">
        <f>IF(I963&gt;Variables!$G$7,0,1)</f>
        <v>1</v>
      </c>
      <c r="AK963" s="103">
        <f>IF(F963&gt;Variables!$G$8,0,1)</f>
        <v>0</v>
      </c>
      <c r="AL963" s="103">
        <f>IF(G963&gt;Variables!$G$9,0,1)</f>
        <v>1</v>
      </c>
      <c r="AM963" s="103">
        <f>IF(AND(K963&gt;Variables!$G$10,K963&lt;Variables!$G$11),0,1)</f>
        <v>0</v>
      </c>
      <c r="AN963" s="103">
        <f>IF(H963&lt;Variables!$G$13,1,0)</f>
        <v>1</v>
      </c>
      <c r="AO963" s="101">
        <f>IF(R963&lt;Variables!$G$12,0,1)</f>
        <v>0</v>
      </c>
      <c r="AP963" s="104">
        <f t="shared" si="230"/>
        <v>0</v>
      </c>
      <c r="AQ963" s="103"/>
      <c r="AR963" s="103"/>
      <c r="AS963" s="103"/>
      <c r="AT963" s="103">
        <v>1</v>
      </c>
      <c r="AU963" s="103"/>
      <c r="AV963" s="96" t="str">
        <f t="shared" ref="AV963:AV1026" si="239">IF(AE963&gt;$W$1,3,"")</f>
        <v/>
      </c>
      <c r="AW963" s="96">
        <f t="shared" ref="AW963:AW1026" si="240">IF(AND(AE963&lt;1.01,AT963=1),1,"")</f>
        <v>1</v>
      </c>
      <c r="AX963" s="96" t="str">
        <f t="shared" ref="AX963:AX1026" si="241">IF(AND(AV963="",AW963=""),2,"")</f>
        <v/>
      </c>
      <c r="AY963" s="96">
        <f t="shared" ref="AY963:AY1026" si="242">MAX(AV963:AX963)</f>
        <v>1</v>
      </c>
      <c r="AZ963" s="96">
        <f t="shared" ref="AZ963:AZ1026" si="243">1.849+(0.010306*K963)+(0.1184*M963)-(0.002888*K963*M963)</f>
        <v>2.4425740653408798</v>
      </c>
      <c r="BA963" s="96"/>
      <c r="BB963" s="96"/>
      <c r="BC963" s="96"/>
      <c r="BD963" s="96"/>
      <c r="BE963"/>
      <c r="BF963"/>
      <c r="BG963"/>
      <c r="BH963"/>
      <c r="BI963"/>
      <c r="BJ963" s="83"/>
      <c r="BK963" s="83"/>
    </row>
    <row r="964" spans="1:63" ht="14.1" customHeight="1" x14ac:dyDescent="0.2">
      <c r="A964" s="96"/>
      <c r="B964" s="96"/>
      <c r="C964" s="135">
        <v>44329.423611111109</v>
      </c>
      <c r="D964" s="96" t="s">
        <v>498</v>
      </c>
      <c r="E964" s="96">
        <v>7.3049999999999997</v>
      </c>
      <c r="F964" s="96">
        <v>6.4</v>
      </c>
      <c r="G964" s="96">
        <v>2.6</v>
      </c>
      <c r="H964" s="96">
        <v>14130</v>
      </c>
      <c r="I964" s="96">
        <v>1.0999999999999999E-2</v>
      </c>
      <c r="J964" s="96" t="s">
        <v>78</v>
      </c>
      <c r="K964" s="96">
        <v>59.58</v>
      </c>
      <c r="L964" s="96">
        <v>7.3080449999999999</v>
      </c>
      <c r="M964" s="96">
        <v>-4.1666000000000002E-2</v>
      </c>
      <c r="N964" s="96">
        <v>7.2897239999999996</v>
      </c>
      <c r="O964" s="96">
        <v>0.20954999999999999</v>
      </c>
      <c r="P964" s="96">
        <v>1092000</v>
      </c>
      <c r="Q964" s="96">
        <v>3133000</v>
      </c>
      <c r="R964" s="105">
        <v>0.35</v>
      </c>
      <c r="S964" s="105"/>
      <c r="T964" s="105"/>
      <c r="U964" s="105"/>
      <c r="V964" s="105">
        <f t="shared" si="231"/>
        <v>2.4684848908886399</v>
      </c>
      <c r="W964" s="96">
        <f t="shared" si="232"/>
        <v>7.37805</v>
      </c>
      <c r="X964" s="96">
        <f t="shared" si="233"/>
        <v>7.4511000000000003</v>
      </c>
      <c r="Y964" s="105">
        <f t="shared" si="234"/>
        <v>7.1588999999999992</v>
      </c>
      <c r="Z964" s="105">
        <f t="shared" si="235"/>
        <v>7.2897239999999996</v>
      </c>
      <c r="AA964" s="105">
        <f t="shared" si="236"/>
        <v>7.0127999999999995</v>
      </c>
      <c r="AB964" s="96"/>
      <c r="AC964" s="96">
        <v>7.34</v>
      </c>
      <c r="AD964" s="96">
        <v>7.2</v>
      </c>
      <c r="AE964" s="96">
        <f t="shared" si="237"/>
        <v>1.0047912388774811</v>
      </c>
      <c r="AF964" s="96">
        <f t="shared" si="229"/>
        <v>0.98562628336755653</v>
      </c>
      <c r="AG964" s="96"/>
      <c r="AH964" s="105">
        <f>IF(AND(M964&lt;Variables!$G$6,M964&gt;Variables!$G$5),0,1)</f>
        <v>1</v>
      </c>
      <c r="AI964" s="105">
        <f t="shared" si="238"/>
        <v>0</v>
      </c>
      <c r="AJ964" s="105">
        <f>IF(I964&gt;Variables!$G$7,0,1)</f>
        <v>0</v>
      </c>
      <c r="AK964" s="105">
        <f>IF(F964&gt;Variables!$G$8,0,1)</f>
        <v>1</v>
      </c>
      <c r="AL964" s="105">
        <f>IF(G964&gt;Variables!$G$9,0,1)</f>
        <v>1</v>
      </c>
      <c r="AM964" s="105">
        <f>IF(AND(K964&gt;Variables!$G$10,K964&lt;Variables!$G$11),0,1)</f>
        <v>0</v>
      </c>
      <c r="AN964" s="103">
        <f>IF(H964&lt;Variables!$G$13,1,0)</f>
        <v>0</v>
      </c>
      <c r="AO964" s="101">
        <f>IF(R964&lt;Variables!$G$12,0,1)</f>
        <v>0</v>
      </c>
      <c r="AP964" s="106">
        <f t="shared" si="230"/>
        <v>1</v>
      </c>
      <c r="AQ964" s="106"/>
      <c r="AR964" s="106"/>
      <c r="AS964" s="106"/>
      <c r="AT964" s="106"/>
      <c r="AU964" s="106">
        <v>1</v>
      </c>
      <c r="AV964" s="96" t="str">
        <f t="shared" si="239"/>
        <v/>
      </c>
      <c r="AW964" s="96" t="str">
        <f t="shared" si="240"/>
        <v/>
      </c>
      <c r="AX964" s="96">
        <f t="shared" si="241"/>
        <v>2</v>
      </c>
      <c r="AY964" s="96">
        <f t="shared" si="242"/>
        <v>2</v>
      </c>
      <c r="AZ964" s="96">
        <f t="shared" si="243"/>
        <v>2.4652675708886398</v>
      </c>
      <c r="BA964" s="96"/>
      <c r="BB964" s="96"/>
      <c r="BC964" s="96"/>
      <c r="BD964" s="96"/>
      <c r="BE964"/>
      <c r="BF964"/>
      <c r="BG964"/>
      <c r="BH964"/>
      <c r="BI964"/>
      <c r="BJ964" s="83"/>
      <c r="BK964" s="83"/>
    </row>
    <row r="965" spans="1:63" ht="14.1" customHeight="1" x14ac:dyDescent="0.2">
      <c r="A965" s="96"/>
      <c r="B965" s="96"/>
      <c r="C965" s="135">
        <v>44329.423611111109</v>
      </c>
      <c r="D965" s="96" t="s">
        <v>308</v>
      </c>
      <c r="E965" s="96">
        <v>18.350000000000001</v>
      </c>
      <c r="F965" s="96">
        <v>6.81</v>
      </c>
      <c r="G965" s="96">
        <v>5.46</v>
      </c>
      <c r="H965" s="96">
        <v>2150</v>
      </c>
      <c r="I965" s="96">
        <v>418.44</v>
      </c>
      <c r="J965" s="96" t="s">
        <v>78</v>
      </c>
      <c r="K965" s="96">
        <v>55.67</v>
      </c>
      <c r="L965" s="96">
        <v>18.355958000000001</v>
      </c>
      <c r="M965" s="96">
        <v>-3.2458000000000001E-2</v>
      </c>
      <c r="N965" s="96">
        <v>18.18385</v>
      </c>
      <c r="O965" s="96">
        <v>0.91372299999999995</v>
      </c>
      <c r="P965" s="96">
        <v>84392</v>
      </c>
      <c r="Q965" s="96">
        <v>761706</v>
      </c>
      <c r="R965" s="101">
        <v>0.11</v>
      </c>
      <c r="S965" s="101"/>
      <c r="T965" s="101"/>
      <c r="U965" s="101"/>
      <c r="V965" s="101">
        <f t="shared" si="231"/>
        <v>2.4271166064516803</v>
      </c>
      <c r="W965" s="101">
        <f t="shared" si="232"/>
        <v>18.5335</v>
      </c>
      <c r="X965" s="101">
        <f t="shared" si="233"/>
        <v>18.717000000000002</v>
      </c>
      <c r="Y965" s="96">
        <f t="shared" si="234"/>
        <v>17.983000000000001</v>
      </c>
      <c r="Z965" s="96">
        <f t="shared" si="235"/>
        <v>18.18385</v>
      </c>
      <c r="AA965" s="96">
        <f t="shared" si="236"/>
        <v>17.616</v>
      </c>
      <c r="AB965" s="96"/>
      <c r="AC965" s="96">
        <v>18.940000000000001</v>
      </c>
      <c r="AD965" s="96"/>
      <c r="AE965" s="101">
        <f t="shared" si="237"/>
        <v>1.0321525885558582</v>
      </c>
      <c r="AF965" s="96">
        <f t="shared" si="229"/>
        <v>0</v>
      </c>
      <c r="AG965" s="96"/>
      <c r="AH965" s="101">
        <f>IF(AND(M965&lt;Variables!$G$6,M965&gt;Variables!$G$5),0,1)</f>
        <v>1</v>
      </c>
      <c r="AI965" s="101">
        <f t="shared" si="238"/>
        <v>0</v>
      </c>
      <c r="AJ965" s="101">
        <f>IF(I965&gt;Variables!$G$7,0,1)</f>
        <v>0</v>
      </c>
      <c r="AK965" s="101">
        <f>IF(F965&gt;Variables!$G$8,0,1)</f>
        <v>1</v>
      </c>
      <c r="AL965" s="101">
        <f>IF(G965&gt;Variables!$G$9,0,1)</f>
        <v>1</v>
      </c>
      <c r="AM965" s="101">
        <f>IF(AND(K965&gt;Variables!$G$10,K965&lt;Variables!$G$11),0,1)</f>
        <v>0</v>
      </c>
      <c r="AN965" s="103">
        <f>IF(H965&lt;Variables!$G$13,1,0)</f>
        <v>1</v>
      </c>
      <c r="AO965" s="101">
        <f>IF(R965&lt;Variables!$G$12,0,1)</f>
        <v>0</v>
      </c>
      <c r="AP965" s="102">
        <f t="shared" si="230"/>
        <v>1</v>
      </c>
      <c r="AQ965" s="101"/>
      <c r="AR965" s="101">
        <v>1</v>
      </c>
      <c r="AS965" s="101"/>
      <c r="AT965" s="101"/>
      <c r="AU965" s="101"/>
      <c r="AV965" s="96">
        <f t="shared" si="239"/>
        <v>3</v>
      </c>
      <c r="AW965" s="96" t="str">
        <f t="shared" si="240"/>
        <v/>
      </c>
      <c r="AX965" s="96" t="str">
        <f t="shared" si="241"/>
        <v/>
      </c>
      <c r="AY965" s="96">
        <f t="shared" si="242"/>
        <v>3</v>
      </c>
      <c r="AZ965" s="96">
        <f t="shared" si="243"/>
        <v>2.4241104264516804</v>
      </c>
      <c r="BA965" s="96"/>
      <c r="BB965" s="96"/>
      <c r="BC965" s="96"/>
      <c r="BD965" s="96"/>
      <c r="BE965"/>
      <c r="BF965"/>
      <c r="BG965"/>
      <c r="BH965"/>
      <c r="BI965"/>
      <c r="BJ965" s="83"/>
      <c r="BK965" s="83"/>
    </row>
    <row r="966" spans="1:63" ht="14.1" customHeight="1" x14ac:dyDescent="0.2">
      <c r="A966" s="96"/>
      <c r="B966" s="96"/>
      <c r="C966" s="135">
        <v>44329.423611111109</v>
      </c>
      <c r="D966" s="96" t="s">
        <v>515</v>
      </c>
      <c r="E966" s="96">
        <v>7.24</v>
      </c>
      <c r="F966" s="96">
        <v>17.97</v>
      </c>
      <c r="G966" s="96">
        <v>13.12</v>
      </c>
      <c r="H966" s="96">
        <v>49.48</v>
      </c>
      <c r="I966" s="96">
        <v>-18.626000000000001</v>
      </c>
      <c r="J966" s="96" t="s">
        <v>78</v>
      </c>
      <c r="K966" s="96">
        <v>54.29</v>
      </c>
      <c r="L966" s="96">
        <v>7.252885</v>
      </c>
      <c r="M966" s="96">
        <v>-0.17765300000000001</v>
      </c>
      <c r="N966" s="96">
        <v>7.1122389999999998</v>
      </c>
      <c r="O966" s="96">
        <v>1.796354</v>
      </c>
      <c r="P966" s="96">
        <v>883760</v>
      </c>
      <c r="Q966" s="96">
        <v>164620</v>
      </c>
      <c r="R966" s="101">
        <v>5.37</v>
      </c>
      <c r="S966" s="101"/>
      <c r="T966" s="101"/>
      <c r="U966" s="101"/>
      <c r="V966" s="101">
        <f t="shared" si="231"/>
        <v>2.4182644133965598</v>
      </c>
      <c r="W966" s="101">
        <f t="shared" si="232"/>
        <v>7.3124000000000002</v>
      </c>
      <c r="X966" s="101">
        <f t="shared" si="233"/>
        <v>7.3848000000000003</v>
      </c>
      <c r="Y966" s="96">
        <f t="shared" si="234"/>
        <v>7.0952000000000002</v>
      </c>
      <c r="Z966" s="96">
        <f t="shared" si="235"/>
        <v>7.1122389999999998</v>
      </c>
      <c r="AA966" s="96">
        <f t="shared" si="236"/>
        <v>6.9504000000000001</v>
      </c>
      <c r="AB966" s="96"/>
      <c r="AC966" s="96">
        <v>7.55</v>
      </c>
      <c r="AD966" s="96"/>
      <c r="AE966" s="101">
        <f t="shared" si="237"/>
        <v>1.0428176795580111</v>
      </c>
      <c r="AF966" s="96">
        <f t="shared" si="229"/>
        <v>0</v>
      </c>
      <c r="AG966" s="96"/>
      <c r="AH966" s="101">
        <f>IF(AND(M966&lt;Variables!$G$6,M966&gt;Variables!$G$5),0,1)</f>
        <v>1</v>
      </c>
      <c r="AI966" s="101">
        <f t="shared" si="238"/>
        <v>0</v>
      </c>
      <c r="AJ966" s="101">
        <f>IF(I966&gt;Variables!$G$7,0,1)</f>
        <v>1</v>
      </c>
      <c r="AK966" s="101">
        <f>IF(F966&gt;Variables!$G$8,0,1)</f>
        <v>0</v>
      </c>
      <c r="AL966" s="101">
        <f>IF(G966&gt;Variables!$G$9,0,1)</f>
        <v>0</v>
      </c>
      <c r="AM966" s="101">
        <f>IF(AND(K966&gt;Variables!$G$10,K966&lt;Variables!$G$11),0,1)</f>
        <v>0</v>
      </c>
      <c r="AN966" s="103">
        <f>IF(H966&lt;Variables!$G$13,1,0)</f>
        <v>1</v>
      </c>
      <c r="AO966" s="101">
        <f>IF(R966&lt;Variables!$G$12,0,1)</f>
        <v>1</v>
      </c>
      <c r="AP966" s="102">
        <f t="shared" si="230"/>
        <v>1</v>
      </c>
      <c r="AQ966" s="102"/>
      <c r="AR966" s="102">
        <v>1</v>
      </c>
      <c r="AS966" s="102"/>
      <c r="AT966" s="102"/>
      <c r="AU966" s="102"/>
      <c r="AV966" s="96">
        <f t="shared" si="239"/>
        <v>3</v>
      </c>
      <c r="AW966" s="96" t="str">
        <f t="shared" si="240"/>
        <v/>
      </c>
      <c r="AX966" s="96" t="str">
        <f t="shared" si="241"/>
        <v/>
      </c>
      <c r="AY966" s="96">
        <f t="shared" si="242"/>
        <v>3</v>
      </c>
      <c r="AZ966" s="96">
        <f t="shared" si="243"/>
        <v>2.4153327533965601</v>
      </c>
      <c r="BA966" s="96"/>
      <c r="BB966" s="96"/>
      <c r="BC966" s="96"/>
      <c r="BD966" s="96"/>
      <c r="BE966"/>
      <c r="BF966"/>
      <c r="BG966"/>
      <c r="BH966"/>
      <c r="BI966"/>
      <c r="BJ966" s="83"/>
      <c r="BK966" s="83"/>
    </row>
    <row r="967" spans="1:63" ht="14.1" customHeight="1" x14ac:dyDescent="0.2">
      <c r="A967" s="96"/>
      <c r="B967" s="96"/>
      <c r="C967" s="135">
        <v>44329.423611111109</v>
      </c>
      <c r="D967" s="96" t="s">
        <v>516</v>
      </c>
      <c r="E967" s="96">
        <v>6.2255000000000003</v>
      </c>
      <c r="F967" s="96">
        <v>16.88</v>
      </c>
      <c r="G967" s="96">
        <v>15.07</v>
      </c>
      <c r="H967" s="96">
        <v>106.68</v>
      </c>
      <c r="I967" s="96">
        <v>-13.699</v>
      </c>
      <c r="J967" s="96" t="s">
        <v>78</v>
      </c>
      <c r="K967" s="96">
        <v>52.99</v>
      </c>
      <c r="L967" s="96">
        <v>6.3640230000000004</v>
      </c>
      <c r="M967" s="96">
        <v>-2.1766589999999999</v>
      </c>
      <c r="N967" s="96">
        <v>6.2378650000000002</v>
      </c>
      <c r="O967" s="96">
        <v>-0.19822500000000001</v>
      </c>
      <c r="P967" s="96">
        <v>8220</v>
      </c>
      <c r="Q967" s="96">
        <v>60080</v>
      </c>
      <c r="R967" s="103">
        <v>0.14000000000000001</v>
      </c>
      <c r="S967" s="103"/>
      <c r="T967" s="103"/>
      <c r="U967" s="103"/>
      <c r="V967" s="103">
        <f t="shared" si="231"/>
        <v>2.47336524566408</v>
      </c>
      <c r="W967" s="96">
        <f t="shared" si="232"/>
        <v>6.2877550000000006</v>
      </c>
      <c r="X967" s="96">
        <f t="shared" si="233"/>
        <v>6.3500100000000002</v>
      </c>
      <c r="Y967" s="103">
        <f t="shared" si="234"/>
        <v>6.1009900000000004</v>
      </c>
      <c r="Z967" s="103">
        <f t="shared" si="235"/>
        <v>6.2378650000000002</v>
      </c>
      <c r="AA967" s="103">
        <f t="shared" si="236"/>
        <v>5.9764800000000005</v>
      </c>
      <c r="AB967" s="96"/>
      <c r="AC967" s="96"/>
      <c r="AD967" s="96">
        <v>5.5</v>
      </c>
      <c r="AE967" s="96">
        <f t="shared" si="237"/>
        <v>0</v>
      </c>
      <c r="AF967" s="96">
        <f t="shared" si="229"/>
        <v>0.88346317564854226</v>
      </c>
      <c r="AG967" s="96"/>
      <c r="AH967" s="103">
        <f>IF(AND(M967&lt;Variables!$G$6,M967&gt;Variables!$G$5),0,1)</f>
        <v>0</v>
      </c>
      <c r="AI967" s="103">
        <f t="shared" si="238"/>
        <v>0</v>
      </c>
      <c r="AJ967" s="103">
        <f>IF(I967&gt;Variables!$G$7,0,1)</f>
        <v>1</v>
      </c>
      <c r="AK967" s="103">
        <f>IF(F967&gt;Variables!$G$8,0,1)</f>
        <v>0</v>
      </c>
      <c r="AL967" s="103">
        <f>IF(G967&gt;Variables!$G$9,0,1)</f>
        <v>0</v>
      </c>
      <c r="AM967" s="103">
        <f>IF(AND(K967&gt;Variables!$G$10,K967&lt;Variables!$G$11),0,1)</f>
        <v>0</v>
      </c>
      <c r="AN967" s="103">
        <f>IF(H967&lt;Variables!$G$13,1,0)</f>
        <v>1</v>
      </c>
      <c r="AO967" s="101">
        <f>IF(R967&lt;Variables!$G$12,0,1)</f>
        <v>0</v>
      </c>
      <c r="AP967" s="104">
        <f t="shared" si="230"/>
        <v>1</v>
      </c>
      <c r="AQ967" s="104"/>
      <c r="AR967" s="104"/>
      <c r="AS967" s="104"/>
      <c r="AT967" s="104">
        <v>1</v>
      </c>
      <c r="AU967" s="104"/>
      <c r="AV967" s="96" t="str">
        <f t="shared" si="239"/>
        <v/>
      </c>
      <c r="AW967" s="96">
        <f t="shared" si="240"/>
        <v>1</v>
      </c>
      <c r="AX967" s="96" t="str">
        <f t="shared" si="241"/>
        <v/>
      </c>
      <c r="AY967" s="96">
        <f t="shared" si="242"/>
        <v>1</v>
      </c>
      <c r="AZ967" s="96">
        <f t="shared" si="243"/>
        <v>2.4705037856640799</v>
      </c>
      <c r="BA967" s="96"/>
      <c r="BB967" s="96"/>
      <c r="BC967" s="96"/>
      <c r="BD967" s="96"/>
      <c r="BE967"/>
      <c r="BF967"/>
      <c r="BG967"/>
      <c r="BH967"/>
      <c r="BI967"/>
      <c r="BJ967" s="83"/>
      <c r="BK967" s="83"/>
    </row>
    <row r="968" spans="1:63" ht="14.1" customHeight="1" x14ac:dyDescent="0.2">
      <c r="A968" s="96"/>
      <c r="B968" s="96"/>
      <c r="C968" s="135">
        <v>44329.423611111109</v>
      </c>
      <c r="D968" s="96" t="s">
        <v>505</v>
      </c>
      <c r="E968" s="96">
        <v>25.17</v>
      </c>
      <c r="F968" s="96">
        <v>6.54</v>
      </c>
      <c r="G968" s="96">
        <v>4.74</v>
      </c>
      <c r="H968" s="96">
        <v>3530</v>
      </c>
      <c r="I968" s="96">
        <v>-20.213999999999999</v>
      </c>
      <c r="J968" s="96" t="s">
        <v>78</v>
      </c>
      <c r="K968" s="96">
        <v>52.79</v>
      </c>
      <c r="L968" s="96">
        <v>25.302420999999999</v>
      </c>
      <c r="M968" s="96">
        <v>-0.52335500000000001</v>
      </c>
      <c r="N968" s="96">
        <v>25.231019</v>
      </c>
      <c r="O968" s="96">
        <v>-0.241842</v>
      </c>
      <c r="P968" s="96">
        <v>19757</v>
      </c>
      <c r="Q968" s="96">
        <v>231414</v>
      </c>
      <c r="R968" s="105">
        <v>0.09</v>
      </c>
      <c r="S968" s="105"/>
      <c r="T968" s="105"/>
      <c r="U968" s="105"/>
      <c r="V968" s="105">
        <f t="shared" si="231"/>
        <v>2.4137285733796001</v>
      </c>
      <c r="W968" s="96">
        <f t="shared" si="232"/>
        <v>25.421700000000001</v>
      </c>
      <c r="X968" s="96">
        <f t="shared" si="233"/>
        <v>25.673400000000001</v>
      </c>
      <c r="Y968" s="105">
        <f t="shared" si="234"/>
        <v>24.666600000000003</v>
      </c>
      <c r="Z968" s="105">
        <f t="shared" si="235"/>
        <v>25.231019</v>
      </c>
      <c r="AA968" s="105">
        <f t="shared" si="236"/>
        <v>24.1632</v>
      </c>
      <c r="AB968" s="96"/>
      <c r="AC968" s="96"/>
      <c r="AD968" s="96">
        <v>24.81</v>
      </c>
      <c r="AE968" s="96">
        <f t="shared" si="237"/>
        <v>0</v>
      </c>
      <c r="AF968" s="96">
        <f t="shared" si="229"/>
        <v>0.98569725864123947</v>
      </c>
      <c r="AG968" s="96"/>
      <c r="AH968" s="105">
        <f>IF(AND(M968&lt;Variables!$G$6,M968&gt;Variables!$G$5),0,1)</f>
        <v>1</v>
      </c>
      <c r="AI968" s="105">
        <f t="shared" si="238"/>
        <v>0</v>
      </c>
      <c r="AJ968" s="105">
        <f>IF(I968&gt;Variables!$G$7,0,1)</f>
        <v>1</v>
      </c>
      <c r="AK968" s="105">
        <f>IF(F968&gt;Variables!$G$8,0,1)</f>
        <v>1</v>
      </c>
      <c r="AL968" s="105">
        <f>IF(G968&gt;Variables!$G$9,0,1)</f>
        <v>1</v>
      </c>
      <c r="AM968" s="105">
        <f>IF(AND(K968&gt;Variables!$G$10,K968&lt;Variables!$G$11),0,1)</f>
        <v>0</v>
      </c>
      <c r="AN968" s="103">
        <f>IF(H968&lt;Variables!$G$13,1,0)</f>
        <v>0</v>
      </c>
      <c r="AO968" s="101">
        <f>IF(R968&lt;Variables!$G$12,0,1)</f>
        <v>0</v>
      </c>
      <c r="AP968" s="106">
        <f t="shared" si="230"/>
        <v>1</v>
      </c>
      <c r="AQ968" s="106"/>
      <c r="AR968" s="106"/>
      <c r="AS968" s="106"/>
      <c r="AT968" s="106"/>
      <c r="AU968" s="106">
        <v>1</v>
      </c>
      <c r="AV968" s="96" t="str">
        <f t="shared" si="239"/>
        <v/>
      </c>
      <c r="AW968" s="96" t="str">
        <f t="shared" si="240"/>
        <v/>
      </c>
      <c r="AX968" s="96">
        <f t="shared" si="241"/>
        <v>2</v>
      </c>
      <c r="AY968" s="96">
        <f t="shared" si="242"/>
        <v>2</v>
      </c>
      <c r="AZ968" s="96">
        <f t="shared" si="243"/>
        <v>2.4108779133796001</v>
      </c>
      <c r="BA968" s="96"/>
      <c r="BB968" s="96"/>
      <c r="BC968" s="96"/>
      <c r="BD968" s="96"/>
      <c r="BE968"/>
      <c r="BF968"/>
      <c r="BG968"/>
      <c r="BH968"/>
      <c r="BI968"/>
      <c r="BJ968" s="83"/>
      <c r="BK968" s="83"/>
    </row>
    <row r="969" spans="1:63" ht="14.1" customHeight="1" x14ac:dyDescent="0.2">
      <c r="A969" s="96"/>
      <c r="B969" s="96"/>
      <c r="C969" s="135">
        <v>44329.423611111109</v>
      </c>
      <c r="D969" s="96" t="s">
        <v>506</v>
      </c>
      <c r="E969" s="96">
        <v>73.424999999999997</v>
      </c>
      <c r="F969" s="96">
        <v>8.58</v>
      </c>
      <c r="G969" s="96">
        <v>1.89</v>
      </c>
      <c r="H969" s="96">
        <v>1930</v>
      </c>
      <c r="I969" s="96">
        <v>98.367000000000004</v>
      </c>
      <c r="J969" s="96" t="s">
        <v>78</v>
      </c>
      <c r="K969" s="96">
        <v>52.34</v>
      </c>
      <c r="L969" s="96">
        <v>73.475255000000004</v>
      </c>
      <c r="M969" s="96">
        <v>-6.8396999999999999E-2</v>
      </c>
      <c r="N969" s="96">
        <v>73.499161000000001</v>
      </c>
      <c r="O969" s="96">
        <v>-0.1009</v>
      </c>
      <c r="P969" s="96">
        <v>362942</v>
      </c>
      <c r="Q969" s="96">
        <v>429193</v>
      </c>
      <c r="R969" s="105">
        <v>0.85</v>
      </c>
      <c r="S969" s="105"/>
      <c r="T969" s="105"/>
      <c r="U969" s="105"/>
      <c r="V969" s="105">
        <f t="shared" si="231"/>
        <v>2.3934829434542397</v>
      </c>
      <c r="W969" s="96">
        <f t="shared" si="232"/>
        <v>74.15925</v>
      </c>
      <c r="X969" s="96">
        <f t="shared" si="233"/>
        <v>74.893500000000003</v>
      </c>
      <c r="Y969" s="105">
        <f t="shared" si="234"/>
        <v>71.956499999999991</v>
      </c>
      <c r="Z969" s="105">
        <f t="shared" si="235"/>
        <v>73.499161000000001</v>
      </c>
      <c r="AA969" s="105">
        <f t="shared" si="236"/>
        <v>70.488</v>
      </c>
      <c r="AB969" s="96"/>
      <c r="AC969" s="96">
        <v>74.430000000000007</v>
      </c>
      <c r="AD969" s="96">
        <v>72.349999999999994</v>
      </c>
      <c r="AE969" s="97">
        <f t="shared" si="237"/>
        <v>1.0136874361593464</v>
      </c>
      <c r="AF969" s="96">
        <f t="shared" si="229"/>
        <v>0.98535921007831118</v>
      </c>
      <c r="AG969" s="96"/>
      <c r="AH969" s="105">
        <f>IF(AND(M969&lt;Variables!$G$6,M969&gt;Variables!$G$5),0,1)</f>
        <v>1</v>
      </c>
      <c r="AI969" s="105">
        <f t="shared" si="238"/>
        <v>1</v>
      </c>
      <c r="AJ969" s="105">
        <f>IF(I969&gt;Variables!$G$7,0,1)</f>
        <v>0</v>
      </c>
      <c r="AK969" s="105">
        <f>IF(F969&gt;Variables!$G$8,0,1)</f>
        <v>1</v>
      </c>
      <c r="AL969" s="105">
        <f>IF(G969&gt;Variables!$G$9,0,1)</f>
        <v>1</v>
      </c>
      <c r="AM969" s="105">
        <f>IF(AND(K969&gt;Variables!$G$10,K969&lt;Variables!$G$11),0,1)</f>
        <v>0</v>
      </c>
      <c r="AN969" s="103">
        <f>IF(H969&lt;Variables!$G$13,1,0)</f>
        <v>1</v>
      </c>
      <c r="AO969" s="101">
        <f>IF(R969&lt;Variables!$G$12,0,1)</f>
        <v>0</v>
      </c>
      <c r="AP969" s="106">
        <f t="shared" si="230"/>
        <v>1</v>
      </c>
      <c r="AQ969" s="106"/>
      <c r="AR969" s="106"/>
      <c r="AS969" s="106"/>
      <c r="AT969" s="106"/>
      <c r="AU969" s="106">
        <v>1</v>
      </c>
      <c r="AV969" s="96">
        <f t="shared" si="239"/>
        <v>3</v>
      </c>
      <c r="AW969" s="96" t="str">
        <f t="shared" si="240"/>
        <v/>
      </c>
      <c r="AX969" s="96" t="str">
        <f t="shared" si="241"/>
        <v/>
      </c>
      <c r="AY969" s="98">
        <f t="shared" si="242"/>
        <v>3</v>
      </c>
      <c r="AZ969" s="96">
        <f t="shared" si="243"/>
        <v>2.3906565834542399</v>
      </c>
      <c r="BA969" s="98"/>
      <c r="BB969" s="98"/>
      <c r="BC969" s="98"/>
      <c r="BD969" s="98"/>
      <c r="BE969" s="94"/>
      <c r="BF969"/>
      <c r="BG969"/>
      <c r="BH969"/>
      <c r="BI969"/>
      <c r="BJ969" s="83"/>
      <c r="BK969" s="83"/>
    </row>
    <row r="970" spans="1:63" ht="14.1" customHeight="1" x14ac:dyDescent="0.2">
      <c r="A970" s="96"/>
      <c r="B970" s="96"/>
      <c r="C970" s="135">
        <v>44329.423611111109</v>
      </c>
      <c r="D970" s="96" t="s">
        <v>501</v>
      </c>
      <c r="E970" s="96">
        <v>4.95</v>
      </c>
      <c r="F970" s="96">
        <v>19.809999999999999</v>
      </c>
      <c r="G970" s="96">
        <v>5.32</v>
      </c>
      <c r="H970" s="96">
        <v>187.61</v>
      </c>
      <c r="I970" s="96">
        <v>-11.583</v>
      </c>
      <c r="J970" s="96" t="s">
        <v>78</v>
      </c>
      <c r="K970" s="96">
        <v>51.92</v>
      </c>
      <c r="L970" s="96">
        <v>4.9955949999999998</v>
      </c>
      <c r="M970" s="96">
        <v>-0.91269900000000004</v>
      </c>
      <c r="N970" s="96">
        <v>4.9390150000000004</v>
      </c>
      <c r="O970" s="96">
        <v>0.222413</v>
      </c>
      <c r="P970" s="96">
        <v>352340</v>
      </c>
      <c r="Q970" s="96">
        <v>45940</v>
      </c>
      <c r="R970" s="97">
        <v>7.67</v>
      </c>
      <c r="S970" s="97"/>
      <c r="T970" s="97"/>
      <c r="U970" s="97"/>
      <c r="V970" s="97">
        <f t="shared" si="231"/>
        <v>2.4156822534470401</v>
      </c>
      <c r="W970" s="97">
        <f t="shared" si="232"/>
        <v>4.9995000000000003</v>
      </c>
      <c r="X970" s="96">
        <f t="shared" si="233"/>
        <v>5.0490000000000004</v>
      </c>
      <c r="Y970" s="96">
        <f t="shared" si="234"/>
        <v>4.851</v>
      </c>
      <c r="Z970" s="96">
        <f t="shared" si="235"/>
        <v>4.9390150000000004</v>
      </c>
      <c r="AA970" s="96">
        <f t="shared" si="236"/>
        <v>4.7519999999999998</v>
      </c>
      <c r="AB970" s="96"/>
      <c r="AC970" s="96">
        <v>5.13</v>
      </c>
      <c r="AD970" s="96">
        <v>4.8499999999999996</v>
      </c>
      <c r="AE970" s="97">
        <f t="shared" si="237"/>
        <v>1.0363636363636364</v>
      </c>
      <c r="AF970" s="96">
        <f t="shared" si="229"/>
        <v>0.97979797979797967</v>
      </c>
      <c r="AG970" s="96"/>
      <c r="AH970" s="97">
        <f>IF(AND(M970&lt;Variables!$G$6,M970&gt;Variables!$G$5),0,1)</f>
        <v>1</v>
      </c>
      <c r="AI970" s="97">
        <f t="shared" si="238"/>
        <v>0</v>
      </c>
      <c r="AJ970" s="97">
        <f>IF(I970&gt;Variables!$G$7,0,1)</f>
        <v>1</v>
      </c>
      <c r="AK970" s="97">
        <f>IF(F970&gt;Variables!$G$8,0,1)</f>
        <v>0</v>
      </c>
      <c r="AL970" s="97">
        <f>IF(G970&gt;Variables!$G$9,0,1)</f>
        <v>1</v>
      </c>
      <c r="AM970" s="97">
        <f>IF(AND(K970&gt;Variables!$G$10,K970&lt;Variables!$G$11),0,1)</f>
        <v>0</v>
      </c>
      <c r="AN970" s="103">
        <f>IF(H970&lt;Variables!$G$13,1,0)</f>
        <v>1</v>
      </c>
      <c r="AO970" s="101">
        <f>IF(R970&lt;Variables!$G$12,0,1)</f>
        <v>1</v>
      </c>
      <c r="AP970" s="99">
        <f t="shared" si="230"/>
        <v>1</v>
      </c>
      <c r="AQ970" s="99"/>
      <c r="AR970" s="99"/>
      <c r="AS970" s="99">
        <v>1</v>
      </c>
      <c r="AT970" s="99"/>
      <c r="AU970" s="99"/>
      <c r="AV970" s="96">
        <f t="shared" si="239"/>
        <v>3</v>
      </c>
      <c r="AW970" s="96" t="str">
        <f t="shared" si="240"/>
        <v/>
      </c>
      <c r="AX970" s="96" t="str">
        <f t="shared" si="241"/>
        <v/>
      </c>
      <c r="AY970" s="96">
        <f t="shared" si="242"/>
        <v>3</v>
      </c>
      <c r="AZ970" s="96">
        <f t="shared" si="243"/>
        <v>2.4128785734470402</v>
      </c>
      <c r="BA970" s="96"/>
      <c r="BB970" s="96"/>
      <c r="BC970" s="96"/>
      <c r="BD970" s="96"/>
      <c r="BE970"/>
      <c r="BF970"/>
      <c r="BG970"/>
      <c r="BH970"/>
      <c r="BI970"/>
      <c r="BJ970" s="83"/>
      <c r="BK970" s="83"/>
    </row>
    <row r="971" spans="1:63" ht="14.1" customHeight="1" x14ac:dyDescent="0.2">
      <c r="A971" s="96"/>
      <c r="B971" s="96"/>
      <c r="C971" s="135">
        <v>44329.423611111109</v>
      </c>
      <c r="D971" s="96" t="s">
        <v>495</v>
      </c>
      <c r="E971" s="96">
        <v>34.5</v>
      </c>
      <c r="F971" s="96">
        <v>9.5500000000000007</v>
      </c>
      <c r="G971" s="96">
        <v>-1.03</v>
      </c>
      <c r="H971" s="96">
        <v>3770</v>
      </c>
      <c r="I971" s="96">
        <v>2.9000000000000001E-2</v>
      </c>
      <c r="J971" s="96" t="s">
        <v>78</v>
      </c>
      <c r="K971" s="96">
        <v>51.74</v>
      </c>
      <c r="L971" s="96">
        <v>34.733165</v>
      </c>
      <c r="M971" s="96">
        <v>-0.67130400000000001</v>
      </c>
      <c r="N971" s="96">
        <v>34.160060999999999</v>
      </c>
      <c r="O971" s="96">
        <v>0.99513600000000002</v>
      </c>
      <c r="P971" s="96">
        <v>5013000</v>
      </c>
      <c r="Q971" s="96">
        <v>2864000</v>
      </c>
      <c r="R971" s="103">
        <v>1.75</v>
      </c>
      <c r="S971" s="103"/>
      <c r="T971" s="103"/>
      <c r="U971" s="103"/>
      <c r="V971" s="103">
        <f t="shared" si="231"/>
        <v>2.4058536871564797</v>
      </c>
      <c r="W971" s="96">
        <f t="shared" si="232"/>
        <v>34.844999999999999</v>
      </c>
      <c r="X971" s="96">
        <f t="shared" si="233"/>
        <v>35.19</v>
      </c>
      <c r="Y971" s="103">
        <f t="shared" si="234"/>
        <v>33.81</v>
      </c>
      <c r="Z971" s="103">
        <f t="shared" si="235"/>
        <v>34.160060999999999</v>
      </c>
      <c r="AA971" s="103">
        <f t="shared" si="236"/>
        <v>33.119999999999997</v>
      </c>
      <c r="AB971" s="96"/>
      <c r="AC971" s="96">
        <v>34.75</v>
      </c>
      <c r="AD971" s="96">
        <v>33.46</v>
      </c>
      <c r="AE971" s="96">
        <f t="shared" si="237"/>
        <v>1.0072463768115942</v>
      </c>
      <c r="AF971" s="96">
        <f t="shared" si="229"/>
        <v>0.96985507246376812</v>
      </c>
      <c r="AG971" s="96"/>
      <c r="AH971" s="103">
        <f>IF(AND(M971&lt;Variables!$G$6,M971&gt;Variables!$G$5),0,1)</f>
        <v>1</v>
      </c>
      <c r="AI971" s="103">
        <f t="shared" si="238"/>
        <v>0</v>
      </c>
      <c r="AJ971" s="103">
        <f>IF(I971&gt;Variables!$G$7,0,1)</f>
        <v>0</v>
      </c>
      <c r="AK971" s="103">
        <f>IF(F971&gt;Variables!$G$8,0,1)</f>
        <v>0</v>
      </c>
      <c r="AL971" s="103">
        <f>IF(G971&gt;Variables!$G$9,0,1)</f>
        <v>1</v>
      </c>
      <c r="AM971" s="103">
        <f>IF(AND(K971&gt;Variables!$G$10,K971&lt;Variables!$G$11),0,1)</f>
        <v>0</v>
      </c>
      <c r="AN971" s="103">
        <f>IF(H971&lt;Variables!$G$13,1,0)</f>
        <v>0</v>
      </c>
      <c r="AO971" s="101">
        <f>IF(R971&lt;Variables!$G$12,0,1)</f>
        <v>0</v>
      </c>
      <c r="AP971" s="104">
        <f t="shared" si="230"/>
        <v>1</v>
      </c>
      <c r="AQ971" s="103"/>
      <c r="AR971" s="103"/>
      <c r="AS971" s="103"/>
      <c r="AT971" s="103">
        <v>1</v>
      </c>
      <c r="AU971" s="103"/>
      <c r="AV971" s="96" t="str">
        <f t="shared" si="239"/>
        <v/>
      </c>
      <c r="AW971" s="96">
        <f t="shared" si="240"/>
        <v>1</v>
      </c>
      <c r="AX971" s="96" t="str">
        <f t="shared" si="241"/>
        <v/>
      </c>
      <c r="AY971" s="96">
        <f t="shared" si="242"/>
        <v>1</v>
      </c>
      <c r="AZ971" s="96">
        <f t="shared" si="243"/>
        <v>2.4030597271564798</v>
      </c>
      <c r="BA971" s="96"/>
      <c r="BB971" s="96"/>
      <c r="BC971" s="96"/>
      <c r="BD971" s="96"/>
      <c r="BE971"/>
      <c r="BF971"/>
      <c r="BG971"/>
      <c r="BH971"/>
      <c r="BI971"/>
      <c r="BJ971" s="83"/>
      <c r="BK971" s="83"/>
    </row>
    <row r="972" spans="1:63" ht="14.1" customHeight="1" x14ac:dyDescent="0.2">
      <c r="A972" s="96"/>
      <c r="B972" s="96"/>
      <c r="C972" s="135">
        <v>44329.423611111109</v>
      </c>
      <c r="D972" s="96" t="s">
        <v>507</v>
      </c>
      <c r="E972" s="96">
        <v>6.22</v>
      </c>
      <c r="F972" s="96">
        <v>19.239999999999998</v>
      </c>
      <c r="G972" s="96">
        <v>-5.33</v>
      </c>
      <c r="H972" s="96">
        <v>36.75</v>
      </c>
      <c r="I972" s="96">
        <v>-17.454000000000001</v>
      </c>
      <c r="J972" s="96" t="s">
        <v>76</v>
      </c>
      <c r="K972" s="96">
        <v>49.85</v>
      </c>
      <c r="L972" s="96">
        <v>6.2766950000000001</v>
      </c>
      <c r="M972" s="96">
        <v>-0.90326200000000001</v>
      </c>
      <c r="N972" s="96">
        <v>6.2955439999999996</v>
      </c>
      <c r="O972" s="96">
        <v>-1.1999580000000001</v>
      </c>
      <c r="P972" s="96">
        <v>21490000</v>
      </c>
      <c r="Q972" s="96">
        <v>399300</v>
      </c>
      <c r="R972" s="101">
        <v>53.82</v>
      </c>
      <c r="S972" s="101"/>
      <c r="T972" s="101"/>
      <c r="U972" s="101"/>
      <c r="V972" s="101">
        <f t="shared" si="231"/>
        <v>2.3885395189016001</v>
      </c>
      <c r="W972" s="101">
        <f t="shared" si="232"/>
        <v>6.2821999999999996</v>
      </c>
      <c r="X972" s="101">
        <f t="shared" si="233"/>
        <v>6.3444000000000003</v>
      </c>
      <c r="Y972" s="96">
        <f t="shared" si="234"/>
        <v>6.0955999999999992</v>
      </c>
      <c r="Z972" s="96">
        <f t="shared" si="235"/>
        <v>6.2955439999999996</v>
      </c>
      <c r="AA972" s="96">
        <f t="shared" si="236"/>
        <v>5.9711999999999996</v>
      </c>
      <c r="AB972" s="96"/>
      <c r="AC972" s="96">
        <v>6.5</v>
      </c>
      <c r="AD972" s="96"/>
      <c r="AE972" s="101">
        <f t="shared" si="237"/>
        <v>1.045016077170418</v>
      </c>
      <c r="AF972" s="96">
        <f t="shared" si="229"/>
        <v>0</v>
      </c>
      <c r="AG972" s="96"/>
      <c r="AH972" s="101">
        <f>IF(AND(M972&lt;Variables!$G$6,M972&gt;Variables!$G$5),0,1)</f>
        <v>1</v>
      </c>
      <c r="AI972" s="101">
        <f t="shared" si="238"/>
        <v>1</v>
      </c>
      <c r="AJ972" s="101">
        <f>IF(I972&gt;Variables!$G$7,0,1)</f>
        <v>1</v>
      </c>
      <c r="AK972" s="101">
        <f>IF(F972&gt;Variables!$G$8,0,1)</f>
        <v>0</v>
      </c>
      <c r="AL972" s="101">
        <f>IF(G972&gt;Variables!$G$9,0,1)</f>
        <v>1</v>
      </c>
      <c r="AM972" s="101">
        <f>IF(AND(K972&gt;Variables!$G$10,K972&lt;Variables!$G$11),0,1)</f>
        <v>1</v>
      </c>
      <c r="AN972" s="103">
        <f>IF(H972&lt;Variables!$G$13,1,0)</f>
        <v>1</v>
      </c>
      <c r="AO972" s="101">
        <f>IF(R972&lt;Variables!$G$12,0,1)</f>
        <v>1</v>
      </c>
      <c r="AP972" s="102">
        <f t="shared" si="230"/>
        <v>0</v>
      </c>
      <c r="AQ972" s="101"/>
      <c r="AR972" s="101">
        <v>1</v>
      </c>
      <c r="AS972" s="101"/>
      <c r="AT972" s="101"/>
      <c r="AU972" s="101"/>
      <c r="AV972" s="96">
        <f t="shared" si="239"/>
        <v>3</v>
      </c>
      <c r="AW972" s="96" t="str">
        <f t="shared" si="240"/>
        <v/>
      </c>
      <c r="AX972" s="96" t="str">
        <f t="shared" si="241"/>
        <v/>
      </c>
      <c r="AY972" s="96">
        <f t="shared" si="242"/>
        <v>3</v>
      </c>
      <c r="AZ972" s="96">
        <f t="shared" si="243"/>
        <v>2.3858476189016002</v>
      </c>
      <c r="BA972" s="96"/>
      <c r="BB972" s="96"/>
      <c r="BC972" s="96"/>
      <c r="BD972" s="96"/>
      <c r="BE972"/>
      <c r="BF972"/>
      <c r="BG972"/>
      <c r="BH972"/>
      <c r="BI972"/>
      <c r="BJ972" s="83"/>
      <c r="BK972" s="83"/>
    </row>
    <row r="973" spans="1:63" ht="14.1" customHeight="1" x14ac:dyDescent="0.2">
      <c r="A973" s="96"/>
      <c r="B973" s="96"/>
      <c r="C973" s="135">
        <v>44329.423611111109</v>
      </c>
      <c r="D973" s="96" t="s">
        <v>503</v>
      </c>
      <c r="E973" s="96">
        <v>40.57</v>
      </c>
      <c r="F973" s="96">
        <v>9.06</v>
      </c>
      <c r="G973" s="96">
        <v>7.27</v>
      </c>
      <c r="H973" s="96">
        <v>7420</v>
      </c>
      <c r="I973" s="96">
        <v>-18.913</v>
      </c>
      <c r="J973" s="96" t="s">
        <v>78</v>
      </c>
      <c r="K973" s="96">
        <v>48.11</v>
      </c>
      <c r="L973" s="96">
        <v>40.903421000000002</v>
      </c>
      <c r="M973" s="96">
        <v>-0.81514200000000003</v>
      </c>
      <c r="N973" s="96">
        <v>40.307174000000003</v>
      </c>
      <c r="O973" s="96">
        <v>0.652057</v>
      </c>
      <c r="P973" s="96">
        <v>125424</v>
      </c>
      <c r="Q973" s="96">
        <v>522854</v>
      </c>
      <c r="R973" s="105">
        <v>0.24</v>
      </c>
      <c r="S973" s="105"/>
      <c r="T973" s="105"/>
      <c r="U973" s="105"/>
      <c r="V973" s="105">
        <f t="shared" si="231"/>
        <v>2.3641639861185597</v>
      </c>
      <c r="W973" s="96">
        <f t="shared" si="232"/>
        <v>40.975700000000003</v>
      </c>
      <c r="X973" s="96">
        <f t="shared" si="233"/>
        <v>41.381399999999999</v>
      </c>
      <c r="Y973" s="105">
        <f t="shared" si="234"/>
        <v>39.758600000000001</v>
      </c>
      <c r="Z973" s="105">
        <f t="shared" si="235"/>
        <v>40.307174000000003</v>
      </c>
      <c r="AA973" s="105">
        <f t="shared" si="236"/>
        <v>38.947200000000002</v>
      </c>
      <c r="AB973" s="96"/>
      <c r="AC973" s="96">
        <v>41</v>
      </c>
      <c r="AD973" s="96">
        <v>39.950000000000003</v>
      </c>
      <c r="AE973" s="97">
        <f t="shared" si="237"/>
        <v>1.0105989647522799</v>
      </c>
      <c r="AF973" s="96">
        <f t="shared" si="229"/>
        <v>0.98471777175252662</v>
      </c>
      <c r="AG973" s="96"/>
      <c r="AH973" s="105">
        <f>IF(AND(M973&lt;Variables!$G$6,M973&gt;Variables!$G$5),0,1)</f>
        <v>1</v>
      </c>
      <c r="AI973" s="105">
        <f t="shared" si="238"/>
        <v>0</v>
      </c>
      <c r="AJ973" s="105">
        <f>IF(I973&gt;Variables!$G$7,0,1)</f>
        <v>1</v>
      </c>
      <c r="AK973" s="105">
        <f>IF(F973&gt;Variables!$G$8,0,1)</f>
        <v>0</v>
      </c>
      <c r="AL973" s="105">
        <f>IF(G973&gt;Variables!$G$9,0,1)</f>
        <v>1</v>
      </c>
      <c r="AM973" s="105">
        <f>IF(AND(K973&gt;Variables!$G$10,K973&lt;Variables!$G$11),0,1)</f>
        <v>1</v>
      </c>
      <c r="AN973" s="103">
        <f>IF(H973&lt;Variables!$G$13,1,0)</f>
        <v>0</v>
      </c>
      <c r="AO973" s="101">
        <f>IF(R973&lt;Variables!$G$12,0,1)</f>
        <v>0</v>
      </c>
      <c r="AP973" s="106">
        <f t="shared" si="230"/>
        <v>1</v>
      </c>
      <c r="AQ973" s="106"/>
      <c r="AR973" s="106"/>
      <c r="AS973" s="106"/>
      <c r="AT973" s="106"/>
      <c r="AU973" s="106">
        <v>1</v>
      </c>
      <c r="AV973" s="96">
        <f t="shared" si="239"/>
        <v>3</v>
      </c>
      <c r="AW973" s="96" t="str">
        <f t="shared" si="240"/>
        <v/>
      </c>
      <c r="AX973" s="96" t="str">
        <f t="shared" si="241"/>
        <v/>
      </c>
      <c r="AY973" s="96">
        <f t="shared" si="242"/>
        <v>3</v>
      </c>
      <c r="AZ973" s="96">
        <f t="shared" si="243"/>
        <v>2.3615660461185599</v>
      </c>
      <c r="BA973" s="96"/>
      <c r="BB973" s="96"/>
      <c r="BC973" s="96"/>
      <c r="BD973" s="96"/>
      <c r="BE973"/>
      <c r="BF973"/>
      <c r="BG973"/>
      <c r="BH973"/>
      <c r="BI973"/>
      <c r="BJ973" s="83"/>
      <c r="BK973" s="83"/>
    </row>
    <row r="974" spans="1:63" ht="14.1" customHeight="1" x14ac:dyDescent="0.2">
      <c r="A974" s="96"/>
      <c r="B974" s="96"/>
      <c r="C974" s="135">
        <v>44329.423611111109</v>
      </c>
      <c r="D974" s="96" t="s">
        <v>121</v>
      </c>
      <c r="E974" s="96">
        <v>7.37</v>
      </c>
      <c r="F974" s="96">
        <v>37.659999999999997</v>
      </c>
      <c r="G974" s="96">
        <v>-0.54</v>
      </c>
      <c r="H974" s="96">
        <v>35.53</v>
      </c>
      <c r="I974" s="96">
        <v>5.0000000000000001E-3</v>
      </c>
      <c r="J974" s="96" t="s">
        <v>78</v>
      </c>
      <c r="K974" s="96">
        <v>39.72</v>
      </c>
      <c r="L974" s="96">
        <v>7.7752350000000003</v>
      </c>
      <c r="M974" s="96">
        <v>-5.2118679999999999</v>
      </c>
      <c r="N974" s="96">
        <v>7.9323540000000001</v>
      </c>
      <c r="O974" s="96">
        <v>-7.0893670000000002</v>
      </c>
      <c r="P974" s="96">
        <v>18000000</v>
      </c>
      <c r="Q974" s="96">
        <v>6910000</v>
      </c>
      <c r="R974" s="103">
        <v>2.6</v>
      </c>
      <c r="S974" s="103"/>
      <c r="T974" s="103"/>
      <c r="U974" s="103"/>
      <c r="V974" s="103">
        <f t="shared" si="231"/>
        <v>2.2412744952204799</v>
      </c>
      <c r="W974" s="96">
        <f t="shared" si="232"/>
        <v>7.4436999999999998</v>
      </c>
      <c r="X974" s="96">
        <f t="shared" si="233"/>
        <v>7.5174000000000003</v>
      </c>
      <c r="Y974" s="103">
        <f t="shared" si="234"/>
        <v>7.2225999999999999</v>
      </c>
      <c r="Z974" s="103">
        <f t="shared" si="235"/>
        <v>7.9323540000000001</v>
      </c>
      <c r="AA974" s="103">
        <f t="shared" si="236"/>
        <v>7.0751999999999997</v>
      </c>
      <c r="AB974" s="96"/>
      <c r="AC974" s="96"/>
      <c r="AD974" s="96">
        <v>7.18</v>
      </c>
      <c r="AE974" s="96">
        <f t="shared" si="237"/>
        <v>0</v>
      </c>
      <c r="AF974" s="96">
        <f t="shared" si="229"/>
        <v>0.97421981004070546</v>
      </c>
      <c r="AG974" s="96"/>
      <c r="AH974" s="103">
        <f>IF(AND(M974&lt;Variables!$G$6,M974&gt;Variables!$G$5),0,1)</f>
        <v>1</v>
      </c>
      <c r="AI974" s="103">
        <f t="shared" si="238"/>
        <v>1</v>
      </c>
      <c r="AJ974" s="103">
        <f>IF(I974&gt;Variables!$G$7,0,1)</f>
        <v>0</v>
      </c>
      <c r="AK974" s="103">
        <f>IF(F974&gt;Variables!$G$8,0,1)</f>
        <v>0</v>
      </c>
      <c r="AL974" s="103">
        <f>IF(G974&gt;Variables!$G$9,0,1)</f>
        <v>1</v>
      </c>
      <c r="AM974" s="103">
        <f>IF(AND(K974&gt;Variables!$G$10,K974&lt;Variables!$G$11),0,1)</f>
        <v>1</v>
      </c>
      <c r="AN974" s="103">
        <f>IF(H974&lt;Variables!$G$13,1,0)</f>
        <v>1</v>
      </c>
      <c r="AO974" s="101">
        <f>IF(R974&lt;Variables!$G$12,0,1)</f>
        <v>1</v>
      </c>
      <c r="AP974" s="104">
        <f t="shared" si="230"/>
        <v>1</v>
      </c>
      <c r="AQ974" s="104"/>
      <c r="AR974" s="104"/>
      <c r="AS974" s="104"/>
      <c r="AT974" s="104">
        <v>1</v>
      </c>
      <c r="AU974" s="104"/>
      <c r="AV974" s="96" t="str">
        <f t="shared" si="239"/>
        <v/>
      </c>
      <c r="AW974" s="96">
        <f t="shared" si="240"/>
        <v>1</v>
      </c>
      <c r="AX974" s="96" t="str">
        <f t="shared" si="241"/>
        <v/>
      </c>
      <c r="AY974" s="96">
        <f t="shared" si="242"/>
        <v>1</v>
      </c>
      <c r="AZ974" s="96">
        <f t="shared" si="243"/>
        <v>2.23912961522048</v>
      </c>
      <c r="BA974" s="96"/>
      <c r="BB974" s="96"/>
      <c r="BC974" s="96"/>
      <c r="BD974" s="96"/>
      <c r="BE974"/>
      <c r="BF974"/>
      <c r="BG974"/>
      <c r="BH974"/>
      <c r="BI974"/>
      <c r="BJ974" s="83"/>
      <c r="BK974" s="83"/>
    </row>
    <row r="975" spans="1:63" ht="14.1" customHeight="1" x14ac:dyDescent="0.2">
      <c r="A975" s="96"/>
      <c r="B975" s="96"/>
      <c r="C975" s="135">
        <v>44329.430555555555</v>
      </c>
      <c r="D975" s="96" t="s">
        <v>513</v>
      </c>
      <c r="E975" s="96">
        <v>46.69</v>
      </c>
      <c r="F975" s="96">
        <v>7.24</v>
      </c>
      <c r="G975" s="96">
        <v>2.3199999999999998</v>
      </c>
      <c r="H975" s="96">
        <v>6080</v>
      </c>
      <c r="I975" s="96">
        <v>20.297999999999998</v>
      </c>
      <c r="J975" s="96" t="s">
        <v>78</v>
      </c>
      <c r="K975" s="96">
        <v>68.05</v>
      </c>
      <c r="L975" s="96">
        <v>46.521749999999997</v>
      </c>
      <c r="M975" s="96">
        <v>0.36165900000000001</v>
      </c>
      <c r="N975" s="96">
        <v>46.137934999999999</v>
      </c>
      <c r="O975" s="96">
        <v>1.196553</v>
      </c>
      <c r="P975" s="96">
        <v>384568</v>
      </c>
      <c r="Q975" s="96">
        <v>1754000</v>
      </c>
      <c r="R975" s="105">
        <v>0.22</v>
      </c>
      <c r="S975" s="105"/>
      <c r="T975" s="105"/>
      <c r="U975" s="105"/>
      <c r="V975" s="105">
        <f t="shared" si="231"/>
        <v>2.5257421609844002</v>
      </c>
      <c r="W975" s="96">
        <f t="shared" si="232"/>
        <v>47.1569</v>
      </c>
      <c r="X975" s="96">
        <f t="shared" si="233"/>
        <v>47.623799999999996</v>
      </c>
      <c r="Y975" s="105">
        <f t="shared" si="234"/>
        <v>45.7562</v>
      </c>
      <c r="Z975" s="105">
        <f t="shared" si="235"/>
        <v>46.137934999999999</v>
      </c>
      <c r="AA975" s="105">
        <f t="shared" si="236"/>
        <v>44.822399999999995</v>
      </c>
      <c r="AB975" s="96"/>
      <c r="AC975" s="96">
        <v>46.88</v>
      </c>
      <c r="AD975" s="96">
        <v>46.05</v>
      </c>
      <c r="AE975" s="96">
        <f t="shared" si="237"/>
        <v>1.0040693938744913</v>
      </c>
      <c r="AF975" s="96">
        <f t="shared" si="229"/>
        <v>0.98629256800171339</v>
      </c>
      <c r="AG975" s="96"/>
      <c r="AH975" s="105">
        <f>IF(AND(M975&lt;Variables!$G$6,M975&gt;Variables!$G$5),0,1)</f>
        <v>1</v>
      </c>
      <c r="AI975" s="105">
        <f t="shared" si="238"/>
        <v>0</v>
      </c>
      <c r="AJ975" s="105">
        <f>IF(I975&gt;Variables!$G$7,0,1)</f>
        <v>0</v>
      </c>
      <c r="AK975" s="105">
        <f>IF(F975&gt;Variables!$G$8,0,1)</f>
        <v>1</v>
      </c>
      <c r="AL975" s="105">
        <f>IF(G975&gt;Variables!$G$9,0,1)</f>
        <v>1</v>
      </c>
      <c r="AM975" s="105">
        <f>IF(AND(K975&gt;Variables!$G$10,K975&lt;Variables!$G$11),0,1)</f>
        <v>0</v>
      </c>
      <c r="AN975" s="103">
        <f>IF(H975&lt;Variables!$G$13,1,0)</f>
        <v>0</v>
      </c>
      <c r="AO975" s="101">
        <f>IF(R975&lt;Variables!$G$12,0,1)</f>
        <v>0</v>
      </c>
      <c r="AP975" s="106">
        <f t="shared" si="230"/>
        <v>1</v>
      </c>
      <c r="AQ975" s="106"/>
      <c r="AR975" s="106"/>
      <c r="AS975" s="106"/>
      <c r="AT975" s="106"/>
      <c r="AU975" s="106">
        <v>1</v>
      </c>
      <c r="AV975" s="96" t="str">
        <f t="shared" si="239"/>
        <v/>
      </c>
      <c r="AW975" s="96" t="str">
        <f t="shared" si="240"/>
        <v/>
      </c>
      <c r="AX975" s="96">
        <f t="shared" si="241"/>
        <v>2</v>
      </c>
      <c r="AY975" s="96">
        <f t="shared" si="242"/>
        <v>2</v>
      </c>
      <c r="AZ975" s="96">
        <f t="shared" si="243"/>
        <v>2.5220674609843998</v>
      </c>
      <c r="BA975" s="96"/>
      <c r="BB975" s="96"/>
      <c r="BC975" s="96"/>
      <c r="BD975" s="96"/>
      <c r="BE975"/>
      <c r="BF975"/>
      <c r="BG975"/>
      <c r="BH975"/>
      <c r="BI975"/>
      <c r="BJ975" s="83"/>
      <c r="BK975" s="83"/>
    </row>
    <row r="976" spans="1:63" ht="14.1" customHeight="1" x14ac:dyDescent="0.2">
      <c r="A976" s="96"/>
      <c r="B976" s="96"/>
      <c r="C976" s="135">
        <v>44329.430555555555</v>
      </c>
      <c r="D976" s="96" t="s">
        <v>517</v>
      </c>
      <c r="E976" s="96">
        <v>28.61</v>
      </c>
      <c r="F976" s="96">
        <v>6.88</v>
      </c>
      <c r="G976" s="96">
        <v>5.18</v>
      </c>
      <c r="H976" s="96">
        <v>5380</v>
      </c>
      <c r="I976" s="96">
        <v>-14.481999999999999</v>
      </c>
      <c r="J976" s="96" t="s">
        <v>78</v>
      </c>
      <c r="K976" s="96">
        <v>74.91</v>
      </c>
      <c r="L976" s="96">
        <v>28.38776</v>
      </c>
      <c r="M976" s="96">
        <v>0.78287300000000004</v>
      </c>
      <c r="N976" s="96">
        <v>28.139578</v>
      </c>
      <c r="O976" s="96">
        <v>1.671743</v>
      </c>
      <c r="P976" s="96">
        <v>776097</v>
      </c>
      <c r="Q976" s="96">
        <v>2016000</v>
      </c>
      <c r="R976" s="105">
        <v>0.38</v>
      </c>
      <c r="S976" s="105"/>
      <c r="T976" s="105"/>
      <c r="U976" s="105"/>
      <c r="V976" s="105">
        <f t="shared" si="231"/>
        <v>2.5483929557501601</v>
      </c>
      <c r="W976" s="96">
        <f t="shared" si="232"/>
        <v>28.896100000000001</v>
      </c>
      <c r="X976" s="96">
        <f t="shared" si="233"/>
        <v>29.182200000000002</v>
      </c>
      <c r="Y976" s="105">
        <f t="shared" si="234"/>
        <v>28.037799999999997</v>
      </c>
      <c r="Z976" s="105">
        <f t="shared" si="235"/>
        <v>28.139578</v>
      </c>
      <c r="AA976" s="105">
        <f t="shared" si="236"/>
        <v>27.465599999999998</v>
      </c>
      <c r="AB976" s="96"/>
      <c r="AC976" s="96">
        <v>28.72</v>
      </c>
      <c r="AD976" s="96">
        <v>27.72</v>
      </c>
      <c r="AE976" s="96">
        <f t="shared" si="237"/>
        <v>1.0038448095071653</v>
      </c>
      <c r="AF976" s="96">
        <f t="shared" si="229"/>
        <v>0.96889199580566232</v>
      </c>
      <c r="AG976" s="96"/>
      <c r="AH976" s="105">
        <f>IF(AND(M976&lt;Variables!$G$6,M976&gt;Variables!$G$5),0,1)</f>
        <v>1</v>
      </c>
      <c r="AI976" s="105">
        <f t="shared" si="238"/>
        <v>0</v>
      </c>
      <c r="AJ976" s="105">
        <f>IF(I976&gt;Variables!$G$7,0,1)</f>
        <v>1</v>
      </c>
      <c r="AK976" s="105">
        <f>IF(F976&gt;Variables!$G$8,0,1)</f>
        <v>1</v>
      </c>
      <c r="AL976" s="105">
        <f>IF(G976&gt;Variables!$G$9,0,1)</f>
        <v>1</v>
      </c>
      <c r="AM976" s="105">
        <f>IF(AND(K976&gt;Variables!$G$10,K976&lt;Variables!$G$11),0,1)</f>
        <v>0</v>
      </c>
      <c r="AN976" s="103">
        <f>IF(H976&lt;Variables!$G$13,1,0)</f>
        <v>0</v>
      </c>
      <c r="AO976" s="101">
        <f>IF(R976&lt;Variables!$G$12,0,1)</f>
        <v>0</v>
      </c>
      <c r="AP976" s="106">
        <f t="shared" si="230"/>
        <v>1</v>
      </c>
      <c r="AQ976" s="105"/>
      <c r="AR976" s="105"/>
      <c r="AS976" s="105"/>
      <c r="AT976" s="105"/>
      <c r="AU976" s="105">
        <v>1</v>
      </c>
      <c r="AV976" s="96" t="str">
        <f t="shared" si="239"/>
        <v/>
      </c>
      <c r="AW976" s="96" t="str">
        <f t="shared" si="240"/>
        <v/>
      </c>
      <c r="AX976" s="96">
        <f t="shared" si="241"/>
        <v>2</v>
      </c>
      <c r="AY976" s="96">
        <f t="shared" si="242"/>
        <v>2</v>
      </c>
      <c r="AZ976" s="96">
        <f t="shared" si="243"/>
        <v>2.54434781575016</v>
      </c>
      <c r="BA976" s="96"/>
      <c r="BB976" s="96"/>
      <c r="BC976" s="96"/>
      <c r="BD976" s="96"/>
      <c r="BE976"/>
      <c r="BF976"/>
      <c r="BG976"/>
      <c r="BH976"/>
      <c r="BI976"/>
      <c r="BJ976" s="83"/>
      <c r="BK976" s="83"/>
    </row>
    <row r="977" spans="1:63" ht="14.1" customHeight="1" x14ac:dyDescent="0.2">
      <c r="A977" s="96"/>
      <c r="B977" s="96"/>
      <c r="C977" s="141">
        <v>44329.430555555555</v>
      </c>
      <c r="D977" s="89" t="s">
        <v>331</v>
      </c>
      <c r="E977" s="89">
        <v>11.97</v>
      </c>
      <c r="F977" s="89">
        <v>15.36</v>
      </c>
      <c r="G977" s="89">
        <v>10.02</v>
      </c>
      <c r="H977" s="89">
        <v>4500</v>
      </c>
      <c r="I977" s="89">
        <v>57.866999999999997</v>
      </c>
      <c r="J977" s="89" t="s">
        <v>76</v>
      </c>
      <c r="K977" s="89">
        <v>70.41</v>
      </c>
      <c r="L977" s="89">
        <v>11.765425</v>
      </c>
      <c r="M977" s="89">
        <v>1.7387809999999999</v>
      </c>
      <c r="N977" s="89">
        <v>11.447146999999999</v>
      </c>
      <c r="O977" s="89">
        <v>4.567539</v>
      </c>
      <c r="P977" s="89">
        <v>38514000</v>
      </c>
      <c r="Q977" s="89">
        <v>87945000</v>
      </c>
      <c r="R977" s="107">
        <v>0.44</v>
      </c>
      <c r="S977" s="107"/>
      <c r="T977" s="107"/>
      <c r="U977" s="107"/>
      <c r="V977" s="107">
        <f t="shared" si="231"/>
        <v>2.4307484476335204</v>
      </c>
      <c r="W977" s="89">
        <f t="shared" si="232"/>
        <v>12.089700000000001</v>
      </c>
      <c r="X977" s="89">
        <f t="shared" si="233"/>
        <v>12.2094</v>
      </c>
      <c r="Y977" s="107">
        <f t="shared" si="234"/>
        <v>11.730600000000001</v>
      </c>
      <c r="Z977" s="107">
        <f t="shared" si="235"/>
        <v>11.447146999999999</v>
      </c>
      <c r="AA977" s="107">
        <f t="shared" si="236"/>
        <v>11.491200000000001</v>
      </c>
      <c r="AB977" s="96"/>
      <c r="AC977" s="96">
        <v>12.14</v>
      </c>
      <c r="AD977" s="96">
        <v>11.69</v>
      </c>
      <c r="AE977" s="97">
        <f t="shared" si="237"/>
        <v>1.014202172096909</v>
      </c>
      <c r="AF977" s="96">
        <f t="shared" si="229"/>
        <v>0.97660818713450281</v>
      </c>
      <c r="AG977" s="96"/>
      <c r="AH977" s="103">
        <f>IF(AND(M977&lt;Variables!$G$6,M977&gt;Variables!$G$5),0,1)</f>
        <v>1</v>
      </c>
      <c r="AI977" s="103">
        <f t="shared" si="238"/>
        <v>0</v>
      </c>
      <c r="AJ977" s="103">
        <f>IF(I977&gt;Variables!$G$7,0,1)</f>
        <v>0</v>
      </c>
      <c r="AK977" s="103">
        <f>IF(F977&gt;Variables!$G$8,0,1)</f>
        <v>0</v>
      </c>
      <c r="AL977" s="103">
        <f>IF(G977&gt;Variables!$G$9,0,1)</f>
        <v>1</v>
      </c>
      <c r="AM977" s="103">
        <f>IF(AND(K977&gt;Variables!$G$10,K977&lt;Variables!$G$11),0,1)</f>
        <v>0</v>
      </c>
      <c r="AN977" s="103">
        <f>IF(H977&lt;Variables!$G$13,1,0)</f>
        <v>0</v>
      </c>
      <c r="AO977" s="101">
        <f>IF(R977&lt;Variables!$G$12,0,1)</f>
        <v>0</v>
      </c>
      <c r="AP977" s="104">
        <f t="shared" si="230"/>
        <v>0</v>
      </c>
      <c r="AQ977" s="104"/>
      <c r="AR977" s="104"/>
      <c r="AS977" s="104"/>
      <c r="AT977" s="104">
        <v>1</v>
      </c>
      <c r="AU977" s="104"/>
      <c r="AV977" s="96">
        <f t="shared" si="239"/>
        <v>3</v>
      </c>
      <c r="AW977" s="96" t="str">
        <f t="shared" si="240"/>
        <v/>
      </c>
      <c r="AX977" s="96" t="str">
        <f t="shared" si="241"/>
        <v/>
      </c>
      <c r="AY977" s="96">
        <f t="shared" si="242"/>
        <v>3</v>
      </c>
      <c r="AZ977" s="96">
        <f t="shared" si="243"/>
        <v>2.42694630763352</v>
      </c>
      <c r="BA977" s="96"/>
      <c r="BB977" s="96"/>
      <c r="BC977" s="96"/>
      <c r="BD977" s="96"/>
      <c r="BE977"/>
      <c r="BF977"/>
      <c r="BG977"/>
      <c r="BH977"/>
      <c r="BI977"/>
      <c r="BJ977" s="83"/>
      <c r="BK977" s="83"/>
    </row>
    <row r="978" spans="1:63" ht="14.1" customHeight="1" x14ac:dyDescent="0.2">
      <c r="A978" s="96"/>
      <c r="B978" s="96"/>
      <c r="C978" s="135">
        <v>44329.430555555555</v>
      </c>
      <c r="D978" s="96" t="s">
        <v>308</v>
      </c>
      <c r="E978" s="96">
        <v>18.7</v>
      </c>
      <c r="F978" s="96">
        <v>8.56</v>
      </c>
      <c r="G978" s="96">
        <v>7.47</v>
      </c>
      <c r="H978" s="96">
        <v>2150</v>
      </c>
      <c r="I978" s="96">
        <v>424.82299999999998</v>
      </c>
      <c r="J978" s="96" t="s">
        <v>78</v>
      </c>
      <c r="K978" s="96">
        <v>65.05</v>
      </c>
      <c r="L978" s="96">
        <v>18.533180000000002</v>
      </c>
      <c r="M978" s="96">
        <v>0.900115</v>
      </c>
      <c r="N978" s="96">
        <v>18.281027999999999</v>
      </c>
      <c r="O978" s="96">
        <v>2.2918419999999999</v>
      </c>
      <c r="P978" s="96">
        <v>97501</v>
      </c>
      <c r="Q978" s="96">
        <v>761706</v>
      </c>
      <c r="R978" s="105">
        <v>0.13</v>
      </c>
      <c r="S978" s="105"/>
      <c r="T978" s="105"/>
      <c r="U978" s="105"/>
      <c r="V978" s="105">
        <f t="shared" si="231"/>
        <v>2.4603920515939999</v>
      </c>
      <c r="W978" s="96">
        <f t="shared" si="232"/>
        <v>18.887</v>
      </c>
      <c r="X978" s="96">
        <f t="shared" si="233"/>
        <v>19.073999999999998</v>
      </c>
      <c r="Y978" s="105">
        <f t="shared" si="234"/>
        <v>18.326000000000001</v>
      </c>
      <c r="Z978" s="105">
        <f t="shared" si="235"/>
        <v>18.281027999999999</v>
      </c>
      <c r="AA978" s="105">
        <f t="shared" si="236"/>
        <v>17.951999999999998</v>
      </c>
      <c r="AB978" s="96"/>
      <c r="AC978" s="96">
        <v>18.940000000000001</v>
      </c>
      <c r="AD978" s="96">
        <v>18.309999999999999</v>
      </c>
      <c r="AE978" s="97">
        <f t="shared" si="237"/>
        <v>1.0128342245989306</v>
      </c>
      <c r="AF978" s="96">
        <f t="shared" si="229"/>
        <v>0.97914438502673795</v>
      </c>
      <c r="AG978" s="96"/>
      <c r="AH978" s="105">
        <f>IF(AND(M978&lt;Variables!$G$6,M978&gt;Variables!$G$5),0,1)</f>
        <v>1</v>
      </c>
      <c r="AI978" s="105">
        <f t="shared" si="238"/>
        <v>0</v>
      </c>
      <c r="AJ978" s="105">
        <f>IF(I978&gt;Variables!$G$7,0,1)</f>
        <v>0</v>
      </c>
      <c r="AK978" s="105">
        <f>IF(F978&gt;Variables!$G$8,0,1)</f>
        <v>1</v>
      </c>
      <c r="AL978" s="105">
        <f>IF(G978&gt;Variables!$G$9,0,1)</f>
        <v>1</v>
      </c>
      <c r="AM978" s="105">
        <f>IF(AND(K978&gt;Variables!$G$10,K978&lt;Variables!$G$11),0,1)</f>
        <v>0</v>
      </c>
      <c r="AN978" s="103">
        <f>IF(H978&lt;Variables!$G$13,1,0)</f>
        <v>1</v>
      </c>
      <c r="AO978" s="101">
        <f>IF(R978&lt;Variables!$G$12,0,1)</f>
        <v>0</v>
      </c>
      <c r="AP978" s="106">
        <f t="shared" si="230"/>
        <v>1</v>
      </c>
      <c r="AQ978" s="105"/>
      <c r="AR978" s="105"/>
      <c r="AS978" s="105"/>
      <c r="AT978" s="105"/>
      <c r="AU978" s="105">
        <v>1</v>
      </c>
      <c r="AV978" s="96">
        <f t="shared" si="239"/>
        <v>3</v>
      </c>
      <c r="AW978" s="96" t="str">
        <f t="shared" si="240"/>
        <v/>
      </c>
      <c r="AX978" s="96" t="str">
        <f t="shared" si="241"/>
        <v/>
      </c>
      <c r="AY978" s="96">
        <f t="shared" si="242"/>
        <v>3</v>
      </c>
      <c r="AZ978" s="96">
        <f t="shared" si="243"/>
        <v>2.4568793515939999</v>
      </c>
      <c r="BA978" s="96"/>
      <c r="BB978" s="96"/>
      <c r="BC978" s="96"/>
      <c r="BD978" s="96"/>
      <c r="BE978"/>
      <c r="BF978"/>
      <c r="BG978"/>
      <c r="BH978"/>
      <c r="BI978"/>
      <c r="BJ978" s="83"/>
      <c r="BK978" s="83"/>
    </row>
    <row r="979" spans="1:63" ht="14.1" customHeight="1" x14ac:dyDescent="0.2">
      <c r="A979" s="96"/>
      <c r="B979" s="96"/>
      <c r="C979" s="135">
        <v>44329.430555555555</v>
      </c>
      <c r="D979" s="96" t="s">
        <v>512</v>
      </c>
      <c r="E979" s="96">
        <v>12.965</v>
      </c>
      <c r="F979" s="96">
        <v>7.01</v>
      </c>
      <c r="G979" s="96">
        <v>6.18</v>
      </c>
      <c r="H979" s="96">
        <v>2880</v>
      </c>
      <c r="I979" s="96">
        <v>-77.760999999999996</v>
      </c>
      <c r="J979" s="96" t="s">
        <v>76</v>
      </c>
      <c r="K979" s="96">
        <v>59.88</v>
      </c>
      <c r="L979" s="96">
        <v>12.976585</v>
      </c>
      <c r="M979" s="96">
        <v>-8.9275999999999994E-2</v>
      </c>
      <c r="N979" s="96">
        <v>12.744888</v>
      </c>
      <c r="O979" s="96">
        <v>1.7270589999999999</v>
      </c>
      <c r="P979" s="96">
        <v>882799</v>
      </c>
      <c r="Q979" s="96">
        <v>3957000</v>
      </c>
      <c r="R979" s="103">
        <v>0.22</v>
      </c>
      <c r="S979" s="103"/>
      <c r="T979" s="103"/>
      <c r="U979" s="103"/>
      <c r="V979" s="103">
        <f t="shared" si="231"/>
        <v>2.4742253273894401</v>
      </c>
      <c r="W979" s="96">
        <f t="shared" si="232"/>
        <v>13.09465</v>
      </c>
      <c r="X979" s="96">
        <f t="shared" si="233"/>
        <v>13.224299999999999</v>
      </c>
      <c r="Y979" s="103">
        <f t="shared" si="234"/>
        <v>12.7057</v>
      </c>
      <c r="Z979" s="103">
        <f t="shared" si="235"/>
        <v>12.744888</v>
      </c>
      <c r="AA979" s="103">
        <f t="shared" si="236"/>
        <v>12.446399999999999</v>
      </c>
      <c r="AB979" s="96"/>
      <c r="AC979" s="96">
        <v>12.99</v>
      </c>
      <c r="AD979" s="96">
        <v>12.57</v>
      </c>
      <c r="AE979" s="96">
        <f t="shared" si="237"/>
        <v>1.0019282684149633</v>
      </c>
      <c r="AF979" s="96">
        <f t="shared" si="229"/>
        <v>0.96953335904357885</v>
      </c>
      <c r="AG979" s="96"/>
      <c r="AH979" s="103">
        <f>IF(AND(M979&lt;Variables!$G$6,M979&gt;Variables!$G$5),0,1)</f>
        <v>1</v>
      </c>
      <c r="AI979" s="103">
        <f t="shared" si="238"/>
        <v>0</v>
      </c>
      <c r="AJ979" s="103">
        <f>IF(I979&gt;Variables!$G$7,0,1)</f>
        <v>1</v>
      </c>
      <c r="AK979" s="103">
        <f>IF(F979&gt;Variables!$G$8,0,1)</f>
        <v>1</v>
      </c>
      <c r="AL979" s="103">
        <f>IF(G979&gt;Variables!$G$9,0,1)</f>
        <v>1</v>
      </c>
      <c r="AM979" s="103">
        <f>IF(AND(K979&gt;Variables!$G$10,K979&lt;Variables!$G$11),0,1)</f>
        <v>0</v>
      </c>
      <c r="AN979" s="103">
        <f>IF(H979&lt;Variables!$G$13,1,0)</f>
        <v>0</v>
      </c>
      <c r="AO979" s="101">
        <f>IF(R979&lt;Variables!$G$12,0,1)</f>
        <v>0</v>
      </c>
      <c r="AP979" s="104">
        <f t="shared" si="230"/>
        <v>0</v>
      </c>
      <c r="AQ979" s="104"/>
      <c r="AR979" s="104"/>
      <c r="AS979" s="104"/>
      <c r="AT979" s="104">
        <v>1</v>
      </c>
      <c r="AU979" s="104"/>
      <c r="AV979" s="96" t="str">
        <f t="shared" si="239"/>
        <v/>
      </c>
      <c r="AW979" s="96">
        <f t="shared" si="240"/>
        <v>1</v>
      </c>
      <c r="AX979" s="96" t="str">
        <f t="shared" si="241"/>
        <v/>
      </c>
      <c r="AY979" s="96">
        <f t="shared" si="242"/>
        <v>1</v>
      </c>
      <c r="AZ979" s="96">
        <f t="shared" si="243"/>
        <v>2.4709918073894399</v>
      </c>
      <c r="BA979" s="96"/>
      <c r="BB979" s="96"/>
      <c r="BC979" s="96"/>
      <c r="BD979" s="96"/>
      <c r="BE979"/>
      <c r="BF979"/>
      <c r="BG979"/>
      <c r="BH979"/>
      <c r="BI979"/>
      <c r="BJ979" s="83"/>
      <c r="BK979" s="83"/>
    </row>
    <row r="980" spans="1:63" ht="14.1" customHeight="1" x14ac:dyDescent="0.2">
      <c r="A980" s="96"/>
      <c r="B980" s="96"/>
      <c r="C980" s="135">
        <v>44329.430555555555</v>
      </c>
      <c r="D980" s="96" t="s">
        <v>494</v>
      </c>
      <c r="E980" s="96">
        <v>45.945</v>
      </c>
      <c r="F980" s="96">
        <v>7.51</v>
      </c>
      <c r="G980" s="96">
        <v>6.18</v>
      </c>
      <c r="H980" s="96">
        <v>2910</v>
      </c>
      <c r="I980" s="96">
        <v>-39.658999999999999</v>
      </c>
      <c r="J980" s="96" t="s">
        <v>78</v>
      </c>
      <c r="K980" s="96">
        <v>58.66</v>
      </c>
      <c r="L980" s="96">
        <v>45.951824999999999</v>
      </c>
      <c r="M980" s="96">
        <v>-1.4853E-2</v>
      </c>
      <c r="N980" s="96">
        <v>45.085301999999999</v>
      </c>
      <c r="O980" s="96">
        <v>1.9068259999999999</v>
      </c>
      <c r="P980" s="96">
        <v>545475</v>
      </c>
      <c r="Q980" s="96">
        <v>1786000</v>
      </c>
      <c r="R980" s="105">
        <v>0.31</v>
      </c>
      <c r="S980" s="105"/>
      <c r="T980" s="105"/>
      <c r="U980" s="105"/>
      <c r="V980" s="105">
        <f t="shared" si="231"/>
        <v>2.4574752527182402</v>
      </c>
      <c r="W980" s="96">
        <f t="shared" si="232"/>
        <v>46.404450000000004</v>
      </c>
      <c r="X980" s="96">
        <f t="shared" si="233"/>
        <v>46.863900000000001</v>
      </c>
      <c r="Y980" s="105">
        <f t="shared" si="234"/>
        <v>45.0261</v>
      </c>
      <c r="Z980" s="105">
        <f t="shared" si="235"/>
        <v>45.085301999999999</v>
      </c>
      <c r="AA980" s="105">
        <f t="shared" si="236"/>
        <v>44.107199999999999</v>
      </c>
      <c r="AB980" s="96"/>
      <c r="AC980" s="96">
        <v>46.07</v>
      </c>
      <c r="AD980" s="96">
        <v>44.13</v>
      </c>
      <c r="AE980" s="96">
        <f t="shared" si="237"/>
        <v>1.0027206442485581</v>
      </c>
      <c r="AF980" s="96">
        <f t="shared" si="229"/>
        <v>0.96049624551093704</v>
      </c>
      <c r="AG980" s="96"/>
      <c r="AH980" s="105">
        <f>IF(AND(M980&lt;Variables!$G$6,M980&gt;Variables!$G$5),0,1)</f>
        <v>1</v>
      </c>
      <c r="AI980" s="105">
        <f t="shared" si="238"/>
        <v>0</v>
      </c>
      <c r="AJ980" s="105">
        <f>IF(I980&gt;Variables!$G$7,0,1)</f>
        <v>1</v>
      </c>
      <c r="AK980" s="105">
        <f>IF(F980&gt;Variables!$G$8,0,1)</f>
        <v>1</v>
      </c>
      <c r="AL980" s="105">
        <f>IF(G980&gt;Variables!$G$9,0,1)</f>
        <v>1</v>
      </c>
      <c r="AM980" s="105">
        <f>IF(AND(K980&gt;Variables!$G$10,K980&lt;Variables!$G$11),0,1)</f>
        <v>0</v>
      </c>
      <c r="AN980" s="103">
        <f>IF(H980&lt;Variables!$G$13,1,0)</f>
        <v>0</v>
      </c>
      <c r="AO980" s="101">
        <f>IF(R980&lt;Variables!$G$12,0,1)</f>
        <v>0</v>
      </c>
      <c r="AP980" s="106">
        <f t="shared" si="230"/>
        <v>1</v>
      </c>
      <c r="AQ980" s="106"/>
      <c r="AR980" s="106"/>
      <c r="AS980" s="106"/>
      <c r="AT980" s="106"/>
      <c r="AU980" s="106">
        <v>1</v>
      </c>
      <c r="AV980" s="96" t="str">
        <f t="shared" si="239"/>
        <v/>
      </c>
      <c r="AW980" s="96" t="str">
        <f t="shared" si="240"/>
        <v/>
      </c>
      <c r="AX980" s="96">
        <f t="shared" si="241"/>
        <v>2</v>
      </c>
      <c r="AY980" s="96">
        <f t="shared" si="242"/>
        <v>2</v>
      </c>
      <c r="AZ980" s="96">
        <f t="shared" si="243"/>
        <v>2.4543076127182402</v>
      </c>
      <c r="BA980" s="96"/>
      <c r="BB980" s="96"/>
      <c r="BC980" s="96"/>
      <c r="BD980" s="96"/>
      <c r="BE980"/>
      <c r="BF980"/>
      <c r="BG980"/>
      <c r="BH980"/>
      <c r="BI980"/>
      <c r="BJ980" s="83"/>
      <c r="BK980" s="83"/>
    </row>
    <row r="981" spans="1:63" ht="14.1" customHeight="1" x14ac:dyDescent="0.2">
      <c r="A981" s="96"/>
      <c r="B981" s="96"/>
      <c r="C981" s="135">
        <v>44329.430555555555</v>
      </c>
      <c r="D981" s="96" t="s">
        <v>90</v>
      </c>
      <c r="E981" s="96">
        <v>21.63</v>
      </c>
      <c r="F981" s="96">
        <v>7.9</v>
      </c>
      <c r="G981" s="96">
        <v>5.77</v>
      </c>
      <c r="H981" s="96">
        <v>3970</v>
      </c>
      <c r="I981" s="96">
        <v>-3.0000000000000001E-3</v>
      </c>
      <c r="J981" s="96" t="s">
        <v>78</v>
      </c>
      <c r="K981" s="96">
        <v>58.15</v>
      </c>
      <c r="L981" s="96">
        <v>21.59862</v>
      </c>
      <c r="M981" s="96">
        <v>0.145287</v>
      </c>
      <c r="N981" s="96">
        <v>21.308278000000001</v>
      </c>
      <c r="O981" s="96">
        <v>1.509843</v>
      </c>
      <c r="P981" s="96">
        <v>1025000</v>
      </c>
      <c r="Q981" s="96">
        <v>2426000</v>
      </c>
      <c r="R981" s="105">
        <v>0.42</v>
      </c>
      <c r="S981" s="105"/>
      <c r="T981" s="105"/>
      <c r="U981" s="105"/>
      <c r="V981" s="105">
        <f t="shared" si="231"/>
        <v>2.4442368888235997</v>
      </c>
      <c r="W981" s="96">
        <f t="shared" si="232"/>
        <v>21.846299999999999</v>
      </c>
      <c r="X981" s="96">
        <f t="shared" si="233"/>
        <v>22.0626</v>
      </c>
      <c r="Y981" s="105">
        <f t="shared" si="234"/>
        <v>21.197399999999998</v>
      </c>
      <c r="Z981" s="105">
        <f t="shared" si="235"/>
        <v>21.308278000000001</v>
      </c>
      <c r="AA981" s="105">
        <f t="shared" si="236"/>
        <v>20.764799999999997</v>
      </c>
      <c r="AB981" s="96"/>
      <c r="AC981" s="96">
        <v>21.75</v>
      </c>
      <c r="AD981" s="96">
        <v>21.13</v>
      </c>
      <c r="AE981" s="96">
        <f t="shared" si="237"/>
        <v>1.0055478502080444</v>
      </c>
      <c r="AF981" s="96">
        <f t="shared" si="229"/>
        <v>0.97688395746648171</v>
      </c>
      <c r="AG981" s="96"/>
      <c r="AH981" s="105">
        <f>IF(AND(M981&lt;Variables!$G$6,M981&gt;Variables!$G$5),0,1)</f>
        <v>1</v>
      </c>
      <c r="AI981" s="105">
        <f t="shared" si="238"/>
        <v>0</v>
      </c>
      <c r="AJ981" s="105">
        <f>IF(I981&gt;Variables!$G$7,0,1)</f>
        <v>1</v>
      </c>
      <c r="AK981" s="105">
        <f>IF(F981&gt;Variables!$G$8,0,1)</f>
        <v>1</v>
      </c>
      <c r="AL981" s="105">
        <f>IF(G981&gt;Variables!$G$9,0,1)</f>
        <v>1</v>
      </c>
      <c r="AM981" s="105">
        <f>IF(AND(K981&gt;Variables!$G$10,K981&lt;Variables!$G$11),0,1)</f>
        <v>0</v>
      </c>
      <c r="AN981" s="103">
        <f>IF(H981&lt;Variables!$G$13,1,0)</f>
        <v>0</v>
      </c>
      <c r="AO981" s="101">
        <f>IF(R981&lt;Variables!$G$12,0,1)</f>
        <v>0</v>
      </c>
      <c r="AP981" s="106">
        <f t="shared" si="230"/>
        <v>1</v>
      </c>
      <c r="AQ981" s="106"/>
      <c r="AR981" s="106"/>
      <c r="AS981" s="106"/>
      <c r="AT981" s="106"/>
      <c r="AU981" s="106">
        <v>1</v>
      </c>
      <c r="AV981" s="96" t="str">
        <f t="shared" si="239"/>
        <v/>
      </c>
      <c r="AW981" s="96" t="str">
        <f t="shared" si="240"/>
        <v/>
      </c>
      <c r="AX981" s="96">
        <f t="shared" si="241"/>
        <v>2</v>
      </c>
      <c r="AY981" s="96">
        <f t="shared" si="242"/>
        <v>2</v>
      </c>
      <c r="AZ981" s="96">
        <f t="shared" si="243"/>
        <v>2.4410967888235997</v>
      </c>
      <c r="BA981" s="96"/>
      <c r="BB981" s="96"/>
      <c r="BC981" s="96"/>
      <c r="BD981" s="96"/>
      <c r="BE981"/>
      <c r="BF981"/>
      <c r="BG981"/>
      <c r="BH981"/>
      <c r="BI981"/>
      <c r="BJ981" s="83"/>
      <c r="BK981" s="83"/>
    </row>
    <row r="982" spans="1:63" ht="14.1" customHeight="1" x14ac:dyDescent="0.2">
      <c r="A982" s="96"/>
      <c r="B982" s="96"/>
      <c r="C982" s="135">
        <v>44329.430555555555</v>
      </c>
      <c r="D982" s="96" t="s">
        <v>502</v>
      </c>
      <c r="E982" s="96">
        <v>19.079899999999999</v>
      </c>
      <c r="F982" s="96">
        <v>7.67</v>
      </c>
      <c r="G982" s="96">
        <v>2.14</v>
      </c>
      <c r="H982" s="96">
        <v>12200</v>
      </c>
      <c r="I982" s="96">
        <v>6.0000000000000001E-3</v>
      </c>
      <c r="J982" s="96" t="s">
        <v>78</v>
      </c>
      <c r="K982" s="96">
        <v>56.99</v>
      </c>
      <c r="L982" s="96">
        <v>19.067916</v>
      </c>
      <c r="M982" s="96">
        <v>6.2850000000000003E-2</v>
      </c>
      <c r="N982" s="96">
        <v>18.998840000000001</v>
      </c>
      <c r="O982" s="96">
        <v>0.42665999999999998</v>
      </c>
      <c r="P982" s="96">
        <v>197315</v>
      </c>
      <c r="Q982" s="96">
        <v>466285</v>
      </c>
      <c r="R982" s="105">
        <v>0.42</v>
      </c>
      <c r="S982" s="105"/>
      <c r="T982" s="105"/>
      <c r="U982" s="105"/>
      <c r="V982" s="105">
        <f t="shared" si="231"/>
        <v>2.4365135395079998</v>
      </c>
      <c r="W982" s="96">
        <f t="shared" si="232"/>
        <v>19.270698999999997</v>
      </c>
      <c r="X982" s="96">
        <f t="shared" si="233"/>
        <v>19.461497999999999</v>
      </c>
      <c r="Y982" s="105">
        <f t="shared" si="234"/>
        <v>18.698301999999998</v>
      </c>
      <c r="Z982" s="105">
        <f t="shared" si="235"/>
        <v>18.998840000000001</v>
      </c>
      <c r="AA982" s="105">
        <f t="shared" si="236"/>
        <v>18.316703999999998</v>
      </c>
      <c r="AB982" s="96"/>
      <c r="AC982" s="96"/>
      <c r="AD982" s="96">
        <v>18.78</v>
      </c>
      <c r="AE982" s="96">
        <f t="shared" si="237"/>
        <v>0</v>
      </c>
      <c r="AF982" s="96">
        <f t="shared" si="229"/>
        <v>0.98428188826985485</v>
      </c>
      <c r="AG982" s="96"/>
      <c r="AH982" s="105">
        <f>IF(AND(M982&lt;Variables!$G$6,M982&gt;Variables!$G$5),0,1)</f>
        <v>1</v>
      </c>
      <c r="AI982" s="105">
        <f t="shared" si="238"/>
        <v>0</v>
      </c>
      <c r="AJ982" s="105">
        <f>IF(I982&gt;Variables!$G$7,0,1)</f>
        <v>0</v>
      </c>
      <c r="AK982" s="105">
        <f>IF(F982&gt;Variables!$G$8,0,1)</f>
        <v>1</v>
      </c>
      <c r="AL982" s="105">
        <f>IF(G982&gt;Variables!$G$9,0,1)</f>
        <v>1</v>
      </c>
      <c r="AM982" s="105">
        <f>IF(AND(K982&gt;Variables!$G$10,K982&lt;Variables!$G$11),0,1)</f>
        <v>0</v>
      </c>
      <c r="AN982" s="103">
        <f>IF(H982&lt;Variables!$G$13,1,0)</f>
        <v>0</v>
      </c>
      <c r="AO982" s="101">
        <f>IF(R982&lt;Variables!$G$12,0,1)</f>
        <v>0</v>
      </c>
      <c r="AP982" s="106">
        <f t="shared" si="230"/>
        <v>1</v>
      </c>
      <c r="AQ982" s="105"/>
      <c r="AR982" s="105"/>
      <c r="AS982" s="105"/>
      <c r="AT982" s="105"/>
      <c r="AU982" s="105">
        <v>1</v>
      </c>
      <c r="AV982" s="96" t="str">
        <f t="shared" si="239"/>
        <v/>
      </c>
      <c r="AW982" s="96" t="str">
        <f t="shared" si="240"/>
        <v/>
      </c>
      <c r="AX982" s="96">
        <f t="shared" si="241"/>
        <v>2</v>
      </c>
      <c r="AY982" s="96">
        <f t="shared" si="242"/>
        <v>2</v>
      </c>
      <c r="AZ982" s="96">
        <f t="shared" si="243"/>
        <v>2.4334360795079997</v>
      </c>
      <c r="BA982" s="96"/>
      <c r="BB982" s="96"/>
      <c r="BC982" s="96"/>
      <c r="BD982" s="96"/>
      <c r="BE982"/>
      <c r="BF982"/>
      <c r="BG982"/>
      <c r="BH982"/>
      <c r="BI982"/>
      <c r="BJ982" s="83"/>
      <c r="BK982" s="83"/>
    </row>
    <row r="983" spans="1:63" ht="14.1" customHeight="1" x14ac:dyDescent="0.2">
      <c r="A983" s="96"/>
      <c r="B983" s="96"/>
      <c r="C983" s="135">
        <v>44329.430555555555</v>
      </c>
      <c r="D983" s="96" t="s">
        <v>506</v>
      </c>
      <c r="E983" s="96">
        <v>73.86</v>
      </c>
      <c r="F983" s="96">
        <v>9.3699999999999992</v>
      </c>
      <c r="G983" s="96">
        <v>2.5</v>
      </c>
      <c r="H983" s="96">
        <v>1930</v>
      </c>
      <c r="I983" s="96">
        <v>98.816999999999993</v>
      </c>
      <c r="J983" s="96" t="s">
        <v>78</v>
      </c>
      <c r="K983" s="96">
        <v>56.92</v>
      </c>
      <c r="L983" s="96">
        <v>73.566749999999999</v>
      </c>
      <c r="M983" s="96">
        <v>0.39861799999999997</v>
      </c>
      <c r="N983" s="96">
        <v>73.485303999999999</v>
      </c>
      <c r="O983" s="96">
        <v>0.50989300000000004</v>
      </c>
      <c r="P983" s="96">
        <v>423931</v>
      </c>
      <c r="Q983" s="96">
        <v>429193</v>
      </c>
      <c r="R983" s="105">
        <v>0.99</v>
      </c>
      <c r="S983" s="105"/>
      <c r="T983" s="105"/>
      <c r="U983" s="105"/>
      <c r="V983" s="105">
        <f t="shared" si="231"/>
        <v>2.4203607672147203</v>
      </c>
      <c r="W983" s="96">
        <f t="shared" si="232"/>
        <v>74.598600000000005</v>
      </c>
      <c r="X983" s="96">
        <f t="shared" si="233"/>
        <v>75.337199999999996</v>
      </c>
      <c r="Y983" s="105">
        <f t="shared" si="234"/>
        <v>72.382800000000003</v>
      </c>
      <c r="Z983" s="105">
        <f t="shared" si="235"/>
        <v>73.485303999999999</v>
      </c>
      <c r="AA983" s="105">
        <f t="shared" si="236"/>
        <v>70.905599999999993</v>
      </c>
      <c r="AB983" s="96"/>
      <c r="AC983" s="96">
        <v>74.430000000000007</v>
      </c>
      <c r="AD983" s="96">
        <v>72.349999999999994</v>
      </c>
      <c r="AE983" s="96">
        <f t="shared" si="237"/>
        <v>1.0077173030056865</v>
      </c>
      <c r="AF983" s="96">
        <f t="shared" si="229"/>
        <v>0.97955591659897101</v>
      </c>
      <c r="AG983" s="96"/>
      <c r="AH983" s="105">
        <f>IF(AND(M983&lt;Variables!$G$6,M983&gt;Variables!$G$5),0,1)</f>
        <v>1</v>
      </c>
      <c r="AI983" s="105">
        <f t="shared" si="238"/>
        <v>0</v>
      </c>
      <c r="AJ983" s="105">
        <f>IF(I983&gt;Variables!$G$7,0,1)</f>
        <v>0</v>
      </c>
      <c r="AK983" s="105">
        <f>IF(F983&gt;Variables!$G$8,0,1)</f>
        <v>0</v>
      </c>
      <c r="AL983" s="105">
        <f>IF(G983&gt;Variables!$G$9,0,1)</f>
        <v>1</v>
      </c>
      <c r="AM983" s="105">
        <f>IF(AND(K983&gt;Variables!$G$10,K983&lt;Variables!$G$11),0,1)</f>
        <v>0</v>
      </c>
      <c r="AN983" s="103">
        <f>IF(H983&lt;Variables!$G$13,1,0)</f>
        <v>1</v>
      </c>
      <c r="AO983" s="101">
        <f>IF(R983&lt;Variables!$G$12,0,1)</f>
        <v>0</v>
      </c>
      <c r="AP983" s="106">
        <f t="shared" si="230"/>
        <v>1</v>
      </c>
      <c r="AQ983" s="106"/>
      <c r="AR983" s="106"/>
      <c r="AS983" s="106"/>
      <c r="AT983" s="106"/>
      <c r="AU983" s="106">
        <v>1</v>
      </c>
      <c r="AV983" s="96" t="str">
        <f t="shared" si="239"/>
        <v/>
      </c>
      <c r="AW983" s="96" t="str">
        <f t="shared" si="240"/>
        <v/>
      </c>
      <c r="AX983" s="96">
        <f t="shared" si="241"/>
        <v>2</v>
      </c>
      <c r="AY983" s="96">
        <f t="shared" si="242"/>
        <v>2</v>
      </c>
      <c r="AZ983" s="96">
        <f t="shared" si="243"/>
        <v>2.4172870872147203</v>
      </c>
      <c r="BA983" s="96"/>
      <c r="BB983" s="96"/>
      <c r="BC983" s="96"/>
      <c r="BD983" s="96"/>
      <c r="BE983"/>
      <c r="BF983"/>
      <c r="BG983"/>
      <c r="BH983"/>
      <c r="BI983"/>
      <c r="BJ983" s="83"/>
      <c r="BK983" s="83"/>
    </row>
    <row r="984" spans="1:63" ht="14.1" customHeight="1" x14ac:dyDescent="0.2">
      <c r="A984" s="96"/>
      <c r="B984" s="96"/>
      <c r="C984" s="135">
        <v>44329.430555555555</v>
      </c>
      <c r="D984" s="96" t="s">
        <v>121</v>
      </c>
      <c r="E984" s="96">
        <v>7.7169999999999996</v>
      </c>
      <c r="F984" s="96">
        <v>32.86</v>
      </c>
      <c r="G984" s="96">
        <v>4.1399999999999997</v>
      </c>
      <c r="H984" s="96">
        <v>35.53</v>
      </c>
      <c r="I984" s="96">
        <v>8.0000000000000002E-3</v>
      </c>
      <c r="J984" s="96" t="s">
        <v>78</v>
      </c>
      <c r="K984" s="96">
        <v>56.19</v>
      </c>
      <c r="L984" s="96">
        <v>7.5270299999999999</v>
      </c>
      <c r="M984" s="96">
        <v>2.5238369999999999</v>
      </c>
      <c r="N984" s="96">
        <v>7.8296450000000002</v>
      </c>
      <c r="O984" s="96">
        <v>-1.4387000000000001</v>
      </c>
      <c r="P984" s="96">
        <v>19720000</v>
      </c>
      <c r="Q984" s="96">
        <v>6910000</v>
      </c>
      <c r="R984" s="103">
        <v>2.85</v>
      </c>
      <c r="S984" s="103"/>
      <c r="T984" s="103"/>
      <c r="U984" s="103"/>
      <c r="V984" s="103">
        <f t="shared" si="231"/>
        <v>2.3203907106253601</v>
      </c>
      <c r="W984" s="96">
        <f t="shared" si="232"/>
        <v>7.7941699999999994</v>
      </c>
      <c r="X984" s="96">
        <f t="shared" si="233"/>
        <v>7.87134</v>
      </c>
      <c r="Y984" s="103">
        <f t="shared" si="234"/>
        <v>7.5626599999999993</v>
      </c>
      <c r="Z984" s="103">
        <f t="shared" si="235"/>
        <v>7.8296450000000002</v>
      </c>
      <c r="AA984" s="103">
        <f t="shared" si="236"/>
        <v>7.4083199999999998</v>
      </c>
      <c r="AB984" s="96"/>
      <c r="AC984" s="96">
        <v>7.8</v>
      </c>
      <c r="AD984" s="96">
        <v>7.26</v>
      </c>
      <c r="AE984" s="97">
        <f t="shared" si="237"/>
        <v>1.0107554749254892</v>
      </c>
      <c r="AF984" s="96">
        <f t="shared" si="229"/>
        <v>0.94078009589218614</v>
      </c>
      <c r="AG984" s="96"/>
      <c r="AH984" s="103">
        <f>IF(AND(M984&lt;Variables!$G$6,M984&gt;Variables!$G$5),0,1)</f>
        <v>1</v>
      </c>
      <c r="AI984" s="103">
        <f t="shared" si="238"/>
        <v>1</v>
      </c>
      <c r="AJ984" s="103">
        <f>IF(I984&gt;Variables!$G$7,0,1)</f>
        <v>0</v>
      </c>
      <c r="AK984" s="103">
        <f>IF(F984&gt;Variables!$G$8,0,1)</f>
        <v>0</v>
      </c>
      <c r="AL984" s="103">
        <f>IF(G984&gt;Variables!$G$9,0,1)</f>
        <v>1</v>
      </c>
      <c r="AM984" s="103">
        <f>IF(AND(K984&gt;Variables!$G$10,K984&lt;Variables!$G$11),0,1)</f>
        <v>0</v>
      </c>
      <c r="AN984" s="103">
        <f>IF(H984&lt;Variables!$G$13,1,0)</f>
        <v>1</v>
      </c>
      <c r="AO984" s="101">
        <f>IF(R984&lt;Variables!$G$12,0,1)</f>
        <v>1</v>
      </c>
      <c r="AP984" s="104">
        <f t="shared" si="230"/>
        <v>1</v>
      </c>
      <c r="AQ984" s="104"/>
      <c r="AR984" s="104"/>
      <c r="AS984" s="104"/>
      <c r="AT984" s="104">
        <v>1</v>
      </c>
      <c r="AU984" s="104"/>
      <c r="AV984" s="96">
        <f t="shared" si="239"/>
        <v>3</v>
      </c>
      <c r="AW984" s="96" t="str">
        <f t="shared" si="240"/>
        <v/>
      </c>
      <c r="AX984" s="96" t="str">
        <f t="shared" si="241"/>
        <v/>
      </c>
      <c r="AY984" s="96">
        <f t="shared" si="242"/>
        <v>3</v>
      </c>
      <c r="AZ984" s="96">
        <f t="shared" si="243"/>
        <v>2.3173564506253599</v>
      </c>
      <c r="BA984" s="96"/>
      <c r="BB984" s="96"/>
      <c r="BC984" s="96"/>
      <c r="BD984" s="96"/>
      <c r="BE984"/>
      <c r="BF984"/>
      <c r="BG984"/>
      <c r="BH984"/>
      <c r="BI984"/>
      <c r="BJ984" s="83"/>
      <c r="BK984" s="83"/>
    </row>
    <row r="985" spans="1:63" ht="14.1" customHeight="1" x14ac:dyDescent="0.2">
      <c r="A985" s="96"/>
      <c r="B985" s="96"/>
      <c r="C985" s="135">
        <v>44329.430555555555</v>
      </c>
      <c r="D985" s="96" t="s">
        <v>499</v>
      </c>
      <c r="E985" s="96">
        <v>51.739800000000002</v>
      </c>
      <c r="F985" s="96">
        <v>12.19</v>
      </c>
      <c r="G985" s="96">
        <v>0.94</v>
      </c>
      <c r="H985" s="96">
        <v>3400</v>
      </c>
      <c r="I985" s="96">
        <v>-0.78500000000000003</v>
      </c>
      <c r="J985" s="96" t="s">
        <v>78</v>
      </c>
      <c r="K985" s="96">
        <v>55.5</v>
      </c>
      <c r="L985" s="96">
        <v>51.908589999999997</v>
      </c>
      <c r="M985" s="96">
        <v>-0.32516800000000001</v>
      </c>
      <c r="N985" s="96">
        <v>50.049028999999997</v>
      </c>
      <c r="O985" s="96">
        <v>3.3782290000000001</v>
      </c>
      <c r="P985" s="96">
        <v>735598</v>
      </c>
      <c r="Q985" s="96">
        <v>1271000</v>
      </c>
      <c r="R985" s="103">
        <v>0.57999999999999996</v>
      </c>
      <c r="S985" s="103"/>
      <c r="T985" s="103"/>
      <c r="U985" s="103"/>
      <c r="V985" s="103">
        <f t="shared" si="231"/>
        <v>2.4375993365120001</v>
      </c>
      <c r="W985" s="96">
        <f t="shared" si="232"/>
        <v>52.257198000000002</v>
      </c>
      <c r="X985" s="96">
        <f t="shared" si="233"/>
        <v>52.774596000000003</v>
      </c>
      <c r="Y985" s="103">
        <f t="shared" si="234"/>
        <v>50.705004000000002</v>
      </c>
      <c r="Z985" s="103">
        <f t="shared" si="235"/>
        <v>50.049028999999997</v>
      </c>
      <c r="AA985" s="103">
        <f t="shared" si="236"/>
        <v>49.670208000000002</v>
      </c>
      <c r="AB985" s="96"/>
      <c r="AC985" s="96">
        <v>52.18</v>
      </c>
      <c r="AD985" s="96">
        <v>49.9</v>
      </c>
      <c r="AE985" s="96">
        <f t="shared" si="237"/>
        <v>1.0085079571239162</v>
      </c>
      <c r="AF985" s="96">
        <f t="shared" ref="AF985:AF1048" si="244">AD985/E985</f>
        <v>0.96444130050753962</v>
      </c>
      <c r="AG985" s="96"/>
      <c r="AH985" s="103">
        <f>IF(AND(M985&lt;Variables!$G$6,M985&gt;Variables!$G$5),0,1)</f>
        <v>1</v>
      </c>
      <c r="AI985" s="103">
        <f t="shared" si="238"/>
        <v>0</v>
      </c>
      <c r="AJ985" s="103">
        <f>IF(I985&gt;Variables!$G$7,0,1)</f>
        <v>1</v>
      </c>
      <c r="AK985" s="103">
        <f>IF(F985&gt;Variables!$G$8,0,1)</f>
        <v>0</v>
      </c>
      <c r="AL985" s="103">
        <f>IF(G985&gt;Variables!$G$9,0,1)</f>
        <v>1</v>
      </c>
      <c r="AM985" s="103">
        <f>IF(AND(K985&gt;Variables!$G$10,K985&lt;Variables!$G$11),0,1)</f>
        <v>0</v>
      </c>
      <c r="AN985" s="103">
        <f>IF(H985&lt;Variables!$G$13,1,0)</f>
        <v>0</v>
      </c>
      <c r="AO985" s="101">
        <f>IF(R985&lt;Variables!$G$12,0,1)</f>
        <v>0</v>
      </c>
      <c r="AP985" s="104">
        <f t="shared" si="230"/>
        <v>1</v>
      </c>
      <c r="AQ985" s="104"/>
      <c r="AR985" s="104"/>
      <c r="AS985" s="104"/>
      <c r="AT985" s="104">
        <v>1</v>
      </c>
      <c r="AU985" s="104"/>
      <c r="AV985" s="96" t="str">
        <f t="shared" si="239"/>
        <v/>
      </c>
      <c r="AW985" s="96">
        <f t="shared" si="240"/>
        <v>1</v>
      </c>
      <c r="AX985" s="96" t="str">
        <f t="shared" si="241"/>
        <v/>
      </c>
      <c r="AY985" s="96">
        <f t="shared" si="242"/>
        <v>1</v>
      </c>
      <c r="AZ985" s="96">
        <f t="shared" si="243"/>
        <v>2.434602336512</v>
      </c>
      <c r="BA985" s="96"/>
      <c r="BB985" s="96"/>
      <c r="BC985" s="96"/>
      <c r="BD985" s="96"/>
      <c r="BE985"/>
      <c r="BF985"/>
      <c r="BG985"/>
      <c r="BH985"/>
      <c r="BI985"/>
      <c r="BJ985" s="83"/>
      <c r="BK985" s="83"/>
    </row>
    <row r="986" spans="1:63" ht="14.1" customHeight="1" x14ac:dyDescent="0.2">
      <c r="A986" s="96"/>
      <c r="B986" s="96"/>
      <c r="C986" s="135">
        <v>44329.430555555555</v>
      </c>
      <c r="D986" s="96" t="s">
        <v>503</v>
      </c>
      <c r="E986" s="96">
        <v>40.69</v>
      </c>
      <c r="F986" s="96">
        <v>8.64</v>
      </c>
      <c r="G986" s="96">
        <v>7.59</v>
      </c>
      <c r="H986" s="96">
        <v>7420</v>
      </c>
      <c r="I986" s="96">
        <v>-18.864999999999998</v>
      </c>
      <c r="J986" s="96" t="s">
        <v>78</v>
      </c>
      <c r="K986" s="96">
        <v>54.4</v>
      </c>
      <c r="L986" s="96">
        <v>40.733947000000001</v>
      </c>
      <c r="M986" s="96">
        <v>-0.107889</v>
      </c>
      <c r="N986" s="96">
        <v>40.357649000000002</v>
      </c>
      <c r="O986" s="96">
        <v>0.82351399999999997</v>
      </c>
      <c r="P986" s="96">
        <v>144410</v>
      </c>
      <c r="Q986" s="96">
        <v>522854</v>
      </c>
      <c r="R986" s="105">
        <v>0.28000000000000003</v>
      </c>
      <c r="S986" s="105"/>
      <c r="T986" s="105"/>
      <c r="U986" s="105"/>
      <c r="V986" s="105">
        <f t="shared" si="231"/>
        <v>2.4167600811007999</v>
      </c>
      <c r="W986" s="96">
        <f t="shared" si="232"/>
        <v>41.096899999999998</v>
      </c>
      <c r="X986" s="96">
        <f t="shared" si="233"/>
        <v>41.503799999999998</v>
      </c>
      <c r="Y986" s="105">
        <f t="shared" si="234"/>
        <v>39.876199999999997</v>
      </c>
      <c r="Z986" s="105">
        <f t="shared" si="235"/>
        <v>40.357649000000002</v>
      </c>
      <c r="AA986" s="105">
        <f t="shared" si="236"/>
        <v>39.062399999999997</v>
      </c>
      <c r="AB986" s="96"/>
      <c r="AC986" s="96">
        <v>41</v>
      </c>
      <c r="AD986" s="96">
        <v>39.85</v>
      </c>
      <c r="AE986" s="96">
        <f t="shared" si="237"/>
        <v>1.0076185795035635</v>
      </c>
      <c r="AF986" s="96">
        <f t="shared" si="244"/>
        <v>0.97935610715163435</v>
      </c>
      <c r="AG986" s="96"/>
      <c r="AH986" s="105">
        <f>IF(AND(M986&lt;Variables!$G$6,M986&gt;Variables!$G$5),0,1)</f>
        <v>1</v>
      </c>
      <c r="AI986" s="105">
        <f t="shared" si="238"/>
        <v>0</v>
      </c>
      <c r="AJ986" s="105">
        <f>IF(I986&gt;Variables!$G$7,0,1)</f>
        <v>1</v>
      </c>
      <c r="AK986" s="105">
        <f>IF(F986&gt;Variables!$G$8,0,1)</f>
        <v>1</v>
      </c>
      <c r="AL986" s="105">
        <f>IF(G986&gt;Variables!$G$9,0,1)</f>
        <v>1</v>
      </c>
      <c r="AM986" s="105">
        <f>IF(AND(K986&gt;Variables!$G$10,K986&lt;Variables!$G$11),0,1)</f>
        <v>0</v>
      </c>
      <c r="AN986" s="103">
        <f>IF(H986&lt;Variables!$G$13,1,0)</f>
        <v>0</v>
      </c>
      <c r="AO986" s="101">
        <f>IF(R986&lt;Variables!$G$12,0,1)</f>
        <v>0</v>
      </c>
      <c r="AP986" s="106">
        <f t="shared" si="230"/>
        <v>1</v>
      </c>
      <c r="AQ986" s="106"/>
      <c r="AR986" s="106"/>
      <c r="AS986" s="106"/>
      <c r="AT986" s="106"/>
      <c r="AU986" s="106">
        <v>1</v>
      </c>
      <c r="AV986" s="96" t="str">
        <f t="shared" si="239"/>
        <v/>
      </c>
      <c r="AW986" s="96" t="str">
        <f t="shared" si="240"/>
        <v/>
      </c>
      <c r="AX986" s="96">
        <f t="shared" si="241"/>
        <v>2</v>
      </c>
      <c r="AY986" s="96">
        <f t="shared" si="242"/>
        <v>2</v>
      </c>
      <c r="AZ986" s="96">
        <f t="shared" si="243"/>
        <v>2.4138224811007998</v>
      </c>
      <c r="BA986" s="96"/>
      <c r="BB986" s="96"/>
      <c r="BC986" s="96"/>
      <c r="BD986" s="96"/>
      <c r="BE986"/>
      <c r="BF986"/>
      <c r="BG986"/>
      <c r="BH986"/>
      <c r="BI986"/>
      <c r="BJ986" s="83"/>
      <c r="BK986" s="83"/>
    </row>
    <row r="987" spans="1:63" ht="14.1" customHeight="1" x14ac:dyDescent="0.2">
      <c r="A987" s="96"/>
      <c r="B987" s="96"/>
      <c r="C987" s="135">
        <v>44329.430555555555</v>
      </c>
      <c r="D987" s="96" t="s">
        <v>516</v>
      </c>
      <c r="E987" s="96">
        <v>6.21</v>
      </c>
      <c r="F987" s="96">
        <v>10.89</v>
      </c>
      <c r="G987" s="96">
        <v>14.79</v>
      </c>
      <c r="H987" s="96">
        <v>106.68</v>
      </c>
      <c r="I987" s="96">
        <v>-13.73</v>
      </c>
      <c r="J987" s="96" t="s">
        <v>78</v>
      </c>
      <c r="K987" s="96">
        <v>52.52</v>
      </c>
      <c r="L987" s="96">
        <v>6.2310249999999998</v>
      </c>
      <c r="M987" s="96">
        <v>-0.337424</v>
      </c>
      <c r="N987" s="96">
        <v>6.2353240000000003</v>
      </c>
      <c r="O987" s="96">
        <v>-0.40613500000000002</v>
      </c>
      <c r="P987" s="96">
        <v>10330</v>
      </c>
      <c r="Q987" s="96">
        <v>60080</v>
      </c>
      <c r="R987" s="103">
        <v>0.17</v>
      </c>
      <c r="S987" s="103"/>
      <c r="T987" s="103"/>
      <c r="U987" s="103"/>
      <c r="V987" s="103">
        <f t="shared" si="231"/>
        <v>2.4043359148902401</v>
      </c>
      <c r="W987" s="96">
        <f t="shared" si="232"/>
        <v>6.2721</v>
      </c>
      <c r="X987" s="96">
        <f t="shared" si="233"/>
        <v>6.3342000000000001</v>
      </c>
      <c r="Y987" s="103">
        <f t="shared" si="234"/>
        <v>6.0857999999999999</v>
      </c>
      <c r="Z987" s="103">
        <f t="shared" si="235"/>
        <v>6.2353240000000003</v>
      </c>
      <c r="AA987" s="103">
        <f t="shared" si="236"/>
        <v>5.9615999999999998</v>
      </c>
      <c r="AB987" s="96"/>
      <c r="AC987" s="96"/>
      <c r="AD987" s="96">
        <v>5.5</v>
      </c>
      <c r="AE987" s="96">
        <f t="shared" si="237"/>
        <v>0</v>
      </c>
      <c r="AF987" s="96">
        <f t="shared" si="244"/>
        <v>0.88566827697262485</v>
      </c>
      <c r="AG987" s="96"/>
      <c r="AH987" s="103">
        <f>IF(AND(M987&lt;Variables!$G$6,M987&gt;Variables!$G$5),0,1)</f>
        <v>1</v>
      </c>
      <c r="AI987" s="103">
        <f t="shared" si="238"/>
        <v>1</v>
      </c>
      <c r="AJ987" s="103">
        <f>IF(I987&gt;Variables!$G$7,0,1)</f>
        <v>1</v>
      </c>
      <c r="AK987" s="103">
        <f>IF(F987&gt;Variables!$G$8,0,1)</f>
        <v>0</v>
      </c>
      <c r="AL987" s="103">
        <f>IF(G987&gt;Variables!$G$9,0,1)</f>
        <v>0</v>
      </c>
      <c r="AM987" s="103">
        <f>IF(AND(K987&gt;Variables!$G$10,K987&lt;Variables!$G$11),0,1)</f>
        <v>0</v>
      </c>
      <c r="AN987" s="103">
        <f>IF(H987&lt;Variables!$G$13,1,0)</f>
        <v>1</v>
      </c>
      <c r="AO987" s="101">
        <f>IF(R987&lt;Variables!$G$12,0,1)</f>
        <v>0</v>
      </c>
      <c r="AP987" s="104">
        <f t="shared" si="230"/>
        <v>1</v>
      </c>
      <c r="AQ987" s="104"/>
      <c r="AR987" s="104"/>
      <c r="AS987" s="104"/>
      <c r="AT987" s="104">
        <v>1</v>
      </c>
      <c r="AU987" s="104"/>
      <c r="AV987" s="96" t="str">
        <f t="shared" si="239"/>
        <v/>
      </c>
      <c r="AW987" s="96">
        <f t="shared" si="240"/>
        <v>1</v>
      </c>
      <c r="AX987" s="96" t="str">
        <f t="shared" si="241"/>
        <v/>
      </c>
      <c r="AY987" s="96">
        <f t="shared" si="242"/>
        <v>1</v>
      </c>
      <c r="AZ987" s="96">
        <f t="shared" si="243"/>
        <v>2.4014998348902399</v>
      </c>
      <c r="BA987" s="96"/>
      <c r="BB987" s="96"/>
      <c r="BC987" s="96"/>
      <c r="BD987" s="96"/>
      <c r="BE987"/>
      <c r="BF987"/>
      <c r="BG987"/>
      <c r="BH987"/>
      <c r="BI987"/>
      <c r="BJ987" s="83"/>
      <c r="BK987" s="83"/>
    </row>
    <row r="988" spans="1:63" ht="14.1" customHeight="1" x14ac:dyDescent="0.2">
      <c r="A988" s="96"/>
      <c r="B988" s="96"/>
      <c r="C988" s="135">
        <v>44329.430555555555</v>
      </c>
      <c r="D988" s="96" t="s">
        <v>514</v>
      </c>
      <c r="E988" s="96">
        <v>4.0106999999999999</v>
      </c>
      <c r="F988" s="96">
        <v>30.85</v>
      </c>
      <c r="G988" s="96">
        <v>31.07</v>
      </c>
      <c r="H988" s="96">
        <v>18.61</v>
      </c>
      <c r="I988" s="96">
        <v>-52.915999999999997</v>
      </c>
      <c r="J988" s="96" t="s">
        <v>76</v>
      </c>
      <c r="K988" s="96">
        <v>52.32</v>
      </c>
      <c r="L988" s="96">
        <v>4.1170999999999998</v>
      </c>
      <c r="M988" s="96">
        <v>-2.5843430000000001</v>
      </c>
      <c r="N988" s="96">
        <v>3.8754629999999999</v>
      </c>
      <c r="O988" s="96">
        <v>3.489563</v>
      </c>
      <c r="P988" s="96">
        <v>8980000</v>
      </c>
      <c r="Q988" s="96">
        <v>98210</v>
      </c>
      <c r="R988" s="103">
        <v>91.44</v>
      </c>
      <c r="S988" s="103"/>
      <c r="T988" s="103"/>
      <c r="U988" s="103"/>
      <c r="V988" s="103">
        <f t="shared" si="231"/>
        <v>2.4755436295948803</v>
      </c>
      <c r="W988" s="96">
        <f t="shared" si="232"/>
        <v>4.0508069999999998</v>
      </c>
      <c r="X988" s="96">
        <f t="shared" si="233"/>
        <v>4.0909139999999997</v>
      </c>
      <c r="Y988" s="103">
        <f t="shared" si="234"/>
        <v>3.9304859999999997</v>
      </c>
      <c r="Z988" s="103">
        <f t="shared" si="235"/>
        <v>3.8754629999999999</v>
      </c>
      <c r="AA988" s="103">
        <f t="shared" si="236"/>
        <v>3.8502719999999999</v>
      </c>
      <c r="AB988" s="96"/>
      <c r="AC988" s="96"/>
      <c r="AD988" s="96">
        <v>3.91</v>
      </c>
      <c r="AE988" s="96">
        <f t="shared" si="237"/>
        <v>0</v>
      </c>
      <c r="AF988" s="96">
        <f t="shared" si="244"/>
        <v>0.97489216346273722</v>
      </c>
      <c r="AG988" s="96"/>
      <c r="AH988" s="103">
        <f>IF(AND(M988&lt;Variables!$G$6,M988&gt;Variables!$G$5),0,1)</f>
        <v>0</v>
      </c>
      <c r="AI988" s="103">
        <f t="shared" si="238"/>
        <v>0</v>
      </c>
      <c r="AJ988" s="103">
        <f>IF(I988&gt;Variables!$G$7,0,1)</f>
        <v>1</v>
      </c>
      <c r="AK988" s="103">
        <f>IF(F988&gt;Variables!$G$8,0,1)</f>
        <v>0</v>
      </c>
      <c r="AL988" s="103">
        <f>IF(G988&gt;Variables!$G$9,0,1)</f>
        <v>0</v>
      </c>
      <c r="AM988" s="103">
        <f>IF(AND(K988&gt;Variables!$G$10,K988&lt;Variables!$G$11),0,1)</f>
        <v>0</v>
      </c>
      <c r="AN988" s="103">
        <f>IF(H988&lt;Variables!$G$13,1,0)</f>
        <v>1</v>
      </c>
      <c r="AO988" s="101">
        <f>IF(R988&lt;Variables!$G$12,0,1)</f>
        <v>1</v>
      </c>
      <c r="AP988" s="104">
        <f t="shared" si="230"/>
        <v>0</v>
      </c>
      <c r="AQ988" s="103"/>
      <c r="AR988" s="103"/>
      <c r="AS988" s="103"/>
      <c r="AT988" s="103">
        <v>1</v>
      </c>
      <c r="AU988" s="103"/>
      <c r="AV988" s="96" t="str">
        <f t="shared" si="239"/>
        <v/>
      </c>
      <c r="AW988" s="96">
        <f t="shared" si="240"/>
        <v>1</v>
      </c>
      <c r="AX988" s="96" t="str">
        <f t="shared" si="241"/>
        <v/>
      </c>
      <c r="AY988" s="98">
        <f t="shared" si="242"/>
        <v>1</v>
      </c>
      <c r="AZ988" s="96">
        <f t="shared" si="243"/>
        <v>2.4727183495948801</v>
      </c>
      <c r="BA988" s="98"/>
      <c r="BB988" s="98"/>
      <c r="BC988" s="98"/>
      <c r="BD988" s="98"/>
      <c r="BE988" s="94"/>
      <c r="BF988"/>
      <c r="BG988"/>
      <c r="BH988"/>
      <c r="BI988"/>
      <c r="BJ988" s="83"/>
      <c r="BK988" s="83"/>
    </row>
    <row r="989" spans="1:63" ht="14.1" customHeight="1" x14ac:dyDescent="0.2">
      <c r="A989" s="96"/>
      <c r="B989" s="96"/>
      <c r="C989" s="135">
        <v>44329.430555555555</v>
      </c>
      <c r="D989" s="96" t="s">
        <v>193</v>
      </c>
      <c r="E989" s="96">
        <v>14.6814</v>
      </c>
      <c r="F989" s="96">
        <v>6.41</v>
      </c>
      <c r="G989" s="96">
        <v>5.0199999999999996</v>
      </c>
      <c r="H989" s="96">
        <v>5410</v>
      </c>
      <c r="I989" s="96">
        <v>-82.218999999999994</v>
      </c>
      <c r="J989" s="96" t="s">
        <v>78</v>
      </c>
      <c r="K989" s="96">
        <v>49.46</v>
      </c>
      <c r="L989" s="96">
        <v>14.751555</v>
      </c>
      <c r="M989" s="96">
        <v>-0.47557700000000003</v>
      </c>
      <c r="N989" s="96">
        <v>14.562555</v>
      </c>
      <c r="O989" s="96">
        <v>0.81610099999999997</v>
      </c>
      <c r="P989" s="96">
        <v>4564000</v>
      </c>
      <c r="Q989" s="96">
        <v>20467000</v>
      </c>
      <c r="R989" s="103">
        <v>0.22</v>
      </c>
      <c r="S989" s="103"/>
      <c r="T989" s="103"/>
      <c r="U989" s="103"/>
      <c r="V989" s="103">
        <f t="shared" si="231"/>
        <v>2.37302893015696</v>
      </c>
      <c r="W989" s="96">
        <f t="shared" si="232"/>
        <v>14.828214000000001</v>
      </c>
      <c r="X989" s="96">
        <f t="shared" si="233"/>
        <v>14.975028</v>
      </c>
      <c r="Y989" s="103">
        <f t="shared" si="234"/>
        <v>14.387772</v>
      </c>
      <c r="Z989" s="103">
        <f t="shared" si="235"/>
        <v>14.562555</v>
      </c>
      <c r="AA989" s="103">
        <f t="shared" si="236"/>
        <v>14.094144</v>
      </c>
      <c r="AB989" s="96"/>
      <c r="AC989" s="96">
        <v>14.91</v>
      </c>
      <c r="AD989" s="96">
        <v>14.22</v>
      </c>
      <c r="AE989" s="97">
        <f t="shared" si="237"/>
        <v>1.0155707221382158</v>
      </c>
      <c r="AF989" s="96">
        <f t="shared" si="244"/>
        <v>0.96857247946381142</v>
      </c>
      <c r="AG989" s="96"/>
      <c r="AH989" s="103">
        <f>IF(AND(M989&lt;Variables!$G$6,M989&gt;Variables!$G$5),0,1)</f>
        <v>1</v>
      </c>
      <c r="AI989" s="103">
        <f t="shared" si="238"/>
        <v>0</v>
      </c>
      <c r="AJ989" s="103">
        <f>IF(I989&gt;Variables!$G$7,0,1)</f>
        <v>1</v>
      </c>
      <c r="AK989" s="103">
        <f>IF(F989&gt;Variables!$G$8,0,1)</f>
        <v>1</v>
      </c>
      <c r="AL989" s="103">
        <f>IF(G989&gt;Variables!$G$9,0,1)</f>
        <v>1</v>
      </c>
      <c r="AM989" s="103">
        <f>IF(AND(K989&gt;Variables!$G$10,K989&lt;Variables!$G$11),0,1)</f>
        <v>1</v>
      </c>
      <c r="AN989" s="103">
        <f>IF(H989&lt;Variables!$G$13,1,0)</f>
        <v>0</v>
      </c>
      <c r="AO989" s="101">
        <f>IF(R989&lt;Variables!$G$12,0,1)</f>
        <v>0</v>
      </c>
      <c r="AP989" s="104">
        <f t="shared" si="230"/>
        <v>1</v>
      </c>
      <c r="AQ989" s="103"/>
      <c r="AR989" s="103"/>
      <c r="AS989" s="103"/>
      <c r="AT989" s="103">
        <v>1</v>
      </c>
      <c r="AU989" s="103"/>
      <c r="AV989" s="96">
        <f t="shared" si="239"/>
        <v>3</v>
      </c>
      <c r="AW989" s="96" t="str">
        <f t="shared" si="240"/>
        <v/>
      </c>
      <c r="AX989" s="96" t="str">
        <f t="shared" si="241"/>
        <v/>
      </c>
      <c r="AY989" s="96">
        <f t="shared" si="242"/>
        <v>3</v>
      </c>
      <c r="AZ989" s="96">
        <f t="shared" si="243"/>
        <v>2.3703580901569601</v>
      </c>
      <c r="BA989" s="96"/>
      <c r="BB989" s="96"/>
      <c r="BC989" s="96"/>
      <c r="BD989" s="96"/>
      <c r="BE989"/>
      <c r="BF989"/>
      <c r="BG989"/>
      <c r="BH989"/>
      <c r="BI989"/>
      <c r="BJ989" s="83"/>
      <c r="BK989" s="83"/>
    </row>
    <row r="990" spans="1:63" ht="14.1" customHeight="1" x14ac:dyDescent="0.2">
      <c r="A990" s="96"/>
      <c r="B990" s="96"/>
      <c r="C990" s="135">
        <v>44329.430555555555</v>
      </c>
      <c r="D990" s="96" t="s">
        <v>510</v>
      </c>
      <c r="E990" s="96">
        <v>6.01</v>
      </c>
      <c r="F990" s="96">
        <v>18.54</v>
      </c>
      <c r="G990" s="96">
        <v>10.89</v>
      </c>
      <c r="H990" s="96">
        <v>9.2799999999999994</v>
      </c>
      <c r="I990" s="96">
        <v>-7.9930000000000003</v>
      </c>
      <c r="J990" s="96" t="s">
        <v>76</v>
      </c>
      <c r="K990" s="96">
        <v>48.43</v>
      </c>
      <c r="L990" s="96">
        <v>6.3013399999999997</v>
      </c>
      <c r="M990" s="96">
        <v>-4.6234609999999998</v>
      </c>
      <c r="N990" s="96">
        <v>5.9708680000000003</v>
      </c>
      <c r="O990" s="96">
        <v>0.65538600000000002</v>
      </c>
      <c r="P990" s="96">
        <v>786550</v>
      </c>
      <c r="Q990" s="96">
        <v>15920</v>
      </c>
      <c r="R990" s="101">
        <v>49.41</v>
      </c>
      <c r="S990" s="101"/>
      <c r="T990" s="101"/>
      <c r="U990" s="101"/>
      <c r="V990" s="101">
        <f t="shared" si="231"/>
        <v>2.4499812740722393</v>
      </c>
      <c r="W990" s="101">
        <f t="shared" si="232"/>
        <v>6.0701000000000001</v>
      </c>
      <c r="X990" s="101">
        <f t="shared" si="233"/>
        <v>6.1302000000000003</v>
      </c>
      <c r="Y990" s="96">
        <f t="shared" si="234"/>
        <v>5.8897999999999993</v>
      </c>
      <c r="Z990" s="96">
        <f t="shared" si="235"/>
        <v>5.9708680000000003</v>
      </c>
      <c r="AA990" s="96">
        <f t="shared" si="236"/>
        <v>5.7695999999999996</v>
      </c>
      <c r="AB990" s="96"/>
      <c r="AC990" s="96">
        <v>6.2</v>
      </c>
      <c r="AD990" s="96">
        <v>5.8</v>
      </c>
      <c r="AE990" s="101">
        <f t="shared" si="237"/>
        <v>1.0316139767054908</v>
      </c>
      <c r="AF990" s="96">
        <f t="shared" si="244"/>
        <v>0.96505823627287857</v>
      </c>
      <c r="AG990" s="96"/>
      <c r="AH990" s="101">
        <f>IF(AND(M990&lt;Variables!$G$6,M990&gt;Variables!$G$5),0,1)</f>
        <v>0</v>
      </c>
      <c r="AI990" s="101">
        <f t="shared" si="238"/>
        <v>0</v>
      </c>
      <c r="AJ990" s="101">
        <f>IF(I990&gt;Variables!$G$7,0,1)</f>
        <v>1</v>
      </c>
      <c r="AK990" s="101">
        <f>IF(F990&gt;Variables!$G$8,0,1)</f>
        <v>0</v>
      </c>
      <c r="AL990" s="101">
        <f>IF(G990&gt;Variables!$G$9,0,1)</f>
        <v>1</v>
      </c>
      <c r="AM990" s="101">
        <f>IF(AND(K990&gt;Variables!$G$10,K990&lt;Variables!$G$11),0,1)</f>
        <v>1</v>
      </c>
      <c r="AN990" s="103">
        <f>IF(H990&lt;Variables!$G$13,1,0)</f>
        <v>1</v>
      </c>
      <c r="AO990" s="101">
        <f>IF(R990&lt;Variables!$G$12,0,1)</f>
        <v>1</v>
      </c>
      <c r="AP990" s="102">
        <f t="shared" si="230"/>
        <v>0</v>
      </c>
      <c r="AQ990" s="102"/>
      <c r="AR990" s="102">
        <v>1</v>
      </c>
      <c r="AS990" s="102"/>
      <c r="AT990" s="102"/>
      <c r="AU990" s="102"/>
      <c r="AV990" s="96">
        <f t="shared" si="239"/>
        <v>3</v>
      </c>
      <c r="AW990" s="96" t="str">
        <f t="shared" si="240"/>
        <v/>
      </c>
      <c r="AX990" s="96" t="str">
        <f t="shared" si="241"/>
        <v/>
      </c>
      <c r="AY990" s="96">
        <f t="shared" si="242"/>
        <v>3</v>
      </c>
      <c r="AZ990" s="96">
        <f t="shared" si="243"/>
        <v>2.4473660540722397</v>
      </c>
      <c r="BA990" s="96"/>
      <c r="BB990" s="96"/>
      <c r="BC990" s="96"/>
      <c r="BD990" s="96"/>
      <c r="BE990"/>
      <c r="BF990"/>
      <c r="BG990"/>
      <c r="BH990"/>
      <c r="BI990"/>
      <c r="BJ990" s="83"/>
      <c r="BK990" s="83"/>
    </row>
    <row r="991" spans="1:63" ht="14.1" customHeight="1" x14ac:dyDescent="0.2">
      <c r="A991" s="96"/>
      <c r="B991" s="96"/>
      <c r="C991" s="135">
        <v>44329.430555555555</v>
      </c>
      <c r="D991" s="96" t="s">
        <v>497</v>
      </c>
      <c r="E991" s="96">
        <v>7.02</v>
      </c>
      <c r="F991" s="96">
        <v>14.63</v>
      </c>
      <c r="G991" s="96">
        <v>4</v>
      </c>
      <c r="H991" s="96">
        <v>4070</v>
      </c>
      <c r="I991" s="96">
        <v>-7.0999999999999994E-2</v>
      </c>
      <c r="J991" s="96" t="s">
        <v>78</v>
      </c>
      <c r="K991" s="96">
        <v>48.27</v>
      </c>
      <c r="L991" s="96">
        <v>7.108765</v>
      </c>
      <c r="M991" s="96">
        <v>-1.2486699999999999</v>
      </c>
      <c r="N991" s="96">
        <v>7.0120779999999998</v>
      </c>
      <c r="O991" s="96">
        <v>0.11297599999999999</v>
      </c>
      <c r="P991" s="96">
        <v>1674000</v>
      </c>
      <c r="Q991" s="96">
        <v>2248000</v>
      </c>
      <c r="R991" s="101">
        <v>0.74</v>
      </c>
      <c r="S991" s="101"/>
      <c r="T991" s="101"/>
      <c r="U991" s="101"/>
      <c r="V991" s="101">
        <f t="shared" si="231"/>
        <v>2.3753039649991998</v>
      </c>
      <c r="W991" s="101">
        <f t="shared" si="232"/>
        <v>7.0901999999999994</v>
      </c>
      <c r="X991" s="101">
        <f t="shared" si="233"/>
        <v>7.1604000000000001</v>
      </c>
      <c r="Y991" s="96">
        <f t="shared" si="234"/>
        <v>6.879599999999999</v>
      </c>
      <c r="Z991" s="96">
        <f t="shared" si="235"/>
        <v>7.0120779999999998</v>
      </c>
      <c r="AA991" s="96">
        <f t="shared" si="236"/>
        <v>6.7391999999999994</v>
      </c>
      <c r="AB991" s="96"/>
      <c r="AC991" s="96">
        <v>7.24</v>
      </c>
      <c r="AD991" s="96"/>
      <c r="AE991" s="101">
        <f t="shared" si="237"/>
        <v>1.0313390313390314</v>
      </c>
      <c r="AF991" s="96">
        <f t="shared" si="244"/>
        <v>0</v>
      </c>
      <c r="AG991" s="96"/>
      <c r="AH991" s="101">
        <f>IF(AND(M991&lt;Variables!$G$6,M991&gt;Variables!$G$5),0,1)</f>
        <v>1</v>
      </c>
      <c r="AI991" s="101">
        <f t="shared" si="238"/>
        <v>0</v>
      </c>
      <c r="AJ991" s="101">
        <f>IF(I991&gt;Variables!$G$7,0,1)</f>
        <v>1</v>
      </c>
      <c r="AK991" s="101">
        <f>IF(F991&gt;Variables!$G$8,0,1)</f>
        <v>0</v>
      </c>
      <c r="AL991" s="101">
        <f>IF(G991&gt;Variables!$G$9,0,1)</f>
        <v>1</v>
      </c>
      <c r="AM991" s="101">
        <f>IF(AND(K991&gt;Variables!$G$10,K991&lt;Variables!$G$11),0,1)</f>
        <v>1</v>
      </c>
      <c r="AN991" s="103">
        <f>IF(H991&lt;Variables!$G$13,1,0)</f>
        <v>0</v>
      </c>
      <c r="AO991" s="101">
        <f>IF(R991&lt;Variables!$G$12,0,1)</f>
        <v>0</v>
      </c>
      <c r="AP991" s="102">
        <f t="shared" si="230"/>
        <v>1</v>
      </c>
      <c r="AQ991" s="102"/>
      <c r="AR991" s="102">
        <v>1</v>
      </c>
      <c r="AS991" s="102"/>
      <c r="AT991" s="102"/>
      <c r="AU991" s="102"/>
      <c r="AV991" s="96">
        <f t="shared" si="239"/>
        <v>3</v>
      </c>
      <c r="AW991" s="96" t="str">
        <f t="shared" si="240"/>
        <v/>
      </c>
      <c r="AX991" s="96" t="str">
        <f t="shared" si="241"/>
        <v/>
      </c>
      <c r="AY991" s="96">
        <f t="shared" si="242"/>
        <v>3</v>
      </c>
      <c r="AZ991" s="96">
        <f t="shared" si="243"/>
        <v>2.3726973849991997</v>
      </c>
      <c r="BA991" s="96"/>
      <c r="BB991" s="96"/>
      <c r="BC991" s="96"/>
      <c r="BD991" s="96"/>
      <c r="BE991"/>
      <c r="BF991"/>
      <c r="BG991"/>
      <c r="BH991"/>
      <c r="BI991"/>
      <c r="BJ991" s="83"/>
      <c r="BK991" s="83"/>
    </row>
    <row r="992" spans="1:63" ht="14.1" customHeight="1" x14ac:dyDescent="0.2">
      <c r="A992" s="96"/>
      <c r="B992" s="96"/>
      <c r="C992" s="135">
        <v>44329.430555555555</v>
      </c>
      <c r="D992" s="96" t="s">
        <v>501</v>
      </c>
      <c r="E992" s="96">
        <v>4.8998999999999997</v>
      </c>
      <c r="F992" s="96">
        <v>18.23</v>
      </c>
      <c r="G992" s="96">
        <v>4.25</v>
      </c>
      <c r="H992" s="96">
        <v>187.61</v>
      </c>
      <c r="I992" s="96">
        <v>-11.9</v>
      </c>
      <c r="J992" s="96" t="s">
        <v>78</v>
      </c>
      <c r="K992" s="96">
        <v>46.54</v>
      </c>
      <c r="L992" s="96">
        <v>4.965668</v>
      </c>
      <c r="M992" s="96">
        <v>-1.3244629999999999</v>
      </c>
      <c r="N992" s="96">
        <v>4.9373709999999997</v>
      </c>
      <c r="O992" s="96">
        <v>-0.75893500000000003</v>
      </c>
      <c r="P992" s="96">
        <v>381500</v>
      </c>
      <c r="Q992" s="96">
        <v>45940</v>
      </c>
      <c r="R992" s="97">
        <v>8.3000000000000007</v>
      </c>
      <c r="S992" s="97"/>
      <c r="T992" s="97"/>
      <c r="U992" s="97"/>
      <c r="V992" s="97">
        <f t="shared" si="231"/>
        <v>2.3523557679617597</v>
      </c>
      <c r="W992" s="97">
        <f t="shared" si="232"/>
        <v>4.9488989999999999</v>
      </c>
      <c r="X992" s="96">
        <f t="shared" si="233"/>
        <v>4.9978980000000002</v>
      </c>
      <c r="Y992" s="96">
        <f t="shared" si="234"/>
        <v>4.8019019999999992</v>
      </c>
      <c r="Z992" s="96">
        <f t="shared" si="235"/>
        <v>4.9373709999999997</v>
      </c>
      <c r="AA992" s="96">
        <f t="shared" si="236"/>
        <v>4.7039039999999996</v>
      </c>
      <c r="AB992" s="96"/>
      <c r="AC992" s="96">
        <v>5.13</v>
      </c>
      <c r="AD992" s="96">
        <v>4.8499999999999996</v>
      </c>
      <c r="AE992" s="97">
        <f t="shared" si="237"/>
        <v>1.0469601420437151</v>
      </c>
      <c r="AF992" s="96">
        <f t="shared" si="244"/>
        <v>0.98981611869629993</v>
      </c>
      <c r="AG992" s="96"/>
      <c r="AH992" s="97">
        <f>IF(AND(M992&lt;Variables!$G$6,M992&gt;Variables!$G$5),0,1)</f>
        <v>1</v>
      </c>
      <c r="AI992" s="97">
        <f t="shared" si="238"/>
        <v>0</v>
      </c>
      <c r="AJ992" s="97">
        <f>IF(I992&gt;Variables!$G$7,0,1)</f>
        <v>1</v>
      </c>
      <c r="AK992" s="97">
        <f>IF(F992&gt;Variables!$G$8,0,1)</f>
        <v>0</v>
      </c>
      <c r="AL992" s="97">
        <f>IF(G992&gt;Variables!$G$9,0,1)</f>
        <v>1</v>
      </c>
      <c r="AM992" s="97">
        <f>IF(AND(K992&gt;Variables!$G$10,K992&lt;Variables!$G$11),0,1)</f>
        <v>1</v>
      </c>
      <c r="AN992" s="103">
        <f>IF(H992&lt;Variables!$G$13,1,0)</f>
        <v>1</v>
      </c>
      <c r="AO992" s="101">
        <f>IF(R992&lt;Variables!$G$12,0,1)</f>
        <v>1</v>
      </c>
      <c r="AP992" s="99">
        <f t="shared" si="230"/>
        <v>1</v>
      </c>
      <c r="AQ992" s="99"/>
      <c r="AR992" s="99"/>
      <c r="AS992" s="99">
        <v>1</v>
      </c>
      <c r="AT992" s="99"/>
      <c r="AU992" s="99"/>
      <c r="AV992" s="96">
        <f t="shared" si="239"/>
        <v>3</v>
      </c>
      <c r="AW992" s="96" t="str">
        <f t="shared" si="240"/>
        <v/>
      </c>
      <c r="AX992" s="96" t="str">
        <f t="shared" si="241"/>
        <v/>
      </c>
      <c r="AY992" s="96">
        <f t="shared" si="242"/>
        <v>3</v>
      </c>
      <c r="AZ992" s="96">
        <f t="shared" si="243"/>
        <v>2.3498426079617598</v>
      </c>
      <c r="BA992" s="96"/>
      <c r="BB992" s="96"/>
      <c r="BC992" s="96"/>
      <c r="BD992" s="96"/>
      <c r="BE992"/>
      <c r="BF992"/>
      <c r="BG992"/>
      <c r="BH992"/>
      <c r="BI992"/>
      <c r="BJ992" s="83"/>
      <c r="BK992" s="83"/>
    </row>
    <row r="993" spans="1:63" ht="14.1" customHeight="1" x14ac:dyDescent="0.2">
      <c r="A993" s="96"/>
      <c r="B993" s="96"/>
      <c r="C993" s="135">
        <v>44329.430555555555</v>
      </c>
      <c r="D993" s="96" t="s">
        <v>515</v>
      </c>
      <c r="E993" s="96">
        <v>7.1150000000000002</v>
      </c>
      <c r="F993" s="96">
        <v>18.149999999999999</v>
      </c>
      <c r="G993" s="96">
        <v>11.17</v>
      </c>
      <c r="H993" s="96">
        <v>49.48</v>
      </c>
      <c r="I993" s="96">
        <v>-19.268000000000001</v>
      </c>
      <c r="J993" s="96" t="s">
        <v>78</v>
      </c>
      <c r="K993" s="96">
        <v>45.71</v>
      </c>
      <c r="L993" s="96">
        <v>7.2602549999999999</v>
      </c>
      <c r="M993" s="96">
        <v>-2.0006870000000001</v>
      </c>
      <c r="N993" s="96">
        <v>7.1335689999999996</v>
      </c>
      <c r="O993" s="96">
        <v>-0.260299</v>
      </c>
      <c r="P993" s="96">
        <v>995390</v>
      </c>
      <c r="Q993" s="96">
        <v>164620</v>
      </c>
      <c r="R993" s="101">
        <v>6.05</v>
      </c>
      <c r="S993" s="101"/>
      <c r="T993" s="101"/>
      <c r="U993" s="101"/>
      <c r="V993" s="101">
        <f t="shared" si="231"/>
        <v>2.3497859103997598</v>
      </c>
      <c r="W993" s="101">
        <f t="shared" si="232"/>
        <v>7.1861500000000005</v>
      </c>
      <c r="X993" s="101">
        <f t="shared" si="233"/>
        <v>7.2573000000000008</v>
      </c>
      <c r="Y993" s="96">
        <f t="shared" si="234"/>
        <v>6.9726999999999997</v>
      </c>
      <c r="Z993" s="96">
        <f t="shared" si="235"/>
        <v>7.1335689999999996</v>
      </c>
      <c r="AA993" s="96">
        <f t="shared" si="236"/>
        <v>6.8304</v>
      </c>
      <c r="AB993" s="96"/>
      <c r="AC993" s="96">
        <v>7.34</v>
      </c>
      <c r="AD993" s="96">
        <v>7.19</v>
      </c>
      <c r="AE993" s="101">
        <f t="shared" si="237"/>
        <v>1.0316233309908642</v>
      </c>
      <c r="AF993" s="96">
        <f t="shared" si="244"/>
        <v>1.0105411103302882</v>
      </c>
      <c r="AG993" s="96"/>
      <c r="AH993" s="101">
        <f>IF(AND(M993&lt;Variables!$G$6,M993&gt;Variables!$G$5),0,1)</f>
        <v>0</v>
      </c>
      <c r="AI993" s="101">
        <f t="shared" si="238"/>
        <v>0</v>
      </c>
      <c r="AJ993" s="101">
        <f>IF(I993&gt;Variables!$G$7,0,1)</f>
        <v>1</v>
      </c>
      <c r="AK993" s="101">
        <f>IF(F993&gt;Variables!$G$8,0,1)</f>
        <v>0</v>
      </c>
      <c r="AL993" s="101">
        <f>IF(G993&gt;Variables!$G$9,0,1)</f>
        <v>1</v>
      </c>
      <c r="AM993" s="101">
        <f>IF(AND(K993&gt;Variables!$G$10,K993&lt;Variables!$G$11),0,1)</f>
        <v>1</v>
      </c>
      <c r="AN993" s="103">
        <f>IF(H993&lt;Variables!$G$13,1,0)</f>
        <v>1</v>
      </c>
      <c r="AO993" s="101">
        <f>IF(R993&lt;Variables!$G$12,0,1)</f>
        <v>1</v>
      </c>
      <c r="AP993" s="102">
        <f t="shared" si="230"/>
        <v>1</v>
      </c>
      <c r="AQ993" s="102"/>
      <c r="AR993" s="102">
        <v>1</v>
      </c>
      <c r="AS993" s="102"/>
      <c r="AT993" s="102"/>
      <c r="AU993" s="102"/>
      <c r="AV993" s="96">
        <f t="shared" si="239"/>
        <v>3</v>
      </c>
      <c r="AW993" s="96" t="str">
        <f t="shared" si="240"/>
        <v/>
      </c>
      <c r="AX993" s="96" t="str">
        <f t="shared" si="241"/>
        <v/>
      </c>
      <c r="AY993" s="96">
        <f t="shared" si="242"/>
        <v>3</v>
      </c>
      <c r="AZ993" s="96">
        <f t="shared" si="243"/>
        <v>2.3473175703997597</v>
      </c>
      <c r="BA993" s="96"/>
      <c r="BB993" s="96"/>
      <c r="BC993" s="96"/>
      <c r="BD993" s="96"/>
      <c r="BE993"/>
      <c r="BF993"/>
      <c r="BG993"/>
      <c r="BH993"/>
      <c r="BI993"/>
      <c r="BJ993" s="83"/>
      <c r="BK993" s="83"/>
    </row>
    <row r="994" spans="1:63" ht="14.1" customHeight="1" x14ac:dyDescent="0.2">
      <c r="A994" s="96"/>
      <c r="B994" s="96"/>
      <c r="C994" s="135">
        <v>44329.430555555555</v>
      </c>
      <c r="D994" s="96" t="s">
        <v>493</v>
      </c>
      <c r="E994" s="96">
        <v>97.325000000000003</v>
      </c>
      <c r="F994" s="96">
        <v>20.399999999999999</v>
      </c>
      <c r="G994" s="96">
        <v>5.2</v>
      </c>
      <c r="H994" s="96">
        <v>2100</v>
      </c>
      <c r="I994" s="96">
        <v>-35.527000000000001</v>
      </c>
      <c r="J994" s="96" t="s">
        <v>76</v>
      </c>
      <c r="K994" s="96">
        <v>43.33</v>
      </c>
      <c r="L994" s="96">
        <v>99.824965000000006</v>
      </c>
      <c r="M994" s="96">
        <v>-2.5043479999999998</v>
      </c>
      <c r="N994" s="96">
        <v>97.189355000000006</v>
      </c>
      <c r="O994" s="96">
        <v>0.139568</v>
      </c>
      <c r="P994" s="96">
        <v>2085000</v>
      </c>
      <c r="Q994" s="96">
        <v>1484000</v>
      </c>
      <c r="R994" s="103">
        <v>1.4</v>
      </c>
      <c r="S994" s="103"/>
      <c r="T994" s="103"/>
      <c r="U994" s="103"/>
      <c r="V994" s="103">
        <f t="shared" si="231"/>
        <v>2.3147706926499199</v>
      </c>
      <c r="W994" s="96">
        <f t="shared" si="232"/>
        <v>98.29825000000001</v>
      </c>
      <c r="X994" s="96">
        <f t="shared" si="233"/>
        <v>99.271500000000003</v>
      </c>
      <c r="Y994" s="103">
        <f t="shared" si="234"/>
        <v>95.378500000000003</v>
      </c>
      <c r="Z994" s="103">
        <f t="shared" si="235"/>
        <v>97.189355000000006</v>
      </c>
      <c r="AA994" s="103">
        <f t="shared" si="236"/>
        <v>93.432000000000002</v>
      </c>
      <c r="AB994" s="96"/>
      <c r="AC994" s="96"/>
      <c r="AD994" s="96">
        <v>93.67</v>
      </c>
      <c r="AE994" s="96">
        <f t="shared" si="237"/>
        <v>0</v>
      </c>
      <c r="AF994" s="96">
        <f t="shared" si="244"/>
        <v>0.96244541484716151</v>
      </c>
      <c r="AG994" s="96"/>
      <c r="AH994" s="103">
        <f>IF(AND(M994&lt;Variables!$G$6,M994&gt;Variables!$G$5),0,1)</f>
        <v>0</v>
      </c>
      <c r="AI994" s="103">
        <f t="shared" si="238"/>
        <v>0</v>
      </c>
      <c r="AJ994" s="103">
        <f>IF(I994&gt;Variables!$G$7,0,1)</f>
        <v>1</v>
      </c>
      <c r="AK994" s="103">
        <f>IF(F994&gt;Variables!$G$8,0,1)</f>
        <v>0</v>
      </c>
      <c r="AL994" s="103">
        <f>IF(G994&gt;Variables!$G$9,0,1)</f>
        <v>1</v>
      </c>
      <c r="AM994" s="103">
        <f>IF(AND(K994&gt;Variables!$G$10,K994&lt;Variables!$G$11),0,1)</f>
        <v>1</v>
      </c>
      <c r="AN994" s="103">
        <f>IF(H994&lt;Variables!$G$13,1,0)</f>
        <v>1</v>
      </c>
      <c r="AO994" s="101">
        <f>IF(R994&lt;Variables!$G$12,0,1)</f>
        <v>0</v>
      </c>
      <c r="AP994" s="104">
        <f t="shared" si="230"/>
        <v>0</v>
      </c>
      <c r="AQ994" s="103"/>
      <c r="AR994" s="103"/>
      <c r="AS994" s="103"/>
      <c r="AT994" s="103">
        <v>1</v>
      </c>
      <c r="AU994" s="103"/>
      <c r="AV994" s="96" t="str">
        <f t="shared" si="239"/>
        <v/>
      </c>
      <c r="AW994" s="96">
        <f t="shared" si="240"/>
        <v>1</v>
      </c>
      <c r="AX994" s="96" t="str">
        <f t="shared" si="241"/>
        <v/>
      </c>
      <c r="AY994" s="96">
        <f t="shared" si="242"/>
        <v>1</v>
      </c>
      <c r="AZ994" s="96">
        <f t="shared" si="243"/>
        <v>2.3124308726499199</v>
      </c>
      <c r="BA994" s="96"/>
      <c r="BB994" s="96"/>
      <c r="BC994" s="96"/>
      <c r="BD994" s="96"/>
      <c r="BE994"/>
      <c r="BF994"/>
      <c r="BG994"/>
      <c r="BH994"/>
      <c r="BI994"/>
      <c r="BJ994" s="83"/>
      <c r="BK994" s="83"/>
    </row>
    <row r="995" spans="1:63" ht="14.1" customHeight="1" x14ac:dyDescent="0.2">
      <c r="A995" s="96"/>
      <c r="B995" s="96"/>
      <c r="C995" s="135">
        <v>44329.430555555555</v>
      </c>
      <c r="D995" s="96" t="s">
        <v>498</v>
      </c>
      <c r="E995" s="96">
        <v>7.2750000000000004</v>
      </c>
      <c r="F995" s="96">
        <v>6.11</v>
      </c>
      <c r="G995" s="96">
        <v>2.1800000000000002</v>
      </c>
      <c r="H995" s="96">
        <v>14130</v>
      </c>
      <c r="I995" s="96">
        <v>0.01</v>
      </c>
      <c r="J995" s="96" t="s">
        <v>78</v>
      </c>
      <c r="K995" s="96">
        <v>42.52</v>
      </c>
      <c r="L995" s="96">
        <v>7.3126249999999997</v>
      </c>
      <c r="M995" s="96">
        <v>-0.51452100000000001</v>
      </c>
      <c r="N995" s="96">
        <v>7.2942179999999999</v>
      </c>
      <c r="O995" s="96">
        <v>-0.26346399999999998</v>
      </c>
      <c r="P995" s="96">
        <v>1187000</v>
      </c>
      <c r="Q995" s="96">
        <v>3133000</v>
      </c>
      <c r="R995" s="105">
        <v>0.38</v>
      </c>
      <c r="S995" s="105"/>
      <c r="T995" s="105"/>
      <c r="U995" s="105"/>
      <c r="V995" s="105">
        <f t="shared" si="231"/>
        <v>2.2917699398729603</v>
      </c>
      <c r="W995" s="96">
        <f t="shared" si="232"/>
        <v>7.3477500000000004</v>
      </c>
      <c r="X995" s="96">
        <f t="shared" si="233"/>
        <v>7.4205000000000005</v>
      </c>
      <c r="Y995" s="105">
        <f t="shared" si="234"/>
        <v>7.1295000000000002</v>
      </c>
      <c r="Z995" s="105">
        <f t="shared" si="235"/>
        <v>7.2942179999999999</v>
      </c>
      <c r="AA995" s="105">
        <f t="shared" si="236"/>
        <v>6.984</v>
      </c>
      <c r="AB995" s="96"/>
      <c r="AC995" s="96"/>
      <c r="AD995" s="96">
        <v>7.2</v>
      </c>
      <c r="AE995" s="96">
        <f t="shared" si="237"/>
        <v>0</v>
      </c>
      <c r="AF995" s="96">
        <f t="shared" si="244"/>
        <v>0.98969072164948446</v>
      </c>
      <c r="AG995" s="96"/>
      <c r="AH995" s="105">
        <f>IF(AND(M995&lt;Variables!$G$6,M995&gt;Variables!$G$5),0,1)</f>
        <v>1</v>
      </c>
      <c r="AI995" s="105">
        <f t="shared" si="238"/>
        <v>0</v>
      </c>
      <c r="AJ995" s="105">
        <f>IF(I995&gt;Variables!$G$7,0,1)</f>
        <v>0</v>
      </c>
      <c r="AK995" s="105">
        <f>IF(F995&gt;Variables!$G$8,0,1)</f>
        <v>1</v>
      </c>
      <c r="AL995" s="105">
        <f>IF(G995&gt;Variables!$G$9,0,1)</f>
        <v>1</v>
      </c>
      <c r="AM995" s="105">
        <f>IF(AND(K995&gt;Variables!$G$10,K995&lt;Variables!$G$11),0,1)</f>
        <v>1</v>
      </c>
      <c r="AN995" s="103">
        <f>IF(H995&lt;Variables!$G$13,1,0)</f>
        <v>0</v>
      </c>
      <c r="AO995" s="101">
        <f>IF(R995&lt;Variables!$G$12,0,1)</f>
        <v>0</v>
      </c>
      <c r="AP995" s="106">
        <f t="shared" si="230"/>
        <v>1</v>
      </c>
      <c r="AQ995" s="106"/>
      <c r="AR995" s="106"/>
      <c r="AS995" s="106"/>
      <c r="AT995" s="106"/>
      <c r="AU995" s="106">
        <v>1</v>
      </c>
      <c r="AV995" s="96" t="str">
        <f t="shared" si="239"/>
        <v/>
      </c>
      <c r="AW995" s="96" t="str">
        <f t="shared" si="240"/>
        <v/>
      </c>
      <c r="AX995" s="96">
        <f t="shared" si="241"/>
        <v>2</v>
      </c>
      <c r="AY995" s="96">
        <f t="shared" si="242"/>
        <v>2</v>
      </c>
      <c r="AZ995" s="96">
        <f t="shared" si="243"/>
        <v>2.28947385987296</v>
      </c>
      <c r="BA995" s="96"/>
      <c r="BB995" s="96"/>
      <c r="BC995" s="96"/>
      <c r="BD995" s="96"/>
      <c r="BE995"/>
      <c r="BF995"/>
      <c r="BG995"/>
      <c r="BH995"/>
      <c r="BI995"/>
      <c r="BJ995" s="83"/>
      <c r="BK995" s="83"/>
    </row>
    <row r="996" spans="1:63" ht="14.1" customHeight="1" x14ac:dyDescent="0.2">
      <c r="A996" s="96"/>
      <c r="B996" s="96"/>
      <c r="C996" s="135">
        <v>44329.430555555555</v>
      </c>
      <c r="D996" s="96" t="s">
        <v>495</v>
      </c>
      <c r="E996" s="96">
        <v>33.99</v>
      </c>
      <c r="F996" s="96">
        <v>8.0299999999999994</v>
      </c>
      <c r="G996" s="96">
        <v>-2.5</v>
      </c>
      <c r="H996" s="96">
        <v>3770</v>
      </c>
      <c r="I996" s="96">
        <v>2.1000000000000001E-2</v>
      </c>
      <c r="J996" s="96" t="s">
        <v>78</v>
      </c>
      <c r="K996" s="96">
        <v>41.32</v>
      </c>
      <c r="L996" s="96">
        <v>34.542945000000003</v>
      </c>
      <c r="M996" s="96">
        <v>-1.6007469999999999</v>
      </c>
      <c r="N996" s="96">
        <v>34.172941000000002</v>
      </c>
      <c r="O996" s="96">
        <v>-0.53533900000000001</v>
      </c>
      <c r="P996" s="96">
        <v>5535000</v>
      </c>
      <c r="Q996" s="96">
        <v>2864000</v>
      </c>
      <c r="R996" s="105">
        <v>1.93</v>
      </c>
      <c r="S996" s="105"/>
      <c r="T996" s="105"/>
      <c r="U996" s="105"/>
      <c r="V996" s="105">
        <f t="shared" si="231"/>
        <v>2.2785673523235199</v>
      </c>
      <c r="W996" s="96">
        <f t="shared" si="232"/>
        <v>34.329900000000002</v>
      </c>
      <c r="X996" s="96">
        <f t="shared" si="233"/>
        <v>34.669800000000002</v>
      </c>
      <c r="Y996" s="105">
        <f t="shared" si="234"/>
        <v>33.310200000000002</v>
      </c>
      <c r="Z996" s="105">
        <f t="shared" si="235"/>
        <v>34.172941000000002</v>
      </c>
      <c r="AA996" s="105">
        <f t="shared" si="236"/>
        <v>32.630400000000002</v>
      </c>
      <c r="AB996" s="96"/>
      <c r="AC996" s="96">
        <v>34.44</v>
      </c>
      <c r="AD996" s="96">
        <v>33.54</v>
      </c>
      <c r="AE996" s="97">
        <f t="shared" si="237"/>
        <v>1.0132391879964695</v>
      </c>
      <c r="AF996" s="96">
        <f t="shared" si="244"/>
        <v>0.98676081200353039</v>
      </c>
      <c r="AG996" s="96"/>
      <c r="AH996" s="105">
        <f>IF(AND(M996&lt;Variables!$G$6,M996&gt;Variables!$G$5),0,1)</f>
        <v>1</v>
      </c>
      <c r="AI996" s="105">
        <f t="shared" si="238"/>
        <v>0</v>
      </c>
      <c r="AJ996" s="105">
        <f>IF(I996&gt;Variables!$G$7,0,1)</f>
        <v>0</v>
      </c>
      <c r="AK996" s="105">
        <f>IF(F996&gt;Variables!$G$8,0,1)</f>
        <v>1</v>
      </c>
      <c r="AL996" s="105">
        <f>IF(G996&gt;Variables!$G$9,0,1)</f>
        <v>1</v>
      </c>
      <c r="AM996" s="105">
        <f>IF(AND(K996&gt;Variables!$G$10,K996&lt;Variables!$G$11),0,1)</f>
        <v>1</v>
      </c>
      <c r="AN996" s="103">
        <f>IF(H996&lt;Variables!$G$13,1,0)</f>
        <v>0</v>
      </c>
      <c r="AO996" s="101">
        <f>IF(R996&lt;Variables!$G$12,0,1)</f>
        <v>0</v>
      </c>
      <c r="AP996" s="106">
        <f t="shared" si="230"/>
        <v>1</v>
      </c>
      <c r="AQ996" s="105"/>
      <c r="AR996" s="105"/>
      <c r="AS996" s="105"/>
      <c r="AT996" s="105"/>
      <c r="AU996" s="105">
        <v>1</v>
      </c>
      <c r="AV996" s="96">
        <f t="shared" si="239"/>
        <v>3</v>
      </c>
      <c r="AW996" s="96" t="str">
        <f t="shared" si="240"/>
        <v/>
      </c>
      <c r="AX996" s="96" t="str">
        <f t="shared" si="241"/>
        <v/>
      </c>
      <c r="AY996" s="96">
        <f t="shared" si="242"/>
        <v>3</v>
      </c>
      <c r="AZ996" s="96">
        <f t="shared" si="243"/>
        <v>2.2763360723235198</v>
      </c>
      <c r="BA996" s="96"/>
      <c r="BB996" s="96"/>
      <c r="BC996" s="96"/>
      <c r="BD996" s="96"/>
      <c r="BE996"/>
      <c r="BF996"/>
      <c r="BG996"/>
      <c r="BH996"/>
      <c r="BI996"/>
      <c r="BJ996" s="83"/>
      <c r="BK996" s="83"/>
    </row>
    <row r="997" spans="1:63" ht="14.1" customHeight="1" x14ac:dyDescent="0.2">
      <c r="A997" s="96"/>
      <c r="B997" s="96"/>
      <c r="C997" s="135">
        <v>44329.430555555555</v>
      </c>
      <c r="D997" s="96" t="s">
        <v>507</v>
      </c>
      <c r="E997" s="96">
        <v>6.03</v>
      </c>
      <c r="F997" s="96">
        <v>15.62</v>
      </c>
      <c r="G997" s="96">
        <v>-8.2200000000000006</v>
      </c>
      <c r="H997" s="96">
        <v>36.75</v>
      </c>
      <c r="I997" s="96">
        <v>-17.638000000000002</v>
      </c>
      <c r="J997" s="96" t="s">
        <v>78</v>
      </c>
      <c r="K997" s="96">
        <v>39.54</v>
      </c>
      <c r="L997" s="96">
        <v>6.2500799999999996</v>
      </c>
      <c r="M997" s="96">
        <v>-3.5212349999999999</v>
      </c>
      <c r="N997" s="96">
        <v>6.269361</v>
      </c>
      <c r="O997" s="96">
        <v>-3.8179460000000001</v>
      </c>
      <c r="P997" s="96">
        <v>24730000</v>
      </c>
      <c r="Q997" s="96">
        <v>399300</v>
      </c>
      <c r="R997" s="103">
        <v>61.93</v>
      </c>
      <c r="S997" s="103"/>
      <c r="T997" s="103"/>
      <c r="U997" s="103"/>
      <c r="V997" s="103">
        <f t="shared" si="231"/>
        <v>2.2438153529272</v>
      </c>
      <c r="W997" s="96">
        <f t="shared" si="232"/>
        <v>6.0903</v>
      </c>
      <c r="X997" s="96">
        <f t="shared" si="233"/>
        <v>6.1506000000000007</v>
      </c>
      <c r="Y997" s="103">
        <f t="shared" si="234"/>
        <v>5.9093999999999998</v>
      </c>
      <c r="Z997" s="103">
        <f t="shared" si="235"/>
        <v>6.269361</v>
      </c>
      <c r="AA997" s="103">
        <f t="shared" si="236"/>
        <v>5.7888000000000002</v>
      </c>
      <c r="AB997" s="96"/>
      <c r="AC997" s="96"/>
      <c r="AD997" s="96">
        <v>5.55</v>
      </c>
      <c r="AE997" s="96">
        <f t="shared" si="237"/>
        <v>0</v>
      </c>
      <c r="AF997" s="96">
        <f t="shared" si="244"/>
        <v>0.92039800995024867</v>
      </c>
      <c r="AG997" s="96"/>
      <c r="AH997" s="103">
        <f>IF(AND(M997&lt;Variables!$G$6,M997&gt;Variables!$G$5),0,1)</f>
        <v>0</v>
      </c>
      <c r="AI997" s="103">
        <f t="shared" si="238"/>
        <v>1</v>
      </c>
      <c r="AJ997" s="103">
        <f>IF(I997&gt;Variables!$G$7,0,1)</f>
        <v>1</v>
      </c>
      <c r="AK997" s="103">
        <f>IF(F997&gt;Variables!$G$8,0,1)</f>
        <v>0</v>
      </c>
      <c r="AL997" s="103">
        <f>IF(G997&gt;Variables!$G$9,0,1)</f>
        <v>1</v>
      </c>
      <c r="AM997" s="103">
        <f>IF(AND(K997&gt;Variables!$G$10,K997&lt;Variables!$G$11),0,1)</f>
        <v>1</v>
      </c>
      <c r="AN997" s="103">
        <f>IF(H997&lt;Variables!$G$13,1,0)</f>
        <v>1</v>
      </c>
      <c r="AO997" s="101">
        <f>IF(R997&lt;Variables!$G$12,0,1)</f>
        <v>1</v>
      </c>
      <c r="AP997" s="104">
        <f t="shared" si="230"/>
        <v>1</v>
      </c>
      <c r="AQ997" s="103"/>
      <c r="AR997" s="103"/>
      <c r="AS997" s="103"/>
      <c r="AT997" s="103">
        <v>1</v>
      </c>
      <c r="AU997" s="103"/>
      <c r="AV997" s="96" t="str">
        <f t="shared" si="239"/>
        <v/>
      </c>
      <c r="AW997" s="96">
        <f t="shared" si="240"/>
        <v>1</v>
      </c>
      <c r="AX997" s="96" t="str">
        <f t="shared" si="241"/>
        <v/>
      </c>
      <c r="AY997" s="96">
        <f t="shared" si="242"/>
        <v>1</v>
      </c>
      <c r="AZ997" s="96">
        <f t="shared" si="243"/>
        <v>2.2416801929272001</v>
      </c>
      <c r="BA997" s="96"/>
      <c r="BB997" s="96"/>
      <c r="BC997" s="96"/>
      <c r="BD997" s="96"/>
      <c r="BE997"/>
      <c r="BF997"/>
      <c r="BG997"/>
      <c r="BH997"/>
      <c r="BI997"/>
      <c r="BJ997" s="83"/>
      <c r="BK997" s="83"/>
    </row>
    <row r="998" spans="1:63" ht="14.1" customHeight="1" x14ac:dyDescent="0.2">
      <c r="A998" s="96"/>
      <c r="B998" s="96"/>
      <c r="C998" s="135">
        <v>44329.4375</v>
      </c>
      <c r="D998" s="96" t="s">
        <v>514</v>
      </c>
      <c r="E998" s="96">
        <v>4.38</v>
      </c>
      <c r="F998" s="96">
        <v>46.81</v>
      </c>
      <c r="G998" s="96">
        <v>43.14</v>
      </c>
      <c r="H998" s="96">
        <v>18.61</v>
      </c>
      <c r="I998" s="96">
        <v>-50.564999999999998</v>
      </c>
      <c r="J998" s="96" t="s">
        <v>76</v>
      </c>
      <c r="K998" s="96">
        <v>68.14</v>
      </c>
      <c r="L998" s="96">
        <v>4.0868599999999997</v>
      </c>
      <c r="M998" s="96">
        <v>7.1727439999999998</v>
      </c>
      <c r="N998" s="96">
        <v>4.0418000000000003</v>
      </c>
      <c r="O998" s="96">
        <v>8.367559</v>
      </c>
      <c r="P998" s="96">
        <v>12890000</v>
      </c>
      <c r="Q998" s="96">
        <v>98210</v>
      </c>
      <c r="R998" s="103">
        <v>131.25</v>
      </c>
      <c r="S998" s="103"/>
      <c r="T998" s="103"/>
      <c r="U998" s="103"/>
      <c r="V998" s="103">
        <f t="shared" si="231"/>
        <v>1.9926710480499199</v>
      </c>
      <c r="W998" s="96">
        <f t="shared" si="232"/>
        <v>4.4238</v>
      </c>
      <c r="X998" s="96">
        <f t="shared" si="233"/>
        <v>4.4676</v>
      </c>
      <c r="Y998" s="103">
        <f t="shared" si="234"/>
        <v>4.2923999999999998</v>
      </c>
      <c r="Z998" s="103">
        <f t="shared" si="235"/>
        <v>4.0418000000000003</v>
      </c>
      <c r="AA998" s="103">
        <f t="shared" si="236"/>
        <v>4.2047999999999996</v>
      </c>
      <c r="AB998" s="96"/>
      <c r="AC998" s="96"/>
      <c r="AD998" s="96">
        <v>4.28</v>
      </c>
      <c r="AE998" s="96">
        <f t="shared" si="237"/>
        <v>0</v>
      </c>
      <c r="AF998" s="96">
        <f t="shared" si="244"/>
        <v>0.97716894977168955</v>
      </c>
      <c r="AG998" s="96"/>
      <c r="AH998" s="103">
        <f>IF(AND(M998&lt;Variables!$G$6,M998&gt;Variables!$G$5),0,1)</f>
        <v>1</v>
      </c>
      <c r="AI998" s="103">
        <f t="shared" si="238"/>
        <v>0</v>
      </c>
      <c r="AJ998" s="103">
        <f>IF(I998&gt;Variables!$G$7,0,1)</f>
        <v>1</v>
      </c>
      <c r="AK998" s="103">
        <f>IF(F998&gt;Variables!$G$8,0,1)</f>
        <v>0</v>
      </c>
      <c r="AL998" s="103">
        <f>IF(G998&gt;Variables!$G$9,0,1)</f>
        <v>0</v>
      </c>
      <c r="AM998" s="103">
        <f>IF(AND(K998&gt;Variables!$G$10,K998&lt;Variables!$G$11),0,1)</f>
        <v>0</v>
      </c>
      <c r="AN998" s="103">
        <f>IF(H998&lt;Variables!$G$13,1,0)</f>
        <v>1</v>
      </c>
      <c r="AO998" s="101">
        <f>IF(R998&lt;Variables!$G$12,0,1)</f>
        <v>1</v>
      </c>
      <c r="AP998" s="104">
        <f t="shared" si="230"/>
        <v>0</v>
      </c>
      <c r="AQ998" s="103"/>
      <c r="AR998" s="103"/>
      <c r="AS998" s="103"/>
      <c r="AT998" s="103">
        <v>1</v>
      </c>
      <c r="AU998" s="103"/>
      <c r="AV998" s="96" t="str">
        <f t="shared" si="239"/>
        <v/>
      </c>
      <c r="AW998" s="96">
        <f t="shared" si="240"/>
        <v>1</v>
      </c>
      <c r="AX998" s="96" t="str">
        <f t="shared" si="241"/>
        <v/>
      </c>
      <c r="AY998" s="96">
        <f t="shared" si="242"/>
        <v>1</v>
      </c>
      <c r="AZ998" s="96">
        <f t="shared" si="243"/>
        <v>1.9889914880499198</v>
      </c>
      <c r="BA998" s="96"/>
      <c r="BB998" s="96"/>
      <c r="BC998" s="96"/>
      <c r="BD998" s="96"/>
      <c r="BE998"/>
      <c r="BF998"/>
      <c r="BG998"/>
      <c r="BH998"/>
      <c r="BI998"/>
      <c r="BJ998" s="83"/>
      <c r="BK998" s="83"/>
    </row>
    <row r="999" spans="1:63" ht="14.1" customHeight="1" x14ac:dyDescent="0.2">
      <c r="A999" s="96"/>
      <c r="B999" s="96"/>
      <c r="C999" s="135">
        <v>44329.4375</v>
      </c>
      <c r="D999" s="96" t="s">
        <v>308</v>
      </c>
      <c r="E999" s="96">
        <v>18.84</v>
      </c>
      <c r="F999" s="96">
        <v>9.7200000000000006</v>
      </c>
      <c r="G999" s="96">
        <v>8.2799999999999994</v>
      </c>
      <c r="H999" s="96">
        <v>2150</v>
      </c>
      <c r="I999" s="96">
        <v>427.32100000000003</v>
      </c>
      <c r="J999" s="96" t="s">
        <v>78</v>
      </c>
      <c r="K999" s="96">
        <v>62.94</v>
      </c>
      <c r="L999" s="96">
        <v>18.691289999999999</v>
      </c>
      <c r="M999" s="96">
        <v>0.79561099999999996</v>
      </c>
      <c r="N999" s="96">
        <v>18.443490000000001</v>
      </c>
      <c r="O999" s="96">
        <v>2.149867</v>
      </c>
      <c r="P999" s="96">
        <v>124444</v>
      </c>
      <c r="Q999" s="96">
        <v>761706</v>
      </c>
      <c r="R999" s="105">
        <v>0.16</v>
      </c>
      <c r="S999" s="105"/>
      <c r="T999" s="105"/>
      <c r="U999" s="105"/>
      <c r="V999" s="105">
        <f t="shared" si="231"/>
        <v>2.45063995809008</v>
      </c>
      <c r="W999" s="96">
        <f t="shared" si="232"/>
        <v>19.028400000000001</v>
      </c>
      <c r="X999" s="96">
        <f t="shared" si="233"/>
        <v>19.216799999999999</v>
      </c>
      <c r="Y999" s="105">
        <f t="shared" si="234"/>
        <v>18.463200000000001</v>
      </c>
      <c r="Z999" s="105">
        <f t="shared" si="235"/>
        <v>18.443490000000001</v>
      </c>
      <c r="AA999" s="105">
        <f t="shared" si="236"/>
        <v>18.086399999999998</v>
      </c>
      <c r="AB999" s="96"/>
      <c r="AC999" s="96">
        <v>18.829999999999998</v>
      </c>
      <c r="AD999" s="96">
        <v>18.5</v>
      </c>
      <c r="AE999" s="96">
        <f t="shared" si="237"/>
        <v>0.99946921443736725</v>
      </c>
      <c r="AF999" s="96">
        <f t="shared" si="244"/>
        <v>0.98195329087048833</v>
      </c>
      <c r="AG999" s="96"/>
      <c r="AH999" s="105">
        <f>IF(AND(M999&lt;Variables!$G$6,M999&gt;Variables!$G$5),0,1)</f>
        <v>1</v>
      </c>
      <c r="AI999" s="105">
        <f t="shared" si="238"/>
        <v>0</v>
      </c>
      <c r="AJ999" s="105">
        <f>IF(I999&gt;Variables!$G$7,0,1)</f>
        <v>0</v>
      </c>
      <c r="AK999" s="105">
        <f>IF(F999&gt;Variables!$G$8,0,1)</f>
        <v>0</v>
      </c>
      <c r="AL999" s="105">
        <f>IF(G999&gt;Variables!$G$9,0,1)</f>
        <v>1</v>
      </c>
      <c r="AM999" s="105">
        <f>IF(AND(K999&gt;Variables!$G$10,K999&lt;Variables!$G$11),0,1)</f>
        <v>0</v>
      </c>
      <c r="AN999" s="103">
        <f>IF(H999&lt;Variables!$G$13,1,0)</f>
        <v>1</v>
      </c>
      <c r="AO999" s="101">
        <f>IF(R999&lt;Variables!$G$12,0,1)</f>
        <v>0</v>
      </c>
      <c r="AP999" s="106">
        <f t="shared" si="230"/>
        <v>1</v>
      </c>
      <c r="AQ999" s="105"/>
      <c r="AR999" s="105"/>
      <c r="AS999" s="105"/>
      <c r="AT999" s="105"/>
      <c r="AU999" s="105">
        <v>1</v>
      </c>
      <c r="AV999" s="96" t="str">
        <f t="shared" si="239"/>
        <v/>
      </c>
      <c r="AW999" s="96" t="str">
        <f t="shared" si="240"/>
        <v/>
      </c>
      <c r="AX999" s="96">
        <f t="shared" si="241"/>
        <v>2</v>
      </c>
      <c r="AY999" s="96">
        <f t="shared" si="242"/>
        <v>2</v>
      </c>
      <c r="AZ999" s="96">
        <f t="shared" si="243"/>
        <v>2.4472411980900799</v>
      </c>
      <c r="BA999" s="96"/>
      <c r="BB999" s="96"/>
      <c r="BC999" s="96"/>
      <c r="BD999" s="96"/>
      <c r="BE999"/>
      <c r="BF999"/>
      <c r="BG999"/>
      <c r="BH999"/>
      <c r="BI999"/>
      <c r="BJ999" s="83"/>
      <c r="BK999" s="83"/>
    </row>
    <row r="1000" spans="1:63" ht="14.1" customHeight="1" x14ac:dyDescent="0.2">
      <c r="A1000" s="96"/>
      <c r="B1000" s="96"/>
      <c r="C1000" s="135">
        <v>44329.4375</v>
      </c>
      <c r="D1000" s="96" t="s">
        <v>331</v>
      </c>
      <c r="E1000" s="96">
        <v>11.99</v>
      </c>
      <c r="F1000" s="96">
        <v>15.86</v>
      </c>
      <c r="G1000" s="96">
        <v>10.199999999999999</v>
      </c>
      <c r="H1000" s="96">
        <v>4500</v>
      </c>
      <c r="I1000" s="96">
        <v>57.895000000000003</v>
      </c>
      <c r="J1000" s="96" t="s">
        <v>76</v>
      </c>
      <c r="K1000" s="96">
        <v>61.97</v>
      </c>
      <c r="L1000" s="96">
        <v>11.89409</v>
      </c>
      <c r="M1000" s="96">
        <v>0.80636699999999994</v>
      </c>
      <c r="N1000" s="96">
        <v>11.681114000000001</v>
      </c>
      <c r="O1000" s="96">
        <v>2.64432</v>
      </c>
      <c r="P1000" s="96">
        <v>48929000</v>
      </c>
      <c r="Q1000" s="96">
        <v>87945000</v>
      </c>
      <c r="R1000" s="103">
        <v>0.56000000000000005</v>
      </c>
      <c r="S1000" s="103"/>
      <c r="T1000" s="103"/>
      <c r="U1000" s="103"/>
      <c r="V1000" s="103">
        <f t="shared" si="231"/>
        <v>2.44216806688488</v>
      </c>
      <c r="W1000" s="96">
        <f t="shared" si="232"/>
        <v>12.1099</v>
      </c>
      <c r="X1000" s="96">
        <f t="shared" si="233"/>
        <v>12.229800000000001</v>
      </c>
      <c r="Y1000" s="103">
        <f t="shared" si="234"/>
        <v>11.7502</v>
      </c>
      <c r="Z1000" s="103">
        <f t="shared" si="235"/>
        <v>11.681114000000001</v>
      </c>
      <c r="AA1000" s="103">
        <f t="shared" si="236"/>
        <v>11.510400000000001</v>
      </c>
      <c r="AB1000" s="96"/>
      <c r="AC1000" s="96"/>
      <c r="AD1000" s="96">
        <v>11.69</v>
      </c>
      <c r="AE1000" s="96">
        <f t="shared" si="237"/>
        <v>0</v>
      </c>
      <c r="AF1000" s="96">
        <f t="shared" si="244"/>
        <v>0.97497914929107588</v>
      </c>
      <c r="AG1000" s="96"/>
      <c r="AH1000" s="103">
        <f>IF(AND(M1000&lt;Variables!$G$6,M1000&gt;Variables!$G$5),0,1)</f>
        <v>1</v>
      </c>
      <c r="AI1000" s="103">
        <f t="shared" si="238"/>
        <v>0</v>
      </c>
      <c r="AJ1000" s="103">
        <f>IF(I1000&gt;Variables!$G$7,0,1)</f>
        <v>0</v>
      </c>
      <c r="AK1000" s="103">
        <f>IF(F1000&gt;Variables!$G$8,0,1)</f>
        <v>0</v>
      </c>
      <c r="AL1000" s="103">
        <f>IF(G1000&gt;Variables!$G$9,0,1)</f>
        <v>1</v>
      </c>
      <c r="AM1000" s="103">
        <f>IF(AND(K1000&gt;Variables!$G$10,K1000&lt;Variables!$G$11),0,1)</f>
        <v>0</v>
      </c>
      <c r="AN1000" s="103">
        <f>IF(H1000&lt;Variables!$G$13,1,0)</f>
        <v>0</v>
      </c>
      <c r="AO1000" s="101">
        <f>IF(R1000&lt;Variables!$G$12,0,1)</f>
        <v>0</v>
      </c>
      <c r="AP1000" s="104">
        <f t="shared" si="230"/>
        <v>0</v>
      </c>
      <c r="AQ1000" s="104"/>
      <c r="AR1000" s="104"/>
      <c r="AS1000" s="104"/>
      <c r="AT1000" s="104">
        <v>1</v>
      </c>
      <c r="AU1000" s="104"/>
      <c r="AV1000" s="96" t="str">
        <f t="shared" si="239"/>
        <v/>
      </c>
      <c r="AW1000" s="96">
        <f t="shared" si="240"/>
        <v>1</v>
      </c>
      <c r="AX1000" s="96" t="str">
        <f t="shared" si="241"/>
        <v/>
      </c>
      <c r="AY1000" s="96">
        <f t="shared" si="242"/>
        <v>1</v>
      </c>
      <c r="AZ1000" s="96">
        <f t="shared" si="243"/>
        <v>2.43882168688488</v>
      </c>
      <c r="BA1000" s="96"/>
      <c r="BB1000" s="96"/>
      <c r="BC1000" s="96"/>
      <c r="BD1000" s="96"/>
      <c r="BE1000"/>
      <c r="BF1000"/>
      <c r="BG1000"/>
      <c r="BH1000"/>
      <c r="BI1000"/>
      <c r="BJ1000" s="83"/>
      <c r="BK1000" s="83"/>
    </row>
    <row r="1001" spans="1:63" ht="14.1" customHeight="1" x14ac:dyDescent="0.2">
      <c r="A1001" s="96"/>
      <c r="B1001" s="96"/>
      <c r="C1001" s="135">
        <v>44329.4375</v>
      </c>
      <c r="D1001" s="96" t="s">
        <v>491</v>
      </c>
      <c r="E1001" s="96">
        <v>43.44</v>
      </c>
      <c r="F1001" s="96">
        <v>6.62</v>
      </c>
      <c r="G1001" s="96">
        <v>4.7</v>
      </c>
      <c r="H1001" s="96">
        <v>4310</v>
      </c>
      <c r="I1001" s="96">
        <v>5.8999999999999997E-2</v>
      </c>
      <c r="J1001" s="96" t="s">
        <v>78</v>
      </c>
      <c r="K1001" s="96">
        <v>60.5</v>
      </c>
      <c r="L1001" s="96">
        <v>43.27364</v>
      </c>
      <c r="M1001" s="96">
        <v>0.38443699999999997</v>
      </c>
      <c r="N1001" s="96">
        <v>43.211908000000001</v>
      </c>
      <c r="O1001" s="96">
        <v>0.52784500000000001</v>
      </c>
      <c r="P1001" s="96">
        <v>566022</v>
      </c>
      <c r="Q1001" s="96">
        <v>2554000</v>
      </c>
      <c r="R1001" s="105">
        <v>0.22</v>
      </c>
      <c r="S1001" s="105"/>
      <c r="T1001" s="105"/>
      <c r="U1001" s="105"/>
      <c r="V1001" s="105">
        <f t="shared" si="231"/>
        <v>2.4541269704120001</v>
      </c>
      <c r="W1001" s="96">
        <f t="shared" si="232"/>
        <v>43.874400000000001</v>
      </c>
      <c r="X1001" s="96">
        <f t="shared" si="233"/>
        <v>44.308799999999998</v>
      </c>
      <c r="Y1001" s="105">
        <f t="shared" si="234"/>
        <v>42.571199999999997</v>
      </c>
      <c r="Z1001" s="105">
        <f t="shared" si="235"/>
        <v>43.211908000000001</v>
      </c>
      <c r="AA1001" s="105">
        <f t="shared" si="236"/>
        <v>41.702399999999997</v>
      </c>
      <c r="AB1001" s="96"/>
      <c r="AC1001" s="96">
        <v>43.47</v>
      </c>
      <c r="AD1001" s="96">
        <v>42.97</v>
      </c>
      <c r="AE1001" s="96">
        <f t="shared" si="237"/>
        <v>1.0006906077348066</v>
      </c>
      <c r="AF1001" s="96">
        <f t="shared" si="244"/>
        <v>0.98918047882136284</v>
      </c>
      <c r="AG1001" s="96"/>
      <c r="AH1001" s="105">
        <f>IF(AND(M1001&lt;Variables!$G$6,M1001&gt;Variables!$G$5),0,1)</f>
        <v>1</v>
      </c>
      <c r="AI1001" s="105">
        <f t="shared" si="238"/>
        <v>0</v>
      </c>
      <c r="AJ1001" s="105">
        <f>IF(I1001&gt;Variables!$G$7,0,1)</f>
        <v>0</v>
      </c>
      <c r="AK1001" s="105">
        <f>IF(F1001&gt;Variables!$G$8,0,1)</f>
        <v>1</v>
      </c>
      <c r="AL1001" s="105">
        <f>IF(G1001&gt;Variables!$G$9,0,1)</f>
        <v>1</v>
      </c>
      <c r="AM1001" s="105">
        <f>IF(AND(K1001&gt;Variables!$G$10,K1001&lt;Variables!$G$11),0,1)</f>
        <v>0</v>
      </c>
      <c r="AN1001" s="103">
        <f>IF(H1001&lt;Variables!$G$13,1,0)</f>
        <v>0</v>
      </c>
      <c r="AO1001" s="101">
        <f>IF(R1001&lt;Variables!$G$12,0,1)</f>
        <v>0</v>
      </c>
      <c r="AP1001" s="106">
        <f t="shared" si="230"/>
        <v>1</v>
      </c>
      <c r="AQ1001" s="105"/>
      <c r="AR1001" s="105"/>
      <c r="AS1001" s="105"/>
      <c r="AT1001" s="105"/>
      <c r="AU1001" s="105">
        <v>1</v>
      </c>
      <c r="AV1001" s="96" t="str">
        <f t="shared" si="239"/>
        <v/>
      </c>
      <c r="AW1001" s="96" t="str">
        <f t="shared" si="240"/>
        <v/>
      </c>
      <c r="AX1001" s="96">
        <f t="shared" si="241"/>
        <v>2</v>
      </c>
      <c r="AY1001" s="96">
        <f t="shared" si="242"/>
        <v>2</v>
      </c>
      <c r="AZ1001" s="96">
        <f t="shared" si="243"/>
        <v>2.4508599704120004</v>
      </c>
      <c r="BA1001" s="96"/>
      <c r="BB1001" s="96"/>
      <c r="BC1001" s="96"/>
      <c r="BD1001" s="96"/>
      <c r="BE1001"/>
      <c r="BF1001"/>
      <c r="BG1001"/>
      <c r="BH1001"/>
      <c r="BI1001"/>
      <c r="BJ1001" s="83"/>
      <c r="BK1001" s="83"/>
    </row>
    <row r="1002" spans="1:63" ht="14.1" customHeight="1" x14ac:dyDescent="0.2">
      <c r="A1002" s="96"/>
      <c r="B1002" s="96"/>
      <c r="C1002" s="135">
        <v>44329.4375</v>
      </c>
      <c r="D1002" s="96" t="s">
        <v>91</v>
      </c>
      <c r="E1002" s="96">
        <v>22.59</v>
      </c>
      <c r="F1002" s="96">
        <v>7.86</v>
      </c>
      <c r="G1002" s="96">
        <v>5.66</v>
      </c>
      <c r="H1002" s="96">
        <v>2040</v>
      </c>
      <c r="I1002" s="96">
        <v>-2.9000000000000001E-2</v>
      </c>
      <c r="J1002" s="96" t="s">
        <v>76</v>
      </c>
      <c r="K1002" s="96">
        <v>60.14</v>
      </c>
      <c r="L1002" s="96">
        <v>22.392025</v>
      </c>
      <c r="M1002" s="96">
        <v>0.88413200000000003</v>
      </c>
      <c r="N1002" s="96">
        <v>22.256754999999998</v>
      </c>
      <c r="O1002" s="96">
        <v>1.497274</v>
      </c>
      <c r="P1002" s="96">
        <v>180556</v>
      </c>
      <c r="Q1002" s="96">
        <v>974927</v>
      </c>
      <c r="R1002" s="103">
        <v>0.19</v>
      </c>
      <c r="S1002" s="103"/>
      <c r="T1002" s="103"/>
      <c r="U1002" s="103"/>
      <c r="V1002" s="103">
        <f t="shared" si="231"/>
        <v>2.4231717635897603</v>
      </c>
      <c r="W1002" s="96">
        <f t="shared" si="232"/>
        <v>22.815899999999999</v>
      </c>
      <c r="X1002" s="96">
        <f t="shared" si="233"/>
        <v>23.041799999999999</v>
      </c>
      <c r="Y1002" s="103">
        <f t="shared" si="234"/>
        <v>22.138200000000001</v>
      </c>
      <c r="Z1002" s="103">
        <f t="shared" si="235"/>
        <v>22.256754999999998</v>
      </c>
      <c r="AA1002" s="103">
        <f t="shared" si="236"/>
        <v>21.686399999999999</v>
      </c>
      <c r="AB1002" s="96"/>
      <c r="AC1002" s="96"/>
      <c r="AD1002" s="96">
        <v>20.9</v>
      </c>
      <c r="AE1002" s="96">
        <f t="shared" si="237"/>
        <v>0</v>
      </c>
      <c r="AF1002" s="96">
        <f t="shared" si="244"/>
        <v>0.92518813634351482</v>
      </c>
      <c r="AG1002" s="96"/>
      <c r="AH1002" s="103">
        <f>IF(AND(M1002&lt;Variables!$G$6,M1002&gt;Variables!$G$5),0,1)</f>
        <v>1</v>
      </c>
      <c r="AI1002" s="103">
        <f t="shared" si="238"/>
        <v>0</v>
      </c>
      <c r="AJ1002" s="103">
        <f>IF(I1002&gt;Variables!$G$7,0,1)</f>
        <v>1</v>
      </c>
      <c r="AK1002" s="103">
        <f>IF(F1002&gt;Variables!$G$8,0,1)</f>
        <v>1</v>
      </c>
      <c r="AL1002" s="103">
        <f>IF(G1002&gt;Variables!$G$9,0,1)</f>
        <v>1</v>
      </c>
      <c r="AM1002" s="103">
        <f>IF(AND(K1002&gt;Variables!$G$10,K1002&lt;Variables!$G$11),0,1)</f>
        <v>0</v>
      </c>
      <c r="AN1002" s="103">
        <f>IF(H1002&lt;Variables!$G$13,1,0)</f>
        <v>1</v>
      </c>
      <c r="AO1002" s="101">
        <f>IF(R1002&lt;Variables!$G$12,0,1)</f>
        <v>0</v>
      </c>
      <c r="AP1002" s="104">
        <f t="shared" si="230"/>
        <v>0</v>
      </c>
      <c r="AQ1002" s="104"/>
      <c r="AR1002" s="104"/>
      <c r="AS1002" s="104"/>
      <c r="AT1002" s="104">
        <v>1</v>
      </c>
      <c r="AU1002" s="104"/>
      <c r="AV1002" s="96" t="str">
        <f t="shared" si="239"/>
        <v/>
      </c>
      <c r="AW1002" s="96">
        <f t="shared" si="240"/>
        <v>1</v>
      </c>
      <c r="AX1002" s="96" t="str">
        <f t="shared" si="241"/>
        <v/>
      </c>
      <c r="AY1002" s="96">
        <f t="shared" si="242"/>
        <v>1</v>
      </c>
      <c r="AZ1002" s="96">
        <f t="shared" si="243"/>
        <v>2.4199242035897601</v>
      </c>
      <c r="BA1002" s="96"/>
      <c r="BB1002" s="96"/>
      <c r="BC1002" s="96"/>
      <c r="BD1002" s="96"/>
      <c r="BE1002"/>
      <c r="BF1002"/>
      <c r="BG1002"/>
      <c r="BH1002"/>
      <c r="BI1002"/>
      <c r="BJ1002" s="83"/>
      <c r="BK1002" s="83"/>
    </row>
    <row r="1003" spans="1:63" ht="14.1" customHeight="1" x14ac:dyDescent="0.2">
      <c r="A1003" s="96"/>
      <c r="B1003" s="96"/>
      <c r="C1003" s="135">
        <v>44329.4375</v>
      </c>
      <c r="D1003" s="96" t="s">
        <v>497</v>
      </c>
      <c r="E1003" s="96">
        <v>7.1449999999999996</v>
      </c>
      <c r="F1003" s="96">
        <v>16.100000000000001</v>
      </c>
      <c r="G1003" s="96">
        <v>5.85</v>
      </c>
      <c r="H1003" s="96">
        <v>4070</v>
      </c>
      <c r="I1003" s="96">
        <v>-5.8999999999999997E-2</v>
      </c>
      <c r="J1003" s="96" t="s">
        <v>78</v>
      </c>
      <c r="K1003" s="96">
        <v>59.17</v>
      </c>
      <c r="L1003" s="96">
        <v>7.0384950000000002</v>
      </c>
      <c r="M1003" s="96">
        <v>1.5131790000000001</v>
      </c>
      <c r="N1003" s="96">
        <v>7.0649839999999999</v>
      </c>
      <c r="O1003" s="96">
        <v>1.1325719999999999</v>
      </c>
      <c r="P1003" s="96">
        <v>1842000</v>
      </c>
      <c r="Q1003" s="96">
        <v>2248000</v>
      </c>
      <c r="R1003" s="101">
        <v>0.82</v>
      </c>
      <c r="S1003" s="101"/>
      <c r="T1003" s="101"/>
      <c r="U1003" s="101"/>
      <c r="V1003" s="101">
        <f t="shared" si="231"/>
        <v>2.3825850870701601</v>
      </c>
      <c r="W1003" s="101">
        <f t="shared" si="232"/>
        <v>7.21645</v>
      </c>
      <c r="X1003" s="101">
        <f t="shared" si="233"/>
        <v>7.2878999999999996</v>
      </c>
      <c r="Y1003" s="96">
        <f t="shared" si="234"/>
        <v>7.0020999999999995</v>
      </c>
      <c r="Z1003" s="96">
        <f t="shared" si="235"/>
        <v>7.0649839999999999</v>
      </c>
      <c r="AA1003" s="96">
        <f t="shared" si="236"/>
        <v>6.8591999999999995</v>
      </c>
      <c r="AB1003" s="96"/>
      <c r="AC1003" s="96">
        <v>7.24</v>
      </c>
      <c r="AD1003" s="96"/>
      <c r="AE1003" s="101">
        <f t="shared" si="237"/>
        <v>1.0132960111966411</v>
      </c>
      <c r="AF1003" s="96">
        <f t="shared" si="244"/>
        <v>0</v>
      </c>
      <c r="AG1003" s="96"/>
      <c r="AH1003" s="101">
        <f>IF(AND(M1003&lt;Variables!$G$6,M1003&gt;Variables!$G$5),0,1)</f>
        <v>1</v>
      </c>
      <c r="AI1003" s="101">
        <f t="shared" si="238"/>
        <v>1</v>
      </c>
      <c r="AJ1003" s="101">
        <f>IF(I1003&gt;Variables!$G$7,0,1)</f>
        <v>1</v>
      </c>
      <c r="AK1003" s="101">
        <f>IF(F1003&gt;Variables!$G$8,0,1)</f>
        <v>0</v>
      </c>
      <c r="AL1003" s="101">
        <f>IF(G1003&gt;Variables!$G$9,0,1)</f>
        <v>1</v>
      </c>
      <c r="AM1003" s="101">
        <f>IF(AND(K1003&gt;Variables!$G$10,K1003&lt;Variables!$G$11),0,1)</f>
        <v>0</v>
      </c>
      <c r="AN1003" s="103">
        <f>IF(H1003&lt;Variables!$G$13,1,0)</f>
        <v>0</v>
      </c>
      <c r="AO1003" s="101">
        <f>IF(R1003&lt;Variables!$G$12,0,1)</f>
        <v>0</v>
      </c>
      <c r="AP1003" s="102">
        <f t="shared" si="230"/>
        <v>1</v>
      </c>
      <c r="AQ1003" s="102"/>
      <c r="AR1003" s="102">
        <v>1</v>
      </c>
      <c r="AS1003" s="102"/>
      <c r="AT1003" s="102"/>
      <c r="AU1003" s="102"/>
      <c r="AV1003" s="96">
        <f t="shared" si="239"/>
        <v>3</v>
      </c>
      <c r="AW1003" s="96" t="str">
        <f t="shared" si="240"/>
        <v/>
      </c>
      <c r="AX1003" s="96" t="str">
        <f t="shared" si="241"/>
        <v/>
      </c>
      <c r="AY1003" s="96">
        <f t="shared" si="242"/>
        <v>3</v>
      </c>
      <c r="AZ1003" s="96">
        <f t="shared" si="243"/>
        <v>2.3793899070701601</v>
      </c>
      <c r="BA1003" s="96"/>
      <c r="BB1003" s="96"/>
      <c r="BC1003" s="96"/>
      <c r="BD1003" s="96"/>
      <c r="BE1003"/>
      <c r="BF1003"/>
      <c r="BG1003"/>
      <c r="BH1003"/>
      <c r="BI1003"/>
      <c r="BJ1003" s="83"/>
      <c r="BK1003" s="83"/>
    </row>
    <row r="1004" spans="1:63" ht="14.1" customHeight="1" x14ac:dyDescent="0.2">
      <c r="A1004" s="96"/>
      <c r="B1004" s="96"/>
      <c r="C1004" s="135">
        <v>44329.4375</v>
      </c>
      <c r="D1004" s="96" t="s">
        <v>90</v>
      </c>
      <c r="E1004" s="96">
        <v>21.69</v>
      </c>
      <c r="F1004" s="96">
        <v>7.77</v>
      </c>
      <c r="G1004" s="96">
        <v>6.06</v>
      </c>
      <c r="H1004" s="96">
        <v>3970</v>
      </c>
      <c r="I1004" s="96">
        <v>-2E-3</v>
      </c>
      <c r="J1004" s="96" t="s">
        <v>78</v>
      </c>
      <c r="K1004" s="96">
        <v>59.02</v>
      </c>
      <c r="L1004" s="96">
        <v>21.682555000000001</v>
      </c>
      <c r="M1004" s="96">
        <v>3.4335999999999998E-2</v>
      </c>
      <c r="N1004" s="96">
        <v>21.44013</v>
      </c>
      <c r="O1004" s="96">
        <v>1.1654310000000001</v>
      </c>
      <c r="P1004" s="96">
        <v>1172000</v>
      </c>
      <c r="Q1004" s="96">
        <v>2426000</v>
      </c>
      <c r="R1004" s="105">
        <v>0.48</v>
      </c>
      <c r="S1004" s="105"/>
      <c r="T1004" s="105"/>
      <c r="U1004" s="105"/>
      <c r="V1004" s="105">
        <f t="shared" si="231"/>
        <v>2.4586600194406398</v>
      </c>
      <c r="W1004" s="96">
        <f t="shared" si="232"/>
        <v>21.9069</v>
      </c>
      <c r="X1004" s="96">
        <f t="shared" si="233"/>
        <v>22.123800000000003</v>
      </c>
      <c r="Y1004" s="105">
        <f t="shared" si="234"/>
        <v>21.2562</v>
      </c>
      <c r="Z1004" s="105">
        <f t="shared" si="235"/>
        <v>21.44013</v>
      </c>
      <c r="AA1004" s="105">
        <f t="shared" si="236"/>
        <v>20.822400000000002</v>
      </c>
      <c r="AB1004" s="96"/>
      <c r="AC1004" s="96">
        <v>21.75</v>
      </c>
      <c r="AD1004" s="96">
        <v>21.13</v>
      </c>
      <c r="AE1004" s="96">
        <f t="shared" si="237"/>
        <v>1.0027662517289073</v>
      </c>
      <c r="AF1004" s="96">
        <f t="shared" si="244"/>
        <v>0.97418165053019812</v>
      </c>
      <c r="AG1004" s="96"/>
      <c r="AH1004" s="105">
        <f>IF(AND(M1004&lt;Variables!$G$6,M1004&gt;Variables!$G$5),0,1)</f>
        <v>1</v>
      </c>
      <c r="AI1004" s="105">
        <f t="shared" si="238"/>
        <v>0</v>
      </c>
      <c r="AJ1004" s="105">
        <f>IF(I1004&gt;Variables!$G$7,0,1)</f>
        <v>1</v>
      </c>
      <c r="AK1004" s="105">
        <f>IF(F1004&gt;Variables!$G$8,0,1)</f>
        <v>1</v>
      </c>
      <c r="AL1004" s="105">
        <f>IF(G1004&gt;Variables!$G$9,0,1)</f>
        <v>1</v>
      </c>
      <c r="AM1004" s="105">
        <f>IF(AND(K1004&gt;Variables!$G$10,K1004&lt;Variables!$G$11),0,1)</f>
        <v>0</v>
      </c>
      <c r="AN1004" s="103">
        <f>IF(H1004&lt;Variables!$G$13,1,0)</f>
        <v>0</v>
      </c>
      <c r="AO1004" s="101">
        <f>IF(R1004&lt;Variables!$G$12,0,1)</f>
        <v>0</v>
      </c>
      <c r="AP1004" s="106">
        <f t="shared" si="230"/>
        <v>1</v>
      </c>
      <c r="AQ1004" s="106"/>
      <c r="AR1004" s="106"/>
      <c r="AS1004" s="106"/>
      <c r="AT1004" s="106"/>
      <c r="AU1004" s="106">
        <v>1</v>
      </c>
      <c r="AV1004" s="96" t="str">
        <f t="shared" si="239"/>
        <v/>
      </c>
      <c r="AW1004" s="96" t="str">
        <f t="shared" si="240"/>
        <v/>
      </c>
      <c r="AX1004" s="96">
        <f t="shared" si="241"/>
        <v>2</v>
      </c>
      <c r="AY1004" s="96">
        <f t="shared" si="242"/>
        <v>2</v>
      </c>
      <c r="AZ1004" s="96">
        <f t="shared" si="243"/>
        <v>2.4554729394406398</v>
      </c>
      <c r="BA1004" s="96"/>
      <c r="BB1004" s="96"/>
      <c r="BC1004" s="96"/>
      <c r="BD1004" s="96"/>
      <c r="BE1004"/>
      <c r="BF1004"/>
      <c r="BG1004"/>
      <c r="BH1004"/>
      <c r="BI1004"/>
      <c r="BJ1004" s="83"/>
      <c r="BK1004" s="83"/>
    </row>
    <row r="1005" spans="1:63" ht="14.1" customHeight="1" x14ac:dyDescent="0.2">
      <c r="A1005" s="96"/>
      <c r="B1005" s="96"/>
      <c r="C1005" s="135">
        <v>44329.4375</v>
      </c>
      <c r="D1005" s="96" t="s">
        <v>503</v>
      </c>
      <c r="E1005" s="96">
        <v>40.875</v>
      </c>
      <c r="F1005" s="96">
        <v>10.16</v>
      </c>
      <c r="G1005" s="96">
        <v>8.08</v>
      </c>
      <c r="H1005" s="96">
        <v>7420</v>
      </c>
      <c r="I1005" s="96">
        <v>-18.791</v>
      </c>
      <c r="J1005" s="96" t="s">
        <v>78</v>
      </c>
      <c r="K1005" s="96">
        <v>57.86</v>
      </c>
      <c r="L1005" s="96">
        <v>40.668999999999997</v>
      </c>
      <c r="M1005" s="96">
        <v>0.50652799999999998</v>
      </c>
      <c r="N1005" s="96">
        <v>40.642142999999997</v>
      </c>
      <c r="O1005" s="96">
        <v>0.57294500000000004</v>
      </c>
      <c r="P1005" s="96">
        <v>161645</v>
      </c>
      <c r="Q1005" s="96">
        <v>522854</v>
      </c>
      <c r="R1005" s="103">
        <v>0.31</v>
      </c>
      <c r="S1005" s="103"/>
      <c r="T1005" s="103"/>
      <c r="U1005" s="103"/>
      <c r="V1005" s="103">
        <f t="shared" si="231"/>
        <v>2.4237618484889598</v>
      </c>
      <c r="W1005" s="96">
        <f t="shared" si="232"/>
        <v>41.283749999999998</v>
      </c>
      <c r="X1005" s="96">
        <f t="shared" si="233"/>
        <v>41.692500000000003</v>
      </c>
      <c r="Y1005" s="103">
        <f t="shared" si="234"/>
        <v>40.057499999999997</v>
      </c>
      <c r="Z1005" s="103">
        <f t="shared" si="235"/>
        <v>40.642142999999997</v>
      </c>
      <c r="AA1005" s="103">
        <f t="shared" si="236"/>
        <v>39.24</v>
      </c>
      <c r="AB1005" s="96"/>
      <c r="AC1005" s="96"/>
      <c r="AD1005" s="96">
        <v>39.89</v>
      </c>
      <c r="AE1005" s="96">
        <f t="shared" si="237"/>
        <v>0</v>
      </c>
      <c r="AF1005" s="96">
        <f t="shared" si="244"/>
        <v>0.97590214067278291</v>
      </c>
      <c r="AG1005" s="96"/>
      <c r="AH1005" s="103">
        <f>IF(AND(M1005&lt;Variables!$G$6,M1005&gt;Variables!$G$5),0,1)</f>
        <v>1</v>
      </c>
      <c r="AI1005" s="103">
        <f t="shared" si="238"/>
        <v>0</v>
      </c>
      <c r="AJ1005" s="103">
        <f>IF(I1005&gt;Variables!$G$7,0,1)</f>
        <v>1</v>
      </c>
      <c r="AK1005" s="103">
        <f>IF(F1005&gt;Variables!$G$8,0,1)</f>
        <v>0</v>
      </c>
      <c r="AL1005" s="103">
        <f>IF(G1005&gt;Variables!$G$9,0,1)</f>
        <v>1</v>
      </c>
      <c r="AM1005" s="103">
        <f>IF(AND(K1005&gt;Variables!$G$10,K1005&lt;Variables!$G$11),0,1)</f>
        <v>0</v>
      </c>
      <c r="AN1005" s="103">
        <f>IF(H1005&lt;Variables!$G$13,1,0)</f>
        <v>0</v>
      </c>
      <c r="AO1005" s="101">
        <f>IF(R1005&lt;Variables!$G$12,0,1)</f>
        <v>0</v>
      </c>
      <c r="AP1005" s="104">
        <f t="shared" si="230"/>
        <v>1</v>
      </c>
      <c r="AQ1005" s="104"/>
      <c r="AR1005" s="104"/>
      <c r="AS1005" s="104"/>
      <c r="AT1005" s="104">
        <v>1</v>
      </c>
      <c r="AU1005" s="104"/>
      <c r="AV1005" s="96" t="str">
        <f t="shared" si="239"/>
        <v/>
      </c>
      <c r="AW1005" s="96">
        <f t="shared" si="240"/>
        <v>1</v>
      </c>
      <c r="AX1005" s="96" t="str">
        <f t="shared" si="241"/>
        <v/>
      </c>
      <c r="AY1005" s="96">
        <f t="shared" si="242"/>
        <v>1</v>
      </c>
      <c r="AZ1005" s="96">
        <f t="shared" si="243"/>
        <v>2.4206374084889601</v>
      </c>
      <c r="BA1005" s="96"/>
      <c r="BB1005" s="96"/>
      <c r="BC1005" s="96"/>
      <c r="BD1005" s="96"/>
      <c r="BE1005"/>
      <c r="BF1005"/>
      <c r="BG1005"/>
      <c r="BH1005"/>
      <c r="BI1005"/>
      <c r="BJ1005" s="83"/>
      <c r="BK1005" s="83"/>
    </row>
    <row r="1006" spans="1:63" ht="14.1" customHeight="1" x14ac:dyDescent="0.2">
      <c r="A1006" s="96"/>
      <c r="B1006" s="96"/>
      <c r="C1006" s="135">
        <v>44329.4375</v>
      </c>
      <c r="D1006" s="96" t="s">
        <v>513</v>
      </c>
      <c r="E1006" s="96">
        <v>46.615000000000002</v>
      </c>
      <c r="F1006" s="96">
        <v>7.07</v>
      </c>
      <c r="G1006" s="96">
        <v>2.16</v>
      </c>
      <c r="H1006" s="96">
        <v>6080</v>
      </c>
      <c r="I1006" s="96">
        <v>20.227</v>
      </c>
      <c r="J1006" s="96" t="s">
        <v>78</v>
      </c>
      <c r="K1006" s="96">
        <v>56.79</v>
      </c>
      <c r="L1006" s="96">
        <v>46.59</v>
      </c>
      <c r="M1006" s="96">
        <v>5.3659999999999999E-2</v>
      </c>
      <c r="N1006" s="96">
        <v>46.351750000000003</v>
      </c>
      <c r="O1006" s="96">
        <v>0.56794</v>
      </c>
      <c r="P1006" s="96">
        <v>446650</v>
      </c>
      <c r="Q1006" s="96">
        <v>1754000</v>
      </c>
      <c r="R1006" s="105">
        <v>0.25</v>
      </c>
      <c r="S1006" s="105"/>
      <c r="T1006" s="105"/>
      <c r="U1006" s="105"/>
      <c r="V1006" s="105">
        <f t="shared" si="231"/>
        <v>2.4348969931567996</v>
      </c>
      <c r="W1006" s="96">
        <f t="shared" si="232"/>
        <v>47.081150000000001</v>
      </c>
      <c r="X1006" s="96">
        <f t="shared" si="233"/>
        <v>47.5473</v>
      </c>
      <c r="Y1006" s="105">
        <f t="shared" si="234"/>
        <v>45.682700000000004</v>
      </c>
      <c r="Z1006" s="105">
        <f t="shared" si="235"/>
        <v>46.351750000000003</v>
      </c>
      <c r="AA1006" s="105">
        <f t="shared" si="236"/>
        <v>44.750399999999999</v>
      </c>
      <c r="AB1006" s="96"/>
      <c r="AC1006" s="96">
        <v>46.88</v>
      </c>
      <c r="AD1006" s="96">
        <v>46.05</v>
      </c>
      <c r="AE1006" s="96">
        <f t="shared" si="237"/>
        <v>1.0056848653866781</v>
      </c>
      <c r="AF1006" s="96">
        <f t="shared" si="244"/>
        <v>0.98787943794915789</v>
      </c>
      <c r="AG1006" s="96"/>
      <c r="AH1006" s="105">
        <f>IF(AND(M1006&lt;Variables!$G$6,M1006&gt;Variables!$G$5),0,1)</f>
        <v>1</v>
      </c>
      <c r="AI1006" s="105">
        <f t="shared" si="238"/>
        <v>0</v>
      </c>
      <c r="AJ1006" s="105">
        <f>IF(I1006&gt;Variables!$G$7,0,1)</f>
        <v>0</v>
      </c>
      <c r="AK1006" s="105">
        <f>IF(F1006&gt;Variables!$G$8,0,1)</f>
        <v>1</v>
      </c>
      <c r="AL1006" s="105">
        <f>IF(G1006&gt;Variables!$G$9,0,1)</f>
        <v>1</v>
      </c>
      <c r="AM1006" s="105">
        <f>IF(AND(K1006&gt;Variables!$G$10,K1006&lt;Variables!$G$11),0,1)</f>
        <v>0</v>
      </c>
      <c r="AN1006" s="103">
        <f>IF(H1006&lt;Variables!$G$13,1,0)</f>
        <v>0</v>
      </c>
      <c r="AO1006" s="101">
        <f>IF(R1006&lt;Variables!$G$12,0,1)</f>
        <v>0</v>
      </c>
      <c r="AP1006" s="106">
        <f t="shared" si="230"/>
        <v>1</v>
      </c>
      <c r="AQ1006" s="106"/>
      <c r="AR1006" s="106"/>
      <c r="AS1006" s="106"/>
      <c r="AT1006" s="106"/>
      <c r="AU1006" s="106">
        <v>1</v>
      </c>
      <c r="AV1006" s="96" t="str">
        <f t="shared" si="239"/>
        <v/>
      </c>
      <c r="AW1006" s="96" t="str">
        <f t="shared" si="240"/>
        <v/>
      </c>
      <c r="AX1006" s="96">
        <f t="shared" si="241"/>
        <v>2</v>
      </c>
      <c r="AY1006" s="96">
        <f t="shared" si="242"/>
        <v>2</v>
      </c>
      <c r="AZ1006" s="96">
        <f t="shared" si="243"/>
        <v>2.4318303331567996</v>
      </c>
      <c r="BA1006" s="96"/>
      <c r="BB1006" s="96"/>
      <c r="BC1006" s="96"/>
      <c r="BD1006" s="96"/>
      <c r="BE1006"/>
      <c r="BF1006"/>
      <c r="BG1006"/>
      <c r="BH1006"/>
      <c r="BI1006"/>
      <c r="BJ1006" s="83"/>
      <c r="BK1006" s="83"/>
    </row>
    <row r="1007" spans="1:63" ht="14.1" customHeight="1" x14ac:dyDescent="0.2">
      <c r="A1007" s="96"/>
      <c r="B1007" s="96"/>
      <c r="C1007" s="135">
        <v>44329.4375</v>
      </c>
      <c r="D1007" s="96" t="s">
        <v>492</v>
      </c>
      <c r="E1007" s="96">
        <v>28.42</v>
      </c>
      <c r="F1007" s="96">
        <v>6.48</v>
      </c>
      <c r="G1007" s="96">
        <v>6.12</v>
      </c>
      <c r="H1007" s="96">
        <v>3830</v>
      </c>
      <c r="I1007" s="96">
        <v>13.308999999999999</v>
      </c>
      <c r="J1007" s="96" t="s">
        <v>78</v>
      </c>
      <c r="K1007" s="96">
        <v>55.63</v>
      </c>
      <c r="L1007" s="96">
        <v>28.369721999999999</v>
      </c>
      <c r="M1007" s="96">
        <v>0.17722299999999999</v>
      </c>
      <c r="N1007" s="96">
        <v>28.242263999999999</v>
      </c>
      <c r="O1007" s="96">
        <v>0.62932699999999997</v>
      </c>
      <c r="P1007" s="96">
        <v>103786</v>
      </c>
      <c r="Q1007" s="96">
        <v>997063</v>
      </c>
      <c r="R1007" s="105">
        <v>0.1</v>
      </c>
      <c r="S1007" s="105"/>
      <c r="T1007" s="105"/>
      <c r="U1007" s="105"/>
      <c r="V1007" s="105">
        <f t="shared" si="231"/>
        <v>2.41783745526488</v>
      </c>
      <c r="W1007" s="96">
        <f t="shared" si="232"/>
        <v>28.704200000000004</v>
      </c>
      <c r="X1007" s="96">
        <f t="shared" si="233"/>
        <v>28.988400000000002</v>
      </c>
      <c r="Y1007" s="105">
        <f t="shared" si="234"/>
        <v>27.851600000000001</v>
      </c>
      <c r="Z1007" s="105">
        <f t="shared" si="235"/>
        <v>28.242263999999999</v>
      </c>
      <c r="AA1007" s="105">
        <f t="shared" si="236"/>
        <v>27.283200000000001</v>
      </c>
      <c r="AB1007" s="96"/>
      <c r="AC1007" s="96">
        <v>28.57</v>
      </c>
      <c r="AD1007" s="96">
        <v>27.68</v>
      </c>
      <c r="AE1007" s="96">
        <f t="shared" si="237"/>
        <v>1.0052779732582688</v>
      </c>
      <c r="AF1007" s="96">
        <f t="shared" si="244"/>
        <v>0.9739619985925404</v>
      </c>
      <c r="AG1007" s="96"/>
      <c r="AH1007" s="105">
        <f>IF(AND(M1007&lt;Variables!$G$6,M1007&gt;Variables!$G$5),0,1)</f>
        <v>1</v>
      </c>
      <c r="AI1007" s="105">
        <f t="shared" si="238"/>
        <v>0</v>
      </c>
      <c r="AJ1007" s="105">
        <f>IF(I1007&gt;Variables!$G$7,0,1)</f>
        <v>0</v>
      </c>
      <c r="AK1007" s="105">
        <f>IF(F1007&gt;Variables!$G$8,0,1)</f>
        <v>1</v>
      </c>
      <c r="AL1007" s="105">
        <f>IF(G1007&gt;Variables!$G$9,0,1)</f>
        <v>1</v>
      </c>
      <c r="AM1007" s="105">
        <f>IF(AND(K1007&gt;Variables!$G$10,K1007&lt;Variables!$G$11),0,1)</f>
        <v>0</v>
      </c>
      <c r="AN1007" s="103">
        <f>IF(H1007&lt;Variables!$G$13,1,0)</f>
        <v>0</v>
      </c>
      <c r="AO1007" s="101">
        <f>IF(R1007&lt;Variables!$G$12,0,1)</f>
        <v>0</v>
      </c>
      <c r="AP1007" s="106">
        <f t="shared" ref="AP1007:AP1070" si="245">IF(J1007="Pass", 0,1)</f>
        <v>1</v>
      </c>
      <c r="AQ1007" s="105"/>
      <c r="AR1007" s="105"/>
      <c r="AS1007" s="105"/>
      <c r="AT1007" s="105"/>
      <c r="AU1007" s="105">
        <v>1</v>
      </c>
      <c r="AV1007" s="96" t="str">
        <f t="shared" si="239"/>
        <v/>
      </c>
      <c r="AW1007" s="96" t="str">
        <f t="shared" si="240"/>
        <v/>
      </c>
      <c r="AX1007" s="96">
        <f t="shared" si="241"/>
        <v>2</v>
      </c>
      <c r="AY1007" s="96">
        <f t="shared" si="242"/>
        <v>2</v>
      </c>
      <c r="AZ1007" s="96">
        <f t="shared" si="243"/>
        <v>2.4148334352648799</v>
      </c>
      <c r="BA1007" s="96"/>
      <c r="BB1007" s="96"/>
      <c r="BC1007" s="96"/>
      <c r="BD1007" s="96"/>
      <c r="BE1007"/>
      <c r="BF1007"/>
      <c r="BG1007"/>
      <c r="BH1007"/>
      <c r="BI1007"/>
      <c r="BJ1007" s="83"/>
      <c r="BK1007" s="83"/>
    </row>
    <row r="1008" spans="1:63" ht="14.1" customHeight="1" x14ac:dyDescent="0.2">
      <c r="A1008" s="96"/>
      <c r="B1008" s="96"/>
      <c r="C1008" s="135">
        <v>44329.4375</v>
      </c>
      <c r="D1008" s="96" t="s">
        <v>517</v>
      </c>
      <c r="E1008" s="96">
        <v>28.5</v>
      </c>
      <c r="F1008" s="96">
        <v>6.69</v>
      </c>
      <c r="G1008" s="96">
        <v>4.78</v>
      </c>
      <c r="H1008" s="96">
        <v>5380</v>
      </c>
      <c r="I1008" s="96">
        <v>-14.587999999999999</v>
      </c>
      <c r="J1008" s="96" t="s">
        <v>78</v>
      </c>
      <c r="K1008" s="96">
        <v>53.71</v>
      </c>
      <c r="L1008" s="96">
        <v>28.547249999999998</v>
      </c>
      <c r="M1008" s="96">
        <v>-0.165515</v>
      </c>
      <c r="N1008" s="96">
        <v>28.286776</v>
      </c>
      <c r="O1008" s="96">
        <v>0.75379399999999996</v>
      </c>
      <c r="P1008" s="96">
        <v>886902</v>
      </c>
      <c r="Q1008" s="96">
        <v>2016000</v>
      </c>
      <c r="R1008" s="105">
        <v>0.44</v>
      </c>
      <c r="S1008" s="105"/>
      <c r="T1008" s="105"/>
      <c r="U1008" s="105"/>
      <c r="V1008" s="105">
        <f t="shared" si="231"/>
        <v>2.4115123971572001</v>
      </c>
      <c r="W1008" s="96">
        <f t="shared" si="232"/>
        <v>28.785</v>
      </c>
      <c r="X1008" s="96">
        <f t="shared" si="233"/>
        <v>29.07</v>
      </c>
      <c r="Y1008" s="105">
        <f t="shared" si="234"/>
        <v>27.93</v>
      </c>
      <c r="Z1008" s="105">
        <f t="shared" si="235"/>
        <v>28.286776</v>
      </c>
      <c r="AA1008" s="105">
        <f t="shared" si="236"/>
        <v>27.36</v>
      </c>
      <c r="AB1008" s="96"/>
      <c r="AC1008" s="96"/>
      <c r="AD1008" s="96">
        <v>27.72</v>
      </c>
      <c r="AE1008" s="96">
        <f t="shared" si="237"/>
        <v>0</v>
      </c>
      <c r="AF1008" s="96">
        <f t="shared" si="244"/>
        <v>0.9726315789473684</v>
      </c>
      <c r="AG1008" s="96"/>
      <c r="AH1008" s="105">
        <f>IF(AND(M1008&lt;Variables!$G$6,M1008&gt;Variables!$G$5),0,1)</f>
        <v>1</v>
      </c>
      <c r="AI1008" s="105">
        <f t="shared" si="238"/>
        <v>0</v>
      </c>
      <c r="AJ1008" s="105">
        <f>IF(I1008&gt;Variables!$G$7,0,1)</f>
        <v>1</v>
      </c>
      <c r="AK1008" s="105">
        <f>IF(F1008&gt;Variables!$G$8,0,1)</f>
        <v>1</v>
      </c>
      <c r="AL1008" s="105">
        <f>IF(G1008&gt;Variables!$G$9,0,1)</f>
        <v>1</v>
      </c>
      <c r="AM1008" s="105">
        <f>IF(AND(K1008&gt;Variables!$G$10,K1008&lt;Variables!$G$11),0,1)</f>
        <v>0</v>
      </c>
      <c r="AN1008" s="103">
        <f>IF(H1008&lt;Variables!$G$13,1,0)</f>
        <v>0</v>
      </c>
      <c r="AO1008" s="101">
        <f>IF(R1008&lt;Variables!$G$12,0,1)</f>
        <v>0</v>
      </c>
      <c r="AP1008" s="106">
        <f t="shared" si="245"/>
        <v>1</v>
      </c>
      <c r="AQ1008" s="105"/>
      <c r="AR1008" s="105"/>
      <c r="AS1008" s="105"/>
      <c r="AT1008" s="105"/>
      <c r="AU1008" s="105">
        <v>1</v>
      </c>
      <c r="AV1008" s="96" t="str">
        <f t="shared" si="239"/>
        <v/>
      </c>
      <c r="AW1008" s="96" t="str">
        <f t="shared" si="240"/>
        <v/>
      </c>
      <c r="AX1008" s="96">
        <f t="shared" si="241"/>
        <v>2</v>
      </c>
      <c r="AY1008" s="96">
        <f t="shared" si="242"/>
        <v>2</v>
      </c>
      <c r="AZ1008" s="96">
        <f t="shared" si="243"/>
        <v>2.4086120571572001</v>
      </c>
      <c r="BA1008" s="96"/>
      <c r="BB1008" s="96"/>
      <c r="BC1008" s="96"/>
      <c r="BD1008" s="96"/>
      <c r="BE1008"/>
      <c r="BF1008"/>
      <c r="BG1008"/>
      <c r="BH1008"/>
      <c r="BI1008"/>
      <c r="BJ1008" s="83"/>
      <c r="BK1008" s="83"/>
    </row>
    <row r="1009" spans="1:63" ht="14.1" customHeight="1" x14ac:dyDescent="0.2">
      <c r="A1009" s="96"/>
      <c r="B1009" s="96"/>
      <c r="C1009" s="135">
        <v>44329.4375</v>
      </c>
      <c r="D1009" s="96" t="s">
        <v>515</v>
      </c>
      <c r="E1009" s="96">
        <v>7.1890000000000001</v>
      </c>
      <c r="F1009" s="96">
        <v>17.02</v>
      </c>
      <c r="G1009" s="96">
        <v>12.33</v>
      </c>
      <c r="H1009" s="96">
        <v>49.48</v>
      </c>
      <c r="I1009" s="96">
        <v>-18.920999999999999</v>
      </c>
      <c r="J1009" s="96" t="s">
        <v>78</v>
      </c>
      <c r="K1009" s="96">
        <v>51.52</v>
      </c>
      <c r="L1009" s="96">
        <v>7.1747249999999996</v>
      </c>
      <c r="M1009" s="96">
        <v>0.198962</v>
      </c>
      <c r="N1009" s="96">
        <v>7.1731400000000001</v>
      </c>
      <c r="O1009" s="96">
        <v>0.22110299999999999</v>
      </c>
      <c r="P1009" s="96">
        <v>1070000</v>
      </c>
      <c r="Q1009" s="96">
        <v>164620</v>
      </c>
      <c r="R1009" s="101">
        <v>6.5</v>
      </c>
      <c r="S1009" s="101"/>
      <c r="T1009" s="101"/>
      <c r="U1009" s="101"/>
      <c r="V1009" s="101">
        <f t="shared" si="231"/>
        <v>2.3767007925708801</v>
      </c>
      <c r="W1009" s="101">
        <f t="shared" si="232"/>
        <v>7.2608899999999998</v>
      </c>
      <c r="X1009" s="101">
        <f t="shared" si="233"/>
        <v>7.3327800000000005</v>
      </c>
      <c r="Y1009" s="96">
        <f t="shared" si="234"/>
        <v>7.0452199999999996</v>
      </c>
      <c r="Z1009" s="96">
        <f t="shared" si="235"/>
        <v>7.1731400000000001</v>
      </c>
      <c r="AA1009" s="96">
        <f t="shared" si="236"/>
        <v>6.90144</v>
      </c>
      <c r="AB1009" s="96"/>
      <c r="AC1009" s="96">
        <v>7.65</v>
      </c>
      <c r="AD1009" s="96">
        <v>7.06</v>
      </c>
      <c r="AE1009" s="101">
        <f t="shared" si="237"/>
        <v>1.0641257476700514</v>
      </c>
      <c r="AF1009" s="96">
        <f t="shared" si="244"/>
        <v>0.98205591876477949</v>
      </c>
      <c r="AG1009" s="96"/>
      <c r="AH1009" s="101">
        <f>IF(AND(M1009&lt;Variables!$G$6,M1009&gt;Variables!$G$5),0,1)</f>
        <v>1</v>
      </c>
      <c r="AI1009" s="101">
        <f t="shared" si="238"/>
        <v>0</v>
      </c>
      <c r="AJ1009" s="101">
        <f>IF(I1009&gt;Variables!$G$7,0,1)</f>
        <v>1</v>
      </c>
      <c r="AK1009" s="101">
        <f>IF(F1009&gt;Variables!$G$8,0,1)</f>
        <v>0</v>
      </c>
      <c r="AL1009" s="101">
        <f>IF(G1009&gt;Variables!$G$9,0,1)</f>
        <v>0</v>
      </c>
      <c r="AM1009" s="101">
        <f>IF(AND(K1009&gt;Variables!$G$10,K1009&lt;Variables!$G$11),0,1)</f>
        <v>0</v>
      </c>
      <c r="AN1009" s="103">
        <f>IF(H1009&lt;Variables!$G$13,1,0)</f>
        <v>1</v>
      </c>
      <c r="AO1009" s="101">
        <f>IF(R1009&lt;Variables!$G$12,0,1)</f>
        <v>1</v>
      </c>
      <c r="AP1009" s="102">
        <f t="shared" si="245"/>
        <v>1</v>
      </c>
      <c r="AQ1009" s="102"/>
      <c r="AR1009" s="102">
        <v>1</v>
      </c>
      <c r="AS1009" s="102"/>
      <c r="AT1009" s="102"/>
      <c r="AU1009" s="102"/>
      <c r="AV1009" s="96">
        <f t="shared" si="239"/>
        <v>3</v>
      </c>
      <c r="AW1009" s="96" t="str">
        <f t="shared" si="240"/>
        <v/>
      </c>
      <c r="AX1009" s="96" t="str">
        <f t="shared" si="241"/>
        <v/>
      </c>
      <c r="AY1009" s="96">
        <f t="shared" si="242"/>
        <v>3</v>
      </c>
      <c r="AZ1009" s="96">
        <f t="shared" si="243"/>
        <v>2.3739187125708803</v>
      </c>
      <c r="BA1009" s="96"/>
      <c r="BB1009" s="96"/>
      <c r="BC1009" s="96"/>
      <c r="BD1009" s="96"/>
      <c r="BE1009"/>
      <c r="BF1009"/>
      <c r="BG1009"/>
      <c r="BH1009"/>
      <c r="BI1009"/>
      <c r="BJ1009" s="83"/>
      <c r="BK1009" s="83"/>
    </row>
    <row r="1010" spans="1:63" ht="14.1" customHeight="1" x14ac:dyDescent="0.2">
      <c r="A1010" s="96"/>
      <c r="B1010" s="96"/>
      <c r="C1010" s="135">
        <v>44329.4375</v>
      </c>
      <c r="D1010" s="96" t="s">
        <v>501</v>
      </c>
      <c r="E1010" s="96">
        <v>4.9400000000000004</v>
      </c>
      <c r="F1010" s="96">
        <v>18.47</v>
      </c>
      <c r="G1010" s="96">
        <v>5.1100000000000003</v>
      </c>
      <c r="H1010" s="96">
        <v>187.61</v>
      </c>
      <c r="I1010" s="96">
        <v>-11.646000000000001</v>
      </c>
      <c r="J1010" s="96" t="s">
        <v>78</v>
      </c>
      <c r="K1010" s="96">
        <v>51.25</v>
      </c>
      <c r="L1010" s="96">
        <v>4.9316190000000004</v>
      </c>
      <c r="M1010" s="96">
        <v>0.16994899999999999</v>
      </c>
      <c r="N1010" s="96">
        <v>4.9468199999999998</v>
      </c>
      <c r="O1010" s="96">
        <v>-0.13786599999999999</v>
      </c>
      <c r="P1010" s="96">
        <v>403280</v>
      </c>
      <c r="Q1010" s="96">
        <v>45940</v>
      </c>
      <c r="R1010" s="101">
        <v>8.7799999999999994</v>
      </c>
      <c r="S1010" s="101"/>
      <c r="T1010" s="101"/>
      <c r="U1010" s="101"/>
      <c r="V1010" s="101">
        <f t="shared" si="231"/>
        <v>2.3749178101100004</v>
      </c>
      <c r="W1010" s="101">
        <f t="shared" si="232"/>
        <v>4.9894000000000007</v>
      </c>
      <c r="X1010" s="101">
        <f t="shared" si="233"/>
        <v>5.0388000000000002</v>
      </c>
      <c r="Y1010" s="96">
        <f t="shared" si="234"/>
        <v>4.8412000000000006</v>
      </c>
      <c r="Z1010" s="96">
        <f t="shared" si="235"/>
        <v>4.9468199999999998</v>
      </c>
      <c r="AA1010" s="96">
        <f t="shared" si="236"/>
        <v>4.7423999999999999</v>
      </c>
      <c r="AB1010" s="96"/>
      <c r="AC1010" s="96">
        <v>5.13</v>
      </c>
      <c r="AD1010" s="96">
        <v>4.8499999999999996</v>
      </c>
      <c r="AE1010" s="101">
        <f t="shared" si="237"/>
        <v>1.0384615384615383</v>
      </c>
      <c r="AF1010" s="96">
        <f t="shared" si="244"/>
        <v>0.98178137651821851</v>
      </c>
      <c r="AG1010" s="96"/>
      <c r="AH1010" s="101">
        <f>IF(AND(M1010&lt;Variables!$G$6,M1010&gt;Variables!$G$5),0,1)</f>
        <v>1</v>
      </c>
      <c r="AI1010" s="101">
        <f t="shared" si="238"/>
        <v>1</v>
      </c>
      <c r="AJ1010" s="101">
        <f>IF(I1010&gt;Variables!$G$7,0,1)</f>
        <v>1</v>
      </c>
      <c r="AK1010" s="101">
        <f>IF(F1010&gt;Variables!$G$8,0,1)</f>
        <v>0</v>
      </c>
      <c r="AL1010" s="101">
        <f>IF(G1010&gt;Variables!$G$9,0,1)</f>
        <v>1</v>
      </c>
      <c r="AM1010" s="101">
        <f>IF(AND(K1010&gt;Variables!$G$10,K1010&lt;Variables!$G$11),0,1)</f>
        <v>0</v>
      </c>
      <c r="AN1010" s="103">
        <f>IF(H1010&lt;Variables!$G$13,1,0)</f>
        <v>1</v>
      </c>
      <c r="AO1010" s="101">
        <f>IF(R1010&lt;Variables!$G$12,0,1)</f>
        <v>1</v>
      </c>
      <c r="AP1010" s="102">
        <f t="shared" si="245"/>
        <v>1</v>
      </c>
      <c r="AQ1010" s="102"/>
      <c r="AR1010" s="102">
        <v>1</v>
      </c>
      <c r="AS1010" s="102"/>
      <c r="AT1010" s="102"/>
      <c r="AU1010" s="102"/>
      <c r="AV1010" s="96">
        <f t="shared" si="239"/>
        <v>3</v>
      </c>
      <c r="AW1010" s="96" t="str">
        <f t="shared" si="240"/>
        <v/>
      </c>
      <c r="AX1010" s="96" t="str">
        <f t="shared" si="241"/>
        <v/>
      </c>
      <c r="AY1010" s="96">
        <f t="shared" si="242"/>
        <v>3</v>
      </c>
      <c r="AZ1010" s="96">
        <f t="shared" si="243"/>
        <v>2.3721503101100003</v>
      </c>
      <c r="BA1010" s="96"/>
      <c r="BB1010" s="96"/>
      <c r="BC1010" s="96"/>
      <c r="BD1010" s="96"/>
      <c r="BE1010"/>
      <c r="BF1010"/>
      <c r="BG1010"/>
      <c r="BH1010"/>
      <c r="BI1010"/>
      <c r="BJ1010" s="83"/>
      <c r="BK1010" s="83"/>
    </row>
    <row r="1011" spans="1:63" ht="14.1" customHeight="1" x14ac:dyDescent="0.2">
      <c r="A1011" s="96"/>
      <c r="B1011" s="96"/>
      <c r="C1011" s="135">
        <v>44329.4375</v>
      </c>
      <c r="D1011" s="96" t="s">
        <v>495</v>
      </c>
      <c r="E1011" s="96">
        <v>34.2639</v>
      </c>
      <c r="F1011" s="96">
        <v>8.92</v>
      </c>
      <c r="G1011" s="96">
        <v>-1.71</v>
      </c>
      <c r="H1011" s="96">
        <v>3770</v>
      </c>
      <c r="I1011" s="96">
        <v>2.5000000000000001E-2</v>
      </c>
      <c r="J1011" s="96" t="s">
        <v>78</v>
      </c>
      <c r="K1011" s="96">
        <v>50.54</v>
      </c>
      <c r="L1011" s="96">
        <v>34.188249999999996</v>
      </c>
      <c r="M1011" s="96">
        <v>0.221275</v>
      </c>
      <c r="N1011" s="96">
        <v>34.294657999999998</v>
      </c>
      <c r="O1011" s="96">
        <v>-8.9687000000000003E-2</v>
      </c>
      <c r="P1011" s="96">
        <v>6026000</v>
      </c>
      <c r="Q1011" s="96">
        <v>2864000</v>
      </c>
      <c r="R1011" s="105">
        <v>2.1</v>
      </c>
      <c r="S1011" s="105"/>
      <c r="T1011" s="105"/>
      <c r="U1011" s="105"/>
      <c r="V1011" s="105">
        <f t="shared" si="231"/>
        <v>2.366496167212</v>
      </c>
      <c r="W1011" s="96">
        <f t="shared" si="232"/>
        <v>34.606538999999998</v>
      </c>
      <c r="X1011" s="96">
        <f t="shared" si="233"/>
        <v>34.949178000000003</v>
      </c>
      <c r="Y1011" s="105">
        <f t="shared" si="234"/>
        <v>33.578621999999996</v>
      </c>
      <c r="Z1011" s="105">
        <f t="shared" si="235"/>
        <v>34.294657999999998</v>
      </c>
      <c r="AA1011" s="105">
        <f t="shared" si="236"/>
        <v>32.893343999999999</v>
      </c>
      <c r="AB1011" s="96"/>
      <c r="AC1011" s="96">
        <v>34.409999999999997</v>
      </c>
      <c r="AD1011" s="96">
        <v>33.54</v>
      </c>
      <c r="AE1011" s="96">
        <f t="shared" si="237"/>
        <v>1.0042639629464245</v>
      </c>
      <c r="AF1011" s="96">
        <f t="shared" si="244"/>
        <v>0.97887280782397801</v>
      </c>
      <c r="AG1011" s="96"/>
      <c r="AH1011" s="105">
        <f>IF(AND(M1011&lt;Variables!$G$6,M1011&gt;Variables!$G$5),0,1)</f>
        <v>1</v>
      </c>
      <c r="AI1011" s="105">
        <f t="shared" si="238"/>
        <v>1</v>
      </c>
      <c r="AJ1011" s="105">
        <f>IF(I1011&gt;Variables!$G$7,0,1)</f>
        <v>0</v>
      </c>
      <c r="AK1011" s="105">
        <f>IF(F1011&gt;Variables!$G$8,0,1)</f>
        <v>1</v>
      </c>
      <c r="AL1011" s="105">
        <f>IF(G1011&gt;Variables!$G$9,0,1)</f>
        <v>1</v>
      </c>
      <c r="AM1011" s="105">
        <f>IF(AND(K1011&gt;Variables!$G$10,K1011&lt;Variables!$G$11),0,1)</f>
        <v>0</v>
      </c>
      <c r="AN1011" s="103">
        <f>IF(H1011&lt;Variables!$G$13,1,0)</f>
        <v>0</v>
      </c>
      <c r="AO1011" s="101">
        <f>IF(R1011&lt;Variables!$G$12,0,1)</f>
        <v>1</v>
      </c>
      <c r="AP1011" s="106">
        <f t="shared" si="245"/>
        <v>1</v>
      </c>
      <c r="AQ1011" s="105"/>
      <c r="AR1011" s="105"/>
      <c r="AS1011" s="105"/>
      <c r="AT1011" s="105"/>
      <c r="AU1011" s="105">
        <v>1</v>
      </c>
      <c r="AV1011" s="96" t="str">
        <f t="shared" si="239"/>
        <v/>
      </c>
      <c r="AW1011" s="96" t="str">
        <f t="shared" si="240"/>
        <v/>
      </c>
      <c r="AX1011" s="96">
        <f t="shared" si="241"/>
        <v>2</v>
      </c>
      <c r="AY1011" s="96">
        <f t="shared" si="242"/>
        <v>2</v>
      </c>
      <c r="AZ1011" s="96">
        <f t="shared" si="243"/>
        <v>2.3637670072119996</v>
      </c>
      <c r="BA1011" s="96"/>
      <c r="BB1011" s="96"/>
      <c r="BC1011" s="96"/>
      <c r="BD1011" s="96"/>
      <c r="BE1011"/>
      <c r="BF1011"/>
      <c r="BG1011"/>
      <c r="BH1011"/>
      <c r="BI1011"/>
      <c r="BJ1011" s="83"/>
      <c r="BK1011" s="83"/>
    </row>
    <row r="1012" spans="1:63" ht="14.1" customHeight="1" x14ac:dyDescent="0.2">
      <c r="A1012" s="96"/>
      <c r="B1012" s="96"/>
      <c r="C1012" s="135">
        <v>44329.4375</v>
      </c>
      <c r="D1012" s="96" t="s">
        <v>121</v>
      </c>
      <c r="E1012" s="96">
        <v>7.5400999999999998</v>
      </c>
      <c r="F1012" s="96">
        <v>34.64</v>
      </c>
      <c r="G1012" s="96">
        <v>1.76</v>
      </c>
      <c r="H1012" s="96">
        <v>35.53</v>
      </c>
      <c r="I1012" s="96">
        <v>6.0000000000000001E-3</v>
      </c>
      <c r="J1012" s="96" t="s">
        <v>78</v>
      </c>
      <c r="K1012" s="96">
        <v>49.99</v>
      </c>
      <c r="L1012" s="96">
        <v>7.5110549999999998</v>
      </c>
      <c r="M1012" s="96">
        <v>0.38669700000000001</v>
      </c>
      <c r="N1012" s="96">
        <v>7.7084960000000002</v>
      </c>
      <c r="O1012" s="96">
        <v>-2.1845509999999999</v>
      </c>
      <c r="P1012" s="96">
        <v>21290000</v>
      </c>
      <c r="Q1012" s="96">
        <v>6910000</v>
      </c>
      <c r="R1012" s="103">
        <v>3.08</v>
      </c>
      <c r="S1012" s="103"/>
      <c r="T1012" s="103"/>
      <c r="U1012" s="103"/>
      <c r="V1012" s="103">
        <f t="shared" si="231"/>
        <v>2.3568534458093597</v>
      </c>
      <c r="W1012" s="96">
        <f t="shared" si="232"/>
        <v>7.6155010000000001</v>
      </c>
      <c r="X1012" s="96">
        <f t="shared" si="233"/>
        <v>7.6909020000000003</v>
      </c>
      <c r="Y1012" s="103">
        <f t="shared" si="234"/>
        <v>7.3892979999999993</v>
      </c>
      <c r="Z1012" s="103">
        <f t="shared" si="235"/>
        <v>7.7084960000000002</v>
      </c>
      <c r="AA1012" s="103">
        <f t="shared" si="236"/>
        <v>7.2384959999999996</v>
      </c>
      <c r="AB1012" s="96"/>
      <c r="AC1012" s="96"/>
      <c r="AD1012" s="96">
        <v>7.26</v>
      </c>
      <c r="AE1012" s="96">
        <f t="shared" si="237"/>
        <v>0</v>
      </c>
      <c r="AF1012" s="96">
        <f t="shared" si="244"/>
        <v>0.96285195156562908</v>
      </c>
      <c r="AG1012" s="96"/>
      <c r="AH1012" s="103">
        <f>IF(AND(M1012&lt;Variables!$G$6,M1012&gt;Variables!$G$5),0,1)</f>
        <v>1</v>
      </c>
      <c r="AI1012" s="103">
        <f t="shared" si="238"/>
        <v>1</v>
      </c>
      <c r="AJ1012" s="103">
        <f>IF(I1012&gt;Variables!$G$7,0,1)</f>
        <v>0</v>
      </c>
      <c r="AK1012" s="103">
        <f>IF(F1012&gt;Variables!$G$8,0,1)</f>
        <v>0</v>
      </c>
      <c r="AL1012" s="103">
        <f>IF(G1012&gt;Variables!$G$9,0,1)</f>
        <v>1</v>
      </c>
      <c r="AM1012" s="103">
        <f>IF(AND(K1012&gt;Variables!$G$10,K1012&lt;Variables!$G$11),0,1)</f>
        <v>1</v>
      </c>
      <c r="AN1012" s="103">
        <f>IF(H1012&lt;Variables!$G$13,1,0)</f>
        <v>1</v>
      </c>
      <c r="AO1012" s="101">
        <f>IF(R1012&lt;Variables!$G$12,0,1)</f>
        <v>1</v>
      </c>
      <c r="AP1012" s="104">
        <f t="shared" si="245"/>
        <v>1</v>
      </c>
      <c r="AQ1012" s="104"/>
      <c r="AR1012" s="104"/>
      <c r="AS1012" s="104"/>
      <c r="AT1012" s="104">
        <v>1</v>
      </c>
      <c r="AU1012" s="104"/>
      <c r="AV1012" s="96" t="str">
        <f t="shared" si="239"/>
        <v/>
      </c>
      <c r="AW1012" s="96">
        <f t="shared" si="240"/>
        <v>1</v>
      </c>
      <c r="AX1012" s="96" t="str">
        <f t="shared" si="241"/>
        <v/>
      </c>
      <c r="AY1012" s="96">
        <f t="shared" si="242"/>
        <v>1</v>
      </c>
      <c r="AZ1012" s="96">
        <f t="shared" si="243"/>
        <v>2.3541539858093596</v>
      </c>
      <c r="BA1012" s="96"/>
      <c r="BB1012" s="96"/>
      <c r="BC1012" s="96"/>
      <c r="BD1012" s="96"/>
      <c r="BE1012"/>
      <c r="BF1012"/>
      <c r="BG1012"/>
      <c r="BH1012"/>
      <c r="BI1012"/>
      <c r="BJ1012" s="83"/>
      <c r="BK1012" s="83"/>
    </row>
    <row r="1013" spans="1:63" ht="14.1" customHeight="1" x14ac:dyDescent="0.2">
      <c r="A1013" s="96"/>
      <c r="B1013" s="96"/>
      <c r="C1013" s="135">
        <v>44329.4375</v>
      </c>
      <c r="D1013" s="96" t="s">
        <v>506</v>
      </c>
      <c r="E1013" s="96">
        <v>73.430000000000007</v>
      </c>
      <c r="F1013" s="96">
        <v>8.34</v>
      </c>
      <c r="G1013" s="96">
        <v>1.9</v>
      </c>
      <c r="H1013" s="96">
        <v>1930</v>
      </c>
      <c r="I1013" s="96">
        <v>98.372</v>
      </c>
      <c r="J1013" s="96" t="s">
        <v>78</v>
      </c>
      <c r="K1013" s="96">
        <v>48.65</v>
      </c>
      <c r="L1013" s="96">
        <v>73.570499999999996</v>
      </c>
      <c r="M1013" s="96">
        <v>-0.190973</v>
      </c>
      <c r="N1013" s="96">
        <v>73.495050000000006</v>
      </c>
      <c r="O1013" s="96">
        <v>-8.8509000000000004E-2</v>
      </c>
      <c r="P1013" s="96">
        <v>456773</v>
      </c>
      <c r="Q1013" s="96">
        <v>429193</v>
      </c>
      <c r="R1013" s="105">
        <v>1.06</v>
      </c>
      <c r="S1013" s="105"/>
      <c r="T1013" s="105"/>
      <c r="U1013" s="105"/>
      <c r="V1013" s="105">
        <f t="shared" si="231"/>
        <v>2.3572347324676</v>
      </c>
      <c r="W1013" s="96">
        <f t="shared" si="232"/>
        <v>74.164300000000011</v>
      </c>
      <c r="X1013" s="96">
        <f t="shared" si="233"/>
        <v>74.898600000000002</v>
      </c>
      <c r="Y1013" s="105">
        <f t="shared" si="234"/>
        <v>71.961400000000012</v>
      </c>
      <c r="Z1013" s="105">
        <f t="shared" si="235"/>
        <v>73.495050000000006</v>
      </c>
      <c r="AA1013" s="105">
        <f t="shared" si="236"/>
        <v>70.492800000000003</v>
      </c>
      <c r="AB1013" s="96"/>
      <c r="AC1013" s="96">
        <v>74.25</v>
      </c>
      <c r="AD1013" s="96">
        <v>72.349999999999994</v>
      </c>
      <c r="AE1013" s="97">
        <f t="shared" si="237"/>
        <v>1.0111670979163829</v>
      </c>
      <c r="AF1013" s="96">
        <f t="shared" si="244"/>
        <v>0.98529211493939794</v>
      </c>
      <c r="AG1013" s="96"/>
      <c r="AH1013" s="105">
        <f>IF(AND(M1013&lt;Variables!$G$6,M1013&gt;Variables!$G$5),0,1)</f>
        <v>1</v>
      </c>
      <c r="AI1013" s="105">
        <f t="shared" si="238"/>
        <v>0</v>
      </c>
      <c r="AJ1013" s="105">
        <f>IF(I1013&gt;Variables!$G$7,0,1)</f>
        <v>0</v>
      </c>
      <c r="AK1013" s="105">
        <f>IF(F1013&gt;Variables!$G$8,0,1)</f>
        <v>1</v>
      </c>
      <c r="AL1013" s="105">
        <f>IF(G1013&gt;Variables!$G$9,0,1)</f>
        <v>1</v>
      </c>
      <c r="AM1013" s="105">
        <f>IF(AND(K1013&gt;Variables!$G$10,K1013&lt;Variables!$G$11),0,1)</f>
        <v>1</v>
      </c>
      <c r="AN1013" s="103">
        <f>IF(H1013&lt;Variables!$G$13,1,0)</f>
        <v>1</v>
      </c>
      <c r="AO1013" s="101">
        <f>IF(R1013&lt;Variables!$G$12,0,1)</f>
        <v>0</v>
      </c>
      <c r="AP1013" s="106">
        <f t="shared" si="245"/>
        <v>1</v>
      </c>
      <c r="AQ1013" s="106"/>
      <c r="AR1013" s="106"/>
      <c r="AS1013" s="106"/>
      <c r="AT1013" s="106"/>
      <c r="AU1013" s="106">
        <v>1</v>
      </c>
      <c r="AV1013" s="96">
        <f t="shared" si="239"/>
        <v>3</v>
      </c>
      <c r="AW1013" s="96" t="str">
        <f t="shared" si="240"/>
        <v/>
      </c>
      <c r="AX1013" s="96" t="str">
        <f t="shared" si="241"/>
        <v/>
      </c>
      <c r="AY1013" s="96">
        <f t="shared" si="242"/>
        <v>3</v>
      </c>
      <c r="AZ1013" s="96">
        <f t="shared" si="243"/>
        <v>2.3546076324676002</v>
      </c>
      <c r="BA1013" s="96"/>
      <c r="BB1013" s="96"/>
      <c r="BC1013" s="96"/>
      <c r="BD1013" s="96"/>
      <c r="BE1013"/>
      <c r="BF1013"/>
      <c r="BG1013"/>
      <c r="BH1013"/>
      <c r="BI1013"/>
      <c r="BJ1013" s="83"/>
      <c r="BK1013" s="83"/>
    </row>
    <row r="1014" spans="1:63" ht="14.1" customHeight="1" x14ac:dyDescent="0.2">
      <c r="A1014" s="96"/>
      <c r="B1014" s="96"/>
      <c r="C1014" s="135">
        <v>44329.4375</v>
      </c>
      <c r="D1014" s="96" t="s">
        <v>499</v>
      </c>
      <c r="E1014" s="96">
        <v>51.17</v>
      </c>
      <c r="F1014" s="96">
        <v>11.12</v>
      </c>
      <c r="G1014" s="96">
        <v>-0.18</v>
      </c>
      <c r="H1014" s="96">
        <v>3400</v>
      </c>
      <c r="I1014" s="96">
        <v>-0.81799999999999995</v>
      </c>
      <c r="J1014" s="96" t="s">
        <v>78</v>
      </c>
      <c r="K1014" s="96">
        <v>47.95</v>
      </c>
      <c r="L1014" s="96">
        <v>51.800359999999998</v>
      </c>
      <c r="M1014" s="96">
        <v>-1.2169030000000001</v>
      </c>
      <c r="N1014" s="96">
        <v>50.414526000000002</v>
      </c>
      <c r="O1014" s="96">
        <v>1.498524</v>
      </c>
      <c r="P1014" s="96">
        <v>784053</v>
      </c>
      <c r="Q1014" s="96">
        <v>1271000</v>
      </c>
      <c r="R1014" s="103">
        <v>0.62</v>
      </c>
      <c r="S1014" s="103"/>
      <c r="T1014" s="103"/>
      <c r="U1014" s="103"/>
      <c r="V1014" s="103">
        <f t="shared" si="231"/>
        <v>2.3701969254788002</v>
      </c>
      <c r="W1014" s="96">
        <f t="shared" si="232"/>
        <v>51.681699999999999</v>
      </c>
      <c r="X1014" s="96">
        <f t="shared" si="233"/>
        <v>52.193400000000004</v>
      </c>
      <c r="Y1014" s="103">
        <f t="shared" si="234"/>
        <v>50.146599999999999</v>
      </c>
      <c r="Z1014" s="103">
        <f t="shared" si="235"/>
        <v>50.414526000000002</v>
      </c>
      <c r="AA1014" s="103">
        <f t="shared" si="236"/>
        <v>49.123199999999997</v>
      </c>
      <c r="AB1014" s="96"/>
      <c r="AC1014" s="96"/>
      <c r="AD1014" s="96">
        <v>49.9</v>
      </c>
      <c r="AE1014" s="96">
        <f t="shared" si="237"/>
        <v>0</v>
      </c>
      <c r="AF1014" s="96">
        <f t="shared" si="244"/>
        <v>0.97518076998241154</v>
      </c>
      <c r="AG1014" s="96"/>
      <c r="AH1014" s="103">
        <f>IF(AND(M1014&lt;Variables!$G$6,M1014&gt;Variables!$G$5),0,1)</f>
        <v>1</v>
      </c>
      <c r="AI1014" s="103">
        <f t="shared" si="238"/>
        <v>0</v>
      </c>
      <c r="AJ1014" s="103">
        <f>IF(I1014&gt;Variables!$G$7,0,1)</f>
        <v>1</v>
      </c>
      <c r="AK1014" s="103">
        <f>IF(F1014&gt;Variables!$G$8,0,1)</f>
        <v>0</v>
      </c>
      <c r="AL1014" s="103">
        <f>IF(G1014&gt;Variables!$G$9,0,1)</f>
        <v>1</v>
      </c>
      <c r="AM1014" s="103">
        <f>IF(AND(K1014&gt;Variables!$G$10,K1014&lt;Variables!$G$11),0,1)</f>
        <v>1</v>
      </c>
      <c r="AN1014" s="103">
        <f>IF(H1014&lt;Variables!$G$13,1,0)</f>
        <v>0</v>
      </c>
      <c r="AO1014" s="101">
        <f>IF(R1014&lt;Variables!$G$12,0,1)</f>
        <v>0</v>
      </c>
      <c r="AP1014" s="104">
        <f t="shared" si="245"/>
        <v>1</v>
      </c>
      <c r="AQ1014" s="104"/>
      <c r="AR1014" s="104"/>
      <c r="AS1014" s="104"/>
      <c r="AT1014" s="104">
        <v>1</v>
      </c>
      <c r="AU1014" s="104"/>
      <c r="AV1014" s="96" t="str">
        <f t="shared" si="239"/>
        <v/>
      </c>
      <c r="AW1014" s="96">
        <f t="shared" si="240"/>
        <v>1</v>
      </c>
      <c r="AX1014" s="96" t="str">
        <f t="shared" si="241"/>
        <v/>
      </c>
      <c r="AY1014" s="96">
        <f t="shared" si="242"/>
        <v>1</v>
      </c>
      <c r="AZ1014" s="96">
        <f t="shared" si="243"/>
        <v>2.3676076254787999</v>
      </c>
      <c r="BA1014" s="96"/>
      <c r="BB1014" s="96"/>
      <c r="BC1014" s="96"/>
      <c r="BD1014" s="96"/>
      <c r="BE1014"/>
      <c r="BF1014"/>
      <c r="BG1014"/>
      <c r="BH1014"/>
      <c r="BI1014"/>
      <c r="BJ1014" s="83"/>
      <c r="BK1014" s="83"/>
    </row>
    <row r="1015" spans="1:63" ht="14.1" customHeight="1" x14ac:dyDescent="0.2">
      <c r="A1015" s="96"/>
      <c r="B1015" s="96"/>
      <c r="C1015" s="135">
        <v>44329.4375</v>
      </c>
      <c r="D1015" s="96" t="s">
        <v>494</v>
      </c>
      <c r="E1015" s="96">
        <v>45.72</v>
      </c>
      <c r="F1015" s="96">
        <v>7</v>
      </c>
      <c r="G1015" s="96">
        <v>5.66</v>
      </c>
      <c r="H1015" s="96">
        <v>2910</v>
      </c>
      <c r="I1015" s="96">
        <v>-39.700000000000003</v>
      </c>
      <c r="J1015" s="96" t="s">
        <v>78</v>
      </c>
      <c r="K1015" s="96">
        <v>46.21</v>
      </c>
      <c r="L1015" s="96">
        <v>45.988385000000001</v>
      </c>
      <c r="M1015" s="96">
        <v>-0.58359300000000003</v>
      </c>
      <c r="N1015" s="96">
        <v>45.525149999999996</v>
      </c>
      <c r="O1015" s="96">
        <v>0.42800500000000002</v>
      </c>
      <c r="P1015" s="96">
        <v>663032</v>
      </c>
      <c r="Q1015" s="96">
        <v>1786000</v>
      </c>
      <c r="R1015" s="105">
        <v>0.37</v>
      </c>
      <c r="S1015" s="105"/>
      <c r="T1015" s="105"/>
      <c r="U1015" s="105"/>
      <c r="V1015" s="105">
        <f t="shared" si="231"/>
        <v>2.3365212891466398</v>
      </c>
      <c r="W1015" s="96">
        <f t="shared" si="232"/>
        <v>46.177199999999999</v>
      </c>
      <c r="X1015" s="96">
        <f t="shared" si="233"/>
        <v>46.634399999999999</v>
      </c>
      <c r="Y1015" s="105">
        <f t="shared" si="234"/>
        <v>44.805599999999998</v>
      </c>
      <c r="Z1015" s="105">
        <f t="shared" si="235"/>
        <v>45.525149999999996</v>
      </c>
      <c r="AA1015" s="105">
        <f t="shared" si="236"/>
        <v>43.891199999999998</v>
      </c>
      <c r="AB1015" s="96"/>
      <c r="AC1015" s="96">
        <v>46.07</v>
      </c>
      <c r="AD1015" s="96">
        <v>44.13</v>
      </c>
      <c r="AE1015" s="96">
        <f t="shared" si="237"/>
        <v>1.007655293088364</v>
      </c>
      <c r="AF1015" s="96">
        <f t="shared" si="244"/>
        <v>0.96522309711286092</v>
      </c>
      <c r="AG1015" s="96"/>
      <c r="AH1015" s="105">
        <f>IF(AND(M1015&lt;Variables!$G$6,M1015&gt;Variables!$G$5),0,1)</f>
        <v>1</v>
      </c>
      <c r="AI1015" s="105">
        <f t="shared" si="238"/>
        <v>0</v>
      </c>
      <c r="AJ1015" s="105">
        <f>IF(I1015&gt;Variables!$G$7,0,1)</f>
        <v>1</v>
      </c>
      <c r="AK1015" s="105">
        <f>IF(F1015&gt;Variables!$G$8,0,1)</f>
        <v>1</v>
      </c>
      <c r="AL1015" s="105">
        <f>IF(G1015&gt;Variables!$G$9,0,1)</f>
        <v>1</v>
      </c>
      <c r="AM1015" s="105">
        <f>IF(AND(K1015&gt;Variables!$G$10,K1015&lt;Variables!$G$11),0,1)</f>
        <v>1</v>
      </c>
      <c r="AN1015" s="103">
        <f>IF(H1015&lt;Variables!$G$13,1,0)</f>
        <v>0</v>
      </c>
      <c r="AO1015" s="101">
        <f>IF(R1015&lt;Variables!$G$12,0,1)</f>
        <v>0</v>
      </c>
      <c r="AP1015" s="106">
        <f t="shared" si="245"/>
        <v>1</v>
      </c>
      <c r="AQ1015" s="106"/>
      <c r="AR1015" s="106"/>
      <c r="AS1015" s="106"/>
      <c r="AT1015" s="106"/>
      <c r="AU1015" s="106">
        <v>1</v>
      </c>
      <c r="AV1015" s="96" t="str">
        <f t="shared" si="239"/>
        <v/>
      </c>
      <c r="AW1015" s="96" t="str">
        <f t="shared" si="240"/>
        <v/>
      </c>
      <c r="AX1015" s="96">
        <f t="shared" si="241"/>
        <v>2</v>
      </c>
      <c r="AY1015" s="96">
        <f t="shared" si="242"/>
        <v>2</v>
      </c>
      <c r="AZ1015" s="96">
        <f t="shared" si="243"/>
        <v>2.33402594914664</v>
      </c>
      <c r="BA1015" s="96"/>
      <c r="BB1015" s="96"/>
      <c r="BC1015" s="96"/>
      <c r="BD1015" s="96"/>
      <c r="BE1015"/>
      <c r="BF1015"/>
      <c r="BG1015"/>
      <c r="BH1015"/>
      <c r="BI1015"/>
      <c r="BJ1015" s="83"/>
      <c r="BK1015" s="83"/>
    </row>
    <row r="1016" spans="1:63" ht="14.1" customHeight="1" x14ac:dyDescent="0.2">
      <c r="A1016" s="96"/>
      <c r="B1016" s="96"/>
      <c r="C1016" s="135">
        <v>44329.4375</v>
      </c>
      <c r="D1016" s="96" t="s">
        <v>516</v>
      </c>
      <c r="E1016" s="96">
        <v>6</v>
      </c>
      <c r="F1016" s="96">
        <v>10.89</v>
      </c>
      <c r="G1016" s="96">
        <v>10.91</v>
      </c>
      <c r="H1016" s="96">
        <v>106.68</v>
      </c>
      <c r="I1016" s="96">
        <v>-14.148</v>
      </c>
      <c r="J1016" s="96" t="s">
        <v>78</v>
      </c>
      <c r="K1016" s="96">
        <v>46.13</v>
      </c>
      <c r="L1016" s="96">
        <v>6.1050000000000004</v>
      </c>
      <c r="M1016" s="96">
        <v>-1.719902</v>
      </c>
      <c r="N1016" s="96">
        <v>6.293253</v>
      </c>
      <c r="O1016" s="96">
        <v>-4.6597939999999998</v>
      </c>
      <c r="P1016" s="96">
        <v>10600</v>
      </c>
      <c r="Q1016" s="96">
        <v>60080</v>
      </c>
      <c r="R1016" s="103">
        <v>0.18</v>
      </c>
      <c r="S1016" s="103"/>
      <c r="T1016" s="103"/>
      <c r="U1016" s="103"/>
      <c r="V1016" s="103">
        <f t="shared" si="231"/>
        <v>2.3524016641028802</v>
      </c>
      <c r="W1016" s="96">
        <f t="shared" si="232"/>
        <v>6.0600000000000005</v>
      </c>
      <c r="X1016" s="96">
        <f t="shared" si="233"/>
        <v>6.12</v>
      </c>
      <c r="Y1016" s="103">
        <f t="shared" si="234"/>
        <v>5.88</v>
      </c>
      <c r="Z1016" s="103">
        <f t="shared" si="235"/>
        <v>6.293253</v>
      </c>
      <c r="AA1016" s="103">
        <f t="shared" si="236"/>
        <v>5.76</v>
      </c>
      <c r="AB1016" s="96"/>
      <c r="AC1016" s="96"/>
      <c r="AD1016" s="96">
        <v>5.5</v>
      </c>
      <c r="AE1016" s="96">
        <f t="shared" si="237"/>
        <v>0</v>
      </c>
      <c r="AF1016" s="96">
        <f t="shared" si="244"/>
        <v>0.91666666666666663</v>
      </c>
      <c r="AG1016" s="96"/>
      <c r="AH1016" s="103">
        <f>IF(AND(M1016&lt;Variables!$G$6,M1016&gt;Variables!$G$5),0,1)</f>
        <v>1</v>
      </c>
      <c r="AI1016" s="103">
        <f t="shared" si="238"/>
        <v>1</v>
      </c>
      <c r="AJ1016" s="103">
        <f>IF(I1016&gt;Variables!$G$7,0,1)</f>
        <v>1</v>
      </c>
      <c r="AK1016" s="103">
        <f>IF(F1016&gt;Variables!$G$8,0,1)</f>
        <v>0</v>
      </c>
      <c r="AL1016" s="103">
        <f>IF(G1016&gt;Variables!$G$9,0,1)</f>
        <v>1</v>
      </c>
      <c r="AM1016" s="103">
        <f>IF(AND(K1016&gt;Variables!$G$10,K1016&lt;Variables!$G$11),0,1)</f>
        <v>1</v>
      </c>
      <c r="AN1016" s="103">
        <f>IF(H1016&lt;Variables!$G$13,1,0)</f>
        <v>1</v>
      </c>
      <c r="AO1016" s="101">
        <f>IF(R1016&lt;Variables!$G$12,0,1)</f>
        <v>0</v>
      </c>
      <c r="AP1016" s="104">
        <f t="shared" si="245"/>
        <v>1</v>
      </c>
      <c r="AQ1016" s="104"/>
      <c r="AR1016" s="104"/>
      <c r="AS1016" s="104"/>
      <c r="AT1016" s="104">
        <v>1</v>
      </c>
      <c r="AU1016" s="104"/>
      <c r="AV1016" s="96" t="str">
        <f t="shared" si="239"/>
        <v/>
      </c>
      <c r="AW1016" s="96">
        <f t="shared" si="240"/>
        <v>1</v>
      </c>
      <c r="AX1016" s="96" t="str">
        <f t="shared" si="241"/>
        <v/>
      </c>
      <c r="AY1016" s="96">
        <f t="shared" si="242"/>
        <v>1</v>
      </c>
      <c r="AZ1016" s="96">
        <f t="shared" si="243"/>
        <v>2.3499106441028799</v>
      </c>
      <c r="BA1016" s="96"/>
      <c r="BB1016" s="96"/>
      <c r="BC1016" s="96"/>
      <c r="BD1016" s="96"/>
      <c r="BE1016"/>
      <c r="BF1016"/>
      <c r="BG1016"/>
      <c r="BH1016"/>
      <c r="BI1016"/>
      <c r="BJ1016" s="83"/>
      <c r="BK1016" s="83"/>
    </row>
    <row r="1017" spans="1:63" ht="14.1" customHeight="1" x14ac:dyDescent="0.2">
      <c r="A1017" s="96"/>
      <c r="B1017" s="96"/>
      <c r="C1017" s="135">
        <v>44329.4375</v>
      </c>
      <c r="D1017" s="96" t="s">
        <v>510</v>
      </c>
      <c r="E1017" s="96">
        <v>5.9</v>
      </c>
      <c r="F1017" s="96">
        <v>17.43</v>
      </c>
      <c r="G1017" s="96">
        <v>8.86</v>
      </c>
      <c r="H1017" s="96">
        <v>9.2799999999999994</v>
      </c>
      <c r="I1017" s="96">
        <v>-8.6329999999999991</v>
      </c>
      <c r="J1017" s="96" t="s">
        <v>76</v>
      </c>
      <c r="K1017" s="96">
        <v>45.5</v>
      </c>
      <c r="L1017" s="96">
        <v>6.2186669999999999</v>
      </c>
      <c r="M1017" s="96">
        <v>-5.1243569999999998</v>
      </c>
      <c r="N1017" s="96">
        <v>6.0566610000000001</v>
      </c>
      <c r="O1017" s="96">
        <v>-2.5865840000000002</v>
      </c>
      <c r="P1017" s="96">
        <v>889690</v>
      </c>
      <c r="Q1017" s="96">
        <v>15920</v>
      </c>
      <c r="R1017" s="101">
        <v>55.89</v>
      </c>
      <c r="S1017" s="101"/>
      <c r="T1017" s="101"/>
      <c r="U1017" s="101"/>
      <c r="V1017" s="101">
        <f t="shared" si="231"/>
        <v>2.3870171384279999</v>
      </c>
      <c r="W1017" s="101">
        <f t="shared" si="232"/>
        <v>5.9590000000000005</v>
      </c>
      <c r="X1017" s="101">
        <f t="shared" si="233"/>
        <v>6.0180000000000007</v>
      </c>
      <c r="Y1017" s="96">
        <f t="shared" si="234"/>
        <v>5.782</v>
      </c>
      <c r="Z1017" s="96">
        <f t="shared" si="235"/>
        <v>6.0566610000000001</v>
      </c>
      <c r="AA1017" s="96">
        <f t="shared" si="236"/>
        <v>5.6639999999999997</v>
      </c>
      <c r="AB1017" s="96"/>
      <c r="AC1017" s="96">
        <v>7.74</v>
      </c>
      <c r="AD1017" s="96">
        <v>5.8</v>
      </c>
      <c r="AE1017" s="101">
        <f t="shared" si="237"/>
        <v>1.311864406779661</v>
      </c>
      <c r="AF1017" s="96">
        <f t="shared" si="244"/>
        <v>0.98305084745762705</v>
      </c>
      <c r="AG1017" s="96"/>
      <c r="AH1017" s="101">
        <f>IF(AND(M1017&lt;Variables!$G$6,M1017&gt;Variables!$G$5),0,1)</f>
        <v>1</v>
      </c>
      <c r="AI1017" s="101">
        <f t="shared" si="238"/>
        <v>0</v>
      </c>
      <c r="AJ1017" s="101">
        <f>IF(I1017&gt;Variables!$G$7,0,1)</f>
        <v>1</v>
      </c>
      <c r="AK1017" s="101">
        <f>IF(F1017&gt;Variables!$G$8,0,1)</f>
        <v>0</v>
      </c>
      <c r="AL1017" s="101">
        <f>IF(G1017&gt;Variables!$G$9,0,1)</f>
        <v>1</v>
      </c>
      <c r="AM1017" s="101">
        <f>IF(AND(K1017&gt;Variables!$G$10,K1017&lt;Variables!$G$11),0,1)</f>
        <v>1</v>
      </c>
      <c r="AN1017" s="103">
        <f>IF(H1017&lt;Variables!$G$13,1,0)</f>
        <v>1</v>
      </c>
      <c r="AO1017" s="101">
        <f>IF(R1017&lt;Variables!$G$12,0,1)</f>
        <v>1</v>
      </c>
      <c r="AP1017" s="102">
        <f t="shared" si="245"/>
        <v>0</v>
      </c>
      <c r="AQ1017" s="102"/>
      <c r="AR1017" s="102">
        <v>1</v>
      </c>
      <c r="AS1017" s="102"/>
      <c r="AT1017" s="102"/>
      <c r="AU1017" s="102"/>
      <c r="AV1017" s="96">
        <f t="shared" si="239"/>
        <v>3</v>
      </c>
      <c r="AW1017" s="96" t="str">
        <f t="shared" si="240"/>
        <v/>
      </c>
      <c r="AX1017" s="96" t="str">
        <f t="shared" si="241"/>
        <v/>
      </c>
      <c r="AY1017" s="96">
        <f t="shared" si="242"/>
        <v>3</v>
      </c>
      <c r="AZ1017" s="96">
        <f t="shared" si="243"/>
        <v>2.3845601384279997</v>
      </c>
      <c r="BA1017" s="96"/>
      <c r="BB1017" s="96"/>
      <c r="BC1017" s="96"/>
      <c r="BD1017" s="96"/>
      <c r="BE1017"/>
      <c r="BF1017"/>
      <c r="BG1017"/>
      <c r="BH1017"/>
      <c r="BI1017"/>
      <c r="BJ1017" s="83"/>
      <c r="BK1017" s="83"/>
    </row>
    <row r="1018" spans="1:63" ht="14.1" customHeight="1" x14ac:dyDescent="0.2">
      <c r="A1018" s="96"/>
      <c r="B1018" s="96"/>
      <c r="C1018" s="135">
        <v>44329.4375</v>
      </c>
      <c r="D1018" s="96" t="s">
        <v>502</v>
      </c>
      <c r="E1018" s="96">
        <v>18.989999999999998</v>
      </c>
      <c r="F1018" s="96">
        <v>7.17</v>
      </c>
      <c r="G1018" s="96">
        <v>1.66</v>
      </c>
      <c r="H1018" s="96">
        <v>12200</v>
      </c>
      <c r="I1018" s="96">
        <v>5.0000000000000001E-3</v>
      </c>
      <c r="J1018" s="96" t="s">
        <v>78</v>
      </c>
      <c r="K1018" s="96">
        <v>43.09</v>
      </c>
      <c r="L1018" s="96">
        <v>19.100577999999999</v>
      </c>
      <c r="M1018" s="96">
        <v>-0.57892399999999999</v>
      </c>
      <c r="N1018" s="96">
        <v>19.037407000000002</v>
      </c>
      <c r="O1018" s="96">
        <v>-0.24901899999999999</v>
      </c>
      <c r="P1018" s="96">
        <v>214039</v>
      </c>
      <c r="Q1018" s="96">
        <v>466285</v>
      </c>
      <c r="R1018" s="105">
        <v>0.46</v>
      </c>
      <c r="S1018" s="105"/>
      <c r="T1018" s="105"/>
      <c r="U1018" s="105"/>
      <c r="V1018" s="105">
        <f t="shared" si="231"/>
        <v>2.29891137034208</v>
      </c>
      <c r="W1018" s="96">
        <f t="shared" si="232"/>
        <v>19.1799</v>
      </c>
      <c r="X1018" s="96">
        <f t="shared" si="233"/>
        <v>19.369799999999998</v>
      </c>
      <c r="Y1018" s="105">
        <f t="shared" si="234"/>
        <v>18.610199999999999</v>
      </c>
      <c r="Z1018" s="105">
        <f t="shared" si="235"/>
        <v>19.037407000000002</v>
      </c>
      <c r="AA1018" s="105">
        <f t="shared" si="236"/>
        <v>18.230399999999999</v>
      </c>
      <c r="AB1018" s="96"/>
      <c r="AC1018" s="96"/>
      <c r="AD1018" s="96">
        <v>18.78</v>
      </c>
      <c r="AE1018" s="96">
        <f t="shared" si="237"/>
        <v>0</v>
      </c>
      <c r="AF1018" s="96">
        <f t="shared" si="244"/>
        <v>0.98894154818325453</v>
      </c>
      <c r="AG1018" s="96"/>
      <c r="AH1018" s="105">
        <f>IF(AND(M1018&lt;Variables!$G$6,M1018&gt;Variables!$G$5),0,1)</f>
        <v>1</v>
      </c>
      <c r="AI1018" s="105">
        <f t="shared" si="238"/>
        <v>0</v>
      </c>
      <c r="AJ1018" s="105">
        <f>IF(I1018&gt;Variables!$G$7,0,1)</f>
        <v>0</v>
      </c>
      <c r="AK1018" s="105">
        <f>IF(F1018&gt;Variables!$G$8,0,1)</f>
        <v>1</v>
      </c>
      <c r="AL1018" s="105">
        <f>IF(G1018&gt;Variables!$G$9,0,1)</f>
        <v>1</v>
      </c>
      <c r="AM1018" s="105">
        <f>IF(AND(K1018&gt;Variables!$G$10,K1018&lt;Variables!$G$11),0,1)</f>
        <v>1</v>
      </c>
      <c r="AN1018" s="103">
        <f>IF(H1018&lt;Variables!$G$13,1,0)</f>
        <v>0</v>
      </c>
      <c r="AO1018" s="101">
        <f>IF(R1018&lt;Variables!$G$12,0,1)</f>
        <v>0</v>
      </c>
      <c r="AP1018" s="106">
        <f t="shared" si="245"/>
        <v>1</v>
      </c>
      <c r="AQ1018" s="105"/>
      <c r="AR1018" s="105"/>
      <c r="AS1018" s="105"/>
      <c r="AT1018" s="105"/>
      <c r="AU1018" s="105">
        <v>1</v>
      </c>
      <c r="AV1018" s="96" t="str">
        <f t="shared" si="239"/>
        <v/>
      </c>
      <c r="AW1018" s="96" t="str">
        <f t="shared" si="240"/>
        <v/>
      </c>
      <c r="AX1018" s="96">
        <f t="shared" si="241"/>
        <v>2</v>
      </c>
      <c r="AY1018" s="96">
        <f t="shared" si="242"/>
        <v>2</v>
      </c>
      <c r="AZ1018" s="96">
        <f t="shared" si="243"/>
        <v>2.2965845103420799</v>
      </c>
      <c r="BA1018" s="96"/>
      <c r="BB1018" s="96"/>
      <c r="BC1018" s="96"/>
      <c r="BD1018" s="96"/>
      <c r="BE1018"/>
      <c r="BF1018"/>
      <c r="BG1018"/>
      <c r="BH1018"/>
      <c r="BI1018"/>
      <c r="BJ1018" s="83"/>
      <c r="BK1018" s="83"/>
    </row>
    <row r="1019" spans="1:63" ht="14.1" customHeight="1" x14ac:dyDescent="0.2">
      <c r="A1019" s="96"/>
      <c r="B1019" s="96"/>
      <c r="C1019" s="135">
        <v>44329.4375</v>
      </c>
      <c r="D1019" s="96" t="s">
        <v>493</v>
      </c>
      <c r="E1019" s="96">
        <v>95.334999999999994</v>
      </c>
      <c r="F1019" s="96">
        <v>17.87</v>
      </c>
      <c r="G1019" s="96">
        <v>3.05</v>
      </c>
      <c r="H1019" s="96">
        <v>2100</v>
      </c>
      <c r="I1019" s="96">
        <v>-35.709000000000003</v>
      </c>
      <c r="J1019" s="96" t="s">
        <v>76</v>
      </c>
      <c r="K1019" s="96">
        <v>39.97</v>
      </c>
      <c r="L1019" s="96">
        <v>97.071635000000001</v>
      </c>
      <c r="M1019" s="96">
        <v>-1.7890239999999999</v>
      </c>
      <c r="N1019" s="96">
        <v>97.938777999999999</v>
      </c>
      <c r="O1019" s="96">
        <v>-2.6585770000000002</v>
      </c>
      <c r="P1019" s="96">
        <v>2389000</v>
      </c>
      <c r="Q1019" s="96">
        <v>1484000</v>
      </c>
      <c r="R1019" s="101">
        <v>1.61</v>
      </c>
      <c r="S1019" s="101"/>
      <c r="T1019" s="101"/>
      <c r="U1019" s="101"/>
      <c r="V1019" s="101">
        <f t="shared" si="231"/>
        <v>2.2577818098406399</v>
      </c>
      <c r="W1019" s="101">
        <f t="shared" si="232"/>
        <v>96.288349999999994</v>
      </c>
      <c r="X1019" s="101">
        <f t="shared" si="233"/>
        <v>97.241699999999994</v>
      </c>
      <c r="Y1019" s="96">
        <f t="shared" si="234"/>
        <v>93.428299999999993</v>
      </c>
      <c r="Z1019" s="96">
        <f t="shared" si="235"/>
        <v>97.938777999999999</v>
      </c>
      <c r="AA1019" s="96">
        <f t="shared" si="236"/>
        <v>91.521599999999992</v>
      </c>
      <c r="AB1019" s="96"/>
      <c r="AC1019" s="96">
        <v>97.28</v>
      </c>
      <c r="AD1019" s="96">
        <v>93.67</v>
      </c>
      <c r="AE1019" s="101">
        <f t="shared" si="237"/>
        <v>1.0204017412283002</v>
      </c>
      <c r="AF1019" s="96">
        <f t="shared" si="244"/>
        <v>0.98253527036240629</v>
      </c>
      <c r="AG1019" s="96"/>
      <c r="AH1019" s="101">
        <f>IF(AND(M1019&lt;Variables!$G$6,M1019&gt;Variables!$G$5),0,1)</f>
        <v>1</v>
      </c>
      <c r="AI1019" s="101">
        <f t="shared" si="238"/>
        <v>1</v>
      </c>
      <c r="AJ1019" s="101">
        <f>IF(I1019&gt;Variables!$G$7,0,1)</f>
        <v>1</v>
      </c>
      <c r="AK1019" s="101">
        <f>IF(F1019&gt;Variables!$G$8,0,1)</f>
        <v>0</v>
      </c>
      <c r="AL1019" s="101">
        <f>IF(G1019&gt;Variables!$G$9,0,1)</f>
        <v>1</v>
      </c>
      <c r="AM1019" s="101">
        <f>IF(AND(K1019&gt;Variables!$G$10,K1019&lt;Variables!$G$11),0,1)</f>
        <v>1</v>
      </c>
      <c r="AN1019" s="103">
        <f>IF(H1019&lt;Variables!$G$13,1,0)</f>
        <v>1</v>
      </c>
      <c r="AO1019" s="101">
        <f>IF(R1019&lt;Variables!$G$12,0,1)</f>
        <v>0</v>
      </c>
      <c r="AP1019" s="102">
        <f t="shared" si="245"/>
        <v>0</v>
      </c>
      <c r="AQ1019" s="101"/>
      <c r="AR1019" s="101">
        <v>1</v>
      </c>
      <c r="AS1019" s="101"/>
      <c r="AT1019" s="101"/>
      <c r="AU1019" s="101"/>
      <c r="AV1019" s="96">
        <f t="shared" si="239"/>
        <v>3</v>
      </c>
      <c r="AW1019" s="96" t="str">
        <f t="shared" si="240"/>
        <v/>
      </c>
      <c r="AX1019" s="96" t="str">
        <f t="shared" si="241"/>
        <v/>
      </c>
      <c r="AY1019" s="96">
        <f t="shared" si="242"/>
        <v>3</v>
      </c>
      <c r="AZ1019" s="96">
        <f t="shared" si="243"/>
        <v>2.2556234298406399</v>
      </c>
      <c r="BA1019" s="96"/>
      <c r="BB1019" s="96"/>
      <c r="BC1019" s="96"/>
      <c r="BD1019" s="96"/>
      <c r="BE1019"/>
      <c r="BF1019"/>
      <c r="BG1019"/>
      <c r="BH1019"/>
      <c r="BI1019"/>
      <c r="BJ1019" s="83"/>
      <c r="BK1019" s="83"/>
    </row>
    <row r="1020" spans="1:63" ht="14.1" customHeight="1" x14ac:dyDescent="0.2">
      <c r="A1020" s="96"/>
      <c r="B1020" s="96"/>
      <c r="C1020" s="135">
        <v>44329.4375</v>
      </c>
      <c r="D1020" s="96" t="s">
        <v>507</v>
      </c>
      <c r="E1020" s="96">
        <v>5.7500999999999998</v>
      </c>
      <c r="F1020" s="96">
        <v>10.1</v>
      </c>
      <c r="G1020" s="96">
        <v>-12.48</v>
      </c>
      <c r="H1020" s="96">
        <v>36.75</v>
      </c>
      <c r="I1020" s="96">
        <v>-17.957999999999998</v>
      </c>
      <c r="J1020" s="96" t="s">
        <v>78</v>
      </c>
      <c r="K1020" s="96">
        <v>28.85</v>
      </c>
      <c r="L1020" s="96">
        <v>5.9988900000000003</v>
      </c>
      <c r="M1020" s="96">
        <v>-4.1472670000000003</v>
      </c>
      <c r="N1020" s="96">
        <v>6.161556</v>
      </c>
      <c r="O1020" s="96">
        <v>-6.6777939999999996</v>
      </c>
      <c r="P1020" s="96">
        <v>26920000</v>
      </c>
      <c r="Q1020" s="96">
        <v>399300</v>
      </c>
      <c r="R1020" s="103">
        <v>67.42</v>
      </c>
      <c r="S1020" s="103"/>
      <c r="T1020" s="103"/>
      <c r="U1020" s="103"/>
      <c r="V1020" s="103">
        <f t="shared" si="231"/>
        <v>2.0023948969195997</v>
      </c>
      <c r="W1020" s="96">
        <f t="shared" si="232"/>
        <v>5.807601</v>
      </c>
      <c r="X1020" s="96">
        <f t="shared" si="233"/>
        <v>5.8651020000000003</v>
      </c>
      <c r="Y1020" s="103">
        <f t="shared" si="234"/>
        <v>5.6350979999999993</v>
      </c>
      <c r="Z1020" s="103">
        <f t="shared" si="235"/>
        <v>6.161556</v>
      </c>
      <c r="AA1020" s="103">
        <f t="shared" si="236"/>
        <v>5.5200959999999997</v>
      </c>
      <c r="AB1020" s="96"/>
      <c r="AC1020" s="96"/>
      <c r="AD1020" s="96">
        <v>5.42</v>
      </c>
      <c r="AE1020" s="96">
        <f t="shared" si="237"/>
        <v>0</v>
      </c>
      <c r="AF1020" s="96">
        <f t="shared" si="244"/>
        <v>0.94259230274256101</v>
      </c>
      <c r="AG1020" s="96"/>
      <c r="AH1020" s="103">
        <f>IF(AND(M1020&lt;Variables!$G$6,M1020&gt;Variables!$G$5),0,1)</f>
        <v>0</v>
      </c>
      <c r="AI1020" s="103">
        <f t="shared" si="238"/>
        <v>1</v>
      </c>
      <c r="AJ1020" s="103">
        <f>IF(I1020&gt;Variables!$G$7,0,1)</f>
        <v>1</v>
      </c>
      <c r="AK1020" s="103">
        <f>IF(F1020&gt;Variables!$G$8,0,1)</f>
        <v>0</v>
      </c>
      <c r="AL1020" s="103">
        <f>IF(G1020&gt;Variables!$G$9,0,1)</f>
        <v>1</v>
      </c>
      <c r="AM1020" s="103">
        <f>IF(AND(K1020&gt;Variables!$G$10,K1020&lt;Variables!$G$11),0,1)</f>
        <v>1</v>
      </c>
      <c r="AN1020" s="103">
        <f>IF(H1020&lt;Variables!$G$13,1,0)</f>
        <v>1</v>
      </c>
      <c r="AO1020" s="101">
        <f>IF(R1020&lt;Variables!$G$12,0,1)</f>
        <v>1</v>
      </c>
      <c r="AP1020" s="104">
        <f t="shared" si="245"/>
        <v>1</v>
      </c>
      <c r="AQ1020" s="103"/>
      <c r="AR1020" s="103"/>
      <c r="AS1020" s="103"/>
      <c r="AT1020" s="103">
        <v>1</v>
      </c>
      <c r="AU1020" s="103"/>
      <c r="AV1020" s="96" t="str">
        <f t="shared" si="239"/>
        <v/>
      </c>
      <c r="AW1020" s="96">
        <f t="shared" si="240"/>
        <v>1</v>
      </c>
      <c r="AX1020" s="96" t="str">
        <f t="shared" si="241"/>
        <v/>
      </c>
      <c r="AY1020" s="96">
        <f t="shared" si="242"/>
        <v>1</v>
      </c>
      <c r="AZ1020" s="96">
        <f t="shared" si="243"/>
        <v>2.0008369969195998</v>
      </c>
      <c r="BA1020" s="96"/>
      <c r="BB1020" s="96"/>
      <c r="BC1020" s="96"/>
      <c r="BD1020" s="96"/>
      <c r="BE1020"/>
      <c r="BF1020"/>
      <c r="BG1020"/>
      <c r="BH1020"/>
      <c r="BI1020"/>
      <c r="BJ1020" s="83"/>
      <c r="BK1020" s="83"/>
    </row>
    <row r="1021" spans="1:63" ht="14.1" customHeight="1" x14ac:dyDescent="0.2">
      <c r="A1021" s="96"/>
      <c r="B1021" s="96"/>
      <c r="C1021" s="141">
        <v>44329.458333333336</v>
      </c>
      <c r="D1021" s="89" t="s">
        <v>501</v>
      </c>
      <c r="E1021" s="89">
        <v>5.07</v>
      </c>
      <c r="F1021" s="89">
        <v>18.829999999999998</v>
      </c>
      <c r="G1021" s="89">
        <v>7.87</v>
      </c>
      <c r="H1021" s="89">
        <v>187.61</v>
      </c>
      <c r="I1021" s="89">
        <v>-10.839</v>
      </c>
      <c r="J1021" s="89" t="s">
        <v>78</v>
      </c>
      <c r="K1021" s="89">
        <v>70.819999999999993</v>
      </c>
      <c r="L1021" s="89">
        <v>4.9445230000000002</v>
      </c>
      <c r="M1021" s="89">
        <v>2.5376949999999998</v>
      </c>
      <c r="N1021" s="89">
        <v>4.9236820000000003</v>
      </c>
      <c r="O1021" s="89">
        <v>2.9717180000000001</v>
      </c>
      <c r="P1021" s="89">
        <v>458110</v>
      </c>
      <c r="Q1021" s="89">
        <v>45940</v>
      </c>
      <c r="R1021" s="107">
        <v>9.9700000000000006</v>
      </c>
      <c r="S1021" s="107"/>
      <c r="T1021" s="107"/>
      <c r="U1021" s="107"/>
      <c r="V1021" s="107">
        <f t="shared" si="231"/>
        <v>2.3641281990087997</v>
      </c>
      <c r="W1021" s="89">
        <f t="shared" si="232"/>
        <v>5.1207000000000003</v>
      </c>
      <c r="X1021" s="89">
        <f t="shared" si="233"/>
        <v>5.1714000000000002</v>
      </c>
      <c r="Y1021" s="107">
        <f t="shared" si="234"/>
        <v>4.9686000000000003</v>
      </c>
      <c r="Z1021" s="107">
        <f t="shared" si="235"/>
        <v>4.9236820000000003</v>
      </c>
      <c r="AA1021" s="107">
        <f t="shared" si="236"/>
        <v>4.8672000000000004</v>
      </c>
      <c r="AB1021" s="96"/>
      <c r="AC1021" s="96">
        <v>5.13</v>
      </c>
      <c r="AD1021" s="96">
        <v>4.74</v>
      </c>
      <c r="AE1021" s="97">
        <f t="shared" si="237"/>
        <v>1.0118343195266271</v>
      </c>
      <c r="AF1021" s="96">
        <f t="shared" si="244"/>
        <v>0.9349112426035503</v>
      </c>
      <c r="AG1021" s="96"/>
      <c r="AH1021" s="103">
        <f>IF(AND(M1021&lt;Variables!$G$6,M1021&gt;Variables!$G$5),0,1)</f>
        <v>1</v>
      </c>
      <c r="AI1021" s="103">
        <f t="shared" si="238"/>
        <v>0</v>
      </c>
      <c r="AJ1021" s="103">
        <f>IF(I1021&gt;Variables!$G$7,0,1)</f>
        <v>1</v>
      </c>
      <c r="AK1021" s="103">
        <f>IF(F1021&gt;Variables!$G$8,0,1)</f>
        <v>0</v>
      </c>
      <c r="AL1021" s="103">
        <f>IF(G1021&gt;Variables!$G$9,0,1)</f>
        <v>1</v>
      </c>
      <c r="AM1021" s="103">
        <f>IF(AND(K1021&gt;Variables!$G$10,K1021&lt;Variables!$G$11),0,1)</f>
        <v>0</v>
      </c>
      <c r="AN1021" s="103">
        <f>IF(H1021&lt;Variables!$G$13,1,0)</f>
        <v>1</v>
      </c>
      <c r="AO1021" s="101">
        <f>IF(R1021&lt;Variables!$G$12,0,1)</f>
        <v>1</v>
      </c>
      <c r="AP1021" s="104">
        <f t="shared" si="245"/>
        <v>1</v>
      </c>
      <c r="AQ1021" s="104"/>
      <c r="AR1021" s="104"/>
      <c r="AS1021" s="104"/>
      <c r="AT1021" s="104">
        <v>1</v>
      </c>
      <c r="AU1021" s="104"/>
      <c r="AV1021" s="96">
        <f t="shared" si="239"/>
        <v>3</v>
      </c>
      <c r="AW1021" s="96" t="str">
        <f t="shared" si="240"/>
        <v/>
      </c>
      <c r="AX1021" s="96" t="str">
        <f t="shared" si="241"/>
        <v/>
      </c>
      <c r="AY1021" s="96">
        <f t="shared" si="242"/>
        <v>3</v>
      </c>
      <c r="AZ1021" s="96">
        <f t="shared" si="243"/>
        <v>2.3603039190087998</v>
      </c>
      <c r="BA1021" s="96"/>
      <c r="BB1021" s="96"/>
      <c r="BC1021" s="96"/>
      <c r="BD1021" s="96"/>
      <c r="BE1021"/>
      <c r="BF1021"/>
      <c r="BG1021"/>
      <c r="BH1021"/>
      <c r="BI1021"/>
      <c r="BJ1021" s="83"/>
      <c r="BK1021" s="83"/>
    </row>
    <row r="1022" spans="1:63" ht="14.1" customHeight="1" x14ac:dyDescent="0.2">
      <c r="A1022" s="96"/>
      <c r="B1022" s="96"/>
      <c r="C1022" s="135">
        <v>44329.458333333336</v>
      </c>
      <c r="D1022" s="96" t="s">
        <v>518</v>
      </c>
      <c r="E1022" s="96">
        <v>94.9559</v>
      </c>
      <c r="F1022" s="96">
        <v>6.21</v>
      </c>
      <c r="G1022" s="96">
        <v>4.7</v>
      </c>
      <c r="H1022" s="96">
        <v>26300</v>
      </c>
      <c r="I1022" s="96">
        <v>-43.122999999999998</v>
      </c>
      <c r="J1022" s="96" t="s">
        <v>76</v>
      </c>
      <c r="K1022" s="96">
        <v>62.52</v>
      </c>
      <c r="L1022" s="96">
        <v>94.355530000000002</v>
      </c>
      <c r="M1022" s="96">
        <v>0.63628499999999999</v>
      </c>
      <c r="N1022" s="96">
        <v>94.243945999999994</v>
      </c>
      <c r="O1022" s="96">
        <v>0.75543700000000003</v>
      </c>
      <c r="P1022" s="96">
        <v>9598000</v>
      </c>
      <c r="Q1022" s="96">
        <v>12499000</v>
      </c>
      <c r="R1022" s="105">
        <v>0.77</v>
      </c>
      <c r="S1022" s="105"/>
      <c r="T1022" s="105"/>
      <c r="U1022" s="105"/>
      <c r="V1022" s="105">
        <f t="shared" si="231"/>
        <v>2.4571571496783999</v>
      </c>
      <c r="W1022" s="96">
        <f t="shared" si="232"/>
        <v>95.905459000000008</v>
      </c>
      <c r="X1022" s="96">
        <f t="shared" si="233"/>
        <v>96.855018000000001</v>
      </c>
      <c r="Y1022" s="105">
        <f t="shared" si="234"/>
        <v>93.056781999999998</v>
      </c>
      <c r="Z1022" s="105">
        <f t="shared" si="235"/>
        <v>94.243945999999994</v>
      </c>
      <c r="AA1022" s="105">
        <f t="shared" si="236"/>
        <v>91.157663999999997</v>
      </c>
      <c r="AB1022" s="96"/>
      <c r="AC1022" s="96">
        <v>95.43</v>
      </c>
      <c r="AD1022" s="96">
        <v>92.83</v>
      </c>
      <c r="AE1022" s="96">
        <f t="shared" si="237"/>
        <v>1.0049928440465523</v>
      </c>
      <c r="AF1022" s="96">
        <f t="shared" si="244"/>
        <v>0.97761171238438049</v>
      </c>
      <c r="AG1022" s="96"/>
      <c r="AH1022" s="105">
        <f>IF(AND(M1022&lt;Variables!$G$6,M1022&gt;Variables!$G$5),0,1)</f>
        <v>1</v>
      </c>
      <c r="AI1022" s="105">
        <f t="shared" si="238"/>
        <v>0</v>
      </c>
      <c r="AJ1022" s="105">
        <f>IF(I1022&gt;Variables!$G$7,0,1)</f>
        <v>1</v>
      </c>
      <c r="AK1022" s="105">
        <f>IF(F1022&gt;Variables!$G$8,0,1)</f>
        <v>1</v>
      </c>
      <c r="AL1022" s="105">
        <f>IF(G1022&gt;Variables!$G$9,0,1)</f>
        <v>1</v>
      </c>
      <c r="AM1022" s="105">
        <f>IF(AND(K1022&gt;Variables!$G$10,K1022&lt;Variables!$G$11),0,1)</f>
        <v>0</v>
      </c>
      <c r="AN1022" s="103">
        <f>IF(H1022&lt;Variables!$G$13,1,0)</f>
        <v>0</v>
      </c>
      <c r="AO1022" s="101">
        <f>IF(R1022&lt;Variables!$G$12,0,1)</f>
        <v>0</v>
      </c>
      <c r="AP1022" s="106">
        <f t="shared" si="245"/>
        <v>0</v>
      </c>
      <c r="AQ1022" s="105"/>
      <c r="AR1022" s="105"/>
      <c r="AS1022" s="105"/>
      <c r="AT1022" s="105"/>
      <c r="AU1022" s="105">
        <v>1</v>
      </c>
      <c r="AV1022" s="96" t="str">
        <f t="shared" si="239"/>
        <v/>
      </c>
      <c r="AW1022" s="96" t="str">
        <f t="shared" si="240"/>
        <v/>
      </c>
      <c r="AX1022" s="96">
        <f t="shared" si="241"/>
        <v>2</v>
      </c>
      <c r="AY1022" s="96">
        <f t="shared" si="242"/>
        <v>2</v>
      </c>
      <c r="AZ1022" s="96">
        <f t="shared" si="243"/>
        <v>2.4537810696784002</v>
      </c>
      <c r="BA1022" s="96"/>
      <c r="BB1022" s="96"/>
      <c r="BC1022" s="96"/>
      <c r="BD1022" s="96"/>
      <c r="BE1022"/>
      <c r="BF1022"/>
      <c r="BG1022"/>
      <c r="BH1022"/>
      <c r="BI1022"/>
      <c r="BJ1022" s="83"/>
      <c r="BK1022" s="83"/>
    </row>
    <row r="1023" spans="1:63" ht="14.1" customHeight="1" x14ac:dyDescent="0.2">
      <c r="A1023" s="96"/>
      <c r="B1023" s="96"/>
      <c r="C1023" s="135">
        <v>44329.458333333336</v>
      </c>
      <c r="D1023" s="96" t="s">
        <v>121</v>
      </c>
      <c r="E1023" s="96">
        <v>7.86</v>
      </c>
      <c r="F1023" s="96">
        <v>41.56</v>
      </c>
      <c r="G1023" s="96">
        <v>6.07</v>
      </c>
      <c r="H1023" s="96">
        <v>35.53</v>
      </c>
      <c r="I1023" s="96">
        <v>0.01</v>
      </c>
      <c r="J1023" s="96" t="s">
        <v>78</v>
      </c>
      <c r="K1023" s="96">
        <v>59.8</v>
      </c>
      <c r="L1023" s="96">
        <v>7.7194149999999997</v>
      </c>
      <c r="M1023" s="96">
        <v>1.8211869999999999</v>
      </c>
      <c r="N1023" s="96">
        <v>7.5843020000000001</v>
      </c>
      <c r="O1023" s="96">
        <v>3.6351140000000002</v>
      </c>
      <c r="P1023" s="96">
        <v>25080000</v>
      </c>
      <c r="Q1023" s="96">
        <v>6910000</v>
      </c>
      <c r="R1023" s="103">
        <v>3.63</v>
      </c>
      <c r="S1023" s="103"/>
      <c r="T1023" s="103"/>
      <c r="U1023" s="103"/>
      <c r="V1023" s="103">
        <f t="shared" si="231"/>
        <v>2.3696331750512001</v>
      </c>
      <c r="W1023" s="96">
        <f t="shared" si="232"/>
        <v>7.9386000000000001</v>
      </c>
      <c r="X1023" s="96">
        <f t="shared" si="233"/>
        <v>8.0172000000000008</v>
      </c>
      <c r="Y1023" s="103">
        <f t="shared" si="234"/>
        <v>7.7027999999999999</v>
      </c>
      <c r="Z1023" s="103">
        <f t="shared" si="235"/>
        <v>7.5843020000000001</v>
      </c>
      <c r="AA1023" s="103">
        <f t="shared" si="236"/>
        <v>7.5456000000000003</v>
      </c>
      <c r="AB1023" s="96"/>
      <c r="AC1023" s="96"/>
      <c r="AD1023" s="96">
        <v>7.33</v>
      </c>
      <c r="AE1023" s="96">
        <f t="shared" si="237"/>
        <v>0</v>
      </c>
      <c r="AF1023" s="96">
        <f t="shared" si="244"/>
        <v>0.93256997455470736</v>
      </c>
      <c r="AG1023" s="96"/>
      <c r="AH1023" s="103">
        <f>IF(AND(M1023&lt;Variables!$G$6,M1023&gt;Variables!$G$5),0,1)</f>
        <v>1</v>
      </c>
      <c r="AI1023" s="103">
        <f t="shared" si="238"/>
        <v>0</v>
      </c>
      <c r="AJ1023" s="103">
        <f>IF(I1023&gt;Variables!$G$7,0,1)</f>
        <v>0</v>
      </c>
      <c r="AK1023" s="103">
        <f>IF(F1023&gt;Variables!$G$8,0,1)</f>
        <v>0</v>
      </c>
      <c r="AL1023" s="103">
        <f>IF(G1023&gt;Variables!$G$9,0,1)</f>
        <v>1</v>
      </c>
      <c r="AM1023" s="103">
        <f>IF(AND(K1023&gt;Variables!$G$10,K1023&lt;Variables!$G$11),0,1)</f>
        <v>0</v>
      </c>
      <c r="AN1023" s="103">
        <f>IF(H1023&lt;Variables!$G$13,1,0)</f>
        <v>1</v>
      </c>
      <c r="AO1023" s="101">
        <f>IF(R1023&lt;Variables!$G$12,0,1)</f>
        <v>1</v>
      </c>
      <c r="AP1023" s="104">
        <f t="shared" si="245"/>
        <v>1</v>
      </c>
      <c r="AQ1023" s="104"/>
      <c r="AR1023" s="104"/>
      <c r="AS1023" s="104"/>
      <c r="AT1023" s="104">
        <v>1</v>
      </c>
      <c r="AU1023" s="104"/>
      <c r="AV1023" s="96" t="str">
        <f t="shared" si="239"/>
        <v/>
      </c>
      <c r="AW1023" s="96">
        <f t="shared" si="240"/>
        <v>1</v>
      </c>
      <c r="AX1023" s="96" t="str">
        <f t="shared" si="241"/>
        <v/>
      </c>
      <c r="AY1023" s="96">
        <f t="shared" si="242"/>
        <v>1</v>
      </c>
      <c r="AZ1023" s="96">
        <f t="shared" si="243"/>
        <v>2.3664039750511998</v>
      </c>
      <c r="BA1023" s="96"/>
      <c r="BB1023" s="96"/>
      <c r="BC1023" s="96"/>
      <c r="BD1023" s="96"/>
      <c r="BE1023"/>
      <c r="BF1023"/>
      <c r="BG1023"/>
      <c r="BH1023"/>
      <c r="BI1023"/>
      <c r="BJ1023" s="83"/>
      <c r="BK1023" s="83"/>
    </row>
    <row r="1024" spans="1:63" ht="14.1" customHeight="1" x14ac:dyDescent="0.2">
      <c r="A1024" s="96"/>
      <c r="B1024" s="96"/>
      <c r="C1024" s="135">
        <v>44329.458333333336</v>
      </c>
      <c r="D1024" s="96" t="s">
        <v>495</v>
      </c>
      <c r="E1024" s="96">
        <v>34.25</v>
      </c>
      <c r="F1024" s="96">
        <v>8.64</v>
      </c>
      <c r="G1024" s="96">
        <v>-1.75</v>
      </c>
      <c r="H1024" s="96">
        <v>3770</v>
      </c>
      <c r="I1024" s="96">
        <v>2.5000000000000001E-2</v>
      </c>
      <c r="J1024" s="96" t="s">
        <v>78</v>
      </c>
      <c r="K1024" s="96">
        <v>59.53</v>
      </c>
      <c r="L1024" s="96">
        <v>33.985154999999999</v>
      </c>
      <c r="M1024" s="96">
        <v>0.77929599999999999</v>
      </c>
      <c r="N1024" s="96">
        <v>34.038684000000003</v>
      </c>
      <c r="O1024" s="96">
        <v>0.620811</v>
      </c>
      <c r="P1024" s="96">
        <v>7167000</v>
      </c>
      <c r="Q1024" s="96">
        <v>2864000</v>
      </c>
      <c r="R1024" s="105">
        <v>2.5</v>
      </c>
      <c r="S1024" s="105"/>
      <c r="T1024" s="105"/>
      <c r="U1024" s="105"/>
      <c r="V1024" s="105">
        <f t="shared" si="231"/>
        <v>2.4240208207385603</v>
      </c>
      <c r="W1024" s="96">
        <f t="shared" si="232"/>
        <v>34.592500000000001</v>
      </c>
      <c r="X1024" s="96">
        <f t="shared" si="233"/>
        <v>34.935000000000002</v>
      </c>
      <c r="Y1024" s="105">
        <f t="shared" si="234"/>
        <v>33.564999999999998</v>
      </c>
      <c r="Z1024" s="105">
        <f t="shared" si="235"/>
        <v>34.038684000000003</v>
      </c>
      <c r="AA1024" s="105">
        <f t="shared" si="236"/>
        <v>32.879999999999995</v>
      </c>
      <c r="AB1024" s="96"/>
      <c r="AC1024" s="96">
        <v>33.93</v>
      </c>
      <c r="AD1024" s="96">
        <v>33.270000000000003</v>
      </c>
      <c r="AE1024" s="96">
        <f t="shared" si="237"/>
        <v>0.99065693430656931</v>
      </c>
      <c r="AF1024" s="96">
        <f t="shared" si="244"/>
        <v>0.97138686131386875</v>
      </c>
      <c r="AG1024" s="96"/>
      <c r="AH1024" s="105">
        <f>IF(AND(M1024&lt;Variables!$G$6,M1024&gt;Variables!$G$5),0,1)</f>
        <v>1</v>
      </c>
      <c r="AI1024" s="105">
        <f t="shared" si="238"/>
        <v>1</v>
      </c>
      <c r="AJ1024" s="105">
        <f>IF(I1024&gt;Variables!$G$7,0,1)</f>
        <v>0</v>
      </c>
      <c r="AK1024" s="105">
        <f>IF(F1024&gt;Variables!$G$8,0,1)</f>
        <v>1</v>
      </c>
      <c r="AL1024" s="105">
        <f>IF(G1024&gt;Variables!$G$9,0,1)</f>
        <v>1</v>
      </c>
      <c r="AM1024" s="105">
        <f>IF(AND(K1024&gt;Variables!$G$10,K1024&lt;Variables!$G$11),0,1)</f>
        <v>0</v>
      </c>
      <c r="AN1024" s="103">
        <f>IF(H1024&lt;Variables!$G$13,1,0)</f>
        <v>0</v>
      </c>
      <c r="AO1024" s="101">
        <f>IF(R1024&lt;Variables!$G$12,0,1)</f>
        <v>1</v>
      </c>
      <c r="AP1024" s="106">
        <f t="shared" si="245"/>
        <v>1</v>
      </c>
      <c r="AQ1024" s="105"/>
      <c r="AR1024" s="105"/>
      <c r="AS1024" s="105"/>
      <c r="AT1024" s="105"/>
      <c r="AU1024" s="105">
        <v>1</v>
      </c>
      <c r="AV1024" s="96" t="str">
        <f t="shared" si="239"/>
        <v/>
      </c>
      <c r="AW1024" s="96" t="str">
        <f t="shared" si="240"/>
        <v/>
      </c>
      <c r="AX1024" s="96">
        <f t="shared" si="241"/>
        <v>2</v>
      </c>
      <c r="AY1024" s="96">
        <f t="shared" si="242"/>
        <v>2</v>
      </c>
      <c r="AZ1024" s="96">
        <f t="shared" si="243"/>
        <v>2.4208062007385598</v>
      </c>
      <c r="BA1024" s="96"/>
      <c r="BB1024" s="96"/>
      <c r="BC1024" s="96"/>
      <c r="BD1024" s="96"/>
      <c r="BE1024"/>
      <c r="BF1024"/>
      <c r="BG1024"/>
      <c r="BH1024"/>
      <c r="BI1024"/>
      <c r="BJ1024" s="83"/>
      <c r="BK1024" s="83"/>
    </row>
    <row r="1025" spans="1:63" ht="14.1" customHeight="1" x14ac:dyDescent="0.2">
      <c r="A1025" s="96"/>
      <c r="B1025" s="96"/>
      <c r="C1025" s="135">
        <v>44329.458333333336</v>
      </c>
      <c r="D1025" s="96" t="s">
        <v>514</v>
      </c>
      <c r="E1025" s="96">
        <v>4.4800000000000004</v>
      </c>
      <c r="F1025" s="96">
        <v>51.19</v>
      </c>
      <c r="G1025" s="96">
        <v>46.41</v>
      </c>
      <c r="H1025" s="96">
        <v>18.61</v>
      </c>
      <c r="I1025" s="96">
        <v>-50.015999999999998</v>
      </c>
      <c r="J1025" s="96" t="s">
        <v>76</v>
      </c>
      <c r="K1025" s="96">
        <v>59.5</v>
      </c>
      <c r="L1025" s="96">
        <v>4.2905949999999997</v>
      </c>
      <c r="M1025" s="96">
        <v>4.4144230000000002</v>
      </c>
      <c r="N1025" s="96">
        <v>4.1921900000000001</v>
      </c>
      <c r="O1025" s="96">
        <v>6.8653849999999998</v>
      </c>
      <c r="P1025" s="96">
        <v>24170000</v>
      </c>
      <c r="Q1025" s="96">
        <v>98210</v>
      </c>
      <c r="R1025" s="103">
        <v>246.11</v>
      </c>
      <c r="S1025" s="103"/>
      <c r="T1025" s="103"/>
      <c r="U1025" s="103"/>
      <c r="V1025" s="103">
        <f t="shared" si="231"/>
        <v>2.2295308925719999</v>
      </c>
      <c r="W1025" s="96">
        <f t="shared" si="232"/>
        <v>4.5248000000000008</v>
      </c>
      <c r="X1025" s="96">
        <f t="shared" si="233"/>
        <v>4.5696000000000003</v>
      </c>
      <c r="Y1025" s="103">
        <f t="shared" si="234"/>
        <v>4.3904000000000005</v>
      </c>
      <c r="Z1025" s="103">
        <f t="shared" si="235"/>
        <v>4.1921900000000001</v>
      </c>
      <c r="AA1025" s="103">
        <f t="shared" si="236"/>
        <v>4.3008000000000006</v>
      </c>
      <c r="AB1025" s="96"/>
      <c r="AC1025" s="96">
        <v>4.53</v>
      </c>
      <c r="AD1025" s="96">
        <v>4.34</v>
      </c>
      <c r="AE1025" s="97">
        <f t="shared" si="237"/>
        <v>1.0111607142857142</v>
      </c>
      <c r="AF1025" s="96">
        <f t="shared" si="244"/>
        <v>0.96874999999999989</v>
      </c>
      <c r="AG1025" s="96"/>
      <c r="AH1025" s="103">
        <f>IF(AND(M1025&lt;Variables!$G$6,M1025&gt;Variables!$G$5),0,1)</f>
        <v>1</v>
      </c>
      <c r="AI1025" s="103">
        <f t="shared" si="238"/>
        <v>0</v>
      </c>
      <c r="AJ1025" s="103">
        <f>IF(I1025&gt;Variables!$G$7,0,1)</f>
        <v>1</v>
      </c>
      <c r="AK1025" s="103">
        <f>IF(F1025&gt;Variables!$G$8,0,1)</f>
        <v>0</v>
      </c>
      <c r="AL1025" s="103">
        <f>IF(G1025&gt;Variables!$G$9,0,1)</f>
        <v>0</v>
      </c>
      <c r="AM1025" s="103">
        <f>IF(AND(K1025&gt;Variables!$G$10,K1025&lt;Variables!$G$11),0,1)</f>
        <v>0</v>
      </c>
      <c r="AN1025" s="103">
        <f>IF(H1025&lt;Variables!$G$13,1,0)</f>
        <v>1</v>
      </c>
      <c r="AO1025" s="101">
        <f>IF(R1025&lt;Variables!$G$12,0,1)</f>
        <v>1</v>
      </c>
      <c r="AP1025" s="104">
        <f t="shared" si="245"/>
        <v>0</v>
      </c>
      <c r="AQ1025" s="103"/>
      <c r="AR1025" s="103"/>
      <c r="AS1025" s="103"/>
      <c r="AT1025" s="103">
        <v>1</v>
      </c>
      <c r="AU1025" s="103"/>
      <c r="AV1025" s="96">
        <f t="shared" si="239"/>
        <v>3</v>
      </c>
      <c r="AW1025" s="96" t="str">
        <f t="shared" si="240"/>
        <v/>
      </c>
      <c r="AX1025" s="96" t="str">
        <f t="shared" si="241"/>
        <v/>
      </c>
      <c r="AY1025" s="96">
        <f t="shared" si="242"/>
        <v>3</v>
      </c>
      <c r="AZ1025" s="96">
        <f t="shared" si="243"/>
        <v>2.2263178925719997</v>
      </c>
      <c r="BA1025" s="96"/>
      <c r="BB1025" s="96"/>
      <c r="BC1025" s="96"/>
      <c r="BD1025" s="96"/>
      <c r="BE1025"/>
      <c r="BF1025"/>
      <c r="BG1025"/>
      <c r="BH1025"/>
      <c r="BI1025"/>
      <c r="BJ1025" s="83"/>
      <c r="BK1025" s="83"/>
    </row>
    <row r="1026" spans="1:63" ht="14.1" customHeight="1" x14ac:dyDescent="0.2">
      <c r="A1026" s="96"/>
      <c r="B1026" s="96"/>
      <c r="C1026" s="135">
        <v>44329.458333333336</v>
      </c>
      <c r="D1026" s="96" t="s">
        <v>506</v>
      </c>
      <c r="E1026" s="96">
        <v>73.44</v>
      </c>
      <c r="F1026" s="96">
        <v>8.4499999999999993</v>
      </c>
      <c r="G1026" s="96">
        <v>1.92</v>
      </c>
      <c r="H1026" s="96">
        <v>1930</v>
      </c>
      <c r="I1026" s="96">
        <v>98.382000000000005</v>
      </c>
      <c r="J1026" s="96" t="s">
        <v>78</v>
      </c>
      <c r="K1026" s="96">
        <v>56.62</v>
      </c>
      <c r="L1026" s="96">
        <v>72.998750000000001</v>
      </c>
      <c r="M1026" s="96">
        <v>0.60446200000000005</v>
      </c>
      <c r="N1026" s="96">
        <v>73.211799999999997</v>
      </c>
      <c r="O1026" s="96">
        <v>0.31169799999999998</v>
      </c>
      <c r="P1026" s="96">
        <v>516126</v>
      </c>
      <c r="Q1026" s="96">
        <v>429193</v>
      </c>
      <c r="R1026" s="105">
        <v>1.2</v>
      </c>
      <c r="S1026" s="105"/>
      <c r="T1026" s="105"/>
      <c r="U1026" s="105"/>
      <c r="V1026" s="105">
        <f t="shared" si="231"/>
        <v>2.4083107449852799</v>
      </c>
      <c r="W1026" s="96">
        <f t="shared" si="232"/>
        <v>74.174399999999991</v>
      </c>
      <c r="X1026" s="96">
        <f t="shared" si="233"/>
        <v>74.908799999999999</v>
      </c>
      <c r="Y1026" s="105">
        <f t="shared" si="234"/>
        <v>71.971199999999996</v>
      </c>
      <c r="Z1026" s="105">
        <f t="shared" si="235"/>
        <v>73.211799999999997</v>
      </c>
      <c r="AA1026" s="105">
        <f t="shared" si="236"/>
        <v>70.502399999999994</v>
      </c>
      <c r="AB1026" s="96"/>
      <c r="AC1026" s="96">
        <v>74.25</v>
      </c>
      <c r="AD1026" s="96">
        <v>71.37</v>
      </c>
      <c r="AE1026" s="97">
        <f t="shared" si="237"/>
        <v>1.0110294117647058</v>
      </c>
      <c r="AF1026" s="96">
        <f t="shared" si="244"/>
        <v>0.97181372549019618</v>
      </c>
      <c r="AG1026" s="96"/>
      <c r="AH1026" s="105">
        <f>IF(AND(M1026&lt;Variables!$G$6,M1026&gt;Variables!$G$5),0,1)</f>
        <v>1</v>
      </c>
      <c r="AI1026" s="105">
        <f t="shared" si="238"/>
        <v>1</v>
      </c>
      <c r="AJ1026" s="105">
        <f>IF(I1026&gt;Variables!$G$7,0,1)</f>
        <v>0</v>
      </c>
      <c r="AK1026" s="105">
        <f>IF(F1026&gt;Variables!$G$8,0,1)</f>
        <v>1</v>
      </c>
      <c r="AL1026" s="105">
        <f>IF(G1026&gt;Variables!$G$9,0,1)</f>
        <v>1</v>
      </c>
      <c r="AM1026" s="105">
        <f>IF(AND(K1026&gt;Variables!$G$10,K1026&lt;Variables!$G$11),0,1)</f>
        <v>0</v>
      </c>
      <c r="AN1026" s="103">
        <f>IF(H1026&lt;Variables!$G$13,1,0)</f>
        <v>1</v>
      </c>
      <c r="AO1026" s="101">
        <f>IF(R1026&lt;Variables!$G$12,0,1)</f>
        <v>0</v>
      </c>
      <c r="AP1026" s="106">
        <f t="shared" si="245"/>
        <v>1</v>
      </c>
      <c r="AQ1026" s="106"/>
      <c r="AR1026" s="106"/>
      <c r="AS1026" s="106"/>
      <c r="AT1026" s="106"/>
      <c r="AU1026" s="106">
        <v>1</v>
      </c>
      <c r="AV1026" s="96">
        <f t="shared" si="239"/>
        <v>3</v>
      </c>
      <c r="AW1026" s="96" t="str">
        <f t="shared" si="240"/>
        <v/>
      </c>
      <c r="AX1026" s="96" t="str">
        <f t="shared" si="241"/>
        <v/>
      </c>
      <c r="AY1026" s="96">
        <f t="shared" si="242"/>
        <v>3</v>
      </c>
      <c r="AZ1026" s="96">
        <f t="shared" si="243"/>
        <v>2.40525326498528</v>
      </c>
      <c r="BA1026" s="96"/>
      <c r="BB1026" s="96"/>
      <c r="BC1026" s="96"/>
      <c r="BD1026" s="96"/>
      <c r="BE1026"/>
      <c r="BF1026"/>
      <c r="BG1026"/>
      <c r="BH1026"/>
      <c r="BI1026"/>
      <c r="BJ1026" s="83"/>
      <c r="BK1026" s="83"/>
    </row>
    <row r="1027" spans="1:63" ht="14.1" customHeight="1" x14ac:dyDescent="0.2">
      <c r="A1027" s="96"/>
      <c r="B1027" s="96"/>
      <c r="C1027" s="135">
        <v>44329.458333333336</v>
      </c>
      <c r="D1027" s="96" t="s">
        <v>515</v>
      </c>
      <c r="E1027" s="96">
        <v>7.3574999999999999</v>
      </c>
      <c r="F1027" s="96">
        <v>18.8</v>
      </c>
      <c r="G1027" s="96">
        <v>14.96</v>
      </c>
      <c r="H1027" s="96">
        <v>49.48</v>
      </c>
      <c r="I1027" s="96">
        <v>-18.149999999999999</v>
      </c>
      <c r="J1027" s="96" t="s">
        <v>78</v>
      </c>
      <c r="K1027" s="96">
        <v>52.81</v>
      </c>
      <c r="L1027" s="96">
        <v>7.3569889999999996</v>
      </c>
      <c r="M1027" s="96">
        <v>6.9389999999999999E-3</v>
      </c>
      <c r="N1027" s="96">
        <v>7.2649039999999996</v>
      </c>
      <c r="O1027" s="96">
        <v>1.2745649999999999</v>
      </c>
      <c r="P1027" s="96">
        <v>1470000</v>
      </c>
      <c r="Q1027" s="96">
        <v>164620</v>
      </c>
      <c r="R1027" s="103">
        <v>8.93</v>
      </c>
      <c r="S1027" s="103"/>
      <c r="T1027" s="103"/>
      <c r="U1027" s="103"/>
      <c r="V1027" s="103">
        <f t="shared" ref="V1027:V1090" si="246">1.849 + (0.01036 * K1027) + (0.1184 * M1027) - (0.002888 * K1027 * M1027)</f>
        <v>2.3958748740720801</v>
      </c>
      <c r="W1027" s="96">
        <f t="shared" ref="W1027:W1090" si="247">E1027*1.01</f>
        <v>7.4310749999999999</v>
      </c>
      <c r="X1027" s="96">
        <f t="shared" ref="X1027:X1090" si="248">E1027*1.02</f>
        <v>7.5046499999999998</v>
      </c>
      <c r="Y1027" s="103">
        <f t="shared" ref="Y1027:Y1090" si="249">0.98*E1027</f>
        <v>7.21035</v>
      </c>
      <c r="Z1027" s="103">
        <f t="shared" ref="Z1027:Z1090" si="250">N1027</f>
        <v>7.2649039999999996</v>
      </c>
      <c r="AA1027" s="103">
        <f t="shared" ref="AA1027:AA1090" si="251">0.96*E1027</f>
        <v>7.0631999999999993</v>
      </c>
      <c r="AB1027" s="96"/>
      <c r="AC1027" s="96"/>
      <c r="AD1027" s="96">
        <v>6.57</v>
      </c>
      <c r="AE1027" s="96">
        <f t="shared" ref="AE1027:AE1090" si="252">AC1027/E1027</f>
        <v>0</v>
      </c>
      <c r="AF1027" s="96">
        <f t="shared" si="244"/>
        <v>0.89296636085626913</v>
      </c>
      <c r="AG1027" s="96"/>
      <c r="AH1027" s="103">
        <f>IF(AND(M1027&lt;Variables!$G$6,M1027&gt;Variables!$G$5),0,1)</f>
        <v>1</v>
      </c>
      <c r="AI1027" s="103">
        <f t="shared" ref="AI1027:AI1090" si="253">IF(L1027&gt;N1027,0,1)</f>
        <v>0</v>
      </c>
      <c r="AJ1027" s="103">
        <f>IF(I1027&gt;Variables!$G$7,0,1)</f>
        <v>1</v>
      </c>
      <c r="AK1027" s="103">
        <f>IF(F1027&gt;Variables!$G$8,0,1)</f>
        <v>0</v>
      </c>
      <c r="AL1027" s="103">
        <f>IF(G1027&gt;Variables!$G$9,0,1)</f>
        <v>0</v>
      </c>
      <c r="AM1027" s="103">
        <f>IF(AND(K1027&gt;Variables!$G$10,K1027&lt;Variables!$G$11),0,1)</f>
        <v>0</v>
      </c>
      <c r="AN1027" s="103">
        <f>IF(H1027&lt;Variables!$G$13,1,0)</f>
        <v>1</v>
      </c>
      <c r="AO1027" s="101">
        <f>IF(R1027&lt;Variables!$G$12,0,1)</f>
        <v>1</v>
      </c>
      <c r="AP1027" s="104">
        <f t="shared" si="245"/>
        <v>1</v>
      </c>
      <c r="AQ1027" s="104"/>
      <c r="AR1027" s="104"/>
      <c r="AS1027" s="104"/>
      <c r="AT1027" s="104">
        <v>1</v>
      </c>
      <c r="AU1027" s="104"/>
      <c r="AV1027" s="96" t="str">
        <f t="shared" ref="AV1027:AV1090" si="254">IF(AE1027&gt;$W$1,3,"")</f>
        <v/>
      </c>
      <c r="AW1027" s="96">
        <f t="shared" ref="AW1027:AW1090" si="255">IF(AND(AE1027&lt;1.01,AT1027=1),1,"")</f>
        <v>1</v>
      </c>
      <c r="AX1027" s="96" t="str">
        <f t="shared" ref="AX1027:AX1090" si="256">IF(AND(AV1027="",AW1027=""),2,"")</f>
        <v/>
      </c>
      <c r="AY1027" s="96">
        <f t="shared" ref="AY1027:AY1090" si="257">MAX(AV1027:AX1027)</f>
        <v>1</v>
      </c>
      <c r="AZ1027" s="96">
        <f t="shared" ref="AZ1027:AZ1090" si="258">1.849+(0.010306*K1027)+(0.1184*M1027)-(0.002888*K1027*M1027)</f>
        <v>2.3930231340720796</v>
      </c>
      <c r="BA1027" s="96"/>
      <c r="BB1027" s="96"/>
      <c r="BC1027" s="96"/>
      <c r="BD1027" s="96"/>
      <c r="BE1027"/>
      <c r="BF1027"/>
      <c r="BG1027"/>
      <c r="BH1027"/>
      <c r="BI1027"/>
      <c r="BJ1027" s="83"/>
      <c r="BK1027" s="83"/>
    </row>
    <row r="1028" spans="1:63" ht="14.1" customHeight="1" x14ac:dyDescent="0.2">
      <c r="A1028" s="96"/>
      <c r="B1028" s="96"/>
      <c r="C1028" s="135">
        <v>44329.458333333336</v>
      </c>
      <c r="D1028" s="96" t="s">
        <v>519</v>
      </c>
      <c r="E1028" s="96">
        <v>591</v>
      </c>
      <c r="F1028" s="96">
        <v>6.08</v>
      </c>
      <c r="G1028" s="96">
        <v>3.15</v>
      </c>
      <c r="H1028" s="96">
        <v>77880</v>
      </c>
      <c r="I1028" s="96">
        <v>22.922000000000001</v>
      </c>
      <c r="J1028" s="96" t="s">
        <v>78</v>
      </c>
      <c r="K1028" s="96">
        <v>52.57</v>
      </c>
      <c r="L1028" s="96">
        <v>590.96881499999995</v>
      </c>
      <c r="M1028" s="96">
        <v>5.2769999999999996E-3</v>
      </c>
      <c r="N1028" s="96">
        <v>588.88584600000002</v>
      </c>
      <c r="O1028" s="96">
        <v>0.35900900000000002</v>
      </c>
      <c r="P1028" s="96">
        <v>1212000</v>
      </c>
      <c r="Q1028" s="96">
        <v>1634000</v>
      </c>
      <c r="R1028" s="105">
        <v>0.74</v>
      </c>
      <c r="S1028" s="105"/>
      <c r="T1028" s="105"/>
      <c r="U1028" s="105"/>
      <c r="V1028" s="105">
        <f t="shared" si="246"/>
        <v>2.3934488312616797</v>
      </c>
      <c r="W1028" s="96">
        <f t="shared" si="247"/>
        <v>596.91</v>
      </c>
      <c r="X1028" s="96">
        <f t="shared" si="248"/>
        <v>602.82000000000005</v>
      </c>
      <c r="Y1028" s="105">
        <f t="shared" si="249"/>
        <v>579.17999999999995</v>
      </c>
      <c r="Z1028" s="105">
        <f t="shared" si="250"/>
        <v>588.88584600000002</v>
      </c>
      <c r="AA1028" s="105">
        <f t="shared" si="251"/>
        <v>567.36</v>
      </c>
      <c r="AB1028" s="96"/>
      <c r="AC1028" s="96">
        <v>593.69000000000005</v>
      </c>
      <c r="AD1028" s="96">
        <v>579</v>
      </c>
      <c r="AE1028" s="96">
        <f t="shared" si="252"/>
        <v>1.0045516074450085</v>
      </c>
      <c r="AF1028" s="96">
        <f t="shared" si="244"/>
        <v>0.97969543147208127</v>
      </c>
      <c r="AG1028" s="96"/>
      <c r="AH1028" s="105">
        <f>IF(AND(M1028&lt;Variables!$G$6,M1028&gt;Variables!$G$5),0,1)</f>
        <v>1</v>
      </c>
      <c r="AI1028" s="105">
        <f t="shared" si="253"/>
        <v>0</v>
      </c>
      <c r="AJ1028" s="105">
        <f>IF(I1028&gt;Variables!$G$7,0,1)</f>
        <v>0</v>
      </c>
      <c r="AK1028" s="105">
        <f>IF(F1028&gt;Variables!$G$8,0,1)</f>
        <v>1</v>
      </c>
      <c r="AL1028" s="105">
        <f>IF(G1028&gt;Variables!$G$9,0,1)</f>
        <v>1</v>
      </c>
      <c r="AM1028" s="105">
        <f>IF(AND(K1028&gt;Variables!$G$10,K1028&lt;Variables!$G$11),0,1)</f>
        <v>0</v>
      </c>
      <c r="AN1028" s="103">
        <f>IF(H1028&lt;Variables!$G$13,1,0)</f>
        <v>0</v>
      </c>
      <c r="AO1028" s="101">
        <f>IF(R1028&lt;Variables!$G$12,0,1)</f>
        <v>0</v>
      </c>
      <c r="AP1028" s="106">
        <f t="shared" si="245"/>
        <v>1</v>
      </c>
      <c r="AQ1028" s="106"/>
      <c r="AR1028" s="106"/>
      <c r="AS1028" s="106"/>
      <c r="AT1028" s="106"/>
      <c r="AU1028" s="106">
        <v>1</v>
      </c>
      <c r="AV1028" s="96" t="str">
        <f t="shared" si="254"/>
        <v/>
      </c>
      <c r="AW1028" s="96" t="str">
        <f t="shared" si="255"/>
        <v/>
      </c>
      <c r="AX1028" s="96">
        <f t="shared" si="256"/>
        <v>2</v>
      </c>
      <c r="AY1028" s="96">
        <f t="shared" si="257"/>
        <v>2</v>
      </c>
      <c r="AZ1028" s="96">
        <f t="shared" si="258"/>
        <v>2.3906100512616799</v>
      </c>
      <c r="BA1028" s="96"/>
      <c r="BB1028" s="96"/>
      <c r="BC1028" s="96"/>
      <c r="BD1028" s="96"/>
      <c r="BE1028"/>
      <c r="BF1028"/>
      <c r="BG1028"/>
      <c r="BH1028"/>
      <c r="BI1028"/>
      <c r="BJ1028" s="83"/>
      <c r="BK1028" s="83"/>
    </row>
    <row r="1029" spans="1:63" ht="14.1" customHeight="1" x14ac:dyDescent="0.2">
      <c r="A1029" s="96"/>
      <c r="B1029" s="96"/>
      <c r="C1029" s="135">
        <v>44329.458333333336</v>
      </c>
      <c r="D1029" s="96" t="s">
        <v>520</v>
      </c>
      <c r="E1029" s="96">
        <v>9.43</v>
      </c>
      <c r="F1029" s="96">
        <v>22.68</v>
      </c>
      <c r="G1029" s="96">
        <v>15.99</v>
      </c>
      <c r="H1029" s="96">
        <v>94.89</v>
      </c>
      <c r="I1029" s="96">
        <v>-36.932000000000002</v>
      </c>
      <c r="J1029" s="96" t="s">
        <v>78</v>
      </c>
      <c r="K1029" s="96">
        <v>51.69</v>
      </c>
      <c r="L1029" s="96">
        <v>9.4150469999999995</v>
      </c>
      <c r="M1029" s="96">
        <v>0.15881999999999999</v>
      </c>
      <c r="N1029" s="96">
        <v>9.3193760000000001</v>
      </c>
      <c r="O1029" s="96">
        <v>1.1870309999999999</v>
      </c>
      <c r="P1029" s="96">
        <v>342650</v>
      </c>
      <c r="Q1029" s="96">
        <v>84970</v>
      </c>
      <c r="R1029" s="103">
        <v>4.03</v>
      </c>
      <c r="S1029" s="103"/>
      <c r="T1029" s="103"/>
      <c r="U1029" s="103"/>
      <c r="V1029" s="103">
        <f t="shared" si="246"/>
        <v>2.3796039240496003</v>
      </c>
      <c r="W1029" s="96">
        <f t="shared" si="247"/>
        <v>9.5243000000000002</v>
      </c>
      <c r="X1029" s="96">
        <f t="shared" si="248"/>
        <v>9.6186000000000007</v>
      </c>
      <c r="Y1029" s="103">
        <f t="shared" si="249"/>
        <v>9.2413999999999987</v>
      </c>
      <c r="Z1029" s="103">
        <f t="shared" si="250"/>
        <v>9.3193760000000001</v>
      </c>
      <c r="AA1029" s="103">
        <f t="shared" si="251"/>
        <v>9.0527999999999995</v>
      </c>
      <c r="AB1029" s="96"/>
      <c r="AC1029" s="96"/>
      <c r="AD1029" s="96">
        <v>8.6</v>
      </c>
      <c r="AE1029" s="96">
        <f t="shared" si="252"/>
        <v>0</v>
      </c>
      <c r="AF1029" s="96">
        <f t="shared" si="244"/>
        <v>0.911983032873807</v>
      </c>
      <c r="AG1029" s="96"/>
      <c r="AH1029" s="103">
        <f>IF(AND(M1029&lt;Variables!$G$6,M1029&gt;Variables!$G$5),0,1)</f>
        <v>1</v>
      </c>
      <c r="AI1029" s="103">
        <f t="shared" si="253"/>
        <v>0</v>
      </c>
      <c r="AJ1029" s="103">
        <f>IF(I1029&gt;Variables!$G$7,0,1)</f>
        <v>1</v>
      </c>
      <c r="AK1029" s="103">
        <f>IF(F1029&gt;Variables!$G$8,0,1)</f>
        <v>0</v>
      </c>
      <c r="AL1029" s="103">
        <f>IF(G1029&gt;Variables!$G$9,0,1)</f>
        <v>0</v>
      </c>
      <c r="AM1029" s="103">
        <f>IF(AND(K1029&gt;Variables!$G$10,K1029&lt;Variables!$G$11),0,1)</f>
        <v>0</v>
      </c>
      <c r="AN1029" s="103">
        <f>IF(H1029&lt;Variables!$G$13,1,0)</f>
        <v>1</v>
      </c>
      <c r="AO1029" s="101">
        <f>IF(R1029&lt;Variables!$G$12,0,1)</f>
        <v>1</v>
      </c>
      <c r="AP1029" s="104">
        <f t="shared" si="245"/>
        <v>1</v>
      </c>
      <c r="AQ1029" s="104"/>
      <c r="AR1029" s="104"/>
      <c r="AS1029" s="104"/>
      <c r="AT1029" s="104">
        <v>1</v>
      </c>
      <c r="AU1029" s="104"/>
      <c r="AV1029" s="96" t="str">
        <f t="shared" si="254"/>
        <v/>
      </c>
      <c r="AW1029" s="96">
        <f t="shared" si="255"/>
        <v>1</v>
      </c>
      <c r="AX1029" s="96" t="str">
        <f t="shared" si="256"/>
        <v/>
      </c>
      <c r="AY1029" s="96">
        <f t="shared" si="257"/>
        <v>1</v>
      </c>
      <c r="AZ1029" s="96">
        <f t="shared" si="258"/>
        <v>2.3768126640496003</v>
      </c>
      <c r="BA1029" s="96"/>
      <c r="BB1029" s="96"/>
      <c r="BC1029" s="96"/>
      <c r="BD1029" s="96"/>
      <c r="BE1029"/>
      <c r="BF1029"/>
      <c r="BG1029"/>
      <c r="BH1029"/>
      <c r="BI1029"/>
      <c r="BJ1029" s="83"/>
      <c r="BK1029" s="83"/>
    </row>
    <row r="1030" spans="1:63" ht="14.1" customHeight="1" x14ac:dyDescent="0.2">
      <c r="A1030" s="96"/>
      <c r="B1030" s="96"/>
      <c r="C1030" s="135">
        <v>44329.458333333336</v>
      </c>
      <c r="D1030" s="96" t="s">
        <v>90</v>
      </c>
      <c r="E1030" s="96">
        <v>21.62</v>
      </c>
      <c r="F1030" s="96">
        <v>7.67</v>
      </c>
      <c r="G1030" s="96">
        <v>5.72</v>
      </c>
      <c r="H1030" s="96">
        <v>3970</v>
      </c>
      <c r="I1030" s="96">
        <v>-3.0000000000000001E-3</v>
      </c>
      <c r="J1030" s="96" t="s">
        <v>78</v>
      </c>
      <c r="K1030" s="96">
        <v>49.54</v>
      </c>
      <c r="L1030" s="96">
        <v>21.634370000000001</v>
      </c>
      <c r="M1030" s="96">
        <v>-6.6421999999999995E-2</v>
      </c>
      <c r="N1030" s="96">
        <v>21.651952000000001</v>
      </c>
      <c r="O1030" s="96">
        <v>-0.14757100000000001</v>
      </c>
      <c r="P1030" s="96">
        <v>1608000</v>
      </c>
      <c r="Q1030" s="96">
        <v>2426000</v>
      </c>
      <c r="R1030" s="103">
        <v>0.66</v>
      </c>
      <c r="S1030" s="103"/>
      <c r="T1030" s="103"/>
      <c r="U1030" s="103"/>
      <c r="V1030" s="103">
        <f t="shared" si="246"/>
        <v>2.3638731317014403</v>
      </c>
      <c r="W1030" s="96">
        <f t="shared" si="247"/>
        <v>21.836200000000002</v>
      </c>
      <c r="X1030" s="96">
        <f t="shared" si="248"/>
        <v>22.052400000000002</v>
      </c>
      <c r="Y1030" s="103">
        <f t="shared" si="249"/>
        <v>21.1876</v>
      </c>
      <c r="Z1030" s="103">
        <f t="shared" si="250"/>
        <v>21.651952000000001</v>
      </c>
      <c r="AA1030" s="103">
        <f t="shared" si="251"/>
        <v>20.755199999999999</v>
      </c>
      <c r="AB1030" s="96"/>
      <c r="AC1030" s="96"/>
      <c r="AD1030" s="96">
        <v>21.13</v>
      </c>
      <c r="AE1030" s="96">
        <f t="shared" si="252"/>
        <v>0</v>
      </c>
      <c r="AF1030" s="96">
        <f t="shared" si="244"/>
        <v>0.97733580018501376</v>
      </c>
      <c r="AG1030" s="96"/>
      <c r="AH1030" s="103">
        <f>IF(AND(M1030&lt;Variables!$G$6,M1030&gt;Variables!$G$5),0,1)</f>
        <v>1</v>
      </c>
      <c r="AI1030" s="103">
        <f t="shared" si="253"/>
        <v>1</v>
      </c>
      <c r="AJ1030" s="103">
        <f>IF(I1030&gt;Variables!$G$7,0,1)</f>
        <v>1</v>
      </c>
      <c r="AK1030" s="103">
        <f>IF(F1030&gt;Variables!$G$8,0,1)</f>
        <v>1</v>
      </c>
      <c r="AL1030" s="103">
        <f>IF(G1030&gt;Variables!$G$9,0,1)</f>
        <v>1</v>
      </c>
      <c r="AM1030" s="103">
        <f>IF(AND(K1030&gt;Variables!$G$10,K1030&lt;Variables!$G$11),0,1)</f>
        <v>1</v>
      </c>
      <c r="AN1030" s="103">
        <f>IF(H1030&lt;Variables!$G$13,1,0)</f>
        <v>0</v>
      </c>
      <c r="AO1030" s="101">
        <f>IF(R1030&lt;Variables!$G$12,0,1)</f>
        <v>0</v>
      </c>
      <c r="AP1030" s="104">
        <f t="shared" si="245"/>
        <v>1</v>
      </c>
      <c r="AQ1030" s="104"/>
      <c r="AR1030" s="104"/>
      <c r="AS1030" s="104"/>
      <c r="AT1030" s="104">
        <v>1</v>
      </c>
      <c r="AU1030" s="104"/>
      <c r="AV1030" s="96" t="str">
        <f t="shared" si="254"/>
        <v/>
      </c>
      <c r="AW1030" s="96">
        <f t="shared" si="255"/>
        <v>1</v>
      </c>
      <c r="AX1030" s="96" t="str">
        <f t="shared" si="256"/>
        <v/>
      </c>
      <c r="AY1030" s="96">
        <f t="shared" si="257"/>
        <v>1</v>
      </c>
      <c r="AZ1030" s="96">
        <f t="shared" si="258"/>
        <v>2.36119797170144</v>
      </c>
      <c r="BA1030" s="96"/>
      <c r="BB1030" s="96"/>
      <c r="BC1030" s="96"/>
      <c r="BD1030" s="96"/>
      <c r="BE1030"/>
      <c r="BF1030"/>
      <c r="BG1030"/>
      <c r="BH1030"/>
      <c r="BI1030"/>
      <c r="BJ1030" s="83"/>
      <c r="BK1030" s="83"/>
    </row>
    <row r="1031" spans="1:63" ht="14.1" customHeight="1" x14ac:dyDescent="0.2">
      <c r="A1031" s="96"/>
      <c r="B1031" s="96"/>
      <c r="C1031" s="135">
        <v>44329.458333333336</v>
      </c>
      <c r="D1031" s="96" t="s">
        <v>497</v>
      </c>
      <c r="E1031" s="96">
        <v>7.1550000000000002</v>
      </c>
      <c r="F1031" s="96">
        <v>16.34</v>
      </c>
      <c r="G1031" s="96">
        <v>6</v>
      </c>
      <c r="H1031" s="96">
        <v>4070</v>
      </c>
      <c r="I1031" s="96">
        <v>-5.8000000000000003E-2</v>
      </c>
      <c r="J1031" s="96" t="s">
        <v>78</v>
      </c>
      <c r="K1031" s="96">
        <v>49.43</v>
      </c>
      <c r="L1031" s="96">
        <v>7.1682649999999999</v>
      </c>
      <c r="M1031" s="96">
        <v>-0.18505199999999999</v>
      </c>
      <c r="N1031" s="96">
        <v>7.1177039999999998</v>
      </c>
      <c r="O1031" s="96">
        <v>0.52398900000000004</v>
      </c>
      <c r="P1031" s="96">
        <v>2359000</v>
      </c>
      <c r="Q1031" s="96">
        <v>2248000</v>
      </c>
      <c r="R1031" s="101">
        <v>1.05</v>
      </c>
      <c r="S1031" s="101"/>
      <c r="T1031" s="101"/>
      <c r="U1031" s="101"/>
      <c r="V1031" s="101">
        <f t="shared" si="246"/>
        <v>2.3656015267996797</v>
      </c>
      <c r="W1031" s="101">
        <f t="shared" si="247"/>
        <v>7.2265500000000005</v>
      </c>
      <c r="X1031" s="101">
        <f t="shared" si="248"/>
        <v>7.2981000000000007</v>
      </c>
      <c r="Y1031" s="96">
        <f t="shared" si="249"/>
        <v>7.0118999999999998</v>
      </c>
      <c r="Z1031" s="96">
        <f t="shared" si="250"/>
        <v>7.1177039999999998</v>
      </c>
      <c r="AA1031" s="96">
        <f t="shared" si="251"/>
        <v>6.8688000000000002</v>
      </c>
      <c r="AB1031" s="96"/>
      <c r="AC1031" s="96">
        <v>7.39</v>
      </c>
      <c r="AD1031" s="96">
        <v>7.11</v>
      </c>
      <c r="AE1031" s="101">
        <f t="shared" si="252"/>
        <v>1.0328441649196365</v>
      </c>
      <c r="AF1031" s="96">
        <f t="shared" si="244"/>
        <v>0.99371069182389937</v>
      </c>
      <c r="AG1031" s="96"/>
      <c r="AH1031" s="101">
        <f>IF(AND(M1031&lt;Variables!$G$6,M1031&gt;Variables!$G$5),0,1)</f>
        <v>1</v>
      </c>
      <c r="AI1031" s="101">
        <f t="shared" si="253"/>
        <v>0</v>
      </c>
      <c r="AJ1031" s="101">
        <f>IF(I1031&gt;Variables!$G$7,0,1)</f>
        <v>1</v>
      </c>
      <c r="AK1031" s="101">
        <f>IF(F1031&gt;Variables!$G$8,0,1)</f>
        <v>0</v>
      </c>
      <c r="AL1031" s="101">
        <f>IF(G1031&gt;Variables!$G$9,0,1)</f>
        <v>1</v>
      </c>
      <c r="AM1031" s="101">
        <f>IF(AND(K1031&gt;Variables!$G$10,K1031&lt;Variables!$G$11),0,1)</f>
        <v>1</v>
      </c>
      <c r="AN1031" s="103">
        <f>IF(H1031&lt;Variables!$G$13,1,0)</f>
        <v>0</v>
      </c>
      <c r="AO1031" s="101">
        <f>IF(R1031&lt;Variables!$G$12,0,1)</f>
        <v>0</v>
      </c>
      <c r="AP1031" s="102">
        <f t="shared" si="245"/>
        <v>1</v>
      </c>
      <c r="AQ1031" s="102"/>
      <c r="AR1031" s="102">
        <v>1</v>
      </c>
      <c r="AS1031" s="102"/>
      <c r="AT1031" s="102"/>
      <c r="AU1031" s="102"/>
      <c r="AV1031" s="96">
        <f t="shared" si="254"/>
        <v>3</v>
      </c>
      <c r="AW1031" s="96" t="str">
        <f t="shared" si="255"/>
        <v/>
      </c>
      <c r="AX1031" s="96" t="str">
        <f t="shared" si="256"/>
        <v/>
      </c>
      <c r="AY1031" s="96">
        <f t="shared" si="257"/>
        <v>3</v>
      </c>
      <c r="AZ1031" s="96">
        <f t="shared" si="258"/>
        <v>2.3629323067996797</v>
      </c>
      <c r="BA1031" s="96"/>
      <c r="BB1031" s="96"/>
      <c r="BC1031" s="96"/>
      <c r="BD1031" s="96"/>
      <c r="BE1031"/>
      <c r="BF1031"/>
      <c r="BG1031"/>
      <c r="BH1031"/>
      <c r="BI1031"/>
      <c r="BJ1031" s="83"/>
      <c r="BK1031" s="83"/>
    </row>
    <row r="1032" spans="1:63" ht="14.1" customHeight="1" x14ac:dyDescent="0.2">
      <c r="A1032" s="96"/>
      <c r="B1032" s="96"/>
      <c r="C1032" s="135">
        <v>44329.458333333336</v>
      </c>
      <c r="D1032" s="96" t="s">
        <v>521</v>
      </c>
      <c r="E1032" s="96">
        <v>17.32</v>
      </c>
      <c r="F1032" s="96">
        <v>15.26</v>
      </c>
      <c r="G1032" s="96">
        <v>2.4900000000000002</v>
      </c>
      <c r="H1032" s="96">
        <v>531.5</v>
      </c>
      <c r="I1032" s="96">
        <v>127.38500000000001</v>
      </c>
      <c r="J1032" s="96" t="s">
        <v>76</v>
      </c>
      <c r="K1032" s="96">
        <v>49.26</v>
      </c>
      <c r="L1032" s="96">
        <v>17.301110999999999</v>
      </c>
      <c r="M1032" s="96">
        <v>0.109177</v>
      </c>
      <c r="N1032" s="96">
        <v>17.344823000000002</v>
      </c>
      <c r="O1032" s="96">
        <v>-0.14311699999999999</v>
      </c>
      <c r="P1032" s="96">
        <v>442140</v>
      </c>
      <c r="Q1032" s="96">
        <v>193230</v>
      </c>
      <c r="R1032" s="105">
        <v>2.29</v>
      </c>
      <c r="S1032" s="105"/>
      <c r="T1032" s="105"/>
      <c r="U1032" s="105"/>
      <c r="V1032" s="105">
        <f t="shared" si="246"/>
        <v>2.3567283223502398</v>
      </c>
      <c r="W1032" s="96">
        <f t="shared" si="247"/>
        <v>17.493200000000002</v>
      </c>
      <c r="X1032" s="96">
        <f t="shared" si="248"/>
        <v>17.666399999999999</v>
      </c>
      <c r="Y1032" s="105">
        <f t="shared" si="249"/>
        <v>16.973600000000001</v>
      </c>
      <c r="Z1032" s="105">
        <f t="shared" si="250"/>
        <v>17.344823000000002</v>
      </c>
      <c r="AA1032" s="105">
        <f t="shared" si="251"/>
        <v>16.627199999999998</v>
      </c>
      <c r="AB1032" s="96"/>
      <c r="AC1032" s="96">
        <v>17.34</v>
      </c>
      <c r="AD1032" s="96">
        <v>17.04</v>
      </c>
      <c r="AE1032" s="96">
        <f t="shared" si="252"/>
        <v>1.0011547344110854</v>
      </c>
      <c r="AF1032" s="96">
        <f t="shared" si="244"/>
        <v>0.98383371824480359</v>
      </c>
      <c r="AG1032" s="96"/>
      <c r="AH1032" s="105">
        <f>IF(AND(M1032&lt;Variables!$G$6,M1032&gt;Variables!$G$5),0,1)</f>
        <v>1</v>
      </c>
      <c r="AI1032" s="105">
        <f t="shared" si="253"/>
        <v>1</v>
      </c>
      <c r="AJ1032" s="105">
        <f>IF(I1032&gt;Variables!$G$7,0,1)</f>
        <v>0</v>
      </c>
      <c r="AK1032" s="105">
        <f>IF(F1032&gt;Variables!$G$8,0,1)</f>
        <v>0</v>
      </c>
      <c r="AL1032" s="105">
        <f>IF(G1032&gt;Variables!$G$9,0,1)</f>
        <v>1</v>
      </c>
      <c r="AM1032" s="105">
        <f>IF(AND(K1032&gt;Variables!$G$10,K1032&lt;Variables!$G$11),0,1)</f>
        <v>1</v>
      </c>
      <c r="AN1032" s="103">
        <f>IF(H1032&lt;Variables!$G$13,1,0)</f>
        <v>1</v>
      </c>
      <c r="AO1032" s="101">
        <f>IF(R1032&lt;Variables!$G$12,0,1)</f>
        <v>1</v>
      </c>
      <c r="AP1032" s="106">
        <f t="shared" si="245"/>
        <v>0</v>
      </c>
      <c r="AQ1032" s="105"/>
      <c r="AR1032" s="105"/>
      <c r="AS1032" s="105"/>
      <c r="AT1032" s="105"/>
      <c r="AU1032" s="105">
        <v>1</v>
      </c>
      <c r="AV1032" s="96" t="str">
        <f t="shared" si="254"/>
        <v/>
      </c>
      <c r="AW1032" s="96" t="str">
        <f t="shared" si="255"/>
        <v/>
      </c>
      <c r="AX1032" s="96">
        <f t="shared" si="256"/>
        <v>2</v>
      </c>
      <c r="AY1032" s="96">
        <f t="shared" si="257"/>
        <v>2</v>
      </c>
      <c r="AZ1032" s="96">
        <f t="shared" si="258"/>
        <v>2.3540682823502399</v>
      </c>
      <c r="BA1032" s="96"/>
      <c r="BB1032" s="96"/>
      <c r="BC1032" s="96"/>
      <c r="BD1032" s="96"/>
      <c r="BE1032"/>
      <c r="BF1032"/>
      <c r="BG1032"/>
      <c r="BH1032"/>
      <c r="BI1032"/>
      <c r="BJ1032" s="83"/>
      <c r="BK1032" s="83"/>
    </row>
    <row r="1033" spans="1:63" ht="14.1" customHeight="1" x14ac:dyDescent="0.2">
      <c r="A1033" s="96"/>
      <c r="B1033" s="96"/>
      <c r="C1033" s="135">
        <v>44329.458333333336</v>
      </c>
      <c r="D1033" s="96" t="s">
        <v>503</v>
      </c>
      <c r="E1033" s="96">
        <v>40.295000000000002</v>
      </c>
      <c r="F1033" s="96">
        <v>7.96</v>
      </c>
      <c r="G1033" s="96">
        <v>6.54</v>
      </c>
      <c r="H1033" s="96">
        <v>7420</v>
      </c>
      <c r="I1033" s="96">
        <v>-19.02</v>
      </c>
      <c r="J1033" s="96" t="s">
        <v>78</v>
      </c>
      <c r="K1033" s="96">
        <v>47.24</v>
      </c>
      <c r="L1033" s="96">
        <v>40.214024999999999</v>
      </c>
      <c r="M1033" s="96">
        <v>0.20136000000000001</v>
      </c>
      <c r="N1033" s="96">
        <v>40.513319000000003</v>
      </c>
      <c r="O1033" s="96">
        <v>-0.53888199999999997</v>
      </c>
      <c r="P1033" s="96">
        <v>190186</v>
      </c>
      <c r="Q1033" s="96">
        <v>522854</v>
      </c>
      <c r="R1033" s="103">
        <v>0.36</v>
      </c>
      <c r="S1033" s="103"/>
      <c r="T1033" s="103"/>
      <c r="U1033" s="103"/>
      <c r="V1033" s="103">
        <f t="shared" si="246"/>
        <v>2.3347760563968003</v>
      </c>
      <c r="W1033" s="96">
        <f t="shared" si="247"/>
        <v>40.697949999999999</v>
      </c>
      <c r="X1033" s="96">
        <f t="shared" si="248"/>
        <v>41.100900000000003</v>
      </c>
      <c r="Y1033" s="103">
        <f t="shared" si="249"/>
        <v>39.489100000000001</v>
      </c>
      <c r="Z1033" s="103">
        <f t="shared" si="250"/>
        <v>40.513319000000003</v>
      </c>
      <c r="AA1033" s="103">
        <f t="shared" si="251"/>
        <v>38.683199999999999</v>
      </c>
      <c r="AB1033" s="96"/>
      <c r="AC1033" s="96"/>
      <c r="AD1033" s="96">
        <v>38.61</v>
      </c>
      <c r="AE1033" s="96">
        <f t="shared" si="252"/>
        <v>0</v>
      </c>
      <c r="AF1033" s="96">
        <f t="shared" si="244"/>
        <v>0.9581833974438515</v>
      </c>
      <c r="AG1033" s="96"/>
      <c r="AH1033" s="103">
        <f>IF(AND(M1033&lt;Variables!$G$6,M1033&gt;Variables!$G$5),0,1)</f>
        <v>1</v>
      </c>
      <c r="AI1033" s="103">
        <f t="shared" si="253"/>
        <v>1</v>
      </c>
      <c r="AJ1033" s="103">
        <f>IF(I1033&gt;Variables!$G$7,0,1)</f>
        <v>1</v>
      </c>
      <c r="AK1033" s="103">
        <f>IF(F1033&gt;Variables!$G$8,0,1)</f>
        <v>1</v>
      </c>
      <c r="AL1033" s="103">
        <f>IF(G1033&gt;Variables!$G$9,0,1)</f>
        <v>1</v>
      </c>
      <c r="AM1033" s="103">
        <f>IF(AND(K1033&gt;Variables!$G$10,K1033&lt;Variables!$G$11),0,1)</f>
        <v>1</v>
      </c>
      <c r="AN1033" s="103">
        <f>IF(H1033&lt;Variables!$G$13,1,0)</f>
        <v>0</v>
      </c>
      <c r="AO1033" s="101">
        <f>IF(R1033&lt;Variables!$G$12,0,1)</f>
        <v>0</v>
      </c>
      <c r="AP1033" s="104">
        <f t="shared" si="245"/>
        <v>1</v>
      </c>
      <c r="AQ1033" s="104"/>
      <c r="AR1033" s="104"/>
      <c r="AS1033" s="104"/>
      <c r="AT1033" s="104">
        <v>1</v>
      </c>
      <c r="AU1033" s="104"/>
      <c r="AV1033" s="96" t="str">
        <f t="shared" si="254"/>
        <v/>
      </c>
      <c r="AW1033" s="96">
        <f t="shared" si="255"/>
        <v>1</v>
      </c>
      <c r="AX1033" s="96" t="str">
        <f t="shared" si="256"/>
        <v/>
      </c>
      <c r="AY1033" s="96">
        <f t="shared" si="257"/>
        <v>1</v>
      </c>
      <c r="AZ1033" s="96">
        <f t="shared" si="258"/>
        <v>2.3322250963968001</v>
      </c>
      <c r="BA1033" s="96"/>
      <c r="BB1033" s="96"/>
      <c r="BC1033" s="96"/>
      <c r="BD1033" s="96"/>
      <c r="BE1033"/>
      <c r="BF1033"/>
      <c r="BG1033"/>
      <c r="BH1033"/>
      <c r="BI1033"/>
      <c r="BJ1033" s="83"/>
      <c r="BK1033" s="83"/>
    </row>
    <row r="1034" spans="1:63" ht="14.1" customHeight="1" x14ac:dyDescent="0.2">
      <c r="A1034" s="96"/>
      <c r="B1034" s="96"/>
      <c r="C1034" s="135">
        <v>44329.458333333336</v>
      </c>
      <c r="D1034" s="96" t="s">
        <v>320</v>
      </c>
      <c r="E1034" s="96">
        <v>154.51</v>
      </c>
      <c r="F1034" s="96">
        <v>7.15</v>
      </c>
      <c r="G1034" s="96">
        <v>4.8</v>
      </c>
      <c r="H1034" s="96">
        <v>10240</v>
      </c>
      <c r="I1034" s="96">
        <v>509.25700000000001</v>
      </c>
      <c r="J1034" s="96" t="s">
        <v>78</v>
      </c>
      <c r="K1034" s="96">
        <v>46.49</v>
      </c>
      <c r="L1034" s="96">
        <v>155.63214500000001</v>
      </c>
      <c r="M1034" s="96">
        <v>-0.721024</v>
      </c>
      <c r="N1034" s="96">
        <v>153.89901</v>
      </c>
      <c r="O1034" s="96">
        <v>0.397007</v>
      </c>
      <c r="P1034" s="96">
        <v>2115000</v>
      </c>
      <c r="Q1034" s="96">
        <v>21107000</v>
      </c>
      <c r="R1034" s="105">
        <v>0.1</v>
      </c>
      <c r="S1034" s="105"/>
      <c r="T1034" s="105"/>
      <c r="U1034" s="105"/>
      <c r="V1034" s="105">
        <f t="shared" si="246"/>
        <v>2.3420740902348798</v>
      </c>
      <c r="W1034" s="96">
        <f t="shared" si="247"/>
        <v>156.05509999999998</v>
      </c>
      <c r="X1034" s="96">
        <f t="shared" si="248"/>
        <v>157.6002</v>
      </c>
      <c r="Y1034" s="105">
        <f t="shared" si="249"/>
        <v>151.41979999999998</v>
      </c>
      <c r="Z1034" s="105">
        <f t="shared" si="250"/>
        <v>153.89901</v>
      </c>
      <c r="AA1034" s="105">
        <f t="shared" si="251"/>
        <v>148.3296</v>
      </c>
      <c r="AB1034" s="96"/>
      <c r="AC1034" s="96"/>
      <c r="AD1034" s="96">
        <v>151.22</v>
      </c>
      <c r="AE1034" s="96">
        <f t="shared" si="252"/>
        <v>0</v>
      </c>
      <c r="AF1034" s="96">
        <f t="shared" si="244"/>
        <v>0.97870687981360438</v>
      </c>
      <c r="AG1034" s="96"/>
      <c r="AH1034" s="105">
        <f>IF(AND(M1034&lt;Variables!$G$6,M1034&gt;Variables!$G$5),0,1)</f>
        <v>1</v>
      </c>
      <c r="AI1034" s="105">
        <f t="shared" si="253"/>
        <v>0</v>
      </c>
      <c r="AJ1034" s="105">
        <f>IF(I1034&gt;Variables!$G$7,0,1)</f>
        <v>0</v>
      </c>
      <c r="AK1034" s="105">
        <f>IF(F1034&gt;Variables!$G$8,0,1)</f>
        <v>1</v>
      </c>
      <c r="AL1034" s="105">
        <f>IF(G1034&gt;Variables!$G$9,0,1)</f>
        <v>1</v>
      </c>
      <c r="AM1034" s="105">
        <f>IF(AND(K1034&gt;Variables!$G$10,K1034&lt;Variables!$G$11),0,1)</f>
        <v>1</v>
      </c>
      <c r="AN1034" s="103">
        <f>IF(H1034&lt;Variables!$G$13,1,0)</f>
        <v>0</v>
      </c>
      <c r="AO1034" s="101">
        <f>IF(R1034&lt;Variables!$G$12,0,1)</f>
        <v>0</v>
      </c>
      <c r="AP1034" s="106">
        <f t="shared" si="245"/>
        <v>1</v>
      </c>
      <c r="AQ1034" s="106"/>
      <c r="AR1034" s="106"/>
      <c r="AS1034" s="106"/>
      <c r="AT1034" s="106"/>
      <c r="AU1034" s="106">
        <v>1</v>
      </c>
      <c r="AV1034" s="96" t="str">
        <f t="shared" si="254"/>
        <v/>
      </c>
      <c r="AW1034" s="96" t="str">
        <f t="shared" si="255"/>
        <v/>
      </c>
      <c r="AX1034" s="96">
        <f t="shared" si="256"/>
        <v>2</v>
      </c>
      <c r="AY1034" s="96">
        <f t="shared" si="257"/>
        <v>2</v>
      </c>
      <c r="AZ1034" s="96">
        <f t="shared" si="258"/>
        <v>2.3395636302348799</v>
      </c>
      <c r="BA1034" s="96"/>
      <c r="BB1034" s="96"/>
      <c r="BC1034" s="96"/>
      <c r="BD1034" s="96"/>
      <c r="BE1034"/>
      <c r="BF1034"/>
      <c r="BG1034"/>
      <c r="BH1034"/>
      <c r="BI1034"/>
      <c r="BJ1034" s="83"/>
      <c r="BK1034" s="83"/>
    </row>
    <row r="1035" spans="1:63" ht="14.1" customHeight="1" x14ac:dyDescent="0.2">
      <c r="A1035" s="96"/>
      <c r="B1035" s="96"/>
      <c r="C1035" s="135">
        <v>44329.458333333336</v>
      </c>
      <c r="D1035" s="96" t="s">
        <v>308</v>
      </c>
      <c r="E1035" s="96">
        <v>18.600000000000001</v>
      </c>
      <c r="F1035" s="96">
        <v>8.41</v>
      </c>
      <c r="G1035" s="96">
        <v>6.9</v>
      </c>
      <c r="H1035" s="96">
        <v>2150</v>
      </c>
      <c r="I1035" s="96">
        <v>423.01900000000001</v>
      </c>
      <c r="J1035" s="96" t="s">
        <v>78</v>
      </c>
      <c r="K1035" s="96">
        <v>46.42</v>
      </c>
      <c r="L1035" s="96">
        <v>18.667026</v>
      </c>
      <c r="M1035" s="96">
        <v>-0.35906300000000002</v>
      </c>
      <c r="N1035" s="96">
        <v>18.661708999999998</v>
      </c>
      <c r="O1035" s="96">
        <v>-0.33066899999999999</v>
      </c>
      <c r="P1035" s="96">
        <v>181806</v>
      </c>
      <c r="Q1035" s="96">
        <v>761706</v>
      </c>
      <c r="R1035" s="105">
        <v>0.24</v>
      </c>
      <c r="S1035" s="105"/>
      <c r="T1035" s="105"/>
      <c r="U1035" s="105"/>
      <c r="V1035" s="105">
        <f t="shared" si="246"/>
        <v>2.3355344712804795</v>
      </c>
      <c r="W1035" s="96">
        <f t="shared" si="247"/>
        <v>18.786000000000001</v>
      </c>
      <c r="X1035" s="96">
        <f t="shared" si="248"/>
        <v>18.972000000000001</v>
      </c>
      <c r="Y1035" s="105">
        <f t="shared" si="249"/>
        <v>18.228000000000002</v>
      </c>
      <c r="Z1035" s="105">
        <f t="shared" si="250"/>
        <v>18.661708999999998</v>
      </c>
      <c r="AA1035" s="105">
        <f t="shared" si="251"/>
        <v>17.856000000000002</v>
      </c>
      <c r="AB1035" s="96"/>
      <c r="AC1035" s="96">
        <v>18.61</v>
      </c>
      <c r="AD1035" s="96">
        <v>18</v>
      </c>
      <c r="AE1035" s="96">
        <f t="shared" si="252"/>
        <v>1.0005376344086021</v>
      </c>
      <c r="AF1035" s="96">
        <f t="shared" si="244"/>
        <v>0.96774193548387089</v>
      </c>
      <c r="AG1035" s="96"/>
      <c r="AH1035" s="105">
        <f>IF(AND(M1035&lt;Variables!$G$6,M1035&gt;Variables!$G$5),0,1)</f>
        <v>1</v>
      </c>
      <c r="AI1035" s="105">
        <f t="shared" si="253"/>
        <v>0</v>
      </c>
      <c r="AJ1035" s="105">
        <f>IF(I1035&gt;Variables!$G$7,0,1)</f>
        <v>0</v>
      </c>
      <c r="AK1035" s="105">
        <f>IF(F1035&gt;Variables!$G$8,0,1)</f>
        <v>1</v>
      </c>
      <c r="AL1035" s="105">
        <f>IF(G1035&gt;Variables!$G$9,0,1)</f>
        <v>1</v>
      </c>
      <c r="AM1035" s="105">
        <f>IF(AND(K1035&gt;Variables!$G$10,K1035&lt;Variables!$G$11),0,1)</f>
        <v>1</v>
      </c>
      <c r="AN1035" s="103">
        <f>IF(H1035&lt;Variables!$G$13,1,0)</f>
        <v>1</v>
      </c>
      <c r="AO1035" s="101">
        <f>IF(R1035&lt;Variables!$G$12,0,1)</f>
        <v>0</v>
      </c>
      <c r="AP1035" s="106">
        <f t="shared" si="245"/>
        <v>1</v>
      </c>
      <c r="AQ1035" s="105"/>
      <c r="AR1035" s="105"/>
      <c r="AS1035" s="105"/>
      <c r="AT1035" s="105"/>
      <c r="AU1035" s="105">
        <v>1</v>
      </c>
      <c r="AV1035" s="96" t="str">
        <f t="shared" si="254"/>
        <v/>
      </c>
      <c r="AW1035" s="96" t="str">
        <f t="shared" si="255"/>
        <v/>
      </c>
      <c r="AX1035" s="96">
        <f t="shared" si="256"/>
        <v>2</v>
      </c>
      <c r="AY1035" s="96">
        <f t="shared" si="257"/>
        <v>2</v>
      </c>
      <c r="AZ1035" s="96">
        <f t="shared" si="258"/>
        <v>2.3330277912804798</v>
      </c>
      <c r="BA1035" s="96"/>
      <c r="BB1035" s="96"/>
      <c r="BC1035" s="96"/>
      <c r="BD1035" s="96"/>
      <c r="BE1035"/>
      <c r="BF1035"/>
      <c r="BG1035"/>
      <c r="BH1035"/>
      <c r="BI1035"/>
      <c r="BJ1035" s="83"/>
      <c r="BK1035" s="83"/>
    </row>
    <row r="1036" spans="1:63" ht="14.1" customHeight="1" x14ac:dyDescent="0.2">
      <c r="A1036" s="96"/>
      <c r="B1036" s="96"/>
      <c r="C1036" s="135">
        <v>44329.458333333336</v>
      </c>
      <c r="D1036" s="96" t="s">
        <v>502</v>
      </c>
      <c r="E1036" s="96">
        <v>18.86</v>
      </c>
      <c r="F1036" s="96">
        <v>6.55</v>
      </c>
      <c r="G1036" s="96">
        <v>0.96</v>
      </c>
      <c r="H1036" s="96">
        <v>12200</v>
      </c>
      <c r="I1036" s="96">
        <v>4.0000000000000001E-3</v>
      </c>
      <c r="J1036" s="96" t="s">
        <v>78</v>
      </c>
      <c r="K1036" s="96">
        <v>36.94</v>
      </c>
      <c r="L1036" s="96">
        <v>18.895</v>
      </c>
      <c r="M1036" s="96">
        <v>-0.18523400000000001</v>
      </c>
      <c r="N1036" s="96">
        <v>19.000706999999998</v>
      </c>
      <c r="O1036" s="96">
        <v>-0.74053500000000005</v>
      </c>
      <c r="P1036" s="96">
        <v>249893</v>
      </c>
      <c r="Q1036" s="96">
        <v>466285</v>
      </c>
      <c r="R1036" s="97">
        <v>0.54</v>
      </c>
      <c r="S1036" s="97"/>
      <c r="T1036" s="97"/>
      <c r="U1036" s="97"/>
      <c r="V1036" s="97">
        <f t="shared" si="246"/>
        <v>2.2295279613564798</v>
      </c>
      <c r="W1036" s="96">
        <f t="shared" si="247"/>
        <v>19.0486</v>
      </c>
      <c r="X1036" s="96">
        <f t="shared" si="248"/>
        <v>19.237200000000001</v>
      </c>
      <c r="Y1036" s="96">
        <f t="shared" si="249"/>
        <v>18.482799999999997</v>
      </c>
      <c r="Z1036" s="96">
        <f t="shared" si="250"/>
        <v>19.000706999999998</v>
      </c>
      <c r="AA1036" s="96">
        <f t="shared" si="251"/>
        <v>18.105599999999999</v>
      </c>
      <c r="AB1036" s="96"/>
      <c r="AC1036" s="96">
        <v>19.02</v>
      </c>
      <c r="AD1036" s="96">
        <v>18.78</v>
      </c>
      <c r="AE1036" s="96">
        <f t="shared" si="252"/>
        <v>1.0084835630965006</v>
      </c>
      <c r="AF1036" s="96">
        <f t="shared" si="244"/>
        <v>0.99575821845174983</v>
      </c>
      <c r="AG1036" s="96"/>
      <c r="AH1036" s="97">
        <f>IF(AND(M1036&lt;Variables!$G$6,M1036&gt;Variables!$G$5),0,1)</f>
        <v>1</v>
      </c>
      <c r="AI1036" s="97">
        <f t="shared" si="253"/>
        <v>1</v>
      </c>
      <c r="AJ1036" s="97">
        <f>IF(I1036&gt;Variables!$G$7,0,1)</f>
        <v>0</v>
      </c>
      <c r="AK1036" s="97">
        <f>IF(F1036&gt;Variables!$G$8,0,1)</f>
        <v>1</v>
      </c>
      <c r="AL1036" s="97">
        <f>IF(G1036&gt;Variables!$G$9,0,1)</f>
        <v>1</v>
      </c>
      <c r="AM1036" s="97">
        <f>IF(AND(K1036&gt;Variables!$G$10,K1036&lt;Variables!$G$11),0,1)</f>
        <v>1</v>
      </c>
      <c r="AN1036" s="103">
        <f>IF(H1036&lt;Variables!$G$13,1,0)</f>
        <v>0</v>
      </c>
      <c r="AO1036" s="101">
        <f>IF(R1036&lt;Variables!$G$12,0,1)</f>
        <v>0</v>
      </c>
      <c r="AP1036" s="99">
        <f t="shared" si="245"/>
        <v>1</v>
      </c>
      <c r="AQ1036" s="97"/>
      <c r="AR1036" s="97"/>
      <c r="AS1036" s="97">
        <v>1</v>
      </c>
      <c r="AT1036" s="97"/>
      <c r="AU1036" s="97"/>
      <c r="AV1036" s="96" t="str">
        <f t="shared" si="254"/>
        <v/>
      </c>
      <c r="AW1036" s="96" t="str">
        <f t="shared" si="255"/>
        <v/>
      </c>
      <c r="AX1036" s="96">
        <f t="shared" si="256"/>
        <v>2</v>
      </c>
      <c r="AY1036" s="96">
        <f t="shared" si="257"/>
        <v>2</v>
      </c>
      <c r="AZ1036" s="96">
        <f t="shared" si="258"/>
        <v>2.2275332013564797</v>
      </c>
      <c r="BA1036" s="96"/>
      <c r="BB1036" s="96"/>
      <c r="BC1036" s="96"/>
      <c r="BD1036" s="96"/>
      <c r="BE1036"/>
      <c r="BF1036"/>
      <c r="BG1036"/>
      <c r="BH1036"/>
      <c r="BI1036"/>
      <c r="BJ1036" s="83"/>
      <c r="BK1036" s="83"/>
    </row>
    <row r="1037" spans="1:63" ht="14.1" customHeight="1" x14ac:dyDescent="0.2">
      <c r="A1037" s="96"/>
      <c r="B1037" s="96"/>
      <c r="C1037" s="135">
        <v>44329.458333333336</v>
      </c>
      <c r="D1037" s="96" t="s">
        <v>494</v>
      </c>
      <c r="E1037" s="96">
        <v>45.31</v>
      </c>
      <c r="F1037" s="96">
        <v>6.34</v>
      </c>
      <c r="G1037" s="96">
        <v>4.71</v>
      </c>
      <c r="H1037" s="96">
        <v>2910</v>
      </c>
      <c r="I1037" s="96">
        <v>-39.779000000000003</v>
      </c>
      <c r="J1037" s="96" t="s">
        <v>78</v>
      </c>
      <c r="K1037" s="96">
        <v>36.18</v>
      </c>
      <c r="L1037" s="96">
        <v>45.583275</v>
      </c>
      <c r="M1037" s="96">
        <v>-0.59950700000000001</v>
      </c>
      <c r="N1037" s="96">
        <v>45.729731999999998</v>
      </c>
      <c r="O1037" s="96">
        <v>-0.91785399999999995</v>
      </c>
      <c r="P1037" s="96">
        <v>867461</v>
      </c>
      <c r="Q1037" s="96">
        <v>1786000</v>
      </c>
      <c r="R1037" s="103">
        <v>0.49</v>
      </c>
      <c r="S1037" s="103"/>
      <c r="T1037" s="103"/>
      <c r="U1037" s="103"/>
      <c r="V1037" s="103">
        <f t="shared" si="246"/>
        <v>2.2154843626948804</v>
      </c>
      <c r="W1037" s="96">
        <f t="shared" si="247"/>
        <v>45.763100000000001</v>
      </c>
      <c r="X1037" s="96">
        <f t="shared" si="248"/>
        <v>46.216200000000001</v>
      </c>
      <c r="Y1037" s="103">
        <f t="shared" si="249"/>
        <v>44.403800000000004</v>
      </c>
      <c r="Z1037" s="103">
        <f t="shared" si="250"/>
        <v>45.729731999999998</v>
      </c>
      <c r="AA1037" s="103">
        <f t="shared" si="251"/>
        <v>43.497599999999998</v>
      </c>
      <c r="AB1037" s="96"/>
      <c r="AC1037" s="96"/>
      <c r="AD1037" s="96">
        <v>44.13</v>
      </c>
      <c r="AE1037" s="96">
        <f t="shared" si="252"/>
        <v>0</v>
      </c>
      <c r="AF1037" s="96">
        <f t="shared" si="244"/>
        <v>0.97395718384462593</v>
      </c>
      <c r="AG1037" s="96"/>
      <c r="AH1037" s="103">
        <f>IF(AND(M1037&lt;Variables!$G$6,M1037&gt;Variables!$G$5),0,1)</f>
        <v>1</v>
      </c>
      <c r="AI1037" s="103">
        <f t="shared" si="253"/>
        <v>1</v>
      </c>
      <c r="AJ1037" s="103">
        <f>IF(I1037&gt;Variables!$G$7,0,1)</f>
        <v>1</v>
      </c>
      <c r="AK1037" s="103">
        <f>IF(F1037&gt;Variables!$G$8,0,1)</f>
        <v>1</v>
      </c>
      <c r="AL1037" s="103">
        <f>IF(G1037&gt;Variables!$G$9,0,1)</f>
        <v>1</v>
      </c>
      <c r="AM1037" s="103">
        <f>IF(AND(K1037&gt;Variables!$G$10,K1037&lt;Variables!$G$11),0,1)</f>
        <v>1</v>
      </c>
      <c r="AN1037" s="103">
        <f>IF(H1037&lt;Variables!$G$13,1,0)</f>
        <v>0</v>
      </c>
      <c r="AO1037" s="101">
        <f>IF(R1037&lt;Variables!$G$12,0,1)</f>
        <v>0</v>
      </c>
      <c r="AP1037" s="104">
        <f t="shared" si="245"/>
        <v>1</v>
      </c>
      <c r="AQ1037" s="104"/>
      <c r="AR1037" s="104"/>
      <c r="AS1037" s="104"/>
      <c r="AT1037" s="104">
        <v>1</v>
      </c>
      <c r="AU1037" s="104"/>
      <c r="AV1037" s="96" t="str">
        <f t="shared" si="254"/>
        <v/>
      </c>
      <c r="AW1037" s="96">
        <f t="shared" si="255"/>
        <v>1</v>
      </c>
      <c r="AX1037" s="96" t="str">
        <f t="shared" si="256"/>
        <v/>
      </c>
      <c r="AY1037" s="96">
        <f t="shared" si="257"/>
        <v>1</v>
      </c>
      <c r="AZ1037" s="96">
        <f t="shared" si="258"/>
        <v>2.2135306426948804</v>
      </c>
      <c r="BA1037" s="96"/>
      <c r="BB1037" s="96"/>
      <c r="BC1037" s="96"/>
      <c r="BD1037" s="96"/>
      <c r="BE1037"/>
      <c r="BF1037"/>
      <c r="BG1037"/>
      <c r="BH1037"/>
      <c r="BI1037"/>
      <c r="BJ1037" s="83"/>
      <c r="BK1037" s="83"/>
    </row>
    <row r="1038" spans="1:63" ht="14.1" customHeight="1" x14ac:dyDescent="0.2">
      <c r="A1038" s="96"/>
      <c r="B1038" s="96"/>
      <c r="C1038" s="135">
        <v>44329.458333333336</v>
      </c>
      <c r="D1038" s="96" t="s">
        <v>499</v>
      </c>
      <c r="E1038" s="96">
        <v>50.354999999999997</v>
      </c>
      <c r="F1038" s="96">
        <v>9.4</v>
      </c>
      <c r="G1038" s="96">
        <v>-1.77</v>
      </c>
      <c r="H1038" s="96">
        <v>3400</v>
      </c>
      <c r="I1038" s="96">
        <v>-0.86699999999999999</v>
      </c>
      <c r="J1038" s="96" t="s">
        <v>78</v>
      </c>
      <c r="K1038" s="96">
        <v>45.4</v>
      </c>
      <c r="L1038" s="96">
        <v>50.508755000000001</v>
      </c>
      <c r="M1038" s="96">
        <v>-0.30441299999999999</v>
      </c>
      <c r="N1038" s="96">
        <v>50.997053999999999</v>
      </c>
      <c r="O1038" s="96">
        <v>-1.259002</v>
      </c>
      <c r="P1038" s="96">
        <v>915956</v>
      </c>
      <c r="Q1038" s="96">
        <v>1271000</v>
      </c>
      <c r="R1038" s="105">
        <v>0.72</v>
      </c>
      <c r="S1038" s="105"/>
      <c r="T1038" s="105"/>
      <c r="U1038" s="105"/>
      <c r="V1038" s="105">
        <f t="shared" si="246"/>
        <v>2.3232146721775999</v>
      </c>
      <c r="W1038" s="96">
        <f t="shared" si="247"/>
        <v>50.858549999999994</v>
      </c>
      <c r="X1038" s="96">
        <f t="shared" si="248"/>
        <v>51.362099999999998</v>
      </c>
      <c r="Y1038" s="105">
        <f t="shared" si="249"/>
        <v>49.347899999999996</v>
      </c>
      <c r="Z1038" s="105">
        <f t="shared" si="250"/>
        <v>50.997053999999999</v>
      </c>
      <c r="AA1038" s="105">
        <f t="shared" si="251"/>
        <v>48.340799999999994</v>
      </c>
      <c r="AB1038" s="96"/>
      <c r="AC1038" s="96">
        <v>50.8</v>
      </c>
      <c r="AD1038" s="96">
        <v>49.5</v>
      </c>
      <c r="AE1038" s="96">
        <f t="shared" si="252"/>
        <v>1.008837255486049</v>
      </c>
      <c r="AF1038" s="96">
        <f t="shared" si="244"/>
        <v>0.98302055406613054</v>
      </c>
      <c r="AG1038" s="96"/>
      <c r="AH1038" s="105">
        <f>IF(AND(M1038&lt;Variables!$G$6,M1038&gt;Variables!$G$5),0,1)</f>
        <v>1</v>
      </c>
      <c r="AI1038" s="105">
        <f t="shared" si="253"/>
        <v>1</v>
      </c>
      <c r="AJ1038" s="105">
        <f>IF(I1038&gt;Variables!$G$7,0,1)</f>
        <v>1</v>
      </c>
      <c r="AK1038" s="105">
        <f>IF(F1038&gt;Variables!$G$8,0,1)</f>
        <v>0</v>
      </c>
      <c r="AL1038" s="105">
        <f>IF(G1038&gt;Variables!$G$9,0,1)</f>
        <v>1</v>
      </c>
      <c r="AM1038" s="105">
        <f>IF(AND(K1038&gt;Variables!$G$10,K1038&lt;Variables!$G$11),0,1)</f>
        <v>1</v>
      </c>
      <c r="AN1038" s="103">
        <f>IF(H1038&lt;Variables!$G$13,1,0)</f>
        <v>0</v>
      </c>
      <c r="AO1038" s="101">
        <f>IF(R1038&lt;Variables!$G$12,0,1)</f>
        <v>0</v>
      </c>
      <c r="AP1038" s="106">
        <f t="shared" si="245"/>
        <v>1</v>
      </c>
      <c r="AQ1038" s="106"/>
      <c r="AR1038" s="106"/>
      <c r="AS1038" s="106"/>
      <c r="AT1038" s="106"/>
      <c r="AU1038" s="106">
        <v>1</v>
      </c>
      <c r="AV1038" s="96" t="str">
        <f t="shared" si="254"/>
        <v/>
      </c>
      <c r="AW1038" s="96" t="str">
        <f t="shared" si="255"/>
        <v/>
      </c>
      <c r="AX1038" s="96">
        <f t="shared" si="256"/>
        <v>2</v>
      </c>
      <c r="AY1038" s="96">
        <f t="shared" si="257"/>
        <v>2</v>
      </c>
      <c r="AZ1038" s="96">
        <f t="shared" si="258"/>
        <v>2.3207630721775998</v>
      </c>
      <c r="BA1038" s="96"/>
      <c r="BB1038" s="96"/>
      <c r="BC1038" s="96"/>
      <c r="BD1038" s="96"/>
      <c r="BE1038"/>
      <c r="BF1038"/>
      <c r="BG1038"/>
      <c r="BH1038"/>
      <c r="BI1038"/>
      <c r="BJ1038" s="83"/>
      <c r="BK1038" s="83"/>
    </row>
    <row r="1039" spans="1:63" ht="14.1" customHeight="1" x14ac:dyDescent="0.2">
      <c r="A1039" s="96"/>
      <c r="B1039" s="96"/>
      <c r="C1039" s="135">
        <v>44329.458333333336</v>
      </c>
      <c r="D1039" s="96" t="s">
        <v>567</v>
      </c>
      <c r="E1039" s="96">
        <v>21.45</v>
      </c>
      <c r="F1039" s="96">
        <v>5.83</v>
      </c>
      <c r="G1039" s="96">
        <v>4.63</v>
      </c>
      <c r="H1039" s="96">
        <v>2290</v>
      </c>
      <c r="I1039" s="96">
        <v>-5.7370000000000001</v>
      </c>
      <c r="J1039" s="96" t="s">
        <v>78</v>
      </c>
      <c r="K1039" s="96">
        <v>45.2</v>
      </c>
      <c r="L1039" s="96">
        <v>21.474885</v>
      </c>
      <c r="M1039" s="96">
        <v>-0.11588</v>
      </c>
      <c r="N1039" s="96">
        <v>21.500368000000002</v>
      </c>
      <c r="O1039" s="96">
        <v>-0.234266</v>
      </c>
      <c r="P1039" s="96">
        <v>983071</v>
      </c>
      <c r="Q1039" s="96">
        <v>3515000</v>
      </c>
      <c r="R1039" s="105">
        <v>0.28000000000000003</v>
      </c>
      <c r="S1039" s="105"/>
      <c r="T1039" s="105"/>
      <c r="U1039" s="105"/>
      <c r="V1039" s="105">
        <f t="shared" si="246"/>
        <v>2.3186785050880001</v>
      </c>
      <c r="W1039" s="96">
        <f t="shared" si="247"/>
        <v>21.6645</v>
      </c>
      <c r="X1039" s="96">
        <f t="shared" si="248"/>
        <v>21.879000000000001</v>
      </c>
      <c r="Y1039" s="105">
        <f t="shared" si="249"/>
        <v>21.020999999999997</v>
      </c>
      <c r="Z1039" s="105">
        <f t="shared" si="250"/>
        <v>21.500368000000002</v>
      </c>
      <c r="AA1039" s="105">
        <f t="shared" si="251"/>
        <v>20.591999999999999</v>
      </c>
      <c r="AB1039" s="96"/>
      <c r="AC1039" s="96">
        <v>21.49</v>
      </c>
      <c r="AD1039" s="96">
        <v>21.06</v>
      </c>
      <c r="AE1039" s="96">
        <f t="shared" si="252"/>
        <v>1.0018648018648018</v>
      </c>
      <c r="AF1039" s="96">
        <f t="shared" si="244"/>
        <v>0.98181818181818181</v>
      </c>
      <c r="AG1039" s="96"/>
      <c r="AH1039" s="105">
        <f>IF(AND(M1039&lt;Variables!$G$6,M1039&gt;Variables!$G$5),0,1)</f>
        <v>1</v>
      </c>
      <c r="AI1039" s="105">
        <f t="shared" si="253"/>
        <v>1</v>
      </c>
      <c r="AJ1039" s="105">
        <f>IF(I1039&gt;Variables!$G$7,0,1)</f>
        <v>1</v>
      </c>
      <c r="AK1039" s="105">
        <f>IF(F1039&gt;Variables!$G$8,0,1)</f>
        <v>1</v>
      </c>
      <c r="AL1039" s="105">
        <f>IF(G1039&gt;Variables!$G$9,0,1)</f>
        <v>1</v>
      </c>
      <c r="AM1039" s="105">
        <f>IF(AND(K1039&gt;Variables!$G$10,K1039&lt;Variables!$G$11),0,1)</f>
        <v>1</v>
      </c>
      <c r="AN1039" s="103">
        <f>IF(H1039&lt;Variables!$G$13,1,0)</f>
        <v>1</v>
      </c>
      <c r="AO1039" s="101">
        <f>IF(R1039&lt;Variables!$G$12,0,1)</f>
        <v>0</v>
      </c>
      <c r="AP1039" s="106">
        <f t="shared" si="245"/>
        <v>1</v>
      </c>
      <c r="AQ1039" s="106"/>
      <c r="AR1039" s="106"/>
      <c r="AS1039" s="106"/>
      <c r="AT1039" s="106"/>
      <c r="AU1039" s="106">
        <v>1</v>
      </c>
      <c r="AV1039" s="96" t="str">
        <f t="shared" si="254"/>
        <v/>
      </c>
      <c r="AW1039" s="96" t="str">
        <f t="shared" si="255"/>
        <v/>
      </c>
      <c r="AX1039" s="96">
        <f t="shared" si="256"/>
        <v>2</v>
      </c>
      <c r="AY1039" s="96">
        <f t="shared" si="257"/>
        <v>2</v>
      </c>
      <c r="AZ1039" s="96">
        <f t="shared" si="258"/>
        <v>2.3162377050880001</v>
      </c>
      <c r="BA1039" s="96"/>
      <c r="BB1039" s="96"/>
      <c r="BC1039" s="96"/>
      <c r="BD1039" s="96"/>
      <c r="BE1039"/>
      <c r="BF1039"/>
      <c r="BG1039"/>
      <c r="BH1039"/>
      <c r="BI1039"/>
      <c r="BJ1039" s="83"/>
      <c r="BK1039" s="83"/>
    </row>
    <row r="1040" spans="1:63" ht="14.1" customHeight="1" x14ac:dyDescent="0.2">
      <c r="A1040" s="96"/>
      <c r="B1040" s="96"/>
      <c r="C1040" s="135">
        <v>44329.458333333336</v>
      </c>
      <c r="D1040" s="96" t="s">
        <v>513</v>
      </c>
      <c r="E1040" s="96">
        <v>46.505000000000003</v>
      </c>
      <c r="F1040" s="96">
        <v>7.36</v>
      </c>
      <c r="G1040" s="96">
        <v>1.92</v>
      </c>
      <c r="H1040" s="96">
        <v>6080</v>
      </c>
      <c r="I1040" s="96">
        <v>20.132000000000001</v>
      </c>
      <c r="J1040" s="96" t="s">
        <v>78</v>
      </c>
      <c r="K1040" s="96">
        <v>44.8</v>
      </c>
      <c r="L1040" s="96">
        <v>46.611010999999998</v>
      </c>
      <c r="M1040" s="96">
        <v>-0.227437</v>
      </c>
      <c r="N1040" s="96">
        <v>46.597023999999998</v>
      </c>
      <c r="O1040" s="96">
        <v>-0.19749</v>
      </c>
      <c r="P1040" s="96">
        <v>599851</v>
      </c>
      <c r="Q1040" s="96">
        <v>1754000</v>
      </c>
      <c r="R1040" s="105">
        <v>0.34</v>
      </c>
      <c r="S1040" s="105"/>
      <c r="T1040" s="105"/>
      <c r="U1040" s="105"/>
      <c r="V1040" s="105">
        <f t="shared" si="246"/>
        <v>2.3156258041087998</v>
      </c>
      <c r="W1040" s="96">
        <f t="shared" si="247"/>
        <v>46.970050000000001</v>
      </c>
      <c r="X1040" s="96">
        <f t="shared" si="248"/>
        <v>47.435100000000006</v>
      </c>
      <c r="Y1040" s="105">
        <f t="shared" si="249"/>
        <v>45.5749</v>
      </c>
      <c r="Z1040" s="105">
        <f t="shared" si="250"/>
        <v>46.597023999999998</v>
      </c>
      <c r="AA1040" s="105">
        <f t="shared" si="251"/>
        <v>44.644800000000004</v>
      </c>
      <c r="AB1040" s="96"/>
      <c r="AC1040" s="96"/>
      <c r="AD1040" s="96">
        <v>46.05</v>
      </c>
      <c r="AE1040" s="96">
        <f t="shared" si="252"/>
        <v>0</v>
      </c>
      <c r="AF1040" s="96">
        <f t="shared" si="244"/>
        <v>0.99021610579507569</v>
      </c>
      <c r="AG1040" s="96"/>
      <c r="AH1040" s="105">
        <f>IF(AND(M1040&lt;Variables!$G$6,M1040&gt;Variables!$G$5),0,1)</f>
        <v>1</v>
      </c>
      <c r="AI1040" s="105">
        <f t="shared" si="253"/>
        <v>0</v>
      </c>
      <c r="AJ1040" s="105">
        <f>IF(I1040&gt;Variables!$G$7,0,1)</f>
        <v>0</v>
      </c>
      <c r="AK1040" s="105">
        <f>IF(F1040&gt;Variables!$G$8,0,1)</f>
        <v>1</v>
      </c>
      <c r="AL1040" s="105">
        <f>IF(G1040&gt;Variables!$G$9,0,1)</f>
        <v>1</v>
      </c>
      <c r="AM1040" s="105">
        <f>IF(AND(K1040&gt;Variables!$G$10,K1040&lt;Variables!$G$11),0,1)</f>
        <v>1</v>
      </c>
      <c r="AN1040" s="103">
        <f>IF(H1040&lt;Variables!$G$13,1,0)</f>
        <v>0</v>
      </c>
      <c r="AO1040" s="101">
        <f>IF(R1040&lt;Variables!$G$12,0,1)</f>
        <v>0</v>
      </c>
      <c r="AP1040" s="106">
        <f t="shared" si="245"/>
        <v>1</v>
      </c>
      <c r="AQ1040" s="106"/>
      <c r="AR1040" s="106"/>
      <c r="AS1040" s="106"/>
      <c r="AT1040" s="106"/>
      <c r="AU1040" s="106">
        <v>1</v>
      </c>
      <c r="AV1040" s="96" t="str">
        <f t="shared" si="254"/>
        <v/>
      </c>
      <c r="AW1040" s="96" t="str">
        <f t="shared" si="255"/>
        <v/>
      </c>
      <c r="AX1040" s="96">
        <f t="shared" si="256"/>
        <v>2</v>
      </c>
      <c r="AY1040" s="96">
        <f t="shared" si="257"/>
        <v>2</v>
      </c>
      <c r="AZ1040" s="96">
        <f t="shared" si="258"/>
        <v>2.3132066041088</v>
      </c>
      <c r="BA1040" s="96"/>
      <c r="BB1040" s="96"/>
      <c r="BC1040" s="96"/>
      <c r="BD1040" s="96"/>
      <c r="BE1040"/>
      <c r="BF1040"/>
      <c r="BG1040"/>
      <c r="BH1040"/>
      <c r="BI1040"/>
      <c r="BJ1040" s="83"/>
      <c r="BK1040" s="83"/>
    </row>
    <row r="1041" spans="1:63" ht="14.1" customHeight="1" x14ac:dyDescent="0.2">
      <c r="A1041" s="96"/>
      <c r="B1041" s="96"/>
      <c r="C1041" s="135">
        <v>44329.458333333336</v>
      </c>
      <c r="D1041" s="96" t="s">
        <v>493</v>
      </c>
      <c r="E1041" s="96">
        <v>94.334100000000007</v>
      </c>
      <c r="F1041" s="96">
        <v>16.809999999999999</v>
      </c>
      <c r="G1041" s="96">
        <v>1.97</v>
      </c>
      <c r="H1041" s="96">
        <v>2100</v>
      </c>
      <c r="I1041" s="96">
        <v>-35.796999999999997</v>
      </c>
      <c r="J1041" s="96" t="s">
        <v>78</v>
      </c>
      <c r="K1041" s="96">
        <v>40.58</v>
      </c>
      <c r="L1041" s="96">
        <v>95.230774999999994</v>
      </c>
      <c r="M1041" s="96">
        <v>-0.941581</v>
      </c>
      <c r="N1041" s="96">
        <v>95.986735999999993</v>
      </c>
      <c r="O1041" s="96">
        <v>-1.7217340000000001</v>
      </c>
      <c r="P1041" s="96">
        <v>3019000</v>
      </c>
      <c r="Q1041" s="96">
        <v>1484000</v>
      </c>
      <c r="R1041" s="105">
        <v>2.0299999999999998</v>
      </c>
      <c r="S1041" s="105"/>
      <c r="T1041" s="105"/>
      <c r="U1041" s="105"/>
      <c r="V1041" s="105">
        <f t="shared" si="246"/>
        <v>2.2682742325582397</v>
      </c>
      <c r="W1041" s="96">
        <f t="shared" si="247"/>
        <v>95.27744100000001</v>
      </c>
      <c r="X1041" s="96">
        <f t="shared" si="248"/>
        <v>96.220782000000014</v>
      </c>
      <c r="Y1041" s="105">
        <f t="shared" si="249"/>
        <v>92.447417999999999</v>
      </c>
      <c r="Z1041" s="105">
        <f t="shared" si="250"/>
        <v>95.986735999999993</v>
      </c>
      <c r="AA1041" s="105">
        <f t="shared" si="251"/>
        <v>90.560736000000006</v>
      </c>
      <c r="AB1041" s="96"/>
      <c r="AC1041" s="96">
        <v>95.4</v>
      </c>
      <c r="AD1041" s="96">
        <v>89.77</v>
      </c>
      <c r="AE1041" s="97">
        <f t="shared" si="252"/>
        <v>1.0112992014552531</v>
      </c>
      <c r="AF1041" s="96">
        <f t="shared" si="244"/>
        <v>0.95161770770060872</v>
      </c>
      <c r="AG1041" s="96"/>
      <c r="AH1041" s="105">
        <f>IF(AND(M1041&lt;Variables!$G$6,M1041&gt;Variables!$G$5),0,1)</f>
        <v>1</v>
      </c>
      <c r="AI1041" s="105">
        <f t="shared" si="253"/>
        <v>1</v>
      </c>
      <c r="AJ1041" s="105">
        <f>IF(I1041&gt;Variables!$G$7,0,1)</f>
        <v>1</v>
      </c>
      <c r="AK1041" s="105">
        <f>IF(F1041&gt;Variables!$G$8,0,1)</f>
        <v>0</v>
      </c>
      <c r="AL1041" s="105">
        <f>IF(G1041&gt;Variables!$G$9,0,1)</f>
        <v>1</v>
      </c>
      <c r="AM1041" s="105">
        <f>IF(AND(K1041&gt;Variables!$G$10,K1041&lt;Variables!$G$11),0,1)</f>
        <v>1</v>
      </c>
      <c r="AN1041" s="103">
        <f>IF(H1041&lt;Variables!$G$13,1,0)</f>
        <v>1</v>
      </c>
      <c r="AO1041" s="101">
        <f>IF(R1041&lt;Variables!$G$12,0,1)</f>
        <v>1</v>
      </c>
      <c r="AP1041" s="106">
        <f t="shared" si="245"/>
        <v>1</v>
      </c>
      <c r="AQ1041" s="105"/>
      <c r="AR1041" s="105"/>
      <c r="AS1041" s="105"/>
      <c r="AT1041" s="105"/>
      <c r="AU1041" s="105">
        <v>1</v>
      </c>
      <c r="AV1041" s="96">
        <f t="shared" si="254"/>
        <v>3</v>
      </c>
      <c r="AW1041" s="96" t="str">
        <f t="shared" si="255"/>
        <v/>
      </c>
      <c r="AX1041" s="96" t="str">
        <f t="shared" si="256"/>
        <v/>
      </c>
      <c r="AY1041" s="96">
        <f t="shared" si="257"/>
        <v>3</v>
      </c>
      <c r="AZ1041" s="96">
        <f t="shared" si="258"/>
        <v>2.2660829125582396</v>
      </c>
      <c r="BA1041" s="96"/>
      <c r="BB1041" s="96"/>
      <c r="BC1041" s="96"/>
      <c r="BD1041" s="96"/>
      <c r="BE1041"/>
      <c r="BF1041"/>
      <c r="BG1041"/>
      <c r="BH1041"/>
      <c r="BI1041"/>
      <c r="BJ1041" s="83"/>
      <c r="BK1041" s="83"/>
    </row>
    <row r="1042" spans="1:63" ht="14.1" customHeight="1" x14ac:dyDescent="0.2">
      <c r="A1042" s="96"/>
      <c r="B1042" s="96"/>
      <c r="C1042" s="135">
        <v>44329.458333333336</v>
      </c>
      <c r="D1042" s="96" t="s">
        <v>331</v>
      </c>
      <c r="E1042" s="96">
        <v>11.83</v>
      </c>
      <c r="F1042" s="96">
        <v>15.59</v>
      </c>
      <c r="G1042" s="96">
        <v>8.73</v>
      </c>
      <c r="H1042" s="96">
        <v>4500</v>
      </c>
      <c r="I1042" s="96">
        <v>57.231000000000002</v>
      </c>
      <c r="J1042" s="96" t="s">
        <v>76</v>
      </c>
      <c r="K1042" s="96">
        <v>40.299999999999997</v>
      </c>
      <c r="L1042" s="96">
        <v>12.037644999999999</v>
      </c>
      <c r="M1042" s="96">
        <v>-1.7249639999999999</v>
      </c>
      <c r="N1042" s="96">
        <v>11.94806</v>
      </c>
      <c r="O1042" s="96">
        <v>-0.98811000000000004</v>
      </c>
      <c r="P1042" s="96">
        <v>70774000</v>
      </c>
      <c r="Q1042" s="96">
        <v>87945000</v>
      </c>
      <c r="R1042" s="97">
        <v>0.8</v>
      </c>
      <c r="S1042" s="97"/>
      <c r="T1042" s="97"/>
      <c r="U1042" s="97"/>
      <c r="V1042" s="97">
        <f t="shared" si="246"/>
        <v>2.2630346124896001</v>
      </c>
      <c r="W1042" s="97">
        <f t="shared" si="247"/>
        <v>11.9483</v>
      </c>
      <c r="X1042" s="96">
        <f t="shared" si="248"/>
        <v>12.066600000000001</v>
      </c>
      <c r="Y1042" s="103">
        <f t="shared" si="249"/>
        <v>11.593399999999999</v>
      </c>
      <c r="Z1042" s="103">
        <f t="shared" si="250"/>
        <v>11.94806</v>
      </c>
      <c r="AA1042" s="103">
        <f t="shared" si="251"/>
        <v>11.3568</v>
      </c>
      <c r="AB1042" s="96"/>
      <c r="AC1042" s="96">
        <v>12.3</v>
      </c>
      <c r="AD1042" s="96">
        <v>11.59</v>
      </c>
      <c r="AE1042" s="97">
        <f t="shared" si="252"/>
        <v>1.0397295012679628</v>
      </c>
      <c r="AF1042" s="96">
        <f t="shared" si="244"/>
        <v>0.97971259509721043</v>
      </c>
      <c r="AG1042" s="96"/>
      <c r="AH1042" s="97">
        <f>IF(AND(M1042&lt;Variables!$G$6,M1042&gt;Variables!$G$5),0,1)</f>
        <v>1</v>
      </c>
      <c r="AI1042" s="97">
        <f t="shared" si="253"/>
        <v>0</v>
      </c>
      <c r="AJ1042" s="97">
        <f>IF(I1042&gt;Variables!$G$7,0,1)</f>
        <v>0</v>
      </c>
      <c r="AK1042" s="97">
        <f>IF(F1042&gt;Variables!$G$8,0,1)</f>
        <v>0</v>
      </c>
      <c r="AL1042" s="97">
        <f>IF(G1042&gt;Variables!$G$9,0,1)</f>
        <v>1</v>
      </c>
      <c r="AM1042" s="97">
        <f>IF(AND(K1042&gt;Variables!$G$10,K1042&lt;Variables!$G$11),0,1)</f>
        <v>1</v>
      </c>
      <c r="AN1042" s="103">
        <f>IF(H1042&lt;Variables!$G$13,1,0)</f>
        <v>0</v>
      </c>
      <c r="AO1042" s="101">
        <f>IF(R1042&lt;Variables!$G$12,0,1)</f>
        <v>0</v>
      </c>
      <c r="AP1042" s="99">
        <f t="shared" si="245"/>
        <v>0</v>
      </c>
      <c r="AQ1042" s="99"/>
      <c r="AR1042" s="99"/>
      <c r="AS1042" s="99">
        <v>1</v>
      </c>
      <c r="AT1042" s="99"/>
      <c r="AU1042" s="99"/>
      <c r="AV1042" s="96">
        <f t="shared" si="254"/>
        <v>3</v>
      </c>
      <c r="AW1042" s="96" t="str">
        <f t="shared" si="255"/>
        <v/>
      </c>
      <c r="AX1042" s="96" t="str">
        <f t="shared" si="256"/>
        <v/>
      </c>
      <c r="AY1042" s="96">
        <f t="shared" si="257"/>
        <v>3</v>
      </c>
      <c r="AZ1042" s="96">
        <f t="shared" si="258"/>
        <v>2.2608584124896001</v>
      </c>
      <c r="BA1042" s="96"/>
      <c r="BB1042" s="96"/>
      <c r="BC1042" s="96"/>
      <c r="BD1042" s="96"/>
      <c r="BE1042"/>
      <c r="BF1042"/>
      <c r="BG1042"/>
      <c r="BH1042"/>
      <c r="BI1042"/>
      <c r="BJ1042" s="83"/>
      <c r="BK1042" s="83"/>
    </row>
    <row r="1043" spans="1:63" ht="14.1" customHeight="1" x14ac:dyDescent="0.2">
      <c r="A1043" s="96"/>
      <c r="B1043" s="96"/>
      <c r="C1043" s="135">
        <v>44330.416666666664</v>
      </c>
      <c r="D1043" s="96" t="s">
        <v>168</v>
      </c>
      <c r="E1043" s="96">
        <v>8.5772999999999993</v>
      </c>
      <c r="F1043" s="96">
        <v>22.38</v>
      </c>
      <c r="G1043" s="96">
        <v>2.35</v>
      </c>
      <c r="H1043" s="96">
        <v>1510</v>
      </c>
      <c r="I1043" s="96">
        <v>-82.534999999999997</v>
      </c>
      <c r="J1043" s="96" t="s">
        <v>78</v>
      </c>
      <c r="K1043" s="96">
        <v>67</v>
      </c>
      <c r="L1043" s="96">
        <v>8.3795999999999999</v>
      </c>
      <c r="M1043" s="96">
        <v>2.3593009999999999</v>
      </c>
      <c r="N1043" s="96">
        <v>8.2945899999999995</v>
      </c>
      <c r="O1043" s="96">
        <v>3.4083619999999999</v>
      </c>
      <c r="P1043" s="96">
        <v>1420000</v>
      </c>
      <c r="Q1043" s="96">
        <v>1530000</v>
      </c>
      <c r="R1043" s="96">
        <v>0.93</v>
      </c>
      <c r="S1043" s="96">
        <v>19.489999999999998</v>
      </c>
      <c r="T1043" s="96" t="s">
        <v>169</v>
      </c>
      <c r="U1043" s="96">
        <v>13.901999999999999</v>
      </c>
      <c r="V1043" s="96">
        <f t="shared" si="246"/>
        <v>2.3659459321039997</v>
      </c>
      <c r="W1043" s="101">
        <f t="shared" si="247"/>
        <v>8.6630729999999989</v>
      </c>
      <c r="X1043" s="101">
        <f t="shared" si="248"/>
        <v>8.7488459999999986</v>
      </c>
      <c r="Y1043" s="96">
        <f t="shared" si="249"/>
        <v>8.4057539999999999</v>
      </c>
      <c r="Z1043" s="96">
        <f t="shared" si="250"/>
        <v>8.2945899999999995</v>
      </c>
      <c r="AA1043" s="96">
        <f t="shared" si="251"/>
        <v>8.2342079999999989</v>
      </c>
      <c r="AB1043" s="96"/>
      <c r="AC1043" s="96">
        <v>8.85</v>
      </c>
      <c r="AD1043" s="96">
        <v>8.4700000000000006</v>
      </c>
      <c r="AE1043" s="101">
        <f t="shared" si="252"/>
        <v>1.0317932216431744</v>
      </c>
      <c r="AF1043" s="96">
        <f t="shared" si="244"/>
        <v>0.98749023585510609</v>
      </c>
      <c r="AG1043" s="96"/>
      <c r="AH1043" s="101">
        <f>IF(AND(M1043&lt;Variables!$G$6,M1043&gt;Variables!$G$5),0,1)</f>
        <v>1</v>
      </c>
      <c r="AI1043" s="101">
        <f t="shared" si="253"/>
        <v>0</v>
      </c>
      <c r="AJ1043" s="101">
        <f>IF(I1043&gt;Variables!$G$7,0,1)</f>
        <v>1</v>
      </c>
      <c r="AK1043" s="101">
        <f>IF(F1043&gt;Variables!$G$8,0,1)</f>
        <v>0</v>
      </c>
      <c r="AL1043" s="101">
        <f>IF(G1043&gt;Variables!$G$9,0,1)</f>
        <v>1</v>
      </c>
      <c r="AM1043" s="101">
        <f>IF(AND(K1043&gt;Variables!$G$10,K1043&lt;Variables!$G$11),0,1)</f>
        <v>0</v>
      </c>
      <c r="AN1043" s="103">
        <f>IF(H1043&lt;Variables!$G$13,1,0)</f>
        <v>1</v>
      </c>
      <c r="AO1043" s="101">
        <f>IF(R1043&lt;Variables!$G$12,0,1)</f>
        <v>0</v>
      </c>
      <c r="AP1043" s="102">
        <f t="shared" si="245"/>
        <v>1</v>
      </c>
      <c r="AQ1043" s="102"/>
      <c r="AR1043" s="102">
        <v>1</v>
      </c>
      <c r="AS1043" s="102"/>
      <c r="AT1043" s="102"/>
      <c r="AU1043" s="102"/>
      <c r="AV1043" s="96">
        <f t="shared" si="254"/>
        <v>3</v>
      </c>
      <c r="AW1043" s="96" t="str">
        <f t="shared" si="255"/>
        <v/>
      </c>
      <c r="AX1043" s="96" t="str">
        <f t="shared" si="256"/>
        <v/>
      </c>
      <c r="AY1043" s="96">
        <f t="shared" si="257"/>
        <v>3</v>
      </c>
      <c r="AZ1043" s="96">
        <f t="shared" si="258"/>
        <v>2.3623279321039994</v>
      </c>
      <c r="BA1043" s="96"/>
      <c r="BB1043" s="96"/>
      <c r="BC1043" s="96"/>
      <c r="BD1043" s="96"/>
      <c r="BE1043"/>
      <c r="BF1043"/>
      <c r="BG1043"/>
      <c r="BH1043"/>
      <c r="BI1043"/>
      <c r="BJ1043" s="83"/>
      <c r="BK1043" s="83"/>
    </row>
    <row r="1044" spans="1:63" ht="14.1" customHeight="1" x14ac:dyDescent="0.2">
      <c r="A1044" s="96"/>
      <c r="B1044" s="96"/>
      <c r="C1044" s="135">
        <v>44330.416666666664</v>
      </c>
      <c r="D1044" s="96" t="s">
        <v>170</v>
      </c>
      <c r="E1044" s="96">
        <v>11.11</v>
      </c>
      <c r="F1044" s="96">
        <v>10.33</v>
      </c>
      <c r="G1044" s="96">
        <v>8.6</v>
      </c>
      <c r="H1044" s="96">
        <v>2340</v>
      </c>
      <c r="I1044" s="96">
        <v>-84.757000000000005</v>
      </c>
      <c r="J1044" s="96" t="s">
        <v>78</v>
      </c>
      <c r="K1044" s="96">
        <v>84.29</v>
      </c>
      <c r="L1044" s="96">
        <v>10.812575000000001</v>
      </c>
      <c r="M1044" s="96">
        <v>2.7507320000000002</v>
      </c>
      <c r="N1044" s="96">
        <v>10.715693999999999</v>
      </c>
      <c r="O1044" s="96">
        <v>3.67971</v>
      </c>
      <c r="P1044" s="96">
        <v>1493000</v>
      </c>
      <c r="Q1044" s="96">
        <v>3849000</v>
      </c>
      <c r="R1044" s="96">
        <v>0.39</v>
      </c>
      <c r="S1044" s="96">
        <v>19.489999999999998</v>
      </c>
      <c r="T1044" s="96" t="s">
        <v>169</v>
      </c>
      <c r="U1044" s="96">
        <v>13.901999999999999</v>
      </c>
      <c r="V1044" s="96">
        <f t="shared" si="246"/>
        <v>2.37832169839136</v>
      </c>
      <c r="W1044" s="101">
        <f t="shared" si="247"/>
        <v>11.2211</v>
      </c>
      <c r="X1044" s="101">
        <f t="shared" si="248"/>
        <v>11.3322</v>
      </c>
      <c r="Y1044" s="96">
        <f t="shared" si="249"/>
        <v>10.887799999999999</v>
      </c>
      <c r="Z1044" s="96">
        <f t="shared" si="250"/>
        <v>10.715693999999999</v>
      </c>
      <c r="AA1044" s="96">
        <f t="shared" si="251"/>
        <v>10.6656</v>
      </c>
      <c r="AB1044" s="96"/>
      <c r="AC1044" s="96">
        <v>11.36</v>
      </c>
      <c r="AD1044" s="96">
        <v>11</v>
      </c>
      <c r="AE1044" s="101">
        <f t="shared" si="252"/>
        <v>1.0225022502250225</v>
      </c>
      <c r="AF1044" s="96">
        <f t="shared" si="244"/>
        <v>0.9900990099009902</v>
      </c>
      <c r="AG1044" s="96"/>
      <c r="AH1044" s="101">
        <f>IF(AND(M1044&lt;Variables!$G$6,M1044&gt;Variables!$G$5),0,1)</f>
        <v>1</v>
      </c>
      <c r="AI1044" s="101">
        <f t="shared" si="253"/>
        <v>0</v>
      </c>
      <c r="AJ1044" s="101">
        <f>IF(I1044&gt;Variables!$G$7,0,1)</f>
        <v>1</v>
      </c>
      <c r="AK1044" s="101">
        <f>IF(F1044&gt;Variables!$G$8,0,1)</f>
        <v>0</v>
      </c>
      <c r="AL1044" s="101">
        <f>IF(G1044&gt;Variables!$G$9,0,1)</f>
        <v>1</v>
      </c>
      <c r="AM1044" s="101">
        <f>IF(AND(K1044&gt;Variables!$G$10,K1044&lt;Variables!$G$11),0,1)</f>
        <v>1</v>
      </c>
      <c r="AN1044" s="103">
        <f>IF(H1044&lt;Variables!$G$13,1,0)</f>
        <v>1</v>
      </c>
      <c r="AO1044" s="101">
        <f>IF(R1044&lt;Variables!$G$12,0,1)</f>
        <v>0</v>
      </c>
      <c r="AP1044" s="102">
        <f t="shared" si="245"/>
        <v>1</v>
      </c>
      <c r="AQ1044" s="102"/>
      <c r="AR1044" s="102">
        <v>1</v>
      </c>
      <c r="AS1044" s="102"/>
      <c r="AT1044" s="102"/>
      <c r="AU1044" s="102"/>
      <c r="AV1044" s="96">
        <f t="shared" si="254"/>
        <v>3</v>
      </c>
      <c r="AW1044" s="96" t="str">
        <f t="shared" si="255"/>
        <v/>
      </c>
      <c r="AX1044" s="96" t="str">
        <f t="shared" si="256"/>
        <v/>
      </c>
      <c r="AY1044" s="96">
        <f t="shared" si="257"/>
        <v>3</v>
      </c>
      <c r="AZ1044" s="96">
        <f t="shared" si="258"/>
        <v>2.3737700383913598</v>
      </c>
      <c r="BA1044" s="96"/>
      <c r="BB1044" s="96"/>
      <c r="BC1044" s="96"/>
      <c r="BD1044" s="96"/>
      <c r="BE1044"/>
      <c r="BF1044"/>
      <c r="BG1044"/>
      <c r="BH1044"/>
      <c r="BI1044"/>
      <c r="BJ1044" s="83"/>
      <c r="BK1044" s="83"/>
    </row>
    <row r="1045" spans="1:63" ht="14.1" customHeight="1" x14ac:dyDescent="0.2">
      <c r="A1045" s="96"/>
      <c r="B1045" s="96"/>
      <c r="C1045" s="135">
        <v>44330.416666666664</v>
      </c>
      <c r="D1045" s="96" t="s">
        <v>171</v>
      </c>
      <c r="E1045" s="96">
        <v>0.69020000000000004</v>
      </c>
      <c r="F1045" s="96">
        <v>20.14</v>
      </c>
      <c r="G1045" s="96">
        <v>-9.42</v>
      </c>
      <c r="H1045" s="96">
        <v>82</v>
      </c>
      <c r="I1045" s="96">
        <v>-60.825000000000003</v>
      </c>
      <c r="J1045" s="96" t="s">
        <v>76</v>
      </c>
      <c r="K1045" s="96">
        <v>47.98</v>
      </c>
      <c r="L1045" s="96">
        <v>0.708094</v>
      </c>
      <c r="M1045" s="96">
        <v>-2.5270589999999999</v>
      </c>
      <c r="N1045" s="96">
        <v>0.71492199999999995</v>
      </c>
      <c r="O1045" s="96">
        <v>-3.4580519999999999</v>
      </c>
      <c r="P1045" s="96">
        <v>13430000</v>
      </c>
      <c r="Q1045" s="96">
        <v>4340000</v>
      </c>
      <c r="R1045" s="96">
        <v>3.09</v>
      </c>
      <c r="S1045" s="96">
        <v>19.489999999999998</v>
      </c>
      <c r="T1045" s="96" t="s">
        <v>169</v>
      </c>
      <c r="U1045" s="96">
        <v>13.901999999999999</v>
      </c>
      <c r="V1045" s="96">
        <f t="shared" si="246"/>
        <v>2.3970340782881596</v>
      </c>
      <c r="W1045" s="101">
        <f t="shared" si="247"/>
        <v>0.697102</v>
      </c>
      <c r="X1045" s="101">
        <f t="shared" si="248"/>
        <v>0.70400400000000007</v>
      </c>
      <c r="Y1045" s="96">
        <f t="shared" si="249"/>
        <v>0.676396</v>
      </c>
      <c r="Z1045" s="96">
        <f t="shared" si="250"/>
        <v>0.71492199999999995</v>
      </c>
      <c r="AA1045" s="96">
        <f t="shared" si="251"/>
        <v>0.66259199999999996</v>
      </c>
      <c r="AB1045" s="96"/>
      <c r="AC1045" s="96">
        <v>0.72899999999999998</v>
      </c>
      <c r="AD1045" s="96">
        <v>0.68500000000000005</v>
      </c>
      <c r="AE1045" s="101">
        <f t="shared" si="252"/>
        <v>1.0562155896841494</v>
      </c>
      <c r="AF1045" s="96">
        <f t="shared" si="244"/>
        <v>0.99246595189800058</v>
      </c>
      <c r="AG1045" s="96"/>
      <c r="AH1045" s="101">
        <f>IF(AND(M1045&lt;Variables!$G$6,M1045&gt;Variables!$G$5),0,1)</f>
        <v>0</v>
      </c>
      <c r="AI1045" s="101">
        <f t="shared" si="253"/>
        <v>1</v>
      </c>
      <c r="AJ1045" s="101">
        <f>IF(I1045&gt;Variables!$G$7,0,1)</f>
        <v>1</v>
      </c>
      <c r="AK1045" s="101">
        <f>IF(F1045&gt;Variables!$G$8,0,1)</f>
        <v>0</v>
      </c>
      <c r="AL1045" s="101">
        <f>IF(G1045&gt;Variables!$G$9,0,1)</f>
        <v>1</v>
      </c>
      <c r="AM1045" s="101">
        <f>IF(AND(K1045&gt;Variables!$G$10,K1045&lt;Variables!$G$11),0,1)</f>
        <v>1</v>
      </c>
      <c r="AN1045" s="103">
        <f>IF(H1045&lt;Variables!$G$13,1,0)</f>
        <v>1</v>
      </c>
      <c r="AO1045" s="101">
        <f>IF(R1045&lt;Variables!$G$12,0,1)</f>
        <v>1</v>
      </c>
      <c r="AP1045" s="102">
        <f t="shared" si="245"/>
        <v>0</v>
      </c>
      <c r="AQ1045" s="102"/>
      <c r="AR1045" s="102">
        <v>1</v>
      </c>
      <c r="AS1045" s="102"/>
      <c r="AT1045" s="102"/>
      <c r="AU1045" s="102"/>
      <c r="AV1045" s="96">
        <f t="shared" si="254"/>
        <v>3</v>
      </c>
      <c r="AW1045" s="96" t="str">
        <f t="shared" si="255"/>
        <v/>
      </c>
      <c r="AX1045" s="96" t="str">
        <f t="shared" si="256"/>
        <v/>
      </c>
      <c r="AY1045" s="96">
        <f t="shared" si="257"/>
        <v>3</v>
      </c>
      <c r="AZ1045" s="96">
        <f t="shared" si="258"/>
        <v>2.3944431582881593</v>
      </c>
      <c r="BA1045" s="96"/>
      <c r="BB1045" s="96"/>
      <c r="BC1045" s="96"/>
      <c r="BD1045" s="96"/>
      <c r="BE1045"/>
      <c r="BF1045"/>
      <c r="BG1045"/>
      <c r="BH1045"/>
      <c r="BI1045"/>
      <c r="BJ1045" s="83"/>
      <c r="BK1045" s="83"/>
    </row>
    <row r="1046" spans="1:63" ht="14.1" customHeight="1" x14ac:dyDescent="0.2">
      <c r="A1046" s="96"/>
      <c r="B1046" s="96"/>
      <c r="C1046" s="135">
        <v>44330.416666666664</v>
      </c>
      <c r="D1046" s="96" t="s">
        <v>196</v>
      </c>
      <c r="E1046" s="96">
        <v>5.03</v>
      </c>
      <c r="F1046" s="96">
        <v>17.760000000000002</v>
      </c>
      <c r="G1046" s="96">
        <v>-4.54</v>
      </c>
      <c r="H1046" s="96">
        <v>1210</v>
      </c>
      <c r="I1046" s="96">
        <v>-79.372</v>
      </c>
      <c r="J1046" s="96" t="s">
        <v>78</v>
      </c>
      <c r="K1046" s="96">
        <v>44.74</v>
      </c>
      <c r="L1046" s="96">
        <v>5.1453100000000003</v>
      </c>
      <c r="M1046" s="96">
        <v>-2.2410700000000001</v>
      </c>
      <c r="N1046" s="96">
        <v>5.2417449999999999</v>
      </c>
      <c r="O1046" s="96">
        <v>-4.039593</v>
      </c>
      <c r="P1046" s="96">
        <v>23770000</v>
      </c>
      <c r="Q1046" s="96">
        <v>25080000</v>
      </c>
      <c r="R1046" s="96">
        <v>0.95</v>
      </c>
      <c r="S1046" s="96">
        <v>19.489999999999998</v>
      </c>
      <c r="T1046" s="96" t="s">
        <v>169</v>
      </c>
      <c r="U1046" s="96">
        <v>13.901999999999999</v>
      </c>
      <c r="V1046" s="96">
        <f t="shared" si="246"/>
        <v>2.3367303945584004</v>
      </c>
      <c r="W1046" s="101">
        <f t="shared" si="247"/>
        <v>5.0803000000000003</v>
      </c>
      <c r="X1046" s="101">
        <f t="shared" si="248"/>
        <v>5.1306000000000003</v>
      </c>
      <c r="Y1046" s="96">
        <f t="shared" si="249"/>
        <v>4.9294000000000002</v>
      </c>
      <c r="Z1046" s="96">
        <f t="shared" si="250"/>
        <v>5.2417449999999999</v>
      </c>
      <c r="AA1046" s="96">
        <f t="shared" si="251"/>
        <v>4.8288000000000002</v>
      </c>
      <c r="AB1046" s="96"/>
      <c r="AC1046" s="96">
        <v>5.17</v>
      </c>
      <c r="AD1046" s="96">
        <v>5.03</v>
      </c>
      <c r="AE1046" s="101">
        <f t="shared" si="252"/>
        <v>1.0278330019880715</v>
      </c>
      <c r="AF1046" s="96">
        <f t="shared" si="244"/>
        <v>1</v>
      </c>
      <c r="AG1046" s="96"/>
      <c r="AH1046" s="101">
        <f>IF(AND(M1046&lt;Variables!$G$6,M1046&gt;Variables!$G$5),0,1)</f>
        <v>0</v>
      </c>
      <c r="AI1046" s="101">
        <f t="shared" si="253"/>
        <v>1</v>
      </c>
      <c r="AJ1046" s="101">
        <f>IF(I1046&gt;Variables!$G$7,0,1)</f>
        <v>1</v>
      </c>
      <c r="AK1046" s="101">
        <f>IF(F1046&gt;Variables!$G$8,0,1)</f>
        <v>0</v>
      </c>
      <c r="AL1046" s="101">
        <f>IF(G1046&gt;Variables!$G$9,0,1)</f>
        <v>1</v>
      </c>
      <c r="AM1046" s="101">
        <f>IF(AND(K1046&gt;Variables!$G$10,K1046&lt;Variables!$G$11),0,1)</f>
        <v>1</v>
      </c>
      <c r="AN1046" s="103">
        <f>IF(H1046&lt;Variables!$G$13,1,0)</f>
        <v>1</v>
      </c>
      <c r="AO1046" s="101">
        <f>IF(R1046&lt;Variables!$G$12,0,1)</f>
        <v>0</v>
      </c>
      <c r="AP1046" s="102">
        <f t="shared" si="245"/>
        <v>1</v>
      </c>
      <c r="AQ1046" s="102"/>
      <c r="AR1046" s="102">
        <v>1</v>
      </c>
      <c r="AS1046" s="102"/>
      <c r="AT1046" s="102"/>
      <c r="AU1046" s="102"/>
      <c r="AV1046" s="96">
        <f t="shared" si="254"/>
        <v>3</v>
      </c>
      <c r="AW1046" s="96" t="str">
        <f t="shared" si="255"/>
        <v/>
      </c>
      <c r="AX1046" s="96" t="str">
        <f t="shared" si="256"/>
        <v/>
      </c>
      <c r="AY1046" s="96">
        <f t="shared" si="257"/>
        <v>3</v>
      </c>
      <c r="AZ1046" s="96">
        <f t="shared" si="258"/>
        <v>2.3343144345583999</v>
      </c>
      <c r="BA1046" s="96"/>
      <c r="BB1046" s="96"/>
      <c r="BC1046" s="96"/>
      <c r="BD1046" s="96"/>
      <c r="BE1046"/>
      <c r="BF1046"/>
      <c r="BG1046"/>
      <c r="BH1046"/>
      <c r="BI1046"/>
      <c r="BJ1046" s="83"/>
      <c r="BK1046" s="83"/>
    </row>
    <row r="1047" spans="1:63" ht="14.1" customHeight="1" x14ac:dyDescent="0.2">
      <c r="A1047" s="96"/>
      <c r="B1047" s="96"/>
      <c r="C1047" s="135">
        <v>44330.416666666664</v>
      </c>
      <c r="D1047" s="96" t="s">
        <v>172</v>
      </c>
      <c r="E1047" s="96">
        <v>132.32</v>
      </c>
      <c r="F1047" s="96">
        <v>14.5</v>
      </c>
      <c r="G1047" s="96">
        <v>5.86</v>
      </c>
      <c r="H1047" s="96">
        <v>36980</v>
      </c>
      <c r="I1047" s="96">
        <v>-25.724</v>
      </c>
      <c r="J1047" s="96" t="s">
        <v>76</v>
      </c>
      <c r="K1047" s="96">
        <v>83.24</v>
      </c>
      <c r="L1047" s="96">
        <v>128.69412</v>
      </c>
      <c r="M1047" s="96">
        <v>2.8174399999999999</v>
      </c>
      <c r="N1047" s="96">
        <v>128.096203</v>
      </c>
      <c r="O1047" s="96">
        <v>3.2973629999999998</v>
      </c>
      <c r="P1047" s="96">
        <v>2932000</v>
      </c>
      <c r="Q1047" s="96">
        <v>3236000</v>
      </c>
      <c r="R1047" s="96">
        <v>0.91</v>
      </c>
      <c r="S1047" s="96">
        <v>19.489999999999998</v>
      </c>
      <c r="T1047" s="96" t="s">
        <v>169</v>
      </c>
      <c r="U1047" s="96">
        <v>13.901999999999999</v>
      </c>
      <c r="V1047" s="96">
        <f t="shared" si="246"/>
        <v>2.3676468342271999</v>
      </c>
      <c r="W1047" s="101">
        <f t="shared" si="247"/>
        <v>133.64320000000001</v>
      </c>
      <c r="X1047" s="101">
        <f t="shared" si="248"/>
        <v>134.96639999999999</v>
      </c>
      <c r="Y1047" s="96">
        <f t="shared" si="249"/>
        <v>129.67359999999999</v>
      </c>
      <c r="Z1047" s="96">
        <f t="shared" si="250"/>
        <v>128.096203</v>
      </c>
      <c r="AA1047" s="96">
        <f t="shared" si="251"/>
        <v>127.02719999999999</v>
      </c>
      <c r="AB1047" s="96"/>
      <c r="AC1047" s="96">
        <v>135</v>
      </c>
      <c r="AD1047" s="96">
        <v>131.6</v>
      </c>
      <c r="AE1047" s="101">
        <f t="shared" si="252"/>
        <v>1.0202539298669893</v>
      </c>
      <c r="AF1047" s="96">
        <f t="shared" si="244"/>
        <v>0.99455864570737607</v>
      </c>
      <c r="AG1047" s="96"/>
      <c r="AH1047" s="101">
        <f>IF(AND(M1047&lt;Variables!$G$6,M1047&gt;Variables!$G$5),0,1)</f>
        <v>1</v>
      </c>
      <c r="AI1047" s="101">
        <f t="shared" si="253"/>
        <v>0</v>
      </c>
      <c r="AJ1047" s="101">
        <f>IF(I1047&gt;Variables!$G$7,0,1)</f>
        <v>1</v>
      </c>
      <c r="AK1047" s="101">
        <f>IF(F1047&gt;Variables!$G$8,0,1)</f>
        <v>0</v>
      </c>
      <c r="AL1047" s="101">
        <f>IF(G1047&gt;Variables!$G$9,0,1)</f>
        <v>1</v>
      </c>
      <c r="AM1047" s="101">
        <f>IF(AND(K1047&gt;Variables!$G$10,K1047&lt;Variables!$G$11),0,1)</f>
        <v>1</v>
      </c>
      <c r="AN1047" s="103">
        <f>IF(H1047&lt;Variables!$G$13,1,0)</f>
        <v>0</v>
      </c>
      <c r="AO1047" s="101">
        <f>IF(R1047&lt;Variables!$G$12,0,1)</f>
        <v>0</v>
      </c>
      <c r="AP1047" s="102">
        <f t="shared" si="245"/>
        <v>0</v>
      </c>
      <c r="AQ1047" s="102"/>
      <c r="AR1047" s="102">
        <v>1</v>
      </c>
      <c r="AS1047" s="102"/>
      <c r="AT1047" s="102"/>
      <c r="AU1047" s="102"/>
      <c r="AV1047" s="96">
        <f t="shared" si="254"/>
        <v>3</v>
      </c>
      <c r="AW1047" s="96" t="str">
        <f t="shared" si="255"/>
        <v/>
      </c>
      <c r="AX1047" s="96" t="str">
        <f t="shared" si="256"/>
        <v/>
      </c>
      <c r="AY1047" s="96">
        <f t="shared" si="257"/>
        <v>3</v>
      </c>
      <c r="AZ1047" s="96">
        <f t="shared" si="258"/>
        <v>2.3631518742272002</v>
      </c>
      <c r="BA1047" s="96"/>
      <c r="BB1047" s="96"/>
      <c r="BC1047" s="96"/>
      <c r="BD1047" s="96"/>
      <c r="BE1047"/>
      <c r="BF1047"/>
      <c r="BG1047"/>
      <c r="BH1047"/>
      <c r="BI1047"/>
      <c r="BJ1047" s="83"/>
      <c r="BK1047" s="83"/>
    </row>
    <row r="1048" spans="1:63" ht="14.1" customHeight="1" x14ac:dyDescent="0.2">
      <c r="A1048" s="96"/>
      <c r="B1048" s="96"/>
      <c r="C1048" s="135">
        <v>44330.416666666664</v>
      </c>
      <c r="D1048" s="96" t="s">
        <v>197</v>
      </c>
      <c r="E1048" s="96">
        <v>10.86</v>
      </c>
      <c r="F1048" s="96">
        <v>9.15</v>
      </c>
      <c r="G1048" s="96">
        <v>-6.78</v>
      </c>
      <c r="H1048" s="96">
        <v>2930</v>
      </c>
      <c r="I1048" s="96">
        <v>-75.031999999999996</v>
      </c>
      <c r="J1048" s="96" t="s">
        <v>76</v>
      </c>
      <c r="K1048" s="96">
        <v>50.3</v>
      </c>
      <c r="L1048" s="96">
        <v>10.916085000000001</v>
      </c>
      <c r="M1048" s="96">
        <v>-0.51378299999999999</v>
      </c>
      <c r="N1048" s="96">
        <v>11.053338999999999</v>
      </c>
      <c r="O1048" s="96">
        <v>-1.7491429999999999</v>
      </c>
      <c r="P1048" s="96">
        <v>10732000</v>
      </c>
      <c r="Q1048" s="96">
        <v>19428000</v>
      </c>
      <c r="R1048" s="96">
        <v>0.55000000000000004</v>
      </c>
      <c r="S1048" s="96">
        <v>19.489999999999998</v>
      </c>
      <c r="T1048" s="96" t="s">
        <v>169</v>
      </c>
      <c r="U1048" s="96">
        <v>13.901999999999999</v>
      </c>
      <c r="V1048" s="96">
        <f t="shared" si="246"/>
        <v>2.3839114995912003</v>
      </c>
      <c r="W1048" s="96">
        <f t="shared" si="247"/>
        <v>10.9686</v>
      </c>
      <c r="X1048" s="96">
        <f t="shared" si="248"/>
        <v>11.077199999999999</v>
      </c>
      <c r="Y1048" s="103">
        <f t="shared" si="249"/>
        <v>10.642799999999999</v>
      </c>
      <c r="Z1048" s="103">
        <f t="shared" si="250"/>
        <v>11.053338999999999</v>
      </c>
      <c r="AA1048" s="103">
        <f t="shared" si="251"/>
        <v>10.425599999999999</v>
      </c>
      <c r="AB1048" s="96"/>
      <c r="AC1048" s="96"/>
      <c r="AD1048" s="96">
        <v>10.42</v>
      </c>
      <c r="AE1048" s="96">
        <f t="shared" si="252"/>
        <v>0</v>
      </c>
      <c r="AF1048" s="96">
        <f t="shared" si="244"/>
        <v>0.95948434622467771</v>
      </c>
      <c r="AG1048" s="96"/>
      <c r="AH1048" s="103">
        <f>IF(AND(M1048&lt;Variables!$G$6,M1048&gt;Variables!$G$5),0,1)</f>
        <v>1</v>
      </c>
      <c r="AI1048" s="103">
        <f t="shared" si="253"/>
        <v>1</v>
      </c>
      <c r="AJ1048" s="103">
        <f>IF(I1048&gt;Variables!$G$7,0,1)</f>
        <v>1</v>
      </c>
      <c r="AK1048" s="103">
        <f>IF(F1048&gt;Variables!$G$8,0,1)</f>
        <v>0</v>
      </c>
      <c r="AL1048" s="103">
        <f>IF(G1048&gt;Variables!$G$9,0,1)</f>
        <v>1</v>
      </c>
      <c r="AM1048" s="103">
        <f>IF(AND(K1048&gt;Variables!$G$10,K1048&lt;Variables!$G$11),0,1)</f>
        <v>0</v>
      </c>
      <c r="AN1048" s="103">
        <f>IF(H1048&lt;Variables!$G$13,1,0)</f>
        <v>0</v>
      </c>
      <c r="AO1048" s="101">
        <f>IF(R1048&lt;Variables!$G$12,0,1)</f>
        <v>0</v>
      </c>
      <c r="AP1048" s="104">
        <f t="shared" si="245"/>
        <v>0</v>
      </c>
      <c r="AQ1048" s="104"/>
      <c r="AR1048" s="104"/>
      <c r="AS1048" s="104"/>
      <c r="AT1048" s="104">
        <v>1</v>
      </c>
      <c r="AU1048" s="104"/>
      <c r="AV1048" s="96" t="str">
        <f t="shared" si="254"/>
        <v/>
      </c>
      <c r="AW1048" s="96">
        <f t="shared" si="255"/>
        <v>1</v>
      </c>
      <c r="AX1048" s="96" t="str">
        <f t="shared" si="256"/>
        <v/>
      </c>
      <c r="AY1048" s="96">
        <f t="shared" si="257"/>
        <v>1</v>
      </c>
      <c r="AZ1048" s="96">
        <f t="shared" si="258"/>
        <v>2.3811952995912002</v>
      </c>
      <c r="BA1048" s="96"/>
      <c r="BB1048" s="96"/>
      <c r="BC1048" s="96"/>
      <c r="BD1048" s="96"/>
      <c r="BE1048"/>
      <c r="BF1048"/>
      <c r="BG1048"/>
      <c r="BH1048"/>
      <c r="BI1048"/>
      <c r="BJ1048" s="83"/>
      <c r="BK1048" s="83"/>
    </row>
    <row r="1049" spans="1:63" ht="14.1" customHeight="1" x14ac:dyDescent="0.2">
      <c r="A1049" s="96"/>
      <c r="B1049" s="96"/>
      <c r="C1049" s="135">
        <v>44330.416666666664</v>
      </c>
      <c r="D1049" s="96" t="s">
        <v>177</v>
      </c>
      <c r="E1049" s="96">
        <v>40.97</v>
      </c>
      <c r="F1049" s="96">
        <v>10.28</v>
      </c>
      <c r="G1049" s="96">
        <v>1.1599999999999999</v>
      </c>
      <c r="H1049" s="96">
        <v>13190</v>
      </c>
      <c r="I1049" s="96">
        <v>-72.09</v>
      </c>
      <c r="J1049" s="96" t="s">
        <v>78</v>
      </c>
      <c r="K1049" s="96">
        <v>61.13</v>
      </c>
      <c r="L1049" s="96">
        <v>40.711509999999997</v>
      </c>
      <c r="M1049" s="96">
        <v>0.63493100000000002</v>
      </c>
      <c r="N1049" s="96">
        <v>40.926425999999999</v>
      </c>
      <c r="O1049" s="96">
        <v>0.10647</v>
      </c>
      <c r="P1049" s="96">
        <v>4295000</v>
      </c>
      <c r="Q1049" s="96">
        <v>8785000</v>
      </c>
      <c r="R1049" s="96">
        <v>0.49</v>
      </c>
      <c r="S1049" s="96">
        <v>19.489999999999998</v>
      </c>
      <c r="T1049" s="96" t="s">
        <v>169</v>
      </c>
      <c r="U1049" s="96">
        <v>13.901999999999999</v>
      </c>
      <c r="V1049" s="96">
        <f t="shared" si="246"/>
        <v>2.4453897274973602</v>
      </c>
      <c r="W1049" s="101">
        <f t="shared" si="247"/>
        <v>41.3797</v>
      </c>
      <c r="X1049" s="101">
        <f t="shared" si="248"/>
        <v>41.789400000000001</v>
      </c>
      <c r="Y1049" s="96">
        <f t="shared" si="249"/>
        <v>40.150599999999997</v>
      </c>
      <c r="Z1049" s="96">
        <f t="shared" si="250"/>
        <v>40.926425999999999</v>
      </c>
      <c r="AA1049" s="96">
        <f t="shared" si="251"/>
        <v>39.331199999999995</v>
      </c>
      <c r="AB1049" s="96"/>
      <c r="AC1049" s="96">
        <v>42.23</v>
      </c>
      <c r="AD1049" s="96">
        <v>40.880000000000003</v>
      </c>
      <c r="AE1049" s="101">
        <f t="shared" si="252"/>
        <v>1.030754210397852</v>
      </c>
      <c r="AF1049" s="96">
        <f t="shared" ref="AF1049:AF1112" si="259">AD1049/E1049</f>
        <v>0.99780327068586783</v>
      </c>
      <c r="AG1049" s="96"/>
      <c r="AH1049" s="101">
        <f>IF(AND(M1049&lt;Variables!$G$6,M1049&gt;Variables!$G$5),0,1)</f>
        <v>1</v>
      </c>
      <c r="AI1049" s="101">
        <f t="shared" si="253"/>
        <v>1</v>
      </c>
      <c r="AJ1049" s="101">
        <f>IF(I1049&gt;Variables!$G$7,0,1)</f>
        <v>1</v>
      </c>
      <c r="AK1049" s="101">
        <f>IF(F1049&gt;Variables!$G$8,0,1)</f>
        <v>0</v>
      </c>
      <c r="AL1049" s="101">
        <f>IF(G1049&gt;Variables!$G$9,0,1)</f>
        <v>1</v>
      </c>
      <c r="AM1049" s="101">
        <f>IF(AND(K1049&gt;Variables!$G$10,K1049&lt;Variables!$G$11),0,1)</f>
        <v>0</v>
      </c>
      <c r="AN1049" s="103">
        <f>IF(H1049&lt;Variables!$G$13,1,0)</f>
        <v>0</v>
      </c>
      <c r="AO1049" s="101">
        <f>IF(R1049&lt;Variables!$G$12,0,1)</f>
        <v>0</v>
      </c>
      <c r="AP1049" s="102">
        <f t="shared" si="245"/>
        <v>1</v>
      </c>
      <c r="AQ1049" s="102"/>
      <c r="AR1049" s="102">
        <v>1</v>
      </c>
      <c r="AS1049" s="102"/>
      <c r="AT1049" s="102"/>
      <c r="AU1049" s="102"/>
      <c r="AV1049" s="96">
        <f t="shared" si="254"/>
        <v>3</v>
      </c>
      <c r="AW1049" s="96" t="str">
        <f t="shared" si="255"/>
        <v/>
      </c>
      <c r="AX1049" s="96" t="str">
        <f t="shared" si="256"/>
        <v/>
      </c>
      <c r="AY1049" s="96">
        <f t="shared" si="257"/>
        <v>3</v>
      </c>
      <c r="AZ1049" s="96">
        <f t="shared" si="258"/>
        <v>2.4420887074973603</v>
      </c>
      <c r="BA1049" s="96"/>
      <c r="BB1049" s="96"/>
      <c r="BC1049" s="96"/>
      <c r="BD1049" s="96"/>
      <c r="BE1049"/>
      <c r="BF1049"/>
      <c r="BG1049"/>
      <c r="BH1049"/>
      <c r="BI1049"/>
      <c r="BJ1049" s="83"/>
      <c r="BK1049" s="83"/>
    </row>
    <row r="1050" spans="1:63" ht="14.1" customHeight="1" x14ac:dyDescent="0.2">
      <c r="A1050" s="96"/>
      <c r="B1050" s="96"/>
      <c r="C1050" s="135">
        <v>44330.416666666664</v>
      </c>
      <c r="D1050" s="96" t="s">
        <v>117</v>
      </c>
      <c r="E1050" s="96">
        <v>19.8901</v>
      </c>
      <c r="F1050" s="96">
        <v>8.73</v>
      </c>
      <c r="G1050" s="96">
        <v>6.42</v>
      </c>
      <c r="H1050" s="96">
        <v>2540</v>
      </c>
      <c r="I1050" s="96">
        <v>-85.382999999999996</v>
      </c>
      <c r="J1050" s="96" t="s">
        <v>76</v>
      </c>
      <c r="K1050" s="96">
        <v>73.12</v>
      </c>
      <c r="L1050" s="96">
        <v>19.445164999999999</v>
      </c>
      <c r="M1050" s="96">
        <v>2.2881520000000002</v>
      </c>
      <c r="N1050" s="96">
        <v>19.304423</v>
      </c>
      <c r="O1050" s="96">
        <v>3.033903</v>
      </c>
      <c r="P1050" s="96">
        <v>2991000</v>
      </c>
      <c r="Q1050" s="96">
        <v>15608000</v>
      </c>
      <c r="R1050" s="96">
        <v>0.19</v>
      </c>
      <c r="S1050" s="96">
        <v>19.489999999999998</v>
      </c>
      <c r="T1050" s="96" t="s">
        <v>169</v>
      </c>
      <c r="U1050" s="96">
        <v>13.901999999999999</v>
      </c>
      <c r="V1050" s="96">
        <f t="shared" si="246"/>
        <v>2.39425005759488</v>
      </c>
      <c r="W1050" s="97">
        <f t="shared" si="247"/>
        <v>20.089001</v>
      </c>
      <c r="X1050" s="96">
        <f t="shared" si="248"/>
        <v>20.287901999999999</v>
      </c>
      <c r="Y1050" s="96">
        <f t="shared" si="249"/>
        <v>19.492298000000002</v>
      </c>
      <c r="Z1050" s="96">
        <f t="shared" si="250"/>
        <v>19.304423</v>
      </c>
      <c r="AA1050" s="96">
        <f t="shared" si="251"/>
        <v>19.094495999999999</v>
      </c>
      <c r="AB1050" s="96"/>
      <c r="AC1050" s="96">
        <v>20.74</v>
      </c>
      <c r="AD1050" s="96"/>
      <c r="AE1050" s="97">
        <f t="shared" si="252"/>
        <v>1.0427298002523868</v>
      </c>
      <c r="AF1050" s="96">
        <f t="shared" si="259"/>
        <v>0</v>
      </c>
      <c r="AG1050" s="96"/>
      <c r="AH1050" s="97">
        <f>IF(AND(M1050&lt;Variables!$G$6,M1050&gt;Variables!$G$5),0,1)</f>
        <v>1</v>
      </c>
      <c r="AI1050" s="97">
        <f t="shared" si="253"/>
        <v>0</v>
      </c>
      <c r="AJ1050" s="97">
        <f>IF(I1050&gt;Variables!$G$7,0,1)</f>
        <v>1</v>
      </c>
      <c r="AK1050" s="97">
        <f>IF(F1050&gt;Variables!$G$8,0,1)</f>
        <v>1</v>
      </c>
      <c r="AL1050" s="97">
        <f>IF(G1050&gt;Variables!$G$9,0,1)</f>
        <v>1</v>
      </c>
      <c r="AM1050" s="97">
        <f>IF(AND(K1050&gt;Variables!$G$10,K1050&lt;Variables!$G$11),0,1)</f>
        <v>0</v>
      </c>
      <c r="AN1050" s="103">
        <f>IF(H1050&lt;Variables!$G$13,1,0)</f>
        <v>0</v>
      </c>
      <c r="AO1050" s="101">
        <f>IF(R1050&lt;Variables!$G$12,0,1)</f>
        <v>0</v>
      </c>
      <c r="AP1050" s="99">
        <f t="shared" si="245"/>
        <v>0</v>
      </c>
      <c r="AQ1050" s="99"/>
      <c r="AR1050" s="99"/>
      <c r="AS1050" s="99">
        <v>1</v>
      </c>
      <c r="AT1050" s="99"/>
      <c r="AU1050" s="99"/>
      <c r="AV1050" s="96">
        <f t="shared" si="254"/>
        <v>3</v>
      </c>
      <c r="AW1050" s="96" t="str">
        <f t="shared" si="255"/>
        <v/>
      </c>
      <c r="AX1050" s="96" t="str">
        <f t="shared" si="256"/>
        <v/>
      </c>
      <c r="AY1050" s="96">
        <f t="shared" si="257"/>
        <v>3</v>
      </c>
      <c r="AZ1050" s="96">
        <f t="shared" si="258"/>
        <v>2.3903015775948799</v>
      </c>
      <c r="BA1050" s="96"/>
      <c r="BB1050" s="96"/>
      <c r="BC1050" s="96"/>
      <c r="BD1050" s="96"/>
      <c r="BE1050"/>
      <c r="BF1050"/>
      <c r="BG1050"/>
      <c r="BH1050"/>
      <c r="BI1050"/>
      <c r="BJ1050" s="83"/>
      <c r="BK1050" s="83"/>
    </row>
    <row r="1051" spans="1:63" ht="14.1" customHeight="1" x14ac:dyDescent="0.2">
      <c r="A1051" s="96"/>
      <c r="B1051" s="96"/>
      <c r="C1051" s="135">
        <v>44330.416666666664</v>
      </c>
      <c r="D1051" s="96" t="s">
        <v>178</v>
      </c>
      <c r="E1051" s="96">
        <v>114.90349999999999</v>
      </c>
      <c r="F1051" s="96">
        <v>9.2200000000000006</v>
      </c>
      <c r="G1051" s="96">
        <v>5.0999999999999996</v>
      </c>
      <c r="H1051" s="96">
        <v>15830</v>
      </c>
      <c r="I1051" s="96">
        <v>-12.712</v>
      </c>
      <c r="J1051" s="96" t="s">
        <v>78</v>
      </c>
      <c r="K1051" s="96">
        <v>76.37</v>
      </c>
      <c r="L1051" s="96">
        <v>112.005425</v>
      </c>
      <c r="M1051" s="96">
        <v>2.5874419999999998</v>
      </c>
      <c r="N1051" s="96">
        <v>111.64966800000001</v>
      </c>
      <c r="O1051" s="96">
        <v>2.914323</v>
      </c>
      <c r="P1051" s="96">
        <v>2252000</v>
      </c>
      <c r="Q1051" s="96">
        <v>10094000</v>
      </c>
      <c r="R1051" s="96">
        <v>0.22</v>
      </c>
      <c r="S1051" s="96">
        <v>19.489999999999998</v>
      </c>
      <c r="T1051" s="96" t="s">
        <v>169</v>
      </c>
      <c r="U1051" s="96">
        <v>13.901999999999999</v>
      </c>
      <c r="V1051" s="96">
        <f t="shared" si="246"/>
        <v>2.3758690260804802</v>
      </c>
      <c r="W1051" s="101">
        <f t="shared" si="247"/>
        <v>116.05253499999999</v>
      </c>
      <c r="X1051" s="101">
        <f t="shared" si="248"/>
        <v>117.20156999999999</v>
      </c>
      <c r="Y1051" s="96">
        <f t="shared" si="249"/>
        <v>112.60543</v>
      </c>
      <c r="Z1051" s="96">
        <f t="shared" si="250"/>
        <v>111.64966800000001</v>
      </c>
      <c r="AA1051" s="96">
        <f t="shared" si="251"/>
        <v>110.30735999999999</v>
      </c>
      <c r="AB1051" s="96"/>
      <c r="AC1051" s="96">
        <v>117.51</v>
      </c>
      <c r="AD1051" s="96">
        <v>113.5</v>
      </c>
      <c r="AE1051" s="101">
        <f t="shared" si="252"/>
        <v>1.0226842524379154</v>
      </c>
      <c r="AF1051" s="96">
        <f t="shared" si="259"/>
        <v>0.98778540253343028</v>
      </c>
      <c r="AG1051" s="96"/>
      <c r="AH1051" s="101">
        <f>IF(AND(M1051&lt;Variables!$G$6,M1051&gt;Variables!$G$5),0,1)</f>
        <v>1</v>
      </c>
      <c r="AI1051" s="101">
        <f t="shared" si="253"/>
        <v>0</v>
      </c>
      <c r="AJ1051" s="101">
        <f>IF(I1051&gt;Variables!$G$7,0,1)</f>
        <v>1</v>
      </c>
      <c r="AK1051" s="101">
        <f>IF(F1051&gt;Variables!$G$8,0,1)</f>
        <v>0</v>
      </c>
      <c r="AL1051" s="101">
        <f>IF(G1051&gt;Variables!$G$9,0,1)</f>
        <v>1</v>
      </c>
      <c r="AM1051" s="101">
        <f>IF(AND(K1051&gt;Variables!$G$10,K1051&lt;Variables!$G$11),0,1)</f>
        <v>1</v>
      </c>
      <c r="AN1051" s="103">
        <f>IF(H1051&lt;Variables!$G$13,1,0)</f>
        <v>0</v>
      </c>
      <c r="AO1051" s="101">
        <f>IF(R1051&lt;Variables!$G$12,0,1)</f>
        <v>0</v>
      </c>
      <c r="AP1051" s="102">
        <f t="shared" si="245"/>
        <v>1</v>
      </c>
      <c r="AQ1051" s="102"/>
      <c r="AR1051" s="102">
        <v>1</v>
      </c>
      <c r="AS1051" s="102"/>
      <c r="AT1051" s="102"/>
      <c r="AU1051" s="102"/>
      <c r="AV1051" s="96">
        <f t="shared" si="254"/>
        <v>3</v>
      </c>
      <c r="AW1051" s="96" t="str">
        <f t="shared" si="255"/>
        <v/>
      </c>
      <c r="AX1051" s="96" t="str">
        <f t="shared" si="256"/>
        <v/>
      </c>
      <c r="AY1051" s="96">
        <f t="shared" si="257"/>
        <v>3</v>
      </c>
      <c r="AZ1051" s="96">
        <f t="shared" si="258"/>
        <v>2.3717450460804801</v>
      </c>
      <c r="BA1051" s="96"/>
      <c r="BB1051" s="96"/>
      <c r="BC1051" s="96"/>
      <c r="BD1051" s="96"/>
      <c r="BE1051"/>
      <c r="BF1051"/>
      <c r="BG1051"/>
      <c r="BH1051"/>
      <c r="BI1051"/>
      <c r="BJ1051" s="83"/>
      <c r="BK1051" s="83"/>
    </row>
    <row r="1052" spans="1:63" ht="14.1" customHeight="1" x14ac:dyDescent="0.2">
      <c r="A1052" s="96"/>
      <c r="B1052" s="96"/>
      <c r="C1052" s="135">
        <v>44330.416666666664</v>
      </c>
      <c r="D1052" s="96" t="s">
        <v>198</v>
      </c>
      <c r="E1052" s="96">
        <v>126.7</v>
      </c>
      <c r="F1052" s="96">
        <v>15.5</v>
      </c>
      <c r="G1052" s="96">
        <v>-6.15</v>
      </c>
      <c r="H1052" s="96">
        <v>717.44</v>
      </c>
      <c r="I1052" s="96">
        <v>-31.922999999999998</v>
      </c>
      <c r="J1052" s="96" t="s">
        <v>76</v>
      </c>
      <c r="K1052" s="96">
        <v>58.78</v>
      </c>
      <c r="L1052" s="96">
        <v>127.00527700000001</v>
      </c>
      <c r="M1052" s="96">
        <v>-0.240366</v>
      </c>
      <c r="N1052" s="96">
        <v>128.214088</v>
      </c>
      <c r="O1052" s="96">
        <v>-1.180906</v>
      </c>
      <c r="P1052" s="96">
        <v>56940</v>
      </c>
      <c r="Q1052" s="96">
        <v>39260</v>
      </c>
      <c r="R1052" s="96">
        <v>1.45</v>
      </c>
      <c r="S1052" s="96">
        <v>19.489999999999998</v>
      </c>
      <c r="T1052" s="96" t="s">
        <v>169</v>
      </c>
      <c r="U1052" s="96">
        <v>13.901999999999999</v>
      </c>
      <c r="V1052" s="96">
        <f t="shared" si="246"/>
        <v>2.4703051901302402</v>
      </c>
      <c r="W1052" s="96">
        <f t="shared" si="247"/>
        <v>127.967</v>
      </c>
      <c r="X1052" s="96">
        <f t="shared" si="248"/>
        <v>129.23400000000001</v>
      </c>
      <c r="Y1052" s="103">
        <f t="shared" si="249"/>
        <v>124.166</v>
      </c>
      <c r="Z1052" s="103">
        <f t="shared" si="250"/>
        <v>128.214088</v>
      </c>
      <c r="AA1052" s="103">
        <f t="shared" si="251"/>
        <v>121.63200000000001</v>
      </c>
      <c r="AB1052" s="96"/>
      <c r="AC1052" s="96"/>
      <c r="AD1052" s="96">
        <v>121.59</v>
      </c>
      <c r="AE1052" s="96">
        <f t="shared" si="252"/>
        <v>0</v>
      </c>
      <c r="AF1052" s="96">
        <f t="shared" si="259"/>
        <v>0.95966850828729278</v>
      </c>
      <c r="AG1052" s="96"/>
      <c r="AH1052" s="103">
        <f>IF(AND(M1052&lt;Variables!$G$6,M1052&gt;Variables!$G$5),0,1)</f>
        <v>1</v>
      </c>
      <c r="AI1052" s="103">
        <f t="shared" si="253"/>
        <v>1</v>
      </c>
      <c r="AJ1052" s="103">
        <f>IF(I1052&gt;Variables!$G$7,0,1)</f>
        <v>1</v>
      </c>
      <c r="AK1052" s="103">
        <f>IF(F1052&gt;Variables!$G$8,0,1)</f>
        <v>0</v>
      </c>
      <c r="AL1052" s="103">
        <f>IF(G1052&gt;Variables!$G$9,0,1)</f>
        <v>1</v>
      </c>
      <c r="AM1052" s="103">
        <f>IF(AND(K1052&gt;Variables!$G$10,K1052&lt;Variables!$G$11),0,1)</f>
        <v>0</v>
      </c>
      <c r="AN1052" s="103">
        <f>IF(H1052&lt;Variables!$G$13,1,0)</f>
        <v>1</v>
      </c>
      <c r="AO1052" s="101">
        <f>IF(R1052&lt;Variables!$G$12,0,1)</f>
        <v>0</v>
      </c>
      <c r="AP1052" s="104">
        <f t="shared" si="245"/>
        <v>0</v>
      </c>
      <c r="AQ1052" s="104"/>
      <c r="AR1052" s="104"/>
      <c r="AS1052" s="104"/>
      <c r="AT1052" s="104">
        <v>1</v>
      </c>
      <c r="AU1052" s="104"/>
      <c r="AV1052" s="96" t="str">
        <f t="shared" si="254"/>
        <v/>
      </c>
      <c r="AW1052" s="96">
        <f t="shared" si="255"/>
        <v>1</v>
      </c>
      <c r="AX1052" s="96" t="str">
        <f t="shared" si="256"/>
        <v/>
      </c>
      <c r="AY1052" s="96">
        <f t="shared" si="257"/>
        <v>1</v>
      </c>
      <c r="AZ1052" s="96">
        <f t="shared" si="258"/>
        <v>2.46713107013024</v>
      </c>
      <c r="BA1052" s="96"/>
      <c r="BB1052" s="96"/>
      <c r="BC1052" s="96"/>
      <c r="BD1052" s="96"/>
      <c r="BE1052"/>
      <c r="BF1052"/>
      <c r="BG1052"/>
      <c r="BH1052"/>
      <c r="BI1052"/>
      <c r="BJ1052" s="83"/>
      <c r="BK1052" s="83"/>
    </row>
    <row r="1053" spans="1:63" ht="14.1" customHeight="1" x14ac:dyDescent="0.2">
      <c r="A1053" s="96"/>
      <c r="B1053" s="96"/>
      <c r="C1053" s="135">
        <v>44330.416666666664</v>
      </c>
      <c r="D1053" s="96" t="s">
        <v>179</v>
      </c>
      <c r="E1053" s="96">
        <v>39.42</v>
      </c>
      <c r="F1053" s="96">
        <v>10.220000000000001</v>
      </c>
      <c r="G1053" s="96">
        <v>3.25</v>
      </c>
      <c r="H1053" s="96">
        <v>1960</v>
      </c>
      <c r="I1053" s="96">
        <v>-18.783999999999999</v>
      </c>
      <c r="J1053" s="96" t="s">
        <v>78</v>
      </c>
      <c r="K1053" s="96">
        <v>78.36</v>
      </c>
      <c r="L1053" s="96">
        <v>38.471269999999997</v>
      </c>
      <c r="M1053" s="96">
        <v>2.4660739999999999</v>
      </c>
      <c r="N1053" s="96">
        <v>38.224725999999997</v>
      </c>
      <c r="O1053" s="96">
        <v>3.1269659999999999</v>
      </c>
      <c r="P1053" s="96">
        <v>648639</v>
      </c>
      <c r="Q1053" s="96">
        <v>2110000</v>
      </c>
      <c r="R1053" s="96">
        <v>0.31</v>
      </c>
      <c r="S1053" s="96">
        <v>19.489999999999998</v>
      </c>
      <c r="T1053" s="96" t="s">
        <v>169</v>
      </c>
      <c r="U1053" s="96">
        <v>13.901999999999999</v>
      </c>
      <c r="V1053" s="96">
        <f t="shared" si="246"/>
        <v>2.3947111402476802</v>
      </c>
      <c r="W1053" s="101">
        <f t="shared" si="247"/>
        <v>39.8142</v>
      </c>
      <c r="X1053" s="101">
        <f t="shared" si="248"/>
        <v>40.208400000000005</v>
      </c>
      <c r="Y1053" s="96">
        <f t="shared" si="249"/>
        <v>38.631599999999999</v>
      </c>
      <c r="Z1053" s="96">
        <f t="shared" si="250"/>
        <v>38.224725999999997</v>
      </c>
      <c r="AA1053" s="96">
        <f t="shared" si="251"/>
        <v>37.843200000000003</v>
      </c>
      <c r="AB1053" s="96"/>
      <c r="AC1053" s="96">
        <v>40.409999999999997</v>
      </c>
      <c r="AD1053" s="96">
        <v>39.299999999999997</v>
      </c>
      <c r="AE1053" s="101">
        <f t="shared" si="252"/>
        <v>1.0251141552511414</v>
      </c>
      <c r="AF1053" s="96">
        <f t="shared" si="259"/>
        <v>0.99695585996955849</v>
      </c>
      <c r="AG1053" s="96"/>
      <c r="AH1053" s="101">
        <f>IF(AND(M1053&lt;Variables!$G$6,M1053&gt;Variables!$G$5),0,1)</f>
        <v>1</v>
      </c>
      <c r="AI1053" s="101">
        <f t="shared" si="253"/>
        <v>0</v>
      </c>
      <c r="AJ1053" s="101">
        <f>IF(I1053&gt;Variables!$G$7,0,1)</f>
        <v>1</v>
      </c>
      <c r="AK1053" s="101">
        <f>IF(F1053&gt;Variables!$G$8,0,1)</f>
        <v>0</v>
      </c>
      <c r="AL1053" s="101">
        <f>IF(G1053&gt;Variables!$G$9,0,1)</f>
        <v>1</v>
      </c>
      <c r="AM1053" s="101">
        <f>IF(AND(K1053&gt;Variables!$G$10,K1053&lt;Variables!$G$11),0,1)</f>
        <v>1</v>
      </c>
      <c r="AN1053" s="103">
        <f>IF(H1053&lt;Variables!$G$13,1,0)</f>
        <v>1</v>
      </c>
      <c r="AO1053" s="101">
        <f>IF(R1053&lt;Variables!$G$12,0,1)</f>
        <v>0</v>
      </c>
      <c r="AP1053" s="102">
        <f t="shared" si="245"/>
        <v>1</v>
      </c>
      <c r="AQ1053" s="102"/>
      <c r="AR1053" s="102">
        <v>1</v>
      </c>
      <c r="AS1053" s="102"/>
      <c r="AT1053" s="102"/>
      <c r="AU1053" s="102"/>
      <c r="AV1053" s="96">
        <f t="shared" si="254"/>
        <v>3</v>
      </c>
      <c r="AW1053" s="96" t="str">
        <f t="shared" si="255"/>
        <v/>
      </c>
      <c r="AX1053" s="96" t="str">
        <f t="shared" si="256"/>
        <v/>
      </c>
      <c r="AY1053" s="96">
        <f t="shared" si="257"/>
        <v>3</v>
      </c>
      <c r="AZ1053" s="96">
        <f t="shared" si="258"/>
        <v>2.3904797002476803</v>
      </c>
      <c r="BA1053" s="96"/>
      <c r="BB1053" s="96"/>
      <c r="BC1053" s="96"/>
      <c r="BD1053" s="96"/>
      <c r="BE1053"/>
      <c r="BF1053"/>
      <c r="BG1053"/>
      <c r="BH1053"/>
      <c r="BI1053"/>
      <c r="BJ1053" s="83"/>
      <c r="BK1053" s="83"/>
    </row>
    <row r="1054" spans="1:63" ht="14.1" customHeight="1" x14ac:dyDescent="0.2">
      <c r="A1054" s="96"/>
      <c r="B1054" s="96"/>
      <c r="C1054" s="135">
        <v>44330.416666666664</v>
      </c>
      <c r="D1054" s="96" t="s">
        <v>180</v>
      </c>
      <c r="E1054" s="96">
        <v>56.79</v>
      </c>
      <c r="F1054" s="96">
        <v>9.7799999999999994</v>
      </c>
      <c r="G1054" s="96">
        <v>7.27</v>
      </c>
      <c r="H1054" s="96">
        <v>2650</v>
      </c>
      <c r="I1054" s="96">
        <v>-75.876000000000005</v>
      </c>
      <c r="J1054" s="96" t="s">
        <v>78</v>
      </c>
      <c r="K1054" s="96">
        <v>77.55</v>
      </c>
      <c r="L1054" s="96">
        <v>55.723309999999998</v>
      </c>
      <c r="M1054" s="96">
        <v>1.9142619999999999</v>
      </c>
      <c r="N1054" s="96">
        <v>54.920499999999997</v>
      </c>
      <c r="O1054" s="96">
        <v>3.4040110000000001</v>
      </c>
      <c r="P1054" s="96">
        <v>353874</v>
      </c>
      <c r="Q1054" s="96">
        <v>831985</v>
      </c>
      <c r="R1054" s="96">
        <v>0.43</v>
      </c>
      <c r="S1054" s="96">
        <v>19.489999999999998</v>
      </c>
      <c r="T1054" s="96" t="s">
        <v>169</v>
      </c>
      <c r="U1054" s="96">
        <v>13.901999999999999</v>
      </c>
      <c r="V1054" s="96">
        <f t="shared" si="246"/>
        <v>2.4503400805271998</v>
      </c>
      <c r="W1054" s="97">
        <f t="shared" si="247"/>
        <v>57.357900000000001</v>
      </c>
      <c r="X1054" s="96">
        <f t="shared" si="248"/>
        <v>57.925800000000002</v>
      </c>
      <c r="Y1054" s="96">
        <f t="shared" si="249"/>
        <v>55.654199999999996</v>
      </c>
      <c r="Z1054" s="96">
        <f t="shared" si="250"/>
        <v>54.920499999999997</v>
      </c>
      <c r="AA1054" s="96">
        <f t="shared" si="251"/>
        <v>54.5184</v>
      </c>
      <c r="AB1054" s="96"/>
      <c r="AC1054" s="96">
        <v>57.84</v>
      </c>
      <c r="AD1054" s="96">
        <v>55.89</v>
      </c>
      <c r="AE1054" s="97">
        <f t="shared" si="252"/>
        <v>1.0184891706286319</v>
      </c>
      <c r="AF1054" s="96">
        <f t="shared" si="259"/>
        <v>0.98415213946117275</v>
      </c>
      <c r="AG1054" s="96"/>
      <c r="AH1054" s="97">
        <f>IF(AND(M1054&lt;Variables!$G$6,M1054&gt;Variables!$G$5),0,1)</f>
        <v>1</v>
      </c>
      <c r="AI1054" s="97">
        <f t="shared" si="253"/>
        <v>0</v>
      </c>
      <c r="AJ1054" s="97">
        <f>IF(I1054&gt;Variables!$G$7,0,1)</f>
        <v>1</v>
      </c>
      <c r="AK1054" s="97">
        <f>IF(F1054&gt;Variables!$G$8,0,1)</f>
        <v>0</v>
      </c>
      <c r="AL1054" s="97">
        <f>IF(G1054&gt;Variables!$G$9,0,1)</f>
        <v>1</v>
      </c>
      <c r="AM1054" s="97">
        <f>IF(AND(K1054&gt;Variables!$G$10,K1054&lt;Variables!$G$11),0,1)</f>
        <v>1</v>
      </c>
      <c r="AN1054" s="103">
        <f>IF(H1054&lt;Variables!$G$13,1,0)</f>
        <v>0</v>
      </c>
      <c r="AO1054" s="101">
        <f>IF(R1054&lt;Variables!$G$12,0,1)</f>
        <v>0</v>
      </c>
      <c r="AP1054" s="99">
        <f t="shared" si="245"/>
        <v>1</v>
      </c>
      <c r="AQ1054" s="97"/>
      <c r="AR1054" s="97"/>
      <c r="AS1054" s="97">
        <v>1</v>
      </c>
      <c r="AT1054" s="97"/>
      <c r="AU1054" s="97"/>
      <c r="AV1054" s="96">
        <f t="shared" si="254"/>
        <v>3</v>
      </c>
      <c r="AW1054" s="96" t="str">
        <f t="shared" si="255"/>
        <v/>
      </c>
      <c r="AX1054" s="96" t="str">
        <f t="shared" si="256"/>
        <v/>
      </c>
      <c r="AY1054" s="96">
        <f t="shared" si="257"/>
        <v>3</v>
      </c>
      <c r="AZ1054" s="96">
        <f t="shared" si="258"/>
        <v>2.4461523805271996</v>
      </c>
      <c r="BA1054" s="96"/>
      <c r="BB1054" s="96"/>
      <c r="BC1054" s="96"/>
      <c r="BD1054" s="96"/>
      <c r="BE1054"/>
      <c r="BF1054"/>
      <c r="BG1054"/>
      <c r="BH1054"/>
      <c r="BI1054"/>
      <c r="BJ1054" s="83"/>
      <c r="BK1054" s="83"/>
    </row>
    <row r="1055" spans="1:63" ht="14.1" customHeight="1" x14ac:dyDescent="0.2">
      <c r="A1055" s="96"/>
      <c r="B1055" s="96"/>
      <c r="C1055" s="135">
        <v>44330.416666666664</v>
      </c>
      <c r="D1055" s="96" t="s">
        <v>181</v>
      </c>
      <c r="E1055" s="96">
        <v>11.53</v>
      </c>
      <c r="F1055" s="96">
        <v>26.65</v>
      </c>
      <c r="G1055" s="96">
        <v>9.81</v>
      </c>
      <c r="H1055" s="96">
        <v>177.26</v>
      </c>
      <c r="I1055" s="96">
        <v>24.007000000000001</v>
      </c>
      <c r="J1055" s="96" t="s">
        <v>78</v>
      </c>
      <c r="K1055" s="96">
        <v>68.45</v>
      </c>
      <c r="L1055" s="96">
        <v>11.353495000000001</v>
      </c>
      <c r="M1055" s="96">
        <v>1.5546310000000001</v>
      </c>
      <c r="N1055" s="96">
        <v>11.287094</v>
      </c>
      <c r="O1055" s="96">
        <v>2.1520730000000001</v>
      </c>
      <c r="P1055" s="96">
        <v>998520</v>
      </c>
      <c r="Q1055" s="96">
        <v>508900</v>
      </c>
      <c r="R1055" s="96">
        <v>1.96</v>
      </c>
      <c r="S1055" s="96">
        <v>19.489999999999998</v>
      </c>
      <c r="T1055" s="96" t="s">
        <v>169</v>
      </c>
      <c r="U1055" s="96">
        <v>13.901999999999999</v>
      </c>
      <c r="V1055" s="96">
        <f t="shared" si="246"/>
        <v>2.4348852576483999</v>
      </c>
      <c r="W1055" s="101">
        <f t="shared" si="247"/>
        <v>11.645299999999999</v>
      </c>
      <c r="X1055" s="101">
        <f t="shared" si="248"/>
        <v>11.7606</v>
      </c>
      <c r="Y1055" s="96">
        <f t="shared" si="249"/>
        <v>11.299399999999999</v>
      </c>
      <c r="Z1055" s="96">
        <f t="shared" si="250"/>
        <v>11.287094</v>
      </c>
      <c r="AA1055" s="96">
        <f t="shared" si="251"/>
        <v>11.0688</v>
      </c>
      <c r="AB1055" s="96"/>
      <c r="AC1055" s="96">
        <v>13.45</v>
      </c>
      <c r="AD1055" s="96">
        <v>11.4</v>
      </c>
      <c r="AE1055" s="101">
        <f t="shared" si="252"/>
        <v>1.1665221162185604</v>
      </c>
      <c r="AF1055" s="96">
        <f t="shared" si="259"/>
        <v>0.98872506504770175</v>
      </c>
      <c r="AG1055" s="96"/>
      <c r="AH1055" s="101">
        <f>IF(AND(M1055&lt;Variables!$G$6,M1055&gt;Variables!$G$5),0,1)</f>
        <v>1</v>
      </c>
      <c r="AI1055" s="101">
        <f t="shared" si="253"/>
        <v>0</v>
      </c>
      <c r="AJ1055" s="101">
        <f>IF(I1055&gt;Variables!$G$7,0,1)</f>
        <v>0</v>
      </c>
      <c r="AK1055" s="101">
        <f>IF(F1055&gt;Variables!$G$8,0,1)</f>
        <v>0</v>
      </c>
      <c r="AL1055" s="101">
        <f>IF(G1055&gt;Variables!$G$9,0,1)</f>
        <v>1</v>
      </c>
      <c r="AM1055" s="101">
        <f>IF(AND(K1055&gt;Variables!$G$10,K1055&lt;Variables!$G$11),0,1)</f>
        <v>0</v>
      </c>
      <c r="AN1055" s="103">
        <f>IF(H1055&lt;Variables!$G$13,1,0)</f>
        <v>1</v>
      </c>
      <c r="AO1055" s="101">
        <f>IF(R1055&lt;Variables!$G$12,0,1)</f>
        <v>0</v>
      </c>
      <c r="AP1055" s="102">
        <f t="shared" si="245"/>
        <v>1</v>
      </c>
      <c r="AQ1055" s="101"/>
      <c r="AR1055" s="101">
        <v>1</v>
      </c>
      <c r="AS1055" s="101"/>
      <c r="AT1055" s="101"/>
      <c r="AU1055" s="101"/>
      <c r="AV1055" s="96">
        <f t="shared" si="254"/>
        <v>3</v>
      </c>
      <c r="AW1055" s="96" t="str">
        <f t="shared" si="255"/>
        <v/>
      </c>
      <c r="AX1055" s="96" t="str">
        <f t="shared" si="256"/>
        <v/>
      </c>
      <c r="AY1055" s="96">
        <f t="shared" si="257"/>
        <v>3</v>
      </c>
      <c r="AZ1055" s="96">
        <f t="shared" si="258"/>
        <v>2.4311889576483998</v>
      </c>
      <c r="BA1055" s="96"/>
      <c r="BB1055" s="96"/>
      <c r="BC1055" s="96"/>
      <c r="BD1055" s="96"/>
      <c r="BE1055"/>
      <c r="BF1055"/>
      <c r="BG1055"/>
      <c r="BH1055"/>
      <c r="BI1055"/>
      <c r="BJ1055" s="83"/>
      <c r="BK1055" s="83"/>
    </row>
    <row r="1056" spans="1:63" ht="14.1" customHeight="1" x14ac:dyDescent="0.2">
      <c r="A1056" s="96"/>
      <c r="B1056" s="96"/>
      <c r="C1056" s="135">
        <v>44330.416666666664</v>
      </c>
      <c r="D1056" s="96" t="s">
        <v>121</v>
      </c>
      <c r="E1056" s="96">
        <v>6.6989999999999998</v>
      </c>
      <c r="F1056" s="96">
        <v>8.7100000000000009</v>
      </c>
      <c r="G1056" s="96">
        <v>-14.77</v>
      </c>
      <c r="H1056" s="96">
        <v>40.57</v>
      </c>
      <c r="I1056" s="96">
        <v>0.40100000000000002</v>
      </c>
      <c r="J1056" s="96" t="s">
        <v>78</v>
      </c>
      <c r="K1056" s="96">
        <v>40.299999999999997</v>
      </c>
      <c r="L1056" s="96">
        <v>7.0026650000000004</v>
      </c>
      <c r="M1056" s="96">
        <v>-4.3364200000000004</v>
      </c>
      <c r="N1056" s="96">
        <v>7.0950059999999997</v>
      </c>
      <c r="O1056" s="96">
        <v>-5.5814810000000001</v>
      </c>
      <c r="P1056" s="96">
        <v>8100000</v>
      </c>
      <c r="Q1056" s="96">
        <v>8400000</v>
      </c>
      <c r="R1056" s="96">
        <v>0.96</v>
      </c>
      <c r="S1056" s="96">
        <v>19.489999999999998</v>
      </c>
      <c r="T1056" s="96" t="s">
        <v>169</v>
      </c>
      <c r="U1056" s="96">
        <v>13.901999999999999</v>
      </c>
      <c r="V1056" s="96">
        <f t="shared" si="246"/>
        <v>2.2577761846879998</v>
      </c>
      <c r="W1056" s="96">
        <f t="shared" si="247"/>
        <v>6.7659899999999995</v>
      </c>
      <c r="X1056" s="96">
        <f t="shared" si="248"/>
        <v>6.8329800000000001</v>
      </c>
      <c r="Y1056" s="103">
        <f t="shared" si="249"/>
        <v>6.5650199999999996</v>
      </c>
      <c r="Z1056" s="103">
        <f t="shared" si="250"/>
        <v>7.0950059999999997</v>
      </c>
      <c r="AA1056" s="103">
        <f t="shared" si="251"/>
        <v>6.4310399999999994</v>
      </c>
      <c r="AB1056" s="96"/>
      <c r="AC1056" s="96"/>
      <c r="AD1056" s="96">
        <v>6.53</v>
      </c>
      <c r="AE1056" s="96">
        <f t="shared" si="252"/>
        <v>0</v>
      </c>
      <c r="AF1056" s="96">
        <f t="shared" si="259"/>
        <v>0.97477235408269902</v>
      </c>
      <c r="AG1056" s="96"/>
      <c r="AH1056" s="103">
        <f>IF(AND(M1056&lt;Variables!$G$6,M1056&gt;Variables!$G$5),0,1)</f>
        <v>0</v>
      </c>
      <c r="AI1056" s="103">
        <f t="shared" si="253"/>
        <v>1</v>
      </c>
      <c r="AJ1056" s="103">
        <f>IF(I1056&gt;Variables!$G$7,0,1)</f>
        <v>0</v>
      </c>
      <c r="AK1056" s="103">
        <f>IF(F1056&gt;Variables!$G$8,0,1)</f>
        <v>1</v>
      </c>
      <c r="AL1056" s="103">
        <f>IF(G1056&gt;Variables!$G$9,0,1)</f>
        <v>1</v>
      </c>
      <c r="AM1056" s="103">
        <f>IF(AND(K1056&gt;Variables!$G$10,K1056&lt;Variables!$G$11),0,1)</f>
        <v>1</v>
      </c>
      <c r="AN1056" s="103">
        <f>IF(H1056&lt;Variables!$G$13,1,0)</f>
        <v>1</v>
      </c>
      <c r="AO1056" s="101">
        <f>IF(R1056&lt;Variables!$G$12,0,1)</f>
        <v>0</v>
      </c>
      <c r="AP1056" s="104">
        <f t="shared" si="245"/>
        <v>1</v>
      </c>
      <c r="AQ1056" s="103"/>
      <c r="AR1056" s="103"/>
      <c r="AS1056" s="103"/>
      <c r="AT1056" s="103">
        <v>1</v>
      </c>
      <c r="AU1056" s="103"/>
      <c r="AV1056" s="96" t="str">
        <f t="shared" si="254"/>
        <v/>
      </c>
      <c r="AW1056" s="96">
        <f t="shared" si="255"/>
        <v>1</v>
      </c>
      <c r="AX1056" s="96" t="str">
        <f t="shared" si="256"/>
        <v/>
      </c>
      <c r="AY1056" s="96">
        <f t="shared" si="257"/>
        <v>1</v>
      </c>
      <c r="AZ1056" s="96">
        <f t="shared" si="258"/>
        <v>2.2555999846879997</v>
      </c>
      <c r="BA1056" s="96"/>
      <c r="BB1056" s="96"/>
      <c r="BC1056" s="96"/>
      <c r="BD1056" s="96"/>
      <c r="BE1056"/>
      <c r="BF1056"/>
      <c r="BG1056"/>
      <c r="BH1056"/>
      <c r="BI1056"/>
      <c r="BJ1056" s="83"/>
      <c r="BK1056" s="83"/>
    </row>
    <row r="1057" spans="1:63" ht="14.1" customHeight="1" x14ac:dyDescent="0.2">
      <c r="A1057" s="96"/>
      <c r="B1057" s="96"/>
      <c r="C1057" s="135">
        <v>44330.416666666664</v>
      </c>
      <c r="D1057" s="96" t="s">
        <v>182</v>
      </c>
      <c r="E1057" s="96">
        <v>25.35</v>
      </c>
      <c r="F1057" s="96">
        <v>9.18</v>
      </c>
      <c r="G1057" s="96">
        <v>5.63</v>
      </c>
      <c r="H1057" s="96">
        <v>2280</v>
      </c>
      <c r="I1057" s="96">
        <v>-80.162999999999997</v>
      </c>
      <c r="J1057" s="96" t="s">
        <v>76</v>
      </c>
      <c r="K1057" s="96">
        <v>76.63</v>
      </c>
      <c r="L1057" s="96">
        <v>24.743770000000001</v>
      </c>
      <c r="M1057" s="96">
        <v>2.4500310000000001</v>
      </c>
      <c r="N1057" s="96">
        <v>24.612712999999999</v>
      </c>
      <c r="O1057" s="96">
        <v>2.9955539999999998</v>
      </c>
      <c r="P1057" s="96">
        <v>1374000</v>
      </c>
      <c r="Q1057" s="96">
        <v>7858000</v>
      </c>
      <c r="R1057" s="96">
        <v>0.17</v>
      </c>
      <c r="S1057" s="96">
        <v>19.489999999999998</v>
      </c>
      <c r="T1057" s="96" t="s">
        <v>169</v>
      </c>
      <c r="U1057" s="96">
        <v>13.901999999999999</v>
      </c>
      <c r="V1057" s="96">
        <f t="shared" si="246"/>
        <v>2.3907603818693599</v>
      </c>
      <c r="W1057" s="97">
        <f t="shared" si="247"/>
        <v>25.6035</v>
      </c>
      <c r="X1057" s="96">
        <f t="shared" si="248"/>
        <v>25.857000000000003</v>
      </c>
      <c r="Y1057" s="96">
        <f t="shared" si="249"/>
        <v>24.843</v>
      </c>
      <c r="Z1057" s="96">
        <f t="shared" si="250"/>
        <v>24.612712999999999</v>
      </c>
      <c r="AA1057" s="96">
        <f t="shared" si="251"/>
        <v>24.336000000000002</v>
      </c>
      <c r="AB1057" s="96"/>
      <c r="AC1057" s="96">
        <v>26.03</v>
      </c>
      <c r="AD1057" s="96">
        <v>25.11</v>
      </c>
      <c r="AE1057" s="97">
        <f t="shared" si="252"/>
        <v>1.0268244575936885</v>
      </c>
      <c r="AF1057" s="96">
        <f t="shared" si="259"/>
        <v>0.9905325443786982</v>
      </c>
      <c r="AG1057" s="96"/>
      <c r="AH1057" s="97">
        <f>IF(AND(M1057&lt;Variables!$G$6,M1057&gt;Variables!$G$5),0,1)</f>
        <v>1</v>
      </c>
      <c r="AI1057" s="97">
        <f t="shared" si="253"/>
        <v>0</v>
      </c>
      <c r="AJ1057" s="97">
        <f>IF(I1057&gt;Variables!$G$7,0,1)</f>
        <v>1</v>
      </c>
      <c r="AK1057" s="97">
        <f>IF(F1057&gt;Variables!$G$8,0,1)</f>
        <v>0</v>
      </c>
      <c r="AL1057" s="97">
        <f>IF(G1057&gt;Variables!$G$9,0,1)</f>
        <v>1</v>
      </c>
      <c r="AM1057" s="97">
        <f>IF(AND(K1057&gt;Variables!$G$10,K1057&lt;Variables!$G$11),0,1)</f>
        <v>1</v>
      </c>
      <c r="AN1057" s="103">
        <f>IF(H1057&lt;Variables!$G$13,1,0)</f>
        <v>1</v>
      </c>
      <c r="AO1057" s="101">
        <f>IF(R1057&lt;Variables!$G$12,0,1)</f>
        <v>0</v>
      </c>
      <c r="AP1057" s="99">
        <f t="shared" si="245"/>
        <v>0</v>
      </c>
      <c r="AQ1057" s="97"/>
      <c r="AR1057" s="97"/>
      <c r="AS1057" s="97">
        <v>1</v>
      </c>
      <c r="AT1057" s="97"/>
      <c r="AU1057" s="97"/>
      <c r="AV1057" s="96">
        <f t="shared" si="254"/>
        <v>3</v>
      </c>
      <c r="AW1057" s="96" t="str">
        <f t="shared" si="255"/>
        <v/>
      </c>
      <c r="AX1057" s="96" t="str">
        <f t="shared" si="256"/>
        <v/>
      </c>
      <c r="AY1057" s="96">
        <f t="shared" si="257"/>
        <v>3</v>
      </c>
      <c r="AZ1057" s="96">
        <f t="shared" si="258"/>
        <v>2.3866223618693598</v>
      </c>
      <c r="BA1057" s="96"/>
      <c r="BB1057" s="96"/>
      <c r="BC1057" s="96"/>
      <c r="BD1057" s="96"/>
      <c r="BE1057"/>
      <c r="BF1057"/>
      <c r="BG1057"/>
      <c r="BH1057"/>
      <c r="BI1057"/>
      <c r="BJ1057" s="83"/>
      <c r="BK1057" s="83"/>
    </row>
    <row r="1058" spans="1:63" ht="14.1" customHeight="1" x14ac:dyDescent="0.2">
      <c r="A1058" s="96"/>
      <c r="B1058" s="96"/>
      <c r="C1058" s="135">
        <v>44330.416666666664</v>
      </c>
      <c r="D1058" s="96" t="s">
        <v>184</v>
      </c>
      <c r="E1058" s="96">
        <v>22.902699999999999</v>
      </c>
      <c r="F1058" s="96">
        <v>16.73</v>
      </c>
      <c r="G1058" s="96">
        <v>7.88</v>
      </c>
      <c r="H1058" s="96">
        <v>1950</v>
      </c>
      <c r="I1058" s="96">
        <v>-6.0979999999999999</v>
      </c>
      <c r="J1058" s="96" t="s">
        <v>78</v>
      </c>
      <c r="K1058" s="96">
        <v>69.62</v>
      </c>
      <c r="L1058" s="96">
        <v>22.36627</v>
      </c>
      <c r="M1058" s="96">
        <v>2.3983880000000002</v>
      </c>
      <c r="N1058" s="96">
        <v>22.266026</v>
      </c>
      <c r="O1058" s="96">
        <v>2.8593980000000001</v>
      </c>
      <c r="P1058" s="96">
        <v>7001000</v>
      </c>
      <c r="Q1058" s="96">
        <v>21959000</v>
      </c>
      <c r="R1058" s="96">
        <v>0.32</v>
      </c>
      <c r="S1058" s="96">
        <v>19.489999999999998</v>
      </c>
      <c r="T1058" s="96" t="s">
        <v>169</v>
      </c>
      <c r="U1058" s="96">
        <v>13.901999999999999</v>
      </c>
      <c r="V1058" s="96">
        <f t="shared" si="246"/>
        <v>2.3720063080467195</v>
      </c>
      <c r="W1058" s="101">
        <f t="shared" si="247"/>
        <v>23.131726999999998</v>
      </c>
      <c r="X1058" s="101">
        <f t="shared" si="248"/>
        <v>23.360754</v>
      </c>
      <c r="Y1058" s="96">
        <f t="shared" si="249"/>
        <v>22.444645999999999</v>
      </c>
      <c r="Z1058" s="96">
        <f t="shared" si="250"/>
        <v>22.266026</v>
      </c>
      <c r="AA1058" s="96">
        <f t="shared" si="251"/>
        <v>21.986591999999998</v>
      </c>
      <c r="AB1058" s="96"/>
      <c r="AC1058" s="96">
        <v>23.46</v>
      </c>
      <c r="AD1058" s="96">
        <v>22.51</v>
      </c>
      <c r="AE1058" s="101">
        <f t="shared" si="252"/>
        <v>1.0243333755408752</v>
      </c>
      <c r="AF1058" s="96">
        <f t="shared" si="259"/>
        <v>0.98285355001812025</v>
      </c>
      <c r="AG1058" s="96"/>
      <c r="AH1058" s="101">
        <f>IF(AND(M1058&lt;Variables!$G$6,M1058&gt;Variables!$G$5),0,1)</f>
        <v>1</v>
      </c>
      <c r="AI1058" s="101">
        <f t="shared" si="253"/>
        <v>0</v>
      </c>
      <c r="AJ1058" s="101">
        <f>IF(I1058&gt;Variables!$G$7,0,1)</f>
        <v>1</v>
      </c>
      <c r="AK1058" s="101">
        <f>IF(F1058&gt;Variables!$G$8,0,1)</f>
        <v>0</v>
      </c>
      <c r="AL1058" s="101">
        <f>IF(G1058&gt;Variables!$G$9,0,1)</f>
        <v>1</v>
      </c>
      <c r="AM1058" s="101">
        <f>IF(AND(K1058&gt;Variables!$G$10,K1058&lt;Variables!$G$11),0,1)</f>
        <v>0</v>
      </c>
      <c r="AN1058" s="103">
        <f>IF(H1058&lt;Variables!$G$13,1,0)</f>
        <v>1</v>
      </c>
      <c r="AO1058" s="101">
        <f>IF(R1058&lt;Variables!$G$12,0,1)</f>
        <v>0</v>
      </c>
      <c r="AP1058" s="102">
        <f t="shared" si="245"/>
        <v>1</v>
      </c>
      <c r="AQ1058" s="101"/>
      <c r="AR1058" s="101">
        <v>1</v>
      </c>
      <c r="AS1058" s="101"/>
      <c r="AT1058" s="101"/>
      <c r="AU1058" s="101"/>
      <c r="AV1058" s="96">
        <f t="shared" si="254"/>
        <v>3</v>
      </c>
      <c r="AW1058" s="96" t="str">
        <f t="shared" si="255"/>
        <v/>
      </c>
      <c r="AX1058" s="96" t="str">
        <f t="shared" si="256"/>
        <v/>
      </c>
      <c r="AY1058" s="96">
        <f t="shared" si="257"/>
        <v>3</v>
      </c>
      <c r="AZ1058" s="96">
        <f t="shared" si="258"/>
        <v>2.3682468280467197</v>
      </c>
      <c r="BA1058" s="96"/>
      <c r="BB1058" s="96"/>
      <c r="BC1058" s="96"/>
      <c r="BD1058" s="96"/>
      <c r="BE1058"/>
      <c r="BF1058"/>
      <c r="BG1058"/>
      <c r="BH1058"/>
      <c r="BI1058"/>
      <c r="BJ1058" s="83"/>
      <c r="BK1058" s="83"/>
    </row>
    <row r="1059" spans="1:63" ht="14.1" customHeight="1" x14ac:dyDescent="0.2">
      <c r="A1059" s="96"/>
      <c r="B1059" s="96"/>
      <c r="C1059" s="135">
        <v>44330.416666666664</v>
      </c>
      <c r="D1059" s="96" t="s">
        <v>91</v>
      </c>
      <c r="E1059" s="96">
        <v>22.664999999999999</v>
      </c>
      <c r="F1059" s="96">
        <v>10.31</v>
      </c>
      <c r="G1059" s="96">
        <v>8.1300000000000008</v>
      </c>
      <c r="H1059" s="96">
        <v>2010</v>
      </c>
      <c r="I1059" s="96">
        <v>1E-3</v>
      </c>
      <c r="J1059" s="96" t="s">
        <v>76</v>
      </c>
      <c r="K1059" s="96">
        <v>69.91</v>
      </c>
      <c r="L1059" s="96">
        <v>22.303421</v>
      </c>
      <c r="M1059" s="96">
        <v>1.6211819999999999</v>
      </c>
      <c r="N1059" s="96">
        <v>22.0898</v>
      </c>
      <c r="O1059" s="96">
        <v>2.603917</v>
      </c>
      <c r="P1059" s="96">
        <v>125584</v>
      </c>
      <c r="Q1059" s="96">
        <v>976443</v>
      </c>
      <c r="R1059" s="96">
        <v>0.13</v>
      </c>
      <c r="S1059" s="96">
        <v>19.489999999999998</v>
      </c>
      <c r="T1059" s="96" t="s">
        <v>169</v>
      </c>
      <c r="U1059" s="96">
        <v>13.901999999999999</v>
      </c>
      <c r="V1059" s="96">
        <f t="shared" si="246"/>
        <v>2.4378987733054398</v>
      </c>
      <c r="W1059" s="96">
        <f t="shared" si="247"/>
        <v>22.891649999999998</v>
      </c>
      <c r="X1059" s="96">
        <f t="shared" si="248"/>
        <v>23.118299999999998</v>
      </c>
      <c r="Y1059" s="103">
        <f t="shared" si="249"/>
        <v>22.2117</v>
      </c>
      <c r="Z1059" s="103">
        <f t="shared" si="250"/>
        <v>22.0898</v>
      </c>
      <c r="AA1059" s="103">
        <f t="shared" si="251"/>
        <v>21.758399999999998</v>
      </c>
      <c r="AB1059" s="96"/>
      <c r="AC1059" s="96">
        <v>23</v>
      </c>
      <c r="AD1059" s="96">
        <v>22.11</v>
      </c>
      <c r="AE1059" s="97">
        <f t="shared" si="252"/>
        <v>1.0147804985660711</v>
      </c>
      <c r="AF1059" s="96">
        <f t="shared" si="259"/>
        <v>0.97551290536068824</v>
      </c>
      <c r="AG1059" s="96"/>
      <c r="AH1059" s="103">
        <f>IF(AND(M1059&lt;Variables!$G$6,M1059&gt;Variables!$G$5),0,1)</f>
        <v>1</v>
      </c>
      <c r="AI1059" s="103">
        <f t="shared" si="253"/>
        <v>0</v>
      </c>
      <c r="AJ1059" s="103">
        <f>IF(I1059&gt;Variables!$G$7,0,1)</f>
        <v>0</v>
      </c>
      <c r="AK1059" s="103">
        <f>IF(F1059&gt;Variables!$G$8,0,1)</f>
        <v>0</v>
      </c>
      <c r="AL1059" s="103">
        <f>IF(G1059&gt;Variables!$G$9,0,1)</f>
        <v>1</v>
      </c>
      <c r="AM1059" s="103">
        <f>IF(AND(K1059&gt;Variables!$G$10,K1059&lt;Variables!$G$11),0,1)</f>
        <v>0</v>
      </c>
      <c r="AN1059" s="103">
        <f>IF(H1059&lt;Variables!$G$13,1,0)</f>
        <v>1</v>
      </c>
      <c r="AO1059" s="101">
        <f>IF(R1059&lt;Variables!$G$12,0,1)</f>
        <v>0</v>
      </c>
      <c r="AP1059" s="104">
        <f t="shared" si="245"/>
        <v>0</v>
      </c>
      <c r="AQ1059" s="103"/>
      <c r="AR1059" s="103"/>
      <c r="AS1059" s="103"/>
      <c r="AT1059" s="103">
        <v>1</v>
      </c>
      <c r="AU1059" s="103"/>
      <c r="AV1059" s="96">
        <f t="shared" si="254"/>
        <v>3</v>
      </c>
      <c r="AW1059" s="96" t="str">
        <f t="shared" si="255"/>
        <v/>
      </c>
      <c r="AX1059" s="96" t="str">
        <f t="shared" si="256"/>
        <v/>
      </c>
      <c r="AY1059" s="96">
        <f t="shared" si="257"/>
        <v>3</v>
      </c>
      <c r="AZ1059" s="96">
        <f t="shared" si="258"/>
        <v>2.4341236333054397</v>
      </c>
      <c r="BA1059" s="96"/>
      <c r="BB1059" s="96"/>
      <c r="BC1059" s="96"/>
      <c r="BD1059" s="96"/>
      <c r="BE1059"/>
      <c r="BF1059"/>
      <c r="BG1059"/>
      <c r="BH1059"/>
      <c r="BI1059"/>
      <c r="BJ1059" s="83"/>
      <c r="BK1059" s="83"/>
    </row>
    <row r="1060" spans="1:63" ht="14.1" customHeight="1" x14ac:dyDescent="0.2">
      <c r="A1060" s="96"/>
      <c r="B1060" s="96"/>
      <c r="C1060" s="135">
        <v>44330.416666666664</v>
      </c>
      <c r="D1060" s="96" t="s">
        <v>97</v>
      </c>
      <c r="E1060" s="96">
        <v>25.0701</v>
      </c>
      <c r="F1060" s="96">
        <v>14.71</v>
      </c>
      <c r="G1060" s="96">
        <v>0.08</v>
      </c>
      <c r="H1060" s="96">
        <v>10800</v>
      </c>
      <c r="I1060" s="96">
        <v>-89.528999999999996</v>
      </c>
      <c r="J1060" s="96" t="s">
        <v>76</v>
      </c>
      <c r="K1060" s="96">
        <v>65.099999999999994</v>
      </c>
      <c r="L1060" s="96">
        <v>24.682265000000001</v>
      </c>
      <c r="M1060" s="96">
        <v>1.57131</v>
      </c>
      <c r="N1060" s="96">
        <v>24.740677000000002</v>
      </c>
      <c r="O1060" s="96">
        <v>1.331502</v>
      </c>
      <c r="P1060" s="96">
        <v>24057000</v>
      </c>
      <c r="Q1060" s="96">
        <v>36608000</v>
      </c>
      <c r="R1060" s="96">
        <v>0.66</v>
      </c>
      <c r="S1060" s="96">
        <v>19.489999999999998</v>
      </c>
      <c r="T1060" s="96" t="s">
        <v>169</v>
      </c>
      <c r="U1060" s="96">
        <v>13.901999999999999</v>
      </c>
      <c r="V1060" s="96">
        <f t="shared" si="246"/>
        <v>2.4140589964719998</v>
      </c>
      <c r="W1060" s="96">
        <f t="shared" si="247"/>
        <v>25.320800999999999</v>
      </c>
      <c r="X1060" s="96">
        <f t="shared" si="248"/>
        <v>25.571501999999999</v>
      </c>
      <c r="Y1060" s="105">
        <f t="shared" si="249"/>
        <v>24.568698000000001</v>
      </c>
      <c r="Z1060" s="105">
        <f t="shared" si="250"/>
        <v>24.740677000000002</v>
      </c>
      <c r="AA1060" s="105">
        <f t="shared" si="251"/>
        <v>24.067295999999999</v>
      </c>
      <c r="AB1060" s="96"/>
      <c r="AC1060" s="96">
        <v>25.39</v>
      </c>
      <c r="AD1060" s="96">
        <v>24.62</v>
      </c>
      <c r="AE1060" s="97">
        <f t="shared" si="252"/>
        <v>1.0127602203421606</v>
      </c>
      <c r="AF1060" s="96">
        <f t="shared" si="259"/>
        <v>0.98204634205687258</v>
      </c>
      <c r="AG1060" s="96"/>
      <c r="AH1060" s="105">
        <f>IF(AND(M1060&lt;Variables!$G$6,M1060&gt;Variables!$G$5),0,1)</f>
        <v>1</v>
      </c>
      <c r="AI1060" s="105">
        <f t="shared" si="253"/>
        <v>1</v>
      </c>
      <c r="AJ1060" s="105">
        <f>IF(I1060&gt;Variables!$G$7,0,1)</f>
        <v>1</v>
      </c>
      <c r="AK1060" s="105">
        <f>IF(F1060&gt;Variables!$G$8,0,1)</f>
        <v>0</v>
      </c>
      <c r="AL1060" s="105">
        <f>IF(G1060&gt;Variables!$G$9,0,1)</f>
        <v>1</v>
      </c>
      <c r="AM1060" s="105">
        <f>IF(AND(K1060&gt;Variables!$G$10,K1060&lt;Variables!$G$11),0,1)</f>
        <v>0</v>
      </c>
      <c r="AN1060" s="103">
        <f>IF(H1060&lt;Variables!$G$13,1,0)</f>
        <v>0</v>
      </c>
      <c r="AO1060" s="101">
        <f>IF(R1060&lt;Variables!$G$12,0,1)</f>
        <v>0</v>
      </c>
      <c r="AP1060" s="106">
        <f t="shared" si="245"/>
        <v>0</v>
      </c>
      <c r="AQ1060" s="105"/>
      <c r="AR1060" s="105"/>
      <c r="AS1060" s="105"/>
      <c r="AT1060" s="105"/>
      <c r="AU1060" s="105">
        <v>1</v>
      </c>
      <c r="AV1060" s="96">
        <f t="shared" si="254"/>
        <v>3</v>
      </c>
      <c r="AW1060" s="96" t="str">
        <f t="shared" si="255"/>
        <v/>
      </c>
      <c r="AX1060" s="96" t="str">
        <f t="shared" si="256"/>
        <v/>
      </c>
      <c r="AY1060" s="96">
        <f t="shared" si="257"/>
        <v>3</v>
      </c>
      <c r="AZ1060" s="96">
        <f t="shared" si="258"/>
        <v>2.4105435964719999</v>
      </c>
      <c r="BA1060" s="96"/>
      <c r="BB1060" s="96"/>
      <c r="BC1060" s="96"/>
      <c r="BD1060" s="96"/>
      <c r="BE1060"/>
      <c r="BF1060"/>
      <c r="BG1060"/>
      <c r="BH1060"/>
      <c r="BI1060"/>
      <c r="BJ1060" s="83"/>
      <c r="BK1060" s="83"/>
    </row>
    <row r="1061" spans="1:63" ht="14.1" customHeight="1" x14ac:dyDescent="0.2">
      <c r="A1061" s="96"/>
      <c r="B1061" s="96"/>
      <c r="C1061" s="135">
        <v>44330.416666666664</v>
      </c>
      <c r="D1061" s="96" t="s">
        <v>186</v>
      </c>
      <c r="E1061" s="96">
        <v>16.049399999999999</v>
      </c>
      <c r="F1061" s="96">
        <v>8.4600000000000009</v>
      </c>
      <c r="G1061" s="96">
        <v>5.24</v>
      </c>
      <c r="H1061" s="96">
        <v>2120</v>
      </c>
      <c r="I1061" s="96">
        <v>-36.558999999999997</v>
      </c>
      <c r="J1061" s="96" t="s">
        <v>78</v>
      </c>
      <c r="K1061" s="96">
        <v>74.91</v>
      </c>
      <c r="L1061" s="96">
        <v>15.602959999999999</v>
      </c>
      <c r="M1061" s="96">
        <v>2.8612519999999999</v>
      </c>
      <c r="N1061" s="96">
        <v>15.590835</v>
      </c>
      <c r="O1061" s="96">
        <v>2.9412440000000002</v>
      </c>
      <c r="P1061" s="96">
        <v>1246000</v>
      </c>
      <c r="Q1061" s="96">
        <v>9225000</v>
      </c>
      <c r="R1061" s="96">
        <v>0.14000000000000001</v>
      </c>
      <c r="S1061" s="96">
        <v>19.489999999999998</v>
      </c>
      <c r="T1061" s="96" t="s">
        <v>169</v>
      </c>
      <c r="U1061" s="96">
        <v>13.901999999999999</v>
      </c>
      <c r="V1061" s="96">
        <f t="shared" si="246"/>
        <v>2.3448363502198402</v>
      </c>
      <c r="W1061" s="101">
        <f t="shared" si="247"/>
        <v>16.209893999999998</v>
      </c>
      <c r="X1061" s="101">
        <f t="shared" si="248"/>
        <v>16.370387999999998</v>
      </c>
      <c r="Y1061" s="96">
        <f t="shared" si="249"/>
        <v>15.728411999999999</v>
      </c>
      <c r="Z1061" s="96">
        <f t="shared" si="250"/>
        <v>15.590835</v>
      </c>
      <c r="AA1061" s="96">
        <f t="shared" si="251"/>
        <v>15.407423999999999</v>
      </c>
      <c r="AB1061" s="96"/>
      <c r="AC1061" s="96">
        <v>16.38</v>
      </c>
      <c r="AD1061" s="96"/>
      <c r="AE1061" s="101">
        <f t="shared" si="252"/>
        <v>1.0205989008934915</v>
      </c>
      <c r="AF1061" s="96">
        <f t="shared" si="259"/>
        <v>0</v>
      </c>
      <c r="AG1061" s="96"/>
      <c r="AH1061" s="101">
        <f>IF(AND(M1061&lt;Variables!$G$6,M1061&gt;Variables!$G$5),0,1)</f>
        <v>1</v>
      </c>
      <c r="AI1061" s="101">
        <f t="shared" si="253"/>
        <v>0</v>
      </c>
      <c r="AJ1061" s="101">
        <f>IF(I1061&gt;Variables!$G$7,0,1)</f>
        <v>1</v>
      </c>
      <c r="AK1061" s="101">
        <f>IF(F1061&gt;Variables!$G$8,0,1)</f>
        <v>1</v>
      </c>
      <c r="AL1061" s="101">
        <f>IF(G1061&gt;Variables!$G$9,0,1)</f>
        <v>1</v>
      </c>
      <c r="AM1061" s="101">
        <f>IF(AND(K1061&gt;Variables!$G$10,K1061&lt;Variables!$G$11),0,1)</f>
        <v>0</v>
      </c>
      <c r="AN1061" s="103">
        <f>IF(H1061&lt;Variables!$G$13,1,0)</f>
        <v>1</v>
      </c>
      <c r="AO1061" s="101">
        <f>IF(R1061&lt;Variables!$G$12,0,1)</f>
        <v>0</v>
      </c>
      <c r="AP1061" s="102">
        <f t="shared" si="245"/>
        <v>1</v>
      </c>
      <c r="AQ1061" s="101"/>
      <c r="AR1061" s="101">
        <v>1</v>
      </c>
      <c r="AS1061" s="101"/>
      <c r="AT1061" s="101"/>
      <c r="AU1061" s="101"/>
      <c r="AV1061" s="96">
        <f t="shared" si="254"/>
        <v>3</v>
      </c>
      <c r="AW1061" s="96" t="str">
        <f t="shared" si="255"/>
        <v/>
      </c>
      <c r="AX1061" s="96" t="str">
        <f t="shared" si="256"/>
        <v/>
      </c>
      <c r="AY1061" s="96">
        <f t="shared" si="257"/>
        <v>3</v>
      </c>
      <c r="AZ1061" s="96">
        <f t="shared" si="258"/>
        <v>2.34079121021984</v>
      </c>
      <c r="BA1061" s="96"/>
      <c r="BB1061" s="96"/>
      <c r="BC1061" s="96"/>
      <c r="BD1061" s="96"/>
      <c r="BE1061"/>
      <c r="BF1061"/>
      <c r="BG1061"/>
      <c r="BH1061"/>
      <c r="BI1061"/>
      <c r="BJ1061" s="83"/>
      <c r="BK1061" s="83"/>
    </row>
    <row r="1062" spans="1:63" ht="14.1" customHeight="1" x14ac:dyDescent="0.2">
      <c r="A1062" s="96"/>
      <c r="B1062" s="96"/>
      <c r="C1062" s="135">
        <v>44330.416666666664</v>
      </c>
      <c r="D1062" s="96" t="s">
        <v>187</v>
      </c>
      <c r="E1062" s="96">
        <v>13.975</v>
      </c>
      <c r="F1062" s="96">
        <v>20.05</v>
      </c>
      <c r="G1062" s="96">
        <v>4.45</v>
      </c>
      <c r="H1062" s="96">
        <v>2450</v>
      </c>
      <c r="I1062" s="96">
        <v>-74.855999999999995</v>
      </c>
      <c r="J1062" s="96" t="s">
        <v>76</v>
      </c>
      <c r="K1062" s="96">
        <v>60.82</v>
      </c>
      <c r="L1062" s="96">
        <v>14.006539999999999</v>
      </c>
      <c r="M1062" s="96">
        <v>-0.22518099999999999</v>
      </c>
      <c r="N1062" s="96">
        <v>13.796694</v>
      </c>
      <c r="O1062" s="96">
        <v>1.2923849999999999</v>
      </c>
      <c r="P1062" s="96">
        <v>434658</v>
      </c>
      <c r="Q1062" s="96">
        <v>433620</v>
      </c>
      <c r="R1062" s="96">
        <v>1</v>
      </c>
      <c r="S1062" s="96">
        <v>19.489999999999998</v>
      </c>
      <c r="T1062" s="96" t="s">
        <v>169</v>
      </c>
      <c r="U1062" s="96">
        <v>13.901999999999999</v>
      </c>
      <c r="V1062" s="96">
        <f t="shared" si="246"/>
        <v>2.4919863979169596</v>
      </c>
      <c r="W1062" s="97">
        <f t="shared" si="247"/>
        <v>14.114749999999999</v>
      </c>
      <c r="X1062" s="96">
        <f t="shared" si="248"/>
        <v>14.2545</v>
      </c>
      <c r="Y1062" s="96">
        <f t="shared" si="249"/>
        <v>13.695499999999999</v>
      </c>
      <c r="Z1062" s="96">
        <f t="shared" si="250"/>
        <v>13.796694</v>
      </c>
      <c r="AA1062" s="96">
        <f t="shared" si="251"/>
        <v>13.415999999999999</v>
      </c>
      <c r="AB1062" s="96"/>
      <c r="AC1062" s="96">
        <v>14.45</v>
      </c>
      <c r="AD1062" s="96">
        <v>13.8</v>
      </c>
      <c r="AE1062" s="97">
        <f t="shared" si="252"/>
        <v>1.033989266547406</v>
      </c>
      <c r="AF1062" s="96">
        <f t="shared" si="259"/>
        <v>0.98747763864042937</v>
      </c>
      <c r="AG1062" s="96"/>
      <c r="AH1062" s="97">
        <f>IF(AND(M1062&lt;Variables!$G$6,M1062&gt;Variables!$G$5),0,1)</f>
        <v>1</v>
      </c>
      <c r="AI1062" s="97">
        <f t="shared" si="253"/>
        <v>0</v>
      </c>
      <c r="AJ1062" s="97">
        <f>IF(I1062&gt;Variables!$G$7,0,1)</f>
        <v>1</v>
      </c>
      <c r="AK1062" s="97">
        <f>IF(F1062&gt;Variables!$G$8,0,1)</f>
        <v>0</v>
      </c>
      <c r="AL1062" s="97">
        <f>IF(G1062&gt;Variables!$G$9,0,1)</f>
        <v>1</v>
      </c>
      <c r="AM1062" s="97">
        <f>IF(AND(K1062&gt;Variables!$G$10,K1062&lt;Variables!$G$11),0,1)</f>
        <v>0</v>
      </c>
      <c r="AN1062" s="103">
        <f>IF(H1062&lt;Variables!$G$13,1,0)</f>
        <v>1</v>
      </c>
      <c r="AO1062" s="101">
        <f>IF(R1062&lt;Variables!$G$12,0,1)</f>
        <v>0</v>
      </c>
      <c r="AP1062" s="99">
        <f t="shared" si="245"/>
        <v>0</v>
      </c>
      <c r="AQ1062" s="97"/>
      <c r="AR1062" s="97"/>
      <c r="AS1062" s="97"/>
      <c r="AT1062" s="97"/>
      <c r="AU1062" s="97"/>
      <c r="AV1062" s="96">
        <f t="shared" si="254"/>
        <v>3</v>
      </c>
      <c r="AW1062" s="96" t="str">
        <f t="shared" si="255"/>
        <v/>
      </c>
      <c r="AX1062" s="96" t="str">
        <f t="shared" si="256"/>
        <v/>
      </c>
      <c r="AY1062" s="96">
        <f t="shared" si="257"/>
        <v>3</v>
      </c>
      <c r="AZ1062" s="96">
        <f t="shared" si="258"/>
        <v>2.4887021179169597</v>
      </c>
      <c r="BA1062" s="96"/>
      <c r="BB1062" s="96"/>
      <c r="BC1062" s="96"/>
      <c r="BD1062" s="96"/>
      <c r="BE1062"/>
      <c r="BF1062"/>
      <c r="BG1062"/>
      <c r="BH1062"/>
      <c r="BI1062"/>
      <c r="BJ1062" s="83"/>
      <c r="BK1062" s="83"/>
    </row>
    <row r="1063" spans="1:63" ht="14.1" customHeight="1" x14ac:dyDescent="0.2">
      <c r="A1063" s="96"/>
      <c r="B1063" s="96"/>
      <c r="C1063" s="135">
        <v>44330.416666666664</v>
      </c>
      <c r="D1063" s="96" t="s">
        <v>173</v>
      </c>
      <c r="E1063" s="96">
        <v>126.33499999999999</v>
      </c>
      <c r="F1063" s="96">
        <v>23.71</v>
      </c>
      <c r="G1063" s="96">
        <v>16.920000000000002</v>
      </c>
      <c r="H1063" s="96">
        <v>2220</v>
      </c>
      <c r="I1063" s="96">
        <v>176.84800000000001</v>
      </c>
      <c r="J1063" s="96" t="s">
        <v>76</v>
      </c>
      <c r="K1063" s="96">
        <v>68.400000000000006</v>
      </c>
      <c r="L1063" s="96">
        <v>123.65425</v>
      </c>
      <c r="M1063" s="96">
        <v>2.1679400000000002</v>
      </c>
      <c r="N1063" s="96">
        <v>121.947292</v>
      </c>
      <c r="O1063" s="96">
        <v>3.5980370000000002</v>
      </c>
      <c r="P1063" s="96">
        <v>239062</v>
      </c>
      <c r="Q1063" s="96">
        <v>307409</v>
      </c>
      <c r="R1063" s="96">
        <v>0.78</v>
      </c>
      <c r="S1063" s="96">
        <v>19.489999999999998</v>
      </c>
      <c r="T1063" s="96" t="s">
        <v>169</v>
      </c>
      <c r="U1063" s="96">
        <v>13.901999999999999</v>
      </c>
      <c r="V1063" s="96">
        <f t="shared" si="246"/>
        <v>2.386054962752</v>
      </c>
      <c r="W1063" s="101">
        <f t="shared" si="247"/>
        <v>127.59835</v>
      </c>
      <c r="X1063" s="101">
        <f t="shared" si="248"/>
        <v>128.86169999999998</v>
      </c>
      <c r="Y1063" s="96">
        <f t="shared" si="249"/>
        <v>123.80829999999999</v>
      </c>
      <c r="Z1063" s="96">
        <f t="shared" si="250"/>
        <v>121.947292</v>
      </c>
      <c r="AA1063" s="96">
        <f t="shared" si="251"/>
        <v>121.28159999999998</v>
      </c>
      <c r="AB1063" s="96"/>
      <c r="AC1063" s="96">
        <v>129.5</v>
      </c>
      <c r="AD1063" s="96"/>
      <c r="AE1063" s="101">
        <f t="shared" si="252"/>
        <v>1.0250524399414256</v>
      </c>
      <c r="AF1063" s="96">
        <f t="shared" si="259"/>
        <v>0</v>
      </c>
      <c r="AG1063" s="96"/>
      <c r="AH1063" s="101">
        <f>IF(AND(M1063&lt;Variables!$G$6,M1063&gt;Variables!$G$5),0,1)</f>
        <v>1</v>
      </c>
      <c r="AI1063" s="101">
        <f t="shared" si="253"/>
        <v>0</v>
      </c>
      <c r="AJ1063" s="101">
        <f>IF(I1063&gt;Variables!$G$7,0,1)</f>
        <v>0</v>
      </c>
      <c r="AK1063" s="101">
        <f>IF(F1063&gt;Variables!$G$8,0,1)</f>
        <v>0</v>
      </c>
      <c r="AL1063" s="101">
        <f>IF(G1063&gt;Variables!$G$9,0,1)</f>
        <v>0</v>
      </c>
      <c r="AM1063" s="101">
        <f>IF(AND(K1063&gt;Variables!$G$10,K1063&lt;Variables!$G$11),0,1)</f>
        <v>0</v>
      </c>
      <c r="AN1063" s="103">
        <f>IF(H1063&lt;Variables!$G$13,1,0)</f>
        <v>1</v>
      </c>
      <c r="AO1063" s="101">
        <f>IF(R1063&lt;Variables!$G$12,0,1)</f>
        <v>0</v>
      </c>
      <c r="AP1063" s="102">
        <f t="shared" si="245"/>
        <v>0</v>
      </c>
      <c r="AQ1063" s="102"/>
      <c r="AR1063" s="102">
        <v>1</v>
      </c>
      <c r="AS1063" s="102"/>
      <c r="AT1063" s="102"/>
      <c r="AU1063" s="102"/>
      <c r="AV1063" s="96">
        <f t="shared" si="254"/>
        <v>3</v>
      </c>
      <c r="AW1063" s="96" t="str">
        <f t="shared" si="255"/>
        <v/>
      </c>
      <c r="AX1063" s="96" t="str">
        <f t="shared" si="256"/>
        <v/>
      </c>
      <c r="AY1063" s="96">
        <f t="shared" si="257"/>
        <v>3</v>
      </c>
      <c r="AZ1063" s="96">
        <f t="shared" si="258"/>
        <v>2.3823613627519999</v>
      </c>
      <c r="BA1063" s="96"/>
      <c r="BB1063" s="96"/>
      <c r="BC1063" s="96"/>
      <c r="BD1063" s="96"/>
      <c r="BE1063"/>
      <c r="BF1063"/>
      <c r="BG1063"/>
      <c r="BH1063"/>
      <c r="BI1063"/>
      <c r="BJ1063" s="83"/>
      <c r="BK1063" s="83"/>
    </row>
    <row r="1064" spans="1:63" ht="14.1" customHeight="1" x14ac:dyDescent="0.2">
      <c r="A1064" s="96"/>
      <c r="B1064" s="96"/>
      <c r="C1064" s="135">
        <v>44330.423611111109</v>
      </c>
      <c r="D1064" s="96" t="s">
        <v>168</v>
      </c>
      <c r="E1064" s="96">
        <v>8.68</v>
      </c>
      <c r="F1064" s="96">
        <v>22.52</v>
      </c>
      <c r="G1064" s="96">
        <v>3.58</v>
      </c>
      <c r="H1064" s="96">
        <v>1510</v>
      </c>
      <c r="I1064" s="96">
        <v>-82.489000000000004</v>
      </c>
      <c r="J1064" s="96" t="s">
        <v>78</v>
      </c>
      <c r="K1064" s="96">
        <v>62.19</v>
      </c>
      <c r="L1064" s="96">
        <v>8.6180299999999992</v>
      </c>
      <c r="M1064" s="96">
        <v>0.71907399999999999</v>
      </c>
      <c r="N1064" s="96">
        <v>8.3935370000000002</v>
      </c>
      <c r="O1064" s="96">
        <v>3.4129049999999999</v>
      </c>
      <c r="P1064" s="96">
        <v>1890000</v>
      </c>
      <c r="Q1064" s="96">
        <v>1530000</v>
      </c>
      <c r="R1064" s="96">
        <v>1.24</v>
      </c>
      <c r="S1064" s="96">
        <v>27.306999999999999</v>
      </c>
      <c r="T1064" s="96" t="s">
        <v>169</v>
      </c>
      <c r="U1064" s="96">
        <v>17.334800000000001</v>
      </c>
      <c r="V1064" s="96">
        <f t="shared" si="246"/>
        <v>2.4492776771707199</v>
      </c>
      <c r="W1064" s="96">
        <f t="shared" si="247"/>
        <v>8.7667999999999999</v>
      </c>
      <c r="X1064" s="96">
        <f t="shared" si="248"/>
        <v>8.8536000000000001</v>
      </c>
      <c r="Y1064" s="103">
        <f t="shared" si="249"/>
        <v>8.5063999999999993</v>
      </c>
      <c r="Z1064" s="103">
        <f t="shared" si="250"/>
        <v>8.3935370000000002</v>
      </c>
      <c r="AA1064" s="103">
        <f t="shared" si="251"/>
        <v>8.3327999999999989</v>
      </c>
      <c r="AB1064" s="96"/>
      <c r="AC1064" s="96">
        <v>8.7899999999999991</v>
      </c>
      <c r="AD1064" s="96">
        <v>8.39</v>
      </c>
      <c r="AE1064" s="97">
        <f t="shared" si="252"/>
        <v>1.0126728110599077</v>
      </c>
      <c r="AF1064" s="96">
        <f t="shared" si="259"/>
        <v>0.96658986175115214</v>
      </c>
      <c r="AG1064" s="96"/>
      <c r="AH1064" s="103">
        <f>IF(AND(M1064&lt;Variables!$G$6,M1064&gt;Variables!$G$5),0,1)</f>
        <v>1</v>
      </c>
      <c r="AI1064" s="103">
        <f t="shared" si="253"/>
        <v>0</v>
      </c>
      <c r="AJ1064" s="103">
        <f>IF(I1064&gt;Variables!$G$7,0,1)</f>
        <v>1</v>
      </c>
      <c r="AK1064" s="103">
        <f>IF(F1064&gt;Variables!$G$8,0,1)</f>
        <v>0</v>
      </c>
      <c r="AL1064" s="103">
        <f>IF(G1064&gt;Variables!$G$9,0,1)</f>
        <v>1</v>
      </c>
      <c r="AM1064" s="103">
        <f>IF(AND(K1064&gt;Variables!$G$10,K1064&lt;Variables!$G$11),0,1)</f>
        <v>0</v>
      </c>
      <c r="AN1064" s="103">
        <f>IF(H1064&lt;Variables!$G$13,1,0)</f>
        <v>1</v>
      </c>
      <c r="AO1064" s="101">
        <f>IF(R1064&lt;Variables!$G$12,0,1)</f>
        <v>0</v>
      </c>
      <c r="AP1064" s="104">
        <f t="shared" si="245"/>
        <v>1</v>
      </c>
      <c r="AQ1064" s="104"/>
      <c r="AR1064" s="104"/>
      <c r="AS1064" s="104"/>
      <c r="AT1064" s="104">
        <v>1</v>
      </c>
      <c r="AU1064" s="104"/>
      <c r="AV1064" s="96">
        <f t="shared" si="254"/>
        <v>3</v>
      </c>
      <c r="AW1064" s="96" t="str">
        <f t="shared" si="255"/>
        <v/>
      </c>
      <c r="AX1064" s="96" t="str">
        <f t="shared" si="256"/>
        <v/>
      </c>
      <c r="AY1064" s="96">
        <f t="shared" si="257"/>
        <v>3</v>
      </c>
      <c r="AZ1064" s="96">
        <f t="shared" si="258"/>
        <v>2.4459194171707197</v>
      </c>
      <c r="BA1064" s="96"/>
      <c r="BB1064" s="96"/>
      <c r="BC1064" s="96"/>
      <c r="BD1064" s="96"/>
      <c r="BE1064"/>
      <c r="BF1064"/>
      <c r="BG1064"/>
      <c r="BH1064"/>
      <c r="BI1064"/>
      <c r="BJ1064" s="83"/>
      <c r="BK1064" s="83"/>
    </row>
    <row r="1065" spans="1:63" ht="14.1" customHeight="1" x14ac:dyDescent="0.2">
      <c r="A1065" s="96"/>
      <c r="B1065" s="96"/>
      <c r="C1065" s="135">
        <v>44330.423611111109</v>
      </c>
      <c r="D1065" s="96" t="s">
        <v>170</v>
      </c>
      <c r="E1065" s="96">
        <v>11.190099999999999</v>
      </c>
      <c r="F1065" s="96">
        <v>11.54</v>
      </c>
      <c r="G1065" s="96">
        <v>9.39</v>
      </c>
      <c r="H1065" s="96">
        <v>2340</v>
      </c>
      <c r="I1065" s="96">
        <v>-84.772999999999996</v>
      </c>
      <c r="J1065" s="96" t="s">
        <v>78</v>
      </c>
      <c r="K1065" s="96">
        <v>76.63</v>
      </c>
      <c r="L1065" s="96">
        <v>11.029434999999999</v>
      </c>
      <c r="M1065" s="96">
        <v>1.456693</v>
      </c>
      <c r="N1065" s="96">
        <v>10.817780000000001</v>
      </c>
      <c r="O1065" s="96">
        <v>3.4417369999999998</v>
      </c>
      <c r="P1065" s="96">
        <v>1840000</v>
      </c>
      <c r="Q1065" s="96">
        <v>3849000</v>
      </c>
      <c r="R1065" s="96">
        <v>0.48</v>
      </c>
      <c r="S1065" s="96">
        <v>27.306999999999999</v>
      </c>
      <c r="T1065" s="96" t="s">
        <v>169</v>
      </c>
      <c r="U1065" s="96">
        <v>17.334800000000001</v>
      </c>
      <c r="V1065" s="96">
        <f t="shared" si="246"/>
        <v>2.4929822525040799</v>
      </c>
      <c r="W1065" s="101">
        <f t="shared" si="247"/>
        <v>11.302000999999999</v>
      </c>
      <c r="X1065" s="101">
        <f t="shared" si="248"/>
        <v>11.413902</v>
      </c>
      <c r="Y1065" s="96">
        <f t="shared" si="249"/>
        <v>10.966297999999998</v>
      </c>
      <c r="Z1065" s="96">
        <f t="shared" si="250"/>
        <v>10.817780000000001</v>
      </c>
      <c r="AA1065" s="96">
        <f t="shared" si="251"/>
        <v>10.742495999999999</v>
      </c>
      <c r="AB1065" s="96"/>
      <c r="AC1065" s="96">
        <v>11.45</v>
      </c>
      <c r="AD1065" s="96">
        <v>11</v>
      </c>
      <c r="AE1065" s="101">
        <f t="shared" si="252"/>
        <v>1.0232258871681219</v>
      </c>
      <c r="AF1065" s="96">
        <f t="shared" si="259"/>
        <v>0.98301176933182011</v>
      </c>
      <c r="AG1065" s="96"/>
      <c r="AH1065" s="101">
        <f>IF(AND(M1065&lt;Variables!$G$6,M1065&gt;Variables!$G$5),0,1)</f>
        <v>1</v>
      </c>
      <c r="AI1065" s="101">
        <f t="shared" si="253"/>
        <v>0</v>
      </c>
      <c r="AJ1065" s="101">
        <f>IF(I1065&gt;Variables!$G$7,0,1)</f>
        <v>1</v>
      </c>
      <c r="AK1065" s="101">
        <f>IF(F1065&gt;Variables!$G$8,0,1)</f>
        <v>0</v>
      </c>
      <c r="AL1065" s="101">
        <f>IF(G1065&gt;Variables!$G$9,0,1)</f>
        <v>1</v>
      </c>
      <c r="AM1065" s="101">
        <f>IF(AND(K1065&gt;Variables!$G$10,K1065&lt;Variables!$G$11),0,1)</f>
        <v>1</v>
      </c>
      <c r="AN1065" s="103">
        <f>IF(H1065&lt;Variables!$G$13,1,0)</f>
        <v>1</v>
      </c>
      <c r="AO1065" s="101">
        <f>IF(R1065&lt;Variables!$G$12,0,1)</f>
        <v>0</v>
      </c>
      <c r="AP1065" s="102">
        <f t="shared" si="245"/>
        <v>1</v>
      </c>
      <c r="AQ1065" s="102"/>
      <c r="AR1065" s="102">
        <v>1</v>
      </c>
      <c r="AS1065" s="102"/>
      <c r="AT1065" s="102"/>
      <c r="AU1065" s="102"/>
      <c r="AV1065" s="96">
        <f t="shared" si="254"/>
        <v>3</v>
      </c>
      <c r="AW1065" s="96" t="str">
        <f t="shared" si="255"/>
        <v/>
      </c>
      <c r="AX1065" s="96" t="str">
        <f t="shared" si="256"/>
        <v/>
      </c>
      <c r="AY1065" s="96">
        <f t="shared" si="257"/>
        <v>3</v>
      </c>
      <c r="AZ1065" s="96">
        <f t="shared" si="258"/>
        <v>2.4888442325040798</v>
      </c>
      <c r="BA1065" s="96"/>
      <c r="BB1065" s="96"/>
      <c r="BC1065" s="96"/>
      <c r="BD1065" s="96"/>
      <c r="BE1065"/>
      <c r="BF1065"/>
      <c r="BG1065"/>
      <c r="BH1065"/>
      <c r="BI1065"/>
      <c r="BJ1065" s="83"/>
      <c r="BK1065" s="83"/>
    </row>
    <row r="1066" spans="1:63" ht="14.1" customHeight="1" x14ac:dyDescent="0.2">
      <c r="A1066" s="96"/>
      <c r="B1066" s="96"/>
      <c r="C1066" s="141">
        <v>44330.423611111109</v>
      </c>
      <c r="D1066" s="89" t="s">
        <v>171</v>
      </c>
      <c r="E1066" s="89">
        <v>0.70189999999999997</v>
      </c>
      <c r="F1066" s="89">
        <v>21.84</v>
      </c>
      <c r="G1066" s="89">
        <v>-7.89</v>
      </c>
      <c r="H1066" s="89">
        <v>82</v>
      </c>
      <c r="I1066" s="89">
        <v>-60.689</v>
      </c>
      <c r="J1066" s="89" t="s">
        <v>76</v>
      </c>
      <c r="K1066" s="89">
        <v>53.79</v>
      </c>
      <c r="L1066" s="89">
        <v>0.70066200000000001</v>
      </c>
      <c r="M1066" s="89">
        <v>0.176647</v>
      </c>
      <c r="N1066" s="89">
        <v>0.71142899999999998</v>
      </c>
      <c r="O1066" s="96">
        <v>-1.3394239999999999</v>
      </c>
      <c r="P1066" s="96">
        <v>14360000</v>
      </c>
      <c r="Q1066" s="96">
        <v>4340000</v>
      </c>
      <c r="R1066" s="96">
        <v>3.31</v>
      </c>
      <c r="S1066" s="96">
        <v>27.306999999999999</v>
      </c>
      <c r="T1066" s="96" t="s">
        <v>169</v>
      </c>
      <c r="U1066" s="96">
        <v>17.334800000000001</v>
      </c>
      <c r="V1066" s="96">
        <f t="shared" si="246"/>
        <v>2.3997380847285599</v>
      </c>
      <c r="W1066" s="101">
        <f t="shared" si="247"/>
        <v>0.70891899999999997</v>
      </c>
      <c r="X1066" s="101">
        <f t="shared" si="248"/>
        <v>0.71593799999999996</v>
      </c>
      <c r="Y1066" s="96">
        <f t="shared" si="249"/>
        <v>0.68786199999999997</v>
      </c>
      <c r="Z1066" s="96">
        <f t="shared" si="250"/>
        <v>0.71142899999999998</v>
      </c>
      <c r="AA1066" s="96">
        <f t="shared" si="251"/>
        <v>0.67382399999999998</v>
      </c>
      <c r="AB1066" s="96"/>
      <c r="AC1066" s="96">
        <v>0.72899999999999998</v>
      </c>
      <c r="AD1066" s="96"/>
      <c r="AE1066" s="101">
        <f t="shared" si="252"/>
        <v>1.0386094885311299</v>
      </c>
      <c r="AF1066" s="96">
        <f t="shared" si="259"/>
        <v>0</v>
      </c>
      <c r="AG1066" s="96"/>
      <c r="AH1066" s="101">
        <f>IF(AND(M1066&lt;Variables!$G$6,M1066&gt;Variables!$G$5),0,1)</f>
        <v>1</v>
      </c>
      <c r="AI1066" s="101">
        <f t="shared" si="253"/>
        <v>1</v>
      </c>
      <c r="AJ1066" s="101">
        <f>IF(I1066&gt;Variables!$G$7,0,1)</f>
        <v>1</v>
      </c>
      <c r="AK1066" s="101">
        <f>IF(F1066&gt;Variables!$G$8,0,1)</f>
        <v>0</v>
      </c>
      <c r="AL1066" s="101">
        <f>IF(G1066&gt;Variables!$G$9,0,1)</f>
        <v>1</v>
      </c>
      <c r="AM1066" s="101">
        <f>IF(AND(K1066&gt;Variables!$G$10,K1066&lt;Variables!$G$11),0,1)</f>
        <v>0</v>
      </c>
      <c r="AN1066" s="103">
        <f>IF(H1066&lt;Variables!$G$13,1,0)</f>
        <v>1</v>
      </c>
      <c r="AO1066" s="101">
        <f>IF(R1066&lt;Variables!$G$12,0,1)</f>
        <v>1</v>
      </c>
      <c r="AP1066" s="102">
        <f t="shared" si="245"/>
        <v>0</v>
      </c>
      <c r="AQ1066" s="102"/>
      <c r="AR1066" s="102">
        <v>1</v>
      </c>
      <c r="AS1066" s="102"/>
      <c r="AT1066" s="102"/>
      <c r="AU1066" s="102"/>
      <c r="AV1066" s="96">
        <f t="shared" si="254"/>
        <v>3</v>
      </c>
      <c r="AW1066" s="96" t="str">
        <f t="shared" si="255"/>
        <v/>
      </c>
      <c r="AX1066" s="96" t="str">
        <f t="shared" si="256"/>
        <v/>
      </c>
      <c r="AY1066" s="96">
        <f t="shared" si="257"/>
        <v>3</v>
      </c>
      <c r="AZ1066" s="96">
        <f t="shared" si="258"/>
        <v>2.3968334247285599</v>
      </c>
      <c r="BA1066" s="96"/>
      <c r="BB1066" s="96"/>
      <c r="BC1066" s="96"/>
      <c r="BD1066" s="96"/>
      <c r="BE1066"/>
      <c r="BF1066"/>
      <c r="BG1066"/>
      <c r="BH1066"/>
      <c r="BI1066"/>
      <c r="BJ1066" s="83"/>
      <c r="BK1066" s="83"/>
    </row>
    <row r="1067" spans="1:63" ht="14.1" customHeight="1" x14ac:dyDescent="0.2">
      <c r="A1067" s="96"/>
      <c r="B1067" s="96"/>
      <c r="C1067" s="135">
        <v>44330.423611111109</v>
      </c>
      <c r="D1067" s="89" t="s">
        <v>172</v>
      </c>
      <c r="E1067" s="89">
        <v>131.72</v>
      </c>
      <c r="F1067" s="89">
        <v>14.25</v>
      </c>
      <c r="G1067" s="89">
        <v>5.38</v>
      </c>
      <c r="H1067" s="89">
        <v>36980</v>
      </c>
      <c r="I1067" s="89">
        <v>-25.827000000000002</v>
      </c>
      <c r="J1067" s="89" t="s">
        <v>76</v>
      </c>
      <c r="K1067" s="89">
        <v>64.97</v>
      </c>
      <c r="L1067" s="89">
        <v>131.332325</v>
      </c>
      <c r="M1067" s="89">
        <v>0.295186</v>
      </c>
      <c r="N1067" s="89">
        <v>129.082751</v>
      </c>
      <c r="O1067" s="96">
        <v>2.0430679999999999</v>
      </c>
      <c r="P1067" s="96">
        <v>3393000</v>
      </c>
      <c r="Q1067" s="96">
        <v>3236000</v>
      </c>
      <c r="R1067" s="96">
        <v>1.05</v>
      </c>
      <c r="S1067" s="96">
        <v>27.306999999999999</v>
      </c>
      <c r="T1067" s="96" t="s">
        <v>169</v>
      </c>
      <c r="U1067" s="96">
        <v>17.334800000000001</v>
      </c>
      <c r="V1067" s="96">
        <f t="shared" si="246"/>
        <v>2.5016524813950398</v>
      </c>
      <c r="W1067" s="101">
        <f t="shared" si="247"/>
        <v>133.03720000000001</v>
      </c>
      <c r="X1067" s="101">
        <f t="shared" si="248"/>
        <v>134.3544</v>
      </c>
      <c r="Y1067" s="96">
        <f t="shared" si="249"/>
        <v>129.0856</v>
      </c>
      <c r="Z1067" s="96">
        <f t="shared" si="250"/>
        <v>129.082751</v>
      </c>
      <c r="AA1067" s="96">
        <f t="shared" si="251"/>
        <v>126.4512</v>
      </c>
      <c r="AB1067" s="96"/>
      <c r="AC1067" s="96">
        <v>137.97</v>
      </c>
      <c r="AD1067" s="96"/>
      <c r="AE1067" s="101">
        <f t="shared" si="252"/>
        <v>1.0474491345277863</v>
      </c>
      <c r="AF1067" s="96">
        <f t="shared" si="259"/>
        <v>0</v>
      </c>
      <c r="AG1067" s="96"/>
      <c r="AH1067" s="101">
        <f>IF(AND(M1067&lt;Variables!$G$6,M1067&gt;Variables!$G$5),0,1)</f>
        <v>1</v>
      </c>
      <c r="AI1067" s="101">
        <f t="shared" si="253"/>
        <v>0</v>
      </c>
      <c r="AJ1067" s="101">
        <f>IF(I1067&gt;Variables!$G$7,0,1)</f>
        <v>1</v>
      </c>
      <c r="AK1067" s="101">
        <f>IF(F1067&gt;Variables!$G$8,0,1)</f>
        <v>0</v>
      </c>
      <c r="AL1067" s="101">
        <f>IF(G1067&gt;Variables!$G$9,0,1)</f>
        <v>1</v>
      </c>
      <c r="AM1067" s="101">
        <f>IF(AND(K1067&gt;Variables!$G$10,K1067&lt;Variables!$G$11),0,1)</f>
        <v>0</v>
      </c>
      <c r="AN1067" s="103">
        <f>IF(H1067&lt;Variables!$G$13,1,0)</f>
        <v>0</v>
      </c>
      <c r="AO1067" s="101">
        <f>IF(R1067&lt;Variables!$G$12,0,1)</f>
        <v>0</v>
      </c>
      <c r="AP1067" s="102">
        <f t="shared" si="245"/>
        <v>0</v>
      </c>
      <c r="AQ1067" s="102"/>
      <c r="AR1067" s="102">
        <v>1</v>
      </c>
      <c r="AS1067" s="102"/>
      <c r="AT1067" s="102"/>
      <c r="AU1067" s="102"/>
      <c r="AV1067" s="96">
        <f t="shared" si="254"/>
        <v>3</v>
      </c>
      <c r="AW1067" s="96" t="str">
        <f t="shared" si="255"/>
        <v/>
      </c>
      <c r="AX1067" s="96" t="str">
        <f t="shared" si="256"/>
        <v/>
      </c>
      <c r="AY1067" s="96">
        <f t="shared" si="257"/>
        <v>3</v>
      </c>
      <c r="AZ1067" s="96">
        <f t="shared" si="258"/>
        <v>2.4981441013950398</v>
      </c>
      <c r="BA1067" s="96"/>
      <c r="BB1067" s="96"/>
      <c r="BC1067" s="96"/>
      <c r="BD1067" s="96"/>
      <c r="BE1067"/>
      <c r="BF1067"/>
      <c r="BG1067"/>
      <c r="BH1067"/>
      <c r="BI1067"/>
      <c r="BJ1067" s="83"/>
      <c r="BK1067" s="83"/>
    </row>
    <row r="1068" spans="1:63" ht="14.1" customHeight="1" x14ac:dyDescent="0.2">
      <c r="A1068" s="96"/>
      <c r="B1068" s="96"/>
      <c r="C1068" s="141">
        <v>44330.423611111109</v>
      </c>
      <c r="D1068" s="89" t="s">
        <v>173</v>
      </c>
      <c r="E1068" s="89">
        <v>126.96</v>
      </c>
      <c r="F1068" s="89">
        <v>24.32</v>
      </c>
      <c r="G1068" s="89">
        <v>17.5</v>
      </c>
      <c r="H1068" s="89">
        <v>2220</v>
      </c>
      <c r="I1068" s="89">
        <v>176.922</v>
      </c>
      <c r="J1068" s="89" t="s">
        <v>76</v>
      </c>
      <c r="K1068" s="89">
        <v>63.08</v>
      </c>
      <c r="L1068" s="89">
        <v>126.4235</v>
      </c>
      <c r="M1068" s="89">
        <v>0.42436699999999999</v>
      </c>
      <c r="N1068" s="89">
        <v>123.480294</v>
      </c>
      <c r="O1068" s="96">
        <v>2.818025</v>
      </c>
      <c r="P1068" s="96">
        <v>316024</v>
      </c>
      <c r="Q1068" s="96">
        <v>307409</v>
      </c>
      <c r="R1068" s="96">
        <v>1.03</v>
      </c>
      <c r="S1068" s="96">
        <v>27.306999999999999</v>
      </c>
      <c r="T1068" s="96" t="s">
        <v>169</v>
      </c>
      <c r="U1068" s="96">
        <v>17.334800000000001</v>
      </c>
      <c r="V1068" s="96">
        <f t="shared" si="246"/>
        <v>2.4754447776003201</v>
      </c>
      <c r="W1068" s="96">
        <f t="shared" si="247"/>
        <v>128.2296</v>
      </c>
      <c r="X1068" s="96">
        <f t="shared" si="248"/>
        <v>129.4992</v>
      </c>
      <c r="Y1068" s="105">
        <f t="shared" si="249"/>
        <v>124.42079999999999</v>
      </c>
      <c r="Z1068" s="105">
        <f t="shared" si="250"/>
        <v>123.480294</v>
      </c>
      <c r="AA1068" s="105">
        <f t="shared" si="251"/>
        <v>121.88159999999999</v>
      </c>
      <c r="AB1068" s="96"/>
      <c r="AC1068" s="96">
        <v>128.44999999999999</v>
      </c>
      <c r="AD1068" s="96">
        <v>120.6</v>
      </c>
      <c r="AE1068" s="97">
        <f t="shared" si="252"/>
        <v>1.0117359798361689</v>
      </c>
      <c r="AF1068" s="96">
        <f t="shared" si="259"/>
        <v>0.94990548204158787</v>
      </c>
      <c r="AG1068" s="96"/>
      <c r="AH1068" s="105">
        <f>IF(AND(M1068&lt;Variables!$G$6,M1068&gt;Variables!$G$5),0,1)</f>
        <v>1</v>
      </c>
      <c r="AI1068" s="105">
        <f t="shared" si="253"/>
        <v>0</v>
      </c>
      <c r="AJ1068" s="105">
        <f>IF(I1068&gt;Variables!$G$7,0,1)</f>
        <v>0</v>
      </c>
      <c r="AK1068" s="105">
        <f>IF(F1068&gt;Variables!$G$8,0,1)</f>
        <v>0</v>
      </c>
      <c r="AL1068" s="105">
        <f>IF(G1068&gt;Variables!$G$9,0,1)</f>
        <v>0</v>
      </c>
      <c r="AM1068" s="105">
        <f>IF(AND(K1068&gt;Variables!$G$10,K1068&lt;Variables!$G$11),0,1)</f>
        <v>0</v>
      </c>
      <c r="AN1068" s="103">
        <f>IF(H1068&lt;Variables!$G$13,1,0)</f>
        <v>1</v>
      </c>
      <c r="AO1068" s="101">
        <f>IF(R1068&lt;Variables!$G$12,0,1)</f>
        <v>0</v>
      </c>
      <c r="AP1068" s="106">
        <f t="shared" si="245"/>
        <v>0</v>
      </c>
      <c r="AQ1068" s="106"/>
      <c r="AR1068" s="106"/>
      <c r="AS1068" s="106"/>
      <c r="AT1068" s="106"/>
      <c r="AU1068" s="106">
        <v>1</v>
      </c>
      <c r="AV1068" s="96">
        <f t="shared" si="254"/>
        <v>3</v>
      </c>
      <c r="AW1068" s="96" t="str">
        <f t="shared" si="255"/>
        <v/>
      </c>
      <c r="AX1068" s="96" t="str">
        <f t="shared" si="256"/>
        <v/>
      </c>
      <c r="AY1068" s="96">
        <f t="shared" si="257"/>
        <v>3</v>
      </c>
      <c r="AZ1068" s="96">
        <f t="shared" si="258"/>
        <v>2.4720384576003198</v>
      </c>
      <c r="BA1068" s="96"/>
      <c r="BB1068" s="96"/>
      <c r="BC1068" s="96"/>
      <c r="BD1068" s="96"/>
      <c r="BE1068"/>
      <c r="BF1068"/>
      <c r="BG1068"/>
      <c r="BH1068"/>
      <c r="BI1068"/>
      <c r="BJ1068" s="83"/>
      <c r="BK1068" s="83"/>
    </row>
    <row r="1069" spans="1:63" ht="14.1" customHeight="1" x14ac:dyDescent="0.2">
      <c r="A1069" s="96"/>
      <c r="B1069" s="96"/>
      <c r="C1069" s="141">
        <v>44330.423611111109</v>
      </c>
      <c r="D1069" s="89" t="s">
        <v>174</v>
      </c>
      <c r="E1069" s="89">
        <v>70.944999999999993</v>
      </c>
      <c r="F1069" s="89">
        <v>9.2899999999999991</v>
      </c>
      <c r="G1069" s="89">
        <v>3.68</v>
      </c>
      <c r="H1069" s="89">
        <v>4720</v>
      </c>
      <c r="I1069" s="89">
        <v>-30.956</v>
      </c>
      <c r="J1069" s="96" t="s">
        <v>78</v>
      </c>
      <c r="K1069" s="96">
        <v>64.62</v>
      </c>
      <c r="L1069" s="89">
        <v>70.402510000000007</v>
      </c>
      <c r="M1069" s="89">
        <v>0.77055499999999999</v>
      </c>
      <c r="N1069" s="89">
        <v>69.525126999999998</v>
      </c>
      <c r="O1069" s="96">
        <v>2.0422449999999999</v>
      </c>
      <c r="P1069" s="96">
        <v>560396</v>
      </c>
      <c r="Q1069" s="96">
        <v>2868000</v>
      </c>
      <c r="R1069" s="96">
        <v>0.2</v>
      </c>
      <c r="S1069" s="96">
        <v>27.306999999999999</v>
      </c>
      <c r="T1069" s="96" t="s">
        <v>169</v>
      </c>
      <c r="U1069" s="96">
        <v>17.334800000000001</v>
      </c>
      <c r="V1069" s="96">
        <f t="shared" si="246"/>
        <v>2.4658939652792005</v>
      </c>
      <c r="W1069" s="97">
        <f t="shared" si="247"/>
        <v>71.654449999999997</v>
      </c>
      <c r="X1069" s="96">
        <f t="shared" si="248"/>
        <v>72.363900000000001</v>
      </c>
      <c r="Y1069" s="96">
        <f t="shared" si="249"/>
        <v>69.526099999999985</v>
      </c>
      <c r="Z1069" s="96">
        <f t="shared" si="250"/>
        <v>69.525126999999998</v>
      </c>
      <c r="AA1069" s="96">
        <f t="shared" si="251"/>
        <v>68.107199999999992</v>
      </c>
      <c r="AB1069" s="96"/>
      <c r="AC1069" s="96">
        <v>71.900000000000006</v>
      </c>
      <c r="AD1069" s="96">
        <v>70.569999999999993</v>
      </c>
      <c r="AE1069" s="97">
        <f t="shared" si="252"/>
        <v>1.0134611318627107</v>
      </c>
      <c r="AF1069" s="96">
        <f t="shared" si="259"/>
        <v>0.99471421523715553</v>
      </c>
      <c r="AG1069" s="96"/>
      <c r="AH1069" s="97">
        <f>IF(AND(M1069&lt;Variables!$G$6,M1069&gt;Variables!$G$5),0,1)</f>
        <v>1</v>
      </c>
      <c r="AI1069" s="97">
        <f t="shared" si="253"/>
        <v>0</v>
      </c>
      <c r="AJ1069" s="97">
        <f>IF(I1069&gt;Variables!$G$7,0,1)</f>
        <v>1</v>
      </c>
      <c r="AK1069" s="97">
        <f>IF(F1069&gt;Variables!$G$8,0,1)</f>
        <v>0</v>
      </c>
      <c r="AL1069" s="97">
        <f>IF(G1069&gt;Variables!$G$9,0,1)</f>
        <v>1</v>
      </c>
      <c r="AM1069" s="97">
        <f>IF(AND(K1069&gt;Variables!$G$10,K1069&lt;Variables!$G$11),0,1)</f>
        <v>0</v>
      </c>
      <c r="AN1069" s="103">
        <f>IF(H1069&lt;Variables!$G$13,1,0)</f>
        <v>0</v>
      </c>
      <c r="AO1069" s="101">
        <f>IF(R1069&lt;Variables!$G$12,0,1)</f>
        <v>0</v>
      </c>
      <c r="AP1069" s="99">
        <f t="shared" si="245"/>
        <v>1</v>
      </c>
      <c r="AQ1069" s="99"/>
      <c r="AR1069" s="99"/>
      <c r="AS1069" s="99">
        <v>1</v>
      </c>
      <c r="AT1069" s="99"/>
      <c r="AU1069" s="99"/>
      <c r="AV1069" s="96">
        <f t="shared" si="254"/>
        <v>3</v>
      </c>
      <c r="AW1069" s="96" t="str">
        <f t="shared" si="255"/>
        <v/>
      </c>
      <c r="AX1069" s="96" t="str">
        <f t="shared" si="256"/>
        <v/>
      </c>
      <c r="AY1069" s="96">
        <f t="shared" si="257"/>
        <v>3</v>
      </c>
      <c r="AZ1069" s="96">
        <f t="shared" si="258"/>
        <v>2.4624044852792002</v>
      </c>
      <c r="BA1069" s="96"/>
      <c r="BB1069" s="96"/>
      <c r="BC1069" s="96"/>
      <c r="BD1069" s="96"/>
      <c r="BE1069"/>
      <c r="BF1069"/>
      <c r="BG1069"/>
      <c r="BH1069"/>
      <c r="BI1069"/>
      <c r="BJ1069" s="83"/>
      <c r="BK1069" s="83"/>
    </row>
    <row r="1070" spans="1:63" ht="14.1" customHeight="1" x14ac:dyDescent="0.2">
      <c r="A1070" s="96"/>
      <c r="B1070" s="96"/>
      <c r="C1070" s="141">
        <v>44330.423611111109</v>
      </c>
      <c r="D1070" s="89" t="s">
        <v>175</v>
      </c>
      <c r="E1070" s="89">
        <v>4.1399999999999997</v>
      </c>
      <c r="F1070" s="89">
        <v>20.23</v>
      </c>
      <c r="G1070" s="89">
        <v>7.81</v>
      </c>
      <c r="H1070" s="89">
        <v>73.97</v>
      </c>
      <c r="I1070" s="89">
        <v>-70.739999999999995</v>
      </c>
      <c r="J1070" s="96" t="s">
        <v>76</v>
      </c>
      <c r="K1070" s="96">
        <v>58.49</v>
      </c>
      <c r="L1070" s="89">
        <v>4.1565000000000003</v>
      </c>
      <c r="M1070" s="89">
        <v>-0.39696900000000002</v>
      </c>
      <c r="N1070" s="89">
        <v>4.0085980000000001</v>
      </c>
      <c r="O1070" s="96">
        <v>3.2780149999999999</v>
      </c>
      <c r="P1070" s="96">
        <v>606870</v>
      </c>
      <c r="Q1070" s="96">
        <v>456810</v>
      </c>
      <c r="R1070" s="96">
        <v>1.33</v>
      </c>
      <c r="S1070" s="96">
        <v>27.306999999999999</v>
      </c>
      <c r="T1070" s="96" t="s">
        <v>169</v>
      </c>
      <c r="U1070" s="96">
        <v>17.334800000000001</v>
      </c>
      <c r="V1070" s="96">
        <f t="shared" si="246"/>
        <v>2.4750109245472802</v>
      </c>
      <c r="W1070" s="96">
        <f t="shared" si="247"/>
        <v>4.1814</v>
      </c>
      <c r="X1070" s="96">
        <f t="shared" si="248"/>
        <v>4.2227999999999994</v>
      </c>
      <c r="Y1070" s="103">
        <f t="shared" si="249"/>
        <v>4.0571999999999999</v>
      </c>
      <c r="Z1070" s="103">
        <f t="shared" si="250"/>
        <v>4.0085980000000001</v>
      </c>
      <c r="AA1070" s="103">
        <f t="shared" si="251"/>
        <v>3.9743999999999997</v>
      </c>
      <c r="AB1070" s="96"/>
      <c r="AC1070" s="96">
        <v>4.1399999999999997</v>
      </c>
      <c r="AD1070" s="96">
        <v>4.0199999999999996</v>
      </c>
      <c r="AE1070" s="96">
        <f t="shared" si="252"/>
        <v>1</v>
      </c>
      <c r="AF1070" s="96">
        <f t="shared" si="259"/>
        <v>0.97101449275362317</v>
      </c>
      <c r="AG1070" s="96"/>
      <c r="AH1070" s="103">
        <f>IF(AND(M1070&lt;Variables!$G$6,M1070&gt;Variables!$G$5),0,1)</f>
        <v>1</v>
      </c>
      <c r="AI1070" s="103">
        <f t="shared" si="253"/>
        <v>0</v>
      </c>
      <c r="AJ1070" s="103">
        <f>IF(I1070&gt;Variables!$G$7,0,1)</f>
        <v>1</v>
      </c>
      <c r="AK1070" s="103">
        <f>IF(F1070&gt;Variables!$G$8,0,1)</f>
        <v>0</v>
      </c>
      <c r="AL1070" s="103">
        <f>IF(G1070&gt;Variables!$G$9,0,1)</f>
        <v>1</v>
      </c>
      <c r="AM1070" s="103">
        <f>IF(AND(K1070&gt;Variables!$G$10,K1070&lt;Variables!$G$11),0,1)</f>
        <v>0</v>
      </c>
      <c r="AN1070" s="103">
        <f>IF(H1070&lt;Variables!$G$13,1,0)</f>
        <v>1</v>
      </c>
      <c r="AO1070" s="101">
        <f>IF(R1070&lt;Variables!$G$12,0,1)</f>
        <v>0</v>
      </c>
      <c r="AP1070" s="104">
        <f t="shared" si="245"/>
        <v>0</v>
      </c>
      <c r="AQ1070" s="104"/>
      <c r="AR1070" s="104"/>
      <c r="AS1070" s="104"/>
      <c r="AT1070" s="104">
        <v>1</v>
      </c>
      <c r="AU1070" s="104"/>
      <c r="AV1070" s="96" t="str">
        <f t="shared" si="254"/>
        <v/>
      </c>
      <c r="AW1070" s="96">
        <f t="shared" si="255"/>
        <v>1</v>
      </c>
      <c r="AX1070" s="96" t="str">
        <f t="shared" si="256"/>
        <v/>
      </c>
      <c r="AY1070" s="96">
        <f t="shared" si="257"/>
        <v>1</v>
      </c>
      <c r="AZ1070" s="96">
        <f t="shared" si="258"/>
        <v>2.4718524645472804</v>
      </c>
      <c r="BA1070" s="96"/>
      <c r="BB1070" s="96"/>
      <c r="BC1070" s="96"/>
      <c r="BD1070" s="96"/>
      <c r="BE1070"/>
      <c r="BF1070"/>
      <c r="BG1070"/>
      <c r="BH1070"/>
      <c r="BI1070"/>
      <c r="BJ1070" s="83"/>
      <c r="BK1070" s="83"/>
    </row>
    <row r="1071" spans="1:63" ht="14.1" customHeight="1" x14ac:dyDescent="0.2">
      <c r="A1071" s="96"/>
      <c r="B1071" s="96"/>
      <c r="C1071" s="141">
        <v>44330.423611111109</v>
      </c>
      <c r="D1071" s="89" t="s">
        <v>178</v>
      </c>
      <c r="E1071" s="89">
        <v>115.09</v>
      </c>
      <c r="F1071" s="89">
        <v>10.41</v>
      </c>
      <c r="G1071" s="89">
        <v>5.27</v>
      </c>
      <c r="H1071" s="89">
        <v>15830</v>
      </c>
      <c r="I1071" s="89">
        <v>-12.696999999999999</v>
      </c>
      <c r="J1071" s="96" t="s">
        <v>78</v>
      </c>
      <c r="K1071" s="96">
        <v>63.54</v>
      </c>
      <c r="L1071" s="89">
        <v>113.95874000000001</v>
      </c>
      <c r="M1071" s="89">
        <v>0.99269300000000005</v>
      </c>
      <c r="N1071" s="89">
        <v>112.474144</v>
      </c>
      <c r="O1071" s="96">
        <v>2.3257400000000001</v>
      </c>
      <c r="P1071" s="96">
        <v>2918000</v>
      </c>
      <c r="Q1071" s="96">
        <v>10094000</v>
      </c>
      <c r="R1071" s="96">
        <v>0.28999999999999998</v>
      </c>
      <c r="S1071" s="96">
        <v>27.306999999999999</v>
      </c>
      <c r="T1071" s="96" t="s">
        <v>169</v>
      </c>
      <c r="U1071" s="96">
        <v>17.334800000000001</v>
      </c>
      <c r="V1071" s="96">
        <f t="shared" si="246"/>
        <v>2.4426465914206399</v>
      </c>
      <c r="W1071" s="101">
        <f t="shared" si="247"/>
        <v>116.24090000000001</v>
      </c>
      <c r="X1071" s="101">
        <f t="shared" si="248"/>
        <v>117.3918</v>
      </c>
      <c r="Y1071" s="96">
        <f t="shared" si="249"/>
        <v>112.7882</v>
      </c>
      <c r="Z1071" s="96">
        <f t="shared" si="250"/>
        <v>112.474144</v>
      </c>
      <c r="AA1071" s="96">
        <f t="shared" si="251"/>
        <v>110.4864</v>
      </c>
      <c r="AB1071" s="96"/>
      <c r="AC1071" s="96">
        <v>119.49</v>
      </c>
      <c r="AD1071" s="96">
        <v>113.5</v>
      </c>
      <c r="AE1071" s="101">
        <f t="shared" si="252"/>
        <v>1.0382309496915456</v>
      </c>
      <c r="AF1071" s="96">
        <f t="shared" si="259"/>
        <v>0.98618472499782772</v>
      </c>
      <c r="AG1071" s="96"/>
      <c r="AH1071" s="101">
        <f>IF(AND(M1071&lt;Variables!$G$6,M1071&gt;Variables!$G$5),0,1)</f>
        <v>1</v>
      </c>
      <c r="AI1071" s="101">
        <f t="shared" si="253"/>
        <v>0</v>
      </c>
      <c r="AJ1071" s="101">
        <f>IF(I1071&gt;Variables!$G$7,0,1)</f>
        <v>1</v>
      </c>
      <c r="AK1071" s="101">
        <f>IF(F1071&gt;Variables!$G$8,0,1)</f>
        <v>0</v>
      </c>
      <c r="AL1071" s="101">
        <f>IF(G1071&gt;Variables!$G$9,0,1)</f>
        <v>1</v>
      </c>
      <c r="AM1071" s="101">
        <f>IF(AND(K1071&gt;Variables!$G$10,K1071&lt;Variables!$G$11),0,1)</f>
        <v>0</v>
      </c>
      <c r="AN1071" s="103">
        <f>IF(H1071&lt;Variables!$G$13,1,0)</f>
        <v>0</v>
      </c>
      <c r="AO1071" s="101">
        <f>IF(R1071&lt;Variables!$G$12,0,1)</f>
        <v>0</v>
      </c>
      <c r="AP1071" s="102">
        <f t="shared" ref="AP1071:AP1134" si="260">IF(J1071="Pass", 0,1)</f>
        <v>1</v>
      </c>
      <c r="AQ1071" s="102"/>
      <c r="AR1071" s="102">
        <v>1</v>
      </c>
      <c r="AS1071" s="102"/>
      <c r="AT1071" s="102"/>
      <c r="AU1071" s="102"/>
      <c r="AV1071" s="96">
        <f t="shared" si="254"/>
        <v>3</v>
      </c>
      <c r="AW1071" s="96" t="str">
        <f t="shared" si="255"/>
        <v/>
      </c>
      <c r="AX1071" s="96" t="str">
        <f t="shared" si="256"/>
        <v/>
      </c>
      <c r="AY1071" s="96">
        <f t="shared" si="257"/>
        <v>3</v>
      </c>
      <c r="AZ1071" s="96">
        <f t="shared" si="258"/>
        <v>2.43921543142064</v>
      </c>
      <c r="BA1071" s="96"/>
      <c r="BB1071" s="96"/>
      <c r="BC1071" s="96"/>
      <c r="BD1071" s="96"/>
      <c r="BE1071"/>
      <c r="BF1071"/>
      <c r="BG1071"/>
      <c r="BH1071"/>
      <c r="BI1071"/>
      <c r="BJ1071" s="83"/>
      <c r="BK1071" s="83"/>
    </row>
    <row r="1072" spans="1:63" ht="14.1" customHeight="1" x14ac:dyDescent="0.2">
      <c r="A1072" s="96"/>
      <c r="B1072" s="96"/>
      <c r="C1072" s="141">
        <v>44330.423611111109</v>
      </c>
      <c r="D1072" s="89" t="s">
        <v>179</v>
      </c>
      <c r="E1072" s="89">
        <v>40.15</v>
      </c>
      <c r="F1072" s="89">
        <v>12.74</v>
      </c>
      <c r="G1072" s="89">
        <v>5.16</v>
      </c>
      <c r="H1072" s="89">
        <v>1960</v>
      </c>
      <c r="I1072" s="89">
        <v>-18.547000000000001</v>
      </c>
      <c r="J1072" s="96" t="s">
        <v>78</v>
      </c>
      <c r="K1072" s="96">
        <v>79.84</v>
      </c>
      <c r="L1072" s="89">
        <v>39.162374999999997</v>
      </c>
      <c r="M1072" s="89">
        <v>2.5218720000000001</v>
      </c>
      <c r="N1072" s="89">
        <v>38.582990000000002</v>
      </c>
      <c r="O1072" s="96">
        <v>4.0613999999999999</v>
      </c>
      <c r="P1072" s="96">
        <v>835680</v>
      </c>
      <c r="Q1072" s="96">
        <v>2110000</v>
      </c>
      <c r="R1072" s="96">
        <v>0.4</v>
      </c>
      <c r="S1072" s="96">
        <v>27.306999999999999</v>
      </c>
      <c r="T1072" s="96" t="s">
        <v>169</v>
      </c>
      <c r="U1072" s="96">
        <v>17.334800000000001</v>
      </c>
      <c r="V1072" s="96">
        <f t="shared" si="246"/>
        <v>2.3932440445337595</v>
      </c>
      <c r="W1072" s="97">
        <f t="shared" si="247"/>
        <v>40.551499999999997</v>
      </c>
      <c r="X1072" s="96">
        <f t="shared" si="248"/>
        <v>40.952999999999996</v>
      </c>
      <c r="Y1072" s="96">
        <f t="shared" si="249"/>
        <v>39.347000000000001</v>
      </c>
      <c r="Z1072" s="96">
        <f t="shared" si="250"/>
        <v>38.582990000000002</v>
      </c>
      <c r="AA1072" s="96">
        <f t="shared" si="251"/>
        <v>38.543999999999997</v>
      </c>
      <c r="AB1072" s="96"/>
      <c r="AC1072" s="96">
        <v>40.880000000000003</v>
      </c>
      <c r="AD1072" s="96">
        <v>40.01</v>
      </c>
      <c r="AE1072" s="97">
        <f t="shared" si="252"/>
        <v>1.0181818181818183</v>
      </c>
      <c r="AF1072" s="96">
        <f t="shared" si="259"/>
        <v>0.99651307596513072</v>
      </c>
      <c r="AG1072" s="96"/>
      <c r="AH1072" s="97">
        <f>IF(AND(M1072&lt;Variables!$G$6,M1072&gt;Variables!$G$5),0,1)</f>
        <v>1</v>
      </c>
      <c r="AI1072" s="97">
        <f t="shared" si="253"/>
        <v>0</v>
      </c>
      <c r="AJ1072" s="97">
        <f>IF(I1072&gt;Variables!$G$7,0,1)</f>
        <v>1</v>
      </c>
      <c r="AK1072" s="97">
        <f>IF(F1072&gt;Variables!$G$8,0,1)</f>
        <v>0</v>
      </c>
      <c r="AL1072" s="97">
        <f>IF(G1072&gt;Variables!$G$9,0,1)</f>
        <v>1</v>
      </c>
      <c r="AM1072" s="97">
        <f>IF(AND(K1072&gt;Variables!$G$10,K1072&lt;Variables!$G$11),0,1)</f>
        <v>1</v>
      </c>
      <c r="AN1072" s="103">
        <f>IF(H1072&lt;Variables!$G$13,1,0)</f>
        <v>1</v>
      </c>
      <c r="AO1072" s="101">
        <f>IF(R1072&lt;Variables!$G$12,0,1)</f>
        <v>0</v>
      </c>
      <c r="AP1072" s="99">
        <f t="shared" si="260"/>
        <v>1</v>
      </c>
      <c r="AQ1072" s="99"/>
      <c r="AR1072" s="99"/>
      <c r="AS1072" s="99">
        <v>1</v>
      </c>
      <c r="AT1072" s="99"/>
      <c r="AU1072" s="99"/>
      <c r="AV1072" s="96">
        <f t="shared" si="254"/>
        <v>3</v>
      </c>
      <c r="AW1072" s="96" t="str">
        <f t="shared" si="255"/>
        <v/>
      </c>
      <c r="AX1072" s="96" t="str">
        <f t="shared" si="256"/>
        <v/>
      </c>
      <c r="AY1072" s="96">
        <f t="shared" si="257"/>
        <v>3</v>
      </c>
      <c r="AZ1072" s="96">
        <f t="shared" si="258"/>
        <v>2.3889326845337595</v>
      </c>
      <c r="BA1072" s="96"/>
      <c r="BB1072" s="96"/>
      <c r="BC1072" s="96"/>
      <c r="BD1072" s="96"/>
      <c r="BE1072"/>
      <c r="BF1072"/>
      <c r="BG1072"/>
      <c r="BH1072"/>
      <c r="BI1072"/>
      <c r="BJ1072" s="83"/>
      <c r="BK1072" s="83"/>
    </row>
    <row r="1073" spans="1:63" ht="14.1" customHeight="1" x14ac:dyDescent="0.2">
      <c r="A1073" s="96"/>
      <c r="B1073" s="96"/>
      <c r="C1073" s="141">
        <v>44330.423611111109</v>
      </c>
      <c r="D1073" s="89" t="s">
        <v>180</v>
      </c>
      <c r="E1073" s="89">
        <v>56.005000000000003</v>
      </c>
      <c r="F1073" s="89">
        <v>8.65</v>
      </c>
      <c r="G1073" s="89">
        <v>5.79</v>
      </c>
      <c r="H1073" s="89">
        <v>2650</v>
      </c>
      <c r="I1073" s="89">
        <v>-75.894999999999996</v>
      </c>
      <c r="J1073" s="89" t="s">
        <v>78</v>
      </c>
      <c r="K1073" s="89">
        <v>51.07</v>
      </c>
      <c r="L1073" s="89">
        <v>56.536675000000002</v>
      </c>
      <c r="M1073" s="89">
        <v>-0.94040699999999999</v>
      </c>
      <c r="N1073" s="89">
        <v>55.324975999999999</v>
      </c>
      <c r="O1073" s="96">
        <v>1.2291449999999999</v>
      </c>
      <c r="P1073" s="96">
        <v>506521</v>
      </c>
      <c r="Q1073" s="96">
        <v>831985</v>
      </c>
      <c r="R1073" s="96">
        <v>0.61</v>
      </c>
      <c r="S1073" s="96">
        <v>27.306999999999999</v>
      </c>
      <c r="T1073" s="96" t="s">
        <v>169</v>
      </c>
      <c r="U1073" s="96">
        <v>17.334800000000001</v>
      </c>
      <c r="V1073" s="96">
        <f t="shared" si="246"/>
        <v>2.4054417900951202</v>
      </c>
      <c r="W1073" s="101">
        <f t="shared" si="247"/>
        <v>56.565050000000006</v>
      </c>
      <c r="X1073" s="101">
        <f t="shared" si="248"/>
        <v>57.125100000000003</v>
      </c>
      <c r="Y1073" s="96">
        <f t="shared" si="249"/>
        <v>54.884900000000002</v>
      </c>
      <c r="Z1073" s="96">
        <f t="shared" si="250"/>
        <v>55.324975999999999</v>
      </c>
      <c r="AA1073" s="96">
        <f t="shared" si="251"/>
        <v>53.764800000000001</v>
      </c>
      <c r="AB1073" s="96"/>
      <c r="AC1073" s="96">
        <v>57.26</v>
      </c>
      <c r="AD1073" s="96"/>
      <c r="AE1073" s="101">
        <f t="shared" si="252"/>
        <v>1.0224087135077224</v>
      </c>
      <c r="AF1073" s="96">
        <f t="shared" si="259"/>
        <v>0</v>
      </c>
      <c r="AG1073" s="96"/>
      <c r="AH1073" s="101">
        <f>IF(AND(M1073&lt;Variables!$G$6,M1073&gt;Variables!$G$5),0,1)</f>
        <v>1</v>
      </c>
      <c r="AI1073" s="101">
        <f t="shared" si="253"/>
        <v>0</v>
      </c>
      <c r="AJ1073" s="101">
        <f>IF(I1073&gt;Variables!$G$7,0,1)</f>
        <v>1</v>
      </c>
      <c r="AK1073" s="101">
        <f>IF(F1073&gt;Variables!$G$8,0,1)</f>
        <v>1</v>
      </c>
      <c r="AL1073" s="101">
        <f>IF(G1073&gt;Variables!$G$9,0,1)</f>
        <v>1</v>
      </c>
      <c r="AM1073" s="101">
        <f>IF(AND(K1073&gt;Variables!$G$10,K1073&lt;Variables!$G$11),0,1)</f>
        <v>0</v>
      </c>
      <c r="AN1073" s="103">
        <f>IF(H1073&lt;Variables!$G$13,1,0)</f>
        <v>0</v>
      </c>
      <c r="AO1073" s="101">
        <f>IF(R1073&lt;Variables!$G$12,0,1)</f>
        <v>0</v>
      </c>
      <c r="AP1073" s="102">
        <f t="shared" si="260"/>
        <v>1</v>
      </c>
      <c r="AQ1073" s="101"/>
      <c r="AR1073" s="101">
        <v>1</v>
      </c>
      <c r="AS1073" s="101"/>
      <c r="AT1073" s="101"/>
      <c r="AU1073" s="101"/>
      <c r="AV1073" s="96">
        <f t="shared" si="254"/>
        <v>3</v>
      </c>
      <c r="AW1073" s="96" t="str">
        <f t="shared" si="255"/>
        <v/>
      </c>
      <c r="AX1073" s="96" t="str">
        <f t="shared" si="256"/>
        <v/>
      </c>
      <c r="AY1073" s="96">
        <f t="shared" si="257"/>
        <v>3</v>
      </c>
      <c r="AZ1073" s="96">
        <f t="shared" si="258"/>
        <v>2.4026840100951201</v>
      </c>
      <c r="BA1073" s="96"/>
      <c r="BB1073" s="96"/>
      <c r="BC1073" s="96"/>
      <c r="BD1073" s="96"/>
      <c r="BE1073"/>
      <c r="BF1073"/>
      <c r="BG1073"/>
      <c r="BH1073"/>
      <c r="BI1073"/>
      <c r="BJ1073" s="83"/>
      <c r="BK1073" s="83"/>
    </row>
    <row r="1074" spans="1:63" ht="14.1" customHeight="1" x14ac:dyDescent="0.2">
      <c r="A1074" s="96"/>
      <c r="B1074" s="96"/>
      <c r="C1074" s="141">
        <v>44330.423611111109</v>
      </c>
      <c r="D1074" s="89" t="s">
        <v>181</v>
      </c>
      <c r="E1074" s="89">
        <v>12</v>
      </c>
      <c r="F1074" s="89">
        <v>31.36</v>
      </c>
      <c r="G1074" s="89">
        <v>14.29</v>
      </c>
      <c r="H1074" s="89">
        <v>177.26</v>
      </c>
      <c r="I1074" s="89">
        <v>25.433</v>
      </c>
      <c r="J1074" s="89" t="s">
        <v>78</v>
      </c>
      <c r="K1074" s="89">
        <v>69.31</v>
      </c>
      <c r="L1074" s="89">
        <v>11.52459</v>
      </c>
      <c r="M1074" s="89">
        <v>4.1251790000000002</v>
      </c>
      <c r="N1074" s="89">
        <v>11.398934000000001</v>
      </c>
      <c r="O1074" s="96">
        <v>5.2729999999999997</v>
      </c>
      <c r="P1074" s="96">
        <v>1260000</v>
      </c>
      <c r="Q1074" s="96">
        <v>508900</v>
      </c>
      <c r="R1074" s="96">
        <v>2.48</v>
      </c>
      <c r="S1074" s="96">
        <v>27.306999999999999</v>
      </c>
      <c r="T1074" s="96" t="s">
        <v>169</v>
      </c>
      <c r="U1074" s="96">
        <v>17.334800000000001</v>
      </c>
      <c r="V1074" s="96">
        <f t="shared" si="246"/>
        <v>2.2297469336568798</v>
      </c>
      <c r="W1074" s="101">
        <f t="shared" si="247"/>
        <v>12.120000000000001</v>
      </c>
      <c r="X1074" s="101">
        <f t="shared" si="248"/>
        <v>12.24</v>
      </c>
      <c r="Y1074" s="96">
        <f t="shared" si="249"/>
        <v>11.76</v>
      </c>
      <c r="Z1074" s="96">
        <f t="shared" si="250"/>
        <v>11.398934000000001</v>
      </c>
      <c r="AA1074" s="96">
        <f t="shared" si="251"/>
        <v>11.52</v>
      </c>
      <c r="AB1074" s="96"/>
      <c r="AC1074" s="96">
        <v>13.45</v>
      </c>
      <c r="AD1074" s="96"/>
      <c r="AE1074" s="101">
        <f t="shared" si="252"/>
        <v>1.1208333333333333</v>
      </c>
      <c r="AF1074" s="96">
        <f t="shared" si="259"/>
        <v>0</v>
      </c>
      <c r="AG1074" s="96"/>
      <c r="AH1074" s="101">
        <f>IF(AND(M1074&lt;Variables!$G$6,M1074&gt;Variables!$G$5),0,1)</f>
        <v>1</v>
      </c>
      <c r="AI1074" s="101">
        <f t="shared" si="253"/>
        <v>0</v>
      </c>
      <c r="AJ1074" s="101">
        <f>IF(I1074&gt;Variables!$G$7,0,1)</f>
        <v>0</v>
      </c>
      <c r="AK1074" s="101">
        <f>IF(F1074&gt;Variables!$G$8,0,1)</f>
        <v>0</v>
      </c>
      <c r="AL1074" s="101">
        <f>IF(G1074&gt;Variables!$G$9,0,1)</f>
        <v>0</v>
      </c>
      <c r="AM1074" s="101">
        <f>IF(AND(K1074&gt;Variables!$G$10,K1074&lt;Variables!$G$11),0,1)</f>
        <v>0</v>
      </c>
      <c r="AN1074" s="103">
        <f>IF(H1074&lt;Variables!$G$13,1,0)</f>
        <v>1</v>
      </c>
      <c r="AO1074" s="101">
        <f>IF(R1074&lt;Variables!$G$12,0,1)</f>
        <v>1</v>
      </c>
      <c r="AP1074" s="102">
        <f t="shared" si="260"/>
        <v>1</v>
      </c>
      <c r="AQ1074" s="101"/>
      <c r="AR1074" s="101">
        <v>1</v>
      </c>
      <c r="AS1074" s="101"/>
      <c r="AT1074" s="101"/>
      <c r="AU1074" s="101"/>
      <c r="AV1074" s="96">
        <f t="shared" si="254"/>
        <v>3</v>
      </c>
      <c r="AW1074" s="96" t="str">
        <f t="shared" si="255"/>
        <v/>
      </c>
      <c r="AX1074" s="96" t="str">
        <f t="shared" si="256"/>
        <v/>
      </c>
      <c r="AY1074" s="96">
        <f t="shared" si="257"/>
        <v>3</v>
      </c>
      <c r="AZ1074" s="96">
        <f t="shared" si="258"/>
        <v>2.22600419365688</v>
      </c>
      <c r="BA1074" s="96"/>
      <c r="BB1074" s="96"/>
      <c r="BC1074" s="96"/>
      <c r="BD1074" s="96"/>
      <c r="BE1074"/>
      <c r="BF1074"/>
      <c r="BG1074"/>
      <c r="BH1074"/>
      <c r="BI1074"/>
      <c r="BJ1074" s="83"/>
      <c r="BK1074" s="83"/>
    </row>
    <row r="1075" spans="1:63" ht="14.1" customHeight="1" x14ac:dyDescent="0.2">
      <c r="A1075" s="96"/>
      <c r="B1075" s="96"/>
      <c r="C1075" s="141">
        <v>44330.423611111109</v>
      </c>
      <c r="D1075" s="89" t="s">
        <v>182</v>
      </c>
      <c r="E1075" s="89">
        <v>25.384699999999999</v>
      </c>
      <c r="F1075" s="89">
        <v>10.09</v>
      </c>
      <c r="G1075" s="89">
        <v>5.77</v>
      </c>
      <c r="H1075" s="89">
        <v>2280</v>
      </c>
      <c r="I1075" s="89">
        <v>-80.147000000000006</v>
      </c>
      <c r="J1075" s="89" t="s">
        <v>76</v>
      </c>
      <c r="K1075" s="89">
        <v>70</v>
      </c>
      <c r="L1075" s="89">
        <v>25.183935000000002</v>
      </c>
      <c r="M1075" s="89">
        <v>0.79719499999999999</v>
      </c>
      <c r="N1075" s="89">
        <v>24.780593</v>
      </c>
      <c r="O1075" s="96">
        <v>2.437824</v>
      </c>
      <c r="P1075" s="96">
        <v>1806000</v>
      </c>
      <c r="Q1075" s="96">
        <v>7858000</v>
      </c>
      <c r="R1075" s="96">
        <v>0.23</v>
      </c>
      <c r="S1075" s="96">
        <v>27.306999999999999</v>
      </c>
      <c r="T1075" s="96" t="s">
        <v>169</v>
      </c>
      <c r="U1075" s="96">
        <v>17.334800000000001</v>
      </c>
      <c r="V1075" s="96">
        <f t="shared" si="246"/>
        <v>2.5074269467999999</v>
      </c>
      <c r="W1075" s="101">
        <f t="shared" si="247"/>
        <v>25.638546999999999</v>
      </c>
      <c r="X1075" s="101">
        <f t="shared" si="248"/>
        <v>25.892393999999999</v>
      </c>
      <c r="Y1075" s="96">
        <f t="shared" si="249"/>
        <v>24.877005999999998</v>
      </c>
      <c r="Z1075" s="96">
        <f t="shared" si="250"/>
        <v>24.780593</v>
      </c>
      <c r="AA1075" s="96">
        <f t="shared" si="251"/>
        <v>24.369311999999997</v>
      </c>
      <c r="AB1075" s="96"/>
      <c r="AC1075" s="96">
        <v>26.03</v>
      </c>
      <c r="AD1075" s="96">
        <v>25.16</v>
      </c>
      <c r="AE1075" s="101">
        <f t="shared" si="252"/>
        <v>1.025420824354828</v>
      </c>
      <c r="AF1075" s="96">
        <f t="shared" si="259"/>
        <v>0.9911482113241441</v>
      </c>
      <c r="AG1075" s="96"/>
      <c r="AH1075" s="101">
        <f>IF(AND(M1075&lt;Variables!$G$6,M1075&gt;Variables!$G$5),0,1)</f>
        <v>1</v>
      </c>
      <c r="AI1075" s="101">
        <f t="shared" si="253"/>
        <v>0</v>
      </c>
      <c r="AJ1075" s="101">
        <f>IF(I1075&gt;Variables!$G$7,0,1)</f>
        <v>1</v>
      </c>
      <c r="AK1075" s="101">
        <f>IF(F1075&gt;Variables!$G$8,0,1)</f>
        <v>0</v>
      </c>
      <c r="AL1075" s="101">
        <f>IF(G1075&gt;Variables!$G$9,0,1)</f>
        <v>1</v>
      </c>
      <c r="AM1075" s="101">
        <f>IF(AND(K1075&gt;Variables!$G$10,K1075&lt;Variables!$G$11),0,1)</f>
        <v>0</v>
      </c>
      <c r="AN1075" s="103">
        <f>IF(H1075&lt;Variables!$G$13,1,0)</f>
        <v>1</v>
      </c>
      <c r="AO1075" s="101">
        <f>IF(R1075&lt;Variables!$G$12,0,1)</f>
        <v>0</v>
      </c>
      <c r="AP1075" s="102">
        <f t="shared" si="260"/>
        <v>0</v>
      </c>
      <c r="AQ1075" s="101"/>
      <c r="AR1075" s="101">
        <v>1</v>
      </c>
      <c r="AS1075" s="101"/>
      <c r="AT1075" s="101"/>
      <c r="AU1075" s="101"/>
      <c r="AV1075" s="96">
        <f t="shared" si="254"/>
        <v>3</v>
      </c>
      <c r="AW1075" s="96" t="str">
        <f t="shared" si="255"/>
        <v/>
      </c>
      <c r="AX1075" s="96" t="str">
        <f t="shared" si="256"/>
        <v/>
      </c>
      <c r="AY1075" s="96">
        <f t="shared" si="257"/>
        <v>3</v>
      </c>
      <c r="AZ1075" s="96">
        <f t="shared" si="258"/>
        <v>2.5036469468</v>
      </c>
      <c r="BA1075" s="96"/>
      <c r="BB1075" s="96"/>
      <c r="BC1075" s="96"/>
      <c r="BD1075" s="96"/>
      <c r="BE1075"/>
      <c r="BF1075"/>
      <c r="BG1075"/>
      <c r="BH1075"/>
      <c r="BI1075"/>
      <c r="BJ1075" s="83"/>
      <c r="BK1075" s="83"/>
    </row>
    <row r="1076" spans="1:63" ht="14.1" customHeight="1" x14ac:dyDescent="0.2">
      <c r="A1076" s="96"/>
      <c r="B1076" s="96"/>
      <c r="C1076" s="141">
        <v>44330.423611111109</v>
      </c>
      <c r="D1076" s="89" t="s">
        <v>183</v>
      </c>
      <c r="E1076" s="89">
        <v>8.51</v>
      </c>
      <c r="F1076" s="89">
        <v>37.28</v>
      </c>
      <c r="G1076" s="89">
        <v>38.6</v>
      </c>
      <c r="H1076" s="89">
        <v>32.619999999999997</v>
      </c>
      <c r="I1076" s="89">
        <v>-1.4999999999999999E-2</v>
      </c>
      <c r="J1076" s="89" t="s">
        <v>78</v>
      </c>
      <c r="K1076" s="89">
        <v>57.01</v>
      </c>
      <c r="L1076" s="89">
        <v>8.4350450000000006</v>
      </c>
      <c r="M1076" s="89">
        <v>0.88861400000000001</v>
      </c>
      <c r="N1076" s="89">
        <v>7.7867540000000002</v>
      </c>
      <c r="O1076" s="96">
        <v>9.288157</v>
      </c>
      <c r="P1076" s="96">
        <v>6160000</v>
      </c>
      <c r="Q1076" s="96">
        <v>10680000</v>
      </c>
      <c r="R1076" s="96">
        <v>0.57999999999999996</v>
      </c>
      <c r="S1076" s="96">
        <v>27.306999999999999</v>
      </c>
      <c r="T1076" s="96" t="s">
        <v>169</v>
      </c>
      <c r="U1076" s="96">
        <v>17.334800000000001</v>
      </c>
      <c r="V1076" s="96">
        <f t="shared" si="246"/>
        <v>2.3985297522036797</v>
      </c>
      <c r="W1076" s="96">
        <f t="shared" si="247"/>
        <v>8.5951000000000004</v>
      </c>
      <c r="X1076" s="96">
        <f t="shared" si="248"/>
        <v>8.6801999999999992</v>
      </c>
      <c r="Y1076" s="103">
        <f t="shared" si="249"/>
        <v>8.3398000000000003</v>
      </c>
      <c r="Z1076" s="103">
        <f t="shared" si="250"/>
        <v>7.7867540000000002</v>
      </c>
      <c r="AA1076" s="103">
        <f t="shared" si="251"/>
        <v>8.1695999999999991</v>
      </c>
      <c r="AB1076" s="96"/>
      <c r="AC1076" s="96"/>
      <c r="AD1076" s="96">
        <v>7.86</v>
      </c>
      <c r="AE1076" s="96">
        <f t="shared" si="252"/>
        <v>0</v>
      </c>
      <c r="AF1076" s="96">
        <f t="shared" si="259"/>
        <v>0.92361927144535849</v>
      </c>
      <c r="AG1076" s="96"/>
      <c r="AH1076" s="103">
        <f>IF(AND(M1076&lt;Variables!$G$6,M1076&gt;Variables!$G$5),0,1)</f>
        <v>1</v>
      </c>
      <c r="AI1076" s="103">
        <f t="shared" si="253"/>
        <v>0</v>
      </c>
      <c r="AJ1076" s="103">
        <f>IF(I1076&gt;Variables!$G$7,0,1)</f>
        <v>1</v>
      </c>
      <c r="AK1076" s="103">
        <f>IF(F1076&gt;Variables!$G$8,0,1)</f>
        <v>0</v>
      </c>
      <c r="AL1076" s="103">
        <f>IF(G1076&gt;Variables!$G$9,0,1)</f>
        <v>0</v>
      </c>
      <c r="AM1076" s="103">
        <f>IF(AND(K1076&gt;Variables!$G$10,K1076&lt;Variables!$G$11),0,1)</f>
        <v>0</v>
      </c>
      <c r="AN1076" s="103">
        <f>IF(H1076&lt;Variables!$G$13,1,0)</f>
        <v>1</v>
      </c>
      <c r="AO1076" s="101">
        <f>IF(R1076&lt;Variables!$G$12,0,1)</f>
        <v>0</v>
      </c>
      <c r="AP1076" s="104">
        <f t="shared" si="260"/>
        <v>1</v>
      </c>
      <c r="AQ1076" s="103"/>
      <c r="AR1076" s="103"/>
      <c r="AS1076" s="103"/>
      <c r="AT1076" s="103">
        <v>1</v>
      </c>
      <c r="AU1076" s="103"/>
      <c r="AV1076" s="96" t="str">
        <f t="shared" si="254"/>
        <v/>
      </c>
      <c r="AW1076" s="96">
        <f t="shared" si="255"/>
        <v>1</v>
      </c>
      <c r="AX1076" s="96" t="str">
        <f t="shared" si="256"/>
        <v/>
      </c>
      <c r="AY1076" s="96">
        <f t="shared" si="257"/>
        <v>1</v>
      </c>
      <c r="AZ1076" s="96">
        <f t="shared" si="258"/>
        <v>2.3954512122036795</v>
      </c>
      <c r="BA1076" s="96"/>
      <c r="BB1076" s="96"/>
      <c r="BC1076" s="96"/>
      <c r="BD1076" s="96"/>
      <c r="BE1076"/>
      <c r="BF1076"/>
      <c r="BG1076"/>
      <c r="BH1076"/>
      <c r="BI1076"/>
      <c r="BJ1076" s="83"/>
      <c r="BK1076" s="83"/>
    </row>
    <row r="1077" spans="1:63" ht="14.1" customHeight="1" x14ac:dyDescent="0.2">
      <c r="A1077" s="96"/>
      <c r="B1077" s="96"/>
      <c r="C1077" s="141">
        <v>44330.423611111109</v>
      </c>
      <c r="D1077" s="89" t="s">
        <v>184</v>
      </c>
      <c r="E1077" s="89">
        <v>23.28</v>
      </c>
      <c r="F1077" s="89">
        <v>18.41</v>
      </c>
      <c r="G1077" s="89">
        <v>9.66</v>
      </c>
      <c r="H1077" s="89">
        <v>1950</v>
      </c>
      <c r="I1077" s="89">
        <v>-6.0279999999999996</v>
      </c>
      <c r="J1077" s="89" t="s">
        <v>78</v>
      </c>
      <c r="K1077" s="89">
        <v>72.040000000000006</v>
      </c>
      <c r="L1077" s="89">
        <v>22.814795</v>
      </c>
      <c r="M1077" s="89">
        <v>2.03905</v>
      </c>
      <c r="N1077" s="89">
        <v>22.421880000000002</v>
      </c>
      <c r="O1077" s="96">
        <v>3.8271519999999999</v>
      </c>
      <c r="P1077" s="96">
        <v>8247000</v>
      </c>
      <c r="Q1077" s="96">
        <v>21959000</v>
      </c>
      <c r="R1077" s="96">
        <v>0.38</v>
      </c>
      <c r="S1077" s="96">
        <v>27.306999999999999</v>
      </c>
      <c r="T1077" s="96" t="s">
        <v>169</v>
      </c>
      <c r="U1077" s="96">
        <v>17.334800000000001</v>
      </c>
      <c r="V1077" s="96">
        <f t="shared" si="246"/>
        <v>2.4125304681440003</v>
      </c>
      <c r="W1077" s="96">
        <f t="shared" si="247"/>
        <v>23.512800000000002</v>
      </c>
      <c r="X1077" s="96">
        <f t="shared" si="248"/>
        <v>23.745600000000003</v>
      </c>
      <c r="Y1077" s="103">
        <f t="shared" si="249"/>
        <v>22.814399999999999</v>
      </c>
      <c r="Z1077" s="103">
        <f t="shared" si="250"/>
        <v>22.421880000000002</v>
      </c>
      <c r="AA1077" s="103">
        <f t="shared" si="251"/>
        <v>22.348800000000001</v>
      </c>
      <c r="AB1077" s="96"/>
      <c r="AC1077" s="96">
        <v>23.46</v>
      </c>
      <c r="AD1077" s="96">
        <v>22.51</v>
      </c>
      <c r="AE1077" s="96">
        <f t="shared" si="252"/>
        <v>1.0077319587628866</v>
      </c>
      <c r="AF1077" s="96">
        <f t="shared" si="259"/>
        <v>0.96692439862542956</v>
      </c>
      <c r="AG1077" s="96"/>
      <c r="AH1077" s="103">
        <f>IF(AND(M1077&lt;Variables!$G$6,M1077&gt;Variables!$G$5),0,1)</f>
        <v>1</v>
      </c>
      <c r="AI1077" s="103">
        <f t="shared" si="253"/>
        <v>0</v>
      </c>
      <c r="AJ1077" s="103">
        <f>IF(I1077&gt;Variables!$G$7,0,1)</f>
        <v>1</v>
      </c>
      <c r="AK1077" s="103">
        <f>IF(F1077&gt;Variables!$G$8,0,1)</f>
        <v>0</v>
      </c>
      <c r="AL1077" s="103">
        <f>IF(G1077&gt;Variables!$G$9,0,1)</f>
        <v>1</v>
      </c>
      <c r="AM1077" s="103">
        <f>IF(AND(K1077&gt;Variables!$G$10,K1077&lt;Variables!$G$11),0,1)</f>
        <v>0</v>
      </c>
      <c r="AN1077" s="103">
        <f>IF(H1077&lt;Variables!$G$13,1,0)</f>
        <v>1</v>
      </c>
      <c r="AO1077" s="101">
        <f>IF(R1077&lt;Variables!$G$12,0,1)</f>
        <v>0</v>
      </c>
      <c r="AP1077" s="104">
        <f t="shared" si="260"/>
        <v>1</v>
      </c>
      <c r="AQ1077" s="103"/>
      <c r="AR1077" s="103"/>
      <c r="AS1077" s="103"/>
      <c r="AT1077" s="103">
        <v>1</v>
      </c>
      <c r="AU1077" s="103"/>
      <c r="AV1077" s="96" t="str">
        <f t="shared" si="254"/>
        <v/>
      </c>
      <c r="AW1077" s="96">
        <f t="shared" si="255"/>
        <v>1</v>
      </c>
      <c r="AX1077" s="96" t="str">
        <f t="shared" si="256"/>
        <v/>
      </c>
      <c r="AY1077" s="96">
        <f t="shared" si="257"/>
        <v>1</v>
      </c>
      <c r="AZ1077" s="96">
        <f t="shared" si="258"/>
        <v>2.4086403081440002</v>
      </c>
      <c r="BA1077" s="96"/>
      <c r="BB1077" s="96"/>
      <c r="BC1077" s="96"/>
      <c r="BD1077" s="96"/>
      <c r="BE1077"/>
      <c r="BF1077"/>
      <c r="BG1077"/>
      <c r="BH1077"/>
      <c r="BI1077"/>
      <c r="BJ1077" s="83"/>
      <c r="BK1077" s="83"/>
    </row>
    <row r="1078" spans="1:63" ht="14.1" customHeight="1" x14ac:dyDescent="0.2">
      <c r="A1078" s="96"/>
      <c r="B1078" s="96"/>
      <c r="C1078" s="141">
        <v>44330.423611111109</v>
      </c>
      <c r="D1078" s="89" t="s">
        <v>185</v>
      </c>
      <c r="E1078" s="89">
        <v>4.6216999999999997</v>
      </c>
      <c r="F1078" s="89">
        <v>62.8</v>
      </c>
      <c r="G1078" s="89">
        <v>68.680000000000007</v>
      </c>
      <c r="H1078" s="89">
        <v>21.07</v>
      </c>
      <c r="I1078" s="89">
        <v>-40.433999999999997</v>
      </c>
      <c r="J1078" s="89" t="s">
        <v>76</v>
      </c>
      <c r="K1078" s="89">
        <v>58.4</v>
      </c>
      <c r="L1078" s="89">
        <v>4.6035149999999998</v>
      </c>
      <c r="M1078" s="89">
        <v>0.39502399999999999</v>
      </c>
      <c r="N1078" s="89">
        <v>4.2345550000000003</v>
      </c>
      <c r="O1078" s="96">
        <v>9.142512</v>
      </c>
      <c r="P1078" s="96">
        <v>20050000</v>
      </c>
      <c r="Q1078" s="96">
        <v>2010000</v>
      </c>
      <c r="R1078" s="96">
        <v>9.98</v>
      </c>
      <c r="S1078" s="96">
        <v>27.306999999999999</v>
      </c>
      <c r="T1078" s="96" t="s">
        <v>169</v>
      </c>
      <c r="U1078" s="96">
        <v>17.334800000000001</v>
      </c>
      <c r="V1078" s="96">
        <f t="shared" si="246"/>
        <v>2.4341704097791999</v>
      </c>
      <c r="W1078" s="96">
        <f t="shared" si="247"/>
        <v>4.6679170000000001</v>
      </c>
      <c r="X1078" s="96">
        <f t="shared" si="248"/>
        <v>4.7141339999999996</v>
      </c>
      <c r="Y1078" s="103">
        <f t="shared" si="249"/>
        <v>4.5292659999999998</v>
      </c>
      <c r="Z1078" s="103">
        <f t="shared" si="250"/>
        <v>4.2345550000000003</v>
      </c>
      <c r="AA1078" s="103">
        <f t="shared" si="251"/>
        <v>4.4368319999999999</v>
      </c>
      <c r="AB1078" s="96"/>
      <c r="AC1078" s="96"/>
      <c r="AD1078" s="96">
        <v>4.3499999999999996</v>
      </c>
      <c r="AE1078" s="96">
        <f t="shared" si="252"/>
        <v>0</v>
      </c>
      <c r="AF1078" s="96">
        <f t="shared" si="259"/>
        <v>0.94121210809875155</v>
      </c>
      <c r="AG1078" s="96"/>
      <c r="AH1078" s="103">
        <f>IF(AND(M1078&lt;Variables!$G$6,M1078&gt;Variables!$G$5),0,1)</f>
        <v>1</v>
      </c>
      <c r="AI1078" s="103">
        <f t="shared" si="253"/>
        <v>0</v>
      </c>
      <c r="AJ1078" s="103">
        <f>IF(I1078&gt;Variables!$G$7,0,1)</f>
        <v>1</v>
      </c>
      <c r="AK1078" s="103">
        <f>IF(F1078&gt;Variables!$G$8,0,1)</f>
        <v>0</v>
      </c>
      <c r="AL1078" s="103">
        <f>IF(G1078&gt;Variables!$G$9,0,1)</f>
        <v>0</v>
      </c>
      <c r="AM1078" s="103">
        <f>IF(AND(K1078&gt;Variables!$G$10,K1078&lt;Variables!$G$11),0,1)</f>
        <v>0</v>
      </c>
      <c r="AN1078" s="103">
        <f>IF(H1078&lt;Variables!$G$13,1,0)</f>
        <v>1</v>
      </c>
      <c r="AO1078" s="101">
        <f>IF(R1078&lt;Variables!$G$12,0,1)</f>
        <v>1</v>
      </c>
      <c r="AP1078" s="104">
        <f t="shared" si="260"/>
        <v>0</v>
      </c>
      <c r="AQ1078" s="103"/>
      <c r="AR1078" s="103"/>
      <c r="AS1078" s="103"/>
      <c r="AT1078" s="103">
        <v>1</v>
      </c>
      <c r="AU1078" s="103"/>
      <c r="AV1078" s="96" t="str">
        <f t="shared" si="254"/>
        <v/>
      </c>
      <c r="AW1078" s="96">
        <f t="shared" si="255"/>
        <v>1</v>
      </c>
      <c r="AX1078" s="96" t="str">
        <f t="shared" si="256"/>
        <v/>
      </c>
      <c r="AY1078" s="96">
        <f t="shared" si="257"/>
        <v>1</v>
      </c>
      <c r="AZ1078" s="96">
        <f t="shared" si="258"/>
        <v>2.4310168097791998</v>
      </c>
      <c r="BA1078" s="96"/>
      <c r="BB1078" s="96"/>
      <c r="BC1078" s="96"/>
      <c r="BD1078" s="96"/>
      <c r="BE1078"/>
      <c r="BF1078"/>
      <c r="BG1078"/>
      <c r="BH1078"/>
      <c r="BI1078"/>
      <c r="BJ1078" s="83"/>
      <c r="BK1078" s="83"/>
    </row>
    <row r="1079" spans="1:63" ht="14.1" customHeight="1" x14ac:dyDescent="0.2">
      <c r="A1079" s="96"/>
      <c r="B1079" s="96"/>
      <c r="C1079" s="141">
        <v>44330.423611111109</v>
      </c>
      <c r="D1079" s="89" t="s">
        <v>97</v>
      </c>
      <c r="E1079" s="89">
        <v>25.250399999999999</v>
      </c>
      <c r="F1079" s="89">
        <v>15.03</v>
      </c>
      <c r="G1079" s="89">
        <v>0.8</v>
      </c>
      <c r="H1079" s="89">
        <v>10800</v>
      </c>
      <c r="I1079" s="89">
        <v>-89.47</v>
      </c>
      <c r="J1079" s="89" t="s">
        <v>76</v>
      </c>
      <c r="K1079" s="89">
        <v>64.59</v>
      </c>
      <c r="L1079" s="89">
        <v>24.97906</v>
      </c>
      <c r="M1079" s="89">
        <v>1.0862700000000001</v>
      </c>
      <c r="N1079" s="89">
        <v>24.848362999999999</v>
      </c>
      <c r="O1079" s="96">
        <v>1.6179600000000001</v>
      </c>
      <c r="P1079" s="96">
        <v>27817000</v>
      </c>
      <c r="Q1079" s="96">
        <v>36608000</v>
      </c>
      <c r="R1079" s="96">
        <v>0.76</v>
      </c>
      <c r="S1079" s="96">
        <v>27.306999999999999</v>
      </c>
      <c r="T1079" s="96" t="s">
        <v>169</v>
      </c>
      <c r="U1079" s="96">
        <v>17.334800000000001</v>
      </c>
      <c r="V1079" s="96">
        <f t="shared" si="246"/>
        <v>2.4441383941815999</v>
      </c>
      <c r="W1079" s="96">
        <f t="shared" si="247"/>
        <v>25.502904000000001</v>
      </c>
      <c r="X1079" s="96">
        <f t="shared" si="248"/>
        <v>25.755407999999999</v>
      </c>
      <c r="Y1079" s="103">
        <f t="shared" si="249"/>
        <v>24.745391999999999</v>
      </c>
      <c r="Z1079" s="103">
        <f t="shared" si="250"/>
        <v>24.848362999999999</v>
      </c>
      <c r="AA1079" s="103">
        <f t="shared" si="251"/>
        <v>24.240383999999999</v>
      </c>
      <c r="AB1079" s="96"/>
      <c r="AC1079" s="96">
        <v>25.39</v>
      </c>
      <c r="AD1079" s="96">
        <v>24.62</v>
      </c>
      <c r="AE1079" s="96">
        <f t="shared" si="252"/>
        <v>1.0055286252891045</v>
      </c>
      <c r="AF1079" s="96">
        <f t="shared" si="259"/>
        <v>0.97503405886639427</v>
      </c>
      <c r="AG1079" s="96"/>
      <c r="AH1079" s="103">
        <f>IF(AND(M1079&lt;Variables!$G$6,M1079&gt;Variables!$G$5),0,1)</f>
        <v>1</v>
      </c>
      <c r="AI1079" s="103">
        <f t="shared" si="253"/>
        <v>0</v>
      </c>
      <c r="AJ1079" s="103">
        <f>IF(I1079&gt;Variables!$G$7,0,1)</f>
        <v>1</v>
      </c>
      <c r="AK1079" s="103">
        <f>IF(F1079&gt;Variables!$G$8,0,1)</f>
        <v>0</v>
      </c>
      <c r="AL1079" s="103">
        <f>IF(G1079&gt;Variables!$G$9,0,1)</f>
        <v>1</v>
      </c>
      <c r="AM1079" s="103">
        <f>IF(AND(K1079&gt;Variables!$G$10,K1079&lt;Variables!$G$11),0,1)</f>
        <v>0</v>
      </c>
      <c r="AN1079" s="103">
        <f>IF(H1079&lt;Variables!$G$13,1,0)</f>
        <v>0</v>
      </c>
      <c r="AO1079" s="101">
        <f>IF(R1079&lt;Variables!$G$12,0,1)</f>
        <v>0</v>
      </c>
      <c r="AP1079" s="104">
        <f t="shared" si="260"/>
        <v>0</v>
      </c>
      <c r="AQ1079" s="103"/>
      <c r="AR1079" s="103"/>
      <c r="AS1079" s="103"/>
      <c r="AT1079" s="103">
        <v>1</v>
      </c>
      <c r="AU1079" s="103"/>
      <c r="AV1079" s="96" t="str">
        <f t="shared" si="254"/>
        <v/>
      </c>
      <c r="AW1079" s="96">
        <f t="shared" si="255"/>
        <v>1</v>
      </c>
      <c r="AX1079" s="96" t="str">
        <f t="shared" si="256"/>
        <v/>
      </c>
      <c r="AY1079" s="96">
        <f t="shared" si="257"/>
        <v>1</v>
      </c>
      <c r="AZ1079" s="96">
        <f t="shared" si="258"/>
        <v>2.4406505341816001</v>
      </c>
      <c r="BA1079" s="96"/>
      <c r="BB1079" s="96"/>
      <c r="BC1079" s="96"/>
      <c r="BD1079" s="96"/>
      <c r="BE1079"/>
      <c r="BF1079"/>
      <c r="BG1079"/>
      <c r="BH1079"/>
      <c r="BI1079"/>
      <c r="BJ1079" s="83"/>
      <c r="BK1079" s="83"/>
    </row>
    <row r="1080" spans="1:63" ht="14.1" customHeight="1" x14ac:dyDescent="0.2">
      <c r="A1080" s="96"/>
      <c r="B1080" s="96"/>
      <c r="C1080" s="141">
        <v>44330.423611111109</v>
      </c>
      <c r="D1080" s="89" t="s">
        <v>186</v>
      </c>
      <c r="E1080" s="89">
        <v>16.21</v>
      </c>
      <c r="F1080" s="89">
        <v>10.91</v>
      </c>
      <c r="G1080" s="89">
        <v>6.3</v>
      </c>
      <c r="H1080" s="89">
        <v>2120</v>
      </c>
      <c r="I1080" s="89">
        <v>-36.441000000000003</v>
      </c>
      <c r="J1080" s="89" t="s">
        <v>78</v>
      </c>
      <c r="K1080" s="89">
        <v>66.7</v>
      </c>
      <c r="L1080" s="89">
        <v>15.970945</v>
      </c>
      <c r="M1080" s="89">
        <v>1.496812</v>
      </c>
      <c r="N1080" s="89">
        <v>15.740605</v>
      </c>
      <c r="O1080" s="96">
        <v>2.982065</v>
      </c>
      <c r="P1080" s="96">
        <v>2047000</v>
      </c>
      <c r="Q1080" s="96">
        <v>9225000</v>
      </c>
      <c r="R1080" s="96">
        <v>0.22</v>
      </c>
      <c r="S1080" s="96">
        <v>27.306999999999999</v>
      </c>
      <c r="T1080" s="96" t="s">
        <v>169</v>
      </c>
      <c r="U1080" s="96">
        <v>17.334800000000001</v>
      </c>
      <c r="V1080" s="96">
        <f t="shared" si="246"/>
        <v>2.4289042439647996</v>
      </c>
      <c r="W1080" s="101">
        <f t="shared" si="247"/>
        <v>16.3721</v>
      </c>
      <c r="X1080" s="101">
        <f t="shared" si="248"/>
        <v>16.534200000000002</v>
      </c>
      <c r="Y1080" s="96">
        <f t="shared" si="249"/>
        <v>15.8858</v>
      </c>
      <c r="Z1080" s="96">
        <f t="shared" si="250"/>
        <v>15.740605</v>
      </c>
      <c r="AA1080" s="96">
        <f t="shared" si="251"/>
        <v>15.5616</v>
      </c>
      <c r="AB1080" s="96"/>
      <c r="AC1080" s="96">
        <v>16.87</v>
      </c>
      <c r="AD1080" s="96">
        <v>15.95</v>
      </c>
      <c r="AE1080" s="101">
        <f t="shared" si="252"/>
        <v>1.0407156076495989</v>
      </c>
      <c r="AF1080" s="96">
        <f t="shared" si="259"/>
        <v>0.98396051819864272</v>
      </c>
      <c r="AG1080" s="96"/>
      <c r="AH1080" s="101">
        <f>IF(AND(M1080&lt;Variables!$G$6,M1080&gt;Variables!$G$5),0,1)</f>
        <v>1</v>
      </c>
      <c r="AI1080" s="101">
        <f t="shared" si="253"/>
        <v>0</v>
      </c>
      <c r="AJ1080" s="101">
        <f>IF(I1080&gt;Variables!$G$7,0,1)</f>
        <v>1</v>
      </c>
      <c r="AK1080" s="101">
        <f>IF(F1080&gt;Variables!$G$8,0,1)</f>
        <v>0</v>
      </c>
      <c r="AL1080" s="101">
        <f>IF(G1080&gt;Variables!$G$9,0,1)</f>
        <v>1</v>
      </c>
      <c r="AM1080" s="101">
        <f>IF(AND(K1080&gt;Variables!$G$10,K1080&lt;Variables!$G$11),0,1)</f>
        <v>0</v>
      </c>
      <c r="AN1080" s="103">
        <f>IF(H1080&lt;Variables!$G$13,1,0)</f>
        <v>1</v>
      </c>
      <c r="AO1080" s="101">
        <f>IF(R1080&lt;Variables!$G$12,0,1)</f>
        <v>0</v>
      </c>
      <c r="AP1080" s="102">
        <f t="shared" si="260"/>
        <v>1</v>
      </c>
      <c r="AQ1080" s="101"/>
      <c r="AR1080" s="101">
        <v>1</v>
      </c>
      <c r="AS1080" s="101"/>
      <c r="AT1080" s="101"/>
      <c r="AU1080" s="101"/>
      <c r="AV1080" s="96">
        <f t="shared" si="254"/>
        <v>3</v>
      </c>
      <c r="AW1080" s="96" t="str">
        <f t="shared" si="255"/>
        <v/>
      </c>
      <c r="AX1080" s="96" t="str">
        <f t="shared" si="256"/>
        <v/>
      </c>
      <c r="AY1080" s="96">
        <f t="shared" si="257"/>
        <v>3</v>
      </c>
      <c r="AZ1080" s="96">
        <f t="shared" si="258"/>
        <v>2.4253024439647994</v>
      </c>
      <c r="BA1080" s="96"/>
      <c r="BB1080" s="96"/>
      <c r="BC1080" s="96"/>
      <c r="BD1080" s="96"/>
      <c r="BE1080"/>
      <c r="BF1080"/>
      <c r="BG1080"/>
      <c r="BH1080"/>
      <c r="BI1080"/>
      <c r="BJ1080" s="83"/>
      <c r="BK1080" s="83"/>
    </row>
    <row r="1081" spans="1:63" ht="14.1" customHeight="1" x14ac:dyDescent="0.2">
      <c r="A1081" s="96"/>
      <c r="B1081" s="96"/>
      <c r="C1081" s="141">
        <v>44330.423611111109</v>
      </c>
      <c r="D1081" s="89" t="s">
        <v>136</v>
      </c>
      <c r="E1081" s="89">
        <v>91.78</v>
      </c>
      <c r="F1081" s="89">
        <v>8.8800000000000008</v>
      </c>
      <c r="G1081" s="89">
        <v>4.58</v>
      </c>
      <c r="H1081" s="89">
        <v>6070</v>
      </c>
      <c r="I1081" s="89">
        <v>143.53100000000001</v>
      </c>
      <c r="J1081" s="89" t="s">
        <v>78</v>
      </c>
      <c r="K1081" s="89">
        <v>65.150000000000006</v>
      </c>
      <c r="L1081" s="89">
        <v>90.341925000000003</v>
      </c>
      <c r="M1081" s="89">
        <v>1.5918140000000001</v>
      </c>
      <c r="N1081" s="89">
        <v>89.302924000000004</v>
      </c>
      <c r="O1081" s="96">
        <v>2.77379</v>
      </c>
      <c r="P1081" s="96">
        <v>862601</v>
      </c>
      <c r="Q1081" s="96">
        <v>2936000</v>
      </c>
      <c r="R1081" s="96">
        <v>0.28999999999999998</v>
      </c>
      <c r="S1081" s="96">
        <v>27.306999999999999</v>
      </c>
      <c r="T1081" s="96" t="s">
        <v>169</v>
      </c>
      <c r="U1081" s="96">
        <v>17.334800000000001</v>
      </c>
      <c r="V1081" s="96">
        <f t="shared" si="246"/>
        <v>2.4129198796951998</v>
      </c>
      <c r="W1081" s="101">
        <f t="shared" si="247"/>
        <v>92.697800000000001</v>
      </c>
      <c r="X1081" s="101">
        <f t="shared" si="248"/>
        <v>93.615600000000001</v>
      </c>
      <c r="Y1081" s="96">
        <f t="shared" si="249"/>
        <v>89.944400000000002</v>
      </c>
      <c r="Z1081" s="96">
        <f t="shared" si="250"/>
        <v>89.302924000000004</v>
      </c>
      <c r="AA1081" s="96">
        <f t="shared" si="251"/>
        <v>88.108800000000002</v>
      </c>
      <c r="AB1081" s="96"/>
      <c r="AC1081" s="96">
        <v>96.44</v>
      </c>
      <c r="AD1081" s="96"/>
      <c r="AE1081" s="101">
        <f t="shared" si="252"/>
        <v>1.050773589017215</v>
      </c>
      <c r="AF1081" s="96">
        <f t="shared" si="259"/>
        <v>0</v>
      </c>
      <c r="AG1081" s="96"/>
      <c r="AH1081" s="101">
        <f>IF(AND(M1081&lt;Variables!$G$6,M1081&gt;Variables!$G$5),0,1)</f>
        <v>1</v>
      </c>
      <c r="AI1081" s="101">
        <f t="shared" si="253"/>
        <v>0</v>
      </c>
      <c r="AJ1081" s="101">
        <f>IF(I1081&gt;Variables!$G$7,0,1)</f>
        <v>0</v>
      </c>
      <c r="AK1081" s="101">
        <f>IF(F1081&gt;Variables!$G$8,0,1)</f>
        <v>1</v>
      </c>
      <c r="AL1081" s="101">
        <f>IF(G1081&gt;Variables!$G$9,0,1)</f>
        <v>1</v>
      </c>
      <c r="AM1081" s="101">
        <f>IF(AND(K1081&gt;Variables!$G$10,K1081&lt;Variables!$G$11),0,1)</f>
        <v>0</v>
      </c>
      <c r="AN1081" s="103">
        <f>IF(H1081&lt;Variables!$G$13,1,0)</f>
        <v>0</v>
      </c>
      <c r="AO1081" s="101">
        <f>IF(R1081&lt;Variables!$G$12,0,1)</f>
        <v>0</v>
      </c>
      <c r="AP1081" s="102">
        <f t="shared" si="260"/>
        <v>1</v>
      </c>
      <c r="AQ1081" s="101"/>
      <c r="AR1081" s="101">
        <v>1</v>
      </c>
      <c r="AS1081" s="101"/>
      <c r="AT1081" s="101"/>
      <c r="AU1081" s="101"/>
      <c r="AV1081" s="96">
        <f t="shared" si="254"/>
        <v>3</v>
      </c>
      <c r="AW1081" s="96" t="str">
        <f t="shared" si="255"/>
        <v/>
      </c>
      <c r="AX1081" s="96" t="str">
        <f t="shared" si="256"/>
        <v/>
      </c>
      <c r="AY1081" s="96">
        <f t="shared" si="257"/>
        <v>3</v>
      </c>
      <c r="AZ1081" s="96">
        <f t="shared" si="258"/>
        <v>2.4094017796951999</v>
      </c>
      <c r="BA1081" s="96"/>
      <c r="BB1081" s="96"/>
      <c r="BC1081" s="96"/>
      <c r="BD1081" s="96"/>
      <c r="BE1081"/>
      <c r="BF1081"/>
      <c r="BG1081"/>
      <c r="BH1081"/>
      <c r="BI1081"/>
      <c r="BJ1081" s="83"/>
      <c r="BK1081" s="83"/>
    </row>
    <row r="1082" spans="1:63" ht="14.1" customHeight="1" x14ac:dyDescent="0.2">
      <c r="A1082" s="96"/>
      <c r="B1082" s="96"/>
      <c r="C1082" s="141">
        <v>44330.423611111109</v>
      </c>
      <c r="D1082" s="89" t="s">
        <v>187</v>
      </c>
      <c r="E1082" s="89">
        <v>13.91</v>
      </c>
      <c r="F1082" s="89">
        <v>19.28</v>
      </c>
      <c r="G1082" s="89">
        <v>3.96</v>
      </c>
      <c r="H1082" s="89">
        <v>2450</v>
      </c>
      <c r="I1082" s="89">
        <v>-74.998999999999995</v>
      </c>
      <c r="J1082" s="89" t="s">
        <v>76</v>
      </c>
      <c r="K1082" s="89">
        <v>53.92</v>
      </c>
      <c r="L1082" s="89">
        <v>14.00113</v>
      </c>
      <c r="M1082" s="89">
        <v>-0.65087600000000001</v>
      </c>
      <c r="N1082" s="89">
        <v>13.829817</v>
      </c>
      <c r="O1082" s="96">
        <v>0.57978300000000005</v>
      </c>
      <c r="P1082" s="96">
        <v>469049</v>
      </c>
      <c r="Q1082" s="96">
        <v>433620</v>
      </c>
      <c r="R1082" s="96">
        <v>1.08</v>
      </c>
      <c r="S1082" s="96">
        <v>27.306999999999999</v>
      </c>
      <c r="T1082" s="96" t="s">
        <v>169</v>
      </c>
      <c r="U1082" s="96">
        <v>17.334800000000001</v>
      </c>
      <c r="V1082" s="96">
        <f t="shared" si="246"/>
        <v>2.4319025171609598</v>
      </c>
      <c r="W1082" s="101">
        <f t="shared" si="247"/>
        <v>14.049100000000001</v>
      </c>
      <c r="X1082" s="101">
        <f t="shared" si="248"/>
        <v>14.1882</v>
      </c>
      <c r="Y1082" s="96">
        <f t="shared" si="249"/>
        <v>13.6318</v>
      </c>
      <c r="Z1082" s="96">
        <f t="shared" si="250"/>
        <v>13.829817</v>
      </c>
      <c r="AA1082" s="96">
        <f t="shared" si="251"/>
        <v>13.3536</v>
      </c>
      <c r="AB1082" s="96"/>
      <c r="AC1082" s="96">
        <v>14.45</v>
      </c>
      <c r="AD1082" s="96"/>
      <c r="AE1082" s="101">
        <f t="shared" si="252"/>
        <v>1.0388209920920202</v>
      </c>
      <c r="AF1082" s="96">
        <f t="shared" si="259"/>
        <v>0</v>
      </c>
      <c r="AG1082" s="96"/>
      <c r="AH1082" s="101">
        <f>IF(AND(M1082&lt;Variables!$G$6,M1082&gt;Variables!$G$5),0,1)</f>
        <v>1</v>
      </c>
      <c r="AI1082" s="101">
        <f t="shared" si="253"/>
        <v>0</v>
      </c>
      <c r="AJ1082" s="101">
        <f>IF(I1082&gt;Variables!$G$7,0,1)</f>
        <v>1</v>
      </c>
      <c r="AK1082" s="101">
        <f>IF(F1082&gt;Variables!$G$8,0,1)</f>
        <v>0</v>
      </c>
      <c r="AL1082" s="101">
        <f>IF(G1082&gt;Variables!$G$9,0,1)</f>
        <v>1</v>
      </c>
      <c r="AM1082" s="101">
        <f>IF(AND(K1082&gt;Variables!$G$10,K1082&lt;Variables!$G$11),0,1)</f>
        <v>0</v>
      </c>
      <c r="AN1082" s="103">
        <f>IF(H1082&lt;Variables!$G$13,1,0)</f>
        <v>1</v>
      </c>
      <c r="AO1082" s="101">
        <f>IF(R1082&lt;Variables!$G$12,0,1)</f>
        <v>0</v>
      </c>
      <c r="AP1082" s="102">
        <f t="shared" si="260"/>
        <v>0</v>
      </c>
      <c r="AQ1082" s="101"/>
      <c r="AR1082" s="101">
        <v>1</v>
      </c>
      <c r="AS1082" s="101"/>
      <c r="AT1082" s="101"/>
      <c r="AU1082" s="101"/>
      <c r="AV1082" s="96">
        <f t="shared" si="254"/>
        <v>3</v>
      </c>
      <c r="AW1082" s="96" t="str">
        <f t="shared" si="255"/>
        <v/>
      </c>
      <c r="AX1082" s="96" t="str">
        <f t="shared" si="256"/>
        <v/>
      </c>
      <c r="AY1082" s="96">
        <f t="shared" si="257"/>
        <v>3</v>
      </c>
      <c r="AZ1082" s="96">
        <f t="shared" si="258"/>
        <v>2.4289908371609599</v>
      </c>
      <c r="BA1082" s="96"/>
      <c r="BB1082" s="96"/>
      <c r="BC1082" s="96"/>
      <c r="BD1082" s="96"/>
      <c r="BE1082"/>
      <c r="BF1082"/>
      <c r="BG1082"/>
      <c r="BH1082"/>
      <c r="BI1082"/>
      <c r="BJ1082" s="83"/>
      <c r="BK1082" s="83"/>
    </row>
    <row r="1083" spans="1:63" ht="14.1" customHeight="1" x14ac:dyDescent="0.2">
      <c r="A1083" s="96"/>
      <c r="B1083" s="96"/>
      <c r="C1083" s="135">
        <v>44330.423611111109</v>
      </c>
      <c r="D1083" s="96" t="s">
        <v>188</v>
      </c>
      <c r="E1083" s="96">
        <v>8.9475999999999996</v>
      </c>
      <c r="F1083" s="96">
        <v>10.050000000000001</v>
      </c>
      <c r="G1083" s="96">
        <v>2.61</v>
      </c>
      <c r="H1083" s="96">
        <v>5040</v>
      </c>
      <c r="I1083" s="96">
        <v>-78.72</v>
      </c>
      <c r="J1083" s="96" t="s">
        <v>78</v>
      </c>
      <c r="K1083" s="96">
        <v>63.2</v>
      </c>
      <c r="L1083" s="96">
        <v>8.7504200000000001</v>
      </c>
      <c r="M1083" s="96">
        <v>2.2533780000000001</v>
      </c>
      <c r="N1083" s="96">
        <v>8.7359069999999992</v>
      </c>
      <c r="O1083" s="96">
        <v>2.4232480000000001</v>
      </c>
      <c r="P1083" s="96">
        <v>7394000</v>
      </c>
      <c r="Q1083" s="96">
        <v>6696000</v>
      </c>
      <c r="R1083" s="96">
        <v>1.1000000000000001</v>
      </c>
      <c r="S1083" s="96">
        <v>27.306999999999999</v>
      </c>
      <c r="T1083" s="96" t="s">
        <v>169</v>
      </c>
      <c r="U1083" s="96">
        <v>17.334800000000001</v>
      </c>
      <c r="V1083" s="96">
        <f t="shared" si="246"/>
        <v>2.3592617972352001</v>
      </c>
      <c r="W1083" s="101">
        <f t="shared" si="247"/>
        <v>9.037075999999999</v>
      </c>
      <c r="X1083" s="101">
        <f t="shared" si="248"/>
        <v>9.1265520000000002</v>
      </c>
      <c r="Y1083" s="96">
        <f t="shared" si="249"/>
        <v>8.7686479999999989</v>
      </c>
      <c r="Z1083" s="96">
        <f t="shared" si="250"/>
        <v>8.7359069999999992</v>
      </c>
      <c r="AA1083" s="96">
        <f t="shared" si="251"/>
        <v>8.589696</v>
      </c>
      <c r="AB1083" s="96"/>
      <c r="AC1083" s="96">
        <v>9.15</v>
      </c>
      <c r="AD1083" s="96">
        <v>8.85</v>
      </c>
      <c r="AE1083" s="101">
        <f t="shared" si="252"/>
        <v>1.0226205909964685</v>
      </c>
      <c r="AF1083" s="96">
        <f t="shared" si="259"/>
        <v>0.98909204702937104</v>
      </c>
      <c r="AG1083" s="96"/>
      <c r="AH1083" s="101">
        <f>IF(AND(M1083&lt;Variables!$G$6,M1083&gt;Variables!$G$5),0,1)</f>
        <v>1</v>
      </c>
      <c r="AI1083" s="101">
        <f t="shared" si="253"/>
        <v>0</v>
      </c>
      <c r="AJ1083" s="101">
        <f>IF(I1083&gt;Variables!$G$7,0,1)</f>
        <v>1</v>
      </c>
      <c r="AK1083" s="101">
        <f>IF(F1083&gt;Variables!$G$8,0,1)</f>
        <v>0</v>
      </c>
      <c r="AL1083" s="101">
        <f>IF(G1083&gt;Variables!$G$9,0,1)</f>
        <v>1</v>
      </c>
      <c r="AM1083" s="101">
        <f>IF(AND(K1083&gt;Variables!$G$10,K1083&lt;Variables!$G$11),0,1)</f>
        <v>0</v>
      </c>
      <c r="AN1083" s="103">
        <f>IF(H1083&lt;Variables!$G$13,1,0)</f>
        <v>0</v>
      </c>
      <c r="AO1083" s="101">
        <f>IF(R1083&lt;Variables!$G$12,0,1)</f>
        <v>0</v>
      </c>
      <c r="AP1083" s="102">
        <f t="shared" si="260"/>
        <v>1</v>
      </c>
      <c r="AQ1083" s="101"/>
      <c r="AR1083" s="101">
        <v>1</v>
      </c>
      <c r="AS1083" s="101"/>
      <c r="AT1083" s="101"/>
      <c r="AU1083" s="101"/>
      <c r="AV1083" s="96">
        <f t="shared" si="254"/>
        <v>3</v>
      </c>
      <c r="AW1083" s="96" t="str">
        <f t="shared" si="255"/>
        <v/>
      </c>
      <c r="AX1083" s="96" t="str">
        <f t="shared" si="256"/>
        <v/>
      </c>
      <c r="AY1083" s="96">
        <f t="shared" si="257"/>
        <v>3</v>
      </c>
      <c r="AZ1083" s="96">
        <f t="shared" si="258"/>
        <v>2.3558489972352001</v>
      </c>
      <c r="BA1083" s="96"/>
      <c r="BB1083" s="96"/>
      <c r="BC1083" s="96"/>
      <c r="BD1083" s="96"/>
      <c r="BE1083"/>
      <c r="BF1083"/>
      <c r="BG1083"/>
      <c r="BH1083"/>
      <c r="BI1083"/>
      <c r="BJ1083" s="83"/>
      <c r="BK1083" s="83"/>
    </row>
    <row r="1084" spans="1:63" ht="14.1" customHeight="1" x14ac:dyDescent="0.2">
      <c r="A1084" s="96"/>
      <c r="B1084" s="96"/>
      <c r="C1084" s="141">
        <v>44330.423611111109</v>
      </c>
      <c r="D1084" s="89" t="s">
        <v>117</v>
      </c>
      <c r="E1084" s="89">
        <v>20.05</v>
      </c>
      <c r="F1084" s="89">
        <v>10.34</v>
      </c>
      <c r="G1084" s="89">
        <v>7.28</v>
      </c>
      <c r="H1084" s="89">
        <v>2540</v>
      </c>
      <c r="I1084" s="89">
        <v>-85.308000000000007</v>
      </c>
      <c r="J1084" s="96" t="s">
        <v>76</v>
      </c>
      <c r="K1084" s="96">
        <v>68.569999999999993</v>
      </c>
      <c r="L1084" s="89">
        <v>19.845310000000001</v>
      </c>
      <c r="M1084" s="89">
        <v>1.031428</v>
      </c>
      <c r="N1084" s="89">
        <v>19.472211999999999</v>
      </c>
      <c r="O1084" s="96">
        <v>2.9672429999999999</v>
      </c>
      <c r="P1084" s="96">
        <v>4048000</v>
      </c>
      <c r="Q1084" s="96">
        <v>15608000</v>
      </c>
      <c r="R1084" s="96">
        <v>0.26</v>
      </c>
      <c r="S1084" s="96">
        <v>27.306999999999999</v>
      </c>
      <c r="T1084" s="96" t="s">
        <v>169</v>
      </c>
      <c r="U1084" s="96">
        <v>17.334800000000001</v>
      </c>
      <c r="V1084" s="96">
        <f t="shared" si="246"/>
        <v>2.4772524233315201</v>
      </c>
      <c r="W1084" s="101">
        <f t="shared" si="247"/>
        <v>20.250500000000002</v>
      </c>
      <c r="X1084" s="101">
        <f t="shared" si="248"/>
        <v>20.451000000000001</v>
      </c>
      <c r="Y1084" s="96">
        <f t="shared" si="249"/>
        <v>19.649000000000001</v>
      </c>
      <c r="Z1084" s="96">
        <f t="shared" si="250"/>
        <v>19.472211999999999</v>
      </c>
      <c r="AA1084" s="96">
        <f t="shared" si="251"/>
        <v>19.248000000000001</v>
      </c>
      <c r="AB1084" s="96"/>
      <c r="AC1084" s="96">
        <v>20.74</v>
      </c>
      <c r="AD1084" s="96">
        <v>19.899999999999999</v>
      </c>
      <c r="AE1084" s="101">
        <f t="shared" si="252"/>
        <v>1.0344139650872817</v>
      </c>
      <c r="AF1084" s="96">
        <f t="shared" si="259"/>
        <v>0.99251870324189517</v>
      </c>
      <c r="AG1084" s="96"/>
      <c r="AH1084" s="101">
        <f>IF(AND(M1084&lt;Variables!$G$6,M1084&gt;Variables!$G$5),0,1)</f>
        <v>1</v>
      </c>
      <c r="AI1084" s="101">
        <f t="shared" si="253"/>
        <v>0</v>
      </c>
      <c r="AJ1084" s="101">
        <f>IF(I1084&gt;Variables!$G$7,0,1)</f>
        <v>1</v>
      </c>
      <c r="AK1084" s="101">
        <f>IF(F1084&gt;Variables!$G$8,0,1)</f>
        <v>0</v>
      </c>
      <c r="AL1084" s="101">
        <f>IF(G1084&gt;Variables!$G$9,0,1)</f>
        <v>1</v>
      </c>
      <c r="AM1084" s="101">
        <f>IF(AND(K1084&gt;Variables!$G$10,K1084&lt;Variables!$G$11),0,1)</f>
        <v>0</v>
      </c>
      <c r="AN1084" s="103">
        <f>IF(H1084&lt;Variables!$G$13,1,0)</f>
        <v>0</v>
      </c>
      <c r="AO1084" s="101">
        <f>IF(R1084&lt;Variables!$G$12,0,1)</f>
        <v>0</v>
      </c>
      <c r="AP1084" s="102">
        <f t="shared" si="260"/>
        <v>0</v>
      </c>
      <c r="AQ1084" s="102"/>
      <c r="AR1084" s="102">
        <v>1</v>
      </c>
      <c r="AS1084" s="102"/>
      <c r="AT1084" s="102"/>
      <c r="AU1084" s="102"/>
      <c r="AV1084" s="96">
        <f t="shared" si="254"/>
        <v>3</v>
      </c>
      <c r="AW1084" s="96" t="str">
        <f t="shared" si="255"/>
        <v/>
      </c>
      <c r="AX1084" s="96" t="str">
        <f t="shared" si="256"/>
        <v/>
      </c>
      <c r="AY1084" s="96">
        <f t="shared" si="257"/>
        <v>3</v>
      </c>
      <c r="AZ1084" s="96">
        <f t="shared" si="258"/>
        <v>2.4735496433315198</v>
      </c>
      <c r="BA1084" s="96"/>
      <c r="BB1084" s="96"/>
      <c r="BC1084" s="96"/>
      <c r="BD1084" s="96"/>
      <c r="BE1084"/>
      <c r="BF1084"/>
      <c r="BG1084"/>
      <c r="BH1084"/>
      <c r="BI1084"/>
      <c r="BJ1084" s="83"/>
      <c r="BK1084" s="83"/>
    </row>
    <row r="1085" spans="1:63" ht="14.1" customHeight="1" x14ac:dyDescent="0.2">
      <c r="A1085" s="96"/>
      <c r="B1085" s="96"/>
      <c r="C1085" s="141">
        <v>44330.423611111109</v>
      </c>
      <c r="D1085" s="89" t="s">
        <v>176</v>
      </c>
      <c r="E1085" s="89">
        <v>77.739999999999995</v>
      </c>
      <c r="F1085" s="89">
        <v>9.08</v>
      </c>
      <c r="G1085" s="89">
        <v>8.85</v>
      </c>
      <c r="H1085" s="89">
        <v>6720</v>
      </c>
      <c r="I1085" s="89">
        <v>-26.206</v>
      </c>
      <c r="J1085" s="96" t="s">
        <v>78</v>
      </c>
      <c r="K1085" s="96">
        <v>67.08</v>
      </c>
      <c r="L1085" s="89">
        <v>76.91037</v>
      </c>
      <c r="M1085" s="89">
        <v>1.078697</v>
      </c>
      <c r="N1085" s="89">
        <v>75.471160999999995</v>
      </c>
      <c r="O1085" s="96">
        <v>3.0062329999999999</v>
      </c>
      <c r="P1085" s="96">
        <v>213188</v>
      </c>
      <c r="Q1085" s="96">
        <v>1037000</v>
      </c>
      <c r="R1085" s="96">
        <v>0.21</v>
      </c>
      <c r="S1085" s="96">
        <v>27.306999999999999</v>
      </c>
      <c r="T1085" s="96" t="s">
        <v>169</v>
      </c>
      <c r="U1085" s="96">
        <v>17.334800000000001</v>
      </c>
      <c r="V1085" s="96">
        <f t="shared" si="246"/>
        <v>2.4626937479331201</v>
      </c>
      <c r="W1085" s="97">
        <f t="shared" si="247"/>
        <v>78.517399999999995</v>
      </c>
      <c r="X1085" s="96">
        <f t="shared" si="248"/>
        <v>79.294799999999995</v>
      </c>
      <c r="Y1085" s="96">
        <f t="shared" si="249"/>
        <v>76.185199999999995</v>
      </c>
      <c r="Z1085" s="96">
        <f t="shared" si="250"/>
        <v>75.471160999999995</v>
      </c>
      <c r="AA1085" s="96">
        <f t="shared" si="251"/>
        <v>74.630399999999995</v>
      </c>
      <c r="AB1085" s="96"/>
      <c r="AC1085" s="96">
        <v>79</v>
      </c>
      <c r="AD1085" s="96">
        <v>77.14</v>
      </c>
      <c r="AE1085" s="97">
        <f t="shared" si="252"/>
        <v>1.0162078723951635</v>
      </c>
      <c r="AF1085" s="96">
        <f t="shared" si="259"/>
        <v>0.99228196552611281</v>
      </c>
      <c r="AG1085" s="96"/>
      <c r="AH1085" s="97">
        <f>IF(AND(M1085&lt;Variables!$G$6,M1085&gt;Variables!$G$5),0,1)</f>
        <v>1</v>
      </c>
      <c r="AI1085" s="97">
        <f t="shared" si="253"/>
        <v>0</v>
      </c>
      <c r="AJ1085" s="97">
        <f>IF(I1085&gt;Variables!$G$7,0,1)</f>
        <v>1</v>
      </c>
      <c r="AK1085" s="97">
        <f>IF(F1085&gt;Variables!$G$8,0,1)</f>
        <v>0</v>
      </c>
      <c r="AL1085" s="97">
        <f>IF(G1085&gt;Variables!$G$9,0,1)</f>
        <v>1</v>
      </c>
      <c r="AM1085" s="97">
        <f>IF(AND(K1085&gt;Variables!$G$10,K1085&lt;Variables!$G$11),0,1)</f>
        <v>0</v>
      </c>
      <c r="AN1085" s="103">
        <f>IF(H1085&lt;Variables!$G$13,1,0)</f>
        <v>0</v>
      </c>
      <c r="AO1085" s="101">
        <f>IF(R1085&lt;Variables!$G$12,0,1)</f>
        <v>0</v>
      </c>
      <c r="AP1085" s="99">
        <f t="shared" si="260"/>
        <v>1</v>
      </c>
      <c r="AQ1085" s="99"/>
      <c r="AR1085" s="99"/>
      <c r="AS1085" s="99">
        <v>1</v>
      </c>
      <c r="AT1085" s="99"/>
      <c r="AU1085" s="99"/>
      <c r="AV1085" s="96">
        <f t="shared" si="254"/>
        <v>3</v>
      </c>
      <c r="AW1085" s="96" t="str">
        <f t="shared" si="255"/>
        <v/>
      </c>
      <c r="AX1085" s="96" t="str">
        <f t="shared" si="256"/>
        <v/>
      </c>
      <c r="AY1085" s="96">
        <f t="shared" si="257"/>
        <v>3</v>
      </c>
      <c r="AZ1085" s="96">
        <f t="shared" si="258"/>
        <v>2.4590714279331203</v>
      </c>
      <c r="BA1085" s="96"/>
      <c r="BB1085" s="96"/>
      <c r="BC1085" s="96"/>
      <c r="BD1085" s="96"/>
      <c r="BE1085"/>
      <c r="BF1085"/>
      <c r="BG1085"/>
      <c r="BH1085"/>
      <c r="BI1085"/>
      <c r="BJ1085" s="83"/>
      <c r="BK1085" s="83"/>
    </row>
    <row r="1086" spans="1:63" ht="14.1" customHeight="1" x14ac:dyDescent="0.2">
      <c r="A1086" s="96"/>
      <c r="B1086" s="96"/>
      <c r="C1086" s="141">
        <v>44330.423611111109</v>
      </c>
      <c r="D1086" s="89" t="s">
        <v>177</v>
      </c>
      <c r="E1086" s="89">
        <v>41.64</v>
      </c>
      <c r="F1086" s="89">
        <v>11.84</v>
      </c>
      <c r="G1086" s="89">
        <v>2.81</v>
      </c>
      <c r="H1086" s="89">
        <v>13190</v>
      </c>
      <c r="I1086" s="89">
        <v>-71.981999999999999</v>
      </c>
      <c r="J1086" s="96" t="s">
        <v>78</v>
      </c>
      <c r="K1086" s="96">
        <v>67.95</v>
      </c>
      <c r="L1086" s="89">
        <v>41.119050000000001</v>
      </c>
      <c r="M1086" s="89">
        <v>1.266931</v>
      </c>
      <c r="N1086" s="89">
        <v>41.022565999999998</v>
      </c>
      <c r="O1086" s="96">
        <v>1.505109</v>
      </c>
      <c r="P1086" s="96">
        <v>4934000</v>
      </c>
      <c r="Q1086" s="96">
        <v>8785000</v>
      </c>
      <c r="R1086" s="96">
        <v>0.56000000000000005</v>
      </c>
      <c r="S1086" s="96">
        <v>27.306999999999999</v>
      </c>
      <c r="T1086" s="96" t="s">
        <v>169</v>
      </c>
      <c r="U1086" s="96">
        <v>17.334800000000001</v>
      </c>
      <c r="V1086" s="96">
        <f t="shared" si="246"/>
        <v>2.4543445977323999</v>
      </c>
      <c r="W1086" s="101">
        <f t="shared" si="247"/>
        <v>42.056400000000004</v>
      </c>
      <c r="X1086" s="101">
        <f t="shared" si="248"/>
        <v>42.472799999999999</v>
      </c>
      <c r="Y1086" s="96">
        <f t="shared" si="249"/>
        <v>40.807200000000002</v>
      </c>
      <c r="Z1086" s="96">
        <f t="shared" si="250"/>
        <v>41.022565999999998</v>
      </c>
      <c r="AA1086" s="96">
        <f t="shared" si="251"/>
        <v>39.974399999999996</v>
      </c>
      <c r="AB1086" s="96"/>
      <c r="AC1086" s="96">
        <v>42.84</v>
      </c>
      <c r="AD1086" s="96"/>
      <c r="AE1086" s="101">
        <f t="shared" si="252"/>
        <v>1.0288184438040346</v>
      </c>
      <c r="AF1086" s="96">
        <f t="shared" si="259"/>
        <v>0</v>
      </c>
      <c r="AG1086" s="96"/>
      <c r="AH1086" s="101">
        <f>IF(AND(M1086&lt;Variables!$G$6,M1086&gt;Variables!$G$5),0,1)</f>
        <v>1</v>
      </c>
      <c r="AI1086" s="101">
        <f t="shared" si="253"/>
        <v>0</v>
      </c>
      <c r="AJ1086" s="101">
        <f>IF(I1086&gt;Variables!$G$7,0,1)</f>
        <v>1</v>
      </c>
      <c r="AK1086" s="101">
        <f>IF(F1086&gt;Variables!$G$8,0,1)</f>
        <v>0</v>
      </c>
      <c r="AL1086" s="101">
        <f>IF(G1086&gt;Variables!$G$9,0,1)</f>
        <v>1</v>
      </c>
      <c r="AM1086" s="101">
        <f>IF(AND(K1086&gt;Variables!$G$10,K1086&lt;Variables!$G$11),0,1)</f>
        <v>0</v>
      </c>
      <c r="AN1086" s="103">
        <f>IF(H1086&lt;Variables!$G$13,1,0)</f>
        <v>0</v>
      </c>
      <c r="AO1086" s="101">
        <f>IF(R1086&lt;Variables!$G$12,0,1)</f>
        <v>0</v>
      </c>
      <c r="AP1086" s="102">
        <f t="shared" si="260"/>
        <v>1</v>
      </c>
      <c r="AQ1086" s="102"/>
      <c r="AR1086" s="102">
        <v>1</v>
      </c>
      <c r="AS1086" s="102"/>
      <c r="AT1086" s="102"/>
      <c r="AU1086" s="102"/>
      <c r="AV1086" s="96">
        <f t="shared" si="254"/>
        <v>3</v>
      </c>
      <c r="AW1086" s="96" t="str">
        <f t="shared" si="255"/>
        <v/>
      </c>
      <c r="AX1086" s="96" t="str">
        <f t="shared" si="256"/>
        <v/>
      </c>
      <c r="AY1086" s="96">
        <f t="shared" si="257"/>
        <v>3</v>
      </c>
      <c r="AZ1086" s="96">
        <f t="shared" si="258"/>
        <v>2.4506752977324004</v>
      </c>
      <c r="BA1086" s="96"/>
      <c r="BB1086" s="96"/>
      <c r="BC1086" s="96"/>
      <c r="BD1086" s="96"/>
      <c r="BE1086"/>
      <c r="BF1086"/>
      <c r="BG1086"/>
      <c r="BH1086"/>
      <c r="BI1086"/>
      <c r="BJ1086" s="83"/>
      <c r="BK1086" s="83"/>
    </row>
    <row r="1087" spans="1:63" ht="14.1" customHeight="1" x14ac:dyDescent="0.2">
      <c r="A1087" s="96"/>
      <c r="B1087" s="96"/>
      <c r="C1087" s="135">
        <v>44330.430555555555</v>
      </c>
      <c r="D1087" s="96" t="s">
        <v>168</v>
      </c>
      <c r="E1087" s="96">
        <v>8.56</v>
      </c>
      <c r="F1087" s="96">
        <v>22.52</v>
      </c>
      <c r="G1087" s="96">
        <v>2.15</v>
      </c>
      <c r="H1087" s="96">
        <v>1510</v>
      </c>
      <c r="I1087" s="96">
        <v>-82.585999999999999</v>
      </c>
      <c r="J1087" s="96" t="s">
        <v>78</v>
      </c>
      <c r="K1087" s="96">
        <v>49.36</v>
      </c>
      <c r="L1087" s="96">
        <v>8.6686200000000007</v>
      </c>
      <c r="M1087" s="96">
        <v>-1.2530250000000001</v>
      </c>
      <c r="N1087" s="96">
        <v>8.4416609999999999</v>
      </c>
      <c r="O1087" s="96">
        <v>1.401848</v>
      </c>
      <c r="P1087" s="96">
        <v>2250000</v>
      </c>
      <c r="Q1087" s="96">
        <v>1530000</v>
      </c>
      <c r="R1087" s="96">
        <v>1.47</v>
      </c>
      <c r="S1087" s="96">
        <v>24.795000000000002</v>
      </c>
      <c r="T1087" s="96" t="s">
        <v>169</v>
      </c>
      <c r="U1087" s="96">
        <v>16.5136</v>
      </c>
      <c r="V1087" s="96">
        <f t="shared" si="246"/>
        <v>2.3906322588319999</v>
      </c>
      <c r="W1087" s="96">
        <f t="shared" si="247"/>
        <v>8.6456</v>
      </c>
      <c r="X1087" s="96">
        <f t="shared" si="248"/>
        <v>8.7312000000000012</v>
      </c>
      <c r="Y1087" s="103">
        <f t="shared" si="249"/>
        <v>8.3887999999999998</v>
      </c>
      <c r="Z1087" s="103">
        <f t="shared" si="250"/>
        <v>8.4416609999999999</v>
      </c>
      <c r="AA1087" s="103">
        <f t="shared" si="251"/>
        <v>8.2176000000000009</v>
      </c>
      <c r="AB1087" s="96"/>
      <c r="AC1087" s="96">
        <v>8.7100000000000009</v>
      </c>
      <c r="AD1087" s="96">
        <v>8.32</v>
      </c>
      <c r="AE1087" s="97">
        <f t="shared" si="252"/>
        <v>1.0175233644859814</v>
      </c>
      <c r="AF1087" s="96">
        <f t="shared" si="259"/>
        <v>0.9719626168224299</v>
      </c>
      <c r="AG1087" s="96"/>
      <c r="AH1087" s="103">
        <f>IF(AND(M1087&lt;Variables!$G$6,M1087&gt;Variables!$G$5),0,1)</f>
        <v>1</v>
      </c>
      <c r="AI1087" s="103">
        <f t="shared" si="253"/>
        <v>0</v>
      </c>
      <c r="AJ1087" s="103">
        <f>IF(I1087&gt;Variables!$G$7,0,1)</f>
        <v>1</v>
      </c>
      <c r="AK1087" s="103">
        <f>IF(F1087&gt;Variables!$G$8,0,1)</f>
        <v>0</v>
      </c>
      <c r="AL1087" s="103">
        <f>IF(G1087&gt;Variables!$G$9,0,1)</f>
        <v>1</v>
      </c>
      <c r="AM1087" s="103">
        <f>IF(AND(K1087&gt;Variables!$G$10,K1087&lt;Variables!$G$11),0,1)</f>
        <v>1</v>
      </c>
      <c r="AN1087" s="103">
        <f>IF(H1087&lt;Variables!$G$13,1,0)</f>
        <v>1</v>
      </c>
      <c r="AO1087" s="101">
        <f>IF(R1087&lt;Variables!$G$12,0,1)</f>
        <v>0</v>
      </c>
      <c r="AP1087" s="104">
        <f t="shared" si="260"/>
        <v>1</v>
      </c>
      <c r="AQ1087" s="104"/>
      <c r="AR1087" s="104"/>
      <c r="AS1087" s="104"/>
      <c r="AT1087" s="104">
        <v>1</v>
      </c>
      <c r="AU1087" s="104"/>
      <c r="AV1087" s="96">
        <f t="shared" si="254"/>
        <v>3</v>
      </c>
      <c r="AW1087" s="96" t="str">
        <f t="shared" si="255"/>
        <v/>
      </c>
      <c r="AX1087" s="96" t="str">
        <f t="shared" si="256"/>
        <v/>
      </c>
      <c r="AY1087" s="96">
        <f t="shared" si="257"/>
        <v>3</v>
      </c>
      <c r="AZ1087" s="96">
        <f t="shared" si="258"/>
        <v>2.387966818832</v>
      </c>
      <c r="BA1087" s="96"/>
      <c r="BB1087" s="96"/>
      <c r="BC1087" s="96"/>
      <c r="BD1087" s="96"/>
      <c r="BE1087"/>
      <c r="BF1087"/>
      <c r="BG1087"/>
      <c r="BH1087"/>
      <c r="BI1087"/>
      <c r="BJ1087" s="83"/>
      <c r="BK1087" s="83"/>
    </row>
    <row r="1088" spans="1:63" ht="14.1" customHeight="1" x14ac:dyDescent="0.2">
      <c r="A1088" s="96"/>
      <c r="B1088" s="96"/>
      <c r="C1088" s="135">
        <v>44330.430555555555</v>
      </c>
      <c r="D1088" s="96" t="s">
        <v>170</v>
      </c>
      <c r="E1088" s="96">
        <v>11.025</v>
      </c>
      <c r="F1088" s="96">
        <v>10</v>
      </c>
      <c r="G1088" s="96">
        <v>7.77</v>
      </c>
      <c r="H1088" s="96">
        <v>2340</v>
      </c>
      <c r="I1088" s="96">
        <v>-84.74</v>
      </c>
      <c r="J1088" s="96" t="s">
        <v>78</v>
      </c>
      <c r="K1088" s="96">
        <v>50.78</v>
      </c>
      <c r="L1088" s="96">
        <v>11.117305</v>
      </c>
      <c r="M1088" s="96">
        <v>-0.83028199999999996</v>
      </c>
      <c r="N1088" s="96">
        <v>10.872698</v>
      </c>
      <c r="O1088" s="96">
        <v>1.400774</v>
      </c>
      <c r="P1088" s="96">
        <v>2095000</v>
      </c>
      <c r="Q1088" s="96">
        <v>3849000</v>
      </c>
      <c r="R1088" s="96">
        <v>0.54</v>
      </c>
      <c r="S1088" s="96">
        <v>24.795000000000002</v>
      </c>
      <c r="T1088" s="96" t="s">
        <v>169</v>
      </c>
      <c r="U1088" s="96">
        <v>16.5136</v>
      </c>
      <c r="V1088" s="96">
        <f t="shared" si="246"/>
        <v>2.39853845844448</v>
      </c>
      <c r="W1088" s="101">
        <f t="shared" si="247"/>
        <v>11.135250000000001</v>
      </c>
      <c r="X1088" s="101">
        <f t="shared" si="248"/>
        <v>11.2455</v>
      </c>
      <c r="Y1088" s="96">
        <f t="shared" si="249"/>
        <v>10.804500000000001</v>
      </c>
      <c r="Z1088" s="96">
        <f t="shared" si="250"/>
        <v>10.872698</v>
      </c>
      <c r="AA1088" s="96">
        <f t="shared" si="251"/>
        <v>10.584</v>
      </c>
      <c r="AB1088" s="96"/>
      <c r="AC1088" s="96">
        <v>11.45</v>
      </c>
      <c r="AD1088" s="96"/>
      <c r="AE1088" s="101">
        <f t="shared" si="252"/>
        <v>1.038548752834467</v>
      </c>
      <c r="AF1088" s="96">
        <f t="shared" si="259"/>
        <v>0</v>
      </c>
      <c r="AG1088" s="96"/>
      <c r="AH1088" s="101">
        <f>IF(AND(M1088&lt;Variables!$G$6,M1088&gt;Variables!$G$5),0,1)</f>
        <v>1</v>
      </c>
      <c r="AI1088" s="101">
        <f t="shared" si="253"/>
        <v>0</v>
      </c>
      <c r="AJ1088" s="101">
        <f>IF(I1088&gt;Variables!$G$7,0,1)</f>
        <v>1</v>
      </c>
      <c r="AK1088" s="101">
        <f>IF(F1088&gt;Variables!$G$8,0,1)</f>
        <v>0</v>
      </c>
      <c r="AL1088" s="101">
        <f>IF(G1088&gt;Variables!$G$9,0,1)</f>
        <v>1</v>
      </c>
      <c r="AM1088" s="101">
        <f>IF(AND(K1088&gt;Variables!$G$10,K1088&lt;Variables!$G$11),0,1)</f>
        <v>0</v>
      </c>
      <c r="AN1088" s="103">
        <f>IF(H1088&lt;Variables!$G$13,1,0)</f>
        <v>1</v>
      </c>
      <c r="AO1088" s="101">
        <f>IF(R1088&lt;Variables!$G$12,0,1)</f>
        <v>0</v>
      </c>
      <c r="AP1088" s="102">
        <f t="shared" si="260"/>
        <v>1</v>
      </c>
      <c r="AQ1088" s="102"/>
      <c r="AR1088" s="102">
        <v>1</v>
      </c>
      <c r="AS1088" s="102"/>
      <c r="AT1088" s="102"/>
      <c r="AU1088" s="102"/>
      <c r="AV1088" s="96">
        <f t="shared" si="254"/>
        <v>3</v>
      </c>
      <c r="AW1088" s="96" t="str">
        <f t="shared" si="255"/>
        <v/>
      </c>
      <c r="AX1088" s="96" t="str">
        <f t="shared" si="256"/>
        <v/>
      </c>
      <c r="AY1088" s="96">
        <f t="shared" si="257"/>
        <v>3</v>
      </c>
      <c r="AZ1088" s="96">
        <f t="shared" si="258"/>
        <v>2.3957963384444798</v>
      </c>
      <c r="BA1088" s="96"/>
      <c r="BB1088" s="96"/>
      <c r="BC1088" s="96"/>
      <c r="BD1088" s="96"/>
      <c r="BE1088"/>
      <c r="BF1088"/>
      <c r="BG1088"/>
      <c r="BH1088"/>
      <c r="BI1088"/>
      <c r="BJ1088" s="83"/>
      <c r="BK1088" s="83"/>
    </row>
    <row r="1089" spans="1:63" ht="14.1" customHeight="1" x14ac:dyDescent="0.2">
      <c r="A1089" s="96"/>
      <c r="B1089" s="96"/>
      <c r="C1089" s="135">
        <v>44330.430555555555</v>
      </c>
      <c r="D1089" s="96" t="s">
        <v>171</v>
      </c>
      <c r="E1089" s="96">
        <v>0.70179999999999998</v>
      </c>
      <c r="F1089" s="96">
        <v>20.98</v>
      </c>
      <c r="G1089" s="96">
        <v>-7.9</v>
      </c>
      <c r="H1089" s="96">
        <v>82</v>
      </c>
      <c r="I1089" s="96">
        <v>-60.691000000000003</v>
      </c>
      <c r="J1089" s="96" t="s">
        <v>76</v>
      </c>
      <c r="K1089" s="96">
        <v>50.36</v>
      </c>
      <c r="L1089" s="96">
        <v>0.70289500000000005</v>
      </c>
      <c r="M1089" s="96">
        <v>-0.15575600000000001</v>
      </c>
      <c r="N1089" s="96">
        <v>0.71023899999999995</v>
      </c>
      <c r="O1089" s="96">
        <v>-1.188194</v>
      </c>
      <c r="P1089" s="96">
        <v>15010000</v>
      </c>
      <c r="Q1089" s="96">
        <v>4340000</v>
      </c>
      <c r="R1089" s="96">
        <v>3.46</v>
      </c>
      <c r="S1089" s="96">
        <v>24.795000000000002</v>
      </c>
      <c r="T1089" s="96" t="s">
        <v>169</v>
      </c>
      <c r="U1089" s="96">
        <v>16.5136</v>
      </c>
      <c r="V1089" s="96">
        <f t="shared" si="246"/>
        <v>2.3749411923980794</v>
      </c>
      <c r="W1089" s="96">
        <f t="shared" si="247"/>
        <v>0.70881799999999995</v>
      </c>
      <c r="X1089" s="96">
        <f t="shared" si="248"/>
        <v>0.71583600000000003</v>
      </c>
      <c r="Y1089" s="105">
        <f t="shared" si="249"/>
        <v>0.68776399999999993</v>
      </c>
      <c r="Z1089" s="105">
        <f t="shared" si="250"/>
        <v>0.71023899999999995</v>
      </c>
      <c r="AA1089" s="105">
        <f t="shared" si="251"/>
        <v>0.67372799999999999</v>
      </c>
      <c r="AB1089" s="96"/>
      <c r="AC1089" s="96"/>
      <c r="AD1089" s="96">
        <v>0.70099999999999996</v>
      </c>
      <c r="AE1089" s="96">
        <f t="shared" si="252"/>
        <v>0</v>
      </c>
      <c r="AF1089" s="96">
        <f t="shared" si="259"/>
        <v>0.99886007409518374</v>
      </c>
      <c r="AG1089" s="96"/>
      <c r="AH1089" s="105">
        <f>IF(AND(M1089&lt;Variables!$G$6,M1089&gt;Variables!$G$5),0,1)</f>
        <v>1</v>
      </c>
      <c r="AI1089" s="105">
        <f t="shared" si="253"/>
        <v>1</v>
      </c>
      <c r="AJ1089" s="105">
        <f>IF(I1089&gt;Variables!$G$7,0,1)</f>
        <v>1</v>
      </c>
      <c r="AK1089" s="105">
        <f>IF(F1089&gt;Variables!$G$8,0,1)</f>
        <v>0</v>
      </c>
      <c r="AL1089" s="105">
        <f>IF(G1089&gt;Variables!$G$9,0,1)</f>
        <v>1</v>
      </c>
      <c r="AM1089" s="105">
        <f>IF(AND(K1089&gt;Variables!$G$10,K1089&lt;Variables!$G$11),0,1)</f>
        <v>0</v>
      </c>
      <c r="AN1089" s="103">
        <f>IF(H1089&lt;Variables!$G$13,1,0)</f>
        <v>1</v>
      </c>
      <c r="AO1089" s="101">
        <f>IF(R1089&lt;Variables!$G$12,0,1)</f>
        <v>1</v>
      </c>
      <c r="AP1089" s="106">
        <f t="shared" si="260"/>
        <v>0</v>
      </c>
      <c r="AQ1089" s="106"/>
      <c r="AR1089" s="106"/>
      <c r="AS1089" s="106"/>
      <c r="AT1089" s="106"/>
      <c r="AU1089" s="106">
        <v>1</v>
      </c>
      <c r="AV1089" s="96" t="str">
        <f t="shared" si="254"/>
        <v/>
      </c>
      <c r="AW1089" s="96" t="str">
        <f t="shared" si="255"/>
        <v/>
      </c>
      <c r="AX1089" s="96">
        <f t="shared" si="256"/>
        <v>2</v>
      </c>
      <c r="AY1089" s="96">
        <f t="shared" si="257"/>
        <v>2</v>
      </c>
      <c r="AZ1089" s="96">
        <f t="shared" si="258"/>
        <v>2.3722217523980795</v>
      </c>
      <c r="BA1089" s="96"/>
      <c r="BB1089" s="96"/>
      <c r="BC1089" s="96"/>
      <c r="BD1089" s="96"/>
      <c r="BE1089"/>
      <c r="BF1089"/>
      <c r="BG1089"/>
      <c r="BH1089"/>
      <c r="BI1089"/>
      <c r="BJ1089" s="83"/>
      <c r="BK1089" s="83"/>
    </row>
    <row r="1090" spans="1:63" ht="14.1" customHeight="1" x14ac:dyDescent="0.2">
      <c r="A1090" s="96"/>
      <c r="B1090" s="96"/>
      <c r="C1090" s="135">
        <v>44330.430555555555</v>
      </c>
      <c r="D1090" s="96" t="s">
        <v>172</v>
      </c>
      <c r="E1090" s="96">
        <v>133.15</v>
      </c>
      <c r="F1090" s="96">
        <v>15.52</v>
      </c>
      <c r="G1090" s="96">
        <v>6.52</v>
      </c>
      <c r="H1090" s="96">
        <v>36980</v>
      </c>
      <c r="I1090" s="96">
        <v>-25.638000000000002</v>
      </c>
      <c r="J1090" s="96" t="s">
        <v>76</v>
      </c>
      <c r="K1090" s="96">
        <v>63.14</v>
      </c>
      <c r="L1090" s="96">
        <v>132.587245</v>
      </c>
      <c r="M1090" s="96">
        <v>0.42444100000000001</v>
      </c>
      <c r="N1090" s="96">
        <v>129.85818</v>
      </c>
      <c r="O1090" s="96">
        <v>2.5349339999999998</v>
      </c>
      <c r="P1090" s="96">
        <v>3753000</v>
      </c>
      <c r="Q1090" s="96">
        <v>3236000</v>
      </c>
      <c r="R1090" s="96">
        <v>1.1599999999999999</v>
      </c>
      <c r="S1090" s="96">
        <v>24.795000000000002</v>
      </c>
      <c r="T1090" s="96" t="s">
        <v>169</v>
      </c>
      <c r="U1090" s="96">
        <v>16.5136</v>
      </c>
      <c r="V1090" s="96">
        <f t="shared" si="246"/>
        <v>2.4759881111108797</v>
      </c>
      <c r="W1090" s="101">
        <f t="shared" si="247"/>
        <v>134.48150000000001</v>
      </c>
      <c r="X1090" s="101">
        <f t="shared" si="248"/>
        <v>135.81300000000002</v>
      </c>
      <c r="Y1090" s="96">
        <f t="shared" si="249"/>
        <v>130.48699999999999</v>
      </c>
      <c r="Z1090" s="96">
        <f t="shared" si="250"/>
        <v>129.85818</v>
      </c>
      <c r="AA1090" s="96">
        <f t="shared" si="251"/>
        <v>127.824</v>
      </c>
      <c r="AB1090" s="96"/>
      <c r="AC1090" s="96">
        <v>141.5</v>
      </c>
      <c r="AD1090" s="96"/>
      <c r="AE1090" s="101">
        <f t="shared" si="252"/>
        <v>1.0627112279384152</v>
      </c>
      <c r="AF1090" s="96">
        <f t="shared" si="259"/>
        <v>0</v>
      </c>
      <c r="AG1090" s="96"/>
      <c r="AH1090" s="101">
        <f>IF(AND(M1090&lt;Variables!$G$6,M1090&gt;Variables!$G$5),0,1)</f>
        <v>1</v>
      </c>
      <c r="AI1090" s="101">
        <f t="shared" si="253"/>
        <v>0</v>
      </c>
      <c r="AJ1090" s="101">
        <f>IF(I1090&gt;Variables!$G$7,0,1)</f>
        <v>1</v>
      </c>
      <c r="AK1090" s="101">
        <f>IF(F1090&gt;Variables!$G$8,0,1)</f>
        <v>0</v>
      </c>
      <c r="AL1090" s="101">
        <f>IF(G1090&gt;Variables!$G$9,0,1)</f>
        <v>1</v>
      </c>
      <c r="AM1090" s="101">
        <f>IF(AND(K1090&gt;Variables!$G$10,K1090&lt;Variables!$G$11),0,1)</f>
        <v>0</v>
      </c>
      <c r="AN1090" s="103">
        <f>IF(H1090&lt;Variables!$G$13,1,0)</f>
        <v>0</v>
      </c>
      <c r="AO1090" s="101">
        <f>IF(R1090&lt;Variables!$G$12,0,1)</f>
        <v>0</v>
      </c>
      <c r="AP1090" s="102">
        <f t="shared" si="260"/>
        <v>0</v>
      </c>
      <c r="AQ1090" s="102"/>
      <c r="AR1090" s="102">
        <v>1</v>
      </c>
      <c r="AS1090" s="102"/>
      <c r="AT1090" s="102"/>
      <c r="AU1090" s="102"/>
      <c r="AV1090" s="96">
        <f t="shared" si="254"/>
        <v>3</v>
      </c>
      <c r="AW1090" s="96" t="str">
        <f t="shared" si="255"/>
        <v/>
      </c>
      <c r="AX1090" s="96" t="str">
        <f t="shared" si="256"/>
        <v/>
      </c>
      <c r="AY1090" s="96">
        <f t="shared" si="257"/>
        <v>3</v>
      </c>
      <c r="AZ1090" s="96">
        <f t="shared" si="258"/>
        <v>2.47257855111088</v>
      </c>
      <c r="BA1090" s="96"/>
      <c r="BB1090" s="96"/>
      <c r="BC1090" s="96"/>
      <c r="BD1090" s="96"/>
      <c r="BE1090"/>
      <c r="BF1090"/>
      <c r="BG1090"/>
      <c r="BH1090"/>
      <c r="BI1090"/>
      <c r="BJ1090" s="83"/>
      <c r="BK1090" s="83"/>
    </row>
    <row r="1091" spans="1:63" ht="14.1" customHeight="1" x14ac:dyDescent="0.2">
      <c r="A1091" s="96"/>
      <c r="B1091" s="96"/>
      <c r="C1091" s="135">
        <v>44330.430555555555</v>
      </c>
      <c r="D1091" s="96" t="s">
        <v>173</v>
      </c>
      <c r="E1091" s="96">
        <v>127</v>
      </c>
      <c r="F1091" s="96">
        <v>24</v>
      </c>
      <c r="G1091" s="96">
        <v>17.54</v>
      </c>
      <c r="H1091" s="96">
        <v>2220</v>
      </c>
      <c r="I1091" s="96">
        <v>176.92599999999999</v>
      </c>
      <c r="J1091" s="96" t="s">
        <v>76</v>
      </c>
      <c r="K1091" s="96">
        <v>58.06</v>
      </c>
      <c r="L1091" s="96">
        <v>126.95653</v>
      </c>
      <c r="M1091" s="96">
        <v>3.424E-2</v>
      </c>
      <c r="N1091" s="96">
        <v>124.236036</v>
      </c>
      <c r="O1091" s="96">
        <v>2.2247680000000001</v>
      </c>
      <c r="P1091" s="96">
        <v>341260</v>
      </c>
      <c r="Q1091" s="96">
        <v>307409</v>
      </c>
      <c r="R1091" s="96">
        <v>1.1100000000000001</v>
      </c>
      <c r="S1091" s="96">
        <v>24.795000000000002</v>
      </c>
      <c r="T1091" s="96" t="s">
        <v>169</v>
      </c>
      <c r="U1091" s="96">
        <v>16.5136</v>
      </c>
      <c r="V1091" s="96">
        <f t="shared" ref="V1091:V1154" si="261">1.849 + (0.01036 * K1091) + (0.1184 * M1091) - (0.002888 * K1091 * M1091)</f>
        <v>2.4488143459327998</v>
      </c>
      <c r="W1091" s="96">
        <f t="shared" ref="W1091:W1154" si="262">E1091*1.01</f>
        <v>128.27000000000001</v>
      </c>
      <c r="X1091" s="96">
        <f t="shared" ref="X1091:X1154" si="263">E1091*1.02</f>
        <v>129.54</v>
      </c>
      <c r="Y1091" s="105">
        <f t="shared" ref="Y1091:Y1154" si="264">0.98*E1091</f>
        <v>124.46</v>
      </c>
      <c r="Z1091" s="105">
        <f t="shared" ref="Z1091:Z1154" si="265">N1091</f>
        <v>124.236036</v>
      </c>
      <c r="AA1091" s="105">
        <f t="shared" ref="AA1091:AA1154" si="266">0.96*E1091</f>
        <v>121.92</v>
      </c>
      <c r="AB1091" s="96"/>
      <c r="AC1091" s="96">
        <v>128.44999999999999</v>
      </c>
      <c r="AD1091" s="96">
        <v>120.6</v>
      </c>
      <c r="AE1091" s="97">
        <f t="shared" ref="AE1091:AE1154" si="267">AC1091/E1091</f>
        <v>1.0114173228346455</v>
      </c>
      <c r="AF1091" s="96">
        <f t="shared" si="259"/>
        <v>0.94960629921259843</v>
      </c>
      <c r="AG1091" s="96"/>
      <c r="AH1091" s="105">
        <f>IF(AND(M1091&lt;Variables!$G$6,M1091&gt;Variables!$G$5),0,1)</f>
        <v>1</v>
      </c>
      <c r="AI1091" s="105">
        <f t="shared" ref="AI1091:AI1154" si="268">IF(L1091&gt;N1091,0,1)</f>
        <v>0</v>
      </c>
      <c r="AJ1091" s="105">
        <f>IF(I1091&gt;Variables!$G$7,0,1)</f>
        <v>0</v>
      </c>
      <c r="AK1091" s="105">
        <f>IF(F1091&gt;Variables!$G$8,0,1)</f>
        <v>0</v>
      </c>
      <c r="AL1091" s="105">
        <f>IF(G1091&gt;Variables!$G$9,0,1)</f>
        <v>0</v>
      </c>
      <c r="AM1091" s="105">
        <f>IF(AND(K1091&gt;Variables!$G$10,K1091&lt;Variables!$G$11),0,1)</f>
        <v>0</v>
      </c>
      <c r="AN1091" s="103">
        <f>IF(H1091&lt;Variables!$G$13,1,0)</f>
        <v>1</v>
      </c>
      <c r="AO1091" s="101">
        <f>IF(R1091&lt;Variables!$G$12,0,1)</f>
        <v>0</v>
      </c>
      <c r="AP1091" s="106">
        <f t="shared" si="260"/>
        <v>0</v>
      </c>
      <c r="AQ1091" s="106"/>
      <c r="AR1091" s="106"/>
      <c r="AS1091" s="106"/>
      <c r="AT1091" s="106"/>
      <c r="AU1091" s="106">
        <v>1</v>
      </c>
      <c r="AV1091" s="96">
        <f t="shared" ref="AV1091:AV1154" si="269">IF(AE1091&gt;$W$1,3,"")</f>
        <v>3</v>
      </c>
      <c r="AW1091" s="96" t="str">
        <f t="shared" ref="AW1091:AW1154" si="270">IF(AND(AE1091&lt;1.01,AT1091=1),1,"")</f>
        <v/>
      </c>
      <c r="AX1091" s="96" t="str">
        <f t="shared" ref="AX1091:AX1154" si="271">IF(AND(AV1091="",AW1091=""),2,"")</f>
        <v/>
      </c>
      <c r="AY1091" s="96">
        <f t="shared" ref="AY1091:AY1154" si="272">MAX(AV1091:AX1091)</f>
        <v>3</v>
      </c>
      <c r="AZ1091" s="96">
        <f t="shared" ref="AZ1091:AZ1154" si="273">1.849+(0.010306*K1091)+(0.1184*M1091)-(0.002888*K1091*M1091)</f>
        <v>2.4456791059328</v>
      </c>
      <c r="BA1091" s="96"/>
      <c r="BB1091" s="96"/>
      <c r="BC1091" s="96"/>
      <c r="BD1091" s="96"/>
      <c r="BE1091"/>
      <c r="BF1091"/>
      <c r="BG1091"/>
      <c r="BH1091"/>
      <c r="BI1091"/>
      <c r="BJ1091" s="83"/>
      <c r="BK1091" s="83"/>
    </row>
    <row r="1092" spans="1:63" ht="14.1" customHeight="1" x14ac:dyDescent="0.2">
      <c r="A1092" s="96"/>
      <c r="B1092" s="96"/>
      <c r="C1092" s="135">
        <v>44330.430555555555</v>
      </c>
      <c r="D1092" s="96" t="s">
        <v>175</v>
      </c>
      <c r="E1092" s="96">
        <v>4.07</v>
      </c>
      <c r="F1092" s="96">
        <v>16.760000000000002</v>
      </c>
      <c r="G1092" s="96">
        <v>5.99</v>
      </c>
      <c r="H1092" s="96">
        <v>73.97</v>
      </c>
      <c r="I1092" s="96">
        <v>-70.938000000000002</v>
      </c>
      <c r="J1092" s="96" t="s">
        <v>76</v>
      </c>
      <c r="K1092" s="96">
        <v>49.85</v>
      </c>
      <c r="L1092" s="96">
        <v>4.1123500000000002</v>
      </c>
      <c r="M1092" s="96">
        <v>-1.029825</v>
      </c>
      <c r="N1092" s="96">
        <v>4.0221239999999998</v>
      </c>
      <c r="O1092" s="96">
        <v>1.1903280000000001</v>
      </c>
      <c r="P1092" s="96">
        <v>737200</v>
      </c>
      <c r="Q1092" s="96">
        <v>456810</v>
      </c>
      <c r="R1092" s="96">
        <v>1.61</v>
      </c>
      <c r="S1092" s="96">
        <v>24.795000000000002</v>
      </c>
      <c r="T1092" s="96" t="s">
        <v>169</v>
      </c>
      <c r="U1092" s="96">
        <v>16.5136</v>
      </c>
      <c r="V1092" s="96">
        <f t="shared" si="261"/>
        <v>2.3917753298099997</v>
      </c>
      <c r="W1092" s="97">
        <f t="shared" si="262"/>
        <v>4.1107000000000005</v>
      </c>
      <c r="X1092" s="96">
        <f t="shared" si="263"/>
        <v>4.1514000000000006</v>
      </c>
      <c r="Y1092" s="96">
        <f t="shared" si="264"/>
        <v>3.9886000000000004</v>
      </c>
      <c r="Z1092" s="96">
        <f t="shared" si="265"/>
        <v>4.0221239999999998</v>
      </c>
      <c r="AA1092" s="96">
        <f t="shared" si="266"/>
        <v>3.9072</v>
      </c>
      <c r="AB1092" s="96"/>
      <c r="AC1092" s="96">
        <v>4.1399999999999997</v>
      </c>
      <c r="AD1092" s="96">
        <v>4.0199999999999996</v>
      </c>
      <c r="AE1092" s="97">
        <f t="shared" si="267"/>
        <v>1.0171990171990171</v>
      </c>
      <c r="AF1092" s="96">
        <f t="shared" si="259"/>
        <v>0.98771498771498756</v>
      </c>
      <c r="AG1092" s="96"/>
      <c r="AH1092" s="97">
        <f>IF(AND(M1092&lt;Variables!$G$6,M1092&gt;Variables!$G$5),0,1)</f>
        <v>1</v>
      </c>
      <c r="AI1092" s="97">
        <f t="shared" si="268"/>
        <v>0</v>
      </c>
      <c r="AJ1092" s="97">
        <f>IF(I1092&gt;Variables!$G$7,0,1)</f>
        <v>1</v>
      </c>
      <c r="AK1092" s="97">
        <f>IF(F1092&gt;Variables!$G$8,0,1)</f>
        <v>0</v>
      </c>
      <c r="AL1092" s="97">
        <f>IF(G1092&gt;Variables!$G$9,0,1)</f>
        <v>1</v>
      </c>
      <c r="AM1092" s="97">
        <f>IF(AND(K1092&gt;Variables!$G$10,K1092&lt;Variables!$G$11),0,1)</f>
        <v>1</v>
      </c>
      <c r="AN1092" s="103">
        <f>IF(H1092&lt;Variables!$G$13,1,0)</f>
        <v>1</v>
      </c>
      <c r="AO1092" s="101">
        <f>IF(R1092&lt;Variables!$G$12,0,1)</f>
        <v>0</v>
      </c>
      <c r="AP1092" s="99">
        <f t="shared" si="260"/>
        <v>0</v>
      </c>
      <c r="AQ1092" s="99"/>
      <c r="AR1092" s="99"/>
      <c r="AS1092" s="99">
        <v>1</v>
      </c>
      <c r="AT1092" s="99"/>
      <c r="AU1092" s="99"/>
      <c r="AV1092" s="96">
        <f t="shared" si="269"/>
        <v>3</v>
      </c>
      <c r="AW1092" s="96" t="str">
        <f t="shared" si="270"/>
        <v/>
      </c>
      <c r="AX1092" s="96" t="str">
        <f t="shared" si="271"/>
        <v/>
      </c>
      <c r="AY1092" s="96">
        <f t="shared" si="272"/>
        <v>3</v>
      </c>
      <c r="AZ1092" s="96">
        <f t="shared" si="273"/>
        <v>2.3890834298099999</v>
      </c>
      <c r="BA1092" s="96"/>
      <c r="BB1092" s="96"/>
      <c r="BC1092" s="96"/>
      <c r="BD1092" s="96"/>
      <c r="BE1092"/>
      <c r="BF1092"/>
      <c r="BG1092"/>
      <c r="BH1092"/>
      <c r="BI1092"/>
      <c r="BJ1092" s="83"/>
      <c r="BK1092" s="83"/>
    </row>
    <row r="1093" spans="1:63" ht="14.1" customHeight="1" x14ac:dyDescent="0.2">
      <c r="A1093" s="96"/>
      <c r="B1093" s="96"/>
      <c r="C1093" s="135">
        <v>44330.430555555555</v>
      </c>
      <c r="D1093" s="96" t="s">
        <v>177</v>
      </c>
      <c r="E1093" s="96">
        <v>41.84</v>
      </c>
      <c r="F1093" s="96">
        <v>12.43</v>
      </c>
      <c r="G1093" s="96">
        <v>3.31</v>
      </c>
      <c r="H1093" s="96">
        <v>13190</v>
      </c>
      <c r="I1093" s="96">
        <v>-71.944000000000003</v>
      </c>
      <c r="J1093" s="96" t="s">
        <v>78</v>
      </c>
      <c r="K1093" s="96">
        <v>66.06</v>
      </c>
      <c r="L1093" s="96">
        <v>41.546799999999998</v>
      </c>
      <c r="M1093" s="96">
        <v>0.70570999999999995</v>
      </c>
      <c r="N1093" s="96">
        <v>41.170102</v>
      </c>
      <c r="O1093" s="96">
        <v>1.6271469999999999</v>
      </c>
      <c r="P1093" s="96">
        <v>5541000</v>
      </c>
      <c r="Q1093" s="96">
        <v>8785000</v>
      </c>
      <c r="R1093" s="96">
        <v>0.63</v>
      </c>
      <c r="S1093" s="96">
        <v>24.795000000000002</v>
      </c>
      <c r="T1093" s="96" t="s">
        <v>169</v>
      </c>
      <c r="U1093" s="96">
        <v>16.5136</v>
      </c>
      <c r="V1093" s="96">
        <f t="shared" si="261"/>
        <v>2.4823014068912004</v>
      </c>
      <c r="W1093" s="101">
        <f t="shared" si="262"/>
        <v>42.258400000000002</v>
      </c>
      <c r="X1093" s="101">
        <f t="shared" si="263"/>
        <v>42.676800000000007</v>
      </c>
      <c r="Y1093" s="96">
        <f t="shared" si="264"/>
        <v>41.0032</v>
      </c>
      <c r="Z1093" s="96">
        <f t="shared" si="265"/>
        <v>41.170102</v>
      </c>
      <c r="AA1093" s="96">
        <f t="shared" si="266"/>
        <v>40.166400000000003</v>
      </c>
      <c r="AB1093" s="96"/>
      <c r="AC1093" s="96">
        <v>43.2</v>
      </c>
      <c r="AD1093" s="96">
        <v>41.52</v>
      </c>
      <c r="AE1093" s="101">
        <f t="shared" si="267"/>
        <v>1.0325047801147227</v>
      </c>
      <c r="AF1093" s="96">
        <f t="shared" si="259"/>
        <v>0.9923518164435946</v>
      </c>
      <c r="AG1093" s="96"/>
      <c r="AH1093" s="101">
        <f>IF(AND(M1093&lt;Variables!$G$6,M1093&gt;Variables!$G$5),0,1)</f>
        <v>1</v>
      </c>
      <c r="AI1093" s="101">
        <f t="shared" si="268"/>
        <v>0</v>
      </c>
      <c r="AJ1093" s="101">
        <f>IF(I1093&gt;Variables!$G$7,0,1)</f>
        <v>1</v>
      </c>
      <c r="AK1093" s="101">
        <f>IF(F1093&gt;Variables!$G$8,0,1)</f>
        <v>0</v>
      </c>
      <c r="AL1093" s="101">
        <f>IF(G1093&gt;Variables!$G$9,0,1)</f>
        <v>1</v>
      </c>
      <c r="AM1093" s="101">
        <f>IF(AND(K1093&gt;Variables!$G$10,K1093&lt;Variables!$G$11),0,1)</f>
        <v>0</v>
      </c>
      <c r="AN1093" s="103">
        <f>IF(H1093&lt;Variables!$G$13,1,0)</f>
        <v>0</v>
      </c>
      <c r="AO1093" s="101">
        <f>IF(R1093&lt;Variables!$G$12,0,1)</f>
        <v>0</v>
      </c>
      <c r="AP1093" s="102">
        <f t="shared" si="260"/>
        <v>1</v>
      </c>
      <c r="AQ1093" s="102"/>
      <c r="AR1093" s="102">
        <v>1</v>
      </c>
      <c r="AS1093" s="102"/>
      <c r="AT1093" s="102"/>
      <c r="AU1093" s="102"/>
      <c r="AV1093" s="96">
        <f t="shared" si="269"/>
        <v>3</v>
      </c>
      <c r="AW1093" s="96" t="str">
        <f t="shared" si="270"/>
        <v/>
      </c>
      <c r="AX1093" s="96" t="str">
        <f t="shared" si="271"/>
        <v/>
      </c>
      <c r="AY1093" s="96">
        <f t="shared" si="272"/>
        <v>3</v>
      </c>
      <c r="AZ1093" s="96">
        <f t="shared" si="273"/>
        <v>2.4787341668912002</v>
      </c>
      <c r="BA1093" s="96"/>
      <c r="BB1093" s="96"/>
      <c r="BC1093" s="96"/>
      <c r="BD1093" s="96"/>
      <c r="BE1093"/>
      <c r="BF1093"/>
      <c r="BG1093"/>
      <c r="BH1093"/>
      <c r="BI1093"/>
      <c r="BJ1093" s="83"/>
      <c r="BK1093" s="83"/>
    </row>
    <row r="1094" spans="1:63" ht="14.1" customHeight="1" x14ac:dyDescent="0.2">
      <c r="A1094" s="96"/>
      <c r="B1094" s="96"/>
      <c r="C1094" s="135">
        <v>44330.430555555555</v>
      </c>
      <c r="D1094" s="96" t="s">
        <v>117</v>
      </c>
      <c r="E1094" s="96">
        <v>20.149999999999999</v>
      </c>
      <c r="F1094" s="96">
        <v>10.02</v>
      </c>
      <c r="G1094" s="96">
        <v>7.81</v>
      </c>
      <c r="H1094" s="96">
        <v>2540</v>
      </c>
      <c r="I1094" s="96">
        <v>-85.257999999999996</v>
      </c>
      <c r="J1094" s="96" t="s">
        <v>76</v>
      </c>
      <c r="K1094" s="96">
        <v>63.52</v>
      </c>
      <c r="L1094" s="96">
        <v>20.00357</v>
      </c>
      <c r="M1094" s="96">
        <v>0.73201899999999998</v>
      </c>
      <c r="N1094" s="96">
        <v>19.578586000000001</v>
      </c>
      <c r="O1094" s="96">
        <v>2.9185650000000001</v>
      </c>
      <c r="P1094" s="96">
        <v>4974000</v>
      </c>
      <c r="Q1094" s="96">
        <v>15608000</v>
      </c>
      <c r="R1094" s="96">
        <v>0.32</v>
      </c>
      <c r="S1094" s="96">
        <v>24.795000000000002</v>
      </c>
      <c r="T1094" s="96" t="s">
        <v>169</v>
      </c>
      <c r="U1094" s="96">
        <v>16.5136</v>
      </c>
      <c r="V1094" s="96">
        <f t="shared" si="261"/>
        <v>2.4594524678105598</v>
      </c>
      <c r="W1094" s="101">
        <f t="shared" si="262"/>
        <v>20.351499999999998</v>
      </c>
      <c r="X1094" s="101">
        <f t="shared" si="263"/>
        <v>20.552999999999997</v>
      </c>
      <c r="Y1094" s="96">
        <f t="shared" si="264"/>
        <v>19.747</v>
      </c>
      <c r="Z1094" s="96">
        <f t="shared" si="265"/>
        <v>19.578586000000001</v>
      </c>
      <c r="AA1094" s="96">
        <f t="shared" si="266"/>
        <v>19.343999999999998</v>
      </c>
      <c r="AB1094" s="96"/>
      <c r="AC1094" s="96">
        <v>20.74</v>
      </c>
      <c r="AD1094" s="96">
        <v>19.899999999999999</v>
      </c>
      <c r="AE1094" s="101">
        <f t="shared" si="267"/>
        <v>1.0292803970223325</v>
      </c>
      <c r="AF1094" s="96">
        <f t="shared" si="259"/>
        <v>0.98759305210918114</v>
      </c>
      <c r="AG1094" s="96"/>
      <c r="AH1094" s="101">
        <f>IF(AND(M1094&lt;Variables!$G$6,M1094&gt;Variables!$G$5),0,1)</f>
        <v>1</v>
      </c>
      <c r="AI1094" s="101">
        <f t="shared" si="268"/>
        <v>0</v>
      </c>
      <c r="AJ1094" s="101">
        <f>IF(I1094&gt;Variables!$G$7,0,1)</f>
        <v>1</v>
      </c>
      <c r="AK1094" s="101">
        <f>IF(F1094&gt;Variables!$G$8,0,1)</f>
        <v>0</v>
      </c>
      <c r="AL1094" s="101">
        <f>IF(G1094&gt;Variables!$G$9,0,1)</f>
        <v>1</v>
      </c>
      <c r="AM1094" s="101">
        <f>IF(AND(K1094&gt;Variables!$G$10,K1094&lt;Variables!$G$11),0,1)</f>
        <v>0</v>
      </c>
      <c r="AN1094" s="103">
        <f>IF(H1094&lt;Variables!$G$13,1,0)</f>
        <v>0</v>
      </c>
      <c r="AO1094" s="101">
        <f>IF(R1094&lt;Variables!$G$12,0,1)</f>
        <v>0</v>
      </c>
      <c r="AP1094" s="102">
        <f t="shared" si="260"/>
        <v>0</v>
      </c>
      <c r="AQ1094" s="102"/>
      <c r="AR1094" s="102">
        <v>1</v>
      </c>
      <c r="AS1094" s="102"/>
      <c r="AT1094" s="102"/>
      <c r="AU1094" s="102"/>
      <c r="AV1094" s="96">
        <f t="shared" si="269"/>
        <v>3</v>
      </c>
      <c r="AW1094" s="96" t="str">
        <f t="shared" si="270"/>
        <v/>
      </c>
      <c r="AX1094" s="96" t="str">
        <f t="shared" si="271"/>
        <v/>
      </c>
      <c r="AY1094" s="96">
        <f t="shared" si="272"/>
        <v>3</v>
      </c>
      <c r="AZ1094" s="96">
        <f t="shared" si="273"/>
        <v>2.45602238781056</v>
      </c>
      <c r="BA1094" s="96"/>
      <c r="BB1094" s="96"/>
      <c r="BC1094" s="96"/>
      <c r="BD1094" s="96"/>
      <c r="BE1094"/>
      <c r="BF1094"/>
      <c r="BG1094"/>
      <c r="BH1094"/>
      <c r="BI1094"/>
      <c r="BJ1094" s="83"/>
      <c r="BK1094" s="83"/>
    </row>
    <row r="1095" spans="1:63" ht="14.1" customHeight="1" x14ac:dyDescent="0.2">
      <c r="A1095" s="96"/>
      <c r="B1095" s="96"/>
      <c r="C1095" s="135">
        <v>44330.430555555555</v>
      </c>
      <c r="D1095" s="96" t="s">
        <v>178</v>
      </c>
      <c r="E1095" s="96">
        <v>113.55</v>
      </c>
      <c r="F1095" s="96">
        <v>8.9700000000000006</v>
      </c>
      <c r="G1095" s="96">
        <v>3.86</v>
      </c>
      <c r="H1095" s="96">
        <v>15830</v>
      </c>
      <c r="I1095" s="96">
        <v>-12.821999999999999</v>
      </c>
      <c r="J1095" s="96" t="s">
        <v>78</v>
      </c>
      <c r="K1095" s="96">
        <v>48.65</v>
      </c>
      <c r="L1095" s="96">
        <v>114.542295</v>
      </c>
      <c r="M1095" s="96">
        <v>-0.866313</v>
      </c>
      <c r="N1095" s="96">
        <v>112.784031</v>
      </c>
      <c r="O1095" s="96">
        <v>0.67914600000000003</v>
      </c>
      <c r="P1095" s="96">
        <v>3277000</v>
      </c>
      <c r="Q1095" s="96">
        <v>10094000</v>
      </c>
      <c r="R1095" s="96">
        <v>0.32</v>
      </c>
      <c r="S1095" s="96">
        <v>24.795000000000002</v>
      </c>
      <c r="T1095" s="96" t="s">
        <v>169</v>
      </c>
      <c r="U1095" s="96">
        <v>16.5136</v>
      </c>
      <c r="V1095" s="96">
        <f t="shared" si="261"/>
        <v>2.3721605568755999</v>
      </c>
      <c r="W1095" s="101">
        <f t="shared" si="262"/>
        <v>114.6855</v>
      </c>
      <c r="X1095" s="101">
        <f t="shared" si="263"/>
        <v>115.821</v>
      </c>
      <c r="Y1095" s="96">
        <f t="shared" si="264"/>
        <v>111.279</v>
      </c>
      <c r="Z1095" s="96">
        <f t="shared" si="265"/>
        <v>112.784031</v>
      </c>
      <c r="AA1095" s="96">
        <f t="shared" si="266"/>
        <v>109.008</v>
      </c>
      <c r="AB1095" s="96"/>
      <c r="AC1095" s="96">
        <v>119.49</v>
      </c>
      <c r="AD1095" s="96">
        <v>113.5</v>
      </c>
      <c r="AE1095" s="101">
        <f t="shared" si="267"/>
        <v>1.0523117569352707</v>
      </c>
      <c r="AF1095" s="96">
        <f t="shared" si="259"/>
        <v>0.99955966534566276</v>
      </c>
      <c r="AG1095" s="96"/>
      <c r="AH1095" s="101">
        <f>IF(AND(M1095&lt;Variables!$G$6,M1095&gt;Variables!$G$5),0,1)</f>
        <v>1</v>
      </c>
      <c r="AI1095" s="101">
        <f t="shared" si="268"/>
        <v>0</v>
      </c>
      <c r="AJ1095" s="101">
        <f>IF(I1095&gt;Variables!$G$7,0,1)</f>
        <v>1</v>
      </c>
      <c r="AK1095" s="101">
        <f>IF(F1095&gt;Variables!$G$8,0,1)</f>
        <v>1</v>
      </c>
      <c r="AL1095" s="101">
        <f>IF(G1095&gt;Variables!$G$9,0,1)</f>
        <v>1</v>
      </c>
      <c r="AM1095" s="101">
        <f>IF(AND(K1095&gt;Variables!$G$10,K1095&lt;Variables!$G$11),0,1)</f>
        <v>1</v>
      </c>
      <c r="AN1095" s="103">
        <f>IF(H1095&lt;Variables!$G$13,1,0)</f>
        <v>0</v>
      </c>
      <c r="AO1095" s="101">
        <f>IF(R1095&lt;Variables!$G$12,0,1)</f>
        <v>0</v>
      </c>
      <c r="AP1095" s="102">
        <f t="shared" si="260"/>
        <v>1</v>
      </c>
      <c r="AQ1095" s="102"/>
      <c r="AR1095" s="102">
        <v>1</v>
      </c>
      <c r="AS1095" s="102"/>
      <c r="AT1095" s="102"/>
      <c r="AU1095" s="102"/>
      <c r="AV1095" s="96">
        <f t="shared" si="269"/>
        <v>3</v>
      </c>
      <c r="AW1095" s="96" t="str">
        <f t="shared" si="270"/>
        <v/>
      </c>
      <c r="AX1095" s="96" t="str">
        <f t="shared" si="271"/>
        <v/>
      </c>
      <c r="AY1095" s="96">
        <f t="shared" si="272"/>
        <v>3</v>
      </c>
      <c r="AZ1095" s="96">
        <f t="shared" si="273"/>
        <v>2.3695334568756001</v>
      </c>
      <c r="BA1095" s="96"/>
      <c r="BB1095" s="96"/>
      <c r="BC1095" s="96"/>
      <c r="BD1095" s="96"/>
      <c r="BE1095"/>
      <c r="BF1095"/>
      <c r="BG1095"/>
      <c r="BH1095"/>
      <c r="BI1095"/>
      <c r="BJ1095" s="83"/>
      <c r="BK1095" s="83"/>
    </row>
    <row r="1096" spans="1:63" ht="14.1" customHeight="1" x14ac:dyDescent="0.2">
      <c r="A1096" s="96"/>
      <c r="B1096" s="96"/>
      <c r="C1096" s="135">
        <v>44330.430555555555</v>
      </c>
      <c r="D1096" s="96" t="s">
        <v>179</v>
      </c>
      <c r="E1096" s="96">
        <v>39.823500000000003</v>
      </c>
      <c r="F1096" s="96">
        <v>11.86</v>
      </c>
      <c r="G1096" s="96">
        <v>4.3</v>
      </c>
      <c r="H1096" s="96">
        <v>1960</v>
      </c>
      <c r="I1096" s="96">
        <v>-18.654</v>
      </c>
      <c r="J1096" s="96" t="s">
        <v>78</v>
      </c>
      <c r="K1096" s="96">
        <v>56.58</v>
      </c>
      <c r="L1096" s="96">
        <v>39.879359999999998</v>
      </c>
      <c r="M1096" s="96">
        <v>-0.140072</v>
      </c>
      <c r="N1096" s="96">
        <v>38.874091999999997</v>
      </c>
      <c r="O1096" s="96">
        <v>2.4422640000000002</v>
      </c>
      <c r="P1096" s="96">
        <v>1029000</v>
      </c>
      <c r="Q1096" s="96">
        <v>2110000</v>
      </c>
      <c r="R1096" s="96">
        <v>0.49</v>
      </c>
      <c r="S1096" s="96">
        <v>24.795000000000002</v>
      </c>
      <c r="T1096" s="96" t="s">
        <v>169</v>
      </c>
      <c r="U1096" s="96">
        <v>16.5136</v>
      </c>
      <c r="V1096" s="96">
        <f t="shared" si="261"/>
        <v>2.44147246581888</v>
      </c>
      <c r="W1096" s="101">
        <f t="shared" si="262"/>
        <v>40.221735000000002</v>
      </c>
      <c r="X1096" s="101">
        <f t="shared" si="263"/>
        <v>40.619970000000002</v>
      </c>
      <c r="Y1096" s="96">
        <f t="shared" si="264"/>
        <v>39.027030000000003</v>
      </c>
      <c r="Z1096" s="96">
        <f t="shared" si="265"/>
        <v>38.874091999999997</v>
      </c>
      <c r="AA1096" s="96">
        <f t="shared" si="266"/>
        <v>38.230560000000004</v>
      </c>
      <c r="AB1096" s="96"/>
      <c r="AC1096" s="96">
        <v>40.880000000000003</v>
      </c>
      <c r="AD1096" s="96"/>
      <c r="AE1096" s="101">
        <f t="shared" si="267"/>
        <v>1.0265295616909613</v>
      </c>
      <c r="AF1096" s="96">
        <f t="shared" si="259"/>
        <v>0</v>
      </c>
      <c r="AG1096" s="96"/>
      <c r="AH1096" s="101">
        <f>IF(AND(M1096&lt;Variables!$G$6,M1096&gt;Variables!$G$5),0,1)</f>
        <v>1</v>
      </c>
      <c r="AI1096" s="101">
        <f t="shared" si="268"/>
        <v>0</v>
      </c>
      <c r="AJ1096" s="101">
        <f>IF(I1096&gt;Variables!$G$7,0,1)</f>
        <v>1</v>
      </c>
      <c r="AK1096" s="101">
        <f>IF(F1096&gt;Variables!$G$8,0,1)</f>
        <v>0</v>
      </c>
      <c r="AL1096" s="101">
        <f>IF(G1096&gt;Variables!$G$9,0,1)</f>
        <v>1</v>
      </c>
      <c r="AM1096" s="101">
        <f>IF(AND(K1096&gt;Variables!$G$10,K1096&lt;Variables!$G$11),0,1)</f>
        <v>0</v>
      </c>
      <c r="AN1096" s="103">
        <f>IF(H1096&lt;Variables!$G$13,1,0)</f>
        <v>1</v>
      </c>
      <c r="AO1096" s="101">
        <f>IF(R1096&lt;Variables!$G$12,0,1)</f>
        <v>0</v>
      </c>
      <c r="AP1096" s="102">
        <f t="shared" si="260"/>
        <v>1</v>
      </c>
      <c r="AQ1096" s="102"/>
      <c r="AR1096" s="102">
        <v>1</v>
      </c>
      <c r="AS1096" s="102"/>
      <c r="AT1096" s="102"/>
      <c r="AU1096" s="102"/>
      <c r="AV1096" s="96">
        <f t="shared" si="269"/>
        <v>3</v>
      </c>
      <c r="AW1096" s="96" t="str">
        <f t="shared" si="270"/>
        <v/>
      </c>
      <c r="AX1096" s="96" t="str">
        <f t="shared" si="271"/>
        <v/>
      </c>
      <c r="AY1096" s="96">
        <f t="shared" si="272"/>
        <v>3</v>
      </c>
      <c r="AZ1096" s="96">
        <f t="shared" si="273"/>
        <v>2.4384171458188799</v>
      </c>
      <c r="BA1096" s="96"/>
      <c r="BB1096" s="96"/>
      <c r="BC1096" s="96"/>
      <c r="BD1096" s="96"/>
      <c r="BE1096"/>
      <c r="BF1096"/>
      <c r="BG1096"/>
      <c r="BH1096"/>
      <c r="BI1096"/>
      <c r="BJ1096" s="83"/>
      <c r="BK1096" s="83"/>
    </row>
    <row r="1097" spans="1:63" ht="14.1" customHeight="1" x14ac:dyDescent="0.2">
      <c r="A1097" s="96"/>
      <c r="B1097" s="96"/>
      <c r="C1097" s="135">
        <v>44330.430555555555</v>
      </c>
      <c r="D1097" s="96" t="s">
        <v>180</v>
      </c>
      <c r="E1097" s="96">
        <v>56.88</v>
      </c>
      <c r="F1097" s="96">
        <v>9.98</v>
      </c>
      <c r="G1097" s="96">
        <v>7.44</v>
      </c>
      <c r="H1097" s="96">
        <v>2650</v>
      </c>
      <c r="I1097" s="96">
        <v>-75.873999999999995</v>
      </c>
      <c r="J1097" s="96" t="s">
        <v>78</v>
      </c>
      <c r="K1097" s="96">
        <v>65.02</v>
      </c>
      <c r="L1097" s="96">
        <v>56.526209999999999</v>
      </c>
      <c r="M1097" s="96">
        <v>0.62588699999999997</v>
      </c>
      <c r="N1097" s="96">
        <v>55.550190000000001</v>
      </c>
      <c r="O1097" s="96">
        <v>2.3938890000000002</v>
      </c>
      <c r="P1097" s="96">
        <v>563837</v>
      </c>
      <c r="Q1097" s="96">
        <v>831985</v>
      </c>
      <c r="R1097" s="96">
        <v>0.68</v>
      </c>
      <c r="S1097" s="96">
        <v>24.795000000000002</v>
      </c>
      <c r="T1097" s="96" t="s">
        <v>169</v>
      </c>
      <c r="U1097" s="96">
        <v>16.5136</v>
      </c>
      <c r="V1097" s="96">
        <f t="shared" si="261"/>
        <v>2.4791845619268797</v>
      </c>
      <c r="W1097" s="97">
        <f t="shared" si="262"/>
        <v>57.448800000000006</v>
      </c>
      <c r="X1097" s="96">
        <f t="shared" si="263"/>
        <v>58.017600000000002</v>
      </c>
      <c r="Y1097" s="96">
        <f t="shared" si="264"/>
        <v>55.742400000000004</v>
      </c>
      <c r="Z1097" s="96">
        <f t="shared" si="265"/>
        <v>55.550190000000001</v>
      </c>
      <c r="AA1097" s="96">
        <f t="shared" si="266"/>
        <v>54.604799999999997</v>
      </c>
      <c r="AB1097" s="96"/>
      <c r="AC1097" s="96">
        <v>57.84</v>
      </c>
      <c r="AD1097" s="96">
        <v>56.36</v>
      </c>
      <c r="AE1097" s="97">
        <f t="shared" si="267"/>
        <v>1.0168776371308017</v>
      </c>
      <c r="AF1097" s="96">
        <f t="shared" si="259"/>
        <v>0.99085794655414905</v>
      </c>
      <c r="AG1097" s="96"/>
      <c r="AH1097" s="97">
        <f>IF(AND(M1097&lt;Variables!$G$6,M1097&gt;Variables!$G$5),0,1)</f>
        <v>1</v>
      </c>
      <c r="AI1097" s="97">
        <f t="shared" si="268"/>
        <v>0</v>
      </c>
      <c r="AJ1097" s="97">
        <f>IF(I1097&gt;Variables!$G$7,0,1)</f>
        <v>1</v>
      </c>
      <c r="AK1097" s="97">
        <f>IF(F1097&gt;Variables!$G$8,0,1)</f>
        <v>0</v>
      </c>
      <c r="AL1097" s="97">
        <f>IF(G1097&gt;Variables!$G$9,0,1)</f>
        <v>1</v>
      </c>
      <c r="AM1097" s="97">
        <f>IF(AND(K1097&gt;Variables!$G$10,K1097&lt;Variables!$G$11),0,1)</f>
        <v>0</v>
      </c>
      <c r="AN1097" s="103">
        <f>IF(H1097&lt;Variables!$G$13,1,0)</f>
        <v>0</v>
      </c>
      <c r="AO1097" s="101">
        <f>IF(R1097&lt;Variables!$G$12,0,1)</f>
        <v>0</v>
      </c>
      <c r="AP1097" s="99">
        <f t="shared" si="260"/>
        <v>1</v>
      </c>
      <c r="AQ1097" s="97"/>
      <c r="AR1097" s="97"/>
      <c r="AS1097" s="97">
        <v>1</v>
      </c>
      <c r="AT1097" s="97"/>
      <c r="AU1097" s="97"/>
      <c r="AV1097" s="96">
        <f t="shared" si="269"/>
        <v>3</v>
      </c>
      <c r="AW1097" s="96" t="str">
        <f t="shared" si="270"/>
        <v/>
      </c>
      <c r="AX1097" s="96" t="str">
        <f t="shared" si="271"/>
        <v/>
      </c>
      <c r="AY1097" s="96">
        <f t="shared" si="272"/>
        <v>3</v>
      </c>
      <c r="AZ1097" s="96">
        <f t="shared" si="273"/>
        <v>2.4756734819268797</v>
      </c>
      <c r="BA1097" s="96"/>
      <c r="BB1097" s="96"/>
      <c r="BC1097" s="96"/>
      <c r="BD1097" s="96"/>
      <c r="BE1097"/>
      <c r="BF1097"/>
      <c r="BG1097"/>
      <c r="BH1097"/>
      <c r="BI1097"/>
      <c r="BJ1097" s="83"/>
      <c r="BK1097" s="83"/>
    </row>
    <row r="1098" spans="1:63" ht="14.1" customHeight="1" x14ac:dyDescent="0.2">
      <c r="A1098" s="96"/>
      <c r="B1098" s="96"/>
      <c r="C1098" s="135">
        <v>44330.430555555555</v>
      </c>
      <c r="D1098" s="96" t="s">
        <v>181</v>
      </c>
      <c r="E1098" s="96">
        <v>12.39</v>
      </c>
      <c r="F1098" s="96">
        <v>37.29</v>
      </c>
      <c r="G1098" s="96">
        <v>18</v>
      </c>
      <c r="H1098" s="96">
        <v>177.26</v>
      </c>
      <c r="I1098" s="96">
        <v>26.516999999999999</v>
      </c>
      <c r="J1098" s="96" t="s">
        <v>78</v>
      </c>
      <c r="K1098" s="96">
        <v>72.72</v>
      </c>
      <c r="L1098" s="96">
        <v>11.98302</v>
      </c>
      <c r="M1098" s="96">
        <v>3.396306</v>
      </c>
      <c r="N1098" s="96">
        <v>11.564908000000001</v>
      </c>
      <c r="O1098" s="96">
        <v>7.1344459999999996</v>
      </c>
      <c r="P1098" s="96">
        <v>2090000</v>
      </c>
      <c r="Q1098" s="96">
        <v>508900</v>
      </c>
      <c r="R1098" s="96">
        <v>4.1100000000000003</v>
      </c>
      <c r="S1098" s="96">
        <v>24.795000000000002</v>
      </c>
      <c r="T1098" s="96" t="s">
        <v>169</v>
      </c>
      <c r="U1098" s="96">
        <v>16.5136</v>
      </c>
      <c r="V1098" s="96">
        <f t="shared" si="261"/>
        <v>2.2912254031398396</v>
      </c>
      <c r="W1098" s="101">
        <f t="shared" si="262"/>
        <v>12.513900000000001</v>
      </c>
      <c r="X1098" s="101">
        <f t="shared" si="263"/>
        <v>12.6378</v>
      </c>
      <c r="Y1098" s="96">
        <f t="shared" si="264"/>
        <v>12.142200000000001</v>
      </c>
      <c r="Z1098" s="96">
        <f t="shared" si="265"/>
        <v>11.564908000000001</v>
      </c>
      <c r="AA1098" s="96">
        <f t="shared" si="266"/>
        <v>11.894400000000001</v>
      </c>
      <c r="AB1098" s="96"/>
      <c r="AC1098" s="96">
        <v>13.45</v>
      </c>
      <c r="AD1098" s="96"/>
      <c r="AE1098" s="101">
        <f t="shared" si="267"/>
        <v>1.0855528652138819</v>
      </c>
      <c r="AF1098" s="96">
        <f t="shared" si="259"/>
        <v>0</v>
      </c>
      <c r="AG1098" s="96"/>
      <c r="AH1098" s="101">
        <f>IF(AND(M1098&lt;Variables!$G$6,M1098&gt;Variables!$G$5),0,1)</f>
        <v>1</v>
      </c>
      <c r="AI1098" s="101">
        <f t="shared" si="268"/>
        <v>0</v>
      </c>
      <c r="AJ1098" s="101">
        <f>IF(I1098&gt;Variables!$G$7,0,1)</f>
        <v>0</v>
      </c>
      <c r="AK1098" s="101">
        <f>IF(F1098&gt;Variables!$G$8,0,1)</f>
        <v>0</v>
      </c>
      <c r="AL1098" s="101">
        <f>IF(G1098&gt;Variables!$G$9,0,1)</f>
        <v>0</v>
      </c>
      <c r="AM1098" s="101">
        <f>IF(AND(K1098&gt;Variables!$G$10,K1098&lt;Variables!$G$11),0,1)</f>
        <v>0</v>
      </c>
      <c r="AN1098" s="103">
        <f>IF(H1098&lt;Variables!$G$13,1,0)</f>
        <v>1</v>
      </c>
      <c r="AO1098" s="101">
        <f>IF(R1098&lt;Variables!$G$12,0,1)</f>
        <v>1</v>
      </c>
      <c r="AP1098" s="102">
        <f t="shared" si="260"/>
        <v>1</v>
      </c>
      <c r="AQ1098" s="101"/>
      <c r="AR1098" s="101">
        <v>1</v>
      </c>
      <c r="AS1098" s="101"/>
      <c r="AT1098" s="101"/>
      <c r="AU1098" s="101"/>
      <c r="AV1098" s="96">
        <f t="shared" si="269"/>
        <v>3</v>
      </c>
      <c r="AW1098" s="96" t="str">
        <f t="shared" si="270"/>
        <v/>
      </c>
      <c r="AX1098" s="96" t="str">
        <f t="shared" si="271"/>
        <v/>
      </c>
      <c r="AY1098" s="96">
        <f t="shared" si="272"/>
        <v>3</v>
      </c>
      <c r="AZ1098" s="96">
        <f t="shared" si="273"/>
        <v>2.2872985231398397</v>
      </c>
      <c r="BA1098" s="96"/>
      <c r="BB1098" s="96"/>
      <c r="BC1098" s="96"/>
      <c r="BD1098" s="96"/>
      <c r="BE1098"/>
      <c r="BF1098"/>
      <c r="BG1098"/>
      <c r="BH1098"/>
      <c r="BI1098"/>
      <c r="BJ1098" s="83"/>
      <c r="BK1098" s="83"/>
    </row>
    <row r="1099" spans="1:63" ht="14.1" customHeight="1" x14ac:dyDescent="0.2">
      <c r="A1099" s="96"/>
      <c r="B1099" s="96"/>
      <c r="C1099" s="135">
        <v>44330.430555555555</v>
      </c>
      <c r="D1099" s="96" t="s">
        <v>183</v>
      </c>
      <c r="E1099" s="96">
        <v>8.0695999999999994</v>
      </c>
      <c r="F1099" s="96">
        <v>26.72</v>
      </c>
      <c r="G1099" s="96">
        <v>31.43</v>
      </c>
      <c r="H1099" s="96">
        <v>32.619999999999997</v>
      </c>
      <c r="I1099" s="96">
        <v>-2.3E-2</v>
      </c>
      <c r="J1099" s="96" t="s">
        <v>78</v>
      </c>
      <c r="K1099" s="96">
        <v>46.61</v>
      </c>
      <c r="L1099" s="96">
        <v>8.4079899999999999</v>
      </c>
      <c r="M1099" s="96">
        <v>-4.0246240000000002</v>
      </c>
      <c r="N1099" s="96">
        <v>7.8803619999999999</v>
      </c>
      <c r="O1099" s="96">
        <v>2.4013909999999998</v>
      </c>
      <c r="P1099" s="96">
        <v>7840000</v>
      </c>
      <c r="Q1099" s="96">
        <v>10680000</v>
      </c>
      <c r="R1099" s="96">
        <v>0.73</v>
      </c>
      <c r="S1099" s="96">
        <v>24.795000000000002</v>
      </c>
      <c r="T1099" s="96" t="s">
        <v>169</v>
      </c>
      <c r="U1099" s="96">
        <v>16.5136</v>
      </c>
      <c r="V1099" s="96">
        <f t="shared" si="261"/>
        <v>2.3971174671603199</v>
      </c>
      <c r="W1099" s="96">
        <f t="shared" si="262"/>
        <v>8.1502959999999991</v>
      </c>
      <c r="X1099" s="96">
        <f t="shared" si="263"/>
        <v>8.2309919999999988</v>
      </c>
      <c r="Y1099" s="103">
        <f t="shared" si="264"/>
        <v>7.9082079999999992</v>
      </c>
      <c r="Z1099" s="103">
        <f t="shared" si="265"/>
        <v>7.8803619999999999</v>
      </c>
      <c r="AA1099" s="103">
        <f t="shared" si="266"/>
        <v>7.746815999999999</v>
      </c>
      <c r="AB1099" s="96"/>
      <c r="AC1099" s="96"/>
      <c r="AD1099" s="96">
        <v>7.82</v>
      </c>
      <c r="AE1099" s="96">
        <f t="shared" si="267"/>
        <v>0</v>
      </c>
      <c r="AF1099" s="96">
        <f t="shared" si="259"/>
        <v>0.96906909884009129</v>
      </c>
      <c r="AG1099" s="96"/>
      <c r="AH1099" s="103">
        <f>IF(AND(M1099&lt;Variables!$G$6,M1099&gt;Variables!$G$5),0,1)</f>
        <v>0</v>
      </c>
      <c r="AI1099" s="103">
        <f t="shared" si="268"/>
        <v>0</v>
      </c>
      <c r="AJ1099" s="103">
        <f>IF(I1099&gt;Variables!$G$7,0,1)</f>
        <v>1</v>
      </c>
      <c r="AK1099" s="103">
        <f>IF(F1099&gt;Variables!$G$8,0,1)</f>
        <v>0</v>
      </c>
      <c r="AL1099" s="103">
        <f>IF(G1099&gt;Variables!$G$9,0,1)</f>
        <v>0</v>
      </c>
      <c r="AM1099" s="103">
        <f>IF(AND(K1099&gt;Variables!$G$10,K1099&lt;Variables!$G$11),0,1)</f>
        <v>1</v>
      </c>
      <c r="AN1099" s="103">
        <f>IF(H1099&lt;Variables!$G$13,1,0)</f>
        <v>1</v>
      </c>
      <c r="AO1099" s="101">
        <f>IF(R1099&lt;Variables!$G$12,0,1)</f>
        <v>0</v>
      </c>
      <c r="AP1099" s="104">
        <f t="shared" si="260"/>
        <v>1</v>
      </c>
      <c r="AQ1099" s="103"/>
      <c r="AR1099" s="103"/>
      <c r="AS1099" s="103"/>
      <c r="AT1099" s="103">
        <v>1</v>
      </c>
      <c r="AU1099" s="103"/>
      <c r="AV1099" s="96" t="str">
        <f t="shared" si="269"/>
        <v/>
      </c>
      <c r="AW1099" s="96">
        <f t="shared" si="270"/>
        <v>1</v>
      </c>
      <c r="AX1099" s="96" t="str">
        <f t="shared" si="271"/>
        <v/>
      </c>
      <c r="AY1099" s="96">
        <f t="shared" si="272"/>
        <v>1</v>
      </c>
      <c r="AZ1099" s="96">
        <f t="shared" si="273"/>
        <v>2.3946005271603203</v>
      </c>
      <c r="BA1099" s="96"/>
      <c r="BB1099" s="96"/>
      <c r="BC1099" s="96"/>
      <c r="BD1099" s="96"/>
      <c r="BE1099"/>
      <c r="BF1099"/>
      <c r="BG1099"/>
      <c r="BH1099"/>
      <c r="BI1099"/>
      <c r="BJ1099" s="83"/>
      <c r="BK1099" s="83"/>
    </row>
    <row r="1100" spans="1:63" ht="14.1" customHeight="1" x14ac:dyDescent="0.2">
      <c r="A1100" s="96"/>
      <c r="B1100" s="96"/>
      <c r="C1100" s="135">
        <v>44330.430555555555</v>
      </c>
      <c r="D1100" s="96" t="s">
        <v>184</v>
      </c>
      <c r="E1100" s="96">
        <v>22.760100000000001</v>
      </c>
      <c r="F1100" s="96">
        <v>15.51</v>
      </c>
      <c r="G1100" s="96">
        <v>7.21</v>
      </c>
      <c r="H1100" s="96">
        <v>1950</v>
      </c>
      <c r="I1100" s="96">
        <v>-6.1310000000000002</v>
      </c>
      <c r="J1100" s="96" t="s">
        <v>78</v>
      </c>
      <c r="K1100" s="96">
        <v>50.91</v>
      </c>
      <c r="L1100" s="96">
        <v>22.935179999999999</v>
      </c>
      <c r="M1100" s="96">
        <v>-0.76336899999999996</v>
      </c>
      <c r="N1100" s="96">
        <v>22.528576000000001</v>
      </c>
      <c r="O1100" s="96">
        <v>1.0276879999999999</v>
      </c>
      <c r="P1100" s="96">
        <v>9545000</v>
      </c>
      <c r="Q1100" s="96">
        <v>21959000</v>
      </c>
      <c r="R1100" s="96">
        <v>0.43</v>
      </c>
      <c r="S1100" s="96">
        <v>24.795000000000002</v>
      </c>
      <c r="T1100" s="96" t="s">
        <v>169</v>
      </c>
      <c r="U1100" s="96">
        <v>16.5136</v>
      </c>
      <c r="V1100" s="96">
        <f t="shared" si="261"/>
        <v>2.3982813888015202</v>
      </c>
      <c r="W1100" s="101">
        <f t="shared" si="262"/>
        <v>22.987701000000001</v>
      </c>
      <c r="X1100" s="101">
        <f t="shared" si="263"/>
        <v>23.215302000000001</v>
      </c>
      <c r="Y1100" s="96">
        <f t="shared" si="264"/>
        <v>22.304898000000001</v>
      </c>
      <c r="Z1100" s="96">
        <f t="shared" si="265"/>
        <v>22.528576000000001</v>
      </c>
      <c r="AA1100" s="96">
        <f t="shared" si="266"/>
        <v>21.849696000000002</v>
      </c>
      <c r="AB1100" s="96"/>
      <c r="AC1100" s="96">
        <v>23.83</v>
      </c>
      <c r="AD1100" s="96">
        <v>22.51</v>
      </c>
      <c r="AE1100" s="101">
        <f t="shared" si="267"/>
        <v>1.0470077020751225</v>
      </c>
      <c r="AF1100" s="96">
        <f t="shared" si="259"/>
        <v>0.98901147183008864</v>
      </c>
      <c r="AG1100" s="96"/>
      <c r="AH1100" s="101">
        <f>IF(AND(M1100&lt;Variables!$G$6,M1100&gt;Variables!$G$5),0,1)</f>
        <v>1</v>
      </c>
      <c r="AI1100" s="101">
        <f t="shared" si="268"/>
        <v>0</v>
      </c>
      <c r="AJ1100" s="101">
        <f>IF(I1100&gt;Variables!$G$7,0,1)</f>
        <v>1</v>
      </c>
      <c r="AK1100" s="101">
        <f>IF(F1100&gt;Variables!$G$8,0,1)</f>
        <v>0</v>
      </c>
      <c r="AL1100" s="101">
        <f>IF(G1100&gt;Variables!$G$9,0,1)</f>
        <v>1</v>
      </c>
      <c r="AM1100" s="101">
        <f>IF(AND(K1100&gt;Variables!$G$10,K1100&lt;Variables!$G$11),0,1)</f>
        <v>0</v>
      </c>
      <c r="AN1100" s="103">
        <f>IF(H1100&lt;Variables!$G$13,1,0)</f>
        <v>1</v>
      </c>
      <c r="AO1100" s="101">
        <f>IF(R1100&lt;Variables!$G$12,0,1)</f>
        <v>0</v>
      </c>
      <c r="AP1100" s="102">
        <f t="shared" si="260"/>
        <v>1</v>
      </c>
      <c r="AQ1100" s="101"/>
      <c r="AR1100" s="101">
        <v>1</v>
      </c>
      <c r="AS1100" s="101"/>
      <c r="AT1100" s="101"/>
      <c r="AU1100" s="101"/>
      <c r="AV1100" s="96">
        <f t="shared" si="269"/>
        <v>3</v>
      </c>
      <c r="AW1100" s="96" t="str">
        <f t="shared" si="270"/>
        <v/>
      </c>
      <c r="AX1100" s="96" t="str">
        <f t="shared" si="271"/>
        <v/>
      </c>
      <c r="AY1100" s="96">
        <f t="shared" si="272"/>
        <v>3</v>
      </c>
      <c r="AZ1100" s="96">
        <f t="shared" si="273"/>
        <v>2.39553224880152</v>
      </c>
      <c r="BA1100" s="96"/>
      <c r="BB1100" s="96"/>
      <c r="BC1100" s="96"/>
      <c r="BD1100" s="96"/>
      <c r="BE1100"/>
      <c r="BF1100"/>
      <c r="BG1100"/>
      <c r="BH1100"/>
      <c r="BI1100"/>
      <c r="BJ1100" s="83"/>
      <c r="BK1100" s="83"/>
    </row>
    <row r="1101" spans="1:63" ht="14.1" customHeight="1" x14ac:dyDescent="0.2">
      <c r="A1101" s="96"/>
      <c r="B1101" s="96"/>
      <c r="C1101" s="135">
        <v>44330.430555555555</v>
      </c>
      <c r="D1101" s="96" t="s">
        <v>185</v>
      </c>
      <c r="E1101" s="96">
        <v>4.2316000000000003</v>
      </c>
      <c r="F1101" s="96">
        <v>48.51</v>
      </c>
      <c r="G1101" s="96">
        <v>54.44</v>
      </c>
      <c r="H1101" s="96">
        <v>21.07</v>
      </c>
      <c r="I1101" s="96">
        <v>-42.642000000000003</v>
      </c>
      <c r="J1101" s="96" t="s">
        <v>76</v>
      </c>
      <c r="K1101" s="96">
        <v>42.13</v>
      </c>
      <c r="L1101" s="96">
        <v>4.5180749999999996</v>
      </c>
      <c r="M1101" s="96">
        <v>-6.340643</v>
      </c>
      <c r="N1101" s="96">
        <v>4.2558850000000001</v>
      </c>
      <c r="O1101" s="96">
        <v>-0.570631</v>
      </c>
      <c r="P1101" s="96">
        <v>25200000</v>
      </c>
      <c r="Q1101" s="96">
        <v>2010000</v>
      </c>
      <c r="R1101" s="96">
        <v>12.54</v>
      </c>
      <c r="S1101" s="96">
        <v>24.795000000000002</v>
      </c>
      <c r="T1101" s="96" t="s">
        <v>169</v>
      </c>
      <c r="U1101" s="96">
        <v>16.5136</v>
      </c>
      <c r="V1101" s="96">
        <f t="shared" si="261"/>
        <v>2.3062098331359202</v>
      </c>
      <c r="W1101" s="96">
        <f t="shared" si="262"/>
        <v>4.2739160000000007</v>
      </c>
      <c r="X1101" s="96">
        <f t="shared" si="263"/>
        <v>4.3162320000000003</v>
      </c>
      <c r="Y1101" s="103">
        <f t="shared" si="264"/>
        <v>4.1469680000000002</v>
      </c>
      <c r="Z1101" s="103">
        <f t="shared" si="265"/>
        <v>4.2558850000000001</v>
      </c>
      <c r="AA1101" s="103">
        <f t="shared" si="266"/>
        <v>4.0623360000000002</v>
      </c>
      <c r="AB1101" s="96"/>
      <c r="AC1101" s="96">
        <v>4.26</v>
      </c>
      <c r="AD1101" s="96">
        <v>3.85</v>
      </c>
      <c r="AE1101" s="96">
        <f t="shared" si="267"/>
        <v>1.006711409395973</v>
      </c>
      <c r="AF1101" s="96">
        <f t="shared" si="259"/>
        <v>0.909821344172417</v>
      </c>
      <c r="AG1101" s="96"/>
      <c r="AH1101" s="103">
        <f>IF(AND(M1101&lt;Variables!$G$6,M1101&gt;Variables!$G$5),0,1)</f>
        <v>1</v>
      </c>
      <c r="AI1101" s="103">
        <f t="shared" si="268"/>
        <v>0</v>
      </c>
      <c r="AJ1101" s="103">
        <f>IF(I1101&gt;Variables!$G$7,0,1)</f>
        <v>1</v>
      </c>
      <c r="AK1101" s="103">
        <f>IF(F1101&gt;Variables!$G$8,0,1)</f>
        <v>0</v>
      </c>
      <c r="AL1101" s="103">
        <f>IF(G1101&gt;Variables!$G$9,0,1)</f>
        <v>0</v>
      </c>
      <c r="AM1101" s="103">
        <f>IF(AND(K1101&gt;Variables!$G$10,K1101&lt;Variables!$G$11),0,1)</f>
        <v>1</v>
      </c>
      <c r="AN1101" s="103">
        <f>IF(H1101&lt;Variables!$G$13,1,0)</f>
        <v>1</v>
      </c>
      <c r="AO1101" s="101">
        <f>IF(R1101&lt;Variables!$G$12,0,1)</f>
        <v>1</v>
      </c>
      <c r="AP1101" s="104">
        <f t="shared" si="260"/>
        <v>0</v>
      </c>
      <c r="AQ1101" s="103"/>
      <c r="AR1101" s="103"/>
      <c r="AS1101" s="103"/>
      <c r="AT1101" s="103">
        <v>1</v>
      </c>
      <c r="AU1101" s="103"/>
      <c r="AV1101" s="96" t="str">
        <f t="shared" si="269"/>
        <v/>
      </c>
      <c r="AW1101" s="96">
        <f t="shared" si="270"/>
        <v>1</v>
      </c>
      <c r="AX1101" s="96" t="str">
        <f t="shared" si="271"/>
        <v/>
      </c>
      <c r="AY1101" s="96">
        <f t="shared" si="272"/>
        <v>1</v>
      </c>
      <c r="AZ1101" s="96">
        <f t="shared" si="273"/>
        <v>2.3039348131359203</v>
      </c>
      <c r="BA1101" s="96"/>
      <c r="BB1101" s="96"/>
      <c r="BC1101" s="96"/>
      <c r="BD1101" s="96"/>
      <c r="BE1101"/>
      <c r="BF1101"/>
      <c r="BG1101"/>
      <c r="BH1101"/>
      <c r="BI1101"/>
      <c r="BJ1101" s="83"/>
      <c r="BK1101" s="83"/>
    </row>
    <row r="1102" spans="1:63" ht="14.1" customHeight="1" x14ac:dyDescent="0.2">
      <c r="A1102" s="96"/>
      <c r="B1102" s="96"/>
      <c r="C1102" s="135">
        <v>44330.430555555555</v>
      </c>
      <c r="D1102" s="96" t="s">
        <v>97</v>
      </c>
      <c r="E1102" s="96">
        <v>24.8001</v>
      </c>
      <c r="F1102" s="96">
        <v>13.21</v>
      </c>
      <c r="G1102" s="96">
        <v>-1</v>
      </c>
      <c r="H1102" s="96">
        <v>10800</v>
      </c>
      <c r="I1102" s="96">
        <v>-89.608999999999995</v>
      </c>
      <c r="J1102" s="96" t="s">
        <v>76</v>
      </c>
      <c r="K1102" s="96">
        <v>43.19</v>
      </c>
      <c r="L1102" s="96">
        <v>25.150245000000002</v>
      </c>
      <c r="M1102" s="96">
        <v>-1.3922129999999999</v>
      </c>
      <c r="N1102" s="96">
        <v>24.903358999999998</v>
      </c>
      <c r="O1102" s="96">
        <v>-0.41463800000000001</v>
      </c>
      <c r="P1102" s="96">
        <v>31071000</v>
      </c>
      <c r="Q1102" s="96">
        <v>36608000</v>
      </c>
      <c r="R1102" s="96">
        <v>0.85</v>
      </c>
      <c r="S1102" s="96">
        <v>24.795000000000002</v>
      </c>
      <c r="T1102" s="96" t="s">
        <v>169</v>
      </c>
      <c r="U1102" s="96">
        <v>16.5136</v>
      </c>
      <c r="V1102" s="96">
        <f t="shared" si="261"/>
        <v>2.3052648951093602</v>
      </c>
      <c r="W1102" s="101">
        <f t="shared" si="262"/>
        <v>25.048100999999999</v>
      </c>
      <c r="X1102" s="101">
        <f t="shared" si="263"/>
        <v>25.296102000000001</v>
      </c>
      <c r="Y1102" s="96">
        <f t="shared" si="264"/>
        <v>24.304098</v>
      </c>
      <c r="Z1102" s="96">
        <f t="shared" si="265"/>
        <v>24.903358999999998</v>
      </c>
      <c r="AA1102" s="96">
        <f t="shared" si="266"/>
        <v>23.808095999999999</v>
      </c>
      <c r="AB1102" s="96"/>
      <c r="AC1102" s="96">
        <v>25.37</v>
      </c>
      <c r="AD1102" s="96">
        <v>24.62</v>
      </c>
      <c r="AE1102" s="101">
        <f t="shared" si="267"/>
        <v>1.0229797460494112</v>
      </c>
      <c r="AF1102" s="96">
        <f t="shared" si="259"/>
        <v>0.99273793250833664</v>
      </c>
      <c r="AG1102" s="96"/>
      <c r="AH1102" s="101">
        <f>IF(AND(M1102&lt;Variables!$G$6,M1102&gt;Variables!$G$5),0,1)</f>
        <v>1</v>
      </c>
      <c r="AI1102" s="101">
        <f t="shared" si="268"/>
        <v>0</v>
      </c>
      <c r="AJ1102" s="101">
        <f>IF(I1102&gt;Variables!$G$7,0,1)</f>
        <v>1</v>
      </c>
      <c r="AK1102" s="101">
        <f>IF(F1102&gt;Variables!$G$8,0,1)</f>
        <v>0</v>
      </c>
      <c r="AL1102" s="101">
        <f>IF(G1102&gt;Variables!$G$9,0,1)</f>
        <v>1</v>
      </c>
      <c r="AM1102" s="101">
        <f>IF(AND(K1102&gt;Variables!$G$10,K1102&lt;Variables!$G$11),0,1)</f>
        <v>1</v>
      </c>
      <c r="AN1102" s="103">
        <f>IF(H1102&lt;Variables!$G$13,1,0)</f>
        <v>0</v>
      </c>
      <c r="AO1102" s="101">
        <f>IF(R1102&lt;Variables!$G$12,0,1)</f>
        <v>0</v>
      </c>
      <c r="AP1102" s="102">
        <f t="shared" si="260"/>
        <v>0</v>
      </c>
      <c r="AQ1102" s="101"/>
      <c r="AR1102" s="101">
        <v>1</v>
      </c>
      <c r="AS1102" s="101"/>
      <c r="AT1102" s="101"/>
      <c r="AU1102" s="101"/>
      <c r="AV1102" s="96">
        <f t="shared" si="269"/>
        <v>3</v>
      </c>
      <c r="AW1102" s="96" t="str">
        <f t="shared" si="270"/>
        <v/>
      </c>
      <c r="AX1102" s="96" t="str">
        <f t="shared" si="271"/>
        <v/>
      </c>
      <c r="AY1102" s="96">
        <f t="shared" si="272"/>
        <v>3</v>
      </c>
      <c r="AZ1102" s="96">
        <f t="shared" si="273"/>
        <v>2.30293263510936</v>
      </c>
      <c r="BA1102" s="96"/>
      <c r="BB1102" s="96"/>
      <c r="BC1102" s="96"/>
      <c r="BD1102" s="96"/>
      <c r="BE1102"/>
      <c r="BF1102"/>
      <c r="BG1102"/>
      <c r="BH1102"/>
      <c r="BI1102"/>
      <c r="BJ1102" s="83"/>
      <c r="BK1102" s="83"/>
    </row>
    <row r="1103" spans="1:63" ht="14.1" customHeight="1" x14ac:dyDescent="0.2">
      <c r="A1103" s="96"/>
      <c r="B1103" s="96"/>
      <c r="C1103" s="135">
        <v>44330.430555555555</v>
      </c>
      <c r="D1103" s="96" t="s">
        <v>186</v>
      </c>
      <c r="E1103" s="96">
        <v>16.11</v>
      </c>
      <c r="F1103" s="96">
        <v>9.11</v>
      </c>
      <c r="G1103" s="96">
        <v>5.64</v>
      </c>
      <c r="H1103" s="96">
        <v>2120</v>
      </c>
      <c r="I1103" s="96">
        <v>-36.515000000000001</v>
      </c>
      <c r="J1103" s="96" t="s">
        <v>78</v>
      </c>
      <c r="K1103" s="96">
        <v>54.94</v>
      </c>
      <c r="L1103" s="96">
        <v>16.151425</v>
      </c>
      <c r="M1103" s="96">
        <v>-0.25647900000000001</v>
      </c>
      <c r="N1103" s="96">
        <v>15.810675</v>
      </c>
      <c r="O1103" s="96">
        <v>1.893186</v>
      </c>
      <c r="P1103" s="96">
        <v>2501000</v>
      </c>
      <c r="Q1103" s="96">
        <v>9225000</v>
      </c>
      <c r="R1103" s="96">
        <v>0.27</v>
      </c>
      <c r="S1103" s="96">
        <v>24.795000000000002</v>
      </c>
      <c r="T1103" s="96" t="s">
        <v>169</v>
      </c>
      <c r="U1103" s="96">
        <v>16.5136</v>
      </c>
      <c r="V1103" s="96">
        <f t="shared" si="261"/>
        <v>2.4285059680788796</v>
      </c>
      <c r="W1103" s="101">
        <f t="shared" si="262"/>
        <v>16.271100000000001</v>
      </c>
      <c r="X1103" s="101">
        <f t="shared" si="263"/>
        <v>16.432199999999998</v>
      </c>
      <c r="Y1103" s="96">
        <f t="shared" si="264"/>
        <v>15.787799999999999</v>
      </c>
      <c r="Z1103" s="96">
        <f t="shared" si="265"/>
        <v>15.810675</v>
      </c>
      <c r="AA1103" s="96">
        <f t="shared" si="266"/>
        <v>15.465599999999998</v>
      </c>
      <c r="AB1103" s="96"/>
      <c r="AC1103" s="96">
        <v>16.87</v>
      </c>
      <c r="AD1103" s="96"/>
      <c r="AE1103" s="101">
        <f t="shared" si="267"/>
        <v>1.0471756672873993</v>
      </c>
      <c r="AF1103" s="96">
        <f t="shared" si="259"/>
        <v>0</v>
      </c>
      <c r="AG1103" s="96"/>
      <c r="AH1103" s="101">
        <f>IF(AND(M1103&lt;Variables!$G$6,M1103&gt;Variables!$G$5),0,1)</f>
        <v>1</v>
      </c>
      <c r="AI1103" s="101">
        <f t="shared" si="268"/>
        <v>0</v>
      </c>
      <c r="AJ1103" s="101">
        <f>IF(I1103&gt;Variables!$G$7,0,1)</f>
        <v>1</v>
      </c>
      <c r="AK1103" s="101">
        <f>IF(F1103&gt;Variables!$G$8,0,1)</f>
        <v>0</v>
      </c>
      <c r="AL1103" s="101">
        <f>IF(G1103&gt;Variables!$G$9,0,1)</f>
        <v>1</v>
      </c>
      <c r="AM1103" s="101">
        <f>IF(AND(K1103&gt;Variables!$G$10,K1103&lt;Variables!$G$11),0,1)</f>
        <v>0</v>
      </c>
      <c r="AN1103" s="103">
        <f>IF(H1103&lt;Variables!$G$13,1,0)</f>
        <v>1</v>
      </c>
      <c r="AO1103" s="101">
        <f>IF(R1103&lt;Variables!$G$12,0,1)</f>
        <v>0</v>
      </c>
      <c r="AP1103" s="102">
        <f t="shared" si="260"/>
        <v>1</v>
      </c>
      <c r="AQ1103" s="101"/>
      <c r="AR1103" s="101">
        <v>1</v>
      </c>
      <c r="AS1103" s="101"/>
      <c r="AT1103" s="101"/>
      <c r="AU1103" s="101"/>
      <c r="AV1103" s="96">
        <f t="shared" si="269"/>
        <v>3</v>
      </c>
      <c r="AW1103" s="96" t="str">
        <f t="shared" si="270"/>
        <v/>
      </c>
      <c r="AX1103" s="96" t="str">
        <f t="shared" si="271"/>
        <v/>
      </c>
      <c r="AY1103" s="96">
        <f t="shared" si="272"/>
        <v>3</v>
      </c>
      <c r="AZ1103" s="96">
        <f t="shared" si="273"/>
        <v>2.4255392080788796</v>
      </c>
      <c r="BA1103" s="96"/>
      <c r="BB1103" s="96"/>
      <c r="BC1103" s="96"/>
      <c r="BD1103" s="96"/>
      <c r="BE1103"/>
      <c r="BF1103"/>
      <c r="BG1103"/>
      <c r="BH1103"/>
      <c r="BI1103"/>
      <c r="BJ1103" s="83"/>
      <c r="BK1103" s="83"/>
    </row>
    <row r="1104" spans="1:63" ht="14.1" customHeight="1" x14ac:dyDescent="0.2">
      <c r="A1104" s="96"/>
      <c r="B1104" s="96"/>
      <c r="C1104" s="135">
        <v>44330.430555555555</v>
      </c>
      <c r="D1104" s="96" t="s">
        <v>194</v>
      </c>
      <c r="E1104" s="96">
        <v>39.520000000000003</v>
      </c>
      <c r="F1104" s="96">
        <v>9.23</v>
      </c>
      <c r="G1104" s="96">
        <v>8.42</v>
      </c>
      <c r="H1104" s="96">
        <v>5310</v>
      </c>
      <c r="I1104" s="96">
        <v>0</v>
      </c>
      <c r="J1104" s="96" t="s">
        <v>78</v>
      </c>
      <c r="K1104" s="96">
        <v>72.75</v>
      </c>
      <c r="L1104" s="96">
        <v>39.259464999999999</v>
      </c>
      <c r="M1104" s="96">
        <v>0.66362299999999996</v>
      </c>
      <c r="N1104" s="96">
        <v>38.479317999999999</v>
      </c>
      <c r="O1104" s="96">
        <v>2.7045240000000002</v>
      </c>
      <c r="P1104" s="96">
        <v>616654</v>
      </c>
      <c r="Q1104" s="96">
        <v>2758000</v>
      </c>
      <c r="R1104" s="96">
        <v>0.22</v>
      </c>
      <c r="S1104" s="96">
        <v>24.795000000000002</v>
      </c>
      <c r="T1104" s="96" t="s">
        <v>169</v>
      </c>
      <c r="U1104" s="96">
        <v>16.5136</v>
      </c>
      <c r="V1104" s="96">
        <f t="shared" si="261"/>
        <v>2.5418344436539999</v>
      </c>
      <c r="W1104" s="97">
        <f t="shared" si="262"/>
        <v>39.915200000000006</v>
      </c>
      <c r="X1104" s="96">
        <f t="shared" si="263"/>
        <v>40.310400000000001</v>
      </c>
      <c r="Y1104" s="96">
        <f t="shared" si="264"/>
        <v>38.729600000000005</v>
      </c>
      <c r="Z1104" s="96">
        <f t="shared" si="265"/>
        <v>38.479317999999999</v>
      </c>
      <c r="AA1104" s="96">
        <f t="shared" si="266"/>
        <v>37.9392</v>
      </c>
      <c r="AB1104" s="96"/>
      <c r="AC1104" s="96">
        <v>40.28</v>
      </c>
      <c r="AD1104" s="96">
        <v>39.24</v>
      </c>
      <c r="AE1104" s="97">
        <f t="shared" si="267"/>
        <v>1.0192307692307692</v>
      </c>
      <c r="AF1104" s="96">
        <f t="shared" si="259"/>
        <v>0.99291497975708498</v>
      </c>
      <c r="AG1104" s="96"/>
      <c r="AH1104" s="97">
        <f>IF(AND(M1104&lt;Variables!$G$6,M1104&gt;Variables!$G$5),0,1)</f>
        <v>1</v>
      </c>
      <c r="AI1104" s="97">
        <f t="shared" si="268"/>
        <v>0</v>
      </c>
      <c r="AJ1104" s="97">
        <f>IF(I1104&gt;Variables!$G$7,0,1)</f>
        <v>1</v>
      </c>
      <c r="AK1104" s="97">
        <f>IF(F1104&gt;Variables!$G$8,0,1)</f>
        <v>0</v>
      </c>
      <c r="AL1104" s="97">
        <f>IF(G1104&gt;Variables!$G$9,0,1)</f>
        <v>1</v>
      </c>
      <c r="AM1104" s="97">
        <f>IF(AND(K1104&gt;Variables!$G$10,K1104&lt;Variables!$G$11),0,1)</f>
        <v>0</v>
      </c>
      <c r="AN1104" s="103">
        <f>IF(H1104&lt;Variables!$G$13,1,0)</f>
        <v>0</v>
      </c>
      <c r="AO1104" s="101">
        <f>IF(R1104&lt;Variables!$G$12,0,1)</f>
        <v>0</v>
      </c>
      <c r="AP1104" s="99">
        <f t="shared" si="260"/>
        <v>1</v>
      </c>
      <c r="AQ1104" s="97"/>
      <c r="AR1104" s="97"/>
      <c r="AS1104" s="97">
        <v>1</v>
      </c>
      <c r="AT1104" s="97"/>
      <c r="AU1104" s="97"/>
      <c r="AV1104" s="96">
        <f t="shared" si="269"/>
        <v>3</v>
      </c>
      <c r="AW1104" s="96" t="str">
        <f t="shared" si="270"/>
        <v/>
      </c>
      <c r="AX1104" s="96" t="str">
        <f t="shared" si="271"/>
        <v/>
      </c>
      <c r="AY1104" s="96">
        <f t="shared" si="272"/>
        <v>3</v>
      </c>
      <c r="AZ1104" s="96">
        <f t="shared" si="273"/>
        <v>2.5379059436540001</v>
      </c>
      <c r="BA1104" s="96"/>
      <c r="BB1104" s="96"/>
      <c r="BC1104" s="96"/>
      <c r="BD1104" s="96"/>
      <c r="BE1104"/>
      <c r="BF1104"/>
      <c r="BG1104"/>
      <c r="BH1104"/>
      <c r="BI1104"/>
      <c r="BJ1104" s="83"/>
      <c r="BK1104" s="83"/>
    </row>
    <row r="1105" spans="1:63" ht="14.1" customHeight="1" x14ac:dyDescent="0.2">
      <c r="A1105" s="96"/>
      <c r="B1105" s="96"/>
      <c r="C1105" s="135">
        <v>44330.430555555555</v>
      </c>
      <c r="D1105" s="96" t="s">
        <v>187</v>
      </c>
      <c r="E1105" s="96">
        <v>14.08</v>
      </c>
      <c r="F1105" s="96">
        <v>20.14</v>
      </c>
      <c r="G1105" s="96">
        <v>5.23</v>
      </c>
      <c r="H1105" s="96">
        <v>2450</v>
      </c>
      <c r="I1105" s="96">
        <v>-74.622</v>
      </c>
      <c r="J1105" s="96" t="s">
        <v>76</v>
      </c>
      <c r="K1105" s="96">
        <v>57.85</v>
      </c>
      <c r="L1105" s="96">
        <v>14.004732000000001</v>
      </c>
      <c r="M1105" s="96">
        <v>0.53744999999999998</v>
      </c>
      <c r="N1105" s="96">
        <v>13.875947999999999</v>
      </c>
      <c r="O1105" s="96">
        <v>1.470545</v>
      </c>
      <c r="P1105" s="96">
        <v>512788</v>
      </c>
      <c r="Q1105" s="96">
        <v>433620</v>
      </c>
      <c r="R1105" s="96">
        <v>1.18</v>
      </c>
      <c r="S1105" s="96">
        <v>24.795000000000002</v>
      </c>
      <c r="T1105" s="96" t="s">
        <v>169</v>
      </c>
      <c r="U1105" s="96">
        <v>16.5136</v>
      </c>
      <c r="V1105" s="96">
        <f t="shared" si="261"/>
        <v>2.4221678785399998</v>
      </c>
      <c r="W1105" s="101">
        <f t="shared" si="262"/>
        <v>14.220800000000001</v>
      </c>
      <c r="X1105" s="101">
        <f t="shared" si="263"/>
        <v>14.361600000000001</v>
      </c>
      <c r="Y1105" s="96">
        <f t="shared" si="264"/>
        <v>13.798399999999999</v>
      </c>
      <c r="Z1105" s="96">
        <f t="shared" si="265"/>
        <v>13.875947999999999</v>
      </c>
      <c r="AA1105" s="96">
        <f t="shared" si="266"/>
        <v>13.5168</v>
      </c>
      <c r="AB1105" s="96"/>
      <c r="AC1105" s="96">
        <v>14.45</v>
      </c>
      <c r="AD1105" s="96">
        <v>14</v>
      </c>
      <c r="AE1105" s="101">
        <f t="shared" si="267"/>
        <v>1.0262784090909089</v>
      </c>
      <c r="AF1105" s="96">
        <f t="shared" si="259"/>
        <v>0.99431818181818177</v>
      </c>
      <c r="AG1105" s="96"/>
      <c r="AH1105" s="101">
        <f>IF(AND(M1105&lt;Variables!$G$6,M1105&gt;Variables!$G$5),0,1)</f>
        <v>1</v>
      </c>
      <c r="AI1105" s="101">
        <f t="shared" si="268"/>
        <v>0</v>
      </c>
      <c r="AJ1105" s="101">
        <f>IF(I1105&gt;Variables!$G$7,0,1)</f>
        <v>1</v>
      </c>
      <c r="AK1105" s="101">
        <f>IF(F1105&gt;Variables!$G$8,0,1)</f>
        <v>0</v>
      </c>
      <c r="AL1105" s="101">
        <f>IF(G1105&gt;Variables!$G$9,0,1)</f>
        <v>1</v>
      </c>
      <c r="AM1105" s="101">
        <f>IF(AND(K1105&gt;Variables!$G$10,K1105&lt;Variables!$G$11),0,1)</f>
        <v>0</v>
      </c>
      <c r="AN1105" s="103">
        <f>IF(H1105&lt;Variables!$G$13,1,0)</f>
        <v>1</v>
      </c>
      <c r="AO1105" s="101">
        <f>IF(R1105&lt;Variables!$G$12,0,1)</f>
        <v>0</v>
      </c>
      <c r="AP1105" s="102">
        <f t="shared" si="260"/>
        <v>0</v>
      </c>
      <c r="AQ1105" s="101"/>
      <c r="AR1105" s="101">
        <v>1</v>
      </c>
      <c r="AS1105" s="101"/>
      <c r="AT1105" s="101"/>
      <c r="AU1105" s="101"/>
      <c r="AV1105" s="96">
        <f t="shared" si="269"/>
        <v>3</v>
      </c>
      <c r="AW1105" s="96" t="str">
        <f t="shared" si="270"/>
        <v/>
      </c>
      <c r="AX1105" s="96" t="str">
        <f t="shared" si="271"/>
        <v/>
      </c>
      <c r="AY1105" s="96">
        <f t="shared" si="272"/>
        <v>3</v>
      </c>
      <c r="AZ1105" s="96">
        <f t="shared" si="273"/>
        <v>2.41904397854</v>
      </c>
      <c r="BA1105" s="96"/>
      <c r="BB1105" s="96"/>
      <c r="BC1105" s="96"/>
      <c r="BD1105" s="96"/>
      <c r="BE1105"/>
      <c r="BF1105"/>
      <c r="BG1105"/>
      <c r="BH1105"/>
      <c r="BI1105"/>
      <c r="BJ1105" s="83"/>
      <c r="BK1105" s="83"/>
    </row>
    <row r="1106" spans="1:63" ht="14.1" customHeight="1" x14ac:dyDescent="0.2">
      <c r="A1106" s="96"/>
      <c r="B1106" s="96"/>
      <c r="C1106" s="135">
        <v>44330.430555555555</v>
      </c>
      <c r="D1106" s="96" t="s">
        <v>188</v>
      </c>
      <c r="E1106" s="96">
        <v>8.8927999999999994</v>
      </c>
      <c r="F1106" s="96">
        <v>9.3699999999999992</v>
      </c>
      <c r="G1106" s="96">
        <v>1.98</v>
      </c>
      <c r="H1106" s="96">
        <v>5040</v>
      </c>
      <c r="I1106" s="96">
        <v>-78.691000000000003</v>
      </c>
      <c r="J1106" s="96" t="s">
        <v>78</v>
      </c>
      <c r="K1106" s="96">
        <v>56.64</v>
      </c>
      <c r="L1106" s="96">
        <v>8.8673350000000006</v>
      </c>
      <c r="M1106" s="96">
        <v>0.28717799999999999</v>
      </c>
      <c r="N1106" s="96">
        <v>8.7677689999999995</v>
      </c>
      <c r="O1106" s="96">
        <v>1.426034</v>
      </c>
      <c r="P1106" s="96">
        <v>8220000</v>
      </c>
      <c r="Q1106" s="96">
        <v>6696000</v>
      </c>
      <c r="R1106" s="96">
        <v>1.23</v>
      </c>
      <c r="S1106" s="96">
        <v>24.795000000000002</v>
      </c>
      <c r="T1106" s="96" t="s">
        <v>169</v>
      </c>
      <c r="U1106" s="96">
        <v>16.5136</v>
      </c>
      <c r="V1106" s="96">
        <f t="shared" si="261"/>
        <v>2.4228167547750403</v>
      </c>
      <c r="W1106" s="101">
        <f t="shared" si="262"/>
        <v>8.9817279999999986</v>
      </c>
      <c r="X1106" s="101">
        <f t="shared" si="263"/>
        <v>9.0706559999999996</v>
      </c>
      <c r="Y1106" s="96">
        <f t="shared" si="264"/>
        <v>8.7149439999999991</v>
      </c>
      <c r="Z1106" s="96">
        <f t="shared" si="265"/>
        <v>8.7677689999999995</v>
      </c>
      <c r="AA1106" s="96">
        <f t="shared" si="266"/>
        <v>8.5370879999999989</v>
      </c>
      <c r="AB1106" s="96"/>
      <c r="AC1106" s="96">
        <v>9.15</v>
      </c>
      <c r="AD1106" s="96"/>
      <c r="AE1106" s="101">
        <f t="shared" si="267"/>
        <v>1.0289222741993524</v>
      </c>
      <c r="AF1106" s="96">
        <f t="shared" si="259"/>
        <v>0</v>
      </c>
      <c r="AG1106" s="96"/>
      <c r="AH1106" s="101">
        <f>IF(AND(M1106&lt;Variables!$G$6,M1106&gt;Variables!$G$5),0,1)</f>
        <v>1</v>
      </c>
      <c r="AI1106" s="101">
        <f t="shared" si="268"/>
        <v>0</v>
      </c>
      <c r="AJ1106" s="101">
        <f>IF(I1106&gt;Variables!$G$7,0,1)</f>
        <v>1</v>
      </c>
      <c r="AK1106" s="101">
        <f>IF(F1106&gt;Variables!$G$8,0,1)</f>
        <v>0</v>
      </c>
      <c r="AL1106" s="101">
        <f>IF(G1106&gt;Variables!$G$9,0,1)</f>
        <v>1</v>
      </c>
      <c r="AM1106" s="101">
        <f>IF(AND(K1106&gt;Variables!$G$10,K1106&lt;Variables!$G$11),0,1)</f>
        <v>0</v>
      </c>
      <c r="AN1106" s="103">
        <f>IF(H1106&lt;Variables!$G$13,1,0)</f>
        <v>0</v>
      </c>
      <c r="AO1106" s="101">
        <f>IF(R1106&lt;Variables!$G$12,0,1)</f>
        <v>0</v>
      </c>
      <c r="AP1106" s="102">
        <f t="shared" si="260"/>
        <v>1</v>
      </c>
      <c r="AQ1106" s="101"/>
      <c r="AR1106" s="101">
        <v>1</v>
      </c>
      <c r="AS1106" s="101"/>
      <c r="AT1106" s="101"/>
      <c r="AU1106" s="101"/>
      <c r="AV1106" s="96">
        <f t="shared" si="269"/>
        <v>3</v>
      </c>
      <c r="AW1106" s="96" t="str">
        <f t="shared" si="270"/>
        <v/>
      </c>
      <c r="AX1106" s="96" t="str">
        <f t="shared" si="271"/>
        <v/>
      </c>
      <c r="AY1106" s="96">
        <f t="shared" si="272"/>
        <v>3</v>
      </c>
      <c r="AZ1106" s="96">
        <f t="shared" si="273"/>
        <v>2.41975819477504</v>
      </c>
      <c r="BA1106" s="96"/>
      <c r="BB1106" s="96"/>
      <c r="BC1106" s="96"/>
      <c r="BD1106" s="96"/>
      <c r="BE1106"/>
      <c r="BF1106"/>
      <c r="BG1106"/>
      <c r="BH1106"/>
      <c r="BI1106"/>
      <c r="BJ1106" s="83"/>
      <c r="BK1106" s="83"/>
    </row>
    <row r="1107" spans="1:63" ht="14.1" customHeight="1" x14ac:dyDescent="0.2">
      <c r="A1107" s="96"/>
      <c r="B1107" s="96"/>
      <c r="C1107" s="135">
        <v>44330.430555555555</v>
      </c>
      <c r="D1107" s="96" t="s">
        <v>195</v>
      </c>
      <c r="E1107" s="96">
        <v>31.475000000000001</v>
      </c>
      <c r="F1107" s="96">
        <v>10.44</v>
      </c>
      <c r="G1107" s="96">
        <v>4.95</v>
      </c>
      <c r="H1107" s="96">
        <v>2790</v>
      </c>
      <c r="I1107" s="96">
        <v>-42.127000000000002</v>
      </c>
      <c r="J1107" s="96" t="s">
        <v>78</v>
      </c>
      <c r="K1107" s="96">
        <v>70.62</v>
      </c>
      <c r="L1107" s="96">
        <v>30.768999999999998</v>
      </c>
      <c r="M1107" s="96">
        <v>2.2945169999999999</v>
      </c>
      <c r="N1107" s="96">
        <v>30.465342</v>
      </c>
      <c r="O1107" s="96">
        <v>3.3141210000000001</v>
      </c>
      <c r="P1107" s="96">
        <v>65813</v>
      </c>
      <c r="Q1107" s="96">
        <v>882937</v>
      </c>
      <c r="R1107" s="96">
        <v>7.0000000000000007E-2</v>
      </c>
      <c r="S1107" s="96">
        <v>24.795000000000002</v>
      </c>
      <c r="T1107" s="96" t="s">
        <v>169</v>
      </c>
      <c r="U1107" s="96">
        <v>16.5136</v>
      </c>
      <c r="V1107" s="96">
        <f t="shared" si="261"/>
        <v>2.3843259857204799</v>
      </c>
      <c r="W1107" s="97">
        <f t="shared" si="262"/>
        <v>31.789750000000002</v>
      </c>
      <c r="X1107" s="96">
        <f t="shared" si="263"/>
        <v>32.104500000000002</v>
      </c>
      <c r="Y1107" s="96">
        <f t="shared" si="264"/>
        <v>30.845500000000001</v>
      </c>
      <c r="Z1107" s="96">
        <f t="shared" si="265"/>
        <v>30.465342</v>
      </c>
      <c r="AA1107" s="96">
        <f t="shared" si="266"/>
        <v>30.216000000000001</v>
      </c>
      <c r="AB1107" s="96"/>
      <c r="AC1107" s="96">
        <v>32.08</v>
      </c>
      <c r="AD1107" s="96">
        <v>31.25</v>
      </c>
      <c r="AE1107" s="97">
        <f t="shared" si="267"/>
        <v>1.0192216044479745</v>
      </c>
      <c r="AF1107" s="96">
        <f t="shared" si="259"/>
        <v>0.99285146942017466</v>
      </c>
      <c r="AG1107" s="96"/>
      <c r="AH1107" s="97">
        <f>IF(AND(M1107&lt;Variables!$G$6,M1107&gt;Variables!$G$5),0,1)</f>
        <v>1</v>
      </c>
      <c r="AI1107" s="97">
        <f t="shared" si="268"/>
        <v>0</v>
      </c>
      <c r="AJ1107" s="97">
        <f>IF(I1107&gt;Variables!$G$7,0,1)</f>
        <v>1</v>
      </c>
      <c r="AK1107" s="97">
        <f>IF(F1107&gt;Variables!$G$8,0,1)</f>
        <v>0</v>
      </c>
      <c r="AL1107" s="97">
        <f>IF(G1107&gt;Variables!$G$9,0,1)</f>
        <v>1</v>
      </c>
      <c r="AM1107" s="97">
        <f>IF(AND(K1107&gt;Variables!$G$10,K1107&lt;Variables!$G$11),0,1)</f>
        <v>0</v>
      </c>
      <c r="AN1107" s="103">
        <f>IF(H1107&lt;Variables!$G$13,1,0)</f>
        <v>0</v>
      </c>
      <c r="AO1107" s="101">
        <f>IF(R1107&lt;Variables!$G$12,0,1)</f>
        <v>0</v>
      </c>
      <c r="AP1107" s="99">
        <f t="shared" si="260"/>
        <v>1</v>
      </c>
      <c r="AQ1107" s="97"/>
      <c r="AR1107" s="97"/>
      <c r="AS1107" s="97">
        <v>1</v>
      </c>
      <c r="AT1107" s="97"/>
      <c r="AU1107" s="97"/>
      <c r="AV1107" s="96">
        <f t="shared" si="269"/>
        <v>3</v>
      </c>
      <c r="AW1107" s="96" t="str">
        <f t="shared" si="270"/>
        <v/>
      </c>
      <c r="AX1107" s="96" t="str">
        <f t="shared" si="271"/>
        <v/>
      </c>
      <c r="AY1107" s="96">
        <f t="shared" si="272"/>
        <v>3</v>
      </c>
      <c r="AZ1107" s="96">
        <f t="shared" si="273"/>
        <v>2.3805125057204801</v>
      </c>
      <c r="BA1107" s="96"/>
      <c r="BB1107" s="96"/>
      <c r="BC1107" s="96"/>
      <c r="BD1107" s="96"/>
      <c r="BE1107"/>
      <c r="BF1107"/>
      <c r="BG1107"/>
      <c r="BH1107"/>
      <c r="BI1107"/>
      <c r="BJ1107" s="83"/>
      <c r="BK1107" s="83"/>
    </row>
    <row r="1108" spans="1:63" ht="14.1" customHeight="1" x14ac:dyDescent="0.2">
      <c r="A1108" s="96"/>
      <c r="B1108" s="96"/>
      <c r="C1108" s="135">
        <v>44330.430555555555</v>
      </c>
      <c r="D1108" s="96" t="s">
        <v>136</v>
      </c>
      <c r="E1108" s="96">
        <v>94.480099999999993</v>
      </c>
      <c r="F1108" s="96">
        <v>12.29</v>
      </c>
      <c r="G1108" s="96">
        <v>7.66</v>
      </c>
      <c r="H1108" s="96">
        <v>6070</v>
      </c>
      <c r="I1108" s="96">
        <v>146.911</v>
      </c>
      <c r="J1108" s="96" t="s">
        <v>78</v>
      </c>
      <c r="K1108" s="96">
        <v>68.69</v>
      </c>
      <c r="L1108" s="96">
        <v>92.540684999999996</v>
      </c>
      <c r="M1108" s="96">
        <v>2.0957430000000001</v>
      </c>
      <c r="N1108" s="96">
        <v>90.155994000000007</v>
      </c>
      <c r="O1108" s="96">
        <v>4.7962490000000004</v>
      </c>
      <c r="P1108" s="96">
        <v>1112000</v>
      </c>
      <c r="Q1108" s="96">
        <v>2936000</v>
      </c>
      <c r="R1108" s="96">
        <v>0.38</v>
      </c>
      <c r="S1108" s="96">
        <v>24.795000000000002</v>
      </c>
      <c r="T1108" s="96" t="s">
        <v>169</v>
      </c>
      <c r="U1108" s="96">
        <v>16.5136</v>
      </c>
      <c r="V1108" s="96">
        <f t="shared" si="261"/>
        <v>2.3930177488970399</v>
      </c>
      <c r="W1108" s="101">
        <f t="shared" si="262"/>
        <v>95.424900999999991</v>
      </c>
      <c r="X1108" s="101">
        <f t="shared" si="263"/>
        <v>96.36970199999999</v>
      </c>
      <c r="Y1108" s="96">
        <f t="shared" si="264"/>
        <v>92.590497999999997</v>
      </c>
      <c r="Z1108" s="96">
        <f t="shared" si="265"/>
        <v>90.155994000000007</v>
      </c>
      <c r="AA1108" s="96">
        <f t="shared" si="266"/>
        <v>90.700895999999986</v>
      </c>
      <c r="AB1108" s="96"/>
      <c r="AC1108" s="96">
        <v>96.44</v>
      </c>
      <c r="AD1108" s="96"/>
      <c r="AE1108" s="101">
        <f t="shared" si="267"/>
        <v>1.020744050863621</v>
      </c>
      <c r="AF1108" s="96">
        <f t="shared" si="259"/>
        <v>0</v>
      </c>
      <c r="AG1108" s="96"/>
      <c r="AH1108" s="101">
        <f>IF(AND(M1108&lt;Variables!$G$6,M1108&gt;Variables!$G$5),0,1)</f>
        <v>1</v>
      </c>
      <c r="AI1108" s="101">
        <f t="shared" si="268"/>
        <v>0</v>
      </c>
      <c r="AJ1108" s="101">
        <f>IF(I1108&gt;Variables!$G$7,0,1)</f>
        <v>0</v>
      </c>
      <c r="AK1108" s="101">
        <f>IF(F1108&gt;Variables!$G$8,0,1)</f>
        <v>0</v>
      </c>
      <c r="AL1108" s="101">
        <f>IF(G1108&gt;Variables!$G$9,0,1)</f>
        <v>1</v>
      </c>
      <c r="AM1108" s="101">
        <f>IF(AND(K1108&gt;Variables!$G$10,K1108&lt;Variables!$G$11),0,1)</f>
        <v>0</v>
      </c>
      <c r="AN1108" s="103">
        <f>IF(H1108&lt;Variables!$G$13,1,0)</f>
        <v>0</v>
      </c>
      <c r="AO1108" s="101">
        <f>IF(R1108&lt;Variables!$G$12,0,1)</f>
        <v>0</v>
      </c>
      <c r="AP1108" s="102">
        <f t="shared" si="260"/>
        <v>1</v>
      </c>
      <c r="AQ1108" s="101"/>
      <c r="AR1108" s="101">
        <v>1</v>
      </c>
      <c r="AS1108" s="101"/>
      <c r="AT1108" s="101"/>
      <c r="AU1108" s="101"/>
      <c r="AV1108" s="96">
        <f t="shared" si="269"/>
        <v>3</v>
      </c>
      <c r="AW1108" s="96" t="str">
        <f t="shared" si="270"/>
        <v/>
      </c>
      <c r="AX1108" s="96" t="str">
        <f t="shared" si="271"/>
        <v/>
      </c>
      <c r="AY1108" s="96">
        <f t="shared" si="272"/>
        <v>3</v>
      </c>
      <c r="AZ1108" s="96">
        <f t="shared" si="273"/>
        <v>2.38930848889704</v>
      </c>
      <c r="BA1108" s="96"/>
      <c r="BB1108" s="96"/>
      <c r="BC1108" s="96"/>
      <c r="BD1108" s="96"/>
      <c r="BE1108"/>
      <c r="BF1108"/>
      <c r="BG1108"/>
      <c r="BH1108"/>
      <c r="BI1108"/>
      <c r="BJ1108" s="83"/>
      <c r="BK1108" s="83"/>
    </row>
    <row r="1109" spans="1:63" ht="14.1" customHeight="1" x14ac:dyDescent="0.2">
      <c r="A1109" s="96"/>
      <c r="B1109" s="96"/>
      <c r="C1109" s="141">
        <v>44330.4375</v>
      </c>
      <c r="D1109" s="89" t="s">
        <v>168</v>
      </c>
      <c r="E1109" s="89">
        <v>8.5250000000000004</v>
      </c>
      <c r="F1109" s="89">
        <v>21.25</v>
      </c>
      <c r="G1109" s="89">
        <v>1.73</v>
      </c>
      <c r="H1109" s="89">
        <v>1510</v>
      </c>
      <c r="I1109" s="89">
        <v>-82.611000000000004</v>
      </c>
      <c r="J1109" s="89" t="s">
        <v>78</v>
      </c>
      <c r="K1109" s="89">
        <v>48.84</v>
      </c>
      <c r="L1109" s="89">
        <v>8.5815199999999994</v>
      </c>
      <c r="M1109" s="89">
        <v>-0.65862500000000002</v>
      </c>
      <c r="N1109" s="89">
        <v>8.5241019999999992</v>
      </c>
      <c r="O1109" s="89">
        <v>1.0534999999999999E-2</v>
      </c>
      <c r="P1109" s="89">
        <v>2490000</v>
      </c>
      <c r="Q1109" s="89">
        <v>1530000</v>
      </c>
      <c r="R1109" s="89">
        <v>1.63</v>
      </c>
      <c r="S1109" s="89">
        <v>24.849</v>
      </c>
      <c r="T1109" s="89" t="s">
        <v>169</v>
      </c>
      <c r="U1109" s="89">
        <v>16.974</v>
      </c>
      <c r="V1109" s="89">
        <f t="shared" si="261"/>
        <v>2.3699002035599999</v>
      </c>
      <c r="W1109" s="111">
        <f t="shared" si="262"/>
        <v>8.6102500000000006</v>
      </c>
      <c r="X1109" s="111">
        <f t="shared" si="263"/>
        <v>8.6955000000000009</v>
      </c>
      <c r="Y1109" s="89">
        <f t="shared" si="264"/>
        <v>8.3544999999999998</v>
      </c>
      <c r="Z1109" s="89">
        <f t="shared" si="265"/>
        <v>8.5241019999999992</v>
      </c>
      <c r="AA1109" s="89">
        <f t="shared" si="266"/>
        <v>8.1839999999999993</v>
      </c>
      <c r="AB1109" s="96"/>
      <c r="AC1109" s="96">
        <v>8.7100000000000009</v>
      </c>
      <c r="AD1109" s="96"/>
      <c r="AE1109" s="101">
        <f t="shared" si="267"/>
        <v>1.0217008797653959</v>
      </c>
      <c r="AF1109" s="96">
        <f t="shared" si="259"/>
        <v>0</v>
      </c>
      <c r="AG1109" s="96"/>
      <c r="AH1109" s="101">
        <f>IF(AND(M1109&lt;Variables!$G$6,M1109&gt;Variables!$G$5),0,1)</f>
        <v>1</v>
      </c>
      <c r="AI1109" s="101">
        <f t="shared" si="268"/>
        <v>0</v>
      </c>
      <c r="AJ1109" s="101">
        <f>IF(I1109&gt;Variables!$G$7,0,1)</f>
        <v>1</v>
      </c>
      <c r="AK1109" s="101">
        <f>IF(F1109&gt;Variables!$G$8,0,1)</f>
        <v>0</v>
      </c>
      <c r="AL1109" s="101">
        <f>IF(G1109&gt;Variables!$G$9,0,1)</f>
        <v>1</v>
      </c>
      <c r="AM1109" s="101">
        <f>IF(AND(K1109&gt;Variables!$G$10,K1109&lt;Variables!$G$11),0,1)</f>
        <v>1</v>
      </c>
      <c r="AN1109" s="103">
        <f>IF(H1109&lt;Variables!$G$13,1,0)</f>
        <v>1</v>
      </c>
      <c r="AO1109" s="101">
        <f>IF(R1109&lt;Variables!$G$12,0,1)</f>
        <v>0</v>
      </c>
      <c r="AP1109" s="102">
        <f t="shared" si="260"/>
        <v>1</v>
      </c>
      <c r="AQ1109" s="102"/>
      <c r="AR1109" s="102">
        <v>1</v>
      </c>
      <c r="AS1109" s="102"/>
      <c r="AT1109" s="102"/>
      <c r="AU1109" s="102"/>
      <c r="AV1109" s="96">
        <f t="shared" si="269"/>
        <v>3</v>
      </c>
      <c r="AW1109" s="96" t="str">
        <f t="shared" si="270"/>
        <v/>
      </c>
      <c r="AX1109" s="96" t="str">
        <f t="shared" si="271"/>
        <v/>
      </c>
      <c r="AY1109" s="96">
        <f t="shared" si="272"/>
        <v>3</v>
      </c>
      <c r="AZ1109" s="96">
        <f t="shared" si="273"/>
        <v>2.3672628435599998</v>
      </c>
      <c r="BA1109" s="96"/>
      <c r="BB1109" s="96"/>
      <c r="BC1109" s="96"/>
      <c r="BD1109" s="96"/>
      <c r="BE1109"/>
      <c r="BF1109"/>
      <c r="BG1109"/>
      <c r="BH1109"/>
      <c r="BI1109"/>
      <c r="BJ1109" s="83"/>
      <c r="BK1109" s="83"/>
    </row>
    <row r="1110" spans="1:63" ht="14.1" customHeight="1" x14ac:dyDescent="0.2">
      <c r="A1110" s="96"/>
      <c r="B1110" s="96"/>
      <c r="C1110" s="141">
        <v>44330.4375</v>
      </c>
      <c r="D1110" s="89" t="s">
        <v>171</v>
      </c>
      <c r="E1110" s="89">
        <v>0.6915</v>
      </c>
      <c r="F1110" s="89">
        <v>19.59</v>
      </c>
      <c r="G1110" s="89">
        <v>-9.25</v>
      </c>
      <c r="H1110" s="89">
        <v>82</v>
      </c>
      <c r="I1110" s="89">
        <v>-60.892000000000003</v>
      </c>
      <c r="J1110" s="89" t="s">
        <v>76</v>
      </c>
      <c r="K1110" s="89">
        <v>42.59</v>
      </c>
      <c r="L1110" s="89">
        <v>0.70066300000000004</v>
      </c>
      <c r="M1110" s="89">
        <v>-1.307698</v>
      </c>
      <c r="N1110" s="89">
        <v>0.70370900000000003</v>
      </c>
      <c r="O1110" s="89">
        <v>-1.734883</v>
      </c>
      <c r="P1110" s="89">
        <v>15610000</v>
      </c>
      <c r="Q1110" s="89">
        <v>4340000</v>
      </c>
      <c r="R1110" s="89">
        <v>3.6</v>
      </c>
      <c r="S1110" s="89">
        <v>24.849</v>
      </c>
      <c r="T1110" s="89" t="s">
        <v>169</v>
      </c>
      <c r="U1110" s="89">
        <v>16.974</v>
      </c>
      <c r="V1110" s="89">
        <f t="shared" si="261"/>
        <v>2.2962477061841597</v>
      </c>
      <c r="W1110" s="89">
        <f t="shared" si="262"/>
        <v>0.69841500000000001</v>
      </c>
      <c r="X1110" s="89">
        <f t="shared" si="263"/>
        <v>0.70533000000000001</v>
      </c>
      <c r="Y1110" s="121">
        <f t="shared" si="264"/>
        <v>0.67766999999999999</v>
      </c>
      <c r="Z1110" s="121">
        <f t="shared" si="265"/>
        <v>0.70370900000000003</v>
      </c>
      <c r="AA1110" s="121">
        <f t="shared" si="266"/>
        <v>0.66383999999999999</v>
      </c>
      <c r="AB1110" s="96"/>
      <c r="AC1110" s="96"/>
      <c r="AD1110" s="96">
        <v>0.69</v>
      </c>
      <c r="AE1110" s="96">
        <f t="shared" si="267"/>
        <v>0</v>
      </c>
      <c r="AF1110" s="96">
        <f t="shared" si="259"/>
        <v>0.9978308026030368</v>
      </c>
      <c r="AG1110" s="96"/>
      <c r="AH1110" s="105">
        <f>IF(AND(M1110&lt;Variables!$G$6,M1110&gt;Variables!$G$5),0,1)</f>
        <v>1</v>
      </c>
      <c r="AI1110" s="105">
        <f t="shared" si="268"/>
        <v>1</v>
      </c>
      <c r="AJ1110" s="105">
        <f>IF(I1110&gt;Variables!$G$7,0,1)</f>
        <v>1</v>
      </c>
      <c r="AK1110" s="105">
        <f>IF(F1110&gt;Variables!$G$8,0,1)</f>
        <v>0</v>
      </c>
      <c r="AL1110" s="105">
        <f>IF(G1110&gt;Variables!$G$9,0,1)</f>
        <v>1</v>
      </c>
      <c r="AM1110" s="105">
        <f>IF(AND(K1110&gt;Variables!$G$10,K1110&lt;Variables!$G$11),0,1)</f>
        <v>1</v>
      </c>
      <c r="AN1110" s="103">
        <f>IF(H1110&lt;Variables!$G$13,1,0)</f>
        <v>1</v>
      </c>
      <c r="AO1110" s="101">
        <f>IF(R1110&lt;Variables!$G$12,0,1)</f>
        <v>1</v>
      </c>
      <c r="AP1110" s="106">
        <f t="shared" si="260"/>
        <v>0</v>
      </c>
      <c r="AQ1110" s="106"/>
      <c r="AR1110" s="106"/>
      <c r="AS1110" s="106"/>
      <c r="AT1110" s="106"/>
      <c r="AU1110" s="106">
        <v>1</v>
      </c>
      <c r="AV1110" s="96" t="str">
        <f t="shared" si="269"/>
        <v/>
      </c>
      <c r="AW1110" s="96" t="str">
        <f t="shared" si="270"/>
        <v/>
      </c>
      <c r="AX1110" s="96">
        <f t="shared" si="271"/>
        <v>2</v>
      </c>
      <c r="AY1110" s="96">
        <f t="shared" si="272"/>
        <v>2</v>
      </c>
      <c r="AZ1110" s="96">
        <f t="shared" si="273"/>
        <v>2.2939478461841598</v>
      </c>
      <c r="BA1110" s="96"/>
      <c r="BB1110" s="96"/>
      <c r="BC1110" s="96"/>
      <c r="BD1110" s="96"/>
      <c r="BE1110"/>
      <c r="BF1110"/>
      <c r="BG1110"/>
      <c r="BH1110"/>
      <c r="BI1110"/>
      <c r="BJ1110" s="83"/>
      <c r="BK1110" s="83"/>
    </row>
    <row r="1111" spans="1:63" ht="14.1" customHeight="1" x14ac:dyDescent="0.2">
      <c r="A1111" s="96"/>
      <c r="B1111" s="96"/>
      <c r="C1111" s="141">
        <v>44330.4375</v>
      </c>
      <c r="D1111" s="89" t="s">
        <v>172</v>
      </c>
      <c r="E1111" s="89">
        <v>133.09010000000001</v>
      </c>
      <c r="F1111" s="89">
        <v>15.09</v>
      </c>
      <c r="G1111" s="89">
        <v>6.47</v>
      </c>
      <c r="H1111" s="89">
        <v>36980</v>
      </c>
      <c r="I1111" s="89">
        <v>-25.646000000000001</v>
      </c>
      <c r="J1111" s="89" t="s">
        <v>76</v>
      </c>
      <c r="K1111" s="89">
        <v>57.34</v>
      </c>
      <c r="L1111" s="89">
        <v>132.87996999999999</v>
      </c>
      <c r="M1111" s="89">
        <v>0.158135</v>
      </c>
      <c r="N1111" s="89">
        <v>131.06064599999999</v>
      </c>
      <c r="O1111" s="89">
        <v>1.5484849999999999</v>
      </c>
      <c r="P1111" s="89">
        <v>4041000</v>
      </c>
      <c r="Q1111" s="89">
        <v>3236000</v>
      </c>
      <c r="R1111" s="89">
        <v>1.25</v>
      </c>
      <c r="S1111" s="89">
        <v>24.849</v>
      </c>
      <c r="T1111" s="89" t="s">
        <v>169</v>
      </c>
      <c r="U1111" s="89">
        <v>16.974</v>
      </c>
      <c r="V1111" s="89">
        <f t="shared" si="261"/>
        <v>2.4355787569208003</v>
      </c>
      <c r="W1111" s="111">
        <f t="shared" si="262"/>
        <v>134.42100100000002</v>
      </c>
      <c r="X1111" s="111">
        <f t="shared" si="263"/>
        <v>135.751902</v>
      </c>
      <c r="Y1111" s="89">
        <f t="shared" si="264"/>
        <v>130.42829800000001</v>
      </c>
      <c r="Z1111" s="89">
        <f t="shared" si="265"/>
        <v>131.06064599999999</v>
      </c>
      <c r="AA1111" s="89">
        <f t="shared" si="266"/>
        <v>127.766496</v>
      </c>
      <c r="AB1111" s="96"/>
      <c r="AC1111" s="96">
        <v>141.5</v>
      </c>
      <c r="AD1111" s="96"/>
      <c r="AE1111" s="101">
        <f t="shared" si="267"/>
        <v>1.0631895234882234</v>
      </c>
      <c r="AF1111" s="96">
        <f t="shared" si="259"/>
        <v>0</v>
      </c>
      <c r="AG1111" s="96"/>
      <c r="AH1111" s="101">
        <f>IF(AND(M1111&lt;Variables!$G$6,M1111&gt;Variables!$G$5),0,1)</f>
        <v>1</v>
      </c>
      <c r="AI1111" s="101">
        <f t="shared" si="268"/>
        <v>0</v>
      </c>
      <c r="AJ1111" s="101">
        <f>IF(I1111&gt;Variables!$G$7,0,1)</f>
        <v>1</v>
      </c>
      <c r="AK1111" s="101">
        <f>IF(F1111&gt;Variables!$G$8,0,1)</f>
        <v>0</v>
      </c>
      <c r="AL1111" s="101">
        <f>IF(G1111&gt;Variables!$G$9,0,1)</f>
        <v>1</v>
      </c>
      <c r="AM1111" s="101">
        <f>IF(AND(K1111&gt;Variables!$G$10,K1111&lt;Variables!$G$11),0,1)</f>
        <v>0</v>
      </c>
      <c r="AN1111" s="103">
        <f>IF(H1111&lt;Variables!$G$13,1,0)</f>
        <v>0</v>
      </c>
      <c r="AO1111" s="101">
        <f>IF(R1111&lt;Variables!$G$12,0,1)</f>
        <v>0</v>
      </c>
      <c r="AP1111" s="102">
        <f t="shared" si="260"/>
        <v>0</v>
      </c>
      <c r="AQ1111" s="102"/>
      <c r="AR1111" s="102">
        <v>1</v>
      </c>
      <c r="AS1111" s="102"/>
      <c r="AT1111" s="102"/>
      <c r="AU1111" s="102"/>
      <c r="AV1111" s="96">
        <f t="shared" si="269"/>
        <v>3</v>
      </c>
      <c r="AW1111" s="96" t="str">
        <f t="shared" si="270"/>
        <v/>
      </c>
      <c r="AX1111" s="96" t="str">
        <f t="shared" si="271"/>
        <v/>
      </c>
      <c r="AY1111" s="96">
        <f t="shared" si="272"/>
        <v>3</v>
      </c>
      <c r="AZ1111" s="96">
        <f t="shared" si="273"/>
        <v>2.4324823969208</v>
      </c>
      <c r="BA1111" s="96"/>
      <c r="BB1111" s="96"/>
      <c r="BC1111" s="96"/>
      <c r="BD1111" s="96"/>
      <c r="BE1111"/>
      <c r="BF1111"/>
      <c r="BG1111"/>
      <c r="BH1111"/>
      <c r="BI1111"/>
      <c r="BJ1111" s="83"/>
      <c r="BK1111" s="83"/>
    </row>
    <row r="1112" spans="1:63" ht="14.1" customHeight="1" x14ac:dyDescent="0.2">
      <c r="A1112" s="96"/>
      <c r="B1112" s="96"/>
      <c r="C1112" s="141">
        <v>44330.4375</v>
      </c>
      <c r="D1112" s="89" t="s">
        <v>173</v>
      </c>
      <c r="E1112" s="89">
        <v>126.79</v>
      </c>
      <c r="F1112" s="89">
        <v>24.36</v>
      </c>
      <c r="G1112" s="89">
        <v>17.34</v>
      </c>
      <c r="H1112" s="89">
        <v>2220</v>
      </c>
      <c r="I1112" s="89">
        <v>176.876</v>
      </c>
      <c r="J1112" s="89" t="s">
        <v>76</v>
      </c>
      <c r="K1112" s="89">
        <v>51.79</v>
      </c>
      <c r="L1112" s="89">
        <v>127.04103499999999</v>
      </c>
      <c r="M1112" s="89">
        <v>-0.197602</v>
      </c>
      <c r="N1112" s="89">
        <v>125.703614</v>
      </c>
      <c r="O1112" s="89">
        <v>0.86424400000000001</v>
      </c>
      <c r="P1112" s="89">
        <v>369669</v>
      </c>
      <c r="Q1112" s="89">
        <v>307409</v>
      </c>
      <c r="R1112" s="89">
        <v>1.2</v>
      </c>
      <c r="S1112" s="89">
        <v>24.849</v>
      </c>
      <c r="T1112" s="89" t="s">
        <v>169</v>
      </c>
      <c r="U1112" s="89">
        <v>16.974</v>
      </c>
      <c r="V1112" s="89">
        <f t="shared" si="261"/>
        <v>2.3917035594910394</v>
      </c>
      <c r="W1112" s="89">
        <f t="shared" si="262"/>
        <v>128.05790000000002</v>
      </c>
      <c r="X1112" s="89">
        <f t="shared" si="263"/>
        <v>129.32580000000002</v>
      </c>
      <c r="Y1112" s="121">
        <f t="shared" si="264"/>
        <v>124.2542</v>
      </c>
      <c r="Z1112" s="121">
        <f t="shared" si="265"/>
        <v>125.703614</v>
      </c>
      <c r="AA1112" s="121">
        <f t="shared" si="266"/>
        <v>121.7184</v>
      </c>
      <c r="AB1112" s="96"/>
      <c r="AC1112" s="96">
        <v>127.63</v>
      </c>
      <c r="AD1112" s="96">
        <v>120.6</v>
      </c>
      <c r="AE1112" s="96">
        <f t="shared" si="267"/>
        <v>1.0066251281646816</v>
      </c>
      <c r="AF1112" s="96">
        <f t="shared" si="259"/>
        <v>0.95117911507216646</v>
      </c>
      <c r="AG1112" s="96"/>
      <c r="AH1112" s="105">
        <f>IF(AND(M1112&lt;Variables!$G$6,M1112&gt;Variables!$G$5),0,1)</f>
        <v>1</v>
      </c>
      <c r="AI1112" s="105">
        <f t="shared" si="268"/>
        <v>0</v>
      </c>
      <c r="AJ1112" s="105">
        <f>IF(I1112&gt;Variables!$G$7,0,1)</f>
        <v>0</v>
      </c>
      <c r="AK1112" s="105">
        <f>IF(F1112&gt;Variables!$G$8,0,1)</f>
        <v>0</v>
      </c>
      <c r="AL1112" s="105">
        <f>IF(G1112&gt;Variables!$G$9,0,1)</f>
        <v>0</v>
      </c>
      <c r="AM1112" s="105">
        <f>IF(AND(K1112&gt;Variables!$G$10,K1112&lt;Variables!$G$11),0,1)</f>
        <v>0</v>
      </c>
      <c r="AN1112" s="103">
        <f>IF(H1112&lt;Variables!$G$13,1,0)</f>
        <v>1</v>
      </c>
      <c r="AO1112" s="101">
        <f>IF(R1112&lt;Variables!$G$12,0,1)</f>
        <v>0</v>
      </c>
      <c r="AP1112" s="106">
        <f t="shared" si="260"/>
        <v>0</v>
      </c>
      <c r="AQ1112" s="106"/>
      <c r="AR1112" s="106"/>
      <c r="AS1112" s="106"/>
      <c r="AT1112" s="106"/>
      <c r="AU1112" s="106">
        <v>1</v>
      </c>
      <c r="AV1112" s="96" t="str">
        <f t="shared" si="269"/>
        <v/>
      </c>
      <c r="AW1112" s="96" t="str">
        <f t="shared" si="270"/>
        <v/>
      </c>
      <c r="AX1112" s="96">
        <f t="shared" si="271"/>
        <v>2</v>
      </c>
      <c r="AY1112" s="96">
        <f t="shared" si="272"/>
        <v>2</v>
      </c>
      <c r="AZ1112" s="96">
        <f t="shared" si="273"/>
        <v>2.3889068994910398</v>
      </c>
      <c r="BA1112" s="96"/>
      <c r="BB1112" s="96"/>
      <c r="BC1112" s="96"/>
      <c r="BD1112" s="96"/>
      <c r="BE1112"/>
      <c r="BF1112"/>
      <c r="BG1112"/>
      <c r="BH1112"/>
      <c r="BI1112"/>
      <c r="BJ1112" s="83"/>
      <c r="BK1112" s="83"/>
    </row>
    <row r="1113" spans="1:63" ht="14.1" customHeight="1" x14ac:dyDescent="0.2">
      <c r="A1113" s="96"/>
      <c r="B1113" s="96"/>
      <c r="C1113" s="141">
        <v>44330.4375</v>
      </c>
      <c r="D1113" s="89" t="s">
        <v>174</v>
      </c>
      <c r="E1113" s="89">
        <v>71.180000000000007</v>
      </c>
      <c r="F1113" s="89">
        <v>9.4600000000000009</v>
      </c>
      <c r="G1113" s="89">
        <v>4.0199999999999996</v>
      </c>
      <c r="H1113" s="89">
        <v>4720</v>
      </c>
      <c r="I1113" s="89">
        <v>-30.895</v>
      </c>
      <c r="J1113" s="89" t="s">
        <v>78</v>
      </c>
      <c r="K1113" s="89">
        <v>58.19</v>
      </c>
      <c r="L1113" s="89">
        <v>70.988370000000003</v>
      </c>
      <c r="M1113" s="89">
        <v>0.26994600000000002</v>
      </c>
      <c r="N1113" s="89">
        <v>70.362251999999998</v>
      </c>
      <c r="O1113" s="89">
        <v>1.1621969999999999</v>
      </c>
      <c r="P1113" s="89">
        <v>649992</v>
      </c>
      <c r="Q1113" s="89">
        <v>2868000</v>
      </c>
      <c r="R1113" s="89">
        <v>0.23</v>
      </c>
      <c r="S1113" s="89">
        <v>24.849</v>
      </c>
      <c r="T1113" s="89" t="s">
        <v>169</v>
      </c>
      <c r="U1113" s="89">
        <v>16.974</v>
      </c>
      <c r="V1113" s="89">
        <f t="shared" si="261"/>
        <v>2.4384448468468798</v>
      </c>
      <c r="W1113" s="121">
        <f t="shared" si="262"/>
        <v>71.891800000000003</v>
      </c>
      <c r="X1113" s="89">
        <f t="shared" si="263"/>
        <v>72.603600000000014</v>
      </c>
      <c r="Y1113" s="121">
        <f t="shared" si="264"/>
        <v>69.756399999999999</v>
      </c>
      <c r="Z1113" s="121">
        <f t="shared" si="265"/>
        <v>70.362251999999998</v>
      </c>
      <c r="AA1113" s="121">
        <f t="shared" si="266"/>
        <v>68.332800000000006</v>
      </c>
      <c r="AB1113" s="96"/>
      <c r="AC1113" s="96">
        <v>71.900000000000006</v>
      </c>
      <c r="AD1113" s="96">
        <v>69.930000000000007</v>
      </c>
      <c r="AE1113" s="97">
        <f t="shared" si="267"/>
        <v>1.010115200899129</v>
      </c>
      <c r="AF1113" s="96">
        <f t="shared" ref="AF1113:AF1176" si="274">AD1113/E1113</f>
        <v>0.98243888732790108</v>
      </c>
      <c r="AG1113" s="96"/>
      <c r="AH1113" s="105">
        <f>IF(AND(M1113&lt;Variables!$G$6,M1113&gt;Variables!$G$5),0,1)</f>
        <v>1</v>
      </c>
      <c r="AI1113" s="105">
        <f t="shared" si="268"/>
        <v>0</v>
      </c>
      <c r="AJ1113" s="105">
        <f>IF(I1113&gt;Variables!$G$7,0,1)</f>
        <v>1</v>
      </c>
      <c r="AK1113" s="105">
        <f>IF(F1113&gt;Variables!$G$8,0,1)</f>
        <v>0</v>
      </c>
      <c r="AL1113" s="105">
        <f>IF(G1113&gt;Variables!$G$9,0,1)</f>
        <v>1</v>
      </c>
      <c r="AM1113" s="105">
        <f>IF(AND(K1113&gt;Variables!$G$10,K1113&lt;Variables!$G$11),0,1)</f>
        <v>0</v>
      </c>
      <c r="AN1113" s="103">
        <f>IF(H1113&lt;Variables!$G$13,1,0)</f>
        <v>0</v>
      </c>
      <c r="AO1113" s="101">
        <f>IF(R1113&lt;Variables!$G$12,0,1)</f>
        <v>0</v>
      </c>
      <c r="AP1113" s="106">
        <f t="shared" si="260"/>
        <v>1</v>
      </c>
      <c r="AQ1113" s="106"/>
      <c r="AR1113" s="106"/>
      <c r="AS1113" s="106"/>
      <c r="AT1113" s="106"/>
      <c r="AU1113" s="106">
        <v>1</v>
      </c>
      <c r="AV1113" s="96">
        <f t="shared" si="269"/>
        <v>3</v>
      </c>
      <c r="AW1113" s="96" t="str">
        <f t="shared" si="270"/>
        <v/>
      </c>
      <c r="AX1113" s="96" t="str">
        <f t="shared" si="271"/>
        <v/>
      </c>
      <c r="AY1113" s="96">
        <f t="shared" si="272"/>
        <v>3</v>
      </c>
      <c r="AZ1113" s="96">
        <f t="shared" si="273"/>
        <v>2.4353025868468796</v>
      </c>
      <c r="BA1113" s="96"/>
      <c r="BB1113" s="96"/>
      <c r="BC1113" s="96"/>
      <c r="BD1113" s="96"/>
      <c r="BE1113"/>
      <c r="BF1113"/>
      <c r="BG1113"/>
      <c r="BH1113"/>
      <c r="BI1113"/>
      <c r="BJ1113" s="83"/>
      <c r="BK1113" s="83"/>
    </row>
    <row r="1114" spans="1:63" ht="14.1" customHeight="1" x14ac:dyDescent="0.2">
      <c r="A1114" s="96"/>
      <c r="B1114" s="96"/>
      <c r="C1114" s="141">
        <v>44330.4375</v>
      </c>
      <c r="D1114" s="89" t="s">
        <v>175</v>
      </c>
      <c r="E1114" s="89">
        <v>4.1100000000000003</v>
      </c>
      <c r="F1114" s="89">
        <v>18.79</v>
      </c>
      <c r="G1114" s="89">
        <v>7.03</v>
      </c>
      <c r="H1114" s="89">
        <v>73.97</v>
      </c>
      <c r="I1114" s="89">
        <v>-70.826999999999998</v>
      </c>
      <c r="J1114" s="89" t="s">
        <v>76</v>
      </c>
      <c r="K1114" s="89">
        <v>55.37</v>
      </c>
      <c r="L1114" s="89">
        <v>4.0824049999999996</v>
      </c>
      <c r="M1114" s="89">
        <v>0.67594299999999996</v>
      </c>
      <c r="N1114" s="89">
        <v>4.0648099999999996</v>
      </c>
      <c r="O1114" s="89">
        <v>1.1117319999999999</v>
      </c>
      <c r="P1114" s="89">
        <v>806650</v>
      </c>
      <c r="Q1114" s="89">
        <v>456810</v>
      </c>
      <c r="R1114" s="89">
        <v>1.77</v>
      </c>
      <c r="S1114" s="89">
        <v>24.849</v>
      </c>
      <c r="T1114" s="89" t="s">
        <v>169</v>
      </c>
      <c r="U1114" s="89">
        <v>16.974</v>
      </c>
      <c r="V1114" s="89">
        <f t="shared" si="261"/>
        <v>2.3945757794279201</v>
      </c>
      <c r="W1114" s="89">
        <f t="shared" si="262"/>
        <v>4.1511000000000005</v>
      </c>
      <c r="X1114" s="89">
        <f t="shared" si="263"/>
        <v>4.1922000000000006</v>
      </c>
      <c r="Y1114" s="121">
        <f t="shared" si="264"/>
        <v>4.0278</v>
      </c>
      <c r="Z1114" s="121">
        <f t="shared" si="265"/>
        <v>4.0648099999999996</v>
      </c>
      <c r="AA1114" s="121">
        <f t="shared" si="266"/>
        <v>3.9456000000000002</v>
      </c>
      <c r="AB1114" s="96"/>
      <c r="AC1114" s="96">
        <v>4.1399999999999997</v>
      </c>
      <c r="AD1114" s="96">
        <v>3.87</v>
      </c>
      <c r="AE1114" s="96">
        <f t="shared" si="267"/>
        <v>1.0072992700729926</v>
      </c>
      <c r="AF1114" s="96">
        <f t="shared" si="274"/>
        <v>0.94160583941605835</v>
      </c>
      <c r="AG1114" s="96"/>
      <c r="AH1114" s="105">
        <f>IF(AND(M1114&lt;Variables!$G$6,M1114&gt;Variables!$G$5),0,1)</f>
        <v>1</v>
      </c>
      <c r="AI1114" s="105">
        <f t="shared" si="268"/>
        <v>0</v>
      </c>
      <c r="AJ1114" s="105">
        <f>IF(I1114&gt;Variables!$G$7,0,1)</f>
        <v>1</v>
      </c>
      <c r="AK1114" s="105">
        <f>IF(F1114&gt;Variables!$G$8,0,1)</f>
        <v>0</v>
      </c>
      <c r="AL1114" s="105">
        <f>IF(G1114&gt;Variables!$G$9,0,1)</f>
        <v>1</v>
      </c>
      <c r="AM1114" s="105">
        <f>IF(AND(K1114&gt;Variables!$G$10,K1114&lt;Variables!$G$11),0,1)</f>
        <v>0</v>
      </c>
      <c r="AN1114" s="103">
        <f>IF(H1114&lt;Variables!$G$13,1,0)</f>
        <v>1</v>
      </c>
      <c r="AO1114" s="101">
        <f>IF(R1114&lt;Variables!$G$12,0,1)</f>
        <v>0</v>
      </c>
      <c r="AP1114" s="106">
        <f t="shared" si="260"/>
        <v>0</v>
      </c>
      <c r="AQ1114" s="106"/>
      <c r="AR1114" s="106"/>
      <c r="AS1114" s="106"/>
      <c r="AT1114" s="106"/>
      <c r="AU1114" s="106">
        <v>1</v>
      </c>
      <c r="AV1114" s="96" t="str">
        <f t="shared" si="269"/>
        <v/>
      </c>
      <c r="AW1114" s="96" t="str">
        <f t="shared" si="270"/>
        <v/>
      </c>
      <c r="AX1114" s="96">
        <f t="shared" si="271"/>
        <v>2</v>
      </c>
      <c r="AY1114" s="96">
        <f t="shared" si="272"/>
        <v>2</v>
      </c>
      <c r="AZ1114" s="96">
        <f t="shared" si="273"/>
        <v>2.3915857994279199</v>
      </c>
      <c r="BA1114" s="96"/>
      <c r="BB1114" s="96"/>
      <c r="BC1114" s="96"/>
      <c r="BD1114" s="96"/>
      <c r="BE1114"/>
      <c r="BF1114"/>
      <c r="BG1114"/>
      <c r="BH1114"/>
      <c r="BI1114"/>
      <c r="BJ1114" s="83"/>
      <c r="BK1114" s="83"/>
    </row>
    <row r="1115" spans="1:63" ht="14.1" customHeight="1" x14ac:dyDescent="0.2">
      <c r="A1115" s="96"/>
      <c r="B1115" s="96"/>
      <c r="C1115" s="141">
        <v>44330.4375</v>
      </c>
      <c r="D1115" s="89" t="s">
        <v>177</v>
      </c>
      <c r="E1115" s="89">
        <v>42.08</v>
      </c>
      <c r="F1115" s="89">
        <v>12.69</v>
      </c>
      <c r="G1115" s="89">
        <v>3.9</v>
      </c>
      <c r="H1115" s="89">
        <v>13190</v>
      </c>
      <c r="I1115" s="89">
        <v>-71.897000000000006</v>
      </c>
      <c r="J1115" s="89" t="s">
        <v>78</v>
      </c>
      <c r="K1115" s="89">
        <v>65.19</v>
      </c>
      <c r="L1115" s="89">
        <v>41.839255000000001</v>
      </c>
      <c r="M1115" s="89">
        <v>0.57540500000000006</v>
      </c>
      <c r="N1115" s="89">
        <v>41.283326000000002</v>
      </c>
      <c r="O1115" s="89">
        <v>1.929772</v>
      </c>
      <c r="P1115" s="89">
        <v>6286000</v>
      </c>
      <c r="Q1115" s="89">
        <v>8785000</v>
      </c>
      <c r="R1115" s="89">
        <v>0.72</v>
      </c>
      <c r="S1115" s="89">
        <v>24.849</v>
      </c>
      <c r="T1115" s="89" t="s">
        <v>169</v>
      </c>
      <c r="U1115" s="89">
        <v>16.974</v>
      </c>
      <c r="V1115" s="89">
        <f t="shared" si="261"/>
        <v>2.4841655891684002</v>
      </c>
      <c r="W1115" s="111">
        <f t="shared" si="262"/>
        <v>42.500799999999998</v>
      </c>
      <c r="X1115" s="111">
        <f t="shared" si="263"/>
        <v>42.921599999999998</v>
      </c>
      <c r="Y1115" s="89">
        <f t="shared" si="264"/>
        <v>41.238399999999999</v>
      </c>
      <c r="Z1115" s="89">
        <f t="shared" si="265"/>
        <v>41.283326000000002</v>
      </c>
      <c r="AA1115" s="89">
        <f t="shared" si="266"/>
        <v>40.396799999999999</v>
      </c>
      <c r="AB1115" s="96"/>
      <c r="AC1115" s="96">
        <v>43.21</v>
      </c>
      <c r="AD1115" s="96"/>
      <c r="AE1115" s="101">
        <f t="shared" si="267"/>
        <v>1.0268536121673004</v>
      </c>
      <c r="AF1115" s="96">
        <f t="shared" si="274"/>
        <v>0</v>
      </c>
      <c r="AG1115" s="96"/>
      <c r="AH1115" s="101">
        <f>IF(AND(M1115&lt;Variables!$G$6,M1115&gt;Variables!$G$5),0,1)</f>
        <v>1</v>
      </c>
      <c r="AI1115" s="101">
        <f t="shared" si="268"/>
        <v>0</v>
      </c>
      <c r="AJ1115" s="101">
        <f>IF(I1115&gt;Variables!$G$7,0,1)</f>
        <v>1</v>
      </c>
      <c r="AK1115" s="101">
        <f>IF(F1115&gt;Variables!$G$8,0,1)</f>
        <v>0</v>
      </c>
      <c r="AL1115" s="101">
        <f>IF(G1115&gt;Variables!$G$9,0,1)</f>
        <v>1</v>
      </c>
      <c r="AM1115" s="101">
        <f>IF(AND(K1115&gt;Variables!$G$10,K1115&lt;Variables!$G$11),0,1)</f>
        <v>0</v>
      </c>
      <c r="AN1115" s="103">
        <f>IF(H1115&lt;Variables!$G$13,1,0)</f>
        <v>0</v>
      </c>
      <c r="AO1115" s="101">
        <f>IF(R1115&lt;Variables!$G$12,0,1)</f>
        <v>0</v>
      </c>
      <c r="AP1115" s="102">
        <f t="shared" si="260"/>
        <v>1</v>
      </c>
      <c r="AQ1115" s="102"/>
      <c r="AR1115" s="102">
        <v>1</v>
      </c>
      <c r="AS1115" s="102"/>
      <c r="AT1115" s="102"/>
      <c r="AU1115" s="102"/>
      <c r="AV1115" s="96">
        <f t="shared" si="269"/>
        <v>3</v>
      </c>
      <c r="AW1115" s="96" t="str">
        <f t="shared" si="270"/>
        <v/>
      </c>
      <c r="AX1115" s="96" t="str">
        <f t="shared" si="271"/>
        <v/>
      </c>
      <c r="AY1115" s="96">
        <f t="shared" si="272"/>
        <v>3</v>
      </c>
      <c r="AZ1115" s="96">
        <f t="shared" si="273"/>
        <v>2.4806453291684001</v>
      </c>
      <c r="BA1115" s="96"/>
      <c r="BB1115" s="96"/>
      <c r="BC1115" s="96"/>
      <c r="BD1115" s="96"/>
      <c r="BE1115"/>
      <c r="BF1115"/>
      <c r="BG1115"/>
      <c r="BH1115"/>
      <c r="BI1115"/>
      <c r="BJ1115" s="83"/>
      <c r="BK1115" s="83"/>
    </row>
    <row r="1116" spans="1:63" ht="14.1" customHeight="1" x14ac:dyDescent="0.2">
      <c r="A1116" s="96"/>
      <c r="B1116" s="96"/>
      <c r="C1116" s="141">
        <v>44330.4375</v>
      </c>
      <c r="D1116" s="89" t="s">
        <v>117</v>
      </c>
      <c r="E1116" s="89">
        <v>20.09</v>
      </c>
      <c r="F1116" s="89">
        <v>10.24</v>
      </c>
      <c r="G1116" s="89">
        <v>7.49</v>
      </c>
      <c r="H1116" s="89">
        <v>2540</v>
      </c>
      <c r="I1116" s="89">
        <v>-85.287999999999997</v>
      </c>
      <c r="J1116" s="89" t="s">
        <v>76</v>
      </c>
      <c r="K1116" s="89">
        <v>58.55</v>
      </c>
      <c r="L1116" s="89">
        <v>20.030875000000002</v>
      </c>
      <c r="M1116" s="89">
        <v>0.29516900000000001</v>
      </c>
      <c r="N1116" s="89">
        <v>19.788468000000002</v>
      </c>
      <c r="O1116" s="89">
        <v>1.523776</v>
      </c>
      <c r="P1116" s="89">
        <v>5754000</v>
      </c>
      <c r="Q1116" s="89">
        <v>15608000</v>
      </c>
      <c r="R1116" s="89">
        <v>0.37</v>
      </c>
      <c r="S1116" s="89">
        <v>24.849</v>
      </c>
      <c r="T1116" s="89" t="s">
        <v>169</v>
      </c>
      <c r="U1116" s="89">
        <v>16.974</v>
      </c>
      <c r="V1116" s="89">
        <f t="shared" si="261"/>
        <v>2.4406151749844001</v>
      </c>
      <c r="W1116" s="111">
        <f t="shared" si="262"/>
        <v>20.290900000000001</v>
      </c>
      <c r="X1116" s="111">
        <f t="shared" si="263"/>
        <v>20.491800000000001</v>
      </c>
      <c r="Y1116" s="89">
        <f t="shared" si="264"/>
        <v>19.688199999999998</v>
      </c>
      <c r="Z1116" s="89">
        <f t="shared" si="265"/>
        <v>19.788468000000002</v>
      </c>
      <c r="AA1116" s="89">
        <f t="shared" si="266"/>
        <v>19.2864</v>
      </c>
      <c r="AB1116" s="96"/>
      <c r="AC1116" s="96">
        <v>20.74</v>
      </c>
      <c r="AD1116" s="96"/>
      <c r="AE1116" s="101">
        <f t="shared" si="267"/>
        <v>1.0323544051767048</v>
      </c>
      <c r="AF1116" s="96">
        <f t="shared" si="274"/>
        <v>0</v>
      </c>
      <c r="AG1116" s="96"/>
      <c r="AH1116" s="101">
        <f>IF(AND(M1116&lt;Variables!$G$6,M1116&gt;Variables!$G$5),0,1)</f>
        <v>1</v>
      </c>
      <c r="AI1116" s="101">
        <f t="shared" si="268"/>
        <v>0</v>
      </c>
      <c r="AJ1116" s="101">
        <f>IF(I1116&gt;Variables!$G$7,0,1)</f>
        <v>1</v>
      </c>
      <c r="AK1116" s="101">
        <f>IF(F1116&gt;Variables!$G$8,0,1)</f>
        <v>0</v>
      </c>
      <c r="AL1116" s="101">
        <f>IF(G1116&gt;Variables!$G$9,0,1)</f>
        <v>1</v>
      </c>
      <c r="AM1116" s="101">
        <f>IF(AND(K1116&gt;Variables!$G$10,K1116&lt;Variables!$G$11),0,1)</f>
        <v>0</v>
      </c>
      <c r="AN1116" s="103">
        <f>IF(H1116&lt;Variables!$G$13,1,0)</f>
        <v>0</v>
      </c>
      <c r="AO1116" s="101">
        <f>IF(R1116&lt;Variables!$G$12,0,1)</f>
        <v>0</v>
      </c>
      <c r="AP1116" s="102">
        <f t="shared" si="260"/>
        <v>0</v>
      </c>
      <c r="AQ1116" s="102"/>
      <c r="AR1116" s="102">
        <v>1</v>
      </c>
      <c r="AS1116" s="102"/>
      <c r="AT1116" s="102"/>
      <c r="AU1116" s="102"/>
      <c r="AV1116" s="96">
        <f t="shared" si="269"/>
        <v>3</v>
      </c>
      <c r="AW1116" s="96" t="str">
        <f t="shared" si="270"/>
        <v/>
      </c>
      <c r="AX1116" s="96" t="str">
        <f t="shared" si="271"/>
        <v/>
      </c>
      <c r="AY1116" s="96">
        <f t="shared" si="272"/>
        <v>3</v>
      </c>
      <c r="AZ1116" s="96">
        <f t="shared" si="273"/>
        <v>2.4374534749843999</v>
      </c>
      <c r="BA1116" s="96"/>
      <c r="BB1116" s="96"/>
      <c r="BC1116" s="96"/>
      <c r="BD1116" s="96"/>
      <c r="BE1116"/>
      <c r="BF1116"/>
      <c r="BG1116"/>
      <c r="BH1116"/>
      <c r="BI1116"/>
      <c r="BJ1116" s="83"/>
      <c r="BK1116" s="83"/>
    </row>
    <row r="1117" spans="1:63" ht="14.1" customHeight="1" x14ac:dyDescent="0.2">
      <c r="A1117" s="96"/>
      <c r="B1117" s="96"/>
      <c r="C1117" s="135">
        <v>44330.4375</v>
      </c>
      <c r="D1117" s="96" t="s">
        <v>179</v>
      </c>
      <c r="E1117" s="96">
        <v>40.31</v>
      </c>
      <c r="F1117" s="96">
        <v>12.64</v>
      </c>
      <c r="G1117" s="96">
        <v>5.58</v>
      </c>
      <c r="H1117" s="96">
        <v>1960</v>
      </c>
      <c r="I1117" s="96">
        <v>-18.494</v>
      </c>
      <c r="J1117" s="96" t="s">
        <v>78</v>
      </c>
      <c r="K1117" s="96">
        <v>61.31</v>
      </c>
      <c r="L1117" s="96">
        <v>40.055525000000003</v>
      </c>
      <c r="M1117" s="96">
        <v>0.63530600000000004</v>
      </c>
      <c r="N1117" s="96">
        <v>39.349440000000001</v>
      </c>
      <c r="O1117" s="96">
        <v>2.4411019999999999</v>
      </c>
      <c r="P1117" s="96">
        <v>1160000</v>
      </c>
      <c r="Q1117" s="96">
        <v>2110000</v>
      </c>
      <c r="R1117" s="96">
        <v>0.55000000000000004</v>
      </c>
      <c r="S1117" s="96">
        <v>24.849</v>
      </c>
      <c r="T1117" s="96" t="s">
        <v>169</v>
      </c>
      <c r="U1117" s="96">
        <v>16.974</v>
      </c>
      <c r="V1117" s="96">
        <f t="shared" si="261"/>
        <v>2.4469024662363195</v>
      </c>
      <c r="W1117" s="96">
        <f t="shared" si="262"/>
        <v>40.713100000000004</v>
      </c>
      <c r="X1117" s="96">
        <f t="shared" si="263"/>
        <v>41.116200000000006</v>
      </c>
      <c r="Y1117" s="105">
        <f t="shared" si="264"/>
        <v>39.503799999999998</v>
      </c>
      <c r="Z1117" s="105">
        <f t="shared" si="265"/>
        <v>39.349440000000001</v>
      </c>
      <c r="AA1117" s="105">
        <f t="shared" si="266"/>
        <v>38.697600000000001</v>
      </c>
      <c r="AB1117" s="96"/>
      <c r="AC1117" s="96">
        <v>40.880000000000003</v>
      </c>
      <c r="AD1117" s="96">
        <v>39.700000000000003</v>
      </c>
      <c r="AE1117" s="97">
        <f t="shared" si="267"/>
        <v>1.0141404118084842</v>
      </c>
      <c r="AF1117" s="96">
        <f t="shared" si="274"/>
        <v>0.98486727859092038</v>
      </c>
      <c r="AG1117" s="96"/>
      <c r="AH1117" s="105">
        <f>IF(AND(M1117&lt;Variables!$G$6,M1117&gt;Variables!$G$5),0,1)</f>
        <v>1</v>
      </c>
      <c r="AI1117" s="105">
        <f t="shared" si="268"/>
        <v>0</v>
      </c>
      <c r="AJ1117" s="105">
        <f>IF(I1117&gt;Variables!$G$7,0,1)</f>
        <v>1</v>
      </c>
      <c r="AK1117" s="105">
        <f>IF(F1117&gt;Variables!$G$8,0,1)</f>
        <v>0</v>
      </c>
      <c r="AL1117" s="105">
        <f>IF(G1117&gt;Variables!$G$9,0,1)</f>
        <v>1</v>
      </c>
      <c r="AM1117" s="105">
        <f>IF(AND(K1117&gt;Variables!$G$10,K1117&lt;Variables!$G$11),0,1)</f>
        <v>0</v>
      </c>
      <c r="AN1117" s="103">
        <f>IF(H1117&lt;Variables!$G$13,1,0)</f>
        <v>1</v>
      </c>
      <c r="AO1117" s="101">
        <f>IF(R1117&lt;Variables!$G$12,0,1)</f>
        <v>0</v>
      </c>
      <c r="AP1117" s="106">
        <f t="shared" si="260"/>
        <v>1</v>
      </c>
      <c r="AQ1117" s="105"/>
      <c r="AR1117" s="105"/>
      <c r="AS1117" s="105"/>
      <c r="AT1117" s="105"/>
      <c r="AU1117" s="105">
        <v>1</v>
      </c>
      <c r="AV1117" s="96">
        <f t="shared" si="269"/>
        <v>3</v>
      </c>
      <c r="AW1117" s="96" t="str">
        <f t="shared" si="270"/>
        <v/>
      </c>
      <c r="AX1117" s="96" t="str">
        <f t="shared" si="271"/>
        <v/>
      </c>
      <c r="AY1117" s="96">
        <f t="shared" si="272"/>
        <v>3</v>
      </c>
      <c r="AZ1117" s="96">
        <f t="shared" si="273"/>
        <v>2.4435917262363196</v>
      </c>
      <c r="BA1117" s="96"/>
      <c r="BB1117" s="96"/>
      <c r="BC1117" s="96"/>
      <c r="BD1117" s="96"/>
      <c r="BE1117"/>
      <c r="BF1117"/>
      <c r="BG1117"/>
      <c r="BH1117"/>
      <c r="BI1117"/>
      <c r="BJ1117" s="83"/>
      <c r="BK1117" s="83"/>
    </row>
    <row r="1118" spans="1:63" ht="14.1" customHeight="1" x14ac:dyDescent="0.2">
      <c r="A1118" s="96"/>
      <c r="B1118" s="96"/>
      <c r="C1118" s="135">
        <v>44330.4375</v>
      </c>
      <c r="D1118" s="96" t="s">
        <v>181</v>
      </c>
      <c r="E1118" s="96">
        <v>13.205299999999999</v>
      </c>
      <c r="F1118" s="96">
        <v>48.24</v>
      </c>
      <c r="G1118" s="96">
        <v>25.76</v>
      </c>
      <c r="H1118" s="96">
        <v>177.26</v>
      </c>
      <c r="I1118" s="96">
        <v>28.536999999999999</v>
      </c>
      <c r="J1118" s="96" t="s">
        <v>78</v>
      </c>
      <c r="K1118" s="96">
        <v>72.569999999999993</v>
      </c>
      <c r="L1118" s="96">
        <v>12.644740000000001</v>
      </c>
      <c r="M1118" s="96">
        <v>4.4331480000000001</v>
      </c>
      <c r="N1118" s="96">
        <v>11.948558</v>
      </c>
      <c r="O1118" s="96">
        <v>10.517939</v>
      </c>
      <c r="P1118" s="96">
        <v>4950000</v>
      </c>
      <c r="Q1118" s="96">
        <v>508900</v>
      </c>
      <c r="R1118" s="96">
        <v>9.73</v>
      </c>
      <c r="S1118" s="96">
        <v>24.849</v>
      </c>
      <c r="T1118" s="96" t="s">
        <v>169</v>
      </c>
      <c r="U1118" s="96">
        <v>16.974</v>
      </c>
      <c r="V1118" s="96">
        <f t="shared" si="261"/>
        <v>2.1966011897603201</v>
      </c>
      <c r="W1118" s="96">
        <f t="shared" si="262"/>
        <v>13.337353</v>
      </c>
      <c r="X1118" s="96">
        <f t="shared" si="263"/>
        <v>13.469405999999999</v>
      </c>
      <c r="Y1118" s="103">
        <f t="shared" si="264"/>
        <v>12.941193999999999</v>
      </c>
      <c r="Z1118" s="103">
        <f t="shared" si="265"/>
        <v>11.948558</v>
      </c>
      <c r="AA1118" s="103">
        <f t="shared" si="266"/>
        <v>12.677087999999999</v>
      </c>
      <c r="AB1118" s="96"/>
      <c r="AC1118" s="96">
        <v>13.45</v>
      </c>
      <c r="AD1118" s="96">
        <v>12.17</v>
      </c>
      <c r="AE1118" s="97">
        <f t="shared" si="267"/>
        <v>1.0185304385360423</v>
      </c>
      <c r="AF1118" s="96">
        <f t="shared" si="274"/>
        <v>0.92159966074227773</v>
      </c>
      <c r="AG1118" s="96"/>
      <c r="AH1118" s="103">
        <f>IF(AND(M1118&lt;Variables!$G$6,M1118&gt;Variables!$G$5),0,1)</f>
        <v>1</v>
      </c>
      <c r="AI1118" s="103">
        <f t="shared" si="268"/>
        <v>0</v>
      </c>
      <c r="AJ1118" s="103">
        <f>IF(I1118&gt;Variables!$G$7,0,1)</f>
        <v>0</v>
      </c>
      <c r="AK1118" s="103">
        <f>IF(F1118&gt;Variables!$G$8,0,1)</f>
        <v>0</v>
      </c>
      <c r="AL1118" s="103">
        <f>IF(G1118&gt;Variables!$G$9,0,1)</f>
        <v>0</v>
      </c>
      <c r="AM1118" s="103">
        <f>IF(AND(K1118&gt;Variables!$G$10,K1118&lt;Variables!$G$11),0,1)</f>
        <v>0</v>
      </c>
      <c r="AN1118" s="103">
        <f>IF(H1118&lt;Variables!$G$13,1,0)</f>
        <v>1</v>
      </c>
      <c r="AO1118" s="101">
        <f>IF(R1118&lt;Variables!$G$12,0,1)</f>
        <v>1</v>
      </c>
      <c r="AP1118" s="104">
        <f t="shared" si="260"/>
        <v>1</v>
      </c>
      <c r="AQ1118" s="103"/>
      <c r="AR1118" s="103"/>
      <c r="AS1118" s="103"/>
      <c r="AT1118" s="103">
        <v>1</v>
      </c>
      <c r="AU1118" s="103"/>
      <c r="AV1118" s="96">
        <f t="shared" si="269"/>
        <v>3</v>
      </c>
      <c r="AW1118" s="96" t="str">
        <f t="shared" si="270"/>
        <v/>
      </c>
      <c r="AX1118" s="96" t="str">
        <f t="shared" si="271"/>
        <v/>
      </c>
      <c r="AY1118" s="96">
        <f t="shared" si="272"/>
        <v>3</v>
      </c>
      <c r="AZ1118" s="96">
        <f t="shared" si="273"/>
        <v>2.1926824097603199</v>
      </c>
      <c r="BA1118" s="96"/>
      <c r="BB1118" s="96"/>
      <c r="BC1118" s="96"/>
      <c r="BD1118" s="96"/>
      <c r="BE1118"/>
      <c r="BF1118"/>
      <c r="BG1118"/>
      <c r="BH1118"/>
      <c r="BI1118"/>
      <c r="BJ1118" s="83"/>
      <c r="BK1118" s="83"/>
    </row>
    <row r="1119" spans="1:63" ht="14.1" customHeight="1" x14ac:dyDescent="0.2">
      <c r="A1119" s="96"/>
      <c r="B1119" s="96"/>
      <c r="C1119" s="135">
        <v>44330.4375</v>
      </c>
      <c r="D1119" s="96" t="s">
        <v>183</v>
      </c>
      <c r="E1119" s="96">
        <v>8.0800999999999998</v>
      </c>
      <c r="F1119" s="96">
        <v>29.28</v>
      </c>
      <c r="G1119" s="96">
        <v>31.6</v>
      </c>
      <c r="H1119" s="96">
        <v>32.619999999999997</v>
      </c>
      <c r="I1119" s="96">
        <v>-2.1999999999999999E-2</v>
      </c>
      <c r="J1119" s="96" t="s">
        <v>78</v>
      </c>
      <c r="K1119" s="96">
        <v>48.14</v>
      </c>
      <c r="L1119" s="96">
        <v>8.1531800000000008</v>
      </c>
      <c r="M1119" s="96">
        <v>-0.89633700000000005</v>
      </c>
      <c r="N1119" s="96">
        <v>8.2687930000000005</v>
      </c>
      <c r="O1119" s="96">
        <v>-2.2819950000000002</v>
      </c>
      <c r="P1119" s="96">
        <v>8580000</v>
      </c>
      <c r="Q1119" s="96">
        <v>10680000</v>
      </c>
      <c r="R1119" s="96">
        <v>0.8</v>
      </c>
      <c r="S1119" s="96">
        <v>24.849</v>
      </c>
      <c r="T1119" s="96" t="s">
        <v>169</v>
      </c>
      <c r="U1119" s="96">
        <v>16.974</v>
      </c>
      <c r="V1119" s="96">
        <f t="shared" si="261"/>
        <v>2.3662203264638397</v>
      </c>
      <c r="W1119" s="101">
        <f t="shared" si="262"/>
        <v>8.1609009999999991</v>
      </c>
      <c r="X1119" s="101">
        <f t="shared" si="263"/>
        <v>8.2417020000000001</v>
      </c>
      <c r="Y1119" s="96">
        <f t="shared" si="264"/>
        <v>7.9184979999999996</v>
      </c>
      <c r="Z1119" s="96">
        <f t="shared" si="265"/>
        <v>8.2687930000000005</v>
      </c>
      <c r="AA1119" s="96">
        <f t="shared" si="266"/>
        <v>7.7568959999999993</v>
      </c>
      <c r="AB1119" s="96"/>
      <c r="AC1119" s="96">
        <v>8.25</v>
      </c>
      <c r="AD1119" s="96"/>
      <c r="AE1119" s="101">
        <f t="shared" si="267"/>
        <v>1.0210269674880261</v>
      </c>
      <c r="AF1119" s="96">
        <f t="shared" si="274"/>
        <v>0</v>
      </c>
      <c r="AG1119" s="96"/>
      <c r="AH1119" s="101">
        <f>IF(AND(M1119&lt;Variables!$G$6,M1119&gt;Variables!$G$5),0,1)</f>
        <v>1</v>
      </c>
      <c r="AI1119" s="101">
        <f t="shared" si="268"/>
        <v>1</v>
      </c>
      <c r="AJ1119" s="101">
        <f>IF(I1119&gt;Variables!$G$7,0,1)</f>
        <v>1</v>
      </c>
      <c r="AK1119" s="101">
        <f>IF(F1119&gt;Variables!$G$8,0,1)</f>
        <v>0</v>
      </c>
      <c r="AL1119" s="101">
        <f>IF(G1119&gt;Variables!$G$9,0,1)</f>
        <v>0</v>
      </c>
      <c r="AM1119" s="101">
        <f>IF(AND(K1119&gt;Variables!$G$10,K1119&lt;Variables!$G$11),0,1)</f>
        <v>1</v>
      </c>
      <c r="AN1119" s="103">
        <f>IF(H1119&lt;Variables!$G$13,1,0)</f>
        <v>1</v>
      </c>
      <c r="AO1119" s="101">
        <f>IF(R1119&lt;Variables!$G$12,0,1)</f>
        <v>0</v>
      </c>
      <c r="AP1119" s="102">
        <f t="shared" si="260"/>
        <v>1</v>
      </c>
      <c r="AQ1119" s="101"/>
      <c r="AR1119" s="101">
        <v>1</v>
      </c>
      <c r="AS1119" s="101"/>
      <c r="AT1119" s="101"/>
      <c r="AU1119" s="101"/>
      <c r="AV1119" s="96">
        <f t="shared" si="269"/>
        <v>3</v>
      </c>
      <c r="AW1119" s="96" t="str">
        <f t="shared" si="270"/>
        <v/>
      </c>
      <c r="AX1119" s="96" t="str">
        <f t="shared" si="271"/>
        <v/>
      </c>
      <c r="AY1119" s="96">
        <f t="shared" si="272"/>
        <v>3</v>
      </c>
      <c r="AZ1119" s="96">
        <f t="shared" si="273"/>
        <v>2.3636207664638396</v>
      </c>
      <c r="BA1119" s="96"/>
      <c r="BB1119" s="96"/>
      <c r="BC1119" s="96"/>
      <c r="BD1119" s="96"/>
      <c r="BE1119"/>
      <c r="BF1119"/>
      <c r="BG1119"/>
      <c r="BH1119"/>
      <c r="BI1119"/>
      <c r="BJ1119" s="83"/>
      <c r="BK1119" s="83"/>
    </row>
    <row r="1120" spans="1:63" ht="14.1" customHeight="1" x14ac:dyDescent="0.2">
      <c r="A1120" s="96"/>
      <c r="B1120" s="96"/>
      <c r="C1120" s="135">
        <v>44330.4375</v>
      </c>
      <c r="D1120" s="96" t="s">
        <v>184</v>
      </c>
      <c r="E1120" s="96">
        <v>23.100100000000001</v>
      </c>
      <c r="F1120" s="96">
        <v>16.38</v>
      </c>
      <c r="G1120" s="96">
        <v>8.81</v>
      </c>
      <c r="H1120" s="96">
        <v>1950</v>
      </c>
      <c r="I1120" s="96">
        <v>-6.0659999999999998</v>
      </c>
      <c r="J1120" s="96" t="s">
        <v>78</v>
      </c>
      <c r="K1120" s="96">
        <v>59.98</v>
      </c>
      <c r="L1120" s="96">
        <v>22.896740000000001</v>
      </c>
      <c r="M1120" s="96">
        <v>0.88816099999999998</v>
      </c>
      <c r="N1120" s="96">
        <v>22.683509999999998</v>
      </c>
      <c r="O1120" s="96">
        <v>1.8365320000000001</v>
      </c>
      <c r="P1120" s="96">
        <v>10309000</v>
      </c>
      <c r="Q1120" s="96">
        <v>21959000</v>
      </c>
      <c r="R1120" s="96">
        <v>0.47</v>
      </c>
      <c r="S1120" s="96">
        <v>24.849</v>
      </c>
      <c r="T1120" s="96" t="s">
        <v>169</v>
      </c>
      <c r="U1120" s="96">
        <v>16.974</v>
      </c>
      <c r="V1120" s="96">
        <f t="shared" si="261"/>
        <v>2.4217018244993596</v>
      </c>
      <c r="W1120" s="101">
        <f t="shared" si="262"/>
        <v>23.331101</v>
      </c>
      <c r="X1120" s="101">
        <f t="shared" si="263"/>
        <v>23.562102000000003</v>
      </c>
      <c r="Y1120" s="96">
        <f t="shared" si="264"/>
        <v>22.638097999999999</v>
      </c>
      <c r="Z1120" s="96">
        <f t="shared" si="265"/>
        <v>22.683509999999998</v>
      </c>
      <c r="AA1120" s="96">
        <f t="shared" si="266"/>
        <v>22.176096000000001</v>
      </c>
      <c r="AB1120" s="96"/>
      <c r="AC1120" s="96">
        <v>23.83</v>
      </c>
      <c r="AD1120" s="96">
        <v>22.73</v>
      </c>
      <c r="AE1120" s="101">
        <f t="shared" si="267"/>
        <v>1.0315972658127019</v>
      </c>
      <c r="AF1120" s="96">
        <f t="shared" si="274"/>
        <v>0.98397842433582539</v>
      </c>
      <c r="AG1120" s="96"/>
      <c r="AH1120" s="101">
        <f>IF(AND(M1120&lt;Variables!$G$6,M1120&gt;Variables!$G$5),0,1)</f>
        <v>1</v>
      </c>
      <c r="AI1120" s="101">
        <f t="shared" si="268"/>
        <v>0</v>
      </c>
      <c r="AJ1120" s="101">
        <f>IF(I1120&gt;Variables!$G$7,0,1)</f>
        <v>1</v>
      </c>
      <c r="AK1120" s="101">
        <f>IF(F1120&gt;Variables!$G$8,0,1)</f>
        <v>0</v>
      </c>
      <c r="AL1120" s="101">
        <f>IF(G1120&gt;Variables!$G$9,0,1)</f>
        <v>1</v>
      </c>
      <c r="AM1120" s="101">
        <f>IF(AND(K1120&gt;Variables!$G$10,K1120&lt;Variables!$G$11),0,1)</f>
        <v>0</v>
      </c>
      <c r="AN1120" s="103">
        <f>IF(H1120&lt;Variables!$G$13,1,0)</f>
        <v>1</v>
      </c>
      <c r="AO1120" s="101">
        <f>IF(R1120&lt;Variables!$G$12,0,1)</f>
        <v>0</v>
      </c>
      <c r="AP1120" s="102">
        <f t="shared" si="260"/>
        <v>1</v>
      </c>
      <c r="AQ1120" s="101"/>
      <c r="AR1120" s="101">
        <v>1</v>
      </c>
      <c r="AS1120" s="101"/>
      <c r="AT1120" s="101"/>
      <c r="AU1120" s="101"/>
      <c r="AV1120" s="96">
        <f t="shared" si="269"/>
        <v>3</v>
      </c>
      <c r="AW1120" s="96" t="str">
        <f t="shared" si="270"/>
        <v/>
      </c>
      <c r="AX1120" s="96" t="str">
        <f t="shared" si="271"/>
        <v/>
      </c>
      <c r="AY1120" s="96">
        <f t="shared" si="272"/>
        <v>3</v>
      </c>
      <c r="AZ1120" s="96">
        <f t="shared" si="273"/>
        <v>2.4184629044993593</v>
      </c>
      <c r="BA1120" s="96"/>
      <c r="BB1120" s="96"/>
      <c r="BC1120" s="96"/>
      <c r="BD1120" s="96"/>
      <c r="BE1120"/>
      <c r="BF1120"/>
      <c r="BG1120"/>
      <c r="BH1120"/>
      <c r="BI1120"/>
      <c r="BJ1120" s="83"/>
      <c r="BK1120" s="83"/>
    </row>
    <row r="1121" spans="1:63" ht="14.1" customHeight="1" x14ac:dyDescent="0.2">
      <c r="A1121" s="96"/>
      <c r="B1121" s="96"/>
      <c r="C1121" s="135">
        <v>44330.4375</v>
      </c>
      <c r="D1121" s="96" t="s">
        <v>91</v>
      </c>
      <c r="E1121" s="96">
        <v>22.89</v>
      </c>
      <c r="F1121" s="96">
        <v>9.8699999999999992</v>
      </c>
      <c r="G1121" s="96">
        <v>9.2100000000000009</v>
      </c>
      <c r="H1121" s="96">
        <v>2010</v>
      </c>
      <c r="I1121" s="96">
        <v>1E-3</v>
      </c>
      <c r="J1121" s="96" t="s">
        <v>76</v>
      </c>
      <c r="K1121" s="96">
        <v>69.72</v>
      </c>
      <c r="L1121" s="96">
        <v>22.346</v>
      </c>
      <c r="M1121" s="96">
        <v>2.4344399999999999</v>
      </c>
      <c r="N1121" s="96">
        <v>22.362857000000002</v>
      </c>
      <c r="O1121" s="96">
        <v>2.3572250000000001</v>
      </c>
      <c r="P1121" s="96">
        <v>227011</v>
      </c>
      <c r="Q1121" s="96">
        <v>976443</v>
      </c>
      <c r="R1121" s="96">
        <v>0.23</v>
      </c>
      <c r="S1121" s="96">
        <v>24.849</v>
      </c>
      <c r="T1121" s="96" t="s">
        <v>169</v>
      </c>
      <c r="U1121" s="96">
        <v>16.974</v>
      </c>
      <c r="V1121" s="96">
        <f t="shared" si="261"/>
        <v>2.3693590911615998</v>
      </c>
      <c r="W1121" s="96">
        <f t="shared" si="262"/>
        <v>23.1189</v>
      </c>
      <c r="X1121" s="96">
        <f t="shared" si="263"/>
        <v>23.347799999999999</v>
      </c>
      <c r="Y1121" s="105">
        <f t="shared" si="264"/>
        <v>22.432200000000002</v>
      </c>
      <c r="Z1121" s="105">
        <f t="shared" si="265"/>
        <v>22.362857000000002</v>
      </c>
      <c r="AA1121" s="105">
        <f t="shared" si="266"/>
        <v>21.974399999999999</v>
      </c>
      <c r="AB1121" s="96"/>
      <c r="AC1121" s="96">
        <v>23.14</v>
      </c>
      <c r="AD1121" s="96">
        <v>22.54</v>
      </c>
      <c r="AE1121" s="97">
        <f t="shared" si="267"/>
        <v>1.0109217999126257</v>
      </c>
      <c r="AF1121" s="96">
        <f t="shared" si="274"/>
        <v>0.98470948012232407</v>
      </c>
      <c r="AG1121" s="96"/>
      <c r="AH1121" s="105">
        <f>IF(AND(M1121&lt;Variables!$G$6,M1121&gt;Variables!$G$5),0,1)</f>
        <v>1</v>
      </c>
      <c r="AI1121" s="105">
        <f t="shared" si="268"/>
        <v>1</v>
      </c>
      <c r="AJ1121" s="105">
        <f>IF(I1121&gt;Variables!$G$7,0,1)</f>
        <v>0</v>
      </c>
      <c r="AK1121" s="105">
        <f>IF(F1121&gt;Variables!$G$8,0,1)</f>
        <v>0</v>
      </c>
      <c r="AL1121" s="105">
        <f>IF(G1121&gt;Variables!$G$9,0,1)</f>
        <v>1</v>
      </c>
      <c r="AM1121" s="105">
        <f>IF(AND(K1121&gt;Variables!$G$10,K1121&lt;Variables!$G$11),0,1)</f>
        <v>0</v>
      </c>
      <c r="AN1121" s="103">
        <f>IF(H1121&lt;Variables!$G$13,1,0)</f>
        <v>1</v>
      </c>
      <c r="AO1121" s="101">
        <f>IF(R1121&lt;Variables!$G$12,0,1)</f>
        <v>0</v>
      </c>
      <c r="AP1121" s="106">
        <f t="shared" si="260"/>
        <v>0</v>
      </c>
      <c r="AQ1121" s="105"/>
      <c r="AR1121" s="105"/>
      <c r="AS1121" s="105"/>
      <c r="AT1121" s="105"/>
      <c r="AU1121" s="105">
        <v>1</v>
      </c>
      <c r="AV1121" s="96">
        <f t="shared" si="269"/>
        <v>3</v>
      </c>
      <c r="AW1121" s="96" t="str">
        <f t="shared" si="270"/>
        <v/>
      </c>
      <c r="AX1121" s="96" t="str">
        <f t="shared" si="271"/>
        <v/>
      </c>
      <c r="AY1121" s="96">
        <f t="shared" si="272"/>
        <v>3</v>
      </c>
      <c r="AZ1121" s="96">
        <f t="shared" si="273"/>
        <v>2.3655942111616</v>
      </c>
      <c r="BA1121" s="96"/>
      <c r="BB1121" s="96"/>
      <c r="BC1121" s="96"/>
      <c r="BD1121" s="96"/>
      <c r="BE1121"/>
      <c r="BF1121"/>
      <c r="BG1121"/>
      <c r="BH1121"/>
      <c r="BI1121"/>
      <c r="BJ1121" s="83"/>
      <c r="BK1121" s="83"/>
    </row>
    <row r="1122" spans="1:63" ht="14.1" customHeight="1" x14ac:dyDescent="0.2">
      <c r="A1122" s="96"/>
      <c r="B1122" s="96"/>
      <c r="C1122" s="135">
        <v>44330.4375</v>
      </c>
      <c r="D1122" s="96" t="s">
        <v>185</v>
      </c>
      <c r="E1122" s="96">
        <v>3.9100999999999999</v>
      </c>
      <c r="F1122" s="96">
        <v>35.29</v>
      </c>
      <c r="G1122" s="96">
        <v>42.7</v>
      </c>
      <c r="H1122" s="96">
        <v>21.07</v>
      </c>
      <c r="I1122" s="96">
        <v>-44.393000000000001</v>
      </c>
      <c r="J1122" s="96" t="s">
        <v>76</v>
      </c>
      <c r="K1122" s="96">
        <v>30.69</v>
      </c>
      <c r="L1122" s="96">
        <v>4.1994850000000001</v>
      </c>
      <c r="M1122" s="96">
        <v>-6.8909640000000003</v>
      </c>
      <c r="N1122" s="96">
        <v>4.4035640000000003</v>
      </c>
      <c r="O1122" s="96">
        <v>-11.206014</v>
      </c>
      <c r="P1122" s="96">
        <v>28640000</v>
      </c>
      <c r="Q1122" s="96">
        <v>2010000</v>
      </c>
      <c r="R1122" s="96">
        <v>14.25</v>
      </c>
      <c r="S1122" s="96">
        <v>24.849</v>
      </c>
      <c r="T1122" s="96" t="s">
        <v>169</v>
      </c>
      <c r="U1122" s="96">
        <v>16.974</v>
      </c>
      <c r="V1122" s="96">
        <f t="shared" si="261"/>
        <v>1.9618231451420798</v>
      </c>
      <c r="W1122" s="101">
        <f t="shared" si="262"/>
        <v>3.949201</v>
      </c>
      <c r="X1122" s="101">
        <f t="shared" si="263"/>
        <v>3.988302</v>
      </c>
      <c r="Y1122" s="96">
        <f t="shared" si="264"/>
        <v>3.8318979999999998</v>
      </c>
      <c r="Z1122" s="96">
        <f t="shared" si="265"/>
        <v>4.4035640000000003</v>
      </c>
      <c r="AA1122" s="96">
        <f t="shared" si="266"/>
        <v>3.7536959999999997</v>
      </c>
      <c r="AB1122" s="96"/>
      <c r="AC1122" s="96">
        <v>4.2300000000000004</v>
      </c>
      <c r="AD1122" s="96"/>
      <c r="AE1122" s="101">
        <f t="shared" si="267"/>
        <v>1.081813764353853</v>
      </c>
      <c r="AF1122" s="96">
        <f t="shared" si="274"/>
        <v>0</v>
      </c>
      <c r="AG1122" s="96"/>
      <c r="AH1122" s="101">
        <f>IF(AND(M1122&lt;Variables!$G$6,M1122&gt;Variables!$G$5),0,1)</f>
        <v>1</v>
      </c>
      <c r="AI1122" s="101">
        <f t="shared" si="268"/>
        <v>1</v>
      </c>
      <c r="AJ1122" s="101">
        <f>IF(I1122&gt;Variables!$G$7,0,1)</f>
        <v>1</v>
      </c>
      <c r="AK1122" s="101">
        <f>IF(F1122&gt;Variables!$G$8,0,1)</f>
        <v>0</v>
      </c>
      <c r="AL1122" s="101">
        <f>IF(G1122&gt;Variables!$G$9,0,1)</f>
        <v>0</v>
      </c>
      <c r="AM1122" s="101">
        <f>IF(AND(K1122&gt;Variables!$G$10,K1122&lt;Variables!$G$11),0,1)</f>
        <v>1</v>
      </c>
      <c r="AN1122" s="103">
        <f>IF(H1122&lt;Variables!$G$13,1,0)</f>
        <v>1</v>
      </c>
      <c r="AO1122" s="101">
        <f>IF(R1122&lt;Variables!$G$12,0,1)</f>
        <v>1</v>
      </c>
      <c r="AP1122" s="102">
        <f t="shared" si="260"/>
        <v>0</v>
      </c>
      <c r="AQ1122" s="101"/>
      <c r="AR1122" s="101">
        <v>1</v>
      </c>
      <c r="AS1122" s="101"/>
      <c r="AT1122" s="101"/>
      <c r="AU1122" s="101"/>
      <c r="AV1122" s="96">
        <f t="shared" si="269"/>
        <v>3</v>
      </c>
      <c r="AW1122" s="96" t="str">
        <f t="shared" si="270"/>
        <v/>
      </c>
      <c r="AX1122" s="96" t="str">
        <f t="shared" si="271"/>
        <v/>
      </c>
      <c r="AY1122" s="96">
        <f t="shared" si="272"/>
        <v>3</v>
      </c>
      <c r="AZ1122" s="96">
        <f t="shared" si="273"/>
        <v>1.9601658851420798</v>
      </c>
      <c r="BA1122" s="96"/>
      <c r="BB1122" s="96"/>
      <c r="BC1122" s="96"/>
      <c r="BD1122" s="96"/>
      <c r="BE1122"/>
      <c r="BF1122"/>
      <c r="BG1122"/>
      <c r="BH1122"/>
      <c r="BI1122"/>
      <c r="BJ1122" s="83"/>
      <c r="BK1122" s="83"/>
    </row>
    <row r="1123" spans="1:63" ht="14.1" customHeight="1" x14ac:dyDescent="0.2">
      <c r="A1123" s="96"/>
      <c r="B1123" s="96"/>
      <c r="C1123" s="135">
        <v>44330.4375</v>
      </c>
      <c r="D1123" s="96" t="s">
        <v>97</v>
      </c>
      <c r="E1123" s="96">
        <v>24.83</v>
      </c>
      <c r="F1123" s="96">
        <v>12.75</v>
      </c>
      <c r="G1123" s="96">
        <v>-0.88</v>
      </c>
      <c r="H1123" s="96">
        <v>10800</v>
      </c>
      <c r="I1123" s="96">
        <v>-89.597999999999999</v>
      </c>
      <c r="J1123" s="96" t="s">
        <v>76</v>
      </c>
      <c r="K1123" s="96">
        <v>48.77</v>
      </c>
      <c r="L1123" s="96">
        <v>24.958155000000001</v>
      </c>
      <c r="M1123" s="96">
        <v>-0.51347900000000002</v>
      </c>
      <c r="N1123" s="96">
        <v>24.892816</v>
      </c>
      <c r="O1123" s="96">
        <v>-0.25234600000000001</v>
      </c>
      <c r="P1123" s="96">
        <v>33461000</v>
      </c>
      <c r="Q1123" s="96">
        <v>36608000</v>
      </c>
      <c r="R1123" s="96">
        <v>0.91</v>
      </c>
      <c r="S1123" s="96">
        <v>24.849</v>
      </c>
      <c r="T1123" s="96" t="s">
        <v>169</v>
      </c>
      <c r="U1123" s="96">
        <v>16.974</v>
      </c>
      <c r="V1123" s="96">
        <f t="shared" si="261"/>
        <v>2.3657836533570404</v>
      </c>
      <c r="W1123" s="101">
        <f t="shared" si="262"/>
        <v>25.078299999999999</v>
      </c>
      <c r="X1123" s="101">
        <f t="shared" si="263"/>
        <v>25.326599999999999</v>
      </c>
      <c r="Y1123" s="96">
        <f t="shared" si="264"/>
        <v>24.333399999999997</v>
      </c>
      <c r="Z1123" s="96">
        <f t="shared" si="265"/>
        <v>24.892816</v>
      </c>
      <c r="AA1123" s="96">
        <f t="shared" si="266"/>
        <v>23.836799999999997</v>
      </c>
      <c r="AB1123" s="96"/>
      <c r="AC1123" s="96">
        <v>25.37</v>
      </c>
      <c r="AD1123" s="96"/>
      <c r="AE1123" s="101">
        <f t="shared" si="267"/>
        <v>1.0217478856222313</v>
      </c>
      <c r="AF1123" s="96">
        <f t="shared" si="274"/>
        <v>0</v>
      </c>
      <c r="AG1123" s="96"/>
      <c r="AH1123" s="101">
        <f>IF(AND(M1123&lt;Variables!$G$6,M1123&gt;Variables!$G$5),0,1)</f>
        <v>1</v>
      </c>
      <c r="AI1123" s="101">
        <f t="shared" si="268"/>
        <v>0</v>
      </c>
      <c r="AJ1123" s="101">
        <f>IF(I1123&gt;Variables!$G$7,0,1)</f>
        <v>1</v>
      </c>
      <c r="AK1123" s="101">
        <f>IF(F1123&gt;Variables!$G$8,0,1)</f>
        <v>0</v>
      </c>
      <c r="AL1123" s="101">
        <f>IF(G1123&gt;Variables!$G$9,0,1)</f>
        <v>1</v>
      </c>
      <c r="AM1123" s="101">
        <f>IF(AND(K1123&gt;Variables!$G$10,K1123&lt;Variables!$G$11),0,1)</f>
        <v>1</v>
      </c>
      <c r="AN1123" s="103">
        <f>IF(H1123&lt;Variables!$G$13,1,0)</f>
        <v>0</v>
      </c>
      <c r="AO1123" s="101">
        <f>IF(R1123&lt;Variables!$G$12,0,1)</f>
        <v>0</v>
      </c>
      <c r="AP1123" s="102">
        <f t="shared" si="260"/>
        <v>0</v>
      </c>
      <c r="AQ1123" s="101"/>
      <c r="AR1123" s="101">
        <v>1</v>
      </c>
      <c r="AS1123" s="101"/>
      <c r="AT1123" s="101"/>
      <c r="AU1123" s="101"/>
      <c r="AV1123" s="96">
        <f t="shared" si="269"/>
        <v>3</v>
      </c>
      <c r="AW1123" s="96" t="str">
        <f t="shared" si="270"/>
        <v/>
      </c>
      <c r="AX1123" s="96" t="str">
        <f t="shared" si="271"/>
        <v/>
      </c>
      <c r="AY1123" s="96">
        <f t="shared" si="272"/>
        <v>3</v>
      </c>
      <c r="AZ1123" s="96">
        <f t="shared" si="273"/>
        <v>2.3631500733570401</v>
      </c>
      <c r="BA1123" s="96"/>
      <c r="BB1123" s="96"/>
      <c r="BC1123" s="96"/>
      <c r="BD1123" s="96"/>
      <c r="BE1123"/>
      <c r="BF1123"/>
      <c r="BG1123"/>
      <c r="BH1123"/>
      <c r="BI1123"/>
      <c r="BJ1123" s="83"/>
      <c r="BK1123" s="83"/>
    </row>
    <row r="1124" spans="1:63" ht="14.1" customHeight="1" x14ac:dyDescent="0.2">
      <c r="A1124" s="96"/>
      <c r="B1124" s="96"/>
      <c r="C1124" s="135">
        <v>44330.4375</v>
      </c>
      <c r="D1124" s="96" t="s">
        <v>193</v>
      </c>
      <c r="E1124" s="96">
        <v>15.0227</v>
      </c>
      <c r="F1124" s="96">
        <v>9.76</v>
      </c>
      <c r="G1124" s="96">
        <v>6.62</v>
      </c>
      <c r="H1124" s="96">
        <v>5350</v>
      </c>
      <c r="I1124" s="96">
        <v>-81.713999999999999</v>
      </c>
      <c r="J1124" s="96" t="s">
        <v>76</v>
      </c>
      <c r="K1124" s="96">
        <v>69.97</v>
      </c>
      <c r="L1124" s="96">
        <v>14.79222</v>
      </c>
      <c r="M1124" s="96">
        <v>1.5581160000000001</v>
      </c>
      <c r="N1124" s="96">
        <v>14.499105999999999</v>
      </c>
      <c r="O1124" s="96">
        <v>3.6112160000000002</v>
      </c>
      <c r="P1124" s="96">
        <v>4415000</v>
      </c>
      <c r="Q1124" s="96">
        <v>20506000</v>
      </c>
      <c r="R1124" s="96">
        <v>0.22</v>
      </c>
      <c r="S1124" s="96">
        <v>24.849</v>
      </c>
      <c r="T1124" s="96" t="s">
        <v>169</v>
      </c>
      <c r="U1124" s="96">
        <v>16.974</v>
      </c>
      <c r="V1124" s="96">
        <f t="shared" si="261"/>
        <v>2.4435163990102398</v>
      </c>
      <c r="W1124" s="101">
        <f t="shared" si="262"/>
        <v>15.172927000000001</v>
      </c>
      <c r="X1124" s="101">
        <f t="shared" si="263"/>
        <v>15.323154000000001</v>
      </c>
      <c r="Y1124" s="96">
        <f t="shared" si="264"/>
        <v>14.722246</v>
      </c>
      <c r="Z1124" s="96">
        <f t="shared" si="265"/>
        <v>14.499105999999999</v>
      </c>
      <c r="AA1124" s="96">
        <f t="shared" si="266"/>
        <v>14.421792</v>
      </c>
      <c r="AB1124" s="96"/>
      <c r="AC1124" s="96">
        <v>15.51</v>
      </c>
      <c r="AD1124" s="96"/>
      <c r="AE1124" s="101">
        <f t="shared" si="267"/>
        <v>1.032437577798931</v>
      </c>
      <c r="AF1124" s="96">
        <f t="shared" si="274"/>
        <v>0</v>
      </c>
      <c r="AG1124" s="96"/>
      <c r="AH1124" s="101">
        <f>IF(AND(M1124&lt;Variables!$G$6,M1124&gt;Variables!$G$5),0,1)</f>
        <v>1</v>
      </c>
      <c r="AI1124" s="101">
        <f t="shared" si="268"/>
        <v>0</v>
      </c>
      <c r="AJ1124" s="101">
        <f>IF(I1124&gt;Variables!$G$7,0,1)</f>
        <v>1</v>
      </c>
      <c r="AK1124" s="101">
        <f>IF(F1124&gt;Variables!$G$8,0,1)</f>
        <v>0</v>
      </c>
      <c r="AL1124" s="101">
        <f>IF(G1124&gt;Variables!$G$9,0,1)</f>
        <v>1</v>
      </c>
      <c r="AM1124" s="101">
        <f>IF(AND(K1124&gt;Variables!$G$10,K1124&lt;Variables!$G$11),0,1)</f>
        <v>0</v>
      </c>
      <c r="AN1124" s="103">
        <f>IF(H1124&lt;Variables!$G$13,1,0)</f>
        <v>0</v>
      </c>
      <c r="AO1124" s="101">
        <f>IF(R1124&lt;Variables!$G$12,0,1)</f>
        <v>0</v>
      </c>
      <c r="AP1124" s="102">
        <f t="shared" si="260"/>
        <v>0</v>
      </c>
      <c r="AQ1124" s="101"/>
      <c r="AR1124" s="101">
        <v>1</v>
      </c>
      <c r="AS1124" s="101"/>
      <c r="AT1124" s="101"/>
      <c r="AU1124" s="101"/>
      <c r="AV1124" s="96">
        <f t="shared" si="269"/>
        <v>3</v>
      </c>
      <c r="AW1124" s="96" t="str">
        <f t="shared" si="270"/>
        <v/>
      </c>
      <c r="AX1124" s="96" t="str">
        <f t="shared" si="271"/>
        <v/>
      </c>
      <c r="AY1124" s="96">
        <f t="shared" si="272"/>
        <v>3</v>
      </c>
      <c r="AZ1124" s="96">
        <f t="shared" si="273"/>
        <v>2.4397380190102398</v>
      </c>
      <c r="BA1124" s="96"/>
      <c r="BB1124" s="96"/>
      <c r="BC1124" s="96"/>
      <c r="BD1124" s="96"/>
      <c r="BE1124"/>
      <c r="BF1124"/>
      <c r="BG1124"/>
      <c r="BH1124"/>
      <c r="BI1124"/>
      <c r="BJ1124" s="83"/>
      <c r="BK1124" s="83"/>
    </row>
    <row r="1125" spans="1:63" ht="14.1" customHeight="1" x14ac:dyDescent="0.2">
      <c r="A1125" s="96"/>
      <c r="B1125" s="96"/>
      <c r="C1125" s="135">
        <v>44330.4375</v>
      </c>
      <c r="D1125" s="96" t="s">
        <v>136</v>
      </c>
      <c r="E1125" s="96">
        <v>96</v>
      </c>
      <c r="F1125" s="96">
        <v>13.77</v>
      </c>
      <c r="G1125" s="96">
        <v>9.39</v>
      </c>
      <c r="H1125" s="96">
        <v>6070</v>
      </c>
      <c r="I1125" s="96">
        <v>148.78200000000001</v>
      </c>
      <c r="J1125" s="96" t="s">
        <v>78</v>
      </c>
      <c r="K1125" s="96">
        <v>66.180000000000007</v>
      </c>
      <c r="L1125" s="96">
        <v>94.46163</v>
      </c>
      <c r="M1125" s="96">
        <v>1.628566</v>
      </c>
      <c r="N1125" s="96">
        <v>91.565324000000004</v>
      </c>
      <c r="O1125" s="96">
        <v>4.8431829999999998</v>
      </c>
      <c r="P1125" s="96">
        <v>1366000</v>
      </c>
      <c r="Q1125" s="96">
        <v>2936000</v>
      </c>
      <c r="R1125" s="96">
        <v>0.47</v>
      </c>
      <c r="S1125" s="96">
        <v>24.849</v>
      </c>
      <c r="T1125" s="96" t="s">
        <v>169</v>
      </c>
      <c r="U1125" s="96">
        <v>16.974</v>
      </c>
      <c r="V1125" s="96">
        <f t="shared" si="261"/>
        <v>2.4161827125225601</v>
      </c>
      <c r="W1125" s="96">
        <f t="shared" si="262"/>
        <v>96.960000000000008</v>
      </c>
      <c r="X1125" s="96">
        <f t="shared" si="263"/>
        <v>97.92</v>
      </c>
      <c r="Y1125" s="103">
        <f t="shared" si="264"/>
        <v>94.08</v>
      </c>
      <c r="Z1125" s="103">
        <f t="shared" si="265"/>
        <v>91.565324000000004</v>
      </c>
      <c r="AA1125" s="103">
        <f t="shared" si="266"/>
        <v>92.16</v>
      </c>
      <c r="AB1125" s="96"/>
      <c r="AC1125" s="96"/>
      <c r="AD1125" s="96">
        <v>92.5</v>
      </c>
      <c r="AE1125" s="96">
        <f t="shared" si="267"/>
        <v>0</v>
      </c>
      <c r="AF1125" s="96">
        <f t="shared" si="274"/>
        <v>0.96354166666666663</v>
      </c>
      <c r="AG1125" s="96"/>
      <c r="AH1125" s="103">
        <f>IF(AND(M1125&lt;Variables!$G$6,M1125&gt;Variables!$G$5),0,1)</f>
        <v>1</v>
      </c>
      <c r="AI1125" s="103">
        <f t="shared" si="268"/>
        <v>0</v>
      </c>
      <c r="AJ1125" s="103">
        <f>IF(I1125&gt;Variables!$G$7,0,1)</f>
        <v>0</v>
      </c>
      <c r="AK1125" s="103">
        <f>IF(F1125&gt;Variables!$G$8,0,1)</f>
        <v>0</v>
      </c>
      <c r="AL1125" s="103">
        <f>IF(G1125&gt;Variables!$G$9,0,1)</f>
        <v>1</v>
      </c>
      <c r="AM1125" s="103">
        <f>IF(AND(K1125&gt;Variables!$G$10,K1125&lt;Variables!$G$11),0,1)</f>
        <v>0</v>
      </c>
      <c r="AN1125" s="103">
        <f>IF(H1125&lt;Variables!$G$13,1,0)</f>
        <v>0</v>
      </c>
      <c r="AO1125" s="101">
        <f>IF(R1125&lt;Variables!$G$12,0,1)</f>
        <v>0</v>
      </c>
      <c r="AP1125" s="104">
        <f t="shared" si="260"/>
        <v>1</v>
      </c>
      <c r="AQ1125" s="103"/>
      <c r="AR1125" s="103"/>
      <c r="AS1125" s="103"/>
      <c r="AT1125" s="103">
        <v>1</v>
      </c>
      <c r="AU1125" s="103"/>
      <c r="AV1125" s="96" t="str">
        <f t="shared" si="269"/>
        <v/>
      </c>
      <c r="AW1125" s="96">
        <f t="shared" si="270"/>
        <v>1</v>
      </c>
      <c r="AX1125" s="96" t="str">
        <f t="shared" si="271"/>
        <v/>
      </c>
      <c r="AY1125" s="96">
        <f t="shared" si="272"/>
        <v>1</v>
      </c>
      <c r="AZ1125" s="96">
        <f t="shared" si="273"/>
        <v>2.4126089925225602</v>
      </c>
      <c r="BA1125" s="96"/>
      <c r="BB1125" s="96"/>
      <c r="BC1125" s="96"/>
      <c r="BD1125" s="96"/>
      <c r="BE1125"/>
      <c r="BF1125"/>
      <c r="BG1125"/>
      <c r="BH1125"/>
      <c r="BI1125"/>
      <c r="BJ1125" s="83"/>
      <c r="BK1125" s="83"/>
    </row>
    <row r="1126" spans="1:63" ht="14.1" customHeight="1" x14ac:dyDescent="0.2">
      <c r="A1126" s="96"/>
      <c r="B1126" s="96"/>
      <c r="C1126" s="135">
        <v>44330.4375</v>
      </c>
      <c r="D1126" s="96" t="s">
        <v>187</v>
      </c>
      <c r="E1126" s="96">
        <v>14.08</v>
      </c>
      <c r="F1126" s="96">
        <v>20.22</v>
      </c>
      <c r="G1126" s="96">
        <v>5.23</v>
      </c>
      <c r="H1126" s="96">
        <v>2450</v>
      </c>
      <c r="I1126" s="96">
        <v>-74.622</v>
      </c>
      <c r="J1126" s="96" t="s">
        <v>76</v>
      </c>
      <c r="K1126" s="96">
        <v>54.02</v>
      </c>
      <c r="L1126" s="96">
        <v>14.09273</v>
      </c>
      <c r="M1126" s="96">
        <v>-9.0329999999999994E-2</v>
      </c>
      <c r="N1126" s="96">
        <v>14.028408000000001</v>
      </c>
      <c r="O1126" s="96">
        <v>0.36776799999999998</v>
      </c>
      <c r="P1126" s="96">
        <v>535645</v>
      </c>
      <c r="Q1126" s="96">
        <v>433620</v>
      </c>
      <c r="R1126" s="96">
        <v>1.24</v>
      </c>
      <c r="S1126" s="96">
        <v>24.849</v>
      </c>
      <c r="T1126" s="96" t="s">
        <v>169</v>
      </c>
      <c r="U1126" s="96">
        <v>16.974</v>
      </c>
      <c r="V1126" s="96">
        <f t="shared" si="261"/>
        <v>2.4120444896208002</v>
      </c>
      <c r="W1126" s="101">
        <f t="shared" si="262"/>
        <v>14.220800000000001</v>
      </c>
      <c r="X1126" s="101">
        <f t="shared" si="263"/>
        <v>14.361600000000001</v>
      </c>
      <c r="Y1126" s="96">
        <f t="shared" si="264"/>
        <v>13.798399999999999</v>
      </c>
      <c r="Z1126" s="96">
        <f t="shared" si="265"/>
        <v>14.028408000000001</v>
      </c>
      <c r="AA1126" s="96">
        <f t="shared" si="266"/>
        <v>13.5168</v>
      </c>
      <c r="AB1126" s="96"/>
      <c r="AC1126" s="96">
        <v>14.45</v>
      </c>
      <c r="AD1126" s="96">
        <v>14</v>
      </c>
      <c r="AE1126" s="101">
        <f t="shared" si="267"/>
        <v>1.0262784090909089</v>
      </c>
      <c r="AF1126" s="96">
        <f t="shared" si="274"/>
        <v>0.99431818181818177</v>
      </c>
      <c r="AG1126" s="96"/>
      <c r="AH1126" s="101">
        <f>IF(AND(M1126&lt;Variables!$G$6,M1126&gt;Variables!$G$5),0,1)</f>
        <v>1</v>
      </c>
      <c r="AI1126" s="101">
        <f t="shared" si="268"/>
        <v>0</v>
      </c>
      <c r="AJ1126" s="101">
        <f>IF(I1126&gt;Variables!$G$7,0,1)</f>
        <v>1</v>
      </c>
      <c r="AK1126" s="101">
        <f>IF(F1126&gt;Variables!$G$8,0,1)</f>
        <v>0</v>
      </c>
      <c r="AL1126" s="101">
        <f>IF(G1126&gt;Variables!$G$9,0,1)</f>
        <v>1</v>
      </c>
      <c r="AM1126" s="101">
        <f>IF(AND(K1126&gt;Variables!$G$10,K1126&lt;Variables!$G$11),0,1)</f>
        <v>0</v>
      </c>
      <c r="AN1126" s="103">
        <f>IF(H1126&lt;Variables!$G$13,1,0)</f>
        <v>1</v>
      </c>
      <c r="AO1126" s="101">
        <f>IF(R1126&lt;Variables!$G$12,0,1)</f>
        <v>0</v>
      </c>
      <c r="AP1126" s="102">
        <f t="shared" si="260"/>
        <v>0</v>
      </c>
      <c r="AQ1126" s="101"/>
      <c r="AR1126" s="101">
        <v>1</v>
      </c>
      <c r="AS1126" s="101"/>
      <c r="AT1126" s="101"/>
      <c r="AU1126" s="101"/>
      <c r="AV1126" s="96">
        <f t="shared" si="269"/>
        <v>3</v>
      </c>
      <c r="AW1126" s="96" t="str">
        <f t="shared" si="270"/>
        <v/>
      </c>
      <c r="AX1126" s="96" t="str">
        <f t="shared" si="271"/>
        <v/>
      </c>
      <c r="AY1126" s="96">
        <f t="shared" si="272"/>
        <v>3</v>
      </c>
      <c r="AZ1126" s="96">
        <f t="shared" si="273"/>
        <v>2.4091274096208002</v>
      </c>
      <c r="BA1126" s="96"/>
      <c r="BB1126" s="96"/>
      <c r="BC1126" s="96"/>
      <c r="BD1126" s="96"/>
      <c r="BE1126"/>
      <c r="BF1126"/>
      <c r="BG1126"/>
      <c r="BH1126"/>
      <c r="BI1126"/>
      <c r="BJ1126" s="83"/>
      <c r="BK1126" s="83"/>
    </row>
    <row r="1127" spans="1:63" ht="14.1" customHeight="1" x14ac:dyDescent="0.2">
      <c r="A1127" s="96"/>
      <c r="B1127" s="96"/>
      <c r="C1127" s="135">
        <v>44330.4375</v>
      </c>
      <c r="D1127" s="96" t="s">
        <v>188</v>
      </c>
      <c r="E1127" s="96">
        <v>8.98</v>
      </c>
      <c r="F1127" s="96">
        <v>10.97</v>
      </c>
      <c r="G1127" s="96">
        <v>2.98</v>
      </c>
      <c r="H1127" s="96">
        <v>5040</v>
      </c>
      <c r="I1127" s="96">
        <v>-78.739000000000004</v>
      </c>
      <c r="J1127" s="96" t="s">
        <v>78</v>
      </c>
      <c r="K1127" s="96">
        <v>54.33</v>
      </c>
      <c r="L1127" s="96">
        <v>8.9662500000000005</v>
      </c>
      <c r="M1127" s="96">
        <v>0.15335299999999999</v>
      </c>
      <c r="N1127" s="96">
        <v>8.8295200000000005</v>
      </c>
      <c r="O1127" s="96">
        <v>1.704283</v>
      </c>
      <c r="P1127" s="96">
        <v>9586000</v>
      </c>
      <c r="Q1127" s="96">
        <v>6696000</v>
      </c>
      <c r="R1127" s="96">
        <v>1.43</v>
      </c>
      <c r="S1127" s="96">
        <v>24.849</v>
      </c>
      <c r="T1127" s="96" t="s">
        <v>169</v>
      </c>
      <c r="U1127" s="96">
        <v>16.974</v>
      </c>
      <c r="V1127" s="96">
        <f t="shared" si="261"/>
        <v>2.4059539366008802</v>
      </c>
      <c r="W1127" s="96">
        <f t="shared" si="262"/>
        <v>9.0698000000000008</v>
      </c>
      <c r="X1127" s="96">
        <f t="shared" si="263"/>
        <v>9.1596000000000011</v>
      </c>
      <c r="Y1127" s="103">
        <f t="shared" si="264"/>
        <v>8.8003999999999998</v>
      </c>
      <c r="Z1127" s="103">
        <f t="shared" si="265"/>
        <v>8.8295200000000005</v>
      </c>
      <c r="AA1127" s="103">
        <f t="shared" si="266"/>
        <v>8.6208000000000009</v>
      </c>
      <c r="AB1127" s="96"/>
      <c r="AC1127" s="96">
        <v>9.0500000000000007</v>
      </c>
      <c r="AD1127" s="96">
        <v>8.7550000000000008</v>
      </c>
      <c r="AE1127" s="96">
        <f t="shared" si="267"/>
        <v>1.0077951002227172</v>
      </c>
      <c r="AF1127" s="96">
        <f t="shared" si="274"/>
        <v>0.97494432071269488</v>
      </c>
      <c r="AG1127" s="96"/>
      <c r="AH1127" s="103">
        <f>IF(AND(M1127&lt;Variables!$G$6,M1127&gt;Variables!$G$5),0,1)</f>
        <v>1</v>
      </c>
      <c r="AI1127" s="103">
        <f t="shared" si="268"/>
        <v>0</v>
      </c>
      <c r="AJ1127" s="103">
        <f>IF(I1127&gt;Variables!$G$7,0,1)</f>
        <v>1</v>
      </c>
      <c r="AK1127" s="103">
        <f>IF(F1127&gt;Variables!$G$8,0,1)</f>
        <v>0</v>
      </c>
      <c r="AL1127" s="103">
        <f>IF(G1127&gt;Variables!$G$9,0,1)</f>
        <v>1</v>
      </c>
      <c r="AM1127" s="103">
        <f>IF(AND(K1127&gt;Variables!$G$10,K1127&lt;Variables!$G$11),0,1)</f>
        <v>0</v>
      </c>
      <c r="AN1127" s="103">
        <f>IF(H1127&lt;Variables!$G$13,1,0)</f>
        <v>0</v>
      </c>
      <c r="AO1127" s="101">
        <f>IF(R1127&lt;Variables!$G$12,0,1)</f>
        <v>0</v>
      </c>
      <c r="AP1127" s="104">
        <f t="shared" si="260"/>
        <v>1</v>
      </c>
      <c r="AQ1127" s="103"/>
      <c r="AR1127" s="103"/>
      <c r="AS1127" s="103"/>
      <c r="AT1127" s="103">
        <v>1</v>
      </c>
      <c r="AU1127" s="103"/>
      <c r="AV1127" s="96" t="str">
        <f t="shared" si="269"/>
        <v/>
      </c>
      <c r="AW1127" s="96">
        <f t="shared" si="270"/>
        <v>1</v>
      </c>
      <c r="AX1127" s="96" t="str">
        <f t="shared" si="271"/>
        <v/>
      </c>
      <c r="AY1127" s="96">
        <f t="shared" si="272"/>
        <v>1</v>
      </c>
      <c r="AZ1127" s="96">
        <f t="shared" si="273"/>
        <v>2.4030201166008802</v>
      </c>
      <c r="BA1127" s="96"/>
      <c r="BB1127" s="96"/>
      <c r="BC1127" s="96"/>
      <c r="BD1127" s="96"/>
      <c r="BE1127"/>
      <c r="BF1127"/>
      <c r="BG1127"/>
      <c r="BH1127"/>
      <c r="BI1127"/>
      <c r="BJ1127" s="83"/>
      <c r="BK1127" s="83"/>
    </row>
    <row r="1128" spans="1:63" ht="14.1" customHeight="1" x14ac:dyDescent="0.2">
      <c r="A1128" s="96"/>
      <c r="B1128" s="96"/>
      <c r="C1128" s="135">
        <v>44330.4375</v>
      </c>
      <c r="D1128" s="96" t="s">
        <v>195</v>
      </c>
      <c r="E1128" s="96">
        <v>31.928000000000001</v>
      </c>
      <c r="F1128" s="96">
        <v>12.45</v>
      </c>
      <c r="G1128" s="96">
        <v>6.46</v>
      </c>
      <c r="H1128" s="96">
        <v>2790</v>
      </c>
      <c r="I1128" s="96">
        <v>-41.664999999999999</v>
      </c>
      <c r="J1128" s="96" t="s">
        <v>78</v>
      </c>
      <c r="K1128" s="96">
        <v>68.34</v>
      </c>
      <c r="L1128" s="96">
        <v>31.617146999999999</v>
      </c>
      <c r="M1128" s="96">
        <v>0.98318000000000005</v>
      </c>
      <c r="N1128" s="96">
        <v>30.821826000000001</v>
      </c>
      <c r="O1128" s="96">
        <v>3.5889319999999998</v>
      </c>
      <c r="P1128" s="96">
        <v>77449</v>
      </c>
      <c r="Q1128" s="96">
        <v>882937</v>
      </c>
      <c r="R1128" s="96">
        <v>0.09</v>
      </c>
      <c r="S1128" s="96">
        <v>24.849</v>
      </c>
      <c r="T1128" s="96" t="s">
        <v>169</v>
      </c>
      <c r="U1128" s="96">
        <v>16.974</v>
      </c>
      <c r="V1128" s="96">
        <f t="shared" si="261"/>
        <v>2.4793646867743999</v>
      </c>
      <c r="W1128" s="96">
        <f t="shared" si="262"/>
        <v>32.247280000000003</v>
      </c>
      <c r="X1128" s="96">
        <f t="shared" si="263"/>
        <v>32.566560000000003</v>
      </c>
      <c r="Y1128" s="103">
        <f t="shared" si="264"/>
        <v>31.289439999999999</v>
      </c>
      <c r="Z1128" s="103">
        <f t="shared" si="265"/>
        <v>30.821826000000001</v>
      </c>
      <c r="AA1128" s="103">
        <f t="shared" si="266"/>
        <v>30.650880000000001</v>
      </c>
      <c r="AB1128" s="96"/>
      <c r="AC1128" s="96">
        <v>32.08</v>
      </c>
      <c r="AD1128" s="96">
        <v>31.25</v>
      </c>
      <c r="AE1128" s="96">
        <f t="shared" si="267"/>
        <v>1.0047607116011024</v>
      </c>
      <c r="AF1128" s="96">
        <f t="shared" si="274"/>
        <v>0.97876472062139808</v>
      </c>
      <c r="AG1128" s="96"/>
      <c r="AH1128" s="103">
        <f>IF(AND(M1128&lt;Variables!$G$6,M1128&gt;Variables!$G$5),0,1)</f>
        <v>1</v>
      </c>
      <c r="AI1128" s="103">
        <f t="shared" si="268"/>
        <v>0</v>
      </c>
      <c r="AJ1128" s="103">
        <f>IF(I1128&gt;Variables!$G$7,0,1)</f>
        <v>1</v>
      </c>
      <c r="AK1128" s="103">
        <f>IF(F1128&gt;Variables!$G$8,0,1)</f>
        <v>0</v>
      </c>
      <c r="AL1128" s="103">
        <f>IF(G1128&gt;Variables!$G$9,0,1)</f>
        <v>1</v>
      </c>
      <c r="AM1128" s="103">
        <f>IF(AND(K1128&gt;Variables!$G$10,K1128&lt;Variables!$G$11),0,1)</f>
        <v>0</v>
      </c>
      <c r="AN1128" s="103">
        <f>IF(H1128&lt;Variables!$G$13,1,0)</f>
        <v>0</v>
      </c>
      <c r="AO1128" s="101">
        <f>IF(R1128&lt;Variables!$G$12,0,1)</f>
        <v>0</v>
      </c>
      <c r="AP1128" s="104">
        <f t="shared" si="260"/>
        <v>1</v>
      </c>
      <c r="AQ1128" s="103"/>
      <c r="AR1128" s="103"/>
      <c r="AS1128" s="103"/>
      <c r="AT1128" s="103">
        <v>1</v>
      </c>
      <c r="AU1128" s="103"/>
      <c r="AV1128" s="96" t="str">
        <f t="shared" si="269"/>
        <v/>
      </c>
      <c r="AW1128" s="96">
        <f t="shared" si="270"/>
        <v>1</v>
      </c>
      <c r="AX1128" s="96" t="str">
        <f t="shared" si="271"/>
        <v/>
      </c>
      <c r="AY1128" s="96">
        <f t="shared" si="272"/>
        <v>1</v>
      </c>
      <c r="AZ1128" s="96">
        <f t="shared" si="273"/>
        <v>2.4756743267743997</v>
      </c>
      <c r="BA1128" s="96"/>
      <c r="BB1128" s="96"/>
      <c r="BC1128" s="96"/>
      <c r="BD1128" s="96"/>
      <c r="BE1128"/>
      <c r="BF1128"/>
      <c r="BG1128"/>
      <c r="BH1128"/>
      <c r="BI1128"/>
      <c r="BJ1128" s="83"/>
      <c r="BK1128" s="83"/>
    </row>
    <row r="1129" spans="1:63" ht="14.1" customHeight="1" x14ac:dyDescent="0.2">
      <c r="A1129" s="96"/>
      <c r="B1129" s="96"/>
      <c r="C1129" s="135">
        <v>44330.4375</v>
      </c>
      <c r="D1129" s="96" t="s">
        <v>182</v>
      </c>
      <c r="E1129" s="96">
        <v>25.635000000000002</v>
      </c>
      <c r="F1129" s="96">
        <v>10.78</v>
      </c>
      <c r="G1129" s="96">
        <v>6.81</v>
      </c>
      <c r="H1129" s="96">
        <v>2280</v>
      </c>
      <c r="I1129" s="96">
        <v>-80.099999999999994</v>
      </c>
      <c r="J1129" s="96" t="s">
        <v>76</v>
      </c>
      <c r="K1129" s="96">
        <v>67.62</v>
      </c>
      <c r="L1129" s="96">
        <v>25.376684999999998</v>
      </c>
      <c r="M1129" s="96">
        <v>1.0179229999999999</v>
      </c>
      <c r="N1129" s="96">
        <v>25.108460000000001</v>
      </c>
      <c r="O1129" s="96">
        <v>2.0970620000000002</v>
      </c>
      <c r="P1129" s="96">
        <v>2390000</v>
      </c>
      <c r="Q1129" s="96">
        <v>7858000</v>
      </c>
      <c r="R1129" s="96">
        <v>0.3</v>
      </c>
      <c r="S1129" s="96">
        <v>24.849</v>
      </c>
      <c r="T1129" s="96" t="s">
        <v>169</v>
      </c>
      <c r="U1129" s="96">
        <v>16.974</v>
      </c>
      <c r="V1129" s="96">
        <f t="shared" si="261"/>
        <v>2.4712786021851199</v>
      </c>
      <c r="W1129" s="97">
        <f t="shared" si="262"/>
        <v>25.891350000000003</v>
      </c>
      <c r="X1129" s="96">
        <f t="shared" si="263"/>
        <v>26.1477</v>
      </c>
      <c r="Y1129" s="96">
        <f t="shared" si="264"/>
        <v>25.122300000000003</v>
      </c>
      <c r="Z1129" s="96">
        <f t="shared" si="265"/>
        <v>25.108460000000001</v>
      </c>
      <c r="AA1129" s="96">
        <f t="shared" si="266"/>
        <v>24.6096</v>
      </c>
      <c r="AB1129" s="96"/>
      <c r="AC1129" s="96">
        <v>26.03</v>
      </c>
      <c r="AD1129" s="96">
        <v>25.38</v>
      </c>
      <c r="AE1129" s="97">
        <f t="shared" si="267"/>
        <v>1.015408621025941</v>
      </c>
      <c r="AF1129" s="96">
        <f t="shared" si="274"/>
        <v>0.99005266237565814</v>
      </c>
      <c r="AG1129" s="96"/>
      <c r="AH1129" s="97">
        <f>IF(AND(M1129&lt;Variables!$G$6,M1129&gt;Variables!$G$5),0,1)</f>
        <v>1</v>
      </c>
      <c r="AI1129" s="97">
        <f t="shared" si="268"/>
        <v>0</v>
      </c>
      <c r="AJ1129" s="97">
        <f>IF(I1129&gt;Variables!$G$7,0,1)</f>
        <v>1</v>
      </c>
      <c r="AK1129" s="97">
        <f>IF(F1129&gt;Variables!$G$8,0,1)</f>
        <v>0</v>
      </c>
      <c r="AL1129" s="97">
        <f>IF(G1129&gt;Variables!$G$9,0,1)</f>
        <v>1</v>
      </c>
      <c r="AM1129" s="97">
        <f>IF(AND(K1129&gt;Variables!$G$10,K1129&lt;Variables!$G$11),0,1)</f>
        <v>0</v>
      </c>
      <c r="AN1129" s="103">
        <f>IF(H1129&lt;Variables!$G$13,1,0)</f>
        <v>1</v>
      </c>
      <c r="AO1129" s="101">
        <f>IF(R1129&lt;Variables!$G$12,0,1)</f>
        <v>0</v>
      </c>
      <c r="AP1129" s="99">
        <f t="shared" si="260"/>
        <v>0</v>
      </c>
      <c r="AQ1129" s="97"/>
      <c r="AR1129" s="97"/>
      <c r="AS1129" s="97">
        <v>1</v>
      </c>
      <c r="AT1129" s="97"/>
      <c r="AU1129" s="97"/>
      <c r="AV1129" s="96">
        <f t="shared" si="269"/>
        <v>3</v>
      </c>
      <c r="AW1129" s="96" t="str">
        <f t="shared" si="270"/>
        <v/>
      </c>
      <c r="AX1129" s="96" t="str">
        <f t="shared" si="271"/>
        <v/>
      </c>
      <c r="AY1129" s="96">
        <f t="shared" si="272"/>
        <v>3</v>
      </c>
      <c r="AZ1129" s="96">
        <f t="shared" si="273"/>
        <v>2.46762712218512</v>
      </c>
      <c r="BA1129" s="96"/>
      <c r="BB1129" s="96"/>
      <c r="BC1129" s="96"/>
      <c r="BD1129" s="96"/>
      <c r="BE1129"/>
      <c r="BF1129"/>
      <c r="BG1129"/>
      <c r="BH1129"/>
      <c r="BI1129"/>
      <c r="BJ1129" s="83"/>
      <c r="BK1129" s="83"/>
    </row>
    <row r="1130" spans="1:63" ht="14.1" customHeight="1" x14ac:dyDescent="0.2">
      <c r="A1130" s="96"/>
      <c r="B1130" s="96"/>
      <c r="C1130" s="135">
        <v>44330.4375</v>
      </c>
      <c r="D1130" s="96" t="s">
        <v>186</v>
      </c>
      <c r="E1130" s="96">
        <v>16.440000000000001</v>
      </c>
      <c r="F1130" s="96">
        <v>12.35</v>
      </c>
      <c r="G1130" s="96">
        <v>7.8</v>
      </c>
      <c r="H1130" s="96">
        <v>2120</v>
      </c>
      <c r="I1130" s="96">
        <v>-36.290999999999997</v>
      </c>
      <c r="J1130" s="96" t="s">
        <v>78</v>
      </c>
      <c r="K1130" s="96">
        <v>67.680000000000007</v>
      </c>
      <c r="L1130" s="96">
        <v>16.172090000000001</v>
      </c>
      <c r="M1130" s="96">
        <v>1.65662</v>
      </c>
      <c r="N1130" s="96">
        <v>15.950398</v>
      </c>
      <c r="O1130" s="96">
        <v>3.069528</v>
      </c>
      <c r="P1130" s="96">
        <v>2894000</v>
      </c>
      <c r="Q1130" s="96">
        <v>9225000</v>
      </c>
      <c r="R1130" s="96">
        <v>0.31</v>
      </c>
      <c r="S1130" s="96">
        <v>24.849</v>
      </c>
      <c r="T1130" s="96" t="s">
        <v>169</v>
      </c>
      <c r="U1130" s="96">
        <v>16.974</v>
      </c>
      <c r="V1130" s="96">
        <f t="shared" si="261"/>
        <v>2.4225059278592003</v>
      </c>
      <c r="W1130" s="101">
        <f t="shared" si="262"/>
        <v>16.604400000000002</v>
      </c>
      <c r="X1130" s="101">
        <f t="shared" si="263"/>
        <v>16.768800000000002</v>
      </c>
      <c r="Y1130" s="96">
        <f t="shared" si="264"/>
        <v>16.1112</v>
      </c>
      <c r="Z1130" s="96">
        <f t="shared" si="265"/>
        <v>15.950398</v>
      </c>
      <c r="AA1130" s="96">
        <f t="shared" si="266"/>
        <v>15.782400000000001</v>
      </c>
      <c r="AB1130" s="96"/>
      <c r="AC1130" s="96">
        <v>16.87</v>
      </c>
      <c r="AD1130" s="96">
        <v>16.329999999999998</v>
      </c>
      <c r="AE1130" s="101">
        <f t="shared" si="267"/>
        <v>1.0261557177615572</v>
      </c>
      <c r="AF1130" s="96">
        <f t="shared" si="274"/>
        <v>0.99330900243308984</v>
      </c>
      <c r="AG1130" s="96"/>
      <c r="AH1130" s="101">
        <f>IF(AND(M1130&lt;Variables!$G$6,M1130&gt;Variables!$G$5),0,1)</f>
        <v>1</v>
      </c>
      <c r="AI1130" s="101">
        <f t="shared" si="268"/>
        <v>0</v>
      </c>
      <c r="AJ1130" s="101">
        <f>IF(I1130&gt;Variables!$G$7,0,1)</f>
        <v>1</v>
      </c>
      <c r="AK1130" s="101">
        <f>IF(F1130&gt;Variables!$G$8,0,1)</f>
        <v>0</v>
      </c>
      <c r="AL1130" s="101">
        <f>IF(G1130&gt;Variables!$G$9,0,1)</f>
        <v>1</v>
      </c>
      <c r="AM1130" s="101">
        <f>IF(AND(K1130&gt;Variables!$G$10,K1130&lt;Variables!$G$11),0,1)</f>
        <v>0</v>
      </c>
      <c r="AN1130" s="103">
        <f>IF(H1130&lt;Variables!$G$13,1,0)</f>
        <v>1</v>
      </c>
      <c r="AO1130" s="101">
        <f>IF(R1130&lt;Variables!$G$12,0,1)</f>
        <v>0</v>
      </c>
      <c r="AP1130" s="102">
        <f t="shared" si="260"/>
        <v>1</v>
      </c>
      <c r="AQ1130" s="101"/>
      <c r="AR1130" s="101">
        <v>1</v>
      </c>
      <c r="AS1130" s="101"/>
      <c r="AT1130" s="101"/>
      <c r="AU1130" s="101"/>
      <c r="AV1130" s="96">
        <f t="shared" si="269"/>
        <v>3</v>
      </c>
      <c r="AW1130" s="96" t="str">
        <f t="shared" si="270"/>
        <v/>
      </c>
      <c r="AX1130" s="96" t="str">
        <f t="shared" si="271"/>
        <v/>
      </c>
      <c r="AY1130" s="96">
        <f t="shared" si="272"/>
        <v>3</v>
      </c>
      <c r="AZ1130" s="96">
        <f t="shared" si="273"/>
        <v>2.4188512078592002</v>
      </c>
      <c r="BA1130" s="96"/>
      <c r="BB1130" s="96"/>
      <c r="BC1130" s="96"/>
      <c r="BD1130" s="96"/>
      <c r="BE1130"/>
      <c r="BF1130"/>
      <c r="BG1130"/>
      <c r="BH1130"/>
      <c r="BI1130"/>
      <c r="BJ1130" s="83"/>
      <c r="BK1130" s="83"/>
    </row>
    <row r="1131" spans="1:63" ht="14.1" customHeight="1" x14ac:dyDescent="0.2">
      <c r="A1131" s="96"/>
      <c r="B1131" s="96"/>
      <c r="C1131" s="135">
        <v>44330.4375</v>
      </c>
      <c r="D1131" s="96" t="s">
        <v>178</v>
      </c>
      <c r="E1131" s="96">
        <v>116.8</v>
      </c>
      <c r="F1131" s="96">
        <v>11.52</v>
      </c>
      <c r="G1131" s="96">
        <v>6.83</v>
      </c>
      <c r="H1131" s="96">
        <v>15830</v>
      </c>
      <c r="I1131" s="96">
        <v>-12.555999999999999</v>
      </c>
      <c r="J1131" s="96" t="s">
        <v>78</v>
      </c>
      <c r="K1131" s="96">
        <v>67.63</v>
      </c>
      <c r="L1131" s="96">
        <v>114.656735</v>
      </c>
      <c r="M1131" s="96">
        <v>1.8692880000000001</v>
      </c>
      <c r="N1131" s="96">
        <v>113.659188</v>
      </c>
      <c r="O1131" s="96">
        <v>2.76336</v>
      </c>
      <c r="P1131" s="96">
        <v>3718000</v>
      </c>
      <c r="Q1131" s="96">
        <v>10094000</v>
      </c>
      <c r="R1131" s="96">
        <v>0.37</v>
      </c>
      <c r="S1131" s="96">
        <v>24.849</v>
      </c>
      <c r="T1131" s="96" t="s">
        <v>169</v>
      </c>
      <c r="U1131" s="96">
        <v>16.974</v>
      </c>
      <c r="V1131" s="96">
        <f t="shared" si="261"/>
        <v>2.4058696909932795</v>
      </c>
      <c r="W1131" s="101">
        <f t="shared" si="262"/>
        <v>117.968</v>
      </c>
      <c r="X1131" s="101">
        <f t="shared" si="263"/>
        <v>119.136</v>
      </c>
      <c r="Y1131" s="98">
        <f t="shared" si="264"/>
        <v>114.464</v>
      </c>
      <c r="Z1131" s="98">
        <f t="shared" si="265"/>
        <v>113.659188</v>
      </c>
      <c r="AA1131" s="98">
        <f t="shared" si="266"/>
        <v>112.128</v>
      </c>
      <c r="AB1131" s="98"/>
      <c r="AC1131" s="98">
        <v>119.49</v>
      </c>
      <c r="AD1131" s="98">
        <v>116.29</v>
      </c>
      <c r="AE1131" s="101">
        <f t="shared" si="267"/>
        <v>1.0230308219178081</v>
      </c>
      <c r="AF1131" s="98">
        <f t="shared" si="274"/>
        <v>0.99563356164383565</v>
      </c>
      <c r="AG1131" s="98"/>
      <c r="AH1131" s="101">
        <f>IF(AND(M1131&lt;Variables!$G$6,M1131&gt;Variables!$G$5),0,1)</f>
        <v>1</v>
      </c>
      <c r="AI1131" s="101">
        <f t="shared" si="268"/>
        <v>0</v>
      </c>
      <c r="AJ1131" s="101">
        <f>IF(I1131&gt;Variables!$G$7,0,1)</f>
        <v>1</v>
      </c>
      <c r="AK1131" s="101">
        <f>IF(F1131&gt;Variables!$G$8,0,1)</f>
        <v>0</v>
      </c>
      <c r="AL1131" s="101">
        <f>IF(G1131&gt;Variables!$G$9,0,1)</f>
        <v>1</v>
      </c>
      <c r="AM1131" s="101">
        <f>IF(AND(K1131&gt;Variables!$G$10,K1131&lt;Variables!$G$11),0,1)</f>
        <v>0</v>
      </c>
      <c r="AN1131" s="103">
        <f>IF(H1131&lt;Variables!$G$13,1,0)</f>
        <v>0</v>
      </c>
      <c r="AO1131" s="101">
        <f>IF(R1131&lt;Variables!$G$12,0,1)</f>
        <v>0</v>
      </c>
      <c r="AP1131" s="102">
        <f t="shared" si="260"/>
        <v>1</v>
      </c>
      <c r="AQ1131" s="102"/>
      <c r="AR1131" s="102">
        <v>1</v>
      </c>
      <c r="AS1131" s="102"/>
      <c r="AT1131" s="102"/>
      <c r="AU1131" s="102"/>
      <c r="AV1131" s="96">
        <f t="shared" si="269"/>
        <v>3</v>
      </c>
      <c r="AW1131" s="96" t="str">
        <f t="shared" si="270"/>
        <v/>
      </c>
      <c r="AX1131" s="96" t="str">
        <f t="shared" si="271"/>
        <v/>
      </c>
      <c r="AY1131" s="96">
        <f t="shared" si="272"/>
        <v>3</v>
      </c>
      <c r="AZ1131" s="96">
        <f t="shared" si="273"/>
        <v>2.4022176709932799</v>
      </c>
      <c r="BA1131" s="96"/>
      <c r="BB1131" s="96"/>
      <c r="BC1131" s="96"/>
      <c r="BD1131" s="96"/>
      <c r="BE1131"/>
      <c r="BF1131"/>
      <c r="BG1131"/>
      <c r="BH1131"/>
      <c r="BI1131"/>
      <c r="BJ1131" s="83"/>
      <c r="BK1131" s="83"/>
    </row>
    <row r="1132" spans="1:63" ht="14.1" customHeight="1" x14ac:dyDescent="0.2">
      <c r="A1132" s="96"/>
      <c r="B1132" s="96"/>
      <c r="C1132" s="135">
        <v>44330.4375</v>
      </c>
      <c r="D1132" s="96" t="s">
        <v>170</v>
      </c>
      <c r="E1132" s="96">
        <v>11.2883</v>
      </c>
      <c r="F1132" s="96">
        <v>12.44</v>
      </c>
      <c r="G1132" s="96">
        <v>10.35</v>
      </c>
      <c r="H1132" s="96">
        <v>2340</v>
      </c>
      <c r="I1132" s="96">
        <v>-84.789000000000001</v>
      </c>
      <c r="J1132" s="96" t="s">
        <v>78</v>
      </c>
      <c r="K1132" s="96">
        <v>68.94</v>
      </c>
      <c r="L1132" s="96">
        <v>11.162675</v>
      </c>
      <c r="M1132" s="96">
        <v>1.125402</v>
      </c>
      <c r="N1132" s="96">
        <v>11.016748</v>
      </c>
      <c r="O1132" s="96">
        <v>2.4649019999999999</v>
      </c>
      <c r="P1132" s="96">
        <v>2356000</v>
      </c>
      <c r="Q1132" s="96">
        <v>3849000</v>
      </c>
      <c r="R1132" s="96">
        <v>0.61</v>
      </c>
      <c r="S1132" s="96">
        <v>24.849</v>
      </c>
      <c r="T1132" s="96" t="s">
        <v>169</v>
      </c>
      <c r="U1132" s="96">
        <v>16.974</v>
      </c>
      <c r="V1132" s="96">
        <f t="shared" si="261"/>
        <v>2.4723998991145599</v>
      </c>
      <c r="W1132" s="97">
        <f t="shared" si="262"/>
        <v>11.401183</v>
      </c>
      <c r="X1132" s="96">
        <f t="shared" si="263"/>
        <v>11.514066</v>
      </c>
      <c r="Y1132" s="96">
        <f t="shared" si="264"/>
        <v>11.062533999999999</v>
      </c>
      <c r="Z1132" s="96">
        <f t="shared" si="265"/>
        <v>11.016748</v>
      </c>
      <c r="AA1132" s="96">
        <f t="shared" si="266"/>
        <v>10.836767999999999</v>
      </c>
      <c r="AB1132" s="96"/>
      <c r="AC1132" s="96">
        <v>11.45</v>
      </c>
      <c r="AD1132" s="96">
        <v>11.24</v>
      </c>
      <c r="AE1132" s="97">
        <f t="shared" si="267"/>
        <v>1.0143245661437064</v>
      </c>
      <c r="AF1132" s="96">
        <f t="shared" si="274"/>
        <v>0.99572123348954233</v>
      </c>
      <c r="AG1132" s="96"/>
      <c r="AH1132" s="97">
        <f>IF(AND(M1132&lt;Variables!$G$6,M1132&gt;Variables!$G$5),0,1)</f>
        <v>1</v>
      </c>
      <c r="AI1132" s="97">
        <f t="shared" si="268"/>
        <v>0</v>
      </c>
      <c r="AJ1132" s="97">
        <f>IF(I1132&gt;Variables!$G$7,0,1)</f>
        <v>1</v>
      </c>
      <c r="AK1132" s="97">
        <f>IF(F1132&gt;Variables!$G$8,0,1)</f>
        <v>0</v>
      </c>
      <c r="AL1132" s="97">
        <f>IF(G1132&gt;Variables!$G$9,0,1)</f>
        <v>1</v>
      </c>
      <c r="AM1132" s="97">
        <f>IF(AND(K1132&gt;Variables!$G$10,K1132&lt;Variables!$G$11),0,1)</f>
        <v>0</v>
      </c>
      <c r="AN1132" s="103">
        <f>IF(H1132&lt;Variables!$G$13,1,0)</f>
        <v>1</v>
      </c>
      <c r="AO1132" s="101">
        <f>IF(R1132&lt;Variables!$G$12,0,1)</f>
        <v>0</v>
      </c>
      <c r="AP1132" s="99">
        <f t="shared" si="260"/>
        <v>1</v>
      </c>
      <c r="AQ1132" s="99"/>
      <c r="AR1132" s="99"/>
      <c r="AS1132" s="99">
        <v>1</v>
      </c>
      <c r="AT1132" s="99"/>
      <c r="AU1132" s="99"/>
      <c r="AV1132" s="96">
        <f t="shared" si="269"/>
        <v>3</v>
      </c>
      <c r="AW1132" s="96" t="str">
        <f t="shared" si="270"/>
        <v/>
      </c>
      <c r="AX1132" s="96" t="str">
        <f t="shared" si="271"/>
        <v/>
      </c>
      <c r="AY1132" s="96">
        <f t="shared" si="272"/>
        <v>3</v>
      </c>
      <c r="AZ1132" s="96">
        <f t="shared" si="273"/>
        <v>2.4686771391145599</v>
      </c>
      <c r="BA1132" s="96"/>
      <c r="BB1132" s="96"/>
      <c r="BC1132" s="96"/>
      <c r="BD1132" s="96"/>
      <c r="BE1132"/>
      <c r="BF1132"/>
      <c r="BG1132"/>
      <c r="BH1132"/>
      <c r="BI1132"/>
      <c r="BJ1132" s="83"/>
      <c r="BK1132" s="83"/>
    </row>
    <row r="1133" spans="1:63" ht="14.1" customHeight="1" x14ac:dyDescent="0.2">
      <c r="A1133" s="96"/>
      <c r="B1133" s="96"/>
      <c r="C1133" s="141">
        <v>44330.458333333336</v>
      </c>
      <c r="D1133" s="89" t="s">
        <v>189</v>
      </c>
      <c r="E1133" s="89">
        <v>8.99</v>
      </c>
      <c r="F1133" s="89">
        <v>16.600000000000001</v>
      </c>
      <c r="G1133" s="89">
        <v>18.29</v>
      </c>
      <c r="H1133" s="89">
        <v>12.8</v>
      </c>
      <c r="I1133" s="89">
        <v>-0.79900000000000004</v>
      </c>
      <c r="J1133" s="89" t="s">
        <v>76</v>
      </c>
      <c r="K1133" s="89">
        <v>48.31</v>
      </c>
      <c r="L1133" s="89">
        <v>8.9693629999999995</v>
      </c>
      <c r="M1133" s="89">
        <v>0.23008100000000001</v>
      </c>
      <c r="N1133" s="89">
        <v>9.3090309999999992</v>
      </c>
      <c r="O1133" s="89">
        <v>-3.4271090000000002</v>
      </c>
      <c r="P1133" s="89">
        <v>1250000</v>
      </c>
      <c r="Q1133" s="89">
        <v>734100</v>
      </c>
      <c r="R1133" s="89">
        <v>1.7</v>
      </c>
      <c r="S1133" s="89">
        <v>26.099</v>
      </c>
      <c r="T1133" s="89">
        <v>12.172000000000001</v>
      </c>
      <c r="U1133" s="89">
        <v>18.273199999999999</v>
      </c>
      <c r="V1133" s="89">
        <f t="shared" si="261"/>
        <v>2.3446324549383202</v>
      </c>
      <c r="W1133" s="89">
        <f t="shared" si="262"/>
        <v>9.0799000000000003</v>
      </c>
      <c r="X1133" s="89">
        <f t="shared" si="263"/>
        <v>9.1698000000000004</v>
      </c>
      <c r="Y1133" s="89">
        <f t="shared" si="264"/>
        <v>8.8102</v>
      </c>
      <c r="Z1133" s="89">
        <f t="shared" si="265"/>
        <v>9.3090309999999992</v>
      </c>
      <c r="AA1133" s="89">
        <f t="shared" si="266"/>
        <v>8.6303999999999998</v>
      </c>
      <c r="AB1133" s="96"/>
      <c r="AC1133" s="96">
        <v>9.1300000000000008</v>
      </c>
      <c r="AD1133" s="96">
        <v>8.7100000000000009</v>
      </c>
      <c r="AE1133" s="97">
        <f t="shared" si="267"/>
        <v>1.0155728587319244</v>
      </c>
      <c r="AF1133" s="96">
        <f t="shared" si="274"/>
        <v>0.96885428253615136</v>
      </c>
      <c r="AG1133" s="96"/>
      <c r="AH1133" s="103">
        <f>IF(AND(M1133&lt;Variables!$G$6,M1133&gt;Variables!$G$5),0,1)</f>
        <v>1</v>
      </c>
      <c r="AI1133" s="103">
        <f t="shared" si="268"/>
        <v>1</v>
      </c>
      <c r="AJ1133" s="103">
        <f>IF(I1133&gt;Variables!$G$7,0,1)</f>
        <v>1</v>
      </c>
      <c r="AK1133" s="103">
        <f>IF(F1133&gt;Variables!$G$8,0,1)</f>
        <v>0</v>
      </c>
      <c r="AL1133" s="103">
        <f>IF(G1133&gt;Variables!$G$9,0,1)</f>
        <v>0</v>
      </c>
      <c r="AM1133" s="103">
        <f>IF(AND(K1133&gt;Variables!$G$10,K1133&lt;Variables!$G$11),0,1)</f>
        <v>1</v>
      </c>
      <c r="AN1133" s="103">
        <f>IF(H1133&lt;Variables!$G$13,1,0)</f>
        <v>1</v>
      </c>
      <c r="AO1133" s="101">
        <f>IF(R1133&lt;Variables!$G$12,0,1)</f>
        <v>0</v>
      </c>
      <c r="AP1133" s="104">
        <f t="shared" si="260"/>
        <v>0</v>
      </c>
      <c r="AQ1133" s="104"/>
      <c r="AR1133" s="104"/>
      <c r="AS1133" s="104"/>
      <c r="AT1133" s="104">
        <v>1</v>
      </c>
      <c r="AU1133" s="104"/>
      <c r="AV1133" s="96">
        <f t="shared" si="269"/>
        <v>3</v>
      </c>
      <c r="AW1133" s="96" t="str">
        <f t="shared" si="270"/>
        <v/>
      </c>
      <c r="AX1133" s="96" t="str">
        <f t="shared" si="271"/>
        <v/>
      </c>
      <c r="AY1133" s="96">
        <f t="shared" si="272"/>
        <v>3</v>
      </c>
      <c r="AZ1133" s="96">
        <f t="shared" si="273"/>
        <v>2.3420237149383203</v>
      </c>
      <c r="BA1133" s="96"/>
      <c r="BB1133" s="96"/>
      <c r="BC1133" s="96"/>
      <c r="BD1133" s="96"/>
      <c r="BE1133"/>
      <c r="BF1133"/>
      <c r="BG1133"/>
      <c r="BH1133"/>
      <c r="BI1133"/>
      <c r="BJ1133" s="83"/>
      <c r="BK1133" s="83"/>
    </row>
    <row r="1134" spans="1:63" ht="14.1" customHeight="1" x14ac:dyDescent="0.2">
      <c r="A1134" s="96"/>
      <c r="B1134" s="96"/>
      <c r="C1134" s="141">
        <v>44330.458333333336</v>
      </c>
      <c r="D1134" s="89" t="s">
        <v>170</v>
      </c>
      <c r="E1134" s="89">
        <v>11.43</v>
      </c>
      <c r="F1134" s="89">
        <v>13.13</v>
      </c>
      <c r="G1134" s="89">
        <v>11.73</v>
      </c>
      <c r="H1134" s="89">
        <v>2340</v>
      </c>
      <c r="I1134" s="89">
        <v>-84.807000000000002</v>
      </c>
      <c r="J1134" s="89" t="s">
        <v>78</v>
      </c>
      <c r="K1134" s="89">
        <v>57.5</v>
      </c>
      <c r="L1134" s="89">
        <v>11.3811</v>
      </c>
      <c r="M1134" s="89">
        <v>0.42965999999999999</v>
      </c>
      <c r="N1134" s="89">
        <v>11.27882</v>
      </c>
      <c r="O1134" s="89">
        <v>1.3403879999999999</v>
      </c>
      <c r="P1134" s="89">
        <v>2867000</v>
      </c>
      <c r="Q1134" s="89">
        <v>3849000</v>
      </c>
      <c r="R1134" s="89">
        <v>0.74</v>
      </c>
      <c r="S1134" s="89">
        <v>26.099</v>
      </c>
      <c r="T1134" s="89">
        <v>12.172000000000001</v>
      </c>
      <c r="U1134" s="89">
        <v>18.273199999999999</v>
      </c>
      <c r="V1134" s="89">
        <f t="shared" si="261"/>
        <v>2.4242224044000005</v>
      </c>
      <c r="W1134" s="89">
        <f t="shared" si="262"/>
        <v>11.5443</v>
      </c>
      <c r="X1134" s="89">
        <f t="shared" si="263"/>
        <v>11.6586</v>
      </c>
      <c r="Y1134" s="121">
        <f t="shared" si="264"/>
        <v>11.2014</v>
      </c>
      <c r="Z1134" s="121">
        <f t="shared" si="265"/>
        <v>11.27882</v>
      </c>
      <c r="AA1134" s="121">
        <f t="shared" si="266"/>
        <v>10.972799999999999</v>
      </c>
      <c r="AB1134" s="96"/>
      <c r="AC1134" s="96">
        <v>11.48</v>
      </c>
      <c r="AD1134" s="96">
        <v>11.28</v>
      </c>
      <c r="AE1134" s="96">
        <f t="shared" si="267"/>
        <v>1.0043744531933509</v>
      </c>
      <c r="AF1134" s="96">
        <f t="shared" si="274"/>
        <v>0.98687664041994749</v>
      </c>
      <c r="AG1134" s="96"/>
      <c r="AH1134" s="105">
        <f>IF(AND(M1134&lt;Variables!$G$6,M1134&gt;Variables!$G$5),0,1)</f>
        <v>1</v>
      </c>
      <c r="AI1134" s="105">
        <f t="shared" si="268"/>
        <v>0</v>
      </c>
      <c r="AJ1134" s="105">
        <f>IF(I1134&gt;Variables!$G$7,0,1)</f>
        <v>1</v>
      </c>
      <c r="AK1134" s="105">
        <f>IF(F1134&gt;Variables!$G$8,0,1)</f>
        <v>0</v>
      </c>
      <c r="AL1134" s="105">
        <f>IF(G1134&gt;Variables!$G$9,0,1)</f>
        <v>1</v>
      </c>
      <c r="AM1134" s="105">
        <f>IF(AND(K1134&gt;Variables!$G$10,K1134&lt;Variables!$G$11),0,1)</f>
        <v>0</v>
      </c>
      <c r="AN1134" s="103">
        <f>IF(H1134&lt;Variables!$G$13,1,0)</f>
        <v>1</v>
      </c>
      <c r="AO1134" s="101">
        <f>IF(R1134&lt;Variables!$G$12,0,1)</f>
        <v>0</v>
      </c>
      <c r="AP1134" s="106">
        <f t="shared" si="260"/>
        <v>1</v>
      </c>
      <c r="AQ1134" s="106"/>
      <c r="AR1134" s="106"/>
      <c r="AS1134" s="106"/>
      <c r="AT1134" s="106"/>
      <c r="AU1134" s="106">
        <v>1</v>
      </c>
      <c r="AV1134" s="96" t="str">
        <f t="shared" si="269"/>
        <v/>
      </c>
      <c r="AW1134" s="96" t="str">
        <f t="shared" si="270"/>
        <v/>
      </c>
      <c r="AX1134" s="96">
        <f t="shared" si="271"/>
        <v>2</v>
      </c>
      <c r="AY1134" s="96">
        <f t="shared" si="272"/>
        <v>2</v>
      </c>
      <c r="AZ1134" s="96">
        <f t="shared" si="273"/>
        <v>2.4211174044000003</v>
      </c>
      <c r="BA1134" s="96"/>
      <c r="BB1134" s="96"/>
      <c r="BC1134" s="96"/>
      <c r="BD1134" s="96"/>
      <c r="BE1134"/>
      <c r="BF1134"/>
      <c r="BG1134"/>
      <c r="BH1134"/>
      <c r="BI1134"/>
      <c r="BJ1134" s="83"/>
      <c r="BK1134" s="83"/>
    </row>
    <row r="1135" spans="1:63" ht="14.1" customHeight="1" x14ac:dyDescent="0.2">
      <c r="A1135" s="96"/>
      <c r="B1135" s="96"/>
      <c r="C1135" s="141">
        <v>44330.458333333336</v>
      </c>
      <c r="D1135" s="89" t="s">
        <v>172</v>
      </c>
      <c r="E1135" s="89">
        <v>138</v>
      </c>
      <c r="F1135" s="89">
        <v>19.14</v>
      </c>
      <c r="G1135" s="89">
        <v>10.4</v>
      </c>
      <c r="H1135" s="89">
        <v>36980</v>
      </c>
      <c r="I1135" s="89">
        <v>-24.978999999999999</v>
      </c>
      <c r="J1135" s="89" t="s">
        <v>76</v>
      </c>
      <c r="K1135" s="89">
        <v>53.98</v>
      </c>
      <c r="L1135" s="89">
        <v>138.46078499999999</v>
      </c>
      <c r="M1135" s="89">
        <v>-0.332791</v>
      </c>
      <c r="N1135" s="89">
        <v>135.674938</v>
      </c>
      <c r="O1135" s="89">
        <v>1.7137</v>
      </c>
      <c r="P1135" s="89">
        <v>6137000</v>
      </c>
      <c r="Q1135" s="89">
        <v>3236000</v>
      </c>
      <c r="R1135" s="89">
        <v>1.9</v>
      </c>
      <c r="S1135" s="89">
        <v>26.099</v>
      </c>
      <c r="T1135" s="89">
        <v>12.172000000000001</v>
      </c>
      <c r="U1135" s="89">
        <v>18.273199999999999</v>
      </c>
      <c r="V1135" s="89">
        <f t="shared" si="261"/>
        <v>2.42071054562384</v>
      </c>
      <c r="W1135" s="115">
        <f t="shared" si="262"/>
        <v>139.38</v>
      </c>
      <c r="X1135" s="89">
        <f t="shared" si="263"/>
        <v>140.76</v>
      </c>
      <c r="Y1135" s="89">
        <f t="shared" si="264"/>
        <v>135.24</v>
      </c>
      <c r="Z1135" s="89">
        <f t="shared" si="265"/>
        <v>135.674938</v>
      </c>
      <c r="AA1135" s="89">
        <f t="shared" si="266"/>
        <v>132.47999999999999</v>
      </c>
      <c r="AB1135" s="96"/>
      <c r="AC1135" s="96">
        <v>140.5</v>
      </c>
      <c r="AD1135" s="96"/>
      <c r="AE1135" s="97">
        <f t="shared" si="267"/>
        <v>1.0181159420289856</v>
      </c>
      <c r="AF1135" s="96">
        <f t="shared" si="274"/>
        <v>0</v>
      </c>
      <c r="AG1135" s="96"/>
      <c r="AH1135" s="97">
        <f>IF(AND(M1135&lt;Variables!$G$6,M1135&gt;Variables!$G$5),0,1)</f>
        <v>1</v>
      </c>
      <c r="AI1135" s="97">
        <f t="shared" si="268"/>
        <v>0</v>
      </c>
      <c r="AJ1135" s="97">
        <f>IF(I1135&gt;Variables!$G$7,0,1)</f>
        <v>1</v>
      </c>
      <c r="AK1135" s="97">
        <f>IF(F1135&gt;Variables!$G$8,0,1)</f>
        <v>0</v>
      </c>
      <c r="AL1135" s="97">
        <f>IF(G1135&gt;Variables!$G$9,0,1)</f>
        <v>1</v>
      </c>
      <c r="AM1135" s="97">
        <f>IF(AND(K1135&gt;Variables!$G$10,K1135&lt;Variables!$G$11),0,1)</f>
        <v>0</v>
      </c>
      <c r="AN1135" s="103">
        <f>IF(H1135&lt;Variables!$G$13,1,0)</f>
        <v>0</v>
      </c>
      <c r="AO1135" s="101">
        <f>IF(R1135&lt;Variables!$G$12,0,1)</f>
        <v>0</v>
      </c>
      <c r="AP1135" s="99">
        <f t="shared" ref="AP1135:AP1198" si="275">IF(J1135="Pass", 0,1)</f>
        <v>0</v>
      </c>
      <c r="AQ1135" s="99"/>
      <c r="AR1135" s="99"/>
      <c r="AS1135" s="99">
        <v>1</v>
      </c>
      <c r="AT1135" s="99"/>
      <c r="AU1135" s="99"/>
      <c r="AV1135" s="96">
        <f t="shared" si="269"/>
        <v>3</v>
      </c>
      <c r="AW1135" s="96" t="str">
        <f t="shared" si="270"/>
        <v/>
      </c>
      <c r="AX1135" s="96" t="str">
        <f t="shared" si="271"/>
        <v/>
      </c>
      <c r="AY1135" s="96">
        <f t="shared" si="272"/>
        <v>3</v>
      </c>
      <c r="AZ1135" s="96">
        <f t="shared" si="273"/>
        <v>2.4177956256238402</v>
      </c>
      <c r="BA1135" s="96"/>
      <c r="BB1135" s="96"/>
      <c r="BC1135" s="96"/>
      <c r="BD1135" s="96"/>
      <c r="BE1135"/>
      <c r="BF1135"/>
      <c r="BG1135"/>
      <c r="BH1135"/>
      <c r="BI1135"/>
      <c r="BJ1135" s="83"/>
      <c r="BK1135" s="83"/>
    </row>
    <row r="1136" spans="1:63" ht="14.1" customHeight="1" x14ac:dyDescent="0.2">
      <c r="A1136" s="96"/>
      <c r="B1136" s="96"/>
      <c r="C1136" s="141">
        <v>44330.458333333336</v>
      </c>
      <c r="D1136" s="89" t="s">
        <v>173</v>
      </c>
      <c r="E1136" s="89">
        <v>125.07</v>
      </c>
      <c r="F1136" s="89">
        <v>22.02</v>
      </c>
      <c r="G1136" s="89">
        <v>15.75</v>
      </c>
      <c r="H1136" s="89">
        <v>2220</v>
      </c>
      <c r="I1136" s="89">
        <v>176.661</v>
      </c>
      <c r="J1136" s="89" t="s">
        <v>76</v>
      </c>
      <c r="K1136" s="89">
        <v>41.3</v>
      </c>
      <c r="L1136" s="89">
        <v>125.99866299999999</v>
      </c>
      <c r="M1136" s="89">
        <v>-0.73704199999999997</v>
      </c>
      <c r="N1136" s="89">
        <v>126.66448200000001</v>
      </c>
      <c r="O1136" s="89">
        <v>-1.258823</v>
      </c>
      <c r="P1136" s="89">
        <v>454737</v>
      </c>
      <c r="Q1136" s="89">
        <v>307409</v>
      </c>
      <c r="R1136" s="89">
        <v>1.48</v>
      </c>
      <c r="S1136" s="89">
        <v>26.099</v>
      </c>
      <c r="T1136" s="89">
        <v>12.172000000000001</v>
      </c>
      <c r="U1136" s="89">
        <v>18.273199999999999</v>
      </c>
      <c r="V1136" s="89">
        <f t="shared" si="261"/>
        <v>2.2775124695248001</v>
      </c>
      <c r="W1136" s="89">
        <f t="shared" si="262"/>
        <v>126.32069999999999</v>
      </c>
      <c r="X1136" s="89">
        <f t="shared" si="263"/>
        <v>127.5714</v>
      </c>
      <c r="Y1136" s="121">
        <f t="shared" si="264"/>
        <v>122.56859999999999</v>
      </c>
      <c r="Z1136" s="121">
        <f t="shared" si="265"/>
        <v>126.66448200000001</v>
      </c>
      <c r="AA1136" s="121">
        <f t="shared" si="266"/>
        <v>120.06719999999999</v>
      </c>
      <c r="AB1136" s="96"/>
      <c r="AC1136" s="96"/>
      <c r="AD1136" s="96">
        <v>120.6</v>
      </c>
      <c r="AE1136" s="96">
        <f t="shared" si="267"/>
        <v>0</v>
      </c>
      <c r="AF1136" s="96">
        <f t="shared" si="274"/>
        <v>0.96426001439194053</v>
      </c>
      <c r="AG1136" s="96"/>
      <c r="AH1136" s="105">
        <f>IF(AND(M1136&lt;Variables!$G$6,M1136&gt;Variables!$G$5),0,1)</f>
        <v>1</v>
      </c>
      <c r="AI1136" s="105">
        <f t="shared" si="268"/>
        <v>1</v>
      </c>
      <c r="AJ1136" s="105">
        <f>IF(I1136&gt;Variables!$G$7,0,1)</f>
        <v>0</v>
      </c>
      <c r="AK1136" s="105">
        <f>IF(F1136&gt;Variables!$G$8,0,1)</f>
        <v>0</v>
      </c>
      <c r="AL1136" s="105">
        <f>IF(G1136&gt;Variables!$G$9,0,1)</f>
        <v>0</v>
      </c>
      <c r="AM1136" s="105">
        <f>IF(AND(K1136&gt;Variables!$G$10,K1136&lt;Variables!$G$11),0,1)</f>
        <v>1</v>
      </c>
      <c r="AN1136" s="103">
        <f>IF(H1136&lt;Variables!$G$13,1,0)</f>
        <v>1</v>
      </c>
      <c r="AO1136" s="101">
        <f>IF(R1136&lt;Variables!$G$12,0,1)</f>
        <v>0</v>
      </c>
      <c r="AP1136" s="106">
        <f t="shared" si="275"/>
        <v>0</v>
      </c>
      <c r="AQ1136" s="106"/>
      <c r="AR1136" s="106"/>
      <c r="AS1136" s="106"/>
      <c r="AT1136" s="106"/>
      <c r="AU1136" s="106">
        <v>1</v>
      </c>
      <c r="AV1136" s="96" t="str">
        <f t="shared" si="269"/>
        <v/>
      </c>
      <c r="AW1136" s="96" t="str">
        <f t="shared" si="270"/>
        <v/>
      </c>
      <c r="AX1136" s="96">
        <f t="shared" si="271"/>
        <v>2</v>
      </c>
      <c r="AY1136" s="96">
        <f t="shared" si="272"/>
        <v>2</v>
      </c>
      <c r="AZ1136" s="96">
        <f t="shared" si="273"/>
        <v>2.2752822695248001</v>
      </c>
      <c r="BA1136" s="96"/>
      <c r="BB1136" s="96"/>
      <c r="BC1136" s="96"/>
      <c r="BD1136" s="96"/>
      <c r="BE1136"/>
      <c r="BF1136"/>
      <c r="BG1136"/>
      <c r="BH1136"/>
      <c r="BI1136"/>
      <c r="BJ1136" s="83"/>
      <c r="BK1136" s="83"/>
    </row>
    <row r="1137" spans="1:63" ht="14.1" customHeight="1" x14ac:dyDescent="0.2">
      <c r="A1137" s="96"/>
      <c r="B1137" s="96"/>
      <c r="C1137" s="141">
        <v>44330.458333333336</v>
      </c>
      <c r="D1137" s="89" t="s">
        <v>177</v>
      </c>
      <c r="E1137" s="89">
        <v>42.814999999999998</v>
      </c>
      <c r="F1137" s="89">
        <v>14.9</v>
      </c>
      <c r="G1137" s="89">
        <v>5.72</v>
      </c>
      <c r="H1137" s="89">
        <v>13190</v>
      </c>
      <c r="I1137" s="89">
        <v>-71.733000000000004</v>
      </c>
      <c r="J1137" s="89" t="s">
        <v>78</v>
      </c>
      <c r="K1137" s="89">
        <v>54.51</v>
      </c>
      <c r="L1137" s="89">
        <v>42.912750000000003</v>
      </c>
      <c r="M1137" s="89">
        <v>-0.22778799999999999</v>
      </c>
      <c r="N1137" s="89">
        <v>42.386752000000001</v>
      </c>
      <c r="O1137" s="89">
        <v>1.010335</v>
      </c>
      <c r="P1137" s="89">
        <v>7577000</v>
      </c>
      <c r="Q1137" s="89">
        <v>8785000</v>
      </c>
      <c r="R1137" s="89">
        <v>0.86</v>
      </c>
      <c r="S1137" s="89">
        <v>26.099</v>
      </c>
      <c r="T1137" s="89">
        <v>12.172000000000001</v>
      </c>
      <c r="U1137" s="89">
        <v>18.273199999999999</v>
      </c>
      <c r="V1137" s="89">
        <f t="shared" si="261"/>
        <v>2.4226129993654397</v>
      </c>
      <c r="W1137" s="89">
        <f t="shared" si="262"/>
        <v>43.24315</v>
      </c>
      <c r="X1137" s="89">
        <f t="shared" si="263"/>
        <v>43.671299999999995</v>
      </c>
      <c r="Y1137" s="121">
        <f t="shared" si="264"/>
        <v>41.9587</v>
      </c>
      <c r="Z1137" s="121">
        <f t="shared" si="265"/>
        <v>42.386752000000001</v>
      </c>
      <c r="AA1137" s="121">
        <f t="shared" si="266"/>
        <v>41.102399999999996</v>
      </c>
      <c r="AB1137" s="96"/>
      <c r="AC1137" s="96"/>
      <c r="AD1137" s="96">
        <v>42.16</v>
      </c>
      <c r="AE1137" s="96">
        <f t="shared" si="267"/>
        <v>0</v>
      </c>
      <c r="AF1137" s="96">
        <f t="shared" si="274"/>
        <v>0.98470162326287514</v>
      </c>
      <c r="AG1137" s="96"/>
      <c r="AH1137" s="105">
        <f>IF(AND(M1137&lt;Variables!$G$6,M1137&gt;Variables!$G$5),0,1)</f>
        <v>1</v>
      </c>
      <c r="AI1137" s="105">
        <f t="shared" si="268"/>
        <v>0</v>
      </c>
      <c r="AJ1137" s="105">
        <f>IF(I1137&gt;Variables!$G$7,0,1)</f>
        <v>1</v>
      </c>
      <c r="AK1137" s="105">
        <f>IF(F1137&gt;Variables!$G$8,0,1)</f>
        <v>0</v>
      </c>
      <c r="AL1137" s="105">
        <f>IF(G1137&gt;Variables!$G$9,0,1)</f>
        <v>1</v>
      </c>
      <c r="AM1137" s="105">
        <f>IF(AND(K1137&gt;Variables!$G$10,K1137&lt;Variables!$G$11),0,1)</f>
        <v>0</v>
      </c>
      <c r="AN1137" s="103">
        <f>IF(H1137&lt;Variables!$G$13,1,0)</f>
        <v>0</v>
      </c>
      <c r="AO1137" s="101">
        <f>IF(R1137&lt;Variables!$G$12,0,1)</f>
        <v>0</v>
      </c>
      <c r="AP1137" s="106">
        <f t="shared" si="275"/>
        <v>1</v>
      </c>
      <c r="AQ1137" s="106"/>
      <c r="AR1137" s="106"/>
      <c r="AS1137" s="106"/>
      <c r="AT1137" s="106"/>
      <c r="AU1137" s="106">
        <v>1</v>
      </c>
      <c r="AV1137" s="96" t="str">
        <f t="shared" si="269"/>
        <v/>
      </c>
      <c r="AW1137" s="96" t="str">
        <f t="shared" si="270"/>
        <v/>
      </c>
      <c r="AX1137" s="96">
        <f t="shared" si="271"/>
        <v>2</v>
      </c>
      <c r="AY1137" s="96">
        <f t="shared" si="272"/>
        <v>2</v>
      </c>
      <c r="AZ1137" s="96">
        <f t="shared" si="273"/>
        <v>2.4196694593654398</v>
      </c>
      <c r="BA1137" s="96"/>
      <c r="BB1137" s="96"/>
      <c r="BC1137" s="96"/>
      <c r="BD1137" s="96"/>
      <c r="BE1137"/>
      <c r="BF1137"/>
      <c r="BG1137"/>
      <c r="BH1137"/>
      <c r="BI1137"/>
      <c r="BJ1137" s="83"/>
      <c r="BK1137" s="83"/>
    </row>
    <row r="1138" spans="1:63" ht="14.1" customHeight="1" x14ac:dyDescent="0.2">
      <c r="A1138" s="96"/>
      <c r="B1138" s="96"/>
      <c r="C1138" s="141">
        <v>44330.458333333336</v>
      </c>
      <c r="D1138" s="89" t="s">
        <v>117</v>
      </c>
      <c r="E1138" s="89">
        <v>20.58</v>
      </c>
      <c r="F1138" s="89">
        <v>12.42</v>
      </c>
      <c r="G1138" s="89">
        <v>10.11</v>
      </c>
      <c r="H1138" s="89">
        <v>2540</v>
      </c>
      <c r="I1138" s="89">
        <v>-85.033000000000001</v>
      </c>
      <c r="J1138" s="89" t="s">
        <v>76</v>
      </c>
      <c r="K1138" s="89">
        <v>57</v>
      </c>
      <c r="L1138" s="89">
        <v>20.561344999999999</v>
      </c>
      <c r="M1138" s="89">
        <v>9.0729000000000004E-2</v>
      </c>
      <c r="N1138" s="89">
        <v>20.296389999999999</v>
      </c>
      <c r="O1138" s="89">
        <v>1.3973420000000001</v>
      </c>
      <c r="P1138" s="89">
        <v>8223000</v>
      </c>
      <c r="Q1138" s="89">
        <v>15608000</v>
      </c>
      <c r="R1138" s="89">
        <v>0.53</v>
      </c>
      <c r="S1138" s="89">
        <v>26.099</v>
      </c>
      <c r="T1138" s="89">
        <v>12.172000000000001</v>
      </c>
      <c r="U1138" s="89">
        <v>18.273199999999999</v>
      </c>
      <c r="V1138" s="89">
        <f t="shared" si="261"/>
        <v>2.4353268685360003</v>
      </c>
      <c r="W1138" s="115">
        <f t="shared" si="262"/>
        <v>20.785799999999998</v>
      </c>
      <c r="X1138" s="89">
        <f t="shared" si="263"/>
        <v>20.991599999999998</v>
      </c>
      <c r="Y1138" s="89">
        <f t="shared" si="264"/>
        <v>20.168399999999998</v>
      </c>
      <c r="Z1138" s="89">
        <f t="shared" si="265"/>
        <v>20.296389999999999</v>
      </c>
      <c r="AA1138" s="89">
        <f t="shared" si="266"/>
        <v>19.756799999999998</v>
      </c>
      <c r="AB1138" s="96"/>
      <c r="AC1138" s="96">
        <v>20.86</v>
      </c>
      <c r="AD1138" s="96">
        <v>20.309999999999999</v>
      </c>
      <c r="AE1138" s="97">
        <f t="shared" si="267"/>
        <v>1.0136054421768708</v>
      </c>
      <c r="AF1138" s="96">
        <f t="shared" si="274"/>
        <v>0.98688046647230321</v>
      </c>
      <c r="AG1138" s="96"/>
      <c r="AH1138" s="97">
        <f>IF(AND(M1138&lt;Variables!$G$6,M1138&gt;Variables!$G$5),0,1)</f>
        <v>1</v>
      </c>
      <c r="AI1138" s="97">
        <f t="shared" si="268"/>
        <v>0</v>
      </c>
      <c r="AJ1138" s="97">
        <f>IF(I1138&gt;Variables!$G$7,0,1)</f>
        <v>1</v>
      </c>
      <c r="AK1138" s="97">
        <f>IF(F1138&gt;Variables!$G$8,0,1)</f>
        <v>0</v>
      </c>
      <c r="AL1138" s="97">
        <f>IF(G1138&gt;Variables!$G$9,0,1)</f>
        <v>1</v>
      </c>
      <c r="AM1138" s="97">
        <f>IF(AND(K1138&gt;Variables!$G$10,K1138&lt;Variables!$G$11),0,1)</f>
        <v>0</v>
      </c>
      <c r="AN1138" s="103">
        <f>IF(H1138&lt;Variables!$G$13,1,0)</f>
        <v>0</v>
      </c>
      <c r="AO1138" s="101">
        <f>IF(R1138&lt;Variables!$G$12,0,1)</f>
        <v>0</v>
      </c>
      <c r="AP1138" s="99">
        <f t="shared" si="275"/>
        <v>0</v>
      </c>
      <c r="AQ1138" s="99"/>
      <c r="AR1138" s="99"/>
      <c r="AS1138" s="99">
        <v>1</v>
      </c>
      <c r="AT1138" s="99"/>
      <c r="AU1138" s="99"/>
      <c r="AV1138" s="96">
        <f t="shared" si="269"/>
        <v>3</v>
      </c>
      <c r="AW1138" s="96" t="str">
        <f t="shared" si="270"/>
        <v/>
      </c>
      <c r="AX1138" s="96" t="str">
        <f t="shared" si="271"/>
        <v/>
      </c>
      <c r="AY1138" s="96">
        <f t="shared" si="272"/>
        <v>3</v>
      </c>
      <c r="AZ1138" s="96">
        <f t="shared" si="273"/>
        <v>2.4322488685360004</v>
      </c>
      <c r="BA1138" s="96"/>
      <c r="BB1138" s="96"/>
      <c r="BC1138" s="96"/>
      <c r="BD1138" s="96"/>
      <c r="BE1138"/>
      <c r="BF1138"/>
      <c r="BG1138"/>
      <c r="BH1138"/>
      <c r="BI1138"/>
      <c r="BJ1138" s="83"/>
      <c r="BK1138" s="83"/>
    </row>
    <row r="1139" spans="1:63" ht="14.1" customHeight="1" x14ac:dyDescent="0.2">
      <c r="A1139" s="96"/>
      <c r="B1139" s="96"/>
      <c r="C1139" s="141">
        <v>44330.458333333336</v>
      </c>
      <c r="D1139" s="89" t="s">
        <v>178</v>
      </c>
      <c r="E1139" s="89">
        <v>118.66</v>
      </c>
      <c r="F1139" s="89">
        <v>12.95</v>
      </c>
      <c r="G1139" s="89">
        <v>8.5299999999999994</v>
      </c>
      <c r="H1139" s="89">
        <v>15830</v>
      </c>
      <c r="I1139" s="89">
        <v>-12.4</v>
      </c>
      <c r="J1139" s="89" t="s">
        <v>78</v>
      </c>
      <c r="K1139" s="89">
        <v>59.51</v>
      </c>
      <c r="L1139" s="89">
        <v>118.08069</v>
      </c>
      <c r="M1139" s="89">
        <v>0.49060500000000001</v>
      </c>
      <c r="N1139" s="89">
        <v>116.653144</v>
      </c>
      <c r="O1139" s="89">
        <v>1.7203619999999999</v>
      </c>
      <c r="P1139" s="89">
        <v>5053000</v>
      </c>
      <c r="Q1139" s="89">
        <v>10094000</v>
      </c>
      <c r="R1139" s="89">
        <v>0.5</v>
      </c>
      <c r="S1139" s="89">
        <v>26.099</v>
      </c>
      <c r="T1139" s="89">
        <v>12.172000000000001</v>
      </c>
      <c r="U1139" s="89">
        <v>18.273199999999999</v>
      </c>
      <c r="V1139" s="89">
        <f t="shared" si="261"/>
        <v>2.4392934625475999</v>
      </c>
      <c r="W1139" s="89">
        <f t="shared" si="262"/>
        <v>119.8466</v>
      </c>
      <c r="X1139" s="89">
        <f t="shared" si="263"/>
        <v>121.03319999999999</v>
      </c>
      <c r="Y1139" s="121">
        <f t="shared" si="264"/>
        <v>116.2868</v>
      </c>
      <c r="Z1139" s="121">
        <f t="shared" si="265"/>
        <v>116.653144</v>
      </c>
      <c r="AA1139" s="121">
        <f t="shared" si="266"/>
        <v>113.91359999999999</v>
      </c>
      <c r="AB1139" s="96"/>
      <c r="AC1139" s="96">
        <v>118.87</v>
      </c>
      <c r="AD1139" s="96">
        <v>116.29</v>
      </c>
      <c r="AE1139" s="96">
        <f t="shared" si="267"/>
        <v>1.0017697623461992</v>
      </c>
      <c r="AF1139" s="96">
        <f t="shared" si="274"/>
        <v>0.98002696780718024</v>
      </c>
      <c r="AG1139" s="96"/>
      <c r="AH1139" s="105">
        <f>IF(AND(M1139&lt;Variables!$G$6,M1139&gt;Variables!$G$5),0,1)</f>
        <v>1</v>
      </c>
      <c r="AI1139" s="105">
        <f t="shared" si="268"/>
        <v>0</v>
      </c>
      <c r="AJ1139" s="105">
        <f>IF(I1139&gt;Variables!$G$7,0,1)</f>
        <v>1</v>
      </c>
      <c r="AK1139" s="105">
        <f>IF(F1139&gt;Variables!$G$8,0,1)</f>
        <v>0</v>
      </c>
      <c r="AL1139" s="105">
        <f>IF(G1139&gt;Variables!$G$9,0,1)</f>
        <v>1</v>
      </c>
      <c r="AM1139" s="105">
        <f>IF(AND(K1139&gt;Variables!$G$10,K1139&lt;Variables!$G$11),0,1)</f>
        <v>0</v>
      </c>
      <c r="AN1139" s="103">
        <f>IF(H1139&lt;Variables!$G$13,1,0)</f>
        <v>0</v>
      </c>
      <c r="AO1139" s="101">
        <f>IF(R1139&lt;Variables!$G$12,0,1)</f>
        <v>0</v>
      </c>
      <c r="AP1139" s="106">
        <f t="shared" si="275"/>
        <v>1</v>
      </c>
      <c r="AQ1139" s="106"/>
      <c r="AR1139" s="106"/>
      <c r="AS1139" s="106"/>
      <c r="AT1139" s="106"/>
      <c r="AU1139" s="106">
        <v>1</v>
      </c>
      <c r="AV1139" s="96" t="str">
        <f t="shared" si="269"/>
        <v/>
      </c>
      <c r="AW1139" s="96" t="str">
        <f t="shared" si="270"/>
        <v/>
      </c>
      <c r="AX1139" s="96">
        <f t="shared" si="271"/>
        <v>2</v>
      </c>
      <c r="AY1139" s="96">
        <f t="shared" si="272"/>
        <v>2</v>
      </c>
      <c r="AZ1139" s="96">
        <f t="shared" si="273"/>
        <v>2.4360799225476</v>
      </c>
      <c r="BA1139" s="96"/>
      <c r="BB1139" s="96"/>
      <c r="BC1139" s="96"/>
      <c r="BD1139" s="96"/>
      <c r="BE1139"/>
      <c r="BF1139"/>
      <c r="BG1139"/>
      <c r="BH1139"/>
      <c r="BI1139"/>
      <c r="BJ1139" s="83"/>
      <c r="BK1139" s="83"/>
    </row>
    <row r="1140" spans="1:63" ht="14.1" customHeight="1" x14ac:dyDescent="0.2">
      <c r="A1140" s="96"/>
      <c r="B1140" s="96"/>
      <c r="C1140" s="141">
        <v>44330.458333333336</v>
      </c>
      <c r="D1140" s="89" t="s">
        <v>190</v>
      </c>
      <c r="E1140" s="89">
        <v>5.89</v>
      </c>
      <c r="F1140" s="89">
        <v>22.58</v>
      </c>
      <c r="G1140" s="89">
        <v>10.92</v>
      </c>
      <c r="H1140" s="89">
        <v>941.58</v>
      </c>
      <c r="I1140" s="89">
        <v>-69.599000000000004</v>
      </c>
      <c r="J1140" s="89" t="s">
        <v>76</v>
      </c>
      <c r="K1140" s="89">
        <v>59.18</v>
      </c>
      <c r="L1140" s="89">
        <v>5.8231000000000002</v>
      </c>
      <c r="M1140" s="89">
        <v>1.148873</v>
      </c>
      <c r="N1140" s="89">
        <v>5.7994159999999999</v>
      </c>
      <c r="O1140" s="89">
        <v>1.5619499999999999</v>
      </c>
      <c r="P1140" s="89">
        <v>14260000</v>
      </c>
      <c r="Q1140" s="89">
        <v>12170000</v>
      </c>
      <c r="R1140" s="89">
        <v>1.17</v>
      </c>
      <c r="S1140" s="89">
        <v>26.099</v>
      </c>
      <c r="T1140" s="89">
        <v>12.172000000000001</v>
      </c>
      <c r="U1140" s="89">
        <v>18.273199999999999</v>
      </c>
      <c r="V1140" s="89">
        <f t="shared" si="261"/>
        <v>2.4017753648436804</v>
      </c>
      <c r="W1140" s="89">
        <f t="shared" si="262"/>
        <v>5.9489000000000001</v>
      </c>
      <c r="X1140" s="89">
        <f t="shared" si="263"/>
        <v>6.0077999999999996</v>
      </c>
      <c r="Y1140" s="107">
        <f t="shared" si="264"/>
        <v>5.7721999999999998</v>
      </c>
      <c r="Z1140" s="107">
        <f t="shared" si="265"/>
        <v>5.7994159999999999</v>
      </c>
      <c r="AA1140" s="107">
        <f t="shared" si="266"/>
        <v>5.6543999999999999</v>
      </c>
      <c r="AB1140" s="96"/>
      <c r="AC1140" s="96"/>
      <c r="AD1140" s="96">
        <v>5.72</v>
      </c>
      <c r="AE1140" s="96">
        <f t="shared" si="267"/>
        <v>0</v>
      </c>
      <c r="AF1140" s="96">
        <f t="shared" si="274"/>
        <v>0.97113752122241093</v>
      </c>
      <c r="AG1140" s="96"/>
      <c r="AH1140" s="103">
        <f>IF(AND(M1140&lt;Variables!$G$6,M1140&gt;Variables!$G$5),0,1)</f>
        <v>1</v>
      </c>
      <c r="AI1140" s="103">
        <f t="shared" si="268"/>
        <v>0</v>
      </c>
      <c r="AJ1140" s="103">
        <f>IF(I1140&gt;Variables!$G$7,0,1)</f>
        <v>1</v>
      </c>
      <c r="AK1140" s="103">
        <f>IF(F1140&gt;Variables!$G$8,0,1)</f>
        <v>0</v>
      </c>
      <c r="AL1140" s="103">
        <f>IF(G1140&gt;Variables!$G$9,0,1)</f>
        <v>1</v>
      </c>
      <c r="AM1140" s="103">
        <f>IF(AND(K1140&gt;Variables!$G$10,K1140&lt;Variables!$G$11),0,1)</f>
        <v>0</v>
      </c>
      <c r="AN1140" s="103">
        <f>IF(H1140&lt;Variables!$G$13,1,0)</f>
        <v>1</v>
      </c>
      <c r="AO1140" s="101">
        <f>IF(R1140&lt;Variables!$G$12,0,1)</f>
        <v>0</v>
      </c>
      <c r="AP1140" s="104">
        <f t="shared" si="275"/>
        <v>0</v>
      </c>
      <c r="AQ1140" s="104"/>
      <c r="AR1140" s="104"/>
      <c r="AS1140" s="104"/>
      <c r="AT1140" s="104">
        <v>1</v>
      </c>
      <c r="AU1140" s="104"/>
      <c r="AV1140" s="96" t="str">
        <f t="shared" si="269"/>
        <v/>
      </c>
      <c r="AW1140" s="96">
        <f t="shared" si="270"/>
        <v>1</v>
      </c>
      <c r="AX1140" s="96" t="str">
        <f t="shared" si="271"/>
        <v/>
      </c>
      <c r="AY1140" s="96">
        <f t="shared" si="272"/>
        <v>1</v>
      </c>
      <c r="AZ1140" s="96">
        <f t="shared" si="273"/>
        <v>2.39857964484368</v>
      </c>
      <c r="BA1140" s="96"/>
      <c r="BB1140" s="96"/>
      <c r="BC1140" s="96"/>
      <c r="BD1140" s="96"/>
      <c r="BE1140"/>
      <c r="BF1140"/>
      <c r="BG1140"/>
      <c r="BH1140"/>
      <c r="BI1140"/>
      <c r="BJ1140" s="83"/>
      <c r="BK1140" s="83"/>
    </row>
    <row r="1141" spans="1:63" ht="14.1" customHeight="1" x14ac:dyDescent="0.2">
      <c r="A1141" s="96"/>
      <c r="B1141" s="96"/>
      <c r="C1141" s="141">
        <v>44330.458333333336</v>
      </c>
      <c r="D1141" s="89" t="s">
        <v>179</v>
      </c>
      <c r="E1141" s="89">
        <v>40.4</v>
      </c>
      <c r="F1141" s="89">
        <v>13.58</v>
      </c>
      <c r="G1141" s="89">
        <v>5.81</v>
      </c>
      <c r="H1141" s="89">
        <v>1960</v>
      </c>
      <c r="I1141" s="89">
        <v>-18.463999999999999</v>
      </c>
      <c r="J1141" s="89" t="s">
        <v>78</v>
      </c>
      <c r="K1141" s="89">
        <v>50.01</v>
      </c>
      <c r="L1141" s="89">
        <v>40.498800000000003</v>
      </c>
      <c r="M1141" s="89">
        <v>-0.24395800000000001</v>
      </c>
      <c r="N1141" s="89">
        <v>40.319223999999998</v>
      </c>
      <c r="O1141" s="89">
        <v>0.20034099999999999</v>
      </c>
      <c r="P1141" s="89">
        <v>1446000</v>
      </c>
      <c r="Q1141" s="89">
        <v>2110000</v>
      </c>
      <c r="R1141" s="89">
        <v>0.69</v>
      </c>
      <c r="S1141" s="89">
        <v>26.099</v>
      </c>
      <c r="T1141" s="89">
        <v>12.172000000000001</v>
      </c>
      <c r="U1141" s="89">
        <v>18.273199999999999</v>
      </c>
      <c r="V1141" s="89">
        <f t="shared" si="261"/>
        <v>2.3734535535070398</v>
      </c>
      <c r="W1141" s="89">
        <f t="shared" si="262"/>
        <v>40.804000000000002</v>
      </c>
      <c r="X1141" s="89">
        <f t="shared" si="263"/>
        <v>41.207999999999998</v>
      </c>
      <c r="Y1141" s="121">
        <f t="shared" si="264"/>
        <v>39.591999999999999</v>
      </c>
      <c r="Z1141" s="121">
        <f t="shared" si="265"/>
        <v>40.319223999999998</v>
      </c>
      <c r="AA1141" s="121">
        <f t="shared" si="266"/>
        <v>38.783999999999999</v>
      </c>
      <c r="AB1141" s="96"/>
      <c r="AC1141" s="96"/>
      <c r="AD1141" s="96">
        <v>39.520000000000003</v>
      </c>
      <c r="AE1141" s="96">
        <f t="shared" si="267"/>
        <v>0</v>
      </c>
      <c r="AF1141" s="96">
        <f t="shared" si="274"/>
        <v>0.97821782178217831</v>
      </c>
      <c r="AG1141" s="96"/>
      <c r="AH1141" s="105">
        <f>IF(AND(M1141&lt;Variables!$G$6,M1141&gt;Variables!$G$5),0,1)</f>
        <v>1</v>
      </c>
      <c r="AI1141" s="105">
        <f t="shared" si="268"/>
        <v>0</v>
      </c>
      <c r="AJ1141" s="105">
        <f>IF(I1141&gt;Variables!$G$7,0,1)</f>
        <v>1</v>
      </c>
      <c r="AK1141" s="105">
        <f>IF(F1141&gt;Variables!$G$8,0,1)</f>
        <v>0</v>
      </c>
      <c r="AL1141" s="105">
        <f>IF(G1141&gt;Variables!$G$9,0,1)</f>
        <v>1</v>
      </c>
      <c r="AM1141" s="105">
        <f>IF(AND(K1141&gt;Variables!$G$10,K1141&lt;Variables!$G$11),0,1)</f>
        <v>0</v>
      </c>
      <c r="AN1141" s="103">
        <f>IF(H1141&lt;Variables!$G$13,1,0)</f>
        <v>1</v>
      </c>
      <c r="AO1141" s="101">
        <f>IF(R1141&lt;Variables!$G$12,0,1)</f>
        <v>0</v>
      </c>
      <c r="AP1141" s="106">
        <f t="shared" si="275"/>
        <v>1</v>
      </c>
      <c r="AQ1141" s="105"/>
      <c r="AR1141" s="105"/>
      <c r="AS1141" s="105"/>
      <c r="AT1141" s="105"/>
      <c r="AU1141" s="105">
        <v>1</v>
      </c>
      <c r="AV1141" s="96" t="str">
        <f t="shared" si="269"/>
        <v/>
      </c>
      <c r="AW1141" s="96" t="str">
        <f t="shared" si="270"/>
        <v/>
      </c>
      <c r="AX1141" s="96">
        <f t="shared" si="271"/>
        <v>2</v>
      </c>
      <c r="AY1141" s="96">
        <f t="shared" si="272"/>
        <v>2</v>
      </c>
      <c r="AZ1141" s="96">
        <f t="shared" si="273"/>
        <v>2.3707530135070396</v>
      </c>
      <c r="BA1141" s="96"/>
      <c r="BB1141" s="96"/>
      <c r="BC1141" s="96"/>
      <c r="BD1141" s="96"/>
      <c r="BE1141"/>
      <c r="BF1141"/>
      <c r="BG1141"/>
      <c r="BH1141"/>
      <c r="BI1141"/>
      <c r="BJ1141" s="83"/>
      <c r="BK1141" s="83"/>
    </row>
    <row r="1142" spans="1:63" ht="14.1" customHeight="1" x14ac:dyDescent="0.2">
      <c r="A1142" s="96"/>
      <c r="B1142" s="96"/>
      <c r="C1142" s="141">
        <v>44330.458333333336</v>
      </c>
      <c r="D1142" s="89" t="s">
        <v>181</v>
      </c>
      <c r="E1142" s="89">
        <v>12.6699</v>
      </c>
      <c r="F1142" s="89">
        <v>41.32</v>
      </c>
      <c r="G1142" s="89">
        <v>20.67</v>
      </c>
      <c r="H1142" s="89">
        <v>177.26</v>
      </c>
      <c r="I1142" s="89">
        <v>27.126000000000001</v>
      </c>
      <c r="J1142" s="89" t="s">
        <v>78</v>
      </c>
      <c r="K1142" s="89">
        <v>42.81</v>
      </c>
      <c r="L1142" s="89">
        <v>12.872995</v>
      </c>
      <c r="M1142" s="89">
        <v>-1.5776829999999999</v>
      </c>
      <c r="N1142" s="89">
        <v>12.831394</v>
      </c>
      <c r="O1142" s="89">
        <v>-1.2585850000000001</v>
      </c>
      <c r="P1142" s="89">
        <v>8650000</v>
      </c>
      <c r="Q1142" s="89">
        <v>508900</v>
      </c>
      <c r="R1142" s="89">
        <v>17</v>
      </c>
      <c r="S1142" s="89">
        <v>26.099</v>
      </c>
      <c r="T1142" s="89">
        <v>12.172000000000001</v>
      </c>
      <c r="U1142" s="89">
        <v>18.273199999999999</v>
      </c>
      <c r="V1142" s="89">
        <f t="shared" si="261"/>
        <v>2.3007712122562403</v>
      </c>
      <c r="W1142" s="89">
        <f t="shared" si="262"/>
        <v>12.796599000000001</v>
      </c>
      <c r="X1142" s="89">
        <f t="shared" si="263"/>
        <v>12.923298000000001</v>
      </c>
      <c r="Y1142" s="107">
        <f t="shared" si="264"/>
        <v>12.416501999999999</v>
      </c>
      <c r="Z1142" s="107">
        <f t="shared" si="265"/>
        <v>12.831394</v>
      </c>
      <c r="AA1142" s="107">
        <f t="shared" si="266"/>
        <v>12.163104000000001</v>
      </c>
      <c r="AB1142" s="96"/>
      <c r="AC1142" s="96"/>
      <c r="AD1142" s="96">
        <v>12.17</v>
      </c>
      <c r="AE1142" s="96">
        <f t="shared" si="267"/>
        <v>0</v>
      </c>
      <c r="AF1142" s="96">
        <f t="shared" si="274"/>
        <v>0.96054428211745946</v>
      </c>
      <c r="AG1142" s="96"/>
      <c r="AH1142" s="103">
        <f>IF(AND(M1142&lt;Variables!$G$6,M1142&gt;Variables!$G$5),0,1)</f>
        <v>1</v>
      </c>
      <c r="AI1142" s="103">
        <f t="shared" si="268"/>
        <v>0</v>
      </c>
      <c r="AJ1142" s="103">
        <f>IF(I1142&gt;Variables!$G$7,0,1)</f>
        <v>0</v>
      </c>
      <c r="AK1142" s="103">
        <f>IF(F1142&gt;Variables!$G$8,0,1)</f>
        <v>0</v>
      </c>
      <c r="AL1142" s="103">
        <f>IF(G1142&gt;Variables!$G$9,0,1)</f>
        <v>0</v>
      </c>
      <c r="AM1142" s="103">
        <f>IF(AND(K1142&gt;Variables!$G$10,K1142&lt;Variables!$G$11),0,1)</f>
        <v>1</v>
      </c>
      <c r="AN1142" s="103">
        <f>IF(H1142&lt;Variables!$G$13,1,0)</f>
        <v>1</v>
      </c>
      <c r="AO1142" s="101">
        <f>IF(R1142&lt;Variables!$G$12,0,1)</f>
        <v>1</v>
      </c>
      <c r="AP1142" s="104">
        <f t="shared" si="275"/>
        <v>1</v>
      </c>
      <c r="AQ1142" s="103"/>
      <c r="AR1142" s="103"/>
      <c r="AS1142" s="103"/>
      <c r="AT1142" s="103">
        <v>1</v>
      </c>
      <c r="AU1142" s="103"/>
      <c r="AV1142" s="96" t="str">
        <f t="shared" si="269"/>
        <v/>
      </c>
      <c r="AW1142" s="96">
        <f t="shared" si="270"/>
        <v>1</v>
      </c>
      <c r="AX1142" s="96" t="str">
        <f t="shared" si="271"/>
        <v/>
      </c>
      <c r="AY1142" s="96">
        <f t="shared" si="272"/>
        <v>1</v>
      </c>
      <c r="AZ1142" s="96">
        <f t="shared" si="273"/>
        <v>2.2984594722562401</v>
      </c>
      <c r="BA1142" s="96"/>
      <c r="BB1142" s="96"/>
      <c r="BC1142" s="96"/>
      <c r="BD1142" s="96"/>
      <c r="BE1142"/>
      <c r="BF1142"/>
      <c r="BG1142"/>
      <c r="BH1142"/>
      <c r="BI1142"/>
      <c r="BJ1142" s="83"/>
      <c r="BK1142" s="83"/>
    </row>
    <row r="1143" spans="1:63" ht="14.1" customHeight="1" x14ac:dyDescent="0.2">
      <c r="A1143" s="96"/>
      <c r="B1143" s="96"/>
      <c r="C1143" s="141">
        <v>44330.458333333336</v>
      </c>
      <c r="D1143" s="89" t="s">
        <v>182</v>
      </c>
      <c r="E1143" s="89">
        <v>25.7</v>
      </c>
      <c r="F1143" s="89">
        <v>11.3</v>
      </c>
      <c r="G1143" s="89">
        <v>7.08</v>
      </c>
      <c r="H1143" s="89">
        <v>2280</v>
      </c>
      <c r="I1143" s="89">
        <v>-80.082999999999998</v>
      </c>
      <c r="J1143" s="89" t="s">
        <v>76</v>
      </c>
      <c r="K1143" s="89">
        <v>49.25</v>
      </c>
      <c r="L1143" s="89">
        <v>25.807905000000002</v>
      </c>
      <c r="M1143" s="89">
        <v>-0.41810799999999998</v>
      </c>
      <c r="N1143" s="89">
        <v>25.616019999999999</v>
      </c>
      <c r="O1143" s="89">
        <v>0.32784200000000002</v>
      </c>
      <c r="P1143" s="89">
        <v>3151000</v>
      </c>
      <c r="Q1143" s="89">
        <v>7858000</v>
      </c>
      <c r="R1143" s="89">
        <v>0.4</v>
      </c>
      <c r="S1143" s="89">
        <v>26.099</v>
      </c>
      <c r="T1143" s="89">
        <v>12.172000000000001</v>
      </c>
      <c r="U1143" s="89">
        <v>18.273199999999999</v>
      </c>
      <c r="V1143" s="89">
        <f t="shared" si="261"/>
        <v>2.369195186072</v>
      </c>
      <c r="W1143" s="89">
        <f t="shared" si="262"/>
        <v>25.957000000000001</v>
      </c>
      <c r="X1143" s="89">
        <f t="shared" si="263"/>
        <v>26.213999999999999</v>
      </c>
      <c r="Y1143" s="121">
        <f t="shared" si="264"/>
        <v>25.186</v>
      </c>
      <c r="Z1143" s="121">
        <f t="shared" si="265"/>
        <v>25.616019999999999</v>
      </c>
      <c r="AA1143" s="121">
        <f t="shared" si="266"/>
        <v>24.671999999999997</v>
      </c>
      <c r="AB1143" s="96"/>
      <c r="AC1143" s="96">
        <v>26.03</v>
      </c>
      <c r="AD1143" s="96">
        <v>25.38</v>
      </c>
      <c r="AE1143" s="97">
        <f t="shared" si="267"/>
        <v>1.0128404669260702</v>
      </c>
      <c r="AF1143" s="96">
        <f t="shared" si="274"/>
        <v>0.98754863813229565</v>
      </c>
      <c r="AG1143" s="96"/>
      <c r="AH1143" s="105">
        <f>IF(AND(M1143&lt;Variables!$G$6,M1143&gt;Variables!$G$5),0,1)</f>
        <v>1</v>
      </c>
      <c r="AI1143" s="105">
        <f t="shared" si="268"/>
        <v>0</v>
      </c>
      <c r="AJ1143" s="105">
        <f>IF(I1143&gt;Variables!$G$7,0,1)</f>
        <v>1</v>
      </c>
      <c r="AK1143" s="105">
        <f>IF(F1143&gt;Variables!$G$8,0,1)</f>
        <v>0</v>
      </c>
      <c r="AL1143" s="105">
        <f>IF(G1143&gt;Variables!$G$9,0,1)</f>
        <v>1</v>
      </c>
      <c r="AM1143" s="105">
        <f>IF(AND(K1143&gt;Variables!$G$10,K1143&lt;Variables!$G$11),0,1)</f>
        <v>1</v>
      </c>
      <c r="AN1143" s="103">
        <f>IF(H1143&lt;Variables!$G$13,1,0)</f>
        <v>1</v>
      </c>
      <c r="AO1143" s="101">
        <f>IF(R1143&lt;Variables!$G$12,0,1)</f>
        <v>0</v>
      </c>
      <c r="AP1143" s="106">
        <f t="shared" si="275"/>
        <v>0</v>
      </c>
      <c r="AQ1143" s="105"/>
      <c r="AR1143" s="105"/>
      <c r="AS1143" s="105"/>
      <c r="AT1143" s="105"/>
      <c r="AU1143" s="105">
        <v>1</v>
      </c>
      <c r="AV1143" s="96">
        <f t="shared" si="269"/>
        <v>3</v>
      </c>
      <c r="AW1143" s="96" t="str">
        <f t="shared" si="270"/>
        <v/>
      </c>
      <c r="AX1143" s="96" t="str">
        <f t="shared" si="271"/>
        <v/>
      </c>
      <c r="AY1143" s="96">
        <f t="shared" si="272"/>
        <v>3</v>
      </c>
      <c r="AZ1143" s="96">
        <f t="shared" si="273"/>
        <v>2.3665356860719999</v>
      </c>
      <c r="BA1143" s="96"/>
      <c r="BB1143" s="96"/>
      <c r="BC1143" s="96"/>
      <c r="BD1143" s="96"/>
      <c r="BE1143"/>
      <c r="BF1143"/>
      <c r="BG1143"/>
      <c r="BH1143"/>
      <c r="BI1143"/>
      <c r="BJ1143" s="83"/>
      <c r="BK1143" s="83"/>
    </row>
    <row r="1144" spans="1:63" ht="14.1" customHeight="1" x14ac:dyDescent="0.2">
      <c r="A1144" s="96"/>
      <c r="B1144" s="96"/>
      <c r="C1144" s="141">
        <v>44330.458333333336</v>
      </c>
      <c r="D1144" s="89" t="s">
        <v>191</v>
      </c>
      <c r="E1144" s="89">
        <v>4.843</v>
      </c>
      <c r="F1144" s="89">
        <v>21.73</v>
      </c>
      <c r="G1144" s="89">
        <v>15.31</v>
      </c>
      <c r="H1144" s="89">
        <v>56.09</v>
      </c>
      <c r="I1144" s="89">
        <v>-51.915999999999997</v>
      </c>
      <c r="J1144" s="89" t="s">
        <v>78</v>
      </c>
      <c r="K1144" s="89">
        <v>41.29</v>
      </c>
      <c r="L1144" s="89">
        <v>4.9401260000000002</v>
      </c>
      <c r="M1144" s="89">
        <v>-1.9660690000000001</v>
      </c>
      <c r="N1144" s="89">
        <v>4.8703440000000002</v>
      </c>
      <c r="O1144" s="89">
        <v>-0.56143399999999999</v>
      </c>
      <c r="P1144" s="89">
        <v>375740</v>
      </c>
      <c r="Q1144" s="89">
        <v>292790</v>
      </c>
      <c r="R1144" s="89">
        <v>1.28</v>
      </c>
      <c r="S1144" s="89">
        <v>26.099</v>
      </c>
      <c r="T1144" s="89">
        <v>12.172000000000001</v>
      </c>
      <c r="U1144" s="89">
        <v>18.273199999999999</v>
      </c>
      <c r="V1144" s="89">
        <f t="shared" si="261"/>
        <v>2.2784267506608797</v>
      </c>
      <c r="W1144" s="89">
        <f t="shared" si="262"/>
        <v>4.8914299999999997</v>
      </c>
      <c r="X1144" s="89">
        <f t="shared" si="263"/>
        <v>4.9398600000000004</v>
      </c>
      <c r="Y1144" s="107">
        <f t="shared" si="264"/>
        <v>4.7461399999999996</v>
      </c>
      <c r="Z1144" s="107">
        <f t="shared" si="265"/>
        <v>4.8703440000000002</v>
      </c>
      <c r="AA1144" s="107">
        <f t="shared" si="266"/>
        <v>4.6492800000000001</v>
      </c>
      <c r="AB1144" s="96"/>
      <c r="AC1144" s="96"/>
      <c r="AD1144" s="96">
        <v>4.66</v>
      </c>
      <c r="AE1144" s="96">
        <f t="shared" si="267"/>
        <v>0</v>
      </c>
      <c r="AF1144" s="96">
        <f t="shared" si="274"/>
        <v>0.96221350402642991</v>
      </c>
      <c r="AG1144" s="96"/>
      <c r="AH1144" s="103">
        <f>IF(AND(M1144&lt;Variables!$G$6,M1144&gt;Variables!$G$5),0,1)</f>
        <v>1</v>
      </c>
      <c r="AI1144" s="103">
        <f t="shared" si="268"/>
        <v>0</v>
      </c>
      <c r="AJ1144" s="103">
        <f>IF(I1144&gt;Variables!$G$7,0,1)</f>
        <v>1</v>
      </c>
      <c r="AK1144" s="103">
        <f>IF(F1144&gt;Variables!$G$8,0,1)</f>
        <v>0</v>
      </c>
      <c r="AL1144" s="103">
        <f>IF(G1144&gt;Variables!$G$9,0,1)</f>
        <v>0</v>
      </c>
      <c r="AM1144" s="103">
        <f>IF(AND(K1144&gt;Variables!$G$10,K1144&lt;Variables!$G$11),0,1)</f>
        <v>1</v>
      </c>
      <c r="AN1144" s="103">
        <f>IF(H1144&lt;Variables!$G$13,1,0)</f>
        <v>1</v>
      </c>
      <c r="AO1144" s="101">
        <f>IF(R1144&lt;Variables!$G$12,0,1)</f>
        <v>0</v>
      </c>
      <c r="AP1144" s="104">
        <f t="shared" si="275"/>
        <v>1</v>
      </c>
      <c r="AQ1144" s="103"/>
      <c r="AR1144" s="103"/>
      <c r="AS1144" s="103"/>
      <c r="AT1144" s="103">
        <v>1</v>
      </c>
      <c r="AU1144" s="103"/>
      <c r="AV1144" s="96" t="str">
        <f t="shared" si="269"/>
        <v/>
      </c>
      <c r="AW1144" s="96">
        <f t="shared" si="270"/>
        <v>1</v>
      </c>
      <c r="AX1144" s="96" t="str">
        <f t="shared" si="271"/>
        <v/>
      </c>
      <c r="AY1144" s="96">
        <f t="shared" si="272"/>
        <v>1</v>
      </c>
      <c r="AZ1144" s="96">
        <f t="shared" si="273"/>
        <v>2.2761970906608799</v>
      </c>
      <c r="BA1144" s="96"/>
      <c r="BB1144" s="96"/>
      <c r="BC1144" s="96"/>
      <c r="BD1144" s="96"/>
      <c r="BE1144"/>
      <c r="BF1144"/>
      <c r="BG1144"/>
      <c r="BH1144"/>
      <c r="BI1144"/>
      <c r="BJ1144" s="83"/>
      <c r="BK1144" s="83"/>
    </row>
    <row r="1145" spans="1:63" ht="14.1" customHeight="1" x14ac:dyDescent="0.2">
      <c r="A1145" s="96"/>
      <c r="B1145" s="96"/>
      <c r="C1145" s="141">
        <v>44330.458333333336</v>
      </c>
      <c r="D1145" s="89" t="s">
        <v>183</v>
      </c>
      <c r="E1145" s="89">
        <v>7.9550000000000001</v>
      </c>
      <c r="F1145" s="89">
        <v>24.56</v>
      </c>
      <c r="G1145" s="89">
        <v>29.56</v>
      </c>
      <c r="H1145" s="89">
        <v>32.619999999999997</v>
      </c>
      <c r="I1145" s="89">
        <v>-2.5000000000000001E-2</v>
      </c>
      <c r="J1145" s="89" t="s">
        <v>78</v>
      </c>
      <c r="K1145" s="89">
        <v>52.91</v>
      </c>
      <c r="L1145" s="89">
        <v>7.8737599999999999</v>
      </c>
      <c r="M1145" s="89">
        <v>1.031782</v>
      </c>
      <c r="N1145" s="89">
        <v>8.0175660000000004</v>
      </c>
      <c r="O1145" s="89">
        <v>-0.780362</v>
      </c>
      <c r="P1145" s="89">
        <v>9490000</v>
      </c>
      <c r="Q1145" s="89">
        <v>10680000</v>
      </c>
      <c r="R1145" s="89">
        <v>0.89</v>
      </c>
      <c r="S1145" s="89">
        <v>26.099</v>
      </c>
      <c r="T1145" s="89">
        <v>12.172000000000001</v>
      </c>
      <c r="U1145" s="89">
        <v>18.273199999999999</v>
      </c>
      <c r="V1145" s="89">
        <f t="shared" si="261"/>
        <v>2.3616500895294399</v>
      </c>
      <c r="W1145" s="89">
        <f t="shared" si="262"/>
        <v>8.0345499999999994</v>
      </c>
      <c r="X1145" s="89">
        <f t="shared" si="263"/>
        <v>8.1141000000000005</v>
      </c>
      <c r="Y1145" s="121">
        <f t="shared" si="264"/>
        <v>7.7958999999999996</v>
      </c>
      <c r="Z1145" s="121">
        <f t="shared" si="265"/>
        <v>8.0175660000000004</v>
      </c>
      <c r="AA1145" s="121">
        <f t="shared" si="266"/>
        <v>7.6368</v>
      </c>
      <c r="AB1145" s="96"/>
      <c r="AC1145" s="96">
        <v>8.07</v>
      </c>
      <c r="AD1145" s="96">
        <v>7.23</v>
      </c>
      <c r="AE1145" s="97">
        <f t="shared" si="267"/>
        <v>1.0144563167818983</v>
      </c>
      <c r="AF1145" s="96">
        <f t="shared" si="274"/>
        <v>0.90886235072281585</v>
      </c>
      <c r="AG1145" s="96"/>
      <c r="AH1145" s="105">
        <f>IF(AND(M1145&lt;Variables!$G$6,M1145&gt;Variables!$G$5),0,1)</f>
        <v>1</v>
      </c>
      <c r="AI1145" s="105">
        <f t="shared" si="268"/>
        <v>1</v>
      </c>
      <c r="AJ1145" s="105">
        <f>IF(I1145&gt;Variables!$G$7,0,1)</f>
        <v>1</v>
      </c>
      <c r="AK1145" s="105">
        <f>IF(F1145&gt;Variables!$G$8,0,1)</f>
        <v>0</v>
      </c>
      <c r="AL1145" s="105">
        <f>IF(G1145&gt;Variables!$G$9,0,1)</f>
        <v>0</v>
      </c>
      <c r="AM1145" s="105">
        <f>IF(AND(K1145&gt;Variables!$G$10,K1145&lt;Variables!$G$11),0,1)</f>
        <v>0</v>
      </c>
      <c r="AN1145" s="103">
        <f>IF(H1145&lt;Variables!$G$13,1,0)</f>
        <v>1</v>
      </c>
      <c r="AO1145" s="101">
        <f>IF(R1145&lt;Variables!$G$12,0,1)</f>
        <v>0</v>
      </c>
      <c r="AP1145" s="106">
        <f t="shared" si="275"/>
        <v>1</v>
      </c>
      <c r="AQ1145" s="105"/>
      <c r="AR1145" s="105"/>
      <c r="AS1145" s="105"/>
      <c r="AT1145" s="105"/>
      <c r="AU1145" s="105">
        <v>1</v>
      </c>
      <c r="AV1145" s="96">
        <f t="shared" si="269"/>
        <v>3</v>
      </c>
      <c r="AW1145" s="96" t="str">
        <f t="shared" si="270"/>
        <v/>
      </c>
      <c r="AX1145" s="96" t="str">
        <f t="shared" si="271"/>
        <v/>
      </c>
      <c r="AY1145" s="96">
        <f t="shared" si="272"/>
        <v>3</v>
      </c>
      <c r="AZ1145" s="96">
        <f t="shared" si="273"/>
        <v>2.3587929495294397</v>
      </c>
      <c r="BA1145" s="96"/>
      <c r="BB1145" s="96"/>
      <c r="BC1145" s="96"/>
      <c r="BD1145" s="96"/>
      <c r="BE1145"/>
      <c r="BF1145"/>
      <c r="BG1145"/>
      <c r="BH1145"/>
      <c r="BI1145"/>
      <c r="BJ1145" s="83"/>
      <c r="BK1145" s="83"/>
    </row>
    <row r="1146" spans="1:63" ht="14.1" customHeight="1" x14ac:dyDescent="0.2">
      <c r="A1146" s="96"/>
      <c r="B1146" s="96"/>
      <c r="C1146" s="141">
        <v>44330.458333333336</v>
      </c>
      <c r="D1146" s="89" t="s">
        <v>184</v>
      </c>
      <c r="E1146" s="89">
        <v>23.669899999999998</v>
      </c>
      <c r="F1146" s="89">
        <v>20.399999999999999</v>
      </c>
      <c r="G1146" s="89">
        <v>11.49</v>
      </c>
      <c r="H1146" s="89">
        <v>1950</v>
      </c>
      <c r="I1146" s="89">
        <v>-5.9580000000000002</v>
      </c>
      <c r="J1146" s="89" t="s">
        <v>78</v>
      </c>
      <c r="K1146" s="89">
        <v>59.5</v>
      </c>
      <c r="L1146" s="89">
        <v>23.550525</v>
      </c>
      <c r="M1146" s="89">
        <v>0.50688900000000003</v>
      </c>
      <c r="N1146" s="89">
        <v>23.160323999999999</v>
      </c>
      <c r="O1146" s="89">
        <v>2.2002109999999999</v>
      </c>
      <c r="P1146" s="89">
        <v>12869000</v>
      </c>
      <c r="Q1146" s="89">
        <v>21959000</v>
      </c>
      <c r="R1146" s="89">
        <v>0.59</v>
      </c>
      <c r="S1146" s="89">
        <v>26.099</v>
      </c>
      <c r="T1146" s="89">
        <v>12.172000000000001</v>
      </c>
      <c r="U1146" s="89">
        <v>18.273199999999999</v>
      </c>
      <c r="V1146" s="89">
        <f t="shared" si="261"/>
        <v>2.4383338793960001</v>
      </c>
      <c r="W1146" s="89">
        <f t="shared" si="262"/>
        <v>23.906599</v>
      </c>
      <c r="X1146" s="89">
        <f t="shared" si="263"/>
        <v>24.143297999999998</v>
      </c>
      <c r="Y1146" s="107">
        <f t="shared" si="264"/>
        <v>23.196501999999999</v>
      </c>
      <c r="Z1146" s="107">
        <f t="shared" si="265"/>
        <v>23.160323999999999</v>
      </c>
      <c r="AA1146" s="107">
        <f t="shared" si="266"/>
        <v>22.723103999999999</v>
      </c>
      <c r="AB1146" s="96"/>
      <c r="AC1146" s="96"/>
      <c r="AD1146" s="96">
        <v>22.87</v>
      </c>
      <c r="AE1146" s="96">
        <f t="shared" si="267"/>
        <v>0</v>
      </c>
      <c r="AF1146" s="96">
        <f t="shared" si="274"/>
        <v>0.96620602537399836</v>
      </c>
      <c r="AG1146" s="96"/>
      <c r="AH1146" s="103">
        <f>IF(AND(M1146&lt;Variables!$G$6,M1146&gt;Variables!$G$5),0,1)</f>
        <v>1</v>
      </c>
      <c r="AI1146" s="103">
        <f t="shared" si="268"/>
        <v>0</v>
      </c>
      <c r="AJ1146" s="103">
        <f>IF(I1146&gt;Variables!$G$7,0,1)</f>
        <v>1</v>
      </c>
      <c r="AK1146" s="103">
        <f>IF(F1146&gt;Variables!$G$8,0,1)</f>
        <v>0</v>
      </c>
      <c r="AL1146" s="103">
        <f>IF(G1146&gt;Variables!$G$9,0,1)</f>
        <v>1</v>
      </c>
      <c r="AM1146" s="103">
        <f>IF(AND(K1146&gt;Variables!$G$10,K1146&lt;Variables!$G$11),0,1)</f>
        <v>0</v>
      </c>
      <c r="AN1146" s="103">
        <f>IF(H1146&lt;Variables!$G$13,1,0)</f>
        <v>1</v>
      </c>
      <c r="AO1146" s="101">
        <f>IF(R1146&lt;Variables!$G$12,0,1)</f>
        <v>0</v>
      </c>
      <c r="AP1146" s="104">
        <f t="shared" si="275"/>
        <v>1</v>
      </c>
      <c r="AQ1146" s="103"/>
      <c r="AR1146" s="103"/>
      <c r="AS1146" s="103"/>
      <c r="AT1146" s="103">
        <v>1</v>
      </c>
      <c r="AU1146" s="103"/>
      <c r="AV1146" s="96" t="str">
        <f t="shared" si="269"/>
        <v/>
      </c>
      <c r="AW1146" s="96">
        <f t="shared" si="270"/>
        <v>1</v>
      </c>
      <c r="AX1146" s="96" t="str">
        <f t="shared" si="271"/>
        <v/>
      </c>
      <c r="AY1146" s="96">
        <f t="shared" si="272"/>
        <v>1</v>
      </c>
      <c r="AZ1146" s="96">
        <f t="shared" si="273"/>
        <v>2.435120879396</v>
      </c>
      <c r="BA1146" s="96"/>
      <c r="BB1146" s="96"/>
      <c r="BC1146" s="96"/>
      <c r="BD1146" s="96"/>
      <c r="BE1146"/>
      <c r="BF1146"/>
      <c r="BG1146"/>
      <c r="BH1146"/>
      <c r="BI1146"/>
      <c r="BJ1146" s="83"/>
      <c r="BK1146" s="83"/>
    </row>
    <row r="1147" spans="1:63" ht="14.1" customHeight="1" x14ac:dyDescent="0.2">
      <c r="A1147" s="96"/>
      <c r="B1147" s="96"/>
      <c r="C1147" s="141">
        <v>44330.458333333336</v>
      </c>
      <c r="D1147" s="89" t="s">
        <v>185</v>
      </c>
      <c r="E1147" s="89">
        <v>4.2187999999999999</v>
      </c>
      <c r="F1147" s="89">
        <v>45.33</v>
      </c>
      <c r="G1147" s="89">
        <v>53.97</v>
      </c>
      <c r="H1147" s="89">
        <v>21.07</v>
      </c>
      <c r="I1147" s="89">
        <v>-42.762</v>
      </c>
      <c r="J1147" s="89" t="s">
        <v>76</v>
      </c>
      <c r="K1147" s="89">
        <v>58.23</v>
      </c>
      <c r="L1147" s="89">
        <v>4.1213300000000004</v>
      </c>
      <c r="M1147" s="89">
        <v>2.3650129999999998</v>
      </c>
      <c r="N1147" s="89">
        <v>4.1307419999999997</v>
      </c>
      <c r="O1147" s="89">
        <v>2.1317719999999998</v>
      </c>
      <c r="P1147" s="89">
        <v>33930000</v>
      </c>
      <c r="Q1147" s="89">
        <v>2010000</v>
      </c>
      <c r="R1147" s="89">
        <v>16.88</v>
      </c>
      <c r="S1147" s="89">
        <v>26.099</v>
      </c>
      <c r="T1147" s="89">
        <v>12.172000000000001</v>
      </c>
      <c r="U1147" s="89">
        <v>18.273199999999999</v>
      </c>
      <c r="V1147" s="89">
        <f t="shared" si="261"/>
        <v>2.3345602654128799</v>
      </c>
      <c r="W1147" s="89">
        <f t="shared" si="262"/>
        <v>4.2609880000000002</v>
      </c>
      <c r="X1147" s="89">
        <f t="shared" si="263"/>
        <v>4.3031759999999997</v>
      </c>
      <c r="Y1147" s="107">
        <f t="shared" si="264"/>
        <v>4.1344240000000001</v>
      </c>
      <c r="Z1147" s="107">
        <f t="shared" si="265"/>
        <v>4.1307419999999997</v>
      </c>
      <c r="AA1147" s="107">
        <f t="shared" si="266"/>
        <v>4.0500479999999994</v>
      </c>
      <c r="AB1147" s="96"/>
      <c r="AC1147" s="96"/>
      <c r="AD1147" s="96">
        <v>3.8</v>
      </c>
      <c r="AE1147" s="96">
        <f t="shared" si="267"/>
        <v>0</v>
      </c>
      <c r="AF1147" s="96">
        <f t="shared" si="274"/>
        <v>0.90073006542144685</v>
      </c>
      <c r="AG1147" s="96"/>
      <c r="AH1147" s="103">
        <f>IF(AND(M1147&lt;Variables!$G$6,M1147&gt;Variables!$G$5),0,1)</f>
        <v>1</v>
      </c>
      <c r="AI1147" s="103">
        <f t="shared" si="268"/>
        <v>1</v>
      </c>
      <c r="AJ1147" s="103">
        <f>IF(I1147&gt;Variables!$G$7,0,1)</f>
        <v>1</v>
      </c>
      <c r="AK1147" s="103">
        <f>IF(F1147&gt;Variables!$G$8,0,1)</f>
        <v>0</v>
      </c>
      <c r="AL1147" s="103">
        <f>IF(G1147&gt;Variables!$G$9,0,1)</f>
        <v>0</v>
      </c>
      <c r="AM1147" s="103">
        <f>IF(AND(K1147&gt;Variables!$G$10,K1147&lt;Variables!$G$11),0,1)</f>
        <v>0</v>
      </c>
      <c r="AN1147" s="103">
        <f>IF(H1147&lt;Variables!$G$13,1,0)</f>
        <v>1</v>
      </c>
      <c r="AO1147" s="101">
        <f>IF(R1147&lt;Variables!$G$12,0,1)</f>
        <v>1</v>
      </c>
      <c r="AP1147" s="104">
        <f t="shared" si="275"/>
        <v>0</v>
      </c>
      <c r="AQ1147" s="103"/>
      <c r="AR1147" s="103"/>
      <c r="AS1147" s="103"/>
      <c r="AT1147" s="103">
        <v>1</v>
      </c>
      <c r="AU1147" s="103"/>
      <c r="AV1147" s="96" t="str">
        <f t="shared" si="269"/>
        <v/>
      </c>
      <c r="AW1147" s="96">
        <f t="shared" si="270"/>
        <v>1</v>
      </c>
      <c r="AX1147" s="96" t="str">
        <f t="shared" si="271"/>
        <v/>
      </c>
      <c r="AY1147" s="96">
        <f t="shared" si="272"/>
        <v>1</v>
      </c>
      <c r="AZ1147" s="96">
        <f t="shared" si="273"/>
        <v>2.3314158454128799</v>
      </c>
      <c r="BA1147" s="96"/>
      <c r="BB1147" s="96"/>
      <c r="BC1147" s="96"/>
      <c r="BD1147" s="96"/>
      <c r="BE1147"/>
      <c r="BF1147"/>
      <c r="BG1147"/>
      <c r="BH1147"/>
      <c r="BI1147"/>
      <c r="BJ1147" s="83"/>
      <c r="BK1147" s="83"/>
    </row>
    <row r="1148" spans="1:63" ht="14.1" customHeight="1" x14ac:dyDescent="0.2">
      <c r="A1148" s="96"/>
      <c r="B1148" s="96"/>
      <c r="C1148" s="141">
        <v>44330.458333333336</v>
      </c>
      <c r="D1148" s="89" t="s">
        <v>97</v>
      </c>
      <c r="E1148" s="89">
        <v>24.85</v>
      </c>
      <c r="F1148" s="89">
        <v>12.93</v>
      </c>
      <c r="G1148" s="89">
        <v>-0.8</v>
      </c>
      <c r="H1148" s="89">
        <v>10800</v>
      </c>
      <c r="I1148" s="89">
        <v>-89.591999999999999</v>
      </c>
      <c r="J1148" s="89" t="s">
        <v>76</v>
      </c>
      <c r="K1148" s="89">
        <v>41.03</v>
      </c>
      <c r="L1148" s="89">
        <v>25.095359999999999</v>
      </c>
      <c r="M1148" s="89">
        <v>-0.977711</v>
      </c>
      <c r="N1148" s="89">
        <v>25.022908000000001</v>
      </c>
      <c r="O1148" s="89">
        <v>-0.69099900000000003</v>
      </c>
      <c r="P1148" s="89">
        <v>39508000</v>
      </c>
      <c r="Q1148" s="89">
        <v>36608000</v>
      </c>
      <c r="R1148" s="89">
        <v>1.08</v>
      </c>
      <c r="S1148" s="89">
        <v>26.099</v>
      </c>
      <c r="T1148" s="89">
        <v>12.172000000000001</v>
      </c>
      <c r="U1148" s="89">
        <v>18.273199999999999</v>
      </c>
      <c r="V1148" s="89">
        <f t="shared" si="261"/>
        <v>2.2741633305690403</v>
      </c>
      <c r="W1148" s="89">
        <f t="shared" si="262"/>
        <v>25.098500000000001</v>
      </c>
      <c r="X1148" s="89">
        <f t="shared" si="263"/>
        <v>25.347000000000001</v>
      </c>
      <c r="Y1148" s="121">
        <f t="shared" si="264"/>
        <v>24.353000000000002</v>
      </c>
      <c r="Z1148" s="121">
        <f t="shared" si="265"/>
        <v>25.022908000000001</v>
      </c>
      <c r="AA1148" s="121">
        <f t="shared" si="266"/>
        <v>23.856000000000002</v>
      </c>
      <c r="AB1148" s="96"/>
      <c r="AC1148" s="96">
        <v>25.13</v>
      </c>
      <c r="AD1148" s="96">
        <v>24.48</v>
      </c>
      <c r="AE1148" s="97">
        <f t="shared" si="267"/>
        <v>1.0112676056338028</v>
      </c>
      <c r="AF1148" s="96">
        <f t="shared" si="274"/>
        <v>0.98511066398390335</v>
      </c>
      <c r="AG1148" s="96"/>
      <c r="AH1148" s="105">
        <f>IF(AND(M1148&lt;Variables!$G$6,M1148&gt;Variables!$G$5),0,1)</f>
        <v>1</v>
      </c>
      <c r="AI1148" s="105">
        <f t="shared" si="268"/>
        <v>0</v>
      </c>
      <c r="AJ1148" s="105">
        <f>IF(I1148&gt;Variables!$G$7,0,1)</f>
        <v>1</v>
      </c>
      <c r="AK1148" s="105">
        <f>IF(F1148&gt;Variables!$G$8,0,1)</f>
        <v>0</v>
      </c>
      <c r="AL1148" s="105">
        <f>IF(G1148&gt;Variables!$G$9,0,1)</f>
        <v>1</v>
      </c>
      <c r="AM1148" s="105">
        <f>IF(AND(K1148&gt;Variables!$G$10,K1148&lt;Variables!$G$11),0,1)</f>
        <v>1</v>
      </c>
      <c r="AN1148" s="103">
        <f>IF(H1148&lt;Variables!$G$13,1,0)</f>
        <v>0</v>
      </c>
      <c r="AO1148" s="101">
        <f>IF(R1148&lt;Variables!$G$12,0,1)</f>
        <v>0</v>
      </c>
      <c r="AP1148" s="106">
        <f t="shared" si="275"/>
        <v>0</v>
      </c>
      <c r="AQ1148" s="105"/>
      <c r="AR1148" s="105"/>
      <c r="AS1148" s="105"/>
      <c r="AT1148" s="105"/>
      <c r="AU1148" s="105">
        <v>1</v>
      </c>
      <c r="AV1148" s="96">
        <f t="shared" si="269"/>
        <v>3</v>
      </c>
      <c r="AW1148" s="96" t="str">
        <f t="shared" si="270"/>
        <v/>
      </c>
      <c r="AX1148" s="96" t="str">
        <f t="shared" si="271"/>
        <v/>
      </c>
      <c r="AY1148" s="96">
        <f t="shared" si="272"/>
        <v>3</v>
      </c>
      <c r="AZ1148" s="96">
        <f t="shared" si="273"/>
        <v>2.2719477105690404</v>
      </c>
      <c r="BA1148" s="96"/>
      <c r="BB1148" s="96"/>
      <c r="BC1148" s="96"/>
      <c r="BD1148" s="96"/>
      <c r="BE1148"/>
      <c r="BF1148"/>
      <c r="BG1148"/>
      <c r="BH1148"/>
      <c r="BI1148"/>
      <c r="BJ1148" s="83"/>
      <c r="BK1148" s="83"/>
    </row>
    <row r="1149" spans="1:63" ht="14.1" customHeight="1" x14ac:dyDescent="0.2">
      <c r="A1149" s="96"/>
      <c r="B1149" s="96"/>
      <c r="C1149" s="141">
        <v>44330.458333333336</v>
      </c>
      <c r="D1149" s="89" t="s">
        <v>192</v>
      </c>
      <c r="E1149" s="89">
        <v>10.96</v>
      </c>
      <c r="F1149" s="89">
        <v>24.97</v>
      </c>
      <c r="G1149" s="89">
        <v>22.19</v>
      </c>
      <c r="H1149" s="89">
        <v>212.23</v>
      </c>
      <c r="I1149" s="89">
        <v>7.2130000000000001</v>
      </c>
      <c r="J1149" s="89" t="s">
        <v>76</v>
      </c>
      <c r="K1149" s="89">
        <v>45.43</v>
      </c>
      <c r="L1149" s="89">
        <v>11.117768</v>
      </c>
      <c r="M1149" s="89">
        <v>-1.4190659999999999</v>
      </c>
      <c r="N1149" s="89">
        <v>10.995348999999999</v>
      </c>
      <c r="O1149" s="89">
        <v>-0.32149</v>
      </c>
      <c r="P1149" s="89">
        <v>207150</v>
      </c>
      <c r="Q1149" s="89">
        <v>72980</v>
      </c>
      <c r="R1149" s="89">
        <v>2.84</v>
      </c>
      <c r="S1149" s="89">
        <v>26.099</v>
      </c>
      <c r="T1149" s="89">
        <v>12.172000000000001</v>
      </c>
      <c r="U1149" s="89">
        <v>18.273199999999999</v>
      </c>
      <c r="V1149" s="89">
        <f t="shared" si="261"/>
        <v>2.3378214558814401</v>
      </c>
      <c r="W1149" s="89">
        <f t="shared" si="262"/>
        <v>11.069600000000001</v>
      </c>
      <c r="X1149" s="89">
        <f t="shared" si="263"/>
        <v>11.179200000000002</v>
      </c>
      <c r="Y1149" s="121">
        <f t="shared" si="264"/>
        <v>10.7408</v>
      </c>
      <c r="Z1149" s="121">
        <f t="shared" si="265"/>
        <v>10.995348999999999</v>
      </c>
      <c r="AA1149" s="121">
        <f t="shared" si="266"/>
        <v>10.521600000000001</v>
      </c>
      <c r="AB1149" s="96"/>
      <c r="AC1149" s="96">
        <v>11</v>
      </c>
      <c r="AD1149" s="96">
        <v>10.78</v>
      </c>
      <c r="AE1149" s="96">
        <f t="shared" si="267"/>
        <v>1.0036496350364963</v>
      </c>
      <c r="AF1149" s="96">
        <f t="shared" si="274"/>
        <v>0.98357664233576625</v>
      </c>
      <c r="AG1149" s="96"/>
      <c r="AH1149" s="105">
        <f>IF(AND(M1149&lt;Variables!$G$6,M1149&gt;Variables!$G$5),0,1)</f>
        <v>1</v>
      </c>
      <c r="AI1149" s="105">
        <f t="shared" si="268"/>
        <v>0</v>
      </c>
      <c r="AJ1149" s="105">
        <f>IF(I1149&gt;Variables!$G$7,0,1)</f>
        <v>0</v>
      </c>
      <c r="AK1149" s="105">
        <f>IF(F1149&gt;Variables!$G$8,0,1)</f>
        <v>0</v>
      </c>
      <c r="AL1149" s="105">
        <f>IF(G1149&gt;Variables!$G$9,0,1)</f>
        <v>0</v>
      </c>
      <c r="AM1149" s="105">
        <f>IF(AND(K1149&gt;Variables!$G$10,K1149&lt;Variables!$G$11),0,1)</f>
        <v>1</v>
      </c>
      <c r="AN1149" s="103">
        <f>IF(H1149&lt;Variables!$G$13,1,0)</f>
        <v>1</v>
      </c>
      <c r="AO1149" s="101">
        <f>IF(R1149&lt;Variables!$G$12,0,1)</f>
        <v>1</v>
      </c>
      <c r="AP1149" s="106">
        <f t="shared" si="275"/>
        <v>0</v>
      </c>
      <c r="AQ1149" s="105"/>
      <c r="AR1149" s="105"/>
      <c r="AS1149" s="105"/>
      <c r="AT1149" s="105"/>
      <c r="AU1149" s="105">
        <v>1</v>
      </c>
      <c r="AV1149" s="96" t="str">
        <f t="shared" si="269"/>
        <v/>
      </c>
      <c r="AW1149" s="96" t="str">
        <f t="shared" si="270"/>
        <v/>
      </c>
      <c r="AX1149" s="96">
        <f t="shared" si="271"/>
        <v>2</v>
      </c>
      <c r="AY1149" s="96">
        <f t="shared" si="272"/>
        <v>2</v>
      </c>
      <c r="AZ1149" s="96">
        <f t="shared" si="273"/>
        <v>2.33536823588144</v>
      </c>
      <c r="BA1149" s="96"/>
      <c r="BB1149" s="96"/>
      <c r="BC1149" s="96"/>
      <c r="BD1149" s="96"/>
      <c r="BE1149"/>
      <c r="BF1149"/>
      <c r="BG1149"/>
      <c r="BH1149"/>
      <c r="BI1149"/>
      <c r="BJ1149" s="83"/>
      <c r="BK1149" s="83"/>
    </row>
    <row r="1150" spans="1:63" ht="14.1" customHeight="1" x14ac:dyDescent="0.2">
      <c r="A1150" s="96"/>
      <c r="B1150" s="96"/>
      <c r="C1150" s="141">
        <v>44330.458333333336</v>
      </c>
      <c r="D1150" s="89" t="s">
        <v>193</v>
      </c>
      <c r="E1150" s="89">
        <v>15.39</v>
      </c>
      <c r="F1150" s="89">
        <v>12.11</v>
      </c>
      <c r="G1150" s="89">
        <v>9.23</v>
      </c>
      <c r="H1150" s="89">
        <v>5350</v>
      </c>
      <c r="I1150" s="89">
        <v>-81.542000000000002</v>
      </c>
      <c r="J1150" s="89" t="s">
        <v>76</v>
      </c>
      <c r="K1150" s="89">
        <v>59.74</v>
      </c>
      <c r="L1150" s="89">
        <v>15.297475</v>
      </c>
      <c r="M1150" s="89">
        <v>0.60483799999999999</v>
      </c>
      <c r="N1150" s="89">
        <v>15.058978</v>
      </c>
      <c r="O1150" s="89">
        <v>2.1981700000000002</v>
      </c>
      <c r="P1150" s="89">
        <v>6927000</v>
      </c>
      <c r="Q1150" s="89">
        <v>20506000</v>
      </c>
      <c r="R1150" s="89">
        <v>0.34</v>
      </c>
      <c r="S1150" s="89">
        <v>26.099</v>
      </c>
      <c r="T1150" s="89">
        <v>12.172000000000001</v>
      </c>
      <c r="U1150" s="89">
        <v>18.273199999999999</v>
      </c>
      <c r="V1150" s="89">
        <f t="shared" si="261"/>
        <v>2.4351670513174399</v>
      </c>
      <c r="W1150" s="115">
        <f t="shared" si="262"/>
        <v>15.543900000000001</v>
      </c>
      <c r="X1150" s="89">
        <f t="shared" si="263"/>
        <v>15.697800000000001</v>
      </c>
      <c r="Y1150" s="89">
        <f t="shared" si="264"/>
        <v>15.0822</v>
      </c>
      <c r="Z1150" s="89">
        <f t="shared" si="265"/>
        <v>15.058978</v>
      </c>
      <c r="AA1150" s="89">
        <f t="shared" si="266"/>
        <v>14.7744</v>
      </c>
      <c r="AB1150" s="96"/>
      <c r="AC1150" s="96">
        <v>15.67</v>
      </c>
      <c r="AD1150" s="96">
        <v>15.15</v>
      </c>
      <c r="AE1150" s="97">
        <f t="shared" si="267"/>
        <v>1.0181936322287199</v>
      </c>
      <c r="AF1150" s="96">
        <f t="shared" si="274"/>
        <v>0.98440545808966862</v>
      </c>
      <c r="AG1150" s="96"/>
      <c r="AH1150" s="97">
        <f>IF(AND(M1150&lt;Variables!$G$6,M1150&gt;Variables!$G$5),0,1)</f>
        <v>1</v>
      </c>
      <c r="AI1150" s="97">
        <f t="shared" si="268"/>
        <v>0</v>
      </c>
      <c r="AJ1150" s="97">
        <f>IF(I1150&gt;Variables!$G$7,0,1)</f>
        <v>1</v>
      </c>
      <c r="AK1150" s="97">
        <f>IF(F1150&gt;Variables!$G$8,0,1)</f>
        <v>0</v>
      </c>
      <c r="AL1150" s="97">
        <f>IF(G1150&gt;Variables!$G$9,0,1)</f>
        <v>1</v>
      </c>
      <c r="AM1150" s="97">
        <f>IF(AND(K1150&gt;Variables!$G$10,K1150&lt;Variables!$G$11),0,1)</f>
        <v>0</v>
      </c>
      <c r="AN1150" s="103">
        <f>IF(H1150&lt;Variables!$G$13,1,0)</f>
        <v>0</v>
      </c>
      <c r="AO1150" s="101">
        <f>IF(R1150&lt;Variables!$G$12,0,1)</f>
        <v>0</v>
      </c>
      <c r="AP1150" s="99">
        <f t="shared" si="275"/>
        <v>0</v>
      </c>
      <c r="AQ1150" s="97"/>
      <c r="AR1150" s="97"/>
      <c r="AS1150" s="97">
        <v>1</v>
      </c>
      <c r="AT1150" s="97"/>
      <c r="AU1150" s="97"/>
      <c r="AV1150" s="96">
        <f t="shared" si="269"/>
        <v>3</v>
      </c>
      <c r="AW1150" s="96" t="str">
        <f t="shared" si="270"/>
        <v/>
      </c>
      <c r="AX1150" s="96" t="str">
        <f t="shared" si="271"/>
        <v/>
      </c>
      <c r="AY1150" s="96">
        <f t="shared" si="272"/>
        <v>3</v>
      </c>
      <c r="AZ1150" s="96">
        <f t="shared" si="273"/>
        <v>2.43194109131744</v>
      </c>
      <c r="BA1150" s="96"/>
      <c r="BB1150" s="96"/>
      <c r="BC1150" s="96"/>
      <c r="BD1150" s="96"/>
      <c r="BE1150"/>
      <c r="BF1150"/>
      <c r="BG1150"/>
      <c r="BH1150"/>
      <c r="BI1150"/>
      <c r="BJ1150" s="83"/>
      <c r="BK1150" s="83"/>
    </row>
    <row r="1151" spans="1:63" ht="14.1" customHeight="1" x14ac:dyDescent="0.2">
      <c r="A1151" s="96"/>
      <c r="B1151" s="96"/>
      <c r="C1151" s="141">
        <v>44330.458333333336</v>
      </c>
      <c r="D1151" s="89" t="s">
        <v>186</v>
      </c>
      <c r="E1151" s="89">
        <v>16.96</v>
      </c>
      <c r="F1151" s="89">
        <v>15.21</v>
      </c>
      <c r="G1151" s="89">
        <v>11.21</v>
      </c>
      <c r="H1151" s="89">
        <v>2120</v>
      </c>
      <c r="I1151" s="89">
        <v>-35.927</v>
      </c>
      <c r="J1151" s="89" t="s">
        <v>78</v>
      </c>
      <c r="K1151" s="89">
        <v>62.22</v>
      </c>
      <c r="L1151" s="89">
        <v>16.824069999999999</v>
      </c>
      <c r="M1151" s="89">
        <v>0.80794999999999995</v>
      </c>
      <c r="N1151" s="89">
        <v>16.510159999999999</v>
      </c>
      <c r="O1151" s="89">
        <v>2.7246250000000001</v>
      </c>
      <c r="P1151" s="89">
        <v>4113000</v>
      </c>
      <c r="Q1151" s="89">
        <v>9225000</v>
      </c>
      <c r="R1151" s="89">
        <v>0.45</v>
      </c>
      <c r="S1151" s="89">
        <v>26.099</v>
      </c>
      <c r="T1151" s="89">
        <v>12.172000000000001</v>
      </c>
      <c r="U1151" s="89">
        <v>18.273199999999999</v>
      </c>
      <c r="V1151" s="89">
        <f t="shared" si="261"/>
        <v>2.4440788456879998</v>
      </c>
      <c r="W1151" s="89">
        <f t="shared" si="262"/>
        <v>17.1296</v>
      </c>
      <c r="X1151" s="89">
        <f t="shared" si="263"/>
        <v>17.299200000000003</v>
      </c>
      <c r="Y1151" s="107">
        <f t="shared" si="264"/>
        <v>16.620799999999999</v>
      </c>
      <c r="Z1151" s="107">
        <f t="shared" si="265"/>
        <v>16.510159999999999</v>
      </c>
      <c r="AA1151" s="107">
        <f t="shared" si="266"/>
        <v>16.281600000000001</v>
      </c>
      <c r="AB1151" s="96"/>
      <c r="AC1151" s="96"/>
      <c r="AD1151" s="96">
        <v>16.53</v>
      </c>
      <c r="AE1151" s="96">
        <f t="shared" si="267"/>
        <v>0</v>
      </c>
      <c r="AF1151" s="96">
        <f t="shared" si="274"/>
        <v>0.97464622641509435</v>
      </c>
      <c r="AG1151" s="96"/>
      <c r="AH1151" s="103">
        <f>IF(AND(M1151&lt;Variables!$G$6,M1151&gt;Variables!$G$5),0,1)</f>
        <v>1</v>
      </c>
      <c r="AI1151" s="103">
        <f t="shared" si="268"/>
        <v>0</v>
      </c>
      <c r="AJ1151" s="103">
        <f>IF(I1151&gt;Variables!$G$7,0,1)</f>
        <v>1</v>
      </c>
      <c r="AK1151" s="103">
        <f>IF(F1151&gt;Variables!$G$8,0,1)</f>
        <v>0</v>
      </c>
      <c r="AL1151" s="103">
        <f>IF(G1151&gt;Variables!$G$9,0,1)</f>
        <v>1</v>
      </c>
      <c r="AM1151" s="103">
        <f>IF(AND(K1151&gt;Variables!$G$10,K1151&lt;Variables!$G$11),0,1)</f>
        <v>0</v>
      </c>
      <c r="AN1151" s="103">
        <f>IF(H1151&lt;Variables!$G$13,1,0)</f>
        <v>1</v>
      </c>
      <c r="AO1151" s="101">
        <f>IF(R1151&lt;Variables!$G$12,0,1)</f>
        <v>0</v>
      </c>
      <c r="AP1151" s="104">
        <f t="shared" si="275"/>
        <v>1</v>
      </c>
      <c r="AQ1151" s="103"/>
      <c r="AR1151" s="103"/>
      <c r="AS1151" s="103"/>
      <c r="AT1151" s="103">
        <v>1</v>
      </c>
      <c r="AU1151" s="103"/>
      <c r="AV1151" s="96" t="str">
        <f t="shared" si="269"/>
        <v/>
      </c>
      <c r="AW1151" s="96">
        <f t="shared" si="270"/>
        <v>1</v>
      </c>
      <c r="AX1151" s="96" t="str">
        <f t="shared" si="271"/>
        <v/>
      </c>
      <c r="AY1151" s="96">
        <f t="shared" si="272"/>
        <v>1</v>
      </c>
      <c r="AZ1151" s="96">
        <f t="shared" si="273"/>
        <v>2.4407189656879997</v>
      </c>
      <c r="BA1151" s="96"/>
      <c r="BB1151" s="96"/>
      <c r="BC1151" s="96"/>
      <c r="BD1151" s="96"/>
      <c r="BE1151"/>
      <c r="BF1151"/>
      <c r="BG1151"/>
      <c r="BH1151"/>
      <c r="BI1151"/>
      <c r="BJ1151" s="83"/>
      <c r="BK1151" s="83"/>
    </row>
    <row r="1152" spans="1:63" ht="14.1" customHeight="1" x14ac:dyDescent="0.2">
      <c r="A1152" s="96"/>
      <c r="B1152" s="96"/>
      <c r="C1152" s="141">
        <v>44330.458333333336</v>
      </c>
      <c r="D1152" s="89" t="s">
        <v>136</v>
      </c>
      <c r="E1152" s="89">
        <v>93.234499999999997</v>
      </c>
      <c r="F1152" s="89">
        <v>10.92</v>
      </c>
      <c r="G1152" s="89">
        <v>6.24</v>
      </c>
      <c r="H1152" s="89">
        <v>6070</v>
      </c>
      <c r="I1152" s="89">
        <v>145.36000000000001</v>
      </c>
      <c r="J1152" s="89" t="s">
        <v>78</v>
      </c>
      <c r="K1152" s="89">
        <v>41.44</v>
      </c>
      <c r="L1152" s="89">
        <v>94.021735000000007</v>
      </c>
      <c r="M1152" s="89">
        <v>-0.83728999999999998</v>
      </c>
      <c r="N1152" s="89">
        <v>94.517768000000004</v>
      </c>
      <c r="O1152" s="89">
        <v>-1.3576999999999999</v>
      </c>
      <c r="P1152" s="89">
        <v>1749000</v>
      </c>
      <c r="Q1152" s="89">
        <v>2936000</v>
      </c>
      <c r="R1152" s="89">
        <v>0.6</v>
      </c>
      <c r="S1152" s="89">
        <v>26.099</v>
      </c>
      <c r="T1152" s="89">
        <v>12.172000000000001</v>
      </c>
      <c r="U1152" s="89">
        <v>18.273199999999999</v>
      </c>
      <c r="V1152" s="89">
        <f t="shared" si="261"/>
        <v>2.2793890594687998</v>
      </c>
      <c r="W1152" s="115">
        <f t="shared" si="262"/>
        <v>94.166844999999995</v>
      </c>
      <c r="X1152" s="89">
        <f t="shared" si="263"/>
        <v>95.099189999999993</v>
      </c>
      <c r="Y1152" s="89">
        <f t="shared" si="264"/>
        <v>91.369810000000001</v>
      </c>
      <c r="Z1152" s="89">
        <f t="shared" si="265"/>
        <v>94.517768000000004</v>
      </c>
      <c r="AA1152" s="89">
        <f t="shared" si="266"/>
        <v>89.505119999999991</v>
      </c>
      <c r="AB1152" s="96"/>
      <c r="AC1152" s="96">
        <v>95.91</v>
      </c>
      <c r="AD1152" s="96">
        <v>92.4</v>
      </c>
      <c r="AE1152" s="97">
        <f t="shared" si="267"/>
        <v>1.0286964589288299</v>
      </c>
      <c r="AF1152" s="96">
        <f t="shared" si="274"/>
        <v>0.99104945057891669</v>
      </c>
      <c r="AG1152" s="96"/>
      <c r="AH1152" s="97">
        <f>IF(AND(M1152&lt;Variables!$G$6,M1152&gt;Variables!$G$5),0,1)</f>
        <v>1</v>
      </c>
      <c r="AI1152" s="97">
        <f t="shared" si="268"/>
        <v>1</v>
      </c>
      <c r="AJ1152" s="97">
        <f>IF(I1152&gt;Variables!$G$7,0,1)</f>
        <v>0</v>
      </c>
      <c r="AK1152" s="97">
        <f>IF(F1152&gt;Variables!$G$8,0,1)</f>
        <v>0</v>
      </c>
      <c r="AL1152" s="97">
        <f>IF(G1152&gt;Variables!$G$9,0,1)</f>
        <v>1</v>
      </c>
      <c r="AM1152" s="97">
        <f>IF(AND(K1152&gt;Variables!$G$10,K1152&lt;Variables!$G$11),0,1)</f>
        <v>1</v>
      </c>
      <c r="AN1152" s="103">
        <f>IF(H1152&lt;Variables!$G$13,1,0)</f>
        <v>0</v>
      </c>
      <c r="AO1152" s="101">
        <f>IF(R1152&lt;Variables!$G$12,0,1)</f>
        <v>0</v>
      </c>
      <c r="AP1152" s="99">
        <f t="shared" si="275"/>
        <v>1</v>
      </c>
      <c r="AQ1152" s="97"/>
      <c r="AR1152" s="97"/>
      <c r="AS1152" s="97">
        <v>1</v>
      </c>
      <c r="AT1152" s="97"/>
      <c r="AU1152" s="97"/>
      <c r="AV1152" s="96">
        <f t="shared" si="269"/>
        <v>3</v>
      </c>
      <c r="AW1152" s="96" t="str">
        <f t="shared" si="270"/>
        <v/>
      </c>
      <c r="AX1152" s="96" t="str">
        <f t="shared" si="271"/>
        <v/>
      </c>
      <c r="AY1152" s="96">
        <f t="shared" si="272"/>
        <v>3</v>
      </c>
      <c r="AZ1152" s="96">
        <f t="shared" si="273"/>
        <v>2.2771512994687999</v>
      </c>
      <c r="BA1152" s="96"/>
      <c r="BB1152" s="96"/>
      <c r="BC1152" s="96"/>
      <c r="BD1152" s="96"/>
      <c r="BE1152"/>
      <c r="BF1152"/>
      <c r="BG1152"/>
      <c r="BH1152"/>
      <c r="BI1152"/>
      <c r="BJ1152" s="83"/>
      <c r="BK1152" s="83"/>
    </row>
    <row r="1153" spans="1:63" ht="14.1" customHeight="1" x14ac:dyDescent="0.2">
      <c r="A1153" s="96"/>
      <c r="B1153" s="96"/>
      <c r="C1153" s="141">
        <v>44330.458333333336</v>
      </c>
      <c r="D1153" s="89" t="s">
        <v>194</v>
      </c>
      <c r="E1153" s="89">
        <v>40.11</v>
      </c>
      <c r="F1153" s="89">
        <v>10.99</v>
      </c>
      <c r="G1153" s="89">
        <v>10.039999999999999</v>
      </c>
      <c r="H1153" s="89">
        <v>5310</v>
      </c>
      <c r="I1153" s="89">
        <v>0</v>
      </c>
      <c r="J1153" s="89" t="s">
        <v>78</v>
      </c>
      <c r="K1153" s="89">
        <v>64.02</v>
      </c>
      <c r="L1153" s="89">
        <v>40.022244999999998</v>
      </c>
      <c r="M1153" s="89">
        <v>0.21926599999999999</v>
      </c>
      <c r="N1153" s="89">
        <v>39.694898000000002</v>
      </c>
      <c r="O1153" s="89">
        <v>1.045731</v>
      </c>
      <c r="P1153" s="89">
        <v>1008000</v>
      </c>
      <c r="Q1153" s="89">
        <v>2758000</v>
      </c>
      <c r="R1153" s="89">
        <v>0.37</v>
      </c>
      <c r="S1153" s="89">
        <v>26.099</v>
      </c>
      <c r="T1153" s="89">
        <v>12.172000000000001</v>
      </c>
      <c r="U1153" s="89">
        <v>18.273199999999999</v>
      </c>
      <c r="V1153" s="89">
        <f t="shared" si="261"/>
        <v>2.4976682562838399</v>
      </c>
      <c r="W1153" s="89">
        <f t="shared" si="262"/>
        <v>40.511099999999999</v>
      </c>
      <c r="X1153" s="89">
        <f t="shared" si="263"/>
        <v>40.912199999999999</v>
      </c>
      <c r="Y1153" s="121">
        <f t="shared" si="264"/>
        <v>39.3078</v>
      </c>
      <c r="Z1153" s="121">
        <f t="shared" si="265"/>
        <v>39.694898000000002</v>
      </c>
      <c r="AA1153" s="121">
        <f t="shared" si="266"/>
        <v>38.505600000000001</v>
      </c>
      <c r="AB1153" s="96"/>
      <c r="AC1153" s="96">
        <v>40.24</v>
      </c>
      <c r="AD1153" s="96">
        <v>39.65</v>
      </c>
      <c r="AE1153" s="96">
        <f t="shared" si="267"/>
        <v>1.0032410870107207</v>
      </c>
      <c r="AF1153" s="96">
        <f t="shared" si="274"/>
        <v>0.98853153826975815</v>
      </c>
      <c r="AG1153" s="96"/>
      <c r="AH1153" s="105">
        <f>IF(AND(M1153&lt;Variables!$G$6,M1153&gt;Variables!$G$5),0,1)</f>
        <v>1</v>
      </c>
      <c r="AI1153" s="105">
        <f t="shared" si="268"/>
        <v>0</v>
      </c>
      <c r="AJ1153" s="105">
        <f>IF(I1153&gt;Variables!$G$7,0,1)</f>
        <v>1</v>
      </c>
      <c r="AK1153" s="105">
        <f>IF(F1153&gt;Variables!$G$8,0,1)</f>
        <v>0</v>
      </c>
      <c r="AL1153" s="105">
        <f>IF(G1153&gt;Variables!$G$9,0,1)</f>
        <v>1</v>
      </c>
      <c r="AM1153" s="105">
        <f>IF(AND(K1153&gt;Variables!$G$10,K1153&lt;Variables!$G$11),0,1)</f>
        <v>0</v>
      </c>
      <c r="AN1153" s="103">
        <f>IF(H1153&lt;Variables!$G$13,1,0)</f>
        <v>0</v>
      </c>
      <c r="AO1153" s="101">
        <f>IF(R1153&lt;Variables!$G$12,0,1)</f>
        <v>0</v>
      </c>
      <c r="AP1153" s="106">
        <f t="shared" si="275"/>
        <v>1</v>
      </c>
      <c r="AQ1153" s="105"/>
      <c r="AR1153" s="105"/>
      <c r="AS1153" s="105"/>
      <c r="AT1153" s="105"/>
      <c r="AU1153" s="105">
        <v>1</v>
      </c>
      <c r="AV1153" s="96" t="str">
        <f t="shared" si="269"/>
        <v/>
      </c>
      <c r="AW1153" s="96" t="str">
        <f t="shared" si="270"/>
        <v/>
      </c>
      <c r="AX1153" s="96">
        <f t="shared" si="271"/>
        <v>2</v>
      </c>
      <c r="AY1153" s="96">
        <f t="shared" si="272"/>
        <v>2</v>
      </c>
      <c r="AZ1153" s="96">
        <f t="shared" si="273"/>
        <v>2.4942111762838399</v>
      </c>
      <c r="BA1153" s="96"/>
      <c r="BB1153" s="96"/>
      <c r="BC1153" s="96"/>
      <c r="BD1153" s="96"/>
      <c r="BE1153"/>
      <c r="BF1153"/>
      <c r="BG1153"/>
      <c r="BH1153"/>
      <c r="BI1153"/>
      <c r="BJ1153" s="83"/>
      <c r="BK1153" s="83"/>
    </row>
    <row r="1154" spans="1:63" ht="12.75" x14ac:dyDescent="0.2">
      <c r="A1154" s="96"/>
      <c r="B1154" s="96"/>
      <c r="C1154" s="141">
        <v>44330.458333333336</v>
      </c>
      <c r="D1154" s="89" t="s">
        <v>187</v>
      </c>
      <c r="E1154" s="89">
        <v>13.99</v>
      </c>
      <c r="F1154" s="89">
        <v>18.940000000000001</v>
      </c>
      <c r="G1154" s="89">
        <v>4.5599999999999996</v>
      </c>
      <c r="H1154" s="89">
        <v>2450</v>
      </c>
      <c r="I1154" s="89">
        <v>-74.822999999999993</v>
      </c>
      <c r="J1154" s="89" t="s">
        <v>76</v>
      </c>
      <c r="K1154" s="89">
        <v>46.15</v>
      </c>
      <c r="L1154" s="89">
        <v>14.026185</v>
      </c>
      <c r="M1154" s="89">
        <v>-0.25798199999999999</v>
      </c>
      <c r="N1154" s="89">
        <v>14.094166</v>
      </c>
      <c r="O1154" s="89">
        <v>-0.73907199999999995</v>
      </c>
      <c r="P1154" s="89">
        <v>681267</v>
      </c>
      <c r="Q1154" s="89">
        <v>433620</v>
      </c>
      <c r="R1154" s="89">
        <v>1.57</v>
      </c>
      <c r="S1154" s="89">
        <v>26.099</v>
      </c>
      <c r="T1154" s="89">
        <v>12.172000000000001</v>
      </c>
      <c r="U1154" s="89">
        <v>18.273199999999999</v>
      </c>
      <c r="V1154" s="89">
        <f t="shared" si="261"/>
        <v>2.3309530817384001</v>
      </c>
      <c r="W1154" s="111">
        <f t="shared" si="262"/>
        <v>14.129900000000001</v>
      </c>
      <c r="X1154" s="111">
        <f t="shared" si="263"/>
        <v>14.2698</v>
      </c>
      <c r="Y1154" s="89">
        <f t="shared" si="264"/>
        <v>13.7102</v>
      </c>
      <c r="Z1154" s="89">
        <f t="shared" si="265"/>
        <v>14.094166</v>
      </c>
      <c r="AA1154" s="89">
        <f t="shared" si="266"/>
        <v>13.430400000000001</v>
      </c>
      <c r="AB1154" s="96"/>
      <c r="AC1154" s="96">
        <v>14.3</v>
      </c>
      <c r="AD1154" s="96"/>
      <c r="AE1154" s="101">
        <f t="shared" si="267"/>
        <v>1.0221586847748392</v>
      </c>
      <c r="AF1154" s="96">
        <f t="shared" si="274"/>
        <v>0</v>
      </c>
      <c r="AG1154" s="96"/>
      <c r="AH1154" s="101">
        <f>IF(AND(M1154&lt;Variables!$G$6,M1154&gt;Variables!$G$5),0,1)</f>
        <v>1</v>
      </c>
      <c r="AI1154" s="101">
        <f t="shared" si="268"/>
        <v>1</v>
      </c>
      <c r="AJ1154" s="101">
        <f>IF(I1154&gt;Variables!$G$7,0,1)</f>
        <v>1</v>
      </c>
      <c r="AK1154" s="101">
        <f>IF(F1154&gt;Variables!$G$8,0,1)</f>
        <v>0</v>
      </c>
      <c r="AL1154" s="101">
        <f>IF(G1154&gt;Variables!$G$9,0,1)</f>
        <v>1</v>
      </c>
      <c r="AM1154" s="101">
        <f>IF(AND(K1154&gt;Variables!$G$10,K1154&lt;Variables!$G$11),0,1)</f>
        <v>1</v>
      </c>
      <c r="AN1154" s="103">
        <f>IF(H1154&lt;Variables!$G$13,1,0)</f>
        <v>1</v>
      </c>
      <c r="AO1154" s="101">
        <f>IF(R1154&lt;Variables!$G$12,0,1)</f>
        <v>0</v>
      </c>
      <c r="AP1154" s="102">
        <f t="shared" si="275"/>
        <v>0</v>
      </c>
      <c r="AQ1154" s="101"/>
      <c r="AR1154" s="101">
        <v>1</v>
      </c>
      <c r="AS1154" s="101"/>
      <c r="AT1154" s="101"/>
      <c r="AU1154" s="101"/>
      <c r="AV1154" s="96">
        <f t="shared" si="269"/>
        <v>3</v>
      </c>
      <c r="AW1154" s="96" t="str">
        <f t="shared" si="270"/>
        <v/>
      </c>
      <c r="AX1154" s="96" t="str">
        <f t="shared" si="271"/>
        <v/>
      </c>
      <c r="AY1154" s="96">
        <f t="shared" si="272"/>
        <v>3</v>
      </c>
      <c r="AZ1154" s="96">
        <f t="shared" si="273"/>
        <v>2.3284609817384001</v>
      </c>
      <c r="BA1154" s="96"/>
      <c r="BB1154" s="96"/>
      <c r="BC1154" s="96"/>
      <c r="BD1154" s="96"/>
      <c r="BE1154"/>
      <c r="BF1154"/>
      <c r="BG1154"/>
      <c r="BH1154"/>
      <c r="BI1154"/>
      <c r="BJ1154" s="83"/>
      <c r="BK1154" s="83"/>
    </row>
    <row r="1155" spans="1:63" ht="12.75" x14ac:dyDescent="0.2">
      <c r="A1155" s="96"/>
      <c r="B1155" s="96"/>
      <c r="C1155" s="135">
        <v>44333.416666666664</v>
      </c>
      <c r="D1155" s="96" t="s">
        <v>429</v>
      </c>
      <c r="E1155" s="96">
        <v>13.69</v>
      </c>
      <c r="F1155" s="96">
        <v>6.15</v>
      </c>
      <c r="G1155" s="96">
        <v>6.87</v>
      </c>
      <c r="H1155" s="96">
        <v>2130</v>
      </c>
      <c r="I1155" s="96">
        <v>0.71299999999999997</v>
      </c>
      <c r="J1155" s="96" t="s">
        <v>78</v>
      </c>
      <c r="K1155" s="96">
        <v>68.849999999999994</v>
      </c>
      <c r="L1155" s="96">
        <v>13.509320000000001</v>
      </c>
      <c r="M1155" s="96">
        <v>1.3374470000000001</v>
      </c>
      <c r="N1155" s="96">
        <v>13.304686999999999</v>
      </c>
      <c r="O1155" s="96">
        <v>2.8960689999999998</v>
      </c>
      <c r="P1155" s="96">
        <v>1166000</v>
      </c>
      <c r="Q1155" s="96">
        <v>5469000</v>
      </c>
      <c r="R1155" s="96">
        <v>0.21</v>
      </c>
      <c r="S1155" s="96">
        <v>15.170999999999999</v>
      </c>
      <c r="T1155" s="96">
        <v>5.4809999999999999</v>
      </c>
      <c r="U1155" s="96">
        <v>9.9645829999999993</v>
      </c>
      <c r="V1155" s="148">
        <f t="shared" ref="V1155:V1218" si="276">1.849 + (0.01036 * K1155) + (0.1184 * M1155) - (0.002888 * K1155 * M1155)</f>
        <v>2.4547033682563999</v>
      </c>
      <c r="W1155" s="97">
        <f t="shared" ref="W1155:W1218" si="277">E1155*1.01</f>
        <v>13.8269</v>
      </c>
      <c r="X1155" s="96">
        <f t="shared" ref="X1155:X1218" si="278">E1155*1.02</f>
        <v>13.963799999999999</v>
      </c>
      <c r="Y1155" s="96">
        <f t="shared" ref="Y1155:Y1218" si="279">0.98*E1155</f>
        <v>13.4162</v>
      </c>
      <c r="Z1155" s="96">
        <f t="shared" ref="Z1155:Z1218" si="280">N1155</f>
        <v>13.304686999999999</v>
      </c>
      <c r="AA1155" s="96">
        <f t="shared" ref="AA1155:AA1218" si="281">0.96*E1155</f>
        <v>13.142399999999999</v>
      </c>
      <c r="AB1155" s="96"/>
      <c r="AC1155" s="96">
        <v>13.9</v>
      </c>
      <c r="AD1155" s="96">
        <v>13.52</v>
      </c>
      <c r="AE1155" s="97">
        <f t="shared" ref="AE1155:AE1218" si="282">AC1155/E1155</f>
        <v>1.0153396639883128</v>
      </c>
      <c r="AF1155" s="96">
        <f t="shared" si="274"/>
        <v>0.98758217677136595</v>
      </c>
      <c r="AG1155" s="96"/>
      <c r="AH1155" s="97">
        <f>IF(AND(M1155&lt;Variables!$G$6,M1155&gt;Variables!$G$5),0,1)</f>
        <v>1</v>
      </c>
      <c r="AI1155" s="97">
        <f t="shared" ref="AI1155:AI1218" si="283">IF(L1155&gt;N1155,0,1)</f>
        <v>0</v>
      </c>
      <c r="AJ1155" s="97">
        <f>IF(I1155&gt;Variables!$G$7,0,1)</f>
        <v>0</v>
      </c>
      <c r="AK1155" s="97">
        <f>IF(F1155&gt;Variables!$G$8,0,1)</f>
        <v>1</v>
      </c>
      <c r="AL1155" s="97">
        <f>IF(G1155&gt;Variables!$G$9,0,1)</f>
        <v>1</v>
      </c>
      <c r="AM1155" s="97">
        <f>IF(AND(K1155&gt;Variables!$G$10,K1155&lt;Variables!$G$11),0,1)</f>
        <v>0</v>
      </c>
      <c r="AN1155" s="103">
        <f>IF(H1155&lt;Variables!$G$13,1,0)</f>
        <v>1</v>
      </c>
      <c r="AO1155" s="101">
        <f>IF(R1155&lt;Variables!$G$12,0,1)</f>
        <v>0</v>
      </c>
      <c r="AP1155" s="99">
        <f t="shared" si="275"/>
        <v>1</v>
      </c>
      <c r="AQ1155" s="99"/>
      <c r="AR1155" s="99"/>
      <c r="AS1155" s="99">
        <v>1</v>
      </c>
      <c r="AT1155" s="99"/>
      <c r="AU1155" s="99"/>
      <c r="AV1155" s="96">
        <f t="shared" ref="AV1155:AV1218" si="284">IF(AE1155&gt;$W$1,3,"")</f>
        <v>3</v>
      </c>
      <c r="AW1155" s="96" t="str">
        <f t="shared" ref="AW1155:AW1218" si="285">IF(AND(AE1155&lt;1.01,AT1155=1),1,"")</f>
        <v/>
      </c>
      <c r="AX1155" s="96" t="str">
        <f t="shared" ref="AX1155:AX1218" si="286">IF(AND(AV1155="",AW1155=""),2,"")</f>
        <v/>
      </c>
      <c r="AY1155" s="96">
        <f t="shared" ref="AY1155:AY1218" si="287">MAX(AV1155:AX1155)</f>
        <v>3</v>
      </c>
      <c r="AZ1155" s="96">
        <f t="shared" ref="AZ1155:AZ1218" si="288">1.849+(0.010306*K1155)+(0.1184*M1155)-(0.002888*K1155*M1155)</f>
        <v>2.4509854682564001</v>
      </c>
      <c r="BA1155" s="96"/>
      <c r="BB1155" s="96"/>
      <c r="BC1155" s="96"/>
      <c r="BD1155" s="96"/>
      <c r="BE1155"/>
      <c r="BF1155"/>
      <c r="BG1155"/>
      <c r="BH1155"/>
      <c r="BI1155"/>
      <c r="BJ1155" s="83"/>
      <c r="BK1155" s="83"/>
    </row>
    <row r="1156" spans="1:63" ht="12.75" x14ac:dyDescent="0.2">
      <c r="A1156" s="96"/>
      <c r="B1156" s="96"/>
      <c r="C1156" s="135">
        <v>44333.416666666664</v>
      </c>
      <c r="D1156" s="96" t="s">
        <v>367</v>
      </c>
      <c r="E1156" s="96">
        <v>33.950000000000003</v>
      </c>
      <c r="F1156" s="96">
        <v>6.9</v>
      </c>
      <c r="G1156" s="96">
        <v>7.78</v>
      </c>
      <c r="H1156" s="96">
        <v>9250</v>
      </c>
      <c r="I1156" s="96">
        <v>-29.001000000000001</v>
      </c>
      <c r="J1156" s="96" t="s">
        <v>78</v>
      </c>
      <c r="K1156" s="96">
        <v>60.78</v>
      </c>
      <c r="L1156" s="96">
        <v>33.999899999999997</v>
      </c>
      <c r="M1156" s="96">
        <v>-0.14676500000000001</v>
      </c>
      <c r="N1156" s="96">
        <v>33.634802999999998</v>
      </c>
      <c r="O1156" s="96">
        <v>0.93711500000000003</v>
      </c>
      <c r="P1156" s="96">
        <v>204793</v>
      </c>
      <c r="Q1156" s="96">
        <v>1100000</v>
      </c>
      <c r="R1156" s="96">
        <v>0.19</v>
      </c>
      <c r="S1156" s="96">
        <v>15.170999999999999</v>
      </c>
      <c r="T1156" s="96">
        <v>5.4809999999999999</v>
      </c>
      <c r="U1156" s="96">
        <v>9.9645829999999993</v>
      </c>
      <c r="V1156" s="148">
        <f t="shared" si="276"/>
        <v>2.4870658719095999</v>
      </c>
      <c r="W1156" s="101">
        <f t="shared" si="277"/>
        <v>34.289500000000004</v>
      </c>
      <c r="X1156" s="101">
        <f t="shared" si="278"/>
        <v>34.629000000000005</v>
      </c>
      <c r="Y1156" s="96">
        <f t="shared" si="279"/>
        <v>33.271000000000001</v>
      </c>
      <c r="Z1156" s="96">
        <f t="shared" si="280"/>
        <v>33.634802999999998</v>
      </c>
      <c r="AA1156" s="96">
        <f t="shared" si="281"/>
        <v>32.591999999999999</v>
      </c>
      <c r="AB1156" s="96"/>
      <c r="AC1156" s="96">
        <v>35.4</v>
      </c>
      <c r="AD1156" s="96"/>
      <c r="AE1156" s="101">
        <f t="shared" si="282"/>
        <v>1.0427098674521353</v>
      </c>
      <c r="AF1156" s="96">
        <f t="shared" si="274"/>
        <v>0</v>
      </c>
      <c r="AG1156" s="96"/>
      <c r="AH1156" s="101">
        <f>IF(AND(M1156&lt;Variables!$G$6,M1156&gt;Variables!$G$5),0,1)</f>
        <v>1</v>
      </c>
      <c r="AI1156" s="101">
        <f t="shared" si="283"/>
        <v>0</v>
      </c>
      <c r="AJ1156" s="101">
        <f>IF(I1156&gt;Variables!$G$7,0,1)</f>
        <v>1</v>
      </c>
      <c r="AK1156" s="101">
        <f>IF(F1156&gt;Variables!$G$8,0,1)</f>
        <v>1</v>
      </c>
      <c r="AL1156" s="101">
        <f>IF(G1156&gt;Variables!$G$9,0,1)</f>
        <v>1</v>
      </c>
      <c r="AM1156" s="101">
        <f>IF(AND(K1156&gt;Variables!$G$10,K1156&lt;Variables!$G$11),0,1)</f>
        <v>0</v>
      </c>
      <c r="AN1156" s="103">
        <f>IF(H1156&lt;Variables!$G$13,1,0)</f>
        <v>0</v>
      </c>
      <c r="AO1156" s="101">
        <f>IF(R1156&lt;Variables!$G$12,0,1)</f>
        <v>0</v>
      </c>
      <c r="AP1156" s="102">
        <f t="shared" si="275"/>
        <v>1</v>
      </c>
      <c r="AQ1156" s="102"/>
      <c r="AR1156" s="102">
        <v>1</v>
      </c>
      <c r="AS1156" s="102"/>
      <c r="AT1156" s="102"/>
      <c r="AU1156" s="102"/>
      <c r="AV1156" s="96">
        <f t="shared" si="284"/>
        <v>3</v>
      </c>
      <c r="AW1156" s="96" t="str">
        <f t="shared" si="285"/>
        <v/>
      </c>
      <c r="AX1156" s="96" t="str">
        <f t="shared" si="286"/>
        <v/>
      </c>
      <c r="AY1156" s="96">
        <f t="shared" si="287"/>
        <v>3</v>
      </c>
      <c r="AZ1156" s="96">
        <f t="shared" si="288"/>
        <v>2.4837837519096002</v>
      </c>
      <c r="BA1156" s="96"/>
      <c r="BB1156" s="96"/>
      <c r="BC1156" s="96"/>
      <c r="BD1156" s="96"/>
      <c r="BE1156"/>
      <c r="BF1156"/>
      <c r="BG1156"/>
      <c r="BH1156"/>
      <c r="BI1156"/>
      <c r="BJ1156" s="83"/>
      <c r="BK1156" s="83"/>
    </row>
    <row r="1157" spans="1:63" ht="12.75" x14ac:dyDescent="0.2">
      <c r="A1157" s="96"/>
      <c r="B1157" s="96"/>
      <c r="C1157" s="135">
        <v>44333.416666666664</v>
      </c>
      <c r="D1157" s="96" t="s">
        <v>331</v>
      </c>
      <c r="E1157" s="96">
        <v>13.9689</v>
      </c>
      <c r="F1157" s="96">
        <v>7.78</v>
      </c>
      <c r="G1157" s="96">
        <v>2.19</v>
      </c>
      <c r="H1157" s="96">
        <v>5750</v>
      </c>
      <c r="I1157" s="96">
        <v>63.325000000000003</v>
      </c>
      <c r="J1157" s="96" t="s">
        <v>78</v>
      </c>
      <c r="K1157" s="96">
        <v>63.18</v>
      </c>
      <c r="L1157" s="96">
        <v>13.93478</v>
      </c>
      <c r="M1157" s="96">
        <v>0.24485499999999999</v>
      </c>
      <c r="N1157" s="96">
        <v>13.925865</v>
      </c>
      <c r="O1157" s="96">
        <v>0.309033</v>
      </c>
      <c r="P1157" s="96">
        <v>38865000</v>
      </c>
      <c r="Q1157" s="96">
        <v>93669000</v>
      </c>
      <c r="R1157" s="96">
        <v>0.41</v>
      </c>
      <c r="S1157" s="96">
        <v>15.170999999999999</v>
      </c>
      <c r="T1157" s="96">
        <v>5.4809999999999999</v>
      </c>
      <c r="U1157" s="96">
        <v>9.9645829999999993</v>
      </c>
      <c r="V1157" s="148">
        <f t="shared" si="276"/>
        <v>2.4878584484567998</v>
      </c>
      <c r="W1157" s="101">
        <f t="shared" si="277"/>
        <v>14.108589</v>
      </c>
      <c r="X1157" s="101">
        <f t="shared" si="278"/>
        <v>14.248277999999999</v>
      </c>
      <c r="Y1157" s="96">
        <f t="shared" si="279"/>
        <v>13.689522</v>
      </c>
      <c r="Z1157" s="96">
        <f t="shared" si="280"/>
        <v>13.925865</v>
      </c>
      <c r="AA1157" s="96">
        <f t="shared" si="281"/>
        <v>13.410143999999999</v>
      </c>
      <c r="AB1157" s="96"/>
      <c r="AC1157" s="96">
        <v>14.38</v>
      </c>
      <c r="AD1157" s="96">
        <v>13.81</v>
      </c>
      <c r="AE1157" s="101">
        <f t="shared" si="282"/>
        <v>1.0294296616054235</v>
      </c>
      <c r="AF1157" s="96">
        <f t="shared" si="274"/>
        <v>0.98862473065166201</v>
      </c>
      <c r="AG1157" s="96"/>
      <c r="AH1157" s="101">
        <f>IF(AND(M1157&lt;Variables!$G$6,M1157&gt;Variables!$G$5),0,1)</f>
        <v>1</v>
      </c>
      <c r="AI1157" s="101">
        <f t="shared" si="283"/>
        <v>0</v>
      </c>
      <c r="AJ1157" s="101">
        <f>IF(I1157&gt;Variables!$G$7,0,1)</f>
        <v>0</v>
      </c>
      <c r="AK1157" s="101">
        <f>IF(F1157&gt;Variables!$G$8,0,1)</f>
        <v>1</v>
      </c>
      <c r="AL1157" s="101">
        <f>IF(G1157&gt;Variables!$G$9,0,1)</f>
        <v>1</v>
      </c>
      <c r="AM1157" s="101">
        <f>IF(AND(K1157&gt;Variables!$G$10,K1157&lt;Variables!$G$11),0,1)</f>
        <v>0</v>
      </c>
      <c r="AN1157" s="103">
        <f>IF(H1157&lt;Variables!$G$13,1,0)</f>
        <v>0</v>
      </c>
      <c r="AO1157" s="101">
        <f>IF(R1157&lt;Variables!$G$12,0,1)</f>
        <v>0</v>
      </c>
      <c r="AP1157" s="102">
        <f t="shared" si="275"/>
        <v>1</v>
      </c>
      <c r="AQ1157" s="102"/>
      <c r="AR1157" s="102">
        <v>1</v>
      </c>
      <c r="AS1157" s="102"/>
      <c r="AT1157" s="102"/>
      <c r="AU1157" s="102"/>
      <c r="AV1157" s="96">
        <f t="shared" si="284"/>
        <v>3</v>
      </c>
      <c r="AW1157" s="96" t="str">
        <f t="shared" si="285"/>
        <v/>
      </c>
      <c r="AX1157" s="96" t="str">
        <f t="shared" si="286"/>
        <v/>
      </c>
      <c r="AY1157" s="96">
        <f t="shared" si="287"/>
        <v>3</v>
      </c>
      <c r="AZ1157" s="96">
        <f t="shared" si="288"/>
        <v>2.4844467284567999</v>
      </c>
      <c r="BA1157" s="96"/>
      <c r="BB1157" s="96"/>
      <c r="BC1157" s="96"/>
      <c r="BD1157" s="96"/>
      <c r="BE1157"/>
      <c r="BF1157"/>
      <c r="BG1157"/>
      <c r="BH1157"/>
      <c r="BI1157"/>
      <c r="BJ1157" s="83"/>
      <c r="BK1157" s="83"/>
    </row>
    <row r="1158" spans="1:63" ht="12.75" x14ac:dyDescent="0.2">
      <c r="A1158" s="96"/>
      <c r="B1158" s="96"/>
      <c r="C1158" s="135">
        <v>44333.416666666664</v>
      </c>
      <c r="D1158" s="96" t="s">
        <v>573</v>
      </c>
      <c r="E1158" s="96">
        <v>39.22</v>
      </c>
      <c r="F1158" s="96">
        <v>4.7699999999999996</v>
      </c>
      <c r="G1158" s="96">
        <v>4.5599999999999996</v>
      </c>
      <c r="H1158" s="96">
        <v>4280</v>
      </c>
      <c r="I1158" s="96">
        <v>-61.287999999999997</v>
      </c>
      <c r="J1158" s="96" t="s">
        <v>78</v>
      </c>
      <c r="K1158" s="96">
        <v>50</v>
      </c>
      <c r="L1158" s="96">
        <v>39.446475</v>
      </c>
      <c r="M1158" s="96">
        <v>-0.57413199999999998</v>
      </c>
      <c r="N1158" s="96">
        <v>39.186565000000002</v>
      </c>
      <c r="O1158" s="96">
        <v>8.5323999999999997E-2</v>
      </c>
      <c r="P1158" s="96">
        <v>133006</v>
      </c>
      <c r="Q1158" s="96">
        <v>1190000</v>
      </c>
      <c r="R1158" s="96">
        <v>0.11</v>
      </c>
      <c r="S1158" s="96">
        <v>15.170999999999999</v>
      </c>
      <c r="T1158" s="96">
        <v>5.4809999999999999</v>
      </c>
      <c r="U1158" s="96">
        <v>9.9645829999999993</v>
      </c>
      <c r="V1158" s="148">
        <f t="shared" si="276"/>
        <v>2.3819274320000003</v>
      </c>
      <c r="W1158" s="96">
        <f t="shared" si="277"/>
        <v>39.612200000000001</v>
      </c>
      <c r="X1158" s="96">
        <f t="shared" si="278"/>
        <v>40.004399999999997</v>
      </c>
      <c r="Y1158" s="103">
        <f t="shared" si="279"/>
        <v>38.435600000000001</v>
      </c>
      <c r="Z1158" s="103">
        <f t="shared" si="280"/>
        <v>39.186565000000002</v>
      </c>
      <c r="AA1158" s="103">
        <f t="shared" si="281"/>
        <v>37.651199999999996</v>
      </c>
      <c r="AB1158" s="96"/>
      <c r="AC1158" s="96"/>
      <c r="AD1158" s="96">
        <v>38.29</v>
      </c>
      <c r="AE1158" s="96">
        <f t="shared" si="282"/>
        <v>0</v>
      </c>
      <c r="AF1158" s="96">
        <f t="shared" si="274"/>
        <v>0.97628760836308004</v>
      </c>
      <c r="AG1158" s="96"/>
      <c r="AH1158" s="103">
        <f>IF(AND(M1158&lt;Variables!$G$6,M1158&gt;Variables!$G$5),0,1)</f>
        <v>1</v>
      </c>
      <c r="AI1158" s="103">
        <f t="shared" si="283"/>
        <v>0</v>
      </c>
      <c r="AJ1158" s="103">
        <f>IF(I1158&gt;Variables!$G$7,0,1)</f>
        <v>1</v>
      </c>
      <c r="AK1158" s="103">
        <f>IF(F1158&gt;Variables!$G$8,0,1)</f>
        <v>1</v>
      </c>
      <c r="AL1158" s="103">
        <f>IF(G1158&gt;Variables!$G$9,0,1)</f>
        <v>1</v>
      </c>
      <c r="AM1158" s="103">
        <f>IF(AND(K1158&gt;Variables!$G$10,K1158&lt;Variables!$G$11),0,1)</f>
        <v>1</v>
      </c>
      <c r="AN1158" s="103">
        <f>IF(H1158&lt;Variables!$G$13,1,0)</f>
        <v>0</v>
      </c>
      <c r="AO1158" s="101">
        <f>IF(R1158&lt;Variables!$G$12,0,1)</f>
        <v>0</v>
      </c>
      <c r="AP1158" s="104">
        <f t="shared" si="275"/>
        <v>1</v>
      </c>
      <c r="AQ1158" s="104"/>
      <c r="AR1158" s="104"/>
      <c r="AS1158" s="104"/>
      <c r="AT1158" s="104">
        <v>1</v>
      </c>
      <c r="AU1158" s="104"/>
      <c r="AV1158" s="96" t="str">
        <f t="shared" si="284"/>
        <v/>
      </c>
      <c r="AW1158" s="96">
        <f t="shared" si="285"/>
        <v>1</v>
      </c>
      <c r="AX1158" s="96" t="str">
        <f t="shared" si="286"/>
        <v/>
      </c>
      <c r="AY1158" s="96">
        <f t="shared" si="287"/>
        <v>1</v>
      </c>
      <c r="AZ1158" s="96">
        <f t="shared" si="288"/>
        <v>2.3792274320000004</v>
      </c>
      <c r="BA1158" s="96"/>
      <c r="BB1158" s="96"/>
      <c r="BC1158" s="96"/>
      <c r="BD1158" s="96"/>
      <c r="BE1158"/>
      <c r="BF1158"/>
      <c r="BG1158"/>
      <c r="BH1158"/>
      <c r="BI1158"/>
      <c r="BJ1158" s="83"/>
      <c r="BK1158" s="83"/>
    </row>
    <row r="1159" spans="1:63" ht="12.75" x14ac:dyDescent="0.2">
      <c r="A1159" s="96"/>
      <c r="B1159" s="96"/>
      <c r="C1159" s="135">
        <v>44333.416666666664</v>
      </c>
      <c r="D1159" s="96" t="s">
        <v>574</v>
      </c>
      <c r="E1159" s="96">
        <v>52.1</v>
      </c>
      <c r="F1159" s="96">
        <v>17.760000000000002</v>
      </c>
      <c r="G1159" s="96">
        <v>6.3</v>
      </c>
      <c r="H1159" s="96">
        <v>3670</v>
      </c>
      <c r="I1159" s="96">
        <v>5.0999999999999997E-2</v>
      </c>
      <c r="J1159" s="96" t="s">
        <v>76</v>
      </c>
      <c r="K1159" s="96">
        <v>57.3</v>
      </c>
      <c r="L1159" s="96">
        <v>52.541589999999999</v>
      </c>
      <c r="M1159" s="96">
        <v>-0.84045800000000004</v>
      </c>
      <c r="N1159" s="96">
        <v>52.288502999999999</v>
      </c>
      <c r="O1159" s="96">
        <v>-0.36050599999999999</v>
      </c>
      <c r="P1159" s="96">
        <v>1281000</v>
      </c>
      <c r="Q1159" s="96">
        <v>652458</v>
      </c>
      <c r="R1159" s="96">
        <v>1.96</v>
      </c>
      <c r="S1159" s="96">
        <v>15.170999999999999</v>
      </c>
      <c r="T1159" s="96">
        <v>5.4809999999999999</v>
      </c>
      <c r="U1159" s="96">
        <v>9.9645829999999993</v>
      </c>
      <c r="V1159" s="148">
        <f t="shared" si="276"/>
        <v>2.4821987797391998</v>
      </c>
      <c r="W1159" s="97">
        <f t="shared" si="277"/>
        <v>52.621000000000002</v>
      </c>
      <c r="X1159" s="96">
        <f t="shared" si="278"/>
        <v>53.142000000000003</v>
      </c>
      <c r="Y1159" s="96">
        <f t="shared" si="279"/>
        <v>51.058</v>
      </c>
      <c r="Z1159" s="96">
        <f t="shared" si="280"/>
        <v>52.288502999999999</v>
      </c>
      <c r="AA1159" s="96">
        <f t="shared" si="281"/>
        <v>50.015999999999998</v>
      </c>
      <c r="AB1159" s="96"/>
      <c r="AC1159" s="96">
        <v>52.87</v>
      </c>
      <c r="AD1159" s="96">
        <v>51.22</v>
      </c>
      <c r="AE1159" s="97">
        <f t="shared" si="282"/>
        <v>1.0147792706333973</v>
      </c>
      <c r="AF1159" s="96">
        <f t="shared" si="274"/>
        <v>0.983109404990403</v>
      </c>
      <c r="AG1159" s="96"/>
      <c r="AH1159" s="97">
        <f>IF(AND(M1159&lt;Variables!$G$6,M1159&gt;Variables!$G$5),0,1)</f>
        <v>1</v>
      </c>
      <c r="AI1159" s="97">
        <f t="shared" si="283"/>
        <v>0</v>
      </c>
      <c r="AJ1159" s="97">
        <f>IF(I1159&gt;Variables!$G$7,0,1)</f>
        <v>0</v>
      </c>
      <c r="AK1159" s="97">
        <f>IF(F1159&gt;Variables!$G$8,0,1)</f>
        <v>0</v>
      </c>
      <c r="AL1159" s="97">
        <f>IF(G1159&gt;Variables!$G$9,0,1)</f>
        <v>1</v>
      </c>
      <c r="AM1159" s="97">
        <f>IF(AND(K1159&gt;Variables!$G$10,K1159&lt;Variables!$G$11),0,1)</f>
        <v>0</v>
      </c>
      <c r="AN1159" s="103">
        <f>IF(H1159&lt;Variables!$G$13,1,0)</f>
        <v>0</v>
      </c>
      <c r="AO1159" s="101">
        <f>IF(R1159&lt;Variables!$G$12,0,1)</f>
        <v>0</v>
      </c>
      <c r="AP1159" s="99">
        <f t="shared" si="275"/>
        <v>0</v>
      </c>
      <c r="AQ1159" s="99"/>
      <c r="AR1159" s="99"/>
      <c r="AS1159" s="99">
        <v>1</v>
      </c>
      <c r="AT1159" s="99"/>
      <c r="AU1159" s="99"/>
      <c r="AV1159" s="96">
        <f t="shared" si="284"/>
        <v>3</v>
      </c>
      <c r="AW1159" s="96" t="str">
        <f t="shared" si="285"/>
        <v/>
      </c>
      <c r="AX1159" s="96" t="str">
        <f t="shared" si="286"/>
        <v/>
      </c>
      <c r="AY1159" s="96">
        <f t="shared" si="287"/>
        <v>3</v>
      </c>
      <c r="AZ1159" s="96">
        <f t="shared" si="288"/>
        <v>2.4791045797391997</v>
      </c>
      <c r="BA1159" s="96"/>
      <c r="BB1159" s="96"/>
      <c r="BC1159" s="96"/>
      <c r="BD1159" s="96"/>
      <c r="BE1159"/>
      <c r="BF1159"/>
      <c r="BG1159"/>
      <c r="BH1159"/>
      <c r="BI1159"/>
      <c r="BJ1159" s="83"/>
      <c r="BK1159" s="83"/>
    </row>
    <row r="1160" spans="1:63" ht="12.75" x14ac:dyDescent="0.2">
      <c r="A1160" s="96"/>
      <c r="B1160" s="96"/>
      <c r="C1160" s="135">
        <v>44333.416666666664</v>
      </c>
      <c r="D1160" s="96" t="s">
        <v>575</v>
      </c>
      <c r="E1160" s="96">
        <v>1.36</v>
      </c>
      <c r="F1160" s="96">
        <v>18.53</v>
      </c>
      <c r="G1160" s="96">
        <v>-2.86</v>
      </c>
      <c r="H1160" s="96">
        <v>50.6</v>
      </c>
      <c r="I1160" s="96">
        <v>-80.227999999999994</v>
      </c>
      <c r="J1160" s="96" t="s">
        <v>78</v>
      </c>
      <c r="K1160" s="96">
        <v>51.64</v>
      </c>
      <c r="L1160" s="96">
        <v>1.3836599999999999</v>
      </c>
      <c r="M1160" s="96">
        <v>-1.7099580000000001</v>
      </c>
      <c r="N1160" s="96">
        <v>1.3946769999999999</v>
      </c>
      <c r="O1160" s="96">
        <v>-2.4864109999999999</v>
      </c>
      <c r="P1160" s="96">
        <v>38850000</v>
      </c>
      <c r="Q1160" s="96">
        <v>650220</v>
      </c>
      <c r="R1160" s="96">
        <v>59.75</v>
      </c>
      <c r="S1160" s="96">
        <v>15.170999999999999</v>
      </c>
      <c r="T1160" s="96">
        <v>5.4809999999999999</v>
      </c>
      <c r="U1160" s="96">
        <v>9.9645829999999993</v>
      </c>
      <c r="V1160" s="148">
        <f t="shared" si="276"/>
        <v>2.4365482162745598</v>
      </c>
      <c r="W1160" s="96">
        <f t="shared" si="277"/>
        <v>1.3736000000000002</v>
      </c>
      <c r="X1160" s="96">
        <f t="shared" si="278"/>
        <v>1.3872000000000002</v>
      </c>
      <c r="Y1160" s="103">
        <f t="shared" si="279"/>
        <v>1.3328</v>
      </c>
      <c r="Z1160" s="103">
        <f t="shared" si="280"/>
        <v>1.3946769999999999</v>
      </c>
      <c r="AA1160" s="103">
        <f t="shared" si="281"/>
        <v>1.3056000000000001</v>
      </c>
      <c r="AB1160" s="96"/>
      <c r="AC1160" s="96">
        <v>1.37</v>
      </c>
      <c r="AD1160" s="96">
        <v>1.32</v>
      </c>
      <c r="AE1160" s="96">
        <f t="shared" si="282"/>
        <v>1.0073529411764706</v>
      </c>
      <c r="AF1160" s="96">
        <f t="shared" si="274"/>
        <v>0.97058823529411764</v>
      </c>
      <c r="AG1160" s="96"/>
      <c r="AH1160" s="103">
        <f>IF(AND(M1160&lt;Variables!$G$6,M1160&gt;Variables!$G$5),0,1)</f>
        <v>1</v>
      </c>
      <c r="AI1160" s="103">
        <f t="shared" si="283"/>
        <v>1</v>
      </c>
      <c r="AJ1160" s="103">
        <f>IF(I1160&gt;Variables!$G$7,0,1)</f>
        <v>1</v>
      </c>
      <c r="AK1160" s="103">
        <f>IF(F1160&gt;Variables!$G$8,0,1)</f>
        <v>0</v>
      </c>
      <c r="AL1160" s="103">
        <f>IF(G1160&gt;Variables!$G$9,0,1)</f>
        <v>1</v>
      </c>
      <c r="AM1160" s="103">
        <f>IF(AND(K1160&gt;Variables!$G$10,K1160&lt;Variables!$G$11),0,1)</f>
        <v>0</v>
      </c>
      <c r="AN1160" s="103">
        <f>IF(H1160&lt;Variables!$G$13,1,0)</f>
        <v>1</v>
      </c>
      <c r="AO1160" s="101">
        <f>IF(R1160&lt;Variables!$G$12,0,1)</f>
        <v>1</v>
      </c>
      <c r="AP1160" s="104">
        <f t="shared" si="275"/>
        <v>1</v>
      </c>
      <c r="AQ1160" s="104"/>
      <c r="AR1160" s="104"/>
      <c r="AS1160" s="104"/>
      <c r="AT1160" s="104">
        <v>1</v>
      </c>
      <c r="AU1160" s="104"/>
      <c r="AV1160" s="96" t="str">
        <f t="shared" si="284"/>
        <v/>
      </c>
      <c r="AW1160" s="96">
        <f t="shared" si="285"/>
        <v>1</v>
      </c>
      <c r="AX1160" s="96" t="str">
        <f t="shared" si="286"/>
        <v/>
      </c>
      <c r="AY1160" s="96">
        <f t="shared" si="287"/>
        <v>1</v>
      </c>
      <c r="AZ1160" s="96">
        <f t="shared" si="288"/>
        <v>2.4337596562745598</v>
      </c>
      <c r="BA1160" s="96"/>
      <c r="BB1160" s="96"/>
      <c r="BC1160" s="96"/>
      <c r="BD1160" s="96"/>
      <c r="BE1160"/>
      <c r="BF1160"/>
      <c r="BG1160"/>
      <c r="BH1160"/>
      <c r="BI1160"/>
      <c r="BJ1160" s="83"/>
      <c r="BK1160" s="83"/>
    </row>
    <row r="1161" spans="1:63" ht="12.75" x14ac:dyDescent="0.2">
      <c r="A1161" s="96"/>
      <c r="B1161" s="96"/>
      <c r="C1161" s="135">
        <v>44333.416666666664</v>
      </c>
      <c r="D1161" s="96" t="s">
        <v>576</v>
      </c>
      <c r="E1161" s="96">
        <v>8.43</v>
      </c>
      <c r="F1161" s="96">
        <v>12.72</v>
      </c>
      <c r="G1161" s="96">
        <v>4.33</v>
      </c>
      <c r="H1161" s="96">
        <v>11910</v>
      </c>
      <c r="I1161" s="96">
        <v>-16.577000000000002</v>
      </c>
      <c r="J1161" s="96" t="s">
        <v>76</v>
      </c>
      <c r="K1161" s="96">
        <v>68.760000000000005</v>
      </c>
      <c r="L1161" s="96">
        <v>8.2420000000000009</v>
      </c>
      <c r="M1161" s="96">
        <v>2.2810000000000001</v>
      </c>
      <c r="N1161" s="96">
        <v>8.1846029999999992</v>
      </c>
      <c r="O1161" s="96">
        <v>2.9982730000000002</v>
      </c>
      <c r="P1161" s="96">
        <v>5682000</v>
      </c>
      <c r="Q1161" s="96">
        <v>8389000</v>
      </c>
      <c r="R1161" s="96">
        <v>0.68</v>
      </c>
      <c r="S1161" s="96">
        <v>15.170999999999999</v>
      </c>
      <c r="T1161" s="96">
        <v>5.4809999999999999</v>
      </c>
      <c r="U1161" s="96">
        <v>9.9645829999999993</v>
      </c>
      <c r="V1161" s="148">
        <f t="shared" si="276"/>
        <v>2.3784655747199999</v>
      </c>
      <c r="W1161" s="96">
        <f t="shared" si="277"/>
        <v>8.5143000000000004</v>
      </c>
      <c r="X1161" s="96">
        <f t="shared" si="278"/>
        <v>8.5985999999999994</v>
      </c>
      <c r="Y1161" s="103">
        <f t="shared" si="279"/>
        <v>8.2614000000000001</v>
      </c>
      <c r="Z1161" s="103">
        <f t="shared" si="280"/>
        <v>8.1846029999999992</v>
      </c>
      <c r="AA1161" s="103">
        <f t="shared" si="281"/>
        <v>8.0927999999999987</v>
      </c>
      <c r="AB1161" s="96"/>
      <c r="AC1161" s="96"/>
      <c r="AD1161" s="96">
        <v>8.0399999999999991</v>
      </c>
      <c r="AE1161" s="96">
        <f t="shared" si="282"/>
        <v>0</v>
      </c>
      <c r="AF1161" s="96">
        <f t="shared" si="274"/>
        <v>0.95373665480427039</v>
      </c>
      <c r="AG1161" s="96"/>
      <c r="AH1161" s="103">
        <f>IF(AND(M1161&lt;Variables!$G$6,M1161&gt;Variables!$G$5),0,1)</f>
        <v>1</v>
      </c>
      <c r="AI1161" s="103">
        <f t="shared" si="283"/>
        <v>0</v>
      </c>
      <c r="AJ1161" s="103">
        <f>IF(I1161&gt;Variables!$G$7,0,1)</f>
        <v>1</v>
      </c>
      <c r="AK1161" s="103">
        <f>IF(F1161&gt;Variables!$G$8,0,1)</f>
        <v>0</v>
      </c>
      <c r="AL1161" s="103">
        <f>IF(G1161&gt;Variables!$G$9,0,1)</f>
        <v>1</v>
      </c>
      <c r="AM1161" s="103">
        <f>IF(AND(K1161&gt;Variables!$G$10,K1161&lt;Variables!$G$11),0,1)</f>
        <v>0</v>
      </c>
      <c r="AN1161" s="103">
        <f>IF(H1161&lt;Variables!$G$13,1,0)</f>
        <v>0</v>
      </c>
      <c r="AO1161" s="101">
        <f>IF(R1161&lt;Variables!$G$12,0,1)</f>
        <v>0</v>
      </c>
      <c r="AP1161" s="104">
        <f t="shared" si="275"/>
        <v>0</v>
      </c>
      <c r="AQ1161" s="103"/>
      <c r="AR1161" s="103"/>
      <c r="AS1161" s="103"/>
      <c r="AT1161" s="103">
        <v>1</v>
      </c>
      <c r="AU1161" s="103"/>
      <c r="AV1161" s="96" t="str">
        <f t="shared" si="284"/>
        <v/>
      </c>
      <c r="AW1161" s="96">
        <f t="shared" si="285"/>
        <v>1</v>
      </c>
      <c r="AX1161" s="96" t="str">
        <f t="shared" si="286"/>
        <v/>
      </c>
      <c r="AY1161" s="96">
        <f t="shared" si="287"/>
        <v>1</v>
      </c>
      <c r="AZ1161" s="96">
        <f t="shared" si="288"/>
        <v>2.3747525347199998</v>
      </c>
      <c r="BA1161" s="96"/>
      <c r="BB1161" s="96"/>
      <c r="BC1161" s="96"/>
      <c r="BD1161" s="96"/>
      <c r="BE1161"/>
      <c r="BF1161"/>
      <c r="BG1161"/>
      <c r="BH1161"/>
      <c r="BI1161"/>
      <c r="BJ1161" s="83"/>
      <c r="BK1161" s="83"/>
    </row>
    <row r="1162" spans="1:63" ht="12.75" x14ac:dyDescent="0.2">
      <c r="A1162" s="96"/>
      <c r="B1162" s="96"/>
      <c r="C1162" s="135">
        <v>44333.416666666664</v>
      </c>
      <c r="D1162" s="96" t="s">
        <v>577</v>
      </c>
      <c r="E1162" s="96">
        <v>1.0006999999999999</v>
      </c>
      <c r="F1162" s="96">
        <v>9.24</v>
      </c>
      <c r="G1162" s="96">
        <v>-8.19</v>
      </c>
      <c r="H1162" s="96">
        <v>38</v>
      </c>
      <c r="I1162" s="96">
        <v>-35.661000000000001</v>
      </c>
      <c r="J1162" s="96" t="s">
        <v>76</v>
      </c>
      <c r="K1162" s="96">
        <v>49.3</v>
      </c>
      <c r="L1162" s="96">
        <v>1.0097320000000001</v>
      </c>
      <c r="M1162" s="96">
        <v>-0.89445300000000005</v>
      </c>
      <c r="N1162" s="96">
        <v>1.0234829999999999</v>
      </c>
      <c r="O1162" s="96">
        <v>-2.2260580000000001</v>
      </c>
      <c r="P1162" s="96">
        <v>3140000</v>
      </c>
      <c r="Q1162" s="96">
        <v>393100</v>
      </c>
      <c r="R1162" s="96">
        <v>7.99</v>
      </c>
      <c r="S1162" s="96">
        <v>15.170999999999999</v>
      </c>
      <c r="T1162" s="96">
        <v>5.4809999999999999</v>
      </c>
      <c r="U1162" s="96">
        <v>9.9645829999999993</v>
      </c>
      <c r="V1162" s="148">
        <f t="shared" si="276"/>
        <v>2.3811955518151997</v>
      </c>
      <c r="W1162" s="101">
        <f t="shared" si="277"/>
        <v>1.010707</v>
      </c>
      <c r="X1162" s="101">
        <f t="shared" si="278"/>
        <v>1.0207139999999999</v>
      </c>
      <c r="Y1162" s="96">
        <f t="shared" si="279"/>
        <v>0.98068599999999995</v>
      </c>
      <c r="Z1162" s="96">
        <f t="shared" si="280"/>
        <v>1.0234829999999999</v>
      </c>
      <c r="AA1162" s="96">
        <f t="shared" si="281"/>
        <v>0.96067199999999986</v>
      </c>
      <c r="AB1162" s="96"/>
      <c r="AC1162" s="96">
        <v>1.03</v>
      </c>
      <c r="AD1162" s="96">
        <v>1</v>
      </c>
      <c r="AE1162" s="101">
        <f t="shared" si="282"/>
        <v>1.0292795043469571</v>
      </c>
      <c r="AF1162" s="96">
        <f t="shared" si="274"/>
        <v>0.99930048965724005</v>
      </c>
      <c r="AG1162" s="96"/>
      <c r="AH1162" s="101">
        <f>IF(AND(M1162&lt;Variables!$G$6,M1162&gt;Variables!$G$5),0,1)</f>
        <v>1</v>
      </c>
      <c r="AI1162" s="101">
        <f t="shared" si="283"/>
        <v>1</v>
      </c>
      <c r="AJ1162" s="101">
        <f>IF(I1162&gt;Variables!$G$7,0,1)</f>
        <v>1</v>
      </c>
      <c r="AK1162" s="101">
        <f>IF(F1162&gt;Variables!$G$8,0,1)</f>
        <v>0</v>
      </c>
      <c r="AL1162" s="101">
        <f>IF(G1162&gt;Variables!$G$9,0,1)</f>
        <v>1</v>
      </c>
      <c r="AM1162" s="101">
        <f>IF(AND(K1162&gt;Variables!$G$10,K1162&lt;Variables!$G$11),0,1)</f>
        <v>1</v>
      </c>
      <c r="AN1162" s="103">
        <f>IF(H1162&lt;Variables!$G$13,1,0)</f>
        <v>1</v>
      </c>
      <c r="AO1162" s="101">
        <f>IF(R1162&lt;Variables!$G$12,0,1)</f>
        <v>1</v>
      </c>
      <c r="AP1162" s="102">
        <f t="shared" si="275"/>
        <v>0</v>
      </c>
      <c r="AQ1162" s="102"/>
      <c r="AR1162" s="102">
        <v>1</v>
      </c>
      <c r="AS1162" s="102"/>
      <c r="AT1162" s="102"/>
      <c r="AU1162" s="102"/>
      <c r="AV1162" s="96">
        <f t="shared" si="284"/>
        <v>3</v>
      </c>
      <c r="AW1162" s="96" t="str">
        <f t="shared" si="285"/>
        <v/>
      </c>
      <c r="AX1162" s="96" t="str">
        <f t="shared" si="286"/>
        <v/>
      </c>
      <c r="AY1162" s="96">
        <f t="shared" si="287"/>
        <v>3</v>
      </c>
      <c r="AZ1162" s="96">
        <f t="shared" si="288"/>
        <v>2.3785333518152001</v>
      </c>
      <c r="BA1162" s="96"/>
      <c r="BB1162" s="96"/>
      <c r="BC1162" s="96"/>
      <c r="BD1162" s="96"/>
      <c r="BE1162"/>
      <c r="BF1162"/>
      <c r="BG1162"/>
      <c r="BH1162"/>
      <c r="BI1162"/>
      <c r="BJ1162" s="83"/>
      <c r="BK1162" s="83"/>
    </row>
    <row r="1163" spans="1:63" ht="12.75" x14ac:dyDescent="0.2">
      <c r="A1163" s="96"/>
      <c r="B1163" s="96"/>
      <c r="C1163" s="135">
        <v>44333.416666666664</v>
      </c>
      <c r="D1163" s="96" t="s">
        <v>322</v>
      </c>
      <c r="E1163" s="96">
        <v>27.91</v>
      </c>
      <c r="F1163" s="96">
        <v>14.34</v>
      </c>
      <c r="G1163" s="96">
        <v>11.11</v>
      </c>
      <c r="H1163" s="96">
        <v>4390</v>
      </c>
      <c r="I1163" s="96">
        <v>269.73200000000003</v>
      </c>
      <c r="J1163" s="96" t="s">
        <v>78</v>
      </c>
      <c r="K1163" s="96">
        <v>51.6</v>
      </c>
      <c r="L1163" s="96">
        <v>28.274215000000002</v>
      </c>
      <c r="M1163" s="96">
        <v>-1.288152</v>
      </c>
      <c r="N1163" s="96">
        <v>28.1402</v>
      </c>
      <c r="O1163" s="96">
        <v>-0.81804699999999997</v>
      </c>
      <c r="P1163" s="96">
        <v>484108</v>
      </c>
      <c r="Q1163" s="96">
        <v>657580</v>
      </c>
      <c r="R1163" s="96">
        <v>0.74</v>
      </c>
      <c r="S1163" s="96">
        <v>15.170999999999999</v>
      </c>
      <c r="T1163" s="96">
        <v>5.4809999999999999</v>
      </c>
      <c r="U1163" s="96">
        <v>9.9645829999999993</v>
      </c>
      <c r="V1163" s="148">
        <f t="shared" si="276"/>
        <v>2.4230202447615996</v>
      </c>
      <c r="W1163" s="98">
        <f t="shared" si="277"/>
        <v>28.1891</v>
      </c>
      <c r="X1163" s="98">
        <f t="shared" si="278"/>
        <v>28.4682</v>
      </c>
      <c r="Y1163" s="103">
        <f t="shared" si="279"/>
        <v>27.351800000000001</v>
      </c>
      <c r="Z1163" s="103">
        <f t="shared" si="280"/>
        <v>28.1402</v>
      </c>
      <c r="AA1163" s="103">
        <f t="shared" si="281"/>
        <v>26.793599999999998</v>
      </c>
      <c r="AB1163" s="96"/>
      <c r="AC1163" s="96"/>
      <c r="AD1163" s="96">
        <v>26.85</v>
      </c>
      <c r="AE1163" s="96">
        <f t="shared" si="282"/>
        <v>0</v>
      </c>
      <c r="AF1163" s="96">
        <f t="shared" si="274"/>
        <v>0.96202078108204947</v>
      </c>
      <c r="AG1163" s="96"/>
      <c r="AH1163" s="103">
        <f>IF(AND(M1163&lt;Variables!$G$6,M1163&gt;Variables!$G$5),0,1)</f>
        <v>1</v>
      </c>
      <c r="AI1163" s="103">
        <f t="shared" si="283"/>
        <v>0</v>
      </c>
      <c r="AJ1163" s="103">
        <f>IF(I1163&gt;Variables!$G$7,0,1)</f>
        <v>0</v>
      </c>
      <c r="AK1163" s="103">
        <f>IF(F1163&gt;Variables!$G$8,0,1)</f>
        <v>0</v>
      </c>
      <c r="AL1163" s="103">
        <f>IF(G1163&gt;Variables!$G$9,0,1)</f>
        <v>1</v>
      </c>
      <c r="AM1163" s="103">
        <f>IF(AND(K1163&gt;Variables!$G$10,K1163&lt;Variables!$G$11),0,1)</f>
        <v>0</v>
      </c>
      <c r="AN1163" s="103">
        <f>IF(H1163&lt;Variables!$G$13,1,0)</f>
        <v>0</v>
      </c>
      <c r="AO1163" s="101">
        <f>IF(R1163&lt;Variables!$G$12,0,1)</f>
        <v>0</v>
      </c>
      <c r="AP1163" s="104">
        <f t="shared" si="275"/>
        <v>1</v>
      </c>
      <c r="AQ1163" s="104"/>
      <c r="AR1163" s="104"/>
      <c r="AS1163" s="104"/>
      <c r="AT1163" s="104">
        <v>1</v>
      </c>
      <c r="AU1163" s="104"/>
      <c r="AV1163" s="96" t="str">
        <f t="shared" si="284"/>
        <v/>
      </c>
      <c r="AW1163" s="96">
        <f t="shared" si="285"/>
        <v>1</v>
      </c>
      <c r="AX1163" s="96" t="str">
        <f t="shared" si="286"/>
        <v/>
      </c>
      <c r="AY1163" s="96">
        <f t="shared" si="287"/>
        <v>1</v>
      </c>
      <c r="AZ1163" s="96">
        <f t="shared" si="288"/>
        <v>2.4202338447615999</v>
      </c>
      <c r="BA1163" s="96"/>
      <c r="BB1163" s="96"/>
      <c r="BC1163" s="96"/>
      <c r="BD1163" s="96"/>
      <c r="BE1163"/>
      <c r="BF1163"/>
      <c r="BG1163"/>
      <c r="BH1163"/>
      <c r="BI1163"/>
      <c r="BJ1163" s="83"/>
      <c r="BK1163" s="83"/>
    </row>
    <row r="1164" spans="1:63" ht="12.75" x14ac:dyDescent="0.2">
      <c r="A1164" s="96"/>
      <c r="B1164" s="96"/>
      <c r="C1164" s="135">
        <v>44333.416666666664</v>
      </c>
      <c r="D1164" s="96" t="s">
        <v>578</v>
      </c>
      <c r="E1164" s="96">
        <v>4.4622000000000002</v>
      </c>
      <c r="F1164" s="96">
        <v>28.82</v>
      </c>
      <c r="G1164" s="96">
        <v>4.26</v>
      </c>
      <c r="H1164" s="96">
        <v>-99999</v>
      </c>
      <c r="I1164" s="96">
        <v>-99999</v>
      </c>
      <c r="J1164" s="96" t="s">
        <v>78</v>
      </c>
      <c r="K1164" s="96">
        <v>53.63</v>
      </c>
      <c r="L1164" s="96">
        <v>4.6172849999999999</v>
      </c>
      <c r="M1164" s="96">
        <v>-3.3587920000000002</v>
      </c>
      <c r="N1164" s="96">
        <v>4.5789109999999997</v>
      </c>
      <c r="O1164" s="96">
        <v>-2.5488840000000001</v>
      </c>
      <c r="P1164" s="96">
        <v>19430000</v>
      </c>
      <c r="Q1164" s="96" t="s">
        <v>169</v>
      </c>
      <c r="R1164" s="96" t="s">
        <v>169</v>
      </c>
      <c r="S1164" s="96">
        <v>15.170999999999999</v>
      </c>
      <c r="T1164" s="96">
        <v>5.4809999999999999</v>
      </c>
      <c r="U1164" s="96">
        <v>9.9645829999999993</v>
      </c>
      <c r="V1164" s="148">
        <f t="shared" si="276"/>
        <v>2.5271470864044798</v>
      </c>
      <c r="W1164" s="101">
        <f t="shared" si="277"/>
        <v>4.5068220000000005</v>
      </c>
      <c r="X1164" s="101">
        <f t="shared" si="278"/>
        <v>4.551444</v>
      </c>
      <c r="Y1164" s="96">
        <f t="shared" si="279"/>
        <v>4.3729560000000003</v>
      </c>
      <c r="Z1164" s="96">
        <f t="shared" si="280"/>
        <v>4.5789109999999997</v>
      </c>
      <c r="AA1164" s="96">
        <f t="shared" si="281"/>
        <v>4.2837120000000004</v>
      </c>
      <c r="AB1164" s="96"/>
      <c r="AC1164" s="96">
        <v>4.76</v>
      </c>
      <c r="AD1164" s="96"/>
      <c r="AE1164" s="101">
        <f t="shared" si="282"/>
        <v>1.0667383801712158</v>
      </c>
      <c r="AF1164" s="96">
        <f t="shared" si="274"/>
        <v>0</v>
      </c>
      <c r="AG1164" s="96"/>
      <c r="AH1164" s="101">
        <f>IF(AND(M1164&lt;Variables!$G$6,M1164&gt;Variables!$G$5),0,1)</f>
        <v>0</v>
      </c>
      <c r="AI1164" s="101">
        <f t="shared" si="283"/>
        <v>0</v>
      </c>
      <c r="AJ1164" s="101">
        <f>IF(I1164&gt;Variables!$G$7,0,1)</f>
        <v>1</v>
      </c>
      <c r="AK1164" s="101">
        <f>IF(F1164&gt;Variables!$G$8,0,1)</f>
        <v>0</v>
      </c>
      <c r="AL1164" s="101">
        <f>IF(G1164&gt;Variables!$G$9,0,1)</f>
        <v>1</v>
      </c>
      <c r="AM1164" s="101">
        <f>IF(AND(K1164&gt;Variables!$G$10,K1164&lt;Variables!$G$11),0,1)</f>
        <v>0</v>
      </c>
      <c r="AN1164" s="103">
        <f>IF(H1164&lt;Variables!$G$13,1,0)</f>
        <v>1</v>
      </c>
      <c r="AO1164" s="101">
        <f>IF(R1164&lt;Variables!$G$12,0,1)</f>
        <v>1</v>
      </c>
      <c r="AP1164" s="102">
        <f t="shared" si="275"/>
        <v>1</v>
      </c>
      <c r="AQ1164" s="102"/>
      <c r="AR1164" s="102">
        <v>1</v>
      </c>
      <c r="AS1164" s="102"/>
      <c r="AT1164" s="102"/>
      <c r="AU1164" s="102"/>
      <c r="AV1164" s="96">
        <f t="shared" si="284"/>
        <v>3</v>
      </c>
      <c r="AW1164" s="96" t="str">
        <f t="shared" si="285"/>
        <v/>
      </c>
      <c r="AX1164" s="96" t="str">
        <f t="shared" si="286"/>
        <v/>
      </c>
      <c r="AY1164" s="96">
        <f t="shared" si="287"/>
        <v>3</v>
      </c>
      <c r="AZ1164" s="96">
        <f t="shared" si="288"/>
        <v>2.5242510664044802</v>
      </c>
      <c r="BA1164" s="96"/>
      <c r="BB1164" s="96"/>
      <c r="BC1164" s="96"/>
      <c r="BD1164" s="96"/>
      <c r="BE1164"/>
      <c r="BF1164"/>
      <c r="BG1164"/>
      <c r="BH1164"/>
      <c r="BI1164"/>
      <c r="BJ1164" s="83"/>
      <c r="BK1164" s="83"/>
    </row>
    <row r="1165" spans="1:63" ht="12.75" x14ac:dyDescent="0.2">
      <c r="A1165" s="96"/>
      <c r="B1165" s="96"/>
      <c r="C1165" s="135">
        <v>44333.416666666664</v>
      </c>
      <c r="D1165" s="96" t="s">
        <v>173</v>
      </c>
      <c r="E1165" s="96">
        <v>138.44999999999999</v>
      </c>
      <c r="F1165" s="96">
        <v>10.45</v>
      </c>
      <c r="G1165" s="96">
        <v>9.0299999999999994</v>
      </c>
      <c r="H1165" s="96">
        <v>2230</v>
      </c>
      <c r="I1165" s="96">
        <v>191.13</v>
      </c>
      <c r="J1165" s="96" t="s">
        <v>76</v>
      </c>
      <c r="K1165" s="96">
        <v>59.41</v>
      </c>
      <c r="L1165" s="96">
        <v>138.820458</v>
      </c>
      <c r="M1165" s="96">
        <v>-0.26686100000000001</v>
      </c>
      <c r="N1165" s="96">
        <v>137.58319299999999</v>
      </c>
      <c r="O1165" s="96">
        <v>0.63002400000000003</v>
      </c>
      <c r="P1165" s="96">
        <v>157203</v>
      </c>
      <c r="Q1165" s="96">
        <v>321601</v>
      </c>
      <c r="R1165" s="96">
        <v>0.49</v>
      </c>
      <c r="S1165" s="96">
        <v>15.170999999999999</v>
      </c>
      <c r="T1165" s="96">
        <v>5.4809999999999999</v>
      </c>
      <c r="U1165" s="96">
        <v>9.9645829999999993</v>
      </c>
      <c r="V1165" s="148">
        <f t="shared" si="276"/>
        <v>2.4786782218848802</v>
      </c>
      <c r="W1165" s="101">
        <f t="shared" si="277"/>
        <v>139.83449999999999</v>
      </c>
      <c r="X1165" s="101">
        <f t="shared" si="278"/>
        <v>141.21899999999999</v>
      </c>
      <c r="Y1165" s="96">
        <f t="shared" si="279"/>
        <v>135.68099999999998</v>
      </c>
      <c r="Z1165" s="96">
        <f t="shared" si="280"/>
        <v>137.58319299999999</v>
      </c>
      <c r="AA1165" s="96">
        <f t="shared" si="281"/>
        <v>132.91199999999998</v>
      </c>
      <c r="AB1165" s="96"/>
      <c r="AC1165" s="96">
        <v>144</v>
      </c>
      <c r="AD1165" s="96"/>
      <c r="AE1165" s="101">
        <f t="shared" si="282"/>
        <v>1.0400866738894909</v>
      </c>
      <c r="AF1165" s="96">
        <f t="shared" si="274"/>
        <v>0</v>
      </c>
      <c r="AG1165" s="96"/>
      <c r="AH1165" s="101">
        <f>IF(AND(M1165&lt;Variables!$G$6,M1165&gt;Variables!$G$5),0,1)</f>
        <v>1</v>
      </c>
      <c r="AI1165" s="101">
        <f t="shared" si="283"/>
        <v>0</v>
      </c>
      <c r="AJ1165" s="101">
        <f>IF(I1165&gt;Variables!$G$7,0,1)</f>
        <v>0</v>
      </c>
      <c r="AK1165" s="101">
        <f>IF(F1165&gt;Variables!$G$8,0,1)</f>
        <v>0</v>
      </c>
      <c r="AL1165" s="101">
        <f>IF(G1165&gt;Variables!$G$9,0,1)</f>
        <v>1</v>
      </c>
      <c r="AM1165" s="101">
        <f>IF(AND(K1165&gt;Variables!$G$10,K1165&lt;Variables!$G$11),0,1)</f>
        <v>0</v>
      </c>
      <c r="AN1165" s="103">
        <f>IF(H1165&lt;Variables!$G$13,1,0)</f>
        <v>1</v>
      </c>
      <c r="AO1165" s="101">
        <f>IF(R1165&lt;Variables!$G$12,0,1)</f>
        <v>0</v>
      </c>
      <c r="AP1165" s="102">
        <f t="shared" si="275"/>
        <v>0</v>
      </c>
      <c r="AQ1165" s="102"/>
      <c r="AR1165" s="102">
        <v>1</v>
      </c>
      <c r="AS1165" s="102"/>
      <c r="AT1165" s="102"/>
      <c r="AU1165" s="102"/>
      <c r="AV1165" s="96">
        <f t="shared" si="284"/>
        <v>3</v>
      </c>
      <c r="AW1165" s="96" t="str">
        <f t="shared" si="285"/>
        <v/>
      </c>
      <c r="AX1165" s="96" t="str">
        <f t="shared" si="286"/>
        <v/>
      </c>
      <c r="AY1165" s="96">
        <f t="shared" si="287"/>
        <v>3</v>
      </c>
      <c r="AZ1165" s="96">
        <f t="shared" si="288"/>
        <v>2.4754700818848803</v>
      </c>
      <c r="BA1165" s="96"/>
      <c r="BB1165" s="96"/>
      <c r="BC1165" s="96"/>
      <c r="BD1165" s="96"/>
      <c r="BE1165"/>
      <c r="BF1165"/>
      <c r="BG1165"/>
      <c r="BH1165"/>
      <c r="BI1165"/>
      <c r="BJ1165" s="83"/>
      <c r="BK1165" s="83"/>
    </row>
    <row r="1166" spans="1:63" ht="12.75" x14ac:dyDescent="0.2">
      <c r="A1166" s="96"/>
      <c r="B1166" s="96"/>
      <c r="C1166" s="141">
        <v>44333.416666666664</v>
      </c>
      <c r="D1166" s="89" t="s">
        <v>579</v>
      </c>
      <c r="E1166" s="89">
        <v>54.344999999999999</v>
      </c>
      <c r="F1166" s="89">
        <v>4.7699999999999996</v>
      </c>
      <c r="G1166" s="89">
        <v>5.48</v>
      </c>
      <c r="H1166" s="89">
        <v>2650</v>
      </c>
      <c r="I1166" s="89">
        <v>292.517</v>
      </c>
      <c r="J1166" s="89" t="s">
        <v>78</v>
      </c>
      <c r="K1166" s="89">
        <v>62.36</v>
      </c>
      <c r="L1166" s="89">
        <v>54.312637000000002</v>
      </c>
      <c r="M1166" s="89">
        <v>5.9587000000000001E-2</v>
      </c>
      <c r="N1166" s="89">
        <v>53.780003000000001</v>
      </c>
      <c r="O1166" s="89">
        <v>1.05057</v>
      </c>
      <c r="P1166" s="89">
        <v>69559</v>
      </c>
      <c r="Q1166" s="89">
        <v>926906</v>
      </c>
      <c r="R1166" s="89">
        <v>0.08</v>
      </c>
      <c r="S1166" s="89">
        <v>15.170999999999999</v>
      </c>
      <c r="T1166" s="89">
        <v>5.4809999999999999</v>
      </c>
      <c r="U1166" s="89">
        <v>9.9645829999999993</v>
      </c>
      <c r="V1166" s="154">
        <f t="shared" si="276"/>
        <v>2.4913733395158397</v>
      </c>
      <c r="W1166" s="111">
        <f t="shared" si="277"/>
        <v>54.888449999999999</v>
      </c>
      <c r="X1166" s="111">
        <f t="shared" si="278"/>
        <v>55.431899999999999</v>
      </c>
      <c r="Y1166" s="89">
        <f t="shared" si="279"/>
        <v>53.258099999999999</v>
      </c>
      <c r="Z1166" s="89">
        <f t="shared" si="280"/>
        <v>53.780003000000001</v>
      </c>
      <c r="AA1166" s="89">
        <f t="shared" si="281"/>
        <v>52.171199999999999</v>
      </c>
      <c r="AB1166" s="96"/>
      <c r="AC1166" s="96">
        <v>55.67</v>
      </c>
      <c r="AD1166" s="96"/>
      <c r="AE1166" s="101">
        <f t="shared" si="282"/>
        <v>1.024381267825927</v>
      </c>
      <c r="AF1166" s="96">
        <f t="shared" si="274"/>
        <v>0</v>
      </c>
      <c r="AG1166" s="96"/>
      <c r="AH1166" s="101">
        <f>IF(AND(M1166&lt;Variables!$G$6,M1166&gt;Variables!$G$5),0,1)</f>
        <v>1</v>
      </c>
      <c r="AI1166" s="101">
        <f t="shared" si="283"/>
        <v>0</v>
      </c>
      <c r="AJ1166" s="101">
        <f>IF(I1166&gt;Variables!$G$7,0,1)</f>
        <v>0</v>
      </c>
      <c r="AK1166" s="101">
        <f>IF(F1166&gt;Variables!$G$8,0,1)</f>
        <v>1</v>
      </c>
      <c r="AL1166" s="101">
        <f>IF(G1166&gt;Variables!$G$9,0,1)</f>
        <v>1</v>
      </c>
      <c r="AM1166" s="101">
        <f>IF(AND(K1166&gt;Variables!$G$10,K1166&lt;Variables!$G$11),0,1)</f>
        <v>0</v>
      </c>
      <c r="AN1166" s="103">
        <f>IF(H1166&lt;Variables!$G$13,1,0)</f>
        <v>0</v>
      </c>
      <c r="AO1166" s="101">
        <f>IF(R1166&lt;Variables!$G$12,0,1)</f>
        <v>0</v>
      </c>
      <c r="AP1166" s="102">
        <f t="shared" si="275"/>
        <v>1</v>
      </c>
      <c r="AQ1166" s="102"/>
      <c r="AR1166" s="102">
        <v>1</v>
      </c>
      <c r="AS1166" s="102"/>
      <c r="AT1166" s="102"/>
      <c r="AU1166" s="102"/>
      <c r="AV1166" s="96">
        <f t="shared" si="284"/>
        <v>3</v>
      </c>
      <c r="AW1166" s="96" t="str">
        <f t="shared" si="285"/>
        <v/>
      </c>
      <c r="AX1166" s="96" t="str">
        <f t="shared" si="286"/>
        <v/>
      </c>
      <c r="AY1166" s="96">
        <f t="shared" si="287"/>
        <v>3</v>
      </c>
      <c r="AZ1166" s="96">
        <f t="shared" si="288"/>
        <v>2.4880058995158398</v>
      </c>
      <c r="BA1166" s="96"/>
      <c r="BB1166" s="96"/>
      <c r="BC1166" s="96"/>
      <c r="BD1166" s="96"/>
      <c r="BE1166"/>
      <c r="BF1166"/>
      <c r="BG1166"/>
      <c r="BH1166"/>
      <c r="BI1166"/>
      <c r="BJ1166" s="83"/>
      <c r="BK1166" s="83"/>
    </row>
    <row r="1167" spans="1:63" ht="12.75" x14ac:dyDescent="0.2">
      <c r="A1167" s="96"/>
      <c r="B1167" s="96"/>
      <c r="C1167" s="141">
        <v>44333.416666666664</v>
      </c>
      <c r="D1167" s="89" t="s">
        <v>516</v>
      </c>
      <c r="E1167" s="89">
        <v>6.1050000000000004</v>
      </c>
      <c r="F1167" s="89">
        <v>9.02</v>
      </c>
      <c r="G1167" s="89">
        <v>-5.93</v>
      </c>
      <c r="H1167" s="89">
        <v>101.81</v>
      </c>
      <c r="I1167" s="89">
        <v>-15.218999999999999</v>
      </c>
      <c r="J1167" s="89" t="s">
        <v>78</v>
      </c>
      <c r="K1167" s="89">
        <v>56.12</v>
      </c>
      <c r="L1167" s="89">
        <v>6.1183329999999998</v>
      </c>
      <c r="M1167" s="89">
        <v>-0.21792400000000001</v>
      </c>
      <c r="N1167" s="89">
        <v>6.1474000000000002</v>
      </c>
      <c r="O1167" s="89">
        <v>-0.68972199999999995</v>
      </c>
      <c r="P1167" s="89">
        <v>9280</v>
      </c>
      <c r="Q1167" s="89">
        <v>51310</v>
      </c>
      <c r="R1167" s="89">
        <v>0.18</v>
      </c>
      <c r="S1167" s="89">
        <v>15.170999999999999</v>
      </c>
      <c r="T1167" s="89">
        <v>5.4809999999999999</v>
      </c>
      <c r="U1167" s="89">
        <v>9.9645829999999993</v>
      </c>
      <c r="V1167" s="154">
        <f t="shared" si="276"/>
        <v>2.4399209348134399</v>
      </c>
      <c r="W1167" s="115">
        <f t="shared" si="277"/>
        <v>6.1660500000000003</v>
      </c>
      <c r="X1167" s="89">
        <f t="shared" si="278"/>
        <v>6.227100000000001</v>
      </c>
      <c r="Y1167" s="89">
        <f t="shared" si="279"/>
        <v>5.9828999999999999</v>
      </c>
      <c r="Z1167" s="89">
        <f t="shared" si="280"/>
        <v>6.1474000000000002</v>
      </c>
      <c r="AA1167" s="89">
        <f t="shared" si="281"/>
        <v>5.8608000000000002</v>
      </c>
      <c r="AB1167" s="96"/>
      <c r="AC1167" s="96">
        <v>6.21</v>
      </c>
      <c r="AD1167" s="96">
        <v>6.01</v>
      </c>
      <c r="AE1167" s="97">
        <f t="shared" si="282"/>
        <v>1.0171990171990171</v>
      </c>
      <c r="AF1167" s="96">
        <f t="shared" si="274"/>
        <v>0.98443898443898437</v>
      </c>
      <c r="AG1167" s="96"/>
      <c r="AH1167" s="97">
        <f>IF(AND(M1167&lt;Variables!$G$6,M1167&gt;Variables!$G$5),0,1)</f>
        <v>1</v>
      </c>
      <c r="AI1167" s="97">
        <f t="shared" si="283"/>
        <v>1</v>
      </c>
      <c r="AJ1167" s="97">
        <f>IF(I1167&gt;Variables!$G$7,0,1)</f>
        <v>1</v>
      </c>
      <c r="AK1167" s="97">
        <f>IF(F1167&gt;Variables!$G$8,0,1)</f>
        <v>0</v>
      </c>
      <c r="AL1167" s="97">
        <f>IF(G1167&gt;Variables!$G$9,0,1)</f>
        <v>1</v>
      </c>
      <c r="AM1167" s="97">
        <f>IF(AND(K1167&gt;Variables!$G$10,K1167&lt;Variables!$G$11),0,1)</f>
        <v>0</v>
      </c>
      <c r="AN1167" s="103">
        <f>IF(H1167&lt;Variables!$G$13,1,0)</f>
        <v>1</v>
      </c>
      <c r="AO1167" s="101">
        <f>IF(R1167&lt;Variables!$G$12,0,1)</f>
        <v>0</v>
      </c>
      <c r="AP1167" s="99">
        <f t="shared" si="275"/>
        <v>1</v>
      </c>
      <c r="AQ1167" s="97"/>
      <c r="AR1167" s="97"/>
      <c r="AS1167" s="97">
        <v>1</v>
      </c>
      <c r="AT1167" s="97"/>
      <c r="AU1167" s="97"/>
      <c r="AV1167" s="96">
        <f t="shared" si="284"/>
        <v>3</v>
      </c>
      <c r="AW1167" s="96" t="str">
        <f t="shared" si="285"/>
        <v/>
      </c>
      <c r="AX1167" s="96" t="str">
        <f t="shared" si="286"/>
        <v/>
      </c>
      <c r="AY1167" s="96">
        <f t="shared" si="287"/>
        <v>3</v>
      </c>
      <c r="AZ1167" s="96">
        <f t="shared" si="288"/>
        <v>2.4368904548134402</v>
      </c>
      <c r="BA1167" s="96"/>
      <c r="BB1167" s="96"/>
      <c r="BC1167" s="96"/>
      <c r="BD1167" s="96"/>
      <c r="BE1167"/>
      <c r="BF1167"/>
      <c r="BG1167"/>
      <c r="BH1167"/>
      <c r="BI1167"/>
      <c r="BJ1167" s="83"/>
      <c r="BK1167" s="83"/>
    </row>
    <row r="1168" spans="1:63" ht="12.75" x14ac:dyDescent="0.2">
      <c r="A1168" s="96"/>
      <c r="B1168" s="96"/>
      <c r="C1168" s="141">
        <v>44333.416666666664</v>
      </c>
      <c r="D1168" s="89" t="s">
        <v>580</v>
      </c>
      <c r="E1168" s="89">
        <v>38.630000000000003</v>
      </c>
      <c r="F1168" s="89">
        <v>4.38</v>
      </c>
      <c r="G1168" s="89">
        <v>1.28</v>
      </c>
      <c r="H1168" s="89">
        <v>24230</v>
      </c>
      <c r="I1168" s="89">
        <v>1.681</v>
      </c>
      <c r="J1168" s="89" t="s">
        <v>76</v>
      </c>
      <c r="K1168" s="89">
        <v>61.18</v>
      </c>
      <c r="L1168" s="89">
        <v>38.610349999999997</v>
      </c>
      <c r="M1168" s="89">
        <v>5.0893000000000001E-2</v>
      </c>
      <c r="N1168" s="89">
        <v>38.535387</v>
      </c>
      <c r="O1168" s="89">
        <v>0.24552199999999999</v>
      </c>
      <c r="P1168" s="89">
        <v>292035</v>
      </c>
      <c r="Q1168" s="89">
        <v>589382</v>
      </c>
      <c r="R1168" s="89">
        <v>0.5</v>
      </c>
      <c r="S1168" s="89">
        <v>15.170999999999999</v>
      </c>
      <c r="T1168" s="89">
        <v>5.4809999999999999</v>
      </c>
      <c r="U1168" s="89">
        <v>9.9645829999999993</v>
      </c>
      <c r="V1168" s="154">
        <f t="shared" si="276"/>
        <v>2.4798583569588799</v>
      </c>
      <c r="W1168" s="89">
        <f t="shared" si="277"/>
        <v>39.016300000000001</v>
      </c>
      <c r="X1168" s="89">
        <f t="shared" si="278"/>
        <v>39.402600000000007</v>
      </c>
      <c r="Y1168" s="121">
        <f t="shared" si="279"/>
        <v>37.857399999999998</v>
      </c>
      <c r="Z1168" s="121">
        <f t="shared" si="280"/>
        <v>38.535387</v>
      </c>
      <c r="AA1168" s="121">
        <f t="shared" si="281"/>
        <v>37.084800000000001</v>
      </c>
      <c r="AB1168" s="96"/>
      <c r="AC1168" s="96">
        <v>38.75</v>
      </c>
      <c r="AD1168" s="96">
        <v>38.29</v>
      </c>
      <c r="AE1168" s="96">
        <f t="shared" si="282"/>
        <v>1.0031063939943048</v>
      </c>
      <c r="AF1168" s="96">
        <f t="shared" si="274"/>
        <v>0.99119855034946924</v>
      </c>
      <c r="AG1168" s="96"/>
      <c r="AH1168" s="105">
        <f>IF(AND(M1168&lt;Variables!$G$6,M1168&gt;Variables!$G$5),0,1)</f>
        <v>1</v>
      </c>
      <c r="AI1168" s="105">
        <f t="shared" si="283"/>
        <v>0</v>
      </c>
      <c r="AJ1168" s="105">
        <f>IF(I1168&gt;Variables!$G$7,0,1)</f>
        <v>0</v>
      </c>
      <c r="AK1168" s="105">
        <f>IF(F1168&gt;Variables!$G$8,0,1)</f>
        <v>1</v>
      </c>
      <c r="AL1168" s="105">
        <f>IF(G1168&gt;Variables!$G$9,0,1)</f>
        <v>1</v>
      </c>
      <c r="AM1168" s="105">
        <f>IF(AND(K1168&gt;Variables!$G$10,K1168&lt;Variables!$G$11),0,1)</f>
        <v>0</v>
      </c>
      <c r="AN1168" s="103">
        <f>IF(H1168&lt;Variables!$G$13,1,0)</f>
        <v>0</v>
      </c>
      <c r="AO1168" s="101">
        <f>IF(R1168&lt;Variables!$G$12,0,1)</f>
        <v>0</v>
      </c>
      <c r="AP1168" s="106">
        <f t="shared" si="275"/>
        <v>0</v>
      </c>
      <c r="AQ1168" s="105"/>
      <c r="AR1168" s="105"/>
      <c r="AS1168" s="105"/>
      <c r="AT1168" s="105"/>
      <c r="AU1168" s="105">
        <v>1</v>
      </c>
      <c r="AV1168" s="96" t="str">
        <f t="shared" si="284"/>
        <v/>
      </c>
      <c r="AW1168" s="96" t="str">
        <f t="shared" si="285"/>
        <v/>
      </c>
      <c r="AX1168" s="96">
        <f t="shared" si="286"/>
        <v>2</v>
      </c>
      <c r="AY1168" s="96">
        <f t="shared" si="287"/>
        <v>2</v>
      </c>
      <c r="AZ1168" s="96">
        <f t="shared" si="288"/>
        <v>2.47655463695888</v>
      </c>
      <c r="BA1168" s="96"/>
      <c r="BB1168" s="96"/>
      <c r="BC1168" s="96"/>
      <c r="BD1168" s="96"/>
      <c r="BE1168"/>
      <c r="BF1168"/>
      <c r="BG1168"/>
      <c r="BH1168"/>
      <c r="BI1168"/>
      <c r="BJ1168" s="83"/>
      <c r="BK1168" s="83"/>
    </row>
    <row r="1169" spans="1:63" ht="12.75" x14ac:dyDescent="0.2">
      <c r="A1169" s="96"/>
      <c r="B1169" s="96"/>
      <c r="C1169" s="141">
        <v>44333.416666666664</v>
      </c>
      <c r="D1169" s="89" t="s">
        <v>581</v>
      </c>
      <c r="E1169" s="89">
        <v>5.2450000000000001</v>
      </c>
      <c r="F1169" s="89">
        <v>4.91</v>
      </c>
      <c r="G1169" s="89">
        <v>2.04</v>
      </c>
      <c r="H1169" s="89">
        <v>2900</v>
      </c>
      <c r="I1169" s="89">
        <v>107.404</v>
      </c>
      <c r="J1169" s="89" t="s">
        <v>76</v>
      </c>
      <c r="K1169" s="89">
        <v>67.17</v>
      </c>
      <c r="L1169" s="89">
        <v>5.2361149999999999</v>
      </c>
      <c r="M1169" s="89">
        <v>0.169687</v>
      </c>
      <c r="N1169" s="89">
        <v>5.2150740000000004</v>
      </c>
      <c r="O1169" s="89">
        <v>0.57383300000000004</v>
      </c>
      <c r="P1169" s="89">
        <v>932842</v>
      </c>
      <c r="Q1169" s="89">
        <v>5473000</v>
      </c>
      <c r="R1169" s="89">
        <v>0.17</v>
      </c>
      <c r="S1169" s="89">
        <v>15.170999999999999</v>
      </c>
      <c r="T1169" s="89">
        <v>5.4809999999999999</v>
      </c>
      <c r="U1169" s="89">
        <v>9.9645829999999993</v>
      </c>
      <c r="V1169" s="154">
        <f t="shared" si="276"/>
        <v>2.5320550755184796</v>
      </c>
      <c r="W1169" s="111">
        <f t="shared" si="277"/>
        <v>5.2974500000000004</v>
      </c>
      <c r="X1169" s="111">
        <f t="shared" si="278"/>
        <v>5.3498999999999999</v>
      </c>
      <c r="Y1169" s="89">
        <f t="shared" si="279"/>
        <v>5.1401000000000003</v>
      </c>
      <c r="Z1169" s="89">
        <f t="shared" si="280"/>
        <v>5.2150740000000004</v>
      </c>
      <c r="AA1169" s="89">
        <f t="shared" si="281"/>
        <v>5.0351999999999997</v>
      </c>
      <c r="AB1169" s="96"/>
      <c r="AC1169" s="96">
        <v>5.39</v>
      </c>
      <c r="AD1169" s="96"/>
      <c r="AE1169" s="101">
        <f t="shared" si="282"/>
        <v>1.0276453765490943</v>
      </c>
      <c r="AF1169" s="96">
        <f t="shared" si="274"/>
        <v>0</v>
      </c>
      <c r="AG1169" s="96"/>
      <c r="AH1169" s="101">
        <f>IF(AND(M1169&lt;Variables!$G$6,M1169&gt;Variables!$G$5),0,1)</f>
        <v>1</v>
      </c>
      <c r="AI1169" s="101">
        <f t="shared" si="283"/>
        <v>0</v>
      </c>
      <c r="AJ1169" s="101">
        <f>IF(I1169&gt;Variables!$G$7,0,1)</f>
        <v>0</v>
      </c>
      <c r="AK1169" s="101">
        <f>IF(F1169&gt;Variables!$G$8,0,1)</f>
        <v>1</v>
      </c>
      <c r="AL1169" s="101">
        <f>IF(G1169&gt;Variables!$G$9,0,1)</f>
        <v>1</v>
      </c>
      <c r="AM1169" s="101">
        <f>IF(AND(K1169&gt;Variables!$G$10,K1169&lt;Variables!$G$11),0,1)</f>
        <v>0</v>
      </c>
      <c r="AN1169" s="103">
        <f>IF(H1169&lt;Variables!$G$13,1,0)</f>
        <v>0</v>
      </c>
      <c r="AO1169" s="101">
        <f>IF(R1169&lt;Variables!$G$12,0,1)</f>
        <v>0</v>
      </c>
      <c r="AP1169" s="102">
        <f t="shared" si="275"/>
        <v>0</v>
      </c>
      <c r="AQ1169" s="101"/>
      <c r="AR1169" s="101">
        <v>1</v>
      </c>
      <c r="AS1169" s="101"/>
      <c r="AT1169" s="101"/>
      <c r="AU1169" s="101"/>
      <c r="AV1169" s="96">
        <f t="shared" si="284"/>
        <v>3</v>
      </c>
      <c r="AW1169" s="96" t="str">
        <f t="shared" si="285"/>
        <v/>
      </c>
      <c r="AX1169" s="96" t="str">
        <f t="shared" si="286"/>
        <v/>
      </c>
      <c r="AY1169" s="96">
        <f t="shared" si="287"/>
        <v>3</v>
      </c>
      <c r="AZ1169" s="96">
        <f t="shared" si="288"/>
        <v>2.5284278955184796</v>
      </c>
      <c r="BA1169" s="96"/>
      <c r="BB1169" s="96"/>
      <c r="BC1169" s="96"/>
      <c r="BD1169" s="96"/>
      <c r="BE1169"/>
      <c r="BF1169"/>
      <c r="BG1169"/>
      <c r="BH1169"/>
      <c r="BI1169"/>
      <c r="BJ1169" s="83"/>
      <c r="BK1169" s="83"/>
    </row>
    <row r="1170" spans="1:63" ht="12.75" x14ac:dyDescent="0.2">
      <c r="A1170" s="96"/>
      <c r="B1170" s="96"/>
      <c r="C1170" s="141">
        <v>44333.416666666664</v>
      </c>
      <c r="D1170" s="89" t="s">
        <v>582</v>
      </c>
      <c r="E1170" s="89">
        <v>15.99</v>
      </c>
      <c r="F1170" s="89">
        <v>5.62</v>
      </c>
      <c r="G1170" s="89">
        <v>1.01</v>
      </c>
      <c r="H1170" s="89">
        <v>5540</v>
      </c>
      <c r="I1170" s="89">
        <v>-79.582999999999998</v>
      </c>
      <c r="J1170" s="89" t="s">
        <v>76</v>
      </c>
      <c r="K1170" s="89">
        <v>52.8</v>
      </c>
      <c r="L1170" s="89">
        <v>16.084415</v>
      </c>
      <c r="M1170" s="89">
        <v>-0.58699699999999999</v>
      </c>
      <c r="N1170" s="89">
        <v>16.010106</v>
      </c>
      <c r="O1170" s="89">
        <v>-0.125586</v>
      </c>
      <c r="P1170" s="89">
        <v>199773</v>
      </c>
      <c r="Q1170" s="89">
        <v>1393000</v>
      </c>
      <c r="R1170" s="89">
        <v>0.14000000000000001</v>
      </c>
      <c r="S1170" s="89">
        <v>15.170999999999999</v>
      </c>
      <c r="T1170" s="89">
        <v>5.4809999999999999</v>
      </c>
      <c r="U1170" s="89">
        <v>9.9645829999999993</v>
      </c>
      <c r="V1170" s="154">
        <f t="shared" si="276"/>
        <v>2.4160166145408</v>
      </c>
      <c r="W1170" s="111">
        <f t="shared" si="277"/>
        <v>16.149899999999999</v>
      </c>
      <c r="X1170" s="111">
        <f t="shared" si="278"/>
        <v>16.309799999999999</v>
      </c>
      <c r="Y1170" s="89">
        <f t="shared" si="279"/>
        <v>15.670199999999999</v>
      </c>
      <c r="Z1170" s="89">
        <f t="shared" si="280"/>
        <v>16.010106</v>
      </c>
      <c r="AA1170" s="89">
        <f t="shared" si="281"/>
        <v>15.3504</v>
      </c>
      <c r="AB1170" s="96"/>
      <c r="AC1170" s="96">
        <v>16.84</v>
      </c>
      <c r="AD1170" s="96">
        <v>15.79</v>
      </c>
      <c r="AE1170" s="101">
        <f t="shared" si="282"/>
        <v>1.0531582238899311</v>
      </c>
      <c r="AF1170" s="96">
        <f t="shared" si="274"/>
        <v>0.98749218261413374</v>
      </c>
      <c r="AG1170" s="96"/>
      <c r="AH1170" s="101">
        <f>IF(AND(M1170&lt;Variables!$G$6,M1170&gt;Variables!$G$5),0,1)</f>
        <v>1</v>
      </c>
      <c r="AI1170" s="101">
        <f t="shared" si="283"/>
        <v>0</v>
      </c>
      <c r="AJ1170" s="101">
        <f>IF(I1170&gt;Variables!$G$7,0,1)</f>
        <v>1</v>
      </c>
      <c r="AK1170" s="101">
        <f>IF(F1170&gt;Variables!$G$8,0,1)</f>
        <v>1</v>
      </c>
      <c r="AL1170" s="101">
        <f>IF(G1170&gt;Variables!$G$9,0,1)</f>
        <v>1</v>
      </c>
      <c r="AM1170" s="101">
        <f>IF(AND(K1170&gt;Variables!$G$10,K1170&lt;Variables!$G$11),0,1)</f>
        <v>0</v>
      </c>
      <c r="AN1170" s="103">
        <f>IF(H1170&lt;Variables!$G$13,1,0)</f>
        <v>0</v>
      </c>
      <c r="AO1170" s="101">
        <f>IF(R1170&lt;Variables!$G$12,0,1)</f>
        <v>0</v>
      </c>
      <c r="AP1170" s="102">
        <f t="shared" si="275"/>
        <v>0</v>
      </c>
      <c r="AQ1170" s="101"/>
      <c r="AR1170" s="101">
        <v>1</v>
      </c>
      <c r="AS1170" s="101"/>
      <c r="AT1170" s="101"/>
      <c r="AU1170" s="101"/>
      <c r="AV1170" s="96">
        <f t="shared" si="284"/>
        <v>3</v>
      </c>
      <c r="AW1170" s="96" t="str">
        <f t="shared" si="285"/>
        <v/>
      </c>
      <c r="AX1170" s="96" t="str">
        <f t="shared" si="286"/>
        <v/>
      </c>
      <c r="AY1170" s="96">
        <f t="shared" si="287"/>
        <v>3</v>
      </c>
      <c r="AZ1170" s="96">
        <f t="shared" si="288"/>
        <v>2.4131654145407997</v>
      </c>
      <c r="BA1170" s="96"/>
      <c r="BB1170" s="96"/>
      <c r="BC1170" s="96"/>
      <c r="BD1170" s="96"/>
      <c r="BE1170"/>
      <c r="BF1170"/>
      <c r="BG1170"/>
      <c r="BH1170"/>
      <c r="BI1170"/>
      <c r="BJ1170" s="83"/>
      <c r="BK1170" s="83"/>
    </row>
    <row r="1171" spans="1:63" ht="12.75" x14ac:dyDescent="0.2">
      <c r="A1171" s="96"/>
      <c r="B1171" s="96"/>
      <c r="C1171" s="141">
        <v>44333.416666666664</v>
      </c>
      <c r="D1171" s="89" t="s">
        <v>583</v>
      </c>
      <c r="E1171" s="89">
        <v>43.34</v>
      </c>
      <c r="F1171" s="89">
        <v>9.8000000000000007</v>
      </c>
      <c r="G1171" s="89">
        <v>-4.3499999999999996</v>
      </c>
      <c r="H1171" s="89">
        <v>54.84</v>
      </c>
      <c r="I1171" s="89">
        <v>183.72900000000001</v>
      </c>
      <c r="J1171" s="89" t="s">
        <v>76</v>
      </c>
      <c r="K1171" s="89">
        <v>56.16</v>
      </c>
      <c r="L1171" s="89">
        <v>43.030645</v>
      </c>
      <c r="M1171" s="89">
        <v>0.71891700000000003</v>
      </c>
      <c r="N1171" s="89">
        <v>43.374243999999997</v>
      </c>
      <c r="O1171" s="89">
        <v>-7.8950000000000006E-2</v>
      </c>
      <c r="P1171" s="89">
        <v>11150</v>
      </c>
      <c r="Q1171" s="89">
        <v>20910</v>
      </c>
      <c r="R1171" s="89">
        <v>0.53</v>
      </c>
      <c r="S1171" s="89">
        <v>15.170999999999999</v>
      </c>
      <c r="T1171" s="89">
        <v>5.4809999999999999</v>
      </c>
      <c r="U1171" s="89">
        <v>9.9645829999999993</v>
      </c>
      <c r="V1171" s="154">
        <f t="shared" si="276"/>
        <v>2.3993361670566404</v>
      </c>
      <c r="W1171" s="89">
        <f t="shared" si="277"/>
        <v>43.773400000000002</v>
      </c>
      <c r="X1171" s="89">
        <f t="shared" si="278"/>
        <v>44.206800000000001</v>
      </c>
      <c r="Y1171" s="107">
        <f t="shared" si="279"/>
        <v>42.473200000000006</v>
      </c>
      <c r="Z1171" s="107">
        <f t="shared" si="280"/>
        <v>43.374243999999997</v>
      </c>
      <c r="AA1171" s="107">
        <f t="shared" si="281"/>
        <v>41.606400000000001</v>
      </c>
      <c r="AB1171" s="96"/>
      <c r="AC1171" s="96">
        <v>43.63</v>
      </c>
      <c r="AD1171" s="96">
        <v>39.19</v>
      </c>
      <c r="AE1171" s="96">
        <f t="shared" si="282"/>
        <v>1.0066912782648822</v>
      </c>
      <c r="AF1171" s="96">
        <f t="shared" si="274"/>
        <v>0.90424550069220111</v>
      </c>
      <c r="AG1171" s="96"/>
      <c r="AH1171" s="103">
        <f>IF(AND(M1171&lt;Variables!$G$6,M1171&gt;Variables!$G$5),0,1)</f>
        <v>1</v>
      </c>
      <c r="AI1171" s="103">
        <f t="shared" si="283"/>
        <v>1</v>
      </c>
      <c r="AJ1171" s="103">
        <f>IF(I1171&gt;Variables!$G$7,0,1)</f>
        <v>0</v>
      </c>
      <c r="AK1171" s="103">
        <f>IF(F1171&gt;Variables!$G$8,0,1)</f>
        <v>0</v>
      </c>
      <c r="AL1171" s="103">
        <f>IF(G1171&gt;Variables!$G$9,0,1)</f>
        <v>1</v>
      </c>
      <c r="AM1171" s="103">
        <f>IF(AND(K1171&gt;Variables!$G$10,K1171&lt;Variables!$G$11),0,1)</f>
        <v>0</v>
      </c>
      <c r="AN1171" s="103">
        <f>IF(H1171&lt;Variables!$G$13,1,0)</f>
        <v>1</v>
      </c>
      <c r="AO1171" s="101">
        <f>IF(R1171&lt;Variables!$G$12,0,1)</f>
        <v>0</v>
      </c>
      <c r="AP1171" s="104">
        <f t="shared" si="275"/>
        <v>0</v>
      </c>
      <c r="AQ1171" s="103"/>
      <c r="AR1171" s="103"/>
      <c r="AS1171" s="103"/>
      <c r="AT1171" s="103">
        <v>1</v>
      </c>
      <c r="AU1171" s="103"/>
      <c r="AV1171" s="96" t="str">
        <f t="shared" si="284"/>
        <v/>
      </c>
      <c r="AW1171" s="96">
        <f t="shared" si="285"/>
        <v>1</v>
      </c>
      <c r="AX1171" s="96" t="str">
        <f t="shared" si="286"/>
        <v/>
      </c>
      <c r="AY1171" s="96">
        <f t="shared" si="287"/>
        <v>1</v>
      </c>
      <c r="AZ1171" s="96">
        <f t="shared" si="288"/>
        <v>2.3963035270566402</v>
      </c>
      <c r="BA1171" s="96"/>
      <c r="BB1171" s="96"/>
      <c r="BC1171" s="96"/>
      <c r="BD1171" s="96"/>
      <c r="BE1171"/>
      <c r="BF1171"/>
      <c r="BG1171"/>
      <c r="BH1171"/>
      <c r="BI1171"/>
      <c r="BJ1171" s="93"/>
      <c r="BK1171" s="93"/>
    </row>
    <row r="1172" spans="1:63" ht="12.75" x14ac:dyDescent="0.2">
      <c r="A1172" s="96"/>
      <c r="B1172" s="96"/>
      <c r="C1172" s="141">
        <v>44333.416666666664</v>
      </c>
      <c r="D1172" s="89" t="s">
        <v>461</v>
      </c>
      <c r="E1172" s="89">
        <v>12.81</v>
      </c>
      <c r="F1172" s="89">
        <v>6.56</v>
      </c>
      <c r="G1172" s="89">
        <v>4.74</v>
      </c>
      <c r="H1172" s="89">
        <v>4680</v>
      </c>
      <c r="I1172" s="89">
        <v>-75.734999999999999</v>
      </c>
      <c r="J1172" s="89" t="s">
        <v>78</v>
      </c>
      <c r="K1172" s="89">
        <v>47.1</v>
      </c>
      <c r="L1172" s="89">
        <v>12.93656</v>
      </c>
      <c r="M1172" s="89">
        <v>-0.97831299999999999</v>
      </c>
      <c r="N1172" s="89">
        <v>12.779787000000001</v>
      </c>
      <c r="O1172" s="89">
        <v>0.23641200000000001</v>
      </c>
      <c r="P1172" s="89">
        <v>3562000</v>
      </c>
      <c r="Q1172" s="89">
        <v>13521000</v>
      </c>
      <c r="R1172" s="89">
        <v>0.26</v>
      </c>
      <c r="S1172" s="89">
        <v>15.170999999999999</v>
      </c>
      <c r="T1172" s="89">
        <v>5.4809999999999999</v>
      </c>
      <c r="U1172" s="89">
        <v>9.9645829999999993</v>
      </c>
      <c r="V1172" s="154">
        <f t="shared" si="276"/>
        <v>2.3541985709623998</v>
      </c>
      <c r="W1172" s="111">
        <f t="shared" si="277"/>
        <v>12.9381</v>
      </c>
      <c r="X1172" s="111">
        <f t="shared" si="278"/>
        <v>13.0662</v>
      </c>
      <c r="Y1172" s="89">
        <f t="shared" si="279"/>
        <v>12.553800000000001</v>
      </c>
      <c r="Z1172" s="89">
        <f t="shared" si="280"/>
        <v>12.779787000000001</v>
      </c>
      <c r="AA1172" s="89">
        <f t="shared" si="281"/>
        <v>12.297599999999999</v>
      </c>
      <c r="AB1172" s="96"/>
      <c r="AC1172" s="96">
        <v>13.33</v>
      </c>
      <c r="AD1172" s="96">
        <v>12.72</v>
      </c>
      <c r="AE1172" s="101">
        <f t="shared" si="282"/>
        <v>1.0405932864949259</v>
      </c>
      <c r="AF1172" s="96">
        <f t="shared" si="274"/>
        <v>0.99297423887587821</v>
      </c>
      <c r="AG1172" s="96"/>
      <c r="AH1172" s="101">
        <f>IF(AND(M1172&lt;Variables!$G$6,M1172&gt;Variables!$G$5),0,1)</f>
        <v>1</v>
      </c>
      <c r="AI1172" s="101">
        <f t="shared" si="283"/>
        <v>0</v>
      </c>
      <c r="AJ1172" s="101">
        <f>IF(I1172&gt;Variables!$G$7,0,1)</f>
        <v>1</v>
      </c>
      <c r="AK1172" s="101">
        <f>IF(F1172&gt;Variables!$G$8,0,1)</f>
        <v>1</v>
      </c>
      <c r="AL1172" s="101">
        <f>IF(G1172&gt;Variables!$G$9,0,1)</f>
        <v>1</v>
      </c>
      <c r="AM1172" s="101">
        <f>IF(AND(K1172&gt;Variables!$G$10,K1172&lt;Variables!$G$11),0,1)</f>
        <v>1</v>
      </c>
      <c r="AN1172" s="103">
        <f>IF(H1172&lt;Variables!$G$13,1,0)</f>
        <v>0</v>
      </c>
      <c r="AO1172" s="101">
        <f>IF(R1172&lt;Variables!$G$12,0,1)</f>
        <v>0</v>
      </c>
      <c r="AP1172" s="102">
        <f t="shared" si="275"/>
        <v>1</v>
      </c>
      <c r="AQ1172" s="101"/>
      <c r="AR1172" s="101">
        <v>1</v>
      </c>
      <c r="AS1172" s="101"/>
      <c r="AT1172" s="101"/>
      <c r="AU1172" s="101"/>
      <c r="AV1172" s="96">
        <f t="shared" si="284"/>
        <v>3</v>
      </c>
      <c r="AW1172" s="96" t="str">
        <f t="shared" si="285"/>
        <v/>
      </c>
      <c r="AX1172" s="96" t="str">
        <f t="shared" si="286"/>
        <v/>
      </c>
      <c r="AY1172" s="96">
        <f t="shared" si="287"/>
        <v>3</v>
      </c>
      <c r="AZ1172" s="96">
        <f t="shared" si="288"/>
        <v>2.3516551709623998</v>
      </c>
      <c r="BA1172" s="96"/>
      <c r="BB1172" s="96"/>
      <c r="BC1172" s="96"/>
      <c r="BD1172" s="96"/>
      <c r="BE1172"/>
      <c r="BF1172"/>
      <c r="BG1172"/>
      <c r="BH1172"/>
      <c r="BI1172"/>
      <c r="BJ1172" s="93"/>
      <c r="BK1172" s="93"/>
    </row>
    <row r="1173" spans="1:63" ht="12.75" x14ac:dyDescent="0.2">
      <c r="A1173" s="96"/>
      <c r="B1173" s="96"/>
      <c r="C1173" s="141">
        <v>44333.416666666664</v>
      </c>
      <c r="D1173" s="89" t="s">
        <v>280</v>
      </c>
      <c r="E1173" s="89">
        <v>18.73</v>
      </c>
      <c r="F1173" s="89">
        <v>5.21</v>
      </c>
      <c r="G1173" s="89">
        <v>-0.21</v>
      </c>
      <c r="H1173" s="89">
        <v>2000</v>
      </c>
      <c r="I1173" s="89">
        <v>1.8979999999999999</v>
      </c>
      <c r="J1173" s="89" t="s">
        <v>76</v>
      </c>
      <c r="K1173" s="89">
        <v>43.05</v>
      </c>
      <c r="L1173" s="89">
        <v>18.969349999999999</v>
      </c>
      <c r="M1173" s="89">
        <v>-1.2617719999999999</v>
      </c>
      <c r="N1173" s="89">
        <v>18.991254999999999</v>
      </c>
      <c r="O1173" s="89">
        <v>-1.375659</v>
      </c>
      <c r="P1173" s="89">
        <v>531255</v>
      </c>
      <c r="Q1173" s="89">
        <v>1448000</v>
      </c>
      <c r="R1173" s="89">
        <v>0.37</v>
      </c>
      <c r="S1173" s="89">
        <v>15.170999999999999</v>
      </c>
      <c r="T1173" s="89">
        <v>5.4809999999999999</v>
      </c>
      <c r="U1173" s="89">
        <v>9.9645829999999993</v>
      </c>
      <c r="V1173" s="154">
        <f t="shared" si="276"/>
        <v>2.3024782891248003</v>
      </c>
      <c r="W1173" s="115">
        <f t="shared" si="277"/>
        <v>18.917300000000001</v>
      </c>
      <c r="X1173" s="89">
        <f t="shared" si="278"/>
        <v>19.104600000000001</v>
      </c>
      <c r="Y1173" s="89">
        <f t="shared" si="279"/>
        <v>18.355399999999999</v>
      </c>
      <c r="Z1173" s="89">
        <f t="shared" si="280"/>
        <v>18.991254999999999</v>
      </c>
      <c r="AA1173" s="89">
        <f t="shared" si="281"/>
        <v>17.980799999999999</v>
      </c>
      <c r="AB1173" s="96"/>
      <c r="AC1173" s="96">
        <v>19.03</v>
      </c>
      <c r="AD1173" s="96">
        <v>18.579999999999998</v>
      </c>
      <c r="AE1173" s="97">
        <f t="shared" si="282"/>
        <v>1.0160170848905499</v>
      </c>
      <c r="AF1173" s="96">
        <f t="shared" si="274"/>
        <v>0.99199145755472495</v>
      </c>
      <c r="AG1173" s="96"/>
      <c r="AH1173" s="97">
        <f>IF(AND(M1173&lt;Variables!$G$6,M1173&gt;Variables!$G$5),0,1)</f>
        <v>1</v>
      </c>
      <c r="AI1173" s="97">
        <f t="shared" si="283"/>
        <v>1</v>
      </c>
      <c r="AJ1173" s="97">
        <f>IF(I1173&gt;Variables!$G$7,0,1)</f>
        <v>0</v>
      </c>
      <c r="AK1173" s="97">
        <f>IF(F1173&gt;Variables!$G$8,0,1)</f>
        <v>1</v>
      </c>
      <c r="AL1173" s="97">
        <f>IF(G1173&gt;Variables!$G$9,0,1)</f>
        <v>1</v>
      </c>
      <c r="AM1173" s="97">
        <f>IF(AND(K1173&gt;Variables!$G$10,K1173&lt;Variables!$G$11),0,1)</f>
        <v>1</v>
      </c>
      <c r="AN1173" s="103">
        <f>IF(H1173&lt;Variables!$G$13,1,0)</f>
        <v>1</v>
      </c>
      <c r="AO1173" s="101">
        <f>IF(R1173&lt;Variables!$G$12,0,1)</f>
        <v>0</v>
      </c>
      <c r="AP1173" s="99">
        <f t="shared" si="275"/>
        <v>0</v>
      </c>
      <c r="AQ1173" s="97"/>
      <c r="AR1173" s="97"/>
      <c r="AS1173" s="97">
        <v>1</v>
      </c>
      <c r="AT1173" s="97"/>
      <c r="AU1173" s="97"/>
      <c r="AV1173" s="96">
        <f t="shared" si="284"/>
        <v>3</v>
      </c>
      <c r="AW1173" s="96" t="str">
        <f t="shared" si="285"/>
        <v/>
      </c>
      <c r="AX1173" s="96" t="str">
        <f t="shared" si="286"/>
        <v/>
      </c>
      <c r="AY1173" s="96">
        <f t="shared" si="287"/>
        <v>3</v>
      </c>
      <c r="AZ1173" s="96">
        <f t="shared" si="288"/>
        <v>2.3001535891247999</v>
      </c>
      <c r="BA1173" s="96"/>
      <c r="BB1173" s="96"/>
      <c r="BC1173" s="96"/>
      <c r="BD1173" s="96"/>
      <c r="BE1173"/>
      <c r="BF1173"/>
      <c r="BG1173"/>
      <c r="BH1173"/>
      <c r="BI1173"/>
      <c r="BJ1173" s="93"/>
      <c r="BK1173" s="93"/>
    </row>
    <row r="1174" spans="1:63" ht="12.75" x14ac:dyDescent="0.2">
      <c r="A1174" s="96"/>
      <c r="B1174" s="96"/>
      <c r="C1174" s="141">
        <v>44333.416666666664</v>
      </c>
      <c r="D1174" s="89" t="s">
        <v>584</v>
      </c>
      <c r="E1174" s="89">
        <v>19.04</v>
      </c>
      <c r="F1174" s="89">
        <v>8.8800000000000008</v>
      </c>
      <c r="G1174" s="89">
        <v>5.19</v>
      </c>
      <c r="H1174" s="89">
        <v>9490</v>
      </c>
      <c r="I1174" s="89">
        <v>-39.706000000000003</v>
      </c>
      <c r="J1174" s="89" t="s">
        <v>78</v>
      </c>
      <c r="K1174" s="89">
        <v>56.89</v>
      </c>
      <c r="L1174" s="89">
        <v>19.065024999999999</v>
      </c>
      <c r="M1174" s="89">
        <v>-0.13126099999999999</v>
      </c>
      <c r="N1174" s="89">
        <v>18.810129</v>
      </c>
      <c r="O1174" s="89">
        <v>1.222059</v>
      </c>
      <c r="P1174" s="89">
        <v>419849</v>
      </c>
      <c r="Q1174" s="89">
        <v>1570000</v>
      </c>
      <c r="R1174" s="89">
        <v>0.27</v>
      </c>
      <c r="S1174" s="89">
        <v>15.170999999999999</v>
      </c>
      <c r="T1174" s="89">
        <v>5.4809999999999999</v>
      </c>
      <c r="U1174" s="89">
        <v>9.9645829999999993</v>
      </c>
      <c r="V1174" s="154">
        <f t="shared" si="276"/>
        <v>2.4444050593815199</v>
      </c>
      <c r="W1174" s="89">
        <f t="shared" si="277"/>
        <v>19.230399999999999</v>
      </c>
      <c r="X1174" s="89">
        <f t="shared" si="278"/>
        <v>19.4208</v>
      </c>
      <c r="Y1174" s="107">
        <f t="shared" si="279"/>
        <v>18.659199999999998</v>
      </c>
      <c r="Z1174" s="107">
        <f t="shared" si="280"/>
        <v>18.810129</v>
      </c>
      <c r="AA1174" s="107">
        <f t="shared" si="281"/>
        <v>18.278399999999998</v>
      </c>
      <c r="AB1174" s="96"/>
      <c r="AC1174" s="96"/>
      <c r="AD1174" s="96">
        <v>18.600000000000001</v>
      </c>
      <c r="AE1174" s="96">
        <f t="shared" si="282"/>
        <v>0</v>
      </c>
      <c r="AF1174" s="96">
        <f t="shared" si="274"/>
        <v>0.97689075630252109</v>
      </c>
      <c r="AG1174" s="96"/>
      <c r="AH1174" s="103">
        <f>IF(AND(M1174&lt;Variables!$G$6,M1174&gt;Variables!$G$5),0,1)</f>
        <v>1</v>
      </c>
      <c r="AI1174" s="103">
        <f t="shared" si="283"/>
        <v>0</v>
      </c>
      <c r="AJ1174" s="103">
        <f>IF(I1174&gt;Variables!$G$7,0,1)</f>
        <v>1</v>
      </c>
      <c r="AK1174" s="103">
        <f>IF(F1174&gt;Variables!$G$8,0,1)</f>
        <v>1</v>
      </c>
      <c r="AL1174" s="103">
        <f>IF(G1174&gt;Variables!$G$9,0,1)</f>
        <v>1</v>
      </c>
      <c r="AM1174" s="103">
        <f>IF(AND(K1174&gt;Variables!$G$10,K1174&lt;Variables!$G$11),0,1)</f>
        <v>0</v>
      </c>
      <c r="AN1174" s="103">
        <f>IF(H1174&lt;Variables!$G$13,1,0)</f>
        <v>0</v>
      </c>
      <c r="AO1174" s="101">
        <f>IF(R1174&lt;Variables!$G$12,0,1)</f>
        <v>0</v>
      </c>
      <c r="AP1174" s="104">
        <f t="shared" si="275"/>
        <v>1</v>
      </c>
      <c r="AQ1174" s="103"/>
      <c r="AR1174" s="103"/>
      <c r="AS1174" s="103"/>
      <c r="AT1174" s="103">
        <v>1</v>
      </c>
      <c r="AU1174" s="103"/>
      <c r="AV1174" s="96" t="str">
        <f t="shared" si="284"/>
        <v/>
      </c>
      <c r="AW1174" s="96">
        <f t="shared" si="285"/>
        <v>1</v>
      </c>
      <c r="AX1174" s="96" t="str">
        <f t="shared" si="286"/>
        <v/>
      </c>
      <c r="AY1174" s="96">
        <f t="shared" si="287"/>
        <v>1</v>
      </c>
      <c r="AZ1174" s="96">
        <f t="shared" si="288"/>
        <v>2.4413329993815198</v>
      </c>
      <c r="BA1174" s="96"/>
      <c r="BB1174" s="96"/>
      <c r="BC1174" s="96"/>
      <c r="BD1174" s="96"/>
      <c r="BE1174"/>
      <c r="BF1174"/>
      <c r="BG1174"/>
      <c r="BH1174"/>
      <c r="BI1174"/>
      <c r="BJ1174" s="93"/>
      <c r="BK1174" s="93"/>
    </row>
    <row r="1175" spans="1:63" ht="12.75" x14ac:dyDescent="0.2">
      <c r="A1175" s="96"/>
      <c r="B1175" s="96"/>
      <c r="C1175" s="141">
        <v>44333.416666666664</v>
      </c>
      <c r="D1175" s="89" t="s">
        <v>585</v>
      </c>
      <c r="E1175" s="89">
        <v>19.62</v>
      </c>
      <c r="F1175" s="89">
        <v>5.54</v>
      </c>
      <c r="G1175" s="89">
        <v>4.3600000000000003</v>
      </c>
      <c r="H1175" s="89">
        <v>2450</v>
      </c>
      <c r="I1175" s="89">
        <v>-81.253</v>
      </c>
      <c r="J1175" s="89" t="s">
        <v>76</v>
      </c>
      <c r="K1175" s="89">
        <v>54.71</v>
      </c>
      <c r="L1175" s="89">
        <v>19.676784000000001</v>
      </c>
      <c r="M1175" s="89">
        <v>-0.28858499999999998</v>
      </c>
      <c r="N1175" s="89">
        <v>19.483297</v>
      </c>
      <c r="O1175" s="89">
        <v>0.70164400000000005</v>
      </c>
      <c r="P1175" s="89">
        <v>37720</v>
      </c>
      <c r="Q1175" s="89">
        <v>327332</v>
      </c>
      <c r="R1175" s="89">
        <v>0.12</v>
      </c>
      <c r="S1175" s="89">
        <v>15.170999999999999</v>
      </c>
      <c r="T1175" s="89">
        <v>5.4809999999999999</v>
      </c>
      <c r="U1175" s="89">
        <v>9.9645829999999993</v>
      </c>
      <c r="V1175" s="154">
        <f t="shared" si="276"/>
        <v>2.4272242816908003</v>
      </c>
      <c r="W1175" s="115">
        <f t="shared" si="277"/>
        <v>19.816200000000002</v>
      </c>
      <c r="X1175" s="89">
        <f t="shared" si="278"/>
        <v>20.012400000000003</v>
      </c>
      <c r="Y1175" s="89">
        <f t="shared" si="279"/>
        <v>19.227599999999999</v>
      </c>
      <c r="Z1175" s="89">
        <f t="shared" si="280"/>
        <v>19.483297</v>
      </c>
      <c r="AA1175" s="89">
        <f t="shared" si="281"/>
        <v>18.8352</v>
      </c>
      <c r="AB1175" s="96"/>
      <c r="AC1175" s="96">
        <v>20.260000000000002</v>
      </c>
      <c r="AD1175" s="96">
        <v>19.239999999999998</v>
      </c>
      <c r="AE1175" s="97">
        <f t="shared" si="282"/>
        <v>1.0326197757390418</v>
      </c>
      <c r="AF1175" s="96">
        <f t="shared" si="274"/>
        <v>0.98063200815494378</v>
      </c>
      <c r="AG1175" s="96"/>
      <c r="AH1175" s="97">
        <f>IF(AND(M1175&lt;Variables!$G$6,M1175&gt;Variables!$G$5),0,1)</f>
        <v>1</v>
      </c>
      <c r="AI1175" s="97">
        <f t="shared" si="283"/>
        <v>0</v>
      </c>
      <c r="AJ1175" s="97">
        <f>IF(I1175&gt;Variables!$G$7,0,1)</f>
        <v>1</v>
      </c>
      <c r="AK1175" s="97">
        <f>IF(F1175&gt;Variables!$G$8,0,1)</f>
        <v>1</v>
      </c>
      <c r="AL1175" s="97">
        <f>IF(G1175&gt;Variables!$G$9,0,1)</f>
        <v>1</v>
      </c>
      <c r="AM1175" s="97">
        <f>IF(AND(K1175&gt;Variables!$G$10,K1175&lt;Variables!$G$11),0,1)</f>
        <v>0</v>
      </c>
      <c r="AN1175" s="103">
        <f>IF(H1175&lt;Variables!$G$13,1,0)</f>
        <v>1</v>
      </c>
      <c r="AO1175" s="101">
        <f>IF(R1175&lt;Variables!$G$12,0,1)</f>
        <v>0</v>
      </c>
      <c r="AP1175" s="99">
        <f t="shared" si="275"/>
        <v>0</v>
      </c>
      <c r="AQ1175" s="97"/>
      <c r="AR1175" s="97"/>
      <c r="AS1175" s="97">
        <v>1</v>
      </c>
      <c r="AT1175" s="97"/>
      <c r="AU1175" s="97"/>
      <c r="AV1175" s="96">
        <f t="shared" si="284"/>
        <v>3</v>
      </c>
      <c r="AW1175" s="96" t="str">
        <f t="shared" si="285"/>
        <v/>
      </c>
      <c r="AX1175" s="96" t="str">
        <f t="shared" si="286"/>
        <v/>
      </c>
      <c r="AY1175" s="96">
        <f t="shared" si="287"/>
        <v>3</v>
      </c>
      <c r="AZ1175" s="96">
        <f t="shared" si="288"/>
        <v>2.4242699416908002</v>
      </c>
      <c r="BA1175" s="96"/>
      <c r="BB1175" s="96"/>
      <c r="BC1175" s="96"/>
      <c r="BD1175" s="96"/>
      <c r="BE1175"/>
      <c r="BF1175"/>
      <c r="BG1175"/>
      <c r="BH1175"/>
      <c r="BI1175"/>
      <c r="BJ1175" s="93"/>
      <c r="BK1175" s="93"/>
    </row>
    <row r="1176" spans="1:63" ht="12.75" x14ac:dyDescent="0.2">
      <c r="A1176" s="96"/>
      <c r="B1176" s="96"/>
      <c r="C1176" s="135">
        <v>44333.423611111109</v>
      </c>
      <c r="D1176" s="96" t="s">
        <v>429</v>
      </c>
      <c r="E1176" s="96">
        <v>13.79</v>
      </c>
      <c r="F1176" s="96">
        <v>7.17</v>
      </c>
      <c r="G1176" s="96">
        <v>7.65</v>
      </c>
      <c r="H1176" s="96">
        <v>2130</v>
      </c>
      <c r="I1176" s="96">
        <v>0.74299999999999999</v>
      </c>
      <c r="J1176" s="96" t="s">
        <v>78</v>
      </c>
      <c r="K1176" s="96">
        <v>68.63</v>
      </c>
      <c r="L1176" s="96">
        <v>13.666600000000001</v>
      </c>
      <c r="M1176" s="96">
        <v>0.90293100000000004</v>
      </c>
      <c r="N1176" s="96">
        <v>13.403373</v>
      </c>
      <c r="O1176" s="96">
        <v>2.8845489999999998</v>
      </c>
      <c r="P1176" s="96">
        <v>1494000</v>
      </c>
      <c r="Q1176" s="96">
        <v>5469000</v>
      </c>
      <c r="R1176" s="96">
        <v>0.27</v>
      </c>
      <c r="S1176" s="96">
        <v>16.04</v>
      </c>
      <c r="T1176" s="96">
        <v>5.9960000000000004</v>
      </c>
      <c r="U1176" s="96">
        <v>10.507917000000001</v>
      </c>
      <c r="V1176" s="148">
        <f t="shared" si="276"/>
        <v>2.4879498001173599</v>
      </c>
      <c r="W1176" s="97">
        <f t="shared" si="277"/>
        <v>13.927899999999999</v>
      </c>
      <c r="X1176" s="96">
        <f t="shared" si="278"/>
        <v>14.065799999999999</v>
      </c>
      <c r="Y1176" s="96">
        <f t="shared" si="279"/>
        <v>13.514199999999999</v>
      </c>
      <c r="Z1176" s="96">
        <f t="shared" si="280"/>
        <v>13.403373</v>
      </c>
      <c r="AA1176" s="96">
        <f t="shared" si="281"/>
        <v>13.238399999999999</v>
      </c>
      <c r="AB1176" s="96"/>
      <c r="AC1176" s="96">
        <v>13.98</v>
      </c>
      <c r="AD1176" s="96">
        <v>13.52</v>
      </c>
      <c r="AE1176" s="97">
        <f t="shared" si="282"/>
        <v>1.0137781000725163</v>
      </c>
      <c r="AF1176" s="96">
        <f t="shared" si="274"/>
        <v>0.98042059463379261</v>
      </c>
      <c r="AG1176" s="96"/>
      <c r="AH1176" s="97">
        <f>IF(AND(M1176&lt;Variables!$G$6,M1176&gt;Variables!$G$5),0,1)</f>
        <v>1</v>
      </c>
      <c r="AI1176" s="97">
        <f t="shared" si="283"/>
        <v>0</v>
      </c>
      <c r="AJ1176" s="97">
        <f>IF(I1176&gt;Variables!$G$7,0,1)</f>
        <v>0</v>
      </c>
      <c r="AK1176" s="97">
        <f>IF(F1176&gt;Variables!$G$8,0,1)</f>
        <v>1</v>
      </c>
      <c r="AL1176" s="97">
        <f>IF(G1176&gt;Variables!$G$9,0,1)</f>
        <v>1</v>
      </c>
      <c r="AM1176" s="97">
        <f>IF(AND(K1176&gt;Variables!$G$10,K1176&lt;Variables!$G$11),0,1)</f>
        <v>0</v>
      </c>
      <c r="AN1176" s="103">
        <f>IF(H1176&lt;Variables!$G$13,1,0)</f>
        <v>1</v>
      </c>
      <c r="AO1176" s="101">
        <f>IF(R1176&lt;Variables!$G$12,0,1)</f>
        <v>0</v>
      </c>
      <c r="AP1176" s="99">
        <f t="shared" si="275"/>
        <v>1</v>
      </c>
      <c r="AQ1176" s="99"/>
      <c r="AR1176" s="99"/>
      <c r="AS1176" s="99">
        <v>1</v>
      </c>
      <c r="AT1176" s="99"/>
      <c r="AU1176" s="99"/>
      <c r="AV1176" s="96">
        <f t="shared" si="284"/>
        <v>3</v>
      </c>
      <c r="AW1176" s="96" t="str">
        <f t="shared" si="285"/>
        <v/>
      </c>
      <c r="AX1176" s="96" t="str">
        <f t="shared" si="286"/>
        <v/>
      </c>
      <c r="AY1176" s="96">
        <f t="shared" si="287"/>
        <v>3</v>
      </c>
      <c r="AZ1176" s="96">
        <f t="shared" si="288"/>
        <v>2.4842437801173598</v>
      </c>
      <c r="BA1176" s="96"/>
      <c r="BB1176" s="96"/>
      <c r="BC1176" s="96"/>
      <c r="BD1176" s="96"/>
      <c r="BE1176"/>
      <c r="BF1176"/>
      <c r="BG1176"/>
      <c r="BH1176"/>
      <c r="BI1176"/>
      <c r="BJ1176" s="93"/>
      <c r="BK1176" s="93"/>
    </row>
    <row r="1177" spans="1:63" ht="12.75" x14ac:dyDescent="0.2">
      <c r="A1177" s="96"/>
      <c r="B1177" s="96"/>
      <c r="C1177" s="135">
        <v>44333.423611111109</v>
      </c>
      <c r="D1177" s="96" t="s">
        <v>367</v>
      </c>
      <c r="E1177" s="96">
        <v>34.384999999999998</v>
      </c>
      <c r="F1177" s="96">
        <v>7.81</v>
      </c>
      <c r="G1177" s="96">
        <v>9.16</v>
      </c>
      <c r="H1177" s="96">
        <v>9250</v>
      </c>
      <c r="I1177" s="96">
        <v>-28.709</v>
      </c>
      <c r="J1177" s="96" t="s">
        <v>78</v>
      </c>
      <c r="K1177" s="96">
        <v>66.94</v>
      </c>
      <c r="L1177" s="96">
        <v>34.027000000000001</v>
      </c>
      <c r="M1177" s="96">
        <v>1.052106</v>
      </c>
      <c r="N1177" s="96">
        <v>33.751193000000001</v>
      </c>
      <c r="O1177" s="96">
        <v>1.8778809999999999</v>
      </c>
      <c r="P1177" s="96">
        <v>248121</v>
      </c>
      <c r="Q1177" s="96">
        <v>1100000</v>
      </c>
      <c r="R1177" s="96">
        <v>0.23</v>
      </c>
      <c r="S1177" s="96">
        <v>16.04</v>
      </c>
      <c r="T1177" s="96">
        <v>5.9960000000000004</v>
      </c>
      <c r="U1177" s="96">
        <v>10.507917000000001</v>
      </c>
      <c r="V1177" s="148">
        <f t="shared" si="276"/>
        <v>2.4636717567516797</v>
      </c>
      <c r="W1177" s="101">
        <f t="shared" si="277"/>
        <v>34.728850000000001</v>
      </c>
      <c r="X1177" s="101">
        <f t="shared" si="278"/>
        <v>35.072699999999998</v>
      </c>
      <c r="Y1177" s="96">
        <f t="shared" si="279"/>
        <v>33.697299999999998</v>
      </c>
      <c r="Z1177" s="96">
        <f t="shared" si="280"/>
        <v>33.751193000000001</v>
      </c>
      <c r="AA1177" s="96">
        <f t="shared" si="281"/>
        <v>33.009599999999999</v>
      </c>
      <c r="AB1177" s="96"/>
      <c r="AC1177" s="96">
        <v>35.4</v>
      </c>
      <c r="AD1177" s="96"/>
      <c r="AE1177" s="101">
        <f t="shared" si="282"/>
        <v>1.0295186854733169</v>
      </c>
      <c r="AF1177" s="96">
        <f t="shared" ref="AF1177:AF1240" si="289">AD1177/E1177</f>
        <v>0</v>
      </c>
      <c r="AG1177" s="96"/>
      <c r="AH1177" s="101">
        <f>IF(AND(M1177&lt;Variables!$G$6,M1177&gt;Variables!$G$5),0,1)</f>
        <v>1</v>
      </c>
      <c r="AI1177" s="101">
        <f t="shared" si="283"/>
        <v>0</v>
      </c>
      <c r="AJ1177" s="101">
        <f>IF(I1177&gt;Variables!$G$7,0,1)</f>
        <v>1</v>
      </c>
      <c r="AK1177" s="101">
        <f>IF(F1177&gt;Variables!$G$8,0,1)</f>
        <v>1</v>
      </c>
      <c r="AL1177" s="101">
        <f>IF(G1177&gt;Variables!$G$9,0,1)</f>
        <v>1</v>
      </c>
      <c r="AM1177" s="101">
        <f>IF(AND(K1177&gt;Variables!$G$10,K1177&lt;Variables!$G$11),0,1)</f>
        <v>0</v>
      </c>
      <c r="AN1177" s="103">
        <f>IF(H1177&lt;Variables!$G$13,1,0)</f>
        <v>0</v>
      </c>
      <c r="AO1177" s="101">
        <f>IF(R1177&lt;Variables!$G$12,0,1)</f>
        <v>0</v>
      </c>
      <c r="AP1177" s="102">
        <f t="shared" si="275"/>
        <v>1</v>
      </c>
      <c r="AQ1177" s="102"/>
      <c r="AR1177" s="102">
        <v>1</v>
      </c>
      <c r="AS1177" s="102"/>
      <c r="AT1177" s="102"/>
      <c r="AU1177" s="102"/>
      <c r="AV1177" s="96">
        <f t="shared" si="284"/>
        <v>3</v>
      </c>
      <c r="AW1177" s="96" t="str">
        <f t="shared" si="285"/>
        <v/>
      </c>
      <c r="AX1177" s="96" t="str">
        <f t="shared" si="286"/>
        <v/>
      </c>
      <c r="AY1177" s="96">
        <f t="shared" si="287"/>
        <v>3</v>
      </c>
      <c r="AZ1177" s="96">
        <f t="shared" si="288"/>
        <v>2.4600569967516797</v>
      </c>
      <c r="BA1177" s="96"/>
      <c r="BB1177" s="96"/>
      <c r="BC1177" s="96"/>
      <c r="BD1177" s="96"/>
      <c r="BE1177"/>
      <c r="BF1177"/>
      <c r="BG1177"/>
      <c r="BH1177"/>
      <c r="BI1177"/>
      <c r="BJ1177" s="93"/>
      <c r="BK1177" s="93"/>
    </row>
    <row r="1178" spans="1:63" ht="12.75" x14ac:dyDescent="0.2">
      <c r="A1178" s="96"/>
      <c r="B1178" s="96"/>
      <c r="C1178" s="135">
        <v>44333.423611111109</v>
      </c>
      <c r="D1178" s="96" t="s">
        <v>331</v>
      </c>
      <c r="E1178" s="96">
        <v>14.2898</v>
      </c>
      <c r="F1178" s="96">
        <v>9.82</v>
      </c>
      <c r="G1178" s="96">
        <v>4.53</v>
      </c>
      <c r="H1178" s="96">
        <v>5750</v>
      </c>
      <c r="I1178" s="96">
        <v>64.375</v>
      </c>
      <c r="J1178" s="96" t="s">
        <v>78</v>
      </c>
      <c r="K1178" s="96">
        <v>71.42</v>
      </c>
      <c r="L1178" s="96">
        <v>14.030374999999999</v>
      </c>
      <c r="M1178" s="96">
        <v>1.849024</v>
      </c>
      <c r="N1178" s="96">
        <v>13.97579</v>
      </c>
      <c r="O1178" s="96">
        <v>2.2468119999999998</v>
      </c>
      <c r="P1178" s="96">
        <v>52232000</v>
      </c>
      <c r="Q1178" s="96">
        <v>93669000</v>
      </c>
      <c r="R1178" s="96">
        <v>0.56000000000000005</v>
      </c>
      <c r="S1178" s="96">
        <v>16.04</v>
      </c>
      <c r="T1178" s="96">
        <v>5.9960000000000004</v>
      </c>
      <c r="U1178" s="96">
        <v>10.507917000000001</v>
      </c>
      <c r="V1178" s="148">
        <f t="shared" si="276"/>
        <v>2.4264541762969603</v>
      </c>
      <c r="W1178" s="96">
        <f t="shared" si="277"/>
        <v>14.432698</v>
      </c>
      <c r="X1178" s="96">
        <f t="shared" si="278"/>
        <v>14.575595999999999</v>
      </c>
      <c r="Y1178" s="103">
        <f t="shared" si="279"/>
        <v>14.004004</v>
      </c>
      <c r="Z1178" s="103">
        <f t="shared" si="280"/>
        <v>13.97579</v>
      </c>
      <c r="AA1178" s="103">
        <f t="shared" si="281"/>
        <v>13.718207999999999</v>
      </c>
      <c r="AB1178" s="96"/>
      <c r="AC1178" s="96"/>
      <c r="AD1178" s="96">
        <v>13.52</v>
      </c>
      <c r="AE1178" s="96">
        <f t="shared" si="282"/>
        <v>0</v>
      </c>
      <c r="AF1178" s="96">
        <f t="shared" si="289"/>
        <v>0.94612940698960102</v>
      </c>
      <c r="AG1178" s="96"/>
      <c r="AH1178" s="103">
        <f>IF(AND(M1178&lt;Variables!$G$6,M1178&gt;Variables!$G$5),0,1)</f>
        <v>1</v>
      </c>
      <c r="AI1178" s="103">
        <f t="shared" si="283"/>
        <v>0</v>
      </c>
      <c r="AJ1178" s="103">
        <f>IF(I1178&gt;Variables!$G$7,0,1)</f>
        <v>0</v>
      </c>
      <c r="AK1178" s="103">
        <f>IF(F1178&gt;Variables!$G$8,0,1)</f>
        <v>0</v>
      </c>
      <c r="AL1178" s="103">
        <f>IF(G1178&gt;Variables!$G$9,0,1)</f>
        <v>1</v>
      </c>
      <c r="AM1178" s="103">
        <f>IF(AND(K1178&gt;Variables!$G$10,K1178&lt;Variables!$G$11),0,1)</f>
        <v>0</v>
      </c>
      <c r="AN1178" s="103">
        <f>IF(H1178&lt;Variables!$G$13,1,0)</f>
        <v>0</v>
      </c>
      <c r="AO1178" s="101">
        <f>IF(R1178&lt;Variables!$G$12,0,1)</f>
        <v>0</v>
      </c>
      <c r="AP1178" s="104">
        <f t="shared" si="275"/>
        <v>1</v>
      </c>
      <c r="AQ1178" s="104"/>
      <c r="AR1178" s="104"/>
      <c r="AS1178" s="104"/>
      <c r="AT1178" s="104">
        <v>1</v>
      </c>
      <c r="AU1178" s="104"/>
      <c r="AV1178" s="96" t="str">
        <f t="shared" si="284"/>
        <v/>
      </c>
      <c r="AW1178" s="96">
        <f t="shared" si="285"/>
        <v>1</v>
      </c>
      <c r="AX1178" s="96" t="str">
        <f t="shared" si="286"/>
        <v/>
      </c>
      <c r="AY1178" s="96">
        <f t="shared" si="287"/>
        <v>1</v>
      </c>
      <c r="AZ1178" s="96">
        <f t="shared" si="288"/>
        <v>2.4225974962969601</v>
      </c>
      <c r="BA1178" s="96"/>
      <c r="BB1178" s="96"/>
      <c r="BC1178" s="96"/>
      <c r="BD1178" s="96"/>
      <c r="BE1178"/>
      <c r="BF1178"/>
      <c r="BG1178"/>
      <c r="BH1178"/>
      <c r="BI1178"/>
      <c r="BJ1178" s="93"/>
      <c r="BK1178" s="93"/>
    </row>
    <row r="1179" spans="1:63" ht="12.75" x14ac:dyDescent="0.2">
      <c r="A1179" s="96"/>
      <c r="B1179" s="96"/>
      <c r="C1179" s="135">
        <v>44333.423611111109</v>
      </c>
      <c r="D1179" s="96" t="s">
        <v>574</v>
      </c>
      <c r="E1179" s="96">
        <v>51.681699999999999</v>
      </c>
      <c r="F1179" s="96">
        <v>16.7</v>
      </c>
      <c r="G1179" s="96">
        <v>5.45</v>
      </c>
      <c r="H1179" s="96">
        <v>3670</v>
      </c>
      <c r="I1179" s="96">
        <v>4.5999999999999999E-2</v>
      </c>
      <c r="J1179" s="96" t="s">
        <v>76</v>
      </c>
      <c r="K1179" s="96">
        <v>49.16</v>
      </c>
      <c r="L1179" s="96">
        <v>52.192999999999998</v>
      </c>
      <c r="M1179" s="96">
        <v>-0.97963299999999998</v>
      </c>
      <c r="N1179" s="96">
        <v>52.187527000000003</v>
      </c>
      <c r="O1179" s="96">
        <v>-0.96924900000000003</v>
      </c>
      <c r="P1179" s="96">
        <v>1552000</v>
      </c>
      <c r="Q1179" s="96">
        <v>652458</v>
      </c>
      <c r="R1179" s="96">
        <v>2.38</v>
      </c>
      <c r="S1179" s="96">
        <v>16.04</v>
      </c>
      <c r="T1179" s="96">
        <v>5.9960000000000004</v>
      </c>
      <c r="U1179" s="96">
        <v>10.507917000000001</v>
      </c>
      <c r="V1179" s="148">
        <f t="shared" si="276"/>
        <v>2.3813915467126394</v>
      </c>
      <c r="W1179" s="101">
        <f t="shared" si="277"/>
        <v>52.198517000000002</v>
      </c>
      <c r="X1179" s="101">
        <f t="shared" si="278"/>
        <v>52.715333999999999</v>
      </c>
      <c r="Y1179" s="96">
        <f t="shared" si="279"/>
        <v>50.648066</v>
      </c>
      <c r="Z1179" s="96">
        <f t="shared" si="280"/>
        <v>52.187527000000003</v>
      </c>
      <c r="AA1179" s="96">
        <f t="shared" si="281"/>
        <v>49.614432000000001</v>
      </c>
      <c r="AB1179" s="96"/>
      <c r="AC1179" s="96">
        <v>52.87</v>
      </c>
      <c r="AD1179" s="96">
        <v>51.22</v>
      </c>
      <c r="AE1179" s="101">
        <f t="shared" si="282"/>
        <v>1.0229926647149765</v>
      </c>
      <c r="AF1179" s="96">
        <f t="shared" si="289"/>
        <v>0.99106647033669559</v>
      </c>
      <c r="AG1179" s="96"/>
      <c r="AH1179" s="101">
        <f>IF(AND(M1179&lt;Variables!$G$6,M1179&gt;Variables!$G$5),0,1)</f>
        <v>1</v>
      </c>
      <c r="AI1179" s="101">
        <f t="shared" si="283"/>
        <v>0</v>
      </c>
      <c r="AJ1179" s="101">
        <f>IF(I1179&gt;Variables!$G$7,0,1)</f>
        <v>0</v>
      </c>
      <c r="AK1179" s="101">
        <f>IF(F1179&gt;Variables!$G$8,0,1)</f>
        <v>0</v>
      </c>
      <c r="AL1179" s="101">
        <f>IF(G1179&gt;Variables!$G$9,0,1)</f>
        <v>1</v>
      </c>
      <c r="AM1179" s="101">
        <f>IF(AND(K1179&gt;Variables!$G$10,K1179&lt;Variables!$G$11),0,1)</f>
        <v>1</v>
      </c>
      <c r="AN1179" s="103">
        <f>IF(H1179&lt;Variables!$G$13,1,0)</f>
        <v>0</v>
      </c>
      <c r="AO1179" s="101">
        <f>IF(R1179&lt;Variables!$G$12,0,1)</f>
        <v>1</v>
      </c>
      <c r="AP1179" s="102">
        <f t="shared" si="275"/>
        <v>0</v>
      </c>
      <c r="AQ1179" s="102"/>
      <c r="AR1179" s="102">
        <v>1</v>
      </c>
      <c r="AS1179" s="102"/>
      <c r="AT1179" s="102"/>
      <c r="AU1179" s="102"/>
      <c r="AV1179" s="96">
        <f t="shared" si="284"/>
        <v>3</v>
      </c>
      <c r="AW1179" s="96" t="str">
        <f t="shared" si="285"/>
        <v/>
      </c>
      <c r="AX1179" s="96" t="str">
        <f t="shared" si="286"/>
        <v/>
      </c>
      <c r="AY1179" s="96">
        <f t="shared" si="287"/>
        <v>3</v>
      </c>
      <c r="AZ1179" s="96">
        <f t="shared" si="288"/>
        <v>2.3787369067126396</v>
      </c>
      <c r="BA1179" s="96"/>
      <c r="BB1179" s="96"/>
      <c r="BC1179" s="96"/>
      <c r="BD1179" s="96"/>
      <c r="BE1179"/>
      <c r="BF1179"/>
      <c r="BG1179"/>
      <c r="BH1179"/>
      <c r="BI1179"/>
      <c r="BJ1179" s="93"/>
      <c r="BK1179" s="93"/>
    </row>
    <row r="1180" spans="1:63" ht="12.75" x14ac:dyDescent="0.2">
      <c r="A1180" s="96"/>
      <c r="B1180" s="96"/>
      <c r="C1180" s="135">
        <v>44333.423611111109</v>
      </c>
      <c r="D1180" s="96" t="s">
        <v>575</v>
      </c>
      <c r="E1180" s="96">
        <v>1.3609</v>
      </c>
      <c r="F1180" s="96">
        <v>17.239999999999998</v>
      </c>
      <c r="G1180" s="96">
        <v>-2.79</v>
      </c>
      <c r="H1180" s="96">
        <v>50.6</v>
      </c>
      <c r="I1180" s="96">
        <v>-80.227999999999994</v>
      </c>
      <c r="J1180" s="96" t="s">
        <v>78</v>
      </c>
      <c r="K1180" s="96">
        <v>52.06</v>
      </c>
      <c r="L1180" s="96">
        <v>1.366835</v>
      </c>
      <c r="M1180" s="96">
        <v>-0.43421500000000002</v>
      </c>
      <c r="N1180" s="96">
        <v>1.3862019999999999</v>
      </c>
      <c r="O1180" s="96">
        <v>-1.8253060000000001</v>
      </c>
      <c r="P1180" s="96">
        <v>41860000</v>
      </c>
      <c r="Q1180" s="96">
        <v>652520</v>
      </c>
      <c r="R1180" s="96">
        <v>64.150000000000006</v>
      </c>
      <c r="S1180" s="96">
        <v>16.04</v>
      </c>
      <c r="T1180" s="96">
        <v>5.9960000000000004</v>
      </c>
      <c r="U1180" s="96">
        <v>10.507917000000001</v>
      </c>
      <c r="V1180" s="148">
        <f t="shared" si="276"/>
        <v>2.4022144566151997</v>
      </c>
      <c r="W1180" s="96">
        <f t="shared" si="277"/>
        <v>1.374509</v>
      </c>
      <c r="X1180" s="96">
        <f t="shared" si="278"/>
        <v>1.388118</v>
      </c>
      <c r="Y1180" s="103">
        <f t="shared" si="279"/>
        <v>1.333682</v>
      </c>
      <c r="Z1180" s="103">
        <f t="shared" si="280"/>
        <v>1.3862019999999999</v>
      </c>
      <c r="AA1180" s="103">
        <f t="shared" si="281"/>
        <v>1.3064639999999998</v>
      </c>
      <c r="AB1180" s="96"/>
      <c r="AC1180" s="96"/>
      <c r="AD1180" s="96">
        <v>1.32</v>
      </c>
      <c r="AE1180" s="96">
        <f t="shared" si="282"/>
        <v>0</v>
      </c>
      <c r="AF1180" s="96">
        <f t="shared" si="289"/>
        <v>0.96994635902711446</v>
      </c>
      <c r="AG1180" s="96"/>
      <c r="AH1180" s="103">
        <f>IF(AND(M1180&lt;Variables!$G$6,M1180&gt;Variables!$G$5),0,1)</f>
        <v>1</v>
      </c>
      <c r="AI1180" s="103">
        <f t="shared" si="283"/>
        <v>1</v>
      </c>
      <c r="AJ1180" s="103">
        <f>IF(I1180&gt;Variables!$G$7,0,1)</f>
        <v>1</v>
      </c>
      <c r="AK1180" s="103">
        <f>IF(F1180&gt;Variables!$G$8,0,1)</f>
        <v>0</v>
      </c>
      <c r="AL1180" s="103">
        <f>IF(G1180&gt;Variables!$G$9,0,1)</f>
        <v>1</v>
      </c>
      <c r="AM1180" s="103">
        <f>IF(AND(K1180&gt;Variables!$G$10,K1180&lt;Variables!$G$11),0,1)</f>
        <v>0</v>
      </c>
      <c r="AN1180" s="103">
        <f>IF(H1180&lt;Variables!$G$13,1,0)</f>
        <v>1</v>
      </c>
      <c r="AO1180" s="101">
        <f>IF(R1180&lt;Variables!$G$12,0,1)</f>
        <v>1</v>
      </c>
      <c r="AP1180" s="104">
        <f t="shared" si="275"/>
        <v>1</v>
      </c>
      <c r="AQ1180" s="104"/>
      <c r="AR1180" s="104"/>
      <c r="AS1180" s="104"/>
      <c r="AT1180" s="104">
        <v>1</v>
      </c>
      <c r="AU1180" s="104"/>
      <c r="AV1180" s="96" t="str">
        <f t="shared" si="284"/>
        <v/>
      </c>
      <c r="AW1180" s="96">
        <f t="shared" si="285"/>
        <v>1</v>
      </c>
      <c r="AX1180" s="96" t="str">
        <f t="shared" si="286"/>
        <v/>
      </c>
      <c r="AY1180" s="96">
        <f t="shared" si="287"/>
        <v>1</v>
      </c>
      <c r="AZ1180" s="96">
        <f t="shared" si="288"/>
        <v>2.3994032166151995</v>
      </c>
      <c r="BA1180" s="96"/>
      <c r="BB1180" s="96"/>
      <c r="BC1180" s="96"/>
      <c r="BD1180" s="96"/>
      <c r="BE1180"/>
      <c r="BF1180"/>
      <c r="BG1180"/>
      <c r="BH1180"/>
      <c r="BI1180"/>
      <c r="BJ1180" s="93"/>
      <c r="BK1180" s="93"/>
    </row>
    <row r="1181" spans="1:63" ht="12.75" x14ac:dyDescent="0.2">
      <c r="A1181" s="96"/>
      <c r="B1181" s="96"/>
      <c r="C1181" s="135">
        <v>44333.423611111109</v>
      </c>
      <c r="D1181" s="96" t="s">
        <v>577</v>
      </c>
      <c r="E1181" s="96">
        <v>1</v>
      </c>
      <c r="F1181" s="96">
        <v>9.8000000000000007</v>
      </c>
      <c r="G1181" s="96">
        <v>-8.26</v>
      </c>
      <c r="H1181" s="96">
        <v>38</v>
      </c>
      <c r="I1181" s="96">
        <v>-35.679000000000002</v>
      </c>
      <c r="J1181" s="96" t="s">
        <v>76</v>
      </c>
      <c r="K1181" s="96">
        <v>46.44</v>
      </c>
      <c r="L1181" s="96">
        <v>1.0042789999999999</v>
      </c>
      <c r="M1181" s="96">
        <v>-0.42607200000000001</v>
      </c>
      <c r="N1181" s="96">
        <v>1.0198449999999999</v>
      </c>
      <c r="O1181" s="96">
        <v>-1.9458839999999999</v>
      </c>
      <c r="P1181" s="96">
        <v>3240000</v>
      </c>
      <c r="Q1181" s="96">
        <v>393100</v>
      </c>
      <c r="R1181" s="96">
        <v>8.24</v>
      </c>
      <c r="S1181" s="96">
        <v>16.04</v>
      </c>
      <c r="T1181" s="96">
        <v>5.9960000000000004</v>
      </c>
      <c r="U1181" s="96">
        <v>10.507917000000001</v>
      </c>
      <c r="V1181" s="148">
        <f t="shared" si="276"/>
        <v>2.3368157064678399</v>
      </c>
      <c r="W1181" s="101">
        <f t="shared" si="277"/>
        <v>1.01</v>
      </c>
      <c r="X1181" s="101">
        <f t="shared" si="278"/>
        <v>1.02</v>
      </c>
      <c r="Y1181" s="96">
        <f t="shared" si="279"/>
        <v>0.98</v>
      </c>
      <c r="Z1181" s="96">
        <f t="shared" si="280"/>
        <v>1.0198449999999999</v>
      </c>
      <c r="AA1181" s="96">
        <f t="shared" si="281"/>
        <v>0.96</v>
      </c>
      <c r="AB1181" s="96"/>
      <c r="AC1181" s="96">
        <v>1.03</v>
      </c>
      <c r="AD1181" s="96">
        <v>1</v>
      </c>
      <c r="AE1181" s="101">
        <f t="shared" si="282"/>
        <v>1.03</v>
      </c>
      <c r="AF1181" s="96">
        <f t="shared" si="289"/>
        <v>1</v>
      </c>
      <c r="AG1181" s="96"/>
      <c r="AH1181" s="101">
        <f>IF(AND(M1181&lt;Variables!$G$6,M1181&gt;Variables!$G$5),0,1)</f>
        <v>1</v>
      </c>
      <c r="AI1181" s="101">
        <f t="shared" si="283"/>
        <v>1</v>
      </c>
      <c r="AJ1181" s="101">
        <f>IF(I1181&gt;Variables!$G$7,0,1)</f>
        <v>1</v>
      </c>
      <c r="AK1181" s="101">
        <f>IF(F1181&gt;Variables!$G$8,0,1)</f>
        <v>0</v>
      </c>
      <c r="AL1181" s="101">
        <f>IF(G1181&gt;Variables!$G$9,0,1)</f>
        <v>1</v>
      </c>
      <c r="AM1181" s="101">
        <f>IF(AND(K1181&gt;Variables!$G$10,K1181&lt;Variables!$G$11),0,1)</f>
        <v>1</v>
      </c>
      <c r="AN1181" s="103">
        <f>IF(H1181&lt;Variables!$G$13,1,0)</f>
        <v>1</v>
      </c>
      <c r="AO1181" s="101">
        <f>IF(R1181&lt;Variables!$G$12,0,1)</f>
        <v>1</v>
      </c>
      <c r="AP1181" s="102">
        <f t="shared" si="275"/>
        <v>0</v>
      </c>
      <c r="AQ1181" s="102"/>
      <c r="AR1181" s="102">
        <v>1</v>
      </c>
      <c r="AS1181" s="102"/>
      <c r="AT1181" s="102"/>
      <c r="AU1181" s="102"/>
      <c r="AV1181" s="96">
        <f t="shared" si="284"/>
        <v>3</v>
      </c>
      <c r="AW1181" s="96" t="str">
        <f t="shared" si="285"/>
        <v/>
      </c>
      <c r="AX1181" s="96" t="str">
        <f t="shared" si="286"/>
        <v/>
      </c>
      <c r="AY1181" s="96">
        <f t="shared" si="287"/>
        <v>3</v>
      </c>
      <c r="AZ1181" s="96">
        <f t="shared" si="288"/>
        <v>2.33430794646784</v>
      </c>
      <c r="BA1181" s="96"/>
      <c r="BB1181" s="96"/>
      <c r="BC1181" s="96"/>
      <c r="BD1181" s="96"/>
      <c r="BE1181"/>
      <c r="BF1181"/>
      <c r="BG1181"/>
      <c r="BH1181"/>
      <c r="BI1181"/>
      <c r="BJ1181" s="93"/>
      <c r="BK1181" s="93"/>
    </row>
    <row r="1182" spans="1:63" ht="12.75" x14ac:dyDescent="0.2">
      <c r="A1182" s="96"/>
      <c r="B1182" s="96"/>
      <c r="C1182" s="135">
        <v>44333.423611111109</v>
      </c>
      <c r="D1182" s="96" t="s">
        <v>322</v>
      </c>
      <c r="E1182" s="96">
        <v>27.439900000000002</v>
      </c>
      <c r="F1182" s="96">
        <v>11.86</v>
      </c>
      <c r="G1182" s="96">
        <v>9.24</v>
      </c>
      <c r="H1182" s="96">
        <v>4390</v>
      </c>
      <c r="I1182" s="96">
        <v>263.14699999999999</v>
      </c>
      <c r="J1182" s="96" t="s">
        <v>78</v>
      </c>
      <c r="K1182" s="96">
        <v>46.95</v>
      </c>
      <c r="L1182" s="96">
        <v>27.749130000000001</v>
      </c>
      <c r="M1182" s="96">
        <v>-1.114377</v>
      </c>
      <c r="N1182" s="96">
        <v>27.952501999999999</v>
      </c>
      <c r="O1182" s="96">
        <v>-1.833834</v>
      </c>
      <c r="P1182" s="96">
        <v>578311</v>
      </c>
      <c r="Q1182" s="96">
        <v>657580</v>
      </c>
      <c r="R1182" s="96">
        <v>0.88</v>
      </c>
      <c r="S1182" s="96">
        <v>16.04</v>
      </c>
      <c r="T1182" s="96">
        <v>5.9960000000000004</v>
      </c>
      <c r="U1182" s="96">
        <v>10.507917000000001</v>
      </c>
      <c r="V1182" s="148">
        <f t="shared" si="276"/>
        <v>2.3545599236332002</v>
      </c>
      <c r="W1182" s="98">
        <f t="shared" si="277"/>
        <v>27.714299</v>
      </c>
      <c r="X1182" s="98">
        <f t="shared" si="278"/>
        <v>27.988698000000003</v>
      </c>
      <c r="Y1182" s="103">
        <f t="shared" si="279"/>
        <v>26.891102</v>
      </c>
      <c r="Z1182" s="103">
        <f t="shared" si="280"/>
        <v>27.952501999999999</v>
      </c>
      <c r="AA1182" s="103">
        <f t="shared" si="281"/>
        <v>26.342304000000002</v>
      </c>
      <c r="AB1182" s="96"/>
      <c r="AC1182" s="96"/>
      <c r="AD1182" s="96">
        <v>26.23</v>
      </c>
      <c r="AE1182" s="96">
        <f t="shared" si="282"/>
        <v>0</v>
      </c>
      <c r="AF1182" s="96">
        <f t="shared" si="289"/>
        <v>0.95590727371455431</v>
      </c>
      <c r="AG1182" s="96"/>
      <c r="AH1182" s="103">
        <f>IF(AND(M1182&lt;Variables!$G$6,M1182&gt;Variables!$G$5),0,1)</f>
        <v>1</v>
      </c>
      <c r="AI1182" s="103">
        <f t="shared" si="283"/>
        <v>1</v>
      </c>
      <c r="AJ1182" s="103">
        <f>IF(I1182&gt;Variables!$G$7,0,1)</f>
        <v>0</v>
      </c>
      <c r="AK1182" s="103">
        <f>IF(F1182&gt;Variables!$G$8,0,1)</f>
        <v>0</v>
      </c>
      <c r="AL1182" s="103">
        <f>IF(G1182&gt;Variables!$G$9,0,1)</f>
        <v>1</v>
      </c>
      <c r="AM1182" s="103">
        <f>IF(AND(K1182&gt;Variables!$G$10,K1182&lt;Variables!$G$11),0,1)</f>
        <v>1</v>
      </c>
      <c r="AN1182" s="103">
        <f>IF(H1182&lt;Variables!$G$13,1,0)</f>
        <v>0</v>
      </c>
      <c r="AO1182" s="101">
        <f>IF(R1182&lt;Variables!$G$12,0,1)</f>
        <v>0</v>
      </c>
      <c r="AP1182" s="104">
        <f t="shared" si="275"/>
        <v>1</v>
      </c>
      <c r="AQ1182" s="104"/>
      <c r="AR1182" s="104"/>
      <c r="AS1182" s="104"/>
      <c r="AT1182" s="104">
        <v>1</v>
      </c>
      <c r="AU1182" s="104"/>
      <c r="AV1182" s="96" t="str">
        <f t="shared" si="284"/>
        <v/>
      </c>
      <c r="AW1182" s="96">
        <f t="shared" si="285"/>
        <v>1</v>
      </c>
      <c r="AX1182" s="96" t="str">
        <f t="shared" si="286"/>
        <v/>
      </c>
      <c r="AY1182" s="96">
        <f t="shared" si="287"/>
        <v>1</v>
      </c>
      <c r="AZ1182" s="96">
        <f t="shared" si="288"/>
        <v>2.3520246236331999</v>
      </c>
      <c r="BA1182" s="96"/>
      <c r="BB1182" s="96"/>
      <c r="BC1182" s="96"/>
      <c r="BD1182" s="96"/>
      <c r="BE1182"/>
      <c r="BF1182"/>
      <c r="BG1182"/>
      <c r="BH1182"/>
      <c r="BI1182"/>
      <c r="BJ1182" s="93"/>
      <c r="BK1182" s="93"/>
    </row>
    <row r="1183" spans="1:63" ht="12.75" x14ac:dyDescent="0.2">
      <c r="A1183" s="96"/>
      <c r="B1183" s="96"/>
      <c r="C1183" s="135">
        <v>44333.423611111109</v>
      </c>
      <c r="D1183" s="96" t="s">
        <v>578</v>
      </c>
      <c r="E1183" s="96">
        <v>4.6749999999999998</v>
      </c>
      <c r="F1183" s="96">
        <v>43.24</v>
      </c>
      <c r="G1183" s="96">
        <v>9.23</v>
      </c>
      <c r="H1183" s="96">
        <v>-99999</v>
      </c>
      <c r="I1183" s="96">
        <v>-99999</v>
      </c>
      <c r="J1183" s="96" t="s">
        <v>78</v>
      </c>
      <c r="K1183" s="96">
        <v>60.35</v>
      </c>
      <c r="L1183" s="96">
        <v>4.61233</v>
      </c>
      <c r="M1183" s="96">
        <v>1.358749</v>
      </c>
      <c r="N1183" s="96">
        <v>4.588603</v>
      </c>
      <c r="O1183" s="96">
        <v>1.8828670000000001</v>
      </c>
      <c r="P1183" s="96">
        <v>16940000</v>
      </c>
      <c r="Q1183" s="96" t="s">
        <v>169</v>
      </c>
      <c r="R1183" s="96" t="s">
        <v>169</v>
      </c>
      <c r="S1183" s="96">
        <v>16.04</v>
      </c>
      <c r="T1183" s="96">
        <v>5.9960000000000004</v>
      </c>
      <c r="U1183" s="96">
        <v>10.507917000000001</v>
      </c>
      <c r="V1183" s="148">
        <f t="shared" si="276"/>
        <v>2.3982844313907998</v>
      </c>
      <c r="W1183" s="96">
        <f t="shared" si="277"/>
        <v>4.7217500000000001</v>
      </c>
      <c r="X1183" s="96">
        <f t="shared" si="278"/>
        <v>4.7684999999999995</v>
      </c>
      <c r="Y1183" s="103">
        <f t="shared" si="279"/>
        <v>4.5815000000000001</v>
      </c>
      <c r="Z1183" s="103">
        <f t="shared" si="280"/>
        <v>4.588603</v>
      </c>
      <c r="AA1183" s="103">
        <f t="shared" si="281"/>
        <v>4.4879999999999995</v>
      </c>
      <c r="AB1183" s="96"/>
      <c r="AC1183" s="96"/>
      <c r="AD1183" s="96">
        <v>4.4400000000000004</v>
      </c>
      <c r="AE1183" s="96">
        <f t="shared" si="282"/>
        <v>0</v>
      </c>
      <c r="AF1183" s="96">
        <f t="shared" si="289"/>
        <v>0.9497326203208557</v>
      </c>
      <c r="AG1183" s="96"/>
      <c r="AH1183" s="103">
        <f>IF(AND(M1183&lt;Variables!$G$6,M1183&gt;Variables!$G$5),0,1)</f>
        <v>1</v>
      </c>
      <c r="AI1183" s="103">
        <f t="shared" si="283"/>
        <v>0</v>
      </c>
      <c r="AJ1183" s="103">
        <f>IF(I1183&gt;Variables!$G$7,0,1)</f>
        <v>1</v>
      </c>
      <c r="AK1183" s="103">
        <f>IF(F1183&gt;Variables!$G$8,0,1)</f>
        <v>0</v>
      </c>
      <c r="AL1183" s="103">
        <f>IF(G1183&gt;Variables!$G$9,0,1)</f>
        <v>1</v>
      </c>
      <c r="AM1183" s="103">
        <f>IF(AND(K1183&gt;Variables!$G$10,K1183&lt;Variables!$G$11),0,1)</f>
        <v>0</v>
      </c>
      <c r="AN1183" s="103">
        <f>IF(H1183&lt;Variables!$G$13,1,0)</f>
        <v>1</v>
      </c>
      <c r="AO1183" s="101">
        <f>IF(R1183&lt;Variables!$G$12,0,1)</f>
        <v>1</v>
      </c>
      <c r="AP1183" s="104">
        <f t="shared" si="275"/>
        <v>1</v>
      </c>
      <c r="AQ1183" s="104"/>
      <c r="AR1183" s="104"/>
      <c r="AS1183" s="104"/>
      <c r="AT1183" s="104">
        <v>1</v>
      </c>
      <c r="AU1183" s="104"/>
      <c r="AV1183" s="96" t="str">
        <f t="shared" si="284"/>
        <v/>
      </c>
      <c r="AW1183" s="96">
        <f t="shared" si="285"/>
        <v>1</v>
      </c>
      <c r="AX1183" s="96" t="str">
        <f t="shared" si="286"/>
        <v/>
      </c>
      <c r="AY1183" s="96">
        <f t="shared" si="287"/>
        <v>1</v>
      </c>
      <c r="AZ1183" s="96">
        <f t="shared" si="288"/>
        <v>2.3950255313908002</v>
      </c>
      <c r="BA1183" s="96"/>
      <c r="BB1183" s="96"/>
      <c r="BC1183" s="96"/>
      <c r="BD1183" s="96"/>
      <c r="BE1183"/>
      <c r="BF1183"/>
      <c r="BG1183"/>
      <c r="BH1183"/>
      <c r="BI1183"/>
      <c r="BJ1183" s="93"/>
      <c r="BK1183" s="93"/>
    </row>
    <row r="1184" spans="1:63" ht="12.75" x14ac:dyDescent="0.2">
      <c r="A1184" s="96"/>
      <c r="B1184" s="96"/>
      <c r="C1184" s="135">
        <v>44333.423611111109</v>
      </c>
      <c r="D1184" s="96" t="s">
        <v>173</v>
      </c>
      <c r="E1184" s="96">
        <v>143.16999999999999</v>
      </c>
      <c r="F1184" s="96">
        <v>13.58</v>
      </c>
      <c r="G1184" s="96">
        <v>12.75</v>
      </c>
      <c r="H1184" s="96">
        <v>2230</v>
      </c>
      <c r="I1184" s="96">
        <v>190.84700000000001</v>
      </c>
      <c r="J1184" s="96" t="s">
        <v>76</v>
      </c>
      <c r="K1184" s="96">
        <v>67.959999999999994</v>
      </c>
      <c r="L1184" s="96">
        <v>139.844065</v>
      </c>
      <c r="M1184" s="96">
        <v>2.378317</v>
      </c>
      <c r="N1184" s="96">
        <v>138.59138999999999</v>
      </c>
      <c r="O1184" s="96">
        <v>3.3036750000000001</v>
      </c>
      <c r="P1184" s="96">
        <v>202717</v>
      </c>
      <c r="Q1184" s="96">
        <v>321601</v>
      </c>
      <c r="R1184" s="96">
        <v>0.63</v>
      </c>
      <c r="S1184" s="96">
        <v>16.04</v>
      </c>
      <c r="T1184" s="96">
        <v>5.9960000000000004</v>
      </c>
      <c r="U1184" s="96">
        <v>10.507917000000001</v>
      </c>
      <c r="V1184" s="148">
        <f t="shared" si="276"/>
        <v>2.36786967025184</v>
      </c>
      <c r="W1184" s="101">
        <f t="shared" si="277"/>
        <v>144.60169999999999</v>
      </c>
      <c r="X1184" s="101">
        <f t="shared" si="278"/>
        <v>146.0334</v>
      </c>
      <c r="Y1184" s="96">
        <f t="shared" si="279"/>
        <v>140.30659999999997</v>
      </c>
      <c r="Z1184" s="96">
        <f t="shared" si="280"/>
        <v>138.59138999999999</v>
      </c>
      <c r="AA1184" s="96">
        <f t="shared" si="281"/>
        <v>137.44319999999999</v>
      </c>
      <c r="AB1184" s="96"/>
      <c r="AC1184" s="96">
        <v>146.63</v>
      </c>
      <c r="AD1184" s="96">
        <v>141.36000000000001</v>
      </c>
      <c r="AE1184" s="101">
        <f t="shared" si="282"/>
        <v>1.0241670741077042</v>
      </c>
      <c r="AF1184" s="96">
        <f t="shared" si="289"/>
        <v>0.98735768666620116</v>
      </c>
      <c r="AG1184" s="96"/>
      <c r="AH1184" s="101">
        <f>IF(AND(M1184&lt;Variables!$G$6,M1184&gt;Variables!$G$5),0,1)</f>
        <v>1</v>
      </c>
      <c r="AI1184" s="101">
        <f t="shared" si="283"/>
        <v>0</v>
      </c>
      <c r="AJ1184" s="101">
        <f>IF(I1184&gt;Variables!$G$7,0,1)</f>
        <v>0</v>
      </c>
      <c r="AK1184" s="101">
        <f>IF(F1184&gt;Variables!$G$8,0,1)</f>
        <v>0</v>
      </c>
      <c r="AL1184" s="101">
        <f>IF(G1184&gt;Variables!$G$9,0,1)</f>
        <v>0</v>
      </c>
      <c r="AM1184" s="101">
        <f>IF(AND(K1184&gt;Variables!$G$10,K1184&lt;Variables!$G$11),0,1)</f>
        <v>0</v>
      </c>
      <c r="AN1184" s="103">
        <f>IF(H1184&lt;Variables!$G$13,1,0)</f>
        <v>1</v>
      </c>
      <c r="AO1184" s="101">
        <f>IF(R1184&lt;Variables!$G$12,0,1)</f>
        <v>0</v>
      </c>
      <c r="AP1184" s="102">
        <f t="shared" si="275"/>
        <v>0</v>
      </c>
      <c r="AQ1184" s="102"/>
      <c r="AR1184" s="102">
        <v>1</v>
      </c>
      <c r="AS1184" s="102"/>
      <c r="AT1184" s="102"/>
      <c r="AU1184" s="102"/>
      <c r="AV1184" s="96">
        <f t="shared" si="284"/>
        <v>3</v>
      </c>
      <c r="AW1184" s="96" t="str">
        <f t="shared" si="285"/>
        <v/>
      </c>
      <c r="AX1184" s="96" t="str">
        <f t="shared" si="286"/>
        <v/>
      </c>
      <c r="AY1184" s="96">
        <f t="shared" si="287"/>
        <v>3</v>
      </c>
      <c r="AZ1184" s="96">
        <f t="shared" si="288"/>
        <v>2.3641998302518399</v>
      </c>
      <c r="BA1184" s="96"/>
      <c r="BB1184" s="96"/>
      <c r="BC1184" s="96"/>
      <c r="BD1184" s="96"/>
      <c r="BE1184"/>
      <c r="BF1184"/>
      <c r="BG1184"/>
      <c r="BH1184"/>
      <c r="BI1184"/>
      <c r="BJ1184" s="93"/>
      <c r="BK1184" s="93"/>
    </row>
    <row r="1185" spans="1:61" ht="12.75" x14ac:dyDescent="0.2">
      <c r="A1185" s="96"/>
      <c r="B1185" s="96"/>
      <c r="C1185" s="135">
        <v>44333.423611111109</v>
      </c>
      <c r="D1185" s="96" t="s">
        <v>579</v>
      </c>
      <c r="E1185" s="96">
        <v>54.344999999999999</v>
      </c>
      <c r="F1185" s="96">
        <v>5.31</v>
      </c>
      <c r="G1185" s="96">
        <v>5.48</v>
      </c>
      <c r="H1185" s="96">
        <v>2650</v>
      </c>
      <c r="I1185" s="96">
        <v>292.517</v>
      </c>
      <c r="J1185" s="96" t="s">
        <v>78</v>
      </c>
      <c r="K1185" s="96">
        <v>55.63</v>
      </c>
      <c r="L1185" s="96">
        <v>54.427632000000003</v>
      </c>
      <c r="M1185" s="96">
        <v>-0.15181900000000001</v>
      </c>
      <c r="N1185" s="96">
        <v>53.949607999999998</v>
      </c>
      <c r="O1185" s="96">
        <v>0.73289199999999999</v>
      </c>
      <c r="P1185" s="96">
        <v>95272</v>
      </c>
      <c r="Q1185" s="96">
        <v>926906</v>
      </c>
      <c r="R1185" s="96">
        <v>0.1</v>
      </c>
      <c r="S1185" s="96">
        <v>16.04</v>
      </c>
      <c r="T1185" s="96">
        <v>5.9960000000000004</v>
      </c>
      <c r="U1185" s="96">
        <v>10.507917000000001</v>
      </c>
      <c r="V1185" s="148">
        <f t="shared" si="276"/>
        <v>2.4317425859213602</v>
      </c>
      <c r="W1185" s="101">
        <f t="shared" si="277"/>
        <v>54.888449999999999</v>
      </c>
      <c r="X1185" s="101">
        <f t="shared" si="278"/>
        <v>55.431899999999999</v>
      </c>
      <c r="Y1185" s="96">
        <f t="shared" si="279"/>
        <v>53.258099999999999</v>
      </c>
      <c r="Z1185" s="96">
        <f t="shared" si="280"/>
        <v>53.949607999999998</v>
      </c>
      <c r="AA1185" s="96">
        <f t="shared" si="281"/>
        <v>52.171199999999999</v>
      </c>
      <c r="AB1185" s="96"/>
      <c r="AC1185" s="96">
        <v>55.67</v>
      </c>
      <c r="AD1185" s="96"/>
      <c r="AE1185" s="101">
        <f t="shared" si="282"/>
        <v>1.024381267825927</v>
      </c>
      <c r="AF1185" s="96">
        <f t="shared" si="289"/>
        <v>0</v>
      </c>
      <c r="AG1185" s="96"/>
      <c r="AH1185" s="101">
        <f>IF(AND(M1185&lt;Variables!$G$6,M1185&gt;Variables!$G$5),0,1)</f>
        <v>1</v>
      </c>
      <c r="AI1185" s="101">
        <f t="shared" si="283"/>
        <v>0</v>
      </c>
      <c r="AJ1185" s="101">
        <f>IF(I1185&gt;Variables!$G$7,0,1)</f>
        <v>0</v>
      </c>
      <c r="AK1185" s="101">
        <f>IF(F1185&gt;Variables!$G$8,0,1)</f>
        <v>1</v>
      </c>
      <c r="AL1185" s="101">
        <f>IF(G1185&gt;Variables!$G$9,0,1)</f>
        <v>1</v>
      </c>
      <c r="AM1185" s="101">
        <f>IF(AND(K1185&gt;Variables!$G$10,K1185&lt;Variables!$G$11),0,1)</f>
        <v>0</v>
      </c>
      <c r="AN1185" s="103">
        <f>IF(H1185&lt;Variables!$G$13,1,0)</f>
        <v>0</v>
      </c>
      <c r="AO1185" s="101">
        <f>IF(R1185&lt;Variables!$G$12,0,1)</f>
        <v>0</v>
      </c>
      <c r="AP1185" s="102">
        <f t="shared" si="275"/>
        <v>1</v>
      </c>
      <c r="AQ1185" s="102"/>
      <c r="AR1185" s="102">
        <v>1</v>
      </c>
      <c r="AS1185" s="102"/>
      <c r="AT1185" s="102"/>
      <c r="AU1185" s="102"/>
      <c r="AV1185" s="96">
        <f t="shared" si="284"/>
        <v>3</v>
      </c>
      <c r="AW1185" s="96" t="str">
        <f t="shared" si="285"/>
        <v/>
      </c>
      <c r="AX1185" s="96" t="str">
        <f t="shared" si="286"/>
        <v/>
      </c>
      <c r="AY1185" s="96">
        <f t="shared" si="287"/>
        <v>3</v>
      </c>
      <c r="AZ1185" s="96">
        <f t="shared" si="288"/>
        <v>2.4287385659213601</v>
      </c>
      <c r="BA1185" s="96"/>
      <c r="BB1185" s="96"/>
      <c r="BC1185" s="96"/>
      <c r="BD1185" s="96"/>
      <c r="BE1185"/>
      <c r="BF1185"/>
      <c r="BG1185"/>
      <c r="BH1185"/>
      <c r="BI1185"/>
    </row>
    <row r="1186" spans="1:61" ht="12.75" x14ac:dyDescent="0.2">
      <c r="A1186" s="96"/>
      <c r="B1186" s="96"/>
      <c r="C1186" s="135">
        <v>44333.423611111109</v>
      </c>
      <c r="D1186" s="96" t="s">
        <v>586</v>
      </c>
      <c r="E1186" s="96">
        <v>58.85</v>
      </c>
      <c r="F1186" s="96">
        <v>7.78</v>
      </c>
      <c r="G1186" s="96">
        <v>-9.68</v>
      </c>
      <c r="H1186" s="96">
        <v>-99999</v>
      </c>
      <c r="I1186" s="96">
        <v>-99999</v>
      </c>
      <c r="J1186" s="96" t="s">
        <v>78</v>
      </c>
      <c r="K1186" s="96">
        <v>49.31</v>
      </c>
      <c r="L1186" s="96">
        <v>59.089905000000002</v>
      </c>
      <c r="M1186" s="96">
        <v>-0.40600000000000003</v>
      </c>
      <c r="N1186" s="96">
        <v>62.587257999999999</v>
      </c>
      <c r="O1186" s="96">
        <v>-5.9712750000000003</v>
      </c>
      <c r="P1186" s="96">
        <v>581940</v>
      </c>
      <c r="Q1186" s="96">
        <v>0</v>
      </c>
      <c r="R1186" s="96">
        <v>1</v>
      </c>
      <c r="S1186" s="96">
        <v>16.04</v>
      </c>
      <c r="T1186" s="96">
        <v>5.9960000000000004</v>
      </c>
      <c r="U1186" s="96">
        <v>10.507917000000001</v>
      </c>
      <c r="V1186" s="148">
        <f t="shared" si="276"/>
        <v>2.3695985556800001</v>
      </c>
      <c r="W1186" s="96">
        <f t="shared" si="277"/>
        <v>59.438500000000005</v>
      </c>
      <c r="X1186" s="96">
        <f t="shared" si="278"/>
        <v>60.027000000000001</v>
      </c>
      <c r="Y1186" s="103">
        <f t="shared" si="279"/>
        <v>57.673000000000002</v>
      </c>
      <c r="Z1186" s="103">
        <f t="shared" si="280"/>
        <v>62.587257999999999</v>
      </c>
      <c r="AA1186" s="103">
        <f t="shared" si="281"/>
        <v>56.496000000000002</v>
      </c>
      <c r="AB1186" s="96"/>
      <c r="AC1186" s="96"/>
      <c r="AD1186" s="96">
        <v>56.5</v>
      </c>
      <c r="AE1186" s="96">
        <f t="shared" si="282"/>
        <v>0</v>
      </c>
      <c r="AF1186" s="96">
        <f t="shared" si="289"/>
        <v>0.96006796941376382</v>
      </c>
      <c r="AG1186" s="96"/>
      <c r="AH1186" s="103">
        <f>IF(AND(M1186&lt;Variables!$G$6,M1186&gt;Variables!$G$5),0,1)</f>
        <v>1</v>
      </c>
      <c r="AI1186" s="103">
        <f t="shared" si="283"/>
        <v>1</v>
      </c>
      <c r="AJ1186" s="103">
        <f>IF(I1186&gt;Variables!$G$7,0,1)</f>
        <v>1</v>
      </c>
      <c r="AK1186" s="103">
        <f>IF(F1186&gt;Variables!$G$8,0,1)</f>
        <v>1</v>
      </c>
      <c r="AL1186" s="103">
        <f>IF(G1186&gt;Variables!$G$9,0,1)</f>
        <v>1</v>
      </c>
      <c r="AM1186" s="103">
        <f>IF(AND(K1186&gt;Variables!$G$10,K1186&lt;Variables!$G$11),0,1)</f>
        <v>1</v>
      </c>
      <c r="AN1186" s="103">
        <f>IF(H1186&lt;Variables!$G$13,1,0)</f>
        <v>1</v>
      </c>
      <c r="AO1186" s="101">
        <f>IF(R1186&lt;Variables!$G$12,0,1)</f>
        <v>0</v>
      </c>
      <c r="AP1186" s="104">
        <f t="shared" si="275"/>
        <v>1</v>
      </c>
      <c r="AQ1186" s="103"/>
      <c r="AR1186" s="103"/>
      <c r="AS1186" s="103"/>
      <c r="AT1186" s="103">
        <v>1</v>
      </c>
      <c r="AU1186" s="103"/>
      <c r="AV1186" s="96" t="str">
        <f t="shared" si="284"/>
        <v/>
      </c>
      <c r="AW1186" s="96">
        <f t="shared" si="285"/>
        <v>1</v>
      </c>
      <c r="AX1186" s="96" t="str">
        <f t="shared" si="286"/>
        <v/>
      </c>
      <c r="AY1186" s="96">
        <f t="shared" si="287"/>
        <v>1</v>
      </c>
      <c r="AZ1186" s="96">
        <f t="shared" si="288"/>
        <v>2.3669358156800002</v>
      </c>
      <c r="BA1186" s="96"/>
      <c r="BB1186" s="96"/>
      <c r="BC1186" s="96"/>
      <c r="BD1186" s="96"/>
      <c r="BE1186"/>
      <c r="BF1186"/>
      <c r="BG1186"/>
      <c r="BH1186"/>
      <c r="BI1186"/>
    </row>
    <row r="1187" spans="1:61" ht="12.75" x14ac:dyDescent="0.2">
      <c r="A1187" s="96"/>
      <c r="B1187" s="96"/>
      <c r="C1187" s="135">
        <v>44333.423611111109</v>
      </c>
      <c r="D1187" s="96" t="s">
        <v>516</v>
      </c>
      <c r="E1187" s="96">
        <v>6.1050000000000004</v>
      </c>
      <c r="F1187" s="96">
        <v>9.02</v>
      </c>
      <c r="G1187" s="96">
        <v>-5.93</v>
      </c>
      <c r="H1187" s="96">
        <v>101.81</v>
      </c>
      <c r="I1187" s="96">
        <v>-15.218999999999999</v>
      </c>
      <c r="J1187" s="96" t="s">
        <v>78</v>
      </c>
      <c r="K1187" s="96">
        <v>56.14</v>
      </c>
      <c r="L1187" s="96">
        <v>6.1183329999999998</v>
      </c>
      <c r="M1187" s="96">
        <v>-0.21792400000000001</v>
      </c>
      <c r="N1187" s="96">
        <v>6.1474000000000002</v>
      </c>
      <c r="O1187" s="96">
        <v>-0.68972199999999995</v>
      </c>
      <c r="P1187" s="96">
        <v>9280</v>
      </c>
      <c r="Q1187" s="96">
        <v>51310</v>
      </c>
      <c r="R1187" s="96">
        <v>0.18</v>
      </c>
      <c r="S1187" s="96">
        <v>16.04</v>
      </c>
      <c r="T1187" s="96">
        <v>5.9960000000000004</v>
      </c>
      <c r="U1187" s="96">
        <v>10.507917000000001</v>
      </c>
      <c r="V1187" s="148">
        <f t="shared" si="276"/>
        <v>2.4401407221036799</v>
      </c>
      <c r="W1187" s="97">
        <f t="shared" si="277"/>
        <v>6.1660500000000003</v>
      </c>
      <c r="X1187" s="96">
        <f t="shared" si="278"/>
        <v>6.227100000000001</v>
      </c>
      <c r="Y1187" s="96">
        <f t="shared" si="279"/>
        <v>5.9828999999999999</v>
      </c>
      <c r="Z1187" s="96">
        <f t="shared" si="280"/>
        <v>6.1474000000000002</v>
      </c>
      <c r="AA1187" s="96">
        <f t="shared" si="281"/>
        <v>5.8608000000000002</v>
      </c>
      <c r="AB1187" s="96"/>
      <c r="AC1187" s="96">
        <v>6.21</v>
      </c>
      <c r="AD1187" s="96">
        <v>6.01</v>
      </c>
      <c r="AE1187" s="97">
        <f t="shared" si="282"/>
        <v>1.0171990171990171</v>
      </c>
      <c r="AF1187" s="96">
        <f t="shared" si="289"/>
        <v>0.98443898443898437</v>
      </c>
      <c r="AG1187" s="96"/>
      <c r="AH1187" s="97">
        <f>IF(AND(M1187&lt;Variables!$G$6,M1187&gt;Variables!$G$5),0,1)</f>
        <v>1</v>
      </c>
      <c r="AI1187" s="97">
        <f t="shared" si="283"/>
        <v>1</v>
      </c>
      <c r="AJ1187" s="97">
        <f>IF(I1187&gt;Variables!$G$7,0,1)</f>
        <v>1</v>
      </c>
      <c r="AK1187" s="97">
        <f>IF(F1187&gt;Variables!$G$8,0,1)</f>
        <v>0</v>
      </c>
      <c r="AL1187" s="97">
        <f>IF(G1187&gt;Variables!$G$9,0,1)</f>
        <v>1</v>
      </c>
      <c r="AM1187" s="97">
        <f>IF(AND(K1187&gt;Variables!$G$10,K1187&lt;Variables!$G$11),0,1)</f>
        <v>0</v>
      </c>
      <c r="AN1187" s="103">
        <f>IF(H1187&lt;Variables!$G$13,1,0)</f>
        <v>1</v>
      </c>
      <c r="AO1187" s="101">
        <f>IF(R1187&lt;Variables!$G$12,0,1)</f>
        <v>0</v>
      </c>
      <c r="AP1187" s="99">
        <f t="shared" si="275"/>
        <v>1</v>
      </c>
      <c r="AQ1187" s="97"/>
      <c r="AR1187" s="97"/>
      <c r="AS1187" s="97">
        <v>1</v>
      </c>
      <c r="AT1187" s="97"/>
      <c r="AU1187" s="97"/>
      <c r="AV1187" s="96">
        <f t="shared" si="284"/>
        <v>3</v>
      </c>
      <c r="AW1187" s="96" t="str">
        <f t="shared" si="285"/>
        <v/>
      </c>
      <c r="AX1187" s="96" t="str">
        <f t="shared" si="286"/>
        <v/>
      </c>
      <c r="AY1187" s="96">
        <f t="shared" si="287"/>
        <v>3</v>
      </c>
      <c r="AZ1187" s="96">
        <f t="shared" si="288"/>
        <v>2.4371091621036798</v>
      </c>
      <c r="BA1187" s="96"/>
      <c r="BB1187" s="96"/>
      <c r="BC1187" s="96"/>
      <c r="BD1187" s="96"/>
      <c r="BE1187"/>
      <c r="BF1187"/>
      <c r="BG1187"/>
      <c r="BH1187"/>
      <c r="BI1187"/>
    </row>
    <row r="1188" spans="1:61" ht="12.75" x14ac:dyDescent="0.2">
      <c r="A1188" s="96"/>
      <c r="B1188" s="96"/>
      <c r="C1188" s="135">
        <v>44333.423611111109</v>
      </c>
      <c r="D1188" s="96" t="s">
        <v>320</v>
      </c>
      <c r="E1188" s="96">
        <v>169.69</v>
      </c>
      <c r="F1188" s="96">
        <v>5.23</v>
      </c>
      <c r="G1188" s="96">
        <v>6.16</v>
      </c>
      <c r="H1188" s="96">
        <v>11640</v>
      </c>
      <c r="I1188" s="96">
        <v>285.66000000000003</v>
      </c>
      <c r="J1188" s="96" t="s">
        <v>76</v>
      </c>
      <c r="K1188" s="96">
        <v>69.16</v>
      </c>
      <c r="L1188" s="96">
        <v>165.608655</v>
      </c>
      <c r="M1188" s="96">
        <v>2.4644520000000001</v>
      </c>
      <c r="N1188" s="96">
        <v>163.53102899999999</v>
      </c>
      <c r="O1188" s="96">
        <v>3.7662399999999998</v>
      </c>
      <c r="P1188" s="96">
        <v>1105000</v>
      </c>
      <c r="Q1188" s="96">
        <v>20847000</v>
      </c>
      <c r="R1188" s="96">
        <v>0.05</v>
      </c>
      <c r="S1188" s="96">
        <v>16.04</v>
      </c>
      <c r="T1188" s="96">
        <v>5.9960000000000004</v>
      </c>
      <c r="U1188" s="96">
        <v>10.507917000000001</v>
      </c>
      <c r="V1188" s="148">
        <f t="shared" si="276"/>
        <v>2.3650536638758402</v>
      </c>
      <c r="W1188" s="96">
        <f t="shared" si="277"/>
        <v>171.3869</v>
      </c>
      <c r="X1188" s="96">
        <f t="shared" si="278"/>
        <v>173.0838</v>
      </c>
      <c r="Y1188" s="103">
        <f t="shared" si="279"/>
        <v>166.2962</v>
      </c>
      <c r="Z1188" s="103">
        <f t="shared" si="280"/>
        <v>163.53102899999999</v>
      </c>
      <c r="AA1188" s="103">
        <f t="shared" si="281"/>
        <v>162.9024</v>
      </c>
      <c r="AB1188" s="96"/>
      <c r="AC1188" s="96">
        <v>171.45</v>
      </c>
      <c r="AD1188" s="96">
        <v>163.63</v>
      </c>
      <c r="AE1188" s="97">
        <f t="shared" si="282"/>
        <v>1.0103718545583122</v>
      </c>
      <c r="AF1188" s="96">
        <f t="shared" si="289"/>
        <v>0.96428781896399318</v>
      </c>
      <c r="AG1188" s="96"/>
      <c r="AH1188" s="103">
        <f>IF(AND(M1188&lt;Variables!$G$6,M1188&gt;Variables!$G$5),0,1)</f>
        <v>1</v>
      </c>
      <c r="AI1188" s="103">
        <f t="shared" si="283"/>
        <v>0</v>
      </c>
      <c r="AJ1188" s="103">
        <f>IF(I1188&gt;Variables!$G$7,0,1)</f>
        <v>0</v>
      </c>
      <c r="AK1188" s="103">
        <f>IF(F1188&gt;Variables!$G$8,0,1)</f>
        <v>1</v>
      </c>
      <c r="AL1188" s="103">
        <f>IF(G1188&gt;Variables!$G$9,0,1)</f>
        <v>1</v>
      </c>
      <c r="AM1188" s="103">
        <f>IF(AND(K1188&gt;Variables!$G$10,K1188&lt;Variables!$G$11),0,1)</f>
        <v>0</v>
      </c>
      <c r="AN1188" s="103">
        <f>IF(H1188&lt;Variables!$G$13,1,0)</f>
        <v>0</v>
      </c>
      <c r="AO1188" s="101">
        <f>IF(R1188&lt;Variables!$G$12,0,1)</f>
        <v>0</v>
      </c>
      <c r="AP1188" s="104">
        <f t="shared" si="275"/>
        <v>0</v>
      </c>
      <c r="AQ1188" s="103"/>
      <c r="AR1188" s="103"/>
      <c r="AS1188" s="103"/>
      <c r="AT1188" s="103">
        <v>1</v>
      </c>
      <c r="AU1188" s="103"/>
      <c r="AV1188" s="96">
        <f t="shared" si="284"/>
        <v>3</v>
      </c>
      <c r="AW1188" s="96" t="str">
        <f t="shared" si="285"/>
        <v/>
      </c>
      <c r="AX1188" s="96" t="str">
        <f t="shared" si="286"/>
        <v/>
      </c>
      <c r="AY1188" s="96">
        <f t="shared" si="287"/>
        <v>3</v>
      </c>
      <c r="AZ1188" s="96">
        <f t="shared" si="288"/>
        <v>2.3613190238758399</v>
      </c>
      <c r="BA1188" s="96"/>
      <c r="BB1188" s="96"/>
      <c r="BC1188" s="96"/>
      <c r="BD1188" s="96"/>
      <c r="BE1188"/>
      <c r="BF1188"/>
      <c r="BG1188"/>
      <c r="BH1188"/>
      <c r="BI1188"/>
    </row>
    <row r="1189" spans="1:61" ht="12.75" x14ac:dyDescent="0.2">
      <c r="A1189" s="96"/>
      <c r="B1189" s="96"/>
      <c r="C1189" s="135">
        <v>44333.423611111109</v>
      </c>
      <c r="D1189" s="96" t="s">
        <v>375</v>
      </c>
      <c r="E1189" s="96">
        <v>7.98</v>
      </c>
      <c r="F1189" s="96">
        <v>5.56</v>
      </c>
      <c r="G1189" s="96">
        <v>3.23</v>
      </c>
      <c r="H1189" s="96">
        <v>3820</v>
      </c>
      <c r="I1189" s="96">
        <v>6.3140000000000001</v>
      </c>
      <c r="J1189" s="96" t="s">
        <v>78</v>
      </c>
      <c r="K1189" s="96">
        <v>69</v>
      </c>
      <c r="L1189" s="96">
        <v>7.8960350000000004</v>
      </c>
      <c r="M1189" s="96">
        <v>1.063382</v>
      </c>
      <c r="N1189" s="96">
        <v>7.8529609999999996</v>
      </c>
      <c r="O1189" s="96">
        <v>1.617721</v>
      </c>
      <c r="P1189" s="96">
        <v>2796000</v>
      </c>
      <c r="Q1189" s="96">
        <v>9297000</v>
      </c>
      <c r="R1189" s="96">
        <v>0.3</v>
      </c>
      <c r="S1189" s="96">
        <v>16.04</v>
      </c>
      <c r="T1189" s="96">
        <v>5.9960000000000004</v>
      </c>
      <c r="U1189" s="96">
        <v>10.507917000000001</v>
      </c>
      <c r="V1189" s="148">
        <f t="shared" si="276"/>
        <v>2.4778421708959999</v>
      </c>
      <c r="W1189" s="101">
        <f t="shared" si="277"/>
        <v>8.059800000000001</v>
      </c>
      <c r="X1189" s="101">
        <f t="shared" si="278"/>
        <v>8.1395999999999997</v>
      </c>
      <c r="Y1189" s="96">
        <f t="shared" si="279"/>
        <v>7.8204000000000002</v>
      </c>
      <c r="Z1189" s="96">
        <f t="shared" si="280"/>
        <v>7.8529609999999996</v>
      </c>
      <c r="AA1189" s="96">
        <f t="shared" si="281"/>
        <v>7.6608000000000001</v>
      </c>
      <c r="AB1189" s="96"/>
      <c r="AC1189" s="96">
        <v>8.24</v>
      </c>
      <c r="AD1189" s="96"/>
      <c r="AE1189" s="101">
        <f t="shared" si="282"/>
        <v>1.0325814536340852</v>
      </c>
      <c r="AF1189" s="96">
        <f t="shared" si="289"/>
        <v>0</v>
      </c>
      <c r="AG1189" s="96"/>
      <c r="AH1189" s="101">
        <f>IF(AND(M1189&lt;Variables!$G$6,M1189&gt;Variables!$G$5),0,1)</f>
        <v>1</v>
      </c>
      <c r="AI1189" s="101">
        <f t="shared" si="283"/>
        <v>0</v>
      </c>
      <c r="AJ1189" s="101">
        <f>IF(I1189&gt;Variables!$G$7,0,1)</f>
        <v>0</v>
      </c>
      <c r="AK1189" s="101">
        <f>IF(F1189&gt;Variables!$G$8,0,1)</f>
        <v>1</v>
      </c>
      <c r="AL1189" s="101">
        <f>IF(G1189&gt;Variables!$G$9,0,1)</f>
        <v>1</v>
      </c>
      <c r="AM1189" s="101">
        <f>IF(AND(K1189&gt;Variables!$G$10,K1189&lt;Variables!$G$11),0,1)</f>
        <v>0</v>
      </c>
      <c r="AN1189" s="103">
        <f>IF(H1189&lt;Variables!$G$13,1,0)</f>
        <v>0</v>
      </c>
      <c r="AO1189" s="101">
        <f>IF(R1189&lt;Variables!$G$12,0,1)</f>
        <v>0</v>
      </c>
      <c r="AP1189" s="102">
        <f t="shared" si="275"/>
        <v>1</v>
      </c>
      <c r="AQ1189" s="101"/>
      <c r="AR1189" s="101">
        <v>1</v>
      </c>
      <c r="AS1189" s="101"/>
      <c r="AT1189" s="101"/>
      <c r="AU1189" s="101"/>
      <c r="AV1189" s="96">
        <f t="shared" si="284"/>
        <v>3</v>
      </c>
      <c r="AW1189" s="96" t="str">
        <f t="shared" si="285"/>
        <v/>
      </c>
      <c r="AX1189" s="96" t="str">
        <f t="shared" si="286"/>
        <v/>
      </c>
      <c r="AY1189" s="96">
        <f t="shared" si="287"/>
        <v>3</v>
      </c>
      <c r="AZ1189" s="96">
        <f t="shared" si="288"/>
        <v>2.474116170896</v>
      </c>
      <c r="BA1189" s="96"/>
      <c r="BB1189" s="96"/>
      <c r="BC1189" s="96"/>
      <c r="BD1189" s="96"/>
      <c r="BE1189"/>
      <c r="BF1189"/>
      <c r="BG1189"/>
      <c r="BH1189"/>
      <c r="BI1189"/>
    </row>
    <row r="1190" spans="1:61" ht="12.75" x14ac:dyDescent="0.2">
      <c r="A1190" s="96"/>
      <c r="B1190" s="96"/>
      <c r="C1190" s="135">
        <v>44333.423611111109</v>
      </c>
      <c r="D1190" s="96" t="s">
        <v>581</v>
      </c>
      <c r="E1190" s="96">
        <v>5.28</v>
      </c>
      <c r="F1190" s="96">
        <v>5.91</v>
      </c>
      <c r="G1190" s="96">
        <v>2.72</v>
      </c>
      <c r="H1190" s="96">
        <v>2900</v>
      </c>
      <c r="I1190" s="96">
        <v>107.85899999999999</v>
      </c>
      <c r="J1190" s="96" t="s">
        <v>76</v>
      </c>
      <c r="K1190" s="96">
        <v>68.12</v>
      </c>
      <c r="L1190" s="96">
        <v>5.2534099999999997</v>
      </c>
      <c r="M1190" s="96">
        <v>0.50614700000000001</v>
      </c>
      <c r="N1190" s="96">
        <v>5.2268850000000002</v>
      </c>
      <c r="O1190" s="96">
        <v>1.016181</v>
      </c>
      <c r="P1190" s="96">
        <v>1286000</v>
      </c>
      <c r="Q1190" s="96">
        <v>5473000</v>
      </c>
      <c r="R1190" s="96">
        <v>0.23</v>
      </c>
      <c r="S1190" s="96">
        <v>16.04</v>
      </c>
      <c r="T1190" s="96">
        <v>5.9960000000000004</v>
      </c>
      <c r="U1190" s="96">
        <v>10.507917000000001</v>
      </c>
      <c r="V1190" s="148">
        <f t="shared" si="276"/>
        <v>2.51507642204768</v>
      </c>
      <c r="W1190" s="101">
        <f t="shared" si="277"/>
        <v>5.3328000000000007</v>
      </c>
      <c r="X1190" s="101">
        <f t="shared" si="278"/>
        <v>5.3856000000000002</v>
      </c>
      <c r="Y1190" s="96">
        <f t="shared" si="279"/>
        <v>5.1744000000000003</v>
      </c>
      <c r="Z1190" s="96">
        <f t="shared" si="280"/>
        <v>5.2268850000000002</v>
      </c>
      <c r="AA1190" s="96">
        <f t="shared" si="281"/>
        <v>5.0688000000000004</v>
      </c>
      <c r="AB1190" s="96"/>
      <c r="AC1190" s="96">
        <v>5.39</v>
      </c>
      <c r="AD1190" s="96"/>
      <c r="AE1190" s="101">
        <f t="shared" si="282"/>
        <v>1.0208333333333333</v>
      </c>
      <c r="AF1190" s="96">
        <f t="shared" si="289"/>
        <v>0</v>
      </c>
      <c r="AG1190" s="96"/>
      <c r="AH1190" s="101">
        <f>IF(AND(M1190&lt;Variables!$G$6,M1190&gt;Variables!$G$5),0,1)</f>
        <v>1</v>
      </c>
      <c r="AI1190" s="101">
        <f t="shared" si="283"/>
        <v>0</v>
      </c>
      <c r="AJ1190" s="101">
        <f>IF(I1190&gt;Variables!$G$7,0,1)</f>
        <v>0</v>
      </c>
      <c r="AK1190" s="101">
        <f>IF(F1190&gt;Variables!$G$8,0,1)</f>
        <v>1</v>
      </c>
      <c r="AL1190" s="101">
        <f>IF(G1190&gt;Variables!$G$9,0,1)</f>
        <v>1</v>
      </c>
      <c r="AM1190" s="101">
        <f>IF(AND(K1190&gt;Variables!$G$10,K1190&lt;Variables!$G$11),0,1)</f>
        <v>0</v>
      </c>
      <c r="AN1190" s="103">
        <f>IF(H1190&lt;Variables!$G$13,1,0)</f>
        <v>0</v>
      </c>
      <c r="AO1190" s="101">
        <f>IF(R1190&lt;Variables!$G$12,0,1)</f>
        <v>0</v>
      </c>
      <c r="AP1190" s="102">
        <f t="shared" si="275"/>
        <v>0</v>
      </c>
      <c r="AQ1190" s="101"/>
      <c r="AR1190" s="101">
        <v>1</v>
      </c>
      <c r="AS1190" s="101"/>
      <c r="AT1190" s="101"/>
      <c r="AU1190" s="101"/>
      <c r="AV1190" s="96">
        <f t="shared" si="284"/>
        <v>3</v>
      </c>
      <c r="AW1190" s="96" t="str">
        <f t="shared" si="285"/>
        <v/>
      </c>
      <c r="AX1190" s="96" t="str">
        <f t="shared" si="286"/>
        <v/>
      </c>
      <c r="AY1190" s="96">
        <f t="shared" si="287"/>
        <v>3</v>
      </c>
      <c r="AZ1190" s="96">
        <f t="shared" si="288"/>
        <v>2.5113979420476804</v>
      </c>
      <c r="BA1190" s="96"/>
      <c r="BB1190" s="96"/>
      <c r="BC1190" s="96"/>
      <c r="BD1190" s="96"/>
      <c r="BE1190"/>
      <c r="BF1190"/>
      <c r="BG1190"/>
      <c r="BH1190"/>
      <c r="BI1190"/>
    </row>
    <row r="1191" spans="1:61" ht="12.75" x14ac:dyDescent="0.2">
      <c r="A1191" s="96"/>
      <c r="B1191" s="96"/>
      <c r="C1191" s="135">
        <v>44333.423611111109</v>
      </c>
      <c r="D1191" s="96" t="s">
        <v>583</v>
      </c>
      <c r="E1191" s="96">
        <v>43.662999999999997</v>
      </c>
      <c r="F1191" s="96">
        <v>7.78</v>
      </c>
      <c r="G1191" s="96">
        <v>-3.63</v>
      </c>
      <c r="H1191" s="96">
        <v>54.84</v>
      </c>
      <c r="I1191" s="96">
        <v>184.32900000000001</v>
      </c>
      <c r="J1191" s="96" t="s">
        <v>76</v>
      </c>
      <c r="K1191" s="96">
        <v>57.15</v>
      </c>
      <c r="L1191" s="96">
        <v>43.141930000000002</v>
      </c>
      <c r="M1191" s="96">
        <v>1.2078040000000001</v>
      </c>
      <c r="N1191" s="96">
        <v>43.344929999999998</v>
      </c>
      <c r="O1191" s="96">
        <v>0.73381099999999999</v>
      </c>
      <c r="P1191" s="96">
        <v>12220</v>
      </c>
      <c r="Q1191" s="96">
        <v>20910</v>
      </c>
      <c r="R1191" s="96">
        <v>0.57999999999999996</v>
      </c>
      <c r="S1191" s="96">
        <v>16.04</v>
      </c>
      <c r="T1191" s="96">
        <v>5.9960000000000004</v>
      </c>
      <c r="U1191" s="96">
        <v>10.507917000000001</v>
      </c>
      <c r="V1191" s="148">
        <f t="shared" si="276"/>
        <v>2.3847309096431997</v>
      </c>
      <c r="W1191" s="96">
        <f t="shared" si="277"/>
        <v>44.099629999999998</v>
      </c>
      <c r="X1191" s="96">
        <f t="shared" si="278"/>
        <v>44.536259999999999</v>
      </c>
      <c r="Y1191" s="103">
        <f t="shared" si="279"/>
        <v>42.789739999999995</v>
      </c>
      <c r="Z1191" s="103">
        <f t="shared" si="280"/>
        <v>43.344929999999998</v>
      </c>
      <c r="AA1191" s="103">
        <f t="shared" si="281"/>
        <v>41.916479999999993</v>
      </c>
      <c r="AB1191" s="96"/>
      <c r="AC1191" s="96"/>
      <c r="AD1191" s="96">
        <v>39.19</v>
      </c>
      <c r="AE1191" s="96">
        <f t="shared" si="282"/>
        <v>0</v>
      </c>
      <c r="AF1191" s="96">
        <f t="shared" si="289"/>
        <v>0.89755628335203719</v>
      </c>
      <c r="AG1191" s="96"/>
      <c r="AH1191" s="103">
        <f>IF(AND(M1191&lt;Variables!$G$6,M1191&gt;Variables!$G$5),0,1)</f>
        <v>1</v>
      </c>
      <c r="AI1191" s="103">
        <f t="shared" si="283"/>
        <v>1</v>
      </c>
      <c r="AJ1191" s="103">
        <f>IF(I1191&gt;Variables!$G$7,0,1)</f>
        <v>0</v>
      </c>
      <c r="AK1191" s="103">
        <f>IF(F1191&gt;Variables!$G$8,0,1)</f>
        <v>1</v>
      </c>
      <c r="AL1191" s="103">
        <f>IF(G1191&gt;Variables!$G$9,0,1)</f>
        <v>1</v>
      </c>
      <c r="AM1191" s="103">
        <f>IF(AND(K1191&gt;Variables!$G$10,K1191&lt;Variables!$G$11),0,1)</f>
        <v>0</v>
      </c>
      <c r="AN1191" s="103">
        <f>IF(H1191&lt;Variables!$G$13,1,0)</f>
        <v>1</v>
      </c>
      <c r="AO1191" s="101">
        <f>IF(R1191&lt;Variables!$G$12,0,1)</f>
        <v>0</v>
      </c>
      <c r="AP1191" s="104">
        <f t="shared" si="275"/>
        <v>0</v>
      </c>
      <c r="AQ1191" s="103"/>
      <c r="AR1191" s="103"/>
      <c r="AS1191" s="103"/>
      <c r="AT1191" s="103">
        <v>1</v>
      </c>
      <c r="AU1191" s="103"/>
      <c r="AV1191" s="96" t="str">
        <f t="shared" si="284"/>
        <v/>
      </c>
      <c r="AW1191" s="96">
        <f t="shared" si="285"/>
        <v>1</v>
      </c>
      <c r="AX1191" s="96" t="str">
        <f t="shared" si="286"/>
        <v/>
      </c>
      <c r="AY1191" s="96">
        <f t="shared" si="287"/>
        <v>1</v>
      </c>
      <c r="AZ1191" s="96">
        <f t="shared" si="288"/>
        <v>2.3816448096431997</v>
      </c>
      <c r="BA1191" s="96"/>
      <c r="BB1191" s="96"/>
      <c r="BC1191" s="96"/>
      <c r="BD1191" s="96"/>
      <c r="BE1191"/>
      <c r="BF1191"/>
      <c r="BG1191"/>
      <c r="BH1191"/>
      <c r="BI1191"/>
    </row>
    <row r="1192" spans="1:61" ht="12.75" x14ac:dyDescent="0.2">
      <c r="A1192" s="96"/>
      <c r="B1192" s="96"/>
      <c r="C1192" s="135">
        <v>44333.423611111109</v>
      </c>
      <c r="D1192" s="96" t="s">
        <v>461</v>
      </c>
      <c r="E1192" s="96">
        <v>12.9</v>
      </c>
      <c r="F1192" s="96">
        <v>6.19</v>
      </c>
      <c r="G1192" s="96">
        <v>5.48</v>
      </c>
      <c r="H1192" s="96">
        <v>4680</v>
      </c>
      <c r="I1192" s="96">
        <v>-75.596000000000004</v>
      </c>
      <c r="J1192" s="96" t="s">
        <v>78</v>
      </c>
      <c r="K1192" s="96">
        <v>57.29</v>
      </c>
      <c r="L1192" s="96">
        <v>12.890255</v>
      </c>
      <c r="M1192" s="96">
        <v>7.5600000000000001E-2</v>
      </c>
      <c r="N1192" s="96">
        <v>12.790856</v>
      </c>
      <c r="O1192" s="96">
        <v>0.85329600000000005</v>
      </c>
      <c r="P1192" s="96">
        <v>4271000</v>
      </c>
      <c r="Q1192" s="96">
        <v>13521000</v>
      </c>
      <c r="R1192" s="96">
        <v>0.32</v>
      </c>
      <c r="S1192" s="96">
        <v>16.04</v>
      </c>
      <c r="T1192" s="96">
        <v>5.9960000000000004</v>
      </c>
      <c r="U1192" s="96">
        <v>10.507917000000001</v>
      </c>
      <c r="V1192" s="148">
        <f t="shared" si="276"/>
        <v>2.438967153888</v>
      </c>
      <c r="W1192" s="101">
        <f t="shared" si="277"/>
        <v>13.029</v>
      </c>
      <c r="X1192" s="101">
        <f t="shared" si="278"/>
        <v>13.158000000000001</v>
      </c>
      <c r="Y1192" s="96">
        <f t="shared" si="279"/>
        <v>12.641999999999999</v>
      </c>
      <c r="Z1192" s="96">
        <f t="shared" si="280"/>
        <v>12.790856</v>
      </c>
      <c r="AA1192" s="96">
        <f t="shared" si="281"/>
        <v>12.384</v>
      </c>
      <c r="AB1192" s="96"/>
      <c r="AC1192" s="96">
        <v>13.33</v>
      </c>
      <c r="AD1192" s="96"/>
      <c r="AE1192" s="101">
        <f t="shared" si="282"/>
        <v>1.0333333333333332</v>
      </c>
      <c r="AF1192" s="96">
        <f t="shared" si="289"/>
        <v>0</v>
      </c>
      <c r="AG1192" s="96"/>
      <c r="AH1192" s="101">
        <f>IF(AND(M1192&lt;Variables!$G$6,M1192&gt;Variables!$G$5),0,1)</f>
        <v>1</v>
      </c>
      <c r="AI1192" s="101">
        <f t="shared" si="283"/>
        <v>0</v>
      </c>
      <c r="AJ1192" s="101">
        <f>IF(I1192&gt;Variables!$G$7,0,1)</f>
        <v>1</v>
      </c>
      <c r="AK1192" s="101">
        <f>IF(F1192&gt;Variables!$G$8,0,1)</f>
        <v>1</v>
      </c>
      <c r="AL1192" s="101">
        <f>IF(G1192&gt;Variables!$G$9,0,1)</f>
        <v>1</v>
      </c>
      <c r="AM1192" s="101">
        <f>IF(AND(K1192&gt;Variables!$G$10,K1192&lt;Variables!$G$11),0,1)</f>
        <v>0</v>
      </c>
      <c r="AN1192" s="103">
        <f>IF(H1192&lt;Variables!$G$13,1,0)</f>
        <v>0</v>
      </c>
      <c r="AO1192" s="101">
        <f>IF(R1192&lt;Variables!$G$12,0,1)</f>
        <v>0</v>
      </c>
      <c r="AP1192" s="102">
        <f t="shared" si="275"/>
        <v>1</v>
      </c>
      <c r="AQ1192" s="101"/>
      <c r="AR1192" s="101">
        <v>1</v>
      </c>
      <c r="AS1192" s="101"/>
      <c r="AT1192" s="101"/>
      <c r="AU1192" s="101"/>
      <c r="AV1192" s="96">
        <f t="shared" si="284"/>
        <v>3</v>
      </c>
      <c r="AW1192" s="96" t="str">
        <f t="shared" si="285"/>
        <v/>
      </c>
      <c r="AX1192" s="96" t="str">
        <f t="shared" si="286"/>
        <v/>
      </c>
      <c r="AY1192" s="96">
        <f t="shared" si="287"/>
        <v>3</v>
      </c>
      <c r="AZ1192" s="96">
        <f t="shared" si="288"/>
        <v>2.4358734938879998</v>
      </c>
      <c r="BA1192" s="96"/>
      <c r="BB1192" s="96"/>
      <c r="BC1192" s="96"/>
      <c r="BD1192" s="96"/>
      <c r="BE1192"/>
      <c r="BF1192"/>
      <c r="BG1192"/>
      <c r="BH1192"/>
      <c r="BI1192"/>
    </row>
    <row r="1193" spans="1:61" ht="12.75" x14ac:dyDescent="0.2">
      <c r="A1193" s="96"/>
      <c r="B1193" s="96"/>
      <c r="C1193" s="135">
        <v>44333.423611111109</v>
      </c>
      <c r="D1193" s="96" t="s">
        <v>587</v>
      </c>
      <c r="E1193" s="96">
        <v>26.909199999999998</v>
      </c>
      <c r="F1193" s="96">
        <v>5.44</v>
      </c>
      <c r="G1193" s="96">
        <v>5.32</v>
      </c>
      <c r="H1193" s="96">
        <v>2100</v>
      </c>
      <c r="I1193" s="96">
        <v>2071.9340000000002</v>
      </c>
      <c r="J1193" s="96" t="s">
        <v>76</v>
      </c>
      <c r="K1193" s="96">
        <v>65.069999999999993</v>
      </c>
      <c r="L1193" s="96">
        <v>26.367545</v>
      </c>
      <c r="M1193" s="96">
        <v>2.054249</v>
      </c>
      <c r="N1193" s="96">
        <v>26.187840999999999</v>
      </c>
      <c r="O1193" s="96">
        <v>2.754556</v>
      </c>
      <c r="P1193" s="96">
        <v>141436</v>
      </c>
      <c r="Q1193" s="96">
        <v>1874000</v>
      </c>
      <c r="R1193" s="96">
        <v>0.08</v>
      </c>
      <c r="S1193" s="96">
        <v>16.04</v>
      </c>
      <c r="T1193" s="96">
        <v>5.9960000000000004</v>
      </c>
      <c r="U1193" s="96">
        <v>10.507917000000001</v>
      </c>
      <c r="V1193" s="148">
        <f t="shared" si="276"/>
        <v>2.3803093723421602</v>
      </c>
      <c r="W1193" s="101">
        <f t="shared" si="277"/>
        <v>27.178291999999999</v>
      </c>
      <c r="X1193" s="101">
        <f t="shared" si="278"/>
        <v>27.447384</v>
      </c>
      <c r="Y1193" s="96">
        <f t="shared" si="279"/>
        <v>26.371015999999997</v>
      </c>
      <c r="Z1193" s="96">
        <f t="shared" si="280"/>
        <v>26.187840999999999</v>
      </c>
      <c r="AA1193" s="96">
        <f t="shared" si="281"/>
        <v>25.832831999999996</v>
      </c>
      <c r="AB1193" s="96"/>
      <c r="AC1193" s="96">
        <v>27.8</v>
      </c>
      <c r="AD1193" s="96">
        <v>26.68</v>
      </c>
      <c r="AE1193" s="101">
        <f t="shared" si="282"/>
        <v>1.0331039198489738</v>
      </c>
      <c r="AF1193" s="96">
        <f t="shared" si="289"/>
        <v>0.99148246696297182</v>
      </c>
      <c r="AG1193" s="96"/>
      <c r="AH1193" s="101">
        <f>IF(AND(M1193&lt;Variables!$G$6,M1193&gt;Variables!$G$5),0,1)</f>
        <v>1</v>
      </c>
      <c r="AI1193" s="101">
        <f t="shared" si="283"/>
        <v>0</v>
      </c>
      <c r="AJ1193" s="101">
        <f>IF(I1193&gt;Variables!$G$7,0,1)</f>
        <v>0</v>
      </c>
      <c r="AK1193" s="101">
        <f>IF(F1193&gt;Variables!$G$8,0,1)</f>
        <v>1</v>
      </c>
      <c r="AL1193" s="101">
        <f>IF(G1193&gt;Variables!$G$9,0,1)</f>
        <v>1</v>
      </c>
      <c r="AM1193" s="101">
        <f>IF(AND(K1193&gt;Variables!$G$10,K1193&lt;Variables!$G$11),0,1)</f>
        <v>0</v>
      </c>
      <c r="AN1193" s="103">
        <f>IF(H1193&lt;Variables!$G$13,1,0)</f>
        <v>1</v>
      </c>
      <c r="AO1193" s="101">
        <f>IF(R1193&lt;Variables!$G$12,0,1)</f>
        <v>0</v>
      </c>
      <c r="AP1193" s="102">
        <f t="shared" si="275"/>
        <v>0</v>
      </c>
      <c r="AQ1193" s="101"/>
      <c r="AR1193" s="101">
        <v>1</v>
      </c>
      <c r="AS1193" s="101"/>
      <c r="AT1193" s="101"/>
      <c r="AU1193" s="101"/>
      <c r="AV1193" s="96">
        <f t="shared" si="284"/>
        <v>3</v>
      </c>
      <c r="AW1193" s="96" t="str">
        <f t="shared" si="285"/>
        <v/>
      </c>
      <c r="AX1193" s="96" t="str">
        <f t="shared" si="286"/>
        <v/>
      </c>
      <c r="AY1193" s="96">
        <f t="shared" si="287"/>
        <v>3</v>
      </c>
      <c r="AZ1193" s="96">
        <f t="shared" si="288"/>
        <v>2.3767955923421602</v>
      </c>
      <c r="BA1193" s="96"/>
      <c r="BB1193" s="96"/>
      <c r="BC1193" s="96"/>
      <c r="BD1193" s="96"/>
      <c r="BE1193"/>
      <c r="BF1193"/>
      <c r="BG1193"/>
      <c r="BH1193"/>
      <c r="BI1193"/>
    </row>
    <row r="1194" spans="1:61" ht="12.75" x14ac:dyDescent="0.2">
      <c r="A1194" s="96"/>
      <c r="B1194" s="96"/>
      <c r="C1194" s="135">
        <v>44333.423611111109</v>
      </c>
      <c r="D1194" s="96" t="s">
        <v>447</v>
      </c>
      <c r="E1194" s="96">
        <v>14.710100000000001</v>
      </c>
      <c r="F1194" s="96">
        <v>5.67</v>
      </c>
      <c r="G1194" s="96">
        <v>5.07</v>
      </c>
      <c r="H1194" s="96">
        <v>6120</v>
      </c>
      <c r="I1194" s="96">
        <v>-65.691000000000003</v>
      </c>
      <c r="J1194" s="96" t="s">
        <v>78</v>
      </c>
      <c r="K1194" s="96">
        <v>63.65</v>
      </c>
      <c r="L1194" s="96">
        <v>14.578725</v>
      </c>
      <c r="M1194" s="96">
        <v>0.901142</v>
      </c>
      <c r="N1194" s="96">
        <v>14.405956</v>
      </c>
      <c r="O1194" s="96">
        <v>2.111237</v>
      </c>
      <c r="P1194" s="96">
        <v>5339000</v>
      </c>
      <c r="Q1194" s="96">
        <v>23736000</v>
      </c>
      <c r="R1194" s="96">
        <v>0.22</v>
      </c>
      <c r="S1194" s="96">
        <v>16.04</v>
      </c>
      <c r="T1194" s="96">
        <v>5.9960000000000004</v>
      </c>
      <c r="U1194" s="96">
        <v>10.507917000000001</v>
      </c>
      <c r="V1194" s="148">
        <f t="shared" si="276"/>
        <v>2.4494602089896</v>
      </c>
      <c r="W1194" s="101">
        <f t="shared" si="277"/>
        <v>14.857201</v>
      </c>
      <c r="X1194" s="101">
        <f t="shared" si="278"/>
        <v>15.004302000000001</v>
      </c>
      <c r="Y1194" s="96">
        <f t="shared" si="279"/>
        <v>14.415898</v>
      </c>
      <c r="Z1194" s="96">
        <f t="shared" si="280"/>
        <v>14.405956</v>
      </c>
      <c r="AA1194" s="96">
        <f t="shared" si="281"/>
        <v>14.121696</v>
      </c>
      <c r="AB1194" s="96"/>
      <c r="AC1194" s="96">
        <v>15.02</v>
      </c>
      <c r="AD1194" s="96"/>
      <c r="AE1194" s="101">
        <f t="shared" si="282"/>
        <v>1.0210671579391031</v>
      </c>
      <c r="AF1194" s="96">
        <f t="shared" si="289"/>
        <v>0</v>
      </c>
      <c r="AG1194" s="96"/>
      <c r="AH1194" s="101">
        <f>IF(AND(M1194&lt;Variables!$G$6,M1194&gt;Variables!$G$5),0,1)</f>
        <v>1</v>
      </c>
      <c r="AI1194" s="101">
        <f t="shared" si="283"/>
        <v>0</v>
      </c>
      <c r="AJ1194" s="101">
        <f>IF(I1194&gt;Variables!$G$7,0,1)</f>
        <v>1</v>
      </c>
      <c r="AK1194" s="101">
        <f>IF(F1194&gt;Variables!$G$8,0,1)</f>
        <v>1</v>
      </c>
      <c r="AL1194" s="101">
        <f>IF(G1194&gt;Variables!$G$9,0,1)</f>
        <v>1</v>
      </c>
      <c r="AM1194" s="101">
        <f>IF(AND(K1194&gt;Variables!$G$10,K1194&lt;Variables!$G$11),0,1)</f>
        <v>0</v>
      </c>
      <c r="AN1194" s="103">
        <f>IF(H1194&lt;Variables!$G$13,1,0)</f>
        <v>0</v>
      </c>
      <c r="AO1194" s="101">
        <f>IF(R1194&lt;Variables!$G$12,0,1)</f>
        <v>0</v>
      </c>
      <c r="AP1194" s="102">
        <f t="shared" si="275"/>
        <v>1</v>
      </c>
      <c r="AQ1194" s="101"/>
      <c r="AR1194" s="101">
        <v>1</v>
      </c>
      <c r="AS1194" s="101"/>
      <c r="AT1194" s="101"/>
      <c r="AU1194" s="101"/>
      <c r="AV1194" s="96">
        <f t="shared" si="284"/>
        <v>3</v>
      </c>
      <c r="AW1194" s="96" t="str">
        <f t="shared" si="285"/>
        <v/>
      </c>
      <c r="AX1194" s="96" t="str">
        <f t="shared" si="286"/>
        <v/>
      </c>
      <c r="AY1194" s="96">
        <f t="shared" si="287"/>
        <v>3</v>
      </c>
      <c r="AZ1194" s="96">
        <f t="shared" si="288"/>
        <v>2.4460231089895998</v>
      </c>
      <c r="BA1194" s="96"/>
      <c r="BB1194" s="96"/>
      <c r="BC1194" s="96"/>
      <c r="BD1194" s="96"/>
      <c r="BE1194"/>
      <c r="BF1194"/>
      <c r="BG1194"/>
      <c r="BH1194"/>
      <c r="BI1194"/>
    </row>
    <row r="1195" spans="1:61" ht="12.75" x14ac:dyDescent="0.2">
      <c r="A1195" s="96"/>
      <c r="B1195" s="96"/>
      <c r="C1195" s="135">
        <v>44333.423611111109</v>
      </c>
      <c r="D1195" s="96" t="s">
        <v>584</v>
      </c>
      <c r="E1195" s="96">
        <v>18.875</v>
      </c>
      <c r="F1195" s="96">
        <v>8.25</v>
      </c>
      <c r="G1195" s="96">
        <v>4.28</v>
      </c>
      <c r="H1195" s="96">
        <v>9490</v>
      </c>
      <c r="I1195" s="96">
        <v>-40.094000000000001</v>
      </c>
      <c r="J1195" s="96" t="s">
        <v>78</v>
      </c>
      <c r="K1195" s="96">
        <v>48.11</v>
      </c>
      <c r="L1195" s="96">
        <v>19.054300000000001</v>
      </c>
      <c r="M1195" s="96">
        <v>-0.94099500000000003</v>
      </c>
      <c r="N1195" s="96">
        <v>18.850963</v>
      </c>
      <c r="O1195" s="96">
        <v>0.12750900000000001</v>
      </c>
      <c r="P1195" s="96">
        <v>552500</v>
      </c>
      <c r="Q1195" s="96">
        <v>1570000</v>
      </c>
      <c r="R1195" s="96">
        <v>0.35</v>
      </c>
      <c r="S1195" s="96">
        <v>16.04</v>
      </c>
      <c r="T1195" s="96">
        <v>5.9960000000000004</v>
      </c>
      <c r="U1195" s="96">
        <v>10.507917000000001</v>
      </c>
      <c r="V1195" s="148">
        <f t="shared" si="276"/>
        <v>2.3667492181715999</v>
      </c>
      <c r="W1195" s="96">
        <f t="shared" si="277"/>
        <v>19.063749999999999</v>
      </c>
      <c r="X1195" s="96">
        <f t="shared" si="278"/>
        <v>19.252500000000001</v>
      </c>
      <c r="Y1195" s="105">
        <f t="shared" si="279"/>
        <v>18.497499999999999</v>
      </c>
      <c r="Z1195" s="105">
        <f t="shared" si="280"/>
        <v>18.850963</v>
      </c>
      <c r="AA1195" s="105">
        <f t="shared" si="281"/>
        <v>18.12</v>
      </c>
      <c r="AB1195" s="96"/>
      <c r="AC1195" s="96">
        <v>18.98</v>
      </c>
      <c r="AD1195" s="96">
        <v>18.600000000000001</v>
      </c>
      <c r="AE1195" s="96">
        <f t="shared" si="282"/>
        <v>1.0055629139072848</v>
      </c>
      <c r="AF1195" s="96">
        <f t="shared" si="289"/>
        <v>0.98543046357615904</v>
      </c>
      <c r="AG1195" s="96"/>
      <c r="AH1195" s="105">
        <f>IF(AND(M1195&lt;Variables!$G$6,M1195&gt;Variables!$G$5),0,1)</f>
        <v>1</v>
      </c>
      <c r="AI1195" s="105">
        <f t="shared" si="283"/>
        <v>0</v>
      </c>
      <c r="AJ1195" s="105">
        <f>IF(I1195&gt;Variables!$G$7,0,1)</f>
        <v>1</v>
      </c>
      <c r="AK1195" s="105">
        <f>IF(F1195&gt;Variables!$G$8,0,1)</f>
        <v>1</v>
      </c>
      <c r="AL1195" s="105">
        <f>IF(G1195&gt;Variables!$G$9,0,1)</f>
        <v>1</v>
      </c>
      <c r="AM1195" s="105">
        <f>IF(AND(K1195&gt;Variables!$G$10,K1195&lt;Variables!$G$11),0,1)</f>
        <v>1</v>
      </c>
      <c r="AN1195" s="103">
        <f>IF(H1195&lt;Variables!$G$13,1,0)</f>
        <v>0</v>
      </c>
      <c r="AO1195" s="101">
        <f>IF(R1195&lt;Variables!$G$12,0,1)</f>
        <v>0</v>
      </c>
      <c r="AP1195" s="106">
        <f t="shared" si="275"/>
        <v>1</v>
      </c>
      <c r="AQ1195" s="105"/>
      <c r="AR1195" s="105"/>
      <c r="AS1195" s="105"/>
      <c r="AT1195" s="105"/>
      <c r="AU1195" s="105">
        <v>1</v>
      </c>
      <c r="AV1195" s="96" t="str">
        <f t="shared" si="284"/>
        <v/>
      </c>
      <c r="AW1195" s="96" t="str">
        <f t="shared" si="285"/>
        <v/>
      </c>
      <c r="AX1195" s="96">
        <f t="shared" si="286"/>
        <v>2</v>
      </c>
      <c r="AY1195" s="96">
        <f t="shared" si="287"/>
        <v>2</v>
      </c>
      <c r="AZ1195" s="96">
        <f t="shared" si="288"/>
        <v>2.3641512781716001</v>
      </c>
      <c r="BA1195" s="96"/>
      <c r="BB1195" s="96"/>
      <c r="BC1195" s="96"/>
      <c r="BD1195" s="96"/>
      <c r="BE1195"/>
      <c r="BF1195"/>
      <c r="BG1195"/>
      <c r="BH1195"/>
      <c r="BI1195"/>
    </row>
    <row r="1196" spans="1:61" ht="12.75" x14ac:dyDescent="0.2">
      <c r="A1196" s="96"/>
      <c r="B1196" s="96"/>
      <c r="C1196" s="135">
        <v>44333.423611111109</v>
      </c>
      <c r="D1196" s="96" t="s">
        <v>576</v>
      </c>
      <c r="E1196" s="96">
        <v>8.1679999999999993</v>
      </c>
      <c r="F1196" s="96">
        <v>7.99</v>
      </c>
      <c r="G1196" s="96">
        <v>1.0900000000000001</v>
      </c>
      <c r="H1196" s="96">
        <v>11910</v>
      </c>
      <c r="I1196" s="96">
        <v>-17.63</v>
      </c>
      <c r="J1196" s="96" t="s">
        <v>76</v>
      </c>
      <c r="K1196" s="96">
        <v>43.17</v>
      </c>
      <c r="L1196" s="96">
        <v>8.3296949999999992</v>
      </c>
      <c r="M1196" s="96">
        <v>-1.9411879999999999</v>
      </c>
      <c r="N1196" s="96">
        <v>8.2100779999999993</v>
      </c>
      <c r="O1196" s="96">
        <v>-0.512517</v>
      </c>
      <c r="P1196" s="96">
        <v>7382000</v>
      </c>
      <c r="Q1196" s="96">
        <v>8389000</v>
      </c>
      <c r="R1196" s="96">
        <v>0.88</v>
      </c>
      <c r="S1196" s="96">
        <v>16.04</v>
      </c>
      <c r="T1196" s="96">
        <v>5.9960000000000004</v>
      </c>
      <c r="U1196" s="96">
        <v>10.507917000000001</v>
      </c>
      <c r="V1196" s="148">
        <f t="shared" si="276"/>
        <v>2.3084220770524797</v>
      </c>
      <c r="W1196" s="96">
        <f t="shared" si="277"/>
        <v>8.2496799999999997</v>
      </c>
      <c r="X1196" s="96">
        <f t="shared" si="278"/>
        <v>8.3313600000000001</v>
      </c>
      <c r="Y1196" s="103">
        <f t="shared" si="279"/>
        <v>8.0046399999999984</v>
      </c>
      <c r="Z1196" s="103">
        <f t="shared" si="280"/>
        <v>8.2100779999999993</v>
      </c>
      <c r="AA1196" s="103">
        <f t="shared" si="281"/>
        <v>7.8412799999999994</v>
      </c>
      <c r="AB1196" s="96"/>
      <c r="AC1196" s="96">
        <v>8.23</v>
      </c>
      <c r="AD1196" s="96">
        <v>7.86</v>
      </c>
      <c r="AE1196" s="96">
        <f t="shared" si="282"/>
        <v>1.0075905974534771</v>
      </c>
      <c r="AF1196" s="96">
        <f t="shared" si="289"/>
        <v>0.96229187071498545</v>
      </c>
      <c r="AG1196" s="96"/>
      <c r="AH1196" s="103">
        <f>IF(AND(M1196&lt;Variables!$G$6,M1196&gt;Variables!$G$5),0,1)</f>
        <v>1</v>
      </c>
      <c r="AI1196" s="103">
        <f t="shared" si="283"/>
        <v>0</v>
      </c>
      <c r="AJ1196" s="103">
        <f>IF(I1196&gt;Variables!$G$7,0,1)</f>
        <v>1</v>
      </c>
      <c r="AK1196" s="103">
        <f>IF(F1196&gt;Variables!$G$8,0,1)</f>
        <v>1</v>
      </c>
      <c r="AL1196" s="103">
        <f>IF(G1196&gt;Variables!$G$9,0,1)</f>
        <v>1</v>
      </c>
      <c r="AM1196" s="103">
        <f>IF(AND(K1196&gt;Variables!$G$10,K1196&lt;Variables!$G$11),0,1)</f>
        <v>1</v>
      </c>
      <c r="AN1196" s="103">
        <f>IF(H1196&lt;Variables!$G$13,1,0)</f>
        <v>0</v>
      </c>
      <c r="AO1196" s="101">
        <f>IF(R1196&lt;Variables!$G$12,0,1)</f>
        <v>0</v>
      </c>
      <c r="AP1196" s="104">
        <f t="shared" si="275"/>
        <v>0</v>
      </c>
      <c r="AQ1196" s="103"/>
      <c r="AR1196" s="103"/>
      <c r="AS1196" s="103"/>
      <c r="AT1196" s="103">
        <v>1</v>
      </c>
      <c r="AU1196" s="103"/>
      <c r="AV1196" s="96" t="str">
        <f t="shared" si="284"/>
        <v/>
      </c>
      <c r="AW1196" s="96">
        <f t="shared" si="285"/>
        <v>1</v>
      </c>
      <c r="AX1196" s="96" t="str">
        <f t="shared" si="286"/>
        <v/>
      </c>
      <c r="AY1196" s="96">
        <f t="shared" si="287"/>
        <v>1</v>
      </c>
      <c r="AZ1196" s="96">
        <f t="shared" si="288"/>
        <v>2.3060908970524796</v>
      </c>
      <c r="BA1196" s="96"/>
      <c r="BB1196" s="96"/>
      <c r="BC1196" s="96"/>
      <c r="BD1196" s="96"/>
      <c r="BE1196"/>
      <c r="BF1196"/>
      <c r="BG1196"/>
      <c r="BH1196"/>
      <c r="BI1196"/>
    </row>
    <row r="1197" spans="1:61" ht="12.75" x14ac:dyDescent="0.2">
      <c r="A1197" s="96"/>
      <c r="B1197" s="96"/>
      <c r="C1197" s="135">
        <v>44333.423611111109</v>
      </c>
      <c r="D1197" s="96" t="s">
        <v>585</v>
      </c>
      <c r="E1197" s="96">
        <v>19.66</v>
      </c>
      <c r="F1197" s="96">
        <v>5.7</v>
      </c>
      <c r="G1197" s="96">
        <v>4.57</v>
      </c>
      <c r="H1197" s="96">
        <v>2450</v>
      </c>
      <c r="I1197" s="96">
        <v>-81.228999999999999</v>
      </c>
      <c r="J1197" s="96" t="s">
        <v>76</v>
      </c>
      <c r="K1197" s="96">
        <v>54.39</v>
      </c>
      <c r="L1197" s="96">
        <v>19.660278000000002</v>
      </c>
      <c r="M1197" s="96">
        <v>-1.413E-3</v>
      </c>
      <c r="N1197" s="96">
        <v>19.519843999999999</v>
      </c>
      <c r="O1197" s="96">
        <v>0.71801999999999999</v>
      </c>
      <c r="P1197" s="96">
        <v>46552</v>
      </c>
      <c r="Q1197" s="96">
        <v>327332</v>
      </c>
      <c r="R1197" s="96">
        <v>0.14000000000000001</v>
      </c>
      <c r="S1197" s="96">
        <v>16.04</v>
      </c>
      <c r="T1197" s="96">
        <v>5.9960000000000004</v>
      </c>
      <c r="U1197" s="96">
        <v>10.507917000000001</v>
      </c>
      <c r="V1197" s="148">
        <f t="shared" si="276"/>
        <v>2.4125350524661595</v>
      </c>
      <c r="W1197" s="97">
        <f t="shared" si="277"/>
        <v>19.8566</v>
      </c>
      <c r="X1197" s="96">
        <f t="shared" si="278"/>
        <v>20.0532</v>
      </c>
      <c r="Y1197" s="96">
        <f t="shared" si="279"/>
        <v>19.2668</v>
      </c>
      <c r="Z1197" s="96">
        <f t="shared" si="280"/>
        <v>19.519843999999999</v>
      </c>
      <c r="AA1197" s="96">
        <f t="shared" si="281"/>
        <v>18.8736</v>
      </c>
      <c r="AB1197" s="96"/>
      <c r="AC1197" s="96">
        <v>20.260000000000002</v>
      </c>
      <c r="AD1197" s="96">
        <v>19.239999999999998</v>
      </c>
      <c r="AE1197" s="97">
        <f t="shared" si="282"/>
        <v>1.0305188199389623</v>
      </c>
      <c r="AF1197" s="96">
        <f t="shared" si="289"/>
        <v>0.97863682604272628</v>
      </c>
      <c r="AG1197" s="96"/>
      <c r="AH1197" s="97">
        <f>IF(AND(M1197&lt;Variables!$G$6,M1197&gt;Variables!$G$5),0,1)</f>
        <v>1</v>
      </c>
      <c r="AI1197" s="97">
        <f t="shared" si="283"/>
        <v>0</v>
      </c>
      <c r="AJ1197" s="97">
        <f>IF(I1197&gt;Variables!$G$7,0,1)</f>
        <v>1</v>
      </c>
      <c r="AK1197" s="97">
        <f>IF(F1197&gt;Variables!$G$8,0,1)</f>
        <v>1</v>
      </c>
      <c r="AL1197" s="97">
        <f>IF(G1197&gt;Variables!$G$9,0,1)</f>
        <v>1</v>
      </c>
      <c r="AM1197" s="97">
        <f>IF(AND(K1197&gt;Variables!$G$10,K1197&lt;Variables!$G$11),0,1)</f>
        <v>0</v>
      </c>
      <c r="AN1197" s="103">
        <f>IF(H1197&lt;Variables!$G$13,1,0)</f>
        <v>1</v>
      </c>
      <c r="AO1197" s="101">
        <f>IF(R1197&lt;Variables!$G$12,0,1)</f>
        <v>0</v>
      </c>
      <c r="AP1197" s="99">
        <f t="shared" si="275"/>
        <v>0</v>
      </c>
      <c r="AQ1197" s="97"/>
      <c r="AR1197" s="97"/>
      <c r="AS1197" s="97">
        <v>1</v>
      </c>
      <c r="AT1197" s="97"/>
      <c r="AU1197" s="97"/>
      <c r="AV1197" s="96">
        <f t="shared" si="284"/>
        <v>3</v>
      </c>
      <c r="AW1197" s="96" t="str">
        <f t="shared" si="285"/>
        <v/>
      </c>
      <c r="AX1197" s="96" t="str">
        <f t="shared" si="286"/>
        <v/>
      </c>
      <c r="AY1197" s="96">
        <f t="shared" si="287"/>
        <v>3</v>
      </c>
      <c r="AZ1197" s="96">
        <f t="shared" si="288"/>
        <v>2.4095979924661597</v>
      </c>
      <c r="BA1197" s="96"/>
      <c r="BB1197" s="96"/>
      <c r="BC1197" s="96"/>
      <c r="BD1197" s="96"/>
      <c r="BE1197"/>
      <c r="BF1197"/>
      <c r="BG1197"/>
      <c r="BH1197"/>
      <c r="BI1197"/>
    </row>
    <row r="1198" spans="1:61" ht="12.75" x14ac:dyDescent="0.2">
      <c r="A1198" s="96" t="s">
        <v>402</v>
      </c>
      <c r="B1198" s="100">
        <v>0.43472222222222223</v>
      </c>
      <c r="C1198" s="135">
        <v>44333.423611111109</v>
      </c>
      <c r="D1198" s="96" t="s">
        <v>173</v>
      </c>
      <c r="E1198" s="96">
        <v>143.16999999999999</v>
      </c>
      <c r="F1198" s="96">
        <v>13.58</v>
      </c>
      <c r="G1198" s="96">
        <v>12.75</v>
      </c>
      <c r="H1198" s="96">
        <v>2230</v>
      </c>
      <c r="I1198" s="96">
        <v>190.84700000000001</v>
      </c>
      <c r="J1198" s="96" t="s">
        <v>76</v>
      </c>
      <c r="K1198" s="96">
        <v>67.959999999999994</v>
      </c>
      <c r="L1198" s="96">
        <v>139.844065</v>
      </c>
      <c r="M1198" s="96">
        <v>2.378317</v>
      </c>
      <c r="N1198" s="96">
        <v>138.59138999999999</v>
      </c>
      <c r="O1198" s="96">
        <v>3.3036750000000001</v>
      </c>
      <c r="P1198" s="96">
        <v>202717</v>
      </c>
      <c r="Q1198" s="96">
        <v>321601</v>
      </c>
      <c r="R1198" s="96">
        <v>0.63</v>
      </c>
      <c r="S1198" s="96">
        <v>16.04</v>
      </c>
      <c r="T1198" s="96">
        <v>5.9960000000000004</v>
      </c>
      <c r="U1198" s="96">
        <v>10.507917000000001</v>
      </c>
      <c r="V1198" s="96">
        <f t="shared" si="276"/>
        <v>2.36786967025184</v>
      </c>
      <c r="W1198" s="101">
        <f t="shared" si="277"/>
        <v>144.60169999999999</v>
      </c>
      <c r="X1198" s="101">
        <f t="shared" si="278"/>
        <v>146.0334</v>
      </c>
      <c r="Y1198" s="96">
        <f t="shared" si="279"/>
        <v>140.30659999999997</v>
      </c>
      <c r="Z1198" s="96">
        <f t="shared" si="280"/>
        <v>138.59138999999999</v>
      </c>
      <c r="AA1198" s="96">
        <f t="shared" si="281"/>
        <v>137.44319999999999</v>
      </c>
      <c r="AB1198" s="96"/>
      <c r="AC1198" s="96">
        <v>146.63999999999999</v>
      </c>
      <c r="AD1198" s="96">
        <v>141.36000000000001</v>
      </c>
      <c r="AE1198" s="101">
        <f t="shared" si="282"/>
        <v>1.0242369211426974</v>
      </c>
      <c r="AF1198" s="96">
        <f t="shared" si="289"/>
        <v>0.98735768666620116</v>
      </c>
      <c r="AG1198" s="96"/>
      <c r="AH1198" s="101">
        <f>IF(AND(M1198&lt;Variables!$G$6,M1198&gt;Variables!$G$5),0,1)</f>
        <v>1</v>
      </c>
      <c r="AI1198" s="101">
        <f t="shared" si="283"/>
        <v>0</v>
      </c>
      <c r="AJ1198" s="101">
        <f>IF(I1198&gt;Variables!$G$7,0,1)</f>
        <v>0</v>
      </c>
      <c r="AK1198" s="101">
        <f>IF(F1198&gt;Variables!$G$8,0,1)</f>
        <v>0</v>
      </c>
      <c r="AL1198" s="101">
        <f>IF(G1198&gt;Variables!$G$9,0,1)</f>
        <v>0</v>
      </c>
      <c r="AM1198" s="101">
        <f>IF(AND(K1198&gt;Variables!$G$10,K1198&lt;Variables!$G$11),0,1)</f>
        <v>0</v>
      </c>
      <c r="AN1198" s="103">
        <f>IF(H1198&lt;Variables!$G$13,1,0)</f>
        <v>1</v>
      </c>
      <c r="AO1198" s="101">
        <f>IF(R1198&lt;Variables!$G$12,0,1)</f>
        <v>0</v>
      </c>
      <c r="AP1198" s="102">
        <f t="shared" si="275"/>
        <v>0</v>
      </c>
      <c r="AQ1198" s="101"/>
      <c r="AR1198" s="101">
        <v>1</v>
      </c>
      <c r="AS1198" s="101"/>
      <c r="AT1198" s="101"/>
      <c r="AU1198" s="101"/>
      <c r="AV1198" s="96">
        <f t="shared" si="284"/>
        <v>3</v>
      </c>
      <c r="AW1198" s="96" t="str">
        <f t="shared" si="285"/>
        <v/>
      </c>
      <c r="AX1198" s="96" t="str">
        <f t="shared" si="286"/>
        <v/>
      </c>
      <c r="AY1198" s="96">
        <f t="shared" si="287"/>
        <v>3</v>
      </c>
      <c r="AZ1198" s="96">
        <f t="shared" si="288"/>
        <v>2.3641998302518399</v>
      </c>
      <c r="BA1198" s="96"/>
      <c r="BB1198" s="96"/>
      <c r="BC1198" s="96"/>
      <c r="BD1198" s="96"/>
      <c r="BE1198"/>
      <c r="BF1198"/>
      <c r="BG1198"/>
      <c r="BH1198"/>
      <c r="BI1198"/>
    </row>
    <row r="1199" spans="1:61" ht="12.75" x14ac:dyDescent="0.2">
      <c r="A1199" s="96"/>
      <c r="B1199" s="96"/>
      <c r="C1199" s="135">
        <v>44333.430555555555</v>
      </c>
      <c r="D1199" s="96" t="s">
        <v>367</v>
      </c>
      <c r="E1199" s="96">
        <v>34.58</v>
      </c>
      <c r="F1199" s="96">
        <v>9.98</v>
      </c>
      <c r="G1199" s="96">
        <v>9.7799999999999994</v>
      </c>
      <c r="H1199" s="96">
        <v>9250</v>
      </c>
      <c r="I1199" s="96">
        <v>-28.577999999999999</v>
      </c>
      <c r="J1199" s="96" t="s">
        <v>78</v>
      </c>
      <c r="K1199" s="96">
        <v>53.73</v>
      </c>
      <c r="L1199" s="96">
        <v>34.519742000000001</v>
      </c>
      <c r="M1199" s="96">
        <v>0.17456099999999999</v>
      </c>
      <c r="N1199" s="96">
        <v>33.971080000000001</v>
      </c>
      <c r="O1199" s="96">
        <v>1.7924659999999999</v>
      </c>
      <c r="P1199" s="96">
        <v>332958</v>
      </c>
      <c r="Q1199" s="96">
        <v>1100000</v>
      </c>
      <c r="R1199" s="96">
        <v>0.3</v>
      </c>
      <c r="S1199" s="96">
        <v>16.138999999999999</v>
      </c>
      <c r="T1199" s="96">
        <v>7.3090000000000002</v>
      </c>
      <c r="U1199" s="96">
        <v>11.355651999999999</v>
      </c>
      <c r="V1199" s="148">
        <f t="shared" si="276"/>
        <v>2.3992238010133602</v>
      </c>
      <c r="W1199" s="101">
        <f t="shared" si="277"/>
        <v>34.925799999999995</v>
      </c>
      <c r="X1199" s="101">
        <f t="shared" si="278"/>
        <v>35.271599999999999</v>
      </c>
      <c r="Y1199" s="96">
        <f t="shared" si="279"/>
        <v>33.888399999999997</v>
      </c>
      <c r="Z1199" s="96">
        <f t="shared" si="280"/>
        <v>33.971080000000001</v>
      </c>
      <c r="AA1199" s="96">
        <f t="shared" si="281"/>
        <v>33.196799999999996</v>
      </c>
      <c r="AB1199" s="96"/>
      <c r="AC1199" s="96">
        <v>36.049999999999997</v>
      </c>
      <c r="AD1199" s="96">
        <v>34.24</v>
      </c>
      <c r="AE1199" s="101">
        <f t="shared" si="282"/>
        <v>1.0425101214574899</v>
      </c>
      <c r="AF1199" s="96">
        <f t="shared" si="289"/>
        <v>0.99016772700983235</v>
      </c>
      <c r="AG1199" s="96"/>
      <c r="AH1199" s="101">
        <f>IF(AND(M1199&lt;Variables!$G$6,M1199&gt;Variables!$G$5),0,1)</f>
        <v>1</v>
      </c>
      <c r="AI1199" s="101">
        <f t="shared" si="283"/>
        <v>0</v>
      </c>
      <c r="AJ1199" s="101">
        <f>IF(I1199&gt;Variables!$G$7,0,1)</f>
        <v>1</v>
      </c>
      <c r="AK1199" s="101">
        <f>IF(F1199&gt;Variables!$G$8,0,1)</f>
        <v>0</v>
      </c>
      <c r="AL1199" s="101">
        <f>IF(G1199&gt;Variables!$G$9,0,1)</f>
        <v>1</v>
      </c>
      <c r="AM1199" s="101">
        <f>IF(AND(K1199&gt;Variables!$G$10,K1199&lt;Variables!$G$11),0,1)</f>
        <v>0</v>
      </c>
      <c r="AN1199" s="103">
        <f>IF(H1199&lt;Variables!$G$13,1,0)</f>
        <v>0</v>
      </c>
      <c r="AO1199" s="101">
        <f>IF(R1199&lt;Variables!$G$12,0,1)</f>
        <v>0</v>
      </c>
      <c r="AP1199" s="102">
        <f t="shared" ref="AP1199:AP1262" si="290">IF(J1199="Pass", 0,1)</f>
        <v>1</v>
      </c>
      <c r="AQ1199" s="102"/>
      <c r="AR1199" s="102">
        <v>1</v>
      </c>
      <c r="AS1199" s="102"/>
      <c r="AT1199" s="102"/>
      <c r="AU1199" s="102"/>
      <c r="AV1199" s="96">
        <f t="shared" si="284"/>
        <v>3</v>
      </c>
      <c r="AW1199" s="96" t="str">
        <f t="shared" si="285"/>
        <v/>
      </c>
      <c r="AX1199" s="96" t="str">
        <f t="shared" si="286"/>
        <v/>
      </c>
      <c r="AY1199" s="96">
        <f t="shared" si="287"/>
        <v>3</v>
      </c>
      <c r="AZ1199" s="96">
        <f t="shared" si="288"/>
        <v>2.3963223810133605</v>
      </c>
      <c r="BA1199" s="96"/>
      <c r="BB1199" s="96"/>
      <c r="BC1199" s="96"/>
      <c r="BD1199" s="96"/>
      <c r="BE1199"/>
      <c r="BF1199"/>
      <c r="BG1199"/>
      <c r="BH1199"/>
      <c r="BI1199"/>
    </row>
    <row r="1200" spans="1:61" ht="12.75" x14ac:dyDescent="0.2">
      <c r="A1200" s="96"/>
      <c r="B1200" s="96"/>
      <c r="C1200" s="135">
        <v>44333.430555555555</v>
      </c>
      <c r="D1200" s="96" t="s">
        <v>588</v>
      </c>
      <c r="E1200" s="96">
        <v>22.73</v>
      </c>
      <c r="F1200" s="96">
        <v>8.09</v>
      </c>
      <c r="G1200" s="96">
        <v>6.71</v>
      </c>
      <c r="H1200" s="96">
        <v>3850</v>
      </c>
      <c r="I1200" s="96">
        <v>9.2530000000000001</v>
      </c>
      <c r="J1200" s="96" t="s">
        <v>78</v>
      </c>
      <c r="K1200" s="96">
        <v>69.5</v>
      </c>
      <c r="L1200" s="96">
        <v>22.240718000000001</v>
      </c>
      <c r="M1200" s="96">
        <v>2.1999369999999998</v>
      </c>
      <c r="N1200" s="96">
        <v>22.045103999999998</v>
      </c>
      <c r="O1200" s="96">
        <v>3.1067960000000001</v>
      </c>
      <c r="P1200" s="96">
        <v>19072</v>
      </c>
      <c r="Q1200" s="96">
        <v>504676</v>
      </c>
      <c r="R1200" s="96">
        <v>0.04</v>
      </c>
      <c r="S1200" s="96">
        <v>16.138999999999999</v>
      </c>
      <c r="T1200" s="96">
        <v>7.3090000000000002</v>
      </c>
      <c r="U1200" s="96">
        <v>11.355651999999999</v>
      </c>
      <c r="V1200" s="148">
        <f t="shared" si="276"/>
        <v>2.3879299859079999</v>
      </c>
      <c r="W1200" s="96">
        <f t="shared" si="277"/>
        <v>22.9573</v>
      </c>
      <c r="X1200" s="96">
        <f t="shared" si="278"/>
        <v>23.1846</v>
      </c>
      <c r="Y1200" s="103">
        <f t="shared" si="279"/>
        <v>22.275400000000001</v>
      </c>
      <c r="Z1200" s="103">
        <f t="shared" si="280"/>
        <v>22.045103999999998</v>
      </c>
      <c r="AA1200" s="103">
        <f t="shared" si="281"/>
        <v>21.820799999999998</v>
      </c>
      <c r="AB1200" s="96"/>
      <c r="AC1200" s="96"/>
      <c r="AD1200" s="96">
        <v>22.1</v>
      </c>
      <c r="AE1200" s="96">
        <f t="shared" si="282"/>
        <v>0</v>
      </c>
      <c r="AF1200" s="96">
        <f t="shared" si="289"/>
        <v>0.97228332600087997</v>
      </c>
      <c r="AG1200" s="96"/>
      <c r="AH1200" s="103">
        <f>IF(AND(M1200&lt;Variables!$G$6,M1200&gt;Variables!$G$5),0,1)</f>
        <v>1</v>
      </c>
      <c r="AI1200" s="103">
        <f t="shared" si="283"/>
        <v>0</v>
      </c>
      <c r="AJ1200" s="103">
        <f>IF(I1200&gt;Variables!$G$7,0,1)</f>
        <v>0</v>
      </c>
      <c r="AK1200" s="103">
        <f>IF(F1200&gt;Variables!$G$8,0,1)</f>
        <v>1</v>
      </c>
      <c r="AL1200" s="103">
        <f>IF(G1200&gt;Variables!$G$9,0,1)</f>
        <v>1</v>
      </c>
      <c r="AM1200" s="103">
        <f>IF(AND(K1200&gt;Variables!$G$10,K1200&lt;Variables!$G$11),0,1)</f>
        <v>0</v>
      </c>
      <c r="AN1200" s="103">
        <f>IF(H1200&lt;Variables!$G$13,1,0)</f>
        <v>0</v>
      </c>
      <c r="AO1200" s="101">
        <f>IF(R1200&lt;Variables!$G$12,0,1)</f>
        <v>0</v>
      </c>
      <c r="AP1200" s="104">
        <f t="shared" si="290"/>
        <v>1</v>
      </c>
      <c r="AQ1200" s="104"/>
      <c r="AR1200" s="104"/>
      <c r="AS1200" s="104"/>
      <c r="AT1200" s="104">
        <v>1</v>
      </c>
      <c r="AU1200" s="104"/>
      <c r="AV1200" s="96" t="str">
        <f t="shared" si="284"/>
        <v/>
      </c>
      <c r="AW1200" s="96">
        <f t="shared" si="285"/>
        <v>1</v>
      </c>
      <c r="AX1200" s="96" t="str">
        <f t="shared" si="286"/>
        <v/>
      </c>
      <c r="AY1200" s="96">
        <f t="shared" si="287"/>
        <v>1</v>
      </c>
      <c r="AZ1200" s="96">
        <f t="shared" si="288"/>
        <v>2.3841769859079998</v>
      </c>
      <c r="BA1200" s="96"/>
      <c r="BB1200" s="96"/>
      <c r="BC1200" s="96"/>
      <c r="BD1200" s="96"/>
      <c r="BE1200"/>
      <c r="BF1200"/>
      <c r="BG1200"/>
      <c r="BH1200"/>
      <c r="BI1200"/>
    </row>
    <row r="1201" spans="1:61" ht="12.75" x14ac:dyDescent="0.2">
      <c r="A1201" s="96"/>
      <c r="B1201" s="96"/>
      <c r="C1201" s="135">
        <v>44333.430555555555</v>
      </c>
      <c r="D1201" s="96" t="s">
        <v>331</v>
      </c>
      <c r="E1201" s="96">
        <v>13.9</v>
      </c>
      <c r="F1201" s="96">
        <v>7.63</v>
      </c>
      <c r="G1201" s="96">
        <v>1.68</v>
      </c>
      <c r="H1201" s="96">
        <v>5750</v>
      </c>
      <c r="I1201" s="96">
        <v>63.048999999999999</v>
      </c>
      <c r="J1201" s="96" t="s">
        <v>78</v>
      </c>
      <c r="K1201" s="96">
        <v>38.14</v>
      </c>
      <c r="L1201" s="96">
        <v>14.115155</v>
      </c>
      <c r="M1201" s="96">
        <v>-1.524284</v>
      </c>
      <c r="N1201" s="96">
        <v>14.000275</v>
      </c>
      <c r="O1201" s="96">
        <v>-0.71623199999999998</v>
      </c>
      <c r="P1201" s="96">
        <v>60219000</v>
      </c>
      <c r="Q1201" s="96">
        <v>93669000</v>
      </c>
      <c r="R1201" s="96">
        <v>0.64</v>
      </c>
      <c r="S1201" s="96">
        <v>16.138999999999999</v>
      </c>
      <c r="T1201" s="96">
        <v>7.3090000000000002</v>
      </c>
      <c r="U1201" s="96">
        <v>11.355651999999999</v>
      </c>
      <c r="V1201" s="148">
        <f t="shared" si="276"/>
        <v>2.2315524962028799</v>
      </c>
      <c r="W1201" s="96">
        <f t="shared" si="277"/>
        <v>14.039</v>
      </c>
      <c r="X1201" s="96">
        <f t="shared" si="278"/>
        <v>14.178000000000001</v>
      </c>
      <c r="Y1201" s="103">
        <f t="shared" si="279"/>
        <v>13.622</v>
      </c>
      <c r="Z1201" s="103">
        <f t="shared" si="280"/>
        <v>14.000275</v>
      </c>
      <c r="AA1201" s="103">
        <f t="shared" si="281"/>
        <v>13.343999999999999</v>
      </c>
      <c r="AB1201" s="96"/>
      <c r="AC1201" s="96"/>
      <c r="AD1201" s="96">
        <v>13.52</v>
      </c>
      <c r="AE1201" s="96">
        <f t="shared" si="282"/>
        <v>0</v>
      </c>
      <c r="AF1201" s="96">
        <f t="shared" si="289"/>
        <v>0.97266187050359709</v>
      </c>
      <c r="AG1201" s="96"/>
      <c r="AH1201" s="103">
        <f>IF(AND(M1201&lt;Variables!$G$6,M1201&gt;Variables!$G$5),0,1)</f>
        <v>1</v>
      </c>
      <c r="AI1201" s="103">
        <f t="shared" si="283"/>
        <v>0</v>
      </c>
      <c r="AJ1201" s="103">
        <f>IF(I1201&gt;Variables!$G$7,0,1)</f>
        <v>0</v>
      </c>
      <c r="AK1201" s="103">
        <f>IF(F1201&gt;Variables!$G$8,0,1)</f>
        <v>1</v>
      </c>
      <c r="AL1201" s="103">
        <f>IF(G1201&gt;Variables!$G$9,0,1)</f>
        <v>1</v>
      </c>
      <c r="AM1201" s="103">
        <f>IF(AND(K1201&gt;Variables!$G$10,K1201&lt;Variables!$G$11),0,1)</f>
        <v>1</v>
      </c>
      <c r="AN1201" s="103">
        <f>IF(H1201&lt;Variables!$G$13,1,0)</f>
        <v>0</v>
      </c>
      <c r="AO1201" s="101">
        <f>IF(R1201&lt;Variables!$G$12,0,1)</f>
        <v>0</v>
      </c>
      <c r="AP1201" s="104">
        <f t="shared" si="290"/>
        <v>1</v>
      </c>
      <c r="AQ1201" s="104"/>
      <c r="AR1201" s="104"/>
      <c r="AS1201" s="104"/>
      <c r="AT1201" s="104">
        <v>1</v>
      </c>
      <c r="AU1201" s="104"/>
      <c r="AV1201" s="96" t="str">
        <f t="shared" si="284"/>
        <v/>
      </c>
      <c r="AW1201" s="96">
        <f t="shared" si="285"/>
        <v>1</v>
      </c>
      <c r="AX1201" s="96" t="str">
        <f t="shared" si="286"/>
        <v/>
      </c>
      <c r="AY1201" s="96">
        <f t="shared" si="287"/>
        <v>1</v>
      </c>
      <c r="AZ1201" s="96">
        <f t="shared" si="288"/>
        <v>2.2294929362028797</v>
      </c>
      <c r="BA1201" s="96"/>
      <c r="BB1201" s="96"/>
      <c r="BC1201" s="96"/>
      <c r="BD1201" s="96"/>
      <c r="BE1201"/>
      <c r="BF1201"/>
      <c r="BG1201"/>
      <c r="BH1201"/>
      <c r="BI1201"/>
    </row>
    <row r="1202" spans="1:61" ht="12.75" x14ac:dyDescent="0.2">
      <c r="A1202" s="96"/>
      <c r="B1202" s="96"/>
      <c r="C1202" s="135">
        <v>44333.430555555555</v>
      </c>
      <c r="D1202" s="96" t="s">
        <v>574</v>
      </c>
      <c r="E1202" s="96">
        <v>52.674999999999997</v>
      </c>
      <c r="F1202" s="96">
        <v>18.82</v>
      </c>
      <c r="G1202" s="96">
        <v>7.48</v>
      </c>
      <c r="H1202" s="96">
        <v>3670</v>
      </c>
      <c r="I1202" s="96">
        <v>0.06</v>
      </c>
      <c r="J1202" s="96" t="s">
        <v>76</v>
      </c>
      <c r="K1202" s="96">
        <v>65.23</v>
      </c>
      <c r="L1202" s="96">
        <v>51.921100000000003</v>
      </c>
      <c r="M1202" s="96">
        <v>1.4520109999999999</v>
      </c>
      <c r="N1202" s="96">
        <v>52.142854999999997</v>
      </c>
      <c r="O1202" s="96">
        <v>1.0205519999999999</v>
      </c>
      <c r="P1202" s="96">
        <v>1746000</v>
      </c>
      <c r="Q1202" s="96">
        <v>652458</v>
      </c>
      <c r="R1202" s="96">
        <v>2.68</v>
      </c>
      <c r="S1202" s="96">
        <v>16.138999999999999</v>
      </c>
      <c r="T1202" s="96">
        <v>7.3090000000000002</v>
      </c>
      <c r="U1202" s="96">
        <v>11.355651999999999</v>
      </c>
      <c r="V1202" s="148">
        <f t="shared" si="276"/>
        <v>2.42316491369336</v>
      </c>
      <c r="W1202" s="96">
        <f t="shared" si="277"/>
        <v>53.201749999999997</v>
      </c>
      <c r="X1202" s="96">
        <f t="shared" si="278"/>
        <v>53.728499999999997</v>
      </c>
      <c r="Y1202" s="103">
        <f t="shared" si="279"/>
        <v>51.621499999999997</v>
      </c>
      <c r="Z1202" s="103">
        <f t="shared" si="280"/>
        <v>52.142854999999997</v>
      </c>
      <c r="AA1202" s="103">
        <f t="shared" si="281"/>
        <v>50.567999999999998</v>
      </c>
      <c r="AB1202" s="96"/>
      <c r="AC1202" s="96"/>
      <c r="AD1202" s="96">
        <v>51.22</v>
      </c>
      <c r="AE1202" s="96">
        <f t="shared" si="282"/>
        <v>0</v>
      </c>
      <c r="AF1202" s="96">
        <f t="shared" si="289"/>
        <v>0.97237778832463218</v>
      </c>
      <c r="AG1202" s="96"/>
      <c r="AH1202" s="103">
        <f>IF(AND(M1202&lt;Variables!$G$6,M1202&gt;Variables!$G$5),0,1)</f>
        <v>1</v>
      </c>
      <c r="AI1202" s="103">
        <f t="shared" si="283"/>
        <v>1</v>
      </c>
      <c r="AJ1202" s="103">
        <f>IF(I1202&gt;Variables!$G$7,0,1)</f>
        <v>0</v>
      </c>
      <c r="AK1202" s="103">
        <f>IF(F1202&gt;Variables!$G$8,0,1)</f>
        <v>0</v>
      </c>
      <c r="AL1202" s="103">
        <f>IF(G1202&gt;Variables!$G$9,0,1)</f>
        <v>1</v>
      </c>
      <c r="AM1202" s="103">
        <f>IF(AND(K1202&gt;Variables!$G$10,K1202&lt;Variables!$G$11),0,1)</f>
        <v>0</v>
      </c>
      <c r="AN1202" s="103">
        <f>IF(H1202&lt;Variables!$G$13,1,0)</f>
        <v>0</v>
      </c>
      <c r="AO1202" s="101">
        <f>IF(R1202&lt;Variables!$G$12,0,1)</f>
        <v>1</v>
      </c>
      <c r="AP1202" s="104">
        <f t="shared" si="290"/>
        <v>0</v>
      </c>
      <c r="AQ1202" s="104"/>
      <c r="AR1202" s="104"/>
      <c r="AS1202" s="104"/>
      <c r="AT1202" s="104">
        <v>1</v>
      </c>
      <c r="AU1202" s="104"/>
      <c r="AV1202" s="96" t="str">
        <f t="shared" si="284"/>
        <v/>
      </c>
      <c r="AW1202" s="96">
        <f t="shared" si="285"/>
        <v>1</v>
      </c>
      <c r="AX1202" s="96" t="str">
        <f t="shared" si="286"/>
        <v/>
      </c>
      <c r="AY1202" s="96">
        <f t="shared" si="287"/>
        <v>1</v>
      </c>
      <c r="AZ1202" s="96">
        <f t="shared" si="288"/>
        <v>2.41964249369336</v>
      </c>
      <c r="BA1202" s="96"/>
      <c r="BB1202" s="96"/>
      <c r="BC1202" s="96"/>
      <c r="BD1202" s="96"/>
      <c r="BE1202"/>
      <c r="BF1202"/>
      <c r="BG1202"/>
      <c r="BH1202"/>
      <c r="BI1202"/>
    </row>
    <row r="1203" spans="1:61" ht="12.75" x14ac:dyDescent="0.2">
      <c r="A1203" s="96"/>
      <c r="B1203" s="96"/>
      <c r="C1203" s="135">
        <v>44333.430555555555</v>
      </c>
      <c r="D1203" s="96" t="s">
        <v>575</v>
      </c>
      <c r="E1203" s="96">
        <v>1.3597999999999999</v>
      </c>
      <c r="F1203" s="96">
        <v>17.12</v>
      </c>
      <c r="G1203" s="96">
        <v>-2.87</v>
      </c>
      <c r="H1203" s="96">
        <v>50.6</v>
      </c>
      <c r="I1203" s="96">
        <v>-80.227999999999994</v>
      </c>
      <c r="J1203" s="96" t="s">
        <v>78</v>
      </c>
      <c r="K1203" s="96">
        <v>51.34</v>
      </c>
      <c r="L1203" s="96">
        <v>1.35693</v>
      </c>
      <c r="M1203" s="96">
        <v>0.211507</v>
      </c>
      <c r="N1203" s="96">
        <v>1.3793839999999999</v>
      </c>
      <c r="O1203" s="96">
        <v>-1.4197869999999999</v>
      </c>
      <c r="P1203" s="96">
        <v>44100000</v>
      </c>
      <c r="Q1203" s="96">
        <v>652520</v>
      </c>
      <c r="R1203" s="96">
        <v>67.58</v>
      </c>
      <c r="S1203" s="96">
        <v>16.138999999999999</v>
      </c>
      <c r="T1203" s="96">
        <v>7.3090000000000002</v>
      </c>
      <c r="U1203" s="96">
        <v>11.355651999999999</v>
      </c>
      <c r="V1203" s="148">
        <f t="shared" si="276"/>
        <v>2.3745647028305599</v>
      </c>
      <c r="W1203" s="101">
        <f t="shared" si="277"/>
        <v>1.3733979999999999</v>
      </c>
      <c r="X1203" s="101">
        <f t="shared" si="278"/>
        <v>1.3869959999999999</v>
      </c>
      <c r="Y1203" s="96">
        <f t="shared" si="279"/>
        <v>1.3326039999999999</v>
      </c>
      <c r="Z1203" s="96">
        <f t="shared" si="280"/>
        <v>1.3793839999999999</v>
      </c>
      <c r="AA1203" s="96">
        <f t="shared" si="281"/>
        <v>1.3054079999999999</v>
      </c>
      <c r="AB1203" s="96"/>
      <c r="AC1203" s="96">
        <v>1.44</v>
      </c>
      <c r="AD1203" s="96"/>
      <c r="AE1203" s="101">
        <f t="shared" si="282"/>
        <v>1.058979261656126</v>
      </c>
      <c r="AF1203" s="96">
        <f t="shared" si="289"/>
        <v>0</v>
      </c>
      <c r="AG1203" s="96"/>
      <c r="AH1203" s="101">
        <f>IF(AND(M1203&lt;Variables!$G$6,M1203&gt;Variables!$G$5),0,1)</f>
        <v>1</v>
      </c>
      <c r="AI1203" s="101">
        <f t="shared" si="283"/>
        <v>1</v>
      </c>
      <c r="AJ1203" s="101">
        <f>IF(I1203&gt;Variables!$G$7,0,1)</f>
        <v>1</v>
      </c>
      <c r="AK1203" s="101">
        <f>IF(F1203&gt;Variables!$G$8,0,1)</f>
        <v>0</v>
      </c>
      <c r="AL1203" s="101">
        <f>IF(G1203&gt;Variables!$G$9,0,1)</f>
        <v>1</v>
      </c>
      <c r="AM1203" s="101">
        <f>IF(AND(K1203&gt;Variables!$G$10,K1203&lt;Variables!$G$11),0,1)</f>
        <v>0</v>
      </c>
      <c r="AN1203" s="103">
        <f>IF(H1203&lt;Variables!$G$13,1,0)</f>
        <v>1</v>
      </c>
      <c r="AO1203" s="101">
        <f>IF(R1203&lt;Variables!$G$12,0,1)</f>
        <v>1</v>
      </c>
      <c r="AP1203" s="102">
        <f t="shared" si="290"/>
        <v>1</v>
      </c>
      <c r="AQ1203" s="102"/>
      <c r="AR1203" s="102">
        <v>1</v>
      </c>
      <c r="AS1203" s="102"/>
      <c r="AT1203" s="102"/>
      <c r="AU1203" s="102"/>
      <c r="AV1203" s="96">
        <f t="shared" si="284"/>
        <v>3</v>
      </c>
      <c r="AW1203" s="96" t="str">
        <f t="shared" si="285"/>
        <v/>
      </c>
      <c r="AX1203" s="96" t="str">
        <f t="shared" si="286"/>
        <v/>
      </c>
      <c r="AY1203" s="96">
        <f t="shared" si="287"/>
        <v>3</v>
      </c>
      <c r="AZ1203" s="96">
        <f t="shared" si="288"/>
        <v>2.3717923428305601</v>
      </c>
      <c r="BA1203" s="96"/>
      <c r="BB1203" s="96"/>
      <c r="BC1203" s="96"/>
      <c r="BD1203" s="96"/>
      <c r="BE1203"/>
      <c r="BF1203"/>
      <c r="BG1203"/>
      <c r="BH1203"/>
      <c r="BI1203"/>
    </row>
    <row r="1204" spans="1:61" ht="12.75" x14ac:dyDescent="0.2">
      <c r="A1204" s="96"/>
      <c r="B1204" s="96"/>
      <c r="C1204" s="135">
        <v>44333.430555555555</v>
      </c>
      <c r="D1204" s="96" t="s">
        <v>429</v>
      </c>
      <c r="E1204" s="96">
        <v>13.8101</v>
      </c>
      <c r="F1204" s="96">
        <v>7.71</v>
      </c>
      <c r="G1204" s="96">
        <v>7.81</v>
      </c>
      <c r="H1204" s="96">
        <v>2130</v>
      </c>
      <c r="I1204" s="96">
        <v>0.748</v>
      </c>
      <c r="J1204" s="96" t="s">
        <v>78</v>
      </c>
      <c r="K1204" s="96">
        <v>59.63</v>
      </c>
      <c r="L1204" s="96">
        <v>13.773849999999999</v>
      </c>
      <c r="M1204" s="96">
        <v>0.26318000000000003</v>
      </c>
      <c r="N1204" s="96">
        <v>13.488673</v>
      </c>
      <c r="O1204" s="96">
        <v>2.3829440000000002</v>
      </c>
      <c r="P1204" s="96">
        <v>1857000</v>
      </c>
      <c r="Q1204" s="96">
        <v>5469000</v>
      </c>
      <c r="R1204" s="96">
        <v>0.34</v>
      </c>
      <c r="S1204" s="96">
        <v>16.138999999999999</v>
      </c>
      <c r="T1204" s="96">
        <v>7.3090000000000002</v>
      </c>
      <c r="U1204" s="96">
        <v>11.355651999999999</v>
      </c>
      <c r="V1204" s="148">
        <f t="shared" si="276"/>
        <v>2.4526047052208</v>
      </c>
      <c r="W1204" s="97">
        <f t="shared" si="277"/>
        <v>13.948201000000001</v>
      </c>
      <c r="X1204" s="96">
        <f t="shared" si="278"/>
        <v>14.086302</v>
      </c>
      <c r="Y1204" s="96">
        <f t="shared" si="279"/>
        <v>13.533898000000001</v>
      </c>
      <c r="Z1204" s="96">
        <f t="shared" si="280"/>
        <v>13.488673</v>
      </c>
      <c r="AA1204" s="96">
        <f t="shared" si="281"/>
        <v>13.257695999999999</v>
      </c>
      <c r="AB1204" s="96"/>
      <c r="AC1204" s="96">
        <v>13.98</v>
      </c>
      <c r="AD1204" s="96">
        <v>13.52</v>
      </c>
      <c r="AE1204" s="97">
        <f t="shared" si="282"/>
        <v>1.0123025901333083</v>
      </c>
      <c r="AF1204" s="96">
        <f t="shared" si="289"/>
        <v>0.9789936350931564</v>
      </c>
      <c r="AG1204" s="96"/>
      <c r="AH1204" s="97">
        <f>IF(AND(M1204&lt;Variables!$G$6,M1204&gt;Variables!$G$5),0,1)</f>
        <v>1</v>
      </c>
      <c r="AI1204" s="97">
        <f t="shared" si="283"/>
        <v>0</v>
      </c>
      <c r="AJ1204" s="97">
        <f>IF(I1204&gt;Variables!$G$7,0,1)</f>
        <v>0</v>
      </c>
      <c r="AK1204" s="97">
        <f>IF(F1204&gt;Variables!$G$8,0,1)</f>
        <v>1</v>
      </c>
      <c r="AL1204" s="97">
        <f>IF(G1204&gt;Variables!$G$9,0,1)</f>
        <v>1</v>
      </c>
      <c r="AM1204" s="97">
        <f>IF(AND(K1204&gt;Variables!$G$10,K1204&lt;Variables!$G$11),0,1)</f>
        <v>0</v>
      </c>
      <c r="AN1204" s="103">
        <f>IF(H1204&lt;Variables!$G$13,1,0)</f>
        <v>1</v>
      </c>
      <c r="AO1204" s="101">
        <f>IF(R1204&lt;Variables!$G$12,0,1)</f>
        <v>0</v>
      </c>
      <c r="AP1204" s="99">
        <f t="shared" si="290"/>
        <v>1</v>
      </c>
      <c r="AQ1204" s="99"/>
      <c r="AR1204" s="99"/>
      <c r="AS1204" s="99">
        <v>1</v>
      </c>
      <c r="AT1204" s="99"/>
      <c r="AU1204" s="99"/>
      <c r="AV1204" s="96">
        <f t="shared" si="284"/>
        <v>3</v>
      </c>
      <c r="AW1204" s="96" t="str">
        <f t="shared" si="285"/>
        <v/>
      </c>
      <c r="AX1204" s="96" t="str">
        <f t="shared" si="286"/>
        <v/>
      </c>
      <c r="AY1204" s="96">
        <f t="shared" si="287"/>
        <v>3</v>
      </c>
      <c r="AZ1204" s="96">
        <f t="shared" si="288"/>
        <v>2.4493846852207999</v>
      </c>
      <c r="BA1204" s="96"/>
      <c r="BB1204" s="96"/>
      <c r="BC1204" s="96"/>
      <c r="BD1204" s="96"/>
      <c r="BE1204"/>
      <c r="BF1204"/>
      <c r="BG1204"/>
      <c r="BH1204"/>
      <c r="BI1204"/>
    </row>
    <row r="1205" spans="1:61" ht="12.75" x14ac:dyDescent="0.2">
      <c r="A1205" s="96"/>
      <c r="B1205" s="96"/>
      <c r="C1205" s="135">
        <v>44333.430555555555</v>
      </c>
      <c r="D1205" s="96" t="s">
        <v>322</v>
      </c>
      <c r="E1205" s="96">
        <v>27.25</v>
      </c>
      <c r="F1205" s="96">
        <v>11.04</v>
      </c>
      <c r="G1205" s="96">
        <v>8.48</v>
      </c>
      <c r="H1205" s="96">
        <v>4390</v>
      </c>
      <c r="I1205" s="96">
        <v>260.42200000000003</v>
      </c>
      <c r="J1205" s="96" t="s">
        <v>78</v>
      </c>
      <c r="K1205" s="96">
        <v>44.23</v>
      </c>
      <c r="L1205" s="96">
        <v>27.338284000000002</v>
      </c>
      <c r="M1205" s="96">
        <v>-0.32293300000000003</v>
      </c>
      <c r="N1205" s="96">
        <v>27.836872</v>
      </c>
      <c r="O1205" s="96">
        <v>-2.1082540000000001</v>
      </c>
      <c r="P1205" s="96">
        <v>593520</v>
      </c>
      <c r="Q1205" s="96">
        <v>657580</v>
      </c>
      <c r="R1205" s="96">
        <v>0.9</v>
      </c>
      <c r="S1205" s="96">
        <v>16.138999999999999</v>
      </c>
      <c r="T1205" s="96">
        <v>7.3090000000000002</v>
      </c>
      <c r="U1205" s="96">
        <v>11.355651999999999</v>
      </c>
      <c r="V1205" s="148">
        <f t="shared" si="276"/>
        <v>2.3102377799919198</v>
      </c>
      <c r="W1205" s="98">
        <f t="shared" si="277"/>
        <v>27.522500000000001</v>
      </c>
      <c r="X1205" s="98">
        <f t="shared" si="278"/>
        <v>27.795000000000002</v>
      </c>
      <c r="Y1205" s="103">
        <f t="shared" si="279"/>
        <v>26.704999999999998</v>
      </c>
      <c r="Z1205" s="103">
        <f t="shared" si="280"/>
        <v>27.836872</v>
      </c>
      <c r="AA1205" s="103">
        <f t="shared" si="281"/>
        <v>26.16</v>
      </c>
      <c r="AB1205" s="96"/>
      <c r="AC1205" s="96"/>
      <c r="AD1205" s="96">
        <v>25.83</v>
      </c>
      <c r="AE1205" s="96">
        <f t="shared" si="282"/>
        <v>0</v>
      </c>
      <c r="AF1205" s="96">
        <f t="shared" si="289"/>
        <v>0.94788990825688069</v>
      </c>
      <c r="AG1205" s="96"/>
      <c r="AH1205" s="103">
        <f>IF(AND(M1205&lt;Variables!$G$6,M1205&gt;Variables!$G$5),0,1)</f>
        <v>1</v>
      </c>
      <c r="AI1205" s="103">
        <f t="shared" si="283"/>
        <v>1</v>
      </c>
      <c r="AJ1205" s="103">
        <f>IF(I1205&gt;Variables!$G$7,0,1)</f>
        <v>0</v>
      </c>
      <c r="AK1205" s="103">
        <f>IF(F1205&gt;Variables!$G$8,0,1)</f>
        <v>0</v>
      </c>
      <c r="AL1205" s="103">
        <f>IF(G1205&gt;Variables!$G$9,0,1)</f>
        <v>1</v>
      </c>
      <c r="AM1205" s="103">
        <f>IF(AND(K1205&gt;Variables!$G$10,K1205&lt;Variables!$G$11),0,1)</f>
        <v>1</v>
      </c>
      <c r="AN1205" s="103">
        <f>IF(H1205&lt;Variables!$G$13,1,0)</f>
        <v>0</v>
      </c>
      <c r="AO1205" s="101">
        <f>IF(R1205&lt;Variables!$G$12,0,1)</f>
        <v>0</v>
      </c>
      <c r="AP1205" s="104">
        <f t="shared" si="290"/>
        <v>1</v>
      </c>
      <c r="AQ1205" s="104"/>
      <c r="AR1205" s="104"/>
      <c r="AS1205" s="104"/>
      <c r="AT1205" s="104">
        <v>1</v>
      </c>
      <c r="AU1205" s="104"/>
      <c r="AV1205" s="96" t="str">
        <f t="shared" si="284"/>
        <v/>
      </c>
      <c r="AW1205" s="96">
        <f t="shared" si="285"/>
        <v>1</v>
      </c>
      <c r="AX1205" s="96" t="str">
        <f t="shared" si="286"/>
        <v/>
      </c>
      <c r="AY1205" s="96">
        <f t="shared" si="287"/>
        <v>1</v>
      </c>
      <c r="AZ1205" s="96">
        <f t="shared" si="288"/>
        <v>2.3078493599919199</v>
      </c>
      <c r="BA1205" s="96"/>
      <c r="BB1205" s="96"/>
      <c r="BC1205" s="96"/>
      <c r="BD1205" s="96"/>
      <c r="BE1205"/>
      <c r="BF1205"/>
      <c r="BG1205"/>
      <c r="BH1205"/>
      <c r="BI1205"/>
    </row>
    <row r="1206" spans="1:61" ht="12.75" x14ac:dyDescent="0.2">
      <c r="A1206" s="96"/>
      <c r="B1206" s="96"/>
      <c r="C1206" s="135">
        <v>44333.430555555555</v>
      </c>
      <c r="D1206" s="96" t="s">
        <v>578</v>
      </c>
      <c r="E1206" s="96">
        <v>4.4800000000000004</v>
      </c>
      <c r="F1206" s="96">
        <v>31.47</v>
      </c>
      <c r="G1206" s="96">
        <v>4.67</v>
      </c>
      <c r="H1206" s="96">
        <v>-99999</v>
      </c>
      <c r="I1206" s="96">
        <v>-99999</v>
      </c>
      <c r="J1206" s="96" t="s">
        <v>78</v>
      </c>
      <c r="K1206" s="96">
        <v>47.55</v>
      </c>
      <c r="L1206" s="96">
        <v>4.5538150000000002</v>
      </c>
      <c r="M1206" s="96">
        <v>-1.620949</v>
      </c>
      <c r="N1206" s="96">
        <v>4.5687620000000004</v>
      </c>
      <c r="O1206" s="96">
        <v>-1.942796</v>
      </c>
      <c r="P1206" s="96">
        <v>23250000</v>
      </c>
      <c r="Q1206" s="96" t="s">
        <v>169</v>
      </c>
      <c r="R1206" s="96" t="s">
        <v>169</v>
      </c>
      <c r="S1206" s="96">
        <v>16.138999999999999</v>
      </c>
      <c r="T1206" s="96">
        <v>7.3090000000000002</v>
      </c>
      <c r="U1206" s="96">
        <v>11.355651999999999</v>
      </c>
      <c r="V1206" s="148">
        <f t="shared" si="276"/>
        <v>2.3722934872556003</v>
      </c>
      <c r="W1206" s="101">
        <f t="shared" si="277"/>
        <v>4.5248000000000008</v>
      </c>
      <c r="X1206" s="101">
        <f t="shared" si="278"/>
        <v>4.5696000000000003</v>
      </c>
      <c r="Y1206" s="96">
        <f t="shared" si="279"/>
        <v>4.3904000000000005</v>
      </c>
      <c r="Z1206" s="96">
        <f t="shared" si="280"/>
        <v>4.5687620000000004</v>
      </c>
      <c r="AA1206" s="96">
        <f t="shared" si="281"/>
        <v>4.3008000000000006</v>
      </c>
      <c r="AB1206" s="96"/>
      <c r="AC1206" s="96">
        <v>4.59</v>
      </c>
      <c r="AD1206" s="96"/>
      <c r="AE1206" s="101">
        <f t="shared" si="282"/>
        <v>1.0245535714285714</v>
      </c>
      <c r="AF1206" s="96">
        <f t="shared" si="289"/>
        <v>0</v>
      </c>
      <c r="AG1206" s="96"/>
      <c r="AH1206" s="101">
        <f>IF(AND(M1206&lt;Variables!$G$6,M1206&gt;Variables!$G$5),0,1)</f>
        <v>1</v>
      </c>
      <c r="AI1206" s="101">
        <f t="shared" si="283"/>
        <v>1</v>
      </c>
      <c r="AJ1206" s="101">
        <f>IF(I1206&gt;Variables!$G$7,0,1)</f>
        <v>1</v>
      </c>
      <c r="AK1206" s="101">
        <f>IF(F1206&gt;Variables!$G$8,0,1)</f>
        <v>0</v>
      </c>
      <c r="AL1206" s="101">
        <f>IF(G1206&gt;Variables!$G$9,0,1)</f>
        <v>1</v>
      </c>
      <c r="AM1206" s="101">
        <f>IF(AND(K1206&gt;Variables!$G$10,K1206&lt;Variables!$G$11),0,1)</f>
        <v>1</v>
      </c>
      <c r="AN1206" s="103">
        <f>IF(H1206&lt;Variables!$G$13,1,0)</f>
        <v>1</v>
      </c>
      <c r="AO1206" s="101">
        <f>IF(R1206&lt;Variables!$G$12,0,1)</f>
        <v>1</v>
      </c>
      <c r="AP1206" s="102">
        <f t="shared" si="290"/>
        <v>1</v>
      </c>
      <c r="AQ1206" s="102"/>
      <c r="AR1206" s="102">
        <v>1</v>
      </c>
      <c r="AS1206" s="102"/>
      <c r="AT1206" s="102"/>
      <c r="AU1206" s="102"/>
      <c r="AV1206" s="96">
        <f t="shared" si="284"/>
        <v>3</v>
      </c>
      <c r="AW1206" s="96" t="str">
        <f t="shared" si="285"/>
        <v/>
      </c>
      <c r="AX1206" s="96" t="str">
        <f t="shared" si="286"/>
        <v/>
      </c>
      <c r="AY1206" s="96">
        <f t="shared" si="287"/>
        <v>3</v>
      </c>
      <c r="AZ1206" s="96">
        <f t="shared" si="288"/>
        <v>2.3697257872556001</v>
      </c>
      <c r="BA1206" s="96"/>
      <c r="BB1206" s="96"/>
      <c r="BC1206" s="96"/>
      <c r="BD1206" s="96"/>
      <c r="BE1206"/>
      <c r="BF1206"/>
      <c r="BG1206"/>
      <c r="BH1206"/>
      <c r="BI1206"/>
    </row>
    <row r="1207" spans="1:61" ht="12.75" x14ac:dyDescent="0.2">
      <c r="A1207" s="96"/>
      <c r="B1207" s="96"/>
      <c r="C1207" s="135">
        <v>44333.430555555555</v>
      </c>
      <c r="D1207" s="96" t="s">
        <v>173</v>
      </c>
      <c r="E1207" s="96">
        <v>144.68</v>
      </c>
      <c r="F1207" s="96">
        <v>15.06</v>
      </c>
      <c r="G1207" s="96">
        <v>13.94</v>
      </c>
      <c r="H1207" s="96">
        <v>2230</v>
      </c>
      <c r="I1207" s="96">
        <v>190.66399999999999</v>
      </c>
      <c r="J1207" s="96" t="s">
        <v>76</v>
      </c>
      <c r="K1207" s="96">
        <v>70.14</v>
      </c>
      <c r="L1207" s="96">
        <v>142.67271500000001</v>
      </c>
      <c r="M1207" s="96">
        <v>1.4069160000000001</v>
      </c>
      <c r="N1207" s="96">
        <v>139.59784500000001</v>
      </c>
      <c r="O1207" s="96">
        <v>3.640568</v>
      </c>
      <c r="P1207" s="96">
        <v>242785</v>
      </c>
      <c r="Q1207" s="96">
        <v>321601</v>
      </c>
      <c r="R1207" s="96">
        <v>0.75</v>
      </c>
      <c r="S1207" s="96">
        <v>16.138999999999999</v>
      </c>
      <c r="T1207" s="96">
        <v>7.3090000000000002</v>
      </c>
      <c r="U1207" s="96">
        <v>11.355651999999999</v>
      </c>
      <c r="V1207" s="148">
        <f t="shared" si="276"/>
        <v>2.45723827156288</v>
      </c>
      <c r="W1207" s="96">
        <f t="shared" si="277"/>
        <v>146.1268</v>
      </c>
      <c r="X1207" s="96">
        <f t="shared" si="278"/>
        <v>147.5736</v>
      </c>
      <c r="Y1207" s="105">
        <f t="shared" si="279"/>
        <v>141.78640000000001</v>
      </c>
      <c r="Z1207" s="105">
        <f t="shared" si="280"/>
        <v>139.59784500000001</v>
      </c>
      <c r="AA1207" s="105">
        <f t="shared" si="281"/>
        <v>138.89279999999999</v>
      </c>
      <c r="AB1207" s="96"/>
      <c r="AC1207" s="96">
        <v>147.46</v>
      </c>
      <c r="AD1207" s="96">
        <v>142.11000000000001</v>
      </c>
      <c r="AE1207" s="97">
        <f t="shared" si="282"/>
        <v>1.0192148189106995</v>
      </c>
      <c r="AF1207" s="96">
        <f t="shared" si="289"/>
        <v>0.98223666021564837</v>
      </c>
      <c r="AG1207" s="96"/>
      <c r="AH1207" s="105">
        <f>IF(AND(M1207&lt;Variables!$G$6,M1207&gt;Variables!$G$5),0,1)</f>
        <v>1</v>
      </c>
      <c r="AI1207" s="105">
        <f t="shared" si="283"/>
        <v>0</v>
      </c>
      <c r="AJ1207" s="105">
        <f>IF(I1207&gt;Variables!$G$7,0,1)</f>
        <v>0</v>
      </c>
      <c r="AK1207" s="105">
        <f>IF(F1207&gt;Variables!$G$8,0,1)</f>
        <v>0</v>
      </c>
      <c r="AL1207" s="105">
        <f>IF(G1207&gt;Variables!$G$9,0,1)</f>
        <v>0</v>
      </c>
      <c r="AM1207" s="105">
        <f>IF(AND(K1207&gt;Variables!$G$10,K1207&lt;Variables!$G$11),0,1)</f>
        <v>0</v>
      </c>
      <c r="AN1207" s="103">
        <f>IF(H1207&lt;Variables!$G$13,1,0)</f>
        <v>1</v>
      </c>
      <c r="AO1207" s="101">
        <f>IF(R1207&lt;Variables!$G$12,0,1)</f>
        <v>0</v>
      </c>
      <c r="AP1207" s="106">
        <f t="shared" si="290"/>
        <v>0</v>
      </c>
      <c r="AQ1207" s="106"/>
      <c r="AR1207" s="106"/>
      <c r="AS1207" s="106"/>
      <c r="AT1207" s="106"/>
      <c r="AU1207" s="106">
        <v>1</v>
      </c>
      <c r="AV1207" s="96">
        <f t="shared" si="284"/>
        <v>3</v>
      </c>
      <c r="AW1207" s="96" t="str">
        <f t="shared" si="285"/>
        <v/>
      </c>
      <c r="AX1207" s="96" t="str">
        <f t="shared" si="286"/>
        <v/>
      </c>
      <c r="AY1207" s="96">
        <f t="shared" si="287"/>
        <v>3</v>
      </c>
      <c r="AZ1207" s="96">
        <f t="shared" si="288"/>
        <v>2.4534507115628799</v>
      </c>
      <c r="BA1207" s="96"/>
      <c r="BB1207" s="96"/>
      <c r="BC1207" s="96"/>
      <c r="BD1207" s="96"/>
      <c r="BE1207"/>
      <c r="BF1207"/>
      <c r="BG1207"/>
      <c r="BH1207"/>
      <c r="BI1207"/>
    </row>
    <row r="1208" spans="1:61" ht="12.75" x14ac:dyDescent="0.2">
      <c r="A1208" s="96"/>
      <c r="B1208" s="96"/>
      <c r="C1208" s="135">
        <v>44333.430555555555</v>
      </c>
      <c r="D1208" s="96" t="s">
        <v>579</v>
      </c>
      <c r="E1208" s="96">
        <v>55.32</v>
      </c>
      <c r="F1208" s="96">
        <v>6.34</v>
      </c>
      <c r="G1208" s="96">
        <v>7.38</v>
      </c>
      <c r="H1208" s="96">
        <v>2650</v>
      </c>
      <c r="I1208" s="96">
        <v>295.63200000000001</v>
      </c>
      <c r="J1208" s="96" t="s">
        <v>78</v>
      </c>
      <c r="K1208" s="96">
        <v>73.86</v>
      </c>
      <c r="L1208" s="96">
        <v>54.601111000000003</v>
      </c>
      <c r="M1208" s="96">
        <v>1.3166199999999999</v>
      </c>
      <c r="N1208" s="96">
        <v>54.094470000000001</v>
      </c>
      <c r="O1208" s="96">
        <v>2.265536</v>
      </c>
      <c r="P1208" s="96">
        <v>113379</v>
      </c>
      <c r="Q1208" s="96">
        <v>926906</v>
      </c>
      <c r="R1208" s="96">
        <v>0.12</v>
      </c>
      <c r="S1208" s="96">
        <v>16.138999999999999</v>
      </c>
      <c r="T1208" s="96">
        <v>7.3090000000000002</v>
      </c>
      <c r="U1208" s="96">
        <v>11.355651999999999</v>
      </c>
      <c r="V1208" s="148">
        <f t="shared" si="276"/>
        <v>2.4892322503584001</v>
      </c>
      <c r="W1208" s="96">
        <f t="shared" si="277"/>
        <v>55.873200000000004</v>
      </c>
      <c r="X1208" s="96">
        <f t="shared" si="278"/>
        <v>56.426400000000001</v>
      </c>
      <c r="Y1208" s="105">
        <f t="shared" si="279"/>
        <v>54.2136</v>
      </c>
      <c r="Z1208" s="105">
        <f t="shared" si="280"/>
        <v>54.094470000000001</v>
      </c>
      <c r="AA1208" s="105">
        <f t="shared" si="281"/>
        <v>53.107199999999999</v>
      </c>
      <c r="AB1208" s="96"/>
      <c r="AC1208" s="96">
        <v>55.67</v>
      </c>
      <c r="AD1208" s="96">
        <v>54.19</v>
      </c>
      <c r="AE1208" s="96">
        <f t="shared" si="282"/>
        <v>1.0063268257411424</v>
      </c>
      <c r="AF1208" s="96">
        <f t="shared" si="289"/>
        <v>0.97957339117859721</v>
      </c>
      <c r="AG1208" s="96"/>
      <c r="AH1208" s="105">
        <f>IF(AND(M1208&lt;Variables!$G$6,M1208&gt;Variables!$G$5),0,1)</f>
        <v>1</v>
      </c>
      <c r="AI1208" s="105">
        <f t="shared" si="283"/>
        <v>0</v>
      </c>
      <c r="AJ1208" s="105">
        <f>IF(I1208&gt;Variables!$G$7,0,1)</f>
        <v>0</v>
      </c>
      <c r="AK1208" s="105">
        <f>IF(F1208&gt;Variables!$G$8,0,1)</f>
        <v>1</v>
      </c>
      <c r="AL1208" s="105">
        <f>IF(G1208&gt;Variables!$G$9,0,1)</f>
        <v>1</v>
      </c>
      <c r="AM1208" s="105">
        <f>IF(AND(K1208&gt;Variables!$G$10,K1208&lt;Variables!$G$11),0,1)</f>
        <v>0</v>
      </c>
      <c r="AN1208" s="103">
        <f>IF(H1208&lt;Variables!$G$13,1,0)</f>
        <v>0</v>
      </c>
      <c r="AO1208" s="101">
        <f>IF(R1208&lt;Variables!$G$12,0,1)</f>
        <v>0</v>
      </c>
      <c r="AP1208" s="106">
        <f t="shared" si="290"/>
        <v>1</v>
      </c>
      <c r="AQ1208" s="106"/>
      <c r="AR1208" s="106"/>
      <c r="AS1208" s="106"/>
      <c r="AT1208" s="106"/>
      <c r="AU1208" s="106">
        <v>1</v>
      </c>
      <c r="AV1208" s="96" t="str">
        <f t="shared" si="284"/>
        <v/>
      </c>
      <c r="AW1208" s="96" t="str">
        <f t="shared" si="285"/>
        <v/>
      </c>
      <c r="AX1208" s="96">
        <f t="shared" si="286"/>
        <v>2</v>
      </c>
      <c r="AY1208" s="96">
        <f t="shared" si="287"/>
        <v>2</v>
      </c>
      <c r="AZ1208" s="96">
        <f t="shared" si="288"/>
        <v>2.4852438103584</v>
      </c>
      <c r="BA1208" s="96"/>
      <c r="BB1208" s="96"/>
      <c r="BC1208" s="96"/>
      <c r="BD1208" s="96"/>
      <c r="BE1208"/>
      <c r="BF1208"/>
      <c r="BG1208"/>
      <c r="BH1208"/>
      <c r="BI1208"/>
    </row>
    <row r="1209" spans="1:61" ht="12.75" x14ac:dyDescent="0.2">
      <c r="A1209" s="96"/>
      <c r="B1209" s="96"/>
      <c r="C1209" s="135">
        <v>44333.430555555555</v>
      </c>
      <c r="D1209" s="96" t="s">
        <v>375</v>
      </c>
      <c r="E1209" s="96">
        <v>8.23</v>
      </c>
      <c r="F1209" s="96">
        <v>8.5500000000000007</v>
      </c>
      <c r="G1209" s="96">
        <v>6.47</v>
      </c>
      <c r="H1209" s="96">
        <v>3820</v>
      </c>
      <c r="I1209" s="96">
        <v>6.6760000000000002</v>
      </c>
      <c r="J1209" s="96" t="s">
        <v>78</v>
      </c>
      <c r="K1209" s="96">
        <v>85.57</v>
      </c>
      <c r="L1209" s="96">
        <v>8.0405800000000003</v>
      </c>
      <c r="M1209" s="96">
        <v>2.3557999999999999</v>
      </c>
      <c r="N1209" s="96">
        <v>7.9078039999999996</v>
      </c>
      <c r="O1209" s="96">
        <v>4.0744069999999999</v>
      </c>
      <c r="P1209" s="96">
        <v>4049000</v>
      </c>
      <c r="Q1209" s="96">
        <v>9297000</v>
      </c>
      <c r="R1209" s="96">
        <v>0.44</v>
      </c>
      <c r="S1209" s="96">
        <v>16.138999999999999</v>
      </c>
      <c r="T1209" s="96">
        <v>7.3090000000000002</v>
      </c>
      <c r="U1209" s="96">
        <v>11.355651999999999</v>
      </c>
      <c r="V1209" s="148">
        <f t="shared" si="276"/>
        <v>2.4322521122719998</v>
      </c>
      <c r="W1209" s="101">
        <f t="shared" si="277"/>
        <v>8.3123000000000005</v>
      </c>
      <c r="X1209" s="101">
        <f t="shared" si="278"/>
        <v>8.3946000000000005</v>
      </c>
      <c r="Y1209" s="96">
        <f t="shared" si="279"/>
        <v>8.0654000000000003</v>
      </c>
      <c r="Z1209" s="96">
        <f t="shared" si="280"/>
        <v>7.9078039999999996</v>
      </c>
      <c r="AA1209" s="96">
        <f t="shared" si="281"/>
        <v>7.9008000000000003</v>
      </c>
      <c r="AB1209" s="96"/>
      <c r="AC1209" s="96">
        <v>8.5399999999999991</v>
      </c>
      <c r="AD1209" s="96">
        <v>8.17</v>
      </c>
      <c r="AE1209" s="101">
        <f t="shared" si="282"/>
        <v>1.0376670716889427</v>
      </c>
      <c r="AF1209" s="96">
        <f t="shared" si="289"/>
        <v>0.99270959902794653</v>
      </c>
      <c r="AG1209" s="96"/>
      <c r="AH1209" s="101">
        <f>IF(AND(M1209&lt;Variables!$G$6,M1209&gt;Variables!$G$5),0,1)</f>
        <v>1</v>
      </c>
      <c r="AI1209" s="101">
        <f t="shared" si="283"/>
        <v>0</v>
      </c>
      <c r="AJ1209" s="101">
        <f>IF(I1209&gt;Variables!$G$7,0,1)</f>
        <v>0</v>
      </c>
      <c r="AK1209" s="101">
        <f>IF(F1209&gt;Variables!$G$8,0,1)</f>
        <v>1</v>
      </c>
      <c r="AL1209" s="101">
        <f>IF(G1209&gt;Variables!$G$9,0,1)</f>
        <v>1</v>
      </c>
      <c r="AM1209" s="101">
        <f>IF(AND(K1209&gt;Variables!$G$10,K1209&lt;Variables!$G$11),0,1)</f>
        <v>1</v>
      </c>
      <c r="AN1209" s="103">
        <f>IF(H1209&lt;Variables!$G$13,1,0)</f>
        <v>0</v>
      </c>
      <c r="AO1209" s="101">
        <f>IF(R1209&lt;Variables!$G$12,0,1)</f>
        <v>0</v>
      </c>
      <c r="AP1209" s="102">
        <f t="shared" si="290"/>
        <v>1</v>
      </c>
      <c r="AQ1209" s="101"/>
      <c r="AR1209" s="101">
        <v>1</v>
      </c>
      <c r="AS1209" s="101"/>
      <c r="AT1209" s="101"/>
      <c r="AU1209" s="101"/>
      <c r="AV1209" s="96">
        <f t="shared" si="284"/>
        <v>3</v>
      </c>
      <c r="AW1209" s="96" t="str">
        <f t="shared" si="285"/>
        <v/>
      </c>
      <c r="AX1209" s="96" t="str">
        <f t="shared" si="286"/>
        <v/>
      </c>
      <c r="AY1209" s="96">
        <f t="shared" si="287"/>
        <v>3</v>
      </c>
      <c r="AZ1209" s="96">
        <f t="shared" si="288"/>
        <v>2.4276313322719996</v>
      </c>
      <c r="BA1209" s="96"/>
      <c r="BB1209" s="96"/>
      <c r="BC1209" s="96"/>
      <c r="BD1209" s="96"/>
      <c r="BE1209"/>
      <c r="BF1209"/>
      <c r="BG1209"/>
      <c r="BH1209"/>
      <c r="BI1209"/>
    </row>
    <row r="1210" spans="1:61" ht="12.75" x14ac:dyDescent="0.2">
      <c r="A1210" s="96"/>
      <c r="B1210" s="96"/>
      <c r="C1210" s="135">
        <v>44333.430555555555</v>
      </c>
      <c r="D1210" s="96" t="s">
        <v>581</v>
      </c>
      <c r="E1210" s="96">
        <v>5.39</v>
      </c>
      <c r="F1210" s="96">
        <v>7.52</v>
      </c>
      <c r="G1210" s="96">
        <v>4.8600000000000003</v>
      </c>
      <c r="H1210" s="96">
        <v>2900</v>
      </c>
      <c r="I1210" s="96">
        <v>109.03700000000001</v>
      </c>
      <c r="J1210" s="96" t="s">
        <v>76</v>
      </c>
      <c r="K1210" s="96">
        <v>81.58</v>
      </c>
      <c r="L1210" s="96">
        <v>5.2977100000000004</v>
      </c>
      <c r="M1210" s="96">
        <v>1.742073</v>
      </c>
      <c r="N1210" s="96">
        <v>5.2474800000000004</v>
      </c>
      <c r="O1210" s="96">
        <v>2.7159629999999999</v>
      </c>
      <c r="P1210" s="96">
        <v>2166000</v>
      </c>
      <c r="Q1210" s="96">
        <v>5473000</v>
      </c>
      <c r="R1210" s="96">
        <v>0.4</v>
      </c>
      <c r="S1210" s="96">
        <v>16.138999999999999</v>
      </c>
      <c r="T1210" s="96">
        <v>7.3090000000000002</v>
      </c>
      <c r="U1210" s="96">
        <v>11.355651999999999</v>
      </c>
      <c r="V1210" s="148">
        <f t="shared" si="276"/>
        <v>2.4899925484980798</v>
      </c>
      <c r="W1210" s="97">
        <f t="shared" si="277"/>
        <v>5.4438999999999993</v>
      </c>
      <c r="X1210" s="96">
        <f t="shared" si="278"/>
        <v>5.4977999999999998</v>
      </c>
      <c r="Y1210" s="96">
        <f t="shared" si="279"/>
        <v>5.2821999999999996</v>
      </c>
      <c r="Z1210" s="96">
        <f t="shared" si="280"/>
        <v>5.2474800000000004</v>
      </c>
      <c r="AA1210" s="96">
        <f t="shared" si="281"/>
        <v>5.1743999999999994</v>
      </c>
      <c r="AB1210" s="96"/>
      <c r="AC1210" s="96">
        <v>5.47</v>
      </c>
      <c r="AD1210" s="96">
        <v>5.33</v>
      </c>
      <c r="AE1210" s="97">
        <f t="shared" si="282"/>
        <v>1.0148423005565863</v>
      </c>
      <c r="AF1210" s="96">
        <f t="shared" si="289"/>
        <v>0.98886827458256032</v>
      </c>
      <c r="AG1210" s="96"/>
      <c r="AH1210" s="97">
        <f>IF(AND(M1210&lt;Variables!$G$6,M1210&gt;Variables!$G$5),0,1)</f>
        <v>1</v>
      </c>
      <c r="AI1210" s="97">
        <f t="shared" si="283"/>
        <v>0</v>
      </c>
      <c r="AJ1210" s="97">
        <f>IF(I1210&gt;Variables!$G$7,0,1)</f>
        <v>0</v>
      </c>
      <c r="AK1210" s="97">
        <f>IF(F1210&gt;Variables!$G$8,0,1)</f>
        <v>1</v>
      </c>
      <c r="AL1210" s="97">
        <f>IF(G1210&gt;Variables!$G$9,0,1)</f>
        <v>1</v>
      </c>
      <c r="AM1210" s="97">
        <f>IF(AND(K1210&gt;Variables!$G$10,K1210&lt;Variables!$G$11),0,1)</f>
        <v>1</v>
      </c>
      <c r="AN1210" s="103">
        <f>IF(H1210&lt;Variables!$G$13,1,0)</f>
        <v>0</v>
      </c>
      <c r="AO1210" s="101">
        <f>IF(R1210&lt;Variables!$G$12,0,1)</f>
        <v>0</v>
      </c>
      <c r="AP1210" s="99">
        <f t="shared" si="290"/>
        <v>0</v>
      </c>
      <c r="AQ1210" s="97"/>
      <c r="AR1210" s="97"/>
      <c r="AS1210" s="97">
        <v>1</v>
      </c>
      <c r="AT1210" s="97"/>
      <c r="AU1210" s="97"/>
      <c r="AV1210" s="96">
        <f t="shared" si="284"/>
        <v>3</v>
      </c>
      <c r="AW1210" s="96" t="str">
        <f t="shared" si="285"/>
        <v/>
      </c>
      <c r="AX1210" s="96" t="str">
        <f t="shared" si="286"/>
        <v/>
      </c>
      <c r="AY1210" s="96">
        <f t="shared" si="287"/>
        <v>3</v>
      </c>
      <c r="AZ1210" s="96">
        <f t="shared" si="288"/>
        <v>2.4855872284980798</v>
      </c>
      <c r="BA1210" s="96"/>
      <c r="BB1210" s="96"/>
      <c r="BC1210" s="96"/>
      <c r="BD1210" s="96"/>
      <c r="BE1210"/>
      <c r="BF1210"/>
      <c r="BG1210"/>
      <c r="BH1210"/>
      <c r="BI1210"/>
    </row>
    <row r="1211" spans="1:61" ht="12.75" x14ac:dyDescent="0.2">
      <c r="A1211" s="96"/>
      <c r="B1211" s="96"/>
      <c r="C1211" s="135">
        <v>44333.430555555555</v>
      </c>
      <c r="D1211" s="96" t="s">
        <v>582</v>
      </c>
      <c r="E1211" s="96">
        <v>16.57</v>
      </c>
      <c r="F1211" s="96">
        <v>9.81</v>
      </c>
      <c r="G1211" s="96">
        <v>4.67</v>
      </c>
      <c r="H1211" s="96">
        <v>5540</v>
      </c>
      <c r="I1211" s="96">
        <v>-79.355000000000004</v>
      </c>
      <c r="J1211" s="96" t="s">
        <v>76</v>
      </c>
      <c r="K1211" s="96">
        <v>72.319999999999993</v>
      </c>
      <c r="L1211" s="96">
        <v>16.099668000000001</v>
      </c>
      <c r="M1211" s="96">
        <v>2.9213740000000001</v>
      </c>
      <c r="N1211" s="96">
        <v>16.044139999999999</v>
      </c>
      <c r="O1211" s="96">
        <v>3.2775829999999999</v>
      </c>
      <c r="P1211" s="96">
        <v>299309</v>
      </c>
      <c r="Q1211" s="96">
        <v>1393000</v>
      </c>
      <c r="R1211" s="96">
        <v>0.21</v>
      </c>
      <c r="S1211" s="96">
        <v>16.138999999999999</v>
      </c>
      <c r="T1211" s="96">
        <v>7.3090000000000002</v>
      </c>
      <c r="U1211" s="96">
        <v>11.355651999999999</v>
      </c>
      <c r="V1211" s="148">
        <f t="shared" si="276"/>
        <v>2.3339672405401597</v>
      </c>
      <c r="W1211" s="101">
        <f t="shared" si="277"/>
        <v>16.735700000000001</v>
      </c>
      <c r="X1211" s="101">
        <f t="shared" si="278"/>
        <v>16.901399999999999</v>
      </c>
      <c r="Y1211" s="96">
        <f t="shared" si="279"/>
        <v>16.238600000000002</v>
      </c>
      <c r="Z1211" s="96">
        <f t="shared" si="280"/>
        <v>16.044139999999999</v>
      </c>
      <c r="AA1211" s="96">
        <f t="shared" si="281"/>
        <v>15.9072</v>
      </c>
      <c r="AB1211" s="96"/>
      <c r="AC1211" s="96">
        <v>17.32</v>
      </c>
      <c r="AD1211" s="96">
        <v>16.489999999999998</v>
      </c>
      <c r="AE1211" s="101">
        <f t="shared" si="282"/>
        <v>1.0452625226312613</v>
      </c>
      <c r="AF1211" s="96">
        <f t="shared" si="289"/>
        <v>0.99517199758599872</v>
      </c>
      <c r="AG1211" s="96"/>
      <c r="AH1211" s="101">
        <f>IF(AND(M1211&lt;Variables!$G$6,M1211&gt;Variables!$G$5),0,1)</f>
        <v>1</v>
      </c>
      <c r="AI1211" s="101">
        <f t="shared" si="283"/>
        <v>0</v>
      </c>
      <c r="AJ1211" s="101">
        <f>IF(I1211&gt;Variables!$G$7,0,1)</f>
        <v>1</v>
      </c>
      <c r="AK1211" s="101">
        <f>IF(F1211&gt;Variables!$G$8,0,1)</f>
        <v>0</v>
      </c>
      <c r="AL1211" s="101">
        <f>IF(G1211&gt;Variables!$G$9,0,1)</f>
        <v>1</v>
      </c>
      <c r="AM1211" s="101">
        <f>IF(AND(K1211&gt;Variables!$G$10,K1211&lt;Variables!$G$11),0,1)</f>
        <v>0</v>
      </c>
      <c r="AN1211" s="103">
        <f>IF(H1211&lt;Variables!$G$13,1,0)</f>
        <v>0</v>
      </c>
      <c r="AO1211" s="101">
        <f>IF(R1211&lt;Variables!$G$12,0,1)</f>
        <v>0</v>
      </c>
      <c r="AP1211" s="102">
        <f t="shared" si="290"/>
        <v>0</v>
      </c>
      <c r="AQ1211" s="101"/>
      <c r="AR1211" s="101">
        <v>1</v>
      </c>
      <c r="AS1211" s="101"/>
      <c r="AT1211" s="101"/>
      <c r="AU1211" s="101"/>
      <c r="AV1211" s="96">
        <f t="shared" si="284"/>
        <v>3</v>
      </c>
      <c r="AW1211" s="96" t="str">
        <f t="shared" si="285"/>
        <v/>
      </c>
      <c r="AX1211" s="96" t="str">
        <f t="shared" si="286"/>
        <v/>
      </c>
      <c r="AY1211" s="96">
        <f t="shared" si="287"/>
        <v>3</v>
      </c>
      <c r="AZ1211" s="96">
        <f t="shared" si="288"/>
        <v>2.33006196054016</v>
      </c>
      <c r="BA1211" s="96"/>
      <c r="BB1211" s="96"/>
      <c r="BC1211" s="96"/>
      <c r="BD1211" s="96"/>
      <c r="BE1211"/>
      <c r="BF1211"/>
      <c r="BG1211"/>
      <c r="BH1211"/>
      <c r="BI1211"/>
    </row>
    <row r="1212" spans="1:61" ht="12.75" x14ac:dyDescent="0.2">
      <c r="A1212" s="96"/>
      <c r="B1212" s="96"/>
      <c r="C1212" s="135">
        <v>44333.430555555555</v>
      </c>
      <c r="D1212" s="96" t="s">
        <v>497</v>
      </c>
      <c r="E1212" s="96">
        <v>7.875</v>
      </c>
      <c r="F1212" s="96">
        <v>5.92</v>
      </c>
      <c r="G1212" s="96">
        <v>6.13</v>
      </c>
      <c r="H1212" s="96">
        <v>4780</v>
      </c>
      <c r="I1212" s="96">
        <v>0.01</v>
      </c>
      <c r="J1212" s="96" t="s">
        <v>76</v>
      </c>
      <c r="K1212" s="96">
        <v>69.14</v>
      </c>
      <c r="L1212" s="96">
        <v>7.8183150000000001</v>
      </c>
      <c r="M1212" s="96">
        <v>0.72502800000000001</v>
      </c>
      <c r="N1212" s="96">
        <v>7.720688</v>
      </c>
      <c r="O1212" s="96">
        <v>1.9986790000000001</v>
      </c>
      <c r="P1212" s="96">
        <v>318080</v>
      </c>
      <c r="Q1212" s="96">
        <v>2301000</v>
      </c>
      <c r="R1212" s="96">
        <v>0.14000000000000001</v>
      </c>
      <c r="S1212" s="96">
        <v>16.138999999999999</v>
      </c>
      <c r="T1212" s="96">
        <v>7.3090000000000002</v>
      </c>
      <c r="U1212" s="96">
        <v>11.355651999999999</v>
      </c>
      <c r="V1212" s="148">
        <f t="shared" si="276"/>
        <v>2.5063627922630398</v>
      </c>
      <c r="W1212" s="97">
        <f t="shared" si="277"/>
        <v>7.9537500000000003</v>
      </c>
      <c r="X1212" s="96">
        <f t="shared" si="278"/>
        <v>8.0325000000000006</v>
      </c>
      <c r="Y1212" s="96">
        <f t="shared" si="279"/>
        <v>7.7175000000000002</v>
      </c>
      <c r="Z1212" s="96">
        <f t="shared" si="280"/>
        <v>7.720688</v>
      </c>
      <c r="AA1212" s="96">
        <f t="shared" si="281"/>
        <v>7.56</v>
      </c>
      <c r="AB1212" s="96"/>
      <c r="AC1212" s="96">
        <v>7.99</v>
      </c>
      <c r="AD1212" s="96">
        <v>7.77</v>
      </c>
      <c r="AE1212" s="97">
        <f t="shared" si="282"/>
        <v>1.0146031746031747</v>
      </c>
      <c r="AF1212" s="96">
        <f t="shared" si="289"/>
        <v>0.98666666666666658</v>
      </c>
      <c r="AG1212" s="96"/>
      <c r="AH1212" s="97">
        <f>IF(AND(M1212&lt;Variables!$G$6,M1212&gt;Variables!$G$5),0,1)</f>
        <v>1</v>
      </c>
      <c r="AI1212" s="97">
        <f t="shared" si="283"/>
        <v>0</v>
      </c>
      <c r="AJ1212" s="97">
        <f>IF(I1212&gt;Variables!$G$7,0,1)</f>
        <v>0</v>
      </c>
      <c r="AK1212" s="97">
        <f>IF(F1212&gt;Variables!$G$8,0,1)</f>
        <v>1</v>
      </c>
      <c r="AL1212" s="97">
        <f>IF(G1212&gt;Variables!$G$9,0,1)</f>
        <v>1</v>
      </c>
      <c r="AM1212" s="97">
        <f>IF(AND(K1212&gt;Variables!$G$10,K1212&lt;Variables!$G$11),0,1)</f>
        <v>0</v>
      </c>
      <c r="AN1212" s="103">
        <f>IF(H1212&lt;Variables!$G$13,1,0)</f>
        <v>0</v>
      </c>
      <c r="AO1212" s="101">
        <f>IF(R1212&lt;Variables!$G$12,0,1)</f>
        <v>0</v>
      </c>
      <c r="AP1212" s="99">
        <f t="shared" si="290"/>
        <v>0</v>
      </c>
      <c r="AQ1212" s="97"/>
      <c r="AR1212" s="97"/>
      <c r="AS1212" s="97">
        <v>1</v>
      </c>
      <c r="AT1212" s="97"/>
      <c r="AU1212" s="97"/>
      <c r="AV1212" s="96">
        <f t="shared" si="284"/>
        <v>3</v>
      </c>
      <c r="AW1212" s="96" t="str">
        <f t="shared" si="285"/>
        <v/>
      </c>
      <c r="AX1212" s="96" t="str">
        <f t="shared" si="286"/>
        <v/>
      </c>
      <c r="AY1212" s="96">
        <f t="shared" si="287"/>
        <v>3</v>
      </c>
      <c r="AZ1212" s="96">
        <f t="shared" si="288"/>
        <v>2.5026292322630397</v>
      </c>
      <c r="BA1212" s="96"/>
      <c r="BB1212" s="96"/>
      <c r="BC1212" s="96"/>
      <c r="BD1212" s="96"/>
      <c r="BE1212"/>
      <c r="BF1212"/>
      <c r="BG1212"/>
      <c r="BH1212"/>
      <c r="BI1212"/>
    </row>
    <row r="1213" spans="1:61" ht="12.75" x14ac:dyDescent="0.2">
      <c r="A1213" s="96"/>
      <c r="B1213" s="96"/>
      <c r="C1213" s="135">
        <v>44333.430555555555</v>
      </c>
      <c r="D1213" s="96" t="s">
        <v>461</v>
      </c>
      <c r="E1213" s="96">
        <v>13.035</v>
      </c>
      <c r="F1213" s="96">
        <v>7.74</v>
      </c>
      <c r="G1213" s="96">
        <v>6.58</v>
      </c>
      <c r="H1213" s="96">
        <v>4680</v>
      </c>
      <c r="I1213" s="96">
        <v>-75.411000000000001</v>
      </c>
      <c r="J1213" s="96" t="s">
        <v>78</v>
      </c>
      <c r="K1213" s="96">
        <v>61.88</v>
      </c>
      <c r="L1213" s="96">
        <v>12.91752</v>
      </c>
      <c r="M1213" s="96">
        <v>0.90946199999999999</v>
      </c>
      <c r="N1213" s="96">
        <v>12.8338</v>
      </c>
      <c r="O1213" s="96">
        <v>1.5677350000000001</v>
      </c>
      <c r="P1213" s="96">
        <v>4950000</v>
      </c>
      <c r="Q1213" s="96">
        <v>13521000</v>
      </c>
      <c r="R1213" s="96">
        <v>0.37</v>
      </c>
      <c r="S1213" s="96">
        <v>16.138999999999999</v>
      </c>
      <c r="T1213" s="96">
        <v>7.3090000000000002</v>
      </c>
      <c r="U1213" s="96">
        <v>11.355651999999999</v>
      </c>
      <c r="V1213" s="148">
        <f t="shared" si="276"/>
        <v>2.4352276560787196</v>
      </c>
      <c r="W1213" s="101">
        <f t="shared" si="277"/>
        <v>13.16535</v>
      </c>
      <c r="X1213" s="101">
        <f t="shared" si="278"/>
        <v>13.2957</v>
      </c>
      <c r="Y1213" s="96">
        <f t="shared" si="279"/>
        <v>12.7743</v>
      </c>
      <c r="Z1213" s="96">
        <f t="shared" si="280"/>
        <v>12.8338</v>
      </c>
      <c r="AA1213" s="96">
        <f t="shared" si="281"/>
        <v>12.5136</v>
      </c>
      <c r="AB1213" s="96"/>
      <c r="AC1213" s="96">
        <v>13.33</v>
      </c>
      <c r="AD1213" s="96"/>
      <c r="AE1213" s="101">
        <f t="shared" si="282"/>
        <v>1.0226313770617568</v>
      </c>
      <c r="AF1213" s="96">
        <f t="shared" si="289"/>
        <v>0</v>
      </c>
      <c r="AG1213" s="96"/>
      <c r="AH1213" s="101">
        <f>IF(AND(M1213&lt;Variables!$G$6,M1213&gt;Variables!$G$5),0,1)</f>
        <v>1</v>
      </c>
      <c r="AI1213" s="101">
        <f t="shared" si="283"/>
        <v>0</v>
      </c>
      <c r="AJ1213" s="101">
        <f>IF(I1213&gt;Variables!$G$7,0,1)</f>
        <v>1</v>
      </c>
      <c r="AK1213" s="101">
        <f>IF(F1213&gt;Variables!$G$8,0,1)</f>
        <v>1</v>
      </c>
      <c r="AL1213" s="101">
        <f>IF(G1213&gt;Variables!$G$9,0,1)</f>
        <v>1</v>
      </c>
      <c r="AM1213" s="101">
        <f>IF(AND(K1213&gt;Variables!$G$10,K1213&lt;Variables!$G$11),0,1)</f>
        <v>0</v>
      </c>
      <c r="AN1213" s="103">
        <f>IF(H1213&lt;Variables!$G$13,1,0)</f>
        <v>0</v>
      </c>
      <c r="AO1213" s="101">
        <f>IF(R1213&lt;Variables!$G$12,0,1)</f>
        <v>0</v>
      </c>
      <c r="AP1213" s="102">
        <f t="shared" si="290"/>
        <v>1</v>
      </c>
      <c r="AQ1213" s="101"/>
      <c r="AR1213" s="101">
        <v>1</v>
      </c>
      <c r="AS1213" s="101"/>
      <c r="AT1213" s="101"/>
      <c r="AU1213" s="101"/>
      <c r="AV1213" s="96">
        <f t="shared" si="284"/>
        <v>3</v>
      </c>
      <c r="AW1213" s="96" t="str">
        <f t="shared" si="285"/>
        <v/>
      </c>
      <c r="AX1213" s="96" t="str">
        <f t="shared" si="286"/>
        <v/>
      </c>
      <c r="AY1213" s="96">
        <f t="shared" si="287"/>
        <v>3</v>
      </c>
      <c r="AZ1213" s="96">
        <f t="shared" si="288"/>
        <v>2.4318861360787198</v>
      </c>
      <c r="BA1213" s="96"/>
      <c r="BB1213" s="96"/>
      <c r="BC1213" s="96"/>
      <c r="BD1213" s="96"/>
      <c r="BE1213"/>
      <c r="BF1213"/>
      <c r="BG1213"/>
      <c r="BH1213"/>
      <c r="BI1213"/>
    </row>
    <row r="1214" spans="1:61" ht="12.75" x14ac:dyDescent="0.2">
      <c r="A1214" s="96"/>
      <c r="B1214" s="96"/>
      <c r="C1214" s="135">
        <v>44333.430555555555</v>
      </c>
      <c r="D1214" s="96" t="s">
        <v>589</v>
      </c>
      <c r="E1214" s="96">
        <v>31.535</v>
      </c>
      <c r="F1214" s="96">
        <v>12.16</v>
      </c>
      <c r="G1214" s="96">
        <v>0.4</v>
      </c>
      <c r="H1214" s="96">
        <v>1050</v>
      </c>
      <c r="I1214" s="96">
        <v>-11.319000000000001</v>
      </c>
      <c r="J1214" s="96" t="s">
        <v>78</v>
      </c>
      <c r="K1214" s="96">
        <v>53.3</v>
      </c>
      <c r="L1214" s="96">
        <v>31.670417</v>
      </c>
      <c r="M1214" s="96">
        <v>-0.42758099999999999</v>
      </c>
      <c r="N1214" s="96">
        <v>31.749414999999999</v>
      </c>
      <c r="O1214" s="96">
        <v>-0.67533600000000005</v>
      </c>
      <c r="P1214" s="96">
        <v>34090</v>
      </c>
      <c r="Q1214" s="96">
        <v>103190</v>
      </c>
      <c r="R1214" s="96">
        <v>0.33</v>
      </c>
      <c r="S1214" s="96">
        <v>16.138999999999999</v>
      </c>
      <c r="T1214" s="96">
        <v>7.3090000000000002</v>
      </c>
      <c r="U1214" s="96">
        <v>11.355651999999999</v>
      </c>
      <c r="V1214" s="148">
        <f t="shared" si="276"/>
        <v>2.4163801239623997</v>
      </c>
      <c r="W1214" s="96">
        <f t="shared" si="277"/>
        <v>31.850349999999999</v>
      </c>
      <c r="X1214" s="96">
        <f t="shared" si="278"/>
        <v>32.165700000000001</v>
      </c>
      <c r="Y1214" s="105">
        <f t="shared" si="279"/>
        <v>30.904299999999999</v>
      </c>
      <c r="Z1214" s="105">
        <f t="shared" si="280"/>
        <v>31.749414999999999</v>
      </c>
      <c r="AA1214" s="105">
        <f t="shared" si="281"/>
        <v>30.273599999999998</v>
      </c>
      <c r="AB1214" s="96"/>
      <c r="AC1214" s="96">
        <v>31.89</v>
      </c>
      <c r="AD1214" s="96">
        <v>31.001000000000001</v>
      </c>
      <c r="AE1214" s="97">
        <f t="shared" si="282"/>
        <v>1.0112573331219281</v>
      </c>
      <c r="AF1214" s="96">
        <f t="shared" si="289"/>
        <v>0.98306643412081818</v>
      </c>
      <c r="AG1214" s="96"/>
      <c r="AH1214" s="105">
        <f>IF(AND(M1214&lt;Variables!$G$6,M1214&gt;Variables!$G$5),0,1)</f>
        <v>1</v>
      </c>
      <c r="AI1214" s="105">
        <f t="shared" si="283"/>
        <v>1</v>
      </c>
      <c r="AJ1214" s="105">
        <f>IF(I1214&gt;Variables!$G$7,0,1)</f>
        <v>1</v>
      </c>
      <c r="AK1214" s="105">
        <f>IF(F1214&gt;Variables!$G$8,0,1)</f>
        <v>0</v>
      </c>
      <c r="AL1214" s="105">
        <f>IF(G1214&gt;Variables!$G$9,0,1)</f>
        <v>1</v>
      </c>
      <c r="AM1214" s="105">
        <f>IF(AND(K1214&gt;Variables!$G$10,K1214&lt;Variables!$G$11),0,1)</f>
        <v>0</v>
      </c>
      <c r="AN1214" s="103">
        <f>IF(H1214&lt;Variables!$G$13,1,0)</f>
        <v>1</v>
      </c>
      <c r="AO1214" s="101">
        <f>IF(R1214&lt;Variables!$G$12,0,1)</f>
        <v>0</v>
      </c>
      <c r="AP1214" s="106">
        <f t="shared" si="290"/>
        <v>1</v>
      </c>
      <c r="AQ1214" s="105"/>
      <c r="AR1214" s="105"/>
      <c r="AS1214" s="105"/>
      <c r="AT1214" s="105"/>
      <c r="AU1214" s="105">
        <v>1</v>
      </c>
      <c r="AV1214" s="96">
        <f t="shared" si="284"/>
        <v>3</v>
      </c>
      <c r="AW1214" s="96" t="str">
        <f t="shared" si="285"/>
        <v/>
      </c>
      <c r="AX1214" s="96" t="str">
        <f t="shared" si="286"/>
        <v/>
      </c>
      <c r="AY1214" s="96">
        <f t="shared" si="287"/>
        <v>3</v>
      </c>
      <c r="AZ1214" s="96">
        <f t="shared" si="288"/>
        <v>2.4135019239623996</v>
      </c>
      <c r="BA1214" s="96"/>
      <c r="BB1214" s="96"/>
      <c r="BC1214" s="96"/>
      <c r="BD1214" s="96"/>
      <c r="BE1214"/>
      <c r="BF1214"/>
      <c r="BG1214"/>
      <c r="BH1214"/>
      <c r="BI1214"/>
    </row>
    <row r="1215" spans="1:61" ht="12.75" x14ac:dyDescent="0.2">
      <c r="A1215" s="96"/>
      <c r="B1215" s="96"/>
      <c r="C1215" s="135">
        <v>44333.430555555555</v>
      </c>
      <c r="D1215" s="96" t="s">
        <v>590</v>
      </c>
      <c r="E1215" s="96">
        <v>0.95109999999999995</v>
      </c>
      <c r="F1215" s="96">
        <v>20.99</v>
      </c>
      <c r="G1215" s="96">
        <v>17.510000000000002</v>
      </c>
      <c r="H1215" s="96">
        <v>34.200000000000003</v>
      </c>
      <c r="I1215" s="96">
        <v>-78.578000000000003</v>
      </c>
      <c r="J1215" s="96" t="s">
        <v>78</v>
      </c>
      <c r="K1215" s="96">
        <v>45.63</v>
      </c>
      <c r="L1215" s="96">
        <v>0.97548900000000005</v>
      </c>
      <c r="M1215" s="96">
        <v>-2.5001669999999998</v>
      </c>
      <c r="N1215" s="96">
        <v>0.94360200000000005</v>
      </c>
      <c r="O1215" s="96">
        <v>0.79466599999999998</v>
      </c>
      <c r="P1215" s="96">
        <v>2840000</v>
      </c>
      <c r="Q1215" s="96">
        <v>1530000</v>
      </c>
      <c r="R1215" s="96">
        <v>1.86</v>
      </c>
      <c r="S1215" s="96">
        <v>16.138999999999999</v>
      </c>
      <c r="T1215" s="96">
        <v>7.3090000000000002</v>
      </c>
      <c r="U1215" s="96">
        <v>11.355651999999999</v>
      </c>
      <c r="V1215" s="148">
        <f t="shared" si="276"/>
        <v>2.3551776343664801</v>
      </c>
      <c r="W1215" s="96">
        <f t="shared" si="277"/>
        <v>0.96061099999999999</v>
      </c>
      <c r="X1215" s="96">
        <f t="shared" si="278"/>
        <v>0.97012199999999993</v>
      </c>
      <c r="Y1215" s="103">
        <f t="shared" si="279"/>
        <v>0.93207799999999996</v>
      </c>
      <c r="Z1215" s="103">
        <f t="shared" si="280"/>
        <v>0.94360200000000005</v>
      </c>
      <c r="AA1215" s="103">
        <f t="shared" si="281"/>
        <v>0.91305599999999987</v>
      </c>
      <c r="AB1215" s="96"/>
      <c r="AC1215" s="96">
        <v>0.95899999999999996</v>
      </c>
      <c r="AD1215" s="96">
        <v>0.93</v>
      </c>
      <c r="AE1215" s="96">
        <f t="shared" si="282"/>
        <v>1.0083061718010724</v>
      </c>
      <c r="AF1215" s="96">
        <f t="shared" si="289"/>
        <v>0.97781516139207247</v>
      </c>
      <c r="AG1215" s="96"/>
      <c r="AH1215" s="103">
        <f>IF(AND(M1215&lt;Variables!$G$6,M1215&gt;Variables!$G$5),0,1)</f>
        <v>0</v>
      </c>
      <c r="AI1215" s="103">
        <f t="shared" si="283"/>
        <v>0</v>
      </c>
      <c r="AJ1215" s="103">
        <f>IF(I1215&gt;Variables!$G$7,0,1)</f>
        <v>1</v>
      </c>
      <c r="AK1215" s="103">
        <f>IF(F1215&gt;Variables!$G$8,0,1)</f>
        <v>0</v>
      </c>
      <c r="AL1215" s="103">
        <f>IF(G1215&gt;Variables!$G$9,0,1)</f>
        <v>0</v>
      </c>
      <c r="AM1215" s="103">
        <f>IF(AND(K1215&gt;Variables!$G$10,K1215&lt;Variables!$G$11),0,1)</f>
        <v>1</v>
      </c>
      <c r="AN1215" s="103">
        <f>IF(H1215&lt;Variables!$G$13,1,0)</f>
        <v>1</v>
      </c>
      <c r="AO1215" s="101">
        <f>IF(R1215&lt;Variables!$G$12,0,1)</f>
        <v>0</v>
      </c>
      <c r="AP1215" s="104">
        <f t="shared" si="290"/>
        <v>1</v>
      </c>
      <c r="AQ1215" s="103"/>
      <c r="AR1215" s="103"/>
      <c r="AS1215" s="103"/>
      <c r="AT1215" s="103">
        <v>1</v>
      </c>
      <c r="AU1215" s="103"/>
      <c r="AV1215" s="96" t="str">
        <f t="shared" si="284"/>
        <v/>
      </c>
      <c r="AW1215" s="96">
        <f t="shared" si="285"/>
        <v>1</v>
      </c>
      <c r="AX1215" s="96" t="str">
        <f t="shared" si="286"/>
        <v/>
      </c>
      <c r="AY1215" s="96">
        <f t="shared" si="287"/>
        <v>1</v>
      </c>
      <c r="AZ1215" s="96">
        <f t="shared" si="288"/>
        <v>2.35271361436648</v>
      </c>
      <c r="BA1215" s="96"/>
      <c r="BB1215" s="96"/>
      <c r="BC1215" s="96"/>
      <c r="BD1215" s="96"/>
      <c r="BE1215"/>
      <c r="BF1215"/>
      <c r="BG1215"/>
      <c r="BH1215"/>
      <c r="BI1215"/>
    </row>
    <row r="1216" spans="1:61" ht="12.75" x14ac:dyDescent="0.2">
      <c r="A1216" s="96"/>
      <c r="B1216" s="96"/>
      <c r="C1216" s="135">
        <v>44333.430555555555</v>
      </c>
      <c r="D1216" s="96" t="s">
        <v>587</v>
      </c>
      <c r="E1216" s="96">
        <v>27.55</v>
      </c>
      <c r="F1216" s="96">
        <v>8.34</v>
      </c>
      <c r="G1216" s="96">
        <v>7.83</v>
      </c>
      <c r="H1216" s="96">
        <v>2100</v>
      </c>
      <c r="I1216" s="96">
        <v>2103.194</v>
      </c>
      <c r="J1216" s="96" t="s">
        <v>76</v>
      </c>
      <c r="K1216" s="96">
        <v>74.72</v>
      </c>
      <c r="L1216" s="96">
        <v>27.051684999999999</v>
      </c>
      <c r="M1216" s="96">
        <v>1.842085</v>
      </c>
      <c r="N1216" s="96">
        <v>26.469241</v>
      </c>
      <c r="O1216" s="96">
        <v>4.0830760000000001</v>
      </c>
      <c r="P1216" s="96">
        <v>172029</v>
      </c>
      <c r="Q1216" s="96">
        <v>1874000</v>
      </c>
      <c r="R1216" s="96">
        <v>0.09</v>
      </c>
      <c r="S1216" s="96">
        <v>16.138999999999999</v>
      </c>
      <c r="T1216" s="96">
        <v>7.3090000000000002</v>
      </c>
      <c r="U1216" s="96">
        <v>11.355651999999999</v>
      </c>
      <c r="V1216" s="148">
        <f t="shared" si="276"/>
        <v>2.4436960366144</v>
      </c>
      <c r="W1216" s="96">
        <f t="shared" si="277"/>
        <v>27.825500000000002</v>
      </c>
      <c r="X1216" s="96">
        <f t="shared" si="278"/>
        <v>28.101000000000003</v>
      </c>
      <c r="Y1216" s="103">
        <f t="shared" si="279"/>
        <v>26.998999999999999</v>
      </c>
      <c r="Z1216" s="103">
        <f t="shared" si="280"/>
        <v>26.469241</v>
      </c>
      <c r="AA1216" s="103">
        <f t="shared" si="281"/>
        <v>26.448</v>
      </c>
      <c r="AB1216" s="96"/>
      <c r="AC1216" s="96"/>
      <c r="AD1216" s="96">
        <v>26.71</v>
      </c>
      <c r="AE1216" s="96">
        <f t="shared" si="282"/>
        <v>0</v>
      </c>
      <c r="AF1216" s="96">
        <f t="shared" si="289"/>
        <v>0.96950998185117965</v>
      </c>
      <c r="AG1216" s="96"/>
      <c r="AH1216" s="103">
        <f>IF(AND(M1216&lt;Variables!$G$6,M1216&gt;Variables!$G$5),0,1)</f>
        <v>1</v>
      </c>
      <c r="AI1216" s="103">
        <f t="shared" si="283"/>
        <v>0</v>
      </c>
      <c r="AJ1216" s="103">
        <f>IF(I1216&gt;Variables!$G$7,0,1)</f>
        <v>0</v>
      </c>
      <c r="AK1216" s="103">
        <f>IF(F1216&gt;Variables!$G$8,0,1)</f>
        <v>1</v>
      </c>
      <c r="AL1216" s="103">
        <f>IF(G1216&gt;Variables!$G$9,0,1)</f>
        <v>1</v>
      </c>
      <c r="AM1216" s="103">
        <f>IF(AND(K1216&gt;Variables!$G$10,K1216&lt;Variables!$G$11),0,1)</f>
        <v>0</v>
      </c>
      <c r="AN1216" s="103">
        <f>IF(H1216&lt;Variables!$G$13,1,0)</f>
        <v>1</v>
      </c>
      <c r="AO1216" s="101">
        <f>IF(R1216&lt;Variables!$G$12,0,1)</f>
        <v>0</v>
      </c>
      <c r="AP1216" s="104">
        <f t="shared" si="290"/>
        <v>0</v>
      </c>
      <c r="AQ1216" s="103"/>
      <c r="AR1216" s="103"/>
      <c r="AS1216" s="103"/>
      <c r="AT1216" s="103">
        <v>1</v>
      </c>
      <c r="AU1216" s="103"/>
      <c r="AV1216" s="96" t="str">
        <f t="shared" si="284"/>
        <v/>
      </c>
      <c r="AW1216" s="96">
        <f t="shared" si="285"/>
        <v>1</v>
      </c>
      <c r="AX1216" s="96" t="str">
        <f t="shared" si="286"/>
        <v/>
      </c>
      <c r="AY1216" s="96">
        <f t="shared" si="287"/>
        <v>1</v>
      </c>
      <c r="AZ1216" s="96">
        <f t="shared" si="288"/>
        <v>2.4396611566143998</v>
      </c>
      <c r="BA1216" s="96"/>
      <c r="BB1216" s="96"/>
      <c r="BC1216" s="96"/>
      <c r="BD1216" s="96"/>
      <c r="BE1216"/>
      <c r="BF1216"/>
      <c r="BG1216"/>
      <c r="BH1216"/>
      <c r="BI1216"/>
    </row>
    <row r="1217" spans="1:61" ht="12.75" x14ac:dyDescent="0.2">
      <c r="A1217" s="96"/>
      <c r="B1217" s="96"/>
      <c r="C1217" s="135">
        <v>44333.430555555555</v>
      </c>
      <c r="D1217" s="96" t="s">
        <v>447</v>
      </c>
      <c r="E1217" s="96">
        <v>14.99</v>
      </c>
      <c r="F1217" s="96">
        <v>7.11</v>
      </c>
      <c r="G1217" s="96">
        <v>7.07</v>
      </c>
      <c r="H1217" s="96">
        <v>6120</v>
      </c>
      <c r="I1217" s="96">
        <v>-65.536000000000001</v>
      </c>
      <c r="J1217" s="96" t="s">
        <v>78</v>
      </c>
      <c r="K1217" s="96">
        <v>76.260000000000005</v>
      </c>
      <c r="L1217" s="96">
        <v>14.737220000000001</v>
      </c>
      <c r="M1217" s="96">
        <v>1.715249</v>
      </c>
      <c r="N1217" s="96">
        <v>14.489433</v>
      </c>
      <c r="O1217" s="96">
        <v>3.454701</v>
      </c>
      <c r="P1217" s="96">
        <v>6534000</v>
      </c>
      <c r="Q1217" s="96">
        <v>23736000</v>
      </c>
      <c r="R1217" s="96">
        <v>0.28000000000000003</v>
      </c>
      <c r="S1217" s="96">
        <v>16.138999999999999</v>
      </c>
      <c r="T1217" s="96">
        <v>7.3090000000000002</v>
      </c>
      <c r="U1217" s="96">
        <v>11.355651999999999</v>
      </c>
      <c r="V1217" s="148">
        <f t="shared" si="276"/>
        <v>2.4643745629188802</v>
      </c>
      <c r="W1217" s="96">
        <f t="shared" si="277"/>
        <v>15.139900000000001</v>
      </c>
      <c r="X1217" s="96">
        <f t="shared" si="278"/>
        <v>15.2898</v>
      </c>
      <c r="Y1217" s="105">
        <f t="shared" si="279"/>
        <v>14.690200000000001</v>
      </c>
      <c r="Z1217" s="105">
        <f t="shared" si="280"/>
        <v>14.489433</v>
      </c>
      <c r="AA1217" s="105">
        <f t="shared" si="281"/>
        <v>14.3904</v>
      </c>
      <c r="AB1217" s="96"/>
      <c r="AC1217" s="96">
        <v>15.18</v>
      </c>
      <c r="AD1217" s="96">
        <v>14.76</v>
      </c>
      <c r="AE1217" s="97">
        <f t="shared" si="282"/>
        <v>1.0126751167444963</v>
      </c>
      <c r="AF1217" s="96">
        <f t="shared" si="289"/>
        <v>0.98465643762508337</v>
      </c>
      <c r="AG1217" s="96"/>
      <c r="AH1217" s="105">
        <f>IF(AND(M1217&lt;Variables!$G$6,M1217&gt;Variables!$G$5),0,1)</f>
        <v>1</v>
      </c>
      <c r="AI1217" s="105">
        <f t="shared" si="283"/>
        <v>0</v>
      </c>
      <c r="AJ1217" s="105">
        <f>IF(I1217&gt;Variables!$G$7,0,1)</f>
        <v>1</v>
      </c>
      <c r="AK1217" s="105">
        <f>IF(F1217&gt;Variables!$G$8,0,1)</f>
        <v>1</v>
      </c>
      <c r="AL1217" s="105">
        <f>IF(G1217&gt;Variables!$G$9,0,1)</f>
        <v>1</v>
      </c>
      <c r="AM1217" s="105">
        <f>IF(AND(K1217&gt;Variables!$G$10,K1217&lt;Variables!$G$11),0,1)</f>
        <v>1</v>
      </c>
      <c r="AN1217" s="103">
        <f>IF(H1217&lt;Variables!$G$13,1,0)</f>
        <v>0</v>
      </c>
      <c r="AO1217" s="101">
        <f>IF(R1217&lt;Variables!$G$12,0,1)</f>
        <v>0</v>
      </c>
      <c r="AP1217" s="106">
        <f t="shared" si="290"/>
        <v>1</v>
      </c>
      <c r="AQ1217" s="105"/>
      <c r="AR1217" s="105"/>
      <c r="AS1217" s="105"/>
      <c r="AT1217" s="105"/>
      <c r="AU1217" s="105">
        <v>1</v>
      </c>
      <c r="AV1217" s="96">
        <f t="shared" si="284"/>
        <v>3</v>
      </c>
      <c r="AW1217" s="96" t="str">
        <f t="shared" si="285"/>
        <v/>
      </c>
      <c r="AX1217" s="96" t="str">
        <f t="shared" si="286"/>
        <v/>
      </c>
      <c r="AY1217" s="96">
        <f t="shared" si="287"/>
        <v>3</v>
      </c>
      <c r="AZ1217" s="96">
        <f t="shared" si="288"/>
        <v>2.46025652291888</v>
      </c>
      <c r="BA1217" s="96"/>
      <c r="BB1217" s="96"/>
      <c r="BC1217" s="96"/>
      <c r="BD1217" s="96"/>
      <c r="BE1217"/>
      <c r="BF1217"/>
      <c r="BG1217"/>
      <c r="BH1217"/>
      <c r="BI1217"/>
    </row>
    <row r="1218" spans="1:61" ht="12.75" x14ac:dyDescent="0.2">
      <c r="A1218" s="96"/>
      <c r="B1218" s="96"/>
      <c r="C1218" s="135">
        <v>44333.430555555555</v>
      </c>
      <c r="D1218" s="96" t="s">
        <v>584</v>
      </c>
      <c r="E1218" s="96">
        <v>18.655000000000001</v>
      </c>
      <c r="F1218" s="96">
        <v>6.91</v>
      </c>
      <c r="G1218" s="96">
        <v>3.07</v>
      </c>
      <c r="H1218" s="96">
        <v>9490</v>
      </c>
      <c r="I1218" s="96">
        <v>-40.597999999999999</v>
      </c>
      <c r="J1218" s="96" t="s">
        <v>78</v>
      </c>
      <c r="K1218" s="96">
        <v>39.520000000000003</v>
      </c>
      <c r="L1218" s="96">
        <v>18.880875</v>
      </c>
      <c r="M1218" s="96">
        <v>-1.1963159999999999</v>
      </c>
      <c r="N1218" s="96">
        <v>18.837479999999999</v>
      </c>
      <c r="O1218" s="96">
        <v>-0.96870900000000004</v>
      </c>
      <c r="P1218" s="96">
        <v>596417</v>
      </c>
      <c r="Q1218" s="96">
        <v>1570000</v>
      </c>
      <c r="R1218" s="96">
        <v>0.38</v>
      </c>
      <c r="S1218" s="96">
        <v>16.138999999999999</v>
      </c>
      <c r="T1218" s="96">
        <v>7.3090000000000002</v>
      </c>
      <c r="U1218" s="96">
        <v>11.355651999999999</v>
      </c>
      <c r="V1218" s="148">
        <f t="shared" si="276"/>
        <v>2.2533234288281596</v>
      </c>
      <c r="W1218" s="96">
        <f t="shared" si="277"/>
        <v>18.841550000000002</v>
      </c>
      <c r="X1218" s="96">
        <f t="shared" si="278"/>
        <v>19.028100000000002</v>
      </c>
      <c r="Y1218" s="105">
        <f t="shared" si="279"/>
        <v>18.2819</v>
      </c>
      <c r="Z1218" s="105">
        <f t="shared" si="280"/>
        <v>18.837479999999999</v>
      </c>
      <c r="AA1218" s="105">
        <f t="shared" si="281"/>
        <v>17.908799999999999</v>
      </c>
      <c r="AB1218" s="96"/>
      <c r="AC1218" s="96">
        <v>18.91</v>
      </c>
      <c r="AD1218" s="96">
        <v>18.21</v>
      </c>
      <c r="AE1218" s="97">
        <f t="shared" si="282"/>
        <v>1.0136692575716966</v>
      </c>
      <c r="AF1218" s="96">
        <f t="shared" si="289"/>
        <v>0.97614580541409812</v>
      </c>
      <c r="AG1218" s="96"/>
      <c r="AH1218" s="105">
        <f>IF(AND(M1218&lt;Variables!$G$6,M1218&gt;Variables!$G$5),0,1)</f>
        <v>1</v>
      </c>
      <c r="AI1218" s="105">
        <f t="shared" si="283"/>
        <v>0</v>
      </c>
      <c r="AJ1218" s="105">
        <f>IF(I1218&gt;Variables!$G$7,0,1)</f>
        <v>1</v>
      </c>
      <c r="AK1218" s="105">
        <f>IF(F1218&gt;Variables!$G$8,0,1)</f>
        <v>1</v>
      </c>
      <c r="AL1218" s="105">
        <f>IF(G1218&gt;Variables!$G$9,0,1)</f>
        <v>1</v>
      </c>
      <c r="AM1218" s="105">
        <f>IF(AND(K1218&gt;Variables!$G$10,K1218&lt;Variables!$G$11),0,1)</f>
        <v>1</v>
      </c>
      <c r="AN1218" s="103">
        <f>IF(H1218&lt;Variables!$G$13,1,0)</f>
        <v>0</v>
      </c>
      <c r="AO1218" s="101">
        <f>IF(R1218&lt;Variables!$G$12,0,1)</f>
        <v>0</v>
      </c>
      <c r="AP1218" s="106">
        <f t="shared" si="290"/>
        <v>1</v>
      </c>
      <c r="AQ1218" s="105"/>
      <c r="AR1218" s="105"/>
      <c r="AS1218" s="105"/>
      <c r="AT1218" s="105"/>
      <c r="AU1218" s="105">
        <v>1</v>
      </c>
      <c r="AV1218" s="96">
        <f t="shared" si="284"/>
        <v>3</v>
      </c>
      <c r="AW1218" s="96" t="str">
        <f t="shared" si="285"/>
        <v/>
      </c>
      <c r="AX1218" s="96" t="str">
        <f t="shared" si="286"/>
        <v/>
      </c>
      <c r="AY1218" s="96">
        <f t="shared" si="287"/>
        <v>3</v>
      </c>
      <c r="AZ1218" s="96">
        <f t="shared" si="288"/>
        <v>2.2511893488281598</v>
      </c>
      <c r="BA1218" s="96"/>
      <c r="BB1218" s="96"/>
      <c r="BC1218" s="96"/>
      <c r="BD1218" s="96"/>
      <c r="BE1218"/>
      <c r="BF1218"/>
      <c r="BG1218"/>
      <c r="BH1218"/>
      <c r="BI1218"/>
    </row>
    <row r="1219" spans="1:61" ht="12.75" x14ac:dyDescent="0.2">
      <c r="A1219" s="96"/>
      <c r="B1219" s="96"/>
      <c r="C1219" s="135">
        <v>44333.430555555555</v>
      </c>
      <c r="D1219" s="96" t="s">
        <v>576</v>
      </c>
      <c r="E1219" s="96">
        <v>8.06</v>
      </c>
      <c r="F1219" s="96">
        <v>8.1199999999999992</v>
      </c>
      <c r="G1219" s="96">
        <v>-0.25</v>
      </c>
      <c r="H1219" s="96">
        <v>11910</v>
      </c>
      <c r="I1219" s="96">
        <v>-17.963999999999999</v>
      </c>
      <c r="J1219" s="96" t="s">
        <v>76</v>
      </c>
      <c r="K1219" s="96">
        <v>39.18</v>
      </c>
      <c r="L1219" s="96">
        <v>8.2191749999999999</v>
      </c>
      <c r="M1219" s="96">
        <v>-1.9366300000000001</v>
      </c>
      <c r="N1219" s="96">
        <v>8.1978670000000005</v>
      </c>
      <c r="O1219" s="96">
        <v>-1.681738</v>
      </c>
      <c r="P1219" s="96">
        <v>8143000</v>
      </c>
      <c r="Q1219" s="96">
        <v>8389000</v>
      </c>
      <c r="R1219" s="96">
        <v>0.97</v>
      </c>
      <c r="S1219" s="96">
        <v>16.138999999999999</v>
      </c>
      <c r="T1219" s="96">
        <v>7.3090000000000002</v>
      </c>
      <c r="U1219" s="96">
        <v>11.355651999999999</v>
      </c>
      <c r="V1219" s="148">
        <f t="shared" ref="V1219:V1282" si="291">1.849 + (0.01036 * K1219) + (0.1184 * M1219) - (0.002888 * K1219 * M1219)</f>
        <v>2.2447410558991998</v>
      </c>
      <c r="W1219" s="96">
        <f t="shared" ref="W1219:W1273" si="292">E1219*1.01</f>
        <v>8.1406000000000009</v>
      </c>
      <c r="X1219" s="96">
        <f t="shared" ref="X1219:X1273" si="293">E1219*1.02</f>
        <v>8.2212000000000014</v>
      </c>
      <c r="Y1219" s="103">
        <f t="shared" ref="Y1219:Y1262" si="294">0.98*E1219</f>
        <v>7.8988000000000005</v>
      </c>
      <c r="Z1219" s="103">
        <f t="shared" ref="Z1219:Z1273" si="295">N1219</f>
        <v>8.1978670000000005</v>
      </c>
      <c r="AA1219" s="103">
        <f t="shared" ref="AA1219:AA1273" si="296">0.96*E1219</f>
        <v>7.7376000000000005</v>
      </c>
      <c r="AB1219" s="96"/>
      <c r="AC1219" s="96"/>
      <c r="AD1219" s="96">
        <v>7.86</v>
      </c>
      <c r="AE1219" s="96">
        <f t="shared" ref="AE1219:AE1273" si="297">AC1219/E1219</f>
        <v>0</v>
      </c>
      <c r="AF1219" s="96">
        <f t="shared" si="289"/>
        <v>0.97518610421836227</v>
      </c>
      <c r="AG1219" s="96"/>
      <c r="AH1219" s="103">
        <f>IF(AND(M1219&lt;Variables!$G$6,M1219&gt;Variables!$G$5),0,1)</f>
        <v>1</v>
      </c>
      <c r="AI1219" s="103">
        <f t="shared" ref="AI1219:AI1282" si="298">IF(L1219&gt;N1219,0,1)</f>
        <v>0</v>
      </c>
      <c r="AJ1219" s="103">
        <f>IF(I1219&gt;Variables!$G$7,0,1)</f>
        <v>1</v>
      </c>
      <c r="AK1219" s="103">
        <f>IF(F1219&gt;Variables!$G$8,0,1)</f>
        <v>1</v>
      </c>
      <c r="AL1219" s="103">
        <f>IF(G1219&gt;Variables!$G$9,0,1)</f>
        <v>1</v>
      </c>
      <c r="AM1219" s="103">
        <f>IF(AND(K1219&gt;Variables!$G$10,K1219&lt;Variables!$G$11),0,1)</f>
        <v>1</v>
      </c>
      <c r="AN1219" s="103">
        <f>IF(H1219&lt;Variables!$G$13,1,0)</f>
        <v>0</v>
      </c>
      <c r="AO1219" s="101">
        <f>IF(R1219&lt;Variables!$G$12,0,1)</f>
        <v>0</v>
      </c>
      <c r="AP1219" s="104">
        <f t="shared" si="290"/>
        <v>0</v>
      </c>
      <c r="AQ1219" s="103"/>
      <c r="AR1219" s="103"/>
      <c r="AS1219" s="103"/>
      <c r="AT1219" s="103">
        <v>1</v>
      </c>
      <c r="AU1219" s="103"/>
      <c r="AV1219" s="96" t="str">
        <f t="shared" ref="AV1219:AV1273" si="299">IF(AE1219&gt;$W$1,3,"")</f>
        <v/>
      </c>
      <c r="AW1219" s="96">
        <f t="shared" ref="AW1219:AW1273" si="300">IF(AND(AE1219&lt;1.01,AT1219=1),1,"")</f>
        <v>1</v>
      </c>
      <c r="AX1219" s="96" t="str">
        <f t="shared" ref="AX1219:AX1273" si="301">IF(AND(AV1219="",AW1219=""),2,"")</f>
        <v/>
      </c>
      <c r="AY1219" s="96">
        <f t="shared" ref="AY1219:AY1273" si="302">MAX(AV1219:AX1219)</f>
        <v>1</v>
      </c>
      <c r="AZ1219" s="96">
        <f t="shared" ref="AZ1219:AZ1273" si="303">1.849+(0.010306*K1219)+(0.1184*M1219)-(0.002888*K1219*M1219)</f>
        <v>2.2426253358991999</v>
      </c>
      <c r="BA1219" s="96"/>
      <c r="BB1219" s="96"/>
      <c r="BC1219" s="96"/>
      <c r="BD1219" s="96"/>
      <c r="BE1219"/>
      <c r="BF1219"/>
      <c r="BG1219"/>
      <c r="BH1219"/>
      <c r="BI1219"/>
    </row>
    <row r="1220" spans="1:61" ht="12.75" x14ac:dyDescent="0.2">
      <c r="A1220" s="96"/>
      <c r="B1220" s="96"/>
      <c r="C1220" s="141">
        <v>44333.4375</v>
      </c>
      <c r="D1220" s="89" t="s">
        <v>367</v>
      </c>
      <c r="E1220" s="89">
        <v>34.4</v>
      </c>
      <c r="F1220" s="89">
        <v>8.1300000000000008</v>
      </c>
      <c r="G1220" s="89">
        <v>9.2100000000000009</v>
      </c>
      <c r="H1220" s="89">
        <v>9250</v>
      </c>
      <c r="I1220" s="89">
        <v>-28.699000000000002</v>
      </c>
      <c r="J1220" s="96" t="s">
        <v>78</v>
      </c>
      <c r="K1220" s="96">
        <v>49.84</v>
      </c>
      <c r="L1220" s="89">
        <v>34.680838999999999</v>
      </c>
      <c r="M1220" s="89">
        <v>-0.80978099999999997</v>
      </c>
      <c r="N1220" s="89">
        <v>34.278709999999997</v>
      </c>
      <c r="O1220" s="96">
        <v>0.35383399999999998</v>
      </c>
      <c r="P1220" s="96">
        <v>365547</v>
      </c>
      <c r="Q1220" s="96">
        <v>1100000</v>
      </c>
      <c r="R1220" s="96">
        <v>0.33</v>
      </c>
      <c r="S1220" s="96">
        <v>15.955</v>
      </c>
      <c r="T1220" s="96">
        <v>6.524</v>
      </c>
      <c r="U1220" s="96">
        <v>10.71</v>
      </c>
      <c r="V1220" s="148">
        <f t="shared" si="291"/>
        <v>2.3860225223955198</v>
      </c>
      <c r="W1220" s="101">
        <f t="shared" si="292"/>
        <v>34.744</v>
      </c>
      <c r="X1220" s="101">
        <f t="shared" si="293"/>
        <v>35.088000000000001</v>
      </c>
      <c r="Y1220" s="96">
        <f t="shared" si="294"/>
        <v>33.711999999999996</v>
      </c>
      <c r="Z1220" s="96">
        <f t="shared" si="295"/>
        <v>34.278709999999997</v>
      </c>
      <c r="AA1220" s="96">
        <f t="shared" si="296"/>
        <v>33.024000000000001</v>
      </c>
      <c r="AB1220" s="96"/>
      <c r="AC1220" s="96">
        <v>36.049999999999997</v>
      </c>
      <c r="AD1220" s="96"/>
      <c r="AE1220" s="101">
        <f t="shared" si="297"/>
        <v>1.0479651162790697</v>
      </c>
      <c r="AF1220" s="96">
        <f t="shared" si="289"/>
        <v>0</v>
      </c>
      <c r="AG1220" s="96"/>
      <c r="AH1220" s="101">
        <f>IF(AND(M1220&lt;Variables!$G$6,M1220&gt;Variables!$G$5),0,1)</f>
        <v>1</v>
      </c>
      <c r="AI1220" s="101">
        <f t="shared" si="298"/>
        <v>0</v>
      </c>
      <c r="AJ1220" s="101">
        <f>IF(I1220&gt;Variables!$G$7,0,1)</f>
        <v>1</v>
      </c>
      <c r="AK1220" s="101">
        <f>IF(F1220&gt;Variables!$G$8,0,1)</f>
        <v>1</v>
      </c>
      <c r="AL1220" s="101">
        <f>IF(G1220&gt;Variables!$G$9,0,1)</f>
        <v>1</v>
      </c>
      <c r="AM1220" s="101">
        <f>IF(AND(K1220&gt;Variables!$G$10,K1220&lt;Variables!$G$11),0,1)</f>
        <v>1</v>
      </c>
      <c r="AN1220" s="103">
        <f>IF(H1220&lt;Variables!$G$13,1,0)</f>
        <v>0</v>
      </c>
      <c r="AO1220" s="101">
        <f>IF(R1220&lt;Variables!$G$12,0,1)</f>
        <v>0</v>
      </c>
      <c r="AP1220" s="102">
        <f t="shared" si="290"/>
        <v>1</v>
      </c>
      <c r="AQ1220" s="102"/>
      <c r="AR1220" s="102">
        <v>1</v>
      </c>
      <c r="AS1220" s="102"/>
      <c r="AT1220" s="102"/>
      <c r="AU1220" s="102"/>
      <c r="AV1220" s="96">
        <f t="shared" si="299"/>
        <v>3</v>
      </c>
      <c r="AW1220" s="96" t="str">
        <f t="shared" si="300"/>
        <v/>
      </c>
      <c r="AX1220" s="96" t="str">
        <f t="shared" si="301"/>
        <v/>
      </c>
      <c r="AY1220" s="96">
        <f t="shared" si="302"/>
        <v>3</v>
      </c>
      <c r="AZ1220" s="96">
        <f t="shared" si="303"/>
        <v>2.3833311623955198</v>
      </c>
      <c r="BA1220" s="96"/>
      <c r="BB1220" s="96"/>
      <c r="BC1220" s="96"/>
      <c r="BD1220" s="96"/>
      <c r="BE1220"/>
      <c r="BF1220"/>
      <c r="BG1220"/>
      <c r="BH1220"/>
      <c r="BI1220"/>
    </row>
    <row r="1221" spans="1:61" ht="12.75" x14ac:dyDescent="0.2">
      <c r="A1221" s="96"/>
      <c r="B1221" s="96"/>
      <c r="C1221" s="141">
        <v>44333.4375</v>
      </c>
      <c r="D1221" s="89" t="s">
        <v>588</v>
      </c>
      <c r="E1221" s="89">
        <v>22.3</v>
      </c>
      <c r="F1221" s="89">
        <v>7.16</v>
      </c>
      <c r="G1221" s="89">
        <v>4.6900000000000004</v>
      </c>
      <c r="H1221" s="89">
        <v>3850</v>
      </c>
      <c r="I1221" s="89">
        <v>8.3130000000000006</v>
      </c>
      <c r="J1221" s="89" t="s">
        <v>78</v>
      </c>
      <c r="K1221" s="89">
        <v>52.62</v>
      </c>
      <c r="L1221" s="89">
        <v>22.468886000000001</v>
      </c>
      <c r="M1221" s="89">
        <v>-0.75164299999999995</v>
      </c>
      <c r="N1221" s="89">
        <v>22.237939000000001</v>
      </c>
      <c r="O1221" s="96">
        <v>0.27907599999999999</v>
      </c>
      <c r="P1221" s="96">
        <v>25405</v>
      </c>
      <c r="Q1221" s="96">
        <v>504676</v>
      </c>
      <c r="R1221" s="96">
        <v>0.05</v>
      </c>
      <c r="S1221" s="96">
        <v>15.955</v>
      </c>
      <c r="T1221" s="96">
        <v>6.524</v>
      </c>
      <c r="U1221" s="96">
        <v>10.71</v>
      </c>
      <c r="V1221" s="148">
        <f t="shared" si="291"/>
        <v>2.4193732698580797</v>
      </c>
      <c r="W1221" s="97">
        <f t="shared" si="292"/>
        <v>22.523</v>
      </c>
      <c r="X1221" s="96">
        <f t="shared" si="293"/>
        <v>22.746000000000002</v>
      </c>
      <c r="Y1221" s="96">
        <f t="shared" si="294"/>
        <v>21.853999999999999</v>
      </c>
      <c r="Z1221" s="96">
        <f t="shared" si="295"/>
        <v>22.237939000000001</v>
      </c>
      <c r="AA1221" s="96">
        <f t="shared" si="296"/>
        <v>21.408000000000001</v>
      </c>
      <c r="AB1221" s="96"/>
      <c r="AC1221" s="96">
        <v>22.83</v>
      </c>
      <c r="AD1221" s="96"/>
      <c r="AE1221" s="97">
        <f t="shared" si="297"/>
        <v>1.0237668161434976</v>
      </c>
      <c r="AF1221" s="96">
        <f t="shared" si="289"/>
        <v>0</v>
      </c>
      <c r="AG1221" s="96"/>
      <c r="AH1221" s="97">
        <f>IF(AND(M1221&lt;Variables!$G$6,M1221&gt;Variables!$G$5),0,1)</f>
        <v>1</v>
      </c>
      <c r="AI1221" s="97">
        <f t="shared" si="298"/>
        <v>0</v>
      </c>
      <c r="AJ1221" s="97">
        <f>IF(I1221&gt;Variables!$G$7,0,1)</f>
        <v>0</v>
      </c>
      <c r="AK1221" s="97">
        <f>IF(F1221&gt;Variables!$G$8,0,1)</f>
        <v>1</v>
      </c>
      <c r="AL1221" s="97">
        <f>IF(G1221&gt;Variables!$G$9,0,1)</f>
        <v>1</v>
      </c>
      <c r="AM1221" s="97">
        <f>IF(AND(K1221&gt;Variables!$G$10,K1221&lt;Variables!$G$11),0,1)</f>
        <v>0</v>
      </c>
      <c r="AN1221" s="103">
        <f>IF(H1221&lt;Variables!$G$13,1,0)</f>
        <v>0</v>
      </c>
      <c r="AO1221" s="101">
        <f>IF(R1221&lt;Variables!$G$12,0,1)</f>
        <v>0</v>
      </c>
      <c r="AP1221" s="99">
        <f t="shared" si="290"/>
        <v>1</v>
      </c>
      <c r="AQ1221" s="99"/>
      <c r="AR1221" s="99"/>
      <c r="AS1221" s="99">
        <v>1</v>
      </c>
      <c r="AT1221" s="99"/>
      <c r="AU1221" s="99"/>
      <c r="AV1221" s="96">
        <f t="shared" si="299"/>
        <v>3</v>
      </c>
      <c r="AW1221" s="96" t="str">
        <f t="shared" si="300"/>
        <v/>
      </c>
      <c r="AX1221" s="96" t="str">
        <f t="shared" si="301"/>
        <v/>
      </c>
      <c r="AY1221" s="96">
        <f t="shared" si="302"/>
        <v>3</v>
      </c>
      <c r="AZ1221" s="96">
        <f t="shared" si="303"/>
        <v>2.4165317898580798</v>
      </c>
      <c r="BA1221" s="96"/>
      <c r="BB1221" s="96"/>
      <c r="BC1221" s="96"/>
      <c r="BD1221" s="96"/>
      <c r="BE1221"/>
      <c r="BF1221"/>
      <c r="BG1221"/>
      <c r="BH1221"/>
      <c r="BI1221"/>
    </row>
    <row r="1222" spans="1:61" ht="12.75" x14ac:dyDescent="0.2">
      <c r="A1222" s="96"/>
      <c r="B1222" s="96"/>
      <c r="C1222" s="141">
        <v>44333.4375</v>
      </c>
      <c r="D1222" s="89" t="s">
        <v>574</v>
      </c>
      <c r="E1222" s="89">
        <v>52.3</v>
      </c>
      <c r="F1222" s="89">
        <v>18.100000000000001</v>
      </c>
      <c r="G1222" s="89">
        <v>6.71</v>
      </c>
      <c r="H1222" s="89">
        <v>3670</v>
      </c>
      <c r="I1222" s="89">
        <v>5.3999999999999999E-2</v>
      </c>
      <c r="J1222" s="89" t="s">
        <v>76</v>
      </c>
      <c r="K1222" s="89">
        <v>51.16</v>
      </c>
      <c r="L1222" s="89">
        <v>52.154170000000001</v>
      </c>
      <c r="M1222" s="89">
        <v>0.279613</v>
      </c>
      <c r="N1222" s="89">
        <v>52.253804000000002</v>
      </c>
      <c r="O1222" s="96">
        <v>8.8406999999999999E-2</v>
      </c>
      <c r="P1222" s="96">
        <v>1896000</v>
      </c>
      <c r="Q1222" s="96">
        <v>652458</v>
      </c>
      <c r="R1222" s="96">
        <v>2.91</v>
      </c>
      <c r="S1222" s="96">
        <v>15.955</v>
      </c>
      <c r="T1222" s="96">
        <v>6.524</v>
      </c>
      <c r="U1222" s="96">
        <v>10.71</v>
      </c>
      <c r="V1222" s="148">
        <f t="shared" si="291"/>
        <v>2.3708109360809599</v>
      </c>
      <c r="W1222" s="101">
        <f t="shared" si="292"/>
        <v>52.823</v>
      </c>
      <c r="X1222" s="101">
        <f t="shared" si="293"/>
        <v>53.345999999999997</v>
      </c>
      <c r="Y1222" s="96">
        <f t="shared" si="294"/>
        <v>51.253999999999998</v>
      </c>
      <c r="Z1222" s="96">
        <f t="shared" si="295"/>
        <v>52.253804000000002</v>
      </c>
      <c r="AA1222" s="96">
        <f t="shared" si="296"/>
        <v>50.207999999999998</v>
      </c>
      <c r="AB1222" s="96"/>
      <c r="AC1222" s="96">
        <v>54.1</v>
      </c>
      <c r="AD1222" s="96"/>
      <c r="AE1222" s="101">
        <f t="shared" si="297"/>
        <v>1.0344168260038242</v>
      </c>
      <c r="AF1222" s="96">
        <f t="shared" si="289"/>
        <v>0</v>
      </c>
      <c r="AG1222" s="96"/>
      <c r="AH1222" s="101">
        <f>IF(AND(M1222&lt;Variables!$G$6,M1222&gt;Variables!$G$5),0,1)</f>
        <v>1</v>
      </c>
      <c r="AI1222" s="101">
        <f t="shared" si="298"/>
        <v>1</v>
      </c>
      <c r="AJ1222" s="101">
        <f>IF(I1222&gt;Variables!$G$7,0,1)</f>
        <v>0</v>
      </c>
      <c r="AK1222" s="101">
        <f>IF(F1222&gt;Variables!$G$8,0,1)</f>
        <v>0</v>
      </c>
      <c r="AL1222" s="101">
        <f>IF(G1222&gt;Variables!$G$9,0,1)</f>
        <v>1</v>
      </c>
      <c r="AM1222" s="101">
        <f>IF(AND(K1222&gt;Variables!$G$10,K1222&lt;Variables!$G$11),0,1)</f>
        <v>0</v>
      </c>
      <c r="AN1222" s="103">
        <f>IF(H1222&lt;Variables!$G$13,1,0)</f>
        <v>0</v>
      </c>
      <c r="AO1222" s="101">
        <f>IF(R1222&lt;Variables!$G$12,0,1)</f>
        <v>1</v>
      </c>
      <c r="AP1222" s="102">
        <f t="shared" si="290"/>
        <v>0</v>
      </c>
      <c r="AQ1222" s="102"/>
      <c r="AR1222" s="102">
        <v>1</v>
      </c>
      <c r="AS1222" s="102"/>
      <c r="AT1222" s="102"/>
      <c r="AU1222" s="102"/>
      <c r="AV1222" s="96">
        <f t="shared" si="299"/>
        <v>3</v>
      </c>
      <c r="AW1222" s="96" t="str">
        <f t="shared" si="300"/>
        <v/>
      </c>
      <c r="AX1222" s="96" t="str">
        <f t="shared" si="301"/>
        <v/>
      </c>
      <c r="AY1222" s="96">
        <f t="shared" si="302"/>
        <v>3</v>
      </c>
      <c r="AZ1222" s="96">
        <f t="shared" si="303"/>
        <v>2.3680482960809597</v>
      </c>
      <c r="BA1222" s="96"/>
      <c r="BB1222" s="96"/>
      <c r="BC1222" s="96"/>
      <c r="BD1222" s="96"/>
      <c r="BE1222"/>
      <c r="BF1222"/>
      <c r="BG1222"/>
      <c r="BH1222"/>
      <c r="BI1222"/>
    </row>
    <row r="1223" spans="1:61" ht="12.75" x14ac:dyDescent="0.2">
      <c r="A1223" s="96"/>
      <c r="B1223" s="96"/>
      <c r="C1223" s="141">
        <v>44333.4375</v>
      </c>
      <c r="D1223" s="89" t="s">
        <v>575</v>
      </c>
      <c r="E1223" s="89">
        <v>1.41</v>
      </c>
      <c r="F1223" s="89">
        <v>21.98</v>
      </c>
      <c r="G1223" s="89">
        <v>0.71</v>
      </c>
      <c r="H1223" s="89">
        <v>50.6</v>
      </c>
      <c r="I1223" s="89">
        <v>-79.311999999999998</v>
      </c>
      <c r="J1223" s="89" t="s">
        <v>78</v>
      </c>
      <c r="K1223" s="89">
        <v>59.05</v>
      </c>
      <c r="L1223" s="89">
        <v>1.38174</v>
      </c>
      <c r="M1223" s="89">
        <v>2.0452469999999998</v>
      </c>
      <c r="N1223" s="89">
        <v>1.378282</v>
      </c>
      <c r="O1223" s="96">
        <v>2.3012709999999998</v>
      </c>
      <c r="P1223" s="96">
        <v>48170000</v>
      </c>
      <c r="Q1223" s="96">
        <v>652520</v>
      </c>
      <c r="R1223" s="96">
        <v>73.819999999999993</v>
      </c>
      <c r="S1223" s="96">
        <v>15.955</v>
      </c>
      <c r="T1223" s="96">
        <v>6.524</v>
      </c>
      <c r="U1223" s="96">
        <v>10.71</v>
      </c>
      <c r="V1223" s="148">
        <f t="shared" si="291"/>
        <v>2.3541261843091998</v>
      </c>
      <c r="W1223" s="101">
        <f t="shared" si="292"/>
        <v>1.4240999999999999</v>
      </c>
      <c r="X1223" s="101">
        <f t="shared" si="293"/>
        <v>1.4381999999999999</v>
      </c>
      <c r="Y1223" s="96">
        <f t="shared" si="294"/>
        <v>1.3817999999999999</v>
      </c>
      <c r="Z1223" s="96">
        <f t="shared" si="295"/>
        <v>1.378282</v>
      </c>
      <c r="AA1223" s="96">
        <f t="shared" si="296"/>
        <v>1.3535999999999999</v>
      </c>
      <c r="AB1223" s="96"/>
      <c r="AC1223" s="96">
        <v>1.44</v>
      </c>
      <c r="AD1223" s="96"/>
      <c r="AE1223" s="101">
        <f t="shared" si="297"/>
        <v>1.0212765957446808</v>
      </c>
      <c r="AF1223" s="96">
        <f t="shared" si="289"/>
        <v>0</v>
      </c>
      <c r="AG1223" s="96"/>
      <c r="AH1223" s="101">
        <f>IF(AND(M1223&lt;Variables!$G$6,M1223&gt;Variables!$G$5),0,1)</f>
        <v>1</v>
      </c>
      <c r="AI1223" s="101">
        <f t="shared" si="298"/>
        <v>0</v>
      </c>
      <c r="AJ1223" s="101">
        <f>IF(I1223&gt;Variables!$G$7,0,1)</f>
        <v>1</v>
      </c>
      <c r="AK1223" s="101">
        <f>IF(F1223&gt;Variables!$G$8,0,1)</f>
        <v>0</v>
      </c>
      <c r="AL1223" s="101">
        <f>IF(G1223&gt;Variables!$G$9,0,1)</f>
        <v>1</v>
      </c>
      <c r="AM1223" s="101">
        <f>IF(AND(K1223&gt;Variables!$G$10,K1223&lt;Variables!$G$11),0,1)</f>
        <v>0</v>
      </c>
      <c r="AN1223" s="103">
        <f>IF(H1223&lt;Variables!$G$13,1,0)</f>
        <v>1</v>
      </c>
      <c r="AO1223" s="101">
        <f>IF(R1223&lt;Variables!$G$12,0,1)</f>
        <v>1</v>
      </c>
      <c r="AP1223" s="102">
        <f t="shared" si="290"/>
        <v>1</v>
      </c>
      <c r="AQ1223" s="102"/>
      <c r="AR1223" s="102">
        <v>1</v>
      </c>
      <c r="AS1223" s="102"/>
      <c r="AT1223" s="102"/>
      <c r="AU1223" s="102"/>
      <c r="AV1223" s="96">
        <f t="shared" si="299"/>
        <v>3</v>
      </c>
      <c r="AW1223" s="96" t="str">
        <f t="shared" si="300"/>
        <v/>
      </c>
      <c r="AX1223" s="96" t="str">
        <f t="shared" si="301"/>
        <v/>
      </c>
      <c r="AY1223" s="96">
        <f t="shared" si="302"/>
        <v>3</v>
      </c>
      <c r="AZ1223" s="96">
        <f t="shared" si="303"/>
        <v>2.3509374843091999</v>
      </c>
      <c r="BA1223" s="96"/>
      <c r="BB1223" s="96"/>
      <c r="BC1223" s="96"/>
      <c r="BD1223" s="96"/>
      <c r="BE1223"/>
      <c r="BF1223"/>
      <c r="BG1223"/>
      <c r="BH1223"/>
      <c r="BI1223"/>
    </row>
    <row r="1224" spans="1:61" ht="12.75" x14ac:dyDescent="0.2">
      <c r="A1224" s="96"/>
      <c r="B1224" s="96"/>
      <c r="C1224" s="141">
        <v>44333.4375</v>
      </c>
      <c r="D1224" s="89" t="s">
        <v>429</v>
      </c>
      <c r="E1224" s="89">
        <v>13.574</v>
      </c>
      <c r="F1224" s="89">
        <v>5.76</v>
      </c>
      <c r="G1224" s="89">
        <v>5.96</v>
      </c>
      <c r="H1224" s="89">
        <v>2130</v>
      </c>
      <c r="I1224" s="89">
        <v>0.68899999999999995</v>
      </c>
      <c r="J1224" s="89" t="s">
        <v>78</v>
      </c>
      <c r="K1224" s="89">
        <v>37.07</v>
      </c>
      <c r="L1224" s="89">
        <v>13.739140000000001</v>
      </c>
      <c r="M1224" s="89">
        <v>-1.2019679999999999</v>
      </c>
      <c r="N1224" s="89">
        <v>13.641244</v>
      </c>
      <c r="O1224" s="96">
        <v>-0.492946</v>
      </c>
      <c r="P1224" s="96">
        <v>1980000</v>
      </c>
      <c r="Q1224" s="96">
        <v>5469000</v>
      </c>
      <c r="R1224" s="96">
        <v>0.36</v>
      </c>
      <c r="S1224" s="96">
        <v>15.955</v>
      </c>
      <c r="T1224" s="96">
        <v>6.524</v>
      </c>
      <c r="U1224" s="96">
        <v>10.71</v>
      </c>
      <c r="V1224" s="148">
        <f t="shared" si="291"/>
        <v>2.2194126712588798</v>
      </c>
      <c r="W1224" s="101">
        <f t="shared" si="292"/>
        <v>13.70974</v>
      </c>
      <c r="X1224" s="101">
        <f t="shared" si="293"/>
        <v>13.84548</v>
      </c>
      <c r="Y1224" s="96">
        <f t="shared" si="294"/>
        <v>13.302519999999999</v>
      </c>
      <c r="Z1224" s="96">
        <f t="shared" si="295"/>
        <v>13.641244</v>
      </c>
      <c r="AA1224" s="96">
        <f t="shared" si="296"/>
        <v>13.031039999999999</v>
      </c>
      <c r="AB1224" s="96"/>
      <c r="AC1224" s="96">
        <v>13.98</v>
      </c>
      <c r="AD1224" s="96">
        <v>13.52</v>
      </c>
      <c r="AE1224" s="101">
        <f t="shared" si="297"/>
        <v>1.0299101222926184</v>
      </c>
      <c r="AF1224" s="96">
        <f t="shared" si="289"/>
        <v>0.99602180639457782</v>
      </c>
      <c r="AG1224" s="96"/>
      <c r="AH1224" s="101">
        <f>IF(AND(M1224&lt;Variables!$G$6,M1224&gt;Variables!$G$5),0,1)</f>
        <v>1</v>
      </c>
      <c r="AI1224" s="101">
        <f t="shared" si="298"/>
        <v>0</v>
      </c>
      <c r="AJ1224" s="101">
        <f>IF(I1224&gt;Variables!$G$7,0,1)</f>
        <v>0</v>
      </c>
      <c r="AK1224" s="101">
        <f>IF(F1224&gt;Variables!$G$8,0,1)</f>
        <v>1</v>
      </c>
      <c r="AL1224" s="101">
        <f>IF(G1224&gt;Variables!$G$9,0,1)</f>
        <v>1</v>
      </c>
      <c r="AM1224" s="101">
        <f>IF(AND(K1224&gt;Variables!$G$10,K1224&lt;Variables!$G$11),0,1)</f>
        <v>1</v>
      </c>
      <c r="AN1224" s="103">
        <f>IF(H1224&lt;Variables!$G$13,1,0)</f>
        <v>1</v>
      </c>
      <c r="AO1224" s="101">
        <f>IF(R1224&lt;Variables!$G$12,0,1)</f>
        <v>0</v>
      </c>
      <c r="AP1224" s="102">
        <f t="shared" si="290"/>
        <v>1</v>
      </c>
      <c r="AQ1224" s="102"/>
      <c r="AR1224" s="102">
        <v>1</v>
      </c>
      <c r="AS1224" s="102"/>
      <c r="AT1224" s="102"/>
      <c r="AU1224" s="102"/>
      <c r="AV1224" s="96">
        <f t="shared" si="299"/>
        <v>3</v>
      </c>
      <c r="AW1224" s="96" t="str">
        <f t="shared" si="300"/>
        <v/>
      </c>
      <c r="AX1224" s="96" t="str">
        <f t="shared" si="301"/>
        <v/>
      </c>
      <c r="AY1224" s="96">
        <f t="shared" si="302"/>
        <v>3</v>
      </c>
      <c r="AZ1224" s="96">
        <f t="shared" si="303"/>
        <v>2.2174108912588797</v>
      </c>
      <c r="BA1224" s="96"/>
      <c r="BB1224" s="96"/>
      <c r="BC1224" s="96"/>
      <c r="BD1224" s="96"/>
      <c r="BE1224"/>
      <c r="BF1224"/>
      <c r="BG1224"/>
      <c r="BH1224"/>
      <c r="BI1224"/>
    </row>
    <row r="1225" spans="1:61" ht="12.75" x14ac:dyDescent="0.2">
      <c r="A1225" s="96"/>
      <c r="B1225" s="96"/>
      <c r="C1225" s="141">
        <v>44333.4375</v>
      </c>
      <c r="D1225" s="89" t="s">
        <v>322</v>
      </c>
      <c r="E1225" s="89">
        <v>27.14</v>
      </c>
      <c r="F1225" s="89">
        <v>10.68</v>
      </c>
      <c r="G1225" s="89">
        <v>8.0399999999999991</v>
      </c>
      <c r="H1225" s="89">
        <v>4390</v>
      </c>
      <c r="I1225" s="89">
        <v>258.82600000000002</v>
      </c>
      <c r="J1225" s="89" t="s">
        <v>78</v>
      </c>
      <c r="K1225" s="89">
        <v>43.98</v>
      </c>
      <c r="L1225" s="89">
        <v>27.250444999999999</v>
      </c>
      <c r="M1225" s="89">
        <v>-0.40529599999999999</v>
      </c>
      <c r="N1225" s="89">
        <v>27.683993999999998</v>
      </c>
      <c r="O1225" s="96">
        <v>-1.9650129999999999</v>
      </c>
      <c r="P1225" s="96">
        <v>606358</v>
      </c>
      <c r="Q1225" s="96">
        <v>657580</v>
      </c>
      <c r="R1225" s="96">
        <v>0.92</v>
      </c>
      <c r="S1225" s="96">
        <v>15.955</v>
      </c>
      <c r="T1225" s="96">
        <v>6.524</v>
      </c>
      <c r="U1225" s="96">
        <v>10.71</v>
      </c>
      <c r="V1225" s="148">
        <f t="shared" si="291"/>
        <v>2.3081241170150402</v>
      </c>
      <c r="W1225" s="98">
        <f t="shared" si="292"/>
        <v>27.4114</v>
      </c>
      <c r="X1225" s="98">
        <f t="shared" si="293"/>
        <v>27.6828</v>
      </c>
      <c r="Y1225" s="103">
        <f t="shared" si="294"/>
        <v>26.597200000000001</v>
      </c>
      <c r="Z1225" s="103">
        <f t="shared" si="295"/>
        <v>27.683993999999998</v>
      </c>
      <c r="AA1225" s="103">
        <f t="shared" si="296"/>
        <v>26.054400000000001</v>
      </c>
      <c r="AB1225" s="96"/>
      <c r="AC1225" s="96"/>
      <c r="AD1225" s="96">
        <v>23.82</v>
      </c>
      <c r="AE1225" s="96">
        <f t="shared" si="297"/>
        <v>0</v>
      </c>
      <c r="AF1225" s="96">
        <f t="shared" si="289"/>
        <v>0.87767133382461315</v>
      </c>
      <c r="AG1225" s="96"/>
      <c r="AH1225" s="103">
        <f>IF(AND(M1225&lt;Variables!$G$6,M1225&gt;Variables!$G$5),0,1)</f>
        <v>1</v>
      </c>
      <c r="AI1225" s="103">
        <f t="shared" si="298"/>
        <v>1</v>
      </c>
      <c r="AJ1225" s="103">
        <f>IF(I1225&gt;Variables!$G$7,0,1)</f>
        <v>0</v>
      </c>
      <c r="AK1225" s="103">
        <f>IF(F1225&gt;Variables!$G$8,0,1)</f>
        <v>0</v>
      </c>
      <c r="AL1225" s="103">
        <f>IF(G1225&gt;Variables!$G$9,0,1)</f>
        <v>1</v>
      </c>
      <c r="AM1225" s="103">
        <f>IF(AND(K1225&gt;Variables!$G$10,K1225&lt;Variables!$G$11),0,1)</f>
        <v>1</v>
      </c>
      <c r="AN1225" s="103">
        <f>IF(H1225&lt;Variables!$G$13,1,0)</f>
        <v>0</v>
      </c>
      <c r="AO1225" s="101">
        <f>IF(R1225&lt;Variables!$G$12,0,1)</f>
        <v>0</v>
      </c>
      <c r="AP1225" s="104">
        <f t="shared" si="290"/>
        <v>1</v>
      </c>
      <c r="AQ1225" s="104"/>
      <c r="AR1225" s="104"/>
      <c r="AS1225" s="104"/>
      <c r="AT1225" s="104">
        <v>1</v>
      </c>
      <c r="AU1225" s="104"/>
      <c r="AV1225" s="96" t="str">
        <f t="shared" si="299"/>
        <v/>
      </c>
      <c r="AW1225" s="96">
        <f t="shared" si="300"/>
        <v>1</v>
      </c>
      <c r="AX1225" s="96" t="str">
        <f t="shared" si="301"/>
        <v/>
      </c>
      <c r="AY1225" s="96">
        <f t="shared" si="302"/>
        <v>1</v>
      </c>
      <c r="AZ1225" s="96">
        <f t="shared" si="303"/>
        <v>2.3057491970150403</v>
      </c>
      <c r="BA1225" s="96"/>
      <c r="BB1225" s="96"/>
      <c r="BC1225" s="96"/>
      <c r="BD1225" s="96"/>
      <c r="BE1225"/>
      <c r="BF1225"/>
      <c r="BG1225"/>
      <c r="BH1225"/>
      <c r="BI1225"/>
    </row>
    <row r="1226" spans="1:61" ht="12.75" x14ac:dyDescent="0.2">
      <c r="A1226" s="96"/>
      <c r="B1226" s="96"/>
      <c r="C1226" s="141">
        <v>44333.4375</v>
      </c>
      <c r="D1226" s="89" t="s">
        <v>578</v>
      </c>
      <c r="E1226" s="89">
        <v>4.46</v>
      </c>
      <c r="F1226" s="89">
        <v>33.479999999999997</v>
      </c>
      <c r="G1226" s="89">
        <v>4.21</v>
      </c>
      <c r="H1226" s="89">
        <v>-99999</v>
      </c>
      <c r="I1226" s="89">
        <v>-99999</v>
      </c>
      <c r="J1226" s="89" t="s">
        <v>78</v>
      </c>
      <c r="K1226" s="89">
        <v>46.8</v>
      </c>
      <c r="L1226" s="89">
        <v>4.5236700000000001</v>
      </c>
      <c r="M1226" s="89">
        <v>-1.407486</v>
      </c>
      <c r="N1226" s="89">
        <v>4.5767220000000002</v>
      </c>
      <c r="O1226" s="96">
        <v>-2.550341</v>
      </c>
      <c r="P1226" s="96">
        <v>22650000</v>
      </c>
      <c r="Q1226" s="96" t="s">
        <v>169</v>
      </c>
      <c r="R1226" s="96" t="s">
        <v>169</v>
      </c>
      <c r="S1226" s="96">
        <v>15.955</v>
      </c>
      <c r="T1226" s="96">
        <v>6.524</v>
      </c>
      <c r="U1226" s="96">
        <v>10.71</v>
      </c>
      <c r="V1226" s="148">
        <f t="shared" si="291"/>
        <v>2.3574352133823995</v>
      </c>
      <c r="W1226" s="101">
        <f t="shared" si="292"/>
        <v>4.5045999999999999</v>
      </c>
      <c r="X1226" s="101">
        <f t="shared" si="293"/>
        <v>4.5491999999999999</v>
      </c>
      <c r="Y1226" s="96">
        <f t="shared" si="294"/>
        <v>4.3708</v>
      </c>
      <c r="Z1226" s="96">
        <f t="shared" si="295"/>
        <v>4.5767220000000002</v>
      </c>
      <c r="AA1226" s="96">
        <f t="shared" si="296"/>
        <v>4.2816000000000001</v>
      </c>
      <c r="AB1226" s="96"/>
      <c r="AC1226" s="96">
        <v>4.7300000000000004</v>
      </c>
      <c r="AD1226" s="96"/>
      <c r="AE1226" s="101">
        <f t="shared" si="297"/>
        <v>1.0605381165919283</v>
      </c>
      <c r="AF1226" s="96">
        <f t="shared" si="289"/>
        <v>0</v>
      </c>
      <c r="AG1226" s="96"/>
      <c r="AH1226" s="101">
        <f>IF(AND(M1226&lt;Variables!$G$6,M1226&gt;Variables!$G$5),0,1)</f>
        <v>1</v>
      </c>
      <c r="AI1226" s="101">
        <f t="shared" si="298"/>
        <v>1</v>
      </c>
      <c r="AJ1226" s="101">
        <f>IF(I1226&gt;Variables!$G$7,0,1)</f>
        <v>1</v>
      </c>
      <c r="AK1226" s="101">
        <f>IF(F1226&gt;Variables!$G$8,0,1)</f>
        <v>0</v>
      </c>
      <c r="AL1226" s="101">
        <f>IF(G1226&gt;Variables!$G$9,0,1)</f>
        <v>1</v>
      </c>
      <c r="AM1226" s="101">
        <f>IF(AND(K1226&gt;Variables!$G$10,K1226&lt;Variables!$G$11),0,1)</f>
        <v>1</v>
      </c>
      <c r="AN1226" s="103">
        <f>IF(H1226&lt;Variables!$G$13,1,0)</f>
        <v>1</v>
      </c>
      <c r="AO1226" s="101">
        <f>IF(R1226&lt;Variables!$G$12,0,1)</f>
        <v>1</v>
      </c>
      <c r="AP1226" s="102">
        <f t="shared" si="290"/>
        <v>1</v>
      </c>
      <c r="AQ1226" s="102"/>
      <c r="AR1226" s="102">
        <v>1</v>
      </c>
      <c r="AS1226" s="102"/>
      <c r="AT1226" s="102"/>
      <c r="AU1226" s="102"/>
      <c r="AV1226" s="96">
        <f t="shared" si="299"/>
        <v>3</v>
      </c>
      <c r="AW1226" s="96" t="str">
        <f t="shared" si="300"/>
        <v/>
      </c>
      <c r="AX1226" s="96" t="str">
        <f t="shared" si="301"/>
        <v/>
      </c>
      <c r="AY1226" s="96">
        <f t="shared" si="302"/>
        <v>3</v>
      </c>
      <c r="AZ1226" s="96">
        <f t="shared" si="303"/>
        <v>2.3549080133824001</v>
      </c>
      <c r="BA1226" s="96"/>
      <c r="BB1226" s="96"/>
      <c r="BC1226" s="96"/>
      <c r="BD1226" s="96"/>
      <c r="BE1226"/>
      <c r="BF1226"/>
      <c r="BG1226"/>
      <c r="BH1226"/>
      <c r="BI1226"/>
    </row>
    <row r="1227" spans="1:61" ht="12.75" x14ac:dyDescent="0.2">
      <c r="A1227" s="96"/>
      <c r="B1227" s="96"/>
      <c r="C1227" s="141">
        <v>44333.4375</v>
      </c>
      <c r="D1227" s="89" t="s">
        <v>173</v>
      </c>
      <c r="E1227" s="89">
        <v>145.03</v>
      </c>
      <c r="F1227" s="89">
        <v>15.79</v>
      </c>
      <c r="G1227" s="89">
        <v>14.21</v>
      </c>
      <c r="H1227" s="89">
        <v>2230</v>
      </c>
      <c r="I1227" s="89">
        <v>190.62100000000001</v>
      </c>
      <c r="J1227" s="89" t="s">
        <v>76</v>
      </c>
      <c r="K1227" s="89">
        <v>59.61</v>
      </c>
      <c r="L1227" s="89">
        <v>144.40819999999999</v>
      </c>
      <c r="M1227" s="89">
        <v>0.430585</v>
      </c>
      <c r="N1227" s="89">
        <v>141.55818400000001</v>
      </c>
      <c r="O1227" s="96">
        <v>2.452572</v>
      </c>
      <c r="P1227" s="96">
        <v>283844</v>
      </c>
      <c r="Q1227" s="96">
        <v>321601</v>
      </c>
      <c r="R1227" s="96">
        <v>0.88</v>
      </c>
      <c r="S1227" s="96">
        <v>15.955</v>
      </c>
      <c r="T1227" s="96">
        <v>6.524</v>
      </c>
      <c r="U1227" s="96">
        <v>10.71</v>
      </c>
      <c r="V1227" s="148">
        <f t="shared" si="291"/>
        <v>2.4434140716971999</v>
      </c>
      <c r="W1227" s="96">
        <f t="shared" si="292"/>
        <v>146.4803</v>
      </c>
      <c r="X1227" s="96">
        <f t="shared" si="293"/>
        <v>147.9306</v>
      </c>
      <c r="Y1227" s="105">
        <f t="shared" si="294"/>
        <v>142.1294</v>
      </c>
      <c r="Z1227" s="105">
        <f t="shared" si="295"/>
        <v>141.55818400000001</v>
      </c>
      <c r="AA1227" s="105">
        <f t="shared" si="296"/>
        <v>139.22880000000001</v>
      </c>
      <c r="AB1227" s="96"/>
      <c r="AC1227" s="96">
        <v>147.46</v>
      </c>
      <c r="AD1227" s="96">
        <v>140.28</v>
      </c>
      <c r="AE1227" s="97">
        <f t="shared" si="297"/>
        <v>1.0167551541060471</v>
      </c>
      <c r="AF1227" s="96">
        <f t="shared" si="289"/>
        <v>0.96724815555402333</v>
      </c>
      <c r="AG1227" s="96"/>
      <c r="AH1227" s="105">
        <f>IF(AND(M1227&lt;Variables!$G$6,M1227&gt;Variables!$G$5),0,1)</f>
        <v>1</v>
      </c>
      <c r="AI1227" s="105">
        <f t="shared" si="298"/>
        <v>0</v>
      </c>
      <c r="AJ1227" s="105">
        <f>IF(I1227&gt;Variables!$G$7,0,1)</f>
        <v>0</v>
      </c>
      <c r="AK1227" s="105">
        <f>IF(F1227&gt;Variables!$G$8,0,1)</f>
        <v>0</v>
      </c>
      <c r="AL1227" s="105">
        <f>IF(G1227&gt;Variables!$G$9,0,1)</f>
        <v>0</v>
      </c>
      <c r="AM1227" s="105">
        <f>IF(AND(K1227&gt;Variables!$G$10,K1227&lt;Variables!$G$11),0,1)</f>
        <v>0</v>
      </c>
      <c r="AN1227" s="103">
        <f>IF(H1227&lt;Variables!$G$13,1,0)</f>
        <v>1</v>
      </c>
      <c r="AO1227" s="101">
        <f>IF(R1227&lt;Variables!$G$12,0,1)</f>
        <v>0</v>
      </c>
      <c r="AP1227" s="106">
        <f t="shared" si="290"/>
        <v>0</v>
      </c>
      <c r="AQ1227" s="106"/>
      <c r="AR1227" s="106"/>
      <c r="AS1227" s="106"/>
      <c r="AT1227" s="106"/>
      <c r="AU1227" s="106">
        <v>1</v>
      </c>
      <c r="AV1227" s="96">
        <f t="shared" si="299"/>
        <v>3</v>
      </c>
      <c r="AW1227" s="96" t="str">
        <f t="shared" si="300"/>
        <v/>
      </c>
      <c r="AX1227" s="96" t="str">
        <f t="shared" si="301"/>
        <v/>
      </c>
      <c r="AY1227" s="96">
        <f t="shared" si="302"/>
        <v>3</v>
      </c>
      <c r="AZ1227" s="96">
        <f t="shared" si="303"/>
        <v>2.4401951316971999</v>
      </c>
      <c r="BA1227" s="96"/>
      <c r="BB1227" s="96"/>
      <c r="BC1227" s="96"/>
      <c r="BD1227" s="96"/>
      <c r="BE1227"/>
      <c r="BF1227"/>
      <c r="BG1227"/>
      <c r="BH1227"/>
      <c r="BI1227"/>
    </row>
    <row r="1228" spans="1:61" ht="12.75" x14ac:dyDescent="0.2">
      <c r="A1228" s="96"/>
      <c r="B1228" s="96"/>
      <c r="C1228" s="141">
        <v>44333.4375</v>
      </c>
      <c r="D1228" s="89" t="s">
        <v>579</v>
      </c>
      <c r="E1228" s="89">
        <v>54.284999999999997</v>
      </c>
      <c r="F1228" s="89">
        <v>5.41</v>
      </c>
      <c r="G1228" s="89">
        <v>5.37</v>
      </c>
      <c r="H1228" s="89">
        <v>2650</v>
      </c>
      <c r="I1228" s="89">
        <v>292.31799999999998</v>
      </c>
      <c r="J1228" s="89" t="s">
        <v>78</v>
      </c>
      <c r="K1228" s="89">
        <v>40.35</v>
      </c>
      <c r="L1228" s="89">
        <v>54.920710999999997</v>
      </c>
      <c r="M1228" s="89">
        <v>-1.1575059999999999</v>
      </c>
      <c r="N1228" s="89">
        <v>54.593586999999999</v>
      </c>
      <c r="O1228" s="96">
        <v>-0.56524399999999997</v>
      </c>
      <c r="P1228" s="96">
        <v>124489</v>
      </c>
      <c r="Q1228" s="96">
        <v>926906</v>
      </c>
      <c r="R1228" s="96">
        <v>0.13</v>
      </c>
      <c r="S1228" s="96">
        <v>15.955</v>
      </c>
      <c r="T1228" s="96">
        <v>6.524</v>
      </c>
      <c r="U1228" s="96">
        <v>10.71</v>
      </c>
      <c r="V1228" s="148">
        <f t="shared" si="291"/>
        <v>2.2648623897848004</v>
      </c>
      <c r="W1228" s="101">
        <f t="shared" si="292"/>
        <v>54.827849999999998</v>
      </c>
      <c r="X1228" s="101">
        <f t="shared" si="293"/>
        <v>55.370699999999999</v>
      </c>
      <c r="Y1228" s="96">
        <f t="shared" si="294"/>
        <v>53.199299999999994</v>
      </c>
      <c r="Z1228" s="96">
        <f t="shared" si="295"/>
        <v>54.593586999999999</v>
      </c>
      <c r="AA1228" s="96">
        <f t="shared" si="296"/>
        <v>52.113599999999998</v>
      </c>
      <c r="AB1228" s="96"/>
      <c r="AC1228" s="96">
        <v>55.38</v>
      </c>
      <c r="AD1228" s="96">
        <v>54.19</v>
      </c>
      <c r="AE1228" s="101">
        <f t="shared" si="297"/>
        <v>1.0201713180436587</v>
      </c>
      <c r="AF1228" s="96">
        <f t="shared" si="289"/>
        <v>0.99824997697338125</v>
      </c>
      <c r="AG1228" s="96"/>
      <c r="AH1228" s="101">
        <f>IF(AND(M1228&lt;Variables!$G$6,M1228&gt;Variables!$G$5),0,1)</f>
        <v>1</v>
      </c>
      <c r="AI1228" s="101">
        <f t="shared" si="298"/>
        <v>0</v>
      </c>
      <c r="AJ1228" s="101">
        <f>IF(I1228&gt;Variables!$G$7,0,1)</f>
        <v>0</v>
      </c>
      <c r="AK1228" s="101">
        <f>IF(F1228&gt;Variables!$G$8,0,1)</f>
        <v>1</v>
      </c>
      <c r="AL1228" s="101">
        <f>IF(G1228&gt;Variables!$G$9,0,1)</f>
        <v>1</v>
      </c>
      <c r="AM1228" s="101">
        <f>IF(AND(K1228&gt;Variables!$G$10,K1228&lt;Variables!$G$11),0,1)</f>
        <v>1</v>
      </c>
      <c r="AN1228" s="103">
        <f>IF(H1228&lt;Variables!$G$13,1,0)</f>
        <v>0</v>
      </c>
      <c r="AO1228" s="101">
        <f>IF(R1228&lt;Variables!$G$12,0,1)</f>
        <v>0</v>
      </c>
      <c r="AP1228" s="102">
        <f t="shared" si="290"/>
        <v>1</v>
      </c>
      <c r="AQ1228" s="102"/>
      <c r="AR1228" s="102">
        <v>1</v>
      </c>
      <c r="AS1228" s="102"/>
      <c r="AT1228" s="102"/>
      <c r="AU1228" s="102"/>
      <c r="AV1228" s="96">
        <f t="shared" si="299"/>
        <v>3</v>
      </c>
      <c r="AW1228" s="96" t="str">
        <f t="shared" si="300"/>
        <v/>
      </c>
      <c r="AX1228" s="96" t="str">
        <f t="shared" si="301"/>
        <v/>
      </c>
      <c r="AY1228" s="96">
        <f t="shared" si="302"/>
        <v>3</v>
      </c>
      <c r="AZ1228" s="96">
        <f t="shared" si="303"/>
        <v>2.2626834897847998</v>
      </c>
      <c r="BA1228" s="96"/>
      <c r="BB1228" s="96"/>
      <c r="BC1228" s="96"/>
      <c r="BD1228" s="96"/>
      <c r="BE1228"/>
      <c r="BF1228"/>
      <c r="BG1228"/>
      <c r="BH1228"/>
      <c r="BI1228"/>
    </row>
    <row r="1229" spans="1:61" ht="12.75" x14ac:dyDescent="0.2">
      <c r="A1229" s="96"/>
      <c r="B1229" s="96"/>
      <c r="C1229" s="141">
        <v>44333.4375</v>
      </c>
      <c r="D1229" s="89" t="s">
        <v>375</v>
      </c>
      <c r="E1229" s="89">
        <v>8.23</v>
      </c>
      <c r="F1229" s="89">
        <v>8.5299999999999994</v>
      </c>
      <c r="G1229" s="89">
        <v>6.47</v>
      </c>
      <c r="H1229" s="89">
        <v>3820</v>
      </c>
      <c r="I1229" s="89">
        <v>6.6559999999999997</v>
      </c>
      <c r="J1229" s="89" t="s">
        <v>78</v>
      </c>
      <c r="K1229" s="89">
        <v>75.2</v>
      </c>
      <c r="L1229" s="89">
        <v>8.1612849999999995</v>
      </c>
      <c r="M1229" s="89">
        <v>0.84196300000000002</v>
      </c>
      <c r="N1229" s="89">
        <v>7.9911300000000001</v>
      </c>
      <c r="O1229" s="96">
        <v>2.9891890000000001</v>
      </c>
      <c r="P1229" s="96">
        <v>4556000</v>
      </c>
      <c r="Q1229" s="96">
        <v>9297000</v>
      </c>
      <c r="R1229" s="96">
        <v>0.49</v>
      </c>
      <c r="S1229" s="96">
        <v>15.955</v>
      </c>
      <c r="T1229" s="96">
        <v>6.524</v>
      </c>
      <c r="U1229" s="96">
        <v>10.71</v>
      </c>
      <c r="V1229" s="148">
        <f t="shared" si="291"/>
        <v>2.5449049155712</v>
      </c>
      <c r="W1229" s="101">
        <f t="shared" si="292"/>
        <v>8.3123000000000005</v>
      </c>
      <c r="X1229" s="101">
        <f t="shared" si="293"/>
        <v>8.3946000000000005</v>
      </c>
      <c r="Y1229" s="96">
        <f t="shared" si="294"/>
        <v>8.0654000000000003</v>
      </c>
      <c r="Z1229" s="96">
        <f t="shared" si="295"/>
        <v>7.9911300000000001</v>
      </c>
      <c r="AA1229" s="96">
        <f t="shared" si="296"/>
        <v>7.9008000000000003</v>
      </c>
      <c r="AB1229" s="96"/>
      <c r="AC1229" s="96">
        <v>8.5399999999999991</v>
      </c>
      <c r="AD1229" s="96"/>
      <c r="AE1229" s="101">
        <f t="shared" si="297"/>
        <v>1.0376670716889427</v>
      </c>
      <c r="AF1229" s="96">
        <f t="shared" si="289"/>
        <v>0</v>
      </c>
      <c r="AG1229" s="96"/>
      <c r="AH1229" s="101">
        <f>IF(AND(M1229&lt;Variables!$G$6,M1229&gt;Variables!$G$5),0,1)</f>
        <v>1</v>
      </c>
      <c r="AI1229" s="101">
        <f t="shared" si="298"/>
        <v>0</v>
      </c>
      <c r="AJ1229" s="101">
        <f>IF(I1229&gt;Variables!$G$7,0,1)</f>
        <v>0</v>
      </c>
      <c r="AK1229" s="101">
        <f>IF(F1229&gt;Variables!$G$8,0,1)</f>
        <v>1</v>
      </c>
      <c r="AL1229" s="101">
        <f>IF(G1229&gt;Variables!$G$9,0,1)</f>
        <v>1</v>
      </c>
      <c r="AM1229" s="101">
        <f>IF(AND(K1229&gt;Variables!$G$10,K1229&lt;Variables!$G$11),0,1)</f>
        <v>1</v>
      </c>
      <c r="AN1229" s="103">
        <f>IF(H1229&lt;Variables!$G$13,1,0)</f>
        <v>0</v>
      </c>
      <c r="AO1229" s="101">
        <f>IF(R1229&lt;Variables!$G$12,0,1)</f>
        <v>0</v>
      </c>
      <c r="AP1229" s="102">
        <f t="shared" si="290"/>
        <v>1</v>
      </c>
      <c r="AQ1229" s="101"/>
      <c r="AR1229" s="101">
        <v>1</v>
      </c>
      <c r="AS1229" s="101"/>
      <c r="AT1229" s="101"/>
      <c r="AU1229" s="101"/>
      <c r="AV1229" s="96">
        <f t="shared" si="299"/>
        <v>3</v>
      </c>
      <c r="AW1229" s="96" t="str">
        <f t="shared" si="300"/>
        <v/>
      </c>
      <c r="AX1229" s="96" t="str">
        <f t="shared" si="301"/>
        <v/>
      </c>
      <c r="AY1229" s="96">
        <f t="shared" si="302"/>
        <v>3</v>
      </c>
      <c r="AZ1229" s="96">
        <f t="shared" si="303"/>
        <v>2.5408441155712</v>
      </c>
      <c r="BA1229" s="96"/>
      <c r="BB1229" s="96"/>
      <c r="BC1229" s="96"/>
      <c r="BD1229" s="96"/>
      <c r="BE1229"/>
      <c r="BF1229"/>
      <c r="BG1229"/>
      <c r="BH1229"/>
      <c r="BI1229"/>
    </row>
    <row r="1230" spans="1:61" ht="12.75" x14ac:dyDescent="0.2">
      <c r="A1230" s="96"/>
      <c r="B1230" s="96"/>
      <c r="C1230" s="141">
        <v>44333.4375</v>
      </c>
      <c r="D1230" s="89" t="s">
        <v>581</v>
      </c>
      <c r="E1230" s="89">
        <v>5.36</v>
      </c>
      <c r="F1230" s="89">
        <v>7.8</v>
      </c>
      <c r="G1230" s="89">
        <v>4.28</v>
      </c>
      <c r="H1230" s="89">
        <v>2900</v>
      </c>
      <c r="I1230" s="89">
        <v>108.816</v>
      </c>
      <c r="J1230" s="89" t="s">
        <v>76</v>
      </c>
      <c r="K1230" s="89">
        <v>60.41</v>
      </c>
      <c r="L1230" s="89">
        <v>5.3439699999999997</v>
      </c>
      <c r="M1230" s="89">
        <v>0.29996400000000001</v>
      </c>
      <c r="N1230" s="89">
        <v>5.2847340000000003</v>
      </c>
      <c r="O1230" s="96">
        <v>1.424215</v>
      </c>
      <c r="P1230" s="96">
        <v>2908000</v>
      </c>
      <c r="Q1230" s="96">
        <v>5473000</v>
      </c>
      <c r="R1230" s="96">
        <v>0.53</v>
      </c>
      <c r="S1230" s="96">
        <v>15.955</v>
      </c>
      <c r="T1230" s="96">
        <v>6.524</v>
      </c>
      <c r="U1230" s="96">
        <v>10.71</v>
      </c>
      <c r="V1230" s="148">
        <f t="shared" si="291"/>
        <v>2.45803039430688</v>
      </c>
      <c r="W1230" s="97">
        <f t="shared" si="292"/>
        <v>5.4136000000000006</v>
      </c>
      <c r="X1230" s="96">
        <f t="shared" si="293"/>
        <v>5.4672000000000001</v>
      </c>
      <c r="Y1230" s="96">
        <f t="shared" si="294"/>
        <v>5.2528000000000006</v>
      </c>
      <c r="Z1230" s="96">
        <f t="shared" si="295"/>
        <v>5.2847340000000003</v>
      </c>
      <c r="AA1230" s="96">
        <f t="shared" si="296"/>
        <v>5.1456</v>
      </c>
      <c r="AB1230" s="96"/>
      <c r="AC1230" s="96">
        <v>5.47</v>
      </c>
      <c r="AD1230" s="96">
        <v>5.34</v>
      </c>
      <c r="AE1230" s="97">
        <f t="shared" si="297"/>
        <v>1.0205223880597014</v>
      </c>
      <c r="AF1230" s="96">
        <f t="shared" si="289"/>
        <v>0.99626865671641784</v>
      </c>
      <c r="AG1230" s="96"/>
      <c r="AH1230" s="97">
        <f>IF(AND(M1230&lt;Variables!$G$6,M1230&gt;Variables!$G$5),0,1)</f>
        <v>1</v>
      </c>
      <c r="AI1230" s="97">
        <f t="shared" si="298"/>
        <v>0</v>
      </c>
      <c r="AJ1230" s="97">
        <f>IF(I1230&gt;Variables!$G$7,0,1)</f>
        <v>0</v>
      </c>
      <c r="AK1230" s="97">
        <f>IF(F1230&gt;Variables!$G$8,0,1)</f>
        <v>1</v>
      </c>
      <c r="AL1230" s="97">
        <f>IF(G1230&gt;Variables!$G$9,0,1)</f>
        <v>1</v>
      </c>
      <c r="AM1230" s="97">
        <f>IF(AND(K1230&gt;Variables!$G$10,K1230&lt;Variables!$G$11),0,1)</f>
        <v>0</v>
      </c>
      <c r="AN1230" s="103">
        <f>IF(H1230&lt;Variables!$G$13,1,0)</f>
        <v>0</v>
      </c>
      <c r="AO1230" s="101">
        <f>IF(R1230&lt;Variables!$G$12,0,1)</f>
        <v>0</v>
      </c>
      <c r="AP1230" s="99">
        <f t="shared" si="290"/>
        <v>0</v>
      </c>
      <c r="AQ1230" s="97"/>
      <c r="AR1230" s="97"/>
      <c r="AS1230" s="97">
        <v>1</v>
      </c>
      <c r="AT1230" s="97"/>
      <c r="AU1230" s="97"/>
      <c r="AV1230" s="96">
        <f t="shared" si="299"/>
        <v>3</v>
      </c>
      <c r="AW1230" s="96" t="str">
        <f t="shared" si="300"/>
        <v/>
      </c>
      <c r="AX1230" s="96" t="str">
        <f t="shared" si="301"/>
        <v/>
      </c>
      <c r="AY1230" s="96">
        <f t="shared" si="302"/>
        <v>3</v>
      </c>
      <c r="AZ1230" s="96">
        <f t="shared" si="303"/>
        <v>2.4547682543068801</v>
      </c>
      <c r="BA1230" s="96"/>
      <c r="BB1230" s="96"/>
      <c r="BC1230" s="96"/>
      <c r="BD1230" s="96"/>
      <c r="BE1230"/>
      <c r="BF1230"/>
      <c r="BG1230"/>
      <c r="BH1230"/>
      <c r="BI1230"/>
    </row>
    <row r="1231" spans="1:61" ht="12.75" x14ac:dyDescent="0.2">
      <c r="A1231" s="96"/>
      <c r="B1231" s="96"/>
      <c r="C1231" s="135">
        <v>44333.4375</v>
      </c>
      <c r="D1231" s="96" t="s">
        <v>582</v>
      </c>
      <c r="E1231" s="96">
        <v>16.489999999999998</v>
      </c>
      <c r="F1231" s="96">
        <v>9.7799999999999994</v>
      </c>
      <c r="G1231" s="96">
        <v>4.17</v>
      </c>
      <c r="H1231" s="96">
        <v>5540</v>
      </c>
      <c r="I1231" s="96">
        <v>-79.388000000000005</v>
      </c>
      <c r="J1231" s="96" t="s">
        <v>76</v>
      </c>
      <c r="K1231" s="96">
        <v>55.46</v>
      </c>
      <c r="L1231" s="96">
        <v>16.446915000000001</v>
      </c>
      <c r="M1231" s="96">
        <v>0.26196399999999997</v>
      </c>
      <c r="N1231" s="96">
        <v>16.193297999999999</v>
      </c>
      <c r="O1231" s="96">
        <v>1.832252</v>
      </c>
      <c r="P1231" s="96">
        <v>381828</v>
      </c>
      <c r="Q1231" s="96">
        <v>1393000</v>
      </c>
      <c r="R1231" s="96">
        <v>0.27</v>
      </c>
      <c r="S1231" s="96">
        <v>15.955</v>
      </c>
      <c r="T1231" s="96">
        <v>6.524</v>
      </c>
      <c r="U1231" s="96">
        <v>10.71</v>
      </c>
      <c r="V1231" s="148">
        <f t="shared" si="291"/>
        <v>2.4126237619052797</v>
      </c>
      <c r="W1231" s="101">
        <f t="shared" si="292"/>
        <v>16.654899999999998</v>
      </c>
      <c r="X1231" s="101">
        <f t="shared" si="293"/>
        <v>16.819799999999997</v>
      </c>
      <c r="Y1231" s="96">
        <f t="shared" si="294"/>
        <v>16.1602</v>
      </c>
      <c r="Z1231" s="96">
        <f t="shared" si="295"/>
        <v>16.193297999999999</v>
      </c>
      <c r="AA1231" s="96">
        <f t="shared" si="296"/>
        <v>15.830399999999997</v>
      </c>
      <c r="AB1231" s="96"/>
      <c r="AC1231" s="96">
        <v>17.32</v>
      </c>
      <c r="AD1231" s="96"/>
      <c r="AE1231" s="101">
        <f t="shared" si="297"/>
        <v>1.0503335354760461</v>
      </c>
      <c r="AF1231" s="96">
        <f t="shared" si="289"/>
        <v>0</v>
      </c>
      <c r="AG1231" s="96"/>
      <c r="AH1231" s="101">
        <f>IF(AND(M1231&lt;Variables!$G$6,M1231&gt;Variables!$G$5),0,1)</f>
        <v>1</v>
      </c>
      <c r="AI1231" s="101">
        <f t="shared" si="298"/>
        <v>0</v>
      </c>
      <c r="AJ1231" s="101">
        <f>IF(I1231&gt;Variables!$G$7,0,1)</f>
        <v>1</v>
      </c>
      <c r="AK1231" s="101">
        <f>IF(F1231&gt;Variables!$G$8,0,1)</f>
        <v>0</v>
      </c>
      <c r="AL1231" s="101">
        <f>IF(G1231&gt;Variables!$G$9,0,1)</f>
        <v>1</v>
      </c>
      <c r="AM1231" s="101">
        <f>IF(AND(K1231&gt;Variables!$G$10,K1231&lt;Variables!$G$11),0,1)</f>
        <v>0</v>
      </c>
      <c r="AN1231" s="103">
        <f>IF(H1231&lt;Variables!$G$13,1,0)</f>
        <v>0</v>
      </c>
      <c r="AO1231" s="101">
        <f>IF(R1231&lt;Variables!$G$12,0,1)</f>
        <v>0</v>
      </c>
      <c r="AP1231" s="102">
        <f t="shared" si="290"/>
        <v>0</v>
      </c>
      <c r="AQ1231" s="101"/>
      <c r="AR1231" s="101">
        <v>1</v>
      </c>
      <c r="AS1231" s="101"/>
      <c r="AT1231" s="101"/>
      <c r="AU1231" s="101"/>
      <c r="AV1231" s="96">
        <f t="shared" si="299"/>
        <v>3</v>
      </c>
      <c r="AW1231" s="96" t="str">
        <f t="shared" si="300"/>
        <v/>
      </c>
      <c r="AX1231" s="96" t="str">
        <f t="shared" si="301"/>
        <v/>
      </c>
      <c r="AY1231" s="96">
        <f t="shared" si="302"/>
        <v>3</v>
      </c>
      <c r="AZ1231" s="96">
        <f t="shared" si="303"/>
        <v>2.4096289219052798</v>
      </c>
      <c r="BA1231" s="96"/>
      <c r="BB1231" s="96"/>
      <c r="BC1231" s="96"/>
      <c r="BD1231" s="96"/>
      <c r="BE1231"/>
      <c r="BF1231"/>
      <c r="BG1231"/>
      <c r="BH1231"/>
      <c r="BI1231"/>
    </row>
    <row r="1232" spans="1:61" ht="12.75" x14ac:dyDescent="0.2">
      <c r="A1232" s="96"/>
      <c r="B1232" s="96"/>
      <c r="C1232" s="135">
        <v>44333.4375</v>
      </c>
      <c r="D1232" s="96" t="s">
        <v>591</v>
      </c>
      <c r="E1232" s="96">
        <v>31.39</v>
      </c>
      <c r="F1232" s="96">
        <v>6.15</v>
      </c>
      <c r="G1232" s="96">
        <v>2.11</v>
      </c>
      <c r="H1232" s="96">
        <v>4200</v>
      </c>
      <c r="I1232" s="96">
        <v>42.981000000000002</v>
      </c>
      <c r="J1232" s="96" t="s">
        <v>78</v>
      </c>
      <c r="K1232" s="96">
        <v>62.91</v>
      </c>
      <c r="L1232" s="96">
        <v>31.292083000000002</v>
      </c>
      <c r="M1232" s="96">
        <v>0.31291200000000002</v>
      </c>
      <c r="N1232" s="96">
        <v>31.032983999999999</v>
      </c>
      <c r="O1232" s="96">
        <v>1.1504399999999999</v>
      </c>
      <c r="P1232" s="96">
        <v>582325</v>
      </c>
      <c r="Q1232" s="96">
        <v>369093</v>
      </c>
      <c r="R1232" s="96">
        <v>1.58</v>
      </c>
      <c r="S1232" s="96">
        <v>15.955</v>
      </c>
      <c r="T1232" s="96">
        <v>6.524</v>
      </c>
      <c r="U1232" s="96">
        <v>10.71</v>
      </c>
      <c r="V1232" s="148">
        <f t="shared" si="291"/>
        <v>2.48094525195904</v>
      </c>
      <c r="W1232" s="97">
        <f t="shared" si="292"/>
        <v>31.703900000000001</v>
      </c>
      <c r="X1232" s="96">
        <f t="shared" si="293"/>
        <v>32.017800000000001</v>
      </c>
      <c r="Y1232" s="96">
        <f t="shared" si="294"/>
        <v>30.7622</v>
      </c>
      <c r="Z1232" s="96">
        <f t="shared" si="295"/>
        <v>31.032983999999999</v>
      </c>
      <c r="AA1232" s="96">
        <f t="shared" si="296"/>
        <v>30.134399999999999</v>
      </c>
      <c r="AB1232" s="96"/>
      <c r="AC1232" s="96">
        <v>31.85</v>
      </c>
      <c r="AD1232" s="96"/>
      <c r="AE1232" s="97">
        <f t="shared" si="297"/>
        <v>1.0146543485186366</v>
      </c>
      <c r="AF1232" s="96">
        <f t="shared" si="289"/>
        <v>0</v>
      </c>
      <c r="AG1232" s="96"/>
      <c r="AH1232" s="97">
        <f>IF(AND(M1232&lt;Variables!$G$6,M1232&gt;Variables!$G$5),0,1)</f>
        <v>1</v>
      </c>
      <c r="AI1232" s="97">
        <f t="shared" si="298"/>
        <v>0</v>
      </c>
      <c r="AJ1232" s="97">
        <f>IF(I1232&gt;Variables!$G$7,0,1)</f>
        <v>0</v>
      </c>
      <c r="AK1232" s="97">
        <f>IF(F1232&gt;Variables!$G$8,0,1)</f>
        <v>1</v>
      </c>
      <c r="AL1232" s="97">
        <f>IF(G1232&gt;Variables!$G$9,0,1)</f>
        <v>1</v>
      </c>
      <c r="AM1232" s="97">
        <f>IF(AND(K1232&gt;Variables!$G$10,K1232&lt;Variables!$G$11),0,1)</f>
        <v>0</v>
      </c>
      <c r="AN1232" s="103">
        <f>IF(H1232&lt;Variables!$G$13,1,0)</f>
        <v>0</v>
      </c>
      <c r="AO1232" s="101">
        <f>IF(R1232&lt;Variables!$G$12,0,1)</f>
        <v>0</v>
      </c>
      <c r="AP1232" s="99">
        <f t="shared" si="290"/>
        <v>1</v>
      </c>
      <c r="AQ1232" s="97"/>
      <c r="AR1232" s="97"/>
      <c r="AS1232" s="97">
        <v>1</v>
      </c>
      <c r="AT1232" s="97"/>
      <c r="AU1232" s="97"/>
      <c r="AV1232" s="96">
        <f t="shared" si="299"/>
        <v>3</v>
      </c>
      <c r="AW1232" s="96" t="str">
        <f t="shared" si="300"/>
        <v/>
      </c>
      <c r="AX1232" s="96" t="str">
        <f t="shared" si="301"/>
        <v/>
      </c>
      <c r="AY1232" s="96">
        <f t="shared" si="302"/>
        <v>3</v>
      </c>
      <c r="AZ1232" s="96">
        <f t="shared" si="303"/>
        <v>2.4775481119590399</v>
      </c>
      <c r="BA1232" s="96"/>
      <c r="BB1232" s="96"/>
      <c r="BC1232" s="96"/>
      <c r="BD1232" s="96"/>
      <c r="BE1232"/>
      <c r="BF1232"/>
      <c r="BG1232"/>
      <c r="BH1232"/>
      <c r="BI1232"/>
    </row>
    <row r="1233" spans="1:61" ht="12.75" x14ac:dyDescent="0.2">
      <c r="A1233" s="96"/>
      <c r="B1233" s="96"/>
      <c r="C1233" s="135">
        <v>44333.4375</v>
      </c>
      <c r="D1233" s="96" t="s">
        <v>497</v>
      </c>
      <c r="E1233" s="96">
        <v>7.8940999999999999</v>
      </c>
      <c r="F1233" s="96">
        <v>6.86</v>
      </c>
      <c r="G1233" s="96">
        <v>6.39</v>
      </c>
      <c r="H1233" s="96">
        <v>4780</v>
      </c>
      <c r="I1233" s="96">
        <v>1.0999999999999999E-2</v>
      </c>
      <c r="J1233" s="96" t="s">
        <v>76</v>
      </c>
      <c r="K1233" s="96">
        <v>57.26</v>
      </c>
      <c r="L1233" s="96">
        <v>7.8919949999999996</v>
      </c>
      <c r="M1233" s="96">
        <v>2.6672999999999999E-2</v>
      </c>
      <c r="N1233" s="96">
        <v>7.796754</v>
      </c>
      <c r="O1233" s="96">
        <v>1.248545</v>
      </c>
      <c r="P1233" s="96">
        <v>389235</v>
      </c>
      <c r="Q1233" s="96">
        <v>2301000</v>
      </c>
      <c r="R1233" s="96">
        <v>0.17</v>
      </c>
      <c r="S1233" s="96">
        <v>15.955</v>
      </c>
      <c r="T1233" s="96">
        <v>6.524</v>
      </c>
      <c r="U1233" s="96">
        <v>10.71</v>
      </c>
      <c r="V1233" s="148">
        <f t="shared" si="291"/>
        <v>2.4409608524097597</v>
      </c>
      <c r="W1233" s="97">
        <f t="shared" si="292"/>
        <v>7.9730410000000003</v>
      </c>
      <c r="X1233" s="96">
        <f t="shared" si="293"/>
        <v>8.0519820000000006</v>
      </c>
      <c r="Y1233" s="96">
        <f t="shared" si="294"/>
        <v>7.736218</v>
      </c>
      <c r="Z1233" s="96">
        <f t="shared" si="295"/>
        <v>7.796754</v>
      </c>
      <c r="AA1233" s="96">
        <f t="shared" si="296"/>
        <v>7.5783359999999993</v>
      </c>
      <c r="AB1233" s="96"/>
      <c r="AC1233" s="96">
        <v>7.99</v>
      </c>
      <c r="AD1233" s="96">
        <v>7.77</v>
      </c>
      <c r="AE1233" s="97">
        <f t="shared" si="297"/>
        <v>1.0121483132972726</v>
      </c>
      <c r="AF1233" s="96">
        <f t="shared" si="289"/>
        <v>0.98427939853814872</v>
      </c>
      <c r="AG1233" s="96"/>
      <c r="AH1233" s="97">
        <f>IF(AND(M1233&lt;Variables!$G$6,M1233&gt;Variables!$G$5),0,1)</f>
        <v>1</v>
      </c>
      <c r="AI1233" s="97">
        <f t="shared" si="298"/>
        <v>0</v>
      </c>
      <c r="AJ1233" s="97">
        <f>IF(I1233&gt;Variables!$G$7,0,1)</f>
        <v>0</v>
      </c>
      <c r="AK1233" s="97">
        <f>IF(F1233&gt;Variables!$G$8,0,1)</f>
        <v>1</v>
      </c>
      <c r="AL1233" s="97">
        <f>IF(G1233&gt;Variables!$G$9,0,1)</f>
        <v>1</v>
      </c>
      <c r="AM1233" s="97">
        <f>IF(AND(K1233&gt;Variables!$G$10,K1233&lt;Variables!$G$11),0,1)</f>
        <v>0</v>
      </c>
      <c r="AN1233" s="103">
        <f>IF(H1233&lt;Variables!$G$13,1,0)</f>
        <v>0</v>
      </c>
      <c r="AO1233" s="101">
        <f>IF(R1233&lt;Variables!$G$12,0,1)</f>
        <v>0</v>
      </c>
      <c r="AP1233" s="99">
        <f t="shared" si="290"/>
        <v>0</v>
      </c>
      <c r="AQ1233" s="97"/>
      <c r="AR1233" s="97"/>
      <c r="AS1233" s="97">
        <v>1</v>
      </c>
      <c r="AT1233" s="97"/>
      <c r="AU1233" s="97"/>
      <c r="AV1233" s="96">
        <f t="shared" si="299"/>
        <v>3</v>
      </c>
      <c r="AW1233" s="96" t="str">
        <f t="shared" si="300"/>
        <v/>
      </c>
      <c r="AX1233" s="96" t="str">
        <f t="shared" si="301"/>
        <v/>
      </c>
      <c r="AY1233" s="96">
        <f t="shared" si="302"/>
        <v>3</v>
      </c>
      <c r="AZ1233" s="96">
        <f t="shared" si="303"/>
        <v>2.4378688124097598</v>
      </c>
      <c r="BA1233" s="96"/>
      <c r="BB1233" s="96"/>
      <c r="BC1233" s="96"/>
      <c r="BD1233" s="96"/>
      <c r="BE1233"/>
      <c r="BF1233"/>
      <c r="BG1233"/>
      <c r="BH1233"/>
      <c r="BI1233"/>
    </row>
    <row r="1234" spans="1:61" ht="12.75" x14ac:dyDescent="0.2">
      <c r="A1234" s="96"/>
      <c r="B1234" s="96"/>
      <c r="C1234" s="135">
        <v>44333.4375</v>
      </c>
      <c r="D1234" s="96" t="s">
        <v>461</v>
      </c>
      <c r="E1234" s="96">
        <v>13.3</v>
      </c>
      <c r="F1234" s="96">
        <v>9.89</v>
      </c>
      <c r="G1234" s="96">
        <v>8.75</v>
      </c>
      <c r="H1234" s="96">
        <v>4680</v>
      </c>
      <c r="I1234" s="96">
        <v>-75.018000000000001</v>
      </c>
      <c r="J1234" s="96" t="s">
        <v>78</v>
      </c>
      <c r="K1234" s="96">
        <v>70.06</v>
      </c>
      <c r="L1234" s="96">
        <v>13.129815000000001</v>
      </c>
      <c r="M1234" s="96">
        <v>1.2961720000000001</v>
      </c>
      <c r="N1234" s="96">
        <v>12.991198000000001</v>
      </c>
      <c r="O1234" s="96">
        <v>2.3770090000000001</v>
      </c>
      <c r="P1234" s="96">
        <v>6233000</v>
      </c>
      <c r="Q1234" s="96">
        <v>13521000</v>
      </c>
      <c r="R1234" s="96">
        <v>0.46</v>
      </c>
      <c r="S1234" s="96">
        <v>15.955</v>
      </c>
      <c r="T1234" s="96">
        <v>6.524</v>
      </c>
      <c r="U1234" s="96">
        <v>10.71</v>
      </c>
      <c r="V1234" s="148">
        <f t="shared" si="291"/>
        <v>2.46602963259584</v>
      </c>
      <c r="W1234" s="97">
        <f t="shared" si="292"/>
        <v>13.433000000000002</v>
      </c>
      <c r="X1234" s="96">
        <f t="shared" si="293"/>
        <v>13.566000000000001</v>
      </c>
      <c r="Y1234" s="96">
        <f t="shared" si="294"/>
        <v>13.034000000000001</v>
      </c>
      <c r="Z1234" s="96">
        <f t="shared" si="295"/>
        <v>12.991198000000001</v>
      </c>
      <c r="AA1234" s="96">
        <f t="shared" si="296"/>
        <v>12.768000000000001</v>
      </c>
      <c r="AB1234" s="96"/>
      <c r="AC1234" s="96">
        <v>13.46</v>
      </c>
      <c r="AD1234" s="96">
        <v>13.15</v>
      </c>
      <c r="AE1234" s="97">
        <f t="shared" si="297"/>
        <v>1.0120300751879698</v>
      </c>
      <c r="AF1234" s="96">
        <f t="shared" si="289"/>
        <v>0.98872180451127822</v>
      </c>
      <c r="AG1234" s="96"/>
      <c r="AH1234" s="97">
        <f>IF(AND(M1234&lt;Variables!$G$6,M1234&gt;Variables!$G$5),0,1)</f>
        <v>1</v>
      </c>
      <c r="AI1234" s="97">
        <f t="shared" si="298"/>
        <v>0</v>
      </c>
      <c r="AJ1234" s="97">
        <f>IF(I1234&gt;Variables!$G$7,0,1)</f>
        <v>1</v>
      </c>
      <c r="AK1234" s="97">
        <f>IF(F1234&gt;Variables!$G$8,0,1)</f>
        <v>0</v>
      </c>
      <c r="AL1234" s="97">
        <f>IF(G1234&gt;Variables!$G$9,0,1)</f>
        <v>1</v>
      </c>
      <c r="AM1234" s="97">
        <f>IF(AND(K1234&gt;Variables!$G$10,K1234&lt;Variables!$G$11),0,1)</f>
        <v>0</v>
      </c>
      <c r="AN1234" s="103">
        <f>IF(H1234&lt;Variables!$G$13,1,0)</f>
        <v>0</v>
      </c>
      <c r="AO1234" s="101">
        <f>IF(R1234&lt;Variables!$G$12,0,1)</f>
        <v>0</v>
      </c>
      <c r="AP1234" s="99">
        <f t="shared" si="290"/>
        <v>1</v>
      </c>
      <c r="AQ1234" s="97"/>
      <c r="AR1234" s="97"/>
      <c r="AS1234" s="97">
        <v>1</v>
      </c>
      <c r="AT1234" s="97"/>
      <c r="AU1234" s="97"/>
      <c r="AV1234" s="96">
        <f t="shared" si="299"/>
        <v>3</v>
      </c>
      <c r="AW1234" s="96" t="str">
        <f t="shared" si="300"/>
        <v/>
      </c>
      <c r="AX1234" s="96" t="str">
        <f t="shared" si="301"/>
        <v/>
      </c>
      <c r="AY1234" s="96">
        <f t="shared" si="302"/>
        <v>3</v>
      </c>
      <c r="AZ1234" s="96">
        <f t="shared" si="303"/>
        <v>2.4622463925958402</v>
      </c>
      <c r="BA1234" s="96"/>
      <c r="BB1234" s="96"/>
      <c r="BC1234" s="96"/>
      <c r="BD1234" s="96"/>
      <c r="BE1234"/>
      <c r="BF1234"/>
      <c r="BG1234"/>
      <c r="BH1234"/>
      <c r="BI1234"/>
    </row>
    <row r="1235" spans="1:61" ht="12.75" x14ac:dyDescent="0.2">
      <c r="A1235" s="96"/>
      <c r="B1235" s="96"/>
      <c r="C1235" s="135">
        <v>44333.4375</v>
      </c>
      <c r="D1235" s="96" t="s">
        <v>589</v>
      </c>
      <c r="E1235" s="96">
        <v>31.899899999999999</v>
      </c>
      <c r="F1235" s="96">
        <v>12.62</v>
      </c>
      <c r="G1235" s="96">
        <v>1.56</v>
      </c>
      <c r="H1235" s="96">
        <v>1050</v>
      </c>
      <c r="I1235" s="96">
        <v>-11.162000000000001</v>
      </c>
      <c r="J1235" s="96" t="s">
        <v>78</v>
      </c>
      <c r="K1235" s="96">
        <v>57.64</v>
      </c>
      <c r="L1235" s="96">
        <v>31.624237999999998</v>
      </c>
      <c r="M1235" s="96">
        <v>0.87167799999999995</v>
      </c>
      <c r="N1235" s="96">
        <v>31.760597000000001</v>
      </c>
      <c r="O1235" s="96">
        <v>0.43860399999999999</v>
      </c>
      <c r="P1235" s="96">
        <v>41460</v>
      </c>
      <c r="Q1235" s="96">
        <v>103190</v>
      </c>
      <c r="R1235" s="96">
        <v>0.4</v>
      </c>
      <c r="S1235" s="96">
        <v>15.955</v>
      </c>
      <c r="T1235" s="96">
        <v>6.524</v>
      </c>
      <c r="U1235" s="96">
        <v>10.71</v>
      </c>
      <c r="V1235" s="148">
        <f t="shared" si="291"/>
        <v>2.4042537896710403</v>
      </c>
      <c r="W1235" s="96">
        <f t="shared" si="292"/>
        <v>32.218899</v>
      </c>
      <c r="X1235" s="96">
        <f t="shared" si="293"/>
        <v>32.537897999999998</v>
      </c>
      <c r="Y1235" s="103">
        <f t="shared" si="294"/>
        <v>31.261901999999999</v>
      </c>
      <c r="Z1235" s="103">
        <f t="shared" si="295"/>
        <v>31.760597000000001</v>
      </c>
      <c r="AA1235" s="103">
        <f t="shared" si="296"/>
        <v>30.623903999999996</v>
      </c>
      <c r="AB1235" s="96"/>
      <c r="AC1235" s="96">
        <v>31.89</v>
      </c>
      <c r="AD1235" s="96">
        <v>31.01</v>
      </c>
      <c r="AE1235" s="96">
        <f t="shared" si="297"/>
        <v>0.99968965419954303</v>
      </c>
      <c r="AF1235" s="96">
        <f t="shared" si="289"/>
        <v>0.97210336082558257</v>
      </c>
      <c r="AG1235" s="96"/>
      <c r="AH1235" s="103">
        <f>IF(AND(M1235&lt;Variables!$G$6,M1235&gt;Variables!$G$5),0,1)</f>
        <v>1</v>
      </c>
      <c r="AI1235" s="103">
        <f t="shared" si="298"/>
        <v>1</v>
      </c>
      <c r="AJ1235" s="103">
        <f>IF(I1235&gt;Variables!$G$7,0,1)</f>
        <v>1</v>
      </c>
      <c r="AK1235" s="103">
        <f>IF(F1235&gt;Variables!$G$8,0,1)</f>
        <v>0</v>
      </c>
      <c r="AL1235" s="103">
        <f>IF(G1235&gt;Variables!$G$9,0,1)</f>
        <v>1</v>
      </c>
      <c r="AM1235" s="103">
        <f>IF(AND(K1235&gt;Variables!$G$10,K1235&lt;Variables!$G$11),0,1)</f>
        <v>0</v>
      </c>
      <c r="AN1235" s="103">
        <f>IF(H1235&lt;Variables!$G$13,1,0)</f>
        <v>1</v>
      </c>
      <c r="AO1235" s="101">
        <f>IF(R1235&lt;Variables!$G$12,0,1)</f>
        <v>0</v>
      </c>
      <c r="AP1235" s="104">
        <f t="shared" si="290"/>
        <v>1</v>
      </c>
      <c r="AQ1235" s="103"/>
      <c r="AR1235" s="103"/>
      <c r="AS1235" s="103"/>
      <c r="AT1235" s="103">
        <v>1</v>
      </c>
      <c r="AU1235" s="103"/>
      <c r="AV1235" s="96" t="str">
        <f t="shared" si="299"/>
        <v/>
      </c>
      <c r="AW1235" s="96">
        <f t="shared" si="300"/>
        <v>1</v>
      </c>
      <c r="AX1235" s="96" t="str">
        <f t="shared" si="301"/>
        <v/>
      </c>
      <c r="AY1235" s="96">
        <f t="shared" si="302"/>
        <v>1</v>
      </c>
      <c r="AZ1235" s="96">
        <f t="shared" si="303"/>
        <v>2.4011412296710399</v>
      </c>
      <c r="BA1235" s="96"/>
      <c r="BB1235" s="96"/>
      <c r="BC1235" s="96"/>
      <c r="BD1235" s="96"/>
      <c r="BE1235"/>
      <c r="BF1235"/>
      <c r="BG1235"/>
      <c r="BH1235"/>
      <c r="BI1235"/>
    </row>
    <row r="1236" spans="1:61" ht="12.75" x14ac:dyDescent="0.2">
      <c r="A1236" s="96"/>
      <c r="B1236" s="96"/>
      <c r="C1236" s="135">
        <v>44333.4375</v>
      </c>
      <c r="D1236" s="96" t="s">
        <v>590</v>
      </c>
      <c r="E1236" s="96">
        <v>0.95469999999999999</v>
      </c>
      <c r="F1236" s="96">
        <v>17.5</v>
      </c>
      <c r="G1236" s="96">
        <v>17.95</v>
      </c>
      <c r="H1236" s="96">
        <v>34.200000000000003</v>
      </c>
      <c r="I1236" s="96">
        <v>-78.486999999999995</v>
      </c>
      <c r="J1236" s="96" t="s">
        <v>78</v>
      </c>
      <c r="K1236" s="96">
        <v>50.34</v>
      </c>
      <c r="L1236" s="96">
        <v>0.94988399999999995</v>
      </c>
      <c r="M1236" s="96">
        <v>0.50702499999999995</v>
      </c>
      <c r="N1236" s="96">
        <v>0.96673900000000001</v>
      </c>
      <c r="O1236" s="96">
        <v>-1.2453270000000001</v>
      </c>
      <c r="P1236" s="96">
        <v>2650000</v>
      </c>
      <c r="Q1236" s="96">
        <v>1530000</v>
      </c>
      <c r="R1236" s="96">
        <v>1.73</v>
      </c>
      <c r="S1236" s="96">
        <v>15.955</v>
      </c>
      <c r="T1236" s="96">
        <v>6.524</v>
      </c>
      <c r="U1236" s="96">
        <v>10.71</v>
      </c>
      <c r="V1236" s="148">
        <f t="shared" si="291"/>
        <v>2.3568418920120005</v>
      </c>
      <c r="W1236" s="96">
        <f t="shared" si="292"/>
        <v>0.96424699999999997</v>
      </c>
      <c r="X1236" s="96">
        <f t="shared" si="293"/>
        <v>0.97379400000000005</v>
      </c>
      <c r="Y1236" s="103">
        <f t="shared" si="294"/>
        <v>0.93560599999999994</v>
      </c>
      <c r="Z1236" s="103">
        <f t="shared" si="295"/>
        <v>0.96673900000000001</v>
      </c>
      <c r="AA1236" s="103">
        <f t="shared" si="296"/>
        <v>0.91651199999999999</v>
      </c>
      <c r="AB1236" s="96"/>
      <c r="AC1236" s="96"/>
      <c r="AD1236" s="96">
        <v>0.93</v>
      </c>
      <c r="AE1236" s="96">
        <f t="shared" si="297"/>
        <v>0</v>
      </c>
      <c r="AF1236" s="96">
        <f t="shared" si="289"/>
        <v>0.97412799832408092</v>
      </c>
      <c r="AG1236" s="96"/>
      <c r="AH1236" s="103">
        <f>IF(AND(M1236&lt;Variables!$G$6,M1236&gt;Variables!$G$5),0,1)</f>
        <v>1</v>
      </c>
      <c r="AI1236" s="103">
        <f t="shared" si="298"/>
        <v>1</v>
      </c>
      <c r="AJ1236" s="103">
        <f>IF(I1236&gt;Variables!$G$7,0,1)</f>
        <v>1</v>
      </c>
      <c r="AK1236" s="103">
        <f>IF(F1236&gt;Variables!$G$8,0,1)</f>
        <v>0</v>
      </c>
      <c r="AL1236" s="103">
        <f>IF(G1236&gt;Variables!$G$9,0,1)</f>
        <v>0</v>
      </c>
      <c r="AM1236" s="103">
        <f>IF(AND(K1236&gt;Variables!$G$10,K1236&lt;Variables!$G$11),0,1)</f>
        <v>0</v>
      </c>
      <c r="AN1236" s="103">
        <f>IF(H1236&lt;Variables!$G$13,1,0)</f>
        <v>1</v>
      </c>
      <c r="AO1236" s="101">
        <f>IF(R1236&lt;Variables!$G$12,0,1)</f>
        <v>0</v>
      </c>
      <c r="AP1236" s="104">
        <f t="shared" si="290"/>
        <v>1</v>
      </c>
      <c r="AQ1236" s="103"/>
      <c r="AR1236" s="103"/>
      <c r="AS1236" s="103"/>
      <c r="AT1236" s="103">
        <v>1</v>
      </c>
      <c r="AU1236" s="103"/>
      <c r="AV1236" s="96" t="str">
        <f t="shared" si="299"/>
        <v/>
      </c>
      <c r="AW1236" s="96">
        <f t="shared" si="300"/>
        <v>1</v>
      </c>
      <c r="AX1236" s="96" t="str">
        <f t="shared" si="301"/>
        <v/>
      </c>
      <c r="AY1236" s="96">
        <f t="shared" si="302"/>
        <v>1</v>
      </c>
      <c r="AZ1236" s="96">
        <f t="shared" si="303"/>
        <v>2.3541235320120006</v>
      </c>
      <c r="BA1236" s="96"/>
      <c r="BB1236" s="96"/>
      <c r="BC1236" s="96"/>
      <c r="BD1236" s="96"/>
      <c r="BE1236"/>
      <c r="BF1236"/>
      <c r="BG1236"/>
      <c r="BH1236"/>
      <c r="BI1236"/>
    </row>
    <row r="1237" spans="1:61" ht="12.75" x14ac:dyDescent="0.2">
      <c r="A1237" s="96"/>
      <c r="B1237" s="96"/>
      <c r="C1237" s="135">
        <v>44333.4375</v>
      </c>
      <c r="D1237" s="96" t="s">
        <v>280</v>
      </c>
      <c r="E1237" s="96">
        <v>18.790500000000002</v>
      </c>
      <c r="F1237" s="96">
        <v>5.94</v>
      </c>
      <c r="G1237" s="96">
        <v>0.11</v>
      </c>
      <c r="H1237" s="96">
        <v>2000</v>
      </c>
      <c r="I1237" s="96">
        <v>1.919</v>
      </c>
      <c r="J1237" s="96" t="s">
        <v>76</v>
      </c>
      <c r="K1237" s="96">
        <v>45.57</v>
      </c>
      <c r="L1237" s="96">
        <v>18.842825000000001</v>
      </c>
      <c r="M1237" s="96">
        <v>-0.27769199999999999</v>
      </c>
      <c r="N1237" s="96">
        <v>18.859169999999999</v>
      </c>
      <c r="O1237" s="96">
        <v>-0.36412</v>
      </c>
      <c r="P1237" s="96">
        <v>763173</v>
      </c>
      <c r="Q1237" s="96">
        <v>1448000</v>
      </c>
      <c r="R1237" s="96">
        <v>0.53</v>
      </c>
      <c r="S1237" s="96">
        <v>15.955</v>
      </c>
      <c r="T1237" s="96">
        <v>6.524</v>
      </c>
      <c r="U1237" s="96">
        <v>10.71</v>
      </c>
      <c r="V1237" s="148">
        <f t="shared" si="291"/>
        <v>2.3247724449827198</v>
      </c>
      <c r="W1237" s="96">
        <f t="shared" si="292"/>
        <v>18.978405000000002</v>
      </c>
      <c r="X1237" s="96">
        <f t="shared" si="293"/>
        <v>19.166310000000003</v>
      </c>
      <c r="Y1237" s="105">
        <f t="shared" si="294"/>
        <v>18.41469</v>
      </c>
      <c r="Z1237" s="105">
        <f t="shared" si="295"/>
        <v>18.859169999999999</v>
      </c>
      <c r="AA1237" s="105">
        <f t="shared" si="296"/>
        <v>18.038880000000002</v>
      </c>
      <c r="AB1237" s="96"/>
      <c r="AC1237" s="96">
        <v>18.850000000000001</v>
      </c>
      <c r="AD1237" s="96">
        <v>18.64</v>
      </c>
      <c r="AE1237" s="96">
        <f t="shared" si="297"/>
        <v>1.0031664937069265</v>
      </c>
      <c r="AF1237" s="96">
        <f t="shared" si="289"/>
        <v>0.99199063356483319</v>
      </c>
      <c r="AG1237" s="96"/>
      <c r="AH1237" s="105">
        <f>IF(AND(M1237&lt;Variables!$G$6,M1237&gt;Variables!$G$5),0,1)</f>
        <v>1</v>
      </c>
      <c r="AI1237" s="105">
        <f t="shared" si="298"/>
        <v>1</v>
      </c>
      <c r="AJ1237" s="105">
        <f>IF(I1237&gt;Variables!$G$7,0,1)</f>
        <v>0</v>
      </c>
      <c r="AK1237" s="105">
        <f>IF(F1237&gt;Variables!$G$8,0,1)</f>
        <v>1</v>
      </c>
      <c r="AL1237" s="105">
        <f>IF(G1237&gt;Variables!$G$9,0,1)</f>
        <v>1</v>
      </c>
      <c r="AM1237" s="105">
        <f>IF(AND(K1237&gt;Variables!$G$10,K1237&lt;Variables!$G$11),0,1)</f>
        <v>1</v>
      </c>
      <c r="AN1237" s="103">
        <f>IF(H1237&lt;Variables!$G$13,1,0)</f>
        <v>1</v>
      </c>
      <c r="AO1237" s="101">
        <f>IF(R1237&lt;Variables!$G$12,0,1)</f>
        <v>0</v>
      </c>
      <c r="AP1237" s="106">
        <f t="shared" si="290"/>
        <v>0</v>
      </c>
      <c r="AQ1237" s="105"/>
      <c r="AR1237" s="105"/>
      <c r="AS1237" s="105"/>
      <c r="AT1237" s="105"/>
      <c r="AU1237" s="105">
        <v>1</v>
      </c>
      <c r="AV1237" s="96" t="str">
        <f t="shared" si="299"/>
        <v/>
      </c>
      <c r="AW1237" s="96" t="str">
        <f t="shared" si="300"/>
        <v/>
      </c>
      <c r="AX1237" s="96">
        <f t="shared" si="301"/>
        <v>2</v>
      </c>
      <c r="AY1237" s="96">
        <f t="shared" si="302"/>
        <v>2</v>
      </c>
      <c r="AZ1237" s="96">
        <f t="shared" si="303"/>
        <v>2.32231166498272</v>
      </c>
      <c r="BA1237" s="96"/>
      <c r="BB1237" s="96"/>
      <c r="BC1237" s="96"/>
      <c r="BD1237" s="96"/>
      <c r="BE1237"/>
      <c r="BF1237"/>
      <c r="BG1237"/>
      <c r="BH1237"/>
      <c r="BI1237"/>
    </row>
    <row r="1238" spans="1:61" ht="12.75" x14ac:dyDescent="0.2">
      <c r="A1238" s="96"/>
      <c r="B1238" s="96"/>
      <c r="C1238" s="135">
        <v>44333.4375</v>
      </c>
      <c r="D1238" s="96" t="s">
        <v>447</v>
      </c>
      <c r="E1238" s="96">
        <v>14.795</v>
      </c>
      <c r="F1238" s="96">
        <v>6.46</v>
      </c>
      <c r="G1238" s="96">
        <v>5.68</v>
      </c>
      <c r="H1238" s="96">
        <v>6120</v>
      </c>
      <c r="I1238" s="96">
        <v>-65.644999999999996</v>
      </c>
      <c r="J1238" s="96" t="s">
        <v>78</v>
      </c>
      <c r="K1238" s="96">
        <v>50.3</v>
      </c>
      <c r="L1238" s="96">
        <v>14.864895000000001</v>
      </c>
      <c r="M1238" s="96">
        <v>-0.47020200000000001</v>
      </c>
      <c r="N1238" s="96">
        <v>14.662948</v>
      </c>
      <c r="O1238" s="96">
        <v>0.90058300000000002</v>
      </c>
      <c r="P1238" s="96">
        <v>7994000</v>
      </c>
      <c r="Q1238" s="96">
        <v>23736000</v>
      </c>
      <c r="R1238" s="96">
        <v>0.34</v>
      </c>
      <c r="S1238" s="96">
        <v>15.955</v>
      </c>
      <c r="T1238" s="96">
        <v>6.524</v>
      </c>
      <c r="U1238" s="96">
        <v>10.71</v>
      </c>
      <c r="V1238" s="148">
        <f t="shared" si="291"/>
        <v>2.3827406350127998</v>
      </c>
      <c r="W1238" s="101">
        <f t="shared" si="292"/>
        <v>14.94295</v>
      </c>
      <c r="X1238" s="101">
        <f t="shared" si="293"/>
        <v>15.0909</v>
      </c>
      <c r="Y1238" s="96">
        <f t="shared" si="294"/>
        <v>14.4991</v>
      </c>
      <c r="Z1238" s="96">
        <f t="shared" si="295"/>
        <v>14.662948</v>
      </c>
      <c r="AA1238" s="96">
        <f t="shared" si="296"/>
        <v>14.203199999999999</v>
      </c>
      <c r="AB1238" s="96"/>
      <c r="AC1238" s="96">
        <v>15.18</v>
      </c>
      <c r="AD1238" s="96"/>
      <c r="AE1238" s="101">
        <f t="shared" si="297"/>
        <v>1.0260223048327137</v>
      </c>
      <c r="AF1238" s="96">
        <f t="shared" si="289"/>
        <v>0</v>
      </c>
      <c r="AG1238" s="96"/>
      <c r="AH1238" s="101">
        <f>IF(AND(M1238&lt;Variables!$G$6,M1238&gt;Variables!$G$5),0,1)</f>
        <v>1</v>
      </c>
      <c r="AI1238" s="101">
        <f t="shared" si="298"/>
        <v>0</v>
      </c>
      <c r="AJ1238" s="101">
        <f>IF(I1238&gt;Variables!$G$7,0,1)</f>
        <v>1</v>
      </c>
      <c r="AK1238" s="101">
        <f>IF(F1238&gt;Variables!$G$8,0,1)</f>
        <v>1</v>
      </c>
      <c r="AL1238" s="101">
        <f>IF(G1238&gt;Variables!$G$9,0,1)</f>
        <v>1</v>
      </c>
      <c r="AM1238" s="101">
        <f>IF(AND(K1238&gt;Variables!$G$10,K1238&lt;Variables!$G$11),0,1)</f>
        <v>0</v>
      </c>
      <c r="AN1238" s="103">
        <f>IF(H1238&lt;Variables!$G$13,1,0)</f>
        <v>0</v>
      </c>
      <c r="AO1238" s="101">
        <f>IF(R1238&lt;Variables!$G$12,0,1)</f>
        <v>0</v>
      </c>
      <c r="AP1238" s="102">
        <f t="shared" si="290"/>
        <v>1</v>
      </c>
      <c r="AQ1238" s="101"/>
      <c r="AR1238" s="101">
        <v>1</v>
      </c>
      <c r="AS1238" s="101"/>
      <c r="AT1238" s="101"/>
      <c r="AU1238" s="101"/>
      <c r="AV1238" s="96">
        <f t="shared" si="299"/>
        <v>3</v>
      </c>
      <c r="AW1238" s="96" t="str">
        <f t="shared" si="300"/>
        <v/>
      </c>
      <c r="AX1238" s="96" t="str">
        <f t="shared" si="301"/>
        <v/>
      </c>
      <c r="AY1238" s="96">
        <f t="shared" si="302"/>
        <v>3</v>
      </c>
      <c r="AZ1238" s="96">
        <f t="shared" si="303"/>
        <v>2.3800244350127997</v>
      </c>
      <c r="BA1238" s="96"/>
      <c r="BB1238" s="96"/>
      <c r="BC1238" s="96"/>
      <c r="BD1238" s="96"/>
      <c r="BE1238"/>
      <c r="BF1238"/>
      <c r="BG1238"/>
      <c r="BH1238"/>
      <c r="BI1238"/>
    </row>
    <row r="1239" spans="1:61" ht="12.75" x14ac:dyDescent="0.2">
      <c r="A1239" s="96"/>
      <c r="B1239" s="96"/>
      <c r="C1239" s="135">
        <v>44333.4375</v>
      </c>
      <c r="D1239" s="96" t="s">
        <v>584</v>
      </c>
      <c r="E1239" s="96">
        <v>18.73</v>
      </c>
      <c r="F1239" s="96">
        <v>7.62</v>
      </c>
      <c r="G1239" s="96">
        <v>3.48</v>
      </c>
      <c r="H1239" s="96">
        <v>9490</v>
      </c>
      <c r="I1239" s="96">
        <v>-40.427999999999997</v>
      </c>
      <c r="J1239" s="96" t="s">
        <v>78</v>
      </c>
      <c r="K1239" s="96">
        <v>47.11</v>
      </c>
      <c r="L1239" s="96">
        <v>18.774189</v>
      </c>
      <c r="M1239" s="96">
        <v>-0.235374</v>
      </c>
      <c r="N1239" s="96">
        <v>18.932257</v>
      </c>
      <c r="O1239" s="96">
        <v>-1.0683199999999999</v>
      </c>
      <c r="P1239" s="96">
        <v>636563</v>
      </c>
      <c r="Q1239" s="96">
        <v>1570000</v>
      </c>
      <c r="R1239" s="96">
        <v>0.41</v>
      </c>
      <c r="S1239" s="96">
        <v>15.955</v>
      </c>
      <c r="T1239" s="96">
        <v>6.524</v>
      </c>
      <c r="U1239" s="96">
        <v>10.71</v>
      </c>
      <c r="V1239" s="148">
        <f t="shared" si="291"/>
        <v>2.3412148172763199</v>
      </c>
      <c r="W1239" s="96">
        <f t="shared" si="292"/>
        <v>18.917300000000001</v>
      </c>
      <c r="X1239" s="96">
        <f t="shared" si="293"/>
        <v>19.104600000000001</v>
      </c>
      <c r="Y1239" s="105">
        <f t="shared" si="294"/>
        <v>18.355399999999999</v>
      </c>
      <c r="Z1239" s="105">
        <f t="shared" si="295"/>
        <v>18.932257</v>
      </c>
      <c r="AA1239" s="105">
        <f t="shared" si="296"/>
        <v>17.980799999999999</v>
      </c>
      <c r="AB1239" s="96"/>
      <c r="AC1239" s="96">
        <v>18.899999999999999</v>
      </c>
      <c r="AD1239" s="96">
        <v>18.21</v>
      </c>
      <c r="AE1239" s="96">
        <f t="shared" si="297"/>
        <v>1.0090763481046447</v>
      </c>
      <c r="AF1239" s="96">
        <f t="shared" si="289"/>
        <v>0.97223705285638018</v>
      </c>
      <c r="AG1239" s="96"/>
      <c r="AH1239" s="105">
        <f>IF(AND(M1239&lt;Variables!$G$6,M1239&gt;Variables!$G$5),0,1)</f>
        <v>1</v>
      </c>
      <c r="AI1239" s="105">
        <f t="shared" si="298"/>
        <v>1</v>
      </c>
      <c r="AJ1239" s="105">
        <f>IF(I1239&gt;Variables!$G$7,0,1)</f>
        <v>1</v>
      </c>
      <c r="AK1239" s="105">
        <f>IF(F1239&gt;Variables!$G$8,0,1)</f>
        <v>1</v>
      </c>
      <c r="AL1239" s="105">
        <f>IF(G1239&gt;Variables!$G$9,0,1)</f>
        <v>1</v>
      </c>
      <c r="AM1239" s="105">
        <f>IF(AND(K1239&gt;Variables!$G$10,K1239&lt;Variables!$G$11),0,1)</f>
        <v>1</v>
      </c>
      <c r="AN1239" s="103">
        <f>IF(H1239&lt;Variables!$G$13,1,0)</f>
        <v>0</v>
      </c>
      <c r="AO1239" s="101">
        <f>IF(R1239&lt;Variables!$G$12,0,1)</f>
        <v>0</v>
      </c>
      <c r="AP1239" s="106">
        <f t="shared" si="290"/>
        <v>1</v>
      </c>
      <c r="AQ1239" s="105"/>
      <c r="AR1239" s="105"/>
      <c r="AS1239" s="105"/>
      <c r="AT1239" s="105"/>
      <c r="AU1239" s="105">
        <v>1</v>
      </c>
      <c r="AV1239" s="96">
        <f t="shared" si="299"/>
        <v>3</v>
      </c>
      <c r="AW1239" s="96" t="str">
        <f t="shared" si="300"/>
        <v/>
      </c>
      <c r="AX1239" s="96" t="str">
        <f t="shared" si="301"/>
        <v/>
      </c>
      <c r="AY1239" s="96">
        <f t="shared" si="302"/>
        <v>3</v>
      </c>
      <c r="AZ1239" s="96">
        <f t="shared" si="303"/>
        <v>2.3386708772763201</v>
      </c>
      <c r="BA1239" s="96"/>
      <c r="BB1239" s="96"/>
      <c r="BC1239" s="96"/>
      <c r="BD1239" s="96"/>
      <c r="BE1239"/>
      <c r="BF1239"/>
      <c r="BG1239"/>
      <c r="BH1239"/>
      <c r="BI1239"/>
    </row>
    <row r="1240" spans="1:61" ht="12.75" x14ac:dyDescent="0.2">
      <c r="A1240" s="96"/>
      <c r="B1240" s="96"/>
      <c r="C1240" s="135">
        <v>44333.4375</v>
      </c>
      <c r="D1240" s="96" t="s">
        <v>576</v>
      </c>
      <c r="E1240" s="96">
        <v>8.0250000000000004</v>
      </c>
      <c r="F1240" s="96">
        <v>7.32</v>
      </c>
      <c r="G1240" s="96">
        <v>-0.68</v>
      </c>
      <c r="H1240" s="96">
        <v>11910</v>
      </c>
      <c r="I1240" s="96">
        <v>-18.091999999999999</v>
      </c>
      <c r="J1240" s="96" t="s">
        <v>76</v>
      </c>
      <c r="K1240" s="96">
        <v>42.5</v>
      </c>
      <c r="L1240" s="96">
        <v>8.0894100000000009</v>
      </c>
      <c r="M1240" s="96">
        <v>-0.79622599999999999</v>
      </c>
      <c r="N1240" s="96">
        <v>8.1910019999999992</v>
      </c>
      <c r="O1240" s="96">
        <v>-2.0266380000000002</v>
      </c>
      <c r="P1240" s="96">
        <v>8735000</v>
      </c>
      <c r="Q1240" s="96">
        <v>8389000</v>
      </c>
      <c r="R1240" s="96">
        <v>1.04</v>
      </c>
      <c r="S1240" s="96">
        <v>15.955</v>
      </c>
      <c r="T1240" s="96">
        <v>6.524</v>
      </c>
      <c r="U1240" s="96">
        <v>10.71</v>
      </c>
      <c r="V1240" s="148">
        <f t="shared" si="291"/>
        <v>2.29275562084</v>
      </c>
      <c r="W1240" s="101">
        <f t="shared" si="292"/>
        <v>8.1052499999999998</v>
      </c>
      <c r="X1240" s="101">
        <f t="shared" si="293"/>
        <v>8.1855000000000011</v>
      </c>
      <c r="Y1240" s="96">
        <f t="shared" si="294"/>
        <v>7.8645000000000005</v>
      </c>
      <c r="Z1240" s="96">
        <f t="shared" si="295"/>
        <v>8.1910019999999992</v>
      </c>
      <c r="AA1240" s="96">
        <f t="shared" si="296"/>
        <v>7.7039999999999997</v>
      </c>
      <c r="AB1240" s="96"/>
      <c r="AC1240" s="96">
        <v>8.19</v>
      </c>
      <c r="AD1240" s="96">
        <v>7.86</v>
      </c>
      <c r="AE1240" s="96">
        <f t="shared" si="297"/>
        <v>1.0205607476635512</v>
      </c>
      <c r="AF1240" s="96">
        <f t="shared" si="289"/>
        <v>0.97943925233644857</v>
      </c>
      <c r="AG1240" s="96"/>
      <c r="AH1240" s="101">
        <f>IF(AND(M1240&lt;Variables!$G$6,M1240&gt;Variables!$G$5),0,1)</f>
        <v>1</v>
      </c>
      <c r="AI1240" s="101">
        <f t="shared" si="298"/>
        <v>1</v>
      </c>
      <c r="AJ1240" s="101">
        <f>IF(I1240&gt;Variables!$G$7,0,1)</f>
        <v>1</v>
      </c>
      <c r="AK1240" s="101">
        <f>IF(F1240&gt;Variables!$G$8,0,1)</f>
        <v>1</v>
      </c>
      <c r="AL1240" s="101">
        <f>IF(G1240&gt;Variables!$G$9,0,1)</f>
        <v>1</v>
      </c>
      <c r="AM1240" s="101">
        <f>IF(AND(K1240&gt;Variables!$G$10,K1240&lt;Variables!$G$11),0,1)</f>
        <v>1</v>
      </c>
      <c r="AN1240" s="103">
        <f>IF(H1240&lt;Variables!$G$13,1,0)</f>
        <v>0</v>
      </c>
      <c r="AO1240" s="101">
        <f>IF(R1240&lt;Variables!$G$12,0,1)</f>
        <v>0</v>
      </c>
      <c r="AP1240" s="102">
        <f t="shared" si="290"/>
        <v>0</v>
      </c>
      <c r="AQ1240" s="101"/>
      <c r="AR1240" s="101">
        <v>1</v>
      </c>
      <c r="AS1240" s="101"/>
      <c r="AT1240" s="101"/>
      <c r="AU1240" s="101"/>
      <c r="AV1240" s="96">
        <f t="shared" si="299"/>
        <v>3</v>
      </c>
      <c r="AW1240" s="96" t="str">
        <f t="shared" si="300"/>
        <v/>
      </c>
      <c r="AX1240" s="96" t="str">
        <f t="shared" si="301"/>
        <v/>
      </c>
      <c r="AY1240" s="96">
        <f t="shared" si="302"/>
        <v>3</v>
      </c>
      <c r="AZ1240" s="96">
        <f t="shared" si="303"/>
        <v>2.2904606208399998</v>
      </c>
      <c r="BA1240" s="96"/>
      <c r="BB1240" s="96"/>
      <c r="BC1240" s="96"/>
      <c r="BD1240" s="96"/>
      <c r="BE1240"/>
      <c r="BF1240"/>
      <c r="BG1240"/>
      <c r="BH1240"/>
      <c r="BI1240"/>
    </row>
    <row r="1241" spans="1:61" ht="12.75" x14ac:dyDescent="0.2">
      <c r="A1241" s="96"/>
      <c r="B1241" s="96"/>
      <c r="C1241" s="141">
        <v>44333.444444444445</v>
      </c>
      <c r="D1241" s="89" t="s">
        <v>367</v>
      </c>
      <c r="E1241" s="89">
        <v>35.299999999999997</v>
      </c>
      <c r="F1241" s="89">
        <v>13.31</v>
      </c>
      <c r="G1241" s="89">
        <v>12.06</v>
      </c>
      <c r="H1241" s="89">
        <v>9250</v>
      </c>
      <c r="I1241" s="89">
        <v>-28.1</v>
      </c>
      <c r="J1241" s="96" t="s">
        <v>78</v>
      </c>
      <c r="K1241" s="96">
        <v>59.43</v>
      </c>
      <c r="L1241" s="89">
        <v>34.890711000000003</v>
      </c>
      <c r="M1241" s="89">
        <v>1.1730609999999999</v>
      </c>
      <c r="N1241" s="89">
        <v>34.539346000000002</v>
      </c>
      <c r="O1241" s="96">
        <v>2.202283</v>
      </c>
      <c r="P1241" s="96">
        <v>456044</v>
      </c>
      <c r="Q1241" s="96">
        <v>1100000</v>
      </c>
      <c r="R1241" s="96">
        <v>0.41</v>
      </c>
      <c r="S1241" s="96">
        <v>20.399000000000001</v>
      </c>
      <c r="T1241" s="96">
        <v>7.4569999999999999</v>
      </c>
      <c r="U1241" s="96">
        <v>13.428800000000001</v>
      </c>
      <c r="V1241" s="148">
        <f t="shared" si="291"/>
        <v>2.4022482584157601</v>
      </c>
      <c r="W1241" s="96">
        <f t="shared" si="292"/>
        <v>35.652999999999999</v>
      </c>
      <c r="X1241" s="96">
        <f t="shared" si="293"/>
        <v>36.006</v>
      </c>
      <c r="Y1241" s="105">
        <f t="shared" si="294"/>
        <v>34.593999999999994</v>
      </c>
      <c r="Z1241" s="105">
        <f t="shared" si="295"/>
        <v>34.539346000000002</v>
      </c>
      <c r="AA1241" s="105">
        <f t="shared" si="296"/>
        <v>33.887999999999998</v>
      </c>
      <c r="AB1241" s="96"/>
      <c r="AC1241" s="96">
        <v>35.299999999999997</v>
      </c>
      <c r="AD1241" s="96">
        <v>33.86</v>
      </c>
      <c r="AE1241" s="96">
        <f t="shared" si="297"/>
        <v>1</v>
      </c>
      <c r="AF1241" s="96">
        <f t="shared" ref="AF1241:AF1273" si="304">AD1241/E1241</f>
        <v>0.95920679886685556</v>
      </c>
      <c r="AG1241" s="96"/>
      <c r="AH1241" s="105">
        <f>IF(AND(M1241&lt;Variables!$G$6,M1241&gt;Variables!$G$5),0,1)</f>
        <v>1</v>
      </c>
      <c r="AI1241" s="105">
        <f t="shared" si="298"/>
        <v>0</v>
      </c>
      <c r="AJ1241" s="105">
        <f>IF(I1241&gt;Variables!$G$7,0,1)</f>
        <v>1</v>
      </c>
      <c r="AK1241" s="105">
        <f>IF(F1241&gt;Variables!$G$8,0,1)</f>
        <v>0</v>
      </c>
      <c r="AL1241" s="105">
        <f>IF(G1241&gt;Variables!$G$9,0,1)</f>
        <v>0</v>
      </c>
      <c r="AM1241" s="105">
        <f>IF(AND(K1241&gt;Variables!$G$10,K1241&lt;Variables!$G$11),0,1)</f>
        <v>0</v>
      </c>
      <c r="AN1241" s="103">
        <f>IF(H1241&lt;Variables!$G$13,1,0)</f>
        <v>0</v>
      </c>
      <c r="AO1241" s="101">
        <f>IF(R1241&lt;Variables!$G$12,0,1)</f>
        <v>0</v>
      </c>
      <c r="AP1241" s="106">
        <f t="shared" si="290"/>
        <v>1</v>
      </c>
      <c r="AQ1241" s="106"/>
      <c r="AR1241" s="106"/>
      <c r="AS1241" s="106"/>
      <c r="AT1241" s="106"/>
      <c r="AU1241" s="106">
        <v>1</v>
      </c>
      <c r="AV1241" s="96" t="str">
        <f t="shared" si="299"/>
        <v/>
      </c>
      <c r="AW1241" s="96" t="str">
        <f t="shared" si="300"/>
        <v/>
      </c>
      <c r="AX1241" s="96">
        <f t="shared" si="301"/>
        <v>2</v>
      </c>
      <c r="AY1241" s="96">
        <f t="shared" si="302"/>
        <v>2</v>
      </c>
      <c r="AZ1241" s="96">
        <f t="shared" si="303"/>
        <v>2.3990390384157596</v>
      </c>
      <c r="BA1241" s="96"/>
      <c r="BB1241" s="96"/>
      <c r="BC1241" s="96"/>
      <c r="BD1241" s="96"/>
      <c r="BE1241"/>
      <c r="BF1241"/>
      <c r="BG1241"/>
      <c r="BH1241"/>
      <c r="BI1241"/>
    </row>
    <row r="1242" spans="1:61" ht="12.75" x14ac:dyDescent="0.2">
      <c r="A1242" s="96"/>
      <c r="B1242" s="96"/>
      <c r="C1242" s="141">
        <v>44333.444444444445</v>
      </c>
      <c r="D1242" s="89" t="s">
        <v>588</v>
      </c>
      <c r="E1242" s="89">
        <v>22.3</v>
      </c>
      <c r="F1242" s="89">
        <v>6.49</v>
      </c>
      <c r="G1242" s="89">
        <v>4.6900000000000004</v>
      </c>
      <c r="H1242" s="89">
        <v>3850</v>
      </c>
      <c r="I1242" s="89">
        <v>8.3130000000000006</v>
      </c>
      <c r="J1242" s="96" t="s">
        <v>78</v>
      </c>
      <c r="K1242" s="96">
        <v>52.5</v>
      </c>
      <c r="L1242" s="89">
        <v>22.406808000000002</v>
      </c>
      <c r="M1242" s="89">
        <v>-0.47667799999999999</v>
      </c>
      <c r="N1242" s="89">
        <v>22.285356</v>
      </c>
      <c r="O1242" s="96">
        <v>6.5712999999999994E-2</v>
      </c>
      <c r="P1242" s="96">
        <v>31338</v>
      </c>
      <c r="Q1242" s="96">
        <v>504676</v>
      </c>
      <c r="R1242" s="96">
        <v>0.06</v>
      </c>
      <c r="S1242" s="96">
        <v>20.399000000000001</v>
      </c>
      <c r="T1242" s="96">
        <v>7.4569999999999999</v>
      </c>
      <c r="U1242" s="96">
        <v>13.428800000000001</v>
      </c>
      <c r="V1242" s="148">
        <f t="shared" si="291"/>
        <v>2.4087352431600002</v>
      </c>
      <c r="W1242" s="101">
        <f t="shared" si="292"/>
        <v>22.523</v>
      </c>
      <c r="X1242" s="101">
        <f t="shared" si="293"/>
        <v>22.746000000000002</v>
      </c>
      <c r="Y1242" s="96">
        <f t="shared" si="294"/>
        <v>21.853999999999999</v>
      </c>
      <c r="Z1242" s="96">
        <f t="shared" si="295"/>
        <v>22.285356</v>
      </c>
      <c r="AA1242" s="96">
        <f t="shared" si="296"/>
        <v>21.408000000000001</v>
      </c>
      <c r="AB1242" s="96"/>
      <c r="AC1242" s="96">
        <v>22.83</v>
      </c>
      <c r="AD1242" s="96"/>
      <c r="AE1242" s="101">
        <f t="shared" si="297"/>
        <v>1.0237668161434976</v>
      </c>
      <c r="AF1242" s="96">
        <f t="shared" si="304"/>
        <v>0</v>
      </c>
      <c r="AG1242" s="96"/>
      <c r="AH1242" s="101">
        <f>IF(AND(M1242&lt;Variables!$G$6,M1242&gt;Variables!$G$5),0,1)</f>
        <v>1</v>
      </c>
      <c r="AI1242" s="101">
        <f t="shared" si="298"/>
        <v>0</v>
      </c>
      <c r="AJ1242" s="101">
        <f>IF(I1242&gt;Variables!$G$7,0,1)</f>
        <v>0</v>
      </c>
      <c r="AK1242" s="101">
        <f>IF(F1242&gt;Variables!$G$8,0,1)</f>
        <v>1</v>
      </c>
      <c r="AL1242" s="101">
        <f>IF(G1242&gt;Variables!$G$9,0,1)</f>
        <v>1</v>
      </c>
      <c r="AM1242" s="101">
        <f>IF(AND(K1242&gt;Variables!$G$10,K1242&lt;Variables!$G$11),0,1)</f>
        <v>0</v>
      </c>
      <c r="AN1242" s="103">
        <f>IF(H1242&lt;Variables!$G$13,1,0)</f>
        <v>0</v>
      </c>
      <c r="AO1242" s="101">
        <f>IF(R1242&lt;Variables!$G$12,0,1)</f>
        <v>0</v>
      </c>
      <c r="AP1242" s="102">
        <f t="shared" si="290"/>
        <v>1</v>
      </c>
      <c r="AQ1242" s="102"/>
      <c r="AR1242" s="102">
        <v>1</v>
      </c>
      <c r="AS1242" s="102"/>
      <c r="AT1242" s="102"/>
      <c r="AU1242" s="102"/>
      <c r="AV1242" s="96">
        <f t="shared" si="299"/>
        <v>3</v>
      </c>
      <c r="AW1242" s="96" t="str">
        <f t="shared" si="300"/>
        <v/>
      </c>
      <c r="AX1242" s="96" t="str">
        <f t="shared" si="301"/>
        <v/>
      </c>
      <c r="AY1242" s="96">
        <f t="shared" si="302"/>
        <v>3</v>
      </c>
      <c r="AZ1242" s="96">
        <f t="shared" si="303"/>
        <v>2.4059002431600001</v>
      </c>
      <c r="BA1242" s="96"/>
      <c r="BB1242" s="96"/>
      <c r="BC1242" s="96"/>
      <c r="BD1242" s="96"/>
      <c r="BE1242"/>
      <c r="BF1242"/>
      <c r="BG1242"/>
      <c r="BH1242"/>
      <c r="BI1242"/>
    </row>
    <row r="1243" spans="1:61" ht="12.75" x14ac:dyDescent="0.2">
      <c r="A1243" s="96"/>
      <c r="B1243" s="96"/>
      <c r="C1243" s="141">
        <v>44333.444444444445</v>
      </c>
      <c r="D1243" s="89" t="s">
        <v>574</v>
      </c>
      <c r="E1243" s="89">
        <v>52.8</v>
      </c>
      <c r="F1243" s="89">
        <v>19.52</v>
      </c>
      <c r="G1243" s="89">
        <v>7.73</v>
      </c>
      <c r="H1243" s="89">
        <v>3670</v>
      </c>
      <c r="I1243" s="89">
        <v>6.2E-2</v>
      </c>
      <c r="J1243" s="96" t="s">
        <v>76</v>
      </c>
      <c r="K1243" s="96">
        <v>61.8</v>
      </c>
      <c r="L1243" s="89">
        <v>52.50732</v>
      </c>
      <c r="M1243" s="89">
        <v>0.55740800000000001</v>
      </c>
      <c r="N1243" s="89">
        <v>52.271667999999998</v>
      </c>
      <c r="O1243" s="96">
        <v>1.0107429999999999</v>
      </c>
      <c r="P1243" s="96">
        <v>2223000</v>
      </c>
      <c r="Q1243" s="96">
        <v>652458</v>
      </c>
      <c r="R1243" s="96">
        <v>3.41</v>
      </c>
      <c r="S1243" s="96">
        <v>20.399000000000001</v>
      </c>
      <c r="T1243" s="96">
        <v>7.4569999999999999</v>
      </c>
      <c r="U1243" s="96">
        <v>13.428800000000001</v>
      </c>
      <c r="V1243" s="148">
        <f t="shared" si="291"/>
        <v>2.4557598192127998</v>
      </c>
      <c r="W1243" s="101">
        <f t="shared" si="292"/>
        <v>53.327999999999996</v>
      </c>
      <c r="X1243" s="101">
        <f t="shared" si="293"/>
        <v>53.855999999999995</v>
      </c>
      <c r="Y1243" s="96">
        <f t="shared" si="294"/>
        <v>51.744</v>
      </c>
      <c r="Z1243" s="96">
        <f t="shared" si="295"/>
        <v>52.271667999999998</v>
      </c>
      <c r="AA1243" s="96">
        <f t="shared" si="296"/>
        <v>50.687999999999995</v>
      </c>
      <c r="AB1243" s="96"/>
      <c r="AC1243" s="96">
        <v>54.2</v>
      </c>
      <c r="AD1243" s="96"/>
      <c r="AE1243" s="101">
        <f t="shared" si="297"/>
        <v>1.0265151515151516</v>
      </c>
      <c r="AF1243" s="96">
        <f t="shared" si="304"/>
        <v>0</v>
      </c>
      <c r="AG1243" s="96"/>
      <c r="AH1243" s="101">
        <f>IF(AND(M1243&lt;Variables!$G$6,M1243&gt;Variables!$G$5),0,1)</f>
        <v>1</v>
      </c>
      <c r="AI1243" s="101">
        <f t="shared" si="298"/>
        <v>0</v>
      </c>
      <c r="AJ1243" s="101">
        <f>IF(I1243&gt;Variables!$G$7,0,1)</f>
        <v>0</v>
      </c>
      <c r="AK1243" s="101">
        <f>IF(F1243&gt;Variables!$G$8,0,1)</f>
        <v>0</v>
      </c>
      <c r="AL1243" s="101">
        <f>IF(G1243&gt;Variables!$G$9,0,1)</f>
        <v>1</v>
      </c>
      <c r="AM1243" s="101">
        <f>IF(AND(K1243&gt;Variables!$G$10,K1243&lt;Variables!$G$11),0,1)</f>
        <v>0</v>
      </c>
      <c r="AN1243" s="103">
        <f>IF(H1243&lt;Variables!$G$13,1,0)</f>
        <v>0</v>
      </c>
      <c r="AO1243" s="101">
        <f>IF(R1243&lt;Variables!$G$12,0,1)</f>
        <v>1</v>
      </c>
      <c r="AP1243" s="102">
        <f t="shared" si="290"/>
        <v>0</v>
      </c>
      <c r="AQ1243" s="102"/>
      <c r="AR1243" s="102">
        <v>1</v>
      </c>
      <c r="AS1243" s="102"/>
      <c r="AT1243" s="102"/>
      <c r="AU1243" s="102"/>
      <c r="AV1243" s="96">
        <f t="shared" si="299"/>
        <v>3</v>
      </c>
      <c r="AW1243" s="96" t="str">
        <f t="shared" si="300"/>
        <v/>
      </c>
      <c r="AX1243" s="96" t="str">
        <f t="shared" si="301"/>
        <v/>
      </c>
      <c r="AY1243" s="96">
        <f t="shared" si="302"/>
        <v>3</v>
      </c>
      <c r="AZ1243" s="96">
        <f t="shared" si="303"/>
        <v>2.4524226192128</v>
      </c>
      <c r="BA1243" s="96"/>
      <c r="BB1243" s="96"/>
      <c r="BC1243" s="96"/>
      <c r="BD1243" s="96"/>
      <c r="BE1243"/>
      <c r="BF1243"/>
      <c r="BG1243"/>
      <c r="BH1243"/>
      <c r="BI1243"/>
    </row>
    <row r="1244" spans="1:61" ht="12.75" x14ac:dyDescent="0.2">
      <c r="A1244" s="96"/>
      <c r="B1244" s="96"/>
      <c r="C1244" s="141">
        <v>44333.444444444445</v>
      </c>
      <c r="D1244" s="89" t="s">
        <v>575</v>
      </c>
      <c r="E1244" s="89">
        <v>1.42</v>
      </c>
      <c r="F1244" s="89">
        <v>22.22</v>
      </c>
      <c r="G1244" s="89">
        <v>1.43</v>
      </c>
      <c r="H1244" s="89">
        <v>50.6</v>
      </c>
      <c r="I1244" s="89">
        <v>-79.120999999999995</v>
      </c>
      <c r="J1244" s="96" t="s">
        <v>78</v>
      </c>
      <c r="K1244" s="96">
        <v>56.65</v>
      </c>
      <c r="L1244" s="89">
        <v>1.4088799999999999</v>
      </c>
      <c r="M1244" s="89">
        <v>0.78927899999999995</v>
      </c>
      <c r="N1244" s="89">
        <v>1.3811720000000001</v>
      </c>
      <c r="O1244" s="96">
        <v>2.8112360000000001</v>
      </c>
      <c r="P1244" s="96">
        <v>51790000</v>
      </c>
      <c r="Q1244" s="96">
        <v>652520</v>
      </c>
      <c r="R1244" s="96">
        <v>79.37</v>
      </c>
      <c r="S1244" s="96">
        <v>20.399000000000001</v>
      </c>
      <c r="T1244" s="96">
        <v>7.4569999999999999</v>
      </c>
      <c r="U1244" s="96">
        <v>13.428800000000001</v>
      </c>
      <c r="V1244" s="148">
        <f t="shared" si="291"/>
        <v>2.4002144849491995</v>
      </c>
      <c r="W1244" s="101">
        <f t="shared" si="292"/>
        <v>1.4341999999999999</v>
      </c>
      <c r="X1244" s="101">
        <f t="shared" si="293"/>
        <v>1.4483999999999999</v>
      </c>
      <c r="Y1244" s="96">
        <f t="shared" si="294"/>
        <v>1.3915999999999999</v>
      </c>
      <c r="Z1244" s="96">
        <f t="shared" si="295"/>
        <v>1.3811720000000001</v>
      </c>
      <c r="AA1244" s="96">
        <f t="shared" si="296"/>
        <v>1.3632</v>
      </c>
      <c r="AB1244" s="96"/>
      <c r="AC1244" s="96">
        <v>1.54</v>
      </c>
      <c r="AD1244" s="96"/>
      <c r="AE1244" s="101">
        <f t="shared" si="297"/>
        <v>1.0845070422535212</v>
      </c>
      <c r="AF1244" s="96">
        <f t="shared" si="304"/>
        <v>0</v>
      </c>
      <c r="AG1244" s="96"/>
      <c r="AH1244" s="101">
        <f>IF(AND(M1244&lt;Variables!$G$6,M1244&gt;Variables!$G$5),0,1)</f>
        <v>1</v>
      </c>
      <c r="AI1244" s="101">
        <f t="shared" si="298"/>
        <v>0</v>
      </c>
      <c r="AJ1244" s="101">
        <f>IF(I1244&gt;Variables!$G$7,0,1)</f>
        <v>1</v>
      </c>
      <c r="AK1244" s="101">
        <f>IF(F1244&gt;Variables!$G$8,0,1)</f>
        <v>0</v>
      </c>
      <c r="AL1244" s="101">
        <f>IF(G1244&gt;Variables!$G$9,0,1)</f>
        <v>1</v>
      </c>
      <c r="AM1244" s="101">
        <f>IF(AND(K1244&gt;Variables!$G$10,K1244&lt;Variables!$G$11),0,1)</f>
        <v>0</v>
      </c>
      <c r="AN1244" s="103">
        <f>IF(H1244&lt;Variables!$G$13,1,0)</f>
        <v>1</v>
      </c>
      <c r="AO1244" s="101">
        <f>IF(R1244&lt;Variables!$G$12,0,1)</f>
        <v>1</v>
      </c>
      <c r="AP1244" s="102">
        <f t="shared" si="290"/>
        <v>1</v>
      </c>
      <c r="AQ1244" s="102"/>
      <c r="AR1244" s="102">
        <v>1</v>
      </c>
      <c r="AS1244" s="102"/>
      <c r="AT1244" s="102"/>
      <c r="AU1244" s="102"/>
      <c r="AV1244" s="96">
        <f t="shared" si="299"/>
        <v>3</v>
      </c>
      <c r="AW1244" s="96" t="str">
        <f t="shared" si="300"/>
        <v/>
      </c>
      <c r="AX1244" s="96" t="str">
        <f t="shared" si="301"/>
        <v/>
      </c>
      <c r="AY1244" s="96">
        <f t="shared" si="302"/>
        <v>3</v>
      </c>
      <c r="AZ1244" s="96">
        <f t="shared" si="303"/>
        <v>2.3971553849491998</v>
      </c>
      <c r="BA1244" s="96"/>
      <c r="BB1244" s="96"/>
      <c r="BC1244" s="96"/>
      <c r="BD1244" s="96"/>
      <c r="BE1244"/>
      <c r="BF1244"/>
      <c r="BG1244"/>
      <c r="BH1244"/>
      <c r="BI1244"/>
    </row>
    <row r="1245" spans="1:61" ht="12.75" x14ac:dyDescent="0.2">
      <c r="A1245" s="96"/>
      <c r="B1245" s="96"/>
      <c r="C1245" s="141">
        <v>44333.444444444445</v>
      </c>
      <c r="D1245" s="89" t="s">
        <v>429</v>
      </c>
      <c r="E1245" s="89">
        <v>13.84</v>
      </c>
      <c r="F1245" s="89">
        <v>7.83</v>
      </c>
      <c r="G1245" s="89">
        <v>8.0399999999999991</v>
      </c>
      <c r="H1245" s="89">
        <v>2130</v>
      </c>
      <c r="I1245" s="89">
        <v>0.754</v>
      </c>
      <c r="J1245" s="89" t="s">
        <v>78</v>
      </c>
      <c r="K1245" s="89">
        <v>63.23</v>
      </c>
      <c r="L1245" s="89">
        <v>13.702220000000001</v>
      </c>
      <c r="M1245" s="89">
        <v>1.00553</v>
      </c>
      <c r="N1245" s="89">
        <v>13.715059999999999</v>
      </c>
      <c r="O1245" s="96">
        <v>0.91096900000000003</v>
      </c>
      <c r="P1245" s="96">
        <v>2139000</v>
      </c>
      <c r="Q1245" s="96">
        <v>5469000</v>
      </c>
      <c r="R1245" s="96">
        <v>0.39</v>
      </c>
      <c r="S1245" s="96">
        <v>20.399000000000001</v>
      </c>
      <c r="T1245" s="96">
        <v>7.4569999999999999</v>
      </c>
      <c r="U1245" s="96">
        <v>13.428800000000001</v>
      </c>
      <c r="V1245" s="148">
        <f t="shared" si="291"/>
        <v>2.4394994884327996</v>
      </c>
      <c r="W1245" s="97">
        <f t="shared" si="292"/>
        <v>13.978400000000001</v>
      </c>
      <c r="X1245" s="96">
        <f t="shared" si="293"/>
        <v>14.1168</v>
      </c>
      <c r="Y1245" s="96">
        <f t="shared" si="294"/>
        <v>13.5632</v>
      </c>
      <c r="Z1245" s="96">
        <f t="shared" si="295"/>
        <v>13.715059999999999</v>
      </c>
      <c r="AA1245" s="96">
        <f t="shared" si="296"/>
        <v>13.286399999999999</v>
      </c>
      <c r="AB1245" s="96"/>
      <c r="AC1245" s="96">
        <v>14.02</v>
      </c>
      <c r="AD1245" s="96">
        <v>13.78</v>
      </c>
      <c r="AE1245" s="97">
        <f t="shared" si="297"/>
        <v>1.0130057803468209</v>
      </c>
      <c r="AF1245" s="96">
        <f t="shared" si="304"/>
        <v>0.99566473988439308</v>
      </c>
      <c r="AG1245" s="96"/>
      <c r="AH1245" s="97">
        <f>IF(AND(M1245&lt;Variables!$G$6,M1245&gt;Variables!$G$5),0,1)</f>
        <v>1</v>
      </c>
      <c r="AI1245" s="97">
        <f t="shared" si="298"/>
        <v>1</v>
      </c>
      <c r="AJ1245" s="97">
        <f>IF(I1245&gt;Variables!$G$7,0,1)</f>
        <v>0</v>
      </c>
      <c r="AK1245" s="97">
        <f>IF(F1245&gt;Variables!$G$8,0,1)</f>
        <v>1</v>
      </c>
      <c r="AL1245" s="97">
        <f>IF(G1245&gt;Variables!$G$9,0,1)</f>
        <v>1</v>
      </c>
      <c r="AM1245" s="97">
        <f>IF(AND(K1245&gt;Variables!$G$10,K1245&lt;Variables!$G$11),0,1)</f>
        <v>0</v>
      </c>
      <c r="AN1245" s="103">
        <f>IF(H1245&lt;Variables!$G$13,1,0)</f>
        <v>1</v>
      </c>
      <c r="AO1245" s="101">
        <f>IF(R1245&lt;Variables!$G$12,0,1)</f>
        <v>0</v>
      </c>
      <c r="AP1245" s="99">
        <f t="shared" si="290"/>
        <v>1</v>
      </c>
      <c r="AQ1245" s="99"/>
      <c r="AR1245" s="99"/>
      <c r="AS1245" s="99">
        <v>1</v>
      </c>
      <c r="AT1245" s="99"/>
      <c r="AU1245" s="99"/>
      <c r="AV1245" s="96">
        <f t="shared" si="299"/>
        <v>3</v>
      </c>
      <c r="AW1245" s="96" t="str">
        <f t="shared" si="300"/>
        <v/>
      </c>
      <c r="AX1245" s="96" t="str">
        <f t="shared" si="301"/>
        <v/>
      </c>
      <c r="AY1245" s="96">
        <f t="shared" si="302"/>
        <v>3</v>
      </c>
      <c r="AZ1245" s="96">
        <f t="shared" si="303"/>
        <v>2.4360850684327997</v>
      </c>
      <c r="BA1245" s="96"/>
      <c r="BB1245" s="96"/>
      <c r="BC1245" s="96"/>
      <c r="BD1245" s="96"/>
      <c r="BE1245"/>
      <c r="BF1245"/>
      <c r="BG1245"/>
      <c r="BH1245"/>
      <c r="BI1245"/>
    </row>
    <row r="1246" spans="1:61" ht="12.75" x14ac:dyDescent="0.2">
      <c r="A1246" s="96"/>
      <c r="B1246" s="96"/>
      <c r="C1246" s="141">
        <v>44333.444444444445</v>
      </c>
      <c r="D1246" s="89" t="s">
        <v>592</v>
      </c>
      <c r="E1246" s="89">
        <v>7.7</v>
      </c>
      <c r="F1246" s="89">
        <v>18.16</v>
      </c>
      <c r="G1246" s="89">
        <v>17.559999999999999</v>
      </c>
      <c r="H1246" s="89">
        <v>623.22</v>
      </c>
      <c r="I1246" s="89">
        <v>25.306000000000001</v>
      </c>
      <c r="J1246" s="89" t="s">
        <v>78</v>
      </c>
      <c r="K1246" s="89">
        <v>52.87</v>
      </c>
      <c r="L1246" s="89">
        <v>7.7383100000000002</v>
      </c>
      <c r="M1246" s="89">
        <v>-0.49506899999999998</v>
      </c>
      <c r="N1246" s="89">
        <v>7.5511799999999996</v>
      </c>
      <c r="O1246" s="96">
        <v>1.970818</v>
      </c>
      <c r="P1246" s="96">
        <v>7570000</v>
      </c>
      <c r="Q1246" s="96">
        <v>5060000</v>
      </c>
      <c r="R1246" s="96">
        <v>1.5</v>
      </c>
      <c r="S1246" s="96">
        <v>20.399000000000001</v>
      </c>
      <c r="T1246" s="96">
        <v>7.4569999999999999</v>
      </c>
      <c r="U1246" s="96">
        <v>13.428800000000001</v>
      </c>
      <c r="V1246" s="148">
        <f t="shared" si="291"/>
        <v>2.4137084031106397</v>
      </c>
      <c r="W1246" s="101">
        <f t="shared" si="292"/>
        <v>7.7770000000000001</v>
      </c>
      <c r="X1246" s="101">
        <f t="shared" si="293"/>
        <v>7.8540000000000001</v>
      </c>
      <c r="Y1246" s="96">
        <f t="shared" si="294"/>
        <v>7.5460000000000003</v>
      </c>
      <c r="Z1246" s="96">
        <f t="shared" si="295"/>
        <v>7.5511799999999996</v>
      </c>
      <c r="AA1246" s="96">
        <f t="shared" si="296"/>
        <v>7.3919999999999995</v>
      </c>
      <c r="AB1246" s="96"/>
      <c r="AC1246" s="96">
        <v>8.0399999999999991</v>
      </c>
      <c r="AD1246" s="96"/>
      <c r="AE1246" s="101">
        <f t="shared" si="297"/>
        <v>1.0441558441558441</v>
      </c>
      <c r="AF1246" s="96">
        <f t="shared" si="304"/>
        <v>0</v>
      </c>
      <c r="AG1246" s="96"/>
      <c r="AH1246" s="101">
        <f>IF(AND(M1246&lt;Variables!$G$6,M1246&gt;Variables!$G$5),0,1)</f>
        <v>1</v>
      </c>
      <c r="AI1246" s="101">
        <f t="shared" si="298"/>
        <v>0</v>
      </c>
      <c r="AJ1246" s="101">
        <f>IF(I1246&gt;Variables!$G$7,0,1)</f>
        <v>0</v>
      </c>
      <c r="AK1246" s="101">
        <f>IF(F1246&gt;Variables!$G$8,0,1)</f>
        <v>0</v>
      </c>
      <c r="AL1246" s="101">
        <f>IF(G1246&gt;Variables!$G$9,0,1)</f>
        <v>0</v>
      </c>
      <c r="AM1246" s="101">
        <f>IF(AND(K1246&gt;Variables!$G$10,K1246&lt;Variables!$G$11),0,1)</f>
        <v>0</v>
      </c>
      <c r="AN1246" s="103">
        <f>IF(H1246&lt;Variables!$G$13,1,0)</f>
        <v>1</v>
      </c>
      <c r="AO1246" s="101">
        <f>IF(R1246&lt;Variables!$G$12,0,1)</f>
        <v>0</v>
      </c>
      <c r="AP1246" s="102">
        <f t="shared" si="290"/>
        <v>1</v>
      </c>
      <c r="AQ1246" s="102"/>
      <c r="AR1246" s="102">
        <v>1</v>
      </c>
      <c r="AS1246" s="102"/>
      <c r="AT1246" s="102"/>
      <c r="AU1246" s="102"/>
      <c r="AV1246" s="96">
        <f t="shared" si="299"/>
        <v>3</v>
      </c>
      <c r="AW1246" s="96" t="str">
        <f t="shared" si="300"/>
        <v/>
      </c>
      <c r="AX1246" s="96" t="str">
        <f t="shared" si="301"/>
        <v/>
      </c>
      <c r="AY1246" s="96">
        <f t="shared" si="302"/>
        <v>3</v>
      </c>
      <c r="AZ1246" s="96">
        <f t="shared" si="303"/>
        <v>2.4108534231106398</v>
      </c>
      <c r="BA1246" s="96"/>
      <c r="BB1246" s="96"/>
      <c r="BC1246" s="96"/>
      <c r="BD1246" s="96"/>
      <c r="BE1246"/>
      <c r="BF1246"/>
      <c r="BG1246"/>
      <c r="BH1246"/>
      <c r="BI1246"/>
    </row>
    <row r="1247" spans="1:61" ht="12.75" x14ac:dyDescent="0.2">
      <c r="A1247" s="96"/>
      <c r="B1247" s="96"/>
      <c r="C1247" s="141">
        <v>44333.444444444445</v>
      </c>
      <c r="D1247" s="89" t="s">
        <v>322</v>
      </c>
      <c r="E1247" s="89">
        <v>26.5</v>
      </c>
      <c r="F1247" s="89">
        <v>8.0299999999999994</v>
      </c>
      <c r="G1247" s="89">
        <v>5.49</v>
      </c>
      <c r="H1247" s="89">
        <v>4390</v>
      </c>
      <c r="I1247" s="89">
        <v>249.28700000000001</v>
      </c>
      <c r="J1247" s="89" t="s">
        <v>78</v>
      </c>
      <c r="K1247" s="89">
        <v>34.07</v>
      </c>
      <c r="L1247" s="89">
        <v>26.90419</v>
      </c>
      <c r="M1247" s="89">
        <v>-1.5023310000000001</v>
      </c>
      <c r="N1247" s="89">
        <v>27.322147999999999</v>
      </c>
      <c r="O1247" s="96">
        <v>-3.00909</v>
      </c>
      <c r="P1247" s="96">
        <v>725326</v>
      </c>
      <c r="Q1247" s="96">
        <v>657580</v>
      </c>
      <c r="R1247" s="96">
        <v>1.1000000000000001</v>
      </c>
      <c r="S1247" s="96">
        <v>20.399000000000001</v>
      </c>
      <c r="T1247" s="96">
        <v>7.4569999999999999</v>
      </c>
      <c r="U1247" s="96">
        <v>13.428800000000001</v>
      </c>
      <c r="V1247" s="148">
        <f t="shared" si="291"/>
        <v>2.1719098063869602</v>
      </c>
      <c r="W1247" s="98">
        <f t="shared" si="292"/>
        <v>26.765000000000001</v>
      </c>
      <c r="X1247" s="98">
        <f t="shared" si="293"/>
        <v>27.03</v>
      </c>
      <c r="Y1247" s="103">
        <f t="shared" si="294"/>
        <v>25.97</v>
      </c>
      <c r="Z1247" s="103">
        <f t="shared" si="295"/>
        <v>27.322147999999999</v>
      </c>
      <c r="AA1247" s="103">
        <f t="shared" si="296"/>
        <v>25.439999999999998</v>
      </c>
      <c r="AB1247" s="96"/>
      <c r="AC1247" s="96"/>
      <c r="AD1247" s="96">
        <v>23.82</v>
      </c>
      <c r="AE1247" s="96">
        <f t="shared" si="297"/>
        <v>0</v>
      </c>
      <c r="AF1247" s="96">
        <f t="shared" si="304"/>
        <v>0.89886792452830189</v>
      </c>
      <c r="AG1247" s="96"/>
      <c r="AH1247" s="103">
        <f>IF(AND(M1247&lt;Variables!$G$6,M1247&gt;Variables!$G$5),0,1)</f>
        <v>1</v>
      </c>
      <c r="AI1247" s="103">
        <f t="shared" si="298"/>
        <v>1</v>
      </c>
      <c r="AJ1247" s="103">
        <f>IF(I1247&gt;Variables!$G$7,0,1)</f>
        <v>0</v>
      </c>
      <c r="AK1247" s="103">
        <f>IF(F1247&gt;Variables!$G$8,0,1)</f>
        <v>1</v>
      </c>
      <c r="AL1247" s="103">
        <f>IF(G1247&gt;Variables!$G$9,0,1)</f>
        <v>1</v>
      </c>
      <c r="AM1247" s="103">
        <f>IF(AND(K1247&gt;Variables!$G$10,K1247&lt;Variables!$G$11),0,1)</f>
        <v>1</v>
      </c>
      <c r="AN1247" s="103">
        <f>IF(H1247&lt;Variables!$G$13,1,0)</f>
        <v>0</v>
      </c>
      <c r="AO1247" s="101">
        <f>IF(R1247&lt;Variables!$G$12,0,1)</f>
        <v>0</v>
      </c>
      <c r="AP1247" s="104">
        <f t="shared" si="290"/>
        <v>1</v>
      </c>
      <c r="AQ1247" s="104"/>
      <c r="AR1247" s="104"/>
      <c r="AS1247" s="104"/>
      <c r="AT1247" s="104">
        <v>1</v>
      </c>
      <c r="AU1247" s="104"/>
      <c r="AV1247" s="96" t="str">
        <f t="shared" si="299"/>
        <v/>
      </c>
      <c r="AW1247" s="96">
        <f t="shared" si="300"/>
        <v>1</v>
      </c>
      <c r="AX1247" s="96" t="str">
        <f t="shared" si="301"/>
        <v/>
      </c>
      <c r="AY1247" s="96">
        <f t="shared" si="302"/>
        <v>1</v>
      </c>
      <c r="AZ1247" s="96">
        <f t="shared" si="303"/>
        <v>2.1700700263869601</v>
      </c>
      <c r="BA1247" s="96"/>
      <c r="BB1247" s="96"/>
      <c r="BC1247" s="96"/>
      <c r="BD1247" s="96"/>
      <c r="BE1247"/>
      <c r="BF1247"/>
      <c r="BG1247"/>
      <c r="BH1247"/>
      <c r="BI1247"/>
    </row>
    <row r="1248" spans="1:61" ht="12.75" x14ac:dyDescent="0.2">
      <c r="A1248" s="96"/>
      <c r="B1248" s="96"/>
      <c r="C1248" s="141">
        <v>44333.444444444445</v>
      </c>
      <c r="D1248" s="89" t="s">
        <v>578</v>
      </c>
      <c r="E1248" s="89">
        <v>4.4800000000000004</v>
      </c>
      <c r="F1248" s="89">
        <v>31.47</v>
      </c>
      <c r="G1248" s="89">
        <v>4.67</v>
      </c>
      <c r="H1248" s="89">
        <v>-99999</v>
      </c>
      <c r="I1248" s="89">
        <v>-99999</v>
      </c>
      <c r="J1248" s="89" t="s">
        <v>78</v>
      </c>
      <c r="K1248" s="89">
        <v>46.47</v>
      </c>
      <c r="L1248" s="89">
        <v>4.533385</v>
      </c>
      <c r="M1248" s="89">
        <v>-1.177597</v>
      </c>
      <c r="N1248" s="89">
        <v>4.5576080000000001</v>
      </c>
      <c r="O1248" s="96">
        <v>-1.702823</v>
      </c>
      <c r="P1248" s="96">
        <v>26640000</v>
      </c>
      <c r="Q1248" s="96" t="s">
        <v>169</v>
      </c>
      <c r="R1248" s="96" t="s">
        <v>169</v>
      </c>
      <c r="S1248" s="96">
        <v>20.399000000000001</v>
      </c>
      <c r="T1248" s="96">
        <v>7.4569999999999999</v>
      </c>
      <c r="U1248" s="96">
        <v>13.428800000000001</v>
      </c>
      <c r="V1248" s="148">
        <f t="shared" si="291"/>
        <v>2.3490415445199195</v>
      </c>
      <c r="W1248" s="96">
        <f t="shared" si="292"/>
        <v>4.5248000000000008</v>
      </c>
      <c r="X1248" s="96">
        <f t="shared" si="293"/>
        <v>4.5696000000000003</v>
      </c>
      <c r="Y1248" s="103">
        <f t="shared" si="294"/>
        <v>4.3904000000000005</v>
      </c>
      <c r="Z1248" s="103">
        <f t="shared" si="295"/>
        <v>4.5576080000000001</v>
      </c>
      <c r="AA1248" s="103">
        <f t="shared" si="296"/>
        <v>4.3008000000000006</v>
      </c>
      <c r="AB1248" s="96"/>
      <c r="AC1248" s="96">
        <v>4.51</v>
      </c>
      <c r="AD1248" s="96">
        <v>4.09</v>
      </c>
      <c r="AE1248" s="101">
        <f t="shared" si="297"/>
        <v>1.0066964285714284</v>
      </c>
      <c r="AF1248" s="96">
        <f t="shared" si="304"/>
        <v>0.91294642857142849</v>
      </c>
      <c r="AG1248" s="96"/>
      <c r="AH1248" s="103">
        <f>IF(AND(M1248&lt;Variables!$G$6,M1248&gt;Variables!$G$5),0,1)</f>
        <v>1</v>
      </c>
      <c r="AI1248" s="103">
        <f t="shared" si="298"/>
        <v>1</v>
      </c>
      <c r="AJ1248" s="103">
        <f>IF(I1248&gt;Variables!$G$7,0,1)</f>
        <v>1</v>
      </c>
      <c r="AK1248" s="103">
        <f>IF(F1248&gt;Variables!$G$8,0,1)</f>
        <v>0</v>
      </c>
      <c r="AL1248" s="103">
        <f>IF(G1248&gt;Variables!$G$9,0,1)</f>
        <v>1</v>
      </c>
      <c r="AM1248" s="103">
        <f>IF(AND(K1248&gt;Variables!$G$10,K1248&lt;Variables!$G$11),0,1)</f>
        <v>1</v>
      </c>
      <c r="AN1248" s="103">
        <f>IF(H1248&lt;Variables!$G$13,1,0)</f>
        <v>1</v>
      </c>
      <c r="AO1248" s="101">
        <f>IF(R1248&lt;Variables!$G$12,0,1)</f>
        <v>1</v>
      </c>
      <c r="AP1248" s="104">
        <f t="shared" si="290"/>
        <v>1</v>
      </c>
      <c r="AQ1248" s="104"/>
      <c r="AR1248" s="104"/>
      <c r="AS1248" s="104"/>
      <c r="AT1248" s="104">
        <v>1</v>
      </c>
      <c r="AU1248" s="104"/>
      <c r="AV1248" s="96" t="str">
        <f t="shared" si="299"/>
        <v/>
      </c>
      <c r="AW1248" s="96">
        <f t="shared" si="300"/>
        <v>1</v>
      </c>
      <c r="AX1248" s="96" t="str">
        <f t="shared" si="301"/>
        <v/>
      </c>
      <c r="AY1248" s="96">
        <f t="shared" si="302"/>
        <v>1</v>
      </c>
      <c r="AZ1248" s="96">
        <f t="shared" si="303"/>
        <v>2.3465321645199197</v>
      </c>
      <c r="BA1248" s="96"/>
      <c r="BB1248" s="96"/>
      <c r="BC1248" s="96"/>
      <c r="BD1248" s="96"/>
      <c r="BE1248"/>
      <c r="BF1248"/>
      <c r="BG1248"/>
      <c r="BH1248"/>
      <c r="BI1248"/>
    </row>
    <row r="1249" spans="1:61" ht="12.75" x14ac:dyDescent="0.2">
      <c r="A1249" s="96"/>
      <c r="B1249" s="96"/>
      <c r="C1249" s="141">
        <v>44333.444444444445</v>
      </c>
      <c r="D1249" s="89" t="s">
        <v>173</v>
      </c>
      <c r="E1249" s="89">
        <v>145</v>
      </c>
      <c r="F1249" s="89">
        <v>16.14</v>
      </c>
      <c r="G1249" s="89">
        <v>14.19</v>
      </c>
      <c r="H1249" s="89">
        <v>2230</v>
      </c>
      <c r="I1249" s="89">
        <v>190.625</v>
      </c>
      <c r="J1249" s="89" t="s">
        <v>76</v>
      </c>
      <c r="K1249" s="89">
        <v>54.45</v>
      </c>
      <c r="L1249" s="89">
        <v>145.09854000000001</v>
      </c>
      <c r="M1249" s="89">
        <v>-6.7912E-2</v>
      </c>
      <c r="N1249" s="89">
        <v>142.74310399999999</v>
      </c>
      <c r="O1249" s="96">
        <v>1.581089</v>
      </c>
      <c r="P1249" s="96">
        <v>306703</v>
      </c>
      <c r="Q1249" s="96">
        <v>321601</v>
      </c>
      <c r="R1249" s="96">
        <v>0.95</v>
      </c>
      <c r="S1249" s="96">
        <v>20.399000000000001</v>
      </c>
      <c r="T1249" s="96">
        <v>7.4569999999999999</v>
      </c>
      <c r="U1249" s="96">
        <v>13.428800000000001</v>
      </c>
      <c r="V1249" s="148">
        <f t="shared" si="291"/>
        <v>2.4157404898591999</v>
      </c>
      <c r="W1249" s="96">
        <f t="shared" si="292"/>
        <v>146.44999999999999</v>
      </c>
      <c r="X1249" s="96">
        <f t="shared" si="293"/>
        <v>147.9</v>
      </c>
      <c r="Y1249" s="103">
        <f t="shared" si="294"/>
        <v>142.1</v>
      </c>
      <c r="Z1249" s="103">
        <f t="shared" si="295"/>
        <v>142.74310399999999</v>
      </c>
      <c r="AA1249" s="103">
        <f t="shared" si="296"/>
        <v>139.19999999999999</v>
      </c>
      <c r="AB1249" s="96"/>
      <c r="AC1249" s="96">
        <v>147.46</v>
      </c>
      <c r="AD1249" s="96">
        <v>140.28</v>
      </c>
      <c r="AE1249" s="97">
        <f t="shared" si="297"/>
        <v>1.0169655172413794</v>
      </c>
      <c r="AF1249" s="96">
        <f t="shared" si="304"/>
        <v>0.96744827586206894</v>
      </c>
      <c r="AG1249" s="96"/>
      <c r="AH1249" s="103">
        <f>IF(AND(M1249&lt;Variables!$G$6,M1249&gt;Variables!$G$5),0,1)</f>
        <v>1</v>
      </c>
      <c r="AI1249" s="103">
        <f t="shared" si="298"/>
        <v>0</v>
      </c>
      <c r="AJ1249" s="103">
        <f>IF(I1249&gt;Variables!$G$7,0,1)</f>
        <v>0</v>
      </c>
      <c r="AK1249" s="103">
        <f>IF(F1249&gt;Variables!$G$8,0,1)</f>
        <v>0</v>
      </c>
      <c r="AL1249" s="103">
        <f>IF(G1249&gt;Variables!$G$9,0,1)</f>
        <v>0</v>
      </c>
      <c r="AM1249" s="103">
        <f>IF(AND(K1249&gt;Variables!$G$10,K1249&lt;Variables!$G$11),0,1)</f>
        <v>0</v>
      </c>
      <c r="AN1249" s="103">
        <f>IF(H1249&lt;Variables!$G$13,1,0)</f>
        <v>1</v>
      </c>
      <c r="AO1249" s="101">
        <f>IF(R1249&lt;Variables!$G$12,0,1)</f>
        <v>0</v>
      </c>
      <c r="AP1249" s="104">
        <f t="shared" si="290"/>
        <v>0</v>
      </c>
      <c r="AQ1249" s="104"/>
      <c r="AR1249" s="104"/>
      <c r="AS1249" s="104"/>
      <c r="AT1249" s="104">
        <v>1</v>
      </c>
      <c r="AU1249" s="104"/>
      <c r="AV1249" s="96">
        <f t="shared" si="299"/>
        <v>3</v>
      </c>
      <c r="AW1249" s="96" t="str">
        <f t="shared" si="300"/>
        <v/>
      </c>
      <c r="AX1249" s="96" t="str">
        <f t="shared" si="301"/>
        <v/>
      </c>
      <c r="AY1249" s="96">
        <f t="shared" si="302"/>
        <v>3</v>
      </c>
      <c r="AZ1249" s="96">
        <f t="shared" si="303"/>
        <v>2.4128001898591998</v>
      </c>
      <c r="BA1249" s="96"/>
      <c r="BB1249" s="96"/>
      <c r="BC1249" s="96"/>
      <c r="BD1249" s="96"/>
      <c r="BE1249"/>
      <c r="BF1249"/>
      <c r="BG1249"/>
      <c r="BH1249"/>
      <c r="BI1249"/>
    </row>
    <row r="1250" spans="1:61" ht="12.75" x14ac:dyDescent="0.2">
      <c r="A1250" s="96"/>
      <c r="B1250" s="96"/>
      <c r="C1250" s="141">
        <v>44333.444444444445</v>
      </c>
      <c r="D1250" s="89" t="s">
        <v>579</v>
      </c>
      <c r="E1250" s="89">
        <v>55.25</v>
      </c>
      <c r="F1250" s="89">
        <v>6.76</v>
      </c>
      <c r="G1250" s="89">
        <v>7.24</v>
      </c>
      <c r="H1250" s="89">
        <v>2650</v>
      </c>
      <c r="I1250" s="89">
        <v>295.416</v>
      </c>
      <c r="J1250" s="89" t="s">
        <v>78</v>
      </c>
      <c r="K1250" s="89">
        <v>61.72</v>
      </c>
      <c r="L1250" s="89">
        <v>54.939920999999998</v>
      </c>
      <c r="M1250" s="89">
        <v>0.56439600000000001</v>
      </c>
      <c r="N1250" s="89">
        <v>54.688052999999996</v>
      </c>
      <c r="O1250" s="96">
        <v>1.027549</v>
      </c>
      <c r="P1250" s="96">
        <v>144996</v>
      </c>
      <c r="Q1250" s="96">
        <v>926906</v>
      </c>
      <c r="R1250" s="96">
        <v>0.16</v>
      </c>
      <c r="S1250" s="96">
        <v>20.399000000000001</v>
      </c>
      <c r="T1250" s="96">
        <v>7.4569999999999999</v>
      </c>
      <c r="U1250" s="96">
        <v>13.428800000000001</v>
      </c>
      <c r="V1250" s="148">
        <f t="shared" si="291"/>
        <v>2.4546415894054401</v>
      </c>
      <c r="W1250" s="96">
        <f t="shared" si="292"/>
        <v>55.802500000000002</v>
      </c>
      <c r="X1250" s="96">
        <f t="shared" si="293"/>
        <v>56.355000000000004</v>
      </c>
      <c r="Y1250" s="105">
        <f t="shared" si="294"/>
        <v>54.144999999999996</v>
      </c>
      <c r="Z1250" s="105">
        <f t="shared" si="295"/>
        <v>54.688052999999996</v>
      </c>
      <c r="AA1250" s="105">
        <f t="shared" si="296"/>
        <v>53.04</v>
      </c>
      <c r="AB1250" s="96"/>
      <c r="AC1250" s="96">
        <v>55.38</v>
      </c>
      <c r="AD1250" s="96">
        <v>54.27</v>
      </c>
      <c r="AE1250" s="96">
        <f t="shared" si="297"/>
        <v>1.0023529411764707</v>
      </c>
      <c r="AF1250" s="96">
        <f t="shared" si="304"/>
        <v>0.98226244343891411</v>
      </c>
      <c r="AG1250" s="96"/>
      <c r="AH1250" s="105">
        <f>IF(AND(M1250&lt;Variables!$G$6,M1250&gt;Variables!$G$5),0,1)</f>
        <v>1</v>
      </c>
      <c r="AI1250" s="105">
        <f t="shared" si="298"/>
        <v>0</v>
      </c>
      <c r="AJ1250" s="105">
        <f>IF(I1250&gt;Variables!$G$7,0,1)</f>
        <v>0</v>
      </c>
      <c r="AK1250" s="105">
        <f>IF(F1250&gt;Variables!$G$8,0,1)</f>
        <v>1</v>
      </c>
      <c r="AL1250" s="105">
        <f>IF(G1250&gt;Variables!$G$9,0,1)</f>
        <v>1</v>
      </c>
      <c r="AM1250" s="105">
        <f>IF(AND(K1250&gt;Variables!$G$10,K1250&lt;Variables!$G$11),0,1)</f>
        <v>0</v>
      </c>
      <c r="AN1250" s="103">
        <f>IF(H1250&lt;Variables!$G$13,1,0)</f>
        <v>0</v>
      </c>
      <c r="AO1250" s="101">
        <f>IF(R1250&lt;Variables!$G$12,0,1)</f>
        <v>0</v>
      </c>
      <c r="AP1250" s="106">
        <f t="shared" si="290"/>
        <v>1</v>
      </c>
      <c r="AQ1250" s="106"/>
      <c r="AR1250" s="106"/>
      <c r="AS1250" s="106"/>
      <c r="AT1250" s="106"/>
      <c r="AU1250" s="106">
        <v>1</v>
      </c>
      <c r="AV1250" s="96" t="str">
        <f t="shared" si="299"/>
        <v/>
      </c>
      <c r="AW1250" s="96" t="str">
        <f t="shared" si="300"/>
        <v/>
      </c>
      <c r="AX1250" s="96">
        <f t="shared" si="301"/>
        <v>2</v>
      </c>
      <c r="AY1250" s="96">
        <f t="shared" si="302"/>
        <v>2</v>
      </c>
      <c r="AZ1250" s="96">
        <f t="shared" si="303"/>
        <v>2.4513087094054398</v>
      </c>
      <c r="BA1250" s="96"/>
      <c r="BB1250" s="96"/>
      <c r="BC1250" s="96"/>
      <c r="BD1250" s="96"/>
      <c r="BE1250"/>
      <c r="BF1250"/>
      <c r="BG1250"/>
      <c r="BH1250"/>
      <c r="BI1250"/>
    </row>
    <row r="1251" spans="1:61" ht="12.75" x14ac:dyDescent="0.2">
      <c r="A1251" s="96"/>
      <c r="B1251" s="96"/>
      <c r="C1251" s="141">
        <v>44333.444444444445</v>
      </c>
      <c r="D1251" s="89" t="s">
        <v>375</v>
      </c>
      <c r="E1251" s="89">
        <v>8.48</v>
      </c>
      <c r="F1251" s="89">
        <v>11.84</v>
      </c>
      <c r="G1251" s="89">
        <v>9.6999999999999993</v>
      </c>
      <c r="H1251" s="89">
        <v>3820</v>
      </c>
      <c r="I1251" s="89">
        <v>6.9859999999999998</v>
      </c>
      <c r="J1251" s="89" t="s">
        <v>78</v>
      </c>
      <c r="K1251" s="89">
        <v>83.87</v>
      </c>
      <c r="L1251" s="89">
        <v>8.2880599999999998</v>
      </c>
      <c r="M1251" s="89">
        <v>2.3158620000000001</v>
      </c>
      <c r="N1251" s="89">
        <v>8.0992700000000006</v>
      </c>
      <c r="O1251" s="96">
        <v>4.7007940000000001</v>
      </c>
      <c r="P1251" s="96">
        <v>6069000</v>
      </c>
      <c r="Q1251" s="96">
        <v>9297000</v>
      </c>
      <c r="R1251" s="96">
        <v>0.65</v>
      </c>
      <c r="S1251" s="96">
        <v>20.399000000000001</v>
      </c>
      <c r="T1251" s="96">
        <v>7.4569999999999999</v>
      </c>
      <c r="U1251" s="96">
        <v>13.428800000000001</v>
      </c>
      <c r="V1251" s="148">
        <f t="shared" si="291"/>
        <v>2.4311511337252796</v>
      </c>
      <c r="W1251" s="97">
        <f t="shared" si="292"/>
        <v>8.5648</v>
      </c>
      <c r="X1251" s="96">
        <f t="shared" si="293"/>
        <v>8.6496000000000013</v>
      </c>
      <c r="Y1251" s="96">
        <f t="shared" si="294"/>
        <v>8.3103999999999996</v>
      </c>
      <c r="Z1251" s="96">
        <f t="shared" si="295"/>
        <v>8.0992700000000006</v>
      </c>
      <c r="AA1251" s="96">
        <f t="shared" si="296"/>
        <v>8.1408000000000005</v>
      </c>
      <c r="AB1251" s="96"/>
      <c r="AC1251" s="96">
        <v>8.6</v>
      </c>
      <c r="AD1251" s="96">
        <v>8.43</v>
      </c>
      <c r="AE1251" s="97">
        <f t="shared" si="297"/>
        <v>1.0141509433962264</v>
      </c>
      <c r="AF1251" s="96">
        <f t="shared" si="304"/>
        <v>0.99410377358490554</v>
      </c>
      <c r="AG1251" s="96"/>
      <c r="AH1251" s="97">
        <f>IF(AND(M1251&lt;Variables!$G$6,M1251&gt;Variables!$G$5),0,1)</f>
        <v>1</v>
      </c>
      <c r="AI1251" s="97">
        <f t="shared" si="298"/>
        <v>0</v>
      </c>
      <c r="AJ1251" s="97">
        <f>IF(I1251&gt;Variables!$G$7,0,1)</f>
        <v>0</v>
      </c>
      <c r="AK1251" s="97">
        <f>IF(F1251&gt;Variables!$G$8,0,1)</f>
        <v>0</v>
      </c>
      <c r="AL1251" s="97">
        <f>IF(G1251&gt;Variables!$G$9,0,1)</f>
        <v>1</v>
      </c>
      <c r="AM1251" s="97">
        <f>IF(AND(K1251&gt;Variables!$G$10,K1251&lt;Variables!$G$11),0,1)</f>
        <v>1</v>
      </c>
      <c r="AN1251" s="103">
        <f>IF(H1251&lt;Variables!$G$13,1,0)</f>
        <v>0</v>
      </c>
      <c r="AO1251" s="101">
        <f>IF(R1251&lt;Variables!$G$12,0,1)</f>
        <v>0</v>
      </c>
      <c r="AP1251" s="99">
        <f t="shared" si="290"/>
        <v>1</v>
      </c>
      <c r="AQ1251" s="97"/>
      <c r="AR1251" s="97"/>
      <c r="AS1251" s="97">
        <v>1</v>
      </c>
      <c r="AT1251" s="97"/>
      <c r="AU1251" s="97"/>
      <c r="AV1251" s="96">
        <f t="shared" si="299"/>
        <v>3</v>
      </c>
      <c r="AW1251" s="96" t="str">
        <f t="shared" si="300"/>
        <v/>
      </c>
      <c r="AX1251" s="96" t="str">
        <f t="shared" si="301"/>
        <v/>
      </c>
      <c r="AY1251" s="96">
        <f t="shared" si="302"/>
        <v>3</v>
      </c>
      <c r="AZ1251" s="96">
        <f t="shared" si="303"/>
        <v>2.4266221537252797</v>
      </c>
      <c r="BA1251" s="96"/>
      <c r="BB1251" s="96"/>
      <c r="BC1251" s="96"/>
      <c r="BD1251" s="96"/>
      <c r="BE1251"/>
      <c r="BF1251"/>
      <c r="BG1251"/>
      <c r="BH1251"/>
      <c r="BI1251"/>
    </row>
    <row r="1252" spans="1:61" ht="12.75" x14ac:dyDescent="0.2">
      <c r="A1252" s="96"/>
      <c r="B1252" s="96"/>
      <c r="C1252" s="141">
        <v>44333.444444444445</v>
      </c>
      <c r="D1252" s="89" t="s">
        <v>581</v>
      </c>
      <c r="E1252" s="89">
        <v>5.375</v>
      </c>
      <c r="F1252" s="89">
        <v>7.8</v>
      </c>
      <c r="G1252" s="89">
        <v>4.57</v>
      </c>
      <c r="H1252" s="89">
        <v>2900</v>
      </c>
      <c r="I1252" s="89">
        <v>108.982</v>
      </c>
      <c r="J1252" s="89" t="s">
        <v>76</v>
      </c>
      <c r="K1252" s="89">
        <v>60.81</v>
      </c>
      <c r="L1252" s="89">
        <v>5.3642599999999998</v>
      </c>
      <c r="M1252" s="89">
        <v>0.200214</v>
      </c>
      <c r="N1252" s="89">
        <v>5.3133520000000001</v>
      </c>
      <c r="O1252" s="96">
        <v>1.160247</v>
      </c>
      <c r="P1252" s="96">
        <v>3322000</v>
      </c>
      <c r="Q1252" s="96">
        <v>5473000</v>
      </c>
      <c r="R1252" s="96">
        <v>0.61</v>
      </c>
      <c r="S1252" s="96">
        <v>20.399000000000001</v>
      </c>
      <c r="T1252" s="96">
        <v>7.4569999999999999</v>
      </c>
      <c r="U1252" s="96">
        <v>13.428800000000001</v>
      </c>
      <c r="V1252" s="148">
        <f t="shared" si="291"/>
        <v>2.4675354990740801</v>
      </c>
      <c r="W1252" s="97">
        <f t="shared" si="292"/>
        <v>5.42875</v>
      </c>
      <c r="X1252" s="96">
        <f t="shared" si="293"/>
        <v>5.4824999999999999</v>
      </c>
      <c r="Y1252" s="96">
        <f t="shared" si="294"/>
        <v>5.2675000000000001</v>
      </c>
      <c r="Z1252" s="96">
        <f t="shared" si="295"/>
        <v>5.3133520000000001</v>
      </c>
      <c r="AA1252" s="96">
        <f t="shared" si="296"/>
        <v>5.16</v>
      </c>
      <c r="AB1252" s="96"/>
      <c r="AC1252" s="96">
        <v>5.47</v>
      </c>
      <c r="AD1252" s="96">
        <v>5.34</v>
      </c>
      <c r="AE1252" s="97">
        <f t="shared" si="297"/>
        <v>1.0176744186046511</v>
      </c>
      <c r="AF1252" s="96">
        <f t="shared" si="304"/>
        <v>0.99348837209302321</v>
      </c>
      <c r="AG1252" s="96"/>
      <c r="AH1252" s="97">
        <f>IF(AND(M1252&lt;Variables!$G$6,M1252&gt;Variables!$G$5),0,1)</f>
        <v>1</v>
      </c>
      <c r="AI1252" s="97">
        <f t="shared" si="298"/>
        <v>0</v>
      </c>
      <c r="AJ1252" s="97">
        <f>IF(I1252&gt;Variables!$G$7,0,1)</f>
        <v>0</v>
      </c>
      <c r="AK1252" s="97">
        <f>IF(F1252&gt;Variables!$G$8,0,1)</f>
        <v>1</v>
      </c>
      <c r="AL1252" s="97">
        <f>IF(G1252&gt;Variables!$G$9,0,1)</f>
        <v>1</v>
      </c>
      <c r="AM1252" s="97">
        <f>IF(AND(K1252&gt;Variables!$G$10,K1252&lt;Variables!$G$11),0,1)</f>
        <v>0</v>
      </c>
      <c r="AN1252" s="103">
        <f>IF(H1252&lt;Variables!$G$13,1,0)</f>
        <v>0</v>
      </c>
      <c r="AO1252" s="101">
        <f>IF(R1252&lt;Variables!$G$12,0,1)</f>
        <v>0</v>
      </c>
      <c r="AP1252" s="99">
        <f t="shared" si="290"/>
        <v>0</v>
      </c>
      <c r="AQ1252" s="97"/>
      <c r="AR1252" s="97"/>
      <c r="AS1252" s="97">
        <v>1</v>
      </c>
      <c r="AT1252" s="97"/>
      <c r="AU1252" s="97"/>
      <c r="AV1252" s="96">
        <f t="shared" si="299"/>
        <v>3</v>
      </c>
      <c r="AW1252" s="96" t="str">
        <f t="shared" si="300"/>
        <v/>
      </c>
      <c r="AX1252" s="96" t="str">
        <f t="shared" si="301"/>
        <v/>
      </c>
      <c r="AY1252" s="96">
        <f t="shared" si="302"/>
        <v>3</v>
      </c>
      <c r="AZ1252" s="96">
        <f t="shared" si="303"/>
        <v>2.46425175907408</v>
      </c>
      <c r="BA1252" s="96"/>
      <c r="BB1252" s="96"/>
      <c r="BC1252" s="96"/>
      <c r="BD1252" s="96"/>
      <c r="BE1252"/>
      <c r="BF1252"/>
      <c r="BG1252"/>
      <c r="BH1252"/>
      <c r="BI1252"/>
    </row>
    <row r="1253" spans="1:61" ht="12.75" x14ac:dyDescent="0.2">
      <c r="A1253" s="96"/>
      <c r="B1253" s="96"/>
      <c r="C1253" s="141">
        <v>44333.444444444445</v>
      </c>
      <c r="D1253" s="89" t="s">
        <v>582</v>
      </c>
      <c r="E1253" s="89">
        <v>16.925000000000001</v>
      </c>
      <c r="F1253" s="89">
        <v>12.38</v>
      </c>
      <c r="G1253" s="89">
        <v>6.92</v>
      </c>
      <c r="H1253" s="89">
        <v>5540</v>
      </c>
      <c r="I1253" s="89">
        <v>-79.204999999999998</v>
      </c>
      <c r="J1253" s="89" t="s">
        <v>76</v>
      </c>
      <c r="K1253" s="89">
        <v>66.650000000000006</v>
      </c>
      <c r="L1253" s="89">
        <v>16.686904999999999</v>
      </c>
      <c r="M1253" s="89">
        <v>1.4268369999999999</v>
      </c>
      <c r="N1253" s="89">
        <v>16.323276</v>
      </c>
      <c r="O1253" s="96">
        <v>3.6862970000000002</v>
      </c>
      <c r="P1253" s="96">
        <v>440489</v>
      </c>
      <c r="Q1253" s="96">
        <v>1393000</v>
      </c>
      <c r="R1253" s="96">
        <v>0.32</v>
      </c>
      <c r="S1253" s="96">
        <v>20.399000000000001</v>
      </c>
      <c r="T1253" s="96">
        <v>7.4569999999999999</v>
      </c>
      <c r="U1253" s="96">
        <v>13.428800000000001</v>
      </c>
      <c r="V1253" s="148">
        <f t="shared" si="291"/>
        <v>2.4337864954875998</v>
      </c>
      <c r="W1253" s="101">
        <f t="shared" si="292"/>
        <v>17.094250000000002</v>
      </c>
      <c r="X1253" s="101">
        <f t="shared" si="293"/>
        <v>17.263500000000001</v>
      </c>
      <c r="Y1253" s="96">
        <f t="shared" si="294"/>
        <v>16.586500000000001</v>
      </c>
      <c r="Z1253" s="96">
        <f t="shared" si="295"/>
        <v>16.323276</v>
      </c>
      <c r="AA1253" s="96">
        <f t="shared" si="296"/>
        <v>16.248000000000001</v>
      </c>
      <c r="AB1253" s="96"/>
      <c r="AC1253" s="96">
        <v>17.32</v>
      </c>
      <c r="AD1253" s="96"/>
      <c r="AE1253" s="101">
        <f t="shared" si="297"/>
        <v>1.0233382570162481</v>
      </c>
      <c r="AF1253" s="96">
        <f t="shared" si="304"/>
        <v>0</v>
      </c>
      <c r="AG1253" s="96"/>
      <c r="AH1253" s="101">
        <f>IF(AND(M1253&lt;Variables!$G$6,M1253&gt;Variables!$G$5),0,1)</f>
        <v>1</v>
      </c>
      <c r="AI1253" s="101">
        <f t="shared" si="298"/>
        <v>0</v>
      </c>
      <c r="AJ1253" s="101">
        <f>IF(I1253&gt;Variables!$G$7,0,1)</f>
        <v>1</v>
      </c>
      <c r="AK1253" s="101">
        <f>IF(F1253&gt;Variables!$G$8,0,1)</f>
        <v>0</v>
      </c>
      <c r="AL1253" s="101">
        <f>IF(G1253&gt;Variables!$G$9,0,1)</f>
        <v>1</v>
      </c>
      <c r="AM1253" s="101">
        <f>IF(AND(K1253&gt;Variables!$G$10,K1253&lt;Variables!$G$11),0,1)</f>
        <v>0</v>
      </c>
      <c r="AN1253" s="103">
        <f>IF(H1253&lt;Variables!$G$13,1,0)</f>
        <v>0</v>
      </c>
      <c r="AO1253" s="101">
        <f>IF(R1253&lt;Variables!$G$12,0,1)</f>
        <v>0</v>
      </c>
      <c r="AP1253" s="102">
        <f t="shared" si="290"/>
        <v>0</v>
      </c>
      <c r="AQ1253" s="101"/>
      <c r="AR1253" s="101">
        <v>1</v>
      </c>
      <c r="AS1253" s="101"/>
      <c r="AT1253" s="101"/>
      <c r="AU1253" s="101"/>
      <c r="AV1253" s="96">
        <f t="shared" si="299"/>
        <v>3</v>
      </c>
      <c r="AW1253" s="96" t="str">
        <f t="shared" si="300"/>
        <v/>
      </c>
      <c r="AX1253" s="96" t="str">
        <f t="shared" si="301"/>
        <v/>
      </c>
      <c r="AY1253" s="96">
        <f t="shared" si="302"/>
        <v>3</v>
      </c>
      <c r="AZ1253" s="96">
        <f t="shared" si="303"/>
        <v>2.4301873954875997</v>
      </c>
      <c r="BA1253" s="96"/>
      <c r="BB1253" s="96"/>
      <c r="BC1253" s="96"/>
      <c r="BD1253" s="96"/>
      <c r="BE1253"/>
      <c r="BF1253"/>
      <c r="BG1253"/>
      <c r="BH1253"/>
      <c r="BI1253"/>
    </row>
    <row r="1254" spans="1:61" ht="12.75" x14ac:dyDescent="0.2">
      <c r="A1254" s="96"/>
      <c r="B1254" s="96"/>
      <c r="C1254" s="141">
        <v>44333.444444444445</v>
      </c>
      <c r="D1254" s="89" t="s">
        <v>591</v>
      </c>
      <c r="E1254" s="89">
        <v>31.54</v>
      </c>
      <c r="F1254" s="89">
        <v>6.79</v>
      </c>
      <c r="G1254" s="89">
        <v>2.6</v>
      </c>
      <c r="H1254" s="89">
        <v>4200</v>
      </c>
      <c r="I1254" s="89">
        <v>43.198</v>
      </c>
      <c r="J1254" s="89" t="s">
        <v>78</v>
      </c>
      <c r="K1254" s="89">
        <v>61.59</v>
      </c>
      <c r="L1254" s="89">
        <v>31.4725</v>
      </c>
      <c r="M1254" s="89">
        <v>0.214473</v>
      </c>
      <c r="N1254" s="89">
        <v>31.159006999999999</v>
      </c>
      <c r="O1254" s="96">
        <v>1.222739</v>
      </c>
      <c r="P1254" s="96">
        <v>624293</v>
      </c>
      <c r="Q1254" s="96">
        <v>369093</v>
      </c>
      <c r="R1254" s="96">
        <v>1.69</v>
      </c>
      <c r="S1254" s="96">
        <v>20.399000000000001</v>
      </c>
      <c r="T1254" s="96">
        <v>7.4569999999999999</v>
      </c>
      <c r="U1254" s="96">
        <v>13.428800000000001</v>
      </c>
      <c r="V1254" s="148">
        <f t="shared" si="291"/>
        <v>2.4743172789018395</v>
      </c>
      <c r="W1254" s="96">
        <f t="shared" si="292"/>
        <v>31.855399999999999</v>
      </c>
      <c r="X1254" s="96">
        <f t="shared" si="293"/>
        <v>32.1708</v>
      </c>
      <c r="Y1254" s="105">
        <f t="shared" si="294"/>
        <v>30.909199999999998</v>
      </c>
      <c r="Z1254" s="105">
        <f t="shared" si="295"/>
        <v>31.159006999999999</v>
      </c>
      <c r="AA1254" s="105">
        <f t="shared" si="296"/>
        <v>30.278399999999998</v>
      </c>
      <c r="AB1254" s="96"/>
      <c r="AC1254" s="96">
        <v>31.85</v>
      </c>
      <c r="AD1254" s="96"/>
      <c r="AE1254" s="96">
        <f t="shared" si="297"/>
        <v>1.0098287888395689</v>
      </c>
      <c r="AF1254" s="96">
        <f t="shared" si="304"/>
        <v>0</v>
      </c>
      <c r="AG1254" s="96"/>
      <c r="AH1254" s="105">
        <f>IF(AND(M1254&lt;Variables!$G$6,M1254&gt;Variables!$G$5),0,1)</f>
        <v>1</v>
      </c>
      <c r="AI1254" s="105">
        <f t="shared" si="298"/>
        <v>0</v>
      </c>
      <c r="AJ1254" s="105">
        <f>IF(I1254&gt;Variables!$G$7,0,1)</f>
        <v>0</v>
      </c>
      <c r="AK1254" s="105">
        <f>IF(F1254&gt;Variables!$G$8,0,1)</f>
        <v>1</v>
      </c>
      <c r="AL1254" s="105">
        <f>IF(G1254&gt;Variables!$G$9,0,1)</f>
        <v>1</v>
      </c>
      <c r="AM1254" s="105">
        <f>IF(AND(K1254&gt;Variables!$G$10,K1254&lt;Variables!$G$11),0,1)</f>
        <v>0</v>
      </c>
      <c r="AN1254" s="103">
        <f>IF(H1254&lt;Variables!$G$13,1,0)</f>
        <v>0</v>
      </c>
      <c r="AO1254" s="101">
        <f>IF(R1254&lt;Variables!$G$12,0,1)</f>
        <v>0</v>
      </c>
      <c r="AP1254" s="106">
        <f t="shared" si="290"/>
        <v>1</v>
      </c>
      <c r="AQ1254" s="105"/>
      <c r="AR1254" s="105"/>
      <c r="AS1254" s="105"/>
      <c r="AT1254" s="105"/>
      <c r="AU1254" s="105">
        <v>1</v>
      </c>
      <c r="AV1254" s="96">
        <f t="shared" si="299"/>
        <v>3</v>
      </c>
      <c r="AW1254" s="96" t="str">
        <f t="shared" si="300"/>
        <v/>
      </c>
      <c r="AX1254" s="96" t="str">
        <f t="shared" si="301"/>
        <v/>
      </c>
      <c r="AY1254" s="96">
        <f t="shared" si="302"/>
        <v>3</v>
      </c>
      <c r="AZ1254" s="96">
        <f t="shared" si="303"/>
        <v>2.4709914189018396</v>
      </c>
      <c r="BA1254" s="96"/>
      <c r="BB1254" s="96"/>
      <c r="BC1254" s="96"/>
      <c r="BD1254" s="96"/>
      <c r="BE1254"/>
      <c r="BF1254"/>
      <c r="BG1254"/>
      <c r="BH1254"/>
      <c r="BI1254"/>
    </row>
    <row r="1255" spans="1:61" ht="12.75" x14ac:dyDescent="0.2">
      <c r="A1255" s="96"/>
      <c r="B1255" s="96"/>
      <c r="C1255" s="141">
        <v>44333.444444444445</v>
      </c>
      <c r="D1255" s="89" t="s">
        <v>461</v>
      </c>
      <c r="E1255" s="89">
        <v>13.270099999999999</v>
      </c>
      <c r="F1255" s="89">
        <v>9.77</v>
      </c>
      <c r="G1255" s="89">
        <v>8.5</v>
      </c>
      <c r="H1255" s="89">
        <v>4680</v>
      </c>
      <c r="I1255" s="89">
        <v>-75.063000000000002</v>
      </c>
      <c r="J1255" s="89" t="s">
        <v>78</v>
      </c>
      <c r="K1255" s="89">
        <v>56.63</v>
      </c>
      <c r="L1255" s="89">
        <v>13.262269999999999</v>
      </c>
      <c r="M1255" s="89">
        <v>5.9040000000000002E-2</v>
      </c>
      <c r="N1255" s="89">
        <v>13.062984</v>
      </c>
      <c r="O1255" s="96">
        <v>1.585518</v>
      </c>
      <c r="P1255" s="96">
        <v>7277000</v>
      </c>
      <c r="Q1255" s="96">
        <v>13521000</v>
      </c>
      <c r="R1255" s="96">
        <v>0.54</v>
      </c>
      <c r="S1255" s="96">
        <v>20.399000000000001</v>
      </c>
      <c r="T1255" s="96">
        <v>7.4569999999999999</v>
      </c>
      <c r="U1255" s="96">
        <v>13.428800000000001</v>
      </c>
      <c r="V1255" s="148">
        <f t="shared" si="291"/>
        <v>2.4330212951424</v>
      </c>
      <c r="W1255" s="97">
        <f t="shared" si="292"/>
        <v>13.402801</v>
      </c>
      <c r="X1255" s="96">
        <f t="shared" si="293"/>
        <v>13.535501999999999</v>
      </c>
      <c r="Y1255" s="96">
        <f t="shared" si="294"/>
        <v>13.004697999999999</v>
      </c>
      <c r="Z1255" s="96">
        <f t="shared" si="295"/>
        <v>13.062984</v>
      </c>
      <c r="AA1255" s="96">
        <f t="shared" si="296"/>
        <v>12.739296</v>
      </c>
      <c r="AB1255" s="96"/>
      <c r="AC1255" s="96">
        <v>13.46</v>
      </c>
      <c r="AD1255" s="96">
        <v>13.26</v>
      </c>
      <c r="AE1255" s="97">
        <f t="shared" si="297"/>
        <v>1.014310366915095</v>
      </c>
      <c r="AF1255" s="96">
        <f t="shared" si="304"/>
        <v>0.99923889043790182</v>
      </c>
      <c r="AG1255" s="96"/>
      <c r="AH1255" s="97">
        <f>IF(AND(M1255&lt;Variables!$G$6,M1255&gt;Variables!$G$5),0,1)</f>
        <v>1</v>
      </c>
      <c r="AI1255" s="97">
        <f t="shared" si="298"/>
        <v>0</v>
      </c>
      <c r="AJ1255" s="97">
        <f>IF(I1255&gt;Variables!$G$7,0,1)</f>
        <v>1</v>
      </c>
      <c r="AK1255" s="97">
        <f>IF(F1255&gt;Variables!$G$8,0,1)</f>
        <v>0</v>
      </c>
      <c r="AL1255" s="97">
        <f>IF(G1255&gt;Variables!$G$9,0,1)</f>
        <v>1</v>
      </c>
      <c r="AM1255" s="97">
        <f>IF(AND(K1255&gt;Variables!$G$10,K1255&lt;Variables!$G$11),0,1)</f>
        <v>0</v>
      </c>
      <c r="AN1255" s="103">
        <f>IF(H1255&lt;Variables!$G$13,1,0)</f>
        <v>0</v>
      </c>
      <c r="AO1255" s="101">
        <f>IF(R1255&lt;Variables!$G$12,0,1)</f>
        <v>0</v>
      </c>
      <c r="AP1255" s="99">
        <f t="shared" si="290"/>
        <v>1</v>
      </c>
      <c r="AQ1255" s="97"/>
      <c r="AR1255" s="97"/>
      <c r="AS1255" s="97">
        <v>1</v>
      </c>
      <c r="AT1255" s="97"/>
      <c r="AU1255" s="97"/>
      <c r="AV1255" s="96">
        <f t="shared" si="299"/>
        <v>3</v>
      </c>
      <c r="AW1255" s="96" t="str">
        <f t="shared" si="300"/>
        <v/>
      </c>
      <c r="AX1255" s="96" t="str">
        <f t="shared" si="301"/>
        <v/>
      </c>
      <c r="AY1255" s="96">
        <f t="shared" si="302"/>
        <v>3</v>
      </c>
      <c r="AZ1255" s="96">
        <f t="shared" si="303"/>
        <v>2.4299632751423998</v>
      </c>
      <c r="BA1255" s="96"/>
      <c r="BB1255" s="96"/>
      <c r="BC1255" s="96"/>
      <c r="BD1255" s="96"/>
      <c r="BE1255"/>
      <c r="BF1255"/>
      <c r="BG1255"/>
      <c r="BH1255"/>
      <c r="BI1255"/>
    </row>
    <row r="1256" spans="1:61" ht="12.75" x14ac:dyDescent="0.2">
      <c r="A1256" s="96"/>
      <c r="B1256" s="96"/>
      <c r="C1256" s="141">
        <v>44333.444444444445</v>
      </c>
      <c r="D1256" s="89" t="s">
        <v>593</v>
      </c>
      <c r="E1256" s="89">
        <v>10.08</v>
      </c>
      <c r="F1256" s="89">
        <v>22.67</v>
      </c>
      <c r="G1256" s="89">
        <v>14.94</v>
      </c>
      <c r="H1256" s="89">
        <v>138.27000000000001</v>
      </c>
      <c r="I1256" s="89">
        <v>-67.016999999999996</v>
      </c>
      <c r="J1256" s="96" t="s">
        <v>76</v>
      </c>
      <c r="K1256" s="96">
        <v>63.5</v>
      </c>
      <c r="L1256" s="89">
        <v>9.79373</v>
      </c>
      <c r="M1256" s="89">
        <v>2.922993</v>
      </c>
      <c r="N1256" s="89">
        <v>9.5055669999999992</v>
      </c>
      <c r="O1256" s="96">
        <v>6.0431179999999998</v>
      </c>
      <c r="P1256" s="96">
        <v>692730</v>
      </c>
      <c r="Q1256" s="96">
        <v>364360</v>
      </c>
      <c r="R1256" s="96">
        <v>1.9</v>
      </c>
      <c r="S1256" s="96">
        <v>20.399000000000001</v>
      </c>
      <c r="T1256" s="96">
        <v>7.4569999999999999</v>
      </c>
      <c r="U1256" s="96">
        <v>13.428800000000001</v>
      </c>
      <c r="V1256" s="148">
        <f t="shared" si="291"/>
        <v>2.3169005309160005</v>
      </c>
      <c r="W1256" s="96">
        <f t="shared" si="292"/>
        <v>10.1808</v>
      </c>
      <c r="X1256" s="96">
        <f t="shared" si="293"/>
        <v>10.281600000000001</v>
      </c>
      <c r="Y1256" s="103">
        <f t="shared" si="294"/>
        <v>9.8783999999999992</v>
      </c>
      <c r="Z1256" s="103">
        <f t="shared" si="295"/>
        <v>9.5055669999999992</v>
      </c>
      <c r="AA1256" s="103">
        <f t="shared" si="296"/>
        <v>9.6768000000000001</v>
      </c>
      <c r="AB1256" s="96"/>
      <c r="AC1256" s="96"/>
      <c r="AD1256" s="96">
        <v>9.77</v>
      </c>
      <c r="AE1256" s="96">
        <f t="shared" si="297"/>
        <v>0</v>
      </c>
      <c r="AF1256" s="96">
        <f t="shared" si="304"/>
        <v>0.96924603174603174</v>
      </c>
      <c r="AG1256" s="96"/>
      <c r="AH1256" s="103">
        <f>IF(AND(M1256&lt;Variables!$G$6,M1256&gt;Variables!$G$5),0,1)</f>
        <v>1</v>
      </c>
      <c r="AI1256" s="103">
        <f t="shared" si="298"/>
        <v>0</v>
      </c>
      <c r="AJ1256" s="103">
        <f>IF(I1256&gt;Variables!$G$7,0,1)</f>
        <v>1</v>
      </c>
      <c r="AK1256" s="103">
        <f>IF(F1256&gt;Variables!$G$8,0,1)</f>
        <v>0</v>
      </c>
      <c r="AL1256" s="103">
        <f>IF(G1256&gt;Variables!$G$9,0,1)</f>
        <v>0</v>
      </c>
      <c r="AM1256" s="103">
        <f>IF(AND(K1256&gt;Variables!$G$10,K1256&lt;Variables!$G$11),0,1)</f>
        <v>0</v>
      </c>
      <c r="AN1256" s="103">
        <f>IF(H1256&lt;Variables!$G$13,1,0)</f>
        <v>1</v>
      </c>
      <c r="AO1256" s="101">
        <f>IF(R1256&lt;Variables!$G$12,0,1)</f>
        <v>0</v>
      </c>
      <c r="AP1256" s="104">
        <f t="shared" si="290"/>
        <v>0</v>
      </c>
      <c r="AQ1256" s="103"/>
      <c r="AR1256" s="103"/>
      <c r="AS1256" s="103"/>
      <c r="AT1256" s="103">
        <v>1</v>
      </c>
      <c r="AU1256" s="103"/>
      <c r="AV1256" s="96" t="str">
        <f t="shared" si="299"/>
        <v/>
      </c>
      <c r="AW1256" s="96">
        <f t="shared" si="300"/>
        <v>1</v>
      </c>
      <c r="AX1256" s="96" t="str">
        <f t="shared" si="301"/>
        <v/>
      </c>
      <c r="AY1256" s="96">
        <f t="shared" si="302"/>
        <v>1</v>
      </c>
      <c r="AZ1256" s="96">
        <f t="shared" si="303"/>
        <v>2.3134715309159999</v>
      </c>
      <c r="BA1256" s="96"/>
      <c r="BB1256" s="96"/>
      <c r="BC1256" s="96"/>
      <c r="BD1256" s="96"/>
      <c r="BE1256"/>
      <c r="BF1256"/>
      <c r="BG1256"/>
      <c r="BH1256"/>
      <c r="BI1256"/>
    </row>
    <row r="1257" spans="1:61" ht="12.75" x14ac:dyDescent="0.2">
      <c r="A1257" s="96"/>
      <c r="B1257" s="96"/>
      <c r="C1257" s="141">
        <v>44333.444444444445</v>
      </c>
      <c r="D1257" s="89" t="s">
        <v>590</v>
      </c>
      <c r="E1257" s="89">
        <v>0.96279999999999999</v>
      </c>
      <c r="F1257" s="89">
        <v>16.690000000000001</v>
      </c>
      <c r="G1257" s="89">
        <v>18.95</v>
      </c>
      <c r="H1257" s="89">
        <v>34.200000000000003</v>
      </c>
      <c r="I1257" s="89">
        <v>-78.394000000000005</v>
      </c>
      <c r="J1257" s="96" t="s">
        <v>78</v>
      </c>
      <c r="K1257" s="96">
        <v>52.36</v>
      </c>
      <c r="L1257" s="89">
        <v>0.95464400000000005</v>
      </c>
      <c r="M1257" s="89">
        <v>0.85438700000000001</v>
      </c>
      <c r="N1257" s="89">
        <v>0.97408899999999998</v>
      </c>
      <c r="O1257" s="96">
        <v>-1.1588860000000001</v>
      </c>
      <c r="P1257" s="96">
        <v>2950000</v>
      </c>
      <c r="Q1257" s="96">
        <v>1530000</v>
      </c>
      <c r="R1257" s="96">
        <v>1.93</v>
      </c>
      <c r="S1257" s="96">
        <v>20.399000000000001</v>
      </c>
      <c r="T1257" s="96">
        <v>7.4569999999999999</v>
      </c>
      <c r="U1257" s="96">
        <v>13.428800000000001</v>
      </c>
      <c r="V1257" s="148">
        <f t="shared" si="291"/>
        <v>2.3634123096118405</v>
      </c>
      <c r="W1257" s="96">
        <f t="shared" si="292"/>
        <v>0.97242799999999996</v>
      </c>
      <c r="X1257" s="96">
        <f t="shared" si="293"/>
        <v>0.98205600000000004</v>
      </c>
      <c r="Y1257" s="103">
        <f t="shared" si="294"/>
        <v>0.94354399999999994</v>
      </c>
      <c r="Z1257" s="103">
        <f t="shared" si="295"/>
        <v>0.97408899999999998</v>
      </c>
      <c r="AA1257" s="103">
        <f t="shared" si="296"/>
        <v>0.924288</v>
      </c>
      <c r="AB1257" s="96"/>
      <c r="AC1257" s="96"/>
      <c r="AD1257" s="96">
        <v>0.95</v>
      </c>
      <c r="AE1257" s="96">
        <f t="shared" si="297"/>
        <v>0</v>
      </c>
      <c r="AF1257" s="96">
        <f t="shared" si="304"/>
        <v>0.9867054424594931</v>
      </c>
      <c r="AG1257" s="96"/>
      <c r="AH1257" s="103">
        <f>IF(AND(M1257&lt;Variables!$G$6,M1257&gt;Variables!$G$5),0,1)</f>
        <v>1</v>
      </c>
      <c r="AI1257" s="103">
        <f t="shared" si="298"/>
        <v>1</v>
      </c>
      <c r="AJ1257" s="103">
        <f>IF(I1257&gt;Variables!$G$7,0,1)</f>
        <v>1</v>
      </c>
      <c r="AK1257" s="103">
        <f>IF(F1257&gt;Variables!$G$8,0,1)</f>
        <v>0</v>
      </c>
      <c r="AL1257" s="103">
        <f>IF(G1257&gt;Variables!$G$9,0,1)</f>
        <v>0</v>
      </c>
      <c r="AM1257" s="103">
        <f>IF(AND(K1257&gt;Variables!$G$10,K1257&lt;Variables!$G$11),0,1)</f>
        <v>0</v>
      </c>
      <c r="AN1257" s="103">
        <f>IF(H1257&lt;Variables!$G$13,1,0)</f>
        <v>1</v>
      </c>
      <c r="AO1257" s="101">
        <f>IF(R1257&lt;Variables!$G$12,0,1)</f>
        <v>0</v>
      </c>
      <c r="AP1257" s="104">
        <f t="shared" si="290"/>
        <v>1</v>
      </c>
      <c r="AQ1257" s="103"/>
      <c r="AR1257" s="103"/>
      <c r="AS1257" s="103"/>
      <c r="AT1257" s="103">
        <v>1</v>
      </c>
      <c r="AU1257" s="103"/>
      <c r="AV1257" s="96" t="str">
        <f t="shared" si="299"/>
        <v/>
      </c>
      <c r="AW1257" s="96">
        <f t="shared" si="300"/>
        <v>1</v>
      </c>
      <c r="AX1257" s="96" t="str">
        <f t="shared" si="301"/>
        <v/>
      </c>
      <c r="AY1257" s="96">
        <f t="shared" si="302"/>
        <v>1</v>
      </c>
      <c r="AZ1257" s="96">
        <f t="shared" si="303"/>
        <v>2.3605848696118397</v>
      </c>
      <c r="BA1257" s="96"/>
      <c r="BB1257" s="96"/>
      <c r="BC1257" s="96"/>
      <c r="BD1257" s="96"/>
      <c r="BE1257"/>
      <c r="BF1257"/>
      <c r="BG1257"/>
      <c r="BH1257"/>
      <c r="BI1257"/>
    </row>
    <row r="1258" spans="1:61" ht="12.75" x14ac:dyDescent="0.2">
      <c r="A1258" s="96"/>
      <c r="B1258" s="96"/>
      <c r="C1258" s="141">
        <v>44333.444444444445</v>
      </c>
      <c r="D1258" s="89" t="s">
        <v>594</v>
      </c>
      <c r="E1258" s="89">
        <v>3.52</v>
      </c>
      <c r="F1258" s="89">
        <v>18.149999999999999</v>
      </c>
      <c r="G1258" s="89">
        <v>6.34</v>
      </c>
      <c r="H1258" s="89">
        <v>28.8</v>
      </c>
      <c r="I1258" s="89">
        <v>-7.944</v>
      </c>
      <c r="J1258" s="96" t="s">
        <v>76</v>
      </c>
      <c r="K1258" s="96">
        <v>57.26</v>
      </c>
      <c r="L1258" s="89">
        <v>3.5307059999999999</v>
      </c>
      <c r="M1258" s="89">
        <v>-0.30323299999999997</v>
      </c>
      <c r="N1258" s="89">
        <v>3.4539230000000001</v>
      </c>
      <c r="O1258" s="96">
        <v>1.913108</v>
      </c>
      <c r="P1258" s="96">
        <v>214580</v>
      </c>
      <c r="Q1258" s="96">
        <v>25550</v>
      </c>
      <c r="R1258" s="96">
        <v>8.4</v>
      </c>
      <c r="S1258" s="96">
        <v>20.399000000000001</v>
      </c>
      <c r="T1258" s="96">
        <v>7.4569999999999999</v>
      </c>
      <c r="U1258" s="96">
        <v>13.428800000000001</v>
      </c>
      <c r="V1258" s="148">
        <f t="shared" si="291"/>
        <v>2.4564555079230397</v>
      </c>
      <c r="W1258" s="101">
        <f t="shared" si="292"/>
        <v>3.5552000000000001</v>
      </c>
      <c r="X1258" s="101">
        <f t="shared" si="293"/>
        <v>3.5904000000000003</v>
      </c>
      <c r="Y1258" s="96">
        <f t="shared" si="294"/>
        <v>3.4495999999999998</v>
      </c>
      <c r="Z1258" s="96">
        <f t="shared" si="295"/>
        <v>3.4539230000000001</v>
      </c>
      <c r="AA1258" s="96">
        <f t="shared" si="296"/>
        <v>3.3792</v>
      </c>
      <c r="AB1258" s="96"/>
      <c r="AC1258" s="96">
        <v>3.6</v>
      </c>
      <c r="AD1258" s="96"/>
      <c r="AE1258" s="101">
        <f t="shared" si="297"/>
        <v>1.0227272727272727</v>
      </c>
      <c r="AF1258" s="96">
        <f t="shared" si="304"/>
        <v>0</v>
      </c>
      <c r="AG1258" s="96"/>
      <c r="AH1258" s="101">
        <f>IF(AND(M1258&lt;Variables!$G$6,M1258&gt;Variables!$G$5),0,1)</f>
        <v>1</v>
      </c>
      <c r="AI1258" s="101">
        <f t="shared" si="298"/>
        <v>0</v>
      </c>
      <c r="AJ1258" s="101">
        <f>IF(I1258&gt;Variables!$G$7,0,1)</f>
        <v>1</v>
      </c>
      <c r="AK1258" s="101">
        <f>IF(F1258&gt;Variables!$G$8,0,1)</f>
        <v>0</v>
      </c>
      <c r="AL1258" s="101">
        <f>IF(G1258&gt;Variables!$G$9,0,1)</f>
        <v>1</v>
      </c>
      <c r="AM1258" s="101">
        <f>IF(AND(K1258&gt;Variables!$G$10,K1258&lt;Variables!$G$11),0,1)</f>
        <v>0</v>
      </c>
      <c r="AN1258" s="103">
        <f>IF(H1258&lt;Variables!$G$13,1,0)</f>
        <v>1</v>
      </c>
      <c r="AO1258" s="101">
        <f>IF(R1258&lt;Variables!$G$12,0,1)</f>
        <v>1</v>
      </c>
      <c r="AP1258" s="102">
        <f t="shared" si="290"/>
        <v>0</v>
      </c>
      <c r="AQ1258" s="101"/>
      <c r="AR1258" s="101">
        <v>1</v>
      </c>
      <c r="AS1258" s="101"/>
      <c r="AT1258" s="101"/>
      <c r="AU1258" s="101"/>
      <c r="AV1258" s="96">
        <f t="shared" si="299"/>
        <v>3</v>
      </c>
      <c r="AW1258" s="96" t="str">
        <f t="shared" si="300"/>
        <v/>
      </c>
      <c r="AX1258" s="96" t="str">
        <f t="shared" si="301"/>
        <v/>
      </c>
      <c r="AY1258" s="96">
        <f t="shared" si="302"/>
        <v>3</v>
      </c>
      <c r="AZ1258" s="96">
        <f t="shared" si="303"/>
        <v>2.4533634679230398</v>
      </c>
      <c r="BA1258" s="96"/>
      <c r="BB1258" s="96"/>
      <c r="BC1258" s="96"/>
      <c r="BD1258" s="96"/>
      <c r="BE1258"/>
      <c r="BF1258"/>
      <c r="BG1258"/>
      <c r="BH1258"/>
      <c r="BI1258"/>
    </row>
    <row r="1259" spans="1:61" ht="12.75" x14ac:dyDescent="0.2">
      <c r="A1259" s="96"/>
      <c r="B1259" s="96"/>
      <c r="C1259" s="141">
        <v>44333.444444444445</v>
      </c>
      <c r="D1259" s="89" t="s">
        <v>447</v>
      </c>
      <c r="E1259" s="89">
        <v>14.89</v>
      </c>
      <c r="F1259" s="89">
        <v>7.33</v>
      </c>
      <c r="G1259" s="89">
        <v>6.36</v>
      </c>
      <c r="H1259" s="89">
        <v>6120</v>
      </c>
      <c r="I1259" s="89">
        <v>-65.599000000000004</v>
      </c>
      <c r="J1259" s="96" t="s">
        <v>78</v>
      </c>
      <c r="K1259" s="96">
        <v>53.59</v>
      </c>
      <c r="L1259" s="89">
        <v>14.883455</v>
      </c>
      <c r="M1259" s="89">
        <v>4.3975E-2</v>
      </c>
      <c r="N1259" s="89">
        <v>14.751222</v>
      </c>
      <c r="O1259" s="96">
        <v>0.94079000000000002</v>
      </c>
      <c r="P1259" s="96">
        <v>9012000</v>
      </c>
      <c r="Q1259" s="96">
        <v>23736000</v>
      </c>
      <c r="R1259" s="96">
        <v>0.38</v>
      </c>
      <c r="S1259" s="96">
        <v>20.399000000000001</v>
      </c>
      <c r="T1259" s="96">
        <v>7.4569999999999999</v>
      </c>
      <c r="U1259" s="96">
        <v>13.428800000000001</v>
      </c>
      <c r="V1259" s="148">
        <f t="shared" si="291"/>
        <v>2.402593120718</v>
      </c>
      <c r="W1259" s="97">
        <f t="shared" si="292"/>
        <v>15.0389</v>
      </c>
      <c r="X1259" s="96">
        <f t="shared" si="293"/>
        <v>15.187800000000001</v>
      </c>
      <c r="Y1259" s="96">
        <f t="shared" si="294"/>
        <v>14.5922</v>
      </c>
      <c r="Z1259" s="96">
        <f t="shared" si="295"/>
        <v>14.751222</v>
      </c>
      <c r="AA1259" s="96">
        <f t="shared" si="296"/>
        <v>14.2944</v>
      </c>
      <c r="AB1259" s="96"/>
      <c r="AC1259" s="96">
        <v>15.18</v>
      </c>
      <c r="AD1259" s="96">
        <v>14.77</v>
      </c>
      <c r="AE1259" s="97">
        <f t="shared" si="297"/>
        <v>1.0194761584956347</v>
      </c>
      <c r="AF1259" s="96">
        <f t="shared" si="304"/>
        <v>0.99194089993284074</v>
      </c>
      <c r="AG1259" s="96"/>
      <c r="AH1259" s="97">
        <f>IF(AND(M1259&lt;Variables!$G$6,M1259&gt;Variables!$G$5),0,1)</f>
        <v>1</v>
      </c>
      <c r="AI1259" s="97">
        <f t="shared" si="298"/>
        <v>0</v>
      </c>
      <c r="AJ1259" s="97">
        <f>IF(I1259&gt;Variables!$G$7,0,1)</f>
        <v>1</v>
      </c>
      <c r="AK1259" s="97">
        <f>IF(F1259&gt;Variables!$G$8,0,1)</f>
        <v>1</v>
      </c>
      <c r="AL1259" s="97">
        <f>IF(G1259&gt;Variables!$G$9,0,1)</f>
        <v>1</v>
      </c>
      <c r="AM1259" s="97">
        <f>IF(AND(K1259&gt;Variables!$G$10,K1259&lt;Variables!$G$11),0,1)</f>
        <v>0</v>
      </c>
      <c r="AN1259" s="103">
        <f>IF(H1259&lt;Variables!$G$13,1,0)</f>
        <v>0</v>
      </c>
      <c r="AO1259" s="101">
        <f>IF(R1259&lt;Variables!$G$12,0,1)</f>
        <v>0</v>
      </c>
      <c r="AP1259" s="99">
        <f t="shared" si="290"/>
        <v>1</v>
      </c>
      <c r="AQ1259" s="97"/>
      <c r="AR1259" s="97"/>
      <c r="AS1259" s="97">
        <v>1</v>
      </c>
      <c r="AT1259" s="97"/>
      <c r="AU1259" s="97"/>
      <c r="AV1259" s="96">
        <f t="shared" si="299"/>
        <v>3</v>
      </c>
      <c r="AW1259" s="96" t="str">
        <f t="shared" si="300"/>
        <v/>
      </c>
      <c r="AX1259" s="96" t="str">
        <f t="shared" si="301"/>
        <v/>
      </c>
      <c r="AY1259" s="96">
        <f t="shared" si="302"/>
        <v>3</v>
      </c>
      <c r="AZ1259" s="96">
        <f t="shared" si="303"/>
        <v>2.3996992607180001</v>
      </c>
      <c r="BA1259" s="96"/>
      <c r="BB1259" s="96"/>
      <c r="BC1259" s="96"/>
      <c r="BD1259" s="96"/>
      <c r="BE1259"/>
      <c r="BF1259"/>
      <c r="BG1259"/>
      <c r="BH1259"/>
      <c r="BI1259"/>
    </row>
    <row r="1260" spans="1:61" ht="12.75" x14ac:dyDescent="0.2">
      <c r="A1260" s="96"/>
      <c r="B1260" s="96"/>
      <c r="C1260" s="141">
        <v>44333.444444444445</v>
      </c>
      <c r="D1260" s="89" t="s">
        <v>584</v>
      </c>
      <c r="E1260" s="89">
        <v>18.864999999999998</v>
      </c>
      <c r="F1260" s="89">
        <v>7.99</v>
      </c>
      <c r="G1260" s="89">
        <v>4.2300000000000004</v>
      </c>
      <c r="H1260" s="89">
        <v>9490</v>
      </c>
      <c r="I1260" s="89">
        <v>-40.116999999999997</v>
      </c>
      <c r="J1260" s="96" t="s">
        <v>78</v>
      </c>
      <c r="K1260" s="96">
        <v>54.69</v>
      </c>
      <c r="L1260" s="89">
        <v>18.750921000000002</v>
      </c>
      <c r="M1260" s="89">
        <v>0.60839100000000002</v>
      </c>
      <c r="N1260" s="89">
        <v>18.881132999999998</v>
      </c>
      <c r="O1260" s="96">
        <v>-8.5443000000000005E-2</v>
      </c>
      <c r="P1260" s="96">
        <v>677242</v>
      </c>
      <c r="Q1260" s="96">
        <v>1570000</v>
      </c>
      <c r="R1260" s="96">
        <v>0.43</v>
      </c>
      <c r="S1260" s="96">
        <v>20.399000000000001</v>
      </c>
      <c r="T1260" s="96">
        <v>7.4569999999999999</v>
      </c>
      <c r="U1260" s="96">
        <v>13.428800000000001</v>
      </c>
      <c r="V1260" s="148">
        <f t="shared" si="291"/>
        <v>2.3915297482544795</v>
      </c>
      <c r="W1260" s="96">
        <f t="shared" si="292"/>
        <v>19.053649999999998</v>
      </c>
      <c r="X1260" s="96">
        <f t="shared" si="293"/>
        <v>19.2423</v>
      </c>
      <c r="Y1260" s="103">
        <f t="shared" si="294"/>
        <v>18.487699999999997</v>
      </c>
      <c r="Z1260" s="103">
        <f t="shared" si="295"/>
        <v>18.881132999999998</v>
      </c>
      <c r="AA1260" s="103">
        <f t="shared" si="296"/>
        <v>18.110399999999998</v>
      </c>
      <c r="AB1260" s="96"/>
      <c r="AC1260" s="96"/>
      <c r="AD1260" s="96">
        <v>18.21</v>
      </c>
      <c r="AE1260" s="96">
        <f t="shared" si="297"/>
        <v>0</v>
      </c>
      <c r="AF1260" s="96">
        <f t="shared" si="304"/>
        <v>0.96527961834084297</v>
      </c>
      <c r="AG1260" s="96"/>
      <c r="AH1260" s="103">
        <f>IF(AND(M1260&lt;Variables!$G$6,M1260&gt;Variables!$G$5),0,1)</f>
        <v>1</v>
      </c>
      <c r="AI1260" s="103">
        <f t="shared" si="298"/>
        <v>1</v>
      </c>
      <c r="AJ1260" s="103">
        <f>IF(I1260&gt;Variables!$G$7,0,1)</f>
        <v>1</v>
      </c>
      <c r="AK1260" s="103">
        <f>IF(F1260&gt;Variables!$G$8,0,1)</f>
        <v>1</v>
      </c>
      <c r="AL1260" s="103">
        <f>IF(G1260&gt;Variables!$G$9,0,1)</f>
        <v>1</v>
      </c>
      <c r="AM1260" s="103">
        <f>IF(AND(K1260&gt;Variables!$G$10,K1260&lt;Variables!$G$11),0,1)</f>
        <v>0</v>
      </c>
      <c r="AN1260" s="103">
        <f>IF(H1260&lt;Variables!$G$13,1,0)</f>
        <v>0</v>
      </c>
      <c r="AO1260" s="101">
        <f>IF(R1260&lt;Variables!$G$12,0,1)</f>
        <v>0</v>
      </c>
      <c r="AP1260" s="104">
        <f t="shared" si="290"/>
        <v>1</v>
      </c>
      <c r="AQ1260" s="103"/>
      <c r="AR1260" s="103"/>
      <c r="AS1260" s="103"/>
      <c r="AT1260" s="103">
        <v>1</v>
      </c>
      <c r="AU1260" s="103"/>
      <c r="AV1260" s="96" t="str">
        <f t="shared" si="299"/>
        <v/>
      </c>
      <c r="AW1260" s="96">
        <f t="shared" si="300"/>
        <v>1</v>
      </c>
      <c r="AX1260" s="96" t="str">
        <f t="shared" si="301"/>
        <v/>
      </c>
      <c r="AY1260" s="96">
        <f t="shared" si="302"/>
        <v>1</v>
      </c>
      <c r="AZ1260" s="96">
        <f t="shared" si="303"/>
        <v>2.3885764882544795</v>
      </c>
      <c r="BA1260" s="96"/>
      <c r="BB1260" s="96"/>
      <c r="BC1260" s="96"/>
      <c r="BD1260" s="96"/>
      <c r="BE1260"/>
      <c r="BF1260"/>
      <c r="BG1260"/>
      <c r="BH1260"/>
      <c r="BI1260"/>
    </row>
    <row r="1261" spans="1:61" ht="12.75" x14ac:dyDescent="0.2">
      <c r="A1261" s="96"/>
      <c r="B1261" s="96"/>
      <c r="C1261" s="141">
        <v>44333.444444444445</v>
      </c>
      <c r="D1261" s="89" t="s">
        <v>595</v>
      </c>
      <c r="E1261" s="89">
        <v>1.96</v>
      </c>
      <c r="F1261" s="89">
        <v>18.97</v>
      </c>
      <c r="G1261" s="89">
        <v>9.5</v>
      </c>
      <c r="H1261" s="89">
        <v>222.71</v>
      </c>
      <c r="I1261" s="89">
        <v>2E-3</v>
      </c>
      <c r="J1261" s="96" t="s">
        <v>78</v>
      </c>
      <c r="K1261" s="96">
        <v>68.239999999999995</v>
      </c>
      <c r="L1261" s="89">
        <v>1.920984</v>
      </c>
      <c r="M1261" s="89">
        <v>2.031031</v>
      </c>
      <c r="N1261" s="89">
        <v>1.892026</v>
      </c>
      <c r="O1261" s="96">
        <v>3.5926819999999999</v>
      </c>
      <c r="P1261" s="96">
        <v>1460000</v>
      </c>
      <c r="Q1261" s="96">
        <v>721030</v>
      </c>
      <c r="R1261" s="96">
        <v>2.02</v>
      </c>
      <c r="S1261" s="96">
        <v>20.399000000000001</v>
      </c>
      <c r="T1261" s="96">
        <v>7.4569999999999999</v>
      </c>
      <c r="U1261" s="96">
        <v>13.428800000000001</v>
      </c>
      <c r="V1261" s="148">
        <f t="shared" si="291"/>
        <v>2.3961707302892798</v>
      </c>
      <c r="W1261" s="96">
        <f t="shared" si="292"/>
        <v>1.9796</v>
      </c>
      <c r="X1261" s="96">
        <f t="shared" si="293"/>
        <v>1.9992000000000001</v>
      </c>
      <c r="Y1261" s="103">
        <f t="shared" si="294"/>
        <v>1.9207999999999998</v>
      </c>
      <c r="Z1261" s="103">
        <f t="shared" si="295"/>
        <v>1.892026</v>
      </c>
      <c r="AA1261" s="103">
        <f t="shared" si="296"/>
        <v>1.8815999999999999</v>
      </c>
      <c r="AB1261" s="96"/>
      <c r="AC1261" s="96"/>
      <c r="AD1261" s="96">
        <v>1.91</v>
      </c>
      <c r="AE1261" s="96">
        <f t="shared" si="297"/>
        <v>0</v>
      </c>
      <c r="AF1261" s="96">
        <f t="shared" si="304"/>
        <v>0.97448979591836737</v>
      </c>
      <c r="AG1261" s="96"/>
      <c r="AH1261" s="103">
        <f>IF(AND(M1261&lt;Variables!$G$6,M1261&gt;Variables!$G$5),0,1)</f>
        <v>1</v>
      </c>
      <c r="AI1261" s="103">
        <f t="shared" si="298"/>
        <v>0</v>
      </c>
      <c r="AJ1261" s="103">
        <f>IF(I1261&gt;Variables!$G$7,0,1)</f>
        <v>0</v>
      </c>
      <c r="AK1261" s="103">
        <f>IF(F1261&gt;Variables!$G$8,0,1)</f>
        <v>0</v>
      </c>
      <c r="AL1261" s="103">
        <f>IF(G1261&gt;Variables!$G$9,0,1)</f>
        <v>1</v>
      </c>
      <c r="AM1261" s="103">
        <f>IF(AND(K1261&gt;Variables!$G$10,K1261&lt;Variables!$G$11),0,1)</f>
        <v>0</v>
      </c>
      <c r="AN1261" s="103">
        <f>IF(H1261&lt;Variables!$G$13,1,0)</f>
        <v>1</v>
      </c>
      <c r="AO1261" s="101">
        <f>IF(R1261&lt;Variables!$G$12,0,1)</f>
        <v>1</v>
      </c>
      <c r="AP1261" s="104">
        <f t="shared" si="290"/>
        <v>1</v>
      </c>
      <c r="AQ1261" s="103"/>
      <c r="AR1261" s="103"/>
      <c r="AS1261" s="103"/>
      <c r="AT1261" s="103">
        <v>1</v>
      </c>
      <c r="AU1261" s="103"/>
      <c r="AV1261" s="96" t="str">
        <f t="shared" si="299"/>
        <v/>
      </c>
      <c r="AW1261" s="96">
        <f t="shared" si="300"/>
        <v>1</v>
      </c>
      <c r="AX1261" s="96" t="str">
        <f t="shared" si="301"/>
        <v/>
      </c>
      <c r="AY1261" s="96">
        <f t="shared" si="302"/>
        <v>1</v>
      </c>
      <c r="AZ1261" s="96">
        <f t="shared" si="303"/>
        <v>2.3924857702892797</v>
      </c>
      <c r="BA1261" s="96"/>
      <c r="BB1261" s="96"/>
      <c r="BC1261" s="96"/>
      <c r="BD1261" s="96"/>
      <c r="BE1261"/>
      <c r="BF1261"/>
      <c r="BG1261"/>
      <c r="BH1261"/>
      <c r="BI1261"/>
    </row>
    <row r="1262" spans="1:61" ht="12.75" x14ac:dyDescent="0.2">
      <c r="A1262" s="96"/>
      <c r="B1262" s="100">
        <v>0.45624999999999999</v>
      </c>
      <c r="C1262" s="141">
        <v>44333.447916666664</v>
      </c>
      <c r="D1262" s="89" t="s">
        <v>592</v>
      </c>
      <c r="E1262" s="89">
        <v>7.92</v>
      </c>
      <c r="F1262" s="89">
        <v>18.32</v>
      </c>
      <c r="G1262" s="89">
        <v>20.92</v>
      </c>
      <c r="H1262" s="89">
        <v>623.22</v>
      </c>
      <c r="I1262" s="89">
        <v>25.87</v>
      </c>
      <c r="J1262" s="96" t="s">
        <v>78</v>
      </c>
      <c r="K1262" s="96">
        <v>67.03</v>
      </c>
      <c r="L1262" s="89">
        <v>7.740685</v>
      </c>
      <c r="M1262" s="89">
        <v>2.3165260000000001</v>
      </c>
      <c r="N1262" s="89">
        <v>7.615526</v>
      </c>
      <c r="O1262" s="96">
        <v>3.9980690000000001</v>
      </c>
      <c r="P1262" s="96">
        <v>7840000</v>
      </c>
      <c r="Q1262" s="96">
        <v>5060000</v>
      </c>
      <c r="R1262" s="96">
        <v>1.55</v>
      </c>
      <c r="S1262" s="96">
        <v>20.553000000000001</v>
      </c>
      <c r="T1262" s="96">
        <v>7.6769999999999996</v>
      </c>
      <c r="U1262" s="96">
        <v>13.522399999999999</v>
      </c>
      <c r="V1262" s="96">
        <f t="shared" si="291"/>
        <v>2.3692682596913599</v>
      </c>
      <c r="W1262" s="96">
        <f t="shared" si="292"/>
        <v>7.9992000000000001</v>
      </c>
      <c r="X1262" s="96">
        <f t="shared" si="293"/>
        <v>8.0784000000000002</v>
      </c>
      <c r="Y1262" s="103">
        <f t="shared" si="294"/>
        <v>7.7615999999999996</v>
      </c>
      <c r="Z1262" s="103">
        <f t="shared" si="295"/>
        <v>7.615526</v>
      </c>
      <c r="AA1262" s="103">
        <f t="shared" si="296"/>
        <v>7.6031999999999993</v>
      </c>
      <c r="AB1262" s="96"/>
      <c r="AC1262" s="96">
        <v>8.0399999999999991</v>
      </c>
      <c r="AD1262" s="96">
        <v>7.66</v>
      </c>
      <c r="AE1262" s="97">
        <f t="shared" si="297"/>
        <v>1.0151515151515151</v>
      </c>
      <c r="AF1262" s="96">
        <f t="shared" si="304"/>
        <v>0.96717171717171724</v>
      </c>
      <c r="AG1262" s="96"/>
      <c r="AH1262" s="103">
        <f>IF(AND(M1262&lt;Variables!$G$6,M1262&gt;Variables!$G$5),0,1)</f>
        <v>1</v>
      </c>
      <c r="AI1262" s="103">
        <f t="shared" si="298"/>
        <v>0</v>
      </c>
      <c r="AJ1262" s="103">
        <f>IF(I1262&gt;Variables!$G$7,0,1)</f>
        <v>0</v>
      </c>
      <c r="AK1262" s="103">
        <f>IF(F1262&gt;Variables!$G$8,0,1)</f>
        <v>0</v>
      </c>
      <c r="AL1262" s="103">
        <f>IF(G1262&gt;Variables!$G$9,0,1)</f>
        <v>0</v>
      </c>
      <c r="AM1262" s="103">
        <f>IF(AND(K1262&gt;Variables!$G$10,K1262&lt;Variables!$G$11),0,1)</f>
        <v>0</v>
      </c>
      <c r="AN1262" s="103">
        <f>IF(H1262&lt;Variables!$G$13,1,0)</f>
        <v>1</v>
      </c>
      <c r="AO1262" s="101">
        <f>IF(R1262&lt;Variables!$G$12,0,1)</f>
        <v>0</v>
      </c>
      <c r="AP1262" s="104">
        <f t="shared" si="290"/>
        <v>1</v>
      </c>
      <c r="AQ1262" s="103"/>
      <c r="AR1262" s="103"/>
      <c r="AS1262" s="103"/>
      <c r="AT1262" s="103">
        <v>1</v>
      </c>
      <c r="AU1262" s="103"/>
      <c r="AV1262" s="96">
        <f t="shared" si="299"/>
        <v>3</v>
      </c>
      <c r="AW1262" s="96" t="str">
        <f t="shared" si="300"/>
        <v/>
      </c>
      <c r="AX1262" s="96" t="str">
        <f t="shared" si="301"/>
        <v/>
      </c>
      <c r="AY1262" s="96">
        <f t="shared" si="302"/>
        <v>3</v>
      </c>
      <c r="AZ1262" s="96">
        <f t="shared" si="303"/>
        <v>2.3656486396913601</v>
      </c>
      <c r="BA1262" s="96"/>
      <c r="BB1262" s="96"/>
      <c r="BC1262" s="96"/>
      <c r="BD1262" s="96"/>
      <c r="BE1262"/>
      <c r="BF1262"/>
      <c r="BG1262"/>
      <c r="BH1262"/>
      <c r="BI1262"/>
    </row>
    <row r="1263" spans="1:61" ht="12.75" x14ac:dyDescent="0.2">
      <c r="A1263" s="96"/>
      <c r="B1263" s="96" t="s">
        <v>596</v>
      </c>
      <c r="C1263" s="141">
        <v>44333.451388888891</v>
      </c>
      <c r="D1263" s="89" t="s">
        <v>592</v>
      </c>
      <c r="E1263" s="89">
        <v>7.9527000000000001</v>
      </c>
      <c r="F1263" s="89">
        <v>21.08</v>
      </c>
      <c r="G1263" s="89">
        <v>21.42</v>
      </c>
      <c r="H1263" s="89">
        <v>623.22</v>
      </c>
      <c r="I1263" s="89">
        <v>25.97</v>
      </c>
      <c r="J1263" s="96" t="s">
        <v>78</v>
      </c>
      <c r="K1263" s="96">
        <v>68.650000000000006</v>
      </c>
      <c r="L1263" s="89">
        <v>7.7707100000000002</v>
      </c>
      <c r="M1263" s="89">
        <v>2.3420000000000001</v>
      </c>
      <c r="N1263" s="89">
        <v>7.6812779999999998</v>
      </c>
      <c r="O1263" s="146">
        <v>3.5335529999999999</v>
      </c>
      <c r="P1263" s="96">
        <v>8780000</v>
      </c>
      <c r="Q1263" s="96">
        <v>5060000</v>
      </c>
      <c r="R1263" s="96">
        <v>1.74</v>
      </c>
      <c r="S1263" s="96">
        <v>21.99</v>
      </c>
      <c r="T1263" s="96">
        <v>7.8680000000000003</v>
      </c>
      <c r="U1263" s="96">
        <v>14.143599999999999</v>
      </c>
      <c r="V1263" s="96">
        <f t="shared" si="291"/>
        <v>2.3731790696000004</v>
      </c>
      <c r="W1263" s="96">
        <f t="shared" si="292"/>
        <v>8.0322270000000007</v>
      </c>
      <c r="X1263" s="96">
        <f t="shared" si="293"/>
        <v>8.1117539999999995</v>
      </c>
      <c r="Y1263" s="103">
        <f t="shared" ref="Y1263:Y1273" si="305">0.9775*E1263</f>
        <v>7.7737642500000002</v>
      </c>
      <c r="Z1263" s="103">
        <f t="shared" si="295"/>
        <v>7.6812779999999998</v>
      </c>
      <c r="AA1263" s="103">
        <f t="shared" si="296"/>
        <v>7.6345919999999996</v>
      </c>
      <c r="AB1263" s="96"/>
      <c r="AC1263" s="96">
        <v>8.0399999999999991</v>
      </c>
      <c r="AD1263" s="96">
        <v>7.66</v>
      </c>
      <c r="AE1263" s="97">
        <f t="shared" si="297"/>
        <v>1.0109774039005619</v>
      </c>
      <c r="AF1263" s="96">
        <f t="shared" si="304"/>
        <v>0.96319488978585888</v>
      </c>
      <c r="AG1263" s="96"/>
      <c r="AH1263" s="103">
        <f>IF(AND(M1263&lt;Variables!$G$6,M1263&gt;Variables!$G$5),0,1)</f>
        <v>1</v>
      </c>
      <c r="AI1263" s="103">
        <f t="shared" si="298"/>
        <v>0</v>
      </c>
      <c r="AJ1263" s="103">
        <f>IF(I1263&gt;Variables!$G$7,0,1)</f>
        <v>0</v>
      </c>
      <c r="AK1263" s="103">
        <f>IF(F1263&gt;Variables!$G$8,0,1)</f>
        <v>0</v>
      </c>
      <c r="AL1263" s="103">
        <f>IF(G1263&gt;Variables!$G$9,0,1)</f>
        <v>0</v>
      </c>
      <c r="AM1263" s="103">
        <f>IF(AND(K1263&gt;Variables!$G$10,K1263&lt;Variables!$G$11),0,1)</f>
        <v>0</v>
      </c>
      <c r="AN1263" s="103">
        <f>IF(H1263&lt;Variables!$G$13,1,0)</f>
        <v>1</v>
      </c>
      <c r="AO1263" s="101">
        <f>IF(R1263&lt;Variables!$G$12,0,1)</f>
        <v>0</v>
      </c>
      <c r="AP1263" s="104">
        <f t="shared" ref="AP1263:AP1326" si="306">IF(J1263="Pass", 0,1)</f>
        <v>1</v>
      </c>
      <c r="AQ1263" s="103"/>
      <c r="AR1263" s="103"/>
      <c r="AS1263" s="103"/>
      <c r="AT1263" s="103">
        <v>1</v>
      </c>
      <c r="AU1263" s="103"/>
      <c r="AV1263" s="96">
        <f t="shared" si="299"/>
        <v>3</v>
      </c>
      <c r="AW1263" s="96" t="str">
        <f t="shared" si="300"/>
        <v/>
      </c>
      <c r="AX1263" s="96" t="str">
        <f t="shared" si="301"/>
        <v/>
      </c>
      <c r="AY1263" s="96">
        <f t="shared" si="302"/>
        <v>3</v>
      </c>
      <c r="AZ1263" s="96">
        <f t="shared" si="303"/>
        <v>2.3694719696000002</v>
      </c>
      <c r="BA1263" s="96"/>
      <c r="BB1263" s="96"/>
      <c r="BC1263" s="96"/>
      <c r="BD1263" s="96"/>
      <c r="BE1263"/>
      <c r="BF1263"/>
      <c r="BG1263"/>
      <c r="BH1263"/>
      <c r="BI1263"/>
    </row>
    <row r="1264" spans="1:61" ht="12.75" x14ac:dyDescent="0.2">
      <c r="A1264" s="96"/>
      <c r="B1264" s="96" t="s">
        <v>596</v>
      </c>
      <c r="C1264" s="141">
        <v>44333.454861111109</v>
      </c>
      <c r="D1264" s="89" t="s">
        <v>574</v>
      </c>
      <c r="E1264" s="89">
        <v>54.05</v>
      </c>
      <c r="F1264" s="89">
        <v>22.11</v>
      </c>
      <c r="G1264" s="89">
        <v>10.28</v>
      </c>
      <c r="H1264" s="89">
        <v>3670</v>
      </c>
      <c r="I1264" s="89">
        <v>8.5000000000000006E-2</v>
      </c>
      <c r="J1264" s="96" t="s">
        <v>76</v>
      </c>
      <c r="K1264" s="96">
        <v>68.13</v>
      </c>
      <c r="L1264" s="89">
        <v>53.408254999999997</v>
      </c>
      <c r="M1264" s="89">
        <v>1.201584</v>
      </c>
      <c r="N1264" s="89">
        <v>52.645674</v>
      </c>
      <c r="O1264" s="146">
        <v>2.6675049999999998</v>
      </c>
      <c r="P1264" s="96">
        <v>2699000</v>
      </c>
      <c r="Q1264" s="96">
        <v>652458</v>
      </c>
      <c r="R1264" s="96">
        <v>4.1399999999999997</v>
      </c>
      <c r="S1264" s="96">
        <v>21.832000000000001</v>
      </c>
      <c r="T1264" s="96">
        <v>7.7210000000000001</v>
      </c>
      <c r="U1264" s="96">
        <v>13.993600000000001</v>
      </c>
      <c r="V1264" s="146">
        <f t="shared" si="291"/>
        <v>2.4606713506470399</v>
      </c>
      <c r="W1264" s="96">
        <f t="shared" si="292"/>
        <v>54.590499999999999</v>
      </c>
      <c r="X1264" s="96">
        <f t="shared" si="293"/>
        <v>55.131</v>
      </c>
      <c r="Y1264" s="103">
        <f t="shared" si="305"/>
        <v>52.833874999999999</v>
      </c>
      <c r="Z1264" s="105">
        <f t="shared" si="295"/>
        <v>52.645674</v>
      </c>
      <c r="AA1264" s="105">
        <f t="shared" si="296"/>
        <v>51.887999999999998</v>
      </c>
      <c r="AB1264" s="96"/>
      <c r="AC1264" s="96">
        <v>54.25</v>
      </c>
      <c r="AD1264" s="96">
        <v>52.94</v>
      </c>
      <c r="AE1264" s="96">
        <f t="shared" si="297"/>
        <v>1.0037002775208141</v>
      </c>
      <c r="AF1264" s="96">
        <f t="shared" si="304"/>
        <v>0.97946345975948201</v>
      </c>
      <c r="AG1264" s="96"/>
      <c r="AH1264" s="105">
        <f>IF(AND(M1264&lt;Variables!$G$6,M1264&gt;Variables!$G$5),0,1)</f>
        <v>1</v>
      </c>
      <c r="AI1264" s="105">
        <f t="shared" si="298"/>
        <v>0</v>
      </c>
      <c r="AJ1264" s="105">
        <f>IF(I1264&gt;Variables!$G$7,0,1)</f>
        <v>0</v>
      </c>
      <c r="AK1264" s="105">
        <f>IF(F1264&gt;Variables!$G$8,0,1)</f>
        <v>0</v>
      </c>
      <c r="AL1264" s="105">
        <f>IF(G1264&gt;Variables!$G$9,0,1)</f>
        <v>1</v>
      </c>
      <c r="AM1264" s="105">
        <f>IF(AND(K1264&gt;Variables!$G$10,K1264&lt;Variables!$G$11),0,1)</f>
        <v>0</v>
      </c>
      <c r="AN1264" s="103">
        <f>IF(H1264&lt;Variables!$G$13,1,0)</f>
        <v>0</v>
      </c>
      <c r="AO1264" s="101">
        <f>IF(R1264&lt;Variables!$G$12,0,1)</f>
        <v>1</v>
      </c>
      <c r="AP1264" s="106">
        <f t="shared" si="306"/>
        <v>0</v>
      </c>
      <c r="AQ1264" s="105"/>
      <c r="AR1264" s="105"/>
      <c r="AS1264" s="105"/>
      <c r="AT1264" s="105"/>
      <c r="AU1264" s="105">
        <v>1</v>
      </c>
      <c r="AV1264" s="96" t="str">
        <f t="shared" si="299"/>
        <v/>
      </c>
      <c r="AW1264" s="96" t="str">
        <f t="shared" si="300"/>
        <v/>
      </c>
      <c r="AX1264" s="96">
        <f t="shared" si="301"/>
        <v>2</v>
      </c>
      <c r="AY1264" s="96">
        <f t="shared" si="302"/>
        <v>2</v>
      </c>
      <c r="AZ1264" s="96">
        <f t="shared" si="303"/>
        <v>2.45699233064704</v>
      </c>
      <c r="BA1264" s="96"/>
      <c r="BB1264" s="96"/>
      <c r="BC1264" s="96"/>
      <c r="BD1264" s="96"/>
      <c r="BE1264"/>
      <c r="BF1264"/>
      <c r="BG1264"/>
      <c r="BH1264"/>
      <c r="BI1264"/>
    </row>
    <row r="1265" spans="1:61" ht="12.75" x14ac:dyDescent="0.2">
      <c r="A1265" s="96"/>
      <c r="B1265" s="100">
        <v>0.48888888888888887</v>
      </c>
      <c r="C1265" s="141">
        <v>44333.461805555555</v>
      </c>
      <c r="D1265" s="89" t="s">
        <v>375</v>
      </c>
      <c r="E1265" s="89">
        <v>8.5820000000000007</v>
      </c>
      <c r="F1265" s="89">
        <v>13.69</v>
      </c>
      <c r="G1265" s="89">
        <v>11.02</v>
      </c>
      <c r="H1265" s="89">
        <v>3820</v>
      </c>
      <c r="I1265" s="89">
        <v>7.1109999999999998</v>
      </c>
      <c r="J1265" s="89" t="s">
        <v>78</v>
      </c>
      <c r="K1265" s="89">
        <v>67.400000000000006</v>
      </c>
      <c r="L1265" s="89">
        <v>8.5059149999999999</v>
      </c>
      <c r="M1265" s="89">
        <v>0.89449500000000004</v>
      </c>
      <c r="N1265" s="89">
        <v>8.3839839999999999</v>
      </c>
      <c r="O1265" s="96">
        <v>2.361837</v>
      </c>
      <c r="P1265" s="96">
        <v>8976000</v>
      </c>
      <c r="Q1265" s="96">
        <v>9297000</v>
      </c>
      <c r="R1265" s="96">
        <v>0.97</v>
      </c>
      <c r="S1265" s="96">
        <v>20.956</v>
      </c>
      <c r="T1265" s="96">
        <v>7.7610000000000001</v>
      </c>
      <c r="U1265" s="96">
        <v>13.56</v>
      </c>
      <c r="V1265" s="96">
        <f t="shared" si="291"/>
        <v>2.4790576828559998</v>
      </c>
      <c r="W1265" s="97">
        <f t="shared" si="292"/>
        <v>8.6678200000000007</v>
      </c>
      <c r="X1265" s="96">
        <f t="shared" si="293"/>
        <v>8.7536400000000008</v>
      </c>
      <c r="Y1265" s="98">
        <f t="shared" si="305"/>
        <v>8.3889050000000012</v>
      </c>
      <c r="Z1265" s="96">
        <f t="shared" si="295"/>
        <v>8.3839839999999999</v>
      </c>
      <c r="AA1265" s="96">
        <f t="shared" si="296"/>
        <v>8.2387200000000007</v>
      </c>
      <c r="AB1265" s="96"/>
      <c r="AC1265" s="96">
        <v>8.6999999999999993</v>
      </c>
      <c r="AD1265" s="96">
        <v>8.49</v>
      </c>
      <c r="AE1265" s="97">
        <f t="shared" si="297"/>
        <v>1.0137497086926124</v>
      </c>
      <c r="AF1265" s="96">
        <f t="shared" si="304"/>
        <v>0.98927988813796308</v>
      </c>
      <c r="AG1265" s="96"/>
      <c r="AH1265" s="97">
        <f>IF(AND(M1265&lt;Variables!$G$6,M1265&gt;Variables!$G$5),0,1)</f>
        <v>1</v>
      </c>
      <c r="AI1265" s="97">
        <f t="shared" si="298"/>
        <v>0</v>
      </c>
      <c r="AJ1265" s="97">
        <f>IF(I1265&gt;Variables!$G$7,0,1)</f>
        <v>0</v>
      </c>
      <c r="AK1265" s="97">
        <f>IF(F1265&gt;Variables!$G$8,0,1)</f>
        <v>0</v>
      </c>
      <c r="AL1265" s="97">
        <f>IF(G1265&gt;Variables!$G$9,0,1)</f>
        <v>1</v>
      </c>
      <c r="AM1265" s="97">
        <f>IF(AND(K1265&gt;Variables!$G$10,K1265&lt;Variables!$G$11),0,1)</f>
        <v>0</v>
      </c>
      <c r="AN1265" s="103">
        <f>IF(H1265&lt;Variables!$G$13,1,0)</f>
        <v>0</v>
      </c>
      <c r="AO1265" s="101">
        <f>IF(R1265&lt;Variables!$G$12,0,1)</f>
        <v>0</v>
      </c>
      <c r="AP1265" s="99">
        <f t="shared" si="306"/>
        <v>1</v>
      </c>
      <c r="AQ1265" s="97"/>
      <c r="AR1265" s="97"/>
      <c r="AS1265" s="97">
        <v>1</v>
      </c>
      <c r="AT1265" s="97"/>
      <c r="AU1265" s="97"/>
      <c r="AV1265" s="96">
        <f t="shared" si="299"/>
        <v>3</v>
      </c>
      <c r="AW1265" s="96" t="str">
        <f t="shared" si="300"/>
        <v/>
      </c>
      <c r="AX1265" s="96" t="str">
        <f t="shared" si="301"/>
        <v/>
      </c>
      <c r="AY1265" s="96">
        <f t="shared" si="302"/>
        <v>3</v>
      </c>
      <c r="AZ1265" s="96">
        <f t="shared" si="303"/>
        <v>2.4754180828560002</v>
      </c>
      <c r="BA1265" s="96"/>
      <c r="BB1265" s="96"/>
      <c r="BC1265" s="96"/>
      <c r="BD1265" s="96"/>
      <c r="BE1265"/>
      <c r="BF1265"/>
      <c r="BG1265"/>
      <c r="BH1265"/>
      <c r="BI1265"/>
    </row>
    <row r="1266" spans="1:61" ht="12.75" x14ac:dyDescent="0.2">
      <c r="A1266" s="96"/>
      <c r="B1266" s="96" t="s">
        <v>596</v>
      </c>
      <c r="C1266" s="135">
        <v>44333.46875</v>
      </c>
      <c r="D1266" s="89" t="s">
        <v>398</v>
      </c>
      <c r="E1266" s="89">
        <v>41.67</v>
      </c>
      <c r="F1266" s="89">
        <v>8.1199999999999992</v>
      </c>
      <c r="G1266" s="89">
        <v>12.71</v>
      </c>
      <c r="H1266" s="89">
        <v>4050</v>
      </c>
      <c r="I1266" s="89">
        <v>1731.6759999999999</v>
      </c>
      <c r="J1266" s="89" t="s">
        <v>76</v>
      </c>
      <c r="K1266" s="89">
        <v>68.400000000000006</v>
      </c>
      <c r="L1266" s="89">
        <v>41.081805000000003</v>
      </c>
      <c r="M1266" s="89">
        <v>1.431765</v>
      </c>
      <c r="N1266" s="89">
        <v>40.323853999999997</v>
      </c>
      <c r="O1266" s="96">
        <v>3.3383370000000001</v>
      </c>
      <c r="P1266" s="96">
        <v>647434</v>
      </c>
      <c r="Q1266" s="96">
        <v>947130</v>
      </c>
      <c r="R1266" s="96">
        <v>0.68</v>
      </c>
      <c r="S1266" s="96">
        <v>23.16</v>
      </c>
      <c r="T1266" s="96">
        <v>7.8879999999999999</v>
      </c>
      <c r="U1266" s="96">
        <v>14.624000000000001</v>
      </c>
      <c r="V1266" s="96">
        <f t="shared" si="291"/>
        <v>2.4443152633119998</v>
      </c>
      <c r="W1266" s="97">
        <f t="shared" si="292"/>
        <v>42.0867</v>
      </c>
      <c r="X1266" s="96">
        <f t="shared" si="293"/>
        <v>42.503399999999999</v>
      </c>
      <c r="Y1266" s="98">
        <f t="shared" si="305"/>
        <v>40.732425000000006</v>
      </c>
      <c r="Z1266" s="96">
        <f t="shared" si="295"/>
        <v>40.323853999999997</v>
      </c>
      <c r="AA1266" s="96">
        <f t="shared" si="296"/>
        <v>40.0032</v>
      </c>
      <c r="AB1266" s="96"/>
      <c r="AC1266" s="96">
        <v>42.33</v>
      </c>
      <c r="AD1266" s="96">
        <v>41.48</v>
      </c>
      <c r="AE1266" s="97">
        <f t="shared" si="297"/>
        <v>1.0158387329013678</v>
      </c>
      <c r="AF1266" s="96">
        <f t="shared" si="304"/>
        <v>0.99544036477081821</v>
      </c>
      <c r="AG1266" s="96"/>
      <c r="AH1266" s="97">
        <f>IF(AND(M1266&lt;Variables!$G$6,M1266&gt;Variables!$G$5),0,1)</f>
        <v>1</v>
      </c>
      <c r="AI1266" s="97">
        <f t="shared" si="298"/>
        <v>0</v>
      </c>
      <c r="AJ1266" s="97">
        <f>IF(I1266&gt;Variables!$G$7,0,1)</f>
        <v>0</v>
      </c>
      <c r="AK1266" s="97">
        <f>IF(F1266&gt;Variables!$G$8,0,1)</f>
        <v>1</v>
      </c>
      <c r="AL1266" s="97">
        <f>IF(G1266&gt;Variables!$G$9,0,1)</f>
        <v>0</v>
      </c>
      <c r="AM1266" s="97">
        <f>IF(AND(K1266&gt;Variables!$G$10,K1266&lt;Variables!$G$11),0,1)</f>
        <v>0</v>
      </c>
      <c r="AN1266" s="103">
        <f>IF(H1266&lt;Variables!$G$13,1,0)</f>
        <v>0</v>
      </c>
      <c r="AO1266" s="101">
        <f>IF(R1266&lt;Variables!$G$12,0,1)</f>
        <v>0</v>
      </c>
      <c r="AP1266" s="99">
        <f t="shared" si="306"/>
        <v>0</v>
      </c>
      <c r="AQ1266" s="97"/>
      <c r="AR1266" s="97"/>
      <c r="AS1266" s="97">
        <v>1</v>
      </c>
      <c r="AT1266" s="97"/>
      <c r="AU1266" s="97"/>
      <c r="AV1266" s="96">
        <f t="shared" si="299"/>
        <v>3</v>
      </c>
      <c r="AW1266" s="96" t="str">
        <f t="shared" si="300"/>
        <v/>
      </c>
      <c r="AX1266" s="96" t="str">
        <f t="shared" si="301"/>
        <v/>
      </c>
      <c r="AY1266" s="96">
        <f t="shared" si="302"/>
        <v>3</v>
      </c>
      <c r="AZ1266" s="96">
        <f t="shared" si="303"/>
        <v>2.4406216633119997</v>
      </c>
      <c r="BA1266" s="96"/>
      <c r="BB1266" s="96"/>
      <c r="BC1266" s="96"/>
      <c r="BD1266" s="96"/>
      <c r="BE1266"/>
      <c r="BF1266"/>
      <c r="BG1266"/>
      <c r="BH1266"/>
      <c r="BI1266"/>
    </row>
    <row r="1267" spans="1:61" ht="12.75" x14ac:dyDescent="0.2">
      <c r="A1267" s="96"/>
      <c r="B1267" s="96" t="s">
        <v>596</v>
      </c>
      <c r="C1267" s="141">
        <v>44333.472222222219</v>
      </c>
      <c r="D1267" s="89" t="s">
        <v>429</v>
      </c>
      <c r="E1267" s="89">
        <v>14.1</v>
      </c>
      <c r="F1267" s="89">
        <v>9.51</v>
      </c>
      <c r="G1267" s="89">
        <v>10.07</v>
      </c>
      <c r="H1267" s="89">
        <v>2130</v>
      </c>
      <c r="I1267" s="89">
        <v>0.82</v>
      </c>
      <c r="J1267" s="89" t="s">
        <v>78</v>
      </c>
      <c r="K1267" s="89">
        <v>67.16</v>
      </c>
      <c r="L1267" s="89">
        <v>13.97861</v>
      </c>
      <c r="M1267" s="89">
        <v>0.868398</v>
      </c>
      <c r="N1267" s="89">
        <v>13.910907999999999</v>
      </c>
      <c r="O1267" s="146">
        <v>1.359307</v>
      </c>
      <c r="P1267" s="96">
        <v>3092000</v>
      </c>
      <c r="Q1267" s="96">
        <v>5469000</v>
      </c>
      <c r="R1267" s="96">
        <v>0.56999999999999995</v>
      </c>
      <c r="S1267" s="96">
        <v>22.527999999999999</v>
      </c>
      <c r="T1267" s="96">
        <v>7.8440000000000003</v>
      </c>
      <c r="U1267" s="96">
        <v>14.2996</v>
      </c>
      <c r="V1267" s="96">
        <f t="shared" si="291"/>
        <v>2.4791631144441597</v>
      </c>
      <c r="W1267" s="96">
        <f t="shared" si="292"/>
        <v>14.241</v>
      </c>
      <c r="X1267" s="96">
        <f t="shared" si="293"/>
        <v>14.382</v>
      </c>
      <c r="Y1267" s="103">
        <f t="shared" si="305"/>
        <v>13.78275</v>
      </c>
      <c r="Z1267" s="105">
        <f t="shared" si="295"/>
        <v>13.910907999999999</v>
      </c>
      <c r="AA1267" s="105">
        <f t="shared" si="296"/>
        <v>13.536</v>
      </c>
      <c r="AB1267" s="96"/>
      <c r="AC1267" s="96">
        <v>14.19</v>
      </c>
      <c r="AD1267" s="96">
        <v>13.79</v>
      </c>
      <c r="AE1267" s="96">
        <f t="shared" si="297"/>
        <v>1.0063829787234042</v>
      </c>
      <c r="AF1267" s="96">
        <f t="shared" si="304"/>
        <v>0.97801418439716303</v>
      </c>
      <c r="AG1267" s="96"/>
      <c r="AH1267" s="105">
        <f>IF(AND(M1267&lt;Variables!$G$6,M1267&gt;Variables!$G$5),0,1)</f>
        <v>1</v>
      </c>
      <c r="AI1267" s="105">
        <f t="shared" si="298"/>
        <v>0</v>
      </c>
      <c r="AJ1267" s="105">
        <f>IF(I1267&gt;Variables!$G$7,0,1)</f>
        <v>0</v>
      </c>
      <c r="AK1267" s="105">
        <f>IF(F1267&gt;Variables!$G$8,0,1)</f>
        <v>0</v>
      </c>
      <c r="AL1267" s="105">
        <f>IF(G1267&gt;Variables!$G$9,0,1)</f>
        <v>1</v>
      </c>
      <c r="AM1267" s="105">
        <f>IF(AND(K1267&gt;Variables!$G$10,K1267&lt;Variables!$G$11),0,1)</f>
        <v>0</v>
      </c>
      <c r="AN1267" s="103">
        <f>IF(H1267&lt;Variables!$G$13,1,0)</f>
        <v>1</v>
      </c>
      <c r="AO1267" s="101">
        <f>IF(R1267&lt;Variables!$G$12,0,1)</f>
        <v>0</v>
      </c>
      <c r="AP1267" s="106">
        <f t="shared" si="306"/>
        <v>1</v>
      </c>
      <c r="AQ1267" s="105"/>
      <c r="AR1267" s="105"/>
      <c r="AS1267" s="105"/>
      <c r="AT1267" s="105"/>
      <c r="AU1267" s="105">
        <v>1</v>
      </c>
      <c r="AV1267" s="96" t="str">
        <f t="shared" si="299"/>
        <v/>
      </c>
      <c r="AW1267" s="96" t="str">
        <f t="shared" si="300"/>
        <v/>
      </c>
      <c r="AX1267" s="96">
        <f t="shared" si="301"/>
        <v>2</v>
      </c>
      <c r="AY1267" s="96">
        <f t="shared" si="302"/>
        <v>2</v>
      </c>
      <c r="AZ1267" s="96">
        <f t="shared" si="303"/>
        <v>2.4755364744441604</v>
      </c>
      <c r="BA1267" s="96"/>
      <c r="BB1267" s="96"/>
      <c r="BC1267" s="96"/>
      <c r="BD1267" s="96"/>
      <c r="BE1267"/>
      <c r="BF1267"/>
      <c r="BG1267"/>
      <c r="BH1267"/>
      <c r="BI1267"/>
    </row>
    <row r="1268" spans="1:61" ht="12.75" x14ac:dyDescent="0.2">
      <c r="A1268" s="96"/>
      <c r="B1268" s="96" t="s">
        <v>596</v>
      </c>
      <c r="C1268" s="135">
        <v>44333.482638888891</v>
      </c>
      <c r="D1268" s="96" t="s">
        <v>375</v>
      </c>
      <c r="E1268" s="96">
        <v>8.65</v>
      </c>
      <c r="F1268" s="96">
        <v>14.35</v>
      </c>
      <c r="G1268" s="96">
        <v>11.9</v>
      </c>
      <c r="H1268" s="96">
        <v>3820</v>
      </c>
      <c r="I1268" s="96">
        <v>7.1909999999999998</v>
      </c>
      <c r="J1268" s="96" t="s">
        <v>78</v>
      </c>
      <c r="K1268" s="96">
        <v>69.010000000000005</v>
      </c>
      <c r="L1268" s="96">
        <v>8.5861699999999992</v>
      </c>
      <c r="M1268" s="96">
        <v>0.74340499999999998</v>
      </c>
      <c r="N1268" s="96">
        <v>8.5394780000000008</v>
      </c>
      <c r="O1268" s="96">
        <v>1.2942480000000001</v>
      </c>
      <c r="P1268" s="96">
        <v>11210000</v>
      </c>
      <c r="Q1268" s="96">
        <v>9297000</v>
      </c>
      <c r="R1268" s="96">
        <v>1.21</v>
      </c>
      <c r="S1268" s="96">
        <v>24.46</v>
      </c>
      <c r="T1268" s="96">
        <v>8.4949999999999992</v>
      </c>
      <c r="U1268" s="96">
        <v>15.2064</v>
      </c>
      <c r="V1268" s="96">
        <f t="shared" si="291"/>
        <v>2.5038014813036003</v>
      </c>
      <c r="W1268" s="97">
        <f t="shared" si="292"/>
        <v>8.7365000000000013</v>
      </c>
      <c r="X1268" s="96">
        <f t="shared" si="293"/>
        <v>8.8230000000000004</v>
      </c>
      <c r="Y1268" s="98">
        <f t="shared" si="305"/>
        <v>8.4553750000000001</v>
      </c>
      <c r="Z1268" s="96">
        <f t="shared" si="295"/>
        <v>8.5394780000000008</v>
      </c>
      <c r="AA1268" s="96">
        <f t="shared" si="296"/>
        <v>8.3040000000000003</v>
      </c>
      <c r="AB1268" s="96"/>
      <c r="AC1268" s="96">
        <v>8.8699999999999992</v>
      </c>
      <c r="AD1268" s="96">
        <v>8.5299999999999994</v>
      </c>
      <c r="AE1268" s="97">
        <f t="shared" si="297"/>
        <v>1.0254335260115606</v>
      </c>
      <c r="AF1268" s="96">
        <f t="shared" si="304"/>
        <v>0.9861271676300577</v>
      </c>
      <c r="AG1268" s="96"/>
      <c r="AH1268" s="97">
        <f>IF(AND(M1268&lt;Variables!$G$6,M1268&gt;Variables!$G$5),0,1)</f>
        <v>1</v>
      </c>
      <c r="AI1268" s="97">
        <f t="shared" si="298"/>
        <v>0</v>
      </c>
      <c r="AJ1268" s="97">
        <f>IF(I1268&gt;Variables!$G$7,0,1)</f>
        <v>0</v>
      </c>
      <c r="AK1268" s="97">
        <f>IF(F1268&gt;Variables!$G$8,0,1)</f>
        <v>0</v>
      </c>
      <c r="AL1268" s="97">
        <f>IF(G1268&gt;Variables!$G$9,0,1)</f>
        <v>1</v>
      </c>
      <c r="AM1268" s="97">
        <f>IF(AND(K1268&gt;Variables!$G$10,K1268&lt;Variables!$G$11),0,1)</f>
        <v>0</v>
      </c>
      <c r="AN1268" s="103">
        <f>IF(H1268&lt;Variables!$G$13,1,0)</f>
        <v>0</v>
      </c>
      <c r="AO1268" s="101">
        <f>IF(R1268&lt;Variables!$G$12,0,1)</f>
        <v>0</v>
      </c>
      <c r="AP1268" s="99">
        <f t="shared" si="306"/>
        <v>1</v>
      </c>
      <c r="AQ1268" s="97"/>
      <c r="AR1268" s="97"/>
      <c r="AS1268" s="97">
        <v>1</v>
      </c>
      <c r="AT1268" s="97"/>
      <c r="AU1268" s="97"/>
      <c r="AV1268" s="96">
        <f t="shared" si="299"/>
        <v>3</v>
      </c>
      <c r="AW1268" s="96" t="str">
        <f t="shared" si="300"/>
        <v/>
      </c>
      <c r="AX1268" s="96" t="str">
        <f t="shared" si="301"/>
        <v/>
      </c>
      <c r="AY1268" s="96">
        <f t="shared" si="302"/>
        <v>3</v>
      </c>
      <c r="AZ1268" s="96">
        <f t="shared" si="303"/>
        <v>2.5000749413036001</v>
      </c>
      <c r="BA1268" s="96"/>
      <c r="BB1268" s="96"/>
      <c r="BC1268" s="96"/>
      <c r="BD1268" s="96"/>
      <c r="BE1268"/>
      <c r="BF1268"/>
      <c r="BG1268"/>
      <c r="BH1268"/>
      <c r="BI1268"/>
    </row>
    <row r="1269" spans="1:61" ht="12.75" x14ac:dyDescent="0.2">
      <c r="A1269" s="96"/>
      <c r="B1269" s="96" t="s">
        <v>596</v>
      </c>
      <c r="C1269" s="135">
        <v>44333.486111111109</v>
      </c>
      <c r="D1269" s="96" t="s">
        <v>383</v>
      </c>
      <c r="E1269" s="96">
        <v>1.2521</v>
      </c>
      <c r="F1269" s="96">
        <v>10.53</v>
      </c>
      <c r="G1269" s="96">
        <v>13.83</v>
      </c>
      <c r="H1269" s="96">
        <v>1900</v>
      </c>
      <c r="I1269" s="96">
        <v>-62.015999999999998</v>
      </c>
      <c r="J1269" s="96" t="s">
        <v>76</v>
      </c>
      <c r="K1269" s="96">
        <v>67.040000000000006</v>
      </c>
      <c r="L1269" s="96">
        <v>1.2368300000000001</v>
      </c>
      <c r="M1269" s="96">
        <v>1.2346079999999999</v>
      </c>
      <c r="N1269" s="96">
        <v>1.210296</v>
      </c>
      <c r="O1269" s="96">
        <v>3.4540310000000001</v>
      </c>
      <c r="P1269" s="96">
        <v>7308000</v>
      </c>
      <c r="Q1269" s="96">
        <v>21040000</v>
      </c>
      <c r="R1269" s="96">
        <v>0.35</v>
      </c>
      <c r="S1269" s="96">
        <v>25.603999999999999</v>
      </c>
      <c r="T1269" s="96">
        <v>8.1509999999999998</v>
      </c>
      <c r="U1269" s="96">
        <v>15.666</v>
      </c>
      <c r="V1269" s="96">
        <f t="shared" si="291"/>
        <v>2.4506776557158401</v>
      </c>
      <c r="W1269" s="96">
        <f t="shared" si="292"/>
        <v>1.264621</v>
      </c>
      <c r="X1269" s="96">
        <f t="shared" si="293"/>
        <v>1.277142</v>
      </c>
      <c r="Y1269" s="103">
        <f t="shared" si="305"/>
        <v>1.2239277500000001</v>
      </c>
      <c r="Z1269" s="103">
        <f t="shared" si="295"/>
        <v>1.210296</v>
      </c>
      <c r="AA1269" s="103">
        <f t="shared" si="296"/>
        <v>1.202016</v>
      </c>
      <c r="AB1269" s="96"/>
      <c r="AC1269" s="96"/>
      <c r="AD1269" s="96">
        <v>1.22</v>
      </c>
      <c r="AE1269" s="96">
        <f t="shared" si="297"/>
        <v>0</v>
      </c>
      <c r="AF1269" s="96">
        <f t="shared" si="304"/>
        <v>0.97436307004232892</v>
      </c>
      <c r="AG1269" s="96"/>
      <c r="AH1269" s="103">
        <f>IF(AND(M1269&lt;Variables!$G$6,M1269&gt;Variables!$G$5),0,1)</f>
        <v>1</v>
      </c>
      <c r="AI1269" s="103">
        <f t="shared" si="298"/>
        <v>0</v>
      </c>
      <c r="AJ1269" s="103">
        <f>IF(I1269&gt;Variables!$G$7,0,1)</f>
        <v>1</v>
      </c>
      <c r="AK1269" s="103">
        <f>IF(F1269&gt;Variables!$G$8,0,1)</f>
        <v>0</v>
      </c>
      <c r="AL1269" s="103">
        <f>IF(G1269&gt;Variables!$G$9,0,1)</f>
        <v>0</v>
      </c>
      <c r="AM1269" s="103">
        <f>IF(AND(K1269&gt;Variables!$G$10,K1269&lt;Variables!$G$11),0,1)</f>
        <v>0</v>
      </c>
      <c r="AN1269" s="103">
        <f>IF(H1269&lt;Variables!$G$13,1,0)</f>
        <v>1</v>
      </c>
      <c r="AO1269" s="101">
        <f>IF(R1269&lt;Variables!$G$12,0,1)</f>
        <v>0</v>
      </c>
      <c r="AP1269" s="104">
        <f t="shared" si="306"/>
        <v>0</v>
      </c>
      <c r="AQ1269" s="103"/>
      <c r="AR1269" s="103"/>
      <c r="AS1269" s="103"/>
      <c r="AT1269" s="103">
        <v>1</v>
      </c>
      <c r="AU1269" s="103"/>
      <c r="AV1269" s="96" t="str">
        <f t="shared" si="299"/>
        <v/>
      </c>
      <c r="AW1269" s="96">
        <f t="shared" si="300"/>
        <v>1</v>
      </c>
      <c r="AX1269" s="96" t="str">
        <f t="shared" si="301"/>
        <v/>
      </c>
      <c r="AY1269" s="96">
        <f t="shared" si="302"/>
        <v>1</v>
      </c>
      <c r="AZ1269" s="96">
        <f t="shared" si="303"/>
        <v>2.44705749571584</v>
      </c>
      <c r="BA1269" s="96"/>
      <c r="BB1269" s="96"/>
      <c r="BC1269" s="96"/>
      <c r="BD1269" s="96"/>
      <c r="BE1269"/>
      <c r="BF1269"/>
      <c r="BG1269"/>
      <c r="BH1269"/>
      <c r="BI1269"/>
    </row>
    <row r="1270" spans="1:61" ht="12.75" x14ac:dyDescent="0.2">
      <c r="A1270" s="96"/>
      <c r="B1270" s="96" t="s">
        <v>597</v>
      </c>
      <c r="C1270" s="135">
        <v>44333.520833333336</v>
      </c>
      <c r="D1270" s="96" t="s">
        <v>173</v>
      </c>
      <c r="E1270" s="96">
        <v>148.9272</v>
      </c>
      <c r="F1270" s="96">
        <v>19</v>
      </c>
      <c r="G1270" s="96">
        <v>17.28</v>
      </c>
      <c r="H1270" s="96">
        <v>2230</v>
      </c>
      <c r="I1270" s="96">
        <v>190.04599999999999</v>
      </c>
      <c r="J1270" s="96" t="s">
        <v>76</v>
      </c>
      <c r="K1270" s="96">
        <v>67.569999999999993</v>
      </c>
      <c r="L1270" s="96">
        <v>147.70389499999999</v>
      </c>
      <c r="M1270" s="96">
        <v>0.82821400000000001</v>
      </c>
      <c r="N1270" s="96">
        <v>146.389049</v>
      </c>
      <c r="O1270" s="96">
        <v>1.7338389999999999</v>
      </c>
      <c r="P1270" s="96">
        <v>546446</v>
      </c>
      <c r="Q1270" s="96">
        <v>321601</v>
      </c>
      <c r="R1270" s="96">
        <v>1.7</v>
      </c>
      <c r="S1270" s="96">
        <v>32.875999999999998</v>
      </c>
      <c r="T1270" s="96">
        <v>8.0259999999999998</v>
      </c>
      <c r="U1270" s="96">
        <v>18.456800000000001</v>
      </c>
      <c r="V1270" s="146">
        <f t="shared" si="291"/>
        <v>2.4854662686977598</v>
      </c>
      <c r="W1270" s="96">
        <f t="shared" si="292"/>
        <v>150.416472</v>
      </c>
      <c r="X1270" s="96">
        <f t="shared" si="293"/>
        <v>151.905744</v>
      </c>
      <c r="Y1270" s="105">
        <f t="shared" si="305"/>
        <v>145.57633799999999</v>
      </c>
      <c r="Z1270" s="105">
        <f t="shared" si="295"/>
        <v>146.389049</v>
      </c>
      <c r="AA1270" s="105">
        <f t="shared" si="296"/>
        <v>142.970112</v>
      </c>
      <c r="AB1270" s="96"/>
      <c r="AC1270" s="96"/>
      <c r="AD1270" s="96">
        <v>146.79</v>
      </c>
      <c r="AE1270" s="96">
        <f t="shared" si="297"/>
        <v>0</v>
      </c>
      <c r="AF1270" s="96">
        <f t="shared" si="304"/>
        <v>0.98564936425313843</v>
      </c>
      <c r="AG1270" s="96"/>
      <c r="AH1270" s="105">
        <f>IF(AND(M1270&lt;Variables!$G$6,M1270&gt;Variables!$G$5),0,1)</f>
        <v>1</v>
      </c>
      <c r="AI1270" s="105">
        <f t="shared" si="298"/>
        <v>0</v>
      </c>
      <c r="AJ1270" s="105">
        <f>IF(I1270&gt;Variables!$G$7,0,1)</f>
        <v>0</v>
      </c>
      <c r="AK1270" s="105">
        <f>IF(F1270&gt;Variables!$G$8,0,1)</f>
        <v>0</v>
      </c>
      <c r="AL1270" s="105">
        <f>IF(G1270&gt;Variables!$G$9,0,1)</f>
        <v>0</v>
      </c>
      <c r="AM1270" s="105">
        <f>IF(AND(K1270&gt;Variables!$G$10,K1270&lt;Variables!$G$11),0,1)</f>
        <v>0</v>
      </c>
      <c r="AN1270" s="103">
        <f>IF(H1270&lt;Variables!$G$13,1,0)</f>
        <v>1</v>
      </c>
      <c r="AO1270" s="101">
        <f>IF(R1270&lt;Variables!$G$12,0,1)</f>
        <v>0</v>
      </c>
      <c r="AP1270" s="106">
        <f t="shared" si="306"/>
        <v>0</v>
      </c>
      <c r="AQ1270" s="105"/>
      <c r="AR1270" s="105"/>
      <c r="AS1270" s="105"/>
      <c r="AT1270" s="105"/>
      <c r="AU1270" s="105">
        <v>1</v>
      </c>
      <c r="AV1270" s="96" t="str">
        <f t="shared" si="299"/>
        <v/>
      </c>
      <c r="AW1270" s="96" t="str">
        <f t="shared" si="300"/>
        <v/>
      </c>
      <c r="AX1270" s="96">
        <f t="shared" si="301"/>
        <v>2</v>
      </c>
      <c r="AY1270" s="96">
        <f t="shared" si="302"/>
        <v>2</v>
      </c>
      <c r="AZ1270" s="96">
        <f t="shared" si="303"/>
        <v>2.4818174886977595</v>
      </c>
      <c r="BA1270" s="96"/>
      <c r="BB1270" s="96"/>
      <c r="BC1270" s="96"/>
      <c r="BD1270" s="96"/>
      <c r="BE1270"/>
      <c r="BF1270"/>
      <c r="BG1270"/>
      <c r="BH1270"/>
      <c r="BI1270"/>
    </row>
    <row r="1271" spans="1:61" ht="12.75" x14ac:dyDescent="0.2">
      <c r="A1271" s="96"/>
      <c r="B1271" s="96" t="s">
        <v>596</v>
      </c>
      <c r="C1271" s="135">
        <v>44333.524305555555</v>
      </c>
      <c r="D1271" s="96" t="s">
        <v>367</v>
      </c>
      <c r="E1271" s="96">
        <v>34.454999999999998</v>
      </c>
      <c r="F1271" s="96">
        <v>8.7799999999999994</v>
      </c>
      <c r="G1271" s="96">
        <v>9.3800000000000008</v>
      </c>
      <c r="H1271" s="96">
        <v>9250</v>
      </c>
      <c r="I1271" s="96">
        <v>-28.661999999999999</v>
      </c>
      <c r="J1271" s="96" t="s">
        <v>78</v>
      </c>
      <c r="K1271" s="96">
        <v>67.959999999999994</v>
      </c>
      <c r="L1271" s="96">
        <v>34.106884999999998</v>
      </c>
      <c r="M1271" s="96">
        <v>1.0206599999999999</v>
      </c>
      <c r="N1271" s="96">
        <v>33.974984999999997</v>
      </c>
      <c r="O1271" s="96">
        <v>1.412849</v>
      </c>
      <c r="P1271" s="96">
        <v>656131</v>
      </c>
      <c r="Q1271" s="96">
        <v>1100000</v>
      </c>
      <c r="R1271" s="96">
        <v>0.6</v>
      </c>
      <c r="S1271" s="96">
        <v>31.45</v>
      </c>
      <c r="T1271" s="96">
        <v>8.234</v>
      </c>
      <c r="U1271" s="96">
        <v>18.006799999999998</v>
      </c>
      <c r="V1271" s="146">
        <f t="shared" si="291"/>
        <v>2.4735883572032002</v>
      </c>
      <c r="W1271" s="96">
        <f t="shared" si="292"/>
        <v>34.799549999999996</v>
      </c>
      <c r="X1271" s="96">
        <f t="shared" si="293"/>
        <v>35.144100000000002</v>
      </c>
      <c r="Y1271" s="105">
        <f t="shared" si="305"/>
        <v>33.679762500000002</v>
      </c>
      <c r="Z1271" s="105">
        <f t="shared" si="295"/>
        <v>33.974984999999997</v>
      </c>
      <c r="AA1271" s="105">
        <f t="shared" si="296"/>
        <v>33.076799999999999</v>
      </c>
      <c r="AB1271" s="96"/>
      <c r="AC1271" s="96">
        <v>34.78</v>
      </c>
      <c r="AD1271" s="96">
        <v>33.700000000000003</v>
      </c>
      <c r="AE1271" s="96">
        <f t="shared" si="297"/>
        <v>1.0094325932375563</v>
      </c>
      <c r="AF1271" s="96">
        <f t="shared" si="304"/>
        <v>0.97808736032506183</v>
      </c>
      <c r="AG1271" s="96"/>
      <c r="AH1271" s="105">
        <f>IF(AND(M1271&lt;Variables!$G$6,M1271&gt;Variables!$G$5),0,1)</f>
        <v>1</v>
      </c>
      <c r="AI1271" s="105">
        <f t="shared" si="298"/>
        <v>0</v>
      </c>
      <c r="AJ1271" s="105">
        <f>IF(I1271&gt;Variables!$G$7,0,1)</f>
        <v>1</v>
      </c>
      <c r="AK1271" s="105">
        <f>IF(F1271&gt;Variables!$G$8,0,1)</f>
        <v>1</v>
      </c>
      <c r="AL1271" s="105">
        <f>IF(G1271&gt;Variables!$G$9,0,1)</f>
        <v>1</v>
      </c>
      <c r="AM1271" s="105">
        <f>IF(AND(K1271&gt;Variables!$G$10,K1271&lt;Variables!$G$11),0,1)</f>
        <v>0</v>
      </c>
      <c r="AN1271" s="103">
        <f>IF(H1271&lt;Variables!$G$13,1,0)</f>
        <v>0</v>
      </c>
      <c r="AO1271" s="101">
        <f>IF(R1271&lt;Variables!$G$12,0,1)</f>
        <v>0</v>
      </c>
      <c r="AP1271" s="106">
        <f t="shared" si="306"/>
        <v>1</v>
      </c>
      <c r="AQ1271" s="105"/>
      <c r="AR1271" s="105"/>
      <c r="AS1271" s="105"/>
      <c r="AT1271" s="105"/>
      <c r="AU1271" s="105">
        <v>1</v>
      </c>
      <c r="AV1271" s="96">
        <f t="shared" si="299"/>
        <v>3</v>
      </c>
      <c r="AW1271" s="96" t="str">
        <f t="shared" si="300"/>
        <v/>
      </c>
      <c r="AX1271" s="96" t="str">
        <f t="shared" si="301"/>
        <v/>
      </c>
      <c r="AY1271" s="96">
        <f t="shared" si="302"/>
        <v>3</v>
      </c>
      <c r="AZ1271" s="96">
        <f t="shared" si="303"/>
        <v>2.4699185172032001</v>
      </c>
      <c r="BA1271" s="96"/>
      <c r="BB1271" s="96"/>
      <c r="BC1271" s="96"/>
      <c r="BD1271" s="96"/>
      <c r="BE1271"/>
      <c r="BF1271"/>
      <c r="BG1271"/>
      <c r="BH1271"/>
      <c r="BI1271"/>
    </row>
    <row r="1272" spans="1:61" ht="12.75" x14ac:dyDescent="0.2">
      <c r="A1272" s="96"/>
      <c r="B1272" s="96" t="s">
        <v>596</v>
      </c>
      <c r="C1272" s="135">
        <v>44333.527777777781</v>
      </c>
      <c r="D1272" s="96" t="s">
        <v>429</v>
      </c>
      <c r="E1272" s="96">
        <v>13.96</v>
      </c>
      <c r="F1272" s="96">
        <v>8.35</v>
      </c>
      <c r="G1272" s="96">
        <v>8.98</v>
      </c>
      <c r="H1272" s="96">
        <v>2130</v>
      </c>
      <c r="I1272" s="96">
        <v>0.78400000000000003</v>
      </c>
      <c r="J1272" s="96" t="s">
        <v>78</v>
      </c>
      <c r="K1272" s="96">
        <v>66.59</v>
      </c>
      <c r="L1272" s="96">
        <v>13.899155</v>
      </c>
      <c r="M1272" s="96">
        <v>0.43775999999999998</v>
      </c>
      <c r="N1272" s="96">
        <v>13.84488</v>
      </c>
      <c r="O1272" s="96">
        <v>0.83149899999999999</v>
      </c>
      <c r="P1272" s="96">
        <v>3928000</v>
      </c>
      <c r="Q1272" s="96">
        <v>5469000</v>
      </c>
      <c r="R1272" s="96">
        <v>0.72</v>
      </c>
      <c r="S1272" s="96">
        <v>31.757000000000001</v>
      </c>
      <c r="T1272" s="96">
        <v>8.36</v>
      </c>
      <c r="U1272" s="96">
        <v>18.538</v>
      </c>
      <c r="V1272" s="146">
        <f t="shared" si="291"/>
        <v>2.5065167179007997</v>
      </c>
      <c r="W1272" s="97">
        <f t="shared" si="292"/>
        <v>14.099600000000001</v>
      </c>
      <c r="X1272" s="96">
        <f t="shared" si="293"/>
        <v>14.2392</v>
      </c>
      <c r="Y1272" s="98">
        <f t="shared" si="305"/>
        <v>13.645900000000001</v>
      </c>
      <c r="Z1272" s="96">
        <f t="shared" si="295"/>
        <v>13.84488</v>
      </c>
      <c r="AA1272" s="96">
        <f t="shared" si="296"/>
        <v>13.4016</v>
      </c>
      <c r="AB1272" s="96"/>
      <c r="AC1272" s="96">
        <v>14.18</v>
      </c>
      <c r="AD1272" s="96"/>
      <c r="AE1272" s="97">
        <f t="shared" si="297"/>
        <v>1.0157593123209168</v>
      </c>
      <c r="AF1272" s="96">
        <f t="shared" si="304"/>
        <v>0</v>
      </c>
      <c r="AG1272" s="96"/>
      <c r="AH1272" s="97">
        <f>IF(AND(M1272&lt;Variables!$G$6,M1272&gt;Variables!$G$5),0,1)</f>
        <v>1</v>
      </c>
      <c r="AI1272" s="97">
        <f t="shared" si="298"/>
        <v>0</v>
      </c>
      <c r="AJ1272" s="97">
        <f>IF(I1272&gt;Variables!$G$7,0,1)</f>
        <v>0</v>
      </c>
      <c r="AK1272" s="97">
        <f>IF(F1272&gt;Variables!$G$8,0,1)</f>
        <v>1</v>
      </c>
      <c r="AL1272" s="97">
        <f>IF(G1272&gt;Variables!$G$9,0,1)</f>
        <v>1</v>
      </c>
      <c r="AM1272" s="97">
        <f>IF(AND(K1272&gt;Variables!$G$10,K1272&lt;Variables!$G$11),0,1)</f>
        <v>0</v>
      </c>
      <c r="AN1272" s="103">
        <f>IF(H1272&lt;Variables!$G$13,1,0)</f>
        <v>1</v>
      </c>
      <c r="AO1272" s="101">
        <f>IF(R1272&lt;Variables!$G$12,0,1)</f>
        <v>0</v>
      </c>
      <c r="AP1272" s="99">
        <f t="shared" si="306"/>
        <v>1</v>
      </c>
      <c r="AQ1272" s="97"/>
      <c r="AR1272" s="97"/>
      <c r="AS1272" s="97">
        <v>1</v>
      </c>
      <c r="AT1272" s="97"/>
      <c r="AU1272" s="97"/>
      <c r="AV1272" s="96">
        <f t="shared" si="299"/>
        <v>3</v>
      </c>
      <c r="AW1272" s="96" t="str">
        <f t="shared" si="300"/>
        <v/>
      </c>
      <c r="AX1272" s="96" t="str">
        <f t="shared" si="301"/>
        <v/>
      </c>
      <c r="AY1272" s="96">
        <f t="shared" si="302"/>
        <v>3</v>
      </c>
      <c r="AZ1272" s="96">
        <f t="shared" si="303"/>
        <v>2.5029208579007998</v>
      </c>
      <c r="BA1272" s="96"/>
      <c r="BB1272" s="96"/>
      <c r="BC1272" s="96"/>
      <c r="BD1272" s="96"/>
      <c r="BE1272"/>
      <c r="BF1272"/>
      <c r="BG1272"/>
      <c r="BH1272"/>
      <c r="BI1272"/>
    </row>
    <row r="1273" spans="1:61" ht="12.75" x14ac:dyDescent="0.2">
      <c r="A1273" s="96"/>
      <c r="B1273" s="96" t="s">
        <v>596</v>
      </c>
      <c r="C1273" s="135">
        <v>44333.53125</v>
      </c>
      <c r="D1273" s="96" t="s">
        <v>592</v>
      </c>
      <c r="E1273" s="96">
        <v>8.35</v>
      </c>
      <c r="F1273" s="96">
        <v>28.31</v>
      </c>
      <c r="G1273" s="96">
        <v>27.48</v>
      </c>
      <c r="H1273" s="96">
        <v>623.22</v>
      </c>
      <c r="I1273" s="96">
        <v>26.917000000000002</v>
      </c>
      <c r="J1273" s="96" t="s">
        <v>78</v>
      </c>
      <c r="K1273" s="96">
        <v>67.87</v>
      </c>
      <c r="L1273" s="96">
        <v>8.2770449999999993</v>
      </c>
      <c r="M1273" s="96">
        <v>0.88141400000000003</v>
      </c>
      <c r="N1273" s="96">
        <v>8.2041679999999992</v>
      </c>
      <c r="O1273" s="96">
        <v>1.777536</v>
      </c>
      <c r="P1273" s="96">
        <v>24670000</v>
      </c>
      <c r="Q1273" s="96">
        <v>5060000</v>
      </c>
      <c r="R1273" s="96">
        <v>4.88</v>
      </c>
      <c r="S1273" s="96">
        <v>30.957000000000001</v>
      </c>
      <c r="T1273" s="96">
        <v>9.0630000000000006</v>
      </c>
      <c r="U1273" s="96">
        <v>18.664000000000001</v>
      </c>
      <c r="V1273" s="96">
        <f t="shared" si="291"/>
        <v>2.48372792869616</v>
      </c>
      <c r="W1273" s="101">
        <f t="shared" si="292"/>
        <v>8.4335000000000004</v>
      </c>
      <c r="X1273" s="101">
        <f t="shared" si="293"/>
        <v>8.5169999999999995</v>
      </c>
      <c r="Y1273" s="98">
        <f t="shared" si="305"/>
        <v>8.1621249999999996</v>
      </c>
      <c r="Z1273" s="96">
        <f t="shared" si="295"/>
        <v>8.2041679999999992</v>
      </c>
      <c r="AA1273" s="96">
        <f t="shared" si="296"/>
        <v>8.016</v>
      </c>
      <c r="AB1273" s="96"/>
      <c r="AC1273" s="96">
        <v>8.61</v>
      </c>
      <c r="AD1273" s="96"/>
      <c r="AE1273" s="101">
        <f t="shared" si="297"/>
        <v>1.0311377245508981</v>
      </c>
      <c r="AF1273" s="96">
        <f t="shared" si="304"/>
        <v>0</v>
      </c>
      <c r="AG1273" s="96"/>
      <c r="AH1273" s="101">
        <f>IF(AND(M1273&lt;Variables!$G$6,M1273&gt;Variables!$G$5),0,1)</f>
        <v>1</v>
      </c>
      <c r="AI1273" s="101">
        <f t="shared" si="298"/>
        <v>0</v>
      </c>
      <c r="AJ1273" s="101">
        <f>IF(I1273&gt;Variables!$G$7,0,1)</f>
        <v>0</v>
      </c>
      <c r="AK1273" s="101">
        <f>IF(F1273&gt;Variables!$G$8,0,1)</f>
        <v>0</v>
      </c>
      <c r="AL1273" s="101">
        <f>IF(G1273&gt;Variables!$G$9,0,1)</f>
        <v>0</v>
      </c>
      <c r="AM1273" s="101">
        <f>IF(AND(K1273&gt;Variables!$G$10,K1273&lt;Variables!$G$11),0,1)</f>
        <v>0</v>
      </c>
      <c r="AN1273" s="103">
        <f>IF(H1273&lt;Variables!$G$13,1,0)</f>
        <v>1</v>
      </c>
      <c r="AO1273" s="101">
        <f>IF(R1273&lt;Variables!$G$12,0,1)</f>
        <v>1</v>
      </c>
      <c r="AP1273" s="102">
        <f t="shared" si="306"/>
        <v>1</v>
      </c>
      <c r="AQ1273" s="101"/>
      <c r="AR1273" s="101">
        <v>1</v>
      </c>
      <c r="AS1273" s="101"/>
      <c r="AT1273" s="101"/>
      <c r="AU1273" s="101"/>
      <c r="AV1273" s="96">
        <f t="shared" si="299"/>
        <v>3</v>
      </c>
      <c r="AW1273" s="96" t="str">
        <f t="shared" si="300"/>
        <v/>
      </c>
      <c r="AX1273" s="96" t="str">
        <f t="shared" si="301"/>
        <v/>
      </c>
      <c r="AY1273" s="96">
        <f t="shared" si="302"/>
        <v>3</v>
      </c>
      <c r="AZ1273" s="96">
        <f t="shared" si="303"/>
        <v>2.4800629486961601</v>
      </c>
      <c r="BA1273" s="96"/>
      <c r="BB1273" s="96"/>
      <c r="BC1273" s="96"/>
      <c r="BD1273" s="96"/>
      <c r="BE1273"/>
      <c r="BF1273"/>
      <c r="BG1273"/>
      <c r="BH1273"/>
      <c r="BI1273"/>
    </row>
    <row r="1274" spans="1:61" ht="12.75" x14ac:dyDescent="0.2">
      <c r="C1274" t="s">
        <v>600</v>
      </c>
      <c r="D1274" t="s">
        <v>215</v>
      </c>
      <c r="E1274">
        <v>17</v>
      </c>
      <c r="F1274">
        <v>7.71</v>
      </c>
      <c r="G1274">
        <v>5.91</v>
      </c>
      <c r="H1274">
        <v>2590</v>
      </c>
      <c r="I1274">
        <v>-1.4999999999999999E-2</v>
      </c>
      <c r="J1274" t="s">
        <v>78</v>
      </c>
      <c r="K1274">
        <v>63.63</v>
      </c>
      <c r="L1274">
        <v>16.794685000000001</v>
      </c>
      <c r="M1274">
        <v>1.3415851503020271</v>
      </c>
      <c r="N1274">
        <v>16.64433870967742</v>
      </c>
      <c r="O1274">
        <v>2.2569913823260559</v>
      </c>
      <c r="P1274">
        <v>4310000</v>
      </c>
      <c r="Q1274">
        <v>25802000</v>
      </c>
      <c r="R1274">
        <v>0.17</v>
      </c>
      <c r="S1274">
        <v>22.137</v>
      </c>
      <c r="T1274">
        <v>7.5830000000000002</v>
      </c>
      <c r="U1274">
        <v>13.91625</v>
      </c>
      <c r="V1274">
        <f t="shared" si="291"/>
        <v>2.4205161795233425</v>
      </c>
      <c r="AC1274">
        <v>18.48</v>
      </c>
      <c r="AD1274">
        <v>15.5</v>
      </c>
      <c r="AH1274" s="85">
        <f>IF(AND(M1274&lt;Variables!$G$6,M1274&gt;Variables!$G$5),0,1)</f>
        <v>1</v>
      </c>
      <c r="AI1274" s="85">
        <f t="shared" si="298"/>
        <v>0</v>
      </c>
      <c r="AJ1274" s="85">
        <f>IF(I1274&gt;Variables!$G$7,0,1)</f>
        <v>1</v>
      </c>
      <c r="AK1274" s="85">
        <f>IF(F1274&gt;Variables!$G$8,0,1)</f>
        <v>1</v>
      </c>
      <c r="AL1274" s="85">
        <f>IF(G1274&gt;Variables!$G$9,0,1)</f>
        <v>1</v>
      </c>
      <c r="AM1274" s="85">
        <f>IF(AND(K1274&gt;Variables!$G$10,K1274&lt;Variables!$G$11),0,1)</f>
        <v>0</v>
      </c>
      <c r="AN1274" s="103">
        <f>IF(H1274&lt;Variables!$G$13,1,0)</f>
        <v>0</v>
      </c>
      <c r="AO1274" s="101">
        <f>IF(R1274&lt;Variables!$G$12,0,1)</f>
        <v>0</v>
      </c>
      <c r="AP1274" s="86">
        <f t="shared" si="306"/>
        <v>1</v>
      </c>
      <c r="AR1274">
        <v>1</v>
      </c>
      <c r="AS1274">
        <v>0</v>
      </c>
      <c r="AT1274">
        <v>0</v>
      </c>
      <c r="AU1274">
        <v>0</v>
      </c>
      <c r="BA1274">
        <v>2</v>
      </c>
    </row>
    <row r="1275" spans="1:61" ht="12.75" x14ac:dyDescent="0.2">
      <c r="C1275" t="s">
        <v>600</v>
      </c>
      <c r="D1275" t="s">
        <v>601</v>
      </c>
      <c r="E1275">
        <v>14.81</v>
      </c>
      <c r="F1275">
        <v>19.329999999999998</v>
      </c>
      <c r="G1275">
        <v>-1.28</v>
      </c>
      <c r="H1275">
        <v>1570</v>
      </c>
      <c r="I1275">
        <v>-43.127000000000002</v>
      </c>
      <c r="J1275" t="s">
        <v>78</v>
      </c>
      <c r="K1275">
        <v>58.83</v>
      </c>
      <c r="L1275">
        <v>14.774889999999999</v>
      </c>
      <c r="M1275">
        <v>-0.43919108704023069</v>
      </c>
      <c r="N1275">
        <v>14.788364516129031</v>
      </c>
      <c r="O1275">
        <v>-0.52990657650858575</v>
      </c>
      <c r="P1275">
        <v>2630000</v>
      </c>
      <c r="Q1275">
        <v>1220000</v>
      </c>
      <c r="R1275">
        <v>2.16</v>
      </c>
      <c r="S1275">
        <v>22.137</v>
      </c>
      <c r="T1275">
        <v>7.5830000000000002</v>
      </c>
      <c r="U1275">
        <v>13.91625</v>
      </c>
      <c r="V1275">
        <f t="shared" si="291"/>
        <v>2.4810975977413028</v>
      </c>
      <c r="AC1275">
        <v>14.96</v>
      </c>
      <c r="AD1275">
        <v>14.31</v>
      </c>
      <c r="AH1275" s="85">
        <f>IF(AND(M1275&lt;Variables!$G$6,M1275&gt;Variables!$G$5),0,1)</f>
        <v>1</v>
      </c>
      <c r="AI1275" s="85">
        <f t="shared" si="298"/>
        <v>1</v>
      </c>
      <c r="AJ1275" s="85">
        <f>IF(I1275&gt;Variables!$G$7,0,1)</f>
        <v>1</v>
      </c>
      <c r="AK1275" s="85">
        <f>IF(F1275&gt;Variables!$G$8,0,1)</f>
        <v>0</v>
      </c>
      <c r="AL1275" s="85">
        <f>IF(G1275&gt;Variables!$G$9,0,1)</f>
        <v>1</v>
      </c>
      <c r="AM1275" s="85">
        <f>IF(AND(K1275&gt;Variables!$G$10,K1275&lt;Variables!$G$11),0,1)</f>
        <v>0</v>
      </c>
      <c r="AN1275" s="103">
        <f>IF(H1275&lt;Variables!$G$13,1,0)</f>
        <v>1</v>
      </c>
      <c r="AO1275" s="101">
        <f>IF(R1275&lt;Variables!$G$12,0,1)</f>
        <v>1</v>
      </c>
      <c r="AP1275" s="86">
        <f t="shared" si="306"/>
        <v>1</v>
      </c>
      <c r="AR1275">
        <v>0</v>
      </c>
      <c r="AS1275">
        <v>0</v>
      </c>
      <c r="AT1275">
        <v>1</v>
      </c>
      <c r="AU1275">
        <v>0</v>
      </c>
      <c r="BA1275">
        <v>-2.12</v>
      </c>
    </row>
    <row r="1276" spans="1:61" ht="12.75" x14ac:dyDescent="0.2">
      <c r="C1276" s="182" t="s">
        <v>600</v>
      </c>
      <c r="D1276" s="182" t="s">
        <v>602</v>
      </c>
      <c r="E1276" s="182">
        <v>11.8</v>
      </c>
      <c r="F1276" s="182">
        <v>16.72</v>
      </c>
      <c r="G1276" s="182">
        <v>12.19</v>
      </c>
      <c r="H1276" s="182">
        <v>351.67</v>
      </c>
      <c r="I1276" s="182">
        <v>-70.802999999999997</v>
      </c>
      <c r="J1276" s="182" t="s">
        <v>78</v>
      </c>
      <c r="K1276" s="182">
        <v>60.04</v>
      </c>
      <c r="L1276" s="182">
        <v>12.099784615384619</v>
      </c>
      <c r="M1276" s="182">
        <v>-2.4362798574927012</v>
      </c>
      <c r="N1276" s="182">
        <v>11.918575000000001</v>
      </c>
      <c r="O1276" s="182">
        <v>-0.95292432190929588</v>
      </c>
      <c r="P1276" s="182">
        <v>172870</v>
      </c>
      <c r="Q1276" s="182">
        <v>26620</v>
      </c>
      <c r="R1276" s="182">
        <v>6.49</v>
      </c>
      <c r="S1276" s="182">
        <v>22.137</v>
      </c>
      <c r="T1276" s="182">
        <v>7.5830000000000002</v>
      </c>
      <c r="U1276" s="182">
        <v>13.91625</v>
      </c>
      <c r="V1276" s="182">
        <f t="shared" si="291"/>
        <v>2.6049988776283373</v>
      </c>
      <c r="W1276" s="93"/>
      <c r="X1276" s="93"/>
      <c r="Y1276" s="93"/>
      <c r="Z1276" s="93"/>
      <c r="AA1276" s="93"/>
      <c r="AC1276">
        <v>11.99</v>
      </c>
      <c r="AD1276">
        <v>10.54</v>
      </c>
      <c r="AH1276" s="85">
        <f>IF(AND(M1276&lt;Variables!$G$6,M1276&gt;Variables!$G$5),0,1)</f>
        <v>0</v>
      </c>
      <c r="AI1276" s="85">
        <f t="shared" si="298"/>
        <v>0</v>
      </c>
      <c r="AJ1276" s="85">
        <f>IF(I1276&gt;Variables!$G$7,0,1)</f>
        <v>1</v>
      </c>
      <c r="AK1276" s="85">
        <f>IF(F1276&gt;Variables!$G$8,0,1)</f>
        <v>0</v>
      </c>
      <c r="AL1276" s="85">
        <f>IF(G1276&gt;Variables!$G$9,0,1)</f>
        <v>0</v>
      </c>
      <c r="AM1276" s="85">
        <f>IF(AND(K1276&gt;Variables!$G$10,K1276&lt;Variables!$G$11),0,1)</f>
        <v>0</v>
      </c>
      <c r="AN1276" s="103">
        <f>IF(H1276&lt;Variables!$G$13,1,0)</f>
        <v>1</v>
      </c>
      <c r="AO1276" s="101">
        <f>IF(R1276&lt;Variables!$G$12,0,1)</f>
        <v>1</v>
      </c>
      <c r="AP1276" s="86">
        <f t="shared" si="306"/>
        <v>1</v>
      </c>
      <c r="AR1276">
        <v>0</v>
      </c>
      <c r="AS1276">
        <v>0</v>
      </c>
      <c r="AT1276">
        <v>1</v>
      </c>
      <c r="AU1276">
        <v>0</v>
      </c>
      <c r="BA1276">
        <v>-2.25</v>
      </c>
    </row>
    <row r="1277" spans="1:61" ht="12.75" x14ac:dyDescent="0.2">
      <c r="C1277" t="s">
        <v>600</v>
      </c>
      <c r="D1277" t="s">
        <v>603</v>
      </c>
      <c r="E1277">
        <v>11.55</v>
      </c>
      <c r="F1277">
        <v>15.65</v>
      </c>
      <c r="G1277">
        <v>11.83</v>
      </c>
      <c r="H1277">
        <v>5810</v>
      </c>
      <c r="I1277">
        <v>-24.529</v>
      </c>
      <c r="J1277" t="s">
        <v>78</v>
      </c>
      <c r="K1277">
        <v>79.02</v>
      </c>
      <c r="L1277">
        <v>11.164529999999999</v>
      </c>
      <c r="M1277">
        <v>3.2734920323560601</v>
      </c>
      <c r="N1277">
        <v>11.0276</v>
      </c>
      <c r="O1277">
        <v>4.5558417062642631</v>
      </c>
      <c r="P1277">
        <v>21990000</v>
      </c>
      <c r="Q1277">
        <v>12699000</v>
      </c>
      <c r="R1277">
        <v>1.73</v>
      </c>
      <c r="S1277">
        <v>22.137</v>
      </c>
      <c r="T1277">
        <v>7.5830000000000002</v>
      </c>
      <c r="U1277">
        <v>13.91625</v>
      </c>
      <c r="V1277">
        <f t="shared" si="291"/>
        <v>2.3081858255650687</v>
      </c>
      <c r="AC1277">
        <v>12.09</v>
      </c>
      <c r="AD1277">
        <v>9.9350000000000005</v>
      </c>
      <c r="AH1277" s="85">
        <f>IF(AND(M1277&lt;Variables!$G$6,M1277&gt;Variables!$G$5),0,1)</f>
        <v>1</v>
      </c>
      <c r="AI1277" s="85">
        <f t="shared" si="298"/>
        <v>0</v>
      </c>
      <c r="AJ1277" s="85">
        <f>IF(I1277&gt;Variables!$G$7,0,1)</f>
        <v>1</v>
      </c>
      <c r="AK1277" s="85">
        <f>IF(F1277&gt;Variables!$G$8,0,1)</f>
        <v>0</v>
      </c>
      <c r="AL1277" s="85">
        <f>IF(G1277&gt;Variables!$G$9,0,1)</f>
        <v>1</v>
      </c>
      <c r="AM1277" s="85">
        <f>IF(AND(K1277&gt;Variables!$G$10,K1277&lt;Variables!$G$11),0,1)</f>
        <v>1</v>
      </c>
      <c r="AN1277" s="103">
        <f>IF(H1277&lt;Variables!$G$13,1,0)</f>
        <v>0</v>
      </c>
      <c r="AO1277" s="101">
        <f>IF(R1277&lt;Variables!$G$12,0,1)</f>
        <v>0</v>
      </c>
      <c r="AP1277" s="86">
        <f t="shared" si="306"/>
        <v>1</v>
      </c>
      <c r="AR1277">
        <v>1</v>
      </c>
      <c r="AS1277">
        <v>0</v>
      </c>
      <c r="AT1277">
        <v>0</v>
      </c>
      <c r="AU1277">
        <v>0</v>
      </c>
      <c r="BA1277">
        <v>2</v>
      </c>
    </row>
    <row r="1278" spans="1:61" ht="12.75" x14ac:dyDescent="0.2">
      <c r="C1278" t="s">
        <v>600</v>
      </c>
      <c r="D1278" t="s">
        <v>604</v>
      </c>
      <c r="E1278">
        <v>89.94</v>
      </c>
      <c r="F1278">
        <v>11.92</v>
      </c>
      <c r="G1278">
        <v>1.46</v>
      </c>
      <c r="H1278">
        <v>5400</v>
      </c>
      <c r="I1278">
        <v>-3.8159999999999998</v>
      </c>
      <c r="J1278" t="s">
        <v>78</v>
      </c>
      <c r="K1278">
        <v>76.540000000000006</v>
      </c>
      <c r="L1278">
        <v>88.097784999999988</v>
      </c>
      <c r="M1278">
        <v>2.215963772528458</v>
      </c>
      <c r="N1278">
        <v>87.771309677419353</v>
      </c>
      <c r="O1278">
        <v>2.596167621236801</v>
      </c>
      <c r="P1278">
        <v>804508</v>
      </c>
      <c r="Q1278">
        <v>970773</v>
      </c>
      <c r="R1278">
        <v>0.83</v>
      </c>
      <c r="S1278">
        <v>22.137</v>
      </c>
      <c r="T1278">
        <v>7.5830000000000002</v>
      </c>
      <c r="U1278">
        <v>13.91625</v>
      </c>
      <c r="V1278">
        <f t="shared" si="291"/>
        <v>2.4144912143401092</v>
      </c>
      <c r="AC1278">
        <v>90.15</v>
      </c>
      <c r="AD1278">
        <v>85.37</v>
      </c>
      <c r="AH1278" s="85">
        <f>IF(AND(M1278&lt;Variables!$G$6,M1278&gt;Variables!$G$5),0,1)</f>
        <v>1</v>
      </c>
      <c r="AI1278" s="85">
        <f t="shared" si="298"/>
        <v>0</v>
      </c>
      <c r="AJ1278" s="85">
        <f>IF(I1278&gt;Variables!$G$7,0,1)</f>
        <v>1</v>
      </c>
      <c r="AK1278" s="85">
        <f>IF(F1278&gt;Variables!$G$8,0,1)</f>
        <v>0</v>
      </c>
      <c r="AL1278" s="85">
        <f>IF(G1278&gt;Variables!$G$9,0,1)</f>
        <v>1</v>
      </c>
      <c r="AM1278" s="85">
        <f>IF(AND(K1278&gt;Variables!$G$10,K1278&lt;Variables!$G$11),0,1)</f>
        <v>1</v>
      </c>
      <c r="AN1278" s="103">
        <f>IF(H1278&lt;Variables!$G$13,1,0)</f>
        <v>0</v>
      </c>
      <c r="AO1278" s="101">
        <f>IF(R1278&lt;Variables!$G$12,0,1)</f>
        <v>0</v>
      </c>
      <c r="AP1278" s="86">
        <f t="shared" si="306"/>
        <v>1</v>
      </c>
      <c r="AR1278">
        <v>0</v>
      </c>
      <c r="AS1278">
        <v>0</v>
      </c>
      <c r="AT1278">
        <v>1</v>
      </c>
      <c r="AU1278">
        <v>0</v>
      </c>
      <c r="BA1278">
        <v>-2.25</v>
      </c>
    </row>
    <row r="1279" spans="1:61" ht="12.75" x14ac:dyDescent="0.2">
      <c r="C1279" t="s">
        <v>600</v>
      </c>
      <c r="D1279" t="s">
        <v>605</v>
      </c>
      <c r="E1279">
        <v>292.64999999999998</v>
      </c>
      <c r="F1279">
        <v>10.44</v>
      </c>
      <c r="G1279">
        <v>1.42</v>
      </c>
      <c r="H1279">
        <v>41000</v>
      </c>
      <c r="I1279">
        <v>4.5999999999999999E-2</v>
      </c>
      <c r="J1279" t="s">
        <v>78</v>
      </c>
      <c r="K1279">
        <v>56.23</v>
      </c>
      <c r="L1279">
        <v>294.01106499999997</v>
      </c>
      <c r="M1279">
        <v>-0.46292985605832659</v>
      </c>
      <c r="N1279">
        <v>294.46624827586197</v>
      </c>
      <c r="O1279">
        <v>-0.61679336307519783</v>
      </c>
      <c r="P1279">
        <v>655810</v>
      </c>
      <c r="Q1279">
        <v>905753</v>
      </c>
      <c r="R1279">
        <v>0.72</v>
      </c>
      <c r="S1279">
        <v>22.137</v>
      </c>
      <c r="T1279">
        <v>7.5830000000000002</v>
      </c>
      <c r="U1279">
        <v>13.91625</v>
      </c>
      <c r="V1279">
        <f t="shared" si="291"/>
        <v>2.4519081213308831</v>
      </c>
      <c r="AC1279">
        <v>296.84530000000001</v>
      </c>
      <c r="AD1279">
        <v>289.24</v>
      </c>
      <c r="AH1279" s="85">
        <f>IF(AND(M1279&lt;Variables!$G$6,M1279&gt;Variables!$G$5),0,1)</f>
        <v>1</v>
      </c>
      <c r="AI1279" s="85">
        <f t="shared" si="298"/>
        <v>1</v>
      </c>
      <c r="AJ1279" s="85">
        <f>IF(I1279&gt;Variables!$G$7,0,1)</f>
        <v>0</v>
      </c>
      <c r="AK1279" s="85">
        <f>IF(F1279&gt;Variables!$G$8,0,1)</f>
        <v>0</v>
      </c>
      <c r="AL1279" s="85">
        <f>IF(G1279&gt;Variables!$G$9,0,1)</f>
        <v>1</v>
      </c>
      <c r="AM1279" s="85">
        <f>IF(AND(K1279&gt;Variables!$G$10,K1279&lt;Variables!$G$11),0,1)</f>
        <v>0</v>
      </c>
      <c r="AN1279" s="103">
        <f>IF(H1279&lt;Variables!$G$13,1,0)</f>
        <v>0</v>
      </c>
      <c r="AO1279" s="101">
        <f>IF(R1279&lt;Variables!$G$12,0,1)</f>
        <v>0</v>
      </c>
      <c r="AP1279" s="86">
        <f t="shared" si="306"/>
        <v>1</v>
      </c>
      <c r="AR1279">
        <v>0</v>
      </c>
      <c r="AS1279">
        <v>1</v>
      </c>
      <c r="AT1279">
        <v>0</v>
      </c>
      <c r="AU1279">
        <v>0</v>
      </c>
      <c r="BA1279">
        <v>0.83</v>
      </c>
    </row>
    <row r="1280" spans="1:61" ht="12.75" x14ac:dyDescent="0.2">
      <c r="C1280" t="s">
        <v>600</v>
      </c>
      <c r="D1280" t="s">
        <v>606</v>
      </c>
      <c r="E1280">
        <v>51.22</v>
      </c>
      <c r="F1280">
        <v>8.4700000000000006</v>
      </c>
      <c r="G1280">
        <v>1.55</v>
      </c>
      <c r="H1280">
        <v>2750</v>
      </c>
      <c r="I1280">
        <v>-23.326000000000001</v>
      </c>
      <c r="J1280" t="s">
        <v>78</v>
      </c>
      <c r="K1280">
        <v>64.97</v>
      </c>
      <c r="L1280">
        <v>51.037525000000002</v>
      </c>
      <c r="M1280">
        <v>0.3594903945675153</v>
      </c>
      <c r="N1280">
        <v>50.895629032258057</v>
      </c>
      <c r="O1280">
        <v>0.63929059121308174</v>
      </c>
      <c r="P1280">
        <v>357853</v>
      </c>
      <c r="Q1280">
        <v>660790</v>
      </c>
      <c r="R1280">
        <v>0.54</v>
      </c>
      <c r="S1280">
        <v>22.137</v>
      </c>
      <c r="T1280">
        <v>7.5830000000000002</v>
      </c>
      <c r="U1280">
        <v>13.91625</v>
      </c>
      <c r="V1280">
        <f t="shared" si="291"/>
        <v>2.497200472096365</v>
      </c>
      <c r="AC1280">
        <v>51.45</v>
      </c>
      <c r="AD1280">
        <v>50.630099999999999</v>
      </c>
      <c r="AH1280" s="85">
        <f>IF(AND(M1280&lt;Variables!$G$6,M1280&gt;Variables!$G$5),0,1)</f>
        <v>1</v>
      </c>
      <c r="AI1280" s="85">
        <f t="shared" si="298"/>
        <v>0</v>
      </c>
      <c r="AJ1280" s="85">
        <f>IF(I1280&gt;Variables!$G$7,0,1)</f>
        <v>1</v>
      </c>
      <c r="AK1280" s="85">
        <f>IF(F1280&gt;Variables!$G$8,0,1)</f>
        <v>1</v>
      </c>
      <c r="AL1280" s="85">
        <f>IF(G1280&gt;Variables!$G$9,0,1)</f>
        <v>1</v>
      </c>
      <c r="AM1280" s="85">
        <f>IF(AND(K1280&gt;Variables!$G$10,K1280&lt;Variables!$G$11),0,1)</f>
        <v>0</v>
      </c>
      <c r="AN1280" s="103">
        <f>IF(H1280&lt;Variables!$G$13,1,0)</f>
        <v>0</v>
      </c>
      <c r="AO1280" s="101">
        <f>IF(R1280&lt;Variables!$G$12,0,1)</f>
        <v>0</v>
      </c>
      <c r="AP1280" s="86">
        <f t="shared" si="306"/>
        <v>1</v>
      </c>
      <c r="AR1280">
        <v>0</v>
      </c>
      <c r="AS1280">
        <v>0</v>
      </c>
      <c r="AT1280">
        <v>0</v>
      </c>
      <c r="AU1280">
        <v>1</v>
      </c>
      <c r="BA1280">
        <v>-0.74</v>
      </c>
    </row>
    <row r="1281" spans="3:53" ht="12.75" x14ac:dyDescent="0.2">
      <c r="C1281" t="s">
        <v>600</v>
      </c>
      <c r="D1281" t="s">
        <v>607</v>
      </c>
      <c r="E1281">
        <v>12.57</v>
      </c>
      <c r="F1281">
        <v>8.3699999999999992</v>
      </c>
      <c r="G1281">
        <v>2.57</v>
      </c>
      <c r="H1281">
        <v>1920</v>
      </c>
      <c r="I1281">
        <v>-23.704999999999998</v>
      </c>
      <c r="J1281" t="s">
        <v>78</v>
      </c>
      <c r="K1281">
        <v>54.76</v>
      </c>
      <c r="L1281">
        <v>12.621270000000001</v>
      </c>
      <c r="M1281">
        <v>-0.44583469016984512</v>
      </c>
      <c r="N1281">
        <v>12.616664516129029</v>
      </c>
      <c r="O1281">
        <v>-0.40949425312043441</v>
      </c>
      <c r="P1281">
        <v>1435000</v>
      </c>
      <c r="Q1281">
        <v>1014000</v>
      </c>
      <c r="R1281">
        <v>1.42</v>
      </c>
      <c r="S1281">
        <v>22.137</v>
      </c>
      <c r="T1281">
        <v>7.5830000000000002</v>
      </c>
      <c r="U1281">
        <v>13.91625</v>
      </c>
      <c r="V1281">
        <f t="shared" si="291"/>
        <v>2.4340341379300181</v>
      </c>
      <c r="AC1281">
        <v>12.73</v>
      </c>
      <c r="AD1281">
        <v>12.41</v>
      </c>
      <c r="AH1281" s="85">
        <f>IF(AND(M1281&lt;Variables!$G$6,M1281&gt;Variables!$G$5),0,1)</f>
        <v>1</v>
      </c>
      <c r="AI1281" s="85">
        <f t="shared" si="298"/>
        <v>0</v>
      </c>
      <c r="AJ1281" s="85">
        <f>IF(I1281&gt;Variables!$G$7,0,1)</f>
        <v>1</v>
      </c>
      <c r="AK1281" s="85">
        <f>IF(F1281&gt;Variables!$G$8,0,1)</f>
        <v>1</v>
      </c>
      <c r="AL1281" s="85">
        <f>IF(G1281&gt;Variables!$G$9,0,1)</f>
        <v>1</v>
      </c>
      <c r="AM1281" s="85">
        <f>IF(AND(K1281&gt;Variables!$G$10,K1281&lt;Variables!$G$11),0,1)</f>
        <v>0</v>
      </c>
      <c r="AN1281" s="103">
        <f>IF(H1281&lt;Variables!$G$13,1,0)</f>
        <v>1</v>
      </c>
      <c r="AO1281" s="101">
        <f>IF(R1281&lt;Variables!$G$12,0,1)</f>
        <v>0</v>
      </c>
      <c r="AP1281" s="86">
        <f t="shared" si="306"/>
        <v>1</v>
      </c>
      <c r="AR1281">
        <v>0</v>
      </c>
      <c r="AS1281">
        <v>0</v>
      </c>
      <c r="AT1281">
        <v>0</v>
      </c>
      <c r="AU1281">
        <v>1</v>
      </c>
      <c r="BA1281">
        <v>-0.92</v>
      </c>
    </row>
    <row r="1282" spans="3:53" ht="12.75" x14ac:dyDescent="0.2">
      <c r="C1282" t="s">
        <v>600</v>
      </c>
      <c r="D1282" t="s">
        <v>322</v>
      </c>
      <c r="E1282">
        <v>34.75</v>
      </c>
      <c r="F1282">
        <v>8.27</v>
      </c>
      <c r="G1282">
        <v>6.53</v>
      </c>
      <c r="H1282">
        <v>6860</v>
      </c>
      <c r="I1282">
        <v>899.02700000000004</v>
      </c>
      <c r="J1282" t="s">
        <v>78</v>
      </c>
      <c r="K1282">
        <v>68.73</v>
      </c>
      <c r="L1282">
        <v>34.59481052631579</v>
      </c>
      <c r="M1282">
        <v>0.63445779972476057</v>
      </c>
      <c r="N1282">
        <v>34.239286666666672</v>
      </c>
      <c r="O1282">
        <v>1.679396358140631</v>
      </c>
      <c r="P1282">
        <v>143078</v>
      </c>
      <c r="Q1282">
        <v>755579</v>
      </c>
      <c r="R1282">
        <v>0.19</v>
      </c>
      <c r="S1282">
        <v>22.137</v>
      </c>
      <c r="T1282">
        <v>7.5830000000000002</v>
      </c>
      <c r="U1282">
        <v>13.91625</v>
      </c>
      <c r="V1282">
        <f t="shared" si="291"/>
        <v>2.5102276536345727</v>
      </c>
      <c r="AC1282">
        <v>38.307600000000001</v>
      </c>
      <c r="AD1282">
        <v>32.3401</v>
      </c>
      <c r="AH1282" s="85">
        <f>IF(AND(M1282&lt;Variables!$G$6,M1282&gt;Variables!$G$5),0,1)</f>
        <v>1</v>
      </c>
      <c r="AI1282" s="85">
        <f t="shared" si="298"/>
        <v>0</v>
      </c>
      <c r="AJ1282" s="85">
        <f>IF(I1282&gt;Variables!$G$7,0,1)</f>
        <v>0</v>
      </c>
      <c r="AK1282" s="85">
        <f>IF(F1282&gt;Variables!$G$8,0,1)</f>
        <v>1</v>
      </c>
      <c r="AL1282" s="85">
        <f>IF(G1282&gt;Variables!$G$9,0,1)</f>
        <v>1</v>
      </c>
      <c r="AM1282" s="85">
        <f>IF(AND(K1282&gt;Variables!$G$10,K1282&lt;Variables!$G$11),0,1)</f>
        <v>0</v>
      </c>
      <c r="AN1282" s="103">
        <f>IF(H1282&lt;Variables!$G$13,1,0)</f>
        <v>0</v>
      </c>
      <c r="AO1282" s="101">
        <f>IF(R1282&lt;Variables!$G$12,0,1)</f>
        <v>0</v>
      </c>
      <c r="AP1282" s="86">
        <f t="shared" si="306"/>
        <v>1</v>
      </c>
      <c r="AR1282">
        <v>1</v>
      </c>
      <c r="AS1282">
        <v>0</v>
      </c>
      <c r="AT1282">
        <v>0</v>
      </c>
      <c r="AU1282">
        <v>0</v>
      </c>
      <c r="BA1282">
        <v>2</v>
      </c>
    </row>
    <row r="1283" spans="3:53" ht="12.75" x14ac:dyDescent="0.2">
      <c r="C1283" t="s">
        <v>600</v>
      </c>
      <c r="D1283" t="s">
        <v>608</v>
      </c>
      <c r="E1283">
        <v>33.49</v>
      </c>
      <c r="F1283">
        <v>8.1999999999999993</v>
      </c>
      <c r="G1283">
        <v>6.83</v>
      </c>
      <c r="H1283">
        <v>7040</v>
      </c>
      <c r="I1283">
        <v>-46.969000000000001</v>
      </c>
      <c r="J1283" t="s">
        <v>78</v>
      </c>
      <c r="K1283">
        <v>54.08</v>
      </c>
      <c r="L1283">
        <v>33.324485000000003</v>
      </c>
      <c r="M1283">
        <v>0.24460993170638079</v>
      </c>
      <c r="N1283">
        <v>33.353467741935482</v>
      </c>
      <c r="O1283">
        <v>0.15750163812342541</v>
      </c>
      <c r="P1283">
        <v>14112000</v>
      </c>
      <c r="Q1283">
        <v>17823000</v>
      </c>
      <c r="R1283">
        <v>0.79</v>
      </c>
      <c r="S1283">
        <v>22.137</v>
      </c>
      <c r="T1283">
        <v>7.5830000000000002</v>
      </c>
      <c r="U1283">
        <v>13.91625</v>
      </c>
      <c r="V1283">
        <f t="shared" ref="V1283:V1346" si="307">1.849 + (0.01036 * K1283) + (0.1184 * M1283) - (0.002888 * K1283 * M1283)</f>
        <v>2.4000266931659406</v>
      </c>
      <c r="AC1283">
        <v>34.5</v>
      </c>
      <c r="AD1283">
        <v>30.73</v>
      </c>
      <c r="AH1283" s="85">
        <f>IF(AND(M1283&lt;Variables!$G$6,M1283&gt;Variables!$G$5),0,1)</f>
        <v>1</v>
      </c>
      <c r="AI1283" s="85">
        <f t="shared" ref="AI1283:AI1346" si="308">IF(L1283&gt;N1283,0,1)</f>
        <v>1</v>
      </c>
      <c r="AJ1283" s="85">
        <f>IF(I1283&gt;Variables!$G$7,0,1)</f>
        <v>1</v>
      </c>
      <c r="AK1283" s="85">
        <f>IF(F1283&gt;Variables!$G$8,0,1)</f>
        <v>1</v>
      </c>
      <c r="AL1283" s="85">
        <f>IF(G1283&gt;Variables!$G$9,0,1)</f>
        <v>1</v>
      </c>
      <c r="AM1283" s="85">
        <f>IF(AND(K1283&gt;Variables!$G$10,K1283&lt;Variables!$G$11),0,1)</f>
        <v>0</v>
      </c>
      <c r="AN1283" s="103">
        <f>IF(H1283&lt;Variables!$G$13,1,0)</f>
        <v>0</v>
      </c>
      <c r="AO1283" s="101">
        <f>IF(R1283&lt;Variables!$G$12,0,1)</f>
        <v>0</v>
      </c>
      <c r="AP1283" s="86">
        <f t="shared" si="306"/>
        <v>1</v>
      </c>
      <c r="AR1283">
        <v>1</v>
      </c>
      <c r="AS1283">
        <v>0</v>
      </c>
      <c r="AT1283">
        <v>0</v>
      </c>
      <c r="AU1283">
        <v>0</v>
      </c>
      <c r="BA1283">
        <v>2</v>
      </c>
    </row>
    <row r="1284" spans="3:53" ht="12.75" x14ac:dyDescent="0.2">
      <c r="C1284" t="s">
        <v>600</v>
      </c>
      <c r="D1284" t="s">
        <v>609</v>
      </c>
      <c r="E1284">
        <v>94.95</v>
      </c>
      <c r="F1284">
        <v>8.16</v>
      </c>
      <c r="G1284">
        <v>6.51</v>
      </c>
      <c r="H1284">
        <v>6390</v>
      </c>
      <c r="I1284">
        <v>-79.524000000000001</v>
      </c>
      <c r="J1284" t="s">
        <v>78</v>
      </c>
      <c r="K1284">
        <v>64.09</v>
      </c>
      <c r="L1284">
        <v>94.042085000000014</v>
      </c>
      <c r="M1284">
        <v>1.082403691921535</v>
      </c>
      <c r="N1284">
        <v>93.516390322580634</v>
      </c>
      <c r="O1284">
        <v>1.650630089650333</v>
      </c>
      <c r="P1284">
        <v>216793</v>
      </c>
      <c r="Q1284">
        <v>913295</v>
      </c>
      <c r="R1284">
        <v>0.24</v>
      </c>
      <c r="S1284">
        <v>22.137</v>
      </c>
      <c r="T1284">
        <v>7.5830000000000002</v>
      </c>
      <c r="U1284">
        <v>13.91625</v>
      </c>
      <c r="V1284">
        <f t="shared" si="307"/>
        <v>2.4407848195706645</v>
      </c>
      <c r="AC1284">
        <v>97.759900000000002</v>
      </c>
      <c r="AD1284">
        <v>90.45</v>
      </c>
      <c r="AH1284" s="85">
        <f>IF(AND(M1284&lt;Variables!$G$6,M1284&gt;Variables!$G$5),0,1)</f>
        <v>1</v>
      </c>
      <c r="AI1284" s="85">
        <f t="shared" si="308"/>
        <v>0</v>
      </c>
      <c r="AJ1284" s="85">
        <f>IF(I1284&gt;Variables!$G$7,0,1)</f>
        <v>1</v>
      </c>
      <c r="AK1284" s="85">
        <f>IF(F1284&gt;Variables!$G$8,0,1)</f>
        <v>1</v>
      </c>
      <c r="AL1284" s="85">
        <f>IF(G1284&gt;Variables!$G$9,0,1)</f>
        <v>1</v>
      </c>
      <c r="AM1284" s="85">
        <f>IF(AND(K1284&gt;Variables!$G$10,K1284&lt;Variables!$G$11),0,1)</f>
        <v>0</v>
      </c>
      <c r="AN1284" s="103">
        <f>IF(H1284&lt;Variables!$G$13,1,0)</f>
        <v>0</v>
      </c>
      <c r="AO1284" s="101">
        <f>IF(R1284&lt;Variables!$G$12,0,1)</f>
        <v>0</v>
      </c>
      <c r="AP1284" s="86">
        <f t="shared" si="306"/>
        <v>1</v>
      </c>
      <c r="AR1284">
        <v>1</v>
      </c>
      <c r="AS1284">
        <v>0</v>
      </c>
      <c r="AT1284">
        <v>0</v>
      </c>
      <c r="AU1284">
        <v>0</v>
      </c>
      <c r="BA1284">
        <v>2</v>
      </c>
    </row>
    <row r="1285" spans="3:53" ht="12.75" x14ac:dyDescent="0.2">
      <c r="C1285" t="s">
        <v>600</v>
      </c>
      <c r="D1285" t="s">
        <v>610</v>
      </c>
      <c r="E1285">
        <v>27.73</v>
      </c>
      <c r="F1285">
        <v>20.95</v>
      </c>
      <c r="G1285">
        <v>6.05</v>
      </c>
      <c r="H1285">
        <v>196.48</v>
      </c>
      <c r="I1285">
        <v>-4.7140000000000004</v>
      </c>
      <c r="J1285" t="s">
        <v>78</v>
      </c>
      <c r="K1285">
        <v>62.32</v>
      </c>
      <c r="L1285">
        <v>27.314644999999999</v>
      </c>
      <c r="M1285">
        <v>1.959955913759813</v>
      </c>
      <c r="N1285">
        <v>27.163141935483871</v>
      </c>
      <c r="O1285">
        <v>2.5286399715743748</v>
      </c>
      <c r="P1285">
        <v>3520000</v>
      </c>
      <c r="Q1285">
        <v>1650000</v>
      </c>
      <c r="R1285">
        <v>2.13</v>
      </c>
      <c r="S1285">
        <v>22.137</v>
      </c>
      <c r="T1285">
        <v>7.5830000000000002</v>
      </c>
      <c r="U1285">
        <v>13.91625</v>
      </c>
      <c r="V1285">
        <f t="shared" si="307"/>
        <v>2.3739408012377243</v>
      </c>
      <c r="AC1285">
        <v>28.25</v>
      </c>
      <c r="AD1285">
        <v>22.3</v>
      </c>
      <c r="AH1285" s="85">
        <f>IF(AND(M1285&lt;Variables!$G$6,M1285&gt;Variables!$G$5),0,1)</f>
        <v>1</v>
      </c>
      <c r="AI1285" s="85">
        <f t="shared" si="308"/>
        <v>0</v>
      </c>
      <c r="AJ1285" s="85">
        <f>IF(I1285&gt;Variables!$G$7,0,1)</f>
        <v>1</v>
      </c>
      <c r="AK1285" s="85">
        <f>IF(F1285&gt;Variables!$G$8,0,1)</f>
        <v>0</v>
      </c>
      <c r="AL1285" s="85">
        <f>IF(G1285&gt;Variables!$G$9,0,1)</f>
        <v>1</v>
      </c>
      <c r="AM1285" s="85">
        <f>IF(AND(K1285&gt;Variables!$G$10,K1285&lt;Variables!$G$11),0,1)</f>
        <v>0</v>
      </c>
      <c r="AN1285" s="103">
        <f>IF(H1285&lt;Variables!$G$13,1,0)</f>
        <v>1</v>
      </c>
      <c r="AO1285" s="101">
        <f>IF(R1285&lt;Variables!$G$12,0,1)</f>
        <v>1</v>
      </c>
      <c r="AP1285" s="86">
        <f t="shared" si="306"/>
        <v>1</v>
      </c>
      <c r="AR1285">
        <v>0</v>
      </c>
      <c r="AS1285">
        <v>0</v>
      </c>
      <c r="AT1285">
        <v>1</v>
      </c>
      <c r="AU1285">
        <v>0</v>
      </c>
      <c r="BA1285">
        <v>-2.25</v>
      </c>
    </row>
    <row r="1286" spans="3:53" ht="12.75" x14ac:dyDescent="0.2">
      <c r="C1286" t="s">
        <v>600</v>
      </c>
      <c r="D1286" t="s">
        <v>331</v>
      </c>
      <c r="E1286">
        <v>33.869999999999997</v>
      </c>
      <c r="F1286">
        <v>27.68</v>
      </c>
      <c r="G1286">
        <v>7.17</v>
      </c>
      <c r="H1286">
        <v>12410</v>
      </c>
      <c r="I1286">
        <v>82.784999999999997</v>
      </c>
      <c r="J1286" t="s">
        <v>78</v>
      </c>
      <c r="K1286">
        <v>57.2</v>
      </c>
      <c r="L1286">
        <v>33.186720000000001</v>
      </c>
      <c r="M1286">
        <v>2.7215102908633302</v>
      </c>
      <c r="N1286">
        <v>33.660664516129039</v>
      </c>
      <c r="O1286">
        <v>1.275184224795344</v>
      </c>
      <c r="P1286">
        <v>170256000</v>
      </c>
      <c r="Q1286">
        <v>97799000</v>
      </c>
      <c r="R1286">
        <v>1.74</v>
      </c>
      <c r="S1286">
        <v>22.137</v>
      </c>
      <c r="T1286">
        <v>7.5830000000000002</v>
      </c>
      <c r="U1286">
        <v>13.91625</v>
      </c>
      <c r="V1286">
        <f t="shared" si="307"/>
        <v>2.3142427360534574</v>
      </c>
      <c r="AC1286">
        <v>35.85</v>
      </c>
      <c r="AD1286">
        <v>24.17</v>
      </c>
      <c r="AH1286" s="85">
        <f>IF(AND(M1286&lt;Variables!$G$6,M1286&gt;Variables!$G$5),0,1)</f>
        <v>1</v>
      </c>
      <c r="AI1286" s="85">
        <f t="shared" si="308"/>
        <v>1</v>
      </c>
      <c r="AJ1286" s="85">
        <f>IF(I1286&gt;Variables!$G$7,0,1)</f>
        <v>0</v>
      </c>
      <c r="AK1286" s="85">
        <f>IF(F1286&gt;Variables!$G$8,0,1)</f>
        <v>0</v>
      </c>
      <c r="AL1286" s="85">
        <f>IF(G1286&gt;Variables!$G$9,0,1)</f>
        <v>1</v>
      </c>
      <c r="AM1286" s="85">
        <f>IF(AND(K1286&gt;Variables!$G$10,K1286&lt;Variables!$G$11),0,1)</f>
        <v>0</v>
      </c>
      <c r="AN1286" s="103">
        <f>IF(H1286&lt;Variables!$G$13,1,0)</f>
        <v>0</v>
      </c>
      <c r="AO1286" s="101">
        <f>IF(R1286&lt;Variables!$G$12,0,1)</f>
        <v>0</v>
      </c>
      <c r="AP1286" s="86">
        <f t="shared" si="306"/>
        <v>1</v>
      </c>
      <c r="AR1286">
        <v>1</v>
      </c>
      <c r="AS1286">
        <v>0</v>
      </c>
      <c r="AT1286">
        <v>0</v>
      </c>
      <c r="AU1286">
        <v>0</v>
      </c>
      <c r="BA1286">
        <v>2</v>
      </c>
    </row>
    <row r="1287" spans="3:53" ht="12.75" x14ac:dyDescent="0.2">
      <c r="C1287" t="s">
        <v>600</v>
      </c>
      <c r="D1287" t="s">
        <v>611</v>
      </c>
      <c r="E1287">
        <v>241.95</v>
      </c>
      <c r="F1287">
        <v>6.91</v>
      </c>
      <c r="G1287">
        <v>0.82</v>
      </c>
      <c r="H1287">
        <v>209390</v>
      </c>
      <c r="I1287">
        <v>9.4450000000000003</v>
      </c>
      <c r="J1287" t="s">
        <v>78</v>
      </c>
      <c r="K1287">
        <v>59.45</v>
      </c>
      <c r="L1287">
        <v>241.078835</v>
      </c>
      <c r="M1287">
        <v>3.7815430790520417E-2</v>
      </c>
      <c r="N1287">
        <v>240.7939258064516</v>
      </c>
      <c r="O1287">
        <v>0.15618093034899741</v>
      </c>
      <c r="P1287">
        <v>5942000</v>
      </c>
      <c r="Q1287">
        <v>6250000</v>
      </c>
      <c r="R1287">
        <v>0.95</v>
      </c>
      <c r="S1287">
        <v>22.137</v>
      </c>
      <c r="T1287">
        <v>7.5830000000000002</v>
      </c>
      <c r="U1287">
        <v>13.91625</v>
      </c>
      <c r="V1287">
        <f t="shared" si="307"/>
        <v>2.4628867551884839</v>
      </c>
      <c r="AC1287">
        <v>242.06</v>
      </c>
      <c r="AD1287">
        <v>238</v>
      </c>
      <c r="AH1287" s="85">
        <f>IF(AND(M1287&lt;Variables!$G$6,M1287&gt;Variables!$G$5),0,1)</f>
        <v>1</v>
      </c>
      <c r="AI1287" s="85">
        <f t="shared" si="308"/>
        <v>0</v>
      </c>
      <c r="AJ1287" s="85">
        <f>IF(I1287&gt;Variables!$G$7,0,1)</f>
        <v>0</v>
      </c>
      <c r="AK1287" s="85">
        <f>IF(F1287&gt;Variables!$G$8,0,1)</f>
        <v>1</v>
      </c>
      <c r="AL1287" s="85">
        <f>IF(G1287&gt;Variables!$G$9,0,1)</f>
        <v>1</v>
      </c>
      <c r="AM1287" s="85">
        <f>IF(AND(K1287&gt;Variables!$G$10,K1287&lt;Variables!$G$11),0,1)</f>
        <v>0</v>
      </c>
      <c r="AN1287" s="103">
        <f>IF(H1287&lt;Variables!$G$13,1,0)</f>
        <v>0</v>
      </c>
      <c r="AO1287" s="101">
        <f>IF(R1287&lt;Variables!$G$12,0,1)</f>
        <v>0</v>
      </c>
      <c r="AP1287" s="86">
        <f t="shared" si="306"/>
        <v>1</v>
      </c>
      <c r="AR1287">
        <v>0</v>
      </c>
      <c r="AS1287">
        <v>0</v>
      </c>
      <c r="AT1287">
        <v>0</v>
      </c>
      <c r="AU1287">
        <v>1</v>
      </c>
      <c r="BA1287">
        <v>-1.1599999999999999</v>
      </c>
    </row>
    <row r="1288" spans="3:53" ht="12.75" x14ac:dyDescent="0.2">
      <c r="C1288" t="s">
        <v>600</v>
      </c>
      <c r="D1288" t="s">
        <v>612</v>
      </c>
      <c r="E1288">
        <v>64.760000000000005</v>
      </c>
      <c r="F1288">
        <v>6.64</v>
      </c>
      <c r="G1288">
        <v>2.5099999999999998</v>
      </c>
      <c r="H1288">
        <v>5320</v>
      </c>
      <c r="I1288">
        <v>158.93600000000001</v>
      </c>
      <c r="J1288" t="s">
        <v>78</v>
      </c>
      <c r="K1288">
        <v>61</v>
      </c>
      <c r="L1288">
        <v>64.446804999999998</v>
      </c>
      <c r="M1288">
        <v>0.38511606587789032</v>
      </c>
      <c r="N1288">
        <v>63.947670967741942</v>
      </c>
      <c r="O1288">
        <v>1.16865715505893</v>
      </c>
      <c r="P1288">
        <v>272935</v>
      </c>
      <c r="Q1288">
        <v>950601</v>
      </c>
      <c r="R1288">
        <v>0.28999999999999998</v>
      </c>
      <c r="S1288">
        <v>22.137</v>
      </c>
      <c r="T1288">
        <v>7.5830000000000002</v>
      </c>
      <c r="U1288">
        <v>13.91625</v>
      </c>
      <c r="V1288">
        <f t="shared" si="307"/>
        <v>2.4587126151063661</v>
      </c>
      <c r="AC1288">
        <v>65.45</v>
      </c>
      <c r="AD1288">
        <v>63.27</v>
      </c>
      <c r="AH1288" s="85">
        <f>IF(AND(M1288&lt;Variables!$G$6,M1288&gt;Variables!$G$5),0,1)</f>
        <v>1</v>
      </c>
      <c r="AI1288" s="85">
        <f t="shared" si="308"/>
        <v>0</v>
      </c>
      <c r="AJ1288" s="85">
        <f>IF(I1288&gt;Variables!$G$7,0,1)</f>
        <v>0</v>
      </c>
      <c r="AK1288" s="85">
        <f>IF(F1288&gt;Variables!$G$8,0,1)</f>
        <v>1</v>
      </c>
      <c r="AL1288" s="85">
        <f>IF(G1288&gt;Variables!$G$9,0,1)</f>
        <v>1</v>
      </c>
      <c r="AM1288" s="85">
        <f>IF(AND(K1288&gt;Variables!$G$10,K1288&lt;Variables!$G$11),0,1)</f>
        <v>0</v>
      </c>
      <c r="AN1288" s="103">
        <f>IF(H1288&lt;Variables!$G$13,1,0)</f>
        <v>0</v>
      </c>
      <c r="AO1288" s="101">
        <f>IF(R1288&lt;Variables!$G$12,0,1)</f>
        <v>0</v>
      </c>
      <c r="AP1288" s="86">
        <f t="shared" si="306"/>
        <v>1</v>
      </c>
      <c r="AR1288">
        <v>0</v>
      </c>
      <c r="AS1288">
        <v>0</v>
      </c>
      <c r="AT1288">
        <v>1</v>
      </c>
      <c r="AU1288">
        <v>0</v>
      </c>
      <c r="BA1288">
        <v>-1.59</v>
      </c>
    </row>
    <row r="1289" spans="3:53" ht="12.75" x14ac:dyDescent="0.2">
      <c r="C1289" t="s">
        <v>600</v>
      </c>
      <c r="D1289" t="s">
        <v>509</v>
      </c>
      <c r="E1289">
        <v>6.22</v>
      </c>
      <c r="F1289">
        <v>54.76</v>
      </c>
      <c r="G1289">
        <v>0.99</v>
      </c>
      <c r="H1289">
        <v>208.76</v>
      </c>
      <c r="I1289">
        <v>46.351999999999997</v>
      </c>
      <c r="J1289" t="s">
        <v>76</v>
      </c>
      <c r="K1289">
        <v>61.92</v>
      </c>
      <c r="L1289">
        <v>6.1505349999999996</v>
      </c>
      <c r="M1289">
        <v>-0.17128591252630809</v>
      </c>
      <c r="N1289">
        <v>6.1198741935483856</v>
      </c>
      <c r="O1289">
        <v>0.32885980683769578</v>
      </c>
      <c r="P1289">
        <v>55460000</v>
      </c>
      <c r="Q1289">
        <v>12510000</v>
      </c>
      <c r="R1289">
        <v>4.43</v>
      </c>
      <c r="S1289">
        <v>22.137</v>
      </c>
      <c r="T1289">
        <v>7.5830000000000002</v>
      </c>
      <c r="U1289">
        <v>13.91625</v>
      </c>
      <c r="V1289">
        <f t="shared" si="307"/>
        <v>2.5008411444129659</v>
      </c>
      <c r="AC1289">
        <v>8.3800000000000008</v>
      </c>
      <c r="AD1289">
        <v>5.63</v>
      </c>
      <c r="AH1289" s="85">
        <f>IF(AND(M1289&lt;Variables!$G$6,M1289&gt;Variables!$G$5),0,1)</f>
        <v>1</v>
      </c>
      <c r="AI1289" s="85">
        <f t="shared" si="308"/>
        <v>0</v>
      </c>
      <c r="AJ1289" s="85">
        <f>IF(I1289&gt;Variables!$G$7,0,1)</f>
        <v>0</v>
      </c>
      <c r="AK1289" s="85">
        <f>IF(F1289&gt;Variables!$G$8,0,1)</f>
        <v>0</v>
      </c>
      <c r="AL1289" s="85">
        <f>IF(G1289&gt;Variables!$G$9,0,1)</f>
        <v>1</v>
      </c>
      <c r="AM1289" s="85">
        <f>IF(AND(K1289&gt;Variables!$G$10,K1289&lt;Variables!$G$11),0,1)</f>
        <v>0</v>
      </c>
      <c r="AN1289" s="103">
        <f>IF(H1289&lt;Variables!$G$13,1,0)</f>
        <v>1</v>
      </c>
      <c r="AO1289" s="101">
        <f>IF(R1289&lt;Variables!$G$12,0,1)</f>
        <v>1</v>
      </c>
      <c r="AP1289" s="86">
        <f t="shared" si="306"/>
        <v>0</v>
      </c>
      <c r="AR1289">
        <v>1</v>
      </c>
      <c r="AS1289">
        <v>0</v>
      </c>
      <c r="AT1289">
        <v>0</v>
      </c>
      <c r="AU1289">
        <v>0</v>
      </c>
      <c r="BA1289">
        <v>2</v>
      </c>
    </row>
    <row r="1290" spans="3:53" ht="12.75" x14ac:dyDescent="0.2">
      <c r="C1290" t="s">
        <v>600</v>
      </c>
      <c r="D1290" t="s">
        <v>216</v>
      </c>
      <c r="E1290">
        <v>0.71</v>
      </c>
      <c r="F1290">
        <v>23.05</v>
      </c>
      <c r="G1290">
        <v>7.56</v>
      </c>
      <c r="H1290">
        <v>368.21</v>
      </c>
      <c r="I1290">
        <v>-64.75</v>
      </c>
      <c r="J1290" t="s">
        <v>76</v>
      </c>
      <c r="K1290">
        <v>76.03</v>
      </c>
      <c r="L1290">
        <v>0.67824105000000001</v>
      </c>
      <c r="M1290">
        <v>5.7734562070520496</v>
      </c>
      <c r="N1290">
        <v>0.67732751612903219</v>
      </c>
      <c r="O1290">
        <v>5.9161163420583849</v>
      </c>
      <c r="P1290">
        <v>74690000</v>
      </c>
      <c r="Q1290">
        <v>93280000</v>
      </c>
      <c r="R1290">
        <v>0.8</v>
      </c>
      <c r="S1290">
        <v>22.137</v>
      </c>
      <c r="T1290">
        <v>7.5830000000000002</v>
      </c>
      <c r="U1290">
        <v>13.91625</v>
      </c>
      <c r="V1290">
        <f t="shared" si="307"/>
        <v>2.0525434466957435</v>
      </c>
      <c r="AC1290">
        <v>0.74199999999999999</v>
      </c>
      <c r="AD1290">
        <v>0.60509999999999997</v>
      </c>
      <c r="AH1290" s="85">
        <f>IF(AND(M1290&lt;Variables!$G$6,M1290&gt;Variables!$G$5),0,1)</f>
        <v>1</v>
      </c>
      <c r="AI1290" s="85">
        <f t="shared" si="308"/>
        <v>0</v>
      </c>
      <c r="AJ1290" s="85">
        <f>IF(I1290&gt;Variables!$G$7,0,1)</f>
        <v>1</v>
      </c>
      <c r="AK1290" s="85">
        <f>IF(F1290&gt;Variables!$G$8,0,1)</f>
        <v>0</v>
      </c>
      <c r="AL1290" s="85">
        <f>IF(G1290&gt;Variables!$G$9,0,1)</f>
        <v>1</v>
      </c>
      <c r="AM1290" s="85">
        <f>IF(AND(K1290&gt;Variables!$G$10,K1290&lt;Variables!$G$11),0,1)</f>
        <v>1</v>
      </c>
      <c r="AN1290" s="103">
        <f>IF(H1290&lt;Variables!$G$13,1,0)</f>
        <v>1</v>
      </c>
      <c r="AO1290" s="101">
        <f>IF(R1290&lt;Variables!$G$12,0,1)</f>
        <v>0</v>
      </c>
      <c r="AP1290" s="86">
        <f t="shared" si="306"/>
        <v>0</v>
      </c>
      <c r="AR1290">
        <v>1</v>
      </c>
      <c r="AS1290">
        <v>0</v>
      </c>
      <c r="AT1290">
        <v>0</v>
      </c>
      <c r="AU1290">
        <v>0</v>
      </c>
      <c r="BA1290">
        <v>2</v>
      </c>
    </row>
    <row r="1291" spans="3:53" ht="12.75" x14ac:dyDescent="0.2">
      <c r="C1291" t="s">
        <v>600</v>
      </c>
      <c r="D1291" t="s">
        <v>613</v>
      </c>
      <c r="E1291">
        <v>24.6</v>
      </c>
      <c r="F1291">
        <v>19.41</v>
      </c>
      <c r="G1291">
        <v>-1.4</v>
      </c>
      <c r="H1291">
        <v>42.23</v>
      </c>
      <c r="I1291">
        <v>38.097000000000001</v>
      </c>
      <c r="J1291" t="s">
        <v>76</v>
      </c>
      <c r="K1291">
        <v>69.959999999999994</v>
      </c>
      <c r="L1291">
        <v>24.494572727272729</v>
      </c>
      <c r="M1291">
        <v>0.43041074404980861</v>
      </c>
      <c r="N1291">
        <v>24.754631578947372</v>
      </c>
      <c r="O1291">
        <v>-0.6246571614456059</v>
      </c>
      <c r="P1291">
        <v>46370</v>
      </c>
      <c r="Q1291">
        <v>1830</v>
      </c>
      <c r="R1291">
        <v>25.34</v>
      </c>
      <c r="S1291">
        <v>22.137</v>
      </c>
      <c r="T1291">
        <v>7.5830000000000002</v>
      </c>
      <c r="U1291">
        <v>13.91625</v>
      </c>
      <c r="V1291">
        <f t="shared" si="307"/>
        <v>2.5377841171275404</v>
      </c>
      <c r="AC1291">
        <v>25.71</v>
      </c>
      <c r="AD1291">
        <v>24.48</v>
      </c>
      <c r="AH1291" s="85">
        <f>IF(AND(M1291&lt;Variables!$G$6,M1291&gt;Variables!$G$5),0,1)</f>
        <v>1</v>
      </c>
      <c r="AI1291" s="85">
        <f t="shared" si="308"/>
        <v>1</v>
      </c>
      <c r="AJ1291" s="85">
        <f>IF(I1291&gt;Variables!$G$7,0,1)</f>
        <v>0</v>
      </c>
      <c r="AK1291" s="85">
        <f>IF(F1291&gt;Variables!$G$8,0,1)</f>
        <v>0</v>
      </c>
      <c r="AL1291" s="85">
        <f>IF(G1291&gt;Variables!$G$9,0,1)</f>
        <v>1</v>
      </c>
      <c r="AM1291" s="85">
        <f>IF(AND(K1291&gt;Variables!$G$10,K1291&lt;Variables!$G$11),0,1)</f>
        <v>0</v>
      </c>
      <c r="AN1291" s="103">
        <f>IF(H1291&lt;Variables!$G$13,1,0)</f>
        <v>1</v>
      </c>
      <c r="AO1291" s="101">
        <f>IF(R1291&lt;Variables!$G$12,0,1)</f>
        <v>1</v>
      </c>
      <c r="AP1291" s="86">
        <f t="shared" si="306"/>
        <v>0</v>
      </c>
      <c r="AR1291">
        <v>1</v>
      </c>
      <c r="AS1291">
        <v>0</v>
      </c>
      <c r="AT1291">
        <v>0</v>
      </c>
      <c r="AU1291">
        <v>0</v>
      </c>
      <c r="BA1291">
        <v>2</v>
      </c>
    </row>
    <row r="1292" spans="3:53" ht="12.75" x14ac:dyDescent="0.2">
      <c r="C1292" t="s">
        <v>600</v>
      </c>
      <c r="D1292" t="s">
        <v>614</v>
      </c>
      <c r="E1292">
        <v>10.11</v>
      </c>
      <c r="F1292">
        <v>11.9</v>
      </c>
      <c r="G1292">
        <v>11.49</v>
      </c>
      <c r="H1292">
        <v>2280</v>
      </c>
      <c r="I1292">
        <v>-60.226999999999997</v>
      </c>
      <c r="J1292" t="s">
        <v>76</v>
      </c>
      <c r="K1292">
        <v>83.83</v>
      </c>
      <c r="L1292">
        <v>9.7668249999999972</v>
      </c>
      <c r="M1292">
        <v>3.4215315622016749</v>
      </c>
      <c r="N1292">
        <v>9.6250032258064557</v>
      </c>
      <c r="O1292">
        <v>4.9454193731313012</v>
      </c>
      <c r="P1292">
        <v>1623000</v>
      </c>
      <c r="Q1292">
        <v>3525000</v>
      </c>
      <c r="R1292">
        <v>0.46</v>
      </c>
      <c r="S1292">
        <v>22.137</v>
      </c>
      <c r="T1292">
        <v>7.5830000000000002</v>
      </c>
      <c r="U1292">
        <v>13.91625</v>
      </c>
      <c r="V1292">
        <f t="shared" si="307"/>
        <v>2.2942317873628282</v>
      </c>
      <c r="AC1292">
        <v>10.33</v>
      </c>
      <c r="AD1292">
        <v>9.0500000000000007</v>
      </c>
      <c r="AH1292" s="85">
        <f>IF(AND(M1292&lt;Variables!$G$6,M1292&gt;Variables!$G$5),0,1)</f>
        <v>1</v>
      </c>
      <c r="AI1292" s="85">
        <f t="shared" si="308"/>
        <v>0</v>
      </c>
      <c r="AJ1292" s="85">
        <f>IF(I1292&gt;Variables!$G$7,0,1)</f>
        <v>1</v>
      </c>
      <c r="AK1292" s="85">
        <f>IF(F1292&gt;Variables!$G$8,0,1)</f>
        <v>0</v>
      </c>
      <c r="AL1292" s="85">
        <f>IF(G1292&gt;Variables!$G$9,0,1)</f>
        <v>1</v>
      </c>
      <c r="AM1292" s="85">
        <f>IF(AND(K1292&gt;Variables!$G$10,K1292&lt;Variables!$G$11),0,1)</f>
        <v>1</v>
      </c>
      <c r="AN1292" s="103">
        <f>IF(H1292&lt;Variables!$G$13,1,0)</f>
        <v>1</v>
      </c>
      <c r="AO1292" s="101">
        <f>IF(R1292&lt;Variables!$G$12,0,1)</f>
        <v>0</v>
      </c>
      <c r="AP1292" s="86">
        <f t="shared" si="306"/>
        <v>0</v>
      </c>
      <c r="AR1292">
        <v>1</v>
      </c>
      <c r="AS1292">
        <v>0</v>
      </c>
      <c r="AT1292">
        <v>0</v>
      </c>
      <c r="AU1292">
        <v>0</v>
      </c>
      <c r="BA1292">
        <v>2</v>
      </c>
    </row>
    <row r="1293" spans="3:53" ht="12.75" x14ac:dyDescent="0.2">
      <c r="C1293" t="s">
        <v>600</v>
      </c>
      <c r="D1293" t="s">
        <v>615</v>
      </c>
      <c r="E1293">
        <v>29.61</v>
      </c>
      <c r="F1293">
        <v>9.48</v>
      </c>
      <c r="G1293">
        <v>8.27</v>
      </c>
      <c r="H1293">
        <v>2830</v>
      </c>
      <c r="I1293">
        <v>-34.521000000000001</v>
      </c>
      <c r="J1293" t="s">
        <v>76</v>
      </c>
      <c r="K1293">
        <v>58.41</v>
      </c>
      <c r="L1293">
        <v>29.495795000000001</v>
      </c>
      <c r="M1293">
        <v>0.28582040253533408</v>
      </c>
      <c r="N1293">
        <v>29.083738709677419</v>
      </c>
      <c r="O1293">
        <v>1.7066625968463309</v>
      </c>
      <c r="P1293">
        <v>3735000</v>
      </c>
      <c r="Q1293">
        <v>4143000</v>
      </c>
      <c r="R1293">
        <v>0.9</v>
      </c>
      <c r="S1293">
        <v>22.137</v>
      </c>
      <c r="T1293">
        <v>7.5830000000000002</v>
      </c>
      <c r="U1293">
        <v>13.91625</v>
      </c>
      <c r="V1293">
        <f t="shared" si="307"/>
        <v>2.4397542407316708</v>
      </c>
      <c r="AC1293">
        <v>29.92</v>
      </c>
      <c r="AD1293">
        <v>27.75</v>
      </c>
      <c r="AH1293" s="85">
        <f>IF(AND(M1293&lt;Variables!$G$6,M1293&gt;Variables!$G$5),0,1)</f>
        <v>1</v>
      </c>
      <c r="AI1293" s="85">
        <f t="shared" si="308"/>
        <v>0</v>
      </c>
      <c r="AJ1293" s="85">
        <f>IF(I1293&gt;Variables!$G$7,0,1)</f>
        <v>1</v>
      </c>
      <c r="AK1293" s="85">
        <f>IF(F1293&gt;Variables!$G$8,0,1)</f>
        <v>0</v>
      </c>
      <c r="AL1293" s="85">
        <f>IF(G1293&gt;Variables!$G$9,0,1)</f>
        <v>1</v>
      </c>
      <c r="AM1293" s="85">
        <f>IF(AND(K1293&gt;Variables!$G$10,K1293&lt;Variables!$G$11),0,1)</f>
        <v>0</v>
      </c>
      <c r="AN1293" s="103">
        <f>IF(H1293&lt;Variables!$G$13,1,0)</f>
        <v>0</v>
      </c>
      <c r="AO1293" s="101">
        <f>IF(R1293&lt;Variables!$G$12,0,1)</f>
        <v>0</v>
      </c>
      <c r="AP1293" s="86">
        <f t="shared" si="306"/>
        <v>0</v>
      </c>
      <c r="AR1293">
        <v>0</v>
      </c>
      <c r="AS1293">
        <v>0</v>
      </c>
      <c r="AT1293">
        <v>1</v>
      </c>
      <c r="AU1293">
        <v>0</v>
      </c>
      <c r="BA1293">
        <v>-2.25</v>
      </c>
    </row>
    <row r="1294" spans="3:53" ht="12.75" x14ac:dyDescent="0.2">
      <c r="C1294" t="s">
        <v>600</v>
      </c>
      <c r="D1294" t="s">
        <v>486</v>
      </c>
      <c r="E1294">
        <v>142.5</v>
      </c>
      <c r="F1294">
        <v>8.4</v>
      </c>
      <c r="G1294">
        <v>5.73</v>
      </c>
      <c r="H1294">
        <v>12710</v>
      </c>
      <c r="I1294">
        <v>-21.387</v>
      </c>
      <c r="J1294" t="s">
        <v>76</v>
      </c>
      <c r="K1294">
        <v>67.61</v>
      </c>
      <c r="L1294">
        <v>142.171075</v>
      </c>
      <c r="M1294">
        <v>0.24542615296396139</v>
      </c>
      <c r="N1294">
        <v>140.82579677419349</v>
      </c>
      <c r="O1294">
        <v>1.20304891902939</v>
      </c>
      <c r="P1294">
        <v>249709</v>
      </c>
      <c r="Q1294">
        <v>631509</v>
      </c>
      <c r="R1294">
        <v>0.4</v>
      </c>
      <c r="S1294">
        <v>22.137</v>
      </c>
      <c r="T1294">
        <v>7.5830000000000002</v>
      </c>
      <c r="U1294">
        <v>13.91625</v>
      </c>
      <c r="V1294">
        <f t="shared" si="307"/>
        <v>2.5305767152718648</v>
      </c>
      <c r="AC1294">
        <v>142.7799</v>
      </c>
      <c r="AD1294">
        <v>136.9</v>
      </c>
      <c r="AH1294" s="85">
        <f>IF(AND(M1294&lt;Variables!$G$6,M1294&gt;Variables!$G$5),0,1)</f>
        <v>1</v>
      </c>
      <c r="AI1294" s="85">
        <f t="shared" si="308"/>
        <v>0</v>
      </c>
      <c r="AJ1294" s="85">
        <f>IF(I1294&gt;Variables!$G$7,0,1)</f>
        <v>1</v>
      </c>
      <c r="AK1294" s="85">
        <f>IF(F1294&gt;Variables!$G$8,0,1)</f>
        <v>1</v>
      </c>
      <c r="AL1294" s="85">
        <f>IF(G1294&gt;Variables!$G$9,0,1)</f>
        <v>1</v>
      </c>
      <c r="AM1294" s="85">
        <f>IF(AND(K1294&gt;Variables!$G$10,K1294&lt;Variables!$G$11),0,1)</f>
        <v>0</v>
      </c>
      <c r="AN1294" s="103">
        <f>IF(H1294&lt;Variables!$G$13,1,0)</f>
        <v>0</v>
      </c>
      <c r="AO1294" s="101">
        <f>IF(R1294&lt;Variables!$G$12,0,1)</f>
        <v>0</v>
      </c>
      <c r="AP1294" s="86">
        <f t="shared" si="306"/>
        <v>0</v>
      </c>
      <c r="AR1294">
        <v>0</v>
      </c>
      <c r="AS1294">
        <v>0</v>
      </c>
      <c r="AT1294">
        <v>1</v>
      </c>
      <c r="AU1294">
        <v>0</v>
      </c>
      <c r="BA1294">
        <v>-2.0499999999999998</v>
      </c>
    </row>
    <row r="1295" spans="3:53" ht="12.75" x14ac:dyDescent="0.2">
      <c r="C1295" t="s">
        <v>600</v>
      </c>
      <c r="D1295" t="s">
        <v>429</v>
      </c>
      <c r="E1295">
        <v>15.85</v>
      </c>
      <c r="F1295">
        <v>7.39</v>
      </c>
      <c r="G1295">
        <v>5.81</v>
      </c>
      <c r="H1295">
        <v>2640</v>
      </c>
      <c r="I1295">
        <v>17.18</v>
      </c>
      <c r="J1295" t="s">
        <v>76</v>
      </c>
      <c r="K1295">
        <v>77.010000000000005</v>
      </c>
      <c r="L1295">
        <v>15.55062</v>
      </c>
      <c r="M1295">
        <v>2.338041827271188</v>
      </c>
      <c r="N1295">
        <v>15.48591612903226</v>
      </c>
      <c r="O1295">
        <v>2.7656347057492638</v>
      </c>
      <c r="P1295">
        <v>1759000</v>
      </c>
      <c r="Q1295">
        <v>5101000</v>
      </c>
      <c r="R1295">
        <v>0.34</v>
      </c>
      <c r="S1295">
        <v>22.137</v>
      </c>
      <c r="T1295">
        <v>7.5830000000000002</v>
      </c>
      <c r="U1295">
        <v>13.91625</v>
      </c>
      <c r="V1295">
        <f t="shared" si="307"/>
        <v>2.4036558403196793</v>
      </c>
      <c r="AC1295">
        <v>16.29</v>
      </c>
      <c r="AD1295">
        <v>15.35</v>
      </c>
      <c r="AH1295" s="85">
        <f>IF(AND(M1295&lt;Variables!$G$6,M1295&gt;Variables!$G$5),0,1)</f>
        <v>1</v>
      </c>
      <c r="AI1295" s="85">
        <f t="shared" si="308"/>
        <v>0</v>
      </c>
      <c r="AJ1295" s="85">
        <f>IF(I1295&gt;Variables!$G$7,0,1)</f>
        <v>0</v>
      </c>
      <c r="AK1295" s="85">
        <f>IF(F1295&gt;Variables!$G$8,0,1)</f>
        <v>1</v>
      </c>
      <c r="AL1295" s="85">
        <f>IF(G1295&gt;Variables!$G$9,0,1)</f>
        <v>1</v>
      </c>
      <c r="AM1295" s="85">
        <f>IF(AND(K1295&gt;Variables!$G$10,K1295&lt;Variables!$G$11),0,1)</f>
        <v>1</v>
      </c>
      <c r="AN1295" s="103">
        <f>IF(H1295&lt;Variables!$G$13,1,0)</f>
        <v>0</v>
      </c>
      <c r="AO1295" s="101">
        <f>IF(R1295&lt;Variables!$G$12,0,1)</f>
        <v>0</v>
      </c>
      <c r="AP1295" s="86">
        <f t="shared" si="306"/>
        <v>0</v>
      </c>
      <c r="AR1295">
        <v>0</v>
      </c>
      <c r="AS1295">
        <v>0</v>
      </c>
      <c r="AT1295">
        <v>1</v>
      </c>
      <c r="AU1295">
        <v>0</v>
      </c>
      <c r="BA1295">
        <v>-1.6</v>
      </c>
    </row>
    <row r="1296" spans="3:53" ht="12.75" x14ac:dyDescent="0.2">
      <c r="C1296" t="s">
        <v>600</v>
      </c>
      <c r="D1296" t="s">
        <v>490</v>
      </c>
      <c r="E1296">
        <v>27.58</v>
      </c>
      <c r="F1296">
        <v>6.69</v>
      </c>
      <c r="G1296">
        <v>5.99</v>
      </c>
      <c r="H1296">
        <v>3040</v>
      </c>
      <c r="I1296">
        <v>-27.032</v>
      </c>
      <c r="J1296" t="s">
        <v>78</v>
      </c>
      <c r="K1296">
        <v>73.64</v>
      </c>
      <c r="L1296">
        <v>27.17501428571428</v>
      </c>
      <c r="M1296">
        <v>1.563884051053227</v>
      </c>
      <c r="N1296">
        <v>26.89489285714286</v>
      </c>
      <c r="O1296">
        <v>2.6217138941673812</v>
      </c>
      <c r="P1296">
        <v>25950</v>
      </c>
      <c r="Q1296">
        <v>60414</v>
      </c>
      <c r="R1296">
        <v>0.43</v>
      </c>
      <c r="S1296">
        <v>22.137</v>
      </c>
      <c r="T1296">
        <v>7.5830000000000002</v>
      </c>
      <c r="U1296">
        <v>13.91625</v>
      </c>
      <c r="V1296">
        <f t="shared" si="307"/>
        <v>2.4644794222962139</v>
      </c>
      <c r="AC1296">
        <v>28.43</v>
      </c>
      <c r="AD1296">
        <v>27.04</v>
      </c>
      <c r="AH1296" s="85">
        <f>IF(AND(M1296&lt;Variables!$G$6,M1296&gt;Variables!$G$5),0,1)</f>
        <v>1</v>
      </c>
      <c r="AI1296" s="85">
        <f t="shared" si="308"/>
        <v>0</v>
      </c>
      <c r="AJ1296" s="85">
        <f>IF(I1296&gt;Variables!$G$7,0,1)</f>
        <v>1</v>
      </c>
      <c r="AK1296" s="85">
        <f>IF(F1296&gt;Variables!$G$8,0,1)</f>
        <v>1</v>
      </c>
      <c r="AL1296" s="85">
        <f>IF(G1296&gt;Variables!$G$9,0,1)</f>
        <v>1</v>
      </c>
      <c r="AM1296" s="85">
        <f>IF(AND(K1296&gt;Variables!$G$10,K1296&lt;Variables!$G$11),0,1)</f>
        <v>0</v>
      </c>
      <c r="AN1296" s="103">
        <f>IF(H1296&lt;Variables!$G$13,1,0)</f>
        <v>0</v>
      </c>
      <c r="AO1296" s="101">
        <f>IF(R1296&lt;Variables!$G$12,0,1)</f>
        <v>0</v>
      </c>
      <c r="AP1296" s="86">
        <f t="shared" si="306"/>
        <v>1</v>
      </c>
      <c r="AR1296">
        <v>1</v>
      </c>
      <c r="AS1296">
        <v>0</v>
      </c>
      <c r="AT1296">
        <v>0</v>
      </c>
      <c r="AU1296">
        <v>0</v>
      </c>
      <c r="BA1296">
        <v>2</v>
      </c>
    </row>
    <row r="1297" spans="3:53" ht="12.75" x14ac:dyDescent="0.2">
      <c r="C1297" t="s">
        <v>600</v>
      </c>
      <c r="D1297" t="s">
        <v>96</v>
      </c>
      <c r="E1297">
        <v>24.57</v>
      </c>
      <c r="F1297">
        <v>7.49</v>
      </c>
      <c r="G1297">
        <v>6.65</v>
      </c>
      <c r="H1297">
        <v>42310</v>
      </c>
      <c r="I1297">
        <v>-24.315999999999999</v>
      </c>
      <c r="J1297" t="s">
        <v>78</v>
      </c>
      <c r="K1297">
        <v>72.97</v>
      </c>
      <c r="L1297">
        <v>24.18169</v>
      </c>
      <c r="M1297">
        <v>1.440387334384011</v>
      </c>
      <c r="N1297">
        <v>23.951658064516131</v>
      </c>
      <c r="O1297">
        <v>2.414621709804194</v>
      </c>
      <c r="P1297">
        <v>34361000</v>
      </c>
      <c r="Q1297">
        <v>65872000</v>
      </c>
      <c r="R1297">
        <v>0.52</v>
      </c>
      <c r="S1297">
        <v>22.137</v>
      </c>
      <c r="T1297">
        <v>7.5830000000000002</v>
      </c>
      <c r="U1297">
        <v>13.91625</v>
      </c>
      <c r="V1297">
        <f t="shared" si="307"/>
        <v>2.4719676361655432</v>
      </c>
      <c r="AC1297">
        <v>24.75</v>
      </c>
      <c r="AD1297">
        <v>22.76</v>
      </c>
      <c r="AH1297" s="85">
        <f>IF(AND(M1297&lt;Variables!$G$6,M1297&gt;Variables!$G$5),0,1)</f>
        <v>1</v>
      </c>
      <c r="AI1297" s="85">
        <f t="shared" si="308"/>
        <v>0</v>
      </c>
      <c r="AJ1297" s="85">
        <f>IF(I1297&gt;Variables!$G$7,0,1)</f>
        <v>1</v>
      </c>
      <c r="AK1297" s="85">
        <f>IF(F1297&gt;Variables!$G$8,0,1)</f>
        <v>1</v>
      </c>
      <c r="AL1297" s="85">
        <f>IF(G1297&gt;Variables!$G$9,0,1)</f>
        <v>1</v>
      </c>
      <c r="AM1297" s="85">
        <f>IF(AND(K1297&gt;Variables!$G$10,K1297&lt;Variables!$G$11),0,1)</f>
        <v>0</v>
      </c>
      <c r="AN1297" s="103">
        <f>IF(H1297&lt;Variables!$G$13,1,0)</f>
        <v>0</v>
      </c>
      <c r="AO1297" s="101">
        <f>IF(R1297&lt;Variables!$G$12,0,1)</f>
        <v>0</v>
      </c>
      <c r="AP1297" s="86">
        <f t="shared" si="306"/>
        <v>1</v>
      </c>
      <c r="AR1297">
        <v>0</v>
      </c>
      <c r="AS1297">
        <v>0</v>
      </c>
      <c r="AT1297">
        <v>1</v>
      </c>
      <c r="AU1297">
        <v>0</v>
      </c>
      <c r="BA1297">
        <v>-2.25</v>
      </c>
    </row>
    <row r="1298" spans="3:53" ht="12.75" x14ac:dyDescent="0.2">
      <c r="C1298" t="s">
        <v>616</v>
      </c>
      <c r="D1298" t="s">
        <v>331</v>
      </c>
      <c r="E1298">
        <v>33.32</v>
      </c>
      <c r="F1298">
        <v>29.71</v>
      </c>
      <c r="G1298">
        <v>8.83</v>
      </c>
      <c r="H1298">
        <v>12410</v>
      </c>
      <c r="I1298">
        <v>83.254000000000005</v>
      </c>
      <c r="J1298" t="s">
        <v>78</v>
      </c>
      <c r="K1298">
        <v>62.51</v>
      </c>
      <c r="L1298">
        <v>33.721385000000012</v>
      </c>
      <c r="M1298">
        <v>2.66482233751666</v>
      </c>
      <c r="N1298">
        <v>33.753230555555547</v>
      </c>
      <c r="O1298">
        <v>2.5679599557672161</v>
      </c>
      <c r="P1298">
        <v>181522000</v>
      </c>
      <c r="Q1298">
        <v>97799000</v>
      </c>
      <c r="R1298">
        <v>1.86</v>
      </c>
      <c r="S1298">
        <v>23.370999999999999</v>
      </c>
      <c r="T1298">
        <v>7.9439999999999982</v>
      </c>
      <c r="U1298">
        <v>14.77375</v>
      </c>
      <c r="V1298">
        <f t="shared" si="307"/>
        <v>2.3310411727711076</v>
      </c>
      <c r="AC1298">
        <v>35.85</v>
      </c>
      <c r="AD1298">
        <v>24.17</v>
      </c>
      <c r="AH1298" s="85">
        <f>IF(AND(M1298&lt;Variables!$G$6,M1298&gt;Variables!$G$5),0,1)</f>
        <v>1</v>
      </c>
      <c r="AI1298" s="85">
        <f t="shared" si="308"/>
        <v>1</v>
      </c>
      <c r="AJ1298" s="85">
        <f>IF(I1298&gt;Variables!$G$7,0,1)</f>
        <v>0</v>
      </c>
      <c r="AK1298" s="85">
        <f>IF(F1298&gt;Variables!$G$8,0,1)</f>
        <v>0</v>
      </c>
      <c r="AL1298" s="85">
        <f>IF(G1298&gt;Variables!$G$9,0,1)</f>
        <v>1</v>
      </c>
      <c r="AM1298" s="85">
        <f>IF(AND(K1298&gt;Variables!$G$10,K1298&lt;Variables!$G$11),0,1)</f>
        <v>0</v>
      </c>
      <c r="AN1298" s="103">
        <f>IF(H1298&lt;Variables!$G$13,1,0)</f>
        <v>0</v>
      </c>
      <c r="AO1298" s="101">
        <f>IF(R1298&lt;Variables!$G$12,0,1)</f>
        <v>0</v>
      </c>
      <c r="AP1298" s="86">
        <f t="shared" si="306"/>
        <v>1</v>
      </c>
      <c r="AR1298">
        <v>0</v>
      </c>
      <c r="AS1298">
        <v>0</v>
      </c>
      <c r="AT1298">
        <v>0</v>
      </c>
      <c r="AU1298">
        <v>0</v>
      </c>
      <c r="BA1298">
        <v>0</v>
      </c>
    </row>
    <row r="1299" spans="3:53" ht="12.75" x14ac:dyDescent="0.2">
      <c r="C1299" t="s">
        <v>616</v>
      </c>
      <c r="D1299" t="s">
        <v>610</v>
      </c>
      <c r="E1299">
        <v>27.73</v>
      </c>
      <c r="F1299">
        <v>22.09</v>
      </c>
      <c r="G1299">
        <v>6.36</v>
      </c>
      <c r="H1299">
        <v>196.48</v>
      </c>
      <c r="I1299">
        <v>-4.6870000000000003</v>
      </c>
      <c r="J1299" t="s">
        <v>78</v>
      </c>
      <c r="K1299">
        <v>61.34</v>
      </c>
      <c r="L1299">
        <v>27.683630000000001</v>
      </c>
      <c r="M1299">
        <v>0.88958709533395397</v>
      </c>
      <c r="N1299">
        <v>27.235905555555551</v>
      </c>
      <c r="O1299">
        <v>2.548086543437456</v>
      </c>
      <c r="P1299">
        <v>3800000</v>
      </c>
      <c r="Q1299">
        <v>1650000</v>
      </c>
      <c r="R1299">
        <v>2.2999999999999998</v>
      </c>
      <c r="S1299">
        <v>23.370999999999999</v>
      </c>
      <c r="T1299">
        <v>7.9439999999999982</v>
      </c>
      <c r="U1299">
        <v>14.77375</v>
      </c>
      <c r="V1299">
        <f t="shared" si="307"/>
        <v>2.432219229316098</v>
      </c>
      <c r="AC1299">
        <v>28.25</v>
      </c>
      <c r="AD1299">
        <v>22.3</v>
      </c>
      <c r="AH1299" s="85">
        <f>IF(AND(M1299&lt;Variables!$G$6,M1299&gt;Variables!$G$5),0,1)</f>
        <v>1</v>
      </c>
      <c r="AI1299" s="85">
        <f t="shared" si="308"/>
        <v>0</v>
      </c>
      <c r="AJ1299" s="85">
        <f>IF(I1299&gt;Variables!$G$7,0,1)</f>
        <v>1</v>
      </c>
      <c r="AK1299" s="85">
        <f>IF(F1299&gt;Variables!$G$8,0,1)</f>
        <v>0</v>
      </c>
      <c r="AL1299" s="85">
        <f>IF(G1299&gt;Variables!$G$9,0,1)</f>
        <v>1</v>
      </c>
      <c r="AM1299" s="85">
        <f>IF(AND(K1299&gt;Variables!$G$10,K1299&lt;Variables!$G$11),0,1)</f>
        <v>0</v>
      </c>
      <c r="AN1299" s="103">
        <f>IF(H1299&lt;Variables!$G$13,1,0)</f>
        <v>1</v>
      </c>
      <c r="AO1299" s="101">
        <f>IF(R1299&lt;Variables!$G$12,0,1)</f>
        <v>1</v>
      </c>
      <c r="AP1299" s="86">
        <f t="shared" si="306"/>
        <v>1</v>
      </c>
      <c r="AR1299">
        <v>0</v>
      </c>
      <c r="AS1299">
        <v>0</v>
      </c>
      <c r="AT1299">
        <v>1</v>
      </c>
      <c r="AU1299">
        <v>0</v>
      </c>
      <c r="BA1299">
        <v>-2.25</v>
      </c>
    </row>
    <row r="1300" spans="3:53" ht="12.75" x14ac:dyDescent="0.2">
      <c r="C1300" t="s">
        <v>616</v>
      </c>
      <c r="D1300" t="s">
        <v>601</v>
      </c>
      <c r="E1300">
        <v>14.83</v>
      </c>
      <c r="F1300">
        <v>19.98</v>
      </c>
      <c r="G1300">
        <v>-0.37</v>
      </c>
      <c r="H1300">
        <v>1570</v>
      </c>
      <c r="I1300">
        <v>-42.691000000000003</v>
      </c>
      <c r="J1300" t="s">
        <v>78</v>
      </c>
      <c r="K1300">
        <v>62.52</v>
      </c>
      <c r="L1300">
        <v>14.785145</v>
      </c>
      <c r="M1300">
        <v>0.40483201213109948</v>
      </c>
      <c r="N1300">
        <v>14.792341666666671</v>
      </c>
      <c r="O1300">
        <v>0.35598375510751429</v>
      </c>
      <c r="P1300">
        <v>2760000</v>
      </c>
      <c r="Q1300">
        <v>1220000</v>
      </c>
      <c r="R1300">
        <v>2.2599999999999998</v>
      </c>
      <c r="S1300">
        <v>23.370999999999999</v>
      </c>
      <c r="T1300">
        <v>7.9439999999999982</v>
      </c>
      <c r="U1300">
        <v>14.77375</v>
      </c>
      <c r="V1300">
        <f t="shared" si="307"/>
        <v>2.4715437489496379</v>
      </c>
      <c r="AC1300">
        <v>14.96</v>
      </c>
      <c r="AD1300">
        <v>14.31</v>
      </c>
      <c r="AH1300" s="85">
        <f>IF(AND(M1300&lt;Variables!$G$6,M1300&gt;Variables!$G$5),0,1)</f>
        <v>1</v>
      </c>
      <c r="AI1300" s="85">
        <f t="shared" si="308"/>
        <v>1</v>
      </c>
      <c r="AJ1300" s="85">
        <f>IF(I1300&gt;Variables!$G$7,0,1)</f>
        <v>1</v>
      </c>
      <c r="AK1300" s="85">
        <f>IF(F1300&gt;Variables!$G$8,0,1)</f>
        <v>0</v>
      </c>
      <c r="AL1300" s="85">
        <f>IF(G1300&gt;Variables!$G$9,0,1)</f>
        <v>1</v>
      </c>
      <c r="AM1300" s="85">
        <f>IF(AND(K1300&gt;Variables!$G$10,K1300&lt;Variables!$G$11),0,1)</f>
        <v>0</v>
      </c>
      <c r="AN1300" s="103">
        <f>IF(H1300&lt;Variables!$G$13,1,0)</f>
        <v>1</v>
      </c>
      <c r="AO1300" s="101">
        <f>IF(R1300&lt;Variables!$G$12,0,1)</f>
        <v>1</v>
      </c>
      <c r="AP1300" s="86">
        <f t="shared" si="306"/>
        <v>1</v>
      </c>
      <c r="AR1300">
        <v>0</v>
      </c>
      <c r="AS1300">
        <v>0</v>
      </c>
      <c r="AT1300">
        <v>1</v>
      </c>
      <c r="AU1300">
        <v>0</v>
      </c>
      <c r="BA1300">
        <v>-2.25</v>
      </c>
    </row>
    <row r="1301" spans="3:53" ht="12.75" x14ac:dyDescent="0.2">
      <c r="C1301" t="s">
        <v>616</v>
      </c>
      <c r="D1301" t="s">
        <v>605</v>
      </c>
      <c r="E1301">
        <v>295.8</v>
      </c>
      <c r="F1301">
        <v>11.58</v>
      </c>
      <c r="G1301">
        <v>2.5099999999999998</v>
      </c>
      <c r="H1301">
        <v>41000</v>
      </c>
      <c r="I1301">
        <v>5.5E-2</v>
      </c>
      <c r="J1301" t="s">
        <v>78</v>
      </c>
      <c r="K1301">
        <v>60.98</v>
      </c>
      <c r="L1301">
        <v>293.89148499999999</v>
      </c>
      <c r="M1301">
        <v>0.64939445251366257</v>
      </c>
      <c r="N1301">
        <v>294.60470882352939</v>
      </c>
      <c r="O1301">
        <v>0.40572711184552301</v>
      </c>
      <c r="P1301">
        <v>709359</v>
      </c>
      <c r="Q1301">
        <v>905753</v>
      </c>
      <c r="R1301">
        <v>0.78</v>
      </c>
      <c r="S1301">
        <v>23.370999999999999</v>
      </c>
      <c r="T1301">
        <v>7.9439999999999982</v>
      </c>
      <c r="U1301">
        <v>14.77375</v>
      </c>
      <c r="V1301">
        <f t="shared" si="307"/>
        <v>2.4432760902907678</v>
      </c>
      <c r="AC1301">
        <v>296.84530000000001</v>
      </c>
      <c r="AD1301">
        <v>289.24</v>
      </c>
      <c r="AH1301" s="85">
        <f>IF(AND(M1301&lt;Variables!$G$6,M1301&gt;Variables!$G$5),0,1)</f>
        <v>1</v>
      </c>
      <c r="AI1301" s="85">
        <f t="shared" si="308"/>
        <v>1</v>
      </c>
      <c r="AJ1301" s="85">
        <f>IF(I1301&gt;Variables!$G$7,0,1)</f>
        <v>0</v>
      </c>
      <c r="AK1301" s="85">
        <f>IF(F1301&gt;Variables!$G$8,0,1)</f>
        <v>0</v>
      </c>
      <c r="AL1301" s="85">
        <f>IF(G1301&gt;Variables!$G$9,0,1)</f>
        <v>1</v>
      </c>
      <c r="AM1301" s="85">
        <f>IF(AND(K1301&gt;Variables!$G$10,K1301&lt;Variables!$G$11),0,1)</f>
        <v>0</v>
      </c>
      <c r="AN1301" s="103">
        <f>IF(H1301&lt;Variables!$G$13,1,0)</f>
        <v>0</v>
      </c>
      <c r="AO1301" s="101">
        <f>IF(R1301&lt;Variables!$G$12,0,1)</f>
        <v>0</v>
      </c>
      <c r="AP1301" s="86">
        <f t="shared" si="306"/>
        <v>1</v>
      </c>
      <c r="AR1301">
        <v>0</v>
      </c>
      <c r="AS1301">
        <v>0</v>
      </c>
      <c r="AT1301">
        <v>0</v>
      </c>
      <c r="AU1301">
        <v>1</v>
      </c>
      <c r="BA1301">
        <v>-0.46</v>
      </c>
    </row>
    <row r="1302" spans="3:53" ht="12.75" x14ac:dyDescent="0.2">
      <c r="C1302" t="s">
        <v>616</v>
      </c>
      <c r="D1302" t="s">
        <v>604</v>
      </c>
      <c r="E1302">
        <v>89.44</v>
      </c>
      <c r="F1302">
        <v>11.36</v>
      </c>
      <c r="G1302">
        <v>0.77</v>
      </c>
      <c r="H1302">
        <v>5400</v>
      </c>
      <c r="I1302">
        <v>-3.8919999999999999</v>
      </c>
      <c r="J1302" t="s">
        <v>78</v>
      </c>
      <c r="K1302">
        <v>65.53</v>
      </c>
      <c r="L1302">
        <v>88.696579999999997</v>
      </c>
      <c r="M1302">
        <v>0.83252364409090518</v>
      </c>
      <c r="N1302">
        <v>88.048627777777767</v>
      </c>
      <c r="O1302">
        <v>1.57455290015563</v>
      </c>
      <c r="P1302">
        <v>877621</v>
      </c>
      <c r="Q1302">
        <v>970773</v>
      </c>
      <c r="R1302">
        <v>0.9</v>
      </c>
      <c r="S1302">
        <v>23.370999999999999</v>
      </c>
      <c r="T1302">
        <v>7.9439999999999982</v>
      </c>
      <c r="U1302">
        <v>14.77375</v>
      </c>
      <c r="V1302">
        <f t="shared" si="307"/>
        <v>2.4689059670010272</v>
      </c>
      <c r="AC1302">
        <v>90</v>
      </c>
      <c r="AD1302">
        <v>85.37</v>
      </c>
      <c r="AH1302" s="85">
        <f>IF(AND(M1302&lt;Variables!$G$6,M1302&gt;Variables!$G$5),0,1)</f>
        <v>1</v>
      </c>
      <c r="AI1302" s="85">
        <f t="shared" si="308"/>
        <v>0</v>
      </c>
      <c r="AJ1302" s="85">
        <f>IF(I1302&gt;Variables!$G$7,0,1)</f>
        <v>1</v>
      </c>
      <c r="AK1302" s="85">
        <f>IF(F1302&gt;Variables!$G$8,0,1)</f>
        <v>0</v>
      </c>
      <c r="AL1302" s="85">
        <f>IF(G1302&gt;Variables!$G$9,0,1)</f>
        <v>1</v>
      </c>
      <c r="AM1302" s="85">
        <f>IF(AND(K1302&gt;Variables!$G$10,K1302&lt;Variables!$G$11),0,1)</f>
        <v>0</v>
      </c>
      <c r="AN1302" s="103">
        <f>IF(H1302&lt;Variables!$G$13,1,0)</f>
        <v>0</v>
      </c>
      <c r="AO1302" s="101">
        <f>IF(R1302&lt;Variables!$G$12,0,1)</f>
        <v>0</v>
      </c>
      <c r="AP1302" s="86">
        <f t="shared" si="306"/>
        <v>1</v>
      </c>
      <c r="AR1302">
        <v>0</v>
      </c>
      <c r="AS1302">
        <v>0</v>
      </c>
      <c r="AT1302">
        <v>1</v>
      </c>
      <c r="AU1302">
        <v>0</v>
      </c>
      <c r="BA1302">
        <v>-2.25</v>
      </c>
    </row>
    <row r="1303" spans="3:53" ht="12.75" x14ac:dyDescent="0.2">
      <c r="C1303" t="s">
        <v>616</v>
      </c>
      <c r="D1303" t="s">
        <v>608</v>
      </c>
      <c r="E1303">
        <v>34.28</v>
      </c>
      <c r="F1303">
        <v>9.81</v>
      </c>
      <c r="G1303">
        <v>9.5</v>
      </c>
      <c r="H1303">
        <v>7040</v>
      </c>
      <c r="I1303">
        <v>-46.34</v>
      </c>
      <c r="J1303" t="s">
        <v>78</v>
      </c>
      <c r="K1303">
        <v>62.74</v>
      </c>
      <c r="L1303">
        <v>33.590134999999989</v>
      </c>
      <c r="M1303">
        <v>1.9346900511117711</v>
      </c>
      <c r="N1303">
        <v>33.455833333333338</v>
      </c>
      <c r="O1303">
        <v>2.3438862181482971</v>
      </c>
      <c r="P1303">
        <v>15483000</v>
      </c>
      <c r="Q1303">
        <v>17823000</v>
      </c>
      <c r="R1303">
        <v>0.87</v>
      </c>
      <c r="S1303">
        <v>23.370999999999999</v>
      </c>
      <c r="T1303">
        <v>7.9439999999999982</v>
      </c>
      <c r="U1303">
        <v>14.77375</v>
      </c>
      <c r="V1303">
        <f t="shared" si="307"/>
        <v>2.377501175457732</v>
      </c>
      <c r="AC1303">
        <v>34.5</v>
      </c>
      <c r="AD1303">
        <v>30.73</v>
      </c>
      <c r="AH1303" s="85">
        <f>IF(AND(M1303&lt;Variables!$G$6,M1303&gt;Variables!$G$5),0,1)</f>
        <v>1</v>
      </c>
      <c r="AI1303" s="85">
        <f t="shared" si="308"/>
        <v>0</v>
      </c>
      <c r="AJ1303" s="85">
        <f>IF(I1303&gt;Variables!$G$7,0,1)</f>
        <v>1</v>
      </c>
      <c r="AK1303" s="85">
        <f>IF(F1303&gt;Variables!$G$8,0,1)</f>
        <v>0</v>
      </c>
      <c r="AL1303" s="85">
        <f>IF(G1303&gt;Variables!$G$9,0,1)</f>
        <v>1</v>
      </c>
      <c r="AM1303" s="85">
        <f>IF(AND(K1303&gt;Variables!$G$10,K1303&lt;Variables!$G$11),0,1)</f>
        <v>0</v>
      </c>
      <c r="AN1303" s="103">
        <f>IF(H1303&lt;Variables!$G$13,1,0)</f>
        <v>0</v>
      </c>
      <c r="AO1303" s="101">
        <f>IF(R1303&lt;Variables!$G$12,0,1)</f>
        <v>0</v>
      </c>
      <c r="AP1303" s="86">
        <f t="shared" si="306"/>
        <v>1</v>
      </c>
      <c r="AR1303">
        <v>0</v>
      </c>
      <c r="AS1303">
        <v>0</v>
      </c>
      <c r="AT1303">
        <v>1</v>
      </c>
      <c r="AU1303">
        <v>0</v>
      </c>
      <c r="BA1303">
        <v>-2.25</v>
      </c>
    </row>
    <row r="1304" spans="3:53" ht="12.75" x14ac:dyDescent="0.2">
      <c r="C1304" t="s">
        <v>616</v>
      </c>
      <c r="D1304" t="s">
        <v>322</v>
      </c>
      <c r="E1304">
        <v>35.01</v>
      </c>
      <c r="F1304">
        <v>9.77</v>
      </c>
      <c r="G1304">
        <v>7.8</v>
      </c>
      <c r="H1304">
        <v>6860</v>
      </c>
      <c r="I1304">
        <v>905.90200000000004</v>
      </c>
      <c r="J1304" t="s">
        <v>78</v>
      </c>
      <c r="K1304">
        <v>67.55</v>
      </c>
      <c r="L1304">
        <v>34.799169999999997</v>
      </c>
      <c r="M1304">
        <v>1.238908859033121</v>
      </c>
      <c r="N1304">
        <v>34.363785714285711</v>
      </c>
      <c r="O1304">
        <v>2.5215914594475568</v>
      </c>
      <c r="P1304">
        <v>193880</v>
      </c>
      <c r="Q1304">
        <v>755579</v>
      </c>
      <c r="R1304">
        <v>0.26</v>
      </c>
      <c r="S1304">
        <v>23.370999999999999</v>
      </c>
      <c r="T1304">
        <v>7.9439999999999982</v>
      </c>
      <c r="U1304">
        <v>14.77375</v>
      </c>
      <c r="V1304">
        <f t="shared" si="307"/>
        <v>2.4538130174903605</v>
      </c>
      <c r="AC1304">
        <v>38.307600000000001</v>
      </c>
      <c r="AD1304">
        <v>32.3401</v>
      </c>
      <c r="AH1304" s="85">
        <f>IF(AND(M1304&lt;Variables!$G$6,M1304&gt;Variables!$G$5),0,1)</f>
        <v>1</v>
      </c>
      <c r="AI1304" s="85">
        <f t="shared" si="308"/>
        <v>0</v>
      </c>
      <c r="AJ1304" s="85">
        <f>IF(I1304&gt;Variables!$G$7,0,1)</f>
        <v>0</v>
      </c>
      <c r="AK1304" s="85">
        <f>IF(F1304&gt;Variables!$G$8,0,1)</f>
        <v>0</v>
      </c>
      <c r="AL1304" s="85">
        <f>IF(G1304&gt;Variables!$G$9,0,1)</f>
        <v>1</v>
      </c>
      <c r="AM1304" s="85">
        <f>IF(AND(K1304&gt;Variables!$G$10,K1304&lt;Variables!$G$11),0,1)</f>
        <v>0</v>
      </c>
      <c r="AN1304" s="103">
        <f>IF(H1304&lt;Variables!$G$13,1,0)</f>
        <v>0</v>
      </c>
      <c r="AO1304" s="101">
        <f>IF(R1304&lt;Variables!$G$12,0,1)</f>
        <v>0</v>
      </c>
      <c r="AP1304" s="86">
        <f t="shared" si="306"/>
        <v>1</v>
      </c>
      <c r="AR1304">
        <v>1</v>
      </c>
      <c r="AS1304">
        <v>0</v>
      </c>
      <c r="AT1304">
        <v>0</v>
      </c>
      <c r="AU1304">
        <v>0</v>
      </c>
      <c r="BA1304">
        <v>2</v>
      </c>
    </row>
    <row r="1305" spans="3:53" ht="12.75" x14ac:dyDescent="0.2">
      <c r="C1305" t="s">
        <v>616</v>
      </c>
      <c r="D1305" t="s">
        <v>215</v>
      </c>
      <c r="E1305">
        <v>17.2</v>
      </c>
      <c r="F1305">
        <v>8.84</v>
      </c>
      <c r="G1305">
        <v>7.03</v>
      </c>
      <c r="H1305">
        <v>2590</v>
      </c>
      <c r="I1305">
        <v>-1.4E-2</v>
      </c>
      <c r="J1305" t="s">
        <v>78</v>
      </c>
      <c r="K1305">
        <v>64.650000000000006</v>
      </c>
      <c r="L1305">
        <v>16.915040000000001</v>
      </c>
      <c r="M1305">
        <v>1.684654603240676</v>
      </c>
      <c r="N1305">
        <v>16.723952777777779</v>
      </c>
      <c r="O1305">
        <v>2.8464994403402781</v>
      </c>
      <c r="P1305">
        <v>4825000</v>
      </c>
      <c r="Q1305">
        <v>25802000</v>
      </c>
      <c r="R1305">
        <v>0.19</v>
      </c>
      <c r="S1305">
        <v>23.370999999999999</v>
      </c>
      <c r="T1305">
        <v>7.9439999999999982</v>
      </c>
      <c r="U1305">
        <v>14.77375</v>
      </c>
      <c r="V1305">
        <f t="shared" si="307"/>
        <v>2.403696591776312</v>
      </c>
      <c r="AC1305">
        <v>18.48</v>
      </c>
      <c r="AD1305">
        <v>15.5</v>
      </c>
      <c r="AH1305" s="85">
        <f>IF(AND(M1305&lt;Variables!$G$6,M1305&gt;Variables!$G$5),0,1)</f>
        <v>1</v>
      </c>
      <c r="AI1305" s="85">
        <f t="shared" si="308"/>
        <v>0</v>
      </c>
      <c r="AJ1305" s="85">
        <f>IF(I1305&gt;Variables!$G$7,0,1)</f>
        <v>1</v>
      </c>
      <c r="AK1305" s="85">
        <f>IF(F1305&gt;Variables!$G$8,0,1)</f>
        <v>1</v>
      </c>
      <c r="AL1305" s="85">
        <f>IF(G1305&gt;Variables!$G$9,0,1)</f>
        <v>1</v>
      </c>
      <c r="AM1305" s="85">
        <f>IF(AND(K1305&gt;Variables!$G$10,K1305&lt;Variables!$G$11),0,1)</f>
        <v>0</v>
      </c>
      <c r="AN1305" s="103">
        <f>IF(H1305&lt;Variables!$G$13,1,0)</f>
        <v>0</v>
      </c>
      <c r="AO1305" s="101">
        <f>IF(R1305&lt;Variables!$G$12,0,1)</f>
        <v>0</v>
      </c>
      <c r="AP1305" s="86">
        <f t="shared" si="306"/>
        <v>1</v>
      </c>
      <c r="AR1305">
        <v>1</v>
      </c>
      <c r="AS1305">
        <v>0</v>
      </c>
      <c r="AT1305">
        <v>0</v>
      </c>
      <c r="AU1305">
        <v>0</v>
      </c>
      <c r="BA1305">
        <v>2</v>
      </c>
    </row>
    <row r="1306" spans="3:53" ht="12.75" x14ac:dyDescent="0.2">
      <c r="C1306" t="s">
        <v>616</v>
      </c>
      <c r="D1306" t="s">
        <v>606</v>
      </c>
      <c r="E1306">
        <v>51.18</v>
      </c>
      <c r="F1306">
        <v>8.5299999999999994</v>
      </c>
      <c r="G1306">
        <v>1.47</v>
      </c>
      <c r="H1306">
        <v>2750</v>
      </c>
      <c r="I1306">
        <v>-23.358000000000001</v>
      </c>
      <c r="J1306" t="s">
        <v>78</v>
      </c>
      <c r="K1306">
        <v>59.79</v>
      </c>
      <c r="L1306">
        <v>51.164475000000003</v>
      </c>
      <c r="M1306">
        <v>3.0343319265962929E-2</v>
      </c>
      <c r="N1306">
        <v>50.945097222222223</v>
      </c>
      <c r="O1306">
        <v>0.4610900569158437</v>
      </c>
      <c r="P1306">
        <v>384259</v>
      </c>
      <c r="Q1306">
        <v>660790</v>
      </c>
      <c r="R1306">
        <v>0.57999999999999996</v>
      </c>
      <c r="S1306">
        <v>23.370999999999999</v>
      </c>
      <c r="T1306">
        <v>7.9439999999999982</v>
      </c>
      <c r="U1306">
        <v>14.77375</v>
      </c>
      <c r="V1306">
        <f t="shared" si="307"/>
        <v>2.4667775612549523</v>
      </c>
      <c r="AC1306">
        <v>51.45</v>
      </c>
      <c r="AD1306">
        <v>50.630099999999999</v>
      </c>
      <c r="AH1306" s="85">
        <f>IF(AND(M1306&lt;Variables!$G$6,M1306&gt;Variables!$G$5),0,1)</f>
        <v>1</v>
      </c>
      <c r="AI1306" s="85">
        <f t="shared" si="308"/>
        <v>0</v>
      </c>
      <c r="AJ1306" s="85">
        <f>IF(I1306&gt;Variables!$G$7,0,1)</f>
        <v>1</v>
      </c>
      <c r="AK1306" s="85">
        <f>IF(F1306&gt;Variables!$G$8,0,1)</f>
        <v>1</v>
      </c>
      <c r="AL1306" s="85">
        <f>IF(G1306&gt;Variables!$G$9,0,1)</f>
        <v>1</v>
      </c>
      <c r="AM1306" s="85">
        <f>IF(AND(K1306&gt;Variables!$G$10,K1306&lt;Variables!$G$11),0,1)</f>
        <v>0</v>
      </c>
      <c r="AN1306" s="103">
        <f>IF(H1306&lt;Variables!$G$13,1,0)</f>
        <v>0</v>
      </c>
      <c r="AO1306" s="101">
        <f>IF(R1306&lt;Variables!$G$12,0,1)</f>
        <v>0</v>
      </c>
      <c r="AP1306" s="86">
        <f t="shared" si="306"/>
        <v>1</v>
      </c>
      <c r="AR1306">
        <v>0</v>
      </c>
      <c r="AS1306">
        <v>0</v>
      </c>
      <c r="AT1306">
        <v>0</v>
      </c>
      <c r="AU1306">
        <v>1</v>
      </c>
      <c r="BA1306">
        <v>-0.79</v>
      </c>
    </row>
    <row r="1307" spans="3:53" ht="12.75" x14ac:dyDescent="0.2">
      <c r="C1307" t="s">
        <v>616</v>
      </c>
      <c r="D1307" t="s">
        <v>607</v>
      </c>
      <c r="E1307">
        <v>12.56</v>
      </c>
      <c r="F1307">
        <v>8.5</v>
      </c>
      <c r="G1307">
        <v>2.61</v>
      </c>
      <c r="H1307">
        <v>1920</v>
      </c>
      <c r="I1307">
        <v>-23.687000000000001</v>
      </c>
      <c r="J1307" t="s">
        <v>78</v>
      </c>
      <c r="K1307">
        <v>54.22</v>
      </c>
      <c r="L1307">
        <v>12.621</v>
      </c>
      <c r="M1307">
        <v>-0.40408842405514739</v>
      </c>
      <c r="N1307">
        <v>12.611433333333331</v>
      </c>
      <c r="O1307">
        <v>-0.32853786114715039</v>
      </c>
      <c r="P1307">
        <v>1576000</v>
      </c>
      <c r="Q1307">
        <v>1014000</v>
      </c>
      <c r="R1307">
        <v>1.55</v>
      </c>
      <c r="S1307">
        <v>23.370999999999999</v>
      </c>
      <c r="T1307">
        <v>7.9439999999999982</v>
      </c>
      <c r="U1307">
        <v>14.77375</v>
      </c>
      <c r="V1307">
        <f t="shared" si="307"/>
        <v>2.4261502701212265</v>
      </c>
      <c r="AC1307">
        <v>12.73</v>
      </c>
      <c r="AD1307">
        <v>12.41</v>
      </c>
      <c r="AH1307" s="85">
        <f>IF(AND(M1307&lt;Variables!$G$6,M1307&gt;Variables!$G$5),0,1)</f>
        <v>1</v>
      </c>
      <c r="AI1307" s="85">
        <f t="shared" si="308"/>
        <v>0</v>
      </c>
      <c r="AJ1307" s="85">
        <f>IF(I1307&gt;Variables!$G$7,0,1)</f>
        <v>1</v>
      </c>
      <c r="AK1307" s="85">
        <f>IF(F1307&gt;Variables!$G$8,0,1)</f>
        <v>1</v>
      </c>
      <c r="AL1307" s="85">
        <f>IF(G1307&gt;Variables!$G$9,0,1)</f>
        <v>1</v>
      </c>
      <c r="AM1307" s="85">
        <f>IF(AND(K1307&gt;Variables!$G$10,K1307&lt;Variables!$G$11),0,1)</f>
        <v>0</v>
      </c>
      <c r="AN1307" s="103">
        <f>IF(H1307&lt;Variables!$G$13,1,0)</f>
        <v>1</v>
      </c>
      <c r="AO1307" s="101">
        <f>IF(R1307&lt;Variables!$G$12,0,1)</f>
        <v>0</v>
      </c>
      <c r="AP1307" s="86">
        <f t="shared" si="306"/>
        <v>1</v>
      </c>
      <c r="AR1307">
        <v>0</v>
      </c>
      <c r="AS1307">
        <v>0</v>
      </c>
      <c r="AT1307">
        <v>0</v>
      </c>
      <c r="AU1307">
        <v>1</v>
      </c>
      <c r="BA1307">
        <v>-0.85</v>
      </c>
    </row>
    <row r="1308" spans="3:53" ht="12.75" x14ac:dyDescent="0.2">
      <c r="C1308" t="s">
        <v>616</v>
      </c>
      <c r="D1308" t="s">
        <v>96</v>
      </c>
      <c r="E1308">
        <v>24.44</v>
      </c>
      <c r="F1308">
        <v>8.3800000000000008</v>
      </c>
      <c r="G1308">
        <v>6.39</v>
      </c>
      <c r="H1308">
        <v>42310</v>
      </c>
      <c r="I1308">
        <v>-24.388999999999999</v>
      </c>
      <c r="J1308" t="s">
        <v>78</v>
      </c>
      <c r="K1308">
        <v>64.22</v>
      </c>
      <c r="L1308">
        <v>24.323329999999999</v>
      </c>
      <c r="M1308">
        <v>0.60300131602046392</v>
      </c>
      <c r="N1308">
        <v>24.036422222222221</v>
      </c>
      <c r="O1308">
        <v>1.8038365850343641</v>
      </c>
      <c r="P1308">
        <v>38519000</v>
      </c>
      <c r="Q1308">
        <v>65872000</v>
      </c>
      <c r="R1308">
        <v>0.57999999999999996</v>
      </c>
      <c r="S1308">
        <v>23.370999999999999</v>
      </c>
      <c r="T1308">
        <v>7.9439999999999982</v>
      </c>
      <c r="U1308">
        <v>14.77375</v>
      </c>
      <c r="V1308">
        <f t="shared" si="307"/>
        <v>2.4738774936579819</v>
      </c>
      <c r="AC1308">
        <v>24.75</v>
      </c>
      <c r="AD1308">
        <v>22.76</v>
      </c>
      <c r="AH1308" s="85">
        <f>IF(AND(M1308&lt;Variables!$G$6,M1308&gt;Variables!$G$5),0,1)</f>
        <v>1</v>
      </c>
      <c r="AI1308" s="85">
        <f t="shared" si="308"/>
        <v>0</v>
      </c>
      <c r="AJ1308" s="85">
        <f>IF(I1308&gt;Variables!$G$7,0,1)</f>
        <v>1</v>
      </c>
      <c r="AK1308" s="85">
        <f>IF(F1308&gt;Variables!$G$8,0,1)</f>
        <v>1</v>
      </c>
      <c r="AL1308" s="85">
        <f>IF(G1308&gt;Variables!$G$9,0,1)</f>
        <v>1</v>
      </c>
      <c r="AM1308" s="85">
        <f>IF(AND(K1308&gt;Variables!$G$10,K1308&lt;Variables!$G$11),0,1)</f>
        <v>0</v>
      </c>
      <c r="AN1308" s="103">
        <f>IF(H1308&lt;Variables!$G$13,1,0)</f>
        <v>0</v>
      </c>
      <c r="AO1308" s="101">
        <f>IF(R1308&lt;Variables!$G$12,0,1)</f>
        <v>0</v>
      </c>
      <c r="AP1308" s="86">
        <f t="shared" si="306"/>
        <v>1</v>
      </c>
      <c r="AR1308">
        <v>0</v>
      </c>
      <c r="AS1308">
        <v>0</v>
      </c>
      <c r="AT1308">
        <v>1</v>
      </c>
      <c r="AU1308">
        <v>0</v>
      </c>
      <c r="BA1308">
        <v>-2.25</v>
      </c>
    </row>
    <row r="1309" spans="3:53" ht="12.75" x14ac:dyDescent="0.2">
      <c r="C1309" t="s">
        <v>616</v>
      </c>
      <c r="D1309" t="s">
        <v>603</v>
      </c>
      <c r="E1309">
        <v>11.74</v>
      </c>
      <c r="F1309">
        <v>17.25</v>
      </c>
      <c r="G1309">
        <v>14.14</v>
      </c>
      <c r="H1309">
        <v>5810</v>
      </c>
      <c r="I1309">
        <v>-23.696999999999999</v>
      </c>
      <c r="J1309" t="s">
        <v>78</v>
      </c>
      <c r="K1309">
        <v>78.22</v>
      </c>
      <c r="L1309">
        <v>11.370315</v>
      </c>
      <c r="M1309">
        <v>3.4993313729654849</v>
      </c>
      <c r="N1309">
        <v>11.125291666666669</v>
      </c>
      <c r="O1309">
        <v>5.7787998067466502</v>
      </c>
      <c r="P1309">
        <v>26403000</v>
      </c>
      <c r="Q1309">
        <v>12699000</v>
      </c>
      <c r="R1309">
        <v>2.08</v>
      </c>
      <c r="S1309">
        <v>23.370999999999999</v>
      </c>
      <c r="T1309">
        <v>7.9439999999999982</v>
      </c>
      <c r="U1309">
        <v>14.77375</v>
      </c>
      <c r="V1309">
        <f t="shared" si="307"/>
        <v>2.2831833169782891</v>
      </c>
      <c r="AC1309">
        <v>12.09</v>
      </c>
      <c r="AD1309">
        <v>9.9350000000000005</v>
      </c>
      <c r="AH1309" s="85">
        <f>IF(AND(M1309&lt;Variables!$G$6,M1309&gt;Variables!$G$5),0,1)</f>
        <v>1</v>
      </c>
      <c r="AI1309" s="85">
        <f t="shared" si="308"/>
        <v>0</v>
      </c>
      <c r="AJ1309" s="85">
        <f>IF(I1309&gt;Variables!$G$7,0,1)</f>
        <v>1</v>
      </c>
      <c r="AK1309" s="85">
        <f>IF(F1309&gt;Variables!$G$8,0,1)</f>
        <v>0</v>
      </c>
      <c r="AL1309" s="85">
        <f>IF(G1309&gt;Variables!$G$9,0,1)</f>
        <v>0</v>
      </c>
      <c r="AM1309" s="85">
        <f>IF(AND(K1309&gt;Variables!$G$10,K1309&lt;Variables!$G$11),0,1)</f>
        <v>1</v>
      </c>
      <c r="AN1309" s="103">
        <f>IF(H1309&lt;Variables!$G$13,1,0)</f>
        <v>0</v>
      </c>
      <c r="AO1309" s="101">
        <f>IF(R1309&lt;Variables!$G$12,0,1)</f>
        <v>1</v>
      </c>
      <c r="AP1309" s="86">
        <f t="shared" si="306"/>
        <v>1</v>
      </c>
      <c r="AR1309">
        <v>1</v>
      </c>
      <c r="AS1309">
        <v>0</v>
      </c>
      <c r="AT1309">
        <v>0</v>
      </c>
      <c r="AU1309">
        <v>0</v>
      </c>
      <c r="BA1309">
        <v>2</v>
      </c>
    </row>
    <row r="1310" spans="3:53" ht="12.75" x14ac:dyDescent="0.2">
      <c r="C1310" t="s">
        <v>616</v>
      </c>
      <c r="D1310" t="s">
        <v>609</v>
      </c>
      <c r="E1310">
        <v>95.28</v>
      </c>
      <c r="F1310">
        <v>8.23</v>
      </c>
      <c r="G1310">
        <v>6.8</v>
      </c>
      <c r="H1310">
        <v>6390</v>
      </c>
      <c r="I1310">
        <v>-79.516000000000005</v>
      </c>
      <c r="J1310" t="s">
        <v>78</v>
      </c>
      <c r="K1310">
        <v>62.31</v>
      </c>
      <c r="L1310">
        <v>94.553259999999995</v>
      </c>
      <c r="M1310">
        <v>0.8109080533024442</v>
      </c>
      <c r="N1310">
        <v>93.777294444444451</v>
      </c>
      <c r="O1310">
        <v>1.6450736446331069</v>
      </c>
      <c r="P1310">
        <v>242538</v>
      </c>
      <c r="Q1310">
        <v>913295</v>
      </c>
      <c r="R1310">
        <v>0.27</v>
      </c>
      <c r="S1310">
        <v>23.370999999999999</v>
      </c>
      <c r="T1310">
        <v>7.9439999999999982</v>
      </c>
      <c r="U1310">
        <v>14.77375</v>
      </c>
      <c r="V1310">
        <f t="shared" si="307"/>
        <v>2.4446191713569267</v>
      </c>
      <c r="AC1310">
        <v>97.759900000000002</v>
      </c>
      <c r="AD1310">
        <v>90.45</v>
      </c>
      <c r="AH1310" s="85">
        <f>IF(AND(M1310&lt;Variables!$G$6,M1310&gt;Variables!$G$5),0,1)</f>
        <v>1</v>
      </c>
      <c r="AI1310" s="85">
        <f t="shared" si="308"/>
        <v>0</v>
      </c>
      <c r="AJ1310" s="85">
        <f>IF(I1310&gt;Variables!$G$7,0,1)</f>
        <v>1</v>
      </c>
      <c r="AK1310" s="85">
        <f>IF(F1310&gt;Variables!$G$8,0,1)</f>
        <v>1</v>
      </c>
      <c r="AL1310" s="85">
        <f>IF(G1310&gt;Variables!$G$9,0,1)</f>
        <v>1</v>
      </c>
      <c r="AM1310" s="85">
        <f>IF(AND(K1310&gt;Variables!$G$10,K1310&lt;Variables!$G$11),0,1)</f>
        <v>0</v>
      </c>
      <c r="AN1310" s="103">
        <f>IF(H1310&lt;Variables!$G$13,1,0)</f>
        <v>0</v>
      </c>
      <c r="AO1310" s="101">
        <f>IF(R1310&lt;Variables!$G$12,0,1)</f>
        <v>0</v>
      </c>
      <c r="AP1310" s="86">
        <f t="shared" si="306"/>
        <v>1</v>
      </c>
      <c r="AR1310">
        <v>1</v>
      </c>
      <c r="AS1310">
        <v>0</v>
      </c>
      <c r="AT1310">
        <v>0</v>
      </c>
      <c r="AU1310">
        <v>0</v>
      </c>
      <c r="BA1310">
        <v>2</v>
      </c>
    </row>
    <row r="1311" spans="3:53" ht="12.75" x14ac:dyDescent="0.2">
      <c r="C1311" t="s">
        <v>616</v>
      </c>
      <c r="D1311" t="s">
        <v>79</v>
      </c>
      <c r="E1311">
        <v>85.18</v>
      </c>
      <c r="F1311">
        <v>6.68</v>
      </c>
      <c r="G1311">
        <v>6.19</v>
      </c>
      <c r="H1311">
        <v>4940</v>
      </c>
      <c r="I1311">
        <v>-19.638000000000002</v>
      </c>
      <c r="J1311" t="s">
        <v>78</v>
      </c>
      <c r="K1311">
        <v>72.209999999999994</v>
      </c>
      <c r="L1311">
        <v>84.265500000000003</v>
      </c>
      <c r="M1311">
        <v>0.81231346161833706</v>
      </c>
      <c r="N1311">
        <v>83.335685714285702</v>
      </c>
      <c r="O1311">
        <v>1.937122460657414</v>
      </c>
      <c r="P1311">
        <v>159827</v>
      </c>
      <c r="Q1311">
        <v>972769</v>
      </c>
      <c r="R1311">
        <v>0.16</v>
      </c>
      <c r="S1311">
        <v>23.370999999999999</v>
      </c>
      <c r="T1311">
        <v>7.9439999999999982</v>
      </c>
      <c r="U1311">
        <v>14.77375</v>
      </c>
      <c r="V1311">
        <f t="shared" si="307"/>
        <v>2.5238716500323384</v>
      </c>
      <c r="AC1311">
        <v>86</v>
      </c>
      <c r="AD1311">
        <v>77.930000000000007</v>
      </c>
      <c r="AH1311" s="85">
        <f>IF(AND(M1311&lt;Variables!$G$6,M1311&gt;Variables!$G$5),0,1)</f>
        <v>1</v>
      </c>
      <c r="AI1311" s="85">
        <f t="shared" si="308"/>
        <v>0</v>
      </c>
      <c r="AJ1311" s="85">
        <f>IF(I1311&gt;Variables!$G$7,0,1)</f>
        <v>1</v>
      </c>
      <c r="AK1311" s="85">
        <f>IF(F1311&gt;Variables!$G$8,0,1)</f>
        <v>1</v>
      </c>
      <c r="AL1311" s="85">
        <f>IF(G1311&gt;Variables!$G$9,0,1)</f>
        <v>1</v>
      </c>
      <c r="AM1311" s="85">
        <f>IF(AND(K1311&gt;Variables!$G$10,K1311&lt;Variables!$G$11),0,1)</f>
        <v>0</v>
      </c>
      <c r="AN1311" s="103">
        <f>IF(H1311&lt;Variables!$G$13,1,0)</f>
        <v>0</v>
      </c>
      <c r="AO1311" s="101">
        <f>IF(R1311&lt;Variables!$G$12,0,1)</f>
        <v>0</v>
      </c>
      <c r="AP1311" s="86">
        <f t="shared" si="306"/>
        <v>1</v>
      </c>
      <c r="AR1311">
        <v>0</v>
      </c>
      <c r="AS1311">
        <v>0</v>
      </c>
      <c r="AT1311">
        <v>1</v>
      </c>
      <c r="AU1311">
        <v>0</v>
      </c>
      <c r="BA1311">
        <v>-1.64</v>
      </c>
    </row>
    <row r="1312" spans="3:53" ht="12.75" x14ac:dyDescent="0.2">
      <c r="C1312" t="s">
        <v>616</v>
      </c>
      <c r="D1312" t="s">
        <v>447</v>
      </c>
      <c r="E1312">
        <v>18.32</v>
      </c>
      <c r="F1312">
        <v>6.46</v>
      </c>
      <c r="G1312">
        <v>6.47</v>
      </c>
      <c r="H1312">
        <v>7540</v>
      </c>
      <c r="I1312">
        <v>-59.701999999999998</v>
      </c>
      <c r="J1312" t="s">
        <v>78</v>
      </c>
      <c r="K1312">
        <v>72.39</v>
      </c>
      <c r="L1312">
        <v>17.802389999999999</v>
      </c>
      <c r="M1312">
        <v>2.6261080675122881</v>
      </c>
      <c r="N1312">
        <v>17.642136111111121</v>
      </c>
      <c r="O1312">
        <v>3.5583213106122291</v>
      </c>
      <c r="P1312">
        <v>7963000</v>
      </c>
      <c r="Q1312">
        <v>22358000</v>
      </c>
      <c r="R1312">
        <v>0.36</v>
      </c>
      <c r="S1312">
        <v>23.370999999999999</v>
      </c>
      <c r="T1312">
        <v>7.9439999999999982</v>
      </c>
      <c r="U1312">
        <v>14.77375</v>
      </c>
      <c r="V1312">
        <f t="shared" si="307"/>
        <v>2.3608713500286194</v>
      </c>
      <c r="AC1312">
        <v>18.739999999999998</v>
      </c>
      <c r="AD1312">
        <v>16.670000000000002</v>
      </c>
      <c r="AH1312" s="85">
        <f>IF(AND(M1312&lt;Variables!$G$6,M1312&gt;Variables!$G$5),0,1)</f>
        <v>1</v>
      </c>
      <c r="AI1312" s="85">
        <f t="shared" si="308"/>
        <v>0</v>
      </c>
      <c r="AJ1312" s="85">
        <f>IF(I1312&gt;Variables!$G$7,0,1)</f>
        <v>1</v>
      </c>
      <c r="AK1312" s="85">
        <f>IF(F1312&gt;Variables!$G$8,0,1)</f>
        <v>1</v>
      </c>
      <c r="AL1312" s="85">
        <f>IF(G1312&gt;Variables!$G$9,0,1)</f>
        <v>1</v>
      </c>
      <c r="AM1312" s="85">
        <f>IF(AND(K1312&gt;Variables!$G$10,K1312&lt;Variables!$G$11),0,1)</f>
        <v>0</v>
      </c>
      <c r="AN1312" s="103">
        <f>IF(H1312&lt;Variables!$G$13,1,0)</f>
        <v>0</v>
      </c>
      <c r="AO1312" s="101">
        <f>IF(R1312&lt;Variables!$G$12,0,1)</f>
        <v>0</v>
      </c>
      <c r="AP1312" s="86">
        <f t="shared" si="306"/>
        <v>1</v>
      </c>
      <c r="AR1312">
        <v>1</v>
      </c>
      <c r="AS1312">
        <v>0</v>
      </c>
      <c r="AT1312">
        <v>0</v>
      </c>
      <c r="AU1312">
        <v>0</v>
      </c>
      <c r="BA1312">
        <v>2</v>
      </c>
    </row>
    <row r="1313" spans="3:53" ht="12.75" x14ac:dyDescent="0.2">
      <c r="C1313" t="s">
        <v>616</v>
      </c>
      <c r="D1313" t="s">
        <v>509</v>
      </c>
      <c r="E1313">
        <v>6.19</v>
      </c>
      <c r="F1313">
        <v>55.16</v>
      </c>
      <c r="G1313">
        <v>1.97</v>
      </c>
      <c r="H1313">
        <v>208.76</v>
      </c>
      <c r="I1313">
        <v>46.478999999999999</v>
      </c>
      <c r="J1313" t="s">
        <v>76</v>
      </c>
      <c r="K1313">
        <v>62.13</v>
      </c>
      <c r="L1313">
        <v>6.1869249999999996</v>
      </c>
      <c r="M1313">
        <v>0.20648383486141389</v>
      </c>
      <c r="N1313">
        <v>6.1326027777777767</v>
      </c>
      <c r="O1313">
        <v>1.094106770869917</v>
      </c>
      <c r="P1313">
        <v>58490000</v>
      </c>
      <c r="Q1313">
        <v>12510000</v>
      </c>
      <c r="R1313">
        <v>4.68</v>
      </c>
      <c r="S1313">
        <v>23.370999999999999</v>
      </c>
      <c r="T1313">
        <v>7.9439999999999982</v>
      </c>
      <c r="U1313">
        <v>14.77375</v>
      </c>
      <c r="V1313">
        <f t="shared" si="307"/>
        <v>2.4800647942216858</v>
      </c>
      <c r="AC1313">
        <v>8.3800000000000008</v>
      </c>
      <c r="AD1313">
        <v>5.63</v>
      </c>
      <c r="AH1313" s="85">
        <f>IF(AND(M1313&lt;Variables!$G$6,M1313&gt;Variables!$G$5),0,1)</f>
        <v>1</v>
      </c>
      <c r="AI1313" s="85">
        <f t="shared" si="308"/>
        <v>0</v>
      </c>
      <c r="AJ1313" s="85">
        <f>IF(I1313&gt;Variables!$G$7,0,1)</f>
        <v>0</v>
      </c>
      <c r="AK1313" s="85">
        <f>IF(F1313&gt;Variables!$G$8,0,1)</f>
        <v>0</v>
      </c>
      <c r="AL1313" s="85">
        <f>IF(G1313&gt;Variables!$G$9,0,1)</f>
        <v>1</v>
      </c>
      <c r="AM1313" s="85">
        <f>IF(AND(K1313&gt;Variables!$G$10,K1313&lt;Variables!$G$11),0,1)</f>
        <v>0</v>
      </c>
      <c r="AN1313" s="103">
        <f>IF(H1313&lt;Variables!$G$13,1,0)</f>
        <v>1</v>
      </c>
      <c r="AO1313" s="101">
        <f>IF(R1313&lt;Variables!$G$12,0,1)</f>
        <v>1</v>
      </c>
      <c r="AP1313" s="86">
        <f t="shared" si="306"/>
        <v>0</v>
      </c>
      <c r="AR1313">
        <v>1</v>
      </c>
      <c r="AS1313">
        <v>0</v>
      </c>
      <c r="AT1313">
        <v>0</v>
      </c>
      <c r="AU1313">
        <v>0</v>
      </c>
      <c r="BA1313">
        <v>2</v>
      </c>
    </row>
    <row r="1314" spans="3:53" ht="12.75" x14ac:dyDescent="0.2">
      <c r="C1314" t="s">
        <v>616</v>
      </c>
      <c r="D1314" t="s">
        <v>216</v>
      </c>
      <c r="E1314">
        <v>0.71</v>
      </c>
      <c r="F1314">
        <v>24.36</v>
      </c>
      <c r="G1314">
        <v>8.68</v>
      </c>
      <c r="H1314">
        <v>368.21</v>
      </c>
      <c r="I1314">
        <v>-64.537000000000006</v>
      </c>
      <c r="J1314" t="s">
        <v>76</v>
      </c>
      <c r="K1314">
        <v>72.14</v>
      </c>
      <c r="L1314">
        <v>0.69223904999999997</v>
      </c>
      <c r="M1314">
        <v>4.7181605833996256</v>
      </c>
      <c r="N1314">
        <v>0.68253983333333335</v>
      </c>
      <c r="O1314">
        <v>6.2062556055946887</v>
      </c>
      <c r="P1314">
        <v>87230000</v>
      </c>
      <c r="Q1314">
        <v>93280000</v>
      </c>
      <c r="R1314">
        <v>0.94</v>
      </c>
      <c r="S1314">
        <v>23.370999999999999</v>
      </c>
      <c r="T1314">
        <v>7.9439999999999982</v>
      </c>
      <c r="U1314">
        <v>14.77375</v>
      </c>
      <c r="V1314">
        <f t="shared" si="307"/>
        <v>2.1720175273176512</v>
      </c>
      <c r="AC1314">
        <v>0.74199999999999999</v>
      </c>
      <c r="AD1314">
        <v>0.60509999999999997</v>
      </c>
      <c r="AH1314" s="85">
        <f>IF(AND(M1314&lt;Variables!$G$6,M1314&gt;Variables!$G$5),0,1)</f>
        <v>1</v>
      </c>
      <c r="AI1314" s="85">
        <f t="shared" si="308"/>
        <v>0</v>
      </c>
      <c r="AJ1314" s="85">
        <f>IF(I1314&gt;Variables!$G$7,0,1)</f>
        <v>1</v>
      </c>
      <c r="AK1314" s="85">
        <f>IF(F1314&gt;Variables!$G$8,0,1)</f>
        <v>0</v>
      </c>
      <c r="AL1314" s="85">
        <f>IF(G1314&gt;Variables!$G$9,0,1)</f>
        <v>1</v>
      </c>
      <c r="AM1314" s="85">
        <f>IF(AND(K1314&gt;Variables!$G$10,K1314&lt;Variables!$G$11),0,1)</f>
        <v>0</v>
      </c>
      <c r="AN1314" s="103">
        <f>IF(H1314&lt;Variables!$G$13,1,0)</f>
        <v>1</v>
      </c>
      <c r="AO1314" s="101">
        <f>IF(R1314&lt;Variables!$G$12,0,1)</f>
        <v>0</v>
      </c>
      <c r="AP1314" s="86">
        <f t="shared" si="306"/>
        <v>0</v>
      </c>
      <c r="AR1314">
        <v>1</v>
      </c>
      <c r="AS1314">
        <v>0</v>
      </c>
      <c r="AT1314">
        <v>0</v>
      </c>
      <c r="AU1314">
        <v>0</v>
      </c>
      <c r="BA1314">
        <v>2</v>
      </c>
    </row>
    <row r="1315" spans="3:53" ht="12.75" x14ac:dyDescent="0.2">
      <c r="C1315" t="s">
        <v>616</v>
      </c>
      <c r="D1315" t="s">
        <v>613</v>
      </c>
      <c r="E1315">
        <v>25.14</v>
      </c>
      <c r="F1315">
        <v>19.510000000000002</v>
      </c>
      <c r="G1315">
        <v>0.76</v>
      </c>
      <c r="H1315">
        <v>42.23</v>
      </c>
      <c r="I1315">
        <v>38.365000000000002</v>
      </c>
      <c r="J1315" t="s">
        <v>76</v>
      </c>
      <c r="K1315">
        <v>74.41</v>
      </c>
      <c r="L1315">
        <v>24.605376923076921</v>
      </c>
      <c r="M1315">
        <v>2.172789624781835</v>
      </c>
      <c r="N1315">
        <v>24.790886363636371</v>
      </c>
      <c r="O1315">
        <v>1.4082337809257111</v>
      </c>
      <c r="P1315">
        <v>39870</v>
      </c>
      <c r="Q1315">
        <v>1830</v>
      </c>
      <c r="R1315">
        <v>21.79</v>
      </c>
      <c r="S1315">
        <v>23.370999999999999</v>
      </c>
      <c r="T1315">
        <v>7.9439999999999982</v>
      </c>
      <c r="U1315">
        <v>14.77375</v>
      </c>
      <c r="V1315">
        <f t="shared" si="307"/>
        <v>2.4102219185438822</v>
      </c>
      <c r="AC1315">
        <v>25.71</v>
      </c>
      <c r="AD1315">
        <v>24.555</v>
      </c>
      <c r="AH1315" s="85">
        <f>IF(AND(M1315&lt;Variables!$G$6,M1315&gt;Variables!$G$5),0,1)</f>
        <v>1</v>
      </c>
      <c r="AI1315" s="85">
        <f t="shared" si="308"/>
        <v>1</v>
      </c>
      <c r="AJ1315" s="85">
        <f>IF(I1315&gt;Variables!$G$7,0,1)</f>
        <v>0</v>
      </c>
      <c r="AK1315" s="85">
        <f>IF(F1315&gt;Variables!$G$8,0,1)</f>
        <v>0</v>
      </c>
      <c r="AL1315" s="85">
        <f>IF(G1315&gt;Variables!$G$9,0,1)</f>
        <v>1</v>
      </c>
      <c r="AM1315" s="85">
        <f>IF(AND(K1315&gt;Variables!$G$10,K1315&lt;Variables!$G$11),0,1)</f>
        <v>0</v>
      </c>
      <c r="AN1315" s="103">
        <f>IF(H1315&lt;Variables!$G$13,1,0)</f>
        <v>1</v>
      </c>
      <c r="AO1315" s="101">
        <f>IF(R1315&lt;Variables!$G$12,0,1)</f>
        <v>1</v>
      </c>
      <c r="AP1315" s="86">
        <f t="shared" si="306"/>
        <v>0</v>
      </c>
      <c r="AR1315">
        <v>0</v>
      </c>
      <c r="AS1315">
        <v>0</v>
      </c>
      <c r="AT1315">
        <v>1</v>
      </c>
      <c r="AU1315">
        <v>0</v>
      </c>
      <c r="BA1315">
        <v>-2.25</v>
      </c>
    </row>
    <row r="1316" spans="3:53" ht="12.75" x14ac:dyDescent="0.2">
      <c r="C1316" t="s">
        <v>616</v>
      </c>
      <c r="D1316" t="s">
        <v>614</v>
      </c>
      <c r="E1316">
        <v>9.9700000000000006</v>
      </c>
      <c r="F1316">
        <v>13.58</v>
      </c>
      <c r="G1316">
        <v>10.71</v>
      </c>
      <c r="H1316">
        <v>2280</v>
      </c>
      <c r="I1316">
        <v>-60.395000000000003</v>
      </c>
      <c r="J1316" t="s">
        <v>76</v>
      </c>
      <c r="K1316">
        <v>69.33</v>
      </c>
      <c r="L1316">
        <v>9.8788049999999998</v>
      </c>
      <c r="M1316">
        <v>1.530498881190584</v>
      </c>
      <c r="N1316">
        <v>9.6927722222222243</v>
      </c>
      <c r="O1316">
        <v>3.4791674667091281</v>
      </c>
      <c r="P1316">
        <v>2006000</v>
      </c>
      <c r="Q1316">
        <v>3525000</v>
      </c>
      <c r="R1316">
        <v>0.56999999999999995</v>
      </c>
      <c r="S1316">
        <v>23.370999999999999</v>
      </c>
      <c r="T1316">
        <v>7.9439999999999982</v>
      </c>
      <c r="U1316">
        <v>14.77375</v>
      </c>
      <c r="V1316">
        <f t="shared" si="307"/>
        <v>2.4420256678266252</v>
      </c>
      <c r="AC1316">
        <v>10.149800000000001</v>
      </c>
      <c r="AD1316">
        <v>9.0500000000000007</v>
      </c>
      <c r="AH1316" s="85">
        <f>IF(AND(M1316&lt;Variables!$G$6,M1316&gt;Variables!$G$5),0,1)</f>
        <v>1</v>
      </c>
      <c r="AI1316" s="85">
        <f t="shared" si="308"/>
        <v>0</v>
      </c>
      <c r="AJ1316" s="85">
        <f>IF(I1316&gt;Variables!$G$7,0,1)</f>
        <v>1</v>
      </c>
      <c r="AK1316" s="85">
        <f>IF(F1316&gt;Variables!$G$8,0,1)</f>
        <v>0</v>
      </c>
      <c r="AL1316" s="85">
        <f>IF(G1316&gt;Variables!$G$9,0,1)</f>
        <v>1</v>
      </c>
      <c r="AM1316" s="85">
        <f>IF(AND(K1316&gt;Variables!$G$10,K1316&lt;Variables!$G$11),0,1)</f>
        <v>0</v>
      </c>
      <c r="AN1316" s="103">
        <f>IF(H1316&lt;Variables!$G$13,1,0)</f>
        <v>1</v>
      </c>
      <c r="AO1316" s="101">
        <f>IF(R1316&lt;Variables!$G$12,0,1)</f>
        <v>0</v>
      </c>
      <c r="AP1316" s="86">
        <f t="shared" si="306"/>
        <v>0</v>
      </c>
      <c r="AR1316">
        <v>0</v>
      </c>
      <c r="AS1316">
        <v>0</v>
      </c>
      <c r="AT1316">
        <v>1</v>
      </c>
      <c r="AU1316">
        <v>0</v>
      </c>
      <c r="BA1316">
        <v>-2.25</v>
      </c>
    </row>
    <row r="1317" spans="3:53" ht="12.75" x14ac:dyDescent="0.2">
      <c r="C1317" t="s">
        <v>616</v>
      </c>
      <c r="D1317" t="s">
        <v>615</v>
      </c>
      <c r="E1317">
        <v>29.86</v>
      </c>
      <c r="F1317">
        <v>10.48</v>
      </c>
      <c r="G1317">
        <v>9.3000000000000007</v>
      </c>
      <c r="H1317">
        <v>2830</v>
      </c>
      <c r="I1317">
        <v>-34.067999999999998</v>
      </c>
      <c r="J1317" t="s">
        <v>76</v>
      </c>
      <c r="K1317">
        <v>62.38</v>
      </c>
      <c r="L1317">
        <v>29.704540000000001</v>
      </c>
      <c r="M1317">
        <v>0.52335434246750812</v>
      </c>
      <c r="N1317">
        <v>29.174269444444441</v>
      </c>
      <c r="O1317">
        <v>2.3504635029897418</v>
      </c>
      <c r="P1317">
        <v>3971000</v>
      </c>
      <c r="Q1317">
        <v>4143000</v>
      </c>
      <c r="R1317">
        <v>0.96</v>
      </c>
      <c r="S1317">
        <v>23.370999999999999</v>
      </c>
      <c r="T1317">
        <v>7.9439999999999982</v>
      </c>
      <c r="U1317">
        <v>14.77375</v>
      </c>
      <c r="V1317">
        <f t="shared" si="307"/>
        <v>2.4629378690136936</v>
      </c>
      <c r="AC1317">
        <v>29.92</v>
      </c>
      <c r="AD1317">
        <v>27.75</v>
      </c>
      <c r="AH1317" s="85">
        <f>IF(AND(M1317&lt;Variables!$G$6,M1317&gt;Variables!$G$5),0,1)</f>
        <v>1</v>
      </c>
      <c r="AI1317" s="85">
        <f t="shared" si="308"/>
        <v>0</v>
      </c>
      <c r="AJ1317" s="85">
        <f>IF(I1317&gt;Variables!$G$7,0,1)</f>
        <v>1</v>
      </c>
      <c r="AK1317" s="85">
        <f>IF(F1317&gt;Variables!$G$8,0,1)</f>
        <v>0</v>
      </c>
      <c r="AL1317" s="85">
        <f>IF(G1317&gt;Variables!$G$9,0,1)</f>
        <v>1</v>
      </c>
      <c r="AM1317" s="85">
        <f>IF(AND(K1317&gt;Variables!$G$10,K1317&lt;Variables!$G$11),0,1)</f>
        <v>0</v>
      </c>
      <c r="AN1317" s="103">
        <f>IF(H1317&lt;Variables!$G$13,1,0)</f>
        <v>0</v>
      </c>
      <c r="AO1317" s="101">
        <f>IF(R1317&lt;Variables!$G$12,0,1)</f>
        <v>0</v>
      </c>
      <c r="AP1317" s="86">
        <f t="shared" si="306"/>
        <v>0</v>
      </c>
      <c r="AR1317">
        <v>0</v>
      </c>
      <c r="AS1317">
        <v>0</v>
      </c>
      <c r="AT1317">
        <v>1</v>
      </c>
      <c r="AU1317">
        <v>0</v>
      </c>
      <c r="BA1317">
        <v>-2.25</v>
      </c>
    </row>
    <row r="1318" spans="3:53" ht="12.75" x14ac:dyDescent="0.2">
      <c r="C1318" t="s">
        <v>616</v>
      </c>
      <c r="D1318" t="s">
        <v>486</v>
      </c>
      <c r="E1318">
        <v>142.75</v>
      </c>
      <c r="F1318">
        <v>8.43</v>
      </c>
      <c r="G1318">
        <v>5.9</v>
      </c>
      <c r="H1318">
        <v>12710</v>
      </c>
      <c r="I1318">
        <v>-21.335000000000001</v>
      </c>
      <c r="J1318" t="s">
        <v>76</v>
      </c>
      <c r="K1318">
        <v>67.56</v>
      </c>
      <c r="L1318">
        <v>142.15617</v>
      </c>
      <c r="M1318">
        <v>0.41773072530020822</v>
      </c>
      <c r="N1318">
        <v>141.07415555555559</v>
      </c>
      <c r="O1318">
        <v>1.1879174026205339</v>
      </c>
      <c r="P1318">
        <v>262647</v>
      </c>
      <c r="Q1318">
        <v>631509</v>
      </c>
      <c r="R1318">
        <v>0.42</v>
      </c>
      <c r="S1318">
        <v>23.370999999999999</v>
      </c>
      <c r="T1318">
        <v>7.9439999999999982</v>
      </c>
      <c r="U1318">
        <v>14.77375</v>
      </c>
      <c r="V1318">
        <f t="shared" si="307"/>
        <v>2.5168761059054421</v>
      </c>
      <c r="AC1318">
        <v>142.75</v>
      </c>
      <c r="AD1318">
        <v>136.9</v>
      </c>
      <c r="AH1318" s="85">
        <f>IF(AND(M1318&lt;Variables!$G$6,M1318&gt;Variables!$G$5),0,1)</f>
        <v>1</v>
      </c>
      <c r="AI1318" s="85">
        <f t="shared" si="308"/>
        <v>0</v>
      </c>
      <c r="AJ1318" s="85">
        <f>IF(I1318&gt;Variables!$G$7,0,1)</f>
        <v>1</v>
      </c>
      <c r="AK1318" s="85">
        <f>IF(F1318&gt;Variables!$G$8,0,1)</f>
        <v>1</v>
      </c>
      <c r="AL1318" s="85">
        <f>IF(G1318&gt;Variables!$G$9,0,1)</f>
        <v>1</v>
      </c>
      <c r="AM1318" s="85">
        <f>IF(AND(K1318&gt;Variables!$G$10,K1318&lt;Variables!$G$11),0,1)</f>
        <v>0</v>
      </c>
      <c r="AN1318" s="103">
        <f>IF(H1318&lt;Variables!$G$13,1,0)</f>
        <v>0</v>
      </c>
      <c r="AO1318" s="101">
        <f>IF(R1318&lt;Variables!$G$12,0,1)</f>
        <v>0</v>
      </c>
      <c r="AP1318" s="86">
        <f t="shared" si="306"/>
        <v>0</v>
      </c>
      <c r="AR1318">
        <v>0</v>
      </c>
      <c r="AS1318">
        <v>0</v>
      </c>
      <c r="AT1318">
        <v>1</v>
      </c>
      <c r="AU1318">
        <v>0</v>
      </c>
      <c r="BA1318">
        <v>-2.12</v>
      </c>
    </row>
    <row r="1319" spans="3:53" ht="12.75" x14ac:dyDescent="0.2">
      <c r="C1319" t="s">
        <v>616</v>
      </c>
      <c r="D1319" t="s">
        <v>612</v>
      </c>
      <c r="E1319">
        <v>65.3</v>
      </c>
      <c r="F1319">
        <v>7.12</v>
      </c>
      <c r="G1319">
        <v>3.28</v>
      </c>
      <c r="H1319">
        <v>5320</v>
      </c>
      <c r="I1319">
        <v>159.40799999999999</v>
      </c>
      <c r="J1319" t="s">
        <v>78</v>
      </c>
      <c r="K1319">
        <v>64.44</v>
      </c>
      <c r="L1319">
        <v>64.839054999999988</v>
      </c>
      <c r="M1319">
        <v>0.52583277162200959</v>
      </c>
      <c r="N1319">
        <v>64.089244444444432</v>
      </c>
      <c r="O1319">
        <v>1.7019323055073501</v>
      </c>
      <c r="P1319">
        <v>309362</v>
      </c>
      <c r="Q1319">
        <v>950601</v>
      </c>
      <c r="R1319">
        <v>0.33</v>
      </c>
      <c r="S1319">
        <v>23.370999999999999</v>
      </c>
      <c r="T1319">
        <v>7.9439999999999982</v>
      </c>
      <c r="U1319">
        <v>14.77375</v>
      </c>
      <c r="V1319">
        <f t="shared" si="307"/>
        <v>2.4809980910960512</v>
      </c>
      <c r="AC1319">
        <v>65.45</v>
      </c>
      <c r="AD1319">
        <v>63.27</v>
      </c>
      <c r="AH1319" s="85">
        <f>IF(AND(M1319&lt;Variables!$G$6,M1319&gt;Variables!$G$5),0,1)</f>
        <v>1</v>
      </c>
      <c r="AI1319" s="85">
        <f t="shared" si="308"/>
        <v>0</v>
      </c>
      <c r="AJ1319" s="85">
        <f>IF(I1319&gt;Variables!$G$7,0,1)</f>
        <v>0</v>
      </c>
      <c r="AK1319" s="85">
        <f>IF(F1319&gt;Variables!$G$8,0,1)</f>
        <v>1</v>
      </c>
      <c r="AL1319" s="85">
        <f>IF(G1319&gt;Variables!$G$9,0,1)</f>
        <v>1</v>
      </c>
      <c r="AM1319" s="85">
        <f>IF(AND(K1319&gt;Variables!$G$10,K1319&lt;Variables!$G$11),0,1)</f>
        <v>0</v>
      </c>
      <c r="AN1319" s="103">
        <f>IF(H1319&lt;Variables!$G$13,1,0)</f>
        <v>0</v>
      </c>
      <c r="AO1319" s="101">
        <f>IF(R1319&lt;Variables!$G$12,0,1)</f>
        <v>0</v>
      </c>
      <c r="AP1319" s="86">
        <f t="shared" si="306"/>
        <v>1</v>
      </c>
      <c r="AR1319">
        <v>0</v>
      </c>
      <c r="AS1319">
        <v>0</v>
      </c>
      <c r="AT1319">
        <v>1</v>
      </c>
      <c r="AU1319">
        <v>0</v>
      </c>
      <c r="BA1319">
        <v>-2.25</v>
      </c>
    </row>
    <row r="1320" spans="3:53" ht="12.75" x14ac:dyDescent="0.2">
      <c r="C1320" t="s">
        <v>616</v>
      </c>
      <c r="D1320" t="s">
        <v>602</v>
      </c>
      <c r="E1320">
        <v>11.83</v>
      </c>
      <c r="F1320">
        <v>20.49</v>
      </c>
      <c r="G1320">
        <v>12.33</v>
      </c>
      <c r="H1320">
        <v>351.67</v>
      </c>
      <c r="I1320">
        <v>-70.769000000000005</v>
      </c>
      <c r="J1320" t="s">
        <v>78</v>
      </c>
      <c r="K1320">
        <v>59.01</v>
      </c>
      <c r="L1320">
        <v>12.04578823529412</v>
      </c>
      <c r="M1320">
        <v>-1.8744164423591441</v>
      </c>
      <c r="N1320">
        <v>11.90892</v>
      </c>
      <c r="O1320">
        <v>-0.74666720407895837</v>
      </c>
      <c r="P1320">
        <v>188770</v>
      </c>
      <c r="Q1320">
        <v>26620</v>
      </c>
      <c r="R1320">
        <v>7.09</v>
      </c>
      <c r="S1320">
        <v>23.370999999999999</v>
      </c>
      <c r="T1320">
        <v>7.9439999999999982</v>
      </c>
      <c r="U1320">
        <v>14.77375</v>
      </c>
      <c r="V1320">
        <f t="shared" si="307"/>
        <v>2.5578523928179915</v>
      </c>
      <c r="AC1320">
        <v>11.99</v>
      </c>
      <c r="AD1320">
        <v>10.54</v>
      </c>
      <c r="AH1320" s="85">
        <f>IF(AND(M1320&lt;Variables!$G$6,M1320&gt;Variables!$G$5),0,1)</f>
        <v>1</v>
      </c>
      <c r="AI1320" s="85">
        <f t="shared" si="308"/>
        <v>0</v>
      </c>
      <c r="AJ1320" s="85">
        <f>IF(I1320&gt;Variables!$G$7,0,1)</f>
        <v>1</v>
      </c>
      <c r="AK1320" s="85">
        <f>IF(F1320&gt;Variables!$G$8,0,1)</f>
        <v>0</v>
      </c>
      <c r="AL1320" s="85">
        <f>IF(G1320&gt;Variables!$G$9,0,1)</f>
        <v>0</v>
      </c>
      <c r="AM1320" s="85">
        <f>IF(AND(K1320&gt;Variables!$G$10,K1320&lt;Variables!$G$11),0,1)</f>
        <v>0</v>
      </c>
      <c r="AN1320" s="103">
        <f>IF(H1320&lt;Variables!$G$13,1,0)</f>
        <v>1</v>
      </c>
      <c r="AO1320" s="101">
        <f>IF(R1320&lt;Variables!$G$12,0,1)</f>
        <v>1</v>
      </c>
      <c r="AP1320" s="86">
        <f t="shared" si="306"/>
        <v>1</v>
      </c>
      <c r="AR1320">
        <v>0</v>
      </c>
      <c r="AS1320">
        <v>0</v>
      </c>
      <c r="AT1320">
        <v>1</v>
      </c>
      <c r="AU1320">
        <v>0</v>
      </c>
      <c r="BA1320">
        <v>-2.25</v>
      </c>
    </row>
    <row r="1321" spans="3:53" ht="12.75" x14ac:dyDescent="0.2">
      <c r="C1321" t="s">
        <v>616</v>
      </c>
      <c r="D1321" t="s">
        <v>429</v>
      </c>
      <c r="E1321">
        <v>15.85</v>
      </c>
      <c r="F1321">
        <v>8.27</v>
      </c>
      <c r="G1321">
        <v>4.95</v>
      </c>
      <c r="H1321">
        <v>2640</v>
      </c>
      <c r="I1321">
        <v>17.012</v>
      </c>
      <c r="J1321" t="s">
        <v>76</v>
      </c>
      <c r="K1321">
        <v>59.23</v>
      </c>
      <c r="L1321">
        <v>15.693894999999999</v>
      </c>
      <c r="M1321">
        <v>0.58051235846803539</v>
      </c>
      <c r="N1321">
        <v>15.54788611111111</v>
      </c>
      <c r="O1321">
        <v>1.5250554782456229</v>
      </c>
      <c r="P1321">
        <v>1962000</v>
      </c>
      <c r="Q1321">
        <v>5101000</v>
      </c>
      <c r="R1321">
        <v>0.38</v>
      </c>
      <c r="S1321">
        <v>23.370999999999999</v>
      </c>
      <c r="T1321">
        <v>7.9439999999999982</v>
      </c>
      <c r="U1321">
        <v>14.77375</v>
      </c>
      <c r="V1321">
        <f t="shared" si="307"/>
        <v>2.4320552019295412</v>
      </c>
      <c r="AC1321">
        <v>16.29</v>
      </c>
      <c r="AD1321">
        <v>15.35</v>
      </c>
      <c r="AH1321" s="85">
        <f>IF(AND(M1321&lt;Variables!$G$6,M1321&gt;Variables!$G$5),0,1)</f>
        <v>1</v>
      </c>
      <c r="AI1321" s="85">
        <f t="shared" si="308"/>
        <v>0</v>
      </c>
      <c r="AJ1321" s="85">
        <f>IF(I1321&gt;Variables!$G$7,0,1)</f>
        <v>0</v>
      </c>
      <c r="AK1321" s="85">
        <f>IF(F1321&gt;Variables!$G$8,0,1)</f>
        <v>1</v>
      </c>
      <c r="AL1321" s="85">
        <f>IF(G1321&gt;Variables!$G$9,0,1)</f>
        <v>1</v>
      </c>
      <c r="AM1321" s="85">
        <f>IF(AND(K1321&gt;Variables!$G$10,K1321&lt;Variables!$G$11),0,1)</f>
        <v>0</v>
      </c>
      <c r="AN1321" s="103">
        <f>IF(H1321&lt;Variables!$G$13,1,0)</f>
        <v>0</v>
      </c>
      <c r="AO1321" s="101">
        <f>IF(R1321&lt;Variables!$G$12,0,1)</f>
        <v>0</v>
      </c>
      <c r="AP1321" s="86">
        <f t="shared" si="306"/>
        <v>0</v>
      </c>
      <c r="AR1321">
        <v>0</v>
      </c>
      <c r="AS1321">
        <v>0</v>
      </c>
      <c r="AT1321">
        <v>1</v>
      </c>
      <c r="AU1321">
        <v>0</v>
      </c>
      <c r="BA1321">
        <v>-2.1800000000000002</v>
      </c>
    </row>
    <row r="1322" spans="3:53" ht="12.75" x14ac:dyDescent="0.2">
      <c r="C1322" t="s">
        <v>617</v>
      </c>
      <c r="D1322" t="s">
        <v>331</v>
      </c>
      <c r="E1322">
        <v>33</v>
      </c>
      <c r="F1322">
        <v>24.84</v>
      </c>
      <c r="G1322">
        <v>3.85</v>
      </c>
      <c r="H1322">
        <v>12410</v>
      </c>
      <c r="I1322">
        <v>81.875</v>
      </c>
      <c r="J1322" t="s">
        <v>78</v>
      </c>
      <c r="K1322">
        <v>48.92</v>
      </c>
      <c r="L1322">
        <v>33.623175000000003</v>
      </c>
      <c r="M1322">
        <v>-1.746340135933014</v>
      </c>
      <c r="N1322">
        <v>33.649858536585363</v>
      </c>
      <c r="O1322">
        <v>-1.824252948694999</v>
      </c>
      <c r="P1322">
        <v>199962000</v>
      </c>
      <c r="Q1322">
        <v>97799000</v>
      </c>
      <c r="R1322">
        <v>2.04</v>
      </c>
      <c r="S1322">
        <v>22.602</v>
      </c>
      <c r="T1322">
        <v>8.2029999999999994</v>
      </c>
      <c r="U1322">
        <v>14.557916666666671</v>
      </c>
      <c r="V1322">
        <f t="shared" si="307"/>
        <v>2.3957691387966777</v>
      </c>
      <c r="AC1322">
        <v>33.51</v>
      </c>
      <c r="AD1322">
        <v>24.17</v>
      </c>
      <c r="AH1322" s="85">
        <f>IF(AND(M1322&lt;Variables!$G$6,M1322&gt;Variables!$G$5),0,1)</f>
        <v>1</v>
      </c>
      <c r="AI1322" s="85">
        <f t="shared" si="308"/>
        <v>1</v>
      </c>
      <c r="AJ1322" s="85">
        <f>IF(I1322&gt;Variables!$G$7,0,1)</f>
        <v>0</v>
      </c>
      <c r="AK1322" s="85">
        <f>IF(F1322&gt;Variables!$G$8,0,1)</f>
        <v>0</v>
      </c>
      <c r="AL1322" s="85">
        <f>IF(G1322&gt;Variables!$G$9,0,1)</f>
        <v>1</v>
      </c>
      <c r="AM1322" s="85">
        <f>IF(AND(K1322&gt;Variables!$G$10,K1322&lt;Variables!$G$11),0,1)</f>
        <v>1</v>
      </c>
      <c r="AN1322" s="103">
        <f>IF(H1322&lt;Variables!$G$13,1,0)</f>
        <v>0</v>
      </c>
      <c r="AO1322" s="101">
        <f>IF(R1322&lt;Variables!$G$12,0,1)</f>
        <v>1</v>
      </c>
      <c r="AP1322" s="86">
        <f t="shared" si="306"/>
        <v>1</v>
      </c>
      <c r="AR1322">
        <v>0</v>
      </c>
      <c r="AS1322">
        <v>0</v>
      </c>
      <c r="AT1322">
        <v>1</v>
      </c>
      <c r="AU1322">
        <v>0</v>
      </c>
      <c r="BA1322">
        <v>-2.25</v>
      </c>
    </row>
    <row r="1323" spans="3:53" ht="12.75" x14ac:dyDescent="0.2">
      <c r="C1323" t="s">
        <v>617</v>
      </c>
      <c r="D1323" t="s">
        <v>610</v>
      </c>
      <c r="E1323">
        <v>27.92</v>
      </c>
      <c r="F1323">
        <v>21.17</v>
      </c>
      <c r="G1323">
        <v>5.37</v>
      </c>
      <c r="H1323">
        <v>196.48</v>
      </c>
      <c r="I1323">
        <v>-4.7690000000000001</v>
      </c>
      <c r="J1323" t="s">
        <v>78</v>
      </c>
      <c r="K1323">
        <v>55.6</v>
      </c>
      <c r="L1323">
        <v>27.877590000000001</v>
      </c>
      <c r="M1323">
        <v>-0.74464829994272541</v>
      </c>
      <c r="N1323">
        <v>27.29352926829268</v>
      </c>
      <c r="O1323">
        <v>1.3793406048981489</v>
      </c>
      <c r="P1323">
        <v>4110000</v>
      </c>
      <c r="Q1323">
        <v>1650000</v>
      </c>
      <c r="R1323">
        <v>2.4900000000000002</v>
      </c>
      <c r="S1323">
        <v>22.602</v>
      </c>
      <c r="T1323">
        <v>8.2029999999999994</v>
      </c>
      <c r="U1323">
        <v>14.557916666666671</v>
      </c>
      <c r="V1323">
        <f t="shared" si="307"/>
        <v>2.4564199038238241</v>
      </c>
      <c r="AC1323">
        <v>27.979900000000001</v>
      </c>
      <c r="AD1323">
        <v>22.3</v>
      </c>
      <c r="AH1323" s="85">
        <f>IF(AND(M1323&lt;Variables!$G$6,M1323&gt;Variables!$G$5),0,1)</f>
        <v>1</v>
      </c>
      <c r="AI1323" s="85">
        <f t="shared" si="308"/>
        <v>0</v>
      </c>
      <c r="AJ1323" s="85">
        <f>IF(I1323&gt;Variables!$G$7,0,1)</f>
        <v>1</v>
      </c>
      <c r="AK1323" s="85">
        <f>IF(F1323&gt;Variables!$G$8,0,1)</f>
        <v>0</v>
      </c>
      <c r="AL1323" s="85">
        <f>IF(G1323&gt;Variables!$G$9,0,1)</f>
        <v>1</v>
      </c>
      <c r="AM1323" s="85">
        <f>IF(AND(K1323&gt;Variables!$G$10,K1323&lt;Variables!$G$11),0,1)</f>
        <v>0</v>
      </c>
      <c r="AN1323" s="103">
        <f>IF(H1323&lt;Variables!$G$13,1,0)</f>
        <v>1</v>
      </c>
      <c r="AO1323" s="101">
        <f>IF(R1323&lt;Variables!$G$12,0,1)</f>
        <v>1</v>
      </c>
      <c r="AP1323" s="86">
        <f t="shared" si="306"/>
        <v>1</v>
      </c>
      <c r="AR1323">
        <v>0</v>
      </c>
      <c r="AS1323">
        <v>0</v>
      </c>
      <c r="AT1323">
        <v>1</v>
      </c>
      <c r="AU1323">
        <v>0</v>
      </c>
      <c r="BA1323">
        <v>-2.25</v>
      </c>
    </row>
    <row r="1324" spans="3:53" ht="12.75" x14ac:dyDescent="0.2">
      <c r="C1324" t="s">
        <v>617</v>
      </c>
      <c r="D1324" t="s">
        <v>602</v>
      </c>
      <c r="E1324">
        <v>10.79</v>
      </c>
      <c r="F1324">
        <v>18.04</v>
      </c>
      <c r="G1324">
        <v>2.59</v>
      </c>
      <c r="H1324">
        <v>351.67</v>
      </c>
      <c r="I1324">
        <v>-72.914000000000001</v>
      </c>
      <c r="J1324" t="s">
        <v>78</v>
      </c>
      <c r="K1324">
        <v>36.54</v>
      </c>
      <c r="L1324">
        <v>11.743065</v>
      </c>
      <c r="M1324">
        <v>-8.0734033235786367</v>
      </c>
      <c r="N1324">
        <v>11.774665384615391</v>
      </c>
      <c r="O1324">
        <v>-8.3201123141503679</v>
      </c>
      <c r="P1324">
        <v>199650</v>
      </c>
      <c r="Q1324">
        <v>26620</v>
      </c>
      <c r="R1324">
        <v>7.5</v>
      </c>
      <c r="S1324">
        <v>22.602</v>
      </c>
      <c r="T1324">
        <v>8.2029999999999994</v>
      </c>
      <c r="U1324">
        <v>14.557916666666671</v>
      </c>
      <c r="V1324">
        <f t="shared" si="307"/>
        <v>2.1236296771853</v>
      </c>
      <c r="AC1324">
        <v>11.46</v>
      </c>
      <c r="AD1324">
        <v>10.6</v>
      </c>
      <c r="AH1324" s="85">
        <f>IF(AND(M1324&lt;Variables!$G$6,M1324&gt;Variables!$G$5),0,1)</f>
        <v>1</v>
      </c>
      <c r="AI1324" s="85">
        <f t="shared" si="308"/>
        <v>1</v>
      </c>
      <c r="AJ1324" s="85">
        <f>IF(I1324&gt;Variables!$G$7,0,1)</f>
        <v>1</v>
      </c>
      <c r="AK1324" s="85">
        <f>IF(F1324&gt;Variables!$G$8,0,1)</f>
        <v>0</v>
      </c>
      <c r="AL1324" s="85">
        <f>IF(G1324&gt;Variables!$G$9,0,1)</f>
        <v>1</v>
      </c>
      <c r="AM1324" s="85">
        <f>IF(AND(K1324&gt;Variables!$G$10,K1324&lt;Variables!$G$11),0,1)</f>
        <v>1</v>
      </c>
      <c r="AN1324" s="103">
        <f>IF(H1324&lt;Variables!$G$13,1,0)</f>
        <v>1</v>
      </c>
      <c r="AO1324" s="101">
        <f>IF(R1324&lt;Variables!$G$12,0,1)</f>
        <v>1</v>
      </c>
      <c r="AP1324" s="86">
        <f t="shared" si="306"/>
        <v>1</v>
      </c>
      <c r="AR1324">
        <v>0</v>
      </c>
      <c r="AS1324">
        <v>0</v>
      </c>
      <c r="AT1324">
        <v>1</v>
      </c>
      <c r="AU1324">
        <v>0</v>
      </c>
      <c r="BA1324">
        <v>-0.22</v>
      </c>
    </row>
    <row r="1325" spans="3:53" ht="12.75" x14ac:dyDescent="0.2">
      <c r="C1325" t="s">
        <v>617</v>
      </c>
      <c r="D1325" t="s">
        <v>605</v>
      </c>
      <c r="E1325">
        <v>293.39999999999998</v>
      </c>
      <c r="F1325">
        <v>11.09</v>
      </c>
      <c r="G1325">
        <v>1.54</v>
      </c>
      <c r="H1325">
        <v>41000</v>
      </c>
      <c r="I1325">
        <v>4.5999999999999999E-2</v>
      </c>
      <c r="J1325" t="s">
        <v>78</v>
      </c>
      <c r="K1325">
        <v>51.07</v>
      </c>
      <c r="L1325">
        <v>293.567275</v>
      </c>
      <c r="M1325">
        <v>-0.20025222497977571</v>
      </c>
      <c r="N1325">
        <v>294.55117692307692</v>
      </c>
      <c r="O1325">
        <v>-0.53361760068179942</v>
      </c>
      <c r="P1325">
        <v>756716</v>
      </c>
      <c r="Q1325">
        <v>905753</v>
      </c>
      <c r="R1325">
        <v>0.84</v>
      </c>
      <c r="S1325">
        <v>22.602</v>
      </c>
      <c r="T1325">
        <v>8.2029999999999994</v>
      </c>
      <c r="U1325">
        <v>14.557916666666671</v>
      </c>
      <c r="V1325">
        <f t="shared" si="307"/>
        <v>2.3839105692650175</v>
      </c>
      <c r="AC1325">
        <v>296.84530000000001</v>
      </c>
      <c r="AD1325">
        <v>289.24</v>
      </c>
      <c r="AH1325" s="85">
        <f>IF(AND(M1325&lt;Variables!$G$6,M1325&gt;Variables!$G$5),0,1)</f>
        <v>1</v>
      </c>
      <c r="AI1325" s="85">
        <f t="shared" si="308"/>
        <v>1</v>
      </c>
      <c r="AJ1325" s="85">
        <f>IF(I1325&gt;Variables!$G$7,0,1)</f>
        <v>0</v>
      </c>
      <c r="AK1325" s="85">
        <f>IF(F1325&gt;Variables!$G$8,0,1)</f>
        <v>0</v>
      </c>
      <c r="AL1325" s="85">
        <f>IF(G1325&gt;Variables!$G$9,0,1)</f>
        <v>1</v>
      </c>
      <c r="AM1325" s="85">
        <f>IF(AND(K1325&gt;Variables!$G$10,K1325&lt;Variables!$G$11),0,1)</f>
        <v>0</v>
      </c>
      <c r="AN1325" s="103">
        <f>IF(H1325&lt;Variables!$G$13,1,0)</f>
        <v>0</v>
      </c>
      <c r="AO1325" s="101">
        <f>IF(R1325&lt;Variables!$G$12,0,1)</f>
        <v>0</v>
      </c>
      <c r="AP1325" s="86">
        <f t="shared" si="306"/>
        <v>1</v>
      </c>
      <c r="AR1325">
        <v>0</v>
      </c>
      <c r="AS1325">
        <v>1</v>
      </c>
      <c r="AT1325">
        <v>0</v>
      </c>
      <c r="AU1325">
        <v>0</v>
      </c>
      <c r="BA1325">
        <v>0.77</v>
      </c>
    </row>
    <row r="1326" spans="3:53" ht="12.75" x14ac:dyDescent="0.2">
      <c r="C1326" t="s">
        <v>617</v>
      </c>
      <c r="D1326" t="s">
        <v>604</v>
      </c>
      <c r="E1326">
        <v>88.79</v>
      </c>
      <c r="F1326">
        <v>10.59</v>
      </c>
      <c r="G1326">
        <v>0.05</v>
      </c>
      <c r="H1326">
        <v>5400</v>
      </c>
      <c r="I1326">
        <v>-3.99</v>
      </c>
      <c r="J1326" t="s">
        <v>78</v>
      </c>
      <c r="K1326">
        <v>54.89</v>
      </c>
      <c r="L1326">
        <v>89.189335</v>
      </c>
      <c r="M1326">
        <v>-0.44773851043960983</v>
      </c>
      <c r="N1326">
        <v>88.175992682926818</v>
      </c>
      <c r="O1326">
        <v>0.69634295956395398</v>
      </c>
      <c r="P1326">
        <v>917253</v>
      </c>
      <c r="Q1326">
        <v>970773</v>
      </c>
      <c r="R1326">
        <v>0.94</v>
      </c>
      <c r="S1326">
        <v>22.602</v>
      </c>
      <c r="T1326">
        <v>8.2029999999999994</v>
      </c>
      <c r="U1326">
        <v>14.557916666666671</v>
      </c>
      <c r="V1326">
        <f t="shared" si="307"/>
        <v>2.4356247077921811</v>
      </c>
      <c r="AC1326">
        <v>90</v>
      </c>
      <c r="AD1326">
        <v>85.37</v>
      </c>
      <c r="AH1326" s="85">
        <f>IF(AND(M1326&lt;Variables!$G$6,M1326&gt;Variables!$G$5),0,1)</f>
        <v>1</v>
      </c>
      <c r="AI1326" s="85">
        <f t="shared" si="308"/>
        <v>0</v>
      </c>
      <c r="AJ1326" s="85">
        <f>IF(I1326&gt;Variables!$G$7,0,1)</f>
        <v>1</v>
      </c>
      <c r="AK1326" s="85">
        <f>IF(F1326&gt;Variables!$G$8,0,1)</f>
        <v>0</v>
      </c>
      <c r="AL1326" s="85">
        <f>IF(G1326&gt;Variables!$G$9,0,1)</f>
        <v>1</v>
      </c>
      <c r="AM1326" s="85">
        <f>IF(AND(K1326&gt;Variables!$G$10,K1326&lt;Variables!$G$11),0,1)</f>
        <v>0</v>
      </c>
      <c r="AN1326" s="103">
        <f>IF(H1326&lt;Variables!$G$13,1,0)</f>
        <v>0</v>
      </c>
      <c r="AO1326" s="101">
        <f>IF(R1326&lt;Variables!$G$12,0,1)</f>
        <v>0</v>
      </c>
      <c r="AP1326" s="86">
        <f t="shared" si="306"/>
        <v>1</v>
      </c>
      <c r="AR1326">
        <v>0</v>
      </c>
      <c r="AS1326">
        <v>0</v>
      </c>
      <c r="AT1326">
        <v>1</v>
      </c>
      <c r="AU1326">
        <v>0</v>
      </c>
      <c r="BA1326">
        <v>-1.2</v>
      </c>
    </row>
    <row r="1327" spans="3:53" ht="12.75" x14ac:dyDescent="0.2">
      <c r="C1327" t="s">
        <v>617</v>
      </c>
      <c r="D1327" t="s">
        <v>322</v>
      </c>
      <c r="E1327">
        <v>35.81</v>
      </c>
      <c r="F1327">
        <v>10.39</v>
      </c>
      <c r="G1327">
        <v>9.58</v>
      </c>
      <c r="H1327">
        <v>6860</v>
      </c>
      <c r="I1327">
        <v>915.178</v>
      </c>
      <c r="J1327" t="s">
        <v>78</v>
      </c>
      <c r="K1327">
        <v>71.37</v>
      </c>
      <c r="L1327">
        <v>35.072159999999997</v>
      </c>
      <c r="M1327">
        <v>2.1037768988280319</v>
      </c>
      <c r="N1327">
        <v>34.510807499999999</v>
      </c>
      <c r="O1327">
        <v>3.7645960616830072</v>
      </c>
      <c r="P1327">
        <v>211317</v>
      </c>
      <c r="Q1327">
        <v>755579</v>
      </c>
      <c r="R1327">
        <v>0.28000000000000003</v>
      </c>
      <c r="S1327">
        <v>22.602</v>
      </c>
      <c r="T1327">
        <v>8.2029999999999994</v>
      </c>
      <c r="U1327">
        <v>14.557916666666671</v>
      </c>
      <c r="V1327">
        <f t="shared" si="307"/>
        <v>2.403857127427337</v>
      </c>
      <c r="AC1327">
        <v>38.307600000000001</v>
      </c>
      <c r="AD1327">
        <v>32.3401</v>
      </c>
      <c r="AH1327" s="85">
        <f>IF(AND(M1327&lt;Variables!$G$6,M1327&gt;Variables!$G$5),0,1)</f>
        <v>1</v>
      </c>
      <c r="AI1327" s="85">
        <f t="shared" si="308"/>
        <v>0</v>
      </c>
      <c r="AJ1327" s="85">
        <f>IF(I1327&gt;Variables!$G$7,0,1)</f>
        <v>0</v>
      </c>
      <c r="AK1327" s="85">
        <f>IF(F1327&gt;Variables!$G$8,0,1)</f>
        <v>0</v>
      </c>
      <c r="AL1327" s="85">
        <f>IF(G1327&gt;Variables!$G$9,0,1)</f>
        <v>1</v>
      </c>
      <c r="AM1327" s="85">
        <f>IF(AND(K1327&gt;Variables!$G$10,K1327&lt;Variables!$G$11),0,1)</f>
        <v>0</v>
      </c>
      <c r="AN1327" s="103">
        <f>IF(H1327&lt;Variables!$G$13,1,0)</f>
        <v>0</v>
      </c>
      <c r="AO1327" s="101">
        <f>IF(R1327&lt;Variables!$G$12,0,1)</f>
        <v>0</v>
      </c>
      <c r="AP1327" s="86">
        <f t="shared" ref="AP1327:AP1390" si="309">IF(J1327="Pass", 0,1)</f>
        <v>1</v>
      </c>
      <c r="AR1327">
        <v>0</v>
      </c>
      <c r="AS1327">
        <v>0</v>
      </c>
      <c r="AT1327">
        <v>1</v>
      </c>
      <c r="AU1327">
        <v>0</v>
      </c>
      <c r="BA1327">
        <v>-0.27</v>
      </c>
    </row>
    <row r="1328" spans="3:53" ht="12.75" x14ac:dyDescent="0.2">
      <c r="C1328" t="s">
        <v>617</v>
      </c>
      <c r="D1328" t="s">
        <v>215</v>
      </c>
      <c r="E1328">
        <v>17.75</v>
      </c>
      <c r="F1328">
        <v>10.36</v>
      </c>
      <c r="G1328">
        <v>10.7</v>
      </c>
      <c r="H1328">
        <v>2590</v>
      </c>
      <c r="I1328">
        <v>-8.9999999999999993E-3</v>
      </c>
      <c r="J1328" t="s">
        <v>78</v>
      </c>
      <c r="K1328">
        <v>75.13</v>
      </c>
      <c r="L1328">
        <v>17.144480000000001</v>
      </c>
      <c r="M1328">
        <v>3.7651768965871311</v>
      </c>
      <c r="N1328">
        <v>16.813958536585361</v>
      </c>
      <c r="O1328">
        <v>5.8049474862857187</v>
      </c>
      <c r="P1328">
        <v>5506000</v>
      </c>
      <c r="Q1328">
        <v>25802000</v>
      </c>
      <c r="R1328">
        <v>0.21</v>
      </c>
      <c r="S1328">
        <v>22.602</v>
      </c>
      <c r="T1328">
        <v>8.2029999999999994</v>
      </c>
      <c r="U1328">
        <v>14.557916666666671</v>
      </c>
      <c r="V1328">
        <f t="shared" si="307"/>
        <v>2.2561928307410888</v>
      </c>
      <c r="AC1328">
        <v>18.48</v>
      </c>
      <c r="AD1328">
        <v>15.5</v>
      </c>
      <c r="AH1328" s="85">
        <f>IF(AND(M1328&lt;Variables!$G$6,M1328&gt;Variables!$G$5),0,1)</f>
        <v>1</v>
      </c>
      <c r="AI1328" s="85">
        <f t="shared" si="308"/>
        <v>0</v>
      </c>
      <c r="AJ1328" s="85">
        <f>IF(I1328&gt;Variables!$G$7,0,1)</f>
        <v>1</v>
      </c>
      <c r="AK1328" s="85">
        <f>IF(F1328&gt;Variables!$G$8,0,1)</f>
        <v>0</v>
      </c>
      <c r="AL1328" s="85">
        <f>IF(G1328&gt;Variables!$G$9,0,1)</f>
        <v>1</v>
      </c>
      <c r="AM1328" s="85">
        <f>IF(AND(K1328&gt;Variables!$G$10,K1328&lt;Variables!$G$11),0,1)</f>
        <v>1</v>
      </c>
      <c r="AN1328" s="103">
        <f>IF(H1328&lt;Variables!$G$13,1,0)</f>
        <v>0</v>
      </c>
      <c r="AO1328" s="101">
        <f>IF(R1328&lt;Variables!$G$12,0,1)</f>
        <v>0</v>
      </c>
      <c r="AP1328" s="86">
        <f t="shared" si="309"/>
        <v>1</v>
      </c>
      <c r="AR1328">
        <v>0</v>
      </c>
      <c r="AS1328">
        <v>0</v>
      </c>
      <c r="AT1328">
        <v>1</v>
      </c>
      <c r="AU1328">
        <v>0</v>
      </c>
      <c r="BA1328">
        <v>-2.25</v>
      </c>
    </row>
    <row r="1329" spans="3:53" ht="12.75" x14ac:dyDescent="0.2">
      <c r="C1329" t="s">
        <v>617</v>
      </c>
      <c r="D1329" t="s">
        <v>608</v>
      </c>
      <c r="E1329">
        <v>34.17</v>
      </c>
      <c r="F1329">
        <v>10</v>
      </c>
      <c r="G1329">
        <v>9.23</v>
      </c>
      <c r="H1329">
        <v>7040</v>
      </c>
      <c r="I1329">
        <v>-46.423000000000002</v>
      </c>
      <c r="J1329" t="s">
        <v>78</v>
      </c>
      <c r="K1329">
        <v>59.08</v>
      </c>
      <c r="L1329">
        <v>33.837530000000001</v>
      </c>
      <c r="M1329">
        <v>0.93821859928901463</v>
      </c>
      <c r="N1329">
        <v>33.540478048780493</v>
      </c>
      <c r="O1329">
        <v>1.832180061136186</v>
      </c>
      <c r="P1329">
        <v>16651000</v>
      </c>
      <c r="Q1329">
        <v>17823000</v>
      </c>
      <c r="R1329">
        <v>0.93</v>
      </c>
      <c r="S1329">
        <v>22.602</v>
      </c>
      <c r="T1329">
        <v>8.2029999999999994</v>
      </c>
      <c r="U1329">
        <v>14.557916666666671</v>
      </c>
      <c r="V1329">
        <f t="shared" si="307"/>
        <v>2.4120721725605856</v>
      </c>
      <c r="AC1329">
        <v>34.5</v>
      </c>
      <c r="AD1329">
        <v>30.73</v>
      </c>
      <c r="AH1329" s="85">
        <f>IF(AND(M1329&lt;Variables!$G$6,M1329&gt;Variables!$G$5),0,1)</f>
        <v>1</v>
      </c>
      <c r="AI1329" s="85">
        <f t="shared" si="308"/>
        <v>0</v>
      </c>
      <c r="AJ1329" s="85">
        <f>IF(I1329&gt;Variables!$G$7,0,1)</f>
        <v>1</v>
      </c>
      <c r="AK1329" s="85">
        <f>IF(F1329&gt;Variables!$G$8,0,1)</f>
        <v>0</v>
      </c>
      <c r="AL1329" s="85">
        <f>IF(G1329&gt;Variables!$G$9,0,1)</f>
        <v>1</v>
      </c>
      <c r="AM1329" s="85">
        <f>IF(AND(K1329&gt;Variables!$G$10,K1329&lt;Variables!$G$11),0,1)</f>
        <v>0</v>
      </c>
      <c r="AN1329" s="103">
        <f>IF(H1329&lt;Variables!$G$13,1,0)</f>
        <v>0</v>
      </c>
      <c r="AO1329" s="101">
        <f>IF(R1329&lt;Variables!$G$12,0,1)</f>
        <v>0</v>
      </c>
      <c r="AP1329" s="86">
        <f t="shared" si="309"/>
        <v>1</v>
      </c>
      <c r="AR1329">
        <v>0</v>
      </c>
      <c r="AS1329">
        <v>0</v>
      </c>
      <c r="AT1329">
        <v>1</v>
      </c>
      <c r="AU1329">
        <v>0</v>
      </c>
      <c r="BA1329">
        <v>-2.25</v>
      </c>
    </row>
    <row r="1330" spans="3:53" ht="12.75" x14ac:dyDescent="0.2">
      <c r="C1330" t="s">
        <v>617</v>
      </c>
      <c r="D1330" t="s">
        <v>609</v>
      </c>
      <c r="E1330">
        <v>96.41</v>
      </c>
      <c r="F1330">
        <v>9.2799999999999994</v>
      </c>
      <c r="G1330">
        <v>8.09</v>
      </c>
      <c r="H1330">
        <v>6390</v>
      </c>
      <c r="I1330">
        <v>-79.394000000000005</v>
      </c>
      <c r="J1330" t="s">
        <v>78</v>
      </c>
      <c r="K1330">
        <v>68.61</v>
      </c>
      <c r="L1330">
        <v>95.442689999999999</v>
      </c>
      <c r="M1330">
        <v>1.0763632081199721</v>
      </c>
      <c r="N1330">
        <v>94.085639024390247</v>
      </c>
      <c r="O1330">
        <v>2.5342453963581448</v>
      </c>
      <c r="P1330">
        <v>275388</v>
      </c>
      <c r="Q1330">
        <v>913295</v>
      </c>
      <c r="R1330">
        <v>0.3</v>
      </c>
      <c r="S1330">
        <v>22.602</v>
      </c>
      <c r="T1330">
        <v>8.2029999999999994</v>
      </c>
      <c r="U1330">
        <v>14.557916666666671</v>
      </c>
      <c r="V1330">
        <f t="shared" si="307"/>
        <v>2.4739642840414913</v>
      </c>
      <c r="AC1330">
        <v>97.759900000000002</v>
      </c>
      <c r="AD1330">
        <v>90.45</v>
      </c>
      <c r="AH1330" s="85">
        <f>IF(AND(M1330&lt;Variables!$G$6,M1330&gt;Variables!$G$5),0,1)</f>
        <v>1</v>
      </c>
      <c r="AI1330" s="85">
        <f t="shared" si="308"/>
        <v>0</v>
      </c>
      <c r="AJ1330" s="85">
        <f>IF(I1330&gt;Variables!$G$7,0,1)</f>
        <v>1</v>
      </c>
      <c r="AK1330" s="85">
        <f>IF(F1330&gt;Variables!$G$8,0,1)</f>
        <v>0</v>
      </c>
      <c r="AL1330" s="85">
        <f>IF(G1330&gt;Variables!$G$9,0,1)</f>
        <v>1</v>
      </c>
      <c r="AM1330" s="85">
        <f>IF(AND(K1330&gt;Variables!$G$10,K1330&lt;Variables!$G$11),0,1)</f>
        <v>0</v>
      </c>
      <c r="AN1330" s="103">
        <f>IF(H1330&lt;Variables!$G$13,1,0)</f>
        <v>0</v>
      </c>
      <c r="AO1330" s="101">
        <f>IF(R1330&lt;Variables!$G$12,0,1)</f>
        <v>0</v>
      </c>
      <c r="AP1330" s="86">
        <f t="shared" si="309"/>
        <v>1</v>
      </c>
      <c r="AR1330">
        <v>0</v>
      </c>
      <c r="AS1330">
        <v>0</v>
      </c>
      <c r="AT1330">
        <v>1</v>
      </c>
      <c r="AU1330">
        <v>0</v>
      </c>
      <c r="BA1330">
        <v>-0.93</v>
      </c>
    </row>
    <row r="1331" spans="3:53" ht="12.75" x14ac:dyDescent="0.2">
      <c r="C1331" t="s">
        <v>617</v>
      </c>
      <c r="D1331" t="s">
        <v>447</v>
      </c>
      <c r="E1331">
        <v>18.55</v>
      </c>
      <c r="F1331">
        <v>8.94</v>
      </c>
      <c r="G1331">
        <v>8.0399999999999991</v>
      </c>
      <c r="H1331">
        <v>7540</v>
      </c>
      <c r="I1331">
        <v>-59.302</v>
      </c>
      <c r="J1331" t="s">
        <v>78</v>
      </c>
      <c r="K1331">
        <v>73.08</v>
      </c>
      <c r="L1331">
        <v>18.060075000000001</v>
      </c>
      <c r="M1331">
        <v>2.657934698499322</v>
      </c>
      <c r="N1331">
        <v>17.74898536585366</v>
      </c>
      <c r="O1331">
        <v>4.4572386411919824</v>
      </c>
      <c r="P1331">
        <v>9680000</v>
      </c>
      <c r="Q1331">
        <v>22358000</v>
      </c>
      <c r="R1331">
        <v>0.43</v>
      </c>
      <c r="S1331">
        <v>22.602</v>
      </c>
      <c r="T1331">
        <v>8.2029999999999994</v>
      </c>
      <c r="U1331">
        <v>14.557916666666671</v>
      </c>
      <c r="V1331">
        <f t="shared" si="307"/>
        <v>2.3598377541931574</v>
      </c>
      <c r="AC1331">
        <v>18.739999999999998</v>
      </c>
      <c r="AD1331">
        <v>16.670000000000002</v>
      </c>
      <c r="AH1331" s="85">
        <f>IF(AND(M1331&lt;Variables!$G$6,M1331&gt;Variables!$G$5),0,1)</f>
        <v>1</v>
      </c>
      <c r="AI1331" s="85">
        <f t="shared" si="308"/>
        <v>0</v>
      </c>
      <c r="AJ1331" s="85">
        <f>IF(I1331&gt;Variables!$G$7,0,1)</f>
        <v>1</v>
      </c>
      <c r="AK1331" s="85">
        <f>IF(F1331&gt;Variables!$G$8,0,1)</f>
        <v>1</v>
      </c>
      <c r="AL1331" s="85">
        <f>IF(G1331&gt;Variables!$G$9,0,1)</f>
        <v>1</v>
      </c>
      <c r="AM1331" s="85">
        <f>IF(AND(K1331&gt;Variables!$G$10,K1331&lt;Variables!$G$11),0,1)</f>
        <v>0</v>
      </c>
      <c r="AN1331" s="103">
        <f>IF(H1331&lt;Variables!$G$13,1,0)</f>
        <v>0</v>
      </c>
      <c r="AO1331" s="101">
        <f>IF(R1331&lt;Variables!$G$12,0,1)</f>
        <v>0</v>
      </c>
      <c r="AP1331" s="86">
        <f t="shared" si="309"/>
        <v>1</v>
      </c>
      <c r="AR1331">
        <v>0</v>
      </c>
      <c r="AS1331">
        <v>0</v>
      </c>
      <c r="AT1331">
        <v>1</v>
      </c>
      <c r="AU1331">
        <v>0</v>
      </c>
      <c r="BA1331">
        <v>-2.25</v>
      </c>
    </row>
    <row r="1332" spans="3:53" ht="12.75" x14ac:dyDescent="0.2">
      <c r="C1332" t="s">
        <v>617</v>
      </c>
      <c r="D1332" t="s">
        <v>601</v>
      </c>
      <c r="E1332">
        <v>14.86</v>
      </c>
      <c r="F1332">
        <v>20.84</v>
      </c>
      <c r="G1332">
        <v>-7.0000000000000007E-2</v>
      </c>
      <c r="H1332">
        <v>1570</v>
      </c>
      <c r="I1332">
        <v>-42.527000000000001</v>
      </c>
      <c r="J1332" t="s">
        <v>78</v>
      </c>
      <c r="K1332">
        <v>61.75</v>
      </c>
      <c r="L1332">
        <v>14.821104999999999</v>
      </c>
      <c r="M1332">
        <v>0.46484388309780578</v>
      </c>
      <c r="N1332">
        <v>14.80437317073171</v>
      </c>
      <c r="O1332">
        <v>0.57838875230175502</v>
      </c>
      <c r="P1332">
        <v>3090000</v>
      </c>
      <c r="Q1332">
        <v>914710</v>
      </c>
      <c r="R1332">
        <v>3.38</v>
      </c>
      <c r="S1332">
        <v>22.602</v>
      </c>
      <c r="T1332">
        <v>8.2029999999999994</v>
      </c>
      <c r="U1332">
        <v>14.557916666666671</v>
      </c>
      <c r="V1332">
        <f t="shared" si="307"/>
        <v>2.4608700467104159</v>
      </c>
      <c r="AC1332">
        <v>14.93</v>
      </c>
      <c r="AD1332">
        <v>14.31</v>
      </c>
      <c r="AH1332" s="85">
        <f>IF(AND(M1332&lt;Variables!$G$6,M1332&gt;Variables!$G$5),0,1)</f>
        <v>1</v>
      </c>
      <c r="AI1332" s="85">
        <f t="shared" si="308"/>
        <v>0</v>
      </c>
      <c r="AJ1332" s="85">
        <f>IF(I1332&gt;Variables!$G$7,0,1)</f>
        <v>1</v>
      </c>
      <c r="AK1332" s="85">
        <f>IF(F1332&gt;Variables!$G$8,0,1)</f>
        <v>0</v>
      </c>
      <c r="AL1332" s="85">
        <f>IF(G1332&gt;Variables!$G$9,0,1)</f>
        <v>1</v>
      </c>
      <c r="AM1332" s="85">
        <f>IF(AND(K1332&gt;Variables!$G$10,K1332&lt;Variables!$G$11),0,1)</f>
        <v>0</v>
      </c>
      <c r="AN1332" s="103">
        <f>IF(H1332&lt;Variables!$G$13,1,0)</f>
        <v>1</v>
      </c>
      <c r="AO1332" s="101">
        <f>IF(R1332&lt;Variables!$G$12,0,1)</f>
        <v>1</v>
      </c>
      <c r="AP1332" s="86">
        <f t="shared" si="309"/>
        <v>1</v>
      </c>
      <c r="AR1332">
        <v>0</v>
      </c>
      <c r="AS1332">
        <v>0</v>
      </c>
      <c r="AT1332">
        <v>1</v>
      </c>
      <c r="AU1332">
        <v>0</v>
      </c>
      <c r="BA1332">
        <v>-2.25</v>
      </c>
    </row>
    <row r="1333" spans="3:53" ht="12.75" x14ac:dyDescent="0.2">
      <c r="C1333" t="s">
        <v>617</v>
      </c>
      <c r="D1333" t="s">
        <v>607</v>
      </c>
      <c r="E1333">
        <v>12.59</v>
      </c>
      <c r="F1333">
        <v>8.58</v>
      </c>
      <c r="G1333">
        <v>2.73</v>
      </c>
      <c r="H1333">
        <v>1920</v>
      </c>
      <c r="I1333">
        <v>-23.632000000000001</v>
      </c>
      <c r="J1333" t="s">
        <v>78</v>
      </c>
      <c r="K1333">
        <v>55.76</v>
      </c>
      <c r="L1333">
        <v>12.603249999999999</v>
      </c>
      <c r="M1333">
        <v>-0.14480391962389319</v>
      </c>
      <c r="N1333">
        <v>12.6076</v>
      </c>
      <c r="O1333">
        <v>-0.1792569561216952</v>
      </c>
      <c r="P1333">
        <v>1660000</v>
      </c>
      <c r="Q1333">
        <v>1014000</v>
      </c>
      <c r="R1333">
        <v>1.64</v>
      </c>
      <c r="S1333">
        <v>22.602</v>
      </c>
      <c r="T1333">
        <v>8.2029999999999994</v>
      </c>
      <c r="U1333">
        <v>14.557916666666671</v>
      </c>
      <c r="V1333">
        <f t="shared" si="307"/>
        <v>2.4328472977366946</v>
      </c>
      <c r="AC1333">
        <v>12.73</v>
      </c>
      <c r="AD1333">
        <v>12.41</v>
      </c>
      <c r="AH1333" s="85">
        <f>IF(AND(M1333&lt;Variables!$G$6,M1333&gt;Variables!$G$5),0,1)</f>
        <v>1</v>
      </c>
      <c r="AI1333" s="85">
        <f t="shared" si="308"/>
        <v>1</v>
      </c>
      <c r="AJ1333" s="85">
        <f>IF(I1333&gt;Variables!$G$7,0,1)</f>
        <v>1</v>
      </c>
      <c r="AK1333" s="85">
        <f>IF(F1333&gt;Variables!$G$8,0,1)</f>
        <v>1</v>
      </c>
      <c r="AL1333" s="85">
        <f>IF(G1333&gt;Variables!$G$9,0,1)</f>
        <v>1</v>
      </c>
      <c r="AM1333" s="85">
        <f>IF(AND(K1333&gt;Variables!$G$10,K1333&lt;Variables!$G$11),0,1)</f>
        <v>0</v>
      </c>
      <c r="AN1333" s="103">
        <f>IF(H1333&lt;Variables!$G$13,1,0)</f>
        <v>1</v>
      </c>
      <c r="AO1333" s="101">
        <f>IF(R1333&lt;Variables!$G$12,0,1)</f>
        <v>0</v>
      </c>
      <c r="AP1333" s="86">
        <f t="shared" si="309"/>
        <v>1</v>
      </c>
      <c r="AR1333">
        <v>0</v>
      </c>
      <c r="AS1333">
        <v>0</v>
      </c>
      <c r="AT1333">
        <v>0</v>
      </c>
      <c r="AU1333">
        <v>1</v>
      </c>
      <c r="BA1333">
        <v>-1.1499999999999999</v>
      </c>
    </row>
    <row r="1334" spans="3:53" ht="12.75" x14ac:dyDescent="0.2">
      <c r="C1334" t="s">
        <v>617</v>
      </c>
      <c r="D1334" t="s">
        <v>606</v>
      </c>
      <c r="E1334">
        <v>51.41</v>
      </c>
      <c r="F1334">
        <v>8.4700000000000006</v>
      </c>
      <c r="G1334">
        <v>1.92</v>
      </c>
      <c r="H1334">
        <v>2750</v>
      </c>
      <c r="I1334">
        <v>-23.175999999999998</v>
      </c>
      <c r="J1334" t="s">
        <v>78</v>
      </c>
      <c r="K1334">
        <v>63.29</v>
      </c>
      <c r="L1334">
        <v>51.21260526315789</v>
      </c>
      <c r="M1334">
        <v>0.38544170097925362</v>
      </c>
      <c r="N1334">
        <v>50.972837499999997</v>
      </c>
      <c r="O1334">
        <v>0.8576381489454894</v>
      </c>
      <c r="P1334">
        <v>393833</v>
      </c>
      <c r="Q1334">
        <v>660790</v>
      </c>
      <c r="R1334">
        <v>0.6</v>
      </c>
      <c r="S1334">
        <v>22.602</v>
      </c>
      <c r="T1334">
        <v>8.2029999999999994</v>
      </c>
      <c r="U1334">
        <v>14.557916666666671</v>
      </c>
      <c r="V1334">
        <f t="shared" si="307"/>
        <v>2.4798690774195697</v>
      </c>
      <c r="AC1334">
        <v>51.45</v>
      </c>
      <c r="AD1334">
        <v>50.630099999999999</v>
      </c>
      <c r="AH1334" s="85">
        <f>IF(AND(M1334&lt;Variables!$G$6,M1334&gt;Variables!$G$5),0,1)</f>
        <v>1</v>
      </c>
      <c r="AI1334" s="85">
        <f t="shared" si="308"/>
        <v>0</v>
      </c>
      <c r="AJ1334" s="85">
        <f>IF(I1334&gt;Variables!$G$7,0,1)</f>
        <v>1</v>
      </c>
      <c r="AK1334" s="85">
        <f>IF(F1334&gt;Variables!$G$8,0,1)</f>
        <v>1</v>
      </c>
      <c r="AL1334" s="85">
        <f>IF(G1334&gt;Variables!$G$9,0,1)</f>
        <v>1</v>
      </c>
      <c r="AM1334" s="85">
        <f>IF(AND(K1334&gt;Variables!$G$10,K1334&lt;Variables!$G$11),0,1)</f>
        <v>0</v>
      </c>
      <c r="AN1334" s="103">
        <f>IF(H1334&lt;Variables!$G$13,1,0)</f>
        <v>0</v>
      </c>
      <c r="AO1334" s="101">
        <f>IF(R1334&lt;Variables!$G$12,0,1)</f>
        <v>0</v>
      </c>
      <c r="AP1334" s="86">
        <f t="shared" si="309"/>
        <v>1</v>
      </c>
      <c r="AR1334">
        <v>0</v>
      </c>
      <c r="AS1334">
        <v>0</v>
      </c>
      <c r="AT1334">
        <v>0</v>
      </c>
      <c r="AU1334">
        <v>1</v>
      </c>
      <c r="BA1334">
        <v>-1.21</v>
      </c>
    </row>
    <row r="1335" spans="3:53" ht="12.75" x14ac:dyDescent="0.2">
      <c r="C1335" t="s">
        <v>617</v>
      </c>
      <c r="D1335" t="s">
        <v>96</v>
      </c>
      <c r="E1335">
        <v>24.54</v>
      </c>
      <c r="F1335">
        <v>7.78</v>
      </c>
      <c r="G1335">
        <v>6.76</v>
      </c>
      <c r="H1335">
        <v>42310</v>
      </c>
      <c r="I1335">
        <v>-24.285</v>
      </c>
      <c r="J1335" t="s">
        <v>78</v>
      </c>
      <c r="K1335">
        <v>61.7</v>
      </c>
      <c r="L1335">
        <v>24.427344999999999</v>
      </c>
      <c r="M1335">
        <v>0.52259056397656301</v>
      </c>
      <c r="N1335">
        <v>24.09173170731707</v>
      </c>
      <c r="O1335">
        <v>1.9229347990050201</v>
      </c>
      <c r="P1335">
        <v>42520000</v>
      </c>
      <c r="Q1335">
        <v>65872000</v>
      </c>
      <c r="R1335">
        <v>0.65</v>
      </c>
      <c r="S1335">
        <v>22.602</v>
      </c>
      <c r="T1335">
        <v>8.2029999999999994</v>
      </c>
      <c r="U1335">
        <v>14.557916666666671</v>
      </c>
      <c r="V1335">
        <f t="shared" si="307"/>
        <v>2.4569665192160666</v>
      </c>
      <c r="AC1335">
        <v>24.57</v>
      </c>
      <c r="AD1335">
        <v>22.76</v>
      </c>
      <c r="AH1335" s="85">
        <f>IF(AND(M1335&lt;Variables!$G$6,M1335&gt;Variables!$G$5),0,1)</f>
        <v>1</v>
      </c>
      <c r="AI1335" s="85">
        <f t="shared" si="308"/>
        <v>0</v>
      </c>
      <c r="AJ1335" s="85">
        <f>IF(I1335&gt;Variables!$G$7,0,1)</f>
        <v>1</v>
      </c>
      <c r="AK1335" s="85">
        <f>IF(F1335&gt;Variables!$G$8,0,1)</f>
        <v>1</v>
      </c>
      <c r="AL1335" s="85">
        <f>IF(G1335&gt;Variables!$G$9,0,1)</f>
        <v>1</v>
      </c>
      <c r="AM1335" s="85">
        <f>IF(AND(K1335&gt;Variables!$G$10,K1335&lt;Variables!$G$11),0,1)</f>
        <v>0</v>
      </c>
      <c r="AN1335" s="103">
        <f>IF(H1335&lt;Variables!$G$13,1,0)</f>
        <v>0</v>
      </c>
      <c r="AO1335" s="101">
        <f>IF(R1335&lt;Variables!$G$12,0,1)</f>
        <v>0</v>
      </c>
      <c r="AP1335" s="86">
        <f t="shared" si="309"/>
        <v>1</v>
      </c>
      <c r="AR1335">
        <v>0</v>
      </c>
      <c r="AS1335">
        <v>0</v>
      </c>
      <c r="AT1335">
        <v>1</v>
      </c>
      <c r="AU1335">
        <v>0</v>
      </c>
      <c r="BA1335">
        <v>-2.25</v>
      </c>
    </row>
    <row r="1336" spans="3:53" ht="12.75" x14ac:dyDescent="0.2">
      <c r="C1336" t="s">
        <v>617</v>
      </c>
      <c r="D1336" t="s">
        <v>618</v>
      </c>
      <c r="E1336">
        <v>153.99</v>
      </c>
      <c r="F1336">
        <v>7.01</v>
      </c>
      <c r="G1336">
        <v>2.61</v>
      </c>
      <c r="H1336">
        <v>9070</v>
      </c>
      <c r="I1336">
        <v>-25.055</v>
      </c>
      <c r="J1336" t="s">
        <v>78</v>
      </c>
      <c r="K1336">
        <v>68.510000000000005</v>
      </c>
      <c r="L1336">
        <v>151.29533499999999</v>
      </c>
      <c r="M1336">
        <v>1.714966955193973</v>
      </c>
      <c r="N1336">
        <v>149.8704292682927</v>
      </c>
      <c r="O1336">
        <v>2.6820305722295812</v>
      </c>
      <c r="P1336">
        <v>5713000</v>
      </c>
      <c r="Q1336">
        <v>3396000</v>
      </c>
      <c r="R1336">
        <v>1.68</v>
      </c>
      <c r="S1336">
        <v>22.602</v>
      </c>
      <c r="T1336">
        <v>8.2029999999999994</v>
      </c>
      <c r="U1336">
        <v>14.557916666666671</v>
      </c>
      <c r="V1336">
        <f t="shared" si="307"/>
        <v>2.4224976764371871</v>
      </c>
      <c r="AC1336">
        <v>154.4</v>
      </c>
      <c r="AD1336">
        <v>143</v>
      </c>
      <c r="AH1336" s="85">
        <f>IF(AND(M1336&lt;Variables!$G$6,M1336&gt;Variables!$G$5),0,1)</f>
        <v>1</v>
      </c>
      <c r="AI1336" s="85">
        <f t="shared" si="308"/>
        <v>0</v>
      </c>
      <c r="AJ1336" s="85">
        <f>IF(I1336&gt;Variables!$G$7,0,1)</f>
        <v>1</v>
      </c>
      <c r="AK1336" s="85">
        <f>IF(F1336&gt;Variables!$G$8,0,1)</f>
        <v>1</v>
      </c>
      <c r="AL1336" s="85">
        <f>IF(G1336&gt;Variables!$G$9,0,1)</f>
        <v>1</v>
      </c>
      <c r="AM1336" s="85">
        <f>IF(AND(K1336&gt;Variables!$G$10,K1336&lt;Variables!$G$11),0,1)</f>
        <v>0</v>
      </c>
      <c r="AN1336" s="103">
        <f>IF(H1336&lt;Variables!$G$13,1,0)</f>
        <v>0</v>
      </c>
      <c r="AO1336" s="101">
        <f>IF(R1336&lt;Variables!$G$12,0,1)</f>
        <v>0</v>
      </c>
      <c r="AP1336" s="86">
        <f t="shared" si="309"/>
        <v>1</v>
      </c>
      <c r="AR1336">
        <v>0</v>
      </c>
      <c r="AS1336">
        <v>0</v>
      </c>
      <c r="AT1336">
        <v>1</v>
      </c>
      <c r="AU1336">
        <v>0</v>
      </c>
      <c r="BA1336">
        <v>-2.25</v>
      </c>
    </row>
    <row r="1337" spans="3:53" ht="12.75" x14ac:dyDescent="0.2">
      <c r="C1337" t="s">
        <v>617</v>
      </c>
      <c r="D1337" t="s">
        <v>79</v>
      </c>
      <c r="E1337">
        <v>85.62</v>
      </c>
      <c r="F1337">
        <v>6.66</v>
      </c>
      <c r="G1337">
        <v>7.03</v>
      </c>
      <c r="H1337">
        <v>4940</v>
      </c>
      <c r="I1337">
        <v>-19.477</v>
      </c>
      <c r="J1337" t="s">
        <v>78</v>
      </c>
      <c r="K1337">
        <v>74.91</v>
      </c>
      <c r="L1337">
        <v>84.832750000000004</v>
      </c>
      <c r="M1337">
        <v>0.93389640203812274</v>
      </c>
      <c r="N1337">
        <v>83.593600000000009</v>
      </c>
      <c r="O1337">
        <v>2.4300903418443398</v>
      </c>
      <c r="P1337">
        <v>173733</v>
      </c>
      <c r="Q1337">
        <v>972769</v>
      </c>
      <c r="R1337">
        <v>0.18</v>
      </c>
      <c r="S1337">
        <v>22.602</v>
      </c>
      <c r="T1337">
        <v>8.2029999999999994</v>
      </c>
      <c r="U1337">
        <v>14.557916666666671</v>
      </c>
      <c r="V1337">
        <f t="shared" si="307"/>
        <v>2.5336017116726741</v>
      </c>
      <c r="AC1337">
        <v>86</v>
      </c>
      <c r="AD1337">
        <v>77.930000000000007</v>
      </c>
      <c r="AH1337" s="85">
        <f>IF(AND(M1337&lt;Variables!$G$6,M1337&gt;Variables!$G$5),0,1)</f>
        <v>1</v>
      </c>
      <c r="AI1337" s="85">
        <f t="shared" si="308"/>
        <v>0</v>
      </c>
      <c r="AJ1337" s="85">
        <f>IF(I1337&gt;Variables!$G$7,0,1)</f>
        <v>1</v>
      </c>
      <c r="AK1337" s="85">
        <f>IF(F1337&gt;Variables!$G$8,0,1)</f>
        <v>1</v>
      </c>
      <c r="AL1337" s="85">
        <f>IF(G1337&gt;Variables!$G$9,0,1)</f>
        <v>1</v>
      </c>
      <c r="AM1337" s="85">
        <f>IF(AND(K1337&gt;Variables!$G$10,K1337&lt;Variables!$G$11),0,1)</f>
        <v>0</v>
      </c>
      <c r="AN1337" s="103">
        <f>IF(H1337&lt;Variables!$G$13,1,0)</f>
        <v>0</v>
      </c>
      <c r="AO1337" s="101">
        <f>IF(R1337&lt;Variables!$G$12,0,1)</f>
        <v>0</v>
      </c>
      <c r="AP1337" s="86">
        <f t="shared" si="309"/>
        <v>1</v>
      </c>
      <c r="AR1337">
        <v>0</v>
      </c>
      <c r="AS1337">
        <v>0</v>
      </c>
      <c r="AT1337">
        <v>1</v>
      </c>
      <c r="AU1337">
        <v>0</v>
      </c>
      <c r="BA1337">
        <v>-2.25</v>
      </c>
    </row>
    <row r="1338" spans="3:53" ht="12.75" x14ac:dyDescent="0.2">
      <c r="C1338" t="s">
        <v>617</v>
      </c>
      <c r="D1338" t="s">
        <v>509</v>
      </c>
      <c r="E1338">
        <v>6.67</v>
      </c>
      <c r="F1338">
        <v>55.4</v>
      </c>
      <c r="G1338">
        <v>2.8</v>
      </c>
      <c r="H1338">
        <v>208.76</v>
      </c>
      <c r="I1338">
        <v>46.604999999999997</v>
      </c>
      <c r="J1338" t="s">
        <v>76</v>
      </c>
      <c r="K1338">
        <v>65.62</v>
      </c>
      <c r="L1338">
        <v>6.2009500000000006</v>
      </c>
      <c r="M1338">
        <v>0.79100782944547787</v>
      </c>
      <c r="N1338">
        <v>6.1449682926829272</v>
      </c>
      <c r="O1338">
        <v>1.709231070274821</v>
      </c>
      <c r="P1338">
        <v>60600000</v>
      </c>
      <c r="Q1338">
        <v>12510000</v>
      </c>
      <c r="R1338">
        <v>4.84</v>
      </c>
      <c r="S1338">
        <v>22.602</v>
      </c>
      <c r="T1338">
        <v>8.2029999999999994</v>
      </c>
      <c r="U1338">
        <v>14.557916666666671</v>
      </c>
      <c r="V1338">
        <f t="shared" si="307"/>
        <v>2.4725741902837473</v>
      </c>
      <c r="AC1338">
        <v>8.3800000000000008</v>
      </c>
      <c r="AD1338">
        <v>5.63</v>
      </c>
      <c r="AH1338" s="85">
        <f>IF(AND(M1338&lt;Variables!$G$6,M1338&gt;Variables!$G$5),0,1)</f>
        <v>1</v>
      </c>
      <c r="AI1338" s="85">
        <f t="shared" si="308"/>
        <v>0</v>
      </c>
      <c r="AJ1338" s="85">
        <f>IF(I1338&gt;Variables!$G$7,0,1)</f>
        <v>0</v>
      </c>
      <c r="AK1338" s="85">
        <f>IF(F1338&gt;Variables!$G$8,0,1)</f>
        <v>0</v>
      </c>
      <c r="AL1338" s="85">
        <f>IF(G1338&gt;Variables!$G$9,0,1)</f>
        <v>1</v>
      </c>
      <c r="AM1338" s="85">
        <f>IF(AND(K1338&gt;Variables!$G$10,K1338&lt;Variables!$G$11),0,1)</f>
        <v>0</v>
      </c>
      <c r="AN1338" s="103">
        <f>IF(H1338&lt;Variables!$G$13,1,0)</f>
        <v>1</v>
      </c>
      <c r="AO1338" s="101">
        <f>IF(R1338&lt;Variables!$G$12,0,1)</f>
        <v>1</v>
      </c>
      <c r="AP1338" s="86">
        <f t="shared" si="309"/>
        <v>0</v>
      </c>
      <c r="AR1338">
        <v>0</v>
      </c>
      <c r="AS1338">
        <v>0</v>
      </c>
      <c r="AT1338">
        <v>1</v>
      </c>
      <c r="AU1338">
        <v>0</v>
      </c>
      <c r="BA1338">
        <v>-2.25</v>
      </c>
    </row>
    <row r="1339" spans="3:53" ht="12.75" x14ac:dyDescent="0.2">
      <c r="C1339" t="s">
        <v>617</v>
      </c>
      <c r="D1339" t="s">
        <v>216</v>
      </c>
      <c r="E1339">
        <v>0.74</v>
      </c>
      <c r="F1339">
        <v>25.16</v>
      </c>
      <c r="G1339">
        <v>9.33</v>
      </c>
      <c r="H1339">
        <v>368.21</v>
      </c>
      <c r="I1339">
        <v>-64.412999999999997</v>
      </c>
      <c r="J1339" t="s">
        <v>76</v>
      </c>
      <c r="K1339">
        <v>69.12</v>
      </c>
      <c r="L1339">
        <v>0.70584329999999995</v>
      </c>
      <c r="M1339">
        <v>3.3089072319592878</v>
      </c>
      <c r="N1339">
        <v>0.68697363414634138</v>
      </c>
      <c r="O1339">
        <v>6.1465773582605454</v>
      </c>
      <c r="P1339">
        <v>99550000</v>
      </c>
      <c r="Q1339">
        <v>93280000</v>
      </c>
      <c r="R1339">
        <v>1.07</v>
      </c>
      <c r="S1339">
        <v>22.602</v>
      </c>
      <c r="T1339">
        <v>8.2029999999999994</v>
      </c>
      <c r="U1339">
        <v>14.557916666666671</v>
      </c>
      <c r="V1339">
        <f t="shared" si="307"/>
        <v>2.2963385194466808</v>
      </c>
      <c r="AC1339">
        <v>0.74199999999999999</v>
      </c>
      <c r="AD1339">
        <v>0.60509999999999997</v>
      </c>
      <c r="AH1339" s="85">
        <f>IF(AND(M1339&lt;Variables!$G$6,M1339&gt;Variables!$G$5),0,1)</f>
        <v>1</v>
      </c>
      <c r="AI1339" s="85">
        <f t="shared" si="308"/>
        <v>0</v>
      </c>
      <c r="AJ1339" s="85">
        <f>IF(I1339&gt;Variables!$G$7,0,1)</f>
        <v>1</v>
      </c>
      <c r="AK1339" s="85">
        <f>IF(F1339&gt;Variables!$G$8,0,1)</f>
        <v>0</v>
      </c>
      <c r="AL1339" s="85">
        <f>IF(G1339&gt;Variables!$G$9,0,1)</f>
        <v>1</v>
      </c>
      <c r="AM1339" s="85">
        <f>IF(AND(K1339&gt;Variables!$G$10,K1339&lt;Variables!$G$11),0,1)</f>
        <v>0</v>
      </c>
      <c r="AN1339" s="103">
        <f>IF(H1339&lt;Variables!$G$13,1,0)</f>
        <v>1</v>
      </c>
      <c r="AO1339" s="101">
        <f>IF(R1339&lt;Variables!$G$12,0,1)</f>
        <v>0</v>
      </c>
      <c r="AP1339" s="86">
        <f t="shared" si="309"/>
        <v>0</v>
      </c>
      <c r="AR1339">
        <v>0</v>
      </c>
      <c r="AS1339">
        <v>0</v>
      </c>
      <c r="AT1339">
        <v>1</v>
      </c>
      <c r="AU1339">
        <v>0</v>
      </c>
      <c r="BA1339">
        <v>-2.25</v>
      </c>
    </row>
    <row r="1340" spans="3:53" ht="12.75" x14ac:dyDescent="0.2">
      <c r="C1340" t="s">
        <v>617</v>
      </c>
      <c r="D1340" t="s">
        <v>613</v>
      </c>
      <c r="E1340">
        <v>25.11</v>
      </c>
      <c r="F1340">
        <v>19.41</v>
      </c>
      <c r="G1340">
        <v>0.8</v>
      </c>
      <c r="H1340">
        <v>42.23</v>
      </c>
      <c r="I1340">
        <v>38.369</v>
      </c>
      <c r="J1340" t="s">
        <v>76</v>
      </c>
      <c r="K1340">
        <v>74.52</v>
      </c>
      <c r="L1340">
        <v>24.67915833333333</v>
      </c>
      <c r="M1340">
        <v>1.9078513955263809</v>
      </c>
      <c r="N1340">
        <v>24.8065</v>
      </c>
      <c r="O1340">
        <v>1.384717715114971</v>
      </c>
      <c r="P1340">
        <v>42550</v>
      </c>
      <c r="Q1340">
        <v>1830</v>
      </c>
      <c r="R1340">
        <v>23.25</v>
      </c>
      <c r="S1340">
        <v>22.602</v>
      </c>
      <c r="T1340">
        <v>8.2029999999999994</v>
      </c>
      <c r="U1340">
        <v>14.557916666666671</v>
      </c>
      <c r="V1340">
        <f t="shared" si="307"/>
        <v>2.4363209328778441</v>
      </c>
      <c r="AC1340">
        <v>25.71</v>
      </c>
      <c r="AD1340">
        <v>24.555</v>
      </c>
      <c r="AH1340" s="85">
        <f>IF(AND(M1340&lt;Variables!$G$6,M1340&gt;Variables!$G$5),0,1)</f>
        <v>1</v>
      </c>
      <c r="AI1340" s="85">
        <f t="shared" si="308"/>
        <v>1</v>
      </c>
      <c r="AJ1340" s="85">
        <f>IF(I1340&gt;Variables!$G$7,0,1)</f>
        <v>0</v>
      </c>
      <c r="AK1340" s="85">
        <f>IF(F1340&gt;Variables!$G$8,0,1)</f>
        <v>0</v>
      </c>
      <c r="AL1340" s="85">
        <f>IF(G1340&gt;Variables!$G$9,0,1)</f>
        <v>1</v>
      </c>
      <c r="AM1340" s="85">
        <f>IF(AND(K1340&gt;Variables!$G$10,K1340&lt;Variables!$G$11),0,1)</f>
        <v>0</v>
      </c>
      <c r="AN1340" s="103">
        <f>IF(H1340&lt;Variables!$G$13,1,0)</f>
        <v>1</v>
      </c>
      <c r="AO1340" s="101">
        <f>IF(R1340&lt;Variables!$G$12,0,1)</f>
        <v>1</v>
      </c>
      <c r="AP1340" s="86">
        <f t="shared" si="309"/>
        <v>0</v>
      </c>
      <c r="AR1340">
        <v>1</v>
      </c>
      <c r="AS1340">
        <v>0</v>
      </c>
      <c r="AT1340">
        <v>0</v>
      </c>
      <c r="AU1340">
        <v>0</v>
      </c>
      <c r="BA1340">
        <v>0.52</v>
      </c>
    </row>
    <row r="1341" spans="3:53" ht="12.75" x14ac:dyDescent="0.2">
      <c r="C1341" t="s">
        <v>617</v>
      </c>
      <c r="D1341" t="s">
        <v>614</v>
      </c>
      <c r="E1341">
        <v>9.89</v>
      </c>
      <c r="F1341">
        <v>10.66</v>
      </c>
      <c r="G1341">
        <v>9.17</v>
      </c>
      <c r="H1341">
        <v>2280</v>
      </c>
      <c r="I1341">
        <v>-60.716000000000001</v>
      </c>
      <c r="J1341" t="s">
        <v>76</v>
      </c>
      <c r="K1341">
        <v>54.75</v>
      </c>
      <c r="L1341">
        <v>9.9308400000000017</v>
      </c>
      <c r="M1341">
        <v>-0.40620934382189477</v>
      </c>
      <c r="N1341">
        <v>9.717568292682925</v>
      </c>
      <c r="O1341">
        <v>1.7795779984102349</v>
      </c>
      <c r="P1341">
        <v>2267000</v>
      </c>
      <c r="Q1341">
        <v>3525000</v>
      </c>
      <c r="R1341">
        <v>0.64</v>
      </c>
      <c r="S1341">
        <v>22.602</v>
      </c>
      <c r="T1341">
        <v>8.2029999999999994</v>
      </c>
      <c r="U1341">
        <v>14.557916666666671</v>
      </c>
      <c r="V1341">
        <f t="shared" si="307"/>
        <v>2.4323438227179182</v>
      </c>
      <c r="AC1341">
        <v>10.029999999999999</v>
      </c>
      <c r="AD1341">
        <v>9.0500000000000007</v>
      </c>
      <c r="AH1341" s="85">
        <f>IF(AND(M1341&lt;Variables!$G$6,M1341&gt;Variables!$G$5),0,1)</f>
        <v>1</v>
      </c>
      <c r="AI1341" s="85">
        <f t="shared" si="308"/>
        <v>0</v>
      </c>
      <c r="AJ1341" s="85">
        <f>IF(I1341&gt;Variables!$G$7,0,1)</f>
        <v>1</v>
      </c>
      <c r="AK1341" s="85">
        <f>IF(F1341&gt;Variables!$G$8,0,1)</f>
        <v>0</v>
      </c>
      <c r="AL1341" s="85">
        <f>IF(G1341&gt;Variables!$G$9,0,1)</f>
        <v>1</v>
      </c>
      <c r="AM1341" s="85">
        <f>IF(AND(K1341&gt;Variables!$G$10,K1341&lt;Variables!$G$11),0,1)</f>
        <v>0</v>
      </c>
      <c r="AN1341" s="103">
        <f>IF(H1341&lt;Variables!$G$13,1,0)</f>
        <v>1</v>
      </c>
      <c r="AO1341" s="101">
        <f>IF(R1341&lt;Variables!$G$12,0,1)</f>
        <v>0</v>
      </c>
      <c r="AP1341" s="86">
        <f t="shared" si="309"/>
        <v>0</v>
      </c>
      <c r="AR1341">
        <v>0</v>
      </c>
      <c r="AS1341">
        <v>0</v>
      </c>
      <c r="AT1341">
        <v>1</v>
      </c>
      <c r="AU1341">
        <v>0</v>
      </c>
      <c r="BA1341">
        <v>-2.25</v>
      </c>
    </row>
    <row r="1342" spans="3:53" ht="12.75" x14ac:dyDescent="0.2">
      <c r="C1342" t="s">
        <v>617</v>
      </c>
      <c r="D1342" t="s">
        <v>615</v>
      </c>
      <c r="E1342">
        <v>29.82</v>
      </c>
      <c r="F1342">
        <v>9.94</v>
      </c>
      <c r="G1342">
        <v>9.2200000000000006</v>
      </c>
      <c r="H1342">
        <v>2830</v>
      </c>
      <c r="I1342">
        <v>-34.1</v>
      </c>
      <c r="J1342" t="s">
        <v>76</v>
      </c>
      <c r="K1342">
        <v>59.03</v>
      </c>
      <c r="L1342">
        <v>29.717404999999999</v>
      </c>
      <c r="M1342">
        <v>0.41253602055763922</v>
      </c>
      <c r="N1342">
        <v>29.237007317073171</v>
      </c>
      <c r="O1342">
        <v>2.062429565336211</v>
      </c>
      <c r="P1342">
        <v>4198000</v>
      </c>
      <c r="Q1342">
        <v>4143000</v>
      </c>
      <c r="R1342">
        <v>1.01</v>
      </c>
      <c r="S1342">
        <v>22.602</v>
      </c>
      <c r="T1342">
        <v>8.2029999999999994</v>
      </c>
      <c r="U1342">
        <v>14.557916666666671</v>
      </c>
      <c r="V1342">
        <f t="shared" si="307"/>
        <v>2.4390664850983459</v>
      </c>
      <c r="AC1342">
        <v>29.84</v>
      </c>
      <c r="AD1342">
        <v>27.75</v>
      </c>
      <c r="AH1342" s="85">
        <f>IF(AND(M1342&lt;Variables!$G$6,M1342&gt;Variables!$G$5),0,1)</f>
        <v>1</v>
      </c>
      <c r="AI1342" s="85">
        <f t="shared" si="308"/>
        <v>0</v>
      </c>
      <c r="AJ1342" s="85">
        <f>IF(I1342&gt;Variables!$G$7,0,1)</f>
        <v>1</v>
      </c>
      <c r="AK1342" s="85">
        <f>IF(F1342&gt;Variables!$G$8,0,1)</f>
        <v>0</v>
      </c>
      <c r="AL1342" s="85">
        <f>IF(G1342&gt;Variables!$G$9,0,1)</f>
        <v>1</v>
      </c>
      <c r="AM1342" s="85">
        <f>IF(AND(K1342&gt;Variables!$G$10,K1342&lt;Variables!$G$11),0,1)</f>
        <v>0</v>
      </c>
      <c r="AN1342" s="103">
        <f>IF(H1342&lt;Variables!$G$13,1,0)</f>
        <v>0</v>
      </c>
      <c r="AO1342" s="101">
        <f>IF(R1342&lt;Variables!$G$12,0,1)</f>
        <v>0</v>
      </c>
      <c r="AP1342" s="86">
        <f t="shared" si="309"/>
        <v>0</v>
      </c>
      <c r="AR1342">
        <v>0</v>
      </c>
      <c r="AS1342">
        <v>0</v>
      </c>
      <c r="AT1342">
        <v>1</v>
      </c>
      <c r="AU1342">
        <v>0</v>
      </c>
      <c r="BA1342">
        <v>-2.25</v>
      </c>
    </row>
    <row r="1343" spans="3:53" ht="12.75" x14ac:dyDescent="0.2">
      <c r="C1343" t="s">
        <v>617</v>
      </c>
      <c r="D1343" t="s">
        <v>486</v>
      </c>
      <c r="E1343">
        <v>142.16</v>
      </c>
      <c r="F1343">
        <v>8.52</v>
      </c>
      <c r="G1343">
        <v>5.46</v>
      </c>
      <c r="H1343">
        <v>12710</v>
      </c>
      <c r="I1343">
        <v>-21.44</v>
      </c>
      <c r="J1343" t="s">
        <v>76</v>
      </c>
      <c r="K1343">
        <v>58.29</v>
      </c>
      <c r="L1343">
        <v>142.28517894736839</v>
      </c>
      <c r="M1343">
        <v>-8.7977502853407552E-2</v>
      </c>
      <c r="N1343">
        <v>141.21186499999999</v>
      </c>
      <c r="O1343">
        <v>0.67142729118407141</v>
      </c>
      <c r="P1343">
        <v>270144</v>
      </c>
      <c r="Q1343">
        <v>631509</v>
      </c>
      <c r="R1343">
        <v>0.43</v>
      </c>
      <c r="S1343">
        <v>22.602</v>
      </c>
      <c r="T1343">
        <v>8.2029999999999994</v>
      </c>
      <c r="U1343">
        <v>14.557916666666671</v>
      </c>
      <c r="V1343">
        <f t="shared" si="307"/>
        <v>2.4572781302183033</v>
      </c>
      <c r="AC1343">
        <v>142.48500000000001</v>
      </c>
      <c r="AD1343">
        <v>136.9</v>
      </c>
      <c r="AH1343" s="85">
        <f>IF(AND(M1343&lt;Variables!$G$6,M1343&gt;Variables!$G$5),0,1)</f>
        <v>1</v>
      </c>
      <c r="AI1343" s="85">
        <f t="shared" si="308"/>
        <v>0</v>
      </c>
      <c r="AJ1343" s="85">
        <f>IF(I1343&gt;Variables!$G$7,0,1)</f>
        <v>1</v>
      </c>
      <c r="AK1343" s="85">
        <f>IF(F1343&gt;Variables!$G$8,0,1)</f>
        <v>1</v>
      </c>
      <c r="AL1343" s="85">
        <f>IF(G1343&gt;Variables!$G$9,0,1)</f>
        <v>1</v>
      </c>
      <c r="AM1343" s="85">
        <f>IF(AND(K1343&gt;Variables!$G$10,K1343&lt;Variables!$G$11),0,1)</f>
        <v>0</v>
      </c>
      <c r="AN1343" s="103">
        <f>IF(H1343&lt;Variables!$G$13,1,0)</f>
        <v>0</v>
      </c>
      <c r="AO1343" s="101">
        <f>IF(R1343&lt;Variables!$G$12,0,1)</f>
        <v>0</v>
      </c>
      <c r="AP1343" s="86">
        <f t="shared" si="309"/>
        <v>0</v>
      </c>
      <c r="AR1343">
        <v>0</v>
      </c>
      <c r="AS1343">
        <v>0</v>
      </c>
      <c r="AT1343">
        <v>1</v>
      </c>
      <c r="AU1343">
        <v>0</v>
      </c>
      <c r="BA1343">
        <v>-1.9</v>
      </c>
    </row>
    <row r="1344" spans="3:53" ht="12.75" x14ac:dyDescent="0.2">
      <c r="C1344" t="s">
        <v>617</v>
      </c>
      <c r="D1344" t="s">
        <v>429</v>
      </c>
      <c r="E1344">
        <v>15.8</v>
      </c>
      <c r="F1344">
        <v>6.85</v>
      </c>
      <c r="G1344">
        <v>5.05</v>
      </c>
      <c r="H1344">
        <v>2640</v>
      </c>
      <c r="I1344">
        <v>17.036999999999999</v>
      </c>
      <c r="J1344" t="s">
        <v>76</v>
      </c>
      <c r="K1344">
        <v>58.19</v>
      </c>
      <c r="L1344">
        <v>15.783770000000001</v>
      </c>
      <c r="M1344">
        <v>0.1028271445922106</v>
      </c>
      <c r="N1344">
        <v>15.57228780487805</v>
      </c>
      <c r="O1344">
        <v>1.4622912058600761</v>
      </c>
      <c r="P1344">
        <v>2160000</v>
      </c>
      <c r="Q1344">
        <v>5101000</v>
      </c>
      <c r="R1344">
        <v>0.42</v>
      </c>
      <c r="S1344">
        <v>22.602</v>
      </c>
      <c r="T1344">
        <v>8.2029999999999994</v>
      </c>
      <c r="U1344">
        <v>14.557916666666671</v>
      </c>
      <c r="V1344">
        <f t="shared" si="307"/>
        <v>2.4467427525811631</v>
      </c>
      <c r="AC1344">
        <v>16.29</v>
      </c>
      <c r="AD1344">
        <v>15.35</v>
      </c>
      <c r="AH1344" s="85">
        <f>IF(AND(M1344&lt;Variables!$G$6,M1344&gt;Variables!$G$5),0,1)</f>
        <v>1</v>
      </c>
      <c r="AI1344" s="85">
        <f t="shared" si="308"/>
        <v>0</v>
      </c>
      <c r="AJ1344" s="85">
        <f>IF(I1344&gt;Variables!$G$7,0,1)</f>
        <v>0</v>
      </c>
      <c r="AK1344" s="85">
        <f>IF(F1344&gt;Variables!$G$8,0,1)</f>
        <v>1</v>
      </c>
      <c r="AL1344" s="85">
        <f>IF(G1344&gt;Variables!$G$9,0,1)</f>
        <v>1</v>
      </c>
      <c r="AM1344" s="85">
        <f>IF(AND(K1344&gt;Variables!$G$10,K1344&lt;Variables!$G$11),0,1)</f>
        <v>0</v>
      </c>
      <c r="AN1344" s="103">
        <f>IF(H1344&lt;Variables!$G$13,1,0)</f>
        <v>0</v>
      </c>
      <c r="AO1344" s="101">
        <f>IF(R1344&lt;Variables!$G$12,0,1)</f>
        <v>0</v>
      </c>
      <c r="AP1344" s="86">
        <f t="shared" si="309"/>
        <v>0</v>
      </c>
      <c r="AR1344">
        <v>0</v>
      </c>
      <c r="AS1344">
        <v>0</v>
      </c>
      <c r="AT1344">
        <v>1</v>
      </c>
      <c r="AU1344">
        <v>0</v>
      </c>
      <c r="BA1344">
        <v>-1.73</v>
      </c>
    </row>
    <row r="1345" spans="3:53" ht="12.75" x14ac:dyDescent="0.2">
      <c r="C1345" t="s">
        <v>617</v>
      </c>
      <c r="D1345" t="s">
        <v>603</v>
      </c>
      <c r="E1345">
        <v>11.8</v>
      </c>
      <c r="F1345">
        <v>19.41</v>
      </c>
      <c r="G1345">
        <v>15.05</v>
      </c>
      <c r="H1345">
        <v>5810</v>
      </c>
      <c r="I1345">
        <v>-23.361999999999998</v>
      </c>
      <c r="J1345" t="s">
        <v>78</v>
      </c>
      <c r="K1345">
        <v>69.099999999999994</v>
      </c>
      <c r="L1345">
        <v>11.598224999999999</v>
      </c>
      <c r="M1345">
        <v>2.270821612789887</v>
      </c>
      <c r="N1345">
        <v>11.223158536585361</v>
      </c>
      <c r="O1345">
        <v>5.6886077242287634</v>
      </c>
      <c r="P1345">
        <v>33358000</v>
      </c>
      <c r="Q1345">
        <v>12699000</v>
      </c>
      <c r="R1345">
        <v>2.63</v>
      </c>
      <c r="S1345">
        <v>22.602</v>
      </c>
      <c r="T1345">
        <v>8.2029999999999994</v>
      </c>
      <c r="U1345">
        <v>14.557916666666671</v>
      </c>
      <c r="V1345">
        <f t="shared" si="307"/>
        <v>2.3805743012486826</v>
      </c>
      <c r="AC1345">
        <v>11.96</v>
      </c>
      <c r="AD1345">
        <v>9.9350000000000005</v>
      </c>
      <c r="AH1345" s="85">
        <f>IF(AND(M1345&lt;Variables!$G$6,M1345&gt;Variables!$G$5),0,1)</f>
        <v>1</v>
      </c>
      <c r="AI1345" s="85">
        <f t="shared" si="308"/>
        <v>0</v>
      </c>
      <c r="AJ1345" s="85">
        <f>IF(I1345&gt;Variables!$G$7,0,1)</f>
        <v>1</v>
      </c>
      <c r="AK1345" s="85">
        <f>IF(F1345&gt;Variables!$G$8,0,1)</f>
        <v>0</v>
      </c>
      <c r="AL1345" s="85">
        <f>IF(G1345&gt;Variables!$G$9,0,1)</f>
        <v>0</v>
      </c>
      <c r="AM1345" s="85">
        <f>IF(AND(K1345&gt;Variables!$G$10,K1345&lt;Variables!$G$11),0,1)</f>
        <v>0</v>
      </c>
      <c r="AN1345" s="103">
        <f>IF(H1345&lt;Variables!$G$13,1,0)</f>
        <v>0</v>
      </c>
      <c r="AO1345" s="101">
        <f>IF(R1345&lt;Variables!$G$12,0,1)</f>
        <v>1</v>
      </c>
      <c r="AP1345" s="86">
        <f t="shared" si="309"/>
        <v>1</v>
      </c>
      <c r="AR1345">
        <v>0</v>
      </c>
      <c r="AS1345">
        <v>0</v>
      </c>
      <c r="AT1345">
        <v>1</v>
      </c>
      <c r="AU1345">
        <v>0</v>
      </c>
      <c r="BA1345">
        <v>-2.25</v>
      </c>
    </row>
    <row r="1346" spans="3:53" ht="12.75" x14ac:dyDescent="0.2">
      <c r="C1346" t="s">
        <v>619</v>
      </c>
      <c r="D1346" t="s">
        <v>447</v>
      </c>
      <c r="E1346">
        <v>18.59</v>
      </c>
      <c r="F1346">
        <v>7.8</v>
      </c>
      <c r="G1346">
        <v>8.56</v>
      </c>
      <c r="H1346">
        <v>7540</v>
      </c>
      <c r="I1346">
        <v>-59.148000000000003</v>
      </c>
      <c r="J1346" t="s">
        <v>78</v>
      </c>
      <c r="K1346">
        <v>71.739999999999995</v>
      </c>
      <c r="L1346">
        <v>18.26116</v>
      </c>
      <c r="M1346">
        <v>2.0143298673249528</v>
      </c>
      <c r="N1346">
        <v>17.829197826086961</v>
      </c>
      <c r="O1346">
        <v>4.4859122755528889</v>
      </c>
      <c r="P1346">
        <v>11330000</v>
      </c>
      <c r="Q1346">
        <v>22358000</v>
      </c>
      <c r="R1346">
        <v>0.51</v>
      </c>
      <c r="S1346">
        <v>22.277999999999999</v>
      </c>
      <c r="T1346">
        <v>8.0650000000000013</v>
      </c>
      <c r="U1346">
        <v>14.60347826086957</v>
      </c>
      <c r="V1346">
        <f t="shared" si="307"/>
        <v>2.4133838810099699</v>
      </c>
      <c r="AC1346">
        <v>18.739999999999998</v>
      </c>
      <c r="AD1346">
        <v>16.670000000000002</v>
      </c>
      <c r="AH1346" s="85">
        <f>IF(AND(M1346&lt;Variables!$G$6,M1346&gt;Variables!$G$5),0,1)</f>
        <v>1</v>
      </c>
      <c r="AI1346" s="85">
        <f t="shared" si="308"/>
        <v>0</v>
      </c>
      <c r="AJ1346" s="85">
        <f>IF(I1346&gt;Variables!$G$7,0,1)</f>
        <v>1</v>
      </c>
      <c r="AK1346" s="85">
        <f>IF(F1346&gt;Variables!$G$8,0,1)</f>
        <v>1</v>
      </c>
      <c r="AL1346" s="85">
        <f>IF(G1346&gt;Variables!$G$9,0,1)</f>
        <v>1</v>
      </c>
      <c r="AM1346" s="85">
        <f>IF(AND(K1346&gt;Variables!$G$10,K1346&lt;Variables!$G$11),0,1)</f>
        <v>0</v>
      </c>
      <c r="AN1346" s="103">
        <f>IF(H1346&lt;Variables!$G$13,1,0)</f>
        <v>0</v>
      </c>
      <c r="AO1346" s="101">
        <f>IF(R1346&lt;Variables!$G$12,0,1)</f>
        <v>0</v>
      </c>
      <c r="AP1346" s="86">
        <f t="shared" si="309"/>
        <v>1</v>
      </c>
      <c r="AR1346">
        <v>0</v>
      </c>
      <c r="AS1346">
        <v>0</v>
      </c>
      <c r="AT1346">
        <v>1</v>
      </c>
      <c r="AU1346">
        <v>0</v>
      </c>
      <c r="BA1346">
        <v>-2.25</v>
      </c>
    </row>
    <row r="1347" spans="3:53" ht="12.75" x14ac:dyDescent="0.2">
      <c r="C1347" t="s">
        <v>619</v>
      </c>
      <c r="D1347" t="s">
        <v>486</v>
      </c>
      <c r="E1347">
        <v>141.99</v>
      </c>
      <c r="F1347">
        <v>7.98</v>
      </c>
      <c r="G1347">
        <v>5.07</v>
      </c>
      <c r="H1347">
        <v>12710</v>
      </c>
      <c r="I1347">
        <v>-21.567</v>
      </c>
      <c r="J1347" t="s">
        <v>76</v>
      </c>
      <c r="K1347">
        <v>49.29</v>
      </c>
      <c r="L1347">
        <v>142.33736842105259</v>
      </c>
      <c r="M1347">
        <v>-0.48994050458325372</v>
      </c>
      <c r="N1347">
        <v>141.30321555555551</v>
      </c>
      <c r="O1347">
        <v>0.23834167051353139</v>
      </c>
      <c r="P1347">
        <v>300653</v>
      </c>
      <c r="Q1347">
        <v>631509</v>
      </c>
      <c r="R1347">
        <v>0.48</v>
      </c>
      <c r="S1347">
        <v>22.277999999999999</v>
      </c>
      <c r="T1347">
        <v>8.0650000000000013</v>
      </c>
      <c r="U1347">
        <v>14.60347826086957</v>
      </c>
      <c r="V1347">
        <f t="shared" ref="V1347:V1410" si="310">1.849 + (0.01036 * K1347) + (0.1184 * M1347) - (0.002888 * K1347 * M1347)</f>
        <v>2.371378239913327</v>
      </c>
      <c r="AC1347">
        <v>142.06</v>
      </c>
      <c r="AD1347">
        <v>136.9</v>
      </c>
      <c r="AH1347" s="85">
        <f>IF(AND(M1347&lt;Variables!$G$6,M1347&gt;Variables!$G$5),0,1)</f>
        <v>1</v>
      </c>
      <c r="AI1347" s="85">
        <f t="shared" ref="AI1347:AI1410" si="311">IF(L1347&gt;N1347,0,1)</f>
        <v>0</v>
      </c>
      <c r="AJ1347" s="85">
        <f>IF(I1347&gt;Variables!$G$7,0,1)</f>
        <v>1</v>
      </c>
      <c r="AK1347" s="85">
        <f>IF(F1347&gt;Variables!$G$8,0,1)</f>
        <v>1</v>
      </c>
      <c r="AL1347" s="85">
        <f>IF(G1347&gt;Variables!$G$9,0,1)</f>
        <v>1</v>
      </c>
      <c r="AM1347" s="85">
        <f>IF(AND(K1347&gt;Variables!$G$10,K1347&lt;Variables!$G$11),0,1)</f>
        <v>1</v>
      </c>
      <c r="AN1347" s="103">
        <f>IF(H1347&lt;Variables!$G$13,1,0)</f>
        <v>0</v>
      </c>
      <c r="AO1347" s="101">
        <f>IF(R1347&lt;Variables!$G$12,0,1)</f>
        <v>0</v>
      </c>
      <c r="AP1347" s="86">
        <f t="shared" si="309"/>
        <v>0</v>
      </c>
      <c r="AR1347">
        <v>0</v>
      </c>
      <c r="AS1347">
        <v>0</v>
      </c>
      <c r="AT1347">
        <v>1</v>
      </c>
      <c r="AU1347">
        <v>0</v>
      </c>
      <c r="BA1347">
        <v>-1.83</v>
      </c>
    </row>
    <row r="1348" spans="3:53" ht="12.75" x14ac:dyDescent="0.2">
      <c r="C1348" t="s">
        <v>619</v>
      </c>
      <c r="D1348" t="s">
        <v>613</v>
      </c>
      <c r="E1348">
        <v>24.88</v>
      </c>
      <c r="F1348">
        <v>19.46</v>
      </c>
      <c r="G1348">
        <v>-0.3</v>
      </c>
      <c r="H1348">
        <v>42.23</v>
      </c>
      <c r="I1348">
        <v>38.244</v>
      </c>
      <c r="J1348" t="s">
        <v>76</v>
      </c>
      <c r="K1348">
        <v>64.56</v>
      </c>
      <c r="L1348">
        <v>24.868927272727269</v>
      </c>
      <c r="M1348">
        <v>2.642947643316277E-2</v>
      </c>
      <c r="N1348">
        <v>24.82689629629629</v>
      </c>
      <c r="O1348">
        <v>0.19577035777507071</v>
      </c>
      <c r="P1348">
        <v>46670</v>
      </c>
      <c r="Q1348">
        <v>1830</v>
      </c>
      <c r="R1348">
        <v>25.5</v>
      </c>
      <c r="S1348">
        <v>22.277999999999999</v>
      </c>
      <c r="T1348">
        <v>8.0650000000000013</v>
      </c>
      <c r="U1348">
        <v>14.60347826086957</v>
      </c>
      <c r="V1348">
        <f t="shared" si="310"/>
        <v>2.5160430931579465</v>
      </c>
      <c r="AC1348">
        <v>25.71</v>
      </c>
      <c r="AD1348">
        <v>24.555</v>
      </c>
      <c r="AH1348" s="85">
        <f>IF(AND(M1348&lt;Variables!$G$6,M1348&gt;Variables!$G$5),0,1)</f>
        <v>1</v>
      </c>
      <c r="AI1348" s="85">
        <f t="shared" si="311"/>
        <v>0</v>
      </c>
      <c r="AJ1348" s="85">
        <f>IF(I1348&gt;Variables!$G$7,0,1)</f>
        <v>0</v>
      </c>
      <c r="AK1348" s="85">
        <f>IF(F1348&gt;Variables!$G$8,0,1)</f>
        <v>0</v>
      </c>
      <c r="AL1348" s="85">
        <f>IF(G1348&gt;Variables!$G$9,0,1)</f>
        <v>1</v>
      </c>
      <c r="AM1348" s="85">
        <f>IF(AND(K1348&gt;Variables!$G$10,K1348&lt;Variables!$G$11),0,1)</f>
        <v>0</v>
      </c>
      <c r="AN1348" s="103">
        <f>IF(H1348&lt;Variables!$G$13,1,0)</f>
        <v>1</v>
      </c>
      <c r="AO1348" s="101">
        <f>IF(R1348&lt;Variables!$G$12,0,1)</f>
        <v>1</v>
      </c>
      <c r="AP1348" s="86">
        <f t="shared" si="309"/>
        <v>0</v>
      </c>
      <c r="AR1348">
        <v>1</v>
      </c>
      <c r="AS1348">
        <v>0</v>
      </c>
      <c r="AT1348">
        <v>0</v>
      </c>
      <c r="AU1348">
        <v>0</v>
      </c>
      <c r="BA1348">
        <v>2</v>
      </c>
    </row>
    <row r="1349" spans="3:53" ht="12.75" x14ac:dyDescent="0.2">
      <c r="C1349" t="s">
        <v>619</v>
      </c>
      <c r="D1349" t="s">
        <v>331</v>
      </c>
      <c r="E1349">
        <v>32.450000000000003</v>
      </c>
      <c r="F1349">
        <v>19.27</v>
      </c>
      <c r="G1349">
        <v>2.23</v>
      </c>
      <c r="H1349">
        <v>12410</v>
      </c>
      <c r="I1349">
        <v>81.453999999999994</v>
      </c>
      <c r="J1349" t="s">
        <v>78</v>
      </c>
      <c r="K1349">
        <v>46.64</v>
      </c>
      <c r="L1349">
        <v>33.288254999999992</v>
      </c>
      <c r="M1349">
        <v>-2.3129929760511301</v>
      </c>
      <c r="N1349">
        <v>33.503197826086947</v>
      </c>
      <c r="O1349">
        <v>-2.9397128930781098</v>
      </c>
      <c r="P1349">
        <v>211638000</v>
      </c>
      <c r="Q1349">
        <v>97799000</v>
      </c>
      <c r="R1349">
        <v>2.16</v>
      </c>
      <c r="S1349">
        <v>22.277999999999999</v>
      </c>
      <c r="T1349">
        <v>8.0650000000000013</v>
      </c>
      <c r="U1349">
        <v>14.60347826086957</v>
      </c>
      <c r="V1349">
        <f t="shared" si="310"/>
        <v>2.3698836736954814</v>
      </c>
      <c r="AC1349">
        <v>32.700000000000003</v>
      </c>
      <c r="AD1349">
        <v>24.17</v>
      </c>
      <c r="AH1349" s="85">
        <f>IF(AND(M1349&lt;Variables!$G$6,M1349&gt;Variables!$G$5),0,1)</f>
        <v>0</v>
      </c>
      <c r="AI1349" s="85">
        <f t="shared" si="311"/>
        <v>1</v>
      </c>
      <c r="AJ1349" s="85">
        <f>IF(I1349&gt;Variables!$G$7,0,1)</f>
        <v>0</v>
      </c>
      <c r="AK1349" s="85">
        <f>IF(F1349&gt;Variables!$G$8,0,1)</f>
        <v>0</v>
      </c>
      <c r="AL1349" s="85">
        <f>IF(G1349&gt;Variables!$G$9,0,1)</f>
        <v>1</v>
      </c>
      <c r="AM1349" s="85">
        <f>IF(AND(K1349&gt;Variables!$G$10,K1349&lt;Variables!$G$11),0,1)</f>
        <v>1</v>
      </c>
      <c r="AN1349" s="103">
        <f>IF(H1349&lt;Variables!$G$13,1,0)</f>
        <v>0</v>
      </c>
      <c r="AO1349" s="101">
        <f>IF(R1349&lt;Variables!$G$12,0,1)</f>
        <v>1</v>
      </c>
      <c r="AP1349" s="86">
        <f t="shared" si="309"/>
        <v>1</v>
      </c>
      <c r="AR1349">
        <v>0</v>
      </c>
      <c r="AS1349">
        <v>0</v>
      </c>
      <c r="AT1349">
        <v>1</v>
      </c>
      <c r="AU1349">
        <v>0</v>
      </c>
      <c r="BA1349">
        <v>-2.25</v>
      </c>
    </row>
    <row r="1350" spans="3:53" ht="12.75" x14ac:dyDescent="0.2">
      <c r="C1350" t="s">
        <v>619</v>
      </c>
      <c r="D1350" t="s">
        <v>610</v>
      </c>
      <c r="E1350">
        <v>26.7</v>
      </c>
      <c r="F1350">
        <v>17.36</v>
      </c>
      <c r="G1350">
        <v>1.71</v>
      </c>
      <c r="H1350">
        <v>196.48</v>
      </c>
      <c r="I1350">
        <v>-5.0140000000000002</v>
      </c>
      <c r="J1350" t="s">
        <v>78</v>
      </c>
      <c r="K1350">
        <v>44.02</v>
      </c>
      <c r="L1350">
        <v>27.630140000000001</v>
      </c>
      <c r="M1350">
        <v>-3.3309277477421499</v>
      </c>
      <c r="N1350">
        <v>27.270319565217392</v>
      </c>
      <c r="O1350">
        <v>-2.0554198636246239</v>
      </c>
      <c r="P1350">
        <v>4380000</v>
      </c>
      <c r="Q1350">
        <v>1650000</v>
      </c>
      <c r="R1350">
        <v>2.65</v>
      </c>
      <c r="S1350">
        <v>22.277999999999999</v>
      </c>
      <c r="T1350">
        <v>8.0650000000000013</v>
      </c>
      <c r="U1350">
        <v>14.60347826086957</v>
      </c>
      <c r="V1350">
        <f t="shared" si="310"/>
        <v>2.3341253998151292</v>
      </c>
      <c r="AC1350">
        <v>26.979900000000001</v>
      </c>
      <c r="AD1350">
        <v>22.3</v>
      </c>
      <c r="AH1350" s="85">
        <f>IF(AND(M1350&lt;Variables!$G$6,M1350&gt;Variables!$G$5),0,1)</f>
        <v>0</v>
      </c>
      <c r="AI1350" s="85">
        <f t="shared" si="311"/>
        <v>0</v>
      </c>
      <c r="AJ1350" s="85">
        <f>IF(I1350&gt;Variables!$G$7,0,1)</f>
        <v>1</v>
      </c>
      <c r="AK1350" s="85">
        <f>IF(F1350&gt;Variables!$G$8,0,1)</f>
        <v>0</v>
      </c>
      <c r="AL1350" s="85">
        <f>IF(G1350&gt;Variables!$G$9,0,1)</f>
        <v>1</v>
      </c>
      <c r="AM1350" s="85">
        <f>IF(AND(K1350&gt;Variables!$G$10,K1350&lt;Variables!$G$11),0,1)</f>
        <v>1</v>
      </c>
      <c r="AN1350" s="103">
        <f>IF(H1350&lt;Variables!$G$13,1,0)</f>
        <v>1</v>
      </c>
      <c r="AO1350" s="101">
        <f>IF(R1350&lt;Variables!$G$12,0,1)</f>
        <v>1</v>
      </c>
      <c r="AP1350" s="86">
        <f t="shared" si="309"/>
        <v>1</v>
      </c>
      <c r="AR1350">
        <v>0</v>
      </c>
      <c r="AS1350">
        <v>0</v>
      </c>
      <c r="AT1350">
        <v>1</v>
      </c>
      <c r="AU1350">
        <v>0</v>
      </c>
      <c r="BA1350">
        <v>-2.25</v>
      </c>
    </row>
    <row r="1351" spans="3:53" ht="12.75" x14ac:dyDescent="0.2">
      <c r="C1351" t="s">
        <v>619</v>
      </c>
      <c r="D1351" t="s">
        <v>603</v>
      </c>
      <c r="E1351">
        <v>11.52</v>
      </c>
      <c r="F1351">
        <v>14.74</v>
      </c>
      <c r="G1351">
        <v>12.42</v>
      </c>
      <c r="H1351">
        <v>5810</v>
      </c>
      <c r="I1351">
        <v>-24.324000000000002</v>
      </c>
      <c r="J1351" t="s">
        <v>78</v>
      </c>
      <c r="K1351">
        <v>53.46</v>
      </c>
      <c r="L1351">
        <v>11.670925</v>
      </c>
      <c r="M1351">
        <v>-0.69338976987685708</v>
      </c>
      <c r="N1351">
        <v>11.259382608695651</v>
      </c>
      <c r="O1351">
        <v>2.9363722931753879</v>
      </c>
      <c r="P1351">
        <v>38636000</v>
      </c>
      <c r="Q1351">
        <v>12699000</v>
      </c>
      <c r="R1351">
        <v>3.04</v>
      </c>
      <c r="S1351">
        <v>22.277999999999999</v>
      </c>
      <c r="T1351">
        <v>8.0650000000000013</v>
      </c>
      <c r="U1351">
        <v>14.60347826086957</v>
      </c>
      <c r="V1351">
        <f t="shared" si="310"/>
        <v>2.4278024174244974</v>
      </c>
      <c r="AC1351">
        <v>11.69</v>
      </c>
      <c r="AD1351">
        <v>9.9350000000000005</v>
      </c>
      <c r="AH1351" s="85">
        <f>IF(AND(M1351&lt;Variables!$G$6,M1351&gt;Variables!$G$5),0,1)</f>
        <v>1</v>
      </c>
      <c r="AI1351" s="85">
        <f t="shared" si="311"/>
        <v>0</v>
      </c>
      <c r="AJ1351" s="85">
        <f>IF(I1351&gt;Variables!$G$7,0,1)</f>
        <v>1</v>
      </c>
      <c r="AK1351" s="85">
        <f>IF(F1351&gt;Variables!$G$8,0,1)</f>
        <v>0</v>
      </c>
      <c r="AL1351" s="85">
        <f>IF(G1351&gt;Variables!$G$9,0,1)</f>
        <v>0</v>
      </c>
      <c r="AM1351" s="85">
        <f>IF(AND(K1351&gt;Variables!$G$10,K1351&lt;Variables!$G$11),0,1)</f>
        <v>0</v>
      </c>
      <c r="AN1351" s="103">
        <f>IF(H1351&lt;Variables!$G$13,1,0)</f>
        <v>0</v>
      </c>
      <c r="AO1351" s="101">
        <f>IF(R1351&lt;Variables!$G$12,0,1)</f>
        <v>1</v>
      </c>
      <c r="AP1351" s="86">
        <f t="shared" si="309"/>
        <v>1</v>
      </c>
      <c r="AR1351">
        <v>0</v>
      </c>
      <c r="AS1351">
        <v>0</v>
      </c>
      <c r="AT1351">
        <v>1</v>
      </c>
      <c r="AU1351">
        <v>0</v>
      </c>
      <c r="BA1351">
        <v>-2.25</v>
      </c>
    </row>
    <row r="1352" spans="3:53" ht="12.75" x14ac:dyDescent="0.2">
      <c r="C1352" t="s">
        <v>619</v>
      </c>
      <c r="D1352" t="s">
        <v>215</v>
      </c>
      <c r="E1352">
        <v>17.78</v>
      </c>
      <c r="F1352">
        <v>12.51</v>
      </c>
      <c r="G1352">
        <v>10.3</v>
      </c>
      <c r="H1352">
        <v>2590</v>
      </c>
      <c r="I1352">
        <v>-8.9999999999999993E-3</v>
      </c>
      <c r="J1352" t="s">
        <v>78</v>
      </c>
      <c r="K1352">
        <v>66.430000000000007</v>
      </c>
      <c r="L1352">
        <v>17.382650000000002</v>
      </c>
      <c r="M1352">
        <v>1.9694925687395379</v>
      </c>
      <c r="N1352">
        <v>16.923313043478259</v>
      </c>
      <c r="O1352">
        <v>4.7371750109573956</v>
      </c>
      <c r="P1352">
        <v>6709000</v>
      </c>
      <c r="Q1352">
        <v>25802000</v>
      </c>
      <c r="R1352">
        <v>0.26</v>
      </c>
      <c r="S1352">
        <v>22.277999999999999</v>
      </c>
      <c r="T1352">
        <v>8.0650000000000013</v>
      </c>
      <c r="U1352">
        <v>14.60347826086957</v>
      </c>
      <c r="V1352">
        <f t="shared" si="310"/>
        <v>2.3925558859448919</v>
      </c>
      <c r="AC1352">
        <v>18.48</v>
      </c>
      <c r="AD1352">
        <v>15.5</v>
      </c>
      <c r="AH1352" s="85">
        <f>IF(AND(M1352&lt;Variables!$G$6,M1352&gt;Variables!$G$5),0,1)</f>
        <v>1</v>
      </c>
      <c r="AI1352" s="85">
        <f t="shared" si="311"/>
        <v>0</v>
      </c>
      <c r="AJ1352" s="85">
        <f>IF(I1352&gt;Variables!$G$7,0,1)</f>
        <v>1</v>
      </c>
      <c r="AK1352" s="85">
        <f>IF(F1352&gt;Variables!$G$8,0,1)</f>
        <v>0</v>
      </c>
      <c r="AL1352" s="85">
        <f>IF(G1352&gt;Variables!$G$9,0,1)</f>
        <v>1</v>
      </c>
      <c r="AM1352" s="85">
        <f>IF(AND(K1352&gt;Variables!$G$10,K1352&lt;Variables!$G$11),0,1)</f>
        <v>0</v>
      </c>
      <c r="AN1352" s="103">
        <f>IF(H1352&lt;Variables!$G$13,1,0)</f>
        <v>0</v>
      </c>
      <c r="AO1352" s="101">
        <f>IF(R1352&lt;Variables!$G$12,0,1)</f>
        <v>0</v>
      </c>
      <c r="AP1352" s="86">
        <f t="shared" si="309"/>
        <v>1</v>
      </c>
      <c r="AR1352">
        <v>0</v>
      </c>
      <c r="AS1352">
        <v>0</v>
      </c>
      <c r="AT1352">
        <v>1</v>
      </c>
      <c r="AU1352">
        <v>0</v>
      </c>
      <c r="BA1352">
        <v>-2.25</v>
      </c>
    </row>
    <row r="1353" spans="3:53" ht="12.75" x14ac:dyDescent="0.2">
      <c r="C1353" t="s">
        <v>619</v>
      </c>
      <c r="D1353" t="s">
        <v>322</v>
      </c>
      <c r="E1353">
        <v>36.119999999999997</v>
      </c>
      <c r="F1353">
        <v>11.71</v>
      </c>
      <c r="G1353">
        <v>10.74</v>
      </c>
      <c r="H1353">
        <v>6860</v>
      </c>
      <c r="I1353">
        <v>921.05899999999997</v>
      </c>
      <c r="J1353" t="s">
        <v>78</v>
      </c>
      <c r="K1353">
        <v>72.66</v>
      </c>
      <c r="L1353">
        <v>35.310265000000001</v>
      </c>
      <c r="M1353">
        <v>2.4891770141062342</v>
      </c>
      <c r="N1353">
        <v>34.658428888888878</v>
      </c>
      <c r="O1353">
        <v>4.4167354383506714</v>
      </c>
      <c r="P1353">
        <v>230019</v>
      </c>
      <c r="Q1353">
        <v>755579</v>
      </c>
      <c r="R1353">
        <v>0.3</v>
      </c>
      <c r="S1353">
        <v>22.277999999999999</v>
      </c>
      <c r="T1353">
        <v>8.0650000000000013</v>
      </c>
      <c r="U1353">
        <v>14.60347826086957</v>
      </c>
      <c r="V1353">
        <f t="shared" si="310"/>
        <v>2.3741420763419367</v>
      </c>
      <c r="AC1353">
        <v>38.307600000000001</v>
      </c>
      <c r="AD1353">
        <v>32.3401</v>
      </c>
      <c r="AH1353" s="85">
        <f>IF(AND(M1353&lt;Variables!$G$6,M1353&gt;Variables!$G$5),0,1)</f>
        <v>1</v>
      </c>
      <c r="AI1353" s="85">
        <f t="shared" si="311"/>
        <v>0</v>
      </c>
      <c r="AJ1353" s="85">
        <f>IF(I1353&gt;Variables!$G$7,0,1)</f>
        <v>0</v>
      </c>
      <c r="AK1353" s="85">
        <f>IF(F1353&gt;Variables!$G$8,0,1)</f>
        <v>0</v>
      </c>
      <c r="AL1353" s="85">
        <f>IF(G1353&gt;Variables!$G$9,0,1)</f>
        <v>1</v>
      </c>
      <c r="AM1353" s="85">
        <f>IF(AND(K1353&gt;Variables!$G$10,K1353&lt;Variables!$G$11),0,1)</f>
        <v>0</v>
      </c>
      <c r="AN1353" s="103">
        <f>IF(H1353&lt;Variables!$G$13,1,0)</f>
        <v>0</v>
      </c>
      <c r="AO1353" s="101">
        <f>IF(R1353&lt;Variables!$G$12,0,1)</f>
        <v>0</v>
      </c>
      <c r="AP1353" s="86">
        <f t="shared" si="309"/>
        <v>1</v>
      </c>
      <c r="AR1353">
        <v>0</v>
      </c>
      <c r="AS1353">
        <v>0</v>
      </c>
      <c r="AT1353">
        <v>1</v>
      </c>
      <c r="AU1353">
        <v>0</v>
      </c>
      <c r="BA1353">
        <v>-2.25</v>
      </c>
    </row>
    <row r="1354" spans="3:53" ht="12.75" x14ac:dyDescent="0.2">
      <c r="C1354" t="s">
        <v>619</v>
      </c>
      <c r="D1354" t="s">
        <v>602</v>
      </c>
      <c r="E1354">
        <v>11</v>
      </c>
      <c r="F1354">
        <v>11.62</v>
      </c>
      <c r="G1354">
        <v>4.3</v>
      </c>
      <c r="H1354">
        <v>351.67</v>
      </c>
      <c r="I1354">
        <v>-72.563999999999993</v>
      </c>
      <c r="J1354" t="s">
        <v>78</v>
      </c>
      <c r="K1354">
        <v>41.77</v>
      </c>
      <c r="L1354">
        <v>11.4366</v>
      </c>
      <c r="M1354">
        <v>-4.0361645943724591</v>
      </c>
      <c r="N1354">
        <v>11.642619354838709</v>
      </c>
      <c r="O1354">
        <v>-5.734271081887127</v>
      </c>
      <c r="P1354">
        <v>239360</v>
      </c>
      <c r="Q1354">
        <v>26620</v>
      </c>
      <c r="R1354">
        <v>8.99</v>
      </c>
      <c r="S1354">
        <v>22.277999999999999</v>
      </c>
      <c r="T1354">
        <v>8.0650000000000013</v>
      </c>
      <c r="U1354">
        <v>14.60347826086957</v>
      </c>
      <c r="V1354">
        <f t="shared" si="310"/>
        <v>2.2907449506951365</v>
      </c>
      <c r="AC1354">
        <v>11.46</v>
      </c>
      <c r="AD1354">
        <v>10.6</v>
      </c>
      <c r="AH1354" s="85">
        <f>IF(AND(M1354&lt;Variables!$G$6,M1354&gt;Variables!$G$5),0,1)</f>
        <v>0</v>
      </c>
      <c r="AI1354" s="85">
        <f t="shared" si="311"/>
        <v>1</v>
      </c>
      <c r="AJ1354" s="85">
        <f>IF(I1354&gt;Variables!$G$7,0,1)</f>
        <v>1</v>
      </c>
      <c r="AK1354" s="85">
        <f>IF(F1354&gt;Variables!$G$8,0,1)</f>
        <v>0</v>
      </c>
      <c r="AL1354" s="85">
        <f>IF(G1354&gt;Variables!$G$9,0,1)</f>
        <v>1</v>
      </c>
      <c r="AM1354" s="85">
        <f>IF(AND(K1354&gt;Variables!$G$10,K1354&lt;Variables!$G$11),0,1)</f>
        <v>1</v>
      </c>
      <c r="AN1354" s="103">
        <f>IF(H1354&lt;Variables!$G$13,1,0)</f>
        <v>1</v>
      </c>
      <c r="AO1354" s="101">
        <f>IF(R1354&lt;Variables!$G$12,0,1)</f>
        <v>1</v>
      </c>
      <c r="AP1354" s="86">
        <f t="shared" si="309"/>
        <v>1</v>
      </c>
      <c r="AR1354">
        <v>0</v>
      </c>
      <c r="AS1354">
        <v>0</v>
      </c>
      <c r="AT1354">
        <v>1</v>
      </c>
      <c r="AU1354">
        <v>0</v>
      </c>
      <c r="BA1354">
        <v>-1.1599999999999999</v>
      </c>
    </row>
    <row r="1355" spans="3:53" ht="12.75" x14ac:dyDescent="0.2">
      <c r="C1355" t="s">
        <v>619</v>
      </c>
      <c r="D1355" t="s">
        <v>605</v>
      </c>
      <c r="E1355">
        <v>295</v>
      </c>
      <c r="F1355">
        <v>11.31</v>
      </c>
      <c r="G1355">
        <v>2.27</v>
      </c>
      <c r="H1355">
        <v>41000</v>
      </c>
      <c r="I1355">
        <v>5.2999999999999999E-2</v>
      </c>
      <c r="J1355" t="s">
        <v>78</v>
      </c>
      <c r="K1355">
        <v>57.35</v>
      </c>
      <c r="L1355">
        <v>294.16737999999998</v>
      </c>
      <c r="M1355">
        <v>0.320436616731615</v>
      </c>
      <c r="N1355">
        <v>294.55620454545448</v>
      </c>
      <c r="O1355">
        <v>0.18801011351978511</v>
      </c>
      <c r="P1355">
        <v>789382</v>
      </c>
      <c r="Q1355">
        <v>905753</v>
      </c>
      <c r="R1355">
        <v>0.87</v>
      </c>
      <c r="S1355">
        <v>22.277999999999999</v>
      </c>
      <c r="T1355">
        <v>8.0650000000000013</v>
      </c>
      <c r="U1355">
        <v>14.60347826086957</v>
      </c>
      <c r="V1355">
        <f t="shared" si="310"/>
        <v>2.4280128039889393</v>
      </c>
      <c r="AC1355">
        <v>296.84530000000001</v>
      </c>
      <c r="AD1355">
        <v>289.24</v>
      </c>
      <c r="AH1355" s="85">
        <f>IF(AND(M1355&lt;Variables!$G$6,M1355&gt;Variables!$G$5),0,1)</f>
        <v>1</v>
      </c>
      <c r="AI1355" s="85">
        <f t="shared" si="311"/>
        <v>1</v>
      </c>
      <c r="AJ1355" s="85">
        <f>IF(I1355&gt;Variables!$G$7,0,1)</f>
        <v>0</v>
      </c>
      <c r="AK1355" s="85">
        <f>IF(F1355&gt;Variables!$G$8,0,1)</f>
        <v>0</v>
      </c>
      <c r="AL1355" s="85">
        <f>IF(G1355&gt;Variables!$G$9,0,1)</f>
        <v>1</v>
      </c>
      <c r="AM1355" s="85">
        <f>IF(AND(K1355&gt;Variables!$G$10,K1355&lt;Variables!$G$11),0,1)</f>
        <v>0</v>
      </c>
      <c r="AN1355" s="103">
        <f>IF(H1355&lt;Variables!$G$13,1,0)</f>
        <v>0</v>
      </c>
      <c r="AO1355" s="101">
        <f>IF(R1355&lt;Variables!$G$12,0,1)</f>
        <v>0</v>
      </c>
      <c r="AP1355" s="86">
        <f t="shared" si="309"/>
        <v>1</v>
      </c>
      <c r="AR1355">
        <v>0</v>
      </c>
      <c r="AS1355">
        <v>1</v>
      </c>
      <c r="AT1355">
        <v>0</v>
      </c>
      <c r="AU1355">
        <v>0</v>
      </c>
      <c r="BA1355">
        <v>0.14000000000000001</v>
      </c>
    </row>
    <row r="1356" spans="3:53" ht="12.75" x14ac:dyDescent="0.2">
      <c r="C1356" t="s">
        <v>619</v>
      </c>
      <c r="D1356" t="s">
        <v>429</v>
      </c>
      <c r="E1356">
        <v>15.89</v>
      </c>
      <c r="F1356">
        <v>7.66</v>
      </c>
      <c r="G1356">
        <v>5.78</v>
      </c>
      <c r="H1356">
        <v>2640</v>
      </c>
      <c r="I1356">
        <v>17.187000000000001</v>
      </c>
      <c r="J1356" t="s">
        <v>76</v>
      </c>
      <c r="K1356">
        <v>61.69</v>
      </c>
      <c r="L1356">
        <v>15.84492</v>
      </c>
      <c r="M1356">
        <v>0.4107310103175138</v>
      </c>
      <c r="N1356">
        <v>15.607863043478259</v>
      </c>
      <c r="O1356">
        <v>1.935799639451508</v>
      </c>
      <c r="P1356">
        <v>2303000</v>
      </c>
      <c r="Q1356">
        <v>5101000</v>
      </c>
      <c r="R1356">
        <v>0.45</v>
      </c>
      <c r="S1356">
        <v>22.277999999999999</v>
      </c>
      <c r="T1356">
        <v>8.0650000000000013</v>
      </c>
      <c r="U1356">
        <v>14.60347826086957</v>
      </c>
      <c r="V1356">
        <f t="shared" si="310"/>
        <v>2.4635628190970977</v>
      </c>
      <c r="AC1356">
        <v>16.29</v>
      </c>
      <c r="AD1356">
        <v>15.35</v>
      </c>
      <c r="AH1356" s="85">
        <f>IF(AND(M1356&lt;Variables!$G$6,M1356&gt;Variables!$G$5),0,1)</f>
        <v>1</v>
      </c>
      <c r="AI1356" s="85">
        <f t="shared" si="311"/>
        <v>0</v>
      </c>
      <c r="AJ1356" s="85">
        <f>IF(I1356&gt;Variables!$G$7,0,1)</f>
        <v>0</v>
      </c>
      <c r="AK1356" s="85">
        <f>IF(F1356&gt;Variables!$G$8,0,1)</f>
        <v>1</v>
      </c>
      <c r="AL1356" s="85">
        <f>IF(G1356&gt;Variables!$G$9,0,1)</f>
        <v>1</v>
      </c>
      <c r="AM1356" s="85">
        <f>IF(AND(K1356&gt;Variables!$G$10,K1356&lt;Variables!$G$11),0,1)</f>
        <v>0</v>
      </c>
      <c r="AN1356" s="103">
        <f>IF(H1356&lt;Variables!$G$13,1,0)</f>
        <v>0</v>
      </c>
      <c r="AO1356" s="101">
        <f>IF(R1356&lt;Variables!$G$12,0,1)</f>
        <v>0</v>
      </c>
      <c r="AP1356" s="86">
        <f t="shared" si="309"/>
        <v>0</v>
      </c>
      <c r="AR1356">
        <v>0</v>
      </c>
      <c r="AS1356">
        <v>0</v>
      </c>
      <c r="AT1356">
        <v>1</v>
      </c>
      <c r="AU1356">
        <v>0</v>
      </c>
      <c r="BA1356">
        <v>-2.25</v>
      </c>
    </row>
    <row r="1357" spans="3:53" ht="12.75" x14ac:dyDescent="0.2">
      <c r="C1357" t="s">
        <v>619</v>
      </c>
      <c r="D1357" t="s">
        <v>604</v>
      </c>
      <c r="E1357">
        <v>88.14</v>
      </c>
      <c r="F1357">
        <v>9.52</v>
      </c>
      <c r="G1357">
        <v>-0.88</v>
      </c>
      <c r="H1357">
        <v>5400</v>
      </c>
      <c r="I1357">
        <v>-4.117</v>
      </c>
      <c r="J1357" t="s">
        <v>78</v>
      </c>
      <c r="K1357">
        <v>43.79</v>
      </c>
      <c r="L1357">
        <v>89.21769500000002</v>
      </c>
      <c r="M1357">
        <v>-1.398483787324948</v>
      </c>
      <c r="N1357">
        <v>88.176619565217379</v>
      </c>
      <c r="O1357">
        <v>-0.2343246613855047</v>
      </c>
      <c r="P1357">
        <v>972570</v>
      </c>
      <c r="Q1357">
        <v>970773</v>
      </c>
      <c r="R1357">
        <v>1</v>
      </c>
      <c r="S1357">
        <v>22.277999999999999</v>
      </c>
      <c r="T1357">
        <v>8.0650000000000013</v>
      </c>
      <c r="U1357">
        <v>14.60347826086957</v>
      </c>
      <c r="V1357">
        <f t="shared" si="310"/>
        <v>2.313943898956345</v>
      </c>
      <c r="AC1357">
        <v>90</v>
      </c>
      <c r="AD1357">
        <v>85.37</v>
      </c>
      <c r="AH1357" s="85">
        <f>IF(AND(M1357&lt;Variables!$G$6,M1357&gt;Variables!$G$5),0,1)</f>
        <v>1</v>
      </c>
      <c r="AI1357" s="85">
        <f t="shared" si="311"/>
        <v>0</v>
      </c>
      <c r="AJ1357" s="85">
        <f>IF(I1357&gt;Variables!$G$7,0,1)</f>
        <v>1</v>
      </c>
      <c r="AK1357" s="85">
        <f>IF(F1357&gt;Variables!$G$8,0,1)</f>
        <v>0</v>
      </c>
      <c r="AL1357" s="85">
        <f>IF(G1357&gt;Variables!$G$9,0,1)</f>
        <v>1</v>
      </c>
      <c r="AM1357" s="85">
        <f>IF(AND(K1357&gt;Variables!$G$10,K1357&lt;Variables!$G$11),0,1)</f>
        <v>1</v>
      </c>
      <c r="AN1357" s="103">
        <f>IF(H1357&lt;Variables!$G$13,1,0)</f>
        <v>0</v>
      </c>
      <c r="AO1357" s="101">
        <f>IF(R1357&lt;Variables!$G$12,0,1)</f>
        <v>0</v>
      </c>
      <c r="AP1357" s="86">
        <f t="shared" si="309"/>
        <v>1</v>
      </c>
      <c r="AR1357">
        <v>1</v>
      </c>
      <c r="AS1357">
        <v>0</v>
      </c>
      <c r="AT1357">
        <v>0</v>
      </c>
      <c r="AU1357">
        <v>0</v>
      </c>
      <c r="BA1357">
        <v>1.02</v>
      </c>
    </row>
    <row r="1358" spans="3:53" ht="12.75" x14ac:dyDescent="0.2">
      <c r="C1358" t="s">
        <v>619</v>
      </c>
      <c r="D1358" t="s">
        <v>606</v>
      </c>
      <c r="E1358">
        <v>51.34</v>
      </c>
      <c r="F1358">
        <v>8.7200000000000006</v>
      </c>
      <c r="G1358">
        <v>1.76</v>
      </c>
      <c r="H1358">
        <v>2750</v>
      </c>
      <c r="I1358">
        <v>-23.239000000000001</v>
      </c>
      <c r="J1358" t="s">
        <v>78</v>
      </c>
      <c r="K1358">
        <v>59.83</v>
      </c>
      <c r="L1358">
        <v>51.276289473684209</v>
      </c>
      <c r="M1358">
        <v>0.1047472952257102</v>
      </c>
      <c r="N1358">
        <v>51.014966666666673</v>
      </c>
      <c r="O1358">
        <v>0.61753119509371113</v>
      </c>
      <c r="P1358">
        <v>410898</v>
      </c>
      <c r="Q1358">
        <v>660790</v>
      </c>
      <c r="R1358">
        <v>0.62</v>
      </c>
      <c r="S1358">
        <v>22.277999999999999</v>
      </c>
      <c r="T1358">
        <v>8.0650000000000013</v>
      </c>
      <c r="U1358">
        <v>14.60347826086957</v>
      </c>
      <c r="V1358">
        <f t="shared" si="310"/>
        <v>2.4631416951700769</v>
      </c>
      <c r="AC1358">
        <v>51.42</v>
      </c>
      <c r="AD1358">
        <v>50.630099999999999</v>
      </c>
      <c r="AH1358" s="85">
        <f>IF(AND(M1358&lt;Variables!$G$6,M1358&gt;Variables!$G$5),0,1)</f>
        <v>1</v>
      </c>
      <c r="AI1358" s="85">
        <f t="shared" si="311"/>
        <v>0</v>
      </c>
      <c r="AJ1358" s="85">
        <f>IF(I1358&gt;Variables!$G$7,0,1)</f>
        <v>1</v>
      </c>
      <c r="AK1358" s="85">
        <f>IF(F1358&gt;Variables!$G$8,0,1)</f>
        <v>1</v>
      </c>
      <c r="AL1358" s="85">
        <f>IF(G1358&gt;Variables!$G$9,0,1)</f>
        <v>1</v>
      </c>
      <c r="AM1358" s="85">
        <f>IF(AND(K1358&gt;Variables!$G$10,K1358&lt;Variables!$G$11),0,1)</f>
        <v>0</v>
      </c>
      <c r="AN1358" s="103">
        <f>IF(H1358&lt;Variables!$G$13,1,0)</f>
        <v>0</v>
      </c>
      <c r="AO1358" s="101">
        <f>IF(R1358&lt;Variables!$G$12,0,1)</f>
        <v>0</v>
      </c>
      <c r="AP1358" s="86">
        <f t="shared" si="309"/>
        <v>1</v>
      </c>
      <c r="AR1358">
        <v>0</v>
      </c>
      <c r="AS1358">
        <v>0</v>
      </c>
      <c r="AT1358">
        <v>0</v>
      </c>
      <c r="AU1358">
        <v>1</v>
      </c>
      <c r="BA1358">
        <v>-1.24</v>
      </c>
    </row>
    <row r="1359" spans="3:53" ht="12.75" x14ac:dyDescent="0.2">
      <c r="C1359" t="s">
        <v>619</v>
      </c>
      <c r="D1359" t="s">
        <v>608</v>
      </c>
      <c r="E1359">
        <v>34.090000000000003</v>
      </c>
      <c r="F1359">
        <v>8.59</v>
      </c>
      <c r="G1359">
        <v>8.44</v>
      </c>
      <c r="H1359">
        <v>7040</v>
      </c>
      <c r="I1359">
        <v>-46.600999999999999</v>
      </c>
      <c r="J1359" t="s">
        <v>78</v>
      </c>
      <c r="K1359">
        <v>52.25</v>
      </c>
      <c r="L1359">
        <v>33.959104999999987</v>
      </c>
      <c r="M1359">
        <v>-0.14460039509285449</v>
      </c>
      <c r="N1359">
        <v>33.590578260869563</v>
      </c>
      <c r="O1359">
        <v>0.95092658616876269</v>
      </c>
      <c r="P1359">
        <v>17754000</v>
      </c>
      <c r="Q1359">
        <v>17823000</v>
      </c>
      <c r="R1359">
        <v>1</v>
      </c>
      <c r="S1359">
        <v>22.277999999999999</v>
      </c>
      <c r="T1359">
        <v>8.0650000000000013</v>
      </c>
      <c r="U1359">
        <v>14.60347826086957</v>
      </c>
      <c r="V1359">
        <f t="shared" si="310"/>
        <v>2.3950092236397276</v>
      </c>
      <c r="AC1359">
        <v>34.18</v>
      </c>
      <c r="AD1359">
        <v>30.73</v>
      </c>
      <c r="AH1359" s="85">
        <f>IF(AND(M1359&lt;Variables!$G$6,M1359&gt;Variables!$G$5),0,1)</f>
        <v>1</v>
      </c>
      <c r="AI1359" s="85">
        <f t="shared" si="311"/>
        <v>0</v>
      </c>
      <c r="AJ1359" s="85">
        <f>IF(I1359&gt;Variables!$G$7,0,1)</f>
        <v>1</v>
      </c>
      <c r="AK1359" s="85">
        <f>IF(F1359&gt;Variables!$G$8,0,1)</f>
        <v>1</v>
      </c>
      <c r="AL1359" s="85">
        <f>IF(G1359&gt;Variables!$G$9,0,1)</f>
        <v>1</v>
      </c>
      <c r="AM1359" s="85">
        <f>IF(AND(K1359&gt;Variables!$G$10,K1359&lt;Variables!$G$11),0,1)</f>
        <v>0</v>
      </c>
      <c r="AN1359" s="103">
        <f>IF(H1359&lt;Variables!$G$13,1,0)</f>
        <v>0</v>
      </c>
      <c r="AO1359" s="101">
        <f>IF(R1359&lt;Variables!$G$12,0,1)</f>
        <v>0</v>
      </c>
      <c r="AP1359" s="86">
        <f t="shared" si="309"/>
        <v>1</v>
      </c>
      <c r="AR1359">
        <v>0</v>
      </c>
      <c r="AS1359">
        <v>0</v>
      </c>
      <c r="AT1359">
        <v>1</v>
      </c>
      <c r="AU1359">
        <v>0</v>
      </c>
      <c r="BA1359">
        <v>-2.25</v>
      </c>
    </row>
    <row r="1360" spans="3:53" ht="12.75" x14ac:dyDescent="0.2">
      <c r="C1360" t="s">
        <v>619</v>
      </c>
      <c r="D1360" t="s">
        <v>607</v>
      </c>
      <c r="E1360">
        <v>12.57</v>
      </c>
      <c r="F1360">
        <v>8.41</v>
      </c>
      <c r="G1360">
        <v>2.65</v>
      </c>
      <c r="H1360">
        <v>1920</v>
      </c>
      <c r="I1360">
        <v>-23.669</v>
      </c>
      <c r="J1360" t="s">
        <v>78</v>
      </c>
      <c r="K1360">
        <v>54.03</v>
      </c>
      <c r="L1360">
        <v>12.57625</v>
      </c>
      <c r="M1360">
        <v>-9.9393698439428548E-3</v>
      </c>
      <c r="N1360">
        <v>12.60307826086957</v>
      </c>
      <c r="O1360">
        <v>-0.222788911473703</v>
      </c>
      <c r="P1360">
        <v>1766000</v>
      </c>
      <c r="Q1360">
        <v>1014000</v>
      </c>
      <c r="R1360">
        <v>1.74</v>
      </c>
      <c r="S1360">
        <v>22.277999999999999</v>
      </c>
      <c r="T1360">
        <v>8.0650000000000013</v>
      </c>
      <c r="U1360">
        <v>14.60347826086957</v>
      </c>
      <c r="V1360">
        <f t="shared" si="310"/>
        <v>2.4091249043633831</v>
      </c>
      <c r="AC1360">
        <v>12.73</v>
      </c>
      <c r="AD1360">
        <v>12.41</v>
      </c>
      <c r="AH1360" s="85">
        <f>IF(AND(M1360&lt;Variables!$G$6,M1360&gt;Variables!$G$5),0,1)</f>
        <v>1</v>
      </c>
      <c r="AI1360" s="85">
        <f t="shared" si="311"/>
        <v>1</v>
      </c>
      <c r="AJ1360" s="85">
        <f>IF(I1360&gt;Variables!$G$7,0,1)</f>
        <v>1</v>
      </c>
      <c r="AK1360" s="85">
        <f>IF(F1360&gt;Variables!$G$8,0,1)</f>
        <v>1</v>
      </c>
      <c r="AL1360" s="85">
        <f>IF(G1360&gt;Variables!$G$9,0,1)</f>
        <v>1</v>
      </c>
      <c r="AM1360" s="85">
        <f>IF(AND(K1360&gt;Variables!$G$10,K1360&lt;Variables!$G$11),0,1)</f>
        <v>0</v>
      </c>
      <c r="AN1360" s="103">
        <f>IF(H1360&lt;Variables!$G$13,1,0)</f>
        <v>1</v>
      </c>
      <c r="AO1360" s="101">
        <f>IF(R1360&lt;Variables!$G$12,0,1)</f>
        <v>0</v>
      </c>
      <c r="AP1360" s="86">
        <f t="shared" si="309"/>
        <v>1</v>
      </c>
      <c r="AR1360">
        <v>0</v>
      </c>
      <c r="AS1360">
        <v>0</v>
      </c>
      <c r="AT1360">
        <v>0</v>
      </c>
      <c r="AU1360">
        <v>1</v>
      </c>
      <c r="BA1360">
        <v>-1.22</v>
      </c>
    </row>
    <row r="1361" spans="3:53" ht="12.75" x14ac:dyDescent="0.2">
      <c r="C1361" t="s">
        <v>619</v>
      </c>
      <c r="D1361" t="s">
        <v>620</v>
      </c>
      <c r="E1361">
        <v>92.7</v>
      </c>
      <c r="F1361">
        <v>7.64</v>
      </c>
      <c r="G1361">
        <v>6.03</v>
      </c>
      <c r="H1361">
        <v>5220</v>
      </c>
      <c r="I1361">
        <v>-40.158000000000001</v>
      </c>
      <c r="J1361" t="s">
        <v>78</v>
      </c>
      <c r="K1361">
        <v>71.62</v>
      </c>
      <c r="L1361">
        <v>91.164549999999991</v>
      </c>
      <c r="M1361">
        <v>0.90545063843347395</v>
      </c>
      <c r="N1361">
        <v>89.545613043478269</v>
      </c>
      <c r="O1361">
        <v>2.7297674039429149</v>
      </c>
      <c r="P1361">
        <v>605643</v>
      </c>
      <c r="Q1361">
        <v>2751000</v>
      </c>
      <c r="R1361">
        <v>0.22</v>
      </c>
      <c r="S1361">
        <v>22.277999999999999</v>
      </c>
      <c r="T1361">
        <v>8.0650000000000013</v>
      </c>
      <c r="U1361">
        <v>14.60347826086957</v>
      </c>
      <c r="V1361">
        <f t="shared" si="310"/>
        <v>2.510906449385863</v>
      </c>
      <c r="AC1361">
        <v>92.75</v>
      </c>
      <c r="AD1361">
        <v>88.8</v>
      </c>
      <c r="AH1361" s="85">
        <f>IF(AND(M1361&lt;Variables!$G$6,M1361&gt;Variables!$G$5),0,1)</f>
        <v>1</v>
      </c>
      <c r="AI1361" s="85">
        <f t="shared" si="311"/>
        <v>0</v>
      </c>
      <c r="AJ1361" s="85">
        <f>IF(I1361&gt;Variables!$G$7,0,1)</f>
        <v>1</v>
      </c>
      <c r="AK1361" s="85">
        <f>IF(F1361&gt;Variables!$G$8,0,1)</f>
        <v>1</v>
      </c>
      <c r="AL1361" s="85">
        <f>IF(G1361&gt;Variables!$G$9,0,1)</f>
        <v>1</v>
      </c>
      <c r="AM1361" s="85">
        <f>IF(AND(K1361&gt;Variables!$G$10,K1361&lt;Variables!$G$11),0,1)</f>
        <v>0</v>
      </c>
      <c r="AN1361" s="103">
        <f>IF(H1361&lt;Variables!$G$13,1,0)</f>
        <v>0</v>
      </c>
      <c r="AO1361" s="101">
        <f>IF(R1361&lt;Variables!$G$12,0,1)</f>
        <v>0</v>
      </c>
      <c r="AP1361" s="86">
        <f t="shared" si="309"/>
        <v>1</v>
      </c>
      <c r="AR1361">
        <v>0</v>
      </c>
      <c r="AS1361">
        <v>0</v>
      </c>
      <c r="AT1361">
        <v>1</v>
      </c>
      <c r="AU1361">
        <v>0</v>
      </c>
      <c r="BA1361">
        <v>-2.25</v>
      </c>
    </row>
    <row r="1362" spans="3:53" ht="12.75" x14ac:dyDescent="0.2">
      <c r="C1362" t="s">
        <v>619</v>
      </c>
      <c r="D1362" t="s">
        <v>96</v>
      </c>
      <c r="E1362">
        <v>24.33</v>
      </c>
      <c r="F1362">
        <v>7.36</v>
      </c>
      <c r="G1362">
        <v>5.35</v>
      </c>
      <c r="H1362">
        <v>42310</v>
      </c>
      <c r="I1362">
        <v>-24.795999999999999</v>
      </c>
      <c r="J1362" t="s">
        <v>78</v>
      </c>
      <c r="K1362">
        <v>45.98</v>
      </c>
      <c r="L1362">
        <v>24.477239999999998</v>
      </c>
      <c r="M1362">
        <v>-1.0100812019655721</v>
      </c>
      <c r="N1362">
        <v>24.123936956521739</v>
      </c>
      <c r="O1362">
        <v>0.4396589315807834</v>
      </c>
      <c r="P1362">
        <v>45628000</v>
      </c>
      <c r="Q1362">
        <v>65872000</v>
      </c>
      <c r="R1362">
        <v>0.69</v>
      </c>
      <c r="S1362">
        <v>22.277999999999999</v>
      </c>
      <c r="T1362">
        <v>8.0650000000000013</v>
      </c>
      <c r="U1362">
        <v>14.60347826086957</v>
      </c>
      <c r="V1362">
        <f t="shared" si="310"/>
        <v>2.3398881109157732</v>
      </c>
      <c r="AC1362">
        <v>24.49</v>
      </c>
      <c r="AD1362">
        <v>22.76</v>
      </c>
      <c r="AH1362" s="85">
        <f>IF(AND(M1362&lt;Variables!$G$6,M1362&gt;Variables!$G$5),0,1)</f>
        <v>1</v>
      </c>
      <c r="AI1362" s="85">
        <f t="shared" si="311"/>
        <v>0</v>
      </c>
      <c r="AJ1362" s="85">
        <f>IF(I1362&gt;Variables!$G$7,0,1)</f>
        <v>1</v>
      </c>
      <c r="AK1362" s="85">
        <f>IF(F1362&gt;Variables!$G$8,0,1)</f>
        <v>1</v>
      </c>
      <c r="AL1362" s="85">
        <f>IF(G1362&gt;Variables!$G$9,0,1)</f>
        <v>1</v>
      </c>
      <c r="AM1362" s="85">
        <f>IF(AND(K1362&gt;Variables!$G$10,K1362&lt;Variables!$G$11),0,1)</f>
        <v>1</v>
      </c>
      <c r="AN1362" s="103">
        <f>IF(H1362&lt;Variables!$G$13,1,0)</f>
        <v>0</v>
      </c>
      <c r="AO1362" s="101">
        <f>IF(R1362&lt;Variables!$G$12,0,1)</f>
        <v>0</v>
      </c>
      <c r="AP1362" s="86">
        <f t="shared" si="309"/>
        <v>1</v>
      </c>
      <c r="AR1362">
        <v>0</v>
      </c>
      <c r="AS1362">
        <v>0</v>
      </c>
      <c r="AT1362">
        <v>1</v>
      </c>
      <c r="AU1362">
        <v>0</v>
      </c>
      <c r="BA1362">
        <v>-2.25</v>
      </c>
    </row>
    <row r="1363" spans="3:53" ht="12.75" x14ac:dyDescent="0.2">
      <c r="C1363" t="s">
        <v>619</v>
      </c>
      <c r="D1363" t="s">
        <v>93</v>
      </c>
      <c r="E1363">
        <v>77.23</v>
      </c>
      <c r="F1363">
        <v>7.33</v>
      </c>
      <c r="G1363">
        <v>7.24</v>
      </c>
      <c r="H1363">
        <v>4940</v>
      </c>
      <c r="I1363">
        <v>11.92</v>
      </c>
      <c r="J1363" t="s">
        <v>78</v>
      </c>
      <c r="K1363">
        <v>77.44</v>
      </c>
      <c r="L1363">
        <v>76.433049999999994</v>
      </c>
      <c r="M1363">
        <v>1.1996773647002179</v>
      </c>
      <c r="N1363">
        <v>75.132686666666672</v>
      </c>
      <c r="O1363">
        <v>2.9511966518256489</v>
      </c>
      <c r="P1363">
        <v>245421</v>
      </c>
      <c r="Q1363">
        <v>1346000</v>
      </c>
      <c r="R1363">
        <v>0.18</v>
      </c>
      <c r="S1363">
        <v>22.277999999999999</v>
      </c>
      <c r="T1363">
        <v>8.0650000000000013</v>
      </c>
      <c r="U1363">
        <v>14.60347826086957</v>
      </c>
      <c r="V1363">
        <f t="shared" si="310"/>
        <v>2.525016292307058</v>
      </c>
      <c r="AC1363">
        <v>77.98</v>
      </c>
      <c r="AD1363">
        <v>73.959999999999994</v>
      </c>
      <c r="AH1363" s="85">
        <f>IF(AND(M1363&lt;Variables!$G$6,M1363&gt;Variables!$G$5),0,1)</f>
        <v>1</v>
      </c>
      <c r="AI1363" s="85">
        <f t="shared" si="311"/>
        <v>0</v>
      </c>
      <c r="AJ1363" s="85">
        <f>IF(I1363&gt;Variables!$G$7,0,1)</f>
        <v>0</v>
      </c>
      <c r="AK1363" s="85">
        <f>IF(F1363&gt;Variables!$G$8,0,1)</f>
        <v>1</v>
      </c>
      <c r="AL1363" s="85">
        <f>IF(G1363&gt;Variables!$G$9,0,1)</f>
        <v>1</v>
      </c>
      <c r="AM1363" s="85">
        <f>IF(AND(K1363&gt;Variables!$G$10,K1363&lt;Variables!$G$11),0,1)</f>
        <v>1</v>
      </c>
      <c r="AN1363" s="103">
        <f>IF(H1363&lt;Variables!$G$13,1,0)</f>
        <v>0</v>
      </c>
      <c r="AO1363" s="101">
        <f>IF(R1363&lt;Variables!$G$12,0,1)</f>
        <v>0</v>
      </c>
      <c r="AP1363" s="86">
        <f t="shared" si="309"/>
        <v>1</v>
      </c>
      <c r="AR1363">
        <v>0</v>
      </c>
      <c r="AS1363">
        <v>0</v>
      </c>
      <c r="AT1363">
        <v>1</v>
      </c>
      <c r="AU1363">
        <v>0</v>
      </c>
      <c r="BA1363">
        <v>-1.38</v>
      </c>
    </row>
    <row r="1364" spans="3:53" ht="12.75" x14ac:dyDescent="0.2">
      <c r="C1364" t="s">
        <v>619</v>
      </c>
      <c r="D1364" t="s">
        <v>509</v>
      </c>
      <c r="E1364">
        <v>6.58</v>
      </c>
      <c r="F1364">
        <v>68.42</v>
      </c>
      <c r="G1364">
        <v>8.6300000000000008</v>
      </c>
      <c r="H1364">
        <v>208.76</v>
      </c>
      <c r="I1364">
        <v>47.375</v>
      </c>
      <c r="J1364" t="s">
        <v>76</v>
      </c>
      <c r="K1364">
        <v>71.09</v>
      </c>
      <c r="L1364">
        <v>6.3239499999999991</v>
      </c>
      <c r="M1364">
        <v>4.4442160358636826</v>
      </c>
      <c r="N1364">
        <v>6.2031260869565212</v>
      </c>
      <c r="O1364">
        <v>6.4785707627080189</v>
      </c>
      <c r="P1364">
        <v>69370000</v>
      </c>
      <c r="Q1364">
        <v>12510000</v>
      </c>
      <c r="R1364">
        <v>5.55</v>
      </c>
      <c r="S1364">
        <v>22.277999999999999</v>
      </c>
      <c r="T1364">
        <v>8.0650000000000013</v>
      </c>
      <c r="U1364">
        <v>14.60347826086957</v>
      </c>
      <c r="V1364">
        <f t="shared" si="310"/>
        <v>2.199254828292442</v>
      </c>
      <c r="AC1364">
        <v>8.3800000000000008</v>
      </c>
      <c r="AD1364">
        <v>5.63</v>
      </c>
      <c r="AH1364" s="85">
        <f>IF(AND(M1364&lt;Variables!$G$6,M1364&gt;Variables!$G$5),0,1)</f>
        <v>1</v>
      </c>
      <c r="AI1364" s="85">
        <f t="shared" si="311"/>
        <v>0</v>
      </c>
      <c r="AJ1364" s="85">
        <f>IF(I1364&gt;Variables!$G$7,0,1)</f>
        <v>0</v>
      </c>
      <c r="AK1364" s="85">
        <f>IF(F1364&gt;Variables!$G$8,0,1)</f>
        <v>0</v>
      </c>
      <c r="AL1364" s="85">
        <f>IF(G1364&gt;Variables!$G$9,0,1)</f>
        <v>1</v>
      </c>
      <c r="AM1364" s="85">
        <f>IF(AND(K1364&gt;Variables!$G$10,K1364&lt;Variables!$G$11),0,1)</f>
        <v>0</v>
      </c>
      <c r="AN1364" s="103">
        <f>IF(H1364&lt;Variables!$G$13,1,0)</f>
        <v>1</v>
      </c>
      <c r="AO1364" s="101">
        <f>IF(R1364&lt;Variables!$G$12,0,1)</f>
        <v>1</v>
      </c>
      <c r="AP1364" s="86">
        <f t="shared" si="309"/>
        <v>0</v>
      </c>
      <c r="AR1364">
        <v>0</v>
      </c>
      <c r="AS1364">
        <v>0</v>
      </c>
      <c r="AT1364">
        <v>1</v>
      </c>
      <c r="AU1364">
        <v>0</v>
      </c>
      <c r="BA1364">
        <v>-2.25</v>
      </c>
    </row>
    <row r="1365" spans="3:53" ht="12.75" x14ac:dyDescent="0.2">
      <c r="C1365" t="s">
        <v>619</v>
      </c>
      <c r="D1365" t="s">
        <v>216</v>
      </c>
      <c r="E1365">
        <v>0.72</v>
      </c>
      <c r="F1365">
        <v>27.11</v>
      </c>
      <c r="G1365">
        <v>7.45</v>
      </c>
      <c r="H1365">
        <v>368.21</v>
      </c>
      <c r="I1365">
        <v>-64.798000000000002</v>
      </c>
      <c r="J1365" t="s">
        <v>76</v>
      </c>
      <c r="K1365">
        <v>55.41</v>
      </c>
      <c r="L1365">
        <v>0.71755340000000001</v>
      </c>
      <c r="M1365">
        <v>-0.118931915032387</v>
      </c>
      <c r="N1365">
        <v>0.69143091304347815</v>
      </c>
      <c r="O1365">
        <v>3.654607637557695</v>
      </c>
      <c r="P1365">
        <v>112420000</v>
      </c>
      <c r="Q1365">
        <v>93280000</v>
      </c>
      <c r="R1365">
        <v>1.21</v>
      </c>
      <c r="S1365">
        <v>22.277999999999999</v>
      </c>
      <c r="T1365">
        <v>8.0650000000000013</v>
      </c>
      <c r="U1365">
        <v>14.60347826086957</v>
      </c>
      <c r="V1365">
        <f t="shared" si="310"/>
        <v>2.4279980315458611</v>
      </c>
      <c r="AC1365">
        <v>0.72519999999999996</v>
      </c>
      <c r="AD1365">
        <v>0.60509999999999997</v>
      </c>
      <c r="AH1365" s="85">
        <f>IF(AND(M1365&lt;Variables!$G$6,M1365&gt;Variables!$G$5),0,1)</f>
        <v>1</v>
      </c>
      <c r="AI1365" s="85">
        <f t="shared" si="311"/>
        <v>0</v>
      </c>
      <c r="AJ1365" s="85">
        <f>IF(I1365&gt;Variables!$G$7,0,1)</f>
        <v>1</v>
      </c>
      <c r="AK1365" s="85">
        <f>IF(F1365&gt;Variables!$G$8,0,1)</f>
        <v>0</v>
      </c>
      <c r="AL1365" s="85">
        <f>IF(G1365&gt;Variables!$G$9,0,1)</f>
        <v>1</v>
      </c>
      <c r="AM1365" s="85">
        <f>IF(AND(K1365&gt;Variables!$G$10,K1365&lt;Variables!$G$11),0,1)</f>
        <v>0</v>
      </c>
      <c r="AN1365" s="103">
        <f>IF(H1365&lt;Variables!$G$13,1,0)</f>
        <v>1</v>
      </c>
      <c r="AO1365" s="101">
        <f>IF(R1365&lt;Variables!$G$12,0,1)</f>
        <v>0</v>
      </c>
      <c r="AP1365" s="86">
        <f t="shared" si="309"/>
        <v>0</v>
      </c>
      <c r="AR1365">
        <v>0</v>
      </c>
      <c r="AS1365">
        <v>0</v>
      </c>
      <c r="AT1365">
        <v>1</v>
      </c>
      <c r="AU1365">
        <v>0</v>
      </c>
      <c r="BA1365">
        <v>-2.25</v>
      </c>
    </row>
    <row r="1366" spans="3:53" ht="12.75" x14ac:dyDescent="0.2">
      <c r="C1366" t="s">
        <v>619</v>
      </c>
      <c r="D1366" t="s">
        <v>614</v>
      </c>
      <c r="E1366">
        <v>10.01</v>
      </c>
      <c r="F1366">
        <v>12.46</v>
      </c>
      <c r="G1366">
        <v>10.32</v>
      </c>
      <c r="H1366">
        <v>2280</v>
      </c>
      <c r="I1366">
        <v>-60.476999999999997</v>
      </c>
      <c r="J1366" t="s">
        <v>76</v>
      </c>
      <c r="K1366">
        <v>60.22</v>
      </c>
      <c r="L1366">
        <v>9.9695900000000002</v>
      </c>
      <c r="M1366">
        <v>0.25487507510337981</v>
      </c>
      <c r="N1366">
        <v>9.7394630434782581</v>
      </c>
      <c r="O1366">
        <v>2.6237273593111881</v>
      </c>
      <c r="P1366">
        <v>2469000</v>
      </c>
      <c r="Q1366">
        <v>3525000</v>
      </c>
      <c r="R1366">
        <v>0.7</v>
      </c>
      <c r="S1366">
        <v>22.277999999999999</v>
      </c>
      <c r="T1366">
        <v>8.0650000000000013</v>
      </c>
      <c r="U1366">
        <v>14.60347826086957</v>
      </c>
      <c r="V1366">
        <f t="shared" si="310"/>
        <v>2.4587297184506087</v>
      </c>
      <c r="AC1366">
        <v>10.029999999999999</v>
      </c>
      <c r="AD1366">
        <v>9.0500000000000007</v>
      </c>
      <c r="AH1366" s="85">
        <f>IF(AND(M1366&lt;Variables!$G$6,M1366&gt;Variables!$G$5),0,1)</f>
        <v>1</v>
      </c>
      <c r="AI1366" s="85">
        <f t="shared" si="311"/>
        <v>0</v>
      </c>
      <c r="AJ1366" s="85">
        <f>IF(I1366&gt;Variables!$G$7,0,1)</f>
        <v>1</v>
      </c>
      <c r="AK1366" s="85">
        <f>IF(F1366&gt;Variables!$G$8,0,1)</f>
        <v>0</v>
      </c>
      <c r="AL1366" s="85">
        <f>IF(G1366&gt;Variables!$G$9,0,1)</f>
        <v>1</v>
      </c>
      <c r="AM1366" s="85">
        <f>IF(AND(K1366&gt;Variables!$G$10,K1366&lt;Variables!$G$11),0,1)</f>
        <v>0</v>
      </c>
      <c r="AN1366" s="103">
        <f>IF(H1366&lt;Variables!$G$13,1,0)</f>
        <v>1</v>
      </c>
      <c r="AO1366" s="101">
        <f>IF(R1366&lt;Variables!$G$12,0,1)</f>
        <v>0</v>
      </c>
      <c r="AP1366" s="86">
        <f t="shared" si="309"/>
        <v>0</v>
      </c>
      <c r="AR1366">
        <v>0</v>
      </c>
      <c r="AS1366">
        <v>0</v>
      </c>
      <c r="AT1366">
        <v>1</v>
      </c>
      <c r="AU1366">
        <v>0</v>
      </c>
      <c r="BA1366">
        <v>-2.25</v>
      </c>
    </row>
    <row r="1367" spans="3:53" ht="12.75" x14ac:dyDescent="0.2">
      <c r="C1367" t="s">
        <v>619</v>
      </c>
      <c r="D1367" t="s">
        <v>609</v>
      </c>
      <c r="E1367">
        <v>96.75</v>
      </c>
      <c r="F1367">
        <v>9.16</v>
      </c>
      <c r="G1367">
        <v>8.52</v>
      </c>
      <c r="H1367">
        <v>6390</v>
      </c>
      <c r="I1367">
        <v>-79.352999999999994</v>
      </c>
      <c r="J1367" t="s">
        <v>78</v>
      </c>
      <c r="K1367">
        <v>67.709999999999994</v>
      </c>
      <c r="L1367">
        <v>95.870410000000007</v>
      </c>
      <c r="M1367">
        <v>1.0217855540619749</v>
      </c>
      <c r="N1367">
        <v>94.341004347826086</v>
      </c>
      <c r="O1367">
        <v>2.6594964400882208</v>
      </c>
      <c r="P1367">
        <v>327520</v>
      </c>
      <c r="Q1367">
        <v>913295</v>
      </c>
      <c r="R1367">
        <v>0.36</v>
      </c>
      <c r="S1367">
        <v>22.277999999999999</v>
      </c>
      <c r="T1367">
        <v>8.0650000000000013</v>
      </c>
      <c r="U1367">
        <v>14.60347826086957</v>
      </c>
      <c r="V1367">
        <f t="shared" si="310"/>
        <v>2.4716484411892687</v>
      </c>
      <c r="AC1367">
        <v>97.759900000000002</v>
      </c>
      <c r="AD1367">
        <v>90.45</v>
      </c>
      <c r="AH1367" s="85">
        <f>IF(AND(M1367&lt;Variables!$G$6,M1367&gt;Variables!$G$5),0,1)</f>
        <v>1</v>
      </c>
      <c r="AI1367" s="85">
        <f t="shared" si="311"/>
        <v>0</v>
      </c>
      <c r="AJ1367" s="85">
        <f>IF(I1367&gt;Variables!$G$7,0,1)</f>
        <v>1</v>
      </c>
      <c r="AK1367" s="85">
        <f>IF(F1367&gt;Variables!$G$8,0,1)</f>
        <v>0</v>
      </c>
      <c r="AL1367" s="85">
        <f>IF(G1367&gt;Variables!$G$9,0,1)</f>
        <v>1</v>
      </c>
      <c r="AM1367" s="85">
        <f>IF(AND(K1367&gt;Variables!$G$10,K1367&lt;Variables!$G$11),0,1)</f>
        <v>0</v>
      </c>
      <c r="AN1367" s="103">
        <f>IF(H1367&lt;Variables!$G$13,1,0)</f>
        <v>0</v>
      </c>
      <c r="AO1367" s="101">
        <f>IF(R1367&lt;Variables!$G$12,0,1)</f>
        <v>0</v>
      </c>
      <c r="AP1367" s="86">
        <f t="shared" si="309"/>
        <v>1</v>
      </c>
      <c r="AR1367">
        <v>0</v>
      </c>
      <c r="AS1367">
        <v>0</v>
      </c>
      <c r="AT1367">
        <v>1</v>
      </c>
      <c r="AU1367">
        <v>0</v>
      </c>
      <c r="BA1367">
        <v>-1.48</v>
      </c>
    </row>
    <row r="1368" spans="3:53" ht="12.75" x14ac:dyDescent="0.2">
      <c r="C1368" t="s">
        <v>619</v>
      </c>
      <c r="D1368" t="s">
        <v>621</v>
      </c>
      <c r="E1368">
        <v>3.22</v>
      </c>
      <c r="F1368">
        <v>19.739999999999998</v>
      </c>
      <c r="G1368">
        <v>12.64</v>
      </c>
      <c r="H1368">
        <v>195.43</v>
      </c>
      <c r="I1368">
        <v>-75.263999999999996</v>
      </c>
      <c r="J1368" t="s">
        <v>78</v>
      </c>
      <c r="K1368">
        <v>58.63</v>
      </c>
      <c r="L1368">
        <v>3.19652</v>
      </c>
      <c r="M1368">
        <v>0.42483701024864989</v>
      </c>
      <c r="N1368">
        <v>3.0609260869565218</v>
      </c>
      <c r="O1368">
        <v>4.8734895520395254</v>
      </c>
      <c r="P1368">
        <v>1940000</v>
      </c>
      <c r="Q1368">
        <v>753080</v>
      </c>
      <c r="R1368">
        <v>2.58</v>
      </c>
      <c r="S1368">
        <v>22.277999999999999</v>
      </c>
      <c r="T1368">
        <v>8.0650000000000013</v>
      </c>
      <c r="U1368">
        <v>14.60347826086957</v>
      </c>
      <c r="V1368">
        <f t="shared" si="310"/>
        <v>2.4347726379988237</v>
      </c>
      <c r="AC1368">
        <v>4.07</v>
      </c>
      <c r="AD1368">
        <v>3.18</v>
      </c>
      <c r="AH1368" s="85">
        <f>IF(AND(M1368&lt;Variables!$G$6,M1368&gt;Variables!$G$5),0,1)</f>
        <v>1</v>
      </c>
      <c r="AI1368" s="85">
        <f t="shared" si="311"/>
        <v>0</v>
      </c>
      <c r="AJ1368" s="85">
        <f>IF(I1368&gt;Variables!$G$7,0,1)</f>
        <v>1</v>
      </c>
      <c r="AK1368" s="85">
        <f>IF(F1368&gt;Variables!$G$8,0,1)</f>
        <v>0</v>
      </c>
      <c r="AL1368" s="85">
        <f>IF(G1368&gt;Variables!$G$9,0,1)</f>
        <v>0</v>
      </c>
      <c r="AM1368" s="85">
        <f>IF(AND(K1368&gt;Variables!$G$10,K1368&lt;Variables!$G$11),0,1)</f>
        <v>0</v>
      </c>
      <c r="AN1368" s="103">
        <f>IF(H1368&lt;Variables!$G$13,1,0)</f>
        <v>1</v>
      </c>
      <c r="AO1368" s="101">
        <f>IF(R1368&lt;Variables!$G$12,0,1)</f>
        <v>1</v>
      </c>
      <c r="AP1368" s="86">
        <f t="shared" si="309"/>
        <v>1</v>
      </c>
      <c r="AR1368">
        <v>1</v>
      </c>
      <c r="AS1368">
        <v>0</v>
      </c>
      <c r="AT1368">
        <v>0</v>
      </c>
      <c r="AU1368">
        <v>0</v>
      </c>
      <c r="BA1368">
        <v>2</v>
      </c>
    </row>
    <row r="1369" spans="3:53" ht="12.75" x14ac:dyDescent="0.2">
      <c r="C1369" t="s">
        <v>622</v>
      </c>
      <c r="D1369" t="s">
        <v>613</v>
      </c>
      <c r="E1369">
        <v>24.88</v>
      </c>
      <c r="F1369">
        <v>21.71</v>
      </c>
      <c r="G1369">
        <v>-0.3</v>
      </c>
      <c r="H1369">
        <v>42.23</v>
      </c>
      <c r="I1369">
        <v>38.244</v>
      </c>
      <c r="J1369" t="s">
        <v>76</v>
      </c>
      <c r="K1369">
        <v>64.56</v>
      </c>
      <c r="L1369">
        <v>24.998525000000001</v>
      </c>
      <c r="M1369">
        <v>-0.49212903561310889</v>
      </c>
      <c r="N1369">
        <v>24.82689629629629</v>
      </c>
      <c r="O1369">
        <v>0.19577035777507071</v>
      </c>
      <c r="P1369">
        <v>54790</v>
      </c>
      <c r="Q1369">
        <v>1830</v>
      </c>
      <c r="R1369">
        <v>29.94</v>
      </c>
      <c r="S1369">
        <v>20.863</v>
      </c>
      <c r="T1369">
        <v>7.6189999999999998</v>
      </c>
      <c r="U1369">
        <v>13.85173913043478</v>
      </c>
      <c r="V1369">
        <f t="shared" si="310"/>
        <v>2.5513306265405662</v>
      </c>
      <c r="AC1369">
        <v>25.71</v>
      </c>
      <c r="AD1369">
        <v>24.555</v>
      </c>
      <c r="AH1369" s="85">
        <f>IF(AND(M1369&lt;Variables!$G$6,M1369&gt;Variables!$G$5),0,1)</f>
        <v>1</v>
      </c>
      <c r="AI1369" s="85">
        <f t="shared" si="311"/>
        <v>0</v>
      </c>
      <c r="AJ1369" s="85">
        <f>IF(I1369&gt;Variables!$G$7,0,1)</f>
        <v>0</v>
      </c>
      <c r="AK1369" s="85">
        <f>IF(F1369&gt;Variables!$G$8,0,1)</f>
        <v>0</v>
      </c>
      <c r="AL1369" s="85">
        <f>IF(G1369&gt;Variables!$G$9,0,1)</f>
        <v>1</v>
      </c>
      <c r="AM1369" s="85">
        <f>IF(AND(K1369&gt;Variables!$G$10,K1369&lt;Variables!$G$11),0,1)</f>
        <v>0</v>
      </c>
      <c r="AN1369" s="103">
        <f>IF(H1369&lt;Variables!$G$13,1,0)</f>
        <v>1</v>
      </c>
      <c r="AO1369" s="101">
        <f>IF(R1369&lt;Variables!$G$12,0,1)</f>
        <v>1</v>
      </c>
      <c r="AP1369" s="86">
        <f t="shared" si="309"/>
        <v>0</v>
      </c>
      <c r="AR1369">
        <v>1</v>
      </c>
      <c r="AS1369">
        <v>0</v>
      </c>
      <c r="AT1369">
        <v>0</v>
      </c>
      <c r="AU1369">
        <v>0</v>
      </c>
      <c r="BA1369">
        <v>2</v>
      </c>
    </row>
    <row r="1370" spans="3:53" ht="12.75" x14ac:dyDescent="0.2">
      <c r="C1370" t="s">
        <v>622</v>
      </c>
      <c r="D1370" t="s">
        <v>621</v>
      </c>
      <c r="E1370">
        <v>3.19</v>
      </c>
      <c r="F1370">
        <v>20.350000000000001</v>
      </c>
      <c r="G1370">
        <v>12.46</v>
      </c>
      <c r="H1370">
        <v>195.43</v>
      </c>
      <c r="I1370">
        <v>-75.298000000000002</v>
      </c>
      <c r="J1370" t="s">
        <v>78</v>
      </c>
      <c r="K1370">
        <v>57.56</v>
      </c>
      <c r="L1370">
        <v>3.2121949999999999</v>
      </c>
      <c r="M1370">
        <v>-0.22399013758504199</v>
      </c>
      <c r="N1370">
        <v>3.0752803921568632</v>
      </c>
      <c r="O1370">
        <v>4.2181392036307237</v>
      </c>
      <c r="P1370">
        <v>2050000</v>
      </c>
      <c r="Q1370">
        <v>753080</v>
      </c>
      <c r="R1370">
        <v>2.72</v>
      </c>
      <c r="S1370">
        <v>20.863</v>
      </c>
      <c r="T1370">
        <v>7.6189999999999998</v>
      </c>
      <c r="U1370">
        <v>13.85173913043478</v>
      </c>
      <c r="V1370">
        <f t="shared" si="310"/>
        <v>2.4560357829683435</v>
      </c>
      <c r="AC1370">
        <v>4.07</v>
      </c>
      <c r="AD1370">
        <v>3.18</v>
      </c>
      <c r="AH1370" s="85">
        <f>IF(AND(M1370&lt;Variables!$G$6,M1370&gt;Variables!$G$5),0,1)</f>
        <v>1</v>
      </c>
      <c r="AI1370" s="85">
        <f t="shared" si="311"/>
        <v>0</v>
      </c>
      <c r="AJ1370" s="85">
        <f>IF(I1370&gt;Variables!$G$7,0,1)</f>
        <v>1</v>
      </c>
      <c r="AK1370" s="85">
        <f>IF(F1370&gt;Variables!$G$8,0,1)</f>
        <v>0</v>
      </c>
      <c r="AL1370" s="85">
        <f>IF(G1370&gt;Variables!$G$9,0,1)</f>
        <v>0</v>
      </c>
      <c r="AM1370" s="85">
        <f>IF(AND(K1370&gt;Variables!$G$10,K1370&lt;Variables!$G$11),0,1)</f>
        <v>0</v>
      </c>
      <c r="AN1370" s="103">
        <f>IF(H1370&lt;Variables!$G$13,1,0)</f>
        <v>1</v>
      </c>
      <c r="AO1370" s="101">
        <f>IF(R1370&lt;Variables!$G$12,0,1)</f>
        <v>1</v>
      </c>
      <c r="AP1370" s="86">
        <f t="shared" si="309"/>
        <v>1</v>
      </c>
      <c r="AR1370">
        <v>1</v>
      </c>
      <c r="AS1370">
        <v>0</v>
      </c>
      <c r="AT1370">
        <v>0</v>
      </c>
      <c r="AU1370">
        <v>0</v>
      </c>
      <c r="BA1370">
        <v>2</v>
      </c>
    </row>
    <row r="1371" spans="3:53" ht="12.75" x14ac:dyDescent="0.2">
      <c r="C1371" t="s">
        <v>622</v>
      </c>
      <c r="D1371" t="s">
        <v>447</v>
      </c>
      <c r="E1371">
        <v>18.239999999999998</v>
      </c>
      <c r="F1371">
        <v>6.69</v>
      </c>
      <c r="G1371">
        <v>6.18</v>
      </c>
      <c r="H1371">
        <v>7540</v>
      </c>
      <c r="I1371">
        <v>-59.773000000000003</v>
      </c>
      <c r="J1371" t="s">
        <v>78</v>
      </c>
      <c r="K1371">
        <v>48.48</v>
      </c>
      <c r="L1371">
        <v>18.433515</v>
      </c>
      <c r="M1371">
        <v>-1.158297807010787</v>
      </c>
      <c r="N1371">
        <v>17.893768627450982</v>
      </c>
      <c r="O1371">
        <v>1.8231563140284659</v>
      </c>
      <c r="P1371">
        <v>12841000</v>
      </c>
      <c r="Q1371">
        <v>22358000</v>
      </c>
      <c r="R1371">
        <v>0.56999999999999995</v>
      </c>
      <c r="S1371">
        <v>20.863</v>
      </c>
      <c r="T1371">
        <v>7.6189999999999998</v>
      </c>
      <c r="U1371">
        <v>13.85173913043478</v>
      </c>
      <c r="V1371">
        <f t="shared" si="310"/>
        <v>2.3762838936009771</v>
      </c>
      <c r="AC1371">
        <v>18.649999999999999</v>
      </c>
      <c r="AD1371">
        <v>16.670000000000002</v>
      </c>
      <c r="AH1371" s="85">
        <f>IF(AND(M1371&lt;Variables!$G$6,M1371&gt;Variables!$G$5),0,1)</f>
        <v>1</v>
      </c>
      <c r="AI1371" s="85">
        <f t="shared" si="311"/>
        <v>0</v>
      </c>
      <c r="AJ1371" s="85">
        <f>IF(I1371&gt;Variables!$G$7,0,1)</f>
        <v>1</v>
      </c>
      <c r="AK1371" s="85">
        <f>IF(F1371&gt;Variables!$G$8,0,1)</f>
        <v>1</v>
      </c>
      <c r="AL1371" s="85">
        <f>IF(G1371&gt;Variables!$G$9,0,1)</f>
        <v>1</v>
      </c>
      <c r="AM1371" s="85">
        <f>IF(AND(K1371&gt;Variables!$G$10,K1371&lt;Variables!$G$11),0,1)</f>
        <v>1</v>
      </c>
      <c r="AN1371" s="103">
        <f>IF(H1371&lt;Variables!$G$13,1,0)</f>
        <v>0</v>
      </c>
      <c r="AO1371" s="101">
        <f>IF(R1371&lt;Variables!$G$12,0,1)</f>
        <v>0</v>
      </c>
      <c r="AP1371" s="86">
        <f t="shared" si="309"/>
        <v>1</v>
      </c>
      <c r="AR1371">
        <v>0</v>
      </c>
      <c r="AS1371">
        <v>0</v>
      </c>
      <c r="AT1371">
        <v>1</v>
      </c>
      <c r="AU1371">
        <v>0</v>
      </c>
      <c r="BA1371">
        <v>-2.25</v>
      </c>
    </row>
    <row r="1372" spans="3:53" ht="12.75" x14ac:dyDescent="0.2">
      <c r="C1372" t="s">
        <v>622</v>
      </c>
      <c r="D1372" t="s">
        <v>429</v>
      </c>
      <c r="E1372">
        <v>15.71</v>
      </c>
      <c r="F1372">
        <v>6.78</v>
      </c>
      <c r="G1372">
        <v>4.66</v>
      </c>
      <c r="H1372">
        <v>2640</v>
      </c>
      <c r="I1372">
        <v>16.963000000000001</v>
      </c>
      <c r="J1372" t="s">
        <v>76</v>
      </c>
      <c r="K1372">
        <v>48.58</v>
      </c>
      <c r="L1372">
        <v>15.848115</v>
      </c>
      <c r="M1372">
        <v>-0.6727298483131775</v>
      </c>
      <c r="N1372">
        <v>15.627954901960781</v>
      </c>
      <c r="O1372">
        <v>0.72655122664175331</v>
      </c>
      <c r="P1372">
        <v>2409000</v>
      </c>
      <c r="Q1372">
        <v>5101000</v>
      </c>
      <c r="R1372">
        <v>0.47</v>
      </c>
      <c r="S1372">
        <v>20.863</v>
      </c>
      <c r="T1372">
        <v>7.6189999999999998</v>
      </c>
      <c r="U1372">
        <v>13.85173913043478</v>
      </c>
      <c r="V1372">
        <f t="shared" si="310"/>
        <v>2.3670209378574043</v>
      </c>
      <c r="AC1372">
        <v>16.29</v>
      </c>
      <c r="AD1372">
        <v>15.35</v>
      </c>
      <c r="AH1372" s="85">
        <f>IF(AND(M1372&lt;Variables!$G$6,M1372&gt;Variables!$G$5),0,1)</f>
        <v>1</v>
      </c>
      <c r="AI1372" s="85">
        <f t="shared" si="311"/>
        <v>0</v>
      </c>
      <c r="AJ1372" s="85">
        <f>IF(I1372&gt;Variables!$G$7,0,1)</f>
        <v>0</v>
      </c>
      <c r="AK1372" s="85">
        <f>IF(F1372&gt;Variables!$G$8,0,1)</f>
        <v>1</v>
      </c>
      <c r="AL1372" s="85">
        <f>IF(G1372&gt;Variables!$G$9,0,1)</f>
        <v>1</v>
      </c>
      <c r="AM1372" s="85">
        <f>IF(AND(K1372&gt;Variables!$G$10,K1372&lt;Variables!$G$11),0,1)</f>
        <v>1</v>
      </c>
      <c r="AN1372" s="103">
        <f>IF(H1372&lt;Variables!$G$13,1,0)</f>
        <v>0</v>
      </c>
      <c r="AO1372" s="101">
        <f>IF(R1372&lt;Variables!$G$12,0,1)</f>
        <v>0</v>
      </c>
      <c r="AP1372" s="86">
        <f t="shared" si="309"/>
        <v>0</v>
      </c>
      <c r="AR1372">
        <v>0</v>
      </c>
      <c r="AS1372">
        <v>0</v>
      </c>
      <c r="AT1372">
        <v>1</v>
      </c>
      <c r="AU1372">
        <v>0</v>
      </c>
      <c r="BA1372">
        <v>-1.9</v>
      </c>
    </row>
    <row r="1373" spans="3:53" ht="12.75" x14ac:dyDescent="0.2">
      <c r="C1373" t="s">
        <v>622</v>
      </c>
      <c r="D1373" t="s">
        <v>614</v>
      </c>
      <c r="E1373">
        <v>9.89</v>
      </c>
      <c r="F1373">
        <v>11.56</v>
      </c>
      <c r="G1373">
        <v>8</v>
      </c>
      <c r="H1373">
        <v>2280</v>
      </c>
      <c r="I1373">
        <v>-60.948999999999998</v>
      </c>
      <c r="J1373" t="s">
        <v>76</v>
      </c>
      <c r="K1373">
        <v>41.73</v>
      </c>
      <c r="L1373">
        <v>9.9722249999999999</v>
      </c>
      <c r="M1373">
        <v>-1.877464658087836</v>
      </c>
      <c r="N1373">
        <v>9.7611686274509797</v>
      </c>
      <c r="O1373">
        <v>0.24414466605976209</v>
      </c>
      <c r="P1373">
        <v>2614000</v>
      </c>
      <c r="Q1373">
        <v>3525000</v>
      </c>
      <c r="R1373">
        <v>0.74</v>
      </c>
      <c r="S1373">
        <v>20.863</v>
      </c>
      <c r="T1373">
        <v>7.6189999999999998</v>
      </c>
      <c r="U1373">
        <v>13.85173913043478</v>
      </c>
      <c r="V1373">
        <f t="shared" si="310"/>
        <v>2.2852959658080314</v>
      </c>
      <c r="AC1373">
        <v>9.98</v>
      </c>
      <c r="AD1373">
        <v>9.0500000000000007</v>
      </c>
      <c r="AH1373" s="85">
        <f>IF(AND(M1373&lt;Variables!$G$6,M1373&gt;Variables!$G$5),0,1)</f>
        <v>1</v>
      </c>
      <c r="AI1373" s="85">
        <f t="shared" si="311"/>
        <v>0</v>
      </c>
      <c r="AJ1373" s="85">
        <f>IF(I1373&gt;Variables!$G$7,0,1)</f>
        <v>1</v>
      </c>
      <c r="AK1373" s="85">
        <f>IF(F1373&gt;Variables!$G$8,0,1)</f>
        <v>0</v>
      </c>
      <c r="AL1373" s="85">
        <f>IF(G1373&gt;Variables!$G$9,0,1)</f>
        <v>1</v>
      </c>
      <c r="AM1373" s="85">
        <f>IF(AND(K1373&gt;Variables!$G$10,K1373&lt;Variables!$G$11),0,1)</f>
        <v>1</v>
      </c>
      <c r="AN1373" s="103">
        <f>IF(H1373&lt;Variables!$G$13,1,0)</f>
        <v>1</v>
      </c>
      <c r="AO1373" s="101">
        <f>IF(R1373&lt;Variables!$G$12,0,1)</f>
        <v>0</v>
      </c>
      <c r="AP1373" s="86">
        <f t="shared" si="309"/>
        <v>0</v>
      </c>
      <c r="AR1373">
        <v>0</v>
      </c>
      <c r="AS1373">
        <v>0</v>
      </c>
      <c r="AT1373">
        <v>1</v>
      </c>
      <c r="AU1373">
        <v>0</v>
      </c>
      <c r="BA1373">
        <v>-2.25</v>
      </c>
    </row>
    <row r="1374" spans="3:53" ht="12.75" x14ac:dyDescent="0.2">
      <c r="C1374" t="s">
        <v>622</v>
      </c>
      <c r="D1374" t="s">
        <v>395</v>
      </c>
      <c r="E1374">
        <v>23</v>
      </c>
      <c r="F1374">
        <v>13.7</v>
      </c>
      <c r="G1374">
        <v>15.35</v>
      </c>
      <c r="H1374">
        <v>2790</v>
      </c>
      <c r="I1374">
        <v>194.18899999999999</v>
      </c>
      <c r="J1374" t="s">
        <v>76</v>
      </c>
      <c r="K1374">
        <v>93.12</v>
      </c>
      <c r="L1374">
        <v>20.555277777777778</v>
      </c>
      <c r="M1374">
        <v>11.893890457979159</v>
      </c>
      <c r="N1374">
        <v>20.153546666666671</v>
      </c>
      <c r="O1374">
        <v>14.1243294811302</v>
      </c>
      <c r="P1374">
        <v>1861000</v>
      </c>
      <c r="Q1374">
        <v>3411000</v>
      </c>
      <c r="R1374">
        <v>0.55000000000000004</v>
      </c>
      <c r="S1374">
        <v>20.863</v>
      </c>
      <c r="T1374">
        <v>7.6189999999999998</v>
      </c>
      <c r="U1374">
        <v>13.85173913043478</v>
      </c>
      <c r="V1374">
        <f t="shared" si="310"/>
        <v>1.0233292087817407</v>
      </c>
      <c r="AC1374">
        <v>25.02</v>
      </c>
      <c r="AD1374">
        <v>22.63</v>
      </c>
      <c r="AH1374" s="85">
        <f>IF(AND(M1374&lt;Variables!$G$6,M1374&gt;Variables!$G$5),0,1)</f>
        <v>1</v>
      </c>
      <c r="AI1374" s="85">
        <f t="shared" si="311"/>
        <v>0</v>
      </c>
      <c r="AJ1374" s="85">
        <f>IF(I1374&gt;Variables!$G$7,0,1)</f>
        <v>0</v>
      </c>
      <c r="AK1374" s="85">
        <f>IF(F1374&gt;Variables!$G$8,0,1)</f>
        <v>0</v>
      </c>
      <c r="AL1374" s="85">
        <f>IF(G1374&gt;Variables!$G$9,0,1)</f>
        <v>0</v>
      </c>
      <c r="AM1374" s="85">
        <f>IF(AND(K1374&gt;Variables!$G$10,K1374&lt;Variables!$G$11),0,1)</f>
        <v>1</v>
      </c>
      <c r="AN1374" s="103">
        <f>IF(H1374&lt;Variables!$G$13,1,0)</f>
        <v>0</v>
      </c>
      <c r="AO1374" s="101">
        <f>IF(R1374&lt;Variables!$G$12,0,1)</f>
        <v>0</v>
      </c>
      <c r="AP1374" s="86">
        <f t="shared" si="309"/>
        <v>0</v>
      </c>
      <c r="AR1374">
        <v>1</v>
      </c>
      <c r="AS1374">
        <v>0</v>
      </c>
      <c r="AT1374">
        <v>0</v>
      </c>
      <c r="AU1374">
        <v>0</v>
      </c>
      <c r="BA1374">
        <v>2</v>
      </c>
    </row>
    <row r="1375" spans="3:53" ht="12.75" x14ac:dyDescent="0.2">
      <c r="C1375" t="s">
        <v>622</v>
      </c>
      <c r="D1375" t="s">
        <v>216</v>
      </c>
      <c r="E1375">
        <v>0.71</v>
      </c>
      <c r="F1375">
        <v>24.29</v>
      </c>
      <c r="G1375">
        <v>6.28</v>
      </c>
      <c r="H1375">
        <v>368.21</v>
      </c>
      <c r="I1375">
        <v>-64.986999999999995</v>
      </c>
      <c r="J1375" t="s">
        <v>76</v>
      </c>
      <c r="K1375">
        <v>50.31</v>
      </c>
      <c r="L1375">
        <v>0.71899594999999983</v>
      </c>
      <c r="M1375">
        <v>-1.4041734171103271</v>
      </c>
      <c r="N1375">
        <v>0.69359945098039222</v>
      </c>
      <c r="O1375">
        <v>2.2059632541491578</v>
      </c>
      <c r="P1375">
        <v>120100000</v>
      </c>
      <c r="Q1375">
        <v>93280000</v>
      </c>
      <c r="R1375">
        <v>1.29</v>
      </c>
      <c r="S1375">
        <v>20.863</v>
      </c>
      <c r="T1375">
        <v>7.6189999999999998</v>
      </c>
      <c r="U1375">
        <v>13.85173913043478</v>
      </c>
      <c r="V1375">
        <f t="shared" si="310"/>
        <v>2.4079772372217394</v>
      </c>
      <c r="AC1375">
        <v>0.71789999999999998</v>
      </c>
      <c r="AD1375">
        <v>0.60509999999999997</v>
      </c>
      <c r="AH1375" s="85">
        <f>IF(AND(M1375&lt;Variables!$G$6,M1375&gt;Variables!$G$5),0,1)</f>
        <v>1</v>
      </c>
      <c r="AI1375" s="85">
        <f t="shared" si="311"/>
        <v>0</v>
      </c>
      <c r="AJ1375" s="85">
        <f>IF(I1375&gt;Variables!$G$7,0,1)</f>
        <v>1</v>
      </c>
      <c r="AK1375" s="85">
        <f>IF(F1375&gt;Variables!$G$8,0,1)</f>
        <v>0</v>
      </c>
      <c r="AL1375" s="85">
        <f>IF(G1375&gt;Variables!$G$9,0,1)</f>
        <v>1</v>
      </c>
      <c r="AM1375" s="85">
        <f>IF(AND(K1375&gt;Variables!$G$10,K1375&lt;Variables!$G$11),0,1)</f>
        <v>0</v>
      </c>
      <c r="AN1375" s="103">
        <f>IF(H1375&lt;Variables!$G$13,1,0)</f>
        <v>1</v>
      </c>
      <c r="AO1375" s="101">
        <f>IF(R1375&lt;Variables!$G$12,0,1)</f>
        <v>0</v>
      </c>
      <c r="AP1375" s="86">
        <f t="shared" si="309"/>
        <v>0</v>
      </c>
      <c r="AR1375">
        <v>0</v>
      </c>
      <c r="AS1375">
        <v>0</v>
      </c>
      <c r="AT1375">
        <v>1</v>
      </c>
      <c r="AU1375">
        <v>0</v>
      </c>
      <c r="BA1375">
        <v>-2.25</v>
      </c>
    </row>
    <row r="1376" spans="3:53" ht="12.75" x14ac:dyDescent="0.2">
      <c r="C1376" t="s">
        <v>622</v>
      </c>
      <c r="D1376" t="s">
        <v>509</v>
      </c>
      <c r="E1376">
        <v>6.33</v>
      </c>
      <c r="F1376">
        <v>65.39</v>
      </c>
      <c r="G1376">
        <v>8.1300000000000008</v>
      </c>
      <c r="H1376">
        <v>208.76</v>
      </c>
      <c r="I1376">
        <v>47.323</v>
      </c>
      <c r="J1376" t="s">
        <v>76</v>
      </c>
      <c r="K1376">
        <v>66.77</v>
      </c>
      <c r="L1376">
        <v>6.4205200000000007</v>
      </c>
      <c r="M1376">
        <v>2.3982481169749321</v>
      </c>
      <c r="N1376">
        <v>6.2397313725490191</v>
      </c>
      <c r="O1376">
        <v>5.3651128143714093</v>
      </c>
      <c r="P1376">
        <v>74070000</v>
      </c>
      <c r="Q1376">
        <v>12510000</v>
      </c>
      <c r="R1376">
        <v>5.92</v>
      </c>
      <c r="S1376">
        <v>20.863</v>
      </c>
      <c r="T1376">
        <v>7.6189999999999998</v>
      </c>
      <c r="U1376">
        <v>13.85173913043478</v>
      </c>
      <c r="V1376">
        <f t="shared" si="310"/>
        <v>2.3622313717368697</v>
      </c>
      <c r="AC1376">
        <v>8.3800000000000008</v>
      </c>
      <c r="AD1376">
        <v>5.63</v>
      </c>
      <c r="AH1376" s="85">
        <f>IF(AND(M1376&lt;Variables!$G$6,M1376&gt;Variables!$G$5),0,1)</f>
        <v>1</v>
      </c>
      <c r="AI1376" s="85">
        <f t="shared" si="311"/>
        <v>0</v>
      </c>
      <c r="AJ1376" s="85">
        <f>IF(I1376&gt;Variables!$G$7,0,1)</f>
        <v>0</v>
      </c>
      <c r="AK1376" s="85">
        <f>IF(F1376&gt;Variables!$G$8,0,1)</f>
        <v>0</v>
      </c>
      <c r="AL1376" s="85">
        <f>IF(G1376&gt;Variables!$G$9,0,1)</f>
        <v>1</v>
      </c>
      <c r="AM1376" s="85">
        <f>IF(AND(K1376&gt;Variables!$G$10,K1376&lt;Variables!$G$11),0,1)</f>
        <v>0</v>
      </c>
      <c r="AN1376" s="103">
        <f>IF(H1376&lt;Variables!$G$13,1,0)</f>
        <v>1</v>
      </c>
      <c r="AO1376" s="101">
        <f>IF(R1376&lt;Variables!$G$12,0,1)</f>
        <v>1</v>
      </c>
      <c r="AP1376" s="86">
        <f t="shared" si="309"/>
        <v>0</v>
      </c>
      <c r="AR1376">
        <v>1</v>
      </c>
      <c r="AS1376">
        <v>0</v>
      </c>
      <c r="AT1376">
        <v>0</v>
      </c>
      <c r="AU1376">
        <v>0</v>
      </c>
      <c r="BA1376">
        <v>2</v>
      </c>
    </row>
    <row r="1377" spans="3:53" ht="12.75" x14ac:dyDescent="0.2">
      <c r="C1377" t="s">
        <v>622</v>
      </c>
      <c r="D1377" t="s">
        <v>611</v>
      </c>
      <c r="E1377">
        <v>240.76</v>
      </c>
      <c r="F1377">
        <v>6.73</v>
      </c>
      <c r="G1377">
        <v>0.61</v>
      </c>
      <c r="H1377">
        <v>209390</v>
      </c>
      <c r="I1377">
        <v>9.3940000000000001</v>
      </c>
      <c r="J1377" t="s">
        <v>78</v>
      </c>
      <c r="K1377">
        <v>50.48</v>
      </c>
      <c r="L1377">
        <v>240.846495</v>
      </c>
      <c r="M1377">
        <v>-6.497707180667367E-2</v>
      </c>
      <c r="N1377">
        <v>240.81454117647061</v>
      </c>
      <c r="O1377">
        <v>-5.1716634660911837E-2</v>
      </c>
      <c r="P1377">
        <v>7313000</v>
      </c>
      <c r="Q1377">
        <v>6250000</v>
      </c>
      <c r="R1377">
        <v>1.17</v>
      </c>
      <c r="S1377">
        <v>20.863</v>
      </c>
      <c r="T1377">
        <v>7.6189999999999998</v>
      </c>
      <c r="U1377">
        <v>13.85173913043478</v>
      </c>
      <c r="V1377">
        <f t="shared" si="310"/>
        <v>2.3737522776829949</v>
      </c>
      <c r="AC1377">
        <v>241.10169999999999</v>
      </c>
      <c r="AD1377">
        <v>238</v>
      </c>
      <c r="AH1377" s="85">
        <f>IF(AND(M1377&lt;Variables!$G$6,M1377&gt;Variables!$G$5),0,1)</f>
        <v>1</v>
      </c>
      <c r="AI1377" s="85">
        <f t="shared" si="311"/>
        <v>0</v>
      </c>
      <c r="AJ1377" s="85">
        <f>IF(I1377&gt;Variables!$G$7,0,1)</f>
        <v>0</v>
      </c>
      <c r="AK1377" s="85">
        <f>IF(F1377&gt;Variables!$G$8,0,1)</f>
        <v>1</v>
      </c>
      <c r="AL1377" s="85">
        <f>IF(G1377&gt;Variables!$G$9,0,1)</f>
        <v>1</v>
      </c>
      <c r="AM1377" s="85">
        <f>IF(AND(K1377&gt;Variables!$G$10,K1377&lt;Variables!$G$11),0,1)</f>
        <v>0</v>
      </c>
      <c r="AN1377" s="103">
        <f>IF(H1377&lt;Variables!$G$13,1,0)</f>
        <v>0</v>
      </c>
      <c r="AO1377" s="101">
        <f>IF(R1377&lt;Variables!$G$12,0,1)</f>
        <v>0</v>
      </c>
      <c r="AP1377" s="86">
        <f t="shared" si="309"/>
        <v>1</v>
      </c>
      <c r="AR1377">
        <v>0</v>
      </c>
      <c r="AS1377">
        <v>0</v>
      </c>
      <c r="AT1377">
        <v>0</v>
      </c>
      <c r="AU1377">
        <v>1</v>
      </c>
      <c r="BA1377">
        <v>-0.72</v>
      </c>
    </row>
    <row r="1378" spans="3:53" ht="12.75" x14ac:dyDescent="0.2">
      <c r="C1378" t="s">
        <v>622</v>
      </c>
      <c r="D1378" t="s">
        <v>79</v>
      </c>
      <c r="E1378">
        <v>85.3</v>
      </c>
      <c r="F1378">
        <v>6.86</v>
      </c>
      <c r="G1378">
        <v>6.91</v>
      </c>
      <c r="H1378">
        <v>4940</v>
      </c>
      <c r="I1378">
        <v>-19.507000000000001</v>
      </c>
      <c r="J1378" t="s">
        <v>78</v>
      </c>
      <c r="K1378">
        <v>61.85</v>
      </c>
      <c r="L1378">
        <v>85.38624999999999</v>
      </c>
      <c r="M1378">
        <v>0.16835263288879809</v>
      </c>
      <c r="N1378">
        <v>83.975380000000001</v>
      </c>
      <c r="O1378">
        <v>1.8512806967947031</v>
      </c>
      <c r="P1378">
        <v>247135</v>
      </c>
      <c r="Q1378">
        <v>972769</v>
      </c>
      <c r="R1378">
        <v>0.25</v>
      </c>
      <c r="S1378">
        <v>20.863</v>
      </c>
      <c r="T1378">
        <v>7.6189999999999998</v>
      </c>
      <c r="U1378">
        <v>13.85173913043478</v>
      </c>
      <c r="V1378">
        <f t="shared" si="310"/>
        <v>2.4796273330600642</v>
      </c>
      <c r="AC1378">
        <v>85.53</v>
      </c>
      <c r="AD1378">
        <v>77.930000000000007</v>
      </c>
      <c r="AH1378" s="85">
        <f>IF(AND(M1378&lt;Variables!$G$6,M1378&gt;Variables!$G$5),0,1)</f>
        <v>1</v>
      </c>
      <c r="AI1378" s="85">
        <f t="shared" si="311"/>
        <v>0</v>
      </c>
      <c r="AJ1378" s="85">
        <f>IF(I1378&gt;Variables!$G$7,0,1)</f>
        <v>1</v>
      </c>
      <c r="AK1378" s="85">
        <f>IF(F1378&gt;Variables!$G$8,0,1)</f>
        <v>1</v>
      </c>
      <c r="AL1378" s="85">
        <f>IF(G1378&gt;Variables!$G$9,0,1)</f>
        <v>1</v>
      </c>
      <c r="AM1378" s="85">
        <f>IF(AND(K1378&gt;Variables!$G$10,K1378&lt;Variables!$G$11),0,1)</f>
        <v>0</v>
      </c>
      <c r="AN1378" s="103">
        <f>IF(H1378&lt;Variables!$G$13,1,0)</f>
        <v>0</v>
      </c>
      <c r="AO1378" s="101">
        <f>IF(R1378&lt;Variables!$G$12,0,1)</f>
        <v>0</v>
      </c>
      <c r="AP1378" s="86">
        <f t="shared" si="309"/>
        <v>1</v>
      </c>
      <c r="AR1378">
        <v>0</v>
      </c>
      <c r="AS1378">
        <v>0</v>
      </c>
      <c r="AT1378">
        <v>1</v>
      </c>
      <c r="AU1378">
        <v>0</v>
      </c>
      <c r="BA1378">
        <v>-2.25</v>
      </c>
    </row>
    <row r="1379" spans="3:53" ht="12.75" x14ac:dyDescent="0.2">
      <c r="C1379" t="s">
        <v>622</v>
      </c>
      <c r="D1379" t="s">
        <v>490</v>
      </c>
      <c r="E1379">
        <v>27.67</v>
      </c>
      <c r="F1379">
        <v>6.96</v>
      </c>
      <c r="G1379">
        <v>6.26</v>
      </c>
      <c r="H1379">
        <v>3040</v>
      </c>
      <c r="I1379">
        <v>-26.963000000000001</v>
      </c>
      <c r="J1379" t="s">
        <v>78</v>
      </c>
      <c r="K1379">
        <v>68.22</v>
      </c>
      <c r="L1379">
        <v>27.388571428571431</v>
      </c>
      <c r="M1379">
        <v>1.0275401627373211</v>
      </c>
      <c r="N1379">
        <v>27.059452380952379</v>
      </c>
      <c r="O1379">
        <v>2.2563191983789039</v>
      </c>
      <c r="P1379">
        <v>31063</v>
      </c>
      <c r="Q1379">
        <v>60414</v>
      </c>
      <c r="R1379">
        <v>0.51</v>
      </c>
      <c r="S1379">
        <v>20.863</v>
      </c>
      <c r="T1379">
        <v>7.6189999999999998</v>
      </c>
      <c r="U1379">
        <v>13.85173913043478</v>
      </c>
      <c r="V1379">
        <f t="shared" si="310"/>
        <v>2.4749746500312955</v>
      </c>
      <c r="AC1379">
        <v>28.43</v>
      </c>
      <c r="AD1379">
        <v>27.5</v>
      </c>
      <c r="AH1379" s="85">
        <f>IF(AND(M1379&lt;Variables!$G$6,M1379&gt;Variables!$G$5),0,1)</f>
        <v>1</v>
      </c>
      <c r="AI1379" s="85">
        <f t="shared" si="311"/>
        <v>0</v>
      </c>
      <c r="AJ1379" s="85">
        <f>IF(I1379&gt;Variables!$G$7,0,1)</f>
        <v>1</v>
      </c>
      <c r="AK1379" s="85">
        <f>IF(F1379&gt;Variables!$G$8,0,1)</f>
        <v>1</v>
      </c>
      <c r="AL1379" s="85">
        <f>IF(G1379&gt;Variables!$G$9,0,1)</f>
        <v>1</v>
      </c>
      <c r="AM1379" s="85">
        <f>IF(AND(K1379&gt;Variables!$G$10,K1379&lt;Variables!$G$11),0,1)</f>
        <v>0</v>
      </c>
      <c r="AN1379" s="103">
        <f>IF(H1379&lt;Variables!$G$13,1,0)</f>
        <v>0</v>
      </c>
      <c r="AO1379" s="101">
        <f>IF(R1379&lt;Variables!$G$12,0,1)</f>
        <v>0</v>
      </c>
      <c r="AP1379" s="86">
        <f t="shared" si="309"/>
        <v>1</v>
      </c>
      <c r="AR1379">
        <v>1</v>
      </c>
      <c r="AS1379">
        <v>0</v>
      </c>
      <c r="AT1379">
        <v>0</v>
      </c>
      <c r="AU1379">
        <v>0</v>
      </c>
      <c r="BA1379">
        <v>2</v>
      </c>
    </row>
    <row r="1380" spans="3:53" ht="12.75" x14ac:dyDescent="0.2">
      <c r="C1380" t="s">
        <v>622</v>
      </c>
      <c r="D1380" t="s">
        <v>607</v>
      </c>
      <c r="E1380">
        <v>12.54</v>
      </c>
      <c r="F1380">
        <v>8.02</v>
      </c>
      <c r="G1380">
        <v>2.41</v>
      </c>
      <c r="H1380">
        <v>1920</v>
      </c>
      <c r="I1380">
        <v>-23.777999999999999</v>
      </c>
      <c r="J1380" t="s">
        <v>78</v>
      </c>
      <c r="K1380">
        <v>48.43</v>
      </c>
      <c r="L1380">
        <v>12.566750000000001</v>
      </c>
      <c r="M1380">
        <v>-0.1730757753595864</v>
      </c>
      <c r="N1380">
        <v>12.59709019607843</v>
      </c>
      <c r="O1380">
        <v>-0.41350974921690659</v>
      </c>
      <c r="P1380">
        <v>1880000</v>
      </c>
      <c r="Q1380">
        <v>1014000</v>
      </c>
      <c r="R1380">
        <v>1.85</v>
      </c>
      <c r="S1380">
        <v>20.863</v>
      </c>
      <c r="T1380">
        <v>7.6189999999999998</v>
      </c>
      <c r="U1380">
        <v>13.85173913043478</v>
      </c>
      <c r="V1380">
        <f t="shared" si="310"/>
        <v>2.3544500169017444</v>
      </c>
      <c r="AC1380">
        <v>12.73</v>
      </c>
      <c r="AD1380">
        <v>12.41</v>
      </c>
      <c r="AH1380" s="85">
        <f>IF(AND(M1380&lt;Variables!$G$6,M1380&gt;Variables!$G$5),0,1)</f>
        <v>1</v>
      </c>
      <c r="AI1380" s="85">
        <f t="shared" si="311"/>
        <v>1</v>
      </c>
      <c r="AJ1380" s="85">
        <f>IF(I1380&gt;Variables!$G$7,0,1)</f>
        <v>1</v>
      </c>
      <c r="AK1380" s="85">
        <f>IF(F1380&gt;Variables!$G$8,0,1)</f>
        <v>1</v>
      </c>
      <c r="AL1380" s="85">
        <f>IF(G1380&gt;Variables!$G$9,0,1)</f>
        <v>1</v>
      </c>
      <c r="AM1380" s="85">
        <f>IF(AND(K1380&gt;Variables!$G$10,K1380&lt;Variables!$G$11),0,1)</f>
        <v>1</v>
      </c>
      <c r="AN1380" s="103">
        <f>IF(H1380&lt;Variables!$G$13,1,0)</f>
        <v>1</v>
      </c>
      <c r="AO1380" s="101">
        <f>IF(R1380&lt;Variables!$G$12,0,1)</f>
        <v>0</v>
      </c>
      <c r="AP1380" s="86">
        <f t="shared" si="309"/>
        <v>1</v>
      </c>
      <c r="AR1380">
        <v>0</v>
      </c>
      <c r="AS1380">
        <v>0</v>
      </c>
      <c r="AT1380">
        <v>0</v>
      </c>
      <c r="AU1380">
        <v>1</v>
      </c>
      <c r="BA1380">
        <v>-0.8</v>
      </c>
    </row>
    <row r="1381" spans="3:53" ht="12.75" x14ac:dyDescent="0.2">
      <c r="C1381" t="s">
        <v>622</v>
      </c>
      <c r="D1381" t="s">
        <v>93</v>
      </c>
      <c r="E1381">
        <v>76.89</v>
      </c>
      <c r="F1381">
        <v>7.33</v>
      </c>
      <c r="G1381">
        <v>6.69</v>
      </c>
      <c r="H1381">
        <v>4940</v>
      </c>
      <c r="I1381">
        <v>11.815</v>
      </c>
      <c r="J1381" t="s">
        <v>78</v>
      </c>
      <c r="K1381">
        <v>60.2</v>
      </c>
      <c r="L1381">
        <v>76.71350000000001</v>
      </c>
      <c r="M1381">
        <v>0.31480769356109128</v>
      </c>
      <c r="N1381">
        <v>75.346398000000008</v>
      </c>
      <c r="O1381">
        <v>2.134942137512652</v>
      </c>
      <c r="P1381">
        <v>265462</v>
      </c>
      <c r="Q1381">
        <v>1346000</v>
      </c>
      <c r="R1381">
        <v>0.2</v>
      </c>
      <c r="S1381">
        <v>20.863</v>
      </c>
      <c r="T1381">
        <v>7.6189999999999998</v>
      </c>
      <c r="U1381">
        <v>13.85173913043478</v>
      </c>
      <c r="V1381">
        <f t="shared" si="310"/>
        <v>2.4552135208535666</v>
      </c>
      <c r="AC1381">
        <v>77.290000000000006</v>
      </c>
      <c r="AD1381">
        <v>73.959999999999994</v>
      </c>
      <c r="AH1381" s="85">
        <f>IF(AND(M1381&lt;Variables!$G$6,M1381&gt;Variables!$G$5),0,1)</f>
        <v>1</v>
      </c>
      <c r="AI1381" s="85">
        <f t="shared" si="311"/>
        <v>0</v>
      </c>
      <c r="AJ1381" s="85">
        <f>IF(I1381&gt;Variables!$G$7,0,1)</f>
        <v>0</v>
      </c>
      <c r="AK1381" s="85">
        <f>IF(F1381&gt;Variables!$G$8,0,1)</f>
        <v>1</v>
      </c>
      <c r="AL1381" s="85">
        <f>IF(G1381&gt;Variables!$G$9,0,1)</f>
        <v>1</v>
      </c>
      <c r="AM1381" s="85">
        <f>IF(AND(K1381&gt;Variables!$G$10,K1381&lt;Variables!$G$11),0,1)</f>
        <v>0</v>
      </c>
      <c r="AN1381" s="103">
        <f>IF(H1381&lt;Variables!$G$13,1,0)</f>
        <v>0</v>
      </c>
      <c r="AO1381" s="101">
        <f>IF(R1381&lt;Variables!$G$12,0,1)</f>
        <v>0</v>
      </c>
      <c r="AP1381" s="86">
        <f t="shared" si="309"/>
        <v>1</v>
      </c>
      <c r="AR1381">
        <v>0</v>
      </c>
      <c r="AS1381">
        <v>0</v>
      </c>
      <c r="AT1381">
        <v>1</v>
      </c>
      <c r="AU1381">
        <v>0</v>
      </c>
      <c r="BA1381">
        <v>-1.91</v>
      </c>
    </row>
    <row r="1382" spans="3:53" ht="12.75" x14ac:dyDescent="0.2">
      <c r="C1382" t="s">
        <v>622</v>
      </c>
      <c r="D1382" t="s">
        <v>609</v>
      </c>
      <c r="E1382">
        <v>96.56</v>
      </c>
      <c r="F1382">
        <v>9.07</v>
      </c>
      <c r="G1382">
        <v>8.4</v>
      </c>
      <c r="H1382">
        <v>6390</v>
      </c>
      <c r="I1382">
        <v>-79.364000000000004</v>
      </c>
      <c r="J1382" t="s">
        <v>78</v>
      </c>
      <c r="K1382">
        <v>59.3</v>
      </c>
      <c r="L1382">
        <v>96.240679999999998</v>
      </c>
      <c r="M1382">
        <v>0.52921488085911528</v>
      </c>
      <c r="N1382">
        <v>94.584739215686298</v>
      </c>
      <c r="O1382">
        <v>2.2892284762514912</v>
      </c>
      <c r="P1382">
        <v>399896</v>
      </c>
      <c r="Q1382">
        <v>913295</v>
      </c>
      <c r="R1382">
        <v>0.44</v>
      </c>
      <c r="S1382">
        <v>20.863</v>
      </c>
      <c r="T1382">
        <v>7.6189999999999998</v>
      </c>
      <c r="U1382">
        <v>13.85173913043478</v>
      </c>
      <c r="V1382">
        <f t="shared" si="310"/>
        <v>2.4353745481415965</v>
      </c>
      <c r="AC1382">
        <v>97.643799999999999</v>
      </c>
      <c r="AD1382">
        <v>90.45</v>
      </c>
      <c r="AH1382" s="85">
        <f>IF(AND(M1382&lt;Variables!$G$6,M1382&gt;Variables!$G$5),0,1)</f>
        <v>1</v>
      </c>
      <c r="AI1382" s="85">
        <f t="shared" si="311"/>
        <v>0</v>
      </c>
      <c r="AJ1382" s="85">
        <f>IF(I1382&gt;Variables!$G$7,0,1)</f>
        <v>1</v>
      </c>
      <c r="AK1382" s="85">
        <f>IF(F1382&gt;Variables!$G$8,0,1)</f>
        <v>0</v>
      </c>
      <c r="AL1382" s="85">
        <f>IF(G1382&gt;Variables!$G$9,0,1)</f>
        <v>1</v>
      </c>
      <c r="AM1382" s="85">
        <f>IF(AND(K1382&gt;Variables!$G$10,K1382&lt;Variables!$G$11),0,1)</f>
        <v>0</v>
      </c>
      <c r="AN1382" s="103">
        <f>IF(H1382&lt;Variables!$G$13,1,0)</f>
        <v>0</v>
      </c>
      <c r="AO1382" s="101">
        <f>IF(R1382&lt;Variables!$G$12,0,1)</f>
        <v>0</v>
      </c>
      <c r="AP1382" s="86">
        <f t="shared" si="309"/>
        <v>1</v>
      </c>
      <c r="AR1382">
        <v>1</v>
      </c>
      <c r="AS1382">
        <v>0</v>
      </c>
      <c r="AT1382">
        <v>0</v>
      </c>
      <c r="AU1382">
        <v>0</v>
      </c>
      <c r="BA1382">
        <v>0.15</v>
      </c>
    </row>
    <row r="1383" spans="3:53" ht="12.75" x14ac:dyDescent="0.2">
      <c r="C1383" t="s">
        <v>622</v>
      </c>
      <c r="D1383" t="s">
        <v>604</v>
      </c>
      <c r="E1383">
        <v>87.53</v>
      </c>
      <c r="F1383">
        <v>9.43</v>
      </c>
      <c r="G1383">
        <v>-1.45</v>
      </c>
      <c r="H1383">
        <v>5400</v>
      </c>
      <c r="I1383">
        <v>-4.1950000000000003</v>
      </c>
      <c r="J1383" t="s">
        <v>78</v>
      </c>
      <c r="K1383">
        <v>35.869999999999997</v>
      </c>
      <c r="L1383">
        <v>88.747944999999987</v>
      </c>
      <c r="M1383">
        <v>-1.4512392371451459</v>
      </c>
      <c r="N1383">
        <v>88.154303921568612</v>
      </c>
      <c r="O1383">
        <v>-0.78760070771626145</v>
      </c>
      <c r="P1383">
        <v>1086000</v>
      </c>
      <c r="Q1383">
        <v>970773</v>
      </c>
      <c r="R1383">
        <v>1.1200000000000001</v>
      </c>
      <c r="S1383">
        <v>20.863</v>
      </c>
      <c r="T1383">
        <v>7.6189999999999998</v>
      </c>
      <c r="U1383">
        <v>13.85173913043478</v>
      </c>
      <c r="V1383">
        <f t="shared" si="310"/>
        <v>2.199124062070327</v>
      </c>
      <c r="AC1383">
        <v>90</v>
      </c>
      <c r="AD1383">
        <v>85.37</v>
      </c>
      <c r="AH1383" s="85">
        <f>IF(AND(M1383&lt;Variables!$G$6,M1383&gt;Variables!$G$5),0,1)</f>
        <v>1</v>
      </c>
      <c r="AI1383" s="85">
        <f t="shared" si="311"/>
        <v>0</v>
      </c>
      <c r="AJ1383" s="85">
        <f>IF(I1383&gt;Variables!$G$7,0,1)</f>
        <v>1</v>
      </c>
      <c r="AK1383" s="85">
        <f>IF(F1383&gt;Variables!$G$8,0,1)</f>
        <v>0</v>
      </c>
      <c r="AL1383" s="85">
        <f>IF(G1383&gt;Variables!$G$9,0,1)</f>
        <v>1</v>
      </c>
      <c r="AM1383" s="85">
        <f>IF(AND(K1383&gt;Variables!$G$10,K1383&lt;Variables!$G$11),0,1)</f>
        <v>1</v>
      </c>
      <c r="AN1383" s="103">
        <f>IF(H1383&lt;Variables!$G$13,1,0)</f>
        <v>0</v>
      </c>
      <c r="AO1383" s="101">
        <f>IF(R1383&lt;Variables!$G$12,0,1)</f>
        <v>0</v>
      </c>
      <c r="AP1383" s="86">
        <f t="shared" si="309"/>
        <v>1</v>
      </c>
      <c r="AR1383">
        <v>1</v>
      </c>
      <c r="AS1383">
        <v>0</v>
      </c>
      <c r="AT1383">
        <v>0</v>
      </c>
      <c r="AU1383">
        <v>0</v>
      </c>
      <c r="BA1383">
        <v>1.23</v>
      </c>
    </row>
    <row r="1384" spans="3:53" ht="12.75" x14ac:dyDescent="0.2">
      <c r="C1384" t="s">
        <v>622</v>
      </c>
      <c r="D1384" t="s">
        <v>605</v>
      </c>
      <c r="E1384">
        <v>292.73</v>
      </c>
      <c r="F1384">
        <v>11.13</v>
      </c>
      <c r="G1384">
        <v>1.19</v>
      </c>
      <c r="H1384">
        <v>41000</v>
      </c>
      <c r="I1384">
        <v>4.3999999999999997E-2</v>
      </c>
      <c r="J1384" t="s">
        <v>78</v>
      </c>
      <c r="K1384">
        <v>43.22</v>
      </c>
      <c r="L1384">
        <v>294.63393999999988</v>
      </c>
      <c r="M1384">
        <v>-0.90102993565505296</v>
      </c>
      <c r="N1384">
        <v>294.53469387755098</v>
      </c>
      <c r="O1384">
        <v>-0.86763764360250784</v>
      </c>
      <c r="P1384">
        <v>813558</v>
      </c>
      <c r="Q1384">
        <v>905753</v>
      </c>
      <c r="R1384">
        <v>0.9</v>
      </c>
      <c r="S1384">
        <v>20.863</v>
      </c>
      <c r="T1384">
        <v>7.6189999999999998</v>
      </c>
      <c r="U1384">
        <v>13.85173913043478</v>
      </c>
      <c r="V1384">
        <f t="shared" si="310"/>
        <v>2.3025432355277466</v>
      </c>
      <c r="AC1384">
        <v>296.84530000000001</v>
      </c>
      <c r="AD1384">
        <v>289.24</v>
      </c>
      <c r="AH1384" s="85">
        <f>IF(AND(M1384&lt;Variables!$G$6,M1384&gt;Variables!$G$5),0,1)</f>
        <v>1</v>
      </c>
      <c r="AI1384" s="85">
        <f t="shared" si="311"/>
        <v>0</v>
      </c>
      <c r="AJ1384" s="85">
        <f>IF(I1384&gt;Variables!$G$7,0,1)</f>
        <v>0</v>
      </c>
      <c r="AK1384" s="85">
        <f>IF(F1384&gt;Variables!$G$8,0,1)</f>
        <v>0</v>
      </c>
      <c r="AL1384" s="85">
        <f>IF(G1384&gt;Variables!$G$9,0,1)</f>
        <v>1</v>
      </c>
      <c r="AM1384" s="85">
        <f>IF(AND(K1384&gt;Variables!$G$10,K1384&lt;Variables!$G$11),0,1)</f>
        <v>1</v>
      </c>
      <c r="AN1384" s="103">
        <f>IF(H1384&lt;Variables!$G$13,1,0)</f>
        <v>0</v>
      </c>
      <c r="AO1384" s="101">
        <f>IF(R1384&lt;Variables!$G$12,0,1)</f>
        <v>0</v>
      </c>
      <c r="AP1384" s="86">
        <f t="shared" si="309"/>
        <v>1</v>
      </c>
      <c r="AR1384">
        <v>0</v>
      </c>
      <c r="AS1384">
        <v>1</v>
      </c>
      <c r="AT1384">
        <v>0</v>
      </c>
      <c r="AU1384">
        <v>0</v>
      </c>
      <c r="BA1384">
        <v>0.72</v>
      </c>
    </row>
    <row r="1385" spans="3:53" ht="12.75" x14ac:dyDescent="0.2">
      <c r="C1385" t="s">
        <v>622</v>
      </c>
      <c r="D1385" t="s">
        <v>602</v>
      </c>
      <c r="E1385">
        <v>10.96</v>
      </c>
      <c r="F1385">
        <v>11.21</v>
      </c>
      <c r="G1385">
        <v>4.4400000000000004</v>
      </c>
      <c r="H1385">
        <v>351.67</v>
      </c>
      <c r="I1385">
        <v>-72.534000000000006</v>
      </c>
      <c r="J1385" t="s">
        <v>78</v>
      </c>
      <c r="K1385">
        <v>43.68</v>
      </c>
      <c r="L1385">
        <v>11.250195</v>
      </c>
      <c r="M1385">
        <v>-2.3128043558356208</v>
      </c>
      <c r="N1385">
        <v>11.54725277777778</v>
      </c>
      <c r="O1385">
        <v>-4.8258472253260853</v>
      </c>
      <c r="P1385">
        <v>248500</v>
      </c>
      <c r="Q1385">
        <v>26620</v>
      </c>
      <c r="R1385">
        <v>9.34</v>
      </c>
      <c r="S1385">
        <v>20.863</v>
      </c>
      <c r="T1385">
        <v>7.6189999999999998</v>
      </c>
      <c r="U1385">
        <v>13.85173913043478</v>
      </c>
      <c r="V1385">
        <f t="shared" si="310"/>
        <v>2.3194440381003174</v>
      </c>
      <c r="AC1385">
        <v>11.46</v>
      </c>
      <c r="AD1385">
        <v>10.6</v>
      </c>
      <c r="AH1385" s="85">
        <f>IF(AND(M1385&lt;Variables!$G$6,M1385&gt;Variables!$G$5),0,1)</f>
        <v>0</v>
      </c>
      <c r="AI1385" s="85">
        <f t="shared" si="311"/>
        <v>1</v>
      </c>
      <c r="AJ1385" s="85">
        <f>IF(I1385&gt;Variables!$G$7,0,1)</f>
        <v>1</v>
      </c>
      <c r="AK1385" s="85">
        <f>IF(F1385&gt;Variables!$G$8,0,1)</f>
        <v>0</v>
      </c>
      <c r="AL1385" s="85">
        <f>IF(G1385&gt;Variables!$G$9,0,1)</f>
        <v>1</v>
      </c>
      <c r="AM1385" s="85">
        <f>IF(AND(K1385&gt;Variables!$G$10,K1385&lt;Variables!$G$11),0,1)</f>
        <v>1</v>
      </c>
      <c r="AN1385" s="103">
        <f>IF(H1385&lt;Variables!$G$13,1,0)</f>
        <v>1</v>
      </c>
      <c r="AO1385" s="101">
        <f>IF(R1385&lt;Variables!$G$12,0,1)</f>
        <v>1</v>
      </c>
      <c r="AP1385" s="86">
        <f t="shared" si="309"/>
        <v>1</v>
      </c>
      <c r="AR1385">
        <v>0</v>
      </c>
      <c r="AS1385">
        <v>0</v>
      </c>
      <c r="AT1385">
        <v>1</v>
      </c>
      <c r="AU1385">
        <v>0</v>
      </c>
      <c r="BA1385">
        <v>-1.35</v>
      </c>
    </row>
    <row r="1386" spans="3:53" ht="12.75" x14ac:dyDescent="0.2">
      <c r="C1386" t="s">
        <v>622</v>
      </c>
      <c r="D1386" t="s">
        <v>215</v>
      </c>
      <c r="E1386">
        <v>17.54</v>
      </c>
      <c r="F1386">
        <v>11.43</v>
      </c>
      <c r="G1386">
        <v>8.84</v>
      </c>
      <c r="H1386">
        <v>2590</v>
      </c>
      <c r="I1386">
        <v>-1.0999999999999999E-2</v>
      </c>
      <c r="J1386" t="s">
        <v>78</v>
      </c>
      <c r="K1386">
        <v>52.82</v>
      </c>
      <c r="L1386">
        <v>17.55142</v>
      </c>
      <c r="M1386">
        <v>-0.34994319547935038</v>
      </c>
      <c r="N1386">
        <v>17.000056862745101</v>
      </c>
      <c r="O1386">
        <v>2.8820088145033829</v>
      </c>
      <c r="P1386">
        <v>7335000</v>
      </c>
      <c r="Q1386">
        <v>25802000</v>
      </c>
      <c r="R1386">
        <v>0.28000000000000003</v>
      </c>
      <c r="S1386">
        <v>20.863</v>
      </c>
      <c r="T1386">
        <v>7.6189999999999998</v>
      </c>
      <c r="U1386">
        <v>13.85173913043478</v>
      </c>
      <c r="V1386">
        <f t="shared" si="310"/>
        <v>2.4081637164573584</v>
      </c>
      <c r="AC1386">
        <v>18.48</v>
      </c>
      <c r="AD1386">
        <v>15.5</v>
      </c>
      <c r="AH1386" s="85">
        <f>IF(AND(M1386&lt;Variables!$G$6,M1386&gt;Variables!$G$5),0,1)</f>
        <v>1</v>
      </c>
      <c r="AI1386" s="85">
        <f t="shared" si="311"/>
        <v>0</v>
      </c>
      <c r="AJ1386" s="85">
        <f>IF(I1386&gt;Variables!$G$7,0,1)</f>
        <v>1</v>
      </c>
      <c r="AK1386" s="85">
        <f>IF(F1386&gt;Variables!$G$8,0,1)</f>
        <v>0</v>
      </c>
      <c r="AL1386" s="85">
        <f>IF(G1386&gt;Variables!$G$9,0,1)</f>
        <v>1</v>
      </c>
      <c r="AM1386" s="85">
        <f>IF(AND(K1386&gt;Variables!$G$10,K1386&lt;Variables!$G$11),0,1)</f>
        <v>0</v>
      </c>
      <c r="AN1386" s="103">
        <f>IF(H1386&lt;Variables!$G$13,1,0)</f>
        <v>0</v>
      </c>
      <c r="AO1386" s="101">
        <f>IF(R1386&lt;Variables!$G$12,0,1)</f>
        <v>0</v>
      </c>
      <c r="AP1386" s="86">
        <f t="shared" si="309"/>
        <v>1</v>
      </c>
      <c r="AR1386">
        <v>0</v>
      </c>
      <c r="AS1386">
        <v>0</v>
      </c>
      <c r="AT1386">
        <v>1</v>
      </c>
      <c r="AU1386">
        <v>0</v>
      </c>
      <c r="BA1386">
        <v>-2.25</v>
      </c>
    </row>
    <row r="1387" spans="3:53" ht="12.75" x14ac:dyDescent="0.2">
      <c r="C1387" t="s">
        <v>622</v>
      </c>
      <c r="D1387" t="s">
        <v>322</v>
      </c>
      <c r="E1387">
        <v>35.479999999999997</v>
      </c>
      <c r="F1387">
        <v>11.65</v>
      </c>
      <c r="G1387">
        <v>8.41</v>
      </c>
      <c r="H1387">
        <v>6860</v>
      </c>
      <c r="I1387">
        <v>909.13699999999994</v>
      </c>
      <c r="J1387" t="s">
        <v>78</v>
      </c>
      <c r="K1387">
        <v>51.55</v>
      </c>
      <c r="L1387">
        <v>35.575035</v>
      </c>
      <c r="M1387">
        <v>-0.4076875820361105</v>
      </c>
      <c r="N1387">
        <v>34.773586000000002</v>
      </c>
      <c r="O1387">
        <v>1.8876799188901541</v>
      </c>
      <c r="P1387">
        <v>255066</v>
      </c>
      <c r="Q1387">
        <v>755579</v>
      </c>
      <c r="R1387">
        <v>0.34</v>
      </c>
      <c r="S1387">
        <v>20.863</v>
      </c>
      <c r="T1387">
        <v>7.6189999999999998</v>
      </c>
      <c r="U1387">
        <v>13.85173913043478</v>
      </c>
      <c r="V1387">
        <f t="shared" si="310"/>
        <v>2.3954828498251657</v>
      </c>
      <c r="AC1387">
        <v>38.307600000000001</v>
      </c>
      <c r="AD1387">
        <v>32.3401</v>
      </c>
      <c r="AH1387" s="85">
        <f>IF(AND(M1387&lt;Variables!$G$6,M1387&gt;Variables!$G$5),0,1)</f>
        <v>1</v>
      </c>
      <c r="AI1387" s="85">
        <f t="shared" si="311"/>
        <v>0</v>
      </c>
      <c r="AJ1387" s="85">
        <f>IF(I1387&gt;Variables!$G$7,0,1)</f>
        <v>0</v>
      </c>
      <c r="AK1387" s="85">
        <f>IF(F1387&gt;Variables!$G$8,0,1)</f>
        <v>0</v>
      </c>
      <c r="AL1387" s="85">
        <f>IF(G1387&gt;Variables!$G$9,0,1)</f>
        <v>1</v>
      </c>
      <c r="AM1387" s="85">
        <f>IF(AND(K1387&gt;Variables!$G$10,K1387&lt;Variables!$G$11),0,1)</f>
        <v>0</v>
      </c>
      <c r="AN1387" s="103">
        <f>IF(H1387&lt;Variables!$G$13,1,0)</f>
        <v>0</v>
      </c>
      <c r="AO1387" s="101">
        <f>IF(R1387&lt;Variables!$G$12,0,1)</f>
        <v>0</v>
      </c>
      <c r="AP1387" s="86">
        <f t="shared" si="309"/>
        <v>1</v>
      </c>
      <c r="AR1387">
        <v>1</v>
      </c>
      <c r="AS1387">
        <v>0</v>
      </c>
      <c r="AT1387">
        <v>0</v>
      </c>
      <c r="AU1387">
        <v>0</v>
      </c>
      <c r="BA1387">
        <v>2</v>
      </c>
    </row>
    <row r="1388" spans="3:53" ht="12.75" x14ac:dyDescent="0.2">
      <c r="C1388" t="s">
        <v>622</v>
      </c>
      <c r="D1388" t="s">
        <v>603</v>
      </c>
      <c r="E1388">
        <v>11.18</v>
      </c>
      <c r="F1388">
        <v>12.34</v>
      </c>
      <c r="G1388">
        <v>9.16</v>
      </c>
      <c r="H1388">
        <v>5810</v>
      </c>
      <c r="I1388">
        <v>-25.536000000000001</v>
      </c>
      <c r="J1388" t="s">
        <v>78</v>
      </c>
      <c r="K1388">
        <v>41.43</v>
      </c>
      <c r="L1388">
        <v>11.655625000000001</v>
      </c>
      <c r="M1388">
        <v>-3.441471392567955</v>
      </c>
      <c r="N1388">
        <v>11.273884313725491</v>
      </c>
      <c r="O1388">
        <v>-0.17193997371332731</v>
      </c>
      <c r="P1388">
        <v>42987000</v>
      </c>
      <c r="Q1388">
        <v>12699000</v>
      </c>
      <c r="R1388">
        <v>3.39</v>
      </c>
      <c r="S1388">
        <v>20.863</v>
      </c>
      <c r="T1388">
        <v>7.6189999999999998</v>
      </c>
      <c r="U1388">
        <v>13.85173913043478</v>
      </c>
      <c r="V1388">
        <f t="shared" si="310"/>
        <v>2.2825160886052869</v>
      </c>
      <c r="AC1388">
        <v>11.49</v>
      </c>
      <c r="AD1388">
        <v>9.9350000000000005</v>
      </c>
      <c r="AH1388" s="85">
        <f>IF(AND(M1388&lt;Variables!$G$6,M1388&gt;Variables!$G$5),0,1)</f>
        <v>0</v>
      </c>
      <c r="AI1388" s="85">
        <f t="shared" si="311"/>
        <v>0</v>
      </c>
      <c r="AJ1388" s="85">
        <f>IF(I1388&gt;Variables!$G$7,0,1)</f>
        <v>1</v>
      </c>
      <c r="AK1388" s="85">
        <f>IF(F1388&gt;Variables!$G$8,0,1)</f>
        <v>0</v>
      </c>
      <c r="AL1388" s="85">
        <f>IF(G1388&gt;Variables!$G$9,0,1)</f>
        <v>1</v>
      </c>
      <c r="AM1388" s="85">
        <f>IF(AND(K1388&gt;Variables!$G$10,K1388&lt;Variables!$G$11),0,1)</f>
        <v>1</v>
      </c>
      <c r="AN1388" s="103">
        <f>IF(H1388&lt;Variables!$G$13,1,0)</f>
        <v>0</v>
      </c>
      <c r="AO1388" s="101">
        <f>IF(R1388&lt;Variables!$G$12,0,1)</f>
        <v>1</v>
      </c>
      <c r="AP1388" s="86">
        <f t="shared" si="309"/>
        <v>1</v>
      </c>
      <c r="AR1388">
        <v>1</v>
      </c>
      <c r="AS1388">
        <v>0</v>
      </c>
      <c r="AT1388">
        <v>0</v>
      </c>
      <c r="AU1388">
        <v>0</v>
      </c>
      <c r="BA1388">
        <v>2</v>
      </c>
    </row>
    <row r="1389" spans="3:53" ht="12.75" x14ac:dyDescent="0.2">
      <c r="C1389" t="s">
        <v>622</v>
      </c>
      <c r="D1389" t="s">
        <v>331</v>
      </c>
      <c r="E1389">
        <v>30.95</v>
      </c>
      <c r="F1389">
        <v>13.05</v>
      </c>
      <c r="G1389">
        <v>-1.8</v>
      </c>
      <c r="H1389">
        <v>12410</v>
      </c>
      <c r="I1389">
        <v>80.221999999999994</v>
      </c>
      <c r="J1389" t="s">
        <v>78</v>
      </c>
      <c r="K1389">
        <v>42.21</v>
      </c>
      <c r="L1389">
        <v>32.710535</v>
      </c>
      <c r="M1389">
        <v>-4.5050776454741621</v>
      </c>
      <c r="N1389">
        <v>33.288649019607853</v>
      </c>
      <c r="O1389">
        <v>-6.1635094244867537</v>
      </c>
      <c r="P1389">
        <v>224625000</v>
      </c>
      <c r="Q1389">
        <v>97799000</v>
      </c>
      <c r="R1389">
        <v>2.2999999999999998</v>
      </c>
      <c r="S1389">
        <v>20.863</v>
      </c>
      <c r="T1389">
        <v>7.6189999999999998</v>
      </c>
      <c r="U1389">
        <v>13.85173913043478</v>
      </c>
      <c r="V1389">
        <f t="shared" si="310"/>
        <v>2.3020745443517203</v>
      </c>
      <c r="AC1389">
        <v>31.7</v>
      </c>
      <c r="AD1389">
        <v>24.17</v>
      </c>
      <c r="AH1389" s="85">
        <f>IF(AND(M1389&lt;Variables!$G$6,M1389&gt;Variables!$G$5),0,1)</f>
        <v>0</v>
      </c>
      <c r="AI1389" s="85">
        <f t="shared" si="311"/>
        <v>1</v>
      </c>
      <c r="AJ1389" s="85">
        <f>IF(I1389&gt;Variables!$G$7,0,1)</f>
        <v>0</v>
      </c>
      <c r="AK1389" s="85">
        <f>IF(F1389&gt;Variables!$G$8,0,1)</f>
        <v>0</v>
      </c>
      <c r="AL1389" s="85">
        <f>IF(G1389&gt;Variables!$G$9,0,1)</f>
        <v>1</v>
      </c>
      <c r="AM1389" s="85">
        <f>IF(AND(K1389&gt;Variables!$G$10,K1389&lt;Variables!$G$11),0,1)</f>
        <v>1</v>
      </c>
      <c r="AN1389" s="103">
        <f>IF(H1389&lt;Variables!$G$13,1,0)</f>
        <v>0</v>
      </c>
      <c r="AO1389" s="101">
        <f>IF(R1389&lt;Variables!$G$12,0,1)</f>
        <v>1</v>
      </c>
      <c r="AP1389" s="86">
        <f t="shared" si="309"/>
        <v>1</v>
      </c>
      <c r="AR1389">
        <v>0</v>
      </c>
      <c r="AS1389">
        <v>0</v>
      </c>
      <c r="AT1389">
        <v>1</v>
      </c>
      <c r="AU1389">
        <v>0</v>
      </c>
      <c r="BA1389">
        <v>-2.25</v>
      </c>
    </row>
    <row r="1390" spans="3:53" ht="12.75" x14ac:dyDescent="0.2">
      <c r="C1390" t="s">
        <v>622</v>
      </c>
      <c r="D1390" t="s">
        <v>610</v>
      </c>
      <c r="E1390">
        <v>26.25</v>
      </c>
      <c r="F1390">
        <v>14.59</v>
      </c>
      <c r="G1390">
        <v>0.14000000000000001</v>
      </c>
      <c r="H1390">
        <v>196.48</v>
      </c>
      <c r="I1390">
        <v>-5.2050000000000001</v>
      </c>
      <c r="J1390" t="s">
        <v>78</v>
      </c>
      <c r="K1390">
        <v>37.799999999999997</v>
      </c>
      <c r="L1390">
        <v>27.22946</v>
      </c>
      <c r="M1390">
        <v>-3.4299615196188209</v>
      </c>
      <c r="N1390">
        <v>27.186794117647061</v>
      </c>
      <c r="O1390">
        <v>-3.2784083102630852</v>
      </c>
      <c r="P1390">
        <v>4590000</v>
      </c>
      <c r="Q1390">
        <v>1650000</v>
      </c>
      <c r="R1390">
        <v>2.78</v>
      </c>
      <c r="S1390">
        <v>20.863</v>
      </c>
      <c r="T1390">
        <v>7.6189999999999998</v>
      </c>
      <c r="U1390">
        <v>13.85173913043478</v>
      </c>
      <c r="V1390">
        <f t="shared" si="310"/>
        <v>2.2089371073124475</v>
      </c>
      <c r="AC1390">
        <v>26.739899999999999</v>
      </c>
      <c r="AD1390">
        <v>22.3</v>
      </c>
      <c r="AH1390" s="85">
        <f>IF(AND(M1390&lt;Variables!$G$6,M1390&gt;Variables!$G$5),0,1)</f>
        <v>0</v>
      </c>
      <c r="AI1390" s="85">
        <f t="shared" si="311"/>
        <v>0</v>
      </c>
      <c r="AJ1390" s="85">
        <f>IF(I1390&gt;Variables!$G$7,0,1)</f>
        <v>1</v>
      </c>
      <c r="AK1390" s="85">
        <f>IF(F1390&gt;Variables!$G$8,0,1)</f>
        <v>0</v>
      </c>
      <c r="AL1390" s="85">
        <f>IF(G1390&gt;Variables!$G$9,0,1)</f>
        <v>1</v>
      </c>
      <c r="AM1390" s="85">
        <f>IF(AND(K1390&gt;Variables!$G$10,K1390&lt;Variables!$G$11),0,1)</f>
        <v>1</v>
      </c>
      <c r="AN1390" s="103">
        <f>IF(H1390&lt;Variables!$G$13,1,0)</f>
        <v>1</v>
      </c>
      <c r="AO1390" s="101">
        <f>IF(R1390&lt;Variables!$G$12,0,1)</f>
        <v>1</v>
      </c>
      <c r="AP1390" s="86">
        <f t="shared" si="309"/>
        <v>1</v>
      </c>
      <c r="AR1390">
        <v>0</v>
      </c>
      <c r="AS1390">
        <v>0</v>
      </c>
      <c r="AT1390">
        <v>1</v>
      </c>
      <c r="AU1390">
        <v>0</v>
      </c>
      <c r="BA1390">
        <v>-2.25</v>
      </c>
    </row>
    <row r="1391" spans="3:53" ht="12.75" x14ac:dyDescent="0.2">
      <c r="C1391" t="s">
        <v>622</v>
      </c>
      <c r="D1391" t="s">
        <v>606</v>
      </c>
      <c r="E1391">
        <v>51.2</v>
      </c>
      <c r="F1391">
        <v>8.32</v>
      </c>
      <c r="G1391">
        <v>1.29</v>
      </c>
      <c r="H1391">
        <v>2750</v>
      </c>
      <c r="I1391">
        <v>-23.428999999999998</v>
      </c>
      <c r="J1391" t="s">
        <v>78</v>
      </c>
      <c r="K1391">
        <v>48.88</v>
      </c>
      <c r="L1391">
        <v>51.26994736842105</v>
      </c>
      <c r="M1391">
        <v>-0.35098020898668358</v>
      </c>
      <c r="N1391">
        <v>51.037869999999991</v>
      </c>
      <c r="O1391">
        <v>0.1021398424346715</v>
      </c>
      <c r="P1391">
        <v>417064</v>
      </c>
      <c r="Q1391">
        <v>660790</v>
      </c>
      <c r="R1391">
        <v>0.63</v>
      </c>
      <c r="S1391">
        <v>20.863</v>
      </c>
      <c r="T1391">
        <v>7.6189999999999998</v>
      </c>
      <c r="U1391">
        <v>13.85173913043478</v>
      </c>
      <c r="V1391">
        <f t="shared" si="310"/>
        <v>2.3633870188888739</v>
      </c>
      <c r="AC1391">
        <v>51.28</v>
      </c>
      <c r="AD1391">
        <v>50.630099999999999</v>
      </c>
      <c r="AH1391" s="85">
        <f>IF(AND(M1391&lt;Variables!$G$6,M1391&gt;Variables!$G$5),0,1)</f>
        <v>1</v>
      </c>
      <c r="AI1391" s="85">
        <f t="shared" si="311"/>
        <v>0</v>
      </c>
      <c r="AJ1391" s="85">
        <f>IF(I1391&gt;Variables!$G$7,0,1)</f>
        <v>1</v>
      </c>
      <c r="AK1391" s="85">
        <f>IF(F1391&gt;Variables!$G$8,0,1)</f>
        <v>1</v>
      </c>
      <c r="AL1391" s="85">
        <f>IF(G1391&gt;Variables!$G$9,0,1)</f>
        <v>1</v>
      </c>
      <c r="AM1391" s="85">
        <f>IF(AND(K1391&gt;Variables!$G$10,K1391&lt;Variables!$G$11),0,1)</f>
        <v>1</v>
      </c>
      <c r="AN1391" s="103">
        <f>IF(H1391&lt;Variables!$G$13,1,0)</f>
        <v>0</v>
      </c>
      <c r="AO1391" s="101">
        <f>IF(R1391&lt;Variables!$G$12,0,1)</f>
        <v>0</v>
      </c>
      <c r="AP1391" s="86">
        <f t="shared" ref="AP1391:AP1454" si="312">IF(J1391="Pass", 0,1)</f>
        <v>1</v>
      </c>
      <c r="AR1391">
        <v>0</v>
      </c>
      <c r="AS1391">
        <v>1</v>
      </c>
      <c r="AT1391">
        <v>0</v>
      </c>
      <c r="AU1391">
        <v>0</v>
      </c>
      <c r="BA1391">
        <v>-0.37</v>
      </c>
    </row>
    <row r="1392" spans="3:53" ht="12.75" x14ac:dyDescent="0.2">
      <c r="C1392" t="s">
        <v>623</v>
      </c>
      <c r="D1392" t="s">
        <v>322</v>
      </c>
      <c r="E1392">
        <v>35.35</v>
      </c>
      <c r="F1392">
        <v>9.92</v>
      </c>
      <c r="G1392">
        <v>8.17</v>
      </c>
      <c r="H1392">
        <v>6860</v>
      </c>
      <c r="I1392">
        <v>907.846</v>
      </c>
      <c r="J1392" t="s">
        <v>78</v>
      </c>
      <c r="K1392">
        <v>50.06</v>
      </c>
      <c r="L1392">
        <v>35.631034999999997</v>
      </c>
      <c r="M1392">
        <v>-0.78873656069772535</v>
      </c>
      <c r="N1392">
        <v>34.988693877551022</v>
      </c>
      <c r="O1392">
        <v>1.0326367817942359</v>
      </c>
      <c r="P1392">
        <v>270182</v>
      </c>
      <c r="Q1392">
        <v>755579</v>
      </c>
      <c r="R1392">
        <v>0.36</v>
      </c>
      <c r="S1392">
        <v>19.977</v>
      </c>
      <c r="T1392">
        <v>7.6560000000000006</v>
      </c>
      <c r="U1392">
        <v>13.262608695652171</v>
      </c>
      <c r="V1392">
        <f t="shared" si="310"/>
        <v>2.3882654228493787</v>
      </c>
      <c r="AC1392">
        <v>38.307600000000001</v>
      </c>
      <c r="AD1392">
        <v>32.3401</v>
      </c>
      <c r="AH1392" s="85">
        <f>IF(AND(M1392&lt;Variables!$G$6,M1392&gt;Variables!$G$5),0,1)</f>
        <v>1</v>
      </c>
      <c r="AI1392" s="85">
        <f t="shared" si="311"/>
        <v>0</v>
      </c>
      <c r="AJ1392" s="85">
        <f>IF(I1392&gt;Variables!$G$7,0,1)</f>
        <v>0</v>
      </c>
      <c r="AK1392" s="85">
        <f>IF(F1392&gt;Variables!$G$8,0,1)</f>
        <v>0</v>
      </c>
      <c r="AL1392" s="85">
        <f>IF(G1392&gt;Variables!$G$9,0,1)</f>
        <v>1</v>
      </c>
      <c r="AM1392" s="85">
        <f>IF(AND(K1392&gt;Variables!$G$10,K1392&lt;Variables!$G$11),0,1)</f>
        <v>0</v>
      </c>
      <c r="AN1392" s="103">
        <f>IF(H1392&lt;Variables!$G$13,1,0)</f>
        <v>0</v>
      </c>
      <c r="AO1392" s="101">
        <f>IF(R1392&lt;Variables!$G$12,0,1)</f>
        <v>0</v>
      </c>
      <c r="AP1392" s="86">
        <f t="shared" si="312"/>
        <v>1</v>
      </c>
      <c r="AR1392">
        <v>1</v>
      </c>
      <c r="AS1392">
        <v>0</v>
      </c>
      <c r="AT1392">
        <v>0</v>
      </c>
      <c r="AU1392">
        <v>0</v>
      </c>
      <c r="BA1392">
        <v>2</v>
      </c>
    </row>
    <row r="1393" spans="3:53" ht="12.75" x14ac:dyDescent="0.2">
      <c r="C1393" t="s">
        <v>623</v>
      </c>
      <c r="D1393" t="s">
        <v>215</v>
      </c>
      <c r="E1393">
        <v>17.059999999999999</v>
      </c>
      <c r="F1393">
        <v>8.6199999999999992</v>
      </c>
      <c r="G1393">
        <v>5.94</v>
      </c>
      <c r="H1393">
        <v>2590</v>
      </c>
      <c r="I1393">
        <v>-1.4999999999999999E-2</v>
      </c>
      <c r="J1393" t="s">
        <v>78</v>
      </c>
      <c r="K1393">
        <v>36.130000000000003</v>
      </c>
      <c r="L1393">
        <v>17.579315000000001</v>
      </c>
      <c r="M1393">
        <v>-3.1532229782559931</v>
      </c>
      <c r="N1393">
        <v>17.153493999999998</v>
      </c>
      <c r="O1393">
        <v>-0.74908353948180995</v>
      </c>
      <c r="P1393">
        <v>7943000</v>
      </c>
      <c r="Q1393">
        <v>25802000</v>
      </c>
      <c r="R1393">
        <v>0.31</v>
      </c>
      <c r="S1393">
        <v>19.977</v>
      </c>
      <c r="T1393">
        <v>7.6560000000000006</v>
      </c>
      <c r="U1393">
        <v>13.262608695652171</v>
      </c>
      <c r="V1393">
        <f t="shared" si="310"/>
        <v>2.1789833320127658</v>
      </c>
      <c r="AC1393">
        <v>18.48</v>
      </c>
      <c r="AD1393">
        <v>15.5</v>
      </c>
      <c r="AH1393" s="85">
        <f>IF(AND(M1393&lt;Variables!$G$6,M1393&gt;Variables!$G$5),0,1)</f>
        <v>0</v>
      </c>
      <c r="AI1393" s="85">
        <f t="shared" si="311"/>
        <v>0</v>
      </c>
      <c r="AJ1393" s="85">
        <f>IF(I1393&gt;Variables!$G$7,0,1)</f>
        <v>1</v>
      </c>
      <c r="AK1393" s="85">
        <f>IF(F1393&gt;Variables!$G$8,0,1)</f>
        <v>1</v>
      </c>
      <c r="AL1393" s="85">
        <f>IF(G1393&gt;Variables!$G$9,0,1)</f>
        <v>1</v>
      </c>
      <c r="AM1393" s="85">
        <f>IF(AND(K1393&gt;Variables!$G$10,K1393&lt;Variables!$G$11),0,1)</f>
        <v>1</v>
      </c>
      <c r="AN1393" s="103">
        <f>IF(H1393&lt;Variables!$G$13,1,0)</f>
        <v>0</v>
      </c>
      <c r="AO1393" s="101">
        <f>IF(R1393&lt;Variables!$G$12,0,1)</f>
        <v>0</v>
      </c>
      <c r="AP1393" s="86">
        <f t="shared" si="312"/>
        <v>1</v>
      </c>
      <c r="AR1393">
        <v>1</v>
      </c>
      <c r="AS1393">
        <v>0</v>
      </c>
      <c r="AT1393">
        <v>0</v>
      </c>
      <c r="AU1393">
        <v>0</v>
      </c>
      <c r="BA1393">
        <v>2</v>
      </c>
    </row>
    <row r="1394" spans="3:53" ht="12.75" x14ac:dyDescent="0.2">
      <c r="C1394" t="s">
        <v>623</v>
      </c>
      <c r="D1394" t="s">
        <v>604</v>
      </c>
      <c r="E1394">
        <v>87.32</v>
      </c>
      <c r="F1394">
        <v>8.7899999999999991</v>
      </c>
      <c r="G1394">
        <v>-1.04</v>
      </c>
      <c r="H1394">
        <v>5400</v>
      </c>
      <c r="I1394">
        <v>-4.1379999999999999</v>
      </c>
      <c r="J1394" t="s">
        <v>78</v>
      </c>
      <c r="K1394">
        <v>47.63</v>
      </c>
      <c r="L1394">
        <v>88.142944999999997</v>
      </c>
      <c r="M1394">
        <v>-0.35504259586515868</v>
      </c>
      <c r="N1394">
        <v>88.216491999999974</v>
      </c>
      <c r="O1394">
        <v>-0.4381176254435234</v>
      </c>
      <c r="P1394">
        <v>1138000</v>
      </c>
      <c r="Q1394">
        <v>970773</v>
      </c>
      <c r="R1394">
        <v>1.17</v>
      </c>
      <c r="S1394">
        <v>19.977</v>
      </c>
      <c r="T1394">
        <v>7.6560000000000006</v>
      </c>
      <c r="U1394">
        <v>13.262608695652171</v>
      </c>
      <c r="V1394">
        <f t="shared" si="310"/>
        <v>2.3492477971425392</v>
      </c>
      <c r="AC1394">
        <v>90</v>
      </c>
      <c r="AD1394">
        <v>85.37</v>
      </c>
      <c r="AH1394" s="85">
        <f>IF(AND(M1394&lt;Variables!$G$6,M1394&gt;Variables!$G$5),0,1)</f>
        <v>1</v>
      </c>
      <c r="AI1394" s="85">
        <f t="shared" si="311"/>
        <v>1</v>
      </c>
      <c r="AJ1394" s="85">
        <f>IF(I1394&gt;Variables!$G$7,0,1)</f>
        <v>1</v>
      </c>
      <c r="AK1394" s="85">
        <f>IF(F1394&gt;Variables!$G$8,0,1)</f>
        <v>1</v>
      </c>
      <c r="AL1394" s="85">
        <f>IF(G1394&gt;Variables!$G$9,0,1)</f>
        <v>1</v>
      </c>
      <c r="AM1394" s="85">
        <f>IF(AND(K1394&gt;Variables!$G$10,K1394&lt;Variables!$G$11),0,1)</f>
        <v>1</v>
      </c>
      <c r="AN1394" s="103">
        <f>IF(H1394&lt;Variables!$G$13,1,0)</f>
        <v>0</v>
      </c>
      <c r="AO1394" s="101">
        <f>IF(R1394&lt;Variables!$G$12,0,1)</f>
        <v>0</v>
      </c>
      <c r="AP1394" s="86">
        <f t="shared" si="312"/>
        <v>1</v>
      </c>
      <c r="AR1394">
        <v>1</v>
      </c>
      <c r="AS1394">
        <v>0</v>
      </c>
      <c r="AT1394">
        <v>0</v>
      </c>
      <c r="AU1394">
        <v>0</v>
      </c>
      <c r="BA1394">
        <v>1.3</v>
      </c>
    </row>
    <row r="1395" spans="3:53" ht="12.75" x14ac:dyDescent="0.2">
      <c r="C1395" t="s">
        <v>623</v>
      </c>
      <c r="D1395" t="s">
        <v>609</v>
      </c>
      <c r="E1395">
        <v>96.31</v>
      </c>
      <c r="F1395">
        <v>9.25</v>
      </c>
      <c r="G1395">
        <v>7.8</v>
      </c>
      <c r="H1395">
        <v>6390</v>
      </c>
      <c r="I1395">
        <v>-79.421999999999997</v>
      </c>
      <c r="J1395" t="s">
        <v>78</v>
      </c>
      <c r="K1395">
        <v>51.9</v>
      </c>
      <c r="L1395">
        <v>96.550454999999999</v>
      </c>
      <c r="M1395">
        <v>-0.34744010269034581</v>
      </c>
      <c r="N1395">
        <v>95.152006</v>
      </c>
      <c r="O1395">
        <v>1.117153536416251</v>
      </c>
      <c r="P1395">
        <v>439088</v>
      </c>
      <c r="Q1395">
        <v>913295</v>
      </c>
      <c r="R1395">
        <v>0.48</v>
      </c>
      <c r="S1395">
        <v>19.977</v>
      </c>
      <c r="T1395">
        <v>7.6560000000000006</v>
      </c>
      <c r="U1395">
        <v>13.262608695652171</v>
      </c>
      <c r="V1395">
        <f t="shared" si="310"/>
        <v>2.397623916001431</v>
      </c>
      <c r="AC1395">
        <v>96.999899999999997</v>
      </c>
      <c r="AD1395">
        <v>90.45</v>
      </c>
      <c r="AH1395" s="85">
        <f>IF(AND(M1395&lt;Variables!$G$6,M1395&gt;Variables!$G$5),0,1)</f>
        <v>1</v>
      </c>
      <c r="AI1395" s="85">
        <f t="shared" si="311"/>
        <v>0</v>
      </c>
      <c r="AJ1395" s="85">
        <f>IF(I1395&gt;Variables!$G$7,0,1)</f>
        <v>1</v>
      </c>
      <c r="AK1395" s="85">
        <f>IF(F1395&gt;Variables!$G$8,0,1)</f>
        <v>0</v>
      </c>
      <c r="AL1395" s="85">
        <f>IF(G1395&gt;Variables!$G$9,0,1)</f>
        <v>1</v>
      </c>
      <c r="AM1395" s="85">
        <f>IF(AND(K1395&gt;Variables!$G$10,K1395&lt;Variables!$G$11),0,1)</f>
        <v>0</v>
      </c>
      <c r="AN1395" s="103">
        <f>IF(H1395&lt;Variables!$G$13,1,0)</f>
        <v>0</v>
      </c>
      <c r="AO1395" s="101">
        <f>IF(R1395&lt;Variables!$G$12,0,1)</f>
        <v>0</v>
      </c>
      <c r="AP1395" s="86">
        <f t="shared" si="312"/>
        <v>1</v>
      </c>
      <c r="AR1395">
        <v>1</v>
      </c>
      <c r="AS1395">
        <v>0</v>
      </c>
      <c r="AT1395">
        <v>0</v>
      </c>
      <c r="AU1395">
        <v>0</v>
      </c>
      <c r="BA1395">
        <v>0.49</v>
      </c>
    </row>
    <row r="1396" spans="3:53" ht="12.75" x14ac:dyDescent="0.2">
      <c r="C1396" t="s">
        <v>623</v>
      </c>
      <c r="D1396" t="s">
        <v>605</v>
      </c>
      <c r="E1396">
        <v>291.35000000000002</v>
      </c>
      <c r="F1396">
        <v>9.9700000000000006</v>
      </c>
      <c r="G1396">
        <v>1.1200000000000001</v>
      </c>
      <c r="H1396">
        <v>41000</v>
      </c>
      <c r="I1396">
        <v>4.2999999999999997E-2</v>
      </c>
      <c r="J1396" t="s">
        <v>78</v>
      </c>
      <c r="K1396">
        <v>44.94</v>
      </c>
      <c r="L1396">
        <v>293.73445500000003</v>
      </c>
      <c r="M1396">
        <v>-0.66878602988538982</v>
      </c>
      <c r="N1396">
        <v>294.584384</v>
      </c>
      <c r="O1396">
        <v>-0.95537447090203476</v>
      </c>
      <c r="P1396">
        <v>867119</v>
      </c>
      <c r="Q1396">
        <v>905753</v>
      </c>
      <c r="R1396">
        <v>0.96</v>
      </c>
      <c r="S1396">
        <v>19.977</v>
      </c>
      <c r="T1396">
        <v>7.6560000000000006</v>
      </c>
      <c r="U1396">
        <v>13.262608695652171</v>
      </c>
      <c r="V1396">
        <f t="shared" si="310"/>
        <v>2.3221936792622166</v>
      </c>
      <c r="AC1396">
        <v>296.84530000000001</v>
      </c>
      <c r="AD1396">
        <v>289.24</v>
      </c>
      <c r="AH1396" s="85">
        <f>IF(AND(M1396&lt;Variables!$G$6,M1396&gt;Variables!$G$5),0,1)</f>
        <v>1</v>
      </c>
      <c r="AI1396" s="85">
        <f t="shared" si="311"/>
        <v>1</v>
      </c>
      <c r="AJ1396" s="85">
        <f>IF(I1396&gt;Variables!$G$7,0,1)</f>
        <v>0</v>
      </c>
      <c r="AK1396" s="85">
        <f>IF(F1396&gt;Variables!$G$8,0,1)</f>
        <v>0</v>
      </c>
      <c r="AL1396" s="85">
        <f>IF(G1396&gt;Variables!$G$9,0,1)</f>
        <v>1</v>
      </c>
      <c r="AM1396" s="85">
        <f>IF(AND(K1396&gt;Variables!$G$10,K1396&lt;Variables!$G$11),0,1)</f>
        <v>1</v>
      </c>
      <c r="AN1396" s="103">
        <f>IF(H1396&lt;Variables!$G$13,1,0)</f>
        <v>0</v>
      </c>
      <c r="AO1396" s="101">
        <f>IF(R1396&lt;Variables!$G$12,0,1)</f>
        <v>0</v>
      </c>
      <c r="AP1396" s="86">
        <f t="shared" si="312"/>
        <v>1</v>
      </c>
      <c r="AR1396">
        <v>1</v>
      </c>
      <c r="AS1396">
        <v>0</v>
      </c>
      <c r="AT1396">
        <v>0</v>
      </c>
      <c r="AU1396">
        <v>0</v>
      </c>
      <c r="BA1396">
        <v>1.44</v>
      </c>
    </row>
    <row r="1397" spans="3:53" ht="12.75" x14ac:dyDescent="0.2">
      <c r="C1397" t="s">
        <v>623</v>
      </c>
      <c r="D1397" t="s">
        <v>621</v>
      </c>
      <c r="E1397">
        <v>3.19</v>
      </c>
      <c r="F1397">
        <v>20.11</v>
      </c>
      <c r="G1397">
        <v>12.28</v>
      </c>
      <c r="H1397">
        <v>195.43</v>
      </c>
      <c r="I1397">
        <v>-75.331000000000003</v>
      </c>
      <c r="J1397" t="s">
        <v>78</v>
      </c>
      <c r="K1397">
        <v>56.18</v>
      </c>
      <c r="L1397">
        <v>3.2091949999999998</v>
      </c>
      <c r="M1397">
        <v>-0.28652045139045967</v>
      </c>
      <c r="N1397">
        <v>3.1169859999999989</v>
      </c>
      <c r="O1397">
        <v>2.6632779229679189</v>
      </c>
      <c r="P1397">
        <v>2150000</v>
      </c>
      <c r="Q1397">
        <v>753080</v>
      </c>
      <c r="R1397">
        <v>2.85</v>
      </c>
      <c r="S1397">
        <v>19.977</v>
      </c>
      <c r="T1397">
        <v>7.6560000000000006</v>
      </c>
      <c r="U1397">
        <v>13.262608695652171</v>
      </c>
      <c r="V1397">
        <f t="shared" si="310"/>
        <v>2.4435881029092967</v>
      </c>
      <c r="AC1397">
        <v>4.07</v>
      </c>
      <c r="AD1397">
        <v>3.19</v>
      </c>
      <c r="AH1397" s="85">
        <f>IF(AND(M1397&lt;Variables!$G$6,M1397&gt;Variables!$G$5),0,1)</f>
        <v>1</v>
      </c>
      <c r="AI1397" s="85">
        <f t="shared" si="311"/>
        <v>0</v>
      </c>
      <c r="AJ1397" s="85">
        <f>IF(I1397&gt;Variables!$G$7,0,1)</f>
        <v>1</v>
      </c>
      <c r="AK1397" s="85">
        <f>IF(F1397&gt;Variables!$G$8,0,1)</f>
        <v>0</v>
      </c>
      <c r="AL1397" s="85">
        <f>IF(G1397&gt;Variables!$G$9,0,1)</f>
        <v>0</v>
      </c>
      <c r="AM1397" s="85">
        <f>IF(AND(K1397&gt;Variables!$G$10,K1397&lt;Variables!$G$11),0,1)</f>
        <v>0</v>
      </c>
      <c r="AN1397" s="103">
        <f>IF(H1397&lt;Variables!$G$13,1,0)</f>
        <v>1</v>
      </c>
      <c r="AO1397" s="101">
        <f>IF(R1397&lt;Variables!$G$12,0,1)</f>
        <v>1</v>
      </c>
      <c r="AP1397" s="86">
        <f t="shared" si="312"/>
        <v>1</v>
      </c>
      <c r="AR1397">
        <v>1</v>
      </c>
      <c r="AS1397">
        <v>0</v>
      </c>
      <c r="AT1397">
        <v>0</v>
      </c>
      <c r="AU1397">
        <v>0</v>
      </c>
      <c r="BA1397">
        <v>2</v>
      </c>
    </row>
    <row r="1398" spans="3:53" ht="12.75" x14ac:dyDescent="0.2">
      <c r="C1398" t="s">
        <v>623</v>
      </c>
      <c r="D1398" t="s">
        <v>331</v>
      </c>
      <c r="E1398">
        <v>28.71</v>
      </c>
      <c r="F1398">
        <v>12.71</v>
      </c>
      <c r="G1398">
        <v>-8.83</v>
      </c>
      <c r="H1398">
        <v>12410</v>
      </c>
      <c r="I1398">
        <v>77.858000000000004</v>
      </c>
      <c r="J1398" t="s">
        <v>78</v>
      </c>
      <c r="K1398">
        <v>33.1</v>
      </c>
      <c r="L1398">
        <v>31.797879999999999</v>
      </c>
      <c r="M1398">
        <v>-8.7986368902580914</v>
      </c>
      <c r="N1398">
        <v>32.884763999999997</v>
      </c>
      <c r="O1398">
        <v>-11.812959947044179</v>
      </c>
      <c r="P1398">
        <v>236572000</v>
      </c>
      <c r="Q1398">
        <v>97799000</v>
      </c>
      <c r="R1398">
        <v>2.42</v>
      </c>
      <c r="S1398">
        <v>19.977</v>
      </c>
      <c r="T1398">
        <v>7.6560000000000006</v>
      </c>
      <c r="U1398">
        <v>13.262608695652171</v>
      </c>
      <c r="V1398">
        <f t="shared" si="310"/>
        <v>1.9912437287165057</v>
      </c>
      <c r="AC1398">
        <v>31.7</v>
      </c>
      <c r="AD1398">
        <v>24.17</v>
      </c>
      <c r="AH1398" s="85">
        <f>IF(AND(M1398&lt;Variables!$G$6,M1398&gt;Variables!$G$5),0,1)</f>
        <v>1</v>
      </c>
      <c r="AI1398" s="85">
        <f t="shared" si="311"/>
        <v>1</v>
      </c>
      <c r="AJ1398" s="85">
        <f>IF(I1398&gt;Variables!$G$7,0,1)</f>
        <v>0</v>
      </c>
      <c r="AK1398" s="85">
        <f>IF(F1398&gt;Variables!$G$8,0,1)</f>
        <v>0</v>
      </c>
      <c r="AL1398" s="85">
        <f>IF(G1398&gt;Variables!$G$9,0,1)</f>
        <v>1</v>
      </c>
      <c r="AM1398" s="85">
        <f>IF(AND(K1398&gt;Variables!$G$10,K1398&lt;Variables!$G$11),0,1)</f>
        <v>1</v>
      </c>
      <c r="AN1398" s="103">
        <f>IF(H1398&lt;Variables!$G$13,1,0)</f>
        <v>0</v>
      </c>
      <c r="AO1398" s="101">
        <f>IF(R1398&lt;Variables!$G$12,0,1)</f>
        <v>1</v>
      </c>
      <c r="AP1398" s="86">
        <f t="shared" si="312"/>
        <v>1</v>
      </c>
      <c r="AR1398">
        <v>1</v>
      </c>
      <c r="AS1398">
        <v>0</v>
      </c>
      <c r="AT1398">
        <v>0</v>
      </c>
      <c r="AU1398">
        <v>0</v>
      </c>
      <c r="BA1398">
        <v>2</v>
      </c>
    </row>
    <row r="1399" spans="3:53" ht="12.75" x14ac:dyDescent="0.2">
      <c r="C1399" t="s">
        <v>623</v>
      </c>
      <c r="D1399" t="s">
        <v>603</v>
      </c>
      <c r="E1399">
        <v>11.15</v>
      </c>
      <c r="F1399">
        <v>13.03</v>
      </c>
      <c r="G1399">
        <v>8.0500000000000007</v>
      </c>
      <c r="H1399">
        <v>5810</v>
      </c>
      <c r="I1399">
        <v>-25.902000000000001</v>
      </c>
      <c r="J1399" t="s">
        <v>78</v>
      </c>
      <c r="K1399">
        <v>38.57</v>
      </c>
      <c r="L1399">
        <v>11.537125</v>
      </c>
      <c r="M1399">
        <v>-3.442148715559544</v>
      </c>
      <c r="N1399">
        <v>11.352584</v>
      </c>
      <c r="O1399">
        <v>-1.8725604672909679</v>
      </c>
      <c r="P1399">
        <v>46193000</v>
      </c>
      <c r="Q1399">
        <v>12699000</v>
      </c>
      <c r="R1399">
        <v>3.64</v>
      </c>
      <c r="S1399">
        <v>19.977</v>
      </c>
      <c r="T1399">
        <v>7.6560000000000006</v>
      </c>
      <c r="U1399">
        <v>13.262608695652171</v>
      </c>
      <c r="V1399">
        <f t="shared" si="310"/>
        <v>2.2244562882477221</v>
      </c>
      <c r="AC1399">
        <v>11.49</v>
      </c>
      <c r="AD1399">
        <v>9.9350000000000005</v>
      </c>
      <c r="AH1399" s="85">
        <f>IF(AND(M1399&lt;Variables!$G$6,M1399&gt;Variables!$G$5),0,1)</f>
        <v>0</v>
      </c>
      <c r="AI1399" s="85">
        <f t="shared" si="311"/>
        <v>0</v>
      </c>
      <c r="AJ1399" s="85">
        <f>IF(I1399&gt;Variables!$G$7,0,1)</f>
        <v>1</v>
      </c>
      <c r="AK1399" s="85">
        <f>IF(F1399&gt;Variables!$G$8,0,1)</f>
        <v>0</v>
      </c>
      <c r="AL1399" s="85">
        <f>IF(G1399&gt;Variables!$G$9,0,1)</f>
        <v>1</v>
      </c>
      <c r="AM1399" s="85">
        <f>IF(AND(K1399&gt;Variables!$G$10,K1399&lt;Variables!$G$11),0,1)</f>
        <v>1</v>
      </c>
      <c r="AN1399" s="103">
        <f>IF(H1399&lt;Variables!$G$13,1,0)</f>
        <v>0</v>
      </c>
      <c r="AO1399" s="101">
        <f>IF(R1399&lt;Variables!$G$12,0,1)</f>
        <v>1</v>
      </c>
      <c r="AP1399" s="86">
        <f t="shared" si="312"/>
        <v>1</v>
      </c>
      <c r="AR1399">
        <v>1</v>
      </c>
      <c r="AS1399">
        <v>0</v>
      </c>
      <c r="AT1399">
        <v>0</v>
      </c>
      <c r="AU1399">
        <v>0</v>
      </c>
      <c r="BA1399">
        <v>2</v>
      </c>
    </row>
    <row r="1400" spans="3:53" ht="12.75" x14ac:dyDescent="0.2">
      <c r="C1400" t="s">
        <v>623</v>
      </c>
      <c r="D1400" t="s">
        <v>610</v>
      </c>
      <c r="E1400">
        <v>25.28</v>
      </c>
      <c r="F1400">
        <v>15.55</v>
      </c>
      <c r="G1400">
        <v>-2.89</v>
      </c>
      <c r="H1400">
        <v>196.48</v>
      </c>
      <c r="I1400">
        <v>-5.4749999999999996</v>
      </c>
      <c r="J1400" t="s">
        <v>78</v>
      </c>
      <c r="K1400">
        <v>33.9</v>
      </c>
      <c r="L1400">
        <v>26.843695</v>
      </c>
      <c r="M1400">
        <v>-5.0056260883607999</v>
      </c>
      <c r="N1400">
        <v>27.107378000000001</v>
      </c>
      <c r="O1400">
        <v>-5.9296697747749612</v>
      </c>
      <c r="P1400">
        <v>4730000</v>
      </c>
      <c r="Q1400">
        <v>1650000</v>
      </c>
      <c r="R1400">
        <v>2.87</v>
      </c>
      <c r="S1400">
        <v>19.977</v>
      </c>
      <c r="T1400">
        <v>7.6560000000000006</v>
      </c>
      <c r="U1400">
        <v>13.262608695652171</v>
      </c>
      <c r="V1400">
        <f t="shared" si="310"/>
        <v>2.097604683192086</v>
      </c>
      <c r="AC1400">
        <v>26.4499</v>
      </c>
      <c r="AD1400">
        <v>22.3</v>
      </c>
      <c r="AH1400" s="85">
        <f>IF(AND(M1400&lt;Variables!$G$6,M1400&gt;Variables!$G$5),0,1)</f>
        <v>1</v>
      </c>
      <c r="AI1400" s="85">
        <f t="shared" si="311"/>
        <v>1</v>
      </c>
      <c r="AJ1400" s="85">
        <f>IF(I1400&gt;Variables!$G$7,0,1)</f>
        <v>1</v>
      </c>
      <c r="AK1400" s="85">
        <f>IF(F1400&gt;Variables!$G$8,0,1)</f>
        <v>0</v>
      </c>
      <c r="AL1400" s="85">
        <f>IF(G1400&gt;Variables!$G$9,0,1)</f>
        <v>1</v>
      </c>
      <c r="AM1400" s="85">
        <f>IF(AND(K1400&gt;Variables!$G$10,K1400&lt;Variables!$G$11),0,1)</f>
        <v>1</v>
      </c>
      <c r="AN1400" s="103">
        <f>IF(H1400&lt;Variables!$G$13,1,0)</f>
        <v>1</v>
      </c>
      <c r="AO1400" s="101">
        <f>IF(R1400&lt;Variables!$G$12,0,1)</f>
        <v>1</v>
      </c>
      <c r="AP1400" s="86">
        <f t="shared" si="312"/>
        <v>1</v>
      </c>
      <c r="AR1400">
        <v>1</v>
      </c>
      <c r="AS1400">
        <v>0</v>
      </c>
      <c r="AT1400">
        <v>0</v>
      </c>
      <c r="AU1400">
        <v>0</v>
      </c>
      <c r="BA1400">
        <v>2</v>
      </c>
    </row>
    <row r="1401" spans="3:53" ht="12.75" x14ac:dyDescent="0.2">
      <c r="C1401" t="s">
        <v>623</v>
      </c>
      <c r="D1401" t="s">
        <v>624</v>
      </c>
      <c r="E1401">
        <v>0.01</v>
      </c>
      <c r="F1401">
        <v>8.4499999999999993</v>
      </c>
      <c r="G1401">
        <v>-0.71</v>
      </c>
      <c r="H1401">
        <v>-99999</v>
      </c>
      <c r="I1401">
        <v>-76.287999999999997</v>
      </c>
      <c r="J1401" t="s">
        <v>78</v>
      </c>
      <c r="K1401">
        <v>43.43</v>
      </c>
      <c r="L1401">
        <v>1.461875E-2</v>
      </c>
      <c r="M1401">
        <v>-4.2325780247969176</v>
      </c>
      <c r="N1401">
        <v>1.4538095238095241E-2</v>
      </c>
      <c r="O1401">
        <v>-3.7012774320340451</v>
      </c>
      <c r="P1401">
        <v>2157000</v>
      </c>
      <c r="Q1401">
        <v>10578000</v>
      </c>
      <c r="R1401">
        <v>0.2</v>
      </c>
      <c r="S1401">
        <v>19.977</v>
      </c>
      <c r="T1401">
        <v>7.6560000000000006</v>
      </c>
      <c r="U1401">
        <v>13.262608695652171</v>
      </c>
      <c r="V1401">
        <f t="shared" si="310"/>
        <v>2.3286722159897391</v>
      </c>
      <c r="AC1401">
        <v>1.54E-2</v>
      </c>
      <c r="AD1401">
        <v>1.4E-2</v>
      </c>
      <c r="AH1401" s="85">
        <f>IF(AND(M1401&lt;Variables!$G$6,M1401&gt;Variables!$G$5),0,1)</f>
        <v>0</v>
      </c>
      <c r="AI1401" s="85">
        <f t="shared" si="311"/>
        <v>0</v>
      </c>
      <c r="AJ1401" s="85">
        <f>IF(I1401&gt;Variables!$G$7,0,1)</f>
        <v>1</v>
      </c>
      <c r="AK1401" s="85">
        <f>IF(F1401&gt;Variables!$G$8,0,1)</f>
        <v>1</v>
      </c>
      <c r="AL1401" s="85">
        <f>IF(G1401&gt;Variables!$G$9,0,1)</f>
        <v>1</v>
      </c>
      <c r="AM1401" s="85">
        <f>IF(AND(K1401&gt;Variables!$G$10,K1401&lt;Variables!$G$11),0,1)</f>
        <v>1</v>
      </c>
      <c r="AN1401" s="103">
        <f>IF(H1401&lt;Variables!$G$13,1,0)</f>
        <v>1</v>
      </c>
      <c r="AO1401" s="101">
        <f>IF(R1401&lt;Variables!$G$12,0,1)</f>
        <v>0</v>
      </c>
      <c r="AP1401" s="86">
        <f t="shared" si="312"/>
        <v>1</v>
      </c>
      <c r="AR1401">
        <v>1</v>
      </c>
      <c r="AS1401">
        <v>0</v>
      </c>
      <c r="AT1401">
        <v>0</v>
      </c>
      <c r="AU1401">
        <v>0</v>
      </c>
      <c r="BA1401">
        <v>2</v>
      </c>
    </row>
    <row r="1402" spans="3:53" ht="12.75" x14ac:dyDescent="0.2">
      <c r="C1402" t="s">
        <v>623</v>
      </c>
      <c r="D1402" t="s">
        <v>602</v>
      </c>
      <c r="E1402">
        <v>10.94</v>
      </c>
      <c r="F1402">
        <v>11.34</v>
      </c>
      <c r="G1402">
        <v>4.3899999999999997</v>
      </c>
      <c r="H1402">
        <v>351.67</v>
      </c>
      <c r="I1402">
        <v>-72.545000000000002</v>
      </c>
      <c r="J1402" t="s">
        <v>78</v>
      </c>
      <c r="K1402">
        <v>44.79</v>
      </c>
      <c r="L1402">
        <v>11.02267</v>
      </c>
      <c r="M1402">
        <v>-0.34900799896939882</v>
      </c>
      <c r="N1402">
        <v>11.501626315789469</v>
      </c>
      <c r="O1402">
        <v>-4.4987230638779341</v>
      </c>
      <c r="P1402">
        <v>254000</v>
      </c>
      <c r="Q1402">
        <v>26620</v>
      </c>
      <c r="R1402">
        <v>9.5399999999999991</v>
      </c>
      <c r="S1402">
        <v>19.977</v>
      </c>
      <c r="T1402">
        <v>7.6560000000000006</v>
      </c>
      <c r="U1402">
        <v>13.262608695652171</v>
      </c>
      <c r="V1402">
        <f t="shared" si="310"/>
        <v>2.3168472660968713</v>
      </c>
      <c r="AC1402">
        <v>11.46</v>
      </c>
      <c r="AD1402">
        <v>10.6</v>
      </c>
      <c r="AH1402" s="85">
        <f>IF(AND(M1402&lt;Variables!$G$6,M1402&gt;Variables!$G$5),0,1)</f>
        <v>1</v>
      </c>
      <c r="AI1402" s="85">
        <f t="shared" si="311"/>
        <v>1</v>
      </c>
      <c r="AJ1402" s="85">
        <f>IF(I1402&gt;Variables!$G$7,0,1)</f>
        <v>1</v>
      </c>
      <c r="AK1402" s="85">
        <f>IF(F1402&gt;Variables!$G$8,0,1)</f>
        <v>0</v>
      </c>
      <c r="AL1402" s="85">
        <f>IF(G1402&gt;Variables!$G$9,0,1)</f>
        <v>1</v>
      </c>
      <c r="AM1402" s="85">
        <f>IF(AND(K1402&gt;Variables!$G$10,K1402&lt;Variables!$G$11),0,1)</f>
        <v>1</v>
      </c>
      <c r="AN1402" s="103">
        <f>IF(H1402&lt;Variables!$G$13,1,0)</f>
        <v>1</v>
      </c>
      <c r="AO1402" s="101">
        <f>IF(R1402&lt;Variables!$G$12,0,1)</f>
        <v>1</v>
      </c>
      <c r="AP1402" s="86">
        <f t="shared" si="312"/>
        <v>1</v>
      </c>
      <c r="AR1402">
        <v>0</v>
      </c>
      <c r="AS1402">
        <v>0</v>
      </c>
      <c r="AT1402">
        <v>1</v>
      </c>
      <c r="AU1402">
        <v>0</v>
      </c>
      <c r="BA1402">
        <v>-1.67</v>
      </c>
    </row>
    <row r="1403" spans="3:53" ht="12.75" x14ac:dyDescent="0.2">
      <c r="C1403" t="s">
        <v>623</v>
      </c>
      <c r="D1403" t="s">
        <v>606</v>
      </c>
      <c r="E1403">
        <v>51.09</v>
      </c>
      <c r="F1403">
        <v>8.15</v>
      </c>
      <c r="G1403">
        <v>1.1499999999999999</v>
      </c>
      <c r="H1403">
        <v>2750</v>
      </c>
      <c r="I1403">
        <v>-23.484000000000002</v>
      </c>
      <c r="J1403" t="s">
        <v>78</v>
      </c>
      <c r="K1403">
        <v>45.89</v>
      </c>
      <c r="L1403">
        <v>51.235789473684207</v>
      </c>
      <c r="M1403">
        <v>-0.42116941282820491</v>
      </c>
      <c r="N1403">
        <v>51.103867346938777</v>
      </c>
      <c r="O1403">
        <v>-0.16411154633250691</v>
      </c>
      <c r="P1403">
        <v>422232</v>
      </c>
      <c r="Q1403">
        <v>660790</v>
      </c>
      <c r="R1403">
        <v>0.64</v>
      </c>
      <c r="S1403">
        <v>19.977</v>
      </c>
      <c r="T1403">
        <v>7.6560000000000006</v>
      </c>
      <c r="U1403">
        <v>13.262608695652171</v>
      </c>
      <c r="V1403">
        <f t="shared" si="310"/>
        <v>2.3303716585774747</v>
      </c>
      <c r="AC1403">
        <v>51.28</v>
      </c>
      <c r="AD1403">
        <v>50.630099999999999</v>
      </c>
      <c r="AH1403" s="85">
        <f>IF(AND(M1403&lt;Variables!$G$6,M1403&gt;Variables!$G$5),0,1)</f>
        <v>1</v>
      </c>
      <c r="AI1403" s="85">
        <f t="shared" si="311"/>
        <v>0</v>
      </c>
      <c r="AJ1403" s="85">
        <f>IF(I1403&gt;Variables!$G$7,0,1)</f>
        <v>1</v>
      </c>
      <c r="AK1403" s="85">
        <f>IF(F1403&gt;Variables!$G$8,0,1)</f>
        <v>1</v>
      </c>
      <c r="AL1403" s="85">
        <f>IF(G1403&gt;Variables!$G$9,0,1)</f>
        <v>1</v>
      </c>
      <c r="AM1403" s="85">
        <f>IF(AND(K1403&gt;Variables!$G$10,K1403&lt;Variables!$G$11),0,1)</f>
        <v>1</v>
      </c>
      <c r="AN1403" s="103">
        <f>IF(H1403&lt;Variables!$G$13,1,0)</f>
        <v>0</v>
      </c>
      <c r="AO1403" s="101">
        <f>IF(R1403&lt;Variables!$G$12,0,1)</f>
        <v>0</v>
      </c>
      <c r="AP1403" s="86">
        <f t="shared" si="312"/>
        <v>1</v>
      </c>
      <c r="AR1403">
        <v>0</v>
      </c>
      <c r="AS1403">
        <v>1</v>
      </c>
      <c r="AT1403">
        <v>0</v>
      </c>
      <c r="AU1403">
        <v>0</v>
      </c>
      <c r="BA1403">
        <v>-0.2</v>
      </c>
    </row>
    <row r="1404" spans="3:53" ht="12.75" x14ac:dyDescent="0.2">
      <c r="C1404" t="s">
        <v>623</v>
      </c>
      <c r="D1404" t="s">
        <v>613</v>
      </c>
      <c r="E1404">
        <v>24.88</v>
      </c>
      <c r="F1404">
        <v>22.68</v>
      </c>
      <c r="G1404">
        <v>-0.3</v>
      </c>
      <c r="H1404">
        <v>42.23</v>
      </c>
      <c r="I1404">
        <v>38.244</v>
      </c>
      <c r="J1404" t="s">
        <v>76</v>
      </c>
      <c r="K1404">
        <v>64.540000000000006</v>
      </c>
      <c r="L1404">
        <v>24.966950000000001</v>
      </c>
      <c r="M1404">
        <v>-0.36828687524908188</v>
      </c>
      <c r="N1404">
        <v>24.734982608695649</v>
      </c>
      <c r="O1404">
        <v>0.56607030423028271</v>
      </c>
      <c r="P1404">
        <v>51550</v>
      </c>
      <c r="Q1404">
        <v>1830</v>
      </c>
      <c r="R1404">
        <v>28.17</v>
      </c>
      <c r="S1404">
        <v>19.977</v>
      </c>
      <c r="T1404">
        <v>7.6560000000000006</v>
      </c>
      <c r="U1404">
        <v>13.262608695652171</v>
      </c>
      <c r="V1404">
        <f t="shared" si="310"/>
        <v>2.5426747844442352</v>
      </c>
      <c r="AC1404">
        <v>25.71</v>
      </c>
      <c r="AD1404">
        <v>24.555</v>
      </c>
      <c r="AH1404" s="85">
        <f>IF(AND(M1404&lt;Variables!$G$6,M1404&gt;Variables!$G$5),0,1)</f>
        <v>1</v>
      </c>
      <c r="AI1404" s="85">
        <f t="shared" si="311"/>
        <v>0</v>
      </c>
      <c r="AJ1404" s="85">
        <f>IF(I1404&gt;Variables!$G$7,0,1)</f>
        <v>0</v>
      </c>
      <c r="AK1404" s="85">
        <f>IF(F1404&gt;Variables!$G$8,0,1)</f>
        <v>0</v>
      </c>
      <c r="AL1404" s="85">
        <f>IF(G1404&gt;Variables!$G$9,0,1)</f>
        <v>1</v>
      </c>
      <c r="AM1404" s="85">
        <f>IF(AND(K1404&gt;Variables!$G$10,K1404&lt;Variables!$G$11),0,1)</f>
        <v>0</v>
      </c>
      <c r="AN1404" s="103">
        <f>IF(H1404&lt;Variables!$G$13,1,0)</f>
        <v>1</v>
      </c>
      <c r="AO1404" s="101">
        <f>IF(R1404&lt;Variables!$G$12,0,1)</f>
        <v>1</v>
      </c>
      <c r="AP1404" s="86">
        <f t="shared" si="312"/>
        <v>0</v>
      </c>
      <c r="AR1404">
        <v>1</v>
      </c>
      <c r="AS1404">
        <v>0</v>
      </c>
      <c r="AT1404">
        <v>0</v>
      </c>
      <c r="AU1404">
        <v>0</v>
      </c>
      <c r="BA1404">
        <v>2</v>
      </c>
    </row>
    <row r="1405" spans="3:53" ht="12.75" x14ac:dyDescent="0.2">
      <c r="C1405" t="s">
        <v>623</v>
      </c>
      <c r="D1405" t="s">
        <v>93</v>
      </c>
      <c r="E1405">
        <v>76.94</v>
      </c>
      <c r="F1405">
        <v>7.19</v>
      </c>
      <c r="G1405">
        <v>5.52</v>
      </c>
      <c r="H1405">
        <v>4940</v>
      </c>
      <c r="I1405">
        <v>11.587</v>
      </c>
      <c r="J1405" t="s">
        <v>78</v>
      </c>
      <c r="K1405">
        <v>43.48</v>
      </c>
      <c r="L1405">
        <v>76.892025000000018</v>
      </c>
      <c r="M1405">
        <v>-1.017043054855193</v>
      </c>
      <c r="N1405">
        <v>75.763071428571436</v>
      </c>
      <c r="O1405">
        <v>0.45791249600492179</v>
      </c>
      <c r="P1405">
        <v>275506</v>
      </c>
      <c r="Q1405">
        <v>1346000</v>
      </c>
      <c r="R1405">
        <v>0.2</v>
      </c>
      <c r="S1405">
        <v>19.977</v>
      </c>
      <c r="T1405">
        <v>7.6560000000000006</v>
      </c>
      <c r="U1405">
        <v>13.262608695652171</v>
      </c>
      <c r="V1405">
        <f t="shared" si="310"/>
        <v>2.306745242793645</v>
      </c>
      <c r="AC1405">
        <v>77.290000000000006</v>
      </c>
      <c r="AD1405">
        <v>73.959999999999994</v>
      </c>
      <c r="AH1405" s="85">
        <f>IF(AND(M1405&lt;Variables!$G$6,M1405&gt;Variables!$G$5),0,1)</f>
        <v>1</v>
      </c>
      <c r="AI1405" s="85">
        <f t="shared" si="311"/>
        <v>0</v>
      </c>
      <c r="AJ1405" s="85">
        <f>IF(I1405&gt;Variables!$G$7,0,1)</f>
        <v>0</v>
      </c>
      <c r="AK1405" s="85">
        <f>IF(F1405&gt;Variables!$G$8,0,1)</f>
        <v>1</v>
      </c>
      <c r="AL1405" s="85">
        <f>IF(G1405&gt;Variables!$G$9,0,1)</f>
        <v>1</v>
      </c>
      <c r="AM1405" s="85">
        <f>IF(AND(K1405&gt;Variables!$G$10,K1405&lt;Variables!$G$11),0,1)</f>
        <v>1</v>
      </c>
      <c r="AN1405" s="103">
        <f>IF(H1405&lt;Variables!$G$13,1,0)</f>
        <v>0</v>
      </c>
      <c r="AO1405" s="101">
        <f>IF(R1405&lt;Variables!$G$12,0,1)</f>
        <v>0</v>
      </c>
      <c r="AP1405" s="86">
        <f t="shared" si="312"/>
        <v>1</v>
      </c>
      <c r="AR1405">
        <v>0</v>
      </c>
      <c r="AS1405">
        <v>0</v>
      </c>
      <c r="AT1405">
        <v>1</v>
      </c>
      <c r="AU1405">
        <v>0</v>
      </c>
      <c r="BA1405">
        <v>-2.11</v>
      </c>
    </row>
    <row r="1406" spans="3:53" ht="12.75" x14ac:dyDescent="0.2">
      <c r="C1406" t="s">
        <v>623</v>
      </c>
      <c r="D1406" t="s">
        <v>490</v>
      </c>
      <c r="E1406">
        <v>27.67</v>
      </c>
      <c r="F1406">
        <v>6.96</v>
      </c>
      <c r="G1406">
        <v>6.26</v>
      </c>
      <c r="H1406">
        <v>3040</v>
      </c>
      <c r="I1406">
        <v>-26.963000000000001</v>
      </c>
      <c r="J1406" t="s">
        <v>78</v>
      </c>
      <c r="K1406">
        <v>68.22</v>
      </c>
      <c r="L1406">
        <v>27.454999999999998</v>
      </c>
      <c r="M1406">
        <v>0.78309961755601321</v>
      </c>
      <c r="N1406">
        <v>27.204417647058818</v>
      </c>
      <c r="O1406">
        <v>1.711421868982796</v>
      </c>
      <c r="P1406">
        <v>31063</v>
      </c>
      <c r="Q1406">
        <v>60414</v>
      </c>
      <c r="R1406">
        <v>0.51</v>
      </c>
      <c r="S1406">
        <v>19.977</v>
      </c>
      <c r="T1406">
        <v>7.6560000000000006</v>
      </c>
      <c r="U1406">
        <v>13.262608695652171</v>
      </c>
      <c r="V1406">
        <f t="shared" si="310"/>
        <v>2.4941924092515011</v>
      </c>
      <c r="AC1406">
        <v>28.43</v>
      </c>
      <c r="AD1406">
        <v>27.5</v>
      </c>
      <c r="AH1406" s="85">
        <f>IF(AND(M1406&lt;Variables!$G$6,M1406&gt;Variables!$G$5),0,1)</f>
        <v>1</v>
      </c>
      <c r="AI1406" s="85">
        <f t="shared" si="311"/>
        <v>0</v>
      </c>
      <c r="AJ1406" s="85">
        <f>IF(I1406&gt;Variables!$G$7,0,1)</f>
        <v>1</v>
      </c>
      <c r="AK1406" s="85">
        <f>IF(F1406&gt;Variables!$G$8,0,1)</f>
        <v>1</v>
      </c>
      <c r="AL1406" s="85">
        <f>IF(G1406&gt;Variables!$G$9,0,1)</f>
        <v>1</v>
      </c>
      <c r="AM1406" s="85">
        <f>IF(AND(K1406&gt;Variables!$G$10,K1406&lt;Variables!$G$11),0,1)</f>
        <v>0</v>
      </c>
      <c r="AN1406" s="103">
        <f>IF(H1406&lt;Variables!$G$13,1,0)</f>
        <v>0</v>
      </c>
      <c r="AO1406" s="101">
        <f>IF(R1406&lt;Variables!$G$12,0,1)</f>
        <v>0</v>
      </c>
      <c r="AP1406" s="86">
        <f t="shared" si="312"/>
        <v>1</v>
      </c>
      <c r="AR1406">
        <v>1</v>
      </c>
      <c r="AS1406">
        <v>0</v>
      </c>
      <c r="AT1406">
        <v>0</v>
      </c>
      <c r="AU1406">
        <v>0</v>
      </c>
      <c r="BA1406">
        <v>2</v>
      </c>
    </row>
    <row r="1407" spans="3:53" ht="12.75" x14ac:dyDescent="0.2">
      <c r="C1407" t="s">
        <v>623</v>
      </c>
      <c r="D1407" t="s">
        <v>625</v>
      </c>
      <c r="E1407">
        <v>61.73</v>
      </c>
      <c r="F1407">
        <v>6.82</v>
      </c>
      <c r="G1407">
        <v>1.75</v>
      </c>
      <c r="H1407">
        <v>3100</v>
      </c>
      <c r="I1407">
        <v>-82.989000000000004</v>
      </c>
      <c r="J1407" t="s">
        <v>78</v>
      </c>
      <c r="K1407">
        <v>63.17</v>
      </c>
      <c r="L1407">
        <v>61.541820000000008</v>
      </c>
      <c r="M1407">
        <v>0.33827403869432449</v>
      </c>
      <c r="N1407">
        <v>61.472580000000001</v>
      </c>
      <c r="O1407">
        <v>0.45129064047742812</v>
      </c>
      <c r="P1407">
        <v>307779</v>
      </c>
      <c r="Q1407">
        <v>807482</v>
      </c>
      <c r="R1407">
        <v>0.38</v>
      </c>
      <c r="S1407">
        <v>19.977</v>
      </c>
      <c r="T1407">
        <v>7.6560000000000006</v>
      </c>
      <c r="U1407">
        <v>13.262608695652171</v>
      </c>
      <c r="V1407">
        <f t="shared" si="310"/>
        <v>2.4817798354631706</v>
      </c>
      <c r="AC1407">
        <v>62.05</v>
      </c>
      <c r="AD1407">
        <v>59.634999999999998</v>
      </c>
      <c r="AH1407" s="85">
        <f>IF(AND(M1407&lt;Variables!$G$6,M1407&gt;Variables!$G$5),0,1)</f>
        <v>1</v>
      </c>
      <c r="AI1407" s="85">
        <f t="shared" si="311"/>
        <v>0</v>
      </c>
      <c r="AJ1407" s="85">
        <f>IF(I1407&gt;Variables!$G$7,0,1)</f>
        <v>1</v>
      </c>
      <c r="AK1407" s="85">
        <f>IF(F1407&gt;Variables!$G$8,0,1)</f>
        <v>1</v>
      </c>
      <c r="AL1407" s="85">
        <f>IF(G1407&gt;Variables!$G$9,0,1)</f>
        <v>1</v>
      </c>
      <c r="AM1407" s="85">
        <f>IF(AND(K1407&gt;Variables!$G$10,K1407&lt;Variables!$G$11),0,1)</f>
        <v>0</v>
      </c>
      <c r="AN1407" s="103">
        <f>IF(H1407&lt;Variables!$G$13,1,0)</f>
        <v>0</v>
      </c>
      <c r="AO1407" s="101">
        <f>IF(R1407&lt;Variables!$G$12,0,1)</f>
        <v>0</v>
      </c>
      <c r="AP1407" s="86">
        <f t="shared" si="312"/>
        <v>1</v>
      </c>
      <c r="AR1407">
        <v>0</v>
      </c>
      <c r="AS1407">
        <v>0</v>
      </c>
      <c r="AT1407">
        <v>1</v>
      </c>
      <c r="AU1407">
        <v>0</v>
      </c>
      <c r="BA1407">
        <v>-1.39</v>
      </c>
    </row>
    <row r="1408" spans="3:53" ht="12.75" x14ac:dyDescent="0.2">
      <c r="C1408" t="s">
        <v>623</v>
      </c>
      <c r="D1408" t="s">
        <v>509</v>
      </c>
      <c r="E1408">
        <v>6.14</v>
      </c>
      <c r="F1408">
        <v>57.17</v>
      </c>
      <c r="G1408">
        <v>1.23</v>
      </c>
      <c r="H1408">
        <v>208.76</v>
      </c>
      <c r="I1408">
        <v>46.398000000000003</v>
      </c>
      <c r="J1408" t="s">
        <v>76</v>
      </c>
      <c r="K1408">
        <v>40.83</v>
      </c>
      <c r="L1408">
        <v>6.4204249999999998</v>
      </c>
      <c r="M1408">
        <v>-4.1418597678502627</v>
      </c>
      <c r="N1408">
        <v>6.2719680000000002</v>
      </c>
      <c r="O1408">
        <v>-1.872904963800845</v>
      </c>
      <c r="P1408">
        <v>77310000</v>
      </c>
      <c r="Q1408">
        <v>12510000</v>
      </c>
      <c r="R1408">
        <v>6.18</v>
      </c>
      <c r="S1408">
        <v>19.977</v>
      </c>
      <c r="T1408">
        <v>7.6560000000000006</v>
      </c>
      <c r="U1408">
        <v>13.262608695652171</v>
      </c>
      <c r="V1408">
        <f t="shared" si="310"/>
        <v>2.2699984474065191</v>
      </c>
      <c r="AC1408">
        <v>8.3800000000000008</v>
      </c>
      <c r="AD1408">
        <v>5.63</v>
      </c>
      <c r="AH1408" s="85">
        <f>IF(AND(M1408&lt;Variables!$G$6,M1408&gt;Variables!$G$5),0,1)</f>
        <v>0</v>
      </c>
      <c r="AI1408" s="85">
        <f t="shared" si="311"/>
        <v>0</v>
      </c>
      <c r="AJ1408" s="85">
        <f>IF(I1408&gt;Variables!$G$7,0,1)</f>
        <v>0</v>
      </c>
      <c r="AK1408" s="85">
        <f>IF(F1408&gt;Variables!$G$8,0,1)</f>
        <v>0</v>
      </c>
      <c r="AL1408" s="85">
        <f>IF(G1408&gt;Variables!$G$9,0,1)</f>
        <v>1</v>
      </c>
      <c r="AM1408" s="85">
        <f>IF(AND(K1408&gt;Variables!$G$10,K1408&lt;Variables!$G$11),0,1)</f>
        <v>1</v>
      </c>
      <c r="AN1408" s="103">
        <f>IF(H1408&lt;Variables!$G$13,1,0)</f>
        <v>1</v>
      </c>
      <c r="AO1408" s="101">
        <f>IF(R1408&lt;Variables!$G$12,0,1)</f>
        <v>1</v>
      </c>
      <c r="AP1408" s="86">
        <f t="shared" si="312"/>
        <v>0</v>
      </c>
      <c r="AR1408">
        <v>0</v>
      </c>
      <c r="AS1408">
        <v>0</v>
      </c>
      <c r="AT1408">
        <v>1</v>
      </c>
      <c r="AU1408">
        <v>0</v>
      </c>
      <c r="BA1408">
        <v>-2.25</v>
      </c>
    </row>
    <row r="1409" spans="3:53" ht="12.75" x14ac:dyDescent="0.2">
      <c r="C1409" t="s">
        <v>623</v>
      </c>
      <c r="D1409" t="s">
        <v>216</v>
      </c>
      <c r="E1409">
        <v>0.67</v>
      </c>
      <c r="F1409">
        <v>18.690000000000001</v>
      </c>
      <c r="G1409">
        <v>0.45</v>
      </c>
      <c r="H1409">
        <v>368.21</v>
      </c>
      <c r="I1409">
        <v>-66.158000000000001</v>
      </c>
      <c r="J1409" t="s">
        <v>76</v>
      </c>
      <c r="K1409">
        <v>39</v>
      </c>
      <c r="L1409">
        <v>0.70942685000000005</v>
      </c>
      <c r="M1409">
        <v>-5.5575638277575781</v>
      </c>
      <c r="N1409">
        <v>0.69319966000000011</v>
      </c>
      <c r="O1409">
        <v>-3.3467500546667992</v>
      </c>
      <c r="P1409">
        <v>130130000</v>
      </c>
      <c r="Q1409">
        <v>93280000</v>
      </c>
      <c r="R1409">
        <v>1.4</v>
      </c>
      <c r="S1409">
        <v>19.977</v>
      </c>
      <c r="T1409">
        <v>7.6560000000000006</v>
      </c>
      <c r="U1409">
        <v>13.262608695652171</v>
      </c>
      <c r="V1409">
        <f t="shared" si="310"/>
        <v>2.2209839718414943</v>
      </c>
      <c r="AC1409">
        <v>0.71789999999999998</v>
      </c>
      <c r="AD1409">
        <v>0.60509999999999997</v>
      </c>
      <c r="AH1409" s="85">
        <f>IF(AND(M1409&lt;Variables!$G$6,M1409&gt;Variables!$G$5),0,1)</f>
        <v>1</v>
      </c>
      <c r="AI1409" s="85">
        <f t="shared" si="311"/>
        <v>0</v>
      </c>
      <c r="AJ1409" s="85">
        <f>IF(I1409&gt;Variables!$G$7,0,1)</f>
        <v>1</v>
      </c>
      <c r="AK1409" s="85">
        <f>IF(F1409&gt;Variables!$G$8,0,1)</f>
        <v>0</v>
      </c>
      <c r="AL1409" s="85">
        <f>IF(G1409&gt;Variables!$G$9,0,1)</f>
        <v>1</v>
      </c>
      <c r="AM1409" s="85">
        <f>IF(AND(K1409&gt;Variables!$G$10,K1409&lt;Variables!$G$11),0,1)</f>
        <v>1</v>
      </c>
      <c r="AN1409" s="103">
        <f>IF(H1409&lt;Variables!$G$13,1,0)</f>
        <v>1</v>
      </c>
      <c r="AO1409" s="101">
        <f>IF(R1409&lt;Variables!$G$12,0,1)</f>
        <v>0</v>
      </c>
      <c r="AP1409" s="86">
        <f t="shared" si="312"/>
        <v>0</v>
      </c>
      <c r="AR1409">
        <v>1</v>
      </c>
      <c r="AS1409">
        <v>0</v>
      </c>
      <c r="AT1409">
        <v>0</v>
      </c>
      <c r="AU1409">
        <v>0</v>
      </c>
      <c r="BA1409">
        <v>2</v>
      </c>
    </row>
    <row r="1410" spans="3:53" ht="12.75" x14ac:dyDescent="0.2">
      <c r="C1410" t="s">
        <v>623</v>
      </c>
      <c r="D1410" t="s">
        <v>395</v>
      </c>
      <c r="E1410">
        <v>23.55</v>
      </c>
      <c r="F1410">
        <v>18.52</v>
      </c>
      <c r="G1410">
        <v>18.2</v>
      </c>
      <c r="H1410">
        <v>2790</v>
      </c>
      <c r="I1410">
        <v>196.857</v>
      </c>
      <c r="J1410" t="s">
        <v>76</v>
      </c>
      <c r="K1410">
        <v>92.37</v>
      </c>
      <c r="L1410">
        <v>21.45105263157895</v>
      </c>
      <c r="M1410">
        <v>9.8780577569497154</v>
      </c>
      <c r="N1410">
        <v>20.550218181818181</v>
      </c>
      <c r="O1410">
        <v>14.69464602012631</v>
      </c>
      <c r="P1410">
        <v>3192000</v>
      </c>
      <c r="Q1410">
        <v>3411000</v>
      </c>
      <c r="R1410">
        <v>0.94</v>
      </c>
      <c r="S1410">
        <v>19.977</v>
      </c>
      <c r="T1410">
        <v>7.6560000000000006</v>
      </c>
      <c r="U1410">
        <v>13.262608695652171</v>
      </c>
      <c r="V1410">
        <f t="shared" si="310"/>
        <v>1.3403995072355688</v>
      </c>
      <c r="AC1410">
        <v>25.02</v>
      </c>
      <c r="AD1410">
        <v>23.43</v>
      </c>
      <c r="AH1410" s="85">
        <f>IF(AND(M1410&lt;Variables!$G$6,M1410&gt;Variables!$G$5),0,1)</f>
        <v>1</v>
      </c>
      <c r="AI1410" s="85">
        <f t="shared" si="311"/>
        <v>0</v>
      </c>
      <c r="AJ1410" s="85">
        <f>IF(I1410&gt;Variables!$G$7,0,1)</f>
        <v>0</v>
      </c>
      <c r="AK1410" s="85">
        <f>IF(F1410&gt;Variables!$G$8,0,1)</f>
        <v>0</v>
      </c>
      <c r="AL1410" s="85">
        <f>IF(G1410&gt;Variables!$G$9,0,1)</f>
        <v>0</v>
      </c>
      <c r="AM1410" s="85">
        <f>IF(AND(K1410&gt;Variables!$G$10,K1410&lt;Variables!$G$11),0,1)</f>
        <v>1</v>
      </c>
      <c r="AN1410" s="103">
        <f>IF(H1410&lt;Variables!$G$13,1,0)</f>
        <v>0</v>
      </c>
      <c r="AO1410" s="101">
        <f>IF(R1410&lt;Variables!$G$12,0,1)</f>
        <v>0</v>
      </c>
      <c r="AP1410" s="86">
        <f t="shared" si="312"/>
        <v>0</v>
      </c>
      <c r="AR1410">
        <v>1</v>
      </c>
      <c r="AS1410">
        <v>0</v>
      </c>
      <c r="AT1410">
        <v>0</v>
      </c>
      <c r="AU1410">
        <v>0</v>
      </c>
      <c r="BA1410">
        <v>2</v>
      </c>
    </row>
    <row r="1411" spans="3:53" ht="12.75" x14ac:dyDescent="0.2">
      <c r="C1411" t="s">
        <v>623</v>
      </c>
      <c r="D1411" t="s">
        <v>614</v>
      </c>
      <c r="E1411">
        <v>9.67</v>
      </c>
      <c r="F1411">
        <v>9.5399999999999991</v>
      </c>
      <c r="G1411">
        <v>6.73</v>
      </c>
      <c r="H1411">
        <v>2280</v>
      </c>
      <c r="I1411">
        <v>-61.191000000000003</v>
      </c>
      <c r="J1411" t="s">
        <v>76</v>
      </c>
      <c r="K1411">
        <v>34.659999999999997</v>
      </c>
      <c r="L1411">
        <v>9.8842199999999991</v>
      </c>
      <c r="M1411">
        <v>-2.1672929173976221</v>
      </c>
      <c r="N1411">
        <v>9.814228</v>
      </c>
      <c r="O1411">
        <v>-1.469580694477447</v>
      </c>
      <c r="P1411">
        <v>2799000</v>
      </c>
      <c r="Q1411">
        <v>3525000</v>
      </c>
      <c r="R1411">
        <v>0.79</v>
      </c>
      <c r="S1411">
        <v>19.977</v>
      </c>
      <c r="T1411">
        <v>7.6560000000000006</v>
      </c>
      <c r="U1411">
        <v>13.262608695652171</v>
      </c>
      <c r="V1411">
        <f t="shared" ref="V1411:V1474" si="313">1.849 + (0.01036 * K1411) + (0.1184 * M1411) - (0.002888 * K1411 * M1411)</f>
        <v>2.168411978409222</v>
      </c>
      <c r="AC1411">
        <v>9.77</v>
      </c>
      <c r="AD1411">
        <v>9.0500000000000007</v>
      </c>
      <c r="AH1411" s="85">
        <f>IF(AND(M1411&lt;Variables!$G$6,M1411&gt;Variables!$G$5),0,1)</f>
        <v>0</v>
      </c>
      <c r="AI1411" s="85">
        <f t="shared" ref="AI1411:AI1474" si="314">IF(L1411&gt;N1411,0,1)</f>
        <v>0</v>
      </c>
      <c r="AJ1411" s="85">
        <f>IF(I1411&gt;Variables!$G$7,0,1)</f>
        <v>1</v>
      </c>
      <c r="AK1411" s="85">
        <f>IF(F1411&gt;Variables!$G$8,0,1)</f>
        <v>0</v>
      </c>
      <c r="AL1411" s="85">
        <f>IF(G1411&gt;Variables!$G$9,0,1)</f>
        <v>1</v>
      </c>
      <c r="AM1411" s="85">
        <f>IF(AND(K1411&gt;Variables!$G$10,K1411&lt;Variables!$G$11),0,1)</f>
        <v>1</v>
      </c>
      <c r="AN1411" s="103">
        <f>IF(H1411&lt;Variables!$G$13,1,0)</f>
        <v>1</v>
      </c>
      <c r="AO1411" s="101">
        <f>IF(R1411&lt;Variables!$G$12,0,1)</f>
        <v>0</v>
      </c>
      <c r="AP1411" s="86">
        <f t="shared" si="312"/>
        <v>0</v>
      </c>
      <c r="AR1411">
        <v>0</v>
      </c>
      <c r="AS1411">
        <v>0</v>
      </c>
      <c r="AT1411">
        <v>1</v>
      </c>
      <c r="AU1411">
        <v>0</v>
      </c>
      <c r="BA1411">
        <v>-2.25</v>
      </c>
    </row>
    <row r="1412" spans="3:53" ht="12.75" x14ac:dyDescent="0.2">
      <c r="C1412" t="s">
        <v>623</v>
      </c>
      <c r="D1412" t="s">
        <v>429</v>
      </c>
      <c r="E1412">
        <v>15.73</v>
      </c>
      <c r="F1412">
        <v>6.81</v>
      </c>
      <c r="G1412">
        <v>4.12</v>
      </c>
      <c r="H1412">
        <v>2640</v>
      </c>
      <c r="I1412">
        <v>16.858000000000001</v>
      </c>
      <c r="J1412" t="s">
        <v>76</v>
      </c>
      <c r="K1412">
        <v>42.56</v>
      </c>
      <c r="L1412">
        <v>15.80833</v>
      </c>
      <c r="M1412">
        <v>-0.9383027808756611</v>
      </c>
      <c r="N1412">
        <v>15.68191</v>
      </c>
      <c r="O1412">
        <v>-0.1397151239868222</v>
      </c>
      <c r="P1412">
        <v>2539000</v>
      </c>
      <c r="Q1412">
        <v>5101000</v>
      </c>
      <c r="R1412">
        <v>0.5</v>
      </c>
      <c r="S1412">
        <v>19.977</v>
      </c>
      <c r="T1412">
        <v>7.6560000000000006</v>
      </c>
      <c r="U1412">
        <v>13.262608695652171</v>
      </c>
      <c r="V1412">
        <f t="shared" si="313"/>
        <v>2.2941564231748703</v>
      </c>
      <c r="AC1412">
        <v>16.29</v>
      </c>
      <c r="AD1412">
        <v>15.35</v>
      </c>
      <c r="AH1412" s="85">
        <f>IF(AND(M1412&lt;Variables!$G$6,M1412&gt;Variables!$G$5),0,1)</f>
        <v>1</v>
      </c>
      <c r="AI1412" s="85">
        <f t="shared" si="314"/>
        <v>0</v>
      </c>
      <c r="AJ1412" s="85">
        <f>IF(I1412&gt;Variables!$G$7,0,1)</f>
        <v>0</v>
      </c>
      <c r="AK1412" s="85">
        <f>IF(F1412&gt;Variables!$G$8,0,1)</f>
        <v>1</v>
      </c>
      <c r="AL1412" s="85">
        <f>IF(G1412&gt;Variables!$G$9,0,1)</f>
        <v>1</v>
      </c>
      <c r="AM1412" s="85">
        <f>IF(AND(K1412&gt;Variables!$G$10,K1412&lt;Variables!$G$11),0,1)</f>
        <v>1</v>
      </c>
      <c r="AN1412" s="103">
        <f>IF(H1412&lt;Variables!$G$13,1,0)</f>
        <v>0</v>
      </c>
      <c r="AO1412" s="101">
        <f>IF(R1412&lt;Variables!$G$12,0,1)</f>
        <v>0</v>
      </c>
      <c r="AP1412" s="86">
        <f t="shared" si="312"/>
        <v>0</v>
      </c>
      <c r="AR1412">
        <v>0</v>
      </c>
      <c r="AS1412">
        <v>0</v>
      </c>
      <c r="AT1412">
        <v>1</v>
      </c>
      <c r="AU1412">
        <v>0</v>
      </c>
      <c r="BA1412">
        <v>-2.27</v>
      </c>
    </row>
    <row r="1413" spans="3:53" ht="12.75" x14ac:dyDescent="0.2">
      <c r="C1413" t="s">
        <v>623</v>
      </c>
      <c r="D1413" t="s">
        <v>486</v>
      </c>
      <c r="E1413">
        <v>140.13999999999999</v>
      </c>
      <c r="F1413">
        <v>6.62</v>
      </c>
      <c r="G1413">
        <v>4.01</v>
      </c>
      <c r="H1413">
        <v>12710</v>
      </c>
      <c r="I1413">
        <v>-21.866</v>
      </c>
      <c r="J1413" t="s">
        <v>76</v>
      </c>
      <c r="K1413">
        <v>38.61</v>
      </c>
      <c r="L1413">
        <v>141.3181631578947</v>
      </c>
      <c r="M1413">
        <v>-0.79123810620537038</v>
      </c>
      <c r="N1413">
        <v>141.65580612244901</v>
      </c>
      <c r="O1413">
        <v>-1.0277066378702291</v>
      </c>
      <c r="P1413">
        <v>341720</v>
      </c>
      <c r="Q1413">
        <v>631509</v>
      </c>
      <c r="R1413">
        <v>0.54</v>
      </c>
      <c r="S1413">
        <v>19.977</v>
      </c>
      <c r="T1413">
        <v>7.6560000000000006</v>
      </c>
      <c r="U1413">
        <v>13.262608695652171</v>
      </c>
      <c r="V1413">
        <f t="shared" si="313"/>
        <v>2.2435445512996264</v>
      </c>
      <c r="AC1413">
        <v>140.34</v>
      </c>
      <c r="AD1413">
        <v>136.9</v>
      </c>
      <c r="AH1413" s="85">
        <f>IF(AND(M1413&lt;Variables!$G$6,M1413&gt;Variables!$G$5),0,1)</f>
        <v>1</v>
      </c>
      <c r="AI1413" s="85">
        <f t="shared" si="314"/>
        <v>1</v>
      </c>
      <c r="AJ1413" s="85">
        <f>IF(I1413&gt;Variables!$G$7,0,1)</f>
        <v>1</v>
      </c>
      <c r="AK1413" s="85">
        <f>IF(F1413&gt;Variables!$G$8,0,1)</f>
        <v>1</v>
      </c>
      <c r="AL1413" s="85">
        <f>IF(G1413&gt;Variables!$G$9,0,1)</f>
        <v>1</v>
      </c>
      <c r="AM1413" s="85">
        <f>IF(AND(K1413&gt;Variables!$G$10,K1413&lt;Variables!$G$11),0,1)</f>
        <v>1</v>
      </c>
      <c r="AN1413" s="103">
        <f>IF(H1413&lt;Variables!$G$13,1,0)</f>
        <v>0</v>
      </c>
      <c r="AO1413" s="101">
        <f>IF(R1413&lt;Variables!$G$12,0,1)</f>
        <v>0</v>
      </c>
      <c r="AP1413" s="86">
        <f t="shared" si="312"/>
        <v>0</v>
      </c>
      <c r="AR1413">
        <v>0</v>
      </c>
      <c r="AS1413">
        <v>0</v>
      </c>
      <c r="AT1413">
        <v>0</v>
      </c>
      <c r="AU1413">
        <v>1</v>
      </c>
      <c r="BA1413">
        <v>-0.92</v>
      </c>
    </row>
    <row r="1414" spans="3:53" ht="12.75" x14ac:dyDescent="0.2">
      <c r="C1414" t="s">
        <v>623</v>
      </c>
      <c r="D1414" t="s">
        <v>607</v>
      </c>
      <c r="E1414">
        <v>12.51</v>
      </c>
      <c r="F1414">
        <v>8.15</v>
      </c>
      <c r="G1414">
        <v>2.04</v>
      </c>
      <c r="H1414">
        <v>1920</v>
      </c>
      <c r="I1414">
        <v>-23.940999999999999</v>
      </c>
      <c r="J1414" t="s">
        <v>78</v>
      </c>
      <c r="K1414">
        <v>38.29</v>
      </c>
      <c r="L1414">
        <v>12.55475</v>
      </c>
      <c r="M1414">
        <v>-0.43608992612358111</v>
      </c>
      <c r="N1414">
        <v>12.597032</v>
      </c>
      <c r="O1414">
        <v>-0.77027668104676317</v>
      </c>
      <c r="P1414">
        <v>1999000</v>
      </c>
      <c r="Q1414">
        <v>1014000</v>
      </c>
      <c r="R1414">
        <v>1.97</v>
      </c>
      <c r="S1414">
        <v>19.977</v>
      </c>
      <c r="T1414">
        <v>7.6560000000000006</v>
      </c>
      <c r="U1414">
        <v>13.262608695652171</v>
      </c>
      <c r="V1414">
        <f t="shared" si="313"/>
        <v>2.2422748396344012</v>
      </c>
      <c r="AC1414">
        <v>12.73</v>
      </c>
      <c r="AD1414">
        <v>12.41</v>
      </c>
      <c r="AH1414" s="85">
        <f>IF(AND(M1414&lt;Variables!$G$6,M1414&gt;Variables!$G$5),0,1)</f>
        <v>1</v>
      </c>
      <c r="AI1414" s="85">
        <f t="shared" si="314"/>
        <v>1</v>
      </c>
      <c r="AJ1414" s="85">
        <f>IF(I1414&gt;Variables!$G$7,0,1)</f>
        <v>1</v>
      </c>
      <c r="AK1414" s="85">
        <f>IF(F1414&gt;Variables!$G$8,0,1)</f>
        <v>1</v>
      </c>
      <c r="AL1414" s="85">
        <f>IF(G1414&gt;Variables!$G$9,0,1)</f>
        <v>1</v>
      </c>
      <c r="AM1414" s="85">
        <f>IF(AND(K1414&gt;Variables!$G$10,K1414&lt;Variables!$G$11),0,1)</f>
        <v>1</v>
      </c>
      <c r="AN1414" s="103">
        <f>IF(H1414&lt;Variables!$G$13,1,0)</f>
        <v>1</v>
      </c>
      <c r="AO1414" s="101">
        <f>IF(R1414&lt;Variables!$G$12,0,1)</f>
        <v>0</v>
      </c>
      <c r="AP1414" s="86">
        <f t="shared" si="312"/>
        <v>1</v>
      </c>
      <c r="AR1414">
        <v>0</v>
      </c>
      <c r="AS1414">
        <v>0</v>
      </c>
      <c r="AT1414">
        <v>0</v>
      </c>
      <c r="AU1414">
        <v>1</v>
      </c>
      <c r="BA1414">
        <v>-0.63</v>
      </c>
    </row>
    <row r="1415" spans="3:53" ht="12.75" x14ac:dyDescent="0.2">
      <c r="C1415" t="s">
        <v>626</v>
      </c>
      <c r="D1415" t="s">
        <v>331</v>
      </c>
      <c r="E1415">
        <v>29.41</v>
      </c>
      <c r="F1415">
        <v>7.94</v>
      </c>
      <c r="G1415">
        <v>-5.88</v>
      </c>
      <c r="H1415">
        <v>12410</v>
      </c>
      <c r="I1415">
        <v>78.876000000000005</v>
      </c>
      <c r="J1415" t="s">
        <v>78</v>
      </c>
      <c r="K1415">
        <v>43.89</v>
      </c>
      <c r="L1415">
        <v>30.803159999999998</v>
      </c>
      <c r="M1415">
        <v>-2.8038032461604678</v>
      </c>
      <c r="N1415">
        <v>32.312193999999998</v>
      </c>
      <c r="O1415">
        <v>-7.3430296933721033</v>
      </c>
      <c r="P1415">
        <v>251847000</v>
      </c>
      <c r="Q1415">
        <v>97799000</v>
      </c>
      <c r="R1415">
        <v>2.58</v>
      </c>
      <c r="S1415">
        <v>19.117999999999999</v>
      </c>
      <c r="T1415">
        <v>6.9209999999999994</v>
      </c>
      <c r="U1415">
        <v>12.420869565217391</v>
      </c>
      <c r="V1415">
        <f t="shared" si="313"/>
        <v>2.3271242695354633</v>
      </c>
      <c r="AC1415">
        <v>31.7</v>
      </c>
      <c r="AD1415">
        <v>24.17</v>
      </c>
      <c r="AH1415" s="85">
        <f>IF(AND(M1415&lt;Variables!$G$6,M1415&gt;Variables!$G$5),0,1)</f>
        <v>0</v>
      </c>
      <c r="AI1415" s="85">
        <f t="shared" si="314"/>
        <v>1</v>
      </c>
      <c r="AJ1415" s="85">
        <f>IF(I1415&gt;Variables!$G$7,0,1)</f>
        <v>0</v>
      </c>
      <c r="AK1415" s="85">
        <f>IF(F1415&gt;Variables!$G$8,0,1)</f>
        <v>1</v>
      </c>
      <c r="AL1415" s="85">
        <f>IF(G1415&gt;Variables!$G$9,0,1)</f>
        <v>1</v>
      </c>
      <c r="AM1415" s="85">
        <f>IF(AND(K1415&gt;Variables!$G$10,K1415&lt;Variables!$G$11),0,1)</f>
        <v>1</v>
      </c>
      <c r="AN1415" s="103">
        <f>IF(H1415&lt;Variables!$G$13,1,0)</f>
        <v>0</v>
      </c>
      <c r="AO1415" s="101">
        <f>IF(R1415&lt;Variables!$G$12,0,1)</f>
        <v>1</v>
      </c>
      <c r="AP1415" s="86">
        <f t="shared" si="312"/>
        <v>1</v>
      </c>
      <c r="AR1415">
        <v>0</v>
      </c>
      <c r="AS1415">
        <v>0</v>
      </c>
      <c r="AT1415">
        <v>1</v>
      </c>
      <c r="AU1415">
        <v>0</v>
      </c>
      <c r="BA1415">
        <v>-2.25</v>
      </c>
    </row>
    <row r="1416" spans="3:53" ht="12.75" x14ac:dyDescent="0.2">
      <c r="C1416" t="s">
        <v>626</v>
      </c>
      <c r="D1416" t="s">
        <v>609</v>
      </c>
      <c r="E1416">
        <v>95.53</v>
      </c>
      <c r="F1416">
        <v>7.98</v>
      </c>
      <c r="G1416">
        <v>7.05</v>
      </c>
      <c r="H1416">
        <v>6390</v>
      </c>
      <c r="I1416">
        <v>-79.492999999999995</v>
      </c>
      <c r="J1416" t="s">
        <v>78</v>
      </c>
      <c r="K1416">
        <v>44.41</v>
      </c>
      <c r="L1416">
        <v>96.479025000000007</v>
      </c>
      <c r="M1416">
        <v>-0.97329445441638829</v>
      </c>
      <c r="N1416">
        <v>95.378505999999973</v>
      </c>
      <c r="O1416">
        <v>0.16931907069296431</v>
      </c>
      <c r="P1416">
        <v>487839</v>
      </c>
      <c r="Q1416">
        <v>913295</v>
      </c>
      <c r="R1416">
        <v>0.53</v>
      </c>
      <c r="S1416">
        <v>19.117999999999999</v>
      </c>
      <c r="T1416">
        <v>6.9209999999999994</v>
      </c>
      <c r="U1416">
        <v>12.420869565217391</v>
      </c>
      <c r="V1416">
        <f t="shared" si="313"/>
        <v>2.318680468006284</v>
      </c>
      <c r="AC1416">
        <v>96.999899999999997</v>
      </c>
      <c r="AD1416">
        <v>90.45</v>
      </c>
      <c r="AH1416" s="85">
        <f>IF(AND(M1416&lt;Variables!$G$6,M1416&gt;Variables!$G$5),0,1)</f>
        <v>1</v>
      </c>
      <c r="AI1416" s="85">
        <f t="shared" si="314"/>
        <v>0</v>
      </c>
      <c r="AJ1416" s="85">
        <f>IF(I1416&gt;Variables!$G$7,0,1)</f>
        <v>1</v>
      </c>
      <c r="AK1416" s="85">
        <f>IF(F1416&gt;Variables!$G$8,0,1)</f>
        <v>1</v>
      </c>
      <c r="AL1416" s="85">
        <f>IF(G1416&gt;Variables!$G$9,0,1)</f>
        <v>1</v>
      </c>
      <c r="AM1416" s="85">
        <f>IF(AND(K1416&gt;Variables!$G$10,K1416&lt;Variables!$G$11),0,1)</f>
        <v>1</v>
      </c>
      <c r="AN1416" s="103">
        <f>IF(H1416&lt;Variables!$G$13,1,0)</f>
        <v>0</v>
      </c>
      <c r="AO1416" s="101">
        <f>IF(R1416&lt;Variables!$G$12,0,1)</f>
        <v>0</v>
      </c>
      <c r="AP1416" s="86">
        <f t="shared" si="312"/>
        <v>1</v>
      </c>
      <c r="AR1416">
        <v>1</v>
      </c>
      <c r="AS1416">
        <v>0</v>
      </c>
      <c r="AT1416">
        <v>0</v>
      </c>
      <c r="AU1416">
        <v>0</v>
      </c>
      <c r="BA1416">
        <v>1.05</v>
      </c>
    </row>
    <row r="1417" spans="3:53" ht="12.75" x14ac:dyDescent="0.2">
      <c r="C1417" t="s">
        <v>626</v>
      </c>
      <c r="D1417" t="s">
        <v>604</v>
      </c>
      <c r="E1417">
        <v>87.89</v>
      </c>
      <c r="F1417">
        <v>9.3699999999999992</v>
      </c>
      <c r="G1417">
        <v>-1.01</v>
      </c>
      <c r="H1417">
        <v>5400</v>
      </c>
      <c r="I1417">
        <v>-4.1349999999999998</v>
      </c>
      <c r="J1417" t="s">
        <v>78</v>
      </c>
      <c r="K1417">
        <v>47.63</v>
      </c>
      <c r="L1417">
        <v>87.869164999999995</v>
      </c>
      <c r="M1417">
        <v>-2.1810836600075791E-2</v>
      </c>
      <c r="N1417">
        <v>88.27288200000001</v>
      </c>
      <c r="O1417">
        <v>-0.47906218809080631</v>
      </c>
      <c r="P1417">
        <v>1178000</v>
      </c>
      <c r="Q1417">
        <v>970773</v>
      </c>
      <c r="R1417">
        <v>1.21</v>
      </c>
      <c r="S1417">
        <v>19.117999999999999</v>
      </c>
      <c r="T1417">
        <v>6.9209999999999994</v>
      </c>
      <c r="U1417">
        <v>12.420869565217391</v>
      </c>
      <c r="V1417">
        <f t="shared" si="313"/>
        <v>2.3428645961718422</v>
      </c>
      <c r="AC1417">
        <v>90</v>
      </c>
      <c r="AD1417">
        <v>85.37</v>
      </c>
      <c r="AH1417" s="85">
        <f>IF(AND(M1417&lt;Variables!$G$6,M1417&gt;Variables!$G$5),0,1)</f>
        <v>1</v>
      </c>
      <c r="AI1417" s="85">
        <f t="shared" si="314"/>
        <v>1</v>
      </c>
      <c r="AJ1417" s="85">
        <f>IF(I1417&gt;Variables!$G$7,0,1)</f>
        <v>1</v>
      </c>
      <c r="AK1417" s="85">
        <f>IF(F1417&gt;Variables!$G$8,0,1)</f>
        <v>0</v>
      </c>
      <c r="AL1417" s="85">
        <f>IF(G1417&gt;Variables!$G$9,0,1)</f>
        <v>1</v>
      </c>
      <c r="AM1417" s="85">
        <f>IF(AND(K1417&gt;Variables!$G$10,K1417&lt;Variables!$G$11),0,1)</f>
        <v>1</v>
      </c>
      <c r="AN1417" s="103">
        <f>IF(H1417&lt;Variables!$G$13,1,0)</f>
        <v>0</v>
      </c>
      <c r="AO1417" s="101">
        <f>IF(R1417&lt;Variables!$G$12,0,1)</f>
        <v>0</v>
      </c>
      <c r="AP1417" s="86">
        <f t="shared" si="312"/>
        <v>1</v>
      </c>
      <c r="AR1417">
        <v>1</v>
      </c>
      <c r="AS1417">
        <v>0</v>
      </c>
      <c r="AT1417">
        <v>0</v>
      </c>
      <c r="AU1417">
        <v>0</v>
      </c>
      <c r="BA1417">
        <v>0.74</v>
      </c>
    </row>
    <row r="1418" spans="3:53" ht="12.75" x14ac:dyDescent="0.2">
      <c r="C1418" t="s">
        <v>626</v>
      </c>
      <c r="D1418" t="s">
        <v>215</v>
      </c>
      <c r="E1418">
        <v>17.48</v>
      </c>
      <c r="F1418">
        <v>9.68</v>
      </c>
      <c r="G1418">
        <v>9.3699999999999992</v>
      </c>
      <c r="H1418">
        <v>2590</v>
      </c>
      <c r="I1418">
        <v>-0.01</v>
      </c>
      <c r="J1418" t="s">
        <v>78</v>
      </c>
      <c r="K1418">
        <v>57.61</v>
      </c>
      <c r="L1418">
        <v>17.548925000000001</v>
      </c>
      <c r="M1418">
        <v>0.1485845999113834</v>
      </c>
      <c r="N1418">
        <v>17.205400000000001</v>
      </c>
      <c r="O1418">
        <v>2.148162786102028</v>
      </c>
      <c r="P1418">
        <v>8787000</v>
      </c>
      <c r="Q1418">
        <v>25802000</v>
      </c>
      <c r="R1418">
        <v>0.34</v>
      </c>
      <c r="S1418">
        <v>19.117999999999999</v>
      </c>
      <c r="T1418">
        <v>6.9209999999999994</v>
      </c>
      <c r="U1418">
        <v>12.420869565217391</v>
      </c>
      <c r="V1418">
        <f t="shared" si="313"/>
        <v>2.4387108556125234</v>
      </c>
      <c r="AC1418">
        <v>18.48</v>
      </c>
      <c r="AD1418">
        <v>15.5</v>
      </c>
      <c r="AH1418" s="85">
        <f>IF(AND(M1418&lt;Variables!$G$6,M1418&gt;Variables!$G$5),0,1)</f>
        <v>1</v>
      </c>
      <c r="AI1418" s="85">
        <f t="shared" si="314"/>
        <v>0</v>
      </c>
      <c r="AJ1418" s="85">
        <f>IF(I1418&gt;Variables!$G$7,0,1)</f>
        <v>1</v>
      </c>
      <c r="AK1418" s="85">
        <f>IF(F1418&gt;Variables!$G$8,0,1)</f>
        <v>0</v>
      </c>
      <c r="AL1418" s="85">
        <f>IF(G1418&gt;Variables!$G$9,0,1)</f>
        <v>1</v>
      </c>
      <c r="AM1418" s="85">
        <f>IF(AND(K1418&gt;Variables!$G$10,K1418&lt;Variables!$G$11),0,1)</f>
        <v>0</v>
      </c>
      <c r="AN1418" s="103">
        <f>IF(H1418&lt;Variables!$G$13,1,0)</f>
        <v>0</v>
      </c>
      <c r="AO1418" s="101">
        <f>IF(R1418&lt;Variables!$G$12,0,1)</f>
        <v>0</v>
      </c>
      <c r="AP1418" s="86">
        <f t="shared" si="312"/>
        <v>1</v>
      </c>
      <c r="AR1418">
        <v>1</v>
      </c>
      <c r="AS1418">
        <v>0</v>
      </c>
      <c r="AT1418">
        <v>0</v>
      </c>
      <c r="AU1418">
        <v>0</v>
      </c>
      <c r="BA1418">
        <v>2</v>
      </c>
    </row>
    <row r="1419" spans="3:53" ht="12.75" x14ac:dyDescent="0.2">
      <c r="C1419" t="s">
        <v>626</v>
      </c>
      <c r="D1419" t="s">
        <v>621</v>
      </c>
      <c r="E1419">
        <v>3.36</v>
      </c>
      <c r="F1419">
        <v>33.08</v>
      </c>
      <c r="G1419">
        <v>20.36</v>
      </c>
      <c r="H1419">
        <v>195.43</v>
      </c>
      <c r="I1419">
        <v>-73.772999999999996</v>
      </c>
      <c r="J1419" t="s">
        <v>78</v>
      </c>
      <c r="K1419">
        <v>68.58</v>
      </c>
      <c r="L1419">
        <v>3.2441849999999999</v>
      </c>
      <c r="M1419">
        <v>5.7368799868071507</v>
      </c>
      <c r="N1419">
        <v>3.1629399999999999</v>
      </c>
      <c r="O1419">
        <v>8.45289509127584</v>
      </c>
      <c r="P1419">
        <v>2990000</v>
      </c>
      <c r="Q1419">
        <v>753080</v>
      </c>
      <c r="R1419">
        <v>3.97</v>
      </c>
      <c r="S1419">
        <v>19.117999999999999</v>
      </c>
      <c r="T1419">
        <v>6.9209999999999994</v>
      </c>
      <c r="U1419">
        <v>12.420869565217391</v>
      </c>
      <c r="V1419">
        <f t="shared" si="313"/>
        <v>2.1024944476557295</v>
      </c>
      <c r="AC1419">
        <v>4.07</v>
      </c>
      <c r="AD1419">
        <v>3.24</v>
      </c>
      <c r="AH1419" s="85">
        <f>IF(AND(M1419&lt;Variables!$G$6,M1419&gt;Variables!$G$5),0,1)</f>
        <v>1</v>
      </c>
      <c r="AI1419" s="85">
        <f t="shared" si="314"/>
        <v>0</v>
      </c>
      <c r="AJ1419" s="85">
        <f>IF(I1419&gt;Variables!$G$7,0,1)</f>
        <v>1</v>
      </c>
      <c r="AK1419" s="85">
        <f>IF(F1419&gt;Variables!$G$8,0,1)</f>
        <v>0</v>
      </c>
      <c r="AL1419" s="85">
        <f>IF(G1419&gt;Variables!$G$9,0,1)</f>
        <v>0</v>
      </c>
      <c r="AM1419" s="85">
        <f>IF(AND(K1419&gt;Variables!$G$10,K1419&lt;Variables!$G$11),0,1)</f>
        <v>0</v>
      </c>
      <c r="AN1419" s="103">
        <f>IF(H1419&lt;Variables!$G$13,1,0)</f>
        <v>1</v>
      </c>
      <c r="AO1419" s="101">
        <f>IF(R1419&lt;Variables!$G$12,0,1)</f>
        <v>1</v>
      </c>
      <c r="AP1419" s="86">
        <f t="shared" si="312"/>
        <v>1</v>
      </c>
      <c r="AR1419">
        <v>1</v>
      </c>
      <c r="AS1419">
        <v>0</v>
      </c>
      <c r="AT1419">
        <v>0</v>
      </c>
      <c r="AU1419">
        <v>0</v>
      </c>
      <c r="BA1419">
        <v>2</v>
      </c>
    </row>
    <row r="1420" spans="3:53" ht="12.75" x14ac:dyDescent="0.2">
      <c r="C1420" t="s">
        <v>626</v>
      </c>
      <c r="D1420" t="s">
        <v>605</v>
      </c>
      <c r="E1420">
        <v>292.38</v>
      </c>
      <c r="F1420">
        <v>10.11</v>
      </c>
      <c r="G1420">
        <v>1.21</v>
      </c>
      <c r="H1420">
        <v>41000</v>
      </c>
      <c r="I1420">
        <v>4.3999999999999997E-2</v>
      </c>
      <c r="J1420" t="s">
        <v>78</v>
      </c>
      <c r="K1420">
        <v>47.24</v>
      </c>
      <c r="L1420">
        <v>293.09963499999992</v>
      </c>
      <c r="M1420">
        <v>-0.36493904197456561</v>
      </c>
      <c r="N1420">
        <v>293.81228599999997</v>
      </c>
      <c r="O1420">
        <v>-0.60660703616730294</v>
      </c>
      <c r="P1420">
        <v>901877</v>
      </c>
      <c r="Q1420">
        <v>905753</v>
      </c>
      <c r="R1420">
        <v>1</v>
      </c>
      <c r="S1420">
        <v>19.117999999999999</v>
      </c>
      <c r="T1420">
        <v>6.9209999999999994</v>
      </c>
      <c r="U1420">
        <v>12.420869565217391</v>
      </c>
      <c r="V1420">
        <f t="shared" si="313"/>
        <v>2.344985929780445</v>
      </c>
      <c r="AC1420">
        <v>296.84530000000001</v>
      </c>
      <c r="AD1420">
        <v>289.24</v>
      </c>
      <c r="AH1420" s="85">
        <f>IF(AND(M1420&lt;Variables!$G$6,M1420&gt;Variables!$G$5),0,1)</f>
        <v>1</v>
      </c>
      <c r="AI1420" s="85">
        <f t="shared" si="314"/>
        <v>1</v>
      </c>
      <c r="AJ1420" s="85">
        <f>IF(I1420&gt;Variables!$G$7,0,1)</f>
        <v>0</v>
      </c>
      <c r="AK1420" s="85">
        <f>IF(F1420&gt;Variables!$G$8,0,1)</f>
        <v>0</v>
      </c>
      <c r="AL1420" s="85">
        <f>IF(G1420&gt;Variables!$G$9,0,1)</f>
        <v>1</v>
      </c>
      <c r="AM1420" s="85">
        <f>IF(AND(K1420&gt;Variables!$G$10,K1420&lt;Variables!$G$11),0,1)</f>
        <v>1</v>
      </c>
      <c r="AN1420" s="103">
        <f>IF(H1420&lt;Variables!$G$13,1,0)</f>
        <v>0</v>
      </c>
      <c r="AO1420" s="101">
        <f>IF(R1420&lt;Variables!$G$12,0,1)</f>
        <v>0</v>
      </c>
      <c r="AP1420" s="86">
        <f t="shared" si="312"/>
        <v>1</v>
      </c>
      <c r="AR1420">
        <v>0</v>
      </c>
      <c r="AS1420">
        <v>0</v>
      </c>
      <c r="AT1420">
        <v>0</v>
      </c>
      <c r="AU1420">
        <v>1</v>
      </c>
      <c r="BA1420">
        <v>0.46</v>
      </c>
    </row>
    <row r="1421" spans="3:53" ht="12.75" x14ac:dyDescent="0.2">
      <c r="C1421" t="s">
        <v>626</v>
      </c>
      <c r="D1421" t="s">
        <v>322</v>
      </c>
      <c r="E1421">
        <v>35.86</v>
      </c>
      <c r="F1421">
        <v>10.71</v>
      </c>
      <c r="G1421">
        <v>9.8699999999999992</v>
      </c>
      <c r="H1421">
        <v>6860</v>
      </c>
      <c r="I1421">
        <v>916.66499999999996</v>
      </c>
      <c r="J1421" t="s">
        <v>78</v>
      </c>
      <c r="K1421">
        <v>62.43</v>
      </c>
      <c r="L1421">
        <v>35.622439999999997</v>
      </c>
      <c r="M1421">
        <v>0.79320787683270355</v>
      </c>
      <c r="N1421">
        <v>35.163344897959178</v>
      </c>
      <c r="O1421">
        <v>2.1091710819691118</v>
      </c>
      <c r="P1421">
        <v>283633</v>
      </c>
      <c r="Q1421">
        <v>755579</v>
      </c>
      <c r="R1421">
        <v>0.38</v>
      </c>
      <c r="S1421">
        <v>19.117999999999999</v>
      </c>
      <c r="T1421">
        <v>6.9209999999999994</v>
      </c>
      <c r="U1421">
        <v>12.420869565217391</v>
      </c>
      <c r="V1421">
        <f t="shared" si="313"/>
        <v>2.4466769457530693</v>
      </c>
      <c r="AC1421">
        <v>38.307600000000001</v>
      </c>
      <c r="AD1421">
        <v>32.3401</v>
      </c>
      <c r="AH1421" s="85">
        <f>IF(AND(M1421&lt;Variables!$G$6,M1421&gt;Variables!$G$5),0,1)</f>
        <v>1</v>
      </c>
      <c r="AI1421" s="85">
        <f t="shared" si="314"/>
        <v>0</v>
      </c>
      <c r="AJ1421" s="85">
        <f>IF(I1421&gt;Variables!$G$7,0,1)</f>
        <v>0</v>
      </c>
      <c r="AK1421" s="85">
        <f>IF(F1421&gt;Variables!$G$8,0,1)</f>
        <v>0</v>
      </c>
      <c r="AL1421" s="85">
        <f>IF(G1421&gt;Variables!$G$9,0,1)</f>
        <v>1</v>
      </c>
      <c r="AM1421" s="85">
        <f>IF(AND(K1421&gt;Variables!$G$10,K1421&lt;Variables!$G$11),0,1)</f>
        <v>0</v>
      </c>
      <c r="AN1421" s="103">
        <f>IF(H1421&lt;Variables!$G$13,1,0)</f>
        <v>0</v>
      </c>
      <c r="AO1421" s="101">
        <f>IF(R1421&lt;Variables!$G$12,0,1)</f>
        <v>0</v>
      </c>
      <c r="AP1421" s="86">
        <f t="shared" si="312"/>
        <v>1</v>
      </c>
      <c r="AR1421">
        <v>1</v>
      </c>
      <c r="AS1421">
        <v>0</v>
      </c>
      <c r="AT1421">
        <v>0</v>
      </c>
      <c r="AU1421">
        <v>0</v>
      </c>
      <c r="BA1421">
        <v>1.21</v>
      </c>
    </row>
    <row r="1422" spans="3:53" ht="12.75" x14ac:dyDescent="0.2">
      <c r="C1422" t="s">
        <v>626</v>
      </c>
      <c r="D1422" t="s">
        <v>602</v>
      </c>
      <c r="E1422">
        <v>10.97</v>
      </c>
      <c r="F1422">
        <v>12.09</v>
      </c>
      <c r="G1422">
        <v>4.3</v>
      </c>
      <c r="H1422">
        <v>351.67</v>
      </c>
      <c r="I1422">
        <v>-72.563999999999993</v>
      </c>
      <c r="J1422" t="s">
        <v>78</v>
      </c>
      <c r="K1422">
        <v>44.55</v>
      </c>
      <c r="L1422">
        <v>10.961270000000001</v>
      </c>
      <c r="M1422">
        <v>0.12525920810273319</v>
      </c>
      <c r="N1422">
        <v>11.44108604651163</v>
      </c>
      <c r="O1422">
        <v>-4.0737919863275396</v>
      </c>
      <c r="P1422">
        <v>262990</v>
      </c>
      <c r="Q1422">
        <v>26620</v>
      </c>
      <c r="R1422">
        <v>9.8800000000000008</v>
      </c>
      <c r="S1422">
        <v>19.117999999999999</v>
      </c>
      <c r="T1422">
        <v>6.9209999999999994</v>
      </c>
      <c r="U1422">
        <v>12.420869565217391</v>
      </c>
      <c r="V1422">
        <f t="shared" si="313"/>
        <v>2.3092527904211826</v>
      </c>
      <c r="AC1422">
        <v>11.46</v>
      </c>
      <c r="AD1422">
        <v>10.6</v>
      </c>
      <c r="AH1422" s="85">
        <f>IF(AND(M1422&lt;Variables!$G$6,M1422&gt;Variables!$G$5),0,1)</f>
        <v>1</v>
      </c>
      <c r="AI1422" s="85">
        <f t="shared" si="314"/>
        <v>1</v>
      </c>
      <c r="AJ1422" s="85">
        <f>IF(I1422&gt;Variables!$G$7,0,1)</f>
        <v>1</v>
      </c>
      <c r="AK1422" s="85">
        <f>IF(F1422&gt;Variables!$G$8,0,1)</f>
        <v>0</v>
      </c>
      <c r="AL1422" s="85">
        <f>IF(G1422&gt;Variables!$G$9,0,1)</f>
        <v>1</v>
      </c>
      <c r="AM1422" s="85">
        <f>IF(AND(K1422&gt;Variables!$G$10,K1422&lt;Variables!$G$11),0,1)</f>
        <v>1</v>
      </c>
      <c r="AN1422" s="103">
        <f>IF(H1422&lt;Variables!$G$13,1,0)</f>
        <v>1</v>
      </c>
      <c r="AO1422" s="101">
        <f>IF(R1422&lt;Variables!$G$12,0,1)</f>
        <v>1</v>
      </c>
      <c r="AP1422" s="86">
        <f t="shared" si="312"/>
        <v>1</v>
      </c>
      <c r="AR1422">
        <v>0</v>
      </c>
      <c r="AS1422">
        <v>0</v>
      </c>
      <c r="AT1422">
        <v>1</v>
      </c>
      <c r="AU1422">
        <v>0</v>
      </c>
      <c r="BA1422">
        <v>-2.78</v>
      </c>
    </row>
    <row r="1423" spans="3:53" ht="12.75" x14ac:dyDescent="0.2">
      <c r="C1423" t="s">
        <v>626</v>
      </c>
      <c r="D1423" t="s">
        <v>607</v>
      </c>
      <c r="E1423">
        <v>12.47</v>
      </c>
      <c r="F1423">
        <v>7.89</v>
      </c>
      <c r="G1423">
        <v>1.88</v>
      </c>
      <c r="H1423">
        <v>1920</v>
      </c>
      <c r="I1423">
        <v>-24.013000000000002</v>
      </c>
      <c r="J1423" t="s">
        <v>78</v>
      </c>
      <c r="K1423">
        <v>37.549999999999997</v>
      </c>
      <c r="L1423">
        <v>12.533250000000001</v>
      </c>
      <c r="M1423">
        <v>-0.42486984620907159</v>
      </c>
      <c r="N1423">
        <v>12.577707999999999</v>
      </c>
      <c r="O1423">
        <v>-0.77683469834089824</v>
      </c>
      <c r="P1423">
        <v>2111000</v>
      </c>
      <c r="Q1423">
        <v>1014000</v>
      </c>
      <c r="R1423">
        <v>2.08</v>
      </c>
      <c r="S1423">
        <v>19.117999999999999</v>
      </c>
      <c r="T1423">
        <v>6.9209999999999994</v>
      </c>
      <c r="U1423">
        <v>12.420869565217391</v>
      </c>
      <c r="V1423">
        <f t="shared" si="313"/>
        <v>2.2337881657590808</v>
      </c>
      <c r="AC1423">
        <v>12.73</v>
      </c>
      <c r="AD1423">
        <v>12.41</v>
      </c>
      <c r="AH1423" s="85">
        <f>IF(AND(M1423&lt;Variables!$G$6,M1423&gt;Variables!$G$5),0,1)</f>
        <v>1</v>
      </c>
      <c r="AI1423" s="85">
        <f t="shared" si="314"/>
        <v>1</v>
      </c>
      <c r="AJ1423" s="85">
        <f>IF(I1423&gt;Variables!$G$7,0,1)</f>
        <v>1</v>
      </c>
      <c r="AK1423" s="85">
        <f>IF(F1423&gt;Variables!$G$8,0,1)</f>
        <v>1</v>
      </c>
      <c r="AL1423" s="85">
        <f>IF(G1423&gt;Variables!$G$9,0,1)</f>
        <v>1</v>
      </c>
      <c r="AM1423" s="85">
        <f>IF(AND(K1423&gt;Variables!$G$10,K1423&lt;Variables!$G$11),0,1)</f>
        <v>1</v>
      </c>
      <c r="AN1423" s="103">
        <f>IF(H1423&lt;Variables!$G$13,1,0)</f>
        <v>1</v>
      </c>
      <c r="AO1423" s="101">
        <f>IF(R1423&lt;Variables!$G$12,0,1)</f>
        <v>1</v>
      </c>
      <c r="AP1423" s="86">
        <f t="shared" si="312"/>
        <v>1</v>
      </c>
      <c r="AR1423">
        <v>0</v>
      </c>
      <c r="AS1423">
        <v>1</v>
      </c>
      <c r="AT1423">
        <v>0</v>
      </c>
      <c r="AU1423">
        <v>0</v>
      </c>
      <c r="BA1423">
        <v>0.42</v>
      </c>
    </row>
    <row r="1424" spans="3:53" ht="12.75" x14ac:dyDescent="0.2">
      <c r="C1424" t="s">
        <v>626</v>
      </c>
      <c r="D1424" t="s">
        <v>603</v>
      </c>
      <c r="E1424">
        <v>11.05</v>
      </c>
      <c r="F1424">
        <v>9.93</v>
      </c>
      <c r="G1424">
        <v>6.64</v>
      </c>
      <c r="H1424">
        <v>5810</v>
      </c>
      <c r="I1424">
        <v>-26.469000000000001</v>
      </c>
      <c r="J1424" t="s">
        <v>78</v>
      </c>
      <c r="K1424">
        <v>35.93</v>
      </c>
      <c r="L1424">
        <v>11.325240000000001</v>
      </c>
      <c r="M1424">
        <v>-2.9159646947879239</v>
      </c>
      <c r="N1424">
        <v>11.361188</v>
      </c>
      <c r="O1424">
        <v>-3.2231488467579368</v>
      </c>
      <c r="P1424">
        <v>49771000</v>
      </c>
      <c r="Q1424">
        <v>12699000</v>
      </c>
      <c r="R1424">
        <v>3.92</v>
      </c>
      <c r="S1424">
        <v>19.117999999999999</v>
      </c>
      <c r="T1424">
        <v>6.9209999999999994</v>
      </c>
      <c r="U1424">
        <v>12.420869565217391</v>
      </c>
      <c r="V1424">
        <f t="shared" si="313"/>
        <v>2.1785621061021221</v>
      </c>
      <c r="AC1424">
        <v>11.49</v>
      </c>
      <c r="AD1424">
        <v>9.9350000000000005</v>
      </c>
      <c r="AH1424" s="85">
        <f>IF(AND(M1424&lt;Variables!$G$6,M1424&gt;Variables!$G$5),0,1)</f>
        <v>0</v>
      </c>
      <c r="AI1424" s="85">
        <f t="shared" si="314"/>
        <v>1</v>
      </c>
      <c r="AJ1424" s="85">
        <f>IF(I1424&gt;Variables!$G$7,0,1)</f>
        <v>1</v>
      </c>
      <c r="AK1424" s="85">
        <f>IF(F1424&gt;Variables!$G$8,0,1)</f>
        <v>0</v>
      </c>
      <c r="AL1424" s="85">
        <f>IF(G1424&gt;Variables!$G$9,0,1)</f>
        <v>1</v>
      </c>
      <c r="AM1424" s="85">
        <f>IF(AND(K1424&gt;Variables!$G$10,K1424&lt;Variables!$G$11),0,1)</f>
        <v>1</v>
      </c>
      <c r="AN1424" s="103">
        <f>IF(H1424&lt;Variables!$G$13,1,0)</f>
        <v>0</v>
      </c>
      <c r="AO1424" s="101">
        <f>IF(R1424&lt;Variables!$G$12,0,1)</f>
        <v>1</v>
      </c>
      <c r="AP1424" s="86">
        <f t="shared" si="312"/>
        <v>1</v>
      </c>
      <c r="AR1424">
        <v>1</v>
      </c>
      <c r="AS1424">
        <v>0</v>
      </c>
      <c r="AT1424">
        <v>0</v>
      </c>
      <c r="AU1424">
        <v>0</v>
      </c>
      <c r="BA1424">
        <v>2</v>
      </c>
    </row>
    <row r="1425" spans="3:53" ht="12.75" x14ac:dyDescent="0.2">
      <c r="C1425" t="s">
        <v>626</v>
      </c>
      <c r="D1425" t="s">
        <v>610</v>
      </c>
      <c r="E1425">
        <v>25.35</v>
      </c>
      <c r="F1425">
        <v>7.67</v>
      </c>
      <c r="G1425">
        <v>-2.62</v>
      </c>
      <c r="H1425">
        <v>196.48</v>
      </c>
      <c r="I1425">
        <v>-5.45</v>
      </c>
      <c r="J1425" t="s">
        <v>78</v>
      </c>
      <c r="K1425">
        <v>42.11</v>
      </c>
      <c r="L1425">
        <v>26.177430000000001</v>
      </c>
      <c r="M1425">
        <v>-2.3116478584796112</v>
      </c>
      <c r="N1425">
        <v>26.940974000000001</v>
      </c>
      <c r="O1425">
        <v>-5.080269184031736</v>
      </c>
      <c r="P1425">
        <v>5030000</v>
      </c>
      <c r="Q1425">
        <v>1650000</v>
      </c>
      <c r="R1425">
        <v>3.05</v>
      </c>
      <c r="S1425">
        <v>19.117999999999999</v>
      </c>
      <c r="T1425">
        <v>6.9209999999999994</v>
      </c>
      <c r="U1425">
        <v>12.420869565217391</v>
      </c>
      <c r="V1425">
        <f t="shared" si="313"/>
        <v>2.2926884964898386</v>
      </c>
      <c r="AC1425">
        <v>26.4499</v>
      </c>
      <c r="AD1425">
        <v>22.3</v>
      </c>
      <c r="AH1425" s="85">
        <f>IF(AND(M1425&lt;Variables!$G$6,M1425&gt;Variables!$G$5),0,1)</f>
        <v>0</v>
      </c>
      <c r="AI1425" s="85">
        <f t="shared" si="314"/>
        <v>1</v>
      </c>
      <c r="AJ1425" s="85">
        <f>IF(I1425&gt;Variables!$G$7,0,1)</f>
        <v>1</v>
      </c>
      <c r="AK1425" s="85">
        <f>IF(F1425&gt;Variables!$G$8,0,1)</f>
        <v>1</v>
      </c>
      <c r="AL1425" s="85">
        <f>IF(G1425&gt;Variables!$G$9,0,1)</f>
        <v>1</v>
      </c>
      <c r="AM1425" s="85">
        <f>IF(AND(K1425&gt;Variables!$G$10,K1425&lt;Variables!$G$11),0,1)</f>
        <v>1</v>
      </c>
      <c r="AN1425" s="103">
        <f>IF(H1425&lt;Variables!$G$13,1,0)</f>
        <v>1</v>
      </c>
      <c r="AO1425" s="101">
        <f>IF(R1425&lt;Variables!$G$12,0,1)</f>
        <v>1</v>
      </c>
      <c r="AP1425" s="86">
        <f t="shared" si="312"/>
        <v>1</v>
      </c>
      <c r="AR1425">
        <v>0</v>
      </c>
      <c r="AS1425">
        <v>0</v>
      </c>
      <c r="AT1425">
        <v>1</v>
      </c>
      <c r="AU1425">
        <v>0</v>
      </c>
      <c r="BA1425">
        <v>-2.25</v>
      </c>
    </row>
    <row r="1426" spans="3:53" ht="12.75" x14ac:dyDescent="0.2">
      <c r="C1426" t="s">
        <v>626</v>
      </c>
      <c r="D1426" t="s">
        <v>606</v>
      </c>
      <c r="E1426">
        <v>50.85</v>
      </c>
      <c r="F1426">
        <v>7.45</v>
      </c>
      <c r="G1426">
        <v>1.03</v>
      </c>
      <c r="H1426">
        <v>2750</v>
      </c>
      <c r="I1426">
        <v>-23.532</v>
      </c>
      <c r="J1426" t="s">
        <v>78</v>
      </c>
      <c r="K1426">
        <v>46.18</v>
      </c>
      <c r="L1426">
        <v>51.158499999999997</v>
      </c>
      <c r="M1426">
        <v>-0.38800981264109718</v>
      </c>
      <c r="N1426">
        <v>51.123867346938773</v>
      </c>
      <c r="O1426">
        <v>-0.32053002920675489</v>
      </c>
      <c r="P1426">
        <v>440066</v>
      </c>
      <c r="Q1426">
        <v>660790</v>
      </c>
      <c r="R1426">
        <v>0.67</v>
      </c>
      <c r="S1426">
        <v>19.117999999999999</v>
      </c>
      <c r="T1426">
        <v>6.9209999999999994</v>
      </c>
      <c r="U1426">
        <v>12.420869565217391</v>
      </c>
      <c r="V1426">
        <f t="shared" si="313"/>
        <v>2.333232468794042</v>
      </c>
      <c r="AC1426">
        <v>51.28</v>
      </c>
      <c r="AD1426">
        <v>50.630099999999999</v>
      </c>
      <c r="AH1426" s="85">
        <f>IF(AND(M1426&lt;Variables!$G$6,M1426&gt;Variables!$G$5),0,1)</f>
        <v>1</v>
      </c>
      <c r="AI1426" s="85">
        <f t="shared" si="314"/>
        <v>0</v>
      </c>
      <c r="AJ1426" s="85">
        <f>IF(I1426&gt;Variables!$G$7,0,1)</f>
        <v>1</v>
      </c>
      <c r="AK1426" s="85">
        <f>IF(F1426&gt;Variables!$G$8,0,1)</f>
        <v>1</v>
      </c>
      <c r="AL1426" s="85">
        <f>IF(G1426&gt;Variables!$G$9,0,1)</f>
        <v>1</v>
      </c>
      <c r="AM1426" s="85">
        <f>IF(AND(K1426&gt;Variables!$G$10,K1426&lt;Variables!$G$11),0,1)</f>
        <v>1</v>
      </c>
      <c r="AN1426" s="103">
        <f>IF(H1426&lt;Variables!$G$13,1,0)</f>
        <v>0</v>
      </c>
      <c r="AO1426" s="101">
        <f>IF(R1426&lt;Variables!$G$12,0,1)</f>
        <v>0</v>
      </c>
      <c r="AP1426" s="86">
        <f t="shared" si="312"/>
        <v>1</v>
      </c>
      <c r="AR1426">
        <v>0</v>
      </c>
      <c r="AS1426">
        <v>0</v>
      </c>
      <c r="AT1426">
        <v>0</v>
      </c>
      <c r="AU1426">
        <v>1</v>
      </c>
      <c r="BA1426">
        <v>-0.26</v>
      </c>
    </row>
    <row r="1427" spans="3:53" ht="12.75" x14ac:dyDescent="0.2">
      <c r="C1427" t="s">
        <v>626</v>
      </c>
      <c r="D1427" t="s">
        <v>627</v>
      </c>
      <c r="E1427">
        <v>6.61</v>
      </c>
      <c r="F1427">
        <v>5.77</v>
      </c>
      <c r="G1427">
        <v>4.37</v>
      </c>
      <c r="H1427">
        <v>-99999</v>
      </c>
      <c r="I1427">
        <v>11.031000000000001</v>
      </c>
      <c r="J1427" t="s">
        <v>76</v>
      </c>
      <c r="K1427">
        <v>60.12</v>
      </c>
      <c r="L1427">
        <v>6.7253999999999996</v>
      </c>
      <c r="M1427">
        <v>-0.67505278496447452</v>
      </c>
      <c r="N1427">
        <v>6.6902558823529414</v>
      </c>
      <c r="O1427">
        <v>-0.15329581608371551</v>
      </c>
      <c r="P1427">
        <v>28902</v>
      </c>
      <c r="Q1427">
        <v>79626</v>
      </c>
      <c r="R1427">
        <v>0.36</v>
      </c>
      <c r="S1427">
        <v>19.117999999999999</v>
      </c>
      <c r="T1427">
        <v>6.9209999999999994</v>
      </c>
      <c r="U1427">
        <v>12.420869565217391</v>
      </c>
      <c r="V1427">
        <f t="shared" si="313"/>
        <v>2.5091240431320077</v>
      </c>
      <c r="AC1427">
        <v>6.76</v>
      </c>
      <c r="AD1427">
        <v>6.58</v>
      </c>
      <c r="AH1427" s="85">
        <f>IF(AND(M1427&lt;Variables!$G$6,M1427&gt;Variables!$G$5),0,1)</f>
        <v>1</v>
      </c>
      <c r="AI1427" s="85">
        <f t="shared" si="314"/>
        <v>0</v>
      </c>
      <c r="AJ1427" s="85">
        <f>IF(I1427&gt;Variables!$G$7,0,1)</f>
        <v>0</v>
      </c>
      <c r="AK1427" s="85">
        <f>IF(F1427&gt;Variables!$G$8,0,1)</f>
        <v>1</v>
      </c>
      <c r="AL1427" s="85">
        <f>IF(G1427&gt;Variables!$G$9,0,1)</f>
        <v>1</v>
      </c>
      <c r="AM1427" s="85">
        <f>IF(AND(K1427&gt;Variables!$G$10,K1427&lt;Variables!$G$11),0,1)</f>
        <v>0</v>
      </c>
      <c r="AN1427" s="103">
        <f>IF(H1427&lt;Variables!$G$13,1,0)</f>
        <v>1</v>
      </c>
      <c r="AO1427" s="101">
        <f>IF(R1427&lt;Variables!$G$12,0,1)</f>
        <v>0</v>
      </c>
      <c r="AP1427" s="86">
        <f t="shared" si="312"/>
        <v>0</v>
      </c>
      <c r="AR1427">
        <v>1</v>
      </c>
      <c r="AS1427">
        <v>0</v>
      </c>
      <c r="AT1427">
        <v>0</v>
      </c>
      <c r="AU1427">
        <v>0</v>
      </c>
      <c r="BA1427">
        <v>2</v>
      </c>
    </row>
    <row r="1428" spans="3:53" ht="12.75" x14ac:dyDescent="0.2">
      <c r="C1428" t="s">
        <v>626</v>
      </c>
      <c r="D1428" t="s">
        <v>625</v>
      </c>
      <c r="E1428">
        <v>61.84</v>
      </c>
      <c r="F1428">
        <v>6.96</v>
      </c>
      <c r="G1428">
        <v>1.85</v>
      </c>
      <c r="H1428">
        <v>3100</v>
      </c>
      <c r="I1428">
        <v>-82.974999999999994</v>
      </c>
      <c r="J1428" t="s">
        <v>78</v>
      </c>
      <c r="K1428">
        <v>63.26</v>
      </c>
      <c r="L1428">
        <v>61.644144999999988</v>
      </c>
      <c r="M1428">
        <v>0.26905231632299809</v>
      </c>
      <c r="N1428">
        <v>61.500529999999998</v>
      </c>
      <c r="O1428">
        <v>0.5031989155215485</v>
      </c>
      <c r="P1428">
        <v>345717</v>
      </c>
      <c r="Q1428">
        <v>807482</v>
      </c>
      <c r="R1428">
        <v>0.43</v>
      </c>
      <c r="S1428">
        <v>19.117999999999999</v>
      </c>
      <c r="T1428">
        <v>6.9209999999999994</v>
      </c>
      <c r="U1428">
        <v>12.420869565217391</v>
      </c>
      <c r="V1428">
        <f t="shared" si="313"/>
        <v>2.487074913608291</v>
      </c>
      <c r="AC1428">
        <v>62.05</v>
      </c>
      <c r="AD1428">
        <v>59.634999999999998</v>
      </c>
      <c r="AH1428" s="85">
        <f>IF(AND(M1428&lt;Variables!$G$6,M1428&gt;Variables!$G$5),0,1)</f>
        <v>1</v>
      </c>
      <c r="AI1428" s="85">
        <f t="shared" si="314"/>
        <v>0</v>
      </c>
      <c r="AJ1428" s="85">
        <f>IF(I1428&gt;Variables!$G$7,0,1)</f>
        <v>1</v>
      </c>
      <c r="AK1428" s="85">
        <f>IF(F1428&gt;Variables!$G$8,0,1)</f>
        <v>1</v>
      </c>
      <c r="AL1428" s="85">
        <f>IF(G1428&gt;Variables!$G$9,0,1)</f>
        <v>1</v>
      </c>
      <c r="AM1428" s="85">
        <f>IF(AND(K1428&gt;Variables!$G$10,K1428&lt;Variables!$G$11),0,1)</f>
        <v>0</v>
      </c>
      <c r="AN1428" s="103">
        <f>IF(H1428&lt;Variables!$G$13,1,0)</f>
        <v>0</v>
      </c>
      <c r="AO1428" s="101">
        <f>IF(R1428&lt;Variables!$G$12,0,1)</f>
        <v>0</v>
      </c>
      <c r="AP1428" s="86">
        <f t="shared" si="312"/>
        <v>1</v>
      </c>
      <c r="AR1428">
        <v>0</v>
      </c>
      <c r="AS1428">
        <v>0</v>
      </c>
      <c r="AT1428">
        <v>1</v>
      </c>
      <c r="AU1428">
        <v>0</v>
      </c>
      <c r="BA1428">
        <v>-1.34</v>
      </c>
    </row>
    <row r="1429" spans="3:53" ht="12.75" x14ac:dyDescent="0.2">
      <c r="C1429" t="s">
        <v>626</v>
      </c>
      <c r="D1429" t="s">
        <v>93</v>
      </c>
      <c r="E1429">
        <v>76.5</v>
      </c>
      <c r="F1429">
        <v>6.27</v>
      </c>
      <c r="G1429">
        <v>6.11</v>
      </c>
      <c r="H1429">
        <v>4940</v>
      </c>
      <c r="I1429">
        <v>11.702999999999999</v>
      </c>
      <c r="J1429" t="s">
        <v>78</v>
      </c>
      <c r="K1429">
        <v>51.02</v>
      </c>
      <c r="L1429">
        <v>76.885025000000013</v>
      </c>
      <c r="M1429">
        <v>-0.44875448762617531</v>
      </c>
      <c r="N1429">
        <v>75.986132653061219</v>
      </c>
      <c r="O1429">
        <v>0.7289058247873258</v>
      </c>
      <c r="P1429">
        <v>306889</v>
      </c>
      <c r="Q1429">
        <v>1346000</v>
      </c>
      <c r="R1429">
        <v>0.23</v>
      </c>
      <c r="S1429">
        <v>19.117999999999999</v>
      </c>
      <c r="T1429">
        <v>6.9209999999999994</v>
      </c>
      <c r="U1429">
        <v>12.420869565217391</v>
      </c>
      <c r="V1429">
        <f t="shared" si="313"/>
        <v>2.3905567396977503</v>
      </c>
      <c r="AC1429">
        <v>77.290000000000006</v>
      </c>
      <c r="AD1429">
        <v>73.959999999999994</v>
      </c>
      <c r="AH1429" s="85">
        <f>IF(AND(M1429&lt;Variables!$G$6,M1429&gt;Variables!$G$5),0,1)</f>
        <v>1</v>
      </c>
      <c r="AI1429" s="85">
        <f t="shared" si="314"/>
        <v>0</v>
      </c>
      <c r="AJ1429" s="85">
        <f>IF(I1429&gt;Variables!$G$7,0,1)</f>
        <v>0</v>
      </c>
      <c r="AK1429" s="85">
        <f>IF(F1429&gt;Variables!$G$8,0,1)</f>
        <v>1</v>
      </c>
      <c r="AL1429" s="85">
        <f>IF(G1429&gt;Variables!$G$9,0,1)</f>
        <v>1</v>
      </c>
      <c r="AM1429" s="85">
        <f>IF(AND(K1429&gt;Variables!$G$10,K1429&lt;Variables!$G$11),0,1)</f>
        <v>0</v>
      </c>
      <c r="AN1429" s="103">
        <f>IF(H1429&lt;Variables!$G$13,1,0)</f>
        <v>0</v>
      </c>
      <c r="AO1429" s="101">
        <f>IF(R1429&lt;Variables!$G$12,0,1)</f>
        <v>0</v>
      </c>
      <c r="AP1429" s="86">
        <f t="shared" si="312"/>
        <v>1</v>
      </c>
      <c r="AR1429">
        <v>0</v>
      </c>
      <c r="AS1429">
        <v>0</v>
      </c>
      <c r="AT1429">
        <v>1</v>
      </c>
      <c r="AU1429">
        <v>0</v>
      </c>
      <c r="BA1429">
        <v>-2.0099999999999998</v>
      </c>
    </row>
    <row r="1430" spans="3:53" ht="12.75" x14ac:dyDescent="0.2">
      <c r="C1430" t="s">
        <v>626</v>
      </c>
      <c r="D1430" t="s">
        <v>509</v>
      </c>
      <c r="E1430">
        <v>5.9</v>
      </c>
      <c r="F1430">
        <v>49.62</v>
      </c>
      <c r="G1430">
        <v>-3.78</v>
      </c>
      <c r="H1430">
        <v>208.76</v>
      </c>
      <c r="I1430">
        <v>45.652999999999999</v>
      </c>
      <c r="J1430" t="s">
        <v>76</v>
      </c>
      <c r="K1430">
        <v>29.04</v>
      </c>
      <c r="L1430">
        <v>6.32986</v>
      </c>
      <c r="M1430">
        <v>-7.5808943641723578</v>
      </c>
      <c r="N1430">
        <v>6.2444140000000017</v>
      </c>
      <c r="O1430">
        <v>-6.3162692287859503</v>
      </c>
      <c r="P1430">
        <v>81510000</v>
      </c>
      <c r="Q1430">
        <v>12510000</v>
      </c>
      <c r="R1430">
        <v>6.52</v>
      </c>
      <c r="S1430">
        <v>19.117999999999999</v>
      </c>
      <c r="T1430">
        <v>6.9209999999999994</v>
      </c>
      <c r="U1430">
        <v>12.420869565217391</v>
      </c>
      <c r="V1430">
        <f t="shared" si="313"/>
        <v>1.8880673169871049</v>
      </c>
      <c r="AC1430">
        <v>8.3800000000000008</v>
      </c>
      <c r="AD1430">
        <v>5.63</v>
      </c>
      <c r="AH1430" s="85">
        <f>IF(AND(M1430&lt;Variables!$G$6,M1430&gt;Variables!$G$5),0,1)</f>
        <v>1</v>
      </c>
      <c r="AI1430" s="85">
        <f t="shared" si="314"/>
        <v>0</v>
      </c>
      <c r="AJ1430" s="85">
        <f>IF(I1430&gt;Variables!$G$7,0,1)</f>
        <v>0</v>
      </c>
      <c r="AK1430" s="85">
        <f>IF(F1430&gt;Variables!$G$8,0,1)</f>
        <v>0</v>
      </c>
      <c r="AL1430" s="85">
        <f>IF(G1430&gt;Variables!$G$9,0,1)</f>
        <v>1</v>
      </c>
      <c r="AM1430" s="85">
        <f>IF(AND(K1430&gt;Variables!$G$10,K1430&lt;Variables!$G$11),0,1)</f>
        <v>1</v>
      </c>
      <c r="AN1430" s="103">
        <f>IF(H1430&lt;Variables!$G$13,1,0)</f>
        <v>1</v>
      </c>
      <c r="AO1430" s="101">
        <f>IF(R1430&lt;Variables!$G$12,0,1)</f>
        <v>1</v>
      </c>
      <c r="AP1430" s="86">
        <f t="shared" si="312"/>
        <v>0</v>
      </c>
      <c r="AR1430">
        <v>0</v>
      </c>
      <c r="AS1430">
        <v>0</v>
      </c>
      <c r="AT1430">
        <v>1</v>
      </c>
      <c r="AU1430">
        <v>0</v>
      </c>
      <c r="BA1430">
        <v>-2.25</v>
      </c>
    </row>
    <row r="1431" spans="3:53" ht="12.75" x14ac:dyDescent="0.2">
      <c r="C1431" t="s">
        <v>626</v>
      </c>
      <c r="D1431" t="s">
        <v>613</v>
      </c>
      <c r="E1431">
        <v>24.71</v>
      </c>
      <c r="F1431">
        <v>19.8</v>
      </c>
      <c r="G1431">
        <v>-1.58</v>
      </c>
      <c r="H1431">
        <v>42.23</v>
      </c>
      <c r="I1431">
        <v>38.07</v>
      </c>
      <c r="J1431" t="s">
        <v>76</v>
      </c>
      <c r="K1431">
        <v>54.44</v>
      </c>
      <c r="L1431">
        <v>24.8413</v>
      </c>
      <c r="M1431">
        <v>-1.152516172664088</v>
      </c>
      <c r="N1431">
        <v>24.717645833333329</v>
      </c>
      <c r="O1431">
        <v>-0.65801506514829233</v>
      </c>
      <c r="P1431">
        <v>56050</v>
      </c>
      <c r="Q1431">
        <v>1830</v>
      </c>
      <c r="R1431">
        <v>30.63</v>
      </c>
      <c r="S1431">
        <v>19.117999999999999</v>
      </c>
      <c r="T1431">
        <v>6.9209999999999994</v>
      </c>
      <c r="U1431">
        <v>12.420869565217391</v>
      </c>
      <c r="V1431">
        <f t="shared" si="313"/>
        <v>2.4577422126668091</v>
      </c>
      <c r="AC1431">
        <v>25.71</v>
      </c>
      <c r="AD1431">
        <v>24.561499999999999</v>
      </c>
      <c r="AH1431" s="85">
        <f>IF(AND(M1431&lt;Variables!$G$6,M1431&gt;Variables!$G$5),0,1)</f>
        <v>1</v>
      </c>
      <c r="AI1431" s="85">
        <f t="shared" si="314"/>
        <v>0</v>
      </c>
      <c r="AJ1431" s="85">
        <f>IF(I1431&gt;Variables!$G$7,0,1)</f>
        <v>0</v>
      </c>
      <c r="AK1431" s="85">
        <f>IF(F1431&gt;Variables!$G$8,0,1)</f>
        <v>0</v>
      </c>
      <c r="AL1431" s="85">
        <f>IF(G1431&gt;Variables!$G$9,0,1)</f>
        <v>1</v>
      </c>
      <c r="AM1431" s="85">
        <f>IF(AND(K1431&gt;Variables!$G$10,K1431&lt;Variables!$G$11),0,1)</f>
        <v>0</v>
      </c>
      <c r="AN1431" s="103">
        <f>IF(H1431&lt;Variables!$G$13,1,0)</f>
        <v>1</v>
      </c>
      <c r="AO1431" s="101">
        <f>IF(R1431&lt;Variables!$G$12,0,1)</f>
        <v>1</v>
      </c>
      <c r="AP1431" s="86">
        <f t="shared" si="312"/>
        <v>0</v>
      </c>
      <c r="AR1431">
        <v>1</v>
      </c>
      <c r="AS1431">
        <v>0</v>
      </c>
      <c r="AT1431">
        <v>0</v>
      </c>
      <c r="AU1431">
        <v>0</v>
      </c>
      <c r="BA1431">
        <v>2</v>
      </c>
    </row>
    <row r="1432" spans="3:53" ht="12.75" x14ac:dyDescent="0.2">
      <c r="C1432" t="s">
        <v>626</v>
      </c>
      <c r="D1432" t="s">
        <v>395</v>
      </c>
      <c r="E1432">
        <v>23.65</v>
      </c>
      <c r="F1432">
        <v>18.32</v>
      </c>
      <c r="G1432">
        <v>18.66</v>
      </c>
      <c r="H1432">
        <v>2790</v>
      </c>
      <c r="I1432">
        <v>197.285</v>
      </c>
      <c r="J1432" t="s">
        <v>76</v>
      </c>
      <c r="K1432">
        <v>87.66</v>
      </c>
      <c r="L1432">
        <v>22.313025</v>
      </c>
      <c r="M1432">
        <v>6.0371688733374178</v>
      </c>
      <c r="N1432">
        <v>20.971025000000001</v>
      </c>
      <c r="O1432">
        <v>12.82281147440337</v>
      </c>
      <c r="P1432">
        <v>4112000</v>
      </c>
      <c r="Q1432">
        <v>3411000</v>
      </c>
      <c r="R1432">
        <v>1.21</v>
      </c>
      <c r="S1432">
        <v>19.117999999999999</v>
      </c>
      <c r="T1432">
        <v>6.9209999999999994</v>
      </c>
      <c r="U1432">
        <v>12.420869565217391</v>
      </c>
      <c r="V1432">
        <f t="shared" si="313"/>
        <v>1.9435761653177928</v>
      </c>
      <c r="AC1432">
        <v>25.02</v>
      </c>
      <c r="AD1432">
        <v>23.55</v>
      </c>
      <c r="AH1432" s="85">
        <f>IF(AND(M1432&lt;Variables!$G$6,M1432&gt;Variables!$G$5),0,1)</f>
        <v>1</v>
      </c>
      <c r="AI1432" s="85">
        <f t="shared" si="314"/>
        <v>0</v>
      </c>
      <c r="AJ1432" s="85">
        <f>IF(I1432&gt;Variables!$G$7,0,1)</f>
        <v>0</v>
      </c>
      <c r="AK1432" s="85">
        <f>IF(F1432&gt;Variables!$G$8,0,1)</f>
        <v>0</v>
      </c>
      <c r="AL1432" s="85">
        <f>IF(G1432&gt;Variables!$G$9,0,1)</f>
        <v>0</v>
      </c>
      <c r="AM1432" s="85">
        <f>IF(AND(K1432&gt;Variables!$G$10,K1432&lt;Variables!$G$11),0,1)</f>
        <v>1</v>
      </c>
      <c r="AN1432" s="103">
        <f>IF(H1432&lt;Variables!$G$13,1,0)</f>
        <v>0</v>
      </c>
      <c r="AO1432" s="101">
        <f>IF(R1432&lt;Variables!$G$12,0,1)</f>
        <v>0</v>
      </c>
      <c r="AP1432" s="86">
        <f t="shared" si="312"/>
        <v>0</v>
      </c>
      <c r="AR1432">
        <v>1</v>
      </c>
      <c r="AS1432">
        <v>0</v>
      </c>
      <c r="AT1432">
        <v>0</v>
      </c>
      <c r="AU1432">
        <v>0</v>
      </c>
      <c r="BA1432">
        <v>2</v>
      </c>
    </row>
    <row r="1433" spans="3:53" ht="12.75" x14ac:dyDescent="0.2">
      <c r="C1433" t="s">
        <v>626</v>
      </c>
      <c r="D1433" t="s">
        <v>216</v>
      </c>
      <c r="E1433">
        <v>0.68</v>
      </c>
      <c r="F1433">
        <v>17.84</v>
      </c>
      <c r="G1433">
        <v>0.7</v>
      </c>
      <c r="H1433">
        <v>368.21</v>
      </c>
      <c r="I1433">
        <v>-66.108999999999995</v>
      </c>
      <c r="J1433" t="s">
        <v>76</v>
      </c>
      <c r="K1433">
        <v>41.26</v>
      </c>
      <c r="L1433">
        <v>0.69716754999999986</v>
      </c>
      <c r="M1433">
        <v>-3.6578796589141129</v>
      </c>
      <c r="N1433">
        <v>0.69374165999999993</v>
      </c>
      <c r="O1433">
        <v>-3.1821153713040591</v>
      </c>
      <c r="P1433">
        <v>138130000</v>
      </c>
      <c r="Q1433">
        <v>93280000</v>
      </c>
      <c r="R1433">
        <v>1.48</v>
      </c>
      <c r="S1433">
        <v>19.117999999999999</v>
      </c>
      <c r="T1433">
        <v>6.9209999999999994</v>
      </c>
      <c r="U1433">
        <v>12.420869565217391</v>
      </c>
      <c r="V1433">
        <f t="shared" si="313"/>
        <v>2.2792294917155567</v>
      </c>
      <c r="AC1433">
        <v>0.71789999999999998</v>
      </c>
      <c r="AD1433">
        <v>0.60509999999999997</v>
      </c>
      <c r="AH1433" s="85">
        <f>IF(AND(M1433&lt;Variables!$G$6,M1433&gt;Variables!$G$5),0,1)</f>
        <v>0</v>
      </c>
      <c r="AI1433" s="85">
        <f t="shared" si="314"/>
        <v>0</v>
      </c>
      <c r="AJ1433" s="85">
        <f>IF(I1433&gt;Variables!$G$7,0,1)</f>
        <v>1</v>
      </c>
      <c r="AK1433" s="85">
        <f>IF(F1433&gt;Variables!$G$8,0,1)</f>
        <v>0</v>
      </c>
      <c r="AL1433" s="85">
        <f>IF(G1433&gt;Variables!$G$9,0,1)</f>
        <v>1</v>
      </c>
      <c r="AM1433" s="85">
        <f>IF(AND(K1433&gt;Variables!$G$10,K1433&lt;Variables!$G$11),0,1)</f>
        <v>1</v>
      </c>
      <c r="AN1433" s="103">
        <f>IF(H1433&lt;Variables!$G$13,1,0)</f>
        <v>1</v>
      </c>
      <c r="AO1433" s="101">
        <f>IF(R1433&lt;Variables!$G$12,0,1)</f>
        <v>0</v>
      </c>
      <c r="AP1433" s="86">
        <f t="shared" si="312"/>
        <v>0</v>
      </c>
      <c r="AR1433">
        <v>1</v>
      </c>
      <c r="AS1433">
        <v>0</v>
      </c>
      <c r="AT1433">
        <v>0</v>
      </c>
      <c r="AU1433">
        <v>0</v>
      </c>
      <c r="BA1433">
        <v>2</v>
      </c>
    </row>
    <row r="1434" spans="3:53" ht="12.75" x14ac:dyDescent="0.2">
      <c r="C1434" t="s">
        <v>626</v>
      </c>
      <c r="D1434" t="s">
        <v>614</v>
      </c>
      <c r="E1434">
        <v>9.58</v>
      </c>
      <c r="F1434">
        <v>7.52</v>
      </c>
      <c r="G1434">
        <v>5.74</v>
      </c>
      <c r="H1434">
        <v>2280</v>
      </c>
      <c r="I1434">
        <v>-61.371000000000002</v>
      </c>
      <c r="J1434" t="s">
        <v>76</v>
      </c>
      <c r="K1434">
        <v>31.27</v>
      </c>
      <c r="L1434">
        <v>9.805220000000002</v>
      </c>
      <c r="M1434">
        <v>-2.2979596582228821</v>
      </c>
      <c r="N1434">
        <v>9.8297219999999985</v>
      </c>
      <c r="O1434">
        <v>-2.5414960870714172</v>
      </c>
      <c r="P1434">
        <v>3024000</v>
      </c>
      <c r="Q1434">
        <v>3525000</v>
      </c>
      <c r="R1434">
        <v>0.86</v>
      </c>
      <c r="S1434">
        <v>19.117999999999999</v>
      </c>
      <c r="T1434">
        <v>6.9209999999999994</v>
      </c>
      <c r="U1434">
        <v>12.420869565217391</v>
      </c>
      <c r="V1434">
        <f t="shared" si="313"/>
        <v>2.108402365770885</v>
      </c>
      <c r="AC1434">
        <v>9.69</v>
      </c>
      <c r="AD1434">
        <v>9.0500000000000007</v>
      </c>
      <c r="AH1434" s="85">
        <f>IF(AND(M1434&lt;Variables!$G$6,M1434&gt;Variables!$G$5),0,1)</f>
        <v>0</v>
      </c>
      <c r="AI1434" s="85">
        <f t="shared" si="314"/>
        <v>1</v>
      </c>
      <c r="AJ1434" s="85">
        <f>IF(I1434&gt;Variables!$G$7,0,1)</f>
        <v>1</v>
      </c>
      <c r="AK1434" s="85">
        <f>IF(F1434&gt;Variables!$G$8,0,1)</f>
        <v>1</v>
      </c>
      <c r="AL1434" s="85">
        <f>IF(G1434&gt;Variables!$G$9,0,1)</f>
        <v>1</v>
      </c>
      <c r="AM1434" s="85">
        <f>IF(AND(K1434&gt;Variables!$G$10,K1434&lt;Variables!$G$11),0,1)</f>
        <v>1</v>
      </c>
      <c r="AN1434" s="103">
        <f>IF(H1434&lt;Variables!$G$13,1,0)</f>
        <v>1</v>
      </c>
      <c r="AO1434" s="101">
        <f>IF(R1434&lt;Variables!$G$12,0,1)</f>
        <v>0</v>
      </c>
      <c r="AP1434" s="86">
        <f t="shared" si="312"/>
        <v>0</v>
      </c>
      <c r="AR1434">
        <v>1</v>
      </c>
      <c r="AS1434">
        <v>0</v>
      </c>
      <c r="AT1434">
        <v>0</v>
      </c>
      <c r="AU1434">
        <v>0</v>
      </c>
      <c r="BA1434">
        <v>0.61</v>
      </c>
    </row>
    <row r="1435" spans="3:53" ht="12.75" x14ac:dyDescent="0.2">
      <c r="C1435" t="s">
        <v>626</v>
      </c>
      <c r="D1435" t="s">
        <v>486</v>
      </c>
      <c r="E1435">
        <v>139.84</v>
      </c>
      <c r="F1435">
        <v>6.4</v>
      </c>
      <c r="G1435">
        <v>3.75</v>
      </c>
      <c r="H1435">
        <v>12710</v>
      </c>
      <c r="I1435">
        <v>-21.939</v>
      </c>
      <c r="J1435" t="s">
        <v>76</v>
      </c>
      <c r="K1435">
        <v>34.770000000000003</v>
      </c>
      <c r="L1435">
        <v>140.759255</v>
      </c>
      <c r="M1435">
        <v>-0.64703027875502372</v>
      </c>
      <c r="N1435">
        <v>141.66288775510199</v>
      </c>
      <c r="O1435">
        <v>-1.2807784620617411</v>
      </c>
      <c r="P1435">
        <v>368090</v>
      </c>
      <c r="Q1435">
        <v>631509</v>
      </c>
      <c r="R1435">
        <v>0.57999999999999996</v>
      </c>
      <c r="S1435">
        <v>19.117999999999999</v>
      </c>
      <c r="T1435">
        <v>6.9209999999999994</v>
      </c>
      <c r="U1435">
        <v>12.420869565217391</v>
      </c>
      <c r="V1435">
        <f t="shared" si="313"/>
        <v>2.1975808521796028</v>
      </c>
      <c r="AC1435">
        <v>140.27000000000001</v>
      </c>
      <c r="AD1435">
        <v>136.9</v>
      </c>
      <c r="AH1435" s="85">
        <f>IF(AND(M1435&lt;Variables!$G$6,M1435&gt;Variables!$G$5),0,1)</f>
        <v>1</v>
      </c>
      <c r="AI1435" s="85">
        <f t="shared" si="314"/>
        <v>1</v>
      </c>
      <c r="AJ1435" s="85">
        <f>IF(I1435&gt;Variables!$G$7,0,1)</f>
        <v>1</v>
      </c>
      <c r="AK1435" s="85">
        <f>IF(F1435&gt;Variables!$G$8,0,1)</f>
        <v>1</v>
      </c>
      <c r="AL1435" s="85">
        <f>IF(G1435&gt;Variables!$G$9,0,1)</f>
        <v>1</v>
      </c>
      <c r="AM1435" s="85">
        <f>IF(AND(K1435&gt;Variables!$G$10,K1435&lt;Variables!$G$11),0,1)</f>
        <v>1</v>
      </c>
      <c r="AN1435" s="103">
        <f>IF(H1435&lt;Variables!$G$13,1,0)</f>
        <v>0</v>
      </c>
      <c r="AO1435" s="101">
        <f>IF(R1435&lt;Variables!$G$12,0,1)</f>
        <v>0</v>
      </c>
      <c r="AP1435" s="86">
        <f t="shared" si="312"/>
        <v>0</v>
      </c>
      <c r="AR1435">
        <v>0</v>
      </c>
      <c r="AS1435">
        <v>0</v>
      </c>
      <c r="AT1435">
        <v>0</v>
      </c>
      <c r="AU1435">
        <v>1</v>
      </c>
      <c r="BA1435">
        <v>-0.7</v>
      </c>
    </row>
    <row r="1436" spans="3:53" ht="12.75" x14ac:dyDescent="0.2">
      <c r="C1436" t="s">
        <v>626</v>
      </c>
      <c r="D1436" t="s">
        <v>429</v>
      </c>
      <c r="E1436">
        <v>15.7</v>
      </c>
      <c r="F1436">
        <v>6.17</v>
      </c>
      <c r="G1436">
        <v>4.5199999999999996</v>
      </c>
      <c r="H1436">
        <v>2640</v>
      </c>
      <c r="I1436">
        <v>16.942</v>
      </c>
      <c r="J1436" t="s">
        <v>76</v>
      </c>
      <c r="K1436">
        <v>48.81</v>
      </c>
      <c r="L1436">
        <v>15.79156</v>
      </c>
      <c r="M1436">
        <v>-0.45315345665659279</v>
      </c>
      <c r="N1436">
        <v>15.704879999999999</v>
      </c>
      <c r="O1436">
        <v>9.6275807265022939E-2</v>
      </c>
      <c r="P1436">
        <v>2649000</v>
      </c>
      <c r="Q1436">
        <v>5101000</v>
      </c>
      <c r="R1436">
        <v>0.52</v>
      </c>
      <c r="S1436">
        <v>19.117999999999999</v>
      </c>
      <c r="T1436">
        <v>6.9209999999999994</v>
      </c>
      <c r="U1436">
        <v>12.420869565217391</v>
      </c>
      <c r="V1436">
        <f t="shared" si="313"/>
        <v>2.3648962283255104</v>
      </c>
      <c r="AC1436">
        <v>16.29</v>
      </c>
      <c r="AD1436">
        <v>15.35</v>
      </c>
      <c r="AH1436" s="85">
        <f>IF(AND(M1436&lt;Variables!$G$6,M1436&gt;Variables!$G$5),0,1)</f>
        <v>1</v>
      </c>
      <c r="AI1436" s="85">
        <f t="shared" si="314"/>
        <v>0</v>
      </c>
      <c r="AJ1436" s="85">
        <f>IF(I1436&gt;Variables!$G$7,0,1)</f>
        <v>0</v>
      </c>
      <c r="AK1436" s="85">
        <f>IF(F1436&gt;Variables!$G$8,0,1)</f>
        <v>1</v>
      </c>
      <c r="AL1436" s="85">
        <f>IF(G1436&gt;Variables!$G$9,0,1)</f>
        <v>1</v>
      </c>
      <c r="AM1436" s="85">
        <f>IF(AND(K1436&gt;Variables!$G$10,K1436&lt;Variables!$G$11),0,1)</f>
        <v>1</v>
      </c>
      <c r="AN1436" s="103">
        <f>IF(H1436&lt;Variables!$G$13,1,0)</f>
        <v>0</v>
      </c>
      <c r="AO1436" s="101">
        <f>IF(R1436&lt;Variables!$G$12,0,1)</f>
        <v>0</v>
      </c>
      <c r="AP1436" s="86">
        <f t="shared" si="312"/>
        <v>0</v>
      </c>
      <c r="AR1436">
        <v>0</v>
      </c>
      <c r="AS1436">
        <v>0</v>
      </c>
      <c r="AT1436">
        <v>1</v>
      </c>
      <c r="AU1436">
        <v>0</v>
      </c>
      <c r="BA1436">
        <v>-1.67</v>
      </c>
    </row>
    <row r="1437" spans="3:53" ht="12.75" x14ac:dyDescent="0.2">
      <c r="C1437" t="s">
        <v>626</v>
      </c>
      <c r="D1437" t="s">
        <v>490</v>
      </c>
      <c r="E1437">
        <v>27.85</v>
      </c>
      <c r="F1437">
        <v>7.11</v>
      </c>
      <c r="G1437">
        <v>6.95</v>
      </c>
      <c r="H1437">
        <v>3040</v>
      </c>
      <c r="I1437">
        <v>-26.783999999999999</v>
      </c>
      <c r="J1437" t="s">
        <v>78</v>
      </c>
      <c r="K1437">
        <v>71.040000000000006</v>
      </c>
      <c r="L1437">
        <v>27.578571428571429</v>
      </c>
      <c r="M1437">
        <v>0.98420098420098723</v>
      </c>
      <c r="N1437">
        <v>27.363241176470591</v>
      </c>
      <c r="O1437">
        <v>1.778878534126175</v>
      </c>
      <c r="P1437">
        <v>31378</v>
      </c>
      <c r="Q1437">
        <v>60414</v>
      </c>
      <c r="R1437">
        <v>0.52</v>
      </c>
      <c r="S1437">
        <v>19.117999999999999</v>
      </c>
      <c r="T1437">
        <v>6.9209999999999994</v>
      </c>
      <c r="U1437">
        <v>12.420869565217391</v>
      </c>
      <c r="V1437">
        <f t="shared" si="313"/>
        <v>2.4995816582232577</v>
      </c>
      <c r="AC1437">
        <v>28.43</v>
      </c>
      <c r="AD1437">
        <v>27.5</v>
      </c>
      <c r="AH1437" s="85">
        <f>IF(AND(M1437&lt;Variables!$G$6,M1437&gt;Variables!$G$5),0,1)</f>
        <v>1</v>
      </c>
      <c r="AI1437" s="85">
        <f t="shared" si="314"/>
        <v>0</v>
      </c>
      <c r="AJ1437" s="85">
        <f>IF(I1437&gt;Variables!$G$7,0,1)</f>
        <v>1</v>
      </c>
      <c r="AK1437" s="85">
        <f>IF(F1437&gt;Variables!$G$8,0,1)</f>
        <v>1</v>
      </c>
      <c r="AL1437" s="85">
        <f>IF(G1437&gt;Variables!$G$9,0,1)</f>
        <v>1</v>
      </c>
      <c r="AM1437" s="85">
        <f>IF(AND(K1437&gt;Variables!$G$10,K1437&lt;Variables!$G$11),0,1)</f>
        <v>0</v>
      </c>
      <c r="AN1437" s="103">
        <f>IF(H1437&lt;Variables!$G$13,1,0)</f>
        <v>0</v>
      </c>
      <c r="AO1437" s="101">
        <f>IF(R1437&lt;Variables!$G$12,0,1)</f>
        <v>0</v>
      </c>
      <c r="AP1437" s="86">
        <f t="shared" si="312"/>
        <v>1</v>
      </c>
      <c r="AR1437">
        <v>1</v>
      </c>
      <c r="AS1437">
        <v>0</v>
      </c>
      <c r="AT1437">
        <v>0</v>
      </c>
      <c r="AU1437">
        <v>0</v>
      </c>
      <c r="BA1437">
        <v>2</v>
      </c>
    </row>
    <row r="1438" spans="3:53" ht="12.75" x14ac:dyDescent="0.2">
      <c r="C1438" t="s">
        <v>628</v>
      </c>
      <c r="D1438" t="s">
        <v>490</v>
      </c>
      <c r="E1438">
        <v>27.76</v>
      </c>
      <c r="F1438">
        <v>7.96</v>
      </c>
      <c r="G1438">
        <v>7.26</v>
      </c>
      <c r="H1438">
        <v>3040</v>
      </c>
      <c r="I1438">
        <v>-26.704000000000001</v>
      </c>
      <c r="J1438" t="s">
        <v>78</v>
      </c>
      <c r="K1438">
        <v>72.23</v>
      </c>
      <c r="L1438">
        <v>27.687142857142859</v>
      </c>
      <c r="M1438">
        <v>0.8771477219957724</v>
      </c>
      <c r="N1438">
        <v>27.462193750000001</v>
      </c>
      <c r="O1438">
        <v>1.703455500527894</v>
      </c>
      <c r="P1438">
        <v>36972</v>
      </c>
      <c r="Q1438">
        <v>60414</v>
      </c>
      <c r="R1438">
        <v>0.61</v>
      </c>
      <c r="S1438">
        <v>20.524999999999999</v>
      </c>
      <c r="T1438">
        <v>7.3450000000000006</v>
      </c>
      <c r="U1438">
        <v>13.56608695652173</v>
      </c>
      <c r="V1438">
        <f t="shared" si="313"/>
        <v>2.5181838649605282</v>
      </c>
      <c r="AC1438">
        <v>28.43</v>
      </c>
      <c r="AD1438">
        <v>27.65</v>
      </c>
      <c r="AH1438" s="85">
        <f>IF(AND(M1438&lt;Variables!$G$6,M1438&gt;Variables!$G$5),0,1)</f>
        <v>1</v>
      </c>
      <c r="AI1438" s="85">
        <f t="shared" si="314"/>
        <v>0</v>
      </c>
      <c r="AJ1438" s="85">
        <f>IF(I1438&gt;Variables!$G$7,0,1)</f>
        <v>1</v>
      </c>
      <c r="AK1438" s="85">
        <f>IF(F1438&gt;Variables!$G$8,0,1)</f>
        <v>1</v>
      </c>
      <c r="AL1438" s="85">
        <f>IF(G1438&gt;Variables!$G$9,0,1)</f>
        <v>1</v>
      </c>
      <c r="AM1438" s="85">
        <f>IF(AND(K1438&gt;Variables!$G$10,K1438&lt;Variables!$G$11),0,1)</f>
        <v>0</v>
      </c>
      <c r="AN1438" s="103">
        <f>IF(H1438&lt;Variables!$G$13,1,0)</f>
        <v>0</v>
      </c>
      <c r="AO1438" s="101">
        <f>IF(R1438&lt;Variables!$G$12,0,1)</f>
        <v>0</v>
      </c>
      <c r="AP1438" s="86">
        <f t="shared" si="312"/>
        <v>1</v>
      </c>
      <c r="AR1438">
        <v>1</v>
      </c>
      <c r="AS1438">
        <v>0</v>
      </c>
      <c r="AT1438">
        <v>0</v>
      </c>
      <c r="AU1438">
        <v>0</v>
      </c>
      <c r="BA1438">
        <v>2</v>
      </c>
    </row>
    <row r="1439" spans="3:53" ht="12.75" x14ac:dyDescent="0.2">
      <c r="C1439" t="s">
        <v>628</v>
      </c>
      <c r="D1439" t="s">
        <v>609</v>
      </c>
      <c r="E1439">
        <v>96.2</v>
      </c>
      <c r="F1439">
        <v>8.84</v>
      </c>
      <c r="G1439">
        <v>7.71</v>
      </c>
      <c r="H1439">
        <v>6390</v>
      </c>
      <c r="I1439">
        <v>-79.430000000000007</v>
      </c>
      <c r="J1439" t="s">
        <v>78</v>
      </c>
      <c r="K1439">
        <v>51.52</v>
      </c>
      <c r="L1439">
        <v>96.370024999999998</v>
      </c>
      <c r="M1439">
        <v>-0.24387769952326269</v>
      </c>
      <c r="N1439">
        <v>95.643386000000007</v>
      </c>
      <c r="O1439">
        <v>0.51400731463020188</v>
      </c>
      <c r="P1439">
        <v>510456</v>
      </c>
      <c r="Q1439">
        <v>913295</v>
      </c>
      <c r="R1439">
        <v>0.56000000000000005</v>
      </c>
      <c r="S1439">
        <v>20.524999999999999</v>
      </c>
      <c r="T1439">
        <v>7.3450000000000006</v>
      </c>
      <c r="U1439">
        <v>13.56608695652173</v>
      </c>
      <c r="V1439">
        <f t="shared" si="313"/>
        <v>2.3901585847578639</v>
      </c>
      <c r="AC1439">
        <v>96.999899999999997</v>
      </c>
      <c r="AD1439">
        <v>90.45</v>
      </c>
      <c r="AH1439" s="85">
        <f>IF(AND(M1439&lt;Variables!$G$6,M1439&gt;Variables!$G$5),0,1)</f>
        <v>1</v>
      </c>
      <c r="AI1439" s="85">
        <f t="shared" si="314"/>
        <v>0</v>
      </c>
      <c r="AJ1439" s="85">
        <f>IF(I1439&gt;Variables!$G$7,0,1)</f>
        <v>1</v>
      </c>
      <c r="AK1439" s="85">
        <f>IF(F1439&gt;Variables!$G$8,0,1)</f>
        <v>1</v>
      </c>
      <c r="AL1439" s="85">
        <f>IF(G1439&gt;Variables!$G$9,0,1)</f>
        <v>1</v>
      </c>
      <c r="AM1439" s="85">
        <f>IF(AND(K1439&gt;Variables!$G$10,K1439&lt;Variables!$G$11),0,1)</f>
        <v>0</v>
      </c>
      <c r="AN1439" s="103">
        <f>IF(H1439&lt;Variables!$G$13,1,0)</f>
        <v>0</v>
      </c>
      <c r="AO1439" s="101">
        <f>IF(R1439&lt;Variables!$G$12,0,1)</f>
        <v>0</v>
      </c>
      <c r="AP1439" s="86">
        <f t="shared" si="312"/>
        <v>1</v>
      </c>
      <c r="AR1439">
        <v>0</v>
      </c>
      <c r="AS1439">
        <v>1</v>
      </c>
      <c r="AT1439">
        <v>0</v>
      </c>
      <c r="AU1439">
        <v>0</v>
      </c>
      <c r="BA1439">
        <v>0.21</v>
      </c>
    </row>
    <row r="1440" spans="3:53" ht="12.75" x14ac:dyDescent="0.2">
      <c r="C1440" t="s">
        <v>628</v>
      </c>
      <c r="D1440" t="s">
        <v>604</v>
      </c>
      <c r="E1440">
        <v>88.66</v>
      </c>
      <c r="F1440">
        <v>10.45</v>
      </c>
      <c r="G1440">
        <v>-0.05</v>
      </c>
      <c r="H1440">
        <v>5400</v>
      </c>
      <c r="I1440">
        <v>-4.0030000000000001</v>
      </c>
      <c r="J1440" t="s">
        <v>78</v>
      </c>
      <c r="K1440">
        <v>61.04</v>
      </c>
      <c r="L1440">
        <v>87.915475000000001</v>
      </c>
      <c r="M1440">
        <v>0.90373736819370309</v>
      </c>
      <c r="N1440">
        <v>88.372299999999996</v>
      </c>
      <c r="O1440">
        <v>0.38213331552986413</v>
      </c>
      <c r="P1440">
        <v>1215000</v>
      </c>
      <c r="Q1440">
        <v>970773</v>
      </c>
      <c r="R1440">
        <v>1.25</v>
      </c>
      <c r="S1440">
        <v>20.524999999999999</v>
      </c>
      <c r="T1440">
        <v>7.3450000000000006</v>
      </c>
      <c r="U1440">
        <v>13.56608695652173</v>
      </c>
      <c r="V1440">
        <f t="shared" si="313"/>
        <v>2.4290628999734123</v>
      </c>
      <c r="AC1440">
        <v>90</v>
      </c>
      <c r="AD1440">
        <v>85.37</v>
      </c>
      <c r="AH1440" s="85">
        <f>IF(AND(M1440&lt;Variables!$G$6,M1440&gt;Variables!$G$5),0,1)</f>
        <v>1</v>
      </c>
      <c r="AI1440" s="85">
        <f t="shared" si="314"/>
        <v>1</v>
      </c>
      <c r="AJ1440" s="85">
        <f>IF(I1440&gt;Variables!$G$7,0,1)</f>
        <v>1</v>
      </c>
      <c r="AK1440" s="85">
        <f>IF(F1440&gt;Variables!$G$8,0,1)</f>
        <v>0</v>
      </c>
      <c r="AL1440" s="85">
        <f>IF(G1440&gt;Variables!$G$9,0,1)</f>
        <v>1</v>
      </c>
      <c r="AM1440" s="85">
        <f>IF(AND(K1440&gt;Variables!$G$10,K1440&lt;Variables!$G$11),0,1)</f>
        <v>0</v>
      </c>
      <c r="AN1440" s="103">
        <f>IF(H1440&lt;Variables!$G$13,1,0)</f>
        <v>0</v>
      </c>
      <c r="AO1440" s="101">
        <f>IF(R1440&lt;Variables!$G$12,0,1)</f>
        <v>0</v>
      </c>
      <c r="AP1440" s="86">
        <f t="shared" si="312"/>
        <v>1</v>
      </c>
      <c r="AR1440">
        <v>1</v>
      </c>
      <c r="AS1440">
        <v>0</v>
      </c>
      <c r="AT1440">
        <v>0</v>
      </c>
      <c r="AU1440">
        <v>0</v>
      </c>
      <c r="BA1440">
        <v>0.69</v>
      </c>
    </row>
    <row r="1441" spans="3:53" ht="12.75" x14ac:dyDescent="0.2">
      <c r="C1441" t="s">
        <v>628</v>
      </c>
      <c r="D1441" t="s">
        <v>605</v>
      </c>
      <c r="E1441">
        <v>292.75</v>
      </c>
      <c r="F1441">
        <v>10.84</v>
      </c>
      <c r="G1441">
        <v>1.35</v>
      </c>
      <c r="H1441">
        <v>41000</v>
      </c>
      <c r="I1441">
        <v>4.4999999999999998E-2</v>
      </c>
      <c r="J1441" t="s">
        <v>78</v>
      </c>
      <c r="K1441">
        <v>48.74</v>
      </c>
      <c r="L1441">
        <v>292.66980999999998</v>
      </c>
      <c r="M1441">
        <v>-7.8521935692664413E-2</v>
      </c>
      <c r="N1441">
        <v>293.50277599999998</v>
      </c>
      <c r="O1441">
        <v>-0.36210083409910993</v>
      </c>
      <c r="P1441">
        <v>923766</v>
      </c>
      <c r="Q1441">
        <v>905753</v>
      </c>
      <c r="R1441">
        <v>1.02</v>
      </c>
      <c r="S1441">
        <v>20.524999999999999</v>
      </c>
      <c r="T1441">
        <v>7.3450000000000006</v>
      </c>
      <c r="U1441">
        <v>13.56608695652173</v>
      </c>
      <c r="V1441">
        <f t="shared" si="313"/>
        <v>2.3557022384266557</v>
      </c>
      <c r="AC1441">
        <v>296.84530000000001</v>
      </c>
      <c r="AD1441">
        <v>289.24</v>
      </c>
      <c r="AH1441" s="85">
        <f>IF(AND(M1441&lt;Variables!$G$6,M1441&gt;Variables!$G$5),0,1)</f>
        <v>1</v>
      </c>
      <c r="AI1441" s="85">
        <f t="shared" si="314"/>
        <v>1</v>
      </c>
      <c r="AJ1441" s="85">
        <f>IF(I1441&gt;Variables!$G$7,0,1)</f>
        <v>0</v>
      </c>
      <c r="AK1441" s="85">
        <f>IF(F1441&gt;Variables!$G$8,0,1)</f>
        <v>0</v>
      </c>
      <c r="AL1441" s="85">
        <f>IF(G1441&gt;Variables!$G$9,0,1)</f>
        <v>1</v>
      </c>
      <c r="AM1441" s="85">
        <f>IF(AND(K1441&gt;Variables!$G$10,K1441&lt;Variables!$G$11),0,1)</f>
        <v>1</v>
      </c>
      <c r="AN1441" s="103">
        <f>IF(H1441&lt;Variables!$G$13,1,0)</f>
        <v>0</v>
      </c>
      <c r="AO1441" s="101">
        <f>IF(R1441&lt;Variables!$G$12,0,1)</f>
        <v>0</v>
      </c>
      <c r="AP1441" s="86">
        <f t="shared" si="312"/>
        <v>1</v>
      </c>
      <c r="AR1441">
        <v>0</v>
      </c>
      <c r="AS1441">
        <v>0</v>
      </c>
      <c r="AT1441">
        <v>0</v>
      </c>
      <c r="AU1441">
        <v>1</v>
      </c>
      <c r="BA1441">
        <v>0.38</v>
      </c>
    </row>
    <row r="1442" spans="3:53" ht="12.75" x14ac:dyDescent="0.2">
      <c r="C1442" t="s">
        <v>628</v>
      </c>
      <c r="D1442" t="s">
        <v>621</v>
      </c>
      <c r="E1442">
        <v>3.39</v>
      </c>
      <c r="F1442">
        <v>27.07</v>
      </c>
      <c r="G1442">
        <v>17.190000000000001</v>
      </c>
      <c r="H1442">
        <v>195.43</v>
      </c>
      <c r="I1442">
        <v>-74.39</v>
      </c>
      <c r="J1442" t="s">
        <v>78</v>
      </c>
      <c r="K1442">
        <v>57.07</v>
      </c>
      <c r="L1442">
        <v>3.2789599999999992</v>
      </c>
      <c r="M1442">
        <v>1.861565862346618</v>
      </c>
      <c r="N1442">
        <v>3.2024940000000002</v>
      </c>
      <c r="O1442">
        <v>4.2937160850262366</v>
      </c>
      <c r="P1442">
        <v>3700000</v>
      </c>
      <c r="Q1442">
        <v>753080</v>
      </c>
      <c r="R1442">
        <v>4.91</v>
      </c>
      <c r="S1442">
        <v>20.524999999999999</v>
      </c>
      <c r="T1442">
        <v>7.3450000000000006</v>
      </c>
      <c r="U1442">
        <v>13.56608695652173</v>
      </c>
      <c r="V1442">
        <f t="shared" si="313"/>
        <v>2.3538347379510562</v>
      </c>
      <c r="AC1442">
        <v>4.07</v>
      </c>
      <c r="AD1442">
        <v>3.26</v>
      </c>
      <c r="AH1442" s="85">
        <f>IF(AND(M1442&lt;Variables!$G$6,M1442&gt;Variables!$G$5),0,1)</f>
        <v>1</v>
      </c>
      <c r="AI1442" s="85">
        <f t="shared" si="314"/>
        <v>0</v>
      </c>
      <c r="AJ1442" s="85">
        <f>IF(I1442&gt;Variables!$G$7,0,1)</f>
        <v>1</v>
      </c>
      <c r="AK1442" s="85">
        <f>IF(F1442&gt;Variables!$G$8,0,1)</f>
        <v>0</v>
      </c>
      <c r="AL1442" s="85">
        <f>IF(G1442&gt;Variables!$G$9,0,1)</f>
        <v>0</v>
      </c>
      <c r="AM1442" s="85">
        <f>IF(AND(K1442&gt;Variables!$G$10,K1442&lt;Variables!$G$11),0,1)</f>
        <v>0</v>
      </c>
      <c r="AN1442" s="103">
        <f>IF(H1442&lt;Variables!$G$13,1,0)</f>
        <v>1</v>
      </c>
      <c r="AO1442" s="101">
        <f>IF(R1442&lt;Variables!$G$12,0,1)</f>
        <v>1</v>
      </c>
      <c r="AP1442" s="86">
        <f t="shared" si="312"/>
        <v>1</v>
      </c>
      <c r="AR1442">
        <v>0</v>
      </c>
      <c r="AS1442">
        <v>0</v>
      </c>
      <c r="AT1442">
        <v>1</v>
      </c>
      <c r="AU1442">
        <v>0</v>
      </c>
      <c r="BA1442">
        <v>-2.25</v>
      </c>
    </row>
    <row r="1443" spans="3:53" ht="12.75" x14ac:dyDescent="0.2">
      <c r="C1443" t="s">
        <v>628</v>
      </c>
      <c r="D1443" t="s">
        <v>603</v>
      </c>
      <c r="E1443">
        <v>11.12</v>
      </c>
      <c r="F1443">
        <v>12.09</v>
      </c>
      <c r="G1443">
        <v>7.51</v>
      </c>
      <c r="H1443">
        <v>5810</v>
      </c>
      <c r="I1443">
        <v>-26.143999999999998</v>
      </c>
      <c r="J1443" t="s">
        <v>78</v>
      </c>
      <c r="K1443">
        <v>42.57</v>
      </c>
      <c r="L1443">
        <v>11.1995</v>
      </c>
      <c r="M1443">
        <v>-1.03308183401045</v>
      </c>
      <c r="N1443">
        <v>11.376258</v>
      </c>
      <c r="O1443">
        <v>-2.5707750298911991</v>
      </c>
      <c r="P1443">
        <v>53017000</v>
      </c>
      <c r="Q1443">
        <v>12699000</v>
      </c>
      <c r="R1443">
        <v>4.17</v>
      </c>
      <c r="S1443">
        <v>20.524999999999999</v>
      </c>
      <c r="T1443">
        <v>7.3450000000000006</v>
      </c>
      <c r="U1443">
        <v>13.56608695652173</v>
      </c>
      <c r="V1443">
        <f t="shared" si="313"/>
        <v>2.2947176229831689</v>
      </c>
      <c r="AC1443">
        <v>11.49</v>
      </c>
      <c r="AD1443">
        <v>9.9350000000000005</v>
      </c>
      <c r="AH1443" s="85">
        <f>IF(AND(M1443&lt;Variables!$G$6,M1443&gt;Variables!$G$5),0,1)</f>
        <v>1</v>
      </c>
      <c r="AI1443" s="85">
        <f t="shared" si="314"/>
        <v>1</v>
      </c>
      <c r="AJ1443" s="85">
        <f>IF(I1443&gt;Variables!$G$7,0,1)</f>
        <v>1</v>
      </c>
      <c r="AK1443" s="85">
        <f>IF(F1443&gt;Variables!$G$8,0,1)</f>
        <v>0</v>
      </c>
      <c r="AL1443" s="85">
        <f>IF(G1443&gt;Variables!$G$9,0,1)</f>
        <v>1</v>
      </c>
      <c r="AM1443" s="85">
        <f>IF(AND(K1443&gt;Variables!$G$10,K1443&lt;Variables!$G$11),0,1)</f>
        <v>1</v>
      </c>
      <c r="AN1443" s="103">
        <f>IF(H1443&lt;Variables!$G$13,1,0)</f>
        <v>0</v>
      </c>
      <c r="AO1443" s="101">
        <f>IF(R1443&lt;Variables!$G$12,0,1)</f>
        <v>1</v>
      </c>
      <c r="AP1443" s="86">
        <f t="shared" si="312"/>
        <v>1</v>
      </c>
      <c r="AR1443">
        <v>1</v>
      </c>
      <c r="AS1443">
        <v>0</v>
      </c>
      <c r="AT1443">
        <v>0</v>
      </c>
      <c r="AU1443">
        <v>0</v>
      </c>
      <c r="BA1443">
        <v>2</v>
      </c>
    </row>
    <row r="1444" spans="3:53" ht="12.75" x14ac:dyDescent="0.2">
      <c r="C1444" t="s">
        <v>628</v>
      </c>
      <c r="D1444" t="s">
        <v>322</v>
      </c>
      <c r="E1444">
        <v>36.22</v>
      </c>
      <c r="F1444">
        <v>12.66</v>
      </c>
      <c r="G1444">
        <v>10.64</v>
      </c>
      <c r="H1444">
        <v>6860</v>
      </c>
      <c r="I1444">
        <v>920.55200000000002</v>
      </c>
      <c r="J1444" t="s">
        <v>78</v>
      </c>
      <c r="K1444">
        <v>65.44</v>
      </c>
      <c r="L1444">
        <v>35.673580000000001</v>
      </c>
      <c r="M1444">
        <v>1.352597636682388</v>
      </c>
      <c r="N1444">
        <v>35.327036</v>
      </c>
      <c r="O1444">
        <v>2.3468258135214128</v>
      </c>
      <c r="P1444">
        <v>308790</v>
      </c>
      <c r="Q1444">
        <v>755579</v>
      </c>
      <c r="R1444">
        <v>0.41</v>
      </c>
      <c r="S1444">
        <v>20.524999999999999</v>
      </c>
      <c r="T1444">
        <v>7.3450000000000006</v>
      </c>
      <c r="U1444">
        <v>13.56608695652173</v>
      </c>
      <c r="V1444">
        <f t="shared" si="313"/>
        <v>2.4314775589562916</v>
      </c>
      <c r="AC1444">
        <v>38.307600000000001</v>
      </c>
      <c r="AD1444">
        <v>32.3401</v>
      </c>
      <c r="AH1444" s="85">
        <f>IF(AND(M1444&lt;Variables!$G$6,M1444&gt;Variables!$G$5),0,1)</f>
        <v>1</v>
      </c>
      <c r="AI1444" s="85">
        <f t="shared" si="314"/>
        <v>0</v>
      </c>
      <c r="AJ1444" s="85">
        <f>IF(I1444&gt;Variables!$G$7,0,1)</f>
        <v>0</v>
      </c>
      <c r="AK1444" s="85">
        <f>IF(F1444&gt;Variables!$G$8,0,1)</f>
        <v>0</v>
      </c>
      <c r="AL1444" s="85">
        <f>IF(G1444&gt;Variables!$G$9,0,1)</f>
        <v>1</v>
      </c>
      <c r="AM1444" s="85">
        <f>IF(AND(K1444&gt;Variables!$G$10,K1444&lt;Variables!$G$11),0,1)</f>
        <v>0</v>
      </c>
      <c r="AN1444" s="103">
        <f>IF(H1444&lt;Variables!$G$13,1,0)</f>
        <v>0</v>
      </c>
      <c r="AO1444" s="101">
        <f>IF(R1444&lt;Variables!$G$12,0,1)</f>
        <v>0</v>
      </c>
      <c r="AP1444" s="86">
        <f t="shared" si="312"/>
        <v>1</v>
      </c>
      <c r="AR1444">
        <v>1</v>
      </c>
      <c r="AS1444">
        <v>0</v>
      </c>
      <c r="AT1444">
        <v>0</v>
      </c>
      <c r="AU1444">
        <v>0</v>
      </c>
      <c r="BA1444">
        <v>1.36</v>
      </c>
    </row>
    <row r="1445" spans="3:53" ht="12.75" x14ac:dyDescent="0.2">
      <c r="C1445" t="s">
        <v>628</v>
      </c>
      <c r="D1445" t="s">
        <v>610</v>
      </c>
      <c r="E1445">
        <v>25.31</v>
      </c>
      <c r="F1445">
        <v>12.84</v>
      </c>
      <c r="G1445">
        <v>-2.65</v>
      </c>
      <c r="H1445">
        <v>196.48</v>
      </c>
      <c r="I1445">
        <v>-5.452</v>
      </c>
      <c r="J1445" t="s">
        <v>78</v>
      </c>
      <c r="K1445">
        <v>44.09</v>
      </c>
      <c r="L1445">
        <v>25.848524999999999</v>
      </c>
      <c r="M1445">
        <v>-1.0968710980607239</v>
      </c>
      <c r="N1445">
        <v>26.889104</v>
      </c>
      <c r="O1445">
        <v>-4.9243143244936496</v>
      </c>
      <c r="P1445">
        <v>5120000</v>
      </c>
      <c r="Q1445">
        <v>1650000</v>
      </c>
      <c r="R1445">
        <v>3.1</v>
      </c>
      <c r="S1445">
        <v>20.524999999999999</v>
      </c>
      <c r="T1445">
        <v>7.3450000000000006</v>
      </c>
      <c r="U1445">
        <v>13.56608695652173</v>
      </c>
      <c r="V1445">
        <f t="shared" si="313"/>
        <v>2.3155695648981904</v>
      </c>
      <c r="AC1445">
        <v>26.4499</v>
      </c>
      <c r="AD1445">
        <v>22.3</v>
      </c>
      <c r="AH1445" s="85">
        <f>IF(AND(M1445&lt;Variables!$G$6,M1445&gt;Variables!$G$5),0,1)</f>
        <v>1</v>
      </c>
      <c r="AI1445" s="85">
        <f t="shared" si="314"/>
        <v>1</v>
      </c>
      <c r="AJ1445" s="85">
        <f>IF(I1445&gt;Variables!$G$7,0,1)</f>
        <v>1</v>
      </c>
      <c r="AK1445" s="85">
        <f>IF(F1445&gt;Variables!$G$8,0,1)</f>
        <v>0</v>
      </c>
      <c r="AL1445" s="85">
        <f>IF(G1445&gt;Variables!$G$9,0,1)</f>
        <v>1</v>
      </c>
      <c r="AM1445" s="85">
        <f>IF(AND(K1445&gt;Variables!$G$10,K1445&lt;Variables!$G$11),0,1)</f>
        <v>1</v>
      </c>
      <c r="AN1445" s="103">
        <f>IF(H1445&lt;Variables!$G$13,1,0)</f>
        <v>1</v>
      </c>
      <c r="AO1445" s="101">
        <f>IF(R1445&lt;Variables!$G$12,0,1)</f>
        <v>1</v>
      </c>
      <c r="AP1445" s="86">
        <f t="shared" si="312"/>
        <v>1</v>
      </c>
      <c r="AR1445">
        <v>1</v>
      </c>
      <c r="AS1445">
        <v>0</v>
      </c>
      <c r="AT1445">
        <v>0</v>
      </c>
      <c r="AU1445">
        <v>0</v>
      </c>
      <c r="BA1445">
        <v>2</v>
      </c>
    </row>
    <row r="1446" spans="3:53" ht="12.75" x14ac:dyDescent="0.2">
      <c r="C1446" t="s">
        <v>628</v>
      </c>
      <c r="D1446" t="s">
        <v>607</v>
      </c>
      <c r="E1446">
        <v>12.49</v>
      </c>
      <c r="F1446">
        <v>7.81</v>
      </c>
      <c r="G1446">
        <v>1.92</v>
      </c>
      <c r="H1446">
        <v>1920</v>
      </c>
      <c r="I1446">
        <v>-23.977</v>
      </c>
      <c r="J1446" t="s">
        <v>78</v>
      </c>
      <c r="K1446">
        <v>43.82</v>
      </c>
      <c r="L1446">
        <v>12.513885</v>
      </c>
      <c r="M1446">
        <v>-0.23082360114385511</v>
      </c>
      <c r="N1446">
        <v>12.568554000000001</v>
      </c>
      <c r="O1446">
        <v>-0.66478610029442908</v>
      </c>
      <c r="P1446">
        <v>2189000</v>
      </c>
      <c r="Q1446">
        <v>1014000</v>
      </c>
      <c r="R1446">
        <v>2.16</v>
      </c>
      <c r="S1446">
        <v>20.524999999999999</v>
      </c>
      <c r="T1446">
        <v>7.3450000000000006</v>
      </c>
      <c r="U1446">
        <v>13.56608695652173</v>
      </c>
      <c r="V1446">
        <f t="shared" si="313"/>
        <v>2.3048569109283013</v>
      </c>
      <c r="AC1446">
        <v>12.73</v>
      </c>
      <c r="AD1446">
        <v>12.41</v>
      </c>
      <c r="AH1446" s="85">
        <f>IF(AND(M1446&lt;Variables!$G$6,M1446&gt;Variables!$G$5),0,1)</f>
        <v>1</v>
      </c>
      <c r="AI1446" s="85">
        <f t="shared" si="314"/>
        <v>1</v>
      </c>
      <c r="AJ1446" s="85">
        <f>IF(I1446&gt;Variables!$G$7,0,1)</f>
        <v>1</v>
      </c>
      <c r="AK1446" s="85">
        <f>IF(F1446&gt;Variables!$G$8,0,1)</f>
        <v>1</v>
      </c>
      <c r="AL1446" s="85">
        <f>IF(G1446&gt;Variables!$G$9,0,1)</f>
        <v>1</v>
      </c>
      <c r="AM1446" s="85">
        <f>IF(AND(K1446&gt;Variables!$G$10,K1446&lt;Variables!$G$11),0,1)</f>
        <v>1</v>
      </c>
      <c r="AN1446" s="103">
        <f>IF(H1446&lt;Variables!$G$13,1,0)</f>
        <v>1</v>
      </c>
      <c r="AO1446" s="101">
        <f>IF(R1446&lt;Variables!$G$12,0,1)</f>
        <v>1</v>
      </c>
      <c r="AP1446" s="86">
        <f t="shared" si="312"/>
        <v>1</v>
      </c>
      <c r="AR1446">
        <v>0</v>
      </c>
      <c r="AS1446">
        <v>1</v>
      </c>
      <c r="AT1446">
        <v>0</v>
      </c>
      <c r="AU1446">
        <v>0</v>
      </c>
      <c r="BA1446">
        <v>0.46</v>
      </c>
    </row>
    <row r="1447" spans="3:53" ht="12.75" x14ac:dyDescent="0.2">
      <c r="C1447" t="s">
        <v>628</v>
      </c>
      <c r="D1447" t="s">
        <v>602</v>
      </c>
      <c r="E1447">
        <v>11</v>
      </c>
      <c r="F1447">
        <v>12.03</v>
      </c>
      <c r="G1447">
        <v>4.3</v>
      </c>
      <c r="H1447">
        <v>351.67</v>
      </c>
      <c r="I1447">
        <v>-72.563999999999993</v>
      </c>
      <c r="J1447" t="s">
        <v>78</v>
      </c>
      <c r="K1447">
        <v>45.19</v>
      </c>
      <c r="L1447">
        <v>10.967468421052629</v>
      </c>
      <c r="M1447">
        <v>6.8671991185415074E-2</v>
      </c>
      <c r="N1447">
        <v>11.402193617021281</v>
      </c>
      <c r="O1447">
        <v>-3.7465915013367388</v>
      </c>
      <c r="P1447">
        <v>266470</v>
      </c>
      <c r="Q1447">
        <v>26620</v>
      </c>
      <c r="R1447">
        <v>10.01</v>
      </c>
      <c r="S1447">
        <v>20.524999999999999</v>
      </c>
      <c r="T1447">
        <v>7.3450000000000006</v>
      </c>
      <c r="U1447">
        <v>13.56608695652173</v>
      </c>
      <c r="V1447">
        <f t="shared" si="313"/>
        <v>2.3163368700868934</v>
      </c>
      <c r="AC1447">
        <v>11.46</v>
      </c>
      <c r="AD1447">
        <v>10.6</v>
      </c>
      <c r="AH1447" s="85">
        <f>IF(AND(M1447&lt;Variables!$G$6,M1447&gt;Variables!$G$5),0,1)</f>
        <v>1</v>
      </c>
      <c r="AI1447" s="85">
        <f t="shared" si="314"/>
        <v>1</v>
      </c>
      <c r="AJ1447" s="85">
        <f>IF(I1447&gt;Variables!$G$7,0,1)</f>
        <v>1</v>
      </c>
      <c r="AK1447" s="85">
        <f>IF(F1447&gt;Variables!$G$8,0,1)</f>
        <v>0</v>
      </c>
      <c r="AL1447" s="85">
        <f>IF(G1447&gt;Variables!$G$9,0,1)</f>
        <v>1</v>
      </c>
      <c r="AM1447" s="85">
        <f>IF(AND(K1447&gt;Variables!$G$10,K1447&lt;Variables!$G$11),0,1)</f>
        <v>1</v>
      </c>
      <c r="AN1447" s="103">
        <f>IF(H1447&lt;Variables!$G$13,1,0)</f>
        <v>1</v>
      </c>
      <c r="AO1447" s="101">
        <f>IF(R1447&lt;Variables!$G$12,0,1)</f>
        <v>1</v>
      </c>
      <c r="AP1447" s="86">
        <f t="shared" si="312"/>
        <v>1</v>
      </c>
      <c r="AR1447">
        <v>0</v>
      </c>
      <c r="AS1447">
        <v>0</v>
      </c>
      <c r="AT1447">
        <v>1</v>
      </c>
      <c r="AU1447">
        <v>0</v>
      </c>
      <c r="BA1447">
        <v>-2.25</v>
      </c>
    </row>
    <row r="1448" spans="3:53" ht="12.75" x14ac:dyDescent="0.2">
      <c r="C1448" t="s">
        <v>628</v>
      </c>
      <c r="D1448" t="s">
        <v>606</v>
      </c>
      <c r="E1448">
        <v>51</v>
      </c>
      <c r="F1448">
        <v>7.77</v>
      </c>
      <c r="G1448">
        <v>0.93</v>
      </c>
      <c r="H1448">
        <v>2750</v>
      </c>
      <c r="I1448">
        <v>-23.571000000000002</v>
      </c>
      <c r="J1448" t="s">
        <v>78</v>
      </c>
      <c r="K1448">
        <v>44.93</v>
      </c>
      <c r="L1448">
        <v>51.071052631578937</v>
      </c>
      <c r="M1448">
        <v>-0.31535013139588758</v>
      </c>
      <c r="N1448">
        <v>51.151864583333342</v>
      </c>
      <c r="O1448">
        <v>-0.47283629893748141</v>
      </c>
      <c r="P1448">
        <v>444953</v>
      </c>
      <c r="Q1448">
        <v>660790</v>
      </c>
      <c r="R1448">
        <v>0.67</v>
      </c>
      <c r="S1448">
        <v>20.524999999999999</v>
      </c>
      <c r="T1448">
        <v>7.3450000000000006</v>
      </c>
      <c r="U1448">
        <v>13.56608695652173</v>
      </c>
      <c r="V1448">
        <f t="shared" si="313"/>
        <v>2.3180564963363737</v>
      </c>
      <c r="AC1448">
        <v>51.28</v>
      </c>
      <c r="AD1448">
        <v>50.630099999999999</v>
      </c>
      <c r="AH1448" s="85">
        <f>IF(AND(M1448&lt;Variables!$G$6,M1448&gt;Variables!$G$5),0,1)</f>
        <v>1</v>
      </c>
      <c r="AI1448" s="85">
        <f t="shared" si="314"/>
        <v>1</v>
      </c>
      <c r="AJ1448" s="85">
        <f>IF(I1448&gt;Variables!$G$7,0,1)</f>
        <v>1</v>
      </c>
      <c r="AK1448" s="85">
        <f>IF(F1448&gt;Variables!$G$8,0,1)</f>
        <v>1</v>
      </c>
      <c r="AL1448" s="85">
        <f>IF(G1448&gt;Variables!$G$9,0,1)</f>
        <v>1</v>
      </c>
      <c r="AM1448" s="85">
        <f>IF(AND(K1448&gt;Variables!$G$10,K1448&lt;Variables!$G$11),0,1)</f>
        <v>1</v>
      </c>
      <c r="AN1448" s="103">
        <f>IF(H1448&lt;Variables!$G$13,1,0)</f>
        <v>0</v>
      </c>
      <c r="AO1448" s="101">
        <f>IF(R1448&lt;Variables!$G$12,0,1)</f>
        <v>0</v>
      </c>
      <c r="AP1448" s="86">
        <f t="shared" si="312"/>
        <v>1</v>
      </c>
      <c r="AR1448">
        <v>0</v>
      </c>
      <c r="AS1448">
        <v>1</v>
      </c>
      <c r="AT1448">
        <v>0</v>
      </c>
      <c r="AU1448">
        <v>0</v>
      </c>
      <c r="BA1448">
        <v>0.25</v>
      </c>
    </row>
    <row r="1449" spans="3:53" ht="12.75" x14ac:dyDescent="0.2">
      <c r="C1449" t="s">
        <v>628</v>
      </c>
      <c r="D1449" t="s">
        <v>613</v>
      </c>
      <c r="E1449">
        <v>24.57</v>
      </c>
      <c r="F1449">
        <v>21.34</v>
      </c>
      <c r="G1449">
        <v>-1.52</v>
      </c>
      <c r="H1449">
        <v>42.23</v>
      </c>
      <c r="I1449">
        <v>38.079000000000001</v>
      </c>
      <c r="J1449" t="s">
        <v>76</v>
      </c>
      <c r="K1449">
        <v>53.81</v>
      </c>
      <c r="L1449">
        <v>24.68065</v>
      </c>
      <c r="M1449">
        <v>-0.44832692818057751</v>
      </c>
      <c r="N1449">
        <v>24.700110714285721</v>
      </c>
      <c r="O1449">
        <v>-0.52676166431298144</v>
      </c>
      <c r="P1449">
        <v>54720</v>
      </c>
      <c r="Q1449">
        <v>1830</v>
      </c>
      <c r="R1449">
        <v>29.9</v>
      </c>
      <c r="S1449">
        <v>20.524999999999999</v>
      </c>
      <c r="T1449">
        <v>7.3450000000000006</v>
      </c>
      <c r="U1449">
        <v>13.56608695652173</v>
      </c>
      <c r="V1449">
        <f t="shared" si="313"/>
        <v>2.4230611668550055</v>
      </c>
      <c r="AC1449">
        <v>25.71</v>
      </c>
      <c r="AD1449">
        <v>24.57</v>
      </c>
      <c r="AH1449" s="85">
        <f>IF(AND(M1449&lt;Variables!$G$6,M1449&gt;Variables!$G$5),0,1)</f>
        <v>1</v>
      </c>
      <c r="AI1449" s="85">
        <f t="shared" si="314"/>
        <v>1</v>
      </c>
      <c r="AJ1449" s="85">
        <f>IF(I1449&gt;Variables!$G$7,0,1)</f>
        <v>0</v>
      </c>
      <c r="AK1449" s="85">
        <f>IF(F1449&gt;Variables!$G$8,0,1)</f>
        <v>0</v>
      </c>
      <c r="AL1449" s="85">
        <f>IF(G1449&gt;Variables!$G$9,0,1)</f>
        <v>1</v>
      </c>
      <c r="AM1449" s="85">
        <f>IF(AND(K1449&gt;Variables!$G$10,K1449&lt;Variables!$G$11),0,1)</f>
        <v>0</v>
      </c>
      <c r="AN1449" s="103">
        <f>IF(H1449&lt;Variables!$G$13,1,0)</f>
        <v>1</v>
      </c>
      <c r="AO1449" s="101">
        <f>IF(R1449&lt;Variables!$G$12,0,1)</f>
        <v>1</v>
      </c>
      <c r="AP1449" s="86">
        <f t="shared" si="312"/>
        <v>0</v>
      </c>
      <c r="AR1449">
        <v>1</v>
      </c>
      <c r="AS1449">
        <v>0</v>
      </c>
      <c r="AT1449">
        <v>0</v>
      </c>
      <c r="AU1449">
        <v>0</v>
      </c>
      <c r="BA1449">
        <v>2</v>
      </c>
    </row>
    <row r="1450" spans="3:53" ht="12.75" x14ac:dyDescent="0.2">
      <c r="C1450" t="s">
        <v>628</v>
      </c>
      <c r="D1450" t="s">
        <v>625</v>
      </c>
      <c r="E1450">
        <v>61.98</v>
      </c>
      <c r="F1450">
        <v>7.28</v>
      </c>
      <c r="G1450">
        <v>2.13</v>
      </c>
      <c r="H1450">
        <v>3100</v>
      </c>
      <c r="I1450">
        <v>-82.933999999999997</v>
      </c>
      <c r="J1450" t="s">
        <v>78</v>
      </c>
      <c r="K1450">
        <v>69.88</v>
      </c>
      <c r="L1450">
        <v>61.76964499999999</v>
      </c>
      <c r="M1450">
        <v>0.34054752945400119</v>
      </c>
      <c r="N1450">
        <v>61.523930000000007</v>
      </c>
      <c r="O1450">
        <v>0.7412887960830683</v>
      </c>
      <c r="P1450">
        <v>365972</v>
      </c>
      <c r="Q1450">
        <v>807482</v>
      </c>
      <c r="R1450">
        <v>0.45</v>
      </c>
      <c r="S1450">
        <v>20.524999999999999</v>
      </c>
      <c r="T1450">
        <v>7.3450000000000006</v>
      </c>
      <c r="U1450">
        <v>13.56608695652173</v>
      </c>
      <c r="V1450">
        <f t="shared" si="313"/>
        <v>2.5445505590847404</v>
      </c>
      <c r="AC1450">
        <v>62.05</v>
      </c>
      <c r="AD1450">
        <v>59.634999999999998</v>
      </c>
      <c r="AH1450" s="85">
        <f>IF(AND(M1450&lt;Variables!$G$6,M1450&gt;Variables!$G$5),0,1)</f>
        <v>1</v>
      </c>
      <c r="AI1450" s="85">
        <f t="shared" si="314"/>
        <v>0</v>
      </c>
      <c r="AJ1450" s="85">
        <f>IF(I1450&gt;Variables!$G$7,0,1)</f>
        <v>1</v>
      </c>
      <c r="AK1450" s="85">
        <f>IF(F1450&gt;Variables!$G$8,0,1)</f>
        <v>1</v>
      </c>
      <c r="AL1450" s="85">
        <f>IF(G1450&gt;Variables!$G$9,0,1)</f>
        <v>1</v>
      </c>
      <c r="AM1450" s="85">
        <f>IF(AND(K1450&gt;Variables!$G$10,K1450&lt;Variables!$G$11),0,1)</f>
        <v>0</v>
      </c>
      <c r="AN1450" s="103">
        <f>IF(H1450&lt;Variables!$G$13,1,0)</f>
        <v>0</v>
      </c>
      <c r="AO1450" s="101">
        <f>IF(R1450&lt;Variables!$G$12,0,1)</f>
        <v>0</v>
      </c>
      <c r="AP1450" s="86">
        <f t="shared" si="312"/>
        <v>1</v>
      </c>
      <c r="AR1450">
        <v>0</v>
      </c>
      <c r="AS1450">
        <v>0</v>
      </c>
      <c r="AT1450">
        <v>1</v>
      </c>
      <c r="AU1450">
        <v>0</v>
      </c>
      <c r="BA1450">
        <v>-1.78</v>
      </c>
    </row>
    <row r="1451" spans="3:53" ht="12.75" x14ac:dyDescent="0.2">
      <c r="C1451" t="s">
        <v>628</v>
      </c>
      <c r="D1451" t="s">
        <v>409</v>
      </c>
      <c r="E1451">
        <v>58.18</v>
      </c>
      <c r="F1451">
        <v>6.34</v>
      </c>
      <c r="G1451">
        <v>2.62</v>
      </c>
      <c r="H1451">
        <v>2470</v>
      </c>
      <c r="I1451">
        <v>0</v>
      </c>
      <c r="J1451" t="s">
        <v>78</v>
      </c>
      <c r="K1451">
        <v>56.98</v>
      </c>
      <c r="L1451">
        <v>58.2</v>
      </c>
      <c r="M1451">
        <v>-6.8728522336780493E-2</v>
      </c>
      <c r="N1451">
        <v>57.752687499999993</v>
      </c>
      <c r="O1451">
        <v>0.70527020928680306</v>
      </c>
      <c r="P1451">
        <v>72537</v>
      </c>
      <c r="Q1451">
        <v>455568</v>
      </c>
      <c r="R1451">
        <v>0.16</v>
      </c>
      <c r="S1451">
        <v>20.524999999999999</v>
      </c>
      <c r="T1451">
        <v>7.3450000000000006</v>
      </c>
      <c r="U1451">
        <v>13.56608695652173</v>
      </c>
      <c r="V1451">
        <f t="shared" si="313"/>
        <v>2.4424851876288662</v>
      </c>
      <c r="AC1451">
        <v>58.24</v>
      </c>
      <c r="AD1451">
        <v>55.71</v>
      </c>
      <c r="AH1451" s="85">
        <f>IF(AND(M1451&lt;Variables!$G$6,M1451&gt;Variables!$G$5),0,1)</f>
        <v>1</v>
      </c>
      <c r="AI1451" s="85">
        <f t="shared" si="314"/>
        <v>0</v>
      </c>
      <c r="AJ1451" s="85">
        <f>IF(I1451&gt;Variables!$G$7,0,1)</f>
        <v>1</v>
      </c>
      <c r="AK1451" s="85">
        <f>IF(F1451&gt;Variables!$G$8,0,1)</f>
        <v>1</v>
      </c>
      <c r="AL1451" s="85">
        <f>IF(G1451&gt;Variables!$G$9,0,1)</f>
        <v>1</v>
      </c>
      <c r="AM1451" s="85">
        <f>IF(AND(K1451&gt;Variables!$G$10,K1451&lt;Variables!$G$11),0,1)</f>
        <v>0</v>
      </c>
      <c r="AN1451" s="103">
        <f>IF(H1451&lt;Variables!$G$13,1,0)</f>
        <v>1</v>
      </c>
      <c r="AO1451" s="101">
        <f>IF(R1451&lt;Variables!$G$12,0,1)</f>
        <v>0</v>
      </c>
      <c r="AP1451" s="86">
        <f t="shared" si="312"/>
        <v>1</v>
      </c>
      <c r="AR1451">
        <v>0</v>
      </c>
      <c r="AS1451">
        <v>0</v>
      </c>
      <c r="AT1451">
        <v>1</v>
      </c>
      <c r="AU1451">
        <v>0</v>
      </c>
      <c r="BA1451">
        <v>-1.49</v>
      </c>
    </row>
    <row r="1452" spans="3:53" ht="12.75" x14ac:dyDescent="0.2">
      <c r="C1452" t="s">
        <v>628</v>
      </c>
      <c r="D1452" t="s">
        <v>629</v>
      </c>
      <c r="E1452">
        <v>10.86</v>
      </c>
      <c r="F1452">
        <v>6.06</v>
      </c>
      <c r="G1452">
        <v>3.93</v>
      </c>
      <c r="H1452">
        <v>7280</v>
      </c>
      <c r="I1452">
        <v>3.141</v>
      </c>
      <c r="J1452" t="s">
        <v>78</v>
      </c>
      <c r="K1452">
        <v>53.3</v>
      </c>
      <c r="L1452">
        <v>10.856605</v>
      </c>
      <c r="M1452">
        <v>-0.15294836645524479</v>
      </c>
      <c r="N1452">
        <v>10.767942</v>
      </c>
      <c r="O1452">
        <v>0.66919008293321214</v>
      </c>
      <c r="P1452">
        <v>1577000</v>
      </c>
      <c r="Q1452">
        <v>598366</v>
      </c>
      <c r="R1452">
        <v>2.64</v>
      </c>
      <c r="S1452">
        <v>20.524999999999999</v>
      </c>
      <c r="T1452">
        <v>7.3450000000000006</v>
      </c>
      <c r="U1452">
        <v>13.56608695652173</v>
      </c>
      <c r="V1452">
        <f t="shared" si="313"/>
        <v>2.4066223166395013</v>
      </c>
      <c r="AC1452">
        <v>10.89</v>
      </c>
      <c r="AD1452">
        <v>10.66</v>
      </c>
      <c r="AH1452" s="85">
        <f>IF(AND(M1452&lt;Variables!$G$6,M1452&gt;Variables!$G$5),0,1)</f>
        <v>1</v>
      </c>
      <c r="AI1452" s="85">
        <f t="shared" si="314"/>
        <v>0</v>
      </c>
      <c r="AJ1452" s="85">
        <f>IF(I1452&gt;Variables!$G$7,0,1)</f>
        <v>0</v>
      </c>
      <c r="AK1452" s="85">
        <f>IF(F1452&gt;Variables!$G$8,0,1)</f>
        <v>1</v>
      </c>
      <c r="AL1452" s="85">
        <f>IF(G1452&gt;Variables!$G$9,0,1)</f>
        <v>1</v>
      </c>
      <c r="AM1452" s="85">
        <f>IF(AND(K1452&gt;Variables!$G$10,K1452&lt;Variables!$G$11),0,1)</f>
        <v>0</v>
      </c>
      <c r="AN1452" s="103">
        <f>IF(H1452&lt;Variables!$G$13,1,0)</f>
        <v>0</v>
      </c>
      <c r="AO1452" s="101">
        <f>IF(R1452&lt;Variables!$G$12,0,1)</f>
        <v>1</v>
      </c>
      <c r="AP1452" s="86">
        <f t="shared" si="312"/>
        <v>1</v>
      </c>
      <c r="AR1452">
        <v>0</v>
      </c>
      <c r="AS1452">
        <v>0</v>
      </c>
      <c r="AT1452">
        <v>1</v>
      </c>
      <c r="AU1452">
        <v>0</v>
      </c>
      <c r="BA1452">
        <v>-1.4</v>
      </c>
    </row>
    <row r="1453" spans="3:53" ht="12.75" x14ac:dyDescent="0.2">
      <c r="C1453" t="s">
        <v>628</v>
      </c>
      <c r="D1453" t="s">
        <v>509</v>
      </c>
      <c r="E1453">
        <v>5.9</v>
      </c>
      <c r="F1453">
        <v>48.25</v>
      </c>
      <c r="G1453">
        <v>-2.65</v>
      </c>
      <c r="H1453">
        <v>208.76</v>
      </c>
      <c r="I1453">
        <v>45.814</v>
      </c>
      <c r="J1453" t="s">
        <v>76</v>
      </c>
      <c r="K1453">
        <v>36.020000000000003</v>
      </c>
      <c r="L1453">
        <v>6.1657200000000003</v>
      </c>
      <c r="M1453">
        <v>-4.0079666283905313</v>
      </c>
      <c r="N1453">
        <v>6.2317580000000001</v>
      </c>
      <c r="O1453">
        <v>-5.0251951375518837</v>
      </c>
      <c r="P1453">
        <v>83300000</v>
      </c>
      <c r="Q1453">
        <v>12510000</v>
      </c>
      <c r="R1453">
        <v>6.66</v>
      </c>
      <c r="S1453">
        <v>20.524999999999999</v>
      </c>
      <c r="T1453">
        <v>7.3450000000000006</v>
      </c>
      <c r="U1453">
        <v>13.56608695652173</v>
      </c>
      <c r="V1453">
        <f t="shared" si="313"/>
        <v>2.1645557257715238</v>
      </c>
      <c r="AC1453">
        <v>8.3800000000000008</v>
      </c>
      <c r="AD1453">
        <v>5.63</v>
      </c>
      <c r="AH1453" s="85">
        <f>IF(AND(M1453&lt;Variables!$G$6,M1453&gt;Variables!$G$5),0,1)</f>
        <v>0</v>
      </c>
      <c r="AI1453" s="85">
        <f t="shared" si="314"/>
        <v>1</v>
      </c>
      <c r="AJ1453" s="85">
        <f>IF(I1453&gt;Variables!$G$7,0,1)</f>
        <v>0</v>
      </c>
      <c r="AK1453" s="85">
        <f>IF(F1453&gt;Variables!$G$8,0,1)</f>
        <v>0</v>
      </c>
      <c r="AL1453" s="85">
        <f>IF(G1453&gt;Variables!$G$9,0,1)</f>
        <v>1</v>
      </c>
      <c r="AM1453" s="85">
        <f>IF(AND(K1453&gt;Variables!$G$10,K1453&lt;Variables!$G$11),0,1)</f>
        <v>1</v>
      </c>
      <c r="AN1453" s="103">
        <f>IF(H1453&lt;Variables!$G$13,1,0)</f>
        <v>1</v>
      </c>
      <c r="AO1453" s="101">
        <f>IF(R1453&lt;Variables!$G$12,0,1)</f>
        <v>1</v>
      </c>
      <c r="AP1453" s="86">
        <f t="shared" si="312"/>
        <v>0</v>
      </c>
      <c r="AR1453">
        <v>0</v>
      </c>
      <c r="AS1453">
        <v>0</v>
      </c>
      <c r="AT1453">
        <v>1</v>
      </c>
      <c r="AU1453">
        <v>0</v>
      </c>
      <c r="BA1453">
        <v>-2.25</v>
      </c>
    </row>
    <row r="1454" spans="3:53" ht="12.75" x14ac:dyDescent="0.2">
      <c r="C1454" t="s">
        <v>628</v>
      </c>
      <c r="D1454" t="s">
        <v>395</v>
      </c>
      <c r="E1454">
        <v>24.21</v>
      </c>
      <c r="F1454">
        <v>20.329999999999998</v>
      </c>
      <c r="G1454">
        <v>21.29</v>
      </c>
      <c r="H1454">
        <v>2790</v>
      </c>
      <c r="I1454">
        <v>199.79400000000001</v>
      </c>
      <c r="J1454" t="s">
        <v>76</v>
      </c>
      <c r="K1454">
        <v>84.23</v>
      </c>
      <c r="L1454">
        <v>23.331405</v>
      </c>
      <c r="M1454">
        <v>3.6555663921654258</v>
      </c>
      <c r="N1454">
        <v>21.41494888888889</v>
      </c>
      <c r="O1454">
        <v>12.931859541107659</v>
      </c>
      <c r="P1454">
        <v>4876000</v>
      </c>
      <c r="Q1454">
        <v>3411000</v>
      </c>
      <c r="R1454">
        <v>1.43</v>
      </c>
      <c r="S1454">
        <v>20.524999999999999</v>
      </c>
      <c r="T1454">
        <v>7.3450000000000006</v>
      </c>
      <c r="U1454">
        <v>13.56608695652173</v>
      </c>
      <c r="V1454">
        <f t="shared" si="313"/>
        <v>2.2652025252038595</v>
      </c>
      <c r="AC1454">
        <v>25.02</v>
      </c>
      <c r="AD1454">
        <v>23.71</v>
      </c>
      <c r="AH1454" s="85">
        <f>IF(AND(M1454&lt;Variables!$G$6,M1454&gt;Variables!$G$5),0,1)</f>
        <v>1</v>
      </c>
      <c r="AI1454" s="85">
        <f t="shared" si="314"/>
        <v>0</v>
      </c>
      <c r="AJ1454" s="85">
        <f>IF(I1454&gt;Variables!$G$7,0,1)</f>
        <v>0</v>
      </c>
      <c r="AK1454" s="85">
        <f>IF(F1454&gt;Variables!$G$8,0,1)</f>
        <v>0</v>
      </c>
      <c r="AL1454" s="85">
        <f>IF(G1454&gt;Variables!$G$9,0,1)</f>
        <v>0</v>
      </c>
      <c r="AM1454" s="85">
        <f>IF(AND(K1454&gt;Variables!$G$10,K1454&lt;Variables!$G$11),0,1)</f>
        <v>1</v>
      </c>
      <c r="AN1454" s="103">
        <f>IF(H1454&lt;Variables!$G$13,1,0)</f>
        <v>0</v>
      </c>
      <c r="AO1454" s="101">
        <f>IF(R1454&lt;Variables!$G$12,0,1)</f>
        <v>0</v>
      </c>
      <c r="AP1454" s="86">
        <f t="shared" si="312"/>
        <v>0</v>
      </c>
      <c r="AR1454">
        <v>1</v>
      </c>
      <c r="AS1454">
        <v>0</v>
      </c>
      <c r="AT1454">
        <v>0</v>
      </c>
      <c r="AU1454">
        <v>0</v>
      </c>
      <c r="BA1454">
        <v>0.95</v>
      </c>
    </row>
    <row r="1455" spans="3:53" ht="12.75" x14ac:dyDescent="0.2">
      <c r="C1455" t="s">
        <v>628</v>
      </c>
      <c r="D1455" t="s">
        <v>216</v>
      </c>
      <c r="E1455">
        <v>0.68</v>
      </c>
      <c r="F1455">
        <v>19.489999999999998</v>
      </c>
      <c r="G1455">
        <v>1.99</v>
      </c>
      <c r="H1455">
        <v>368.21</v>
      </c>
      <c r="I1455">
        <v>-65.87</v>
      </c>
      <c r="J1455" t="s">
        <v>76</v>
      </c>
      <c r="K1455">
        <v>45.15</v>
      </c>
      <c r="L1455">
        <v>0.68640749999999995</v>
      </c>
      <c r="M1455">
        <v>-0.88977757381729261</v>
      </c>
      <c r="N1455">
        <v>0.69621038000000002</v>
      </c>
      <c r="O1455">
        <v>-2.2852833650656001</v>
      </c>
      <c r="P1455">
        <v>141090000</v>
      </c>
      <c r="Q1455">
        <v>93280000</v>
      </c>
      <c r="R1455">
        <v>1.51</v>
      </c>
      <c r="S1455">
        <v>20.524999999999999</v>
      </c>
      <c r="T1455">
        <v>7.3450000000000006</v>
      </c>
      <c r="U1455">
        <v>13.56608695652173</v>
      </c>
      <c r="V1455">
        <f t="shared" si="313"/>
        <v>2.3274252803983053</v>
      </c>
      <c r="AC1455">
        <v>0.71789999999999998</v>
      </c>
      <c r="AD1455">
        <v>0.60509999999999997</v>
      </c>
      <c r="AH1455" s="85">
        <f>IF(AND(M1455&lt;Variables!$G$6,M1455&gt;Variables!$G$5),0,1)</f>
        <v>1</v>
      </c>
      <c r="AI1455" s="85">
        <f t="shared" si="314"/>
        <v>1</v>
      </c>
      <c r="AJ1455" s="85">
        <f>IF(I1455&gt;Variables!$G$7,0,1)</f>
        <v>1</v>
      </c>
      <c r="AK1455" s="85">
        <f>IF(F1455&gt;Variables!$G$8,0,1)</f>
        <v>0</v>
      </c>
      <c r="AL1455" s="85">
        <f>IF(G1455&gt;Variables!$G$9,0,1)</f>
        <v>1</v>
      </c>
      <c r="AM1455" s="85">
        <f>IF(AND(K1455&gt;Variables!$G$10,K1455&lt;Variables!$G$11),0,1)</f>
        <v>1</v>
      </c>
      <c r="AN1455" s="103">
        <f>IF(H1455&lt;Variables!$G$13,1,0)</f>
        <v>1</v>
      </c>
      <c r="AO1455" s="101">
        <f>IF(R1455&lt;Variables!$G$12,0,1)</f>
        <v>0</v>
      </c>
      <c r="AP1455" s="86">
        <f t="shared" ref="AP1455:AP1518" si="315">IF(J1455="Pass", 0,1)</f>
        <v>0</v>
      </c>
      <c r="AR1455">
        <v>1</v>
      </c>
      <c r="AS1455">
        <v>0</v>
      </c>
      <c r="AT1455">
        <v>0</v>
      </c>
      <c r="AU1455">
        <v>0</v>
      </c>
      <c r="BA1455">
        <v>2</v>
      </c>
    </row>
    <row r="1456" spans="3:53" ht="12.75" x14ac:dyDescent="0.2">
      <c r="C1456" t="s">
        <v>628</v>
      </c>
      <c r="D1456" t="s">
        <v>614</v>
      </c>
      <c r="E1456">
        <v>9.61</v>
      </c>
      <c r="F1456">
        <v>7.58</v>
      </c>
      <c r="G1456">
        <v>5.74</v>
      </c>
      <c r="H1456">
        <v>2280</v>
      </c>
      <c r="I1456">
        <v>-61.371000000000002</v>
      </c>
      <c r="J1456" t="s">
        <v>76</v>
      </c>
      <c r="K1456">
        <v>36.380000000000003</v>
      </c>
      <c r="L1456">
        <v>9.7173049999999996</v>
      </c>
      <c r="M1456">
        <v>-1.412994652323865</v>
      </c>
      <c r="N1456">
        <v>9.8196560000000002</v>
      </c>
      <c r="O1456">
        <v>-2.4405742930302252</v>
      </c>
      <c r="P1456">
        <v>3162000</v>
      </c>
      <c r="Q1456">
        <v>3525000</v>
      </c>
      <c r="R1456">
        <v>0.9</v>
      </c>
      <c r="S1456">
        <v>20.524999999999999</v>
      </c>
      <c r="T1456">
        <v>7.3450000000000006</v>
      </c>
      <c r="U1456">
        <v>13.56608695652173</v>
      </c>
      <c r="V1456">
        <f t="shared" si="313"/>
        <v>2.2070551380289083</v>
      </c>
      <c r="AC1456">
        <v>9.69</v>
      </c>
      <c r="AD1456">
        <v>9.0500000000000007</v>
      </c>
      <c r="AH1456" s="85">
        <f>IF(AND(M1456&lt;Variables!$G$6,M1456&gt;Variables!$G$5),0,1)</f>
        <v>1</v>
      </c>
      <c r="AI1456" s="85">
        <f t="shared" si="314"/>
        <v>1</v>
      </c>
      <c r="AJ1456" s="85">
        <f>IF(I1456&gt;Variables!$G$7,0,1)</f>
        <v>1</v>
      </c>
      <c r="AK1456" s="85">
        <f>IF(F1456&gt;Variables!$G$8,0,1)</f>
        <v>1</v>
      </c>
      <c r="AL1456" s="85">
        <f>IF(G1456&gt;Variables!$G$9,0,1)</f>
        <v>1</v>
      </c>
      <c r="AM1456" s="85">
        <f>IF(AND(K1456&gt;Variables!$G$10,K1456&lt;Variables!$G$11),0,1)</f>
        <v>1</v>
      </c>
      <c r="AN1456" s="103">
        <f>IF(H1456&lt;Variables!$G$13,1,0)</f>
        <v>1</v>
      </c>
      <c r="AO1456" s="101">
        <f>IF(R1456&lt;Variables!$G$12,0,1)</f>
        <v>0</v>
      </c>
      <c r="AP1456" s="86">
        <f t="shared" si="315"/>
        <v>0</v>
      </c>
      <c r="AR1456">
        <v>1</v>
      </c>
      <c r="AS1456">
        <v>0</v>
      </c>
      <c r="AT1456">
        <v>0</v>
      </c>
      <c r="AU1456">
        <v>0</v>
      </c>
      <c r="BA1456">
        <v>0.64</v>
      </c>
    </row>
    <row r="1457" spans="3:53" ht="12.75" x14ac:dyDescent="0.2">
      <c r="C1457" t="s">
        <v>628</v>
      </c>
      <c r="D1457" t="s">
        <v>486</v>
      </c>
      <c r="E1457">
        <v>139.9</v>
      </c>
      <c r="F1457">
        <v>6.48</v>
      </c>
      <c r="G1457">
        <v>3.79</v>
      </c>
      <c r="H1457">
        <v>12710</v>
      </c>
      <c r="I1457">
        <v>-21.925999999999998</v>
      </c>
      <c r="J1457" t="s">
        <v>76</v>
      </c>
      <c r="K1457">
        <v>39.159999999999997</v>
      </c>
      <c r="L1457">
        <v>140.24074999999999</v>
      </c>
      <c r="M1457">
        <v>-0.23584443180744169</v>
      </c>
      <c r="N1457">
        <v>141.38598979591839</v>
      </c>
      <c r="O1457">
        <v>-1.0439434614765319</v>
      </c>
      <c r="P1457">
        <v>380487</v>
      </c>
      <c r="Q1457">
        <v>631509</v>
      </c>
      <c r="R1457">
        <v>0.6</v>
      </c>
      <c r="S1457">
        <v>20.524999999999999</v>
      </c>
      <c r="T1457">
        <v>7.3450000000000006</v>
      </c>
      <c r="U1457">
        <v>13.56608695652173</v>
      </c>
      <c r="V1457">
        <f t="shared" si="313"/>
        <v>2.2534462283123844</v>
      </c>
      <c r="AC1457">
        <v>140.27000000000001</v>
      </c>
      <c r="AD1457">
        <v>136.9</v>
      </c>
      <c r="AH1457" s="85">
        <f>IF(AND(M1457&lt;Variables!$G$6,M1457&gt;Variables!$G$5),0,1)</f>
        <v>1</v>
      </c>
      <c r="AI1457" s="85">
        <f t="shared" si="314"/>
        <v>1</v>
      </c>
      <c r="AJ1457" s="85">
        <f>IF(I1457&gt;Variables!$G$7,0,1)</f>
        <v>1</v>
      </c>
      <c r="AK1457" s="85">
        <f>IF(F1457&gt;Variables!$G$8,0,1)</f>
        <v>1</v>
      </c>
      <c r="AL1457" s="85">
        <f>IF(G1457&gt;Variables!$G$9,0,1)</f>
        <v>1</v>
      </c>
      <c r="AM1457" s="85">
        <f>IF(AND(K1457&gt;Variables!$G$10,K1457&lt;Variables!$G$11),0,1)</f>
        <v>1</v>
      </c>
      <c r="AN1457" s="103">
        <f>IF(H1457&lt;Variables!$G$13,1,0)</f>
        <v>0</v>
      </c>
      <c r="AO1457" s="101">
        <f>IF(R1457&lt;Variables!$G$12,0,1)</f>
        <v>0</v>
      </c>
      <c r="AP1457" s="86">
        <f t="shared" si="315"/>
        <v>0</v>
      </c>
      <c r="AR1457">
        <v>0</v>
      </c>
      <c r="AS1457">
        <v>0</v>
      </c>
      <c r="AT1457">
        <v>0</v>
      </c>
      <c r="AU1457">
        <v>1</v>
      </c>
      <c r="BA1457">
        <v>-0.77</v>
      </c>
    </row>
    <row r="1458" spans="3:53" ht="12.75" x14ac:dyDescent="0.2">
      <c r="C1458" t="s">
        <v>628</v>
      </c>
      <c r="D1458" t="s">
        <v>215</v>
      </c>
      <c r="E1458">
        <v>18.27</v>
      </c>
      <c r="F1458">
        <v>15.22</v>
      </c>
      <c r="G1458">
        <v>13.57</v>
      </c>
      <c r="H1458">
        <v>2590</v>
      </c>
      <c r="I1458">
        <v>-6.0000000000000001E-3</v>
      </c>
      <c r="J1458" t="s">
        <v>78</v>
      </c>
      <c r="K1458">
        <v>71.2</v>
      </c>
      <c r="L1458">
        <v>17.588125000000002</v>
      </c>
      <c r="M1458">
        <v>3.7631924949362259</v>
      </c>
      <c r="N1458">
        <v>17.329467999999999</v>
      </c>
      <c r="O1458">
        <v>5.3119461024423922</v>
      </c>
      <c r="P1458">
        <v>9914000</v>
      </c>
      <c r="Q1458">
        <v>25802000</v>
      </c>
      <c r="R1458">
        <v>0.38</v>
      </c>
      <c r="S1458">
        <v>20.524999999999999</v>
      </c>
      <c r="T1458">
        <v>7.3450000000000006</v>
      </c>
      <c r="U1458">
        <v>13.56608695652173</v>
      </c>
      <c r="V1458">
        <f t="shared" si="313"/>
        <v>2.2583852767136907</v>
      </c>
      <c r="AC1458">
        <v>18.48</v>
      </c>
      <c r="AD1458">
        <v>15.5</v>
      </c>
      <c r="AH1458" s="85">
        <f>IF(AND(M1458&lt;Variables!$G$6,M1458&gt;Variables!$G$5),0,1)</f>
        <v>1</v>
      </c>
      <c r="AI1458" s="85">
        <f t="shared" si="314"/>
        <v>0</v>
      </c>
      <c r="AJ1458" s="85">
        <f>IF(I1458&gt;Variables!$G$7,0,1)</f>
        <v>1</v>
      </c>
      <c r="AK1458" s="85">
        <f>IF(F1458&gt;Variables!$G$8,0,1)</f>
        <v>0</v>
      </c>
      <c r="AL1458" s="85">
        <f>IF(G1458&gt;Variables!$G$9,0,1)</f>
        <v>0</v>
      </c>
      <c r="AM1458" s="85">
        <f>IF(AND(K1458&gt;Variables!$G$10,K1458&lt;Variables!$G$11),0,1)</f>
        <v>0</v>
      </c>
      <c r="AN1458" s="103">
        <f>IF(H1458&lt;Variables!$G$13,1,0)</f>
        <v>0</v>
      </c>
      <c r="AO1458" s="101">
        <f>IF(R1458&lt;Variables!$G$12,0,1)</f>
        <v>0</v>
      </c>
      <c r="AP1458" s="86">
        <f t="shared" si="315"/>
        <v>1</v>
      </c>
      <c r="AR1458">
        <v>0</v>
      </c>
      <c r="AS1458">
        <v>0</v>
      </c>
      <c r="AT1458">
        <v>1</v>
      </c>
      <c r="AU1458">
        <v>0</v>
      </c>
      <c r="BA1458">
        <v>-2.25</v>
      </c>
    </row>
    <row r="1459" spans="3:53" ht="12.75" x14ac:dyDescent="0.2">
      <c r="C1459" t="s">
        <v>628</v>
      </c>
      <c r="D1459" t="s">
        <v>93</v>
      </c>
      <c r="E1459">
        <v>76.930000000000007</v>
      </c>
      <c r="F1459">
        <v>7.33</v>
      </c>
      <c r="G1459">
        <v>6.54</v>
      </c>
      <c r="H1459">
        <v>4940</v>
      </c>
      <c r="I1459">
        <v>11.786</v>
      </c>
      <c r="J1459" t="s">
        <v>78</v>
      </c>
      <c r="K1459">
        <v>53.89</v>
      </c>
      <c r="L1459">
        <v>76.881975000000011</v>
      </c>
      <c r="M1459">
        <v>-4.1589722428458632E-2</v>
      </c>
      <c r="N1459">
        <v>76.244499999999988</v>
      </c>
      <c r="O1459">
        <v>0.79415564401367511</v>
      </c>
      <c r="P1459">
        <v>334583</v>
      </c>
      <c r="Q1459">
        <v>1346000</v>
      </c>
      <c r="R1459">
        <v>0.25</v>
      </c>
      <c r="S1459">
        <v>20.524999999999999</v>
      </c>
      <c r="T1459">
        <v>7.3450000000000006</v>
      </c>
      <c r="U1459">
        <v>13.56608695652173</v>
      </c>
      <c r="V1459">
        <f t="shared" si="313"/>
        <v>2.4088489650336125</v>
      </c>
      <c r="AC1459">
        <v>77.260000000000005</v>
      </c>
      <c r="AD1459">
        <v>73.959999999999994</v>
      </c>
      <c r="AH1459" s="85">
        <f>IF(AND(M1459&lt;Variables!$G$6,M1459&gt;Variables!$G$5),0,1)</f>
        <v>1</v>
      </c>
      <c r="AI1459" s="85">
        <f t="shared" si="314"/>
        <v>0</v>
      </c>
      <c r="AJ1459" s="85">
        <f>IF(I1459&gt;Variables!$G$7,0,1)</f>
        <v>0</v>
      </c>
      <c r="AK1459" s="85">
        <f>IF(F1459&gt;Variables!$G$8,0,1)</f>
        <v>1</v>
      </c>
      <c r="AL1459" s="85">
        <f>IF(G1459&gt;Variables!$G$9,0,1)</f>
        <v>1</v>
      </c>
      <c r="AM1459" s="85">
        <f>IF(AND(K1459&gt;Variables!$G$10,K1459&lt;Variables!$G$11),0,1)</f>
        <v>0</v>
      </c>
      <c r="AN1459" s="103">
        <f>IF(H1459&lt;Variables!$G$13,1,0)</f>
        <v>0</v>
      </c>
      <c r="AO1459" s="101">
        <f>IF(R1459&lt;Variables!$G$12,0,1)</f>
        <v>0</v>
      </c>
      <c r="AP1459" s="86">
        <f t="shared" si="315"/>
        <v>1</v>
      </c>
      <c r="AR1459">
        <v>0</v>
      </c>
      <c r="AS1459">
        <v>0</v>
      </c>
      <c r="AT1459">
        <v>1</v>
      </c>
      <c r="AU1459">
        <v>0</v>
      </c>
      <c r="BA1459">
        <v>-2.25</v>
      </c>
    </row>
    <row r="1460" spans="3:53" ht="12.75" x14ac:dyDescent="0.2">
      <c r="C1460" t="s">
        <v>628</v>
      </c>
      <c r="D1460" t="s">
        <v>331</v>
      </c>
      <c r="E1460">
        <v>30.48</v>
      </c>
      <c r="F1460">
        <v>15.96</v>
      </c>
      <c r="G1460">
        <v>-4.96</v>
      </c>
      <c r="H1460">
        <v>12410</v>
      </c>
      <c r="I1460">
        <v>79.17</v>
      </c>
      <c r="J1460" t="s">
        <v>78</v>
      </c>
      <c r="K1460">
        <v>45.86</v>
      </c>
      <c r="L1460">
        <v>30.38523</v>
      </c>
      <c r="M1460">
        <v>-0.50824035230275177</v>
      </c>
      <c r="N1460">
        <v>32.161664000000002</v>
      </c>
      <c r="O1460">
        <v>-6.0036197132088782</v>
      </c>
      <c r="P1460">
        <v>264028000</v>
      </c>
      <c r="Q1460">
        <v>97799000</v>
      </c>
      <c r="R1460">
        <v>2.7</v>
      </c>
      <c r="S1460">
        <v>20.524999999999999</v>
      </c>
      <c r="T1460">
        <v>7.3450000000000006</v>
      </c>
      <c r="U1460">
        <v>13.56608695652173</v>
      </c>
      <c r="V1460">
        <f t="shared" si="313"/>
        <v>2.3312471648708271</v>
      </c>
      <c r="AC1460">
        <v>31.7</v>
      </c>
      <c r="AD1460">
        <v>24.17</v>
      </c>
      <c r="AH1460" s="85">
        <f>IF(AND(M1460&lt;Variables!$G$6,M1460&gt;Variables!$G$5),0,1)</f>
        <v>1</v>
      </c>
      <c r="AI1460" s="85">
        <f t="shared" si="314"/>
        <v>1</v>
      </c>
      <c r="AJ1460" s="85">
        <f>IF(I1460&gt;Variables!$G$7,0,1)</f>
        <v>0</v>
      </c>
      <c r="AK1460" s="85">
        <f>IF(F1460&gt;Variables!$G$8,0,1)</f>
        <v>0</v>
      </c>
      <c r="AL1460" s="85">
        <f>IF(G1460&gt;Variables!$G$9,0,1)</f>
        <v>1</v>
      </c>
      <c r="AM1460" s="85">
        <f>IF(AND(K1460&gt;Variables!$G$10,K1460&lt;Variables!$G$11),0,1)</f>
        <v>1</v>
      </c>
      <c r="AN1460" s="103">
        <f>IF(H1460&lt;Variables!$G$13,1,0)</f>
        <v>0</v>
      </c>
      <c r="AO1460" s="101">
        <f>IF(R1460&lt;Variables!$G$12,0,1)</f>
        <v>1</v>
      </c>
      <c r="AP1460" s="86">
        <f t="shared" si="315"/>
        <v>1</v>
      </c>
      <c r="AR1460">
        <v>1</v>
      </c>
      <c r="AS1460">
        <v>0</v>
      </c>
      <c r="AT1460">
        <v>0</v>
      </c>
      <c r="AU1460">
        <v>0</v>
      </c>
      <c r="BA1460">
        <v>2</v>
      </c>
    </row>
    <row r="1461" spans="3:53" ht="12.75" x14ac:dyDescent="0.2">
      <c r="C1461" t="s">
        <v>630</v>
      </c>
      <c r="D1461" t="s">
        <v>602</v>
      </c>
      <c r="E1461">
        <v>10.95</v>
      </c>
      <c r="F1461">
        <v>11.57</v>
      </c>
      <c r="G1461">
        <v>4.0599999999999996</v>
      </c>
      <c r="H1461">
        <v>351.67</v>
      </c>
      <c r="I1461">
        <v>-72.613</v>
      </c>
      <c r="J1461" t="s">
        <v>78</v>
      </c>
      <c r="K1461">
        <v>44.66</v>
      </c>
      <c r="L1461">
        <v>10.964833333333329</v>
      </c>
      <c r="M1461">
        <v>-0.1352809740230001</v>
      </c>
      <c r="N1461">
        <v>11.28725208333333</v>
      </c>
      <c r="O1461">
        <v>-2.9879024659271858</v>
      </c>
      <c r="P1461">
        <v>282020</v>
      </c>
      <c r="Q1461">
        <v>26620</v>
      </c>
      <c r="R1461">
        <v>10.59</v>
      </c>
      <c r="S1461">
        <v>19.911999999999999</v>
      </c>
      <c r="T1461">
        <v>7.6710000000000012</v>
      </c>
      <c r="U1461">
        <v>13.40391304347826</v>
      </c>
      <c r="V1461">
        <f t="shared" si="313"/>
        <v>2.313108612965693</v>
      </c>
      <c r="AC1461">
        <v>11.46</v>
      </c>
      <c r="AD1461">
        <v>10.6</v>
      </c>
      <c r="AH1461" s="85">
        <f>IF(AND(M1461&lt;Variables!$G$6,M1461&gt;Variables!$G$5),0,1)</f>
        <v>1</v>
      </c>
      <c r="AI1461" s="85">
        <f t="shared" si="314"/>
        <v>1</v>
      </c>
      <c r="AJ1461" s="85">
        <f>IF(I1461&gt;Variables!$G$7,0,1)</f>
        <v>1</v>
      </c>
      <c r="AK1461" s="85">
        <f>IF(F1461&gt;Variables!$G$8,0,1)</f>
        <v>0</v>
      </c>
      <c r="AL1461" s="85">
        <f>IF(G1461&gt;Variables!$G$9,0,1)</f>
        <v>1</v>
      </c>
      <c r="AM1461" s="85">
        <f>IF(AND(K1461&gt;Variables!$G$10,K1461&lt;Variables!$G$11),0,1)</f>
        <v>1</v>
      </c>
      <c r="AN1461" s="103">
        <f>IF(H1461&lt;Variables!$G$13,1,0)</f>
        <v>1</v>
      </c>
      <c r="AO1461" s="101">
        <f>IF(R1461&lt;Variables!$G$12,0,1)</f>
        <v>1</v>
      </c>
      <c r="AP1461" s="86">
        <f t="shared" si="315"/>
        <v>1</v>
      </c>
      <c r="AR1461">
        <v>0</v>
      </c>
      <c r="AS1461">
        <v>0</v>
      </c>
      <c r="AT1461">
        <v>1</v>
      </c>
      <c r="AU1461">
        <v>0</v>
      </c>
      <c r="BA1461">
        <v>-2.25</v>
      </c>
    </row>
    <row r="1462" spans="3:53" ht="12.75" x14ac:dyDescent="0.2">
      <c r="C1462" t="s">
        <v>630</v>
      </c>
      <c r="D1462" t="s">
        <v>621</v>
      </c>
      <c r="E1462">
        <v>3.34</v>
      </c>
      <c r="F1462">
        <v>24.81</v>
      </c>
      <c r="G1462">
        <v>17.190000000000001</v>
      </c>
      <c r="H1462">
        <v>195.43</v>
      </c>
      <c r="I1462">
        <v>-74.254000000000005</v>
      </c>
      <c r="J1462" t="s">
        <v>78</v>
      </c>
      <c r="K1462">
        <v>56.25</v>
      </c>
      <c r="L1462">
        <v>3.3143099999999999</v>
      </c>
      <c r="M1462">
        <v>0.77512363055958988</v>
      </c>
      <c r="N1462">
        <v>3.2373660000000011</v>
      </c>
      <c r="O1462">
        <v>3.1702933804827511</v>
      </c>
      <c r="P1462">
        <v>4350000</v>
      </c>
      <c r="Q1462">
        <v>753080</v>
      </c>
      <c r="R1462">
        <v>5.78</v>
      </c>
      <c r="S1462">
        <v>19.911999999999999</v>
      </c>
      <c r="T1462">
        <v>7.6710000000000012</v>
      </c>
      <c r="U1462">
        <v>13.40391304347826</v>
      </c>
      <c r="V1462">
        <f t="shared" si="313"/>
        <v>2.3976058040738502</v>
      </c>
      <c r="AC1462">
        <v>4.07</v>
      </c>
      <c r="AD1462">
        <v>3.26</v>
      </c>
      <c r="AH1462" s="85">
        <f>IF(AND(M1462&lt;Variables!$G$6,M1462&gt;Variables!$G$5),0,1)</f>
        <v>1</v>
      </c>
      <c r="AI1462" s="85">
        <f t="shared" si="314"/>
        <v>0</v>
      </c>
      <c r="AJ1462" s="85">
        <f>IF(I1462&gt;Variables!$G$7,0,1)</f>
        <v>1</v>
      </c>
      <c r="AK1462" s="85">
        <f>IF(F1462&gt;Variables!$G$8,0,1)</f>
        <v>0</v>
      </c>
      <c r="AL1462" s="85">
        <f>IF(G1462&gt;Variables!$G$9,0,1)</f>
        <v>0</v>
      </c>
      <c r="AM1462" s="85">
        <f>IF(AND(K1462&gt;Variables!$G$10,K1462&lt;Variables!$G$11),0,1)</f>
        <v>0</v>
      </c>
      <c r="AN1462" s="103">
        <f>IF(H1462&lt;Variables!$G$13,1,0)</f>
        <v>1</v>
      </c>
      <c r="AO1462" s="101">
        <f>IF(R1462&lt;Variables!$G$12,0,1)</f>
        <v>1</v>
      </c>
      <c r="AP1462" s="86">
        <f t="shared" si="315"/>
        <v>1</v>
      </c>
      <c r="AR1462">
        <v>1</v>
      </c>
      <c r="AS1462">
        <v>0</v>
      </c>
      <c r="AT1462">
        <v>0</v>
      </c>
      <c r="AU1462">
        <v>0</v>
      </c>
      <c r="BA1462">
        <v>2</v>
      </c>
    </row>
    <row r="1463" spans="3:53" ht="12.75" x14ac:dyDescent="0.2">
      <c r="C1463" t="s">
        <v>630</v>
      </c>
      <c r="D1463" t="s">
        <v>604</v>
      </c>
      <c r="E1463">
        <v>88.66</v>
      </c>
      <c r="F1463">
        <v>10.46</v>
      </c>
      <c r="G1463">
        <v>-0.44</v>
      </c>
      <c r="H1463">
        <v>5400</v>
      </c>
      <c r="I1463">
        <v>-4.056</v>
      </c>
      <c r="J1463" t="s">
        <v>78</v>
      </c>
      <c r="K1463">
        <v>50.93</v>
      </c>
      <c r="L1463">
        <v>88.122029999999981</v>
      </c>
      <c r="M1463">
        <v>0.27004598055675583</v>
      </c>
      <c r="N1463">
        <v>88.537622000000013</v>
      </c>
      <c r="O1463">
        <v>-0.20061754086868711</v>
      </c>
      <c r="P1463">
        <v>1248000</v>
      </c>
      <c r="Q1463">
        <v>970773</v>
      </c>
      <c r="R1463">
        <v>1.29</v>
      </c>
      <c r="S1463">
        <v>19.911999999999999</v>
      </c>
      <c r="T1463">
        <v>7.6710000000000012</v>
      </c>
      <c r="U1463">
        <v>13.40391304347826</v>
      </c>
      <c r="V1463">
        <f t="shared" si="313"/>
        <v>2.3688883042091056</v>
      </c>
      <c r="AC1463">
        <v>90</v>
      </c>
      <c r="AD1463">
        <v>85.37</v>
      </c>
      <c r="AH1463" s="85">
        <f>IF(AND(M1463&lt;Variables!$G$6,M1463&gt;Variables!$G$5),0,1)</f>
        <v>1</v>
      </c>
      <c r="AI1463" s="85">
        <f t="shared" si="314"/>
        <v>1</v>
      </c>
      <c r="AJ1463" s="85">
        <f>IF(I1463&gt;Variables!$G$7,0,1)</f>
        <v>1</v>
      </c>
      <c r="AK1463" s="85">
        <f>IF(F1463&gt;Variables!$G$8,0,1)</f>
        <v>0</v>
      </c>
      <c r="AL1463" s="85">
        <f>IF(G1463&gt;Variables!$G$9,0,1)</f>
        <v>1</v>
      </c>
      <c r="AM1463" s="85">
        <f>IF(AND(K1463&gt;Variables!$G$10,K1463&lt;Variables!$G$11),0,1)</f>
        <v>0</v>
      </c>
      <c r="AN1463" s="103">
        <f>IF(H1463&lt;Variables!$G$13,1,0)</f>
        <v>0</v>
      </c>
      <c r="AO1463" s="101">
        <f>IF(R1463&lt;Variables!$G$12,0,1)</f>
        <v>0</v>
      </c>
      <c r="AP1463" s="86">
        <f t="shared" si="315"/>
        <v>1</v>
      </c>
      <c r="AR1463">
        <v>0</v>
      </c>
      <c r="AS1463">
        <v>1</v>
      </c>
      <c r="AT1463">
        <v>0</v>
      </c>
      <c r="AU1463">
        <v>0</v>
      </c>
      <c r="BA1463">
        <v>0.83</v>
      </c>
    </row>
    <row r="1464" spans="3:53" ht="12.75" x14ac:dyDescent="0.2">
      <c r="C1464" t="s">
        <v>630</v>
      </c>
      <c r="D1464" t="s">
        <v>605</v>
      </c>
      <c r="E1464">
        <v>292.86</v>
      </c>
      <c r="F1464">
        <v>10.43</v>
      </c>
      <c r="G1464">
        <v>1.61</v>
      </c>
      <c r="H1464">
        <v>41000</v>
      </c>
      <c r="I1464">
        <v>4.7E-2</v>
      </c>
      <c r="J1464" t="s">
        <v>78</v>
      </c>
      <c r="K1464">
        <v>53.93</v>
      </c>
      <c r="L1464">
        <v>292.18320999999997</v>
      </c>
      <c r="M1464">
        <v>0.34799740888602548</v>
      </c>
      <c r="N1464">
        <v>293.194276</v>
      </c>
      <c r="O1464">
        <v>1.9522891367724101E-3</v>
      </c>
      <c r="P1464">
        <v>951150</v>
      </c>
      <c r="Q1464">
        <v>905753</v>
      </c>
      <c r="R1464">
        <v>1.05</v>
      </c>
      <c r="S1464">
        <v>19.911999999999999</v>
      </c>
      <c r="T1464">
        <v>7.6710000000000012</v>
      </c>
      <c r="U1464">
        <v>13.40391304347826</v>
      </c>
      <c r="V1464">
        <f t="shared" si="313"/>
        <v>2.3947171524576922</v>
      </c>
      <c r="AC1464">
        <v>296.84530000000001</v>
      </c>
      <c r="AD1464">
        <v>289.24</v>
      </c>
      <c r="AH1464" s="85">
        <f>IF(AND(M1464&lt;Variables!$G$6,M1464&gt;Variables!$G$5),0,1)</f>
        <v>1</v>
      </c>
      <c r="AI1464" s="85">
        <f t="shared" si="314"/>
        <v>1</v>
      </c>
      <c r="AJ1464" s="85">
        <f>IF(I1464&gt;Variables!$G$7,0,1)</f>
        <v>0</v>
      </c>
      <c r="AK1464" s="85">
        <f>IF(F1464&gt;Variables!$G$8,0,1)</f>
        <v>0</v>
      </c>
      <c r="AL1464" s="85">
        <f>IF(G1464&gt;Variables!$G$9,0,1)</f>
        <v>1</v>
      </c>
      <c r="AM1464" s="85">
        <f>IF(AND(K1464&gt;Variables!$G$10,K1464&lt;Variables!$G$11),0,1)</f>
        <v>0</v>
      </c>
      <c r="AN1464" s="103">
        <f>IF(H1464&lt;Variables!$G$13,1,0)</f>
        <v>0</v>
      </c>
      <c r="AO1464" s="101">
        <f>IF(R1464&lt;Variables!$G$12,0,1)</f>
        <v>0</v>
      </c>
      <c r="AP1464" s="86">
        <f t="shared" si="315"/>
        <v>1</v>
      </c>
      <c r="AR1464">
        <v>0</v>
      </c>
      <c r="AS1464">
        <v>1</v>
      </c>
      <c r="AT1464">
        <v>0</v>
      </c>
      <c r="AU1464">
        <v>0</v>
      </c>
      <c r="BA1464">
        <v>0.69</v>
      </c>
    </row>
    <row r="1465" spans="3:53" ht="12.75" x14ac:dyDescent="0.2">
      <c r="C1465" t="s">
        <v>630</v>
      </c>
      <c r="D1465" t="s">
        <v>609</v>
      </c>
      <c r="E1465">
        <v>96.78</v>
      </c>
      <c r="F1465">
        <v>9.1199999999999992</v>
      </c>
      <c r="G1465">
        <v>8.68</v>
      </c>
      <c r="H1465">
        <v>6390</v>
      </c>
      <c r="I1465">
        <v>-79.335999999999999</v>
      </c>
      <c r="J1465" t="s">
        <v>78</v>
      </c>
      <c r="K1465">
        <v>59.05</v>
      </c>
      <c r="L1465">
        <v>96.271950000000018</v>
      </c>
      <c r="M1465">
        <v>0.75613924928286846</v>
      </c>
      <c r="N1465">
        <v>96.01206599999999</v>
      </c>
      <c r="O1465">
        <v>1.0288644346013831</v>
      </c>
      <c r="P1465">
        <v>526137</v>
      </c>
      <c r="Q1465">
        <v>913295</v>
      </c>
      <c r="R1465">
        <v>0.57999999999999996</v>
      </c>
      <c r="S1465">
        <v>19.911999999999999</v>
      </c>
      <c r="T1465">
        <v>7.6710000000000012</v>
      </c>
      <c r="U1465">
        <v>13.40391304347826</v>
      </c>
      <c r="V1465">
        <f t="shared" si="313"/>
        <v>2.4213356216436885</v>
      </c>
      <c r="AC1465">
        <v>96.999899999999997</v>
      </c>
      <c r="AD1465">
        <v>90.45</v>
      </c>
      <c r="AH1465" s="85">
        <f>IF(AND(M1465&lt;Variables!$G$6,M1465&gt;Variables!$G$5),0,1)</f>
        <v>1</v>
      </c>
      <c r="AI1465" s="85">
        <f t="shared" si="314"/>
        <v>0</v>
      </c>
      <c r="AJ1465" s="85">
        <f>IF(I1465&gt;Variables!$G$7,0,1)</f>
        <v>1</v>
      </c>
      <c r="AK1465" s="85">
        <f>IF(F1465&gt;Variables!$G$8,0,1)</f>
        <v>0</v>
      </c>
      <c r="AL1465" s="85">
        <f>IF(G1465&gt;Variables!$G$9,0,1)</f>
        <v>1</v>
      </c>
      <c r="AM1465" s="85">
        <f>IF(AND(K1465&gt;Variables!$G$10,K1465&lt;Variables!$G$11),0,1)</f>
        <v>0</v>
      </c>
      <c r="AN1465" s="103">
        <f>IF(H1465&lt;Variables!$G$13,1,0)</f>
        <v>0</v>
      </c>
      <c r="AO1465" s="101">
        <f>IF(R1465&lt;Variables!$G$12,0,1)</f>
        <v>0</v>
      </c>
      <c r="AP1465" s="86">
        <f t="shared" si="315"/>
        <v>1</v>
      </c>
      <c r="AR1465">
        <v>0</v>
      </c>
      <c r="AS1465">
        <v>0</v>
      </c>
      <c r="AT1465">
        <v>1</v>
      </c>
      <c r="AU1465">
        <v>0</v>
      </c>
      <c r="BA1465">
        <v>-1.32</v>
      </c>
    </row>
    <row r="1466" spans="3:53" ht="12.75" x14ac:dyDescent="0.2">
      <c r="C1466" t="s">
        <v>630</v>
      </c>
      <c r="D1466" t="s">
        <v>490</v>
      </c>
      <c r="E1466">
        <v>27.9</v>
      </c>
      <c r="F1466">
        <v>7.96</v>
      </c>
      <c r="G1466">
        <v>7.14</v>
      </c>
      <c r="H1466">
        <v>3040</v>
      </c>
      <c r="I1466">
        <v>-26.734000000000002</v>
      </c>
      <c r="J1466" t="s">
        <v>78</v>
      </c>
      <c r="K1466">
        <v>68.48</v>
      </c>
      <c r="L1466">
        <v>27.784880000000001</v>
      </c>
      <c r="M1466">
        <v>0.41432606511167591</v>
      </c>
      <c r="N1466">
        <v>27.545314285714291</v>
      </c>
      <c r="O1466">
        <v>1.287644463253268</v>
      </c>
      <c r="P1466">
        <v>37021</v>
      </c>
      <c r="Q1466">
        <v>60414</v>
      </c>
      <c r="R1466">
        <v>0.61</v>
      </c>
      <c r="S1466">
        <v>19.911999999999999</v>
      </c>
      <c r="T1466">
        <v>7.6710000000000012</v>
      </c>
      <c r="U1466">
        <v>13.40391304347826</v>
      </c>
      <c r="V1466">
        <f t="shared" si="313"/>
        <v>2.5255676407738306</v>
      </c>
      <c r="AC1466">
        <v>28.43</v>
      </c>
      <c r="AD1466">
        <v>27.65</v>
      </c>
      <c r="AH1466" s="85">
        <f>IF(AND(M1466&lt;Variables!$G$6,M1466&gt;Variables!$G$5),0,1)</f>
        <v>1</v>
      </c>
      <c r="AI1466" s="85">
        <f t="shared" si="314"/>
        <v>0</v>
      </c>
      <c r="AJ1466" s="85">
        <f>IF(I1466&gt;Variables!$G$7,0,1)</f>
        <v>1</v>
      </c>
      <c r="AK1466" s="85">
        <f>IF(F1466&gt;Variables!$G$8,0,1)</f>
        <v>1</v>
      </c>
      <c r="AL1466" s="85">
        <f>IF(G1466&gt;Variables!$G$9,0,1)</f>
        <v>1</v>
      </c>
      <c r="AM1466" s="85">
        <f>IF(AND(K1466&gt;Variables!$G$10,K1466&lt;Variables!$G$11),0,1)</f>
        <v>0</v>
      </c>
      <c r="AN1466" s="103">
        <f>IF(H1466&lt;Variables!$G$13,1,0)</f>
        <v>0</v>
      </c>
      <c r="AO1466" s="101">
        <f>IF(R1466&lt;Variables!$G$12,0,1)</f>
        <v>0</v>
      </c>
      <c r="AP1466" s="86">
        <f t="shared" si="315"/>
        <v>1</v>
      </c>
      <c r="AR1466">
        <v>0</v>
      </c>
      <c r="AS1466">
        <v>0</v>
      </c>
      <c r="AT1466">
        <v>1</v>
      </c>
      <c r="AU1466">
        <v>0</v>
      </c>
      <c r="BA1466">
        <v>-0.28999999999999998</v>
      </c>
    </row>
    <row r="1467" spans="3:53" ht="12.75" x14ac:dyDescent="0.2">
      <c r="C1467" t="s">
        <v>630</v>
      </c>
      <c r="D1467" t="s">
        <v>606</v>
      </c>
      <c r="E1467">
        <v>50.9</v>
      </c>
      <c r="F1467">
        <v>7.72</v>
      </c>
      <c r="G1467">
        <v>0.65</v>
      </c>
      <c r="H1467">
        <v>2750</v>
      </c>
      <c r="I1467">
        <v>-23.68</v>
      </c>
      <c r="J1467" t="s">
        <v>78</v>
      </c>
      <c r="K1467">
        <v>39.39</v>
      </c>
      <c r="L1467">
        <v>50.987368421052629</v>
      </c>
      <c r="M1467">
        <v>-0.42631817994135768</v>
      </c>
      <c r="N1467">
        <v>51.141239583333324</v>
      </c>
      <c r="O1467">
        <v>-0.72591041272747248</v>
      </c>
      <c r="P1467">
        <v>456177</v>
      </c>
      <c r="Q1467">
        <v>660790</v>
      </c>
      <c r="R1467">
        <v>0.69</v>
      </c>
      <c r="S1467">
        <v>19.911999999999999</v>
      </c>
      <c r="T1467">
        <v>7.6710000000000012</v>
      </c>
      <c r="U1467">
        <v>13.40391304347826</v>
      </c>
      <c r="V1467">
        <f t="shared" si="313"/>
        <v>2.2551015674305299</v>
      </c>
      <c r="AC1467">
        <v>51.28</v>
      </c>
      <c r="AD1467">
        <v>50.630099999999999</v>
      </c>
      <c r="AH1467" s="85">
        <f>IF(AND(M1467&lt;Variables!$G$6,M1467&gt;Variables!$G$5),0,1)</f>
        <v>1</v>
      </c>
      <c r="AI1467" s="85">
        <f t="shared" si="314"/>
        <v>1</v>
      </c>
      <c r="AJ1467" s="85">
        <f>IF(I1467&gt;Variables!$G$7,0,1)</f>
        <v>1</v>
      </c>
      <c r="AK1467" s="85">
        <f>IF(F1467&gt;Variables!$G$8,0,1)</f>
        <v>1</v>
      </c>
      <c r="AL1467" s="85">
        <f>IF(G1467&gt;Variables!$G$9,0,1)</f>
        <v>1</v>
      </c>
      <c r="AM1467" s="85">
        <f>IF(AND(K1467&gt;Variables!$G$10,K1467&lt;Variables!$G$11),0,1)</f>
        <v>1</v>
      </c>
      <c r="AN1467" s="103">
        <f>IF(H1467&lt;Variables!$G$13,1,0)</f>
        <v>0</v>
      </c>
      <c r="AO1467" s="101">
        <f>IF(R1467&lt;Variables!$G$12,0,1)</f>
        <v>0</v>
      </c>
      <c r="AP1467" s="86">
        <f t="shared" si="315"/>
        <v>1</v>
      </c>
      <c r="AR1467">
        <v>0</v>
      </c>
      <c r="AS1467">
        <v>1</v>
      </c>
      <c r="AT1467">
        <v>0</v>
      </c>
      <c r="AU1467">
        <v>0</v>
      </c>
      <c r="BA1467">
        <v>0.49</v>
      </c>
    </row>
    <row r="1468" spans="3:53" ht="12.75" x14ac:dyDescent="0.2">
      <c r="C1468" t="s">
        <v>630</v>
      </c>
      <c r="D1468" t="s">
        <v>607</v>
      </c>
      <c r="E1468">
        <v>12.45</v>
      </c>
      <c r="F1468">
        <v>7.59</v>
      </c>
      <c r="G1468">
        <v>1.59</v>
      </c>
      <c r="H1468">
        <v>1920</v>
      </c>
      <c r="I1468">
        <v>-24.138000000000002</v>
      </c>
      <c r="J1468" t="s">
        <v>78</v>
      </c>
      <c r="K1468">
        <v>34.29</v>
      </c>
      <c r="L1468">
        <v>12.495385000000001</v>
      </c>
      <c r="M1468">
        <v>-0.40322887209958191</v>
      </c>
      <c r="N1468">
        <v>12.550254000000001</v>
      </c>
      <c r="O1468">
        <v>-0.83866031715377176</v>
      </c>
      <c r="P1468">
        <v>2249000</v>
      </c>
      <c r="Q1468">
        <v>1014000</v>
      </c>
      <c r="R1468">
        <v>2.2200000000000002</v>
      </c>
      <c r="S1468">
        <v>19.911999999999999</v>
      </c>
      <c r="T1468">
        <v>7.6710000000000012</v>
      </c>
      <c r="U1468">
        <v>13.40391304347826</v>
      </c>
      <c r="V1468">
        <f t="shared" si="313"/>
        <v>2.1964336631975723</v>
      </c>
      <c r="AC1468">
        <v>12.73</v>
      </c>
      <c r="AD1468">
        <v>12.41</v>
      </c>
      <c r="AH1468" s="85">
        <f>IF(AND(M1468&lt;Variables!$G$6,M1468&gt;Variables!$G$5),0,1)</f>
        <v>1</v>
      </c>
      <c r="AI1468" s="85">
        <f t="shared" si="314"/>
        <v>1</v>
      </c>
      <c r="AJ1468" s="85">
        <f>IF(I1468&gt;Variables!$G$7,0,1)</f>
        <v>1</v>
      </c>
      <c r="AK1468" s="85">
        <f>IF(F1468&gt;Variables!$G$8,0,1)</f>
        <v>1</v>
      </c>
      <c r="AL1468" s="85">
        <f>IF(G1468&gt;Variables!$G$9,0,1)</f>
        <v>1</v>
      </c>
      <c r="AM1468" s="85">
        <f>IF(AND(K1468&gt;Variables!$G$10,K1468&lt;Variables!$G$11),0,1)</f>
        <v>1</v>
      </c>
      <c r="AN1468" s="103">
        <f>IF(H1468&lt;Variables!$G$13,1,0)</f>
        <v>1</v>
      </c>
      <c r="AO1468" s="101">
        <f>IF(R1468&lt;Variables!$G$12,0,1)</f>
        <v>1</v>
      </c>
      <c r="AP1468" s="86">
        <f t="shared" si="315"/>
        <v>1</v>
      </c>
      <c r="AR1468">
        <v>0</v>
      </c>
      <c r="AS1468">
        <v>1</v>
      </c>
      <c r="AT1468">
        <v>0</v>
      </c>
      <c r="AU1468">
        <v>0</v>
      </c>
      <c r="BA1468">
        <v>0.6</v>
      </c>
    </row>
    <row r="1469" spans="3:53" ht="12.75" x14ac:dyDescent="0.2">
      <c r="C1469" t="s">
        <v>630</v>
      </c>
      <c r="D1469" t="s">
        <v>93</v>
      </c>
      <c r="E1469">
        <v>76.8</v>
      </c>
      <c r="F1469">
        <v>7.56</v>
      </c>
      <c r="G1469">
        <v>6.61</v>
      </c>
      <c r="H1469">
        <v>4940</v>
      </c>
      <c r="I1469">
        <v>11.8</v>
      </c>
      <c r="J1469" t="s">
        <v>78</v>
      </c>
      <c r="K1469">
        <v>53.33</v>
      </c>
      <c r="L1469">
        <v>76.801968421052635</v>
      </c>
      <c r="M1469">
        <v>0.12764201356133301</v>
      </c>
      <c r="N1469">
        <v>76.537237500000003</v>
      </c>
      <c r="O1469">
        <v>0.47396863520192029</v>
      </c>
      <c r="P1469">
        <v>348978</v>
      </c>
      <c r="Q1469">
        <v>1346000</v>
      </c>
      <c r="R1469">
        <v>0.26</v>
      </c>
      <c r="S1469">
        <v>19.911999999999999</v>
      </c>
      <c r="T1469">
        <v>7.6710000000000012</v>
      </c>
      <c r="U1469">
        <v>13.40391304347826</v>
      </c>
      <c r="V1469">
        <f t="shared" si="313"/>
        <v>2.396952569297305</v>
      </c>
      <c r="AC1469">
        <v>77.16</v>
      </c>
      <c r="AD1469">
        <v>73.959999999999994</v>
      </c>
      <c r="AH1469" s="85">
        <f>IF(AND(M1469&lt;Variables!$G$6,M1469&gt;Variables!$G$5),0,1)</f>
        <v>1</v>
      </c>
      <c r="AI1469" s="85">
        <f t="shared" si="314"/>
        <v>0</v>
      </c>
      <c r="AJ1469" s="85">
        <f>IF(I1469&gt;Variables!$G$7,0,1)</f>
        <v>0</v>
      </c>
      <c r="AK1469" s="85">
        <f>IF(F1469&gt;Variables!$G$8,0,1)</f>
        <v>1</v>
      </c>
      <c r="AL1469" s="85">
        <f>IF(G1469&gt;Variables!$G$9,0,1)</f>
        <v>1</v>
      </c>
      <c r="AM1469" s="85">
        <f>IF(AND(K1469&gt;Variables!$G$10,K1469&lt;Variables!$G$11),0,1)</f>
        <v>0</v>
      </c>
      <c r="AN1469" s="103">
        <f>IF(H1469&lt;Variables!$G$13,1,0)</f>
        <v>0</v>
      </c>
      <c r="AO1469" s="101">
        <f>IF(R1469&lt;Variables!$G$12,0,1)</f>
        <v>0</v>
      </c>
      <c r="AP1469" s="86">
        <f t="shared" si="315"/>
        <v>1</v>
      </c>
      <c r="AR1469">
        <v>0</v>
      </c>
      <c r="AS1469">
        <v>0</v>
      </c>
      <c r="AT1469">
        <v>1</v>
      </c>
      <c r="AU1469">
        <v>0</v>
      </c>
      <c r="BA1469">
        <v>-2.25</v>
      </c>
    </row>
    <row r="1470" spans="3:53" ht="12.75" x14ac:dyDescent="0.2">
      <c r="C1470" t="s">
        <v>630</v>
      </c>
      <c r="D1470" t="s">
        <v>215</v>
      </c>
      <c r="E1470">
        <v>17.809999999999999</v>
      </c>
      <c r="F1470">
        <v>12.95</v>
      </c>
      <c r="G1470">
        <v>12.51</v>
      </c>
      <c r="H1470">
        <v>2590</v>
      </c>
      <c r="I1470">
        <v>-7.0000000000000001E-3</v>
      </c>
      <c r="J1470" t="s">
        <v>78</v>
      </c>
      <c r="K1470">
        <v>61.73</v>
      </c>
      <c r="L1470">
        <v>17.65615</v>
      </c>
      <c r="M1470">
        <v>2.4005799678865332</v>
      </c>
      <c r="N1470">
        <v>17.472864000000001</v>
      </c>
      <c r="O1470">
        <v>3.4747365972744979</v>
      </c>
      <c r="P1470">
        <v>10859000</v>
      </c>
      <c r="Q1470">
        <v>25802000</v>
      </c>
      <c r="R1470">
        <v>0.42</v>
      </c>
      <c r="S1470">
        <v>19.911999999999999</v>
      </c>
      <c r="T1470">
        <v>7.6710000000000012</v>
      </c>
      <c r="U1470">
        <v>13.40391304347826</v>
      </c>
      <c r="V1470">
        <f t="shared" si="313"/>
        <v>2.344785097703634</v>
      </c>
      <c r="AC1470">
        <v>18.48</v>
      </c>
      <c r="AD1470">
        <v>15.5</v>
      </c>
      <c r="AH1470" s="85">
        <f>IF(AND(M1470&lt;Variables!$G$6,M1470&gt;Variables!$G$5),0,1)</f>
        <v>1</v>
      </c>
      <c r="AI1470" s="85">
        <f t="shared" si="314"/>
        <v>0</v>
      </c>
      <c r="AJ1470" s="85">
        <f>IF(I1470&gt;Variables!$G$7,0,1)</f>
        <v>1</v>
      </c>
      <c r="AK1470" s="85">
        <f>IF(F1470&gt;Variables!$G$8,0,1)</f>
        <v>0</v>
      </c>
      <c r="AL1470" s="85">
        <f>IF(G1470&gt;Variables!$G$9,0,1)</f>
        <v>0</v>
      </c>
      <c r="AM1470" s="85">
        <f>IF(AND(K1470&gt;Variables!$G$10,K1470&lt;Variables!$G$11),0,1)</f>
        <v>0</v>
      </c>
      <c r="AN1470" s="103">
        <f>IF(H1470&lt;Variables!$G$13,1,0)</f>
        <v>0</v>
      </c>
      <c r="AO1470" s="101">
        <f>IF(R1470&lt;Variables!$G$12,0,1)</f>
        <v>0</v>
      </c>
      <c r="AP1470" s="86">
        <f t="shared" si="315"/>
        <v>1</v>
      </c>
      <c r="AR1470">
        <v>1</v>
      </c>
      <c r="AS1470">
        <v>0</v>
      </c>
      <c r="AT1470">
        <v>0</v>
      </c>
      <c r="AU1470">
        <v>0</v>
      </c>
      <c r="BA1470">
        <v>2</v>
      </c>
    </row>
    <row r="1471" spans="3:53" ht="12.75" x14ac:dyDescent="0.2">
      <c r="C1471" t="s">
        <v>630</v>
      </c>
      <c r="D1471" t="s">
        <v>625</v>
      </c>
      <c r="E1471">
        <v>61.47</v>
      </c>
      <c r="F1471">
        <v>6.83</v>
      </c>
      <c r="G1471">
        <v>1.19</v>
      </c>
      <c r="H1471">
        <v>3100</v>
      </c>
      <c r="I1471">
        <v>-83.069000000000003</v>
      </c>
      <c r="J1471" t="s">
        <v>78</v>
      </c>
      <c r="K1471">
        <v>35.229999999999997</v>
      </c>
      <c r="L1471">
        <v>61.806145000000001</v>
      </c>
      <c r="M1471">
        <v>-0.64094759509754928</v>
      </c>
      <c r="N1471">
        <v>61.562330000000003</v>
      </c>
      <c r="O1471">
        <v>-0.24744027719549649</v>
      </c>
      <c r="P1471">
        <v>441197</v>
      </c>
      <c r="Q1471">
        <v>807482</v>
      </c>
      <c r="R1471">
        <v>0.55000000000000004</v>
      </c>
      <c r="S1471">
        <v>19.911999999999999</v>
      </c>
      <c r="T1471">
        <v>7.6710000000000012</v>
      </c>
      <c r="U1471">
        <v>13.40391304347826</v>
      </c>
      <c r="V1471">
        <f t="shared" si="313"/>
        <v>2.2033073306834781</v>
      </c>
      <c r="AC1471">
        <v>61.76</v>
      </c>
      <c r="AD1471">
        <v>59.634999999999998</v>
      </c>
      <c r="AH1471" s="85">
        <f>IF(AND(M1471&lt;Variables!$G$6,M1471&gt;Variables!$G$5),0,1)</f>
        <v>1</v>
      </c>
      <c r="AI1471" s="85">
        <f t="shared" si="314"/>
        <v>0</v>
      </c>
      <c r="AJ1471" s="85">
        <f>IF(I1471&gt;Variables!$G$7,0,1)</f>
        <v>1</v>
      </c>
      <c r="AK1471" s="85">
        <f>IF(F1471&gt;Variables!$G$8,0,1)</f>
        <v>1</v>
      </c>
      <c r="AL1471" s="85">
        <f>IF(G1471&gt;Variables!$G$9,0,1)</f>
        <v>1</v>
      </c>
      <c r="AM1471" s="85">
        <f>IF(AND(K1471&gt;Variables!$G$10,K1471&lt;Variables!$G$11),0,1)</f>
        <v>1</v>
      </c>
      <c r="AN1471" s="103">
        <f>IF(H1471&lt;Variables!$G$13,1,0)</f>
        <v>0</v>
      </c>
      <c r="AO1471" s="101">
        <f>IF(R1471&lt;Variables!$G$12,0,1)</f>
        <v>0</v>
      </c>
      <c r="AP1471" s="86">
        <f t="shared" si="315"/>
        <v>1</v>
      </c>
      <c r="AR1471">
        <v>0</v>
      </c>
      <c r="AS1471">
        <v>0</v>
      </c>
      <c r="AT1471">
        <v>1</v>
      </c>
      <c r="AU1471">
        <v>0</v>
      </c>
      <c r="BA1471">
        <v>-1.24</v>
      </c>
    </row>
    <row r="1472" spans="3:53" ht="12.75" x14ac:dyDescent="0.2">
      <c r="C1472" t="s">
        <v>630</v>
      </c>
      <c r="D1472" t="s">
        <v>610</v>
      </c>
      <c r="E1472">
        <v>26.01</v>
      </c>
      <c r="F1472">
        <v>11.79</v>
      </c>
      <c r="G1472">
        <v>-1.75</v>
      </c>
      <c r="H1472">
        <v>196.48</v>
      </c>
      <c r="I1472">
        <v>-5.3710000000000004</v>
      </c>
      <c r="J1472" t="s">
        <v>78</v>
      </c>
      <c r="K1472">
        <v>47.48</v>
      </c>
      <c r="L1472">
        <v>25.701720000000002</v>
      </c>
      <c r="M1472">
        <v>0.38199778069327373</v>
      </c>
      <c r="N1472">
        <v>26.781559999999999</v>
      </c>
      <c r="O1472">
        <v>-3.6654324841420789</v>
      </c>
      <c r="P1472">
        <v>5240000</v>
      </c>
      <c r="Q1472">
        <v>1650000</v>
      </c>
      <c r="R1472">
        <v>3.18</v>
      </c>
      <c r="S1472">
        <v>19.911999999999999</v>
      </c>
      <c r="T1472">
        <v>7.6710000000000012</v>
      </c>
      <c r="U1472">
        <v>13.40391304347826</v>
      </c>
      <c r="V1472">
        <f t="shared" si="313"/>
        <v>2.3337409458703933</v>
      </c>
      <c r="AC1472">
        <v>26.4499</v>
      </c>
      <c r="AD1472">
        <v>22.3</v>
      </c>
      <c r="AH1472" s="85">
        <f>IF(AND(M1472&lt;Variables!$G$6,M1472&gt;Variables!$G$5),0,1)</f>
        <v>1</v>
      </c>
      <c r="AI1472" s="85">
        <f t="shared" si="314"/>
        <v>1</v>
      </c>
      <c r="AJ1472" s="85">
        <f>IF(I1472&gt;Variables!$G$7,0,1)</f>
        <v>1</v>
      </c>
      <c r="AK1472" s="85">
        <f>IF(F1472&gt;Variables!$G$8,0,1)</f>
        <v>0</v>
      </c>
      <c r="AL1472" s="85">
        <f>IF(G1472&gt;Variables!$G$9,0,1)</f>
        <v>1</v>
      </c>
      <c r="AM1472" s="85">
        <f>IF(AND(K1472&gt;Variables!$G$10,K1472&lt;Variables!$G$11),0,1)</f>
        <v>1</v>
      </c>
      <c r="AN1472" s="103">
        <f>IF(H1472&lt;Variables!$G$13,1,0)</f>
        <v>1</v>
      </c>
      <c r="AO1472" s="101">
        <f>IF(R1472&lt;Variables!$G$12,0,1)</f>
        <v>1</v>
      </c>
      <c r="AP1472" s="86">
        <f t="shared" si="315"/>
        <v>1</v>
      </c>
      <c r="AR1472">
        <v>0</v>
      </c>
      <c r="AS1472">
        <v>0</v>
      </c>
      <c r="AT1472">
        <v>1</v>
      </c>
      <c r="AU1472">
        <v>0</v>
      </c>
      <c r="BA1472">
        <v>-2.25</v>
      </c>
    </row>
    <row r="1473" spans="3:53" ht="12.75" x14ac:dyDescent="0.2">
      <c r="C1473" t="s">
        <v>630</v>
      </c>
      <c r="D1473" t="s">
        <v>509</v>
      </c>
      <c r="E1473">
        <v>5.9</v>
      </c>
      <c r="F1473">
        <v>45.87</v>
      </c>
      <c r="G1473">
        <v>-3.78</v>
      </c>
      <c r="H1473">
        <v>208.76</v>
      </c>
      <c r="I1473">
        <v>45.603000000000002</v>
      </c>
      <c r="J1473" t="s">
        <v>76</v>
      </c>
      <c r="K1473">
        <v>36.28</v>
      </c>
      <c r="L1473">
        <v>5.9865849999999998</v>
      </c>
      <c r="M1473">
        <v>-2.2815177601253498</v>
      </c>
      <c r="N1473">
        <v>6.1953659999999999</v>
      </c>
      <c r="O1473">
        <v>-5.5745859082417457</v>
      </c>
      <c r="P1473">
        <v>86030000</v>
      </c>
      <c r="Q1473">
        <v>12510000</v>
      </c>
      <c r="R1473">
        <v>6.88</v>
      </c>
      <c r="S1473">
        <v>19.911999999999999</v>
      </c>
      <c r="T1473">
        <v>7.6710000000000012</v>
      </c>
      <c r="U1473">
        <v>13.40391304347826</v>
      </c>
      <c r="V1473">
        <f t="shared" si="313"/>
        <v>2.1937788622074188</v>
      </c>
      <c r="AC1473">
        <v>8.3800000000000008</v>
      </c>
      <c r="AD1473">
        <v>5.63</v>
      </c>
      <c r="AH1473" s="85">
        <f>IF(AND(M1473&lt;Variables!$G$6,M1473&gt;Variables!$G$5),0,1)</f>
        <v>0</v>
      </c>
      <c r="AI1473" s="85">
        <f t="shared" si="314"/>
        <v>1</v>
      </c>
      <c r="AJ1473" s="85">
        <f>IF(I1473&gt;Variables!$G$7,0,1)</f>
        <v>0</v>
      </c>
      <c r="AK1473" s="85">
        <f>IF(F1473&gt;Variables!$G$8,0,1)</f>
        <v>0</v>
      </c>
      <c r="AL1473" s="85">
        <f>IF(G1473&gt;Variables!$G$9,0,1)</f>
        <v>1</v>
      </c>
      <c r="AM1473" s="85">
        <f>IF(AND(K1473&gt;Variables!$G$10,K1473&lt;Variables!$G$11),0,1)</f>
        <v>1</v>
      </c>
      <c r="AN1473" s="103">
        <f>IF(H1473&lt;Variables!$G$13,1,0)</f>
        <v>1</v>
      </c>
      <c r="AO1473" s="101">
        <f>IF(R1473&lt;Variables!$G$12,0,1)</f>
        <v>1</v>
      </c>
      <c r="AP1473" s="86">
        <f t="shared" si="315"/>
        <v>0</v>
      </c>
      <c r="AR1473">
        <v>1</v>
      </c>
      <c r="AS1473">
        <v>0</v>
      </c>
      <c r="AT1473">
        <v>0</v>
      </c>
      <c r="AU1473">
        <v>0</v>
      </c>
      <c r="BA1473">
        <v>2</v>
      </c>
    </row>
    <row r="1474" spans="3:53" ht="12.75" x14ac:dyDescent="0.2">
      <c r="C1474" t="s">
        <v>630</v>
      </c>
      <c r="D1474" t="s">
        <v>216</v>
      </c>
      <c r="E1474">
        <v>0.69</v>
      </c>
      <c r="F1474">
        <v>20.309999999999999</v>
      </c>
      <c r="G1474">
        <v>4.51</v>
      </c>
      <c r="H1474">
        <v>368.21</v>
      </c>
      <c r="I1474">
        <v>-65.369</v>
      </c>
      <c r="J1474" t="s">
        <v>76</v>
      </c>
      <c r="K1474">
        <v>54.78</v>
      </c>
      <c r="L1474">
        <v>0.68088979999999988</v>
      </c>
      <c r="M1474">
        <v>2.3807376759058769</v>
      </c>
      <c r="N1474">
        <v>0.69882829999999996</v>
      </c>
      <c r="O1474">
        <v>-0.24731396825227381</v>
      </c>
      <c r="P1474">
        <v>146300000</v>
      </c>
      <c r="Q1474">
        <v>93280000</v>
      </c>
      <c r="R1474">
        <v>1.57</v>
      </c>
      <c r="S1474">
        <v>19.911999999999999</v>
      </c>
      <c r="T1474">
        <v>7.6710000000000012</v>
      </c>
      <c r="U1474">
        <v>13.40391304347826</v>
      </c>
      <c r="V1474">
        <f t="shared" si="313"/>
        <v>2.3217563938761296</v>
      </c>
      <c r="AC1474">
        <v>0.71789999999999998</v>
      </c>
      <c r="AD1474">
        <v>0.60509999999999997</v>
      </c>
      <c r="AH1474" s="85">
        <f>IF(AND(M1474&lt;Variables!$G$6,M1474&gt;Variables!$G$5),0,1)</f>
        <v>1</v>
      </c>
      <c r="AI1474" s="85">
        <f t="shared" si="314"/>
        <v>1</v>
      </c>
      <c r="AJ1474" s="85">
        <f>IF(I1474&gt;Variables!$G$7,0,1)</f>
        <v>1</v>
      </c>
      <c r="AK1474" s="85">
        <f>IF(F1474&gt;Variables!$G$8,0,1)</f>
        <v>0</v>
      </c>
      <c r="AL1474" s="85">
        <f>IF(G1474&gt;Variables!$G$9,0,1)</f>
        <v>1</v>
      </c>
      <c r="AM1474" s="85">
        <f>IF(AND(K1474&gt;Variables!$G$10,K1474&lt;Variables!$G$11),0,1)</f>
        <v>0</v>
      </c>
      <c r="AN1474" s="103">
        <f>IF(H1474&lt;Variables!$G$13,1,0)</f>
        <v>1</v>
      </c>
      <c r="AO1474" s="101">
        <f>IF(R1474&lt;Variables!$G$12,0,1)</f>
        <v>0</v>
      </c>
      <c r="AP1474" s="86">
        <f t="shared" si="315"/>
        <v>0</v>
      </c>
      <c r="AR1474">
        <v>0</v>
      </c>
      <c r="AS1474">
        <v>0</v>
      </c>
      <c r="AT1474">
        <v>1</v>
      </c>
      <c r="AU1474">
        <v>0</v>
      </c>
      <c r="BA1474">
        <v>-2.25</v>
      </c>
    </row>
    <row r="1475" spans="3:53" ht="12.75" x14ac:dyDescent="0.2">
      <c r="C1475" t="s">
        <v>630</v>
      </c>
      <c r="D1475" t="s">
        <v>395</v>
      </c>
      <c r="E1475">
        <v>23.79</v>
      </c>
      <c r="F1475">
        <v>19.579999999999998</v>
      </c>
      <c r="G1475">
        <v>19.21</v>
      </c>
      <c r="H1475">
        <v>2790</v>
      </c>
      <c r="I1475">
        <v>197.80099999999999</v>
      </c>
      <c r="J1475" t="s">
        <v>76</v>
      </c>
      <c r="K1475">
        <v>67.959999999999994</v>
      </c>
      <c r="L1475">
        <v>23.738835000000002</v>
      </c>
      <c r="M1475">
        <v>0.1312827693524046</v>
      </c>
      <c r="N1475">
        <v>21.74565208333334</v>
      </c>
      <c r="O1475">
        <v>9.3092076931470693</v>
      </c>
      <c r="P1475">
        <v>5687000</v>
      </c>
      <c r="Q1475">
        <v>3411000</v>
      </c>
      <c r="R1475">
        <v>1.67</v>
      </c>
      <c r="S1475">
        <v>19.911999999999999</v>
      </c>
      <c r="T1475">
        <v>7.6710000000000012</v>
      </c>
      <c r="U1475">
        <v>13.40391304347826</v>
      </c>
      <c r="V1475">
        <f t="shared" ref="V1475:V1538" si="316">1.849 + (0.01036 * K1475) + (0.1184 * M1475) - (0.002888 * K1475 * M1475)</f>
        <v>2.5428428103003378</v>
      </c>
      <c r="AC1475">
        <v>25.02</v>
      </c>
      <c r="AD1475">
        <v>23.71</v>
      </c>
      <c r="AH1475" s="85">
        <f>IF(AND(M1475&lt;Variables!$G$6,M1475&gt;Variables!$G$5),0,1)</f>
        <v>1</v>
      </c>
      <c r="AI1475" s="85">
        <f t="shared" ref="AI1475:AI1538" si="317">IF(L1475&gt;N1475,0,1)</f>
        <v>0</v>
      </c>
      <c r="AJ1475" s="85">
        <f>IF(I1475&gt;Variables!$G$7,0,1)</f>
        <v>0</v>
      </c>
      <c r="AK1475" s="85">
        <f>IF(F1475&gt;Variables!$G$8,0,1)</f>
        <v>0</v>
      </c>
      <c r="AL1475" s="85">
        <f>IF(G1475&gt;Variables!$G$9,0,1)</f>
        <v>0</v>
      </c>
      <c r="AM1475" s="85">
        <f>IF(AND(K1475&gt;Variables!$G$10,K1475&lt;Variables!$G$11),0,1)</f>
        <v>0</v>
      </c>
      <c r="AN1475" s="103">
        <f>IF(H1475&lt;Variables!$G$13,1,0)</f>
        <v>0</v>
      </c>
      <c r="AO1475" s="101">
        <f>IF(R1475&lt;Variables!$G$12,0,1)</f>
        <v>0</v>
      </c>
      <c r="AP1475" s="86">
        <f t="shared" si="315"/>
        <v>0</v>
      </c>
      <c r="AR1475">
        <v>1</v>
      </c>
      <c r="AS1475">
        <v>0</v>
      </c>
      <c r="AT1475">
        <v>0</v>
      </c>
      <c r="AU1475">
        <v>0</v>
      </c>
      <c r="BA1475">
        <v>2</v>
      </c>
    </row>
    <row r="1476" spans="3:53" ht="12.75" x14ac:dyDescent="0.2">
      <c r="C1476" t="s">
        <v>630</v>
      </c>
      <c r="D1476" t="s">
        <v>614</v>
      </c>
      <c r="E1476">
        <v>9.5299999999999994</v>
      </c>
      <c r="F1476">
        <v>7.24</v>
      </c>
      <c r="G1476">
        <v>5.16</v>
      </c>
      <c r="H1476">
        <v>2280</v>
      </c>
      <c r="I1476">
        <v>-61.472999999999999</v>
      </c>
      <c r="J1476" t="s">
        <v>76</v>
      </c>
      <c r="K1476">
        <v>33.68</v>
      </c>
      <c r="L1476">
        <v>9.6143350000000005</v>
      </c>
      <c r="M1476">
        <v>-0.90318259141168533</v>
      </c>
      <c r="N1476">
        <v>9.8060559999999999</v>
      </c>
      <c r="O1476">
        <v>-2.8406527558072279</v>
      </c>
      <c r="P1476">
        <v>3264000</v>
      </c>
      <c r="Q1476">
        <v>3525000</v>
      </c>
      <c r="R1476">
        <v>0.93</v>
      </c>
      <c r="S1476">
        <v>19.911999999999999</v>
      </c>
      <c r="T1476">
        <v>7.6710000000000012</v>
      </c>
      <c r="U1476">
        <v>13.40391304347826</v>
      </c>
      <c r="V1476">
        <f t="shared" si="316"/>
        <v>2.1788386009690734</v>
      </c>
      <c r="AC1476">
        <v>9.69</v>
      </c>
      <c r="AD1476">
        <v>9.0500000000000007</v>
      </c>
      <c r="AH1476" s="85">
        <f>IF(AND(M1476&lt;Variables!$G$6,M1476&gt;Variables!$G$5),0,1)</f>
        <v>1</v>
      </c>
      <c r="AI1476" s="85">
        <f t="shared" si="317"/>
        <v>1</v>
      </c>
      <c r="AJ1476" s="85">
        <f>IF(I1476&gt;Variables!$G$7,0,1)</f>
        <v>1</v>
      </c>
      <c r="AK1476" s="85">
        <f>IF(F1476&gt;Variables!$G$8,0,1)</f>
        <v>1</v>
      </c>
      <c r="AL1476" s="85">
        <f>IF(G1476&gt;Variables!$G$9,0,1)</f>
        <v>1</v>
      </c>
      <c r="AM1476" s="85">
        <f>IF(AND(K1476&gt;Variables!$G$10,K1476&lt;Variables!$G$11),0,1)</f>
        <v>1</v>
      </c>
      <c r="AN1476" s="103">
        <f>IF(H1476&lt;Variables!$G$13,1,0)</f>
        <v>1</v>
      </c>
      <c r="AO1476" s="101">
        <f>IF(R1476&lt;Variables!$G$12,0,1)</f>
        <v>0</v>
      </c>
      <c r="AP1476" s="86">
        <f t="shared" si="315"/>
        <v>0</v>
      </c>
      <c r="AR1476">
        <v>1</v>
      </c>
      <c r="AS1476">
        <v>0</v>
      </c>
      <c r="AT1476">
        <v>0</v>
      </c>
      <c r="AU1476">
        <v>0</v>
      </c>
      <c r="BA1476">
        <v>1.36</v>
      </c>
    </row>
    <row r="1477" spans="3:53" ht="12.75" x14ac:dyDescent="0.2">
      <c r="C1477" t="s">
        <v>630</v>
      </c>
      <c r="D1477" t="s">
        <v>486</v>
      </c>
      <c r="E1477">
        <v>139.94999999999999</v>
      </c>
      <c r="F1477">
        <v>6.51</v>
      </c>
      <c r="G1477">
        <v>3.93</v>
      </c>
      <c r="H1477">
        <v>12710</v>
      </c>
      <c r="I1477">
        <v>-21.887</v>
      </c>
      <c r="J1477" t="s">
        <v>76</v>
      </c>
      <c r="K1477">
        <v>45.12</v>
      </c>
      <c r="L1477">
        <v>140.01025000000001</v>
      </c>
      <c r="M1477">
        <v>6.4102449642086445E-2</v>
      </c>
      <c r="N1477">
        <v>141.1888469387755</v>
      </c>
      <c r="O1477">
        <v>-0.77119897384505631</v>
      </c>
      <c r="P1477">
        <v>395256</v>
      </c>
      <c r="Q1477">
        <v>631509</v>
      </c>
      <c r="R1477">
        <v>0.63</v>
      </c>
      <c r="S1477">
        <v>19.911999999999999</v>
      </c>
      <c r="T1477">
        <v>7.6710000000000012</v>
      </c>
      <c r="U1477">
        <v>13.40391304347826</v>
      </c>
      <c r="V1477">
        <f t="shared" si="316"/>
        <v>2.3156799603371896</v>
      </c>
      <c r="AC1477">
        <v>140.27000000000001</v>
      </c>
      <c r="AD1477">
        <v>136.9</v>
      </c>
      <c r="AH1477" s="85">
        <f>IF(AND(M1477&lt;Variables!$G$6,M1477&gt;Variables!$G$5),0,1)</f>
        <v>1</v>
      </c>
      <c r="AI1477" s="85">
        <f t="shared" si="317"/>
        <v>1</v>
      </c>
      <c r="AJ1477" s="85">
        <f>IF(I1477&gt;Variables!$G$7,0,1)</f>
        <v>1</v>
      </c>
      <c r="AK1477" s="85">
        <f>IF(F1477&gt;Variables!$G$8,0,1)</f>
        <v>1</v>
      </c>
      <c r="AL1477" s="85">
        <f>IF(G1477&gt;Variables!$G$9,0,1)</f>
        <v>1</v>
      </c>
      <c r="AM1477" s="85">
        <f>IF(AND(K1477&gt;Variables!$G$10,K1477&lt;Variables!$G$11),0,1)</f>
        <v>1</v>
      </c>
      <c r="AN1477" s="103">
        <f>IF(H1477&lt;Variables!$G$13,1,0)</f>
        <v>0</v>
      </c>
      <c r="AO1477" s="101">
        <f>IF(R1477&lt;Variables!$G$12,0,1)</f>
        <v>0</v>
      </c>
      <c r="AP1477" s="86">
        <f t="shared" si="315"/>
        <v>0</v>
      </c>
      <c r="AR1477">
        <v>0</v>
      </c>
      <c r="AS1477">
        <v>0</v>
      </c>
      <c r="AT1477">
        <v>0</v>
      </c>
      <c r="AU1477">
        <v>1</v>
      </c>
      <c r="BA1477">
        <v>-0.76</v>
      </c>
    </row>
    <row r="1478" spans="3:53" ht="12.75" x14ac:dyDescent="0.2">
      <c r="C1478" t="s">
        <v>630</v>
      </c>
      <c r="D1478" t="s">
        <v>322</v>
      </c>
      <c r="E1478">
        <v>36.42</v>
      </c>
      <c r="F1478">
        <v>13.47</v>
      </c>
      <c r="G1478">
        <v>11.44</v>
      </c>
      <c r="H1478">
        <v>6860</v>
      </c>
      <c r="I1478">
        <v>924.57</v>
      </c>
      <c r="J1478" t="s">
        <v>78</v>
      </c>
      <c r="K1478">
        <v>69.040000000000006</v>
      </c>
      <c r="L1478">
        <v>35.81</v>
      </c>
      <c r="M1478">
        <v>1.7034347947500881</v>
      </c>
      <c r="N1478">
        <v>35.517803999999998</v>
      </c>
      <c r="O1478">
        <v>2.540123257620329</v>
      </c>
      <c r="P1478">
        <v>341998</v>
      </c>
      <c r="Q1478">
        <v>755579</v>
      </c>
      <c r="R1478">
        <v>0.45</v>
      </c>
      <c r="S1478">
        <v>19.911999999999999</v>
      </c>
      <c r="T1478">
        <v>7.6710000000000012</v>
      </c>
      <c r="U1478">
        <v>13.40391304347826</v>
      </c>
      <c r="V1478">
        <f t="shared" si="316"/>
        <v>2.4262974404914814</v>
      </c>
      <c r="AC1478">
        <v>38.307600000000001</v>
      </c>
      <c r="AD1478">
        <v>32.3401</v>
      </c>
      <c r="AH1478" s="85">
        <f>IF(AND(M1478&lt;Variables!$G$6,M1478&gt;Variables!$G$5),0,1)</f>
        <v>1</v>
      </c>
      <c r="AI1478" s="85">
        <f t="shared" si="317"/>
        <v>0</v>
      </c>
      <c r="AJ1478" s="85">
        <f>IF(I1478&gt;Variables!$G$7,0,1)</f>
        <v>0</v>
      </c>
      <c r="AK1478" s="85">
        <f>IF(F1478&gt;Variables!$G$8,0,1)</f>
        <v>0</v>
      </c>
      <c r="AL1478" s="85">
        <f>IF(G1478&gt;Variables!$G$9,0,1)</f>
        <v>1</v>
      </c>
      <c r="AM1478" s="85">
        <f>IF(AND(K1478&gt;Variables!$G$10,K1478&lt;Variables!$G$11),0,1)</f>
        <v>0</v>
      </c>
      <c r="AN1478" s="103">
        <f>IF(H1478&lt;Variables!$G$13,1,0)</f>
        <v>0</v>
      </c>
      <c r="AO1478" s="101">
        <f>IF(R1478&lt;Variables!$G$12,0,1)</f>
        <v>0</v>
      </c>
      <c r="AP1478" s="86">
        <f t="shared" si="315"/>
        <v>1</v>
      </c>
      <c r="AR1478">
        <v>1</v>
      </c>
      <c r="AS1478">
        <v>0</v>
      </c>
      <c r="AT1478">
        <v>0</v>
      </c>
      <c r="AU1478">
        <v>0</v>
      </c>
      <c r="BA1478">
        <v>1.57</v>
      </c>
    </row>
    <row r="1479" spans="3:53" ht="12.75" x14ac:dyDescent="0.2">
      <c r="C1479" t="s">
        <v>630</v>
      </c>
      <c r="D1479" t="s">
        <v>603</v>
      </c>
      <c r="E1479">
        <v>11.47</v>
      </c>
      <c r="F1479">
        <v>14.14</v>
      </c>
      <c r="G1479">
        <v>10.68</v>
      </c>
      <c r="H1479">
        <v>5810</v>
      </c>
      <c r="I1479">
        <v>-24.971</v>
      </c>
      <c r="J1479" t="s">
        <v>78</v>
      </c>
      <c r="K1479">
        <v>56.82</v>
      </c>
      <c r="L1479">
        <v>11.165125</v>
      </c>
      <c r="M1479">
        <v>2.1994827644115098</v>
      </c>
      <c r="N1479">
        <v>11.401712</v>
      </c>
      <c r="O1479">
        <v>7.8830266893256382E-2</v>
      </c>
      <c r="P1479">
        <v>55646000</v>
      </c>
      <c r="Q1479">
        <v>12699000</v>
      </c>
      <c r="R1479">
        <v>4.38</v>
      </c>
      <c r="S1479">
        <v>19.911999999999999</v>
      </c>
      <c r="T1479">
        <v>7.6710000000000012</v>
      </c>
      <c r="U1479">
        <v>13.40391304347826</v>
      </c>
      <c r="V1479">
        <f t="shared" si="316"/>
        <v>2.3371472836802094</v>
      </c>
      <c r="AC1479">
        <v>11.49</v>
      </c>
      <c r="AD1479">
        <v>9.9350000000000005</v>
      </c>
      <c r="AH1479" s="85">
        <f>IF(AND(M1479&lt;Variables!$G$6,M1479&gt;Variables!$G$5),0,1)</f>
        <v>1</v>
      </c>
      <c r="AI1479" s="85">
        <f t="shared" si="317"/>
        <v>1</v>
      </c>
      <c r="AJ1479" s="85">
        <f>IF(I1479&gt;Variables!$G$7,0,1)</f>
        <v>1</v>
      </c>
      <c r="AK1479" s="85">
        <f>IF(F1479&gt;Variables!$G$8,0,1)</f>
        <v>0</v>
      </c>
      <c r="AL1479" s="85">
        <f>IF(G1479&gt;Variables!$G$9,0,1)</f>
        <v>1</v>
      </c>
      <c r="AM1479" s="85">
        <f>IF(AND(K1479&gt;Variables!$G$10,K1479&lt;Variables!$G$11),0,1)</f>
        <v>0</v>
      </c>
      <c r="AN1479" s="103">
        <f>IF(H1479&lt;Variables!$G$13,1,0)</f>
        <v>0</v>
      </c>
      <c r="AO1479" s="101">
        <f>IF(R1479&lt;Variables!$G$12,0,1)</f>
        <v>1</v>
      </c>
      <c r="AP1479" s="86">
        <f t="shared" si="315"/>
        <v>1</v>
      </c>
      <c r="AR1479">
        <v>0</v>
      </c>
      <c r="AS1479">
        <v>0</v>
      </c>
      <c r="AT1479">
        <v>1</v>
      </c>
      <c r="AU1479">
        <v>0</v>
      </c>
      <c r="BA1479">
        <v>-2.25</v>
      </c>
    </row>
    <row r="1480" spans="3:53" ht="12.75" x14ac:dyDescent="0.2">
      <c r="C1480" t="s">
        <v>630</v>
      </c>
      <c r="D1480" t="s">
        <v>331</v>
      </c>
      <c r="E1480">
        <v>31.45</v>
      </c>
      <c r="F1480">
        <v>14.86</v>
      </c>
      <c r="G1480">
        <v>-2.83</v>
      </c>
      <c r="H1480">
        <v>12410</v>
      </c>
      <c r="I1480">
        <v>79.823999999999998</v>
      </c>
      <c r="J1480" t="s">
        <v>78</v>
      </c>
      <c r="K1480">
        <v>50.58</v>
      </c>
      <c r="L1480">
        <v>30.212415</v>
      </c>
      <c r="M1480">
        <v>2.3089349196348472</v>
      </c>
      <c r="N1480">
        <v>31.902374000000009</v>
      </c>
      <c r="O1480">
        <v>-3.1106587867097448</v>
      </c>
      <c r="P1480">
        <v>271577000</v>
      </c>
      <c r="Q1480">
        <v>97799000</v>
      </c>
      <c r="R1480">
        <v>2.78</v>
      </c>
      <c r="S1480">
        <v>19.911999999999999</v>
      </c>
      <c r="T1480">
        <v>7.6710000000000012</v>
      </c>
      <c r="U1480">
        <v>13.40391304347826</v>
      </c>
      <c r="V1480">
        <f t="shared" si="316"/>
        <v>2.309108933741709</v>
      </c>
      <c r="AC1480">
        <v>31.7</v>
      </c>
      <c r="AD1480">
        <v>24.17</v>
      </c>
      <c r="AH1480" s="85">
        <f>IF(AND(M1480&lt;Variables!$G$6,M1480&gt;Variables!$G$5),0,1)</f>
        <v>1</v>
      </c>
      <c r="AI1480" s="85">
        <f t="shared" si="317"/>
        <v>1</v>
      </c>
      <c r="AJ1480" s="85">
        <f>IF(I1480&gt;Variables!$G$7,0,1)</f>
        <v>0</v>
      </c>
      <c r="AK1480" s="85">
        <f>IF(F1480&gt;Variables!$G$8,0,1)</f>
        <v>0</v>
      </c>
      <c r="AL1480" s="85">
        <f>IF(G1480&gt;Variables!$G$9,0,1)</f>
        <v>1</v>
      </c>
      <c r="AM1480" s="85">
        <f>IF(AND(K1480&gt;Variables!$G$10,K1480&lt;Variables!$G$11),0,1)</f>
        <v>0</v>
      </c>
      <c r="AN1480" s="103">
        <f>IF(H1480&lt;Variables!$G$13,1,0)</f>
        <v>0</v>
      </c>
      <c r="AO1480" s="101">
        <f>IF(R1480&lt;Variables!$G$12,0,1)</f>
        <v>1</v>
      </c>
      <c r="AP1480" s="86">
        <f t="shared" si="315"/>
        <v>1</v>
      </c>
      <c r="AR1480">
        <v>0</v>
      </c>
      <c r="AS1480">
        <v>0</v>
      </c>
      <c r="AT1480">
        <v>1</v>
      </c>
      <c r="AU1480">
        <v>0</v>
      </c>
      <c r="BA1480">
        <v>-2.25</v>
      </c>
    </row>
    <row r="1481" spans="3:53" ht="12.75" x14ac:dyDescent="0.2">
      <c r="C1481" t="s">
        <v>630</v>
      </c>
      <c r="D1481" t="s">
        <v>631</v>
      </c>
      <c r="E1481">
        <v>1.1399999999999999</v>
      </c>
      <c r="F1481">
        <v>8.6999999999999993</v>
      </c>
      <c r="G1481">
        <v>25</v>
      </c>
      <c r="H1481">
        <v>-99999</v>
      </c>
      <c r="I1481">
        <v>-54.08</v>
      </c>
      <c r="J1481" t="s">
        <v>76</v>
      </c>
      <c r="K1481">
        <v>70.739999999999995</v>
      </c>
      <c r="L1481">
        <v>1.0754999999999999</v>
      </c>
      <c r="M1481">
        <v>6.9270106927010504</v>
      </c>
      <c r="N1481">
        <v>1.038214285714286</v>
      </c>
      <c r="O1481">
        <v>10.767113863089079</v>
      </c>
      <c r="P1481">
        <v>21787</v>
      </c>
      <c r="Q1481">
        <v>21373</v>
      </c>
      <c r="R1481">
        <v>1.02</v>
      </c>
      <c r="S1481">
        <v>19.911999999999999</v>
      </c>
      <c r="T1481">
        <v>7.6710000000000012</v>
      </c>
      <c r="U1481">
        <v>13.40391304347826</v>
      </c>
      <c r="V1481">
        <f t="shared" si="316"/>
        <v>1.9868561312877751</v>
      </c>
      <c r="AC1481">
        <v>2</v>
      </c>
      <c r="AD1481">
        <v>1.1100000000000001</v>
      </c>
      <c r="AH1481" s="85">
        <f>IF(AND(M1481&lt;Variables!$G$6,M1481&gt;Variables!$G$5),0,1)</f>
        <v>1</v>
      </c>
      <c r="AI1481" s="85">
        <f t="shared" si="317"/>
        <v>0</v>
      </c>
      <c r="AJ1481" s="85">
        <f>IF(I1481&gt;Variables!$G$7,0,1)</f>
        <v>1</v>
      </c>
      <c r="AK1481" s="85">
        <f>IF(F1481&gt;Variables!$G$8,0,1)</f>
        <v>1</v>
      </c>
      <c r="AL1481" s="85">
        <f>IF(G1481&gt;Variables!$G$9,0,1)</f>
        <v>0</v>
      </c>
      <c r="AM1481" s="85">
        <f>IF(AND(K1481&gt;Variables!$G$10,K1481&lt;Variables!$G$11),0,1)</f>
        <v>0</v>
      </c>
      <c r="AN1481" s="103">
        <f>IF(H1481&lt;Variables!$G$13,1,0)</f>
        <v>1</v>
      </c>
      <c r="AO1481" s="101">
        <f>IF(R1481&lt;Variables!$G$12,0,1)</f>
        <v>0</v>
      </c>
      <c r="AP1481" s="86">
        <f t="shared" si="315"/>
        <v>0</v>
      </c>
      <c r="AR1481">
        <v>0</v>
      </c>
      <c r="AS1481">
        <v>0</v>
      </c>
      <c r="AT1481">
        <v>1</v>
      </c>
      <c r="AU1481">
        <v>0</v>
      </c>
      <c r="BA1481">
        <v>-2.25</v>
      </c>
    </row>
    <row r="1482" spans="3:53" ht="12.75" x14ac:dyDescent="0.2">
      <c r="C1482" t="s">
        <v>630</v>
      </c>
      <c r="D1482" t="s">
        <v>613</v>
      </c>
      <c r="E1482">
        <v>24.85</v>
      </c>
      <c r="F1482">
        <v>21.34</v>
      </c>
      <c r="G1482">
        <v>-0.4</v>
      </c>
      <c r="H1482">
        <v>42.23</v>
      </c>
      <c r="I1482">
        <v>38.231000000000002</v>
      </c>
      <c r="J1482" t="s">
        <v>76</v>
      </c>
      <c r="K1482">
        <v>61.23</v>
      </c>
      <c r="L1482">
        <v>24.678149999999999</v>
      </c>
      <c r="M1482">
        <v>0.69636500304926718</v>
      </c>
      <c r="N1482">
        <v>24.725300000000001</v>
      </c>
      <c r="O1482">
        <v>0.50434170667292488</v>
      </c>
      <c r="P1482">
        <v>55050</v>
      </c>
      <c r="Q1482">
        <v>1830</v>
      </c>
      <c r="R1482">
        <v>30.08</v>
      </c>
      <c r="S1482">
        <v>19.911999999999999</v>
      </c>
      <c r="T1482">
        <v>7.6710000000000012</v>
      </c>
      <c r="U1482">
        <v>13.40391304347826</v>
      </c>
      <c r="V1482">
        <f t="shared" si="316"/>
        <v>2.4426526330142244</v>
      </c>
      <c r="AC1482">
        <v>25.71</v>
      </c>
      <c r="AD1482">
        <v>24.5913</v>
      </c>
      <c r="AH1482" s="85">
        <f>IF(AND(M1482&lt;Variables!$G$6,M1482&gt;Variables!$G$5),0,1)</f>
        <v>1</v>
      </c>
      <c r="AI1482" s="85">
        <f t="shared" si="317"/>
        <v>1</v>
      </c>
      <c r="AJ1482" s="85">
        <f>IF(I1482&gt;Variables!$G$7,0,1)</f>
        <v>0</v>
      </c>
      <c r="AK1482" s="85">
        <f>IF(F1482&gt;Variables!$G$8,0,1)</f>
        <v>0</v>
      </c>
      <c r="AL1482" s="85">
        <f>IF(G1482&gt;Variables!$G$9,0,1)</f>
        <v>1</v>
      </c>
      <c r="AM1482" s="85">
        <f>IF(AND(K1482&gt;Variables!$G$10,K1482&lt;Variables!$G$11),0,1)</f>
        <v>0</v>
      </c>
      <c r="AN1482" s="103">
        <f>IF(H1482&lt;Variables!$G$13,1,0)</f>
        <v>1</v>
      </c>
      <c r="AO1482" s="101">
        <f>IF(R1482&lt;Variables!$G$12,0,1)</f>
        <v>1</v>
      </c>
      <c r="AP1482" s="86">
        <f t="shared" si="315"/>
        <v>0</v>
      </c>
      <c r="AR1482">
        <v>1</v>
      </c>
      <c r="AS1482">
        <v>0</v>
      </c>
      <c r="AT1482">
        <v>0</v>
      </c>
      <c r="AU1482">
        <v>0</v>
      </c>
      <c r="BA1482">
        <v>2</v>
      </c>
    </row>
    <row r="1483" spans="3:53" ht="12.75" x14ac:dyDescent="0.2">
      <c r="C1483" t="s">
        <v>630</v>
      </c>
      <c r="D1483" t="s">
        <v>632</v>
      </c>
      <c r="E1483">
        <v>80.260000000000005</v>
      </c>
      <c r="F1483">
        <v>7.48</v>
      </c>
      <c r="G1483">
        <v>7.58</v>
      </c>
      <c r="H1483">
        <v>5680</v>
      </c>
      <c r="I1483">
        <v>115.255</v>
      </c>
      <c r="J1483" t="s">
        <v>78</v>
      </c>
      <c r="K1483">
        <v>63.97</v>
      </c>
      <c r="L1483">
        <v>79.303250000000006</v>
      </c>
      <c r="M1483">
        <v>1.483861001913539</v>
      </c>
      <c r="N1483">
        <v>79.418555102040827</v>
      </c>
      <c r="O1483">
        <v>1.336520031868347</v>
      </c>
      <c r="P1483">
        <v>276192</v>
      </c>
      <c r="Q1483">
        <v>533296</v>
      </c>
      <c r="R1483">
        <v>0.52</v>
      </c>
      <c r="S1483">
        <v>19.911999999999999</v>
      </c>
      <c r="T1483">
        <v>7.6710000000000012</v>
      </c>
      <c r="U1483">
        <v>13.40391304347826</v>
      </c>
      <c r="V1483">
        <f t="shared" si="316"/>
        <v>2.4132819076380856</v>
      </c>
      <c r="AC1483">
        <v>84.015000000000001</v>
      </c>
      <c r="AD1483">
        <v>79.69</v>
      </c>
      <c r="AH1483" s="85">
        <f>IF(AND(M1483&lt;Variables!$G$6,M1483&gt;Variables!$G$5),0,1)</f>
        <v>1</v>
      </c>
      <c r="AI1483" s="85">
        <f t="shared" si="317"/>
        <v>1</v>
      </c>
      <c r="AJ1483" s="85">
        <f>IF(I1483&gt;Variables!$G$7,0,1)</f>
        <v>0</v>
      </c>
      <c r="AK1483" s="85">
        <f>IF(F1483&gt;Variables!$G$8,0,1)</f>
        <v>1</v>
      </c>
      <c r="AL1483" s="85">
        <f>IF(G1483&gt;Variables!$G$9,0,1)</f>
        <v>1</v>
      </c>
      <c r="AM1483" s="85">
        <f>IF(AND(K1483&gt;Variables!$G$10,K1483&lt;Variables!$G$11),0,1)</f>
        <v>0</v>
      </c>
      <c r="AN1483" s="103">
        <f>IF(H1483&lt;Variables!$G$13,1,0)</f>
        <v>0</v>
      </c>
      <c r="AO1483" s="101">
        <f>IF(R1483&lt;Variables!$G$12,0,1)</f>
        <v>0</v>
      </c>
      <c r="AP1483" s="86">
        <f t="shared" si="315"/>
        <v>1</v>
      </c>
      <c r="AR1483">
        <v>0</v>
      </c>
      <c r="AS1483">
        <v>1</v>
      </c>
      <c r="AT1483">
        <v>0</v>
      </c>
      <c r="AU1483">
        <v>0</v>
      </c>
      <c r="BA1483">
        <v>0.83</v>
      </c>
    </row>
    <row r="1484" spans="3:53" ht="12.75" x14ac:dyDescent="0.2">
      <c r="C1484" t="s">
        <v>633</v>
      </c>
      <c r="D1484" t="s">
        <v>631</v>
      </c>
      <c r="E1484">
        <v>1.1399999999999999</v>
      </c>
      <c r="F1484">
        <v>25</v>
      </c>
      <c r="G1484">
        <v>25</v>
      </c>
      <c r="H1484">
        <v>-99999</v>
      </c>
      <c r="I1484">
        <v>-54.08</v>
      </c>
      <c r="J1484" t="s">
        <v>76</v>
      </c>
      <c r="K1484">
        <v>70.739999999999995</v>
      </c>
      <c r="L1484">
        <v>1.110714285714286</v>
      </c>
      <c r="M1484">
        <v>3.536977491961403</v>
      </c>
      <c r="N1484">
        <v>1.038214285714286</v>
      </c>
      <c r="O1484">
        <v>10.767113863089079</v>
      </c>
      <c r="P1484">
        <v>25187</v>
      </c>
      <c r="Q1484">
        <v>21373</v>
      </c>
      <c r="R1484">
        <v>1.18</v>
      </c>
      <c r="S1484">
        <v>23.756</v>
      </c>
      <c r="T1484">
        <v>7.5190000000000001</v>
      </c>
      <c r="U1484">
        <v>15.19260869565217</v>
      </c>
      <c r="V1484">
        <f t="shared" si="316"/>
        <v>2.2780502199356922</v>
      </c>
      <c r="AC1484">
        <v>2</v>
      </c>
      <c r="AD1484">
        <v>1.1100000000000001</v>
      </c>
      <c r="AH1484" s="85">
        <f>IF(AND(M1484&lt;Variables!$G$6,M1484&gt;Variables!$G$5),0,1)</f>
        <v>1</v>
      </c>
      <c r="AI1484" s="85">
        <f t="shared" si="317"/>
        <v>0</v>
      </c>
      <c r="AJ1484" s="85">
        <f>IF(I1484&gt;Variables!$G$7,0,1)</f>
        <v>1</v>
      </c>
      <c r="AK1484" s="85">
        <f>IF(F1484&gt;Variables!$G$8,0,1)</f>
        <v>0</v>
      </c>
      <c r="AL1484" s="85">
        <f>IF(G1484&gt;Variables!$G$9,0,1)</f>
        <v>0</v>
      </c>
      <c r="AM1484" s="85">
        <f>IF(AND(K1484&gt;Variables!$G$10,K1484&lt;Variables!$G$11),0,1)</f>
        <v>0</v>
      </c>
      <c r="AN1484" s="103">
        <f>IF(H1484&lt;Variables!$G$13,1,0)</f>
        <v>1</v>
      </c>
      <c r="AO1484" s="101">
        <f>IF(R1484&lt;Variables!$G$12,0,1)</f>
        <v>0</v>
      </c>
      <c r="AP1484" s="86">
        <f t="shared" si="315"/>
        <v>0</v>
      </c>
      <c r="AR1484">
        <v>0</v>
      </c>
      <c r="AS1484">
        <v>0</v>
      </c>
      <c r="AT1484">
        <v>1</v>
      </c>
      <c r="AU1484">
        <v>0</v>
      </c>
      <c r="BA1484">
        <v>-2.25</v>
      </c>
    </row>
    <row r="1485" spans="3:53" ht="12.75" x14ac:dyDescent="0.2">
      <c r="C1485" t="s">
        <v>633</v>
      </c>
      <c r="D1485" t="s">
        <v>613</v>
      </c>
      <c r="E1485">
        <v>24.94</v>
      </c>
      <c r="F1485">
        <v>21.12</v>
      </c>
      <c r="G1485">
        <v>-0.4</v>
      </c>
      <c r="H1485">
        <v>42.23</v>
      </c>
      <c r="I1485">
        <v>38.231000000000002</v>
      </c>
      <c r="J1485" t="s">
        <v>76</v>
      </c>
      <c r="K1485">
        <v>61.23</v>
      </c>
      <c r="L1485">
        <v>24.691500000000001</v>
      </c>
      <c r="M1485">
        <v>0.64192130895248833</v>
      </c>
      <c r="N1485">
        <v>24.7881125</v>
      </c>
      <c r="O1485">
        <v>0.24966604456067801</v>
      </c>
      <c r="P1485">
        <v>55550</v>
      </c>
      <c r="Q1485">
        <v>1830</v>
      </c>
      <c r="R1485">
        <v>30.36</v>
      </c>
      <c r="S1485">
        <v>23.756</v>
      </c>
      <c r="T1485">
        <v>7.5190000000000001</v>
      </c>
      <c r="U1485">
        <v>15.19260869565217</v>
      </c>
      <c r="V1485">
        <f t="shared" si="316"/>
        <v>2.4458339000141742</v>
      </c>
      <c r="AC1485">
        <v>25.71</v>
      </c>
      <c r="AD1485">
        <v>24.5913</v>
      </c>
      <c r="AH1485" s="85">
        <f>IF(AND(M1485&lt;Variables!$G$6,M1485&gt;Variables!$G$5),0,1)</f>
        <v>1</v>
      </c>
      <c r="AI1485" s="85">
        <f t="shared" si="317"/>
        <v>1</v>
      </c>
      <c r="AJ1485" s="85">
        <f>IF(I1485&gt;Variables!$G$7,0,1)</f>
        <v>0</v>
      </c>
      <c r="AK1485" s="85">
        <f>IF(F1485&gt;Variables!$G$8,0,1)</f>
        <v>0</v>
      </c>
      <c r="AL1485" s="85">
        <f>IF(G1485&gt;Variables!$G$9,0,1)</f>
        <v>1</v>
      </c>
      <c r="AM1485" s="85">
        <f>IF(AND(K1485&gt;Variables!$G$10,K1485&lt;Variables!$G$11),0,1)</f>
        <v>0</v>
      </c>
      <c r="AN1485" s="103">
        <f>IF(H1485&lt;Variables!$G$13,1,0)</f>
        <v>1</v>
      </c>
      <c r="AO1485" s="101">
        <f>IF(R1485&lt;Variables!$G$12,0,1)</f>
        <v>1</v>
      </c>
      <c r="AP1485" s="86">
        <f t="shared" si="315"/>
        <v>0</v>
      </c>
      <c r="AR1485">
        <v>1</v>
      </c>
      <c r="AS1485">
        <v>0</v>
      </c>
      <c r="AT1485">
        <v>0</v>
      </c>
      <c r="AU1485">
        <v>0</v>
      </c>
      <c r="BA1485">
        <v>2</v>
      </c>
    </row>
    <row r="1486" spans="3:53" ht="12.75" x14ac:dyDescent="0.2">
      <c r="C1486" t="s">
        <v>633</v>
      </c>
      <c r="D1486" t="s">
        <v>486</v>
      </c>
      <c r="E1486">
        <v>139.99</v>
      </c>
      <c r="F1486">
        <v>6.52</v>
      </c>
      <c r="G1486">
        <v>3.99</v>
      </c>
      <c r="H1486">
        <v>12710</v>
      </c>
      <c r="I1486">
        <v>-21.87</v>
      </c>
      <c r="J1486" t="s">
        <v>76</v>
      </c>
      <c r="K1486">
        <v>48.54</v>
      </c>
      <c r="L1486">
        <v>139.99600000000001</v>
      </c>
      <c r="M1486">
        <v>0.13143232663790219</v>
      </c>
      <c r="N1486">
        <v>141.00816326530611</v>
      </c>
      <c r="O1486">
        <v>-0.58731583060756398</v>
      </c>
      <c r="P1486">
        <v>402235</v>
      </c>
      <c r="Q1486">
        <v>631509</v>
      </c>
      <c r="R1486">
        <v>0.64</v>
      </c>
      <c r="S1486">
        <v>23.756</v>
      </c>
      <c r="T1486">
        <v>7.5190000000000001</v>
      </c>
      <c r="U1486">
        <v>15.19260869565217</v>
      </c>
      <c r="V1486">
        <f t="shared" si="316"/>
        <v>2.3490113412840365</v>
      </c>
      <c r="AC1486">
        <v>140.27000000000001</v>
      </c>
      <c r="AD1486">
        <v>136.9</v>
      </c>
      <c r="AH1486" s="85">
        <f>IF(AND(M1486&lt;Variables!$G$6,M1486&gt;Variables!$G$5),0,1)</f>
        <v>1</v>
      </c>
      <c r="AI1486" s="85">
        <f t="shared" si="317"/>
        <v>1</v>
      </c>
      <c r="AJ1486" s="85">
        <f>IF(I1486&gt;Variables!$G$7,0,1)</f>
        <v>1</v>
      </c>
      <c r="AK1486" s="85">
        <f>IF(F1486&gt;Variables!$G$8,0,1)</f>
        <v>1</v>
      </c>
      <c r="AL1486" s="85">
        <f>IF(G1486&gt;Variables!$G$9,0,1)</f>
        <v>1</v>
      </c>
      <c r="AM1486" s="85">
        <f>IF(AND(K1486&gt;Variables!$G$10,K1486&lt;Variables!$G$11),0,1)</f>
        <v>1</v>
      </c>
      <c r="AN1486" s="103">
        <f>IF(H1486&lt;Variables!$G$13,1,0)</f>
        <v>0</v>
      </c>
      <c r="AO1486" s="101">
        <f>IF(R1486&lt;Variables!$G$12,0,1)</f>
        <v>0</v>
      </c>
      <c r="AP1486" s="86">
        <f t="shared" si="315"/>
        <v>0</v>
      </c>
      <c r="AR1486">
        <v>0</v>
      </c>
      <c r="AS1486">
        <v>0</v>
      </c>
      <c r="AT1486">
        <v>0</v>
      </c>
      <c r="AU1486">
        <v>1</v>
      </c>
      <c r="BA1486">
        <v>-0.93</v>
      </c>
    </row>
    <row r="1487" spans="3:53" ht="12.75" x14ac:dyDescent="0.2">
      <c r="C1487" t="s">
        <v>633</v>
      </c>
      <c r="D1487" t="s">
        <v>634</v>
      </c>
      <c r="E1487">
        <v>9.68</v>
      </c>
      <c r="F1487">
        <v>22.88</v>
      </c>
      <c r="G1487">
        <v>22.15</v>
      </c>
      <c r="H1487">
        <v>55.7</v>
      </c>
      <c r="I1487">
        <v>-70.406999999999996</v>
      </c>
      <c r="J1487" t="s">
        <v>78</v>
      </c>
      <c r="K1487">
        <v>48.14</v>
      </c>
      <c r="L1487">
        <v>9.8018250000000009</v>
      </c>
      <c r="M1487">
        <v>-1.54894624215389</v>
      </c>
      <c r="N1487">
        <v>9.6655163265306108</v>
      </c>
      <c r="O1487">
        <v>-0.16053282624974799</v>
      </c>
      <c r="P1487">
        <v>4010000</v>
      </c>
      <c r="Q1487">
        <v>115020</v>
      </c>
      <c r="R1487">
        <v>34.86</v>
      </c>
      <c r="S1487">
        <v>23.756</v>
      </c>
      <c r="T1487">
        <v>7.5190000000000001</v>
      </c>
      <c r="U1487">
        <v>15.19260869565217</v>
      </c>
      <c r="V1487">
        <f t="shared" si="316"/>
        <v>2.379682558745948</v>
      </c>
      <c r="AC1487">
        <v>10.75</v>
      </c>
      <c r="AD1487">
        <v>8.61</v>
      </c>
      <c r="AH1487" s="85">
        <f>IF(AND(M1487&lt;Variables!$G$6,M1487&gt;Variables!$G$5),0,1)</f>
        <v>1</v>
      </c>
      <c r="AI1487" s="85">
        <f t="shared" si="317"/>
        <v>0</v>
      </c>
      <c r="AJ1487" s="85">
        <f>IF(I1487&gt;Variables!$G$7,0,1)</f>
        <v>1</v>
      </c>
      <c r="AK1487" s="85">
        <f>IF(F1487&gt;Variables!$G$8,0,1)</f>
        <v>0</v>
      </c>
      <c r="AL1487" s="85">
        <f>IF(G1487&gt;Variables!$G$9,0,1)</f>
        <v>0</v>
      </c>
      <c r="AM1487" s="85">
        <f>IF(AND(K1487&gt;Variables!$G$10,K1487&lt;Variables!$G$11),0,1)</f>
        <v>1</v>
      </c>
      <c r="AN1487" s="103">
        <f>IF(H1487&lt;Variables!$G$13,1,0)</f>
        <v>1</v>
      </c>
      <c r="AO1487" s="101">
        <f>IF(R1487&lt;Variables!$G$12,0,1)</f>
        <v>1</v>
      </c>
      <c r="AP1487" s="86">
        <f t="shared" si="315"/>
        <v>1</v>
      </c>
      <c r="AR1487">
        <v>0</v>
      </c>
      <c r="AS1487">
        <v>0</v>
      </c>
      <c r="AT1487">
        <v>0</v>
      </c>
      <c r="AU1487">
        <v>0</v>
      </c>
      <c r="BA1487">
        <v>0</v>
      </c>
    </row>
    <row r="1488" spans="3:53" ht="12.75" x14ac:dyDescent="0.2">
      <c r="C1488" t="s">
        <v>633</v>
      </c>
      <c r="D1488" t="s">
        <v>601</v>
      </c>
      <c r="E1488">
        <v>14.61</v>
      </c>
      <c r="F1488">
        <v>18.64</v>
      </c>
      <c r="G1488">
        <v>-2.21</v>
      </c>
      <c r="H1488">
        <v>1570</v>
      </c>
      <c r="I1488">
        <v>-43.572000000000003</v>
      </c>
      <c r="J1488" t="s">
        <v>78</v>
      </c>
      <c r="K1488">
        <v>40.86</v>
      </c>
      <c r="L1488">
        <v>14.607175</v>
      </c>
      <c r="M1488">
        <v>-0.25449821748559381</v>
      </c>
      <c r="N1488">
        <v>14.728202</v>
      </c>
      <c r="O1488">
        <v>-1.0741433339928459</v>
      </c>
      <c r="P1488">
        <v>3890000</v>
      </c>
      <c r="Q1488">
        <v>1220000</v>
      </c>
      <c r="R1488">
        <v>3.19</v>
      </c>
      <c r="S1488">
        <v>23.756</v>
      </c>
      <c r="T1488">
        <v>7.5190000000000001</v>
      </c>
      <c r="U1488">
        <v>15.19260869565217</v>
      </c>
      <c r="V1488">
        <f t="shared" si="316"/>
        <v>2.2722087372664457</v>
      </c>
      <c r="AC1488">
        <v>14.93</v>
      </c>
      <c r="AD1488">
        <v>14.31</v>
      </c>
      <c r="AH1488" s="85">
        <f>IF(AND(M1488&lt;Variables!$G$6,M1488&gt;Variables!$G$5),0,1)</f>
        <v>1</v>
      </c>
      <c r="AI1488" s="85">
        <f t="shared" si="317"/>
        <v>1</v>
      </c>
      <c r="AJ1488" s="85">
        <f>IF(I1488&gt;Variables!$G$7,0,1)</f>
        <v>1</v>
      </c>
      <c r="AK1488" s="85">
        <f>IF(F1488&gt;Variables!$G$8,0,1)</f>
        <v>0</v>
      </c>
      <c r="AL1488" s="85">
        <f>IF(G1488&gt;Variables!$G$9,0,1)</f>
        <v>1</v>
      </c>
      <c r="AM1488" s="85">
        <f>IF(AND(K1488&gt;Variables!$G$10,K1488&lt;Variables!$G$11),0,1)</f>
        <v>1</v>
      </c>
      <c r="AN1488" s="103">
        <f>IF(H1488&lt;Variables!$G$13,1,0)</f>
        <v>1</v>
      </c>
      <c r="AO1488" s="101">
        <f>IF(R1488&lt;Variables!$G$12,0,1)</f>
        <v>1</v>
      </c>
      <c r="AP1488" s="86">
        <f t="shared" si="315"/>
        <v>1</v>
      </c>
      <c r="AR1488">
        <v>0</v>
      </c>
      <c r="AS1488">
        <v>1</v>
      </c>
      <c r="AT1488">
        <v>0</v>
      </c>
      <c r="AU1488">
        <v>0</v>
      </c>
      <c r="BA1488">
        <v>0.06</v>
      </c>
    </row>
    <row r="1489" spans="3:53" ht="12.75" x14ac:dyDescent="0.2">
      <c r="C1489" t="s">
        <v>633</v>
      </c>
      <c r="D1489" t="s">
        <v>215</v>
      </c>
      <c r="E1489">
        <v>18.23</v>
      </c>
      <c r="F1489">
        <v>15.85</v>
      </c>
      <c r="G1489">
        <v>12.57</v>
      </c>
      <c r="H1489">
        <v>2590</v>
      </c>
      <c r="I1489">
        <v>-7.0000000000000001E-3</v>
      </c>
      <c r="J1489" t="s">
        <v>78</v>
      </c>
      <c r="K1489">
        <v>57.85</v>
      </c>
      <c r="L1489">
        <v>17.884065</v>
      </c>
      <c r="M1489">
        <v>1.151499952611446</v>
      </c>
      <c r="N1489">
        <v>17.610209999999999</v>
      </c>
      <c r="O1489">
        <v>2.7244990264170479</v>
      </c>
      <c r="P1489">
        <v>12307000</v>
      </c>
      <c r="Q1489">
        <v>25802000</v>
      </c>
      <c r="R1489">
        <v>0.48</v>
      </c>
      <c r="S1489">
        <v>23.756</v>
      </c>
      <c r="T1489">
        <v>7.5190000000000001</v>
      </c>
      <c r="U1489">
        <v>15.19260869565217</v>
      </c>
      <c r="V1489">
        <f t="shared" si="316"/>
        <v>2.3922815761064387</v>
      </c>
      <c r="AC1489">
        <v>18.43</v>
      </c>
      <c r="AD1489">
        <v>15.5</v>
      </c>
      <c r="AH1489" s="85">
        <f>IF(AND(M1489&lt;Variables!$G$6,M1489&gt;Variables!$G$5),0,1)</f>
        <v>1</v>
      </c>
      <c r="AI1489" s="85">
        <f t="shared" si="317"/>
        <v>0</v>
      </c>
      <c r="AJ1489" s="85">
        <f>IF(I1489&gt;Variables!$G$7,0,1)</f>
        <v>1</v>
      </c>
      <c r="AK1489" s="85">
        <f>IF(F1489&gt;Variables!$G$8,0,1)</f>
        <v>0</v>
      </c>
      <c r="AL1489" s="85">
        <f>IF(G1489&gt;Variables!$G$9,0,1)</f>
        <v>0</v>
      </c>
      <c r="AM1489" s="85">
        <f>IF(AND(K1489&gt;Variables!$G$10,K1489&lt;Variables!$G$11),0,1)</f>
        <v>0</v>
      </c>
      <c r="AN1489" s="103">
        <f>IF(H1489&lt;Variables!$G$13,1,0)</f>
        <v>0</v>
      </c>
      <c r="AO1489" s="101">
        <f>IF(R1489&lt;Variables!$G$12,0,1)</f>
        <v>0</v>
      </c>
      <c r="AP1489" s="86">
        <f t="shared" si="315"/>
        <v>1</v>
      </c>
      <c r="AR1489">
        <v>0</v>
      </c>
      <c r="AS1489">
        <v>0</v>
      </c>
      <c r="AT1489">
        <v>1</v>
      </c>
      <c r="AU1489">
        <v>0</v>
      </c>
      <c r="BA1489">
        <v>-2.25</v>
      </c>
    </row>
    <row r="1490" spans="3:53" ht="12.75" x14ac:dyDescent="0.2">
      <c r="C1490" t="s">
        <v>633</v>
      </c>
      <c r="D1490" t="s">
        <v>331</v>
      </c>
      <c r="E1490">
        <v>30.46</v>
      </c>
      <c r="F1490">
        <v>13.24</v>
      </c>
      <c r="G1490">
        <v>-4.72</v>
      </c>
      <c r="H1490">
        <v>12410</v>
      </c>
      <c r="I1490">
        <v>79.251999999999995</v>
      </c>
      <c r="J1490" t="s">
        <v>78</v>
      </c>
      <c r="K1490">
        <v>46.67</v>
      </c>
      <c r="L1490">
        <v>30.306280000000001</v>
      </c>
      <c r="M1490">
        <v>1.1944719048310791E-2</v>
      </c>
      <c r="N1490">
        <v>31.605350000000001</v>
      </c>
      <c r="O1490">
        <v>-4.0988313687397939</v>
      </c>
      <c r="P1490">
        <v>281235000</v>
      </c>
      <c r="Q1490">
        <v>97799000</v>
      </c>
      <c r="R1490">
        <v>2.88</v>
      </c>
      <c r="S1490">
        <v>23.756</v>
      </c>
      <c r="T1490">
        <v>7.5190000000000001</v>
      </c>
      <c r="U1490">
        <v>15.19260869565217</v>
      </c>
      <c r="V1490">
        <f t="shared" si="316"/>
        <v>2.3323055101456203</v>
      </c>
      <c r="AC1490">
        <v>31.7</v>
      </c>
      <c r="AD1490">
        <v>24.17</v>
      </c>
      <c r="AH1490" s="85">
        <f>IF(AND(M1490&lt;Variables!$G$6,M1490&gt;Variables!$G$5),0,1)</f>
        <v>1</v>
      </c>
      <c r="AI1490" s="85">
        <f t="shared" si="317"/>
        <v>1</v>
      </c>
      <c r="AJ1490" s="85">
        <f>IF(I1490&gt;Variables!$G$7,0,1)</f>
        <v>0</v>
      </c>
      <c r="AK1490" s="85">
        <f>IF(F1490&gt;Variables!$G$8,0,1)</f>
        <v>0</v>
      </c>
      <c r="AL1490" s="85">
        <f>IF(G1490&gt;Variables!$G$9,0,1)</f>
        <v>1</v>
      </c>
      <c r="AM1490" s="85">
        <f>IF(AND(K1490&gt;Variables!$G$10,K1490&lt;Variables!$G$11),0,1)</f>
        <v>1</v>
      </c>
      <c r="AN1490" s="103">
        <f>IF(H1490&lt;Variables!$G$13,1,0)</f>
        <v>0</v>
      </c>
      <c r="AO1490" s="101">
        <f>IF(R1490&lt;Variables!$G$12,0,1)</f>
        <v>1</v>
      </c>
      <c r="AP1490" s="86">
        <f t="shared" si="315"/>
        <v>1</v>
      </c>
      <c r="AR1490">
        <v>1</v>
      </c>
      <c r="AS1490">
        <v>0</v>
      </c>
      <c r="AT1490">
        <v>0</v>
      </c>
      <c r="AU1490">
        <v>0</v>
      </c>
      <c r="BA1490">
        <v>2</v>
      </c>
    </row>
    <row r="1491" spans="3:53" ht="12.75" x14ac:dyDescent="0.2">
      <c r="C1491" t="s">
        <v>633</v>
      </c>
      <c r="D1491" t="s">
        <v>603</v>
      </c>
      <c r="E1491">
        <v>11.38</v>
      </c>
      <c r="F1491">
        <v>13.23</v>
      </c>
      <c r="G1491">
        <v>10.28</v>
      </c>
      <c r="H1491">
        <v>5810</v>
      </c>
      <c r="I1491">
        <v>-25.106999999999999</v>
      </c>
      <c r="J1491" t="s">
        <v>78</v>
      </c>
      <c r="K1491">
        <v>54.48</v>
      </c>
      <c r="L1491">
        <v>11.19112</v>
      </c>
      <c r="M1491">
        <v>1.5984101680618159</v>
      </c>
      <c r="N1491">
        <v>11.410726</v>
      </c>
      <c r="O1491">
        <v>-0.35690980573894182</v>
      </c>
      <c r="P1491">
        <v>58331000</v>
      </c>
      <c r="Q1491">
        <v>12699000</v>
      </c>
      <c r="R1491">
        <v>4.59</v>
      </c>
      <c r="S1491">
        <v>23.756</v>
      </c>
      <c r="T1491">
        <v>7.5190000000000001</v>
      </c>
      <c r="U1491">
        <v>15.19260869565217</v>
      </c>
      <c r="V1491">
        <f t="shared" si="316"/>
        <v>2.3511735212575684</v>
      </c>
      <c r="AC1491">
        <v>11.49</v>
      </c>
      <c r="AD1491">
        <v>9.9350000000000005</v>
      </c>
      <c r="AH1491" s="85">
        <f>IF(AND(M1491&lt;Variables!$G$6,M1491&gt;Variables!$G$5),0,1)</f>
        <v>1</v>
      </c>
      <c r="AI1491" s="85">
        <f t="shared" si="317"/>
        <v>1</v>
      </c>
      <c r="AJ1491" s="85">
        <f>IF(I1491&gt;Variables!$G$7,0,1)</f>
        <v>1</v>
      </c>
      <c r="AK1491" s="85">
        <f>IF(F1491&gt;Variables!$G$8,0,1)</f>
        <v>0</v>
      </c>
      <c r="AL1491" s="85">
        <f>IF(G1491&gt;Variables!$G$9,0,1)</f>
        <v>1</v>
      </c>
      <c r="AM1491" s="85">
        <f>IF(AND(K1491&gt;Variables!$G$10,K1491&lt;Variables!$G$11),0,1)</f>
        <v>0</v>
      </c>
      <c r="AN1491" s="103">
        <f>IF(H1491&lt;Variables!$G$13,1,0)</f>
        <v>0</v>
      </c>
      <c r="AO1491" s="101">
        <f>IF(R1491&lt;Variables!$G$12,0,1)</f>
        <v>1</v>
      </c>
      <c r="AP1491" s="86">
        <f t="shared" si="315"/>
        <v>1</v>
      </c>
      <c r="AR1491">
        <v>0</v>
      </c>
      <c r="AS1491">
        <v>0</v>
      </c>
      <c r="AT1491">
        <v>1</v>
      </c>
      <c r="AU1491">
        <v>0</v>
      </c>
      <c r="BA1491">
        <v>-2.25</v>
      </c>
    </row>
    <row r="1492" spans="3:53" ht="12.75" x14ac:dyDescent="0.2">
      <c r="C1492" t="s">
        <v>633</v>
      </c>
      <c r="D1492" t="s">
        <v>322</v>
      </c>
      <c r="E1492">
        <v>36.19</v>
      </c>
      <c r="F1492">
        <v>12.74</v>
      </c>
      <c r="G1492">
        <v>10.33</v>
      </c>
      <c r="H1492">
        <v>6860</v>
      </c>
      <c r="I1492">
        <v>918.98699999999997</v>
      </c>
      <c r="J1492" t="s">
        <v>78</v>
      </c>
      <c r="K1492">
        <v>53.41</v>
      </c>
      <c r="L1492">
        <v>36.012250000000009</v>
      </c>
      <c r="M1492">
        <v>0.11732118931749209</v>
      </c>
      <c r="N1492">
        <v>35.643484000000001</v>
      </c>
      <c r="O1492">
        <v>1.1531308218915881</v>
      </c>
      <c r="P1492">
        <v>358064</v>
      </c>
      <c r="Q1492">
        <v>755579</v>
      </c>
      <c r="R1492">
        <v>0.47</v>
      </c>
      <c r="S1492">
        <v>23.756</v>
      </c>
      <c r="T1492">
        <v>7.5190000000000001</v>
      </c>
      <c r="U1492">
        <v>15.19260869565217</v>
      </c>
      <c r="V1492">
        <f t="shared" si="316"/>
        <v>2.3981218606196513</v>
      </c>
      <c r="AC1492">
        <v>38.307600000000001</v>
      </c>
      <c r="AD1492">
        <v>32.3401</v>
      </c>
      <c r="AH1492" s="85">
        <f>IF(AND(M1492&lt;Variables!$G$6,M1492&gt;Variables!$G$5),0,1)</f>
        <v>1</v>
      </c>
      <c r="AI1492" s="85">
        <f t="shared" si="317"/>
        <v>0</v>
      </c>
      <c r="AJ1492" s="85">
        <f>IF(I1492&gt;Variables!$G$7,0,1)</f>
        <v>0</v>
      </c>
      <c r="AK1492" s="85">
        <f>IF(F1492&gt;Variables!$G$8,0,1)</f>
        <v>0</v>
      </c>
      <c r="AL1492" s="85">
        <f>IF(G1492&gt;Variables!$G$9,0,1)</f>
        <v>1</v>
      </c>
      <c r="AM1492" s="85">
        <f>IF(AND(K1492&gt;Variables!$G$10,K1492&lt;Variables!$G$11),0,1)</f>
        <v>0</v>
      </c>
      <c r="AN1492" s="103">
        <f>IF(H1492&lt;Variables!$G$13,1,0)</f>
        <v>0</v>
      </c>
      <c r="AO1492" s="101">
        <f>IF(R1492&lt;Variables!$G$12,0,1)</f>
        <v>0</v>
      </c>
      <c r="AP1492" s="86">
        <f t="shared" si="315"/>
        <v>1</v>
      </c>
      <c r="AR1492">
        <v>1</v>
      </c>
      <c r="AS1492">
        <v>0</v>
      </c>
      <c r="AT1492">
        <v>0</v>
      </c>
      <c r="AU1492">
        <v>0</v>
      </c>
      <c r="BA1492">
        <v>2</v>
      </c>
    </row>
    <row r="1493" spans="3:53" ht="12.75" x14ac:dyDescent="0.2">
      <c r="C1493" t="s">
        <v>633</v>
      </c>
      <c r="D1493" t="s">
        <v>605</v>
      </c>
      <c r="E1493">
        <v>292.97000000000003</v>
      </c>
      <c r="F1493">
        <v>10.71</v>
      </c>
      <c r="G1493">
        <v>1.6</v>
      </c>
      <c r="H1493">
        <v>41000</v>
      </c>
      <c r="I1493">
        <v>4.7E-2</v>
      </c>
      <c r="J1493" t="s">
        <v>78</v>
      </c>
      <c r="K1493">
        <v>51.86</v>
      </c>
      <c r="L1493">
        <v>292.62525000000011</v>
      </c>
      <c r="M1493">
        <v>0.18274226164692689</v>
      </c>
      <c r="N1493">
        <v>293.33257600000002</v>
      </c>
      <c r="O1493">
        <v>-5.8832879168521757E-2</v>
      </c>
      <c r="P1493">
        <v>979118</v>
      </c>
      <c r="Q1493">
        <v>905753</v>
      </c>
      <c r="R1493">
        <v>1.08</v>
      </c>
      <c r="S1493">
        <v>23.756</v>
      </c>
      <c r="T1493">
        <v>7.5190000000000001</v>
      </c>
      <c r="U1493">
        <v>15.19260869565217</v>
      </c>
      <c r="V1493">
        <f t="shared" si="316"/>
        <v>2.3805366682451363</v>
      </c>
      <c r="AC1493">
        <v>296.84530000000001</v>
      </c>
      <c r="AD1493">
        <v>289.24</v>
      </c>
      <c r="AH1493" s="85">
        <f>IF(AND(M1493&lt;Variables!$G$6,M1493&gt;Variables!$G$5),0,1)</f>
        <v>1</v>
      </c>
      <c r="AI1493" s="85">
        <f t="shared" si="317"/>
        <v>1</v>
      </c>
      <c r="AJ1493" s="85">
        <f>IF(I1493&gt;Variables!$G$7,0,1)</f>
        <v>0</v>
      </c>
      <c r="AK1493" s="85">
        <f>IF(F1493&gt;Variables!$G$8,0,1)</f>
        <v>0</v>
      </c>
      <c r="AL1493" s="85">
        <f>IF(G1493&gt;Variables!$G$9,0,1)</f>
        <v>1</v>
      </c>
      <c r="AM1493" s="85">
        <f>IF(AND(K1493&gt;Variables!$G$10,K1493&lt;Variables!$G$11),0,1)</f>
        <v>0</v>
      </c>
      <c r="AN1493" s="103">
        <f>IF(H1493&lt;Variables!$G$13,1,0)</f>
        <v>0</v>
      </c>
      <c r="AO1493" s="101">
        <f>IF(R1493&lt;Variables!$G$12,0,1)</f>
        <v>0</v>
      </c>
      <c r="AP1493" s="86">
        <f t="shared" si="315"/>
        <v>1</v>
      </c>
      <c r="AR1493">
        <v>0</v>
      </c>
      <c r="AS1493">
        <v>1</v>
      </c>
      <c r="AT1493">
        <v>0</v>
      </c>
      <c r="AU1493">
        <v>0</v>
      </c>
      <c r="BA1493">
        <v>0.83</v>
      </c>
    </row>
    <row r="1494" spans="3:53" ht="12.75" x14ac:dyDescent="0.2">
      <c r="C1494" t="s">
        <v>633</v>
      </c>
      <c r="D1494" t="s">
        <v>604</v>
      </c>
      <c r="E1494">
        <v>88.17</v>
      </c>
      <c r="F1494">
        <v>9.6999999999999993</v>
      </c>
      <c r="G1494">
        <v>-0.87</v>
      </c>
      <c r="H1494">
        <v>5400</v>
      </c>
      <c r="I1494">
        <v>-4.1159999999999997</v>
      </c>
      <c r="J1494" t="s">
        <v>78</v>
      </c>
      <c r="K1494">
        <v>43.48</v>
      </c>
      <c r="L1494">
        <v>88.372125000000011</v>
      </c>
      <c r="M1494">
        <v>-0.44937812686977568</v>
      </c>
      <c r="N1494">
        <v>88.565628000000004</v>
      </c>
      <c r="O1494">
        <v>-0.66688173881633794</v>
      </c>
      <c r="P1494">
        <v>1297000</v>
      </c>
      <c r="Q1494">
        <v>970773</v>
      </c>
      <c r="R1494">
        <v>1.34</v>
      </c>
      <c r="S1494">
        <v>23.756</v>
      </c>
      <c r="T1494">
        <v>7.5190000000000001</v>
      </c>
      <c r="U1494">
        <v>15.19260869565217</v>
      </c>
      <c r="V1494">
        <f t="shared" si="316"/>
        <v>2.3026749490204068</v>
      </c>
      <c r="AC1494">
        <v>90</v>
      </c>
      <c r="AD1494">
        <v>85.37</v>
      </c>
      <c r="AH1494" s="85">
        <f>IF(AND(M1494&lt;Variables!$G$6,M1494&gt;Variables!$G$5),0,1)</f>
        <v>1</v>
      </c>
      <c r="AI1494" s="85">
        <f t="shared" si="317"/>
        <v>1</v>
      </c>
      <c r="AJ1494" s="85">
        <f>IF(I1494&gt;Variables!$G$7,0,1)</f>
        <v>1</v>
      </c>
      <c r="AK1494" s="85">
        <f>IF(F1494&gt;Variables!$G$8,0,1)</f>
        <v>0</v>
      </c>
      <c r="AL1494" s="85">
        <f>IF(G1494&gt;Variables!$G$9,0,1)</f>
        <v>1</v>
      </c>
      <c r="AM1494" s="85">
        <f>IF(AND(K1494&gt;Variables!$G$10,K1494&lt;Variables!$G$11),0,1)</f>
        <v>1</v>
      </c>
      <c r="AN1494" s="103">
        <f>IF(H1494&lt;Variables!$G$13,1,0)</f>
        <v>0</v>
      </c>
      <c r="AO1494" s="101">
        <f>IF(R1494&lt;Variables!$G$12,0,1)</f>
        <v>0</v>
      </c>
      <c r="AP1494" s="86">
        <f t="shared" si="315"/>
        <v>1</v>
      </c>
      <c r="AR1494">
        <v>0</v>
      </c>
      <c r="AS1494">
        <v>1</v>
      </c>
      <c r="AT1494">
        <v>0</v>
      </c>
      <c r="AU1494">
        <v>0</v>
      </c>
      <c r="BA1494">
        <v>1.05</v>
      </c>
    </row>
    <row r="1495" spans="3:53" ht="12.75" x14ac:dyDescent="0.2">
      <c r="C1495" t="s">
        <v>633</v>
      </c>
      <c r="D1495" t="s">
        <v>609</v>
      </c>
      <c r="E1495">
        <v>96.06</v>
      </c>
      <c r="F1495">
        <v>8.33</v>
      </c>
      <c r="G1495">
        <v>7.51</v>
      </c>
      <c r="H1495">
        <v>6390</v>
      </c>
      <c r="I1495">
        <v>-79.45</v>
      </c>
      <c r="J1495" t="s">
        <v>78</v>
      </c>
      <c r="K1495">
        <v>46.96</v>
      </c>
      <c r="L1495">
        <v>96.171450000000007</v>
      </c>
      <c r="M1495">
        <v>-0.23026584292948099</v>
      </c>
      <c r="N1495">
        <v>96.16285400000001</v>
      </c>
      <c r="O1495">
        <v>-0.2213474238191882</v>
      </c>
      <c r="P1495">
        <v>548941</v>
      </c>
      <c r="Q1495">
        <v>913295</v>
      </c>
      <c r="R1495">
        <v>0.6</v>
      </c>
      <c r="S1495">
        <v>23.756</v>
      </c>
      <c r="T1495">
        <v>7.5190000000000001</v>
      </c>
      <c r="U1495">
        <v>15.19260869565217</v>
      </c>
      <c r="V1495">
        <f t="shared" si="316"/>
        <v>2.3394708883428503</v>
      </c>
      <c r="AC1495">
        <v>96.98</v>
      </c>
      <c r="AD1495">
        <v>90.45</v>
      </c>
      <c r="AH1495" s="85">
        <f>IF(AND(M1495&lt;Variables!$G$6,M1495&gt;Variables!$G$5),0,1)</f>
        <v>1</v>
      </c>
      <c r="AI1495" s="85">
        <f t="shared" si="317"/>
        <v>0</v>
      </c>
      <c r="AJ1495" s="85">
        <f>IF(I1495&gt;Variables!$G$7,0,1)</f>
        <v>1</v>
      </c>
      <c r="AK1495" s="85">
        <f>IF(F1495&gt;Variables!$G$8,0,1)</f>
        <v>1</v>
      </c>
      <c r="AL1495" s="85">
        <f>IF(G1495&gt;Variables!$G$9,0,1)</f>
        <v>1</v>
      </c>
      <c r="AM1495" s="85">
        <f>IF(AND(K1495&gt;Variables!$G$10,K1495&lt;Variables!$G$11),0,1)</f>
        <v>1</v>
      </c>
      <c r="AN1495" s="103">
        <f>IF(H1495&lt;Variables!$G$13,1,0)</f>
        <v>0</v>
      </c>
      <c r="AO1495" s="101">
        <f>IF(R1495&lt;Variables!$G$12,0,1)</f>
        <v>0</v>
      </c>
      <c r="AP1495" s="86">
        <f t="shared" si="315"/>
        <v>1</v>
      </c>
      <c r="AR1495">
        <v>0</v>
      </c>
      <c r="AS1495">
        <v>1</v>
      </c>
      <c r="AT1495">
        <v>0</v>
      </c>
      <c r="AU1495">
        <v>0</v>
      </c>
      <c r="BA1495">
        <v>0.5</v>
      </c>
    </row>
    <row r="1496" spans="3:53" ht="12.75" x14ac:dyDescent="0.2">
      <c r="C1496" t="s">
        <v>633</v>
      </c>
      <c r="D1496" t="s">
        <v>490</v>
      </c>
      <c r="E1496">
        <v>28.15</v>
      </c>
      <c r="F1496">
        <v>7.96</v>
      </c>
      <c r="G1496">
        <v>7.99</v>
      </c>
      <c r="H1496">
        <v>3040</v>
      </c>
      <c r="I1496">
        <v>-26.51</v>
      </c>
      <c r="J1496" t="s">
        <v>78</v>
      </c>
      <c r="K1496">
        <v>69.459999999999994</v>
      </c>
      <c r="L1496">
        <v>27.845549999999999</v>
      </c>
      <c r="M1496">
        <v>0.98561529580130991</v>
      </c>
      <c r="N1496">
        <v>27.63229333333333</v>
      </c>
      <c r="O1496">
        <v>1.7649880188494469</v>
      </c>
      <c r="P1496">
        <v>37392</v>
      </c>
      <c r="Q1496">
        <v>60414</v>
      </c>
      <c r="R1496">
        <v>0.62</v>
      </c>
      <c r="S1496">
        <v>23.756</v>
      </c>
      <c r="T1496">
        <v>7.5190000000000001</v>
      </c>
      <c r="U1496">
        <v>15.19260869565217</v>
      </c>
      <c r="V1496">
        <f t="shared" si="316"/>
        <v>2.4875875495897901</v>
      </c>
      <c r="AC1496">
        <v>28.43</v>
      </c>
      <c r="AD1496">
        <v>27.65</v>
      </c>
      <c r="AH1496" s="85">
        <f>IF(AND(M1496&lt;Variables!$G$6,M1496&gt;Variables!$G$5),0,1)</f>
        <v>1</v>
      </c>
      <c r="AI1496" s="85">
        <f t="shared" si="317"/>
        <v>0</v>
      </c>
      <c r="AJ1496" s="85">
        <f>IF(I1496&gt;Variables!$G$7,0,1)</f>
        <v>1</v>
      </c>
      <c r="AK1496" s="85">
        <f>IF(F1496&gt;Variables!$G$8,0,1)</f>
        <v>1</v>
      </c>
      <c r="AL1496" s="85">
        <f>IF(G1496&gt;Variables!$G$9,0,1)</f>
        <v>1</v>
      </c>
      <c r="AM1496" s="85">
        <f>IF(AND(K1496&gt;Variables!$G$10,K1496&lt;Variables!$G$11),0,1)</f>
        <v>0</v>
      </c>
      <c r="AN1496" s="103">
        <f>IF(H1496&lt;Variables!$G$13,1,0)</f>
        <v>0</v>
      </c>
      <c r="AO1496" s="101">
        <f>IF(R1496&lt;Variables!$G$12,0,1)</f>
        <v>0</v>
      </c>
      <c r="AP1496" s="86">
        <f t="shared" si="315"/>
        <v>1</v>
      </c>
      <c r="AR1496">
        <v>0</v>
      </c>
      <c r="AS1496">
        <v>0</v>
      </c>
      <c r="AT1496">
        <v>1</v>
      </c>
      <c r="AU1496">
        <v>0</v>
      </c>
      <c r="BA1496">
        <v>-0.66</v>
      </c>
    </row>
    <row r="1497" spans="3:53" ht="12.75" x14ac:dyDescent="0.2">
      <c r="C1497" t="s">
        <v>633</v>
      </c>
      <c r="D1497" t="s">
        <v>606</v>
      </c>
      <c r="E1497">
        <v>50.97</v>
      </c>
      <c r="F1497">
        <v>7.87</v>
      </c>
      <c r="G1497">
        <v>1.05</v>
      </c>
      <c r="H1497">
        <v>2750</v>
      </c>
      <c r="I1497">
        <v>-23.524000000000001</v>
      </c>
      <c r="J1497" t="s">
        <v>78</v>
      </c>
      <c r="K1497">
        <v>50.08</v>
      </c>
      <c r="L1497">
        <v>50.922777777777782</v>
      </c>
      <c r="M1497">
        <v>9.2733005313045791E-2</v>
      </c>
      <c r="N1497">
        <v>51.121053191489352</v>
      </c>
      <c r="O1497">
        <v>-0.2954813761827989</v>
      </c>
      <c r="P1497">
        <v>469755</v>
      </c>
      <c r="Q1497">
        <v>660790</v>
      </c>
      <c r="R1497">
        <v>0.71</v>
      </c>
      <c r="S1497">
        <v>23.756</v>
      </c>
      <c r="T1497">
        <v>7.5190000000000001</v>
      </c>
      <c r="U1497">
        <v>15.19260869565217</v>
      </c>
      <c r="V1497">
        <f t="shared" si="316"/>
        <v>2.3653963168283134</v>
      </c>
      <c r="AC1497">
        <v>51.28</v>
      </c>
      <c r="AD1497">
        <v>50.630099999999999</v>
      </c>
      <c r="AH1497" s="85">
        <f>IF(AND(M1497&lt;Variables!$G$6,M1497&gt;Variables!$G$5),0,1)</f>
        <v>1</v>
      </c>
      <c r="AI1497" s="85">
        <f t="shared" si="317"/>
        <v>1</v>
      </c>
      <c r="AJ1497" s="85">
        <f>IF(I1497&gt;Variables!$G$7,0,1)</f>
        <v>1</v>
      </c>
      <c r="AK1497" s="85">
        <f>IF(F1497&gt;Variables!$G$8,0,1)</f>
        <v>1</v>
      </c>
      <c r="AL1497" s="85">
        <f>IF(G1497&gt;Variables!$G$9,0,1)</f>
        <v>1</v>
      </c>
      <c r="AM1497" s="85">
        <f>IF(AND(K1497&gt;Variables!$G$10,K1497&lt;Variables!$G$11),0,1)</f>
        <v>0</v>
      </c>
      <c r="AN1497" s="103">
        <f>IF(H1497&lt;Variables!$G$13,1,0)</f>
        <v>0</v>
      </c>
      <c r="AO1497" s="101">
        <f>IF(R1497&lt;Variables!$G$12,0,1)</f>
        <v>0</v>
      </c>
      <c r="AP1497" s="86">
        <f t="shared" si="315"/>
        <v>1</v>
      </c>
      <c r="AR1497">
        <v>0</v>
      </c>
      <c r="AS1497">
        <v>1</v>
      </c>
      <c r="AT1497">
        <v>0</v>
      </c>
      <c r="AU1497">
        <v>0</v>
      </c>
      <c r="BA1497">
        <v>0.26</v>
      </c>
    </row>
    <row r="1498" spans="3:53" ht="12.75" x14ac:dyDescent="0.2">
      <c r="C1498" t="s">
        <v>633</v>
      </c>
      <c r="D1498" t="s">
        <v>607</v>
      </c>
      <c r="E1498">
        <v>12.45</v>
      </c>
      <c r="F1498">
        <v>7.29</v>
      </c>
      <c r="G1498">
        <v>1.51</v>
      </c>
      <c r="H1498">
        <v>1920</v>
      </c>
      <c r="I1498">
        <v>-24.173999999999999</v>
      </c>
      <c r="J1498" t="s">
        <v>78</v>
      </c>
      <c r="K1498">
        <v>34.85</v>
      </c>
      <c r="L1498">
        <v>12.473385</v>
      </c>
      <c r="M1498">
        <v>-0.30773522985138452</v>
      </c>
      <c r="N1498">
        <v>12.527153999999999</v>
      </c>
      <c r="O1498">
        <v>-0.73563396761943856</v>
      </c>
      <c r="P1498">
        <v>2318000</v>
      </c>
      <c r="Q1498">
        <v>1014000</v>
      </c>
      <c r="R1498">
        <v>2.29</v>
      </c>
      <c r="S1498">
        <v>23.756</v>
      </c>
      <c r="T1498">
        <v>7.5190000000000001</v>
      </c>
      <c r="U1498">
        <v>15.19260869565217</v>
      </c>
      <c r="V1498">
        <f t="shared" si="316"/>
        <v>2.2045827149174029</v>
      </c>
      <c r="AC1498">
        <v>12.73</v>
      </c>
      <c r="AD1498">
        <v>12.41</v>
      </c>
      <c r="AH1498" s="85">
        <f>IF(AND(M1498&lt;Variables!$G$6,M1498&gt;Variables!$G$5),0,1)</f>
        <v>1</v>
      </c>
      <c r="AI1498" s="85">
        <f t="shared" si="317"/>
        <v>1</v>
      </c>
      <c r="AJ1498" s="85">
        <f>IF(I1498&gt;Variables!$G$7,0,1)</f>
        <v>1</v>
      </c>
      <c r="AK1498" s="85">
        <f>IF(F1498&gt;Variables!$G$8,0,1)</f>
        <v>1</v>
      </c>
      <c r="AL1498" s="85">
        <f>IF(G1498&gt;Variables!$G$9,0,1)</f>
        <v>1</v>
      </c>
      <c r="AM1498" s="85">
        <f>IF(AND(K1498&gt;Variables!$G$10,K1498&lt;Variables!$G$11),0,1)</f>
        <v>1</v>
      </c>
      <c r="AN1498" s="103">
        <f>IF(H1498&lt;Variables!$G$13,1,0)</f>
        <v>1</v>
      </c>
      <c r="AO1498" s="101">
        <f>IF(R1498&lt;Variables!$G$12,0,1)</f>
        <v>1</v>
      </c>
      <c r="AP1498" s="86">
        <f t="shared" si="315"/>
        <v>1</v>
      </c>
      <c r="AR1498">
        <v>0</v>
      </c>
      <c r="AS1498">
        <v>1</v>
      </c>
      <c r="AT1498">
        <v>0</v>
      </c>
      <c r="AU1498">
        <v>0</v>
      </c>
      <c r="BA1498">
        <v>0.52</v>
      </c>
    </row>
    <row r="1499" spans="3:53" ht="12.75" x14ac:dyDescent="0.2">
      <c r="C1499" t="s">
        <v>633</v>
      </c>
      <c r="D1499" t="s">
        <v>632</v>
      </c>
      <c r="E1499">
        <v>80.819999999999993</v>
      </c>
      <c r="F1499">
        <v>7.27</v>
      </c>
      <c r="G1499">
        <v>7.45</v>
      </c>
      <c r="H1499">
        <v>5680</v>
      </c>
      <c r="I1499">
        <v>115.19</v>
      </c>
      <c r="J1499" t="s">
        <v>78</v>
      </c>
      <c r="K1499">
        <v>57.83</v>
      </c>
      <c r="L1499">
        <v>79.813214999999985</v>
      </c>
      <c r="M1499">
        <v>0.7101392920959394</v>
      </c>
      <c r="N1499">
        <v>79.529867346938786</v>
      </c>
      <c r="O1499">
        <v>1.068947656296992</v>
      </c>
      <c r="P1499">
        <v>290146</v>
      </c>
      <c r="Q1499">
        <v>533296</v>
      </c>
      <c r="R1499">
        <v>0.54</v>
      </c>
      <c r="S1499">
        <v>23.756</v>
      </c>
      <c r="T1499">
        <v>7.5190000000000001</v>
      </c>
      <c r="U1499">
        <v>15.19260869565217</v>
      </c>
      <c r="V1499">
        <f t="shared" si="316"/>
        <v>2.4135967701877687</v>
      </c>
      <c r="AC1499">
        <v>84.015000000000001</v>
      </c>
      <c r="AD1499">
        <v>79.69</v>
      </c>
      <c r="AH1499" s="85">
        <f>IF(AND(M1499&lt;Variables!$G$6,M1499&gt;Variables!$G$5),0,1)</f>
        <v>1</v>
      </c>
      <c r="AI1499" s="85">
        <f t="shared" si="317"/>
        <v>0</v>
      </c>
      <c r="AJ1499" s="85">
        <f>IF(I1499&gt;Variables!$G$7,0,1)</f>
        <v>0</v>
      </c>
      <c r="AK1499" s="85">
        <f>IF(F1499&gt;Variables!$G$8,0,1)</f>
        <v>1</v>
      </c>
      <c r="AL1499" s="85">
        <f>IF(G1499&gt;Variables!$G$9,0,1)</f>
        <v>1</v>
      </c>
      <c r="AM1499" s="85">
        <f>IF(AND(K1499&gt;Variables!$G$10,K1499&lt;Variables!$G$11),0,1)</f>
        <v>0</v>
      </c>
      <c r="AN1499" s="103">
        <f>IF(H1499&lt;Variables!$G$13,1,0)</f>
        <v>0</v>
      </c>
      <c r="AO1499" s="101">
        <f>IF(R1499&lt;Variables!$G$12,0,1)</f>
        <v>0</v>
      </c>
      <c r="AP1499" s="86">
        <f t="shared" si="315"/>
        <v>1</v>
      </c>
      <c r="AR1499">
        <v>0</v>
      </c>
      <c r="AS1499">
        <v>1</v>
      </c>
      <c r="AT1499">
        <v>0</v>
      </c>
      <c r="AU1499">
        <v>0</v>
      </c>
      <c r="BA1499">
        <v>0.4</v>
      </c>
    </row>
    <row r="1500" spans="3:53" ht="12.75" x14ac:dyDescent="0.2">
      <c r="C1500" t="s">
        <v>633</v>
      </c>
      <c r="D1500" t="s">
        <v>93</v>
      </c>
      <c r="E1500">
        <v>76.94</v>
      </c>
      <c r="F1500">
        <v>7.21</v>
      </c>
      <c r="G1500">
        <v>6.53</v>
      </c>
      <c r="H1500">
        <v>4940</v>
      </c>
      <c r="I1500">
        <v>11.784000000000001</v>
      </c>
      <c r="J1500" t="s">
        <v>78</v>
      </c>
      <c r="K1500">
        <v>51.51</v>
      </c>
      <c r="L1500">
        <v>76.77746842105266</v>
      </c>
      <c r="M1500">
        <v>8.1445221147975366E-2</v>
      </c>
      <c r="N1500">
        <v>76.707599999999999</v>
      </c>
      <c r="O1500">
        <v>0.1726034969155652</v>
      </c>
      <c r="P1500">
        <v>357724</v>
      </c>
      <c r="Q1500">
        <v>1346000</v>
      </c>
      <c r="R1500">
        <v>0.27</v>
      </c>
      <c r="S1500">
        <v>23.756</v>
      </c>
      <c r="T1500">
        <v>7.5190000000000001</v>
      </c>
      <c r="U1500">
        <v>15.19260869565217</v>
      </c>
      <c r="V1500">
        <f t="shared" si="316"/>
        <v>2.3801708514141526</v>
      </c>
      <c r="AC1500">
        <v>77.040000000000006</v>
      </c>
      <c r="AD1500">
        <v>73.959999999999994</v>
      </c>
      <c r="AH1500" s="85">
        <f>IF(AND(M1500&lt;Variables!$G$6,M1500&gt;Variables!$G$5),0,1)</f>
        <v>1</v>
      </c>
      <c r="AI1500" s="85">
        <f t="shared" si="317"/>
        <v>0</v>
      </c>
      <c r="AJ1500" s="85">
        <f>IF(I1500&gt;Variables!$G$7,0,1)</f>
        <v>0</v>
      </c>
      <c r="AK1500" s="85">
        <f>IF(F1500&gt;Variables!$G$8,0,1)</f>
        <v>1</v>
      </c>
      <c r="AL1500" s="85">
        <f>IF(G1500&gt;Variables!$G$9,0,1)</f>
        <v>1</v>
      </c>
      <c r="AM1500" s="85">
        <f>IF(AND(K1500&gt;Variables!$G$10,K1500&lt;Variables!$G$11),0,1)</f>
        <v>0</v>
      </c>
      <c r="AN1500" s="103">
        <f>IF(H1500&lt;Variables!$G$13,1,0)</f>
        <v>0</v>
      </c>
      <c r="AO1500" s="101">
        <f>IF(R1500&lt;Variables!$G$12,0,1)</f>
        <v>0</v>
      </c>
      <c r="AP1500" s="86">
        <f t="shared" si="315"/>
        <v>1</v>
      </c>
      <c r="AR1500">
        <v>0</v>
      </c>
      <c r="AS1500">
        <v>0</v>
      </c>
      <c r="AT1500">
        <v>1</v>
      </c>
      <c r="AU1500">
        <v>0</v>
      </c>
      <c r="BA1500">
        <v>-2.25</v>
      </c>
    </row>
    <row r="1501" spans="3:53" ht="12.75" x14ac:dyDescent="0.2">
      <c r="C1501" t="s">
        <v>633</v>
      </c>
      <c r="D1501" t="s">
        <v>635</v>
      </c>
      <c r="E1501">
        <v>126.75</v>
      </c>
      <c r="F1501">
        <v>6.36</v>
      </c>
      <c r="G1501">
        <v>4.8600000000000003</v>
      </c>
      <c r="H1501">
        <v>151950</v>
      </c>
      <c r="I1501">
        <v>-38.311999999999998</v>
      </c>
      <c r="J1501" t="s">
        <v>78</v>
      </c>
      <c r="K1501">
        <v>57.25</v>
      </c>
      <c r="L1501">
        <v>126.383555</v>
      </c>
      <c r="M1501">
        <v>0.30577158555163553</v>
      </c>
      <c r="N1501">
        <v>125.95407400000001</v>
      </c>
      <c r="O1501">
        <v>0.64779643411930465</v>
      </c>
      <c r="P1501">
        <v>4709000</v>
      </c>
      <c r="Q1501">
        <v>7727000</v>
      </c>
      <c r="R1501">
        <v>0.61</v>
      </c>
      <c r="S1501">
        <v>23.756</v>
      </c>
      <c r="T1501">
        <v>7.5190000000000001</v>
      </c>
      <c r="U1501">
        <v>15.19260869565217</v>
      </c>
      <c r="V1501">
        <f t="shared" si="316"/>
        <v>2.4277576933173775</v>
      </c>
      <c r="AC1501">
        <v>127.27</v>
      </c>
      <c r="AD1501">
        <v>124.48</v>
      </c>
      <c r="AH1501" s="85">
        <f>IF(AND(M1501&lt;Variables!$G$6,M1501&gt;Variables!$G$5),0,1)</f>
        <v>1</v>
      </c>
      <c r="AI1501" s="85">
        <f t="shared" si="317"/>
        <v>0</v>
      </c>
      <c r="AJ1501" s="85">
        <f>IF(I1501&gt;Variables!$G$7,0,1)</f>
        <v>1</v>
      </c>
      <c r="AK1501" s="85">
        <f>IF(F1501&gt;Variables!$G$8,0,1)</f>
        <v>1</v>
      </c>
      <c r="AL1501" s="85">
        <f>IF(G1501&gt;Variables!$G$9,0,1)</f>
        <v>1</v>
      </c>
      <c r="AM1501" s="85">
        <f>IF(AND(K1501&gt;Variables!$G$10,K1501&lt;Variables!$G$11),0,1)</f>
        <v>0</v>
      </c>
      <c r="AN1501" s="103">
        <f>IF(H1501&lt;Variables!$G$13,1,0)</f>
        <v>0</v>
      </c>
      <c r="AO1501" s="101">
        <f>IF(R1501&lt;Variables!$G$12,0,1)</f>
        <v>0</v>
      </c>
      <c r="AP1501" s="86">
        <f t="shared" si="315"/>
        <v>1</v>
      </c>
      <c r="AR1501">
        <v>0</v>
      </c>
      <c r="AS1501">
        <v>0</v>
      </c>
      <c r="AT1501">
        <v>0</v>
      </c>
      <c r="AU1501">
        <v>1</v>
      </c>
      <c r="BA1501">
        <v>-1.05</v>
      </c>
    </row>
    <row r="1502" spans="3:53" ht="12.75" x14ac:dyDescent="0.2">
      <c r="C1502" t="s">
        <v>633</v>
      </c>
      <c r="D1502" t="s">
        <v>509</v>
      </c>
      <c r="E1502">
        <v>6.08</v>
      </c>
      <c r="F1502">
        <v>50.63</v>
      </c>
      <c r="G1502">
        <v>-1.47</v>
      </c>
      <c r="H1502">
        <v>208.76</v>
      </c>
      <c r="I1502">
        <v>46.008000000000003</v>
      </c>
      <c r="J1502" t="s">
        <v>76</v>
      </c>
      <c r="K1502">
        <v>48.64</v>
      </c>
      <c r="L1502">
        <v>5.9241599999999988</v>
      </c>
      <c r="M1502">
        <v>1.1248852157943301</v>
      </c>
      <c r="N1502">
        <v>6.1755659999999999</v>
      </c>
      <c r="O1502">
        <v>-2.9918877071348562</v>
      </c>
      <c r="P1502">
        <v>87820000</v>
      </c>
      <c r="Q1502">
        <v>12510000</v>
      </c>
      <c r="R1502">
        <v>7.02</v>
      </c>
      <c r="S1502">
        <v>23.756</v>
      </c>
      <c r="T1502">
        <v>7.5190000000000001</v>
      </c>
      <c r="U1502">
        <v>15.19260869565217</v>
      </c>
      <c r="V1502">
        <f t="shared" si="316"/>
        <v>2.3280815735537184</v>
      </c>
      <c r="AC1502">
        <v>8.3800000000000008</v>
      </c>
      <c r="AD1502">
        <v>5.63</v>
      </c>
      <c r="AH1502" s="85">
        <f>IF(AND(M1502&lt;Variables!$G$6,M1502&gt;Variables!$G$5),0,1)</f>
        <v>1</v>
      </c>
      <c r="AI1502" s="85">
        <f t="shared" si="317"/>
        <v>1</v>
      </c>
      <c r="AJ1502" s="85">
        <f>IF(I1502&gt;Variables!$G$7,0,1)</f>
        <v>0</v>
      </c>
      <c r="AK1502" s="85">
        <f>IF(F1502&gt;Variables!$G$8,0,1)</f>
        <v>0</v>
      </c>
      <c r="AL1502" s="85">
        <f>IF(G1502&gt;Variables!$G$9,0,1)</f>
        <v>1</v>
      </c>
      <c r="AM1502" s="85">
        <f>IF(AND(K1502&gt;Variables!$G$10,K1502&lt;Variables!$G$11),0,1)</f>
        <v>1</v>
      </c>
      <c r="AN1502" s="103">
        <f>IF(H1502&lt;Variables!$G$13,1,0)</f>
        <v>1</v>
      </c>
      <c r="AO1502" s="101">
        <f>IF(R1502&lt;Variables!$G$12,0,1)</f>
        <v>1</v>
      </c>
      <c r="AP1502" s="86">
        <f t="shared" si="315"/>
        <v>0</v>
      </c>
      <c r="AR1502">
        <v>0</v>
      </c>
      <c r="AS1502">
        <v>0</v>
      </c>
      <c r="AT1502">
        <v>1</v>
      </c>
      <c r="AU1502">
        <v>0</v>
      </c>
      <c r="BA1502">
        <v>-2.25</v>
      </c>
    </row>
    <row r="1503" spans="3:53" ht="12.75" x14ac:dyDescent="0.2">
      <c r="C1503" t="s">
        <v>633</v>
      </c>
      <c r="D1503" t="s">
        <v>216</v>
      </c>
      <c r="E1503">
        <v>0.69</v>
      </c>
      <c r="F1503">
        <v>20.23</v>
      </c>
      <c r="G1503">
        <v>3.01</v>
      </c>
      <c r="H1503">
        <v>368.21</v>
      </c>
      <c r="I1503">
        <v>-65.724000000000004</v>
      </c>
      <c r="J1503" t="s">
        <v>76</v>
      </c>
      <c r="K1503">
        <v>48.19</v>
      </c>
      <c r="L1503">
        <v>0.68475484999999991</v>
      </c>
      <c r="M1503">
        <v>0.34248023215901707</v>
      </c>
      <c r="N1503">
        <v>0.69979827999999999</v>
      </c>
      <c r="O1503">
        <v>-1.8145629051846131</v>
      </c>
      <c r="P1503">
        <v>150170000</v>
      </c>
      <c r="Q1503">
        <v>93280000</v>
      </c>
      <c r="R1503">
        <v>1.61</v>
      </c>
      <c r="S1503">
        <v>23.756</v>
      </c>
      <c r="T1503">
        <v>7.5190000000000001</v>
      </c>
      <c r="U1503">
        <v>15.19260869565217</v>
      </c>
      <c r="V1503">
        <f t="shared" si="316"/>
        <v>2.3411341540318258</v>
      </c>
      <c r="AC1503">
        <v>0.71789999999999998</v>
      </c>
      <c r="AD1503">
        <v>0.60509999999999997</v>
      </c>
      <c r="AH1503" s="85">
        <f>IF(AND(M1503&lt;Variables!$G$6,M1503&gt;Variables!$G$5),0,1)</f>
        <v>1</v>
      </c>
      <c r="AI1503" s="85">
        <f t="shared" si="317"/>
        <v>1</v>
      </c>
      <c r="AJ1503" s="85">
        <f>IF(I1503&gt;Variables!$G$7,0,1)</f>
        <v>1</v>
      </c>
      <c r="AK1503" s="85">
        <f>IF(F1503&gt;Variables!$G$8,0,1)</f>
        <v>0</v>
      </c>
      <c r="AL1503" s="85">
        <f>IF(G1503&gt;Variables!$G$9,0,1)</f>
        <v>1</v>
      </c>
      <c r="AM1503" s="85">
        <f>IF(AND(K1503&gt;Variables!$G$10,K1503&lt;Variables!$G$11),0,1)</f>
        <v>1</v>
      </c>
      <c r="AN1503" s="103">
        <f>IF(H1503&lt;Variables!$G$13,1,0)</f>
        <v>1</v>
      </c>
      <c r="AO1503" s="101">
        <f>IF(R1503&lt;Variables!$G$12,0,1)</f>
        <v>0</v>
      </c>
      <c r="AP1503" s="86">
        <f t="shared" si="315"/>
        <v>0</v>
      </c>
      <c r="AR1503">
        <v>0</v>
      </c>
      <c r="AS1503">
        <v>0</v>
      </c>
      <c r="AT1503">
        <v>1</v>
      </c>
      <c r="AU1503">
        <v>0</v>
      </c>
      <c r="BA1503">
        <v>-2.25</v>
      </c>
    </row>
    <row r="1504" spans="3:53" ht="12.75" x14ac:dyDescent="0.2">
      <c r="C1504" t="s">
        <v>633</v>
      </c>
      <c r="D1504" t="s">
        <v>395</v>
      </c>
      <c r="E1504">
        <v>23.81</v>
      </c>
      <c r="F1504">
        <v>19.52</v>
      </c>
      <c r="G1504">
        <v>19.510000000000002</v>
      </c>
      <c r="H1504">
        <v>2790</v>
      </c>
      <c r="I1504">
        <v>198.07900000000001</v>
      </c>
      <c r="J1504" t="s">
        <v>76</v>
      </c>
      <c r="K1504">
        <v>69.42</v>
      </c>
      <c r="L1504">
        <v>23.836085000000001</v>
      </c>
      <c r="M1504">
        <v>-2.5528521147673108E-2</v>
      </c>
      <c r="N1504">
        <v>22.149506250000002</v>
      </c>
      <c r="O1504">
        <v>7.5870483568905573</v>
      </c>
      <c r="P1504">
        <v>6239000</v>
      </c>
      <c r="Q1504">
        <v>3411000</v>
      </c>
      <c r="R1504">
        <v>1.83</v>
      </c>
      <c r="S1504">
        <v>23.756</v>
      </c>
      <c r="T1504">
        <v>7.5190000000000001</v>
      </c>
      <c r="U1504">
        <v>15.19260869565217</v>
      </c>
      <c r="V1504">
        <f t="shared" si="316"/>
        <v>2.5702867076372664</v>
      </c>
      <c r="AC1504">
        <v>25.02</v>
      </c>
      <c r="AD1504">
        <v>23.76</v>
      </c>
      <c r="AH1504" s="85">
        <f>IF(AND(M1504&lt;Variables!$G$6,M1504&gt;Variables!$G$5),0,1)</f>
        <v>1</v>
      </c>
      <c r="AI1504" s="85">
        <f t="shared" si="317"/>
        <v>0</v>
      </c>
      <c r="AJ1504" s="85">
        <f>IF(I1504&gt;Variables!$G$7,0,1)</f>
        <v>0</v>
      </c>
      <c r="AK1504" s="85">
        <f>IF(F1504&gt;Variables!$G$8,0,1)</f>
        <v>0</v>
      </c>
      <c r="AL1504" s="85">
        <f>IF(G1504&gt;Variables!$G$9,0,1)</f>
        <v>0</v>
      </c>
      <c r="AM1504" s="85">
        <f>IF(AND(K1504&gt;Variables!$G$10,K1504&lt;Variables!$G$11),0,1)</f>
        <v>0</v>
      </c>
      <c r="AN1504" s="103">
        <f>IF(H1504&lt;Variables!$G$13,1,0)</f>
        <v>0</v>
      </c>
      <c r="AO1504" s="101">
        <f>IF(R1504&lt;Variables!$G$12,0,1)</f>
        <v>0</v>
      </c>
      <c r="AP1504" s="86">
        <f t="shared" si="315"/>
        <v>0</v>
      </c>
      <c r="AR1504">
        <v>1</v>
      </c>
      <c r="AS1504">
        <v>0</v>
      </c>
      <c r="AT1504">
        <v>0</v>
      </c>
      <c r="AU1504">
        <v>0</v>
      </c>
      <c r="BA1504">
        <v>2</v>
      </c>
    </row>
    <row r="1505" spans="3:53" ht="12.75" x14ac:dyDescent="0.2">
      <c r="C1505" t="s">
        <v>633</v>
      </c>
      <c r="D1505" t="s">
        <v>621</v>
      </c>
      <c r="E1505">
        <v>3.45</v>
      </c>
      <c r="F1505">
        <v>30.45</v>
      </c>
      <c r="G1505">
        <v>20.350000000000001</v>
      </c>
      <c r="H1505">
        <v>195.43</v>
      </c>
      <c r="I1505">
        <v>-73.772999999999996</v>
      </c>
      <c r="J1505" t="s">
        <v>78</v>
      </c>
      <c r="K1505">
        <v>57.78</v>
      </c>
      <c r="L1505">
        <v>3.3780049999999999</v>
      </c>
      <c r="M1505">
        <v>1.539222114828124</v>
      </c>
      <c r="N1505">
        <v>3.2695340000000002</v>
      </c>
      <c r="O1505">
        <v>4.9079165410116694</v>
      </c>
      <c r="P1505">
        <v>5240000</v>
      </c>
      <c r="Q1505">
        <v>753080</v>
      </c>
      <c r="R1505">
        <v>6.96</v>
      </c>
      <c r="S1505">
        <v>23.756</v>
      </c>
      <c r="T1505">
        <v>7.5190000000000001</v>
      </c>
      <c r="U1505">
        <v>15.19260869565217</v>
      </c>
      <c r="V1505">
        <f t="shared" si="316"/>
        <v>2.3729967974363571</v>
      </c>
      <c r="AC1505">
        <v>4.07</v>
      </c>
      <c r="AD1505">
        <v>3.26</v>
      </c>
      <c r="AH1505" s="85">
        <f>IF(AND(M1505&lt;Variables!$G$6,M1505&gt;Variables!$G$5),0,1)</f>
        <v>1</v>
      </c>
      <c r="AI1505" s="85">
        <f t="shared" si="317"/>
        <v>0</v>
      </c>
      <c r="AJ1505" s="85">
        <f>IF(I1505&gt;Variables!$G$7,0,1)</f>
        <v>1</v>
      </c>
      <c r="AK1505" s="85">
        <f>IF(F1505&gt;Variables!$G$8,0,1)</f>
        <v>0</v>
      </c>
      <c r="AL1505" s="85">
        <f>IF(G1505&gt;Variables!$G$9,0,1)</f>
        <v>0</v>
      </c>
      <c r="AM1505" s="85">
        <f>IF(AND(K1505&gt;Variables!$G$10,K1505&lt;Variables!$G$11),0,1)</f>
        <v>0</v>
      </c>
      <c r="AN1505" s="103">
        <f>IF(H1505&lt;Variables!$G$13,1,0)</f>
        <v>1</v>
      </c>
      <c r="AO1505" s="101">
        <f>IF(R1505&lt;Variables!$G$12,0,1)</f>
        <v>1</v>
      </c>
      <c r="AP1505" s="86">
        <f t="shared" si="315"/>
        <v>1</v>
      </c>
      <c r="AR1505">
        <v>0</v>
      </c>
      <c r="AS1505">
        <v>0</v>
      </c>
      <c r="AT1505">
        <v>1</v>
      </c>
      <c r="AU1505">
        <v>0</v>
      </c>
      <c r="BA1505">
        <v>-2.25</v>
      </c>
    </row>
    <row r="1506" spans="3:53" ht="12.75" x14ac:dyDescent="0.2">
      <c r="C1506" t="s">
        <v>633</v>
      </c>
      <c r="D1506" t="s">
        <v>614</v>
      </c>
      <c r="E1506">
        <v>9.5299999999999994</v>
      </c>
      <c r="F1506">
        <v>6.68</v>
      </c>
      <c r="G1506">
        <v>4.97</v>
      </c>
      <c r="H1506">
        <v>2280</v>
      </c>
      <c r="I1506">
        <v>-61.506</v>
      </c>
      <c r="J1506" t="s">
        <v>76</v>
      </c>
      <c r="K1506">
        <v>35.32</v>
      </c>
      <c r="L1506">
        <v>9.559355</v>
      </c>
      <c r="M1506">
        <v>-0.51630052446007346</v>
      </c>
      <c r="N1506">
        <v>9.7825559999999996</v>
      </c>
      <c r="O1506">
        <v>-2.786143008023668</v>
      </c>
      <c r="P1506">
        <v>3328000</v>
      </c>
      <c r="Q1506">
        <v>3525000</v>
      </c>
      <c r="R1506">
        <v>0.94</v>
      </c>
      <c r="S1506">
        <v>23.756</v>
      </c>
      <c r="T1506">
        <v>7.5190000000000001</v>
      </c>
      <c r="U1506">
        <v>15.19260869565217</v>
      </c>
      <c r="V1506">
        <f t="shared" si="316"/>
        <v>2.2064500192090368</v>
      </c>
      <c r="AC1506">
        <v>9.69</v>
      </c>
      <c r="AD1506">
        <v>9.0500000000000007</v>
      </c>
      <c r="AH1506" s="85">
        <f>IF(AND(M1506&lt;Variables!$G$6,M1506&gt;Variables!$G$5),0,1)</f>
        <v>1</v>
      </c>
      <c r="AI1506" s="85">
        <f t="shared" si="317"/>
        <v>1</v>
      </c>
      <c r="AJ1506" s="85">
        <f>IF(I1506&gt;Variables!$G$7,0,1)</f>
        <v>1</v>
      </c>
      <c r="AK1506" s="85">
        <f>IF(F1506&gt;Variables!$G$8,0,1)</f>
        <v>1</v>
      </c>
      <c r="AL1506" s="85">
        <f>IF(G1506&gt;Variables!$G$9,0,1)</f>
        <v>1</v>
      </c>
      <c r="AM1506" s="85">
        <f>IF(AND(K1506&gt;Variables!$G$10,K1506&lt;Variables!$G$11),0,1)</f>
        <v>1</v>
      </c>
      <c r="AN1506" s="103">
        <f>IF(H1506&lt;Variables!$G$13,1,0)</f>
        <v>1</v>
      </c>
      <c r="AO1506" s="101">
        <f>IF(R1506&lt;Variables!$G$12,0,1)</f>
        <v>0</v>
      </c>
      <c r="AP1506" s="86">
        <f t="shared" si="315"/>
        <v>0</v>
      </c>
      <c r="AR1506">
        <v>1</v>
      </c>
      <c r="AS1506">
        <v>0</v>
      </c>
      <c r="AT1506">
        <v>0</v>
      </c>
      <c r="AU1506">
        <v>0</v>
      </c>
      <c r="BA1506">
        <v>1.39</v>
      </c>
    </row>
    <row r="1507" spans="3:53" ht="12.75" x14ac:dyDescent="0.2">
      <c r="C1507" t="s">
        <v>636</v>
      </c>
      <c r="D1507" t="s">
        <v>613</v>
      </c>
      <c r="E1507">
        <v>25</v>
      </c>
      <c r="F1507">
        <v>20</v>
      </c>
      <c r="G1507">
        <v>-0.32</v>
      </c>
      <c r="H1507">
        <v>42.23</v>
      </c>
      <c r="I1507">
        <v>38.241</v>
      </c>
      <c r="J1507" t="s">
        <v>76</v>
      </c>
      <c r="K1507">
        <v>60.5</v>
      </c>
      <c r="L1507">
        <v>24.740166666666671</v>
      </c>
      <c r="M1507">
        <v>0.52478762606018792</v>
      </c>
      <c r="N1507">
        <v>24.832813043478271</v>
      </c>
      <c r="O1507">
        <v>0.14974927108187339</v>
      </c>
      <c r="P1507">
        <v>56990</v>
      </c>
      <c r="Q1507">
        <v>1830</v>
      </c>
      <c r="R1507">
        <v>31.14</v>
      </c>
      <c r="S1507">
        <v>24.443000000000001</v>
      </c>
      <c r="T1507">
        <v>7.3890000000000002</v>
      </c>
      <c r="U1507">
        <v>15.458260869565221</v>
      </c>
      <c r="V1507">
        <f t="shared" si="316"/>
        <v>2.4462218617497857</v>
      </c>
      <c r="AC1507">
        <v>25.71</v>
      </c>
      <c r="AD1507">
        <v>24.5913</v>
      </c>
      <c r="AH1507" s="85">
        <f>IF(AND(M1507&lt;Variables!$G$6,M1507&gt;Variables!$G$5),0,1)</f>
        <v>1</v>
      </c>
      <c r="AI1507" s="85">
        <f t="shared" si="317"/>
        <v>1</v>
      </c>
      <c r="AJ1507" s="85">
        <f>IF(I1507&gt;Variables!$G$7,0,1)</f>
        <v>0</v>
      </c>
      <c r="AK1507" s="85">
        <f>IF(F1507&gt;Variables!$G$8,0,1)</f>
        <v>0</v>
      </c>
      <c r="AL1507" s="85">
        <f>IF(G1507&gt;Variables!$G$9,0,1)</f>
        <v>1</v>
      </c>
      <c r="AM1507" s="85">
        <f>IF(AND(K1507&gt;Variables!$G$10,K1507&lt;Variables!$G$11),0,1)</f>
        <v>0</v>
      </c>
      <c r="AN1507" s="103">
        <f>IF(H1507&lt;Variables!$G$13,1,0)</f>
        <v>1</v>
      </c>
      <c r="AO1507" s="101">
        <f>IF(R1507&lt;Variables!$G$12,0,1)</f>
        <v>1</v>
      </c>
      <c r="AP1507" s="86">
        <f t="shared" si="315"/>
        <v>0</v>
      </c>
      <c r="AR1507">
        <v>1</v>
      </c>
      <c r="AS1507">
        <v>0</v>
      </c>
      <c r="AT1507">
        <v>0</v>
      </c>
      <c r="AU1507">
        <v>0</v>
      </c>
      <c r="BA1507">
        <v>2</v>
      </c>
    </row>
    <row r="1508" spans="3:53" ht="12.75" x14ac:dyDescent="0.2">
      <c r="C1508" t="s">
        <v>636</v>
      </c>
      <c r="D1508" t="s">
        <v>614</v>
      </c>
      <c r="E1508">
        <v>9.4600000000000009</v>
      </c>
      <c r="F1508">
        <v>6.57</v>
      </c>
      <c r="G1508">
        <v>4.6900000000000004</v>
      </c>
      <c r="H1508">
        <v>2280</v>
      </c>
      <c r="I1508">
        <v>-61.552999999999997</v>
      </c>
      <c r="J1508" t="s">
        <v>76</v>
      </c>
      <c r="K1508">
        <v>36.82</v>
      </c>
      <c r="L1508">
        <v>9.5376349999999999</v>
      </c>
      <c r="M1508">
        <v>-0.55186636938822287</v>
      </c>
      <c r="N1508">
        <v>9.7380459999999989</v>
      </c>
      <c r="O1508">
        <v>-2.598529520193265</v>
      </c>
      <c r="P1508">
        <v>3370000</v>
      </c>
      <c r="Q1508">
        <v>3525000</v>
      </c>
      <c r="R1508">
        <v>0.96</v>
      </c>
      <c r="S1508">
        <v>24.443000000000001</v>
      </c>
      <c r="T1508">
        <v>7.3890000000000002</v>
      </c>
      <c r="U1508">
        <v>15.458260869565221</v>
      </c>
      <c r="V1508">
        <f t="shared" si="316"/>
        <v>2.2237975724183197</v>
      </c>
      <c r="AC1508">
        <v>9.69</v>
      </c>
      <c r="AD1508">
        <v>9.0500000000000007</v>
      </c>
      <c r="AH1508" s="85">
        <f>IF(AND(M1508&lt;Variables!$G$6,M1508&gt;Variables!$G$5),0,1)</f>
        <v>1</v>
      </c>
      <c r="AI1508" s="85">
        <f t="shared" si="317"/>
        <v>1</v>
      </c>
      <c r="AJ1508" s="85">
        <f>IF(I1508&gt;Variables!$G$7,0,1)</f>
        <v>1</v>
      </c>
      <c r="AK1508" s="85">
        <f>IF(F1508&gt;Variables!$G$8,0,1)</f>
        <v>1</v>
      </c>
      <c r="AL1508" s="85">
        <f>IF(G1508&gt;Variables!$G$9,0,1)</f>
        <v>1</v>
      </c>
      <c r="AM1508" s="85">
        <f>IF(AND(K1508&gt;Variables!$G$10,K1508&lt;Variables!$G$11),0,1)</f>
        <v>1</v>
      </c>
      <c r="AN1508" s="103">
        <f>IF(H1508&lt;Variables!$G$13,1,0)</f>
        <v>1</v>
      </c>
      <c r="AO1508" s="101">
        <f>IF(R1508&lt;Variables!$G$12,0,1)</f>
        <v>0</v>
      </c>
      <c r="AP1508" s="86">
        <f t="shared" si="315"/>
        <v>0</v>
      </c>
      <c r="AR1508">
        <v>1</v>
      </c>
      <c r="AS1508">
        <v>0</v>
      </c>
      <c r="AT1508">
        <v>0</v>
      </c>
      <c r="AU1508">
        <v>0</v>
      </c>
      <c r="BA1508">
        <v>2</v>
      </c>
    </row>
    <row r="1509" spans="3:53" ht="12.75" x14ac:dyDescent="0.2">
      <c r="C1509" t="s">
        <v>636</v>
      </c>
      <c r="D1509" t="s">
        <v>216</v>
      </c>
      <c r="E1509">
        <v>0.68</v>
      </c>
      <c r="F1509">
        <v>18.66</v>
      </c>
      <c r="G1509">
        <v>1.27</v>
      </c>
      <c r="H1509">
        <v>368.21</v>
      </c>
      <c r="I1509">
        <v>-66</v>
      </c>
      <c r="J1509" t="s">
        <v>76</v>
      </c>
      <c r="K1509">
        <v>40.39</v>
      </c>
      <c r="L1509">
        <v>0.68688990000000005</v>
      </c>
      <c r="M1509">
        <v>-1.658184230107338</v>
      </c>
      <c r="N1509">
        <v>0.69730629999999993</v>
      </c>
      <c r="O1509">
        <v>-3.1272197024463919</v>
      </c>
      <c r="P1509">
        <v>152610000</v>
      </c>
      <c r="Q1509">
        <v>93280000</v>
      </c>
      <c r="R1509">
        <v>1.64</v>
      </c>
      <c r="S1509">
        <v>24.443000000000001</v>
      </c>
      <c r="T1509">
        <v>7.3890000000000002</v>
      </c>
      <c r="U1509">
        <v>15.458260869565221</v>
      </c>
      <c r="V1509">
        <f t="shared" si="316"/>
        <v>2.2645324754793452</v>
      </c>
      <c r="AC1509">
        <v>0.71789999999999998</v>
      </c>
      <c r="AD1509">
        <v>0.60509999999999997</v>
      </c>
      <c r="AH1509" s="85">
        <f>IF(AND(M1509&lt;Variables!$G$6,M1509&gt;Variables!$G$5),0,1)</f>
        <v>1</v>
      </c>
      <c r="AI1509" s="85">
        <f t="shared" si="317"/>
        <v>1</v>
      </c>
      <c r="AJ1509" s="85">
        <f>IF(I1509&gt;Variables!$G$7,0,1)</f>
        <v>1</v>
      </c>
      <c r="AK1509" s="85">
        <f>IF(F1509&gt;Variables!$G$8,0,1)</f>
        <v>0</v>
      </c>
      <c r="AL1509" s="85">
        <f>IF(G1509&gt;Variables!$G$9,0,1)</f>
        <v>1</v>
      </c>
      <c r="AM1509" s="85">
        <f>IF(AND(K1509&gt;Variables!$G$10,K1509&lt;Variables!$G$11),0,1)</f>
        <v>1</v>
      </c>
      <c r="AN1509" s="103">
        <f>IF(H1509&lt;Variables!$G$13,1,0)</f>
        <v>1</v>
      </c>
      <c r="AO1509" s="101">
        <f>IF(R1509&lt;Variables!$G$12,0,1)</f>
        <v>0</v>
      </c>
      <c r="AP1509" s="86">
        <f t="shared" si="315"/>
        <v>0</v>
      </c>
      <c r="AR1509">
        <v>1</v>
      </c>
      <c r="AS1509">
        <v>0</v>
      </c>
      <c r="AT1509">
        <v>0</v>
      </c>
      <c r="AU1509">
        <v>0</v>
      </c>
      <c r="BA1509">
        <v>2</v>
      </c>
    </row>
    <row r="1510" spans="3:53" ht="12.75" x14ac:dyDescent="0.2">
      <c r="C1510" t="s">
        <v>636</v>
      </c>
      <c r="D1510" t="s">
        <v>631</v>
      </c>
      <c r="E1510">
        <v>1.1399999999999999</v>
      </c>
      <c r="F1510">
        <v>25</v>
      </c>
      <c r="G1510">
        <v>25</v>
      </c>
      <c r="H1510">
        <v>-99999</v>
      </c>
      <c r="I1510">
        <v>-54.08</v>
      </c>
      <c r="J1510" t="s">
        <v>76</v>
      </c>
      <c r="K1510">
        <v>70.739999999999995</v>
      </c>
      <c r="L1510">
        <v>1.125</v>
      </c>
      <c r="M1510">
        <v>2.2222222222222339</v>
      </c>
      <c r="N1510">
        <v>1.038214285714286</v>
      </c>
      <c r="O1510">
        <v>10.767113863089079</v>
      </c>
      <c r="P1510">
        <v>25487</v>
      </c>
      <c r="Q1510">
        <v>21373</v>
      </c>
      <c r="R1510">
        <v>1.19</v>
      </c>
      <c r="S1510">
        <v>24.443000000000001</v>
      </c>
      <c r="T1510">
        <v>7.3890000000000002</v>
      </c>
      <c r="U1510">
        <v>15.458260869565221</v>
      </c>
      <c r="V1510">
        <f t="shared" si="316"/>
        <v>2.3909839111111104</v>
      </c>
      <c r="AC1510">
        <v>2</v>
      </c>
      <c r="AD1510">
        <v>1.1100000000000001</v>
      </c>
      <c r="AH1510" s="85">
        <f>IF(AND(M1510&lt;Variables!$G$6,M1510&gt;Variables!$G$5),0,1)</f>
        <v>1</v>
      </c>
      <c r="AI1510" s="85">
        <f t="shared" si="317"/>
        <v>0</v>
      </c>
      <c r="AJ1510" s="85">
        <f>IF(I1510&gt;Variables!$G$7,0,1)</f>
        <v>1</v>
      </c>
      <c r="AK1510" s="85">
        <f>IF(F1510&gt;Variables!$G$8,0,1)</f>
        <v>0</v>
      </c>
      <c r="AL1510" s="85">
        <f>IF(G1510&gt;Variables!$G$9,0,1)</f>
        <v>0</v>
      </c>
      <c r="AM1510" s="85">
        <f>IF(AND(K1510&gt;Variables!$G$10,K1510&lt;Variables!$G$11),0,1)</f>
        <v>0</v>
      </c>
      <c r="AN1510" s="103">
        <f>IF(H1510&lt;Variables!$G$13,1,0)</f>
        <v>1</v>
      </c>
      <c r="AO1510" s="101">
        <f>IF(R1510&lt;Variables!$G$12,0,1)</f>
        <v>0</v>
      </c>
      <c r="AP1510" s="86">
        <f t="shared" si="315"/>
        <v>0</v>
      </c>
      <c r="AR1510">
        <v>0</v>
      </c>
      <c r="AS1510">
        <v>0</v>
      </c>
      <c r="AT1510">
        <v>1</v>
      </c>
      <c r="AU1510">
        <v>0</v>
      </c>
      <c r="BA1510">
        <v>-2.25</v>
      </c>
    </row>
    <row r="1511" spans="3:53" ht="12.75" x14ac:dyDescent="0.2">
      <c r="C1511" t="s">
        <v>636</v>
      </c>
      <c r="D1511" t="s">
        <v>634</v>
      </c>
      <c r="E1511">
        <v>9.8000000000000007</v>
      </c>
      <c r="F1511">
        <v>31.75</v>
      </c>
      <c r="G1511">
        <v>24.46</v>
      </c>
      <c r="H1511">
        <v>55.7</v>
      </c>
      <c r="I1511">
        <v>-69.766000000000005</v>
      </c>
      <c r="J1511" t="s">
        <v>78</v>
      </c>
      <c r="K1511">
        <v>53.27</v>
      </c>
      <c r="L1511">
        <v>9.7601449999999996</v>
      </c>
      <c r="M1511">
        <v>0.73928204960070176</v>
      </c>
      <c r="N1511">
        <v>9.7800520000000013</v>
      </c>
      <c r="O1511">
        <v>0.5342302883461022</v>
      </c>
      <c r="P1511">
        <v>2860000</v>
      </c>
      <c r="Q1511">
        <v>115020</v>
      </c>
      <c r="R1511">
        <v>24.87</v>
      </c>
      <c r="S1511">
        <v>24.443000000000001</v>
      </c>
      <c r="T1511">
        <v>7.3890000000000002</v>
      </c>
      <c r="U1511">
        <v>15.458260869565221</v>
      </c>
      <c r="V1511">
        <f t="shared" si="316"/>
        <v>2.3746742644616448</v>
      </c>
      <c r="AC1511">
        <v>10.75</v>
      </c>
      <c r="AD1511">
        <v>8.61</v>
      </c>
      <c r="AH1511" s="85">
        <f>IF(AND(M1511&lt;Variables!$G$6,M1511&gt;Variables!$G$5),0,1)</f>
        <v>1</v>
      </c>
      <c r="AI1511" s="85">
        <f t="shared" si="317"/>
        <v>1</v>
      </c>
      <c r="AJ1511" s="85">
        <f>IF(I1511&gt;Variables!$G$7,0,1)</f>
        <v>1</v>
      </c>
      <c r="AK1511" s="85">
        <f>IF(F1511&gt;Variables!$G$8,0,1)</f>
        <v>0</v>
      </c>
      <c r="AL1511" s="85">
        <f>IF(G1511&gt;Variables!$G$9,0,1)</f>
        <v>0</v>
      </c>
      <c r="AM1511" s="85">
        <f>IF(AND(K1511&gt;Variables!$G$10,K1511&lt;Variables!$G$11),0,1)</f>
        <v>0</v>
      </c>
      <c r="AN1511" s="103">
        <f>IF(H1511&lt;Variables!$G$13,1,0)</f>
        <v>1</v>
      </c>
      <c r="AO1511" s="101">
        <f>IF(R1511&lt;Variables!$G$12,0,1)</f>
        <v>1</v>
      </c>
      <c r="AP1511" s="86">
        <f t="shared" si="315"/>
        <v>1</v>
      </c>
      <c r="AR1511">
        <v>0</v>
      </c>
      <c r="AS1511">
        <v>0</v>
      </c>
      <c r="AT1511">
        <v>1</v>
      </c>
      <c r="AU1511">
        <v>0</v>
      </c>
      <c r="BA1511">
        <v>-2.25</v>
      </c>
    </row>
    <row r="1512" spans="3:53" ht="12.75" x14ac:dyDescent="0.2">
      <c r="C1512" t="s">
        <v>636</v>
      </c>
      <c r="D1512" t="s">
        <v>621</v>
      </c>
      <c r="E1512">
        <v>3.61</v>
      </c>
      <c r="F1512">
        <v>29.39</v>
      </c>
      <c r="G1512">
        <v>26.01</v>
      </c>
      <c r="H1512">
        <v>195.43</v>
      </c>
      <c r="I1512">
        <v>-72.644000000000005</v>
      </c>
      <c r="J1512" t="s">
        <v>78</v>
      </c>
      <c r="K1512">
        <v>67.400000000000006</v>
      </c>
      <c r="L1512">
        <v>3.4206249999999998</v>
      </c>
      <c r="M1512">
        <v>4.9925086789694966</v>
      </c>
      <c r="N1512">
        <v>3.307770000000001</v>
      </c>
      <c r="O1512">
        <v>8.574659060333687</v>
      </c>
      <c r="P1512">
        <v>6000000</v>
      </c>
      <c r="Q1512">
        <v>753080</v>
      </c>
      <c r="R1512">
        <v>7.97</v>
      </c>
      <c r="S1512">
        <v>24.443000000000001</v>
      </c>
      <c r="T1512">
        <v>7.3890000000000002</v>
      </c>
      <c r="U1512">
        <v>15.458260869565221</v>
      </c>
      <c r="V1512">
        <f t="shared" si="316"/>
        <v>2.1665792222181612</v>
      </c>
      <c r="AC1512">
        <v>4.07</v>
      </c>
      <c r="AD1512">
        <v>3.26</v>
      </c>
      <c r="AH1512" s="85">
        <f>IF(AND(M1512&lt;Variables!$G$6,M1512&gt;Variables!$G$5),0,1)</f>
        <v>1</v>
      </c>
      <c r="AI1512" s="85">
        <f t="shared" si="317"/>
        <v>0</v>
      </c>
      <c r="AJ1512" s="85">
        <f>IF(I1512&gt;Variables!$G$7,0,1)</f>
        <v>1</v>
      </c>
      <c r="AK1512" s="85">
        <f>IF(F1512&gt;Variables!$G$8,0,1)</f>
        <v>0</v>
      </c>
      <c r="AL1512" s="85">
        <f>IF(G1512&gt;Variables!$G$9,0,1)</f>
        <v>0</v>
      </c>
      <c r="AM1512" s="85">
        <f>IF(AND(K1512&gt;Variables!$G$10,K1512&lt;Variables!$G$11),0,1)</f>
        <v>0</v>
      </c>
      <c r="AN1512" s="103">
        <f>IF(H1512&lt;Variables!$G$13,1,0)</f>
        <v>1</v>
      </c>
      <c r="AO1512" s="101">
        <f>IF(R1512&lt;Variables!$G$12,0,1)</f>
        <v>1</v>
      </c>
      <c r="AP1512" s="86">
        <f t="shared" si="315"/>
        <v>1</v>
      </c>
      <c r="AR1512">
        <v>1</v>
      </c>
      <c r="AS1512">
        <v>0</v>
      </c>
      <c r="AT1512">
        <v>0</v>
      </c>
      <c r="AU1512">
        <v>0</v>
      </c>
      <c r="BA1512">
        <v>2</v>
      </c>
    </row>
    <row r="1513" spans="3:53" ht="12.75" x14ac:dyDescent="0.2">
      <c r="C1513" t="s">
        <v>636</v>
      </c>
      <c r="D1513" t="s">
        <v>601</v>
      </c>
      <c r="E1513">
        <v>14.61</v>
      </c>
      <c r="F1513">
        <v>18.52</v>
      </c>
      <c r="G1513">
        <v>-1.95</v>
      </c>
      <c r="H1513">
        <v>1570</v>
      </c>
      <c r="I1513">
        <v>-43.445999999999998</v>
      </c>
      <c r="J1513" t="s">
        <v>78</v>
      </c>
      <c r="K1513">
        <v>46.47</v>
      </c>
      <c r="L1513">
        <v>14.60562</v>
      </c>
      <c r="M1513">
        <v>2.9988456498235661E-2</v>
      </c>
      <c r="N1513">
        <v>14.715458</v>
      </c>
      <c r="O1513">
        <v>-0.71664775911155643</v>
      </c>
      <c r="P1513">
        <v>3940000</v>
      </c>
      <c r="Q1513">
        <v>1220000</v>
      </c>
      <c r="R1513">
        <v>3.23</v>
      </c>
      <c r="S1513">
        <v>24.443000000000001</v>
      </c>
      <c r="T1513">
        <v>7.3890000000000002</v>
      </c>
      <c r="U1513">
        <v>15.458260869565221</v>
      </c>
      <c r="V1513">
        <f t="shared" si="316"/>
        <v>2.3299552216492012</v>
      </c>
      <c r="AC1513">
        <v>14.93</v>
      </c>
      <c r="AD1513">
        <v>14.31</v>
      </c>
      <c r="AH1513" s="85">
        <f>IF(AND(M1513&lt;Variables!$G$6,M1513&gt;Variables!$G$5),0,1)</f>
        <v>1</v>
      </c>
      <c r="AI1513" s="85">
        <f t="shared" si="317"/>
        <v>1</v>
      </c>
      <c r="AJ1513" s="85">
        <f>IF(I1513&gt;Variables!$G$7,0,1)</f>
        <v>1</v>
      </c>
      <c r="AK1513" s="85">
        <f>IF(F1513&gt;Variables!$G$8,0,1)</f>
        <v>0</v>
      </c>
      <c r="AL1513" s="85">
        <f>IF(G1513&gt;Variables!$G$9,0,1)</f>
        <v>1</v>
      </c>
      <c r="AM1513" s="85">
        <f>IF(AND(K1513&gt;Variables!$G$10,K1513&lt;Variables!$G$11),0,1)</f>
        <v>1</v>
      </c>
      <c r="AN1513" s="103">
        <f>IF(H1513&lt;Variables!$G$13,1,0)</f>
        <v>1</v>
      </c>
      <c r="AO1513" s="101">
        <f>IF(R1513&lt;Variables!$G$12,0,1)</f>
        <v>1</v>
      </c>
      <c r="AP1513" s="86">
        <f t="shared" si="315"/>
        <v>1</v>
      </c>
      <c r="AR1513">
        <v>0</v>
      </c>
      <c r="AS1513">
        <v>0</v>
      </c>
      <c r="AT1513">
        <v>0</v>
      </c>
      <c r="AU1513">
        <v>1</v>
      </c>
      <c r="BA1513">
        <v>-0.73</v>
      </c>
    </row>
    <row r="1514" spans="3:53" ht="12.75" x14ac:dyDescent="0.2">
      <c r="C1514" t="s">
        <v>636</v>
      </c>
      <c r="D1514" t="s">
        <v>215</v>
      </c>
      <c r="E1514">
        <v>17.690000000000001</v>
      </c>
      <c r="F1514">
        <v>14.85</v>
      </c>
      <c r="G1514">
        <v>11.51</v>
      </c>
      <c r="H1514">
        <v>2590</v>
      </c>
      <c r="I1514">
        <v>-8.0000000000000002E-3</v>
      </c>
      <c r="J1514" t="s">
        <v>78</v>
      </c>
      <c r="K1514">
        <v>48.42</v>
      </c>
      <c r="L1514">
        <v>18.08014</v>
      </c>
      <c r="M1514">
        <v>-0.8857232300192277</v>
      </c>
      <c r="N1514">
        <v>17.719581999999999</v>
      </c>
      <c r="O1514">
        <v>1.131053768649863</v>
      </c>
      <c r="P1514">
        <v>12966000</v>
      </c>
      <c r="Q1514">
        <v>25802000</v>
      </c>
      <c r="R1514">
        <v>0.5</v>
      </c>
      <c r="S1514">
        <v>24.443000000000001</v>
      </c>
      <c r="T1514">
        <v>7.3890000000000002</v>
      </c>
      <c r="U1514">
        <v>15.458260869565221</v>
      </c>
      <c r="V1514">
        <f t="shared" si="316"/>
        <v>2.3696184134529927</v>
      </c>
      <c r="AC1514">
        <v>18.2</v>
      </c>
      <c r="AD1514">
        <v>15.5</v>
      </c>
      <c r="AH1514" s="85">
        <f>IF(AND(M1514&lt;Variables!$G$6,M1514&gt;Variables!$G$5),0,1)</f>
        <v>1</v>
      </c>
      <c r="AI1514" s="85">
        <f t="shared" si="317"/>
        <v>0</v>
      </c>
      <c r="AJ1514" s="85">
        <f>IF(I1514&gt;Variables!$G$7,0,1)</f>
        <v>1</v>
      </c>
      <c r="AK1514" s="85">
        <f>IF(F1514&gt;Variables!$G$8,0,1)</f>
        <v>0</v>
      </c>
      <c r="AL1514" s="85">
        <f>IF(G1514&gt;Variables!$G$9,0,1)</f>
        <v>1</v>
      </c>
      <c r="AM1514" s="85">
        <f>IF(AND(K1514&gt;Variables!$G$10,K1514&lt;Variables!$G$11),0,1)</f>
        <v>1</v>
      </c>
      <c r="AN1514" s="103">
        <f>IF(H1514&lt;Variables!$G$13,1,0)</f>
        <v>0</v>
      </c>
      <c r="AO1514" s="101">
        <f>IF(R1514&lt;Variables!$G$12,0,1)</f>
        <v>0</v>
      </c>
      <c r="AP1514" s="86">
        <f t="shared" si="315"/>
        <v>1</v>
      </c>
      <c r="AR1514">
        <v>1</v>
      </c>
      <c r="AS1514">
        <v>0</v>
      </c>
      <c r="AT1514">
        <v>0</v>
      </c>
      <c r="AU1514">
        <v>0</v>
      </c>
      <c r="BA1514">
        <v>2</v>
      </c>
    </row>
    <row r="1515" spans="3:53" ht="12.75" x14ac:dyDescent="0.2">
      <c r="C1515" t="s">
        <v>636</v>
      </c>
      <c r="D1515" t="s">
        <v>331</v>
      </c>
      <c r="E1515">
        <v>30.57</v>
      </c>
      <c r="F1515">
        <v>14.63</v>
      </c>
      <c r="G1515">
        <v>-3.09</v>
      </c>
      <c r="H1515">
        <v>12410</v>
      </c>
      <c r="I1515">
        <v>79.784000000000006</v>
      </c>
      <c r="J1515" t="s">
        <v>78</v>
      </c>
      <c r="K1515">
        <v>50.96</v>
      </c>
      <c r="L1515">
        <v>30.648350000000001</v>
      </c>
      <c r="M1515">
        <v>0.58355506903308207</v>
      </c>
      <c r="N1515">
        <v>31.296679999999991</v>
      </c>
      <c r="O1515">
        <v>-1.500095217767488</v>
      </c>
      <c r="P1515">
        <v>286701000</v>
      </c>
      <c r="Q1515">
        <v>97799000</v>
      </c>
      <c r="R1515">
        <v>2.93</v>
      </c>
      <c r="S1515">
        <v>24.443000000000001</v>
      </c>
      <c r="T1515">
        <v>7.3890000000000002</v>
      </c>
      <c r="U1515">
        <v>15.458260869565221</v>
      </c>
      <c r="V1515">
        <f t="shared" si="316"/>
        <v>2.3601552734473468</v>
      </c>
      <c r="AC1515">
        <v>31.7</v>
      </c>
      <c r="AD1515">
        <v>24.17</v>
      </c>
      <c r="AH1515" s="85">
        <f>IF(AND(M1515&lt;Variables!$G$6,M1515&gt;Variables!$G$5),0,1)</f>
        <v>1</v>
      </c>
      <c r="AI1515" s="85">
        <f t="shared" si="317"/>
        <v>1</v>
      </c>
      <c r="AJ1515" s="85">
        <f>IF(I1515&gt;Variables!$G$7,0,1)</f>
        <v>0</v>
      </c>
      <c r="AK1515" s="85">
        <f>IF(F1515&gt;Variables!$G$8,0,1)</f>
        <v>0</v>
      </c>
      <c r="AL1515" s="85">
        <f>IF(G1515&gt;Variables!$G$9,0,1)</f>
        <v>1</v>
      </c>
      <c r="AM1515" s="85">
        <f>IF(AND(K1515&gt;Variables!$G$10,K1515&lt;Variables!$G$11),0,1)</f>
        <v>0</v>
      </c>
      <c r="AN1515" s="103">
        <f>IF(H1515&lt;Variables!$G$13,1,0)</f>
        <v>0</v>
      </c>
      <c r="AO1515" s="101">
        <f>IF(R1515&lt;Variables!$G$12,0,1)</f>
        <v>1</v>
      </c>
      <c r="AP1515" s="86">
        <f t="shared" si="315"/>
        <v>1</v>
      </c>
      <c r="AR1515">
        <v>1</v>
      </c>
      <c r="AS1515">
        <v>0</v>
      </c>
      <c r="AT1515">
        <v>0</v>
      </c>
      <c r="AU1515">
        <v>0</v>
      </c>
      <c r="BA1515">
        <v>2</v>
      </c>
    </row>
    <row r="1516" spans="3:53" ht="12.75" x14ac:dyDescent="0.2">
      <c r="C1516" t="s">
        <v>636</v>
      </c>
      <c r="D1516" t="s">
        <v>603</v>
      </c>
      <c r="E1516">
        <v>11.32</v>
      </c>
      <c r="F1516">
        <v>13.94</v>
      </c>
      <c r="G1516">
        <v>10.48</v>
      </c>
      <c r="H1516">
        <v>5810</v>
      </c>
      <c r="I1516">
        <v>-25.032</v>
      </c>
      <c r="J1516" t="s">
        <v>78</v>
      </c>
      <c r="K1516">
        <v>53.91</v>
      </c>
      <c r="L1516">
        <v>11.27009</v>
      </c>
      <c r="M1516">
        <v>1.071065093535212</v>
      </c>
      <c r="N1516">
        <v>11.40321</v>
      </c>
      <c r="O1516">
        <v>-0.1088290051660817</v>
      </c>
      <c r="P1516">
        <v>60085000</v>
      </c>
      <c r="Q1516">
        <v>12699000</v>
      </c>
      <c r="R1516">
        <v>4.7300000000000004</v>
      </c>
      <c r="S1516">
        <v>24.443000000000001</v>
      </c>
      <c r="T1516">
        <v>7.3890000000000002</v>
      </c>
      <c r="U1516">
        <v>15.458260869565221</v>
      </c>
      <c r="V1516">
        <f t="shared" si="316"/>
        <v>2.3675653548466773</v>
      </c>
      <c r="AC1516">
        <v>11.48</v>
      </c>
      <c r="AD1516">
        <v>9.9350000000000005</v>
      </c>
      <c r="AH1516" s="85">
        <f>IF(AND(M1516&lt;Variables!$G$6,M1516&gt;Variables!$G$5),0,1)</f>
        <v>1</v>
      </c>
      <c r="AI1516" s="85">
        <f t="shared" si="317"/>
        <v>1</v>
      </c>
      <c r="AJ1516" s="85">
        <f>IF(I1516&gt;Variables!$G$7,0,1)</f>
        <v>1</v>
      </c>
      <c r="AK1516" s="85">
        <f>IF(F1516&gt;Variables!$G$8,0,1)</f>
        <v>0</v>
      </c>
      <c r="AL1516" s="85">
        <f>IF(G1516&gt;Variables!$G$9,0,1)</f>
        <v>1</v>
      </c>
      <c r="AM1516" s="85">
        <f>IF(AND(K1516&gt;Variables!$G$10,K1516&lt;Variables!$G$11),0,1)</f>
        <v>0</v>
      </c>
      <c r="AN1516" s="103">
        <f>IF(H1516&lt;Variables!$G$13,1,0)</f>
        <v>0</v>
      </c>
      <c r="AO1516" s="101">
        <f>IF(R1516&lt;Variables!$G$12,0,1)</f>
        <v>1</v>
      </c>
      <c r="AP1516" s="86">
        <f t="shared" si="315"/>
        <v>1</v>
      </c>
      <c r="AR1516">
        <v>0</v>
      </c>
      <c r="AS1516">
        <v>0</v>
      </c>
      <c r="AT1516">
        <v>1</v>
      </c>
      <c r="AU1516">
        <v>0</v>
      </c>
      <c r="BA1516">
        <v>-0.6</v>
      </c>
    </row>
    <row r="1517" spans="3:53" ht="12.75" x14ac:dyDescent="0.2">
      <c r="C1517" t="s">
        <v>636</v>
      </c>
      <c r="D1517" t="s">
        <v>322</v>
      </c>
      <c r="E1517">
        <v>35.840000000000003</v>
      </c>
      <c r="F1517">
        <v>12.54</v>
      </c>
      <c r="G1517">
        <v>10.62</v>
      </c>
      <c r="H1517">
        <v>6860</v>
      </c>
      <c r="I1517">
        <v>920.45799999999997</v>
      </c>
      <c r="J1517" t="s">
        <v>78</v>
      </c>
      <c r="K1517">
        <v>49.25</v>
      </c>
      <c r="L1517">
        <v>36.160009999999993</v>
      </c>
      <c r="M1517">
        <v>-2.7682514468314809E-2</v>
      </c>
      <c r="N1517">
        <v>35.778053999999997</v>
      </c>
      <c r="O1517">
        <v>1.039592594946595</v>
      </c>
      <c r="P1517">
        <v>367757</v>
      </c>
      <c r="Q1517">
        <v>755579</v>
      </c>
      <c r="R1517">
        <v>0.49</v>
      </c>
      <c r="S1517">
        <v>24.443000000000001</v>
      </c>
      <c r="T1517">
        <v>7.3890000000000002</v>
      </c>
      <c r="U1517">
        <v>15.458260869565221</v>
      </c>
      <c r="V1517">
        <f t="shared" si="316"/>
        <v>2.3598897850498379</v>
      </c>
      <c r="AC1517">
        <v>38.307600000000001</v>
      </c>
      <c r="AD1517">
        <v>32.3401</v>
      </c>
      <c r="AH1517" s="85">
        <f>IF(AND(M1517&lt;Variables!$G$6,M1517&gt;Variables!$G$5),0,1)</f>
        <v>1</v>
      </c>
      <c r="AI1517" s="85">
        <f t="shared" si="317"/>
        <v>0</v>
      </c>
      <c r="AJ1517" s="85">
        <f>IF(I1517&gt;Variables!$G$7,0,1)</f>
        <v>0</v>
      </c>
      <c r="AK1517" s="85">
        <f>IF(F1517&gt;Variables!$G$8,0,1)</f>
        <v>0</v>
      </c>
      <c r="AL1517" s="85">
        <f>IF(G1517&gt;Variables!$G$9,0,1)</f>
        <v>1</v>
      </c>
      <c r="AM1517" s="85">
        <f>IF(AND(K1517&gt;Variables!$G$10,K1517&lt;Variables!$G$11),0,1)</f>
        <v>1</v>
      </c>
      <c r="AN1517" s="103">
        <f>IF(H1517&lt;Variables!$G$13,1,0)</f>
        <v>0</v>
      </c>
      <c r="AO1517" s="101">
        <f>IF(R1517&lt;Variables!$G$12,0,1)</f>
        <v>0</v>
      </c>
      <c r="AP1517" s="86">
        <f t="shared" si="315"/>
        <v>1</v>
      </c>
      <c r="AR1517">
        <v>1</v>
      </c>
      <c r="AS1517">
        <v>0</v>
      </c>
      <c r="AT1517">
        <v>0</v>
      </c>
      <c r="AU1517">
        <v>0</v>
      </c>
      <c r="BA1517">
        <v>2</v>
      </c>
    </row>
    <row r="1518" spans="3:53" ht="12.75" x14ac:dyDescent="0.2">
      <c r="C1518" t="s">
        <v>636</v>
      </c>
      <c r="D1518" t="s">
        <v>490</v>
      </c>
      <c r="E1518">
        <v>28.25</v>
      </c>
      <c r="F1518">
        <v>9.0500000000000007</v>
      </c>
      <c r="G1518">
        <v>8.33</v>
      </c>
      <c r="H1518">
        <v>3040</v>
      </c>
      <c r="I1518">
        <v>-26.417000000000002</v>
      </c>
      <c r="J1518" t="s">
        <v>76</v>
      </c>
      <c r="K1518">
        <v>70.86</v>
      </c>
      <c r="L1518">
        <v>27.980628571428571</v>
      </c>
      <c r="M1518">
        <v>0.81975080719108795</v>
      </c>
      <c r="N1518">
        <v>27.694964705882359</v>
      </c>
      <c r="O1518">
        <v>1.859671242001087</v>
      </c>
      <c r="P1518">
        <v>39207</v>
      </c>
      <c r="Q1518">
        <v>60414</v>
      </c>
      <c r="R1518">
        <v>0.65</v>
      </c>
      <c r="S1518">
        <v>24.443000000000001</v>
      </c>
      <c r="T1518">
        <v>7.3890000000000002</v>
      </c>
      <c r="U1518">
        <v>15.458260869565221</v>
      </c>
      <c r="V1518">
        <f t="shared" si="316"/>
        <v>2.5124112737048701</v>
      </c>
      <c r="AC1518">
        <v>28.43</v>
      </c>
      <c r="AD1518">
        <v>27.65</v>
      </c>
      <c r="AH1518" s="85">
        <f>IF(AND(M1518&lt;Variables!$G$6,M1518&gt;Variables!$G$5),0,1)</f>
        <v>1</v>
      </c>
      <c r="AI1518" s="85">
        <f t="shared" si="317"/>
        <v>0</v>
      </c>
      <c r="AJ1518" s="85">
        <f>IF(I1518&gt;Variables!$G$7,0,1)</f>
        <v>1</v>
      </c>
      <c r="AK1518" s="85">
        <f>IF(F1518&gt;Variables!$G$8,0,1)</f>
        <v>0</v>
      </c>
      <c r="AL1518" s="85">
        <f>IF(G1518&gt;Variables!$G$9,0,1)</f>
        <v>1</v>
      </c>
      <c r="AM1518" s="85">
        <f>IF(AND(K1518&gt;Variables!$G$10,K1518&lt;Variables!$G$11),0,1)</f>
        <v>0</v>
      </c>
      <c r="AN1518" s="103">
        <f>IF(H1518&lt;Variables!$G$13,1,0)</f>
        <v>0</v>
      </c>
      <c r="AO1518" s="101">
        <f>IF(R1518&lt;Variables!$G$12,0,1)</f>
        <v>0</v>
      </c>
      <c r="AP1518" s="86">
        <f t="shared" si="315"/>
        <v>0</v>
      </c>
      <c r="AR1518">
        <v>0</v>
      </c>
      <c r="AS1518">
        <v>0</v>
      </c>
      <c r="AT1518">
        <v>1</v>
      </c>
      <c r="AU1518">
        <v>0</v>
      </c>
      <c r="BA1518">
        <v>-1.1100000000000001</v>
      </c>
    </row>
    <row r="1519" spans="3:53" ht="12.75" x14ac:dyDescent="0.2">
      <c r="C1519" t="s">
        <v>636</v>
      </c>
      <c r="D1519" t="s">
        <v>605</v>
      </c>
      <c r="E1519">
        <v>293.18</v>
      </c>
      <c r="F1519">
        <v>10.74</v>
      </c>
      <c r="G1519">
        <v>1.6</v>
      </c>
      <c r="H1519">
        <v>41000</v>
      </c>
      <c r="I1519">
        <v>4.7E-2</v>
      </c>
      <c r="J1519" t="s">
        <v>78</v>
      </c>
      <c r="K1519">
        <v>52.07</v>
      </c>
      <c r="L1519">
        <v>292.97062499999998</v>
      </c>
      <c r="M1519">
        <v>7.146620928291561E-2</v>
      </c>
      <c r="N1519">
        <v>293.39611000000002</v>
      </c>
      <c r="O1519">
        <v>-7.3658099965952059E-2</v>
      </c>
      <c r="P1519">
        <v>993314</v>
      </c>
      <c r="Q1519">
        <v>905753</v>
      </c>
      <c r="R1519">
        <v>1.1000000000000001</v>
      </c>
      <c r="S1519">
        <v>24.443000000000001</v>
      </c>
      <c r="T1519">
        <v>7.3890000000000002</v>
      </c>
      <c r="U1519">
        <v>15.458260869565221</v>
      </c>
      <c r="V1519">
        <f t="shared" si="316"/>
        <v>2.3861598421249575</v>
      </c>
      <c r="AC1519">
        <v>296.84530000000001</v>
      </c>
      <c r="AD1519">
        <v>289.24</v>
      </c>
      <c r="AH1519" s="85">
        <f>IF(AND(M1519&lt;Variables!$G$6,M1519&gt;Variables!$G$5),0,1)</f>
        <v>1</v>
      </c>
      <c r="AI1519" s="85">
        <f t="shared" si="317"/>
        <v>1</v>
      </c>
      <c r="AJ1519" s="85">
        <f>IF(I1519&gt;Variables!$G$7,0,1)</f>
        <v>0</v>
      </c>
      <c r="AK1519" s="85">
        <f>IF(F1519&gt;Variables!$G$8,0,1)</f>
        <v>0</v>
      </c>
      <c r="AL1519" s="85">
        <f>IF(G1519&gt;Variables!$G$9,0,1)</f>
        <v>1</v>
      </c>
      <c r="AM1519" s="85">
        <f>IF(AND(K1519&gt;Variables!$G$10,K1519&lt;Variables!$G$11),0,1)</f>
        <v>0</v>
      </c>
      <c r="AN1519" s="103">
        <f>IF(H1519&lt;Variables!$G$13,1,0)</f>
        <v>0</v>
      </c>
      <c r="AO1519" s="101">
        <f>IF(R1519&lt;Variables!$G$12,0,1)</f>
        <v>0</v>
      </c>
      <c r="AP1519" s="86">
        <f t="shared" ref="AP1519:AP1582" si="318">IF(J1519="Pass", 0,1)</f>
        <v>1</v>
      </c>
      <c r="AR1519">
        <v>0</v>
      </c>
      <c r="AS1519">
        <v>1</v>
      </c>
      <c r="AT1519">
        <v>0</v>
      </c>
      <c r="AU1519">
        <v>0</v>
      </c>
      <c r="BA1519">
        <v>0.76</v>
      </c>
    </row>
    <row r="1520" spans="3:53" ht="12.75" x14ac:dyDescent="0.2">
      <c r="C1520" t="s">
        <v>636</v>
      </c>
      <c r="D1520" t="s">
        <v>609</v>
      </c>
      <c r="E1520">
        <v>94.92</v>
      </c>
      <c r="F1520">
        <v>7.84</v>
      </c>
      <c r="G1520">
        <v>6.25</v>
      </c>
      <c r="H1520">
        <v>6390</v>
      </c>
      <c r="I1520">
        <v>-79.566999999999993</v>
      </c>
      <c r="J1520" t="s">
        <v>78</v>
      </c>
      <c r="K1520">
        <v>35.85</v>
      </c>
      <c r="L1520">
        <v>95.976950000000016</v>
      </c>
      <c r="M1520">
        <v>-1.200236098354879</v>
      </c>
      <c r="N1520">
        <v>96.152452000000011</v>
      </c>
      <c r="O1520">
        <v>-1.380570097161961</v>
      </c>
      <c r="P1520">
        <v>566047</v>
      </c>
      <c r="Q1520">
        <v>913295</v>
      </c>
      <c r="R1520">
        <v>0.62</v>
      </c>
      <c r="S1520">
        <v>24.443000000000001</v>
      </c>
      <c r="T1520">
        <v>7.3890000000000002</v>
      </c>
      <c r="U1520">
        <v>15.458260869565221</v>
      </c>
      <c r="V1520">
        <f t="shared" si="316"/>
        <v>2.202564250350735</v>
      </c>
      <c r="AC1520">
        <v>96.98</v>
      </c>
      <c r="AD1520">
        <v>90.45</v>
      </c>
      <c r="AH1520" s="85">
        <f>IF(AND(M1520&lt;Variables!$G$6,M1520&gt;Variables!$G$5),0,1)</f>
        <v>1</v>
      </c>
      <c r="AI1520" s="85">
        <f t="shared" si="317"/>
        <v>1</v>
      </c>
      <c r="AJ1520" s="85">
        <f>IF(I1520&gt;Variables!$G$7,0,1)</f>
        <v>1</v>
      </c>
      <c r="AK1520" s="85">
        <f>IF(F1520&gt;Variables!$G$8,0,1)</f>
        <v>1</v>
      </c>
      <c r="AL1520" s="85">
        <f>IF(G1520&gt;Variables!$G$9,0,1)</f>
        <v>1</v>
      </c>
      <c r="AM1520" s="85">
        <f>IF(AND(K1520&gt;Variables!$G$10,K1520&lt;Variables!$G$11),0,1)</f>
        <v>1</v>
      </c>
      <c r="AN1520" s="103">
        <f>IF(H1520&lt;Variables!$G$13,1,0)</f>
        <v>0</v>
      </c>
      <c r="AO1520" s="101">
        <f>IF(R1520&lt;Variables!$G$12,0,1)</f>
        <v>0</v>
      </c>
      <c r="AP1520" s="86">
        <f t="shared" si="318"/>
        <v>1</v>
      </c>
      <c r="AR1520">
        <v>1</v>
      </c>
      <c r="AS1520">
        <v>0</v>
      </c>
      <c r="AT1520">
        <v>0</v>
      </c>
      <c r="AU1520">
        <v>0</v>
      </c>
      <c r="BA1520">
        <v>2</v>
      </c>
    </row>
    <row r="1521" spans="3:53" ht="12.75" x14ac:dyDescent="0.2">
      <c r="C1521" t="s">
        <v>636</v>
      </c>
      <c r="D1521" t="s">
        <v>606</v>
      </c>
      <c r="E1521">
        <v>50.97</v>
      </c>
      <c r="F1521">
        <v>7.62</v>
      </c>
      <c r="G1521">
        <v>1.05</v>
      </c>
      <c r="H1521">
        <v>2750</v>
      </c>
      <c r="I1521">
        <v>-23.524000000000001</v>
      </c>
      <c r="J1521" t="s">
        <v>78</v>
      </c>
      <c r="K1521">
        <v>50.68</v>
      </c>
      <c r="L1521">
        <v>50.921875</v>
      </c>
      <c r="M1521">
        <v>9.450751764344667E-2</v>
      </c>
      <c r="N1521">
        <v>51.090422222222209</v>
      </c>
      <c r="O1521">
        <v>-0.23570410457447999</v>
      </c>
      <c r="P1521">
        <v>471088</v>
      </c>
      <c r="Q1521">
        <v>660790</v>
      </c>
      <c r="R1521">
        <v>0.71</v>
      </c>
      <c r="S1521">
        <v>24.443000000000001</v>
      </c>
      <c r="T1521">
        <v>7.3890000000000002</v>
      </c>
      <c r="U1521">
        <v>15.458260869565221</v>
      </c>
      <c r="V1521">
        <f t="shared" si="316"/>
        <v>2.3714020068978217</v>
      </c>
      <c r="AC1521">
        <v>51.28</v>
      </c>
      <c r="AD1521">
        <v>50.630099999999999</v>
      </c>
      <c r="AH1521" s="85">
        <f>IF(AND(M1521&lt;Variables!$G$6,M1521&gt;Variables!$G$5),0,1)</f>
        <v>1</v>
      </c>
      <c r="AI1521" s="85">
        <f t="shared" si="317"/>
        <v>1</v>
      </c>
      <c r="AJ1521" s="85">
        <f>IF(I1521&gt;Variables!$G$7,0,1)</f>
        <v>1</v>
      </c>
      <c r="AK1521" s="85">
        <f>IF(F1521&gt;Variables!$G$8,0,1)</f>
        <v>1</v>
      </c>
      <c r="AL1521" s="85">
        <f>IF(G1521&gt;Variables!$G$9,0,1)</f>
        <v>1</v>
      </c>
      <c r="AM1521" s="85">
        <f>IF(AND(K1521&gt;Variables!$G$10,K1521&lt;Variables!$G$11),0,1)</f>
        <v>0</v>
      </c>
      <c r="AN1521" s="103">
        <f>IF(H1521&lt;Variables!$G$13,1,0)</f>
        <v>0</v>
      </c>
      <c r="AO1521" s="101">
        <f>IF(R1521&lt;Variables!$G$12,0,1)</f>
        <v>0</v>
      </c>
      <c r="AP1521" s="86">
        <f t="shared" si="318"/>
        <v>1</v>
      </c>
      <c r="AR1521">
        <v>0</v>
      </c>
      <c r="AS1521">
        <v>1</v>
      </c>
      <c r="AT1521">
        <v>0</v>
      </c>
      <c r="AU1521">
        <v>0</v>
      </c>
      <c r="BA1521">
        <v>0.35</v>
      </c>
    </row>
    <row r="1522" spans="3:53" ht="12.75" x14ac:dyDescent="0.2">
      <c r="C1522" t="s">
        <v>636</v>
      </c>
      <c r="D1522" t="s">
        <v>607</v>
      </c>
      <c r="E1522">
        <v>12.45</v>
      </c>
      <c r="F1522">
        <v>7.27</v>
      </c>
      <c r="G1522">
        <v>1.51</v>
      </c>
      <c r="H1522">
        <v>1920</v>
      </c>
      <c r="I1522">
        <v>-24.173999999999999</v>
      </c>
      <c r="J1522" t="s">
        <v>78</v>
      </c>
      <c r="K1522">
        <v>40.69</v>
      </c>
      <c r="L1522">
        <v>12.457134999999999</v>
      </c>
      <c r="M1522">
        <v>-0.17768933225816921</v>
      </c>
      <c r="N1522">
        <v>12.512053999999999</v>
      </c>
      <c r="O1522">
        <v>-0.6158381349696892</v>
      </c>
      <c r="P1522">
        <v>2370000</v>
      </c>
      <c r="Q1522">
        <v>1014000</v>
      </c>
      <c r="R1522">
        <v>2.34</v>
      </c>
      <c r="S1522">
        <v>24.443000000000001</v>
      </c>
      <c r="T1522">
        <v>7.3890000000000002</v>
      </c>
      <c r="U1522">
        <v>15.458260869565221</v>
      </c>
      <c r="V1522">
        <f t="shared" si="316"/>
        <v>2.2703907398092738</v>
      </c>
      <c r="AC1522">
        <v>12.73</v>
      </c>
      <c r="AD1522">
        <v>12.41</v>
      </c>
      <c r="AH1522" s="85">
        <f>IF(AND(M1522&lt;Variables!$G$6,M1522&gt;Variables!$G$5),0,1)</f>
        <v>1</v>
      </c>
      <c r="AI1522" s="85">
        <f t="shared" si="317"/>
        <v>1</v>
      </c>
      <c r="AJ1522" s="85">
        <f>IF(I1522&gt;Variables!$G$7,0,1)</f>
        <v>1</v>
      </c>
      <c r="AK1522" s="85">
        <f>IF(F1522&gt;Variables!$G$8,0,1)</f>
        <v>1</v>
      </c>
      <c r="AL1522" s="85">
        <f>IF(G1522&gt;Variables!$G$9,0,1)</f>
        <v>1</v>
      </c>
      <c r="AM1522" s="85">
        <f>IF(AND(K1522&gt;Variables!$G$10,K1522&lt;Variables!$G$11),0,1)</f>
        <v>1</v>
      </c>
      <c r="AN1522" s="103">
        <f>IF(H1522&lt;Variables!$G$13,1,0)</f>
        <v>1</v>
      </c>
      <c r="AO1522" s="101">
        <f>IF(R1522&lt;Variables!$G$12,0,1)</f>
        <v>1</v>
      </c>
      <c r="AP1522" s="86">
        <f t="shared" si="318"/>
        <v>1</v>
      </c>
      <c r="AR1522">
        <v>0</v>
      </c>
      <c r="AS1522">
        <v>1</v>
      </c>
      <c r="AT1522">
        <v>0</v>
      </c>
      <c r="AU1522">
        <v>0</v>
      </c>
      <c r="BA1522">
        <v>0.76</v>
      </c>
    </row>
    <row r="1523" spans="3:53" ht="12.75" x14ac:dyDescent="0.2">
      <c r="C1523" t="s">
        <v>636</v>
      </c>
      <c r="D1523" t="s">
        <v>632</v>
      </c>
      <c r="E1523">
        <v>80.61</v>
      </c>
      <c r="F1523">
        <v>7.24</v>
      </c>
      <c r="G1523">
        <v>7.87</v>
      </c>
      <c r="H1523">
        <v>5680</v>
      </c>
      <c r="I1523">
        <v>115.398</v>
      </c>
      <c r="J1523" t="s">
        <v>78</v>
      </c>
      <c r="K1523">
        <v>60.01</v>
      </c>
      <c r="L1523">
        <v>80.230964999999998</v>
      </c>
      <c r="M1523">
        <v>0.58460595606696897</v>
      </c>
      <c r="N1523">
        <v>79.667970000000011</v>
      </c>
      <c r="O1523">
        <v>1.2954139536880269</v>
      </c>
      <c r="P1523">
        <v>304876</v>
      </c>
      <c r="Q1523">
        <v>533296</v>
      </c>
      <c r="R1523">
        <v>0.56999999999999995</v>
      </c>
      <c r="S1523">
        <v>24.443000000000001</v>
      </c>
      <c r="T1523">
        <v>7.3890000000000002</v>
      </c>
      <c r="U1523">
        <v>15.458260869565221</v>
      </c>
      <c r="V1523">
        <f t="shared" si="316"/>
        <v>2.4386035417110334</v>
      </c>
      <c r="AC1523">
        <v>84.015000000000001</v>
      </c>
      <c r="AD1523">
        <v>79.69</v>
      </c>
      <c r="AH1523" s="85">
        <f>IF(AND(M1523&lt;Variables!$G$6,M1523&gt;Variables!$G$5),0,1)</f>
        <v>1</v>
      </c>
      <c r="AI1523" s="85">
        <f t="shared" si="317"/>
        <v>0</v>
      </c>
      <c r="AJ1523" s="85">
        <f>IF(I1523&gt;Variables!$G$7,0,1)</f>
        <v>0</v>
      </c>
      <c r="AK1523" s="85">
        <f>IF(F1523&gt;Variables!$G$8,0,1)</f>
        <v>1</v>
      </c>
      <c r="AL1523" s="85">
        <f>IF(G1523&gt;Variables!$G$9,0,1)</f>
        <v>1</v>
      </c>
      <c r="AM1523" s="85">
        <f>IF(AND(K1523&gt;Variables!$G$10,K1523&lt;Variables!$G$11),0,1)</f>
        <v>0</v>
      </c>
      <c r="AN1523" s="103">
        <f>IF(H1523&lt;Variables!$G$13,1,0)</f>
        <v>0</v>
      </c>
      <c r="AO1523" s="101">
        <f>IF(R1523&lt;Variables!$G$12,0,1)</f>
        <v>0</v>
      </c>
      <c r="AP1523" s="86">
        <f t="shared" si="318"/>
        <v>1</v>
      </c>
      <c r="AR1523">
        <v>0</v>
      </c>
      <c r="AS1523">
        <v>1</v>
      </c>
      <c r="AT1523">
        <v>0</v>
      </c>
      <c r="AU1523">
        <v>0</v>
      </c>
      <c r="BA1523">
        <v>0.88</v>
      </c>
    </row>
    <row r="1524" spans="3:53" ht="12.75" x14ac:dyDescent="0.2">
      <c r="C1524" t="s">
        <v>636</v>
      </c>
      <c r="D1524" t="s">
        <v>93</v>
      </c>
      <c r="E1524">
        <v>76.010000000000005</v>
      </c>
      <c r="F1524">
        <v>6.24</v>
      </c>
      <c r="G1524">
        <v>5.37</v>
      </c>
      <c r="H1524">
        <v>4940</v>
      </c>
      <c r="I1524">
        <v>11.557</v>
      </c>
      <c r="J1524" t="s">
        <v>78</v>
      </c>
      <c r="K1524">
        <v>35.07</v>
      </c>
      <c r="L1524">
        <v>76.817731578947374</v>
      </c>
      <c r="M1524">
        <v>-1.0645088863460801</v>
      </c>
      <c r="N1524">
        <v>76.742804081632656</v>
      </c>
      <c r="O1524">
        <v>-0.96791365721080791</v>
      </c>
      <c r="P1524">
        <v>374537</v>
      </c>
      <c r="Q1524">
        <v>1346000</v>
      </c>
      <c r="R1524">
        <v>0.28000000000000003</v>
      </c>
      <c r="S1524">
        <v>24.443000000000001</v>
      </c>
      <c r="T1524">
        <v>7.3890000000000002</v>
      </c>
      <c r="U1524">
        <v>15.458260869565221</v>
      </c>
      <c r="V1524">
        <f t="shared" si="316"/>
        <v>2.1941031072049495</v>
      </c>
      <c r="AC1524">
        <v>76.72</v>
      </c>
      <c r="AD1524">
        <v>73.959999999999994</v>
      </c>
      <c r="AH1524" s="85">
        <f>IF(AND(M1524&lt;Variables!$G$6,M1524&gt;Variables!$G$5),0,1)</f>
        <v>1</v>
      </c>
      <c r="AI1524" s="85">
        <f t="shared" si="317"/>
        <v>0</v>
      </c>
      <c r="AJ1524" s="85">
        <f>IF(I1524&gt;Variables!$G$7,0,1)</f>
        <v>0</v>
      </c>
      <c r="AK1524" s="85">
        <f>IF(F1524&gt;Variables!$G$8,0,1)</f>
        <v>1</v>
      </c>
      <c r="AL1524" s="85">
        <f>IF(G1524&gt;Variables!$G$9,0,1)</f>
        <v>1</v>
      </c>
      <c r="AM1524" s="85">
        <f>IF(AND(K1524&gt;Variables!$G$10,K1524&lt;Variables!$G$11),0,1)</f>
        <v>1</v>
      </c>
      <c r="AN1524" s="103">
        <f>IF(H1524&lt;Variables!$G$13,1,0)</f>
        <v>0</v>
      </c>
      <c r="AO1524" s="101">
        <f>IF(R1524&lt;Variables!$G$12,0,1)</f>
        <v>0</v>
      </c>
      <c r="AP1524" s="86">
        <f t="shared" si="318"/>
        <v>1</v>
      </c>
      <c r="AR1524">
        <v>0</v>
      </c>
      <c r="AS1524">
        <v>0</v>
      </c>
      <c r="AT1524">
        <v>1</v>
      </c>
      <c r="AU1524">
        <v>0</v>
      </c>
      <c r="BA1524">
        <v>-1.62</v>
      </c>
    </row>
    <row r="1525" spans="3:53" ht="12.75" x14ac:dyDescent="0.2">
      <c r="C1525" t="s">
        <v>636</v>
      </c>
      <c r="D1525" t="s">
        <v>611</v>
      </c>
      <c r="E1525">
        <v>239.55</v>
      </c>
      <c r="F1525">
        <v>6.16</v>
      </c>
      <c r="G1525">
        <v>0.01</v>
      </c>
      <c r="H1525">
        <v>209390</v>
      </c>
      <c r="I1525">
        <v>9.266</v>
      </c>
      <c r="J1525" t="s">
        <v>78</v>
      </c>
      <c r="K1525">
        <v>45.81</v>
      </c>
      <c r="L1525">
        <v>239.43644</v>
      </c>
      <c r="M1525">
        <v>-7.6362645552208841E-2</v>
      </c>
      <c r="N1525">
        <v>240.05584400000001</v>
      </c>
      <c r="O1525">
        <v>-0.3341905727568964</v>
      </c>
      <c r="P1525">
        <v>8717000</v>
      </c>
      <c r="Q1525">
        <v>6250000</v>
      </c>
      <c r="R1525">
        <v>1.39</v>
      </c>
      <c r="S1525">
        <v>24.443000000000001</v>
      </c>
      <c r="T1525">
        <v>7.3890000000000002</v>
      </c>
      <c r="U1525">
        <v>15.458260869565221</v>
      </c>
      <c r="V1525">
        <f t="shared" si="316"/>
        <v>2.3246529857920706</v>
      </c>
      <c r="AC1525">
        <v>240.595</v>
      </c>
      <c r="AD1525">
        <v>238</v>
      </c>
      <c r="AH1525" s="85">
        <f>IF(AND(M1525&lt;Variables!$G$6,M1525&gt;Variables!$G$5),0,1)</f>
        <v>1</v>
      </c>
      <c r="AI1525" s="85">
        <f t="shared" si="317"/>
        <v>1</v>
      </c>
      <c r="AJ1525" s="85">
        <f>IF(I1525&gt;Variables!$G$7,0,1)</f>
        <v>0</v>
      </c>
      <c r="AK1525" s="85">
        <f>IF(F1525&gt;Variables!$G$8,0,1)</f>
        <v>1</v>
      </c>
      <c r="AL1525" s="85">
        <f>IF(G1525&gt;Variables!$G$9,0,1)</f>
        <v>1</v>
      </c>
      <c r="AM1525" s="85">
        <f>IF(AND(K1525&gt;Variables!$G$10,K1525&lt;Variables!$G$11),0,1)</f>
        <v>1</v>
      </c>
      <c r="AN1525" s="103">
        <f>IF(H1525&lt;Variables!$G$13,1,0)</f>
        <v>0</v>
      </c>
      <c r="AO1525" s="101">
        <f>IF(R1525&lt;Variables!$G$12,0,1)</f>
        <v>0</v>
      </c>
      <c r="AP1525" s="86">
        <f t="shared" si="318"/>
        <v>1</v>
      </c>
      <c r="AR1525">
        <v>0</v>
      </c>
      <c r="AS1525">
        <v>1</v>
      </c>
      <c r="AT1525">
        <v>0</v>
      </c>
      <c r="AU1525">
        <v>0</v>
      </c>
      <c r="BA1525">
        <v>0.19</v>
      </c>
    </row>
    <row r="1526" spans="3:53" ht="12.75" x14ac:dyDescent="0.2">
      <c r="C1526" t="s">
        <v>636</v>
      </c>
      <c r="D1526" t="s">
        <v>509</v>
      </c>
      <c r="E1526">
        <v>5.91</v>
      </c>
      <c r="F1526">
        <v>51.88</v>
      </c>
      <c r="G1526">
        <v>-3.07</v>
      </c>
      <c r="H1526">
        <v>208.76</v>
      </c>
      <c r="I1526">
        <v>45.777000000000001</v>
      </c>
      <c r="J1526" t="s">
        <v>76</v>
      </c>
      <c r="K1526">
        <v>43.39</v>
      </c>
      <c r="L1526">
        <v>5.9332850000000006</v>
      </c>
      <c r="M1526">
        <v>-0.67559539108605715</v>
      </c>
      <c r="N1526">
        <v>6.1566580000000002</v>
      </c>
      <c r="O1526">
        <v>-4.2792372095380307</v>
      </c>
      <c r="P1526">
        <v>89740000</v>
      </c>
      <c r="Q1526">
        <v>12510000</v>
      </c>
      <c r="R1526">
        <v>7.17</v>
      </c>
      <c r="S1526">
        <v>24.443000000000001</v>
      </c>
      <c r="T1526">
        <v>7.3890000000000002</v>
      </c>
      <c r="U1526">
        <v>15.458260869565221</v>
      </c>
      <c r="V1526">
        <f t="shared" si="316"/>
        <v>2.30318898034293</v>
      </c>
      <c r="AC1526">
        <v>8.3800000000000008</v>
      </c>
      <c r="AD1526">
        <v>5.63</v>
      </c>
      <c r="AH1526" s="85">
        <f>IF(AND(M1526&lt;Variables!$G$6,M1526&gt;Variables!$G$5),0,1)</f>
        <v>1</v>
      </c>
      <c r="AI1526" s="85">
        <f t="shared" si="317"/>
        <v>1</v>
      </c>
      <c r="AJ1526" s="85">
        <f>IF(I1526&gt;Variables!$G$7,0,1)</f>
        <v>0</v>
      </c>
      <c r="AK1526" s="85">
        <f>IF(F1526&gt;Variables!$G$8,0,1)</f>
        <v>0</v>
      </c>
      <c r="AL1526" s="85">
        <f>IF(G1526&gt;Variables!$G$9,0,1)</f>
        <v>1</v>
      </c>
      <c r="AM1526" s="85">
        <f>IF(AND(K1526&gt;Variables!$G$10,K1526&lt;Variables!$G$11),0,1)</f>
        <v>1</v>
      </c>
      <c r="AN1526" s="103">
        <f>IF(H1526&lt;Variables!$G$13,1,0)</f>
        <v>1</v>
      </c>
      <c r="AO1526" s="101">
        <f>IF(R1526&lt;Variables!$G$12,0,1)</f>
        <v>1</v>
      </c>
      <c r="AP1526" s="86">
        <f t="shared" si="318"/>
        <v>0</v>
      </c>
      <c r="AR1526">
        <v>1</v>
      </c>
      <c r="AS1526">
        <v>0</v>
      </c>
      <c r="AT1526">
        <v>0</v>
      </c>
      <c r="AU1526">
        <v>0</v>
      </c>
      <c r="BA1526">
        <v>2</v>
      </c>
    </row>
    <row r="1527" spans="3:53" ht="12.75" x14ac:dyDescent="0.2">
      <c r="C1527" t="s">
        <v>636</v>
      </c>
      <c r="D1527" t="s">
        <v>395</v>
      </c>
      <c r="E1527">
        <v>23.91</v>
      </c>
      <c r="F1527">
        <v>19.75</v>
      </c>
      <c r="G1527">
        <v>19.78</v>
      </c>
      <c r="H1527">
        <v>2790</v>
      </c>
      <c r="I1527">
        <v>198.33</v>
      </c>
      <c r="J1527" t="s">
        <v>76</v>
      </c>
      <c r="K1527">
        <v>68.459999999999994</v>
      </c>
      <c r="L1527">
        <v>23.902785000000002</v>
      </c>
      <c r="M1527">
        <v>-7.6915723418848864E-2</v>
      </c>
      <c r="N1527">
        <v>22.560025</v>
      </c>
      <c r="O1527">
        <v>5.8704500549090692</v>
      </c>
      <c r="P1527">
        <v>6661000</v>
      </c>
      <c r="Q1527">
        <v>3411000</v>
      </c>
      <c r="R1527">
        <v>1.95</v>
      </c>
      <c r="S1527">
        <v>24.443000000000001</v>
      </c>
      <c r="T1527">
        <v>7.3890000000000002</v>
      </c>
      <c r="U1527">
        <v>15.458260869565221</v>
      </c>
      <c r="V1527">
        <f t="shared" si="316"/>
        <v>2.5643459767753427</v>
      </c>
      <c r="AC1527">
        <v>25.02</v>
      </c>
      <c r="AD1527">
        <v>23.8</v>
      </c>
      <c r="AH1527" s="85">
        <f>IF(AND(M1527&lt;Variables!$G$6,M1527&gt;Variables!$G$5),0,1)</f>
        <v>1</v>
      </c>
      <c r="AI1527" s="85">
        <f t="shared" si="317"/>
        <v>0</v>
      </c>
      <c r="AJ1527" s="85">
        <f>IF(I1527&gt;Variables!$G$7,0,1)</f>
        <v>0</v>
      </c>
      <c r="AK1527" s="85">
        <f>IF(F1527&gt;Variables!$G$8,0,1)</f>
        <v>0</v>
      </c>
      <c r="AL1527" s="85">
        <f>IF(G1527&gt;Variables!$G$9,0,1)</f>
        <v>0</v>
      </c>
      <c r="AM1527" s="85">
        <f>IF(AND(K1527&gt;Variables!$G$10,K1527&lt;Variables!$G$11),0,1)</f>
        <v>0</v>
      </c>
      <c r="AN1527" s="103">
        <f>IF(H1527&lt;Variables!$G$13,1,0)</f>
        <v>0</v>
      </c>
      <c r="AO1527" s="101">
        <f>IF(R1527&lt;Variables!$G$12,0,1)</f>
        <v>0</v>
      </c>
      <c r="AP1527" s="86">
        <f t="shared" si="318"/>
        <v>0</v>
      </c>
      <c r="AR1527">
        <v>1</v>
      </c>
      <c r="AS1527">
        <v>0</v>
      </c>
      <c r="AT1527">
        <v>0</v>
      </c>
      <c r="AU1527">
        <v>0</v>
      </c>
      <c r="BA1527">
        <v>2</v>
      </c>
    </row>
    <row r="1528" spans="3:53" ht="12.75" x14ac:dyDescent="0.2">
      <c r="C1528" t="s">
        <v>636</v>
      </c>
      <c r="D1528" t="s">
        <v>604</v>
      </c>
      <c r="E1528">
        <v>87.93</v>
      </c>
      <c r="F1528">
        <v>9.44</v>
      </c>
      <c r="G1528">
        <v>-0.92</v>
      </c>
      <c r="H1528">
        <v>5400</v>
      </c>
      <c r="I1528">
        <v>-4.1230000000000002</v>
      </c>
      <c r="J1528" t="s">
        <v>78</v>
      </c>
      <c r="K1528">
        <v>42.88</v>
      </c>
      <c r="L1528">
        <v>88.365780000000001</v>
      </c>
      <c r="M1528">
        <v>-0.49315470309886261</v>
      </c>
      <c r="N1528">
        <v>88.380079999999978</v>
      </c>
      <c r="O1528">
        <v>-0.50925502669829159</v>
      </c>
      <c r="P1528">
        <v>1321000</v>
      </c>
      <c r="Q1528">
        <v>970773</v>
      </c>
      <c r="R1528">
        <v>1.36</v>
      </c>
      <c r="S1528">
        <v>24.443000000000001</v>
      </c>
      <c r="T1528">
        <v>7.3890000000000002</v>
      </c>
      <c r="U1528">
        <v>15.458260869565221</v>
      </c>
      <c r="V1528">
        <f t="shared" si="316"/>
        <v>2.2959182991088176</v>
      </c>
      <c r="AC1528">
        <v>90</v>
      </c>
      <c r="AD1528">
        <v>85.37</v>
      </c>
      <c r="AH1528" s="85">
        <f>IF(AND(M1528&lt;Variables!$G$6,M1528&gt;Variables!$G$5),0,1)</f>
        <v>1</v>
      </c>
      <c r="AI1528" s="85">
        <f t="shared" si="317"/>
        <v>1</v>
      </c>
      <c r="AJ1528" s="85">
        <f>IF(I1528&gt;Variables!$G$7,0,1)</f>
        <v>1</v>
      </c>
      <c r="AK1528" s="85">
        <f>IF(F1528&gt;Variables!$G$8,0,1)</f>
        <v>0</v>
      </c>
      <c r="AL1528" s="85">
        <f>IF(G1528&gt;Variables!$G$9,0,1)</f>
        <v>1</v>
      </c>
      <c r="AM1528" s="85">
        <f>IF(AND(K1528&gt;Variables!$G$10,K1528&lt;Variables!$G$11),0,1)</f>
        <v>1</v>
      </c>
      <c r="AN1528" s="103">
        <f>IF(H1528&lt;Variables!$G$13,1,0)</f>
        <v>0</v>
      </c>
      <c r="AO1528" s="101">
        <f>IF(R1528&lt;Variables!$G$12,0,1)</f>
        <v>0</v>
      </c>
      <c r="AP1528" s="86">
        <f t="shared" si="318"/>
        <v>1</v>
      </c>
      <c r="AR1528">
        <v>0</v>
      </c>
      <c r="AS1528">
        <v>1</v>
      </c>
      <c r="AT1528">
        <v>0</v>
      </c>
      <c r="AU1528">
        <v>0</v>
      </c>
      <c r="BA1528">
        <v>1.31</v>
      </c>
    </row>
    <row r="1529" spans="3:53" ht="12.75" x14ac:dyDescent="0.2">
      <c r="C1529" t="s">
        <v>636</v>
      </c>
      <c r="D1529" t="s">
        <v>486</v>
      </c>
      <c r="E1529">
        <v>140.03</v>
      </c>
      <c r="F1529">
        <v>6.46</v>
      </c>
      <c r="G1529">
        <v>3.78</v>
      </c>
      <c r="H1529">
        <v>12710</v>
      </c>
      <c r="I1529">
        <v>-21.93</v>
      </c>
      <c r="J1529" t="s">
        <v>76</v>
      </c>
      <c r="K1529">
        <v>42.08</v>
      </c>
      <c r="L1529">
        <v>140.000755</v>
      </c>
      <c r="M1529">
        <v>-7.9110287655263067E-2</v>
      </c>
      <c r="N1529">
        <v>140.77704285714279</v>
      </c>
      <c r="O1529">
        <v>-0.63010476647318747</v>
      </c>
      <c r="P1529">
        <v>415797</v>
      </c>
      <c r="Q1529">
        <v>631509</v>
      </c>
      <c r="R1529">
        <v>0.66</v>
      </c>
      <c r="S1529">
        <v>24.443000000000001</v>
      </c>
      <c r="T1529">
        <v>7.3890000000000002</v>
      </c>
      <c r="U1529">
        <v>15.458260869565221</v>
      </c>
      <c r="V1529">
        <f t="shared" si="316"/>
        <v>2.2851961810339092</v>
      </c>
      <c r="AC1529">
        <v>140.09</v>
      </c>
      <c r="AD1529">
        <v>136.9</v>
      </c>
      <c r="AH1529" s="85">
        <f>IF(AND(M1529&lt;Variables!$G$6,M1529&gt;Variables!$G$5),0,1)</f>
        <v>1</v>
      </c>
      <c r="AI1529" s="85">
        <f t="shared" si="317"/>
        <v>1</v>
      </c>
      <c r="AJ1529" s="85">
        <f>IF(I1529&gt;Variables!$G$7,0,1)</f>
        <v>1</v>
      </c>
      <c r="AK1529" s="85">
        <f>IF(F1529&gt;Variables!$G$8,0,1)</f>
        <v>1</v>
      </c>
      <c r="AL1529" s="85">
        <f>IF(G1529&gt;Variables!$G$9,0,1)</f>
        <v>1</v>
      </c>
      <c r="AM1529" s="85">
        <f>IF(AND(K1529&gt;Variables!$G$10,K1529&lt;Variables!$G$11),0,1)</f>
        <v>1</v>
      </c>
      <c r="AN1529" s="103">
        <f>IF(H1529&lt;Variables!$G$13,1,0)</f>
        <v>0</v>
      </c>
      <c r="AO1529" s="101">
        <f>IF(R1529&lt;Variables!$G$12,0,1)</f>
        <v>0</v>
      </c>
      <c r="AP1529" s="86">
        <f t="shared" si="318"/>
        <v>0</v>
      </c>
      <c r="AR1529">
        <v>0</v>
      </c>
      <c r="AS1529">
        <v>0</v>
      </c>
      <c r="AT1529">
        <v>0</v>
      </c>
      <c r="AU1529">
        <v>1</v>
      </c>
      <c r="BA1529">
        <v>-0.97</v>
      </c>
    </row>
    <row r="1530" spans="3:53" ht="12.75" x14ac:dyDescent="0.2">
      <c r="C1530" t="s">
        <v>637</v>
      </c>
      <c r="D1530" t="s">
        <v>613</v>
      </c>
      <c r="E1530">
        <v>25</v>
      </c>
      <c r="F1530">
        <v>21.22</v>
      </c>
      <c r="G1530">
        <v>-0.32</v>
      </c>
      <c r="H1530">
        <v>42.23</v>
      </c>
      <c r="I1530">
        <v>38.241</v>
      </c>
      <c r="J1530" t="s">
        <v>76</v>
      </c>
      <c r="K1530">
        <v>60.5</v>
      </c>
      <c r="L1530">
        <v>24.872</v>
      </c>
      <c r="M1530">
        <v>-8.0411707944775014E-3</v>
      </c>
      <c r="N1530">
        <v>24.804660000000009</v>
      </c>
      <c r="O1530">
        <v>0.26341824479753201</v>
      </c>
      <c r="P1530">
        <v>58350</v>
      </c>
      <c r="Q1530">
        <v>1830</v>
      </c>
      <c r="R1530">
        <v>31.89</v>
      </c>
      <c r="S1530">
        <v>24.454000000000001</v>
      </c>
      <c r="T1530">
        <v>7.3639999999999999</v>
      </c>
      <c r="U1530">
        <v>15.386521739130441</v>
      </c>
      <c r="V1530">
        <f t="shared" si="316"/>
        <v>2.4762329109038279</v>
      </c>
      <c r="AC1530">
        <v>25.71</v>
      </c>
      <c r="AD1530">
        <v>24.5913</v>
      </c>
      <c r="AH1530" s="85">
        <f>IF(AND(M1530&lt;Variables!$G$6,M1530&gt;Variables!$G$5),0,1)</f>
        <v>1</v>
      </c>
      <c r="AI1530" s="85">
        <f t="shared" si="317"/>
        <v>0</v>
      </c>
      <c r="AJ1530" s="85">
        <f>IF(I1530&gt;Variables!$G$7,0,1)</f>
        <v>0</v>
      </c>
      <c r="AK1530" s="85">
        <f>IF(F1530&gt;Variables!$G$8,0,1)</f>
        <v>0</v>
      </c>
      <c r="AL1530" s="85">
        <f>IF(G1530&gt;Variables!$G$9,0,1)</f>
        <v>1</v>
      </c>
      <c r="AM1530" s="85">
        <f>IF(AND(K1530&gt;Variables!$G$10,K1530&lt;Variables!$G$11),0,1)</f>
        <v>0</v>
      </c>
      <c r="AN1530" s="103">
        <f>IF(H1530&lt;Variables!$G$13,1,0)</f>
        <v>1</v>
      </c>
      <c r="AO1530" s="101">
        <f>IF(R1530&lt;Variables!$G$12,0,1)</f>
        <v>1</v>
      </c>
      <c r="AP1530" s="86">
        <f t="shared" si="318"/>
        <v>0</v>
      </c>
      <c r="AR1530">
        <v>1</v>
      </c>
      <c r="AS1530">
        <v>0</v>
      </c>
      <c r="AT1530">
        <v>0</v>
      </c>
      <c r="AU1530">
        <v>0</v>
      </c>
      <c r="BA1530">
        <v>2</v>
      </c>
    </row>
    <row r="1531" spans="3:53" ht="12.75" x14ac:dyDescent="0.2">
      <c r="C1531" t="s">
        <v>637</v>
      </c>
      <c r="D1531" t="s">
        <v>634</v>
      </c>
      <c r="E1531">
        <v>9.61</v>
      </c>
      <c r="F1531">
        <v>23.52</v>
      </c>
      <c r="G1531">
        <v>21.39</v>
      </c>
      <c r="H1531">
        <v>55.7</v>
      </c>
      <c r="I1531">
        <v>-70.69</v>
      </c>
      <c r="J1531" t="s">
        <v>78</v>
      </c>
      <c r="K1531">
        <v>45.75</v>
      </c>
      <c r="L1531">
        <v>9.6450300000000002</v>
      </c>
      <c r="M1531">
        <v>-0.57055291689087906</v>
      </c>
      <c r="N1531">
        <v>9.8792539999999995</v>
      </c>
      <c r="O1531">
        <v>-2.927893138490008</v>
      </c>
      <c r="P1531">
        <v>3760000</v>
      </c>
      <c r="Q1531">
        <v>115020</v>
      </c>
      <c r="R1531">
        <v>32.69</v>
      </c>
      <c r="S1531">
        <v>24.454000000000001</v>
      </c>
      <c r="T1531">
        <v>7.3639999999999999</v>
      </c>
      <c r="U1531">
        <v>15.386521739130441</v>
      </c>
      <c r="V1531">
        <f t="shared" si="316"/>
        <v>2.3308014093372438</v>
      </c>
      <c r="AC1531">
        <v>10.75</v>
      </c>
      <c r="AD1531">
        <v>8.61</v>
      </c>
      <c r="AH1531" s="85">
        <f>IF(AND(M1531&lt;Variables!$G$6,M1531&gt;Variables!$G$5),0,1)</f>
        <v>1</v>
      </c>
      <c r="AI1531" s="85">
        <f t="shared" si="317"/>
        <v>1</v>
      </c>
      <c r="AJ1531" s="85">
        <f>IF(I1531&gt;Variables!$G$7,0,1)</f>
        <v>1</v>
      </c>
      <c r="AK1531" s="85">
        <f>IF(F1531&gt;Variables!$G$8,0,1)</f>
        <v>0</v>
      </c>
      <c r="AL1531" s="85">
        <f>IF(G1531&gt;Variables!$G$9,0,1)</f>
        <v>0</v>
      </c>
      <c r="AM1531" s="85">
        <f>IF(AND(K1531&gt;Variables!$G$10,K1531&lt;Variables!$G$11),0,1)</f>
        <v>1</v>
      </c>
      <c r="AN1531" s="103">
        <f>IF(H1531&lt;Variables!$G$13,1,0)</f>
        <v>1</v>
      </c>
      <c r="AO1531" s="101">
        <f>IF(R1531&lt;Variables!$G$12,0,1)</f>
        <v>1</v>
      </c>
      <c r="AP1531" s="86">
        <f t="shared" si="318"/>
        <v>1</v>
      </c>
      <c r="AR1531">
        <v>1</v>
      </c>
      <c r="AS1531">
        <v>0</v>
      </c>
      <c r="AT1531">
        <v>0</v>
      </c>
      <c r="AU1531">
        <v>0</v>
      </c>
      <c r="BA1531">
        <v>2</v>
      </c>
    </row>
    <row r="1532" spans="3:53" ht="12.75" x14ac:dyDescent="0.2">
      <c r="C1532" t="s">
        <v>637</v>
      </c>
      <c r="D1532" t="s">
        <v>621</v>
      </c>
      <c r="E1532">
        <v>3.65</v>
      </c>
      <c r="F1532">
        <v>36.69</v>
      </c>
      <c r="G1532">
        <v>28.07</v>
      </c>
      <c r="H1532">
        <v>195.43</v>
      </c>
      <c r="I1532">
        <v>-72.236000000000004</v>
      </c>
      <c r="J1532" t="s">
        <v>78</v>
      </c>
      <c r="K1532">
        <v>65.17</v>
      </c>
      <c r="L1532">
        <v>3.4976500000000001</v>
      </c>
      <c r="M1532">
        <v>4.3557817391677194</v>
      </c>
      <c r="N1532">
        <v>3.355588</v>
      </c>
      <c r="O1532">
        <v>8.7737827170677658</v>
      </c>
      <c r="P1532">
        <v>8039999.9999999991</v>
      </c>
      <c r="Q1532">
        <v>753080</v>
      </c>
      <c r="R1532">
        <v>10.68</v>
      </c>
      <c r="S1532">
        <v>24.454000000000001</v>
      </c>
      <c r="T1532">
        <v>7.3639999999999999</v>
      </c>
      <c r="U1532">
        <v>15.386521739130441</v>
      </c>
      <c r="V1532">
        <f t="shared" si="316"/>
        <v>2.2200798952382321</v>
      </c>
      <c r="AC1532">
        <v>4.07</v>
      </c>
      <c r="AD1532">
        <v>3.26</v>
      </c>
      <c r="AH1532" s="85">
        <f>IF(AND(M1532&lt;Variables!$G$6,M1532&gt;Variables!$G$5),0,1)</f>
        <v>1</v>
      </c>
      <c r="AI1532" s="85">
        <f t="shared" si="317"/>
        <v>0</v>
      </c>
      <c r="AJ1532" s="85">
        <f>IF(I1532&gt;Variables!$G$7,0,1)</f>
        <v>1</v>
      </c>
      <c r="AK1532" s="85">
        <f>IF(F1532&gt;Variables!$G$8,0,1)</f>
        <v>0</v>
      </c>
      <c r="AL1532" s="85">
        <f>IF(G1532&gt;Variables!$G$9,0,1)</f>
        <v>0</v>
      </c>
      <c r="AM1532" s="85">
        <f>IF(AND(K1532&gt;Variables!$G$10,K1532&lt;Variables!$G$11),0,1)</f>
        <v>0</v>
      </c>
      <c r="AN1532" s="103">
        <f>IF(H1532&lt;Variables!$G$13,1,0)</f>
        <v>1</v>
      </c>
      <c r="AO1532" s="101">
        <f>IF(R1532&lt;Variables!$G$12,0,1)</f>
        <v>1</v>
      </c>
      <c r="AP1532" s="86">
        <f t="shared" si="318"/>
        <v>1</v>
      </c>
      <c r="AR1532">
        <v>0</v>
      </c>
      <c r="AS1532">
        <v>0</v>
      </c>
      <c r="AT1532">
        <v>1</v>
      </c>
      <c r="AU1532">
        <v>0</v>
      </c>
      <c r="BA1532">
        <v>-2.25</v>
      </c>
    </row>
    <row r="1533" spans="3:53" ht="12.75" x14ac:dyDescent="0.2">
      <c r="C1533" t="s">
        <v>637</v>
      </c>
      <c r="D1533" t="s">
        <v>486</v>
      </c>
      <c r="E1533">
        <v>139.94</v>
      </c>
      <c r="F1533">
        <v>6.36</v>
      </c>
      <c r="G1533">
        <v>3.85</v>
      </c>
      <c r="H1533">
        <v>12710</v>
      </c>
      <c r="I1533">
        <v>-21.914000000000001</v>
      </c>
      <c r="J1533" t="s">
        <v>76</v>
      </c>
      <c r="K1533">
        <v>46.39</v>
      </c>
      <c r="L1533">
        <v>139.98783</v>
      </c>
      <c r="M1533">
        <v>-2.021604306594928E-3</v>
      </c>
      <c r="N1533">
        <v>140.50095306122449</v>
      </c>
      <c r="O1533">
        <v>-0.36722388708612419</v>
      </c>
      <c r="P1533">
        <v>431846</v>
      </c>
      <c r="Q1533">
        <v>631509</v>
      </c>
      <c r="R1533">
        <v>0.68</v>
      </c>
      <c r="S1533">
        <v>24.454000000000001</v>
      </c>
      <c r="T1533">
        <v>7.3639999999999999</v>
      </c>
      <c r="U1533">
        <v>15.386521739130441</v>
      </c>
      <c r="V1533">
        <f t="shared" si="316"/>
        <v>2.3296318851123843</v>
      </c>
      <c r="AC1533">
        <v>140.09</v>
      </c>
      <c r="AD1533">
        <v>136.9</v>
      </c>
      <c r="AH1533" s="85">
        <f>IF(AND(M1533&lt;Variables!$G$6,M1533&gt;Variables!$G$5),0,1)</f>
        <v>1</v>
      </c>
      <c r="AI1533" s="85">
        <f t="shared" si="317"/>
        <v>1</v>
      </c>
      <c r="AJ1533" s="85">
        <f>IF(I1533&gt;Variables!$G$7,0,1)</f>
        <v>1</v>
      </c>
      <c r="AK1533" s="85">
        <f>IF(F1533&gt;Variables!$G$8,0,1)</f>
        <v>1</v>
      </c>
      <c r="AL1533" s="85">
        <f>IF(G1533&gt;Variables!$G$9,0,1)</f>
        <v>1</v>
      </c>
      <c r="AM1533" s="85">
        <f>IF(AND(K1533&gt;Variables!$G$10,K1533&lt;Variables!$G$11),0,1)</f>
        <v>1</v>
      </c>
      <c r="AN1533" s="103">
        <f>IF(H1533&lt;Variables!$G$13,1,0)</f>
        <v>0</v>
      </c>
      <c r="AO1533" s="101">
        <f>IF(R1533&lt;Variables!$G$12,0,1)</f>
        <v>0</v>
      </c>
      <c r="AP1533" s="86">
        <f t="shared" si="318"/>
        <v>0</v>
      </c>
      <c r="AR1533">
        <v>0</v>
      </c>
      <c r="AS1533">
        <v>0</v>
      </c>
      <c r="AT1533">
        <v>0</v>
      </c>
      <c r="AU1533">
        <v>1</v>
      </c>
      <c r="BA1533">
        <v>-0.83</v>
      </c>
    </row>
    <row r="1534" spans="3:53" ht="12.75" x14ac:dyDescent="0.2">
      <c r="C1534" t="s">
        <v>637</v>
      </c>
      <c r="D1534" t="s">
        <v>614</v>
      </c>
      <c r="E1534">
        <v>9.52</v>
      </c>
      <c r="F1534">
        <v>6.79</v>
      </c>
      <c r="G1534">
        <v>4.97</v>
      </c>
      <c r="H1534">
        <v>2280</v>
      </c>
      <c r="I1534">
        <v>-61.506</v>
      </c>
      <c r="J1534" t="s">
        <v>76</v>
      </c>
      <c r="K1534">
        <v>42.99</v>
      </c>
      <c r="L1534">
        <v>9.5225299999999997</v>
      </c>
      <c r="M1534">
        <v>-0.13158267813280641</v>
      </c>
      <c r="N1534">
        <v>9.6786439999999985</v>
      </c>
      <c r="O1534">
        <v>-1.742434167430879</v>
      </c>
      <c r="P1534">
        <v>3440000</v>
      </c>
      <c r="Q1534">
        <v>3525000</v>
      </c>
      <c r="R1534">
        <v>0.98</v>
      </c>
      <c r="S1534">
        <v>24.454000000000001</v>
      </c>
      <c r="T1534">
        <v>7.3639999999999999</v>
      </c>
      <c r="U1534">
        <v>15.386521739130441</v>
      </c>
      <c r="V1534">
        <f t="shared" si="316"/>
        <v>2.2951336741025758</v>
      </c>
      <c r="AC1534">
        <v>9.69</v>
      </c>
      <c r="AD1534">
        <v>9.0500000000000007</v>
      </c>
      <c r="AH1534" s="85">
        <f>IF(AND(M1534&lt;Variables!$G$6,M1534&gt;Variables!$G$5),0,1)</f>
        <v>1</v>
      </c>
      <c r="AI1534" s="85">
        <f t="shared" si="317"/>
        <v>1</v>
      </c>
      <c r="AJ1534" s="85">
        <f>IF(I1534&gt;Variables!$G$7,0,1)</f>
        <v>1</v>
      </c>
      <c r="AK1534" s="85">
        <f>IF(F1534&gt;Variables!$G$8,0,1)</f>
        <v>1</v>
      </c>
      <c r="AL1534" s="85">
        <f>IF(G1534&gt;Variables!$G$9,0,1)</f>
        <v>1</v>
      </c>
      <c r="AM1534" s="85">
        <f>IF(AND(K1534&gt;Variables!$G$10,K1534&lt;Variables!$G$11),0,1)</f>
        <v>1</v>
      </c>
      <c r="AN1534" s="103">
        <f>IF(H1534&lt;Variables!$G$13,1,0)</f>
        <v>1</v>
      </c>
      <c r="AO1534" s="101">
        <f>IF(R1534&lt;Variables!$G$12,0,1)</f>
        <v>0</v>
      </c>
      <c r="AP1534" s="86">
        <f t="shared" si="318"/>
        <v>0</v>
      </c>
      <c r="AR1534">
        <v>0</v>
      </c>
      <c r="AS1534">
        <v>0</v>
      </c>
      <c r="AT1534">
        <v>1</v>
      </c>
      <c r="AU1534">
        <v>0</v>
      </c>
      <c r="BA1534">
        <v>-0.7</v>
      </c>
    </row>
    <row r="1535" spans="3:53" ht="12.75" x14ac:dyDescent="0.2">
      <c r="C1535" t="s">
        <v>637</v>
      </c>
      <c r="D1535" t="s">
        <v>490</v>
      </c>
      <c r="E1535">
        <v>28.25</v>
      </c>
      <c r="F1535">
        <v>9.0500000000000007</v>
      </c>
      <c r="G1535">
        <v>8.49</v>
      </c>
      <c r="H1535">
        <v>3040</v>
      </c>
      <c r="I1535">
        <v>-26.375</v>
      </c>
      <c r="J1535" t="s">
        <v>76</v>
      </c>
      <c r="K1535">
        <v>71.48</v>
      </c>
      <c r="L1535">
        <v>27.98906666666667</v>
      </c>
      <c r="M1535">
        <v>0.93226879067063206</v>
      </c>
      <c r="N1535">
        <v>27.779599999999991</v>
      </c>
      <c r="O1535">
        <v>1.693328917623022</v>
      </c>
      <c r="P1535">
        <v>39287</v>
      </c>
      <c r="Q1535">
        <v>60414</v>
      </c>
      <c r="R1535">
        <v>0.65</v>
      </c>
      <c r="S1535">
        <v>24.454000000000001</v>
      </c>
      <c r="T1535">
        <v>7.3639999999999999</v>
      </c>
      <c r="U1535">
        <v>15.386521739130441</v>
      </c>
      <c r="V1535">
        <f t="shared" si="316"/>
        <v>2.5074612255375914</v>
      </c>
      <c r="AC1535">
        <v>28.43</v>
      </c>
      <c r="AD1535">
        <v>27.65</v>
      </c>
      <c r="AH1535" s="85">
        <f>IF(AND(M1535&lt;Variables!$G$6,M1535&gt;Variables!$G$5),0,1)</f>
        <v>1</v>
      </c>
      <c r="AI1535" s="85">
        <f t="shared" si="317"/>
        <v>0</v>
      </c>
      <c r="AJ1535" s="85">
        <f>IF(I1535&gt;Variables!$G$7,0,1)</f>
        <v>1</v>
      </c>
      <c r="AK1535" s="85">
        <f>IF(F1535&gt;Variables!$G$8,0,1)</f>
        <v>0</v>
      </c>
      <c r="AL1535" s="85">
        <f>IF(G1535&gt;Variables!$G$9,0,1)</f>
        <v>1</v>
      </c>
      <c r="AM1535" s="85">
        <f>IF(AND(K1535&gt;Variables!$G$10,K1535&lt;Variables!$G$11),0,1)</f>
        <v>0</v>
      </c>
      <c r="AN1535" s="103">
        <f>IF(H1535&lt;Variables!$G$13,1,0)</f>
        <v>0</v>
      </c>
      <c r="AO1535" s="101">
        <f>IF(R1535&lt;Variables!$G$12,0,1)</f>
        <v>0</v>
      </c>
      <c r="AP1535" s="86">
        <f t="shared" si="318"/>
        <v>0</v>
      </c>
      <c r="AR1535">
        <v>0</v>
      </c>
      <c r="AS1535">
        <v>0</v>
      </c>
      <c r="AT1535">
        <v>1</v>
      </c>
      <c r="AU1535">
        <v>0</v>
      </c>
      <c r="BA1535">
        <v>-1.1100000000000001</v>
      </c>
    </row>
    <row r="1536" spans="3:53" ht="12.75" x14ac:dyDescent="0.2">
      <c r="C1536" t="s">
        <v>637</v>
      </c>
      <c r="D1536" t="s">
        <v>216</v>
      </c>
      <c r="E1536">
        <v>0.68</v>
      </c>
      <c r="F1536">
        <v>19.46</v>
      </c>
      <c r="G1536">
        <v>2.11</v>
      </c>
      <c r="H1536">
        <v>368.21</v>
      </c>
      <c r="I1536">
        <v>-65.837999999999994</v>
      </c>
      <c r="J1536" t="s">
        <v>76</v>
      </c>
      <c r="K1536">
        <v>45.35</v>
      </c>
      <c r="L1536">
        <v>0.68678975000000009</v>
      </c>
      <c r="M1536">
        <v>-0.82845587022812273</v>
      </c>
      <c r="N1536">
        <v>0.69423265999999995</v>
      </c>
      <c r="O1536">
        <v>-1.8916799448761039</v>
      </c>
      <c r="P1536">
        <v>155880000</v>
      </c>
      <c r="Q1536">
        <v>93280000</v>
      </c>
      <c r="R1536">
        <v>1.67</v>
      </c>
      <c r="S1536">
        <v>24.454000000000001</v>
      </c>
      <c r="T1536">
        <v>7.3639999999999999</v>
      </c>
      <c r="U1536">
        <v>15.386521739130441</v>
      </c>
      <c r="V1536">
        <f t="shared" si="316"/>
        <v>2.3292403530534633</v>
      </c>
      <c r="AC1536">
        <v>0.71789999999999998</v>
      </c>
      <c r="AD1536">
        <v>0.60509999999999997</v>
      </c>
      <c r="AH1536" s="85">
        <f>IF(AND(M1536&lt;Variables!$G$6,M1536&gt;Variables!$G$5),0,1)</f>
        <v>1</v>
      </c>
      <c r="AI1536" s="85">
        <f t="shared" si="317"/>
        <v>1</v>
      </c>
      <c r="AJ1536" s="85">
        <f>IF(I1536&gt;Variables!$G$7,0,1)</f>
        <v>1</v>
      </c>
      <c r="AK1536" s="85">
        <f>IF(F1536&gt;Variables!$G$8,0,1)</f>
        <v>0</v>
      </c>
      <c r="AL1536" s="85">
        <f>IF(G1536&gt;Variables!$G$9,0,1)</f>
        <v>1</v>
      </c>
      <c r="AM1536" s="85">
        <f>IF(AND(K1536&gt;Variables!$G$10,K1536&lt;Variables!$G$11),0,1)</f>
        <v>1</v>
      </c>
      <c r="AN1536" s="103">
        <f>IF(H1536&lt;Variables!$G$13,1,0)</f>
        <v>1</v>
      </c>
      <c r="AO1536" s="101">
        <f>IF(R1536&lt;Variables!$G$12,0,1)</f>
        <v>0</v>
      </c>
      <c r="AP1536" s="86">
        <f t="shared" si="318"/>
        <v>0</v>
      </c>
      <c r="AR1536">
        <v>1</v>
      </c>
      <c r="AS1536">
        <v>0</v>
      </c>
      <c r="AT1536">
        <v>0</v>
      </c>
      <c r="AU1536">
        <v>0</v>
      </c>
      <c r="BA1536">
        <v>2</v>
      </c>
    </row>
    <row r="1537" spans="3:53" ht="12.75" x14ac:dyDescent="0.2">
      <c r="C1537" t="s">
        <v>637</v>
      </c>
      <c r="D1537" t="s">
        <v>395</v>
      </c>
      <c r="E1537">
        <v>23.88</v>
      </c>
      <c r="F1537">
        <v>19.88</v>
      </c>
      <c r="G1537">
        <v>19.86</v>
      </c>
      <c r="H1537">
        <v>2790</v>
      </c>
      <c r="I1537">
        <v>198.40100000000001</v>
      </c>
      <c r="J1537" t="s">
        <v>76</v>
      </c>
      <c r="K1537">
        <v>67.63</v>
      </c>
      <c r="L1537">
        <v>23.866420000000002</v>
      </c>
      <c r="M1537">
        <v>0.14069977818205259</v>
      </c>
      <c r="N1537">
        <v>22.917091836734691</v>
      </c>
      <c r="O1537">
        <v>4.2889742305337446</v>
      </c>
      <c r="P1537">
        <v>6893000</v>
      </c>
      <c r="Q1537">
        <v>3411000</v>
      </c>
      <c r="R1537">
        <v>2.02</v>
      </c>
      <c r="S1537">
        <v>24.454000000000001</v>
      </c>
      <c r="T1537">
        <v>7.3639999999999999</v>
      </c>
      <c r="U1537">
        <v>15.386521739130441</v>
      </c>
      <c r="V1537">
        <f t="shared" si="316"/>
        <v>2.5388248146532248</v>
      </c>
      <c r="AC1537">
        <v>25.02</v>
      </c>
      <c r="AD1537">
        <v>23.83</v>
      </c>
      <c r="AH1537" s="85">
        <f>IF(AND(M1537&lt;Variables!$G$6,M1537&gt;Variables!$G$5),0,1)</f>
        <v>1</v>
      </c>
      <c r="AI1537" s="85">
        <f t="shared" si="317"/>
        <v>0</v>
      </c>
      <c r="AJ1537" s="85">
        <f>IF(I1537&gt;Variables!$G$7,0,1)</f>
        <v>0</v>
      </c>
      <c r="AK1537" s="85">
        <f>IF(F1537&gt;Variables!$G$8,0,1)</f>
        <v>0</v>
      </c>
      <c r="AL1537" s="85">
        <f>IF(G1537&gt;Variables!$G$9,0,1)</f>
        <v>0</v>
      </c>
      <c r="AM1537" s="85">
        <f>IF(AND(K1537&gt;Variables!$G$10,K1537&lt;Variables!$G$11),0,1)</f>
        <v>0</v>
      </c>
      <c r="AN1537" s="103">
        <f>IF(H1537&lt;Variables!$G$13,1,0)</f>
        <v>0</v>
      </c>
      <c r="AO1537" s="101">
        <f>IF(R1537&lt;Variables!$G$12,0,1)</f>
        <v>1</v>
      </c>
      <c r="AP1537" s="86">
        <f t="shared" si="318"/>
        <v>0</v>
      </c>
      <c r="AR1537">
        <v>1</v>
      </c>
      <c r="AS1537">
        <v>0</v>
      </c>
      <c r="AT1537">
        <v>0</v>
      </c>
      <c r="AU1537">
        <v>0</v>
      </c>
      <c r="BA1537">
        <v>2</v>
      </c>
    </row>
    <row r="1538" spans="3:53" ht="12.75" x14ac:dyDescent="0.2">
      <c r="C1538" t="s">
        <v>637</v>
      </c>
      <c r="D1538" t="s">
        <v>509</v>
      </c>
      <c r="E1538">
        <v>5.9</v>
      </c>
      <c r="F1538">
        <v>48.62</v>
      </c>
      <c r="G1538">
        <v>-2.14</v>
      </c>
      <c r="H1538">
        <v>208.76</v>
      </c>
      <c r="I1538">
        <v>45.899000000000001</v>
      </c>
      <c r="J1538" t="s">
        <v>76</v>
      </c>
      <c r="K1538">
        <v>47.17</v>
      </c>
      <c r="L1538">
        <v>5.9362300000000001</v>
      </c>
      <c r="M1538">
        <v>0.23364997650023381</v>
      </c>
      <c r="N1538">
        <v>6.1309779999999998</v>
      </c>
      <c r="O1538">
        <v>-2.950230778841481</v>
      </c>
      <c r="P1538">
        <v>91640000</v>
      </c>
      <c r="Q1538">
        <v>12510000</v>
      </c>
      <c r="R1538">
        <v>7.33</v>
      </c>
      <c r="S1538">
        <v>24.454000000000001</v>
      </c>
      <c r="T1538">
        <v>7.3639999999999999</v>
      </c>
      <c r="U1538">
        <v>15.386521739130441</v>
      </c>
      <c r="V1538">
        <f t="shared" si="316"/>
        <v>2.3335159312149294</v>
      </c>
      <c r="AC1538">
        <v>8.3800000000000008</v>
      </c>
      <c r="AD1538">
        <v>5.63</v>
      </c>
      <c r="AH1538" s="85">
        <f>IF(AND(M1538&lt;Variables!$G$6,M1538&gt;Variables!$G$5),0,1)</f>
        <v>1</v>
      </c>
      <c r="AI1538" s="85">
        <f t="shared" si="317"/>
        <v>1</v>
      </c>
      <c r="AJ1538" s="85">
        <f>IF(I1538&gt;Variables!$G$7,0,1)</f>
        <v>0</v>
      </c>
      <c r="AK1538" s="85">
        <f>IF(F1538&gt;Variables!$G$8,0,1)</f>
        <v>0</v>
      </c>
      <c r="AL1538" s="85">
        <f>IF(G1538&gt;Variables!$G$9,0,1)</f>
        <v>1</v>
      </c>
      <c r="AM1538" s="85">
        <f>IF(AND(K1538&gt;Variables!$G$10,K1538&lt;Variables!$G$11),0,1)</f>
        <v>1</v>
      </c>
      <c r="AN1538" s="103">
        <f>IF(H1538&lt;Variables!$G$13,1,0)</f>
        <v>1</v>
      </c>
      <c r="AO1538" s="101">
        <f>IF(R1538&lt;Variables!$G$12,0,1)</f>
        <v>1</v>
      </c>
      <c r="AP1538" s="86">
        <f t="shared" si="318"/>
        <v>0</v>
      </c>
      <c r="AR1538">
        <v>1</v>
      </c>
      <c r="AS1538">
        <v>0</v>
      </c>
      <c r="AT1538">
        <v>0</v>
      </c>
      <c r="AU1538">
        <v>0</v>
      </c>
      <c r="BA1538">
        <v>2</v>
      </c>
    </row>
    <row r="1539" spans="3:53" ht="12.75" x14ac:dyDescent="0.2">
      <c r="C1539" t="s">
        <v>637</v>
      </c>
      <c r="D1539" t="s">
        <v>611</v>
      </c>
      <c r="E1539">
        <v>238.86</v>
      </c>
      <c r="F1539">
        <v>5.94</v>
      </c>
      <c r="G1539">
        <v>-0.16</v>
      </c>
      <c r="H1539">
        <v>209390</v>
      </c>
      <c r="I1539">
        <v>9.2270000000000003</v>
      </c>
      <c r="J1539" t="s">
        <v>78</v>
      </c>
      <c r="K1539">
        <v>40.770000000000003</v>
      </c>
      <c r="L1539">
        <v>239.51244500000001</v>
      </c>
      <c r="M1539">
        <v>-0.28493091455017</v>
      </c>
      <c r="N1539">
        <v>239.916944</v>
      </c>
      <c r="O1539">
        <v>-0.45305011887781321</v>
      </c>
      <c r="P1539">
        <v>8893000</v>
      </c>
      <c r="Q1539">
        <v>6250000</v>
      </c>
      <c r="R1539">
        <v>1.42</v>
      </c>
      <c r="S1539">
        <v>24.454000000000001</v>
      </c>
      <c r="T1539">
        <v>7.3639999999999999</v>
      </c>
      <c r="U1539">
        <v>15.386521739130441</v>
      </c>
      <c r="V1539">
        <f t="shared" ref="V1539:V1602" si="319">1.849 + (0.01036 * K1539) + (0.1184 * M1539) - (0.002888 * K1539 * M1539)</f>
        <v>2.2711902169366356</v>
      </c>
      <c r="AC1539">
        <v>240.595</v>
      </c>
      <c r="AD1539">
        <v>238</v>
      </c>
      <c r="AH1539" s="85">
        <f>IF(AND(M1539&lt;Variables!$G$6,M1539&gt;Variables!$G$5),0,1)</f>
        <v>1</v>
      </c>
      <c r="AI1539" s="85">
        <f t="shared" ref="AI1539:AI1602" si="320">IF(L1539&gt;N1539,0,1)</f>
        <v>1</v>
      </c>
      <c r="AJ1539" s="85">
        <f>IF(I1539&gt;Variables!$G$7,0,1)</f>
        <v>0</v>
      </c>
      <c r="AK1539" s="85">
        <f>IF(F1539&gt;Variables!$G$8,0,1)</f>
        <v>1</v>
      </c>
      <c r="AL1539" s="85">
        <f>IF(G1539&gt;Variables!$G$9,0,1)</f>
        <v>1</v>
      </c>
      <c r="AM1539" s="85">
        <f>IF(AND(K1539&gt;Variables!$G$10,K1539&lt;Variables!$G$11),0,1)</f>
        <v>1</v>
      </c>
      <c r="AN1539" s="103">
        <f>IF(H1539&lt;Variables!$G$13,1,0)</f>
        <v>0</v>
      </c>
      <c r="AO1539" s="101">
        <f>IF(R1539&lt;Variables!$G$12,0,1)</f>
        <v>0</v>
      </c>
      <c r="AP1539" s="86">
        <f t="shared" si="318"/>
        <v>1</v>
      </c>
      <c r="AR1539">
        <v>0</v>
      </c>
      <c r="AS1539">
        <v>1</v>
      </c>
      <c r="AT1539">
        <v>0</v>
      </c>
      <c r="AU1539">
        <v>0</v>
      </c>
      <c r="BA1539">
        <v>0.45</v>
      </c>
    </row>
    <row r="1540" spans="3:53" ht="12.75" x14ac:dyDescent="0.2">
      <c r="C1540" t="s">
        <v>637</v>
      </c>
      <c r="D1540" t="s">
        <v>625</v>
      </c>
      <c r="E1540">
        <v>61.4</v>
      </c>
      <c r="F1540">
        <v>6.28</v>
      </c>
      <c r="G1540">
        <v>1.24</v>
      </c>
      <c r="H1540">
        <v>3100</v>
      </c>
      <c r="I1540">
        <v>-83.061999999999998</v>
      </c>
      <c r="J1540" t="s">
        <v>78</v>
      </c>
      <c r="K1540">
        <v>51.91</v>
      </c>
      <c r="L1540">
        <v>61.365225000000002</v>
      </c>
      <c r="M1540">
        <v>0.12185240093229099</v>
      </c>
      <c r="N1540">
        <v>61.535518000000003</v>
      </c>
      <c r="O1540">
        <v>-0.15522417476034819</v>
      </c>
      <c r="P1540">
        <v>502491</v>
      </c>
      <c r="Q1540">
        <v>807482</v>
      </c>
      <c r="R1540">
        <v>0.62</v>
      </c>
      <c r="S1540">
        <v>24.454000000000001</v>
      </c>
      <c r="T1540">
        <v>7.3639999999999999</v>
      </c>
      <c r="U1540">
        <v>15.386521739130441</v>
      </c>
      <c r="V1540">
        <f t="shared" si="319"/>
        <v>2.3829472899840258</v>
      </c>
      <c r="AC1540">
        <v>61.71</v>
      </c>
      <c r="AD1540">
        <v>59.634999999999998</v>
      </c>
      <c r="AH1540" s="85">
        <f>IF(AND(M1540&lt;Variables!$G$6,M1540&gt;Variables!$G$5),0,1)</f>
        <v>1</v>
      </c>
      <c r="AI1540" s="85">
        <f t="shared" si="320"/>
        <v>1</v>
      </c>
      <c r="AJ1540" s="85">
        <f>IF(I1540&gt;Variables!$G$7,0,1)</f>
        <v>1</v>
      </c>
      <c r="AK1540" s="85">
        <f>IF(F1540&gt;Variables!$G$8,0,1)</f>
        <v>1</v>
      </c>
      <c r="AL1540" s="85">
        <f>IF(G1540&gt;Variables!$G$9,0,1)</f>
        <v>1</v>
      </c>
      <c r="AM1540" s="85">
        <f>IF(AND(K1540&gt;Variables!$G$10,K1540&lt;Variables!$G$11),0,1)</f>
        <v>0</v>
      </c>
      <c r="AN1540" s="103">
        <f>IF(H1540&lt;Variables!$G$13,1,0)</f>
        <v>0</v>
      </c>
      <c r="AO1540" s="101">
        <f>IF(R1540&lt;Variables!$G$12,0,1)</f>
        <v>0</v>
      </c>
      <c r="AP1540" s="86">
        <f t="shared" si="318"/>
        <v>1</v>
      </c>
      <c r="AR1540">
        <v>0</v>
      </c>
      <c r="AS1540">
        <v>0</v>
      </c>
      <c r="AT1540">
        <v>1</v>
      </c>
      <c r="AU1540">
        <v>0</v>
      </c>
      <c r="BA1540">
        <v>-1.77</v>
      </c>
    </row>
    <row r="1541" spans="3:53" ht="12.75" x14ac:dyDescent="0.2">
      <c r="C1541" t="s">
        <v>637</v>
      </c>
      <c r="D1541" t="s">
        <v>632</v>
      </c>
      <c r="E1541">
        <v>80.290000000000006</v>
      </c>
      <c r="F1541">
        <v>6.94</v>
      </c>
      <c r="G1541">
        <v>7.58</v>
      </c>
      <c r="H1541">
        <v>5680</v>
      </c>
      <c r="I1541">
        <v>115.255</v>
      </c>
      <c r="J1541" t="s">
        <v>78</v>
      </c>
      <c r="K1541">
        <v>55.46</v>
      </c>
      <c r="L1541">
        <v>80.458465000000018</v>
      </c>
      <c r="M1541">
        <v>2.676536272471251E-2</v>
      </c>
      <c r="N1541">
        <v>79.789770000000004</v>
      </c>
      <c r="O1541">
        <v>0.86506077157510253</v>
      </c>
      <c r="P1541">
        <v>309862</v>
      </c>
      <c r="Q1541">
        <v>533296</v>
      </c>
      <c r="R1541">
        <v>0.57999999999999996</v>
      </c>
      <c r="S1541">
        <v>24.454000000000001</v>
      </c>
      <c r="T1541">
        <v>7.3639999999999999</v>
      </c>
      <c r="U1541">
        <v>15.386521739130441</v>
      </c>
      <c r="V1541">
        <f t="shared" si="319"/>
        <v>2.4224476514823396</v>
      </c>
      <c r="AC1541">
        <v>84.015000000000001</v>
      </c>
      <c r="AD1541">
        <v>79.69</v>
      </c>
      <c r="AH1541" s="85">
        <f>IF(AND(M1541&lt;Variables!$G$6,M1541&gt;Variables!$G$5),0,1)</f>
        <v>1</v>
      </c>
      <c r="AI1541" s="85">
        <f t="shared" si="320"/>
        <v>0</v>
      </c>
      <c r="AJ1541" s="85">
        <f>IF(I1541&gt;Variables!$G$7,0,1)</f>
        <v>0</v>
      </c>
      <c r="AK1541" s="85">
        <f>IF(F1541&gt;Variables!$G$8,0,1)</f>
        <v>1</v>
      </c>
      <c r="AL1541" s="85">
        <f>IF(G1541&gt;Variables!$G$9,0,1)</f>
        <v>1</v>
      </c>
      <c r="AM1541" s="85">
        <f>IF(AND(K1541&gt;Variables!$G$10,K1541&lt;Variables!$G$11),0,1)</f>
        <v>0</v>
      </c>
      <c r="AN1541" s="103">
        <f>IF(H1541&lt;Variables!$G$13,1,0)</f>
        <v>0</v>
      </c>
      <c r="AO1541" s="101">
        <f>IF(R1541&lt;Variables!$G$12,0,1)</f>
        <v>0</v>
      </c>
      <c r="AP1541" s="86">
        <f t="shared" si="318"/>
        <v>1</v>
      </c>
      <c r="AR1541">
        <v>1</v>
      </c>
      <c r="AS1541">
        <v>0</v>
      </c>
      <c r="AT1541">
        <v>0</v>
      </c>
      <c r="AU1541">
        <v>0</v>
      </c>
      <c r="BA1541">
        <v>0.85</v>
      </c>
    </row>
    <row r="1542" spans="3:53" ht="12.75" x14ac:dyDescent="0.2">
      <c r="C1542" t="s">
        <v>637</v>
      </c>
      <c r="D1542" t="s">
        <v>631</v>
      </c>
      <c r="E1542">
        <v>1.1399999999999999</v>
      </c>
      <c r="F1542">
        <v>25</v>
      </c>
      <c r="G1542">
        <v>23.91</v>
      </c>
      <c r="H1542">
        <v>-99999</v>
      </c>
      <c r="I1542">
        <v>-54.390999999999998</v>
      </c>
      <c r="J1542" t="s">
        <v>76</v>
      </c>
      <c r="K1542">
        <v>68.709999999999994</v>
      </c>
      <c r="L1542">
        <v>1.12625</v>
      </c>
      <c r="M1542">
        <v>1.2208657047724889</v>
      </c>
      <c r="N1542">
        <v>1.0509375000000001</v>
      </c>
      <c r="O1542">
        <v>8.4745762711864465</v>
      </c>
      <c r="P1542">
        <v>29987</v>
      </c>
      <c r="Q1542">
        <v>21373</v>
      </c>
      <c r="R1542">
        <v>1.4</v>
      </c>
      <c r="S1542">
        <v>24.454000000000001</v>
      </c>
      <c r="T1542">
        <v>7.3639999999999999</v>
      </c>
      <c r="U1542">
        <v>15.386521739130441</v>
      </c>
      <c r="V1542">
        <f t="shared" si="319"/>
        <v>2.4631242481687003</v>
      </c>
      <c r="AC1542">
        <v>2</v>
      </c>
      <c r="AD1542">
        <v>1.1100000000000001</v>
      </c>
      <c r="AH1542" s="85">
        <f>IF(AND(M1542&lt;Variables!$G$6,M1542&gt;Variables!$G$5),0,1)</f>
        <v>1</v>
      </c>
      <c r="AI1542" s="85">
        <f t="shared" si="320"/>
        <v>0</v>
      </c>
      <c r="AJ1542" s="85">
        <f>IF(I1542&gt;Variables!$G$7,0,1)</f>
        <v>1</v>
      </c>
      <c r="AK1542" s="85">
        <f>IF(F1542&gt;Variables!$G$8,0,1)</f>
        <v>0</v>
      </c>
      <c r="AL1542" s="85">
        <f>IF(G1542&gt;Variables!$G$9,0,1)</f>
        <v>0</v>
      </c>
      <c r="AM1542" s="85">
        <f>IF(AND(K1542&gt;Variables!$G$10,K1542&lt;Variables!$G$11),0,1)</f>
        <v>0</v>
      </c>
      <c r="AN1542" s="103">
        <f>IF(H1542&lt;Variables!$G$13,1,0)</f>
        <v>1</v>
      </c>
      <c r="AO1542" s="101">
        <f>IF(R1542&lt;Variables!$G$12,0,1)</f>
        <v>0</v>
      </c>
      <c r="AP1542" s="86">
        <f t="shared" si="318"/>
        <v>0</v>
      </c>
      <c r="AR1542">
        <v>0</v>
      </c>
      <c r="AS1542">
        <v>0</v>
      </c>
      <c r="AT1542">
        <v>1</v>
      </c>
      <c r="AU1542">
        <v>0</v>
      </c>
      <c r="BA1542">
        <v>-2.25</v>
      </c>
    </row>
    <row r="1543" spans="3:53" ht="12.75" x14ac:dyDescent="0.2">
      <c r="C1543" t="s">
        <v>637</v>
      </c>
      <c r="D1543" t="s">
        <v>609</v>
      </c>
      <c r="E1543">
        <v>95.33</v>
      </c>
      <c r="F1543">
        <v>7.74</v>
      </c>
      <c r="G1543">
        <v>6.23</v>
      </c>
      <c r="H1543">
        <v>6390</v>
      </c>
      <c r="I1543">
        <v>-79.569000000000003</v>
      </c>
      <c r="J1543" t="s">
        <v>78</v>
      </c>
      <c r="K1543">
        <v>39.04</v>
      </c>
      <c r="L1543">
        <v>95.741284999999991</v>
      </c>
      <c r="M1543">
        <v>-0.97270994430457924</v>
      </c>
      <c r="N1543">
        <v>96.118596000000011</v>
      </c>
      <c r="O1543">
        <v>-1.3614389456958029</v>
      </c>
      <c r="P1543">
        <v>582256</v>
      </c>
      <c r="Q1543">
        <v>913295</v>
      </c>
      <c r="R1543">
        <v>0.64</v>
      </c>
      <c r="S1543">
        <v>24.454000000000001</v>
      </c>
      <c r="T1543">
        <v>7.3639999999999999</v>
      </c>
      <c r="U1543">
        <v>15.386521739130441</v>
      </c>
      <c r="V1543">
        <f t="shared" si="319"/>
        <v>2.247956176494017</v>
      </c>
      <c r="AC1543">
        <v>96.98</v>
      </c>
      <c r="AD1543">
        <v>90.45</v>
      </c>
      <c r="AH1543" s="85">
        <f>IF(AND(M1543&lt;Variables!$G$6,M1543&gt;Variables!$G$5),0,1)</f>
        <v>1</v>
      </c>
      <c r="AI1543" s="85">
        <f t="shared" si="320"/>
        <v>1</v>
      </c>
      <c r="AJ1543" s="85">
        <f>IF(I1543&gt;Variables!$G$7,0,1)</f>
        <v>1</v>
      </c>
      <c r="AK1543" s="85">
        <f>IF(F1543&gt;Variables!$G$8,0,1)</f>
        <v>1</v>
      </c>
      <c r="AL1543" s="85">
        <f>IF(G1543&gt;Variables!$G$9,0,1)</f>
        <v>1</v>
      </c>
      <c r="AM1543" s="85">
        <f>IF(AND(K1543&gt;Variables!$G$10,K1543&lt;Variables!$G$11),0,1)</f>
        <v>1</v>
      </c>
      <c r="AN1543" s="103">
        <f>IF(H1543&lt;Variables!$G$13,1,0)</f>
        <v>0</v>
      </c>
      <c r="AO1543" s="101">
        <f>IF(R1543&lt;Variables!$G$12,0,1)</f>
        <v>0</v>
      </c>
      <c r="AP1543" s="86">
        <f t="shared" si="318"/>
        <v>1</v>
      </c>
      <c r="AR1543">
        <v>0</v>
      </c>
      <c r="AS1543">
        <v>0</v>
      </c>
      <c r="AT1543">
        <v>0</v>
      </c>
      <c r="AU1543">
        <v>1</v>
      </c>
      <c r="BA1543">
        <v>-0.18</v>
      </c>
    </row>
    <row r="1544" spans="3:53" ht="12.75" x14ac:dyDescent="0.2">
      <c r="C1544" t="s">
        <v>637</v>
      </c>
      <c r="D1544" t="s">
        <v>606</v>
      </c>
      <c r="E1544">
        <v>50.98</v>
      </c>
      <c r="F1544">
        <v>7.89</v>
      </c>
      <c r="G1544">
        <v>1.07</v>
      </c>
      <c r="H1544">
        <v>2750</v>
      </c>
      <c r="I1544">
        <v>-23.513999999999999</v>
      </c>
      <c r="J1544" t="s">
        <v>78</v>
      </c>
      <c r="K1544">
        <v>51.22</v>
      </c>
      <c r="L1544">
        <v>50.920137500000003</v>
      </c>
      <c r="M1544">
        <v>0.1218820353735222</v>
      </c>
      <c r="N1544">
        <v>51.061868181818177</v>
      </c>
      <c r="O1544">
        <v>-0.15602284964290819</v>
      </c>
      <c r="P1544">
        <v>475594</v>
      </c>
      <c r="Q1544">
        <v>660790</v>
      </c>
      <c r="R1544">
        <v>0.72</v>
      </c>
      <c r="S1544">
        <v>24.454000000000001</v>
      </c>
      <c r="T1544">
        <v>7.3639999999999999</v>
      </c>
      <c r="U1544">
        <v>15.386521739130441</v>
      </c>
      <c r="V1544">
        <f t="shared" si="319"/>
        <v>2.3760408327921345</v>
      </c>
      <c r="AC1544">
        <v>51.28</v>
      </c>
      <c r="AD1544">
        <v>50.630099999999999</v>
      </c>
      <c r="AH1544" s="85">
        <f>IF(AND(M1544&lt;Variables!$G$6,M1544&gt;Variables!$G$5),0,1)</f>
        <v>1</v>
      </c>
      <c r="AI1544" s="85">
        <f t="shared" si="320"/>
        <v>1</v>
      </c>
      <c r="AJ1544" s="85">
        <f>IF(I1544&gt;Variables!$G$7,0,1)</f>
        <v>1</v>
      </c>
      <c r="AK1544" s="85">
        <f>IF(F1544&gt;Variables!$G$8,0,1)</f>
        <v>1</v>
      </c>
      <c r="AL1544" s="85">
        <f>IF(G1544&gt;Variables!$G$9,0,1)</f>
        <v>1</v>
      </c>
      <c r="AM1544" s="85">
        <f>IF(AND(K1544&gt;Variables!$G$10,K1544&lt;Variables!$G$11),0,1)</f>
        <v>0</v>
      </c>
      <c r="AN1544" s="103">
        <f>IF(H1544&lt;Variables!$G$13,1,0)</f>
        <v>0</v>
      </c>
      <c r="AO1544" s="101">
        <f>IF(R1544&lt;Variables!$G$12,0,1)</f>
        <v>0</v>
      </c>
      <c r="AP1544" s="86">
        <f t="shared" si="318"/>
        <v>1</v>
      </c>
      <c r="AR1544">
        <v>0</v>
      </c>
      <c r="AS1544">
        <v>1</v>
      </c>
      <c r="AT1544">
        <v>0</v>
      </c>
      <c r="AU1544">
        <v>0</v>
      </c>
      <c r="BA1544">
        <v>0.25</v>
      </c>
    </row>
    <row r="1545" spans="3:53" ht="12.75" x14ac:dyDescent="0.2">
      <c r="C1545" t="s">
        <v>637</v>
      </c>
      <c r="D1545" t="s">
        <v>604</v>
      </c>
      <c r="E1545">
        <v>87.85</v>
      </c>
      <c r="F1545">
        <v>9.27</v>
      </c>
      <c r="G1545">
        <v>-1.01</v>
      </c>
      <c r="H1545">
        <v>5400</v>
      </c>
      <c r="I1545">
        <v>-4.1349999999999998</v>
      </c>
      <c r="J1545" t="s">
        <v>78</v>
      </c>
      <c r="K1545">
        <v>42.55</v>
      </c>
      <c r="L1545">
        <v>88.249780000000001</v>
      </c>
      <c r="M1545">
        <v>-0.45300962789936339</v>
      </c>
      <c r="N1545">
        <v>88.193579999999997</v>
      </c>
      <c r="O1545">
        <v>-0.3895748420690065</v>
      </c>
      <c r="P1545">
        <v>1477000</v>
      </c>
      <c r="Q1545">
        <v>970773</v>
      </c>
      <c r="R1545">
        <v>1.52</v>
      </c>
      <c r="S1545">
        <v>24.454000000000001</v>
      </c>
      <c r="T1545">
        <v>7.3639999999999999</v>
      </c>
      <c r="U1545">
        <v>15.386521739130441</v>
      </c>
      <c r="V1545">
        <f t="shared" si="319"/>
        <v>2.2918494763753516</v>
      </c>
      <c r="AC1545">
        <v>90</v>
      </c>
      <c r="AD1545">
        <v>85.37</v>
      </c>
      <c r="AH1545" s="85">
        <f>IF(AND(M1545&lt;Variables!$G$6,M1545&gt;Variables!$G$5),0,1)</f>
        <v>1</v>
      </c>
      <c r="AI1545" s="85">
        <f t="shared" si="320"/>
        <v>0</v>
      </c>
      <c r="AJ1545" s="85">
        <f>IF(I1545&gt;Variables!$G$7,0,1)</f>
        <v>1</v>
      </c>
      <c r="AK1545" s="85">
        <f>IF(F1545&gt;Variables!$G$8,0,1)</f>
        <v>0</v>
      </c>
      <c r="AL1545" s="85">
        <f>IF(G1545&gt;Variables!$G$9,0,1)</f>
        <v>1</v>
      </c>
      <c r="AM1545" s="85">
        <f>IF(AND(K1545&gt;Variables!$G$10,K1545&lt;Variables!$G$11),0,1)</f>
        <v>1</v>
      </c>
      <c r="AN1545" s="103">
        <f>IF(H1545&lt;Variables!$G$13,1,0)</f>
        <v>0</v>
      </c>
      <c r="AO1545" s="101">
        <f>IF(R1545&lt;Variables!$G$12,0,1)</f>
        <v>0</v>
      </c>
      <c r="AP1545" s="86">
        <f t="shared" si="318"/>
        <v>1</v>
      </c>
      <c r="AR1545">
        <v>1</v>
      </c>
      <c r="AS1545">
        <v>0</v>
      </c>
      <c r="AT1545">
        <v>0</v>
      </c>
      <c r="AU1545">
        <v>0</v>
      </c>
      <c r="BA1545">
        <v>1.42</v>
      </c>
    </row>
    <row r="1546" spans="3:53" ht="12.75" x14ac:dyDescent="0.2">
      <c r="C1546" t="s">
        <v>637</v>
      </c>
      <c r="D1546" t="s">
        <v>605</v>
      </c>
      <c r="E1546">
        <v>293.89999999999998</v>
      </c>
      <c r="F1546">
        <v>10.92</v>
      </c>
      <c r="G1546">
        <v>1.8</v>
      </c>
      <c r="H1546">
        <v>41000</v>
      </c>
      <c r="I1546">
        <v>4.9000000000000002E-2</v>
      </c>
      <c r="J1546" t="s">
        <v>78</v>
      </c>
      <c r="K1546">
        <v>54.65</v>
      </c>
      <c r="L1546">
        <v>293.20062000000001</v>
      </c>
      <c r="M1546">
        <v>0.183962776067817</v>
      </c>
      <c r="N1546">
        <v>293.22642999999988</v>
      </c>
      <c r="O1546">
        <v>0.1751445120414529</v>
      </c>
      <c r="P1546">
        <v>1008000</v>
      </c>
      <c r="Q1546">
        <v>905753</v>
      </c>
      <c r="R1546">
        <v>1.1100000000000001</v>
      </c>
      <c r="S1546">
        <v>24.454000000000001</v>
      </c>
      <c r="T1546">
        <v>7.3639999999999999</v>
      </c>
      <c r="U1546">
        <v>15.386521739130441</v>
      </c>
      <c r="V1546">
        <f t="shared" si="319"/>
        <v>2.4079204949098671</v>
      </c>
      <c r="AC1546">
        <v>296.84530000000001</v>
      </c>
      <c r="AD1546">
        <v>289.24</v>
      </c>
      <c r="AH1546" s="85">
        <f>IF(AND(M1546&lt;Variables!$G$6,M1546&gt;Variables!$G$5),0,1)</f>
        <v>1</v>
      </c>
      <c r="AI1546" s="85">
        <f t="shared" si="320"/>
        <v>1</v>
      </c>
      <c r="AJ1546" s="85">
        <f>IF(I1546&gt;Variables!$G$7,0,1)</f>
        <v>0</v>
      </c>
      <c r="AK1546" s="85">
        <f>IF(F1546&gt;Variables!$G$8,0,1)</f>
        <v>0</v>
      </c>
      <c r="AL1546" s="85">
        <f>IF(G1546&gt;Variables!$G$9,0,1)</f>
        <v>1</v>
      </c>
      <c r="AM1546" s="85">
        <f>IF(AND(K1546&gt;Variables!$G$10,K1546&lt;Variables!$G$11),0,1)</f>
        <v>0</v>
      </c>
      <c r="AN1546" s="103">
        <f>IF(H1546&lt;Variables!$G$13,1,0)</f>
        <v>0</v>
      </c>
      <c r="AO1546" s="101">
        <f>IF(R1546&lt;Variables!$G$12,0,1)</f>
        <v>0</v>
      </c>
      <c r="AP1546" s="86">
        <f t="shared" si="318"/>
        <v>1</v>
      </c>
      <c r="AR1546">
        <v>0</v>
      </c>
      <c r="AS1546">
        <v>1</v>
      </c>
      <c r="AT1546">
        <v>0</v>
      </c>
      <c r="AU1546">
        <v>0</v>
      </c>
      <c r="BA1546">
        <v>0.59</v>
      </c>
    </row>
    <row r="1547" spans="3:53" ht="12.75" x14ac:dyDescent="0.2">
      <c r="C1547" t="s">
        <v>637</v>
      </c>
      <c r="D1547" t="s">
        <v>322</v>
      </c>
      <c r="E1547">
        <v>36.090000000000003</v>
      </c>
      <c r="F1547">
        <v>12.16</v>
      </c>
      <c r="G1547">
        <v>10.43</v>
      </c>
      <c r="H1547">
        <v>6860</v>
      </c>
      <c r="I1547">
        <v>919.53499999999997</v>
      </c>
      <c r="J1547" t="s">
        <v>78</v>
      </c>
      <c r="K1547">
        <v>52.31</v>
      </c>
      <c r="L1547">
        <v>36.169770000000007</v>
      </c>
      <c r="M1547">
        <v>-0.2205432879446107</v>
      </c>
      <c r="N1547">
        <v>35.875275999999999</v>
      </c>
      <c r="O1547">
        <v>0.59852919319701936</v>
      </c>
      <c r="P1547">
        <v>379906</v>
      </c>
      <c r="Q1547">
        <v>755579</v>
      </c>
      <c r="R1547">
        <v>0.5</v>
      </c>
      <c r="S1547">
        <v>24.454000000000001</v>
      </c>
      <c r="T1547">
        <v>7.3639999999999999</v>
      </c>
      <c r="U1547">
        <v>15.386521739130441</v>
      </c>
      <c r="V1547">
        <f t="shared" si="319"/>
        <v>2.398137031512559</v>
      </c>
      <c r="AC1547">
        <v>38.307600000000001</v>
      </c>
      <c r="AD1547">
        <v>32.3401</v>
      </c>
      <c r="AH1547" s="85">
        <f>IF(AND(M1547&lt;Variables!$G$6,M1547&gt;Variables!$G$5),0,1)</f>
        <v>1</v>
      </c>
      <c r="AI1547" s="85">
        <f t="shared" si="320"/>
        <v>0</v>
      </c>
      <c r="AJ1547" s="85">
        <f>IF(I1547&gt;Variables!$G$7,0,1)</f>
        <v>0</v>
      </c>
      <c r="AK1547" s="85">
        <f>IF(F1547&gt;Variables!$G$8,0,1)</f>
        <v>0</v>
      </c>
      <c r="AL1547" s="85">
        <f>IF(G1547&gt;Variables!$G$9,0,1)</f>
        <v>1</v>
      </c>
      <c r="AM1547" s="85">
        <f>IF(AND(K1547&gt;Variables!$G$10,K1547&lt;Variables!$G$11),0,1)</f>
        <v>0</v>
      </c>
      <c r="AN1547" s="103">
        <f>IF(H1547&lt;Variables!$G$13,1,0)</f>
        <v>0</v>
      </c>
      <c r="AO1547" s="101">
        <f>IF(R1547&lt;Variables!$G$12,0,1)</f>
        <v>0</v>
      </c>
      <c r="AP1547" s="86">
        <f t="shared" si="318"/>
        <v>1</v>
      </c>
      <c r="AR1547">
        <v>1</v>
      </c>
      <c r="AS1547">
        <v>0</v>
      </c>
      <c r="AT1547">
        <v>0</v>
      </c>
      <c r="AU1547">
        <v>0</v>
      </c>
      <c r="BA1547">
        <v>2</v>
      </c>
    </row>
    <row r="1548" spans="3:53" ht="12.75" x14ac:dyDescent="0.2">
      <c r="C1548" t="s">
        <v>637</v>
      </c>
      <c r="D1548" t="s">
        <v>215</v>
      </c>
      <c r="E1548">
        <v>17.829999999999998</v>
      </c>
      <c r="F1548">
        <v>12.63</v>
      </c>
      <c r="G1548">
        <v>10.33</v>
      </c>
      <c r="H1548">
        <v>2590</v>
      </c>
      <c r="I1548">
        <v>-8.9999999999999993E-3</v>
      </c>
      <c r="J1548" t="s">
        <v>78</v>
      </c>
      <c r="K1548">
        <v>45.26</v>
      </c>
      <c r="L1548">
        <v>18.046140000000001</v>
      </c>
      <c r="M1548">
        <v>-1.7512886412274371</v>
      </c>
      <c r="N1548">
        <v>17.781908000000001</v>
      </c>
      <c r="O1548">
        <v>-0.29135231157422009</v>
      </c>
      <c r="P1548">
        <v>13590000</v>
      </c>
      <c r="Q1548">
        <v>25802000</v>
      </c>
      <c r="R1548">
        <v>0.53</v>
      </c>
      <c r="S1548">
        <v>24.454000000000001</v>
      </c>
      <c r="T1548">
        <v>7.3639999999999999</v>
      </c>
      <c r="U1548">
        <v>15.386521739130441</v>
      </c>
      <c r="V1548">
        <f t="shared" si="319"/>
        <v>2.3394535043075142</v>
      </c>
      <c r="AC1548">
        <v>17.93</v>
      </c>
      <c r="AD1548">
        <v>15.5</v>
      </c>
      <c r="AH1548" s="85">
        <f>IF(AND(M1548&lt;Variables!$G$6,M1548&gt;Variables!$G$5),0,1)</f>
        <v>1</v>
      </c>
      <c r="AI1548" s="85">
        <f t="shared" si="320"/>
        <v>0</v>
      </c>
      <c r="AJ1548" s="85">
        <f>IF(I1548&gt;Variables!$G$7,0,1)</f>
        <v>1</v>
      </c>
      <c r="AK1548" s="85">
        <f>IF(F1548&gt;Variables!$G$8,0,1)</f>
        <v>0</v>
      </c>
      <c r="AL1548" s="85">
        <f>IF(G1548&gt;Variables!$G$9,0,1)</f>
        <v>1</v>
      </c>
      <c r="AM1548" s="85">
        <f>IF(AND(K1548&gt;Variables!$G$10,K1548&lt;Variables!$G$11),0,1)</f>
        <v>1</v>
      </c>
      <c r="AN1548" s="103">
        <f>IF(H1548&lt;Variables!$G$13,1,0)</f>
        <v>0</v>
      </c>
      <c r="AO1548" s="101">
        <f>IF(R1548&lt;Variables!$G$12,0,1)</f>
        <v>0</v>
      </c>
      <c r="AP1548" s="86">
        <f t="shared" si="318"/>
        <v>1</v>
      </c>
      <c r="AR1548">
        <v>0</v>
      </c>
      <c r="AS1548">
        <v>0</v>
      </c>
      <c r="AT1548">
        <v>1</v>
      </c>
      <c r="AU1548">
        <v>0</v>
      </c>
      <c r="BA1548">
        <v>-1.57</v>
      </c>
    </row>
    <row r="1549" spans="3:53" ht="12.75" x14ac:dyDescent="0.2">
      <c r="C1549" t="s">
        <v>637</v>
      </c>
      <c r="D1549" t="s">
        <v>603</v>
      </c>
      <c r="E1549">
        <v>11.35</v>
      </c>
      <c r="F1549">
        <v>14.24</v>
      </c>
      <c r="G1549">
        <v>8.83</v>
      </c>
      <c r="H1549">
        <v>5810</v>
      </c>
      <c r="I1549">
        <v>-25.643999999999998</v>
      </c>
      <c r="J1549" t="s">
        <v>78</v>
      </c>
      <c r="K1549">
        <v>44.06</v>
      </c>
      <c r="L1549">
        <v>11.355</v>
      </c>
      <c r="M1549">
        <v>-1.188903566710698</v>
      </c>
      <c r="N1549">
        <v>11.370742</v>
      </c>
      <c r="O1549">
        <v>-1.325700644689672</v>
      </c>
      <c r="P1549">
        <v>61431000</v>
      </c>
      <c r="Q1549">
        <v>12699000</v>
      </c>
      <c r="R1549">
        <v>4.84</v>
      </c>
      <c r="S1549">
        <v>24.454000000000001</v>
      </c>
      <c r="T1549">
        <v>7.3639999999999999</v>
      </c>
      <c r="U1549">
        <v>15.386521739130441</v>
      </c>
      <c r="V1549">
        <f t="shared" si="319"/>
        <v>2.315977784940555</v>
      </c>
      <c r="AC1549">
        <v>11.48</v>
      </c>
      <c r="AD1549">
        <v>9.9350000000000005</v>
      </c>
      <c r="AH1549" s="85">
        <f>IF(AND(M1549&lt;Variables!$G$6,M1549&gt;Variables!$G$5),0,1)</f>
        <v>1</v>
      </c>
      <c r="AI1549" s="85">
        <f t="shared" si="320"/>
        <v>1</v>
      </c>
      <c r="AJ1549" s="85">
        <f>IF(I1549&gt;Variables!$G$7,0,1)</f>
        <v>1</v>
      </c>
      <c r="AK1549" s="85">
        <f>IF(F1549&gt;Variables!$G$8,0,1)</f>
        <v>0</v>
      </c>
      <c r="AL1549" s="85">
        <f>IF(G1549&gt;Variables!$G$9,0,1)</f>
        <v>1</v>
      </c>
      <c r="AM1549" s="85">
        <f>IF(AND(K1549&gt;Variables!$G$10,K1549&lt;Variables!$G$11),0,1)</f>
        <v>1</v>
      </c>
      <c r="AN1549" s="103">
        <f>IF(H1549&lt;Variables!$G$13,1,0)</f>
        <v>0</v>
      </c>
      <c r="AO1549" s="101">
        <f>IF(R1549&lt;Variables!$G$12,0,1)</f>
        <v>1</v>
      </c>
      <c r="AP1549" s="86">
        <f t="shared" si="318"/>
        <v>1</v>
      </c>
      <c r="AR1549">
        <v>0</v>
      </c>
      <c r="AS1549">
        <v>0</v>
      </c>
      <c r="AT1549">
        <v>1</v>
      </c>
      <c r="AU1549">
        <v>0</v>
      </c>
      <c r="BA1549">
        <v>-1.61</v>
      </c>
    </row>
    <row r="1550" spans="3:53" ht="12.75" x14ac:dyDescent="0.2">
      <c r="C1550" t="s">
        <v>637</v>
      </c>
      <c r="D1550" t="s">
        <v>331</v>
      </c>
      <c r="E1550">
        <v>31.29</v>
      </c>
      <c r="F1550">
        <v>17.47</v>
      </c>
      <c r="G1550">
        <v>-1.6</v>
      </c>
      <c r="H1550">
        <v>12410</v>
      </c>
      <c r="I1550">
        <v>80.242000000000004</v>
      </c>
      <c r="J1550" t="s">
        <v>78</v>
      </c>
      <c r="K1550">
        <v>54.61</v>
      </c>
      <c r="L1550">
        <v>30.775684999999999</v>
      </c>
      <c r="M1550">
        <v>1.703666384679988</v>
      </c>
      <c r="N1550">
        <v>31.015982000000001</v>
      </c>
      <c r="O1550">
        <v>0.91571500138220108</v>
      </c>
      <c r="P1550">
        <v>293945000</v>
      </c>
      <c r="Q1550">
        <v>97799000</v>
      </c>
      <c r="R1550">
        <v>3.01</v>
      </c>
      <c r="S1550">
        <v>24.454000000000001</v>
      </c>
      <c r="T1550">
        <v>7.3639999999999999</v>
      </c>
      <c r="U1550">
        <v>15.386521739130441</v>
      </c>
      <c r="V1550">
        <f t="shared" si="319"/>
        <v>2.347782204925934</v>
      </c>
      <c r="AC1550">
        <v>31.6099</v>
      </c>
      <c r="AD1550">
        <v>24.17</v>
      </c>
      <c r="AH1550" s="85">
        <f>IF(AND(M1550&lt;Variables!$G$6,M1550&gt;Variables!$G$5),0,1)</f>
        <v>1</v>
      </c>
      <c r="AI1550" s="85">
        <f t="shared" si="320"/>
        <v>1</v>
      </c>
      <c r="AJ1550" s="85">
        <f>IF(I1550&gt;Variables!$G$7,0,1)</f>
        <v>0</v>
      </c>
      <c r="AK1550" s="85">
        <f>IF(F1550&gt;Variables!$G$8,0,1)</f>
        <v>0</v>
      </c>
      <c r="AL1550" s="85">
        <f>IF(G1550&gt;Variables!$G$9,0,1)</f>
        <v>1</v>
      </c>
      <c r="AM1550" s="85">
        <f>IF(AND(K1550&gt;Variables!$G$10,K1550&lt;Variables!$G$11),0,1)</f>
        <v>0</v>
      </c>
      <c r="AN1550" s="103">
        <f>IF(H1550&lt;Variables!$G$13,1,0)</f>
        <v>0</v>
      </c>
      <c r="AO1550" s="101">
        <f>IF(R1550&lt;Variables!$G$12,0,1)</f>
        <v>1</v>
      </c>
      <c r="AP1550" s="86">
        <f t="shared" si="318"/>
        <v>1</v>
      </c>
      <c r="AR1550">
        <v>0</v>
      </c>
      <c r="AS1550">
        <v>0</v>
      </c>
      <c r="AT1550">
        <v>1</v>
      </c>
      <c r="AU1550">
        <v>0</v>
      </c>
      <c r="BA1550">
        <v>-2.25</v>
      </c>
    </row>
    <row r="1551" spans="3:53" ht="12.75" x14ac:dyDescent="0.2">
      <c r="C1551" t="s">
        <v>637</v>
      </c>
      <c r="D1551" t="s">
        <v>607</v>
      </c>
      <c r="E1551">
        <v>12.43</v>
      </c>
      <c r="F1551">
        <v>7.38</v>
      </c>
      <c r="G1551">
        <v>1.43</v>
      </c>
      <c r="H1551">
        <v>1920</v>
      </c>
      <c r="I1551">
        <v>-24.209</v>
      </c>
      <c r="J1551" t="s">
        <v>78</v>
      </c>
      <c r="K1551">
        <v>39.119999999999997</v>
      </c>
      <c r="L1551">
        <v>12.444750000000001</v>
      </c>
      <c r="M1551">
        <v>-0.15870146045519901</v>
      </c>
      <c r="N1551">
        <v>12.498054</v>
      </c>
      <c r="O1551">
        <v>-0.58452299854040535</v>
      </c>
      <c r="P1551">
        <v>2421000</v>
      </c>
      <c r="Q1551">
        <v>1014000</v>
      </c>
      <c r="R1551">
        <v>2.39</v>
      </c>
      <c r="S1551">
        <v>24.454000000000001</v>
      </c>
      <c r="T1551">
        <v>7.3639999999999999</v>
      </c>
      <c r="U1551">
        <v>15.386521739130441</v>
      </c>
      <c r="V1551">
        <f t="shared" si="319"/>
        <v>2.2534228095542295</v>
      </c>
      <c r="AC1551">
        <v>12.73</v>
      </c>
      <c r="AD1551">
        <v>12.41</v>
      </c>
      <c r="AH1551" s="85">
        <f>IF(AND(M1551&lt;Variables!$G$6,M1551&gt;Variables!$G$5),0,1)</f>
        <v>1</v>
      </c>
      <c r="AI1551" s="85">
        <f t="shared" si="320"/>
        <v>1</v>
      </c>
      <c r="AJ1551" s="85">
        <f>IF(I1551&gt;Variables!$G$7,0,1)</f>
        <v>1</v>
      </c>
      <c r="AK1551" s="85">
        <f>IF(F1551&gt;Variables!$G$8,0,1)</f>
        <v>1</v>
      </c>
      <c r="AL1551" s="85">
        <f>IF(G1551&gt;Variables!$G$9,0,1)</f>
        <v>1</v>
      </c>
      <c r="AM1551" s="85">
        <f>IF(AND(K1551&gt;Variables!$G$10,K1551&lt;Variables!$G$11),0,1)</f>
        <v>1</v>
      </c>
      <c r="AN1551" s="103">
        <f>IF(H1551&lt;Variables!$G$13,1,0)</f>
        <v>1</v>
      </c>
      <c r="AO1551" s="101">
        <f>IF(R1551&lt;Variables!$G$12,0,1)</f>
        <v>1</v>
      </c>
      <c r="AP1551" s="86">
        <f t="shared" si="318"/>
        <v>1</v>
      </c>
      <c r="AR1551">
        <v>0</v>
      </c>
      <c r="AS1551">
        <v>1</v>
      </c>
      <c r="AT1551">
        <v>0</v>
      </c>
      <c r="AU1551">
        <v>0</v>
      </c>
      <c r="BA1551">
        <v>0.87</v>
      </c>
    </row>
    <row r="1552" spans="3:53" ht="12.75" x14ac:dyDescent="0.2">
      <c r="C1552" t="s">
        <v>637</v>
      </c>
      <c r="D1552" t="s">
        <v>601</v>
      </c>
      <c r="E1552">
        <v>14.62</v>
      </c>
      <c r="F1552">
        <v>18.440000000000001</v>
      </c>
      <c r="G1552">
        <v>-2.0099999999999998</v>
      </c>
      <c r="H1552">
        <v>1570</v>
      </c>
      <c r="I1552">
        <v>-43.476999999999997</v>
      </c>
      <c r="J1552" t="s">
        <v>78</v>
      </c>
      <c r="K1552">
        <v>45.92</v>
      </c>
      <c r="L1552">
        <v>14.607390000000001</v>
      </c>
      <c r="M1552">
        <v>-5.0590831079343368E-2</v>
      </c>
      <c r="N1552">
        <v>14.697266000000001</v>
      </c>
      <c r="O1552">
        <v>-0.66179655454288533</v>
      </c>
      <c r="P1552">
        <v>4010000</v>
      </c>
      <c r="Q1552">
        <v>1220000</v>
      </c>
      <c r="R1552">
        <v>3.29</v>
      </c>
      <c r="S1552">
        <v>24.454000000000001</v>
      </c>
      <c r="T1552">
        <v>7.3639999999999999</v>
      </c>
      <c r="U1552">
        <v>15.386521739130441</v>
      </c>
      <c r="V1552">
        <f t="shared" si="319"/>
        <v>2.3254504478218219</v>
      </c>
      <c r="AC1552">
        <v>14.93</v>
      </c>
      <c r="AD1552">
        <v>14.31</v>
      </c>
      <c r="AH1552" s="85">
        <f>IF(AND(M1552&lt;Variables!$G$6,M1552&gt;Variables!$G$5),0,1)</f>
        <v>1</v>
      </c>
      <c r="AI1552" s="85">
        <f t="shared" si="320"/>
        <v>1</v>
      </c>
      <c r="AJ1552" s="85">
        <f>IF(I1552&gt;Variables!$G$7,0,1)</f>
        <v>1</v>
      </c>
      <c r="AK1552" s="85">
        <f>IF(F1552&gt;Variables!$G$8,0,1)</f>
        <v>0</v>
      </c>
      <c r="AL1552" s="85">
        <f>IF(G1552&gt;Variables!$G$9,0,1)</f>
        <v>1</v>
      </c>
      <c r="AM1552" s="85">
        <f>IF(AND(K1552&gt;Variables!$G$10,K1552&lt;Variables!$G$11),0,1)</f>
        <v>1</v>
      </c>
      <c r="AN1552" s="103">
        <f>IF(H1552&lt;Variables!$G$13,1,0)</f>
        <v>1</v>
      </c>
      <c r="AO1552" s="101">
        <f>IF(R1552&lt;Variables!$G$12,0,1)</f>
        <v>1</v>
      </c>
      <c r="AP1552" s="86">
        <f t="shared" si="318"/>
        <v>1</v>
      </c>
      <c r="AR1552">
        <v>0</v>
      </c>
      <c r="AS1552">
        <v>0</v>
      </c>
      <c r="AT1552">
        <v>0</v>
      </c>
      <c r="AU1552">
        <v>1</v>
      </c>
      <c r="BA1552">
        <v>-0.68</v>
      </c>
    </row>
    <row r="1553" spans="3:53" ht="12.75" x14ac:dyDescent="0.2">
      <c r="C1553" t="s">
        <v>638</v>
      </c>
      <c r="D1553" t="s">
        <v>490</v>
      </c>
      <c r="E1553">
        <v>28.43</v>
      </c>
      <c r="F1553">
        <v>9.82</v>
      </c>
      <c r="G1553">
        <v>9.1</v>
      </c>
      <c r="H1553">
        <v>3040</v>
      </c>
      <c r="I1553">
        <v>-26.207000000000001</v>
      </c>
      <c r="J1553" t="s">
        <v>76</v>
      </c>
      <c r="K1553">
        <v>73.89</v>
      </c>
      <c r="L1553">
        <v>28.118571428571428</v>
      </c>
      <c r="M1553">
        <v>1.036427373875922</v>
      </c>
      <c r="N1553">
        <v>27.848400000000002</v>
      </c>
      <c r="O1553">
        <v>2.0166329124833098</v>
      </c>
      <c r="P1553">
        <v>40539</v>
      </c>
      <c r="Q1553">
        <v>60414</v>
      </c>
      <c r="R1553">
        <v>0.67</v>
      </c>
      <c r="S1553">
        <v>23.803999999999998</v>
      </c>
      <c r="T1553">
        <v>7.3719999999999999</v>
      </c>
      <c r="U1553">
        <v>15.02913043478261</v>
      </c>
      <c r="V1553">
        <f t="shared" si="319"/>
        <v>2.5160456863892708</v>
      </c>
      <c r="AC1553">
        <v>28.43</v>
      </c>
      <c r="AD1553">
        <v>27.65</v>
      </c>
      <c r="AH1553" s="85">
        <f>IF(AND(M1553&lt;Variables!$G$6,M1553&gt;Variables!$G$5),0,1)</f>
        <v>1</v>
      </c>
      <c r="AI1553" s="85">
        <f t="shared" si="320"/>
        <v>0</v>
      </c>
      <c r="AJ1553" s="85">
        <f>IF(I1553&gt;Variables!$G$7,0,1)</f>
        <v>1</v>
      </c>
      <c r="AK1553" s="85">
        <f>IF(F1553&gt;Variables!$G$8,0,1)</f>
        <v>0</v>
      </c>
      <c r="AL1553" s="85">
        <f>IF(G1553&gt;Variables!$G$9,0,1)</f>
        <v>1</v>
      </c>
      <c r="AM1553" s="85">
        <f>IF(AND(K1553&gt;Variables!$G$10,K1553&lt;Variables!$G$11),0,1)</f>
        <v>0</v>
      </c>
      <c r="AN1553" s="103">
        <f>IF(H1553&lt;Variables!$G$13,1,0)</f>
        <v>0</v>
      </c>
      <c r="AO1553" s="101">
        <f>IF(R1553&lt;Variables!$G$12,0,1)</f>
        <v>0</v>
      </c>
      <c r="AP1553" s="86">
        <f t="shared" si="318"/>
        <v>0</v>
      </c>
      <c r="AR1553">
        <v>0</v>
      </c>
      <c r="AS1553">
        <v>0</v>
      </c>
      <c r="AT1553">
        <v>1</v>
      </c>
      <c r="AU1553">
        <v>0</v>
      </c>
      <c r="BA1553">
        <v>-2.25</v>
      </c>
    </row>
    <row r="1554" spans="3:53" ht="12.75" x14ac:dyDescent="0.2">
      <c r="C1554" t="s">
        <v>638</v>
      </c>
      <c r="D1554" t="s">
        <v>216</v>
      </c>
      <c r="E1554">
        <v>0.68</v>
      </c>
      <c r="F1554">
        <v>17.82</v>
      </c>
      <c r="G1554">
        <v>1.51</v>
      </c>
      <c r="H1554">
        <v>368.21</v>
      </c>
      <c r="I1554">
        <v>-65.953999999999994</v>
      </c>
      <c r="J1554" t="s">
        <v>76</v>
      </c>
      <c r="K1554">
        <v>43.87</v>
      </c>
      <c r="L1554">
        <v>0.68309989999999998</v>
      </c>
      <c r="M1554">
        <v>-0.87833419387119627</v>
      </c>
      <c r="N1554">
        <v>0.68951694000000008</v>
      </c>
      <c r="O1554">
        <v>-1.800817250407226</v>
      </c>
      <c r="P1554">
        <v>157420000</v>
      </c>
      <c r="Q1554">
        <v>93280000</v>
      </c>
      <c r="R1554">
        <v>1.69</v>
      </c>
      <c r="S1554">
        <v>23.803999999999998</v>
      </c>
      <c r="T1554">
        <v>7.3719999999999999</v>
      </c>
      <c r="U1554">
        <v>15.02913043478261</v>
      </c>
      <c r="V1554">
        <f t="shared" si="319"/>
        <v>2.3107803523395041</v>
      </c>
      <c r="AC1554">
        <v>0.71789999999999998</v>
      </c>
      <c r="AD1554">
        <v>0.60509999999999997</v>
      </c>
      <c r="AH1554" s="85">
        <f>IF(AND(M1554&lt;Variables!$G$6,M1554&gt;Variables!$G$5),0,1)</f>
        <v>1</v>
      </c>
      <c r="AI1554" s="85">
        <f t="shared" si="320"/>
        <v>1</v>
      </c>
      <c r="AJ1554" s="85">
        <f>IF(I1554&gt;Variables!$G$7,0,1)</f>
        <v>1</v>
      </c>
      <c r="AK1554" s="85">
        <f>IF(F1554&gt;Variables!$G$8,0,1)</f>
        <v>0</v>
      </c>
      <c r="AL1554" s="85">
        <f>IF(G1554&gt;Variables!$G$9,0,1)</f>
        <v>1</v>
      </c>
      <c r="AM1554" s="85">
        <f>IF(AND(K1554&gt;Variables!$G$10,K1554&lt;Variables!$G$11),0,1)</f>
        <v>1</v>
      </c>
      <c r="AN1554" s="103">
        <f>IF(H1554&lt;Variables!$G$13,1,0)</f>
        <v>1</v>
      </c>
      <c r="AO1554" s="101">
        <f>IF(R1554&lt;Variables!$G$12,0,1)</f>
        <v>0</v>
      </c>
      <c r="AP1554" s="86">
        <f t="shared" si="318"/>
        <v>0</v>
      </c>
      <c r="AR1554">
        <v>1</v>
      </c>
      <c r="AS1554">
        <v>0</v>
      </c>
      <c r="AT1554">
        <v>0</v>
      </c>
      <c r="AU1554">
        <v>0</v>
      </c>
      <c r="BA1554">
        <v>2</v>
      </c>
    </row>
    <row r="1555" spans="3:53" ht="12.75" x14ac:dyDescent="0.2">
      <c r="C1555" t="s">
        <v>638</v>
      </c>
      <c r="D1555" t="s">
        <v>395</v>
      </c>
      <c r="E1555">
        <v>24</v>
      </c>
      <c r="F1555">
        <v>20.48</v>
      </c>
      <c r="G1555">
        <v>20.260000000000002</v>
      </c>
      <c r="H1555">
        <v>2790</v>
      </c>
      <c r="I1555">
        <v>198.76599999999999</v>
      </c>
      <c r="J1555" t="s">
        <v>76</v>
      </c>
      <c r="K1555">
        <v>69.42</v>
      </c>
      <c r="L1555">
        <v>23.86449</v>
      </c>
      <c r="M1555">
        <v>0.48402459051085528</v>
      </c>
      <c r="N1555">
        <v>23.269929999999999</v>
      </c>
      <c r="O1555">
        <v>3.0514488010922332</v>
      </c>
      <c r="P1555">
        <v>7156000</v>
      </c>
      <c r="Q1555">
        <v>3411000</v>
      </c>
      <c r="R1555">
        <v>2.1</v>
      </c>
      <c r="S1555">
        <v>23.803999999999998</v>
      </c>
      <c r="T1555">
        <v>7.3719999999999999</v>
      </c>
      <c r="U1555">
        <v>15.02913043478261</v>
      </c>
      <c r="V1555">
        <f t="shared" si="319"/>
        <v>2.5284600608489001</v>
      </c>
      <c r="AC1555">
        <v>25.02</v>
      </c>
      <c r="AD1555">
        <v>23.9</v>
      </c>
      <c r="AH1555" s="85">
        <f>IF(AND(M1555&lt;Variables!$G$6,M1555&gt;Variables!$G$5),0,1)</f>
        <v>1</v>
      </c>
      <c r="AI1555" s="85">
        <f t="shared" si="320"/>
        <v>0</v>
      </c>
      <c r="AJ1555" s="85">
        <f>IF(I1555&gt;Variables!$G$7,0,1)</f>
        <v>0</v>
      </c>
      <c r="AK1555" s="85">
        <f>IF(F1555&gt;Variables!$G$8,0,1)</f>
        <v>0</v>
      </c>
      <c r="AL1555" s="85">
        <f>IF(G1555&gt;Variables!$G$9,0,1)</f>
        <v>0</v>
      </c>
      <c r="AM1555" s="85">
        <f>IF(AND(K1555&gt;Variables!$G$10,K1555&lt;Variables!$G$11),0,1)</f>
        <v>0</v>
      </c>
      <c r="AN1555" s="103">
        <f>IF(H1555&lt;Variables!$G$13,1,0)</f>
        <v>0</v>
      </c>
      <c r="AO1555" s="101">
        <f>IF(R1555&lt;Variables!$G$12,0,1)</f>
        <v>1</v>
      </c>
      <c r="AP1555" s="86">
        <f t="shared" si="318"/>
        <v>0</v>
      </c>
      <c r="AR1555">
        <v>1</v>
      </c>
      <c r="AS1555">
        <v>0</v>
      </c>
      <c r="AT1555">
        <v>0</v>
      </c>
      <c r="AU1555">
        <v>0</v>
      </c>
      <c r="BA1555">
        <v>2</v>
      </c>
    </row>
    <row r="1556" spans="3:53" ht="12.75" x14ac:dyDescent="0.2">
      <c r="C1556" t="s">
        <v>638</v>
      </c>
      <c r="D1556" t="s">
        <v>613</v>
      </c>
      <c r="E1556">
        <v>24.59</v>
      </c>
      <c r="F1556">
        <v>21.22</v>
      </c>
      <c r="G1556">
        <v>0.2</v>
      </c>
      <c r="H1556">
        <v>42.23</v>
      </c>
      <c r="I1556">
        <v>38.302999999999997</v>
      </c>
      <c r="J1556" t="s">
        <v>76</v>
      </c>
      <c r="K1556">
        <v>63.98</v>
      </c>
      <c r="L1556">
        <v>24.901979999999998</v>
      </c>
      <c r="M1556">
        <v>0.39322174381313629</v>
      </c>
      <c r="N1556">
        <v>24.797155</v>
      </c>
      <c r="O1556">
        <v>0.81761395611714394</v>
      </c>
      <c r="P1556">
        <v>59000</v>
      </c>
      <c r="Q1556">
        <v>1830</v>
      </c>
      <c r="R1556">
        <v>32.24</v>
      </c>
      <c r="S1556">
        <v>23.803999999999998</v>
      </c>
      <c r="T1556">
        <v>7.3719999999999999</v>
      </c>
      <c r="U1556">
        <v>15.02913043478261</v>
      </c>
      <c r="V1556">
        <f t="shared" si="319"/>
        <v>2.4857330056029276</v>
      </c>
      <c r="AC1556">
        <v>25.71</v>
      </c>
      <c r="AD1556">
        <v>24.5913</v>
      </c>
      <c r="AH1556" s="85">
        <f>IF(AND(M1556&lt;Variables!$G$6,M1556&gt;Variables!$G$5),0,1)</f>
        <v>1</v>
      </c>
      <c r="AI1556" s="85">
        <f t="shared" si="320"/>
        <v>0</v>
      </c>
      <c r="AJ1556" s="85">
        <f>IF(I1556&gt;Variables!$G$7,0,1)</f>
        <v>0</v>
      </c>
      <c r="AK1556" s="85">
        <f>IF(F1556&gt;Variables!$G$8,0,1)</f>
        <v>0</v>
      </c>
      <c r="AL1556" s="85">
        <f>IF(G1556&gt;Variables!$G$9,0,1)</f>
        <v>1</v>
      </c>
      <c r="AM1556" s="85">
        <f>IF(AND(K1556&gt;Variables!$G$10,K1556&lt;Variables!$G$11),0,1)</f>
        <v>0</v>
      </c>
      <c r="AN1556" s="103">
        <f>IF(H1556&lt;Variables!$G$13,1,0)</f>
        <v>1</v>
      </c>
      <c r="AO1556" s="101">
        <f>IF(R1556&lt;Variables!$G$12,0,1)</f>
        <v>1</v>
      </c>
      <c r="AP1556" s="86">
        <f t="shared" si="318"/>
        <v>0</v>
      </c>
      <c r="AR1556">
        <v>1</v>
      </c>
      <c r="AS1556">
        <v>0</v>
      </c>
      <c r="AT1556">
        <v>0</v>
      </c>
      <c r="AU1556">
        <v>0</v>
      </c>
      <c r="BA1556">
        <v>2</v>
      </c>
    </row>
    <row r="1557" spans="3:53" ht="12.75" x14ac:dyDescent="0.2">
      <c r="C1557" t="s">
        <v>638</v>
      </c>
      <c r="D1557" t="s">
        <v>632</v>
      </c>
      <c r="E1557">
        <v>79.92</v>
      </c>
      <c r="F1557">
        <v>6.62</v>
      </c>
      <c r="G1557">
        <v>7.1</v>
      </c>
      <c r="H1557">
        <v>5680</v>
      </c>
      <c r="I1557">
        <v>115.01900000000001</v>
      </c>
      <c r="J1557" t="s">
        <v>78</v>
      </c>
      <c r="K1557">
        <v>49.75</v>
      </c>
      <c r="L1557">
        <v>80.419184999999999</v>
      </c>
      <c r="M1557">
        <v>-0.3720318727427967</v>
      </c>
      <c r="N1557">
        <v>79.786054000000007</v>
      </c>
      <c r="O1557">
        <v>0.41855184365929088</v>
      </c>
      <c r="P1557">
        <v>318769</v>
      </c>
      <c r="Q1557">
        <v>533296</v>
      </c>
      <c r="R1557">
        <v>0.6</v>
      </c>
      <c r="S1557">
        <v>23.803999999999998</v>
      </c>
      <c r="T1557">
        <v>7.3719999999999999</v>
      </c>
      <c r="U1557">
        <v>15.02913043478261</v>
      </c>
      <c r="V1557">
        <f t="shared" si="319"/>
        <v>2.3738142216791922</v>
      </c>
      <c r="AC1557">
        <v>84.015000000000001</v>
      </c>
      <c r="AD1557">
        <v>79.87</v>
      </c>
      <c r="AH1557" s="85">
        <f>IF(AND(M1557&lt;Variables!$G$6,M1557&gt;Variables!$G$5),0,1)</f>
        <v>1</v>
      </c>
      <c r="AI1557" s="85">
        <f t="shared" si="320"/>
        <v>0</v>
      </c>
      <c r="AJ1557" s="85">
        <f>IF(I1557&gt;Variables!$G$7,0,1)</f>
        <v>0</v>
      </c>
      <c r="AK1557" s="85">
        <f>IF(F1557&gt;Variables!$G$8,0,1)</f>
        <v>1</v>
      </c>
      <c r="AL1557" s="85">
        <f>IF(G1557&gt;Variables!$G$9,0,1)</f>
        <v>1</v>
      </c>
      <c r="AM1557" s="85">
        <f>IF(AND(K1557&gt;Variables!$G$10,K1557&lt;Variables!$G$11),0,1)</f>
        <v>1</v>
      </c>
      <c r="AN1557" s="103">
        <f>IF(H1557&lt;Variables!$G$13,1,0)</f>
        <v>0</v>
      </c>
      <c r="AO1557" s="101">
        <f>IF(R1557&lt;Variables!$G$12,0,1)</f>
        <v>0</v>
      </c>
      <c r="AP1557" s="86">
        <f t="shared" si="318"/>
        <v>1</v>
      </c>
      <c r="AR1557">
        <v>1</v>
      </c>
      <c r="AS1557">
        <v>0</v>
      </c>
      <c r="AT1557">
        <v>0</v>
      </c>
      <c r="AU1557">
        <v>0</v>
      </c>
      <c r="BA1557">
        <v>1.25</v>
      </c>
    </row>
    <row r="1558" spans="3:53" ht="12.75" x14ac:dyDescent="0.2">
      <c r="C1558" t="s">
        <v>638</v>
      </c>
      <c r="D1558" t="s">
        <v>509</v>
      </c>
      <c r="E1558">
        <v>5.88</v>
      </c>
      <c r="F1558">
        <v>47.62</v>
      </c>
      <c r="G1558">
        <v>-3.57</v>
      </c>
      <c r="H1558">
        <v>208.76</v>
      </c>
      <c r="I1558">
        <v>45.685000000000002</v>
      </c>
      <c r="J1558" t="s">
        <v>76</v>
      </c>
      <c r="K1558">
        <v>41.66</v>
      </c>
      <c r="L1558">
        <v>5.9477899999999986</v>
      </c>
      <c r="M1558">
        <v>-1.4238902180473629</v>
      </c>
      <c r="N1558">
        <v>6.0875020000000006</v>
      </c>
      <c r="O1558">
        <v>-3.6862739429079512</v>
      </c>
      <c r="P1558">
        <v>93030000</v>
      </c>
      <c r="Q1558">
        <v>12510000</v>
      </c>
      <c r="R1558">
        <v>7.44</v>
      </c>
      <c r="S1558">
        <v>23.803999999999998</v>
      </c>
      <c r="T1558">
        <v>7.3719999999999999</v>
      </c>
      <c r="U1558">
        <v>15.02913043478261</v>
      </c>
      <c r="V1558">
        <f t="shared" si="319"/>
        <v>2.2833230397885602</v>
      </c>
      <c r="AC1558">
        <v>8.3800000000000008</v>
      </c>
      <c r="AD1558">
        <v>5.63</v>
      </c>
      <c r="AH1558" s="85">
        <f>IF(AND(M1558&lt;Variables!$G$6,M1558&gt;Variables!$G$5),0,1)</f>
        <v>1</v>
      </c>
      <c r="AI1558" s="85">
        <f t="shared" si="320"/>
        <v>1</v>
      </c>
      <c r="AJ1558" s="85">
        <f>IF(I1558&gt;Variables!$G$7,0,1)</f>
        <v>0</v>
      </c>
      <c r="AK1558" s="85">
        <f>IF(F1558&gt;Variables!$G$8,0,1)</f>
        <v>0</v>
      </c>
      <c r="AL1558" s="85">
        <f>IF(G1558&gt;Variables!$G$9,0,1)</f>
        <v>1</v>
      </c>
      <c r="AM1558" s="85">
        <f>IF(AND(K1558&gt;Variables!$G$10,K1558&lt;Variables!$G$11),0,1)</f>
        <v>1</v>
      </c>
      <c r="AN1558" s="103">
        <f>IF(H1558&lt;Variables!$G$13,1,0)</f>
        <v>1</v>
      </c>
      <c r="AO1558" s="101">
        <f>IF(R1558&lt;Variables!$G$12,0,1)</f>
        <v>1</v>
      </c>
      <c r="AP1558" s="86">
        <f t="shared" si="318"/>
        <v>0</v>
      </c>
      <c r="AR1558">
        <v>1</v>
      </c>
      <c r="AS1558">
        <v>0</v>
      </c>
      <c r="AT1558">
        <v>0</v>
      </c>
      <c r="AU1558">
        <v>0</v>
      </c>
      <c r="BA1558">
        <v>2</v>
      </c>
    </row>
    <row r="1559" spans="3:53" ht="12.75" x14ac:dyDescent="0.2">
      <c r="C1559" t="s">
        <v>638</v>
      </c>
      <c r="D1559" t="s">
        <v>625</v>
      </c>
      <c r="E1559">
        <v>61.58</v>
      </c>
      <c r="F1559">
        <v>6.32</v>
      </c>
      <c r="G1559">
        <v>1.68</v>
      </c>
      <c r="H1559">
        <v>3100</v>
      </c>
      <c r="I1559">
        <v>-82.998000000000005</v>
      </c>
      <c r="J1559" t="s">
        <v>78</v>
      </c>
      <c r="K1559">
        <v>65.040000000000006</v>
      </c>
      <c r="L1559">
        <v>61.288569999999993</v>
      </c>
      <c r="M1559">
        <v>0.6876159779874258</v>
      </c>
      <c r="N1559">
        <v>61.541685999999991</v>
      </c>
      <c r="O1559">
        <v>0.2734959194975734</v>
      </c>
      <c r="P1559">
        <v>530316</v>
      </c>
      <c r="Q1559">
        <v>807482</v>
      </c>
      <c r="R1559">
        <v>0.66</v>
      </c>
      <c r="S1559">
        <v>23.803999999999998</v>
      </c>
      <c r="T1559">
        <v>7.3719999999999999</v>
      </c>
      <c r="U1559">
        <v>15.02913043478261</v>
      </c>
      <c r="V1559">
        <f t="shared" si="319"/>
        <v>2.475069427008135</v>
      </c>
      <c r="AC1559">
        <v>61.71</v>
      </c>
      <c r="AD1559">
        <v>59.634999999999998</v>
      </c>
      <c r="AH1559" s="85">
        <f>IF(AND(M1559&lt;Variables!$G$6,M1559&gt;Variables!$G$5),0,1)</f>
        <v>1</v>
      </c>
      <c r="AI1559" s="85">
        <f t="shared" si="320"/>
        <v>1</v>
      </c>
      <c r="AJ1559" s="85">
        <f>IF(I1559&gt;Variables!$G$7,0,1)</f>
        <v>1</v>
      </c>
      <c r="AK1559" s="85">
        <f>IF(F1559&gt;Variables!$G$8,0,1)</f>
        <v>1</v>
      </c>
      <c r="AL1559" s="85">
        <f>IF(G1559&gt;Variables!$G$9,0,1)</f>
        <v>1</v>
      </c>
      <c r="AM1559" s="85">
        <f>IF(AND(K1559&gt;Variables!$G$10,K1559&lt;Variables!$G$11),0,1)</f>
        <v>0</v>
      </c>
      <c r="AN1559" s="103">
        <f>IF(H1559&lt;Variables!$G$13,1,0)</f>
        <v>0</v>
      </c>
      <c r="AO1559" s="101">
        <f>IF(R1559&lt;Variables!$G$12,0,1)</f>
        <v>0</v>
      </c>
      <c r="AP1559" s="86">
        <f t="shared" si="318"/>
        <v>1</v>
      </c>
      <c r="AR1559">
        <v>0</v>
      </c>
      <c r="AS1559">
        <v>0</v>
      </c>
      <c r="AT1559">
        <v>1</v>
      </c>
      <c r="AU1559">
        <v>0</v>
      </c>
      <c r="BA1559">
        <v>-2.2400000000000002</v>
      </c>
    </row>
    <row r="1560" spans="3:53" ht="12.75" x14ac:dyDescent="0.2">
      <c r="C1560" t="s">
        <v>638</v>
      </c>
      <c r="D1560" t="s">
        <v>614</v>
      </c>
      <c r="E1560">
        <v>9.51</v>
      </c>
      <c r="F1560">
        <v>6.45</v>
      </c>
      <c r="G1560">
        <v>5.35</v>
      </c>
      <c r="H1560">
        <v>2280</v>
      </c>
      <c r="I1560">
        <v>-61.439</v>
      </c>
      <c r="J1560" t="s">
        <v>76</v>
      </c>
      <c r="K1560">
        <v>50.95</v>
      </c>
      <c r="L1560">
        <v>9.5086849999999963</v>
      </c>
      <c r="M1560">
        <v>0.38191400808843351</v>
      </c>
      <c r="N1560">
        <v>9.6371940000000009</v>
      </c>
      <c r="O1560">
        <v>-0.95664775452274786</v>
      </c>
      <c r="P1560">
        <v>3466000</v>
      </c>
      <c r="Q1560">
        <v>3525000</v>
      </c>
      <c r="R1560">
        <v>0.98</v>
      </c>
      <c r="S1560">
        <v>23.803999999999998</v>
      </c>
      <c r="T1560">
        <v>7.3719999999999999</v>
      </c>
      <c r="U1560">
        <v>15.02913043478261</v>
      </c>
      <c r="V1560">
        <f t="shared" si="319"/>
        <v>2.3658644165171094</v>
      </c>
      <c r="AC1560">
        <v>9.69</v>
      </c>
      <c r="AD1560">
        <v>9.0500000000000007</v>
      </c>
      <c r="AH1560" s="85">
        <f>IF(AND(M1560&lt;Variables!$G$6,M1560&gt;Variables!$G$5),0,1)</f>
        <v>1</v>
      </c>
      <c r="AI1560" s="85">
        <f t="shared" si="320"/>
        <v>1</v>
      </c>
      <c r="AJ1560" s="85">
        <f>IF(I1560&gt;Variables!$G$7,0,1)</f>
        <v>1</v>
      </c>
      <c r="AK1560" s="85">
        <f>IF(F1560&gt;Variables!$G$8,0,1)</f>
        <v>1</v>
      </c>
      <c r="AL1560" s="85">
        <f>IF(G1560&gt;Variables!$G$9,0,1)</f>
        <v>1</v>
      </c>
      <c r="AM1560" s="85">
        <f>IF(AND(K1560&gt;Variables!$G$10,K1560&lt;Variables!$G$11),0,1)</f>
        <v>0</v>
      </c>
      <c r="AN1560" s="103">
        <f>IF(H1560&lt;Variables!$G$13,1,0)</f>
        <v>1</v>
      </c>
      <c r="AO1560" s="101">
        <f>IF(R1560&lt;Variables!$G$12,0,1)</f>
        <v>0</v>
      </c>
      <c r="AP1560" s="86">
        <f t="shared" si="318"/>
        <v>0</v>
      </c>
      <c r="AR1560">
        <v>0</v>
      </c>
      <c r="AS1560">
        <v>0</v>
      </c>
      <c r="AT1560">
        <v>1</v>
      </c>
      <c r="AU1560">
        <v>0</v>
      </c>
      <c r="BA1560">
        <v>-0.99</v>
      </c>
    </row>
    <row r="1561" spans="3:53" ht="12.75" x14ac:dyDescent="0.2">
      <c r="C1561" t="s">
        <v>638</v>
      </c>
      <c r="D1561" t="s">
        <v>631</v>
      </c>
      <c r="E1561">
        <v>1.1499999999999999</v>
      </c>
      <c r="F1561">
        <v>25</v>
      </c>
      <c r="G1561">
        <v>25</v>
      </c>
      <c r="H1561">
        <v>-99999</v>
      </c>
      <c r="I1561">
        <v>-54.08</v>
      </c>
      <c r="J1561" t="s">
        <v>76</v>
      </c>
      <c r="K1561">
        <v>69.790000000000006</v>
      </c>
      <c r="L1561">
        <v>1.1439999999999999</v>
      </c>
      <c r="M1561">
        <v>0.52447552447550549</v>
      </c>
      <c r="N1561">
        <v>1.0660526315789469</v>
      </c>
      <c r="O1561">
        <v>7.8745988644779219</v>
      </c>
      <c r="P1561">
        <v>29987</v>
      </c>
      <c r="Q1561">
        <v>21373</v>
      </c>
      <c r="R1561">
        <v>1.4</v>
      </c>
      <c r="S1561">
        <v>23.803999999999998</v>
      </c>
      <c r="T1561">
        <v>7.3719999999999999</v>
      </c>
      <c r="U1561">
        <v>15.02913043478261</v>
      </c>
      <c r="V1561">
        <f t="shared" si="319"/>
        <v>2.528412413986016</v>
      </c>
      <c r="AC1561">
        <v>2</v>
      </c>
      <c r="AD1561">
        <v>1.1100000000000001</v>
      </c>
      <c r="AH1561" s="85">
        <f>IF(AND(M1561&lt;Variables!$G$6,M1561&gt;Variables!$G$5),0,1)</f>
        <v>1</v>
      </c>
      <c r="AI1561" s="85">
        <f t="shared" si="320"/>
        <v>0</v>
      </c>
      <c r="AJ1561" s="85">
        <f>IF(I1561&gt;Variables!$G$7,0,1)</f>
        <v>1</v>
      </c>
      <c r="AK1561" s="85">
        <f>IF(F1561&gt;Variables!$G$8,0,1)</f>
        <v>0</v>
      </c>
      <c r="AL1561" s="85">
        <f>IF(G1561&gt;Variables!$G$9,0,1)</f>
        <v>0</v>
      </c>
      <c r="AM1561" s="85">
        <f>IF(AND(K1561&gt;Variables!$G$10,K1561&lt;Variables!$G$11),0,1)</f>
        <v>0</v>
      </c>
      <c r="AN1561" s="103">
        <f>IF(H1561&lt;Variables!$G$13,1,0)</f>
        <v>1</v>
      </c>
      <c r="AO1561" s="101">
        <f>IF(R1561&lt;Variables!$G$12,0,1)</f>
        <v>0</v>
      </c>
      <c r="AP1561" s="86">
        <f t="shared" si="318"/>
        <v>0</v>
      </c>
      <c r="AR1561">
        <v>0</v>
      </c>
      <c r="AS1561">
        <v>0</v>
      </c>
      <c r="AT1561">
        <v>1</v>
      </c>
      <c r="AU1561">
        <v>0</v>
      </c>
      <c r="BA1561">
        <v>-2.25</v>
      </c>
    </row>
    <row r="1562" spans="3:53" ht="12.75" x14ac:dyDescent="0.2">
      <c r="C1562" t="s">
        <v>638</v>
      </c>
      <c r="D1562" t="s">
        <v>486</v>
      </c>
      <c r="E1562">
        <v>139.22999999999999</v>
      </c>
      <c r="F1562">
        <v>6.33</v>
      </c>
      <c r="G1562">
        <v>3.36</v>
      </c>
      <c r="H1562">
        <v>12710</v>
      </c>
      <c r="I1562">
        <v>-22.045000000000002</v>
      </c>
      <c r="J1562" t="s">
        <v>76</v>
      </c>
      <c r="K1562">
        <v>34.39</v>
      </c>
      <c r="L1562">
        <v>139.91333</v>
      </c>
      <c r="M1562">
        <v>-0.41692239045414009</v>
      </c>
      <c r="N1562">
        <v>140.262034</v>
      </c>
      <c r="O1562">
        <v>-0.66449485539326991</v>
      </c>
      <c r="P1562">
        <v>461658</v>
      </c>
      <c r="Q1562">
        <v>631509</v>
      </c>
      <c r="R1562">
        <v>0.73</v>
      </c>
      <c r="S1562">
        <v>23.803999999999998</v>
      </c>
      <c r="T1562">
        <v>7.3719999999999999</v>
      </c>
      <c r="U1562">
        <v>15.02913043478261</v>
      </c>
      <c r="V1562">
        <f t="shared" si="319"/>
        <v>2.1973248203605187</v>
      </c>
      <c r="AC1562">
        <v>139.6</v>
      </c>
      <c r="AD1562">
        <v>136.9</v>
      </c>
      <c r="AH1562" s="85">
        <f>IF(AND(M1562&lt;Variables!$G$6,M1562&gt;Variables!$G$5),0,1)</f>
        <v>1</v>
      </c>
      <c r="AI1562" s="85">
        <f t="shared" si="320"/>
        <v>1</v>
      </c>
      <c r="AJ1562" s="85">
        <f>IF(I1562&gt;Variables!$G$7,0,1)</f>
        <v>1</v>
      </c>
      <c r="AK1562" s="85">
        <f>IF(F1562&gt;Variables!$G$8,0,1)</f>
        <v>1</v>
      </c>
      <c r="AL1562" s="85">
        <f>IF(G1562&gt;Variables!$G$9,0,1)</f>
        <v>1</v>
      </c>
      <c r="AM1562" s="85">
        <f>IF(AND(K1562&gt;Variables!$G$10,K1562&lt;Variables!$G$11),0,1)</f>
        <v>1</v>
      </c>
      <c r="AN1562" s="103">
        <f>IF(H1562&lt;Variables!$G$13,1,0)</f>
        <v>0</v>
      </c>
      <c r="AO1562" s="101">
        <f>IF(R1562&lt;Variables!$G$12,0,1)</f>
        <v>0</v>
      </c>
      <c r="AP1562" s="86">
        <f t="shared" si="318"/>
        <v>0</v>
      </c>
      <c r="AR1562">
        <v>0</v>
      </c>
      <c r="AS1562">
        <v>0</v>
      </c>
      <c r="AT1562">
        <v>0</v>
      </c>
      <c r="AU1562">
        <v>1</v>
      </c>
      <c r="BA1562">
        <v>-0.38</v>
      </c>
    </row>
    <row r="1563" spans="3:53" ht="12.75" x14ac:dyDescent="0.2">
      <c r="C1563" t="s">
        <v>638</v>
      </c>
      <c r="D1563" t="s">
        <v>639</v>
      </c>
      <c r="E1563">
        <v>29.68</v>
      </c>
      <c r="F1563">
        <v>6.77</v>
      </c>
      <c r="G1563">
        <v>5.89</v>
      </c>
      <c r="H1563">
        <v>2590</v>
      </c>
      <c r="I1563">
        <v>51.734000000000002</v>
      </c>
      <c r="J1563" t="s">
        <v>78</v>
      </c>
      <c r="K1563">
        <v>53.43</v>
      </c>
      <c r="L1563">
        <v>29.707993333333331</v>
      </c>
      <c r="M1563">
        <v>-9.4228287381245696E-2</v>
      </c>
      <c r="N1563">
        <v>29.49596486486486</v>
      </c>
      <c r="O1563">
        <v>0.62393325995026661</v>
      </c>
      <c r="P1563">
        <v>55249</v>
      </c>
      <c r="Q1563">
        <v>140520</v>
      </c>
      <c r="R1563">
        <v>0.39</v>
      </c>
      <c r="S1563">
        <v>23.803999999999998</v>
      </c>
      <c r="T1563">
        <v>7.3719999999999999</v>
      </c>
      <c r="U1563">
        <v>15.02913043478261</v>
      </c>
      <c r="V1563">
        <f t="shared" si="319"/>
        <v>2.4059181458101846</v>
      </c>
      <c r="AC1563">
        <v>31.94</v>
      </c>
      <c r="AD1563">
        <v>29.67</v>
      </c>
      <c r="AH1563" s="85">
        <f>IF(AND(M1563&lt;Variables!$G$6,M1563&gt;Variables!$G$5),0,1)</f>
        <v>1</v>
      </c>
      <c r="AI1563" s="85">
        <f t="shared" si="320"/>
        <v>0</v>
      </c>
      <c r="AJ1563" s="85">
        <f>IF(I1563&gt;Variables!$G$7,0,1)</f>
        <v>0</v>
      </c>
      <c r="AK1563" s="85">
        <f>IF(F1563&gt;Variables!$G$8,0,1)</f>
        <v>1</v>
      </c>
      <c r="AL1563" s="85">
        <f>IF(G1563&gt;Variables!$G$9,0,1)</f>
        <v>1</v>
      </c>
      <c r="AM1563" s="85">
        <f>IF(AND(K1563&gt;Variables!$G$10,K1563&lt;Variables!$G$11),0,1)</f>
        <v>0</v>
      </c>
      <c r="AN1563" s="103">
        <f>IF(H1563&lt;Variables!$G$13,1,0)</f>
        <v>0</v>
      </c>
      <c r="AO1563" s="101">
        <f>IF(R1563&lt;Variables!$G$12,0,1)</f>
        <v>0</v>
      </c>
      <c r="AP1563" s="86">
        <f t="shared" si="318"/>
        <v>1</v>
      </c>
      <c r="AR1563">
        <v>1</v>
      </c>
      <c r="AS1563">
        <v>0</v>
      </c>
      <c r="AT1563">
        <v>0</v>
      </c>
      <c r="AU1563">
        <v>0</v>
      </c>
      <c r="BA1563">
        <v>1.52</v>
      </c>
    </row>
    <row r="1564" spans="3:53" ht="12.75" x14ac:dyDescent="0.2">
      <c r="C1564" t="s">
        <v>638</v>
      </c>
      <c r="D1564" t="s">
        <v>609</v>
      </c>
      <c r="E1564">
        <v>95.62</v>
      </c>
      <c r="F1564">
        <v>7.66</v>
      </c>
      <c r="G1564">
        <v>7.01</v>
      </c>
      <c r="H1564">
        <v>6390</v>
      </c>
      <c r="I1564">
        <v>-79.495999999999995</v>
      </c>
      <c r="J1564" t="s">
        <v>78</v>
      </c>
      <c r="K1564">
        <v>50.61</v>
      </c>
      <c r="L1564">
        <v>95.402529999999985</v>
      </c>
      <c r="M1564">
        <v>0.11264900417213319</v>
      </c>
      <c r="N1564">
        <v>95.99600199999999</v>
      </c>
      <c r="O1564">
        <v>-0.5062731675012726</v>
      </c>
      <c r="P1564">
        <v>595929</v>
      </c>
      <c r="Q1564">
        <v>913295</v>
      </c>
      <c r="R1564">
        <v>0.65</v>
      </c>
      <c r="S1564">
        <v>23.803999999999998</v>
      </c>
      <c r="T1564">
        <v>7.3719999999999999</v>
      </c>
      <c r="U1564">
        <v>15.02913043478261</v>
      </c>
      <c r="V1564">
        <f t="shared" si="319"/>
        <v>2.3701922743938546</v>
      </c>
      <c r="AC1564">
        <v>96.98</v>
      </c>
      <c r="AD1564">
        <v>90.45</v>
      </c>
      <c r="AH1564" s="85">
        <f>IF(AND(M1564&lt;Variables!$G$6,M1564&gt;Variables!$G$5),0,1)</f>
        <v>1</v>
      </c>
      <c r="AI1564" s="85">
        <f t="shared" si="320"/>
        <v>1</v>
      </c>
      <c r="AJ1564" s="85">
        <f>IF(I1564&gt;Variables!$G$7,0,1)</f>
        <v>1</v>
      </c>
      <c r="AK1564" s="85">
        <f>IF(F1564&gt;Variables!$G$8,0,1)</f>
        <v>1</v>
      </c>
      <c r="AL1564" s="85">
        <f>IF(G1564&gt;Variables!$G$9,0,1)</f>
        <v>1</v>
      </c>
      <c r="AM1564" s="85">
        <f>IF(AND(K1564&gt;Variables!$G$10,K1564&lt;Variables!$G$11),0,1)</f>
        <v>0</v>
      </c>
      <c r="AN1564" s="103">
        <f>IF(H1564&lt;Variables!$G$13,1,0)</f>
        <v>0</v>
      </c>
      <c r="AO1564" s="101">
        <f>IF(R1564&lt;Variables!$G$12,0,1)</f>
        <v>0</v>
      </c>
      <c r="AP1564" s="86">
        <f t="shared" si="318"/>
        <v>1</v>
      </c>
      <c r="AR1564">
        <v>0</v>
      </c>
      <c r="AS1564">
        <v>0</v>
      </c>
      <c r="AT1564">
        <v>0</v>
      </c>
      <c r="AU1564">
        <v>1</v>
      </c>
      <c r="BA1564">
        <v>-0.62</v>
      </c>
    </row>
    <row r="1565" spans="3:53" ht="12.75" x14ac:dyDescent="0.2">
      <c r="C1565" t="s">
        <v>638</v>
      </c>
      <c r="D1565" t="s">
        <v>604</v>
      </c>
      <c r="E1565">
        <v>87.43</v>
      </c>
      <c r="F1565">
        <v>9.01</v>
      </c>
      <c r="G1565">
        <v>-1.24</v>
      </c>
      <c r="H1565">
        <v>5400</v>
      </c>
      <c r="I1565">
        <v>-4.1660000000000004</v>
      </c>
      <c r="J1565" t="s">
        <v>78</v>
      </c>
      <c r="K1565">
        <v>40.83</v>
      </c>
      <c r="L1565">
        <v>87.965229999999991</v>
      </c>
      <c r="M1565">
        <v>-0.35835750102624131</v>
      </c>
      <c r="N1565">
        <v>88.047979999999995</v>
      </c>
      <c r="O1565">
        <v>-0.45200355533425052</v>
      </c>
      <c r="P1565">
        <v>1501000</v>
      </c>
      <c r="Q1565">
        <v>970773</v>
      </c>
      <c r="R1565">
        <v>1.55</v>
      </c>
      <c r="S1565">
        <v>23.803999999999998</v>
      </c>
      <c r="T1565">
        <v>7.3719999999999999</v>
      </c>
      <c r="U1565">
        <v>15.02913043478261</v>
      </c>
      <c r="V1565">
        <f t="shared" si="319"/>
        <v>2.2718257276613043</v>
      </c>
      <c r="AC1565">
        <v>90</v>
      </c>
      <c r="AD1565">
        <v>85.37</v>
      </c>
      <c r="AH1565" s="85">
        <f>IF(AND(M1565&lt;Variables!$G$6,M1565&gt;Variables!$G$5),0,1)</f>
        <v>1</v>
      </c>
      <c r="AI1565" s="85">
        <f t="shared" si="320"/>
        <v>1</v>
      </c>
      <c r="AJ1565" s="85">
        <f>IF(I1565&gt;Variables!$G$7,0,1)</f>
        <v>1</v>
      </c>
      <c r="AK1565" s="85">
        <f>IF(F1565&gt;Variables!$G$8,0,1)</f>
        <v>0</v>
      </c>
      <c r="AL1565" s="85">
        <f>IF(G1565&gt;Variables!$G$9,0,1)</f>
        <v>1</v>
      </c>
      <c r="AM1565" s="85">
        <f>IF(AND(K1565&gt;Variables!$G$10,K1565&lt;Variables!$G$11),0,1)</f>
        <v>1</v>
      </c>
      <c r="AN1565" s="103">
        <f>IF(H1565&lt;Variables!$G$13,1,0)</f>
        <v>0</v>
      </c>
      <c r="AO1565" s="101">
        <f>IF(R1565&lt;Variables!$G$12,0,1)</f>
        <v>0</v>
      </c>
      <c r="AP1565" s="86">
        <f t="shared" si="318"/>
        <v>1</v>
      </c>
      <c r="AR1565">
        <v>1</v>
      </c>
      <c r="AS1565">
        <v>0</v>
      </c>
      <c r="AT1565">
        <v>0</v>
      </c>
      <c r="AU1565">
        <v>0</v>
      </c>
      <c r="BA1565">
        <v>2</v>
      </c>
    </row>
    <row r="1566" spans="3:53" ht="12.75" x14ac:dyDescent="0.2">
      <c r="C1566" t="s">
        <v>638</v>
      </c>
      <c r="D1566" t="s">
        <v>215</v>
      </c>
      <c r="E1566">
        <v>17.75</v>
      </c>
      <c r="F1566">
        <v>10.99</v>
      </c>
      <c r="G1566">
        <v>11.26</v>
      </c>
      <c r="H1566">
        <v>2590</v>
      </c>
      <c r="I1566">
        <v>-8.0000000000000002E-3</v>
      </c>
      <c r="J1566" t="s">
        <v>78</v>
      </c>
      <c r="K1566">
        <v>50.24</v>
      </c>
      <c r="L1566">
        <v>17.96651499999999</v>
      </c>
      <c r="M1566">
        <v>-0.48153467714798909</v>
      </c>
      <c r="N1566">
        <v>17.801677999999999</v>
      </c>
      <c r="O1566">
        <v>0.43996976015409089</v>
      </c>
      <c r="P1566">
        <v>14025000</v>
      </c>
      <c r="Q1566">
        <v>25802000</v>
      </c>
      <c r="R1566">
        <v>0.54</v>
      </c>
      <c r="S1566">
        <v>23.803999999999998</v>
      </c>
      <c r="T1566">
        <v>7.3719999999999999</v>
      </c>
      <c r="U1566">
        <v>15.02913043478261</v>
      </c>
      <c r="V1566">
        <f t="shared" si="319"/>
        <v>2.3823400629212723</v>
      </c>
      <c r="AC1566">
        <v>17.93</v>
      </c>
      <c r="AD1566">
        <v>15.5</v>
      </c>
      <c r="AH1566" s="85">
        <f>IF(AND(M1566&lt;Variables!$G$6,M1566&gt;Variables!$G$5),0,1)</f>
        <v>1</v>
      </c>
      <c r="AI1566" s="85">
        <f t="shared" si="320"/>
        <v>0</v>
      </c>
      <c r="AJ1566" s="85">
        <f>IF(I1566&gt;Variables!$G$7,0,1)</f>
        <v>1</v>
      </c>
      <c r="AK1566" s="85">
        <f>IF(F1566&gt;Variables!$G$8,0,1)</f>
        <v>0</v>
      </c>
      <c r="AL1566" s="85">
        <f>IF(G1566&gt;Variables!$G$9,0,1)</f>
        <v>1</v>
      </c>
      <c r="AM1566" s="85">
        <f>IF(AND(K1566&gt;Variables!$G$10,K1566&lt;Variables!$G$11),0,1)</f>
        <v>0</v>
      </c>
      <c r="AN1566" s="103">
        <f>IF(H1566&lt;Variables!$G$13,1,0)</f>
        <v>0</v>
      </c>
      <c r="AO1566" s="101">
        <f>IF(R1566&lt;Variables!$G$12,0,1)</f>
        <v>0</v>
      </c>
      <c r="AP1566" s="86">
        <f t="shared" si="318"/>
        <v>1</v>
      </c>
      <c r="AR1566">
        <v>0</v>
      </c>
      <c r="AS1566">
        <v>0</v>
      </c>
      <c r="AT1566">
        <v>1</v>
      </c>
      <c r="AU1566">
        <v>0</v>
      </c>
      <c r="BA1566">
        <v>-1.96</v>
      </c>
    </row>
    <row r="1567" spans="3:53" ht="12.75" x14ac:dyDescent="0.2">
      <c r="C1567" t="s">
        <v>638</v>
      </c>
      <c r="D1567" t="s">
        <v>605</v>
      </c>
      <c r="E1567">
        <v>294.74</v>
      </c>
      <c r="F1567">
        <v>11.13</v>
      </c>
      <c r="G1567">
        <v>2.04</v>
      </c>
      <c r="H1567">
        <v>41000</v>
      </c>
      <c r="I1567">
        <v>5.0999999999999997E-2</v>
      </c>
      <c r="J1567" t="s">
        <v>78</v>
      </c>
      <c r="K1567">
        <v>57.8</v>
      </c>
      <c r="L1567">
        <v>293.66386999999997</v>
      </c>
      <c r="M1567">
        <v>0.26020565621505393</v>
      </c>
      <c r="N1567">
        <v>293.224402</v>
      </c>
      <c r="O1567">
        <v>0.41046993080746369</v>
      </c>
      <c r="P1567">
        <v>1028000</v>
      </c>
      <c r="Q1567">
        <v>905753</v>
      </c>
      <c r="R1567">
        <v>1.1299999999999999</v>
      </c>
      <c r="S1567">
        <v>23.803999999999998</v>
      </c>
      <c r="T1567">
        <v>7.3719999999999999</v>
      </c>
      <c r="U1567">
        <v>15.02913043478261</v>
      </c>
      <c r="V1567">
        <f t="shared" si="319"/>
        <v>2.4351811562442456</v>
      </c>
      <c r="AC1567">
        <v>296.84530000000001</v>
      </c>
      <c r="AD1567">
        <v>289.24</v>
      </c>
      <c r="AH1567" s="85">
        <f>IF(AND(M1567&lt;Variables!$G$6,M1567&gt;Variables!$G$5),0,1)</f>
        <v>1</v>
      </c>
      <c r="AI1567" s="85">
        <f t="shared" si="320"/>
        <v>0</v>
      </c>
      <c r="AJ1567" s="85">
        <f>IF(I1567&gt;Variables!$G$7,0,1)</f>
        <v>0</v>
      </c>
      <c r="AK1567" s="85">
        <f>IF(F1567&gt;Variables!$G$8,0,1)</f>
        <v>0</v>
      </c>
      <c r="AL1567" s="85">
        <f>IF(G1567&gt;Variables!$G$9,0,1)</f>
        <v>1</v>
      </c>
      <c r="AM1567" s="85">
        <f>IF(AND(K1567&gt;Variables!$G$10,K1567&lt;Variables!$G$11),0,1)</f>
        <v>0</v>
      </c>
      <c r="AN1567" s="103">
        <f>IF(H1567&lt;Variables!$G$13,1,0)</f>
        <v>0</v>
      </c>
      <c r="AO1567" s="101">
        <f>IF(R1567&lt;Variables!$G$12,0,1)</f>
        <v>0</v>
      </c>
      <c r="AP1567" s="86">
        <f t="shared" si="318"/>
        <v>1</v>
      </c>
      <c r="AR1567">
        <v>0</v>
      </c>
      <c r="AS1567">
        <v>1</v>
      </c>
      <c r="AT1567">
        <v>0</v>
      </c>
      <c r="AU1567">
        <v>0</v>
      </c>
      <c r="BA1567">
        <v>0.36</v>
      </c>
    </row>
    <row r="1568" spans="3:53" ht="12.75" x14ac:dyDescent="0.2">
      <c r="C1568" t="s">
        <v>638</v>
      </c>
      <c r="D1568" t="s">
        <v>603</v>
      </c>
      <c r="E1568">
        <v>11.21</v>
      </c>
      <c r="F1568">
        <v>11.79</v>
      </c>
      <c r="G1568">
        <v>8.5399999999999991</v>
      </c>
      <c r="H1568">
        <v>5810</v>
      </c>
      <c r="I1568">
        <v>-25.792999999999999</v>
      </c>
      <c r="J1568" t="s">
        <v>78</v>
      </c>
      <c r="K1568">
        <v>43.9</v>
      </c>
      <c r="L1568">
        <v>11.332165</v>
      </c>
      <c r="M1568">
        <v>-1.254526385734767</v>
      </c>
      <c r="N1568">
        <v>11.296087999999999</v>
      </c>
      <c r="O1568">
        <v>-0.93915698957022353</v>
      </c>
      <c r="P1568">
        <v>63123000</v>
      </c>
      <c r="Q1568">
        <v>12699000</v>
      </c>
      <c r="R1568">
        <v>4.97</v>
      </c>
      <c r="S1568">
        <v>23.803999999999998</v>
      </c>
      <c r="T1568">
        <v>7.3719999999999999</v>
      </c>
      <c r="U1568">
        <v>15.02913043478261</v>
      </c>
      <c r="V1568">
        <f t="shared" si="319"/>
        <v>2.3143209455968914</v>
      </c>
      <c r="AC1568">
        <v>11.48</v>
      </c>
      <c r="AD1568">
        <v>9.9350000000000005</v>
      </c>
      <c r="AH1568" s="85">
        <f>IF(AND(M1568&lt;Variables!$G$6,M1568&gt;Variables!$G$5),0,1)</f>
        <v>1</v>
      </c>
      <c r="AI1568" s="85">
        <f t="shared" si="320"/>
        <v>0</v>
      </c>
      <c r="AJ1568" s="85">
        <f>IF(I1568&gt;Variables!$G$7,0,1)</f>
        <v>1</v>
      </c>
      <c r="AK1568" s="85">
        <f>IF(F1568&gt;Variables!$G$8,0,1)</f>
        <v>0</v>
      </c>
      <c r="AL1568" s="85">
        <f>IF(G1568&gt;Variables!$G$9,0,1)</f>
        <v>1</v>
      </c>
      <c r="AM1568" s="85">
        <f>IF(AND(K1568&gt;Variables!$G$10,K1568&lt;Variables!$G$11),0,1)</f>
        <v>1</v>
      </c>
      <c r="AN1568" s="103">
        <f>IF(H1568&lt;Variables!$G$13,1,0)</f>
        <v>0</v>
      </c>
      <c r="AO1568" s="101">
        <f>IF(R1568&lt;Variables!$G$12,0,1)</f>
        <v>1</v>
      </c>
      <c r="AP1568" s="86">
        <f t="shared" si="318"/>
        <v>1</v>
      </c>
      <c r="AR1568">
        <v>1</v>
      </c>
      <c r="AS1568">
        <v>0</v>
      </c>
      <c r="AT1568">
        <v>0</v>
      </c>
      <c r="AU1568">
        <v>0</v>
      </c>
      <c r="BA1568">
        <v>2</v>
      </c>
    </row>
    <row r="1569" spans="3:53" ht="12.75" x14ac:dyDescent="0.2">
      <c r="C1569" t="s">
        <v>638</v>
      </c>
      <c r="D1569" t="s">
        <v>322</v>
      </c>
      <c r="E1569">
        <v>36.01</v>
      </c>
      <c r="F1569">
        <v>12.22</v>
      </c>
      <c r="G1569">
        <v>10.19</v>
      </c>
      <c r="H1569">
        <v>6860</v>
      </c>
      <c r="I1569">
        <v>918.298</v>
      </c>
      <c r="J1569" t="s">
        <v>78</v>
      </c>
      <c r="K1569">
        <v>49.51</v>
      </c>
      <c r="L1569">
        <v>36.094355000000007</v>
      </c>
      <c r="M1569">
        <v>-0.23370690513796211</v>
      </c>
      <c r="N1569">
        <v>35.926682</v>
      </c>
      <c r="O1569">
        <v>0.23191120181930089</v>
      </c>
      <c r="P1569">
        <v>396079</v>
      </c>
      <c r="Q1569">
        <v>755579</v>
      </c>
      <c r="R1569">
        <v>0.52</v>
      </c>
      <c r="S1569">
        <v>23.803999999999998</v>
      </c>
      <c r="T1569">
        <v>7.3719999999999999</v>
      </c>
      <c r="U1569">
        <v>15.02913043478261</v>
      </c>
      <c r="V1569">
        <f t="shared" si="319"/>
        <v>2.367669256217988</v>
      </c>
      <c r="AC1569">
        <v>38.307600000000001</v>
      </c>
      <c r="AD1569">
        <v>32.3401</v>
      </c>
      <c r="AH1569" s="85">
        <f>IF(AND(M1569&lt;Variables!$G$6,M1569&gt;Variables!$G$5),0,1)</f>
        <v>1</v>
      </c>
      <c r="AI1569" s="85">
        <f t="shared" si="320"/>
        <v>0</v>
      </c>
      <c r="AJ1569" s="85">
        <f>IF(I1569&gt;Variables!$G$7,0,1)</f>
        <v>0</v>
      </c>
      <c r="AK1569" s="85">
        <f>IF(F1569&gt;Variables!$G$8,0,1)</f>
        <v>0</v>
      </c>
      <c r="AL1569" s="85">
        <f>IF(G1569&gt;Variables!$G$9,0,1)</f>
        <v>1</v>
      </c>
      <c r="AM1569" s="85">
        <f>IF(AND(K1569&gt;Variables!$G$10,K1569&lt;Variables!$G$11),0,1)</f>
        <v>1</v>
      </c>
      <c r="AN1569" s="103">
        <f>IF(H1569&lt;Variables!$G$13,1,0)</f>
        <v>0</v>
      </c>
      <c r="AO1569" s="101">
        <f>IF(R1569&lt;Variables!$G$12,0,1)</f>
        <v>0</v>
      </c>
      <c r="AP1569" s="86">
        <f t="shared" si="318"/>
        <v>1</v>
      </c>
      <c r="AR1569">
        <v>1</v>
      </c>
      <c r="AS1569">
        <v>0</v>
      </c>
      <c r="AT1569">
        <v>0</v>
      </c>
      <c r="AU1569">
        <v>0</v>
      </c>
      <c r="BA1569">
        <v>2</v>
      </c>
    </row>
    <row r="1570" spans="3:53" ht="12.75" x14ac:dyDescent="0.2">
      <c r="C1570" t="s">
        <v>638</v>
      </c>
      <c r="D1570" t="s">
        <v>331</v>
      </c>
      <c r="E1570">
        <v>30.63</v>
      </c>
      <c r="F1570">
        <v>15.57</v>
      </c>
      <c r="G1570">
        <v>-3.96</v>
      </c>
      <c r="H1570">
        <v>12410</v>
      </c>
      <c r="I1570">
        <v>79.53</v>
      </c>
      <c r="J1570" t="s">
        <v>78</v>
      </c>
      <c r="K1570">
        <v>47.97</v>
      </c>
      <c r="L1570">
        <v>30.79776</v>
      </c>
      <c r="M1570">
        <v>-0.80447409162224637</v>
      </c>
      <c r="N1570">
        <v>30.772207999999999</v>
      </c>
      <c r="O1570">
        <v>-0.72210612901095173</v>
      </c>
      <c r="P1570">
        <v>300741000</v>
      </c>
      <c r="Q1570">
        <v>97799000</v>
      </c>
      <c r="R1570">
        <v>3.08</v>
      </c>
      <c r="S1570">
        <v>23.803999999999998</v>
      </c>
      <c r="T1570">
        <v>7.3719999999999999</v>
      </c>
      <c r="U1570">
        <v>15.02913043478261</v>
      </c>
      <c r="V1570">
        <f t="shared" si="319"/>
        <v>2.3621691843936699</v>
      </c>
      <c r="AC1570">
        <v>31.45</v>
      </c>
      <c r="AD1570">
        <v>24.17</v>
      </c>
      <c r="AH1570" s="85">
        <f>IF(AND(M1570&lt;Variables!$G$6,M1570&gt;Variables!$G$5),0,1)</f>
        <v>1</v>
      </c>
      <c r="AI1570" s="85">
        <f t="shared" si="320"/>
        <v>0</v>
      </c>
      <c r="AJ1570" s="85">
        <f>IF(I1570&gt;Variables!$G$7,0,1)</f>
        <v>0</v>
      </c>
      <c r="AK1570" s="85">
        <f>IF(F1570&gt;Variables!$G$8,0,1)</f>
        <v>0</v>
      </c>
      <c r="AL1570" s="85">
        <f>IF(G1570&gt;Variables!$G$9,0,1)</f>
        <v>1</v>
      </c>
      <c r="AM1570" s="85">
        <f>IF(AND(K1570&gt;Variables!$G$10,K1570&lt;Variables!$G$11),0,1)</f>
        <v>1</v>
      </c>
      <c r="AN1570" s="103">
        <f>IF(H1570&lt;Variables!$G$13,1,0)</f>
        <v>0</v>
      </c>
      <c r="AO1570" s="101">
        <f>IF(R1570&lt;Variables!$G$12,0,1)</f>
        <v>1</v>
      </c>
      <c r="AP1570" s="86">
        <f t="shared" si="318"/>
        <v>1</v>
      </c>
      <c r="AR1570">
        <v>0</v>
      </c>
      <c r="AS1570">
        <v>0</v>
      </c>
      <c r="AT1570">
        <v>1</v>
      </c>
      <c r="AU1570">
        <v>0</v>
      </c>
      <c r="BA1570">
        <v>-2.25</v>
      </c>
    </row>
    <row r="1571" spans="3:53" ht="12.75" x14ac:dyDescent="0.2">
      <c r="C1571" t="s">
        <v>638</v>
      </c>
      <c r="D1571" t="s">
        <v>601</v>
      </c>
      <c r="E1571">
        <v>14.6</v>
      </c>
      <c r="F1571">
        <v>18.600000000000001</v>
      </c>
      <c r="G1571">
        <v>-1.99</v>
      </c>
      <c r="H1571">
        <v>1570</v>
      </c>
      <c r="I1571">
        <v>-43.465000000000003</v>
      </c>
      <c r="J1571" t="s">
        <v>78</v>
      </c>
      <c r="K1571">
        <v>47.51</v>
      </c>
      <c r="L1571">
        <v>14.60652</v>
      </c>
      <c r="M1571">
        <v>-1.7252569400517861E-2</v>
      </c>
      <c r="N1571">
        <v>14.669266</v>
      </c>
      <c r="O1571">
        <v>-0.44491660318927601</v>
      </c>
      <c r="P1571">
        <v>4040000</v>
      </c>
      <c r="Q1571">
        <v>1220000</v>
      </c>
      <c r="R1571">
        <v>3.31</v>
      </c>
      <c r="S1571">
        <v>23.803999999999998</v>
      </c>
      <c r="T1571">
        <v>7.3719999999999999</v>
      </c>
      <c r="U1571">
        <v>15.02913043478261</v>
      </c>
      <c r="V1571">
        <f t="shared" si="319"/>
        <v>2.3415281015075458</v>
      </c>
      <c r="AC1571">
        <v>14.93</v>
      </c>
      <c r="AD1571">
        <v>14.31</v>
      </c>
      <c r="AH1571" s="85">
        <f>IF(AND(M1571&lt;Variables!$G$6,M1571&gt;Variables!$G$5),0,1)</f>
        <v>1</v>
      </c>
      <c r="AI1571" s="85">
        <f t="shared" si="320"/>
        <v>1</v>
      </c>
      <c r="AJ1571" s="85">
        <f>IF(I1571&gt;Variables!$G$7,0,1)</f>
        <v>1</v>
      </c>
      <c r="AK1571" s="85">
        <f>IF(F1571&gt;Variables!$G$8,0,1)</f>
        <v>0</v>
      </c>
      <c r="AL1571" s="85">
        <f>IF(G1571&gt;Variables!$G$9,0,1)</f>
        <v>1</v>
      </c>
      <c r="AM1571" s="85">
        <f>IF(AND(K1571&gt;Variables!$G$10,K1571&lt;Variables!$G$11),0,1)</f>
        <v>1</v>
      </c>
      <c r="AN1571" s="103">
        <f>IF(H1571&lt;Variables!$G$13,1,0)</f>
        <v>1</v>
      </c>
      <c r="AO1571" s="101">
        <f>IF(R1571&lt;Variables!$G$12,0,1)</f>
        <v>1</v>
      </c>
      <c r="AP1571" s="86">
        <f t="shared" si="318"/>
        <v>1</v>
      </c>
      <c r="AR1571">
        <v>0</v>
      </c>
      <c r="AS1571">
        <v>0</v>
      </c>
      <c r="AT1571">
        <v>0</v>
      </c>
      <c r="AU1571">
        <v>1</v>
      </c>
      <c r="BA1571">
        <v>-0.7</v>
      </c>
    </row>
    <row r="1572" spans="3:53" ht="12.75" x14ac:dyDescent="0.2">
      <c r="C1572" t="s">
        <v>638</v>
      </c>
      <c r="D1572" t="s">
        <v>634</v>
      </c>
      <c r="E1572">
        <v>9.73</v>
      </c>
      <c r="F1572">
        <v>24.55</v>
      </c>
      <c r="G1572">
        <v>21.58</v>
      </c>
      <c r="H1572">
        <v>55.7</v>
      </c>
      <c r="I1572">
        <v>-70.557000000000002</v>
      </c>
      <c r="J1572" t="s">
        <v>78</v>
      </c>
      <c r="K1572">
        <v>46.68</v>
      </c>
      <c r="L1572">
        <v>9.6576450000000023</v>
      </c>
      <c r="M1572">
        <v>-0.5461476374416494</v>
      </c>
      <c r="N1572">
        <v>9.901781999999999</v>
      </c>
      <c r="O1572">
        <v>-2.9982683924974149</v>
      </c>
      <c r="P1572">
        <v>4350000</v>
      </c>
      <c r="Q1572">
        <v>115020</v>
      </c>
      <c r="R1572">
        <v>37.82</v>
      </c>
      <c r="S1572">
        <v>23.803999999999998</v>
      </c>
      <c r="T1572">
        <v>7.3719999999999999</v>
      </c>
      <c r="U1572">
        <v>15.02913043478261</v>
      </c>
      <c r="V1572">
        <f t="shared" si="319"/>
        <v>2.3415680876420701</v>
      </c>
      <c r="AC1572">
        <v>10.75</v>
      </c>
      <c r="AD1572">
        <v>8.61</v>
      </c>
      <c r="AH1572" s="85">
        <f>IF(AND(M1572&lt;Variables!$G$6,M1572&gt;Variables!$G$5),0,1)</f>
        <v>1</v>
      </c>
      <c r="AI1572" s="85">
        <f t="shared" si="320"/>
        <v>1</v>
      </c>
      <c r="AJ1572" s="85">
        <f>IF(I1572&gt;Variables!$G$7,0,1)</f>
        <v>1</v>
      </c>
      <c r="AK1572" s="85">
        <f>IF(F1572&gt;Variables!$G$8,0,1)</f>
        <v>0</v>
      </c>
      <c r="AL1572" s="85">
        <f>IF(G1572&gt;Variables!$G$9,0,1)</f>
        <v>0</v>
      </c>
      <c r="AM1572" s="85">
        <f>IF(AND(K1572&gt;Variables!$G$10,K1572&lt;Variables!$G$11),0,1)</f>
        <v>1</v>
      </c>
      <c r="AN1572" s="103">
        <f>IF(H1572&lt;Variables!$G$13,1,0)</f>
        <v>1</v>
      </c>
      <c r="AO1572" s="101">
        <f>IF(R1572&lt;Variables!$G$12,0,1)</f>
        <v>1</v>
      </c>
      <c r="AP1572" s="86">
        <f t="shared" si="318"/>
        <v>1</v>
      </c>
      <c r="AR1572">
        <v>1</v>
      </c>
      <c r="AS1572">
        <v>0</v>
      </c>
      <c r="AT1572">
        <v>0</v>
      </c>
      <c r="AU1572">
        <v>0</v>
      </c>
      <c r="BA1572">
        <v>2</v>
      </c>
    </row>
    <row r="1573" spans="3:53" ht="12.75" x14ac:dyDescent="0.2">
      <c r="C1573" t="s">
        <v>638</v>
      </c>
      <c r="D1573" t="s">
        <v>606</v>
      </c>
      <c r="E1573">
        <v>50.96</v>
      </c>
      <c r="F1573">
        <v>7.62</v>
      </c>
      <c r="G1573">
        <v>0.85</v>
      </c>
      <c r="H1573">
        <v>2750</v>
      </c>
      <c r="I1573">
        <v>-23.602</v>
      </c>
      <c r="J1573" t="s">
        <v>78</v>
      </c>
      <c r="K1573">
        <v>45.91</v>
      </c>
      <c r="L1573">
        <v>50.924964285714282</v>
      </c>
      <c r="M1573">
        <v>-0.1079319082207056</v>
      </c>
      <c r="N1573">
        <v>51.039290697674417</v>
      </c>
      <c r="O1573">
        <v>-0.33168701085051211</v>
      </c>
      <c r="P1573">
        <v>478482</v>
      </c>
      <c r="Q1573">
        <v>660790</v>
      </c>
      <c r="R1573">
        <v>0.72</v>
      </c>
      <c r="S1573">
        <v>23.803999999999998</v>
      </c>
      <c r="T1573">
        <v>7.3719999999999999</v>
      </c>
      <c r="U1573">
        <v>15.02913043478261</v>
      </c>
      <c r="V1573">
        <f t="shared" si="319"/>
        <v>2.3261589465483881</v>
      </c>
      <c r="AC1573">
        <v>51.28</v>
      </c>
      <c r="AD1573">
        <v>50.630099999999999</v>
      </c>
      <c r="AH1573" s="85">
        <f>IF(AND(M1573&lt;Variables!$G$6,M1573&gt;Variables!$G$5),0,1)</f>
        <v>1</v>
      </c>
      <c r="AI1573" s="85">
        <f t="shared" si="320"/>
        <v>1</v>
      </c>
      <c r="AJ1573" s="85">
        <f>IF(I1573&gt;Variables!$G$7,0,1)</f>
        <v>1</v>
      </c>
      <c r="AK1573" s="85">
        <f>IF(F1573&gt;Variables!$G$8,0,1)</f>
        <v>1</v>
      </c>
      <c r="AL1573" s="85">
        <f>IF(G1573&gt;Variables!$G$9,0,1)</f>
        <v>1</v>
      </c>
      <c r="AM1573" s="85">
        <f>IF(AND(K1573&gt;Variables!$G$10,K1573&lt;Variables!$G$11),0,1)</f>
        <v>1</v>
      </c>
      <c r="AN1573" s="103">
        <f>IF(H1573&lt;Variables!$G$13,1,0)</f>
        <v>0</v>
      </c>
      <c r="AO1573" s="101">
        <f>IF(R1573&lt;Variables!$G$12,0,1)</f>
        <v>0</v>
      </c>
      <c r="AP1573" s="86">
        <f t="shared" si="318"/>
        <v>1</v>
      </c>
      <c r="AR1573">
        <v>0</v>
      </c>
      <c r="AS1573">
        <v>1</v>
      </c>
      <c r="AT1573">
        <v>0</v>
      </c>
      <c r="AU1573">
        <v>0</v>
      </c>
      <c r="BA1573">
        <v>0.45</v>
      </c>
    </row>
    <row r="1574" spans="3:53" ht="12.75" x14ac:dyDescent="0.2">
      <c r="C1574" t="s">
        <v>638</v>
      </c>
      <c r="D1574" t="s">
        <v>607</v>
      </c>
      <c r="E1574">
        <v>12.44</v>
      </c>
      <c r="F1574">
        <v>7.12</v>
      </c>
      <c r="G1574">
        <v>1.47</v>
      </c>
      <c r="H1574">
        <v>1920</v>
      </c>
      <c r="I1574">
        <v>-24.192</v>
      </c>
      <c r="J1574" t="s">
        <v>78</v>
      </c>
      <c r="K1574">
        <v>44.56</v>
      </c>
      <c r="L1574">
        <v>12.4345</v>
      </c>
      <c r="M1574">
        <v>-3.6189633680487117E-2</v>
      </c>
      <c r="N1574">
        <v>12.482754</v>
      </c>
      <c r="O1574">
        <v>-0.42261507356468309</v>
      </c>
      <c r="P1574">
        <v>2479000</v>
      </c>
      <c r="Q1574">
        <v>1014000</v>
      </c>
      <c r="R1574">
        <v>2.44</v>
      </c>
      <c r="S1574">
        <v>23.803999999999998</v>
      </c>
      <c r="T1574">
        <v>7.3719999999999999</v>
      </c>
      <c r="U1574">
        <v>15.02913043478261</v>
      </c>
      <c r="V1574">
        <f t="shared" si="319"/>
        <v>2.3110139652740358</v>
      </c>
      <c r="AC1574">
        <v>12.73</v>
      </c>
      <c r="AD1574">
        <v>12.41</v>
      </c>
      <c r="AH1574" s="85">
        <f>IF(AND(M1574&lt;Variables!$G$6,M1574&gt;Variables!$G$5),0,1)</f>
        <v>1</v>
      </c>
      <c r="AI1574" s="85">
        <f t="shared" si="320"/>
        <v>1</v>
      </c>
      <c r="AJ1574" s="85">
        <f>IF(I1574&gt;Variables!$G$7,0,1)</f>
        <v>1</v>
      </c>
      <c r="AK1574" s="85">
        <f>IF(F1574&gt;Variables!$G$8,0,1)</f>
        <v>1</v>
      </c>
      <c r="AL1574" s="85">
        <f>IF(G1574&gt;Variables!$G$9,0,1)</f>
        <v>1</v>
      </c>
      <c r="AM1574" s="85">
        <f>IF(AND(K1574&gt;Variables!$G$10,K1574&lt;Variables!$G$11),0,1)</f>
        <v>1</v>
      </c>
      <c r="AN1574" s="103">
        <f>IF(H1574&lt;Variables!$G$13,1,0)</f>
        <v>1</v>
      </c>
      <c r="AO1574" s="101">
        <f>IF(R1574&lt;Variables!$G$12,0,1)</f>
        <v>1</v>
      </c>
      <c r="AP1574" s="86">
        <f t="shared" si="318"/>
        <v>1</v>
      </c>
      <c r="AR1574">
        <v>0</v>
      </c>
      <c r="AS1574">
        <v>1</v>
      </c>
      <c r="AT1574">
        <v>0</v>
      </c>
      <c r="AU1574">
        <v>0</v>
      </c>
      <c r="BA1574">
        <v>0.91</v>
      </c>
    </row>
    <row r="1575" spans="3:53" ht="12.75" x14ac:dyDescent="0.2">
      <c r="C1575" t="s">
        <v>638</v>
      </c>
      <c r="D1575" t="s">
        <v>621</v>
      </c>
      <c r="E1575">
        <v>3.59</v>
      </c>
      <c r="F1575">
        <v>34.96</v>
      </c>
      <c r="G1575">
        <v>24.39</v>
      </c>
      <c r="H1575">
        <v>195.43</v>
      </c>
      <c r="I1575">
        <v>-72.974000000000004</v>
      </c>
      <c r="J1575" t="s">
        <v>78</v>
      </c>
      <c r="K1575">
        <v>54.25</v>
      </c>
      <c r="L1575">
        <v>3.5561450000000012</v>
      </c>
      <c r="M1575">
        <v>-0.31340116896248171</v>
      </c>
      <c r="N1575">
        <v>3.3890359999999999</v>
      </c>
      <c r="O1575">
        <v>4.6020166206555491</v>
      </c>
      <c r="P1575">
        <v>9160000</v>
      </c>
      <c r="Q1575">
        <v>753080</v>
      </c>
      <c r="R1575">
        <v>12.16</v>
      </c>
      <c r="S1575">
        <v>23.803999999999998</v>
      </c>
      <c r="T1575">
        <v>7.3719999999999999</v>
      </c>
      <c r="U1575">
        <v>15.02913043478261</v>
      </c>
      <c r="V1575">
        <f t="shared" si="319"/>
        <v>2.4230251163408698</v>
      </c>
      <c r="AC1575">
        <v>4.07</v>
      </c>
      <c r="AD1575">
        <v>3.26</v>
      </c>
      <c r="AH1575" s="85">
        <f>IF(AND(M1575&lt;Variables!$G$6,M1575&gt;Variables!$G$5),0,1)</f>
        <v>1</v>
      </c>
      <c r="AI1575" s="85">
        <f t="shared" si="320"/>
        <v>0</v>
      </c>
      <c r="AJ1575" s="85">
        <f>IF(I1575&gt;Variables!$G$7,0,1)</f>
        <v>1</v>
      </c>
      <c r="AK1575" s="85">
        <f>IF(F1575&gt;Variables!$G$8,0,1)</f>
        <v>0</v>
      </c>
      <c r="AL1575" s="85">
        <f>IF(G1575&gt;Variables!$G$9,0,1)</f>
        <v>0</v>
      </c>
      <c r="AM1575" s="85">
        <f>IF(AND(K1575&gt;Variables!$G$10,K1575&lt;Variables!$G$11),0,1)</f>
        <v>0</v>
      </c>
      <c r="AN1575" s="103">
        <f>IF(H1575&lt;Variables!$G$13,1,0)</f>
        <v>1</v>
      </c>
      <c r="AO1575" s="101">
        <f>IF(R1575&lt;Variables!$G$12,0,1)</f>
        <v>1</v>
      </c>
      <c r="AP1575" s="86">
        <f t="shared" si="318"/>
        <v>1</v>
      </c>
      <c r="AR1575">
        <v>0</v>
      </c>
      <c r="AS1575">
        <v>0</v>
      </c>
      <c r="AT1575">
        <v>1</v>
      </c>
      <c r="AU1575">
        <v>0</v>
      </c>
      <c r="BA1575">
        <v>-2.25</v>
      </c>
    </row>
    <row r="1576" spans="3:53" ht="12.75" x14ac:dyDescent="0.2">
      <c r="C1576" t="s">
        <v>640</v>
      </c>
      <c r="D1576" t="s">
        <v>215</v>
      </c>
      <c r="E1576">
        <v>17.63</v>
      </c>
      <c r="F1576">
        <v>11.81</v>
      </c>
      <c r="G1576">
        <v>10.31</v>
      </c>
      <c r="H1576">
        <v>2590</v>
      </c>
      <c r="I1576">
        <v>-8.9999999999999993E-3</v>
      </c>
      <c r="J1576" t="s">
        <v>78</v>
      </c>
      <c r="K1576">
        <v>47.35</v>
      </c>
      <c r="L1576">
        <v>17.849049999999998</v>
      </c>
      <c r="M1576">
        <v>-0.68435014748682854</v>
      </c>
      <c r="N1576">
        <v>17.796769999999999</v>
      </c>
      <c r="O1576">
        <v>-0.39259933122696777</v>
      </c>
      <c r="P1576">
        <v>14414000</v>
      </c>
      <c r="Q1576">
        <v>25802000</v>
      </c>
      <c r="R1576">
        <v>0.56000000000000005</v>
      </c>
      <c r="S1576">
        <v>24.178000000000001</v>
      </c>
      <c r="T1576">
        <v>7.6649999999999991</v>
      </c>
      <c r="U1576">
        <v>15.38956521739131</v>
      </c>
      <c r="V1576">
        <f t="shared" si="319"/>
        <v>2.3521016352859112</v>
      </c>
      <c r="AC1576">
        <v>17.89</v>
      </c>
      <c r="AD1576">
        <v>15.5</v>
      </c>
      <c r="AH1576" s="85">
        <f>IF(AND(M1576&lt;Variables!$G$6,M1576&gt;Variables!$G$5),0,1)</f>
        <v>1</v>
      </c>
      <c r="AI1576" s="85">
        <f t="shared" si="320"/>
        <v>0</v>
      </c>
      <c r="AJ1576" s="85">
        <f>IF(I1576&gt;Variables!$G$7,0,1)</f>
        <v>1</v>
      </c>
      <c r="AK1576" s="85">
        <f>IF(F1576&gt;Variables!$G$8,0,1)</f>
        <v>0</v>
      </c>
      <c r="AL1576" s="85">
        <f>IF(G1576&gt;Variables!$G$9,0,1)</f>
        <v>1</v>
      </c>
      <c r="AM1576" s="85">
        <f>IF(AND(K1576&gt;Variables!$G$10,K1576&lt;Variables!$G$11),0,1)</f>
        <v>1</v>
      </c>
      <c r="AN1576" s="103">
        <f>IF(H1576&lt;Variables!$G$13,1,0)</f>
        <v>0</v>
      </c>
      <c r="AO1576" s="101">
        <f>IF(R1576&lt;Variables!$G$12,0,1)</f>
        <v>0</v>
      </c>
      <c r="AP1576" s="86">
        <f t="shared" si="318"/>
        <v>1</v>
      </c>
      <c r="AR1576">
        <v>0</v>
      </c>
      <c r="AS1576">
        <v>0</v>
      </c>
      <c r="AT1576">
        <v>1</v>
      </c>
      <c r="AU1576">
        <v>0</v>
      </c>
      <c r="BA1576">
        <v>-2.25</v>
      </c>
    </row>
    <row r="1577" spans="3:53" ht="12.75" x14ac:dyDescent="0.2">
      <c r="C1577" t="s">
        <v>640</v>
      </c>
      <c r="D1577" t="s">
        <v>603</v>
      </c>
      <c r="E1577">
        <v>11.28</v>
      </c>
      <c r="F1577">
        <v>12.54</v>
      </c>
      <c r="G1577">
        <v>9.51</v>
      </c>
      <c r="H1577">
        <v>5810</v>
      </c>
      <c r="I1577">
        <v>-25.359000000000002</v>
      </c>
      <c r="J1577" t="s">
        <v>78</v>
      </c>
      <c r="K1577">
        <v>51.53</v>
      </c>
      <c r="L1577">
        <v>11.29898</v>
      </c>
      <c r="M1577">
        <v>-7.4165986664273625E-2</v>
      </c>
      <c r="N1577">
        <v>11.261948</v>
      </c>
      <c r="O1577">
        <v>0.25441424520872619</v>
      </c>
      <c r="P1577">
        <v>64037000.000000007</v>
      </c>
      <c r="Q1577">
        <v>12699000</v>
      </c>
      <c r="R1577">
        <v>5.04</v>
      </c>
      <c r="S1577">
        <v>24.178000000000001</v>
      </c>
      <c r="T1577">
        <v>7.6649999999999991</v>
      </c>
      <c r="U1577">
        <v>15.38956521739131</v>
      </c>
      <c r="V1577">
        <f t="shared" si="319"/>
        <v>2.3851068284485857</v>
      </c>
      <c r="AC1577">
        <v>11.48</v>
      </c>
      <c r="AD1577">
        <v>9.9350000000000005</v>
      </c>
      <c r="AH1577" s="85">
        <f>IF(AND(M1577&lt;Variables!$G$6,M1577&gt;Variables!$G$5),0,1)</f>
        <v>1</v>
      </c>
      <c r="AI1577" s="85">
        <f t="shared" si="320"/>
        <v>0</v>
      </c>
      <c r="AJ1577" s="85">
        <f>IF(I1577&gt;Variables!$G$7,0,1)</f>
        <v>1</v>
      </c>
      <c r="AK1577" s="85">
        <f>IF(F1577&gt;Variables!$G$8,0,1)</f>
        <v>0</v>
      </c>
      <c r="AL1577" s="85">
        <f>IF(G1577&gt;Variables!$G$9,0,1)</f>
        <v>1</v>
      </c>
      <c r="AM1577" s="85">
        <f>IF(AND(K1577&gt;Variables!$G$10,K1577&lt;Variables!$G$11),0,1)</f>
        <v>0</v>
      </c>
      <c r="AN1577" s="103">
        <f>IF(H1577&lt;Variables!$G$13,1,0)</f>
        <v>0</v>
      </c>
      <c r="AO1577" s="101">
        <f>IF(R1577&lt;Variables!$G$12,0,1)</f>
        <v>1</v>
      </c>
      <c r="AP1577" s="86">
        <f t="shared" si="318"/>
        <v>1</v>
      </c>
      <c r="AR1577">
        <v>0</v>
      </c>
      <c r="AS1577">
        <v>0</v>
      </c>
      <c r="AT1577">
        <v>1</v>
      </c>
      <c r="AU1577">
        <v>0</v>
      </c>
      <c r="BA1577">
        <v>-2.19</v>
      </c>
    </row>
    <row r="1578" spans="3:53" ht="12.75" x14ac:dyDescent="0.2">
      <c r="C1578" t="s">
        <v>640</v>
      </c>
      <c r="D1578" t="s">
        <v>322</v>
      </c>
      <c r="E1578">
        <v>36.5</v>
      </c>
      <c r="F1578">
        <v>13.9</v>
      </c>
      <c r="G1578">
        <v>11.54</v>
      </c>
      <c r="H1578">
        <v>6860</v>
      </c>
      <c r="I1578">
        <v>925.024</v>
      </c>
      <c r="J1578" t="s">
        <v>78</v>
      </c>
      <c r="K1578">
        <v>59.97</v>
      </c>
      <c r="L1578">
        <v>36.128221052631581</v>
      </c>
      <c r="M1578">
        <v>0.89093494777809612</v>
      </c>
      <c r="N1578">
        <v>35.967451020408163</v>
      </c>
      <c r="O1578">
        <v>1.3419048776016349</v>
      </c>
      <c r="P1578">
        <v>415386</v>
      </c>
      <c r="Q1578">
        <v>755579</v>
      </c>
      <c r="R1578">
        <v>0.55000000000000004</v>
      </c>
      <c r="S1578">
        <v>24.178000000000001</v>
      </c>
      <c r="T1578">
        <v>7.6649999999999991</v>
      </c>
      <c r="U1578">
        <v>15.38956521739131</v>
      </c>
      <c r="V1578">
        <f t="shared" si="319"/>
        <v>2.4214718806698134</v>
      </c>
      <c r="AC1578">
        <v>38.307600000000001</v>
      </c>
      <c r="AD1578">
        <v>32.3401</v>
      </c>
      <c r="AH1578" s="85">
        <f>IF(AND(M1578&lt;Variables!$G$6,M1578&gt;Variables!$G$5),0,1)</f>
        <v>1</v>
      </c>
      <c r="AI1578" s="85">
        <f t="shared" si="320"/>
        <v>0</v>
      </c>
      <c r="AJ1578" s="85">
        <f>IF(I1578&gt;Variables!$G$7,0,1)</f>
        <v>0</v>
      </c>
      <c r="AK1578" s="85">
        <f>IF(F1578&gt;Variables!$G$8,0,1)</f>
        <v>0</v>
      </c>
      <c r="AL1578" s="85">
        <f>IF(G1578&gt;Variables!$G$9,0,1)</f>
        <v>1</v>
      </c>
      <c r="AM1578" s="85">
        <f>IF(AND(K1578&gt;Variables!$G$10,K1578&lt;Variables!$G$11),0,1)</f>
        <v>0</v>
      </c>
      <c r="AN1578" s="103">
        <f>IF(H1578&lt;Variables!$G$13,1,0)</f>
        <v>0</v>
      </c>
      <c r="AO1578" s="101">
        <f>IF(R1578&lt;Variables!$G$12,0,1)</f>
        <v>0</v>
      </c>
      <c r="AP1578" s="86">
        <f t="shared" si="318"/>
        <v>1</v>
      </c>
      <c r="AR1578">
        <v>1</v>
      </c>
      <c r="AS1578">
        <v>0</v>
      </c>
      <c r="AT1578">
        <v>0</v>
      </c>
      <c r="AU1578">
        <v>0</v>
      </c>
      <c r="BA1578">
        <v>2</v>
      </c>
    </row>
    <row r="1579" spans="3:53" ht="12.75" x14ac:dyDescent="0.2">
      <c r="C1579" t="s">
        <v>640</v>
      </c>
      <c r="D1579" t="s">
        <v>621</v>
      </c>
      <c r="E1579">
        <v>3.53</v>
      </c>
      <c r="F1579">
        <v>33.520000000000003</v>
      </c>
      <c r="G1579">
        <v>23.59</v>
      </c>
      <c r="H1579">
        <v>195.43</v>
      </c>
      <c r="I1579">
        <v>-73.132000000000005</v>
      </c>
      <c r="J1579" t="s">
        <v>78</v>
      </c>
      <c r="K1579">
        <v>50.37</v>
      </c>
      <c r="L1579">
        <v>3.5770599999999999</v>
      </c>
      <c r="M1579">
        <v>-1.5308661302857749</v>
      </c>
      <c r="N1579">
        <v>3.422206000000001</v>
      </c>
      <c r="O1579">
        <v>2.924838539819036</v>
      </c>
      <c r="P1579">
        <v>10110000</v>
      </c>
      <c r="Q1579">
        <v>753080</v>
      </c>
      <c r="R1579">
        <v>13.42</v>
      </c>
      <c r="S1579">
        <v>24.178000000000001</v>
      </c>
      <c r="T1579">
        <v>7.6649999999999991</v>
      </c>
      <c r="U1579">
        <v>15.38956521739131</v>
      </c>
      <c r="V1579">
        <f t="shared" si="319"/>
        <v>2.4122715416996083</v>
      </c>
      <c r="AC1579">
        <v>4.07</v>
      </c>
      <c r="AD1579">
        <v>3.26</v>
      </c>
      <c r="AH1579" s="85">
        <f>IF(AND(M1579&lt;Variables!$G$6,M1579&gt;Variables!$G$5),0,1)</f>
        <v>1</v>
      </c>
      <c r="AI1579" s="85">
        <f t="shared" si="320"/>
        <v>0</v>
      </c>
      <c r="AJ1579" s="85">
        <f>IF(I1579&gt;Variables!$G$7,0,1)</f>
        <v>1</v>
      </c>
      <c r="AK1579" s="85">
        <f>IF(F1579&gt;Variables!$G$8,0,1)</f>
        <v>0</v>
      </c>
      <c r="AL1579" s="85">
        <f>IF(G1579&gt;Variables!$G$9,0,1)</f>
        <v>0</v>
      </c>
      <c r="AM1579" s="85">
        <f>IF(AND(K1579&gt;Variables!$G$10,K1579&lt;Variables!$G$11),0,1)</f>
        <v>0</v>
      </c>
      <c r="AN1579" s="103">
        <f>IF(H1579&lt;Variables!$G$13,1,0)</f>
        <v>1</v>
      </c>
      <c r="AO1579" s="101">
        <f>IF(R1579&lt;Variables!$G$12,0,1)</f>
        <v>1</v>
      </c>
      <c r="AP1579" s="86">
        <f t="shared" si="318"/>
        <v>1</v>
      </c>
      <c r="AR1579">
        <v>0</v>
      </c>
      <c r="AS1579">
        <v>0</v>
      </c>
      <c r="AT1579">
        <v>1</v>
      </c>
      <c r="AU1579">
        <v>0</v>
      </c>
      <c r="BA1579">
        <v>-2.25</v>
      </c>
    </row>
    <row r="1580" spans="3:53" ht="12.75" x14ac:dyDescent="0.2">
      <c r="C1580" t="s">
        <v>640</v>
      </c>
      <c r="D1580" t="s">
        <v>601</v>
      </c>
      <c r="E1580">
        <v>14.61</v>
      </c>
      <c r="F1580">
        <v>18.52</v>
      </c>
      <c r="G1580">
        <v>-2.08</v>
      </c>
      <c r="H1580">
        <v>1570</v>
      </c>
      <c r="I1580">
        <v>-43.509</v>
      </c>
      <c r="J1580" t="s">
        <v>78</v>
      </c>
      <c r="K1580">
        <v>44.74</v>
      </c>
      <c r="L1580">
        <v>14.606769999999999</v>
      </c>
      <c r="M1580">
        <v>-0.11480977656251901</v>
      </c>
      <c r="N1580">
        <v>14.646034</v>
      </c>
      <c r="O1580">
        <v>-0.38258821466618292</v>
      </c>
      <c r="P1580">
        <v>4150000</v>
      </c>
      <c r="Q1580">
        <v>1220000</v>
      </c>
      <c r="R1580">
        <v>3.4</v>
      </c>
      <c r="S1580">
        <v>24.178000000000001</v>
      </c>
      <c r="T1580">
        <v>7.6649999999999991</v>
      </c>
      <c r="U1580">
        <v>15.38956521739131</v>
      </c>
      <c r="V1580">
        <f t="shared" si="319"/>
        <v>2.3137473926520373</v>
      </c>
      <c r="AC1580">
        <v>14.93</v>
      </c>
      <c r="AD1580">
        <v>14.31</v>
      </c>
      <c r="AH1580" s="85">
        <f>IF(AND(M1580&lt;Variables!$G$6,M1580&gt;Variables!$G$5),0,1)</f>
        <v>1</v>
      </c>
      <c r="AI1580" s="85">
        <f t="shared" si="320"/>
        <v>1</v>
      </c>
      <c r="AJ1580" s="85">
        <f>IF(I1580&gt;Variables!$G$7,0,1)</f>
        <v>1</v>
      </c>
      <c r="AK1580" s="85">
        <f>IF(F1580&gt;Variables!$G$8,0,1)</f>
        <v>0</v>
      </c>
      <c r="AL1580" s="85">
        <f>IF(G1580&gt;Variables!$G$9,0,1)</f>
        <v>1</v>
      </c>
      <c r="AM1580" s="85">
        <f>IF(AND(K1580&gt;Variables!$G$10,K1580&lt;Variables!$G$11),0,1)</f>
        <v>1</v>
      </c>
      <c r="AN1580" s="103">
        <f>IF(H1580&lt;Variables!$G$13,1,0)</f>
        <v>1</v>
      </c>
      <c r="AO1580" s="101">
        <f>IF(R1580&lt;Variables!$G$12,0,1)</f>
        <v>1</v>
      </c>
      <c r="AP1580" s="86">
        <f t="shared" si="318"/>
        <v>1</v>
      </c>
      <c r="AR1580">
        <v>0</v>
      </c>
      <c r="AS1580">
        <v>0</v>
      </c>
      <c r="AT1580">
        <v>0</v>
      </c>
      <c r="AU1580">
        <v>1</v>
      </c>
      <c r="BA1580">
        <v>-0.81</v>
      </c>
    </row>
    <row r="1581" spans="3:53" ht="12.75" x14ac:dyDescent="0.2">
      <c r="C1581" t="s">
        <v>640</v>
      </c>
      <c r="D1581" t="s">
        <v>634</v>
      </c>
      <c r="E1581">
        <v>9.69</v>
      </c>
      <c r="F1581">
        <v>25.06</v>
      </c>
      <c r="G1581">
        <v>23.29</v>
      </c>
      <c r="H1581">
        <v>55.7</v>
      </c>
      <c r="I1581">
        <v>-70.105000000000004</v>
      </c>
      <c r="J1581" t="s">
        <v>78</v>
      </c>
      <c r="K1581">
        <v>51.37</v>
      </c>
      <c r="L1581">
        <v>9.6968549999999993</v>
      </c>
      <c r="M1581">
        <v>0.44596933748107648</v>
      </c>
      <c r="N1581">
        <v>9.8390560000000011</v>
      </c>
      <c r="O1581">
        <v>-1.0057468927913531</v>
      </c>
      <c r="P1581">
        <v>4420000</v>
      </c>
      <c r="Q1581">
        <v>115020</v>
      </c>
      <c r="R1581">
        <v>38.43</v>
      </c>
      <c r="S1581">
        <v>24.178000000000001</v>
      </c>
      <c r="T1581">
        <v>7.6649999999999991</v>
      </c>
      <c r="U1581">
        <v>15.38956521739131</v>
      </c>
      <c r="V1581">
        <f t="shared" si="319"/>
        <v>2.3678334927835878</v>
      </c>
      <c r="AC1581">
        <v>10.75</v>
      </c>
      <c r="AD1581">
        <v>8.61</v>
      </c>
      <c r="AH1581" s="85">
        <f>IF(AND(M1581&lt;Variables!$G$6,M1581&gt;Variables!$G$5),0,1)</f>
        <v>1</v>
      </c>
      <c r="AI1581" s="85">
        <f t="shared" si="320"/>
        <v>1</v>
      </c>
      <c r="AJ1581" s="85">
        <f>IF(I1581&gt;Variables!$G$7,0,1)</f>
        <v>1</v>
      </c>
      <c r="AK1581" s="85">
        <f>IF(F1581&gt;Variables!$G$8,0,1)</f>
        <v>0</v>
      </c>
      <c r="AL1581" s="85">
        <f>IF(G1581&gt;Variables!$G$9,0,1)</f>
        <v>0</v>
      </c>
      <c r="AM1581" s="85">
        <f>IF(AND(K1581&gt;Variables!$G$10,K1581&lt;Variables!$G$11),0,1)</f>
        <v>0</v>
      </c>
      <c r="AN1581" s="103">
        <f>IF(H1581&lt;Variables!$G$13,1,0)</f>
        <v>1</v>
      </c>
      <c r="AO1581" s="101">
        <f>IF(R1581&lt;Variables!$G$12,0,1)</f>
        <v>1</v>
      </c>
      <c r="AP1581" s="86">
        <f t="shared" si="318"/>
        <v>1</v>
      </c>
      <c r="AR1581">
        <v>1</v>
      </c>
      <c r="AS1581">
        <v>0</v>
      </c>
      <c r="AT1581">
        <v>0</v>
      </c>
      <c r="AU1581">
        <v>0</v>
      </c>
      <c r="BA1581">
        <v>2</v>
      </c>
    </row>
    <row r="1582" spans="3:53" ht="12.75" x14ac:dyDescent="0.2">
      <c r="C1582" t="s">
        <v>640</v>
      </c>
      <c r="D1582" t="s">
        <v>605</v>
      </c>
      <c r="E1582">
        <v>294.5</v>
      </c>
      <c r="F1582">
        <v>11.18</v>
      </c>
      <c r="G1582">
        <v>2.08</v>
      </c>
      <c r="H1582">
        <v>41000</v>
      </c>
      <c r="I1582">
        <v>5.0999999999999997E-2</v>
      </c>
      <c r="J1582" t="s">
        <v>78</v>
      </c>
      <c r="K1582">
        <v>58.12</v>
      </c>
      <c r="L1582">
        <v>293.84611999999993</v>
      </c>
      <c r="M1582">
        <v>0.23954034172718819</v>
      </c>
      <c r="N1582">
        <v>293.204072</v>
      </c>
      <c r="O1582">
        <v>0.45904137375009402</v>
      </c>
      <c r="P1582">
        <v>1048000</v>
      </c>
      <c r="Q1582">
        <v>905753</v>
      </c>
      <c r="R1582">
        <v>1.1599999999999999</v>
      </c>
      <c r="S1582">
        <v>24.178000000000001</v>
      </c>
      <c r="T1582">
        <v>7.6649999999999991</v>
      </c>
      <c r="U1582">
        <v>15.38956521739131</v>
      </c>
      <c r="V1582">
        <f t="shared" si="319"/>
        <v>2.4392777959589993</v>
      </c>
      <c r="AC1582">
        <v>296.84530000000001</v>
      </c>
      <c r="AD1582">
        <v>289.24</v>
      </c>
      <c r="AH1582" s="85">
        <f>IF(AND(M1582&lt;Variables!$G$6,M1582&gt;Variables!$G$5),0,1)</f>
        <v>1</v>
      </c>
      <c r="AI1582" s="85">
        <f t="shared" si="320"/>
        <v>0</v>
      </c>
      <c r="AJ1582" s="85">
        <f>IF(I1582&gt;Variables!$G$7,0,1)</f>
        <v>0</v>
      </c>
      <c r="AK1582" s="85">
        <f>IF(F1582&gt;Variables!$G$8,0,1)</f>
        <v>0</v>
      </c>
      <c r="AL1582" s="85">
        <f>IF(G1582&gt;Variables!$G$9,0,1)</f>
        <v>1</v>
      </c>
      <c r="AM1582" s="85">
        <f>IF(AND(K1582&gt;Variables!$G$10,K1582&lt;Variables!$G$11),0,1)</f>
        <v>0</v>
      </c>
      <c r="AN1582" s="103">
        <f>IF(H1582&lt;Variables!$G$13,1,0)</f>
        <v>0</v>
      </c>
      <c r="AO1582" s="101">
        <f>IF(R1582&lt;Variables!$G$12,0,1)</f>
        <v>0</v>
      </c>
      <c r="AP1582" s="86">
        <f t="shared" si="318"/>
        <v>1</v>
      </c>
      <c r="AR1582">
        <v>0</v>
      </c>
      <c r="AS1582">
        <v>1</v>
      </c>
      <c r="AT1582">
        <v>0</v>
      </c>
      <c r="AU1582">
        <v>0</v>
      </c>
      <c r="BA1582">
        <v>0.46</v>
      </c>
    </row>
    <row r="1583" spans="3:53" ht="12.75" x14ac:dyDescent="0.2">
      <c r="C1583" t="s">
        <v>640</v>
      </c>
      <c r="D1583" t="s">
        <v>631</v>
      </c>
      <c r="E1583">
        <v>1.1100000000000001</v>
      </c>
      <c r="F1583">
        <v>25</v>
      </c>
      <c r="G1583">
        <v>25</v>
      </c>
      <c r="H1583">
        <v>-99999</v>
      </c>
      <c r="I1583">
        <v>-54.08</v>
      </c>
      <c r="J1583" t="s">
        <v>76</v>
      </c>
      <c r="K1583">
        <v>69.790000000000006</v>
      </c>
      <c r="L1583">
        <v>1.14625</v>
      </c>
      <c r="M1583">
        <v>0.3271537622682591</v>
      </c>
      <c r="N1583">
        <v>1.0774999999999999</v>
      </c>
      <c r="O1583">
        <v>6.7285382830626688</v>
      </c>
      <c r="P1583">
        <v>30037</v>
      </c>
      <c r="Q1583">
        <v>21373</v>
      </c>
      <c r="R1583">
        <v>1.41</v>
      </c>
      <c r="S1583">
        <v>24.178000000000001</v>
      </c>
      <c r="T1583">
        <v>7.6649999999999991</v>
      </c>
      <c r="U1583">
        <v>15.38956521739131</v>
      </c>
      <c r="V1583">
        <f t="shared" si="319"/>
        <v>2.5448204130861511</v>
      </c>
      <c r="AC1583">
        <v>2</v>
      </c>
      <c r="AD1583">
        <v>1.1100000000000001</v>
      </c>
      <c r="AH1583" s="85">
        <f>IF(AND(M1583&lt;Variables!$G$6,M1583&gt;Variables!$G$5),0,1)</f>
        <v>1</v>
      </c>
      <c r="AI1583" s="85">
        <f t="shared" si="320"/>
        <v>0</v>
      </c>
      <c r="AJ1583" s="85">
        <f>IF(I1583&gt;Variables!$G$7,0,1)</f>
        <v>1</v>
      </c>
      <c r="AK1583" s="85">
        <f>IF(F1583&gt;Variables!$G$8,0,1)</f>
        <v>0</v>
      </c>
      <c r="AL1583" s="85">
        <f>IF(G1583&gt;Variables!$G$9,0,1)</f>
        <v>0</v>
      </c>
      <c r="AM1583" s="85">
        <f>IF(AND(K1583&gt;Variables!$G$10,K1583&lt;Variables!$G$11),0,1)</f>
        <v>0</v>
      </c>
      <c r="AN1583" s="103">
        <f>IF(H1583&lt;Variables!$G$13,1,0)</f>
        <v>1</v>
      </c>
      <c r="AO1583" s="101">
        <f>IF(R1583&lt;Variables!$G$12,0,1)</f>
        <v>0</v>
      </c>
      <c r="AP1583" s="86">
        <f t="shared" ref="AP1583:AP1646" si="321">IF(J1583="Pass", 0,1)</f>
        <v>0</v>
      </c>
      <c r="AR1583">
        <v>1</v>
      </c>
      <c r="AS1583">
        <v>0</v>
      </c>
      <c r="AT1583">
        <v>0</v>
      </c>
      <c r="AU1583">
        <v>0</v>
      </c>
      <c r="BA1583">
        <v>2</v>
      </c>
    </row>
    <row r="1584" spans="3:53" ht="12.75" x14ac:dyDescent="0.2">
      <c r="C1584" t="s">
        <v>640</v>
      </c>
      <c r="D1584" t="s">
        <v>331</v>
      </c>
      <c r="E1584">
        <v>31.11</v>
      </c>
      <c r="F1584">
        <v>15.87</v>
      </c>
      <c r="G1584">
        <v>-1.92</v>
      </c>
      <c r="H1584">
        <v>12410</v>
      </c>
      <c r="I1584">
        <v>80.147999999999996</v>
      </c>
      <c r="J1584" t="s">
        <v>78</v>
      </c>
      <c r="K1584">
        <v>54.97</v>
      </c>
      <c r="L1584">
        <v>30.773005000000001</v>
      </c>
      <c r="M1584">
        <v>1.3875635479862769</v>
      </c>
      <c r="N1584">
        <v>30.599250000000001</v>
      </c>
      <c r="O1584">
        <v>1.963283413809167</v>
      </c>
      <c r="P1584">
        <v>306643000</v>
      </c>
      <c r="Q1584">
        <v>97799000</v>
      </c>
      <c r="R1584">
        <v>3.14</v>
      </c>
      <c r="S1584">
        <v>24.178000000000001</v>
      </c>
      <c r="T1584">
        <v>7.6649999999999991</v>
      </c>
      <c r="U1584">
        <v>15.38956521739131</v>
      </c>
      <c r="V1584">
        <f t="shared" si="319"/>
        <v>2.3624963486252324</v>
      </c>
      <c r="AC1584">
        <v>31.45</v>
      </c>
      <c r="AD1584">
        <v>24.17</v>
      </c>
      <c r="AH1584" s="85">
        <f>IF(AND(M1584&lt;Variables!$G$6,M1584&gt;Variables!$G$5),0,1)</f>
        <v>1</v>
      </c>
      <c r="AI1584" s="85">
        <f t="shared" si="320"/>
        <v>0</v>
      </c>
      <c r="AJ1584" s="85">
        <f>IF(I1584&gt;Variables!$G$7,0,1)</f>
        <v>0</v>
      </c>
      <c r="AK1584" s="85">
        <f>IF(F1584&gt;Variables!$G$8,0,1)</f>
        <v>0</v>
      </c>
      <c r="AL1584" s="85">
        <f>IF(G1584&gt;Variables!$G$9,0,1)</f>
        <v>1</v>
      </c>
      <c r="AM1584" s="85">
        <f>IF(AND(K1584&gt;Variables!$G$10,K1584&lt;Variables!$G$11),0,1)</f>
        <v>0</v>
      </c>
      <c r="AN1584" s="103">
        <f>IF(H1584&lt;Variables!$G$13,1,0)</f>
        <v>0</v>
      </c>
      <c r="AO1584" s="101">
        <f>IF(R1584&lt;Variables!$G$12,0,1)</f>
        <v>1</v>
      </c>
      <c r="AP1584" s="86">
        <f t="shared" si="321"/>
        <v>1</v>
      </c>
      <c r="AR1584">
        <v>0</v>
      </c>
      <c r="AS1584">
        <v>0</v>
      </c>
      <c r="AT1584">
        <v>1</v>
      </c>
      <c r="AU1584">
        <v>0</v>
      </c>
      <c r="BA1584">
        <v>-2.25</v>
      </c>
    </row>
    <row r="1585" spans="3:53" ht="12.75" x14ac:dyDescent="0.2">
      <c r="C1585" t="s">
        <v>640</v>
      </c>
      <c r="D1585" t="s">
        <v>604</v>
      </c>
      <c r="E1585">
        <v>88.11</v>
      </c>
      <c r="F1585">
        <v>9.44</v>
      </c>
      <c r="G1585">
        <v>0.05</v>
      </c>
      <c r="H1585">
        <v>5400</v>
      </c>
      <c r="I1585">
        <v>-3.99</v>
      </c>
      <c r="J1585" t="s">
        <v>78</v>
      </c>
      <c r="K1585">
        <v>66.88</v>
      </c>
      <c r="L1585">
        <v>87.829634999999982</v>
      </c>
      <c r="M1585">
        <v>1.0934407276086531</v>
      </c>
      <c r="N1585">
        <v>88.010403999999994</v>
      </c>
      <c r="O1585">
        <v>0.88579981975768707</v>
      </c>
      <c r="P1585">
        <v>1527000</v>
      </c>
      <c r="Q1585">
        <v>970773</v>
      </c>
      <c r="R1585">
        <v>1.57</v>
      </c>
      <c r="S1585">
        <v>24.178000000000001</v>
      </c>
      <c r="T1585">
        <v>7.6649999999999991</v>
      </c>
      <c r="U1585">
        <v>15.38956521739131</v>
      </c>
      <c r="V1585">
        <f t="shared" si="319"/>
        <v>2.4601427179380604</v>
      </c>
      <c r="AC1585">
        <v>90</v>
      </c>
      <c r="AD1585">
        <v>85.37</v>
      </c>
      <c r="AH1585" s="85">
        <f>IF(AND(M1585&lt;Variables!$G$6,M1585&gt;Variables!$G$5),0,1)</f>
        <v>1</v>
      </c>
      <c r="AI1585" s="85">
        <f t="shared" si="320"/>
        <v>1</v>
      </c>
      <c r="AJ1585" s="85">
        <f>IF(I1585&gt;Variables!$G$7,0,1)</f>
        <v>1</v>
      </c>
      <c r="AK1585" s="85">
        <f>IF(F1585&gt;Variables!$G$8,0,1)</f>
        <v>0</v>
      </c>
      <c r="AL1585" s="85">
        <f>IF(G1585&gt;Variables!$G$9,0,1)</f>
        <v>1</v>
      </c>
      <c r="AM1585" s="85">
        <f>IF(AND(K1585&gt;Variables!$G$10,K1585&lt;Variables!$G$11),0,1)</f>
        <v>0</v>
      </c>
      <c r="AN1585" s="103">
        <f>IF(H1585&lt;Variables!$G$13,1,0)</f>
        <v>0</v>
      </c>
      <c r="AO1585" s="101">
        <f>IF(R1585&lt;Variables!$G$12,0,1)</f>
        <v>0</v>
      </c>
      <c r="AP1585" s="86">
        <f t="shared" si="321"/>
        <v>1</v>
      </c>
      <c r="AR1585">
        <v>1</v>
      </c>
      <c r="AS1585">
        <v>0</v>
      </c>
      <c r="AT1585">
        <v>0</v>
      </c>
      <c r="AU1585">
        <v>0</v>
      </c>
      <c r="BA1585">
        <v>1.31</v>
      </c>
    </row>
    <row r="1586" spans="3:53" ht="12.75" x14ac:dyDescent="0.2">
      <c r="C1586" t="s">
        <v>640</v>
      </c>
      <c r="D1586" t="s">
        <v>490</v>
      </c>
      <c r="E1586">
        <v>28.43</v>
      </c>
      <c r="F1586">
        <v>9.82</v>
      </c>
      <c r="G1586">
        <v>9.18</v>
      </c>
      <c r="H1586">
        <v>3040</v>
      </c>
      <c r="I1586">
        <v>-26.186</v>
      </c>
      <c r="J1586" t="s">
        <v>76</v>
      </c>
      <c r="K1586">
        <v>74.180000000000007</v>
      </c>
      <c r="L1586">
        <v>28.283999999999999</v>
      </c>
      <c r="M1586">
        <v>0.51619290057983591</v>
      </c>
      <c r="N1586">
        <v>27.927150000000001</v>
      </c>
      <c r="O1586">
        <v>1.800577574152733</v>
      </c>
      <c r="P1586">
        <v>40668</v>
      </c>
      <c r="Q1586">
        <v>60414</v>
      </c>
      <c r="R1586">
        <v>0.67</v>
      </c>
      <c r="S1586">
        <v>24.178000000000001</v>
      </c>
      <c r="T1586">
        <v>7.6649999999999991</v>
      </c>
      <c r="U1586">
        <v>15.38956521739131</v>
      </c>
      <c r="V1586">
        <f t="shared" si="319"/>
        <v>2.5680370845424974</v>
      </c>
      <c r="AC1586">
        <v>28.43</v>
      </c>
      <c r="AD1586">
        <v>27.65</v>
      </c>
      <c r="AH1586" s="85">
        <f>IF(AND(M1586&lt;Variables!$G$6,M1586&gt;Variables!$G$5),0,1)</f>
        <v>1</v>
      </c>
      <c r="AI1586" s="85">
        <f t="shared" si="320"/>
        <v>0</v>
      </c>
      <c r="AJ1586" s="85">
        <f>IF(I1586&gt;Variables!$G$7,0,1)</f>
        <v>1</v>
      </c>
      <c r="AK1586" s="85">
        <f>IF(F1586&gt;Variables!$G$8,0,1)</f>
        <v>0</v>
      </c>
      <c r="AL1586" s="85">
        <f>IF(G1586&gt;Variables!$G$9,0,1)</f>
        <v>1</v>
      </c>
      <c r="AM1586" s="85">
        <f>IF(AND(K1586&gt;Variables!$G$10,K1586&lt;Variables!$G$11),0,1)</f>
        <v>0</v>
      </c>
      <c r="AN1586" s="103">
        <f>IF(H1586&lt;Variables!$G$13,1,0)</f>
        <v>0</v>
      </c>
      <c r="AO1586" s="101">
        <f>IF(R1586&lt;Variables!$G$12,0,1)</f>
        <v>0</v>
      </c>
      <c r="AP1586" s="86">
        <f t="shared" si="321"/>
        <v>0</v>
      </c>
      <c r="AR1586">
        <v>0</v>
      </c>
      <c r="AS1586">
        <v>0</v>
      </c>
      <c r="AT1586">
        <v>1</v>
      </c>
      <c r="AU1586">
        <v>0</v>
      </c>
      <c r="BA1586">
        <v>-2.25</v>
      </c>
    </row>
    <row r="1587" spans="3:53" ht="12.75" x14ac:dyDescent="0.2">
      <c r="C1587" t="s">
        <v>640</v>
      </c>
      <c r="D1587" t="s">
        <v>606</v>
      </c>
      <c r="E1587">
        <v>51.09</v>
      </c>
      <c r="F1587">
        <v>8.14</v>
      </c>
      <c r="G1587">
        <v>1.45</v>
      </c>
      <c r="H1587">
        <v>2750</v>
      </c>
      <c r="I1587">
        <v>-23.366</v>
      </c>
      <c r="J1587" t="s">
        <v>78</v>
      </c>
      <c r="K1587">
        <v>59.06</v>
      </c>
      <c r="L1587">
        <v>50.965864285714289</v>
      </c>
      <c r="M1587">
        <v>0.40053419508659538</v>
      </c>
      <c r="N1587">
        <v>50.999097619047618</v>
      </c>
      <c r="O1587">
        <v>0.3351086370762506</v>
      </c>
      <c r="P1587">
        <v>486912</v>
      </c>
      <c r="Q1587">
        <v>660790</v>
      </c>
      <c r="R1587">
        <v>0.74</v>
      </c>
      <c r="S1587">
        <v>24.178000000000001</v>
      </c>
      <c r="T1587">
        <v>7.6649999999999991</v>
      </c>
      <c r="U1587">
        <v>15.38956521739131</v>
      </c>
      <c r="V1587">
        <f t="shared" si="319"/>
        <v>2.4399676215637331</v>
      </c>
      <c r="AC1587">
        <v>51.28</v>
      </c>
      <c r="AD1587">
        <v>50.630099999999999</v>
      </c>
      <c r="AH1587" s="85">
        <f>IF(AND(M1587&lt;Variables!$G$6,M1587&gt;Variables!$G$5),0,1)</f>
        <v>1</v>
      </c>
      <c r="AI1587" s="85">
        <f t="shared" si="320"/>
        <v>1</v>
      </c>
      <c r="AJ1587" s="85">
        <f>IF(I1587&gt;Variables!$G$7,0,1)</f>
        <v>1</v>
      </c>
      <c r="AK1587" s="85">
        <f>IF(F1587&gt;Variables!$G$8,0,1)</f>
        <v>1</v>
      </c>
      <c r="AL1587" s="85">
        <f>IF(G1587&gt;Variables!$G$9,0,1)</f>
        <v>1</v>
      </c>
      <c r="AM1587" s="85">
        <f>IF(AND(K1587&gt;Variables!$G$10,K1587&lt;Variables!$G$11),0,1)</f>
        <v>0</v>
      </c>
      <c r="AN1587" s="103">
        <f>IF(H1587&lt;Variables!$G$13,1,0)</f>
        <v>0</v>
      </c>
      <c r="AO1587" s="101">
        <f>IF(R1587&lt;Variables!$G$12,0,1)</f>
        <v>0</v>
      </c>
      <c r="AP1587" s="86">
        <f t="shared" si="321"/>
        <v>1</v>
      </c>
      <c r="AR1587">
        <v>0</v>
      </c>
      <c r="AS1587">
        <v>1</v>
      </c>
      <c r="AT1587">
        <v>0</v>
      </c>
      <c r="AU1587">
        <v>0</v>
      </c>
      <c r="BA1587">
        <v>0.26</v>
      </c>
    </row>
    <row r="1588" spans="3:53" ht="12.75" x14ac:dyDescent="0.2">
      <c r="C1588" t="s">
        <v>640</v>
      </c>
      <c r="D1588" t="s">
        <v>509</v>
      </c>
      <c r="E1588">
        <v>6.02</v>
      </c>
      <c r="F1588">
        <v>49.87</v>
      </c>
      <c r="G1588">
        <v>-1.28</v>
      </c>
      <c r="H1588">
        <v>208.76</v>
      </c>
      <c r="I1588">
        <v>46.026000000000003</v>
      </c>
      <c r="J1588" t="s">
        <v>76</v>
      </c>
      <c r="K1588">
        <v>55.72</v>
      </c>
      <c r="L1588">
        <v>5.9423750000000002</v>
      </c>
      <c r="M1588">
        <v>1.0084351795367981</v>
      </c>
      <c r="N1588">
        <v>6.0255479999999988</v>
      </c>
      <c r="O1588">
        <v>-0.38582382880360139</v>
      </c>
      <c r="P1588">
        <v>94550000</v>
      </c>
      <c r="Q1588">
        <v>12510000</v>
      </c>
      <c r="R1588">
        <v>7.56</v>
      </c>
      <c r="S1588">
        <v>24.178000000000001</v>
      </c>
      <c r="T1588">
        <v>7.6649999999999991</v>
      </c>
      <c r="U1588">
        <v>15.38956521739131</v>
      </c>
      <c r="V1588">
        <f t="shared" si="319"/>
        <v>2.3833811815646104</v>
      </c>
      <c r="AC1588">
        <v>8.3800000000000008</v>
      </c>
      <c r="AD1588">
        <v>5.63</v>
      </c>
      <c r="AH1588" s="85">
        <f>IF(AND(M1588&lt;Variables!$G$6,M1588&gt;Variables!$G$5),0,1)</f>
        <v>1</v>
      </c>
      <c r="AI1588" s="85">
        <f t="shared" si="320"/>
        <v>1</v>
      </c>
      <c r="AJ1588" s="85">
        <f>IF(I1588&gt;Variables!$G$7,0,1)</f>
        <v>0</v>
      </c>
      <c r="AK1588" s="85">
        <f>IF(F1588&gt;Variables!$G$8,0,1)</f>
        <v>0</v>
      </c>
      <c r="AL1588" s="85">
        <f>IF(G1588&gt;Variables!$G$9,0,1)</f>
        <v>1</v>
      </c>
      <c r="AM1588" s="85">
        <f>IF(AND(K1588&gt;Variables!$G$10,K1588&lt;Variables!$G$11),0,1)</f>
        <v>0</v>
      </c>
      <c r="AN1588" s="103">
        <f>IF(H1588&lt;Variables!$G$13,1,0)</f>
        <v>1</v>
      </c>
      <c r="AO1588" s="101">
        <f>IF(R1588&lt;Variables!$G$12,0,1)</f>
        <v>1</v>
      </c>
      <c r="AP1588" s="86">
        <f t="shared" si="321"/>
        <v>0</v>
      </c>
      <c r="AR1588">
        <v>1</v>
      </c>
      <c r="AS1588">
        <v>0</v>
      </c>
      <c r="AT1588">
        <v>0</v>
      </c>
      <c r="AU1588">
        <v>0</v>
      </c>
      <c r="BA1588">
        <v>2</v>
      </c>
    </row>
    <row r="1589" spans="3:53" ht="12.75" x14ac:dyDescent="0.2">
      <c r="C1589" t="s">
        <v>640</v>
      </c>
      <c r="D1589" t="s">
        <v>395</v>
      </c>
      <c r="E1589">
        <v>24.18</v>
      </c>
      <c r="F1589">
        <v>21.18</v>
      </c>
      <c r="G1589">
        <v>20.99</v>
      </c>
      <c r="H1589">
        <v>2790</v>
      </c>
      <c r="I1589">
        <v>199.41800000000001</v>
      </c>
      <c r="J1589" t="s">
        <v>76</v>
      </c>
      <c r="K1589">
        <v>74.84</v>
      </c>
      <c r="L1589">
        <v>23.939879999999999</v>
      </c>
      <c r="M1589">
        <v>0.77327037562427758</v>
      </c>
      <c r="N1589">
        <v>23.682386000000001</v>
      </c>
      <c r="O1589">
        <v>1.868958642934031</v>
      </c>
      <c r="P1589">
        <v>7353000</v>
      </c>
      <c r="Q1589">
        <v>3411000</v>
      </c>
      <c r="R1589">
        <v>2.16</v>
      </c>
      <c r="S1589">
        <v>24.178000000000001</v>
      </c>
      <c r="T1589">
        <v>7.6649999999999991</v>
      </c>
      <c r="U1589">
        <v>15.38956521739131</v>
      </c>
      <c r="V1589">
        <f t="shared" si="319"/>
        <v>2.5487645618888641</v>
      </c>
      <c r="AC1589">
        <v>25.02</v>
      </c>
      <c r="AD1589">
        <v>23.9</v>
      </c>
      <c r="AH1589" s="85">
        <f>IF(AND(M1589&lt;Variables!$G$6,M1589&gt;Variables!$G$5),0,1)</f>
        <v>1</v>
      </c>
      <c r="AI1589" s="85">
        <f t="shared" si="320"/>
        <v>0</v>
      </c>
      <c r="AJ1589" s="85">
        <f>IF(I1589&gt;Variables!$G$7,0,1)</f>
        <v>0</v>
      </c>
      <c r="AK1589" s="85">
        <f>IF(F1589&gt;Variables!$G$8,0,1)</f>
        <v>0</v>
      </c>
      <c r="AL1589" s="85">
        <f>IF(G1589&gt;Variables!$G$9,0,1)</f>
        <v>0</v>
      </c>
      <c r="AM1589" s="85">
        <f>IF(AND(K1589&gt;Variables!$G$10,K1589&lt;Variables!$G$11),0,1)</f>
        <v>0</v>
      </c>
      <c r="AN1589" s="103">
        <f>IF(H1589&lt;Variables!$G$13,1,0)</f>
        <v>0</v>
      </c>
      <c r="AO1589" s="101">
        <f>IF(R1589&lt;Variables!$G$12,0,1)</f>
        <v>1</v>
      </c>
      <c r="AP1589" s="86">
        <f t="shared" si="321"/>
        <v>0</v>
      </c>
      <c r="AR1589">
        <v>1</v>
      </c>
      <c r="AS1589">
        <v>0</v>
      </c>
      <c r="AT1589">
        <v>0</v>
      </c>
      <c r="AU1589">
        <v>0</v>
      </c>
      <c r="BA1589">
        <v>2</v>
      </c>
    </row>
    <row r="1590" spans="3:53" ht="12.75" x14ac:dyDescent="0.2">
      <c r="C1590" t="s">
        <v>640</v>
      </c>
      <c r="D1590" t="s">
        <v>609</v>
      </c>
      <c r="E1590">
        <v>96.43</v>
      </c>
      <c r="F1590">
        <v>8.9</v>
      </c>
      <c r="G1590">
        <v>7.94</v>
      </c>
      <c r="H1590">
        <v>6390</v>
      </c>
      <c r="I1590">
        <v>-79.408000000000001</v>
      </c>
      <c r="J1590" t="s">
        <v>78</v>
      </c>
      <c r="K1590">
        <v>60.84</v>
      </c>
      <c r="L1590">
        <v>95.324005</v>
      </c>
      <c r="M1590">
        <v>1.065833312395974</v>
      </c>
      <c r="N1590">
        <v>95.94429199999999</v>
      </c>
      <c r="O1590">
        <v>0.41243516602323071</v>
      </c>
      <c r="P1590">
        <v>610209</v>
      </c>
      <c r="Q1590">
        <v>913295</v>
      </c>
      <c r="R1590">
        <v>0.67</v>
      </c>
      <c r="S1590">
        <v>24.178000000000001</v>
      </c>
      <c r="T1590">
        <v>7.6649999999999991</v>
      </c>
      <c r="U1590">
        <v>15.38956521739131</v>
      </c>
      <c r="V1590">
        <f t="shared" si="319"/>
        <v>2.4182238414665012</v>
      </c>
      <c r="AC1590">
        <v>96.98</v>
      </c>
      <c r="AD1590">
        <v>90.45</v>
      </c>
      <c r="AH1590" s="85">
        <f>IF(AND(M1590&lt;Variables!$G$6,M1590&gt;Variables!$G$5),0,1)</f>
        <v>1</v>
      </c>
      <c r="AI1590" s="85">
        <f t="shared" si="320"/>
        <v>1</v>
      </c>
      <c r="AJ1590" s="85">
        <f>IF(I1590&gt;Variables!$G$7,0,1)</f>
        <v>1</v>
      </c>
      <c r="AK1590" s="85">
        <f>IF(F1590&gt;Variables!$G$8,0,1)</f>
        <v>1</v>
      </c>
      <c r="AL1590" s="85">
        <f>IF(G1590&gt;Variables!$G$9,0,1)</f>
        <v>1</v>
      </c>
      <c r="AM1590" s="85">
        <f>IF(AND(K1590&gt;Variables!$G$10,K1590&lt;Variables!$G$11),0,1)</f>
        <v>0</v>
      </c>
      <c r="AN1590" s="103">
        <f>IF(H1590&lt;Variables!$G$13,1,0)</f>
        <v>0</v>
      </c>
      <c r="AO1590" s="101">
        <f>IF(R1590&lt;Variables!$G$12,0,1)</f>
        <v>0</v>
      </c>
      <c r="AP1590" s="86">
        <f t="shared" si="321"/>
        <v>1</v>
      </c>
      <c r="AR1590">
        <v>0</v>
      </c>
      <c r="AS1590">
        <v>0</v>
      </c>
      <c r="AT1590">
        <v>0</v>
      </c>
      <c r="AU1590">
        <v>1</v>
      </c>
      <c r="BA1590">
        <v>-1.67</v>
      </c>
    </row>
    <row r="1591" spans="3:53" ht="12.75" x14ac:dyDescent="0.2">
      <c r="C1591" t="s">
        <v>640</v>
      </c>
      <c r="D1591" t="s">
        <v>216</v>
      </c>
      <c r="E1591">
        <v>0.69</v>
      </c>
      <c r="F1591">
        <v>18.899999999999999</v>
      </c>
      <c r="G1591">
        <v>2.5</v>
      </c>
      <c r="H1591">
        <v>368.21</v>
      </c>
      <c r="I1591">
        <v>-65.736000000000004</v>
      </c>
      <c r="J1591" t="s">
        <v>76</v>
      </c>
      <c r="K1591">
        <v>52.12</v>
      </c>
      <c r="L1591">
        <v>0.68097979999999991</v>
      </c>
      <c r="M1591">
        <v>0.39945384576753401</v>
      </c>
      <c r="N1591">
        <v>0.68511084000000011</v>
      </c>
      <c r="O1591">
        <v>-0.20592872242397089</v>
      </c>
      <c r="P1591">
        <v>159540000</v>
      </c>
      <c r="Q1591">
        <v>93280000</v>
      </c>
      <c r="R1591">
        <v>1.71</v>
      </c>
      <c r="S1591">
        <v>24.178000000000001</v>
      </c>
      <c r="T1591">
        <v>7.6649999999999991</v>
      </c>
      <c r="U1591">
        <v>15.38956521739131</v>
      </c>
      <c r="V1591">
        <f t="shared" si="319"/>
        <v>2.3761317198721015</v>
      </c>
      <c r="AC1591">
        <v>0.71789999999999998</v>
      </c>
      <c r="AD1591">
        <v>0.60509999999999997</v>
      </c>
      <c r="AH1591" s="85">
        <f>IF(AND(M1591&lt;Variables!$G$6,M1591&gt;Variables!$G$5),0,1)</f>
        <v>1</v>
      </c>
      <c r="AI1591" s="85">
        <f t="shared" si="320"/>
        <v>1</v>
      </c>
      <c r="AJ1591" s="85">
        <f>IF(I1591&gt;Variables!$G$7,0,1)</f>
        <v>1</v>
      </c>
      <c r="AK1591" s="85">
        <f>IF(F1591&gt;Variables!$G$8,0,1)</f>
        <v>0</v>
      </c>
      <c r="AL1591" s="85">
        <f>IF(G1591&gt;Variables!$G$9,0,1)</f>
        <v>1</v>
      </c>
      <c r="AM1591" s="85">
        <f>IF(AND(K1591&gt;Variables!$G$10,K1591&lt;Variables!$G$11),0,1)</f>
        <v>0</v>
      </c>
      <c r="AN1591" s="103">
        <f>IF(H1591&lt;Variables!$G$13,1,0)</f>
        <v>1</v>
      </c>
      <c r="AO1591" s="101">
        <f>IF(R1591&lt;Variables!$G$12,0,1)</f>
        <v>0</v>
      </c>
      <c r="AP1591" s="86">
        <f t="shared" si="321"/>
        <v>0</v>
      </c>
      <c r="AR1591">
        <v>1</v>
      </c>
      <c r="AS1591">
        <v>0</v>
      </c>
      <c r="AT1591">
        <v>0</v>
      </c>
      <c r="AU1591">
        <v>0</v>
      </c>
      <c r="BA1591">
        <v>2</v>
      </c>
    </row>
    <row r="1592" spans="3:53" ht="12.75" x14ac:dyDescent="0.2">
      <c r="C1592" t="s">
        <v>640</v>
      </c>
      <c r="D1592" t="s">
        <v>614</v>
      </c>
      <c r="E1592">
        <v>9.5399999999999991</v>
      </c>
      <c r="F1592">
        <v>7.18</v>
      </c>
      <c r="G1592">
        <v>5.52</v>
      </c>
      <c r="H1592">
        <v>2280</v>
      </c>
      <c r="I1592">
        <v>-61.41</v>
      </c>
      <c r="J1592" t="s">
        <v>76</v>
      </c>
      <c r="K1592">
        <v>52.47</v>
      </c>
      <c r="L1592">
        <v>9.5164100000000023</v>
      </c>
      <c r="M1592">
        <v>0.45805088263324328</v>
      </c>
      <c r="N1592">
        <v>9.6012839999999997</v>
      </c>
      <c r="O1592">
        <v>-0.42998415628575531</v>
      </c>
      <c r="P1592">
        <v>3522000</v>
      </c>
      <c r="Q1592">
        <v>3525000</v>
      </c>
      <c r="R1592">
        <v>1</v>
      </c>
      <c r="S1592">
        <v>24.178000000000001</v>
      </c>
      <c r="T1592">
        <v>7.6649999999999991</v>
      </c>
      <c r="U1592">
        <v>15.38956521739131</v>
      </c>
      <c r="V1592">
        <f t="shared" si="319"/>
        <v>2.3774124352073946</v>
      </c>
      <c r="AC1592">
        <v>9.69</v>
      </c>
      <c r="AD1592">
        <v>9.0500000000000007</v>
      </c>
      <c r="AH1592" s="85">
        <f>IF(AND(M1592&lt;Variables!$G$6,M1592&gt;Variables!$G$5),0,1)</f>
        <v>1</v>
      </c>
      <c r="AI1592" s="85">
        <f t="shared" si="320"/>
        <v>1</v>
      </c>
      <c r="AJ1592" s="85">
        <f>IF(I1592&gt;Variables!$G$7,0,1)</f>
        <v>1</v>
      </c>
      <c r="AK1592" s="85">
        <f>IF(F1592&gt;Variables!$G$8,0,1)</f>
        <v>1</v>
      </c>
      <c r="AL1592" s="85">
        <f>IF(G1592&gt;Variables!$G$9,0,1)</f>
        <v>1</v>
      </c>
      <c r="AM1592" s="85">
        <f>IF(AND(K1592&gt;Variables!$G$10,K1592&lt;Variables!$G$11),0,1)</f>
        <v>0</v>
      </c>
      <c r="AN1592" s="103">
        <f>IF(H1592&lt;Variables!$G$13,1,0)</f>
        <v>1</v>
      </c>
      <c r="AO1592" s="101">
        <f>IF(R1592&lt;Variables!$G$12,0,1)</f>
        <v>0</v>
      </c>
      <c r="AP1592" s="86">
        <f t="shared" si="321"/>
        <v>0</v>
      </c>
      <c r="AR1592">
        <v>0</v>
      </c>
      <c r="AS1592">
        <v>0</v>
      </c>
      <c r="AT1592">
        <v>1</v>
      </c>
      <c r="AU1592">
        <v>0</v>
      </c>
      <c r="BA1592">
        <v>-1.38</v>
      </c>
    </row>
    <row r="1593" spans="3:53" ht="12.75" x14ac:dyDescent="0.2">
      <c r="C1593" t="s">
        <v>640</v>
      </c>
      <c r="D1593" t="s">
        <v>613</v>
      </c>
      <c r="E1593">
        <v>24.63</v>
      </c>
      <c r="F1593">
        <v>19.96</v>
      </c>
      <c r="G1593">
        <v>-1.29</v>
      </c>
      <c r="H1593">
        <v>42.23</v>
      </c>
      <c r="I1593">
        <v>38.112000000000002</v>
      </c>
      <c r="J1593" t="s">
        <v>76</v>
      </c>
      <c r="K1593">
        <v>50.36</v>
      </c>
      <c r="L1593">
        <v>24.805620000000001</v>
      </c>
      <c r="M1593">
        <v>-0.72048189079732117</v>
      </c>
      <c r="N1593">
        <v>24.74358888888888</v>
      </c>
      <c r="O1593">
        <v>-0.47159241698072091</v>
      </c>
      <c r="P1593">
        <v>60960</v>
      </c>
      <c r="Q1593">
        <v>1830</v>
      </c>
      <c r="R1593">
        <v>33.31</v>
      </c>
      <c r="S1593">
        <v>24.178000000000001</v>
      </c>
      <c r="T1593">
        <v>7.6649999999999991</v>
      </c>
      <c r="U1593">
        <v>15.38956521739131</v>
      </c>
      <c r="V1593">
        <f t="shared" si="319"/>
        <v>2.390211199772954</v>
      </c>
      <c r="AC1593">
        <v>25.71</v>
      </c>
      <c r="AD1593">
        <v>24.626899999999999</v>
      </c>
      <c r="AH1593" s="85">
        <f>IF(AND(M1593&lt;Variables!$G$6,M1593&gt;Variables!$G$5),0,1)</f>
        <v>1</v>
      </c>
      <c r="AI1593" s="85">
        <f t="shared" si="320"/>
        <v>0</v>
      </c>
      <c r="AJ1593" s="85">
        <f>IF(I1593&gt;Variables!$G$7,0,1)</f>
        <v>0</v>
      </c>
      <c r="AK1593" s="85">
        <f>IF(F1593&gt;Variables!$G$8,0,1)</f>
        <v>0</v>
      </c>
      <c r="AL1593" s="85">
        <f>IF(G1593&gt;Variables!$G$9,0,1)</f>
        <v>1</v>
      </c>
      <c r="AM1593" s="85">
        <f>IF(AND(K1593&gt;Variables!$G$10,K1593&lt;Variables!$G$11),0,1)</f>
        <v>0</v>
      </c>
      <c r="AN1593" s="103">
        <f>IF(H1593&lt;Variables!$G$13,1,0)</f>
        <v>1</v>
      </c>
      <c r="AO1593" s="101">
        <f>IF(R1593&lt;Variables!$G$12,0,1)</f>
        <v>1</v>
      </c>
      <c r="AP1593" s="86">
        <f t="shared" si="321"/>
        <v>0</v>
      </c>
      <c r="AR1593">
        <v>1</v>
      </c>
      <c r="AS1593">
        <v>0</v>
      </c>
      <c r="AT1593">
        <v>0</v>
      </c>
      <c r="AU1593">
        <v>0</v>
      </c>
      <c r="BA1593">
        <v>2</v>
      </c>
    </row>
    <row r="1594" spans="3:53" ht="12.75" x14ac:dyDescent="0.2">
      <c r="C1594" t="s">
        <v>640</v>
      </c>
      <c r="D1594" t="s">
        <v>639</v>
      </c>
      <c r="E1594">
        <v>29.81</v>
      </c>
      <c r="F1594">
        <v>6.27</v>
      </c>
      <c r="G1594">
        <v>6.42</v>
      </c>
      <c r="H1594">
        <v>2590</v>
      </c>
      <c r="I1594">
        <v>51.927999999999997</v>
      </c>
      <c r="J1594" t="s">
        <v>78</v>
      </c>
      <c r="K1594">
        <v>57.25</v>
      </c>
      <c r="L1594">
        <v>29.737135714285721</v>
      </c>
      <c r="M1594">
        <v>0.31228389514888338</v>
      </c>
      <c r="N1594">
        <v>29.506686111111112</v>
      </c>
      <c r="O1594">
        <v>1.0957309393247729</v>
      </c>
      <c r="P1594">
        <v>55777</v>
      </c>
      <c r="Q1594">
        <v>140520</v>
      </c>
      <c r="R1594">
        <v>0.4</v>
      </c>
      <c r="S1594">
        <v>24.178000000000001</v>
      </c>
      <c r="T1594">
        <v>7.6649999999999991</v>
      </c>
      <c r="U1594">
        <v>15.38956521739131</v>
      </c>
      <c r="V1594">
        <f t="shared" si="319"/>
        <v>2.4274520185295017</v>
      </c>
      <c r="AC1594">
        <v>31.94</v>
      </c>
      <c r="AD1594">
        <v>29.68</v>
      </c>
      <c r="AH1594" s="85">
        <f>IF(AND(M1594&lt;Variables!$G$6,M1594&gt;Variables!$G$5),0,1)</f>
        <v>1</v>
      </c>
      <c r="AI1594" s="85">
        <f t="shared" si="320"/>
        <v>0</v>
      </c>
      <c r="AJ1594" s="85">
        <f>IF(I1594&gt;Variables!$G$7,0,1)</f>
        <v>0</v>
      </c>
      <c r="AK1594" s="85">
        <f>IF(F1594&gt;Variables!$G$8,0,1)</f>
        <v>1</v>
      </c>
      <c r="AL1594" s="85">
        <f>IF(G1594&gt;Variables!$G$9,0,1)</f>
        <v>1</v>
      </c>
      <c r="AM1594" s="85">
        <f>IF(AND(K1594&gt;Variables!$G$10,K1594&lt;Variables!$G$11),0,1)</f>
        <v>0</v>
      </c>
      <c r="AN1594" s="103">
        <f>IF(H1594&lt;Variables!$G$13,1,0)</f>
        <v>0</v>
      </c>
      <c r="AO1594" s="101">
        <f>IF(R1594&lt;Variables!$G$12,0,1)</f>
        <v>0</v>
      </c>
      <c r="AP1594" s="86">
        <f t="shared" si="321"/>
        <v>1</v>
      </c>
      <c r="AR1594">
        <v>1</v>
      </c>
      <c r="AS1594">
        <v>0</v>
      </c>
      <c r="AT1594">
        <v>0</v>
      </c>
      <c r="AU1594">
        <v>0</v>
      </c>
      <c r="BA1594">
        <v>1.25</v>
      </c>
    </row>
    <row r="1595" spans="3:53" ht="12.75" x14ac:dyDescent="0.2">
      <c r="C1595" t="s">
        <v>640</v>
      </c>
      <c r="D1595" t="s">
        <v>486</v>
      </c>
      <c r="E1595">
        <v>138.75</v>
      </c>
      <c r="F1595">
        <v>6.14</v>
      </c>
      <c r="G1595">
        <v>2.93</v>
      </c>
      <c r="H1595">
        <v>12710</v>
      </c>
      <c r="I1595">
        <v>-22.163</v>
      </c>
      <c r="J1595" t="s">
        <v>76</v>
      </c>
      <c r="K1595">
        <v>25.72</v>
      </c>
      <c r="L1595">
        <v>139.74008888888889</v>
      </c>
      <c r="M1595">
        <v>-0.70852172541276814</v>
      </c>
      <c r="N1595">
        <v>140.0064916666667</v>
      </c>
      <c r="O1595">
        <v>-0.89745243360442473</v>
      </c>
      <c r="P1595">
        <v>465341</v>
      </c>
      <c r="Q1595">
        <v>631509</v>
      </c>
      <c r="R1595">
        <v>0.74</v>
      </c>
      <c r="S1595">
        <v>24.178000000000001</v>
      </c>
      <c r="T1595">
        <v>7.6649999999999991</v>
      </c>
      <c r="U1595">
        <v>15.38956521739131</v>
      </c>
      <c r="V1595">
        <f t="shared" si="319"/>
        <v>2.0841987680208844</v>
      </c>
      <c r="AC1595">
        <v>139.6</v>
      </c>
      <c r="AD1595">
        <v>136.9</v>
      </c>
      <c r="AH1595" s="85">
        <f>IF(AND(M1595&lt;Variables!$G$6,M1595&gt;Variables!$G$5),0,1)</f>
        <v>1</v>
      </c>
      <c r="AI1595" s="85">
        <f t="shared" si="320"/>
        <v>1</v>
      </c>
      <c r="AJ1595" s="85">
        <f>IF(I1595&gt;Variables!$G$7,0,1)</f>
        <v>1</v>
      </c>
      <c r="AK1595" s="85">
        <f>IF(F1595&gt;Variables!$G$8,0,1)</f>
        <v>1</v>
      </c>
      <c r="AL1595" s="85">
        <f>IF(G1595&gt;Variables!$G$9,0,1)</f>
        <v>1</v>
      </c>
      <c r="AM1595" s="85">
        <f>IF(AND(K1595&gt;Variables!$G$10,K1595&lt;Variables!$G$11),0,1)</f>
        <v>1</v>
      </c>
      <c r="AN1595" s="103">
        <f>IF(H1595&lt;Variables!$G$13,1,0)</f>
        <v>0</v>
      </c>
      <c r="AO1595" s="101">
        <f>IF(R1595&lt;Variables!$G$12,0,1)</f>
        <v>0</v>
      </c>
      <c r="AP1595" s="86">
        <f t="shared" si="321"/>
        <v>0</v>
      </c>
      <c r="AR1595">
        <v>0</v>
      </c>
      <c r="AS1595">
        <v>0</v>
      </c>
      <c r="AT1595">
        <v>0</v>
      </c>
      <c r="AU1595">
        <v>1</v>
      </c>
      <c r="BA1595">
        <v>-0.02</v>
      </c>
    </row>
    <row r="1596" spans="3:53" ht="12.75" x14ac:dyDescent="0.2">
      <c r="C1596" t="s">
        <v>640</v>
      </c>
      <c r="D1596" t="s">
        <v>632</v>
      </c>
      <c r="E1596">
        <v>80.040000000000006</v>
      </c>
      <c r="F1596">
        <v>6.36</v>
      </c>
      <c r="G1596">
        <v>7.13</v>
      </c>
      <c r="H1596">
        <v>5680</v>
      </c>
      <c r="I1596">
        <v>115.036</v>
      </c>
      <c r="J1596" t="s">
        <v>78</v>
      </c>
      <c r="K1596">
        <v>50.82</v>
      </c>
      <c r="L1596">
        <v>80.270470000000003</v>
      </c>
      <c r="M1596">
        <v>-0.15630903867886539</v>
      </c>
      <c r="N1596">
        <v>79.786674000000005</v>
      </c>
      <c r="O1596">
        <v>0.44910507235831271</v>
      </c>
      <c r="P1596">
        <v>327783</v>
      </c>
      <c r="Q1596">
        <v>533296</v>
      </c>
      <c r="R1596">
        <v>0.61</v>
      </c>
      <c r="S1596">
        <v>24.178000000000001</v>
      </c>
      <c r="T1596">
        <v>7.6649999999999991</v>
      </c>
      <c r="U1596">
        <v>15.38956521739131</v>
      </c>
      <c r="V1596">
        <f t="shared" si="319"/>
        <v>2.3799293998186881</v>
      </c>
      <c r="AC1596">
        <v>84.015000000000001</v>
      </c>
      <c r="AD1596">
        <v>79.97</v>
      </c>
      <c r="AH1596" s="85">
        <f>IF(AND(M1596&lt;Variables!$G$6,M1596&gt;Variables!$G$5),0,1)</f>
        <v>1</v>
      </c>
      <c r="AI1596" s="85">
        <f t="shared" si="320"/>
        <v>0</v>
      </c>
      <c r="AJ1596" s="85">
        <f>IF(I1596&gt;Variables!$G$7,0,1)</f>
        <v>0</v>
      </c>
      <c r="AK1596" s="85">
        <f>IF(F1596&gt;Variables!$G$8,0,1)</f>
        <v>1</v>
      </c>
      <c r="AL1596" s="85">
        <f>IF(G1596&gt;Variables!$G$9,0,1)</f>
        <v>1</v>
      </c>
      <c r="AM1596" s="85">
        <f>IF(AND(K1596&gt;Variables!$G$10,K1596&lt;Variables!$G$11),0,1)</f>
        <v>0</v>
      </c>
      <c r="AN1596" s="103">
        <f>IF(H1596&lt;Variables!$G$13,1,0)</f>
        <v>0</v>
      </c>
      <c r="AO1596" s="101">
        <f>IF(R1596&lt;Variables!$G$12,0,1)</f>
        <v>0</v>
      </c>
      <c r="AP1596" s="86">
        <f t="shared" si="321"/>
        <v>1</v>
      </c>
      <c r="AR1596">
        <v>1</v>
      </c>
      <c r="AS1596">
        <v>0</v>
      </c>
      <c r="AT1596">
        <v>0</v>
      </c>
      <c r="AU1596">
        <v>0</v>
      </c>
      <c r="BA1596">
        <v>1.1200000000000001</v>
      </c>
    </row>
    <row r="1597" spans="3:53" ht="12.75" x14ac:dyDescent="0.2">
      <c r="C1597" t="s">
        <v>640</v>
      </c>
      <c r="D1597" t="s">
        <v>607</v>
      </c>
      <c r="E1597">
        <v>12.47</v>
      </c>
      <c r="F1597">
        <v>7.72</v>
      </c>
      <c r="G1597">
        <v>1.8</v>
      </c>
      <c r="H1597">
        <v>1920</v>
      </c>
      <c r="I1597">
        <v>-24.048999999999999</v>
      </c>
      <c r="J1597" t="s">
        <v>78</v>
      </c>
      <c r="K1597">
        <v>57.18</v>
      </c>
      <c r="L1597">
        <v>12.437805000000001</v>
      </c>
      <c r="M1597">
        <v>0.25884792372930548</v>
      </c>
      <c r="N1597">
        <v>12.471776</v>
      </c>
      <c r="O1597">
        <v>-1.424015312654393E-2</v>
      </c>
      <c r="P1597">
        <v>2528000</v>
      </c>
      <c r="Q1597">
        <v>1014000</v>
      </c>
      <c r="R1597">
        <v>2.4900000000000002</v>
      </c>
      <c r="S1597">
        <v>24.178000000000001</v>
      </c>
      <c r="T1597">
        <v>7.6649999999999991</v>
      </c>
      <c r="U1597">
        <v>15.38956521739131</v>
      </c>
      <c r="V1597">
        <f t="shared" si="319"/>
        <v>2.4292873248522548</v>
      </c>
      <c r="AC1597">
        <v>12.73</v>
      </c>
      <c r="AD1597">
        <v>12.42</v>
      </c>
      <c r="AH1597" s="85">
        <f>IF(AND(M1597&lt;Variables!$G$6,M1597&gt;Variables!$G$5),0,1)</f>
        <v>1</v>
      </c>
      <c r="AI1597" s="85">
        <f t="shared" si="320"/>
        <v>1</v>
      </c>
      <c r="AJ1597" s="85">
        <f>IF(I1597&gt;Variables!$G$7,0,1)</f>
        <v>1</v>
      </c>
      <c r="AK1597" s="85">
        <f>IF(F1597&gt;Variables!$G$8,0,1)</f>
        <v>1</v>
      </c>
      <c r="AL1597" s="85">
        <f>IF(G1597&gt;Variables!$G$9,0,1)</f>
        <v>1</v>
      </c>
      <c r="AM1597" s="85">
        <f>IF(AND(K1597&gt;Variables!$G$10,K1597&lt;Variables!$G$11),0,1)</f>
        <v>0</v>
      </c>
      <c r="AN1597" s="103">
        <f>IF(H1597&lt;Variables!$G$13,1,0)</f>
        <v>1</v>
      </c>
      <c r="AO1597" s="101">
        <f>IF(R1597&lt;Variables!$G$12,0,1)</f>
        <v>1</v>
      </c>
      <c r="AP1597" s="86">
        <f t="shared" si="321"/>
        <v>1</v>
      </c>
      <c r="AR1597">
        <v>0</v>
      </c>
      <c r="AS1597">
        <v>1</v>
      </c>
      <c r="AT1597">
        <v>0</v>
      </c>
      <c r="AU1597">
        <v>0</v>
      </c>
      <c r="BA1597">
        <v>0.85</v>
      </c>
    </row>
    <row r="1598" spans="3:53" ht="12.75" x14ac:dyDescent="0.2">
      <c r="C1598" t="s">
        <v>640</v>
      </c>
      <c r="D1598" t="s">
        <v>615</v>
      </c>
      <c r="E1598">
        <v>28.74</v>
      </c>
      <c r="F1598">
        <v>6.68</v>
      </c>
      <c r="G1598">
        <v>5.67</v>
      </c>
      <c r="H1598">
        <v>2830</v>
      </c>
      <c r="I1598">
        <v>-35.652999999999999</v>
      </c>
      <c r="J1598" t="s">
        <v>76</v>
      </c>
      <c r="K1598">
        <v>63.83</v>
      </c>
      <c r="L1598">
        <v>28.540874999999989</v>
      </c>
      <c r="M1598">
        <v>1.153170671887279</v>
      </c>
      <c r="N1598">
        <v>28.378914000000002</v>
      </c>
      <c r="O1598">
        <v>1.7304608625967961</v>
      </c>
      <c r="P1598">
        <v>6993000</v>
      </c>
      <c r="Q1598">
        <v>4143000</v>
      </c>
      <c r="R1598">
        <v>1.69</v>
      </c>
      <c r="S1598">
        <v>24.178000000000001</v>
      </c>
      <c r="T1598">
        <v>7.6649999999999991</v>
      </c>
      <c r="U1598">
        <v>15.38956521739131</v>
      </c>
      <c r="V1598">
        <f t="shared" si="319"/>
        <v>2.4342375265982539</v>
      </c>
      <c r="AC1598">
        <v>29.328600000000002</v>
      </c>
      <c r="AD1598">
        <v>27.75</v>
      </c>
      <c r="AH1598" s="85">
        <f>IF(AND(M1598&lt;Variables!$G$6,M1598&gt;Variables!$G$5),0,1)</f>
        <v>1</v>
      </c>
      <c r="AI1598" s="85">
        <f t="shared" si="320"/>
        <v>0</v>
      </c>
      <c r="AJ1598" s="85">
        <f>IF(I1598&gt;Variables!$G$7,0,1)</f>
        <v>1</v>
      </c>
      <c r="AK1598" s="85">
        <f>IF(F1598&gt;Variables!$G$8,0,1)</f>
        <v>1</v>
      </c>
      <c r="AL1598" s="85">
        <f>IF(G1598&gt;Variables!$G$9,0,1)</f>
        <v>1</v>
      </c>
      <c r="AM1598" s="85">
        <f>IF(AND(K1598&gt;Variables!$G$10,K1598&lt;Variables!$G$11),0,1)</f>
        <v>0</v>
      </c>
      <c r="AN1598" s="103">
        <f>IF(H1598&lt;Variables!$G$13,1,0)</f>
        <v>0</v>
      </c>
      <c r="AO1598" s="101">
        <f>IF(R1598&lt;Variables!$G$12,0,1)</f>
        <v>0</v>
      </c>
      <c r="AP1598" s="86">
        <f t="shared" si="321"/>
        <v>0</v>
      </c>
      <c r="AR1598">
        <v>0</v>
      </c>
      <c r="AS1598">
        <v>0</v>
      </c>
      <c r="AT1598">
        <v>1</v>
      </c>
      <c r="AU1598">
        <v>0</v>
      </c>
      <c r="BA1598">
        <v>-1.35</v>
      </c>
    </row>
    <row r="1599" spans="3:53" ht="12.75" x14ac:dyDescent="0.2">
      <c r="C1599" t="s">
        <v>641</v>
      </c>
      <c r="D1599" t="s">
        <v>631</v>
      </c>
      <c r="E1599">
        <v>1.1100000000000001</v>
      </c>
      <c r="F1599">
        <v>23.91</v>
      </c>
      <c r="G1599">
        <v>25</v>
      </c>
      <c r="H1599">
        <v>-99999</v>
      </c>
      <c r="I1599">
        <v>-54.08</v>
      </c>
      <c r="J1599" t="s">
        <v>76</v>
      </c>
      <c r="K1599">
        <v>69.790000000000006</v>
      </c>
      <c r="L1599">
        <v>1.14625</v>
      </c>
      <c r="M1599">
        <v>0.3271537622682591</v>
      </c>
      <c r="N1599">
        <v>1.1069444444444441</v>
      </c>
      <c r="O1599">
        <v>3.889585947302391</v>
      </c>
      <c r="P1599">
        <v>30412</v>
      </c>
      <c r="Q1599">
        <v>21373</v>
      </c>
      <c r="R1599">
        <v>1.42</v>
      </c>
      <c r="S1599">
        <v>24.690999999999999</v>
      </c>
      <c r="T1599">
        <v>7.9620000000000006</v>
      </c>
      <c r="U1599">
        <v>15.785652173913039</v>
      </c>
      <c r="V1599">
        <f t="shared" si="319"/>
        <v>2.5448204130861511</v>
      </c>
      <c r="AC1599">
        <v>2</v>
      </c>
      <c r="AD1599">
        <v>1.1100000000000001</v>
      </c>
      <c r="AH1599" s="85">
        <f>IF(AND(M1599&lt;Variables!$G$6,M1599&gt;Variables!$G$5),0,1)</f>
        <v>1</v>
      </c>
      <c r="AI1599" s="85">
        <f t="shared" si="320"/>
        <v>0</v>
      </c>
      <c r="AJ1599" s="85">
        <f>IF(I1599&gt;Variables!$G$7,0,1)</f>
        <v>1</v>
      </c>
      <c r="AK1599" s="85">
        <f>IF(F1599&gt;Variables!$G$8,0,1)</f>
        <v>0</v>
      </c>
      <c r="AL1599" s="85">
        <f>IF(G1599&gt;Variables!$G$9,0,1)</f>
        <v>0</v>
      </c>
      <c r="AM1599" s="85">
        <f>IF(AND(K1599&gt;Variables!$G$10,K1599&lt;Variables!$G$11),0,1)</f>
        <v>0</v>
      </c>
      <c r="AN1599" s="103">
        <f>IF(H1599&lt;Variables!$G$13,1,0)</f>
        <v>1</v>
      </c>
      <c r="AO1599" s="101">
        <f>IF(R1599&lt;Variables!$G$12,0,1)</f>
        <v>0</v>
      </c>
      <c r="AP1599" s="86">
        <f t="shared" si="321"/>
        <v>0</v>
      </c>
      <c r="AR1599">
        <v>1</v>
      </c>
      <c r="AS1599">
        <v>0</v>
      </c>
      <c r="AT1599">
        <v>0</v>
      </c>
      <c r="AU1599">
        <v>0</v>
      </c>
      <c r="BA1599">
        <v>2</v>
      </c>
    </row>
    <row r="1600" spans="3:53" ht="12.75" x14ac:dyDescent="0.2">
      <c r="C1600" t="s">
        <v>641</v>
      </c>
      <c r="D1600" t="s">
        <v>615</v>
      </c>
      <c r="E1600">
        <v>28.94</v>
      </c>
      <c r="F1600">
        <v>7.37</v>
      </c>
      <c r="G1600">
        <v>6.28</v>
      </c>
      <c r="H1600">
        <v>2830</v>
      </c>
      <c r="I1600">
        <v>-35.392000000000003</v>
      </c>
      <c r="J1600" t="s">
        <v>76</v>
      </c>
      <c r="K1600">
        <v>66.260000000000005</v>
      </c>
      <c r="L1600">
        <v>28.704115000000002</v>
      </c>
      <c r="M1600">
        <v>1.152744127453498</v>
      </c>
      <c r="N1600">
        <v>28.415614000000001</v>
      </c>
      <c r="O1600">
        <v>2.179738224203069</v>
      </c>
      <c r="P1600">
        <v>7200000</v>
      </c>
      <c r="Q1600">
        <v>4143000</v>
      </c>
      <c r="R1600">
        <v>1.74</v>
      </c>
      <c r="S1600">
        <v>24.690999999999999</v>
      </c>
      <c r="T1600">
        <v>7.9620000000000006</v>
      </c>
      <c r="U1600">
        <v>15.785652173913039</v>
      </c>
      <c r="V1600">
        <f t="shared" si="319"/>
        <v>2.4513506795344155</v>
      </c>
      <c r="AC1600">
        <v>29.328600000000002</v>
      </c>
      <c r="AD1600">
        <v>27.75</v>
      </c>
      <c r="AH1600" s="85">
        <f>IF(AND(M1600&lt;Variables!$G$6,M1600&gt;Variables!$G$5),0,1)</f>
        <v>1</v>
      </c>
      <c r="AI1600" s="85">
        <f t="shared" si="320"/>
        <v>0</v>
      </c>
      <c r="AJ1600" s="85">
        <f>IF(I1600&gt;Variables!$G$7,0,1)</f>
        <v>1</v>
      </c>
      <c r="AK1600" s="85">
        <f>IF(F1600&gt;Variables!$G$8,0,1)</f>
        <v>1</v>
      </c>
      <c r="AL1600" s="85">
        <f>IF(G1600&gt;Variables!$G$9,0,1)</f>
        <v>1</v>
      </c>
      <c r="AM1600" s="85">
        <f>IF(AND(K1600&gt;Variables!$G$10,K1600&lt;Variables!$G$11),0,1)</f>
        <v>0</v>
      </c>
      <c r="AN1600" s="103">
        <f>IF(H1600&lt;Variables!$G$13,1,0)</f>
        <v>0</v>
      </c>
      <c r="AO1600" s="101">
        <f>IF(R1600&lt;Variables!$G$12,0,1)</f>
        <v>0</v>
      </c>
      <c r="AP1600" s="86">
        <f t="shared" si="321"/>
        <v>0</v>
      </c>
      <c r="AR1600">
        <v>0</v>
      </c>
      <c r="AS1600">
        <v>0</v>
      </c>
      <c r="AT1600">
        <v>1</v>
      </c>
      <c r="AU1600">
        <v>0</v>
      </c>
      <c r="BA1600">
        <v>-1.67</v>
      </c>
    </row>
    <row r="1601" spans="3:53" ht="12.75" x14ac:dyDescent="0.2">
      <c r="C1601" t="s">
        <v>641</v>
      </c>
      <c r="D1601" t="s">
        <v>614</v>
      </c>
      <c r="E1601">
        <v>9.6</v>
      </c>
      <c r="F1601">
        <v>7.74</v>
      </c>
      <c r="G1601">
        <v>6.24</v>
      </c>
      <c r="H1601">
        <v>2280</v>
      </c>
      <c r="I1601">
        <v>-61.281999999999996</v>
      </c>
      <c r="J1601" t="s">
        <v>76</v>
      </c>
      <c r="K1601">
        <v>60.66</v>
      </c>
      <c r="L1601">
        <v>9.5382550000000013</v>
      </c>
      <c r="M1601">
        <v>0.90944307947311875</v>
      </c>
      <c r="N1601">
        <v>9.5644580000000001</v>
      </c>
      <c r="O1601">
        <v>0.6329893445085949</v>
      </c>
      <c r="P1601">
        <v>3551000</v>
      </c>
      <c r="Q1601">
        <v>3525000</v>
      </c>
      <c r="R1601">
        <v>1.01</v>
      </c>
      <c r="S1601">
        <v>24.690999999999999</v>
      </c>
      <c r="T1601">
        <v>7.9620000000000006</v>
      </c>
      <c r="U1601">
        <v>15.785652173913039</v>
      </c>
      <c r="V1601">
        <f t="shared" si="319"/>
        <v>2.4257938925335933</v>
      </c>
      <c r="AC1601">
        <v>9.69</v>
      </c>
      <c r="AD1601">
        <v>9.0500000000000007</v>
      </c>
      <c r="AH1601" s="85">
        <f>IF(AND(M1601&lt;Variables!$G$6,M1601&gt;Variables!$G$5),0,1)</f>
        <v>1</v>
      </c>
      <c r="AI1601" s="85">
        <f t="shared" si="320"/>
        <v>1</v>
      </c>
      <c r="AJ1601" s="85">
        <f>IF(I1601&gt;Variables!$G$7,0,1)</f>
        <v>1</v>
      </c>
      <c r="AK1601" s="85">
        <f>IF(F1601&gt;Variables!$G$8,0,1)</f>
        <v>1</v>
      </c>
      <c r="AL1601" s="85">
        <f>IF(G1601&gt;Variables!$G$9,0,1)</f>
        <v>1</v>
      </c>
      <c r="AM1601" s="85">
        <f>IF(AND(K1601&gt;Variables!$G$10,K1601&lt;Variables!$G$11),0,1)</f>
        <v>0</v>
      </c>
      <c r="AN1601" s="103">
        <f>IF(H1601&lt;Variables!$G$13,1,0)</f>
        <v>1</v>
      </c>
      <c r="AO1601" s="101">
        <f>IF(R1601&lt;Variables!$G$12,0,1)</f>
        <v>0</v>
      </c>
      <c r="AP1601" s="86">
        <f t="shared" si="321"/>
        <v>0</v>
      </c>
      <c r="AR1601">
        <v>0</v>
      </c>
      <c r="AS1601">
        <v>0</v>
      </c>
      <c r="AT1601">
        <v>1</v>
      </c>
      <c r="AU1601">
        <v>0</v>
      </c>
      <c r="BA1601">
        <v>-1.93</v>
      </c>
    </row>
    <row r="1602" spans="3:53" ht="12.75" x14ac:dyDescent="0.2">
      <c r="C1602" t="s">
        <v>641</v>
      </c>
      <c r="D1602" t="s">
        <v>216</v>
      </c>
      <c r="E1602">
        <v>0.69</v>
      </c>
      <c r="F1602">
        <v>19.34</v>
      </c>
      <c r="G1602">
        <v>4.1100000000000003</v>
      </c>
      <c r="H1602">
        <v>368.21</v>
      </c>
      <c r="I1602">
        <v>-65.448999999999998</v>
      </c>
      <c r="J1602" t="s">
        <v>76</v>
      </c>
      <c r="K1602">
        <v>63.03</v>
      </c>
      <c r="L1602">
        <v>0.68234485</v>
      </c>
      <c r="M1602">
        <v>1.766723966627727</v>
      </c>
      <c r="N1602">
        <v>0.68263985999999988</v>
      </c>
      <c r="O1602">
        <v>1.7227444058130661</v>
      </c>
      <c r="P1602">
        <v>161210000</v>
      </c>
      <c r="Q1602">
        <v>93280000</v>
      </c>
      <c r="R1602">
        <v>1.73</v>
      </c>
      <c r="S1602">
        <v>24.690999999999999</v>
      </c>
      <c r="T1602">
        <v>7.9620000000000006</v>
      </c>
      <c r="U1602">
        <v>15.785652173913039</v>
      </c>
      <c r="V1602">
        <f t="shared" si="319"/>
        <v>2.3895730233001387</v>
      </c>
      <c r="AC1602">
        <v>0.71789999999999998</v>
      </c>
      <c r="AD1602">
        <v>0.60509999999999997</v>
      </c>
      <c r="AH1602" s="85">
        <f>IF(AND(M1602&lt;Variables!$G$6,M1602&gt;Variables!$G$5),0,1)</f>
        <v>1</v>
      </c>
      <c r="AI1602" s="85">
        <f t="shared" si="320"/>
        <v>1</v>
      </c>
      <c r="AJ1602" s="85">
        <f>IF(I1602&gt;Variables!$G$7,0,1)</f>
        <v>1</v>
      </c>
      <c r="AK1602" s="85">
        <f>IF(F1602&gt;Variables!$G$8,0,1)</f>
        <v>0</v>
      </c>
      <c r="AL1602" s="85">
        <f>IF(G1602&gt;Variables!$G$9,0,1)</f>
        <v>1</v>
      </c>
      <c r="AM1602" s="85">
        <f>IF(AND(K1602&gt;Variables!$G$10,K1602&lt;Variables!$G$11),0,1)</f>
        <v>0</v>
      </c>
      <c r="AN1602" s="103">
        <f>IF(H1602&lt;Variables!$G$13,1,0)</f>
        <v>1</v>
      </c>
      <c r="AO1602" s="101">
        <f>IF(R1602&lt;Variables!$G$12,0,1)</f>
        <v>0</v>
      </c>
      <c r="AP1602" s="86">
        <f t="shared" si="321"/>
        <v>0</v>
      </c>
      <c r="AR1602">
        <v>1</v>
      </c>
      <c r="AS1602">
        <v>0</v>
      </c>
      <c r="AT1602">
        <v>0</v>
      </c>
      <c r="AU1602">
        <v>0</v>
      </c>
      <c r="BA1602">
        <v>2</v>
      </c>
    </row>
    <row r="1603" spans="3:53" ht="12.75" x14ac:dyDescent="0.2">
      <c r="C1603" t="s">
        <v>641</v>
      </c>
      <c r="D1603" t="s">
        <v>613</v>
      </c>
      <c r="E1603">
        <v>24.78</v>
      </c>
      <c r="F1603">
        <v>21.32</v>
      </c>
      <c r="G1603">
        <v>-1.29</v>
      </c>
      <c r="H1603">
        <v>42.23</v>
      </c>
      <c r="I1603">
        <v>38.112000000000002</v>
      </c>
      <c r="J1603" t="s">
        <v>76</v>
      </c>
      <c r="K1603">
        <v>50.36</v>
      </c>
      <c r="L1603">
        <v>24.739366666666669</v>
      </c>
      <c r="M1603">
        <v>-0.45460608665541002</v>
      </c>
      <c r="N1603">
        <v>24.735858823529409</v>
      </c>
      <c r="O1603">
        <v>-0.44048934911355669</v>
      </c>
      <c r="P1603">
        <v>59650</v>
      </c>
      <c r="Q1603">
        <v>1830</v>
      </c>
      <c r="R1603">
        <v>32.6</v>
      </c>
      <c r="S1603">
        <v>24.690999999999999</v>
      </c>
      <c r="T1603">
        <v>7.9620000000000006</v>
      </c>
      <c r="U1603">
        <v>15.785652173913039</v>
      </c>
      <c r="V1603">
        <f t="shared" ref="V1603:V1666" si="322">1.849 + (0.01036 * K1603) + (0.1184 * M1603) - (0.002888 * K1603 * M1603)</f>
        <v>2.3830220031092142</v>
      </c>
      <c r="AC1603">
        <v>25.71</v>
      </c>
      <c r="AD1603">
        <v>24.7424</v>
      </c>
      <c r="AH1603" s="85">
        <f>IF(AND(M1603&lt;Variables!$G$6,M1603&gt;Variables!$G$5),0,1)</f>
        <v>1</v>
      </c>
      <c r="AI1603" s="85">
        <f t="shared" ref="AI1603:AI1666" si="323">IF(L1603&gt;N1603,0,1)</f>
        <v>0</v>
      </c>
      <c r="AJ1603" s="85">
        <f>IF(I1603&gt;Variables!$G$7,0,1)</f>
        <v>0</v>
      </c>
      <c r="AK1603" s="85">
        <f>IF(F1603&gt;Variables!$G$8,0,1)</f>
        <v>0</v>
      </c>
      <c r="AL1603" s="85">
        <f>IF(G1603&gt;Variables!$G$9,0,1)</f>
        <v>1</v>
      </c>
      <c r="AM1603" s="85">
        <f>IF(AND(K1603&gt;Variables!$G$10,K1603&lt;Variables!$G$11),0,1)</f>
        <v>0</v>
      </c>
      <c r="AN1603" s="103">
        <f>IF(H1603&lt;Variables!$G$13,1,0)</f>
        <v>1</v>
      </c>
      <c r="AO1603" s="101">
        <f>IF(R1603&lt;Variables!$G$12,0,1)</f>
        <v>1</v>
      </c>
      <c r="AP1603" s="86">
        <f t="shared" si="321"/>
        <v>0</v>
      </c>
      <c r="AR1603">
        <v>1</v>
      </c>
      <c r="AS1603">
        <v>0</v>
      </c>
      <c r="AT1603">
        <v>0</v>
      </c>
      <c r="AU1603">
        <v>0</v>
      </c>
      <c r="BA1603">
        <v>2</v>
      </c>
    </row>
    <row r="1604" spans="3:53" ht="12.75" x14ac:dyDescent="0.2">
      <c r="C1604" t="s">
        <v>641</v>
      </c>
      <c r="D1604" t="s">
        <v>395</v>
      </c>
      <c r="E1604">
        <v>24.59</v>
      </c>
      <c r="F1604">
        <v>22.59</v>
      </c>
      <c r="G1604">
        <v>23.07</v>
      </c>
      <c r="H1604">
        <v>2790</v>
      </c>
      <c r="I1604">
        <v>201.251</v>
      </c>
      <c r="J1604" t="s">
        <v>76</v>
      </c>
      <c r="K1604">
        <v>82.72</v>
      </c>
      <c r="L1604">
        <v>24.102409999999999</v>
      </c>
      <c r="M1604">
        <v>1.8155445866201769</v>
      </c>
      <c r="N1604">
        <v>23.898688</v>
      </c>
      <c r="O1604">
        <v>2.683461117196039</v>
      </c>
      <c r="P1604">
        <v>7775000</v>
      </c>
      <c r="Q1604">
        <v>3411000</v>
      </c>
      <c r="R1604">
        <v>2.2799999999999998</v>
      </c>
      <c r="S1604">
        <v>24.690999999999999</v>
      </c>
      <c r="T1604">
        <v>7.9620000000000006</v>
      </c>
      <c r="U1604">
        <v>15.785652173913039</v>
      </c>
      <c r="V1604">
        <f t="shared" si="322"/>
        <v>2.4872145014391505</v>
      </c>
      <c r="AC1604">
        <v>25.02</v>
      </c>
      <c r="AD1604">
        <v>23.9</v>
      </c>
      <c r="AH1604" s="85">
        <f>IF(AND(M1604&lt;Variables!$G$6,M1604&gt;Variables!$G$5),0,1)</f>
        <v>1</v>
      </c>
      <c r="AI1604" s="85">
        <f t="shared" si="323"/>
        <v>0</v>
      </c>
      <c r="AJ1604" s="85">
        <f>IF(I1604&gt;Variables!$G$7,0,1)</f>
        <v>0</v>
      </c>
      <c r="AK1604" s="85">
        <f>IF(F1604&gt;Variables!$G$8,0,1)</f>
        <v>0</v>
      </c>
      <c r="AL1604" s="85">
        <f>IF(G1604&gt;Variables!$G$9,0,1)</f>
        <v>0</v>
      </c>
      <c r="AM1604" s="85">
        <f>IF(AND(K1604&gt;Variables!$G$10,K1604&lt;Variables!$G$11),0,1)</f>
        <v>1</v>
      </c>
      <c r="AN1604" s="103">
        <f>IF(H1604&lt;Variables!$G$13,1,0)</f>
        <v>0</v>
      </c>
      <c r="AO1604" s="101">
        <f>IF(R1604&lt;Variables!$G$12,0,1)</f>
        <v>1</v>
      </c>
      <c r="AP1604" s="86">
        <f t="shared" si="321"/>
        <v>0</v>
      </c>
      <c r="AR1604">
        <v>0</v>
      </c>
      <c r="AS1604">
        <v>0</v>
      </c>
      <c r="AT1604">
        <v>1</v>
      </c>
      <c r="AU1604">
        <v>0</v>
      </c>
      <c r="BA1604">
        <v>-1.63</v>
      </c>
    </row>
    <row r="1605" spans="3:53" ht="12.75" x14ac:dyDescent="0.2">
      <c r="C1605" t="s">
        <v>641</v>
      </c>
      <c r="D1605" t="s">
        <v>509</v>
      </c>
      <c r="E1605">
        <v>6.15</v>
      </c>
      <c r="F1605">
        <v>51</v>
      </c>
      <c r="G1605">
        <v>-0.16</v>
      </c>
      <c r="H1605">
        <v>208.76</v>
      </c>
      <c r="I1605">
        <v>46.162999999999997</v>
      </c>
      <c r="J1605" t="s">
        <v>76</v>
      </c>
      <c r="K1605">
        <v>59.39</v>
      </c>
      <c r="L1605">
        <v>5.9550500000000008</v>
      </c>
      <c r="M1605">
        <v>1.930294455965935</v>
      </c>
      <c r="N1605">
        <v>5.9752980000000004</v>
      </c>
      <c r="O1605">
        <v>1.5848916656541621</v>
      </c>
      <c r="P1605">
        <v>95700000</v>
      </c>
      <c r="Q1605">
        <v>12510000</v>
      </c>
      <c r="R1605">
        <v>7.65</v>
      </c>
      <c r="S1605">
        <v>24.690999999999999</v>
      </c>
      <c r="T1605">
        <v>7.9620000000000006</v>
      </c>
      <c r="U1605">
        <v>15.785652173913039</v>
      </c>
      <c r="V1605">
        <f t="shared" si="322"/>
        <v>2.3617464013937752</v>
      </c>
      <c r="AC1605">
        <v>8.3800000000000008</v>
      </c>
      <c r="AD1605">
        <v>5.63</v>
      </c>
      <c r="AH1605" s="85">
        <f>IF(AND(M1605&lt;Variables!$G$6,M1605&gt;Variables!$G$5),0,1)</f>
        <v>1</v>
      </c>
      <c r="AI1605" s="85">
        <f t="shared" si="323"/>
        <v>1</v>
      </c>
      <c r="AJ1605" s="85">
        <f>IF(I1605&gt;Variables!$G$7,0,1)</f>
        <v>0</v>
      </c>
      <c r="AK1605" s="85">
        <f>IF(F1605&gt;Variables!$G$8,0,1)</f>
        <v>0</v>
      </c>
      <c r="AL1605" s="85">
        <f>IF(G1605&gt;Variables!$G$9,0,1)</f>
        <v>1</v>
      </c>
      <c r="AM1605" s="85">
        <f>IF(AND(K1605&gt;Variables!$G$10,K1605&lt;Variables!$G$11),0,1)</f>
        <v>0</v>
      </c>
      <c r="AN1605" s="103">
        <f>IF(H1605&lt;Variables!$G$13,1,0)</f>
        <v>1</v>
      </c>
      <c r="AO1605" s="101">
        <f>IF(R1605&lt;Variables!$G$12,0,1)</f>
        <v>1</v>
      </c>
      <c r="AP1605" s="86">
        <f t="shared" si="321"/>
        <v>0</v>
      </c>
      <c r="AR1605">
        <v>0</v>
      </c>
      <c r="AS1605">
        <v>0</v>
      </c>
      <c r="AT1605">
        <v>1</v>
      </c>
      <c r="AU1605">
        <v>0</v>
      </c>
      <c r="BA1605">
        <v>-2.25</v>
      </c>
    </row>
    <row r="1606" spans="3:53" ht="12.75" x14ac:dyDescent="0.2">
      <c r="C1606" t="s">
        <v>641</v>
      </c>
      <c r="D1606" t="s">
        <v>642</v>
      </c>
      <c r="E1606">
        <v>14.85</v>
      </c>
      <c r="F1606">
        <v>6.76</v>
      </c>
      <c r="G1606">
        <v>7.61</v>
      </c>
      <c r="H1606">
        <v>2270</v>
      </c>
      <c r="I1606">
        <v>-35.244999999999997</v>
      </c>
      <c r="J1606" t="s">
        <v>78</v>
      </c>
      <c r="K1606">
        <v>62.47</v>
      </c>
      <c r="L1606">
        <v>14.710694999999999</v>
      </c>
      <c r="M1606">
        <v>0.9469640965297591</v>
      </c>
      <c r="N1606">
        <v>14.658685999999999</v>
      </c>
      <c r="O1606">
        <v>1.305123801683181</v>
      </c>
      <c r="P1606">
        <v>788904</v>
      </c>
      <c r="Q1606">
        <v>1759000</v>
      </c>
      <c r="R1606">
        <v>0.45</v>
      </c>
      <c r="S1606">
        <v>24.690999999999999</v>
      </c>
      <c r="T1606">
        <v>7.9620000000000006</v>
      </c>
      <c r="U1606">
        <v>15.785652173913039</v>
      </c>
      <c r="V1606">
        <f t="shared" si="322"/>
        <v>2.437464774574825</v>
      </c>
      <c r="AC1606">
        <v>14.88</v>
      </c>
      <c r="AD1606">
        <v>14.34</v>
      </c>
      <c r="AH1606" s="85">
        <f>IF(AND(M1606&lt;Variables!$G$6,M1606&gt;Variables!$G$5),0,1)</f>
        <v>1</v>
      </c>
      <c r="AI1606" s="85">
        <f t="shared" si="323"/>
        <v>0</v>
      </c>
      <c r="AJ1606" s="85">
        <f>IF(I1606&gt;Variables!$G$7,0,1)</f>
        <v>1</v>
      </c>
      <c r="AK1606" s="85">
        <f>IF(F1606&gt;Variables!$G$8,0,1)</f>
        <v>1</v>
      </c>
      <c r="AL1606" s="85">
        <f>IF(G1606&gt;Variables!$G$9,0,1)</f>
        <v>1</v>
      </c>
      <c r="AM1606" s="85">
        <f>IF(AND(K1606&gt;Variables!$G$10,K1606&lt;Variables!$G$11),0,1)</f>
        <v>0</v>
      </c>
      <c r="AN1606" s="103">
        <f>IF(H1606&lt;Variables!$G$13,1,0)</f>
        <v>1</v>
      </c>
      <c r="AO1606" s="101">
        <f>IF(R1606&lt;Variables!$G$12,0,1)</f>
        <v>0</v>
      </c>
      <c r="AP1606" s="86">
        <f t="shared" si="321"/>
        <v>1</v>
      </c>
      <c r="AR1606">
        <v>0</v>
      </c>
      <c r="AS1606">
        <v>0</v>
      </c>
      <c r="AT1606">
        <v>1</v>
      </c>
      <c r="AU1606">
        <v>0</v>
      </c>
      <c r="BA1606">
        <v>-1.97</v>
      </c>
    </row>
    <row r="1607" spans="3:53" ht="12.75" x14ac:dyDescent="0.2">
      <c r="C1607" t="s">
        <v>641</v>
      </c>
      <c r="D1607" t="s">
        <v>632</v>
      </c>
      <c r="E1607">
        <v>80.97</v>
      </c>
      <c r="F1607">
        <v>6.94</v>
      </c>
      <c r="G1607">
        <v>8.1300000000000008</v>
      </c>
      <c r="H1607">
        <v>5680</v>
      </c>
      <c r="I1607">
        <v>115.51900000000001</v>
      </c>
      <c r="J1607" t="s">
        <v>78</v>
      </c>
      <c r="K1607">
        <v>63.41</v>
      </c>
      <c r="L1607">
        <v>80.263470000000012</v>
      </c>
      <c r="M1607">
        <v>0.78059171874825273</v>
      </c>
      <c r="N1607">
        <v>79.943373999999991</v>
      </c>
      <c r="O1607">
        <v>1.184120650199239</v>
      </c>
      <c r="P1607">
        <v>334053</v>
      </c>
      <c r="Q1607">
        <v>533296</v>
      </c>
      <c r="R1607">
        <v>0.63</v>
      </c>
      <c r="S1607">
        <v>24.690999999999999</v>
      </c>
      <c r="T1607">
        <v>7.9620000000000006</v>
      </c>
      <c r="U1607">
        <v>15.785652173913039</v>
      </c>
      <c r="V1607">
        <f t="shared" si="322"/>
        <v>2.4554013967815251</v>
      </c>
      <c r="AC1607">
        <v>84.015000000000001</v>
      </c>
      <c r="AD1607">
        <v>79.97</v>
      </c>
      <c r="AH1607" s="85">
        <f>IF(AND(M1607&lt;Variables!$G$6,M1607&gt;Variables!$G$5),0,1)</f>
        <v>1</v>
      </c>
      <c r="AI1607" s="85">
        <f t="shared" si="323"/>
        <v>0</v>
      </c>
      <c r="AJ1607" s="85">
        <f>IF(I1607&gt;Variables!$G$7,0,1)</f>
        <v>0</v>
      </c>
      <c r="AK1607" s="85">
        <f>IF(F1607&gt;Variables!$G$8,0,1)</f>
        <v>1</v>
      </c>
      <c r="AL1607" s="85">
        <f>IF(G1607&gt;Variables!$G$9,0,1)</f>
        <v>1</v>
      </c>
      <c r="AM1607" s="85">
        <f>IF(AND(K1607&gt;Variables!$G$10,K1607&lt;Variables!$G$11),0,1)</f>
        <v>0</v>
      </c>
      <c r="AN1607" s="103">
        <f>IF(H1607&lt;Variables!$G$13,1,0)</f>
        <v>0</v>
      </c>
      <c r="AO1607" s="101">
        <f>IF(R1607&lt;Variables!$G$12,0,1)</f>
        <v>0</v>
      </c>
      <c r="AP1607" s="86">
        <f t="shared" si="321"/>
        <v>1</v>
      </c>
      <c r="AR1607">
        <v>1</v>
      </c>
      <c r="AS1607">
        <v>0</v>
      </c>
      <c r="AT1607">
        <v>0</v>
      </c>
      <c r="AU1607">
        <v>0</v>
      </c>
      <c r="BA1607">
        <v>0.67</v>
      </c>
    </row>
    <row r="1608" spans="3:53" ht="12.75" x14ac:dyDescent="0.2">
      <c r="C1608" t="s">
        <v>641</v>
      </c>
      <c r="D1608" t="s">
        <v>607</v>
      </c>
      <c r="E1608">
        <v>12.47</v>
      </c>
      <c r="F1608">
        <v>7.64</v>
      </c>
      <c r="G1608">
        <v>1.92</v>
      </c>
      <c r="H1608">
        <v>1920</v>
      </c>
      <c r="I1608">
        <v>-23.995000000000001</v>
      </c>
      <c r="J1608" t="s">
        <v>78</v>
      </c>
      <c r="K1608">
        <v>59.28</v>
      </c>
      <c r="L1608">
        <v>12.449555</v>
      </c>
      <c r="M1608">
        <v>0.28470897152548252</v>
      </c>
      <c r="N1608">
        <v>12.465176</v>
      </c>
      <c r="O1608">
        <v>0.1590350589514184</v>
      </c>
      <c r="P1608">
        <v>2556000</v>
      </c>
      <c r="Q1608">
        <v>1014000</v>
      </c>
      <c r="R1608">
        <v>2.52</v>
      </c>
      <c r="S1608">
        <v>24.690999999999999</v>
      </c>
      <c r="T1608">
        <v>7.9620000000000006</v>
      </c>
      <c r="U1608">
        <v>15.785652173913039</v>
      </c>
      <c r="V1608">
        <f t="shared" si="322"/>
        <v>2.4481079840897122</v>
      </c>
      <c r="AC1608">
        <v>12.73</v>
      </c>
      <c r="AD1608">
        <v>12.42</v>
      </c>
      <c r="AH1608" s="85">
        <f>IF(AND(M1608&lt;Variables!$G$6,M1608&gt;Variables!$G$5),0,1)</f>
        <v>1</v>
      </c>
      <c r="AI1608" s="85">
        <f t="shared" si="323"/>
        <v>1</v>
      </c>
      <c r="AJ1608" s="85">
        <f>IF(I1608&gt;Variables!$G$7,0,1)</f>
        <v>1</v>
      </c>
      <c r="AK1608" s="85">
        <f>IF(F1608&gt;Variables!$G$8,0,1)</f>
        <v>1</v>
      </c>
      <c r="AL1608" s="85">
        <f>IF(G1608&gt;Variables!$G$9,0,1)</f>
        <v>1</v>
      </c>
      <c r="AM1608" s="85">
        <f>IF(AND(K1608&gt;Variables!$G$10,K1608&lt;Variables!$G$11),0,1)</f>
        <v>0</v>
      </c>
      <c r="AN1608" s="103">
        <f>IF(H1608&lt;Variables!$G$13,1,0)</f>
        <v>1</v>
      </c>
      <c r="AO1608" s="101">
        <f>IF(R1608&lt;Variables!$G$12,0,1)</f>
        <v>1</v>
      </c>
      <c r="AP1608" s="86">
        <f t="shared" si="321"/>
        <v>1</v>
      </c>
      <c r="AR1608">
        <v>0</v>
      </c>
      <c r="AS1608">
        <v>1</v>
      </c>
      <c r="AT1608">
        <v>0</v>
      </c>
      <c r="AU1608">
        <v>0</v>
      </c>
      <c r="BA1608">
        <v>0.85</v>
      </c>
    </row>
    <row r="1609" spans="3:53" ht="12.75" x14ac:dyDescent="0.2">
      <c r="C1609" t="s">
        <v>641</v>
      </c>
      <c r="D1609" t="s">
        <v>606</v>
      </c>
      <c r="E1609">
        <v>51.12</v>
      </c>
      <c r="F1609">
        <v>8.32</v>
      </c>
      <c r="G1609">
        <v>1.43</v>
      </c>
      <c r="H1609">
        <v>2750</v>
      </c>
      <c r="I1609">
        <v>-23.373999999999999</v>
      </c>
      <c r="J1609" t="s">
        <v>78</v>
      </c>
      <c r="K1609">
        <v>58.14</v>
      </c>
      <c r="L1609">
        <v>51.032806666666652</v>
      </c>
      <c r="M1609">
        <v>0.24923836575193609</v>
      </c>
      <c r="N1609">
        <v>50.986148780487802</v>
      </c>
      <c r="O1609">
        <v>0.34097735104622451</v>
      </c>
      <c r="P1609">
        <v>500115</v>
      </c>
      <c r="Q1609">
        <v>660790</v>
      </c>
      <c r="R1609">
        <v>0.76</v>
      </c>
      <c r="S1609">
        <v>24.690999999999999</v>
      </c>
      <c r="T1609">
        <v>7.9620000000000006</v>
      </c>
      <c r="U1609">
        <v>15.785652173913039</v>
      </c>
      <c r="V1609">
        <f t="shared" si="322"/>
        <v>2.4389910272320763</v>
      </c>
      <c r="AC1609">
        <v>51.24</v>
      </c>
      <c r="AD1609">
        <v>50.630099999999999</v>
      </c>
      <c r="AH1609" s="85">
        <f>IF(AND(M1609&lt;Variables!$G$6,M1609&gt;Variables!$G$5),0,1)</f>
        <v>1</v>
      </c>
      <c r="AI1609" s="85">
        <f t="shared" si="323"/>
        <v>0</v>
      </c>
      <c r="AJ1609" s="85">
        <f>IF(I1609&gt;Variables!$G$7,0,1)</f>
        <v>1</v>
      </c>
      <c r="AK1609" s="85">
        <f>IF(F1609&gt;Variables!$G$8,0,1)</f>
        <v>1</v>
      </c>
      <c r="AL1609" s="85">
        <f>IF(G1609&gt;Variables!$G$9,0,1)</f>
        <v>1</v>
      </c>
      <c r="AM1609" s="85">
        <f>IF(AND(K1609&gt;Variables!$G$10,K1609&lt;Variables!$G$11),0,1)</f>
        <v>0</v>
      </c>
      <c r="AN1609" s="103">
        <f>IF(H1609&lt;Variables!$G$13,1,0)</f>
        <v>0</v>
      </c>
      <c r="AO1609" s="101">
        <f>IF(R1609&lt;Variables!$G$12,0,1)</f>
        <v>0</v>
      </c>
      <c r="AP1609" s="86">
        <f t="shared" si="321"/>
        <v>1</v>
      </c>
      <c r="AR1609">
        <v>0</v>
      </c>
      <c r="AS1609">
        <v>0</v>
      </c>
      <c r="AT1609">
        <v>0</v>
      </c>
      <c r="AU1609">
        <v>1</v>
      </c>
      <c r="BA1609">
        <v>-0.51</v>
      </c>
    </row>
    <row r="1610" spans="3:53" ht="12.75" x14ac:dyDescent="0.2">
      <c r="C1610" t="s">
        <v>641</v>
      </c>
      <c r="D1610" t="s">
        <v>490</v>
      </c>
      <c r="E1610">
        <v>28.18</v>
      </c>
      <c r="F1610">
        <v>8.81</v>
      </c>
      <c r="G1610">
        <v>7.33</v>
      </c>
      <c r="H1610">
        <v>3040</v>
      </c>
      <c r="I1610">
        <v>-26.684000000000001</v>
      </c>
      <c r="J1610" t="s">
        <v>78</v>
      </c>
      <c r="K1610">
        <v>55.61</v>
      </c>
      <c r="L1610">
        <v>28.29</v>
      </c>
      <c r="M1610">
        <v>-1.2053729232944539</v>
      </c>
      <c r="N1610">
        <v>28.052150000000001</v>
      </c>
      <c r="O1610">
        <v>-0.36770800099099671</v>
      </c>
      <c r="P1610">
        <v>43854</v>
      </c>
      <c r="Q1610">
        <v>60414</v>
      </c>
      <c r="R1610">
        <v>0.73</v>
      </c>
      <c r="S1610">
        <v>24.690999999999999</v>
      </c>
      <c r="T1610">
        <v>7.9620000000000006</v>
      </c>
      <c r="U1610">
        <v>15.785652173913039</v>
      </c>
      <c r="V1610">
        <f t="shared" si="322"/>
        <v>2.4759883623895371</v>
      </c>
      <c r="AC1610">
        <v>28.41</v>
      </c>
      <c r="AD1610">
        <v>27.65</v>
      </c>
      <c r="AH1610" s="85">
        <f>IF(AND(M1610&lt;Variables!$G$6,M1610&gt;Variables!$G$5),0,1)</f>
        <v>1</v>
      </c>
      <c r="AI1610" s="85">
        <f t="shared" si="323"/>
        <v>0</v>
      </c>
      <c r="AJ1610" s="85">
        <f>IF(I1610&gt;Variables!$G$7,0,1)</f>
        <v>1</v>
      </c>
      <c r="AK1610" s="85">
        <f>IF(F1610&gt;Variables!$G$8,0,1)</f>
        <v>1</v>
      </c>
      <c r="AL1610" s="85">
        <f>IF(G1610&gt;Variables!$G$9,0,1)</f>
        <v>1</v>
      </c>
      <c r="AM1610" s="85">
        <f>IF(AND(K1610&gt;Variables!$G$10,K1610&lt;Variables!$G$11),0,1)</f>
        <v>0</v>
      </c>
      <c r="AN1610" s="103">
        <f>IF(H1610&lt;Variables!$G$13,1,0)</f>
        <v>0</v>
      </c>
      <c r="AO1610" s="101">
        <f>IF(R1610&lt;Variables!$G$12,0,1)</f>
        <v>0</v>
      </c>
      <c r="AP1610" s="86">
        <f t="shared" si="321"/>
        <v>1</v>
      </c>
      <c r="AR1610">
        <v>0</v>
      </c>
      <c r="AS1610">
        <v>0</v>
      </c>
      <c r="AT1610">
        <v>1</v>
      </c>
      <c r="AU1610">
        <v>0</v>
      </c>
      <c r="BA1610">
        <v>-1.29</v>
      </c>
    </row>
    <row r="1611" spans="3:53" ht="12.75" x14ac:dyDescent="0.2">
      <c r="C1611" t="s">
        <v>641</v>
      </c>
      <c r="D1611" t="s">
        <v>609</v>
      </c>
      <c r="E1611">
        <v>96.41</v>
      </c>
      <c r="F1611">
        <v>9.34</v>
      </c>
      <c r="G1611">
        <v>8.06</v>
      </c>
      <c r="H1611">
        <v>6390</v>
      </c>
      <c r="I1611">
        <v>-79.397000000000006</v>
      </c>
      <c r="J1611" t="s">
        <v>78</v>
      </c>
      <c r="K1611">
        <v>59.6</v>
      </c>
      <c r="L1611">
        <v>95.643254999999982</v>
      </c>
      <c r="M1611">
        <v>0.83303835696517825</v>
      </c>
      <c r="N1611">
        <v>95.913481999999988</v>
      </c>
      <c r="O1611">
        <v>0.54895098063482894</v>
      </c>
      <c r="P1611">
        <v>624874</v>
      </c>
      <c r="Q1611">
        <v>913295</v>
      </c>
      <c r="R1611">
        <v>0.68</v>
      </c>
      <c r="S1611">
        <v>24.690999999999999</v>
      </c>
      <c r="T1611">
        <v>7.9620000000000006</v>
      </c>
      <c r="U1611">
        <v>15.785652173913039</v>
      </c>
      <c r="V1611">
        <f t="shared" si="322"/>
        <v>2.4217011808797171</v>
      </c>
      <c r="AC1611">
        <v>96.98</v>
      </c>
      <c r="AD1611">
        <v>90.45</v>
      </c>
      <c r="AH1611" s="85">
        <f>IF(AND(M1611&lt;Variables!$G$6,M1611&gt;Variables!$G$5),0,1)</f>
        <v>1</v>
      </c>
      <c r="AI1611" s="85">
        <f t="shared" si="323"/>
        <v>1</v>
      </c>
      <c r="AJ1611" s="85">
        <f>IF(I1611&gt;Variables!$G$7,0,1)</f>
        <v>1</v>
      </c>
      <c r="AK1611" s="85">
        <f>IF(F1611&gt;Variables!$G$8,0,1)</f>
        <v>0</v>
      </c>
      <c r="AL1611" s="85">
        <f>IF(G1611&gt;Variables!$G$9,0,1)</f>
        <v>1</v>
      </c>
      <c r="AM1611" s="85">
        <f>IF(AND(K1611&gt;Variables!$G$10,K1611&lt;Variables!$G$11),0,1)</f>
        <v>0</v>
      </c>
      <c r="AN1611" s="103">
        <f>IF(H1611&lt;Variables!$G$13,1,0)</f>
        <v>0</v>
      </c>
      <c r="AO1611" s="101">
        <f>IF(R1611&lt;Variables!$G$12,0,1)</f>
        <v>0</v>
      </c>
      <c r="AP1611" s="86">
        <f t="shared" si="321"/>
        <v>1</v>
      </c>
      <c r="AR1611">
        <v>0</v>
      </c>
      <c r="AS1611">
        <v>0</v>
      </c>
      <c r="AT1611">
        <v>1</v>
      </c>
      <c r="AU1611">
        <v>0</v>
      </c>
      <c r="BA1611">
        <v>-1.39</v>
      </c>
    </row>
    <row r="1612" spans="3:53" ht="12.75" x14ac:dyDescent="0.2">
      <c r="C1612" t="s">
        <v>641</v>
      </c>
      <c r="D1612" t="s">
        <v>604</v>
      </c>
      <c r="E1612">
        <v>89.41</v>
      </c>
      <c r="F1612">
        <v>10.5</v>
      </c>
      <c r="G1612">
        <v>0.71</v>
      </c>
      <c r="H1612">
        <v>5400</v>
      </c>
      <c r="I1612">
        <v>-3.9</v>
      </c>
      <c r="J1612" t="s">
        <v>78</v>
      </c>
      <c r="K1612">
        <v>72.959999999999994</v>
      </c>
      <c r="L1612">
        <v>88.096504999999993</v>
      </c>
      <c r="M1612">
        <v>1.456919318195429</v>
      </c>
      <c r="N1612">
        <v>88.11950400000002</v>
      </c>
      <c r="O1612">
        <v>1.4304392816373259</v>
      </c>
      <c r="P1612">
        <v>1548000</v>
      </c>
      <c r="Q1612">
        <v>970773</v>
      </c>
      <c r="R1612">
        <v>1.59</v>
      </c>
      <c r="S1612">
        <v>24.690999999999999</v>
      </c>
      <c r="T1612">
        <v>7.9620000000000006</v>
      </c>
      <c r="U1612">
        <v>15.785652173913039</v>
      </c>
      <c r="V1612">
        <f t="shared" si="322"/>
        <v>2.4703795922547438</v>
      </c>
      <c r="AC1612">
        <v>90</v>
      </c>
      <c r="AD1612">
        <v>85.37</v>
      </c>
      <c r="AH1612" s="85">
        <f>IF(AND(M1612&lt;Variables!$G$6,M1612&gt;Variables!$G$5),0,1)</f>
        <v>1</v>
      </c>
      <c r="AI1612" s="85">
        <f t="shared" si="323"/>
        <v>1</v>
      </c>
      <c r="AJ1612" s="85">
        <f>IF(I1612&gt;Variables!$G$7,0,1)</f>
        <v>1</v>
      </c>
      <c r="AK1612" s="85">
        <f>IF(F1612&gt;Variables!$G$8,0,1)</f>
        <v>0</v>
      </c>
      <c r="AL1612" s="85">
        <f>IF(G1612&gt;Variables!$G$9,0,1)</f>
        <v>1</v>
      </c>
      <c r="AM1612" s="85">
        <f>IF(AND(K1612&gt;Variables!$G$10,K1612&lt;Variables!$G$11),0,1)</f>
        <v>0</v>
      </c>
      <c r="AN1612" s="103">
        <f>IF(H1612&lt;Variables!$G$13,1,0)</f>
        <v>0</v>
      </c>
      <c r="AO1612" s="101">
        <f>IF(R1612&lt;Variables!$G$12,0,1)</f>
        <v>0</v>
      </c>
      <c r="AP1612" s="86">
        <f t="shared" si="321"/>
        <v>1</v>
      </c>
      <c r="AR1612">
        <v>0</v>
      </c>
      <c r="AS1612">
        <v>0</v>
      </c>
      <c r="AT1612">
        <v>0</v>
      </c>
      <c r="AU1612">
        <v>1</v>
      </c>
      <c r="BA1612">
        <v>-1.04</v>
      </c>
    </row>
    <row r="1613" spans="3:53" ht="12.75" x14ac:dyDescent="0.2">
      <c r="C1613" t="s">
        <v>641</v>
      </c>
      <c r="D1613" t="s">
        <v>215</v>
      </c>
      <c r="E1613">
        <v>17.649999999999999</v>
      </c>
      <c r="F1613">
        <v>11.37</v>
      </c>
      <c r="G1613">
        <v>10.64</v>
      </c>
      <c r="H1613">
        <v>2590</v>
      </c>
      <c r="I1613">
        <v>-8.9999999999999993E-3</v>
      </c>
      <c r="J1613" t="s">
        <v>78</v>
      </c>
      <c r="K1613">
        <v>50.72</v>
      </c>
      <c r="L1613">
        <v>17.738364999999991</v>
      </c>
      <c r="M1613">
        <v>0.23471723577684039</v>
      </c>
      <c r="N1613">
        <v>17.794360000000001</v>
      </c>
      <c r="O1613">
        <v>-8.0699727329333157E-2</v>
      </c>
      <c r="P1613">
        <v>14665000</v>
      </c>
      <c r="Q1613">
        <v>25802000</v>
      </c>
      <c r="R1613">
        <v>0.56999999999999995</v>
      </c>
      <c r="S1613">
        <v>24.690999999999999</v>
      </c>
      <c r="T1613">
        <v>7.9620000000000006</v>
      </c>
      <c r="U1613">
        <v>15.785652173913039</v>
      </c>
      <c r="V1613">
        <f t="shared" si="322"/>
        <v>2.3678684902384171</v>
      </c>
      <c r="AC1613">
        <v>17.89</v>
      </c>
      <c r="AD1613">
        <v>15.5</v>
      </c>
      <c r="AH1613" s="85">
        <f>IF(AND(M1613&lt;Variables!$G$6,M1613&gt;Variables!$G$5),0,1)</f>
        <v>1</v>
      </c>
      <c r="AI1613" s="85">
        <f t="shared" si="323"/>
        <v>1</v>
      </c>
      <c r="AJ1613" s="85">
        <f>IF(I1613&gt;Variables!$G$7,0,1)</f>
        <v>1</v>
      </c>
      <c r="AK1613" s="85">
        <f>IF(F1613&gt;Variables!$G$8,0,1)</f>
        <v>0</v>
      </c>
      <c r="AL1613" s="85">
        <f>IF(G1613&gt;Variables!$G$9,0,1)</f>
        <v>1</v>
      </c>
      <c r="AM1613" s="85">
        <f>IF(AND(K1613&gt;Variables!$G$10,K1613&lt;Variables!$G$11),0,1)</f>
        <v>0</v>
      </c>
      <c r="AN1613" s="103">
        <f>IF(H1613&lt;Variables!$G$13,1,0)</f>
        <v>0</v>
      </c>
      <c r="AO1613" s="101">
        <f>IF(R1613&lt;Variables!$G$12,0,1)</f>
        <v>0</v>
      </c>
      <c r="AP1613" s="86">
        <f t="shared" si="321"/>
        <v>1</v>
      </c>
      <c r="AR1613">
        <v>0</v>
      </c>
      <c r="AS1613">
        <v>0</v>
      </c>
      <c r="AT1613">
        <v>1</v>
      </c>
      <c r="AU1613">
        <v>0</v>
      </c>
      <c r="BA1613">
        <v>-2.25</v>
      </c>
    </row>
    <row r="1614" spans="3:53" ht="12.75" x14ac:dyDescent="0.2">
      <c r="C1614" t="s">
        <v>641</v>
      </c>
      <c r="D1614" t="s">
        <v>605</v>
      </c>
      <c r="E1614">
        <v>295.24</v>
      </c>
      <c r="F1614">
        <v>11.55</v>
      </c>
      <c r="G1614">
        <v>2.33</v>
      </c>
      <c r="H1614">
        <v>41000</v>
      </c>
      <c r="I1614">
        <v>5.2999999999999999E-2</v>
      </c>
      <c r="J1614" t="s">
        <v>78</v>
      </c>
      <c r="K1614">
        <v>62.23</v>
      </c>
      <c r="L1614">
        <v>294.35399000000001</v>
      </c>
      <c r="M1614">
        <v>0.30949470058142448</v>
      </c>
      <c r="N1614">
        <v>293.28413</v>
      </c>
      <c r="O1614">
        <v>0.67540988324188622</v>
      </c>
      <c r="P1614">
        <v>1073000</v>
      </c>
      <c r="Q1614">
        <v>905753</v>
      </c>
      <c r="R1614">
        <v>1.18</v>
      </c>
      <c r="S1614">
        <v>24.690999999999999</v>
      </c>
      <c r="T1614">
        <v>7.9620000000000006</v>
      </c>
      <c r="U1614">
        <v>15.785652173913039</v>
      </c>
      <c r="V1614">
        <f t="shared" si="322"/>
        <v>2.4747245106816185</v>
      </c>
      <c r="AC1614">
        <v>296.84530000000001</v>
      </c>
      <c r="AD1614">
        <v>289.24</v>
      </c>
      <c r="AH1614" s="85">
        <f>IF(AND(M1614&lt;Variables!$G$6,M1614&gt;Variables!$G$5),0,1)</f>
        <v>1</v>
      </c>
      <c r="AI1614" s="85">
        <f t="shared" si="323"/>
        <v>0</v>
      </c>
      <c r="AJ1614" s="85">
        <f>IF(I1614&gt;Variables!$G$7,0,1)</f>
        <v>0</v>
      </c>
      <c r="AK1614" s="85">
        <f>IF(F1614&gt;Variables!$G$8,0,1)</f>
        <v>0</v>
      </c>
      <c r="AL1614" s="85">
        <f>IF(G1614&gt;Variables!$G$9,0,1)</f>
        <v>1</v>
      </c>
      <c r="AM1614" s="85">
        <f>IF(AND(K1614&gt;Variables!$G$10,K1614&lt;Variables!$G$11),0,1)</f>
        <v>0</v>
      </c>
      <c r="AN1614" s="103">
        <f>IF(H1614&lt;Variables!$G$13,1,0)</f>
        <v>0</v>
      </c>
      <c r="AO1614" s="101">
        <f>IF(R1614&lt;Variables!$G$12,0,1)</f>
        <v>0</v>
      </c>
      <c r="AP1614" s="86">
        <f t="shared" si="321"/>
        <v>1</v>
      </c>
      <c r="AR1614">
        <v>0</v>
      </c>
      <c r="AS1614">
        <v>1</v>
      </c>
      <c r="AT1614">
        <v>0</v>
      </c>
      <c r="AU1614">
        <v>0</v>
      </c>
      <c r="BA1614">
        <v>0.22</v>
      </c>
    </row>
    <row r="1615" spans="3:53" ht="12.75" x14ac:dyDescent="0.2">
      <c r="C1615" t="s">
        <v>641</v>
      </c>
      <c r="D1615" t="s">
        <v>322</v>
      </c>
      <c r="E1615">
        <v>36.82</v>
      </c>
      <c r="F1615">
        <v>13.62</v>
      </c>
      <c r="G1615">
        <v>13.22</v>
      </c>
      <c r="H1615">
        <v>6860</v>
      </c>
      <c r="I1615">
        <v>930.67899999999997</v>
      </c>
      <c r="J1615" t="s">
        <v>78</v>
      </c>
      <c r="K1615">
        <v>66.290000000000006</v>
      </c>
      <c r="L1615">
        <v>36.276273684210523</v>
      </c>
      <c r="M1615">
        <v>1.995040400482158</v>
      </c>
      <c r="N1615">
        <v>36.054106122448978</v>
      </c>
      <c r="O1615">
        <v>2.6235399494818261</v>
      </c>
      <c r="P1615">
        <v>435793</v>
      </c>
      <c r="Q1615">
        <v>755579</v>
      </c>
      <c r="R1615">
        <v>0.57999999999999996</v>
      </c>
      <c r="S1615">
        <v>24.690999999999999</v>
      </c>
      <c r="T1615">
        <v>7.9620000000000006</v>
      </c>
      <c r="U1615">
        <v>15.785652173913039</v>
      </c>
      <c r="V1615">
        <f t="shared" si="322"/>
        <v>2.3900356365257727</v>
      </c>
      <c r="AC1615">
        <v>38.307600000000001</v>
      </c>
      <c r="AD1615">
        <v>32.3401</v>
      </c>
      <c r="AH1615" s="85">
        <f>IF(AND(M1615&lt;Variables!$G$6,M1615&gt;Variables!$G$5),0,1)</f>
        <v>1</v>
      </c>
      <c r="AI1615" s="85">
        <f t="shared" si="323"/>
        <v>0</v>
      </c>
      <c r="AJ1615" s="85">
        <f>IF(I1615&gt;Variables!$G$7,0,1)</f>
        <v>0</v>
      </c>
      <c r="AK1615" s="85">
        <f>IF(F1615&gt;Variables!$G$8,0,1)</f>
        <v>0</v>
      </c>
      <c r="AL1615" s="85">
        <f>IF(G1615&gt;Variables!$G$9,0,1)</f>
        <v>0</v>
      </c>
      <c r="AM1615" s="85">
        <f>IF(AND(K1615&gt;Variables!$G$10,K1615&lt;Variables!$G$11),0,1)</f>
        <v>0</v>
      </c>
      <c r="AN1615" s="103">
        <f>IF(H1615&lt;Variables!$G$13,1,0)</f>
        <v>0</v>
      </c>
      <c r="AO1615" s="101">
        <f>IF(R1615&lt;Variables!$G$12,0,1)</f>
        <v>0</v>
      </c>
      <c r="AP1615" s="86">
        <f t="shared" si="321"/>
        <v>1</v>
      </c>
      <c r="AR1615">
        <v>1</v>
      </c>
      <c r="AS1615">
        <v>0</v>
      </c>
      <c r="AT1615">
        <v>0</v>
      </c>
      <c r="AU1615">
        <v>0</v>
      </c>
      <c r="BA1615">
        <v>2</v>
      </c>
    </row>
    <row r="1616" spans="3:53" ht="12.75" x14ac:dyDescent="0.2">
      <c r="C1616" t="s">
        <v>641</v>
      </c>
      <c r="D1616" t="s">
        <v>603</v>
      </c>
      <c r="E1616">
        <v>11.32</v>
      </c>
      <c r="F1616">
        <v>13.74</v>
      </c>
      <c r="G1616">
        <v>10.14</v>
      </c>
      <c r="H1616">
        <v>5810</v>
      </c>
      <c r="I1616">
        <v>-25.161000000000001</v>
      </c>
      <c r="J1616" t="s">
        <v>78</v>
      </c>
      <c r="K1616">
        <v>54.89</v>
      </c>
      <c r="L1616">
        <v>11.28168</v>
      </c>
      <c r="M1616">
        <v>0.64990320590550987</v>
      </c>
      <c r="N1616">
        <v>11.253632</v>
      </c>
      <c r="O1616">
        <v>0.90075808414564107</v>
      </c>
      <c r="P1616">
        <v>64840999.999999993</v>
      </c>
      <c r="Q1616">
        <v>12699000</v>
      </c>
      <c r="R1616">
        <v>5.1100000000000003</v>
      </c>
      <c r="S1616">
        <v>24.690999999999999</v>
      </c>
      <c r="T1616">
        <v>7.9620000000000006</v>
      </c>
      <c r="U1616">
        <v>15.785652173913039</v>
      </c>
      <c r="V1616">
        <f t="shared" si="322"/>
        <v>2.3915847756036328</v>
      </c>
      <c r="AC1616">
        <v>11.48</v>
      </c>
      <c r="AD1616">
        <v>9.9350000000000005</v>
      </c>
      <c r="AH1616" s="85">
        <f>IF(AND(M1616&lt;Variables!$G$6,M1616&gt;Variables!$G$5),0,1)</f>
        <v>1</v>
      </c>
      <c r="AI1616" s="85">
        <f t="shared" si="323"/>
        <v>0</v>
      </c>
      <c r="AJ1616" s="85">
        <f>IF(I1616&gt;Variables!$G$7,0,1)</f>
        <v>1</v>
      </c>
      <c r="AK1616" s="85">
        <f>IF(F1616&gt;Variables!$G$8,0,1)</f>
        <v>0</v>
      </c>
      <c r="AL1616" s="85">
        <f>IF(G1616&gt;Variables!$G$9,0,1)</f>
        <v>1</v>
      </c>
      <c r="AM1616" s="85">
        <f>IF(AND(K1616&gt;Variables!$G$10,K1616&lt;Variables!$G$11),0,1)</f>
        <v>0</v>
      </c>
      <c r="AN1616" s="103">
        <f>IF(H1616&lt;Variables!$G$13,1,0)</f>
        <v>0</v>
      </c>
      <c r="AO1616" s="101">
        <f>IF(R1616&lt;Variables!$G$12,0,1)</f>
        <v>1</v>
      </c>
      <c r="AP1616" s="86">
        <f t="shared" si="321"/>
        <v>1</v>
      </c>
      <c r="AR1616">
        <v>0</v>
      </c>
      <c r="AS1616">
        <v>0</v>
      </c>
      <c r="AT1616">
        <v>1</v>
      </c>
      <c r="AU1616">
        <v>0</v>
      </c>
      <c r="BA1616">
        <v>-2.25</v>
      </c>
    </row>
    <row r="1617" spans="3:53" ht="12.75" x14ac:dyDescent="0.2">
      <c r="C1617" t="s">
        <v>641</v>
      </c>
      <c r="D1617" t="s">
        <v>331</v>
      </c>
      <c r="E1617">
        <v>31.26</v>
      </c>
      <c r="F1617">
        <v>17.350000000000001</v>
      </c>
      <c r="G1617">
        <v>-2.04</v>
      </c>
      <c r="H1617">
        <v>12410</v>
      </c>
      <c r="I1617">
        <v>80.100999999999999</v>
      </c>
      <c r="J1617" t="s">
        <v>78</v>
      </c>
      <c r="K1617">
        <v>53.9</v>
      </c>
      <c r="L1617">
        <v>30.908110000000001</v>
      </c>
      <c r="M1617">
        <v>0.81496409841947459</v>
      </c>
      <c r="N1617">
        <v>30.575710000000001</v>
      </c>
      <c r="O1617">
        <v>1.9109613480766241</v>
      </c>
      <c r="P1617">
        <v>312381000</v>
      </c>
      <c r="Q1617">
        <v>97799000</v>
      </c>
      <c r="R1617">
        <v>3.19</v>
      </c>
      <c r="S1617">
        <v>24.690999999999999</v>
      </c>
      <c r="T1617">
        <v>7.9620000000000006</v>
      </c>
      <c r="U1617">
        <v>15.785652173913039</v>
      </c>
      <c r="V1617">
        <f t="shared" si="322"/>
        <v>2.3770358298077752</v>
      </c>
      <c r="AC1617">
        <v>31.44</v>
      </c>
      <c r="AD1617">
        <v>24.17</v>
      </c>
      <c r="AH1617" s="85">
        <f>IF(AND(M1617&lt;Variables!$G$6,M1617&gt;Variables!$G$5),0,1)</f>
        <v>1</v>
      </c>
      <c r="AI1617" s="85">
        <f t="shared" si="323"/>
        <v>0</v>
      </c>
      <c r="AJ1617" s="85">
        <f>IF(I1617&gt;Variables!$G$7,0,1)</f>
        <v>0</v>
      </c>
      <c r="AK1617" s="85">
        <f>IF(F1617&gt;Variables!$G$8,0,1)</f>
        <v>0</v>
      </c>
      <c r="AL1617" s="85">
        <f>IF(G1617&gt;Variables!$G$9,0,1)</f>
        <v>1</v>
      </c>
      <c r="AM1617" s="85">
        <f>IF(AND(K1617&gt;Variables!$G$10,K1617&lt;Variables!$G$11),0,1)</f>
        <v>0</v>
      </c>
      <c r="AN1617" s="103">
        <f>IF(H1617&lt;Variables!$G$13,1,0)</f>
        <v>0</v>
      </c>
      <c r="AO1617" s="101">
        <f>IF(R1617&lt;Variables!$G$12,0,1)</f>
        <v>1</v>
      </c>
      <c r="AP1617" s="86">
        <f t="shared" si="321"/>
        <v>1</v>
      </c>
      <c r="AR1617">
        <v>0</v>
      </c>
      <c r="AS1617">
        <v>0</v>
      </c>
      <c r="AT1617">
        <v>1</v>
      </c>
      <c r="AU1617">
        <v>0</v>
      </c>
      <c r="BA1617">
        <v>-2.25</v>
      </c>
    </row>
    <row r="1618" spans="3:53" ht="12.75" x14ac:dyDescent="0.2">
      <c r="C1618" t="s">
        <v>641</v>
      </c>
      <c r="D1618" t="s">
        <v>634</v>
      </c>
      <c r="E1618">
        <v>9.75</v>
      </c>
      <c r="F1618">
        <v>24.16</v>
      </c>
      <c r="G1618">
        <v>23.04</v>
      </c>
      <c r="H1618">
        <v>55.7</v>
      </c>
      <c r="I1618">
        <v>-70.171999999999997</v>
      </c>
      <c r="J1618" t="s">
        <v>78</v>
      </c>
      <c r="K1618">
        <v>50.69</v>
      </c>
      <c r="L1618">
        <v>9.6991799999999984</v>
      </c>
      <c r="M1618">
        <v>0.21465732154679351</v>
      </c>
      <c r="N1618">
        <v>9.7683499999999999</v>
      </c>
      <c r="O1618">
        <v>-0.49496588471952002</v>
      </c>
      <c r="P1618">
        <v>4440000</v>
      </c>
      <c r="Q1618">
        <v>115020</v>
      </c>
      <c r="R1618">
        <v>38.6</v>
      </c>
      <c r="S1618">
        <v>24.690999999999999</v>
      </c>
      <c r="T1618">
        <v>7.9620000000000006</v>
      </c>
      <c r="U1618">
        <v>15.785652173913039</v>
      </c>
      <c r="V1618">
        <f t="shared" si="322"/>
        <v>2.368139557701991</v>
      </c>
      <c r="AC1618">
        <v>10.75</v>
      </c>
      <c r="AD1618">
        <v>8.61</v>
      </c>
      <c r="AH1618" s="85">
        <f>IF(AND(M1618&lt;Variables!$G$6,M1618&gt;Variables!$G$5),0,1)</f>
        <v>1</v>
      </c>
      <c r="AI1618" s="85">
        <f t="shared" si="323"/>
        <v>1</v>
      </c>
      <c r="AJ1618" s="85">
        <f>IF(I1618&gt;Variables!$G$7,0,1)</f>
        <v>1</v>
      </c>
      <c r="AK1618" s="85">
        <f>IF(F1618&gt;Variables!$G$8,0,1)</f>
        <v>0</v>
      </c>
      <c r="AL1618" s="85">
        <f>IF(G1618&gt;Variables!$G$9,0,1)</f>
        <v>0</v>
      </c>
      <c r="AM1618" s="85">
        <f>IF(AND(K1618&gt;Variables!$G$10,K1618&lt;Variables!$G$11),0,1)</f>
        <v>0</v>
      </c>
      <c r="AN1618" s="103">
        <f>IF(H1618&lt;Variables!$G$13,1,0)</f>
        <v>1</v>
      </c>
      <c r="AO1618" s="101">
        <f>IF(R1618&lt;Variables!$G$12,0,1)</f>
        <v>1</v>
      </c>
      <c r="AP1618" s="86">
        <f t="shared" si="321"/>
        <v>1</v>
      </c>
      <c r="AR1618">
        <v>1</v>
      </c>
      <c r="AS1618">
        <v>0</v>
      </c>
      <c r="AT1618">
        <v>0</v>
      </c>
      <c r="AU1618">
        <v>0</v>
      </c>
      <c r="BA1618">
        <v>2</v>
      </c>
    </row>
    <row r="1619" spans="3:53" ht="12.75" x14ac:dyDescent="0.2">
      <c r="C1619" t="s">
        <v>641</v>
      </c>
      <c r="D1619" t="s">
        <v>621</v>
      </c>
      <c r="E1619">
        <v>3.53</v>
      </c>
      <c r="F1619">
        <v>34.94</v>
      </c>
      <c r="G1619">
        <v>24.91</v>
      </c>
      <c r="H1619">
        <v>195.43</v>
      </c>
      <c r="I1619">
        <v>-72.869</v>
      </c>
      <c r="J1619" t="s">
        <v>78</v>
      </c>
      <c r="K1619">
        <v>53.24</v>
      </c>
      <c r="L1619">
        <v>3.5864600000000011</v>
      </c>
      <c r="M1619">
        <v>-0.7377748531978896</v>
      </c>
      <c r="N1619">
        <v>3.4580760000000001</v>
      </c>
      <c r="O1619">
        <v>2.9474193164059992</v>
      </c>
      <c r="P1619">
        <v>10820000</v>
      </c>
      <c r="Q1619">
        <v>753080</v>
      </c>
      <c r="R1619">
        <v>14.37</v>
      </c>
      <c r="S1619">
        <v>24.690999999999999</v>
      </c>
      <c r="T1619">
        <v>7.9620000000000006</v>
      </c>
      <c r="U1619">
        <v>15.785652173913039</v>
      </c>
      <c r="V1619">
        <f t="shared" si="322"/>
        <v>2.4266519940175</v>
      </c>
      <c r="AC1619">
        <v>4.07</v>
      </c>
      <c r="AD1619">
        <v>3.26</v>
      </c>
      <c r="AH1619" s="85">
        <f>IF(AND(M1619&lt;Variables!$G$6,M1619&gt;Variables!$G$5),0,1)</f>
        <v>1</v>
      </c>
      <c r="AI1619" s="85">
        <f t="shared" si="323"/>
        <v>0</v>
      </c>
      <c r="AJ1619" s="85">
        <f>IF(I1619&gt;Variables!$G$7,0,1)</f>
        <v>1</v>
      </c>
      <c r="AK1619" s="85">
        <f>IF(F1619&gt;Variables!$G$8,0,1)</f>
        <v>0</v>
      </c>
      <c r="AL1619" s="85">
        <f>IF(G1619&gt;Variables!$G$9,0,1)</f>
        <v>0</v>
      </c>
      <c r="AM1619" s="85">
        <f>IF(AND(K1619&gt;Variables!$G$10,K1619&lt;Variables!$G$11),0,1)</f>
        <v>0</v>
      </c>
      <c r="AN1619" s="103">
        <f>IF(H1619&lt;Variables!$G$13,1,0)</f>
        <v>1</v>
      </c>
      <c r="AO1619" s="101">
        <f>IF(R1619&lt;Variables!$G$12,0,1)</f>
        <v>1</v>
      </c>
      <c r="AP1619" s="86">
        <f t="shared" si="321"/>
        <v>1</v>
      </c>
      <c r="AR1619">
        <v>0</v>
      </c>
      <c r="AS1619">
        <v>0</v>
      </c>
      <c r="AT1619">
        <v>1</v>
      </c>
      <c r="AU1619">
        <v>0</v>
      </c>
      <c r="BA1619">
        <v>-2.25</v>
      </c>
    </row>
    <row r="1620" spans="3:53" ht="12.75" x14ac:dyDescent="0.2">
      <c r="C1620" t="s">
        <v>641</v>
      </c>
      <c r="D1620" t="s">
        <v>639</v>
      </c>
      <c r="E1620">
        <v>29.81</v>
      </c>
      <c r="F1620">
        <v>6.2</v>
      </c>
      <c r="G1620">
        <v>6.35</v>
      </c>
      <c r="H1620">
        <v>2590</v>
      </c>
      <c r="I1620">
        <v>51.902999999999999</v>
      </c>
      <c r="J1620" t="s">
        <v>78</v>
      </c>
      <c r="K1620">
        <v>56.58</v>
      </c>
      <c r="L1620">
        <v>29.769278571428568</v>
      </c>
      <c r="M1620">
        <v>0.13679010888261731</v>
      </c>
      <c r="N1620">
        <v>29.547961764705882</v>
      </c>
      <c r="O1620">
        <v>0.88682338694208529</v>
      </c>
      <c r="P1620">
        <v>56570</v>
      </c>
      <c r="Q1620">
        <v>140520</v>
      </c>
      <c r="R1620">
        <v>0.4</v>
      </c>
      <c r="S1620">
        <v>24.690999999999999</v>
      </c>
      <c r="T1620">
        <v>7.9620000000000006</v>
      </c>
      <c r="U1620">
        <v>15.785652173913039</v>
      </c>
      <c r="V1620">
        <f t="shared" si="322"/>
        <v>2.429012829258351</v>
      </c>
      <c r="AC1620">
        <v>31.94</v>
      </c>
      <c r="AD1620">
        <v>29.68</v>
      </c>
      <c r="AH1620" s="85">
        <f>IF(AND(M1620&lt;Variables!$G$6,M1620&gt;Variables!$G$5),0,1)</f>
        <v>1</v>
      </c>
      <c r="AI1620" s="85">
        <f t="shared" si="323"/>
        <v>0</v>
      </c>
      <c r="AJ1620" s="85">
        <f>IF(I1620&gt;Variables!$G$7,0,1)</f>
        <v>0</v>
      </c>
      <c r="AK1620" s="85">
        <f>IF(F1620&gt;Variables!$G$8,0,1)</f>
        <v>1</v>
      </c>
      <c r="AL1620" s="85">
        <f>IF(G1620&gt;Variables!$G$9,0,1)</f>
        <v>1</v>
      </c>
      <c r="AM1620" s="85">
        <f>IF(AND(K1620&gt;Variables!$G$10,K1620&lt;Variables!$G$11),0,1)</f>
        <v>0</v>
      </c>
      <c r="AN1620" s="103">
        <f>IF(H1620&lt;Variables!$G$13,1,0)</f>
        <v>0</v>
      </c>
      <c r="AO1620" s="101">
        <f>IF(R1620&lt;Variables!$G$12,0,1)</f>
        <v>0</v>
      </c>
      <c r="AP1620" s="86">
        <f t="shared" si="321"/>
        <v>1</v>
      </c>
      <c r="AR1620">
        <v>1</v>
      </c>
      <c r="AS1620">
        <v>0</v>
      </c>
      <c r="AT1620">
        <v>0</v>
      </c>
      <c r="AU1620">
        <v>0</v>
      </c>
      <c r="BA1620">
        <v>1.27</v>
      </c>
    </row>
    <row r="1621" spans="3:53" ht="12.75" x14ac:dyDescent="0.2">
      <c r="C1621" t="s">
        <v>641</v>
      </c>
      <c r="D1621" t="s">
        <v>601</v>
      </c>
      <c r="E1621">
        <v>14.61</v>
      </c>
      <c r="F1621">
        <v>18.559999999999999</v>
      </c>
      <c r="G1621">
        <v>-1.91</v>
      </c>
      <c r="H1621">
        <v>1570</v>
      </c>
      <c r="I1621">
        <v>-43.43</v>
      </c>
      <c r="J1621" t="s">
        <v>78</v>
      </c>
      <c r="K1621">
        <v>50.74</v>
      </c>
      <c r="L1621">
        <v>14.607519999999999</v>
      </c>
      <c r="M1621">
        <v>5.1206501856560782E-2</v>
      </c>
      <c r="N1621">
        <v>14.623434</v>
      </c>
      <c r="O1621">
        <v>-5.7674551681905821E-2</v>
      </c>
      <c r="P1621">
        <v>4190000</v>
      </c>
      <c r="Q1621">
        <v>1220000</v>
      </c>
      <c r="R1621">
        <v>3.43</v>
      </c>
      <c r="S1621">
        <v>24.690999999999999</v>
      </c>
      <c r="T1621">
        <v>7.9620000000000006</v>
      </c>
      <c r="U1621">
        <v>15.785652173913039</v>
      </c>
      <c r="V1621">
        <f t="shared" si="322"/>
        <v>2.3732255965124813</v>
      </c>
      <c r="AC1621">
        <v>14.93</v>
      </c>
      <c r="AD1621">
        <v>14.31</v>
      </c>
      <c r="AH1621" s="85">
        <f>IF(AND(M1621&lt;Variables!$G$6,M1621&gt;Variables!$G$5),0,1)</f>
        <v>1</v>
      </c>
      <c r="AI1621" s="85">
        <f t="shared" si="323"/>
        <v>1</v>
      </c>
      <c r="AJ1621" s="85">
        <f>IF(I1621&gt;Variables!$G$7,0,1)</f>
        <v>1</v>
      </c>
      <c r="AK1621" s="85">
        <f>IF(F1621&gt;Variables!$G$8,0,1)</f>
        <v>0</v>
      </c>
      <c r="AL1621" s="85">
        <f>IF(G1621&gt;Variables!$G$9,0,1)</f>
        <v>1</v>
      </c>
      <c r="AM1621" s="85">
        <f>IF(AND(K1621&gt;Variables!$G$10,K1621&lt;Variables!$G$11),0,1)</f>
        <v>0</v>
      </c>
      <c r="AN1621" s="103">
        <f>IF(H1621&lt;Variables!$G$13,1,0)</f>
        <v>1</v>
      </c>
      <c r="AO1621" s="101">
        <f>IF(R1621&lt;Variables!$G$12,0,1)</f>
        <v>1</v>
      </c>
      <c r="AP1621" s="86">
        <f t="shared" si="321"/>
        <v>1</v>
      </c>
      <c r="AR1621">
        <v>0</v>
      </c>
      <c r="AS1621">
        <v>0</v>
      </c>
      <c r="AT1621">
        <v>0</v>
      </c>
      <c r="AU1621">
        <v>1</v>
      </c>
      <c r="BA1621">
        <v>-0.9</v>
      </c>
    </row>
    <row r="1622" spans="3:53" ht="12.75" x14ac:dyDescent="0.2">
      <c r="C1622" t="s">
        <v>643</v>
      </c>
      <c r="D1622" t="s">
        <v>604</v>
      </c>
      <c r="E1622">
        <v>89.3</v>
      </c>
      <c r="F1622">
        <v>10.83</v>
      </c>
      <c r="G1622">
        <v>0.48</v>
      </c>
      <c r="H1622">
        <v>5400</v>
      </c>
      <c r="I1622">
        <v>-3.931</v>
      </c>
      <c r="J1622" t="s">
        <v>78</v>
      </c>
      <c r="K1622">
        <v>64.3</v>
      </c>
      <c r="L1622">
        <v>88.443259999999995</v>
      </c>
      <c r="M1622">
        <v>0.8330086430554593</v>
      </c>
      <c r="N1622">
        <v>88.313705999999996</v>
      </c>
      <c r="O1622">
        <v>0.98092814721195221</v>
      </c>
      <c r="P1622">
        <v>1585000</v>
      </c>
      <c r="Q1622">
        <v>970773</v>
      </c>
      <c r="R1622">
        <v>1.63</v>
      </c>
      <c r="S1622">
        <v>25.727</v>
      </c>
      <c r="T1622">
        <v>8.0250000000000004</v>
      </c>
      <c r="U1622">
        <v>16.29</v>
      </c>
      <c r="V1622">
        <f t="shared" si="322"/>
        <v>2.4590878511361964</v>
      </c>
      <c r="AC1622">
        <v>90</v>
      </c>
      <c r="AD1622">
        <v>85.37</v>
      </c>
      <c r="AH1622" s="85">
        <f>IF(AND(M1622&lt;Variables!$G$6,M1622&gt;Variables!$G$5),0,1)</f>
        <v>1</v>
      </c>
      <c r="AI1622" s="85">
        <f t="shared" si="323"/>
        <v>0</v>
      </c>
      <c r="AJ1622" s="85">
        <f>IF(I1622&gt;Variables!$G$7,0,1)</f>
        <v>1</v>
      </c>
      <c r="AK1622" s="85">
        <f>IF(F1622&gt;Variables!$G$8,0,1)</f>
        <v>0</v>
      </c>
      <c r="AL1622" s="85">
        <f>IF(G1622&gt;Variables!$G$9,0,1)</f>
        <v>1</v>
      </c>
      <c r="AM1622" s="85">
        <f>IF(AND(K1622&gt;Variables!$G$10,K1622&lt;Variables!$G$11),0,1)</f>
        <v>0</v>
      </c>
      <c r="AN1622" s="103">
        <f>IF(H1622&lt;Variables!$G$13,1,0)</f>
        <v>0</v>
      </c>
      <c r="AO1622" s="101">
        <f>IF(R1622&lt;Variables!$G$12,0,1)</f>
        <v>0</v>
      </c>
      <c r="AP1622" s="86">
        <f t="shared" si="321"/>
        <v>1</v>
      </c>
      <c r="AR1622">
        <v>1</v>
      </c>
      <c r="AS1622">
        <v>0</v>
      </c>
      <c r="AT1622">
        <v>0</v>
      </c>
      <c r="AU1622">
        <v>0</v>
      </c>
      <c r="BA1622">
        <v>0.59</v>
      </c>
    </row>
    <row r="1623" spans="3:53" ht="12.75" x14ac:dyDescent="0.2">
      <c r="C1623" t="s">
        <v>643</v>
      </c>
      <c r="D1623" t="s">
        <v>601</v>
      </c>
      <c r="E1623">
        <v>14.53</v>
      </c>
      <c r="F1623">
        <v>18.36</v>
      </c>
      <c r="G1623">
        <v>-2.48</v>
      </c>
      <c r="H1623">
        <v>1570</v>
      </c>
      <c r="I1623">
        <v>-43.697000000000003</v>
      </c>
      <c r="J1623" t="s">
        <v>78</v>
      </c>
      <c r="K1623">
        <v>34.43</v>
      </c>
      <c r="L1623">
        <v>14.597465</v>
      </c>
      <c r="M1623">
        <v>-0.46216928761258752</v>
      </c>
      <c r="N1623">
        <v>14.602764000000001</v>
      </c>
      <c r="O1623">
        <v>-0.49828922798451819</v>
      </c>
      <c r="P1623">
        <v>4290000</v>
      </c>
      <c r="Q1623">
        <v>1220000</v>
      </c>
      <c r="R1623">
        <v>3.52</v>
      </c>
      <c r="S1623">
        <v>25.727</v>
      </c>
      <c r="T1623">
        <v>8.0250000000000004</v>
      </c>
      <c r="U1623">
        <v>16.29</v>
      </c>
      <c r="V1623">
        <f t="shared" si="322"/>
        <v>2.1969292233440534</v>
      </c>
      <c r="AC1623">
        <v>14.93</v>
      </c>
      <c r="AD1623">
        <v>14.31</v>
      </c>
      <c r="AH1623" s="85">
        <f>IF(AND(M1623&lt;Variables!$G$6,M1623&gt;Variables!$G$5),0,1)</f>
        <v>1</v>
      </c>
      <c r="AI1623" s="85">
        <f t="shared" si="323"/>
        <v>1</v>
      </c>
      <c r="AJ1623" s="85">
        <f>IF(I1623&gt;Variables!$G$7,0,1)</f>
        <v>1</v>
      </c>
      <c r="AK1623" s="85">
        <f>IF(F1623&gt;Variables!$G$8,0,1)</f>
        <v>0</v>
      </c>
      <c r="AL1623" s="85">
        <f>IF(G1623&gt;Variables!$G$9,0,1)</f>
        <v>1</v>
      </c>
      <c r="AM1623" s="85">
        <f>IF(AND(K1623&gt;Variables!$G$10,K1623&lt;Variables!$G$11),0,1)</f>
        <v>1</v>
      </c>
      <c r="AN1623" s="103">
        <f>IF(H1623&lt;Variables!$G$13,1,0)</f>
        <v>1</v>
      </c>
      <c r="AO1623" s="101">
        <f>IF(R1623&lt;Variables!$G$12,0,1)</f>
        <v>1</v>
      </c>
      <c r="AP1623" s="86">
        <f t="shared" si="321"/>
        <v>1</v>
      </c>
      <c r="AR1623">
        <v>0</v>
      </c>
      <c r="AS1623">
        <v>1</v>
      </c>
      <c r="AT1623">
        <v>0</v>
      </c>
      <c r="AU1623">
        <v>0</v>
      </c>
      <c r="BA1623">
        <v>0.5</v>
      </c>
    </row>
    <row r="1624" spans="3:53" ht="12.75" x14ac:dyDescent="0.2">
      <c r="C1624" t="s">
        <v>643</v>
      </c>
      <c r="D1624" t="s">
        <v>331</v>
      </c>
      <c r="E1624">
        <v>30.88</v>
      </c>
      <c r="F1624">
        <v>16.89</v>
      </c>
      <c r="G1624">
        <v>-3.93</v>
      </c>
      <c r="H1624">
        <v>12410</v>
      </c>
      <c r="I1624">
        <v>79.498999999999995</v>
      </c>
      <c r="J1624" t="s">
        <v>78</v>
      </c>
      <c r="K1624">
        <v>44.11</v>
      </c>
      <c r="L1624">
        <v>30.873824999999989</v>
      </c>
      <c r="M1624">
        <v>-1.016799829629125</v>
      </c>
      <c r="N1624">
        <v>30.646359999999991</v>
      </c>
      <c r="O1624">
        <v>-0.2821215961699704</v>
      </c>
      <c r="P1624">
        <v>318892000</v>
      </c>
      <c r="Q1624">
        <v>97799000</v>
      </c>
      <c r="R1624">
        <v>3.26</v>
      </c>
      <c r="S1624">
        <v>25.727</v>
      </c>
      <c r="T1624">
        <v>8.0250000000000004</v>
      </c>
      <c r="U1624">
        <v>16.29</v>
      </c>
      <c r="V1624">
        <f t="shared" si="322"/>
        <v>2.3151203050924205</v>
      </c>
      <c r="AC1624">
        <v>31.35</v>
      </c>
      <c r="AD1624">
        <v>24.17</v>
      </c>
      <c r="AH1624" s="85">
        <f>IF(AND(M1624&lt;Variables!$G$6,M1624&gt;Variables!$G$5),0,1)</f>
        <v>1</v>
      </c>
      <c r="AI1624" s="85">
        <f t="shared" si="323"/>
        <v>0</v>
      </c>
      <c r="AJ1624" s="85">
        <f>IF(I1624&gt;Variables!$G$7,0,1)</f>
        <v>0</v>
      </c>
      <c r="AK1624" s="85">
        <f>IF(F1624&gt;Variables!$G$8,0,1)</f>
        <v>0</v>
      </c>
      <c r="AL1624" s="85">
        <f>IF(G1624&gt;Variables!$G$9,0,1)</f>
        <v>1</v>
      </c>
      <c r="AM1624" s="85">
        <f>IF(AND(K1624&gt;Variables!$G$10,K1624&lt;Variables!$G$11),0,1)</f>
        <v>1</v>
      </c>
      <c r="AN1624" s="103">
        <f>IF(H1624&lt;Variables!$G$13,1,0)</f>
        <v>0</v>
      </c>
      <c r="AO1624" s="101">
        <f>IF(R1624&lt;Variables!$G$12,0,1)</f>
        <v>1</v>
      </c>
      <c r="AP1624" s="86">
        <f t="shared" si="321"/>
        <v>1</v>
      </c>
      <c r="AR1624">
        <v>0</v>
      </c>
      <c r="AS1624">
        <v>0</v>
      </c>
      <c r="AT1624">
        <v>1</v>
      </c>
      <c r="AU1624">
        <v>0</v>
      </c>
      <c r="BA1624">
        <v>-2.25</v>
      </c>
    </row>
    <row r="1625" spans="3:53" ht="12.75" x14ac:dyDescent="0.2">
      <c r="C1625" t="s">
        <v>643</v>
      </c>
      <c r="D1625" t="s">
        <v>322</v>
      </c>
      <c r="E1625">
        <v>37.619999999999997</v>
      </c>
      <c r="F1625">
        <v>15.68</v>
      </c>
      <c r="G1625">
        <v>14.75</v>
      </c>
      <c r="H1625">
        <v>6860</v>
      </c>
      <c r="I1625">
        <v>940.32799999999997</v>
      </c>
      <c r="J1625" t="s">
        <v>78</v>
      </c>
      <c r="K1625">
        <v>73.989999999999995</v>
      </c>
      <c r="L1625">
        <v>36.523038888888891</v>
      </c>
      <c r="M1625">
        <v>2.6749173695081598</v>
      </c>
      <c r="N1625">
        <v>36.219954166666668</v>
      </c>
      <c r="O1625">
        <v>3.5340901521939601</v>
      </c>
      <c r="P1625">
        <v>461465</v>
      </c>
      <c r="Q1625">
        <v>755579</v>
      </c>
      <c r="R1625">
        <v>0.61</v>
      </c>
      <c r="S1625">
        <v>25.727</v>
      </c>
      <c r="T1625">
        <v>8.0250000000000004</v>
      </c>
      <c r="U1625">
        <v>16.29</v>
      </c>
      <c r="V1625">
        <f t="shared" si="322"/>
        <v>2.3606619272910696</v>
      </c>
      <c r="AC1625">
        <v>38.307600000000001</v>
      </c>
      <c r="AD1625">
        <v>32.3401</v>
      </c>
      <c r="AH1625" s="85">
        <f>IF(AND(M1625&lt;Variables!$G$6,M1625&gt;Variables!$G$5),0,1)</f>
        <v>1</v>
      </c>
      <c r="AI1625" s="85">
        <f t="shared" si="323"/>
        <v>0</v>
      </c>
      <c r="AJ1625" s="85">
        <f>IF(I1625&gt;Variables!$G$7,0,1)</f>
        <v>0</v>
      </c>
      <c r="AK1625" s="85">
        <f>IF(F1625&gt;Variables!$G$8,0,1)</f>
        <v>0</v>
      </c>
      <c r="AL1625" s="85">
        <f>IF(G1625&gt;Variables!$G$9,0,1)</f>
        <v>0</v>
      </c>
      <c r="AM1625" s="85">
        <f>IF(AND(K1625&gt;Variables!$G$10,K1625&lt;Variables!$G$11),0,1)</f>
        <v>0</v>
      </c>
      <c r="AN1625" s="103">
        <f>IF(H1625&lt;Variables!$G$13,1,0)</f>
        <v>0</v>
      </c>
      <c r="AO1625" s="101">
        <f>IF(R1625&lt;Variables!$G$12,0,1)</f>
        <v>0</v>
      </c>
      <c r="AP1625" s="86">
        <f t="shared" si="321"/>
        <v>1</v>
      </c>
      <c r="AR1625">
        <v>1</v>
      </c>
      <c r="AS1625">
        <v>0</v>
      </c>
      <c r="AT1625">
        <v>0</v>
      </c>
      <c r="AU1625">
        <v>0</v>
      </c>
      <c r="BA1625">
        <v>1.49</v>
      </c>
    </row>
    <row r="1626" spans="3:53" ht="12.75" x14ac:dyDescent="0.2">
      <c r="C1626" t="s">
        <v>643</v>
      </c>
      <c r="D1626" t="s">
        <v>603</v>
      </c>
      <c r="E1626">
        <v>11.3</v>
      </c>
      <c r="F1626">
        <v>13.49</v>
      </c>
      <c r="G1626">
        <v>9.68</v>
      </c>
      <c r="H1626">
        <v>5810</v>
      </c>
      <c r="I1626">
        <v>-25.323</v>
      </c>
      <c r="J1626" t="s">
        <v>78</v>
      </c>
      <c r="K1626">
        <v>51.84</v>
      </c>
      <c r="L1626">
        <v>11.26408</v>
      </c>
      <c r="M1626">
        <v>0.38813644789454999</v>
      </c>
      <c r="N1626">
        <v>11.261524</v>
      </c>
      <c r="O1626">
        <v>0.41092129271314132</v>
      </c>
      <c r="P1626">
        <v>65825999.999999993</v>
      </c>
      <c r="Q1626">
        <v>12699000</v>
      </c>
      <c r="R1626">
        <v>5.18</v>
      </c>
      <c r="S1626">
        <v>25.727</v>
      </c>
      <c r="T1626">
        <v>8.0250000000000004</v>
      </c>
      <c r="U1626">
        <v>16.29</v>
      </c>
      <c r="V1626">
        <f t="shared" si="322"/>
        <v>2.3739083263215464</v>
      </c>
      <c r="AC1626">
        <v>11.48</v>
      </c>
      <c r="AD1626">
        <v>9.9350000000000005</v>
      </c>
      <c r="AH1626" s="85">
        <f>IF(AND(M1626&lt;Variables!$G$6,M1626&gt;Variables!$G$5),0,1)</f>
        <v>1</v>
      </c>
      <c r="AI1626" s="85">
        <f t="shared" si="323"/>
        <v>0</v>
      </c>
      <c r="AJ1626" s="85">
        <f>IF(I1626&gt;Variables!$G$7,0,1)</f>
        <v>1</v>
      </c>
      <c r="AK1626" s="85">
        <f>IF(F1626&gt;Variables!$G$8,0,1)</f>
        <v>0</v>
      </c>
      <c r="AL1626" s="85">
        <f>IF(G1626&gt;Variables!$G$9,0,1)</f>
        <v>1</v>
      </c>
      <c r="AM1626" s="85">
        <f>IF(AND(K1626&gt;Variables!$G$10,K1626&lt;Variables!$G$11),0,1)</f>
        <v>0</v>
      </c>
      <c r="AN1626" s="103">
        <f>IF(H1626&lt;Variables!$G$13,1,0)</f>
        <v>0</v>
      </c>
      <c r="AO1626" s="101">
        <f>IF(R1626&lt;Variables!$G$12,0,1)</f>
        <v>1</v>
      </c>
      <c r="AP1626" s="86">
        <f t="shared" si="321"/>
        <v>1</v>
      </c>
      <c r="AR1626">
        <v>0</v>
      </c>
      <c r="AS1626">
        <v>0</v>
      </c>
      <c r="AT1626">
        <v>1</v>
      </c>
      <c r="AU1626">
        <v>0</v>
      </c>
      <c r="BA1626">
        <v>-2.25</v>
      </c>
    </row>
    <row r="1627" spans="3:53" ht="12.75" x14ac:dyDescent="0.2">
      <c r="C1627" t="s">
        <v>643</v>
      </c>
      <c r="D1627" t="s">
        <v>215</v>
      </c>
      <c r="E1627">
        <v>17.64</v>
      </c>
      <c r="F1627">
        <v>12.07</v>
      </c>
      <c r="G1627">
        <v>9.7100000000000009</v>
      </c>
      <c r="H1627">
        <v>2590</v>
      </c>
      <c r="I1627">
        <v>-0.01</v>
      </c>
      <c r="J1627" t="s">
        <v>78</v>
      </c>
      <c r="K1627">
        <v>44.77</v>
      </c>
      <c r="L1627">
        <v>17.715904999999999</v>
      </c>
      <c r="M1627">
        <v>-0.48490325501294079</v>
      </c>
      <c r="N1627">
        <v>17.836544</v>
      </c>
      <c r="O1627">
        <v>-1.157982174125217</v>
      </c>
      <c r="P1627">
        <v>14918000</v>
      </c>
      <c r="Q1627">
        <v>25802000</v>
      </c>
      <c r="R1627">
        <v>0.57999999999999996</v>
      </c>
      <c r="S1627">
        <v>25.727</v>
      </c>
      <c r="T1627">
        <v>8.0250000000000004</v>
      </c>
      <c r="U1627">
        <v>16.29</v>
      </c>
      <c r="V1627">
        <f t="shared" si="322"/>
        <v>2.3181005894898394</v>
      </c>
      <c r="AC1627">
        <v>17.89</v>
      </c>
      <c r="AD1627">
        <v>15.5</v>
      </c>
      <c r="AH1627" s="85">
        <f>IF(AND(M1627&lt;Variables!$G$6,M1627&gt;Variables!$G$5),0,1)</f>
        <v>1</v>
      </c>
      <c r="AI1627" s="85">
        <f t="shared" si="323"/>
        <v>1</v>
      </c>
      <c r="AJ1627" s="85">
        <f>IF(I1627&gt;Variables!$G$7,0,1)</f>
        <v>1</v>
      </c>
      <c r="AK1627" s="85">
        <f>IF(F1627&gt;Variables!$G$8,0,1)</f>
        <v>0</v>
      </c>
      <c r="AL1627" s="85">
        <f>IF(G1627&gt;Variables!$G$9,0,1)</f>
        <v>1</v>
      </c>
      <c r="AM1627" s="85">
        <f>IF(AND(K1627&gt;Variables!$G$10,K1627&lt;Variables!$G$11),0,1)</f>
        <v>1</v>
      </c>
      <c r="AN1627" s="103">
        <f>IF(H1627&lt;Variables!$G$13,1,0)</f>
        <v>0</v>
      </c>
      <c r="AO1627" s="101">
        <f>IF(R1627&lt;Variables!$G$12,0,1)</f>
        <v>0</v>
      </c>
      <c r="AP1627" s="86">
        <f t="shared" si="321"/>
        <v>1</v>
      </c>
      <c r="AR1627">
        <v>0</v>
      </c>
      <c r="AS1627">
        <v>0</v>
      </c>
      <c r="AT1627">
        <v>1</v>
      </c>
      <c r="AU1627">
        <v>0</v>
      </c>
      <c r="BA1627">
        <v>-2.25</v>
      </c>
    </row>
    <row r="1628" spans="3:53" ht="12.75" x14ac:dyDescent="0.2">
      <c r="C1628" t="s">
        <v>643</v>
      </c>
      <c r="D1628" t="s">
        <v>605</v>
      </c>
      <c r="E1628">
        <v>294.99</v>
      </c>
      <c r="F1628">
        <v>11.59</v>
      </c>
      <c r="G1628">
        <v>2.0499999999999998</v>
      </c>
      <c r="H1628">
        <v>41000</v>
      </c>
      <c r="I1628">
        <v>5.0999999999999997E-2</v>
      </c>
      <c r="J1628" t="s">
        <v>78</v>
      </c>
      <c r="K1628">
        <v>49.64</v>
      </c>
      <c r="L1628">
        <v>294.70870500000001</v>
      </c>
      <c r="M1628">
        <v>-8.4390109888329456E-2</v>
      </c>
      <c r="N1628">
        <v>293.61613</v>
      </c>
      <c r="O1628">
        <v>0.28740587242260202</v>
      </c>
      <c r="P1628">
        <v>1096000</v>
      </c>
      <c r="Q1628">
        <v>905753</v>
      </c>
      <c r="R1628">
        <v>1.21</v>
      </c>
      <c r="S1628">
        <v>25.727</v>
      </c>
      <c r="T1628">
        <v>8.0250000000000004</v>
      </c>
      <c r="U1628">
        <v>16.29</v>
      </c>
      <c r="V1628">
        <f t="shared" si="322"/>
        <v>2.3653768041476479</v>
      </c>
      <c r="AC1628">
        <v>296.84530000000001</v>
      </c>
      <c r="AD1628">
        <v>289.24</v>
      </c>
      <c r="AH1628" s="85">
        <f>IF(AND(M1628&lt;Variables!$G$6,M1628&gt;Variables!$G$5),0,1)</f>
        <v>1</v>
      </c>
      <c r="AI1628" s="85">
        <f t="shared" si="323"/>
        <v>0</v>
      </c>
      <c r="AJ1628" s="85">
        <f>IF(I1628&gt;Variables!$G$7,0,1)</f>
        <v>0</v>
      </c>
      <c r="AK1628" s="85">
        <f>IF(F1628&gt;Variables!$G$8,0,1)</f>
        <v>0</v>
      </c>
      <c r="AL1628" s="85">
        <f>IF(G1628&gt;Variables!$G$9,0,1)</f>
        <v>1</v>
      </c>
      <c r="AM1628" s="85">
        <f>IF(AND(K1628&gt;Variables!$G$10,K1628&lt;Variables!$G$11),0,1)</f>
        <v>1</v>
      </c>
      <c r="AN1628" s="103">
        <f>IF(H1628&lt;Variables!$G$13,1,0)</f>
        <v>0</v>
      </c>
      <c r="AO1628" s="101">
        <f>IF(R1628&lt;Variables!$G$12,0,1)</f>
        <v>0</v>
      </c>
      <c r="AP1628" s="86">
        <f t="shared" si="321"/>
        <v>1</v>
      </c>
      <c r="AR1628">
        <v>0</v>
      </c>
      <c r="AS1628">
        <v>1</v>
      </c>
      <c r="AT1628">
        <v>0</v>
      </c>
      <c r="AU1628">
        <v>0</v>
      </c>
      <c r="BA1628">
        <v>0.42</v>
      </c>
    </row>
    <row r="1629" spans="3:53" ht="12.75" x14ac:dyDescent="0.2">
      <c r="C1629" t="s">
        <v>643</v>
      </c>
      <c r="D1629" t="s">
        <v>609</v>
      </c>
      <c r="E1629">
        <v>96.39</v>
      </c>
      <c r="F1629">
        <v>9.16</v>
      </c>
      <c r="G1629">
        <v>7.76</v>
      </c>
      <c r="H1629">
        <v>6390</v>
      </c>
      <c r="I1629">
        <v>-79.424999999999997</v>
      </c>
      <c r="J1629" t="s">
        <v>78</v>
      </c>
      <c r="K1629">
        <v>51.99</v>
      </c>
      <c r="L1629">
        <v>95.999420000000001</v>
      </c>
      <c r="M1629">
        <v>0.1881053031362129</v>
      </c>
      <c r="N1629">
        <v>95.898181999999991</v>
      </c>
      <c r="O1629">
        <v>0.29387209863896641</v>
      </c>
      <c r="P1629">
        <v>633453</v>
      </c>
      <c r="Q1629">
        <v>913295</v>
      </c>
      <c r="R1629">
        <v>0.69</v>
      </c>
      <c r="S1629">
        <v>25.727</v>
      </c>
      <c r="T1629">
        <v>8.0250000000000004</v>
      </c>
      <c r="U1629">
        <v>16.29</v>
      </c>
      <c r="V1629">
        <f t="shared" si="322"/>
        <v>2.3816445983686978</v>
      </c>
      <c r="AC1629">
        <v>96.98</v>
      </c>
      <c r="AD1629">
        <v>90.45</v>
      </c>
      <c r="AH1629" s="85">
        <f>IF(AND(M1629&lt;Variables!$G$6,M1629&gt;Variables!$G$5),0,1)</f>
        <v>1</v>
      </c>
      <c r="AI1629" s="85">
        <f t="shared" si="323"/>
        <v>0</v>
      </c>
      <c r="AJ1629" s="85">
        <f>IF(I1629&gt;Variables!$G$7,0,1)</f>
        <v>1</v>
      </c>
      <c r="AK1629" s="85">
        <f>IF(F1629&gt;Variables!$G$8,0,1)</f>
        <v>0</v>
      </c>
      <c r="AL1629" s="85">
        <f>IF(G1629&gt;Variables!$G$9,0,1)</f>
        <v>1</v>
      </c>
      <c r="AM1629" s="85">
        <f>IF(AND(K1629&gt;Variables!$G$10,K1629&lt;Variables!$G$11),0,1)</f>
        <v>0</v>
      </c>
      <c r="AN1629" s="103">
        <f>IF(H1629&lt;Variables!$G$13,1,0)</f>
        <v>0</v>
      </c>
      <c r="AO1629" s="101">
        <f>IF(R1629&lt;Variables!$G$12,0,1)</f>
        <v>0</v>
      </c>
      <c r="AP1629" s="86">
        <f t="shared" si="321"/>
        <v>1</v>
      </c>
      <c r="AR1629">
        <v>0</v>
      </c>
      <c r="AS1629">
        <v>0</v>
      </c>
      <c r="AT1629">
        <v>1</v>
      </c>
      <c r="AU1629">
        <v>0</v>
      </c>
      <c r="BA1629">
        <v>-1.39</v>
      </c>
    </row>
    <row r="1630" spans="3:53" ht="12.75" x14ac:dyDescent="0.2">
      <c r="C1630" t="s">
        <v>643</v>
      </c>
      <c r="D1630" t="s">
        <v>490</v>
      </c>
      <c r="E1630">
        <v>28</v>
      </c>
      <c r="F1630">
        <v>8.7899999999999991</v>
      </c>
      <c r="G1630">
        <v>7.76</v>
      </c>
      <c r="H1630">
        <v>3040</v>
      </c>
      <c r="I1630">
        <v>-26.571000000000002</v>
      </c>
      <c r="J1630" t="s">
        <v>78</v>
      </c>
      <c r="K1630">
        <v>57.19</v>
      </c>
      <c r="L1630">
        <v>28.2044</v>
      </c>
      <c r="M1630">
        <v>-0.51197685467516052</v>
      </c>
      <c r="N1630">
        <v>28.056920000000002</v>
      </c>
      <c r="O1630">
        <v>1.0977683936799329E-2</v>
      </c>
      <c r="P1630">
        <v>50361</v>
      </c>
      <c r="Q1630">
        <v>60414</v>
      </c>
      <c r="R1630">
        <v>0.83</v>
      </c>
      <c r="S1630">
        <v>25.727</v>
      </c>
      <c r="T1630">
        <v>8.0250000000000004</v>
      </c>
      <c r="U1630">
        <v>16.29</v>
      </c>
      <c r="V1630">
        <f t="shared" si="322"/>
        <v>2.4654308542553647</v>
      </c>
      <c r="AC1630">
        <v>28.41</v>
      </c>
      <c r="AD1630">
        <v>27.65</v>
      </c>
      <c r="AH1630" s="85">
        <f>IF(AND(M1630&lt;Variables!$G$6,M1630&gt;Variables!$G$5),0,1)</f>
        <v>1</v>
      </c>
      <c r="AI1630" s="85">
        <f t="shared" si="323"/>
        <v>0</v>
      </c>
      <c r="AJ1630" s="85">
        <f>IF(I1630&gt;Variables!$G$7,0,1)</f>
        <v>1</v>
      </c>
      <c r="AK1630" s="85">
        <f>IF(F1630&gt;Variables!$G$8,0,1)</f>
        <v>1</v>
      </c>
      <c r="AL1630" s="85">
        <f>IF(G1630&gt;Variables!$G$9,0,1)</f>
        <v>1</v>
      </c>
      <c r="AM1630" s="85">
        <f>IF(AND(K1630&gt;Variables!$G$10,K1630&lt;Variables!$G$11),0,1)</f>
        <v>0</v>
      </c>
      <c r="AN1630" s="103">
        <f>IF(H1630&lt;Variables!$G$13,1,0)</f>
        <v>0</v>
      </c>
      <c r="AO1630" s="101">
        <f>IF(R1630&lt;Variables!$G$12,0,1)</f>
        <v>0</v>
      </c>
      <c r="AP1630" s="86">
        <f t="shared" si="321"/>
        <v>1</v>
      </c>
      <c r="AR1630">
        <v>0</v>
      </c>
      <c r="AS1630">
        <v>0</v>
      </c>
      <c r="AT1630">
        <v>1</v>
      </c>
      <c r="AU1630">
        <v>0</v>
      </c>
      <c r="BA1630">
        <v>-0.88</v>
      </c>
    </row>
    <row r="1631" spans="3:53" ht="12.75" x14ac:dyDescent="0.2">
      <c r="C1631" t="s">
        <v>643</v>
      </c>
      <c r="D1631" t="s">
        <v>606</v>
      </c>
      <c r="E1631">
        <v>51.03</v>
      </c>
      <c r="F1631">
        <v>7.85</v>
      </c>
      <c r="G1631">
        <v>1.18</v>
      </c>
      <c r="H1631">
        <v>2750</v>
      </c>
      <c r="I1631">
        <v>-23.472999999999999</v>
      </c>
      <c r="J1631" t="s">
        <v>78</v>
      </c>
      <c r="K1631">
        <v>50.04</v>
      </c>
      <c r="L1631">
        <v>51.056326666666671</v>
      </c>
      <c r="M1631">
        <v>-4.1770859869943722E-2</v>
      </c>
      <c r="N1631">
        <v>50.977177500000003</v>
      </c>
      <c r="O1631">
        <v>0.11342821010441451</v>
      </c>
      <c r="P1631">
        <v>516733</v>
      </c>
      <c r="Q1631">
        <v>660790</v>
      </c>
      <c r="R1631">
        <v>0.78</v>
      </c>
      <c r="S1631">
        <v>25.727</v>
      </c>
      <c r="T1631">
        <v>8.0250000000000004</v>
      </c>
      <c r="U1631">
        <v>16.29</v>
      </c>
      <c r="V1631">
        <f t="shared" si="322"/>
        <v>2.3685052677263507</v>
      </c>
      <c r="AC1631">
        <v>51.24</v>
      </c>
      <c r="AD1631">
        <v>50.630099999999999</v>
      </c>
      <c r="AH1631" s="85">
        <f>IF(AND(M1631&lt;Variables!$G$6,M1631&gt;Variables!$G$5),0,1)</f>
        <v>1</v>
      </c>
      <c r="AI1631" s="85">
        <f t="shared" si="323"/>
        <v>0</v>
      </c>
      <c r="AJ1631" s="85">
        <f>IF(I1631&gt;Variables!$G$7,0,1)</f>
        <v>1</v>
      </c>
      <c r="AK1631" s="85">
        <f>IF(F1631&gt;Variables!$G$8,0,1)</f>
        <v>1</v>
      </c>
      <c r="AL1631" s="85">
        <f>IF(G1631&gt;Variables!$G$9,0,1)</f>
        <v>1</v>
      </c>
      <c r="AM1631" s="85">
        <f>IF(AND(K1631&gt;Variables!$G$10,K1631&lt;Variables!$G$11),0,1)</f>
        <v>0</v>
      </c>
      <c r="AN1631" s="103">
        <f>IF(H1631&lt;Variables!$G$13,1,0)</f>
        <v>0</v>
      </c>
      <c r="AO1631" s="101">
        <f>IF(R1631&lt;Variables!$G$12,0,1)</f>
        <v>0</v>
      </c>
      <c r="AP1631" s="86">
        <f t="shared" si="321"/>
        <v>1</v>
      </c>
      <c r="AR1631">
        <v>0</v>
      </c>
      <c r="AS1631">
        <v>0</v>
      </c>
      <c r="AT1631">
        <v>0</v>
      </c>
      <c r="AU1631">
        <v>1</v>
      </c>
      <c r="BA1631">
        <v>-0.47</v>
      </c>
    </row>
    <row r="1632" spans="3:53" ht="12.75" x14ac:dyDescent="0.2">
      <c r="C1632" t="s">
        <v>643</v>
      </c>
      <c r="D1632" t="s">
        <v>607</v>
      </c>
      <c r="E1632">
        <v>12.47</v>
      </c>
      <c r="F1632">
        <v>7.72</v>
      </c>
      <c r="G1632">
        <v>1.88</v>
      </c>
      <c r="H1632">
        <v>1920</v>
      </c>
      <c r="I1632">
        <v>-24.013000000000002</v>
      </c>
      <c r="J1632" t="s">
        <v>78</v>
      </c>
      <c r="K1632">
        <v>55.04</v>
      </c>
      <c r="L1632">
        <v>12.461205</v>
      </c>
      <c r="M1632">
        <v>0.15082811012256839</v>
      </c>
      <c r="N1632">
        <v>12.460635999999999</v>
      </c>
      <c r="O1632">
        <v>0.15540137758618011</v>
      </c>
      <c r="P1632">
        <v>2612000</v>
      </c>
      <c r="Q1632">
        <v>1014000</v>
      </c>
      <c r="R1632">
        <v>2.58</v>
      </c>
      <c r="S1632">
        <v>25.727</v>
      </c>
      <c r="T1632">
        <v>8.0250000000000004</v>
      </c>
      <c r="U1632">
        <v>16.29</v>
      </c>
      <c r="V1632">
        <f t="shared" si="322"/>
        <v>2.4130974875633622</v>
      </c>
      <c r="AC1632">
        <v>12.73</v>
      </c>
      <c r="AD1632">
        <v>12.42</v>
      </c>
      <c r="AH1632" s="85">
        <f>IF(AND(M1632&lt;Variables!$G$6,M1632&gt;Variables!$G$5),0,1)</f>
        <v>1</v>
      </c>
      <c r="AI1632" s="85">
        <f t="shared" si="323"/>
        <v>0</v>
      </c>
      <c r="AJ1632" s="85">
        <f>IF(I1632&gt;Variables!$G$7,0,1)</f>
        <v>1</v>
      </c>
      <c r="AK1632" s="85">
        <f>IF(F1632&gt;Variables!$G$8,0,1)</f>
        <v>1</v>
      </c>
      <c r="AL1632" s="85">
        <f>IF(G1632&gt;Variables!$G$9,0,1)</f>
        <v>1</v>
      </c>
      <c r="AM1632" s="85">
        <f>IF(AND(K1632&gt;Variables!$G$10,K1632&lt;Variables!$G$11),0,1)</f>
        <v>0</v>
      </c>
      <c r="AN1632" s="103">
        <f>IF(H1632&lt;Variables!$G$13,1,0)</f>
        <v>1</v>
      </c>
      <c r="AO1632" s="101">
        <f>IF(R1632&lt;Variables!$G$12,0,1)</f>
        <v>1</v>
      </c>
      <c r="AP1632" s="86">
        <f t="shared" si="321"/>
        <v>1</v>
      </c>
      <c r="AR1632">
        <v>1</v>
      </c>
      <c r="AS1632">
        <v>0</v>
      </c>
      <c r="AT1632">
        <v>0</v>
      </c>
      <c r="AU1632">
        <v>0</v>
      </c>
      <c r="BA1632">
        <v>0.84</v>
      </c>
    </row>
    <row r="1633" spans="3:53" ht="12.75" x14ac:dyDescent="0.2">
      <c r="C1633" t="s">
        <v>643</v>
      </c>
      <c r="D1633" t="s">
        <v>634</v>
      </c>
      <c r="E1633">
        <v>10.35</v>
      </c>
      <c r="F1633">
        <v>28.98</v>
      </c>
      <c r="G1633">
        <v>26.84</v>
      </c>
      <c r="H1633">
        <v>55.7</v>
      </c>
      <c r="I1633">
        <v>-69.150000000000006</v>
      </c>
      <c r="J1633" t="s">
        <v>78</v>
      </c>
      <c r="K1633">
        <v>60.25</v>
      </c>
      <c r="L1633">
        <v>9.7852150000000009</v>
      </c>
      <c r="M1633">
        <v>2.3993851949088358</v>
      </c>
      <c r="N1633">
        <v>9.7727620000000002</v>
      </c>
      <c r="O1633">
        <v>2.5298682194450191</v>
      </c>
      <c r="P1633">
        <v>4620000</v>
      </c>
      <c r="Q1633">
        <v>115020</v>
      </c>
      <c r="R1633">
        <v>40.17</v>
      </c>
      <c r="S1633">
        <v>25.727</v>
      </c>
      <c r="T1633">
        <v>8.0250000000000004</v>
      </c>
      <c r="U1633">
        <v>16.29</v>
      </c>
      <c r="V1633">
        <f t="shared" si="322"/>
        <v>2.3397793843926786</v>
      </c>
      <c r="AC1633">
        <v>10.75</v>
      </c>
      <c r="AD1633">
        <v>8.61</v>
      </c>
      <c r="AH1633" s="85">
        <f>IF(AND(M1633&lt;Variables!$G$6,M1633&gt;Variables!$G$5),0,1)</f>
        <v>1</v>
      </c>
      <c r="AI1633" s="85">
        <f t="shared" si="323"/>
        <v>0</v>
      </c>
      <c r="AJ1633" s="85">
        <f>IF(I1633&gt;Variables!$G$7,0,1)</f>
        <v>1</v>
      </c>
      <c r="AK1633" s="85">
        <f>IF(F1633&gt;Variables!$G$8,0,1)</f>
        <v>0</v>
      </c>
      <c r="AL1633" s="85">
        <f>IF(G1633&gt;Variables!$G$9,0,1)</f>
        <v>0</v>
      </c>
      <c r="AM1633" s="85">
        <f>IF(AND(K1633&gt;Variables!$G$10,K1633&lt;Variables!$G$11),0,1)</f>
        <v>0</v>
      </c>
      <c r="AN1633" s="103">
        <f>IF(H1633&lt;Variables!$G$13,1,0)</f>
        <v>1</v>
      </c>
      <c r="AO1633" s="101">
        <f>IF(R1633&lt;Variables!$G$12,0,1)</f>
        <v>1</v>
      </c>
      <c r="AP1633" s="86">
        <f t="shared" si="321"/>
        <v>1</v>
      </c>
      <c r="AR1633">
        <v>0</v>
      </c>
      <c r="AS1633">
        <v>0</v>
      </c>
      <c r="AT1633">
        <v>1</v>
      </c>
      <c r="AU1633">
        <v>0</v>
      </c>
      <c r="BA1633">
        <v>-2.25</v>
      </c>
    </row>
    <row r="1634" spans="3:53" ht="12.75" x14ac:dyDescent="0.2">
      <c r="C1634" t="s">
        <v>643</v>
      </c>
      <c r="D1634" t="s">
        <v>632</v>
      </c>
      <c r="E1634">
        <v>80.75</v>
      </c>
      <c r="F1634">
        <v>7.38</v>
      </c>
      <c r="G1634">
        <v>7.79</v>
      </c>
      <c r="H1634">
        <v>5680</v>
      </c>
      <c r="I1634">
        <v>115.35899999999999</v>
      </c>
      <c r="J1634" t="s">
        <v>78</v>
      </c>
      <c r="K1634">
        <v>54.93</v>
      </c>
      <c r="L1634">
        <v>80.36797</v>
      </c>
      <c r="M1634">
        <v>0.33848061609618968</v>
      </c>
      <c r="N1634">
        <v>80.171574000000007</v>
      </c>
      <c r="O1634">
        <v>0.58427941055515975</v>
      </c>
      <c r="P1634">
        <v>344781</v>
      </c>
      <c r="Q1634">
        <v>533296</v>
      </c>
      <c r="R1634">
        <v>0.65</v>
      </c>
      <c r="S1634">
        <v>25.727</v>
      </c>
      <c r="T1634">
        <v>8.0250000000000004</v>
      </c>
      <c r="U1634">
        <v>16.29</v>
      </c>
      <c r="V1634">
        <f t="shared" si="322"/>
        <v>2.4044550711264199</v>
      </c>
      <c r="AC1634">
        <v>84.015000000000001</v>
      </c>
      <c r="AD1634">
        <v>79.97</v>
      </c>
      <c r="AH1634" s="85">
        <f>IF(AND(M1634&lt;Variables!$G$6,M1634&gt;Variables!$G$5),0,1)</f>
        <v>1</v>
      </c>
      <c r="AI1634" s="85">
        <f t="shared" si="323"/>
        <v>0</v>
      </c>
      <c r="AJ1634" s="85">
        <f>IF(I1634&gt;Variables!$G$7,0,1)</f>
        <v>0</v>
      </c>
      <c r="AK1634" s="85">
        <f>IF(F1634&gt;Variables!$G$8,0,1)</f>
        <v>1</v>
      </c>
      <c r="AL1634" s="85">
        <f>IF(G1634&gt;Variables!$G$9,0,1)</f>
        <v>1</v>
      </c>
      <c r="AM1634" s="85">
        <f>IF(AND(K1634&gt;Variables!$G$10,K1634&lt;Variables!$G$11),0,1)</f>
        <v>0</v>
      </c>
      <c r="AN1634" s="103">
        <f>IF(H1634&lt;Variables!$G$13,1,0)</f>
        <v>0</v>
      </c>
      <c r="AO1634" s="101">
        <f>IF(R1634&lt;Variables!$G$12,0,1)</f>
        <v>0</v>
      </c>
      <c r="AP1634" s="86">
        <f t="shared" si="321"/>
        <v>1</v>
      </c>
      <c r="AR1634">
        <v>1</v>
      </c>
      <c r="AS1634">
        <v>0</v>
      </c>
      <c r="AT1634">
        <v>0</v>
      </c>
      <c r="AU1634">
        <v>0</v>
      </c>
      <c r="BA1634">
        <v>0.97</v>
      </c>
    </row>
    <row r="1635" spans="3:53" ht="12.75" x14ac:dyDescent="0.2">
      <c r="C1635" t="s">
        <v>643</v>
      </c>
      <c r="D1635" t="s">
        <v>447</v>
      </c>
      <c r="E1635">
        <v>18.3</v>
      </c>
      <c r="F1635">
        <v>6.55</v>
      </c>
      <c r="G1635">
        <v>6.99</v>
      </c>
      <c r="H1635">
        <v>7540</v>
      </c>
      <c r="I1635">
        <v>-59.572000000000003</v>
      </c>
      <c r="J1635" t="s">
        <v>78</v>
      </c>
      <c r="K1635">
        <v>65.16</v>
      </c>
      <c r="L1635">
        <v>18.136369999999999</v>
      </c>
      <c r="M1635">
        <v>1.233047186399483</v>
      </c>
      <c r="N1635">
        <v>18.001245999999998</v>
      </c>
      <c r="O1635">
        <v>1.992939822054546</v>
      </c>
      <c r="P1635">
        <v>22627000</v>
      </c>
      <c r="Q1635">
        <v>22358000</v>
      </c>
      <c r="R1635">
        <v>1.01</v>
      </c>
      <c r="S1635">
        <v>25.727</v>
      </c>
      <c r="T1635">
        <v>8.0250000000000004</v>
      </c>
      <c r="U1635">
        <v>16.29</v>
      </c>
      <c r="V1635">
        <f t="shared" si="322"/>
        <v>2.4380130025948965</v>
      </c>
      <c r="AC1635">
        <v>18.649999999999999</v>
      </c>
      <c r="AD1635">
        <v>16.670000000000002</v>
      </c>
      <c r="AH1635" s="85">
        <f>IF(AND(M1635&lt;Variables!$G$6,M1635&gt;Variables!$G$5),0,1)</f>
        <v>1</v>
      </c>
      <c r="AI1635" s="85">
        <f t="shared" si="323"/>
        <v>0</v>
      </c>
      <c r="AJ1635" s="85">
        <f>IF(I1635&gt;Variables!$G$7,0,1)</f>
        <v>1</v>
      </c>
      <c r="AK1635" s="85">
        <f>IF(F1635&gt;Variables!$G$8,0,1)</f>
        <v>1</v>
      </c>
      <c r="AL1635" s="85">
        <f>IF(G1635&gt;Variables!$G$9,0,1)</f>
        <v>1</v>
      </c>
      <c r="AM1635" s="85">
        <f>IF(AND(K1635&gt;Variables!$G$10,K1635&lt;Variables!$G$11),0,1)</f>
        <v>0</v>
      </c>
      <c r="AN1635" s="103">
        <f>IF(H1635&lt;Variables!$G$13,1,0)</f>
        <v>0</v>
      </c>
      <c r="AO1635" s="101">
        <f>IF(R1635&lt;Variables!$G$12,0,1)</f>
        <v>0</v>
      </c>
      <c r="AP1635" s="86">
        <f t="shared" si="321"/>
        <v>1</v>
      </c>
      <c r="AR1635">
        <v>1</v>
      </c>
      <c r="AS1635">
        <v>0</v>
      </c>
      <c r="AT1635">
        <v>0</v>
      </c>
      <c r="AU1635">
        <v>0</v>
      </c>
      <c r="BA1635">
        <v>1.23</v>
      </c>
    </row>
    <row r="1636" spans="3:53" ht="12.75" x14ac:dyDescent="0.2">
      <c r="C1636" t="s">
        <v>643</v>
      </c>
      <c r="D1636" t="s">
        <v>509</v>
      </c>
      <c r="E1636">
        <v>6.14</v>
      </c>
      <c r="F1636">
        <v>52.91</v>
      </c>
      <c r="G1636">
        <v>0.74</v>
      </c>
      <c r="H1636">
        <v>208.76</v>
      </c>
      <c r="I1636">
        <v>46.317999999999998</v>
      </c>
      <c r="J1636" t="s">
        <v>76</v>
      </c>
      <c r="K1636">
        <v>60.36</v>
      </c>
      <c r="L1636">
        <v>6.0062800000000003</v>
      </c>
      <c r="M1636">
        <v>1.9765978276070999</v>
      </c>
      <c r="N1636">
        <v>5.9645739999999989</v>
      </c>
      <c r="O1636">
        <v>2.6896472405238181</v>
      </c>
      <c r="P1636">
        <v>97970000</v>
      </c>
      <c r="Q1636">
        <v>12510000</v>
      </c>
      <c r="R1636">
        <v>7.83</v>
      </c>
      <c r="S1636">
        <v>25.727</v>
      </c>
      <c r="T1636">
        <v>8.0250000000000004</v>
      </c>
      <c r="U1636">
        <v>16.29</v>
      </c>
      <c r="V1636">
        <f t="shared" si="322"/>
        <v>2.3637988819915159</v>
      </c>
      <c r="AC1636">
        <v>8.3800000000000008</v>
      </c>
      <c r="AD1636">
        <v>5.63</v>
      </c>
      <c r="AH1636" s="85">
        <f>IF(AND(M1636&lt;Variables!$G$6,M1636&gt;Variables!$G$5),0,1)</f>
        <v>1</v>
      </c>
      <c r="AI1636" s="85">
        <f t="shared" si="323"/>
        <v>0</v>
      </c>
      <c r="AJ1636" s="85">
        <f>IF(I1636&gt;Variables!$G$7,0,1)</f>
        <v>0</v>
      </c>
      <c r="AK1636" s="85">
        <f>IF(F1636&gt;Variables!$G$8,0,1)</f>
        <v>0</v>
      </c>
      <c r="AL1636" s="85">
        <f>IF(G1636&gt;Variables!$G$9,0,1)</f>
        <v>1</v>
      </c>
      <c r="AM1636" s="85">
        <f>IF(AND(K1636&gt;Variables!$G$10,K1636&lt;Variables!$G$11),0,1)</f>
        <v>0</v>
      </c>
      <c r="AN1636" s="103">
        <f>IF(H1636&lt;Variables!$G$13,1,0)</f>
        <v>1</v>
      </c>
      <c r="AO1636" s="101">
        <f>IF(R1636&lt;Variables!$G$12,0,1)</f>
        <v>1</v>
      </c>
      <c r="AP1636" s="86">
        <f t="shared" si="321"/>
        <v>0</v>
      </c>
      <c r="AR1636">
        <v>0</v>
      </c>
      <c r="AS1636">
        <v>0</v>
      </c>
      <c r="AT1636">
        <v>1</v>
      </c>
      <c r="AU1636">
        <v>0</v>
      </c>
      <c r="BA1636">
        <v>-2.25</v>
      </c>
    </row>
    <row r="1637" spans="3:53" ht="12.75" x14ac:dyDescent="0.2">
      <c r="C1637" t="s">
        <v>643</v>
      </c>
      <c r="D1637" t="s">
        <v>395</v>
      </c>
      <c r="E1637">
        <v>24.85</v>
      </c>
      <c r="F1637">
        <v>25.25</v>
      </c>
      <c r="G1637">
        <v>24.87</v>
      </c>
      <c r="H1637">
        <v>2790</v>
      </c>
      <c r="I1637">
        <v>202.702</v>
      </c>
      <c r="J1637" t="s">
        <v>76</v>
      </c>
      <c r="K1637">
        <v>87.4</v>
      </c>
      <c r="L1637">
        <v>24.329090000000001</v>
      </c>
      <c r="M1637">
        <v>2.3466146904795768</v>
      </c>
      <c r="N1637">
        <v>24.038986000000001</v>
      </c>
      <c r="O1637">
        <v>3.5817400950272762</v>
      </c>
      <c r="P1637">
        <v>8429000</v>
      </c>
      <c r="Q1637">
        <v>3411000</v>
      </c>
      <c r="R1637">
        <v>2.4700000000000002</v>
      </c>
      <c r="S1637">
        <v>25.727</v>
      </c>
      <c r="T1637">
        <v>8.0250000000000004</v>
      </c>
      <c r="U1637">
        <v>16.29</v>
      </c>
      <c r="V1637">
        <f t="shared" si="322"/>
        <v>2.4399913493912035</v>
      </c>
      <c r="AC1637">
        <v>25.02</v>
      </c>
      <c r="AD1637">
        <v>23.9</v>
      </c>
      <c r="AH1637" s="85">
        <f>IF(AND(M1637&lt;Variables!$G$6,M1637&gt;Variables!$G$5),0,1)</f>
        <v>1</v>
      </c>
      <c r="AI1637" s="85">
        <f t="shared" si="323"/>
        <v>0</v>
      </c>
      <c r="AJ1637" s="85">
        <f>IF(I1637&gt;Variables!$G$7,0,1)</f>
        <v>0</v>
      </c>
      <c r="AK1637" s="85">
        <f>IF(F1637&gt;Variables!$G$8,0,1)</f>
        <v>0</v>
      </c>
      <c r="AL1637" s="85">
        <f>IF(G1637&gt;Variables!$G$9,0,1)</f>
        <v>0</v>
      </c>
      <c r="AM1637" s="85">
        <f>IF(AND(K1637&gt;Variables!$G$10,K1637&lt;Variables!$G$11),0,1)</f>
        <v>1</v>
      </c>
      <c r="AN1637" s="103">
        <f>IF(H1637&lt;Variables!$G$13,1,0)</f>
        <v>0</v>
      </c>
      <c r="AO1637" s="101">
        <f>IF(R1637&lt;Variables!$G$12,0,1)</f>
        <v>1</v>
      </c>
      <c r="AP1637" s="86">
        <f t="shared" si="321"/>
        <v>0</v>
      </c>
      <c r="AR1637">
        <v>0</v>
      </c>
      <c r="AS1637">
        <v>0</v>
      </c>
      <c r="AT1637">
        <v>1</v>
      </c>
      <c r="AU1637">
        <v>0</v>
      </c>
      <c r="BA1637">
        <v>-2.25</v>
      </c>
    </row>
    <row r="1638" spans="3:53" ht="12.75" x14ac:dyDescent="0.2">
      <c r="C1638" t="s">
        <v>643</v>
      </c>
      <c r="D1638" t="s">
        <v>631</v>
      </c>
      <c r="E1638">
        <v>1.1100000000000001</v>
      </c>
      <c r="F1638">
        <v>25</v>
      </c>
      <c r="G1638">
        <v>25</v>
      </c>
      <c r="H1638">
        <v>-99999</v>
      </c>
      <c r="I1638">
        <v>-54.08</v>
      </c>
      <c r="J1638" t="s">
        <v>76</v>
      </c>
      <c r="K1638">
        <v>69.790000000000006</v>
      </c>
      <c r="L1638">
        <v>1.148333333333333</v>
      </c>
      <c r="M1638">
        <v>0.1451378809869216</v>
      </c>
      <c r="N1638">
        <v>1.129666666666667</v>
      </c>
      <c r="O1638">
        <v>1.7999409855414561</v>
      </c>
      <c r="P1638">
        <v>41589</v>
      </c>
      <c r="Q1638">
        <v>21373</v>
      </c>
      <c r="R1638">
        <v>1.95</v>
      </c>
      <c r="S1638">
        <v>25.727</v>
      </c>
      <c r="T1638">
        <v>8.0250000000000004</v>
      </c>
      <c r="U1638">
        <v>16.29</v>
      </c>
      <c r="V1638">
        <f t="shared" si="322"/>
        <v>2.5599556743105967</v>
      </c>
      <c r="AC1638">
        <v>2</v>
      </c>
      <c r="AD1638">
        <v>1.1100000000000001</v>
      </c>
      <c r="AH1638" s="85">
        <f>IF(AND(M1638&lt;Variables!$G$6,M1638&gt;Variables!$G$5),0,1)</f>
        <v>1</v>
      </c>
      <c r="AI1638" s="85">
        <f t="shared" si="323"/>
        <v>0</v>
      </c>
      <c r="AJ1638" s="85">
        <f>IF(I1638&gt;Variables!$G$7,0,1)</f>
        <v>1</v>
      </c>
      <c r="AK1638" s="85">
        <f>IF(F1638&gt;Variables!$G$8,0,1)</f>
        <v>0</v>
      </c>
      <c r="AL1638" s="85">
        <f>IF(G1638&gt;Variables!$G$9,0,1)</f>
        <v>0</v>
      </c>
      <c r="AM1638" s="85">
        <f>IF(AND(K1638&gt;Variables!$G$10,K1638&lt;Variables!$G$11),0,1)</f>
        <v>0</v>
      </c>
      <c r="AN1638" s="103">
        <f>IF(H1638&lt;Variables!$G$13,1,0)</f>
        <v>1</v>
      </c>
      <c r="AO1638" s="101">
        <f>IF(R1638&lt;Variables!$G$12,0,1)</f>
        <v>0</v>
      </c>
      <c r="AP1638" s="86">
        <f t="shared" si="321"/>
        <v>0</v>
      </c>
      <c r="AR1638">
        <v>1</v>
      </c>
      <c r="AS1638">
        <v>0</v>
      </c>
      <c r="AT1638">
        <v>0</v>
      </c>
      <c r="AU1638">
        <v>0</v>
      </c>
      <c r="BA1638">
        <v>2</v>
      </c>
    </row>
    <row r="1639" spans="3:53" ht="12.75" x14ac:dyDescent="0.2">
      <c r="C1639" t="s">
        <v>643</v>
      </c>
      <c r="D1639" t="s">
        <v>216</v>
      </c>
      <c r="E1639">
        <v>0.69</v>
      </c>
      <c r="F1639">
        <v>21.18</v>
      </c>
      <c r="G1639">
        <v>4.37</v>
      </c>
      <c r="H1639">
        <v>368.21</v>
      </c>
      <c r="I1639">
        <v>-65.397999999999996</v>
      </c>
      <c r="J1639" t="s">
        <v>76</v>
      </c>
      <c r="K1639">
        <v>63.83</v>
      </c>
      <c r="L1639">
        <v>0.6858198499999999</v>
      </c>
      <c r="M1639">
        <v>1.5036237285928771</v>
      </c>
      <c r="N1639">
        <v>0.68478985999999997</v>
      </c>
      <c r="O1639">
        <v>1.656294969087305</v>
      </c>
      <c r="P1639">
        <v>165090000</v>
      </c>
      <c r="Q1639">
        <v>93280000</v>
      </c>
      <c r="R1639">
        <v>1.77</v>
      </c>
      <c r="S1639">
        <v>25.727</v>
      </c>
      <c r="T1639">
        <v>8.0250000000000004</v>
      </c>
      <c r="U1639">
        <v>16.29</v>
      </c>
      <c r="V1639">
        <f t="shared" si="322"/>
        <v>2.4111282875679079</v>
      </c>
      <c r="AC1639">
        <v>0.71789999999999998</v>
      </c>
      <c r="AD1639">
        <v>0.60509999999999997</v>
      </c>
      <c r="AH1639" s="85">
        <f>IF(AND(M1639&lt;Variables!$G$6,M1639&gt;Variables!$G$5),0,1)</f>
        <v>1</v>
      </c>
      <c r="AI1639" s="85">
        <f t="shared" si="323"/>
        <v>0</v>
      </c>
      <c r="AJ1639" s="85">
        <f>IF(I1639&gt;Variables!$G$7,0,1)</f>
        <v>1</v>
      </c>
      <c r="AK1639" s="85">
        <f>IF(F1639&gt;Variables!$G$8,0,1)</f>
        <v>0</v>
      </c>
      <c r="AL1639" s="85">
        <f>IF(G1639&gt;Variables!$G$9,0,1)</f>
        <v>1</v>
      </c>
      <c r="AM1639" s="85">
        <f>IF(AND(K1639&gt;Variables!$G$10,K1639&lt;Variables!$G$11),0,1)</f>
        <v>0</v>
      </c>
      <c r="AN1639" s="103">
        <f>IF(H1639&lt;Variables!$G$13,1,0)</f>
        <v>1</v>
      </c>
      <c r="AO1639" s="101">
        <f>IF(R1639&lt;Variables!$G$12,0,1)</f>
        <v>0</v>
      </c>
      <c r="AP1639" s="86">
        <f t="shared" si="321"/>
        <v>0</v>
      </c>
      <c r="AR1639">
        <v>1</v>
      </c>
      <c r="AS1639">
        <v>0</v>
      </c>
      <c r="AT1639">
        <v>0</v>
      </c>
      <c r="AU1639">
        <v>0</v>
      </c>
      <c r="BA1639">
        <v>2</v>
      </c>
    </row>
    <row r="1640" spans="3:53" ht="12.75" x14ac:dyDescent="0.2">
      <c r="C1640" t="s">
        <v>643</v>
      </c>
      <c r="D1640" t="s">
        <v>614</v>
      </c>
      <c r="E1640">
        <v>9.6</v>
      </c>
      <c r="F1640">
        <v>7.74</v>
      </c>
      <c r="G1640">
        <v>5.96</v>
      </c>
      <c r="H1640">
        <v>2280</v>
      </c>
      <c r="I1640">
        <v>-61.332000000000001</v>
      </c>
      <c r="J1640" t="s">
        <v>76</v>
      </c>
      <c r="K1640">
        <v>54.52</v>
      </c>
      <c r="L1640">
        <v>9.5647649999999995</v>
      </c>
      <c r="M1640">
        <v>0.36838333194804179</v>
      </c>
      <c r="N1640">
        <v>9.5508620000000004</v>
      </c>
      <c r="O1640">
        <v>0.51448759284763235</v>
      </c>
      <c r="P1640">
        <v>3610000</v>
      </c>
      <c r="Q1640">
        <v>3525000</v>
      </c>
      <c r="R1640">
        <v>1.02</v>
      </c>
      <c r="S1640">
        <v>25.727</v>
      </c>
      <c r="T1640">
        <v>8.0250000000000004</v>
      </c>
      <c r="U1640">
        <v>16.29</v>
      </c>
      <c r="V1640">
        <f t="shared" si="322"/>
        <v>2.3994404457661012</v>
      </c>
      <c r="AC1640">
        <v>9.69</v>
      </c>
      <c r="AD1640">
        <v>9.0500000000000007</v>
      </c>
      <c r="AH1640" s="85">
        <f>IF(AND(M1640&lt;Variables!$G$6,M1640&gt;Variables!$G$5),0,1)</f>
        <v>1</v>
      </c>
      <c r="AI1640" s="85">
        <f t="shared" si="323"/>
        <v>0</v>
      </c>
      <c r="AJ1640" s="85">
        <f>IF(I1640&gt;Variables!$G$7,0,1)</f>
        <v>1</v>
      </c>
      <c r="AK1640" s="85">
        <f>IF(F1640&gt;Variables!$G$8,0,1)</f>
        <v>1</v>
      </c>
      <c r="AL1640" s="85">
        <f>IF(G1640&gt;Variables!$G$9,0,1)</f>
        <v>1</v>
      </c>
      <c r="AM1640" s="85">
        <f>IF(AND(K1640&gt;Variables!$G$10,K1640&lt;Variables!$G$11),0,1)</f>
        <v>0</v>
      </c>
      <c r="AN1640" s="103">
        <f>IF(H1640&lt;Variables!$G$13,1,0)</f>
        <v>1</v>
      </c>
      <c r="AO1640" s="101">
        <f>IF(R1640&lt;Variables!$G$12,0,1)</f>
        <v>0</v>
      </c>
      <c r="AP1640" s="86">
        <f t="shared" si="321"/>
        <v>0</v>
      </c>
      <c r="AR1640">
        <v>0</v>
      </c>
      <c r="AS1640">
        <v>0</v>
      </c>
      <c r="AT1640">
        <v>1</v>
      </c>
      <c r="AU1640">
        <v>0</v>
      </c>
      <c r="BA1640">
        <v>-2.21</v>
      </c>
    </row>
    <row r="1641" spans="3:53" ht="12.75" x14ac:dyDescent="0.2">
      <c r="C1641" t="s">
        <v>643</v>
      </c>
      <c r="D1641" t="s">
        <v>615</v>
      </c>
      <c r="E1641">
        <v>29</v>
      </c>
      <c r="F1641">
        <v>7</v>
      </c>
      <c r="G1641">
        <v>6.3</v>
      </c>
      <c r="H1641">
        <v>2830</v>
      </c>
      <c r="I1641">
        <v>-35.381</v>
      </c>
      <c r="J1641" t="s">
        <v>76</v>
      </c>
      <c r="K1641">
        <v>61.38</v>
      </c>
      <c r="L1641">
        <v>28.807614999999998</v>
      </c>
      <c r="M1641">
        <v>0.81362167607420177</v>
      </c>
      <c r="N1641">
        <v>28.475587999999998</v>
      </c>
      <c r="O1641">
        <v>1.989114324873654</v>
      </c>
      <c r="P1641">
        <v>7381000</v>
      </c>
      <c r="Q1641">
        <v>4143000</v>
      </c>
      <c r="R1641">
        <v>1.78</v>
      </c>
      <c r="S1641">
        <v>25.727</v>
      </c>
      <c r="T1641">
        <v>8.0250000000000004</v>
      </c>
      <c r="U1641">
        <v>16.29</v>
      </c>
      <c r="V1641">
        <f t="shared" si="322"/>
        <v>2.4370026020443545</v>
      </c>
      <c r="AC1641">
        <v>29.328600000000002</v>
      </c>
      <c r="AD1641">
        <v>27.75</v>
      </c>
      <c r="AH1641" s="85">
        <f>IF(AND(M1641&lt;Variables!$G$6,M1641&gt;Variables!$G$5),0,1)</f>
        <v>1</v>
      </c>
      <c r="AI1641" s="85">
        <f t="shared" si="323"/>
        <v>0</v>
      </c>
      <c r="AJ1641" s="85">
        <f>IF(I1641&gt;Variables!$G$7,0,1)</f>
        <v>1</v>
      </c>
      <c r="AK1641" s="85">
        <f>IF(F1641&gt;Variables!$G$8,0,1)</f>
        <v>1</v>
      </c>
      <c r="AL1641" s="85">
        <f>IF(G1641&gt;Variables!$G$9,0,1)</f>
        <v>1</v>
      </c>
      <c r="AM1641" s="85">
        <f>IF(AND(K1641&gt;Variables!$G$10,K1641&lt;Variables!$G$11),0,1)</f>
        <v>0</v>
      </c>
      <c r="AN1641" s="103">
        <f>IF(H1641&lt;Variables!$G$13,1,0)</f>
        <v>0</v>
      </c>
      <c r="AO1641" s="101">
        <f>IF(R1641&lt;Variables!$G$12,0,1)</f>
        <v>0</v>
      </c>
      <c r="AP1641" s="86">
        <f t="shared" si="321"/>
        <v>0</v>
      </c>
      <c r="AR1641">
        <v>0</v>
      </c>
      <c r="AS1641">
        <v>0</v>
      </c>
      <c r="AT1641">
        <v>1</v>
      </c>
      <c r="AU1641">
        <v>0</v>
      </c>
      <c r="BA1641">
        <v>-2.4500000000000002</v>
      </c>
    </row>
    <row r="1642" spans="3:53" ht="12.75" x14ac:dyDescent="0.2">
      <c r="C1642" t="s">
        <v>643</v>
      </c>
      <c r="D1642" t="s">
        <v>613</v>
      </c>
      <c r="E1642">
        <v>24.78</v>
      </c>
      <c r="F1642">
        <v>20.13</v>
      </c>
      <c r="G1642">
        <v>-0.68</v>
      </c>
      <c r="H1642">
        <v>42.23</v>
      </c>
      <c r="I1642">
        <v>38.195999999999998</v>
      </c>
      <c r="J1642" t="s">
        <v>76</v>
      </c>
      <c r="K1642">
        <v>54.77</v>
      </c>
      <c r="L1642">
        <v>24.666066666666669</v>
      </c>
      <c r="M1642">
        <v>0.46190312737337708</v>
      </c>
      <c r="N1642">
        <v>24.730270588235289</v>
      </c>
      <c r="O1642">
        <v>0.20108721248026301</v>
      </c>
      <c r="P1642">
        <v>61340</v>
      </c>
      <c r="Q1642">
        <v>1830</v>
      </c>
      <c r="R1642">
        <v>33.520000000000003</v>
      </c>
      <c r="S1642">
        <v>25.727</v>
      </c>
      <c r="T1642">
        <v>8.0250000000000004</v>
      </c>
      <c r="U1642">
        <v>16.29</v>
      </c>
      <c r="V1642">
        <f t="shared" si="322"/>
        <v>2.3980446520623468</v>
      </c>
      <c r="AC1642">
        <v>25.71</v>
      </c>
      <c r="AD1642">
        <v>24.7424</v>
      </c>
      <c r="AH1642" s="85">
        <f>IF(AND(M1642&lt;Variables!$G$6,M1642&gt;Variables!$G$5),0,1)</f>
        <v>1</v>
      </c>
      <c r="AI1642" s="85">
        <f t="shared" si="323"/>
        <v>1</v>
      </c>
      <c r="AJ1642" s="85">
        <f>IF(I1642&gt;Variables!$G$7,0,1)</f>
        <v>0</v>
      </c>
      <c r="AK1642" s="85">
        <f>IF(F1642&gt;Variables!$G$8,0,1)</f>
        <v>0</v>
      </c>
      <c r="AL1642" s="85">
        <f>IF(G1642&gt;Variables!$G$9,0,1)</f>
        <v>1</v>
      </c>
      <c r="AM1642" s="85">
        <f>IF(AND(K1642&gt;Variables!$G$10,K1642&lt;Variables!$G$11),0,1)</f>
        <v>0</v>
      </c>
      <c r="AN1642" s="103">
        <f>IF(H1642&lt;Variables!$G$13,1,0)</f>
        <v>1</v>
      </c>
      <c r="AO1642" s="101">
        <f>IF(R1642&lt;Variables!$G$12,0,1)</f>
        <v>1</v>
      </c>
      <c r="AP1642" s="86">
        <f t="shared" si="321"/>
        <v>0</v>
      </c>
      <c r="AR1642">
        <v>1</v>
      </c>
      <c r="AS1642">
        <v>0</v>
      </c>
      <c r="AT1642">
        <v>0</v>
      </c>
      <c r="AU1642">
        <v>0</v>
      </c>
      <c r="BA1642">
        <v>2</v>
      </c>
    </row>
    <row r="1643" spans="3:53" ht="12.75" x14ac:dyDescent="0.2">
      <c r="C1643" t="s">
        <v>643</v>
      </c>
      <c r="D1643" t="s">
        <v>608</v>
      </c>
      <c r="E1643">
        <v>33.28</v>
      </c>
      <c r="F1643">
        <v>7.23</v>
      </c>
      <c r="G1643">
        <v>6.14</v>
      </c>
      <c r="H1643">
        <v>7040</v>
      </c>
      <c r="I1643">
        <v>-47.125</v>
      </c>
      <c r="J1643" t="s">
        <v>78</v>
      </c>
      <c r="K1643">
        <v>61.67</v>
      </c>
      <c r="L1643">
        <v>32.852735000000003</v>
      </c>
      <c r="M1643">
        <v>1.02659641579309</v>
      </c>
      <c r="N1643">
        <v>32.468914000000012</v>
      </c>
      <c r="O1643">
        <v>2.2208503801512811</v>
      </c>
      <c r="P1643">
        <v>29457000</v>
      </c>
      <c r="Q1643">
        <v>17823000</v>
      </c>
      <c r="R1643">
        <v>1.65</v>
      </c>
      <c r="S1643">
        <v>25.727</v>
      </c>
      <c r="T1643">
        <v>8.0250000000000004</v>
      </c>
      <c r="U1643">
        <v>16.29</v>
      </c>
      <c r="V1643">
        <f t="shared" si="322"/>
        <v>2.4266103552517615</v>
      </c>
      <c r="AC1643">
        <v>33.53</v>
      </c>
      <c r="AD1643">
        <v>30.73</v>
      </c>
      <c r="AH1643" s="85">
        <f>IF(AND(M1643&lt;Variables!$G$6,M1643&gt;Variables!$G$5),0,1)</f>
        <v>1</v>
      </c>
      <c r="AI1643" s="85">
        <f t="shared" si="323"/>
        <v>0</v>
      </c>
      <c r="AJ1643" s="85">
        <f>IF(I1643&gt;Variables!$G$7,0,1)</f>
        <v>1</v>
      </c>
      <c r="AK1643" s="85">
        <f>IF(F1643&gt;Variables!$G$8,0,1)</f>
        <v>1</v>
      </c>
      <c r="AL1643" s="85">
        <f>IF(G1643&gt;Variables!$G$9,0,1)</f>
        <v>1</v>
      </c>
      <c r="AM1643" s="85">
        <f>IF(AND(K1643&gt;Variables!$G$10,K1643&lt;Variables!$G$11),0,1)</f>
        <v>0</v>
      </c>
      <c r="AN1643" s="103">
        <f>IF(H1643&lt;Variables!$G$13,1,0)</f>
        <v>0</v>
      </c>
      <c r="AO1643" s="101">
        <f>IF(R1643&lt;Variables!$G$12,0,1)</f>
        <v>0</v>
      </c>
      <c r="AP1643" s="86">
        <f t="shared" si="321"/>
        <v>1</v>
      </c>
      <c r="AR1643">
        <v>0</v>
      </c>
      <c r="AS1643">
        <v>0</v>
      </c>
      <c r="AT1643">
        <v>1</v>
      </c>
      <c r="AU1643">
        <v>0</v>
      </c>
      <c r="BA1643">
        <v>-2.25</v>
      </c>
    </row>
    <row r="1644" spans="3:53" ht="12.75" x14ac:dyDescent="0.2">
      <c r="C1644" t="s">
        <v>643</v>
      </c>
      <c r="D1644" t="s">
        <v>621</v>
      </c>
      <c r="E1644">
        <v>3.5</v>
      </c>
      <c r="F1644">
        <v>32.89</v>
      </c>
      <c r="G1644">
        <v>23.16</v>
      </c>
      <c r="H1644">
        <v>195.43</v>
      </c>
      <c r="I1644">
        <v>-73.183000000000007</v>
      </c>
      <c r="J1644" t="s">
        <v>78</v>
      </c>
      <c r="K1644">
        <v>47.87</v>
      </c>
      <c r="L1644">
        <v>3.5507300000000002</v>
      </c>
      <c r="M1644">
        <v>-1.1470880635813021</v>
      </c>
      <c r="N1644">
        <v>3.4920740000000001</v>
      </c>
      <c r="O1644">
        <v>0.51333390987705618</v>
      </c>
      <c r="P1644">
        <v>11300000</v>
      </c>
      <c r="Q1644">
        <v>753080</v>
      </c>
      <c r="R1644">
        <v>15.01</v>
      </c>
      <c r="S1644">
        <v>25.727</v>
      </c>
      <c r="T1644">
        <v>8.0250000000000004</v>
      </c>
      <c r="U1644">
        <v>16.29</v>
      </c>
      <c r="V1644">
        <f t="shared" si="322"/>
        <v>2.3677012462552773</v>
      </c>
      <c r="AC1644">
        <v>4.07</v>
      </c>
      <c r="AD1644">
        <v>3.26</v>
      </c>
      <c r="AH1644" s="85">
        <f>IF(AND(M1644&lt;Variables!$G$6,M1644&gt;Variables!$G$5),0,1)</f>
        <v>1</v>
      </c>
      <c r="AI1644" s="85">
        <f t="shared" si="323"/>
        <v>0</v>
      </c>
      <c r="AJ1644" s="85">
        <f>IF(I1644&gt;Variables!$G$7,0,1)</f>
        <v>1</v>
      </c>
      <c r="AK1644" s="85">
        <f>IF(F1644&gt;Variables!$G$8,0,1)</f>
        <v>0</v>
      </c>
      <c r="AL1644" s="85">
        <f>IF(G1644&gt;Variables!$G$9,0,1)</f>
        <v>0</v>
      </c>
      <c r="AM1644" s="85">
        <f>IF(AND(K1644&gt;Variables!$G$10,K1644&lt;Variables!$G$11),0,1)</f>
        <v>1</v>
      </c>
      <c r="AN1644" s="103">
        <f>IF(H1644&lt;Variables!$G$13,1,0)</f>
        <v>1</v>
      </c>
      <c r="AO1644" s="101">
        <f>IF(R1644&lt;Variables!$G$12,0,1)</f>
        <v>1</v>
      </c>
      <c r="AP1644" s="86">
        <f t="shared" si="321"/>
        <v>1</v>
      </c>
      <c r="AR1644">
        <v>0</v>
      </c>
      <c r="AS1644">
        <v>0</v>
      </c>
      <c r="AT1644">
        <v>1</v>
      </c>
      <c r="AU1644">
        <v>0</v>
      </c>
      <c r="BA1644">
        <v>-2.25</v>
      </c>
    </row>
    <row r="1645" spans="3:53" ht="12.75" x14ac:dyDescent="0.2">
      <c r="C1645" t="s">
        <v>644</v>
      </c>
      <c r="D1645" t="s">
        <v>631</v>
      </c>
      <c r="E1645">
        <v>1.1499999999999999</v>
      </c>
      <c r="F1645">
        <v>25</v>
      </c>
      <c r="G1645">
        <v>20.65</v>
      </c>
      <c r="H1645">
        <v>-99999</v>
      </c>
      <c r="I1645">
        <v>-55.302</v>
      </c>
      <c r="J1645" t="s">
        <v>76</v>
      </c>
      <c r="K1645">
        <v>58.15</v>
      </c>
      <c r="L1645">
        <v>1.1399999999999999</v>
      </c>
      <c r="M1645">
        <v>-2.6315789473684039</v>
      </c>
      <c r="N1645">
        <v>1.1379166666666669</v>
      </c>
      <c r="O1645">
        <v>-2.4533138044672209</v>
      </c>
      <c r="P1645">
        <v>46854</v>
      </c>
      <c r="Q1645">
        <v>21373</v>
      </c>
      <c r="R1645">
        <v>2.19</v>
      </c>
      <c r="S1645">
        <v>24.803000000000001</v>
      </c>
      <c r="T1645">
        <v>8.1929999999999996</v>
      </c>
      <c r="U1645">
        <v>16.05478260869565</v>
      </c>
      <c r="V1645">
        <f t="shared" si="322"/>
        <v>2.5817950526315778</v>
      </c>
      <c r="AC1645">
        <v>2</v>
      </c>
      <c r="AD1645">
        <v>1.1399999999999999</v>
      </c>
      <c r="AH1645" s="85">
        <f>IF(AND(M1645&lt;Variables!$G$6,M1645&gt;Variables!$G$5),0,1)</f>
        <v>0</v>
      </c>
      <c r="AI1645" s="85">
        <f t="shared" si="323"/>
        <v>0</v>
      </c>
      <c r="AJ1645" s="85">
        <f>IF(I1645&gt;Variables!$G$7,0,1)</f>
        <v>1</v>
      </c>
      <c r="AK1645" s="85">
        <f>IF(F1645&gt;Variables!$G$8,0,1)</f>
        <v>0</v>
      </c>
      <c r="AL1645" s="85">
        <f>IF(G1645&gt;Variables!$G$9,0,1)</f>
        <v>0</v>
      </c>
      <c r="AM1645" s="85">
        <f>IF(AND(K1645&gt;Variables!$G$10,K1645&lt;Variables!$G$11),0,1)</f>
        <v>0</v>
      </c>
      <c r="AN1645" s="103">
        <f>IF(H1645&lt;Variables!$G$13,1,0)</f>
        <v>1</v>
      </c>
      <c r="AO1645" s="101">
        <f>IF(R1645&lt;Variables!$G$12,0,1)</f>
        <v>1</v>
      </c>
      <c r="AP1645" s="86">
        <f t="shared" si="321"/>
        <v>0</v>
      </c>
      <c r="AR1645">
        <v>1</v>
      </c>
      <c r="AS1645">
        <v>0</v>
      </c>
      <c r="AT1645">
        <v>0</v>
      </c>
      <c r="AU1645">
        <v>0</v>
      </c>
      <c r="BA1645">
        <v>2</v>
      </c>
    </row>
    <row r="1646" spans="3:53" ht="12.75" x14ac:dyDescent="0.2">
      <c r="C1646" t="s">
        <v>644</v>
      </c>
      <c r="D1646" t="s">
        <v>613</v>
      </c>
      <c r="E1646">
        <v>24.78</v>
      </c>
      <c r="F1646">
        <v>20.13</v>
      </c>
      <c r="G1646">
        <v>-0.68</v>
      </c>
      <c r="H1646">
        <v>42.23</v>
      </c>
      <c r="I1646">
        <v>38.195999999999998</v>
      </c>
      <c r="J1646" t="s">
        <v>76</v>
      </c>
      <c r="K1646">
        <v>54.77</v>
      </c>
      <c r="L1646">
        <v>24.666066666666669</v>
      </c>
      <c r="M1646">
        <v>0.46190312737337708</v>
      </c>
      <c r="N1646">
        <v>24.743046153846151</v>
      </c>
      <c r="O1646">
        <v>0.14935043132555209</v>
      </c>
      <c r="P1646">
        <v>61450</v>
      </c>
      <c r="Q1646">
        <v>1830</v>
      </c>
      <c r="R1646">
        <v>33.58</v>
      </c>
      <c r="S1646">
        <v>24.803000000000001</v>
      </c>
      <c r="T1646">
        <v>8.1929999999999996</v>
      </c>
      <c r="U1646">
        <v>16.05478260869565</v>
      </c>
      <c r="V1646">
        <f t="shared" si="322"/>
        <v>2.3980446520623468</v>
      </c>
      <c r="AC1646">
        <v>25.71</v>
      </c>
      <c r="AD1646">
        <v>24.7424</v>
      </c>
      <c r="AH1646" s="85">
        <f>IF(AND(M1646&lt;Variables!$G$6,M1646&gt;Variables!$G$5),0,1)</f>
        <v>1</v>
      </c>
      <c r="AI1646" s="85">
        <f t="shared" si="323"/>
        <v>1</v>
      </c>
      <c r="AJ1646" s="85">
        <f>IF(I1646&gt;Variables!$G$7,0,1)</f>
        <v>0</v>
      </c>
      <c r="AK1646" s="85">
        <f>IF(F1646&gt;Variables!$G$8,0,1)</f>
        <v>0</v>
      </c>
      <c r="AL1646" s="85">
        <f>IF(G1646&gt;Variables!$G$9,0,1)</f>
        <v>1</v>
      </c>
      <c r="AM1646" s="85">
        <f>IF(AND(K1646&gt;Variables!$G$10,K1646&lt;Variables!$G$11),0,1)</f>
        <v>0</v>
      </c>
      <c r="AN1646" s="103">
        <f>IF(H1646&lt;Variables!$G$13,1,0)</f>
        <v>1</v>
      </c>
      <c r="AO1646" s="101">
        <f>IF(R1646&lt;Variables!$G$12,0,1)</f>
        <v>1</v>
      </c>
      <c r="AP1646" s="86">
        <f t="shared" si="321"/>
        <v>0</v>
      </c>
      <c r="AR1646">
        <v>1</v>
      </c>
      <c r="AS1646">
        <v>0</v>
      </c>
      <c r="AT1646">
        <v>0</v>
      </c>
      <c r="AU1646">
        <v>0</v>
      </c>
      <c r="BA1646">
        <v>2</v>
      </c>
    </row>
    <row r="1647" spans="3:53" ht="12.75" x14ac:dyDescent="0.2">
      <c r="C1647" t="s">
        <v>644</v>
      </c>
      <c r="D1647" t="s">
        <v>621</v>
      </c>
      <c r="E1647">
        <v>3.33</v>
      </c>
      <c r="F1647">
        <v>26.31</v>
      </c>
      <c r="G1647">
        <v>17.7</v>
      </c>
      <c r="H1647">
        <v>195.43</v>
      </c>
      <c r="I1647">
        <v>-74.290999999999997</v>
      </c>
      <c r="J1647" t="s">
        <v>78</v>
      </c>
      <c r="K1647">
        <v>35.76</v>
      </c>
      <c r="L1647">
        <v>3.4954649999999998</v>
      </c>
      <c r="M1647">
        <v>-4.0327967809719292</v>
      </c>
      <c r="N1647">
        <v>3.4916879999999999</v>
      </c>
      <c r="O1647">
        <v>-3.9289879279019231</v>
      </c>
      <c r="P1647">
        <v>12350000</v>
      </c>
      <c r="Q1647">
        <v>753080</v>
      </c>
      <c r="R1647">
        <v>16.399999999999999</v>
      </c>
      <c r="S1647">
        <v>24.803000000000001</v>
      </c>
      <c r="T1647">
        <v>8.1929999999999996</v>
      </c>
      <c r="U1647">
        <v>16.05478260869565</v>
      </c>
      <c r="V1647">
        <f t="shared" si="322"/>
        <v>2.1584770647521854</v>
      </c>
      <c r="AC1647">
        <v>4.07</v>
      </c>
      <c r="AD1647">
        <v>3.26</v>
      </c>
      <c r="AH1647" s="85">
        <f>IF(AND(M1647&lt;Variables!$G$6,M1647&gt;Variables!$G$5),0,1)</f>
        <v>0</v>
      </c>
      <c r="AI1647" s="85">
        <f t="shared" si="323"/>
        <v>0</v>
      </c>
      <c r="AJ1647" s="85">
        <f>IF(I1647&gt;Variables!$G$7,0,1)</f>
        <v>1</v>
      </c>
      <c r="AK1647" s="85">
        <f>IF(F1647&gt;Variables!$G$8,0,1)</f>
        <v>0</v>
      </c>
      <c r="AL1647" s="85">
        <f>IF(G1647&gt;Variables!$G$9,0,1)</f>
        <v>0</v>
      </c>
      <c r="AM1647" s="85">
        <f>IF(AND(K1647&gt;Variables!$G$10,K1647&lt;Variables!$G$11),0,1)</f>
        <v>1</v>
      </c>
      <c r="AN1647" s="103">
        <f>IF(H1647&lt;Variables!$G$13,1,0)</f>
        <v>1</v>
      </c>
      <c r="AO1647" s="101">
        <f>IF(R1647&lt;Variables!$G$12,0,1)</f>
        <v>1</v>
      </c>
      <c r="AP1647" s="86">
        <f t="shared" ref="AP1647:AP1710" si="324">IF(J1647="Pass", 0,1)</f>
        <v>1</v>
      </c>
      <c r="AR1647">
        <v>1</v>
      </c>
      <c r="AS1647">
        <v>0</v>
      </c>
      <c r="AT1647">
        <v>0</v>
      </c>
      <c r="AU1647">
        <v>0</v>
      </c>
      <c r="BA1647">
        <v>2</v>
      </c>
    </row>
    <row r="1648" spans="3:53" ht="12.75" x14ac:dyDescent="0.2">
      <c r="C1648" t="s">
        <v>644</v>
      </c>
      <c r="D1648" t="s">
        <v>322</v>
      </c>
      <c r="E1648">
        <v>37.47</v>
      </c>
      <c r="F1648">
        <v>15.53</v>
      </c>
      <c r="G1648">
        <v>15.02</v>
      </c>
      <c r="H1648">
        <v>6860</v>
      </c>
      <c r="I1648">
        <v>941.59299999999996</v>
      </c>
      <c r="J1648" t="s">
        <v>78</v>
      </c>
      <c r="K1648">
        <v>69.900000000000006</v>
      </c>
      <c r="L1648">
        <v>36.863833333333339</v>
      </c>
      <c r="M1648">
        <v>1.9698620599232239</v>
      </c>
      <c r="N1648">
        <v>36.404881250000003</v>
      </c>
      <c r="O1648">
        <v>3.2553841938435339</v>
      </c>
      <c r="P1648">
        <v>501163</v>
      </c>
      <c r="Q1648">
        <v>755579</v>
      </c>
      <c r="R1648">
        <v>0.66</v>
      </c>
      <c r="S1648">
        <v>24.803000000000001</v>
      </c>
      <c r="T1648">
        <v>8.1929999999999996</v>
      </c>
      <c r="U1648">
        <v>16.05478260869565</v>
      </c>
      <c r="V1648">
        <f t="shared" si="322"/>
        <v>2.4087372500237367</v>
      </c>
      <c r="AC1648">
        <v>38.307600000000001</v>
      </c>
      <c r="AD1648">
        <v>32.3401</v>
      </c>
      <c r="AH1648" s="85">
        <f>IF(AND(M1648&lt;Variables!$G$6,M1648&gt;Variables!$G$5),0,1)</f>
        <v>1</v>
      </c>
      <c r="AI1648" s="85">
        <f t="shared" si="323"/>
        <v>0</v>
      </c>
      <c r="AJ1648" s="85">
        <f>IF(I1648&gt;Variables!$G$7,0,1)</f>
        <v>0</v>
      </c>
      <c r="AK1648" s="85">
        <f>IF(F1648&gt;Variables!$G$8,0,1)</f>
        <v>0</v>
      </c>
      <c r="AL1648" s="85">
        <f>IF(G1648&gt;Variables!$G$9,0,1)</f>
        <v>0</v>
      </c>
      <c r="AM1648" s="85">
        <f>IF(AND(K1648&gt;Variables!$G$10,K1648&lt;Variables!$G$11),0,1)</f>
        <v>0</v>
      </c>
      <c r="AN1648" s="103">
        <f>IF(H1648&lt;Variables!$G$13,1,0)</f>
        <v>0</v>
      </c>
      <c r="AO1648" s="101">
        <f>IF(R1648&lt;Variables!$G$12,0,1)</f>
        <v>0</v>
      </c>
      <c r="AP1648" s="86">
        <f t="shared" si="324"/>
        <v>1</v>
      </c>
      <c r="AR1648">
        <v>1</v>
      </c>
      <c r="AS1648">
        <v>0</v>
      </c>
      <c r="AT1648">
        <v>0</v>
      </c>
      <c r="AU1648">
        <v>0</v>
      </c>
      <c r="BA1648">
        <v>2</v>
      </c>
    </row>
    <row r="1649" spans="3:53" ht="12.75" x14ac:dyDescent="0.2">
      <c r="C1649" t="s">
        <v>644</v>
      </c>
      <c r="D1649" t="s">
        <v>615</v>
      </c>
      <c r="E1649">
        <v>29.02</v>
      </c>
      <c r="F1649">
        <v>7.44</v>
      </c>
      <c r="G1649">
        <v>6.09</v>
      </c>
      <c r="H1649">
        <v>2830</v>
      </c>
      <c r="I1649">
        <v>-35.470999999999997</v>
      </c>
      <c r="J1649" t="s">
        <v>76</v>
      </c>
      <c r="K1649">
        <v>57.55</v>
      </c>
      <c r="L1649">
        <v>28.918520000000001</v>
      </c>
      <c r="M1649">
        <v>0.2298872833049497</v>
      </c>
      <c r="N1649">
        <v>28.568477999999999</v>
      </c>
      <c r="O1649">
        <v>1.457977565343175</v>
      </c>
      <c r="P1649">
        <v>7464000</v>
      </c>
      <c r="Q1649">
        <v>4143000</v>
      </c>
      <c r="R1649">
        <v>1.8</v>
      </c>
      <c r="S1649">
        <v>24.803000000000001</v>
      </c>
      <c r="T1649">
        <v>8.1929999999999996</v>
      </c>
      <c r="U1649">
        <v>16.05478260869565</v>
      </c>
      <c r="V1649">
        <f t="shared" si="322"/>
        <v>2.4342283763539765</v>
      </c>
      <c r="AC1649">
        <v>29.328600000000002</v>
      </c>
      <c r="AD1649">
        <v>27.75</v>
      </c>
      <c r="AH1649" s="85">
        <f>IF(AND(M1649&lt;Variables!$G$6,M1649&gt;Variables!$G$5),0,1)</f>
        <v>1</v>
      </c>
      <c r="AI1649" s="85">
        <f t="shared" si="323"/>
        <v>0</v>
      </c>
      <c r="AJ1649" s="85">
        <f>IF(I1649&gt;Variables!$G$7,0,1)</f>
        <v>1</v>
      </c>
      <c r="AK1649" s="85">
        <f>IF(F1649&gt;Variables!$G$8,0,1)</f>
        <v>1</v>
      </c>
      <c r="AL1649" s="85">
        <f>IF(G1649&gt;Variables!$G$9,0,1)</f>
        <v>1</v>
      </c>
      <c r="AM1649" s="85">
        <f>IF(AND(K1649&gt;Variables!$G$10,K1649&lt;Variables!$G$11),0,1)</f>
        <v>0</v>
      </c>
      <c r="AN1649" s="103">
        <f>IF(H1649&lt;Variables!$G$13,1,0)</f>
        <v>0</v>
      </c>
      <c r="AO1649" s="101">
        <f>IF(R1649&lt;Variables!$G$12,0,1)</f>
        <v>0</v>
      </c>
      <c r="AP1649" s="86">
        <f t="shared" si="324"/>
        <v>0</v>
      </c>
      <c r="AR1649">
        <v>0</v>
      </c>
      <c r="AS1649">
        <v>0</v>
      </c>
      <c r="AT1649">
        <v>1</v>
      </c>
      <c r="AU1649">
        <v>0</v>
      </c>
      <c r="BA1649">
        <v>-2.25</v>
      </c>
    </row>
    <row r="1650" spans="3:53" ht="12.75" x14ac:dyDescent="0.2">
      <c r="C1650" t="s">
        <v>644</v>
      </c>
      <c r="D1650" t="s">
        <v>614</v>
      </c>
      <c r="E1650">
        <v>9.6199999999999992</v>
      </c>
      <c r="F1650">
        <v>8.4499999999999993</v>
      </c>
      <c r="G1650">
        <v>6.29</v>
      </c>
      <c r="H1650">
        <v>2280</v>
      </c>
      <c r="I1650">
        <v>-61.271999999999998</v>
      </c>
      <c r="J1650" t="s">
        <v>76</v>
      </c>
      <c r="K1650">
        <v>55.77</v>
      </c>
      <c r="L1650">
        <v>9.5999750000000006</v>
      </c>
      <c r="M1650">
        <v>0.31276123114904142</v>
      </c>
      <c r="N1650">
        <v>9.5550959999999989</v>
      </c>
      <c r="O1650">
        <v>0.78391677069494492</v>
      </c>
      <c r="P1650">
        <v>3644000</v>
      </c>
      <c r="Q1650">
        <v>3525000</v>
      </c>
      <c r="R1650">
        <v>1.03</v>
      </c>
      <c r="S1650">
        <v>24.803000000000001</v>
      </c>
      <c r="T1650">
        <v>8.1929999999999996</v>
      </c>
      <c r="U1650">
        <v>16.05478260869565</v>
      </c>
      <c r="V1650">
        <f t="shared" si="322"/>
        <v>2.4134336298969532</v>
      </c>
      <c r="AC1650">
        <v>9.69</v>
      </c>
      <c r="AD1650">
        <v>9.0500000000000007</v>
      </c>
      <c r="AH1650" s="85">
        <f>IF(AND(M1650&lt;Variables!$G$6,M1650&gt;Variables!$G$5),0,1)</f>
        <v>1</v>
      </c>
      <c r="AI1650" s="85">
        <f t="shared" si="323"/>
        <v>0</v>
      </c>
      <c r="AJ1650" s="85">
        <f>IF(I1650&gt;Variables!$G$7,0,1)</f>
        <v>1</v>
      </c>
      <c r="AK1650" s="85">
        <f>IF(F1650&gt;Variables!$G$8,0,1)</f>
        <v>1</v>
      </c>
      <c r="AL1650" s="85">
        <f>IF(G1650&gt;Variables!$G$9,0,1)</f>
        <v>1</v>
      </c>
      <c r="AM1650" s="85">
        <f>IF(AND(K1650&gt;Variables!$G$10,K1650&lt;Variables!$G$11),0,1)</f>
        <v>0</v>
      </c>
      <c r="AN1650" s="103">
        <f>IF(H1650&lt;Variables!$G$13,1,0)</f>
        <v>1</v>
      </c>
      <c r="AO1650" s="101">
        <f>IF(R1650&lt;Variables!$G$12,0,1)</f>
        <v>0</v>
      </c>
      <c r="AP1650" s="86">
        <f t="shared" si="324"/>
        <v>0</v>
      </c>
      <c r="AR1650">
        <v>0</v>
      </c>
      <c r="AS1650">
        <v>0</v>
      </c>
      <c r="AT1650">
        <v>1</v>
      </c>
      <c r="AU1650">
        <v>0</v>
      </c>
      <c r="BA1650">
        <v>-2.25</v>
      </c>
    </row>
    <row r="1651" spans="3:53" ht="12.75" x14ac:dyDescent="0.2">
      <c r="C1651" t="s">
        <v>644</v>
      </c>
      <c r="D1651" t="s">
        <v>216</v>
      </c>
      <c r="E1651">
        <v>0.71</v>
      </c>
      <c r="F1651">
        <v>22.72</v>
      </c>
      <c r="G1651">
        <v>6.45</v>
      </c>
      <c r="H1651">
        <v>368.21</v>
      </c>
      <c r="I1651">
        <v>-64.986999999999995</v>
      </c>
      <c r="J1651" t="s">
        <v>76</v>
      </c>
      <c r="K1651">
        <v>73.92</v>
      </c>
      <c r="L1651">
        <v>0.69227535000000007</v>
      </c>
      <c r="M1651">
        <v>2.56034683309176</v>
      </c>
      <c r="N1651">
        <v>0.68756185999999997</v>
      </c>
      <c r="O1651">
        <v>3.2634358165242028</v>
      </c>
      <c r="P1651">
        <v>167820000</v>
      </c>
      <c r="Q1651">
        <v>93280000</v>
      </c>
      <c r="R1651">
        <v>1.8</v>
      </c>
      <c r="S1651">
        <v>24.803000000000001</v>
      </c>
      <c r="T1651">
        <v>8.1929999999999996</v>
      </c>
      <c r="U1651">
        <v>16.05478260869565</v>
      </c>
      <c r="V1651">
        <f t="shared" si="322"/>
        <v>2.3713709651766761</v>
      </c>
      <c r="AC1651">
        <v>0.71789999999999998</v>
      </c>
      <c r="AD1651">
        <v>0.60509999999999997</v>
      </c>
      <c r="AH1651" s="85">
        <f>IF(AND(M1651&lt;Variables!$G$6,M1651&gt;Variables!$G$5),0,1)</f>
        <v>1</v>
      </c>
      <c r="AI1651" s="85">
        <f t="shared" si="323"/>
        <v>0</v>
      </c>
      <c r="AJ1651" s="85">
        <f>IF(I1651&gt;Variables!$G$7,0,1)</f>
        <v>1</v>
      </c>
      <c r="AK1651" s="85">
        <f>IF(F1651&gt;Variables!$G$8,0,1)</f>
        <v>0</v>
      </c>
      <c r="AL1651" s="85">
        <f>IF(G1651&gt;Variables!$G$9,0,1)</f>
        <v>1</v>
      </c>
      <c r="AM1651" s="85">
        <f>IF(AND(K1651&gt;Variables!$G$10,K1651&lt;Variables!$G$11),0,1)</f>
        <v>0</v>
      </c>
      <c r="AN1651" s="103">
        <f>IF(H1651&lt;Variables!$G$13,1,0)</f>
        <v>1</v>
      </c>
      <c r="AO1651" s="101">
        <f>IF(R1651&lt;Variables!$G$12,0,1)</f>
        <v>0</v>
      </c>
      <c r="AP1651" s="86">
        <f t="shared" si="324"/>
        <v>0</v>
      </c>
      <c r="AR1651">
        <v>0</v>
      </c>
      <c r="AS1651">
        <v>0</v>
      </c>
      <c r="AT1651">
        <v>1</v>
      </c>
      <c r="AU1651">
        <v>0</v>
      </c>
      <c r="BA1651">
        <v>-2.25</v>
      </c>
    </row>
    <row r="1652" spans="3:53" ht="12.75" x14ac:dyDescent="0.2">
      <c r="C1652" t="s">
        <v>644</v>
      </c>
      <c r="D1652" t="s">
        <v>395</v>
      </c>
      <c r="E1652">
        <v>24.53</v>
      </c>
      <c r="F1652">
        <v>23.24</v>
      </c>
      <c r="G1652">
        <v>23.08</v>
      </c>
      <c r="H1652">
        <v>2790</v>
      </c>
      <c r="I1652">
        <v>201.226</v>
      </c>
      <c r="J1652" t="s">
        <v>76</v>
      </c>
      <c r="K1652">
        <v>59.44</v>
      </c>
      <c r="L1652">
        <v>24.494335</v>
      </c>
      <c r="M1652">
        <v>0.19541253110158571</v>
      </c>
      <c r="N1652">
        <v>24.142754</v>
      </c>
      <c r="O1652">
        <v>1.654517127582052</v>
      </c>
      <c r="P1652">
        <v>9101000</v>
      </c>
      <c r="Q1652">
        <v>3411000</v>
      </c>
      <c r="R1652">
        <v>2.67</v>
      </c>
      <c r="S1652">
        <v>24.803000000000001</v>
      </c>
      <c r="T1652">
        <v>8.1929999999999996</v>
      </c>
      <c r="U1652">
        <v>16.05478260869565</v>
      </c>
      <c r="V1652">
        <f t="shared" si="322"/>
        <v>2.454390197071445</v>
      </c>
      <c r="AC1652">
        <v>24.85</v>
      </c>
      <c r="AD1652">
        <v>23.9</v>
      </c>
      <c r="AH1652" s="85">
        <f>IF(AND(M1652&lt;Variables!$G$6,M1652&gt;Variables!$G$5),0,1)</f>
        <v>1</v>
      </c>
      <c r="AI1652" s="85">
        <f t="shared" si="323"/>
        <v>0</v>
      </c>
      <c r="AJ1652" s="85">
        <f>IF(I1652&gt;Variables!$G$7,0,1)</f>
        <v>0</v>
      </c>
      <c r="AK1652" s="85">
        <f>IF(F1652&gt;Variables!$G$8,0,1)</f>
        <v>0</v>
      </c>
      <c r="AL1652" s="85">
        <f>IF(G1652&gt;Variables!$G$9,0,1)</f>
        <v>0</v>
      </c>
      <c r="AM1652" s="85">
        <f>IF(AND(K1652&gt;Variables!$G$10,K1652&lt;Variables!$G$11),0,1)</f>
        <v>0</v>
      </c>
      <c r="AN1652" s="103">
        <f>IF(H1652&lt;Variables!$G$13,1,0)</f>
        <v>0</v>
      </c>
      <c r="AO1652" s="101">
        <f>IF(R1652&lt;Variables!$G$12,0,1)</f>
        <v>1</v>
      </c>
      <c r="AP1652" s="86">
        <f t="shared" si="324"/>
        <v>0</v>
      </c>
      <c r="AR1652">
        <v>0</v>
      </c>
      <c r="AS1652">
        <v>0</v>
      </c>
      <c r="AT1652">
        <v>1</v>
      </c>
      <c r="AU1652">
        <v>0</v>
      </c>
      <c r="BA1652">
        <v>-1.96</v>
      </c>
    </row>
    <row r="1653" spans="3:53" ht="12.75" x14ac:dyDescent="0.2">
      <c r="C1653" t="s">
        <v>644</v>
      </c>
      <c r="D1653" t="s">
        <v>509</v>
      </c>
      <c r="E1653">
        <v>6.1</v>
      </c>
      <c r="F1653">
        <v>54.64</v>
      </c>
      <c r="G1653">
        <v>0.49</v>
      </c>
      <c r="H1653">
        <v>208.76</v>
      </c>
      <c r="I1653">
        <v>46.328000000000003</v>
      </c>
      <c r="J1653" t="s">
        <v>76</v>
      </c>
      <c r="K1653">
        <v>57.02</v>
      </c>
      <c r="L1653">
        <v>6.0712199999999994</v>
      </c>
      <c r="M1653">
        <v>0.63875135475243738</v>
      </c>
      <c r="N1653">
        <v>5.9835919999999989</v>
      </c>
      <c r="O1653">
        <v>2.1125771944344041</v>
      </c>
      <c r="P1653">
        <v>99840000</v>
      </c>
      <c r="Q1653">
        <v>12510000</v>
      </c>
      <c r="R1653">
        <v>7.98</v>
      </c>
      <c r="S1653">
        <v>24.803000000000001</v>
      </c>
      <c r="T1653">
        <v>8.1929999999999996</v>
      </c>
      <c r="U1653">
        <v>16.05478260869565</v>
      </c>
      <c r="V1653">
        <f t="shared" si="322"/>
        <v>2.4101697731105109</v>
      </c>
      <c r="AC1653">
        <v>8.3800000000000008</v>
      </c>
      <c r="AD1653">
        <v>5.63</v>
      </c>
      <c r="AH1653" s="85">
        <f>IF(AND(M1653&lt;Variables!$G$6,M1653&gt;Variables!$G$5),0,1)</f>
        <v>1</v>
      </c>
      <c r="AI1653" s="85">
        <f t="shared" si="323"/>
        <v>0</v>
      </c>
      <c r="AJ1653" s="85">
        <f>IF(I1653&gt;Variables!$G$7,0,1)</f>
        <v>0</v>
      </c>
      <c r="AK1653" s="85">
        <f>IF(F1653&gt;Variables!$G$8,0,1)</f>
        <v>0</v>
      </c>
      <c r="AL1653" s="85">
        <f>IF(G1653&gt;Variables!$G$9,0,1)</f>
        <v>1</v>
      </c>
      <c r="AM1653" s="85">
        <f>IF(AND(K1653&gt;Variables!$G$10,K1653&lt;Variables!$G$11),0,1)</f>
        <v>0</v>
      </c>
      <c r="AN1653" s="103">
        <f>IF(H1653&lt;Variables!$G$13,1,0)</f>
        <v>1</v>
      </c>
      <c r="AO1653" s="101">
        <f>IF(R1653&lt;Variables!$G$12,0,1)</f>
        <v>1</v>
      </c>
      <c r="AP1653" s="86">
        <f t="shared" si="324"/>
        <v>0</v>
      </c>
      <c r="AR1653">
        <v>0</v>
      </c>
      <c r="AS1653">
        <v>0</v>
      </c>
      <c r="AT1653">
        <v>1</v>
      </c>
      <c r="AU1653">
        <v>0</v>
      </c>
      <c r="BA1653">
        <v>-2.25</v>
      </c>
    </row>
    <row r="1654" spans="3:53" ht="12.75" x14ac:dyDescent="0.2">
      <c r="C1654" t="s">
        <v>644</v>
      </c>
      <c r="D1654" t="s">
        <v>447</v>
      </c>
      <c r="E1654">
        <v>18.36</v>
      </c>
      <c r="F1654">
        <v>6.99</v>
      </c>
      <c r="G1654">
        <v>6.82</v>
      </c>
      <c r="H1654">
        <v>7540</v>
      </c>
      <c r="I1654">
        <v>-59.615000000000002</v>
      </c>
      <c r="J1654" t="s">
        <v>78</v>
      </c>
      <c r="K1654">
        <v>59.96</v>
      </c>
      <c r="L1654">
        <v>18.2239</v>
      </c>
      <c r="M1654">
        <v>0.58220249233146737</v>
      </c>
      <c r="N1654">
        <v>18.06202</v>
      </c>
      <c r="O1654">
        <v>1.4836657250960541</v>
      </c>
      <c r="P1654">
        <v>23362000</v>
      </c>
      <c r="Q1654">
        <v>22358000</v>
      </c>
      <c r="R1654">
        <v>1.04</v>
      </c>
      <c r="S1654">
        <v>24.803000000000001</v>
      </c>
      <c r="T1654">
        <v>8.1929999999999996</v>
      </c>
      <c r="U1654">
        <v>16.05478260869565</v>
      </c>
      <c r="V1654">
        <f t="shared" si="322"/>
        <v>2.438301583252763</v>
      </c>
      <c r="AC1654">
        <v>18.649999999999999</v>
      </c>
      <c r="AD1654">
        <v>16.670000000000002</v>
      </c>
      <c r="AH1654" s="85">
        <f>IF(AND(M1654&lt;Variables!$G$6,M1654&gt;Variables!$G$5),0,1)</f>
        <v>1</v>
      </c>
      <c r="AI1654" s="85">
        <f t="shared" si="323"/>
        <v>0</v>
      </c>
      <c r="AJ1654" s="85">
        <f>IF(I1654&gt;Variables!$G$7,0,1)</f>
        <v>1</v>
      </c>
      <c r="AK1654" s="85">
        <f>IF(F1654&gt;Variables!$G$8,0,1)</f>
        <v>1</v>
      </c>
      <c r="AL1654" s="85">
        <f>IF(G1654&gt;Variables!$G$9,0,1)</f>
        <v>1</v>
      </c>
      <c r="AM1654" s="85">
        <f>IF(AND(K1654&gt;Variables!$G$10,K1654&lt;Variables!$G$11),0,1)</f>
        <v>0</v>
      </c>
      <c r="AN1654" s="103">
        <f>IF(H1654&lt;Variables!$G$13,1,0)</f>
        <v>0</v>
      </c>
      <c r="AO1654" s="101">
        <f>IF(R1654&lt;Variables!$G$12,0,1)</f>
        <v>0</v>
      </c>
      <c r="AP1654" s="86">
        <f t="shared" si="324"/>
        <v>1</v>
      </c>
      <c r="AR1654">
        <v>1</v>
      </c>
      <c r="AS1654">
        <v>0</v>
      </c>
      <c r="AT1654">
        <v>0</v>
      </c>
      <c r="AU1654">
        <v>0</v>
      </c>
      <c r="BA1654">
        <v>1.17</v>
      </c>
    </row>
    <row r="1655" spans="3:53" ht="12.75" x14ac:dyDescent="0.2">
      <c r="C1655" t="s">
        <v>644</v>
      </c>
      <c r="D1655" t="s">
        <v>632</v>
      </c>
      <c r="E1655">
        <v>80.69</v>
      </c>
      <c r="F1655">
        <v>7.33</v>
      </c>
      <c r="G1655">
        <v>7.4</v>
      </c>
      <c r="H1655">
        <v>5680</v>
      </c>
      <c r="I1655">
        <v>115.232</v>
      </c>
      <c r="J1655" t="s">
        <v>78</v>
      </c>
      <c r="K1655">
        <v>48.99</v>
      </c>
      <c r="L1655">
        <v>80.506000000000014</v>
      </c>
      <c r="M1655">
        <v>-0.19998509427870659</v>
      </c>
      <c r="N1655">
        <v>80.345774000000006</v>
      </c>
      <c r="O1655">
        <v>-9.6333629197092039E-4</v>
      </c>
      <c r="P1655">
        <v>356299</v>
      </c>
      <c r="Q1655">
        <v>533296</v>
      </c>
      <c r="R1655">
        <v>0.67</v>
      </c>
      <c r="S1655">
        <v>24.803000000000001</v>
      </c>
      <c r="T1655">
        <v>8.1929999999999996</v>
      </c>
      <c r="U1655">
        <v>16.05478260869565</v>
      </c>
      <c r="V1655">
        <f t="shared" si="322"/>
        <v>2.3611526799294467</v>
      </c>
      <c r="AC1655">
        <v>84.015000000000001</v>
      </c>
      <c r="AD1655">
        <v>79.97</v>
      </c>
      <c r="AH1655" s="85">
        <f>IF(AND(M1655&lt;Variables!$G$6,M1655&gt;Variables!$G$5),0,1)</f>
        <v>1</v>
      </c>
      <c r="AI1655" s="85">
        <f t="shared" si="323"/>
        <v>0</v>
      </c>
      <c r="AJ1655" s="85">
        <f>IF(I1655&gt;Variables!$G$7,0,1)</f>
        <v>0</v>
      </c>
      <c r="AK1655" s="85">
        <f>IF(F1655&gt;Variables!$G$8,0,1)</f>
        <v>1</v>
      </c>
      <c r="AL1655" s="85">
        <f>IF(G1655&gt;Variables!$G$9,0,1)</f>
        <v>1</v>
      </c>
      <c r="AM1655" s="85">
        <f>IF(AND(K1655&gt;Variables!$G$10,K1655&lt;Variables!$G$11),0,1)</f>
        <v>1</v>
      </c>
      <c r="AN1655" s="103">
        <f>IF(H1655&lt;Variables!$G$13,1,0)</f>
        <v>0</v>
      </c>
      <c r="AO1655" s="101">
        <f>IF(R1655&lt;Variables!$G$12,0,1)</f>
        <v>0</v>
      </c>
      <c r="AP1655" s="86">
        <f t="shared" si="324"/>
        <v>1</v>
      </c>
      <c r="AR1655">
        <v>1</v>
      </c>
      <c r="AS1655">
        <v>0</v>
      </c>
      <c r="AT1655">
        <v>0</v>
      </c>
      <c r="AU1655">
        <v>0</v>
      </c>
      <c r="BA1655">
        <v>1.3</v>
      </c>
    </row>
    <row r="1656" spans="3:53" ht="12.75" x14ac:dyDescent="0.2">
      <c r="C1656" t="s">
        <v>644</v>
      </c>
      <c r="D1656" t="s">
        <v>608</v>
      </c>
      <c r="E1656">
        <v>33.479999999999997</v>
      </c>
      <c r="F1656">
        <v>7.33</v>
      </c>
      <c r="G1656">
        <v>6.77</v>
      </c>
      <c r="H1656">
        <v>7040</v>
      </c>
      <c r="I1656">
        <v>-46.991999999999997</v>
      </c>
      <c r="J1656" t="s">
        <v>78</v>
      </c>
      <c r="K1656">
        <v>62.98</v>
      </c>
      <c r="L1656">
        <v>33.027395000000013</v>
      </c>
      <c r="M1656">
        <v>1.091836034903729</v>
      </c>
      <c r="N1656">
        <v>32.620901999999987</v>
      </c>
      <c r="O1656">
        <v>2.3515536143053439</v>
      </c>
      <c r="P1656">
        <v>29953000</v>
      </c>
      <c r="Q1656">
        <v>17823000</v>
      </c>
      <c r="R1656">
        <v>1.68</v>
      </c>
      <c r="S1656">
        <v>24.803000000000001</v>
      </c>
      <c r="T1656">
        <v>8.1929999999999996</v>
      </c>
      <c r="U1656">
        <v>16.05478260869565</v>
      </c>
      <c r="V1656">
        <f t="shared" si="322"/>
        <v>2.4321562354474535</v>
      </c>
      <c r="AC1656">
        <v>33.53</v>
      </c>
      <c r="AD1656">
        <v>30.73</v>
      </c>
      <c r="AH1656" s="85">
        <f>IF(AND(M1656&lt;Variables!$G$6,M1656&gt;Variables!$G$5),0,1)</f>
        <v>1</v>
      </c>
      <c r="AI1656" s="85">
        <f t="shared" si="323"/>
        <v>0</v>
      </c>
      <c r="AJ1656" s="85">
        <f>IF(I1656&gt;Variables!$G$7,0,1)</f>
        <v>1</v>
      </c>
      <c r="AK1656" s="85">
        <f>IF(F1656&gt;Variables!$G$8,0,1)</f>
        <v>1</v>
      </c>
      <c r="AL1656" s="85">
        <f>IF(G1656&gt;Variables!$G$9,0,1)</f>
        <v>1</v>
      </c>
      <c r="AM1656" s="85">
        <f>IF(AND(K1656&gt;Variables!$G$10,K1656&lt;Variables!$G$11),0,1)</f>
        <v>0</v>
      </c>
      <c r="AN1656" s="103">
        <f>IF(H1656&lt;Variables!$G$13,1,0)</f>
        <v>0</v>
      </c>
      <c r="AO1656" s="101">
        <f>IF(R1656&lt;Variables!$G$12,0,1)</f>
        <v>0</v>
      </c>
      <c r="AP1656" s="86">
        <f t="shared" si="324"/>
        <v>1</v>
      </c>
      <c r="AR1656">
        <v>0</v>
      </c>
      <c r="AS1656">
        <v>0</v>
      </c>
      <c r="AT1656">
        <v>1</v>
      </c>
      <c r="AU1656">
        <v>0</v>
      </c>
      <c r="BA1656">
        <v>-2.25</v>
      </c>
    </row>
    <row r="1657" spans="3:53" ht="12.75" x14ac:dyDescent="0.2">
      <c r="C1657" t="s">
        <v>644</v>
      </c>
      <c r="D1657" t="s">
        <v>607</v>
      </c>
      <c r="E1657">
        <v>12.54</v>
      </c>
      <c r="F1657">
        <v>7.89</v>
      </c>
      <c r="G1657">
        <v>2.33</v>
      </c>
      <c r="H1657">
        <v>1920</v>
      </c>
      <c r="I1657">
        <v>-23.85</v>
      </c>
      <c r="J1657" t="s">
        <v>78</v>
      </c>
      <c r="K1657">
        <v>65.760000000000005</v>
      </c>
      <c r="L1657">
        <v>12.480205</v>
      </c>
      <c r="M1657">
        <v>0.43905528795400689</v>
      </c>
      <c r="N1657">
        <v>12.461536000000001</v>
      </c>
      <c r="O1657">
        <v>0.58952604237551076</v>
      </c>
      <c r="P1657">
        <v>2662000</v>
      </c>
      <c r="Q1657">
        <v>1014000</v>
      </c>
      <c r="R1657">
        <v>2.63</v>
      </c>
      <c r="S1657">
        <v>24.803000000000001</v>
      </c>
      <c r="T1657">
        <v>8.1929999999999996</v>
      </c>
      <c r="U1657">
        <v>16.05478260869565</v>
      </c>
      <c r="V1657">
        <f t="shared" si="322"/>
        <v>2.4988746137686038</v>
      </c>
      <c r="AC1657">
        <v>12.73</v>
      </c>
      <c r="AD1657">
        <v>12.42</v>
      </c>
      <c r="AH1657" s="85">
        <f>IF(AND(M1657&lt;Variables!$G$6,M1657&gt;Variables!$G$5),0,1)</f>
        <v>1</v>
      </c>
      <c r="AI1657" s="85">
        <f t="shared" si="323"/>
        <v>0</v>
      </c>
      <c r="AJ1657" s="85">
        <f>IF(I1657&gt;Variables!$G$7,0,1)</f>
        <v>1</v>
      </c>
      <c r="AK1657" s="85">
        <f>IF(F1657&gt;Variables!$G$8,0,1)</f>
        <v>1</v>
      </c>
      <c r="AL1657" s="85">
        <f>IF(G1657&gt;Variables!$G$9,0,1)</f>
        <v>1</v>
      </c>
      <c r="AM1657" s="85">
        <f>IF(AND(K1657&gt;Variables!$G$10,K1657&lt;Variables!$G$11),0,1)</f>
        <v>0</v>
      </c>
      <c r="AN1657" s="103">
        <f>IF(H1657&lt;Variables!$G$13,1,0)</f>
        <v>1</v>
      </c>
      <c r="AO1657" s="101">
        <f>IF(R1657&lt;Variables!$G$12,0,1)</f>
        <v>1</v>
      </c>
      <c r="AP1657" s="86">
        <f t="shared" si="324"/>
        <v>1</v>
      </c>
      <c r="AR1657">
        <v>1</v>
      </c>
      <c r="AS1657">
        <v>0</v>
      </c>
      <c r="AT1657">
        <v>0</v>
      </c>
      <c r="AU1657">
        <v>0</v>
      </c>
      <c r="BA1657">
        <v>0.72</v>
      </c>
    </row>
    <row r="1658" spans="3:53" ht="12.75" x14ac:dyDescent="0.2">
      <c r="C1658" t="s">
        <v>644</v>
      </c>
      <c r="D1658" t="s">
        <v>606</v>
      </c>
      <c r="E1658">
        <v>51.1</v>
      </c>
      <c r="F1658">
        <v>8.19</v>
      </c>
      <c r="G1658">
        <v>1.31</v>
      </c>
      <c r="H1658">
        <v>2750</v>
      </c>
      <c r="I1658">
        <v>-23.422000000000001</v>
      </c>
      <c r="J1658" t="s">
        <v>78</v>
      </c>
      <c r="K1658">
        <v>53.3</v>
      </c>
      <c r="L1658">
        <v>51.08339999999999</v>
      </c>
      <c r="M1658">
        <v>3.2495879287617997E-2</v>
      </c>
      <c r="N1658">
        <v>50.991543243243243</v>
      </c>
      <c r="O1658">
        <v>0.2126955762828972</v>
      </c>
      <c r="P1658">
        <v>519866</v>
      </c>
      <c r="Q1658">
        <v>660790</v>
      </c>
      <c r="R1658">
        <v>0.79</v>
      </c>
      <c r="S1658">
        <v>24.803000000000001</v>
      </c>
      <c r="T1658">
        <v>8.1929999999999996</v>
      </c>
      <c r="U1658">
        <v>16.05478260869565</v>
      </c>
      <c r="V1658">
        <f t="shared" si="322"/>
        <v>2.4000334084105592</v>
      </c>
      <c r="AC1658">
        <v>51.24</v>
      </c>
      <c r="AD1658">
        <v>50.630099999999999</v>
      </c>
      <c r="AH1658" s="85">
        <f>IF(AND(M1658&lt;Variables!$G$6,M1658&gt;Variables!$G$5),0,1)</f>
        <v>1</v>
      </c>
      <c r="AI1658" s="85">
        <f t="shared" si="323"/>
        <v>0</v>
      </c>
      <c r="AJ1658" s="85">
        <f>IF(I1658&gt;Variables!$G$7,0,1)</f>
        <v>1</v>
      </c>
      <c r="AK1658" s="85">
        <f>IF(F1658&gt;Variables!$G$8,0,1)</f>
        <v>1</v>
      </c>
      <c r="AL1658" s="85">
        <f>IF(G1658&gt;Variables!$G$9,0,1)</f>
        <v>1</v>
      </c>
      <c r="AM1658" s="85">
        <f>IF(AND(K1658&gt;Variables!$G$10,K1658&lt;Variables!$G$11),0,1)</f>
        <v>0</v>
      </c>
      <c r="AN1658" s="103">
        <f>IF(H1658&lt;Variables!$G$13,1,0)</f>
        <v>0</v>
      </c>
      <c r="AO1658" s="101">
        <f>IF(R1658&lt;Variables!$G$12,0,1)</f>
        <v>0</v>
      </c>
      <c r="AP1658" s="86">
        <f t="shared" si="324"/>
        <v>1</v>
      </c>
      <c r="AR1658">
        <v>0</v>
      </c>
      <c r="AS1658">
        <v>0</v>
      </c>
      <c r="AT1658">
        <v>0</v>
      </c>
      <c r="AU1658">
        <v>1</v>
      </c>
      <c r="BA1658">
        <v>-0.57999999999999996</v>
      </c>
    </row>
    <row r="1659" spans="3:53" ht="12.75" x14ac:dyDescent="0.2">
      <c r="C1659" t="s">
        <v>644</v>
      </c>
      <c r="D1659" t="s">
        <v>609</v>
      </c>
      <c r="E1659">
        <v>96.14</v>
      </c>
      <c r="F1659">
        <v>9.18</v>
      </c>
      <c r="G1659">
        <v>8.09</v>
      </c>
      <c r="H1659">
        <v>6390</v>
      </c>
      <c r="I1659">
        <v>-79.394000000000005</v>
      </c>
      <c r="J1659" t="s">
        <v>78</v>
      </c>
      <c r="K1659">
        <v>54.47</v>
      </c>
      <c r="L1659">
        <v>96.350224999999995</v>
      </c>
      <c r="M1659">
        <v>0.1243121124003646</v>
      </c>
      <c r="N1659">
        <v>95.944482000000008</v>
      </c>
      <c r="O1659">
        <v>0.54773134321574735</v>
      </c>
      <c r="P1659">
        <v>653917</v>
      </c>
      <c r="Q1659">
        <v>913295</v>
      </c>
      <c r="R1659">
        <v>0.72</v>
      </c>
      <c r="S1659">
        <v>24.803000000000001</v>
      </c>
      <c r="T1659">
        <v>8.1929999999999996</v>
      </c>
      <c r="U1659">
        <v>16.05478260869565</v>
      </c>
      <c r="V1659">
        <f t="shared" si="322"/>
        <v>2.4084722952662538</v>
      </c>
      <c r="AC1659">
        <v>96.61</v>
      </c>
      <c r="AD1659">
        <v>90.45</v>
      </c>
      <c r="AH1659" s="85">
        <f>IF(AND(M1659&lt;Variables!$G$6,M1659&gt;Variables!$G$5),0,1)</f>
        <v>1</v>
      </c>
      <c r="AI1659" s="85">
        <f t="shared" si="323"/>
        <v>0</v>
      </c>
      <c r="AJ1659" s="85">
        <f>IF(I1659&gt;Variables!$G$7,0,1)</f>
        <v>1</v>
      </c>
      <c r="AK1659" s="85">
        <f>IF(F1659&gt;Variables!$G$8,0,1)</f>
        <v>0</v>
      </c>
      <c r="AL1659" s="85">
        <f>IF(G1659&gt;Variables!$G$9,0,1)</f>
        <v>1</v>
      </c>
      <c r="AM1659" s="85">
        <f>IF(AND(K1659&gt;Variables!$G$10,K1659&lt;Variables!$G$11),0,1)</f>
        <v>0</v>
      </c>
      <c r="AN1659" s="103">
        <f>IF(H1659&lt;Variables!$G$13,1,0)</f>
        <v>0</v>
      </c>
      <c r="AO1659" s="101">
        <f>IF(R1659&lt;Variables!$G$12,0,1)</f>
        <v>0</v>
      </c>
      <c r="AP1659" s="86">
        <f t="shared" si="324"/>
        <v>1</v>
      </c>
      <c r="AR1659">
        <v>0</v>
      </c>
      <c r="AS1659">
        <v>0</v>
      </c>
      <c r="AT1659">
        <v>1</v>
      </c>
      <c r="AU1659">
        <v>0</v>
      </c>
      <c r="BA1659">
        <v>-0.95</v>
      </c>
    </row>
    <row r="1660" spans="3:53" ht="12.75" x14ac:dyDescent="0.2">
      <c r="C1660" t="s">
        <v>644</v>
      </c>
      <c r="D1660" t="s">
        <v>490</v>
      </c>
      <c r="E1660">
        <v>28.01</v>
      </c>
      <c r="F1660">
        <v>8.23</v>
      </c>
      <c r="G1660">
        <v>7.52</v>
      </c>
      <c r="H1660">
        <v>3040</v>
      </c>
      <c r="I1660">
        <v>-26.634</v>
      </c>
      <c r="J1660" t="s">
        <v>78</v>
      </c>
      <c r="K1660">
        <v>55.07</v>
      </c>
      <c r="L1660">
        <v>28.15366666666667</v>
      </c>
      <c r="M1660">
        <v>-0.54936597956453537</v>
      </c>
      <c r="N1660">
        <v>28.105966666666671</v>
      </c>
      <c r="O1660">
        <v>-0.38058348227363981</v>
      </c>
      <c r="P1660">
        <v>52045</v>
      </c>
      <c r="Q1660">
        <v>60414</v>
      </c>
      <c r="R1660">
        <v>0.86</v>
      </c>
      <c r="S1660">
        <v>24.803000000000001</v>
      </c>
      <c r="T1660">
        <v>8.1929999999999996</v>
      </c>
      <c r="U1660">
        <v>16.05478260869565</v>
      </c>
      <c r="V1660">
        <f t="shared" si="322"/>
        <v>2.4418526200400184</v>
      </c>
      <c r="AC1660">
        <v>28.41</v>
      </c>
      <c r="AD1660">
        <v>27.65</v>
      </c>
      <c r="AH1660" s="85">
        <f>IF(AND(M1660&lt;Variables!$G$6,M1660&gt;Variables!$G$5),0,1)</f>
        <v>1</v>
      </c>
      <c r="AI1660" s="85">
        <f t="shared" si="323"/>
        <v>0</v>
      </c>
      <c r="AJ1660" s="85">
        <f>IF(I1660&gt;Variables!$G$7,0,1)</f>
        <v>1</v>
      </c>
      <c r="AK1660" s="85">
        <f>IF(F1660&gt;Variables!$G$8,0,1)</f>
        <v>1</v>
      </c>
      <c r="AL1660" s="85">
        <f>IF(G1660&gt;Variables!$G$9,0,1)</f>
        <v>1</v>
      </c>
      <c r="AM1660" s="85">
        <f>IF(AND(K1660&gt;Variables!$G$10,K1660&lt;Variables!$G$11),0,1)</f>
        <v>0</v>
      </c>
      <c r="AN1660" s="103">
        <f>IF(H1660&lt;Variables!$G$13,1,0)</f>
        <v>0</v>
      </c>
      <c r="AO1660" s="101">
        <f>IF(R1660&lt;Variables!$G$12,0,1)</f>
        <v>0</v>
      </c>
      <c r="AP1660" s="86">
        <f t="shared" si="324"/>
        <v>1</v>
      </c>
      <c r="AR1660">
        <v>0</v>
      </c>
      <c r="AS1660">
        <v>0</v>
      </c>
      <c r="AT1660">
        <v>1</v>
      </c>
      <c r="AU1660">
        <v>0</v>
      </c>
      <c r="BA1660">
        <v>-0.75</v>
      </c>
    </row>
    <row r="1661" spans="3:53" ht="12.75" x14ac:dyDescent="0.2">
      <c r="C1661" t="s">
        <v>644</v>
      </c>
      <c r="D1661" t="s">
        <v>605</v>
      </c>
      <c r="E1661">
        <v>293.8</v>
      </c>
      <c r="F1661">
        <v>11.38</v>
      </c>
      <c r="G1661">
        <v>2.0299999999999998</v>
      </c>
      <c r="H1661">
        <v>41000</v>
      </c>
      <c r="I1661">
        <v>5.0999999999999997E-2</v>
      </c>
      <c r="J1661" t="s">
        <v>78</v>
      </c>
      <c r="K1661">
        <v>49.75</v>
      </c>
      <c r="L1661">
        <v>294.80545500000011</v>
      </c>
      <c r="M1661">
        <v>-0.13414100495529391</v>
      </c>
      <c r="N1661">
        <v>293.90672999999998</v>
      </c>
      <c r="O1661">
        <v>0.171234595410587</v>
      </c>
      <c r="P1661">
        <v>1116000</v>
      </c>
      <c r="Q1661">
        <v>905753</v>
      </c>
      <c r="R1661">
        <v>1.23</v>
      </c>
      <c r="S1661">
        <v>24.803000000000001</v>
      </c>
      <c r="T1661">
        <v>8.1929999999999996</v>
      </c>
      <c r="U1661">
        <v>16.05478260869565</v>
      </c>
      <c r="V1661">
        <f t="shared" si="322"/>
        <v>2.3678008163232596</v>
      </c>
      <c r="AC1661">
        <v>296.84530000000001</v>
      </c>
      <c r="AD1661">
        <v>289.24</v>
      </c>
      <c r="AH1661" s="85">
        <f>IF(AND(M1661&lt;Variables!$G$6,M1661&gt;Variables!$G$5),0,1)</f>
        <v>1</v>
      </c>
      <c r="AI1661" s="85">
        <f t="shared" si="323"/>
        <v>0</v>
      </c>
      <c r="AJ1661" s="85">
        <f>IF(I1661&gt;Variables!$G$7,0,1)</f>
        <v>0</v>
      </c>
      <c r="AK1661" s="85">
        <f>IF(F1661&gt;Variables!$G$8,0,1)</f>
        <v>0</v>
      </c>
      <c r="AL1661" s="85">
        <f>IF(G1661&gt;Variables!$G$9,0,1)</f>
        <v>1</v>
      </c>
      <c r="AM1661" s="85">
        <f>IF(AND(K1661&gt;Variables!$G$10,K1661&lt;Variables!$G$11),0,1)</f>
        <v>1</v>
      </c>
      <c r="AN1661" s="103">
        <f>IF(H1661&lt;Variables!$G$13,1,0)</f>
        <v>0</v>
      </c>
      <c r="AO1661" s="101">
        <f>IF(R1661&lt;Variables!$G$12,0,1)</f>
        <v>0</v>
      </c>
      <c r="AP1661" s="86">
        <f t="shared" si="324"/>
        <v>1</v>
      </c>
      <c r="AR1661">
        <v>0</v>
      </c>
      <c r="AS1661">
        <v>1</v>
      </c>
      <c r="AT1661">
        <v>0</v>
      </c>
      <c r="AU1661">
        <v>0</v>
      </c>
      <c r="BA1661">
        <v>0.82</v>
      </c>
    </row>
    <row r="1662" spans="3:53" ht="12.75" x14ac:dyDescent="0.2">
      <c r="C1662" t="s">
        <v>644</v>
      </c>
      <c r="D1662" t="s">
        <v>215</v>
      </c>
      <c r="E1662">
        <v>17.850000000000001</v>
      </c>
      <c r="F1662">
        <v>12.82</v>
      </c>
      <c r="G1662">
        <v>10.89</v>
      </c>
      <c r="H1662">
        <v>2590</v>
      </c>
      <c r="I1662">
        <v>-8.0000000000000002E-3</v>
      </c>
      <c r="J1662" t="s">
        <v>78</v>
      </c>
      <c r="K1662">
        <v>51.63</v>
      </c>
      <c r="L1662">
        <v>17.746269999999999</v>
      </c>
      <c r="M1662">
        <v>0.41546758840025327</v>
      </c>
      <c r="N1662">
        <v>17.880616</v>
      </c>
      <c r="O1662">
        <v>-0.33900398062348391</v>
      </c>
      <c r="P1662">
        <v>15264000</v>
      </c>
      <c r="Q1662">
        <v>25802000</v>
      </c>
      <c r="R1662">
        <v>0.59</v>
      </c>
      <c r="S1662">
        <v>24.803000000000001</v>
      </c>
      <c r="T1662">
        <v>8.1929999999999996</v>
      </c>
      <c r="U1662">
        <v>16.05478260869565</v>
      </c>
      <c r="V1662">
        <f t="shared" si="322"/>
        <v>2.3711288539572544</v>
      </c>
      <c r="AC1662">
        <v>17.89</v>
      </c>
      <c r="AD1662">
        <v>15.5</v>
      </c>
      <c r="AH1662" s="85">
        <f>IF(AND(M1662&lt;Variables!$G$6,M1662&gt;Variables!$G$5),0,1)</f>
        <v>1</v>
      </c>
      <c r="AI1662" s="85">
        <f t="shared" si="323"/>
        <v>1</v>
      </c>
      <c r="AJ1662" s="85">
        <f>IF(I1662&gt;Variables!$G$7,0,1)</f>
        <v>1</v>
      </c>
      <c r="AK1662" s="85">
        <f>IF(F1662&gt;Variables!$G$8,0,1)</f>
        <v>0</v>
      </c>
      <c r="AL1662" s="85">
        <f>IF(G1662&gt;Variables!$G$9,0,1)</f>
        <v>1</v>
      </c>
      <c r="AM1662" s="85">
        <f>IF(AND(K1662&gt;Variables!$G$10,K1662&lt;Variables!$G$11),0,1)</f>
        <v>0</v>
      </c>
      <c r="AN1662" s="103">
        <f>IF(H1662&lt;Variables!$G$13,1,0)</f>
        <v>0</v>
      </c>
      <c r="AO1662" s="101">
        <f>IF(R1662&lt;Variables!$G$12,0,1)</f>
        <v>0</v>
      </c>
      <c r="AP1662" s="86">
        <f t="shared" si="324"/>
        <v>1</v>
      </c>
      <c r="AR1662">
        <v>0</v>
      </c>
      <c r="AS1662">
        <v>0</v>
      </c>
      <c r="AT1662">
        <v>1</v>
      </c>
      <c r="AU1662">
        <v>0</v>
      </c>
      <c r="BA1662">
        <v>-2.25</v>
      </c>
    </row>
    <row r="1663" spans="3:53" ht="12.75" x14ac:dyDescent="0.2">
      <c r="C1663" t="s">
        <v>644</v>
      </c>
      <c r="D1663" t="s">
        <v>603</v>
      </c>
      <c r="E1663">
        <v>11.44</v>
      </c>
      <c r="F1663">
        <v>15.1</v>
      </c>
      <c r="G1663">
        <v>11.01</v>
      </c>
      <c r="H1663">
        <v>5810</v>
      </c>
      <c r="I1663">
        <v>-24.838000000000001</v>
      </c>
      <c r="J1663" t="s">
        <v>78</v>
      </c>
      <c r="K1663">
        <v>60.1</v>
      </c>
      <c r="L1663">
        <v>11.322485</v>
      </c>
      <c r="M1663">
        <v>1.0820504509389779</v>
      </c>
      <c r="N1663">
        <v>11.294986</v>
      </c>
      <c r="O1663">
        <v>1.328146843209888</v>
      </c>
      <c r="P1663">
        <v>67336000</v>
      </c>
      <c r="Q1663">
        <v>12699000</v>
      </c>
      <c r="R1663">
        <v>5.3</v>
      </c>
      <c r="S1663">
        <v>24.803000000000001</v>
      </c>
      <c r="T1663">
        <v>8.1929999999999996</v>
      </c>
      <c r="U1663">
        <v>16.05478260869565</v>
      </c>
      <c r="V1663">
        <f t="shared" si="322"/>
        <v>2.4119405750822382</v>
      </c>
      <c r="AC1663">
        <v>11.4773</v>
      </c>
      <c r="AD1663">
        <v>9.9350000000000005</v>
      </c>
      <c r="AH1663" s="85">
        <f>IF(AND(M1663&lt;Variables!$G$6,M1663&gt;Variables!$G$5),0,1)</f>
        <v>1</v>
      </c>
      <c r="AI1663" s="85">
        <f t="shared" si="323"/>
        <v>0</v>
      </c>
      <c r="AJ1663" s="85">
        <f>IF(I1663&gt;Variables!$G$7,0,1)</f>
        <v>1</v>
      </c>
      <c r="AK1663" s="85">
        <f>IF(F1663&gt;Variables!$G$8,0,1)</f>
        <v>0</v>
      </c>
      <c r="AL1663" s="85">
        <f>IF(G1663&gt;Variables!$G$9,0,1)</f>
        <v>1</v>
      </c>
      <c r="AM1663" s="85">
        <f>IF(AND(K1663&gt;Variables!$G$10,K1663&lt;Variables!$G$11),0,1)</f>
        <v>0</v>
      </c>
      <c r="AN1663" s="103">
        <f>IF(H1663&lt;Variables!$G$13,1,0)</f>
        <v>0</v>
      </c>
      <c r="AO1663" s="101">
        <f>IF(R1663&lt;Variables!$G$12,0,1)</f>
        <v>1</v>
      </c>
      <c r="AP1663" s="86">
        <f t="shared" si="324"/>
        <v>1</v>
      </c>
      <c r="AR1663">
        <v>0</v>
      </c>
      <c r="AS1663">
        <v>0</v>
      </c>
      <c r="AT1663">
        <v>1</v>
      </c>
      <c r="AU1663">
        <v>0</v>
      </c>
      <c r="BA1663">
        <v>-2.25</v>
      </c>
    </row>
    <row r="1664" spans="3:53" ht="12.75" x14ac:dyDescent="0.2">
      <c r="C1664" t="s">
        <v>644</v>
      </c>
      <c r="D1664" t="s">
        <v>331</v>
      </c>
      <c r="E1664">
        <v>30.95</v>
      </c>
      <c r="F1664">
        <v>17.190000000000001</v>
      </c>
      <c r="G1664">
        <v>-2.61</v>
      </c>
      <c r="H1664">
        <v>12410</v>
      </c>
      <c r="I1664">
        <v>79.933999999999997</v>
      </c>
      <c r="J1664" t="s">
        <v>78</v>
      </c>
      <c r="K1664">
        <v>50.96</v>
      </c>
      <c r="L1664">
        <v>30.93132000000001</v>
      </c>
      <c r="M1664">
        <v>0.15705763607888079</v>
      </c>
      <c r="N1664">
        <v>30.823471999999999</v>
      </c>
      <c r="O1664">
        <v>0.50749636510775087</v>
      </c>
      <c r="P1664">
        <v>324674000</v>
      </c>
      <c r="Q1664">
        <v>97799000</v>
      </c>
      <c r="R1664">
        <v>3.32</v>
      </c>
      <c r="S1664">
        <v>24.803000000000001</v>
      </c>
      <c r="T1664">
        <v>8.1929999999999996</v>
      </c>
      <c r="U1664">
        <v>16.05478260869565</v>
      </c>
      <c r="V1664">
        <f t="shared" si="322"/>
        <v>2.3724266623070731</v>
      </c>
      <c r="AC1664">
        <v>31.1</v>
      </c>
      <c r="AD1664">
        <v>24.17</v>
      </c>
      <c r="AH1664" s="85">
        <f>IF(AND(M1664&lt;Variables!$G$6,M1664&gt;Variables!$G$5),0,1)</f>
        <v>1</v>
      </c>
      <c r="AI1664" s="85">
        <f t="shared" si="323"/>
        <v>0</v>
      </c>
      <c r="AJ1664" s="85">
        <f>IF(I1664&gt;Variables!$G$7,0,1)</f>
        <v>0</v>
      </c>
      <c r="AK1664" s="85">
        <f>IF(F1664&gt;Variables!$G$8,0,1)</f>
        <v>0</v>
      </c>
      <c r="AL1664" s="85">
        <f>IF(G1664&gt;Variables!$G$9,0,1)</f>
        <v>1</v>
      </c>
      <c r="AM1664" s="85">
        <f>IF(AND(K1664&gt;Variables!$G$10,K1664&lt;Variables!$G$11),0,1)</f>
        <v>0</v>
      </c>
      <c r="AN1664" s="103">
        <f>IF(H1664&lt;Variables!$G$13,1,0)</f>
        <v>0</v>
      </c>
      <c r="AO1664" s="101">
        <f>IF(R1664&lt;Variables!$G$12,0,1)</f>
        <v>1</v>
      </c>
      <c r="AP1664" s="86">
        <f t="shared" si="324"/>
        <v>1</v>
      </c>
      <c r="AR1664">
        <v>0</v>
      </c>
      <c r="AS1664">
        <v>0</v>
      </c>
      <c r="AT1664">
        <v>1</v>
      </c>
      <c r="AU1664">
        <v>0</v>
      </c>
      <c r="BA1664">
        <v>-2.25</v>
      </c>
    </row>
    <row r="1665" spans="3:53" ht="12.75" x14ac:dyDescent="0.2">
      <c r="C1665" t="s">
        <v>644</v>
      </c>
      <c r="D1665" t="s">
        <v>601</v>
      </c>
      <c r="E1665">
        <v>14.59</v>
      </c>
      <c r="F1665">
        <v>18.52</v>
      </c>
      <c r="G1665">
        <v>-2.0099999999999998</v>
      </c>
      <c r="H1665">
        <v>1570</v>
      </c>
      <c r="I1665">
        <v>-43.476999999999997</v>
      </c>
      <c r="J1665" t="s">
        <v>78</v>
      </c>
      <c r="K1665">
        <v>52.32</v>
      </c>
      <c r="L1665">
        <v>14.583465</v>
      </c>
      <c r="M1665">
        <v>0.1133818334668824</v>
      </c>
      <c r="N1665">
        <v>14.597341999999999</v>
      </c>
      <c r="O1665">
        <v>1.8208794450388789E-2</v>
      </c>
      <c r="P1665">
        <v>4380000</v>
      </c>
      <c r="Q1665">
        <v>1220000</v>
      </c>
      <c r="R1665">
        <v>3.59</v>
      </c>
      <c r="S1665">
        <v>24.803000000000001</v>
      </c>
      <c r="T1665">
        <v>8.1929999999999996</v>
      </c>
      <c r="U1665">
        <v>16.05478260869565</v>
      </c>
      <c r="V1665">
        <f t="shared" si="322"/>
        <v>2.3873275959045395</v>
      </c>
      <c r="AC1665">
        <v>14.93</v>
      </c>
      <c r="AD1665">
        <v>14.31</v>
      </c>
      <c r="AH1665" s="85">
        <f>IF(AND(M1665&lt;Variables!$G$6,M1665&gt;Variables!$G$5),0,1)</f>
        <v>1</v>
      </c>
      <c r="AI1665" s="85">
        <f t="shared" si="323"/>
        <v>1</v>
      </c>
      <c r="AJ1665" s="85">
        <f>IF(I1665&gt;Variables!$G$7,0,1)</f>
        <v>1</v>
      </c>
      <c r="AK1665" s="85">
        <f>IF(F1665&gt;Variables!$G$8,0,1)</f>
        <v>0</v>
      </c>
      <c r="AL1665" s="85">
        <f>IF(G1665&gt;Variables!$G$9,0,1)</f>
        <v>1</v>
      </c>
      <c r="AM1665" s="85">
        <f>IF(AND(K1665&gt;Variables!$G$10,K1665&lt;Variables!$G$11),0,1)</f>
        <v>0</v>
      </c>
      <c r="AN1665" s="103">
        <f>IF(H1665&lt;Variables!$G$13,1,0)</f>
        <v>1</v>
      </c>
      <c r="AO1665" s="101">
        <f>IF(R1665&lt;Variables!$G$12,0,1)</f>
        <v>1</v>
      </c>
      <c r="AP1665" s="86">
        <f t="shared" si="324"/>
        <v>1</v>
      </c>
      <c r="AR1665">
        <v>0</v>
      </c>
      <c r="AS1665">
        <v>0</v>
      </c>
      <c r="AT1665">
        <v>0</v>
      </c>
      <c r="AU1665">
        <v>1</v>
      </c>
      <c r="BA1665">
        <v>-0.8</v>
      </c>
    </row>
    <row r="1666" spans="3:53" ht="12.75" x14ac:dyDescent="0.2">
      <c r="C1666" t="s">
        <v>644</v>
      </c>
      <c r="D1666" t="s">
        <v>634</v>
      </c>
      <c r="E1666">
        <v>10.29</v>
      </c>
      <c r="F1666">
        <v>24.75</v>
      </c>
      <c r="G1666">
        <v>29.24</v>
      </c>
      <c r="H1666">
        <v>55.7</v>
      </c>
      <c r="I1666">
        <v>-68.492999999999995</v>
      </c>
      <c r="J1666" t="s">
        <v>78</v>
      </c>
      <c r="K1666">
        <v>59.03</v>
      </c>
      <c r="L1666">
        <v>9.9590550000000011</v>
      </c>
      <c r="M1666">
        <v>2.5187630754122572</v>
      </c>
      <c r="N1666">
        <v>9.8227220000000006</v>
      </c>
      <c r="O1666">
        <v>3.9416569052855071</v>
      </c>
      <c r="P1666">
        <v>4410000</v>
      </c>
      <c r="Q1666">
        <v>115020</v>
      </c>
      <c r="R1666">
        <v>38.340000000000003</v>
      </c>
      <c r="S1666">
        <v>24.803000000000001</v>
      </c>
      <c r="T1666">
        <v>8.1929999999999996</v>
      </c>
      <c r="U1666">
        <v>16.05478260869565</v>
      </c>
      <c r="V1666">
        <f t="shared" si="322"/>
        <v>2.3293770445503119</v>
      </c>
      <c r="AC1666">
        <v>10.75</v>
      </c>
      <c r="AD1666">
        <v>8.61</v>
      </c>
      <c r="AH1666" s="85">
        <f>IF(AND(M1666&lt;Variables!$G$6,M1666&gt;Variables!$G$5),0,1)</f>
        <v>1</v>
      </c>
      <c r="AI1666" s="85">
        <f t="shared" si="323"/>
        <v>0</v>
      </c>
      <c r="AJ1666" s="85">
        <f>IF(I1666&gt;Variables!$G$7,0,1)</f>
        <v>1</v>
      </c>
      <c r="AK1666" s="85">
        <f>IF(F1666&gt;Variables!$G$8,0,1)</f>
        <v>0</v>
      </c>
      <c r="AL1666" s="85">
        <f>IF(G1666&gt;Variables!$G$9,0,1)</f>
        <v>0</v>
      </c>
      <c r="AM1666" s="85">
        <f>IF(AND(K1666&gt;Variables!$G$10,K1666&lt;Variables!$G$11),0,1)</f>
        <v>0</v>
      </c>
      <c r="AN1666" s="103">
        <f>IF(H1666&lt;Variables!$G$13,1,0)</f>
        <v>1</v>
      </c>
      <c r="AO1666" s="101">
        <f>IF(R1666&lt;Variables!$G$12,0,1)</f>
        <v>1</v>
      </c>
      <c r="AP1666" s="86">
        <f t="shared" si="324"/>
        <v>1</v>
      </c>
      <c r="AR1666">
        <v>0</v>
      </c>
      <c r="AS1666">
        <v>0</v>
      </c>
      <c r="AT1666">
        <v>1</v>
      </c>
      <c r="AU1666">
        <v>0</v>
      </c>
      <c r="BA1666">
        <v>-2.25</v>
      </c>
    </row>
    <row r="1667" spans="3:53" ht="12.75" x14ac:dyDescent="0.2">
      <c r="C1667" t="s">
        <v>644</v>
      </c>
      <c r="D1667" t="s">
        <v>604</v>
      </c>
      <c r="E1667">
        <v>88.99</v>
      </c>
      <c r="F1667">
        <v>10.9</v>
      </c>
      <c r="G1667">
        <v>-0.15</v>
      </c>
      <c r="H1667">
        <v>5400</v>
      </c>
      <c r="I1667">
        <v>-4.016</v>
      </c>
      <c r="J1667" t="s">
        <v>78</v>
      </c>
      <c r="K1667">
        <v>47.59</v>
      </c>
      <c r="L1667">
        <v>88.793255000000002</v>
      </c>
      <c r="M1667">
        <v>-0.1951218028891919</v>
      </c>
      <c r="N1667">
        <v>88.417615999999981</v>
      </c>
      <c r="O1667">
        <v>0.22889556307424469</v>
      </c>
      <c r="P1667">
        <v>1598000</v>
      </c>
      <c r="Q1667">
        <v>970773</v>
      </c>
      <c r="R1667">
        <v>1.65</v>
      </c>
      <c r="S1667">
        <v>24.803000000000001</v>
      </c>
      <c r="T1667">
        <v>8.1929999999999996</v>
      </c>
      <c r="U1667">
        <v>16.05478260869565</v>
      </c>
      <c r="V1667">
        <f t="shared" ref="V1667:V1730" si="325">1.849 + (0.01036 * K1667) + (0.1184 * M1667) - (0.002888 * K1667 * M1667)</f>
        <v>2.3457475035172655</v>
      </c>
      <c r="AC1667">
        <v>90</v>
      </c>
      <c r="AD1667">
        <v>85.37</v>
      </c>
      <c r="AH1667" s="85">
        <f>IF(AND(M1667&lt;Variables!$G$6,M1667&gt;Variables!$G$5),0,1)</f>
        <v>1</v>
      </c>
      <c r="AI1667" s="85">
        <f t="shared" ref="AI1667:AI1730" si="326">IF(L1667&gt;N1667,0,1)</f>
        <v>0</v>
      </c>
      <c r="AJ1667" s="85">
        <f>IF(I1667&gt;Variables!$G$7,0,1)</f>
        <v>1</v>
      </c>
      <c r="AK1667" s="85">
        <f>IF(F1667&gt;Variables!$G$8,0,1)</f>
        <v>0</v>
      </c>
      <c r="AL1667" s="85">
        <f>IF(G1667&gt;Variables!$G$9,0,1)</f>
        <v>1</v>
      </c>
      <c r="AM1667" s="85">
        <f>IF(AND(K1667&gt;Variables!$G$10,K1667&lt;Variables!$G$11),0,1)</f>
        <v>1</v>
      </c>
      <c r="AN1667" s="103">
        <f>IF(H1667&lt;Variables!$G$13,1,0)</f>
        <v>0</v>
      </c>
      <c r="AO1667" s="101">
        <f>IF(R1667&lt;Variables!$G$12,0,1)</f>
        <v>0</v>
      </c>
      <c r="AP1667" s="86">
        <f t="shared" si="324"/>
        <v>1</v>
      </c>
      <c r="AR1667">
        <v>1</v>
      </c>
      <c r="AS1667">
        <v>0</v>
      </c>
      <c r="AT1667">
        <v>0</v>
      </c>
      <c r="AU1667">
        <v>0</v>
      </c>
      <c r="BA1667">
        <v>0.91</v>
      </c>
    </row>
    <row r="1668" spans="3:53" ht="12.75" x14ac:dyDescent="0.2">
      <c r="C1668" t="s">
        <v>645</v>
      </c>
      <c r="D1668" t="s">
        <v>601</v>
      </c>
      <c r="E1668">
        <v>14.59</v>
      </c>
      <c r="F1668">
        <v>18.600000000000001</v>
      </c>
      <c r="G1668">
        <v>-2.15</v>
      </c>
      <c r="H1668">
        <v>1570</v>
      </c>
      <c r="I1668">
        <v>-43.54</v>
      </c>
      <c r="J1668" t="s">
        <v>78</v>
      </c>
      <c r="K1668">
        <v>48.74</v>
      </c>
      <c r="L1668">
        <v>14.579215</v>
      </c>
      <c r="M1668">
        <v>5.3843776911204049E-3</v>
      </c>
      <c r="N1668">
        <v>14.596442</v>
      </c>
      <c r="O1668">
        <v>-0.11264388951774271</v>
      </c>
      <c r="P1668">
        <v>4420000</v>
      </c>
      <c r="Q1668">
        <v>1220000</v>
      </c>
      <c r="R1668">
        <v>3.62</v>
      </c>
      <c r="S1668">
        <v>24.957999999999998</v>
      </c>
      <c r="T1668">
        <v>8.0860000000000003</v>
      </c>
      <c r="U1668">
        <v>15.97913043478261</v>
      </c>
      <c r="V1668">
        <f t="shared" si="325"/>
        <v>2.3538259992843233</v>
      </c>
      <c r="AC1668">
        <v>14.93</v>
      </c>
      <c r="AD1668">
        <v>14.31</v>
      </c>
      <c r="AH1668" s="85">
        <f>IF(AND(M1668&lt;Variables!$G$6,M1668&gt;Variables!$G$5),0,1)</f>
        <v>1</v>
      </c>
      <c r="AI1668" s="85">
        <f t="shared" si="326"/>
        <v>1</v>
      </c>
      <c r="AJ1668" s="85">
        <f>IF(I1668&gt;Variables!$G$7,0,1)</f>
        <v>1</v>
      </c>
      <c r="AK1668" s="85">
        <f>IF(F1668&gt;Variables!$G$8,0,1)</f>
        <v>0</v>
      </c>
      <c r="AL1668" s="85">
        <f>IF(G1668&gt;Variables!$G$9,0,1)</f>
        <v>1</v>
      </c>
      <c r="AM1668" s="85">
        <f>IF(AND(K1668&gt;Variables!$G$10,K1668&lt;Variables!$G$11),0,1)</f>
        <v>1</v>
      </c>
      <c r="AN1668" s="103">
        <f>IF(H1668&lt;Variables!$G$13,1,0)</f>
        <v>1</v>
      </c>
      <c r="AO1668" s="101">
        <f>IF(R1668&lt;Variables!$G$12,0,1)</f>
        <v>1</v>
      </c>
      <c r="AP1668" s="86">
        <f t="shared" si="324"/>
        <v>1</v>
      </c>
      <c r="AR1668">
        <v>0</v>
      </c>
      <c r="AS1668">
        <v>1</v>
      </c>
      <c r="AT1668">
        <v>0</v>
      </c>
      <c r="AU1668">
        <v>0</v>
      </c>
      <c r="BA1668">
        <v>0.12</v>
      </c>
    </row>
    <row r="1669" spans="3:53" ht="12.75" x14ac:dyDescent="0.2">
      <c r="C1669" t="s">
        <v>645</v>
      </c>
      <c r="D1669" t="s">
        <v>331</v>
      </c>
      <c r="E1669">
        <v>29.54</v>
      </c>
      <c r="F1669">
        <v>15.38</v>
      </c>
      <c r="G1669">
        <v>-6.51</v>
      </c>
      <c r="H1669">
        <v>12410</v>
      </c>
      <c r="I1669">
        <v>78.61</v>
      </c>
      <c r="J1669" t="s">
        <v>78</v>
      </c>
      <c r="K1669">
        <v>34.85</v>
      </c>
      <c r="L1669">
        <v>30.887074999999989</v>
      </c>
      <c r="M1669">
        <v>-3.713770242083442</v>
      </c>
      <c r="N1669">
        <v>30.799987999999999</v>
      </c>
      <c r="O1669">
        <v>-3.4415208213717499</v>
      </c>
      <c r="P1669">
        <v>329186000</v>
      </c>
      <c r="Q1669">
        <v>97799000</v>
      </c>
      <c r="R1669">
        <v>3.37</v>
      </c>
      <c r="S1669">
        <v>24.957999999999998</v>
      </c>
      <c r="T1669">
        <v>8.0860000000000003</v>
      </c>
      <c r="U1669">
        <v>15.97913043478261</v>
      </c>
      <c r="V1669">
        <f t="shared" si="325"/>
        <v>2.1441146941382447</v>
      </c>
      <c r="AC1669">
        <v>30.65</v>
      </c>
      <c r="AD1669">
        <v>24.17</v>
      </c>
      <c r="AH1669" s="85">
        <f>IF(AND(M1669&lt;Variables!$G$6,M1669&gt;Variables!$G$5),0,1)</f>
        <v>0</v>
      </c>
      <c r="AI1669" s="85">
        <f t="shared" si="326"/>
        <v>0</v>
      </c>
      <c r="AJ1669" s="85">
        <f>IF(I1669&gt;Variables!$G$7,0,1)</f>
        <v>0</v>
      </c>
      <c r="AK1669" s="85">
        <f>IF(F1669&gt;Variables!$G$8,0,1)</f>
        <v>0</v>
      </c>
      <c r="AL1669" s="85">
        <f>IF(G1669&gt;Variables!$G$9,0,1)</f>
        <v>1</v>
      </c>
      <c r="AM1669" s="85">
        <f>IF(AND(K1669&gt;Variables!$G$10,K1669&lt;Variables!$G$11),0,1)</f>
        <v>1</v>
      </c>
      <c r="AN1669" s="103">
        <f>IF(H1669&lt;Variables!$G$13,1,0)</f>
        <v>0</v>
      </c>
      <c r="AO1669" s="101">
        <f>IF(R1669&lt;Variables!$G$12,0,1)</f>
        <v>1</v>
      </c>
      <c r="AP1669" s="86">
        <f t="shared" si="324"/>
        <v>1</v>
      </c>
      <c r="AR1669">
        <v>1</v>
      </c>
      <c r="AS1669">
        <v>0</v>
      </c>
      <c r="AT1669">
        <v>0</v>
      </c>
      <c r="AU1669">
        <v>0</v>
      </c>
      <c r="BA1669">
        <v>2</v>
      </c>
    </row>
    <row r="1670" spans="3:53" ht="12.75" x14ac:dyDescent="0.2">
      <c r="C1670" t="s">
        <v>645</v>
      </c>
      <c r="D1670" t="s">
        <v>631</v>
      </c>
      <c r="E1670">
        <v>1.1499999999999999</v>
      </c>
      <c r="F1670">
        <v>25</v>
      </c>
      <c r="G1670">
        <v>25</v>
      </c>
      <c r="H1670">
        <v>-99999</v>
      </c>
      <c r="I1670">
        <v>-54.08</v>
      </c>
      <c r="J1670" t="s">
        <v>76</v>
      </c>
      <c r="K1670">
        <v>64.52</v>
      </c>
      <c r="L1670">
        <v>1.1299999999999999</v>
      </c>
      <c r="M1670">
        <v>1.76991150442478</v>
      </c>
      <c r="N1670">
        <v>1.1379166666666669</v>
      </c>
      <c r="O1670">
        <v>1.06188209447088</v>
      </c>
      <c r="P1670">
        <v>46864</v>
      </c>
      <c r="Q1670">
        <v>21373</v>
      </c>
      <c r="R1670">
        <v>2.19</v>
      </c>
      <c r="S1670">
        <v>24.957999999999998</v>
      </c>
      <c r="T1670">
        <v>8.0860000000000003</v>
      </c>
      <c r="U1670">
        <v>15.97913043478261</v>
      </c>
      <c r="V1670">
        <f t="shared" si="325"/>
        <v>2.3971904566371682</v>
      </c>
      <c r="AC1670">
        <v>2</v>
      </c>
      <c r="AD1670">
        <v>1.1399999999999999</v>
      </c>
      <c r="AH1670" s="85">
        <f>IF(AND(M1670&lt;Variables!$G$6,M1670&gt;Variables!$G$5),0,1)</f>
        <v>1</v>
      </c>
      <c r="AI1670" s="85">
        <f t="shared" si="326"/>
        <v>1</v>
      </c>
      <c r="AJ1670" s="85">
        <f>IF(I1670&gt;Variables!$G$7,0,1)</f>
        <v>1</v>
      </c>
      <c r="AK1670" s="85">
        <f>IF(F1670&gt;Variables!$G$8,0,1)</f>
        <v>0</v>
      </c>
      <c r="AL1670" s="85">
        <f>IF(G1670&gt;Variables!$G$9,0,1)</f>
        <v>0</v>
      </c>
      <c r="AM1670" s="85">
        <f>IF(AND(K1670&gt;Variables!$G$10,K1670&lt;Variables!$G$11),0,1)</f>
        <v>0</v>
      </c>
      <c r="AN1670" s="103">
        <f>IF(H1670&lt;Variables!$G$13,1,0)</f>
        <v>1</v>
      </c>
      <c r="AO1670" s="101">
        <f>IF(R1670&lt;Variables!$G$12,0,1)</f>
        <v>1</v>
      </c>
      <c r="AP1670" s="86">
        <f t="shared" si="324"/>
        <v>0</v>
      </c>
      <c r="AR1670">
        <v>1</v>
      </c>
      <c r="AS1670">
        <v>0</v>
      </c>
      <c r="AT1670">
        <v>0</v>
      </c>
      <c r="AU1670">
        <v>0</v>
      </c>
      <c r="BA1670">
        <v>2</v>
      </c>
    </row>
    <row r="1671" spans="3:53" ht="12.75" x14ac:dyDescent="0.2">
      <c r="C1671" t="s">
        <v>645</v>
      </c>
      <c r="D1671" t="s">
        <v>613</v>
      </c>
      <c r="E1671">
        <v>24.78</v>
      </c>
      <c r="F1671">
        <v>20.13</v>
      </c>
      <c r="G1671">
        <v>-0.68</v>
      </c>
      <c r="H1671">
        <v>42.23</v>
      </c>
      <c r="I1671">
        <v>38.195999999999998</v>
      </c>
      <c r="J1671" t="s">
        <v>76</v>
      </c>
      <c r="K1671">
        <v>54.77</v>
      </c>
      <c r="L1671">
        <v>24.78</v>
      </c>
      <c r="M1671">
        <v>0</v>
      </c>
      <c r="N1671">
        <v>24.817566666666671</v>
      </c>
      <c r="O1671">
        <v>-0.15137127330506511</v>
      </c>
      <c r="P1671">
        <v>61480</v>
      </c>
      <c r="Q1671">
        <v>1830</v>
      </c>
      <c r="R1671">
        <v>33.6</v>
      </c>
      <c r="S1671">
        <v>24.957999999999998</v>
      </c>
      <c r="T1671">
        <v>8.0860000000000003</v>
      </c>
      <c r="U1671">
        <v>15.97913043478261</v>
      </c>
      <c r="V1671">
        <f t="shared" si="325"/>
        <v>2.4164171999999997</v>
      </c>
      <c r="AC1671">
        <v>25.71</v>
      </c>
      <c r="AD1671">
        <v>24.7424</v>
      </c>
      <c r="AH1671" s="85">
        <f>IF(AND(M1671&lt;Variables!$G$6,M1671&gt;Variables!$G$5),0,1)</f>
        <v>1</v>
      </c>
      <c r="AI1671" s="85">
        <f t="shared" si="326"/>
        <v>1</v>
      </c>
      <c r="AJ1671" s="85">
        <f>IF(I1671&gt;Variables!$G$7,0,1)</f>
        <v>0</v>
      </c>
      <c r="AK1671" s="85">
        <f>IF(F1671&gt;Variables!$G$8,0,1)</f>
        <v>0</v>
      </c>
      <c r="AL1671" s="85">
        <f>IF(G1671&gt;Variables!$G$9,0,1)</f>
        <v>1</v>
      </c>
      <c r="AM1671" s="85">
        <f>IF(AND(K1671&gt;Variables!$G$10,K1671&lt;Variables!$G$11),0,1)</f>
        <v>0</v>
      </c>
      <c r="AN1671" s="103">
        <f>IF(H1671&lt;Variables!$G$13,1,0)</f>
        <v>1</v>
      </c>
      <c r="AO1671" s="101">
        <f>IF(R1671&lt;Variables!$G$12,0,1)</f>
        <v>1</v>
      </c>
      <c r="AP1671" s="86">
        <f t="shared" si="324"/>
        <v>0</v>
      </c>
      <c r="AR1671">
        <v>1</v>
      </c>
      <c r="AS1671">
        <v>0</v>
      </c>
      <c r="AT1671">
        <v>0</v>
      </c>
      <c r="AU1671">
        <v>0</v>
      </c>
      <c r="BA1671">
        <v>2</v>
      </c>
    </row>
    <row r="1672" spans="3:53" ht="12.75" x14ac:dyDescent="0.2">
      <c r="C1672" t="s">
        <v>645</v>
      </c>
      <c r="D1672" t="s">
        <v>646</v>
      </c>
      <c r="E1672">
        <v>0.24</v>
      </c>
      <c r="F1672">
        <v>8.6999999999999993</v>
      </c>
      <c r="G1672">
        <v>3.75</v>
      </c>
      <c r="H1672">
        <v>-99999</v>
      </c>
      <c r="I1672">
        <v>-4.3999999999999997E-2</v>
      </c>
      <c r="J1672" t="s">
        <v>78</v>
      </c>
      <c r="K1672"/>
      <c r="L1672">
        <v>0.24249999999999999</v>
      </c>
      <c r="M1672">
        <v>-3.092783505154642</v>
      </c>
      <c r="N1672">
        <v>0.24249999999999999</v>
      </c>
      <c r="O1672">
        <v>-3.092783505154642</v>
      </c>
      <c r="P1672">
        <v>25421</v>
      </c>
      <c r="Q1672">
        <v>209829</v>
      </c>
      <c r="R1672">
        <v>0.12</v>
      </c>
      <c r="S1672">
        <v>24.957999999999998</v>
      </c>
      <c r="T1672">
        <v>8.0860000000000003</v>
      </c>
      <c r="U1672">
        <v>15.97913043478261</v>
      </c>
      <c r="V1672">
        <f t="shared" si="325"/>
        <v>1.4828144329896904</v>
      </c>
      <c r="AC1672">
        <v>0.25</v>
      </c>
      <c r="AD1672">
        <v>0.22259999999999999</v>
      </c>
      <c r="AH1672" s="85">
        <f>IF(AND(M1672&lt;Variables!$G$6,M1672&gt;Variables!$G$5),0,1)</f>
        <v>0</v>
      </c>
      <c r="AI1672" s="85">
        <f t="shared" si="326"/>
        <v>1</v>
      </c>
      <c r="AJ1672" s="85">
        <f>IF(I1672&gt;Variables!$G$7,0,1)</f>
        <v>1</v>
      </c>
      <c r="AK1672" s="85">
        <f>IF(F1672&gt;Variables!$G$8,0,1)</f>
        <v>1</v>
      </c>
      <c r="AL1672" s="85">
        <f>IF(G1672&gt;Variables!$G$9,0,1)</f>
        <v>1</v>
      </c>
      <c r="AM1672" s="85">
        <f>IF(AND(K1672&gt;Variables!$G$10,K1672&lt;Variables!$G$11),0,1)</f>
        <v>1</v>
      </c>
      <c r="AN1672" s="103">
        <f>IF(H1672&lt;Variables!$G$13,1,0)</f>
        <v>1</v>
      </c>
      <c r="AO1672" s="101">
        <f>IF(R1672&lt;Variables!$G$12,0,1)</f>
        <v>0</v>
      </c>
      <c r="AP1672" s="86">
        <f t="shared" si="324"/>
        <v>1</v>
      </c>
      <c r="AR1672">
        <v>1</v>
      </c>
      <c r="AS1672">
        <v>0</v>
      </c>
      <c r="AT1672">
        <v>0</v>
      </c>
      <c r="AU1672">
        <v>0</v>
      </c>
      <c r="BA1672">
        <v>2</v>
      </c>
    </row>
    <row r="1673" spans="3:53" ht="12.75" x14ac:dyDescent="0.2">
      <c r="C1673" t="s">
        <v>645</v>
      </c>
      <c r="D1673" t="s">
        <v>634</v>
      </c>
      <c r="E1673">
        <v>10.039999999999999</v>
      </c>
      <c r="F1673">
        <v>27.76</v>
      </c>
      <c r="G1673">
        <v>26.55</v>
      </c>
      <c r="H1673">
        <v>55.7</v>
      </c>
      <c r="I1673">
        <v>-69.227000000000004</v>
      </c>
      <c r="J1673" t="s">
        <v>78</v>
      </c>
      <c r="K1673">
        <v>50.9</v>
      </c>
      <c r="L1673">
        <v>10.019729999999999</v>
      </c>
      <c r="M1673">
        <v>-0.21986620397955711</v>
      </c>
      <c r="N1673">
        <v>9.8067780000000013</v>
      </c>
      <c r="O1673">
        <v>1.9468371773073549</v>
      </c>
      <c r="P1673">
        <v>5180000</v>
      </c>
      <c r="Q1673">
        <v>115020</v>
      </c>
      <c r="R1673">
        <v>45.04</v>
      </c>
      <c r="S1673">
        <v>24.957999999999998</v>
      </c>
      <c r="T1673">
        <v>8.0860000000000003</v>
      </c>
      <c r="U1673">
        <v>15.97913043478261</v>
      </c>
      <c r="V1673">
        <f t="shared" si="325"/>
        <v>2.382611997540852</v>
      </c>
      <c r="AC1673">
        <v>10.75</v>
      </c>
      <c r="AD1673">
        <v>8.61</v>
      </c>
      <c r="AH1673" s="85">
        <f>IF(AND(M1673&lt;Variables!$G$6,M1673&gt;Variables!$G$5),0,1)</f>
        <v>1</v>
      </c>
      <c r="AI1673" s="85">
        <f t="shared" si="326"/>
        <v>0</v>
      </c>
      <c r="AJ1673" s="85">
        <f>IF(I1673&gt;Variables!$G$7,0,1)</f>
        <v>1</v>
      </c>
      <c r="AK1673" s="85">
        <f>IF(F1673&gt;Variables!$G$8,0,1)</f>
        <v>0</v>
      </c>
      <c r="AL1673" s="85">
        <f>IF(G1673&gt;Variables!$G$9,0,1)</f>
        <v>0</v>
      </c>
      <c r="AM1673" s="85">
        <f>IF(AND(K1673&gt;Variables!$G$10,K1673&lt;Variables!$G$11),0,1)</f>
        <v>0</v>
      </c>
      <c r="AN1673" s="103">
        <f>IF(H1673&lt;Variables!$G$13,1,0)</f>
        <v>1</v>
      </c>
      <c r="AO1673" s="101">
        <f>IF(R1673&lt;Variables!$G$12,0,1)</f>
        <v>1</v>
      </c>
      <c r="AP1673" s="86">
        <f t="shared" si="324"/>
        <v>1</v>
      </c>
      <c r="AR1673">
        <v>1</v>
      </c>
      <c r="AS1673">
        <v>0</v>
      </c>
      <c r="AT1673">
        <v>0</v>
      </c>
      <c r="AU1673">
        <v>0</v>
      </c>
      <c r="BA1673">
        <v>2</v>
      </c>
    </row>
    <row r="1674" spans="3:53" ht="12.75" x14ac:dyDescent="0.2">
      <c r="C1674" t="s">
        <v>645</v>
      </c>
      <c r="D1674" t="s">
        <v>621</v>
      </c>
      <c r="E1674">
        <v>3.35</v>
      </c>
      <c r="F1674">
        <v>27.06</v>
      </c>
      <c r="G1674">
        <v>17.89</v>
      </c>
      <c r="H1674">
        <v>195.43</v>
      </c>
      <c r="I1674">
        <v>-74.195999999999998</v>
      </c>
      <c r="J1674" t="s">
        <v>78</v>
      </c>
      <c r="K1674">
        <v>38.58</v>
      </c>
      <c r="L1674">
        <v>3.4533</v>
      </c>
      <c r="M1674">
        <v>-2.7017635305360139</v>
      </c>
      <c r="N1674">
        <v>3.4911400000000001</v>
      </c>
      <c r="O1674">
        <v>-3.756366115366335</v>
      </c>
      <c r="P1674">
        <v>12750000</v>
      </c>
      <c r="Q1674">
        <v>753080</v>
      </c>
      <c r="R1674">
        <v>16.93</v>
      </c>
      <c r="S1674">
        <v>24.957999999999998</v>
      </c>
      <c r="T1674">
        <v>8.0860000000000003</v>
      </c>
      <c r="U1674">
        <v>15.97913043478261</v>
      </c>
      <c r="V1674">
        <f t="shared" si="325"/>
        <v>2.2298278968638696</v>
      </c>
      <c r="AC1674">
        <v>4.07</v>
      </c>
      <c r="AD1674">
        <v>3.26</v>
      </c>
      <c r="AH1674" s="85">
        <f>IF(AND(M1674&lt;Variables!$G$6,M1674&gt;Variables!$G$5),0,1)</f>
        <v>0</v>
      </c>
      <c r="AI1674" s="85">
        <f t="shared" si="326"/>
        <v>1</v>
      </c>
      <c r="AJ1674" s="85">
        <f>IF(I1674&gt;Variables!$G$7,0,1)</f>
        <v>1</v>
      </c>
      <c r="AK1674" s="85">
        <f>IF(F1674&gt;Variables!$G$8,0,1)</f>
        <v>0</v>
      </c>
      <c r="AL1674" s="85">
        <f>IF(G1674&gt;Variables!$G$9,0,1)</f>
        <v>0</v>
      </c>
      <c r="AM1674" s="85">
        <f>IF(AND(K1674&gt;Variables!$G$10,K1674&lt;Variables!$G$11),0,1)</f>
        <v>1</v>
      </c>
      <c r="AN1674" s="103">
        <f>IF(H1674&lt;Variables!$G$13,1,0)</f>
        <v>1</v>
      </c>
      <c r="AO1674" s="101">
        <f>IF(R1674&lt;Variables!$G$12,0,1)</f>
        <v>1</v>
      </c>
      <c r="AP1674" s="86">
        <f t="shared" si="324"/>
        <v>1</v>
      </c>
      <c r="AR1674">
        <v>1</v>
      </c>
      <c r="AS1674">
        <v>0</v>
      </c>
      <c r="AT1674">
        <v>0</v>
      </c>
      <c r="AU1674">
        <v>0</v>
      </c>
      <c r="BA1674">
        <v>2</v>
      </c>
    </row>
    <row r="1675" spans="3:53" ht="12.75" x14ac:dyDescent="0.2">
      <c r="C1675" t="s">
        <v>645</v>
      </c>
      <c r="D1675" t="s">
        <v>322</v>
      </c>
      <c r="E1675">
        <v>37.46</v>
      </c>
      <c r="F1675">
        <v>17.22</v>
      </c>
      <c r="G1675">
        <v>14.64</v>
      </c>
      <c r="H1675">
        <v>6860</v>
      </c>
      <c r="I1675">
        <v>939.83399999999995</v>
      </c>
      <c r="J1675" t="s">
        <v>78</v>
      </c>
      <c r="K1675">
        <v>62.55</v>
      </c>
      <c r="L1675">
        <v>37.17337894736842</v>
      </c>
      <c r="M1675">
        <v>0.78448895658495987</v>
      </c>
      <c r="N1675">
        <v>36.567243750000003</v>
      </c>
      <c r="O1675">
        <v>2.4550831780970852</v>
      </c>
      <c r="P1675">
        <v>572662</v>
      </c>
      <c r="Q1675">
        <v>755579</v>
      </c>
      <c r="R1675">
        <v>0.76</v>
      </c>
      <c r="S1675">
        <v>24.957999999999998</v>
      </c>
      <c r="T1675">
        <v>8.0860000000000003</v>
      </c>
      <c r="U1675">
        <v>15.97913043478261</v>
      </c>
      <c r="V1675">
        <f t="shared" si="325"/>
        <v>2.4481879555907429</v>
      </c>
      <c r="AC1675">
        <v>38.307600000000001</v>
      </c>
      <c r="AD1675">
        <v>32.3401</v>
      </c>
      <c r="AH1675" s="85">
        <f>IF(AND(M1675&lt;Variables!$G$6,M1675&gt;Variables!$G$5),0,1)</f>
        <v>1</v>
      </c>
      <c r="AI1675" s="85">
        <f t="shared" si="326"/>
        <v>0</v>
      </c>
      <c r="AJ1675" s="85">
        <f>IF(I1675&gt;Variables!$G$7,0,1)</f>
        <v>0</v>
      </c>
      <c r="AK1675" s="85">
        <f>IF(F1675&gt;Variables!$G$8,0,1)</f>
        <v>0</v>
      </c>
      <c r="AL1675" s="85">
        <f>IF(G1675&gt;Variables!$G$9,0,1)</f>
        <v>0</v>
      </c>
      <c r="AM1675" s="85">
        <f>IF(AND(K1675&gt;Variables!$G$10,K1675&lt;Variables!$G$11),0,1)</f>
        <v>0</v>
      </c>
      <c r="AN1675" s="103">
        <f>IF(H1675&lt;Variables!$G$13,1,0)</f>
        <v>0</v>
      </c>
      <c r="AO1675" s="101">
        <f>IF(R1675&lt;Variables!$G$12,0,1)</f>
        <v>0</v>
      </c>
      <c r="AP1675" s="86">
        <f t="shared" si="324"/>
        <v>1</v>
      </c>
      <c r="AR1675">
        <v>1</v>
      </c>
      <c r="AS1675">
        <v>0</v>
      </c>
      <c r="AT1675">
        <v>0</v>
      </c>
      <c r="AU1675">
        <v>0</v>
      </c>
      <c r="BA1675">
        <v>2</v>
      </c>
    </row>
    <row r="1676" spans="3:53" ht="12.75" x14ac:dyDescent="0.2">
      <c r="C1676" t="s">
        <v>645</v>
      </c>
      <c r="D1676" t="s">
        <v>603</v>
      </c>
      <c r="E1676">
        <v>11.24</v>
      </c>
      <c r="F1676">
        <v>14.04</v>
      </c>
      <c r="G1676">
        <v>9.3000000000000007</v>
      </c>
      <c r="H1676">
        <v>5810</v>
      </c>
      <c r="I1676">
        <v>-25.471</v>
      </c>
      <c r="J1676" t="s">
        <v>78</v>
      </c>
      <c r="K1676">
        <v>43.11</v>
      </c>
      <c r="L1676">
        <v>11.357374999999999</v>
      </c>
      <c r="M1676">
        <v>-0.77812874894067496</v>
      </c>
      <c r="N1676">
        <v>11.325098000000001</v>
      </c>
      <c r="O1676">
        <v>-0.49534229196074442</v>
      </c>
      <c r="P1676">
        <v>68272000</v>
      </c>
      <c r="Q1676">
        <v>12699000</v>
      </c>
      <c r="R1676">
        <v>5.38</v>
      </c>
      <c r="S1676">
        <v>24.957999999999998</v>
      </c>
      <c r="T1676">
        <v>8.0860000000000003</v>
      </c>
      <c r="U1676">
        <v>15.97913043478261</v>
      </c>
      <c r="V1676">
        <f t="shared" si="325"/>
        <v>2.3003674926248361</v>
      </c>
      <c r="AC1676">
        <v>11.369899999999999</v>
      </c>
      <c r="AD1676">
        <v>9.9350000000000005</v>
      </c>
      <c r="AH1676" s="85">
        <f>IF(AND(M1676&lt;Variables!$G$6,M1676&gt;Variables!$G$5),0,1)</f>
        <v>1</v>
      </c>
      <c r="AI1676" s="85">
        <f t="shared" si="326"/>
        <v>0</v>
      </c>
      <c r="AJ1676" s="85">
        <f>IF(I1676&gt;Variables!$G$7,0,1)</f>
        <v>1</v>
      </c>
      <c r="AK1676" s="85">
        <f>IF(F1676&gt;Variables!$G$8,0,1)</f>
        <v>0</v>
      </c>
      <c r="AL1676" s="85">
        <f>IF(G1676&gt;Variables!$G$9,0,1)</f>
        <v>1</v>
      </c>
      <c r="AM1676" s="85">
        <f>IF(AND(K1676&gt;Variables!$G$10,K1676&lt;Variables!$G$11),0,1)</f>
        <v>1</v>
      </c>
      <c r="AN1676" s="103">
        <f>IF(H1676&lt;Variables!$G$13,1,0)</f>
        <v>0</v>
      </c>
      <c r="AO1676" s="101">
        <f>IF(R1676&lt;Variables!$G$12,0,1)</f>
        <v>1</v>
      </c>
      <c r="AP1676" s="86">
        <f t="shared" si="324"/>
        <v>1</v>
      </c>
      <c r="AR1676">
        <v>0</v>
      </c>
      <c r="AS1676">
        <v>0</v>
      </c>
      <c r="AT1676">
        <v>1</v>
      </c>
      <c r="AU1676">
        <v>0</v>
      </c>
      <c r="BA1676">
        <v>-2.25</v>
      </c>
    </row>
    <row r="1677" spans="3:53" ht="12.75" x14ac:dyDescent="0.2">
      <c r="C1677" t="s">
        <v>645</v>
      </c>
      <c r="D1677" t="s">
        <v>608</v>
      </c>
      <c r="E1677">
        <v>33.119999999999997</v>
      </c>
      <c r="F1677">
        <v>6.91</v>
      </c>
      <c r="G1677">
        <v>5.28</v>
      </c>
      <c r="H1677">
        <v>7040</v>
      </c>
      <c r="I1677">
        <v>-47.319000000000003</v>
      </c>
      <c r="J1677" t="s">
        <v>78</v>
      </c>
      <c r="K1677">
        <v>45.68</v>
      </c>
      <c r="L1677">
        <v>33.161189999999998</v>
      </c>
      <c r="M1677">
        <v>-0.72732613033487648</v>
      </c>
      <c r="N1677">
        <v>32.726019999999991</v>
      </c>
      <c r="O1677">
        <v>0.59273935541202549</v>
      </c>
      <c r="P1677">
        <v>30498000</v>
      </c>
      <c r="Q1677">
        <v>17823000</v>
      </c>
      <c r="R1677">
        <v>1.71</v>
      </c>
      <c r="S1677">
        <v>24.957999999999998</v>
      </c>
      <c r="T1677">
        <v>8.0860000000000003</v>
      </c>
      <c r="U1677">
        <v>15.97913043478261</v>
      </c>
      <c r="V1677">
        <f t="shared" si="325"/>
        <v>2.332081042214468</v>
      </c>
      <c r="AC1677">
        <v>33.25</v>
      </c>
      <c r="AD1677">
        <v>30.73</v>
      </c>
      <c r="AH1677" s="85">
        <f>IF(AND(M1677&lt;Variables!$G$6,M1677&gt;Variables!$G$5),0,1)</f>
        <v>1</v>
      </c>
      <c r="AI1677" s="85">
        <f t="shared" si="326"/>
        <v>0</v>
      </c>
      <c r="AJ1677" s="85">
        <f>IF(I1677&gt;Variables!$G$7,0,1)</f>
        <v>1</v>
      </c>
      <c r="AK1677" s="85">
        <f>IF(F1677&gt;Variables!$G$8,0,1)</f>
        <v>1</v>
      </c>
      <c r="AL1677" s="85">
        <f>IF(G1677&gt;Variables!$G$9,0,1)</f>
        <v>1</v>
      </c>
      <c r="AM1677" s="85">
        <f>IF(AND(K1677&gt;Variables!$G$10,K1677&lt;Variables!$G$11),0,1)</f>
        <v>1</v>
      </c>
      <c r="AN1677" s="103">
        <f>IF(H1677&lt;Variables!$G$13,1,0)</f>
        <v>0</v>
      </c>
      <c r="AO1677" s="101">
        <f>IF(R1677&lt;Variables!$G$12,0,1)</f>
        <v>0</v>
      </c>
      <c r="AP1677" s="86">
        <f t="shared" si="324"/>
        <v>1</v>
      </c>
      <c r="AR1677">
        <v>0</v>
      </c>
      <c r="AS1677">
        <v>0</v>
      </c>
      <c r="AT1677">
        <v>1</v>
      </c>
      <c r="AU1677">
        <v>0</v>
      </c>
      <c r="BA1677">
        <v>-2.25</v>
      </c>
    </row>
    <row r="1678" spans="3:53" ht="12.75" x14ac:dyDescent="0.2">
      <c r="C1678" t="s">
        <v>645</v>
      </c>
      <c r="D1678" t="s">
        <v>614</v>
      </c>
      <c r="E1678">
        <v>9.6</v>
      </c>
      <c r="F1678">
        <v>8</v>
      </c>
      <c r="G1678">
        <v>5.63</v>
      </c>
      <c r="H1678">
        <v>2280</v>
      </c>
      <c r="I1678">
        <v>-61.390999999999998</v>
      </c>
      <c r="J1678" t="s">
        <v>76</v>
      </c>
      <c r="K1678">
        <v>43.97</v>
      </c>
      <c r="L1678">
        <v>9.6153849999999998</v>
      </c>
      <c r="M1678">
        <v>-0.47200398111983632</v>
      </c>
      <c r="N1678">
        <v>9.5605159999999998</v>
      </c>
      <c r="O1678">
        <v>9.9199666628877484E-2</v>
      </c>
      <c r="P1678">
        <v>3671000</v>
      </c>
      <c r="Q1678">
        <v>3525000</v>
      </c>
      <c r="R1678">
        <v>1.04</v>
      </c>
      <c r="S1678">
        <v>24.957999999999998</v>
      </c>
      <c r="T1678">
        <v>8.0860000000000003</v>
      </c>
      <c r="U1678">
        <v>15.97913043478261</v>
      </c>
      <c r="V1678">
        <f t="shared" si="325"/>
        <v>2.3085815240993472</v>
      </c>
      <c r="AC1678">
        <v>9.69</v>
      </c>
      <c r="AD1678">
        <v>9.0500000000000007</v>
      </c>
      <c r="AH1678" s="85">
        <f>IF(AND(M1678&lt;Variables!$G$6,M1678&gt;Variables!$G$5),0,1)</f>
        <v>1</v>
      </c>
      <c r="AI1678" s="85">
        <f t="shared" si="326"/>
        <v>0</v>
      </c>
      <c r="AJ1678" s="85">
        <f>IF(I1678&gt;Variables!$G$7,0,1)</f>
        <v>1</v>
      </c>
      <c r="AK1678" s="85">
        <f>IF(F1678&gt;Variables!$G$8,0,1)</f>
        <v>1</v>
      </c>
      <c r="AL1678" s="85">
        <f>IF(G1678&gt;Variables!$G$9,0,1)</f>
        <v>1</v>
      </c>
      <c r="AM1678" s="85">
        <f>IF(AND(K1678&gt;Variables!$G$10,K1678&lt;Variables!$G$11),0,1)</f>
        <v>1</v>
      </c>
      <c r="AN1678" s="103">
        <f>IF(H1678&lt;Variables!$G$13,1,0)</f>
        <v>1</v>
      </c>
      <c r="AO1678" s="101">
        <f>IF(R1678&lt;Variables!$G$12,0,1)</f>
        <v>0</v>
      </c>
      <c r="AP1678" s="86">
        <f t="shared" si="324"/>
        <v>0</v>
      </c>
      <c r="AR1678">
        <v>0</v>
      </c>
      <c r="AS1678">
        <v>0</v>
      </c>
      <c r="AT1678">
        <v>1</v>
      </c>
      <c r="AU1678">
        <v>0</v>
      </c>
      <c r="BA1678">
        <v>-2.0699999999999998</v>
      </c>
    </row>
    <row r="1679" spans="3:53" ht="12.75" x14ac:dyDescent="0.2">
      <c r="C1679" t="s">
        <v>645</v>
      </c>
      <c r="D1679" t="s">
        <v>395</v>
      </c>
      <c r="E1679">
        <v>24.09</v>
      </c>
      <c r="F1679">
        <v>21.56</v>
      </c>
      <c r="G1679">
        <v>21.39</v>
      </c>
      <c r="H1679">
        <v>2790</v>
      </c>
      <c r="I1679">
        <v>199.77199999999999</v>
      </c>
      <c r="J1679" t="s">
        <v>76</v>
      </c>
      <c r="K1679">
        <v>41.55</v>
      </c>
      <c r="L1679">
        <v>24.54589</v>
      </c>
      <c r="M1679">
        <v>-1.3887864730103421</v>
      </c>
      <c r="N1679">
        <v>24.169160000000002</v>
      </c>
      <c r="O1679">
        <v>0.14828814902959109</v>
      </c>
      <c r="P1679">
        <v>9451000</v>
      </c>
      <c r="Q1679">
        <v>3411000</v>
      </c>
      <c r="R1679">
        <v>2.77</v>
      </c>
      <c r="S1679">
        <v>24.957999999999998</v>
      </c>
      <c r="T1679">
        <v>8.0860000000000003</v>
      </c>
      <c r="U1679">
        <v>15.97913043478261</v>
      </c>
      <c r="V1679">
        <f t="shared" si="325"/>
        <v>2.2816750587255137</v>
      </c>
      <c r="AC1679">
        <v>24.85</v>
      </c>
      <c r="AD1679">
        <v>23.9</v>
      </c>
      <c r="AH1679" s="85">
        <f>IF(AND(M1679&lt;Variables!$G$6,M1679&gt;Variables!$G$5),0,1)</f>
        <v>1</v>
      </c>
      <c r="AI1679" s="85">
        <f t="shared" si="326"/>
        <v>0</v>
      </c>
      <c r="AJ1679" s="85">
        <f>IF(I1679&gt;Variables!$G$7,0,1)</f>
        <v>0</v>
      </c>
      <c r="AK1679" s="85">
        <f>IF(F1679&gt;Variables!$G$8,0,1)</f>
        <v>0</v>
      </c>
      <c r="AL1679" s="85">
        <f>IF(G1679&gt;Variables!$G$9,0,1)</f>
        <v>0</v>
      </c>
      <c r="AM1679" s="85">
        <f>IF(AND(K1679&gt;Variables!$G$10,K1679&lt;Variables!$G$11),0,1)</f>
        <v>1</v>
      </c>
      <c r="AN1679" s="103">
        <f>IF(H1679&lt;Variables!$G$13,1,0)</f>
        <v>0</v>
      </c>
      <c r="AO1679" s="101">
        <f>IF(R1679&lt;Variables!$G$12,0,1)</f>
        <v>1</v>
      </c>
      <c r="AP1679" s="86">
        <f t="shared" si="324"/>
        <v>0</v>
      </c>
      <c r="AR1679">
        <v>1</v>
      </c>
      <c r="AS1679">
        <v>0</v>
      </c>
      <c r="AT1679">
        <v>0</v>
      </c>
      <c r="AU1679">
        <v>0</v>
      </c>
      <c r="BA1679">
        <v>2</v>
      </c>
    </row>
    <row r="1680" spans="3:53" ht="12.75" x14ac:dyDescent="0.2">
      <c r="C1680" t="s">
        <v>645</v>
      </c>
      <c r="D1680" t="s">
        <v>216</v>
      </c>
      <c r="E1680">
        <v>0.71</v>
      </c>
      <c r="F1680">
        <v>23.52</v>
      </c>
      <c r="G1680">
        <v>7.53</v>
      </c>
      <c r="H1680">
        <v>368.21</v>
      </c>
      <c r="I1680">
        <v>-64.762</v>
      </c>
      <c r="J1680" t="s">
        <v>76</v>
      </c>
      <c r="K1680">
        <v>70.900000000000006</v>
      </c>
      <c r="L1680">
        <v>0.6998099499999999</v>
      </c>
      <c r="M1680">
        <v>2.4849675258261259</v>
      </c>
      <c r="N1680">
        <v>0.69047182000000007</v>
      </c>
      <c r="O1680">
        <v>3.8710022952131311</v>
      </c>
      <c r="P1680">
        <v>171660000</v>
      </c>
      <c r="Q1680">
        <v>93280000</v>
      </c>
      <c r="R1680">
        <v>1.84</v>
      </c>
      <c r="S1680">
        <v>24.957999999999998</v>
      </c>
      <c r="T1680">
        <v>8.0860000000000003</v>
      </c>
      <c r="U1680">
        <v>15.97913043478261</v>
      </c>
      <c r="V1680">
        <f t="shared" si="325"/>
        <v>2.3689241924436768</v>
      </c>
      <c r="AC1680">
        <v>0.71789999999999998</v>
      </c>
      <c r="AD1680">
        <v>0.60509999999999997</v>
      </c>
      <c r="AH1680" s="85">
        <f>IF(AND(M1680&lt;Variables!$G$6,M1680&gt;Variables!$G$5),0,1)</f>
        <v>1</v>
      </c>
      <c r="AI1680" s="85">
        <f t="shared" si="326"/>
        <v>0</v>
      </c>
      <c r="AJ1680" s="85">
        <f>IF(I1680&gt;Variables!$G$7,0,1)</f>
        <v>1</v>
      </c>
      <c r="AK1680" s="85">
        <f>IF(F1680&gt;Variables!$G$8,0,1)</f>
        <v>0</v>
      </c>
      <c r="AL1680" s="85">
        <f>IF(G1680&gt;Variables!$G$9,0,1)</f>
        <v>1</v>
      </c>
      <c r="AM1680" s="85">
        <f>IF(AND(K1680&gt;Variables!$G$10,K1680&lt;Variables!$G$11),0,1)</f>
        <v>0</v>
      </c>
      <c r="AN1680" s="103">
        <f>IF(H1680&lt;Variables!$G$13,1,0)</f>
        <v>1</v>
      </c>
      <c r="AO1680" s="101">
        <f>IF(R1680&lt;Variables!$G$12,0,1)</f>
        <v>0</v>
      </c>
      <c r="AP1680" s="86">
        <f t="shared" si="324"/>
        <v>0</v>
      </c>
      <c r="AR1680">
        <v>0</v>
      </c>
      <c r="AS1680">
        <v>0</v>
      </c>
      <c r="AT1680">
        <v>1</v>
      </c>
      <c r="AU1680">
        <v>0</v>
      </c>
      <c r="BA1680">
        <v>-2.25</v>
      </c>
    </row>
    <row r="1681" spans="3:53" ht="12.75" x14ac:dyDescent="0.2">
      <c r="C1681" t="s">
        <v>645</v>
      </c>
      <c r="D1681" t="s">
        <v>509</v>
      </c>
      <c r="E1681">
        <v>6.1</v>
      </c>
      <c r="F1681">
        <v>53.35</v>
      </c>
      <c r="G1681">
        <v>-0.08</v>
      </c>
      <c r="H1681">
        <v>208.76</v>
      </c>
      <c r="I1681">
        <v>46.198999999999998</v>
      </c>
      <c r="J1681" t="s">
        <v>76</v>
      </c>
      <c r="K1681">
        <v>50.05</v>
      </c>
      <c r="L1681">
        <v>6.1016349999999999</v>
      </c>
      <c r="M1681">
        <v>-0.43652234196243689</v>
      </c>
      <c r="N1681">
        <v>6.0008600000000003</v>
      </c>
      <c r="O1681">
        <v>1.235489579826889</v>
      </c>
      <c r="P1681">
        <v>101010000</v>
      </c>
      <c r="Q1681">
        <v>12510000</v>
      </c>
      <c r="R1681">
        <v>8.07</v>
      </c>
      <c r="S1681">
        <v>24.957999999999998</v>
      </c>
      <c r="T1681">
        <v>8.0860000000000003</v>
      </c>
      <c r="U1681">
        <v>15.97913043478261</v>
      </c>
      <c r="V1681">
        <f t="shared" si="325"/>
        <v>2.3789306147172029</v>
      </c>
      <c r="AC1681">
        <v>8.3800000000000008</v>
      </c>
      <c r="AD1681">
        <v>5.63</v>
      </c>
      <c r="AH1681" s="85">
        <f>IF(AND(M1681&lt;Variables!$G$6,M1681&gt;Variables!$G$5),0,1)</f>
        <v>1</v>
      </c>
      <c r="AI1681" s="85">
        <f t="shared" si="326"/>
        <v>0</v>
      </c>
      <c r="AJ1681" s="85">
        <f>IF(I1681&gt;Variables!$G$7,0,1)</f>
        <v>0</v>
      </c>
      <c r="AK1681" s="85">
        <f>IF(F1681&gt;Variables!$G$8,0,1)</f>
        <v>0</v>
      </c>
      <c r="AL1681" s="85">
        <f>IF(G1681&gt;Variables!$G$9,0,1)</f>
        <v>1</v>
      </c>
      <c r="AM1681" s="85">
        <f>IF(AND(K1681&gt;Variables!$G$10,K1681&lt;Variables!$G$11),0,1)</f>
        <v>0</v>
      </c>
      <c r="AN1681" s="103">
        <f>IF(H1681&lt;Variables!$G$13,1,0)</f>
        <v>1</v>
      </c>
      <c r="AO1681" s="101">
        <f>IF(R1681&lt;Variables!$G$12,0,1)</f>
        <v>1</v>
      </c>
      <c r="AP1681" s="86">
        <f t="shared" si="324"/>
        <v>0</v>
      </c>
      <c r="AR1681">
        <v>0</v>
      </c>
      <c r="AS1681">
        <v>0</v>
      </c>
      <c r="AT1681">
        <v>1</v>
      </c>
      <c r="AU1681">
        <v>0</v>
      </c>
      <c r="BA1681">
        <v>-2.25</v>
      </c>
    </row>
    <row r="1682" spans="3:53" ht="12.75" x14ac:dyDescent="0.2">
      <c r="C1682" t="s">
        <v>645</v>
      </c>
      <c r="D1682" t="s">
        <v>642</v>
      </c>
      <c r="E1682">
        <v>14.76</v>
      </c>
      <c r="F1682">
        <v>6.47</v>
      </c>
      <c r="G1682">
        <v>6.67</v>
      </c>
      <c r="H1682">
        <v>2270</v>
      </c>
      <c r="I1682">
        <v>-35.533999999999999</v>
      </c>
      <c r="J1682" t="s">
        <v>78</v>
      </c>
      <c r="K1682">
        <v>45.67</v>
      </c>
      <c r="L1682">
        <v>14.78496</v>
      </c>
      <c r="M1682">
        <v>-0.43936540917257139</v>
      </c>
      <c r="N1682">
        <v>14.725894</v>
      </c>
      <c r="O1682">
        <v>-4.0024734661256188E-2</v>
      </c>
      <c r="P1682">
        <v>918449</v>
      </c>
      <c r="Q1682">
        <v>1759000</v>
      </c>
      <c r="R1682">
        <v>0.52</v>
      </c>
      <c r="S1682">
        <v>24.957999999999998</v>
      </c>
      <c r="T1682">
        <v>8.0860000000000003</v>
      </c>
      <c r="U1682">
        <v>15.97913043478261</v>
      </c>
      <c r="V1682">
        <f t="shared" si="325"/>
        <v>2.3280704186221675</v>
      </c>
      <c r="AC1682">
        <v>14.84</v>
      </c>
      <c r="AD1682">
        <v>14.34</v>
      </c>
      <c r="AH1682" s="85">
        <f>IF(AND(M1682&lt;Variables!$G$6,M1682&gt;Variables!$G$5),0,1)</f>
        <v>1</v>
      </c>
      <c r="AI1682" s="85">
        <f t="shared" si="326"/>
        <v>0</v>
      </c>
      <c r="AJ1682" s="85">
        <f>IF(I1682&gt;Variables!$G$7,0,1)</f>
        <v>1</v>
      </c>
      <c r="AK1682" s="85">
        <f>IF(F1682&gt;Variables!$G$8,0,1)</f>
        <v>1</v>
      </c>
      <c r="AL1682" s="85">
        <f>IF(G1682&gt;Variables!$G$9,0,1)</f>
        <v>1</v>
      </c>
      <c r="AM1682" s="85">
        <f>IF(AND(K1682&gt;Variables!$G$10,K1682&lt;Variables!$G$11),0,1)</f>
        <v>1</v>
      </c>
      <c r="AN1682" s="103">
        <f>IF(H1682&lt;Variables!$G$13,1,0)</f>
        <v>1</v>
      </c>
      <c r="AO1682" s="101">
        <f>IF(R1682&lt;Variables!$G$12,0,1)</f>
        <v>0</v>
      </c>
      <c r="AP1682" s="86">
        <f t="shared" si="324"/>
        <v>1</v>
      </c>
      <c r="AR1682">
        <v>0</v>
      </c>
      <c r="AS1682">
        <v>0</v>
      </c>
      <c r="AT1682">
        <v>1</v>
      </c>
      <c r="AU1682">
        <v>0</v>
      </c>
      <c r="BA1682">
        <v>-1.7</v>
      </c>
    </row>
    <row r="1683" spans="3:53" ht="12.75" x14ac:dyDescent="0.2">
      <c r="C1683" t="s">
        <v>645</v>
      </c>
      <c r="D1683" t="s">
        <v>447</v>
      </c>
      <c r="E1683">
        <v>18.16</v>
      </c>
      <c r="F1683">
        <v>6.58</v>
      </c>
      <c r="G1683">
        <v>5.48</v>
      </c>
      <c r="H1683">
        <v>7540</v>
      </c>
      <c r="I1683">
        <v>-59.944000000000003</v>
      </c>
      <c r="J1683" t="s">
        <v>78</v>
      </c>
      <c r="K1683">
        <v>40.590000000000003</v>
      </c>
      <c r="L1683">
        <v>18.272449999999999</v>
      </c>
      <c r="M1683">
        <v>-0.94322326781576382</v>
      </c>
      <c r="N1683">
        <v>18.095023999999999</v>
      </c>
      <c r="O1683">
        <v>2.8051910845780161E-2</v>
      </c>
      <c r="P1683">
        <v>23787000</v>
      </c>
      <c r="Q1683">
        <v>22358000</v>
      </c>
      <c r="R1683">
        <v>1.06</v>
      </c>
      <c r="S1683">
        <v>24.957999999999998</v>
      </c>
      <c r="T1683">
        <v>8.0860000000000003</v>
      </c>
      <c r="U1683">
        <v>15.97913043478261</v>
      </c>
      <c r="V1683">
        <f t="shared" si="325"/>
        <v>2.2684030939791868</v>
      </c>
      <c r="AC1683">
        <v>18.649999999999999</v>
      </c>
      <c r="AD1683">
        <v>16.670000000000002</v>
      </c>
      <c r="AH1683" s="85">
        <f>IF(AND(M1683&lt;Variables!$G$6,M1683&gt;Variables!$G$5),0,1)</f>
        <v>1</v>
      </c>
      <c r="AI1683" s="85">
        <f t="shared" si="326"/>
        <v>0</v>
      </c>
      <c r="AJ1683" s="85">
        <f>IF(I1683&gt;Variables!$G$7,0,1)</f>
        <v>1</v>
      </c>
      <c r="AK1683" s="85">
        <f>IF(F1683&gt;Variables!$G$8,0,1)</f>
        <v>1</v>
      </c>
      <c r="AL1683" s="85">
        <f>IF(G1683&gt;Variables!$G$9,0,1)</f>
        <v>1</v>
      </c>
      <c r="AM1683" s="85">
        <f>IF(AND(K1683&gt;Variables!$G$10,K1683&lt;Variables!$G$11),0,1)</f>
        <v>1</v>
      </c>
      <c r="AN1683" s="103">
        <f>IF(H1683&lt;Variables!$G$13,1,0)</f>
        <v>0</v>
      </c>
      <c r="AO1683" s="101">
        <f>IF(R1683&lt;Variables!$G$12,0,1)</f>
        <v>0</v>
      </c>
      <c r="AP1683" s="86">
        <f t="shared" si="324"/>
        <v>1</v>
      </c>
      <c r="AR1683">
        <v>1</v>
      </c>
      <c r="AS1683">
        <v>0</v>
      </c>
      <c r="AT1683">
        <v>0</v>
      </c>
      <c r="AU1683">
        <v>0</v>
      </c>
      <c r="BA1683">
        <v>2</v>
      </c>
    </row>
    <row r="1684" spans="3:53" ht="12.75" x14ac:dyDescent="0.2">
      <c r="C1684" t="s">
        <v>645</v>
      </c>
      <c r="D1684" t="s">
        <v>607</v>
      </c>
      <c r="E1684">
        <v>12.53</v>
      </c>
      <c r="F1684">
        <v>7.98</v>
      </c>
      <c r="G1684">
        <v>2.2400000000000002</v>
      </c>
      <c r="H1684">
        <v>1920</v>
      </c>
      <c r="I1684">
        <v>-23.85</v>
      </c>
      <c r="J1684" t="s">
        <v>78</v>
      </c>
      <c r="K1684">
        <v>63.35</v>
      </c>
      <c r="L1684">
        <v>12.495900000000001</v>
      </c>
      <c r="M1684">
        <v>0.232876383453756</v>
      </c>
      <c r="N1684">
        <v>12.464582</v>
      </c>
      <c r="O1684">
        <v>0.48471741772008148</v>
      </c>
      <c r="P1684">
        <v>2700000</v>
      </c>
      <c r="Q1684">
        <v>1014000</v>
      </c>
      <c r="R1684">
        <v>2.66</v>
      </c>
      <c r="S1684">
        <v>24.957999999999998</v>
      </c>
      <c r="T1684">
        <v>8.0860000000000003</v>
      </c>
      <c r="U1684">
        <v>15.97913043478261</v>
      </c>
      <c r="V1684">
        <f t="shared" si="325"/>
        <v>2.4902727116414196</v>
      </c>
      <c r="AC1684">
        <v>12.73</v>
      </c>
      <c r="AD1684">
        <v>12.42</v>
      </c>
      <c r="AH1684" s="85">
        <f>IF(AND(M1684&lt;Variables!$G$6,M1684&gt;Variables!$G$5),0,1)</f>
        <v>1</v>
      </c>
      <c r="AI1684" s="85">
        <f t="shared" si="326"/>
        <v>0</v>
      </c>
      <c r="AJ1684" s="85">
        <f>IF(I1684&gt;Variables!$G$7,0,1)</f>
        <v>1</v>
      </c>
      <c r="AK1684" s="85">
        <f>IF(F1684&gt;Variables!$G$8,0,1)</f>
        <v>1</v>
      </c>
      <c r="AL1684" s="85">
        <f>IF(G1684&gt;Variables!$G$9,0,1)</f>
        <v>1</v>
      </c>
      <c r="AM1684" s="85">
        <f>IF(AND(K1684&gt;Variables!$G$10,K1684&lt;Variables!$G$11),0,1)</f>
        <v>0</v>
      </c>
      <c r="AN1684" s="103">
        <f>IF(H1684&lt;Variables!$G$13,1,0)</f>
        <v>1</v>
      </c>
      <c r="AO1684" s="101">
        <f>IF(R1684&lt;Variables!$G$12,0,1)</f>
        <v>1</v>
      </c>
      <c r="AP1684" s="86">
        <f t="shared" si="324"/>
        <v>1</v>
      </c>
      <c r="AR1684">
        <v>1</v>
      </c>
      <c r="AS1684">
        <v>0</v>
      </c>
      <c r="AT1684">
        <v>0</v>
      </c>
      <c r="AU1684">
        <v>0</v>
      </c>
      <c r="BA1684">
        <v>0.8</v>
      </c>
    </row>
    <row r="1685" spans="3:53" ht="12.75" x14ac:dyDescent="0.2">
      <c r="C1685" t="s">
        <v>645</v>
      </c>
      <c r="D1685" t="s">
        <v>606</v>
      </c>
      <c r="E1685">
        <v>51.06</v>
      </c>
      <c r="F1685">
        <v>8.15</v>
      </c>
      <c r="G1685">
        <v>1.33</v>
      </c>
      <c r="H1685">
        <v>2750</v>
      </c>
      <c r="I1685">
        <v>-23.414000000000001</v>
      </c>
      <c r="J1685" t="s">
        <v>78</v>
      </c>
      <c r="K1685">
        <v>53.86</v>
      </c>
      <c r="L1685">
        <v>51.112083333333338</v>
      </c>
      <c r="M1685">
        <v>-4.076009423743982E-3</v>
      </c>
      <c r="N1685">
        <v>50.998774285714283</v>
      </c>
      <c r="O1685">
        <v>0.2180948774623245</v>
      </c>
      <c r="P1685">
        <v>521046</v>
      </c>
      <c r="Q1685">
        <v>660790</v>
      </c>
      <c r="R1685">
        <v>0.79</v>
      </c>
      <c r="S1685">
        <v>24.957999999999998</v>
      </c>
      <c r="T1685">
        <v>8.0860000000000003</v>
      </c>
      <c r="U1685">
        <v>15.97913043478261</v>
      </c>
      <c r="V1685">
        <f t="shared" si="325"/>
        <v>2.4071410142937504</v>
      </c>
      <c r="AC1685">
        <v>51.24</v>
      </c>
      <c r="AD1685">
        <v>50.630099999999999</v>
      </c>
      <c r="AH1685" s="85">
        <f>IF(AND(M1685&lt;Variables!$G$6,M1685&gt;Variables!$G$5),0,1)</f>
        <v>1</v>
      </c>
      <c r="AI1685" s="85">
        <f t="shared" si="326"/>
        <v>0</v>
      </c>
      <c r="AJ1685" s="85">
        <f>IF(I1685&gt;Variables!$G$7,0,1)</f>
        <v>1</v>
      </c>
      <c r="AK1685" s="85">
        <f>IF(F1685&gt;Variables!$G$8,0,1)</f>
        <v>1</v>
      </c>
      <c r="AL1685" s="85">
        <f>IF(G1685&gt;Variables!$G$9,0,1)</f>
        <v>1</v>
      </c>
      <c r="AM1685" s="85">
        <f>IF(AND(K1685&gt;Variables!$G$10,K1685&lt;Variables!$G$11),0,1)</f>
        <v>0</v>
      </c>
      <c r="AN1685" s="103">
        <f>IF(H1685&lt;Variables!$G$13,1,0)</f>
        <v>0</v>
      </c>
      <c r="AO1685" s="101">
        <f>IF(R1685&lt;Variables!$G$12,0,1)</f>
        <v>0</v>
      </c>
      <c r="AP1685" s="86">
        <f t="shared" si="324"/>
        <v>1</v>
      </c>
      <c r="AR1685">
        <v>0</v>
      </c>
      <c r="AS1685">
        <v>0</v>
      </c>
      <c r="AT1685">
        <v>0</v>
      </c>
      <c r="AU1685">
        <v>1</v>
      </c>
      <c r="BA1685">
        <v>-0.68</v>
      </c>
    </row>
    <row r="1686" spans="3:53" ht="12.75" x14ac:dyDescent="0.2">
      <c r="C1686" t="s">
        <v>645</v>
      </c>
      <c r="D1686" t="s">
        <v>490</v>
      </c>
      <c r="E1686">
        <v>28.24</v>
      </c>
      <c r="F1686">
        <v>8.99</v>
      </c>
      <c r="G1686">
        <v>6.53</v>
      </c>
      <c r="H1686">
        <v>3040</v>
      </c>
      <c r="I1686">
        <v>-26.893999999999998</v>
      </c>
      <c r="J1686" t="s">
        <v>78</v>
      </c>
      <c r="K1686">
        <v>45.19</v>
      </c>
      <c r="L1686">
        <v>28.110538461538461</v>
      </c>
      <c r="M1686">
        <v>-1.3181478613276609</v>
      </c>
      <c r="N1686">
        <v>28.111881818181821</v>
      </c>
      <c r="O1686">
        <v>-1.3228634802430721</v>
      </c>
      <c r="P1686">
        <v>54429</v>
      </c>
      <c r="Q1686">
        <v>60414</v>
      </c>
      <c r="R1686">
        <v>0.9</v>
      </c>
      <c r="S1686">
        <v>24.957999999999998</v>
      </c>
      <c r="T1686">
        <v>8.0860000000000003</v>
      </c>
      <c r="U1686">
        <v>15.97913043478261</v>
      </c>
      <c r="V1686">
        <f t="shared" si="325"/>
        <v>2.3331294833714153</v>
      </c>
      <c r="AC1686">
        <v>28.41</v>
      </c>
      <c r="AD1686">
        <v>27.65</v>
      </c>
      <c r="AH1686" s="85">
        <f>IF(AND(M1686&lt;Variables!$G$6,M1686&gt;Variables!$G$5),0,1)</f>
        <v>1</v>
      </c>
      <c r="AI1686" s="85">
        <f t="shared" si="326"/>
        <v>1</v>
      </c>
      <c r="AJ1686" s="85">
        <f>IF(I1686&gt;Variables!$G$7,0,1)</f>
        <v>1</v>
      </c>
      <c r="AK1686" s="85">
        <f>IF(F1686&gt;Variables!$G$8,0,1)</f>
        <v>1</v>
      </c>
      <c r="AL1686" s="85">
        <f>IF(G1686&gt;Variables!$G$9,0,1)</f>
        <v>1</v>
      </c>
      <c r="AM1686" s="85">
        <f>IF(AND(K1686&gt;Variables!$G$10,K1686&lt;Variables!$G$11),0,1)</f>
        <v>1</v>
      </c>
      <c r="AN1686" s="103">
        <f>IF(H1686&lt;Variables!$G$13,1,0)</f>
        <v>0</v>
      </c>
      <c r="AO1686" s="101">
        <f>IF(R1686&lt;Variables!$G$12,0,1)</f>
        <v>0</v>
      </c>
      <c r="AP1686" s="86">
        <f t="shared" si="324"/>
        <v>1</v>
      </c>
      <c r="AR1686">
        <v>0</v>
      </c>
      <c r="AS1686">
        <v>0</v>
      </c>
      <c r="AT1686">
        <v>1</v>
      </c>
      <c r="AU1686">
        <v>0</v>
      </c>
      <c r="BA1686">
        <v>-1.2</v>
      </c>
    </row>
    <row r="1687" spans="3:53" ht="12.75" x14ac:dyDescent="0.2">
      <c r="C1687" t="s">
        <v>645</v>
      </c>
      <c r="D1687" t="s">
        <v>604</v>
      </c>
      <c r="E1687">
        <v>88.59</v>
      </c>
      <c r="F1687">
        <v>10.25</v>
      </c>
      <c r="G1687">
        <v>-0.18</v>
      </c>
      <c r="H1687">
        <v>5400</v>
      </c>
      <c r="I1687">
        <v>-4.0209999999999999</v>
      </c>
      <c r="J1687" t="s">
        <v>78</v>
      </c>
      <c r="K1687">
        <v>47.09</v>
      </c>
      <c r="L1687">
        <v>89.002004999999997</v>
      </c>
      <c r="M1687">
        <v>-0.46291653766675661</v>
      </c>
      <c r="N1687">
        <v>88.44501600000001</v>
      </c>
      <c r="O1687">
        <v>0.16392557382769171</v>
      </c>
      <c r="P1687">
        <v>1620000</v>
      </c>
      <c r="Q1687">
        <v>970773</v>
      </c>
      <c r="R1687">
        <v>1.67</v>
      </c>
      <c r="S1687">
        <v>24.957999999999998</v>
      </c>
      <c r="T1687">
        <v>8.0860000000000003</v>
      </c>
      <c r="U1687">
        <v>15.97913043478261</v>
      </c>
      <c r="V1687">
        <f t="shared" si="325"/>
        <v>2.3449978423634614</v>
      </c>
      <c r="AC1687">
        <v>90</v>
      </c>
      <c r="AD1687">
        <v>85.37</v>
      </c>
      <c r="AH1687" s="85">
        <f>IF(AND(M1687&lt;Variables!$G$6,M1687&gt;Variables!$G$5),0,1)</f>
        <v>1</v>
      </c>
      <c r="AI1687" s="85">
        <f t="shared" si="326"/>
        <v>0</v>
      </c>
      <c r="AJ1687" s="85">
        <f>IF(I1687&gt;Variables!$G$7,0,1)</f>
        <v>1</v>
      </c>
      <c r="AK1687" s="85">
        <f>IF(F1687&gt;Variables!$G$8,0,1)</f>
        <v>0</v>
      </c>
      <c r="AL1687" s="85">
        <f>IF(G1687&gt;Variables!$G$9,0,1)</f>
        <v>1</v>
      </c>
      <c r="AM1687" s="85">
        <f>IF(AND(K1687&gt;Variables!$G$10,K1687&lt;Variables!$G$11),0,1)</f>
        <v>1</v>
      </c>
      <c r="AN1687" s="103">
        <f>IF(H1687&lt;Variables!$G$13,1,0)</f>
        <v>0</v>
      </c>
      <c r="AO1687" s="101">
        <f>IF(R1687&lt;Variables!$G$12,0,1)</f>
        <v>0</v>
      </c>
      <c r="AP1687" s="86">
        <f t="shared" si="324"/>
        <v>1</v>
      </c>
      <c r="AR1687">
        <v>0</v>
      </c>
      <c r="AS1687">
        <v>0</v>
      </c>
      <c r="AT1687">
        <v>0</v>
      </c>
      <c r="AU1687">
        <v>1</v>
      </c>
      <c r="BA1687">
        <v>-0.5</v>
      </c>
    </row>
    <row r="1688" spans="3:53" ht="12.75" x14ac:dyDescent="0.2">
      <c r="C1688" t="s">
        <v>645</v>
      </c>
      <c r="D1688" t="s">
        <v>605</v>
      </c>
      <c r="E1688">
        <v>294.51</v>
      </c>
      <c r="F1688">
        <v>11.2</v>
      </c>
      <c r="G1688">
        <v>2.16</v>
      </c>
      <c r="H1688">
        <v>41000</v>
      </c>
      <c r="I1688">
        <v>5.1999999999999998E-2</v>
      </c>
      <c r="J1688" t="s">
        <v>78</v>
      </c>
      <c r="K1688">
        <v>54.62</v>
      </c>
      <c r="L1688">
        <v>294.77595500000001</v>
      </c>
      <c r="M1688">
        <v>-3.239748642432941E-4</v>
      </c>
      <c r="N1688">
        <v>294.04653000000002</v>
      </c>
      <c r="O1688">
        <v>0.24773970296470291</v>
      </c>
      <c r="P1688">
        <v>1147000</v>
      </c>
      <c r="Q1688">
        <v>905753</v>
      </c>
      <c r="R1688">
        <v>1.27</v>
      </c>
      <c r="S1688">
        <v>24.957999999999998</v>
      </c>
      <c r="T1688">
        <v>8.0860000000000003</v>
      </c>
      <c r="U1688">
        <v>15.97913043478261</v>
      </c>
      <c r="V1688">
        <f t="shared" si="325"/>
        <v>2.4148759460005351</v>
      </c>
      <c r="AC1688">
        <v>296.84530000000001</v>
      </c>
      <c r="AD1688">
        <v>289.24</v>
      </c>
      <c r="AH1688" s="85">
        <f>IF(AND(M1688&lt;Variables!$G$6,M1688&gt;Variables!$G$5),0,1)</f>
        <v>1</v>
      </c>
      <c r="AI1688" s="85">
        <f t="shared" si="326"/>
        <v>0</v>
      </c>
      <c r="AJ1688" s="85">
        <f>IF(I1688&gt;Variables!$G$7,0,1)</f>
        <v>0</v>
      </c>
      <c r="AK1688" s="85">
        <f>IF(F1688&gt;Variables!$G$8,0,1)</f>
        <v>0</v>
      </c>
      <c r="AL1688" s="85">
        <f>IF(G1688&gt;Variables!$G$9,0,1)</f>
        <v>1</v>
      </c>
      <c r="AM1688" s="85">
        <f>IF(AND(K1688&gt;Variables!$G$10,K1688&lt;Variables!$G$11),0,1)</f>
        <v>0</v>
      </c>
      <c r="AN1688" s="103">
        <f>IF(H1688&lt;Variables!$G$13,1,0)</f>
        <v>0</v>
      </c>
      <c r="AO1688" s="101">
        <f>IF(R1688&lt;Variables!$G$12,0,1)</f>
        <v>0</v>
      </c>
      <c r="AP1688" s="86">
        <f t="shared" si="324"/>
        <v>1</v>
      </c>
      <c r="AR1688">
        <v>0</v>
      </c>
      <c r="AS1688">
        <v>1</v>
      </c>
      <c r="AT1688">
        <v>0</v>
      </c>
      <c r="AU1688">
        <v>0</v>
      </c>
      <c r="BA1688">
        <v>0.66</v>
      </c>
    </row>
    <row r="1689" spans="3:53" ht="12.75" x14ac:dyDescent="0.2">
      <c r="C1689" t="s">
        <v>645</v>
      </c>
      <c r="D1689" t="s">
        <v>215</v>
      </c>
      <c r="E1689">
        <v>17.670000000000002</v>
      </c>
      <c r="F1689">
        <v>11.84</v>
      </c>
      <c r="G1689">
        <v>9.89</v>
      </c>
      <c r="H1689">
        <v>2590</v>
      </c>
      <c r="I1689">
        <v>-0.01</v>
      </c>
      <c r="J1689" t="s">
        <v>78</v>
      </c>
      <c r="K1689">
        <v>44.95</v>
      </c>
      <c r="L1689">
        <v>17.736039999999999</v>
      </c>
      <c r="M1689">
        <v>-0.42873155450708839</v>
      </c>
      <c r="N1689">
        <v>17.855936</v>
      </c>
      <c r="O1689">
        <v>-1.097315760988389</v>
      </c>
      <c r="P1689">
        <v>15477000</v>
      </c>
      <c r="Q1689">
        <v>25802000</v>
      </c>
      <c r="R1689">
        <v>0.6</v>
      </c>
      <c r="S1689">
        <v>24.957999999999998</v>
      </c>
      <c r="T1689">
        <v>8.0860000000000003</v>
      </c>
      <c r="U1689">
        <v>15.97913043478261</v>
      </c>
      <c r="V1689">
        <f t="shared" si="325"/>
        <v>2.3195762279336307</v>
      </c>
      <c r="AC1689">
        <v>17.72</v>
      </c>
      <c r="AD1689">
        <v>15.5</v>
      </c>
      <c r="AH1689" s="85">
        <f>IF(AND(M1689&lt;Variables!$G$6,M1689&gt;Variables!$G$5),0,1)</f>
        <v>1</v>
      </c>
      <c r="AI1689" s="85">
        <f t="shared" si="326"/>
        <v>1</v>
      </c>
      <c r="AJ1689" s="85">
        <f>IF(I1689&gt;Variables!$G$7,0,1)</f>
        <v>1</v>
      </c>
      <c r="AK1689" s="85">
        <f>IF(F1689&gt;Variables!$G$8,0,1)</f>
        <v>0</v>
      </c>
      <c r="AL1689" s="85">
        <f>IF(G1689&gt;Variables!$G$9,0,1)</f>
        <v>1</v>
      </c>
      <c r="AM1689" s="85">
        <f>IF(AND(K1689&gt;Variables!$G$10,K1689&lt;Variables!$G$11),0,1)</f>
        <v>1</v>
      </c>
      <c r="AN1689" s="103">
        <f>IF(H1689&lt;Variables!$G$13,1,0)</f>
        <v>0</v>
      </c>
      <c r="AO1689" s="101">
        <f>IF(R1689&lt;Variables!$G$12,0,1)</f>
        <v>0</v>
      </c>
      <c r="AP1689" s="86">
        <f t="shared" si="324"/>
        <v>1</v>
      </c>
      <c r="AR1689">
        <v>0</v>
      </c>
      <c r="AS1689">
        <v>0</v>
      </c>
      <c r="AT1689">
        <v>1</v>
      </c>
      <c r="AU1689">
        <v>0</v>
      </c>
      <c r="BA1689">
        <v>-2.25</v>
      </c>
    </row>
    <row r="1690" spans="3:53" ht="12.75" x14ac:dyDescent="0.2">
      <c r="C1690" t="s">
        <v>645</v>
      </c>
      <c r="D1690" t="s">
        <v>609</v>
      </c>
      <c r="E1690">
        <v>95.93</v>
      </c>
      <c r="F1690">
        <v>8.83</v>
      </c>
      <c r="G1690">
        <v>7.35</v>
      </c>
      <c r="H1690">
        <v>6390</v>
      </c>
      <c r="I1690">
        <v>-79.465000000000003</v>
      </c>
      <c r="J1690" t="s">
        <v>78</v>
      </c>
      <c r="K1690">
        <v>43.2</v>
      </c>
      <c r="L1690">
        <v>96.427025000000015</v>
      </c>
      <c r="M1690">
        <v>-0.63988803968598251</v>
      </c>
      <c r="N1690">
        <v>95.967092000000008</v>
      </c>
      <c r="O1690">
        <v>-0.1636936128063626</v>
      </c>
      <c r="P1690">
        <v>667247</v>
      </c>
      <c r="Q1690">
        <v>913295</v>
      </c>
      <c r="R1690">
        <v>0.73</v>
      </c>
      <c r="S1690">
        <v>24.957999999999998</v>
      </c>
      <c r="T1690">
        <v>8.0860000000000003</v>
      </c>
      <c r="U1690">
        <v>15.97913043478261</v>
      </c>
      <c r="V1690">
        <f t="shared" si="325"/>
        <v>2.3006227117532663</v>
      </c>
      <c r="AC1690">
        <v>96.55</v>
      </c>
      <c r="AD1690">
        <v>90.45</v>
      </c>
      <c r="AH1690" s="85">
        <f>IF(AND(M1690&lt;Variables!$G$6,M1690&gt;Variables!$G$5),0,1)</f>
        <v>1</v>
      </c>
      <c r="AI1690" s="85">
        <f t="shared" si="326"/>
        <v>0</v>
      </c>
      <c r="AJ1690" s="85">
        <f>IF(I1690&gt;Variables!$G$7,0,1)</f>
        <v>1</v>
      </c>
      <c r="AK1690" s="85">
        <f>IF(F1690&gt;Variables!$G$8,0,1)</f>
        <v>1</v>
      </c>
      <c r="AL1690" s="85">
        <f>IF(G1690&gt;Variables!$G$9,0,1)</f>
        <v>1</v>
      </c>
      <c r="AM1690" s="85">
        <f>IF(AND(K1690&gt;Variables!$G$10,K1690&lt;Variables!$G$11),0,1)</f>
        <v>1</v>
      </c>
      <c r="AN1690" s="103">
        <f>IF(H1690&lt;Variables!$G$13,1,0)</f>
        <v>0</v>
      </c>
      <c r="AO1690" s="101">
        <f>IF(R1690&lt;Variables!$G$12,0,1)</f>
        <v>0</v>
      </c>
      <c r="AP1690" s="86">
        <f t="shared" si="324"/>
        <v>1</v>
      </c>
      <c r="AR1690">
        <v>0</v>
      </c>
      <c r="AS1690">
        <v>0</v>
      </c>
      <c r="AT1690">
        <v>1</v>
      </c>
      <c r="AU1690">
        <v>0</v>
      </c>
      <c r="BA1690">
        <v>-1.21</v>
      </c>
    </row>
    <row r="1691" spans="3:53" ht="12.75" x14ac:dyDescent="0.2">
      <c r="C1691" t="s">
        <v>647</v>
      </c>
      <c r="D1691" t="s">
        <v>634</v>
      </c>
      <c r="E1691">
        <v>10.32</v>
      </c>
      <c r="F1691">
        <v>28.53</v>
      </c>
      <c r="G1691">
        <v>29.37</v>
      </c>
      <c r="H1691">
        <v>55.7</v>
      </c>
      <c r="I1691">
        <v>-68.456999999999994</v>
      </c>
      <c r="J1691" t="s">
        <v>78</v>
      </c>
      <c r="K1691">
        <v>54.83</v>
      </c>
      <c r="L1691">
        <v>10.158595</v>
      </c>
      <c r="M1691">
        <v>0.60446351094810657</v>
      </c>
      <c r="N1691">
        <v>9.8742280000000004</v>
      </c>
      <c r="O1691">
        <v>3.5017623656249399</v>
      </c>
      <c r="P1691">
        <v>4620000</v>
      </c>
      <c r="Q1691">
        <v>115020</v>
      </c>
      <c r="R1691">
        <v>40.17</v>
      </c>
      <c r="S1691">
        <v>24.007999999999999</v>
      </c>
      <c r="T1691">
        <v>7.8009999999999993</v>
      </c>
      <c r="U1691">
        <v>15.313478260869569</v>
      </c>
      <c r="V1691">
        <f t="shared" si="325"/>
        <v>2.3928910630225935</v>
      </c>
      <c r="AC1691">
        <v>10.75</v>
      </c>
      <c r="AD1691">
        <v>8.61</v>
      </c>
      <c r="AH1691" s="85">
        <f>IF(AND(M1691&lt;Variables!$G$6,M1691&gt;Variables!$G$5),0,1)</f>
        <v>1</v>
      </c>
      <c r="AI1691" s="85">
        <f t="shared" si="326"/>
        <v>0</v>
      </c>
      <c r="AJ1691" s="85">
        <f>IF(I1691&gt;Variables!$G$7,0,1)</f>
        <v>1</v>
      </c>
      <c r="AK1691" s="85">
        <f>IF(F1691&gt;Variables!$G$8,0,1)</f>
        <v>0</v>
      </c>
      <c r="AL1691" s="85">
        <f>IF(G1691&gt;Variables!$G$9,0,1)</f>
        <v>0</v>
      </c>
      <c r="AM1691" s="85">
        <f>IF(AND(K1691&gt;Variables!$G$10,K1691&lt;Variables!$G$11),0,1)</f>
        <v>0</v>
      </c>
      <c r="AN1691" s="103">
        <f>IF(H1691&lt;Variables!$G$13,1,0)</f>
        <v>1</v>
      </c>
      <c r="AO1691" s="101">
        <f>IF(R1691&lt;Variables!$G$12,0,1)</f>
        <v>1</v>
      </c>
      <c r="AP1691" s="86">
        <f t="shared" si="324"/>
        <v>1</v>
      </c>
      <c r="AR1691">
        <v>1</v>
      </c>
      <c r="AS1691">
        <v>0</v>
      </c>
      <c r="AT1691">
        <v>0</v>
      </c>
      <c r="AU1691">
        <v>0</v>
      </c>
      <c r="BA1691">
        <v>2</v>
      </c>
    </row>
    <row r="1692" spans="3:53" ht="12.75" x14ac:dyDescent="0.2">
      <c r="C1692" t="s">
        <v>647</v>
      </c>
      <c r="D1692" t="s">
        <v>613</v>
      </c>
      <c r="E1692">
        <v>24.87</v>
      </c>
      <c r="F1692">
        <v>20.88</v>
      </c>
      <c r="G1692">
        <v>-0.68</v>
      </c>
      <c r="H1692">
        <v>42.23</v>
      </c>
      <c r="I1692">
        <v>38.195999999999998</v>
      </c>
      <c r="J1692" t="s">
        <v>76</v>
      </c>
      <c r="K1692">
        <v>54.77</v>
      </c>
      <c r="L1692">
        <v>24.78</v>
      </c>
      <c r="M1692">
        <v>0</v>
      </c>
      <c r="N1692">
        <v>24.809788888888889</v>
      </c>
      <c r="O1692">
        <v>-0.12006909459124319</v>
      </c>
      <c r="P1692">
        <v>61340</v>
      </c>
      <c r="Q1692">
        <v>1830</v>
      </c>
      <c r="R1692">
        <v>33.520000000000003</v>
      </c>
      <c r="S1692">
        <v>24.007999999999999</v>
      </c>
      <c r="T1692">
        <v>7.8009999999999993</v>
      </c>
      <c r="U1692">
        <v>15.313478260869569</v>
      </c>
      <c r="V1692">
        <f t="shared" si="325"/>
        <v>2.4164171999999997</v>
      </c>
      <c r="AC1692">
        <v>25.71</v>
      </c>
      <c r="AD1692">
        <v>24.7424</v>
      </c>
      <c r="AH1692" s="85">
        <f>IF(AND(M1692&lt;Variables!$G$6,M1692&gt;Variables!$G$5),0,1)</f>
        <v>1</v>
      </c>
      <c r="AI1692" s="85">
        <f t="shared" si="326"/>
        <v>1</v>
      </c>
      <c r="AJ1692" s="85">
        <f>IF(I1692&gt;Variables!$G$7,0,1)</f>
        <v>0</v>
      </c>
      <c r="AK1692" s="85">
        <f>IF(F1692&gt;Variables!$G$8,0,1)</f>
        <v>0</v>
      </c>
      <c r="AL1692" s="85">
        <f>IF(G1692&gt;Variables!$G$9,0,1)</f>
        <v>1</v>
      </c>
      <c r="AM1692" s="85">
        <f>IF(AND(K1692&gt;Variables!$G$10,K1692&lt;Variables!$G$11),0,1)</f>
        <v>0</v>
      </c>
      <c r="AN1692" s="103">
        <f>IF(H1692&lt;Variables!$G$13,1,0)</f>
        <v>1</v>
      </c>
      <c r="AO1692" s="101">
        <f>IF(R1692&lt;Variables!$G$12,0,1)</f>
        <v>1</v>
      </c>
      <c r="AP1692" s="86">
        <f t="shared" si="324"/>
        <v>0</v>
      </c>
      <c r="AR1692">
        <v>1</v>
      </c>
      <c r="AS1692">
        <v>0</v>
      </c>
      <c r="AT1692">
        <v>0</v>
      </c>
      <c r="AU1692">
        <v>0</v>
      </c>
      <c r="BA1692">
        <v>2</v>
      </c>
    </row>
    <row r="1693" spans="3:53" ht="12.75" x14ac:dyDescent="0.2">
      <c r="C1693" t="s">
        <v>647</v>
      </c>
      <c r="D1693" t="s">
        <v>646</v>
      </c>
      <c r="E1693">
        <v>0.24</v>
      </c>
      <c r="F1693">
        <v>8.6999999999999993</v>
      </c>
      <c r="G1693">
        <v>3.75</v>
      </c>
      <c r="H1693">
        <v>-99999</v>
      </c>
      <c r="I1693">
        <v>-4.3999999999999997E-2</v>
      </c>
      <c r="J1693" t="s">
        <v>78</v>
      </c>
      <c r="K1693"/>
      <c r="L1693">
        <v>0.23499999999999999</v>
      </c>
      <c r="M1693">
        <v>0</v>
      </c>
      <c r="N1693">
        <v>0.24249999999999999</v>
      </c>
      <c r="O1693">
        <v>-3.092783505154642</v>
      </c>
      <c r="P1693">
        <v>25421</v>
      </c>
      <c r="Q1693">
        <v>209829</v>
      </c>
      <c r="R1693">
        <v>0.12</v>
      </c>
      <c r="S1693">
        <v>24.007999999999999</v>
      </c>
      <c r="T1693">
        <v>7.8009999999999993</v>
      </c>
      <c r="U1693">
        <v>15.313478260869569</v>
      </c>
      <c r="V1693">
        <f t="shared" si="325"/>
        <v>1.849</v>
      </c>
      <c r="AC1693">
        <v>0.25</v>
      </c>
      <c r="AD1693">
        <v>0.22259999999999999</v>
      </c>
      <c r="AH1693" s="85">
        <f>IF(AND(M1693&lt;Variables!$G$6,M1693&gt;Variables!$G$5),0,1)</f>
        <v>1</v>
      </c>
      <c r="AI1693" s="85">
        <f t="shared" si="326"/>
        <v>1</v>
      </c>
      <c r="AJ1693" s="85">
        <f>IF(I1693&gt;Variables!$G$7,0,1)</f>
        <v>1</v>
      </c>
      <c r="AK1693" s="85">
        <f>IF(F1693&gt;Variables!$G$8,0,1)</f>
        <v>1</v>
      </c>
      <c r="AL1693" s="85">
        <f>IF(G1693&gt;Variables!$G$9,0,1)</f>
        <v>1</v>
      </c>
      <c r="AM1693" s="85">
        <f>IF(AND(K1693&gt;Variables!$G$10,K1693&lt;Variables!$G$11),0,1)</f>
        <v>1</v>
      </c>
      <c r="AN1693" s="103">
        <f>IF(H1693&lt;Variables!$G$13,1,0)</f>
        <v>1</v>
      </c>
      <c r="AO1693" s="101">
        <f>IF(R1693&lt;Variables!$G$12,0,1)</f>
        <v>0</v>
      </c>
      <c r="AP1693" s="86">
        <f t="shared" si="324"/>
        <v>1</v>
      </c>
      <c r="AR1693">
        <v>1</v>
      </c>
      <c r="AS1693">
        <v>0</v>
      </c>
      <c r="AT1693">
        <v>0</v>
      </c>
      <c r="AU1693">
        <v>0</v>
      </c>
      <c r="BA1693">
        <v>2</v>
      </c>
    </row>
    <row r="1694" spans="3:53" ht="12.75" x14ac:dyDescent="0.2">
      <c r="C1694" t="s">
        <v>647</v>
      </c>
      <c r="D1694" t="s">
        <v>632</v>
      </c>
      <c r="E1694">
        <v>80.319999999999993</v>
      </c>
      <c r="F1694">
        <v>6.81</v>
      </c>
      <c r="G1694">
        <v>7.59</v>
      </c>
      <c r="H1694">
        <v>5680</v>
      </c>
      <c r="I1694">
        <v>115.262</v>
      </c>
      <c r="J1694" t="s">
        <v>78</v>
      </c>
      <c r="K1694">
        <v>51.79</v>
      </c>
      <c r="L1694">
        <v>80.544084999999995</v>
      </c>
      <c r="M1694">
        <v>-6.7149561634477078E-2</v>
      </c>
      <c r="N1694">
        <v>80.43970800000001</v>
      </c>
      <c r="O1694">
        <v>6.2521360718993002E-2</v>
      </c>
      <c r="P1694">
        <v>367877</v>
      </c>
      <c r="Q1694">
        <v>533296</v>
      </c>
      <c r="R1694">
        <v>0.69</v>
      </c>
      <c r="S1694">
        <v>24.007999999999999</v>
      </c>
      <c r="T1694">
        <v>7.8009999999999993</v>
      </c>
      <c r="U1694">
        <v>15.313478260869569</v>
      </c>
      <c r="V1694">
        <f t="shared" si="325"/>
        <v>2.3876374196043568</v>
      </c>
      <c r="AC1694">
        <v>84.015000000000001</v>
      </c>
      <c r="AD1694">
        <v>79.97</v>
      </c>
      <c r="AH1694" s="85">
        <f>IF(AND(M1694&lt;Variables!$G$6,M1694&gt;Variables!$G$5),0,1)</f>
        <v>1</v>
      </c>
      <c r="AI1694" s="85">
        <f t="shared" si="326"/>
        <v>0</v>
      </c>
      <c r="AJ1694" s="85">
        <f>IF(I1694&gt;Variables!$G$7,0,1)</f>
        <v>0</v>
      </c>
      <c r="AK1694" s="85">
        <f>IF(F1694&gt;Variables!$G$8,0,1)</f>
        <v>1</v>
      </c>
      <c r="AL1694" s="85">
        <f>IF(G1694&gt;Variables!$G$9,0,1)</f>
        <v>1</v>
      </c>
      <c r="AM1694" s="85">
        <f>IF(AND(K1694&gt;Variables!$G$10,K1694&lt;Variables!$G$11),0,1)</f>
        <v>0</v>
      </c>
      <c r="AN1694" s="103">
        <f>IF(H1694&lt;Variables!$G$13,1,0)</f>
        <v>0</v>
      </c>
      <c r="AO1694" s="101">
        <f>IF(R1694&lt;Variables!$G$12,0,1)</f>
        <v>0</v>
      </c>
      <c r="AP1694" s="86">
        <f t="shared" si="324"/>
        <v>1</v>
      </c>
      <c r="AR1694">
        <v>1</v>
      </c>
      <c r="AS1694">
        <v>0</v>
      </c>
      <c r="AT1694">
        <v>0</v>
      </c>
      <c r="AU1694">
        <v>0</v>
      </c>
      <c r="BA1694">
        <v>2</v>
      </c>
    </row>
    <row r="1695" spans="3:53" ht="12.75" x14ac:dyDescent="0.2">
      <c r="C1695" t="s">
        <v>647</v>
      </c>
      <c r="D1695" t="s">
        <v>621</v>
      </c>
      <c r="E1695">
        <v>3.4</v>
      </c>
      <c r="F1695">
        <v>24.46</v>
      </c>
      <c r="G1695">
        <v>16.84</v>
      </c>
      <c r="H1695">
        <v>195.43</v>
      </c>
      <c r="I1695">
        <v>-74.457999999999998</v>
      </c>
      <c r="J1695" t="s">
        <v>78</v>
      </c>
      <c r="K1695">
        <v>38.47</v>
      </c>
      <c r="L1695">
        <v>3.3957000000000002</v>
      </c>
      <c r="M1695">
        <v>-1.93479989398357</v>
      </c>
      <c r="N1695">
        <v>3.490408</v>
      </c>
      <c r="O1695">
        <v>-4.5956805049724814</v>
      </c>
      <c r="P1695">
        <v>13020000</v>
      </c>
      <c r="Q1695">
        <v>753080</v>
      </c>
      <c r="R1695">
        <v>17.29</v>
      </c>
      <c r="S1695">
        <v>24.007999999999999</v>
      </c>
      <c r="T1695">
        <v>7.8009999999999993</v>
      </c>
      <c r="U1695">
        <v>15.313478260869569</v>
      </c>
      <c r="V1695">
        <f t="shared" si="325"/>
        <v>2.2334277921017756</v>
      </c>
      <c r="AC1695">
        <v>4.07</v>
      </c>
      <c r="AD1695">
        <v>3.26</v>
      </c>
      <c r="AH1695" s="85">
        <f>IF(AND(M1695&lt;Variables!$G$6,M1695&gt;Variables!$G$5),0,1)</f>
        <v>1</v>
      </c>
      <c r="AI1695" s="85">
        <f t="shared" si="326"/>
        <v>1</v>
      </c>
      <c r="AJ1695" s="85">
        <f>IF(I1695&gt;Variables!$G$7,0,1)</f>
        <v>1</v>
      </c>
      <c r="AK1695" s="85">
        <f>IF(F1695&gt;Variables!$G$8,0,1)</f>
        <v>0</v>
      </c>
      <c r="AL1695" s="85">
        <f>IF(G1695&gt;Variables!$G$9,0,1)</f>
        <v>0</v>
      </c>
      <c r="AM1695" s="85">
        <f>IF(AND(K1695&gt;Variables!$G$10,K1695&lt;Variables!$G$11),0,1)</f>
        <v>1</v>
      </c>
      <c r="AN1695" s="103">
        <f>IF(H1695&lt;Variables!$G$13,1,0)</f>
        <v>1</v>
      </c>
      <c r="AO1695" s="101">
        <f>IF(R1695&lt;Variables!$G$12,0,1)</f>
        <v>1</v>
      </c>
      <c r="AP1695" s="86">
        <f t="shared" si="324"/>
        <v>1</v>
      </c>
      <c r="AR1695">
        <v>1</v>
      </c>
      <c r="AS1695">
        <v>0</v>
      </c>
      <c r="AT1695">
        <v>0</v>
      </c>
      <c r="AU1695">
        <v>0</v>
      </c>
      <c r="BA1695">
        <v>2</v>
      </c>
    </row>
    <row r="1696" spans="3:53" ht="12.75" x14ac:dyDescent="0.2">
      <c r="C1696" t="s">
        <v>647</v>
      </c>
      <c r="D1696" t="s">
        <v>611</v>
      </c>
      <c r="E1696">
        <v>239.79</v>
      </c>
      <c r="F1696">
        <v>6.1</v>
      </c>
      <c r="G1696">
        <v>0.24</v>
      </c>
      <c r="H1696">
        <v>209390</v>
      </c>
      <c r="I1696">
        <v>9.3140000000000001</v>
      </c>
      <c r="J1696" t="s">
        <v>78</v>
      </c>
      <c r="K1696">
        <v>54.48</v>
      </c>
      <c r="L1696">
        <v>239.72675000000001</v>
      </c>
      <c r="M1696">
        <v>2.6384206184730669E-2</v>
      </c>
      <c r="N1696">
        <v>239.42182199999999</v>
      </c>
      <c r="O1696">
        <v>0.15377796264536001</v>
      </c>
      <c r="P1696">
        <v>9917000</v>
      </c>
      <c r="Q1696">
        <v>6250000</v>
      </c>
      <c r="R1696">
        <v>1.59</v>
      </c>
      <c r="S1696">
        <v>24.007999999999999</v>
      </c>
      <c r="T1696">
        <v>7.8009999999999993</v>
      </c>
      <c r="U1696">
        <v>15.313478260869569</v>
      </c>
      <c r="V1696">
        <f t="shared" si="325"/>
        <v>2.4123854454473692</v>
      </c>
      <c r="AC1696">
        <v>240.595</v>
      </c>
      <c r="AD1696">
        <v>238</v>
      </c>
      <c r="AH1696" s="85">
        <f>IF(AND(M1696&lt;Variables!$G$6,M1696&gt;Variables!$G$5),0,1)</f>
        <v>1</v>
      </c>
      <c r="AI1696" s="85">
        <f t="shared" si="326"/>
        <v>0</v>
      </c>
      <c r="AJ1696" s="85">
        <f>IF(I1696&gt;Variables!$G$7,0,1)</f>
        <v>0</v>
      </c>
      <c r="AK1696" s="85">
        <f>IF(F1696&gt;Variables!$G$8,0,1)</f>
        <v>1</v>
      </c>
      <c r="AL1696" s="85">
        <f>IF(G1696&gt;Variables!$G$9,0,1)</f>
        <v>1</v>
      </c>
      <c r="AM1696" s="85">
        <f>IF(AND(K1696&gt;Variables!$G$10,K1696&lt;Variables!$G$11),0,1)</f>
        <v>0</v>
      </c>
      <c r="AN1696" s="103">
        <f>IF(H1696&lt;Variables!$G$13,1,0)</f>
        <v>0</v>
      </c>
      <c r="AO1696" s="101">
        <f>IF(R1696&lt;Variables!$G$12,0,1)</f>
        <v>0</v>
      </c>
      <c r="AP1696" s="86">
        <f t="shared" si="324"/>
        <v>1</v>
      </c>
      <c r="AR1696">
        <v>0</v>
      </c>
      <c r="AS1696">
        <v>1</v>
      </c>
      <c r="AT1696">
        <v>0</v>
      </c>
      <c r="AU1696">
        <v>0</v>
      </c>
      <c r="BA1696">
        <v>0.31</v>
      </c>
    </row>
    <row r="1697" spans="3:53" ht="12.75" x14ac:dyDescent="0.2">
      <c r="C1697" t="s">
        <v>647</v>
      </c>
      <c r="D1697" t="s">
        <v>322</v>
      </c>
      <c r="E1697">
        <v>37.57</v>
      </c>
      <c r="F1697">
        <v>16.52</v>
      </c>
      <c r="G1697">
        <v>15.02</v>
      </c>
      <c r="H1697">
        <v>6860</v>
      </c>
      <c r="I1697">
        <v>941.73299999999995</v>
      </c>
      <c r="J1697" t="s">
        <v>78</v>
      </c>
      <c r="K1697">
        <v>60.93</v>
      </c>
      <c r="L1697">
        <v>37.392621052631583</v>
      </c>
      <c r="M1697">
        <v>0.52785534100592213</v>
      </c>
      <c r="N1697">
        <v>36.685645833333332</v>
      </c>
      <c r="O1697">
        <v>2.4651444621562488</v>
      </c>
      <c r="P1697">
        <v>597208</v>
      </c>
      <c r="Q1697">
        <v>755579</v>
      </c>
      <c r="R1697">
        <v>0.79</v>
      </c>
      <c r="S1697">
        <v>24.007999999999999</v>
      </c>
      <c r="T1697">
        <v>7.8009999999999993</v>
      </c>
      <c r="U1697">
        <v>15.313478260869569</v>
      </c>
      <c r="V1697">
        <f t="shared" si="325"/>
        <v>2.4498483638965074</v>
      </c>
      <c r="AC1697">
        <v>38.307600000000001</v>
      </c>
      <c r="AD1697">
        <v>32.3401</v>
      </c>
      <c r="AH1697" s="85">
        <f>IF(AND(M1697&lt;Variables!$G$6,M1697&gt;Variables!$G$5),0,1)</f>
        <v>1</v>
      </c>
      <c r="AI1697" s="85">
        <f t="shared" si="326"/>
        <v>0</v>
      </c>
      <c r="AJ1697" s="85">
        <f>IF(I1697&gt;Variables!$G$7,0,1)</f>
        <v>0</v>
      </c>
      <c r="AK1697" s="85">
        <f>IF(F1697&gt;Variables!$G$8,0,1)</f>
        <v>0</v>
      </c>
      <c r="AL1697" s="85">
        <f>IF(G1697&gt;Variables!$G$9,0,1)</f>
        <v>0</v>
      </c>
      <c r="AM1697" s="85">
        <f>IF(AND(K1697&gt;Variables!$G$10,K1697&lt;Variables!$G$11),0,1)</f>
        <v>0</v>
      </c>
      <c r="AN1697" s="103">
        <f>IF(H1697&lt;Variables!$G$13,1,0)</f>
        <v>0</v>
      </c>
      <c r="AO1697" s="101">
        <f>IF(R1697&lt;Variables!$G$12,0,1)</f>
        <v>0</v>
      </c>
      <c r="AP1697" s="86">
        <f t="shared" si="324"/>
        <v>1</v>
      </c>
      <c r="AR1697">
        <v>0</v>
      </c>
      <c r="AS1697">
        <v>0</v>
      </c>
      <c r="AT1697">
        <v>1</v>
      </c>
      <c r="AU1697">
        <v>0</v>
      </c>
      <c r="BA1697">
        <v>-0.9</v>
      </c>
    </row>
    <row r="1698" spans="3:53" ht="12.75" x14ac:dyDescent="0.2">
      <c r="C1698" t="s">
        <v>647</v>
      </c>
      <c r="D1698" t="s">
        <v>509</v>
      </c>
      <c r="E1698">
        <v>5.93</v>
      </c>
      <c r="F1698">
        <v>49.88</v>
      </c>
      <c r="G1698">
        <v>-1.64</v>
      </c>
      <c r="H1698">
        <v>208.76</v>
      </c>
      <c r="I1698">
        <v>45.972000000000001</v>
      </c>
      <c r="J1698" t="s">
        <v>76</v>
      </c>
      <c r="K1698">
        <v>43.72</v>
      </c>
      <c r="L1698">
        <v>6.0854000000000008</v>
      </c>
      <c r="M1698">
        <v>-1.7320143293785191</v>
      </c>
      <c r="N1698">
        <v>6.0153440000000016</v>
      </c>
      <c r="O1698">
        <v>-0.58756406948631934</v>
      </c>
      <c r="P1698">
        <v>102190000</v>
      </c>
      <c r="Q1698">
        <v>12510000</v>
      </c>
      <c r="R1698">
        <v>8.17</v>
      </c>
      <c r="S1698">
        <v>24.007999999999999</v>
      </c>
      <c r="T1698">
        <v>7.8009999999999993</v>
      </c>
      <c r="U1698">
        <v>15.313478260869569</v>
      </c>
      <c r="V1698">
        <f t="shared" si="325"/>
        <v>2.3155586521970619</v>
      </c>
      <c r="AC1698">
        <v>8.3800000000000008</v>
      </c>
      <c r="AD1698">
        <v>5.63</v>
      </c>
      <c r="AH1698" s="85">
        <f>IF(AND(M1698&lt;Variables!$G$6,M1698&gt;Variables!$G$5),0,1)</f>
        <v>1</v>
      </c>
      <c r="AI1698" s="85">
        <f t="shared" si="326"/>
        <v>0</v>
      </c>
      <c r="AJ1698" s="85">
        <f>IF(I1698&gt;Variables!$G$7,0,1)</f>
        <v>0</v>
      </c>
      <c r="AK1698" s="85">
        <f>IF(F1698&gt;Variables!$G$8,0,1)</f>
        <v>0</v>
      </c>
      <c r="AL1698" s="85">
        <f>IF(G1698&gt;Variables!$G$9,0,1)</f>
        <v>1</v>
      </c>
      <c r="AM1698" s="85">
        <f>IF(AND(K1698&gt;Variables!$G$10,K1698&lt;Variables!$G$11),0,1)</f>
        <v>1</v>
      </c>
      <c r="AN1698" s="103">
        <f>IF(H1698&lt;Variables!$G$13,1,0)</f>
        <v>1</v>
      </c>
      <c r="AO1698" s="101">
        <f>IF(R1698&lt;Variables!$G$12,0,1)</f>
        <v>1</v>
      </c>
      <c r="AP1698" s="86">
        <f t="shared" si="324"/>
        <v>0</v>
      </c>
      <c r="AR1698">
        <v>1</v>
      </c>
      <c r="AS1698">
        <v>0</v>
      </c>
      <c r="AT1698">
        <v>0</v>
      </c>
      <c r="AU1698">
        <v>0</v>
      </c>
      <c r="BA1698">
        <v>2</v>
      </c>
    </row>
    <row r="1699" spans="3:53" ht="12.75" x14ac:dyDescent="0.2">
      <c r="C1699" t="s">
        <v>647</v>
      </c>
      <c r="D1699" t="s">
        <v>631</v>
      </c>
      <c r="E1699">
        <v>1.1499999999999999</v>
      </c>
      <c r="F1699">
        <v>25</v>
      </c>
      <c r="G1699">
        <v>23.91</v>
      </c>
      <c r="H1699">
        <v>-99999</v>
      </c>
      <c r="I1699">
        <v>-54.390999999999998</v>
      </c>
      <c r="J1699" t="s">
        <v>76</v>
      </c>
      <c r="K1699">
        <v>61.6</v>
      </c>
      <c r="L1699">
        <v>1.1399999999999999</v>
      </c>
      <c r="M1699">
        <v>0</v>
      </c>
      <c r="N1699">
        <v>1.143846153846154</v>
      </c>
      <c r="O1699">
        <v>-0.33624747814393208</v>
      </c>
      <c r="P1699">
        <v>46864</v>
      </c>
      <c r="Q1699">
        <v>21373</v>
      </c>
      <c r="R1699">
        <v>2.19</v>
      </c>
      <c r="S1699">
        <v>24.007999999999999</v>
      </c>
      <c r="T1699">
        <v>7.8009999999999993</v>
      </c>
      <c r="U1699">
        <v>15.313478260869569</v>
      </c>
      <c r="V1699">
        <f t="shared" si="325"/>
        <v>2.4871759999999998</v>
      </c>
      <c r="AC1699">
        <v>2</v>
      </c>
      <c r="AD1699">
        <v>1.149</v>
      </c>
      <c r="AH1699" s="85">
        <f>IF(AND(M1699&lt;Variables!$G$6,M1699&gt;Variables!$G$5),0,1)</f>
        <v>1</v>
      </c>
      <c r="AI1699" s="85">
        <f t="shared" si="326"/>
        <v>1</v>
      </c>
      <c r="AJ1699" s="85">
        <f>IF(I1699&gt;Variables!$G$7,0,1)</f>
        <v>1</v>
      </c>
      <c r="AK1699" s="85">
        <f>IF(F1699&gt;Variables!$G$8,0,1)</f>
        <v>0</v>
      </c>
      <c r="AL1699" s="85">
        <f>IF(G1699&gt;Variables!$G$9,0,1)</f>
        <v>0</v>
      </c>
      <c r="AM1699" s="85">
        <f>IF(AND(K1699&gt;Variables!$G$10,K1699&lt;Variables!$G$11),0,1)</f>
        <v>0</v>
      </c>
      <c r="AN1699" s="103">
        <f>IF(H1699&lt;Variables!$G$13,1,0)</f>
        <v>1</v>
      </c>
      <c r="AO1699" s="101">
        <f>IF(R1699&lt;Variables!$G$12,0,1)</f>
        <v>1</v>
      </c>
      <c r="AP1699" s="86">
        <f t="shared" si="324"/>
        <v>0</v>
      </c>
      <c r="AR1699">
        <v>1</v>
      </c>
      <c r="AS1699">
        <v>0</v>
      </c>
      <c r="AT1699">
        <v>0</v>
      </c>
      <c r="AU1699">
        <v>0</v>
      </c>
      <c r="BA1699">
        <v>2</v>
      </c>
    </row>
    <row r="1700" spans="3:53" ht="12.75" x14ac:dyDescent="0.2">
      <c r="C1700" t="s">
        <v>647</v>
      </c>
      <c r="D1700" t="s">
        <v>601</v>
      </c>
      <c r="E1700">
        <v>14.52</v>
      </c>
      <c r="F1700">
        <v>18.03</v>
      </c>
      <c r="G1700">
        <v>-2.52</v>
      </c>
      <c r="H1700">
        <v>1570</v>
      </c>
      <c r="I1700">
        <v>-43.713000000000001</v>
      </c>
      <c r="J1700" t="s">
        <v>78</v>
      </c>
      <c r="K1700">
        <v>40.67</v>
      </c>
      <c r="L1700">
        <v>14.564465</v>
      </c>
      <c r="M1700">
        <v>-0.27096772864638752</v>
      </c>
      <c r="N1700">
        <v>14.589694</v>
      </c>
      <c r="O1700">
        <v>-0.44342259680017532</v>
      </c>
      <c r="P1700">
        <v>4480000</v>
      </c>
      <c r="Q1700">
        <v>1220000</v>
      </c>
      <c r="R1700">
        <v>3.67</v>
      </c>
      <c r="S1700">
        <v>24.007999999999999</v>
      </c>
      <c r="T1700">
        <v>7.8009999999999993</v>
      </c>
      <c r="U1700">
        <v>15.313478260869569</v>
      </c>
      <c r="V1700">
        <f t="shared" si="325"/>
        <v>2.2700851246577201</v>
      </c>
      <c r="AC1700">
        <v>14.93</v>
      </c>
      <c r="AD1700">
        <v>14.31</v>
      </c>
      <c r="AH1700" s="85">
        <f>IF(AND(M1700&lt;Variables!$G$6,M1700&gt;Variables!$G$5),0,1)</f>
        <v>1</v>
      </c>
      <c r="AI1700" s="85">
        <f t="shared" si="326"/>
        <v>1</v>
      </c>
      <c r="AJ1700" s="85">
        <f>IF(I1700&gt;Variables!$G$7,0,1)</f>
        <v>1</v>
      </c>
      <c r="AK1700" s="85">
        <f>IF(F1700&gt;Variables!$G$8,0,1)</f>
        <v>0</v>
      </c>
      <c r="AL1700" s="85">
        <f>IF(G1700&gt;Variables!$G$9,0,1)</f>
        <v>1</v>
      </c>
      <c r="AM1700" s="85">
        <f>IF(AND(K1700&gt;Variables!$G$10,K1700&lt;Variables!$G$11),0,1)</f>
        <v>1</v>
      </c>
      <c r="AN1700" s="103">
        <f>IF(H1700&lt;Variables!$G$13,1,0)</f>
        <v>1</v>
      </c>
      <c r="AO1700" s="101">
        <f>IF(R1700&lt;Variables!$G$12,0,1)</f>
        <v>1</v>
      </c>
      <c r="AP1700" s="86">
        <f t="shared" si="324"/>
        <v>1</v>
      </c>
      <c r="AR1700">
        <v>0</v>
      </c>
      <c r="AS1700">
        <v>0</v>
      </c>
      <c r="AT1700">
        <v>0</v>
      </c>
      <c r="AU1700">
        <v>1</v>
      </c>
      <c r="BA1700">
        <v>0.25</v>
      </c>
    </row>
    <row r="1701" spans="3:53" ht="12.75" x14ac:dyDescent="0.2">
      <c r="C1701" t="s">
        <v>647</v>
      </c>
      <c r="D1701" t="s">
        <v>216</v>
      </c>
      <c r="E1701">
        <v>0.7</v>
      </c>
      <c r="F1701">
        <v>22.13</v>
      </c>
      <c r="G1701">
        <v>4.92</v>
      </c>
      <c r="H1701">
        <v>368.21</v>
      </c>
      <c r="I1701">
        <v>-65.287000000000006</v>
      </c>
      <c r="J1701" t="s">
        <v>76</v>
      </c>
      <c r="K1701">
        <v>50.63</v>
      </c>
      <c r="L1701">
        <v>0.70277490000000009</v>
      </c>
      <c r="M1701">
        <v>-0.42330766224008748</v>
      </c>
      <c r="N1701">
        <v>0.69139389999999989</v>
      </c>
      <c r="O1701">
        <v>1.2158192312660101</v>
      </c>
      <c r="P1701">
        <v>176900000</v>
      </c>
      <c r="Q1701">
        <v>93280000</v>
      </c>
      <c r="R1701">
        <v>1.9</v>
      </c>
      <c r="S1701">
        <v>24.007999999999999</v>
      </c>
      <c r="T1701">
        <v>7.8009999999999993</v>
      </c>
      <c r="U1701">
        <v>15.313478260869569</v>
      </c>
      <c r="V1701">
        <f t="shared" si="325"/>
        <v>2.3853029821112286</v>
      </c>
      <c r="AC1701">
        <v>0.71</v>
      </c>
      <c r="AD1701">
        <v>0.60509999999999997</v>
      </c>
      <c r="AH1701" s="85">
        <f>IF(AND(M1701&lt;Variables!$G$6,M1701&gt;Variables!$G$5),0,1)</f>
        <v>1</v>
      </c>
      <c r="AI1701" s="85">
        <f t="shared" si="326"/>
        <v>0</v>
      </c>
      <c r="AJ1701" s="85">
        <f>IF(I1701&gt;Variables!$G$7,0,1)</f>
        <v>1</v>
      </c>
      <c r="AK1701" s="85">
        <f>IF(F1701&gt;Variables!$G$8,0,1)</f>
        <v>0</v>
      </c>
      <c r="AL1701" s="85">
        <f>IF(G1701&gt;Variables!$G$9,0,1)</f>
        <v>1</v>
      </c>
      <c r="AM1701" s="85">
        <f>IF(AND(K1701&gt;Variables!$G$10,K1701&lt;Variables!$G$11),0,1)</f>
        <v>0</v>
      </c>
      <c r="AN1701" s="103">
        <f>IF(H1701&lt;Variables!$G$13,1,0)</f>
        <v>1</v>
      </c>
      <c r="AO1701" s="101">
        <f>IF(R1701&lt;Variables!$G$12,0,1)</f>
        <v>0</v>
      </c>
      <c r="AP1701" s="86">
        <f t="shared" si="324"/>
        <v>0</v>
      </c>
      <c r="AR1701">
        <v>0</v>
      </c>
      <c r="AS1701">
        <v>0</v>
      </c>
      <c r="AT1701">
        <v>1</v>
      </c>
      <c r="AU1701">
        <v>0</v>
      </c>
      <c r="BA1701">
        <v>-2.25</v>
      </c>
    </row>
    <row r="1702" spans="3:53" ht="12.75" x14ac:dyDescent="0.2">
      <c r="C1702" t="s">
        <v>647</v>
      </c>
      <c r="D1702" t="s">
        <v>614</v>
      </c>
      <c r="E1702">
        <v>9.5299999999999994</v>
      </c>
      <c r="F1702">
        <v>7.01</v>
      </c>
      <c r="G1702">
        <v>5.3</v>
      </c>
      <c r="H1702">
        <v>2280</v>
      </c>
      <c r="I1702">
        <v>-61.448999999999998</v>
      </c>
      <c r="J1702" t="s">
        <v>76</v>
      </c>
      <c r="K1702">
        <v>41.76</v>
      </c>
      <c r="L1702">
        <v>9.601189999999999</v>
      </c>
      <c r="M1702">
        <v>-0.63731683260095739</v>
      </c>
      <c r="N1702">
        <v>9.5592000000000006</v>
      </c>
      <c r="O1702">
        <v>-0.20085362791866929</v>
      </c>
      <c r="P1702">
        <v>3713000</v>
      </c>
      <c r="Q1702">
        <v>3525000</v>
      </c>
      <c r="R1702">
        <v>1.05</v>
      </c>
      <c r="S1702">
        <v>24.007999999999999</v>
      </c>
      <c r="T1702">
        <v>7.8009999999999993</v>
      </c>
      <c r="U1702">
        <v>15.313478260869569</v>
      </c>
      <c r="V1702">
        <f t="shared" si="325"/>
        <v>2.2830375325042001</v>
      </c>
      <c r="AC1702">
        <v>9.69</v>
      </c>
      <c r="AD1702">
        <v>9.0500000000000007</v>
      </c>
      <c r="AH1702" s="85">
        <f>IF(AND(M1702&lt;Variables!$G$6,M1702&gt;Variables!$G$5),0,1)</f>
        <v>1</v>
      </c>
      <c r="AI1702" s="85">
        <f t="shared" si="326"/>
        <v>0</v>
      </c>
      <c r="AJ1702" s="85">
        <f>IF(I1702&gt;Variables!$G$7,0,1)</f>
        <v>1</v>
      </c>
      <c r="AK1702" s="85">
        <f>IF(F1702&gt;Variables!$G$8,0,1)</f>
        <v>1</v>
      </c>
      <c r="AL1702" s="85">
        <f>IF(G1702&gt;Variables!$G$9,0,1)</f>
        <v>1</v>
      </c>
      <c r="AM1702" s="85">
        <f>IF(AND(K1702&gt;Variables!$G$10,K1702&lt;Variables!$G$11),0,1)</f>
        <v>1</v>
      </c>
      <c r="AN1702" s="103">
        <f>IF(H1702&lt;Variables!$G$13,1,0)</f>
        <v>1</v>
      </c>
      <c r="AO1702" s="101">
        <f>IF(R1702&lt;Variables!$G$12,0,1)</f>
        <v>0</v>
      </c>
      <c r="AP1702" s="86">
        <f t="shared" si="324"/>
        <v>0</v>
      </c>
      <c r="AR1702">
        <v>0</v>
      </c>
      <c r="AS1702">
        <v>0</v>
      </c>
      <c r="AT1702">
        <v>1</v>
      </c>
      <c r="AU1702">
        <v>0</v>
      </c>
      <c r="BA1702">
        <v>-2.33</v>
      </c>
    </row>
    <row r="1703" spans="3:53" ht="12.75" x14ac:dyDescent="0.2">
      <c r="C1703" t="s">
        <v>647</v>
      </c>
      <c r="D1703" t="s">
        <v>615</v>
      </c>
      <c r="E1703">
        <v>28.72</v>
      </c>
      <c r="F1703">
        <v>6.36</v>
      </c>
      <c r="G1703">
        <v>4.87</v>
      </c>
      <c r="H1703">
        <v>2830</v>
      </c>
      <c r="I1703">
        <v>-35.997</v>
      </c>
      <c r="J1703" t="s">
        <v>76</v>
      </c>
      <c r="K1703">
        <v>43.25</v>
      </c>
      <c r="L1703">
        <v>28.854009999999999</v>
      </c>
      <c r="M1703">
        <v>-0.70704210610587659</v>
      </c>
      <c r="N1703">
        <v>28.677354000000001</v>
      </c>
      <c r="O1703">
        <v>-9.5385369235957196E-2</v>
      </c>
      <c r="P1703">
        <v>7622000</v>
      </c>
      <c r="Q1703">
        <v>4143000</v>
      </c>
      <c r="R1703">
        <v>1.84</v>
      </c>
      <c r="S1703">
        <v>24.007999999999999</v>
      </c>
      <c r="T1703">
        <v>7.8009999999999993</v>
      </c>
      <c r="U1703">
        <v>15.313478260869569</v>
      </c>
      <c r="V1703">
        <f t="shared" si="325"/>
        <v>2.3016700159423245</v>
      </c>
      <c r="AC1703">
        <v>29.328600000000002</v>
      </c>
      <c r="AD1703">
        <v>27.75</v>
      </c>
      <c r="AH1703" s="85">
        <f>IF(AND(M1703&lt;Variables!$G$6,M1703&gt;Variables!$G$5),0,1)</f>
        <v>1</v>
      </c>
      <c r="AI1703" s="85">
        <f t="shared" si="326"/>
        <v>0</v>
      </c>
      <c r="AJ1703" s="85">
        <f>IF(I1703&gt;Variables!$G$7,0,1)</f>
        <v>1</v>
      </c>
      <c r="AK1703" s="85">
        <f>IF(F1703&gt;Variables!$G$8,0,1)</f>
        <v>1</v>
      </c>
      <c r="AL1703" s="85">
        <f>IF(G1703&gt;Variables!$G$9,0,1)</f>
        <v>1</v>
      </c>
      <c r="AM1703" s="85">
        <f>IF(AND(K1703&gt;Variables!$G$10,K1703&lt;Variables!$G$11),0,1)</f>
        <v>1</v>
      </c>
      <c r="AN1703" s="103">
        <f>IF(H1703&lt;Variables!$G$13,1,0)</f>
        <v>0</v>
      </c>
      <c r="AO1703" s="101">
        <f>IF(R1703&lt;Variables!$G$12,0,1)</f>
        <v>0</v>
      </c>
      <c r="AP1703" s="86">
        <f t="shared" si="324"/>
        <v>0</v>
      </c>
      <c r="AR1703">
        <v>0</v>
      </c>
      <c r="AS1703">
        <v>0</v>
      </c>
      <c r="AT1703">
        <v>1</v>
      </c>
      <c r="AU1703">
        <v>0</v>
      </c>
      <c r="BA1703">
        <v>-1.92</v>
      </c>
    </row>
    <row r="1704" spans="3:53" ht="12.75" x14ac:dyDescent="0.2">
      <c r="C1704" t="s">
        <v>647</v>
      </c>
      <c r="D1704" t="s">
        <v>607</v>
      </c>
      <c r="E1704">
        <v>12.51</v>
      </c>
      <c r="F1704">
        <v>7.98</v>
      </c>
      <c r="G1704">
        <v>1.92</v>
      </c>
      <c r="H1704">
        <v>1920</v>
      </c>
      <c r="I1704">
        <v>-23.995000000000001</v>
      </c>
      <c r="J1704" t="s">
        <v>78</v>
      </c>
      <c r="K1704">
        <v>44.09</v>
      </c>
      <c r="L1704">
        <v>12.5069</v>
      </c>
      <c r="M1704">
        <v>-0.17510334295467861</v>
      </c>
      <c r="N1704">
        <v>12.469782</v>
      </c>
      <c r="O1704">
        <v>0.1220390220133542</v>
      </c>
      <c r="P1704">
        <v>2741000</v>
      </c>
      <c r="Q1704">
        <v>1014000</v>
      </c>
      <c r="R1704">
        <v>2.7</v>
      </c>
      <c r="S1704">
        <v>24.007999999999999</v>
      </c>
      <c r="T1704">
        <v>7.8009999999999993</v>
      </c>
      <c r="U1704">
        <v>15.313478260869569</v>
      </c>
      <c r="V1704">
        <f t="shared" si="325"/>
        <v>2.3073364090510036</v>
      </c>
      <c r="AC1704">
        <v>12.73</v>
      </c>
      <c r="AD1704">
        <v>12.42</v>
      </c>
      <c r="AH1704" s="85">
        <f>IF(AND(M1704&lt;Variables!$G$6,M1704&gt;Variables!$G$5),0,1)</f>
        <v>1</v>
      </c>
      <c r="AI1704" s="85">
        <f t="shared" si="326"/>
        <v>0</v>
      </c>
      <c r="AJ1704" s="85">
        <f>IF(I1704&gt;Variables!$G$7,0,1)</f>
        <v>1</v>
      </c>
      <c r="AK1704" s="85">
        <f>IF(F1704&gt;Variables!$G$8,0,1)</f>
        <v>1</v>
      </c>
      <c r="AL1704" s="85">
        <f>IF(G1704&gt;Variables!$G$9,0,1)</f>
        <v>1</v>
      </c>
      <c r="AM1704" s="85">
        <f>IF(AND(K1704&gt;Variables!$G$10,K1704&lt;Variables!$G$11),0,1)</f>
        <v>1</v>
      </c>
      <c r="AN1704" s="103">
        <f>IF(H1704&lt;Variables!$G$13,1,0)</f>
        <v>1</v>
      </c>
      <c r="AO1704" s="101">
        <f>IF(R1704&lt;Variables!$G$12,0,1)</f>
        <v>1</v>
      </c>
      <c r="AP1704" s="86">
        <f t="shared" si="324"/>
        <v>1</v>
      </c>
      <c r="AR1704">
        <v>1</v>
      </c>
      <c r="AS1704">
        <v>0</v>
      </c>
      <c r="AT1704">
        <v>0</v>
      </c>
      <c r="AU1704">
        <v>0</v>
      </c>
      <c r="BA1704">
        <v>0.96</v>
      </c>
    </row>
    <row r="1705" spans="3:53" ht="12.75" x14ac:dyDescent="0.2">
      <c r="C1705" t="s">
        <v>647</v>
      </c>
      <c r="D1705" t="s">
        <v>606</v>
      </c>
      <c r="E1705">
        <v>51.03</v>
      </c>
      <c r="F1705">
        <v>8.06</v>
      </c>
      <c r="G1705">
        <v>1.17</v>
      </c>
      <c r="H1705">
        <v>2750</v>
      </c>
      <c r="I1705">
        <v>-23.477</v>
      </c>
      <c r="J1705" t="s">
        <v>78</v>
      </c>
      <c r="K1705">
        <v>48.64</v>
      </c>
      <c r="L1705">
        <v>51.0745</v>
      </c>
      <c r="M1705">
        <v>-8.7127627289546289E-2</v>
      </c>
      <c r="N1705">
        <v>51.013034374999997</v>
      </c>
      <c r="O1705">
        <v>3.3257431571864671E-2</v>
      </c>
      <c r="P1705">
        <v>521996</v>
      </c>
      <c r="Q1705">
        <v>660790</v>
      </c>
      <c r="R1705">
        <v>0.79</v>
      </c>
      <c r="S1705">
        <v>24.007999999999999</v>
      </c>
      <c r="T1705">
        <v>7.8009999999999993</v>
      </c>
      <c r="U1705">
        <v>15.313478260869569</v>
      </c>
      <c r="V1705">
        <f t="shared" si="325"/>
        <v>2.3548335088703753</v>
      </c>
      <c r="AC1705">
        <v>51.24</v>
      </c>
      <c r="AD1705">
        <v>50.630099999999999</v>
      </c>
      <c r="AH1705" s="85">
        <f>IF(AND(M1705&lt;Variables!$G$6,M1705&gt;Variables!$G$5),0,1)</f>
        <v>1</v>
      </c>
      <c r="AI1705" s="85">
        <f t="shared" si="326"/>
        <v>0</v>
      </c>
      <c r="AJ1705" s="85">
        <f>IF(I1705&gt;Variables!$G$7,0,1)</f>
        <v>1</v>
      </c>
      <c r="AK1705" s="85">
        <f>IF(F1705&gt;Variables!$G$8,0,1)</f>
        <v>1</v>
      </c>
      <c r="AL1705" s="85">
        <f>IF(G1705&gt;Variables!$G$9,0,1)</f>
        <v>1</v>
      </c>
      <c r="AM1705" s="85">
        <f>IF(AND(K1705&gt;Variables!$G$10,K1705&lt;Variables!$G$11),0,1)</f>
        <v>1</v>
      </c>
      <c r="AN1705" s="103">
        <f>IF(H1705&lt;Variables!$G$13,1,0)</f>
        <v>0</v>
      </c>
      <c r="AO1705" s="101">
        <f>IF(R1705&lt;Variables!$G$12,0,1)</f>
        <v>0</v>
      </c>
      <c r="AP1705" s="86">
        <f t="shared" si="324"/>
        <v>1</v>
      </c>
      <c r="AR1705">
        <v>0</v>
      </c>
      <c r="AS1705">
        <v>0</v>
      </c>
      <c r="AT1705">
        <v>0</v>
      </c>
      <c r="AU1705">
        <v>1</v>
      </c>
      <c r="BA1705">
        <v>-0.54</v>
      </c>
    </row>
    <row r="1706" spans="3:53" ht="12.75" x14ac:dyDescent="0.2">
      <c r="C1706" t="s">
        <v>647</v>
      </c>
      <c r="D1706" t="s">
        <v>395</v>
      </c>
      <c r="E1706">
        <v>24.52</v>
      </c>
      <c r="F1706">
        <v>22.24</v>
      </c>
      <c r="G1706">
        <v>22.12</v>
      </c>
      <c r="H1706">
        <v>2790</v>
      </c>
      <c r="I1706">
        <v>200.405</v>
      </c>
      <c r="J1706" t="s">
        <v>76</v>
      </c>
      <c r="K1706">
        <v>51.1</v>
      </c>
      <c r="L1706">
        <v>24.495280000000001</v>
      </c>
      <c r="M1706">
        <v>-0.59309385318314223</v>
      </c>
      <c r="N1706">
        <v>24.201865999999999</v>
      </c>
      <c r="O1706">
        <v>0.61207677127047144</v>
      </c>
      <c r="P1706">
        <v>9834000</v>
      </c>
      <c r="Q1706">
        <v>3411000</v>
      </c>
      <c r="R1706">
        <v>2.88</v>
      </c>
      <c r="S1706">
        <v>24.007999999999999</v>
      </c>
      <c r="T1706">
        <v>7.8009999999999993</v>
      </c>
      <c r="U1706">
        <v>15.313478260869569</v>
      </c>
      <c r="V1706">
        <f t="shared" si="325"/>
        <v>2.3957005807355536</v>
      </c>
      <c r="AC1706">
        <v>24.85</v>
      </c>
      <c r="AD1706">
        <v>23.9</v>
      </c>
      <c r="AH1706" s="85">
        <f>IF(AND(M1706&lt;Variables!$G$6,M1706&gt;Variables!$G$5),0,1)</f>
        <v>1</v>
      </c>
      <c r="AI1706" s="85">
        <f t="shared" si="326"/>
        <v>0</v>
      </c>
      <c r="AJ1706" s="85">
        <f>IF(I1706&gt;Variables!$G$7,0,1)</f>
        <v>0</v>
      </c>
      <c r="AK1706" s="85">
        <f>IF(F1706&gt;Variables!$G$8,0,1)</f>
        <v>0</v>
      </c>
      <c r="AL1706" s="85">
        <f>IF(G1706&gt;Variables!$G$9,0,1)</f>
        <v>0</v>
      </c>
      <c r="AM1706" s="85">
        <f>IF(AND(K1706&gt;Variables!$G$10,K1706&lt;Variables!$G$11),0,1)</f>
        <v>0</v>
      </c>
      <c r="AN1706" s="103">
        <f>IF(H1706&lt;Variables!$G$13,1,0)</f>
        <v>0</v>
      </c>
      <c r="AO1706" s="101">
        <f>IF(R1706&lt;Variables!$G$12,0,1)</f>
        <v>1</v>
      </c>
      <c r="AP1706" s="86">
        <f t="shared" si="324"/>
        <v>0</v>
      </c>
      <c r="AR1706">
        <v>0</v>
      </c>
      <c r="AS1706">
        <v>0</v>
      </c>
      <c r="AT1706">
        <v>1</v>
      </c>
      <c r="AU1706">
        <v>0</v>
      </c>
      <c r="BA1706">
        <v>-2.25</v>
      </c>
    </row>
    <row r="1707" spans="3:53" ht="12.75" x14ac:dyDescent="0.2">
      <c r="C1707" t="s">
        <v>647</v>
      </c>
      <c r="D1707" t="s">
        <v>490</v>
      </c>
      <c r="E1707">
        <v>28.2</v>
      </c>
      <c r="F1707">
        <v>8.5</v>
      </c>
      <c r="G1707">
        <v>7.26</v>
      </c>
      <c r="H1707">
        <v>3040</v>
      </c>
      <c r="I1707">
        <v>-26.704000000000001</v>
      </c>
      <c r="J1707" t="s">
        <v>78</v>
      </c>
      <c r="K1707">
        <v>50.03</v>
      </c>
      <c r="L1707">
        <v>28.03764285714286</v>
      </c>
      <c r="M1707">
        <v>-0.38392263462131038</v>
      </c>
      <c r="N1707">
        <v>28.097480000000001</v>
      </c>
      <c r="O1707">
        <v>-0.59606769005618165</v>
      </c>
      <c r="P1707">
        <v>56220</v>
      </c>
      <c r="Q1707">
        <v>60414</v>
      </c>
      <c r="R1707">
        <v>0.93</v>
      </c>
      <c r="S1707">
        <v>24.007999999999999</v>
      </c>
      <c r="T1707">
        <v>7.8009999999999993</v>
      </c>
      <c r="U1707">
        <v>15.313478260869569</v>
      </c>
      <c r="V1707">
        <f t="shared" si="325"/>
        <v>2.3773260515572177</v>
      </c>
      <c r="AC1707">
        <v>28.41</v>
      </c>
      <c r="AD1707">
        <v>27.65</v>
      </c>
      <c r="AH1707" s="85">
        <f>IF(AND(M1707&lt;Variables!$G$6,M1707&gt;Variables!$G$5),0,1)</f>
        <v>1</v>
      </c>
      <c r="AI1707" s="85">
        <f t="shared" si="326"/>
        <v>1</v>
      </c>
      <c r="AJ1707" s="85">
        <f>IF(I1707&gt;Variables!$G$7,0,1)</f>
        <v>1</v>
      </c>
      <c r="AK1707" s="85">
        <f>IF(F1707&gt;Variables!$G$8,0,1)</f>
        <v>1</v>
      </c>
      <c r="AL1707" s="85">
        <f>IF(G1707&gt;Variables!$G$9,0,1)</f>
        <v>1</v>
      </c>
      <c r="AM1707" s="85">
        <f>IF(AND(K1707&gt;Variables!$G$10,K1707&lt;Variables!$G$11),0,1)</f>
        <v>0</v>
      </c>
      <c r="AN1707" s="103">
        <f>IF(H1707&lt;Variables!$G$13,1,0)</f>
        <v>0</v>
      </c>
      <c r="AO1707" s="101">
        <f>IF(R1707&lt;Variables!$G$12,0,1)</f>
        <v>0</v>
      </c>
      <c r="AP1707" s="86">
        <f t="shared" si="324"/>
        <v>1</v>
      </c>
      <c r="AR1707">
        <v>0</v>
      </c>
      <c r="AS1707">
        <v>0</v>
      </c>
      <c r="AT1707">
        <v>1</v>
      </c>
      <c r="AU1707">
        <v>0</v>
      </c>
      <c r="BA1707">
        <v>-1.55</v>
      </c>
    </row>
    <row r="1708" spans="3:53" ht="12.75" x14ac:dyDescent="0.2">
      <c r="C1708" t="s">
        <v>647</v>
      </c>
      <c r="D1708" t="s">
        <v>609</v>
      </c>
      <c r="E1708">
        <v>95.65</v>
      </c>
      <c r="F1708">
        <v>8.1300000000000008</v>
      </c>
      <c r="G1708">
        <v>6.95</v>
      </c>
      <c r="H1708">
        <v>6390</v>
      </c>
      <c r="I1708">
        <v>-79.501999999999995</v>
      </c>
      <c r="J1708" t="s">
        <v>78</v>
      </c>
      <c r="K1708">
        <v>40.520000000000003</v>
      </c>
      <c r="L1708">
        <v>96.179255000000012</v>
      </c>
      <c r="M1708">
        <v>-0.75562552444392639</v>
      </c>
      <c r="N1708">
        <v>95.876404000000008</v>
      </c>
      <c r="O1708">
        <v>-0.4421358982132948</v>
      </c>
      <c r="P1708">
        <v>681993</v>
      </c>
      <c r="Q1708">
        <v>913295</v>
      </c>
      <c r="R1708">
        <v>0.75</v>
      </c>
      <c r="S1708">
        <v>24.007999999999999</v>
      </c>
      <c r="T1708">
        <v>7.8009999999999993</v>
      </c>
      <c r="U1708">
        <v>15.313478260869569</v>
      </c>
      <c r="V1708">
        <f t="shared" si="325"/>
        <v>2.2677457666771907</v>
      </c>
      <c r="AC1708">
        <v>96.55</v>
      </c>
      <c r="AD1708">
        <v>90.45</v>
      </c>
      <c r="AH1708" s="85">
        <f>IF(AND(M1708&lt;Variables!$G$6,M1708&gt;Variables!$G$5),0,1)</f>
        <v>1</v>
      </c>
      <c r="AI1708" s="85">
        <f t="shared" si="326"/>
        <v>0</v>
      </c>
      <c r="AJ1708" s="85">
        <f>IF(I1708&gt;Variables!$G$7,0,1)</f>
        <v>1</v>
      </c>
      <c r="AK1708" s="85">
        <f>IF(F1708&gt;Variables!$G$8,0,1)</f>
        <v>1</v>
      </c>
      <c r="AL1708" s="85">
        <f>IF(G1708&gt;Variables!$G$9,0,1)</f>
        <v>1</v>
      </c>
      <c r="AM1708" s="85">
        <f>IF(AND(K1708&gt;Variables!$G$10,K1708&lt;Variables!$G$11),0,1)</f>
        <v>1</v>
      </c>
      <c r="AN1708" s="103">
        <f>IF(H1708&lt;Variables!$G$13,1,0)</f>
        <v>0</v>
      </c>
      <c r="AO1708" s="101">
        <f>IF(R1708&lt;Variables!$G$12,0,1)</f>
        <v>0</v>
      </c>
      <c r="AP1708" s="86">
        <f t="shared" si="324"/>
        <v>1</v>
      </c>
      <c r="AR1708">
        <v>0</v>
      </c>
      <c r="AS1708">
        <v>0</v>
      </c>
      <c r="AT1708">
        <v>1</v>
      </c>
      <c r="AU1708">
        <v>0</v>
      </c>
      <c r="BA1708">
        <v>-1.2</v>
      </c>
    </row>
    <row r="1709" spans="3:53" ht="12.75" x14ac:dyDescent="0.2">
      <c r="C1709" t="s">
        <v>647</v>
      </c>
      <c r="D1709" t="s">
        <v>603</v>
      </c>
      <c r="E1709">
        <v>11.2</v>
      </c>
      <c r="F1709">
        <v>12.33</v>
      </c>
      <c r="G1709">
        <v>7.86</v>
      </c>
      <c r="H1709">
        <v>5810</v>
      </c>
      <c r="I1709">
        <v>-26.119</v>
      </c>
      <c r="J1709" t="s">
        <v>78</v>
      </c>
      <c r="K1709">
        <v>31.34</v>
      </c>
      <c r="L1709">
        <v>11.328255</v>
      </c>
      <c r="M1709">
        <v>-1.839250617151547</v>
      </c>
      <c r="N1709">
        <v>11.318884000000001</v>
      </c>
      <c r="O1709">
        <v>-1.7579825007483021</v>
      </c>
      <c r="P1709">
        <v>69927000</v>
      </c>
      <c r="Q1709">
        <v>12699000</v>
      </c>
      <c r="R1709">
        <v>5.51</v>
      </c>
      <c r="S1709">
        <v>24.007999999999999</v>
      </c>
      <c r="T1709">
        <v>7.8009999999999993</v>
      </c>
      <c r="U1709">
        <v>15.313478260869569</v>
      </c>
      <c r="V1709">
        <f t="shared" si="325"/>
        <v>2.1223855531475939</v>
      </c>
      <c r="AC1709">
        <v>11.22</v>
      </c>
      <c r="AD1709">
        <v>9.9350000000000005</v>
      </c>
      <c r="AH1709" s="85">
        <f>IF(AND(M1709&lt;Variables!$G$6,M1709&gt;Variables!$G$5),0,1)</f>
        <v>1</v>
      </c>
      <c r="AI1709" s="85">
        <f t="shared" si="326"/>
        <v>0</v>
      </c>
      <c r="AJ1709" s="85">
        <f>IF(I1709&gt;Variables!$G$7,0,1)</f>
        <v>1</v>
      </c>
      <c r="AK1709" s="85">
        <f>IF(F1709&gt;Variables!$G$8,0,1)</f>
        <v>0</v>
      </c>
      <c r="AL1709" s="85">
        <f>IF(G1709&gt;Variables!$G$9,0,1)</f>
        <v>1</v>
      </c>
      <c r="AM1709" s="85">
        <f>IF(AND(K1709&gt;Variables!$G$10,K1709&lt;Variables!$G$11),0,1)</f>
        <v>1</v>
      </c>
      <c r="AN1709" s="103">
        <f>IF(H1709&lt;Variables!$G$13,1,0)</f>
        <v>0</v>
      </c>
      <c r="AO1709" s="101">
        <f>IF(R1709&lt;Variables!$G$12,0,1)</f>
        <v>1</v>
      </c>
      <c r="AP1709" s="86">
        <f t="shared" si="324"/>
        <v>1</v>
      </c>
      <c r="AR1709">
        <v>0</v>
      </c>
      <c r="AS1709">
        <v>0</v>
      </c>
      <c r="AT1709">
        <v>1</v>
      </c>
      <c r="AU1709">
        <v>0</v>
      </c>
      <c r="BA1709">
        <v>-2.25</v>
      </c>
    </row>
    <row r="1710" spans="3:53" ht="12.75" x14ac:dyDescent="0.2">
      <c r="C1710" t="s">
        <v>647</v>
      </c>
      <c r="D1710" t="s">
        <v>605</v>
      </c>
      <c r="E1710">
        <v>294.75</v>
      </c>
      <c r="F1710">
        <v>11.32</v>
      </c>
      <c r="G1710">
        <v>2.29</v>
      </c>
      <c r="H1710">
        <v>41000</v>
      </c>
      <c r="I1710">
        <v>5.2999999999999999E-2</v>
      </c>
      <c r="J1710" t="s">
        <v>78</v>
      </c>
      <c r="K1710">
        <v>59.4</v>
      </c>
      <c r="L1710">
        <v>294.64720999999997</v>
      </c>
      <c r="M1710">
        <v>0.1706413578462011</v>
      </c>
      <c r="N1710">
        <v>294.26972999999998</v>
      </c>
      <c r="O1710">
        <v>0.29913712157887901</v>
      </c>
      <c r="P1710">
        <v>1167000</v>
      </c>
      <c r="Q1710">
        <v>905753</v>
      </c>
      <c r="R1710">
        <v>1.29</v>
      </c>
      <c r="S1710">
        <v>24.007999999999999</v>
      </c>
      <c r="T1710">
        <v>7.8009999999999993</v>
      </c>
      <c r="U1710">
        <v>15.313478260869569</v>
      </c>
      <c r="V1710">
        <f t="shared" si="325"/>
        <v>2.4553148896262766</v>
      </c>
      <c r="AC1710">
        <v>296.84530000000001</v>
      </c>
      <c r="AD1710">
        <v>289.24</v>
      </c>
      <c r="AH1710" s="85">
        <f>IF(AND(M1710&lt;Variables!$G$6,M1710&gt;Variables!$G$5),0,1)</f>
        <v>1</v>
      </c>
      <c r="AI1710" s="85">
        <f t="shared" si="326"/>
        <v>0</v>
      </c>
      <c r="AJ1710" s="85">
        <f>IF(I1710&gt;Variables!$G$7,0,1)</f>
        <v>0</v>
      </c>
      <c r="AK1710" s="85">
        <f>IF(F1710&gt;Variables!$G$8,0,1)</f>
        <v>0</v>
      </c>
      <c r="AL1710" s="85">
        <f>IF(G1710&gt;Variables!$G$9,0,1)</f>
        <v>1</v>
      </c>
      <c r="AM1710" s="85">
        <f>IF(AND(K1710&gt;Variables!$G$10,K1710&lt;Variables!$G$11),0,1)</f>
        <v>0</v>
      </c>
      <c r="AN1710" s="103">
        <f>IF(H1710&lt;Variables!$G$13,1,0)</f>
        <v>0</v>
      </c>
      <c r="AO1710" s="101">
        <f>IF(R1710&lt;Variables!$G$12,0,1)</f>
        <v>0</v>
      </c>
      <c r="AP1710" s="86">
        <f t="shared" si="324"/>
        <v>1</v>
      </c>
      <c r="AR1710">
        <v>0</v>
      </c>
      <c r="AS1710">
        <v>1</v>
      </c>
      <c r="AT1710">
        <v>0</v>
      </c>
      <c r="AU1710">
        <v>0</v>
      </c>
      <c r="BA1710">
        <v>0.61</v>
      </c>
    </row>
    <row r="1711" spans="3:53" ht="12.75" x14ac:dyDescent="0.2">
      <c r="C1711" t="s">
        <v>647</v>
      </c>
      <c r="D1711" t="s">
        <v>331</v>
      </c>
      <c r="E1711">
        <v>29.49</v>
      </c>
      <c r="F1711">
        <v>12.41</v>
      </c>
      <c r="G1711">
        <v>-8.68</v>
      </c>
      <c r="H1711">
        <v>12410</v>
      </c>
      <c r="I1711">
        <v>77.896000000000001</v>
      </c>
      <c r="J1711" t="s">
        <v>78</v>
      </c>
      <c r="K1711">
        <v>32.04</v>
      </c>
      <c r="L1711">
        <v>30.548224999999999</v>
      </c>
      <c r="M1711">
        <v>-4.9044584423481057</v>
      </c>
      <c r="N1711">
        <v>30.710034</v>
      </c>
      <c r="O1711">
        <v>-5.4055101339191056</v>
      </c>
      <c r="P1711">
        <v>337398000</v>
      </c>
      <c r="Q1711">
        <v>97799000</v>
      </c>
      <c r="R1711">
        <v>3.45</v>
      </c>
      <c r="S1711">
        <v>24.007999999999999</v>
      </c>
      <c r="T1711">
        <v>7.8009999999999993</v>
      </c>
      <c r="U1711">
        <v>15.313478260869569</v>
      </c>
      <c r="V1711">
        <f t="shared" si="325"/>
        <v>2.0540635148732869</v>
      </c>
      <c r="AC1711">
        <v>30.069900000000001</v>
      </c>
      <c r="AD1711">
        <v>24.17</v>
      </c>
      <c r="AH1711" s="85">
        <f>IF(AND(M1711&lt;Variables!$G$6,M1711&gt;Variables!$G$5),0,1)</f>
        <v>0</v>
      </c>
      <c r="AI1711" s="85">
        <f t="shared" si="326"/>
        <v>1</v>
      </c>
      <c r="AJ1711" s="85">
        <f>IF(I1711&gt;Variables!$G$7,0,1)</f>
        <v>0</v>
      </c>
      <c r="AK1711" s="85">
        <f>IF(F1711&gt;Variables!$G$8,0,1)</f>
        <v>0</v>
      </c>
      <c r="AL1711" s="85">
        <f>IF(G1711&gt;Variables!$G$9,0,1)</f>
        <v>1</v>
      </c>
      <c r="AM1711" s="85">
        <f>IF(AND(K1711&gt;Variables!$G$10,K1711&lt;Variables!$G$11),0,1)</f>
        <v>1</v>
      </c>
      <c r="AN1711" s="103">
        <f>IF(H1711&lt;Variables!$G$13,1,0)</f>
        <v>0</v>
      </c>
      <c r="AO1711" s="101">
        <f>IF(R1711&lt;Variables!$G$12,0,1)</f>
        <v>1</v>
      </c>
      <c r="AP1711" s="86">
        <f t="shared" ref="AP1711:AP1774" si="327">IF(J1711="Pass", 0,1)</f>
        <v>1</v>
      </c>
      <c r="AR1711">
        <v>0</v>
      </c>
      <c r="AS1711">
        <v>0</v>
      </c>
      <c r="AT1711">
        <v>1</v>
      </c>
      <c r="AU1711">
        <v>0</v>
      </c>
      <c r="BA1711">
        <v>-2.25</v>
      </c>
    </row>
    <row r="1712" spans="3:53" ht="12.75" x14ac:dyDescent="0.2">
      <c r="C1712" t="s">
        <v>647</v>
      </c>
      <c r="D1712" t="s">
        <v>215</v>
      </c>
      <c r="E1712">
        <v>17.45</v>
      </c>
      <c r="F1712">
        <v>10.36</v>
      </c>
      <c r="G1712">
        <v>8.35</v>
      </c>
      <c r="H1712">
        <v>2590</v>
      </c>
      <c r="I1712">
        <v>-1.0999999999999999E-2</v>
      </c>
      <c r="J1712" t="s">
        <v>78</v>
      </c>
      <c r="K1712">
        <v>35.049999999999997</v>
      </c>
      <c r="L1712">
        <v>17.69904</v>
      </c>
      <c r="M1712">
        <v>-1.621782876359402</v>
      </c>
      <c r="N1712">
        <v>17.811516000000001</v>
      </c>
      <c r="O1712">
        <v>-2.243020751293725</v>
      </c>
      <c r="P1712">
        <v>15727000</v>
      </c>
      <c r="Q1712">
        <v>25802000</v>
      </c>
      <c r="R1712">
        <v>0.61</v>
      </c>
      <c r="S1712">
        <v>24.007999999999999</v>
      </c>
      <c r="T1712">
        <v>7.8009999999999993</v>
      </c>
      <c r="U1712">
        <v>15.313478260869569</v>
      </c>
      <c r="V1712">
        <f t="shared" si="325"/>
        <v>2.1842629060288012</v>
      </c>
      <c r="AC1712">
        <v>17.5</v>
      </c>
      <c r="AD1712">
        <v>15.5</v>
      </c>
      <c r="AH1712" s="85">
        <f>IF(AND(M1712&lt;Variables!$G$6,M1712&gt;Variables!$G$5),0,1)</f>
        <v>1</v>
      </c>
      <c r="AI1712" s="85">
        <f t="shared" si="326"/>
        <v>1</v>
      </c>
      <c r="AJ1712" s="85">
        <f>IF(I1712&gt;Variables!$G$7,0,1)</f>
        <v>1</v>
      </c>
      <c r="AK1712" s="85">
        <f>IF(F1712&gt;Variables!$G$8,0,1)</f>
        <v>0</v>
      </c>
      <c r="AL1712" s="85">
        <f>IF(G1712&gt;Variables!$G$9,0,1)</f>
        <v>1</v>
      </c>
      <c r="AM1712" s="85">
        <f>IF(AND(K1712&gt;Variables!$G$10,K1712&lt;Variables!$G$11),0,1)</f>
        <v>1</v>
      </c>
      <c r="AN1712" s="103">
        <f>IF(H1712&lt;Variables!$G$13,1,0)</f>
        <v>0</v>
      </c>
      <c r="AO1712" s="101">
        <f>IF(R1712&lt;Variables!$G$12,0,1)</f>
        <v>0</v>
      </c>
      <c r="AP1712" s="86">
        <f t="shared" si="327"/>
        <v>1</v>
      </c>
      <c r="AR1712">
        <v>0</v>
      </c>
      <c r="AS1712">
        <v>0</v>
      </c>
      <c r="AT1712">
        <v>1</v>
      </c>
      <c r="AU1712">
        <v>0</v>
      </c>
      <c r="BA1712">
        <v>-2.25</v>
      </c>
    </row>
    <row r="1713" spans="3:53" ht="12.75" x14ac:dyDescent="0.2">
      <c r="C1713" t="s">
        <v>647</v>
      </c>
      <c r="D1713" t="s">
        <v>604</v>
      </c>
      <c r="E1713">
        <v>88.54</v>
      </c>
      <c r="F1713">
        <v>10.47</v>
      </c>
      <c r="G1713">
        <v>-0.09</v>
      </c>
      <c r="H1713">
        <v>5400</v>
      </c>
      <c r="I1713">
        <v>-4.0090000000000003</v>
      </c>
      <c r="J1713" t="s">
        <v>78</v>
      </c>
      <c r="K1713">
        <v>49.9</v>
      </c>
      <c r="L1713">
        <v>88.895759999999996</v>
      </c>
      <c r="M1713">
        <v>-0.25396036886348011</v>
      </c>
      <c r="N1713">
        <v>88.428996000000012</v>
      </c>
      <c r="O1713">
        <v>0.27253956383264782</v>
      </c>
      <c r="P1713">
        <v>1632000</v>
      </c>
      <c r="Q1713">
        <v>970773</v>
      </c>
      <c r="R1713">
        <v>1.68</v>
      </c>
      <c r="S1713">
        <v>24.007999999999999</v>
      </c>
      <c r="T1713">
        <v>7.8009999999999993</v>
      </c>
      <c r="U1713">
        <v>15.313478260869569</v>
      </c>
      <c r="V1713">
        <f t="shared" si="325"/>
        <v>2.3724936258359226</v>
      </c>
      <c r="AC1713">
        <v>90</v>
      </c>
      <c r="AD1713">
        <v>85.37</v>
      </c>
      <c r="AH1713" s="85">
        <f>IF(AND(M1713&lt;Variables!$G$6,M1713&gt;Variables!$G$5),0,1)</f>
        <v>1</v>
      </c>
      <c r="AI1713" s="85">
        <f t="shared" si="326"/>
        <v>0</v>
      </c>
      <c r="AJ1713" s="85">
        <f>IF(I1713&gt;Variables!$G$7,0,1)</f>
        <v>1</v>
      </c>
      <c r="AK1713" s="85">
        <f>IF(F1713&gt;Variables!$G$8,0,1)</f>
        <v>0</v>
      </c>
      <c r="AL1713" s="85">
        <f>IF(G1713&gt;Variables!$G$9,0,1)</f>
        <v>1</v>
      </c>
      <c r="AM1713" s="85">
        <f>IF(AND(K1713&gt;Variables!$G$10,K1713&lt;Variables!$G$11),0,1)</f>
        <v>1</v>
      </c>
      <c r="AN1713" s="103">
        <f>IF(H1713&lt;Variables!$G$13,1,0)</f>
        <v>0</v>
      </c>
      <c r="AO1713" s="101">
        <f>IF(R1713&lt;Variables!$G$12,0,1)</f>
        <v>0</v>
      </c>
      <c r="AP1713" s="86">
        <f t="shared" si="327"/>
        <v>1</v>
      </c>
      <c r="AR1713">
        <v>0</v>
      </c>
      <c r="AS1713">
        <v>1</v>
      </c>
      <c r="AT1713">
        <v>0</v>
      </c>
      <c r="AU1713">
        <v>0</v>
      </c>
      <c r="BA1713">
        <v>0.53</v>
      </c>
    </row>
    <row r="1714" spans="3:53" ht="12.75" x14ac:dyDescent="0.2">
      <c r="C1714" t="s">
        <v>648</v>
      </c>
      <c r="D1714" t="s">
        <v>395</v>
      </c>
      <c r="E1714">
        <v>24.32</v>
      </c>
      <c r="F1714">
        <v>21.59</v>
      </c>
      <c r="G1714">
        <v>21.82</v>
      </c>
      <c r="H1714">
        <v>2790</v>
      </c>
      <c r="I1714">
        <v>200.07900000000001</v>
      </c>
      <c r="J1714" t="s">
        <v>76</v>
      </c>
      <c r="K1714">
        <v>48.66</v>
      </c>
      <c r="L1714">
        <v>24.380034999999999</v>
      </c>
      <c r="M1714">
        <v>-0.36929807524886782</v>
      </c>
      <c r="N1714">
        <v>24.255966000000001</v>
      </c>
      <c r="O1714">
        <v>0.1403118721390107</v>
      </c>
      <c r="P1714">
        <v>10017000</v>
      </c>
      <c r="Q1714">
        <v>3411000</v>
      </c>
      <c r="R1714">
        <v>2.94</v>
      </c>
      <c r="S1714">
        <v>24.058</v>
      </c>
      <c r="T1714">
        <v>7.4779999999999998</v>
      </c>
      <c r="U1714">
        <v>15.055652173913041</v>
      </c>
      <c r="V1714">
        <f t="shared" si="325"/>
        <v>2.3612901959491035</v>
      </c>
      <c r="AC1714">
        <v>24.85</v>
      </c>
      <c r="AD1714">
        <v>23.9</v>
      </c>
      <c r="AH1714" s="85">
        <f>IF(AND(M1714&lt;Variables!$G$6,M1714&gt;Variables!$G$5),0,1)</f>
        <v>1</v>
      </c>
      <c r="AI1714" s="85">
        <f t="shared" si="326"/>
        <v>0</v>
      </c>
      <c r="AJ1714" s="85">
        <f>IF(I1714&gt;Variables!$G$7,0,1)</f>
        <v>0</v>
      </c>
      <c r="AK1714" s="85">
        <f>IF(F1714&gt;Variables!$G$8,0,1)</f>
        <v>0</v>
      </c>
      <c r="AL1714" s="85">
        <f>IF(G1714&gt;Variables!$G$9,0,1)</f>
        <v>0</v>
      </c>
      <c r="AM1714" s="85">
        <f>IF(AND(K1714&gt;Variables!$G$10,K1714&lt;Variables!$G$11),0,1)</f>
        <v>1</v>
      </c>
      <c r="AN1714" s="103">
        <f>IF(H1714&lt;Variables!$G$13,1,0)</f>
        <v>0</v>
      </c>
      <c r="AO1714" s="101">
        <f>IF(R1714&lt;Variables!$G$12,0,1)</f>
        <v>1</v>
      </c>
      <c r="AP1714" s="86">
        <f t="shared" si="327"/>
        <v>0</v>
      </c>
      <c r="AR1714">
        <v>0</v>
      </c>
      <c r="AS1714">
        <v>1</v>
      </c>
      <c r="AT1714">
        <v>0</v>
      </c>
      <c r="AU1714">
        <v>0</v>
      </c>
      <c r="BA1714">
        <v>-0.02</v>
      </c>
    </row>
    <row r="1715" spans="3:53" ht="12.75" x14ac:dyDescent="0.2">
      <c r="C1715" t="s">
        <v>648</v>
      </c>
      <c r="D1715" t="s">
        <v>601</v>
      </c>
      <c r="E1715">
        <v>14.53</v>
      </c>
      <c r="F1715">
        <v>17.96</v>
      </c>
      <c r="G1715">
        <v>-2.5499999999999998</v>
      </c>
      <c r="H1715">
        <v>1570</v>
      </c>
      <c r="I1715">
        <v>-43.728000000000002</v>
      </c>
      <c r="J1715" t="s">
        <v>78</v>
      </c>
      <c r="K1715">
        <v>42.13</v>
      </c>
      <c r="L1715">
        <v>14.5519</v>
      </c>
      <c r="M1715">
        <v>-0.21921536019350391</v>
      </c>
      <c r="N1715">
        <v>14.580653999999999</v>
      </c>
      <c r="O1715">
        <v>-0.41598957083817728</v>
      </c>
      <c r="P1715">
        <v>4500000</v>
      </c>
      <c r="Q1715">
        <v>1220000</v>
      </c>
      <c r="R1715">
        <v>3.69</v>
      </c>
      <c r="S1715">
        <v>24.058</v>
      </c>
      <c r="T1715">
        <v>7.4779999999999998</v>
      </c>
      <c r="U1715">
        <v>15.055652173913041</v>
      </c>
      <c r="V1715">
        <f t="shared" si="325"/>
        <v>2.2861839498979517</v>
      </c>
      <c r="AC1715">
        <v>14.93</v>
      </c>
      <c r="AD1715">
        <v>14.31</v>
      </c>
      <c r="AH1715" s="85">
        <f>IF(AND(M1715&lt;Variables!$G$6,M1715&gt;Variables!$G$5),0,1)</f>
        <v>1</v>
      </c>
      <c r="AI1715" s="85">
        <f t="shared" si="326"/>
        <v>1</v>
      </c>
      <c r="AJ1715" s="85">
        <f>IF(I1715&gt;Variables!$G$7,0,1)</f>
        <v>1</v>
      </c>
      <c r="AK1715" s="85">
        <f>IF(F1715&gt;Variables!$G$8,0,1)</f>
        <v>0</v>
      </c>
      <c r="AL1715" s="85">
        <f>IF(G1715&gt;Variables!$G$9,0,1)</f>
        <v>1</v>
      </c>
      <c r="AM1715" s="85">
        <f>IF(AND(K1715&gt;Variables!$G$10,K1715&lt;Variables!$G$11),0,1)</f>
        <v>1</v>
      </c>
      <c r="AN1715" s="103">
        <f>IF(H1715&lt;Variables!$G$13,1,0)</f>
        <v>1</v>
      </c>
      <c r="AO1715" s="101">
        <f>IF(R1715&lt;Variables!$G$12,0,1)</f>
        <v>1</v>
      </c>
      <c r="AP1715" s="86">
        <f t="shared" si="327"/>
        <v>1</v>
      </c>
      <c r="AR1715">
        <v>0</v>
      </c>
      <c r="AS1715">
        <v>0</v>
      </c>
      <c r="AT1715">
        <v>0</v>
      </c>
      <c r="AU1715">
        <v>1</v>
      </c>
      <c r="BA1715">
        <v>7.0000000000000007E-2</v>
      </c>
    </row>
    <row r="1716" spans="3:53" ht="12.75" x14ac:dyDescent="0.2">
      <c r="C1716" t="s">
        <v>648</v>
      </c>
      <c r="D1716" t="s">
        <v>322</v>
      </c>
      <c r="E1716">
        <v>37.74</v>
      </c>
      <c r="F1716">
        <v>17.670000000000002</v>
      </c>
      <c r="G1716">
        <v>15.48</v>
      </c>
      <c r="H1716">
        <v>6860</v>
      </c>
      <c r="I1716">
        <v>943.68600000000004</v>
      </c>
      <c r="J1716" t="s">
        <v>78</v>
      </c>
      <c r="K1716">
        <v>60.53</v>
      </c>
      <c r="L1716">
        <v>37.542665</v>
      </c>
      <c r="M1716">
        <v>0.52562864144035193</v>
      </c>
      <c r="N1716">
        <v>36.857627083333327</v>
      </c>
      <c r="O1716">
        <v>2.3940035929922052</v>
      </c>
      <c r="P1716">
        <v>613490</v>
      </c>
      <c r="Q1716">
        <v>755579</v>
      </c>
      <c r="R1716">
        <v>0.81</v>
      </c>
      <c r="S1716">
        <v>24.058</v>
      </c>
      <c r="T1716">
        <v>7.4779999999999998</v>
      </c>
      <c r="U1716">
        <v>15.055652173913041</v>
      </c>
      <c r="V1716">
        <f t="shared" si="325"/>
        <v>2.4464397519340189</v>
      </c>
      <c r="AC1716">
        <v>38.307600000000001</v>
      </c>
      <c r="AD1716">
        <v>32.3401</v>
      </c>
      <c r="AH1716" s="85">
        <f>IF(AND(M1716&lt;Variables!$G$6,M1716&gt;Variables!$G$5),0,1)</f>
        <v>1</v>
      </c>
      <c r="AI1716" s="85">
        <f t="shared" si="326"/>
        <v>0</v>
      </c>
      <c r="AJ1716" s="85">
        <f>IF(I1716&gt;Variables!$G$7,0,1)</f>
        <v>0</v>
      </c>
      <c r="AK1716" s="85">
        <f>IF(F1716&gt;Variables!$G$8,0,1)</f>
        <v>0</v>
      </c>
      <c r="AL1716" s="85">
        <f>IF(G1716&gt;Variables!$G$9,0,1)</f>
        <v>0</v>
      </c>
      <c r="AM1716" s="85">
        <f>IF(AND(K1716&gt;Variables!$G$10,K1716&lt;Variables!$G$11),0,1)</f>
        <v>0</v>
      </c>
      <c r="AN1716" s="103">
        <f>IF(H1716&lt;Variables!$G$13,1,0)</f>
        <v>0</v>
      </c>
      <c r="AO1716" s="101">
        <f>IF(R1716&lt;Variables!$G$12,0,1)</f>
        <v>0</v>
      </c>
      <c r="AP1716" s="86">
        <f t="shared" si="327"/>
        <v>1</v>
      </c>
      <c r="AR1716">
        <v>0</v>
      </c>
      <c r="AS1716">
        <v>0</v>
      </c>
      <c r="AT1716">
        <v>1</v>
      </c>
      <c r="AU1716">
        <v>0</v>
      </c>
      <c r="BA1716">
        <v>-2.25</v>
      </c>
    </row>
    <row r="1717" spans="3:53" ht="12.75" x14ac:dyDescent="0.2">
      <c r="C1717" t="s">
        <v>648</v>
      </c>
      <c r="D1717" t="s">
        <v>605</v>
      </c>
      <c r="E1717">
        <v>295.23</v>
      </c>
      <c r="F1717">
        <v>11.3</v>
      </c>
      <c r="G1717">
        <v>2.2400000000000002</v>
      </c>
      <c r="H1717">
        <v>41000</v>
      </c>
      <c r="I1717">
        <v>5.1999999999999998E-2</v>
      </c>
      <c r="J1717" t="s">
        <v>78</v>
      </c>
      <c r="K1717">
        <v>55.05</v>
      </c>
      <c r="L1717">
        <v>294.58999999999997</v>
      </c>
      <c r="M1717">
        <v>0.13951593740450949</v>
      </c>
      <c r="N1717">
        <v>294.40203000000002</v>
      </c>
      <c r="O1717">
        <v>0.20345308080926219</v>
      </c>
      <c r="P1717">
        <v>1182000</v>
      </c>
      <c r="Q1717">
        <v>905753</v>
      </c>
      <c r="R1717">
        <v>1.3</v>
      </c>
      <c r="S1717">
        <v>24.058</v>
      </c>
      <c r="T1717">
        <v>7.4779999999999998</v>
      </c>
      <c r="U1717">
        <v>15.055652173913041</v>
      </c>
      <c r="V1717">
        <f t="shared" si="325"/>
        <v>2.4136558293900006</v>
      </c>
      <c r="AC1717">
        <v>296.84530000000001</v>
      </c>
      <c r="AD1717">
        <v>289.24</v>
      </c>
      <c r="AH1717" s="85">
        <f>IF(AND(M1717&lt;Variables!$G$6,M1717&gt;Variables!$G$5),0,1)</f>
        <v>1</v>
      </c>
      <c r="AI1717" s="85">
        <f t="shared" si="326"/>
        <v>0</v>
      </c>
      <c r="AJ1717" s="85">
        <f>IF(I1717&gt;Variables!$G$7,0,1)</f>
        <v>0</v>
      </c>
      <c r="AK1717" s="85">
        <f>IF(F1717&gt;Variables!$G$8,0,1)</f>
        <v>0</v>
      </c>
      <c r="AL1717" s="85">
        <f>IF(G1717&gt;Variables!$G$9,0,1)</f>
        <v>1</v>
      </c>
      <c r="AM1717" s="85">
        <f>IF(AND(K1717&gt;Variables!$G$10,K1717&lt;Variables!$G$11),0,1)</f>
        <v>0</v>
      </c>
      <c r="AN1717" s="103">
        <f>IF(H1717&lt;Variables!$G$13,1,0)</f>
        <v>0</v>
      </c>
      <c r="AO1717" s="101">
        <f>IF(R1717&lt;Variables!$G$12,0,1)</f>
        <v>0</v>
      </c>
      <c r="AP1717" s="86">
        <f t="shared" si="327"/>
        <v>1</v>
      </c>
      <c r="AR1717">
        <v>0</v>
      </c>
      <c r="AS1717">
        <v>1</v>
      </c>
      <c r="AT1717">
        <v>0</v>
      </c>
      <c r="AU1717">
        <v>0</v>
      </c>
      <c r="BA1717">
        <v>0.49</v>
      </c>
    </row>
    <row r="1718" spans="3:53" ht="12.75" x14ac:dyDescent="0.2">
      <c r="C1718" t="s">
        <v>648</v>
      </c>
      <c r="D1718" t="s">
        <v>603</v>
      </c>
      <c r="E1718">
        <v>11.04</v>
      </c>
      <c r="F1718">
        <v>11.06</v>
      </c>
      <c r="G1718">
        <v>7.44</v>
      </c>
      <c r="H1718">
        <v>5810</v>
      </c>
      <c r="I1718">
        <v>-26.16</v>
      </c>
      <c r="J1718" t="s">
        <v>78</v>
      </c>
      <c r="K1718">
        <v>34.229999999999997</v>
      </c>
      <c r="L1718">
        <v>11.267340000000001</v>
      </c>
      <c r="M1718">
        <v>-1.6857572417269739</v>
      </c>
      <c r="N1718">
        <v>11.292012</v>
      </c>
      <c r="O1718">
        <v>-1.9005647532078489</v>
      </c>
      <c r="P1718">
        <v>70999000</v>
      </c>
      <c r="Q1718">
        <v>12699000</v>
      </c>
      <c r="R1718">
        <v>5.59</v>
      </c>
      <c r="S1718">
        <v>24.058</v>
      </c>
      <c r="T1718">
        <v>7.4779999999999998</v>
      </c>
      <c r="U1718">
        <v>15.055652173913041</v>
      </c>
      <c r="V1718">
        <f t="shared" si="325"/>
        <v>2.1706767650494259</v>
      </c>
      <c r="AC1718">
        <v>11.145</v>
      </c>
      <c r="AD1718">
        <v>9.9350000000000005</v>
      </c>
      <c r="AH1718" s="85">
        <f>IF(AND(M1718&lt;Variables!$G$6,M1718&gt;Variables!$G$5),0,1)</f>
        <v>1</v>
      </c>
      <c r="AI1718" s="85">
        <f t="shared" si="326"/>
        <v>1</v>
      </c>
      <c r="AJ1718" s="85">
        <f>IF(I1718&gt;Variables!$G$7,0,1)</f>
        <v>1</v>
      </c>
      <c r="AK1718" s="85">
        <f>IF(F1718&gt;Variables!$G$8,0,1)</f>
        <v>0</v>
      </c>
      <c r="AL1718" s="85">
        <f>IF(G1718&gt;Variables!$G$9,0,1)</f>
        <v>1</v>
      </c>
      <c r="AM1718" s="85">
        <f>IF(AND(K1718&gt;Variables!$G$10,K1718&lt;Variables!$G$11),0,1)</f>
        <v>1</v>
      </c>
      <c r="AN1718" s="103">
        <f>IF(H1718&lt;Variables!$G$13,1,0)</f>
        <v>0</v>
      </c>
      <c r="AO1718" s="101">
        <f>IF(R1718&lt;Variables!$G$12,0,1)</f>
        <v>1</v>
      </c>
      <c r="AP1718" s="86">
        <f t="shared" si="327"/>
        <v>1</v>
      </c>
      <c r="AR1718">
        <v>0</v>
      </c>
      <c r="AS1718">
        <v>0</v>
      </c>
      <c r="AT1718">
        <v>1</v>
      </c>
      <c r="AU1718">
        <v>0</v>
      </c>
      <c r="BA1718">
        <v>-2.25</v>
      </c>
    </row>
    <row r="1719" spans="3:53" ht="12.75" x14ac:dyDescent="0.2">
      <c r="C1719" t="s">
        <v>648</v>
      </c>
      <c r="D1719" t="s">
        <v>604</v>
      </c>
      <c r="E1719">
        <v>88.66</v>
      </c>
      <c r="F1719">
        <v>10.24</v>
      </c>
      <c r="G1719">
        <v>-0.03</v>
      </c>
      <c r="H1719">
        <v>5400</v>
      </c>
      <c r="I1719">
        <v>-4.0010000000000003</v>
      </c>
      <c r="J1719" t="s">
        <v>78</v>
      </c>
      <c r="K1719">
        <v>51.68</v>
      </c>
      <c r="L1719">
        <v>88.737755000000007</v>
      </c>
      <c r="M1719">
        <v>-2.0008394397636249E-2</v>
      </c>
      <c r="N1719">
        <v>88.459957999999986</v>
      </c>
      <c r="O1719">
        <v>0.2939657737572211</v>
      </c>
      <c r="P1719">
        <v>1642000</v>
      </c>
      <c r="Q1719">
        <v>970773</v>
      </c>
      <c r="R1719">
        <v>1.69</v>
      </c>
      <c r="S1719">
        <v>24.058</v>
      </c>
      <c r="T1719">
        <v>7.4779999999999998</v>
      </c>
      <c r="U1719">
        <v>15.055652173913041</v>
      </c>
      <c r="V1719">
        <f t="shared" si="325"/>
        <v>2.3850220957826127</v>
      </c>
      <c r="AC1719">
        <v>90</v>
      </c>
      <c r="AD1719">
        <v>85.37</v>
      </c>
      <c r="AH1719" s="85">
        <f>IF(AND(M1719&lt;Variables!$G$6,M1719&gt;Variables!$G$5),0,1)</f>
        <v>1</v>
      </c>
      <c r="AI1719" s="85">
        <f t="shared" si="326"/>
        <v>0</v>
      </c>
      <c r="AJ1719" s="85">
        <f>IF(I1719&gt;Variables!$G$7,0,1)</f>
        <v>1</v>
      </c>
      <c r="AK1719" s="85">
        <f>IF(F1719&gt;Variables!$G$8,0,1)</f>
        <v>0</v>
      </c>
      <c r="AL1719" s="85">
        <f>IF(G1719&gt;Variables!$G$9,0,1)</f>
        <v>1</v>
      </c>
      <c r="AM1719" s="85">
        <f>IF(AND(K1719&gt;Variables!$G$10,K1719&lt;Variables!$G$11),0,1)</f>
        <v>0</v>
      </c>
      <c r="AN1719" s="103">
        <f>IF(H1719&lt;Variables!$G$13,1,0)</f>
        <v>0</v>
      </c>
      <c r="AO1719" s="101">
        <f>IF(R1719&lt;Variables!$G$12,0,1)</f>
        <v>0</v>
      </c>
      <c r="AP1719" s="86">
        <f t="shared" si="327"/>
        <v>1</v>
      </c>
      <c r="AR1719">
        <v>0</v>
      </c>
      <c r="AS1719">
        <v>0</v>
      </c>
      <c r="AT1719">
        <v>0</v>
      </c>
      <c r="AU1719">
        <v>1</v>
      </c>
      <c r="BA1719">
        <v>-0.47</v>
      </c>
    </row>
    <row r="1720" spans="3:53" ht="12.75" x14ac:dyDescent="0.2">
      <c r="C1720" t="s">
        <v>648</v>
      </c>
      <c r="D1720" t="s">
        <v>331</v>
      </c>
      <c r="E1720">
        <v>28.98</v>
      </c>
      <c r="F1720">
        <v>9.6199999999999992</v>
      </c>
      <c r="G1720">
        <v>-8.27</v>
      </c>
      <c r="H1720">
        <v>12410</v>
      </c>
      <c r="I1720">
        <v>78.036000000000001</v>
      </c>
      <c r="J1720" t="s">
        <v>78</v>
      </c>
      <c r="K1720">
        <v>38.79</v>
      </c>
      <c r="L1720">
        <v>30.008745000000001</v>
      </c>
      <c r="M1720">
        <v>-2.7620115403026611</v>
      </c>
      <c r="N1720">
        <v>30.527346000000001</v>
      </c>
      <c r="O1720">
        <v>-4.4138982799225372</v>
      </c>
      <c r="P1720">
        <v>344736000</v>
      </c>
      <c r="Q1720">
        <v>97799000</v>
      </c>
      <c r="R1720">
        <v>3.52</v>
      </c>
      <c r="S1720">
        <v>24.058</v>
      </c>
      <c r="T1720">
        <v>7.4779999999999998</v>
      </c>
      <c r="U1720">
        <v>15.055652173913041</v>
      </c>
      <c r="V1720">
        <f t="shared" si="325"/>
        <v>2.2332580126765711</v>
      </c>
      <c r="AC1720">
        <v>29.43</v>
      </c>
      <c r="AD1720">
        <v>24.17</v>
      </c>
      <c r="AH1720" s="85">
        <f>IF(AND(M1720&lt;Variables!$G$6,M1720&gt;Variables!$G$5),0,1)</f>
        <v>0</v>
      </c>
      <c r="AI1720" s="85">
        <f t="shared" si="326"/>
        <v>1</v>
      </c>
      <c r="AJ1720" s="85">
        <f>IF(I1720&gt;Variables!$G$7,0,1)</f>
        <v>0</v>
      </c>
      <c r="AK1720" s="85">
        <f>IF(F1720&gt;Variables!$G$8,0,1)</f>
        <v>0</v>
      </c>
      <c r="AL1720" s="85">
        <f>IF(G1720&gt;Variables!$G$9,0,1)</f>
        <v>1</v>
      </c>
      <c r="AM1720" s="85">
        <f>IF(AND(K1720&gt;Variables!$G$10,K1720&lt;Variables!$G$11),0,1)</f>
        <v>1</v>
      </c>
      <c r="AN1720" s="103">
        <f>IF(H1720&lt;Variables!$G$13,1,0)</f>
        <v>0</v>
      </c>
      <c r="AO1720" s="101">
        <f>IF(R1720&lt;Variables!$G$12,0,1)</f>
        <v>1</v>
      </c>
      <c r="AP1720" s="86">
        <f t="shared" si="327"/>
        <v>1</v>
      </c>
      <c r="AR1720">
        <v>0</v>
      </c>
      <c r="AS1720">
        <v>0</v>
      </c>
      <c r="AT1720">
        <v>1</v>
      </c>
      <c r="AU1720">
        <v>0</v>
      </c>
      <c r="BA1720">
        <v>-2.25</v>
      </c>
    </row>
    <row r="1721" spans="3:53" ht="12.75" x14ac:dyDescent="0.2">
      <c r="C1721" t="s">
        <v>648</v>
      </c>
      <c r="D1721" t="s">
        <v>215</v>
      </c>
      <c r="E1721">
        <v>17.36</v>
      </c>
      <c r="F1721">
        <v>8.7799999999999994</v>
      </c>
      <c r="G1721">
        <v>8.06</v>
      </c>
      <c r="H1721">
        <v>2590</v>
      </c>
      <c r="I1721">
        <v>-1.2E-2</v>
      </c>
      <c r="J1721" t="s">
        <v>78</v>
      </c>
      <c r="K1721">
        <v>38.28</v>
      </c>
      <c r="L1721">
        <v>17.589295</v>
      </c>
      <c r="M1721">
        <v>-1.275179022240525</v>
      </c>
      <c r="N1721">
        <v>17.718636</v>
      </c>
      <c r="O1721">
        <v>-1.9958421178695791</v>
      </c>
      <c r="P1721">
        <v>16071000</v>
      </c>
      <c r="Q1721">
        <v>25802000</v>
      </c>
      <c r="R1721">
        <v>0.62</v>
      </c>
      <c r="S1721">
        <v>24.058</v>
      </c>
      <c r="T1721">
        <v>7.4779999999999998</v>
      </c>
      <c r="U1721">
        <v>15.055652173913041</v>
      </c>
      <c r="V1721">
        <f t="shared" si="325"/>
        <v>2.2355740111480302</v>
      </c>
      <c r="AC1721">
        <v>17.45</v>
      </c>
      <c r="AD1721">
        <v>15.5</v>
      </c>
      <c r="AH1721" s="85">
        <f>IF(AND(M1721&lt;Variables!$G$6,M1721&gt;Variables!$G$5),0,1)</f>
        <v>1</v>
      </c>
      <c r="AI1721" s="85">
        <f t="shared" si="326"/>
        <v>1</v>
      </c>
      <c r="AJ1721" s="85">
        <f>IF(I1721&gt;Variables!$G$7,0,1)</f>
        <v>1</v>
      </c>
      <c r="AK1721" s="85">
        <f>IF(F1721&gt;Variables!$G$8,0,1)</f>
        <v>1</v>
      </c>
      <c r="AL1721" s="85">
        <f>IF(G1721&gt;Variables!$G$9,0,1)</f>
        <v>1</v>
      </c>
      <c r="AM1721" s="85">
        <f>IF(AND(K1721&gt;Variables!$G$10,K1721&lt;Variables!$G$11),0,1)</f>
        <v>1</v>
      </c>
      <c r="AN1721" s="103">
        <f>IF(H1721&lt;Variables!$G$13,1,0)</f>
        <v>0</v>
      </c>
      <c r="AO1721" s="101">
        <f>IF(R1721&lt;Variables!$G$12,0,1)</f>
        <v>0</v>
      </c>
      <c r="AP1721" s="86">
        <f t="shared" si="327"/>
        <v>1</v>
      </c>
      <c r="AR1721">
        <v>0</v>
      </c>
      <c r="AS1721">
        <v>0</v>
      </c>
      <c r="AT1721">
        <v>1</v>
      </c>
      <c r="AU1721">
        <v>0</v>
      </c>
      <c r="BA1721">
        <v>-2.25</v>
      </c>
    </row>
    <row r="1722" spans="3:53" ht="12.75" x14ac:dyDescent="0.2">
      <c r="C1722" t="s">
        <v>648</v>
      </c>
      <c r="D1722" t="s">
        <v>609</v>
      </c>
      <c r="E1722">
        <v>95.53</v>
      </c>
      <c r="F1722">
        <v>7.87</v>
      </c>
      <c r="G1722">
        <v>7.33</v>
      </c>
      <c r="H1722">
        <v>6390</v>
      </c>
      <c r="I1722">
        <v>-79.466999999999999</v>
      </c>
      <c r="J1722" t="s">
        <v>78</v>
      </c>
      <c r="K1722">
        <v>49.4</v>
      </c>
      <c r="L1722">
        <v>95.917124999999984</v>
      </c>
      <c r="M1722">
        <v>-0.13253629109502421</v>
      </c>
      <c r="N1722">
        <v>95.796452000000002</v>
      </c>
      <c r="O1722">
        <v>-6.7351137388636326E-3</v>
      </c>
      <c r="P1722">
        <v>690643</v>
      </c>
      <c r="Q1722">
        <v>913295</v>
      </c>
      <c r="R1722">
        <v>0.76</v>
      </c>
      <c r="S1722">
        <v>24.058</v>
      </c>
      <c r="T1722">
        <v>7.4779999999999998</v>
      </c>
      <c r="U1722">
        <v>15.055652173913041</v>
      </c>
      <c r="V1722">
        <f t="shared" si="325"/>
        <v>2.3640002846832608</v>
      </c>
      <c r="AC1722">
        <v>96.55</v>
      </c>
      <c r="AD1722">
        <v>90.45</v>
      </c>
      <c r="AH1722" s="85">
        <f>IF(AND(M1722&lt;Variables!$G$6,M1722&gt;Variables!$G$5),0,1)</f>
        <v>1</v>
      </c>
      <c r="AI1722" s="85">
        <f t="shared" si="326"/>
        <v>0</v>
      </c>
      <c r="AJ1722" s="85">
        <f>IF(I1722&gt;Variables!$G$7,0,1)</f>
        <v>1</v>
      </c>
      <c r="AK1722" s="85">
        <f>IF(F1722&gt;Variables!$G$8,0,1)</f>
        <v>1</v>
      </c>
      <c r="AL1722" s="85">
        <f>IF(G1722&gt;Variables!$G$9,0,1)</f>
        <v>1</v>
      </c>
      <c r="AM1722" s="85">
        <f>IF(AND(K1722&gt;Variables!$G$10,K1722&lt;Variables!$G$11),0,1)</f>
        <v>1</v>
      </c>
      <c r="AN1722" s="103">
        <f>IF(H1722&lt;Variables!$G$13,1,0)</f>
        <v>0</v>
      </c>
      <c r="AO1722" s="101">
        <f>IF(R1722&lt;Variables!$G$12,0,1)</f>
        <v>0</v>
      </c>
      <c r="AP1722" s="86">
        <f t="shared" si="327"/>
        <v>1</v>
      </c>
      <c r="AR1722">
        <v>0</v>
      </c>
      <c r="AS1722">
        <v>0</v>
      </c>
      <c r="AT1722">
        <v>1</v>
      </c>
      <c r="AU1722">
        <v>0</v>
      </c>
      <c r="BA1722">
        <v>-1.54</v>
      </c>
    </row>
    <row r="1723" spans="3:53" ht="12.75" x14ac:dyDescent="0.2">
      <c r="C1723" t="s">
        <v>648</v>
      </c>
      <c r="D1723" t="s">
        <v>606</v>
      </c>
      <c r="E1723">
        <v>50.88</v>
      </c>
      <c r="F1723">
        <v>7.66</v>
      </c>
      <c r="G1723">
        <v>0.88</v>
      </c>
      <c r="H1723">
        <v>2750</v>
      </c>
      <c r="I1723">
        <v>-23.59</v>
      </c>
      <c r="J1723" t="s">
        <v>78</v>
      </c>
      <c r="K1723">
        <v>41.83</v>
      </c>
      <c r="L1723">
        <v>51.014500000000012</v>
      </c>
      <c r="M1723">
        <v>-0.25384939576004317</v>
      </c>
      <c r="N1723">
        <v>51.019440625000001</v>
      </c>
      <c r="O1723">
        <v>-0.26350862211163928</v>
      </c>
      <c r="P1723">
        <v>525090</v>
      </c>
      <c r="Q1723">
        <v>660790</v>
      </c>
      <c r="R1723">
        <v>0.79</v>
      </c>
      <c r="S1723">
        <v>24.058</v>
      </c>
      <c r="T1723">
        <v>7.4779999999999998</v>
      </c>
      <c r="U1723">
        <v>15.055652173913041</v>
      </c>
      <c r="V1723">
        <f t="shared" si="325"/>
        <v>2.2829693179507786</v>
      </c>
      <c r="AC1723">
        <v>51.24</v>
      </c>
      <c r="AD1723">
        <v>50.630099999999999</v>
      </c>
      <c r="AH1723" s="85">
        <f>IF(AND(M1723&lt;Variables!$G$6,M1723&gt;Variables!$G$5),0,1)</f>
        <v>1</v>
      </c>
      <c r="AI1723" s="85">
        <f t="shared" si="326"/>
        <v>1</v>
      </c>
      <c r="AJ1723" s="85">
        <f>IF(I1723&gt;Variables!$G$7,0,1)</f>
        <v>1</v>
      </c>
      <c r="AK1723" s="85">
        <f>IF(F1723&gt;Variables!$G$8,0,1)</f>
        <v>1</v>
      </c>
      <c r="AL1723" s="85">
        <f>IF(G1723&gt;Variables!$G$9,0,1)</f>
        <v>1</v>
      </c>
      <c r="AM1723" s="85">
        <f>IF(AND(K1723&gt;Variables!$G$10,K1723&lt;Variables!$G$11),0,1)</f>
        <v>1</v>
      </c>
      <c r="AN1723" s="103">
        <f>IF(H1723&lt;Variables!$G$13,1,0)</f>
        <v>0</v>
      </c>
      <c r="AO1723" s="101">
        <f>IF(R1723&lt;Variables!$G$12,0,1)</f>
        <v>0</v>
      </c>
      <c r="AP1723" s="86">
        <f t="shared" si="327"/>
        <v>1</v>
      </c>
      <c r="AR1723">
        <v>0</v>
      </c>
      <c r="AS1723">
        <v>0</v>
      </c>
      <c r="AT1723">
        <v>0</v>
      </c>
      <c r="AU1723">
        <v>1</v>
      </c>
      <c r="BA1723">
        <v>-0.34</v>
      </c>
    </row>
    <row r="1724" spans="3:53" ht="12.75" x14ac:dyDescent="0.2">
      <c r="C1724" t="s">
        <v>648</v>
      </c>
      <c r="D1724" t="s">
        <v>621</v>
      </c>
      <c r="E1724">
        <v>3.38</v>
      </c>
      <c r="F1724">
        <v>27.09</v>
      </c>
      <c r="G1724">
        <v>18.95</v>
      </c>
      <c r="H1724">
        <v>195.43</v>
      </c>
      <c r="I1724">
        <v>-74.081999999999994</v>
      </c>
      <c r="J1724" t="s">
        <v>78</v>
      </c>
      <c r="K1724">
        <v>46.52</v>
      </c>
      <c r="L1724">
        <v>3.3637600000000001</v>
      </c>
      <c r="M1724">
        <v>0.78007943491806908</v>
      </c>
      <c r="N1724">
        <v>3.4855299999999989</v>
      </c>
      <c r="O1724">
        <v>-2.740759654916161</v>
      </c>
      <c r="P1724">
        <v>13380000</v>
      </c>
      <c r="Q1724">
        <v>753080</v>
      </c>
      <c r="R1724">
        <v>17.77</v>
      </c>
      <c r="S1724">
        <v>24.058</v>
      </c>
      <c r="T1724">
        <v>7.4779999999999998</v>
      </c>
      <c r="U1724">
        <v>15.055652173913041</v>
      </c>
      <c r="V1724">
        <f t="shared" si="325"/>
        <v>2.3185051202321207</v>
      </c>
      <c r="AC1724">
        <v>4.07</v>
      </c>
      <c r="AD1724">
        <v>3.26</v>
      </c>
      <c r="AH1724" s="85">
        <f>IF(AND(M1724&lt;Variables!$G$6,M1724&gt;Variables!$G$5),0,1)</f>
        <v>1</v>
      </c>
      <c r="AI1724" s="85">
        <f t="shared" si="326"/>
        <v>1</v>
      </c>
      <c r="AJ1724" s="85">
        <f>IF(I1724&gt;Variables!$G$7,0,1)</f>
        <v>1</v>
      </c>
      <c r="AK1724" s="85">
        <f>IF(F1724&gt;Variables!$G$8,0,1)</f>
        <v>0</v>
      </c>
      <c r="AL1724" s="85">
        <f>IF(G1724&gt;Variables!$G$9,0,1)</f>
        <v>0</v>
      </c>
      <c r="AM1724" s="85">
        <f>IF(AND(K1724&gt;Variables!$G$10,K1724&lt;Variables!$G$11),0,1)</f>
        <v>1</v>
      </c>
      <c r="AN1724" s="103">
        <f>IF(H1724&lt;Variables!$G$13,1,0)</f>
        <v>1</v>
      </c>
      <c r="AO1724" s="101">
        <f>IF(R1724&lt;Variables!$G$12,0,1)</f>
        <v>1</v>
      </c>
      <c r="AP1724" s="86">
        <f t="shared" si="327"/>
        <v>1</v>
      </c>
      <c r="AR1724">
        <v>1</v>
      </c>
      <c r="AS1724">
        <v>0</v>
      </c>
      <c r="AT1724">
        <v>0</v>
      </c>
      <c r="AU1724">
        <v>0</v>
      </c>
      <c r="BA1724">
        <v>2</v>
      </c>
    </row>
    <row r="1725" spans="3:53" ht="12.75" x14ac:dyDescent="0.2">
      <c r="C1725" t="s">
        <v>648</v>
      </c>
      <c r="D1725" t="s">
        <v>447</v>
      </c>
      <c r="E1725">
        <v>18.46</v>
      </c>
      <c r="F1725">
        <v>6.64</v>
      </c>
      <c r="G1725">
        <v>7.28</v>
      </c>
      <c r="H1725">
        <v>7540</v>
      </c>
      <c r="I1725">
        <v>-59.484999999999999</v>
      </c>
      <c r="J1725" t="s">
        <v>78</v>
      </c>
      <c r="K1725">
        <v>62.2</v>
      </c>
      <c r="L1725">
        <v>18.26576</v>
      </c>
      <c r="M1725">
        <v>0.79022170443496298</v>
      </c>
      <c r="N1725">
        <v>18.169888</v>
      </c>
      <c r="O1725">
        <v>1.322033465478706</v>
      </c>
      <c r="P1725">
        <v>25274000</v>
      </c>
      <c r="Q1725">
        <v>22358000</v>
      </c>
      <c r="R1725">
        <v>1.1299999999999999</v>
      </c>
      <c r="S1725">
        <v>24.058</v>
      </c>
      <c r="T1725">
        <v>7.4779999999999998</v>
      </c>
      <c r="U1725">
        <v>15.055652173913041</v>
      </c>
      <c r="V1725">
        <f t="shared" si="325"/>
        <v>2.4450038802393115</v>
      </c>
      <c r="AC1725">
        <v>18.649999999999999</v>
      </c>
      <c r="AD1725">
        <v>16.670000000000002</v>
      </c>
      <c r="AH1725" s="85">
        <f>IF(AND(M1725&lt;Variables!$G$6,M1725&gt;Variables!$G$5),0,1)</f>
        <v>1</v>
      </c>
      <c r="AI1725" s="85">
        <f t="shared" si="326"/>
        <v>0</v>
      </c>
      <c r="AJ1725" s="85">
        <f>IF(I1725&gt;Variables!$G$7,0,1)</f>
        <v>1</v>
      </c>
      <c r="AK1725" s="85">
        <f>IF(F1725&gt;Variables!$G$8,0,1)</f>
        <v>1</v>
      </c>
      <c r="AL1725" s="85">
        <f>IF(G1725&gt;Variables!$G$9,0,1)</f>
        <v>1</v>
      </c>
      <c r="AM1725" s="85">
        <f>IF(AND(K1725&gt;Variables!$G$10,K1725&lt;Variables!$G$11),0,1)</f>
        <v>0</v>
      </c>
      <c r="AN1725" s="103">
        <f>IF(H1725&lt;Variables!$G$13,1,0)</f>
        <v>0</v>
      </c>
      <c r="AO1725" s="101">
        <f>IF(R1725&lt;Variables!$G$12,0,1)</f>
        <v>0</v>
      </c>
      <c r="AP1725" s="86">
        <f t="shared" si="327"/>
        <v>1</v>
      </c>
      <c r="AR1725">
        <v>0</v>
      </c>
      <c r="AS1725">
        <v>0</v>
      </c>
      <c r="AT1725">
        <v>1</v>
      </c>
      <c r="AU1725">
        <v>0</v>
      </c>
      <c r="BA1725">
        <v>-1.75</v>
      </c>
    </row>
    <row r="1726" spans="3:53" ht="12.75" x14ac:dyDescent="0.2">
      <c r="C1726" t="s">
        <v>648</v>
      </c>
      <c r="D1726" t="s">
        <v>632</v>
      </c>
      <c r="E1726">
        <v>80.239999999999995</v>
      </c>
      <c r="F1726">
        <v>6.42</v>
      </c>
      <c r="G1726">
        <v>7.26</v>
      </c>
      <c r="H1726">
        <v>5680</v>
      </c>
      <c r="I1726">
        <v>115.098</v>
      </c>
      <c r="J1726" t="s">
        <v>78</v>
      </c>
      <c r="K1726">
        <v>47.93</v>
      </c>
      <c r="L1726">
        <v>80.352084999999988</v>
      </c>
      <c r="M1726">
        <v>-0.13949233551312751</v>
      </c>
      <c r="N1726">
        <v>80.387122000000005</v>
      </c>
      <c r="O1726">
        <v>-0.18301687675795911</v>
      </c>
      <c r="P1726">
        <v>375523</v>
      </c>
      <c r="Q1726">
        <v>533296</v>
      </c>
      <c r="R1726">
        <v>0.7</v>
      </c>
      <c r="S1726">
        <v>24.058</v>
      </c>
      <c r="T1726">
        <v>7.4779999999999998</v>
      </c>
      <c r="U1726">
        <v>15.055652173913041</v>
      </c>
      <c r="V1726">
        <f t="shared" si="325"/>
        <v>2.3483476932228702</v>
      </c>
      <c r="AC1726">
        <v>84.015000000000001</v>
      </c>
      <c r="AD1726">
        <v>80.03</v>
      </c>
      <c r="AH1726" s="85">
        <f>IF(AND(M1726&lt;Variables!$G$6,M1726&gt;Variables!$G$5),0,1)</f>
        <v>1</v>
      </c>
      <c r="AI1726" s="85">
        <f t="shared" si="326"/>
        <v>1</v>
      </c>
      <c r="AJ1726" s="85">
        <f>IF(I1726&gt;Variables!$G$7,0,1)</f>
        <v>0</v>
      </c>
      <c r="AK1726" s="85">
        <f>IF(F1726&gt;Variables!$G$8,0,1)</f>
        <v>1</v>
      </c>
      <c r="AL1726" s="85">
        <f>IF(G1726&gt;Variables!$G$9,0,1)</f>
        <v>1</v>
      </c>
      <c r="AM1726" s="85">
        <f>IF(AND(K1726&gt;Variables!$G$10,K1726&lt;Variables!$G$11),0,1)</f>
        <v>1</v>
      </c>
      <c r="AN1726" s="103">
        <f>IF(H1726&lt;Variables!$G$13,1,0)</f>
        <v>0</v>
      </c>
      <c r="AO1726" s="101">
        <f>IF(R1726&lt;Variables!$G$12,0,1)</f>
        <v>0</v>
      </c>
      <c r="AP1726" s="86">
        <f t="shared" si="327"/>
        <v>1</v>
      </c>
      <c r="AR1726">
        <v>1</v>
      </c>
      <c r="AS1726">
        <v>0</v>
      </c>
      <c r="AT1726">
        <v>0</v>
      </c>
      <c r="AU1726">
        <v>0</v>
      </c>
      <c r="BA1726">
        <v>2</v>
      </c>
    </row>
    <row r="1727" spans="3:53" ht="12.75" x14ac:dyDescent="0.2">
      <c r="C1727" t="s">
        <v>648</v>
      </c>
      <c r="D1727" t="s">
        <v>614</v>
      </c>
      <c r="E1727">
        <v>9.49</v>
      </c>
      <c r="F1727">
        <v>6.43</v>
      </c>
      <c r="G1727">
        <v>4.75</v>
      </c>
      <c r="H1727">
        <v>2280</v>
      </c>
      <c r="I1727">
        <v>-61.543999999999997</v>
      </c>
      <c r="J1727" t="s">
        <v>76</v>
      </c>
      <c r="K1727">
        <v>34.07</v>
      </c>
      <c r="L1727">
        <v>9.574835000000002</v>
      </c>
      <c r="M1727">
        <v>-0.88602049017034501</v>
      </c>
      <c r="N1727">
        <v>9.5570540000000008</v>
      </c>
      <c r="O1727">
        <v>-0.70161788350260035</v>
      </c>
      <c r="P1727">
        <v>3743000</v>
      </c>
      <c r="Q1727">
        <v>3525000</v>
      </c>
      <c r="R1727">
        <v>1.06</v>
      </c>
      <c r="S1727">
        <v>24.058</v>
      </c>
      <c r="T1727">
        <v>7.4779999999999998</v>
      </c>
      <c r="U1727">
        <v>15.055652173913041</v>
      </c>
      <c r="V1727">
        <f t="shared" si="325"/>
        <v>2.1842396158369306</v>
      </c>
      <c r="AC1727">
        <v>9.69</v>
      </c>
      <c r="AD1727">
        <v>9.0500000000000007</v>
      </c>
      <c r="AH1727" s="85">
        <f>IF(AND(M1727&lt;Variables!$G$6,M1727&gt;Variables!$G$5),0,1)</f>
        <v>1</v>
      </c>
      <c r="AI1727" s="85">
        <f t="shared" si="326"/>
        <v>0</v>
      </c>
      <c r="AJ1727" s="85">
        <f>IF(I1727&gt;Variables!$G$7,0,1)</f>
        <v>1</v>
      </c>
      <c r="AK1727" s="85">
        <f>IF(F1727&gt;Variables!$G$8,0,1)</f>
        <v>1</v>
      </c>
      <c r="AL1727" s="85">
        <f>IF(G1727&gt;Variables!$G$9,0,1)</f>
        <v>1</v>
      </c>
      <c r="AM1727" s="85">
        <f>IF(AND(K1727&gt;Variables!$G$10,K1727&lt;Variables!$G$11),0,1)</f>
        <v>1</v>
      </c>
      <c r="AN1727" s="103">
        <f>IF(H1727&lt;Variables!$G$13,1,0)</f>
        <v>1</v>
      </c>
      <c r="AO1727" s="101">
        <f>IF(R1727&lt;Variables!$G$12,0,1)</f>
        <v>0</v>
      </c>
      <c r="AP1727" s="86">
        <f t="shared" si="327"/>
        <v>0</v>
      </c>
      <c r="AR1727">
        <v>0</v>
      </c>
      <c r="AS1727">
        <v>0</v>
      </c>
      <c r="AT1727">
        <v>1</v>
      </c>
      <c r="AU1727">
        <v>0</v>
      </c>
      <c r="BA1727">
        <v>-1.86</v>
      </c>
    </row>
    <row r="1728" spans="3:53" ht="12.75" x14ac:dyDescent="0.2">
      <c r="C1728" t="s">
        <v>648</v>
      </c>
      <c r="D1728" t="s">
        <v>216</v>
      </c>
      <c r="E1728">
        <v>0.7</v>
      </c>
      <c r="F1728">
        <v>21.95</v>
      </c>
      <c r="G1728">
        <v>4.8899999999999997</v>
      </c>
      <c r="H1728">
        <v>368.21</v>
      </c>
      <c r="I1728">
        <v>-65.296000000000006</v>
      </c>
      <c r="J1728" t="s">
        <v>76</v>
      </c>
      <c r="K1728">
        <v>49.79</v>
      </c>
      <c r="L1728">
        <v>0.70391999999999999</v>
      </c>
      <c r="M1728">
        <v>-0.61370610296624484</v>
      </c>
      <c r="N1728">
        <v>0.69240389999999996</v>
      </c>
      <c r="O1728">
        <v>1.0392922396884301</v>
      </c>
      <c r="P1728">
        <v>179410000</v>
      </c>
      <c r="Q1728">
        <v>93280000</v>
      </c>
      <c r="R1728">
        <v>1.92</v>
      </c>
      <c r="S1728">
        <v>24.058</v>
      </c>
      <c r="T1728">
        <v>7.4779999999999998</v>
      </c>
      <c r="U1728">
        <v>15.055652173913041</v>
      </c>
      <c r="V1728">
        <f t="shared" si="325"/>
        <v>2.3804085581997949</v>
      </c>
      <c r="AC1728">
        <v>0.71</v>
      </c>
      <c r="AD1728">
        <v>0.60509999999999997</v>
      </c>
      <c r="AH1728" s="85">
        <f>IF(AND(M1728&lt;Variables!$G$6,M1728&gt;Variables!$G$5),0,1)</f>
        <v>1</v>
      </c>
      <c r="AI1728" s="85">
        <f t="shared" si="326"/>
        <v>0</v>
      </c>
      <c r="AJ1728" s="85">
        <f>IF(I1728&gt;Variables!$G$7,0,1)</f>
        <v>1</v>
      </c>
      <c r="AK1728" s="85">
        <f>IF(F1728&gt;Variables!$G$8,0,1)</f>
        <v>0</v>
      </c>
      <c r="AL1728" s="85">
        <f>IF(G1728&gt;Variables!$G$9,0,1)</f>
        <v>1</v>
      </c>
      <c r="AM1728" s="85">
        <f>IF(AND(K1728&gt;Variables!$G$10,K1728&lt;Variables!$G$11),0,1)</f>
        <v>1</v>
      </c>
      <c r="AN1728" s="103">
        <f>IF(H1728&lt;Variables!$G$13,1,0)</f>
        <v>1</v>
      </c>
      <c r="AO1728" s="101">
        <f>IF(R1728&lt;Variables!$G$12,0,1)</f>
        <v>0</v>
      </c>
      <c r="AP1728" s="86">
        <f t="shared" si="327"/>
        <v>0</v>
      </c>
      <c r="AR1728">
        <v>0</v>
      </c>
      <c r="AS1728">
        <v>0</v>
      </c>
      <c r="AT1728">
        <v>1</v>
      </c>
      <c r="AU1728">
        <v>0</v>
      </c>
      <c r="BA1728">
        <v>-2.25</v>
      </c>
    </row>
    <row r="1729" spans="3:53" ht="12.75" x14ac:dyDescent="0.2">
      <c r="C1729" t="s">
        <v>648</v>
      </c>
      <c r="D1729" t="s">
        <v>631</v>
      </c>
      <c r="E1729">
        <v>1.1499999999999999</v>
      </c>
      <c r="F1729">
        <v>20.65</v>
      </c>
      <c r="G1729">
        <v>24.89</v>
      </c>
      <c r="H1729">
        <v>-99999</v>
      </c>
      <c r="I1729">
        <v>-54.112000000000002</v>
      </c>
      <c r="J1729" t="s">
        <v>76</v>
      </c>
      <c r="K1729">
        <v>63.21</v>
      </c>
      <c r="L1729">
        <v>1.1415</v>
      </c>
      <c r="M1729">
        <v>0.65703022339028139</v>
      </c>
      <c r="N1729">
        <v>1.1442142857142861</v>
      </c>
      <c r="O1729">
        <v>0.41825332417752908</v>
      </c>
      <c r="P1729">
        <v>52414</v>
      </c>
      <c r="Q1729">
        <v>21373</v>
      </c>
      <c r="R1729">
        <v>2.4500000000000002</v>
      </c>
      <c r="S1729">
        <v>24.058</v>
      </c>
      <c r="T1729">
        <v>7.4779999999999998</v>
      </c>
      <c r="U1729">
        <v>15.055652173913041</v>
      </c>
      <c r="V1729">
        <f t="shared" si="325"/>
        <v>2.4617067957950063</v>
      </c>
      <c r="AC1729">
        <v>2</v>
      </c>
      <c r="AD1729">
        <v>1.1499999999999999</v>
      </c>
      <c r="AH1729" s="85">
        <f>IF(AND(M1729&lt;Variables!$G$6,M1729&gt;Variables!$G$5),0,1)</f>
        <v>1</v>
      </c>
      <c r="AI1729" s="85">
        <f t="shared" si="326"/>
        <v>1</v>
      </c>
      <c r="AJ1729" s="85">
        <f>IF(I1729&gt;Variables!$G$7,0,1)</f>
        <v>1</v>
      </c>
      <c r="AK1729" s="85">
        <f>IF(F1729&gt;Variables!$G$8,0,1)</f>
        <v>0</v>
      </c>
      <c r="AL1729" s="85">
        <f>IF(G1729&gt;Variables!$G$9,0,1)</f>
        <v>0</v>
      </c>
      <c r="AM1729" s="85">
        <f>IF(AND(K1729&gt;Variables!$G$10,K1729&lt;Variables!$G$11),0,1)</f>
        <v>0</v>
      </c>
      <c r="AN1729" s="103">
        <f>IF(H1729&lt;Variables!$G$13,1,0)</f>
        <v>1</v>
      </c>
      <c r="AO1729" s="101">
        <f>IF(R1729&lt;Variables!$G$12,0,1)</f>
        <v>1</v>
      </c>
      <c r="AP1729" s="86">
        <f t="shared" si="327"/>
        <v>0</v>
      </c>
      <c r="AR1729">
        <v>1</v>
      </c>
      <c r="AS1729">
        <v>0</v>
      </c>
      <c r="AT1729">
        <v>0</v>
      </c>
      <c r="AU1729">
        <v>0</v>
      </c>
      <c r="BA1729">
        <v>2</v>
      </c>
    </row>
    <row r="1730" spans="3:53" ht="12.75" x14ac:dyDescent="0.2">
      <c r="C1730" t="s">
        <v>648</v>
      </c>
      <c r="D1730" t="s">
        <v>490</v>
      </c>
      <c r="E1730">
        <v>28.2</v>
      </c>
      <c r="F1730">
        <v>8.5</v>
      </c>
      <c r="G1730">
        <v>7.26</v>
      </c>
      <c r="H1730">
        <v>3040</v>
      </c>
      <c r="I1730">
        <v>-26.704000000000001</v>
      </c>
      <c r="J1730" t="s">
        <v>78</v>
      </c>
      <c r="K1730">
        <v>50.03</v>
      </c>
      <c r="L1730">
        <v>28.022300000000001</v>
      </c>
      <c r="M1730">
        <v>-0.32938052907863241</v>
      </c>
      <c r="N1730">
        <v>28.118045454545449</v>
      </c>
      <c r="O1730">
        <v>-0.6687714295413586</v>
      </c>
      <c r="P1730">
        <v>56220</v>
      </c>
      <c r="Q1730">
        <v>60414</v>
      </c>
      <c r="R1730">
        <v>0.93</v>
      </c>
      <c r="S1730">
        <v>24.058</v>
      </c>
      <c r="T1730">
        <v>7.4779999999999998</v>
      </c>
      <c r="U1730">
        <v>15.055652173913041</v>
      </c>
      <c r="V1730">
        <f t="shared" si="325"/>
        <v>2.3759032312850836</v>
      </c>
      <c r="AC1730">
        <v>28.41</v>
      </c>
      <c r="AD1730">
        <v>27.65</v>
      </c>
      <c r="AH1730" s="85">
        <f>IF(AND(M1730&lt;Variables!$G$6,M1730&gt;Variables!$G$5),0,1)</f>
        <v>1</v>
      </c>
      <c r="AI1730" s="85">
        <f t="shared" si="326"/>
        <v>1</v>
      </c>
      <c r="AJ1730" s="85">
        <f>IF(I1730&gt;Variables!$G$7,0,1)</f>
        <v>1</v>
      </c>
      <c r="AK1730" s="85">
        <f>IF(F1730&gt;Variables!$G$8,0,1)</f>
        <v>1</v>
      </c>
      <c r="AL1730" s="85">
        <f>IF(G1730&gt;Variables!$G$9,0,1)</f>
        <v>1</v>
      </c>
      <c r="AM1730" s="85">
        <f>IF(AND(K1730&gt;Variables!$G$10,K1730&lt;Variables!$G$11),0,1)</f>
        <v>0</v>
      </c>
      <c r="AN1730" s="103">
        <f>IF(H1730&lt;Variables!$G$13,1,0)</f>
        <v>0</v>
      </c>
      <c r="AO1730" s="101">
        <f>IF(R1730&lt;Variables!$G$12,0,1)</f>
        <v>0</v>
      </c>
      <c r="AP1730" s="86">
        <f t="shared" si="327"/>
        <v>1</v>
      </c>
      <c r="AR1730">
        <v>0</v>
      </c>
      <c r="AS1730">
        <v>0</v>
      </c>
      <c r="AT1730">
        <v>1</v>
      </c>
      <c r="AU1730">
        <v>0</v>
      </c>
      <c r="BA1730">
        <v>-1.55</v>
      </c>
    </row>
    <row r="1731" spans="3:53" ht="12.75" x14ac:dyDescent="0.2">
      <c r="C1731" t="s">
        <v>648</v>
      </c>
      <c r="D1731" t="s">
        <v>634</v>
      </c>
      <c r="E1731">
        <v>10.3</v>
      </c>
      <c r="F1731">
        <v>31.36</v>
      </c>
      <c r="G1731">
        <v>35.19</v>
      </c>
      <c r="H1731">
        <v>55.7</v>
      </c>
      <c r="I1731">
        <v>-66.838999999999999</v>
      </c>
      <c r="J1731" t="s">
        <v>78</v>
      </c>
      <c r="K1731">
        <v>61.43</v>
      </c>
      <c r="L1731">
        <v>10.27117</v>
      </c>
      <c r="M1731">
        <v>3.9803644570190162</v>
      </c>
      <c r="N1731">
        <v>9.966680000000002</v>
      </c>
      <c r="O1731">
        <v>7.1570472815420736</v>
      </c>
      <c r="P1731">
        <v>4990000</v>
      </c>
      <c r="Q1731">
        <v>115020</v>
      </c>
      <c r="R1731">
        <v>43.38</v>
      </c>
      <c r="S1731">
        <v>24.058</v>
      </c>
      <c r="T1731">
        <v>7.4779999999999998</v>
      </c>
      <c r="U1731">
        <v>15.055652173913041</v>
      </c>
      <c r="V1731">
        <f t="shared" ref="V1731:V1737" si="328">1.849 + (0.01036 * K1731) + (0.1184 * M1731) - (0.002888 * K1731 * M1731)</f>
        <v>2.2505341302496209</v>
      </c>
      <c r="AC1731">
        <v>10.7</v>
      </c>
      <c r="AD1731">
        <v>8.61</v>
      </c>
      <c r="AH1731" s="85">
        <f>IF(AND(M1731&lt;Variables!$G$6,M1731&gt;Variables!$G$5),0,1)</f>
        <v>1</v>
      </c>
      <c r="AI1731" s="85">
        <f t="shared" ref="AI1731:AI1794" si="329">IF(L1731&gt;N1731,0,1)</f>
        <v>0</v>
      </c>
      <c r="AJ1731" s="85">
        <f>IF(I1731&gt;Variables!$G$7,0,1)</f>
        <v>1</v>
      </c>
      <c r="AK1731" s="85">
        <f>IF(F1731&gt;Variables!$G$8,0,1)</f>
        <v>0</v>
      </c>
      <c r="AL1731" s="85">
        <f>IF(G1731&gt;Variables!$G$9,0,1)</f>
        <v>0</v>
      </c>
      <c r="AM1731" s="85">
        <f>IF(AND(K1731&gt;Variables!$G$10,K1731&lt;Variables!$G$11),0,1)</f>
        <v>0</v>
      </c>
      <c r="AN1731" s="103">
        <f>IF(H1731&lt;Variables!$G$13,1,0)</f>
        <v>1</v>
      </c>
      <c r="AO1731" s="101">
        <f>IF(R1731&lt;Variables!$G$12,0,1)</f>
        <v>1</v>
      </c>
      <c r="AP1731" s="86">
        <f t="shared" si="327"/>
        <v>1</v>
      </c>
      <c r="AR1731">
        <v>1</v>
      </c>
      <c r="AS1731">
        <v>0</v>
      </c>
      <c r="AT1731">
        <v>0</v>
      </c>
      <c r="AU1731">
        <v>0</v>
      </c>
      <c r="BA1731">
        <v>2</v>
      </c>
    </row>
    <row r="1732" spans="3:53" ht="12.75" x14ac:dyDescent="0.2">
      <c r="C1732" t="s">
        <v>648</v>
      </c>
      <c r="D1732" t="s">
        <v>611</v>
      </c>
      <c r="E1732">
        <v>239.6</v>
      </c>
      <c r="F1732">
        <v>6.14</v>
      </c>
      <c r="G1732">
        <v>0.16</v>
      </c>
      <c r="H1732">
        <v>209390</v>
      </c>
      <c r="I1732">
        <v>9.298</v>
      </c>
      <c r="J1732" t="s">
        <v>78</v>
      </c>
      <c r="K1732">
        <v>49.83</v>
      </c>
      <c r="L1732">
        <v>239.68167500000001</v>
      </c>
      <c r="M1732">
        <v>-2.990424695589575E-2</v>
      </c>
      <c r="N1732">
        <v>239.42982599999999</v>
      </c>
      <c r="O1732">
        <v>7.5251276338488535E-2</v>
      </c>
      <c r="P1732">
        <v>9995000</v>
      </c>
      <c r="Q1732">
        <v>6250000</v>
      </c>
      <c r="R1732">
        <v>1.6</v>
      </c>
      <c r="S1732">
        <v>24.058</v>
      </c>
      <c r="T1732">
        <v>7.4779999999999998</v>
      </c>
      <c r="U1732">
        <v>15.055652173913041</v>
      </c>
      <c r="V1732">
        <f t="shared" si="328"/>
        <v>2.3660016286317682</v>
      </c>
      <c r="AC1732">
        <v>240.595</v>
      </c>
      <c r="AD1732">
        <v>238</v>
      </c>
      <c r="AH1732" s="85">
        <f>IF(AND(M1732&lt;Variables!$G$6,M1732&gt;Variables!$G$5),0,1)</f>
        <v>1</v>
      </c>
      <c r="AI1732" s="85">
        <f t="shared" si="329"/>
        <v>0</v>
      </c>
      <c r="AJ1732" s="85">
        <f>IF(I1732&gt;Variables!$G$7,0,1)</f>
        <v>0</v>
      </c>
      <c r="AK1732" s="85">
        <f>IF(F1732&gt;Variables!$G$8,0,1)</f>
        <v>1</v>
      </c>
      <c r="AL1732" s="85">
        <f>IF(G1732&gt;Variables!$G$9,0,1)</f>
        <v>1</v>
      </c>
      <c r="AM1732" s="85">
        <f>IF(AND(K1732&gt;Variables!$G$10,K1732&lt;Variables!$G$11),0,1)</f>
        <v>1</v>
      </c>
      <c r="AN1732" s="103">
        <f>IF(H1732&lt;Variables!$G$13,1,0)</f>
        <v>0</v>
      </c>
      <c r="AO1732" s="101">
        <f>IF(R1732&lt;Variables!$G$12,0,1)</f>
        <v>0</v>
      </c>
      <c r="AP1732" s="86">
        <f t="shared" si="327"/>
        <v>1</v>
      </c>
      <c r="AR1732">
        <v>0</v>
      </c>
      <c r="AS1732">
        <v>1</v>
      </c>
      <c r="AT1732">
        <v>0</v>
      </c>
      <c r="AU1732">
        <v>0</v>
      </c>
      <c r="BA1732">
        <v>0.36</v>
      </c>
    </row>
    <row r="1733" spans="3:53" ht="12.75" x14ac:dyDescent="0.2">
      <c r="C1733" t="s">
        <v>648</v>
      </c>
      <c r="D1733" t="s">
        <v>509</v>
      </c>
      <c r="E1733">
        <v>5.95</v>
      </c>
      <c r="F1733">
        <v>50.13</v>
      </c>
      <c r="G1733">
        <v>-1.1299999999999999</v>
      </c>
      <c r="H1733">
        <v>208.76</v>
      </c>
      <c r="I1733">
        <v>46.046999999999997</v>
      </c>
      <c r="J1733" t="s">
        <v>76</v>
      </c>
      <c r="K1733">
        <v>48.19</v>
      </c>
      <c r="L1733">
        <v>6.0537549999999989</v>
      </c>
      <c r="M1733">
        <v>-0.69964840004259865</v>
      </c>
      <c r="N1733">
        <v>6.0150919999999983</v>
      </c>
      <c r="O1733">
        <v>-6.1378944827415002E-2</v>
      </c>
      <c r="P1733">
        <v>102830000</v>
      </c>
      <c r="Q1733">
        <v>12510000</v>
      </c>
      <c r="R1733">
        <v>8.2200000000000006</v>
      </c>
      <c r="S1733">
        <v>24.058</v>
      </c>
      <c r="T1733">
        <v>7.4779999999999998</v>
      </c>
      <c r="U1733">
        <v>15.055652173913041</v>
      </c>
      <c r="V1733">
        <f t="shared" si="328"/>
        <v>2.3627820003125328</v>
      </c>
      <c r="AC1733">
        <v>8.3800000000000008</v>
      </c>
      <c r="AD1733">
        <v>5.63</v>
      </c>
      <c r="AH1733" s="85">
        <f>IF(AND(M1733&lt;Variables!$G$6,M1733&gt;Variables!$G$5),0,1)</f>
        <v>1</v>
      </c>
      <c r="AI1733" s="85">
        <f t="shared" si="329"/>
        <v>0</v>
      </c>
      <c r="AJ1733" s="85">
        <f>IF(I1733&gt;Variables!$G$7,0,1)</f>
        <v>0</v>
      </c>
      <c r="AK1733" s="85">
        <f>IF(F1733&gt;Variables!$G$8,0,1)</f>
        <v>0</v>
      </c>
      <c r="AL1733" s="85">
        <f>IF(G1733&gt;Variables!$G$9,0,1)</f>
        <v>1</v>
      </c>
      <c r="AM1733" s="85">
        <f>IF(AND(K1733&gt;Variables!$G$10,K1733&lt;Variables!$G$11),0,1)</f>
        <v>1</v>
      </c>
      <c r="AN1733" s="103">
        <f>IF(H1733&lt;Variables!$G$13,1,0)</f>
        <v>1</v>
      </c>
      <c r="AO1733" s="101">
        <f>IF(R1733&lt;Variables!$G$12,0,1)</f>
        <v>1</v>
      </c>
      <c r="AP1733" s="86">
        <f t="shared" si="327"/>
        <v>0</v>
      </c>
      <c r="AR1733">
        <v>0</v>
      </c>
      <c r="AS1733">
        <v>0</v>
      </c>
      <c r="AT1733">
        <v>1</v>
      </c>
      <c r="AU1733">
        <v>0</v>
      </c>
      <c r="BA1733">
        <v>-1.55</v>
      </c>
    </row>
    <row r="1734" spans="3:53" ht="12.75" x14ac:dyDescent="0.2">
      <c r="C1734" t="s">
        <v>648</v>
      </c>
      <c r="D1734" t="s">
        <v>613</v>
      </c>
      <c r="E1734">
        <v>24.87</v>
      </c>
      <c r="F1734">
        <v>20.88</v>
      </c>
      <c r="G1734">
        <v>-0.68</v>
      </c>
      <c r="H1734">
        <v>42.23</v>
      </c>
      <c r="I1734">
        <v>38.195999999999998</v>
      </c>
      <c r="J1734" t="s">
        <v>76</v>
      </c>
      <c r="K1734">
        <v>54.77</v>
      </c>
      <c r="L1734">
        <v>24.78</v>
      </c>
      <c r="M1734">
        <v>0</v>
      </c>
      <c r="N1734">
        <v>24.798300000000001</v>
      </c>
      <c r="O1734">
        <v>-7.379538113499709E-2</v>
      </c>
      <c r="P1734">
        <v>61450</v>
      </c>
      <c r="Q1734">
        <v>1830</v>
      </c>
      <c r="R1734">
        <v>33.58</v>
      </c>
      <c r="S1734">
        <v>24.058</v>
      </c>
      <c r="T1734">
        <v>7.4779999999999998</v>
      </c>
      <c r="U1734">
        <v>15.055652173913041</v>
      </c>
      <c r="V1734">
        <f t="shared" si="328"/>
        <v>2.4164171999999997</v>
      </c>
      <c r="AC1734">
        <v>25.71</v>
      </c>
      <c r="AD1734">
        <v>24.7424</v>
      </c>
      <c r="AH1734" s="85">
        <f>IF(AND(M1734&lt;Variables!$G$6,M1734&gt;Variables!$G$5),0,1)</f>
        <v>1</v>
      </c>
      <c r="AI1734" s="85">
        <f t="shared" si="329"/>
        <v>1</v>
      </c>
      <c r="AJ1734" s="85">
        <f>IF(I1734&gt;Variables!$G$7,0,1)</f>
        <v>0</v>
      </c>
      <c r="AK1734" s="85">
        <f>IF(F1734&gt;Variables!$G$8,0,1)</f>
        <v>0</v>
      </c>
      <c r="AL1734" s="85">
        <f>IF(G1734&gt;Variables!$G$9,0,1)</f>
        <v>1</v>
      </c>
      <c r="AM1734" s="85">
        <f>IF(AND(K1734&gt;Variables!$G$10,K1734&lt;Variables!$G$11),0,1)</f>
        <v>0</v>
      </c>
      <c r="AN1734" s="103">
        <f>IF(H1734&lt;Variables!$G$13,1,0)</f>
        <v>1</v>
      </c>
      <c r="AO1734" s="101">
        <f>IF(R1734&lt;Variables!$G$12,0,1)</f>
        <v>1</v>
      </c>
      <c r="AP1734" s="86">
        <f t="shared" si="327"/>
        <v>0</v>
      </c>
      <c r="AR1734">
        <v>1</v>
      </c>
      <c r="AS1734">
        <v>0</v>
      </c>
      <c r="AT1734">
        <v>0</v>
      </c>
      <c r="AU1734">
        <v>0</v>
      </c>
      <c r="BA1734">
        <v>2</v>
      </c>
    </row>
    <row r="1735" spans="3:53" ht="12.75" x14ac:dyDescent="0.2">
      <c r="C1735" t="s">
        <v>648</v>
      </c>
      <c r="D1735" t="s">
        <v>646</v>
      </c>
      <c r="E1735">
        <v>0.24</v>
      </c>
      <c r="F1735">
        <v>8.6999999999999993</v>
      </c>
      <c r="G1735">
        <v>3.75</v>
      </c>
      <c r="H1735">
        <v>-99999</v>
      </c>
      <c r="I1735">
        <v>-4.3999999999999997E-2</v>
      </c>
      <c r="J1735" t="s">
        <v>78</v>
      </c>
      <c r="K1735"/>
      <c r="L1735">
        <v>0.23499999999999999</v>
      </c>
      <c r="M1735">
        <v>0</v>
      </c>
      <c r="N1735">
        <v>0.24249999999999999</v>
      </c>
      <c r="O1735">
        <v>-3.092783505154642</v>
      </c>
      <c r="P1735">
        <v>25421</v>
      </c>
      <c r="Q1735">
        <v>209829</v>
      </c>
      <c r="R1735">
        <v>0.12</v>
      </c>
      <c r="S1735">
        <v>24.058</v>
      </c>
      <c r="T1735">
        <v>7.4779999999999998</v>
      </c>
      <c r="U1735">
        <v>15.055652173913041</v>
      </c>
      <c r="V1735">
        <f t="shared" si="328"/>
        <v>1.849</v>
      </c>
      <c r="AC1735">
        <v>0.25</v>
      </c>
      <c r="AD1735">
        <v>0.22259999999999999</v>
      </c>
      <c r="AH1735" s="85">
        <f>IF(AND(M1735&lt;Variables!$G$6,M1735&gt;Variables!$G$5),0,1)</f>
        <v>1</v>
      </c>
      <c r="AI1735" s="85">
        <f t="shared" si="329"/>
        <v>1</v>
      </c>
      <c r="AJ1735" s="85">
        <f>IF(I1735&gt;Variables!$G$7,0,1)</f>
        <v>1</v>
      </c>
      <c r="AK1735" s="85">
        <f>IF(F1735&gt;Variables!$G$8,0,1)</f>
        <v>1</v>
      </c>
      <c r="AL1735" s="85">
        <f>IF(G1735&gt;Variables!$G$9,0,1)</f>
        <v>1</v>
      </c>
      <c r="AM1735" s="85">
        <f>IF(AND(K1735&gt;Variables!$G$10,K1735&lt;Variables!$G$11),0,1)</f>
        <v>1</v>
      </c>
      <c r="AN1735" s="103">
        <f>IF(H1735&lt;Variables!$G$13,1,0)</f>
        <v>1</v>
      </c>
      <c r="AO1735" s="101">
        <f>IF(R1735&lt;Variables!$G$12,0,1)</f>
        <v>0</v>
      </c>
      <c r="AP1735" s="86">
        <f t="shared" si="327"/>
        <v>1</v>
      </c>
      <c r="AR1735">
        <v>1</v>
      </c>
      <c r="AS1735">
        <v>0</v>
      </c>
      <c r="AT1735">
        <v>0</v>
      </c>
      <c r="AU1735">
        <v>0</v>
      </c>
      <c r="BA1735">
        <v>2</v>
      </c>
    </row>
    <row r="1736" spans="3:53" ht="12.75" x14ac:dyDescent="0.2">
      <c r="C1736" t="s">
        <v>648</v>
      </c>
      <c r="D1736" t="s">
        <v>607</v>
      </c>
      <c r="E1736">
        <v>12.48</v>
      </c>
      <c r="F1736">
        <v>7.64</v>
      </c>
      <c r="G1736">
        <v>1.84</v>
      </c>
      <c r="H1736">
        <v>1920</v>
      </c>
      <c r="I1736">
        <v>-24.030999999999999</v>
      </c>
      <c r="J1736" t="s">
        <v>78</v>
      </c>
      <c r="K1736">
        <v>43.74</v>
      </c>
      <c r="L1736">
        <v>12.5045</v>
      </c>
      <c r="M1736">
        <v>-0.23591507057458319</v>
      </c>
      <c r="N1736">
        <v>12.473082</v>
      </c>
      <c r="O1736">
        <v>1.537711369169294E-2</v>
      </c>
      <c r="P1736">
        <v>2784000</v>
      </c>
      <c r="Q1736">
        <v>1014000</v>
      </c>
      <c r="R1736">
        <v>2.75</v>
      </c>
      <c r="S1736">
        <v>24.058</v>
      </c>
      <c r="T1736">
        <v>7.4779999999999998</v>
      </c>
      <c r="U1736">
        <v>15.055652173913041</v>
      </c>
      <c r="V1736">
        <f t="shared" si="328"/>
        <v>2.3040151115838294</v>
      </c>
      <c r="AC1736">
        <v>12.73</v>
      </c>
      <c r="AD1736">
        <v>12.42</v>
      </c>
      <c r="AH1736" s="85">
        <f>IF(AND(M1736&lt;Variables!$G$6,M1736&gt;Variables!$G$5),0,1)</f>
        <v>1</v>
      </c>
      <c r="AI1736" s="85">
        <f t="shared" si="329"/>
        <v>0</v>
      </c>
      <c r="AJ1736" s="85">
        <f>IF(I1736&gt;Variables!$G$7,0,1)</f>
        <v>1</v>
      </c>
      <c r="AK1736" s="85">
        <f>IF(F1736&gt;Variables!$G$8,0,1)</f>
        <v>1</v>
      </c>
      <c r="AL1736" s="85">
        <f>IF(G1736&gt;Variables!$G$9,0,1)</f>
        <v>1</v>
      </c>
      <c r="AM1736" s="85">
        <f>IF(AND(K1736&gt;Variables!$G$10,K1736&lt;Variables!$G$11),0,1)</f>
        <v>1</v>
      </c>
      <c r="AN1736" s="103">
        <f>IF(H1736&lt;Variables!$G$13,1,0)</f>
        <v>1</v>
      </c>
      <c r="AO1736" s="101">
        <f>IF(R1736&lt;Variables!$G$12,0,1)</f>
        <v>1</v>
      </c>
      <c r="AP1736" s="86">
        <f t="shared" si="327"/>
        <v>1</v>
      </c>
      <c r="AR1736">
        <v>1</v>
      </c>
      <c r="AS1736">
        <v>0</v>
      </c>
      <c r="AT1736">
        <v>0</v>
      </c>
      <c r="AU1736">
        <v>0</v>
      </c>
      <c r="BA1736">
        <v>1.29</v>
      </c>
    </row>
    <row r="1737" spans="3:53" ht="12.75" x14ac:dyDescent="0.2">
      <c r="C1737" t="s">
        <v>649</v>
      </c>
      <c r="D1737" t="s">
        <v>331</v>
      </c>
      <c r="E1737">
        <v>27.39</v>
      </c>
      <c r="F1737">
        <v>7.57</v>
      </c>
      <c r="G1737">
        <v>-14.56</v>
      </c>
      <c r="H1737">
        <v>12410</v>
      </c>
      <c r="I1737">
        <v>75.697999999999993</v>
      </c>
      <c r="J1737" t="s">
        <v>78</v>
      </c>
      <c r="K1737">
        <v>22.84</v>
      </c>
      <c r="L1737">
        <v>29.427585000000001</v>
      </c>
      <c r="M1737">
        <v>-7.6376807678917604</v>
      </c>
      <c r="N1737">
        <v>30.335166000000001</v>
      </c>
      <c r="O1737">
        <v>-10.401017749499051</v>
      </c>
      <c r="P1737">
        <v>352871000</v>
      </c>
      <c r="Q1737">
        <v>97799000</v>
      </c>
      <c r="R1737">
        <v>3.61</v>
      </c>
      <c r="S1737">
        <v>24.282</v>
      </c>
      <c r="T1737">
        <v>7.298</v>
      </c>
      <c r="U1737">
        <v>15.06478260869565</v>
      </c>
      <c r="V1737">
        <f t="shared" si="328"/>
        <v>1.6851170848788306</v>
      </c>
      <c r="AC1737">
        <v>28.6</v>
      </c>
      <c r="AD1737">
        <v>24.17</v>
      </c>
      <c r="AH1737" s="85">
        <f>IF(AND(M1737&lt;Variables!$G$6,M1737&gt;Variables!$G$5),0,1)</f>
        <v>1</v>
      </c>
      <c r="AI1737" s="85">
        <f t="shared" si="329"/>
        <v>1</v>
      </c>
      <c r="AJ1737" s="85">
        <f>IF(I1737&gt;Variables!$G$7,0,1)</f>
        <v>0</v>
      </c>
      <c r="AK1737" s="85">
        <f>IF(F1737&gt;Variables!$G$8,0,1)</f>
        <v>1</v>
      </c>
      <c r="AL1737" s="85">
        <f>IF(G1737&gt;Variables!$G$9,0,1)</f>
        <v>1</v>
      </c>
      <c r="AM1737" s="85">
        <f>IF(AND(K1737&gt;Variables!$G$10,K1737&lt;Variables!$G$11),0,1)</f>
        <v>1</v>
      </c>
      <c r="AN1737" s="103">
        <f>IF(H1737&lt;Variables!$G$13,1,0)</f>
        <v>0</v>
      </c>
      <c r="AO1737" s="101">
        <f>IF(R1737&lt;Variables!$G$12,0,1)</f>
        <v>1</v>
      </c>
      <c r="AP1737" s="86">
        <f t="shared" si="327"/>
        <v>1</v>
      </c>
      <c r="AR1737">
        <v>1</v>
      </c>
      <c r="AS1737">
        <v>0</v>
      </c>
      <c r="AT1737">
        <v>0</v>
      </c>
      <c r="AU1737">
        <v>0</v>
      </c>
      <c r="BA1737">
        <v>2</v>
      </c>
    </row>
    <row r="1738" spans="3:53" ht="12.75" x14ac:dyDescent="0.2">
      <c r="C1738" t="s">
        <v>649</v>
      </c>
      <c r="D1738" t="s">
        <v>613</v>
      </c>
      <c r="E1738">
        <v>24.87</v>
      </c>
      <c r="F1738">
        <v>20.88</v>
      </c>
      <c r="G1738">
        <v>-0.68</v>
      </c>
      <c r="H1738">
        <v>42.23</v>
      </c>
      <c r="I1738">
        <v>38.195999999999998</v>
      </c>
      <c r="J1738" t="s">
        <v>76</v>
      </c>
      <c r="K1738">
        <v>-99999</v>
      </c>
      <c r="L1738">
        <v>24.78</v>
      </c>
      <c r="M1738">
        <v>0</v>
      </c>
      <c r="N1738">
        <v>24.75562</v>
      </c>
      <c r="O1738">
        <v>9.8482687971461563E-2</v>
      </c>
      <c r="P1738">
        <v>61600</v>
      </c>
      <c r="Q1738">
        <v>1830</v>
      </c>
      <c r="R1738">
        <v>33.659999999999997</v>
      </c>
      <c r="S1738">
        <v>24.282</v>
      </c>
      <c r="T1738">
        <v>7.298</v>
      </c>
      <c r="U1738">
        <v>15.06478260869565</v>
      </c>
      <c r="V1738"/>
      <c r="AC1738">
        <v>25.71</v>
      </c>
      <c r="AD1738">
        <v>24.7424</v>
      </c>
      <c r="AH1738" s="85">
        <f>IF(AND(M1738&lt;Variables!$G$6,M1738&gt;Variables!$G$5),0,1)</f>
        <v>1</v>
      </c>
      <c r="AI1738" s="85">
        <f t="shared" si="329"/>
        <v>0</v>
      </c>
      <c r="AJ1738" s="85">
        <f>IF(I1738&gt;Variables!$G$7,0,1)</f>
        <v>0</v>
      </c>
      <c r="AK1738" s="85">
        <f>IF(F1738&gt;Variables!$G$8,0,1)</f>
        <v>0</v>
      </c>
      <c r="AL1738" s="85">
        <f>IF(G1738&gt;Variables!$G$9,0,1)</f>
        <v>1</v>
      </c>
      <c r="AM1738" s="85">
        <f>IF(AND(K1738&gt;Variables!$G$10,K1738&lt;Variables!$G$11),0,1)</f>
        <v>1</v>
      </c>
      <c r="AN1738" s="103">
        <f>IF(H1738&lt;Variables!$G$13,1,0)</f>
        <v>1</v>
      </c>
      <c r="AO1738" s="101">
        <f>IF(R1738&lt;Variables!$G$12,0,1)</f>
        <v>1</v>
      </c>
      <c r="AP1738" s="86">
        <f t="shared" si="327"/>
        <v>0</v>
      </c>
      <c r="AR1738">
        <v>1</v>
      </c>
      <c r="AS1738">
        <v>0</v>
      </c>
      <c r="AT1738">
        <v>0</v>
      </c>
      <c r="AU1738">
        <v>0</v>
      </c>
      <c r="BA1738">
        <v>2</v>
      </c>
    </row>
    <row r="1739" spans="3:53" ht="12.75" x14ac:dyDescent="0.2">
      <c r="C1739" t="s">
        <v>649</v>
      </c>
      <c r="D1739" t="s">
        <v>621</v>
      </c>
      <c r="E1739">
        <v>3.42</v>
      </c>
      <c r="F1739">
        <v>28.57</v>
      </c>
      <c r="G1739">
        <v>19.82</v>
      </c>
      <c r="H1739">
        <v>195.43</v>
      </c>
      <c r="I1739">
        <v>-73.876000000000005</v>
      </c>
      <c r="J1739" t="s">
        <v>78</v>
      </c>
      <c r="K1739">
        <v>52.62</v>
      </c>
      <c r="L1739">
        <v>3.3779400000000002</v>
      </c>
      <c r="M1739">
        <v>1.09711836207866</v>
      </c>
      <c r="N1739">
        <v>3.474024</v>
      </c>
      <c r="O1739">
        <v>-1.6990095635493461</v>
      </c>
      <c r="P1739">
        <v>13480000</v>
      </c>
      <c r="Q1739">
        <v>753080</v>
      </c>
      <c r="R1739">
        <v>17.899999999999999</v>
      </c>
      <c r="S1739">
        <v>24.282</v>
      </c>
      <c r="T1739">
        <v>7.298</v>
      </c>
      <c r="U1739">
        <v>15.06478260869565</v>
      </c>
      <c r="V1739">
        <f t="shared" ref="V1739:V1759" si="330">1.849 + (0.01036 * K1739) + (0.1184 * M1739) - (0.002888 * K1739 * M1739)</f>
        <v>2.3573167106721846</v>
      </c>
      <c r="AC1739">
        <v>4.07</v>
      </c>
      <c r="AD1739">
        <v>3.26</v>
      </c>
      <c r="AH1739" s="85">
        <f>IF(AND(M1739&lt;Variables!$G$6,M1739&gt;Variables!$G$5),0,1)</f>
        <v>1</v>
      </c>
      <c r="AI1739" s="85">
        <f t="shared" si="329"/>
        <v>1</v>
      </c>
      <c r="AJ1739" s="85">
        <f>IF(I1739&gt;Variables!$G$7,0,1)</f>
        <v>1</v>
      </c>
      <c r="AK1739" s="85">
        <f>IF(F1739&gt;Variables!$G$8,0,1)</f>
        <v>0</v>
      </c>
      <c r="AL1739" s="85">
        <f>IF(G1739&gt;Variables!$G$9,0,1)</f>
        <v>0</v>
      </c>
      <c r="AM1739" s="85">
        <f>IF(AND(K1739&gt;Variables!$G$10,K1739&lt;Variables!$G$11),0,1)</f>
        <v>0</v>
      </c>
      <c r="AN1739" s="103">
        <f>IF(H1739&lt;Variables!$G$13,1,0)</f>
        <v>1</v>
      </c>
      <c r="AO1739" s="101">
        <f>IF(R1739&lt;Variables!$G$12,0,1)</f>
        <v>1</v>
      </c>
      <c r="AP1739" s="86">
        <f t="shared" si="327"/>
        <v>1</v>
      </c>
      <c r="AR1739">
        <v>1</v>
      </c>
      <c r="AS1739">
        <v>0</v>
      </c>
      <c r="AT1739">
        <v>0</v>
      </c>
      <c r="AU1739">
        <v>0</v>
      </c>
      <c r="BA1739">
        <v>2</v>
      </c>
    </row>
    <row r="1740" spans="3:53" ht="12.75" x14ac:dyDescent="0.2">
      <c r="C1740" t="s">
        <v>649</v>
      </c>
      <c r="D1740" t="s">
        <v>634</v>
      </c>
      <c r="E1740">
        <v>9.9600000000000009</v>
      </c>
      <c r="F1740">
        <v>27.25</v>
      </c>
      <c r="G1740">
        <v>28.86</v>
      </c>
      <c r="H1740">
        <v>55.7</v>
      </c>
      <c r="I1740">
        <v>-68.596999999999994</v>
      </c>
      <c r="J1740" t="s">
        <v>78</v>
      </c>
      <c r="K1740">
        <v>49.97</v>
      </c>
      <c r="L1740">
        <v>10.215389999999999</v>
      </c>
      <c r="M1740">
        <v>-0.34643807040163282</v>
      </c>
      <c r="N1740">
        <v>10.00802</v>
      </c>
      <c r="O1740">
        <v>1.7184218256957879</v>
      </c>
      <c r="P1740">
        <v>5180000</v>
      </c>
      <c r="Q1740">
        <v>115020</v>
      </c>
      <c r="R1740">
        <v>45.04</v>
      </c>
      <c r="S1740">
        <v>24.282</v>
      </c>
      <c r="T1740">
        <v>7.298</v>
      </c>
      <c r="U1740">
        <v>15.06478260869565</v>
      </c>
      <c r="V1740">
        <f t="shared" si="330"/>
        <v>2.3756665744360226</v>
      </c>
      <c r="AC1740">
        <v>10.25</v>
      </c>
      <c r="AD1740">
        <v>8.61</v>
      </c>
      <c r="AH1740" s="85">
        <f>IF(AND(M1740&lt;Variables!$G$6,M1740&gt;Variables!$G$5),0,1)</f>
        <v>1</v>
      </c>
      <c r="AI1740" s="85">
        <f t="shared" si="329"/>
        <v>0</v>
      </c>
      <c r="AJ1740" s="85">
        <f>IF(I1740&gt;Variables!$G$7,0,1)</f>
        <v>1</v>
      </c>
      <c r="AK1740" s="85">
        <f>IF(F1740&gt;Variables!$G$8,0,1)</f>
        <v>0</v>
      </c>
      <c r="AL1740" s="85">
        <f>IF(G1740&gt;Variables!$G$9,0,1)</f>
        <v>0</v>
      </c>
      <c r="AM1740" s="85">
        <f>IF(AND(K1740&gt;Variables!$G$10,K1740&lt;Variables!$G$11),0,1)</f>
        <v>1</v>
      </c>
      <c r="AN1740" s="103">
        <f>IF(H1740&lt;Variables!$G$13,1,0)</f>
        <v>1</v>
      </c>
      <c r="AO1740" s="101">
        <f>IF(R1740&lt;Variables!$G$12,0,1)</f>
        <v>1</v>
      </c>
      <c r="AP1740" s="86">
        <f t="shared" si="327"/>
        <v>1</v>
      </c>
      <c r="AR1740">
        <v>1</v>
      </c>
      <c r="AS1740">
        <v>0</v>
      </c>
      <c r="AT1740">
        <v>0</v>
      </c>
      <c r="AU1740">
        <v>0</v>
      </c>
      <c r="BA1740">
        <v>2</v>
      </c>
    </row>
    <row r="1741" spans="3:53" ht="12.75" x14ac:dyDescent="0.2">
      <c r="C1741" t="s">
        <v>649</v>
      </c>
      <c r="D1741" t="s">
        <v>601</v>
      </c>
      <c r="E1741">
        <v>14.51</v>
      </c>
      <c r="F1741">
        <v>17.91</v>
      </c>
      <c r="G1741">
        <v>-2.62</v>
      </c>
      <c r="H1741">
        <v>1570</v>
      </c>
      <c r="I1741">
        <v>-43.76</v>
      </c>
      <c r="J1741" t="s">
        <v>78</v>
      </c>
      <c r="K1741">
        <v>42.41</v>
      </c>
      <c r="L1741">
        <v>14.542145</v>
      </c>
      <c r="M1741">
        <v>-0.2210471701389298</v>
      </c>
      <c r="N1741">
        <v>14.571952</v>
      </c>
      <c r="O1741">
        <v>-0.42514551242003512</v>
      </c>
      <c r="P1741">
        <v>4530000</v>
      </c>
      <c r="Q1741">
        <v>1220000</v>
      </c>
      <c r="R1741">
        <v>3.71</v>
      </c>
      <c r="S1741">
        <v>24.282</v>
      </c>
      <c r="T1741">
        <v>7.298</v>
      </c>
      <c r="U1741">
        <v>15.06478260869565</v>
      </c>
      <c r="V1741">
        <f t="shared" si="330"/>
        <v>2.2892694901379405</v>
      </c>
      <c r="AC1741">
        <v>14.93</v>
      </c>
      <c r="AD1741">
        <v>14.31</v>
      </c>
      <c r="AH1741" s="85">
        <f>IF(AND(M1741&lt;Variables!$G$6,M1741&gt;Variables!$G$5),0,1)</f>
        <v>1</v>
      </c>
      <c r="AI1741" s="85">
        <f t="shared" si="329"/>
        <v>1</v>
      </c>
      <c r="AJ1741" s="85">
        <f>IF(I1741&gt;Variables!$G$7,0,1)</f>
        <v>1</v>
      </c>
      <c r="AK1741" s="85">
        <f>IF(F1741&gt;Variables!$G$8,0,1)</f>
        <v>0</v>
      </c>
      <c r="AL1741" s="85">
        <f>IF(G1741&gt;Variables!$G$9,0,1)</f>
        <v>1</v>
      </c>
      <c r="AM1741" s="85">
        <f>IF(AND(K1741&gt;Variables!$G$10,K1741&lt;Variables!$G$11),0,1)</f>
        <v>1</v>
      </c>
      <c r="AN1741" s="103">
        <f>IF(H1741&lt;Variables!$G$13,1,0)</f>
        <v>1</v>
      </c>
      <c r="AO1741" s="101">
        <f>IF(R1741&lt;Variables!$G$12,0,1)</f>
        <v>1</v>
      </c>
      <c r="AP1741" s="86">
        <f t="shared" si="327"/>
        <v>1</v>
      </c>
      <c r="AR1741">
        <v>0</v>
      </c>
      <c r="AS1741">
        <v>1</v>
      </c>
      <c r="AT1741">
        <v>0</v>
      </c>
      <c r="AU1741">
        <v>0</v>
      </c>
      <c r="BA1741">
        <v>0.86</v>
      </c>
    </row>
    <row r="1742" spans="3:53" ht="12.75" x14ac:dyDescent="0.2">
      <c r="C1742" t="s">
        <v>649</v>
      </c>
      <c r="D1742" t="s">
        <v>395</v>
      </c>
      <c r="E1742">
        <v>24.34</v>
      </c>
      <c r="F1742">
        <v>22.14</v>
      </c>
      <c r="G1742">
        <v>22.12</v>
      </c>
      <c r="H1742">
        <v>2790</v>
      </c>
      <c r="I1742">
        <v>200.405</v>
      </c>
      <c r="J1742" t="s">
        <v>76</v>
      </c>
      <c r="K1742">
        <v>50.59</v>
      </c>
      <c r="L1742">
        <v>24.311979999999998</v>
      </c>
      <c r="M1742">
        <v>0.15638380748914529</v>
      </c>
      <c r="N1742">
        <v>24.306187999999999</v>
      </c>
      <c r="O1742">
        <v>0.18025039549600549</v>
      </c>
      <c r="P1742">
        <v>10188000</v>
      </c>
      <c r="Q1742">
        <v>3411000</v>
      </c>
      <c r="R1742">
        <v>2.99</v>
      </c>
      <c r="S1742">
        <v>24.282</v>
      </c>
      <c r="T1742">
        <v>7.298</v>
      </c>
      <c r="U1742">
        <v>15.06478260869565</v>
      </c>
      <c r="V1742">
        <f t="shared" si="330"/>
        <v>2.3687799555080256</v>
      </c>
      <c r="AC1742">
        <v>24.85</v>
      </c>
      <c r="AD1742">
        <v>23.9</v>
      </c>
      <c r="AH1742" s="85">
        <f>IF(AND(M1742&lt;Variables!$G$6,M1742&gt;Variables!$G$5),0,1)</f>
        <v>1</v>
      </c>
      <c r="AI1742" s="85">
        <f t="shared" si="329"/>
        <v>0</v>
      </c>
      <c r="AJ1742" s="85">
        <f>IF(I1742&gt;Variables!$G$7,0,1)</f>
        <v>0</v>
      </c>
      <c r="AK1742" s="85">
        <f>IF(F1742&gt;Variables!$G$8,0,1)</f>
        <v>0</v>
      </c>
      <c r="AL1742" s="85">
        <f>IF(G1742&gt;Variables!$G$9,0,1)</f>
        <v>0</v>
      </c>
      <c r="AM1742" s="85">
        <f>IF(AND(K1742&gt;Variables!$G$10,K1742&lt;Variables!$G$11),0,1)</f>
        <v>0</v>
      </c>
      <c r="AN1742" s="103">
        <f>IF(H1742&lt;Variables!$G$13,1,0)</f>
        <v>0</v>
      </c>
      <c r="AO1742" s="101">
        <f>IF(R1742&lt;Variables!$G$12,0,1)</f>
        <v>1</v>
      </c>
      <c r="AP1742" s="86">
        <f t="shared" si="327"/>
        <v>0</v>
      </c>
      <c r="AR1742">
        <v>0</v>
      </c>
      <c r="AS1742">
        <v>0</v>
      </c>
      <c r="AT1742">
        <v>0</v>
      </c>
      <c r="AU1742">
        <v>1</v>
      </c>
      <c r="BA1742">
        <v>-1.1000000000000001</v>
      </c>
    </row>
    <row r="1743" spans="3:53" ht="12.75" x14ac:dyDescent="0.2">
      <c r="C1743" t="s">
        <v>649</v>
      </c>
      <c r="D1743" t="s">
        <v>322</v>
      </c>
      <c r="E1743">
        <v>37.74</v>
      </c>
      <c r="F1743">
        <v>17.420000000000002</v>
      </c>
      <c r="G1743">
        <v>15.06</v>
      </c>
      <c r="H1743">
        <v>6860</v>
      </c>
      <c r="I1743">
        <v>941.87300000000005</v>
      </c>
      <c r="J1743" t="s">
        <v>78</v>
      </c>
      <c r="K1743">
        <v>53.83</v>
      </c>
      <c r="L1743">
        <v>37.665685000000003</v>
      </c>
      <c r="M1743">
        <v>-0.17438950068210601</v>
      </c>
      <c r="N1743">
        <v>37.032245833333327</v>
      </c>
      <c r="O1743">
        <v>1.5331345801221219</v>
      </c>
      <c r="P1743">
        <v>630739</v>
      </c>
      <c r="Q1743">
        <v>755579</v>
      </c>
      <c r="R1743">
        <v>0.83</v>
      </c>
      <c r="S1743">
        <v>24.282</v>
      </c>
      <c r="T1743">
        <v>7.298</v>
      </c>
      <c r="U1743">
        <v>15.06478260869565</v>
      </c>
      <c r="V1743">
        <f t="shared" si="330"/>
        <v>2.4131418562603595</v>
      </c>
      <c r="AC1743">
        <v>38.307600000000001</v>
      </c>
      <c r="AD1743">
        <v>32.3401</v>
      </c>
      <c r="AH1743" s="85">
        <f>IF(AND(M1743&lt;Variables!$G$6,M1743&gt;Variables!$G$5),0,1)</f>
        <v>1</v>
      </c>
      <c r="AI1743" s="85">
        <f t="shared" si="329"/>
        <v>0</v>
      </c>
      <c r="AJ1743" s="85">
        <f>IF(I1743&gt;Variables!$G$7,0,1)</f>
        <v>0</v>
      </c>
      <c r="AK1743" s="85">
        <f>IF(F1743&gt;Variables!$G$8,0,1)</f>
        <v>0</v>
      </c>
      <c r="AL1743" s="85">
        <f>IF(G1743&gt;Variables!$G$9,0,1)</f>
        <v>0</v>
      </c>
      <c r="AM1743" s="85">
        <f>IF(AND(K1743&gt;Variables!$G$10,K1743&lt;Variables!$G$11),0,1)</f>
        <v>0</v>
      </c>
      <c r="AN1743" s="103">
        <f>IF(H1743&lt;Variables!$G$13,1,0)</f>
        <v>0</v>
      </c>
      <c r="AO1743" s="101">
        <f>IF(R1743&lt;Variables!$G$12,0,1)</f>
        <v>0</v>
      </c>
      <c r="AP1743" s="86">
        <f t="shared" si="327"/>
        <v>1</v>
      </c>
      <c r="AR1743">
        <v>0</v>
      </c>
      <c r="AS1743">
        <v>0</v>
      </c>
      <c r="AT1743">
        <v>1</v>
      </c>
      <c r="AU1743">
        <v>0</v>
      </c>
      <c r="BA1743">
        <v>-2.25</v>
      </c>
    </row>
    <row r="1744" spans="3:53" ht="12.75" x14ac:dyDescent="0.2">
      <c r="C1744" t="s">
        <v>649</v>
      </c>
      <c r="D1744" t="s">
        <v>606</v>
      </c>
      <c r="E1744">
        <v>50.81</v>
      </c>
      <c r="F1744">
        <v>7.81</v>
      </c>
      <c r="G1744">
        <v>0.99</v>
      </c>
      <c r="H1744">
        <v>2750</v>
      </c>
      <c r="I1744">
        <v>-23.547000000000001</v>
      </c>
      <c r="J1744" t="s">
        <v>78</v>
      </c>
      <c r="K1744">
        <v>46.44</v>
      </c>
      <c r="L1744">
        <v>50.974500000000013</v>
      </c>
      <c r="M1744">
        <v>-6.7680899273182493E-2</v>
      </c>
      <c r="N1744">
        <v>51.022003225806451</v>
      </c>
      <c r="O1744">
        <v>-0.16072129791441911</v>
      </c>
      <c r="P1744">
        <v>540110</v>
      </c>
      <c r="Q1744">
        <v>660790</v>
      </c>
      <c r="R1744">
        <v>0.82</v>
      </c>
      <c r="S1744">
        <v>24.282</v>
      </c>
      <c r="T1744">
        <v>7.298</v>
      </c>
      <c r="U1744">
        <v>15.06478260869565</v>
      </c>
      <c r="V1744">
        <f t="shared" si="330"/>
        <v>2.3311822571050231</v>
      </c>
      <c r="AC1744">
        <v>51.24</v>
      </c>
      <c r="AD1744">
        <v>50.630099999999999</v>
      </c>
      <c r="AH1744" s="85">
        <f>IF(AND(M1744&lt;Variables!$G$6,M1744&gt;Variables!$G$5),0,1)</f>
        <v>1</v>
      </c>
      <c r="AI1744" s="85">
        <f t="shared" si="329"/>
        <v>1</v>
      </c>
      <c r="AJ1744" s="85">
        <f>IF(I1744&gt;Variables!$G$7,0,1)</f>
        <v>1</v>
      </c>
      <c r="AK1744" s="85">
        <f>IF(F1744&gt;Variables!$G$8,0,1)</f>
        <v>1</v>
      </c>
      <c r="AL1744" s="85">
        <f>IF(G1744&gt;Variables!$G$9,0,1)</f>
        <v>1</v>
      </c>
      <c r="AM1744" s="85">
        <f>IF(AND(K1744&gt;Variables!$G$10,K1744&lt;Variables!$G$11),0,1)</f>
        <v>1</v>
      </c>
      <c r="AN1744" s="103">
        <f>IF(H1744&lt;Variables!$G$13,1,0)</f>
        <v>0</v>
      </c>
      <c r="AO1744" s="101">
        <f>IF(R1744&lt;Variables!$G$12,0,1)</f>
        <v>0</v>
      </c>
      <c r="AP1744" s="86">
        <f t="shared" si="327"/>
        <v>1</v>
      </c>
      <c r="AR1744">
        <v>0</v>
      </c>
      <c r="AS1744">
        <v>0</v>
      </c>
      <c r="AT1744">
        <v>0</v>
      </c>
      <c r="AU1744">
        <v>1</v>
      </c>
      <c r="BA1744">
        <v>-0.2</v>
      </c>
    </row>
    <row r="1745" spans="3:53" ht="12.75" x14ac:dyDescent="0.2">
      <c r="C1745" t="s">
        <v>649</v>
      </c>
      <c r="D1745" t="s">
        <v>604</v>
      </c>
      <c r="E1745">
        <v>88.87</v>
      </c>
      <c r="F1745">
        <v>10.6</v>
      </c>
      <c r="G1745">
        <v>0.09</v>
      </c>
      <c r="H1745">
        <v>5400</v>
      </c>
      <c r="I1745">
        <v>-3.984</v>
      </c>
      <c r="J1745" t="s">
        <v>78</v>
      </c>
      <c r="K1745">
        <v>54.1</v>
      </c>
      <c r="L1745">
        <v>88.688254999999998</v>
      </c>
      <c r="M1745">
        <v>0.15982386844797011</v>
      </c>
      <c r="N1745">
        <v>88.546605999999997</v>
      </c>
      <c r="O1745">
        <v>0.32005066348901201</v>
      </c>
      <c r="P1745">
        <v>1659000</v>
      </c>
      <c r="Q1745">
        <v>970773</v>
      </c>
      <c r="R1745">
        <v>1.71</v>
      </c>
      <c r="S1745">
        <v>24.282</v>
      </c>
      <c r="T1745">
        <v>7.298</v>
      </c>
      <c r="U1745">
        <v>15.06478260869565</v>
      </c>
      <c r="V1745">
        <f t="shared" si="330"/>
        <v>2.4034281369588339</v>
      </c>
      <c r="AC1745">
        <v>90</v>
      </c>
      <c r="AD1745">
        <v>85.37</v>
      </c>
      <c r="AH1745" s="85">
        <f>IF(AND(M1745&lt;Variables!$G$6,M1745&gt;Variables!$G$5),0,1)</f>
        <v>1</v>
      </c>
      <c r="AI1745" s="85">
        <f t="shared" si="329"/>
        <v>0</v>
      </c>
      <c r="AJ1745" s="85">
        <f>IF(I1745&gt;Variables!$G$7,0,1)</f>
        <v>1</v>
      </c>
      <c r="AK1745" s="85">
        <f>IF(F1745&gt;Variables!$G$8,0,1)</f>
        <v>0</v>
      </c>
      <c r="AL1745" s="85">
        <f>IF(G1745&gt;Variables!$G$9,0,1)</f>
        <v>1</v>
      </c>
      <c r="AM1745" s="85">
        <f>IF(AND(K1745&gt;Variables!$G$10,K1745&lt;Variables!$G$11),0,1)</f>
        <v>0</v>
      </c>
      <c r="AN1745" s="103">
        <f>IF(H1745&lt;Variables!$G$13,1,0)</f>
        <v>0</v>
      </c>
      <c r="AO1745" s="101">
        <f>IF(R1745&lt;Variables!$G$12,0,1)</f>
        <v>0</v>
      </c>
      <c r="AP1745" s="86">
        <f t="shared" si="327"/>
        <v>1</v>
      </c>
      <c r="AR1745">
        <v>0</v>
      </c>
      <c r="AS1745">
        <v>0</v>
      </c>
      <c r="AT1745">
        <v>0</v>
      </c>
      <c r="AU1745">
        <v>1</v>
      </c>
      <c r="BA1745">
        <v>-0.49</v>
      </c>
    </row>
    <row r="1746" spans="3:53" ht="12.75" x14ac:dyDescent="0.2">
      <c r="C1746" t="s">
        <v>649</v>
      </c>
      <c r="D1746" t="s">
        <v>605</v>
      </c>
      <c r="E1746">
        <v>294.58999999999997</v>
      </c>
      <c r="F1746">
        <v>11.36</v>
      </c>
      <c r="G1746">
        <v>2.0699999999999998</v>
      </c>
      <c r="H1746">
        <v>41000</v>
      </c>
      <c r="I1746">
        <v>5.0999999999999997E-2</v>
      </c>
      <c r="J1746" t="s">
        <v>78</v>
      </c>
      <c r="K1746">
        <v>46.7</v>
      </c>
      <c r="L1746">
        <v>294.67205000000001</v>
      </c>
      <c r="M1746">
        <v>-5.4993339205405473E-2</v>
      </c>
      <c r="N1746">
        <v>294.58730000000003</v>
      </c>
      <c r="O1746">
        <v>-2.6240099284653391E-2</v>
      </c>
      <c r="P1746">
        <v>1202000</v>
      </c>
      <c r="Q1746">
        <v>905753</v>
      </c>
      <c r="R1746">
        <v>1.33</v>
      </c>
      <c r="S1746">
        <v>24.282</v>
      </c>
      <c r="T1746">
        <v>7.298</v>
      </c>
      <c r="U1746">
        <v>15.06478260869565</v>
      </c>
      <c r="V1746">
        <f t="shared" si="330"/>
        <v>2.3337177182993774</v>
      </c>
      <c r="AC1746">
        <v>296.84530000000001</v>
      </c>
      <c r="AD1746">
        <v>289.24</v>
      </c>
      <c r="AH1746" s="85">
        <f>IF(AND(M1746&lt;Variables!$G$6,M1746&gt;Variables!$G$5),0,1)</f>
        <v>1</v>
      </c>
      <c r="AI1746" s="85">
        <f t="shared" si="329"/>
        <v>0</v>
      </c>
      <c r="AJ1746" s="85">
        <f>IF(I1746&gt;Variables!$G$7,0,1)</f>
        <v>0</v>
      </c>
      <c r="AK1746" s="85">
        <f>IF(F1746&gt;Variables!$G$8,0,1)</f>
        <v>0</v>
      </c>
      <c r="AL1746" s="85">
        <f>IF(G1746&gt;Variables!$G$9,0,1)</f>
        <v>1</v>
      </c>
      <c r="AM1746" s="85">
        <f>IF(AND(K1746&gt;Variables!$G$10,K1746&lt;Variables!$G$11),0,1)</f>
        <v>1</v>
      </c>
      <c r="AN1746" s="103">
        <f>IF(H1746&lt;Variables!$G$13,1,0)</f>
        <v>0</v>
      </c>
      <c r="AO1746" s="101">
        <f>IF(R1746&lt;Variables!$G$12,0,1)</f>
        <v>0</v>
      </c>
      <c r="AP1746" s="86">
        <f t="shared" si="327"/>
        <v>1</v>
      </c>
      <c r="AR1746">
        <v>0</v>
      </c>
      <c r="AS1746">
        <v>1</v>
      </c>
      <c r="AT1746">
        <v>0</v>
      </c>
      <c r="AU1746">
        <v>0</v>
      </c>
      <c r="BA1746">
        <v>0.66</v>
      </c>
    </row>
    <row r="1747" spans="3:53" ht="12.75" x14ac:dyDescent="0.2">
      <c r="C1747" t="s">
        <v>649</v>
      </c>
      <c r="D1747" t="s">
        <v>215</v>
      </c>
      <c r="E1747">
        <v>17.12</v>
      </c>
      <c r="F1747">
        <v>9.5399999999999991</v>
      </c>
      <c r="G1747">
        <v>6.16</v>
      </c>
      <c r="H1747">
        <v>2590</v>
      </c>
      <c r="I1747">
        <v>-1.4999999999999999E-2</v>
      </c>
      <c r="J1747" t="s">
        <v>78</v>
      </c>
      <c r="K1747">
        <v>28.22</v>
      </c>
      <c r="L1747">
        <v>17.473354999999991</v>
      </c>
      <c r="M1747">
        <v>-2.3656304127054919</v>
      </c>
      <c r="N1747">
        <v>17.637902</v>
      </c>
      <c r="O1747">
        <v>-3.2764781208105229</v>
      </c>
      <c r="P1747">
        <v>16327000</v>
      </c>
      <c r="Q1747">
        <v>25802000</v>
      </c>
      <c r="R1747">
        <v>0.63</v>
      </c>
      <c r="S1747">
        <v>24.282</v>
      </c>
      <c r="T1747">
        <v>7.298</v>
      </c>
      <c r="U1747">
        <v>15.06478260869565</v>
      </c>
      <c r="V1747">
        <f t="shared" si="330"/>
        <v>2.0540659237677033</v>
      </c>
      <c r="AC1747">
        <v>17.34</v>
      </c>
      <c r="AD1747">
        <v>15.5</v>
      </c>
      <c r="AH1747" s="85">
        <f>IF(AND(M1747&lt;Variables!$G$6,M1747&gt;Variables!$G$5),0,1)</f>
        <v>0</v>
      </c>
      <c r="AI1747" s="85">
        <f t="shared" si="329"/>
        <v>1</v>
      </c>
      <c r="AJ1747" s="85">
        <f>IF(I1747&gt;Variables!$G$7,0,1)</f>
        <v>1</v>
      </c>
      <c r="AK1747" s="85">
        <f>IF(F1747&gt;Variables!$G$8,0,1)</f>
        <v>0</v>
      </c>
      <c r="AL1747" s="85">
        <f>IF(G1747&gt;Variables!$G$9,0,1)</f>
        <v>1</v>
      </c>
      <c r="AM1747" s="85">
        <f>IF(AND(K1747&gt;Variables!$G$10,K1747&lt;Variables!$G$11),0,1)</f>
        <v>1</v>
      </c>
      <c r="AN1747" s="103">
        <f>IF(H1747&lt;Variables!$G$13,1,0)</f>
        <v>0</v>
      </c>
      <c r="AO1747" s="101">
        <f>IF(R1747&lt;Variables!$G$12,0,1)</f>
        <v>0</v>
      </c>
      <c r="AP1747" s="86">
        <f t="shared" si="327"/>
        <v>1</v>
      </c>
      <c r="AR1747">
        <v>0</v>
      </c>
      <c r="AS1747">
        <v>0</v>
      </c>
      <c r="AT1747">
        <v>1</v>
      </c>
      <c r="AU1747">
        <v>0</v>
      </c>
      <c r="BA1747">
        <v>-2.25</v>
      </c>
    </row>
    <row r="1748" spans="3:53" ht="12.75" x14ac:dyDescent="0.2">
      <c r="C1748" t="s">
        <v>649</v>
      </c>
      <c r="D1748" t="s">
        <v>609</v>
      </c>
      <c r="E1748">
        <v>95.9</v>
      </c>
      <c r="F1748">
        <v>8.4499999999999993</v>
      </c>
      <c r="G1748">
        <v>7.45</v>
      </c>
      <c r="H1748">
        <v>6390</v>
      </c>
      <c r="I1748">
        <v>-79.454999999999998</v>
      </c>
      <c r="J1748" t="s">
        <v>78</v>
      </c>
      <c r="K1748">
        <v>51.75</v>
      </c>
      <c r="L1748">
        <v>95.758625000000023</v>
      </c>
      <c r="M1748">
        <v>0.14763683166919139</v>
      </c>
      <c r="N1748">
        <v>95.857151999999985</v>
      </c>
      <c r="O1748">
        <v>4.4699846705252261E-2</v>
      </c>
      <c r="P1748">
        <v>707554</v>
      </c>
      <c r="Q1748">
        <v>913295</v>
      </c>
      <c r="R1748">
        <v>0.77</v>
      </c>
      <c r="S1748">
        <v>24.282</v>
      </c>
      <c r="T1748">
        <v>7.298</v>
      </c>
      <c r="U1748">
        <v>15.06478260869565</v>
      </c>
      <c r="V1748">
        <f t="shared" si="330"/>
        <v>2.3805452858293452</v>
      </c>
      <c r="AC1748">
        <v>96.55</v>
      </c>
      <c r="AD1748">
        <v>90.45</v>
      </c>
      <c r="AH1748" s="85">
        <f>IF(AND(M1748&lt;Variables!$G$6,M1748&gt;Variables!$G$5),0,1)</f>
        <v>1</v>
      </c>
      <c r="AI1748" s="85">
        <f t="shared" si="329"/>
        <v>1</v>
      </c>
      <c r="AJ1748" s="85">
        <f>IF(I1748&gt;Variables!$G$7,0,1)</f>
        <v>1</v>
      </c>
      <c r="AK1748" s="85">
        <f>IF(F1748&gt;Variables!$G$8,0,1)</f>
        <v>1</v>
      </c>
      <c r="AL1748" s="85">
        <f>IF(G1748&gt;Variables!$G$9,0,1)</f>
        <v>1</v>
      </c>
      <c r="AM1748" s="85">
        <f>IF(AND(K1748&gt;Variables!$G$10,K1748&lt;Variables!$G$11),0,1)</f>
        <v>0</v>
      </c>
      <c r="AN1748" s="103">
        <f>IF(H1748&lt;Variables!$G$13,1,0)</f>
        <v>0</v>
      </c>
      <c r="AO1748" s="101">
        <f>IF(R1748&lt;Variables!$G$12,0,1)</f>
        <v>0</v>
      </c>
      <c r="AP1748" s="86">
        <f t="shared" si="327"/>
        <v>1</v>
      </c>
      <c r="AR1748">
        <v>0</v>
      </c>
      <c r="AS1748">
        <v>0</v>
      </c>
      <c r="AT1748">
        <v>1</v>
      </c>
      <c r="AU1748">
        <v>0</v>
      </c>
      <c r="BA1748">
        <v>-1.82</v>
      </c>
    </row>
    <row r="1749" spans="3:53" ht="12.75" x14ac:dyDescent="0.2">
      <c r="C1749" t="s">
        <v>649</v>
      </c>
      <c r="D1749" t="s">
        <v>614</v>
      </c>
      <c r="E1749">
        <v>9.44</v>
      </c>
      <c r="F1749">
        <v>6.29</v>
      </c>
      <c r="G1749">
        <v>4.3600000000000003</v>
      </c>
      <c r="H1749">
        <v>2280</v>
      </c>
      <c r="I1749">
        <v>-61.609000000000002</v>
      </c>
      <c r="J1749" t="s">
        <v>76</v>
      </c>
      <c r="K1749">
        <v>34.42</v>
      </c>
      <c r="L1749">
        <v>9.5339200000000019</v>
      </c>
      <c r="M1749">
        <v>-0.82778122744895966</v>
      </c>
      <c r="N1749">
        <v>9.5536100000000008</v>
      </c>
      <c r="O1749">
        <v>-1.032175271965265</v>
      </c>
      <c r="P1749">
        <v>3776000</v>
      </c>
      <c r="Q1749">
        <v>3525000</v>
      </c>
      <c r="R1749">
        <v>1.07</v>
      </c>
      <c r="S1749">
        <v>24.282</v>
      </c>
      <c r="T1749">
        <v>7.298</v>
      </c>
      <c r="U1749">
        <v>15.06478260869565</v>
      </c>
      <c r="V1749">
        <f t="shared" si="330"/>
        <v>2.1898674624733574</v>
      </c>
      <c r="AC1749">
        <v>9.69</v>
      </c>
      <c r="AD1749">
        <v>9.0500000000000007</v>
      </c>
      <c r="AH1749" s="85">
        <f>IF(AND(M1749&lt;Variables!$G$6,M1749&gt;Variables!$G$5),0,1)</f>
        <v>1</v>
      </c>
      <c r="AI1749" s="85">
        <f t="shared" si="329"/>
        <v>1</v>
      </c>
      <c r="AJ1749" s="85">
        <f>IF(I1749&gt;Variables!$G$7,0,1)</f>
        <v>1</v>
      </c>
      <c r="AK1749" s="85">
        <f>IF(F1749&gt;Variables!$G$8,0,1)</f>
        <v>1</v>
      </c>
      <c r="AL1749" s="85">
        <f>IF(G1749&gt;Variables!$G$9,0,1)</f>
        <v>1</v>
      </c>
      <c r="AM1749" s="85">
        <f>IF(AND(K1749&gt;Variables!$G$10,K1749&lt;Variables!$G$11),0,1)</f>
        <v>1</v>
      </c>
      <c r="AN1749" s="103">
        <f>IF(H1749&lt;Variables!$G$13,1,0)</f>
        <v>1</v>
      </c>
      <c r="AO1749" s="101">
        <f>IF(R1749&lt;Variables!$G$12,0,1)</f>
        <v>0</v>
      </c>
      <c r="AP1749" s="86">
        <f t="shared" si="327"/>
        <v>0</v>
      </c>
      <c r="AR1749">
        <v>0</v>
      </c>
      <c r="AS1749">
        <v>1</v>
      </c>
      <c r="AT1749">
        <v>0</v>
      </c>
      <c r="AU1749">
        <v>0</v>
      </c>
      <c r="BA1749">
        <v>0.23</v>
      </c>
    </row>
    <row r="1750" spans="3:53" ht="12.75" x14ac:dyDescent="0.2">
      <c r="C1750" t="s">
        <v>649</v>
      </c>
      <c r="D1750" t="s">
        <v>615</v>
      </c>
      <c r="E1750">
        <v>28.63</v>
      </c>
      <c r="F1750">
        <v>6.55</v>
      </c>
      <c r="G1750">
        <v>4.43</v>
      </c>
      <c r="H1750">
        <v>2830</v>
      </c>
      <c r="I1750">
        <v>-36.183999999999997</v>
      </c>
      <c r="J1750" t="s">
        <v>76</v>
      </c>
      <c r="K1750">
        <v>40.17</v>
      </c>
      <c r="L1750">
        <v>28.694005000000001</v>
      </c>
      <c r="M1750">
        <v>-0.5715653844766635</v>
      </c>
      <c r="N1750">
        <v>28.75587599999999</v>
      </c>
      <c r="O1750">
        <v>-0.78549511063405775</v>
      </c>
      <c r="P1750">
        <v>7947000</v>
      </c>
      <c r="Q1750">
        <v>4143000</v>
      </c>
      <c r="R1750">
        <v>1.92</v>
      </c>
      <c r="S1750">
        <v>24.282</v>
      </c>
      <c r="T1750">
        <v>7.298</v>
      </c>
      <c r="U1750">
        <v>15.06478260869565</v>
      </c>
      <c r="V1750">
        <f t="shared" si="330"/>
        <v>2.2637957074338702</v>
      </c>
      <c r="AC1750">
        <v>29.328600000000002</v>
      </c>
      <c r="AD1750">
        <v>27.75</v>
      </c>
      <c r="AH1750" s="85">
        <f>IF(AND(M1750&lt;Variables!$G$6,M1750&gt;Variables!$G$5),0,1)</f>
        <v>1</v>
      </c>
      <c r="AI1750" s="85">
        <f t="shared" si="329"/>
        <v>1</v>
      </c>
      <c r="AJ1750" s="85">
        <f>IF(I1750&gt;Variables!$G$7,0,1)</f>
        <v>1</v>
      </c>
      <c r="AK1750" s="85">
        <f>IF(F1750&gt;Variables!$G$8,0,1)</f>
        <v>1</v>
      </c>
      <c r="AL1750" s="85">
        <f>IF(G1750&gt;Variables!$G$9,0,1)</f>
        <v>1</v>
      </c>
      <c r="AM1750" s="85">
        <f>IF(AND(K1750&gt;Variables!$G$10,K1750&lt;Variables!$G$11),0,1)</f>
        <v>1</v>
      </c>
      <c r="AN1750" s="103">
        <f>IF(H1750&lt;Variables!$G$13,1,0)</f>
        <v>0</v>
      </c>
      <c r="AO1750" s="101">
        <f>IF(R1750&lt;Variables!$G$12,0,1)</f>
        <v>0</v>
      </c>
      <c r="AP1750" s="86">
        <f t="shared" si="327"/>
        <v>0</v>
      </c>
      <c r="AR1750">
        <v>1</v>
      </c>
      <c r="AS1750">
        <v>0</v>
      </c>
      <c r="AT1750">
        <v>0</v>
      </c>
      <c r="AU1750">
        <v>0</v>
      </c>
      <c r="BA1750">
        <v>0.5</v>
      </c>
    </row>
    <row r="1751" spans="3:53" ht="12.75" x14ac:dyDescent="0.2">
      <c r="C1751" t="s">
        <v>649</v>
      </c>
      <c r="D1751" t="s">
        <v>216</v>
      </c>
      <c r="E1751">
        <v>0.7</v>
      </c>
      <c r="F1751">
        <v>23.43</v>
      </c>
      <c r="G1751">
        <v>6.1</v>
      </c>
      <c r="H1751">
        <v>368.21</v>
      </c>
      <c r="I1751">
        <v>-65.055000000000007</v>
      </c>
      <c r="J1751" t="s">
        <v>76</v>
      </c>
      <c r="K1751">
        <v>57.22</v>
      </c>
      <c r="L1751">
        <v>0.70500499999999999</v>
      </c>
      <c r="M1751">
        <v>0.38226679243409661</v>
      </c>
      <c r="N1751">
        <v>0.69487390000000004</v>
      </c>
      <c r="O1751">
        <v>1.845816917285273</v>
      </c>
      <c r="P1751">
        <v>181340000</v>
      </c>
      <c r="Q1751">
        <v>93280000</v>
      </c>
      <c r="R1751">
        <v>1.94</v>
      </c>
      <c r="S1751">
        <v>24.282</v>
      </c>
      <c r="T1751">
        <v>7.298</v>
      </c>
      <c r="U1751">
        <v>15.06478260869565</v>
      </c>
      <c r="V1751">
        <f t="shared" si="330"/>
        <v>2.4238894808916251</v>
      </c>
      <c r="AC1751">
        <v>0.7077</v>
      </c>
      <c r="AD1751">
        <v>0.60509999999999997</v>
      </c>
      <c r="AH1751" s="85">
        <f>IF(AND(M1751&lt;Variables!$G$6,M1751&gt;Variables!$G$5),0,1)</f>
        <v>1</v>
      </c>
      <c r="AI1751" s="85">
        <f t="shared" si="329"/>
        <v>0</v>
      </c>
      <c r="AJ1751" s="85">
        <f>IF(I1751&gt;Variables!$G$7,0,1)</f>
        <v>1</v>
      </c>
      <c r="AK1751" s="85">
        <f>IF(F1751&gt;Variables!$G$8,0,1)</f>
        <v>0</v>
      </c>
      <c r="AL1751" s="85">
        <f>IF(G1751&gt;Variables!$G$9,0,1)</f>
        <v>1</v>
      </c>
      <c r="AM1751" s="85">
        <f>IF(AND(K1751&gt;Variables!$G$10,K1751&lt;Variables!$G$11),0,1)</f>
        <v>0</v>
      </c>
      <c r="AN1751" s="103">
        <f>IF(H1751&lt;Variables!$G$13,1,0)</f>
        <v>1</v>
      </c>
      <c r="AO1751" s="101">
        <f>IF(R1751&lt;Variables!$G$12,0,1)</f>
        <v>0</v>
      </c>
      <c r="AP1751" s="86">
        <f t="shared" si="327"/>
        <v>0</v>
      </c>
      <c r="AR1751">
        <v>0</v>
      </c>
      <c r="AS1751">
        <v>0</v>
      </c>
      <c r="AT1751">
        <v>1</v>
      </c>
      <c r="AU1751">
        <v>0</v>
      </c>
      <c r="BA1751">
        <v>-2.25</v>
      </c>
    </row>
    <row r="1752" spans="3:53" ht="12.75" x14ac:dyDescent="0.2">
      <c r="C1752" t="s">
        <v>649</v>
      </c>
      <c r="D1752" t="s">
        <v>631</v>
      </c>
      <c r="E1752">
        <v>1.1599999999999999</v>
      </c>
      <c r="F1752">
        <v>25</v>
      </c>
      <c r="G1752">
        <v>25</v>
      </c>
      <c r="H1752">
        <v>-99999</v>
      </c>
      <c r="I1752">
        <v>-54.08</v>
      </c>
      <c r="J1752" t="s">
        <v>76</v>
      </c>
      <c r="K1752">
        <v>63.24</v>
      </c>
      <c r="L1752">
        <v>1.1485714285714279</v>
      </c>
      <c r="M1752">
        <v>0.12437810945274751</v>
      </c>
      <c r="N1752">
        <v>1.145</v>
      </c>
      <c r="O1752">
        <v>0.43668122270741427</v>
      </c>
      <c r="P1752">
        <v>52514</v>
      </c>
      <c r="Q1752">
        <v>21373</v>
      </c>
      <c r="R1752">
        <v>2.46</v>
      </c>
      <c r="S1752">
        <v>24.282</v>
      </c>
      <c r="T1752">
        <v>7.298</v>
      </c>
      <c r="U1752">
        <v>15.06478260869565</v>
      </c>
      <c r="V1752">
        <f t="shared" si="330"/>
        <v>2.4961767084577109</v>
      </c>
      <c r="AC1752">
        <v>2</v>
      </c>
      <c r="AD1752">
        <v>1.1579999999999999</v>
      </c>
      <c r="AH1752" s="85">
        <f>IF(AND(M1752&lt;Variables!$G$6,M1752&gt;Variables!$G$5),0,1)</f>
        <v>1</v>
      </c>
      <c r="AI1752" s="85">
        <f t="shared" si="329"/>
        <v>0</v>
      </c>
      <c r="AJ1752" s="85">
        <f>IF(I1752&gt;Variables!$G$7,0,1)</f>
        <v>1</v>
      </c>
      <c r="AK1752" s="85">
        <f>IF(F1752&gt;Variables!$G$8,0,1)</f>
        <v>0</v>
      </c>
      <c r="AL1752" s="85">
        <f>IF(G1752&gt;Variables!$G$9,0,1)</f>
        <v>0</v>
      </c>
      <c r="AM1752" s="85">
        <f>IF(AND(K1752&gt;Variables!$G$10,K1752&lt;Variables!$G$11),0,1)</f>
        <v>0</v>
      </c>
      <c r="AN1752" s="103">
        <f>IF(H1752&lt;Variables!$G$13,1,0)</f>
        <v>1</v>
      </c>
      <c r="AO1752" s="101">
        <f>IF(R1752&lt;Variables!$G$12,0,1)</f>
        <v>1</v>
      </c>
      <c r="AP1752" s="86">
        <f t="shared" si="327"/>
        <v>0</v>
      </c>
      <c r="AR1752">
        <v>1</v>
      </c>
      <c r="AS1752">
        <v>0</v>
      </c>
      <c r="AT1752">
        <v>0</v>
      </c>
      <c r="AU1752">
        <v>0</v>
      </c>
      <c r="BA1752">
        <v>2</v>
      </c>
    </row>
    <row r="1753" spans="3:53" ht="12.75" x14ac:dyDescent="0.2">
      <c r="C1753" t="s">
        <v>649</v>
      </c>
      <c r="D1753" t="s">
        <v>509</v>
      </c>
      <c r="E1753">
        <v>6.03</v>
      </c>
      <c r="F1753">
        <v>48.86</v>
      </c>
      <c r="G1753">
        <v>-1.81</v>
      </c>
      <c r="H1753">
        <v>208.76</v>
      </c>
      <c r="I1753">
        <v>45.948</v>
      </c>
      <c r="J1753" t="s">
        <v>76</v>
      </c>
      <c r="K1753">
        <v>46.79</v>
      </c>
      <c r="L1753">
        <v>6.0041950000000002</v>
      </c>
      <c r="M1753">
        <v>-0.56785297612752028</v>
      </c>
      <c r="N1753">
        <v>6.0115560000000006</v>
      </c>
      <c r="O1753">
        <v>-0.68960515380710341</v>
      </c>
      <c r="P1753">
        <v>103580000</v>
      </c>
      <c r="Q1753">
        <v>12510000</v>
      </c>
      <c r="R1753">
        <v>8.2799999999999994</v>
      </c>
      <c r="S1753">
        <v>24.282</v>
      </c>
      <c r="T1753">
        <v>7.298</v>
      </c>
      <c r="U1753">
        <v>15.06478260869565</v>
      </c>
      <c r="V1753">
        <f t="shared" si="330"/>
        <v>2.3432443077211849</v>
      </c>
      <c r="AC1753">
        <v>8.3800000000000008</v>
      </c>
      <c r="AD1753">
        <v>5.63</v>
      </c>
      <c r="AH1753" s="85">
        <f>IF(AND(M1753&lt;Variables!$G$6,M1753&gt;Variables!$G$5),0,1)</f>
        <v>1</v>
      </c>
      <c r="AI1753" s="85">
        <f t="shared" si="329"/>
        <v>1</v>
      </c>
      <c r="AJ1753" s="85">
        <f>IF(I1753&gt;Variables!$G$7,0,1)</f>
        <v>0</v>
      </c>
      <c r="AK1753" s="85">
        <f>IF(F1753&gt;Variables!$G$8,0,1)</f>
        <v>0</v>
      </c>
      <c r="AL1753" s="85">
        <f>IF(G1753&gt;Variables!$G$9,0,1)</f>
        <v>1</v>
      </c>
      <c r="AM1753" s="85">
        <f>IF(AND(K1753&gt;Variables!$G$10,K1753&lt;Variables!$G$11),0,1)</f>
        <v>1</v>
      </c>
      <c r="AN1753" s="103">
        <f>IF(H1753&lt;Variables!$G$13,1,0)</f>
        <v>1</v>
      </c>
      <c r="AO1753" s="101">
        <f>IF(R1753&lt;Variables!$G$12,0,1)</f>
        <v>1</v>
      </c>
      <c r="AP1753" s="86">
        <f t="shared" si="327"/>
        <v>0</v>
      </c>
      <c r="AR1753">
        <v>0</v>
      </c>
      <c r="AS1753">
        <v>0</v>
      </c>
      <c r="AT1753">
        <v>1</v>
      </c>
      <c r="AU1753">
        <v>0</v>
      </c>
      <c r="BA1753">
        <v>-2.25</v>
      </c>
    </row>
    <row r="1754" spans="3:53" ht="12.75" x14ac:dyDescent="0.2">
      <c r="C1754" t="s">
        <v>649</v>
      </c>
      <c r="D1754" t="s">
        <v>186</v>
      </c>
      <c r="E1754">
        <v>23.7</v>
      </c>
      <c r="F1754">
        <v>6.69</v>
      </c>
      <c r="G1754">
        <v>8.39</v>
      </c>
      <c r="H1754">
        <v>3250</v>
      </c>
      <c r="I1754">
        <v>-1.871</v>
      </c>
      <c r="J1754" t="s">
        <v>78</v>
      </c>
      <c r="K1754">
        <v>76.67</v>
      </c>
      <c r="L1754">
        <v>23.45467</v>
      </c>
      <c r="M1754">
        <v>1.3444230935672909</v>
      </c>
      <c r="N1754">
        <v>23.175249999999991</v>
      </c>
      <c r="O1754">
        <v>2.5663153579789002</v>
      </c>
      <c r="P1754">
        <v>5384000</v>
      </c>
      <c r="Q1754">
        <v>8976000</v>
      </c>
      <c r="R1754">
        <v>0.6</v>
      </c>
      <c r="S1754">
        <v>24.282</v>
      </c>
      <c r="T1754">
        <v>7.298</v>
      </c>
      <c r="U1754">
        <v>15.06478260869565</v>
      </c>
      <c r="V1754">
        <f t="shared" si="330"/>
        <v>2.5047947534083406</v>
      </c>
      <c r="AC1754">
        <v>23.95</v>
      </c>
      <c r="AD1754">
        <v>22.43</v>
      </c>
      <c r="AH1754" s="85">
        <f>IF(AND(M1754&lt;Variables!$G$6,M1754&gt;Variables!$G$5),0,1)</f>
        <v>1</v>
      </c>
      <c r="AI1754" s="85">
        <f t="shared" si="329"/>
        <v>0</v>
      </c>
      <c r="AJ1754" s="85">
        <f>IF(I1754&gt;Variables!$G$7,0,1)</f>
        <v>1</v>
      </c>
      <c r="AK1754" s="85">
        <f>IF(F1754&gt;Variables!$G$8,0,1)</f>
        <v>1</v>
      </c>
      <c r="AL1754" s="85">
        <f>IF(G1754&gt;Variables!$G$9,0,1)</f>
        <v>1</v>
      </c>
      <c r="AM1754" s="85">
        <f>IF(AND(K1754&gt;Variables!$G$10,K1754&lt;Variables!$G$11),0,1)</f>
        <v>1</v>
      </c>
      <c r="AN1754" s="103">
        <f>IF(H1754&lt;Variables!$G$13,1,0)</f>
        <v>0</v>
      </c>
      <c r="AO1754" s="101">
        <f>IF(R1754&lt;Variables!$G$12,0,1)</f>
        <v>0</v>
      </c>
      <c r="AP1754" s="86">
        <f t="shared" si="327"/>
        <v>1</v>
      </c>
      <c r="AR1754">
        <v>0</v>
      </c>
      <c r="AS1754">
        <v>0</v>
      </c>
      <c r="AT1754">
        <v>1</v>
      </c>
      <c r="AU1754">
        <v>0</v>
      </c>
      <c r="BA1754">
        <v>-2.06</v>
      </c>
    </row>
    <row r="1755" spans="3:53" ht="12.75" x14ac:dyDescent="0.2">
      <c r="C1755" t="s">
        <v>649</v>
      </c>
      <c r="D1755" t="s">
        <v>447</v>
      </c>
      <c r="E1755">
        <v>18.28</v>
      </c>
      <c r="F1755">
        <v>6.73</v>
      </c>
      <c r="G1755">
        <v>6.64</v>
      </c>
      <c r="H1755">
        <v>7540</v>
      </c>
      <c r="I1755">
        <v>-59.658000000000001</v>
      </c>
      <c r="J1755" t="s">
        <v>78</v>
      </c>
      <c r="K1755">
        <v>51.98</v>
      </c>
      <c r="L1755">
        <v>18.260204999999999</v>
      </c>
      <c r="M1755">
        <v>0.21738529222425629</v>
      </c>
      <c r="N1755">
        <v>18.20655</v>
      </c>
      <c r="O1755">
        <v>0.51272756233334127</v>
      </c>
      <c r="P1755">
        <v>26273000</v>
      </c>
      <c r="Q1755">
        <v>22358000</v>
      </c>
      <c r="R1755">
        <v>1.18</v>
      </c>
      <c r="S1755">
        <v>24.282</v>
      </c>
      <c r="T1755">
        <v>7.298</v>
      </c>
      <c r="U1755">
        <v>15.06478260869565</v>
      </c>
      <c r="V1755">
        <f t="shared" si="330"/>
        <v>2.3806177211287607</v>
      </c>
      <c r="AC1755">
        <v>18.649999999999999</v>
      </c>
      <c r="AD1755">
        <v>16.670000000000002</v>
      </c>
      <c r="AH1755" s="85">
        <f>IF(AND(M1755&lt;Variables!$G$6,M1755&gt;Variables!$G$5),0,1)</f>
        <v>1</v>
      </c>
      <c r="AI1755" s="85">
        <f t="shared" si="329"/>
        <v>0</v>
      </c>
      <c r="AJ1755" s="85">
        <f>IF(I1755&gt;Variables!$G$7,0,1)</f>
        <v>1</v>
      </c>
      <c r="AK1755" s="85">
        <f>IF(F1755&gt;Variables!$G$8,0,1)</f>
        <v>1</v>
      </c>
      <c r="AL1755" s="85">
        <f>IF(G1755&gt;Variables!$G$9,0,1)</f>
        <v>1</v>
      </c>
      <c r="AM1755" s="85">
        <f>IF(AND(K1755&gt;Variables!$G$10,K1755&lt;Variables!$G$11),0,1)</f>
        <v>0</v>
      </c>
      <c r="AN1755" s="103">
        <f>IF(H1755&lt;Variables!$G$13,1,0)</f>
        <v>0</v>
      </c>
      <c r="AO1755" s="101">
        <f>IF(R1755&lt;Variables!$G$12,0,1)</f>
        <v>0</v>
      </c>
      <c r="AP1755" s="86">
        <f t="shared" si="327"/>
        <v>1</v>
      </c>
      <c r="AR1755">
        <v>1</v>
      </c>
      <c r="AS1755">
        <v>0</v>
      </c>
      <c r="AT1755">
        <v>0</v>
      </c>
      <c r="AU1755">
        <v>0</v>
      </c>
      <c r="BA1755">
        <v>2</v>
      </c>
    </row>
    <row r="1756" spans="3:53" ht="12.75" x14ac:dyDescent="0.2">
      <c r="C1756" t="s">
        <v>649</v>
      </c>
      <c r="D1756" t="s">
        <v>632</v>
      </c>
      <c r="E1756">
        <v>80.44</v>
      </c>
      <c r="F1756">
        <v>6.84</v>
      </c>
      <c r="G1756">
        <v>7.73</v>
      </c>
      <c r="H1756">
        <v>5680</v>
      </c>
      <c r="I1756">
        <v>115.327</v>
      </c>
      <c r="J1756" t="s">
        <v>78</v>
      </c>
      <c r="K1756">
        <v>56.46</v>
      </c>
      <c r="L1756">
        <v>80.303835000000007</v>
      </c>
      <c r="M1756">
        <v>0.3563528441698916</v>
      </c>
      <c r="N1756">
        <v>80.374922000000012</v>
      </c>
      <c r="O1756">
        <v>0.26759341676249621</v>
      </c>
      <c r="P1756">
        <v>379959</v>
      </c>
      <c r="Q1756">
        <v>533296</v>
      </c>
      <c r="R1756">
        <v>0.71</v>
      </c>
      <c r="S1756">
        <v>24.282</v>
      </c>
      <c r="T1756">
        <v>7.298</v>
      </c>
      <c r="U1756">
        <v>15.06478260869565</v>
      </c>
      <c r="V1756">
        <f t="shared" si="330"/>
        <v>2.418012136341384</v>
      </c>
      <c r="AC1756">
        <v>84.015000000000001</v>
      </c>
      <c r="AD1756">
        <v>80.13</v>
      </c>
      <c r="AH1756" s="85">
        <f>IF(AND(M1756&lt;Variables!$G$6,M1756&gt;Variables!$G$5),0,1)</f>
        <v>1</v>
      </c>
      <c r="AI1756" s="85">
        <f t="shared" si="329"/>
        <v>1</v>
      </c>
      <c r="AJ1756" s="85">
        <f>IF(I1756&gt;Variables!$G$7,0,1)</f>
        <v>0</v>
      </c>
      <c r="AK1756" s="85">
        <f>IF(F1756&gt;Variables!$G$8,0,1)</f>
        <v>1</v>
      </c>
      <c r="AL1756" s="85">
        <f>IF(G1756&gt;Variables!$G$9,0,1)</f>
        <v>1</v>
      </c>
      <c r="AM1756" s="85">
        <f>IF(AND(K1756&gt;Variables!$G$10,K1756&lt;Variables!$G$11),0,1)</f>
        <v>0</v>
      </c>
      <c r="AN1756" s="103">
        <f>IF(H1756&lt;Variables!$G$13,1,0)</f>
        <v>0</v>
      </c>
      <c r="AO1756" s="101">
        <f>IF(R1756&lt;Variables!$G$12,0,1)</f>
        <v>0</v>
      </c>
      <c r="AP1756" s="86">
        <f t="shared" si="327"/>
        <v>1</v>
      </c>
      <c r="AR1756">
        <v>1</v>
      </c>
      <c r="AS1756">
        <v>0</v>
      </c>
      <c r="AT1756">
        <v>0</v>
      </c>
      <c r="AU1756">
        <v>0</v>
      </c>
      <c r="BA1756">
        <v>1.78</v>
      </c>
    </row>
    <row r="1757" spans="3:53" ht="12.75" x14ac:dyDescent="0.2">
      <c r="C1757" t="s">
        <v>649</v>
      </c>
      <c r="D1757" t="s">
        <v>607</v>
      </c>
      <c r="E1757">
        <v>12.46</v>
      </c>
      <c r="F1757">
        <v>7.55</v>
      </c>
      <c r="G1757">
        <v>1.47</v>
      </c>
      <c r="H1757">
        <v>1920</v>
      </c>
      <c r="I1757">
        <v>-24.192</v>
      </c>
      <c r="J1757" t="s">
        <v>78</v>
      </c>
      <c r="K1757">
        <v>32.4</v>
      </c>
      <c r="L1757">
        <v>12.496499999999999</v>
      </c>
      <c r="M1757">
        <v>-0.5321490017204924</v>
      </c>
      <c r="N1757">
        <v>12.477282000000001</v>
      </c>
      <c r="O1757">
        <v>-0.37894470927242752</v>
      </c>
      <c r="P1757">
        <v>2811000</v>
      </c>
      <c r="Q1757">
        <v>1014000</v>
      </c>
      <c r="R1757">
        <v>2.77</v>
      </c>
      <c r="S1757">
        <v>24.282</v>
      </c>
      <c r="T1757">
        <v>7.298</v>
      </c>
      <c r="U1757">
        <v>15.06478260869565</v>
      </c>
      <c r="V1757">
        <f t="shared" si="330"/>
        <v>2.1714513788660819</v>
      </c>
      <c r="AC1757">
        <v>12.73</v>
      </c>
      <c r="AD1757">
        <v>12.42</v>
      </c>
      <c r="AH1757" s="85">
        <f>IF(AND(M1757&lt;Variables!$G$6,M1757&gt;Variables!$G$5),0,1)</f>
        <v>1</v>
      </c>
      <c r="AI1757" s="85">
        <f t="shared" si="329"/>
        <v>0</v>
      </c>
      <c r="AJ1757" s="85">
        <f>IF(I1757&gt;Variables!$G$7,0,1)</f>
        <v>1</v>
      </c>
      <c r="AK1757" s="85">
        <f>IF(F1757&gt;Variables!$G$8,0,1)</f>
        <v>1</v>
      </c>
      <c r="AL1757" s="85">
        <f>IF(G1757&gt;Variables!$G$9,0,1)</f>
        <v>1</v>
      </c>
      <c r="AM1757" s="85">
        <f>IF(AND(K1757&gt;Variables!$G$10,K1757&lt;Variables!$G$11),0,1)</f>
        <v>1</v>
      </c>
      <c r="AN1757" s="103">
        <f>IF(H1757&lt;Variables!$G$13,1,0)</f>
        <v>1</v>
      </c>
      <c r="AO1757" s="101">
        <f>IF(R1757&lt;Variables!$G$12,0,1)</f>
        <v>1</v>
      </c>
      <c r="AP1757" s="86">
        <f t="shared" si="327"/>
        <v>1</v>
      </c>
      <c r="AR1757">
        <v>1</v>
      </c>
      <c r="AS1757">
        <v>0</v>
      </c>
      <c r="AT1757">
        <v>0</v>
      </c>
      <c r="AU1757">
        <v>0</v>
      </c>
      <c r="BA1757">
        <v>1.38</v>
      </c>
    </row>
    <row r="1758" spans="3:53" ht="12.75" x14ac:dyDescent="0.2">
      <c r="C1758" t="s">
        <v>649</v>
      </c>
      <c r="D1758" t="s">
        <v>603</v>
      </c>
      <c r="E1758">
        <v>10.94</v>
      </c>
      <c r="F1758">
        <v>10.55</v>
      </c>
      <c r="G1758">
        <v>6.4</v>
      </c>
      <c r="H1758">
        <v>5810</v>
      </c>
      <c r="I1758">
        <v>-26.524000000000001</v>
      </c>
      <c r="J1758" t="s">
        <v>78</v>
      </c>
      <c r="K1758">
        <v>32.880000000000003</v>
      </c>
      <c r="L1758">
        <v>11.1761</v>
      </c>
      <c r="M1758">
        <v>-1.8441137785094921</v>
      </c>
      <c r="N1758">
        <v>11.257389999999999</v>
      </c>
      <c r="O1758">
        <v>-2.5529008056041431</v>
      </c>
      <c r="P1758">
        <v>72395000</v>
      </c>
      <c r="Q1758">
        <v>12699000</v>
      </c>
      <c r="R1758">
        <v>5.7</v>
      </c>
      <c r="S1758">
        <v>24.282</v>
      </c>
      <c r="T1758">
        <v>7.298</v>
      </c>
      <c r="U1758">
        <v>15.06478260869565</v>
      </c>
      <c r="V1758">
        <f t="shared" si="330"/>
        <v>2.1464060521004646</v>
      </c>
      <c r="AC1758">
        <v>11.03</v>
      </c>
      <c r="AD1758">
        <v>9.9350000000000005</v>
      </c>
      <c r="AH1758" s="85">
        <f>IF(AND(M1758&lt;Variables!$G$6,M1758&gt;Variables!$G$5),0,1)</f>
        <v>1</v>
      </c>
      <c r="AI1758" s="85">
        <f t="shared" si="329"/>
        <v>1</v>
      </c>
      <c r="AJ1758" s="85">
        <f>IF(I1758&gt;Variables!$G$7,0,1)</f>
        <v>1</v>
      </c>
      <c r="AK1758" s="85">
        <f>IF(F1758&gt;Variables!$G$8,0,1)</f>
        <v>0</v>
      </c>
      <c r="AL1758" s="85">
        <f>IF(G1758&gt;Variables!$G$9,0,1)</f>
        <v>1</v>
      </c>
      <c r="AM1758" s="85">
        <f>IF(AND(K1758&gt;Variables!$G$10,K1758&lt;Variables!$G$11),0,1)</f>
        <v>1</v>
      </c>
      <c r="AN1758" s="103">
        <f>IF(H1758&lt;Variables!$G$13,1,0)</f>
        <v>0</v>
      </c>
      <c r="AO1758" s="101">
        <f>IF(R1758&lt;Variables!$G$12,0,1)</f>
        <v>1</v>
      </c>
      <c r="AP1758" s="86">
        <f t="shared" si="327"/>
        <v>1</v>
      </c>
      <c r="AR1758">
        <v>0</v>
      </c>
      <c r="AS1758">
        <v>0</v>
      </c>
      <c r="AT1758">
        <v>1</v>
      </c>
      <c r="AU1758">
        <v>0</v>
      </c>
      <c r="BA1758">
        <v>-2.25</v>
      </c>
    </row>
    <row r="1759" spans="3:53" ht="12.75" x14ac:dyDescent="0.2">
      <c r="C1759" t="s">
        <v>649</v>
      </c>
      <c r="D1759" t="s">
        <v>490</v>
      </c>
      <c r="E1759">
        <v>28.35</v>
      </c>
      <c r="F1759">
        <v>8.5</v>
      </c>
      <c r="G1759">
        <v>8.2899999999999991</v>
      </c>
      <c r="H1759">
        <v>3040</v>
      </c>
      <c r="I1759">
        <v>-26.427</v>
      </c>
      <c r="J1759" t="s">
        <v>76</v>
      </c>
      <c r="K1759">
        <v>56.48</v>
      </c>
      <c r="L1759">
        <v>28.042400000000001</v>
      </c>
      <c r="M1759">
        <v>0.56200610504094584</v>
      </c>
      <c r="N1759">
        <v>28.117476190476189</v>
      </c>
      <c r="O1759">
        <v>0.29349650361493662</v>
      </c>
      <c r="P1759">
        <v>56220</v>
      </c>
      <c r="Q1759">
        <v>60414</v>
      </c>
      <c r="R1759">
        <v>0.93</v>
      </c>
      <c r="S1759">
        <v>24.282</v>
      </c>
      <c r="T1759">
        <v>7.298</v>
      </c>
      <c r="U1759">
        <v>15.06478260869565</v>
      </c>
      <c r="V1759">
        <f t="shared" si="330"/>
        <v>2.4090031241377341</v>
      </c>
      <c r="AC1759">
        <v>28.41</v>
      </c>
      <c r="AD1759">
        <v>27.65</v>
      </c>
      <c r="AH1759" s="85">
        <f>IF(AND(M1759&lt;Variables!$G$6,M1759&gt;Variables!$G$5),0,1)</f>
        <v>1</v>
      </c>
      <c r="AI1759" s="85">
        <f t="shared" si="329"/>
        <v>1</v>
      </c>
      <c r="AJ1759" s="85">
        <f>IF(I1759&gt;Variables!$G$7,0,1)</f>
        <v>1</v>
      </c>
      <c r="AK1759" s="85">
        <f>IF(F1759&gt;Variables!$G$8,0,1)</f>
        <v>1</v>
      </c>
      <c r="AL1759" s="85">
        <f>IF(G1759&gt;Variables!$G$9,0,1)</f>
        <v>1</v>
      </c>
      <c r="AM1759" s="85">
        <f>IF(AND(K1759&gt;Variables!$G$10,K1759&lt;Variables!$G$11),0,1)</f>
        <v>0</v>
      </c>
      <c r="AN1759" s="103">
        <f>IF(H1759&lt;Variables!$G$13,1,0)</f>
        <v>0</v>
      </c>
      <c r="AO1759" s="101">
        <f>IF(R1759&lt;Variables!$G$12,0,1)</f>
        <v>0</v>
      </c>
      <c r="AP1759" s="86">
        <f t="shared" si="327"/>
        <v>0</v>
      </c>
      <c r="AR1759">
        <v>0</v>
      </c>
      <c r="AS1759">
        <v>0</v>
      </c>
      <c r="AT1759">
        <v>1</v>
      </c>
      <c r="AU1759">
        <v>0</v>
      </c>
      <c r="BA1759">
        <v>-1.81</v>
      </c>
    </row>
    <row r="1760" spans="3:53" ht="12.75" x14ac:dyDescent="0.2">
      <c r="C1760" t="s">
        <v>650</v>
      </c>
      <c r="D1760" t="s">
        <v>613</v>
      </c>
      <c r="E1760">
        <v>24.87</v>
      </c>
      <c r="F1760">
        <v>20.88</v>
      </c>
      <c r="G1760">
        <v>-0.68</v>
      </c>
      <c r="H1760">
        <v>42.23</v>
      </c>
      <c r="I1760">
        <v>38.195999999999998</v>
      </c>
      <c r="J1760" t="s">
        <v>76</v>
      </c>
      <c r="K1760">
        <v>-99999</v>
      </c>
      <c r="L1760">
        <v>24.78</v>
      </c>
      <c r="M1760">
        <v>0</v>
      </c>
      <c r="N1760">
        <v>24.69455</v>
      </c>
      <c r="O1760">
        <v>0.3460277672603938</v>
      </c>
      <c r="P1760">
        <v>62110</v>
      </c>
      <c r="Q1760">
        <v>1830</v>
      </c>
      <c r="R1760">
        <v>33.94</v>
      </c>
      <c r="S1760">
        <v>24.166</v>
      </c>
      <c r="T1760">
        <v>6.8120000000000003</v>
      </c>
      <c r="U1760">
        <v>14.627391304347819</v>
      </c>
      <c r="V1760"/>
      <c r="AC1760">
        <v>25.71</v>
      </c>
      <c r="AD1760">
        <v>24.7424</v>
      </c>
      <c r="AH1760" s="85">
        <f>IF(AND(M1760&lt;Variables!$G$6,M1760&gt;Variables!$G$5),0,1)</f>
        <v>1</v>
      </c>
      <c r="AI1760" s="85">
        <f t="shared" si="329"/>
        <v>0</v>
      </c>
      <c r="AJ1760" s="85">
        <f>IF(I1760&gt;Variables!$G$7,0,1)</f>
        <v>0</v>
      </c>
      <c r="AK1760" s="85">
        <f>IF(F1760&gt;Variables!$G$8,0,1)</f>
        <v>0</v>
      </c>
      <c r="AL1760" s="85">
        <f>IF(G1760&gt;Variables!$G$9,0,1)</f>
        <v>1</v>
      </c>
      <c r="AM1760" s="85">
        <f>IF(AND(K1760&gt;Variables!$G$10,K1760&lt;Variables!$G$11),0,1)</f>
        <v>1</v>
      </c>
      <c r="AN1760" s="103">
        <f>IF(H1760&lt;Variables!$G$13,1,0)</f>
        <v>1</v>
      </c>
      <c r="AO1760" s="101">
        <f>IF(R1760&lt;Variables!$G$12,0,1)</f>
        <v>1</v>
      </c>
      <c r="AP1760" s="86">
        <f t="shared" si="327"/>
        <v>0</v>
      </c>
      <c r="AR1760">
        <v>1</v>
      </c>
      <c r="AS1760">
        <v>0</v>
      </c>
      <c r="AT1760">
        <v>0</v>
      </c>
      <c r="AU1760">
        <v>0</v>
      </c>
      <c r="BA1760">
        <v>2</v>
      </c>
    </row>
    <row r="1761" spans="3:53" ht="12.75" x14ac:dyDescent="0.2">
      <c r="C1761" t="s">
        <v>650</v>
      </c>
      <c r="D1761" t="s">
        <v>651</v>
      </c>
      <c r="E1761">
        <v>36.54</v>
      </c>
      <c r="F1761">
        <v>6.13</v>
      </c>
      <c r="G1761">
        <v>4.08</v>
      </c>
      <c r="H1761">
        <v>-99999</v>
      </c>
      <c r="I1761">
        <v>-8.4710000000000001</v>
      </c>
      <c r="J1761" t="s">
        <v>78</v>
      </c>
      <c r="K1761"/>
      <c r="L1761">
        <v>-99999</v>
      </c>
      <c r="M1761">
        <v>-99999</v>
      </c>
      <c r="N1761">
        <v>36.738999999999997</v>
      </c>
      <c r="O1761">
        <v>0</v>
      </c>
      <c r="P1761">
        <v>31994</v>
      </c>
      <c r="Q1761">
        <v>12413</v>
      </c>
      <c r="R1761">
        <v>2.58</v>
      </c>
      <c r="S1761">
        <v>24.166</v>
      </c>
      <c r="T1761">
        <v>6.8120000000000003</v>
      </c>
      <c r="U1761">
        <v>14.627391304347819</v>
      </c>
      <c r="V1761"/>
      <c r="AC1761">
        <v>36.74</v>
      </c>
      <c r="AD1761">
        <v>36.54</v>
      </c>
      <c r="AH1761" s="85">
        <f>IF(AND(M1761&lt;Variables!$G$6,M1761&gt;Variables!$G$5),0,1)</f>
        <v>1</v>
      </c>
      <c r="AI1761" s="85">
        <f t="shared" si="329"/>
        <v>1</v>
      </c>
      <c r="AJ1761" s="85">
        <f>IF(I1761&gt;Variables!$G$7,0,1)</f>
        <v>1</v>
      </c>
      <c r="AK1761" s="85">
        <f>IF(F1761&gt;Variables!$G$8,0,1)</f>
        <v>1</v>
      </c>
      <c r="AL1761" s="85">
        <f>IF(G1761&gt;Variables!$G$9,0,1)</f>
        <v>1</v>
      </c>
      <c r="AM1761" s="85">
        <f>IF(AND(K1761&gt;Variables!$G$10,K1761&lt;Variables!$G$11),0,1)</f>
        <v>1</v>
      </c>
      <c r="AN1761" s="103">
        <f>IF(H1761&lt;Variables!$G$13,1,0)</f>
        <v>1</v>
      </c>
      <c r="AO1761" s="101">
        <f>IF(R1761&lt;Variables!$G$12,0,1)</f>
        <v>1</v>
      </c>
      <c r="AP1761" s="86">
        <f t="shared" si="327"/>
        <v>1</v>
      </c>
      <c r="AR1761">
        <v>0</v>
      </c>
      <c r="AS1761">
        <v>0</v>
      </c>
      <c r="AT1761">
        <v>0</v>
      </c>
      <c r="AU1761">
        <v>0</v>
      </c>
      <c r="BA1761">
        <v>0</v>
      </c>
    </row>
    <row r="1762" spans="3:53" ht="12.75" x14ac:dyDescent="0.2">
      <c r="C1762" t="s">
        <v>650</v>
      </c>
      <c r="D1762" t="s">
        <v>605</v>
      </c>
      <c r="E1762">
        <v>294.86</v>
      </c>
      <c r="F1762">
        <v>11.2</v>
      </c>
      <c r="G1762">
        <v>2.1800000000000002</v>
      </c>
      <c r="H1762">
        <v>41000</v>
      </c>
      <c r="I1762">
        <v>5.1999999999999998E-2</v>
      </c>
      <c r="J1762" t="s">
        <v>78</v>
      </c>
      <c r="K1762">
        <v>53.18</v>
      </c>
      <c r="L1762">
        <v>294.75504999999998</v>
      </c>
      <c r="M1762">
        <v>3.2213188544176929E-2</v>
      </c>
      <c r="N1762">
        <v>294.66830199999998</v>
      </c>
      <c r="O1762">
        <v>6.1661874985128151E-2</v>
      </c>
      <c r="P1762">
        <v>1220000</v>
      </c>
      <c r="Q1762">
        <v>905753</v>
      </c>
      <c r="R1762">
        <v>1.35</v>
      </c>
      <c r="S1762">
        <v>24.166</v>
      </c>
      <c r="T1762">
        <v>6.8120000000000003</v>
      </c>
      <c r="U1762">
        <v>14.627391304347819</v>
      </c>
      <c r="V1762">
        <f t="shared" ref="V1762:V1785" si="331">1.849 + (0.01036 * K1762) + (0.1184 * M1762) - (0.002888 * K1762 * M1762)</f>
        <v>2.398811416328372</v>
      </c>
      <c r="AC1762">
        <v>296.84530000000001</v>
      </c>
      <c r="AD1762">
        <v>289.24</v>
      </c>
      <c r="AH1762" s="85">
        <f>IF(AND(M1762&lt;Variables!$G$6,M1762&gt;Variables!$G$5),0,1)</f>
        <v>1</v>
      </c>
      <c r="AI1762" s="85">
        <f t="shared" si="329"/>
        <v>0</v>
      </c>
      <c r="AJ1762" s="85">
        <f>IF(I1762&gt;Variables!$G$7,0,1)</f>
        <v>0</v>
      </c>
      <c r="AK1762" s="85">
        <f>IF(F1762&gt;Variables!$G$8,0,1)</f>
        <v>0</v>
      </c>
      <c r="AL1762" s="85">
        <f>IF(G1762&gt;Variables!$G$9,0,1)</f>
        <v>1</v>
      </c>
      <c r="AM1762" s="85">
        <f>IF(AND(K1762&gt;Variables!$G$10,K1762&lt;Variables!$G$11),0,1)</f>
        <v>0</v>
      </c>
      <c r="AN1762" s="103">
        <f>IF(H1762&lt;Variables!$G$13,1,0)</f>
        <v>0</v>
      </c>
      <c r="AO1762" s="101">
        <f>IF(R1762&lt;Variables!$G$12,0,1)</f>
        <v>0</v>
      </c>
      <c r="AP1762" s="86">
        <f t="shared" si="327"/>
        <v>1</v>
      </c>
      <c r="AR1762">
        <v>0</v>
      </c>
      <c r="AS1762">
        <v>0</v>
      </c>
      <c r="AT1762">
        <v>0</v>
      </c>
      <c r="AU1762">
        <v>1</v>
      </c>
      <c r="BA1762">
        <v>-0.1</v>
      </c>
    </row>
    <row r="1763" spans="3:53" ht="12.75" x14ac:dyDescent="0.2">
      <c r="C1763" t="s">
        <v>650</v>
      </c>
      <c r="D1763" t="s">
        <v>631</v>
      </c>
      <c r="E1763">
        <v>1.1599999999999999</v>
      </c>
      <c r="F1763">
        <v>23.91</v>
      </c>
      <c r="G1763">
        <v>26.09</v>
      </c>
      <c r="H1763">
        <v>-99999</v>
      </c>
      <c r="I1763">
        <v>-53.768000000000001</v>
      </c>
      <c r="J1763" t="s">
        <v>76</v>
      </c>
      <c r="K1763">
        <v>65.13</v>
      </c>
      <c r="L1763">
        <v>1.1499999999999999</v>
      </c>
      <c r="M1763">
        <v>0.86956521739128578</v>
      </c>
      <c r="N1763">
        <v>1.1466666666666669</v>
      </c>
      <c r="O1763">
        <v>1.1627906976744069</v>
      </c>
      <c r="P1763">
        <v>53814</v>
      </c>
      <c r="Q1763">
        <v>21373</v>
      </c>
      <c r="R1763">
        <v>2.52</v>
      </c>
      <c r="S1763">
        <v>24.166</v>
      </c>
      <c r="T1763">
        <v>6.8120000000000003</v>
      </c>
      <c r="U1763">
        <v>14.627391304347819</v>
      </c>
      <c r="V1763">
        <f t="shared" si="331"/>
        <v>2.4631420695652184</v>
      </c>
      <c r="AC1763">
        <v>2</v>
      </c>
      <c r="AD1763">
        <v>1.1579999999999999</v>
      </c>
      <c r="AH1763" s="85">
        <f>IF(AND(M1763&lt;Variables!$G$6,M1763&gt;Variables!$G$5),0,1)</f>
        <v>1</v>
      </c>
      <c r="AI1763" s="85">
        <f t="shared" si="329"/>
        <v>0</v>
      </c>
      <c r="AJ1763" s="85">
        <f>IF(I1763&gt;Variables!$G$7,0,1)</f>
        <v>1</v>
      </c>
      <c r="AK1763" s="85">
        <f>IF(F1763&gt;Variables!$G$8,0,1)</f>
        <v>0</v>
      </c>
      <c r="AL1763" s="85">
        <f>IF(G1763&gt;Variables!$G$9,0,1)</f>
        <v>0</v>
      </c>
      <c r="AM1763" s="85">
        <f>IF(AND(K1763&gt;Variables!$G$10,K1763&lt;Variables!$G$11),0,1)</f>
        <v>0</v>
      </c>
      <c r="AN1763" s="103">
        <f>IF(H1763&lt;Variables!$G$13,1,0)</f>
        <v>1</v>
      </c>
      <c r="AO1763" s="101">
        <f>IF(R1763&lt;Variables!$G$12,0,1)</f>
        <v>1</v>
      </c>
      <c r="AP1763" s="86">
        <f t="shared" si="327"/>
        <v>0</v>
      </c>
      <c r="AR1763">
        <v>1</v>
      </c>
      <c r="AS1763">
        <v>0</v>
      </c>
      <c r="AT1763">
        <v>0</v>
      </c>
      <c r="AU1763">
        <v>0</v>
      </c>
      <c r="BA1763">
        <v>2</v>
      </c>
    </row>
    <row r="1764" spans="3:53" ht="12.75" x14ac:dyDescent="0.2">
      <c r="C1764" t="s">
        <v>650</v>
      </c>
      <c r="D1764" t="s">
        <v>634</v>
      </c>
      <c r="E1764">
        <v>10.15</v>
      </c>
      <c r="F1764">
        <v>27.56</v>
      </c>
      <c r="G1764">
        <v>26.58</v>
      </c>
      <c r="H1764">
        <v>55.7</v>
      </c>
      <c r="I1764">
        <v>-69.253</v>
      </c>
      <c r="J1764" t="s">
        <v>78</v>
      </c>
      <c r="K1764">
        <v>45.93</v>
      </c>
      <c r="L1764">
        <v>10.21327</v>
      </c>
      <c r="M1764">
        <v>-2.088165690322505</v>
      </c>
      <c r="N1764">
        <v>10.034420000000001</v>
      </c>
      <c r="O1764">
        <v>-0.34301932747483938</v>
      </c>
      <c r="P1764">
        <v>5990000</v>
      </c>
      <c r="Q1764">
        <v>115020</v>
      </c>
      <c r="R1764">
        <v>52.08</v>
      </c>
      <c r="S1764">
        <v>24.166</v>
      </c>
      <c r="T1764">
        <v>6.8120000000000003</v>
      </c>
      <c r="U1764">
        <v>14.627391304347819</v>
      </c>
      <c r="V1764">
        <f t="shared" si="331"/>
        <v>2.3545824743178239</v>
      </c>
      <c r="AC1764">
        <v>10.25</v>
      </c>
      <c r="AD1764">
        <v>8.61</v>
      </c>
      <c r="AH1764" s="85">
        <f>IF(AND(M1764&lt;Variables!$G$6,M1764&gt;Variables!$G$5),0,1)</f>
        <v>0</v>
      </c>
      <c r="AI1764" s="85">
        <f t="shared" si="329"/>
        <v>0</v>
      </c>
      <c r="AJ1764" s="85">
        <f>IF(I1764&gt;Variables!$G$7,0,1)</f>
        <v>1</v>
      </c>
      <c r="AK1764" s="85">
        <f>IF(F1764&gt;Variables!$G$8,0,1)</f>
        <v>0</v>
      </c>
      <c r="AL1764" s="85">
        <f>IF(G1764&gt;Variables!$G$9,0,1)</f>
        <v>0</v>
      </c>
      <c r="AM1764" s="85">
        <f>IF(AND(K1764&gt;Variables!$G$10,K1764&lt;Variables!$G$11),0,1)</f>
        <v>1</v>
      </c>
      <c r="AN1764" s="103">
        <f>IF(H1764&lt;Variables!$G$13,1,0)</f>
        <v>1</v>
      </c>
      <c r="AO1764" s="101">
        <f>IF(R1764&lt;Variables!$G$12,0,1)</f>
        <v>1</v>
      </c>
      <c r="AP1764" s="86">
        <f t="shared" si="327"/>
        <v>1</v>
      </c>
      <c r="AR1764">
        <v>0</v>
      </c>
      <c r="AS1764">
        <v>0</v>
      </c>
      <c r="AT1764">
        <v>1</v>
      </c>
      <c r="AU1764">
        <v>0</v>
      </c>
      <c r="BA1764">
        <v>-2.25</v>
      </c>
    </row>
    <row r="1765" spans="3:53" ht="12.75" x14ac:dyDescent="0.2">
      <c r="C1765" t="s">
        <v>650</v>
      </c>
      <c r="D1765" t="s">
        <v>490</v>
      </c>
      <c r="E1765">
        <v>28.35</v>
      </c>
      <c r="F1765">
        <v>7.96</v>
      </c>
      <c r="G1765">
        <v>8.2899999999999991</v>
      </c>
      <c r="H1765">
        <v>3040</v>
      </c>
      <c r="I1765">
        <v>-26.427</v>
      </c>
      <c r="J1765" t="s">
        <v>76</v>
      </c>
      <c r="K1765">
        <v>56.48</v>
      </c>
      <c r="L1765">
        <v>27.988</v>
      </c>
      <c r="M1765">
        <v>0.75746748606545566</v>
      </c>
      <c r="N1765">
        <v>28.117476190476189</v>
      </c>
      <c r="O1765">
        <v>0.29349650361493662</v>
      </c>
      <c r="P1765">
        <v>56520</v>
      </c>
      <c r="Q1765">
        <v>60414</v>
      </c>
      <c r="R1765">
        <v>0.94</v>
      </c>
      <c r="S1765">
        <v>24.166</v>
      </c>
      <c r="T1765">
        <v>6.8120000000000003</v>
      </c>
      <c r="U1765">
        <v>14.627391304347819</v>
      </c>
      <c r="V1765">
        <f t="shared" si="331"/>
        <v>2.4002632170358722</v>
      </c>
      <c r="AC1765">
        <v>28.41</v>
      </c>
      <c r="AD1765">
        <v>27.65</v>
      </c>
      <c r="AH1765" s="85">
        <f>IF(AND(M1765&lt;Variables!$G$6,M1765&gt;Variables!$G$5),0,1)</f>
        <v>1</v>
      </c>
      <c r="AI1765" s="85">
        <f t="shared" si="329"/>
        <v>1</v>
      </c>
      <c r="AJ1765" s="85">
        <f>IF(I1765&gt;Variables!$G$7,0,1)</f>
        <v>1</v>
      </c>
      <c r="AK1765" s="85">
        <f>IF(F1765&gt;Variables!$G$8,0,1)</f>
        <v>1</v>
      </c>
      <c r="AL1765" s="85">
        <f>IF(G1765&gt;Variables!$G$9,0,1)</f>
        <v>1</v>
      </c>
      <c r="AM1765" s="85">
        <f>IF(AND(K1765&gt;Variables!$G$10,K1765&lt;Variables!$G$11),0,1)</f>
        <v>0</v>
      </c>
      <c r="AN1765" s="103">
        <f>IF(H1765&lt;Variables!$G$13,1,0)</f>
        <v>0</v>
      </c>
      <c r="AO1765" s="101">
        <f>IF(R1765&lt;Variables!$G$12,0,1)</f>
        <v>0</v>
      </c>
      <c r="AP1765" s="86">
        <f t="shared" si="327"/>
        <v>0</v>
      </c>
      <c r="AR1765">
        <v>0</v>
      </c>
      <c r="AS1765">
        <v>0</v>
      </c>
      <c r="AT1765">
        <v>1</v>
      </c>
      <c r="AU1765">
        <v>0</v>
      </c>
      <c r="BA1765">
        <v>-1.81</v>
      </c>
    </row>
    <row r="1766" spans="3:53" ht="12.75" x14ac:dyDescent="0.2">
      <c r="C1766" t="s">
        <v>650</v>
      </c>
      <c r="D1766" t="s">
        <v>216</v>
      </c>
      <c r="E1766">
        <v>0.69</v>
      </c>
      <c r="F1766">
        <v>20.51</v>
      </c>
      <c r="G1766">
        <v>1.42</v>
      </c>
      <c r="H1766">
        <v>368.21</v>
      </c>
      <c r="I1766">
        <v>-65.971000000000004</v>
      </c>
      <c r="J1766" t="s">
        <v>76</v>
      </c>
      <c r="K1766">
        <v>30.18</v>
      </c>
      <c r="L1766">
        <v>0.69939300000000015</v>
      </c>
      <c r="M1766">
        <v>-3.2748397539009031</v>
      </c>
      <c r="N1766">
        <v>0.69530512</v>
      </c>
      <c r="O1766">
        <v>-2.7061673298191722</v>
      </c>
      <c r="P1766">
        <v>186210000</v>
      </c>
      <c r="Q1766">
        <v>93280000</v>
      </c>
      <c r="R1766">
        <v>2</v>
      </c>
      <c r="S1766">
        <v>24.166</v>
      </c>
      <c r="T1766">
        <v>6.8120000000000003</v>
      </c>
      <c r="U1766">
        <v>14.627391304347819</v>
      </c>
      <c r="V1766">
        <f t="shared" si="331"/>
        <v>2.059358282113775</v>
      </c>
      <c r="AC1766">
        <v>0.6905</v>
      </c>
      <c r="AD1766">
        <v>0.60509999999999997</v>
      </c>
      <c r="AH1766" s="85">
        <f>IF(AND(M1766&lt;Variables!$G$6,M1766&gt;Variables!$G$5),0,1)</f>
        <v>0</v>
      </c>
      <c r="AI1766" s="85">
        <f t="shared" si="329"/>
        <v>0</v>
      </c>
      <c r="AJ1766" s="85">
        <f>IF(I1766&gt;Variables!$G$7,0,1)</f>
        <v>1</v>
      </c>
      <c r="AK1766" s="85">
        <f>IF(F1766&gt;Variables!$G$8,0,1)</f>
        <v>0</v>
      </c>
      <c r="AL1766" s="85">
        <f>IF(G1766&gt;Variables!$G$9,0,1)</f>
        <v>1</v>
      </c>
      <c r="AM1766" s="85">
        <f>IF(AND(K1766&gt;Variables!$G$10,K1766&lt;Variables!$G$11),0,1)</f>
        <v>1</v>
      </c>
      <c r="AN1766" s="103">
        <f>IF(H1766&lt;Variables!$G$13,1,0)</f>
        <v>1</v>
      </c>
      <c r="AO1766" s="101">
        <f>IF(R1766&lt;Variables!$G$12,0,1)</f>
        <v>1</v>
      </c>
      <c r="AP1766" s="86">
        <f t="shared" si="327"/>
        <v>0</v>
      </c>
      <c r="AR1766">
        <v>0</v>
      </c>
      <c r="AS1766">
        <v>0</v>
      </c>
      <c r="AT1766">
        <v>1</v>
      </c>
      <c r="AU1766">
        <v>0</v>
      </c>
      <c r="BA1766">
        <v>-2.25</v>
      </c>
    </row>
    <row r="1767" spans="3:53" ht="12.75" x14ac:dyDescent="0.2">
      <c r="C1767" t="s">
        <v>650</v>
      </c>
      <c r="D1767" t="s">
        <v>395</v>
      </c>
      <c r="E1767">
        <v>24.32</v>
      </c>
      <c r="F1767">
        <v>21.89</v>
      </c>
      <c r="G1767">
        <v>21.77</v>
      </c>
      <c r="H1767">
        <v>2790</v>
      </c>
      <c r="I1767">
        <v>200.101</v>
      </c>
      <c r="J1767" t="s">
        <v>76</v>
      </c>
      <c r="K1767">
        <v>47.29</v>
      </c>
      <c r="L1767">
        <v>24.321204999999999</v>
      </c>
      <c r="M1767">
        <v>-0.16942005957353459</v>
      </c>
      <c r="N1767">
        <v>24.348773999999999</v>
      </c>
      <c r="O1767">
        <v>-0.28245364633143838</v>
      </c>
      <c r="P1767">
        <v>10313000</v>
      </c>
      <c r="Q1767">
        <v>3411000</v>
      </c>
      <c r="R1767">
        <v>3.02</v>
      </c>
      <c r="S1767">
        <v>24.166</v>
      </c>
      <c r="T1767">
        <v>6.8120000000000003</v>
      </c>
      <c r="U1767">
        <v>14.627391304347819</v>
      </c>
      <c r="V1767">
        <f t="shared" si="331"/>
        <v>2.3420033588410605</v>
      </c>
      <c r="AC1767">
        <v>24.85</v>
      </c>
      <c r="AD1767">
        <v>23.9</v>
      </c>
      <c r="AH1767" s="85">
        <f>IF(AND(M1767&lt;Variables!$G$6,M1767&gt;Variables!$G$5),0,1)</f>
        <v>1</v>
      </c>
      <c r="AI1767" s="85">
        <f t="shared" si="329"/>
        <v>1</v>
      </c>
      <c r="AJ1767" s="85">
        <f>IF(I1767&gt;Variables!$G$7,0,1)</f>
        <v>0</v>
      </c>
      <c r="AK1767" s="85">
        <f>IF(F1767&gt;Variables!$G$8,0,1)</f>
        <v>0</v>
      </c>
      <c r="AL1767" s="85">
        <f>IF(G1767&gt;Variables!$G$9,0,1)</f>
        <v>0</v>
      </c>
      <c r="AM1767" s="85">
        <f>IF(AND(K1767&gt;Variables!$G$10,K1767&lt;Variables!$G$11),0,1)</f>
        <v>1</v>
      </c>
      <c r="AN1767" s="103">
        <f>IF(H1767&lt;Variables!$G$13,1,0)</f>
        <v>0</v>
      </c>
      <c r="AO1767" s="101">
        <f>IF(R1767&lt;Variables!$G$12,0,1)</f>
        <v>1</v>
      </c>
      <c r="AP1767" s="86">
        <f t="shared" si="327"/>
        <v>0</v>
      </c>
      <c r="AR1767">
        <v>0</v>
      </c>
      <c r="AS1767">
        <v>1</v>
      </c>
      <c r="AT1767">
        <v>0</v>
      </c>
      <c r="AU1767">
        <v>0</v>
      </c>
      <c r="BA1767">
        <v>0.14000000000000001</v>
      </c>
    </row>
    <row r="1768" spans="3:53" ht="12.75" x14ac:dyDescent="0.2">
      <c r="C1768" t="s">
        <v>650</v>
      </c>
      <c r="D1768" t="s">
        <v>509</v>
      </c>
      <c r="E1768">
        <v>5.97</v>
      </c>
      <c r="F1768">
        <v>49.87</v>
      </c>
      <c r="G1768">
        <v>-1.97</v>
      </c>
      <c r="H1768">
        <v>208.76</v>
      </c>
      <c r="I1768">
        <v>45.935000000000002</v>
      </c>
      <c r="J1768" t="s">
        <v>76</v>
      </c>
      <c r="K1768">
        <v>48.73</v>
      </c>
      <c r="L1768">
        <v>5.9766549999999992</v>
      </c>
      <c r="M1768">
        <v>-0.27866758245204382</v>
      </c>
      <c r="N1768">
        <v>6.018244000000001</v>
      </c>
      <c r="O1768">
        <v>-0.9677906047013225</v>
      </c>
      <c r="P1768">
        <v>104330000</v>
      </c>
      <c r="Q1768">
        <v>12510000</v>
      </c>
      <c r="R1768">
        <v>8.34</v>
      </c>
      <c r="S1768">
        <v>24.166</v>
      </c>
      <c r="T1768">
        <v>6.8120000000000003</v>
      </c>
      <c r="U1768">
        <v>14.627391304347819</v>
      </c>
      <c r="V1768">
        <f t="shared" si="331"/>
        <v>2.3600660713315387</v>
      </c>
      <c r="AC1768">
        <v>8.3800000000000008</v>
      </c>
      <c r="AD1768">
        <v>5.63</v>
      </c>
      <c r="AH1768" s="85">
        <f>IF(AND(M1768&lt;Variables!$G$6,M1768&gt;Variables!$G$5),0,1)</f>
        <v>1</v>
      </c>
      <c r="AI1768" s="85">
        <f t="shared" si="329"/>
        <v>1</v>
      </c>
      <c r="AJ1768" s="85">
        <f>IF(I1768&gt;Variables!$G$7,0,1)</f>
        <v>0</v>
      </c>
      <c r="AK1768" s="85">
        <f>IF(F1768&gt;Variables!$G$8,0,1)</f>
        <v>0</v>
      </c>
      <c r="AL1768" s="85">
        <f>IF(G1768&gt;Variables!$G$9,0,1)</f>
        <v>1</v>
      </c>
      <c r="AM1768" s="85">
        <f>IF(AND(K1768&gt;Variables!$G$10,K1768&lt;Variables!$G$11),0,1)</f>
        <v>1</v>
      </c>
      <c r="AN1768" s="103">
        <f>IF(H1768&lt;Variables!$G$13,1,0)</f>
        <v>1</v>
      </c>
      <c r="AO1768" s="101">
        <f>IF(R1768&lt;Variables!$G$12,0,1)</f>
        <v>1</v>
      </c>
      <c r="AP1768" s="86">
        <f t="shared" si="327"/>
        <v>0</v>
      </c>
      <c r="AR1768">
        <v>0</v>
      </c>
      <c r="AS1768">
        <v>0</v>
      </c>
      <c r="AT1768">
        <v>1</v>
      </c>
      <c r="AU1768">
        <v>0</v>
      </c>
      <c r="BA1768">
        <v>-2.25</v>
      </c>
    </row>
    <row r="1769" spans="3:53" ht="12.75" x14ac:dyDescent="0.2">
      <c r="C1769" t="s">
        <v>650</v>
      </c>
      <c r="D1769" t="s">
        <v>215</v>
      </c>
      <c r="E1769">
        <v>16.84</v>
      </c>
      <c r="F1769">
        <v>6.13</v>
      </c>
      <c r="G1769">
        <v>5.51</v>
      </c>
      <c r="H1769">
        <v>2590</v>
      </c>
      <c r="I1769">
        <v>-1.6E-2</v>
      </c>
      <c r="J1769" t="s">
        <v>78</v>
      </c>
      <c r="K1769">
        <v>36.99</v>
      </c>
      <c r="L1769">
        <v>17.24708</v>
      </c>
      <c r="M1769">
        <v>-1.687705976895804</v>
      </c>
      <c r="N1769">
        <v>17.536311999999999</v>
      </c>
      <c r="O1769">
        <v>-3.3092020716784649</v>
      </c>
      <c r="P1769">
        <v>17073000</v>
      </c>
      <c r="Q1769">
        <v>25802000</v>
      </c>
      <c r="R1769">
        <v>0.66</v>
      </c>
      <c r="S1769">
        <v>24.166</v>
      </c>
      <c r="T1769">
        <v>6.8120000000000003</v>
      </c>
      <c r="U1769">
        <v>14.627391304347819</v>
      </c>
      <c r="V1769">
        <f t="shared" si="331"/>
        <v>2.2126847812541022</v>
      </c>
      <c r="AC1769">
        <v>17.260000000000002</v>
      </c>
      <c r="AD1769">
        <v>15.5</v>
      </c>
      <c r="AH1769" s="85">
        <f>IF(AND(M1769&lt;Variables!$G$6,M1769&gt;Variables!$G$5),0,1)</f>
        <v>1</v>
      </c>
      <c r="AI1769" s="85">
        <f t="shared" si="329"/>
        <v>1</v>
      </c>
      <c r="AJ1769" s="85">
        <f>IF(I1769&gt;Variables!$G$7,0,1)</f>
        <v>1</v>
      </c>
      <c r="AK1769" s="85">
        <f>IF(F1769&gt;Variables!$G$8,0,1)</f>
        <v>1</v>
      </c>
      <c r="AL1769" s="85">
        <f>IF(G1769&gt;Variables!$G$9,0,1)</f>
        <v>1</v>
      </c>
      <c r="AM1769" s="85">
        <f>IF(AND(K1769&gt;Variables!$G$10,K1769&lt;Variables!$G$11),0,1)</f>
        <v>1</v>
      </c>
      <c r="AN1769" s="103">
        <f>IF(H1769&lt;Variables!$G$13,1,0)</f>
        <v>0</v>
      </c>
      <c r="AO1769" s="101">
        <f>IF(R1769&lt;Variables!$G$12,0,1)</f>
        <v>0</v>
      </c>
      <c r="AP1769" s="86">
        <f t="shared" si="327"/>
        <v>1</v>
      </c>
      <c r="AR1769">
        <v>1</v>
      </c>
      <c r="AS1769">
        <v>0</v>
      </c>
      <c r="AT1769">
        <v>0</v>
      </c>
      <c r="AU1769">
        <v>0</v>
      </c>
      <c r="BA1769">
        <v>2</v>
      </c>
    </row>
    <row r="1770" spans="3:53" ht="12.75" x14ac:dyDescent="0.2">
      <c r="C1770" t="s">
        <v>650</v>
      </c>
      <c r="D1770" t="s">
        <v>611</v>
      </c>
      <c r="E1770">
        <v>239.99</v>
      </c>
      <c r="F1770">
        <v>6.28</v>
      </c>
      <c r="G1770">
        <v>0.26</v>
      </c>
      <c r="H1770">
        <v>209390</v>
      </c>
      <c r="I1770">
        <v>9.3190000000000008</v>
      </c>
      <c r="J1770" t="s">
        <v>78</v>
      </c>
      <c r="K1770">
        <v>53.92</v>
      </c>
      <c r="L1770">
        <v>239.76047</v>
      </c>
      <c r="M1770">
        <v>3.5464561776993767E-2</v>
      </c>
      <c r="N1770">
        <v>239.52434400000001</v>
      </c>
      <c r="O1770">
        <v>0.1340807346079084</v>
      </c>
      <c r="P1770">
        <v>10165000</v>
      </c>
      <c r="Q1770">
        <v>6250000</v>
      </c>
      <c r="R1770">
        <v>1.63</v>
      </c>
      <c r="S1770">
        <v>24.166</v>
      </c>
      <c r="T1770">
        <v>6.8120000000000003</v>
      </c>
      <c r="U1770">
        <v>14.627391304347819</v>
      </c>
      <c r="V1770">
        <f t="shared" si="331"/>
        <v>2.4062876285085033</v>
      </c>
      <c r="AC1770">
        <v>240.595</v>
      </c>
      <c r="AD1770">
        <v>238</v>
      </c>
      <c r="AH1770" s="85">
        <f>IF(AND(M1770&lt;Variables!$G$6,M1770&gt;Variables!$G$5),0,1)</f>
        <v>1</v>
      </c>
      <c r="AI1770" s="85">
        <f t="shared" si="329"/>
        <v>0</v>
      </c>
      <c r="AJ1770" s="85">
        <f>IF(I1770&gt;Variables!$G$7,0,1)</f>
        <v>0</v>
      </c>
      <c r="AK1770" s="85">
        <f>IF(F1770&gt;Variables!$G$8,0,1)</f>
        <v>1</v>
      </c>
      <c r="AL1770" s="85">
        <f>IF(G1770&gt;Variables!$G$9,0,1)</f>
        <v>1</v>
      </c>
      <c r="AM1770" s="85">
        <f>IF(AND(K1770&gt;Variables!$G$10,K1770&lt;Variables!$G$11),0,1)</f>
        <v>0</v>
      </c>
      <c r="AN1770" s="103">
        <f>IF(H1770&lt;Variables!$G$13,1,0)</f>
        <v>0</v>
      </c>
      <c r="AO1770" s="101">
        <f>IF(R1770&lt;Variables!$G$12,0,1)</f>
        <v>0</v>
      </c>
      <c r="AP1770" s="86">
        <f t="shared" si="327"/>
        <v>1</v>
      </c>
      <c r="AR1770">
        <v>0</v>
      </c>
      <c r="AS1770">
        <v>0</v>
      </c>
      <c r="AT1770">
        <v>0</v>
      </c>
      <c r="AU1770">
        <v>1</v>
      </c>
      <c r="BA1770">
        <v>-0.32</v>
      </c>
    </row>
    <row r="1771" spans="3:53" ht="12.75" x14ac:dyDescent="0.2">
      <c r="C1771" t="s">
        <v>650</v>
      </c>
      <c r="D1771" t="s">
        <v>603</v>
      </c>
      <c r="E1771">
        <v>10.57</v>
      </c>
      <c r="F1771">
        <v>6.32</v>
      </c>
      <c r="G1771">
        <v>2.83</v>
      </c>
      <c r="H1771">
        <v>5810</v>
      </c>
      <c r="I1771">
        <v>-27.925999999999998</v>
      </c>
      <c r="J1771" t="s">
        <v>78</v>
      </c>
      <c r="K1771">
        <v>18.27</v>
      </c>
      <c r="L1771">
        <v>11.01516</v>
      </c>
      <c r="M1771">
        <v>-3.7553698720672251</v>
      </c>
      <c r="N1771">
        <v>11.189162</v>
      </c>
      <c r="O1771">
        <v>-5.2520644530841691</v>
      </c>
      <c r="P1771">
        <v>76163000</v>
      </c>
      <c r="Q1771">
        <v>12699000</v>
      </c>
      <c r="R1771">
        <v>6</v>
      </c>
      <c r="S1771">
        <v>24.166</v>
      </c>
      <c r="T1771">
        <v>6.8120000000000003</v>
      </c>
      <c r="U1771">
        <v>14.627391304347819</v>
      </c>
      <c r="V1771">
        <f t="shared" si="331"/>
        <v>1.7917888417882264</v>
      </c>
      <c r="AC1771">
        <v>10.89</v>
      </c>
      <c r="AD1771">
        <v>9.9350000000000005</v>
      </c>
      <c r="AH1771" s="85">
        <f>IF(AND(M1771&lt;Variables!$G$6,M1771&gt;Variables!$G$5),0,1)</f>
        <v>0</v>
      </c>
      <c r="AI1771" s="85">
        <f t="shared" si="329"/>
        <v>1</v>
      </c>
      <c r="AJ1771" s="85">
        <f>IF(I1771&gt;Variables!$G$7,0,1)</f>
        <v>1</v>
      </c>
      <c r="AK1771" s="85">
        <f>IF(F1771&gt;Variables!$G$8,0,1)</f>
        <v>1</v>
      </c>
      <c r="AL1771" s="85">
        <f>IF(G1771&gt;Variables!$G$9,0,1)</f>
        <v>1</v>
      </c>
      <c r="AM1771" s="85">
        <f>IF(AND(K1771&gt;Variables!$G$10,K1771&lt;Variables!$G$11),0,1)</f>
        <v>1</v>
      </c>
      <c r="AN1771" s="103">
        <f>IF(H1771&lt;Variables!$G$13,1,0)</f>
        <v>0</v>
      </c>
      <c r="AO1771" s="101">
        <f>IF(R1771&lt;Variables!$G$12,0,1)</f>
        <v>1</v>
      </c>
      <c r="AP1771" s="86">
        <f t="shared" si="327"/>
        <v>1</v>
      </c>
      <c r="AR1771">
        <v>1</v>
      </c>
      <c r="AS1771">
        <v>0</v>
      </c>
      <c r="AT1771">
        <v>0</v>
      </c>
      <c r="AU1771">
        <v>0</v>
      </c>
      <c r="BA1771">
        <v>2</v>
      </c>
    </row>
    <row r="1772" spans="3:53" ht="12.75" x14ac:dyDescent="0.2">
      <c r="C1772" t="s">
        <v>650</v>
      </c>
      <c r="D1772" t="s">
        <v>639</v>
      </c>
      <c r="E1772">
        <v>29.69</v>
      </c>
      <c r="F1772">
        <v>6.52</v>
      </c>
      <c r="G1772">
        <v>6.33</v>
      </c>
      <c r="H1772">
        <v>2590</v>
      </c>
      <c r="I1772">
        <v>51.893999999999998</v>
      </c>
      <c r="J1772" t="s">
        <v>78</v>
      </c>
      <c r="K1772">
        <v>53.55</v>
      </c>
      <c r="L1772">
        <v>29.78083333333333</v>
      </c>
      <c r="M1772">
        <v>7.510423370736205E-2</v>
      </c>
      <c r="N1772">
        <v>29.77931818181818</v>
      </c>
      <c r="O1772">
        <v>8.019598714789053E-2</v>
      </c>
      <c r="P1772">
        <v>72312</v>
      </c>
      <c r="Q1772">
        <v>140520</v>
      </c>
      <c r="R1772">
        <v>0.51</v>
      </c>
      <c r="S1772">
        <v>24.166</v>
      </c>
      <c r="T1772">
        <v>6.8120000000000003</v>
      </c>
      <c r="U1772">
        <v>14.627391304347819</v>
      </c>
      <c r="V1772">
        <f t="shared" si="331"/>
        <v>2.4010552912779475</v>
      </c>
      <c r="AC1772">
        <v>31.94</v>
      </c>
      <c r="AD1772">
        <v>29.69</v>
      </c>
      <c r="AH1772" s="85">
        <f>IF(AND(M1772&lt;Variables!$G$6,M1772&gt;Variables!$G$5),0,1)</f>
        <v>1</v>
      </c>
      <c r="AI1772" s="85">
        <f t="shared" si="329"/>
        <v>0</v>
      </c>
      <c r="AJ1772" s="85">
        <f>IF(I1772&gt;Variables!$G$7,0,1)</f>
        <v>0</v>
      </c>
      <c r="AK1772" s="85">
        <f>IF(F1772&gt;Variables!$G$8,0,1)</f>
        <v>1</v>
      </c>
      <c r="AL1772" s="85">
        <f>IF(G1772&gt;Variables!$G$9,0,1)</f>
        <v>1</v>
      </c>
      <c r="AM1772" s="85">
        <f>IF(AND(K1772&gt;Variables!$G$10,K1772&lt;Variables!$G$11),0,1)</f>
        <v>0</v>
      </c>
      <c r="AN1772" s="103">
        <f>IF(H1772&lt;Variables!$G$13,1,0)</f>
        <v>0</v>
      </c>
      <c r="AO1772" s="101">
        <f>IF(R1772&lt;Variables!$G$12,0,1)</f>
        <v>0</v>
      </c>
      <c r="AP1772" s="86">
        <f t="shared" si="327"/>
        <v>1</v>
      </c>
      <c r="AR1772">
        <v>1</v>
      </c>
      <c r="AS1772">
        <v>0</v>
      </c>
      <c r="AT1772">
        <v>0</v>
      </c>
      <c r="AU1772">
        <v>0</v>
      </c>
      <c r="BA1772">
        <v>1.77</v>
      </c>
    </row>
    <row r="1773" spans="3:53" ht="12.75" x14ac:dyDescent="0.2">
      <c r="C1773" t="s">
        <v>650</v>
      </c>
      <c r="D1773" t="s">
        <v>447</v>
      </c>
      <c r="E1773">
        <v>18.39</v>
      </c>
      <c r="F1773">
        <v>6.87</v>
      </c>
      <c r="G1773">
        <v>7.51</v>
      </c>
      <c r="H1773">
        <v>7540</v>
      </c>
      <c r="I1773">
        <v>-59.442999999999998</v>
      </c>
      <c r="J1773" t="s">
        <v>78</v>
      </c>
      <c r="K1773">
        <v>61.66</v>
      </c>
      <c r="L1773">
        <v>18.27816</v>
      </c>
      <c r="M1773">
        <v>0.9335731824209812</v>
      </c>
      <c r="N1773">
        <v>18.231486</v>
      </c>
      <c r="O1773">
        <v>1.19197085744957</v>
      </c>
      <c r="P1773">
        <v>26876000</v>
      </c>
      <c r="Q1773">
        <v>22358000</v>
      </c>
      <c r="R1773">
        <v>1.2</v>
      </c>
      <c r="S1773">
        <v>24.166</v>
      </c>
      <c r="T1773">
        <v>6.8120000000000003</v>
      </c>
      <c r="U1773">
        <v>14.627391304347819</v>
      </c>
      <c r="V1773">
        <f t="shared" si="331"/>
        <v>2.4320874792263556</v>
      </c>
      <c r="AC1773">
        <v>18.649999999999999</v>
      </c>
      <c r="AD1773">
        <v>16.670000000000002</v>
      </c>
      <c r="AH1773" s="85">
        <f>IF(AND(M1773&lt;Variables!$G$6,M1773&gt;Variables!$G$5),0,1)</f>
        <v>1</v>
      </c>
      <c r="AI1773" s="85">
        <f t="shared" si="329"/>
        <v>0</v>
      </c>
      <c r="AJ1773" s="85">
        <f>IF(I1773&gt;Variables!$G$7,0,1)</f>
        <v>1</v>
      </c>
      <c r="AK1773" s="85">
        <f>IF(F1773&gt;Variables!$G$8,0,1)</f>
        <v>1</v>
      </c>
      <c r="AL1773" s="85">
        <f>IF(G1773&gt;Variables!$G$9,0,1)</f>
        <v>1</v>
      </c>
      <c r="AM1773" s="85">
        <f>IF(AND(K1773&gt;Variables!$G$10,K1773&lt;Variables!$G$11),0,1)</f>
        <v>0</v>
      </c>
      <c r="AN1773" s="103">
        <f>IF(H1773&lt;Variables!$G$13,1,0)</f>
        <v>0</v>
      </c>
      <c r="AO1773" s="101">
        <f>IF(R1773&lt;Variables!$G$12,0,1)</f>
        <v>0</v>
      </c>
      <c r="AP1773" s="86">
        <f t="shared" si="327"/>
        <v>1</v>
      </c>
      <c r="AR1773">
        <v>0</v>
      </c>
      <c r="AS1773">
        <v>0</v>
      </c>
      <c r="AT1773">
        <v>1</v>
      </c>
      <c r="AU1773">
        <v>0</v>
      </c>
      <c r="BA1773">
        <v>-2.25</v>
      </c>
    </row>
    <row r="1774" spans="3:53" ht="12.75" x14ac:dyDescent="0.2">
      <c r="C1774" t="s">
        <v>650</v>
      </c>
      <c r="D1774" t="s">
        <v>607</v>
      </c>
      <c r="E1774">
        <v>12.44</v>
      </c>
      <c r="F1774">
        <v>7.29</v>
      </c>
      <c r="G1774">
        <v>1.59</v>
      </c>
      <c r="H1774">
        <v>1920</v>
      </c>
      <c r="I1774">
        <v>-24.138000000000002</v>
      </c>
      <c r="J1774" t="s">
        <v>78</v>
      </c>
      <c r="K1774">
        <v>39.64</v>
      </c>
      <c r="L1774">
        <v>12.4755</v>
      </c>
      <c r="M1774">
        <v>-0.24447917919121459</v>
      </c>
      <c r="N1774">
        <v>12.476882</v>
      </c>
      <c r="O1774">
        <v>-0.25552858478581408</v>
      </c>
      <c r="P1774">
        <v>2862000</v>
      </c>
      <c r="Q1774">
        <v>1014000</v>
      </c>
      <c r="R1774">
        <v>2.82</v>
      </c>
      <c r="S1774">
        <v>24.166</v>
      </c>
      <c r="T1774">
        <v>6.8120000000000003</v>
      </c>
      <c r="U1774">
        <v>14.627391304347819</v>
      </c>
      <c r="V1774">
        <f t="shared" si="331"/>
        <v>2.2587121198509075</v>
      </c>
      <c r="AC1774">
        <v>12.73</v>
      </c>
      <c r="AD1774">
        <v>12.435</v>
      </c>
      <c r="AH1774" s="85">
        <f>IF(AND(M1774&lt;Variables!$G$6,M1774&gt;Variables!$G$5),0,1)</f>
        <v>1</v>
      </c>
      <c r="AI1774" s="85">
        <f t="shared" si="329"/>
        <v>1</v>
      </c>
      <c r="AJ1774" s="85">
        <f>IF(I1774&gt;Variables!$G$7,0,1)</f>
        <v>1</v>
      </c>
      <c r="AK1774" s="85">
        <f>IF(F1774&gt;Variables!$G$8,0,1)</f>
        <v>1</v>
      </c>
      <c r="AL1774" s="85">
        <f>IF(G1774&gt;Variables!$G$9,0,1)</f>
        <v>1</v>
      </c>
      <c r="AM1774" s="85">
        <f>IF(AND(K1774&gt;Variables!$G$10,K1774&lt;Variables!$G$11),0,1)</f>
        <v>1</v>
      </c>
      <c r="AN1774" s="103">
        <f>IF(H1774&lt;Variables!$G$13,1,0)</f>
        <v>1</v>
      </c>
      <c r="AO1774" s="101">
        <f>IF(R1774&lt;Variables!$G$12,0,1)</f>
        <v>1</v>
      </c>
      <c r="AP1774" s="86">
        <f t="shared" si="327"/>
        <v>1</v>
      </c>
      <c r="AR1774">
        <v>1</v>
      </c>
      <c r="AS1774">
        <v>0</v>
      </c>
      <c r="AT1774">
        <v>0</v>
      </c>
      <c r="AU1774">
        <v>0</v>
      </c>
      <c r="BA1774">
        <v>1.72</v>
      </c>
    </row>
    <row r="1775" spans="3:53" ht="12.75" x14ac:dyDescent="0.2">
      <c r="C1775" t="s">
        <v>650</v>
      </c>
      <c r="D1775" t="s">
        <v>186</v>
      </c>
      <c r="E1775">
        <v>23.73</v>
      </c>
      <c r="F1775">
        <v>7.29</v>
      </c>
      <c r="G1775">
        <v>8.6199999999999992</v>
      </c>
      <c r="H1775">
        <v>3250</v>
      </c>
      <c r="I1775">
        <v>-1.86</v>
      </c>
      <c r="J1775" t="s">
        <v>78</v>
      </c>
      <c r="K1775">
        <v>67.349999999999994</v>
      </c>
      <c r="L1775">
        <v>23.56099</v>
      </c>
      <c r="M1775">
        <v>1.099317133957459</v>
      </c>
      <c r="N1775">
        <v>23.269778000000009</v>
      </c>
      <c r="O1775">
        <v>2.364534805617803</v>
      </c>
      <c r="P1775">
        <v>5689000</v>
      </c>
      <c r="Q1775">
        <v>8976000</v>
      </c>
      <c r="R1775">
        <v>0.63</v>
      </c>
      <c r="S1775">
        <v>24.166</v>
      </c>
      <c r="T1775">
        <v>6.8120000000000003</v>
      </c>
      <c r="U1775">
        <v>14.627391304347819</v>
      </c>
      <c r="V1775">
        <f t="shared" si="331"/>
        <v>2.4630804907493262</v>
      </c>
      <c r="AC1775">
        <v>23.95</v>
      </c>
      <c r="AD1775">
        <v>22.43</v>
      </c>
      <c r="AH1775" s="85">
        <f>IF(AND(M1775&lt;Variables!$G$6,M1775&gt;Variables!$G$5),0,1)</f>
        <v>1</v>
      </c>
      <c r="AI1775" s="85">
        <f t="shared" si="329"/>
        <v>0</v>
      </c>
      <c r="AJ1775" s="85">
        <f>IF(I1775&gt;Variables!$G$7,0,1)</f>
        <v>1</v>
      </c>
      <c r="AK1775" s="85">
        <f>IF(F1775&gt;Variables!$G$8,0,1)</f>
        <v>1</v>
      </c>
      <c r="AL1775" s="85">
        <f>IF(G1775&gt;Variables!$G$9,0,1)</f>
        <v>1</v>
      </c>
      <c r="AM1775" s="85">
        <f>IF(AND(K1775&gt;Variables!$G$10,K1775&lt;Variables!$G$11),0,1)</f>
        <v>0</v>
      </c>
      <c r="AN1775" s="103">
        <f>IF(H1775&lt;Variables!$G$13,1,0)</f>
        <v>0</v>
      </c>
      <c r="AO1775" s="101">
        <f>IF(R1775&lt;Variables!$G$12,0,1)</f>
        <v>0</v>
      </c>
      <c r="AP1775" s="86">
        <f t="shared" ref="AP1775:AP1838" si="332">IF(J1775="Pass", 0,1)</f>
        <v>1</v>
      </c>
      <c r="AR1775">
        <v>0</v>
      </c>
      <c r="AS1775">
        <v>0</v>
      </c>
      <c r="AT1775">
        <v>1</v>
      </c>
      <c r="AU1775">
        <v>0</v>
      </c>
      <c r="BA1775">
        <v>-2.25</v>
      </c>
    </row>
    <row r="1776" spans="3:53" ht="12.75" x14ac:dyDescent="0.2">
      <c r="C1776" t="s">
        <v>650</v>
      </c>
      <c r="D1776" t="s">
        <v>632</v>
      </c>
      <c r="E1776">
        <v>80.7</v>
      </c>
      <c r="F1776">
        <v>7.48</v>
      </c>
      <c r="G1776">
        <v>7.87</v>
      </c>
      <c r="H1776">
        <v>5680</v>
      </c>
      <c r="I1776">
        <v>115.398</v>
      </c>
      <c r="J1776" t="s">
        <v>78</v>
      </c>
      <c r="K1776">
        <v>57.67</v>
      </c>
      <c r="L1776">
        <v>80.400374999999997</v>
      </c>
      <c r="M1776">
        <v>0.37266617226599508</v>
      </c>
      <c r="N1776">
        <v>80.398722000000006</v>
      </c>
      <c r="O1776">
        <v>0.37472983712352592</v>
      </c>
      <c r="P1776">
        <v>392527</v>
      </c>
      <c r="Q1776">
        <v>533296</v>
      </c>
      <c r="R1776">
        <v>0.74</v>
      </c>
      <c r="S1776">
        <v>24.166</v>
      </c>
      <c r="T1776">
        <v>6.8120000000000003</v>
      </c>
      <c r="U1776">
        <v>14.627391304347819</v>
      </c>
      <c r="V1776">
        <f t="shared" si="331"/>
        <v>2.428516966045867</v>
      </c>
      <c r="AC1776">
        <v>84.015000000000001</v>
      </c>
      <c r="AD1776">
        <v>80.13</v>
      </c>
      <c r="AH1776" s="85">
        <f>IF(AND(M1776&lt;Variables!$G$6,M1776&gt;Variables!$G$5),0,1)</f>
        <v>1</v>
      </c>
      <c r="AI1776" s="85">
        <f t="shared" si="329"/>
        <v>0</v>
      </c>
      <c r="AJ1776" s="85">
        <f>IF(I1776&gt;Variables!$G$7,0,1)</f>
        <v>0</v>
      </c>
      <c r="AK1776" s="85">
        <f>IF(F1776&gt;Variables!$G$8,0,1)</f>
        <v>1</v>
      </c>
      <c r="AL1776" s="85">
        <f>IF(G1776&gt;Variables!$G$9,0,1)</f>
        <v>1</v>
      </c>
      <c r="AM1776" s="85">
        <f>IF(AND(K1776&gt;Variables!$G$10,K1776&lt;Variables!$G$11),0,1)</f>
        <v>0</v>
      </c>
      <c r="AN1776" s="103">
        <f>IF(H1776&lt;Variables!$G$13,1,0)</f>
        <v>0</v>
      </c>
      <c r="AO1776" s="101">
        <f>IF(R1776&lt;Variables!$G$12,0,1)</f>
        <v>0</v>
      </c>
      <c r="AP1776" s="86">
        <f t="shared" si="332"/>
        <v>1</v>
      </c>
      <c r="AR1776">
        <v>1</v>
      </c>
      <c r="AS1776">
        <v>0</v>
      </c>
      <c r="AT1776">
        <v>0</v>
      </c>
      <c r="AU1776">
        <v>0</v>
      </c>
      <c r="BA1776">
        <v>1.71</v>
      </c>
    </row>
    <row r="1777" spans="3:53" ht="12.75" x14ac:dyDescent="0.2">
      <c r="C1777" t="s">
        <v>650</v>
      </c>
      <c r="D1777" t="s">
        <v>606</v>
      </c>
      <c r="E1777">
        <v>50.83</v>
      </c>
      <c r="F1777">
        <v>7.81</v>
      </c>
      <c r="G1777">
        <v>0.77</v>
      </c>
      <c r="H1777">
        <v>2750</v>
      </c>
      <c r="I1777">
        <v>-23.632999999999999</v>
      </c>
      <c r="J1777" t="s">
        <v>78</v>
      </c>
      <c r="K1777">
        <v>41.41</v>
      </c>
      <c r="L1777">
        <v>50.917499999999997</v>
      </c>
      <c r="M1777">
        <v>-0.17184661462170309</v>
      </c>
      <c r="N1777">
        <v>51.014134482758607</v>
      </c>
      <c r="O1777">
        <v>-0.36094796986283872</v>
      </c>
      <c r="P1777">
        <v>540579</v>
      </c>
      <c r="Q1777">
        <v>660790</v>
      </c>
      <c r="R1777">
        <v>0.82</v>
      </c>
      <c r="S1777">
        <v>24.166</v>
      </c>
      <c r="T1777">
        <v>6.8120000000000003</v>
      </c>
      <c r="U1777">
        <v>14.627391304347819</v>
      </c>
      <c r="V1777">
        <f t="shared" si="331"/>
        <v>2.2782124549123584</v>
      </c>
      <c r="AC1777">
        <v>51.24</v>
      </c>
      <c r="AD1777">
        <v>50.630099999999999</v>
      </c>
      <c r="AH1777" s="85">
        <f>IF(AND(M1777&lt;Variables!$G$6,M1777&gt;Variables!$G$5),0,1)</f>
        <v>1</v>
      </c>
      <c r="AI1777" s="85">
        <f t="shared" si="329"/>
        <v>1</v>
      </c>
      <c r="AJ1777" s="85">
        <f>IF(I1777&gt;Variables!$G$7,0,1)</f>
        <v>1</v>
      </c>
      <c r="AK1777" s="85">
        <f>IF(F1777&gt;Variables!$G$8,0,1)</f>
        <v>1</v>
      </c>
      <c r="AL1777" s="85">
        <f>IF(G1777&gt;Variables!$G$9,0,1)</f>
        <v>1</v>
      </c>
      <c r="AM1777" s="85">
        <f>IF(AND(K1777&gt;Variables!$G$10,K1777&lt;Variables!$G$11),0,1)</f>
        <v>1</v>
      </c>
      <c r="AN1777" s="103">
        <f>IF(H1777&lt;Variables!$G$13,1,0)</f>
        <v>0</v>
      </c>
      <c r="AO1777" s="101">
        <f>IF(R1777&lt;Variables!$G$12,0,1)</f>
        <v>0</v>
      </c>
      <c r="AP1777" s="86">
        <f t="shared" si="332"/>
        <v>1</v>
      </c>
      <c r="AR1777">
        <v>0</v>
      </c>
      <c r="AS1777">
        <v>0</v>
      </c>
      <c r="AT1777">
        <v>0</v>
      </c>
      <c r="AU1777">
        <v>1</v>
      </c>
      <c r="BA1777">
        <v>-0.21</v>
      </c>
    </row>
    <row r="1778" spans="3:53" ht="12.75" x14ac:dyDescent="0.2">
      <c r="C1778" t="s">
        <v>650</v>
      </c>
      <c r="D1778" t="s">
        <v>609</v>
      </c>
      <c r="E1778">
        <v>95.64</v>
      </c>
      <c r="F1778">
        <v>8.4</v>
      </c>
      <c r="G1778">
        <v>6.89</v>
      </c>
      <c r="H1778">
        <v>6390</v>
      </c>
      <c r="I1778">
        <v>-79.507999999999996</v>
      </c>
      <c r="J1778" t="s">
        <v>78</v>
      </c>
      <c r="K1778">
        <v>41.57</v>
      </c>
      <c r="L1778">
        <v>95.614555555555569</v>
      </c>
      <c r="M1778">
        <v>-0.22439633203220671</v>
      </c>
      <c r="N1778">
        <v>95.928977083333336</v>
      </c>
      <c r="O1778">
        <v>-0.55142575206843836</v>
      </c>
      <c r="P1778">
        <v>715768</v>
      </c>
      <c r="Q1778">
        <v>913295</v>
      </c>
      <c r="R1778">
        <v>0.78</v>
      </c>
      <c r="S1778">
        <v>24.166</v>
      </c>
      <c r="T1778">
        <v>6.8120000000000003</v>
      </c>
      <c r="U1778">
        <v>14.627391304347819</v>
      </c>
      <c r="V1778">
        <f t="shared" si="331"/>
        <v>2.2800363874365948</v>
      </c>
      <c r="AC1778">
        <v>96.55</v>
      </c>
      <c r="AD1778">
        <v>90.45</v>
      </c>
      <c r="AH1778" s="85">
        <f>IF(AND(M1778&lt;Variables!$G$6,M1778&gt;Variables!$G$5),0,1)</f>
        <v>1</v>
      </c>
      <c r="AI1778" s="85">
        <f t="shared" si="329"/>
        <v>1</v>
      </c>
      <c r="AJ1778" s="85">
        <f>IF(I1778&gt;Variables!$G$7,0,1)</f>
        <v>1</v>
      </c>
      <c r="AK1778" s="85">
        <f>IF(F1778&gt;Variables!$G$8,0,1)</f>
        <v>1</v>
      </c>
      <c r="AL1778" s="85">
        <f>IF(G1778&gt;Variables!$G$9,0,1)</f>
        <v>1</v>
      </c>
      <c r="AM1778" s="85">
        <f>IF(AND(K1778&gt;Variables!$G$10,K1778&lt;Variables!$G$11),0,1)</f>
        <v>1</v>
      </c>
      <c r="AN1778" s="103">
        <f>IF(H1778&lt;Variables!$G$13,1,0)</f>
        <v>0</v>
      </c>
      <c r="AO1778" s="101">
        <f>IF(R1778&lt;Variables!$G$12,0,1)</f>
        <v>0</v>
      </c>
      <c r="AP1778" s="86">
        <f t="shared" si="332"/>
        <v>1</v>
      </c>
      <c r="AR1778">
        <v>0</v>
      </c>
      <c r="AS1778">
        <v>0</v>
      </c>
      <c r="AT1778">
        <v>1</v>
      </c>
      <c r="AU1778">
        <v>0</v>
      </c>
      <c r="BA1778">
        <v>-1.93</v>
      </c>
    </row>
    <row r="1779" spans="3:53" ht="12.75" x14ac:dyDescent="0.2">
      <c r="C1779" t="s">
        <v>650</v>
      </c>
      <c r="D1779" t="s">
        <v>652</v>
      </c>
      <c r="E1779">
        <v>1.45</v>
      </c>
      <c r="F1779">
        <v>18.38</v>
      </c>
      <c r="G1779">
        <v>0.7</v>
      </c>
      <c r="H1779">
        <v>218.37</v>
      </c>
      <c r="I1779">
        <v>-51.171999999999997</v>
      </c>
      <c r="J1779" t="s">
        <v>78</v>
      </c>
      <c r="K1779">
        <v>47.3</v>
      </c>
      <c r="L1779">
        <v>1.456615</v>
      </c>
      <c r="M1779">
        <v>-0.44726986883972958</v>
      </c>
      <c r="N1779">
        <v>1.4431039999999999</v>
      </c>
      <c r="O1779">
        <v>0.48478834512272012</v>
      </c>
      <c r="P1779">
        <v>40900000</v>
      </c>
      <c r="Q1779">
        <v>6400000</v>
      </c>
      <c r="R1779">
        <v>6.39</v>
      </c>
      <c r="S1779">
        <v>24.166</v>
      </c>
      <c r="T1779">
        <v>6.8120000000000003</v>
      </c>
      <c r="U1779">
        <v>14.627391304347819</v>
      </c>
      <c r="V1779">
        <f t="shared" si="331"/>
        <v>2.3471693850605679</v>
      </c>
      <c r="AC1779">
        <v>1.57</v>
      </c>
      <c r="AD1779">
        <v>1.42</v>
      </c>
      <c r="AH1779" s="85">
        <f>IF(AND(M1779&lt;Variables!$G$6,M1779&gt;Variables!$G$5),0,1)</f>
        <v>1</v>
      </c>
      <c r="AI1779" s="85">
        <f t="shared" si="329"/>
        <v>0</v>
      </c>
      <c r="AJ1779" s="85">
        <f>IF(I1779&gt;Variables!$G$7,0,1)</f>
        <v>1</v>
      </c>
      <c r="AK1779" s="85">
        <f>IF(F1779&gt;Variables!$G$8,0,1)</f>
        <v>0</v>
      </c>
      <c r="AL1779" s="85">
        <f>IF(G1779&gt;Variables!$G$9,0,1)</f>
        <v>1</v>
      </c>
      <c r="AM1779" s="85">
        <f>IF(AND(K1779&gt;Variables!$G$10,K1779&lt;Variables!$G$11),0,1)</f>
        <v>1</v>
      </c>
      <c r="AN1779" s="103">
        <f>IF(H1779&lt;Variables!$G$13,1,0)</f>
        <v>1</v>
      </c>
      <c r="AO1779" s="101">
        <f>IF(R1779&lt;Variables!$G$12,0,1)</f>
        <v>1</v>
      </c>
      <c r="AP1779" s="86">
        <f t="shared" si="332"/>
        <v>1</v>
      </c>
      <c r="AR1779">
        <v>0</v>
      </c>
      <c r="AS1779">
        <v>0</v>
      </c>
      <c r="AT1779">
        <v>1</v>
      </c>
      <c r="AU1779">
        <v>0</v>
      </c>
      <c r="BA1779">
        <v>-1.3</v>
      </c>
    </row>
    <row r="1780" spans="3:53" ht="12.75" x14ac:dyDescent="0.2">
      <c r="C1780" t="s">
        <v>650</v>
      </c>
      <c r="D1780" t="s">
        <v>604</v>
      </c>
      <c r="E1780">
        <v>88.58</v>
      </c>
      <c r="F1780">
        <v>10.29</v>
      </c>
      <c r="G1780">
        <v>-0.22</v>
      </c>
      <c r="H1780">
        <v>5400</v>
      </c>
      <c r="I1780">
        <v>-4.0259999999999998</v>
      </c>
      <c r="J1780" t="s">
        <v>78</v>
      </c>
      <c r="K1780">
        <v>43.27</v>
      </c>
      <c r="L1780">
        <v>88.710004999999995</v>
      </c>
      <c r="M1780">
        <v>-0.17473226385230001</v>
      </c>
      <c r="N1780">
        <v>88.629105999999979</v>
      </c>
      <c r="O1780">
        <v>-8.3613615599340524E-2</v>
      </c>
      <c r="P1780">
        <v>1674000</v>
      </c>
      <c r="Q1780">
        <v>970773</v>
      </c>
      <c r="R1780">
        <v>1.72</v>
      </c>
      <c r="S1780">
        <v>24.166</v>
      </c>
      <c r="T1780">
        <v>6.8120000000000003</v>
      </c>
      <c r="U1780">
        <v>14.627391304347819</v>
      </c>
      <c r="V1780">
        <f t="shared" si="331"/>
        <v>2.2984241006441835</v>
      </c>
      <c r="AC1780">
        <v>90</v>
      </c>
      <c r="AD1780">
        <v>85.37</v>
      </c>
      <c r="AH1780" s="85">
        <f>IF(AND(M1780&lt;Variables!$G$6,M1780&gt;Variables!$G$5),0,1)</f>
        <v>1</v>
      </c>
      <c r="AI1780" s="85">
        <f t="shared" si="329"/>
        <v>0</v>
      </c>
      <c r="AJ1780" s="85">
        <f>IF(I1780&gt;Variables!$G$7,0,1)</f>
        <v>1</v>
      </c>
      <c r="AK1780" s="85">
        <f>IF(F1780&gt;Variables!$G$8,0,1)</f>
        <v>0</v>
      </c>
      <c r="AL1780" s="85">
        <f>IF(G1780&gt;Variables!$G$9,0,1)</f>
        <v>1</v>
      </c>
      <c r="AM1780" s="85">
        <f>IF(AND(K1780&gt;Variables!$G$10,K1780&lt;Variables!$G$11),0,1)</f>
        <v>1</v>
      </c>
      <c r="AN1780" s="103">
        <f>IF(H1780&lt;Variables!$G$13,1,0)</f>
        <v>0</v>
      </c>
      <c r="AO1780" s="101">
        <f>IF(R1780&lt;Variables!$G$12,0,1)</f>
        <v>0</v>
      </c>
      <c r="AP1780" s="86">
        <f t="shared" si="332"/>
        <v>1</v>
      </c>
      <c r="AR1780">
        <v>0</v>
      </c>
      <c r="AS1780">
        <v>0</v>
      </c>
      <c r="AT1780">
        <v>0</v>
      </c>
      <c r="AU1780">
        <v>1</v>
      </c>
      <c r="BA1780">
        <v>-0.31</v>
      </c>
    </row>
    <row r="1781" spans="3:53" ht="12.75" x14ac:dyDescent="0.2">
      <c r="C1781" t="s">
        <v>650</v>
      </c>
      <c r="D1781" t="s">
        <v>621</v>
      </c>
      <c r="E1781">
        <v>3.41</v>
      </c>
      <c r="F1781">
        <v>28.95</v>
      </c>
      <c r="G1781">
        <v>19.649999999999999</v>
      </c>
      <c r="H1781">
        <v>195.43</v>
      </c>
      <c r="I1781">
        <v>-73.911000000000001</v>
      </c>
      <c r="J1781" t="s">
        <v>78</v>
      </c>
      <c r="K1781">
        <v>49.72</v>
      </c>
      <c r="L1781">
        <v>3.391379999999999</v>
      </c>
      <c r="M1781">
        <v>0.54903903425746303</v>
      </c>
      <c r="N1781">
        <v>3.4486599999999998</v>
      </c>
      <c r="O1781">
        <v>-1.121015118915744</v>
      </c>
      <c r="P1781">
        <v>13670000</v>
      </c>
      <c r="Q1781">
        <v>753080</v>
      </c>
      <c r="R1781">
        <v>18.149999999999999</v>
      </c>
      <c r="S1781">
        <v>24.166</v>
      </c>
      <c r="T1781">
        <v>6.8120000000000003</v>
      </c>
      <c r="U1781">
        <v>14.627391304347819</v>
      </c>
      <c r="V1781">
        <f t="shared" si="331"/>
        <v>2.3502681600339681</v>
      </c>
      <c r="AC1781">
        <v>4.07</v>
      </c>
      <c r="AD1781">
        <v>3.26</v>
      </c>
      <c r="AH1781" s="85">
        <f>IF(AND(M1781&lt;Variables!$G$6,M1781&gt;Variables!$G$5),0,1)</f>
        <v>1</v>
      </c>
      <c r="AI1781" s="85">
        <f t="shared" si="329"/>
        <v>1</v>
      </c>
      <c r="AJ1781" s="85">
        <f>IF(I1781&gt;Variables!$G$7,0,1)</f>
        <v>1</v>
      </c>
      <c r="AK1781" s="85">
        <f>IF(F1781&gt;Variables!$G$8,0,1)</f>
        <v>0</v>
      </c>
      <c r="AL1781" s="85">
        <f>IF(G1781&gt;Variables!$G$9,0,1)</f>
        <v>0</v>
      </c>
      <c r="AM1781" s="85">
        <f>IF(AND(K1781&gt;Variables!$G$10,K1781&lt;Variables!$G$11),0,1)</f>
        <v>1</v>
      </c>
      <c r="AN1781" s="103">
        <f>IF(H1781&lt;Variables!$G$13,1,0)</f>
        <v>1</v>
      </c>
      <c r="AO1781" s="101">
        <f>IF(R1781&lt;Variables!$G$12,0,1)</f>
        <v>1</v>
      </c>
      <c r="AP1781" s="86">
        <f t="shared" si="332"/>
        <v>1</v>
      </c>
      <c r="AR1781">
        <v>1</v>
      </c>
      <c r="AS1781">
        <v>0</v>
      </c>
      <c r="AT1781">
        <v>0</v>
      </c>
      <c r="AU1781">
        <v>0</v>
      </c>
      <c r="BA1781">
        <v>2</v>
      </c>
    </row>
    <row r="1782" spans="3:53" ht="12.75" x14ac:dyDescent="0.2">
      <c r="C1782" t="s">
        <v>650</v>
      </c>
      <c r="D1782" t="s">
        <v>322</v>
      </c>
      <c r="E1782">
        <v>38</v>
      </c>
      <c r="F1782">
        <v>18.510000000000002</v>
      </c>
      <c r="G1782">
        <v>17.04</v>
      </c>
      <c r="H1782">
        <v>6860</v>
      </c>
      <c r="I1782">
        <v>950.65800000000002</v>
      </c>
      <c r="J1782" t="s">
        <v>78</v>
      </c>
      <c r="K1782">
        <v>64.84</v>
      </c>
      <c r="L1782">
        <v>37.776034999999993</v>
      </c>
      <c r="M1782">
        <v>1.2546711162248949</v>
      </c>
      <c r="N1782">
        <v>37.236520833333337</v>
      </c>
      <c r="O1782">
        <v>2.7217343188502672</v>
      </c>
      <c r="P1782">
        <v>698652</v>
      </c>
      <c r="Q1782">
        <v>755579</v>
      </c>
      <c r="R1782">
        <v>0.92</v>
      </c>
      <c r="S1782">
        <v>24.166</v>
      </c>
      <c r="T1782">
        <v>6.8120000000000003</v>
      </c>
      <c r="U1782">
        <v>14.627391304347819</v>
      </c>
      <c r="V1782">
        <f t="shared" si="331"/>
        <v>2.4343483566526753</v>
      </c>
      <c r="AC1782">
        <v>38.307600000000001</v>
      </c>
      <c r="AD1782">
        <v>32.3401</v>
      </c>
      <c r="AH1782" s="85">
        <f>IF(AND(M1782&lt;Variables!$G$6,M1782&gt;Variables!$G$5),0,1)</f>
        <v>1</v>
      </c>
      <c r="AI1782" s="85">
        <f t="shared" si="329"/>
        <v>0</v>
      </c>
      <c r="AJ1782" s="85">
        <f>IF(I1782&gt;Variables!$G$7,0,1)</f>
        <v>0</v>
      </c>
      <c r="AK1782" s="85">
        <f>IF(F1782&gt;Variables!$G$8,0,1)</f>
        <v>0</v>
      </c>
      <c r="AL1782" s="85">
        <f>IF(G1782&gt;Variables!$G$9,0,1)</f>
        <v>0</v>
      </c>
      <c r="AM1782" s="85">
        <f>IF(AND(K1782&gt;Variables!$G$10,K1782&lt;Variables!$G$11),0,1)</f>
        <v>0</v>
      </c>
      <c r="AN1782" s="103">
        <f>IF(H1782&lt;Variables!$G$13,1,0)</f>
        <v>0</v>
      </c>
      <c r="AO1782" s="101">
        <f>IF(R1782&lt;Variables!$G$12,0,1)</f>
        <v>0</v>
      </c>
      <c r="AP1782" s="86">
        <f t="shared" si="332"/>
        <v>1</v>
      </c>
      <c r="AR1782">
        <v>0</v>
      </c>
      <c r="AS1782">
        <v>0</v>
      </c>
      <c r="AT1782">
        <v>1</v>
      </c>
      <c r="AU1782">
        <v>0</v>
      </c>
      <c r="BA1782">
        <v>-2.25</v>
      </c>
    </row>
    <row r="1783" spans="3:53" ht="12.75" x14ac:dyDescent="0.2">
      <c r="C1783" t="s">
        <v>653</v>
      </c>
      <c r="D1783" t="s">
        <v>186</v>
      </c>
      <c r="E1783">
        <v>23.76</v>
      </c>
      <c r="F1783">
        <v>7.25</v>
      </c>
      <c r="G1783">
        <v>8.25</v>
      </c>
      <c r="H1783">
        <v>3250</v>
      </c>
      <c r="I1783">
        <v>-1.8779999999999999</v>
      </c>
      <c r="J1783" t="s">
        <v>78</v>
      </c>
      <c r="K1783">
        <v>56.74</v>
      </c>
      <c r="L1783">
        <v>23.666589999999999</v>
      </c>
      <c r="M1783">
        <v>0.31018410341328889</v>
      </c>
      <c r="N1783">
        <v>23.383056</v>
      </c>
      <c r="O1783">
        <v>1.526507057075853</v>
      </c>
      <c r="P1783">
        <v>5850000</v>
      </c>
      <c r="Q1783">
        <v>8976000</v>
      </c>
      <c r="R1783">
        <v>0.65</v>
      </c>
      <c r="S1783">
        <v>24.806000000000001</v>
      </c>
      <c r="T1783">
        <v>7.222999999999999</v>
      </c>
      <c r="U1783">
        <v>15.17217391304348</v>
      </c>
      <c r="V1783">
        <f t="shared" si="331"/>
        <v>2.4227238425162225</v>
      </c>
      <c r="AC1783">
        <v>23.84</v>
      </c>
      <c r="AD1783">
        <v>22.43</v>
      </c>
      <c r="AH1783" s="85">
        <f>IF(AND(M1783&lt;Variables!$G$6,M1783&gt;Variables!$G$5),0,1)</f>
        <v>1</v>
      </c>
      <c r="AI1783" s="85">
        <f t="shared" si="329"/>
        <v>0</v>
      </c>
      <c r="AJ1783" s="85">
        <f>IF(I1783&gt;Variables!$G$7,0,1)</f>
        <v>1</v>
      </c>
      <c r="AK1783" s="85">
        <f>IF(F1783&gt;Variables!$G$8,0,1)</f>
        <v>1</v>
      </c>
      <c r="AL1783" s="85">
        <f>IF(G1783&gt;Variables!$G$9,0,1)</f>
        <v>1</v>
      </c>
      <c r="AM1783" s="85">
        <f>IF(AND(K1783&gt;Variables!$G$10,K1783&lt;Variables!$G$11),0,1)</f>
        <v>0</v>
      </c>
      <c r="AN1783" s="103">
        <f>IF(H1783&lt;Variables!$G$13,1,0)</f>
        <v>0</v>
      </c>
      <c r="AO1783" s="101">
        <f>IF(R1783&lt;Variables!$G$12,0,1)</f>
        <v>0</v>
      </c>
      <c r="AP1783" s="86">
        <f t="shared" si="332"/>
        <v>1</v>
      </c>
      <c r="AR1783">
        <v>0</v>
      </c>
      <c r="AS1783">
        <v>0</v>
      </c>
      <c r="AT1783">
        <v>1</v>
      </c>
      <c r="AU1783">
        <v>0</v>
      </c>
      <c r="BA1783">
        <v>-2.25</v>
      </c>
    </row>
    <row r="1784" spans="3:53" ht="12.75" x14ac:dyDescent="0.2">
      <c r="C1784" t="s">
        <v>653</v>
      </c>
      <c r="D1784" t="s">
        <v>395</v>
      </c>
      <c r="E1784">
        <v>24.12</v>
      </c>
      <c r="F1784">
        <v>21.84</v>
      </c>
      <c r="G1784">
        <v>21.61</v>
      </c>
      <c r="H1784">
        <v>2790</v>
      </c>
      <c r="I1784">
        <v>199.97</v>
      </c>
      <c r="J1784" t="s">
        <v>76</v>
      </c>
      <c r="K1784">
        <v>44.99</v>
      </c>
      <c r="L1784">
        <v>24.324314999999999</v>
      </c>
      <c r="M1784">
        <v>-0.30551733933718189</v>
      </c>
      <c r="N1784">
        <v>24.388895999999999</v>
      </c>
      <c r="O1784">
        <v>-0.56950507312835741</v>
      </c>
      <c r="P1784">
        <v>10419000</v>
      </c>
      <c r="Q1784">
        <v>3411000</v>
      </c>
      <c r="R1784">
        <v>3.05</v>
      </c>
      <c r="S1784">
        <v>24.806000000000001</v>
      </c>
      <c r="T1784">
        <v>7.222999999999999</v>
      </c>
      <c r="U1784">
        <v>15.17217391304348</v>
      </c>
      <c r="V1784">
        <f t="shared" si="331"/>
        <v>2.3186193571019778</v>
      </c>
      <c r="AC1784">
        <v>24.85</v>
      </c>
      <c r="AD1784">
        <v>23.9</v>
      </c>
      <c r="AH1784" s="85">
        <f>IF(AND(M1784&lt;Variables!$G$6,M1784&gt;Variables!$G$5),0,1)</f>
        <v>1</v>
      </c>
      <c r="AI1784" s="85">
        <f t="shared" si="329"/>
        <v>1</v>
      </c>
      <c r="AJ1784" s="85">
        <f>IF(I1784&gt;Variables!$G$7,0,1)</f>
        <v>0</v>
      </c>
      <c r="AK1784" s="85">
        <f>IF(F1784&gt;Variables!$G$8,0,1)</f>
        <v>0</v>
      </c>
      <c r="AL1784" s="85">
        <f>IF(G1784&gt;Variables!$G$9,0,1)</f>
        <v>0</v>
      </c>
      <c r="AM1784" s="85">
        <f>IF(AND(K1784&gt;Variables!$G$10,K1784&lt;Variables!$G$11),0,1)</f>
        <v>1</v>
      </c>
      <c r="AN1784" s="103">
        <f>IF(H1784&lt;Variables!$G$13,1,0)</f>
        <v>0</v>
      </c>
      <c r="AO1784" s="101">
        <f>IF(R1784&lt;Variables!$G$12,0,1)</f>
        <v>1</v>
      </c>
      <c r="AP1784" s="86">
        <f t="shared" si="332"/>
        <v>0</v>
      </c>
      <c r="AR1784">
        <v>0</v>
      </c>
      <c r="AS1784">
        <v>1</v>
      </c>
      <c r="AT1784">
        <v>0</v>
      </c>
      <c r="AU1784">
        <v>0</v>
      </c>
      <c r="BA1784">
        <v>0.64</v>
      </c>
    </row>
    <row r="1785" spans="3:53" ht="12.75" x14ac:dyDescent="0.2">
      <c r="C1785" t="s">
        <v>653</v>
      </c>
      <c r="D1785" t="s">
        <v>621</v>
      </c>
      <c r="E1785">
        <v>3.51</v>
      </c>
      <c r="F1785">
        <v>29.75</v>
      </c>
      <c r="G1785">
        <v>21.4</v>
      </c>
      <c r="H1785">
        <v>195.43</v>
      </c>
      <c r="I1785">
        <v>-73.564999999999998</v>
      </c>
      <c r="J1785" t="s">
        <v>78</v>
      </c>
      <c r="K1785">
        <v>59.3</v>
      </c>
      <c r="L1785">
        <v>3.4175049999999998</v>
      </c>
      <c r="M1785">
        <v>1.243450997145584</v>
      </c>
      <c r="N1785">
        <v>3.4356740000000001</v>
      </c>
      <c r="O1785">
        <v>0.70804156622542902</v>
      </c>
      <c r="P1785">
        <v>13910000</v>
      </c>
      <c r="Q1785">
        <v>753080</v>
      </c>
      <c r="R1785">
        <v>18.47</v>
      </c>
      <c r="S1785">
        <v>24.806000000000001</v>
      </c>
      <c r="T1785">
        <v>7.222999999999999</v>
      </c>
      <c r="U1785">
        <v>15.17217391304348</v>
      </c>
      <c r="V1785">
        <f t="shared" si="331"/>
        <v>2.3976211698124796</v>
      </c>
      <c r="AC1785">
        <v>4.07</v>
      </c>
      <c r="AD1785">
        <v>3.26</v>
      </c>
      <c r="AH1785" s="85">
        <f>IF(AND(M1785&lt;Variables!$G$6,M1785&gt;Variables!$G$5),0,1)</f>
        <v>1</v>
      </c>
      <c r="AI1785" s="85">
        <f t="shared" si="329"/>
        <v>1</v>
      </c>
      <c r="AJ1785" s="85">
        <f>IF(I1785&gt;Variables!$G$7,0,1)</f>
        <v>1</v>
      </c>
      <c r="AK1785" s="85">
        <f>IF(F1785&gt;Variables!$G$8,0,1)</f>
        <v>0</v>
      </c>
      <c r="AL1785" s="85">
        <f>IF(G1785&gt;Variables!$G$9,0,1)</f>
        <v>0</v>
      </c>
      <c r="AM1785" s="85">
        <f>IF(AND(K1785&gt;Variables!$G$10,K1785&lt;Variables!$G$11),0,1)</f>
        <v>0</v>
      </c>
      <c r="AN1785" s="103">
        <f>IF(H1785&lt;Variables!$G$13,1,0)</f>
        <v>1</v>
      </c>
      <c r="AO1785" s="101">
        <f>IF(R1785&lt;Variables!$G$12,0,1)</f>
        <v>1</v>
      </c>
      <c r="AP1785" s="86">
        <f t="shared" si="332"/>
        <v>1</v>
      </c>
      <c r="AR1785">
        <v>0</v>
      </c>
      <c r="AS1785">
        <v>0</v>
      </c>
      <c r="AT1785">
        <v>1</v>
      </c>
      <c r="AU1785">
        <v>0</v>
      </c>
      <c r="BA1785">
        <v>-2.25</v>
      </c>
    </row>
    <row r="1786" spans="3:53" ht="12.75" x14ac:dyDescent="0.2">
      <c r="C1786" t="s">
        <v>653</v>
      </c>
      <c r="D1786" t="s">
        <v>651</v>
      </c>
      <c r="E1786">
        <v>36.54</v>
      </c>
      <c r="F1786">
        <v>6.13</v>
      </c>
      <c r="G1786">
        <v>4.08</v>
      </c>
      <c r="H1786">
        <v>-99999</v>
      </c>
      <c r="I1786">
        <v>-8.4710000000000001</v>
      </c>
      <c r="J1786" t="s">
        <v>78</v>
      </c>
      <c r="K1786"/>
      <c r="L1786">
        <v>-99999</v>
      </c>
      <c r="M1786">
        <v>-99999</v>
      </c>
      <c r="N1786">
        <v>36.738999999999997</v>
      </c>
      <c r="O1786">
        <v>0</v>
      </c>
      <c r="P1786">
        <v>31994</v>
      </c>
      <c r="Q1786">
        <v>12413</v>
      </c>
      <c r="R1786">
        <v>2.58</v>
      </c>
      <c r="S1786">
        <v>24.806000000000001</v>
      </c>
      <c r="T1786">
        <v>7.222999999999999</v>
      </c>
      <c r="U1786">
        <v>15.17217391304348</v>
      </c>
      <c r="V1786"/>
      <c r="AC1786">
        <v>36.74</v>
      </c>
      <c r="AD1786">
        <v>36.54</v>
      </c>
      <c r="AH1786" s="85">
        <f>IF(AND(M1786&lt;Variables!$G$6,M1786&gt;Variables!$G$5),0,1)</f>
        <v>1</v>
      </c>
      <c r="AI1786" s="85">
        <f t="shared" si="329"/>
        <v>1</v>
      </c>
      <c r="AJ1786" s="85">
        <f>IF(I1786&gt;Variables!$G$7,0,1)</f>
        <v>1</v>
      </c>
      <c r="AK1786" s="85">
        <f>IF(F1786&gt;Variables!$G$8,0,1)</f>
        <v>1</v>
      </c>
      <c r="AL1786" s="85">
        <f>IF(G1786&gt;Variables!$G$9,0,1)</f>
        <v>1</v>
      </c>
      <c r="AM1786" s="85">
        <f>IF(AND(K1786&gt;Variables!$G$10,K1786&lt;Variables!$G$11),0,1)</f>
        <v>1</v>
      </c>
      <c r="AN1786" s="103">
        <f>IF(H1786&lt;Variables!$G$13,1,0)</f>
        <v>1</v>
      </c>
      <c r="AO1786" s="101">
        <f>IF(R1786&lt;Variables!$G$12,0,1)</f>
        <v>1</v>
      </c>
      <c r="AP1786" s="86">
        <f t="shared" si="332"/>
        <v>1</v>
      </c>
      <c r="AR1786">
        <v>0</v>
      </c>
      <c r="AS1786">
        <v>0</v>
      </c>
      <c r="AT1786">
        <v>0</v>
      </c>
      <c r="AU1786">
        <v>0</v>
      </c>
      <c r="BA1786">
        <v>0</v>
      </c>
    </row>
    <row r="1787" spans="3:53" ht="12.75" x14ac:dyDescent="0.2">
      <c r="C1787" t="s">
        <v>653</v>
      </c>
      <c r="D1787" t="s">
        <v>322</v>
      </c>
      <c r="E1787">
        <v>38.119999999999997</v>
      </c>
      <c r="F1787">
        <v>18.98</v>
      </c>
      <c r="G1787">
        <v>16.71</v>
      </c>
      <c r="H1787">
        <v>6860</v>
      </c>
      <c r="I1787">
        <v>949.17200000000003</v>
      </c>
      <c r="J1787" t="s">
        <v>78</v>
      </c>
      <c r="K1787">
        <v>60.27</v>
      </c>
      <c r="L1787">
        <v>37.945354999999999</v>
      </c>
      <c r="M1787">
        <v>0.51269779924314307</v>
      </c>
      <c r="N1787">
        <v>37.456895833333327</v>
      </c>
      <c r="O1787">
        <v>1.823440387868045</v>
      </c>
      <c r="P1787">
        <v>750471</v>
      </c>
      <c r="Q1787">
        <v>755579</v>
      </c>
      <c r="R1787">
        <v>0.99</v>
      </c>
      <c r="S1787">
        <v>24.806000000000001</v>
      </c>
      <c r="T1787">
        <v>7.222999999999999</v>
      </c>
      <c r="U1787">
        <v>15.17217391304348</v>
      </c>
      <c r="V1787">
        <f t="shared" ref="V1787:V1803" si="333">1.849 + (0.01036 * K1787) + (0.1184 * M1787) - (0.002888 * K1787 * M1787)</f>
        <v>2.4448605635415981</v>
      </c>
      <c r="AC1787">
        <v>38.159999999999997</v>
      </c>
      <c r="AD1787">
        <v>32.3401</v>
      </c>
      <c r="AH1787" s="85">
        <f>IF(AND(M1787&lt;Variables!$G$6,M1787&gt;Variables!$G$5),0,1)</f>
        <v>1</v>
      </c>
      <c r="AI1787" s="85">
        <f t="shared" si="329"/>
        <v>0</v>
      </c>
      <c r="AJ1787" s="85">
        <f>IF(I1787&gt;Variables!$G$7,0,1)</f>
        <v>0</v>
      </c>
      <c r="AK1787" s="85">
        <f>IF(F1787&gt;Variables!$G$8,0,1)</f>
        <v>0</v>
      </c>
      <c r="AL1787" s="85">
        <f>IF(G1787&gt;Variables!$G$9,0,1)</f>
        <v>0</v>
      </c>
      <c r="AM1787" s="85">
        <f>IF(AND(K1787&gt;Variables!$G$10,K1787&lt;Variables!$G$11),0,1)</f>
        <v>0</v>
      </c>
      <c r="AN1787" s="103">
        <f>IF(H1787&lt;Variables!$G$13,1,0)</f>
        <v>0</v>
      </c>
      <c r="AO1787" s="101">
        <f>IF(R1787&lt;Variables!$G$12,0,1)</f>
        <v>0</v>
      </c>
      <c r="AP1787" s="86">
        <f t="shared" si="332"/>
        <v>1</v>
      </c>
      <c r="AR1787">
        <v>0</v>
      </c>
      <c r="AS1787">
        <v>0</v>
      </c>
      <c r="AT1787">
        <v>1</v>
      </c>
      <c r="AU1787">
        <v>0</v>
      </c>
      <c r="BA1787">
        <v>-2.25</v>
      </c>
    </row>
    <row r="1788" spans="3:53" ht="12.75" x14ac:dyDescent="0.2">
      <c r="C1788" t="s">
        <v>653</v>
      </c>
      <c r="D1788" t="s">
        <v>652</v>
      </c>
      <c r="E1788">
        <v>1.45</v>
      </c>
      <c r="F1788">
        <v>18.29</v>
      </c>
      <c r="G1788">
        <v>0.69</v>
      </c>
      <c r="H1788">
        <v>218.37</v>
      </c>
      <c r="I1788">
        <v>-51.173999999999999</v>
      </c>
      <c r="J1788" t="s">
        <v>78</v>
      </c>
      <c r="K1788">
        <v>47.53</v>
      </c>
      <c r="L1788">
        <v>1.4585900000000001</v>
      </c>
      <c r="M1788">
        <v>-0.58892492064254498</v>
      </c>
      <c r="N1788">
        <v>1.4465239999999999</v>
      </c>
      <c r="O1788">
        <v>0.2403001955031534</v>
      </c>
      <c r="P1788">
        <v>41150000</v>
      </c>
      <c r="Q1788">
        <v>6400000</v>
      </c>
      <c r="R1788">
        <v>6.43</v>
      </c>
      <c r="S1788">
        <v>24.806000000000001</v>
      </c>
      <c r="T1788">
        <v>7.222999999999999</v>
      </c>
      <c r="U1788">
        <v>15.17217391304348</v>
      </c>
      <c r="V1788">
        <f t="shared" si="333"/>
        <v>2.3525218344647914</v>
      </c>
      <c r="AC1788">
        <v>1.57</v>
      </c>
      <c r="AD1788">
        <v>1.42</v>
      </c>
      <c r="AH1788" s="85">
        <f>IF(AND(M1788&lt;Variables!$G$6,M1788&gt;Variables!$G$5),0,1)</f>
        <v>1</v>
      </c>
      <c r="AI1788" s="85">
        <f t="shared" si="329"/>
        <v>0</v>
      </c>
      <c r="AJ1788" s="85">
        <f>IF(I1788&gt;Variables!$G$7,0,1)</f>
        <v>1</v>
      </c>
      <c r="AK1788" s="85">
        <f>IF(F1788&gt;Variables!$G$8,0,1)</f>
        <v>0</v>
      </c>
      <c r="AL1788" s="85">
        <f>IF(G1788&gt;Variables!$G$9,0,1)</f>
        <v>1</v>
      </c>
      <c r="AM1788" s="85">
        <f>IF(AND(K1788&gt;Variables!$G$10,K1788&lt;Variables!$G$11),0,1)</f>
        <v>1</v>
      </c>
      <c r="AN1788" s="103">
        <f>IF(H1788&lt;Variables!$G$13,1,0)</f>
        <v>1</v>
      </c>
      <c r="AO1788" s="101">
        <f>IF(R1788&lt;Variables!$G$12,0,1)</f>
        <v>1</v>
      </c>
      <c r="AP1788" s="86">
        <f t="shared" si="332"/>
        <v>1</v>
      </c>
      <c r="AR1788">
        <v>0</v>
      </c>
      <c r="AS1788">
        <v>0</v>
      </c>
      <c r="AT1788">
        <v>1</v>
      </c>
      <c r="AU1788">
        <v>0</v>
      </c>
      <c r="BA1788">
        <v>-2.25</v>
      </c>
    </row>
    <row r="1789" spans="3:53" ht="12.75" x14ac:dyDescent="0.2">
      <c r="C1789" t="s">
        <v>653</v>
      </c>
      <c r="D1789" t="s">
        <v>605</v>
      </c>
      <c r="E1789">
        <v>294.81</v>
      </c>
      <c r="F1789">
        <v>11.33</v>
      </c>
      <c r="G1789">
        <v>2.2400000000000002</v>
      </c>
      <c r="H1789">
        <v>41000</v>
      </c>
      <c r="I1789">
        <v>5.1999999999999998E-2</v>
      </c>
      <c r="J1789" t="s">
        <v>78</v>
      </c>
      <c r="K1789">
        <v>56.04</v>
      </c>
      <c r="L1789">
        <v>294.76505000000009</v>
      </c>
      <c r="M1789">
        <v>7.9707550131846508E-2</v>
      </c>
      <c r="N1789">
        <v>294.71020199999998</v>
      </c>
      <c r="O1789">
        <v>9.8333209381064754E-2</v>
      </c>
      <c r="P1789">
        <v>1239000</v>
      </c>
      <c r="Q1789">
        <v>905753</v>
      </c>
      <c r="R1789">
        <v>1.37</v>
      </c>
      <c r="S1789">
        <v>24.806000000000001</v>
      </c>
      <c r="T1789">
        <v>7.222999999999999</v>
      </c>
      <c r="U1789">
        <v>15.17217391304348</v>
      </c>
      <c r="V1789">
        <f t="shared" si="333"/>
        <v>2.4261116234516962</v>
      </c>
      <c r="AC1789">
        <v>296.84530000000001</v>
      </c>
      <c r="AD1789">
        <v>289.24</v>
      </c>
      <c r="AH1789" s="85">
        <f>IF(AND(M1789&lt;Variables!$G$6,M1789&gt;Variables!$G$5),0,1)</f>
        <v>1</v>
      </c>
      <c r="AI1789" s="85">
        <f t="shared" si="329"/>
        <v>0</v>
      </c>
      <c r="AJ1789" s="85">
        <f>IF(I1789&gt;Variables!$G$7,0,1)</f>
        <v>0</v>
      </c>
      <c r="AK1789" s="85">
        <f>IF(F1789&gt;Variables!$G$8,0,1)</f>
        <v>0</v>
      </c>
      <c r="AL1789" s="85">
        <f>IF(G1789&gt;Variables!$G$9,0,1)</f>
        <v>1</v>
      </c>
      <c r="AM1789" s="85">
        <f>IF(AND(K1789&gt;Variables!$G$10,K1789&lt;Variables!$G$11),0,1)</f>
        <v>0</v>
      </c>
      <c r="AN1789" s="103">
        <f>IF(H1789&lt;Variables!$G$13,1,0)</f>
        <v>0</v>
      </c>
      <c r="AO1789" s="101">
        <f>IF(R1789&lt;Variables!$G$12,0,1)</f>
        <v>0</v>
      </c>
      <c r="AP1789" s="86">
        <f t="shared" si="332"/>
        <v>1</v>
      </c>
      <c r="AR1789">
        <v>0</v>
      </c>
      <c r="AS1789">
        <v>1</v>
      </c>
      <c r="AT1789">
        <v>0</v>
      </c>
      <c r="AU1789">
        <v>0</v>
      </c>
      <c r="BA1789">
        <v>0.37</v>
      </c>
    </row>
    <row r="1790" spans="3:53" ht="12.75" x14ac:dyDescent="0.2">
      <c r="C1790" t="s">
        <v>653</v>
      </c>
      <c r="D1790" t="s">
        <v>606</v>
      </c>
      <c r="E1790">
        <v>50.8</v>
      </c>
      <c r="F1790">
        <v>7.56</v>
      </c>
      <c r="G1790">
        <v>0.71</v>
      </c>
      <c r="H1790">
        <v>2750</v>
      </c>
      <c r="I1790">
        <v>-23.655999999999999</v>
      </c>
      <c r="J1790" t="s">
        <v>78</v>
      </c>
      <c r="K1790">
        <v>39.909999999999997</v>
      </c>
      <c r="L1790">
        <v>50.870500000000007</v>
      </c>
      <c r="M1790">
        <v>-0.13858719690195651</v>
      </c>
      <c r="N1790">
        <v>51.00616428571427</v>
      </c>
      <c r="O1790">
        <v>-0.40419484311627629</v>
      </c>
      <c r="P1790">
        <v>542848</v>
      </c>
      <c r="Q1790">
        <v>660790</v>
      </c>
      <c r="R1790">
        <v>0.82</v>
      </c>
      <c r="S1790">
        <v>24.806000000000001</v>
      </c>
      <c r="T1790">
        <v>7.222999999999999</v>
      </c>
      <c r="U1790">
        <v>15.17217391304348</v>
      </c>
      <c r="V1790">
        <f t="shared" si="333"/>
        <v>2.2620324472887035</v>
      </c>
      <c r="AC1790">
        <v>51.24</v>
      </c>
      <c r="AD1790">
        <v>50.630099999999999</v>
      </c>
      <c r="AH1790" s="85">
        <f>IF(AND(M1790&lt;Variables!$G$6,M1790&gt;Variables!$G$5),0,1)</f>
        <v>1</v>
      </c>
      <c r="AI1790" s="85">
        <f t="shared" si="329"/>
        <v>1</v>
      </c>
      <c r="AJ1790" s="85">
        <f>IF(I1790&gt;Variables!$G$7,0,1)</f>
        <v>1</v>
      </c>
      <c r="AK1790" s="85">
        <f>IF(F1790&gt;Variables!$G$8,0,1)</f>
        <v>1</v>
      </c>
      <c r="AL1790" s="85">
        <f>IF(G1790&gt;Variables!$G$9,0,1)</f>
        <v>1</v>
      </c>
      <c r="AM1790" s="85">
        <f>IF(AND(K1790&gt;Variables!$G$10,K1790&lt;Variables!$G$11),0,1)</f>
        <v>1</v>
      </c>
      <c r="AN1790" s="103">
        <f>IF(H1790&lt;Variables!$G$13,1,0)</f>
        <v>0</v>
      </c>
      <c r="AO1790" s="101">
        <f>IF(R1790&lt;Variables!$G$12,0,1)</f>
        <v>0</v>
      </c>
      <c r="AP1790" s="86">
        <f t="shared" si="332"/>
        <v>1</v>
      </c>
      <c r="AR1790">
        <v>0</v>
      </c>
      <c r="AS1790">
        <v>0</v>
      </c>
      <c r="AT1790">
        <v>0</v>
      </c>
      <c r="AU1790">
        <v>1</v>
      </c>
      <c r="BA1790">
        <v>-0.18</v>
      </c>
    </row>
    <row r="1791" spans="3:53" ht="12.75" x14ac:dyDescent="0.2">
      <c r="C1791" t="s">
        <v>653</v>
      </c>
      <c r="D1791" t="s">
        <v>604</v>
      </c>
      <c r="E1791">
        <v>88.83</v>
      </c>
      <c r="F1791">
        <v>10.57</v>
      </c>
      <c r="G1791">
        <v>0.65</v>
      </c>
      <c r="H1791">
        <v>5400</v>
      </c>
      <c r="I1791">
        <v>-3.9079999999999999</v>
      </c>
      <c r="J1791" t="s">
        <v>78</v>
      </c>
      <c r="K1791">
        <v>68.8</v>
      </c>
      <c r="L1791">
        <v>88.736249999999998</v>
      </c>
      <c r="M1791">
        <v>0.66911775063742263</v>
      </c>
      <c r="N1791">
        <v>88.737403999999984</v>
      </c>
      <c r="O1791">
        <v>0.66780858272574062</v>
      </c>
      <c r="P1791">
        <v>1695000</v>
      </c>
      <c r="Q1791">
        <v>970773</v>
      </c>
      <c r="R1791">
        <v>1.75</v>
      </c>
      <c r="S1791">
        <v>24.806000000000001</v>
      </c>
      <c r="T1791">
        <v>7.222999999999999</v>
      </c>
      <c r="U1791">
        <v>15.17217391304348</v>
      </c>
      <c r="V1791">
        <f t="shared" si="333"/>
        <v>2.5080415916832184</v>
      </c>
      <c r="AC1791">
        <v>90</v>
      </c>
      <c r="AD1791">
        <v>85.37</v>
      </c>
      <c r="AH1791" s="85">
        <f>IF(AND(M1791&lt;Variables!$G$6,M1791&gt;Variables!$G$5),0,1)</f>
        <v>1</v>
      </c>
      <c r="AI1791" s="85">
        <f t="shared" si="329"/>
        <v>1</v>
      </c>
      <c r="AJ1791" s="85">
        <f>IF(I1791&gt;Variables!$G$7,0,1)</f>
        <v>1</v>
      </c>
      <c r="AK1791" s="85">
        <f>IF(F1791&gt;Variables!$G$8,0,1)</f>
        <v>0</v>
      </c>
      <c r="AL1791" s="85">
        <f>IF(G1791&gt;Variables!$G$9,0,1)</f>
        <v>1</v>
      </c>
      <c r="AM1791" s="85">
        <f>IF(AND(K1791&gt;Variables!$G$10,K1791&lt;Variables!$G$11),0,1)</f>
        <v>0</v>
      </c>
      <c r="AN1791" s="103">
        <f>IF(H1791&lt;Variables!$G$13,1,0)</f>
        <v>0</v>
      </c>
      <c r="AO1791" s="101">
        <f>IF(R1791&lt;Variables!$G$12,0,1)</f>
        <v>0</v>
      </c>
      <c r="AP1791" s="86">
        <f t="shared" si="332"/>
        <v>1</v>
      </c>
      <c r="AR1791">
        <v>0</v>
      </c>
      <c r="AS1791">
        <v>0</v>
      </c>
      <c r="AT1791">
        <v>0</v>
      </c>
      <c r="AU1791">
        <v>1</v>
      </c>
      <c r="BA1791">
        <v>-0.89</v>
      </c>
    </row>
    <row r="1792" spans="3:53" ht="12.75" x14ac:dyDescent="0.2">
      <c r="C1792" t="s">
        <v>653</v>
      </c>
      <c r="D1792" t="s">
        <v>609</v>
      </c>
      <c r="E1792">
        <v>95.77</v>
      </c>
      <c r="F1792">
        <v>8.32</v>
      </c>
      <c r="G1792">
        <v>8.1199999999999992</v>
      </c>
      <c r="H1792">
        <v>6390</v>
      </c>
      <c r="I1792">
        <v>-79.391000000000005</v>
      </c>
      <c r="J1792" t="s">
        <v>78</v>
      </c>
      <c r="K1792">
        <v>61</v>
      </c>
      <c r="L1792">
        <v>95.68075555555555</v>
      </c>
      <c r="M1792">
        <v>0.856226980741983</v>
      </c>
      <c r="N1792">
        <v>96.000483333333321</v>
      </c>
      <c r="O1792">
        <v>0.52032724140799891</v>
      </c>
      <c r="P1792">
        <v>722211</v>
      </c>
      <c r="Q1792">
        <v>913295</v>
      </c>
      <c r="R1792">
        <v>0.79</v>
      </c>
      <c r="S1792">
        <v>24.806000000000001</v>
      </c>
      <c r="T1792">
        <v>7.222999999999999</v>
      </c>
      <c r="U1792">
        <v>15.17217391304348</v>
      </c>
      <c r="V1792">
        <f t="shared" si="333"/>
        <v>2.431497479776497</v>
      </c>
      <c r="AC1792">
        <v>96.55</v>
      </c>
      <c r="AD1792">
        <v>90.45</v>
      </c>
      <c r="AH1792" s="85">
        <f>IF(AND(M1792&lt;Variables!$G$6,M1792&gt;Variables!$G$5),0,1)</f>
        <v>1</v>
      </c>
      <c r="AI1792" s="85">
        <f t="shared" si="329"/>
        <v>1</v>
      </c>
      <c r="AJ1792" s="85">
        <f>IF(I1792&gt;Variables!$G$7,0,1)</f>
        <v>1</v>
      </c>
      <c r="AK1792" s="85">
        <f>IF(F1792&gt;Variables!$G$8,0,1)</f>
        <v>1</v>
      </c>
      <c r="AL1792" s="85">
        <f>IF(G1792&gt;Variables!$G$9,0,1)</f>
        <v>1</v>
      </c>
      <c r="AM1792" s="85">
        <f>IF(AND(K1792&gt;Variables!$G$10,K1792&lt;Variables!$G$11),0,1)</f>
        <v>0</v>
      </c>
      <c r="AN1792" s="103">
        <f>IF(H1792&lt;Variables!$G$13,1,0)</f>
        <v>0</v>
      </c>
      <c r="AO1792" s="101">
        <f>IF(R1792&lt;Variables!$G$12,0,1)</f>
        <v>0</v>
      </c>
      <c r="AP1792" s="86">
        <f t="shared" si="332"/>
        <v>1</v>
      </c>
      <c r="AR1792">
        <v>0</v>
      </c>
      <c r="AS1792">
        <v>0</v>
      </c>
      <c r="AT1792">
        <v>1</v>
      </c>
      <c r="AU1792">
        <v>0</v>
      </c>
      <c r="BA1792">
        <v>-2.08</v>
      </c>
    </row>
    <row r="1793" spans="3:53" ht="12.75" x14ac:dyDescent="0.2">
      <c r="C1793" t="s">
        <v>653</v>
      </c>
      <c r="D1793" t="s">
        <v>215</v>
      </c>
      <c r="E1793">
        <v>17.11</v>
      </c>
      <c r="F1793">
        <v>8.02</v>
      </c>
      <c r="G1793">
        <v>6.91</v>
      </c>
      <c r="H1793">
        <v>2590</v>
      </c>
      <c r="I1793">
        <v>-1.4E-2</v>
      </c>
      <c r="J1793" t="s">
        <v>78</v>
      </c>
      <c r="K1793">
        <v>48.1</v>
      </c>
      <c r="L1793">
        <v>17.133199999999999</v>
      </c>
      <c r="M1793">
        <v>0.27315387668387148</v>
      </c>
      <c r="N1793">
        <v>17.478190000000001</v>
      </c>
      <c r="O1793">
        <v>-1.7060691066981091</v>
      </c>
      <c r="P1793">
        <v>17547000</v>
      </c>
      <c r="Q1793">
        <v>25802000</v>
      </c>
      <c r="R1793">
        <v>0.68</v>
      </c>
      <c r="S1793">
        <v>24.806000000000001</v>
      </c>
      <c r="T1793">
        <v>7.222999999999999</v>
      </c>
      <c r="U1793">
        <v>15.17217391304348</v>
      </c>
      <c r="V1793">
        <f t="shared" si="333"/>
        <v>2.3417128491583594</v>
      </c>
      <c r="AC1793">
        <v>17.260000000000002</v>
      </c>
      <c r="AD1793">
        <v>15.5</v>
      </c>
      <c r="AH1793" s="85">
        <f>IF(AND(M1793&lt;Variables!$G$6,M1793&gt;Variables!$G$5),0,1)</f>
        <v>1</v>
      </c>
      <c r="AI1793" s="85">
        <f t="shared" si="329"/>
        <v>1</v>
      </c>
      <c r="AJ1793" s="85">
        <f>IF(I1793&gt;Variables!$G$7,0,1)</f>
        <v>1</v>
      </c>
      <c r="AK1793" s="85">
        <f>IF(F1793&gt;Variables!$G$8,0,1)</f>
        <v>1</v>
      </c>
      <c r="AL1793" s="85">
        <f>IF(G1793&gt;Variables!$G$9,0,1)</f>
        <v>1</v>
      </c>
      <c r="AM1793" s="85">
        <f>IF(AND(K1793&gt;Variables!$G$10,K1793&lt;Variables!$G$11),0,1)</f>
        <v>1</v>
      </c>
      <c r="AN1793" s="103">
        <f>IF(H1793&lt;Variables!$G$13,1,0)</f>
        <v>0</v>
      </c>
      <c r="AO1793" s="101">
        <f>IF(R1793&lt;Variables!$G$12,0,1)</f>
        <v>0</v>
      </c>
      <c r="AP1793" s="86">
        <f t="shared" si="332"/>
        <v>1</v>
      </c>
      <c r="AR1793">
        <v>0</v>
      </c>
      <c r="AS1793">
        <v>0</v>
      </c>
      <c r="AT1793">
        <v>1</v>
      </c>
      <c r="AU1793">
        <v>0</v>
      </c>
      <c r="BA1793">
        <v>-2.25</v>
      </c>
    </row>
    <row r="1794" spans="3:53" ht="12.75" x14ac:dyDescent="0.2">
      <c r="C1794" t="s">
        <v>653</v>
      </c>
      <c r="D1794" t="s">
        <v>603</v>
      </c>
      <c r="E1794">
        <v>10.71</v>
      </c>
      <c r="F1794">
        <v>7.82</v>
      </c>
      <c r="G1794">
        <v>4.7</v>
      </c>
      <c r="H1794">
        <v>5810</v>
      </c>
      <c r="I1794">
        <v>-27.204999999999998</v>
      </c>
      <c r="J1794" t="s">
        <v>78</v>
      </c>
      <c r="K1794">
        <v>40.049999999999997</v>
      </c>
      <c r="L1794">
        <v>10.885994999999999</v>
      </c>
      <c r="M1794">
        <v>-0.83589051804634751</v>
      </c>
      <c r="N1794">
        <v>11.140416</v>
      </c>
      <c r="O1794">
        <v>-3.1005664420431001</v>
      </c>
      <c r="P1794">
        <v>79012000</v>
      </c>
      <c r="Q1794">
        <v>12699000</v>
      </c>
      <c r="R1794">
        <v>6.22</v>
      </c>
      <c r="S1794">
        <v>24.806000000000001</v>
      </c>
      <c r="T1794">
        <v>7.222999999999999</v>
      </c>
      <c r="U1794">
        <v>15.17217391304348</v>
      </c>
      <c r="V1794">
        <f t="shared" si="333"/>
        <v>2.2616313378988324</v>
      </c>
      <c r="AC1794">
        <v>10.89</v>
      </c>
      <c r="AD1794">
        <v>9.9350000000000005</v>
      </c>
      <c r="AH1794" s="85">
        <f>IF(AND(M1794&lt;Variables!$G$6,M1794&gt;Variables!$G$5),0,1)</f>
        <v>1</v>
      </c>
      <c r="AI1794" s="85">
        <f t="shared" si="329"/>
        <v>1</v>
      </c>
      <c r="AJ1794" s="85">
        <f>IF(I1794&gt;Variables!$G$7,0,1)</f>
        <v>1</v>
      </c>
      <c r="AK1794" s="85">
        <f>IF(F1794&gt;Variables!$G$8,0,1)</f>
        <v>1</v>
      </c>
      <c r="AL1794" s="85">
        <f>IF(G1794&gt;Variables!$G$9,0,1)</f>
        <v>1</v>
      </c>
      <c r="AM1794" s="85">
        <f>IF(AND(K1794&gt;Variables!$G$10,K1794&lt;Variables!$G$11),0,1)</f>
        <v>1</v>
      </c>
      <c r="AN1794" s="103">
        <f>IF(H1794&lt;Variables!$G$13,1,0)</f>
        <v>0</v>
      </c>
      <c r="AO1794" s="101">
        <f>IF(R1794&lt;Variables!$G$12,0,1)</f>
        <v>1</v>
      </c>
      <c r="AP1794" s="86">
        <f t="shared" si="332"/>
        <v>1</v>
      </c>
      <c r="AR1794">
        <v>0</v>
      </c>
      <c r="AS1794">
        <v>0</v>
      </c>
      <c r="AT1794">
        <v>1</v>
      </c>
      <c r="AU1794">
        <v>0</v>
      </c>
      <c r="BA1794">
        <v>-2.25</v>
      </c>
    </row>
    <row r="1795" spans="3:53" ht="12.75" x14ac:dyDescent="0.2">
      <c r="C1795" t="s">
        <v>653</v>
      </c>
      <c r="D1795" t="s">
        <v>632</v>
      </c>
      <c r="E1795">
        <v>81.17</v>
      </c>
      <c r="F1795">
        <v>7.6</v>
      </c>
      <c r="G1795">
        <v>8.43</v>
      </c>
      <c r="H1795">
        <v>5680</v>
      </c>
      <c r="I1795">
        <v>115.661</v>
      </c>
      <c r="J1795" t="s">
        <v>78</v>
      </c>
      <c r="K1795">
        <v>65.88</v>
      </c>
      <c r="L1795">
        <v>80.534750000000017</v>
      </c>
      <c r="M1795">
        <v>0.72049643166456478</v>
      </c>
      <c r="N1795">
        <v>80.485934</v>
      </c>
      <c r="O1795">
        <v>0.78158501583642492</v>
      </c>
      <c r="P1795">
        <v>397396</v>
      </c>
      <c r="Q1795">
        <v>533296</v>
      </c>
      <c r="R1795">
        <v>0.75</v>
      </c>
      <c r="S1795">
        <v>24.806000000000001</v>
      </c>
      <c r="T1795">
        <v>7.222999999999999</v>
      </c>
      <c r="U1795">
        <v>15.17217391304348</v>
      </c>
      <c r="V1795">
        <f t="shared" si="333"/>
        <v>2.4797408889057224</v>
      </c>
      <c r="AC1795">
        <v>84.015000000000001</v>
      </c>
      <c r="AD1795">
        <v>80.13</v>
      </c>
      <c r="AH1795" s="85">
        <f>IF(AND(M1795&lt;Variables!$G$6,M1795&gt;Variables!$G$5),0,1)</f>
        <v>1</v>
      </c>
      <c r="AI1795" s="85">
        <f t="shared" ref="AI1795:AI1858" si="334">IF(L1795&gt;N1795,0,1)</f>
        <v>0</v>
      </c>
      <c r="AJ1795" s="85">
        <f>IF(I1795&gt;Variables!$G$7,0,1)</f>
        <v>0</v>
      </c>
      <c r="AK1795" s="85">
        <f>IF(F1795&gt;Variables!$G$8,0,1)</f>
        <v>1</v>
      </c>
      <c r="AL1795" s="85">
        <f>IF(G1795&gt;Variables!$G$9,0,1)</f>
        <v>1</v>
      </c>
      <c r="AM1795" s="85">
        <f>IF(AND(K1795&gt;Variables!$G$10,K1795&lt;Variables!$G$11),0,1)</f>
        <v>0</v>
      </c>
      <c r="AN1795" s="103">
        <f>IF(H1795&lt;Variables!$G$13,1,0)</f>
        <v>0</v>
      </c>
      <c r="AO1795" s="101">
        <f>IF(R1795&lt;Variables!$G$12,0,1)</f>
        <v>0</v>
      </c>
      <c r="AP1795" s="86">
        <f t="shared" si="332"/>
        <v>1</v>
      </c>
      <c r="AR1795">
        <v>1</v>
      </c>
      <c r="AS1795">
        <v>0</v>
      </c>
      <c r="AT1795">
        <v>0</v>
      </c>
      <c r="AU1795">
        <v>0</v>
      </c>
      <c r="BA1795">
        <v>1.62</v>
      </c>
    </row>
    <row r="1796" spans="3:53" ht="12.75" x14ac:dyDescent="0.2">
      <c r="C1796" t="s">
        <v>653</v>
      </c>
      <c r="D1796" t="s">
        <v>607</v>
      </c>
      <c r="E1796">
        <v>12.46</v>
      </c>
      <c r="F1796">
        <v>7.59</v>
      </c>
      <c r="G1796">
        <v>1.76</v>
      </c>
      <c r="H1796">
        <v>1920</v>
      </c>
      <c r="I1796">
        <v>-24.065999999999999</v>
      </c>
      <c r="J1796" t="s">
        <v>78</v>
      </c>
      <c r="K1796">
        <v>48.43</v>
      </c>
      <c r="L1796">
        <v>12.46175</v>
      </c>
      <c r="M1796">
        <v>2.6079804200850851E-2</v>
      </c>
      <c r="N1796">
        <v>12.480682</v>
      </c>
      <c r="O1796">
        <v>-0.12565018482164481</v>
      </c>
      <c r="P1796">
        <v>2888000</v>
      </c>
      <c r="Q1796">
        <v>1014000</v>
      </c>
      <c r="R1796">
        <v>2.85</v>
      </c>
      <c r="S1796">
        <v>24.806000000000001</v>
      </c>
      <c r="T1796">
        <v>7.222999999999999</v>
      </c>
      <c r="U1796">
        <v>15.17217391304348</v>
      </c>
      <c r="V1796">
        <f t="shared" si="333"/>
        <v>2.350174975095793</v>
      </c>
      <c r="AC1796">
        <v>12.73</v>
      </c>
      <c r="AD1796">
        <v>12.44</v>
      </c>
      <c r="AH1796" s="85">
        <f>IF(AND(M1796&lt;Variables!$G$6,M1796&gt;Variables!$G$5),0,1)</f>
        <v>1</v>
      </c>
      <c r="AI1796" s="85">
        <f t="shared" si="334"/>
        <v>1</v>
      </c>
      <c r="AJ1796" s="85">
        <f>IF(I1796&gt;Variables!$G$7,0,1)</f>
        <v>1</v>
      </c>
      <c r="AK1796" s="85">
        <f>IF(F1796&gt;Variables!$G$8,0,1)</f>
        <v>1</v>
      </c>
      <c r="AL1796" s="85">
        <f>IF(G1796&gt;Variables!$G$9,0,1)</f>
        <v>1</v>
      </c>
      <c r="AM1796" s="85">
        <f>IF(AND(K1796&gt;Variables!$G$10,K1796&lt;Variables!$G$11),0,1)</f>
        <v>1</v>
      </c>
      <c r="AN1796" s="103">
        <f>IF(H1796&lt;Variables!$G$13,1,0)</f>
        <v>1</v>
      </c>
      <c r="AO1796" s="101">
        <f>IF(R1796&lt;Variables!$G$12,0,1)</f>
        <v>1</v>
      </c>
      <c r="AP1796" s="86">
        <f t="shared" si="332"/>
        <v>1</v>
      </c>
      <c r="AR1796">
        <v>1</v>
      </c>
      <c r="AS1796">
        <v>0</v>
      </c>
      <c r="AT1796">
        <v>0</v>
      </c>
      <c r="AU1796">
        <v>0</v>
      </c>
      <c r="BA1796">
        <v>1.64</v>
      </c>
    </row>
    <row r="1797" spans="3:53" ht="12.75" x14ac:dyDescent="0.2">
      <c r="C1797" t="s">
        <v>653</v>
      </c>
      <c r="D1797" t="s">
        <v>447</v>
      </c>
      <c r="E1797">
        <v>18.420000000000002</v>
      </c>
      <c r="F1797">
        <v>7.57</v>
      </c>
      <c r="G1797">
        <v>7.17</v>
      </c>
      <c r="H1797">
        <v>7540</v>
      </c>
      <c r="I1797">
        <v>-59.527999999999999</v>
      </c>
      <c r="J1797" t="s">
        <v>78</v>
      </c>
      <c r="K1797">
        <v>53.88</v>
      </c>
      <c r="L1797">
        <v>18.371285</v>
      </c>
      <c r="M1797">
        <v>0.1018709360831333</v>
      </c>
      <c r="N1797">
        <v>18.274204000000001</v>
      </c>
      <c r="O1797">
        <v>0.6336582430621851</v>
      </c>
      <c r="P1797">
        <v>27592000</v>
      </c>
      <c r="Q1797">
        <v>22358000</v>
      </c>
      <c r="R1797">
        <v>1.23</v>
      </c>
      <c r="S1797">
        <v>24.806000000000001</v>
      </c>
      <c r="T1797">
        <v>7.222999999999999</v>
      </c>
      <c r="U1797">
        <v>15.17217391304348</v>
      </c>
      <c r="V1797">
        <f t="shared" si="333"/>
        <v>2.403406646999815</v>
      </c>
      <c r="AC1797">
        <v>18.649999999999999</v>
      </c>
      <c r="AD1797">
        <v>16.670000000000002</v>
      </c>
      <c r="AH1797" s="85">
        <f>IF(AND(M1797&lt;Variables!$G$6,M1797&gt;Variables!$G$5),0,1)</f>
        <v>1</v>
      </c>
      <c r="AI1797" s="85">
        <f t="shared" si="334"/>
        <v>0</v>
      </c>
      <c r="AJ1797" s="85">
        <f>IF(I1797&gt;Variables!$G$7,0,1)</f>
        <v>1</v>
      </c>
      <c r="AK1797" s="85">
        <f>IF(F1797&gt;Variables!$G$8,0,1)</f>
        <v>1</v>
      </c>
      <c r="AL1797" s="85">
        <f>IF(G1797&gt;Variables!$G$9,0,1)</f>
        <v>1</v>
      </c>
      <c r="AM1797" s="85">
        <f>IF(AND(K1797&gt;Variables!$G$10,K1797&lt;Variables!$G$11),0,1)</f>
        <v>0</v>
      </c>
      <c r="AN1797" s="103">
        <f>IF(H1797&lt;Variables!$G$13,1,0)</f>
        <v>0</v>
      </c>
      <c r="AO1797" s="101">
        <f>IF(R1797&lt;Variables!$G$12,0,1)</f>
        <v>0</v>
      </c>
      <c r="AP1797" s="86">
        <f t="shared" si="332"/>
        <v>1</v>
      </c>
      <c r="AR1797">
        <v>0</v>
      </c>
      <c r="AS1797">
        <v>0</v>
      </c>
      <c r="AT1797">
        <v>1</v>
      </c>
      <c r="AU1797">
        <v>0</v>
      </c>
      <c r="BA1797">
        <v>-2.25</v>
      </c>
    </row>
    <row r="1798" spans="3:53" ht="12.75" x14ac:dyDescent="0.2">
      <c r="C1798" t="s">
        <v>653</v>
      </c>
      <c r="D1798" t="s">
        <v>639</v>
      </c>
      <c r="E1798">
        <v>29.92</v>
      </c>
      <c r="F1798">
        <v>6.64</v>
      </c>
      <c r="G1798">
        <v>6.74</v>
      </c>
      <c r="H1798">
        <v>2590</v>
      </c>
      <c r="I1798">
        <v>52.042000000000002</v>
      </c>
      <c r="J1798" t="s">
        <v>78</v>
      </c>
      <c r="K1798">
        <v>57.38</v>
      </c>
      <c r="L1798">
        <v>29.80136666666667</v>
      </c>
      <c r="M1798">
        <v>0.39808017753101421</v>
      </c>
      <c r="N1798">
        <v>29.77615999999999</v>
      </c>
      <c r="O1798">
        <v>0.48307102057487589</v>
      </c>
      <c r="P1798">
        <v>74073</v>
      </c>
      <c r="Q1798">
        <v>140520</v>
      </c>
      <c r="R1798">
        <v>0.53</v>
      </c>
      <c r="S1798">
        <v>24.806000000000001</v>
      </c>
      <c r="T1798">
        <v>7.222999999999999</v>
      </c>
      <c r="U1798">
        <v>15.17217391304348</v>
      </c>
      <c r="V1798">
        <f t="shared" si="333"/>
        <v>2.424622257405197</v>
      </c>
      <c r="AC1798">
        <v>31.94</v>
      </c>
      <c r="AD1798">
        <v>29.9</v>
      </c>
      <c r="AH1798" s="85">
        <f>IF(AND(M1798&lt;Variables!$G$6,M1798&gt;Variables!$G$5),0,1)</f>
        <v>1</v>
      </c>
      <c r="AI1798" s="85">
        <f t="shared" si="334"/>
        <v>0</v>
      </c>
      <c r="AJ1798" s="85">
        <f>IF(I1798&gt;Variables!$G$7,0,1)</f>
        <v>0</v>
      </c>
      <c r="AK1798" s="85">
        <f>IF(F1798&gt;Variables!$G$8,0,1)</f>
        <v>1</v>
      </c>
      <c r="AL1798" s="85">
        <f>IF(G1798&gt;Variables!$G$9,0,1)</f>
        <v>1</v>
      </c>
      <c r="AM1798" s="85">
        <f>IF(AND(K1798&gt;Variables!$G$10,K1798&lt;Variables!$G$11),0,1)</f>
        <v>0</v>
      </c>
      <c r="AN1798" s="103">
        <f>IF(H1798&lt;Variables!$G$13,1,0)</f>
        <v>0</v>
      </c>
      <c r="AO1798" s="101">
        <f>IF(R1798&lt;Variables!$G$12,0,1)</f>
        <v>0</v>
      </c>
      <c r="AP1798" s="86">
        <f t="shared" si="332"/>
        <v>1</v>
      </c>
      <c r="AR1798">
        <v>1</v>
      </c>
      <c r="AS1798">
        <v>0</v>
      </c>
      <c r="AT1798">
        <v>0</v>
      </c>
      <c r="AU1798">
        <v>0</v>
      </c>
      <c r="BA1798">
        <v>1.4</v>
      </c>
    </row>
    <row r="1799" spans="3:53" ht="12.75" x14ac:dyDescent="0.2">
      <c r="C1799" t="s">
        <v>653</v>
      </c>
      <c r="D1799" t="s">
        <v>490</v>
      </c>
      <c r="E1799">
        <v>28.41</v>
      </c>
      <c r="F1799">
        <v>9.7799999999999994</v>
      </c>
      <c r="G1799">
        <v>9.06</v>
      </c>
      <c r="H1799">
        <v>3040</v>
      </c>
      <c r="I1799">
        <v>-26.218</v>
      </c>
      <c r="J1799" t="s">
        <v>76</v>
      </c>
      <c r="K1799">
        <v>60.61</v>
      </c>
      <c r="L1799">
        <v>28.316099999999999</v>
      </c>
      <c r="M1799">
        <v>0.29629786587843471</v>
      </c>
      <c r="N1799">
        <v>28.121680952380949</v>
      </c>
      <c r="O1799">
        <v>0.98969563053620391</v>
      </c>
      <c r="P1799">
        <v>57471</v>
      </c>
      <c r="Q1799">
        <v>60414</v>
      </c>
      <c r="R1799">
        <v>0.95</v>
      </c>
      <c r="S1799">
        <v>24.806000000000001</v>
      </c>
      <c r="T1799">
        <v>7.222999999999999</v>
      </c>
      <c r="U1799">
        <v>15.17217391304348</v>
      </c>
      <c r="V1799">
        <f t="shared" si="333"/>
        <v>2.4601367910962306</v>
      </c>
      <c r="AC1799">
        <v>28.41</v>
      </c>
      <c r="AD1799">
        <v>27.65</v>
      </c>
      <c r="AH1799" s="85">
        <f>IF(AND(M1799&lt;Variables!$G$6,M1799&gt;Variables!$G$5),0,1)</f>
        <v>1</v>
      </c>
      <c r="AI1799" s="85">
        <f t="shared" si="334"/>
        <v>0</v>
      </c>
      <c r="AJ1799" s="85">
        <f>IF(I1799&gt;Variables!$G$7,0,1)</f>
        <v>1</v>
      </c>
      <c r="AK1799" s="85">
        <f>IF(F1799&gt;Variables!$G$8,0,1)</f>
        <v>0</v>
      </c>
      <c r="AL1799" s="85">
        <f>IF(G1799&gt;Variables!$G$9,0,1)</f>
        <v>1</v>
      </c>
      <c r="AM1799" s="85">
        <f>IF(AND(K1799&gt;Variables!$G$10,K1799&lt;Variables!$G$11),0,1)</f>
        <v>0</v>
      </c>
      <c r="AN1799" s="103">
        <f>IF(H1799&lt;Variables!$G$13,1,0)</f>
        <v>0</v>
      </c>
      <c r="AO1799" s="101">
        <f>IF(R1799&lt;Variables!$G$12,0,1)</f>
        <v>0</v>
      </c>
      <c r="AP1799" s="86">
        <f t="shared" si="332"/>
        <v>0</v>
      </c>
      <c r="AR1799">
        <v>0</v>
      </c>
      <c r="AS1799">
        <v>0</v>
      </c>
      <c r="AT1799">
        <v>1</v>
      </c>
      <c r="AU1799">
        <v>0</v>
      </c>
      <c r="BA1799">
        <v>-2.25</v>
      </c>
    </row>
    <row r="1800" spans="3:53" ht="12.75" x14ac:dyDescent="0.2">
      <c r="C1800" t="s">
        <v>653</v>
      </c>
      <c r="D1800" t="s">
        <v>611</v>
      </c>
      <c r="E1800">
        <v>239.54</v>
      </c>
      <c r="F1800">
        <v>6.05</v>
      </c>
      <c r="G1800">
        <v>0.16</v>
      </c>
      <c r="H1800">
        <v>209390</v>
      </c>
      <c r="I1800">
        <v>9.2970000000000006</v>
      </c>
      <c r="J1800" t="s">
        <v>78</v>
      </c>
      <c r="K1800">
        <v>46.1</v>
      </c>
      <c r="L1800">
        <v>239.72622000000001</v>
      </c>
      <c r="M1800">
        <v>-5.2651729126675317E-2</v>
      </c>
      <c r="N1800">
        <v>239.60766000000001</v>
      </c>
      <c r="O1800">
        <v>-3.1968927871569479E-3</v>
      </c>
      <c r="P1800">
        <v>10256000</v>
      </c>
      <c r="Q1800">
        <v>6250000</v>
      </c>
      <c r="R1800">
        <v>1.64</v>
      </c>
      <c r="S1800">
        <v>24.806000000000001</v>
      </c>
      <c r="T1800">
        <v>7.222999999999999</v>
      </c>
      <c r="U1800">
        <v>15.17217391304348</v>
      </c>
      <c r="V1800">
        <f t="shared" si="333"/>
        <v>2.327371918001794</v>
      </c>
      <c r="AC1800">
        <v>240.595</v>
      </c>
      <c r="AD1800">
        <v>238</v>
      </c>
      <c r="AH1800" s="85">
        <f>IF(AND(M1800&lt;Variables!$G$6,M1800&gt;Variables!$G$5),0,1)</f>
        <v>1</v>
      </c>
      <c r="AI1800" s="85">
        <f t="shared" si="334"/>
        <v>0</v>
      </c>
      <c r="AJ1800" s="85">
        <f>IF(I1800&gt;Variables!$G$7,0,1)</f>
        <v>0</v>
      </c>
      <c r="AK1800" s="85">
        <f>IF(F1800&gt;Variables!$G$8,0,1)</f>
        <v>1</v>
      </c>
      <c r="AL1800" s="85">
        <f>IF(G1800&gt;Variables!$G$9,0,1)</f>
        <v>1</v>
      </c>
      <c r="AM1800" s="85">
        <f>IF(AND(K1800&gt;Variables!$G$10,K1800&lt;Variables!$G$11),0,1)</f>
        <v>1</v>
      </c>
      <c r="AN1800" s="103">
        <f>IF(H1800&lt;Variables!$G$13,1,0)</f>
        <v>0</v>
      </c>
      <c r="AO1800" s="101">
        <f>IF(R1800&lt;Variables!$G$12,0,1)</f>
        <v>0</v>
      </c>
      <c r="AP1800" s="86">
        <f t="shared" si="332"/>
        <v>1</v>
      </c>
      <c r="AR1800">
        <v>0</v>
      </c>
      <c r="AS1800">
        <v>0</v>
      </c>
      <c r="AT1800">
        <v>0</v>
      </c>
      <c r="AU1800">
        <v>1</v>
      </c>
      <c r="BA1800">
        <v>-0.17</v>
      </c>
    </row>
    <row r="1801" spans="3:53" ht="12.75" x14ac:dyDescent="0.2">
      <c r="C1801" t="s">
        <v>653</v>
      </c>
      <c r="D1801" t="s">
        <v>634</v>
      </c>
      <c r="E1801">
        <v>10.039999999999999</v>
      </c>
      <c r="F1801">
        <v>34.58</v>
      </c>
      <c r="G1801">
        <v>28.96</v>
      </c>
      <c r="H1801">
        <v>55.7</v>
      </c>
      <c r="I1801">
        <v>-68.569000000000003</v>
      </c>
      <c r="J1801" t="s">
        <v>78</v>
      </c>
      <c r="K1801">
        <v>51.76</v>
      </c>
      <c r="L1801">
        <v>10.1962947368421</v>
      </c>
      <c r="M1801">
        <v>-8.1350500904332421E-2</v>
      </c>
      <c r="N1801">
        <v>10.087</v>
      </c>
      <c r="O1801">
        <v>1.0012887875483381</v>
      </c>
      <c r="P1801">
        <v>5670000</v>
      </c>
      <c r="Q1801">
        <v>115020</v>
      </c>
      <c r="R1801">
        <v>49.3</v>
      </c>
      <c r="S1801">
        <v>24.806000000000001</v>
      </c>
      <c r="T1801">
        <v>7.222999999999999</v>
      </c>
      <c r="U1801">
        <v>15.17217391304348</v>
      </c>
      <c r="V1801">
        <f t="shared" si="333"/>
        <v>2.3877622078575489</v>
      </c>
      <c r="AC1801">
        <v>10.24</v>
      </c>
      <c r="AD1801">
        <v>8.61</v>
      </c>
      <c r="AH1801" s="85">
        <f>IF(AND(M1801&lt;Variables!$G$6,M1801&gt;Variables!$G$5),0,1)</f>
        <v>1</v>
      </c>
      <c r="AI1801" s="85">
        <f t="shared" si="334"/>
        <v>0</v>
      </c>
      <c r="AJ1801" s="85">
        <f>IF(I1801&gt;Variables!$G$7,0,1)</f>
        <v>1</v>
      </c>
      <c r="AK1801" s="85">
        <f>IF(F1801&gt;Variables!$G$8,0,1)</f>
        <v>0</v>
      </c>
      <c r="AL1801" s="85">
        <f>IF(G1801&gt;Variables!$G$9,0,1)</f>
        <v>0</v>
      </c>
      <c r="AM1801" s="85">
        <f>IF(AND(K1801&gt;Variables!$G$10,K1801&lt;Variables!$G$11),0,1)</f>
        <v>0</v>
      </c>
      <c r="AN1801" s="103">
        <f>IF(H1801&lt;Variables!$G$13,1,0)</f>
        <v>1</v>
      </c>
      <c r="AO1801" s="101">
        <f>IF(R1801&lt;Variables!$G$12,0,1)</f>
        <v>1</v>
      </c>
      <c r="AP1801" s="86">
        <f t="shared" si="332"/>
        <v>1</v>
      </c>
      <c r="AR1801">
        <v>0</v>
      </c>
      <c r="AS1801">
        <v>0</v>
      </c>
      <c r="AT1801">
        <v>1</v>
      </c>
      <c r="AU1801">
        <v>0</v>
      </c>
      <c r="BA1801">
        <v>-2.25</v>
      </c>
    </row>
    <row r="1802" spans="3:53" ht="12.75" x14ac:dyDescent="0.2">
      <c r="C1802" t="s">
        <v>653</v>
      </c>
      <c r="D1802" t="s">
        <v>631</v>
      </c>
      <c r="E1802">
        <v>1.18</v>
      </c>
      <c r="F1802">
        <v>24.89</v>
      </c>
      <c r="G1802">
        <v>28.26</v>
      </c>
      <c r="H1802">
        <v>-99999</v>
      </c>
      <c r="I1802">
        <v>-53.134</v>
      </c>
      <c r="J1802" t="s">
        <v>76</v>
      </c>
      <c r="K1802">
        <v>69.599999999999994</v>
      </c>
      <c r="L1802">
        <v>1.161111111111111</v>
      </c>
      <c r="M1802">
        <v>1.626794258373212</v>
      </c>
      <c r="N1802">
        <v>1.1529411764705879</v>
      </c>
      <c r="O1802">
        <v>2.3469387755102078</v>
      </c>
      <c r="P1802">
        <v>56525</v>
      </c>
      <c r="Q1802">
        <v>21373</v>
      </c>
      <c r="R1802">
        <v>2.64</v>
      </c>
      <c r="S1802">
        <v>24.806000000000001</v>
      </c>
      <c r="T1802">
        <v>7.222999999999999</v>
      </c>
      <c r="U1802">
        <v>15.17217391304348</v>
      </c>
      <c r="V1802">
        <f t="shared" si="333"/>
        <v>2.4356749856459325</v>
      </c>
      <c r="AC1802">
        <v>2</v>
      </c>
      <c r="AD1802">
        <v>1.1599999999999999</v>
      </c>
      <c r="AH1802" s="85">
        <f>IF(AND(M1802&lt;Variables!$G$6,M1802&gt;Variables!$G$5),0,1)</f>
        <v>1</v>
      </c>
      <c r="AI1802" s="85">
        <f t="shared" si="334"/>
        <v>0</v>
      </c>
      <c r="AJ1802" s="85">
        <f>IF(I1802&gt;Variables!$G$7,0,1)</f>
        <v>1</v>
      </c>
      <c r="AK1802" s="85">
        <f>IF(F1802&gt;Variables!$G$8,0,1)</f>
        <v>0</v>
      </c>
      <c r="AL1802" s="85">
        <f>IF(G1802&gt;Variables!$G$9,0,1)</f>
        <v>0</v>
      </c>
      <c r="AM1802" s="85">
        <f>IF(AND(K1802&gt;Variables!$G$10,K1802&lt;Variables!$G$11),0,1)</f>
        <v>0</v>
      </c>
      <c r="AN1802" s="103">
        <f>IF(H1802&lt;Variables!$G$13,1,0)</f>
        <v>1</v>
      </c>
      <c r="AO1802" s="101">
        <f>IF(R1802&lt;Variables!$G$12,0,1)</f>
        <v>1</v>
      </c>
      <c r="AP1802" s="86">
        <f t="shared" si="332"/>
        <v>0</v>
      </c>
      <c r="AR1802">
        <v>1</v>
      </c>
      <c r="AS1802">
        <v>0</v>
      </c>
      <c r="AT1802">
        <v>0</v>
      </c>
      <c r="AU1802">
        <v>0</v>
      </c>
      <c r="BA1802">
        <v>2</v>
      </c>
    </row>
    <row r="1803" spans="3:53" ht="12.75" x14ac:dyDescent="0.2">
      <c r="C1803" t="s">
        <v>653</v>
      </c>
      <c r="D1803" t="s">
        <v>216</v>
      </c>
      <c r="E1803">
        <v>0.69</v>
      </c>
      <c r="F1803">
        <v>19.77</v>
      </c>
      <c r="G1803">
        <v>3.43</v>
      </c>
      <c r="H1803">
        <v>368.21</v>
      </c>
      <c r="I1803">
        <v>-65.581000000000003</v>
      </c>
      <c r="J1803" t="s">
        <v>76</v>
      </c>
      <c r="K1803">
        <v>46.11</v>
      </c>
      <c r="L1803">
        <v>0.69495459999999998</v>
      </c>
      <c r="M1803">
        <v>-0.72732808733117538</v>
      </c>
      <c r="N1803">
        <v>0.69621977999999984</v>
      </c>
      <c r="O1803">
        <v>-0.90772772930982903</v>
      </c>
      <c r="P1803">
        <v>190210000</v>
      </c>
      <c r="Q1803">
        <v>93280000</v>
      </c>
      <c r="R1803">
        <v>2.04</v>
      </c>
      <c r="S1803">
        <v>24.806000000000001</v>
      </c>
      <c r="T1803">
        <v>7.222999999999999</v>
      </c>
      <c r="U1803">
        <v>15.17217391304348</v>
      </c>
      <c r="V1803">
        <f t="shared" si="333"/>
        <v>2.3374390937925442</v>
      </c>
      <c r="AC1803">
        <v>0.6905</v>
      </c>
      <c r="AD1803">
        <v>0.60509999999999997</v>
      </c>
      <c r="AH1803" s="85">
        <f>IF(AND(M1803&lt;Variables!$G$6,M1803&gt;Variables!$G$5),0,1)</f>
        <v>1</v>
      </c>
      <c r="AI1803" s="85">
        <f t="shared" si="334"/>
        <v>1</v>
      </c>
      <c r="AJ1803" s="85">
        <f>IF(I1803&gt;Variables!$G$7,0,1)</f>
        <v>1</v>
      </c>
      <c r="AK1803" s="85">
        <f>IF(F1803&gt;Variables!$G$8,0,1)</f>
        <v>0</v>
      </c>
      <c r="AL1803" s="85">
        <f>IF(G1803&gt;Variables!$G$9,0,1)</f>
        <v>1</v>
      </c>
      <c r="AM1803" s="85">
        <f>IF(AND(K1803&gt;Variables!$G$10,K1803&lt;Variables!$G$11),0,1)</f>
        <v>1</v>
      </c>
      <c r="AN1803" s="103">
        <f>IF(H1803&lt;Variables!$G$13,1,0)</f>
        <v>1</v>
      </c>
      <c r="AO1803" s="101">
        <f>IF(R1803&lt;Variables!$G$12,0,1)</f>
        <v>1</v>
      </c>
      <c r="AP1803" s="86">
        <f t="shared" si="332"/>
        <v>0</v>
      </c>
      <c r="AR1803">
        <v>0</v>
      </c>
      <c r="AS1803">
        <v>0</v>
      </c>
      <c r="AT1803">
        <v>1</v>
      </c>
      <c r="AU1803">
        <v>0</v>
      </c>
      <c r="BA1803">
        <v>-2.25</v>
      </c>
    </row>
    <row r="1804" spans="3:53" ht="12.75" x14ac:dyDescent="0.2">
      <c r="C1804" t="s">
        <v>653</v>
      </c>
      <c r="D1804" t="s">
        <v>613</v>
      </c>
      <c r="E1804">
        <v>24.87</v>
      </c>
      <c r="F1804">
        <v>20.13</v>
      </c>
      <c r="G1804">
        <v>-0.32</v>
      </c>
      <c r="H1804">
        <v>42.23</v>
      </c>
      <c r="I1804">
        <v>38.241</v>
      </c>
      <c r="J1804" t="s">
        <v>76</v>
      </c>
      <c r="K1804">
        <v>-99999</v>
      </c>
      <c r="L1804">
        <v>24.87</v>
      </c>
      <c r="M1804">
        <v>0</v>
      </c>
      <c r="N1804">
        <v>24.72964</v>
      </c>
      <c r="O1804">
        <v>0.56757801569291411</v>
      </c>
      <c r="P1804">
        <v>63460</v>
      </c>
      <c r="Q1804">
        <v>1830</v>
      </c>
      <c r="R1804">
        <v>34.68</v>
      </c>
      <c r="S1804">
        <v>24.806000000000001</v>
      </c>
      <c r="T1804">
        <v>7.222999999999999</v>
      </c>
      <c r="U1804">
        <v>15.17217391304348</v>
      </c>
      <c r="V1804"/>
      <c r="AC1804">
        <v>25.71</v>
      </c>
      <c r="AD1804">
        <v>24.7424</v>
      </c>
      <c r="AH1804" s="85">
        <f>IF(AND(M1804&lt;Variables!$G$6,M1804&gt;Variables!$G$5),0,1)</f>
        <v>1</v>
      </c>
      <c r="AI1804" s="85">
        <f t="shared" si="334"/>
        <v>0</v>
      </c>
      <c r="AJ1804" s="85">
        <f>IF(I1804&gt;Variables!$G$7,0,1)</f>
        <v>0</v>
      </c>
      <c r="AK1804" s="85">
        <f>IF(F1804&gt;Variables!$G$8,0,1)</f>
        <v>0</v>
      </c>
      <c r="AL1804" s="85">
        <f>IF(G1804&gt;Variables!$G$9,0,1)</f>
        <v>1</v>
      </c>
      <c r="AM1804" s="85">
        <f>IF(AND(K1804&gt;Variables!$G$10,K1804&lt;Variables!$G$11),0,1)</f>
        <v>1</v>
      </c>
      <c r="AN1804" s="103">
        <f>IF(H1804&lt;Variables!$G$13,1,0)</f>
        <v>1</v>
      </c>
      <c r="AO1804" s="101">
        <f>IF(R1804&lt;Variables!$G$12,0,1)</f>
        <v>1</v>
      </c>
      <c r="AP1804" s="86">
        <f t="shared" si="332"/>
        <v>0</v>
      </c>
      <c r="AR1804">
        <v>1</v>
      </c>
      <c r="AS1804">
        <v>0</v>
      </c>
      <c r="AT1804">
        <v>0</v>
      </c>
      <c r="AU1804">
        <v>0</v>
      </c>
      <c r="BA1804">
        <v>2</v>
      </c>
    </row>
    <row r="1805" spans="3:53" ht="12.75" x14ac:dyDescent="0.2">
      <c r="C1805" t="s">
        <v>653</v>
      </c>
      <c r="D1805" t="s">
        <v>509</v>
      </c>
      <c r="E1805">
        <v>5.89</v>
      </c>
      <c r="F1805">
        <v>48.5</v>
      </c>
      <c r="G1805">
        <v>-2.71</v>
      </c>
      <c r="H1805">
        <v>208.76</v>
      </c>
      <c r="I1805">
        <v>45.814</v>
      </c>
      <c r="J1805" t="s">
        <v>76</v>
      </c>
      <c r="K1805">
        <v>41.85</v>
      </c>
      <c r="L1805">
        <v>5.9644049999999993</v>
      </c>
      <c r="M1805">
        <v>-0.82833073877443364</v>
      </c>
      <c r="N1805">
        <v>6.0206020000000002</v>
      </c>
      <c r="O1805">
        <v>-1.7540106454470861</v>
      </c>
      <c r="P1805">
        <v>105190000</v>
      </c>
      <c r="Q1805">
        <v>12510000</v>
      </c>
      <c r="R1805">
        <v>8.41</v>
      </c>
      <c r="S1805">
        <v>24.806000000000001</v>
      </c>
      <c r="T1805">
        <v>7.222999999999999</v>
      </c>
      <c r="U1805">
        <v>15.17217391304348</v>
      </c>
      <c r="V1805">
        <f t="shared" ref="V1805:V1825" si="335">1.849 + (0.01036 * K1805) + (0.1184 * M1805) - (0.002888 * K1805 * M1805)</f>
        <v>2.2846060129434536</v>
      </c>
      <c r="AC1805">
        <v>8.3800000000000008</v>
      </c>
      <c r="AD1805">
        <v>5.63</v>
      </c>
      <c r="AH1805" s="85">
        <f>IF(AND(M1805&lt;Variables!$G$6,M1805&gt;Variables!$G$5),0,1)</f>
        <v>1</v>
      </c>
      <c r="AI1805" s="85">
        <f t="shared" si="334"/>
        <v>1</v>
      </c>
      <c r="AJ1805" s="85">
        <f>IF(I1805&gt;Variables!$G$7,0,1)</f>
        <v>0</v>
      </c>
      <c r="AK1805" s="85">
        <f>IF(F1805&gt;Variables!$G$8,0,1)</f>
        <v>0</v>
      </c>
      <c r="AL1805" s="85">
        <f>IF(G1805&gt;Variables!$G$9,0,1)</f>
        <v>1</v>
      </c>
      <c r="AM1805" s="85">
        <f>IF(AND(K1805&gt;Variables!$G$10,K1805&lt;Variables!$G$11),0,1)</f>
        <v>1</v>
      </c>
      <c r="AN1805" s="103">
        <f>IF(H1805&lt;Variables!$G$13,1,0)</f>
        <v>1</v>
      </c>
      <c r="AO1805" s="101">
        <f>IF(R1805&lt;Variables!$G$12,0,1)</f>
        <v>1</v>
      </c>
      <c r="AP1805" s="86">
        <f t="shared" si="332"/>
        <v>0</v>
      </c>
      <c r="AR1805">
        <v>1</v>
      </c>
      <c r="AS1805">
        <v>0</v>
      </c>
      <c r="AT1805">
        <v>0</v>
      </c>
      <c r="AU1805">
        <v>0</v>
      </c>
      <c r="BA1805">
        <v>2</v>
      </c>
    </row>
    <row r="1806" spans="3:53" ht="12.75" x14ac:dyDescent="0.2">
      <c r="C1806" t="s">
        <v>654</v>
      </c>
      <c r="D1806" t="s">
        <v>652</v>
      </c>
      <c r="E1806">
        <v>1.43</v>
      </c>
      <c r="F1806">
        <v>16.48</v>
      </c>
      <c r="G1806">
        <v>0</v>
      </c>
      <c r="H1806">
        <v>218.37</v>
      </c>
      <c r="I1806">
        <v>-51.39</v>
      </c>
      <c r="J1806" t="s">
        <v>78</v>
      </c>
      <c r="K1806">
        <v>44.79</v>
      </c>
      <c r="L1806">
        <v>1.452745</v>
      </c>
      <c r="M1806">
        <v>-0.87730468870999434</v>
      </c>
      <c r="N1806">
        <v>1.4484399999999999</v>
      </c>
      <c r="O1806">
        <v>-0.58269586589710332</v>
      </c>
      <c r="P1806">
        <v>41560000</v>
      </c>
      <c r="Q1806">
        <v>6400000</v>
      </c>
      <c r="R1806">
        <v>6.49</v>
      </c>
      <c r="S1806">
        <v>23.905999999999999</v>
      </c>
      <c r="T1806">
        <v>7.1449999999999996</v>
      </c>
      <c r="U1806">
        <v>14.78826086956521</v>
      </c>
      <c r="V1806">
        <f t="shared" si="335"/>
        <v>2.3226339744538786</v>
      </c>
      <c r="AC1806">
        <v>1.57</v>
      </c>
      <c r="AD1806">
        <v>1.42</v>
      </c>
      <c r="AH1806" s="85">
        <f>IF(AND(M1806&lt;Variables!$G$6,M1806&gt;Variables!$G$5),0,1)</f>
        <v>1</v>
      </c>
      <c r="AI1806" s="85">
        <f t="shared" si="334"/>
        <v>0</v>
      </c>
      <c r="AJ1806" s="85">
        <f>IF(I1806&gt;Variables!$G$7,0,1)</f>
        <v>1</v>
      </c>
      <c r="AK1806" s="85">
        <f>IF(F1806&gt;Variables!$G$8,0,1)</f>
        <v>0</v>
      </c>
      <c r="AL1806" s="85">
        <f>IF(G1806&gt;Variables!$G$9,0,1)</f>
        <v>1</v>
      </c>
      <c r="AM1806" s="85">
        <f>IF(AND(K1806&gt;Variables!$G$10,K1806&lt;Variables!$G$11),0,1)</f>
        <v>1</v>
      </c>
      <c r="AN1806" s="103">
        <f>IF(H1806&lt;Variables!$G$13,1,0)</f>
        <v>1</v>
      </c>
      <c r="AO1806" s="101">
        <f>IF(R1806&lt;Variables!$G$12,0,1)</f>
        <v>1</v>
      </c>
      <c r="AP1806" s="86">
        <f t="shared" si="332"/>
        <v>1</v>
      </c>
      <c r="AR1806">
        <v>1</v>
      </c>
      <c r="AS1806">
        <v>0</v>
      </c>
      <c r="AT1806">
        <v>0</v>
      </c>
      <c r="AU1806">
        <v>0</v>
      </c>
      <c r="BA1806">
        <v>1</v>
      </c>
    </row>
    <row r="1807" spans="3:53" ht="12.75" x14ac:dyDescent="0.2">
      <c r="C1807" t="s">
        <v>654</v>
      </c>
      <c r="D1807" t="s">
        <v>604</v>
      </c>
      <c r="E1807">
        <v>89.03</v>
      </c>
      <c r="F1807">
        <v>10.61</v>
      </c>
      <c r="G1807">
        <v>-7.0000000000000007E-2</v>
      </c>
      <c r="H1807">
        <v>5400</v>
      </c>
      <c r="I1807">
        <v>-4.0060000000000002</v>
      </c>
      <c r="J1807" t="s">
        <v>78</v>
      </c>
      <c r="K1807">
        <v>45.88</v>
      </c>
      <c r="L1807">
        <v>88.927500000000009</v>
      </c>
      <c r="M1807">
        <v>-0.26707149082118731</v>
      </c>
      <c r="N1807">
        <v>88.899104000000008</v>
      </c>
      <c r="O1807">
        <v>-0.23521496909576339</v>
      </c>
      <c r="P1807">
        <v>1864000</v>
      </c>
      <c r="Q1807">
        <v>970773</v>
      </c>
      <c r="R1807">
        <v>1.92</v>
      </c>
      <c r="S1807">
        <v>23.905999999999999</v>
      </c>
      <c r="T1807">
        <v>7.1449999999999996</v>
      </c>
      <c r="U1807">
        <v>14.78826086956521</v>
      </c>
      <c r="V1807">
        <f t="shared" si="335"/>
        <v>2.3280828926035255</v>
      </c>
      <c r="AC1807">
        <v>89.177899999999994</v>
      </c>
      <c r="AD1807">
        <v>85.37</v>
      </c>
      <c r="AH1807" s="85">
        <f>IF(AND(M1807&lt;Variables!$G$6,M1807&gt;Variables!$G$5),0,1)</f>
        <v>1</v>
      </c>
      <c r="AI1807" s="85">
        <f t="shared" si="334"/>
        <v>0</v>
      </c>
      <c r="AJ1807" s="85">
        <f>IF(I1807&gt;Variables!$G$7,0,1)</f>
        <v>1</v>
      </c>
      <c r="AK1807" s="85">
        <f>IF(F1807&gt;Variables!$G$8,0,1)</f>
        <v>0</v>
      </c>
      <c r="AL1807" s="85">
        <f>IF(G1807&gt;Variables!$G$9,0,1)</f>
        <v>1</v>
      </c>
      <c r="AM1807" s="85">
        <f>IF(AND(K1807&gt;Variables!$G$10,K1807&lt;Variables!$G$11),0,1)</f>
        <v>1</v>
      </c>
      <c r="AN1807" s="103">
        <f>IF(H1807&lt;Variables!$G$13,1,0)</f>
        <v>0</v>
      </c>
      <c r="AO1807" s="101">
        <f>IF(R1807&lt;Variables!$G$12,0,1)</f>
        <v>0</v>
      </c>
      <c r="AP1807" s="86">
        <f t="shared" si="332"/>
        <v>1</v>
      </c>
      <c r="AR1807">
        <v>0</v>
      </c>
      <c r="AS1807">
        <v>0</v>
      </c>
      <c r="AT1807">
        <v>1</v>
      </c>
      <c r="AU1807">
        <v>0</v>
      </c>
      <c r="BA1807">
        <v>-1.43</v>
      </c>
    </row>
    <row r="1808" spans="3:53" ht="12.75" x14ac:dyDescent="0.2">
      <c r="C1808" t="s">
        <v>654</v>
      </c>
      <c r="D1808" t="s">
        <v>605</v>
      </c>
      <c r="E1808">
        <v>294.95999999999998</v>
      </c>
      <c r="F1808">
        <v>11.45</v>
      </c>
      <c r="G1808">
        <v>2.0299999999999998</v>
      </c>
      <c r="H1808">
        <v>41000</v>
      </c>
      <c r="I1808">
        <v>5.0999999999999997E-2</v>
      </c>
      <c r="J1808" t="s">
        <v>78</v>
      </c>
      <c r="K1808">
        <v>43.46</v>
      </c>
      <c r="L1808">
        <v>294.80569000000003</v>
      </c>
      <c r="M1808">
        <v>-0.1376126763360615</v>
      </c>
      <c r="N1808">
        <v>294.78585800000002</v>
      </c>
      <c r="O1808">
        <v>-0.1308943389000651</v>
      </c>
      <c r="P1808">
        <v>1260000</v>
      </c>
      <c r="Q1808">
        <v>905753</v>
      </c>
      <c r="R1808">
        <v>1.39</v>
      </c>
      <c r="S1808">
        <v>23.905999999999999</v>
      </c>
      <c r="T1808">
        <v>7.1449999999999996</v>
      </c>
      <c r="U1808">
        <v>14.78826086956521</v>
      </c>
      <c r="V1808">
        <f t="shared" si="335"/>
        <v>2.3002243674081866</v>
      </c>
      <c r="AC1808">
        <v>296.84530000000001</v>
      </c>
      <c r="AD1808">
        <v>289.24</v>
      </c>
      <c r="AH1808" s="85">
        <f>IF(AND(M1808&lt;Variables!$G$6,M1808&gt;Variables!$G$5),0,1)</f>
        <v>1</v>
      </c>
      <c r="AI1808" s="85">
        <f t="shared" si="334"/>
        <v>0</v>
      </c>
      <c r="AJ1808" s="85">
        <f>IF(I1808&gt;Variables!$G$7,0,1)</f>
        <v>0</v>
      </c>
      <c r="AK1808" s="85">
        <f>IF(F1808&gt;Variables!$G$8,0,1)</f>
        <v>0</v>
      </c>
      <c r="AL1808" s="85">
        <f>IF(G1808&gt;Variables!$G$9,0,1)</f>
        <v>1</v>
      </c>
      <c r="AM1808" s="85">
        <f>IF(AND(K1808&gt;Variables!$G$10,K1808&lt;Variables!$G$11),0,1)</f>
        <v>1</v>
      </c>
      <c r="AN1808" s="103">
        <f>IF(H1808&lt;Variables!$G$13,1,0)</f>
        <v>0</v>
      </c>
      <c r="AO1808" s="101">
        <f>IF(R1808&lt;Variables!$G$12,0,1)</f>
        <v>0</v>
      </c>
      <c r="AP1808" s="86">
        <f t="shared" si="332"/>
        <v>1</v>
      </c>
      <c r="AR1808">
        <v>0</v>
      </c>
      <c r="AS1808">
        <v>0</v>
      </c>
      <c r="AT1808">
        <v>0</v>
      </c>
      <c r="AU1808">
        <v>1</v>
      </c>
      <c r="BA1808">
        <v>-0.16</v>
      </c>
    </row>
    <row r="1809" spans="3:53" ht="12.75" x14ac:dyDescent="0.2">
      <c r="C1809" t="s">
        <v>654</v>
      </c>
      <c r="D1809" t="s">
        <v>621</v>
      </c>
      <c r="E1809">
        <v>3.49</v>
      </c>
      <c r="F1809">
        <v>30.32</v>
      </c>
      <c r="G1809">
        <v>21.75</v>
      </c>
      <c r="H1809">
        <v>195.43</v>
      </c>
      <c r="I1809">
        <v>-73.495999999999995</v>
      </c>
      <c r="J1809" t="s">
        <v>78</v>
      </c>
      <c r="K1809">
        <v>57.39</v>
      </c>
      <c r="L1809">
        <v>3.43729</v>
      </c>
      <c r="M1809">
        <v>0.95162177180279339</v>
      </c>
      <c r="N1809">
        <v>3.4293640000000001</v>
      </c>
      <c r="O1809">
        <v>1.1849427474015619</v>
      </c>
      <c r="P1809">
        <v>14210000</v>
      </c>
      <c r="Q1809">
        <v>753080</v>
      </c>
      <c r="R1809">
        <v>18.87</v>
      </c>
      <c r="S1809">
        <v>23.905999999999999</v>
      </c>
      <c r="T1809">
        <v>7.1449999999999996</v>
      </c>
      <c r="U1809">
        <v>14.78826086956521</v>
      </c>
      <c r="V1809">
        <f t="shared" si="335"/>
        <v>2.3985084175603451</v>
      </c>
      <c r="AC1809">
        <v>4.07</v>
      </c>
      <c r="AD1809">
        <v>3.26</v>
      </c>
      <c r="AH1809" s="85">
        <f>IF(AND(M1809&lt;Variables!$G$6,M1809&gt;Variables!$G$5),0,1)</f>
        <v>1</v>
      </c>
      <c r="AI1809" s="85">
        <f t="shared" si="334"/>
        <v>0</v>
      </c>
      <c r="AJ1809" s="85">
        <f>IF(I1809&gt;Variables!$G$7,0,1)</f>
        <v>1</v>
      </c>
      <c r="AK1809" s="85">
        <f>IF(F1809&gt;Variables!$G$8,0,1)</f>
        <v>0</v>
      </c>
      <c r="AL1809" s="85">
        <f>IF(G1809&gt;Variables!$G$9,0,1)</f>
        <v>0</v>
      </c>
      <c r="AM1809" s="85">
        <f>IF(AND(K1809&gt;Variables!$G$10,K1809&lt;Variables!$G$11),0,1)</f>
        <v>0</v>
      </c>
      <c r="AN1809" s="103">
        <f>IF(H1809&lt;Variables!$G$13,1,0)</f>
        <v>1</v>
      </c>
      <c r="AO1809" s="101">
        <f>IF(R1809&lt;Variables!$G$12,0,1)</f>
        <v>1</v>
      </c>
      <c r="AP1809" s="86">
        <f t="shared" si="332"/>
        <v>1</v>
      </c>
      <c r="AR1809">
        <v>0</v>
      </c>
      <c r="AS1809">
        <v>0</v>
      </c>
      <c r="AT1809">
        <v>1</v>
      </c>
      <c r="AU1809">
        <v>0</v>
      </c>
      <c r="BA1809">
        <v>-2.25</v>
      </c>
    </row>
    <row r="1810" spans="3:53" ht="12.75" x14ac:dyDescent="0.2">
      <c r="C1810" t="s">
        <v>654</v>
      </c>
      <c r="D1810" t="s">
        <v>609</v>
      </c>
      <c r="E1810">
        <v>96.44</v>
      </c>
      <c r="F1810">
        <v>9.23</v>
      </c>
      <c r="G1810">
        <v>7.78</v>
      </c>
      <c r="H1810">
        <v>6390</v>
      </c>
      <c r="I1810">
        <v>-79.424000000000007</v>
      </c>
      <c r="J1810" t="s">
        <v>78</v>
      </c>
      <c r="K1810">
        <v>53.64</v>
      </c>
      <c r="L1810">
        <v>95.954516666666663</v>
      </c>
      <c r="M1810">
        <v>0.24541141106611231</v>
      </c>
      <c r="N1810">
        <v>96.052579166666661</v>
      </c>
      <c r="O1810">
        <v>0.14306834290715911</v>
      </c>
      <c r="P1810">
        <v>738188</v>
      </c>
      <c r="Q1810">
        <v>913295</v>
      </c>
      <c r="R1810">
        <v>0.81</v>
      </c>
      <c r="S1810">
        <v>23.905999999999999</v>
      </c>
      <c r="T1810">
        <v>7.1449999999999996</v>
      </c>
      <c r="U1810">
        <v>14.78826086956521</v>
      </c>
      <c r="V1810">
        <f t="shared" si="335"/>
        <v>2.3957498600275025</v>
      </c>
      <c r="AC1810">
        <v>96.55</v>
      </c>
      <c r="AD1810">
        <v>90.45</v>
      </c>
      <c r="AH1810" s="85">
        <f>IF(AND(M1810&lt;Variables!$G$6,M1810&gt;Variables!$G$5),0,1)</f>
        <v>1</v>
      </c>
      <c r="AI1810" s="85">
        <f t="shared" si="334"/>
        <v>1</v>
      </c>
      <c r="AJ1810" s="85">
        <f>IF(I1810&gt;Variables!$G$7,0,1)</f>
        <v>1</v>
      </c>
      <c r="AK1810" s="85">
        <f>IF(F1810&gt;Variables!$G$8,0,1)</f>
        <v>0</v>
      </c>
      <c r="AL1810" s="85">
        <f>IF(G1810&gt;Variables!$G$9,0,1)</f>
        <v>1</v>
      </c>
      <c r="AM1810" s="85">
        <f>IF(AND(K1810&gt;Variables!$G$10,K1810&lt;Variables!$G$11),0,1)</f>
        <v>0</v>
      </c>
      <c r="AN1810" s="103">
        <f>IF(H1810&lt;Variables!$G$13,1,0)</f>
        <v>0</v>
      </c>
      <c r="AO1810" s="101">
        <f>IF(R1810&lt;Variables!$G$12,0,1)</f>
        <v>0</v>
      </c>
      <c r="AP1810" s="86">
        <f t="shared" si="332"/>
        <v>1</v>
      </c>
      <c r="AR1810">
        <v>0</v>
      </c>
      <c r="AS1810">
        <v>0</v>
      </c>
      <c r="AT1810">
        <v>1</v>
      </c>
      <c r="AU1810">
        <v>0</v>
      </c>
      <c r="BA1810">
        <v>-2.25</v>
      </c>
    </row>
    <row r="1811" spans="3:53" ht="12.75" x14ac:dyDescent="0.2">
      <c r="C1811" t="s">
        <v>654</v>
      </c>
      <c r="D1811" t="s">
        <v>215</v>
      </c>
      <c r="E1811">
        <v>17.13</v>
      </c>
      <c r="F1811">
        <v>7.96</v>
      </c>
      <c r="G1811">
        <v>6.35</v>
      </c>
      <c r="H1811">
        <v>2590</v>
      </c>
      <c r="I1811">
        <v>-1.4E-2</v>
      </c>
      <c r="J1811" t="s">
        <v>78</v>
      </c>
      <c r="K1811">
        <v>44.96</v>
      </c>
      <c r="L1811">
        <v>17.081225</v>
      </c>
      <c r="M1811">
        <v>5.1372193739052857E-2</v>
      </c>
      <c r="N1811">
        <v>17.411505999999999</v>
      </c>
      <c r="O1811">
        <v>-1.846514597875677</v>
      </c>
      <c r="P1811">
        <v>17705000</v>
      </c>
      <c r="Q1811">
        <v>25802000</v>
      </c>
      <c r="R1811">
        <v>0.69</v>
      </c>
      <c r="S1811">
        <v>23.905999999999999</v>
      </c>
      <c r="T1811">
        <v>7.1449999999999996</v>
      </c>
      <c r="U1811">
        <v>14.78826086956521</v>
      </c>
      <c r="V1811">
        <f t="shared" si="335"/>
        <v>2.3141976719561974</v>
      </c>
      <c r="AC1811">
        <v>17.260000000000002</v>
      </c>
      <c r="AD1811">
        <v>15.5</v>
      </c>
      <c r="AH1811" s="85">
        <f>IF(AND(M1811&lt;Variables!$G$6,M1811&gt;Variables!$G$5),0,1)</f>
        <v>1</v>
      </c>
      <c r="AI1811" s="85">
        <f t="shared" si="334"/>
        <v>1</v>
      </c>
      <c r="AJ1811" s="85">
        <f>IF(I1811&gt;Variables!$G$7,0,1)</f>
        <v>1</v>
      </c>
      <c r="AK1811" s="85">
        <f>IF(F1811&gt;Variables!$G$8,0,1)</f>
        <v>1</v>
      </c>
      <c r="AL1811" s="85">
        <f>IF(G1811&gt;Variables!$G$9,0,1)</f>
        <v>1</v>
      </c>
      <c r="AM1811" s="85">
        <f>IF(AND(K1811&gt;Variables!$G$10,K1811&lt;Variables!$G$11),0,1)</f>
        <v>1</v>
      </c>
      <c r="AN1811" s="103">
        <f>IF(H1811&lt;Variables!$G$13,1,0)</f>
        <v>0</v>
      </c>
      <c r="AO1811" s="101">
        <f>IF(R1811&lt;Variables!$G$12,0,1)</f>
        <v>0</v>
      </c>
      <c r="AP1811" s="86">
        <f t="shared" si="332"/>
        <v>1</v>
      </c>
      <c r="AR1811">
        <v>0</v>
      </c>
      <c r="AS1811">
        <v>0</v>
      </c>
      <c r="AT1811">
        <v>1</v>
      </c>
      <c r="AU1811">
        <v>0</v>
      </c>
      <c r="BA1811">
        <v>-2.25</v>
      </c>
    </row>
    <row r="1812" spans="3:53" ht="12.75" x14ac:dyDescent="0.2">
      <c r="C1812" t="s">
        <v>654</v>
      </c>
      <c r="D1812" t="s">
        <v>632</v>
      </c>
      <c r="E1812">
        <v>81.16</v>
      </c>
      <c r="F1812">
        <v>7.87</v>
      </c>
      <c r="G1812">
        <v>8.5299999999999994</v>
      </c>
      <c r="H1812">
        <v>5680</v>
      </c>
      <c r="I1812">
        <v>115.711</v>
      </c>
      <c r="J1812" t="s">
        <v>78</v>
      </c>
      <c r="K1812">
        <v>64.48</v>
      </c>
      <c r="L1812">
        <v>80.794250000000005</v>
      </c>
      <c r="M1812">
        <v>0.49601302072856412</v>
      </c>
      <c r="N1812">
        <v>80.596634000000009</v>
      </c>
      <c r="O1812">
        <v>0.74242058297370628</v>
      </c>
      <c r="P1812">
        <v>408534</v>
      </c>
      <c r="Q1812">
        <v>533296</v>
      </c>
      <c r="R1812">
        <v>0.77</v>
      </c>
      <c r="S1812">
        <v>23.905999999999999</v>
      </c>
      <c r="T1812">
        <v>7.1449999999999996</v>
      </c>
      <c r="U1812">
        <v>14.78826086956521</v>
      </c>
      <c r="V1812">
        <f t="shared" si="335"/>
        <v>2.483374069917105</v>
      </c>
      <c r="AC1812">
        <v>84.015000000000001</v>
      </c>
      <c r="AD1812">
        <v>80.13</v>
      </c>
      <c r="AH1812" s="85">
        <f>IF(AND(M1812&lt;Variables!$G$6,M1812&gt;Variables!$G$5),0,1)</f>
        <v>1</v>
      </c>
      <c r="AI1812" s="85">
        <f t="shared" si="334"/>
        <v>0</v>
      </c>
      <c r="AJ1812" s="85">
        <f>IF(I1812&gt;Variables!$G$7,0,1)</f>
        <v>0</v>
      </c>
      <c r="AK1812" s="85">
        <f>IF(F1812&gt;Variables!$G$8,0,1)</f>
        <v>1</v>
      </c>
      <c r="AL1812" s="85">
        <f>IF(G1812&gt;Variables!$G$9,0,1)</f>
        <v>1</v>
      </c>
      <c r="AM1812" s="85">
        <f>IF(AND(K1812&gt;Variables!$G$10,K1812&lt;Variables!$G$11),0,1)</f>
        <v>0</v>
      </c>
      <c r="AN1812" s="103">
        <f>IF(H1812&lt;Variables!$G$13,1,0)</f>
        <v>0</v>
      </c>
      <c r="AO1812" s="101">
        <f>IF(R1812&lt;Variables!$G$12,0,1)</f>
        <v>0</v>
      </c>
      <c r="AP1812" s="86">
        <f t="shared" si="332"/>
        <v>1</v>
      </c>
      <c r="AR1812">
        <v>1</v>
      </c>
      <c r="AS1812">
        <v>0</v>
      </c>
      <c r="AT1812">
        <v>0</v>
      </c>
      <c r="AU1812">
        <v>0</v>
      </c>
      <c r="BA1812">
        <v>2</v>
      </c>
    </row>
    <row r="1813" spans="3:53" ht="12.75" x14ac:dyDescent="0.2">
      <c r="C1813" t="s">
        <v>654</v>
      </c>
      <c r="D1813" t="s">
        <v>447</v>
      </c>
      <c r="E1813">
        <v>18.61</v>
      </c>
      <c r="F1813">
        <v>7.69</v>
      </c>
      <c r="G1813">
        <v>8.6199999999999992</v>
      </c>
      <c r="H1813">
        <v>7540</v>
      </c>
      <c r="I1813">
        <v>-59.162999999999997</v>
      </c>
      <c r="J1813" t="s">
        <v>78</v>
      </c>
      <c r="K1813">
        <v>69.45</v>
      </c>
      <c r="L1813">
        <v>18.408284999999999</v>
      </c>
      <c r="M1813">
        <v>1.258753870879342</v>
      </c>
      <c r="N1813">
        <v>18.312923999999999</v>
      </c>
      <c r="O1813">
        <v>1.7860391928672981</v>
      </c>
      <c r="P1813">
        <v>28442000</v>
      </c>
      <c r="Q1813">
        <v>22358000</v>
      </c>
      <c r="R1813">
        <v>1.27</v>
      </c>
      <c r="S1813">
        <v>23.905999999999999</v>
      </c>
      <c r="T1813">
        <v>7.1449999999999996</v>
      </c>
      <c r="U1813">
        <v>14.78826086956521</v>
      </c>
      <c r="V1813">
        <f t="shared" si="335"/>
        <v>2.4650681804236512</v>
      </c>
      <c r="AC1813">
        <v>18.649999999999999</v>
      </c>
      <c r="AD1813">
        <v>16.670000000000002</v>
      </c>
      <c r="AH1813" s="85">
        <f>IF(AND(M1813&lt;Variables!$G$6,M1813&gt;Variables!$G$5),0,1)</f>
        <v>1</v>
      </c>
      <c r="AI1813" s="85">
        <f t="shared" si="334"/>
        <v>0</v>
      </c>
      <c r="AJ1813" s="85">
        <f>IF(I1813&gt;Variables!$G$7,0,1)</f>
        <v>1</v>
      </c>
      <c r="AK1813" s="85">
        <f>IF(F1813&gt;Variables!$G$8,0,1)</f>
        <v>1</v>
      </c>
      <c r="AL1813" s="85">
        <f>IF(G1813&gt;Variables!$G$9,0,1)</f>
        <v>1</v>
      </c>
      <c r="AM1813" s="85">
        <f>IF(AND(K1813&gt;Variables!$G$10,K1813&lt;Variables!$G$11),0,1)</f>
        <v>0</v>
      </c>
      <c r="AN1813" s="103">
        <f>IF(H1813&lt;Variables!$G$13,1,0)</f>
        <v>0</v>
      </c>
      <c r="AO1813" s="101">
        <f>IF(R1813&lt;Variables!$G$12,0,1)</f>
        <v>0</v>
      </c>
      <c r="AP1813" s="86">
        <f t="shared" si="332"/>
        <v>1</v>
      </c>
      <c r="AR1813">
        <v>0</v>
      </c>
      <c r="AS1813">
        <v>0</v>
      </c>
      <c r="AT1813">
        <v>1</v>
      </c>
      <c r="AU1813">
        <v>0</v>
      </c>
      <c r="BA1813">
        <v>-2.25</v>
      </c>
    </row>
    <row r="1814" spans="3:53" ht="12.75" x14ac:dyDescent="0.2">
      <c r="C1814" t="s">
        <v>654</v>
      </c>
      <c r="D1814" t="s">
        <v>490</v>
      </c>
      <c r="E1814">
        <v>28.41</v>
      </c>
      <c r="F1814">
        <v>9.7799999999999994</v>
      </c>
      <c r="G1814">
        <v>9.06</v>
      </c>
      <c r="H1814">
        <v>3040</v>
      </c>
      <c r="I1814">
        <v>-26.218</v>
      </c>
      <c r="J1814" t="s">
        <v>76</v>
      </c>
      <c r="K1814">
        <v>60.61</v>
      </c>
      <c r="L1814">
        <v>28.316099999999999</v>
      </c>
      <c r="M1814">
        <v>0.29629786587843471</v>
      </c>
      <c r="N1814">
        <v>28.106265</v>
      </c>
      <c r="O1814">
        <v>1.0450872785836109</v>
      </c>
      <c r="P1814">
        <v>57533</v>
      </c>
      <c r="Q1814">
        <v>60414</v>
      </c>
      <c r="R1814">
        <v>0.95</v>
      </c>
      <c r="S1814">
        <v>23.905999999999999</v>
      </c>
      <c r="T1814">
        <v>7.1449999999999996</v>
      </c>
      <c r="U1814">
        <v>14.78826086956521</v>
      </c>
      <c r="V1814">
        <f t="shared" si="335"/>
        <v>2.4601367910962306</v>
      </c>
      <c r="AC1814">
        <v>28.41</v>
      </c>
      <c r="AD1814">
        <v>27.65</v>
      </c>
      <c r="AH1814" s="85">
        <f>IF(AND(M1814&lt;Variables!$G$6,M1814&gt;Variables!$G$5),0,1)</f>
        <v>1</v>
      </c>
      <c r="AI1814" s="85">
        <f t="shared" si="334"/>
        <v>0</v>
      </c>
      <c r="AJ1814" s="85">
        <f>IF(I1814&gt;Variables!$G$7,0,1)</f>
        <v>1</v>
      </c>
      <c r="AK1814" s="85">
        <f>IF(F1814&gt;Variables!$G$8,0,1)</f>
        <v>0</v>
      </c>
      <c r="AL1814" s="85">
        <f>IF(G1814&gt;Variables!$G$9,0,1)</f>
        <v>1</v>
      </c>
      <c r="AM1814" s="85">
        <f>IF(AND(K1814&gt;Variables!$G$10,K1814&lt;Variables!$G$11),0,1)</f>
        <v>0</v>
      </c>
      <c r="AN1814" s="103">
        <f>IF(H1814&lt;Variables!$G$13,1,0)</f>
        <v>0</v>
      </c>
      <c r="AO1814" s="101">
        <f>IF(R1814&lt;Variables!$G$12,0,1)</f>
        <v>0</v>
      </c>
      <c r="AP1814" s="86">
        <f t="shared" si="332"/>
        <v>0</v>
      </c>
      <c r="AR1814">
        <v>0</v>
      </c>
      <c r="AS1814">
        <v>0</v>
      </c>
      <c r="AT1814">
        <v>1</v>
      </c>
      <c r="AU1814">
        <v>0</v>
      </c>
      <c r="BA1814">
        <v>-2.25</v>
      </c>
    </row>
    <row r="1815" spans="3:53" ht="12.75" x14ac:dyDescent="0.2">
      <c r="C1815" t="s">
        <v>654</v>
      </c>
      <c r="D1815" t="s">
        <v>603</v>
      </c>
      <c r="E1815">
        <v>10.73</v>
      </c>
      <c r="F1815">
        <v>7.52</v>
      </c>
      <c r="G1815">
        <v>3.2</v>
      </c>
      <c r="H1815">
        <v>5810</v>
      </c>
      <c r="I1815">
        <v>-27.797000000000001</v>
      </c>
      <c r="J1815" t="s">
        <v>78</v>
      </c>
      <c r="K1815">
        <v>32.799999999999997</v>
      </c>
      <c r="L1815">
        <v>10.79321</v>
      </c>
      <c r="M1815">
        <v>-1.4195035582555871</v>
      </c>
      <c r="N1815">
        <v>11.089703999999999</v>
      </c>
      <c r="O1815">
        <v>-4.0551488119069772</v>
      </c>
      <c r="P1815">
        <v>80449000</v>
      </c>
      <c r="Q1815">
        <v>12699000</v>
      </c>
      <c r="R1815">
        <v>6.34</v>
      </c>
      <c r="S1815">
        <v>23.905999999999999</v>
      </c>
      <c r="T1815">
        <v>7.1449999999999996</v>
      </c>
      <c r="U1815">
        <v>14.78826086956521</v>
      </c>
      <c r="V1815">
        <f t="shared" si="335"/>
        <v>2.1552032405632802</v>
      </c>
      <c r="AC1815">
        <v>10.89</v>
      </c>
      <c r="AD1815">
        <v>9.9350000000000005</v>
      </c>
      <c r="AH1815" s="85">
        <f>IF(AND(M1815&lt;Variables!$G$6,M1815&gt;Variables!$G$5),0,1)</f>
        <v>1</v>
      </c>
      <c r="AI1815" s="85">
        <f t="shared" si="334"/>
        <v>1</v>
      </c>
      <c r="AJ1815" s="85">
        <f>IF(I1815&gt;Variables!$G$7,0,1)</f>
        <v>1</v>
      </c>
      <c r="AK1815" s="85">
        <f>IF(F1815&gt;Variables!$G$8,0,1)</f>
        <v>1</v>
      </c>
      <c r="AL1815" s="85">
        <f>IF(G1815&gt;Variables!$G$9,0,1)</f>
        <v>1</v>
      </c>
      <c r="AM1815" s="85">
        <f>IF(AND(K1815&gt;Variables!$G$10,K1815&lt;Variables!$G$11),0,1)</f>
        <v>1</v>
      </c>
      <c r="AN1815" s="103">
        <f>IF(H1815&lt;Variables!$G$13,1,0)</f>
        <v>0</v>
      </c>
      <c r="AO1815" s="101">
        <f>IF(R1815&lt;Variables!$G$12,0,1)</f>
        <v>1</v>
      </c>
      <c r="AP1815" s="86">
        <f t="shared" si="332"/>
        <v>1</v>
      </c>
      <c r="AR1815">
        <v>0</v>
      </c>
      <c r="AS1815">
        <v>0</v>
      </c>
      <c r="AT1815">
        <v>1</v>
      </c>
      <c r="AU1815">
        <v>0</v>
      </c>
      <c r="BA1815">
        <v>-2.25</v>
      </c>
    </row>
    <row r="1816" spans="3:53" ht="12.75" x14ac:dyDescent="0.2">
      <c r="C1816" t="s">
        <v>654</v>
      </c>
      <c r="D1816" t="s">
        <v>606</v>
      </c>
      <c r="E1816">
        <v>50.82</v>
      </c>
      <c r="F1816">
        <v>7.51</v>
      </c>
      <c r="G1816">
        <v>0.75</v>
      </c>
      <c r="H1816">
        <v>2750</v>
      </c>
      <c r="I1816">
        <v>-23.640999999999998</v>
      </c>
      <c r="J1816" t="s">
        <v>78</v>
      </c>
      <c r="K1816">
        <v>41.86</v>
      </c>
      <c r="L1816">
        <v>50.831249999999997</v>
      </c>
      <c r="M1816">
        <v>-2.2132054592409151E-2</v>
      </c>
      <c r="N1816">
        <v>50.990384615384613</v>
      </c>
      <c r="O1816">
        <v>-0.33415048085987192</v>
      </c>
      <c r="P1816">
        <v>544510</v>
      </c>
      <c r="Q1816">
        <v>660790</v>
      </c>
      <c r="R1816">
        <v>0.82</v>
      </c>
      <c r="S1816">
        <v>23.905999999999999</v>
      </c>
      <c r="T1816">
        <v>7.1449999999999996</v>
      </c>
      <c r="U1816">
        <v>14.78826086956521</v>
      </c>
      <c r="V1816">
        <f t="shared" si="335"/>
        <v>2.2827247459977871</v>
      </c>
      <c r="AC1816">
        <v>51.24</v>
      </c>
      <c r="AD1816">
        <v>50.630099999999999</v>
      </c>
      <c r="AH1816" s="85">
        <f>IF(AND(M1816&lt;Variables!$G$6,M1816&gt;Variables!$G$5),0,1)</f>
        <v>1</v>
      </c>
      <c r="AI1816" s="85">
        <f t="shared" si="334"/>
        <v>1</v>
      </c>
      <c r="AJ1816" s="85">
        <f>IF(I1816&gt;Variables!$G$7,0,1)</f>
        <v>1</v>
      </c>
      <c r="AK1816" s="85">
        <f>IF(F1816&gt;Variables!$G$8,0,1)</f>
        <v>1</v>
      </c>
      <c r="AL1816" s="85">
        <f>IF(G1816&gt;Variables!$G$9,0,1)</f>
        <v>1</v>
      </c>
      <c r="AM1816" s="85">
        <f>IF(AND(K1816&gt;Variables!$G$10,K1816&lt;Variables!$G$11),0,1)</f>
        <v>1</v>
      </c>
      <c r="AN1816" s="103">
        <f>IF(H1816&lt;Variables!$G$13,1,0)</f>
        <v>0</v>
      </c>
      <c r="AO1816" s="101">
        <f>IF(R1816&lt;Variables!$G$12,0,1)</f>
        <v>0</v>
      </c>
      <c r="AP1816" s="86">
        <f t="shared" si="332"/>
        <v>1</v>
      </c>
      <c r="AR1816">
        <v>0</v>
      </c>
      <c r="AS1816">
        <v>0</v>
      </c>
      <c r="AT1816">
        <v>0</v>
      </c>
      <c r="AU1816">
        <v>1</v>
      </c>
      <c r="BA1816">
        <v>-0.25</v>
      </c>
    </row>
    <row r="1817" spans="3:53" ht="12.75" x14ac:dyDescent="0.2">
      <c r="C1817" t="s">
        <v>654</v>
      </c>
      <c r="D1817" t="s">
        <v>639</v>
      </c>
      <c r="E1817">
        <v>29.95</v>
      </c>
      <c r="F1817">
        <v>6.7</v>
      </c>
      <c r="G1817">
        <v>6.85</v>
      </c>
      <c r="H1817">
        <v>2590</v>
      </c>
      <c r="I1817">
        <v>52.079000000000001</v>
      </c>
      <c r="J1817" t="s">
        <v>78</v>
      </c>
      <c r="K1817">
        <v>58.43</v>
      </c>
      <c r="L1817">
        <v>29.874244444444439</v>
      </c>
      <c r="M1817">
        <v>0.25358149457615531</v>
      </c>
      <c r="N1817">
        <v>29.814914285714291</v>
      </c>
      <c r="O1817">
        <v>0.45308100835437881</v>
      </c>
      <c r="P1817">
        <v>76650</v>
      </c>
      <c r="Q1817">
        <v>140520</v>
      </c>
      <c r="R1817">
        <v>0.55000000000000004</v>
      </c>
      <c r="S1817">
        <v>23.905999999999999</v>
      </c>
      <c r="T1817">
        <v>7.1449999999999996</v>
      </c>
      <c r="U1817">
        <v>14.78826086956521</v>
      </c>
      <c r="V1817">
        <f t="shared" si="335"/>
        <v>2.4415680266471078</v>
      </c>
      <c r="AC1817">
        <v>31.94</v>
      </c>
      <c r="AD1817">
        <v>29.9</v>
      </c>
      <c r="AH1817" s="85">
        <f>IF(AND(M1817&lt;Variables!$G$6,M1817&gt;Variables!$G$5),0,1)</f>
        <v>1</v>
      </c>
      <c r="AI1817" s="85">
        <f t="shared" si="334"/>
        <v>0</v>
      </c>
      <c r="AJ1817" s="85">
        <f>IF(I1817&gt;Variables!$G$7,0,1)</f>
        <v>0</v>
      </c>
      <c r="AK1817" s="85">
        <f>IF(F1817&gt;Variables!$G$8,0,1)</f>
        <v>1</v>
      </c>
      <c r="AL1817" s="85">
        <f>IF(G1817&gt;Variables!$G$9,0,1)</f>
        <v>1</v>
      </c>
      <c r="AM1817" s="85">
        <f>IF(AND(K1817&gt;Variables!$G$10,K1817&lt;Variables!$G$11),0,1)</f>
        <v>0</v>
      </c>
      <c r="AN1817" s="103">
        <f>IF(H1817&lt;Variables!$G$13,1,0)</f>
        <v>0</v>
      </c>
      <c r="AO1817" s="101">
        <f>IF(R1817&lt;Variables!$G$12,0,1)</f>
        <v>0</v>
      </c>
      <c r="AP1817" s="86">
        <f t="shared" si="332"/>
        <v>1</v>
      </c>
      <c r="AR1817">
        <v>1</v>
      </c>
      <c r="AS1817">
        <v>0</v>
      </c>
      <c r="AT1817">
        <v>0</v>
      </c>
      <c r="AU1817">
        <v>0</v>
      </c>
      <c r="BA1817">
        <v>1.34</v>
      </c>
    </row>
    <row r="1818" spans="3:53" ht="12.75" x14ac:dyDescent="0.2">
      <c r="C1818" t="s">
        <v>654</v>
      </c>
      <c r="D1818" t="s">
        <v>607</v>
      </c>
      <c r="E1818">
        <v>12.47</v>
      </c>
      <c r="F1818">
        <v>7.33</v>
      </c>
      <c r="G1818">
        <v>1.84</v>
      </c>
      <c r="H1818">
        <v>1920</v>
      </c>
      <c r="I1818">
        <v>-24.030999999999999</v>
      </c>
      <c r="J1818" t="s">
        <v>78</v>
      </c>
      <c r="K1818">
        <v>54.41</v>
      </c>
      <c r="L1818">
        <v>12.456250000000001</v>
      </c>
      <c r="M1818">
        <v>0.15052684395384419</v>
      </c>
      <c r="N1818">
        <v>12.480460000000001</v>
      </c>
      <c r="O1818">
        <v>-4.3748387479316711E-2</v>
      </c>
      <c r="P1818">
        <v>2924000</v>
      </c>
      <c r="Q1818">
        <v>1014000</v>
      </c>
      <c r="R1818">
        <v>2.88</v>
      </c>
      <c r="S1818">
        <v>23.905999999999999</v>
      </c>
      <c r="T1818">
        <v>7.1449999999999996</v>
      </c>
      <c r="U1818">
        <v>14.78826086956521</v>
      </c>
      <c r="V1818">
        <f t="shared" si="335"/>
        <v>2.4068567801304566</v>
      </c>
      <c r="AC1818">
        <v>12.73</v>
      </c>
      <c r="AD1818">
        <v>12.45</v>
      </c>
      <c r="AH1818" s="85">
        <f>IF(AND(M1818&lt;Variables!$G$6,M1818&gt;Variables!$G$5),0,1)</f>
        <v>1</v>
      </c>
      <c r="AI1818" s="85">
        <f t="shared" si="334"/>
        <v>1</v>
      </c>
      <c r="AJ1818" s="85">
        <f>IF(I1818&gt;Variables!$G$7,0,1)</f>
        <v>1</v>
      </c>
      <c r="AK1818" s="85">
        <f>IF(F1818&gt;Variables!$G$8,0,1)</f>
        <v>1</v>
      </c>
      <c r="AL1818" s="85">
        <f>IF(G1818&gt;Variables!$G$9,0,1)</f>
        <v>1</v>
      </c>
      <c r="AM1818" s="85">
        <f>IF(AND(K1818&gt;Variables!$G$10,K1818&lt;Variables!$G$11),0,1)</f>
        <v>0</v>
      </c>
      <c r="AN1818" s="103">
        <f>IF(H1818&lt;Variables!$G$13,1,0)</f>
        <v>1</v>
      </c>
      <c r="AO1818" s="101">
        <f>IF(R1818&lt;Variables!$G$12,0,1)</f>
        <v>1</v>
      </c>
      <c r="AP1818" s="86">
        <f t="shared" si="332"/>
        <v>1</v>
      </c>
      <c r="AR1818">
        <v>1</v>
      </c>
      <c r="AS1818">
        <v>0</v>
      </c>
      <c r="AT1818">
        <v>0</v>
      </c>
      <c r="AU1818">
        <v>0</v>
      </c>
      <c r="BA1818">
        <v>1.56</v>
      </c>
    </row>
    <row r="1819" spans="3:53" ht="12.75" x14ac:dyDescent="0.2">
      <c r="C1819" t="s">
        <v>654</v>
      </c>
      <c r="D1819" t="s">
        <v>186</v>
      </c>
      <c r="E1819">
        <v>23.6</v>
      </c>
      <c r="F1819">
        <v>6.27</v>
      </c>
      <c r="G1819">
        <v>7.4</v>
      </c>
      <c r="H1819">
        <v>3250</v>
      </c>
      <c r="I1819">
        <v>-1.919</v>
      </c>
      <c r="J1819" t="s">
        <v>78</v>
      </c>
      <c r="K1819">
        <v>45.53</v>
      </c>
      <c r="L1819">
        <v>23.724724999999999</v>
      </c>
      <c r="M1819">
        <v>-0.72888094593299968</v>
      </c>
      <c r="N1819">
        <v>23.461711999999991</v>
      </c>
      <c r="O1819">
        <v>0.38397879916013222</v>
      </c>
      <c r="P1819">
        <v>5959000</v>
      </c>
      <c r="Q1819">
        <v>8976000</v>
      </c>
      <c r="R1819">
        <v>0.66</v>
      </c>
      <c r="S1819">
        <v>23.905999999999999</v>
      </c>
      <c r="T1819">
        <v>7.1449999999999996</v>
      </c>
      <c r="U1819">
        <v>14.78826086956521</v>
      </c>
      <c r="V1819">
        <f t="shared" si="335"/>
        <v>2.3302323180660682</v>
      </c>
      <c r="AC1819">
        <v>23.71</v>
      </c>
      <c r="AD1819">
        <v>22.43</v>
      </c>
      <c r="AH1819" s="85">
        <f>IF(AND(M1819&lt;Variables!$G$6,M1819&gt;Variables!$G$5),0,1)</f>
        <v>1</v>
      </c>
      <c r="AI1819" s="85">
        <f t="shared" si="334"/>
        <v>0</v>
      </c>
      <c r="AJ1819" s="85">
        <f>IF(I1819&gt;Variables!$G$7,0,1)</f>
        <v>1</v>
      </c>
      <c r="AK1819" s="85">
        <f>IF(F1819&gt;Variables!$G$8,0,1)</f>
        <v>1</v>
      </c>
      <c r="AL1819" s="85">
        <f>IF(G1819&gt;Variables!$G$9,0,1)</f>
        <v>1</v>
      </c>
      <c r="AM1819" s="85">
        <f>IF(AND(K1819&gt;Variables!$G$10,K1819&lt;Variables!$G$11),0,1)</f>
        <v>1</v>
      </c>
      <c r="AN1819" s="103">
        <f>IF(H1819&lt;Variables!$G$13,1,0)</f>
        <v>0</v>
      </c>
      <c r="AO1819" s="101">
        <f>IF(R1819&lt;Variables!$G$12,0,1)</f>
        <v>0</v>
      </c>
      <c r="AP1819" s="86">
        <f t="shared" si="332"/>
        <v>1</v>
      </c>
      <c r="AR1819">
        <v>0</v>
      </c>
      <c r="AS1819">
        <v>0</v>
      </c>
      <c r="AT1819">
        <v>1</v>
      </c>
      <c r="AU1819">
        <v>0</v>
      </c>
      <c r="BA1819">
        <v>-1.32</v>
      </c>
    </row>
    <row r="1820" spans="3:53" ht="12.75" x14ac:dyDescent="0.2">
      <c r="C1820" t="s">
        <v>654</v>
      </c>
      <c r="D1820" t="s">
        <v>509</v>
      </c>
      <c r="E1820">
        <v>5.87</v>
      </c>
      <c r="F1820">
        <v>48.5</v>
      </c>
      <c r="G1820">
        <v>-2.8</v>
      </c>
      <c r="H1820">
        <v>208.76</v>
      </c>
      <c r="I1820">
        <v>45.801000000000002</v>
      </c>
      <c r="J1820" t="s">
        <v>76</v>
      </c>
      <c r="K1820">
        <v>42.79</v>
      </c>
      <c r="L1820">
        <v>5.946345</v>
      </c>
      <c r="M1820">
        <v>-0.6112157972670581</v>
      </c>
      <c r="N1820">
        <v>6.0152420000000006</v>
      </c>
      <c r="O1820">
        <v>-1.749588794598796</v>
      </c>
      <c r="P1820">
        <v>105640000</v>
      </c>
      <c r="Q1820">
        <v>12510000</v>
      </c>
      <c r="R1820">
        <v>8.44</v>
      </c>
      <c r="S1820">
        <v>23.905999999999999</v>
      </c>
      <c r="T1820">
        <v>7.1449999999999996</v>
      </c>
      <c r="U1820">
        <v>14.78826086956521</v>
      </c>
      <c r="V1820">
        <f t="shared" si="335"/>
        <v>2.2954689820146661</v>
      </c>
      <c r="AC1820">
        <v>8.3800000000000008</v>
      </c>
      <c r="AD1820">
        <v>5.63</v>
      </c>
      <c r="AH1820" s="85">
        <f>IF(AND(M1820&lt;Variables!$G$6,M1820&gt;Variables!$G$5),0,1)</f>
        <v>1</v>
      </c>
      <c r="AI1820" s="85">
        <f t="shared" si="334"/>
        <v>1</v>
      </c>
      <c r="AJ1820" s="85">
        <f>IF(I1820&gt;Variables!$G$7,0,1)</f>
        <v>0</v>
      </c>
      <c r="AK1820" s="85">
        <f>IF(F1820&gt;Variables!$G$8,0,1)</f>
        <v>0</v>
      </c>
      <c r="AL1820" s="85">
        <f>IF(G1820&gt;Variables!$G$9,0,1)</f>
        <v>1</v>
      </c>
      <c r="AM1820" s="85">
        <f>IF(AND(K1820&gt;Variables!$G$10,K1820&lt;Variables!$G$11),0,1)</f>
        <v>1</v>
      </c>
      <c r="AN1820" s="103">
        <f>IF(H1820&lt;Variables!$G$13,1,0)</f>
        <v>1</v>
      </c>
      <c r="AO1820" s="101">
        <f>IF(R1820&lt;Variables!$G$12,0,1)</f>
        <v>1</v>
      </c>
      <c r="AP1820" s="86">
        <f t="shared" si="332"/>
        <v>0</v>
      </c>
      <c r="AR1820">
        <v>1</v>
      </c>
      <c r="AS1820">
        <v>0</v>
      </c>
      <c r="AT1820">
        <v>0</v>
      </c>
      <c r="AU1820">
        <v>0</v>
      </c>
      <c r="BA1820">
        <v>2</v>
      </c>
    </row>
    <row r="1821" spans="3:53" ht="12.75" x14ac:dyDescent="0.2">
      <c r="C1821" t="s">
        <v>654</v>
      </c>
      <c r="D1821" t="s">
        <v>631</v>
      </c>
      <c r="E1821">
        <v>1.27</v>
      </c>
      <c r="F1821">
        <v>25</v>
      </c>
      <c r="G1821">
        <v>38.04</v>
      </c>
      <c r="H1821">
        <v>-99999</v>
      </c>
      <c r="I1821">
        <v>-50.204000000000001</v>
      </c>
      <c r="J1821" t="s">
        <v>76</v>
      </c>
      <c r="K1821">
        <v>82.37</v>
      </c>
      <c r="L1821">
        <v>1.1940909090909091</v>
      </c>
      <c r="M1821">
        <v>6.3570612866387721</v>
      </c>
      <c r="N1821">
        <v>1.174166666666667</v>
      </c>
      <c r="O1821">
        <v>8.161816891412359</v>
      </c>
      <c r="P1821">
        <v>58375</v>
      </c>
      <c r="Q1821">
        <v>21373</v>
      </c>
      <c r="R1821">
        <v>2.73</v>
      </c>
      <c r="S1821">
        <v>23.905999999999999</v>
      </c>
      <c r="T1821">
        <v>7.1449999999999996</v>
      </c>
      <c r="U1821">
        <v>14.78826086956521</v>
      </c>
      <c r="V1821">
        <f t="shared" si="335"/>
        <v>1.9427825292729328</v>
      </c>
      <c r="AC1821">
        <v>2</v>
      </c>
      <c r="AD1821">
        <v>1.1599999999999999</v>
      </c>
      <c r="AH1821" s="85">
        <f>IF(AND(M1821&lt;Variables!$G$6,M1821&gt;Variables!$G$5),0,1)</f>
        <v>1</v>
      </c>
      <c r="AI1821" s="85">
        <f t="shared" si="334"/>
        <v>0</v>
      </c>
      <c r="AJ1821" s="85">
        <f>IF(I1821&gt;Variables!$G$7,0,1)</f>
        <v>1</v>
      </c>
      <c r="AK1821" s="85">
        <f>IF(F1821&gt;Variables!$G$8,0,1)</f>
        <v>0</v>
      </c>
      <c r="AL1821" s="85">
        <f>IF(G1821&gt;Variables!$G$9,0,1)</f>
        <v>0</v>
      </c>
      <c r="AM1821" s="85">
        <f>IF(AND(K1821&gt;Variables!$G$10,K1821&lt;Variables!$G$11),0,1)</f>
        <v>1</v>
      </c>
      <c r="AN1821" s="103">
        <f>IF(H1821&lt;Variables!$G$13,1,0)</f>
        <v>1</v>
      </c>
      <c r="AO1821" s="101">
        <f>IF(R1821&lt;Variables!$G$12,0,1)</f>
        <v>1</v>
      </c>
      <c r="AP1821" s="86">
        <f t="shared" si="332"/>
        <v>0</v>
      </c>
      <c r="AR1821">
        <v>1</v>
      </c>
      <c r="AS1821">
        <v>0</v>
      </c>
      <c r="AT1821">
        <v>0</v>
      </c>
      <c r="AU1821">
        <v>0</v>
      </c>
      <c r="BA1821">
        <v>2</v>
      </c>
    </row>
    <row r="1822" spans="3:53" ht="12.75" x14ac:dyDescent="0.2">
      <c r="C1822" t="s">
        <v>654</v>
      </c>
      <c r="D1822" t="s">
        <v>395</v>
      </c>
      <c r="E1822">
        <v>24.07</v>
      </c>
      <c r="F1822">
        <v>20.94</v>
      </c>
      <c r="G1822">
        <v>20.81</v>
      </c>
      <c r="H1822">
        <v>2790</v>
      </c>
      <c r="I1822">
        <v>199.262</v>
      </c>
      <c r="J1822" t="s">
        <v>76</v>
      </c>
      <c r="K1822">
        <v>39.130000000000003</v>
      </c>
      <c r="L1822">
        <v>24.267869999999998</v>
      </c>
      <c r="M1822">
        <v>-0.7329444240470987</v>
      </c>
      <c r="N1822">
        <v>24.386361999999998</v>
      </c>
      <c r="O1822">
        <v>-1.215277621155622</v>
      </c>
      <c r="P1822">
        <v>10551000</v>
      </c>
      <c r="Q1822">
        <v>3411000</v>
      </c>
      <c r="R1822">
        <v>3.09</v>
      </c>
      <c r="S1822">
        <v>23.905999999999999</v>
      </c>
      <c r="T1822">
        <v>7.1449999999999996</v>
      </c>
      <c r="U1822">
        <v>14.78826086956521</v>
      </c>
      <c r="V1822">
        <f t="shared" si="335"/>
        <v>2.2504343532166606</v>
      </c>
      <c r="AC1822">
        <v>24.85</v>
      </c>
      <c r="AD1822">
        <v>23.9</v>
      </c>
      <c r="AH1822" s="85">
        <f>IF(AND(M1822&lt;Variables!$G$6,M1822&gt;Variables!$G$5),0,1)</f>
        <v>1</v>
      </c>
      <c r="AI1822" s="85">
        <f t="shared" si="334"/>
        <v>1</v>
      </c>
      <c r="AJ1822" s="85">
        <f>IF(I1822&gt;Variables!$G$7,0,1)</f>
        <v>0</v>
      </c>
      <c r="AK1822" s="85">
        <f>IF(F1822&gt;Variables!$G$8,0,1)</f>
        <v>0</v>
      </c>
      <c r="AL1822" s="85">
        <f>IF(G1822&gt;Variables!$G$9,0,1)</f>
        <v>0</v>
      </c>
      <c r="AM1822" s="85">
        <f>IF(AND(K1822&gt;Variables!$G$10,K1822&lt;Variables!$G$11),0,1)</f>
        <v>1</v>
      </c>
      <c r="AN1822" s="103">
        <f>IF(H1822&lt;Variables!$G$13,1,0)</f>
        <v>0</v>
      </c>
      <c r="AO1822" s="101">
        <f>IF(R1822&lt;Variables!$G$12,0,1)</f>
        <v>1</v>
      </c>
      <c r="AP1822" s="86">
        <f t="shared" si="332"/>
        <v>0</v>
      </c>
      <c r="AR1822">
        <v>0</v>
      </c>
      <c r="AS1822">
        <v>1</v>
      </c>
      <c r="AT1822">
        <v>0</v>
      </c>
      <c r="AU1822">
        <v>0</v>
      </c>
      <c r="BA1822">
        <v>0.86</v>
      </c>
    </row>
    <row r="1823" spans="3:53" ht="12.75" x14ac:dyDescent="0.2">
      <c r="C1823" t="s">
        <v>654</v>
      </c>
      <c r="D1823" t="s">
        <v>216</v>
      </c>
      <c r="E1823">
        <v>0.69</v>
      </c>
      <c r="F1823">
        <v>19.36</v>
      </c>
      <c r="G1823">
        <v>2.97</v>
      </c>
      <c r="H1823">
        <v>368.21</v>
      </c>
      <c r="I1823">
        <v>-65.671999999999997</v>
      </c>
      <c r="J1823" t="s">
        <v>76</v>
      </c>
      <c r="K1823">
        <v>44.83</v>
      </c>
      <c r="L1823">
        <v>0.69142959999999998</v>
      </c>
      <c r="M1823">
        <v>-0.66956925188045346</v>
      </c>
      <c r="N1823">
        <v>0.69662381999999989</v>
      </c>
      <c r="O1823">
        <v>-1.4102044342956761</v>
      </c>
      <c r="P1823">
        <v>192130000</v>
      </c>
      <c r="Q1823">
        <v>93280000</v>
      </c>
      <c r="R1823">
        <v>2.06</v>
      </c>
      <c r="S1823">
        <v>23.905999999999999</v>
      </c>
      <c r="T1823">
        <v>7.1449999999999996</v>
      </c>
      <c r="U1823">
        <v>14.78826086956521</v>
      </c>
      <c r="V1823">
        <f t="shared" si="335"/>
        <v>2.320850288831835</v>
      </c>
      <c r="AC1823">
        <v>0.68899999999999995</v>
      </c>
      <c r="AD1823">
        <v>0.60509999999999997</v>
      </c>
      <c r="AH1823" s="85">
        <f>IF(AND(M1823&lt;Variables!$G$6,M1823&gt;Variables!$G$5),0,1)</f>
        <v>1</v>
      </c>
      <c r="AI1823" s="85">
        <f t="shared" si="334"/>
        <v>1</v>
      </c>
      <c r="AJ1823" s="85">
        <f>IF(I1823&gt;Variables!$G$7,0,1)</f>
        <v>1</v>
      </c>
      <c r="AK1823" s="85">
        <f>IF(F1823&gt;Variables!$G$8,0,1)</f>
        <v>0</v>
      </c>
      <c r="AL1823" s="85">
        <f>IF(G1823&gt;Variables!$G$9,0,1)</f>
        <v>1</v>
      </c>
      <c r="AM1823" s="85">
        <f>IF(AND(K1823&gt;Variables!$G$10,K1823&lt;Variables!$G$11),0,1)</f>
        <v>1</v>
      </c>
      <c r="AN1823" s="103">
        <f>IF(H1823&lt;Variables!$G$13,1,0)</f>
        <v>1</v>
      </c>
      <c r="AO1823" s="101">
        <f>IF(R1823&lt;Variables!$G$12,0,1)</f>
        <v>1</v>
      </c>
      <c r="AP1823" s="86">
        <f t="shared" si="332"/>
        <v>0</v>
      </c>
      <c r="AR1823">
        <v>0</v>
      </c>
      <c r="AS1823">
        <v>0</v>
      </c>
      <c r="AT1823">
        <v>1</v>
      </c>
      <c r="AU1823">
        <v>0</v>
      </c>
      <c r="BA1823">
        <v>-2.25</v>
      </c>
    </row>
    <row r="1824" spans="3:53" ht="12.75" x14ac:dyDescent="0.2">
      <c r="C1824" t="s">
        <v>654</v>
      </c>
      <c r="D1824" t="s">
        <v>486</v>
      </c>
      <c r="E1824">
        <v>139.36000000000001</v>
      </c>
      <c r="F1824">
        <v>6.14</v>
      </c>
      <c r="G1824">
        <v>3.51</v>
      </c>
      <c r="H1824">
        <v>12710</v>
      </c>
      <c r="I1824">
        <v>-22.004000000000001</v>
      </c>
      <c r="J1824" t="s">
        <v>76</v>
      </c>
      <c r="K1824">
        <v>59.02</v>
      </c>
      <c r="L1824">
        <v>139.3369444444445</v>
      </c>
      <c r="M1824">
        <v>0.13855302793187449</v>
      </c>
      <c r="N1824">
        <v>139.06630697674419</v>
      </c>
      <c r="O1824">
        <v>0.33343304595942519</v>
      </c>
      <c r="P1824">
        <v>606709</v>
      </c>
      <c r="Q1824">
        <v>631509</v>
      </c>
      <c r="R1824">
        <v>0.96</v>
      </c>
      <c r="S1824">
        <v>23.905999999999999</v>
      </c>
      <c r="T1824">
        <v>7.1449999999999996</v>
      </c>
      <c r="U1824">
        <v>14.78826086956521</v>
      </c>
      <c r="V1824">
        <f t="shared" si="335"/>
        <v>2.4532355481488728</v>
      </c>
      <c r="AC1824">
        <v>139.58000000000001</v>
      </c>
      <c r="AD1824">
        <v>136.9</v>
      </c>
      <c r="AH1824" s="85">
        <f>IF(AND(M1824&lt;Variables!$G$6,M1824&gt;Variables!$G$5),0,1)</f>
        <v>1</v>
      </c>
      <c r="AI1824" s="85">
        <f t="shared" si="334"/>
        <v>0</v>
      </c>
      <c r="AJ1824" s="85">
        <f>IF(I1824&gt;Variables!$G$7,0,1)</f>
        <v>1</v>
      </c>
      <c r="AK1824" s="85">
        <f>IF(F1824&gt;Variables!$G$8,0,1)</f>
        <v>1</v>
      </c>
      <c r="AL1824" s="85">
        <f>IF(G1824&gt;Variables!$G$9,0,1)</f>
        <v>1</v>
      </c>
      <c r="AM1824" s="85">
        <f>IF(AND(K1824&gt;Variables!$G$10,K1824&lt;Variables!$G$11),0,1)</f>
        <v>0</v>
      </c>
      <c r="AN1824" s="103">
        <f>IF(H1824&lt;Variables!$G$13,1,0)</f>
        <v>0</v>
      </c>
      <c r="AO1824" s="101">
        <f>IF(R1824&lt;Variables!$G$12,0,1)</f>
        <v>0</v>
      </c>
      <c r="AP1824" s="86">
        <f t="shared" si="332"/>
        <v>0</v>
      </c>
      <c r="AR1824">
        <v>0</v>
      </c>
      <c r="AS1824">
        <v>0</v>
      </c>
      <c r="AT1824">
        <v>0</v>
      </c>
      <c r="AU1824">
        <v>1</v>
      </c>
      <c r="BA1824">
        <v>-0.73</v>
      </c>
    </row>
    <row r="1825" spans="3:53" ht="12.75" x14ac:dyDescent="0.2">
      <c r="C1825" t="s">
        <v>654</v>
      </c>
      <c r="D1825" t="s">
        <v>634</v>
      </c>
      <c r="E1825">
        <v>9.9499999999999993</v>
      </c>
      <c r="F1825">
        <v>29.18</v>
      </c>
      <c r="G1825">
        <v>25.7</v>
      </c>
      <c r="H1825">
        <v>55.7</v>
      </c>
      <c r="I1825">
        <v>-69.459000000000003</v>
      </c>
      <c r="J1825" t="s">
        <v>78</v>
      </c>
      <c r="K1825">
        <v>44.19</v>
      </c>
      <c r="L1825">
        <v>10.055210000000001</v>
      </c>
      <c r="M1825">
        <v>-1.24522511215578</v>
      </c>
      <c r="N1825">
        <v>10.105029999999999</v>
      </c>
      <c r="O1825">
        <v>-1.7321076731093461</v>
      </c>
      <c r="P1825">
        <v>6140000</v>
      </c>
      <c r="Q1825">
        <v>115020</v>
      </c>
      <c r="R1825">
        <v>53.38</v>
      </c>
      <c r="S1825">
        <v>23.905999999999999</v>
      </c>
      <c r="T1825">
        <v>7.1449999999999996</v>
      </c>
      <c r="U1825">
        <v>14.78826086956521</v>
      </c>
      <c r="V1825">
        <f t="shared" si="335"/>
        <v>2.3182902720961569</v>
      </c>
      <c r="AC1825">
        <v>10.24</v>
      </c>
      <c r="AD1825">
        <v>8.61</v>
      </c>
      <c r="AH1825" s="85">
        <f>IF(AND(M1825&lt;Variables!$G$6,M1825&gt;Variables!$G$5),0,1)</f>
        <v>1</v>
      </c>
      <c r="AI1825" s="85">
        <f t="shared" si="334"/>
        <v>1</v>
      </c>
      <c r="AJ1825" s="85">
        <f>IF(I1825&gt;Variables!$G$7,0,1)</f>
        <v>1</v>
      </c>
      <c r="AK1825" s="85">
        <f>IF(F1825&gt;Variables!$G$8,0,1)</f>
        <v>0</v>
      </c>
      <c r="AL1825" s="85">
        <f>IF(G1825&gt;Variables!$G$9,0,1)</f>
        <v>0</v>
      </c>
      <c r="AM1825" s="85">
        <f>IF(AND(K1825&gt;Variables!$G$10,K1825&lt;Variables!$G$11),0,1)</f>
        <v>1</v>
      </c>
      <c r="AN1825" s="103">
        <f>IF(H1825&lt;Variables!$G$13,1,0)</f>
        <v>1</v>
      </c>
      <c r="AO1825" s="101">
        <f>IF(R1825&lt;Variables!$G$12,0,1)</f>
        <v>1</v>
      </c>
      <c r="AP1825" s="86">
        <f t="shared" si="332"/>
        <v>1</v>
      </c>
      <c r="AR1825">
        <v>0</v>
      </c>
      <c r="AS1825">
        <v>0</v>
      </c>
      <c r="AT1825">
        <v>1</v>
      </c>
      <c r="AU1825">
        <v>0</v>
      </c>
      <c r="BA1825">
        <v>-2.25</v>
      </c>
    </row>
    <row r="1826" spans="3:53" ht="12.75" x14ac:dyDescent="0.2">
      <c r="C1826" t="s">
        <v>654</v>
      </c>
      <c r="D1826" t="s">
        <v>613</v>
      </c>
      <c r="E1826">
        <v>24.87</v>
      </c>
      <c r="F1826">
        <v>20.88</v>
      </c>
      <c r="G1826">
        <v>-0.32</v>
      </c>
      <c r="H1826">
        <v>42.23</v>
      </c>
      <c r="I1826">
        <v>38.241</v>
      </c>
      <c r="J1826" t="s">
        <v>76</v>
      </c>
      <c r="K1826">
        <v>-99999</v>
      </c>
      <c r="L1826">
        <v>24.87</v>
      </c>
      <c r="M1826">
        <v>0</v>
      </c>
      <c r="N1826">
        <v>24.81</v>
      </c>
      <c r="O1826">
        <v>0.24183796856105891</v>
      </c>
      <c r="P1826">
        <v>62170</v>
      </c>
      <c r="Q1826">
        <v>1830</v>
      </c>
      <c r="R1826">
        <v>33.97</v>
      </c>
      <c r="S1826">
        <v>23.905999999999999</v>
      </c>
      <c r="T1826">
        <v>7.1449999999999996</v>
      </c>
      <c r="U1826">
        <v>14.78826086956521</v>
      </c>
      <c r="V1826"/>
      <c r="AC1826">
        <v>25.71</v>
      </c>
      <c r="AD1826">
        <v>24.7424</v>
      </c>
      <c r="AH1826" s="85">
        <f>IF(AND(M1826&lt;Variables!$G$6,M1826&gt;Variables!$G$5),0,1)</f>
        <v>1</v>
      </c>
      <c r="AI1826" s="85">
        <f t="shared" si="334"/>
        <v>0</v>
      </c>
      <c r="AJ1826" s="85">
        <f>IF(I1826&gt;Variables!$G$7,0,1)</f>
        <v>0</v>
      </c>
      <c r="AK1826" s="85">
        <f>IF(F1826&gt;Variables!$G$8,0,1)</f>
        <v>0</v>
      </c>
      <c r="AL1826" s="85">
        <f>IF(G1826&gt;Variables!$G$9,0,1)</f>
        <v>1</v>
      </c>
      <c r="AM1826" s="85">
        <f>IF(AND(K1826&gt;Variables!$G$10,K1826&lt;Variables!$G$11),0,1)</f>
        <v>1</v>
      </c>
      <c r="AN1826" s="103">
        <f>IF(H1826&lt;Variables!$G$13,1,0)</f>
        <v>1</v>
      </c>
      <c r="AO1826" s="101">
        <f>IF(R1826&lt;Variables!$G$12,0,1)</f>
        <v>1</v>
      </c>
      <c r="AP1826" s="86">
        <f t="shared" si="332"/>
        <v>0</v>
      </c>
      <c r="AR1826">
        <v>1</v>
      </c>
      <c r="AS1826">
        <v>0</v>
      </c>
      <c r="AT1826">
        <v>0</v>
      </c>
      <c r="AU1826">
        <v>0</v>
      </c>
      <c r="BA1826">
        <v>2</v>
      </c>
    </row>
    <row r="1827" spans="3:53" ht="12.75" x14ac:dyDescent="0.2">
      <c r="C1827" t="s">
        <v>654</v>
      </c>
      <c r="D1827" t="s">
        <v>655</v>
      </c>
      <c r="E1827">
        <v>8.35</v>
      </c>
      <c r="F1827">
        <v>6.46</v>
      </c>
      <c r="G1827">
        <v>6.06</v>
      </c>
      <c r="H1827">
        <v>2910</v>
      </c>
      <c r="I1827">
        <v>-67.427000000000007</v>
      </c>
      <c r="J1827" t="s">
        <v>78</v>
      </c>
      <c r="K1827">
        <v>89.95</v>
      </c>
      <c r="L1827">
        <v>8.2089499999999997</v>
      </c>
      <c r="M1827">
        <v>1.941173962565248</v>
      </c>
      <c r="N1827">
        <v>8.1491820000000015</v>
      </c>
      <c r="O1827">
        <v>2.6888342903618812</v>
      </c>
      <c r="P1827">
        <v>2058000</v>
      </c>
      <c r="Q1827">
        <v>2773000</v>
      </c>
      <c r="R1827">
        <v>0.74</v>
      </c>
      <c r="S1827">
        <v>23.905999999999999</v>
      </c>
      <c r="T1827">
        <v>7.1449999999999996</v>
      </c>
      <c r="U1827">
        <v>14.78826086956521</v>
      </c>
      <c r="V1827">
        <f t="shared" ref="V1827:V1838" si="336">1.849 + (0.01036 * K1827) + (0.1184 * M1827) - (0.002888 * K1827 * M1827)</f>
        <v>2.5064473663379609</v>
      </c>
      <c r="AC1827">
        <v>9.01</v>
      </c>
      <c r="AD1827">
        <v>8.17</v>
      </c>
      <c r="AH1827" s="85">
        <f>IF(AND(M1827&lt;Variables!$G$6,M1827&gt;Variables!$G$5),0,1)</f>
        <v>1</v>
      </c>
      <c r="AI1827" s="85">
        <f t="shared" si="334"/>
        <v>0</v>
      </c>
      <c r="AJ1827" s="85">
        <f>IF(I1827&gt;Variables!$G$7,0,1)</f>
        <v>1</v>
      </c>
      <c r="AK1827" s="85">
        <f>IF(F1827&gt;Variables!$G$8,0,1)</f>
        <v>1</v>
      </c>
      <c r="AL1827" s="85">
        <f>IF(G1827&gt;Variables!$G$9,0,1)</f>
        <v>1</v>
      </c>
      <c r="AM1827" s="85">
        <f>IF(AND(K1827&gt;Variables!$G$10,K1827&lt;Variables!$G$11),0,1)</f>
        <v>1</v>
      </c>
      <c r="AN1827" s="103">
        <f>IF(H1827&lt;Variables!$G$13,1,0)</f>
        <v>0</v>
      </c>
      <c r="AO1827" s="101">
        <f>IF(R1827&lt;Variables!$G$12,0,1)</f>
        <v>0</v>
      </c>
      <c r="AP1827" s="86">
        <f t="shared" si="332"/>
        <v>1</v>
      </c>
      <c r="AR1827">
        <v>0</v>
      </c>
      <c r="AS1827">
        <v>0</v>
      </c>
      <c r="AT1827">
        <v>1</v>
      </c>
      <c r="AU1827">
        <v>0</v>
      </c>
      <c r="BA1827">
        <v>-2.0699999999999998</v>
      </c>
    </row>
    <row r="1828" spans="3:53" ht="12.75" x14ac:dyDescent="0.2">
      <c r="C1828" t="s">
        <v>654</v>
      </c>
      <c r="D1828" t="s">
        <v>322</v>
      </c>
      <c r="E1828">
        <v>37.58</v>
      </c>
      <c r="F1828">
        <v>16.95</v>
      </c>
      <c r="G1828">
        <v>15.15</v>
      </c>
      <c r="H1828">
        <v>6860</v>
      </c>
      <c r="I1828">
        <v>942.15300000000002</v>
      </c>
      <c r="J1828" t="s">
        <v>78</v>
      </c>
      <c r="K1828">
        <v>45.76</v>
      </c>
      <c r="L1828">
        <v>37.914904999999997</v>
      </c>
      <c r="M1828">
        <v>-0.75143271491779273</v>
      </c>
      <c r="N1828">
        <v>37.572000000000003</v>
      </c>
      <c r="O1828">
        <v>0.15437027573726961</v>
      </c>
      <c r="P1828">
        <v>816685</v>
      </c>
      <c r="Q1828">
        <v>755579</v>
      </c>
      <c r="R1828">
        <v>1.08</v>
      </c>
      <c r="S1828">
        <v>23.905999999999999</v>
      </c>
      <c r="T1828">
        <v>7.1449999999999996</v>
      </c>
      <c r="U1828">
        <v>14.78826086956521</v>
      </c>
      <c r="V1828">
        <f t="shared" si="336"/>
        <v>2.3334094668217684</v>
      </c>
      <c r="AC1828">
        <v>37.914400000000001</v>
      </c>
      <c r="AD1828">
        <v>32.3401</v>
      </c>
      <c r="AH1828" s="85">
        <f>IF(AND(M1828&lt;Variables!$G$6,M1828&gt;Variables!$G$5),0,1)</f>
        <v>1</v>
      </c>
      <c r="AI1828" s="85">
        <f t="shared" si="334"/>
        <v>0</v>
      </c>
      <c r="AJ1828" s="85">
        <f>IF(I1828&gt;Variables!$G$7,0,1)</f>
        <v>0</v>
      </c>
      <c r="AK1828" s="85">
        <f>IF(F1828&gt;Variables!$G$8,0,1)</f>
        <v>0</v>
      </c>
      <c r="AL1828" s="85">
        <f>IF(G1828&gt;Variables!$G$9,0,1)</f>
        <v>0</v>
      </c>
      <c r="AM1828" s="85">
        <f>IF(AND(K1828&gt;Variables!$G$10,K1828&lt;Variables!$G$11),0,1)</f>
        <v>1</v>
      </c>
      <c r="AN1828" s="103">
        <f>IF(H1828&lt;Variables!$G$13,1,0)</f>
        <v>0</v>
      </c>
      <c r="AO1828" s="101">
        <f>IF(R1828&lt;Variables!$G$12,0,1)</f>
        <v>0</v>
      </c>
      <c r="AP1828" s="86">
        <f t="shared" si="332"/>
        <v>1</v>
      </c>
      <c r="AR1828">
        <v>0</v>
      </c>
      <c r="AS1828">
        <v>0</v>
      </c>
      <c r="AT1828">
        <v>1</v>
      </c>
      <c r="AU1828">
        <v>0</v>
      </c>
      <c r="BA1828">
        <v>-2.25</v>
      </c>
    </row>
    <row r="1829" spans="3:53" ht="12.75" x14ac:dyDescent="0.2">
      <c r="C1829" t="s">
        <v>656</v>
      </c>
      <c r="D1829" t="s">
        <v>631</v>
      </c>
      <c r="E1829">
        <v>1.26</v>
      </c>
      <c r="F1829">
        <v>26.09</v>
      </c>
      <c r="G1829">
        <v>36.96</v>
      </c>
      <c r="H1829">
        <v>-99999</v>
      </c>
      <c r="I1829">
        <v>-50.533000000000001</v>
      </c>
      <c r="J1829" t="s">
        <v>76</v>
      </c>
      <c r="K1829">
        <v>77.53</v>
      </c>
      <c r="L1829">
        <v>1.209583333333333</v>
      </c>
      <c r="M1829">
        <v>4.1681019634860581</v>
      </c>
      <c r="N1829">
        <v>1.1832499999999999</v>
      </c>
      <c r="O1829">
        <v>6.4863722797380188</v>
      </c>
      <c r="P1829">
        <v>60575</v>
      </c>
      <c r="Q1829">
        <v>21373</v>
      </c>
      <c r="R1829">
        <v>2.83</v>
      </c>
      <c r="S1829">
        <v>23.861000000000001</v>
      </c>
      <c r="T1829">
        <v>7.02</v>
      </c>
      <c r="U1829">
        <v>14.68391304347826</v>
      </c>
      <c r="V1829">
        <f t="shared" si="336"/>
        <v>2.2124483666551829</v>
      </c>
      <c r="AC1829">
        <v>2</v>
      </c>
      <c r="AD1829">
        <v>1.1599999999999999</v>
      </c>
      <c r="AH1829" s="85">
        <f>IF(AND(M1829&lt;Variables!$G$6,M1829&gt;Variables!$G$5),0,1)</f>
        <v>1</v>
      </c>
      <c r="AI1829" s="85">
        <f t="shared" si="334"/>
        <v>0</v>
      </c>
      <c r="AJ1829" s="85">
        <f>IF(I1829&gt;Variables!$G$7,0,1)</f>
        <v>1</v>
      </c>
      <c r="AK1829" s="85">
        <f>IF(F1829&gt;Variables!$G$8,0,1)</f>
        <v>0</v>
      </c>
      <c r="AL1829" s="85">
        <f>IF(G1829&gt;Variables!$G$9,0,1)</f>
        <v>0</v>
      </c>
      <c r="AM1829" s="85">
        <f>IF(AND(K1829&gt;Variables!$G$10,K1829&lt;Variables!$G$11),0,1)</f>
        <v>1</v>
      </c>
      <c r="AN1829" s="103">
        <f>IF(H1829&lt;Variables!$G$13,1,0)</f>
        <v>1</v>
      </c>
      <c r="AO1829" s="101">
        <f>IF(R1829&lt;Variables!$G$12,0,1)</f>
        <v>1</v>
      </c>
      <c r="AP1829" s="86">
        <f t="shared" si="332"/>
        <v>0</v>
      </c>
      <c r="AR1829">
        <v>1</v>
      </c>
      <c r="AS1829">
        <v>0</v>
      </c>
      <c r="AT1829">
        <v>0</v>
      </c>
      <c r="AU1829">
        <v>0</v>
      </c>
      <c r="BA1829">
        <v>2</v>
      </c>
    </row>
    <row r="1830" spans="3:53" ht="12.75" x14ac:dyDescent="0.2">
      <c r="C1830" t="s">
        <v>656</v>
      </c>
      <c r="D1830" t="s">
        <v>490</v>
      </c>
      <c r="E1830">
        <v>28.41</v>
      </c>
      <c r="F1830">
        <v>9.7799999999999994</v>
      </c>
      <c r="G1830">
        <v>9.06</v>
      </c>
      <c r="H1830">
        <v>3040</v>
      </c>
      <c r="I1830">
        <v>-26.218</v>
      </c>
      <c r="J1830" t="s">
        <v>76</v>
      </c>
      <c r="K1830">
        <v>60.61</v>
      </c>
      <c r="L1830">
        <v>28.37415</v>
      </c>
      <c r="M1830">
        <v>9.1104050694023872E-2</v>
      </c>
      <c r="N1830">
        <v>28.086782352941171</v>
      </c>
      <c r="O1830">
        <v>1.115178104500905</v>
      </c>
      <c r="P1830">
        <v>57533</v>
      </c>
      <c r="Q1830">
        <v>60414</v>
      </c>
      <c r="R1830">
        <v>0.95</v>
      </c>
      <c r="S1830">
        <v>23.861000000000001</v>
      </c>
      <c r="T1830">
        <v>7.02</v>
      </c>
      <c r="U1830">
        <v>14.68391304347826</v>
      </c>
      <c r="V1830">
        <f t="shared" si="336"/>
        <v>2.4717593135138856</v>
      </c>
      <c r="AC1830">
        <v>28.41</v>
      </c>
      <c r="AD1830">
        <v>27.65</v>
      </c>
      <c r="AH1830" s="85">
        <f>IF(AND(M1830&lt;Variables!$G$6,M1830&gt;Variables!$G$5),0,1)</f>
        <v>1</v>
      </c>
      <c r="AI1830" s="85">
        <f t="shared" si="334"/>
        <v>0</v>
      </c>
      <c r="AJ1830" s="85">
        <f>IF(I1830&gt;Variables!$G$7,0,1)</f>
        <v>1</v>
      </c>
      <c r="AK1830" s="85">
        <f>IF(F1830&gt;Variables!$G$8,0,1)</f>
        <v>0</v>
      </c>
      <c r="AL1830" s="85">
        <f>IF(G1830&gt;Variables!$G$9,0,1)</f>
        <v>1</v>
      </c>
      <c r="AM1830" s="85">
        <f>IF(AND(K1830&gt;Variables!$G$10,K1830&lt;Variables!$G$11),0,1)</f>
        <v>0</v>
      </c>
      <c r="AN1830" s="103">
        <f>IF(H1830&lt;Variables!$G$13,1,0)</f>
        <v>0</v>
      </c>
      <c r="AO1830" s="101">
        <f>IF(R1830&lt;Variables!$G$12,0,1)</f>
        <v>0</v>
      </c>
      <c r="AP1830" s="86">
        <f t="shared" si="332"/>
        <v>0</v>
      </c>
      <c r="AR1830">
        <v>0</v>
      </c>
      <c r="AS1830">
        <v>0</v>
      </c>
      <c r="AT1830">
        <v>1</v>
      </c>
      <c r="AU1830">
        <v>0</v>
      </c>
      <c r="BA1830">
        <v>-2.25</v>
      </c>
    </row>
    <row r="1831" spans="3:53" ht="12.75" x14ac:dyDescent="0.2">
      <c r="C1831" t="s">
        <v>656</v>
      </c>
      <c r="D1831" t="s">
        <v>655</v>
      </c>
      <c r="E1831">
        <v>8.3699999999999992</v>
      </c>
      <c r="F1831">
        <v>6.97</v>
      </c>
      <c r="G1831">
        <v>6.33</v>
      </c>
      <c r="H1831">
        <v>2910</v>
      </c>
      <c r="I1831">
        <v>-67.305000000000007</v>
      </c>
      <c r="J1831" t="s">
        <v>78</v>
      </c>
      <c r="K1831">
        <v>81.17</v>
      </c>
      <c r="L1831">
        <v>8.2634350000000012</v>
      </c>
      <c r="M1831">
        <v>1.523155927286888</v>
      </c>
      <c r="N1831">
        <v>8.1799499999999998</v>
      </c>
      <c r="O1831">
        <v>2.5593065972285971</v>
      </c>
      <c r="P1831">
        <v>2391000</v>
      </c>
      <c r="Q1831">
        <v>2773000</v>
      </c>
      <c r="R1831">
        <v>0.86</v>
      </c>
      <c r="S1831">
        <v>23.861000000000001</v>
      </c>
      <c r="T1831">
        <v>7.02</v>
      </c>
      <c r="U1831">
        <v>14.68391304347826</v>
      </c>
      <c r="V1831">
        <f t="shared" si="336"/>
        <v>2.5132062333983392</v>
      </c>
      <c r="AC1831">
        <v>9.01</v>
      </c>
      <c r="AD1831">
        <v>8.17</v>
      </c>
      <c r="AH1831" s="85">
        <f>IF(AND(M1831&lt;Variables!$G$6,M1831&gt;Variables!$G$5),0,1)</f>
        <v>1</v>
      </c>
      <c r="AI1831" s="85">
        <f t="shared" si="334"/>
        <v>0</v>
      </c>
      <c r="AJ1831" s="85">
        <f>IF(I1831&gt;Variables!$G$7,0,1)</f>
        <v>1</v>
      </c>
      <c r="AK1831" s="85">
        <f>IF(F1831&gt;Variables!$G$8,0,1)</f>
        <v>1</v>
      </c>
      <c r="AL1831" s="85">
        <f>IF(G1831&gt;Variables!$G$9,0,1)</f>
        <v>1</v>
      </c>
      <c r="AM1831" s="85">
        <f>IF(AND(K1831&gt;Variables!$G$10,K1831&lt;Variables!$G$11),0,1)</f>
        <v>1</v>
      </c>
      <c r="AN1831" s="103">
        <f>IF(H1831&lt;Variables!$G$13,1,0)</f>
        <v>0</v>
      </c>
      <c r="AO1831" s="101">
        <f>IF(R1831&lt;Variables!$G$12,0,1)</f>
        <v>0</v>
      </c>
      <c r="AP1831" s="86">
        <f t="shared" si="332"/>
        <v>1</v>
      </c>
      <c r="AR1831">
        <v>0</v>
      </c>
      <c r="AS1831">
        <v>0</v>
      </c>
      <c r="AT1831">
        <v>1</v>
      </c>
      <c r="AU1831">
        <v>0</v>
      </c>
      <c r="BA1831">
        <v>-2.25</v>
      </c>
    </row>
    <row r="1832" spans="3:53" ht="12.75" x14ac:dyDescent="0.2">
      <c r="C1832" t="s">
        <v>656</v>
      </c>
      <c r="D1832" t="s">
        <v>606</v>
      </c>
      <c r="E1832">
        <v>50.76</v>
      </c>
      <c r="F1832">
        <v>7.3</v>
      </c>
      <c r="G1832">
        <v>0.71</v>
      </c>
      <c r="H1832">
        <v>2750</v>
      </c>
      <c r="I1832">
        <v>-23.655999999999999</v>
      </c>
      <c r="J1832" t="s">
        <v>78</v>
      </c>
      <c r="K1832">
        <v>44.12</v>
      </c>
      <c r="L1832">
        <v>50.78</v>
      </c>
      <c r="M1832">
        <v>3.9385584875927568E-2</v>
      </c>
      <c r="N1832">
        <v>50.928399999999989</v>
      </c>
      <c r="O1832">
        <v>-0.25211866070795891</v>
      </c>
      <c r="P1832">
        <v>553074</v>
      </c>
      <c r="Q1832">
        <v>660790</v>
      </c>
      <c r="R1832">
        <v>0.84</v>
      </c>
      <c r="S1832">
        <v>23.861000000000001</v>
      </c>
      <c r="T1832">
        <v>7.02</v>
      </c>
      <c r="U1832">
        <v>14.68391304347826</v>
      </c>
      <c r="V1832">
        <f t="shared" si="336"/>
        <v>2.3057279987396613</v>
      </c>
      <c r="AC1832">
        <v>51.24</v>
      </c>
      <c r="AD1832">
        <v>50.630099999999999</v>
      </c>
      <c r="AH1832" s="85">
        <f>IF(AND(M1832&lt;Variables!$G$6,M1832&gt;Variables!$G$5),0,1)</f>
        <v>1</v>
      </c>
      <c r="AI1832" s="85">
        <f t="shared" si="334"/>
        <v>1</v>
      </c>
      <c r="AJ1832" s="85">
        <f>IF(I1832&gt;Variables!$G$7,0,1)</f>
        <v>1</v>
      </c>
      <c r="AK1832" s="85">
        <f>IF(F1832&gt;Variables!$G$8,0,1)</f>
        <v>1</v>
      </c>
      <c r="AL1832" s="85">
        <f>IF(G1832&gt;Variables!$G$9,0,1)</f>
        <v>1</v>
      </c>
      <c r="AM1832" s="85">
        <f>IF(AND(K1832&gt;Variables!$G$10,K1832&lt;Variables!$G$11),0,1)</f>
        <v>1</v>
      </c>
      <c r="AN1832" s="103">
        <f>IF(H1832&lt;Variables!$G$13,1,0)</f>
        <v>0</v>
      </c>
      <c r="AO1832" s="101">
        <f>IF(R1832&lt;Variables!$G$12,0,1)</f>
        <v>0</v>
      </c>
      <c r="AP1832" s="86">
        <f t="shared" si="332"/>
        <v>1</v>
      </c>
      <c r="AR1832">
        <v>0</v>
      </c>
      <c r="AS1832">
        <v>0</v>
      </c>
      <c r="AT1832">
        <v>0</v>
      </c>
      <c r="AU1832">
        <v>1</v>
      </c>
      <c r="BA1832">
        <v>-0.18</v>
      </c>
    </row>
    <row r="1833" spans="3:53" ht="12.75" x14ac:dyDescent="0.2">
      <c r="C1833" t="s">
        <v>656</v>
      </c>
      <c r="D1833" t="s">
        <v>486</v>
      </c>
      <c r="E1833">
        <v>139</v>
      </c>
      <c r="F1833">
        <v>6.09</v>
      </c>
      <c r="G1833">
        <v>3.14</v>
      </c>
      <c r="H1833">
        <v>12710</v>
      </c>
      <c r="I1833">
        <v>-22.106000000000002</v>
      </c>
      <c r="J1833" t="s">
        <v>76</v>
      </c>
      <c r="K1833">
        <v>43.34</v>
      </c>
      <c r="L1833">
        <v>139.3405263157895</v>
      </c>
      <c r="M1833">
        <v>-0.22285427219194201</v>
      </c>
      <c r="N1833">
        <v>139.13355000000001</v>
      </c>
      <c r="O1833">
        <v>-7.4424896080049902E-2</v>
      </c>
      <c r="P1833">
        <v>609307</v>
      </c>
      <c r="Q1833">
        <v>631509</v>
      </c>
      <c r="R1833">
        <v>0.96</v>
      </c>
      <c r="S1833">
        <v>23.861000000000001</v>
      </c>
      <c r="T1833">
        <v>7.02</v>
      </c>
      <c r="U1833">
        <v>14.68391304347826</v>
      </c>
      <c r="V1833">
        <f t="shared" si="336"/>
        <v>2.2995102141773089</v>
      </c>
      <c r="AC1833">
        <v>139.34</v>
      </c>
      <c r="AD1833">
        <v>136.9</v>
      </c>
      <c r="AH1833" s="85">
        <f>IF(AND(M1833&lt;Variables!$G$6,M1833&gt;Variables!$G$5),0,1)</f>
        <v>1</v>
      </c>
      <c r="AI1833" s="85">
        <f t="shared" si="334"/>
        <v>0</v>
      </c>
      <c r="AJ1833" s="85">
        <f>IF(I1833&gt;Variables!$G$7,0,1)</f>
        <v>1</v>
      </c>
      <c r="AK1833" s="85">
        <f>IF(F1833&gt;Variables!$G$8,0,1)</f>
        <v>1</v>
      </c>
      <c r="AL1833" s="85">
        <f>IF(G1833&gt;Variables!$G$9,0,1)</f>
        <v>1</v>
      </c>
      <c r="AM1833" s="85">
        <f>IF(AND(K1833&gt;Variables!$G$10,K1833&lt;Variables!$G$11),0,1)</f>
        <v>1</v>
      </c>
      <c r="AN1833" s="103">
        <f>IF(H1833&lt;Variables!$G$13,1,0)</f>
        <v>0</v>
      </c>
      <c r="AO1833" s="101">
        <f>IF(R1833&lt;Variables!$G$12,0,1)</f>
        <v>0</v>
      </c>
      <c r="AP1833" s="86">
        <f t="shared" si="332"/>
        <v>0</v>
      </c>
      <c r="AR1833">
        <v>0</v>
      </c>
      <c r="AS1833">
        <v>0</v>
      </c>
      <c r="AT1833">
        <v>0</v>
      </c>
      <c r="AU1833">
        <v>1</v>
      </c>
      <c r="BA1833">
        <v>-0.56000000000000005</v>
      </c>
    </row>
    <row r="1834" spans="3:53" ht="12.75" x14ac:dyDescent="0.2">
      <c r="C1834" t="s">
        <v>656</v>
      </c>
      <c r="D1834" t="s">
        <v>216</v>
      </c>
      <c r="E1834">
        <v>0.68</v>
      </c>
      <c r="F1834">
        <v>18.100000000000001</v>
      </c>
      <c r="G1834">
        <v>1.6</v>
      </c>
      <c r="H1834">
        <v>368.21</v>
      </c>
      <c r="I1834">
        <v>-65.936000000000007</v>
      </c>
      <c r="J1834" t="s">
        <v>76</v>
      </c>
      <c r="K1834">
        <v>37.56</v>
      </c>
      <c r="L1834">
        <v>0.68499960000000004</v>
      </c>
      <c r="M1834">
        <v>-1.065635658765359</v>
      </c>
      <c r="N1834">
        <v>0.69584380000000001</v>
      </c>
      <c r="O1834">
        <v>-2.6074529944795142</v>
      </c>
      <c r="P1834">
        <v>194370000</v>
      </c>
      <c r="Q1834">
        <v>93280000</v>
      </c>
      <c r="R1834">
        <v>2.08</v>
      </c>
      <c r="S1834">
        <v>23.861000000000001</v>
      </c>
      <c r="T1834">
        <v>7.02</v>
      </c>
      <c r="U1834">
        <v>14.68391304347826</v>
      </c>
      <c r="V1834">
        <f t="shared" si="336"/>
        <v>2.2275433331934207</v>
      </c>
      <c r="AC1834">
        <v>0.68100000000000005</v>
      </c>
      <c r="AD1834">
        <v>0.60509999999999997</v>
      </c>
      <c r="AH1834" s="85">
        <f>IF(AND(M1834&lt;Variables!$G$6,M1834&gt;Variables!$G$5),0,1)</f>
        <v>1</v>
      </c>
      <c r="AI1834" s="85">
        <f t="shared" si="334"/>
        <v>1</v>
      </c>
      <c r="AJ1834" s="85">
        <f>IF(I1834&gt;Variables!$G$7,0,1)</f>
        <v>1</v>
      </c>
      <c r="AK1834" s="85">
        <f>IF(F1834&gt;Variables!$G$8,0,1)</f>
        <v>0</v>
      </c>
      <c r="AL1834" s="85">
        <f>IF(G1834&gt;Variables!$G$9,0,1)</f>
        <v>1</v>
      </c>
      <c r="AM1834" s="85">
        <f>IF(AND(K1834&gt;Variables!$G$10,K1834&lt;Variables!$G$11),0,1)</f>
        <v>1</v>
      </c>
      <c r="AN1834" s="103">
        <f>IF(H1834&lt;Variables!$G$13,1,0)</f>
        <v>1</v>
      </c>
      <c r="AO1834" s="101">
        <f>IF(R1834&lt;Variables!$G$12,0,1)</f>
        <v>1</v>
      </c>
      <c r="AP1834" s="86">
        <f t="shared" si="332"/>
        <v>0</v>
      </c>
      <c r="AR1834">
        <v>0</v>
      </c>
      <c r="AS1834">
        <v>0</v>
      </c>
      <c r="AT1834">
        <v>1</v>
      </c>
      <c r="AU1834">
        <v>0</v>
      </c>
      <c r="BA1834">
        <v>-2.25</v>
      </c>
    </row>
    <row r="1835" spans="3:53" ht="12.75" x14ac:dyDescent="0.2">
      <c r="C1835" t="s">
        <v>656</v>
      </c>
      <c r="D1835" t="s">
        <v>395</v>
      </c>
      <c r="E1835">
        <v>23.99</v>
      </c>
      <c r="F1835">
        <v>20.32</v>
      </c>
      <c r="G1835">
        <v>20.76</v>
      </c>
      <c r="H1835">
        <v>2790</v>
      </c>
      <c r="I1835">
        <v>199.21700000000001</v>
      </c>
      <c r="J1835" t="s">
        <v>76</v>
      </c>
      <c r="K1835">
        <v>44.72</v>
      </c>
      <c r="L1835">
        <v>24.179189999999998</v>
      </c>
      <c r="M1835">
        <v>-0.41022879591915051</v>
      </c>
      <c r="N1835">
        <v>24.336300000000001</v>
      </c>
      <c r="O1835">
        <v>-1.0531592723627119</v>
      </c>
      <c r="P1835">
        <v>10808000</v>
      </c>
      <c r="Q1835">
        <v>3411000</v>
      </c>
      <c r="R1835">
        <v>3.17</v>
      </c>
      <c r="S1835">
        <v>23.861000000000001</v>
      </c>
      <c r="T1835">
        <v>7.02</v>
      </c>
      <c r="U1835">
        <v>14.68391304347826</v>
      </c>
      <c r="V1835">
        <f t="shared" si="336"/>
        <v>2.316709717467293</v>
      </c>
      <c r="AC1835">
        <v>24.85</v>
      </c>
      <c r="AD1835">
        <v>23.945</v>
      </c>
      <c r="AH1835" s="85">
        <f>IF(AND(M1835&lt;Variables!$G$6,M1835&gt;Variables!$G$5),0,1)</f>
        <v>1</v>
      </c>
      <c r="AI1835" s="85">
        <f t="shared" si="334"/>
        <v>1</v>
      </c>
      <c r="AJ1835" s="85">
        <f>IF(I1835&gt;Variables!$G$7,0,1)</f>
        <v>0</v>
      </c>
      <c r="AK1835" s="85">
        <f>IF(F1835&gt;Variables!$G$8,0,1)</f>
        <v>0</v>
      </c>
      <c r="AL1835" s="85">
        <f>IF(G1835&gt;Variables!$G$9,0,1)</f>
        <v>0</v>
      </c>
      <c r="AM1835" s="85">
        <f>IF(AND(K1835&gt;Variables!$G$10,K1835&lt;Variables!$G$11),0,1)</f>
        <v>1</v>
      </c>
      <c r="AN1835" s="103">
        <f>IF(H1835&lt;Variables!$G$13,1,0)</f>
        <v>0</v>
      </c>
      <c r="AO1835" s="101">
        <f>IF(R1835&lt;Variables!$G$12,0,1)</f>
        <v>1</v>
      </c>
      <c r="AP1835" s="86">
        <f t="shared" si="332"/>
        <v>0</v>
      </c>
      <c r="AR1835">
        <v>0</v>
      </c>
      <c r="AS1835">
        <v>1</v>
      </c>
      <c r="AT1835">
        <v>0</v>
      </c>
      <c r="AU1835">
        <v>0</v>
      </c>
      <c r="BA1835">
        <v>1.05</v>
      </c>
    </row>
    <row r="1836" spans="3:53" ht="12.75" x14ac:dyDescent="0.2">
      <c r="C1836" t="s">
        <v>656</v>
      </c>
      <c r="D1836" t="s">
        <v>603</v>
      </c>
      <c r="E1836">
        <v>10.56</v>
      </c>
      <c r="F1836">
        <v>6.42</v>
      </c>
      <c r="G1836">
        <v>2.64</v>
      </c>
      <c r="H1836">
        <v>5810</v>
      </c>
      <c r="I1836">
        <v>-27.994</v>
      </c>
      <c r="J1836" t="s">
        <v>78</v>
      </c>
      <c r="K1836">
        <v>35.78</v>
      </c>
      <c r="L1836">
        <v>10.677680000000001</v>
      </c>
      <c r="M1836">
        <v>-0.89513826973648059</v>
      </c>
      <c r="N1836">
        <v>11.015790000000001</v>
      </c>
      <c r="O1836">
        <v>-3.9369850006218221</v>
      </c>
      <c r="P1836">
        <v>81990000</v>
      </c>
      <c r="Q1836">
        <v>12699000</v>
      </c>
      <c r="R1836">
        <v>6.46</v>
      </c>
      <c r="S1836">
        <v>23.861000000000001</v>
      </c>
      <c r="T1836">
        <v>7.02</v>
      </c>
      <c r="U1836">
        <v>14.68391304347826</v>
      </c>
      <c r="V1836">
        <f t="shared" si="336"/>
        <v>2.2061934294401033</v>
      </c>
      <c r="AC1836">
        <v>10.89</v>
      </c>
      <c r="AD1836">
        <v>9.9350000000000005</v>
      </c>
      <c r="AH1836" s="85">
        <f>IF(AND(M1836&lt;Variables!$G$6,M1836&gt;Variables!$G$5),0,1)</f>
        <v>1</v>
      </c>
      <c r="AI1836" s="85">
        <f t="shared" si="334"/>
        <v>1</v>
      </c>
      <c r="AJ1836" s="85">
        <f>IF(I1836&gt;Variables!$G$7,0,1)</f>
        <v>1</v>
      </c>
      <c r="AK1836" s="85">
        <f>IF(F1836&gt;Variables!$G$8,0,1)</f>
        <v>1</v>
      </c>
      <c r="AL1836" s="85">
        <f>IF(G1836&gt;Variables!$G$9,0,1)</f>
        <v>1</v>
      </c>
      <c r="AM1836" s="85">
        <f>IF(AND(K1836&gt;Variables!$G$10,K1836&lt;Variables!$G$11),0,1)</f>
        <v>1</v>
      </c>
      <c r="AN1836" s="103">
        <f>IF(H1836&lt;Variables!$G$13,1,0)</f>
        <v>0</v>
      </c>
      <c r="AO1836" s="101">
        <f>IF(R1836&lt;Variables!$G$12,0,1)</f>
        <v>1</v>
      </c>
      <c r="AP1836" s="86">
        <f t="shared" si="332"/>
        <v>1</v>
      </c>
      <c r="AR1836">
        <v>1</v>
      </c>
      <c r="AS1836">
        <v>0</v>
      </c>
      <c r="AT1836">
        <v>0</v>
      </c>
      <c r="AU1836">
        <v>0</v>
      </c>
      <c r="BA1836">
        <v>1.56</v>
      </c>
    </row>
    <row r="1837" spans="3:53" ht="12.75" x14ac:dyDescent="0.2">
      <c r="C1837" t="s">
        <v>656</v>
      </c>
      <c r="D1837" t="s">
        <v>639</v>
      </c>
      <c r="E1837">
        <v>29.91</v>
      </c>
      <c r="F1837">
        <v>6.7</v>
      </c>
      <c r="G1837">
        <v>6.71</v>
      </c>
      <c r="H1837">
        <v>2590</v>
      </c>
      <c r="I1837">
        <v>52.029000000000003</v>
      </c>
      <c r="J1837" t="s">
        <v>78</v>
      </c>
      <c r="K1837">
        <v>55.95</v>
      </c>
      <c r="L1837">
        <v>29.882819999999999</v>
      </c>
      <c r="M1837">
        <v>9.0955271289649905E-2</v>
      </c>
      <c r="N1837">
        <v>29.827159999999999</v>
      </c>
      <c r="O1837">
        <v>0.27773344830683627</v>
      </c>
      <c r="P1837">
        <v>77985</v>
      </c>
      <c r="Q1837">
        <v>140520</v>
      </c>
      <c r="R1837">
        <v>0.55000000000000004</v>
      </c>
      <c r="S1837">
        <v>23.861000000000001</v>
      </c>
      <c r="T1837">
        <v>7.02</v>
      </c>
      <c r="U1837">
        <v>14.68391304347826</v>
      </c>
      <c r="V1837">
        <f t="shared" si="336"/>
        <v>2.4247142239467361</v>
      </c>
      <c r="AC1837">
        <v>31.94</v>
      </c>
      <c r="AD1837">
        <v>29.9</v>
      </c>
      <c r="AH1837" s="85">
        <f>IF(AND(M1837&lt;Variables!$G$6,M1837&gt;Variables!$G$5),0,1)</f>
        <v>1</v>
      </c>
      <c r="AI1837" s="85">
        <f t="shared" si="334"/>
        <v>0</v>
      </c>
      <c r="AJ1837" s="85">
        <f>IF(I1837&gt;Variables!$G$7,0,1)</f>
        <v>0</v>
      </c>
      <c r="AK1837" s="85">
        <f>IF(F1837&gt;Variables!$G$8,0,1)</f>
        <v>1</v>
      </c>
      <c r="AL1837" s="85">
        <f>IF(G1837&gt;Variables!$G$9,0,1)</f>
        <v>1</v>
      </c>
      <c r="AM1837" s="85">
        <f>IF(AND(K1837&gt;Variables!$G$10,K1837&lt;Variables!$G$11),0,1)</f>
        <v>0</v>
      </c>
      <c r="AN1837" s="103">
        <f>IF(H1837&lt;Variables!$G$13,1,0)</f>
        <v>0</v>
      </c>
      <c r="AO1837" s="101">
        <f>IF(R1837&lt;Variables!$G$12,0,1)</f>
        <v>0</v>
      </c>
      <c r="AP1837" s="86">
        <f t="shared" si="332"/>
        <v>1</v>
      </c>
      <c r="AR1837">
        <v>1</v>
      </c>
      <c r="AS1837">
        <v>0</v>
      </c>
      <c r="AT1837">
        <v>0</v>
      </c>
      <c r="AU1837">
        <v>0</v>
      </c>
      <c r="BA1837">
        <v>1.59</v>
      </c>
    </row>
    <row r="1838" spans="3:53" ht="12.75" x14ac:dyDescent="0.2">
      <c r="C1838" t="s">
        <v>656</v>
      </c>
      <c r="D1838" t="s">
        <v>215</v>
      </c>
      <c r="E1838">
        <v>16.93</v>
      </c>
      <c r="F1838">
        <v>7.14</v>
      </c>
      <c r="G1838">
        <v>5.35</v>
      </c>
      <c r="H1838">
        <v>2590</v>
      </c>
      <c r="I1838">
        <v>-1.6E-2</v>
      </c>
      <c r="J1838" t="s">
        <v>78</v>
      </c>
      <c r="K1838">
        <v>38.729999999999997</v>
      </c>
      <c r="L1838">
        <v>16.992380000000001</v>
      </c>
      <c r="M1838">
        <v>-0.36710572621375581</v>
      </c>
      <c r="N1838">
        <v>17.339507999999999</v>
      </c>
      <c r="O1838">
        <v>-2.3617048419136171</v>
      </c>
      <c r="P1838">
        <v>17862000</v>
      </c>
      <c r="Q1838">
        <v>25802000</v>
      </c>
      <c r="R1838">
        <v>0.69</v>
      </c>
      <c r="S1838">
        <v>23.861000000000001</v>
      </c>
      <c r="T1838">
        <v>7.02</v>
      </c>
      <c r="U1838">
        <v>14.68391304347826</v>
      </c>
      <c r="V1838">
        <f t="shared" si="336"/>
        <v>2.2478390798101269</v>
      </c>
      <c r="AC1838">
        <v>17.260000000000002</v>
      </c>
      <c r="AD1838">
        <v>15.5</v>
      </c>
      <c r="AH1838" s="85">
        <f>IF(AND(M1838&lt;Variables!$G$6,M1838&gt;Variables!$G$5),0,1)</f>
        <v>1</v>
      </c>
      <c r="AI1838" s="85">
        <f t="shared" si="334"/>
        <v>1</v>
      </c>
      <c r="AJ1838" s="85">
        <f>IF(I1838&gt;Variables!$G$7,0,1)</f>
        <v>1</v>
      </c>
      <c r="AK1838" s="85">
        <f>IF(F1838&gt;Variables!$G$8,0,1)</f>
        <v>1</v>
      </c>
      <c r="AL1838" s="85">
        <f>IF(G1838&gt;Variables!$G$9,0,1)</f>
        <v>1</v>
      </c>
      <c r="AM1838" s="85">
        <f>IF(AND(K1838&gt;Variables!$G$10,K1838&lt;Variables!$G$11),0,1)</f>
        <v>1</v>
      </c>
      <c r="AN1838" s="103">
        <f>IF(H1838&lt;Variables!$G$13,1,0)</f>
        <v>0</v>
      </c>
      <c r="AO1838" s="101">
        <f>IF(R1838&lt;Variables!$G$12,0,1)</f>
        <v>0</v>
      </c>
      <c r="AP1838" s="86">
        <f t="shared" si="332"/>
        <v>1</v>
      </c>
      <c r="AR1838">
        <v>0</v>
      </c>
      <c r="AS1838">
        <v>0</v>
      </c>
      <c r="AT1838">
        <v>1</v>
      </c>
      <c r="AU1838">
        <v>0</v>
      </c>
      <c r="BA1838">
        <v>-2.25</v>
      </c>
    </row>
    <row r="1839" spans="3:53" ht="12.75" x14ac:dyDescent="0.2">
      <c r="C1839" t="s">
        <v>656</v>
      </c>
      <c r="D1839" t="s">
        <v>613</v>
      </c>
      <c r="E1839">
        <v>24.87</v>
      </c>
      <c r="F1839">
        <v>20.88</v>
      </c>
      <c r="G1839">
        <v>-0.32</v>
      </c>
      <c r="H1839">
        <v>42.23</v>
      </c>
      <c r="I1839">
        <v>38.241</v>
      </c>
      <c r="J1839" t="s">
        <v>76</v>
      </c>
      <c r="K1839">
        <v>-99999</v>
      </c>
      <c r="L1839">
        <v>24.87</v>
      </c>
      <c r="M1839">
        <v>0</v>
      </c>
      <c r="N1839">
        <v>24.81</v>
      </c>
      <c r="O1839">
        <v>0.24183796856105891</v>
      </c>
      <c r="P1839">
        <v>62170</v>
      </c>
      <c r="Q1839">
        <v>1830</v>
      </c>
      <c r="R1839">
        <v>33.97</v>
      </c>
      <c r="S1839">
        <v>23.861000000000001</v>
      </c>
      <c r="T1839">
        <v>7.02</v>
      </c>
      <c r="U1839">
        <v>14.68391304347826</v>
      </c>
      <c r="V1839"/>
      <c r="AC1839">
        <v>25.71</v>
      </c>
      <c r="AD1839">
        <v>24.7424</v>
      </c>
      <c r="AH1839" s="85">
        <f>IF(AND(M1839&lt;Variables!$G$6,M1839&gt;Variables!$G$5),0,1)</f>
        <v>1</v>
      </c>
      <c r="AI1839" s="85">
        <f t="shared" si="334"/>
        <v>0</v>
      </c>
      <c r="AJ1839" s="85">
        <f>IF(I1839&gt;Variables!$G$7,0,1)</f>
        <v>0</v>
      </c>
      <c r="AK1839" s="85">
        <f>IF(F1839&gt;Variables!$G$8,0,1)</f>
        <v>0</v>
      </c>
      <c r="AL1839" s="85">
        <f>IF(G1839&gt;Variables!$G$9,0,1)</f>
        <v>1</v>
      </c>
      <c r="AM1839" s="85">
        <f>IF(AND(K1839&gt;Variables!$G$10,K1839&lt;Variables!$G$11),0,1)</f>
        <v>1</v>
      </c>
      <c r="AN1839" s="103">
        <f>IF(H1839&lt;Variables!$G$13,1,0)</f>
        <v>1</v>
      </c>
      <c r="AO1839" s="101">
        <f>IF(R1839&lt;Variables!$G$12,0,1)</f>
        <v>1</v>
      </c>
      <c r="AP1839" s="86">
        <f t="shared" ref="AP1839:AP1902" si="337">IF(J1839="Pass", 0,1)</f>
        <v>0</v>
      </c>
      <c r="AR1839">
        <v>1</v>
      </c>
      <c r="AS1839">
        <v>0</v>
      </c>
      <c r="AT1839">
        <v>0</v>
      </c>
      <c r="AU1839">
        <v>0</v>
      </c>
      <c r="BA1839">
        <v>2</v>
      </c>
    </row>
    <row r="1840" spans="3:53" ht="12.75" x14ac:dyDescent="0.2">
      <c r="C1840" t="s">
        <v>656</v>
      </c>
      <c r="D1840" t="s">
        <v>447</v>
      </c>
      <c r="E1840">
        <v>18.47</v>
      </c>
      <c r="F1840">
        <v>7.28</v>
      </c>
      <c r="G1840">
        <v>7.75</v>
      </c>
      <c r="H1840">
        <v>7540</v>
      </c>
      <c r="I1840">
        <v>-59.383000000000003</v>
      </c>
      <c r="J1840" t="s">
        <v>78</v>
      </c>
      <c r="K1840">
        <v>55.56</v>
      </c>
      <c r="L1840">
        <v>18.446715000000001</v>
      </c>
      <c r="M1840">
        <v>0.23410672306695879</v>
      </c>
      <c r="N1840">
        <v>18.347052000000001</v>
      </c>
      <c r="O1840">
        <v>0.77858829854518741</v>
      </c>
      <c r="P1840">
        <v>29613000</v>
      </c>
      <c r="Q1840">
        <v>22358000</v>
      </c>
      <c r="R1840">
        <v>1.32</v>
      </c>
      <c r="S1840">
        <v>23.861000000000001</v>
      </c>
      <c r="T1840">
        <v>7.02</v>
      </c>
      <c r="U1840">
        <v>14.68391304347826</v>
      </c>
      <c r="V1840">
        <f>1.849 + (0.01036 * K1840) + (0.1184 * M1840) - (0.002888 * K1840 * M1840)</f>
        <v>2.4147557079980904</v>
      </c>
      <c r="AC1840">
        <v>18.52</v>
      </c>
      <c r="AD1840">
        <v>16.670000000000002</v>
      </c>
      <c r="AH1840" s="85">
        <f>IF(AND(M1840&lt;Variables!$G$6,M1840&gt;Variables!$G$5),0,1)</f>
        <v>1</v>
      </c>
      <c r="AI1840" s="85">
        <f t="shared" si="334"/>
        <v>0</v>
      </c>
      <c r="AJ1840" s="85">
        <f>IF(I1840&gt;Variables!$G$7,0,1)</f>
        <v>1</v>
      </c>
      <c r="AK1840" s="85">
        <f>IF(F1840&gt;Variables!$G$8,0,1)</f>
        <v>1</v>
      </c>
      <c r="AL1840" s="85">
        <f>IF(G1840&gt;Variables!$G$9,0,1)</f>
        <v>1</v>
      </c>
      <c r="AM1840" s="85">
        <f>IF(AND(K1840&gt;Variables!$G$10,K1840&lt;Variables!$G$11),0,1)</f>
        <v>0</v>
      </c>
      <c r="AN1840" s="103">
        <f>IF(H1840&lt;Variables!$G$13,1,0)</f>
        <v>0</v>
      </c>
      <c r="AO1840" s="101">
        <f>IF(R1840&lt;Variables!$G$12,0,1)</f>
        <v>0</v>
      </c>
      <c r="AP1840" s="86">
        <f t="shared" si="337"/>
        <v>1</v>
      </c>
      <c r="AR1840">
        <v>0</v>
      </c>
      <c r="AS1840">
        <v>0</v>
      </c>
      <c r="AT1840">
        <v>1</v>
      </c>
      <c r="AU1840">
        <v>0</v>
      </c>
      <c r="BA1840">
        <v>-2.25</v>
      </c>
    </row>
    <row r="1841" spans="3:53" ht="12.75" x14ac:dyDescent="0.2">
      <c r="C1841" t="s">
        <v>656</v>
      </c>
      <c r="D1841" t="s">
        <v>607</v>
      </c>
      <c r="E1841">
        <v>12.5</v>
      </c>
      <c r="F1841">
        <v>7.77</v>
      </c>
      <c r="G1841">
        <v>2</v>
      </c>
      <c r="H1841">
        <v>1920</v>
      </c>
      <c r="I1841">
        <v>-23.959</v>
      </c>
      <c r="J1841" t="s">
        <v>78</v>
      </c>
      <c r="K1841">
        <v>59.78</v>
      </c>
      <c r="L1841">
        <v>12.4605</v>
      </c>
      <c r="M1841">
        <v>0.27687492476224501</v>
      </c>
      <c r="N1841">
        <v>12.48166</v>
      </c>
      <c r="O1841">
        <v>0.1068768096551217</v>
      </c>
      <c r="P1841">
        <v>2974000</v>
      </c>
      <c r="Q1841">
        <v>1014000</v>
      </c>
      <c r="R1841">
        <v>2.93</v>
      </c>
      <c r="S1841">
        <v>23.861000000000001</v>
      </c>
      <c r="T1841">
        <v>7.02</v>
      </c>
      <c r="U1841">
        <v>14.68391304347826</v>
      </c>
      <c r="V1841">
        <f>1.849 + (0.01036 * K1841) + (0.1184 * M1841) - (0.002888 * K1841 * M1841)</f>
        <v>2.4533018193812448</v>
      </c>
      <c r="AC1841">
        <v>12.73</v>
      </c>
      <c r="AD1841">
        <v>12.49</v>
      </c>
      <c r="AH1841" s="85">
        <f>IF(AND(M1841&lt;Variables!$G$6,M1841&gt;Variables!$G$5),0,1)</f>
        <v>1</v>
      </c>
      <c r="AI1841" s="85">
        <f t="shared" si="334"/>
        <v>1</v>
      </c>
      <c r="AJ1841" s="85">
        <f>IF(I1841&gt;Variables!$G$7,0,1)</f>
        <v>1</v>
      </c>
      <c r="AK1841" s="85">
        <f>IF(F1841&gt;Variables!$G$8,0,1)</f>
        <v>1</v>
      </c>
      <c r="AL1841" s="85">
        <f>IF(G1841&gt;Variables!$G$9,0,1)</f>
        <v>1</v>
      </c>
      <c r="AM1841" s="85">
        <f>IF(AND(K1841&gt;Variables!$G$10,K1841&lt;Variables!$G$11),0,1)</f>
        <v>0</v>
      </c>
      <c r="AN1841" s="103">
        <f>IF(H1841&lt;Variables!$G$13,1,0)</f>
        <v>1</v>
      </c>
      <c r="AO1841" s="101">
        <f>IF(R1841&lt;Variables!$G$12,0,1)</f>
        <v>1</v>
      </c>
      <c r="AP1841" s="86">
        <f t="shared" si="337"/>
        <v>1</v>
      </c>
      <c r="AR1841">
        <v>0</v>
      </c>
      <c r="AS1841">
        <v>1</v>
      </c>
      <c r="AT1841">
        <v>0</v>
      </c>
      <c r="AU1841">
        <v>0</v>
      </c>
      <c r="BA1841">
        <v>1.1100000000000001</v>
      </c>
    </row>
    <row r="1842" spans="3:53" ht="12.75" x14ac:dyDescent="0.2">
      <c r="C1842" t="s">
        <v>656</v>
      </c>
      <c r="D1842" t="s">
        <v>509</v>
      </c>
      <c r="E1842">
        <v>5.94</v>
      </c>
      <c r="F1842">
        <v>49.36</v>
      </c>
      <c r="G1842">
        <v>-1.81</v>
      </c>
      <c r="H1842">
        <v>208.76</v>
      </c>
      <c r="I1842">
        <v>45.948</v>
      </c>
      <c r="J1842" t="s">
        <v>76</v>
      </c>
      <c r="K1842">
        <v>51.74</v>
      </c>
      <c r="L1842">
        <v>5.9426700000000006</v>
      </c>
      <c r="M1842">
        <v>0.45989428994036657</v>
      </c>
      <c r="N1842">
        <v>6.0059779999999998</v>
      </c>
      <c r="O1842">
        <v>-0.59903649330716946</v>
      </c>
      <c r="P1842">
        <v>106760000</v>
      </c>
      <c r="Q1842">
        <v>12510000</v>
      </c>
      <c r="R1842">
        <v>8.5299999999999994</v>
      </c>
      <c r="S1842">
        <v>23.861000000000001</v>
      </c>
      <c r="T1842">
        <v>7.02</v>
      </c>
      <c r="U1842">
        <v>14.68391304347826</v>
      </c>
      <c r="V1842">
        <f>1.849 + (0.01036 * K1842) + (0.1184 * M1842) - (0.002888 * K1842 * M1842)</f>
        <v>2.3707581244672853</v>
      </c>
      <c r="AC1842">
        <v>8.3800000000000008</v>
      </c>
      <c r="AD1842">
        <v>5.63</v>
      </c>
      <c r="AH1842" s="85">
        <f>IF(AND(M1842&lt;Variables!$G$6,M1842&gt;Variables!$G$5),0,1)</f>
        <v>1</v>
      </c>
      <c r="AI1842" s="85">
        <f t="shared" si="334"/>
        <v>1</v>
      </c>
      <c r="AJ1842" s="85">
        <f>IF(I1842&gt;Variables!$G$7,0,1)</f>
        <v>0</v>
      </c>
      <c r="AK1842" s="85">
        <f>IF(F1842&gt;Variables!$G$8,0,1)</f>
        <v>0</v>
      </c>
      <c r="AL1842" s="85">
        <f>IF(G1842&gt;Variables!$G$9,0,1)</f>
        <v>1</v>
      </c>
      <c r="AM1842" s="85">
        <f>IF(AND(K1842&gt;Variables!$G$10,K1842&lt;Variables!$G$11),0,1)</f>
        <v>0</v>
      </c>
      <c r="AN1842" s="103">
        <f>IF(H1842&lt;Variables!$G$13,1,0)</f>
        <v>1</v>
      </c>
      <c r="AO1842" s="101">
        <f>IF(R1842&lt;Variables!$G$12,0,1)</f>
        <v>1</v>
      </c>
      <c r="AP1842" s="86">
        <f t="shared" si="337"/>
        <v>0</v>
      </c>
      <c r="AR1842">
        <v>0</v>
      </c>
      <c r="AS1842">
        <v>0</v>
      </c>
      <c r="AT1842">
        <v>1</v>
      </c>
      <c r="AU1842">
        <v>0</v>
      </c>
      <c r="BA1842">
        <v>-2.25</v>
      </c>
    </row>
    <row r="1843" spans="3:53" ht="12.75" x14ac:dyDescent="0.2">
      <c r="C1843" t="s">
        <v>656</v>
      </c>
      <c r="D1843" t="s">
        <v>632</v>
      </c>
      <c r="E1843">
        <v>81.86</v>
      </c>
      <c r="F1843">
        <v>8.93</v>
      </c>
      <c r="G1843">
        <v>9.43</v>
      </c>
      <c r="H1843">
        <v>5680</v>
      </c>
      <c r="I1843">
        <v>116.123</v>
      </c>
      <c r="J1843" t="s">
        <v>78</v>
      </c>
      <c r="K1843">
        <v>75.8</v>
      </c>
      <c r="L1843">
        <v>81.102000000000004</v>
      </c>
      <c r="M1843">
        <v>0.94079060935610825</v>
      </c>
      <c r="N1843">
        <v>80.710334000000003</v>
      </c>
      <c r="O1843">
        <v>1.430629688634409</v>
      </c>
      <c r="P1843">
        <v>420184</v>
      </c>
      <c r="Q1843">
        <v>533296</v>
      </c>
      <c r="R1843">
        <v>0.79</v>
      </c>
      <c r="S1843">
        <v>23.861000000000001</v>
      </c>
      <c r="T1843">
        <v>7.02</v>
      </c>
      <c r="U1843">
        <v>14.68391304347826</v>
      </c>
      <c r="V1843">
        <f>1.849 + (0.01036 * K1843) + (0.1184 * M1843) - (0.002888 * K1843 * M1843)</f>
        <v>2.5397287595373736</v>
      </c>
      <c r="AC1843">
        <v>84.015000000000001</v>
      </c>
      <c r="AD1843">
        <v>80.13</v>
      </c>
      <c r="AH1843" s="85">
        <f>IF(AND(M1843&lt;Variables!$G$6,M1843&gt;Variables!$G$5),0,1)</f>
        <v>1</v>
      </c>
      <c r="AI1843" s="85">
        <f t="shared" si="334"/>
        <v>0</v>
      </c>
      <c r="AJ1843" s="85">
        <f>IF(I1843&gt;Variables!$G$7,0,1)</f>
        <v>0</v>
      </c>
      <c r="AK1843" s="85">
        <f>IF(F1843&gt;Variables!$G$8,0,1)</f>
        <v>1</v>
      </c>
      <c r="AL1843" s="85">
        <f>IF(G1843&gt;Variables!$G$9,0,1)</f>
        <v>1</v>
      </c>
      <c r="AM1843" s="85">
        <f>IF(AND(K1843&gt;Variables!$G$10,K1843&lt;Variables!$G$11),0,1)</f>
        <v>1</v>
      </c>
      <c r="AN1843" s="103">
        <f>IF(H1843&lt;Variables!$G$13,1,0)</f>
        <v>0</v>
      </c>
      <c r="AO1843" s="101">
        <f>IF(R1843&lt;Variables!$G$12,0,1)</f>
        <v>0</v>
      </c>
      <c r="AP1843" s="86">
        <f t="shared" si="337"/>
        <v>1</v>
      </c>
      <c r="AR1843">
        <v>1</v>
      </c>
      <c r="AS1843">
        <v>0</v>
      </c>
      <c r="AT1843">
        <v>0</v>
      </c>
      <c r="AU1843">
        <v>0</v>
      </c>
      <c r="BA1843">
        <v>1.64</v>
      </c>
    </row>
    <row r="1844" spans="3:53" ht="12.75" x14ac:dyDescent="0.2">
      <c r="C1844" t="s">
        <v>656</v>
      </c>
      <c r="D1844" t="s">
        <v>604</v>
      </c>
      <c r="E1844">
        <v>88.61</v>
      </c>
      <c r="F1844">
        <v>10.210000000000001</v>
      </c>
      <c r="G1844">
        <v>-0.13</v>
      </c>
      <c r="H1844">
        <v>5400</v>
      </c>
      <c r="I1844">
        <v>-4.0140000000000002</v>
      </c>
      <c r="J1844" t="s">
        <v>78</v>
      </c>
      <c r="K1844">
        <v>45.48</v>
      </c>
      <c r="L1844">
        <v>88.878524999999996</v>
      </c>
      <c r="M1844">
        <v>-0.2739975714043309</v>
      </c>
      <c r="N1844">
        <v>88.859414000000001</v>
      </c>
      <c r="O1844">
        <v>-0.25254949351792472</v>
      </c>
      <c r="P1844">
        <v>1890000</v>
      </c>
      <c r="Q1844">
        <v>970773</v>
      </c>
      <c r="R1844">
        <v>1.95</v>
      </c>
      <c r="S1844">
        <v>23.861000000000001</v>
      </c>
      <c r="T1844">
        <v>7.02</v>
      </c>
      <c r="U1844">
        <v>14.68391304347826</v>
      </c>
      <c r="V1844">
        <f>1.849 + (0.01036 * K1844) + (0.1184 * M1844) - (0.002888 * K1844 * M1844)</f>
        <v>2.3237200383188177</v>
      </c>
      <c r="AC1844">
        <v>89.08</v>
      </c>
      <c r="AD1844">
        <v>85.37</v>
      </c>
      <c r="AH1844" s="85">
        <f>IF(AND(M1844&lt;Variables!$G$6,M1844&gt;Variables!$G$5),0,1)</f>
        <v>1</v>
      </c>
      <c r="AI1844" s="85">
        <f t="shared" si="334"/>
        <v>0</v>
      </c>
      <c r="AJ1844" s="85">
        <f>IF(I1844&gt;Variables!$G$7,0,1)</f>
        <v>1</v>
      </c>
      <c r="AK1844" s="85">
        <f>IF(F1844&gt;Variables!$G$8,0,1)</f>
        <v>0</v>
      </c>
      <c r="AL1844" s="85">
        <f>IF(G1844&gt;Variables!$G$9,0,1)</f>
        <v>1</v>
      </c>
      <c r="AM1844" s="85">
        <f>IF(AND(K1844&gt;Variables!$G$10,K1844&lt;Variables!$G$11),0,1)</f>
        <v>1</v>
      </c>
      <c r="AN1844" s="103">
        <f>IF(H1844&lt;Variables!$G$13,1,0)</f>
        <v>0</v>
      </c>
      <c r="AO1844" s="101">
        <f>IF(R1844&lt;Variables!$G$12,0,1)</f>
        <v>0</v>
      </c>
      <c r="AP1844" s="86">
        <f t="shared" si="337"/>
        <v>1</v>
      </c>
      <c r="AR1844">
        <v>0</v>
      </c>
      <c r="AS1844">
        <v>0</v>
      </c>
      <c r="AT1844">
        <v>1</v>
      </c>
      <c r="AU1844">
        <v>0</v>
      </c>
      <c r="BA1844">
        <v>-1.1599999999999999</v>
      </c>
    </row>
    <row r="1845" spans="3:53" ht="12.75" x14ac:dyDescent="0.2">
      <c r="C1845" t="s">
        <v>656</v>
      </c>
      <c r="D1845" t="s">
        <v>651</v>
      </c>
      <c r="E1845">
        <v>36.54</v>
      </c>
      <c r="F1845">
        <v>6.13</v>
      </c>
      <c r="G1845">
        <v>4.08</v>
      </c>
      <c r="H1845">
        <v>-99999</v>
      </c>
      <c r="I1845">
        <v>-8.4710000000000001</v>
      </c>
      <c r="J1845" t="s">
        <v>78</v>
      </c>
      <c r="K1845"/>
      <c r="L1845">
        <v>-99999</v>
      </c>
      <c r="M1845">
        <v>-99999</v>
      </c>
      <c r="N1845">
        <v>-99999</v>
      </c>
      <c r="O1845">
        <v>-99999</v>
      </c>
      <c r="P1845">
        <v>31994</v>
      </c>
      <c r="Q1845">
        <v>12413</v>
      </c>
      <c r="R1845">
        <v>2.58</v>
      </c>
      <c r="S1845">
        <v>23.861000000000001</v>
      </c>
      <c r="T1845">
        <v>7.02</v>
      </c>
      <c r="U1845">
        <v>14.68391304347826</v>
      </c>
      <c r="V1845"/>
      <c r="AC1845">
        <v>36.74</v>
      </c>
      <c r="AD1845">
        <v>36.54</v>
      </c>
      <c r="AH1845" s="85">
        <f>IF(AND(M1845&lt;Variables!$G$6,M1845&gt;Variables!$G$5),0,1)</f>
        <v>1</v>
      </c>
      <c r="AI1845" s="85">
        <f t="shared" si="334"/>
        <v>1</v>
      </c>
      <c r="AJ1845" s="85">
        <f>IF(I1845&gt;Variables!$G$7,0,1)</f>
        <v>1</v>
      </c>
      <c r="AK1845" s="85">
        <f>IF(F1845&gt;Variables!$G$8,0,1)</f>
        <v>1</v>
      </c>
      <c r="AL1845" s="85">
        <f>IF(G1845&gt;Variables!$G$9,0,1)</f>
        <v>1</v>
      </c>
      <c r="AM1845" s="85">
        <f>IF(AND(K1845&gt;Variables!$G$10,K1845&lt;Variables!$G$11),0,1)</f>
        <v>1</v>
      </c>
      <c r="AN1845" s="103">
        <f>IF(H1845&lt;Variables!$G$13,1,0)</f>
        <v>1</v>
      </c>
      <c r="AO1845" s="101">
        <f>IF(R1845&lt;Variables!$G$12,0,1)</f>
        <v>1</v>
      </c>
      <c r="AP1845" s="86">
        <f t="shared" si="337"/>
        <v>1</v>
      </c>
      <c r="AR1845">
        <v>0</v>
      </c>
      <c r="AS1845">
        <v>0</v>
      </c>
      <c r="AT1845">
        <v>0</v>
      </c>
      <c r="AU1845">
        <v>0</v>
      </c>
      <c r="BA1845">
        <v>0</v>
      </c>
    </row>
    <row r="1846" spans="3:53" ht="12.75" x14ac:dyDescent="0.2">
      <c r="C1846" t="s">
        <v>656</v>
      </c>
      <c r="D1846" t="s">
        <v>605</v>
      </c>
      <c r="E1846">
        <v>294.92</v>
      </c>
      <c r="F1846">
        <v>11.31</v>
      </c>
      <c r="G1846">
        <v>2.27</v>
      </c>
      <c r="H1846">
        <v>41000</v>
      </c>
      <c r="I1846">
        <v>5.2999999999999999E-2</v>
      </c>
      <c r="J1846" t="s">
        <v>78</v>
      </c>
      <c r="K1846">
        <v>56.44</v>
      </c>
      <c r="L1846">
        <v>294.69101499999999</v>
      </c>
      <c r="M1846">
        <v>0.135390961953822</v>
      </c>
      <c r="N1846">
        <v>294.72210999999999</v>
      </c>
      <c r="O1846">
        <v>0.1248260607254707</v>
      </c>
      <c r="P1846">
        <v>1275000</v>
      </c>
      <c r="Q1846">
        <v>905753</v>
      </c>
      <c r="R1846">
        <v>1.41</v>
      </c>
      <c r="S1846">
        <v>23.861000000000001</v>
      </c>
      <c r="T1846">
        <v>7.02</v>
      </c>
      <c r="U1846">
        <v>14.68391304347826</v>
      </c>
      <c r="V1846">
        <f t="shared" ref="V1846:V1870" si="338">1.849 + (0.01036 * K1846) + (0.1184 * M1846) - (0.002888 * K1846 * M1846)</f>
        <v>2.4276801363972909</v>
      </c>
      <c r="AC1846">
        <v>296.84530000000001</v>
      </c>
      <c r="AD1846">
        <v>289.24</v>
      </c>
      <c r="AH1846" s="85">
        <f>IF(AND(M1846&lt;Variables!$G$6,M1846&gt;Variables!$G$5),0,1)</f>
        <v>1</v>
      </c>
      <c r="AI1846" s="85">
        <f t="shared" si="334"/>
        <v>1</v>
      </c>
      <c r="AJ1846" s="85">
        <f>IF(I1846&gt;Variables!$G$7,0,1)</f>
        <v>0</v>
      </c>
      <c r="AK1846" s="85">
        <f>IF(F1846&gt;Variables!$G$8,0,1)</f>
        <v>0</v>
      </c>
      <c r="AL1846" s="85">
        <f>IF(G1846&gt;Variables!$G$9,0,1)</f>
        <v>1</v>
      </c>
      <c r="AM1846" s="85">
        <f>IF(AND(K1846&gt;Variables!$G$10,K1846&lt;Variables!$G$11),0,1)</f>
        <v>0</v>
      </c>
      <c r="AN1846" s="103">
        <f>IF(H1846&lt;Variables!$G$13,1,0)</f>
        <v>0</v>
      </c>
      <c r="AO1846" s="101">
        <f>IF(R1846&lt;Variables!$G$12,0,1)</f>
        <v>0</v>
      </c>
      <c r="AP1846" s="86">
        <f t="shared" si="337"/>
        <v>1</v>
      </c>
      <c r="AR1846">
        <v>0</v>
      </c>
      <c r="AS1846">
        <v>0</v>
      </c>
      <c r="AT1846">
        <v>0</v>
      </c>
      <c r="AU1846">
        <v>1</v>
      </c>
      <c r="BA1846">
        <v>-0.18</v>
      </c>
    </row>
    <row r="1847" spans="3:53" ht="12.75" x14ac:dyDescent="0.2">
      <c r="C1847" t="s">
        <v>656</v>
      </c>
      <c r="D1847" t="s">
        <v>652</v>
      </c>
      <c r="E1847">
        <v>1.44</v>
      </c>
      <c r="F1847">
        <v>16.670000000000002</v>
      </c>
      <c r="G1847">
        <v>0.51</v>
      </c>
      <c r="H1847">
        <v>218.37</v>
      </c>
      <c r="I1847">
        <v>-51.23</v>
      </c>
      <c r="J1847" t="s">
        <v>78</v>
      </c>
      <c r="K1847">
        <v>51.61</v>
      </c>
      <c r="L1847">
        <v>1.4458299999999999</v>
      </c>
      <c r="M1847">
        <v>0.1085881466009347</v>
      </c>
      <c r="N1847">
        <v>1.4497979999999999</v>
      </c>
      <c r="O1847">
        <v>-0.1654023526035972</v>
      </c>
      <c r="P1847">
        <v>41680000</v>
      </c>
      <c r="Q1847">
        <v>6400000</v>
      </c>
      <c r="R1847">
        <v>6.51</v>
      </c>
      <c r="S1847">
        <v>23.861000000000001</v>
      </c>
      <c r="T1847">
        <v>7.02</v>
      </c>
      <c r="U1847">
        <v>14.68391304347826</v>
      </c>
      <c r="V1847">
        <f t="shared" si="338"/>
        <v>2.3803514080548878</v>
      </c>
      <c r="AC1847">
        <v>1.57</v>
      </c>
      <c r="AD1847">
        <v>1.42</v>
      </c>
      <c r="AH1847" s="85">
        <f>IF(AND(M1847&lt;Variables!$G$6,M1847&gt;Variables!$G$5),0,1)</f>
        <v>1</v>
      </c>
      <c r="AI1847" s="85">
        <f t="shared" si="334"/>
        <v>1</v>
      </c>
      <c r="AJ1847" s="85">
        <f>IF(I1847&gt;Variables!$G$7,0,1)</f>
        <v>1</v>
      </c>
      <c r="AK1847" s="85">
        <f>IF(F1847&gt;Variables!$G$8,0,1)</f>
        <v>0</v>
      </c>
      <c r="AL1847" s="85">
        <f>IF(G1847&gt;Variables!$G$9,0,1)</f>
        <v>1</v>
      </c>
      <c r="AM1847" s="85">
        <f>IF(AND(K1847&gt;Variables!$G$10,K1847&lt;Variables!$G$11),0,1)</f>
        <v>0</v>
      </c>
      <c r="AN1847" s="103">
        <f>IF(H1847&lt;Variables!$G$13,1,0)</f>
        <v>1</v>
      </c>
      <c r="AO1847" s="101">
        <f>IF(R1847&lt;Variables!$G$12,0,1)</f>
        <v>1</v>
      </c>
      <c r="AP1847" s="86">
        <f t="shared" si="337"/>
        <v>1</v>
      </c>
      <c r="AR1847">
        <v>1</v>
      </c>
      <c r="AS1847">
        <v>0</v>
      </c>
      <c r="AT1847">
        <v>0</v>
      </c>
      <c r="AU1847">
        <v>0</v>
      </c>
      <c r="BA1847">
        <v>1.01</v>
      </c>
    </row>
    <row r="1848" spans="3:53" ht="12.75" x14ac:dyDescent="0.2">
      <c r="C1848" t="s">
        <v>656</v>
      </c>
      <c r="D1848" t="s">
        <v>322</v>
      </c>
      <c r="E1848">
        <v>37.74</v>
      </c>
      <c r="F1848">
        <v>17.600000000000001</v>
      </c>
      <c r="G1848">
        <v>15.25</v>
      </c>
      <c r="H1848">
        <v>6860</v>
      </c>
      <c r="I1848">
        <v>942.64200000000005</v>
      </c>
      <c r="J1848" t="s">
        <v>78</v>
      </c>
      <c r="K1848">
        <v>46.7</v>
      </c>
      <c r="L1848">
        <v>37.908380000000001</v>
      </c>
      <c r="M1848">
        <v>-0.64202163215627239</v>
      </c>
      <c r="N1848">
        <v>37.682983673469387</v>
      </c>
      <c r="O1848">
        <v>-4.7723592232557892E-2</v>
      </c>
      <c r="P1848">
        <v>833724</v>
      </c>
      <c r="Q1848">
        <v>755579</v>
      </c>
      <c r="R1848">
        <v>1.1000000000000001</v>
      </c>
      <c r="S1848">
        <v>23.861000000000001</v>
      </c>
      <c r="T1848">
        <v>7.02</v>
      </c>
      <c r="U1848">
        <v>14.68391304347826</v>
      </c>
      <c r="V1848">
        <f t="shared" si="338"/>
        <v>2.343385839472961</v>
      </c>
      <c r="AC1848">
        <v>37.897399999999998</v>
      </c>
      <c r="AD1848">
        <v>32.3401</v>
      </c>
      <c r="AH1848" s="85">
        <f>IF(AND(M1848&lt;Variables!$G$6,M1848&gt;Variables!$G$5),0,1)</f>
        <v>1</v>
      </c>
      <c r="AI1848" s="85">
        <f t="shared" si="334"/>
        <v>0</v>
      </c>
      <c r="AJ1848" s="85">
        <f>IF(I1848&gt;Variables!$G$7,0,1)</f>
        <v>0</v>
      </c>
      <c r="AK1848" s="85">
        <f>IF(F1848&gt;Variables!$G$8,0,1)</f>
        <v>0</v>
      </c>
      <c r="AL1848" s="85">
        <f>IF(G1848&gt;Variables!$G$9,0,1)</f>
        <v>0</v>
      </c>
      <c r="AM1848" s="85">
        <f>IF(AND(K1848&gt;Variables!$G$10,K1848&lt;Variables!$G$11),0,1)</f>
        <v>1</v>
      </c>
      <c r="AN1848" s="103">
        <f>IF(H1848&lt;Variables!$G$13,1,0)</f>
        <v>0</v>
      </c>
      <c r="AO1848" s="101">
        <f>IF(R1848&lt;Variables!$G$12,0,1)</f>
        <v>0</v>
      </c>
      <c r="AP1848" s="86">
        <f t="shared" si="337"/>
        <v>1</v>
      </c>
      <c r="AR1848">
        <v>0</v>
      </c>
      <c r="AS1848">
        <v>0</v>
      </c>
      <c r="AT1848">
        <v>1</v>
      </c>
      <c r="AU1848">
        <v>0</v>
      </c>
      <c r="BA1848">
        <v>-2.25</v>
      </c>
    </row>
    <row r="1849" spans="3:53" ht="12.75" x14ac:dyDescent="0.2">
      <c r="C1849" t="s">
        <v>656</v>
      </c>
      <c r="D1849" t="s">
        <v>634</v>
      </c>
      <c r="E1849">
        <v>9.8699999999999992</v>
      </c>
      <c r="F1849">
        <v>28.02</v>
      </c>
      <c r="G1849">
        <v>23.42</v>
      </c>
      <c r="H1849">
        <v>55.7</v>
      </c>
      <c r="I1849">
        <v>-70.070999999999998</v>
      </c>
      <c r="J1849" t="s">
        <v>78</v>
      </c>
      <c r="K1849">
        <v>38.07</v>
      </c>
      <c r="L1849">
        <v>9.9809850000000004</v>
      </c>
      <c r="M1849">
        <v>-2.3142505474159161</v>
      </c>
      <c r="N1849">
        <v>10.115741999999999</v>
      </c>
      <c r="O1849">
        <v>-3.6155726391598448</v>
      </c>
      <c r="P1849">
        <v>6000000</v>
      </c>
      <c r="Q1849">
        <v>115020</v>
      </c>
      <c r="R1849">
        <v>52.16</v>
      </c>
      <c r="S1849">
        <v>23.861000000000001</v>
      </c>
      <c r="T1849">
        <v>7.02</v>
      </c>
      <c r="U1849">
        <v>14.68391304347826</v>
      </c>
      <c r="V1849">
        <f t="shared" si="338"/>
        <v>2.2238408961522329</v>
      </c>
      <c r="AC1849">
        <v>10.24</v>
      </c>
      <c r="AD1849">
        <v>8.61</v>
      </c>
      <c r="AH1849" s="85">
        <f>IF(AND(M1849&lt;Variables!$G$6,M1849&gt;Variables!$G$5),0,1)</f>
        <v>0</v>
      </c>
      <c r="AI1849" s="85">
        <f t="shared" si="334"/>
        <v>1</v>
      </c>
      <c r="AJ1849" s="85">
        <f>IF(I1849&gt;Variables!$G$7,0,1)</f>
        <v>1</v>
      </c>
      <c r="AK1849" s="85">
        <f>IF(F1849&gt;Variables!$G$8,0,1)</f>
        <v>0</v>
      </c>
      <c r="AL1849" s="85">
        <f>IF(G1849&gt;Variables!$G$9,0,1)</f>
        <v>0</v>
      </c>
      <c r="AM1849" s="85">
        <f>IF(AND(K1849&gt;Variables!$G$10,K1849&lt;Variables!$G$11),0,1)</f>
        <v>1</v>
      </c>
      <c r="AN1849" s="103">
        <f>IF(H1849&lt;Variables!$G$13,1,0)</f>
        <v>1</v>
      </c>
      <c r="AO1849" s="101">
        <f>IF(R1849&lt;Variables!$G$12,0,1)</f>
        <v>1</v>
      </c>
      <c r="AP1849" s="86">
        <f t="shared" si="337"/>
        <v>1</v>
      </c>
      <c r="AR1849">
        <v>1</v>
      </c>
      <c r="AS1849">
        <v>0</v>
      </c>
      <c r="AT1849">
        <v>0</v>
      </c>
      <c r="AU1849">
        <v>0</v>
      </c>
      <c r="BA1849">
        <v>2</v>
      </c>
    </row>
    <row r="1850" spans="3:53" ht="12.75" x14ac:dyDescent="0.2">
      <c r="C1850" t="s">
        <v>656</v>
      </c>
      <c r="D1850" t="s">
        <v>621</v>
      </c>
      <c r="E1850">
        <v>3.46</v>
      </c>
      <c r="F1850">
        <v>30.26</v>
      </c>
      <c r="G1850">
        <v>21.58</v>
      </c>
      <c r="H1850">
        <v>195.43</v>
      </c>
      <c r="I1850">
        <v>-73.531000000000006</v>
      </c>
      <c r="J1850" t="s">
        <v>78</v>
      </c>
      <c r="K1850">
        <v>54.63</v>
      </c>
      <c r="L1850">
        <v>3.451680000000001</v>
      </c>
      <c r="M1850">
        <v>0.38589904046723128</v>
      </c>
      <c r="N1850">
        <v>3.420614</v>
      </c>
      <c r="O1850">
        <v>1.2976032957825649</v>
      </c>
      <c r="P1850">
        <v>14350000</v>
      </c>
      <c r="Q1850">
        <v>753080</v>
      </c>
      <c r="R1850">
        <v>19.059999999999999</v>
      </c>
      <c r="S1850">
        <v>23.861000000000001</v>
      </c>
      <c r="T1850">
        <v>7.02</v>
      </c>
      <c r="U1850">
        <v>14.68391304347826</v>
      </c>
      <c r="V1850">
        <f t="shared" si="338"/>
        <v>2.399773399082187</v>
      </c>
      <c r="AC1850">
        <v>4.07</v>
      </c>
      <c r="AD1850">
        <v>3.26</v>
      </c>
      <c r="AH1850" s="85">
        <f>IF(AND(M1850&lt;Variables!$G$6,M1850&gt;Variables!$G$5),0,1)</f>
        <v>1</v>
      </c>
      <c r="AI1850" s="85">
        <f t="shared" si="334"/>
        <v>0</v>
      </c>
      <c r="AJ1850" s="85">
        <f>IF(I1850&gt;Variables!$G$7,0,1)</f>
        <v>1</v>
      </c>
      <c r="AK1850" s="85">
        <f>IF(F1850&gt;Variables!$G$8,0,1)</f>
        <v>0</v>
      </c>
      <c r="AL1850" s="85">
        <f>IF(G1850&gt;Variables!$G$9,0,1)</f>
        <v>0</v>
      </c>
      <c r="AM1850" s="85">
        <f>IF(AND(K1850&gt;Variables!$G$10,K1850&lt;Variables!$G$11),0,1)</f>
        <v>0</v>
      </c>
      <c r="AN1850" s="103">
        <f>IF(H1850&lt;Variables!$G$13,1,0)</f>
        <v>1</v>
      </c>
      <c r="AO1850" s="101">
        <f>IF(R1850&lt;Variables!$G$12,0,1)</f>
        <v>1</v>
      </c>
      <c r="AP1850" s="86">
        <f t="shared" si="337"/>
        <v>1</v>
      </c>
      <c r="AR1850">
        <v>0</v>
      </c>
      <c r="AS1850">
        <v>0</v>
      </c>
      <c r="AT1850">
        <v>1</v>
      </c>
      <c r="AU1850">
        <v>0</v>
      </c>
      <c r="BA1850">
        <v>-2.25</v>
      </c>
    </row>
    <row r="1851" spans="3:53" ht="12.75" x14ac:dyDescent="0.2">
      <c r="C1851" t="s">
        <v>656</v>
      </c>
      <c r="D1851" t="s">
        <v>609</v>
      </c>
      <c r="E1851">
        <v>95.57</v>
      </c>
      <c r="F1851">
        <v>8.4</v>
      </c>
      <c r="G1851">
        <v>7.17</v>
      </c>
      <c r="H1851">
        <v>6390</v>
      </c>
      <c r="I1851">
        <v>-79.480999999999995</v>
      </c>
      <c r="J1851" t="s">
        <v>78</v>
      </c>
      <c r="K1851">
        <v>44.54</v>
      </c>
      <c r="L1851">
        <v>95.945283333333336</v>
      </c>
      <c r="M1851">
        <v>-0.3129735229298295</v>
      </c>
      <c r="N1851">
        <v>95.979325000000003</v>
      </c>
      <c r="O1851">
        <v>-0.34833022632739591</v>
      </c>
      <c r="P1851">
        <v>746725</v>
      </c>
      <c r="Q1851">
        <v>913295</v>
      </c>
      <c r="R1851">
        <v>0.82</v>
      </c>
      <c r="S1851">
        <v>23.861000000000001</v>
      </c>
      <c r="T1851">
        <v>7.02</v>
      </c>
      <c r="U1851">
        <v>14.68391304347826</v>
      </c>
      <c r="V1851">
        <f t="shared" si="338"/>
        <v>2.3136365948593269</v>
      </c>
      <c r="AC1851">
        <v>95.814999999999998</v>
      </c>
      <c r="AD1851">
        <v>90.45</v>
      </c>
      <c r="AH1851" s="85">
        <f>IF(AND(M1851&lt;Variables!$G$6,M1851&gt;Variables!$G$5),0,1)</f>
        <v>1</v>
      </c>
      <c r="AI1851" s="85">
        <f t="shared" si="334"/>
        <v>1</v>
      </c>
      <c r="AJ1851" s="85">
        <f>IF(I1851&gt;Variables!$G$7,0,1)</f>
        <v>1</v>
      </c>
      <c r="AK1851" s="85">
        <f>IF(F1851&gt;Variables!$G$8,0,1)</f>
        <v>1</v>
      </c>
      <c r="AL1851" s="85">
        <f>IF(G1851&gt;Variables!$G$9,0,1)</f>
        <v>1</v>
      </c>
      <c r="AM1851" s="85">
        <f>IF(AND(K1851&gt;Variables!$G$10,K1851&lt;Variables!$G$11),0,1)</f>
        <v>1</v>
      </c>
      <c r="AN1851" s="103">
        <f>IF(H1851&lt;Variables!$G$13,1,0)</f>
        <v>0</v>
      </c>
      <c r="AO1851" s="101">
        <f>IF(R1851&lt;Variables!$G$12,0,1)</f>
        <v>0</v>
      </c>
      <c r="AP1851" s="86">
        <f t="shared" si="337"/>
        <v>1</v>
      </c>
      <c r="AR1851">
        <v>0</v>
      </c>
      <c r="AS1851">
        <v>0</v>
      </c>
      <c r="AT1851">
        <v>1</v>
      </c>
      <c r="AU1851">
        <v>0</v>
      </c>
      <c r="BA1851">
        <v>-1.96</v>
      </c>
    </row>
    <row r="1852" spans="3:53" ht="12.75" x14ac:dyDescent="0.2">
      <c r="C1852" t="s">
        <v>657</v>
      </c>
      <c r="D1852" t="s">
        <v>611</v>
      </c>
      <c r="E1852">
        <v>239.23</v>
      </c>
      <c r="F1852">
        <v>6.03</v>
      </c>
      <c r="G1852">
        <v>0</v>
      </c>
      <c r="H1852">
        <v>209390</v>
      </c>
      <c r="I1852">
        <v>9.2629999999999999</v>
      </c>
      <c r="J1852" t="s">
        <v>78</v>
      </c>
      <c r="K1852">
        <v>41.49</v>
      </c>
      <c r="L1852">
        <v>239.44698</v>
      </c>
      <c r="M1852">
        <v>-9.4793427755905518E-2</v>
      </c>
      <c r="N1852">
        <v>239.61707999999999</v>
      </c>
      <c r="O1852">
        <v>-0.16571439732092069</v>
      </c>
      <c r="P1852">
        <v>10571000</v>
      </c>
      <c r="Q1852">
        <v>6250000</v>
      </c>
      <c r="R1852">
        <v>1.69</v>
      </c>
      <c r="S1852">
        <v>24.169</v>
      </c>
      <c r="T1852">
        <v>6.7530000000000001</v>
      </c>
      <c r="U1852">
        <v>14.69304347826087</v>
      </c>
      <c r="V1852">
        <f t="shared" si="338"/>
        <v>2.2789713024229079</v>
      </c>
      <c r="AC1852">
        <v>240.595</v>
      </c>
      <c r="AD1852">
        <v>238</v>
      </c>
      <c r="AH1852" s="85">
        <f>IF(AND(M1852&lt;Variables!$G$6,M1852&gt;Variables!$G$5),0,1)</f>
        <v>1</v>
      </c>
      <c r="AI1852" s="85">
        <f t="shared" si="334"/>
        <v>1</v>
      </c>
      <c r="AJ1852" s="85">
        <f>IF(I1852&gt;Variables!$G$7,0,1)</f>
        <v>0</v>
      </c>
      <c r="AK1852" s="85">
        <f>IF(F1852&gt;Variables!$G$8,0,1)</f>
        <v>1</v>
      </c>
      <c r="AL1852" s="85">
        <f>IF(G1852&gt;Variables!$G$9,0,1)</f>
        <v>1</v>
      </c>
      <c r="AM1852" s="85">
        <f>IF(AND(K1852&gt;Variables!$G$10,K1852&lt;Variables!$G$11),0,1)</f>
        <v>1</v>
      </c>
      <c r="AN1852" s="103">
        <f>IF(H1852&lt;Variables!$G$13,1,0)</f>
        <v>0</v>
      </c>
      <c r="AO1852" s="101">
        <f>IF(R1852&lt;Variables!$G$12,0,1)</f>
        <v>0</v>
      </c>
      <c r="AP1852" s="86">
        <f t="shared" si="337"/>
        <v>1</v>
      </c>
      <c r="AR1852">
        <v>0</v>
      </c>
      <c r="AS1852">
        <v>0</v>
      </c>
      <c r="AT1852">
        <v>0</v>
      </c>
      <c r="AU1852">
        <v>1</v>
      </c>
      <c r="BA1852">
        <v>-0.06</v>
      </c>
    </row>
    <row r="1853" spans="3:53" ht="12.75" x14ac:dyDescent="0.2">
      <c r="C1853" t="s">
        <v>657</v>
      </c>
      <c r="D1853" t="s">
        <v>573</v>
      </c>
      <c r="E1853">
        <v>44.46</v>
      </c>
      <c r="F1853">
        <v>6.21</v>
      </c>
      <c r="G1853">
        <v>4.5199999999999996</v>
      </c>
      <c r="H1853">
        <v>4970</v>
      </c>
      <c r="I1853">
        <v>-57.029000000000003</v>
      </c>
      <c r="J1853" t="s">
        <v>78</v>
      </c>
      <c r="K1853">
        <v>62.32</v>
      </c>
      <c r="L1853">
        <v>44.254750000000001</v>
      </c>
      <c r="M1853">
        <v>0.37340624452742432</v>
      </c>
      <c r="N1853">
        <v>44.172322000000001</v>
      </c>
      <c r="O1853">
        <v>0.56070858126951195</v>
      </c>
      <c r="P1853">
        <v>572915</v>
      </c>
      <c r="Q1853">
        <v>1239000</v>
      </c>
      <c r="R1853">
        <v>0.46</v>
      </c>
      <c r="S1853">
        <v>24.169</v>
      </c>
      <c r="T1853">
        <v>6.7530000000000001</v>
      </c>
      <c r="U1853">
        <v>14.69304347826087</v>
      </c>
      <c r="V1853">
        <f t="shared" si="338"/>
        <v>2.4716407837170018</v>
      </c>
      <c r="AC1853">
        <v>44.8</v>
      </c>
      <c r="AD1853">
        <v>43.54</v>
      </c>
      <c r="AH1853" s="85">
        <f>IF(AND(M1853&lt;Variables!$G$6,M1853&gt;Variables!$G$5),0,1)</f>
        <v>1</v>
      </c>
      <c r="AI1853" s="85">
        <f t="shared" si="334"/>
        <v>0</v>
      </c>
      <c r="AJ1853" s="85">
        <f>IF(I1853&gt;Variables!$G$7,0,1)</f>
        <v>1</v>
      </c>
      <c r="AK1853" s="85">
        <f>IF(F1853&gt;Variables!$G$8,0,1)</f>
        <v>1</v>
      </c>
      <c r="AL1853" s="85">
        <f>IF(G1853&gt;Variables!$G$9,0,1)</f>
        <v>1</v>
      </c>
      <c r="AM1853" s="85">
        <f>IF(AND(K1853&gt;Variables!$G$10,K1853&lt;Variables!$G$11),0,1)</f>
        <v>0</v>
      </c>
      <c r="AN1853" s="103">
        <f>IF(H1853&lt;Variables!$G$13,1,0)</f>
        <v>0</v>
      </c>
      <c r="AO1853" s="101">
        <f>IF(R1853&lt;Variables!$G$12,0,1)</f>
        <v>0</v>
      </c>
      <c r="AP1853" s="86">
        <f t="shared" si="337"/>
        <v>1</v>
      </c>
      <c r="AR1853">
        <v>0</v>
      </c>
      <c r="AS1853">
        <v>0</v>
      </c>
      <c r="AT1853">
        <v>1</v>
      </c>
      <c r="AU1853">
        <v>0</v>
      </c>
      <c r="BA1853">
        <v>-1.25</v>
      </c>
    </row>
    <row r="1854" spans="3:53" ht="12.75" x14ac:dyDescent="0.2">
      <c r="C1854" t="s">
        <v>657</v>
      </c>
      <c r="D1854" t="s">
        <v>447</v>
      </c>
      <c r="E1854">
        <v>18.23</v>
      </c>
      <c r="F1854">
        <v>6.29</v>
      </c>
      <c r="G1854">
        <v>5.62</v>
      </c>
      <c r="H1854">
        <v>7540</v>
      </c>
      <c r="I1854">
        <v>-59.902000000000001</v>
      </c>
      <c r="J1854" t="s">
        <v>78</v>
      </c>
      <c r="K1854">
        <v>32.39</v>
      </c>
      <c r="L1854">
        <v>18.454315000000001</v>
      </c>
      <c r="M1854">
        <v>-1.7844878013624521</v>
      </c>
      <c r="N1854">
        <v>18.358664000000001</v>
      </c>
      <c r="O1854">
        <v>-1.2727723542410141</v>
      </c>
      <c r="P1854">
        <v>30185000</v>
      </c>
      <c r="Q1854">
        <v>22358000</v>
      </c>
      <c r="R1854">
        <v>1.35</v>
      </c>
      <c r="S1854">
        <v>24.169</v>
      </c>
      <c r="T1854">
        <v>6.7530000000000001</v>
      </c>
      <c r="U1854">
        <v>14.69304347826087</v>
      </c>
      <c r="V1854">
        <f t="shared" si="338"/>
        <v>2.1402021732698286</v>
      </c>
      <c r="AC1854">
        <v>18.350100000000001</v>
      </c>
      <c r="AD1854">
        <v>16.670000000000002</v>
      </c>
      <c r="AH1854" s="85">
        <f>IF(AND(M1854&lt;Variables!$G$6,M1854&gt;Variables!$G$5),0,1)</f>
        <v>1</v>
      </c>
      <c r="AI1854" s="85">
        <f t="shared" si="334"/>
        <v>0</v>
      </c>
      <c r="AJ1854" s="85">
        <f>IF(I1854&gt;Variables!$G$7,0,1)</f>
        <v>1</v>
      </c>
      <c r="AK1854" s="85">
        <f>IF(F1854&gt;Variables!$G$8,0,1)</f>
        <v>1</v>
      </c>
      <c r="AL1854" s="85">
        <f>IF(G1854&gt;Variables!$G$9,0,1)</f>
        <v>1</v>
      </c>
      <c r="AM1854" s="85">
        <f>IF(AND(K1854&gt;Variables!$G$10,K1854&lt;Variables!$G$11),0,1)</f>
        <v>1</v>
      </c>
      <c r="AN1854" s="103">
        <f>IF(H1854&lt;Variables!$G$13,1,0)</f>
        <v>0</v>
      </c>
      <c r="AO1854" s="101">
        <f>IF(R1854&lt;Variables!$G$12,0,1)</f>
        <v>0</v>
      </c>
      <c r="AP1854" s="86">
        <f t="shared" si="337"/>
        <v>1</v>
      </c>
      <c r="AR1854">
        <v>0</v>
      </c>
      <c r="AS1854">
        <v>1</v>
      </c>
      <c r="AT1854">
        <v>0</v>
      </c>
      <c r="AU1854">
        <v>0</v>
      </c>
      <c r="BA1854">
        <v>0.37</v>
      </c>
    </row>
    <row r="1855" spans="3:53" ht="12.75" x14ac:dyDescent="0.2">
      <c r="C1855" t="s">
        <v>657</v>
      </c>
      <c r="D1855" t="s">
        <v>655</v>
      </c>
      <c r="E1855">
        <v>8.36</v>
      </c>
      <c r="F1855">
        <v>6.91</v>
      </c>
      <c r="G1855">
        <v>5.89</v>
      </c>
      <c r="H1855">
        <v>2910</v>
      </c>
      <c r="I1855">
        <v>-67.447999999999993</v>
      </c>
      <c r="J1855" t="s">
        <v>78</v>
      </c>
      <c r="K1855">
        <v>66.87</v>
      </c>
      <c r="L1855">
        <v>8.3161750000000012</v>
      </c>
      <c r="M1855">
        <v>0.46686126734946309</v>
      </c>
      <c r="N1855">
        <v>8.2091480000000008</v>
      </c>
      <c r="O1855">
        <v>1.776700822058509</v>
      </c>
      <c r="P1855">
        <v>2530000</v>
      </c>
      <c r="Q1855">
        <v>2773000</v>
      </c>
      <c r="R1855">
        <v>0.91</v>
      </c>
      <c r="S1855">
        <v>24.169</v>
      </c>
      <c r="T1855">
        <v>6.7530000000000001</v>
      </c>
      <c r="U1855">
        <v>14.69304347826087</v>
      </c>
      <c r="V1855">
        <f t="shared" si="338"/>
        <v>2.5068890646613382</v>
      </c>
      <c r="AC1855">
        <v>9.01</v>
      </c>
      <c r="AD1855">
        <v>8.17</v>
      </c>
      <c r="AH1855" s="85">
        <f>IF(AND(M1855&lt;Variables!$G$6,M1855&gt;Variables!$G$5),0,1)</f>
        <v>1</v>
      </c>
      <c r="AI1855" s="85">
        <f t="shared" si="334"/>
        <v>0</v>
      </c>
      <c r="AJ1855" s="85">
        <f>IF(I1855&gt;Variables!$G$7,0,1)</f>
        <v>1</v>
      </c>
      <c r="AK1855" s="85">
        <f>IF(F1855&gt;Variables!$G$8,0,1)</f>
        <v>1</v>
      </c>
      <c r="AL1855" s="85">
        <f>IF(G1855&gt;Variables!$G$9,0,1)</f>
        <v>1</v>
      </c>
      <c r="AM1855" s="85">
        <f>IF(AND(K1855&gt;Variables!$G$10,K1855&lt;Variables!$G$11),0,1)</f>
        <v>0</v>
      </c>
      <c r="AN1855" s="103">
        <f>IF(H1855&lt;Variables!$G$13,1,0)</f>
        <v>0</v>
      </c>
      <c r="AO1855" s="101">
        <f>IF(R1855&lt;Variables!$G$12,0,1)</f>
        <v>0</v>
      </c>
      <c r="AP1855" s="86">
        <f t="shared" si="337"/>
        <v>1</v>
      </c>
      <c r="AR1855">
        <v>0</v>
      </c>
      <c r="AS1855">
        <v>0</v>
      </c>
      <c r="AT1855">
        <v>1</v>
      </c>
      <c r="AU1855">
        <v>0</v>
      </c>
      <c r="BA1855">
        <v>-2.25</v>
      </c>
    </row>
    <row r="1856" spans="3:53" ht="12.75" x14ac:dyDescent="0.2">
      <c r="C1856" t="s">
        <v>657</v>
      </c>
      <c r="D1856" t="s">
        <v>609</v>
      </c>
      <c r="E1856">
        <v>95.14</v>
      </c>
      <c r="F1856">
        <v>7.65</v>
      </c>
      <c r="G1856">
        <v>6.47</v>
      </c>
      <c r="H1856">
        <v>6390</v>
      </c>
      <c r="I1856">
        <v>-79.546999999999997</v>
      </c>
      <c r="J1856" t="s">
        <v>78</v>
      </c>
      <c r="K1856">
        <v>34.64</v>
      </c>
      <c r="L1856">
        <v>95.838740000000001</v>
      </c>
      <c r="M1856">
        <v>-0.84907209756722146</v>
      </c>
      <c r="N1856">
        <v>95.862027083333331</v>
      </c>
      <c r="O1856">
        <v>-0.87315813028415667</v>
      </c>
      <c r="P1856">
        <v>760018</v>
      </c>
      <c r="Q1856">
        <v>913295</v>
      </c>
      <c r="R1856">
        <v>0.83</v>
      </c>
      <c r="S1856">
        <v>24.169</v>
      </c>
      <c r="T1856">
        <v>6.7530000000000001</v>
      </c>
      <c r="U1856">
        <v>14.69304347826087</v>
      </c>
      <c r="V1856">
        <f t="shared" si="338"/>
        <v>2.1922817079917372</v>
      </c>
      <c r="AC1856">
        <v>95.143600000000006</v>
      </c>
      <c r="AD1856">
        <v>90.45</v>
      </c>
      <c r="AH1856" s="85">
        <f>IF(AND(M1856&lt;Variables!$G$6,M1856&gt;Variables!$G$5),0,1)</f>
        <v>1</v>
      </c>
      <c r="AI1856" s="85">
        <f t="shared" si="334"/>
        <v>1</v>
      </c>
      <c r="AJ1856" s="85">
        <f>IF(I1856&gt;Variables!$G$7,0,1)</f>
        <v>1</v>
      </c>
      <c r="AK1856" s="85">
        <f>IF(F1856&gt;Variables!$G$8,0,1)</f>
        <v>1</v>
      </c>
      <c r="AL1856" s="85">
        <f>IF(G1856&gt;Variables!$G$9,0,1)</f>
        <v>1</v>
      </c>
      <c r="AM1856" s="85">
        <f>IF(AND(K1856&gt;Variables!$G$10,K1856&lt;Variables!$G$11),0,1)</f>
        <v>1</v>
      </c>
      <c r="AN1856" s="103">
        <f>IF(H1856&lt;Variables!$G$13,1,0)</f>
        <v>0</v>
      </c>
      <c r="AO1856" s="101">
        <f>IF(R1856&lt;Variables!$G$12,0,1)</f>
        <v>0</v>
      </c>
      <c r="AP1856" s="86">
        <f t="shared" si="337"/>
        <v>1</v>
      </c>
      <c r="AR1856">
        <v>0</v>
      </c>
      <c r="AS1856">
        <v>0</v>
      </c>
      <c r="AT1856">
        <v>1</v>
      </c>
      <c r="AU1856">
        <v>0</v>
      </c>
      <c r="BA1856">
        <v>-1.82</v>
      </c>
    </row>
    <row r="1857" spans="3:53" ht="12.75" x14ac:dyDescent="0.2">
      <c r="C1857" t="s">
        <v>657</v>
      </c>
      <c r="D1857" t="s">
        <v>639</v>
      </c>
      <c r="E1857">
        <v>29.95</v>
      </c>
      <c r="F1857">
        <v>6.72</v>
      </c>
      <c r="G1857">
        <v>6.85</v>
      </c>
      <c r="H1857">
        <v>2590</v>
      </c>
      <c r="I1857">
        <v>52.079000000000001</v>
      </c>
      <c r="J1857" t="s">
        <v>78</v>
      </c>
      <c r="K1857">
        <v>57.77</v>
      </c>
      <c r="L1857">
        <v>29.927320000000002</v>
      </c>
      <c r="M1857">
        <v>7.578359839772203E-2</v>
      </c>
      <c r="N1857">
        <v>29.845410000000001</v>
      </c>
      <c r="O1857">
        <v>0.35043914625396211</v>
      </c>
      <c r="P1857">
        <v>78502</v>
      </c>
      <c r="Q1857">
        <v>140520</v>
      </c>
      <c r="R1857">
        <v>0.56000000000000005</v>
      </c>
      <c r="S1857">
        <v>24.169</v>
      </c>
      <c r="T1857">
        <v>6.7530000000000001</v>
      </c>
      <c r="U1857">
        <v>14.69304347826087</v>
      </c>
      <c r="V1857">
        <f t="shared" si="338"/>
        <v>2.4438262606816781</v>
      </c>
      <c r="AC1857">
        <v>31.94</v>
      </c>
      <c r="AD1857">
        <v>29.91</v>
      </c>
      <c r="AH1857" s="85">
        <f>IF(AND(M1857&lt;Variables!$G$6,M1857&gt;Variables!$G$5),0,1)</f>
        <v>1</v>
      </c>
      <c r="AI1857" s="85">
        <f t="shared" si="334"/>
        <v>0</v>
      </c>
      <c r="AJ1857" s="85">
        <f>IF(I1857&gt;Variables!$G$7,0,1)</f>
        <v>0</v>
      </c>
      <c r="AK1857" s="85">
        <f>IF(F1857&gt;Variables!$G$8,0,1)</f>
        <v>1</v>
      </c>
      <c r="AL1857" s="85">
        <f>IF(G1857&gt;Variables!$G$9,0,1)</f>
        <v>1</v>
      </c>
      <c r="AM1857" s="85">
        <f>IF(AND(K1857&gt;Variables!$G$10,K1857&lt;Variables!$G$11),0,1)</f>
        <v>0</v>
      </c>
      <c r="AN1857" s="103">
        <f>IF(H1857&lt;Variables!$G$13,1,0)</f>
        <v>0</v>
      </c>
      <c r="AO1857" s="101">
        <f>IF(R1857&lt;Variables!$G$12,0,1)</f>
        <v>0</v>
      </c>
      <c r="AP1857" s="86">
        <f t="shared" si="337"/>
        <v>1</v>
      </c>
      <c r="AR1857">
        <v>1</v>
      </c>
      <c r="AS1857">
        <v>0</v>
      </c>
      <c r="AT1857">
        <v>0</v>
      </c>
      <c r="AU1857">
        <v>0</v>
      </c>
      <c r="BA1857">
        <v>1.88</v>
      </c>
    </row>
    <row r="1858" spans="3:53" ht="12.75" x14ac:dyDescent="0.2">
      <c r="C1858" t="s">
        <v>657</v>
      </c>
      <c r="D1858" t="s">
        <v>607</v>
      </c>
      <c r="E1858">
        <v>12.56</v>
      </c>
      <c r="F1858">
        <v>8.07</v>
      </c>
      <c r="G1858">
        <v>2.5299999999999998</v>
      </c>
      <c r="H1858">
        <v>1920</v>
      </c>
      <c r="I1858">
        <v>-23.724</v>
      </c>
      <c r="J1858" t="s">
        <v>78</v>
      </c>
      <c r="K1858">
        <v>76.19</v>
      </c>
      <c r="L1858">
        <v>12.482085</v>
      </c>
      <c r="M1858">
        <v>0.62421462439971076</v>
      </c>
      <c r="N1858">
        <v>12.485234</v>
      </c>
      <c r="O1858">
        <v>0.59883539227218585</v>
      </c>
      <c r="P1858">
        <v>3011000</v>
      </c>
      <c r="Q1858">
        <v>1014000</v>
      </c>
      <c r="R1858">
        <v>2.97</v>
      </c>
      <c r="S1858">
        <v>24.169</v>
      </c>
      <c r="T1858">
        <v>6.7530000000000001</v>
      </c>
      <c r="U1858">
        <v>14.69304347826087</v>
      </c>
      <c r="V1858">
        <f t="shared" si="338"/>
        <v>2.5748852729999809</v>
      </c>
      <c r="AC1858">
        <v>12.73</v>
      </c>
      <c r="AD1858">
        <v>12.49</v>
      </c>
      <c r="AH1858" s="85">
        <f>IF(AND(M1858&lt;Variables!$G$6,M1858&gt;Variables!$G$5),0,1)</f>
        <v>1</v>
      </c>
      <c r="AI1858" s="85">
        <f t="shared" si="334"/>
        <v>1</v>
      </c>
      <c r="AJ1858" s="85">
        <f>IF(I1858&gt;Variables!$G$7,0,1)</f>
        <v>1</v>
      </c>
      <c r="AK1858" s="85">
        <f>IF(F1858&gt;Variables!$G$8,0,1)</f>
        <v>1</v>
      </c>
      <c r="AL1858" s="85">
        <f>IF(G1858&gt;Variables!$G$9,0,1)</f>
        <v>1</v>
      </c>
      <c r="AM1858" s="85">
        <f>IF(AND(K1858&gt;Variables!$G$10,K1858&lt;Variables!$G$11),0,1)</f>
        <v>1</v>
      </c>
      <c r="AN1858" s="103">
        <f>IF(H1858&lt;Variables!$G$13,1,0)</f>
        <v>1</v>
      </c>
      <c r="AO1858" s="101">
        <f>IF(R1858&lt;Variables!$G$12,0,1)</f>
        <v>1</v>
      </c>
      <c r="AP1858" s="86">
        <f t="shared" si="337"/>
        <v>1</v>
      </c>
      <c r="AR1858">
        <v>0</v>
      </c>
      <c r="AS1858">
        <v>1</v>
      </c>
      <c r="AT1858">
        <v>0</v>
      </c>
      <c r="AU1858">
        <v>0</v>
      </c>
      <c r="BA1858">
        <v>0.75</v>
      </c>
    </row>
    <row r="1859" spans="3:53" ht="12.75" x14ac:dyDescent="0.2">
      <c r="C1859" t="s">
        <v>657</v>
      </c>
      <c r="D1859" t="s">
        <v>652</v>
      </c>
      <c r="E1859">
        <v>1.45</v>
      </c>
      <c r="F1859">
        <v>17.48</v>
      </c>
      <c r="G1859">
        <v>0.31</v>
      </c>
      <c r="H1859">
        <v>218.37</v>
      </c>
      <c r="I1859">
        <v>-51.292999999999999</v>
      </c>
      <c r="J1859" t="s">
        <v>78</v>
      </c>
      <c r="K1859">
        <v>49.55</v>
      </c>
      <c r="L1859">
        <v>1.443125</v>
      </c>
      <c r="M1859">
        <v>9.5279341706359752E-2</v>
      </c>
      <c r="N1859">
        <v>1.4515260000000001</v>
      </c>
      <c r="O1859">
        <v>-0.48404231133303688</v>
      </c>
      <c r="P1859">
        <v>42270000</v>
      </c>
      <c r="Q1859">
        <v>6400000</v>
      </c>
      <c r="R1859">
        <v>6.6</v>
      </c>
      <c r="S1859">
        <v>24.169</v>
      </c>
      <c r="T1859">
        <v>6.7530000000000001</v>
      </c>
      <c r="U1859">
        <v>14.69304347826087</v>
      </c>
      <c r="V1859">
        <f t="shared" si="338"/>
        <v>2.3599845621481159</v>
      </c>
      <c r="AC1859">
        <v>1.57</v>
      </c>
      <c r="AD1859">
        <v>1.42</v>
      </c>
      <c r="AH1859" s="85">
        <f>IF(AND(M1859&lt;Variables!$G$6,M1859&gt;Variables!$G$5),0,1)</f>
        <v>1</v>
      </c>
      <c r="AI1859" s="85">
        <f t="shared" ref="AI1859:AI1922" si="339">IF(L1859&gt;N1859,0,1)</f>
        <v>1</v>
      </c>
      <c r="AJ1859" s="85">
        <f>IF(I1859&gt;Variables!$G$7,0,1)</f>
        <v>1</v>
      </c>
      <c r="AK1859" s="85">
        <f>IF(F1859&gt;Variables!$G$8,0,1)</f>
        <v>0</v>
      </c>
      <c r="AL1859" s="85">
        <f>IF(G1859&gt;Variables!$G$9,0,1)</f>
        <v>1</v>
      </c>
      <c r="AM1859" s="85">
        <f>IF(AND(K1859&gt;Variables!$G$10,K1859&lt;Variables!$G$11),0,1)</f>
        <v>1</v>
      </c>
      <c r="AN1859" s="103">
        <f>IF(H1859&lt;Variables!$G$13,1,0)</f>
        <v>1</v>
      </c>
      <c r="AO1859" s="101">
        <f>IF(R1859&lt;Variables!$G$12,0,1)</f>
        <v>1</v>
      </c>
      <c r="AP1859" s="86">
        <f t="shared" si="337"/>
        <v>1</v>
      </c>
      <c r="AR1859">
        <v>1</v>
      </c>
      <c r="AS1859">
        <v>0</v>
      </c>
      <c r="AT1859">
        <v>0</v>
      </c>
      <c r="AU1859">
        <v>0</v>
      </c>
      <c r="BA1859">
        <v>0.57999999999999996</v>
      </c>
    </row>
    <row r="1860" spans="3:53" ht="12.75" x14ac:dyDescent="0.2">
      <c r="C1860" t="s">
        <v>657</v>
      </c>
      <c r="D1860" t="s">
        <v>604</v>
      </c>
      <c r="E1860">
        <v>88.74</v>
      </c>
      <c r="F1860">
        <v>10.31</v>
      </c>
      <c r="G1860">
        <v>-0.01</v>
      </c>
      <c r="H1860">
        <v>5400</v>
      </c>
      <c r="I1860">
        <v>-3.9980000000000002</v>
      </c>
      <c r="J1860" t="s">
        <v>78</v>
      </c>
      <c r="K1860">
        <v>48.63</v>
      </c>
      <c r="L1860">
        <v>88.871868421052639</v>
      </c>
      <c r="M1860">
        <v>-0.14838038559950681</v>
      </c>
      <c r="N1860">
        <v>88.799093877551016</v>
      </c>
      <c r="O1860">
        <v>-6.6547838463879128E-2</v>
      </c>
      <c r="P1860">
        <v>1917000</v>
      </c>
      <c r="Q1860">
        <v>970773</v>
      </c>
      <c r="R1860">
        <v>1.97</v>
      </c>
      <c r="S1860">
        <v>24.169</v>
      </c>
      <c r="T1860">
        <v>6.7530000000000001</v>
      </c>
      <c r="U1860">
        <v>14.69304347826087</v>
      </c>
      <c r="V1860">
        <f t="shared" si="338"/>
        <v>2.3560776141271393</v>
      </c>
      <c r="AC1860">
        <v>89.08</v>
      </c>
      <c r="AD1860">
        <v>85.37</v>
      </c>
      <c r="AH1860" s="85">
        <f>IF(AND(M1860&lt;Variables!$G$6,M1860&gt;Variables!$G$5),0,1)</f>
        <v>1</v>
      </c>
      <c r="AI1860" s="85">
        <f t="shared" si="339"/>
        <v>0</v>
      </c>
      <c r="AJ1860" s="85">
        <f>IF(I1860&gt;Variables!$G$7,0,1)</f>
        <v>1</v>
      </c>
      <c r="AK1860" s="85">
        <f>IF(F1860&gt;Variables!$G$8,0,1)</f>
        <v>0</v>
      </c>
      <c r="AL1860" s="85">
        <f>IF(G1860&gt;Variables!$G$9,0,1)</f>
        <v>1</v>
      </c>
      <c r="AM1860" s="85">
        <f>IF(AND(K1860&gt;Variables!$G$10,K1860&lt;Variables!$G$11),0,1)</f>
        <v>1</v>
      </c>
      <c r="AN1860" s="103">
        <f>IF(H1860&lt;Variables!$G$13,1,0)</f>
        <v>0</v>
      </c>
      <c r="AO1860" s="101">
        <f>IF(R1860&lt;Variables!$G$12,0,1)</f>
        <v>0</v>
      </c>
      <c r="AP1860" s="86">
        <f t="shared" si="337"/>
        <v>1</v>
      </c>
      <c r="AR1860">
        <v>0</v>
      </c>
      <c r="AS1860">
        <v>0</v>
      </c>
      <c r="AT1860">
        <v>1</v>
      </c>
      <c r="AU1860">
        <v>0</v>
      </c>
      <c r="BA1860">
        <v>-1.1000000000000001</v>
      </c>
    </row>
    <row r="1861" spans="3:53" ht="12.75" x14ac:dyDescent="0.2">
      <c r="C1861" t="s">
        <v>657</v>
      </c>
      <c r="D1861" t="s">
        <v>322</v>
      </c>
      <c r="E1861">
        <v>36.79</v>
      </c>
      <c r="F1861">
        <v>14.59</v>
      </c>
      <c r="G1861">
        <v>12</v>
      </c>
      <c r="H1861">
        <v>6860</v>
      </c>
      <c r="I1861">
        <v>927.27200000000005</v>
      </c>
      <c r="J1861" t="s">
        <v>78</v>
      </c>
      <c r="K1861">
        <v>25.46</v>
      </c>
      <c r="L1861">
        <v>37.669870000000003</v>
      </c>
      <c r="M1861">
        <v>-2.8401212958791588</v>
      </c>
      <c r="N1861">
        <v>37.666713999999999</v>
      </c>
      <c r="O1861">
        <v>-2.831980512024483</v>
      </c>
      <c r="P1861">
        <v>858215</v>
      </c>
      <c r="Q1861">
        <v>755579</v>
      </c>
      <c r="R1861">
        <v>1.1399999999999999</v>
      </c>
      <c r="S1861">
        <v>24.169</v>
      </c>
      <c r="T1861">
        <v>6.7530000000000001</v>
      </c>
      <c r="U1861">
        <v>14.69304347826087</v>
      </c>
      <c r="V1861">
        <f t="shared" si="338"/>
        <v>1.9853250404695322</v>
      </c>
      <c r="AC1861">
        <v>36.884099999999997</v>
      </c>
      <c r="AD1861">
        <v>32.3401</v>
      </c>
      <c r="AH1861" s="85">
        <f>IF(AND(M1861&lt;Variables!$G$6,M1861&gt;Variables!$G$5),0,1)</f>
        <v>0</v>
      </c>
      <c r="AI1861" s="85">
        <f t="shared" si="339"/>
        <v>0</v>
      </c>
      <c r="AJ1861" s="85">
        <f>IF(I1861&gt;Variables!$G$7,0,1)</f>
        <v>0</v>
      </c>
      <c r="AK1861" s="85">
        <f>IF(F1861&gt;Variables!$G$8,0,1)</f>
        <v>0</v>
      </c>
      <c r="AL1861" s="85">
        <f>IF(G1861&gt;Variables!$G$9,0,1)</f>
        <v>1</v>
      </c>
      <c r="AM1861" s="85">
        <f>IF(AND(K1861&gt;Variables!$G$10,K1861&lt;Variables!$G$11),0,1)</f>
        <v>1</v>
      </c>
      <c r="AN1861" s="103">
        <f>IF(H1861&lt;Variables!$G$13,1,0)</f>
        <v>0</v>
      </c>
      <c r="AO1861" s="101">
        <f>IF(R1861&lt;Variables!$G$12,0,1)</f>
        <v>0</v>
      </c>
      <c r="AP1861" s="86">
        <f t="shared" si="337"/>
        <v>1</v>
      </c>
      <c r="AR1861">
        <v>0</v>
      </c>
      <c r="AS1861">
        <v>0</v>
      </c>
      <c r="AT1861">
        <v>1</v>
      </c>
      <c r="AU1861">
        <v>0</v>
      </c>
      <c r="BA1861">
        <v>-2.25</v>
      </c>
    </row>
    <row r="1862" spans="3:53" ht="12.75" x14ac:dyDescent="0.2">
      <c r="C1862" t="s">
        <v>657</v>
      </c>
      <c r="D1862" t="s">
        <v>621</v>
      </c>
      <c r="E1862">
        <v>3.41</v>
      </c>
      <c r="F1862">
        <v>30.26</v>
      </c>
      <c r="G1862">
        <v>21.23</v>
      </c>
      <c r="H1862">
        <v>195.43</v>
      </c>
      <c r="I1862">
        <v>-73.599999999999994</v>
      </c>
      <c r="J1862" t="s">
        <v>78</v>
      </c>
      <c r="K1862">
        <v>52.14</v>
      </c>
      <c r="L1862">
        <v>3.4573473684210532</v>
      </c>
      <c r="M1862">
        <v>-6.7895070148091041E-2</v>
      </c>
      <c r="N1862">
        <v>3.411712000000001</v>
      </c>
      <c r="O1862">
        <v>1.2688058077586719</v>
      </c>
      <c r="P1862">
        <v>14540000</v>
      </c>
      <c r="Q1862">
        <v>753080</v>
      </c>
      <c r="R1862">
        <v>19.309999999999999</v>
      </c>
      <c r="S1862">
        <v>24.169</v>
      </c>
      <c r="T1862">
        <v>6.7530000000000001</v>
      </c>
      <c r="U1862">
        <v>14.69304347826087</v>
      </c>
      <c r="V1862">
        <f t="shared" si="338"/>
        <v>2.3913552850837876</v>
      </c>
      <c r="AC1862">
        <v>4.07</v>
      </c>
      <c r="AD1862">
        <v>3.26</v>
      </c>
      <c r="AH1862" s="85">
        <f>IF(AND(M1862&lt;Variables!$G$6,M1862&gt;Variables!$G$5),0,1)</f>
        <v>1</v>
      </c>
      <c r="AI1862" s="85">
        <f t="shared" si="339"/>
        <v>0</v>
      </c>
      <c r="AJ1862" s="85">
        <f>IF(I1862&gt;Variables!$G$7,0,1)</f>
        <v>1</v>
      </c>
      <c r="AK1862" s="85">
        <f>IF(F1862&gt;Variables!$G$8,0,1)</f>
        <v>0</v>
      </c>
      <c r="AL1862" s="85">
        <f>IF(G1862&gt;Variables!$G$9,0,1)</f>
        <v>0</v>
      </c>
      <c r="AM1862" s="85">
        <f>IF(AND(K1862&gt;Variables!$G$10,K1862&lt;Variables!$G$11),0,1)</f>
        <v>0</v>
      </c>
      <c r="AN1862" s="103">
        <f>IF(H1862&lt;Variables!$G$13,1,0)</f>
        <v>1</v>
      </c>
      <c r="AO1862" s="101">
        <f>IF(R1862&lt;Variables!$G$12,0,1)</f>
        <v>1</v>
      </c>
      <c r="AP1862" s="86">
        <f t="shared" si="337"/>
        <v>1</v>
      </c>
      <c r="AR1862">
        <v>0</v>
      </c>
      <c r="AS1862">
        <v>0</v>
      </c>
      <c r="AT1862">
        <v>1</v>
      </c>
      <c r="AU1862">
        <v>0</v>
      </c>
      <c r="BA1862">
        <v>-2.25</v>
      </c>
    </row>
    <row r="1863" spans="3:53" ht="12.75" x14ac:dyDescent="0.2">
      <c r="C1863" t="s">
        <v>657</v>
      </c>
      <c r="D1863" t="s">
        <v>634</v>
      </c>
      <c r="E1863">
        <v>9.77</v>
      </c>
      <c r="F1863">
        <v>31.62</v>
      </c>
      <c r="G1863">
        <v>24.05</v>
      </c>
      <c r="H1863">
        <v>55.7</v>
      </c>
      <c r="I1863">
        <v>-69.902000000000001</v>
      </c>
      <c r="J1863" t="s">
        <v>78</v>
      </c>
      <c r="K1863">
        <v>42.16</v>
      </c>
      <c r="L1863">
        <v>9.9403105263157894</v>
      </c>
      <c r="M1863">
        <v>-1.4125366198980409</v>
      </c>
      <c r="N1863">
        <v>10.096253061224489</v>
      </c>
      <c r="O1863">
        <v>-2.9352776661537852</v>
      </c>
      <c r="P1863">
        <v>6070000</v>
      </c>
      <c r="Q1863">
        <v>115020</v>
      </c>
      <c r="R1863">
        <v>52.77</v>
      </c>
      <c r="S1863">
        <v>24.169</v>
      </c>
      <c r="T1863">
        <v>6.7530000000000001</v>
      </c>
      <c r="U1863">
        <v>14.69304347826087</v>
      </c>
      <c r="V1863">
        <f t="shared" si="338"/>
        <v>2.2905210109725469</v>
      </c>
      <c r="AC1863">
        <v>10.24</v>
      </c>
      <c r="AD1863">
        <v>8.61</v>
      </c>
      <c r="AH1863" s="85">
        <f>IF(AND(M1863&lt;Variables!$G$6,M1863&gt;Variables!$G$5),0,1)</f>
        <v>1</v>
      </c>
      <c r="AI1863" s="85">
        <f t="shared" si="339"/>
        <v>1</v>
      </c>
      <c r="AJ1863" s="85">
        <f>IF(I1863&gt;Variables!$G$7,0,1)</f>
        <v>1</v>
      </c>
      <c r="AK1863" s="85">
        <f>IF(F1863&gt;Variables!$G$8,0,1)</f>
        <v>0</v>
      </c>
      <c r="AL1863" s="85">
        <f>IF(G1863&gt;Variables!$G$9,0,1)</f>
        <v>0</v>
      </c>
      <c r="AM1863" s="85">
        <f>IF(AND(K1863&gt;Variables!$G$10,K1863&lt;Variables!$G$11),0,1)</f>
        <v>1</v>
      </c>
      <c r="AN1863" s="103">
        <f>IF(H1863&lt;Variables!$G$13,1,0)</f>
        <v>1</v>
      </c>
      <c r="AO1863" s="101">
        <f>IF(R1863&lt;Variables!$G$12,0,1)</f>
        <v>1</v>
      </c>
      <c r="AP1863" s="86">
        <f t="shared" si="337"/>
        <v>1</v>
      </c>
      <c r="AR1863">
        <v>1</v>
      </c>
      <c r="AS1863">
        <v>0</v>
      </c>
      <c r="AT1863">
        <v>0</v>
      </c>
      <c r="AU1863">
        <v>0</v>
      </c>
      <c r="BA1863">
        <v>2</v>
      </c>
    </row>
    <row r="1864" spans="3:53" ht="12.75" x14ac:dyDescent="0.2">
      <c r="C1864" t="s">
        <v>657</v>
      </c>
      <c r="D1864" t="s">
        <v>606</v>
      </c>
      <c r="E1864">
        <v>50.99</v>
      </c>
      <c r="F1864">
        <v>7.7</v>
      </c>
      <c r="G1864">
        <v>1.0900000000000001</v>
      </c>
      <c r="H1864">
        <v>2750</v>
      </c>
      <c r="I1864">
        <v>-23.507999999999999</v>
      </c>
      <c r="J1864" t="s">
        <v>78</v>
      </c>
      <c r="K1864">
        <v>56.62</v>
      </c>
      <c r="L1864">
        <v>50.796999999999997</v>
      </c>
      <c r="M1864">
        <v>0.37994369746245832</v>
      </c>
      <c r="N1864">
        <v>50.897291666666661</v>
      </c>
      <c r="O1864">
        <v>0.1821478713258477</v>
      </c>
      <c r="P1864">
        <v>556818</v>
      </c>
      <c r="Q1864">
        <v>660790</v>
      </c>
      <c r="R1864">
        <v>0.84</v>
      </c>
      <c r="S1864">
        <v>24.169</v>
      </c>
      <c r="T1864">
        <v>6.7530000000000001</v>
      </c>
      <c r="U1864">
        <v>14.69304347826087</v>
      </c>
      <c r="V1864">
        <f t="shared" si="338"/>
        <v>2.4184406874894182</v>
      </c>
      <c r="AC1864">
        <v>51.24</v>
      </c>
      <c r="AD1864">
        <v>50.630099999999999</v>
      </c>
      <c r="AH1864" s="85">
        <f>IF(AND(M1864&lt;Variables!$G$6,M1864&gt;Variables!$G$5),0,1)</f>
        <v>1</v>
      </c>
      <c r="AI1864" s="85">
        <f t="shared" si="339"/>
        <v>1</v>
      </c>
      <c r="AJ1864" s="85">
        <f>IF(I1864&gt;Variables!$G$7,0,1)</f>
        <v>1</v>
      </c>
      <c r="AK1864" s="85">
        <f>IF(F1864&gt;Variables!$G$8,0,1)</f>
        <v>1</v>
      </c>
      <c r="AL1864" s="85">
        <f>IF(G1864&gt;Variables!$G$9,0,1)</f>
        <v>1</v>
      </c>
      <c r="AM1864" s="85">
        <f>IF(AND(K1864&gt;Variables!$G$10,K1864&lt;Variables!$G$11),0,1)</f>
        <v>0</v>
      </c>
      <c r="AN1864" s="103">
        <f>IF(H1864&lt;Variables!$G$13,1,0)</f>
        <v>0</v>
      </c>
      <c r="AO1864" s="101">
        <f>IF(R1864&lt;Variables!$G$12,0,1)</f>
        <v>0</v>
      </c>
      <c r="AP1864" s="86">
        <f t="shared" si="337"/>
        <v>1</v>
      </c>
      <c r="AR1864">
        <v>0</v>
      </c>
      <c r="AS1864">
        <v>0</v>
      </c>
      <c r="AT1864">
        <v>0</v>
      </c>
      <c r="AU1864">
        <v>1</v>
      </c>
      <c r="BA1864">
        <v>-0.54</v>
      </c>
    </row>
    <row r="1865" spans="3:53" ht="12.75" x14ac:dyDescent="0.2">
      <c r="C1865" t="s">
        <v>657</v>
      </c>
      <c r="D1865" t="s">
        <v>603</v>
      </c>
      <c r="E1865">
        <v>10.54</v>
      </c>
      <c r="F1865">
        <v>5.82</v>
      </c>
      <c r="G1865">
        <v>2.13</v>
      </c>
      <c r="H1865">
        <v>5810</v>
      </c>
      <c r="I1865">
        <v>-28.186</v>
      </c>
      <c r="J1865" t="s">
        <v>78</v>
      </c>
      <c r="K1865">
        <v>34.86</v>
      </c>
      <c r="L1865">
        <v>10.636035</v>
      </c>
      <c r="M1865">
        <v>-0.99694105933271715</v>
      </c>
      <c r="N1865">
        <v>10.937944</v>
      </c>
      <c r="O1865">
        <v>-3.7296223129319261</v>
      </c>
      <c r="P1865">
        <v>83364000</v>
      </c>
      <c r="Q1865">
        <v>12699000</v>
      </c>
      <c r="R1865">
        <v>6.56</v>
      </c>
      <c r="S1865">
        <v>24.169</v>
      </c>
      <c r="T1865">
        <v>6.7530000000000001</v>
      </c>
      <c r="U1865">
        <v>14.69304347826087</v>
      </c>
      <c r="V1865">
        <f t="shared" si="338"/>
        <v>2.192479497643248</v>
      </c>
      <c r="AC1865">
        <v>10.89</v>
      </c>
      <c r="AD1865">
        <v>9.9350000000000005</v>
      </c>
      <c r="AH1865" s="85">
        <f>IF(AND(M1865&lt;Variables!$G$6,M1865&gt;Variables!$G$5),0,1)</f>
        <v>1</v>
      </c>
      <c r="AI1865" s="85">
        <f t="shared" si="339"/>
        <v>1</v>
      </c>
      <c r="AJ1865" s="85">
        <f>IF(I1865&gt;Variables!$G$7,0,1)</f>
        <v>1</v>
      </c>
      <c r="AK1865" s="85">
        <f>IF(F1865&gt;Variables!$G$8,0,1)</f>
        <v>1</v>
      </c>
      <c r="AL1865" s="85">
        <f>IF(G1865&gt;Variables!$G$9,0,1)</f>
        <v>1</v>
      </c>
      <c r="AM1865" s="85">
        <f>IF(AND(K1865&gt;Variables!$G$10,K1865&lt;Variables!$G$11),0,1)</f>
        <v>1</v>
      </c>
      <c r="AN1865" s="103">
        <f>IF(H1865&lt;Variables!$G$13,1,0)</f>
        <v>0</v>
      </c>
      <c r="AO1865" s="101">
        <f>IF(R1865&lt;Variables!$G$12,0,1)</f>
        <v>1</v>
      </c>
      <c r="AP1865" s="86">
        <f t="shared" si="337"/>
        <v>1</v>
      </c>
      <c r="AR1865">
        <v>1</v>
      </c>
      <c r="AS1865">
        <v>0</v>
      </c>
      <c r="AT1865">
        <v>0</v>
      </c>
      <c r="AU1865">
        <v>0</v>
      </c>
      <c r="BA1865">
        <v>2</v>
      </c>
    </row>
    <row r="1866" spans="3:53" ht="12.75" x14ac:dyDescent="0.2">
      <c r="C1866" t="s">
        <v>657</v>
      </c>
      <c r="D1866" t="s">
        <v>632</v>
      </c>
      <c r="E1866">
        <v>81.540000000000006</v>
      </c>
      <c r="F1866">
        <v>8.59</v>
      </c>
      <c r="G1866">
        <v>9</v>
      </c>
      <c r="H1866">
        <v>5680</v>
      </c>
      <c r="I1866">
        <v>115.925</v>
      </c>
      <c r="J1866" t="s">
        <v>78</v>
      </c>
      <c r="K1866">
        <v>60.5</v>
      </c>
      <c r="L1866">
        <v>81.356999999999999</v>
      </c>
      <c r="M1866">
        <v>0.22493454773406951</v>
      </c>
      <c r="N1866">
        <v>80.794333999999992</v>
      </c>
      <c r="O1866">
        <v>0.92291867892619084</v>
      </c>
      <c r="P1866">
        <v>427684</v>
      </c>
      <c r="Q1866">
        <v>533296</v>
      </c>
      <c r="R1866">
        <v>0.8</v>
      </c>
      <c r="S1866">
        <v>24.169</v>
      </c>
      <c r="T1866">
        <v>6.7530000000000001</v>
      </c>
      <c r="U1866">
        <v>14.69304347826087</v>
      </c>
      <c r="V1866">
        <f t="shared" si="338"/>
        <v>2.4631107865334263</v>
      </c>
      <c r="AC1866">
        <v>84.015000000000001</v>
      </c>
      <c r="AD1866">
        <v>80.13</v>
      </c>
      <c r="AH1866" s="85">
        <f>IF(AND(M1866&lt;Variables!$G$6,M1866&gt;Variables!$G$5),0,1)</f>
        <v>1</v>
      </c>
      <c r="AI1866" s="85">
        <f t="shared" si="339"/>
        <v>0</v>
      </c>
      <c r="AJ1866" s="85">
        <f>IF(I1866&gt;Variables!$G$7,0,1)</f>
        <v>0</v>
      </c>
      <c r="AK1866" s="85">
        <f>IF(F1866&gt;Variables!$G$8,0,1)</f>
        <v>1</v>
      </c>
      <c r="AL1866" s="85">
        <f>IF(G1866&gt;Variables!$G$9,0,1)</f>
        <v>1</v>
      </c>
      <c r="AM1866" s="85">
        <f>IF(AND(K1866&gt;Variables!$G$10,K1866&lt;Variables!$G$11),0,1)</f>
        <v>0</v>
      </c>
      <c r="AN1866" s="103">
        <f>IF(H1866&lt;Variables!$G$13,1,0)</f>
        <v>0</v>
      </c>
      <c r="AO1866" s="101">
        <f>IF(R1866&lt;Variables!$G$12,0,1)</f>
        <v>0</v>
      </c>
      <c r="AP1866" s="86">
        <f t="shared" si="337"/>
        <v>1</v>
      </c>
      <c r="AR1866">
        <v>1</v>
      </c>
      <c r="AS1866">
        <v>0</v>
      </c>
      <c r="AT1866">
        <v>0</v>
      </c>
      <c r="AU1866">
        <v>0</v>
      </c>
      <c r="BA1866">
        <v>2</v>
      </c>
    </row>
    <row r="1867" spans="3:53" ht="12.75" x14ac:dyDescent="0.2">
      <c r="C1867" t="s">
        <v>657</v>
      </c>
      <c r="D1867" t="s">
        <v>509</v>
      </c>
      <c r="E1867">
        <v>5.9</v>
      </c>
      <c r="F1867">
        <v>46.88</v>
      </c>
      <c r="G1867">
        <v>-2.94</v>
      </c>
      <c r="H1867">
        <v>208.76</v>
      </c>
      <c r="I1867">
        <v>45.779000000000003</v>
      </c>
      <c r="J1867" t="s">
        <v>76</v>
      </c>
      <c r="K1867">
        <v>45.69</v>
      </c>
      <c r="L1867">
        <v>5.923235</v>
      </c>
      <c r="M1867">
        <v>-0.37538608547525509</v>
      </c>
      <c r="N1867">
        <v>5.9844359999999996</v>
      </c>
      <c r="O1867">
        <v>-1.3942165978548331</v>
      </c>
      <c r="P1867">
        <v>107190000</v>
      </c>
      <c r="Q1867">
        <v>12510000</v>
      </c>
      <c r="R1867">
        <v>8.57</v>
      </c>
      <c r="S1867">
        <v>24.169</v>
      </c>
      <c r="T1867">
        <v>6.7530000000000001</v>
      </c>
      <c r="U1867">
        <v>14.69304347826087</v>
      </c>
      <c r="V1867">
        <f t="shared" si="338"/>
        <v>2.3274359025083422</v>
      </c>
      <c r="AC1867">
        <v>8.3800000000000008</v>
      </c>
      <c r="AD1867">
        <v>5.63</v>
      </c>
      <c r="AH1867" s="85">
        <f>IF(AND(M1867&lt;Variables!$G$6,M1867&gt;Variables!$G$5),0,1)</f>
        <v>1</v>
      </c>
      <c r="AI1867" s="85">
        <f t="shared" si="339"/>
        <v>1</v>
      </c>
      <c r="AJ1867" s="85">
        <f>IF(I1867&gt;Variables!$G$7,0,1)</f>
        <v>0</v>
      </c>
      <c r="AK1867" s="85">
        <f>IF(F1867&gt;Variables!$G$8,0,1)</f>
        <v>0</v>
      </c>
      <c r="AL1867" s="85">
        <f>IF(G1867&gt;Variables!$G$9,0,1)</f>
        <v>1</v>
      </c>
      <c r="AM1867" s="85">
        <f>IF(AND(K1867&gt;Variables!$G$10,K1867&lt;Variables!$G$11),0,1)</f>
        <v>1</v>
      </c>
      <c r="AN1867" s="103">
        <f>IF(H1867&lt;Variables!$G$13,1,0)</f>
        <v>1</v>
      </c>
      <c r="AO1867" s="101">
        <f>IF(R1867&lt;Variables!$G$12,0,1)</f>
        <v>1</v>
      </c>
      <c r="AP1867" s="86">
        <f t="shared" si="337"/>
        <v>0</v>
      </c>
      <c r="AR1867">
        <v>0</v>
      </c>
      <c r="AS1867">
        <v>0</v>
      </c>
      <c r="AT1867">
        <v>1</v>
      </c>
      <c r="AU1867">
        <v>0</v>
      </c>
      <c r="BA1867">
        <v>-2.25</v>
      </c>
    </row>
    <row r="1868" spans="3:53" ht="12.75" x14ac:dyDescent="0.2">
      <c r="C1868" t="s">
        <v>657</v>
      </c>
      <c r="D1868" t="s">
        <v>605</v>
      </c>
      <c r="E1868">
        <v>294.93</v>
      </c>
      <c r="F1868">
        <v>11.38</v>
      </c>
      <c r="G1868">
        <v>2.1800000000000002</v>
      </c>
      <c r="H1868">
        <v>41000</v>
      </c>
      <c r="I1868">
        <v>5.1999999999999998E-2</v>
      </c>
      <c r="J1868" t="s">
        <v>78</v>
      </c>
      <c r="K1868">
        <v>53.52</v>
      </c>
      <c r="L1868">
        <v>294.79226499999999</v>
      </c>
      <c r="M1868">
        <v>1.958497791658018E-2</v>
      </c>
      <c r="N1868">
        <v>294.70172600000001</v>
      </c>
      <c r="O1868">
        <v>5.0313244517616047E-2</v>
      </c>
      <c r="P1868">
        <v>1287000</v>
      </c>
      <c r="Q1868">
        <v>905753</v>
      </c>
      <c r="R1868">
        <v>1.42</v>
      </c>
      <c r="S1868">
        <v>24.169</v>
      </c>
      <c r="T1868">
        <v>6.7530000000000001</v>
      </c>
      <c r="U1868">
        <v>14.69304347826087</v>
      </c>
      <c r="V1868">
        <f t="shared" si="338"/>
        <v>2.4027588943890636</v>
      </c>
      <c r="AC1868">
        <v>296.84530000000001</v>
      </c>
      <c r="AD1868">
        <v>289.24</v>
      </c>
      <c r="AH1868" s="85">
        <f>IF(AND(M1868&lt;Variables!$G$6,M1868&gt;Variables!$G$5),0,1)</f>
        <v>1</v>
      </c>
      <c r="AI1868" s="85">
        <f t="shared" si="339"/>
        <v>0</v>
      </c>
      <c r="AJ1868" s="85">
        <f>IF(I1868&gt;Variables!$G$7,0,1)</f>
        <v>0</v>
      </c>
      <c r="AK1868" s="85">
        <f>IF(F1868&gt;Variables!$G$8,0,1)</f>
        <v>0</v>
      </c>
      <c r="AL1868" s="85">
        <f>IF(G1868&gt;Variables!$G$9,0,1)</f>
        <v>1</v>
      </c>
      <c r="AM1868" s="85">
        <f>IF(AND(K1868&gt;Variables!$G$10,K1868&lt;Variables!$G$11),0,1)</f>
        <v>0</v>
      </c>
      <c r="AN1868" s="103">
        <f>IF(H1868&lt;Variables!$G$13,1,0)</f>
        <v>0</v>
      </c>
      <c r="AO1868" s="101">
        <f>IF(R1868&lt;Variables!$G$12,0,1)</f>
        <v>0</v>
      </c>
      <c r="AP1868" s="86">
        <f t="shared" si="337"/>
        <v>1</v>
      </c>
      <c r="AR1868">
        <v>0</v>
      </c>
      <c r="AS1868">
        <v>0</v>
      </c>
      <c r="AT1868">
        <v>0</v>
      </c>
      <c r="AU1868">
        <v>1</v>
      </c>
      <c r="BA1868">
        <v>-0.24</v>
      </c>
    </row>
    <row r="1869" spans="3:53" ht="12.75" x14ac:dyDescent="0.2">
      <c r="C1869" t="s">
        <v>657</v>
      </c>
      <c r="D1869" t="s">
        <v>216</v>
      </c>
      <c r="E1869">
        <v>0.68</v>
      </c>
      <c r="F1869">
        <v>18.309999999999999</v>
      </c>
      <c r="G1869">
        <v>1.45</v>
      </c>
      <c r="H1869">
        <v>368.21</v>
      </c>
      <c r="I1869">
        <v>-65.981999999999999</v>
      </c>
      <c r="J1869" t="s">
        <v>76</v>
      </c>
      <c r="K1869">
        <v>37.08</v>
      </c>
      <c r="L1869">
        <v>0.68263390000000002</v>
      </c>
      <c r="M1869">
        <v>-0.86926535585180387</v>
      </c>
      <c r="N1869">
        <v>0.69408276000000013</v>
      </c>
      <c r="O1869">
        <v>-2.5044218069903019</v>
      </c>
      <c r="P1869">
        <v>196350000</v>
      </c>
      <c r="Q1869">
        <v>93280000</v>
      </c>
      <c r="R1869">
        <v>2.1</v>
      </c>
      <c r="S1869">
        <v>24.169</v>
      </c>
      <c r="T1869">
        <v>6.7530000000000001</v>
      </c>
      <c r="U1869">
        <v>14.69304347826087</v>
      </c>
      <c r="V1869">
        <f t="shared" si="338"/>
        <v>2.2233148357998624</v>
      </c>
      <c r="AC1869">
        <v>0.67900000000000005</v>
      </c>
      <c r="AD1869">
        <v>0.60509999999999997</v>
      </c>
      <c r="AH1869" s="85">
        <f>IF(AND(M1869&lt;Variables!$G$6,M1869&gt;Variables!$G$5),0,1)</f>
        <v>1</v>
      </c>
      <c r="AI1869" s="85">
        <f t="shared" si="339"/>
        <v>1</v>
      </c>
      <c r="AJ1869" s="85">
        <f>IF(I1869&gt;Variables!$G$7,0,1)</f>
        <v>1</v>
      </c>
      <c r="AK1869" s="85">
        <f>IF(F1869&gt;Variables!$G$8,0,1)</f>
        <v>0</v>
      </c>
      <c r="AL1869" s="85">
        <f>IF(G1869&gt;Variables!$G$9,0,1)</f>
        <v>1</v>
      </c>
      <c r="AM1869" s="85">
        <f>IF(AND(K1869&gt;Variables!$G$10,K1869&lt;Variables!$G$11),0,1)</f>
        <v>1</v>
      </c>
      <c r="AN1869" s="103">
        <f>IF(H1869&lt;Variables!$G$13,1,0)</f>
        <v>1</v>
      </c>
      <c r="AO1869" s="101">
        <f>IF(R1869&lt;Variables!$G$12,0,1)</f>
        <v>1</v>
      </c>
      <c r="AP1869" s="86">
        <f t="shared" si="337"/>
        <v>0</v>
      </c>
      <c r="AR1869">
        <v>0</v>
      </c>
      <c r="AS1869">
        <v>0</v>
      </c>
      <c r="AT1869">
        <v>1</v>
      </c>
      <c r="AU1869">
        <v>0</v>
      </c>
      <c r="BA1869">
        <v>-2.25</v>
      </c>
    </row>
    <row r="1870" spans="3:53" ht="12.75" x14ac:dyDescent="0.2">
      <c r="C1870" t="s">
        <v>657</v>
      </c>
      <c r="D1870" t="s">
        <v>395</v>
      </c>
      <c r="E1870">
        <v>24.11</v>
      </c>
      <c r="F1870">
        <v>21.59</v>
      </c>
      <c r="G1870">
        <v>21.41</v>
      </c>
      <c r="H1870">
        <v>2790</v>
      </c>
      <c r="I1870">
        <v>199.83799999999999</v>
      </c>
      <c r="J1870" t="s">
        <v>76</v>
      </c>
      <c r="K1870">
        <v>53.21</v>
      </c>
      <c r="L1870">
        <v>24.145910000000001</v>
      </c>
      <c r="M1870">
        <v>0.26542797517259298</v>
      </c>
      <c r="N1870">
        <v>24.276902</v>
      </c>
      <c r="O1870">
        <v>-0.27557881973572618</v>
      </c>
      <c r="P1870">
        <v>10952000</v>
      </c>
      <c r="Q1870">
        <v>3411000</v>
      </c>
      <c r="R1870">
        <v>3.21</v>
      </c>
      <c r="S1870">
        <v>24.169</v>
      </c>
      <c r="T1870">
        <v>6.7530000000000001</v>
      </c>
      <c r="U1870">
        <v>14.69304347826087</v>
      </c>
      <c r="V1870">
        <f t="shared" si="338"/>
        <v>2.3908938279102347</v>
      </c>
      <c r="AC1870">
        <v>24.85</v>
      </c>
      <c r="AD1870">
        <v>24.05</v>
      </c>
      <c r="AH1870" s="85">
        <f>IF(AND(M1870&lt;Variables!$G$6,M1870&gt;Variables!$G$5),0,1)</f>
        <v>1</v>
      </c>
      <c r="AI1870" s="85">
        <f t="shared" si="339"/>
        <v>1</v>
      </c>
      <c r="AJ1870" s="85">
        <f>IF(I1870&gt;Variables!$G$7,0,1)</f>
        <v>0</v>
      </c>
      <c r="AK1870" s="85">
        <f>IF(F1870&gt;Variables!$G$8,0,1)</f>
        <v>0</v>
      </c>
      <c r="AL1870" s="85">
        <f>IF(G1870&gt;Variables!$G$9,0,1)</f>
        <v>0</v>
      </c>
      <c r="AM1870" s="85">
        <f>IF(AND(K1870&gt;Variables!$G$10,K1870&lt;Variables!$G$11),0,1)</f>
        <v>0</v>
      </c>
      <c r="AN1870" s="103">
        <f>IF(H1870&lt;Variables!$G$13,1,0)</f>
        <v>0</v>
      </c>
      <c r="AO1870" s="101">
        <f>IF(R1870&lt;Variables!$G$12,0,1)</f>
        <v>1</v>
      </c>
      <c r="AP1870" s="86">
        <f t="shared" si="337"/>
        <v>0</v>
      </c>
      <c r="AR1870">
        <v>0</v>
      </c>
      <c r="AS1870">
        <v>1</v>
      </c>
      <c r="AT1870">
        <v>0</v>
      </c>
      <c r="AU1870">
        <v>0</v>
      </c>
      <c r="BA1870">
        <v>0.84</v>
      </c>
    </row>
    <row r="1871" spans="3:53" ht="12.75" x14ac:dyDescent="0.2">
      <c r="C1871" t="s">
        <v>657</v>
      </c>
      <c r="D1871" t="s">
        <v>613</v>
      </c>
      <c r="E1871">
        <v>24.86</v>
      </c>
      <c r="F1871">
        <v>21.32</v>
      </c>
      <c r="G1871">
        <v>-0.32</v>
      </c>
      <c r="H1871">
        <v>42.23</v>
      </c>
      <c r="I1871">
        <v>38.241</v>
      </c>
      <c r="J1871" t="s">
        <v>76</v>
      </c>
      <c r="K1871">
        <v>-99999</v>
      </c>
      <c r="L1871">
        <v>24.87</v>
      </c>
      <c r="M1871">
        <v>0</v>
      </c>
      <c r="N1871">
        <v>24.84</v>
      </c>
      <c r="O1871">
        <v>0.12077294685989361</v>
      </c>
      <c r="P1871">
        <v>63460</v>
      </c>
      <c r="Q1871">
        <v>1830</v>
      </c>
      <c r="R1871">
        <v>34.68</v>
      </c>
      <c r="S1871">
        <v>24.169</v>
      </c>
      <c r="T1871">
        <v>6.7530000000000001</v>
      </c>
      <c r="U1871">
        <v>14.69304347826087</v>
      </c>
      <c r="V1871"/>
      <c r="AC1871">
        <v>25.71</v>
      </c>
      <c r="AD1871">
        <v>24.7424</v>
      </c>
      <c r="AH1871" s="85">
        <f>IF(AND(M1871&lt;Variables!$G$6,M1871&gt;Variables!$G$5),0,1)</f>
        <v>1</v>
      </c>
      <c r="AI1871" s="85">
        <f t="shared" si="339"/>
        <v>0</v>
      </c>
      <c r="AJ1871" s="85">
        <f>IF(I1871&gt;Variables!$G$7,0,1)</f>
        <v>0</v>
      </c>
      <c r="AK1871" s="85">
        <f>IF(F1871&gt;Variables!$G$8,0,1)</f>
        <v>0</v>
      </c>
      <c r="AL1871" s="85">
        <f>IF(G1871&gt;Variables!$G$9,0,1)</f>
        <v>1</v>
      </c>
      <c r="AM1871" s="85">
        <f>IF(AND(K1871&gt;Variables!$G$10,K1871&lt;Variables!$G$11),0,1)</f>
        <v>1</v>
      </c>
      <c r="AN1871" s="103">
        <f>IF(H1871&lt;Variables!$G$13,1,0)</f>
        <v>1</v>
      </c>
      <c r="AO1871" s="101">
        <f>IF(R1871&lt;Variables!$G$12,0,1)</f>
        <v>1</v>
      </c>
      <c r="AP1871" s="86">
        <f t="shared" si="337"/>
        <v>0</v>
      </c>
      <c r="AR1871">
        <v>1</v>
      </c>
      <c r="AS1871">
        <v>0</v>
      </c>
      <c r="AT1871">
        <v>0</v>
      </c>
      <c r="AU1871">
        <v>0</v>
      </c>
      <c r="BA1871">
        <v>2</v>
      </c>
    </row>
    <row r="1872" spans="3:53" ht="12.75" x14ac:dyDescent="0.2">
      <c r="C1872" t="s">
        <v>657</v>
      </c>
      <c r="D1872" t="s">
        <v>631</v>
      </c>
      <c r="E1872">
        <v>1.26</v>
      </c>
      <c r="F1872">
        <v>28.26</v>
      </c>
      <c r="G1872">
        <v>35.869999999999997</v>
      </c>
      <c r="H1872">
        <v>-99999</v>
      </c>
      <c r="I1872">
        <v>-50.863</v>
      </c>
      <c r="J1872" t="s">
        <v>76</v>
      </c>
      <c r="K1872">
        <v>72.459999999999994</v>
      </c>
      <c r="L1872">
        <v>1.223214285714286</v>
      </c>
      <c r="M1872">
        <v>2.1897810218978022</v>
      </c>
      <c r="N1872">
        <v>1.1928260869565219</v>
      </c>
      <c r="O1872">
        <v>4.7931474394022073</v>
      </c>
      <c r="P1872">
        <v>65099</v>
      </c>
      <c r="Q1872">
        <v>21373</v>
      </c>
      <c r="R1872">
        <v>3.05</v>
      </c>
      <c r="S1872">
        <v>24.169</v>
      </c>
      <c r="T1872">
        <v>6.7530000000000001</v>
      </c>
      <c r="U1872">
        <v>14.69304347826087</v>
      </c>
      <c r="V1872">
        <f>1.849 + (0.01036 * K1872) + (0.1184 * M1872) - (0.002888 * K1872 * M1872)</f>
        <v>2.4007122861313874</v>
      </c>
      <c r="AC1872">
        <v>2</v>
      </c>
      <c r="AD1872">
        <v>1.1599999999999999</v>
      </c>
      <c r="AH1872" s="85">
        <f>IF(AND(M1872&lt;Variables!$G$6,M1872&gt;Variables!$G$5),0,1)</f>
        <v>1</v>
      </c>
      <c r="AI1872" s="85">
        <f t="shared" si="339"/>
        <v>0</v>
      </c>
      <c r="AJ1872" s="85">
        <f>IF(I1872&gt;Variables!$G$7,0,1)</f>
        <v>1</v>
      </c>
      <c r="AK1872" s="85">
        <f>IF(F1872&gt;Variables!$G$8,0,1)</f>
        <v>0</v>
      </c>
      <c r="AL1872" s="85">
        <f>IF(G1872&gt;Variables!$G$9,0,1)</f>
        <v>0</v>
      </c>
      <c r="AM1872" s="85">
        <f>IF(AND(K1872&gt;Variables!$G$10,K1872&lt;Variables!$G$11),0,1)</f>
        <v>0</v>
      </c>
      <c r="AN1872" s="103">
        <f>IF(H1872&lt;Variables!$G$13,1,0)</f>
        <v>1</v>
      </c>
      <c r="AO1872" s="101">
        <f>IF(R1872&lt;Variables!$G$12,0,1)</f>
        <v>1</v>
      </c>
      <c r="AP1872" s="86">
        <f t="shared" si="337"/>
        <v>0</v>
      </c>
      <c r="AR1872">
        <v>1</v>
      </c>
      <c r="AS1872">
        <v>0</v>
      </c>
      <c r="AT1872">
        <v>0</v>
      </c>
      <c r="AU1872">
        <v>0</v>
      </c>
      <c r="BA1872">
        <v>2</v>
      </c>
    </row>
    <row r="1873" spans="3:53" ht="12.75" x14ac:dyDescent="0.2">
      <c r="C1873" t="s">
        <v>657</v>
      </c>
      <c r="D1873" t="s">
        <v>651</v>
      </c>
      <c r="E1873">
        <v>36.54</v>
      </c>
      <c r="F1873">
        <v>6.13</v>
      </c>
      <c r="G1873">
        <v>4.08</v>
      </c>
      <c r="H1873">
        <v>-99999</v>
      </c>
      <c r="I1873">
        <v>-8.4710000000000001</v>
      </c>
      <c r="J1873" t="s">
        <v>78</v>
      </c>
      <c r="K1873"/>
      <c r="L1873">
        <v>-99999</v>
      </c>
      <c r="M1873">
        <v>-99999</v>
      </c>
      <c r="N1873">
        <v>-99999</v>
      </c>
      <c r="O1873">
        <v>-99999</v>
      </c>
      <c r="P1873">
        <v>31994</v>
      </c>
      <c r="Q1873">
        <v>12413</v>
      </c>
      <c r="R1873">
        <v>2.58</v>
      </c>
      <c r="S1873">
        <v>24.169</v>
      </c>
      <c r="T1873">
        <v>6.7530000000000001</v>
      </c>
      <c r="U1873">
        <v>14.69304347826087</v>
      </c>
      <c r="V1873"/>
      <c r="AC1873">
        <v>36.74</v>
      </c>
      <c r="AD1873">
        <v>36.54</v>
      </c>
      <c r="AH1873" s="85">
        <f>IF(AND(M1873&lt;Variables!$G$6,M1873&gt;Variables!$G$5),0,1)</f>
        <v>1</v>
      </c>
      <c r="AI1873" s="85">
        <f t="shared" si="339"/>
        <v>1</v>
      </c>
      <c r="AJ1873" s="85">
        <f>IF(I1873&gt;Variables!$G$7,0,1)</f>
        <v>1</v>
      </c>
      <c r="AK1873" s="85">
        <f>IF(F1873&gt;Variables!$G$8,0,1)</f>
        <v>1</v>
      </c>
      <c r="AL1873" s="85">
        <f>IF(G1873&gt;Variables!$G$9,0,1)</f>
        <v>1</v>
      </c>
      <c r="AM1873" s="85">
        <f>IF(AND(K1873&gt;Variables!$G$10,K1873&lt;Variables!$G$11),0,1)</f>
        <v>1</v>
      </c>
      <c r="AN1873" s="103">
        <f>IF(H1873&lt;Variables!$G$13,1,0)</f>
        <v>1</v>
      </c>
      <c r="AO1873" s="101">
        <f>IF(R1873&lt;Variables!$G$12,0,1)</f>
        <v>1</v>
      </c>
      <c r="AP1873" s="86">
        <f t="shared" si="337"/>
        <v>1</v>
      </c>
      <c r="AR1873">
        <v>0</v>
      </c>
      <c r="AS1873">
        <v>0</v>
      </c>
      <c r="AT1873">
        <v>0</v>
      </c>
      <c r="AU1873">
        <v>0</v>
      </c>
      <c r="BA1873">
        <v>0</v>
      </c>
    </row>
    <row r="1874" spans="3:53" ht="12.75" x14ac:dyDescent="0.2">
      <c r="C1874" t="s">
        <v>657</v>
      </c>
      <c r="D1874" t="s">
        <v>490</v>
      </c>
      <c r="E1874">
        <v>28.36</v>
      </c>
      <c r="F1874">
        <v>9.82</v>
      </c>
      <c r="G1874">
        <v>9.1</v>
      </c>
      <c r="H1874">
        <v>3040</v>
      </c>
      <c r="I1874">
        <v>-26.207000000000001</v>
      </c>
      <c r="J1874" t="s">
        <v>76</v>
      </c>
      <c r="K1874">
        <v>60.82</v>
      </c>
      <c r="L1874">
        <v>28.392074999999998</v>
      </c>
      <c r="M1874">
        <v>6.3133814629616702E-2</v>
      </c>
      <c r="N1874">
        <v>28.13275333333333</v>
      </c>
      <c r="O1874">
        <v>0.98549425071085583</v>
      </c>
      <c r="P1874">
        <v>57945</v>
      </c>
      <c r="Q1874">
        <v>60414</v>
      </c>
      <c r="R1874">
        <v>0.96</v>
      </c>
      <c r="S1874">
        <v>24.169</v>
      </c>
      <c r="T1874">
        <v>6.7530000000000001</v>
      </c>
      <c r="U1874">
        <v>14.69304347826087</v>
      </c>
      <c r="V1874">
        <f t="shared" ref="V1874:V1895" si="340">1.849 + (0.01036 * K1874) + (0.1184 * M1874) - (0.002888 * K1874 * M1874)</f>
        <v>2.475480905278673</v>
      </c>
      <c r="AC1874">
        <v>28.41</v>
      </c>
      <c r="AD1874">
        <v>27.65</v>
      </c>
      <c r="AH1874" s="85">
        <f>IF(AND(M1874&lt;Variables!$G$6,M1874&gt;Variables!$G$5),0,1)</f>
        <v>1</v>
      </c>
      <c r="AI1874" s="85">
        <f t="shared" si="339"/>
        <v>0</v>
      </c>
      <c r="AJ1874" s="85">
        <f>IF(I1874&gt;Variables!$G$7,0,1)</f>
        <v>1</v>
      </c>
      <c r="AK1874" s="85">
        <f>IF(F1874&gt;Variables!$G$8,0,1)</f>
        <v>0</v>
      </c>
      <c r="AL1874" s="85">
        <f>IF(G1874&gt;Variables!$G$9,0,1)</f>
        <v>1</v>
      </c>
      <c r="AM1874" s="85">
        <f>IF(AND(K1874&gt;Variables!$G$10,K1874&lt;Variables!$G$11),0,1)</f>
        <v>0</v>
      </c>
      <c r="AN1874" s="103">
        <f>IF(H1874&lt;Variables!$G$13,1,0)</f>
        <v>0</v>
      </c>
      <c r="AO1874" s="101">
        <f>IF(R1874&lt;Variables!$G$12,0,1)</f>
        <v>0</v>
      </c>
      <c r="AP1874" s="86">
        <f t="shared" si="337"/>
        <v>0</v>
      </c>
      <c r="AR1874">
        <v>0</v>
      </c>
      <c r="AS1874">
        <v>0</v>
      </c>
      <c r="AT1874">
        <v>1</v>
      </c>
      <c r="AU1874">
        <v>0</v>
      </c>
      <c r="BA1874">
        <v>-2.25</v>
      </c>
    </row>
    <row r="1875" spans="3:53" ht="12.75" x14ac:dyDescent="0.2">
      <c r="C1875" t="s">
        <v>658</v>
      </c>
      <c r="D1875" t="s">
        <v>639</v>
      </c>
      <c r="E1875">
        <v>29.95</v>
      </c>
      <c r="F1875">
        <v>6.7</v>
      </c>
      <c r="G1875">
        <v>6.87</v>
      </c>
      <c r="H1875">
        <v>2590</v>
      </c>
      <c r="I1875">
        <v>52.085000000000001</v>
      </c>
      <c r="J1875" t="s">
        <v>78</v>
      </c>
      <c r="K1875">
        <v>58.03</v>
      </c>
      <c r="L1875">
        <v>29.944500000000001</v>
      </c>
      <c r="M1875">
        <v>3.5064870009518939E-2</v>
      </c>
      <c r="N1875">
        <v>29.881566666666671</v>
      </c>
      <c r="O1875">
        <v>0.24574793601851649</v>
      </c>
      <c r="P1875">
        <v>78947</v>
      </c>
      <c r="Q1875">
        <v>140520</v>
      </c>
      <c r="R1875">
        <v>0.56000000000000005</v>
      </c>
      <c r="S1875">
        <v>23.766999999999999</v>
      </c>
      <c r="T1875">
        <v>6.3980000000000006</v>
      </c>
      <c r="U1875">
        <v>14.34652173913044</v>
      </c>
      <c r="V1875">
        <f t="shared" si="340"/>
        <v>2.4484659366027151</v>
      </c>
      <c r="AC1875">
        <v>31.94</v>
      </c>
      <c r="AD1875">
        <v>29.91</v>
      </c>
      <c r="AH1875" s="85">
        <f>IF(AND(M1875&lt;Variables!$G$6,M1875&gt;Variables!$G$5),0,1)</f>
        <v>1</v>
      </c>
      <c r="AI1875" s="85">
        <f t="shared" si="339"/>
        <v>0</v>
      </c>
      <c r="AJ1875" s="85">
        <f>IF(I1875&gt;Variables!$G$7,0,1)</f>
        <v>0</v>
      </c>
      <c r="AK1875" s="85">
        <f>IF(F1875&gt;Variables!$G$8,0,1)</f>
        <v>1</v>
      </c>
      <c r="AL1875" s="85">
        <f>IF(G1875&gt;Variables!$G$9,0,1)</f>
        <v>1</v>
      </c>
      <c r="AM1875" s="85">
        <f>IF(AND(K1875&gt;Variables!$G$10,K1875&lt;Variables!$G$11),0,1)</f>
        <v>0</v>
      </c>
      <c r="AN1875" s="103">
        <f>IF(H1875&lt;Variables!$G$13,1,0)</f>
        <v>0</v>
      </c>
      <c r="AO1875" s="101">
        <f>IF(R1875&lt;Variables!$G$12,0,1)</f>
        <v>0</v>
      </c>
      <c r="AP1875" s="86">
        <f t="shared" si="337"/>
        <v>1</v>
      </c>
      <c r="AR1875">
        <v>1</v>
      </c>
      <c r="AS1875">
        <v>0</v>
      </c>
      <c r="AT1875">
        <v>0</v>
      </c>
      <c r="AU1875">
        <v>0</v>
      </c>
      <c r="BA1875">
        <v>1.93</v>
      </c>
    </row>
    <row r="1876" spans="3:53" ht="12.75" x14ac:dyDescent="0.2">
      <c r="C1876" t="s">
        <v>658</v>
      </c>
      <c r="D1876" t="s">
        <v>486</v>
      </c>
      <c r="E1876">
        <v>139.1</v>
      </c>
      <c r="F1876">
        <v>5.78</v>
      </c>
      <c r="G1876">
        <v>3.13</v>
      </c>
      <c r="H1876">
        <v>12710</v>
      </c>
      <c r="I1876">
        <v>-22.108000000000001</v>
      </c>
      <c r="J1876" t="s">
        <v>76</v>
      </c>
      <c r="K1876">
        <v>44.09</v>
      </c>
      <c r="L1876">
        <v>139.2186111111111</v>
      </c>
      <c r="M1876">
        <v>-0.14266132202150689</v>
      </c>
      <c r="N1876">
        <v>139.16582272727271</v>
      </c>
      <c r="O1876">
        <v>-0.10478343347166701</v>
      </c>
      <c r="P1876">
        <v>617027</v>
      </c>
      <c r="Q1876">
        <v>631509</v>
      </c>
      <c r="R1876">
        <v>0.98</v>
      </c>
      <c r="S1876">
        <v>23.766999999999999</v>
      </c>
      <c r="T1876">
        <v>6.3980000000000006</v>
      </c>
      <c r="U1876">
        <v>14.34652173913044</v>
      </c>
      <c r="V1876">
        <f t="shared" si="340"/>
        <v>2.3070466395153906</v>
      </c>
      <c r="AC1876">
        <v>139.34</v>
      </c>
      <c r="AD1876">
        <v>136.9</v>
      </c>
      <c r="AH1876" s="85">
        <f>IF(AND(M1876&lt;Variables!$G$6,M1876&gt;Variables!$G$5),0,1)</f>
        <v>1</v>
      </c>
      <c r="AI1876" s="85">
        <f t="shared" si="339"/>
        <v>0</v>
      </c>
      <c r="AJ1876" s="85">
        <f>IF(I1876&gt;Variables!$G$7,0,1)</f>
        <v>1</v>
      </c>
      <c r="AK1876" s="85">
        <f>IF(F1876&gt;Variables!$G$8,0,1)</f>
        <v>1</v>
      </c>
      <c r="AL1876" s="85">
        <f>IF(G1876&gt;Variables!$G$9,0,1)</f>
        <v>1</v>
      </c>
      <c r="AM1876" s="85">
        <f>IF(AND(K1876&gt;Variables!$G$10,K1876&lt;Variables!$G$11),0,1)</f>
        <v>1</v>
      </c>
      <c r="AN1876" s="103">
        <f>IF(H1876&lt;Variables!$G$13,1,0)</f>
        <v>0</v>
      </c>
      <c r="AO1876" s="101">
        <f>IF(R1876&lt;Variables!$G$12,0,1)</f>
        <v>0</v>
      </c>
      <c r="AP1876" s="86">
        <f t="shared" si="337"/>
        <v>0</v>
      </c>
      <c r="AR1876">
        <v>0</v>
      </c>
      <c r="AS1876">
        <v>0</v>
      </c>
      <c r="AT1876">
        <v>0</v>
      </c>
      <c r="AU1876">
        <v>1</v>
      </c>
      <c r="BA1876">
        <v>-0.68</v>
      </c>
    </row>
    <row r="1877" spans="3:53" ht="12.75" x14ac:dyDescent="0.2">
      <c r="C1877" t="s">
        <v>658</v>
      </c>
      <c r="D1877" t="s">
        <v>216</v>
      </c>
      <c r="E1877">
        <v>0.66</v>
      </c>
      <c r="F1877">
        <v>16.13</v>
      </c>
      <c r="G1877">
        <v>-0.36</v>
      </c>
      <c r="H1877">
        <v>368.21</v>
      </c>
      <c r="I1877">
        <v>-66.311999999999998</v>
      </c>
      <c r="J1877" t="s">
        <v>76</v>
      </c>
      <c r="K1877">
        <v>33.590000000000003</v>
      </c>
      <c r="L1877">
        <v>0.67804485000000003</v>
      </c>
      <c r="M1877">
        <v>-1.9828850554649979</v>
      </c>
      <c r="N1877">
        <v>0.69046977999999992</v>
      </c>
      <c r="O1877">
        <v>-3.7466925779141209</v>
      </c>
      <c r="P1877">
        <v>198460000</v>
      </c>
      <c r="Q1877">
        <v>93280000</v>
      </c>
      <c r="R1877">
        <v>2.13</v>
      </c>
      <c r="S1877">
        <v>23.766999999999999</v>
      </c>
      <c r="T1877">
        <v>6.3980000000000006</v>
      </c>
      <c r="U1877">
        <v>14.34652173913044</v>
      </c>
      <c r="V1877">
        <f t="shared" si="340"/>
        <v>2.1545743642626882</v>
      </c>
      <c r="AC1877">
        <v>0.66800000000000004</v>
      </c>
      <c r="AD1877">
        <v>0.60509999999999997</v>
      </c>
      <c r="AH1877" s="85">
        <f>IF(AND(M1877&lt;Variables!$G$6,M1877&gt;Variables!$G$5),0,1)</f>
        <v>1</v>
      </c>
      <c r="AI1877" s="85">
        <f t="shared" si="339"/>
        <v>1</v>
      </c>
      <c r="AJ1877" s="85">
        <f>IF(I1877&gt;Variables!$G$7,0,1)</f>
        <v>1</v>
      </c>
      <c r="AK1877" s="85">
        <f>IF(F1877&gt;Variables!$G$8,0,1)</f>
        <v>0</v>
      </c>
      <c r="AL1877" s="85">
        <f>IF(G1877&gt;Variables!$G$9,0,1)</f>
        <v>1</v>
      </c>
      <c r="AM1877" s="85">
        <f>IF(AND(K1877&gt;Variables!$G$10,K1877&lt;Variables!$G$11),0,1)</f>
        <v>1</v>
      </c>
      <c r="AN1877" s="103">
        <f>IF(H1877&lt;Variables!$G$13,1,0)</f>
        <v>1</v>
      </c>
      <c r="AO1877" s="101">
        <f>IF(R1877&lt;Variables!$G$12,0,1)</f>
        <v>1</v>
      </c>
      <c r="AP1877" s="86">
        <f t="shared" si="337"/>
        <v>0</v>
      </c>
      <c r="AR1877">
        <v>0</v>
      </c>
      <c r="AS1877">
        <v>0</v>
      </c>
      <c r="AT1877">
        <v>1</v>
      </c>
      <c r="AU1877">
        <v>0</v>
      </c>
      <c r="BA1877">
        <v>-2.25</v>
      </c>
    </row>
    <row r="1878" spans="3:53" ht="12.75" x14ac:dyDescent="0.2">
      <c r="C1878" t="s">
        <v>658</v>
      </c>
      <c r="D1878" t="s">
        <v>395</v>
      </c>
      <c r="E1878">
        <v>24.14</v>
      </c>
      <c r="F1878">
        <v>21.58</v>
      </c>
      <c r="G1878">
        <v>21.31</v>
      </c>
      <c r="H1878">
        <v>2790</v>
      </c>
      <c r="I1878">
        <v>199.70599999999999</v>
      </c>
      <c r="J1878" t="s">
        <v>76</v>
      </c>
      <c r="K1878">
        <v>51.89</v>
      </c>
      <c r="L1878">
        <v>24.098659999999999</v>
      </c>
      <c r="M1878">
        <v>0.3790252238091199</v>
      </c>
      <c r="N1878">
        <v>24.228467999999999</v>
      </c>
      <c r="O1878">
        <v>-0.15877190419139059</v>
      </c>
      <c r="P1878">
        <v>11075000</v>
      </c>
      <c r="Q1878">
        <v>3411000</v>
      </c>
      <c r="R1878">
        <v>3.25</v>
      </c>
      <c r="S1878">
        <v>23.766999999999999</v>
      </c>
      <c r="T1878">
        <v>6.3980000000000006</v>
      </c>
      <c r="U1878">
        <v>14.34652173913044</v>
      </c>
      <c r="V1878">
        <f t="shared" si="340"/>
        <v>2.3746569032213412</v>
      </c>
      <c r="AC1878">
        <v>24.85</v>
      </c>
      <c r="AD1878">
        <v>24.05</v>
      </c>
      <c r="AH1878" s="85">
        <f>IF(AND(M1878&lt;Variables!$G$6,M1878&gt;Variables!$G$5),0,1)</f>
        <v>1</v>
      </c>
      <c r="AI1878" s="85">
        <f t="shared" si="339"/>
        <v>1</v>
      </c>
      <c r="AJ1878" s="85">
        <f>IF(I1878&gt;Variables!$G$7,0,1)</f>
        <v>0</v>
      </c>
      <c r="AK1878" s="85">
        <f>IF(F1878&gt;Variables!$G$8,0,1)</f>
        <v>0</v>
      </c>
      <c r="AL1878" s="85">
        <f>IF(G1878&gt;Variables!$G$9,0,1)</f>
        <v>0</v>
      </c>
      <c r="AM1878" s="85">
        <f>IF(AND(K1878&gt;Variables!$G$10,K1878&lt;Variables!$G$11),0,1)</f>
        <v>0</v>
      </c>
      <c r="AN1878" s="103">
        <f>IF(H1878&lt;Variables!$G$13,1,0)</f>
        <v>0</v>
      </c>
      <c r="AO1878" s="101">
        <f>IF(R1878&lt;Variables!$G$12,0,1)</f>
        <v>1</v>
      </c>
      <c r="AP1878" s="86">
        <f t="shared" si="337"/>
        <v>0</v>
      </c>
      <c r="AR1878">
        <v>0</v>
      </c>
      <c r="AS1878">
        <v>1</v>
      </c>
      <c r="AT1878">
        <v>0</v>
      </c>
      <c r="AU1878">
        <v>0</v>
      </c>
      <c r="BA1878">
        <v>0.8</v>
      </c>
    </row>
    <row r="1879" spans="3:53" ht="12.75" x14ac:dyDescent="0.2">
      <c r="C1879" t="s">
        <v>658</v>
      </c>
      <c r="D1879" t="s">
        <v>509</v>
      </c>
      <c r="E1879">
        <v>5.79</v>
      </c>
      <c r="F1879">
        <v>46.12</v>
      </c>
      <c r="G1879">
        <v>-5.43</v>
      </c>
      <c r="H1879">
        <v>208.76</v>
      </c>
      <c r="I1879">
        <v>45.401000000000003</v>
      </c>
      <c r="J1879" t="s">
        <v>76</v>
      </c>
      <c r="K1879">
        <v>35.72</v>
      </c>
      <c r="L1879">
        <v>5.890740000000001</v>
      </c>
      <c r="M1879">
        <v>-2.3891735164003332</v>
      </c>
      <c r="N1879">
        <v>5.9486099999999986</v>
      </c>
      <c r="O1879">
        <v>-3.3387631732454919</v>
      </c>
      <c r="P1879">
        <v>107790000</v>
      </c>
      <c r="Q1879">
        <v>12510000</v>
      </c>
      <c r="R1879">
        <v>8.6199999999999992</v>
      </c>
      <c r="S1879">
        <v>23.766999999999999</v>
      </c>
      <c r="T1879">
        <v>6.3980000000000006</v>
      </c>
      <c r="U1879">
        <v>14.34652173913044</v>
      </c>
      <c r="V1879">
        <f t="shared" si="340"/>
        <v>2.1826466665390081</v>
      </c>
      <c r="AC1879">
        <v>8.3800000000000008</v>
      </c>
      <c r="AD1879">
        <v>5.63</v>
      </c>
      <c r="AH1879" s="85">
        <f>IF(AND(M1879&lt;Variables!$G$6,M1879&gt;Variables!$G$5),0,1)</f>
        <v>0</v>
      </c>
      <c r="AI1879" s="85">
        <f t="shared" si="339"/>
        <v>1</v>
      </c>
      <c r="AJ1879" s="85">
        <f>IF(I1879&gt;Variables!$G$7,0,1)</f>
        <v>0</v>
      </c>
      <c r="AK1879" s="85">
        <f>IF(F1879&gt;Variables!$G$8,0,1)</f>
        <v>0</v>
      </c>
      <c r="AL1879" s="85">
        <f>IF(G1879&gt;Variables!$G$9,0,1)</f>
        <v>1</v>
      </c>
      <c r="AM1879" s="85">
        <f>IF(AND(K1879&gt;Variables!$G$10,K1879&lt;Variables!$G$11),0,1)</f>
        <v>1</v>
      </c>
      <c r="AN1879" s="103">
        <f>IF(H1879&lt;Variables!$G$13,1,0)</f>
        <v>1</v>
      </c>
      <c r="AO1879" s="101">
        <f>IF(R1879&lt;Variables!$G$12,0,1)</f>
        <v>1</v>
      </c>
      <c r="AP1879" s="86">
        <f t="shared" si="337"/>
        <v>0</v>
      </c>
      <c r="AR1879">
        <v>0</v>
      </c>
      <c r="AS1879">
        <v>0</v>
      </c>
      <c r="AT1879">
        <v>1</v>
      </c>
      <c r="AU1879">
        <v>0</v>
      </c>
      <c r="BA1879">
        <v>-2.25</v>
      </c>
    </row>
    <row r="1880" spans="3:53" ht="12.75" x14ac:dyDescent="0.2">
      <c r="C1880" t="s">
        <v>658</v>
      </c>
      <c r="D1880" t="s">
        <v>655</v>
      </c>
      <c r="E1880">
        <v>8.24</v>
      </c>
      <c r="F1880">
        <v>5.63</v>
      </c>
      <c r="G1880">
        <v>4.4400000000000004</v>
      </c>
      <c r="H1880">
        <v>2910</v>
      </c>
      <c r="I1880">
        <v>-67.912000000000006</v>
      </c>
      <c r="J1880" t="s">
        <v>78</v>
      </c>
      <c r="K1880">
        <v>38.18</v>
      </c>
      <c r="L1880">
        <v>8.3314599999999999</v>
      </c>
      <c r="M1880">
        <v>-1.097766777971684</v>
      </c>
      <c r="N1880">
        <v>8.2273479999999992</v>
      </c>
      <c r="O1880">
        <v>0.1537798085118193</v>
      </c>
      <c r="P1880">
        <v>2681000</v>
      </c>
      <c r="Q1880">
        <v>2773000</v>
      </c>
      <c r="R1880">
        <v>0.97</v>
      </c>
      <c r="S1880">
        <v>23.766999999999999</v>
      </c>
      <c r="T1880">
        <v>6.3980000000000006</v>
      </c>
      <c r="U1880">
        <v>14.34652173913044</v>
      </c>
      <c r="V1880">
        <f t="shared" si="340"/>
        <v>2.2356131938517376</v>
      </c>
      <c r="AC1880">
        <v>9.01</v>
      </c>
      <c r="AD1880">
        <v>8.17</v>
      </c>
      <c r="AH1880" s="85">
        <f>IF(AND(M1880&lt;Variables!$G$6,M1880&gt;Variables!$G$5),0,1)</f>
        <v>1</v>
      </c>
      <c r="AI1880" s="85">
        <f t="shared" si="339"/>
        <v>0</v>
      </c>
      <c r="AJ1880" s="85">
        <f>IF(I1880&gt;Variables!$G$7,0,1)</f>
        <v>1</v>
      </c>
      <c r="AK1880" s="85">
        <f>IF(F1880&gt;Variables!$G$8,0,1)</f>
        <v>1</v>
      </c>
      <c r="AL1880" s="85">
        <f>IF(G1880&gt;Variables!$G$9,0,1)</f>
        <v>1</v>
      </c>
      <c r="AM1880" s="85">
        <f>IF(AND(K1880&gt;Variables!$G$10,K1880&lt;Variables!$G$11),0,1)</f>
        <v>1</v>
      </c>
      <c r="AN1880" s="103">
        <f>IF(H1880&lt;Variables!$G$13,1,0)</f>
        <v>0</v>
      </c>
      <c r="AO1880" s="101">
        <f>IF(R1880&lt;Variables!$G$12,0,1)</f>
        <v>0</v>
      </c>
      <c r="AP1880" s="86">
        <f t="shared" si="337"/>
        <v>1</v>
      </c>
      <c r="AR1880">
        <v>1</v>
      </c>
      <c r="AS1880">
        <v>0</v>
      </c>
      <c r="AT1880">
        <v>0</v>
      </c>
      <c r="AU1880">
        <v>0</v>
      </c>
      <c r="BA1880">
        <v>1.33</v>
      </c>
    </row>
    <row r="1881" spans="3:53" ht="12.75" x14ac:dyDescent="0.2">
      <c r="C1881" t="s">
        <v>658</v>
      </c>
      <c r="D1881" t="s">
        <v>573</v>
      </c>
      <c r="E1881">
        <v>44.2</v>
      </c>
      <c r="F1881">
        <v>5.66</v>
      </c>
      <c r="G1881">
        <v>3.71</v>
      </c>
      <c r="H1881">
        <v>4970</v>
      </c>
      <c r="I1881">
        <v>-57.16</v>
      </c>
      <c r="J1881" t="s">
        <v>78</v>
      </c>
      <c r="K1881">
        <v>39.17</v>
      </c>
      <c r="L1881">
        <v>44.288750000000007</v>
      </c>
      <c r="M1881">
        <v>-0.48262820693743791</v>
      </c>
      <c r="N1881">
        <v>44.159222</v>
      </c>
      <c r="O1881">
        <v>-0.1907234688147289</v>
      </c>
      <c r="P1881">
        <v>584962</v>
      </c>
      <c r="Q1881">
        <v>1239000</v>
      </c>
      <c r="R1881">
        <v>0.47</v>
      </c>
      <c r="S1881">
        <v>23.766999999999999</v>
      </c>
      <c r="T1881">
        <v>6.3980000000000006</v>
      </c>
      <c r="U1881">
        <v>14.34652173913044</v>
      </c>
      <c r="V1881">
        <f t="shared" si="340"/>
        <v>2.2522543516468629</v>
      </c>
      <c r="AC1881">
        <v>44.8</v>
      </c>
      <c r="AD1881">
        <v>43.54</v>
      </c>
      <c r="AH1881" s="85">
        <f>IF(AND(M1881&lt;Variables!$G$6,M1881&gt;Variables!$G$5),0,1)</f>
        <v>1</v>
      </c>
      <c r="AI1881" s="85">
        <f t="shared" si="339"/>
        <v>0</v>
      </c>
      <c r="AJ1881" s="85">
        <f>IF(I1881&gt;Variables!$G$7,0,1)</f>
        <v>1</v>
      </c>
      <c r="AK1881" s="85">
        <f>IF(F1881&gt;Variables!$G$8,0,1)</f>
        <v>1</v>
      </c>
      <c r="AL1881" s="85">
        <f>IF(G1881&gt;Variables!$G$9,0,1)</f>
        <v>1</v>
      </c>
      <c r="AM1881" s="85">
        <f>IF(AND(K1881&gt;Variables!$G$10,K1881&lt;Variables!$G$11),0,1)</f>
        <v>1</v>
      </c>
      <c r="AN1881" s="103">
        <f>IF(H1881&lt;Variables!$G$13,1,0)</f>
        <v>0</v>
      </c>
      <c r="AO1881" s="101">
        <f>IF(R1881&lt;Variables!$G$12,0,1)</f>
        <v>0</v>
      </c>
      <c r="AP1881" s="86">
        <f t="shared" si="337"/>
        <v>1</v>
      </c>
      <c r="AR1881">
        <v>0</v>
      </c>
      <c r="AS1881">
        <v>0</v>
      </c>
      <c r="AT1881">
        <v>1</v>
      </c>
      <c r="AU1881">
        <v>0</v>
      </c>
      <c r="BA1881">
        <v>-1.22</v>
      </c>
    </row>
    <row r="1882" spans="3:53" ht="12.75" x14ac:dyDescent="0.2">
      <c r="C1882" t="s">
        <v>658</v>
      </c>
      <c r="D1882" t="s">
        <v>659</v>
      </c>
      <c r="E1882">
        <v>21.59</v>
      </c>
      <c r="F1882">
        <v>5.66</v>
      </c>
      <c r="G1882">
        <v>5.82</v>
      </c>
      <c r="H1882">
        <v>4370</v>
      </c>
      <c r="I1882">
        <v>-0.126</v>
      </c>
      <c r="J1882" t="s">
        <v>78</v>
      </c>
      <c r="K1882">
        <v>66.27</v>
      </c>
      <c r="L1882">
        <v>21.568664999999999</v>
      </c>
      <c r="M1882">
        <v>0.33073442422142352</v>
      </c>
      <c r="N1882">
        <v>21.51472444444445</v>
      </c>
      <c r="O1882">
        <v>0.58227822475273483</v>
      </c>
      <c r="P1882">
        <v>726977</v>
      </c>
      <c r="Q1882">
        <v>1071000</v>
      </c>
      <c r="R1882">
        <v>0.68</v>
      </c>
      <c r="S1882">
        <v>23.766999999999999</v>
      </c>
      <c r="T1882">
        <v>6.3980000000000006</v>
      </c>
      <c r="U1882">
        <v>14.34652173913044</v>
      </c>
      <c r="V1882">
        <f t="shared" si="340"/>
        <v>2.5114176352211883</v>
      </c>
      <c r="AC1882">
        <v>21.69</v>
      </c>
      <c r="AD1882">
        <v>21.07</v>
      </c>
      <c r="AH1882" s="85">
        <f>IF(AND(M1882&lt;Variables!$G$6,M1882&gt;Variables!$G$5),0,1)</f>
        <v>1</v>
      </c>
      <c r="AI1882" s="85">
        <f t="shared" si="339"/>
        <v>0</v>
      </c>
      <c r="AJ1882" s="85">
        <f>IF(I1882&gt;Variables!$G$7,0,1)</f>
        <v>1</v>
      </c>
      <c r="AK1882" s="85">
        <f>IF(F1882&gt;Variables!$G$8,0,1)</f>
        <v>1</v>
      </c>
      <c r="AL1882" s="85">
        <f>IF(G1882&gt;Variables!$G$9,0,1)</f>
        <v>1</v>
      </c>
      <c r="AM1882" s="85">
        <f>IF(AND(K1882&gt;Variables!$G$10,K1882&lt;Variables!$G$11),0,1)</f>
        <v>0</v>
      </c>
      <c r="AN1882" s="103">
        <f>IF(H1882&lt;Variables!$G$13,1,0)</f>
        <v>0</v>
      </c>
      <c r="AO1882" s="101">
        <f>IF(R1882&lt;Variables!$G$12,0,1)</f>
        <v>0</v>
      </c>
      <c r="AP1882" s="86">
        <f t="shared" si="337"/>
        <v>1</v>
      </c>
      <c r="AR1882">
        <v>0</v>
      </c>
      <c r="AS1882">
        <v>0</v>
      </c>
      <c r="AT1882">
        <v>1</v>
      </c>
      <c r="AU1882">
        <v>0</v>
      </c>
      <c r="BA1882">
        <v>-1.22</v>
      </c>
    </row>
    <row r="1883" spans="3:53" ht="12.75" x14ac:dyDescent="0.2">
      <c r="C1883" t="s">
        <v>658</v>
      </c>
      <c r="D1883" t="s">
        <v>606</v>
      </c>
      <c r="E1883">
        <v>50.99</v>
      </c>
      <c r="F1883">
        <v>7.7</v>
      </c>
      <c r="G1883">
        <v>1.0900000000000001</v>
      </c>
      <c r="H1883">
        <v>2750</v>
      </c>
      <c r="I1883">
        <v>-23.507999999999999</v>
      </c>
      <c r="J1883" t="s">
        <v>78</v>
      </c>
      <c r="K1883">
        <v>56.62</v>
      </c>
      <c r="L1883">
        <v>50.815555555555562</v>
      </c>
      <c r="M1883">
        <v>0.34328945642190872</v>
      </c>
      <c r="N1883">
        <v>50.884565217391312</v>
      </c>
      <c r="O1883">
        <v>0.20720385869122879</v>
      </c>
      <c r="P1883">
        <v>558230</v>
      </c>
      <c r="Q1883">
        <v>660790</v>
      </c>
      <c r="R1883">
        <v>0.84</v>
      </c>
      <c r="S1883">
        <v>23.766999999999999</v>
      </c>
      <c r="T1883">
        <v>6.3980000000000006</v>
      </c>
      <c r="U1883">
        <v>14.34652173913044</v>
      </c>
      <c r="V1883">
        <f t="shared" si="340"/>
        <v>2.4200944740630606</v>
      </c>
      <c r="AC1883">
        <v>51.24</v>
      </c>
      <c r="AD1883">
        <v>50.630099999999999</v>
      </c>
      <c r="AH1883" s="85">
        <f>IF(AND(M1883&lt;Variables!$G$6,M1883&gt;Variables!$G$5),0,1)</f>
        <v>1</v>
      </c>
      <c r="AI1883" s="85">
        <f t="shared" si="339"/>
        <v>1</v>
      </c>
      <c r="AJ1883" s="85">
        <f>IF(I1883&gt;Variables!$G$7,0,1)</f>
        <v>1</v>
      </c>
      <c r="AK1883" s="85">
        <f>IF(F1883&gt;Variables!$G$8,0,1)</f>
        <v>1</v>
      </c>
      <c r="AL1883" s="85">
        <f>IF(G1883&gt;Variables!$G$9,0,1)</f>
        <v>1</v>
      </c>
      <c r="AM1883" s="85">
        <f>IF(AND(K1883&gt;Variables!$G$10,K1883&lt;Variables!$G$11),0,1)</f>
        <v>0</v>
      </c>
      <c r="AN1883" s="103">
        <f>IF(H1883&lt;Variables!$G$13,1,0)</f>
        <v>0</v>
      </c>
      <c r="AO1883" s="101">
        <f>IF(R1883&lt;Variables!$G$12,0,1)</f>
        <v>0</v>
      </c>
      <c r="AP1883" s="86">
        <f t="shared" si="337"/>
        <v>1</v>
      </c>
      <c r="AR1883">
        <v>0</v>
      </c>
      <c r="AS1883">
        <v>0</v>
      </c>
      <c r="AT1883">
        <v>0</v>
      </c>
      <c r="AU1883">
        <v>1</v>
      </c>
      <c r="BA1883">
        <v>-0.56000000000000005</v>
      </c>
    </row>
    <row r="1884" spans="3:53" ht="12.75" x14ac:dyDescent="0.2">
      <c r="C1884" t="s">
        <v>658</v>
      </c>
      <c r="D1884" t="s">
        <v>611</v>
      </c>
      <c r="E1884">
        <v>238.88</v>
      </c>
      <c r="F1884">
        <v>5.81</v>
      </c>
      <c r="G1884">
        <v>-0.06</v>
      </c>
      <c r="H1884">
        <v>209390</v>
      </c>
      <c r="I1884">
        <v>9.2490000000000006</v>
      </c>
      <c r="J1884" t="s">
        <v>78</v>
      </c>
      <c r="K1884">
        <v>41.64</v>
      </c>
      <c r="L1884">
        <v>239.29798</v>
      </c>
      <c r="M1884">
        <v>-9.3180895216920273E-2</v>
      </c>
      <c r="N1884">
        <v>239.55737999999999</v>
      </c>
      <c r="O1884">
        <v>-0.20136303043553819</v>
      </c>
      <c r="P1884">
        <v>10694000</v>
      </c>
      <c r="Q1884">
        <v>6250000</v>
      </c>
      <c r="R1884">
        <v>1.71</v>
      </c>
      <c r="S1884">
        <v>23.766999999999999</v>
      </c>
      <c r="T1884">
        <v>6.3980000000000006</v>
      </c>
      <c r="U1884">
        <v>14.34652173913044</v>
      </c>
      <c r="V1884">
        <f t="shared" si="340"/>
        <v>2.2805633735594091</v>
      </c>
      <c r="AC1884">
        <v>240.595</v>
      </c>
      <c r="AD1884">
        <v>238</v>
      </c>
      <c r="AH1884" s="85">
        <f>IF(AND(M1884&lt;Variables!$G$6,M1884&gt;Variables!$G$5),0,1)</f>
        <v>1</v>
      </c>
      <c r="AI1884" s="85">
        <f t="shared" si="339"/>
        <v>1</v>
      </c>
      <c r="AJ1884" s="85">
        <f>IF(I1884&gt;Variables!$G$7,0,1)</f>
        <v>0</v>
      </c>
      <c r="AK1884" s="85">
        <f>IF(F1884&gt;Variables!$G$8,0,1)</f>
        <v>1</v>
      </c>
      <c r="AL1884" s="85">
        <f>IF(G1884&gt;Variables!$G$9,0,1)</f>
        <v>1</v>
      </c>
      <c r="AM1884" s="85">
        <f>IF(AND(K1884&gt;Variables!$G$10,K1884&lt;Variables!$G$11),0,1)</f>
        <v>1</v>
      </c>
      <c r="AN1884" s="103">
        <f>IF(H1884&lt;Variables!$G$13,1,0)</f>
        <v>0</v>
      </c>
      <c r="AO1884" s="101">
        <f>IF(R1884&lt;Variables!$G$12,0,1)</f>
        <v>0</v>
      </c>
      <c r="AP1884" s="86">
        <f t="shared" si="337"/>
        <v>1</v>
      </c>
      <c r="AR1884">
        <v>0</v>
      </c>
      <c r="AS1884">
        <v>0</v>
      </c>
      <c r="AT1884">
        <v>0</v>
      </c>
      <c r="AU1884">
        <v>1</v>
      </c>
      <c r="BA1884">
        <v>0.14000000000000001</v>
      </c>
    </row>
    <row r="1885" spans="3:53" ht="12.75" x14ac:dyDescent="0.2">
      <c r="C1885" t="s">
        <v>658</v>
      </c>
      <c r="D1885" t="s">
        <v>632</v>
      </c>
      <c r="E1885">
        <v>81.569999999999993</v>
      </c>
      <c r="F1885">
        <v>7.97</v>
      </c>
      <c r="G1885">
        <v>9.0399999999999991</v>
      </c>
      <c r="H1885">
        <v>5680</v>
      </c>
      <c r="I1885">
        <v>115.943</v>
      </c>
      <c r="J1885" t="s">
        <v>78</v>
      </c>
      <c r="K1885">
        <v>58.05</v>
      </c>
      <c r="L1885">
        <v>81.488529411764716</v>
      </c>
      <c r="M1885">
        <v>9.997798318779666E-2</v>
      </c>
      <c r="N1885">
        <v>80.84003617021277</v>
      </c>
      <c r="O1885">
        <v>0.90297316078662793</v>
      </c>
      <c r="P1885">
        <v>430789</v>
      </c>
      <c r="Q1885">
        <v>533296</v>
      </c>
      <c r="R1885">
        <v>0.81</v>
      </c>
      <c r="S1885">
        <v>23.766999999999999</v>
      </c>
      <c r="T1885">
        <v>6.3980000000000006</v>
      </c>
      <c r="U1885">
        <v>14.34652173913044</v>
      </c>
      <c r="V1885">
        <f t="shared" si="340"/>
        <v>2.4454742442927739</v>
      </c>
      <c r="AC1885">
        <v>84.015000000000001</v>
      </c>
      <c r="AD1885">
        <v>80.13</v>
      </c>
      <c r="AH1885" s="85">
        <f>IF(AND(M1885&lt;Variables!$G$6,M1885&gt;Variables!$G$5),0,1)</f>
        <v>1</v>
      </c>
      <c r="AI1885" s="85">
        <f t="shared" si="339"/>
        <v>0</v>
      </c>
      <c r="AJ1885" s="85">
        <f>IF(I1885&gt;Variables!$G$7,0,1)</f>
        <v>0</v>
      </c>
      <c r="AK1885" s="85">
        <f>IF(F1885&gt;Variables!$G$8,0,1)</f>
        <v>1</v>
      </c>
      <c r="AL1885" s="85">
        <f>IF(G1885&gt;Variables!$G$9,0,1)</f>
        <v>1</v>
      </c>
      <c r="AM1885" s="85">
        <f>IF(AND(K1885&gt;Variables!$G$10,K1885&lt;Variables!$G$11),0,1)</f>
        <v>0</v>
      </c>
      <c r="AN1885" s="103">
        <f>IF(H1885&lt;Variables!$G$13,1,0)</f>
        <v>0</v>
      </c>
      <c r="AO1885" s="101">
        <f>IF(R1885&lt;Variables!$G$12,0,1)</f>
        <v>0</v>
      </c>
      <c r="AP1885" s="86">
        <f t="shared" si="337"/>
        <v>1</v>
      </c>
      <c r="AR1885">
        <v>1</v>
      </c>
      <c r="AS1885">
        <v>0</v>
      </c>
      <c r="AT1885">
        <v>0</v>
      </c>
      <c r="AU1885">
        <v>0</v>
      </c>
      <c r="BA1885">
        <v>2</v>
      </c>
    </row>
    <row r="1886" spans="3:53" ht="12.75" x14ac:dyDescent="0.2">
      <c r="C1886" t="s">
        <v>658</v>
      </c>
      <c r="D1886" t="s">
        <v>490</v>
      </c>
      <c r="E1886">
        <v>28.32</v>
      </c>
      <c r="F1886">
        <v>9.64</v>
      </c>
      <c r="G1886">
        <v>8.76</v>
      </c>
      <c r="H1886">
        <v>3040</v>
      </c>
      <c r="I1886">
        <v>-26.302</v>
      </c>
      <c r="J1886" t="s">
        <v>76</v>
      </c>
      <c r="K1886">
        <v>57.48</v>
      </c>
      <c r="L1886">
        <v>28.376249999999999</v>
      </c>
      <c r="M1886">
        <v>-0.19822915290074819</v>
      </c>
      <c r="N1886">
        <v>28.16733125</v>
      </c>
      <c r="O1886">
        <v>0.54200644230361772</v>
      </c>
      <c r="P1886">
        <v>59353</v>
      </c>
      <c r="Q1886">
        <v>60414</v>
      </c>
      <c r="R1886">
        <v>0.98</v>
      </c>
      <c r="S1886">
        <v>23.766999999999999</v>
      </c>
      <c r="T1886">
        <v>6.3980000000000006</v>
      </c>
      <c r="U1886">
        <v>14.34652173913044</v>
      </c>
      <c r="V1886">
        <f t="shared" si="340"/>
        <v>2.453928951711378</v>
      </c>
      <c r="AC1886">
        <v>28.41</v>
      </c>
      <c r="AD1886">
        <v>27.65</v>
      </c>
      <c r="AH1886" s="85">
        <f>IF(AND(M1886&lt;Variables!$G$6,M1886&gt;Variables!$G$5),0,1)</f>
        <v>1</v>
      </c>
      <c r="AI1886" s="85">
        <f t="shared" si="339"/>
        <v>0</v>
      </c>
      <c r="AJ1886" s="85">
        <f>IF(I1886&gt;Variables!$G$7,0,1)</f>
        <v>1</v>
      </c>
      <c r="AK1886" s="85">
        <f>IF(F1886&gt;Variables!$G$8,0,1)</f>
        <v>0</v>
      </c>
      <c r="AL1886" s="85">
        <f>IF(G1886&gt;Variables!$G$9,0,1)</f>
        <v>1</v>
      </c>
      <c r="AM1886" s="85">
        <f>IF(AND(K1886&gt;Variables!$G$10,K1886&lt;Variables!$G$11),0,1)</f>
        <v>0</v>
      </c>
      <c r="AN1886" s="103">
        <f>IF(H1886&lt;Variables!$G$13,1,0)</f>
        <v>0</v>
      </c>
      <c r="AO1886" s="101">
        <f>IF(R1886&lt;Variables!$G$12,0,1)</f>
        <v>0</v>
      </c>
      <c r="AP1886" s="86">
        <f t="shared" si="337"/>
        <v>0</v>
      </c>
      <c r="AR1886">
        <v>0</v>
      </c>
      <c r="AS1886">
        <v>0</v>
      </c>
      <c r="AT1886">
        <v>1</v>
      </c>
      <c r="AU1886">
        <v>0</v>
      </c>
      <c r="BA1886">
        <v>-2.25</v>
      </c>
    </row>
    <row r="1887" spans="3:53" ht="12.75" x14ac:dyDescent="0.2">
      <c r="C1887" t="s">
        <v>658</v>
      </c>
      <c r="D1887" t="s">
        <v>604</v>
      </c>
      <c r="E1887">
        <v>88.71</v>
      </c>
      <c r="F1887">
        <v>10.27</v>
      </c>
      <c r="G1887">
        <v>0.08</v>
      </c>
      <c r="H1887">
        <v>5400</v>
      </c>
      <c r="I1887">
        <v>-3.9860000000000002</v>
      </c>
      <c r="J1887" t="s">
        <v>78</v>
      </c>
      <c r="K1887">
        <v>51.87</v>
      </c>
      <c r="L1887">
        <v>88.858710526315804</v>
      </c>
      <c r="M1887">
        <v>-4.3564132414847787E-2</v>
      </c>
      <c r="N1887">
        <v>88.761644897959187</v>
      </c>
      <c r="O1887">
        <v>6.574360142592213E-2</v>
      </c>
      <c r="P1887">
        <v>1927000</v>
      </c>
      <c r="Q1887">
        <v>970773</v>
      </c>
      <c r="R1887">
        <v>1.99</v>
      </c>
      <c r="S1887">
        <v>23.766999999999999</v>
      </c>
      <c r="T1887">
        <v>6.3980000000000006</v>
      </c>
      <c r="U1887">
        <v>14.34652173913044</v>
      </c>
      <c r="V1887">
        <f t="shared" si="340"/>
        <v>2.3877411381537406</v>
      </c>
      <c r="AC1887">
        <v>89.08</v>
      </c>
      <c r="AD1887">
        <v>85.37</v>
      </c>
      <c r="AH1887" s="85">
        <f>IF(AND(M1887&lt;Variables!$G$6,M1887&gt;Variables!$G$5),0,1)</f>
        <v>1</v>
      </c>
      <c r="AI1887" s="85">
        <f t="shared" si="339"/>
        <v>0</v>
      </c>
      <c r="AJ1887" s="85">
        <f>IF(I1887&gt;Variables!$G$7,0,1)</f>
        <v>1</v>
      </c>
      <c r="AK1887" s="85">
        <f>IF(F1887&gt;Variables!$G$8,0,1)</f>
        <v>0</v>
      </c>
      <c r="AL1887" s="85">
        <f>IF(G1887&gt;Variables!$G$9,0,1)</f>
        <v>1</v>
      </c>
      <c r="AM1887" s="85">
        <f>IF(AND(K1887&gt;Variables!$G$10,K1887&lt;Variables!$G$11),0,1)</f>
        <v>0</v>
      </c>
      <c r="AN1887" s="103">
        <f>IF(H1887&lt;Variables!$G$13,1,0)</f>
        <v>0</v>
      </c>
      <c r="AO1887" s="101">
        <f>IF(R1887&lt;Variables!$G$12,0,1)</f>
        <v>0</v>
      </c>
      <c r="AP1887" s="86">
        <f t="shared" si="337"/>
        <v>1</v>
      </c>
      <c r="AR1887">
        <v>0</v>
      </c>
      <c r="AS1887">
        <v>0</v>
      </c>
      <c r="AT1887">
        <v>1</v>
      </c>
      <c r="AU1887">
        <v>0</v>
      </c>
      <c r="BA1887">
        <v>-0.92</v>
      </c>
    </row>
    <row r="1888" spans="3:53" ht="12.75" x14ac:dyDescent="0.2">
      <c r="C1888" t="s">
        <v>658</v>
      </c>
      <c r="D1888" t="s">
        <v>605</v>
      </c>
      <c r="E1888">
        <v>294</v>
      </c>
      <c r="F1888">
        <v>11.05</v>
      </c>
      <c r="G1888">
        <v>1.96</v>
      </c>
      <c r="H1888">
        <v>41000</v>
      </c>
      <c r="I1888">
        <v>0.05</v>
      </c>
      <c r="J1888" t="s">
        <v>78</v>
      </c>
      <c r="K1888">
        <v>38.409999999999997</v>
      </c>
      <c r="L1888">
        <v>294.70451500000001</v>
      </c>
      <c r="M1888">
        <v>-0.16780027954442281</v>
      </c>
      <c r="N1888">
        <v>294.669826</v>
      </c>
      <c r="O1888">
        <v>-0.15604787440978801</v>
      </c>
      <c r="P1888">
        <v>1308000</v>
      </c>
      <c r="Q1888">
        <v>905753</v>
      </c>
      <c r="R1888">
        <v>1.44</v>
      </c>
      <c r="S1888">
        <v>23.766999999999999</v>
      </c>
      <c r="T1888">
        <v>6.3980000000000006</v>
      </c>
      <c r="U1888">
        <v>14.34652173913044</v>
      </c>
      <c r="V1888">
        <f t="shared" si="340"/>
        <v>2.245673809735266</v>
      </c>
      <c r="AC1888">
        <v>296.84530000000001</v>
      </c>
      <c r="AD1888">
        <v>289.24</v>
      </c>
      <c r="AH1888" s="85">
        <f>IF(AND(M1888&lt;Variables!$G$6,M1888&gt;Variables!$G$5),0,1)</f>
        <v>1</v>
      </c>
      <c r="AI1888" s="85">
        <f t="shared" si="339"/>
        <v>0</v>
      </c>
      <c r="AJ1888" s="85">
        <f>IF(I1888&gt;Variables!$G$7,0,1)</f>
        <v>0</v>
      </c>
      <c r="AK1888" s="85">
        <f>IF(F1888&gt;Variables!$G$8,0,1)</f>
        <v>0</v>
      </c>
      <c r="AL1888" s="85">
        <f>IF(G1888&gt;Variables!$G$9,0,1)</f>
        <v>1</v>
      </c>
      <c r="AM1888" s="85">
        <f>IF(AND(K1888&gt;Variables!$G$10,K1888&lt;Variables!$G$11),0,1)</f>
        <v>1</v>
      </c>
      <c r="AN1888" s="103">
        <f>IF(H1888&lt;Variables!$G$13,1,0)</f>
        <v>0</v>
      </c>
      <c r="AO1888" s="101">
        <f>IF(R1888&lt;Variables!$G$12,0,1)</f>
        <v>0</v>
      </c>
      <c r="AP1888" s="86">
        <f t="shared" si="337"/>
        <v>1</v>
      </c>
      <c r="AR1888">
        <v>0</v>
      </c>
      <c r="AS1888">
        <v>0</v>
      </c>
      <c r="AT1888">
        <v>0</v>
      </c>
      <c r="AU1888">
        <v>1</v>
      </c>
      <c r="BA1888">
        <v>-0.01</v>
      </c>
    </row>
    <row r="1889" spans="3:53" ht="12.75" x14ac:dyDescent="0.2">
      <c r="C1889" t="s">
        <v>658</v>
      </c>
      <c r="D1889" t="s">
        <v>322</v>
      </c>
      <c r="E1889">
        <v>36.299999999999997</v>
      </c>
      <c r="F1889">
        <v>13.59</v>
      </c>
      <c r="G1889">
        <v>11.08</v>
      </c>
      <c r="H1889">
        <v>6860</v>
      </c>
      <c r="I1889">
        <v>922.75099999999998</v>
      </c>
      <c r="J1889" t="s">
        <v>78</v>
      </c>
      <c r="K1889">
        <v>22.24</v>
      </c>
      <c r="L1889">
        <v>37.263269999999991</v>
      </c>
      <c r="M1889">
        <v>-2.5850388331458691</v>
      </c>
      <c r="N1889">
        <v>37.592948</v>
      </c>
      <c r="O1889">
        <v>-3.439336547907875</v>
      </c>
      <c r="P1889">
        <v>878067</v>
      </c>
      <c r="Q1889">
        <v>755579</v>
      </c>
      <c r="R1889">
        <v>1.1599999999999999</v>
      </c>
      <c r="S1889">
        <v>23.766999999999999</v>
      </c>
      <c r="T1889">
        <v>6.3980000000000006</v>
      </c>
      <c r="U1889">
        <v>14.34652173913044</v>
      </c>
      <c r="V1889">
        <f t="shared" si="340"/>
        <v>1.9393725715743149</v>
      </c>
      <c r="AC1889">
        <v>36.6999</v>
      </c>
      <c r="AD1889">
        <v>32.3401</v>
      </c>
      <c r="AH1889" s="85">
        <f>IF(AND(M1889&lt;Variables!$G$6,M1889&gt;Variables!$G$5),0,1)</f>
        <v>0</v>
      </c>
      <c r="AI1889" s="85">
        <f t="shared" si="339"/>
        <v>1</v>
      </c>
      <c r="AJ1889" s="85">
        <f>IF(I1889&gt;Variables!$G$7,0,1)</f>
        <v>0</v>
      </c>
      <c r="AK1889" s="85">
        <f>IF(F1889&gt;Variables!$G$8,0,1)</f>
        <v>0</v>
      </c>
      <c r="AL1889" s="85">
        <f>IF(G1889&gt;Variables!$G$9,0,1)</f>
        <v>1</v>
      </c>
      <c r="AM1889" s="85">
        <f>IF(AND(K1889&gt;Variables!$G$10,K1889&lt;Variables!$G$11),0,1)</f>
        <v>1</v>
      </c>
      <c r="AN1889" s="103">
        <f>IF(H1889&lt;Variables!$G$13,1,0)</f>
        <v>0</v>
      </c>
      <c r="AO1889" s="101">
        <f>IF(R1889&lt;Variables!$G$12,0,1)</f>
        <v>0</v>
      </c>
      <c r="AP1889" s="86">
        <f t="shared" si="337"/>
        <v>1</v>
      </c>
      <c r="AR1889">
        <v>0</v>
      </c>
      <c r="AS1889">
        <v>0</v>
      </c>
      <c r="AT1889">
        <v>1</v>
      </c>
      <c r="AU1889">
        <v>0</v>
      </c>
      <c r="BA1889">
        <v>-2.25</v>
      </c>
    </row>
    <row r="1890" spans="3:53" ht="12.75" x14ac:dyDescent="0.2">
      <c r="C1890" t="s">
        <v>658</v>
      </c>
      <c r="D1890" t="s">
        <v>652</v>
      </c>
      <c r="E1890">
        <v>1.43</v>
      </c>
      <c r="F1890">
        <v>16.260000000000002</v>
      </c>
      <c r="G1890">
        <v>-0.35</v>
      </c>
      <c r="H1890">
        <v>218.37</v>
      </c>
      <c r="I1890">
        <v>-51.497999999999998</v>
      </c>
      <c r="J1890" t="s">
        <v>78</v>
      </c>
      <c r="K1890">
        <v>46.74</v>
      </c>
      <c r="L1890">
        <v>1.4373849999999999</v>
      </c>
      <c r="M1890">
        <v>-0.16592631758367321</v>
      </c>
      <c r="N1890">
        <v>1.4490639999999999</v>
      </c>
      <c r="O1890">
        <v>-0.9705575461125151</v>
      </c>
      <c r="P1890">
        <v>43010000</v>
      </c>
      <c r="Q1890">
        <v>6400000</v>
      </c>
      <c r="R1890">
        <v>6.72</v>
      </c>
      <c r="S1890">
        <v>23.766999999999999</v>
      </c>
      <c r="T1890">
        <v>6.3980000000000006</v>
      </c>
      <c r="U1890">
        <v>14.34652173913044</v>
      </c>
      <c r="V1890">
        <f t="shared" si="340"/>
        <v>2.3359783078882832</v>
      </c>
      <c r="AC1890">
        <v>1.57</v>
      </c>
      <c r="AD1890">
        <v>1.42</v>
      </c>
      <c r="AH1890" s="85">
        <f>IF(AND(M1890&lt;Variables!$G$6,M1890&gt;Variables!$G$5),0,1)</f>
        <v>1</v>
      </c>
      <c r="AI1890" s="85">
        <f t="shared" si="339"/>
        <v>1</v>
      </c>
      <c r="AJ1890" s="85">
        <f>IF(I1890&gt;Variables!$G$7,0,1)</f>
        <v>1</v>
      </c>
      <c r="AK1890" s="85">
        <f>IF(F1890&gt;Variables!$G$8,0,1)</f>
        <v>0</v>
      </c>
      <c r="AL1890" s="85">
        <f>IF(G1890&gt;Variables!$G$9,0,1)</f>
        <v>1</v>
      </c>
      <c r="AM1890" s="85">
        <f>IF(AND(K1890&gt;Variables!$G$10,K1890&lt;Variables!$G$11),0,1)</f>
        <v>1</v>
      </c>
      <c r="AN1890" s="103">
        <f>IF(H1890&lt;Variables!$G$13,1,0)</f>
        <v>1</v>
      </c>
      <c r="AO1890" s="101">
        <f>IF(R1890&lt;Variables!$G$12,0,1)</f>
        <v>1</v>
      </c>
      <c r="AP1890" s="86">
        <f t="shared" si="337"/>
        <v>1</v>
      </c>
      <c r="AR1890">
        <v>1</v>
      </c>
      <c r="AS1890">
        <v>0</v>
      </c>
      <c r="AT1890">
        <v>0</v>
      </c>
      <c r="AU1890">
        <v>0</v>
      </c>
      <c r="BA1890">
        <v>1.52</v>
      </c>
    </row>
    <row r="1891" spans="3:53" ht="12.75" x14ac:dyDescent="0.2">
      <c r="C1891" t="s">
        <v>658</v>
      </c>
      <c r="D1891" t="s">
        <v>621</v>
      </c>
      <c r="E1891">
        <v>3.33</v>
      </c>
      <c r="F1891">
        <v>25.75</v>
      </c>
      <c r="G1891">
        <v>16.14</v>
      </c>
      <c r="H1891">
        <v>195.43</v>
      </c>
      <c r="I1891">
        <v>-74.575999999999993</v>
      </c>
      <c r="J1891" t="s">
        <v>78</v>
      </c>
      <c r="K1891">
        <v>32.93</v>
      </c>
      <c r="L1891">
        <v>3.4216000000000002</v>
      </c>
      <c r="M1891">
        <v>-3.261631985036245</v>
      </c>
      <c r="N1891">
        <v>3.4073020000000009</v>
      </c>
      <c r="O1891">
        <v>-2.85569051407832</v>
      </c>
      <c r="P1891">
        <v>14750000</v>
      </c>
      <c r="Q1891">
        <v>753080</v>
      </c>
      <c r="R1891">
        <v>19.59</v>
      </c>
      <c r="S1891">
        <v>23.766999999999999</v>
      </c>
      <c r="T1891">
        <v>6.3980000000000006</v>
      </c>
      <c r="U1891">
        <v>14.34652173913044</v>
      </c>
      <c r="V1891">
        <f t="shared" si="340"/>
        <v>2.1141647761515081</v>
      </c>
      <c r="AC1891">
        <v>4.07</v>
      </c>
      <c r="AD1891">
        <v>3.26</v>
      </c>
      <c r="AH1891" s="85">
        <f>IF(AND(M1891&lt;Variables!$G$6,M1891&gt;Variables!$G$5),0,1)</f>
        <v>0</v>
      </c>
      <c r="AI1891" s="85">
        <f t="shared" si="339"/>
        <v>0</v>
      </c>
      <c r="AJ1891" s="85">
        <f>IF(I1891&gt;Variables!$G$7,0,1)</f>
        <v>1</v>
      </c>
      <c r="AK1891" s="85">
        <f>IF(F1891&gt;Variables!$G$8,0,1)</f>
        <v>0</v>
      </c>
      <c r="AL1891" s="85">
        <f>IF(G1891&gt;Variables!$G$9,0,1)</f>
        <v>0</v>
      </c>
      <c r="AM1891" s="85">
        <f>IF(AND(K1891&gt;Variables!$G$10,K1891&lt;Variables!$G$11),0,1)</f>
        <v>1</v>
      </c>
      <c r="AN1891" s="103">
        <f>IF(H1891&lt;Variables!$G$13,1,0)</f>
        <v>1</v>
      </c>
      <c r="AO1891" s="101">
        <f>IF(R1891&lt;Variables!$G$12,0,1)</f>
        <v>1</v>
      </c>
      <c r="AP1891" s="86">
        <f t="shared" si="337"/>
        <v>1</v>
      </c>
      <c r="AR1891">
        <v>1</v>
      </c>
      <c r="AS1891">
        <v>0</v>
      </c>
      <c r="AT1891">
        <v>0</v>
      </c>
      <c r="AU1891">
        <v>0</v>
      </c>
      <c r="BA1891">
        <v>1.47</v>
      </c>
    </row>
    <row r="1892" spans="3:53" ht="12.75" x14ac:dyDescent="0.2">
      <c r="C1892" t="s">
        <v>658</v>
      </c>
      <c r="D1892" t="s">
        <v>634</v>
      </c>
      <c r="E1892">
        <v>9.6999999999999993</v>
      </c>
      <c r="F1892">
        <v>27.83</v>
      </c>
      <c r="G1892">
        <v>24.3</v>
      </c>
      <c r="H1892">
        <v>55.7</v>
      </c>
      <c r="I1892">
        <v>-69.834000000000003</v>
      </c>
      <c r="J1892" t="s">
        <v>78</v>
      </c>
      <c r="K1892">
        <v>45.62</v>
      </c>
      <c r="L1892">
        <v>9.8413599999999999</v>
      </c>
      <c r="M1892">
        <v>-0.2170431728947991</v>
      </c>
      <c r="N1892">
        <v>10.035882000000001</v>
      </c>
      <c r="O1892">
        <v>-2.151101417892324</v>
      </c>
      <c r="P1892">
        <v>6140000</v>
      </c>
      <c r="Q1892">
        <v>115020</v>
      </c>
      <c r="R1892">
        <v>53.38</v>
      </c>
      <c r="S1892">
        <v>23.766999999999999</v>
      </c>
      <c r="T1892">
        <v>6.3980000000000006</v>
      </c>
      <c r="U1892">
        <v>14.34652173913044</v>
      </c>
      <c r="V1892">
        <f t="shared" si="340"/>
        <v>2.3245208479023223</v>
      </c>
      <c r="AC1892">
        <v>10.24</v>
      </c>
      <c r="AD1892">
        <v>8.61</v>
      </c>
      <c r="AH1892" s="85">
        <f>IF(AND(M1892&lt;Variables!$G$6,M1892&gt;Variables!$G$5),0,1)</f>
        <v>1</v>
      </c>
      <c r="AI1892" s="85">
        <f t="shared" si="339"/>
        <v>1</v>
      </c>
      <c r="AJ1892" s="85">
        <f>IF(I1892&gt;Variables!$G$7,0,1)</f>
        <v>1</v>
      </c>
      <c r="AK1892" s="85">
        <f>IF(F1892&gt;Variables!$G$8,0,1)</f>
        <v>0</v>
      </c>
      <c r="AL1892" s="85">
        <f>IF(G1892&gt;Variables!$G$9,0,1)</f>
        <v>0</v>
      </c>
      <c r="AM1892" s="85">
        <f>IF(AND(K1892&gt;Variables!$G$10,K1892&lt;Variables!$G$11),0,1)</f>
        <v>1</v>
      </c>
      <c r="AN1892" s="103">
        <f>IF(H1892&lt;Variables!$G$13,1,0)</f>
        <v>1</v>
      </c>
      <c r="AO1892" s="101">
        <f>IF(R1892&lt;Variables!$G$12,0,1)</f>
        <v>1</v>
      </c>
      <c r="AP1892" s="86">
        <f t="shared" si="337"/>
        <v>1</v>
      </c>
      <c r="AR1892">
        <v>1</v>
      </c>
      <c r="AS1892">
        <v>0</v>
      </c>
      <c r="AT1892">
        <v>0</v>
      </c>
      <c r="AU1892">
        <v>0</v>
      </c>
      <c r="BA1892">
        <v>2</v>
      </c>
    </row>
    <row r="1893" spans="3:53" ht="12.75" x14ac:dyDescent="0.2">
      <c r="C1893" t="s">
        <v>658</v>
      </c>
      <c r="D1893" t="s">
        <v>631</v>
      </c>
      <c r="E1893">
        <v>1.27</v>
      </c>
      <c r="F1893">
        <v>38.04</v>
      </c>
      <c r="G1893">
        <v>36.96</v>
      </c>
      <c r="H1893">
        <v>-99999</v>
      </c>
      <c r="I1893">
        <v>-50.533000000000001</v>
      </c>
      <c r="J1893" t="s">
        <v>76</v>
      </c>
      <c r="K1893">
        <v>74.349999999999994</v>
      </c>
      <c r="L1893">
        <v>1.2549999999999999</v>
      </c>
      <c r="M1893">
        <v>0.39840637450200128</v>
      </c>
      <c r="N1893">
        <v>1.201875</v>
      </c>
      <c r="O1893">
        <v>4.8361934477379078</v>
      </c>
      <c r="P1893">
        <v>71493</v>
      </c>
      <c r="Q1893">
        <v>21373</v>
      </c>
      <c r="R1893">
        <v>3.35</v>
      </c>
      <c r="S1893">
        <v>23.766999999999999</v>
      </c>
      <c r="T1893">
        <v>6.3980000000000006</v>
      </c>
      <c r="U1893">
        <v>14.34652173913044</v>
      </c>
      <c r="V1893">
        <f t="shared" si="340"/>
        <v>2.5808903824701184</v>
      </c>
      <c r="AC1893">
        <v>2</v>
      </c>
      <c r="AD1893">
        <v>1.1599999999999999</v>
      </c>
      <c r="AH1893" s="85">
        <f>IF(AND(M1893&lt;Variables!$G$6,M1893&gt;Variables!$G$5),0,1)</f>
        <v>1</v>
      </c>
      <c r="AI1893" s="85">
        <f t="shared" si="339"/>
        <v>0</v>
      </c>
      <c r="AJ1893" s="85">
        <f>IF(I1893&gt;Variables!$G$7,0,1)</f>
        <v>1</v>
      </c>
      <c r="AK1893" s="85">
        <f>IF(F1893&gt;Variables!$G$8,0,1)</f>
        <v>0</v>
      </c>
      <c r="AL1893" s="85">
        <f>IF(G1893&gt;Variables!$G$9,0,1)</f>
        <v>0</v>
      </c>
      <c r="AM1893" s="85">
        <f>IF(AND(K1893&gt;Variables!$G$10,K1893&lt;Variables!$G$11),0,1)</f>
        <v>0</v>
      </c>
      <c r="AN1893" s="103">
        <f>IF(H1893&lt;Variables!$G$13,1,0)</f>
        <v>1</v>
      </c>
      <c r="AO1893" s="101">
        <f>IF(R1893&lt;Variables!$G$12,0,1)</f>
        <v>1</v>
      </c>
      <c r="AP1893" s="86">
        <f t="shared" si="337"/>
        <v>0</v>
      </c>
      <c r="AR1893">
        <v>1</v>
      </c>
      <c r="AS1893">
        <v>0</v>
      </c>
      <c r="AT1893">
        <v>0</v>
      </c>
      <c r="AU1893">
        <v>0</v>
      </c>
      <c r="BA1893">
        <v>2</v>
      </c>
    </row>
    <row r="1894" spans="3:53" ht="12.75" x14ac:dyDescent="0.2">
      <c r="C1894" t="s">
        <v>658</v>
      </c>
      <c r="D1894" t="s">
        <v>607</v>
      </c>
      <c r="E1894">
        <v>12.56</v>
      </c>
      <c r="F1894">
        <v>8.41</v>
      </c>
      <c r="G1894">
        <v>2.69</v>
      </c>
      <c r="H1894">
        <v>1920</v>
      </c>
      <c r="I1894">
        <v>-23.651</v>
      </c>
      <c r="J1894" t="s">
        <v>78</v>
      </c>
      <c r="K1894">
        <v>72.650000000000006</v>
      </c>
      <c r="L1894">
        <v>12.507334999999999</v>
      </c>
      <c r="M1894">
        <v>0.58097908147499566</v>
      </c>
      <c r="N1894">
        <v>12.491534</v>
      </c>
      <c r="O1894">
        <v>0.70820765488050053</v>
      </c>
      <c r="P1894">
        <v>3043000</v>
      </c>
      <c r="Q1894">
        <v>1014000</v>
      </c>
      <c r="R1894">
        <v>3</v>
      </c>
      <c r="S1894">
        <v>23.766999999999999</v>
      </c>
      <c r="T1894">
        <v>6.3980000000000006</v>
      </c>
      <c r="U1894">
        <v>14.34652173913044</v>
      </c>
      <c r="V1894">
        <f t="shared" si="340"/>
        <v>2.5485448430293101</v>
      </c>
      <c r="AC1894">
        <v>12.73</v>
      </c>
      <c r="AD1894">
        <v>12.49</v>
      </c>
      <c r="AH1894" s="85">
        <f>IF(AND(M1894&lt;Variables!$G$6,M1894&gt;Variables!$G$5),0,1)</f>
        <v>1</v>
      </c>
      <c r="AI1894" s="85">
        <f t="shared" si="339"/>
        <v>0</v>
      </c>
      <c r="AJ1894" s="85">
        <f>IF(I1894&gt;Variables!$G$7,0,1)</f>
        <v>1</v>
      </c>
      <c r="AK1894" s="85">
        <f>IF(F1894&gt;Variables!$G$8,0,1)</f>
        <v>1</v>
      </c>
      <c r="AL1894" s="85">
        <f>IF(G1894&gt;Variables!$G$9,0,1)</f>
        <v>1</v>
      </c>
      <c r="AM1894" s="85">
        <f>IF(AND(K1894&gt;Variables!$G$10,K1894&lt;Variables!$G$11),0,1)</f>
        <v>0</v>
      </c>
      <c r="AN1894" s="103">
        <f>IF(H1894&lt;Variables!$G$13,1,0)</f>
        <v>1</v>
      </c>
      <c r="AO1894" s="101">
        <f>IF(R1894&lt;Variables!$G$12,0,1)</f>
        <v>1</v>
      </c>
      <c r="AP1894" s="86">
        <f t="shared" si="337"/>
        <v>1</v>
      </c>
      <c r="AR1894">
        <v>0</v>
      </c>
      <c r="AS1894">
        <v>1</v>
      </c>
      <c r="AT1894">
        <v>0</v>
      </c>
      <c r="AU1894">
        <v>0</v>
      </c>
      <c r="BA1894">
        <v>0.79</v>
      </c>
    </row>
    <row r="1895" spans="3:53" ht="12.75" x14ac:dyDescent="0.2">
      <c r="C1895" t="s">
        <v>658</v>
      </c>
      <c r="D1895" t="s">
        <v>609</v>
      </c>
      <c r="E1895">
        <v>94.27</v>
      </c>
      <c r="F1895">
        <v>6.94</v>
      </c>
      <c r="G1895">
        <v>5.86</v>
      </c>
      <c r="H1895">
        <v>6390</v>
      </c>
      <c r="I1895">
        <v>-79.602000000000004</v>
      </c>
      <c r="J1895" t="s">
        <v>78</v>
      </c>
      <c r="K1895">
        <v>31.61</v>
      </c>
      <c r="L1895">
        <v>95.541705000000007</v>
      </c>
      <c r="M1895">
        <v>-1.1112477006768959</v>
      </c>
      <c r="N1895">
        <v>95.663600000000017</v>
      </c>
      <c r="O1895">
        <v>-1.2372522046003001</v>
      </c>
      <c r="P1895">
        <v>768163</v>
      </c>
      <c r="Q1895">
        <v>913295</v>
      </c>
      <c r="R1895">
        <v>0.84</v>
      </c>
      <c r="S1895">
        <v>23.766999999999999</v>
      </c>
      <c r="T1895">
        <v>6.3980000000000006</v>
      </c>
      <c r="U1895">
        <v>14.34652173913044</v>
      </c>
      <c r="V1895">
        <f t="shared" si="340"/>
        <v>2.1463533192353852</v>
      </c>
      <c r="AC1895">
        <v>94.57</v>
      </c>
      <c r="AD1895">
        <v>90.45</v>
      </c>
      <c r="AH1895" s="85">
        <f>IF(AND(M1895&lt;Variables!$G$6,M1895&gt;Variables!$G$5),0,1)</f>
        <v>1</v>
      </c>
      <c r="AI1895" s="85">
        <f t="shared" si="339"/>
        <v>1</v>
      </c>
      <c r="AJ1895" s="85">
        <f>IF(I1895&gt;Variables!$G$7,0,1)</f>
        <v>1</v>
      </c>
      <c r="AK1895" s="85">
        <f>IF(F1895&gt;Variables!$G$8,0,1)</f>
        <v>1</v>
      </c>
      <c r="AL1895" s="85">
        <f>IF(G1895&gt;Variables!$G$9,0,1)</f>
        <v>1</v>
      </c>
      <c r="AM1895" s="85">
        <f>IF(AND(K1895&gt;Variables!$G$10,K1895&lt;Variables!$G$11),0,1)</f>
        <v>1</v>
      </c>
      <c r="AN1895" s="103">
        <f>IF(H1895&lt;Variables!$G$13,1,0)</f>
        <v>0</v>
      </c>
      <c r="AO1895" s="101">
        <f>IF(R1895&lt;Variables!$G$12,0,1)</f>
        <v>0</v>
      </c>
      <c r="AP1895" s="86">
        <f t="shared" si="337"/>
        <v>1</v>
      </c>
      <c r="AR1895">
        <v>0</v>
      </c>
      <c r="AS1895">
        <v>0</v>
      </c>
      <c r="AT1895">
        <v>0</v>
      </c>
      <c r="AU1895">
        <v>1</v>
      </c>
      <c r="BA1895">
        <v>-1.1599999999999999</v>
      </c>
    </row>
    <row r="1896" spans="3:53" ht="12.75" x14ac:dyDescent="0.2">
      <c r="C1896" t="s">
        <v>658</v>
      </c>
      <c r="D1896" t="s">
        <v>613</v>
      </c>
      <c r="E1896">
        <v>24.86</v>
      </c>
      <c r="F1896">
        <v>21.32</v>
      </c>
      <c r="G1896">
        <v>-0.32</v>
      </c>
      <c r="H1896">
        <v>42.23</v>
      </c>
      <c r="I1896">
        <v>38.241</v>
      </c>
      <c r="J1896" t="s">
        <v>76</v>
      </c>
      <c r="K1896">
        <v>-99999</v>
      </c>
      <c r="L1896">
        <v>24.87</v>
      </c>
      <c r="M1896">
        <v>0</v>
      </c>
      <c r="N1896">
        <v>24.84</v>
      </c>
      <c r="O1896">
        <v>0.12077294685989361</v>
      </c>
      <c r="P1896">
        <v>63470</v>
      </c>
      <c r="Q1896">
        <v>1830</v>
      </c>
      <c r="R1896">
        <v>34.68</v>
      </c>
      <c r="S1896">
        <v>23.766999999999999</v>
      </c>
      <c r="T1896">
        <v>6.3980000000000006</v>
      </c>
      <c r="U1896">
        <v>14.34652173913044</v>
      </c>
      <c r="V1896"/>
      <c r="AC1896">
        <v>25.71</v>
      </c>
      <c r="AD1896">
        <v>24.7424</v>
      </c>
      <c r="AH1896" s="85">
        <f>IF(AND(M1896&lt;Variables!$G$6,M1896&gt;Variables!$G$5),0,1)</f>
        <v>1</v>
      </c>
      <c r="AI1896" s="85">
        <f t="shared" si="339"/>
        <v>0</v>
      </c>
      <c r="AJ1896" s="85">
        <f>IF(I1896&gt;Variables!$G$7,0,1)</f>
        <v>0</v>
      </c>
      <c r="AK1896" s="85">
        <f>IF(F1896&gt;Variables!$G$8,0,1)</f>
        <v>0</v>
      </c>
      <c r="AL1896" s="85">
        <f>IF(G1896&gt;Variables!$G$9,0,1)</f>
        <v>1</v>
      </c>
      <c r="AM1896" s="85">
        <f>IF(AND(K1896&gt;Variables!$G$10,K1896&lt;Variables!$G$11),0,1)</f>
        <v>1</v>
      </c>
      <c r="AN1896" s="103">
        <f>IF(H1896&lt;Variables!$G$13,1,0)</f>
        <v>1</v>
      </c>
      <c r="AO1896" s="101">
        <f>IF(R1896&lt;Variables!$G$12,0,1)</f>
        <v>1</v>
      </c>
      <c r="AP1896" s="86">
        <f t="shared" si="337"/>
        <v>0</v>
      </c>
      <c r="AR1896">
        <v>1</v>
      </c>
      <c r="AS1896">
        <v>0</v>
      </c>
      <c r="AT1896">
        <v>0</v>
      </c>
      <c r="AU1896">
        <v>0</v>
      </c>
      <c r="BA1896">
        <v>2</v>
      </c>
    </row>
    <row r="1897" spans="3:53" ht="12.75" x14ac:dyDescent="0.2">
      <c r="C1897" t="s">
        <v>658</v>
      </c>
      <c r="D1897" t="s">
        <v>651</v>
      </c>
      <c r="E1897">
        <v>36.54</v>
      </c>
      <c r="F1897">
        <v>6.13</v>
      </c>
      <c r="G1897">
        <v>4.08</v>
      </c>
      <c r="H1897">
        <v>-99999</v>
      </c>
      <c r="I1897">
        <v>-8.4710000000000001</v>
      </c>
      <c r="J1897" t="s">
        <v>78</v>
      </c>
      <c r="K1897"/>
      <c r="L1897">
        <v>-99999</v>
      </c>
      <c r="M1897">
        <v>-99999</v>
      </c>
      <c r="N1897">
        <v>-99999</v>
      </c>
      <c r="O1897">
        <v>-99999</v>
      </c>
      <c r="P1897">
        <v>31994</v>
      </c>
      <c r="Q1897">
        <v>12413</v>
      </c>
      <c r="R1897">
        <v>2.58</v>
      </c>
      <c r="S1897">
        <v>23.766999999999999</v>
      </c>
      <c r="T1897">
        <v>6.3980000000000006</v>
      </c>
      <c r="U1897">
        <v>14.34652173913044</v>
      </c>
      <c r="V1897"/>
      <c r="AC1897">
        <v>36.74</v>
      </c>
      <c r="AD1897">
        <v>36.54</v>
      </c>
      <c r="AH1897" s="85">
        <f>IF(AND(M1897&lt;Variables!$G$6,M1897&gt;Variables!$G$5),0,1)</f>
        <v>1</v>
      </c>
      <c r="AI1897" s="85">
        <f t="shared" si="339"/>
        <v>1</v>
      </c>
      <c r="AJ1897" s="85">
        <f>IF(I1897&gt;Variables!$G$7,0,1)</f>
        <v>1</v>
      </c>
      <c r="AK1897" s="85">
        <f>IF(F1897&gt;Variables!$G$8,0,1)</f>
        <v>1</v>
      </c>
      <c r="AL1897" s="85">
        <f>IF(G1897&gt;Variables!$G$9,0,1)</f>
        <v>1</v>
      </c>
      <c r="AM1897" s="85">
        <f>IF(AND(K1897&gt;Variables!$G$10,K1897&lt;Variables!$G$11),0,1)</f>
        <v>1</v>
      </c>
      <c r="AN1897" s="103">
        <f>IF(H1897&lt;Variables!$G$13,1,0)</f>
        <v>1</v>
      </c>
      <c r="AO1897" s="101">
        <f>IF(R1897&lt;Variables!$G$12,0,1)</f>
        <v>1</v>
      </c>
      <c r="AP1897" s="86">
        <f t="shared" si="337"/>
        <v>1</v>
      </c>
      <c r="AR1897">
        <v>0</v>
      </c>
      <c r="AS1897">
        <v>0</v>
      </c>
      <c r="AT1897">
        <v>0</v>
      </c>
      <c r="AU1897">
        <v>0</v>
      </c>
      <c r="BA1897">
        <v>0</v>
      </c>
    </row>
    <row r="1898" spans="3:53" ht="12.75" x14ac:dyDescent="0.2">
      <c r="C1898" t="s">
        <v>660</v>
      </c>
      <c r="D1898" t="s">
        <v>605</v>
      </c>
      <c r="E1898">
        <v>294.89999999999998</v>
      </c>
      <c r="F1898">
        <v>11.39</v>
      </c>
      <c r="G1898">
        <v>2.21</v>
      </c>
      <c r="H1898">
        <v>41000</v>
      </c>
      <c r="I1898">
        <v>5.1999999999999998E-2</v>
      </c>
      <c r="J1898" t="s">
        <v>78</v>
      </c>
      <c r="K1898">
        <v>55.17</v>
      </c>
      <c r="L1898">
        <v>294.611625</v>
      </c>
      <c r="M1898">
        <v>0.1046717012609439</v>
      </c>
      <c r="N1898">
        <v>294.72012599999999</v>
      </c>
      <c r="O1898">
        <v>6.781823919280712E-2</v>
      </c>
      <c r="P1898">
        <v>1331000</v>
      </c>
      <c r="Q1898">
        <v>905753</v>
      </c>
      <c r="R1898">
        <v>1.47</v>
      </c>
      <c r="S1898">
        <v>24.774999999999999</v>
      </c>
      <c r="T1898">
        <v>6.5069999999999997</v>
      </c>
      <c r="U1898">
        <v>14.85565217391304</v>
      </c>
      <c r="V1898">
        <f t="shared" ref="V1898:V1912" si="341">1.849 + (0.01036 * K1898) + (0.1184 * M1898) - (0.002888 * K1898 * M1898)</f>
        <v>2.4162768867825561</v>
      </c>
      <c r="AC1898">
        <v>296.84530000000001</v>
      </c>
      <c r="AD1898">
        <v>289.24</v>
      </c>
      <c r="AH1898" s="85">
        <f>IF(AND(M1898&lt;Variables!$G$6,M1898&gt;Variables!$G$5),0,1)</f>
        <v>1</v>
      </c>
      <c r="AI1898" s="85">
        <f t="shared" si="339"/>
        <v>1</v>
      </c>
      <c r="AJ1898" s="85">
        <f>IF(I1898&gt;Variables!$G$7,0,1)</f>
        <v>0</v>
      </c>
      <c r="AK1898" s="85">
        <f>IF(F1898&gt;Variables!$G$8,0,1)</f>
        <v>0</v>
      </c>
      <c r="AL1898" s="85">
        <f>IF(G1898&gt;Variables!$G$9,0,1)</f>
        <v>1</v>
      </c>
      <c r="AM1898" s="85">
        <f>IF(AND(K1898&gt;Variables!$G$10,K1898&lt;Variables!$G$11),0,1)</f>
        <v>0</v>
      </c>
      <c r="AN1898" s="103">
        <f>IF(H1898&lt;Variables!$G$13,1,0)</f>
        <v>0</v>
      </c>
      <c r="AO1898" s="101">
        <f>IF(R1898&lt;Variables!$G$12,0,1)</f>
        <v>0</v>
      </c>
      <c r="AP1898" s="86">
        <f t="shared" si="337"/>
        <v>1</v>
      </c>
      <c r="AR1898">
        <v>0</v>
      </c>
      <c r="AS1898">
        <v>0</v>
      </c>
      <c r="AT1898">
        <v>0</v>
      </c>
      <c r="AU1898">
        <v>1</v>
      </c>
      <c r="BA1898">
        <v>-0.4</v>
      </c>
    </row>
    <row r="1899" spans="3:53" ht="12.75" x14ac:dyDescent="0.2">
      <c r="C1899" s="182" t="s">
        <v>660</v>
      </c>
      <c r="D1899" s="182" t="s">
        <v>607</v>
      </c>
      <c r="E1899" s="182">
        <v>12.62</v>
      </c>
      <c r="F1899" s="182">
        <v>8.67</v>
      </c>
      <c r="G1899" s="182">
        <v>2.98</v>
      </c>
      <c r="H1899" s="182">
        <v>1920</v>
      </c>
      <c r="I1899" s="182">
        <v>-23.523</v>
      </c>
      <c r="J1899" s="182" t="s">
        <v>78</v>
      </c>
      <c r="K1899" s="182">
        <v>78.739999999999995</v>
      </c>
      <c r="L1899" s="182">
        <v>12.542835</v>
      </c>
      <c r="M1899" s="182">
        <v>0.57534839611618938</v>
      </c>
      <c r="N1899" s="182">
        <v>12.499234</v>
      </c>
      <c r="O1899" s="182">
        <v>0.92618475660189015</v>
      </c>
      <c r="P1899" s="182">
        <v>3068000</v>
      </c>
      <c r="Q1899" s="182">
        <v>1014000</v>
      </c>
      <c r="R1899" s="182">
        <v>3.03</v>
      </c>
      <c r="S1899" s="182">
        <v>24.774999999999999</v>
      </c>
      <c r="T1899" s="182">
        <v>6.5069999999999997</v>
      </c>
      <c r="U1899" s="182">
        <v>14.85565217391304</v>
      </c>
      <c r="V1899" s="182">
        <f t="shared" si="341"/>
        <v>2.6020327804331314</v>
      </c>
      <c r="W1899" s="93"/>
      <c r="X1899" s="93"/>
      <c r="Y1899" s="93"/>
      <c r="Z1899" s="93"/>
      <c r="AA1899" s="93"/>
      <c r="AC1899">
        <v>12.73</v>
      </c>
      <c r="AD1899">
        <v>12.49</v>
      </c>
      <c r="AH1899" s="85">
        <f>IF(AND(M1899&lt;Variables!$G$6,M1899&gt;Variables!$G$5),0,1)</f>
        <v>1</v>
      </c>
      <c r="AI1899" s="85">
        <f t="shared" si="339"/>
        <v>0</v>
      </c>
      <c r="AJ1899" s="85">
        <f>IF(I1899&gt;Variables!$G$7,0,1)</f>
        <v>1</v>
      </c>
      <c r="AK1899" s="85">
        <f>IF(F1899&gt;Variables!$G$8,0,1)</f>
        <v>1</v>
      </c>
      <c r="AL1899" s="85">
        <f>IF(G1899&gt;Variables!$G$9,0,1)</f>
        <v>1</v>
      </c>
      <c r="AM1899" s="85">
        <f>IF(AND(K1899&gt;Variables!$G$10,K1899&lt;Variables!$G$11),0,1)</f>
        <v>1</v>
      </c>
      <c r="AN1899" s="103">
        <f>IF(H1899&lt;Variables!$G$13,1,0)</f>
        <v>1</v>
      </c>
      <c r="AO1899" s="101">
        <f>IF(R1899&lt;Variables!$G$12,0,1)</f>
        <v>1</v>
      </c>
      <c r="AP1899" s="86">
        <f t="shared" si="337"/>
        <v>1</v>
      </c>
      <c r="AR1899">
        <v>0</v>
      </c>
      <c r="AS1899">
        <v>1</v>
      </c>
      <c r="AT1899">
        <v>0</v>
      </c>
      <c r="AU1899">
        <v>0</v>
      </c>
      <c r="BA1899">
        <v>0.46</v>
      </c>
    </row>
    <row r="1900" spans="3:53" ht="12.75" x14ac:dyDescent="0.2">
      <c r="C1900" t="s">
        <v>660</v>
      </c>
      <c r="D1900" t="s">
        <v>639</v>
      </c>
      <c r="E1900">
        <v>29.95</v>
      </c>
      <c r="F1900">
        <v>6.72</v>
      </c>
      <c r="G1900">
        <v>6.87</v>
      </c>
      <c r="H1900">
        <v>2590</v>
      </c>
      <c r="I1900">
        <v>52.085000000000001</v>
      </c>
      <c r="J1900" t="s">
        <v>78</v>
      </c>
      <c r="K1900">
        <v>57.09</v>
      </c>
      <c r="L1900">
        <v>29.952500000000001</v>
      </c>
      <c r="M1900">
        <v>8.3465487021040854E-3</v>
      </c>
      <c r="N1900">
        <v>29.89066</v>
      </c>
      <c r="O1900">
        <v>0.21525118548735381</v>
      </c>
      <c r="P1900">
        <v>81510</v>
      </c>
      <c r="Q1900">
        <v>140520</v>
      </c>
      <c r="R1900">
        <v>0.57999999999999996</v>
      </c>
      <c r="S1900">
        <v>24.774999999999999</v>
      </c>
      <c r="T1900">
        <v>6.5069999999999997</v>
      </c>
      <c r="U1900">
        <v>14.85565217391304</v>
      </c>
      <c r="V1900">
        <f t="shared" si="341"/>
        <v>2.440064486470245</v>
      </c>
      <c r="AC1900">
        <v>31.94</v>
      </c>
      <c r="AD1900">
        <v>29.92</v>
      </c>
      <c r="AH1900" s="85">
        <f>IF(AND(M1900&lt;Variables!$G$6,M1900&gt;Variables!$G$5),0,1)</f>
        <v>1</v>
      </c>
      <c r="AI1900" s="85">
        <f t="shared" si="339"/>
        <v>0</v>
      </c>
      <c r="AJ1900" s="85">
        <f>IF(I1900&gt;Variables!$G$7,0,1)</f>
        <v>0</v>
      </c>
      <c r="AK1900" s="85">
        <f>IF(F1900&gt;Variables!$G$8,0,1)</f>
        <v>1</v>
      </c>
      <c r="AL1900" s="85">
        <f>IF(G1900&gt;Variables!$G$9,0,1)</f>
        <v>1</v>
      </c>
      <c r="AM1900" s="85">
        <f>IF(AND(K1900&gt;Variables!$G$10,K1900&lt;Variables!$G$11),0,1)</f>
        <v>0</v>
      </c>
      <c r="AN1900" s="103">
        <f>IF(H1900&lt;Variables!$G$13,1,0)</f>
        <v>0</v>
      </c>
      <c r="AO1900" s="101">
        <f>IF(R1900&lt;Variables!$G$12,0,1)</f>
        <v>0</v>
      </c>
      <c r="AP1900" s="86">
        <f t="shared" si="337"/>
        <v>1</v>
      </c>
      <c r="AR1900">
        <v>1</v>
      </c>
      <c r="AS1900">
        <v>0</v>
      </c>
      <c r="AT1900">
        <v>0</v>
      </c>
      <c r="AU1900">
        <v>0</v>
      </c>
      <c r="BA1900">
        <v>2</v>
      </c>
    </row>
    <row r="1901" spans="3:53" ht="12.75" x14ac:dyDescent="0.2">
      <c r="C1901" t="s">
        <v>660</v>
      </c>
      <c r="D1901" t="s">
        <v>322</v>
      </c>
      <c r="E1901">
        <v>35.700000000000003</v>
      </c>
      <c r="F1901">
        <v>11.7</v>
      </c>
      <c r="G1901">
        <v>7.77</v>
      </c>
      <c r="H1901">
        <v>6860</v>
      </c>
      <c r="I1901">
        <v>905.73400000000004</v>
      </c>
      <c r="J1901" t="s">
        <v>78</v>
      </c>
      <c r="K1901">
        <v>13.2</v>
      </c>
      <c r="L1901">
        <v>36.831519999999998</v>
      </c>
      <c r="M1901">
        <v>-4.3753828242765946</v>
      </c>
      <c r="N1901">
        <v>37.427284000000007</v>
      </c>
      <c r="O1901">
        <v>-5.8975265210267684</v>
      </c>
      <c r="P1901">
        <v>904058</v>
      </c>
      <c r="Q1901">
        <v>755579</v>
      </c>
      <c r="R1901">
        <v>1.2</v>
      </c>
      <c r="S1901">
        <v>24.774999999999999</v>
      </c>
      <c r="T1901">
        <v>6.5069999999999997</v>
      </c>
      <c r="U1901">
        <v>14.85565217391304</v>
      </c>
      <c r="V1901">
        <f t="shared" si="341"/>
        <v>1.6345032674795936</v>
      </c>
      <c r="AC1901">
        <v>35.9983</v>
      </c>
      <c r="AD1901">
        <v>32.3401</v>
      </c>
      <c r="AH1901" s="85">
        <f>IF(AND(M1901&lt;Variables!$G$6,M1901&gt;Variables!$G$5),0,1)</f>
        <v>0</v>
      </c>
      <c r="AI1901" s="85">
        <f t="shared" si="339"/>
        <v>1</v>
      </c>
      <c r="AJ1901" s="85">
        <f>IF(I1901&gt;Variables!$G$7,0,1)</f>
        <v>0</v>
      </c>
      <c r="AK1901" s="85">
        <f>IF(F1901&gt;Variables!$G$8,0,1)</f>
        <v>0</v>
      </c>
      <c r="AL1901" s="85">
        <f>IF(G1901&gt;Variables!$G$9,0,1)</f>
        <v>1</v>
      </c>
      <c r="AM1901" s="85">
        <f>IF(AND(K1901&gt;Variables!$G$10,K1901&lt;Variables!$G$11),0,1)</f>
        <v>1</v>
      </c>
      <c r="AN1901" s="103">
        <f>IF(H1901&lt;Variables!$G$13,1,0)</f>
        <v>0</v>
      </c>
      <c r="AO1901" s="101">
        <f>IF(R1901&lt;Variables!$G$12,0,1)</f>
        <v>0</v>
      </c>
      <c r="AP1901" s="86">
        <f t="shared" si="337"/>
        <v>1</v>
      </c>
      <c r="AR1901">
        <v>0</v>
      </c>
      <c r="AS1901">
        <v>0</v>
      </c>
      <c r="AT1901">
        <v>1</v>
      </c>
      <c r="AU1901">
        <v>0</v>
      </c>
      <c r="BA1901">
        <v>-2.25</v>
      </c>
    </row>
    <row r="1902" spans="3:53" ht="12.75" x14ac:dyDescent="0.2">
      <c r="C1902" t="s">
        <v>660</v>
      </c>
      <c r="D1902" t="s">
        <v>183</v>
      </c>
      <c r="E1902">
        <v>14.25</v>
      </c>
      <c r="F1902">
        <v>30.56</v>
      </c>
      <c r="G1902">
        <v>50.89</v>
      </c>
      <c r="H1902">
        <v>40.26</v>
      </c>
      <c r="I1902">
        <v>310.58300000000003</v>
      </c>
      <c r="J1902" t="s">
        <v>78</v>
      </c>
      <c r="K1902">
        <v>67.599999999999994</v>
      </c>
      <c r="L1902">
        <v>13.436159999999999</v>
      </c>
      <c r="M1902">
        <v>6.2431528055634891</v>
      </c>
      <c r="N1902">
        <v>12.335888000000001</v>
      </c>
      <c r="O1902">
        <v>15.71927371584437</v>
      </c>
      <c r="P1902">
        <v>4870000</v>
      </c>
      <c r="Q1902">
        <v>12770000</v>
      </c>
      <c r="R1902">
        <v>0.38</v>
      </c>
      <c r="S1902">
        <v>24.774999999999999</v>
      </c>
      <c r="T1902">
        <v>6.5069999999999997</v>
      </c>
      <c r="U1902">
        <v>14.85565217391304</v>
      </c>
      <c r="V1902">
        <f t="shared" si="341"/>
        <v>2.0696820617319238</v>
      </c>
      <c r="AC1902">
        <v>18.27</v>
      </c>
      <c r="AD1902">
        <v>13.18</v>
      </c>
      <c r="AH1902" s="85">
        <f>IF(AND(M1902&lt;Variables!$G$6,M1902&gt;Variables!$G$5),0,1)</f>
        <v>1</v>
      </c>
      <c r="AI1902" s="85">
        <f t="shared" si="339"/>
        <v>0</v>
      </c>
      <c r="AJ1902" s="85">
        <f>IF(I1902&gt;Variables!$G$7,0,1)</f>
        <v>0</v>
      </c>
      <c r="AK1902" s="85">
        <f>IF(F1902&gt;Variables!$G$8,0,1)</f>
        <v>0</v>
      </c>
      <c r="AL1902" s="85">
        <f>IF(G1902&gt;Variables!$G$9,0,1)</f>
        <v>0</v>
      </c>
      <c r="AM1902" s="85">
        <f>IF(AND(K1902&gt;Variables!$G$10,K1902&lt;Variables!$G$11),0,1)</f>
        <v>0</v>
      </c>
      <c r="AN1902" s="103">
        <f>IF(H1902&lt;Variables!$G$13,1,0)</f>
        <v>1</v>
      </c>
      <c r="AO1902" s="101">
        <f>IF(R1902&lt;Variables!$G$12,0,1)</f>
        <v>0</v>
      </c>
      <c r="AP1902" s="86">
        <f t="shared" si="337"/>
        <v>1</v>
      </c>
      <c r="AR1902">
        <v>1</v>
      </c>
      <c r="AS1902">
        <v>0</v>
      </c>
      <c r="AT1902">
        <v>0</v>
      </c>
      <c r="AU1902">
        <v>0</v>
      </c>
      <c r="BA1902">
        <v>2</v>
      </c>
    </row>
    <row r="1903" spans="3:53" ht="12.75" x14ac:dyDescent="0.2">
      <c r="C1903" t="s">
        <v>660</v>
      </c>
      <c r="D1903" t="s">
        <v>634</v>
      </c>
      <c r="E1903">
        <v>9.89</v>
      </c>
      <c r="F1903">
        <v>25.47</v>
      </c>
      <c r="G1903">
        <v>24.05</v>
      </c>
      <c r="H1903">
        <v>55.7</v>
      </c>
      <c r="I1903">
        <v>-69.902000000000001</v>
      </c>
      <c r="J1903" t="s">
        <v>78</v>
      </c>
      <c r="K1903">
        <v>47.13</v>
      </c>
      <c r="L1903">
        <v>9.7946049999999989</v>
      </c>
      <c r="M1903">
        <v>5.5081343249695269E-2</v>
      </c>
      <c r="N1903">
        <v>10.014434</v>
      </c>
      <c r="O1903">
        <v>-2.1412493207304641</v>
      </c>
      <c r="P1903">
        <v>6200000</v>
      </c>
      <c r="Q1903">
        <v>115020</v>
      </c>
      <c r="R1903">
        <v>53.9</v>
      </c>
      <c r="S1903">
        <v>24.774999999999999</v>
      </c>
      <c r="T1903">
        <v>6.5069999999999997</v>
      </c>
      <c r="U1903">
        <v>14.85565217391304</v>
      </c>
      <c r="V1903">
        <f t="shared" si="341"/>
        <v>2.3362912300939138</v>
      </c>
      <c r="AC1903">
        <v>10.24</v>
      </c>
      <c r="AD1903">
        <v>8.61</v>
      </c>
      <c r="AH1903" s="85">
        <f>IF(AND(M1903&lt;Variables!$G$6,M1903&gt;Variables!$G$5),0,1)</f>
        <v>1</v>
      </c>
      <c r="AI1903" s="85">
        <f t="shared" si="339"/>
        <v>1</v>
      </c>
      <c r="AJ1903" s="85">
        <f>IF(I1903&gt;Variables!$G$7,0,1)</f>
        <v>1</v>
      </c>
      <c r="AK1903" s="85">
        <f>IF(F1903&gt;Variables!$G$8,0,1)</f>
        <v>0</v>
      </c>
      <c r="AL1903" s="85">
        <f>IF(G1903&gt;Variables!$G$9,0,1)</f>
        <v>0</v>
      </c>
      <c r="AM1903" s="85">
        <f>IF(AND(K1903&gt;Variables!$G$10,K1903&lt;Variables!$G$11),0,1)</f>
        <v>1</v>
      </c>
      <c r="AN1903" s="103">
        <f>IF(H1903&lt;Variables!$G$13,1,0)</f>
        <v>1</v>
      </c>
      <c r="AO1903" s="101">
        <f>IF(R1903&lt;Variables!$G$12,0,1)</f>
        <v>1</v>
      </c>
      <c r="AP1903" s="86">
        <f t="shared" ref="AP1903:AP1966" si="342">IF(J1903="Pass", 0,1)</f>
        <v>1</v>
      </c>
      <c r="AR1903">
        <v>1</v>
      </c>
      <c r="AS1903">
        <v>0</v>
      </c>
      <c r="AT1903">
        <v>0</v>
      </c>
      <c r="AU1903">
        <v>0</v>
      </c>
      <c r="BA1903">
        <v>2</v>
      </c>
    </row>
    <row r="1904" spans="3:53" ht="12.75" x14ac:dyDescent="0.2">
      <c r="C1904" t="s">
        <v>660</v>
      </c>
      <c r="D1904" t="s">
        <v>604</v>
      </c>
      <c r="E1904">
        <v>88.71</v>
      </c>
      <c r="F1904">
        <v>10.46</v>
      </c>
      <c r="G1904">
        <v>0.02</v>
      </c>
      <c r="H1904">
        <v>5400</v>
      </c>
      <c r="I1904">
        <v>-3.9940000000000002</v>
      </c>
      <c r="J1904" t="s">
        <v>78</v>
      </c>
      <c r="K1904">
        <v>49.94</v>
      </c>
      <c r="L1904">
        <v>88.693710526315783</v>
      </c>
      <c r="M1904">
        <v>8.0377146543063466E-2</v>
      </c>
      <c r="N1904">
        <v>88.777461224489784</v>
      </c>
      <c r="O1904">
        <v>-1.403647312944984E-2</v>
      </c>
      <c r="P1904">
        <v>1937000</v>
      </c>
      <c r="Q1904">
        <v>970773</v>
      </c>
      <c r="R1904">
        <v>2</v>
      </c>
      <c r="S1904">
        <v>24.774999999999999</v>
      </c>
      <c r="T1904">
        <v>6.5069999999999997</v>
      </c>
      <c r="U1904">
        <v>14.85565217391304</v>
      </c>
      <c r="V1904">
        <f t="shared" si="341"/>
        <v>2.3643025219418332</v>
      </c>
      <c r="AC1904">
        <v>89.08</v>
      </c>
      <c r="AD1904">
        <v>85.37</v>
      </c>
      <c r="AH1904" s="85">
        <f>IF(AND(M1904&lt;Variables!$G$6,M1904&gt;Variables!$G$5),0,1)</f>
        <v>1</v>
      </c>
      <c r="AI1904" s="85">
        <f t="shared" si="339"/>
        <v>1</v>
      </c>
      <c r="AJ1904" s="85">
        <f>IF(I1904&gt;Variables!$G$7,0,1)</f>
        <v>1</v>
      </c>
      <c r="AK1904" s="85">
        <f>IF(F1904&gt;Variables!$G$8,0,1)</f>
        <v>0</v>
      </c>
      <c r="AL1904" s="85">
        <f>IF(G1904&gt;Variables!$G$9,0,1)</f>
        <v>1</v>
      </c>
      <c r="AM1904" s="85">
        <f>IF(AND(K1904&gt;Variables!$G$10,K1904&lt;Variables!$G$11),0,1)</f>
        <v>1</v>
      </c>
      <c r="AN1904" s="103">
        <f>IF(H1904&lt;Variables!$G$13,1,0)</f>
        <v>0</v>
      </c>
      <c r="AO1904" s="101">
        <f>IF(R1904&lt;Variables!$G$12,0,1)</f>
        <v>1</v>
      </c>
      <c r="AP1904" s="86">
        <f t="shared" si="342"/>
        <v>1</v>
      </c>
      <c r="AR1904">
        <v>0</v>
      </c>
      <c r="AS1904">
        <v>0</v>
      </c>
      <c r="AT1904">
        <v>1</v>
      </c>
      <c r="AU1904">
        <v>0</v>
      </c>
      <c r="BA1904">
        <v>-0.99</v>
      </c>
    </row>
    <row r="1905" spans="3:53" ht="12.75" x14ac:dyDescent="0.2">
      <c r="C1905" t="s">
        <v>660</v>
      </c>
      <c r="D1905" t="s">
        <v>632</v>
      </c>
      <c r="E1905">
        <v>81.93</v>
      </c>
      <c r="F1905">
        <v>8.93</v>
      </c>
      <c r="G1905">
        <v>9.52</v>
      </c>
      <c r="H1905">
        <v>5680</v>
      </c>
      <c r="I1905">
        <v>116.16200000000001</v>
      </c>
      <c r="J1905" t="s">
        <v>78</v>
      </c>
      <c r="K1905">
        <v>66.069999999999993</v>
      </c>
      <c r="L1905">
        <v>81.660294117647055</v>
      </c>
      <c r="M1905">
        <v>0.33027787282322241</v>
      </c>
      <c r="N1905">
        <v>80.991117021276594</v>
      </c>
      <c r="O1905">
        <v>1.159241918439976</v>
      </c>
      <c r="P1905">
        <v>441152</v>
      </c>
      <c r="Q1905">
        <v>533296</v>
      </c>
      <c r="R1905">
        <v>0.83</v>
      </c>
      <c r="S1905">
        <v>24.774999999999999</v>
      </c>
      <c r="T1905">
        <v>6.5069999999999997</v>
      </c>
      <c r="U1905">
        <v>14.85565217391304</v>
      </c>
      <c r="V1905">
        <f t="shared" si="341"/>
        <v>2.5095697263844108</v>
      </c>
      <c r="AC1905">
        <v>84.015000000000001</v>
      </c>
      <c r="AD1905">
        <v>80.13</v>
      </c>
      <c r="AH1905" s="85">
        <f>IF(AND(M1905&lt;Variables!$G$6,M1905&gt;Variables!$G$5),0,1)</f>
        <v>1</v>
      </c>
      <c r="AI1905" s="85">
        <f t="shared" si="339"/>
        <v>0</v>
      </c>
      <c r="AJ1905" s="85">
        <f>IF(I1905&gt;Variables!$G$7,0,1)</f>
        <v>0</v>
      </c>
      <c r="AK1905" s="85">
        <f>IF(F1905&gt;Variables!$G$8,0,1)</f>
        <v>1</v>
      </c>
      <c r="AL1905" s="85">
        <f>IF(G1905&gt;Variables!$G$9,0,1)</f>
        <v>1</v>
      </c>
      <c r="AM1905" s="85">
        <f>IF(AND(K1905&gt;Variables!$G$10,K1905&lt;Variables!$G$11),0,1)</f>
        <v>0</v>
      </c>
      <c r="AN1905" s="103">
        <f>IF(H1905&lt;Variables!$G$13,1,0)</f>
        <v>0</v>
      </c>
      <c r="AO1905" s="101">
        <f>IF(R1905&lt;Variables!$G$12,0,1)</f>
        <v>0</v>
      </c>
      <c r="AP1905" s="86">
        <f t="shared" si="342"/>
        <v>1</v>
      </c>
      <c r="AR1905">
        <v>1</v>
      </c>
      <c r="AS1905">
        <v>0</v>
      </c>
      <c r="AT1905">
        <v>0</v>
      </c>
      <c r="AU1905">
        <v>0</v>
      </c>
      <c r="BA1905">
        <v>1.65</v>
      </c>
    </row>
    <row r="1906" spans="3:53" ht="12.75" x14ac:dyDescent="0.2">
      <c r="C1906" t="s">
        <v>660</v>
      </c>
      <c r="D1906" t="s">
        <v>661</v>
      </c>
      <c r="E1906">
        <v>7</v>
      </c>
      <c r="F1906">
        <v>19.16</v>
      </c>
      <c r="G1906">
        <v>16.05</v>
      </c>
      <c r="H1906">
        <v>143.51</v>
      </c>
      <c r="I1906">
        <v>-2.1800000000000002</v>
      </c>
      <c r="J1906" t="s">
        <v>78</v>
      </c>
      <c r="K1906">
        <v>34.89</v>
      </c>
      <c r="L1906">
        <v>7.1034588235294116</v>
      </c>
      <c r="M1906">
        <v>-1.4846123015465611</v>
      </c>
      <c r="N1906">
        <v>7.0783702127659573</v>
      </c>
      <c r="O1906">
        <v>-1.1354338689576891</v>
      </c>
      <c r="P1906">
        <v>325740</v>
      </c>
      <c r="Q1906">
        <v>156430</v>
      </c>
      <c r="R1906">
        <v>2.08</v>
      </c>
      <c r="S1906">
        <v>24.774999999999999</v>
      </c>
      <c r="T1906">
        <v>6.5069999999999997</v>
      </c>
      <c r="U1906">
        <v>14.85565217391304</v>
      </c>
      <c r="V1906">
        <f t="shared" si="341"/>
        <v>2.1842752833012584</v>
      </c>
      <c r="AC1906">
        <v>7.0419999999999998</v>
      </c>
      <c r="AD1906">
        <v>6.61</v>
      </c>
      <c r="AH1906" s="85">
        <f>IF(AND(M1906&lt;Variables!$G$6,M1906&gt;Variables!$G$5),0,1)</f>
        <v>1</v>
      </c>
      <c r="AI1906" s="85">
        <f t="shared" si="339"/>
        <v>0</v>
      </c>
      <c r="AJ1906" s="85">
        <f>IF(I1906&gt;Variables!$G$7,0,1)</f>
        <v>1</v>
      </c>
      <c r="AK1906" s="85">
        <f>IF(F1906&gt;Variables!$G$8,0,1)</f>
        <v>0</v>
      </c>
      <c r="AL1906" s="85">
        <f>IF(G1906&gt;Variables!$G$9,0,1)</f>
        <v>0</v>
      </c>
      <c r="AM1906" s="85">
        <f>IF(AND(K1906&gt;Variables!$G$10,K1906&lt;Variables!$G$11),0,1)</f>
        <v>1</v>
      </c>
      <c r="AN1906" s="103">
        <f>IF(H1906&lt;Variables!$G$13,1,0)</f>
        <v>1</v>
      </c>
      <c r="AO1906" s="101">
        <f>IF(R1906&lt;Variables!$G$12,0,1)</f>
        <v>1</v>
      </c>
      <c r="AP1906" s="86">
        <f t="shared" si="342"/>
        <v>1</v>
      </c>
      <c r="AR1906">
        <v>0</v>
      </c>
      <c r="AS1906">
        <v>0</v>
      </c>
      <c r="AT1906">
        <v>1</v>
      </c>
      <c r="AU1906">
        <v>0</v>
      </c>
      <c r="BA1906">
        <v>-2.25</v>
      </c>
    </row>
    <row r="1907" spans="3:53" ht="12.75" x14ac:dyDescent="0.2">
      <c r="C1907" t="s">
        <v>660</v>
      </c>
      <c r="D1907" t="s">
        <v>186</v>
      </c>
      <c r="E1907">
        <v>23.58</v>
      </c>
      <c r="F1907">
        <v>6.31</v>
      </c>
      <c r="G1907">
        <v>7.8</v>
      </c>
      <c r="H1907">
        <v>3250</v>
      </c>
      <c r="I1907">
        <v>-1.9</v>
      </c>
      <c r="J1907" t="s">
        <v>78</v>
      </c>
      <c r="K1907">
        <v>60.44</v>
      </c>
      <c r="L1907">
        <v>23.425039999999999</v>
      </c>
      <c r="M1907">
        <v>0.91765051415067544</v>
      </c>
      <c r="N1907">
        <v>23.539266000000001</v>
      </c>
      <c r="O1907">
        <v>0.4279402764725237</v>
      </c>
      <c r="P1907">
        <v>6398000</v>
      </c>
      <c r="Q1907">
        <v>8976000</v>
      </c>
      <c r="R1907">
        <v>0.71</v>
      </c>
      <c r="S1907">
        <v>24.774999999999999</v>
      </c>
      <c r="T1907">
        <v>6.5069999999999997</v>
      </c>
      <c r="U1907">
        <v>14.85565217391304</v>
      </c>
      <c r="V1907">
        <f t="shared" si="341"/>
        <v>2.4236316629220691</v>
      </c>
      <c r="AC1907">
        <v>23.71</v>
      </c>
      <c r="AD1907">
        <v>22.43</v>
      </c>
      <c r="AH1907" s="85">
        <f>IF(AND(M1907&lt;Variables!$G$6,M1907&gt;Variables!$G$5),0,1)</f>
        <v>1</v>
      </c>
      <c r="AI1907" s="85">
        <f t="shared" si="339"/>
        <v>1</v>
      </c>
      <c r="AJ1907" s="85">
        <f>IF(I1907&gt;Variables!$G$7,0,1)</f>
        <v>1</v>
      </c>
      <c r="AK1907" s="85">
        <f>IF(F1907&gt;Variables!$G$8,0,1)</f>
        <v>1</v>
      </c>
      <c r="AL1907" s="85">
        <f>IF(G1907&gt;Variables!$G$9,0,1)</f>
        <v>1</v>
      </c>
      <c r="AM1907" s="85">
        <f>IF(AND(K1907&gt;Variables!$G$10,K1907&lt;Variables!$G$11),0,1)</f>
        <v>0</v>
      </c>
      <c r="AN1907" s="103">
        <f>IF(H1907&lt;Variables!$G$13,1,0)</f>
        <v>0</v>
      </c>
      <c r="AO1907" s="101">
        <f>IF(R1907&lt;Variables!$G$12,0,1)</f>
        <v>0</v>
      </c>
      <c r="AP1907" s="86">
        <f t="shared" si="342"/>
        <v>1</v>
      </c>
      <c r="AR1907">
        <v>0</v>
      </c>
      <c r="AS1907">
        <v>0</v>
      </c>
      <c r="AT1907">
        <v>1</v>
      </c>
      <c r="AU1907">
        <v>0</v>
      </c>
      <c r="BA1907">
        <v>-1.99</v>
      </c>
    </row>
    <row r="1908" spans="3:53" ht="12.75" x14ac:dyDescent="0.2">
      <c r="C1908" t="s">
        <v>660</v>
      </c>
      <c r="D1908" t="s">
        <v>609</v>
      </c>
      <c r="E1908">
        <v>94.1</v>
      </c>
      <c r="F1908">
        <v>6.17</v>
      </c>
      <c r="G1908">
        <v>5.32</v>
      </c>
      <c r="H1908">
        <v>6390</v>
      </c>
      <c r="I1908">
        <v>-79.650000000000006</v>
      </c>
      <c r="J1908" t="s">
        <v>78</v>
      </c>
      <c r="K1908">
        <v>31.23</v>
      </c>
      <c r="L1908">
        <v>95.009449999999987</v>
      </c>
      <c r="M1908">
        <v>-1.0624732592389361</v>
      </c>
      <c r="N1908">
        <v>95.461922916666666</v>
      </c>
      <c r="O1908">
        <v>-1.531419933728811</v>
      </c>
      <c r="P1908">
        <v>776035</v>
      </c>
      <c r="Q1908">
        <v>913295</v>
      </c>
      <c r="R1908">
        <v>0.85</v>
      </c>
      <c r="S1908">
        <v>24.774999999999999</v>
      </c>
      <c r="T1908">
        <v>6.5069999999999997</v>
      </c>
      <c r="U1908">
        <v>14.85565217391304</v>
      </c>
      <c r="V1908">
        <f t="shared" si="341"/>
        <v>2.1425728092969702</v>
      </c>
      <c r="AC1908">
        <v>94.28</v>
      </c>
      <c r="AD1908">
        <v>90.45</v>
      </c>
      <c r="AH1908" s="85">
        <f>IF(AND(M1908&lt;Variables!$G$6,M1908&gt;Variables!$G$5),0,1)</f>
        <v>1</v>
      </c>
      <c r="AI1908" s="85">
        <f t="shared" si="339"/>
        <v>1</v>
      </c>
      <c r="AJ1908" s="85">
        <f>IF(I1908&gt;Variables!$G$7,0,1)</f>
        <v>1</v>
      </c>
      <c r="AK1908" s="85">
        <f>IF(F1908&gt;Variables!$G$8,0,1)</f>
        <v>1</v>
      </c>
      <c r="AL1908" s="85">
        <f>IF(G1908&gt;Variables!$G$9,0,1)</f>
        <v>1</v>
      </c>
      <c r="AM1908" s="85">
        <f>IF(AND(K1908&gt;Variables!$G$10,K1908&lt;Variables!$G$11),0,1)</f>
        <v>1</v>
      </c>
      <c r="AN1908" s="103">
        <f>IF(H1908&lt;Variables!$G$13,1,0)</f>
        <v>0</v>
      </c>
      <c r="AO1908" s="101">
        <f>IF(R1908&lt;Variables!$G$12,0,1)</f>
        <v>0</v>
      </c>
      <c r="AP1908" s="86">
        <f t="shared" si="342"/>
        <v>1</v>
      </c>
      <c r="AR1908">
        <v>0</v>
      </c>
      <c r="AS1908">
        <v>0</v>
      </c>
      <c r="AT1908">
        <v>1</v>
      </c>
      <c r="AU1908">
        <v>0</v>
      </c>
      <c r="BA1908">
        <v>-1.1299999999999999</v>
      </c>
    </row>
    <row r="1909" spans="3:53" ht="12.75" x14ac:dyDescent="0.2">
      <c r="C1909" t="s">
        <v>660</v>
      </c>
      <c r="D1909" t="s">
        <v>611</v>
      </c>
      <c r="E1909">
        <v>239.46</v>
      </c>
      <c r="F1909">
        <v>5.92</v>
      </c>
      <c r="G1909">
        <v>0.14000000000000001</v>
      </c>
      <c r="H1909">
        <v>209390</v>
      </c>
      <c r="I1909">
        <v>9.2929999999999993</v>
      </c>
      <c r="J1909" t="s">
        <v>78</v>
      </c>
      <c r="K1909">
        <v>57.42</v>
      </c>
      <c r="L1909">
        <v>239.28221500000001</v>
      </c>
      <c r="M1909">
        <v>0.1140013686349397</v>
      </c>
      <c r="N1909">
        <v>239.50798</v>
      </c>
      <c r="O1909">
        <v>1.9631913725786911E-2</v>
      </c>
      <c r="P1909">
        <v>10788000</v>
      </c>
      <c r="Q1909">
        <v>6250000</v>
      </c>
      <c r="R1909">
        <v>1.73</v>
      </c>
      <c r="S1909">
        <v>24.774999999999999</v>
      </c>
      <c r="T1909">
        <v>6.5069999999999997</v>
      </c>
      <c r="U1909">
        <v>14.85565217391304</v>
      </c>
      <c r="V1909">
        <f t="shared" si="341"/>
        <v>2.4384642336470681</v>
      </c>
      <c r="AC1909">
        <v>240.595</v>
      </c>
      <c r="AD1909">
        <v>238</v>
      </c>
      <c r="AH1909" s="85">
        <f>IF(AND(M1909&lt;Variables!$G$6,M1909&gt;Variables!$G$5),0,1)</f>
        <v>1</v>
      </c>
      <c r="AI1909" s="85">
        <f t="shared" si="339"/>
        <v>1</v>
      </c>
      <c r="AJ1909" s="85">
        <f>IF(I1909&gt;Variables!$G$7,0,1)</f>
        <v>0</v>
      </c>
      <c r="AK1909" s="85">
        <f>IF(F1909&gt;Variables!$G$8,0,1)</f>
        <v>1</v>
      </c>
      <c r="AL1909" s="85">
        <f>IF(G1909&gt;Variables!$G$9,0,1)</f>
        <v>1</v>
      </c>
      <c r="AM1909" s="85">
        <f>IF(AND(K1909&gt;Variables!$G$10,K1909&lt;Variables!$G$11),0,1)</f>
        <v>0</v>
      </c>
      <c r="AN1909" s="103">
        <f>IF(H1909&lt;Variables!$G$13,1,0)</f>
        <v>0</v>
      </c>
      <c r="AO1909" s="101">
        <f>IF(R1909&lt;Variables!$G$12,0,1)</f>
        <v>0</v>
      </c>
      <c r="AP1909" s="86">
        <f t="shared" si="342"/>
        <v>1</v>
      </c>
      <c r="AR1909">
        <v>0</v>
      </c>
      <c r="AS1909">
        <v>0</v>
      </c>
      <c r="AT1909">
        <v>0</v>
      </c>
      <c r="AU1909">
        <v>1</v>
      </c>
      <c r="BA1909">
        <v>-0.14000000000000001</v>
      </c>
    </row>
    <row r="1910" spans="3:53" ht="12.75" x14ac:dyDescent="0.2">
      <c r="C1910" t="s">
        <v>660</v>
      </c>
      <c r="D1910" t="s">
        <v>606</v>
      </c>
      <c r="E1910">
        <v>50.82</v>
      </c>
      <c r="F1910">
        <v>7.53</v>
      </c>
      <c r="G1910">
        <v>0.61</v>
      </c>
      <c r="H1910">
        <v>2750</v>
      </c>
      <c r="I1910">
        <v>-23.695</v>
      </c>
      <c r="J1910" t="s">
        <v>78</v>
      </c>
      <c r="K1910">
        <v>41.73</v>
      </c>
      <c r="L1910">
        <v>50.834999999999987</v>
      </c>
      <c r="M1910">
        <v>-0.16720763253662591</v>
      </c>
      <c r="N1910">
        <v>50.864791666666669</v>
      </c>
      <c r="O1910">
        <v>-0.22568000950232051</v>
      </c>
      <c r="P1910">
        <v>559352</v>
      </c>
      <c r="Q1910">
        <v>660790</v>
      </c>
      <c r="R1910">
        <v>0.85</v>
      </c>
      <c r="S1910">
        <v>24.774999999999999</v>
      </c>
      <c r="T1910">
        <v>6.5069999999999997</v>
      </c>
      <c r="U1910">
        <v>14.85565217391304</v>
      </c>
      <c r="V1910">
        <f t="shared" si="341"/>
        <v>2.2816766514802791</v>
      </c>
      <c r="AC1910">
        <v>51.24</v>
      </c>
      <c r="AD1910">
        <v>50.630099999999999</v>
      </c>
      <c r="AH1910" s="85">
        <f>IF(AND(M1910&lt;Variables!$G$6,M1910&gt;Variables!$G$5),0,1)</f>
        <v>1</v>
      </c>
      <c r="AI1910" s="85">
        <f t="shared" si="339"/>
        <v>1</v>
      </c>
      <c r="AJ1910" s="85">
        <f>IF(I1910&gt;Variables!$G$7,0,1)</f>
        <v>1</v>
      </c>
      <c r="AK1910" s="85">
        <f>IF(F1910&gt;Variables!$G$8,0,1)</f>
        <v>1</v>
      </c>
      <c r="AL1910" s="85">
        <f>IF(G1910&gt;Variables!$G$9,0,1)</f>
        <v>1</v>
      </c>
      <c r="AM1910" s="85">
        <f>IF(AND(K1910&gt;Variables!$G$10,K1910&lt;Variables!$G$11),0,1)</f>
        <v>1</v>
      </c>
      <c r="AN1910" s="103">
        <f>IF(H1910&lt;Variables!$G$13,1,0)</f>
        <v>0</v>
      </c>
      <c r="AO1910" s="101">
        <f>IF(R1910&lt;Variables!$G$12,0,1)</f>
        <v>0</v>
      </c>
      <c r="AP1910" s="86">
        <f t="shared" si="342"/>
        <v>1</v>
      </c>
      <c r="AR1910">
        <v>0</v>
      </c>
      <c r="AS1910">
        <v>0</v>
      </c>
      <c r="AT1910">
        <v>0</v>
      </c>
      <c r="AU1910">
        <v>1</v>
      </c>
      <c r="BA1910">
        <v>-0.25</v>
      </c>
    </row>
    <row r="1911" spans="3:53" ht="12.75" x14ac:dyDescent="0.2">
      <c r="C1911" t="s">
        <v>660</v>
      </c>
      <c r="D1911" t="s">
        <v>509</v>
      </c>
      <c r="E1911">
        <v>5.76</v>
      </c>
      <c r="F1911">
        <v>45.11</v>
      </c>
      <c r="G1911">
        <v>-5.05</v>
      </c>
      <c r="H1911">
        <v>208.76</v>
      </c>
      <c r="I1911">
        <v>45.451999999999998</v>
      </c>
      <c r="J1911" t="s">
        <v>76</v>
      </c>
      <c r="K1911">
        <v>39.75</v>
      </c>
      <c r="L1911">
        <v>5.857545</v>
      </c>
      <c r="M1911">
        <v>-1.441644921208453</v>
      </c>
      <c r="N1911">
        <v>5.9161079999999986</v>
      </c>
      <c r="O1911">
        <v>-2.4172648639950309</v>
      </c>
      <c r="P1911">
        <v>109410000</v>
      </c>
      <c r="Q1911">
        <v>12510000</v>
      </c>
      <c r="R1911">
        <v>8.75</v>
      </c>
      <c r="S1911">
        <v>24.774999999999999</v>
      </c>
      <c r="T1911">
        <v>6.5069999999999997</v>
      </c>
      <c r="U1911">
        <v>14.85565217391304</v>
      </c>
      <c r="V1911">
        <f t="shared" si="341"/>
        <v>2.2556171949938073</v>
      </c>
      <c r="AC1911">
        <v>8.3800000000000008</v>
      </c>
      <c r="AD1911">
        <v>5.63</v>
      </c>
      <c r="AH1911" s="85">
        <f>IF(AND(M1911&lt;Variables!$G$6,M1911&gt;Variables!$G$5),0,1)</f>
        <v>1</v>
      </c>
      <c r="AI1911" s="85">
        <f t="shared" si="339"/>
        <v>1</v>
      </c>
      <c r="AJ1911" s="85">
        <f>IF(I1911&gt;Variables!$G$7,0,1)</f>
        <v>0</v>
      </c>
      <c r="AK1911" s="85">
        <f>IF(F1911&gt;Variables!$G$8,0,1)</f>
        <v>0</v>
      </c>
      <c r="AL1911" s="85">
        <f>IF(G1911&gt;Variables!$G$9,0,1)</f>
        <v>1</v>
      </c>
      <c r="AM1911" s="85">
        <f>IF(AND(K1911&gt;Variables!$G$10,K1911&lt;Variables!$G$11),0,1)</f>
        <v>1</v>
      </c>
      <c r="AN1911" s="103">
        <f>IF(H1911&lt;Variables!$G$13,1,0)</f>
        <v>1</v>
      </c>
      <c r="AO1911" s="101">
        <f>IF(R1911&lt;Variables!$G$12,0,1)</f>
        <v>1</v>
      </c>
      <c r="AP1911" s="86">
        <f t="shared" si="342"/>
        <v>0</v>
      </c>
      <c r="AR1911">
        <v>0</v>
      </c>
      <c r="AS1911">
        <v>0</v>
      </c>
      <c r="AT1911">
        <v>1</v>
      </c>
      <c r="AU1911">
        <v>0</v>
      </c>
      <c r="BA1911">
        <v>-2.25</v>
      </c>
    </row>
    <row r="1912" spans="3:53" ht="12.75" x14ac:dyDescent="0.2">
      <c r="C1912" t="s">
        <v>660</v>
      </c>
      <c r="D1912" t="s">
        <v>490</v>
      </c>
      <c r="E1912">
        <v>28.41</v>
      </c>
      <c r="F1912">
        <v>9.4700000000000006</v>
      </c>
      <c r="G1912">
        <v>8.76</v>
      </c>
      <c r="H1912">
        <v>3040</v>
      </c>
      <c r="I1912">
        <v>-26.302</v>
      </c>
      <c r="J1912" t="s">
        <v>76</v>
      </c>
      <c r="K1912">
        <v>57.48</v>
      </c>
      <c r="L1912">
        <v>28.376249999999999</v>
      </c>
      <c r="M1912">
        <v>-0.19822915290074819</v>
      </c>
      <c r="N1912">
        <v>28.199390909090901</v>
      </c>
      <c r="O1912">
        <v>0.42770104963583949</v>
      </c>
      <c r="P1912">
        <v>59665</v>
      </c>
      <c r="Q1912">
        <v>60414</v>
      </c>
      <c r="R1912">
        <v>0.99</v>
      </c>
      <c r="S1912">
        <v>24.774999999999999</v>
      </c>
      <c r="T1912">
        <v>6.5069999999999997</v>
      </c>
      <c r="U1912">
        <v>14.85565217391304</v>
      </c>
      <c r="V1912">
        <f t="shared" si="341"/>
        <v>2.453928951711378</v>
      </c>
      <c r="AC1912">
        <v>28.41</v>
      </c>
      <c r="AD1912">
        <v>27.65</v>
      </c>
      <c r="AH1912" s="85">
        <f>IF(AND(M1912&lt;Variables!$G$6,M1912&gt;Variables!$G$5),0,1)</f>
        <v>1</v>
      </c>
      <c r="AI1912" s="85">
        <f t="shared" si="339"/>
        <v>0</v>
      </c>
      <c r="AJ1912" s="85">
        <f>IF(I1912&gt;Variables!$G$7,0,1)</f>
        <v>1</v>
      </c>
      <c r="AK1912" s="85">
        <f>IF(F1912&gt;Variables!$G$8,0,1)</f>
        <v>0</v>
      </c>
      <c r="AL1912" s="85">
        <f>IF(G1912&gt;Variables!$G$9,0,1)</f>
        <v>1</v>
      </c>
      <c r="AM1912" s="85">
        <f>IF(AND(K1912&gt;Variables!$G$10,K1912&lt;Variables!$G$11),0,1)</f>
        <v>0</v>
      </c>
      <c r="AN1912" s="103">
        <f>IF(H1912&lt;Variables!$G$13,1,0)</f>
        <v>0</v>
      </c>
      <c r="AO1912" s="101">
        <f>IF(R1912&lt;Variables!$G$12,0,1)</f>
        <v>0</v>
      </c>
      <c r="AP1912" s="86">
        <f t="shared" si="342"/>
        <v>0</v>
      </c>
      <c r="AR1912">
        <v>0</v>
      </c>
      <c r="AS1912">
        <v>0</v>
      </c>
      <c r="AT1912">
        <v>1</v>
      </c>
      <c r="AU1912">
        <v>0</v>
      </c>
      <c r="BA1912">
        <v>-2.25</v>
      </c>
    </row>
    <row r="1913" spans="3:53" ht="12.75" x14ac:dyDescent="0.2">
      <c r="C1913" t="s">
        <v>660</v>
      </c>
      <c r="D1913" t="s">
        <v>651</v>
      </c>
      <c r="E1913">
        <v>36.54</v>
      </c>
      <c r="F1913">
        <v>6.13</v>
      </c>
      <c r="G1913">
        <v>4.08</v>
      </c>
      <c r="H1913">
        <v>-99999</v>
      </c>
      <c r="I1913">
        <v>-8.4710000000000001</v>
      </c>
      <c r="J1913" t="s">
        <v>78</v>
      </c>
      <c r="K1913"/>
      <c r="L1913">
        <v>-99999</v>
      </c>
      <c r="M1913">
        <v>-99999</v>
      </c>
      <c r="N1913">
        <v>-99999</v>
      </c>
      <c r="O1913">
        <v>-99999</v>
      </c>
      <c r="P1913">
        <v>31994</v>
      </c>
      <c r="Q1913">
        <v>12413</v>
      </c>
      <c r="R1913">
        <v>2.58</v>
      </c>
      <c r="S1913">
        <v>24.774999999999999</v>
      </c>
      <c r="T1913">
        <v>6.5069999999999997</v>
      </c>
      <c r="U1913">
        <v>14.85565217391304</v>
      </c>
      <c r="V1913"/>
      <c r="AC1913">
        <v>36.74</v>
      </c>
      <c r="AD1913">
        <v>36.54</v>
      </c>
      <c r="AH1913" s="85">
        <f>IF(AND(M1913&lt;Variables!$G$6,M1913&gt;Variables!$G$5),0,1)</f>
        <v>1</v>
      </c>
      <c r="AI1913" s="85">
        <f t="shared" si="339"/>
        <v>1</v>
      </c>
      <c r="AJ1913" s="85">
        <f>IF(I1913&gt;Variables!$G$7,0,1)</f>
        <v>1</v>
      </c>
      <c r="AK1913" s="85">
        <f>IF(F1913&gt;Variables!$G$8,0,1)</f>
        <v>1</v>
      </c>
      <c r="AL1913" s="85">
        <f>IF(G1913&gt;Variables!$G$9,0,1)</f>
        <v>1</v>
      </c>
      <c r="AM1913" s="85">
        <f>IF(AND(K1913&gt;Variables!$G$10,K1913&lt;Variables!$G$11),0,1)</f>
        <v>1</v>
      </c>
      <c r="AN1913" s="103">
        <f>IF(H1913&lt;Variables!$G$13,1,0)</f>
        <v>1</v>
      </c>
      <c r="AO1913" s="101">
        <f>IF(R1913&lt;Variables!$G$12,0,1)</f>
        <v>1</v>
      </c>
      <c r="AP1913" s="86">
        <f t="shared" si="342"/>
        <v>1</v>
      </c>
      <c r="AR1913">
        <v>0</v>
      </c>
      <c r="AS1913">
        <v>0</v>
      </c>
      <c r="AT1913">
        <v>0</v>
      </c>
      <c r="AU1913">
        <v>0</v>
      </c>
      <c r="BA1913">
        <v>0</v>
      </c>
    </row>
    <row r="1914" spans="3:53" ht="12.75" x14ac:dyDescent="0.2">
      <c r="C1914" t="s">
        <v>660</v>
      </c>
      <c r="D1914" t="s">
        <v>662</v>
      </c>
      <c r="E1914">
        <v>48.64</v>
      </c>
      <c r="F1914">
        <v>5.7</v>
      </c>
      <c r="G1914">
        <v>5.57</v>
      </c>
      <c r="H1914">
        <v>5430</v>
      </c>
      <c r="I1914">
        <v>-60.323</v>
      </c>
      <c r="J1914" t="s">
        <v>78</v>
      </c>
      <c r="K1914">
        <v>74.56</v>
      </c>
      <c r="L1914">
        <v>48.448535000000007</v>
      </c>
      <c r="M1914">
        <v>0.97725349177222831</v>
      </c>
      <c r="N1914">
        <v>48.052616</v>
      </c>
      <c r="O1914">
        <v>1.809233445271734</v>
      </c>
      <c r="P1914">
        <v>1504000</v>
      </c>
      <c r="Q1914">
        <v>2019000</v>
      </c>
      <c r="R1914">
        <v>0.74</v>
      </c>
      <c r="S1914">
        <v>24.774999999999999</v>
      </c>
      <c r="T1914">
        <v>6.5069999999999997</v>
      </c>
      <c r="U1914">
        <v>14.85565217391304</v>
      </c>
      <c r="V1914">
        <f>1.849 + (0.01036 * K1914) + (0.1184 * M1914) - (0.002888 * K1914 * M1914)</f>
        <v>2.526717122665032</v>
      </c>
      <c r="AC1914">
        <v>49.27</v>
      </c>
      <c r="AD1914">
        <v>47.68</v>
      </c>
      <c r="AH1914" s="85">
        <f>IF(AND(M1914&lt;Variables!$G$6,M1914&gt;Variables!$G$5),0,1)</f>
        <v>1</v>
      </c>
      <c r="AI1914" s="85">
        <f t="shared" si="339"/>
        <v>0</v>
      </c>
      <c r="AJ1914" s="85">
        <f>IF(I1914&gt;Variables!$G$7,0,1)</f>
        <v>1</v>
      </c>
      <c r="AK1914" s="85">
        <f>IF(F1914&gt;Variables!$G$8,0,1)</f>
        <v>1</v>
      </c>
      <c r="AL1914" s="85">
        <f>IF(G1914&gt;Variables!$G$9,0,1)</f>
        <v>1</v>
      </c>
      <c r="AM1914" s="85">
        <f>IF(AND(K1914&gt;Variables!$G$10,K1914&lt;Variables!$G$11),0,1)</f>
        <v>0</v>
      </c>
      <c r="AN1914" s="103">
        <f>IF(H1914&lt;Variables!$G$13,1,0)</f>
        <v>0</v>
      </c>
      <c r="AO1914" s="101">
        <f>IF(R1914&lt;Variables!$G$12,0,1)</f>
        <v>0</v>
      </c>
      <c r="AP1914" s="86">
        <f t="shared" si="342"/>
        <v>1</v>
      </c>
      <c r="AR1914">
        <v>0</v>
      </c>
      <c r="AS1914">
        <v>0</v>
      </c>
      <c r="AT1914">
        <v>0</v>
      </c>
      <c r="AU1914">
        <v>1</v>
      </c>
      <c r="BA1914">
        <v>-0.08</v>
      </c>
    </row>
    <row r="1915" spans="3:53" ht="12.75" x14ac:dyDescent="0.2">
      <c r="C1915" t="s">
        <v>660</v>
      </c>
      <c r="D1915" t="s">
        <v>613</v>
      </c>
      <c r="E1915">
        <v>24.86</v>
      </c>
      <c r="F1915">
        <v>21.32</v>
      </c>
      <c r="G1915">
        <v>-0.32</v>
      </c>
      <c r="H1915">
        <v>42.23</v>
      </c>
      <c r="I1915">
        <v>38.241</v>
      </c>
      <c r="J1915" t="s">
        <v>76</v>
      </c>
      <c r="K1915">
        <v>-99999</v>
      </c>
      <c r="L1915">
        <v>24.87</v>
      </c>
      <c r="M1915">
        <v>0</v>
      </c>
      <c r="N1915">
        <v>24.84</v>
      </c>
      <c r="O1915">
        <v>0.12077294685989361</v>
      </c>
      <c r="P1915">
        <v>63480</v>
      </c>
      <c r="Q1915">
        <v>1830</v>
      </c>
      <c r="R1915">
        <v>34.69</v>
      </c>
      <c r="S1915">
        <v>24.774999999999999</v>
      </c>
      <c r="T1915">
        <v>6.5069999999999997</v>
      </c>
      <c r="U1915">
        <v>14.85565217391304</v>
      </c>
      <c r="V1915"/>
      <c r="AC1915">
        <v>25.71</v>
      </c>
      <c r="AD1915">
        <v>24.7424</v>
      </c>
      <c r="AH1915" s="85">
        <f>IF(AND(M1915&lt;Variables!$G$6,M1915&gt;Variables!$G$5),0,1)</f>
        <v>1</v>
      </c>
      <c r="AI1915" s="85">
        <f t="shared" si="339"/>
        <v>0</v>
      </c>
      <c r="AJ1915" s="85">
        <f>IF(I1915&gt;Variables!$G$7,0,1)</f>
        <v>0</v>
      </c>
      <c r="AK1915" s="85">
        <f>IF(F1915&gt;Variables!$G$8,0,1)</f>
        <v>0</v>
      </c>
      <c r="AL1915" s="85">
        <f>IF(G1915&gt;Variables!$G$9,0,1)</f>
        <v>1</v>
      </c>
      <c r="AM1915" s="85">
        <f>IF(AND(K1915&gt;Variables!$G$10,K1915&lt;Variables!$G$11),0,1)</f>
        <v>1</v>
      </c>
      <c r="AN1915" s="103">
        <f>IF(H1915&lt;Variables!$G$13,1,0)</f>
        <v>1</v>
      </c>
      <c r="AO1915" s="101">
        <f>IF(R1915&lt;Variables!$G$12,0,1)</f>
        <v>1</v>
      </c>
      <c r="AP1915" s="86">
        <f t="shared" si="342"/>
        <v>0</v>
      </c>
      <c r="AR1915">
        <v>1</v>
      </c>
      <c r="AS1915">
        <v>0</v>
      </c>
      <c r="AT1915">
        <v>0</v>
      </c>
      <c r="AU1915">
        <v>0</v>
      </c>
      <c r="BA1915">
        <v>2</v>
      </c>
    </row>
    <row r="1916" spans="3:53" ht="12.75" x14ac:dyDescent="0.2">
      <c r="C1916" t="s">
        <v>660</v>
      </c>
      <c r="D1916" t="s">
        <v>621</v>
      </c>
      <c r="E1916">
        <v>3.31</v>
      </c>
      <c r="F1916">
        <v>24.44</v>
      </c>
      <c r="G1916">
        <v>15.96</v>
      </c>
      <c r="H1916">
        <v>195.43</v>
      </c>
      <c r="I1916">
        <v>-74.628</v>
      </c>
      <c r="J1916" t="s">
        <v>78</v>
      </c>
      <c r="K1916">
        <v>37.44</v>
      </c>
      <c r="L1916">
        <v>3.3813300000000011</v>
      </c>
      <c r="M1916">
        <v>-2.2573957584737498</v>
      </c>
      <c r="N1916">
        <v>3.401176</v>
      </c>
      <c r="O1916">
        <v>-2.827727821200674</v>
      </c>
      <c r="P1916">
        <v>15140000</v>
      </c>
      <c r="Q1916">
        <v>753080</v>
      </c>
      <c r="R1916">
        <v>20.100000000000001</v>
      </c>
      <c r="S1916">
        <v>24.774999999999999</v>
      </c>
      <c r="T1916">
        <v>6.5069999999999997</v>
      </c>
      <c r="U1916">
        <v>14.85565217391304</v>
      </c>
      <c r="V1916">
        <f t="shared" ref="V1916:V1930" si="343">1.849 + (0.01036 * K1916) + (0.1184 * M1916) - (0.002888 * K1916 * M1916)</f>
        <v>2.2136875413023871</v>
      </c>
      <c r="AC1916">
        <v>4.07</v>
      </c>
      <c r="AD1916">
        <v>3.26</v>
      </c>
      <c r="AH1916" s="85">
        <f>IF(AND(M1916&lt;Variables!$G$6,M1916&gt;Variables!$G$5),0,1)</f>
        <v>0</v>
      </c>
      <c r="AI1916" s="85">
        <f t="shared" si="339"/>
        <v>1</v>
      </c>
      <c r="AJ1916" s="85">
        <f>IF(I1916&gt;Variables!$G$7,0,1)</f>
        <v>1</v>
      </c>
      <c r="AK1916" s="85">
        <f>IF(F1916&gt;Variables!$G$8,0,1)</f>
        <v>0</v>
      </c>
      <c r="AL1916" s="85">
        <f>IF(G1916&gt;Variables!$G$9,0,1)</f>
        <v>0</v>
      </c>
      <c r="AM1916" s="85">
        <f>IF(AND(K1916&gt;Variables!$G$10,K1916&lt;Variables!$G$11),0,1)</f>
        <v>1</v>
      </c>
      <c r="AN1916" s="103">
        <f>IF(H1916&lt;Variables!$G$13,1,0)</f>
        <v>1</v>
      </c>
      <c r="AO1916" s="101">
        <f>IF(R1916&lt;Variables!$G$12,0,1)</f>
        <v>1</v>
      </c>
      <c r="AP1916" s="86">
        <f t="shared" si="342"/>
        <v>1</v>
      </c>
      <c r="AR1916">
        <v>1</v>
      </c>
      <c r="AS1916">
        <v>0</v>
      </c>
      <c r="AT1916">
        <v>0</v>
      </c>
      <c r="AU1916">
        <v>0</v>
      </c>
      <c r="BA1916">
        <v>2</v>
      </c>
    </row>
    <row r="1917" spans="3:53" ht="12.75" x14ac:dyDescent="0.2">
      <c r="C1917" t="s">
        <v>660</v>
      </c>
      <c r="D1917" t="s">
        <v>615</v>
      </c>
      <c r="E1917">
        <v>28.61</v>
      </c>
      <c r="F1917">
        <v>5.96</v>
      </c>
      <c r="G1917">
        <v>4.6500000000000004</v>
      </c>
      <c r="H1917">
        <v>2830</v>
      </c>
      <c r="I1917">
        <v>-36.091000000000001</v>
      </c>
      <c r="J1917" t="s">
        <v>76</v>
      </c>
      <c r="K1917">
        <v>63.41</v>
      </c>
      <c r="L1917">
        <v>28.343955000000001</v>
      </c>
      <c r="M1917">
        <v>0.86806869401252829</v>
      </c>
      <c r="N1917">
        <v>28.470611999999999</v>
      </c>
      <c r="O1917">
        <v>0.41933766650328508</v>
      </c>
      <c r="P1917">
        <v>8744000</v>
      </c>
      <c r="Q1917">
        <v>4143000</v>
      </c>
      <c r="R1917">
        <v>2.11</v>
      </c>
      <c r="S1917">
        <v>24.774999999999999</v>
      </c>
      <c r="T1917">
        <v>6.5069999999999997</v>
      </c>
      <c r="U1917">
        <v>14.85565217391304</v>
      </c>
      <c r="V1917">
        <f t="shared" si="343"/>
        <v>2.4497391801284616</v>
      </c>
      <c r="AC1917">
        <v>29.328600000000002</v>
      </c>
      <c r="AD1917">
        <v>27.75</v>
      </c>
      <c r="AH1917" s="85">
        <f>IF(AND(M1917&lt;Variables!$G$6,M1917&gt;Variables!$G$5),0,1)</f>
        <v>1</v>
      </c>
      <c r="AI1917" s="85">
        <f t="shared" si="339"/>
        <v>1</v>
      </c>
      <c r="AJ1917" s="85">
        <f>IF(I1917&gt;Variables!$G$7,0,1)</f>
        <v>1</v>
      </c>
      <c r="AK1917" s="85">
        <f>IF(F1917&gt;Variables!$G$8,0,1)</f>
        <v>1</v>
      </c>
      <c r="AL1917" s="85">
        <f>IF(G1917&gt;Variables!$G$9,0,1)</f>
        <v>1</v>
      </c>
      <c r="AM1917" s="85">
        <f>IF(AND(K1917&gt;Variables!$G$10,K1917&lt;Variables!$G$11),0,1)</f>
        <v>0</v>
      </c>
      <c r="AN1917" s="103">
        <f>IF(H1917&lt;Variables!$G$13,1,0)</f>
        <v>0</v>
      </c>
      <c r="AO1917" s="101">
        <f>IF(R1917&lt;Variables!$G$12,0,1)</f>
        <v>1</v>
      </c>
      <c r="AP1917" s="86">
        <f t="shared" si="342"/>
        <v>0</v>
      </c>
      <c r="AR1917">
        <v>0</v>
      </c>
      <c r="AS1917">
        <v>1</v>
      </c>
      <c r="AT1917">
        <v>0</v>
      </c>
      <c r="AU1917">
        <v>0</v>
      </c>
      <c r="BA1917">
        <v>1.0900000000000001</v>
      </c>
    </row>
    <row r="1918" spans="3:53" ht="12.75" x14ac:dyDescent="0.2">
      <c r="C1918" t="s">
        <v>660</v>
      </c>
      <c r="D1918" t="s">
        <v>486</v>
      </c>
      <c r="E1918">
        <v>139.06</v>
      </c>
      <c r="F1918">
        <v>5.96</v>
      </c>
      <c r="G1918">
        <v>3.16</v>
      </c>
      <c r="H1918">
        <v>12710</v>
      </c>
      <c r="I1918">
        <v>-22.1</v>
      </c>
      <c r="J1918" t="s">
        <v>76</v>
      </c>
      <c r="K1918">
        <v>46.31</v>
      </c>
      <c r="L1918">
        <v>139.17111111111109</v>
      </c>
      <c r="M1918">
        <v>-7.9837769652089663E-2</v>
      </c>
      <c r="N1918">
        <v>139.19627727272729</v>
      </c>
      <c r="O1918">
        <v>-9.7902957893225534E-2</v>
      </c>
      <c r="P1918">
        <v>622401</v>
      </c>
      <c r="Q1918">
        <v>631509</v>
      </c>
      <c r="R1918">
        <v>0.99</v>
      </c>
      <c r="S1918">
        <v>24.774999999999999</v>
      </c>
      <c r="T1918">
        <v>6.5069999999999997</v>
      </c>
      <c r="U1918">
        <v>14.85565217391304</v>
      </c>
      <c r="V1918">
        <f t="shared" si="343"/>
        <v>2.3299965732543475</v>
      </c>
      <c r="AC1918">
        <v>139.34</v>
      </c>
      <c r="AD1918">
        <v>136.9</v>
      </c>
      <c r="AH1918" s="85">
        <f>IF(AND(M1918&lt;Variables!$G$6,M1918&gt;Variables!$G$5),0,1)</f>
        <v>1</v>
      </c>
      <c r="AI1918" s="85">
        <f t="shared" si="339"/>
        <v>1</v>
      </c>
      <c r="AJ1918" s="85">
        <f>IF(I1918&gt;Variables!$G$7,0,1)</f>
        <v>1</v>
      </c>
      <c r="AK1918" s="85">
        <f>IF(F1918&gt;Variables!$G$8,0,1)</f>
        <v>1</v>
      </c>
      <c r="AL1918" s="85">
        <f>IF(G1918&gt;Variables!$G$9,0,1)</f>
        <v>1</v>
      </c>
      <c r="AM1918" s="85">
        <f>IF(AND(K1918&gt;Variables!$G$10,K1918&lt;Variables!$G$11),0,1)</f>
        <v>1</v>
      </c>
      <c r="AN1918" s="103">
        <f>IF(H1918&lt;Variables!$G$13,1,0)</f>
        <v>0</v>
      </c>
      <c r="AO1918" s="101">
        <f>IF(R1918&lt;Variables!$G$12,0,1)</f>
        <v>0</v>
      </c>
      <c r="AP1918" s="86">
        <f t="shared" si="342"/>
        <v>0</v>
      </c>
      <c r="AR1918">
        <v>0</v>
      </c>
      <c r="AS1918">
        <v>0</v>
      </c>
      <c r="AT1918">
        <v>0</v>
      </c>
      <c r="AU1918">
        <v>1</v>
      </c>
      <c r="BA1918">
        <v>-0.6</v>
      </c>
    </row>
    <row r="1919" spans="3:53" ht="12.75" x14ac:dyDescent="0.2">
      <c r="C1919" t="s">
        <v>660</v>
      </c>
      <c r="D1919" t="s">
        <v>395</v>
      </c>
      <c r="E1919">
        <v>24.26</v>
      </c>
      <c r="F1919">
        <v>21.64</v>
      </c>
      <c r="G1919">
        <v>21.54</v>
      </c>
      <c r="H1919">
        <v>2790</v>
      </c>
      <c r="I1919">
        <v>199.904</v>
      </c>
      <c r="J1919" t="s">
        <v>76</v>
      </c>
      <c r="K1919">
        <v>55.23</v>
      </c>
      <c r="L1919">
        <v>24.117429999999999</v>
      </c>
      <c r="M1919">
        <v>0.48748975326142568</v>
      </c>
      <c r="N1919">
        <v>24.216978000000001</v>
      </c>
      <c r="O1919">
        <v>7.4418864319082192E-2</v>
      </c>
      <c r="P1919">
        <v>11226000</v>
      </c>
      <c r="Q1919">
        <v>3411000</v>
      </c>
      <c r="R1919">
        <v>3.29</v>
      </c>
      <c r="S1919">
        <v>24.774999999999999</v>
      </c>
      <c r="T1919">
        <v>6.5069999999999997</v>
      </c>
      <c r="U1919">
        <v>14.85565217391304</v>
      </c>
      <c r="V1919">
        <f t="shared" si="343"/>
        <v>2.4011449041844015</v>
      </c>
      <c r="AC1919">
        <v>24.85</v>
      </c>
      <c r="AD1919">
        <v>24.06</v>
      </c>
      <c r="AH1919" s="85">
        <f>IF(AND(M1919&lt;Variables!$G$6,M1919&gt;Variables!$G$5),0,1)</f>
        <v>1</v>
      </c>
      <c r="AI1919" s="85">
        <f t="shared" si="339"/>
        <v>1</v>
      </c>
      <c r="AJ1919" s="85">
        <f>IF(I1919&gt;Variables!$G$7,0,1)</f>
        <v>0</v>
      </c>
      <c r="AK1919" s="85">
        <f>IF(F1919&gt;Variables!$G$8,0,1)</f>
        <v>0</v>
      </c>
      <c r="AL1919" s="85">
        <f>IF(G1919&gt;Variables!$G$9,0,1)</f>
        <v>0</v>
      </c>
      <c r="AM1919" s="85">
        <f>IF(AND(K1919&gt;Variables!$G$10,K1919&lt;Variables!$G$11),0,1)</f>
        <v>0</v>
      </c>
      <c r="AN1919" s="103">
        <f>IF(H1919&lt;Variables!$G$13,1,0)</f>
        <v>0</v>
      </c>
      <c r="AO1919" s="101">
        <f>IF(R1919&lt;Variables!$G$12,0,1)</f>
        <v>1</v>
      </c>
      <c r="AP1919" s="86">
        <f t="shared" si="342"/>
        <v>0</v>
      </c>
      <c r="AR1919">
        <v>0</v>
      </c>
      <c r="AS1919">
        <v>1</v>
      </c>
      <c r="AT1919">
        <v>0</v>
      </c>
      <c r="AU1919">
        <v>0</v>
      </c>
      <c r="BA1919">
        <v>0.43</v>
      </c>
    </row>
    <row r="1920" spans="3:53" ht="12.75" x14ac:dyDescent="0.2">
      <c r="C1920" t="s">
        <v>660</v>
      </c>
      <c r="D1920" t="s">
        <v>631</v>
      </c>
      <c r="E1920">
        <v>1.26</v>
      </c>
      <c r="F1920">
        <v>36.96</v>
      </c>
      <c r="G1920">
        <v>39.130000000000003</v>
      </c>
      <c r="H1920">
        <v>-99999</v>
      </c>
      <c r="I1920">
        <v>-49.872999999999998</v>
      </c>
      <c r="J1920" t="s">
        <v>76</v>
      </c>
      <c r="K1920">
        <v>58.71</v>
      </c>
      <c r="L1920">
        <v>1.284</v>
      </c>
      <c r="M1920">
        <v>-0.31152647975076192</v>
      </c>
      <c r="N1920">
        <v>1.2244230769230771</v>
      </c>
      <c r="O1920">
        <v>4.5390293701900326</v>
      </c>
      <c r="P1920">
        <v>73081</v>
      </c>
      <c r="Q1920">
        <v>21373</v>
      </c>
      <c r="R1920">
        <v>3.42</v>
      </c>
      <c r="S1920">
        <v>24.774999999999999</v>
      </c>
      <c r="T1920">
        <v>6.5069999999999997</v>
      </c>
      <c r="U1920">
        <v>14.85565217391304</v>
      </c>
      <c r="V1920">
        <f t="shared" si="343"/>
        <v>2.4731715750778807</v>
      </c>
      <c r="AC1920">
        <v>2</v>
      </c>
      <c r="AD1920">
        <v>1.1599999999999999</v>
      </c>
      <c r="AH1920" s="85">
        <f>IF(AND(M1920&lt;Variables!$G$6,M1920&gt;Variables!$G$5),0,1)</f>
        <v>1</v>
      </c>
      <c r="AI1920" s="85">
        <f t="shared" si="339"/>
        <v>0</v>
      </c>
      <c r="AJ1920" s="85">
        <f>IF(I1920&gt;Variables!$G$7,0,1)</f>
        <v>1</v>
      </c>
      <c r="AK1920" s="85">
        <f>IF(F1920&gt;Variables!$G$8,0,1)</f>
        <v>0</v>
      </c>
      <c r="AL1920" s="85">
        <f>IF(G1920&gt;Variables!$G$9,0,1)</f>
        <v>0</v>
      </c>
      <c r="AM1920" s="85">
        <f>IF(AND(K1920&gt;Variables!$G$10,K1920&lt;Variables!$G$11),0,1)</f>
        <v>0</v>
      </c>
      <c r="AN1920" s="103">
        <f>IF(H1920&lt;Variables!$G$13,1,0)</f>
        <v>1</v>
      </c>
      <c r="AO1920" s="101">
        <f>IF(R1920&lt;Variables!$G$12,0,1)</f>
        <v>1</v>
      </c>
      <c r="AP1920" s="86">
        <f t="shared" si="342"/>
        <v>0</v>
      </c>
      <c r="AR1920">
        <v>1</v>
      </c>
      <c r="AS1920">
        <v>0</v>
      </c>
      <c r="AT1920">
        <v>0</v>
      </c>
      <c r="AU1920">
        <v>0</v>
      </c>
      <c r="BA1920">
        <v>2</v>
      </c>
    </row>
    <row r="1921" spans="3:53" ht="12.75" x14ac:dyDescent="0.2">
      <c r="C1921" t="s">
        <v>663</v>
      </c>
      <c r="D1921" t="s">
        <v>661</v>
      </c>
      <c r="E1921">
        <v>6.92</v>
      </c>
      <c r="F1921">
        <v>16.97</v>
      </c>
      <c r="G1921">
        <v>15.01</v>
      </c>
      <c r="H1921">
        <v>143.51</v>
      </c>
      <c r="I1921">
        <v>-2.2429999999999999</v>
      </c>
      <c r="J1921" t="s">
        <v>78</v>
      </c>
      <c r="K1921">
        <v>28.98</v>
      </c>
      <c r="L1921">
        <v>7.0748823529411764</v>
      </c>
      <c r="M1921">
        <v>-1.977168608083282</v>
      </c>
      <c r="N1921">
        <v>7.0726391304347844</v>
      </c>
      <c r="O1921">
        <v>-1.9460787959970971</v>
      </c>
      <c r="P1921">
        <v>334080</v>
      </c>
      <c r="Q1921">
        <v>156430</v>
      </c>
      <c r="R1921">
        <v>2.14</v>
      </c>
      <c r="S1921">
        <v>26.106000000000002</v>
      </c>
      <c r="T1921">
        <v>6.65</v>
      </c>
      <c r="U1921">
        <v>15.448260869565219</v>
      </c>
      <c r="V1921">
        <f t="shared" si="343"/>
        <v>2.0806136608083277</v>
      </c>
      <c r="AC1921">
        <v>7.03</v>
      </c>
      <c r="AD1921">
        <v>6.61</v>
      </c>
      <c r="AH1921" s="85">
        <f>IF(AND(M1921&lt;Variables!$G$6,M1921&gt;Variables!$G$5),0,1)</f>
        <v>1</v>
      </c>
      <c r="AI1921" s="85">
        <f t="shared" si="339"/>
        <v>0</v>
      </c>
      <c r="AJ1921" s="85">
        <f>IF(I1921&gt;Variables!$G$7,0,1)</f>
        <v>1</v>
      </c>
      <c r="AK1921" s="85">
        <f>IF(F1921&gt;Variables!$G$8,0,1)</f>
        <v>0</v>
      </c>
      <c r="AL1921" s="85">
        <f>IF(G1921&gt;Variables!$G$9,0,1)</f>
        <v>0</v>
      </c>
      <c r="AM1921" s="85">
        <f>IF(AND(K1921&gt;Variables!$G$10,K1921&lt;Variables!$G$11),0,1)</f>
        <v>1</v>
      </c>
      <c r="AN1921" s="103">
        <f>IF(H1921&lt;Variables!$G$13,1,0)</f>
        <v>1</v>
      </c>
      <c r="AO1921" s="101">
        <f>IF(R1921&lt;Variables!$G$12,0,1)</f>
        <v>1</v>
      </c>
      <c r="AP1921" s="86">
        <f t="shared" si="342"/>
        <v>1</v>
      </c>
      <c r="AR1921">
        <v>0</v>
      </c>
      <c r="AS1921">
        <v>1</v>
      </c>
      <c r="AT1921">
        <v>0</v>
      </c>
      <c r="AU1921">
        <v>0</v>
      </c>
      <c r="BA1921">
        <v>1.35</v>
      </c>
    </row>
    <row r="1922" spans="3:53" ht="12.75" x14ac:dyDescent="0.2">
      <c r="C1922" t="s">
        <v>663</v>
      </c>
      <c r="D1922" t="s">
        <v>605</v>
      </c>
      <c r="E1922">
        <v>295.2</v>
      </c>
      <c r="F1922">
        <v>11.58</v>
      </c>
      <c r="G1922">
        <v>2.25</v>
      </c>
      <c r="H1922">
        <v>41000</v>
      </c>
      <c r="I1922">
        <v>5.2999999999999999E-2</v>
      </c>
      <c r="J1922" t="s">
        <v>78</v>
      </c>
      <c r="K1922">
        <v>54.65</v>
      </c>
      <c r="L1922">
        <v>294.76353</v>
      </c>
      <c r="M1922">
        <v>9.0367353111829973E-2</v>
      </c>
      <c r="N1922">
        <v>294.76863800000001</v>
      </c>
      <c r="O1922">
        <v>8.8632902663134699E-2</v>
      </c>
      <c r="P1922">
        <v>1351000</v>
      </c>
      <c r="Q1922">
        <v>905753</v>
      </c>
      <c r="R1922">
        <v>1.49</v>
      </c>
      <c r="S1922">
        <v>26.106000000000002</v>
      </c>
      <c r="T1922">
        <v>6.65</v>
      </c>
      <c r="U1922">
        <v>15.448260869565219</v>
      </c>
      <c r="V1922">
        <f t="shared" si="343"/>
        <v>2.4116108875606828</v>
      </c>
      <c r="AC1922">
        <v>296.84530000000001</v>
      </c>
      <c r="AD1922">
        <v>289.24</v>
      </c>
      <c r="AH1922" s="85">
        <f>IF(AND(M1922&lt;Variables!$G$6,M1922&gt;Variables!$G$5),0,1)</f>
        <v>1</v>
      </c>
      <c r="AI1922" s="85">
        <f t="shared" si="339"/>
        <v>1</v>
      </c>
      <c r="AJ1922" s="85">
        <f>IF(I1922&gt;Variables!$G$7,0,1)</f>
        <v>0</v>
      </c>
      <c r="AK1922" s="85">
        <f>IF(F1922&gt;Variables!$G$8,0,1)</f>
        <v>0</v>
      </c>
      <c r="AL1922" s="85">
        <f>IF(G1922&gt;Variables!$G$9,0,1)</f>
        <v>1</v>
      </c>
      <c r="AM1922" s="85">
        <f>IF(AND(K1922&gt;Variables!$G$10,K1922&lt;Variables!$G$11),0,1)</f>
        <v>0</v>
      </c>
      <c r="AN1922" s="103">
        <f>IF(H1922&lt;Variables!$G$13,1,0)</f>
        <v>0</v>
      </c>
      <c r="AO1922" s="101">
        <f>IF(R1922&lt;Variables!$G$12,0,1)</f>
        <v>0</v>
      </c>
      <c r="AP1922" s="86">
        <f t="shared" si="342"/>
        <v>1</v>
      </c>
      <c r="AR1922">
        <v>0</v>
      </c>
      <c r="AS1922">
        <v>0</v>
      </c>
      <c r="AT1922">
        <v>0</v>
      </c>
      <c r="AU1922">
        <v>1</v>
      </c>
      <c r="BA1922">
        <v>-0.56000000000000005</v>
      </c>
    </row>
    <row r="1923" spans="3:53" ht="12.75" x14ac:dyDescent="0.2">
      <c r="C1923" t="s">
        <v>663</v>
      </c>
      <c r="D1923" t="s">
        <v>634</v>
      </c>
      <c r="E1923">
        <v>9.82</v>
      </c>
      <c r="F1923">
        <v>25.26</v>
      </c>
      <c r="G1923">
        <v>23.54</v>
      </c>
      <c r="H1923">
        <v>55.7</v>
      </c>
      <c r="I1923">
        <v>-70.037000000000006</v>
      </c>
      <c r="J1923" t="s">
        <v>78</v>
      </c>
      <c r="K1923">
        <v>44.07</v>
      </c>
      <c r="L1923">
        <v>9.7950789473684203</v>
      </c>
      <c r="M1923">
        <v>-0.35812827601399749</v>
      </c>
      <c r="N1923">
        <v>9.9743204081632655</v>
      </c>
      <c r="O1923">
        <v>-2.148721911799222</v>
      </c>
      <c r="P1923">
        <v>6260000</v>
      </c>
      <c r="Q1923">
        <v>115020</v>
      </c>
      <c r="R1923">
        <v>54.43</v>
      </c>
      <c r="S1923">
        <v>26.106000000000002</v>
      </c>
      <c r="T1923">
        <v>6.65</v>
      </c>
      <c r="U1923">
        <v>15.448260869565219</v>
      </c>
      <c r="V1923">
        <f t="shared" si="343"/>
        <v>2.3087432876218723</v>
      </c>
      <c r="AC1923">
        <v>10.24</v>
      </c>
      <c r="AD1923">
        <v>8.61</v>
      </c>
      <c r="AH1923" s="85">
        <f>IF(AND(M1923&lt;Variables!$G$6,M1923&gt;Variables!$G$5),0,1)</f>
        <v>1</v>
      </c>
      <c r="AI1923" s="85">
        <f t="shared" ref="AI1923:AI1986" si="344">IF(L1923&gt;N1923,0,1)</f>
        <v>1</v>
      </c>
      <c r="AJ1923" s="85">
        <f>IF(I1923&gt;Variables!$G$7,0,1)</f>
        <v>1</v>
      </c>
      <c r="AK1923" s="85">
        <f>IF(F1923&gt;Variables!$G$8,0,1)</f>
        <v>0</v>
      </c>
      <c r="AL1923" s="85">
        <f>IF(G1923&gt;Variables!$G$9,0,1)</f>
        <v>0</v>
      </c>
      <c r="AM1923" s="85">
        <f>IF(AND(K1923&gt;Variables!$G$10,K1923&lt;Variables!$G$11),0,1)</f>
        <v>1</v>
      </c>
      <c r="AN1923" s="103">
        <f>IF(H1923&lt;Variables!$G$13,1,0)</f>
        <v>1</v>
      </c>
      <c r="AO1923" s="101">
        <f>IF(R1923&lt;Variables!$G$12,0,1)</f>
        <v>1</v>
      </c>
      <c r="AP1923" s="86">
        <f t="shared" si="342"/>
        <v>1</v>
      </c>
      <c r="AR1923">
        <v>1</v>
      </c>
      <c r="AS1923">
        <v>0</v>
      </c>
      <c r="AT1923">
        <v>0</v>
      </c>
      <c r="AU1923">
        <v>0</v>
      </c>
      <c r="BA1923">
        <v>2</v>
      </c>
    </row>
    <row r="1924" spans="3:53" ht="12.75" x14ac:dyDescent="0.2">
      <c r="C1924" t="s">
        <v>663</v>
      </c>
      <c r="D1924" t="s">
        <v>607</v>
      </c>
      <c r="E1924">
        <v>12.62</v>
      </c>
      <c r="F1924">
        <v>8.89</v>
      </c>
      <c r="G1924">
        <v>3.1</v>
      </c>
      <c r="H1924">
        <v>1920</v>
      </c>
      <c r="I1924">
        <v>-23.468</v>
      </c>
      <c r="J1924" t="s">
        <v>78</v>
      </c>
      <c r="K1924">
        <v>79.290000000000006</v>
      </c>
      <c r="L1924">
        <v>12.5755</v>
      </c>
      <c r="M1924">
        <v>0.43338237048227979</v>
      </c>
      <c r="N1924">
        <v>12.5091</v>
      </c>
      <c r="O1924">
        <v>0.96649639062762849</v>
      </c>
      <c r="P1924">
        <v>3112000</v>
      </c>
      <c r="Q1924">
        <v>1014000</v>
      </c>
      <c r="R1924">
        <v>3.07</v>
      </c>
      <c r="S1924">
        <v>26.106000000000002</v>
      </c>
      <c r="T1924">
        <v>6.65</v>
      </c>
      <c r="U1924">
        <v>15.448260869565219</v>
      </c>
      <c r="V1924">
        <f t="shared" si="343"/>
        <v>2.6225168516719024</v>
      </c>
      <c r="AC1924">
        <v>12.73</v>
      </c>
      <c r="AD1924">
        <v>12.49</v>
      </c>
      <c r="AH1924" s="85">
        <f>IF(AND(M1924&lt;Variables!$G$6,M1924&gt;Variables!$G$5),0,1)</f>
        <v>1</v>
      </c>
      <c r="AI1924" s="85">
        <f t="shared" si="344"/>
        <v>0</v>
      </c>
      <c r="AJ1924" s="85">
        <f>IF(I1924&gt;Variables!$G$7,0,1)</f>
        <v>1</v>
      </c>
      <c r="AK1924" s="85">
        <f>IF(F1924&gt;Variables!$G$8,0,1)</f>
        <v>1</v>
      </c>
      <c r="AL1924" s="85">
        <f>IF(G1924&gt;Variables!$G$9,0,1)</f>
        <v>1</v>
      </c>
      <c r="AM1924" s="85">
        <f>IF(AND(K1924&gt;Variables!$G$10,K1924&lt;Variables!$G$11),0,1)</f>
        <v>1</v>
      </c>
      <c r="AN1924" s="103">
        <f>IF(H1924&lt;Variables!$G$13,1,0)</f>
        <v>1</v>
      </c>
      <c r="AO1924" s="101">
        <f>IF(R1924&lt;Variables!$G$12,0,1)</f>
        <v>1</v>
      </c>
      <c r="AP1924" s="86">
        <f t="shared" si="342"/>
        <v>1</v>
      </c>
      <c r="AR1924">
        <v>0</v>
      </c>
      <c r="AS1924">
        <v>1</v>
      </c>
      <c r="AT1924">
        <v>0</v>
      </c>
      <c r="AU1924">
        <v>0</v>
      </c>
      <c r="BA1924">
        <v>0.5</v>
      </c>
    </row>
    <row r="1925" spans="3:53" ht="12.75" x14ac:dyDescent="0.2">
      <c r="C1925" t="s">
        <v>663</v>
      </c>
      <c r="D1925" t="s">
        <v>606</v>
      </c>
      <c r="E1925">
        <v>50.78</v>
      </c>
      <c r="F1925">
        <v>7.62</v>
      </c>
      <c r="G1925">
        <v>0.81</v>
      </c>
      <c r="H1925">
        <v>2750</v>
      </c>
      <c r="I1925">
        <v>-23.617000000000001</v>
      </c>
      <c r="J1925" t="s">
        <v>78</v>
      </c>
      <c r="K1925">
        <v>49.41</v>
      </c>
      <c r="L1925">
        <v>50.844545454545447</v>
      </c>
      <c r="M1925">
        <v>1.072788714263148E-2</v>
      </c>
      <c r="N1925">
        <v>50.836730769230762</v>
      </c>
      <c r="O1925">
        <v>2.6101660292582689E-2</v>
      </c>
      <c r="P1925">
        <v>562974</v>
      </c>
      <c r="Q1925">
        <v>660790</v>
      </c>
      <c r="R1925">
        <v>0.85</v>
      </c>
      <c r="S1925">
        <v>26.106000000000002</v>
      </c>
      <c r="T1925">
        <v>6.65</v>
      </c>
      <c r="U1925">
        <v>15.448260869565219</v>
      </c>
      <c r="V1925">
        <f t="shared" si="343"/>
        <v>2.3606269543957512</v>
      </c>
      <c r="AC1925">
        <v>51.24</v>
      </c>
      <c r="AD1925">
        <v>50.630099999999999</v>
      </c>
      <c r="AH1925" s="85">
        <f>IF(AND(M1925&lt;Variables!$G$6,M1925&gt;Variables!$G$5),0,1)</f>
        <v>1</v>
      </c>
      <c r="AI1925" s="85">
        <f t="shared" si="344"/>
        <v>0</v>
      </c>
      <c r="AJ1925" s="85">
        <f>IF(I1925&gt;Variables!$G$7,0,1)</f>
        <v>1</v>
      </c>
      <c r="AK1925" s="85">
        <f>IF(F1925&gt;Variables!$G$8,0,1)</f>
        <v>1</v>
      </c>
      <c r="AL1925" s="85">
        <f>IF(G1925&gt;Variables!$G$9,0,1)</f>
        <v>1</v>
      </c>
      <c r="AM1925" s="85">
        <f>IF(AND(K1925&gt;Variables!$G$10,K1925&lt;Variables!$G$11),0,1)</f>
        <v>1</v>
      </c>
      <c r="AN1925" s="103">
        <f>IF(H1925&lt;Variables!$G$13,1,0)</f>
        <v>0</v>
      </c>
      <c r="AO1925" s="101">
        <f>IF(R1925&lt;Variables!$G$12,0,1)</f>
        <v>0</v>
      </c>
      <c r="AP1925" s="86">
        <f t="shared" si="342"/>
        <v>1</v>
      </c>
      <c r="AR1925">
        <v>0</v>
      </c>
      <c r="AS1925">
        <v>0</v>
      </c>
      <c r="AT1925">
        <v>0</v>
      </c>
      <c r="AU1925">
        <v>1</v>
      </c>
      <c r="BA1925">
        <v>-0.2</v>
      </c>
    </row>
    <row r="1926" spans="3:53" ht="12.75" x14ac:dyDescent="0.2">
      <c r="C1926" t="s">
        <v>663</v>
      </c>
      <c r="D1926" t="s">
        <v>604</v>
      </c>
      <c r="E1926">
        <v>88.7</v>
      </c>
      <c r="F1926">
        <v>10.46</v>
      </c>
      <c r="G1926">
        <v>-7.0000000000000007E-2</v>
      </c>
      <c r="H1926">
        <v>5400</v>
      </c>
      <c r="I1926">
        <v>-4.0060000000000002</v>
      </c>
      <c r="J1926" t="s">
        <v>78</v>
      </c>
      <c r="K1926">
        <v>46.54</v>
      </c>
      <c r="L1926">
        <v>88.728421052631575</v>
      </c>
      <c r="M1926">
        <v>-4.3301855454845148E-2</v>
      </c>
      <c r="N1926">
        <v>88.793785714285704</v>
      </c>
      <c r="O1926">
        <v>-0.1168839839982278</v>
      </c>
      <c r="P1926">
        <v>1981000</v>
      </c>
      <c r="Q1926">
        <v>970773</v>
      </c>
      <c r="R1926">
        <v>2.04</v>
      </c>
      <c r="S1926">
        <v>26.106000000000002</v>
      </c>
      <c r="T1926">
        <v>6.65</v>
      </c>
      <c r="U1926">
        <v>15.448260869565219</v>
      </c>
      <c r="V1926">
        <f t="shared" si="343"/>
        <v>2.3318475553172302</v>
      </c>
      <c r="AC1926">
        <v>89.08</v>
      </c>
      <c r="AD1926">
        <v>85.37</v>
      </c>
      <c r="AH1926" s="85">
        <f>IF(AND(M1926&lt;Variables!$G$6,M1926&gt;Variables!$G$5),0,1)</f>
        <v>1</v>
      </c>
      <c r="AI1926" s="85">
        <f t="shared" si="344"/>
        <v>1</v>
      </c>
      <c r="AJ1926" s="85">
        <f>IF(I1926&gt;Variables!$G$7,0,1)</f>
        <v>1</v>
      </c>
      <c r="AK1926" s="85">
        <f>IF(F1926&gt;Variables!$G$8,0,1)</f>
        <v>0</v>
      </c>
      <c r="AL1926" s="85">
        <f>IF(G1926&gt;Variables!$G$9,0,1)</f>
        <v>1</v>
      </c>
      <c r="AM1926" s="85">
        <f>IF(AND(K1926&gt;Variables!$G$10,K1926&lt;Variables!$G$11),0,1)</f>
        <v>1</v>
      </c>
      <c r="AN1926" s="103">
        <f>IF(H1926&lt;Variables!$G$13,1,0)</f>
        <v>0</v>
      </c>
      <c r="AO1926" s="101">
        <f>IF(R1926&lt;Variables!$G$12,0,1)</f>
        <v>1</v>
      </c>
      <c r="AP1926" s="86">
        <f t="shared" si="342"/>
        <v>1</v>
      </c>
      <c r="AR1926">
        <v>0</v>
      </c>
      <c r="AS1926">
        <v>0</v>
      </c>
      <c r="AT1926">
        <v>1</v>
      </c>
      <c r="AU1926">
        <v>0</v>
      </c>
      <c r="BA1926">
        <v>-1.29</v>
      </c>
    </row>
    <row r="1927" spans="3:53" ht="12.75" x14ac:dyDescent="0.2">
      <c r="C1927" t="s">
        <v>663</v>
      </c>
      <c r="D1927" t="s">
        <v>322</v>
      </c>
      <c r="E1927">
        <v>34.93</v>
      </c>
      <c r="F1927">
        <v>7.59</v>
      </c>
      <c r="G1927">
        <v>7.62</v>
      </c>
      <c r="H1927">
        <v>6860</v>
      </c>
      <c r="I1927">
        <v>904.91700000000003</v>
      </c>
      <c r="J1927" t="s">
        <v>78</v>
      </c>
      <c r="K1927">
        <v>30.55</v>
      </c>
      <c r="L1927">
        <v>36.092804999999991</v>
      </c>
      <c r="M1927">
        <v>-2.556756118012967</v>
      </c>
      <c r="N1927">
        <v>37.157249999999998</v>
      </c>
      <c r="O1927">
        <v>-5.3482160278276858</v>
      </c>
      <c r="P1927">
        <v>948681</v>
      </c>
      <c r="Q1927">
        <v>755579</v>
      </c>
      <c r="R1927">
        <v>1.26</v>
      </c>
      <c r="S1927">
        <v>26.106000000000002</v>
      </c>
      <c r="T1927">
        <v>6.65</v>
      </c>
      <c r="U1927">
        <v>15.448260869565219</v>
      </c>
      <c r="V1927">
        <f t="shared" si="343"/>
        <v>2.0883565771097596</v>
      </c>
      <c r="AC1927">
        <v>35.500100000000003</v>
      </c>
      <c r="AD1927">
        <v>32.3401</v>
      </c>
      <c r="AH1927" s="85">
        <f>IF(AND(M1927&lt;Variables!$G$6,M1927&gt;Variables!$G$5),0,1)</f>
        <v>0</v>
      </c>
      <c r="AI1927" s="85">
        <f t="shared" si="344"/>
        <v>1</v>
      </c>
      <c r="AJ1927" s="85">
        <f>IF(I1927&gt;Variables!$G$7,0,1)</f>
        <v>0</v>
      </c>
      <c r="AK1927" s="85">
        <f>IF(F1927&gt;Variables!$G$8,0,1)</f>
        <v>1</v>
      </c>
      <c r="AL1927" s="85">
        <f>IF(G1927&gt;Variables!$G$9,0,1)</f>
        <v>1</v>
      </c>
      <c r="AM1927" s="85">
        <f>IF(AND(K1927&gt;Variables!$G$10,K1927&lt;Variables!$G$11),0,1)</f>
        <v>1</v>
      </c>
      <c r="AN1927" s="103">
        <f>IF(H1927&lt;Variables!$G$13,1,0)</f>
        <v>0</v>
      </c>
      <c r="AO1927" s="101">
        <f>IF(R1927&lt;Variables!$G$12,0,1)</f>
        <v>0</v>
      </c>
      <c r="AP1927" s="86">
        <f t="shared" si="342"/>
        <v>1</v>
      </c>
      <c r="AR1927">
        <v>0</v>
      </c>
      <c r="AS1927">
        <v>0</v>
      </c>
      <c r="AT1927">
        <v>1</v>
      </c>
      <c r="AU1927">
        <v>0</v>
      </c>
      <c r="BA1927">
        <v>-2.25</v>
      </c>
    </row>
    <row r="1928" spans="3:53" ht="12.75" x14ac:dyDescent="0.2">
      <c r="C1928" t="s">
        <v>663</v>
      </c>
      <c r="D1928" t="s">
        <v>183</v>
      </c>
      <c r="E1928">
        <v>15.06</v>
      </c>
      <c r="F1928">
        <v>46.33</v>
      </c>
      <c r="G1928">
        <v>59.45</v>
      </c>
      <c r="H1928">
        <v>40.26</v>
      </c>
      <c r="I1928">
        <v>318.13</v>
      </c>
      <c r="J1928" t="s">
        <v>78</v>
      </c>
      <c r="K1928">
        <v>72.75</v>
      </c>
      <c r="L1928">
        <v>13.96457</v>
      </c>
      <c r="M1928">
        <v>8.0197958118294821</v>
      </c>
      <c r="N1928">
        <v>12.740171999999999</v>
      </c>
      <c r="O1928">
        <v>18.401070252426742</v>
      </c>
      <c r="P1928">
        <v>6270000</v>
      </c>
      <c r="Q1928">
        <v>12770000</v>
      </c>
      <c r="R1928">
        <v>0.49</v>
      </c>
      <c r="S1928">
        <v>26.106000000000002</v>
      </c>
      <c r="T1928">
        <v>6.65</v>
      </c>
      <c r="U1928">
        <v>15.448260869565219</v>
      </c>
      <c r="V1928">
        <f t="shared" si="343"/>
        <v>1.867258684463613</v>
      </c>
      <c r="AC1928">
        <v>18.27</v>
      </c>
      <c r="AD1928">
        <v>13.18</v>
      </c>
      <c r="AH1928" s="85">
        <f>IF(AND(M1928&lt;Variables!$G$6,M1928&gt;Variables!$G$5),0,1)</f>
        <v>1</v>
      </c>
      <c r="AI1928" s="85">
        <f t="shared" si="344"/>
        <v>0</v>
      </c>
      <c r="AJ1928" s="85">
        <f>IF(I1928&gt;Variables!$G$7,0,1)</f>
        <v>0</v>
      </c>
      <c r="AK1928" s="85">
        <f>IF(F1928&gt;Variables!$G$8,0,1)</f>
        <v>0</v>
      </c>
      <c r="AL1928" s="85">
        <f>IF(G1928&gt;Variables!$G$9,0,1)</f>
        <v>0</v>
      </c>
      <c r="AM1928" s="85">
        <f>IF(AND(K1928&gt;Variables!$G$10,K1928&lt;Variables!$G$11),0,1)</f>
        <v>0</v>
      </c>
      <c r="AN1928" s="103">
        <f>IF(H1928&lt;Variables!$G$13,1,0)</f>
        <v>1</v>
      </c>
      <c r="AO1928" s="101">
        <f>IF(R1928&lt;Variables!$G$12,0,1)</f>
        <v>0</v>
      </c>
      <c r="AP1928" s="86">
        <f t="shared" si="342"/>
        <v>1</v>
      </c>
      <c r="AR1928">
        <v>1</v>
      </c>
      <c r="AS1928">
        <v>0</v>
      </c>
      <c r="AT1928">
        <v>0</v>
      </c>
      <c r="AU1928">
        <v>0</v>
      </c>
      <c r="BA1928">
        <v>2</v>
      </c>
    </row>
    <row r="1929" spans="3:53" ht="12.75" x14ac:dyDescent="0.2">
      <c r="C1929" t="s">
        <v>663</v>
      </c>
      <c r="D1929" t="s">
        <v>621</v>
      </c>
      <c r="E1929">
        <v>3.3</v>
      </c>
      <c r="F1929">
        <v>25.19</v>
      </c>
      <c r="G1929">
        <v>16.41</v>
      </c>
      <c r="H1929">
        <v>195.43</v>
      </c>
      <c r="I1929">
        <v>-74.542000000000002</v>
      </c>
      <c r="J1929" t="s">
        <v>78</v>
      </c>
      <c r="K1929">
        <v>41.88</v>
      </c>
      <c r="L1929">
        <v>3.3487684210526321</v>
      </c>
      <c r="M1929">
        <v>-0.92775663008867848</v>
      </c>
      <c r="N1929">
        <v>3.401597959183674</v>
      </c>
      <c r="O1929">
        <v>-2.4664278433365419</v>
      </c>
      <c r="P1929">
        <v>15280000</v>
      </c>
      <c r="Q1929">
        <v>753080</v>
      </c>
      <c r="R1929">
        <v>20.29</v>
      </c>
      <c r="S1929">
        <v>26.106000000000002</v>
      </c>
      <c r="T1929">
        <v>6.65</v>
      </c>
      <c r="U1929">
        <v>15.448260869565219</v>
      </c>
      <c r="V1929">
        <f t="shared" si="343"/>
        <v>2.2852420598630134</v>
      </c>
      <c r="AC1929">
        <v>4.07</v>
      </c>
      <c r="AD1929">
        <v>3.26</v>
      </c>
      <c r="AH1929" s="85">
        <f>IF(AND(M1929&lt;Variables!$G$6,M1929&gt;Variables!$G$5),0,1)</f>
        <v>1</v>
      </c>
      <c r="AI1929" s="85">
        <f t="shared" si="344"/>
        <v>1</v>
      </c>
      <c r="AJ1929" s="85">
        <f>IF(I1929&gt;Variables!$G$7,0,1)</f>
        <v>1</v>
      </c>
      <c r="AK1929" s="85">
        <f>IF(F1929&gt;Variables!$G$8,0,1)</f>
        <v>0</v>
      </c>
      <c r="AL1929" s="85">
        <f>IF(G1929&gt;Variables!$G$9,0,1)</f>
        <v>0</v>
      </c>
      <c r="AM1929" s="85">
        <f>IF(AND(K1929&gt;Variables!$G$10,K1929&lt;Variables!$G$11),0,1)</f>
        <v>1</v>
      </c>
      <c r="AN1929" s="103">
        <f>IF(H1929&lt;Variables!$G$13,1,0)</f>
        <v>1</v>
      </c>
      <c r="AO1929" s="101">
        <f>IF(R1929&lt;Variables!$G$12,0,1)</f>
        <v>1</v>
      </c>
      <c r="AP1929" s="86">
        <f t="shared" si="342"/>
        <v>1</v>
      </c>
      <c r="AR1929">
        <v>1</v>
      </c>
      <c r="AS1929">
        <v>0</v>
      </c>
      <c r="AT1929">
        <v>0</v>
      </c>
      <c r="AU1929">
        <v>0</v>
      </c>
      <c r="BA1929">
        <v>2</v>
      </c>
    </row>
    <row r="1930" spans="3:53" ht="12.75" x14ac:dyDescent="0.2">
      <c r="C1930" t="s">
        <v>663</v>
      </c>
      <c r="D1930" t="s">
        <v>632</v>
      </c>
      <c r="E1930">
        <v>81.97</v>
      </c>
      <c r="F1930">
        <v>9.0399999999999991</v>
      </c>
      <c r="G1930">
        <v>9.5399999999999991</v>
      </c>
      <c r="H1930">
        <v>5680</v>
      </c>
      <c r="I1930">
        <v>116.17400000000001</v>
      </c>
      <c r="J1930" t="s">
        <v>78</v>
      </c>
      <c r="K1930">
        <v>64.06</v>
      </c>
      <c r="L1930">
        <v>81.744117647058829</v>
      </c>
      <c r="M1930">
        <v>0.25186197963515689</v>
      </c>
      <c r="N1930">
        <v>81.154999999999973</v>
      </c>
      <c r="O1930">
        <v>0.97960692502006097</v>
      </c>
      <c r="P1930">
        <v>443025</v>
      </c>
      <c r="Q1930">
        <v>533296</v>
      </c>
      <c r="R1930">
        <v>0.83</v>
      </c>
      <c r="S1930">
        <v>26.106000000000002</v>
      </c>
      <c r="T1930">
        <v>6.65</v>
      </c>
      <c r="U1930">
        <v>15.448260869565219</v>
      </c>
      <c r="V1930">
        <f t="shared" si="343"/>
        <v>2.4958862623250457</v>
      </c>
      <c r="AC1930">
        <v>84.015000000000001</v>
      </c>
      <c r="AD1930">
        <v>80.13</v>
      </c>
      <c r="AH1930" s="85">
        <f>IF(AND(M1930&lt;Variables!$G$6,M1930&gt;Variables!$G$5),0,1)</f>
        <v>1</v>
      </c>
      <c r="AI1930" s="85">
        <f t="shared" si="344"/>
        <v>0</v>
      </c>
      <c r="AJ1930" s="85">
        <f>IF(I1930&gt;Variables!$G$7,0,1)</f>
        <v>0</v>
      </c>
      <c r="AK1930" s="85">
        <f>IF(F1930&gt;Variables!$G$8,0,1)</f>
        <v>0</v>
      </c>
      <c r="AL1930" s="85">
        <f>IF(G1930&gt;Variables!$G$9,0,1)</f>
        <v>1</v>
      </c>
      <c r="AM1930" s="85">
        <f>IF(AND(K1930&gt;Variables!$G$10,K1930&lt;Variables!$G$11),0,1)</f>
        <v>0</v>
      </c>
      <c r="AN1930" s="103">
        <f>IF(H1930&lt;Variables!$G$13,1,0)</f>
        <v>0</v>
      </c>
      <c r="AO1930" s="101">
        <f>IF(R1930&lt;Variables!$G$12,0,1)</f>
        <v>0</v>
      </c>
      <c r="AP1930" s="86">
        <f t="shared" si="342"/>
        <v>1</v>
      </c>
      <c r="AR1930">
        <v>1</v>
      </c>
      <c r="AS1930">
        <v>0</v>
      </c>
      <c r="AT1930">
        <v>0</v>
      </c>
      <c r="AU1930">
        <v>0</v>
      </c>
      <c r="BA1930">
        <v>2</v>
      </c>
    </row>
    <row r="1931" spans="3:53" ht="12.75" x14ac:dyDescent="0.2">
      <c r="C1931" t="s">
        <v>663</v>
      </c>
      <c r="D1931" t="s">
        <v>651</v>
      </c>
      <c r="E1931">
        <v>36.54</v>
      </c>
      <c r="F1931">
        <v>6.13</v>
      </c>
      <c r="G1931">
        <v>4.08</v>
      </c>
      <c r="H1931">
        <v>-99999</v>
      </c>
      <c r="I1931">
        <v>-8.4710000000000001</v>
      </c>
      <c r="J1931" t="s">
        <v>78</v>
      </c>
      <c r="K1931"/>
      <c r="L1931">
        <v>-99999</v>
      </c>
      <c r="M1931">
        <v>-99999</v>
      </c>
      <c r="N1931">
        <v>-99999</v>
      </c>
      <c r="O1931">
        <v>-99999</v>
      </c>
      <c r="P1931">
        <v>31994</v>
      </c>
      <c r="Q1931">
        <v>12413</v>
      </c>
      <c r="R1931">
        <v>2.58</v>
      </c>
      <c r="S1931">
        <v>26.106000000000002</v>
      </c>
      <c r="T1931">
        <v>6.65</v>
      </c>
      <c r="U1931">
        <v>15.448260869565219</v>
      </c>
      <c r="V1931"/>
      <c r="AC1931">
        <v>36.74</v>
      </c>
      <c r="AD1931">
        <v>36.54</v>
      </c>
      <c r="AH1931" s="85">
        <f>IF(AND(M1931&lt;Variables!$G$6,M1931&gt;Variables!$G$5),0,1)</f>
        <v>1</v>
      </c>
      <c r="AI1931" s="85">
        <f t="shared" si="344"/>
        <v>1</v>
      </c>
      <c r="AJ1931" s="85">
        <f>IF(I1931&gt;Variables!$G$7,0,1)</f>
        <v>1</v>
      </c>
      <c r="AK1931" s="85">
        <f>IF(F1931&gt;Variables!$G$8,0,1)</f>
        <v>1</v>
      </c>
      <c r="AL1931" s="85">
        <f>IF(G1931&gt;Variables!$G$9,0,1)</f>
        <v>1</v>
      </c>
      <c r="AM1931" s="85">
        <f>IF(AND(K1931&gt;Variables!$G$10,K1931&lt;Variables!$G$11),0,1)</f>
        <v>1</v>
      </c>
      <c r="AN1931" s="103">
        <f>IF(H1931&lt;Variables!$G$13,1,0)</f>
        <v>1</v>
      </c>
      <c r="AO1931" s="101">
        <f>IF(R1931&lt;Variables!$G$12,0,1)</f>
        <v>1</v>
      </c>
      <c r="AP1931" s="86">
        <f t="shared" si="342"/>
        <v>1</v>
      </c>
      <c r="AR1931">
        <v>0</v>
      </c>
      <c r="AS1931">
        <v>0</v>
      </c>
      <c r="AT1931">
        <v>0</v>
      </c>
      <c r="AU1931">
        <v>0</v>
      </c>
      <c r="BA1931">
        <v>0</v>
      </c>
    </row>
    <row r="1932" spans="3:53" ht="12.75" x14ac:dyDescent="0.2">
      <c r="C1932" t="s">
        <v>663</v>
      </c>
      <c r="D1932" t="s">
        <v>395</v>
      </c>
      <c r="E1932">
        <v>24.11</v>
      </c>
      <c r="F1932">
        <v>21.71</v>
      </c>
      <c r="G1932">
        <v>21.41</v>
      </c>
      <c r="H1932">
        <v>2790</v>
      </c>
      <c r="I1932">
        <v>199.79400000000001</v>
      </c>
      <c r="J1932" t="s">
        <v>76</v>
      </c>
      <c r="K1932">
        <v>51.9</v>
      </c>
      <c r="L1932">
        <v>24.1799</v>
      </c>
      <c r="M1932">
        <v>0.12448355865822811</v>
      </c>
      <c r="N1932">
        <v>24.206748000000001</v>
      </c>
      <c r="O1932">
        <v>1.3434270476989991E-2</v>
      </c>
      <c r="P1932">
        <v>11347000</v>
      </c>
      <c r="Q1932">
        <v>3411000</v>
      </c>
      <c r="R1932">
        <v>3.33</v>
      </c>
      <c r="S1932">
        <v>26.106000000000002</v>
      </c>
      <c r="T1932">
        <v>6.65</v>
      </c>
      <c r="U1932">
        <v>15.448260869565219</v>
      </c>
      <c r="V1932">
        <f t="shared" ref="V1932:V1940" si="345">1.849 + (0.01036 * K1932) + (0.1184 * M1932) - (0.002888 * K1932 * M1932)</f>
        <v>2.3827643612918163</v>
      </c>
      <c r="AC1932">
        <v>24.85</v>
      </c>
      <c r="AD1932">
        <v>24.06</v>
      </c>
      <c r="AH1932" s="85">
        <f>IF(AND(M1932&lt;Variables!$G$6,M1932&gt;Variables!$G$5),0,1)</f>
        <v>1</v>
      </c>
      <c r="AI1932" s="85">
        <f t="shared" si="344"/>
        <v>1</v>
      </c>
      <c r="AJ1932" s="85">
        <f>IF(I1932&gt;Variables!$G$7,0,1)</f>
        <v>0</v>
      </c>
      <c r="AK1932" s="85">
        <f>IF(F1932&gt;Variables!$G$8,0,1)</f>
        <v>0</v>
      </c>
      <c r="AL1932" s="85">
        <f>IF(G1932&gt;Variables!$G$9,0,1)</f>
        <v>0</v>
      </c>
      <c r="AM1932" s="85">
        <f>IF(AND(K1932&gt;Variables!$G$10,K1932&lt;Variables!$G$11),0,1)</f>
        <v>0</v>
      </c>
      <c r="AN1932" s="103">
        <f>IF(H1932&lt;Variables!$G$13,1,0)</f>
        <v>0</v>
      </c>
      <c r="AO1932" s="101">
        <f>IF(R1932&lt;Variables!$G$12,0,1)</f>
        <v>1</v>
      </c>
      <c r="AP1932" s="86">
        <f t="shared" si="342"/>
        <v>0</v>
      </c>
      <c r="AR1932">
        <v>0</v>
      </c>
      <c r="AS1932">
        <v>1</v>
      </c>
      <c r="AT1932">
        <v>0</v>
      </c>
      <c r="AU1932">
        <v>0</v>
      </c>
      <c r="BA1932">
        <v>0.85</v>
      </c>
    </row>
    <row r="1933" spans="3:53" ht="12.75" x14ac:dyDescent="0.2">
      <c r="C1933" t="s">
        <v>663</v>
      </c>
      <c r="D1933" t="s">
        <v>490</v>
      </c>
      <c r="E1933">
        <v>28.28</v>
      </c>
      <c r="F1933">
        <v>9.82</v>
      </c>
      <c r="G1933">
        <v>8.49</v>
      </c>
      <c r="H1933">
        <v>3040</v>
      </c>
      <c r="I1933">
        <v>-26.375</v>
      </c>
      <c r="J1933" t="s">
        <v>76</v>
      </c>
      <c r="K1933">
        <v>53.62</v>
      </c>
      <c r="L1933">
        <v>28.36327142857143</v>
      </c>
      <c r="M1933">
        <v>-0.39935953388411782</v>
      </c>
      <c r="N1933">
        <v>28.349119999999999</v>
      </c>
      <c r="O1933">
        <v>-0.34964048266753678</v>
      </c>
      <c r="P1933">
        <v>60282</v>
      </c>
      <c r="Q1933">
        <v>60414</v>
      </c>
      <c r="R1933">
        <v>1</v>
      </c>
      <c r="S1933">
        <v>26.106000000000002</v>
      </c>
      <c r="T1933">
        <v>6.65</v>
      </c>
      <c r="U1933">
        <v>15.448260869565219</v>
      </c>
      <c r="V1933">
        <f t="shared" si="345"/>
        <v>2.4190616760895503</v>
      </c>
      <c r="AC1933">
        <v>28.35</v>
      </c>
      <c r="AD1933">
        <v>27.65</v>
      </c>
      <c r="AH1933" s="85">
        <f>IF(AND(M1933&lt;Variables!$G$6,M1933&gt;Variables!$G$5),0,1)</f>
        <v>1</v>
      </c>
      <c r="AI1933" s="85">
        <f t="shared" si="344"/>
        <v>0</v>
      </c>
      <c r="AJ1933" s="85">
        <f>IF(I1933&gt;Variables!$G$7,0,1)</f>
        <v>1</v>
      </c>
      <c r="AK1933" s="85">
        <f>IF(F1933&gt;Variables!$G$8,0,1)</f>
        <v>0</v>
      </c>
      <c r="AL1933" s="85">
        <f>IF(G1933&gt;Variables!$G$9,0,1)</f>
        <v>1</v>
      </c>
      <c r="AM1933" s="85">
        <f>IF(AND(K1933&gt;Variables!$G$10,K1933&lt;Variables!$G$11),0,1)</f>
        <v>0</v>
      </c>
      <c r="AN1933" s="103">
        <f>IF(H1933&lt;Variables!$G$13,1,0)</f>
        <v>0</v>
      </c>
      <c r="AO1933" s="101">
        <f>IF(R1933&lt;Variables!$G$12,0,1)</f>
        <v>0</v>
      </c>
      <c r="AP1933" s="86">
        <f t="shared" si="342"/>
        <v>0</v>
      </c>
      <c r="AR1933">
        <v>0</v>
      </c>
      <c r="AS1933">
        <v>0</v>
      </c>
      <c r="AT1933">
        <v>0</v>
      </c>
      <c r="AU1933">
        <v>0</v>
      </c>
      <c r="BA1933">
        <v>0</v>
      </c>
    </row>
    <row r="1934" spans="3:53" ht="12.75" x14ac:dyDescent="0.2">
      <c r="C1934" t="s">
        <v>663</v>
      </c>
      <c r="D1934" t="s">
        <v>639</v>
      </c>
      <c r="E1934">
        <v>29.97</v>
      </c>
      <c r="F1934">
        <v>6.82</v>
      </c>
      <c r="G1934">
        <v>6.93</v>
      </c>
      <c r="H1934">
        <v>2590</v>
      </c>
      <c r="I1934">
        <v>52.106999999999999</v>
      </c>
      <c r="J1934" t="s">
        <v>78</v>
      </c>
      <c r="K1934">
        <v>57.37</v>
      </c>
      <c r="L1934">
        <v>29.959769999999999</v>
      </c>
      <c r="M1934">
        <v>4.3157874709988678E-2</v>
      </c>
      <c r="N1934">
        <v>29.910722727272731</v>
      </c>
      <c r="O1934">
        <v>0.2072075398925676</v>
      </c>
      <c r="P1934">
        <v>85752</v>
      </c>
      <c r="Q1934">
        <v>140520</v>
      </c>
      <c r="R1934">
        <v>0.61</v>
      </c>
      <c r="S1934">
        <v>26.106000000000002</v>
      </c>
      <c r="T1934">
        <v>6.65</v>
      </c>
      <c r="U1934">
        <v>15.448260869565219</v>
      </c>
      <c r="V1934">
        <f t="shared" si="345"/>
        <v>2.4413124988838031</v>
      </c>
      <c r="AC1934">
        <v>31.94</v>
      </c>
      <c r="AD1934">
        <v>29.9727</v>
      </c>
      <c r="AH1934" s="85">
        <f>IF(AND(M1934&lt;Variables!$G$6,M1934&gt;Variables!$G$5),0,1)</f>
        <v>1</v>
      </c>
      <c r="AI1934" s="85">
        <f t="shared" si="344"/>
        <v>0</v>
      </c>
      <c r="AJ1934" s="85">
        <f>IF(I1934&gt;Variables!$G$7,0,1)</f>
        <v>0</v>
      </c>
      <c r="AK1934" s="85">
        <f>IF(F1934&gt;Variables!$G$8,0,1)</f>
        <v>1</v>
      </c>
      <c r="AL1934" s="85">
        <f>IF(G1934&gt;Variables!$G$9,0,1)</f>
        <v>1</v>
      </c>
      <c r="AM1934" s="85">
        <f>IF(AND(K1934&gt;Variables!$G$10,K1934&lt;Variables!$G$11),0,1)</f>
        <v>0</v>
      </c>
      <c r="AN1934" s="103">
        <f>IF(H1934&lt;Variables!$G$13,1,0)</f>
        <v>0</v>
      </c>
      <c r="AO1934" s="101">
        <f>IF(R1934&lt;Variables!$G$12,0,1)</f>
        <v>0</v>
      </c>
      <c r="AP1934" s="86">
        <f t="shared" si="342"/>
        <v>1</v>
      </c>
      <c r="AR1934">
        <v>1</v>
      </c>
      <c r="AS1934">
        <v>0</v>
      </c>
      <c r="AT1934">
        <v>0</v>
      </c>
      <c r="AU1934">
        <v>0</v>
      </c>
      <c r="BA1934">
        <v>2</v>
      </c>
    </row>
    <row r="1935" spans="3:53" ht="12.75" x14ac:dyDescent="0.2">
      <c r="C1935" t="s">
        <v>663</v>
      </c>
      <c r="D1935" t="s">
        <v>662</v>
      </c>
      <c r="E1935">
        <v>49.07</v>
      </c>
      <c r="F1935">
        <v>6.73</v>
      </c>
      <c r="G1935">
        <v>5.78</v>
      </c>
      <c r="H1935">
        <v>5430</v>
      </c>
      <c r="I1935">
        <v>-60.301000000000002</v>
      </c>
      <c r="J1935" t="s">
        <v>78</v>
      </c>
      <c r="K1935">
        <v>69.69</v>
      </c>
      <c r="L1935">
        <v>48.667490000000001</v>
      </c>
      <c r="M1935">
        <v>0.72432336247462592</v>
      </c>
      <c r="N1935">
        <v>48.19299800000001</v>
      </c>
      <c r="O1935">
        <v>1.7160210701147769</v>
      </c>
      <c r="P1935">
        <v>1664000</v>
      </c>
      <c r="Q1935">
        <v>2019000</v>
      </c>
      <c r="R1935">
        <v>0.82</v>
      </c>
      <c r="S1935">
        <v>26.106000000000002</v>
      </c>
      <c r="T1935">
        <v>6.65</v>
      </c>
      <c r="U1935">
        <v>15.448260869565219</v>
      </c>
      <c r="V1935">
        <f t="shared" si="345"/>
        <v>2.5109675473790816</v>
      </c>
      <c r="AC1935">
        <v>49.27</v>
      </c>
      <c r="AD1935">
        <v>47.68</v>
      </c>
      <c r="AH1935" s="85">
        <f>IF(AND(M1935&lt;Variables!$G$6,M1935&gt;Variables!$G$5),0,1)</f>
        <v>1</v>
      </c>
      <c r="AI1935" s="85">
        <f t="shared" si="344"/>
        <v>0</v>
      </c>
      <c r="AJ1935" s="85">
        <f>IF(I1935&gt;Variables!$G$7,0,1)</f>
        <v>1</v>
      </c>
      <c r="AK1935" s="85">
        <f>IF(F1935&gt;Variables!$G$8,0,1)</f>
        <v>1</v>
      </c>
      <c r="AL1935" s="85">
        <f>IF(G1935&gt;Variables!$G$9,0,1)</f>
        <v>1</v>
      </c>
      <c r="AM1935" s="85">
        <f>IF(AND(K1935&gt;Variables!$G$10,K1935&lt;Variables!$G$11),0,1)</f>
        <v>0</v>
      </c>
      <c r="AN1935" s="103">
        <f>IF(H1935&lt;Variables!$G$13,1,0)</f>
        <v>0</v>
      </c>
      <c r="AO1935" s="101">
        <f>IF(R1935&lt;Variables!$G$12,0,1)</f>
        <v>0</v>
      </c>
      <c r="AP1935" s="86">
        <f t="shared" si="342"/>
        <v>1</v>
      </c>
      <c r="AR1935">
        <v>0</v>
      </c>
      <c r="AS1935">
        <v>0</v>
      </c>
      <c r="AT1935">
        <v>1</v>
      </c>
      <c r="AU1935">
        <v>0</v>
      </c>
      <c r="BA1935">
        <v>-1.08</v>
      </c>
    </row>
    <row r="1936" spans="3:53" ht="12.75" x14ac:dyDescent="0.2">
      <c r="C1936" t="s">
        <v>663</v>
      </c>
      <c r="D1936" t="s">
        <v>186</v>
      </c>
      <c r="E1936">
        <v>23.55</v>
      </c>
      <c r="F1936">
        <v>6.53</v>
      </c>
      <c r="G1936">
        <v>7.25</v>
      </c>
      <c r="H1936">
        <v>3250</v>
      </c>
      <c r="I1936">
        <v>-1.9259999999999999</v>
      </c>
      <c r="J1936" t="s">
        <v>78</v>
      </c>
      <c r="K1936">
        <v>49.69</v>
      </c>
      <c r="L1936">
        <v>23.457075</v>
      </c>
      <c r="M1936">
        <v>0.26825595262837948</v>
      </c>
      <c r="N1936">
        <v>23.563378</v>
      </c>
      <c r="O1936">
        <v>-0.18409075303208661</v>
      </c>
      <c r="P1936">
        <v>6479000</v>
      </c>
      <c r="Q1936">
        <v>8976000</v>
      </c>
      <c r="R1936">
        <v>0.72</v>
      </c>
      <c r="S1936">
        <v>26.106000000000002</v>
      </c>
      <c r="T1936">
        <v>6.65</v>
      </c>
      <c r="U1936">
        <v>15.448260869565219</v>
      </c>
      <c r="V1936">
        <f t="shared" si="345"/>
        <v>2.3570539094209311</v>
      </c>
      <c r="AC1936">
        <v>23.648399999999999</v>
      </c>
      <c r="AD1936">
        <v>22.43</v>
      </c>
      <c r="AH1936" s="85">
        <f>IF(AND(M1936&lt;Variables!$G$6,M1936&gt;Variables!$G$5),0,1)</f>
        <v>1</v>
      </c>
      <c r="AI1936" s="85">
        <f t="shared" si="344"/>
        <v>1</v>
      </c>
      <c r="AJ1936" s="85">
        <f>IF(I1936&gt;Variables!$G$7,0,1)</f>
        <v>1</v>
      </c>
      <c r="AK1936" s="85">
        <f>IF(F1936&gt;Variables!$G$8,0,1)</f>
        <v>1</v>
      </c>
      <c r="AL1936" s="85">
        <f>IF(G1936&gt;Variables!$G$9,0,1)</f>
        <v>1</v>
      </c>
      <c r="AM1936" s="85">
        <f>IF(AND(K1936&gt;Variables!$G$10,K1936&lt;Variables!$G$11),0,1)</f>
        <v>1</v>
      </c>
      <c r="AN1936" s="103">
        <f>IF(H1936&lt;Variables!$G$13,1,0)</f>
        <v>0</v>
      </c>
      <c r="AO1936" s="101">
        <f>IF(R1936&lt;Variables!$G$12,0,1)</f>
        <v>0</v>
      </c>
      <c r="AP1936" s="86">
        <f t="shared" si="342"/>
        <v>1</v>
      </c>
      <c r="AR1936">
        <v>0</v>
      </c>
      <c r="AS1936">
        <v>0</v>
      </c>
      <c r="AT1936">
        <v>1</v>
      </c>
      <c r="AU1936">
        <v>0</v>
      </c>
      <c r="BA1936">
        <v>-1.79</v>
      </c>
    </row>
    <row r="1937" spans="3:53" ht="12.75" x14ac:dyDescent="0.2">
      <c r="C1937" t="s">
        <v>663</v>
      </c>
      <c r="D1937" t="s">
        <v>603</v>
      </c>
      <c r="E1937">
        <v>10.58</v>
      </c>
      <c r="F1937">
        <v>6.33</v>
      </c>
      <c r="G1937">
        <v>2.2200000000000002</v>
      </c>
      <c r="H1937">
        <v>5810</v>
      </c>
      <c r="I1937">
        <v>-28.169</v>
      </c>
      <c r="J1937" t="s">
        <v>78</v>
      </c>
      <c r="K1937">
        <v>43</v>
      </c>
      <c r="L1937">
        <v>10.548534999999999</v>
      </c>
      <c r="M1937">
        <v>-8.7547702121638454E-2</v>
      </c>
      <c r="N1937">
        <v>10.703901999999999</v>
      </c>
      <c r="O1937">
        <v>-1.537775663491658</v>
      </c>
      <c r="P1937">
        <v>87176000</v>
      </c>
      <c r="Q1937">
        <v>12699000</v>
      </c>
      <c r="R1937">
        <v>6.86</v>
      </c>
      <c r="S1937">
        <v>26.106000000000002</v>
      </c>
      <c r="T1937">
        <v>6.65</v>
      </c>
      <c r="U1937">
        <v>15.448260869565219</v>
      </c>
      <c r="V1937">
        <f t="shared" si="345"/>
        <v>2.2949863759090716</v>
      </c>
      <c r="AC1937">
        <v>10.89</v>
      </c>
      <c r="AD1937">
        <v>9.9350000000000005</v>
      </c>
      <c r="AH1937" s="85">
        <f>IF(AND(M1937&lt;Variables!$G$6,M1937&gt;Variables!$G$5),0,1)</f>
        <v>1</v>
      </c>
      <c r="AI1937" s="85">
        <f t="shared" si="344"/>
        <v>1</v>
      </c>
      <c r="AJ1937" s="85">
        <f>IF(I1937&gt;Variables!$G$7,0,1)</f>
        <v>1</v>
      </c>
      <c r="AK1937" s="85">
        <f>IF(F1937&gt;Variables!$G$8,0,1)</f>
        <v>1</v>
      </c>
      <c r="AL1937" s="85">
        <f>IF(G1937&gt;Variables!$G$9,0,1)</f>
        <v>1</v>
      </c>
      <c r="AM1937" s="85">
        <f>IF(AND(K1937&gt;Variables!$G$10,K1937&lt;Variables!$G$11),0,1)</f>
        <v>1</v>
      </c>
      <c r="AN1937" s="103">
        <f>IF(H1937&lt;Variables!$G$13,1,0)</f>
        <v>0</v>
      </c>
      <c r="AO1937" s="101">
        <f>IF(R1937&lt;Variables!$G$12,0,1)</f>
        <v>1</v>
      </c>
      <c r="AP1937" s="86">
        <f t="shared" si="342"/>
        <v>1</v>
      </c>
      <c r="AR1937">
        <v>1</v>
      </c>
      <c r="AS1937">
        <v>0</v>
      </c>
      <c r="AT1937">
        <v>0</v>
      </c>
      <c r="AU1937">
        <v>0</v>
      </c>
      <c r="BA1937">
        <v>2</v>
      </c>
    </row>
    <row r="1938" spans="3:53" ht="12.75" x14ac:dyDescent="0.2">
      <c r="C1938" t="s">
        <v>663</v>
      </c>
      <c r="D1938" t="s">
        <v>611</v>
      </c>
      <c r="E1938">
        <v>239.54</v>
      </c>
      <c r="F1938">
        <v>6.08</v>
      </c>
      <c r="G1938">
        <v>0.12</v>
      </c>
      <c r="H1938">
        <v>209390</v>
      </c>
      <c r="I1938">
        <v>9.2880000000000003</v>
      </c>
      <c r="J1938" t="s">
        <v>78</v>
      </c>
      <c r="K1938">
        <v>53.5</v>
      </c>
      <c r="L1938">
        <v>239.30652499999999</v>
      </c>
      <c r="M1938">
        <v>8.0848192501219121E-2</v>
      </c>
      <c r="N1938">
        <v>239.486504</v>
      </c>
      <c r="O1938">
        <v>5.6353906272626876E-3</v>
      </c>
      <c r="P1938">
        <v>10866000</v>
      </c>
      <c r="Q1938">
        <v>6250000</v>
      </c>
      <c r="R1938">
        <v>1.74</v>
      </c>
      <c r="S1938">
        <v>26.106000000000002</v>
      </c>
      <c r="T1938">
        <v>6.65</v>
      </c>
      <c r="U1938">
        <v>15.448260869565219</v>
      </c>
      <c r="V1938">
        <f t="shared" si="345"/>
        <v>2.4003407334651659</v>
      </c>
      <c r="AC1938">
        <v>240.595</v>
      </c>
      <c r="AD1938">
        <v>238</v>
      </c>
      <c r="AH1938" s="85">
        <f>IF(AND(M1938&lt;Variables!$G$6,M1938&gt;Variables!$G$5),0,1)</f>
        <v>1</v>
      </c>
      <c r="AI1938" s="85">
        <f t="shared" si="344"/>
        <v>1</v>
      </c>
      <c r="AJ1938" s="85">
        <f>IF(I1938&gt;Variables!$G$7,0,1)</f>
        <v>0</v>
      </c>
      <c r="AK1938" s="85">
        <f>IF(F1938&gt;Variables!$G$8,0,1)</f>
        <v>1</v>
      </c>
      <c r="AL1938" s="85">
        <f>IF(G1938&gt;Variables!$G$9,0,1)</f>
        <v>1</v>
      </c>
      <c r="AM1938" s="85">
        <f>IF(AND(K1938&gt;Variables!$G$10,K1938&lt;Variables!$G$11),0,1)</f>
        <v>0</v>
      </c>
      <c r="AN1938" s="103">
        <f>IF(H1938&lt;Variables!$G$13,1,0)</f>
        <v>0</v>
      </c>
      <c r="AO1938" s="101">
        <f>IF(R1938&lt;Variables!$G$12,0,1)</f>
        <v>0</v>
      </c>
      <c r="AP1938" s="86">
        <f t="shared" si="342"/>
        <v>1</v>
      </c>
      <c r="AR1938">
        <v>0</v>
      </c>
      <c r="AS1938">
        <v>0</v>
      </c>
      <c r="AT1938">
        <v>0</v>
      </c>
      <c r="AU1938">
        <v>1</v>
      </c>
      <c r="BA1938">
        <v>-0.21</v>
      </c>
    </row>
    <row r="1939" spans="3:53" ht="12.75" x14ac:dyDescent="0.2">
      <c r="C1939" t="s">
        <v>663</v>
      </c>
      <c r="D1939" t="s">
        <v>447</v>
      </c>
      <c r="E1939">
        <v>18.09</v>
      </c>
      <c r="F1939">
        <v>5.97</v>
      </c>
      <c r="G1939">
        <v>5.16</v>
      </c>
      <c r="H1939">
        <v>7540</v>
      </c>
      <c r="I1939">
        <v>-60.021000000000001</v>
      </c>
      <c r="J1939" t="s">
        <v>78</v>
      </c>
      <c r="K1939">
        <v>40.950000000000003</v>
      </c>
      <c r="L1939">
        <v>18.138670000000001</v>
      </c>
      <c r="M1939">
        <v>-0.51365397793772705</v>
      </c>
      <c r="N1939">
        <v>18.302105999999998</v>
      </c>
      <c r="O1939">
        <v>-1.4020572277310679</v>
      </c>
      <c r="P1939">
        <v>32377000</v>
      </c>
      <c r="Q1939">
        <v>22358000</v>
      </c>
      <c r="R1939">
        <v>1.45</v>
      </c>
      <c r="S1939">
        <v>26.106000000000002</v>
      </c>
      <c r="T1939">
        <v>6.65</v>
      </c>
      <c r="U1939">
        <v>15.448260869565219</v>
      </c>
      <c r="V1939">
        <f t="shared" si="345"/>
        <v>2.2731719375974091</v>
      </c>
      <c r="AC1939">
        <v>18.350100000000001</v>
      </c>
      <c r="AD1939">
        <v>16.670000000000002</v>
      </c>
      <c r="AH1939" s="85">
        <f>IF(AND(M1939&lt;Variables!$G$6,M1939&gt;Variables!$G$5),0,1)</f>
        <v>1</v>
      </c>
      <c r="AI1939" s="85">
        <f t="shared" si="344"/>
        <v>1</v>
      </c>
      <c r="AJ1939" s="85">
        <f>IF(I1939&gt;Variables!$G$7,0,1)</f>
        <v>1</v>
      </c>
      <c r="AK1939" s="85">
        <f>IF(F1939&gt;Variables!$G$8,0,1)</f>
        <v>1</v>
      </c>
      <c r="AL1939" s="85">
        <f>IF(G1939&gt;Variables!$G$9,0,1)</f>
        <v>1</v>
      </c>
      <c r="AM1939" s="85">
        <f>IF(AND(K1939&gt;Variables!$G$10,K1939&lt;Variables!$G$11),0,1)</f>
        <v>1</v>
      </c>
      <c r="AN1939" s="103">
        <f>IF(H1939&lt;Variables!$G$13,1,0)</f>
        <v>0</v>
      </c>
      <c r="AO1939" s="101">
        <f>IF(R1939&lt;Variables!$G$12,0,1)</f>
        <v>0</v>
      </c>
      <c r="AP1939" s="86">
        <f t="shared" si="342"/>
        <v>1</v>
      </c>
      <c r="AR1939">
        <v>0</v>
      </c>
      <c r="AS1939">
        <v>0</v>
      </c>
      <c r="AT1939">
        <v>0</v>
      </c>
      <c r="AU1939">
        <v>1</v>
      </c>
      <c r="BA1939">
        <v>-0.05</v>
      </c>
    </row>
    <row r="1940" spans="3:53" ht="12.75" x14ac:dyDescent="0.2">
      <c r="C1940" t="s">
        <v>663</v>
      </c>
      <c r="D1940" t="s">
        <v>509</v>
      </c>
      <c r="E1940">
        <v>5.8</v>
      </c>
      <c r="F1940">
        <v>46.37</v>
      </c>
      <c r="G1940">
        <v>-4.3600000000000003</v>
      </c>
      <c r="H1940">
        <v>208.76</v>
      </c>
      <c r="I1940">
        <v>45.564999999999998</v>
      </c>
      <c r="J1940" t="s">
        <v>76</v>
      </c>
      <c r="K1940">
        <v>45.83</v>
      </c>
      <c r="L1940">
        <v>5.8259600000000002</v>
      </c>
      <c r="M1940">
        <v>-0.18812350239273631</v>
      </c>
      <c r="N1940">
        <v>5.9024000000000001</v>
      </c>
      <c r="O1940">
        <v>-1.4807535917592789</v>
      </c>
      <c r="P1940">
        <v>110040000</v>
      </c>
      <c r="Q1940">
        <v>12510000</v>
      </c>
      <c r="R1940">
        <v>8.8000000000000007</v>
      </c>
      <c r="S1940">
        <v>26.106000000000002</v>
      </c>
      <c r="T1940">
        <v>6.65</v>
      </c>
      <c r="U1940">
        <v>15.448260869565219</v>
      </c>
      <c r="V1940">
        <f t="shared" si="345"/>
        <v>2.3264244472478355</v>
      </c>
      <c r="AC1940">
        <v>8.3800000000000008</v>
      </c>
      <c r="AD1940">
        <v>5.63</v>
      </c>
      <c r="AH1940" s="85">
        <f>IF(AND(M1940&lt;Variables!$G$6,M1940&gt;Variables!$G$5),0,1)</f>
        <v>1</v>
      </c>
      <c r="AI1940" s="85">
        <f t="shared" si="344"/>
        <v>1</v>
      </c>
      <c r="AJ1940" s="85">
        <f>IF(I1940&gt;Variables!$G$7,0,1)</f>
        <v>0</v>
      </c>
      <c r="AK1940" s="85">
        <f>IF(F1940&gt;Variables!$G$8,0,1)</f>
        <v>0</v>
      </c>
      <c r="AL1940" s="85">
        <f>IF(G1940&gt;Variables!$G$9,0,1)</f>
        <v>1</v>
      </c>
      <c r="AM1940" s="85">
        <f>IF(AND(K1940&gt;Variables!$G$10,K1940&lt;Variables!$G$11),0,1)</f>
        <v>1</v>
      </c>
      <c r="AN1940" s="103">
        <f>IF(H1940&lt;Variables!$G$13,1,0)</f>
        <v>1</v>
      </c>
      <c r="AO1940" s="101">
        <f>IF(R1940&lt;Variables!$G$12,0,1)</f>
        <v>1</v>
      </c>
      <c r="AP1940" s="86">
        <f t="shared" si="342"/>
        <v>0</v>
      </c>
      <c r="AR1940">
        <v>0</v>
      </c>
      <c r="AS1940">
        <v>0</v>
      </c>
      <c r="AT1940">
        <v>1</v>
      </c>
      <c r="AU1940">
        <v>0</v>
      </c>
      <c r="BA1940">
        <v>-2.25</v>
      </c>
    </row>
    <row r="1941" spans="3:53" ht="12.75" x14ac:dyDescent="0.2">
      <c r="C1941" t="s">
        <v>663</v>
      </c>
      <c r="D1941" t="s">
        <v>613</v>
      </c>
      <c r="E1941">
        <v>24.86</v>
      </c>
      <c r="F1941">
        <v>21.32</v>
      </c>
      <c r="G1941">
        <v>-0.32</v>
      </c>
      <c r="H1941">
        <v>42.23</v>
      </c>
      <c r="I1941">
        <v>38.241</v>
      </c>
      <c r="J1941" t="s">
        <v>76</v>
      </c>
      <c r="K1941">
        <v>-99999</v>
      </c>
      <c r="L1941">
        <v>24.87</v>
      </c>
      <c r="M1941">
        <v>0</v>
      </c>
      <c r="N1941">
        <v>24.87</v>
      </c>
      <c r="O1941">
        <v>0</v>
      </c>
      <c r="P1941">
        <v>63580</v>
      </c>
      <c r="Q1941">
        <v>1830</v>
      </c>
      <c r="R1941">
        <v>34.74</v>
      </c>
      <c r="S1941">
        <v>26.106000000000002</v>
      </c>
      <c r="T1941">
        <v>6.65</v>
      </c>
      <c r="U1941">
        <v>15.448260869565219</v>
      </c>
      <c r="V1941"/>
      <c r="AC1941">
        <v>25.71</v>
      </c>
      <c r="AD1941">
        <v>24.7424</v>
      </c>
      <c r="AH1941" s="85">
        <f>IF(AND(M1941&lt;Variables!$G$6,M1941&gt;Variables!$G$5),0,1)</f>
        <v>1</v>
      </c>
      <c r="AI1941" s="85">
        <f t="shared" si="344"/>
        <v>1</v>
      </c>
      <c r="AJ1941" s="85">
        <f>IF(I1941&gt;Variables!$G$7,0,1)</f>
        <v>0</v>
      </c>
      <c r="AK1941" s="85">
        <f>IF(F1941&gt;Variables!$G$8,0,1)</f>
        <v>0</v>
      </c>
      <c r="AL1941" s="85">
        <f>IF(G1941&gt;Variables!$G$9,0,1)</f>
        <v>1</v>
      </c>
      <c r="AM1941" s="85">
        <f>IF(AND(K1941&gt;Variables!$G$10,K1941&lt;Variables!$G$11),0,1)</f>
        <v>1</v>
      </c>
      <c r="AN1941" s="103">
        <f>IF(H1941&lt;Variables!$G$13,1,0)</f>
        <v>1</v>
      </c>
      <c r="AO1941" s="101">
        <f>IF(R1941&lt;Variables!$G$12,0,1)</f>
        <v>1</v>
      </c>
      <c r="AP1941" s="86">
        <f t="shared" si="342"/>
        <v>0</v>
      </c>
      <c r="AR1941">
        <v>1</v>
      </c>
      <c r="AS1941">
        <v>0</v>
      </c>
      <c r="AT1941">
        <v>0</v>
      </c>
      <c r="AU1941">
        <v>0</v>
      </c>
      <c r="BA1941">
        <v>2</v>
      </c>
    </row>
    <row r="1942" spans="3:53" ht="12.75" x14ac:dyDescent="0.2">
      <c r="C1942" t="s">
        <v>663</v>
      </c>
      <c r="D1942" t="s">
        <v>631</v>
      </c>
      <c r="E1942">
        <v>1.26</v>
      </c>
      <c r="F1942">
        <v>35.869999999999997</v>
      </c>
      <c r="G1942">
        <v>36.96</v>
      </c>
      <c r="H1942">
        <v>-99999</v>
      </c>
      <c r="I1942">
        <v>-50.533000000000001</v>
      </c>
      <c r="J1942" t="s">
        <v>76</v>
      </c>
      <c r="K1942">
        <v>54.83</v>
      </c>
      <c r="L1942">
        <v>1.28</v>
      </c>
      <c r="M1942">
        <v>-1.5625000000000011</v>
      </c>
      <c r="N1942">
        <v>1.235178571428571</v>
      </c>
      <c r="O1942">
        <v>2.0095417088333081</v>
      </c>
      <c r="P1942">
        <v>74961</v>
      </c>
      <c r="Q1942">
        <v>21373</v>
      </c>
      <c r="R1942">
        <v>3.51</v>
      </c>
      <c r="S1942">
        <v>26.106000000000002</v>
      </c>
      <c r="T1942">
        <v>6.65</v>
      </c>
      <c r="U1942">
        <v>15.448260869565219</v>
      </c>
      <c r="V1942">
        <f>1.849 + (0.01036 * K1942) + (0.1184 * M1942) - (0.002888 * K1942 * M1942)</f>
        <v>2.4794591750000001</v>
      </c>
      <c r="AC1942">
        <v>2</v>
      </c>
      <c r="AD1942">
        <v>1.1599999999999999</v>
      </c>
      <c r="AH1942" s="85">
        <f>IF(AND(M1942&lt;Variables!$G$6,M1942&gt;Variables!$G$5),0,1)</f>
        <v>1</v>
      </c>
      <c r="AI1942" s="85">
        <f t="shared" si="344"/>
        <v>0</v>
      </c>
      <c r="AJ1942" s="85">
        <f>IF(I1942&gt;Variables!$G$7,0,1)</f>
        <v>1</v>
      </c>
      <c r="AK1942" s="85">
        <f>IF(F1942&gt;Variables!$G$8,0,1)</f>
        <v>0</v>
      </c>
      <c r="AL1942" s="85">
        <f>IF(G1942&gt;Variables!$G$9,0,1)</f>
        <v>0</v>
      </c>
      <c r="AM1942" s="85">
        <f>IF(AND(K1942&gt;Variables!$G$10,K1942&lt;Variables!$G$11),0,1)</f>
        <v>0</v>
      </c>
      <c r="AN1942" s="103">
        <f>IF(H1942&lt;Variables!$G$13,1,0)</f>
        <v>1</v>
      </c>
      <c r="AO1942" s="101">
        <f>IF(R1942&lt;Variables!$G$12,0,1)</f>
        <v>1</v>
      </c>
      <c r="AP1942" s="86">
        <f t="shared" si="342"/>
        <v>0</v>
      </c>
      <c r="AR1942">
        <v>1</v>
      </c>
      <c r="AS1942">
        <v>0</v>
      </c>
      <c r="AT1942">
        <v>0</v>
      </c>
      <c r="AU1942">
        <v>0</v>
      </c>
      <c r="BA1942">
        <v>2</v>
      </c>
    </row>
    <row r="1943" spans="3:53" ht="12.75" x14ac:dyDescent="0.2">
      <c r="C1943" t="s">
        <v>663</v>
      </c>
      <c r="D1943" t="s">
        <v>609</v>
      </c>
      <c r="E1943">
        <v>93.95</v>
      </c>
      <c r="F1943">
        <v>6.7</v>
      </c>
      <c r="G1943">
        <v>5.17</v>
      </c>
      <c r="H1943">
        <v>6390</v>
      </c>
      <c r="I1943">
        <v>-79.664000000000001</v>
      </c>
      <c r="J1943" t="s">
        <v>78</v>
      </c>
      <c r="K1943">
        <v>31.02</v>
      </c>
      <c r="L1943">
        <v>94.593510000000009</v>
      </c>
      <c r="M1943">
        <v>-0.77543374804466991</v>
      </c>
      <c r="N1943">
        <v>95.318597916666661</v>
      </c>
      <c r="O1943">
        <v>-1.5302343388872099</v>
      </c>
      <c r="P1943">
        <v>787930</v>
      </c>
      <c r="Q1943">
        <v>913295</v>
      </c>
      <c r="R1943">
        <v>0.86</v>
      </c>
      <c r="S1943">
        <v>26.106000000000002</v>
      </c>
      <c r="T1943">
        <v>6.65</v>
      </c>
      <c r="U1943">
        <v>15.448260869565219</v>
      </c>
      <c r="V1943">
        <f>1.849 + (0.01036 * K1943) + (0.1184 * M1943) - (0.002888 * K1943 * M1943)</f>
        <v>2.1480236658797414</v>
      </c>
      <c r="AC1943">
        <v>94.2</v>
      </c>
      <c r="AD1943">
        <v>90.45</v>
      </c>
      <c r="AH1943" s="85">
        <f>IF(AND(M1943&lt;Variables!$G$6,M1943&gt;Variables!$G$5),0,1)</f>
        <v>1</v>
      </c>
      <c r="AI1943" s="85">
        <f t="shared" si="344"/>
        <v>1</v>
      </c>
      <c r="AJ1943" s="85">
        <f>IF(I1943&gt;Variables!$G$7,0,1)</f>
        <v>1</v>
      </c>
      <c r="AK1943" s="85">
        <f>IF(F1943&gt;Variables!$G$8,0,1)</f>
        <v>1</v>
      </c>
      <c r="AL1943" s="85">
        <f>IF(G1943&gt;Variables!$G$9,0,1)</f>
        <v>1</v>
      </c>
      <c r="AM1943" s="85">
        <f>IF(AND(K1943&gt;Variables!$G$10,K1943&lt;Variables!$G$11),0,1)</f>
        <v>1</v>
      </c>
      <c r="AN1943" s="103">
        <f>IF(H1943&lt;Variables!$G$13,1,0)</f>
        <v>0</v>
      </c>
      <c r="AO1943" s="101">
        <f>IF(R1943&lt;Variables!$G$12,0,1)</f>
        <v>0</v>
      </c>
      <c r="AP1943" s="86">
        <f t="shared" si="342"/>
        <v>1</v>
      </c>
      <c r="AR1943">
        <v>0</v>
      </c>
      <c r="AS1943">
        <v>0</v>
      </c>
      <c r="AT1943">
        <v>0</v>
      </c>
      <c r="AU1943">
        <v>1</v>
      </c>
      <c r="BA1943">
        <v>-1.24</v>
      </c>
    </row>
    <row r="1944" spans="3:53" ht="12.75" x14ac:dyDescent="0.2">
      <c r="C1944" t="s">
        <v>664</v>
      </c>
      <c r="D1944" t="s">
        <v>607</v>
      </c>
      <c r="E1944">
        <v>12.62</v>
      </c>
      <c r="F1944">
        <v>8.89</v>
      </c>
      <c r="G1944">
        <v>3.14</v>
      </c>
      <c r="H1944">
        <v>1920</v>
      </c>
      <c r="I1944">
        <v>-23.45</v>
      </c>
      <c r="J1944" t="s">
        <v>78</v>
      </c>
      <c r="K1944">
        <v>68.819999999999993</v>
      </c>
      <c r="L1944">
        <v>12.602665</v>
      </c>
      <c r="M1944">
        <v>0.25657271696103962</v>
      </c>
      <c r="N1944">
        <v>12.5245</v>
      </c>
      <c r="O1944">
        <v>0.882270749331311</v>
      </c>
      <c r="P1944">
        <v>3163000</v>
      </c>
      <c r="Q1944">
        <v>1014000</v>
      </c>
      <c r="R1944">
        <v>3.12</v>
      </c>
      <c r="S1944">
        <v>28.414000000000009</v>
      </c>
      <c r="T1944">
        <v>6.7889999999999997</v>
      </c>
      <c r="U1944">
        <v>16.525652173913041</v>
      </c>
      <c r="V1944">
        <f>1.849 + (0.01036 * K1944) + (0.1184 * M1944) - (0.002888 * K1944 * M1944)</f>
        <v>2.5413590279951119</v>
      </c>
      <c r="AC1944">
        <v>12.73</v>
      </c>
      <c r="AD1944">
        <v>12.49</v>
      </c>
      <c r="AH1944" s="85">
        <f>IF(AND(M1944&lt;Variables!$G$6,M1944&gt;Variables!$G$5),0,1)</f>
        <v>1</v>
      </c>
      <c r="AI1944" s="85">
        <f t="shared" si="344"/>
        <v>0</v>
      </c>
      <c r="AJ1944" s="85">
        <f>IF(I1944&gt;Variables!$G$7,0,1)</f>
        <v>1</v>
      </c>
      <c r="AK1944" s="85">
        <f>IF(F1944&gt;Variables!$G$8,0,1)</f>
        <v>1</v>
      </c>
      <c r="AL1944" s="85">
        <f>IF(G1944&gt;Variables!$G$9,0,1)</f>
        <v>1</v>
      </c>
      <c r="AM1944" s="85">
        <f>IF(AND(K1944&gt;Variables!$G$10,K1944&lt;Variables!$G$11),0,1)</f>
        <v>0</v>
      </c>
      <c r="AN1944" s="103">
        <f>IF(H1944&lt;Variables!$G$13,1,0)</f>
        <v>1</v>
      </c>
      <c r="AO1944" s="101">
        <f>IF(R1944&lt;Variables!$G$12,0,1)</f>
        <v>1</v>
      </c>
      <c r="AP1944" s="86">
        <f t="shared" si="342"/>
        <v>1</v>
      </c>
      <c r="AR1944">
        <v>0</v>
      </c>
      <c r="AS1944">
        <v>1</v>
      </c>
      <c r="AT1944">
        <v>0</v>
      </c>
      <c r="AU1944">
        <v>0</v>
      </c>
      <c r="BA1944">
        <v>0.68</v>
      </c>
    </row>
    <row r="1945" spans="3:53" ht="12.75" x14ac:dyDescent="0.2">
      <c r="C1945" t="s">
        <v>664</v>
      </c>
      <c r="D1945" t="s">
        <v>605</v>
      </c>
      <c r="E1945">
        <v>295.20999999999998</v>
      </c>
      <c r="F1945">
        <v>11.42</v>
      </c>
      <c r="G1945">
        <v>2.35</v>
      </c>
      <c r="H1945">
        <v>41000</v>
      </c>
      <c r="I1945">
        <v>5.2999999999999999E-2</v>
      </c>
      <c r="J1945" t="s">
        <v>78</v>
      </c>
      <c r="K1945">
        <v>59.63</v>
      </c>
      <c r="L1945">
        <v>294.77849500000002</v>
      </c>
      <c r="M1945">
        <v>0.1836989499522251</v>
      </c>
      <c r="N1945">
        <v>294.77712400000001</v>
      </c>
      <c r="O1945">
        <v>0.18416490147995179</v>
      </c>
      <c r="P1945">
        <v>1360000</v>
      </c>
      <c r="Q1945">
        <v>905753</v>
      </c>
      <c r="R1945">
        <v>1.5</v>
      </c>
      <c r="S1945">
        <v>28.414000000000009</v>
      </c>
      <c r="T1945">
        <v>6.7889999999999997</v>
      </c>
      <c r="U1945">
        <v>16.525652173913041</v>
      </c>
      <c r="V1945">
        <f>1.849 + (0.01036 * K1945) + (0.1184 * M1945) - (0.002888 * K1945 * M1945)</f>
        <v>2.4568816949765826</v>
      </c>
      <c r="AC1945">
        <v>296.84530000000001</v>
      </c>
      <c r="AD1945">
        <v>289.24</v>
      </c>
      <c r="AH1945" s="85">
        <f>IF(AND(M1945&lt;Variables!$G$6,M1945&gt;Variables!$G$5),0,1)</f>
        <v>1</v>
      </c>
      <c r="AI1945" s="85">
        <f t="shared" si="344"/>
        <v>0</v>
      </c>
      <c r="AJ1945" s="85">
        <f>IF(I1945&gt;Variables!$G$7,0,1)</f>
        <v>0</v>
      </c>
      <c r="AK1945" s="85">
        <f>IF(F1945&gt;Variables!$G$8,0,1)</f>
        <v>0</v>
      </c>
      <c r="AL1945" s="85">
        <f>IF(G1945&gt;Variables!$G$9,0,1)</f>
        <v>1</v>
      </c>
      <c r="AM1945" s="85">
        <f>IF(AND(K1945&gt;Variables!$G$10,K1945&lt;Variables!$G$11),0,1)</f>
        <v>0</v>
      </c>
      <c r="AN1945" s="103">
        <f>IF(H1945&lt;Variables!$G$13,1,0)</f>
        <v>0</v>
      </c>
      <c r="AO1945" s="101">
        <f>IF(R1945&lt;Variables!$G$12,0,1)</f>
        <v>0</v>
      </c>
      <c r="AP1945" s="86">
        <f t="shared" si="342"/>
        <v>1</v>
      </c>
      <c r="AR1945">
        <v>0</v>
      </c>
      <c r="AS1945">
        <v>0</v>
      </c>
      <c r="AT1945">
        <v>0</v>
      </c>
      <c r="AU1945">
        <v>1</v>
      </c>
      <c r="BA1945">
        <v>-0.52</v>
      </c>
    </row>
    <row r="1946" spans="3:53" ht="12.75" x14ac:dyDescent="0.2">
      <c r="C1946" t="s">
        <v>664</v>
      </c>
      <c r="D1946" t="s">
        <v>651</v>
      </c>
      <c r="E1946">
        <v>36.54</v>
      </c>
      <c r="F1946">
        <v>6.13</v>
      </c>
      <c r="G1946">
        <v>4.08</v>
      </c>
      <c r="H1946">
        <v>-99999</v>
      </c>
      <c r="I1946">
        <v>-8.4710000000000001</v>
      </c>
      <c r="J1946" t="s">
        <v>78</v>
      </c>
      <c r="K1946"/>
      <c r="L1946">
        <v>-99999</v>
      </c>
      <c r="M1946">
        <v>-99999</v>
      </c>
      <c r="N1946">
        <v>-99999</v>
      </c>
      <c r="O1946">
        <v>-99999</v>
      </c>
      <c r="P1946">
        <v>31994</v>
      </c>
      <c r="Q1946">
        <v>12413</v>
      </c>
      <c r="R1946">
        <v>2.58</v>
      </c>
      <c r="S1946">
        <v>28.414000000000009</v>
      </c>
      <c r="T1946">
        <v>6.7889999999999997</v>
      </c>
      <c r="U1946">
        <v>16.525652173913041</v>
      </c>
      <c r="V1946"/>
      <c r="AC1946">
        <v>36.74</v>
      </c>
      <c r="AD1946">
        <v>36.54</v>
      </c>
      <c r="AH1946" s="85">
        <f>IF(AND(M1946&lt;Variables!$G$6,M1946&gt;Variables!$G$5),0,1)</f>
        <v>1</v>
      </c>
      <c r="AI1946" s="85">
        <f t="shared" si="344"/>
        <v>1</v>
      </c>
      <c r="AJ1946" s="85">
        <f>IF(I1946&gt;Variables!$G$7,0,1)</f>
        <v>1</v>
      </c>
      <c r="AK1946" s="85">
        <f>IF(F1946&gt;Variables!$G$8,0,1)</f>
        <v>1</v>
      </c>
      <c r="AL1946" s="85">
        <f>IF(G1946&gt;Variables!$G$9,0,1)</f>
        <v>1</v>
      </c>
      <c r="AM1946" s="85">
        <f>IF(AND(K1946&gt;Variables!$G$10,K1946&lt;Variables!$G$11),0,1)</f>
        <v>1</v>
      </c>
      <c r="AN1946" s="103">
        <f>IF(H1946&lt;Variables!$G$13,1,0)</f>
        <v>1</v>
      </c>
      <c r="AO1946" s="101">
        <f>IF(R1946&lt;Variables!$G$12,0,1)</f>
        <v>1</v>
      </c>
      <c r="AP1946" s="86">
        <f t="shared" si="342"/>
        <v>1</v>
      </c>
      <c r="AR1946">
        <v>0</v>
      </c>
      <c r="AS1946">
        <v>0</v>
      </c>
      <c r="AT1946">
        <v>0</v>
      </c>
      <c r="AU1946">
        <v>0</v>
      </c>
      <c r="BA1946">
        <v>0</v>
      </c>
    </row>
    <row r="1947" spans="3:53" ht="12.75" x14ac:dyDescent="0.2">
      <c r="C1947" t="s">
        <v>664</v>
      </c>
      <c r="D1947" t="s">
        <v>613</v>
      </c>
      <c r="E1947">
        <v>24.86</v>
      </c>
      <c r="F1947">
        <v>21.32</v>
      </c>
      <c r="G1947">
        <v>-0.32</v>
      </c>
      <c r="H1947">
        <v>42.23</v>
      </c>
      <c r="I1947">
        <v>38.241</v>
      </c>
      <c r="J1947" t="s">
        <v>76</v>
      </c>
      <c r="K1947">
        <v>-99999</v>
      </c>
      <c r="L1947">
        <v>-99999</v>
      </c>
      <c r="M1947">
        <v>-99999</v>
      </c>
      <c r="N1947">
        <v>24.87</v>
      </c>
      <c r="O1947">
        <v>0</v>
      </c>
      <c r="P1947">
        <v>63770</v>
      </c>
      <c r="Q1947">
        <v>1830</v>
      </c>
      <c r="R1947">
        <v>34.85</v>
      </c>
      <c r="S1947">
        <v>28.414000000000009</v>
      </c>
      <c r="T1947">
        <v>6.7889999999999997</v>
      </c>
      <c r="U1947">
        <v>16.525652173913041</v>
      </c>
      <c r="V1947"/>
      <c r="AC1947">
        <v>25.71</v>
      </c>
      <c r="AD1947">
        <v>24.7424</v>
      </c>
      <c r="AH1947" s="85">
        <f>IF(AND(M1947&lt;Variables!$G$6,M1947&gt;Variables!$G$5),0,1)</f>
        <v>1</v>
      </c>
      <c r="AI1947" s="85">
        <f t="shared" si="344"/>
        <v>1</v>
      </c>
      <c r="AJ1947" s="85">
        <f>IF(I1947&gt;Variables!$G$7,0,1)</f>
        <v>0</v>
      </c>
      <c r="AK1947" s="85">
        <f>IF(F1947&gt;Variables!$G$8,0,1)</f>
        <v>0</v>
      </c>
      <c r="AL1947" s="85">
        <f>IF(G1947&gt;Variables!$G$9,0,1)</f>
        <v>1</v>
      </c>
      <c r="AM1947" s="85">
        <f>IF(AND(K1947&gt;Variables!$G$10,K1947&lt;Variables!$G$11),0,1)</f>
        <v>1</v>
      </c>
      <c r="AN1947" s="103">
        <f>IF(H1947&lt;Variables!$G$13,1,0)</f>
        <v>1</v>
      </c>
      <c r="AO1947" s="101">
        <f>IF(R1947&lt;Variables!$G$12,0,1)</f>
        <v>1</v>
      </c>
      <c r="AP1947" s="86">
        <f t="shared" si="342"/>
        <v>0</v>
      </c>
      <c r="AR1947">
        <v>1</v>
      </c>
      <c r="AS1947">
        <v>0</v>
      </c>
      <c r="AT1947">
        <v>0</v>
      </c>
      <c r="AU1947">
        <v>0</v>
      </c>
      <c r="BA1947">
        <v>2</v>
      </c>
    </row>
    <row r="1948" spans="3:53" ht="12.75" x14ac:dyDescent="0.2">
      <c r="C1948" t="s">
        <v>664</v>
      </c>
      <c r="D1948" t="s">
        <v>634</v>
      </c>
      <c r="E1948">
        <v>10.039999999999999</v>
      </c>
      <c r="F1948">
        <v>30.08</v>
      </c>
      <c r="G1948">
        <v>27.59</v>
      </c>
      <c r="H1948">
        <v>55.7</v>
      </c>
      <c r="I1948">
        <v>-68.942999999999998</v>
      </c>
      <c r="J1948" t="s">
        <v>78</v>
      </c>
      <c r="K1948">
        <v>59.69</v>
      </c>
      <c r="L1948">
        <v>9.8590900000000001</v>
      </c>
      <c r="M1948">
        <v>2.2406733278629161</v>
      </c>
      <c r="N1948">
        <v>9.9308300000000003</v>
      </c>
      <c r="O1948">
        <v>1.5020899562272221</v>
      </c>
      <c r="P1948">
        <v>6380000</v>
      </c>
      <c r="Q1948">
        <v>115020</v>
      </c>
      <c r="R1948">
        <v>55.47</v>
      </c>
      <c r="S1948">
        <v>28.414000000000009</v>
      </c>
      <c r="T1948">
        <v>6.7889999999999997</v>
      </c>
      <c r="U1948">
        <v>16.525652173913041</v>
      </c>
      <c r="V1948">
        <f t="shared" ref="V1948:V1973" si="346">1.849 + (0.01036 * K1948) + (0.1184 * M1948) - (0.002888 * K1948 * M1948)</f>
        <v>2.346426277783852</v>
      </c>
      <c r="AC1948">
        <v>10.11</v>
      </c>
      <c r="AD1948">
        <v>8.61</v>
      </c>
      <c r="AH1948" s="85">
        <f>IF(AND(M1948&lt;Variables!$G$6,M1948&gt;Variables!$G$5),0,1)</f>
        <v>1</v>
      </c>
      <c r="AI1948" s="85">
        <f t="shared" si="344"/>
        <v>1</v>
      </c>
      <c r="AJ1948" s="85">
        <f>IF(I1948&gt;Variables!$G$7,0,1)</f>
        <v>1</v>
      </c>
      <c r="AK1948" s="85">
        <f>IF(F1948&gt;Variables!$G$8,0,1)</f>
        <v>0</v>
      </c>
      <c r="AL1948" s="85">
        <f>IF(G1948&gt;Variables!$G$9,0,1)</f>
        <v>0</v>
      </c>
      <c r="AM1948" s="85">
        <f>IF(AND(K1948&gt;Variables!$G$10,K1948&lt;Variables!$G$11),0,1)</f>
        <v>0</v>
      </c>
      <c r="AN1948" s="103">
        <f>IF(H1948&lt;Variables!$G$13,1,0)</f>
        <v>1</v>
      </c>
      <c r="AO1948" s="101">
        <f>IF(R1948&lt;Variables!$G$12,0,1)</f>
        <v>1</v>
      </c>
      <c r="AP1948" s="86">
        <f t="shared" si="342"/>
        <v>1</v>
      </c>
      <c r="AR1948">
        <v>0</v>
      </c>
      <c r="AS1948">
        <v>0</v>
      </c>
      <c r="AT1948">
        <v>1</v>
      </c>
      <c r="AU1948">
        <v>0</v>
      </c>
      <c r="BA1948">
        <v>-2.25</v>
      </c>
    </row>
    <row r="1949" spans="3:53" ht="12.75" x14ac:dyDescent="0.2">
      <c r="C1949" t="s">
        <v>664</v>
      </c>
      <c r="D1949" t="s">
        <v>183</v>
      </c>
      <c r="E1949">
        <v>15.25</v>
      </c>
      <c r="F1949">
        <v>70.72</v>
      </c>
      <c r="G1949">
        <v>62.27</v>
      </c>
      <c r="H1949">
        <v>40.26</v>
      </c>
      <c r="I1949">
        <v>320.96699999999998</v>
      </c>
      <c r="J1949" t="s">
        <v>78</v>
      </c>
      <c r="K1949">
        <v>59.8</v>
      </c>
      <c r="L1949">
        <v>14.553215</v>
      </c>
      <c r="M1949">
        <v>5.4859699386012064</v>
      </c>
      <c r="N1949">
        <v>13.227359999999999</v>
      </c>
      <c r="O1949">
        <v>16.05944043255797</v>
      </c>
      <c r="P1949">
        <v>11420000</v>
      </c>
      <c r="Q1949">
        <v>12770000</v>
      </c>
      <c r="R1949">
        <v>0.89</v>
      </c>
      <c r="S1949">
        <v>28.414000000000009</v>
      </c>
      <c r="T1949">
        <v>6.7889999999999997</v>
      </c>
      <c r="U1949">
        <v>16.525652173913041</v>
      </c>
      <c r="V1949">
        <f t="shared" si="346"/>
        <v>2.1706266660061022</v>
      </c>
      <c r="AC1949">
        <v>18.27</v>
      </c>
      <c r="AD1949">
        <v>13.18</v>
      </c>
      <c r="AH1949" s="85">
        <f>IF(AND(M1949&lt;Variables!$G$6,M1949&gt;Variables!$G$5),0,1)</f>
        <v>1</v>
      </c>
      <c r="AI1949" s="85">
        <f t="shared" si="344"/>
        <v>0</v>
      </c>
      <c r="AJ1949" s="85">
        <f>IF(I1949&gt;Variables!$G$7,0,1)</f>
        <v>0</v>
      </c>
      <c r="AK1949" s="85">
        <f>IF(F1949&gt;Variables!$G$8,0,1)</f>
        <v>0</v>
      </c>
      <c r="AL1949" s="85">
        <f>IF(G1949&gt;Variables!$G$9,0,1)</f>
        <v>0</v>
      </c>
      <c r="AM1949" s="85">
        <f>IF(AND(K1949&gt;Variables!$G$10,K1949&lt;Variables!$G$11),0,1)</f>
        <v>0</v>
      </c>
      <c r="AN1949" s="103">
        <f>IF(H1949&lt;Variables!$G$13,1,0)</f>
        <v>1</v>
      </c>
      <c r="AO1949" s="101">
        <f>IF(R1949&lt;Variables!$G$12,0,1)</f>
        <v>0</v>
      </c>
      <c r="AP1949" s="86">
        <f t="shared" si="342"/>
        <v>1</v>
      </c>
      <c r="AR1949">
        <v>1</v>
      </c>
      <c r="AS1949">
        <v>0</v>
      </c>
      <c r="AT1949">
        <v>0</v>
      </c>
      <c r="AU1949">
        <v>0</v>
      </c>
      <c r="BA1949">
        <v>2</v>
      </c>
    </row>
    <row r="1950" spans="3:53" ht="12.75" x14ac:dyDescent="0.2">
      <c r="C1950" t="s">
        <v>664</v>
      </c>
      <c r="D1950" t="s">
        <v>639</v>
      </c>
      <c r="E1950">
        <v>30.15</v>
      </c>
      <c r="F1950">
        <v>7.29</v>
      </c>
      <c r="G1950">
        <v>7.56</v>
      </c>
      <c r="H1950">
        <v>2590</v>
      </c>
      <c r="I1950">
        <v>52.320999999999998</v>
      </c>
      <c r="J1950" t="s">
        <v>78</v>
      </c>
      <c r="K1950">
        <v>67.599999999999994</v>
      </c>
      <c r="L1950">
        <v>30.005700000000001</v>
      </c>
      <c r="M1950">
        <v>0.48090862736079371</v>
      </c>
      <c r="N1950">
        <v>29.945662500000001</v>
      </c>
      <c r="O1950">
        <v>0.68236092622763378</v>
      </c>
      <c r="P1950">
        <v>92455</v>
      </c>
      <c r="Q1950">
        <v>140520</v>
      </c>
      <c r="R1950">
        <v>0.66</v>
      </c>
      <c r="S1950">
        <v>28.414000000000009</v>
      </c>
      <c r="T1950">
        <v>6.7889999999999997</v>
      </c>
      <c r="U1950">
        <v>16.525652173913041</v>
      </c>
      <c r="V1950">
        <f t="shared" si="346"/>
        <v>2.5123883672502232</v>
      </c>
      <c r="AC1950">
        <v>31.94</v>
      </c>
      <c r="AD1950">
        <v>30.055</v>
      </c>
      <c r="AH1950" s="85">
        <f>IF(AND(M1950&lt;Variables!$G$6,M1950&gt;Variables!$G$5),0,1)</f>
        <v>1</v>
      </c>
      <c r="AI1950" s="85">
        <f t="shared" si="344"/>
        <v>0</v>
      </c>
      <c r="AJ1950" s="85">
        <f>IF(I1950&gt;Variables!$G$7,0,1)</f>
        <v>0</v>
      </c>
      <c r="AK1950" s="85">
        <f>IF(F1950&gt;Variables!$G$8,0,1)</f>
        <v>1</v>
      </c>
      <c r="AL1950" s="85">
        <f>IF(G1950&gt;Variables!$G$9,0,1)</f>
        <v>1</v>
      </c>
      <c r="AM1950" s="85">
        <f>IF(AND(K1950&gt;Variables!$G$10,K1950&lt;Variables!$G$11),0,1)</f>
        <v>0</v>
      </c>
      <c r="AN1950" s="103">
        <f>IF(H1950&lt;Variables!$G$13,1,0)</f>
        <v>0</v>
      </c>
      <c r="AO1950" s="101">
        <f>IF(R1950&lt;Variables!$G$12,0,1)</f>
        <v>0</v>
      </c>
      <c r="AP1950" s="86">
        <f t="shared" si="342"/>
        <v>1</v>
      </c>
      <c r="AR1950">
        <v>1</v>
      </c>
      <c r="AS1950">
        <v>0</v>
      </c>
      <c r="AT1950">
        <v>0</v>
      </c>
      <c r="AU1950">
        <v>0</v>
      </c>
      <c r="BA1950">
        <v>2</v>
      </c>
    </row>
    <row r="1951" spans="3:53" ht="12.75" x14ac:dyDescent="0.2">
      <c r="C1951" t="s">
        <v>664</v>
      </c>
      <c r="D1951" t="s">
        <v>621</v>
      </c>
      <c r="E1951">
        <v>3.32</v>
      </c>
      <c r="F1951">
        <v>23.76</v>
      </c>
      <c r="G1951">
        <v>15.23</v>
      </c>
      <c r="H1951">
        <v>195.43</v>
      </c>
      <c r="I1951">
        <v>-74.77</v>
      </c>
      <c r="J1951" t="s">
        <v>78</v>
      </c>
      <c r="K1951">
        <v>39.130000000000003</v>
      </c>
      <c r="L1951">
        <v>3.309815</v>
      </c>
      <c r="M1951">
        <v>-0.77995295809586285</v>
      </c>
      <c r="N1951">
        <v>3.3891960000000001</v>
      </c>
      <c r="O1951">
        <v>-3.103862981072806</v>
      </c>
      <c r="P1951">
        <v>15380000</v>
      </c>
      <c r="Q1951">
        <v>753080</v>
      </c>
      <c r="R1951">
        <v>20.420000000000002</v>
      </c>
      <c r="S1951">
        <v>28.414000000000009</v>
      </c>
      <c r="T1951">
        <v>6.7889999999999997</v>
      </c>
      <c r="U1951">
        <v>16.525652173913041</v>
      </c>
      <c r="V1951">
        <f t="shared" si="346"/>
        <v>2.2501808568762902</v>
      </c>
      <c r="AC1951">
        <v>4.07</v>
      </c>
      <c r="AD1951">
        <v>3.2839999999999998</v>
      </c>
      <c r="AH1951" s="85">
        <f>IF(AND(M1951&lt;Variables!$G$6,M1951&gt;Variables!$G$5),0,1)</f>
        <v>1</v>
      </c>
      <c r="AI1951" s="85">
        <f t="shared" si="344"/>
        <v>1</v>
      </c>
      <c r="AJ1951" s="85">
        <f>IF(I1951&gt;Variables!$G$7,0,1)</f>
        <v>1</v>
      </c>
      <c r="AK1951" s="85">
        <f>IF(F1951&gt;Variables!$G$8,0,1)</f>
        <v>0</v>
      </c>
      <c r="AL1951" s="85">
        <f>IF(G1951&gt;Variables!$G$9,0,1)</f>
        <v>0</v>
      </c>
      <c r="AM1951" s="85">
        <f>IF(AND(K1951&gt;Variables!$G$10,K1951&lt;Variables!$G$11),0,1)</f>
        <v>1</v>
      </c>
      <c r="AN1951" s="103">
        <f>IF(H1951&lt;Variables!$G$13,1,0)</f>
        <v>1</v>
      </c>
      <c r="AO1951" s="101">
        <f>IF(R1951&lt;Variables!$G$12,0,1)</f>
        <v>1</v>
      </c>
      <c r="AP1951" s="86">
        <f t="shared" si="342"/>
        <v>1</v>
      </c>
      <c r="AR1951">
        <v>1</v>
      </c>
      <c r="AS1951">
        <v>0</v>
      </c>
      <c r="AT1951">
        <v>0</v>
      </c>
      <c r="AU1951">
        <v>0</v>
      </c>
      <c r="BA1951">
        <v>2</v>
      </c>
    </row>
    <row r="1952" spans="3:53" ht="12.75" x14ac:dyDescent="0.2">
      <c r="C1952" t="s">
        <v>664</v>
      </c>
      <c r="D1952" t="s">
        <v>661</v>
      </c>
      <c r="E1952">
        <v>6.89</v>
      </c>
      <c r="F1952">
        <v>15.33</v>
      </c>
      <c r="G1952">
        <v>14.76</v>
      </c>
      <c r="H1952">
        <v>143.51</v>
      </c>
      <c r="I1952">
        <v>-2.258</v>
      </c>
      <c r="J1952" t="s">
        <v>78</v>
      </c>
      <c r="K1952">
        <v>38.1</v>
      </c>
      <c r="L1952">
        <v>7.0068388888888897</v>
      </c>
      <c r="M1952">
        <v>-1.239344735421201</v>
      </c>
      <c r="N1952">
        <v>7.0532782608695639</v>
      </c>
      <c r="O1952">
        <v>-1.889593121668969</v>
      </c>
      <c r="P1952">
        <v>343460</v>
      </c>
      <c r="Q1952">
        <v>156430</v>
      </c>
      <c r="R1952">
        <v>2.2000000000000002</v>
      </c>
      <c r="S1952">
        <v>28.414000000000009</v>
      </c>
      <c r="T1952">
        <v>6.7889999999999997</v>
      </c>
      <c r="U1952">
        <v>16.525652173913041</v>
      </c>
      <c r="V1952">
        <f t="shared" si="346"/>
        <v>2.2333461547297837</v>
      </c>
      <c r="AC1952">
        <v>7.03</v>
      </c>
      <c r="AD1952">
        <v>6.61</v>
      </c>
      <c r="AH1952" s="85">
        <f>IF(AND(M1952&lt;Variables!$G$6,M1952&gt;Variables!$G$5),0,1)</f>
        <v>1</v>
      </c>
      <c r="AI1952" s="85">
        <f t="shared" si="344"/>
        <v>1</v>
      </c>
      <c r="AJ1952" s="85">
        <f>IF(I1952&gt;Variables!$G$7,0,1)</f>
        <v>1</v>
      </c>
      <c r="AK1952" s="85">
        <f>IF(F1952&gt;Variables!$G$8,0,1)</f>
        <v>0</v>
      </c>
      <c r="AL1952" s="85">
        <f>IF(G1952&gt;Variables!$G$9,0,1)</f>
        <v>0</v>
      </c>
      <c r="AM1952" s="85">
        <f>IF(AND(K1952&gt;Variables!$G$10,K1952&lt;Variables!$G$11),0,1)</f>
        <v>1</v>
      </c>
      <c r="AN1952" s="103">
        <f>IF(H1952&lt;Variables!$G$13,1,0)</f>
        <v>1</v>
      </c>
      <c r="AO1952" s="101">
        <f>IF(R1952&lt;Variables!$G$12,0,1)</f>
        <v>1</v>
      </c>
      <c r="AP1952" s="86">
        <f t="shared" si="342"/>
        <v>1</v>
      </c>
      <c r="AR1952">
        <v>1</v>
      </c>
      <c r="AS1952">
        <v>0</v>
      </c>
      <c r="AT1952">
        <v>0</v>
      </c>
      <c r="AU1952">
        <v>0</v>
      </c>
      <c r="BA1952">
        <v>1.4</v>
      </c>
    </row>
    <row r="1953" spans="3:53" ht="12.75" x14ac:dyDescent="0.2">
      <c r="C1953" t="s">
        <v>664</v>
      </c>
      <c r="D1953" t="s">
        <v>604</v>
      </c>
      <c r="E1953">
        <v>88.52</v>
      </c>
      <c r="F1953">
        <v>10.1</v>
      </c>
      <c r="G1953">
        <v>-0.33</v>
      </c>
      <c r="H1953">
        <v>5400</v>
      </c>
      <c r="I1953">
        <v>-4.0410000000000004</v>
      </c>
      <c r="J1953" t="s">
        <v>78</v>
      </c>
      <c r="K1953">
        <v>37.979999999999997</v>
      </c>
      <c r="L1953">
        <v>88.696770000000001</v>
      </c>
      <c r="M1953">
        <v>-0.26694320435795688</v>
      </c>
      <c r="N1953">
        <v>88.782365306122443</v>
      </c>
      <c r="O1953">
        <v>-0.3630961002344677</v>
      </c>
      <c r="P1953">
        <v>2008000</v>
      </c>
      <c r="Q1953">
        <v>970773</v>
      </c>
      <c r="R1953">
        <v>2.0699999999999998</v>
      </c>
      <c r="S1953">
        <v>28.414000000000009</v>
      </c>
      <c r="T1953">
        <v>6.7889999999999997</v>
      </c>
      <c r="U1953">
        <v>16.525652173913041</v>
      </c>
      <c r="V1953">
        <f t="shared" si="346"/>
        <v>2.2401467209835939</v>
      </c>
      <c r="AC1953">
        <v>89.08</v>
      </c>
      <c r="AD1953">
        <v>85.37</v>
      </c>
      <c r="AH1953" s="85">
        <f>IF(AND(M1953&lt;Variables!$G$6,M1953&gt;Variables!$G$5),0,1)</f>
        <v>1</v>
      </c>
      <c r="AI1953" s="85">
        <f t="shared" si="344"/>
        <v>1</v>
      </c>
      <c r="AJ1953" s="85">
        <f>IF(I1953&gt;Variables!$G$7,0,1)</f>
        <v>1</v>
      </c>
      <c r="AK1953" s="85">
        <f>IF(F1953&gt;Variables!$G$8,0,1)</f>
        <v>0</v>
      </c>
      <c r="AL1953" s="85">
        <f>IF(G1953&gt;Variables!$G$9,0,1)</f>
        <v>1</v>
      </c>
      <c r="AM1953" s="85">
        <f>IF(AND(K1953&gt;Variables!$G$10,K1953&lt;Variables!$G$11),0,1)</f>
        <v>1</v>
      </c>
      <c r="AN1953" s="103">
        <f>IF(H1953&lt;Variables!$G$13,1,0)</f>
        <v>0</v>
      </c>
      <c r="AO1953" s="101">
        <f>IF(R1953&lt;Variables!$G$12,0,1)</f>
        <v>1</v>
      </c>
      <c r="AP1953" s="86">
        <f t="shared" si="342"/>
        <v>1</v>
      </c>
      <c r="AR1953">
        <v>0</v>
      </c>
      <c r="AS1953">
        <v>0</v>
      </c>
      <c r="AT1953">
        <v>0</v>
      </c>
      <c r="AU1953">
        <v>1</v>
      </c>
      <c r="BA1953">
        <v>-1.38</v>
      </c>
    </row>
    <row r="1954" spans="3:53" ht="12.75" x14ac:dyDescent="0.2">
      <c r="C1954" t="s">
        <v>664</v>
      </c>
      <c r="D1954" t="s">
        <v>322</v>
      </c>
      <c r="E1954">
        <v>35</v>
      </c>
      <c r="F1954">
        <v>9.52</v>
      </c>
      <c r="G1954">
        <v>7.1</v>
      </c>
      <c r="H1954">
        <v>6860</v>
      </c>
      <c r="I1954">
        <v>902.11900000000003</v>
      </c>
      <c r="J1954" t="s">
        <v>78</v>
      </c>
      <c r="K1954">
        <v>31.28</v>
      </c>
      <c r="L1954">
        <v>35.619979999999998</v>
      </c>
      <c r="M1954">
        <v>-1.7405400003031961</v>
      </c>
      <c r="N1954">
        <v>36.897640000000003</v>
      </c>
      <c r="O1954">
        <v>-5.1429847545805174</v>
      </c>
      <c r="P1954">
        <v>986508</v>
      </c>
      <c r="Q1954">
        <v>755579</v>
      </c>
      <c r="R1954">
        <v>1.31</v>
      </c>
      <c r="S1954">
        <v>28.414000000000009</v>
      </c>
      <c r="T1954">
        <v>6.7889999999999997</v>
      </c>
      <c r="U1954">
        <v>16.525652173913041</v>
      </c>
      <c r="V1954">
        <f t="shared" si="346"/>
        <v>2.1242153993770914</v>
      </c>
      <c r="AC1954">
        <v>35.500100000000003</v>
      </c>
      <c r="AD1954">
        <v>32.3401</v>
      </c>
      <c r="AH1954" s="85">
        <f>IF(AND(M1954&lt;Variables!$G$6,M1954&gt;Variables!$G$5),0,1)</f>
        <v>1</v>
      </c>
      <c r="AI1954" s="85">
        <f t="shared" si="344"/>
        <v>1</v>
      </c>
      <c r="AJ1954" s="85">
        <f>IF(I1954&gt;Variables!$G$7,0,1)</f>
        <v>0</v>
      </c>
      <c r="AK1954" s="85">
        <f>IF(F1954&gt;Variables!$G$8,0,1)</f>
        <v>0</v>
      </c>
      <c r="AL1954" s="85">
        <f>IF(G1954&gt;Variables!$G$9,0,1)</f>
        <v>1</v>
      </c>
      <c r="AM1954" s="85">
        <f>IF(AND(K1954&gt;Variables!$G$10,K1954&lt;Variables!$G$11),0,1)</f>
        <v>1</v>
      </c>
      <c r="AN1954" s="103">
        <f>IF(H1954&lt;Variables!$G$13,1,0)</f>
        <v>0</v>
      </c>
      <c r="AO1954" s="101">
        <f>IF(R1954&lt;Variables!$G$12,0,1)</f>
        <v>0</v>
      </c>
      <c r="AP1954" s="86">
        <f t="shared" si="342"/>
        <v>1</v>
      </c>
      <c r="AR1954">
        <v>0</v>
      </c>
      <c r="AS1954">
        <v>0</v>
      </c>
      <c r="AT1954">
        <v>1</v>
      </c>
      <c r="AU1954">
        <v>0</v>
      </c>
      <c r="BA1954">
        <v>-2.25</v>
      </c>
    </row>
    <row r="1955" spans="3:53" ht="12.75" x14ac:dyDescent="0.2">
      <c r="C1955" t="s">
        <v>664</v>
      </c>
      <c r="D1955" t="s">
        <v>632</v>
      </c>
      <c r="E1955">
        <v>82.24</v>
      </c>
      <c r="F1955">
        <v>9.3000000000000007</v>
      </c>
      <c r="G1955">
        <v>10.44</v>
      </c>
      <c r="H1955">
        <v>5680</v>
      </c>
      <c r="I1955">
        <v>116.586</v>
      </c>
      <c r="J1955" t="s">
        <v>78</v>
      </c>
      <c r="K1955">
        <v>78.47</v>
      </c>
      <c r="L1955">
        <v>81.836012499999995</v>
      </c>
      <c r="M1955">
        <v>0.95799816737161914</v>
      </c>
      <c r="N1955">
        <v>81.348939130434772</v>
      </c>
      <c r="O1955">
        <v>1.562479957516367</v>
      </c>
      <c r="P1955">
        <v>451469</v>
      </c>
      <c r="Q1955">
        <v>533296</v>
      </c>
      <c r="R1955">
        <v>0.85</v>
      </c>
      <c r="S1955">
        <v>28.414000000000009</v>
      </c>
      <c r="T1955">
        <v>6.7889999999999997</v>
      </c>
      <c r="U1955">
        <v>16.525652173913041</v>
      </c>
      <c r="V1955">
        <f t="shared" si="346"/>
        <v>2.5582733354495355</v>
      </c>
      <c r="AC1955">
        <v>84.015000000000001</v>
      </c>
      <c r="AD1955">
        <v>80.13</v>
      </c>
      <c r="AH1955" s="85">
        <f>IF(AND(M1955&lt;Variables!$G$6,M1955&gt;Variables!$G$5),0,1)</f>
        <v>1</v>
      </c>
      <c r="AI1955" s="85">
        <f t="shared" si="344"/>
        <v>0</v>
      </c>
      <c r="AJ1955" s="85">
        <f>IF(I1955&gt;Variables!$G$7,0,1)</f>
        <v>0</v>
      </c>
      <c r="AK1955" s="85">
        <f>IF(F1955&gt;Variables!$G$8,0,1)</f>
        <v>0</v>
      </c>
      <c r="AL1955" s="85">
        <f>IF(G1955&gt;Variables!$G$9,0,1)</f>
        <v>1</v>
      </c>
      <c r="AM1955" s="85">
        <f>IF(AND(K1955&gt;Variables!$G$10,K1955&lt;Variables!$G$11),0,1)</f>
        <v>1</v>
      </c>
      <c r="AN1955" s="103">
        <f>IF(H1955&lt;Variables!$G$13,1,0)</f>
        <v>0</v>
      </c>
      <c r="AO1955" s="101">
        <f>IF(R1955&lt;Variables!$G$12,0,1)</f>
        <v>0</v>
      </c>
      <c r="AP1955" s="86">
        <f t="shared" si="342"/>
        <v>1</v>
      </c>
      <c r="AR1955">
        <v>1</v>
      </c>
      <c r="AS1955">
        <v>0</v>
      </c>
      <c r="AT1955">
        <v>0</v>
      </c>
      <c r="AU1955">
        <v>0</v>
      </c>
      <c r="BA1955">
        <v>1.73</v>
      </c>
    </row>
    <row r="1956" spans="3:53" ht="12.75" x14ac:dyDescent="0.2">
      <c r="C1956" t="s">
        <v>664</v>
      </c>
      <c r="D1956" t="s">
        <v>606</v>
      </c>
      <c r="E1956">
        <v>50.78</v>
      </c>
      <c r="F1956">
        <v>7.47</v>
      </c>
      <c r="G1956">
        <v>0.67</v>
      </c>
      <c r="H1956">
        <v>2750</v>
      </c>
      <c r="I1956">
        <v>-23.672000000000001</v>
      </c>
      <c r="J1956" t="s">
        <v>78</v>
      </c>
      <c r="K1956">
        <v>45.07</v>
      </c>
      <c r="L1956">
        <v>50.831111111111113</v>
      </c>
      <c r="M1956">
        <v>-0.1005508437527341</v>
      </c>
      <c r="N1956">
        <v>50.8204347826087</v>
      </c>
      <c r="O1956">
        <v>-7.9564023373007928E-2</v>
      </c>
      <c r="P1956">
        <v>563827</v>
      </c>
      <c r="Q1956">
        <v>660790</v>
      </c>
      <c r="R1956">
        <v>0.85</v>
      </c>
      <c r="S1956">
        <v>28.414000000000009</v>
      </c>
      <c r="T1956">
        <v>6.7889999999999997</v>
      </c>
      <c r="U1956">
        <v>16.525652173913041</v>
      </c>
      <c r="V1956">
        <f t="shared" si="346"/>
        <v>2.3171078951123549</v>
      </c>
      <c r="AC1956">
        <v>51.24</v>
      </c>
      <c r="AD1956">
        <v>50.630099999999999</v>
      </c>
      <c r="AH1956" s="85">
        <f>IF(AND(M1956&lt;Variables!$G$6,M1956&gt;Variables!$G$5),0,1)</f>
        <v>1</v>
      </c>
      <c r="AI1956" s="85">
        <f t="shared" si="344"/>
        <v>0</v>
      </c>
      <c r="AJ1956" s="85">
        <f>IF(I1956&gt;Variables!$G$7,0,1)</f>
        <v>1</v>
      </c>
      <c r="AK1956" s="85">
        <f>IF(F1956&gt;Variables!$G$8,0,1)</f>
        <v>1</v>
      </c>
      <c r="AL1956" s="85">
        <f>IF(G1956&gt;Variables!$G$9,0,1)</f>
        <v>1</v>
      </c>
      <c r="AM1956" s="85">
        <f>IF(AND(K1956&gt;Variables!$G$10,K1956&lt;Variables!$G$11),0,1)</f>
        <v>1</v>
      </c>
      <c r="AN1956" s="103">
        <f>IF(H1956&lt;Variables!$G$13,1,0)</f>
        <v>0</v>
      </c>
      <c r="AO1956" s="101">
        <f>IF(R1956&lt;Variables!$G$12,0,1)</f>
        <v>0</v>
      </c>
      <c r="AP1956" s="86">
        <f t="shared" si="342"/>
        <v>1</v>
      </c>
      <c r="AR1956">
        <v>0</v>
      </c>
      <c r="AS1956">
        <v>0</v>
      </c>
      <c r="AT1956">
        <v>0</v>
      </c>
      <c r="AU1956">
        <v>1</v>
      </c>
      <c r="BA1956">
        <v>-0.23</v>
      </c>
    </row>
    <row r="1957" spans="3:53" ht="12.75" x14ac:dyDescent="0.2">
      <c r="C1957" t="s">
        <v>664</v>
      </c>
      <c r="D1957" t="s">
        <v>662</v>
      </c>
      <c r="E1957">
        <v>48.87</v>
      </c>
      <c r="F1957">
        <v>6.18</v>
      </c>
      <c r="G1957">
        <v>5.2</v>
      </c>
      <c r="H1957">
        <v>5430</v>
      </c>
      <c r="I1957">
        <v>-60.384999999999998</v>
      </c>
      <c r="J1957" t="s">
        <v>78</v>
      </c>
      <c r="K1957">
        <v>51.78</v>
      </c>
      <c r="L1957">
        <v>48.802819999999997</v>
      </c>
      <c r="M1957">
        <v>-0.1082314505596131</v>
      </c>
      <c r="N1957">
        <v>48.322933999999997</v>
      </c>
      <c r="O1957">
        <v>0.88377497939178018</v>
      </c>
      <c r="P1957">
        <v>1774000</v>
      </c>
      <c r="Q1957">
        <v>2019000</v>
      </c>
      <c r="R1957">
        <v>0.88</v>
      </c>
      <c r="S1957">
        <v>28.414000000000009</v>
      </c>
      <c r="T1957">
        <v>6.7889999999999997</v>
      </c>
      <c r="U1957">
        <v>16.525652173913041</v>
      </c>
      <c r="V1957">
        <f t="shared" si="346"/>
        <v>2.3888111966385548</v>
      </c>
      <c r="AC1957">
        <v>49.27</v>
      </c>
      <c r="AD1957">
        <v>47.68</v>
      </c>
      <c r="AH1957" s="85">
        <f>IF(AND(M1957&lt;Variables!$G$6,M1957&gt;Variables!$G$5),0,1)</f>
        <v>1</v>
      </c>
      <c r="AI1957" s="85">
        <f t="shared" si="344"/>
        <v>0</v>
      </c>
      <c r="AJ1957" s="85">
        <f>IF(I1957&gt;Variables!$G$7,0,1)</f>
        <v>1</v>
      </c>
      <c r="AK1957" s="85">
        <f>IF(F1957&gt;Variables!$G$8,0,1)</f>
        <v>1</v>
      </c>
      <c r="AL1957" s="85">
        <f>IF(G1957&gt;Variables!$G$9,0,1)</f>
        <v>1</v>
      </c>
      <c r="AM1957" s="85">
        <f>IF(AND(K1957&gt;Variables!$G$10,K1957&lt;Variables!$G$11),0,1)</f>
        <v>0</v>
      </c>
      <c r="AN1957" s="103">
        <f>IF(H1957&lt;Variables!$G$13,1,0)</f>
        <v>0</v>
      </c>
      <c r="AO1957" s="101">
        <f>IF(R1957&lt;Variables!$G$12,0,1)</f>
        <v>0</v>
      </c>
      <c r="AP1957" s="86">
        <f t="shared" si="342"/>
        <v>1</v>
      </c>
      <c r="AR1957">
        <v>0</v>
      </c>
      <c r="AS1957">
        <v>0</v>
      </c>
      <c r="AT1957">
        <v>1</v>
      </c>
      <c r="AU1957">
        <v>0</v>
      </c>
      <c r="BA1957">
        <v>-0.76</v>
      </c>
    </row>
    <row r="1958" spans="3:53" ht="12.75" x14ac:dyDescent="0.2">
      <c r="C1958" t="s">
        <v>664</v>
      </c>
      <c r="D1958" t="s">
        <v>490</v>
      </c>
      <c r="E1958">
        <v>28.21</v>
      </c>
      <c r="F1958">
        <v>9.24</v>
      </c>
      <c r="G1958">
        <v>8.08</v>
      </c>
      <c r="H1958">
        <v>3040</v>
      </c>
      <c r="I1958">
        <v>-26.484000000000002</v>
      </c>
      <c r="J1958" t="s">
        <v>78</v>
      </c>
      <c r="K1958">
        <v>49.56</v>
      </c>
      <c r="L1958">
        <v>28.303985714285719</v>
      </c>
      <c r="M1958">
        <v>-0.56170786648423265</v>
      </c>
      <c r="N1958">
        <v>28.324683333333329</v>
      </c>
      <c r="O1958">
        <v>-0.63437014006039372</v>
      </c>
      <c r="P1958">
        <v>66318</v>
      </c>
      <c r="Q1958">
        <v>60414</v>
      </c>
      <c r="R1958">
        <v>1.1000000000000001</v>
      </c>
      <c r="S1958">
        <v>28.414000000000009</v>
      </c>
      <c r="T1958">
        <v>6.7889999999999997</v>
      </c>
      <c r="U1958">
        <v>16.525652173913041</v>
      </c>
      <c r="V1958">
        <f t="shared" si="346"/>
        <v>2.3763322311084911</v>
      </c>
      <c r="AC1958">
        <v>28.35</v>
      </c>
      <c r="AD1958">
        <v>27.65</v>
      </c>
      <c r="AH1958" s="85">
        <f>IF(AND(M1958&lt;Variables!$G$6,M1958&gt;Variables!$G$5),0,1)</f>
        <v>1</v>
      </c>
      <c r="AI1958" s="85">
        <f t="shared" si="344"/>
        <v>1</v>
      </c>
      <c r="AJ1958" s="85">
        <f>IF(I1958&gt;Variables!$G$7,0,1)</f>
        <v>1</v>
      </c>
      <c r="AK1958" s="85">
        <f>IF(F1958&gt;Variables!$G$8,0,1)</f>
        <v>0</v>
      </c>
      <c r="AL1958" s="85">
        <f>IF(G1958&gt;Variables!$G$9,0,1)</f>
        <v>1</v>
      </c>
      <c r="AM1958" s="85">
        <f>IF(AND(K1958&gt;Variables!$G$10,K1958&lt;Variables!$G$11),0,1)</f>
        <v>1</v>
      </c>
      <c r="AN1958" s="103">
        <f>IF(H1958&lt;Variables!$G$13,1,0)</f>
        <v>0</v>
      </c>
      <c r="AO1958" s="101">
        <f>IF(R1958&lt;Variables!$G$12,0,1)</f>
        <v>0</v>
      </c>
      <c r="AP1958" s="86">
        <f t="shared" si="342"/>
        <v>1</v>
      </c>
      <c r="AR1958">
        <v>0</v>
      </c>
      <c r="AS1958">
        <v>0</v>
      </c>
      <c r="AT1958">
        <v>0</v>
      </c>
      <c r="AU1958">
        <v>0</v>
      </c>
      <c r="BA1958">
        <v>0</v>
      </c>
    </row>
    <row r="1959" spans="3:53" ht="12.75" x14ac:dyDescent="0.2">
      <c r="C1959" t="s">
        <v>664</v>
      </c>
      <c r="D1959" t="s">
        <v>611</v>
      </c>
      <c r="E1959">
        <v>239.37</v>
      </c>
      <c r="F1959">
        <v>5.97</v>
      </c>
      <c r="G1959">
        <v>0.08</v>
      </c>
      <c r="H1959">
        <v>209390</v>
      </c>
      <c r="I1959">
        <v>9.2799999999999994</v>
      </c>
      <c r="J1959" t="s">
        <v>78</v>
      </c>
      <c r="K1959">
        <v>51.48</v>
      </c>
      <c r="L1959">
        <v>239.28681</v>
      </c>
      <c r="M1959">
        <v>5.1482152317556637E-2</v>
      </c>
      <c r="N1959">
        <v>239.45913400000009</v>
      </c>
      <c r="O1959">
        <v>-2.051874120619937E-2</v>
      </c>
      <c r="P1959">
        <v>10914000</v>
      </c>
      <c r="Q1959">
        <v>6250000</v>
      </c>
      <c r="R1959">
        <v>1.75</v>
      </c>
      <c r="S1959">
        <v>28.414000000000009</v>
      </c>
      <c r="T1959">
        <v>6.7889999999999997</v>
      </c>
      <c r="U1959">
        <v>16.525652173913041</v>
      </c>
      <c r="V1959">
        <f t="shared" si="346"/>
        <v>2.3807742169650217</v>
      </c>
      <c r="AC1959">
        <v>240.595</v>
      </c>
      <c r="AD1959">
        <v>238</v>
      </c>
      <c r="AH1959" s="85">
        <f>IF(AND(M1959&lt;Variables!$G$6,M1959&gt;Variables!$G$5),0,1)</f>
        <v>1</v>
      </c>
      <c r="AI1959" s="85">
        <f t="shared" si="344"/>
        <v>1</v>
      </c>
      <c r="AJ1959" s="85">
        <f>IF(I1959&gt;Variables!$G$7,0,1)</f>
        <v>0</v>
      </c>
      <c r="AK1959" s="85">
        <f>IF(F1959&gt;Variables!$G$8,0,1)</f>
        <v>1</v>
      </c>
      <c r="AL1959" s="85">
        <f>IF(G1959&gt;Variables!$G$9,0,1)</f>
        <v>1</v>
      </c>
      <c r="AM1959" s="85">
        <f>IF(AND(K1959&gt;Variables!$G$10,K1959&lt;Variables!$G$11),0,1)</f>
        <v>0</v>
      </c>
      <c r="AN1959" s="103">
        <f>IF(H1959&lt;Variables!$G$13,1,0)</f>
        <v>0</v>
      </c>
      <c r="AO1959" s="101">
        <f>IF(R1959&lt;Variables!$G$12,0,1)</f>
        <v>0</v>
      </c>
      <c r="AP1959" s="86">
        <f t="shared" si="342"/>
        <v>1</v>
      </c>
      <c r="AR1959">
        <v>0</v>
      </c>
      <c r="AS1959">
        <v>0</v>
      </c>
      <c r="AT1959">
        <v>0</v>
      </c>
      <c r="AU1959">
        <v>1</v>
      </c>
      <c r="BA1959">
        <v>-0.13</v>
      </c>
    </row>
    <row r="1960" spans="3:53" ht="12.75" x14ac:dyDescent="0.2">
      <c r="C1960" t="s">
        <v>664</v>
      </c>
      <c r="D1960" t="s">
        <v>665</v>
      </c>
      <c r="E1960">
        <v>48.2</v>
      </c>
      <c r="F1960">
        <v>5.94</v>
      </c>
      <c r="G1960">
        <v>3.75</v>
      </c>
      <c r="H1960">
        <v>1980</v>
      </c>
      <c r="I1960">
        <v>-1.996</v>
      </c>
      <c r="J1960" t="s">
        <v>78</v>
      </c>
      <c r="K1960">
        <v>54.52</v>
      </c>
      <c r="L1960">
        <v>48.136153846153853</v>
      </c>
      <c r="M1960">
        <v>0.13263659171899389</v>
      </c>
      <c r="N1960">
        <v>48.109285714285711</v>
      </c>
      <c r="O1960">
        <v>0.18855878728491399</v>
      </c>
      <c r="P1960">
        <v>141965</v>
      </c>
      <c r="Q1960">
        <v>440755</v>
      </c>
      <c r="R1960">
        <v>0.32</v>
      </c>
      <c r="S1960">
        <v>28.414000000000009</v>
      </c>
      <c r="T1960">
        <v>6.7889999999999997</v>
      </c>
      <c r="U1960">
        <v>16.525652173913041</v>
      </c>
      <c r="V1960">
        <f t="shared" si="346"/>
        <v>2.4086472423797884</v>
      </c>
      <c r="AC1960">
        <v>49.2</v>
      </c>
      <c r="AD1960">
        <v>47.75</v>
      </c>
      <c r="AH1960" s="85">
        <f>IF(AND(M1960&lt;Variables!$G$6,M1960&gt;Variables!$G$5),0,1)</f>
        <v>1</v>
      </c>
      <c r="AI1960" s="85">
        <f t="shared" si="344"/>
        <v>0</v>
      </c>
      <c r="AJ1960" s="85">
        <f>IF(I1960&gt;Variables!$G$7,0,1)</f>
        <v>1</v>
      </c>
      <c r="AK1960" s="85">
        <f>IF(F1960&gt;Variables!$G$8,0,1)</f>
        <v>1</v>
      </c>
      <c r="AL1960" s="85">
        <f>IF(G1960&gt;Variables!$G$9,0,1)</f>
        <v>1</v>
      </c>
      <c r="AM1960" s="85">
        <f>IF(AND(K1960&gt;Variables!$G$10,K1960&lt;Variables!$G$11),0,1)</f>
        <v>0</v>
      </c>
      <c r="AN1960" s="103">
        <f>IF(H1960&lt;Variables!$G$13,1,0)</f>
        <v>1</v>
      </c>
      <c r="AO1960" s="101">
        <f>IF(R1960&lt;Variables!$G$12,0,1)</f>
        <v>0</v>
      </c>
      <c r="AP1960" s="86">
        <f t="shared" si="342"/>
        <v>1</v>
      </c>
      <c r="AR1960">
        <v>0</v>
      </c>
      <c r="AS1960">
        <v>0</v>
      </c>
      <c r="AT1960">
        <v>0</v>
      </c>
      <c r="AU1960">
        <v>1</v>
      </c>
      <c r="BA1960">
        <v>-0.55000000000000004</v>
      </c>
    </row>
    <row r="1961" spans="3:53" ht="12.75" x14ac:dyDescent="0.2">
      <c r="C1961" t="s">
        <v>664</v>
      </c>
      <c r="D1961" t="s">
        <v>509</v>
      </c>
      <c r="E1961">
        <v>5.78</v>
      </c>
      <c r="F1961">
        <v>43.32</v>
      </c>
      <c r="G1961">
        <v>-6.09</v>
      </c>
      <c r="H1961">
        <v>208.76</v>
      </c>
      <c r="I1961">
        <v>45.27</v>
      </c>
      <c r="J1961" t="s">
        <v>76</v>
      </c>
      <c r="K1961">
        <v>38.86</v>
      </c>
      <c r="L1961">
        <v>5.7718799999999986</v>
      </c>
      <c r="M1961">
        <v>-1.072094360936116</v>
      </c>
      <c r="N1961">
        <v>5.8728360000000004</v>
      </c>
      <c r="O1961">
        <v>-2.772697892466256</v>
      </c>
      <c r="P1961">
        <v>110820000</v>
      </c>
      <c r="Q1961">
        <v>12510000</v>
      </c>
      <c r="R1961">
        <v>8.86</v>
      </c>
      <c r="S1961">
        <v>28.414000000000009</v>
      </c>
      <c r="T1961">
        <v>6.7889999999999997</v>
      </c>
      <c r="U1961">
        <v>16.525652173913041</v>
      </c>
      <c r="V1961">
        <f t="shared" si="346"/>
        <v>2.2449722905341067</v>
      </c>
      <c r="AC1961">
        <v>8.3800000000000008</v>
      </c>
      <c r="AD1961">
        <v>5.66</v>
      </c>
      <c r="AH1961" s="85">
        <f>IF(AND(M1961&lt;Variables!$G$6,M1961&gt;Variables!$G$5),0,1)</f>
        <v>1</v>
      </c>
      <c r="AI1961" s="85">
        <f t="shared" si="344"/>
        <v>1</v>
      </c>
      <c r="AJ1961" s="85">
        <f>IF(I1961&gt;Variables!$G$7,0,1)</f>
        <v>0</v>
      </c>
      <c r="AK1961" s="85">
        <f>IF(F1961&gt;Variables!$G$8,0,1)</f>
        <v>0</v>
      </c>
      <c r="AL1961" s="85">
        <f>IF(G1961&gt;Variables!$G$9,0,1)</f>
        <v>1</v>
      </c>
      <c r="AM1961" s="85">
        <f>IF(AND(K1961&gt;Variables!$G$10,K1961&lt;Variables!$G$11),0,1)</f>
        <v>1</v>
      </c>
      <c r="AN1961" s="103">
        <f>IF(H1961&lt;Variables!$G$13,1,0)</f>
        <v>1</v>
      </c>
      <c r="AO1961" s="101">
        <f>IF(R1961&lt;Variables!$G$12,0,1)</f>
        <v>1</v>
      </c>
      <c r="AP1961" s="86">
        <f t="shared" si="342"/>
        <v>0</v>
      </c>
      <c r="AR1961">
        <v>1</v>
      </c>
      <c r="AS1961">
        <v>0</v>
      </c>
      <c r="AT1961">
        <v>0</v>
      </c>
      <c r="AU1961">
        <v>0</v>
      </c>
      <c r="BA1961">
        <v>2</v>
      </c>
    </row>
    <row r="1962" spans="3:53" ht="12.75" x14ac:dyDescent="0.2">
      <c r="C1962" t="s">
        <v>664</v>
      </c>
      <c r="D1962" t="s">
        <v>395</v>
      </c>
      <c r="E1962">
        <v>24.15</v>
      </c>
      <c r="F1962">
        <v>21.13</v>
      </c>
      <c r="G1962">
        <v>21.26</v>
      </c>
      <c r="H1962">
        <v>2790</v>
      </c>
      <c r="I1962">
        <v>199.66200000000001</v>
      </c>
      <c r="J1962" t="s">
        <v>76</v>
      </c>
      <c r="K1962">
        <v>49.98</v>
      </c>
      <c r="L1962">
        <v>24.178290000000001</v>
      </c>
      <c r="M1962">
        <v>7.0724604593739478E-3</v>
      </c>
      <c r="N1962">
        <v>24.193704</v>
      </c>
      <c r="O1962">
        <v>-5.664283567326877E-2</v>
      </c>
      <c r="P1962">
        <v>11519000</v>
      </c>
      <c r="Q1962">
        <v>3411000</v>
      </c>
      <c r="R1962">
        <v>3.38</v>
      </c>
      <c r="S1962">
        <v>28.414000000000009</v>
      </c>
      <c r="T1962">
        <v>6.7889999999999997</v>
      </c>
      <c r="U1962">
        <v>16.525652173913041</v>
      </c>
      <c r="V1962">
        <f t="shared" si="346"/>
        <v>2.3666093245333721</v>
      </c>
      <c r="AC1962">
        <v>24.85</v>
      </c>
      <c r="AD1962">
        <v>24.06</v>
      </c>
      <c r="AH1962" s="85">
        <f>IF(AND(M1962&lt;Variables!$G$6,M1962&gt;Variables!$G$5),0,1)</f>
        <v>1</v>
      </c>
      <c r="AI1962" s="85">
        <f t="shared" si="344"/>
        <v>1</v>
      </c>
      <c r="AJ1962" s="85">
        <f>IF(I1962&gt;Variables!$G$7,0,1)</f>
        <v>0</v>
      </c>
      <c r="AK1962" s="85">
        <f>IF(F1962&gt;Variables!$G$8,0,1)</f>
        <v>0</v>
      </c>
      <c r="AL1962" s="85">
        <f>IF(G1962&gt;Variables!$G$9,0,1)</f>
        <v>0</v>
      </c>
      <c r="AM1962" s="85">
        <f>IF(AND(K1962&gt;Variables!$G$10,K1962&lt;Variables!$G$11),0,1)</f>
        <v>1</v>
      </c>
      <c r="AN1962" s="103">
        <f>IF(H1962&lt;Variables!$G$13,1,0)</f>
        <v>0</v>
      </c>
      <c r="AO1962" s="101">
        <f>IF(R1962&lt;Variables!$G$12,0,1)</f>
        <v>1</v>
      </c>
      <c r="AP1962" s="86">
        <f t="shared" si="342"/>
        <v>0</v>
      </c>
      <c r="AR1962">
        <v>0</v>
      </c>
      <c r="AS1962">
        <v>1</v>
      </c>
      <c r="AT1962">
        <v>0</v>
      </c>
      <c r="AU1962">
        <v>0</v>
      </c>
      <c r="BA1962">
        <v>0.9</v>
      </c>
    </row>
    <row r="1963" spans="3:53" ht="12.75" x14ac:dyDescent="0.2">
      <c r="C1963" t="s">
        <v>664</v>
      </c>
      <c r="D1963" t="s">
        <v>615</v>
      </c>
      <c r="E1963">
        <v>28.65</v>
      </c>
      <c r="F1963">
        <v>6.15</v>
      </c>
      <c r="G1963">
        <v>4.72</v>
      </c>
      <c r="H1963">
        <v>2830</v>
      </c>
      <c r="I1963">
        <v>-36.06</v>
      </c>
      <c r="J1963" t="s">
        <v>76</v>
      </c>
      <c r="K1963">
        <v>58.22</v>
      </c>
      <c r="L1963">
        <v>28.518329999999999</v>
      </c>
      <c r="M1963">
        <v>0.32144238459966129</v>
      </c>
      <c r="N1963">
        <v>28.463362000000011</v>
      </c>
      <c r="O1963">
        <v>0.51518158677106463</v>
      </c>
      <c r="P1963">
        <v>8871000</v>
      </c>
      <c r="Q1963">
        <v>4143000</v>
      </c>
      <c r="R1963">
        <v>2.14</v>
      </c>
      <c r="S1963">
        <v>28.414000000000009</v>
      </c>
      <c r="T1963">
        <v>6.7889999999999997</v>
      </c>
      <c r="U1963">
        <v>16.525652173913041</v>
      </c>
      <c r="V1963">
        <f t="shared" si="346"/>
        <v>2.4361708615131392</v>
      </c>
      <c r="AC1963">
        <v>29.328600000000002</v>
      </c>
      <c r="AD1963">
        <v>27.75</v>
      </c>
      <c r="AH1963" s="85">
        <f>IF(AND(M1963&lt;Variables!$G$6,M1963&gt;Variables!$G$5),0,1)</f>
        <v>1</v>
      </c>
      <c r="AI1963" s="85">
        <f t="shared" si="344"/>
        <v>0</v>
      </c>
      <c r="AJ1963" s="85">
        <f>IF(I1963&gt;Variables!$G$7,0,1)</f>
        <v>1</v>
      </c>
      <c r="AK1963" s="85">
        <f>IF(F1963&gt;Variables!$G$8,0,1)</f>
        <v>1</v>
      </c>
      <c r="AL1963" s="85">
        <f>IF(G1963&gt;Variables!$G$9,0,1)</f>
        <v>1</v>
      </c>
      <c r="AM1963" s="85">
        <f>IF(AND(K1963&gt;Variables!$G$10,K1963&lt;Variables!$G$11),0,1)</f>
        <v>0</v>
      </c>
      <c r="AN1963" s="103">
        <f>IF(H1963&lt;Variables!$G$13,1,0)</f>
        <v>0</v>
      </c>
      <c r="AO1963" s="101">
        <f>IF(R1963&lt;Variables!$G$12,0,1)</f>
        <v>1</v>
      </c>
      <c r="AP1963" s="86">
        <f t="shared" si="342"/>
        <v>0</v>
      </c>
      <c r="AR1963">
        <v>1</v>
      </c>
      <c r="AS1963">
        <v>0</v>
      </c>
      <c r="AT1963">
        <v>0</v>
      </c>
      <c r="AU1963">
        <v>0</v>
      </c>
      <c r="BA1963">
        <v>1.0900000000000001</v>
      </c>
    </row>
    <row r="1964" spans="3:53" ht="12.75" x14ac:dyDescent="0.2">
      <c r="C1964" t="s">
        <v>664</v>
      </c>
      <c r="D1964" t="s">
        <v>609</v>
      </c>
      <c r="E1964">
        <v>93.67</v>
      </c>
      <c r="F1964">
        <v>6.12</v>
      </c>
      <c r="G1964">
        <v>4.95</v>
      </c>
      <c r="H1964">
        <v>6390</v>
      </c>
      <c r="I1964">
        <v>-79.683000000000007</v>
      </c>
      <c r="J1964" t="s">
        <v>78</v>
      </c>
      <c r="K1964">
        <v>30.34</v>
      </c>
      <c r="L1964">
        <v>94.194400000000002</v>
      </c>
      <c r="M1964">
        <v>-0.55672099402936903</v>
      </c>
      <c r="N1964">
        <v>95.144225000000006</v>
      </c>
      <c r="O1964">
        <v>-1.54946345929036</v>
      </c>
      <c r="P1964">
        <v>794397</v>
      </c>
      <c r="Q1964">
        <v>913295</v>
      </c>
      <c r="R1964">
        <v>0.87</v>
      </c>
      <c r="S1964">
        <v>28.414000000000009</v>
      </c>
      <c r="T1964">
        <v>6.7889999999999997</v>
      </c>
      <c r="U1964">
        <v>16.525652173913041</v>
      </c>
      <c r="V1964">
        <f t="shared" si="346"/>
        <v>2.1461875967080846</v>
      </c>
      <c r="AC1964">
        <v>94.2</v>
      </c>
      <c r="AD1964">
        <v>90.45</v>
      </c>
      <c r="AH1964" s="85">
        <f>IF(AND(M1964&lt;Variables!$G$6,M1964&gt;Variables!$G$5),0,1)</f>
        <v>1</v>
      </c>
      <c r="AI1964" s="85">
        <f t="shared" si="344"/>
        <v>1</v>
      </c>
      <c r="AJ1964" s="85">
        <f>IF(I1964&gt;Variables!$G$7,0,1)</f>
        <v>1</v>
      </c>
      <c r="AK1964" s="85">
        <f>IF(F1964&gt;Variables!$G$8,0,1)</f>
        <v>1</v>
      </c>
      <c r="AL1964" s="85">
        <f>IF(G1964&gt;Variables!$G$9,0,1)</f>
        <v>1</v>
      </c>
      <c r="AM1964" s="85">
        <f>IF(AND(K1964&gt;Variables!$G$10,K1964&lt;Variables!$G$11),0,1)</f>
        <v>1</v>
      </c>
      <c r="AN1964" s="103">
        <f>IF(H1964&lt;Variables!$G$13,1,0)</f>
        <v>0</v>
      </c>
      <c r="AO1964" s="101">
        <f>IF(R1964&lt;Variables!$G$12,0,1)</f>
        <v>0</v>
      </c>
      <c r="AP1964" s="86">
        <f t="shared" si="342"/>
        <v>1</v>
      </c>
      <c r="AR1964">
        <v>0</v>
      </c>
      <c r="AS1964">
        <v>0</v>
      </c>
      <c r="AT1964">
        <v>0</v>
      </c>
      <c r="AU1964">
        <v>1</v>
      </c>
      <c r="BA1964">
        <v>-1.1599999999999999</v>
      </c>
    </row>
    <row r="1965" spans="3:53" ht="12.75" x14ac:dyDescent="0.2">
      <c r="C1965" t="s">
        <v>664</v>
      </c>
      <c r="D1965" t="s">
        <v>631</v>
      </c>
      <c r="E1965">
        <v>1.35</v>
      </c>
      <c r="F1965">
        <v>36.96</v>
      </c>
      <c r="G1965">
        <v>36.96</v>
      </c>
      <c r="H1965">
        <v>-99999</v>
      </c>
      <c r="I1965">
        <v>-50.533000000000001</v>
      </c>
      <c r="J1965" t="s">
        <v>76</v>
      </c>
      <c r="K1965">
        <v>54.83</v>
      </c>
      <c r="L1965">
        <v>1.2827272727272729</v>
      </c>
      <c r="M1965">
        <v>-1.771793054571225</v>
      </c>
      <c r="N1965">
        <v>1.242407407407407</v>
      </c>
      <c r="O1965">
        <v>1.416008346996573</v>
      </c>
      <c r="P1965">
        <v>75494</v>
      </c>
      <c r="Q1965">
        <v>21373</v>
      </c>
      <c r="R1965">
        <v>3.53</v>
      </c>
      <c r="S1965">
        <v>28.414000000000009</v>
      </c>
      <c r="T1965">
        <v>6.7889999999999997</v>
      </c>
      <c r="U1965">
        <v>16.525652173913041</v>
      </c>
      <c r="V1965">
        <f t="shared" si="346"/>
        <v>2.4878202316087883</v>
      </c>
      <c r="AC1965">
        <v>2</v>
      </c>
      <c r="AD1965">
        <v>1.1599999999999999</v>
      </c>
      <c r="AH1965" s="85">
        <f>IF(AND(M1965&lt;Variables!$G$6,M1965&gt;Variables!$G$5),0,1)</f>
        <v>1</v>
      </c>
      <c r="AI1965" s="85">
        <f t="shared" si="344"/>
        <v>0</v>
      </c>
      <c r="AJ1965" s="85">
        <f>IF(I1965&gt;Variables!$G$7,0,1)</f>
        <v>1</v>
      </c>
      <c r="AK1965" s="85">
        <f>IF(F1965&gt;Variables!$G$8,0,1)</f>
        <v>0</v>
      </c>
      <c r="AL1965" s="85">
        <f>IF(G1965&gt;Variables!$G$9,0,1)</f>
        <v>0</v>
      </c>
      <c r="AM1965" s="85">
        <f>IF(AND(K1965&gt;Variables!$G$10,K1965&lt;Variables!$G$11),0,1)</f>
        <v>0</v>
      </c>
      <c r="AN1965" s="103">
        <f>IF(H1965&lt;Variables!$G$13,1,0)</f>
        <v>1</v>
      </c>
      <c r="AO1965" s="101">
        <f>IF(R1965&lt;Variables!$G$12,0,1)</f>
        <v>1</v>
      </c>
      <c r="AP1965" s="86">
        <f t="shared" si="342"/>
        <v>0</v>
      </c>
      <c r="AR1965">
        <v>1</v>
      </c>
      <c r="AS1965">
        <v>0</v>
      </c>
      <c r="AT1965">
        <v>0</v>
      </c>
      <c r="AU1965">
        <v>0</v>
      </c>
      <c r="BA1965">
        <v>2</v>
      </c>
    </row>
    <row r="1966" spans="3:53" ht="12.75" x14ac:dyDescent="0.2">
      <c r="C1966" t="s">
        <v>664</v>
      </c>
      <c r="D1966" t="s">
        <v>624</v>
      </c>
      <c r="E1966">
        <v>0.02</v>
      </c>
      <c r="F1966">
        <v>7.75</v>
      </c>
      <c r="G1966">
        <v>8.51</v>
      </c>
      <c r="H1966">
        <v>-99999</v>
      </c>
      <c r="I1966">
        <v>-75.644999999999996</v>
      </c>
      <c r="J1966" t="s">
        <v>78</v>
      </c>
      <c r="K1966">
        <v>58.29</v>
      </c>
      <c r="L1966">
        <v>1.5235E-2</v>
      </c>
      <c r="M1966">
        <v>0.42664916311123963</v>
      </c>
      <c r="N1966">
        <v>1.4982352941176469E-2</v>
      </c>
      <c r="O1966">
        <v>2.120141342756189</v>
      </c>
      <c r="P1966">
        <v>5930000</v>
      </c>
      <c r="Q1966">
        <v>10578000</v>
      </c>
      <c r="R1966">
        <v>0.56000000000000005</v>
      </c>
      <c r="S1966">
        <v>28.414000000000009</v>
      </c>
      <c r="T1966">
        <v>6.7889999999999997</v>
      </c>
      <c r="U1966">
        <v>16.525652173913041</v>
      </c>
      <c r="V1966">
        <f t="shared" si="346"/>
        <v>2.4315768922874965</v>
      </c>
      <c r="AC1966">
        <v>1.54E-2</v>
      </c>
      <c r="AD1966">
        <v>1.44E-2</v>
      </c>
      <c r="AH1966" s="85">
        <f>IF(AND(M1966&lt;Variables!$G$6,M1966&gt;Variables!$G$5),0,1)</f>
        <v>1</v>
      </c>
      <c r="AI1966" s="85">
        <f t="shared" si="344"/>
        <v>0</v>
      </c>
      <c r="AJ1966" s="85">
        <f>IF(I1966&gt;Variables!$G$7,0,1)</f>
        <v>1</v>
      </c>
      <c r="AK1966" s="85">
        <f>IF(F1966&gt;Variables!$G$8,0,1)</f>
        <v>1</v>
      </c>
      <c r="AL1966" s="85">
        <f>IF(G1966&gt;Variables!$G$9,0,1)</f>
        <v>1</v>
      </c>
      <c r="AM1966" s="85">
        <f>IF(AND(K1966&gt;Variables!$G$10,K1966&lt;Variables!$G$11),0,1)</f>
        <v>0</v>
      </c>
      <c r="AN1966" s="103">
        <f>IF(H1966&lt;Variables!$G$13,1,0)</f>
        <v>1</v>
      </c>
      <c r="AO1966" s="101">
        <f>IF(R1966&lt;Variables!$G$12,0,1)</f>
        <v>0</v>
      </c>
      <c r="AP1966" s="86">
        <f t="shared" si="342"/>
        <v>1</v>
      </c>
      <c r="AR1966">
        <v>0</v>
      </c>
      <c r="AS1966">
        <v>0</v>
      </c>
      <c r="AT1966">
        <v>1</v>
      </c>
      <c r="AU1966">
        <v>0</v>
      </c>
      <c r="BA1966">
        <v>-2.25</v>
      </c>
    </row>
    <row r="1967" spans="3:53" ht="12.75" x14ac:dyDescent="0.2">
      <c r="C1967" t="s">
        <v>666</v>
      </c>
      <c r="D1967" t="s">
        <v>661</v>
      </c>
      <c r="E1967">
        <v>6.89</v>
      </c>
      <c r="F1967">
        <v>15.8</v>
      </c>
      <c r="G1967">
        <v>14.32</v>
      </c>
      <c r="H1967">
        <v>143.51</v>
      </c>
      <c r="I1967">
        <v>-2.2850000000000001</v>
      </c>
      <c r="J1967" t="s">
        <v>78</v>
      </c>
      <c r="K1967">
        <v>36.130000000000003</v>
      </c>
      <c r="L1967">
        <v>6.9481555555555552</v>
      </c>
      <c r="M1967">
        <v>-0.78374116871943211</v>
      </c>
      <c r="N1967">
        <v>7.0346869565217389</v>
      </c>
      <c r="O1967">
        <v>-2.0041681654509498</v>
      </c>
      <c r="P1967">
        <v>350980</v>
      </c>
      <c r="Q1967">
        <v>156430</v>
      </c>
      <c r="R1967">
        <v>2.2400000000000002</v>
      </c>
      <c r="S1967">
        <v>27.58</v>
      </c>
      <c r="T1967">
        <v>7</v>
      </c>
      <c r="U1967">
        <v>16.270869565217389</v>
      </c>
      <c r="V1967">
        <f t="shared" si="346"/>
        <v>2.2122900952374254</v>
      </c>
      <c r="AC1967">
        <v>7.03</v>
      </c>
      <c r="AD1967">
        <v>6.61</v>
      </c>
      <c r="AH1967" s="85">
        <f>IF(AND(M1967&lt;Variables!$G$6,M1967&gt;Variables!$G$5),0,1)</f>
        <v>1</v>
      </c>
      <c r="AI1967" s="85">
        <f t="shared" si="344"/>
        <v>1</v>
      </c>
      <c r="AJ1967" s="85">
        <f>IF(I1967&gt;Variables!$G$7,0,1)</f>
        <v>1</v>
      </c>
      <c r="AK1967" s="85">
        <f>IF(F1967&gt;Variables!$G$8,0,1)</f>
        <v>0</v>
      </c>
      <c r="AL1967" s="85">
        <f>IF(G1967&gt;Variables!$G$9,0,1)</f>
        <v>0</v>
      </c>
      <c r="AM1967" s="85">
        <f>IF(AND(K1967&gt;Variables!$G$10,K1967&lt;Variables!$G$11),0,1)</f>
        <v>1</v>
      </c>
      <c r="AN1967" s="103">
        <f>IF(H1967&lt;Variables!$G$13,1,0)</f>
        <v>1</v>
      </c>
      <c r="AO1967" s="101">
        <f>IF(R1967&lt;Variables!$G$12,0,1)</f>
        <v>1</v>
      </c>
      <c r="AP1967" s="86">
        <f t="shared" ref="AP1967:AP2030" si="347">IF(J1967="Pass", 0,1)</f>
        <v>1</v>
      </c>
      <c r="AR1967">
        <v>1</v>
      </c>
      <c r="AS1967">
        <v>0</v>
      </c>
      <c r="AT1967">
        <v>0</v>
      </c>
      <c r="AU1967">
        <v>0</v>
      </c>
      <c r="BA1967">
        <v>1.1200000000000001</v>
      </c>
    </row>
    <row r="1968" spans="3:53" ht="12.75" x14ac:dyDescent="0.2">
      <c r="C1968" t="s">
        <v>666</v>
      </c>
      <c r="D1968" t="s">
        <v>603</v>
      </c>
      <c r="E1968">
        <v>10.68</v>
      </c>
      <c r="F1968">
        <v>7.44</v>
      </c>
      <c r="G1968">
        <v>4.07</v>
      </c>
      <c r="H1968">
        <v>5810</v>
      </c>
      <c r="I1968">
        <v>-27.445</v>
      </c>
      <c r="J1968" t="s">
        <v>78</v>
      </c>
      <c r="K1968">
        <v>59.13</v>
      </c>
      <c r="L1968">
        <v>10.608745000000001</v>
      </c>
      <c r="M1968">
        <v>1.142972142322221</v>
      </c>
      <c r="N1968">
        <v>10.615596</v>
      </c>
      <c r="O1968">
        <v>1.077697380344923</v>
      </c>
      <c r="P1968">
        <v>89258000</v>
      </c>
      <c r="Q1968">
        <v>12699000</v>
      </c>
      <c r="R1968">
        <v>7.03</v>
      </c>
      <c r="S1968">
        <v>27.58</v>
      </c>
      <c r="T1968">
        <v>7</v>
      </c>
      <c r="U1968">
        <v>16.270869565217389</v>
      </c>
      <c r="V1968">
        <f t="shared" si="346"/>
        <v>2.4017322749152696</v>
      </c>
      <c r="AC1968">
        <v>10.89</v>
      </c>
      <c r="AD1968">
        <v>9.9350000000000005</v>
      </c>
      <c r="AH1968" s="85">
        <f>IF(AND(M1968&lt;Variables!$G$6,M1968&gt;Variables!$G$5),0,1)</f>
        <v>1</v>
      </c>
      <c r="AI1968" s="85">
        <f t="shared" si="344"/>
        <v>1</v>
      </c>
      <c r="AJ1968" s="85">
        <f>IF(I1968&gt;Variables!$G$7,0,1)</f>
        <v>1</v>
      </c>
      <c r="AK1968" s="85">
        <f>IF(F1968&gt;Variables!$G$8,0,1)</f>
        <v>1</v>
      </c>
      <c r="AL1968" s="85">
        <f>IF(G1968&gt;Variables!$G$9,0,1)</f>
        <v>1</v>
      </c>
      <c r="AM1968" s="85">
        <f>IF(AND(K1968&gt;Variables!$G$10,K1968&lt;Variables!$G$11),0,1)</f>
        <v>0</v>
      </c>
      <c r="AN1968" s="103">
        <f>IF(H1968&lt;Variables!$G$13,1,0)</f>
        <v>0</v>
      </c>
      <c r="AO1968" s="101">
        <f>IF(R1968&lt;Variables!$G$12,0,1)</f>
        <v>1</v>
      </c>
      <c r="AP1968" s="86">
        <f t="shared" si="347"/>
        <v>1</v>
      </c>
      <c r="AR1968">
        <v>0</v>
      </c>
      <c r="AS1968">
        <v>0</v>
      </c>
      <c r="AT1968">
        <v>1</v>
      </c>
      <c r="AU1968">
        <v>0</v>
      </c>
      <c r="BA1968">
        <v>-1.65</v>
      </c>
    </row>
    <row r="1969" spans="3:53" ht="12.75" x14ac:dyDescent="0.2">
      <c r="C1969" t="s">
        <v>666</v>
      </c>
      <c r="D1969" t="s">
        <v>607</v>
      </c>
      <c r="E1969">
        <v>12.63</v>
      </c>
      <c r="F1969">
        <v>9.23</v>
      </c>
      <c r="G1969">
        <v>3.18</v>
      </c>
      <c r="H1969">
        <v>1920</v>
      </c>
      <c r="I1969">
        <v>-23.413</v>
      </c>
      <c r="J1969" t="s">
        <v>78</v>
      </c>
      <c r="K1969">
        <v>64.540000000000006</v>
      </c>
      <c r="L1969">
        <v>12.621665</v>
      </c>
      <c r="M1969">
        <v>0.1452660960340986</v>
      </c>
      <c r="N1969">
        <v>12.541600000000001</v>
      </c>
      <c r="O1969">
        <v>0.78458888818013495</v>
      </c>
      <c r="P1969">
        <v>3190000</v>
      </c>
      <c r="Q1969">
        <v>1014000</v>
      </c>
      <c r="R1969">
        <v>3.15</v>
      </c>
      <c r="S1969">
        <v>27.58</v>
      </c>
      <c r="T1969">
        <v>7</v>
      </c>
      <c r="U1969">
        <v>16.270869565217389</v>
      </c>
      <c r="V1969">
        <f t="shared" si="346"/>
        <v>2.5077575373261758</v>
      </c>
      <c r="AC1969">
        <v>12.73</v>
      </c>
      <c r="AD1969">
        <v>12.49</v>
      </c>
      <c r="AH1969" s="85">
        <f>IF(AND(M1969&lt;Variables!$G$6,M1969&gt;Variables!$G$5),0,1)</f>
        <v>1</v>
      </c>
      <c r="AI1969" s="85">
        <f t="shared" si="344"/>
        <v>0</v>
      </c>
      <c r="AJ1969" s="85">
        <f>IF(I1969&gt;Variables!$G$7,0,1)</f>
        <v>1</v>
      </c>
      <c r="AK1969" s="85">
        <f>IF(F1969&gt;Variables!$G$8,0,1)</f>
        <v>0</v>
      </c>
      <c r="AL1969" s="85">
        <f>IF(G1969&gt;Variables!$G$9,0,1)</f>
        <v>1</v>
      </c>
      <c r="AM1969" s="85">
        <f>IF(AND(K1969&gt;Variables!$G$10,K1969&lt;Variables!$G$11),0,1)</f>
        <v>0</v>
      </c>
      <c r="AN1969" s="103">
        <f>IF(H1969&lt;Variables!$G$13,1,0)</f>
        <v>1</v>
      </c>
      <c r="AO1969" s="101">
        <f>IF(R1969&lt;Variables!$G$12,0,1)</f>
        <v>1</v>
      </c>
      <c r="AP1969" s="86">
        <f t="shared" si="347"/>
        <v>1</v>
      </c>
      <c r="AR1969">
        <v>0</v>
      </c>
      <c r="AS1969">
        <v>1</v>
      </c>
      <c r="AT1969">
        <v>0</v>
      </c>
      <c r="AU1969">
        <v>0</v>
      </c>
      <c r="BA1969">
        <v>0.68</v>
      </c>
    </row>
    <row r="1970" spans="3:53" ht="12.75" x14ac:dyDescent="0.2">
      <c r="C1970" t="s">
        <v>666</v>
      </c>
      <c r="D1970" t="s">
        <v>604</v>
      </c>
      <c r="E1970">
        <v>88.53</v>
      </c>
      <c r="F1970">
        <v>10.15</v>
      </c>
      <c r="G1970">
        <v>-0.25</v>
      </c>
      <c r="H1970">
        <v>5400</v>
      </c>
      <c r="I1970">
        <v>-4.03</v>
      </c>
      <c r="J1970" t="s">
        <v>78</v>
      </c>
      <c r="K1970">
        <v>43.09</v>
      </c>
      <c r="L1970">
        <v>88.659019999999998</v>
      </c>
      <c r="M1970">
        <v>-0.1455238282579675</v>
      </c>
      <c r="N1970">
        <v>88.74971224489795</v>
      </c>
      <c r="O1970">
        <v>-0.2475638955219028</v>
      </c>
      <c r="P1970">
        <v>2026000</v>
      </c>
      <c r="Q1970">
        <v>970773</v>
      </c>
      <c r="R1970">
        <v>2.09</v>
      </c>
      <c r="S1970">
        <v>27.58</v>
      </c>
      <c r="T1970">
        <v>7</v>
      </c>
      <c r="U1970">
        <v>16.270869565217389</v>
      </c>
      <c r="V1970">
        <f t="shared" si="346"/>
        <v>2.2962919343760846</v>
      </c>
      <c r="AC1970">
        <v>89.08</v>
      </c>
      <c r="AD1970">
        <v>85.37</v>
      </c>
      <c r="AH1970" s="85">
        <f>IF(AND(M1970&lt;Variables!$G$6,M1970&gt;Variables!$G$5),0,1)</f>
        <v>1</v>
      </c>
      <c r="AI1970" s="85">
        <f t="shared" si="344"/>
        <v>1</v>
      </c>
      <c r="AJ1970" s="85">
        <f>IF(I1970&gt;Variables!$G$7,0,1)</f>
        <v>1</v>
      </c>
      <c r="AK1970" s="85">
        <f>IF(F1970&gt;Variables!$G$8,0,1)</f>
        <v>0</v>
      </c>
      <c r="AL1970" s="85">
        <f>IF(G1970&gt;Variables!$G$9,0,1)</f>
        <v>1</v>
      </c>
      <c r="AM1970" s="85">
        <f>IF(AND(K1970&gt;Variables!$G$10,K1970&lt;Variables!$G$11),0,1)</f>
        <v>1</v>
      </c>
      <c r="AN1970" s="103">
        <f>IF(H1970&lt;Variables!$G$13,1,0)</f>
        <v>0</v>
      </c>
      <c r="AO1970" s="101">
        <f>IF(R1970&lt;Variables!$G$12,0,1)</f>
        <v>1</v>
      </c>
      <c r="AP1970" s="86">
        <f t="shared" si="347"/>
        <v>1</v>
      </c>
      <c r="AR1970">
        <v>0</v>
      </c>
      <c r="AS1970">
        <v>0</v>
      </c>
      <c r="AT1970">
        <v>0</v>
      </c>
      <c r="AU1970">
        <v>1</v>
      </c>
      <c r="BA1970">
        <v>-1.46</v>
      </c>
    </row>
    <row r="1971" spans="3:53" ht="12.75" x14ac:dyDescent="0.2">
      <c r="C1971" t="s">
        <v>666</v>
      </c>
      <c r="D1971" t="s">
        <v>183</v>
      </c>
      <c r="E1971">
        <v>14.45</v>
      </c>
      <c r="F1971">
        <v>63</v>
      </c>
      <c r="G1971">
        <v>61.45</v>
      </c>
      <c r="H1971">
        <v>40.26</v>
      </c>
      <c r="I1971">
        <v>319.74799999999999</v>
      </c>
      <c r="J1971" t="s">
        <v>78</v>
      </c>
      <c r="K1971">
        <v>57.29</v>
      </c>
      <c r="L1971">
        <v>15.02875499999999</v>
      </c>
      <c r="M1971">
        <v>1.630507650167992</v>
      </c>
      <c r="N1971">
        <v>13.603479999999999</v>
      </c>
      <c r="O1971">
        <v>12.27862282298355</v>
      </c>
      <c r="P1971">
        <v>13380000</v>
      </c>
      <c r="Q1971">
        <v>12770000</v>
      </c>
      <c r="R1971">
        <v>1.05</v>
      </c>
      <c r="S1971">
        <v>27.58</v>
      </c>
      <c r="T1971">
        <v>7</v>
      </c>
      <c r="U1971">
        <v>16.270869565217389</v>
      </c>
      <c r="V1971">
        <f t="shared" si="346"/>
        <v>2.3658032756726675</v>
      </c>
      <c r="AC1971">
        <v>18.27</v>
      </c>
      <c r="AD1971">
        <v>13.18</v>
      </c>
      <c r="AH1971" s="85">
        <f>IF(AND(M1971&lt;Variables!$G$6,M1971&gt;Variables!$G$5),0,1)</f>
        <v>1</v>
      </c>
      <c r="AI1971" s="85">
        <f t="shared" si="344"/>
        <v>0</v>
      </c>
      <c r="AJ1971" s="85">
        <f>IF(I1971&gt;Variables!$G$7,0,1)</f>
        <v>0</v>
      </c>
      <c r="AK1971" s="85">
        <f>IF(F1971&gt;Variables!$G$8,0,1)</f>
        <v>0</v>
      </c>
      <c r="AL1971" s="85">
        <f>IF(G1971&gt;Variables!$G$9,0,1)</f>
        <v>0</v>
      </c>
      <c r="AM1971" s="85">
        <f>IF(AND(K1971&gt;Variables!$G$10,K1971&lt;Variables!$G$11),0,1)</f>
        <v>0</v>
      </c>
      <c r="AN1971" s="103">
        <f>IF(H1971&lt;Variables!$G$13,1,0)</f>
        <v>1</v>
      </c>
      <c r="AO1971" s="101">
        <f>IF(R1971&lt;Variables!$G$12,0,1)</f>
        <v>0</v>
      </c>
      <c r="AP1971" s="86">
        <f t="shared" si="347"/>
        <v>1</v>
      </c>
      <c r="AR1971">
        <v>1</v>
      </c>
      <c r="AS1971">
        <v>0</v>
      </c>
      <c r="AT1971">
        <v>0</v>
      </c>
      <c r="AU1971">
        <v>0</v>
      </c>
      <c r="BA1971">
        <v>2</v>
      </c>
    </row>
    <row r="1972" spans="3:53" ht="12.75" x14ac:dyDescent="0.2">
      <c r="C1972" t="s">
        <v>666</v>
      </c>
      <c r="D1972" t="s">
        <v>605</v>
      </c>
      <c r="E1972">
        <v>295.3</v>
      </c>
      <c r="F1972">
        <v>11.62</v>
      </c>
      <c r="G1972">
        <v>2.4</v>
      </c>
      <c r="H1972">
        <v>41000</v>
      </c>
      <c r="I1972">
        <v>5.3999999999999999E-2</v>
      </c>
      <c r="J1972" t="s">
        <v>78</v>
      </c>
      <c r="K1972">
        <v>60.82</v>
      </c>
      <c r="L1972">
        <v>295.04074500000002</v>
      </c>
      <c r="M1972">
        <v>0.1508791607748956</v>
      </c>
      <c r="N1972">
        <v>294.81730399999998</v>
      </c>
      <c r="O1972">
        <v>0.22678316059766851</v>
      </c>
      <c r="P1972">
        <v>1372000</v>
      </c>
      <c r="Q1972">
        <v>905753</v>
      </c>
      <c r="R1972">
        <v>1.51</v>
      </c>
      <c r="S1972">
        <v>27.58</v>
      </c>
      <c r="T1972">
        <v>7</v>
      </c>
      <c r="U1972">
        <v>16.270869565217389</v>
      </c>
      <c r="V1972">
        <f t="shared" si="346"/>
        <v>2.4704576456632932</v>
      </c>
      <c r="AC1972">
        <v>296.84530000000001</v>
      </c>
      <c r="AD1972">
        <v>289.24</v>
      </c>
      <c r="AH1972" s="85">
        <f>IF(AND(M1972&lt;Variables!$G$6,M1972&gt;Variables!$G$5),0,1)</f>
        <v>1</v>
      </c>
      <c r="AI1972" s="85">
        <f t="shared" si="344"/>
        <v>0</v>
      </c>
      <c r="AJ1972" s="85">
        <f>IF(I1972&gt;Variables!$G$7,0,1)</f>
        <v>0</v>
      </c>
      <c r="AK1972" s="85">
        <f>IF(F1972&gt;Variables!$G$8,0,1)</f>
        <v>0</v>
      </c>
      <c r="AL1972" s="85">
        <f>IF(G1972&gt;Variables!$G$9,0,1)</f>
        <v>1</v>
      </c>
      <c r="AM1972" s="85">
        <f>IF(AND(K1972&gt;Variables!$G$10,K1972&lt;Variables!$G$11),0,1)</f>
        <v>0</v>
      </c>
      <c r="AN1972" s="103">
        <f>IF(H1972&lt;Variables!$G$13,1,0)</f>
        <v>0</v>
      </c>
      <c r="AO1972" s="101">
        <f>IF(R1972&lt;Variables!$G$12,0,1)</f>
        <v>0</v>
      </c>
      <c r="AP1972" s="86">
        <f t="shared" si="347"/>
        <v>1</v>
      </c>
      <c r="AR1972">
        <v>0</v>
      </c>
      <c r="AS1972">
        <v>0</v>
      </c>
      <c r="AT1972">
        <v>0</v>
      </c>
      <c r="AU1972">
        <v>1</v>
      </c>
      <c r="BA1972">
        <v>-0.57999999999999996</v>
      </c>
    </row>
    <row r="1973" spans="3:53" ht="12.75" x14ac:dyDescent="0.2">
      <c r="C1973" t="s">
        <v>666</v>
      </c>
      <c r="D1973" t="s">
        <v>621</v>
      </c>
      <c r="E1973">
        <v>3.31</v>
      </c>
      <c r="F1973">
        <v>24.65</v>
      </c>
      <c r="G1973">
        <v>16.489999999999998</v>
      </c>
      <c r="H1973">
        <v>195.43</v>
      </c>
      <c r="I1973">
        <v>-74.525999999999996</v>
      </c>
      <c r="J1973" t="s">
        <v>78</v>
      </c>
      <c r="K1973">
        <v>46.97</v>
      </c>
      <c r="L1973">
        <v>3.3098000000000001</v>
      </c>
      <c r="M1973">
        <v>0.30817572058733961</v>
      </c>
      <c r="N1973">
        <v>3.3804699999999999</v>
      </c>
      <c r="O1973">
        <v>-1.7888045153484711</v>
      </c>
      <c r="P1973">
        <v>15530000</v>
      </c>
      <c r="Q1973">
        <v>753080</v>
      </c>
      <c r="R1973">
        <v>20.62</v>
      </c>
      <c r="S1973">
        <v>27.58</v>
      </c>
      <c r="T1973">
        <v>7</v>
      </c>
      <c r="U1973">
        <v>16.270869565217389</v>
      </c>
      <c r="V1973">
        <f t="shared" si="346"/>
        <v>2.3302933660523295</v>
      </c>
      <c r="AC1973">
        <v>4.07</v>
      </c>
      <c r="AD1973">
        <v>3.3</v>
      </c>
      <c r="AH1973" s="85">
        <f>IF(AND(M1973&lt;Variables!$G$6,M1973&gt;Variables!$G$5),0,1)</f>
        <v>1</v>
      </c>
      <c r="AI1973" s="85">
        <f t="shared" si="344"/>
        <v>1</v>
      </c>
      <c r="AJ1973" s="85">
        <f>IF(I1973&gt;Variables!$G$7,0,1)</f>
        <v>1</v>
      </c>
      <c r="AK1973" s="85">
        <f>IF(F1973&gt;Variables!$G$8,0,1)</f>
        <v>0</v>
      </c>
      <c r="AL1973" s="85">
        <f>IF(G1973&gt;Variables!$G$9,0,1)</f>
        <v>0</v>
      </c>
      <c r="AM1973" s="85">
        <f>IF(AND(K1973&gt;Variables!$G$10,K1973&lt;Variables!$G$11),0,1)</f>
        <v>1</v>
      </c>
      <c r="AN1973" s="103">
        <f>IF(H1973&lt;Variables!$G$13,1,0)</f>
        <v>1</v>
      </c>
      <c r="AO1973" s="101">
        <f>IF(R1973&lt;Variables!$G$12,0,1)</f>
        <v>1</v>
      </c>
      <c r="AP1973" s="86">
        <f t="shared" si="347"/>
        <v>1</v>
      </c>
      <c r="AR1973">
        <v>1</v>
      </c>
      <c r="AS1973">
        <v>0</v>
      </c>
      <c r="AT1973">
        <v>0</v>
      </c>
      <c r="AU1973">
        <v>0</v>
      </c>
      <c r="BA1973">
        <v>2</v>
      </c>
    </row>
    <row r="1974" spans="3:53" ht="12.75" x14ac:dyDescent="0.2">
      <c r="C1974" t="s">
        <v>666</v>
      </c>
      <c r="D1974" t="s">
        <v>613</v>
      </c>
      <c r="E1974">
        <v>24.86</v>
      </c>
      <c r="F1974">
        <v>20.13</v>
      </c>
      <c r="G1974">
        <v>-0.32</v>
      </c>
      <c r="H1974">
        <v>42.23</v>
      </c>
      <c r="I1974">
        <v>38.241</v>
      </c>
      <c r="J1974" t="s">
        <v>76</v>
      </c>
      <c r="K1974">
        <v>-99999</v>
      </c>
      <c r="L1974">
        <v>-99999</v>
      </c>
      <c r="M1974">
        <v>-99999</v>
      </c>
      <c r="N1974">
        <v>24.87</v>
      </c>
      <c r="O1974">
        <v>0</v>
      </c>
      <c r="P1974">
        <v>63830</v>
      </c>
      <c r="Q1974">
        <v>1830</v>
      </c>
      <c r="R1974">
        <v>34.880000000000003</v>
      </c>
      <c r="S1974">
        <v>27.58</v>
      </c>
      <c r="T1974">
        <v>7</v>
      </c>
      <c r="U1974">
        <v>16.270869565217389</v>
      </c>
      <c r="V1974"/>
      <c r="AC1974">
        <v>25.71</v>
      </c>
      <c r="AD1974">
        <v>24.7424</v>
      </c>
      <c r="AH1974" s="85">
        <f>IF(AND(M1974&lt;Variables!$G$6,M1974&gt;Variables!$G$5),0,1)</f>
        <v>1</v>
      </c>
      <c r="AI1974" s="85">
        <f t="shared" si="344"/>
        <v>1</v>
      </c>
      <c r="AJ1974" s="85">
        <f>IF(I1974&gt;Variables!$G$7,0,1)</f>
        <v>0</v>
      </c>
      <c r="AK1974" s="85">
        <f>IF(F1974&gt;Variables!$G$8,0,1)</f>
        <v>0</v>
      </c>
      <c r="AL1974" s="85">
        <f>IF(G1974&gt;Variables!$G$9,0,1)</f>
        <v>1</v>
      </c>
      <c r="AM1974" s="85">
        <f>IF(AND(K1974&gt;Variables!$G$10,K1974&lt;Variables!$G$11),0,1)</f>
        <v>1</v>
      </c>
      <c r="AN1974" s="103">
        <f>IF(H1974&lt;Variables!$G$13,1,0)</f>
        <v>1</v>
      </c>
      <c r="AO1974" s="101">
        <f>IF(R1974&lt;Variables!$G$12,0,1)</f>
        <v>1</v>
      </c>
      <c r="AP1974" s="86">
        <f t="shared" si="347"/>
        <v>0</v>
      </c>
      <c r="AR1974">
        <v>1</v>
      </c>
      <c r="AS1974">
        <v>0</v>
      </c>
      <c r="AT1974">
        <v>0</v>
      </c>
      <c r="AU1974">
        <v>0</v>
      </c>
      <c r="BA1974">
        <v>2</v>
      </c>
    </row>
    <row r="1975" spans="3:53" ht="12.75" x14ac:dyDescent="0.2">
      <c r="C1975" t="s">
        <v>666</v>
      </c>
      <c r="D1975" t="s">
        <v>632</v>
      </c>
      <c r="E1975">
        <v>83.4</v>
      </c>
      <c r="F1975">
        <v>10.43</v>
      </c>
      <c r="G1975">
        <v>10.97</v>
      </c>
      <c r="H1975">
        <v>5680</v>
      </c>
      <c r="I1975">
        <v>116.798</v>
      </c>
      <c r="J1975" t="s">
        <v>78</v>
      </c>
      <c r="K1975">
        <v>82.83</v>
      </c>
      <c r="L1975">
        <v>82.115900000000011</v>
      </c>
      <c r="M1975">
        <v>1.1010047993141221</v>
      </c>
      <c r="N1975">
        <v>81.588693333333339</v>
      </c>
      <c r="O1975">
        <v>1.7542953664167731</v>
      </c>
      <c r="P1975">
        <v>468112</v>
      </c>
      <c r="Q1975">
        <v>533296</v>
      </c>
      <c r="R1975">
        <v>0.88</v>
      </c>
      <c r="S1975">
        <v>27.58</v>
      </c>
      <c r="T1975">
        <v>7</v>
      </c>
      <c r="U1975">
        <v>16.270869565217389</v>
      </c>
      <c r="V1975">
        <f>1.849 + (0.01036 * K1975) + (0.1184 * M1975) - (0.002888 * K1975 * M1975)</f>
        <v>2.5741030631402708</v>
      </c>
      <c r="AC1975">
        <v>84.015000000000001</v>
      </c>
      <c r="AD1975">
        <v>80.13</v>
      </c>
      <c r="AH1975" s="85">
        <f>IF(AND(M1975&lt;Variables!$G$6,M1975&gt;Variables!$G$5),0,1)</f>
        <v>1</v>
      </c>
      <c r="AI1975" s="85">
        <f t="shared" si="344"/>
        <v>0</v>
      </c>
      <c r="AJ1975" s="85">
        <f>IF(I1975&gt;Variables!$G$7,0,1)</f>
        <v>0</v>
      </c>
      <c r="AK1975" s="85">
        <f>IF(F1975&gt;Variables!$G$8,0,1)</f>
        <v>0</v>
      </c>
      <c r="AL1975" s="85">
        <f>IF(G1975&gt;Variables!$G$9,0,1)</f>
        <v>1</v>
      </c>
      <c r="AM1975" s="85">
        <f>IF(AND(K1975&gt;Variables!$G$10,K1975&lt;Variables!$G$11),0,1)</f>
        <v>1</v>
      </c>
      <c r="AN1975" s="103">
        <f>IF(H1975&lt;Variables!$G$13,1,0)</f>
        <v>0</v>
      </c>
      <c r="AO1975" s="101">
        <f>IF(R1975&lt;Variables!$G$12,0,1)</f>
        <v>0</v>
      </c>
      <c r="AP1975" s="86">
        <f t="shared" si="347"/>
        <v>1</v>
      </c>
      <c r="AR1975">
        <v>0</v>
      </c>
      <c r="AS1975">
        <v>1</v>
      </c>
      <c r="AT1975">
        <v>0</v>
      </c>
      <c r="AU1975">
        <v>0</v>
      </c>
      <c r="BA1975">
        <v>0.7</v>
      </c>
    </row>
    <row r="1976" spans="3:53" ht="12.75" x14ac:dyDescent="0.2">
      <c r="C1976" t="s">
        <v>666</v>
      </c>
      <c r="D1976" t="s">
        <v>609</v>
      </c>
      <c r="E1976">
        <v>93.86</v>
      </c>
      <c r="F1976">
        <v>6.34</v>
      </c>
      <c r="G1976">
        <v>5.3</v>
      </c>
      <c r="H1976">
        <v>6390</v>
      </c>
      <c r="I1976">
        <v>-79.652000000000001</v>
      </c>
      <c r="J1976" t="s">
        <v>78</v>
      </c>
      <c r="K1976">
        <v>42.3</v>
      </c>
      <c r="L1976">
        <v>94.02618421052631</v>
      </c>
      <c r="M1976">
        <v>-4.9118456644905072E-2</v>
      </c>
      <c r="N1976">
        <v>94.961229787234032</v>
      </c>
      <c r="O1976">
        <v>-1.033295155752014</v>
      </c>
      <c r="P1976">
        <v>797662</v>
      </c>
      <c r="Q1976">
        <v>913295</v>
      </c>
      <c r="R1976">
        <v>0.87</v>
      </c>
      <c r="S1976">
        <v>27.58</v>
      </c>
      <c r="T1976">
        <v>7</v>
      </c>
      <c r="U1976">
        <v>16.270869565217389</v>
      </c>
      <c r="V1976">
        <f>1.849 + (0.01036 * K1976) + (0.1184 * M1976) - (0.002888 * K1976 * M1976)</f>
        <v>2.2874128032812808</v>
      </c>
      <c r="AC1976">
        <v>94.2</v>
      </c>
      <c r="AD1976">
        <v>90.45</v>
      </c>
      <c r="AH1976" s="85">
        <f>IF(AND(M1976&lt;Variables!$G$6,M1976&gt;Variables!$G$5),0,1)</f>
        <v>1</v>
      </c>
      <c r="AI1976" s="85">
        <f t="shared" si="344"/>
        <v>1</v>
      </c>
      <c r="AJ1976" s="85">
        <f>IF(I1976&gt;Variables!$G$7,0,1)</f>
        <v>1</v>
      </c>
      <c r="AK1976" s="85">
        <f>IF(F1976&gt;Variables!$G$8,0,1)</f>
        <v>1</v>
      </c>
      <c r="AL1976" s="85">
        <f>IF(G1976&gt;Variables!$G$9,0,1)</f>
        <v>1</v>
      </c>
      <c r="AM1976" s="85">
        <f>IF(AND(K1976&gt;Variables!$G$10,K1976&lt;Variables!$G$11),0,1)</f>
        <v>1</v>
      </c>
      <c r="AN1976" s="103">
        <f>IF(H1976&lt;Variables!$G$13,1,0)</f>
        <v>0</v>
      </c>
      <c r="AO1976" s="101">
        <f>IF(R1976&lt;Variables!$G$12,0,1)</f>
        <v>0</v>
      </c>
      <c r="AP1976" s="86">
        <f t="shared" si="347"/>
        <v>1</v>
      </c>
      <c r="AR1976">
        <v>0</v>
      </c>
      <c r="AS1976">
        <v>0</v>
      </c>
      <c r="AT1976">
        <v>1</v>
      </c>
      <c r="AU1976">
        <v>0</v>
      </c>
      <c r="BA1976">
        <v>-1.1399999999999999</v>
      </c>
    </row>
    <row r="1977" spans="3:53" ht="12.75" x14ac:dyDescent="0.2">
      <c r="C1977" t="s">
        <v>666</v>
      </c>
      <c r="D1977" t="s">
        <v>639</v>
      </c>
      <c r="E1977">
        <v>30.15</v>
      </c>
      <c r="F1977">
        <v>7.66</v>
      </c>
      <c r="G1977">
        <v>7.56</v>
      </c>
      <c r="H1977">
        <v>2590</v>
      </c>
      <c r="I1977">
        <v>52.320999999999998</v>
      </c>
      <c r="J1977" t="s">
        <v>78</v>
      </c>
      <c r="K1977">
        <v>60.01</v>
      </c>
      <c r="L1977">
        <v>30.065907142857139</v>
      </c>
      <c r="M1977">
        <v>0.2796950603994719</v>
      </c>
      <c r="N1977">
        <v>29.984496428571429</v>
      </c>
      <c r="O1977">
        <v>0.55196381844475184</v>
      </c>
      <c r="P1977">
        <v>96266</v>
      </c>
      <c r="Q1977">
        <v>140520</v>
      </c>
      <c r="R1977">
        <v>0.69</v>
      </c>
      <c r="S1977">
        <v>27.58</v>
      </c>
      <c r="T1977">
        <v>7</v>
      </c>
      <c r="U1977">
        <v>16.270869565217389</v>
      </c>
      <c r="V1977">
        <f>1.849 + (0.01036 * K1977) + (0.1184 * M1977) - (0.002888 * K1977 * M1977)</f>
        <v>2.4553458574919325</v>
      </c>
      <c r="AC1977">
        <v>31.94</v>
      </c>
      <c r="AD1977">
        <v>30.055</v>
      </c>
      <c r="AH1977" s="85">
        <f>IF(AND(M1977&lt;Variables!$G$6,M1977&gt;Variables!$G$5),0,1)</f>
        <v>1</v>
      </c>
      <c r="AI1977" s="85">
        <f t="shared" si="344"/>
        <v>0</v>
      </c>
      <c r="AJ1977" s="85">
        <f>IF(I1977&gt;Variables!$G$7,0,1)</f>
        <v>0</v>
      </c>
      <c r="AK1977" s="85">
        <f>IF(F1977&gt;Variables!$G$8,0,1)</f>
        <v>1</v>
      </c>
      <c r="AL1977" s="85">
        <f>IF(G1977&gt;Variables!$G$9,0,1)</f>
        <v>1</v>
      </c>
      <c r="AM1977" s="85">
        <f>IF(AND(K1977&gt;Variables!$G$10,K1977&lt;Variables!$G$11),0,1)</f>
        <v>0</v>
      </c>
      <c r="AN1977" s="103">
        <f>IF(H1977&lt;Variables!$G$13,1,0)</f>
        <v>0</v>
      </c>
      <c r="AO1977" s="101">
        <f>IF(R1977&lt;Variables!$G$12,0,1)</f>
        <v>0</v>
      </c>
      <c r="AP1977" s="86">
        <f t="shared" si="347"/>
        <v>1</v>
      </c>
      <c r="AR1977">
        <v>1</v>
      </c>
      <c r="AS1977">
        <v>0</v>
      </c>
      <c r="AT1977">
        <v>0</v>
      </c>
      <c r="AU1977">
        <v>0</v>
      </c>
      <c r="BA1977">
        <v>2</v>
      </c>
    </row>
    <row r="1978" spans="3:53" ht="12.75" x14ac:dyDescent="0.2">
      <c r="C1978" t="s">
        <v>666</v>
      </c>
      <c r="D1978" t="s">
        <v>611</v>
      </c>
      <c r="E1978">
        <v>239.53</v>
      </c>
      <c r="F1978">
        <v>6.03</v>
      </c>
      <c r="G1978">
        <v>0.13</v>
      </c>
      <c r="H1978">
        <v>209390</v>
      </c>
      <c r="I1978">
        <v>9.2870000000000008</v>
      </c>
      <c r="J1978" t="s">
        <v>78</v>
      </c>
      <c r="K1978">
        <v>54.97</v>
      </c>
      <c r="L1978">
        <v>239.39480999999989</v>
      </c>
      <c r="M1978">
        <v>5.4382966781968162E-2</v>
      </c>
      <c r="N1978">
        <v>239.43391600000001</v>
      </c>
      <c r="O1978">
        <v>3.8041394269316263E-2</v>
      </c>
      <c r="P1978">
        <v>10951000</v>
      </c>
      <c r="Q1978">
        <v>6250000</v>
      </c>
      <c r="R1978">
        <v>1.75</v>
      </c>
      <c r="S1978">
        <v>27.58</v>
      </c>
      <c r="T1978">
        <v>7</v>
      </c>
      <c r="U1978">
        <v>16.270869565217389</v>
      </c>
      <c r="V1978">
        <f>1.849 + (0.01036 * K1978) + (0.1184 * M1978) - (0.002888 * K1978 * M1978)</f>
        <v>2.416294664563579</v>
      </c>
      <c r="AC1978">
        <v>240.595</v>
      </c>
      <c r="AD1978">
        <v>238</v>
      </c>
      <c r="AH1978" s="85">
        <f>IF(AND(M1978&lt;Variables!$G$6,M1978&gt;Variables!$G$5),0,1)</f>
        <v>1</v>
      </c>
      <c r="AI1978" s="85">
        <f t="shared" si="344"/>
        <v>1</v>
      </c>
      <c r="AJ1978" s="85">
        <f>IF(I1978&gt;Variables!$G$7,0,1)</f>
        <v>0</v>
      </c>
      <c r="AK1978" s="85">
        <f>IF(F1978&gt;Variables!$G$8,0,1)</f>
        <v>1</v>
      </c>
      <c r="AL1978" s="85">
        <f>IF(G1978&gt;Variables!$G$9,0,1)</f>
        <v>1</v>
      </c>
      <c r="AM1978" s="85">
        <f>IF(AND(K1978&gt;Variables!$G$10,K1978&lt;Variables!$G$11),0,1)</f>
        <v>0</v>
      </c>
      <c r="AN1978" s="103">
        <f>IF(H1978&lt;Variables!$G$13,1,0)</f>
        <v>0</v>
      </c>
      <c r="AO1978" s="101">
        <f>IF(R1978&lt;Variables!$G$12,0,1)</f>
        <v>0</v>
      </c>
      <c r="AP1978" s="86">
        <f t="shared" si="347"/>
        <v>1</v>
      </c>
      <c r="AR1978">
        <v>0</v>
      </c>
      <c r="AS1978">
        <v>0</v>
      </c>
      <c r="AT1978">
        <v>0</v>
      </c>
      <c r="AU1978">
        <v>1</v>
      </c>
      <c r="BA1978">
        <v>-0.19</v>
      </c>
    </row>
    <row r="1979" spans="3:53" ht="12.75" x14ac:dyDescent="0.2">
      <c r="C1979" t="s">
        <v>666</v>
      </c>
      <c r="D1979" t="s">
        <v>651</v>
      </c>
      <c r="E1979">
        <v>36.54</v>
      </c>
      <c r="F1979">
        <v>6.13</v>
      </c>
      <c r="G1979">
        <v>4.08</v>
      </c>
      <c r="H1979">
        <v>-99999</v>
      </c>
      <c r="I1979">
        <v>-8.4710000000000001</v>
      </c>
      <c r="J1979" t="s">
        <v>78</v>
      </c>
      <c r="K1979"/>
      <c r="L1979">
        <v>-99999</v>
      </c>
      <c r="M1979">
        <v>-99999</v>
      </c>
      <c r="N1979">
        <v>-99999</v>
      </c>
      <c r="O1979">
        <v>-99999</v>
      </c>
      <c r="P1979">
        <v>31994</v>
      </c>
      <c r="Q1979">
        <v>12413</v>
      </c>
      <c r="R1979">
        <v>2.58</v>
      </c>
      <c r="S1979">
        <v>27.58</v>
      </c>
      <c r="T1979">
        <v>7</v>
      </c>
      <c r="U1979">
        <v>16.270869565217389</v>
      </c>
      <c r="V1979"/>
      <c r="AC1979">
        <v>36.74</v>
      </c>
      <c r="AD1979">
        <v>36.54</v>
      </c>
      <c r="AH1979" s="85">
        <f>IF(AND(M1979&lt;Variables!$G$6,M1979&gt;Variables!$G$5),0,1)</f>
        <v>1</v>
      </c>
      <c r="AI1979" s="85">
        <f t="shared" si="344"/>
        <v>1</v>
      </c>
      <c r="AJ1979" s="85">
        <f>IF(I1979&gt;Variables!$G$7,0,1)</f>
        <v>1</v>
      </c>
      <c r="AK1979" s="85">
        <f>IF(F1979&gt;Variables!$G$8,0,1)</f>
        <v>1</v>
      </c>
      <c r="AL1979" s="85">
        <f>IF(G1979&gt;Variables!$G$9,0,1)</f>
        <v>1</v>
      </c>
      <c r="AM1979" s="85">
        <f>IF(AND(K1979&gt;Variables!$G$10,K1979&lt;Variables!$G$11),0,1)</f>
        <v>1</v>
      </c>
      <c r="AN1979" s="103">
        <f>IF(H1979&lt;Variables!$G$13,1,0)</f>
        <v>1</v>
      </c>
      <c r="AO1979" s="101">
        <f>IF(R1979&lt;Variables!$G$12,0,1)</f>
        <v>1</v>
      </c>
      <c r="AP1979" s="86">
        <f t="shared" si="347"/>
        <v>1</v>
      </c>
      <c r="AR1979">
        <v>0</v>
      </c>
      <c r="AS1979">
        <v>0</v>
      </c>
      <c r="AT1979">
        <v>0</v>
      </c>
      <c r="AU1979">
        <v>0</v>
      </c>
      <c r="BA1979">
        <v>0</v>
      </c>
    </row>
    <row r="1980" spans="3:53" ht="12.75" x14ac:dyDescent="0.2">
      <c r="C1980" t="s">
        <v>666</v>
      </c>
      <c r="D1980" t="s">
        <v>509</v>
      </c>
      <c r="E1980">
        <v>5.71</v>
      </c>
      <c r="F1980">
        <v>43.61</v>
      </c>
      <c r="G1980">
        <v>-5.92</v>
      </c>
      <c r="H1980">
        <v>208.76</v>
      </c>
      <c r="I1980">
        <v>45.337000000000003</v>
      </c>
      <c r="J1980" t="s">
        <v>76</v>
      </c>
      <c r="K1980">
        <v>44.61</v>
      </c>
      <c r="L1980">
        <v>5.7570250000000014</v>
      </c>
      <c r="M1980">
        <v>-0.64312730967818876</v>
      </c>
      <c r="N1980">
        <v>5.8493200000000014</v>
      </c>
      <c r="O1980">
        <v>-2.2108552789042282</v>
      </c>
      <c r="P1980">
        <v>111930000</v>
      </c>
      <c r="Q1980">
        <v>12510000</v>
      </c>
      <c r="R1980">
        <v>8.9499999999999993</v>
      </c>
      <c r="S1980">
        <v>27.58</v>
      </c>
      <c r="T1980">
        <v>7</v>
      </c>
      <c r="U1980">
        <v>16.270869565217389</v>
      </c>
      <c r="V1980">
        <f t="shared" ref="V1980:V1991" si="348">1.849 + (0.01036 * K1980) + (0.1184 * M1980) - (0.002888 * K1980 * M1980)</f>
        <v>2.3178697845484431</v>
      </c>
      <c r="AC1980">
        <v>8.3800000000000008</v>
      </c>
      <c r="AD1980">
        <v>5.69</v>
      </c>
      <c r="AH1980" s="85">
        <f>IF(AND(M1980&lt;Variables!$G$6,M1980&gt;Variables!$G$5),0,1)</f>
        <v>1</v>
      </c>
      <c r="AI1980" s="85">
        <f t="shared" si="344"/>
        <v>1</v>
      </c>
      <c r="AJ1980" s="85">
        <f>IF(I1980&gt;Variables!$G$7,0,1)</f>
        <v>0</v>
      </c>
      <c r="AK1980" s="85">
        <f>IF(F1980&gt;Variables!$G$8,0,1)</f>
        <v>0</v>
      </c>
      <c r="AL1980" s="85">
        <f>IF(G1980&gt;Variables!$G$9,0,1)</f>
        <v>1</v>
      </c>
      <c r="AM1980" s="85">
        <f>IF(AND(K1980&gt;Variables!$G$10,K1980&lt;Variables!$G$11),0,1)</f>
        <v>1</v>
      </c>
      <c r="AN1980" s="103">
        <f>IF(H1980&lt;Variables!$G$13,1,0)</f>
        <v>1</v>
      </c>
      <c r="AO1980" s="101">
        <f>IF(R1980&lt;Variables!$G$12,0,1)</f>
        <v>1</v>
      </c>
      <c r="AP1980" s="86">
        <f t="shared" si="347"/>
        <v>0</v>
      </c>
      <c r="AR1980">
        <v>1</v>
      </c>
      <c r="AS1980">
        <v>0</v>
      </c>
      <c r="AT1980">
        <v>0</v>
      </c>
      <c r="AU1980">
        <v>0</v>
      </c>
      <c r="BA1980">
        <v>2</v>
      </c>
    </row>
    <row r="1981" spans="3:53" ht="12.75" x14ac:dyDescent="0.2">
      <c r="C1981" t="s">
        <v>666</v>
      </c>
      <c r="D1981" t="s">
        <v>631</v>
      </c>
      <c r="E1981">
        <v>1.4</v>
      </c>
      <c r="F1981">
        <v>39.130000000000003</v>
      </c>
      <c r="G1981">
        <v>52.17</v>
      </c>
      <c r="H1981">
        <v>-99999</v>
      </c>
      <c r="I1981">
        <v>-45.917000000000002</v>
      </c>
      <c r="J1981" t="s">
        <v>76</v>
      </c>
      <c r="K1981">
        <v>73.239999999999995</v>
      </c>
      <c r="L1981">
        <v>1.315454545454545</v>
      </c>
      <c r="M1981">
        <v>6.4270905321354466</v>
      </c>
      <c r="N1981">
        <v>1.260172413793103</v>
      </c>
      <c r="O1981">
        <v>11.095909153098919</v>
      </c>
      <c r="P1981">
        <v>89156</v>
      </c>
      <c r="Q1981">
        <v>21373</v>
      </c>
      <c r="R1981">
        <v>4.17</v>
      </c>
      <c r="S1981">
        <v>27.58</v>
      </c>
      <c r="T1981">
        <v>7</v>
      </c>
      <c r="U1981">
        <v>16.270869565217389</v>
      </c>
      <c r="V1981">
        <f t="shared" si="348"/>
        <v>2.00929423966828</v>
      </c>
      <c r="AC1981">
        <v>2</v>
      </c>
      <c r="AD1981">
        <v>1.1599999999999999</v>
      </c>
      <c r="AH1981" s="85">
        <f>IF(AND(M1981&lt;Variables!$G$6,M1981&gt;Variables!$G$5),0,1)</f>
        <v>1</v>
      </c>
      <c r="AI1981" s="85">
        <f t="shared" si="344"/>
        <v>0</v>
      </c>
      <c r="AJ1981" s="85">
        <f>IF(I1981&gt;Variables!$G$7,0,1)</f>
        <v>1</v>
      </c>
      <c r="AK1981" s="85">
        <f>IF(F1981&gt;Variables!$G$8,0,1)</f>
        <v>0</v>
      </c>
      <c r="AL1981" s="85">
        <f>IF(G1981&gt;Variables!$G$9,0,1)</f>
        <v>0</v>
      </c>
      <c r="AM1981" s="85">
        <f>IF(AND(K1981&gt;Variables!$G$10,K1981&lt;Variables!$G$11),0,1)</f>
        <v>0</v>
      </c>
      <c r="AN1981" s="103">
        <f>IF(H1981&lt;Variables!$G$13,1,0)</f>
        <v>1</v>
      </c>
      <c r="AO1981" s="101">
        <f>IF(R1981&lt;Variables!$G$12,0,1)</f>
        <v>1</v>
      </c>
      <c r="AP1981" s="86">
        <f t="shared" si="347"/>
        <v>0</v>
      </c>
      <c r="AR1981">
        <v>1</v>
      </c>
      <c r="AS1981">
        <v>0</v>
      </c>
      <c r="AT1981">
        <v>0</v>
      </c>
      <c r="AU1981">
        <v>0</v>
      </c>
      <c r="BA1981">
        <v>2</v>
      </c>
    </row>
    <row r="1982" spans="3:53" ht="12.75" x14ac:dyDescent="0.2">
      <c r="C1982" t="s">
        <v>666</v>
      </c>
      <c r="D1982" t="s">
        <v>395</v>
      </c>
      <c r="E1982">
        <v>24.1</v>
      </c>
      <c r="F1982">
        <v>21.08</v>
      </c>
      <c r="G1982">
        <v>21.06</v>
      </c>
      <c r="H1982">
        <v>2790</v>
      </c>
      <c r="I1982">
        <v>199.48400000000001</v>
      </c>
      <c r="J1982" t="s">
        <v>76</v>
      </c>
      <c r="K1982">
        <v>48.34</v>
      </c>
      <c r="L1982">
        <v>24.174959999999999</v>
      </c>
      <c r="M1982">
        <v>-0.14461244196475051</v>
      </c>
      <c r="N1982">
        <v>24.172592000000002</v>
      </c>
      <c r="O1982">
        <v>-0.134830389724021</v>
      </c>
      <c r="P1982">
        <v>11611000</v>
      </c>
      <c r="Q1982">
        <v>3411000</v>
      </c>
      <c r="R1982">
        <v>3.4</v>
      </c>
      <c r="S1982">
        <v>27.58</v>
      </c>
      <c r="T1982">
        <v>7</v>
      </c>
      <c r="U1982">
        <v>16.270869565217389</v>
      </c>
      <c r="V1982">
        <f t="shared" si="348"/>
        <v>2.3528690398753089</v>
      </c>
      <c r="AC1982">
        <v>24.85</v>
      </c>
      <c r="AD1982">
        <v>24.06</v>
      </c>
      <c r="AH1982" s="85">
        <f>IF(AND(M1982&lt;Variables!$G$6,M1982&gt;Variables!$G$5),0,1)</f>
        <v>1</v>
      </c>
      <c r="AI1982" s="85">
        <f t="shared" si="344"/>
        <v>0</v>
      </c>
      <c r="AJ1982" s="85">
        <f>IF(I1982&gt;Variables!$G$7,0,1)</f>
        <v>0</v>
      </c>
      <c r="AK1982" s="85">
        <f>IF(F1982&gt;Variables!$G$8,0,1)</f>
        <v>0</v>
      </c>
      <c r="AL1982" s="85">
        <f>IF(G1982&gt;Variables!$G$9,0,1)</f>
        <v>0</v>
      </c>
      <c r="AM1982" s="85">
        <f>IF(AND(K1982&gt;Variables!$G$10,K1982&lt;Variables!$G$11),0,1)</f>
        <v>1</v>
      </c>
      <c r="AN1982" s="103">
        <f>IF(H1982&lt;Variables!$G$13,1,0)</f>
        <v>0</v>
      </c>
      <c r="AO1982" s="101">
        <f>IF(R1982&lt;Variables!$G$12,0,1)</f>
        <v>1</v>
      </c>
      <c r="AP1982" s="86">
        <f t="shared" si="347"/>
        <v>0</v>
      </c>
      <c r="AR1982">
        <v>0</v>
      </c>
      <c r="AS1982">
        <v>1</v>
      </c>
      <c r="AT1982">
        <v>0</v>
      </c>
      <c r="AU1982">
        <v>0</v>
      </c>
      <c r="BA1982">
        <v>1.02</v>
      </c>
    </row>
    <row r="1983" spans="3:53" ht="12.75" x14ac:dyDescent="0.2">
      <c r="C1983" t="s">
        <v>666</v>
      </c>
      <c r="D1983" t="s">
        <v>490</v>
      </c>
      <c r="E1983">
        <v>28.32</v>
      </c>
      <c r="F1983">
        <v>9.0500000000000007</v>
      </c>
      <c r="G1983">
        <v>8.77</v>
      </c>
      <c r="H1983">
        <v>3040</v>
      </c>
      <c r="I1983">
        <v>-26.297000000000001</v>
      </c>
      <c r="J1983" t="s">
        <v>76</v>
      </c>
      <c r="K1983">
        <v>55.97</v>
      </c>
      <c r="L1983">
        <v>28.28255714285714</v>
      </c>
      <c r="M1983">
        <v>0.15006725498148521</v>
      </c>
      <c r="N1983">
        <v>28.32547692307692</v>
      </c>
      <c r="O1983">
        <v>-1.6837247902860451E-3</v>
      </c>
      <c r="P1983">
        <v>69774</v>
      </c>
      <c r="Q1983">
        <v>60414</v>
      </c>
      <c r="R1983">
        <v>1.1499999999999999</v>
      </c>
      <c r="S1983">
        <v>27.58</v>
      </c>
      <c r="T1983">
        <v>7</v>
      </c>
      <c r="U1983">
        <v>16.270869565217389</v>
      </c>
      <c r="V1983">
        <f t="shared" si="348"/>
        <v>2.4223600878031339</v>
      </c>
      <c r="AC1983">
        <v>28.324999999999999</v>
      </c>
      <c r="AD1983">
        <v>27.65</v>
      </c>
      <c r="AH1983" s="85">
        <f>IF(AND(M1983&lt;Variables!$G$6,M1983&gt;Variables!$G$5),0,1)</f>
        <v>1</v>
      </c>
      <c r="AI1983" s="85">
        <f t="shared" si="344"/>
        <v>1</v>
      </c>
      <c r="AJ1983" s="85">
        <f>IF(I1983&gt;Variables!$G$7,0,1)</f>
        <v>1</v>
      </c>
      <c r="AK1983" s="85">
        <f>IF(F1983&gt;Variables!$G$8,0,1)</f>
        <v>0</v>
      </c>
      <c r="AL1983" s="85">
        <f>IF(G1983&gt;Variables!$G$9,0,1)</f>
        <v>1</v>
      </c>
      <c r="AM1983" s="85">
        <f>IF(AND(K1983&gt;Variables!$G$10,K1983&lt;Variables!$G$11),0,1)</f>
        <v>0</v>
      </c>
      <c r="AN1983" s="103">
        <f>IF(H1983&lt;Variables!$G$13,1,0)</f>
        <v>0</v>
      </c>
      <c r="AO1983" s="101">
        <f>IF(R1983&lt;Variables!$G$12,0,1)</f>
        <v>0</v>
      </c>
      <c r="AP1983" s="86">
        <f t="shared" si="347"/>
        <v>0</v>
      </c>
      <c r="AR1983">
        <v>0</v>
      </c>
      <c r="AS1983">
        <v>0</v>
      </c>
      <c r="AT1983">
        <v>1</v>
      </c>
      <c r="AU1983">
        <v>0</v>
      </c>
      <c r="BA1983">
        <v>-2.25</v>
      </c>
    </row>
    <row r="1984" spans="3:53" ht="12.75" x14ac:dyDescent="0.2">
      <c r="C1984" t="s">
        <v>666</v>
      </c>
      <c r="D1984" t="s">
        <v>615</v>
      </c>
      <c r="E1984">
        <v>28.97</v>
      </c>
      <c r="F1984">
        <v>7.59</v>
      </c>
      <c r="G1984">
        <v>5.53</v>
      </c>
      <c r="H1984">
        <v>2830</v>
      </c>
      <c r="I1984">
        <v>-35.725999999999999</v>
      </c>
      <c r="J1984" t="s">
        <v>76</v>
      </c>
      <c r="K1984">
        <v>60.21</v>
      </c>
      <c r="L1984">
        <v>28.658000000000001</v>
      </c>
      <c r="M1984">
        <v>0.60716030427804824</v>
      </c>
      <c r="N1984">
        <v>28.477737999999999</v>
      </c>
      <c r="O1984">
        <v>1.243996275265971</v>
      </c>
      <c r="P1984">
        <v>8992000</v>
      </c>
      <c r="Q1984">
        <v>4143000</v>
      </c>
      <c r="R1984">
        <v>2.17</v>
      </c>
      <c r="S1984">
        <v>27.58</v>
      </c>
      <c r="T1984">
        <v>7</v>
      </c>
      <c r="U1984">
        <v>16.270869565217389</v>
      </c>
      <c r="V1984">
        <f t="shared" si="348"/>
        <v>2.4390864119198818</v>
      </c>
      <c r="AC1984">
        <v>29.328600000000002</v>
      </c>
      <c r="AD1984">
        <v>27.75</v>
      </c>
      <c r="AH1984" s="85">
        <f>IF(AND(M1984&lt;Variables!$G$6,M1984&gt;Variables!$G$5),0,1)</f>
        <v>1</v>
      </c>
      <c r="AI1984" s="85">
        <f t="shared" si="344"/>
        <v>0</v>
      </c>
      <c r="AJ1984" s="85">
        <f>IF(I1984&gt;Variables!$G$7,0,1)</f>
        <v>1</v>
      </c>
      <c r="AK1984" s="85">
        <f>IF(F1984&gt;Variables!$G$8,0,1)</f>
        <v>1</v>
      </c>
      <c r="AL1984" s="85">
        <f>IF(G1984&gt;Variables!$G$9,0,1)</f>
        <v>1</v>
      </c>
      <c r="AM1984" s="85">
        <f>IF(AND(K1984&gt;Variables!$G$10,K1984&lt;Variables!$G$11),0,1)</f>
        <v>0</v>
      </c>
      <c r="AN1984" s="103">
        <f>IF(H1984&lt;Variables!$G$13,1,0)</f>
        <v>0</v>
      </c>
      <c r="AO1984" s="101">
        <f>IF(R1984&lt;Variables!$G$12,0,1)</f>
        <v>1</v>
      </c>
      <c r="AP1984" s="86">
        <f t="shared" si="347"/>
        <v>0</v>
      </c>
      <c r="AR1984">
        <v>1</v>
      </c>
      <c r="AS1984">
        <v>0</v>
      </c>
      <c r="AT1984">
        <v>0</v>
      </c>
      <c r="AU1984">
        <v>0</v>
      </c>
      <c r="BA1984">
        <v>0.38</v>
      </c>
    </row>
    <row r="1985" spans="3:53" ht="12.75" x14ac:dyDescent="0.2">
      <c r="C1985" t="s">
        <v>666</v>
      </c>
      <c r="D1985" t="s">
        <v>624</v>
      </c>
      <c r="E1985">
        <v>0.02</v>
      </c>
      <c r="F1985">
        <v>8.1</v>
      </c>
      <c r="G1985">
        <v>9.2200000000000006</v>
      </c>
      <c r="H1985">
        <v>-99999</v>
      </c>
      <c r="I1985">
        <v>-75.581999999999994</v>
      </c>
      <c r="J1985" t="s">
        <v>78</v>
      </c>
      <c r="K1985">
        <v>60.56</v>
      </c>
      <c r="L1985">
        <v>1.524230769230769E-2</v>
      </c>
      <c r="M1985">
        <v>1.0345697703759711</v>
      </c>
      <c r="N1985">
        <v>1.511499999999999E-2</v>
      </c>
      <c r="O1985">
        <v>1.8855441614290831</v>
      </c>
      <c r="P1985">
        <v>5934000</v>
      </c>
      <c r="Q1985">
        <v>10578000</v>
      </c>
      <c r="R1985">
        <v>0.56000000000000005</v>
      </c>
      <c r="S1985">
        <v>27.58</v>
      </c>
      <c r="T1985">
        <v>7</v>
      </c>
      <c r="U1985">
        <v>16.270869565217389</v>
      </c>
      <c r="V1985">
        <f t="shared" si="348"/>
        <v>2.4179512220035329</v>
      </c>
      <c r="AC1985">
        <v>1.54E-2</v>
      </c>
      <c r="AD1985">
        <v>1.44E-2</v>
      </c>
      <c r="AH1985" s="85">
        <f>IF(AND(M1985&lt;Variables!$G$6,M1985&gt;Variables!$G$5),0,1)</f>
        <v>1</v>
      </c>
      <c r="AI1985" s="85">
        <f t="shared" si="344"/>
        <v>0</v>
      </c>
      <c r="AJ1985" s="85">
        <f>IF(I1985&gt;Variables!$G$7,0,1)</f>
        <v>1</v>
      </c>
      <c r="AK1985" s="85">
        <f>IF(F1985&gt;Variables!$G$8,0,1)</f>
        <v>1</v>
      </c>
      <c r="AL1985" s="85">
        <f>IF(G1985&gt;Variables!$G$9,0,1)</f>
        <v>1</v>
      </c>
      <c r="AM1985" s="85">
        <f>IF(AND(K1985&gt;Variables!$G$10,K1985&lt;Variables!$G$11),0,1)</f>
        <v>0</v>
      </c>
      <c r="AN1985" s="103">
        <f>IF(H1985&lt;Variables!$G$13,1,0)</f>
        <v>1</v>
      </c>
      <c r="AO1985" s="101">
        <f>IF(R1985&lt;Variables!$G$12,0,1)</f>
        <v>0</v>
      </c>
      <c r="AP1985" s="86">
        <f t="shared" si="347"/>
        <v>1</v>
      </c>
      <c r="AR1985">
        <v>0</v>
      </c>
      <c r="AS1985">
        <v>0</v>
      </c>
      <c r="AT1985">
        <v>1</v>
      </c>
      <c r="AU1985">
        <v>0</v>
      </c>
      <c r="BA1985">
        <v>-2.25</v>
      </c>
    </row>
    <row r="1986" spans="3:53" ht="12.75" x14ac:dyDescent="0.2">
      <c r="C1986" t="s">
        <v>666</v>
      </c>
      <c r="D1986" t="s">
        <v>634</v>
      </c>
      <c r="E1986">
        <v>9.9700000000000006</v>
      </c>
      <c r="F1986">
        <v>26.35</v>
      </c>
      <c r="G1986">
        <v>26.58</v>
      </c>
      <c r="H1986">
        <v>55.7</v>
      </c>
      <c r="I1986">
        <v>-69.218999999999994</v>
      </c>
      <c r="J1986" t="s">
        <v>78</v>
      </c>
      <c r="K1986">
        <v>54.15</v>
      </c>
      <c r="L1986">
        <v>9.9121736842105257</v>
      </c>
      <c r="M1986">
        <v>0.88604496437926783</v>
      </c>
      <c r="N1986">
        <v>9.9166857142857143</v>
      </c>
      <c r="O1986">
        <v>0.84014244390406889</v>
      </c>
      <c r="P1986">
        <v>6310000</v>
      </c>
      <c r="Q1986">
        <v>115020</v>
      </c>
      <c r="R1986">
        <v>54.86</v>
      </c>
      <c r="S1986">
        <v>27.58</v>
      </c>
      <c r="T1986">
        <v>7</v>
      </c>
      <c r="U1986">
        <v>16.270869565217389</v>
      </c>
      <c r="V1986">
        <f t="shared" si="348"/>
        <v>2.3763374048190609</v>
      </c>
      <c r="AC1986">
        <v>10.1</v>
      </c>
      <c r="AD1986">
        <v>8.61</v>
      </c>
      <c r="AH1986" s="85">
        <f>IF(AND(M1986&lt;Variables!$G$6,M1986&gt;Variables!$G$5),0,1)</f>
        <v>1</v>
      </c>
      <c r="AI1986" s="85">
        <f t="shared" si="344"/>
        <v>1</v>
      </c>
      <c r="AJ1986" s="85">
        <f>IF(I1986&gt;Variables!$G$7,0,1)</f>
        <v>1</v>
      </c>
      <c r="AK1986" s="85">
        <f>IF(F1986&gt;Variables!$G$8,0,1)</f>
        <v>0</v>
      </c>
      <c r="AL1986" s="85">
        <f>IF(G1986&gt;Variables!$G$9,0,1)</f>
        <v>0</v>
      </c>
      <c r="AM1986" s="85">
        <f>IF(AND(K1986&gt;Variables!$G$10,K1986&lt;Variables!$G$11),0,1)</f>
        <v>0</v>
      </c>
      <c r="AN1986" s="103">
        <f>IF(H1986&lt;Variables!$G$13,1,0)</f>
        <v>1</v>
      </c>
      <c r="AO1986" s="101">
        <f>IF(R1986&lt;Variables!$G$12,0,1)</f>
        <v>1</v>
      </c>
      <c r="AP1986" s="86">
        <f t="shared" si="347"/>
        <v>1</v>
      </c>
      <c r="AR1986">
        <v>0</v>
      </c>
      <c r="AS1986">
        <v>0</v>
      </c>
      <c r="AT1986">
        <v>1</v>
      </c>
      <c r="AU1986">
        <v>0</v>
      </c>
      <c r="BA1986">
        <v>-2.25</v>
      </c>
    </row>
    <row r="1987" spans="3:53" ht="12.75" x14ac:dyDescent="0.2">
      <c r="C1987" t="s">
        <v>666</v>
      </c>
      <c r="D1987" t="s">
        <v>606</v>
      </c>
      <c r="E1987">
        <v>50.74</v>
      </c>
      <c r="F1987">
        <v>7.58</v>
      </c>
      <c r="G1987">
        <v>0.59</v>
      </c>
      <c r="H1987">
        <v>2750</v>
      </c>
      <c r="I1987">
        <v>-23.702999999999999</v>
      </c>
      <c r="J1987" t="s">
        <v>78</v>
      </c>
      <c r="K1987">
        <v>43.21</v>
      </c>
      <c r="L1987">
        <v>50.800833333333337</v>
      </c>
      <c r="M1987">
        <v>-0.11974869178655501</v>
      </c>
      <c r="N1987">
        <v>50.808399999999999</v>
      </c>
      <c r="O1987">
        <v>-0.13462340872768461</v>
      </c>
      <c r="P1987">
        <v>565284</v>
      </c>
      <c r="Q1987">
        <v>660790</v>
      </c>
      <c r="R1987">
        <v>0.86</v>
      </c>
      <c r="S1987">
        <v>27.58</v>
      </c>
      <c r="T1987">
        <v>7</v>
      </c>
      <c r="U1987">
        <v>16.270869565217389</v>
      </c>
      <c r="V1987">
        <f t="shared" si="348"/>
        <v>2.2974208516198877</v>
      </c>
      <c r="AC1987">
        <v>51.24</v>
      </c>
      <c r="AD1987">
        <v>50.630099999999999</v>
      </c>
      <c r="AH1987" s="85">
        <f>IF(AND(M1987&lt;Variables!$G$6,M1987&gt;Variables!$G$5),0,1)</f>
        <v>1</v>
      </c>
      <c r="AI1987" s="85">
        <f t="shared" ref="AI1987:AI2050" si="349">IF(L1987&gt;N1987,0,1)</f>
        <v>1</v>
      </c>
      <c r="AJ1987" s="85">
        <f>IF(I1987&gt;Variables!$G$7,0,1)</f>
        <v>1</v>
      </c>
      <c r="AK1987" s="85">
        <f>IF(F1987&gt;Variables!$G$8,0,1)</f>
        <v>1</v>
      </c>
      <c r="AL1987" s="85">
        <f>IF(G1987&gt;Variables!$G$9,0,1)</f>
        <v>1</v>
      </c>
      <c r="AM1987" s="85">
        <f>IF(AND(K1987&gt;Variables!$G$10,K1987&lt;Variables!$G$11),0,1)</f>
        <v>1</v>
      </c>
      <c r="AN1987" s="103">
        <f>IF(H1987&lt;Variables!$G$13,1,0)</f>
        <v>0</v>
      </c>
      <c r="AO1987" s="101">
        <f>IF(R1987&lt;Variables!$G$12,0,1)</f>
        <v>0</v>
      </c>
      <c r="AP1987" s="86">
        <f t="shared" si="347"/>
        <v>1</v>
      </c>
      <c r="AR1987">
        <v>0</v>
      </c>
      <c r="AS1987">
        <v>0</v>
      </c>
      <c r="AT1987">
        <v>0</v>
      </c>
      <c r="AU1987">
        <v>1</v>
      </c>
      <c r="BA1987">
        <v>-0.09</v>
      </c>
    </row>
    <row r="1988" spans="3:53" ht="12.75" x14ac:dyDescent="0.2">
      <c r="C1988" t="s">
        <v>666</v>
      </c>
      <c r="D1988" t="s">
        <v>665</v>
      </c>
      <c r="E1988">
        <v>48.41</v>
      </c>
      <c r="F1988">
        <v>6.05</v>
      </c>
      <c r="G1988">
        <v>4.22</v>
      </c>
      <c r="H1988">
        <v>1980</v>
      </c>
      <c r="I1988">
        <v>-1.9750000000000001</v>
      </c>
      <c r="J1988" t="s">
        <v>78</v>
      </c>
      <c r="K1988">
        <v>62.27</v>
      </c>
      <c r="L1988">
        <v>48.23692307692307</v>
      </c>
      <c r="M1988">
        <v>0.37953690119284877</v>
      </c>
      <c r="N1988">
        <v>48.130517241379323</v>
      </c>
      <c r="O1988">
        <v>0.6014536622760589</v>
      </c>
      <c r="P1988">
        <v>144558</v>
      </c>
      <c r="Q1988">
        <v>440755</v>
      </c>
      <c r="R1988">
        <v>0.33</v>
      </c>
      <c r="S1988">
        <v>27.58</v>
      </c>
      <c r="T1988">
        <v>7</v>
      </c>
      <c r="U1988">
        <v>16.270869565217389</v>
      </c>
      <c r="V1988">
        <f t="shared" si="348"/>
        <v>2.4708000620271724</v>
      </c>
      <c r="AC1988">
        <v>49.2</v>
      </c>
      <c r="AD1988">
        <v>47.75</v>
      </c>
      <c r="AH1988" s="85">
        <f>IF(AND(M1988&lt;Variables!$G$6,M1988&gt;Variables!$G$5),0,1)</f>
        <v>1</v>
      </c>
      <c r="AI1988" s="85">
        <f t="shared" si="349"/>
        <v>0</v>
      </c>
      <c r="AJ1988" s="85">
        <f>IF(I1988&gt;Variables!$G$7,0,1)</f>
        <v>1</v>
      </c>
      <c r="AK1988" s="85">
        <f>IF(F1988&gt;Variables!$G$8,0,1)</f>
        <v>1</v>
      </c>
      <c r="AL1988" s="85">
        <f>IF(G1988&gt;Variables!$G$9,0,1)</f>
        <v>1</v>
      </c>
      <c r="AM1988" s="85">
        <f>IF(AND(K1988&gt;Variables!$G$10,K1988&lt;Variables!$G$11),0,1)</f>
        <v>0</v>
      </c>
      <c r="AN1988" s="103">
        <f>IF(H1988&lt;Variables!$G$13,1,0)</f>
        <v>1</v>
      </c>
      <c r="AO1988" s="101">
        <f>IF(R1988&lt;Variables!$G$12,0,1)</f>
        <v>0</v>
      </c>
      <c r="AP1988" s="86">
        <f t="shared" si="347"/>
        <v>1</v>
      </c>
      <c r="AR1988">
        <v>0</v>
      </c>
      <c r="AS1988">
        <v>0</v>
      </c>
      <c r="AT1988">
        <v>1</v>
      </c>
      <c r="AU1988">
        <v>0</v>
      </c>
      <c r="BA1988">
        <v>-1.06</v>
      </c>
    </row>
    <row r="1989" spans="3:53" ht="12.75" x14ac:dyDescent="0.2">
      <c r="C1989" t="s">
        <v>666</v>
      </c>
      <c r="D1989" t="s">
        <v>322</v>
      </c>
      <c r="E1989">
        <v>34.159999999999997</v>
      </c>
      <c r="F1989">
        <v>7.08</v>
      </c>
      <c r="G1989">
        <v>4.71</v>
      </c>
      <c r="H1989">
        <v>6860</v>
      </c>
      <c r="I1989">
        <v>888.87400000000002</v>
      </c>
      <c r="J1989" t="s">
        <v>78</v>
      </c>
      <c r="K1989">
        <v>25.78</v>
      </c>
      <c r="L1989">
        <v>35.131165000000003</v>
      </c>
      <c r="M1989">
        <v>-2.593608837053929</v>
      </c>
      <c r="N1989">
        <v>36.579140000000002</v>
      </c>
      <c r="O1989">
        <v>-6.4494135181964269</v>
      </c>
      <c r="P1989">
        <v>1009000</v>
      </c>
      <c r="Q1989">
        <v>755579</v>
      </c>
      <c r="R1989">
        <v>1.34</v>
      </c>
      <c r="S1989">
        <v>27.58</v>
      </c>
      <c r="T1989">
        <v>7</v>
      </c>
      <c r="U1989">
        <v>16.270869565217389</v>
      </c>
      <c r="V1989">
        <f t="shared" si="348"/>
        <v>2.0020985387388097</v>
      </c>
      <c r="AC1989">
        <v>35.500100000000003</v>
      </c>
      <c r="AD1989">
        <v>32.3401</v>
      </c>
      <c r="AH1989" s="85">
        <f>IF(AND(M1989&lt;Variables!$G$6,M1989&gt;Variables!$G$5),0,1)</f>
        <v>0</v>
      </c>
      <c r="AI1989" s="85">
        <f t="shared" si="349"/>
        <v>1</v>
      </c>
      <c r="AJ1989" s="85">
        <f>IF(I1989&gt;Variables!$G$7,0,1)</f>
        <v>0</v>
      </c>
      <c r="AK1989" s="85">
        <f>IF(F1989&gt;Variables!$G$8,0,1)</f>
        <v>1</v>
      </c>
      <c r="AL1989" s="85">
        <f>IF(G1989&gt;Variables!$G$9,0,1)</f>
        <v>1</v>
      </c>
      <c r="AM1989" s="85">
        <f>IF(AND(K1989&gt;Variables!$G$10,K1989&lt;Variables!$G$11),0,1)</f>
        <v>1</v>
      </c>
      <c r="AN1989" s="103">
        <f>IF(H1989&lt;Variables!$G$13,1,0)</f>
        <v>0</v>
      </c>
      <c r="AO1989" s="101">
        <f>IF(R1989&lt;Variables!$G$12,0,1)</f>
        <v>0</v>
      </c>
      <c r="AP1989" s="86">
        <f t="shared" si="347"/>
        <v>1</v>
      </c>
      <c r="AR1989">
        <v>1</v>
      </c>
      <c r="AS1989">
        <v>0</v>
      </c>
      <c r="AT1989">
        <v>0</v>
      </c>
      <c r="AU1989">
        <v>0</v>
      </c>
      <c r="BA1989">
        <v>2</v>
      </c>
    </row>
    <row r="1990" spans="3:53" ht="12.75" x14ac:dyDescent="0.2">
      <c r="C1990" t="s">
        <v>667</v>
      </c>
      <c r="D1990" t="s">
        <v>668</v>
      </c>
      <c r="E1990">
        <v>6.96</v>
      </c>
      <c r="F1990">
        <v>113.21</v>
      </c>
      <c r="G1990">
        <v>2.57</v>
      </c>
      <c r="H1990">
        <v>21.3</v>
      </c>
      <c r="I1990">
        <v>-2.44</v>
      </c>
      <c r="J1990" t="s">
        <v>78</v>
      </c>
      <c r="K1990">
        <v>61.23</v>
      </c>
      <c r="L1990">
        <v>6.9241666666666672</v>
      </c>
      <c r="M1990">
        <v>-2.082079672644126</v>
      </c>
      <c r="N1990">
        <v>6.7907043478260878</v>
      </c>
      <c r="O1990">
        <v>-0.1576323644470595</v>
      </c>
      <c r="P1990">
        <v>44020000</v>
      </c>
      <c r="Q1990">
        <v>530980</v>
      </c>
      <c r="R1990">
        <v>82.9</v>
      </c>
      <c r="S1990">
        <v>39.661999999999999</v>
      </c>
      <c r="T1990">
        <v>4.5879999999999992</v>
      </c>
      <c r="U1990">
        <v>19.233599999999999</v>
      </c>
      <c r="V1990">
        <f t="shared" si="348"/>
        <v>2.6050033791310625</v>
      </c>
      <c r="AC1990">
        <v>9</v>
      </c>
      <c r="AD1990">
        <v>5.66</v>
      </c>
      <c r="AH1990" s="85">
        <f>IF(AND(M1990&lt;Variables!$G$6,M1990&gt;Variables!$G$5),0,1)</f>
        <v>0</v>
      </c>
      <c r="AI1990" s="85">
        <f t="shared" si="349"/>
        <v>0</v>
      </c>
      <c r="AJ1990" s="85">
        <f>IF(I1990&gt;Variables!$G$7,0,1)</f>
        <v>1</v>
      </c>
      <c r="AK1990" s="85">
        <f>IF(F1990&gt;Variables!$G$8,0,1)</f>
        <v>0</v>
      </c>
      <c r="AL1990" s="85">
        <f>IF(G1990&gt;Variables!$G$9,0,1)</f>
        <v>1</v>
      </c>
      <c r="AM1990" s="85">
        <f>IF(AND(K1990&gt;Variables!$G$10,K1990&lt;Variables!$G$11),0,1)</f>
        <v>0</v>
      </c>
      <c r="AN1990" s="103">
        <f>IF(H1990&lt;Variables!$G$13,1,0)</f>
        <v>1</v>
      </c>
      <c r="AO1990" s="101">
        <f>IF(R1990&lt;Variables!$G$12,0,1)</f>
        <v>1</v>
      </c>
      <c r="AP1990" s="86">
        <f t="shared" si="347"/>
        <v>1</v>
      </c>
      <c r="AR1990">
        <v>0</v>
      </c>
      <c r="AS1990">
        <v>0</v>
      </c>
      <c r="AT1990">
        <v>1</v>
      </c>
      <c r="AU1990">
        <v>0</v>
      </c>
      <c r="BA1990">
        <v>-2.25</v>
      </c>
    </row>
    <row r="1991" spans="3:53" ht="12.75" x14ac:dyDescent="0.2">
      <c r="C1991" t="s">
        <v>667</v>
      </c>
      <c r="D1991" t="s">
        <v>669</v>
      </c>
      <c r="E1991">
        <v>14</v>
      </c>
      <c r="F1991">
        <v>4.03</v>
      </c>
      <c r="G1991">
        <v>0.72</v>
      </c>
      <c r="H1991">
        <v>-99999</v>
      </c>
      <c r="I1991">
        <v>-2.4449999999999998</v>
      </c>
      <c r="J1991" t="s">
        <v>78</v>
      </c>
      <c r="K1991">
        <v>85.61</v>
      </c>
      <c r="L1991">
        <v>14</v>
      </c>
      <c r="M1991">
        <v>0</v>
      </c>
      <c r="N1991">
        <v>13.96666666666667</v>
      </c>
      <c r="O1991">
        <v>0.23866348448687269</v>
      </c>
      <c r="P1991">
        <v>44605</v>
      </c>
      <c r="Q1991">
        <v>28557</v>
      </c>
      <c r="R1991">
        <v>1.56</v>
      </c>
      <c r="S1991">
        <v>39.661999999999999</v>
      </c>
      <c r="T1991">
        <v>4.5879999999999992</v>
      </c>
      <c r="U1991">
        <v>19.233599999999999</v>
      </c>
      <c r="V1991">
        <f t="shared" si="348"/>
        <v>2.7359195999999999</v>
      </c>
      <c r="AC1991">
        <v>14</v>
      </c>
      <c r="AD1991">
        <v>13.93</v>
      </c>
      <c r="AH1991" s="85">
        <f>IF(AND(M1991&lt;Variables!$G$6,M1991&gt;Variables!$G$5),0,1)</f>
        <v>1</v>
      </c>
      <c r="AI1991" s="85">
        <f t="shared" si="349"/>
        <v>0</v>
      </c>
      <c r="AJ1991" s="85">
        <f>IF(I1991&gt;Variables!$G$7,0,1)</f>
        <v>1</v>
      </c>
      <c r="AK1991" s="85">
        <f>IF(F1991&gt;Variables!$G$8,0,1)</f>
        <v>1</v>
      </c>
      <c r="AL1991" s="85">
        <f>IF(G1991&gt;Variables!$G$9,0,1)</f>
        <v>1</v>
      </c>
      <c r="AM1991" s="85">
        <f>IF(AND(K1991&gt;Variables!$G$10,K1991&lt;Variables!$G$11),0,1)</f>
        <v>1</v>
      </c>
      <c r="AN1991" s="103">
        <f>IF(H1991&lt;Variables!$G$13,1,0)</f>
        <v>1</v>
      </c>
      <c r="AO1991" s="101">
        <f>IF(R1991&lt;Variables!$G$12,0,1)</f>
        <v>0</v>
      </c>
      <c r="AP1991" s="86">
        <f t="shared" si="347"/>
        <v>1</v>
      </c>
      <c r="AR1991">
        <v>0</v>
      </c>
      <c r="AS1991">
        <v>0</v>
      </c>
      <c r="AT1991">
        <v>0</v>
      </c>
      <c r="AU1991">
        <v>0</v>
      </c>
      <c r="BA1991">
        <v>0</v>
      </c>
    </row>
    <row r="1992" spans="3:53" ht="12.75" x14ac:dyDescent="0.2">
      <c r="C1992" t="s">
        <v>667</v>
      </c>
      <c r="D1992" t="s">
        <v>670</v>
      </c>
      <c r="E1992">
        <v>26.77</v>
      </c>
      <c r="F1992">
        <v>4.7300000000000004</v>
      </c>
      <c r="G1992">
        <v>0</v>
      </c>
      <c r="H1992">
        <v>-99999</v>
      </c>
      <c r="I1992">
        <v>-21.143999999999998</v>
      </c>
      <c r="J1992" t="s">
        <v>76</v>
      </c>
      <c r="K1992">
        <v>-99999</v>
      </c>
      <c r="L1992">
        <v>-99999</v>
      </c>
      <c r="M1992">
        <v>-99999</v>
      </c>
      <c r="N1992">
        <v>26.77</v>
      </c>
      <c r="O1992">
        <v>0</v>
      </c>
      <c r="P1992">
        <v>20177</v>
      </c>
      <c r="Q1992">
        <v>734</v>
      </c>
      <c r="R1992">
        <v>27.49</v>
      </c>
      <c r="S1992">
        <v>39.661999999999999</v>
      </c>
      <c r="T1992">
        <v>4.5879999999999992</v>
      </c>
      <c r="U1992">
        <v>19.233599999999999</v>
      </c>
      <c r="V1992"/>
      <c r="AC1992">
        <v>-99999</v>
      </c>
      <c r="AD1992">
        <v>-99999</v>
      </c>
      <c r="AH1992" s="85">
        <f>IF(AND(M1992&lt;Variables!$G$6,M1992&gt;Variables!$G$5),0,1)</f>
        <v>1</v>
      </c>
      <c r="AI1992" s="85">
        <f t="shared" si="349"/>
        <v>1</v>
      </c>
      <c r="AJ1992" s="85">
        <f>IF(I1992&gt;Variables!$G$7,0,1)</f>
        <v>1</v>
      </c>
      <c r="AK1992" s="85">
        <f>IF(F1992&gt;Variables!$G$8,0,1)</f>
        <v>1</v>
      </c>
      <c r="AL1992" s="85">
        <f>IF(G1992&gt;Variables!$G$9,0,1)</f>
        <v>1</v>
      </c>
      <c r="AM1992" s="85">
        <f>IF(AND(K1992&gt;Variables!$G$10,K1992&lt;Variables!$G$11),0,1)</f>
        <v>1</v>
      </c>
      <c r="AN1992" s="103">
        <f>IF(H1992&lt;Variables!$G$13,1,0)</f>
        <v>1</v>
      </c>
      <c r="AO1992" s="101">
        <f>IF(R1992&lt;Variables!$G$12,0,1)</f>
        <v>1</v>
      </c>
      <c r="AP1992" s="86">
        <f t="shared" si="347"/>
        <v>0</v>
      </c>
      <c r="AR1992">
        <v>0</v>
      </c>
      <c r="AS1992">
        <v>0</v>
      </c>
      <c r="AT1992">
        <v>0</v>
      </c>
      <c r="AU1992">
        <v>0</v>
      </c>
      <c r="BA1992">
        <v>0</v>
      </c>
    </row>
    <row r="1993" spans="3:53" ht="12.75" x14ac:dyDescent="0.2">
      <c r="C1993" t="s">
        <v>667</v>
      </c>
      <c r="D1993" t="s">
        <v>306</v>
      </c>
      <c r="E1993">
        <v>21.32</v>
      </c>
      <c r="F1993">
        <v>4</v>
      </c>
      <c r="G1993">
        <v>3.21</v>
      </c>
      <c r="H1993">
        <v>7170</v>
      </c>
      <c r="I1993">
        <v>-20.114000000000001</v>
      </c>
      <c r="J1993" t="s">
        <v>76</v>
      </c>
      <c r="K1993">
        <v>59.63</v>
      </c>
      <c r="L1993">
        <v>21.271895000000001</v>
      </c>
      <c r="M1993">
        <v>0.38456846463373018</v>
      </c>
      <c r="N1993">
        <v>21.0646129032258</v>
      </c>
      <c r="O1993">
        <v>1.3723826689923451</v>
      </c>
      <c r="P1993">
        <v>1153000</v>
      </c>
      <c r="Q1993">
        <v>5697000</v>
      </c>
      <c r="R1993">
        <v>0.2</v>
      </c>
      <c r="S1993">
        <v>39.661999999999999</v>
      </c>
      <c r="T1993">
        <v>4.5879999999999992</v>
      </c>
      <c r="U1993">
        <v>19.233599999999999</v>
      </c>
      <c r="V1993">
        <f t="shared" ref="V1993:V2015" si="350">1.849 + (0.01036 * K1993) + (0.1184 * M1993) - (0.002888 * K1993 * M1993)</f>
        <v>2.4460726171394698</v>
      </c>
      <c r="AC1993">
        <v>23.84</v>
      </c>
      <c r="AD1993">
        <v>21.202999999999999</v>
      </c>
      <c r="AH1993" s="85">
        <f>IF(AND(M1993&lt;Variables!$G$6,M1993&gt;Variables!$G$5),0,1)</f>
        <v>1</v>
      </c>
      <c r="AI1993" s="85">
        <f t="shared" si="349"/>
        <v>0</v>
      </c>
      <c r="AJ1993" s="85">
        <f>IF(I1993&gt;Variables!$G$7,0,1)</f>
        <v>1</v>
      </c>
      <c r="AK1993" s="85">
        <f>IF(F1993&gt;Variables!$G$8,0,1)</f>
        <v>1</v>
      </c>
      <c r="AL1993" s="85">
        <f>IF(G1993&gt;Variables!$G$9,0,1)</f>
        <v>1</v>
      </c>
      <c r="AM1993" s="85">
        <f>IF(AND(K1993&gt;Variables!$G$10,K1993&lt;Variables!$G$11),0,1)</f>
        <v>0</v>
      </c>
      <c r="AN1993" s="103">
        <f>IF(H1993&lt;Variables!$G$13,1,0)</f>
        <v>0</v>
      </c>
      <c r="AO1993" s="101">
        <f>IF(R1993&lt;Variables!$G$12,0,1)</f>
        <v>0</v>
      </c>
      <c r="AP1993" s="86">
        <f t="shared" si="347"/>
        <v>0</v>
      </c>
      <c r="AR1993">
        <v>1</v>
      </c>
      <c r="AS1993">
        <v>0</v>
      </c>
      <c r="AT1993">
        <v>0</v>
      </c>
      <c r="AU1993">
        <v>0</v>
      </c>
      <c r="BA1993">
        <v>1.61</v>
      </c>
    </row>
    <row r="1994" spans="3:53" ht="12.75" x14ac:dyDescent="0.2">
      <c r="C1994" t="s">
        <v>667</v>
      </c>
      <c r="D1994" t="s">
        <v>671</v>
      </c>
      <c r="E1994">
        <v>41.96</v>
      </c>
      <c r="F1994">
        <v>4.22</v>
      </c>
      <c r="G1994">
        <v>0.24</v>
      </c>
      <c r="H1994">
        <v>24490</v>
      </c>
      <c r="I1994">
        <v>-21.699000000000002</v>
      </c>
      <c r="J1994" t="s">
        <v>76</v>
      </c>
      <c r="K1994">
        <v>70.260000000000005</v>
      </c>
      <c r="L1994">
        <v>41.813249999999996</v>
      </c>
      <c r="M1994">
        <v>0.35096530406030929</v>
      </c>
      <c r="N1994">
        <v>41.689032258064522</v>
      </c>
      <c r="O1994">
        <v>0.64997369154104501</v>
      </c>
      <c r="P1994">
        <v>638668</v>
      </c>
      <c r="Q1994">
        <v>2478000</v>
      </c>
      <c r="R1994">
        <v>0.26</v>
      </c>
      <c r="S1994">
        <v>39.661999999999999</v>
      </c>
      <c r="T1994">
        <v>4.5879999999999992</v>
      </c>
      <c r="U1994">
        <v>19.233599999999999</v>
      </c>
      <c r="V1994">
        <f t="shared" si="350"/>
        <v>2.5472332133043958</v>
      </c>
      <c r="AC1994">
        <v>42.97</v>
      </c>
      <c r="AD1994">
        <v>41.91</v>
      </c>
      <c r="AH1994" s="85">
        <f>IF(AND(M1994&lt;Variables!$G$6,M1994&gt;Variables!$G$5),0,1)</f>
        <v>1</v>
      </c>
      <c r="AI1994" s="85">
        <f t="shared" si="349"/>
        <v>0</v>
      </c>
      <c r="AJ1994" s="85">
        <f>IF(I1994&gt;Variables!$G$7,0,1)</f>
        <v>1</v>
      </c>
      <c r="AK1994" s="85">
        <f>IF(F1994&gt;Variables!$G$8,0,1)</f>
        <v>1</v>
      </c>
      <c r="AL1994" s="85">
        <f>IF(G1994&gt;Variables!$G$9,0,1)</f>
        <v>1</v>
      </c>
      <c r="AM1994" s="85">
        <f>IF(AND(K1994&gt;Variables!$G$10,K1994&lt;Variables!$G$11),0,1)</f>
        <v>0</v>
      </c>
      <c r="AN1994" s="103">
        <f>IF(H1994&lt;Variables!$G$13,1,0)</f>
        <v>0</v>
      </c>
      <c r="AO1994" s="101">
        <f>IF(R1994&lt;Variables!$G$12,0,1)</f>
        <v>0</v>
      </c>
      <c r="AP1994" s="86">
        <f t="shared" si="347"/>
        <v>0</v>
      </c>
      <c r="AR1994">
        <v>0</v>
      </c>
      <c r="AS1994">
        <v>1</v>
      </c>
      <c r="AT1994">
        <v>0</v>
      </c>
      <c r="AU1994">
        <v>0</v>
      </c>
      <c r="BA1994">
        <v>0.64</v>
      </c>
    </row>
    <row r="1995" spans="3:53" ht="12.75" x14ac:dyDescent="0.2">
      <c r="C1995" t="s">
        <v>667</v>
      </c>
      <c r="D1995" t="s">
        <v>139</v>
      </c>
      <c r="E1995">
        <v>18.649999999999999</v>
      </c>
      <c r="F1995">
        <v>4.33</v>
      </c>
      <c r="G1995">
        <v>3.07</v>
      </c>
      <c r="H1995">
        <v>2630</v>
      </c>
      <c r="I1995">
        <v>-30.603999999999999</v>
      </c>
      <c r="J1995" t="s">
        <v>76</v>
      </c>
      <c r="K1995">
        <v>50.59</v>
      </c>
      <c r="L1995">
        <v>18.773505</v>
      </c>
      <c r="M1995">
        <v>-0.68450190840762304</v>
      </c>
      <c r="N1995">
        <v>18.663332258064511</v>
      </c>
      <c r="O1995">
        <v>-9.8226071373686261E-2</v>
      </c>
      <c r="P1995">
        <v>568950</v>
      </c>
      <c r="Q1995">
        <v>2319000</v>
      </c>
      <c r="R1995">
        <v>0.25</v>
      </c>
      <c r="S1995">
        <v>39.661999999999999</v>
      </c>
      <c r="T1995">
        <v>4.5879999999999992</v>
      </c>
      <c r="U1995">
        <v>19.233599999999999</v>
      </c>
      <c r="V1995">
        <f t="shared" si="350"/>
        <v>2.3920757861103721</v>
      </c>
      <c r="AC1995">
        <v>18.68</v>
      </c>
      <c r="AD1995">
        <v>17.149999999999999</v>
      </c>
      <c r="AH1995" s="85">
        <f>IF(AND(M1995&lt;Variables!$G$6,M1995&gt;Variables!$G$5),0,1)</f>
        <v>1</v>
      </c>
      <c r="AI1995" s="85">
        <f t="shared" si="349"/>
        <v>0</v>
      </c>
      <c r="AJ1995" s="85">
        <f>IF(I1995&gt;Variables!$G$7,0,1)</f>
        <v>1</v>
      </c>
      <c r="AK1995" s="85">
        <f>IF(F1995&gt;Variables!$G$8,0,1)</f>
        <v>1</v>
      </c>
      <c r="AL1995" s="85">
        <f>IF(G1995&gt;Variables!$G$9,0,1)</f>
        <v>1</v>
      </c>
      <c r="AM1995" s="85">
        <f>IF(AND(K1995&gt;Variables!$G$10,K1995&lt;Variables!$G$11),0,1)</f>
        <v>0</v>
      </c>
      <c r="AN1995" s="103">
        <f>IF(H1995&lt;Variables!$G$13,1,0)</f>
        <v>0</v>
      </c>
      <c r="AO1995" s="101">
        <f>IF(R1995&lt;Variables!$G$12,0,1)</f>
        <v>0</v>
      </c>
      <c r="AP1995" s="86">
        <f t="shared" si="347"/>
        <v>0</v>
      </c>
      <c r="AR1995">
        <v>0</v>
      </c>
      <c r="AS1995">
        <v>0</v>
      </c>
      <c r="AT1995">
        <v>1</v>
      </c>
      <c r="AU1995">
        <v>0</v>
      </c>
      <c r="BA1995">
        <v>-2.25</v>
      </c>
    </row>
    <row r="1996" spans="3:53" ht="12.75" x14ac:dyDescent="0.2">
      <c r="C1996" t="s">
        <v>667</v>
      </c>
      <c r="D1996" t="s">
        <v>672</v>
      </c>
      <c r="E1996">
        <v>46.02</v>
      </c>
      <c r="F1996">
        <v>4.8</v>
      </c>
      <c r="G1996">
        <v>4.59</v>
      </c>
      <c r="H1996">
        <v>2920</v>
      </c>
      <c r="I1996">
        <v>-9.9610000000000003</v>
      </c>
      <c r="J1996" t="s">
        <v>76</v>
      </c>
      <c r="K1996">
        <v>74.709999999999994</v>
      </c>
      <c r="L1996">
        <v>45.874636842105268</v>
      </c>
      <c r="M1996">
        <v>0.31687042754159972</v>
      </c>
      <c r="N1996">
        <v>45.627936666666663</v>
      </c>
      <c r="O1996">
        <v>0.8592615883500172</v>
      </c>
      <c r="P1996">
        <v>107875</v>
      </c>
      <c r="Q1996">
        <v>419542</v>
      </c>
      <c r="R1996">
        <v>0.26</v>
      </c>
      <c r="S1996">
        <v>39.661999999999999</v>
      </c>
      <c r="T1996">
        <v>4.5879999999999992</v>
      </c>
      <c r="U1996">
        <v>19.233599999999999</v>
      </c>
      <c r="V1996">
        <f t="shared" si="350"/>
        <v>2.5921443093358896</v>
      </c>
      <c r="AC1996">
        <v>47.14</v>
      </c>
      <c r="AD1996">
        <v>45.94</v>
      </c>
      <c r="AH1996" s="85">
        <f>IF(AND(M1996&lt;Variables!$G$6,M1996&gt;Variables!$G$5),0,1)</f>
        <v>1</v>
      </c>
      <c r="AI1996" s="85">
        <f t="shared" si="349"/>
        <v>0</v>
      </c>
      <c r="AJ1996" s="85">
        <f>IF(I1996&gt;Variables!$G$7,0,1)</f>
        <v>1</v>
      </c>
      <c r="AK1996" s="85">
        <f>IF(F1996&gt;Variables!$G$8,0,1)</f>
        <v>1</v>
      </c>
      <c r="AL1996" s="85">
        <f>IF(G1996&gt;Variables!$G$9,0,1)</f>
        <v>1</v>
      </c>
      <c r="AM1996" s="85">
        <f>IF(AND(K1996&gt;Variables!$G$10,K1996&lt;Variables!$G$11),0,1)</f>
        <v>0</v>
      </c>
      <c r="AN1996" s="103">
        <f>IF(H1996&lt;Variables!$G$13,1,0)</f>
        <v>0</v>
      </c>
      <c r="AO1996" s="101">
        <f>IF(R1996&lt;Variables!$G$12,0,1)</f>
        <v>0</v>
      </c>
      <c r="AP1996" s="86">
        <f t="shared" si="347"/>
        <v>0</v>
      </c>
      <c r="AR1996">
        <v>0</v>
      </c>
      <c r="AS1996">
        <v>1</v>
      </c>
      <c r="AT1996">
        <v>0</v>
      </c>
      <c r="AU1996">
        <v>0</v>
      </c>
      <c r="BA1996">
        <v>0.63</v>
      </c>
    </row>
    <row r="1997" spans="3:53" ht="12.75" x14ac:dyDescent="0.2">
      <c r="C1997" t="s">
        <v>667</v>
      </c>
      <c r="D1997" t="s">
        <v>673</v>
      </c>
      <c r="E1997">
        <v>10.39</v>
      </c>
      <c r="F1997">
        <v>4.33</v>
      </c>
      <c r="G1997">
        <v>0.39</v>
      </c>
      <c r="H1997">
        <v>-99999</v>
      </c>
      <c r="I1997">
        <v>0.79700000000000004</v>
      </c>
      <c r="J1997" t="s">
        <v>78</v>
      </c>
      <c r="K1997">
        <v>71.2</v>
      </c>
      <c r="L1997">
        <v>10.36454545454545</v>
      </c>
      <c r="M1997">
        <v>0.24559249188669319</v>
      </c>
      <c r="N1997">
        <v>10.350625000000001</v>
      </c>
      <c r="O1997">
        <v>0.38041181088098258</v>
      </c>
      <c r="P1997">
        <v>325024</v>
      </c>
      <c r="Q1997">
        <v>350421</v>
      </c>
      <c r="R1997">
        <v>0.93</v>
      </c>
      <c r="S1997">
        <v>39.661999999999999</v>
      </c>
      <c r="T1997">
        <v>4.5879999999999992</v>
      </c>
      <c r="U1997">
        <v>19.233599999999999</v>
      </c>
      <c r="V1997">
        <f t="shared" si="350"/>
        <v>2.5652100475396877</v>
      </c>
      <c r="AC1997">
        <v>10.43</v>
      </c>
      <c r="AD1997">
        <v>10.32</v>
      </c>
      <c r="AH1997" s="85">
        <f>IF(AND(M1997&lt;Variables!$G$6,M1997&gt;Variables!$G$5),0,1)</f>
        <v>1</v>
      </c>
      <c r="AI1997" s="85">
        <f t="shared" si="349"/>
        <v>0</v>
      </c>
      <c r="AJ1997" s="85">
        <f>IF(I1997&gt;Variables!$G$7,0,1)</f>
        <v>0</v>
      </c>
      <c r="AK1997" s="85">
        <f>IF(F1997&gt;Variables!$G$8,0,1)</f>
        <v>1</v>
      </c>
      <c r="AL1997" s="85">
        <f>IF(G1997&gt;Variables!$G$9,0,1)</f>
        <v>1</v>
      </c>
      <c r="AM1997" s="85">
        <f>IF(AND(K1997&gt;Variables!$G$10,K1997&lt;Variables!$G$11),0,1)</f>
        <v>0</v>
      </c>
      <c r="AN1997" s="103">
        <f>IF(H1997&lt;Variables!$G$13,1,0)</f>
        <v>1</v>
      </c>
      <c r="AO1997" s="101">
        <f>IF(R1997&lt;Variables!$G$12,0,1)</f>
        <v>0</v>
      </c>
      <c r="AP1997" s="86">
        <f t="shared" si="347"/>
        <v>1</v>
      </c>
      <c r="AR1997">
        <v>0</v>
      </c>
      <c r="AS1997">
        <v>0</v>
      </c>
      <c r="AT1997">
        <v>0</v>
      </c>
      <c r="AU1997">
        <v>1</v>
      </c>
      <c r="BA1997">
        <v>-0.15</v>
      </c>
    </row>
    <row r="1998" spans="3:53" ht="12.75" x14ac:dyDescent="0.2">
      <c r="C1998" t="s">
        <v>667</v>
      </c>
      <c r="D1998" t="s">
        <v>674</v>
      </c>
      <c r="E1998">
        <v>36.4</v>
      </c>
      <c r="F1998">
        <v>5.08</v>
      </c>
      <c r="G1998">
        <v>3.7</v>
      </c>
      <c r="H1998">
        <v>5450</v>
      </c>
      <c r="I1998">
        <v>-1.2130000000000001</v>
      </c>
      <c r="J1998" t="s">
        <v>78</v>
      </c>
      <c r="K1998">
        <v>65.34</v>
      </c>
      <c r="L1998">
        <v>36.349318181818177</v>
      </c>
      <c r="M1998">
        <v>0.13942990052332149</v>
      </c>
      <c r="N1998">
        <v>36.093281249999997</v>
      </c>
      <c r="O1998">
        <v>0.84979458607686043</v>
      </c>
      <c r="P1998">
        <v>35346</v>
      </c>
      <c r="Q1998">
        <v>778448</v>
      </c>
      <c r="R1998">
        <v>0.05</v>
      </c>
      <c r="S1998">
        <v>39.661999999999999</v>
      </c>
      <c r="T1998">
        <v>4.5879999999999992</v>
      </c>
      <c r="U1998">
        <v>19.233599999999999</v>
      </c>
      <c r="V1998">
        <f t="shared" si="350"/>
        <v>2.5161202102878013</v>
      </c>
      <c r="AC1998">
        <v>36.99</v>
      </c>
      <c r="AD1998">
        <v>36.31</v>
      </c>
      <c r="AH1998" s="85">
        <f>IF(AND(M1998&lt;Variables!$G$6,M1998&gt;Variables!$G$5),0,1)</f>
        <v>1</v>
      </c>
      <c r="AI1998" s="85">
        <f t="shared" si="349"/>
        <v>0</v>
      </c>
      <c r="AJ1998" s="85">
        <f>IF(I1998&gt;Variables!$G$7,0,1)</f>
        <v>1</v>
      </c>
      <c r="AK1998" s="85">
        <f>IF(F1998&gt;Variables!$G$8,0,1)</f>
        <v>1</v>
      </c>
      <c r="AL1998" s="85">
        <f>IF(G1998&gt;Variables!$G$9,0,1)</f>
        <v>1</v>
      </c>
      <c r="AM1998" s="85">
        <f>IF(AND(K1998&gt;Variables!$G$10,K1998&lt;Variables!$G$11),0,1)</f>
        <v>0</v>
      </c>
      <c r="AN1998" s="103">
        <f>IF(H1998&lt;Variables!$G$13,1,0)</f>
        <v>0</v>
      </c>
      <c r="AO1998" s="101">
        <f>IF(R1998&lt;Variables!$G$12,0,1)</f>
        <v>0</v>
      </c>
      <c r="AP1998" s="86">
        <f t="shared" si="347"/>
        <v>1</v>
      </c>
      <c r="AR1998">
        <v>1</v>
      </c>
      <c r="AS1998">
        <v>0</v>
      </c>
      <c r="AT1998">
        <v>0</v>
      </c>
      <c r="AU1998">
        <v>0</v>
      </c>
      <c r="BA1998">
        <v>1.42</v>
      </c>
    </row>
    <row r="1999" spans="3:53" ht="12.75" x14ac:dyDescent="0.2">
      <c r="C1999" t="s">
        <v>667</v>
      </c>
      <c r="D1999" t="s">
        <v>675</v>
      </c>
      <c r="E1999">
        <v>15.65</v>
      </c>
      <c r="F1999">
        <v>5.55</v>
      </c>
      <c r="G1999">
        <v>0.97</v>
      </c>
      <c r="H1999">
        <v>-99999</v>
      </c>
      <c r="I1999">
        <v>-16.236000000000001</v>
      </c>
      <c r="J1999" t="s">
        <v>78</v>
      </c>
      <c r="K1999">
        <v>83.15</v>
      </c>
      <c r="L1999">
        <v>15.633333333333329</v>
      </c>
      <c r="M1999">
        <v>0.36247334754797428</v>
      </c>
      <c r="N1999">
        <v>15.633333333333329</v>
      </c>
      <c r="O1999">
        <v>0.36247334754797428</v>
      </c>
      <c r="P1999">
        <v>32651</v>
      </c>
      <c r="Q1999">
        <v>40725</v>
      </c>
      <c r="R1999">
        <v>0.8</v>
      </c>
      <c r="S1999">
        <v>39.661999999999999</v>
      </c>
      <c r="T1999">
        <v>4.5879999999999992</v>
      </c>
      <c r="U1999">
        <v>19.233599999999999</v>
      </c>
      <c r="V1999">
        <f t="shared" si="350"/>
        <v>2.6663075095948834</v>
      </c>
      <c r="AC1999">
        <v>15.69</v>
      </c>
      <c r="AD1999">
        <v>15.6</v>
      </c>
      <c r="AH1999" s="85">
        <f>IF(AND(M1999&lt;Variables!$G$6,M1999&gt;Variables!$G$5),0,1)</f>
        <v>1</v>
      </c>
      <c r="AI1999" s="85">
        <f t="shared" si="349"/>
        <v>1</v>
      </c>
      <c r="AJ1999" s="85">
        <f>IF(I1999&gt;Variables!$G$7,0,1)</f>
        <v>1</v>
      </c>
      <c r="AK1999" s="85">
        <f>IF(F1999&gt;Variables!$G$8,0,1)</f>
        <v>1</v>
      </c>
      <c r="AL1999" s="85">
        <f>IF(G1999&gt;Variables!$G$9,0,1)</f>
        <v>1</v>
      </c>
      <c r="AM1999" s="85">
        <f>IF(AND(K1999&gt;Variables!$G$10,K1999&lt;Variables!$G$11),0,1)</f>
        <v>1</v>
      </c>
      <c r="AN1999" s="103">
        <f>IF(H1999&lt;Variables!$G$13,1,0)</f>
        <v>1</v>
      </c>
      <c r="AO1999" s="101">
        <f>IF(R1999&lt;Variables!$G$12,0,1)</f>
        <v>0</v>
      </c>
      <c r="AP1999" s="86">
        <f t="shared" si="347"/>
        <v>1</v>
      </c>
      <c r="AR1999">
        <v>0</v>
      </c>
      <c r="AS1999">
        <v>0</v>
      </c>
      <c r="AT1999">
        <v>0</v>
      </c>
      <c r="AU1999">
        <v>0</v>
      </c>
      <c r="BA1999">
        <v>0</v>
      </c>
    </row>
    <row r="2000" spans="3:53" ht="12.75" x14ac:dyDescent="0.2">
      <c r="C2000" t="s">
        <v>667</v>
      </c>
      <c r="D2000" t="s">
        <v>676</v>
      </c>
      <c r="E2000">
        <v>2.79</v>
      </c>
      <c r="F2000">
        <v>5.88</v>
      </c>
      <c r="G2000">
        <v>2.99</v>
      </c>
      <c r="H2000">
        <v>-99999</v>
      </c>
      <c r="I2000">
        <v>-31.454000000000001</v>
      </c>
      <c r="J2000" t="s">
        <v>78</v>
      </c>
      <c r="K2000">
        <v>65.180000000000007</v>
      </c>
      <c r="L2000">
        <v>2.771818181818182</v>
      </c>
      <c r="M2000">
        <v>-0.42636930141029522</v>
      </c>
      <c r="N2000">
        <v>2.7692307692307692</v>
      </c>
      <c r="O2000">
        <v>-0.33333333333333848</v>
      </c>
      <c r="P2000">
        <v>11529</v>
      </c>
      <c r="Q2000">
        <v>193623</v>
      </c>
      <c r="R2000">
        <v>0.06</v>
      </c>
      <c r="S2000">
        <v>39.661999999999999</v>
      </c>
      <c r="T2000">
        <v>4.5879999999999992</v>
      </c>
      <c r="U2000">
        <v>19.233599999999999</v>
      </c>
      <c r="V2000">
        <f t="shared" si="350"/>
        <v>2.5540423637914067</v>
      </c>
      <c r="AC2000">
        <v>2.79</v>
      </c>
      <c r="AD2000">
        <v>2.74</v>
      </c>
      <c r="AH2000" s="85">
        <f>IF(AND(M2000&lt;Variables!$G$6,M2000&gt;Variables!$G$5),0,1)</f>
        <v>1</v>
      </c>
      <c r="AI2000" s="85">
        <f t="shared" si="349"/>
        <v>0</v>
      </c>
      <c r="AJ2000" s="85">
        <f>IF(I2000&gt;Variables!$G$7,0,1)</f>
        <v>1</v>
      </c>
      <c r="AK2000" s="85">
        <f>IF(F2000&gt;Variables!$G$8,0,1)</f>
        <v>1</v>
      </c>
      <c r="AL2000" s="85">
        <f>IF(G2000&gt;Variables!$G$9,0,1)</f>
        <v>1</v>
      </c>
      <c r="AM2000" s="85">
        <f>IF(AND(K2000&gt;Variables!$G$10,K2000&lt;Variables!$G$11),0,1)</f>
        <v>0</v>
      </c>
      <c r="AN2000" s="103">
        <f>IF(H2000&lt;Variables!$G$13,1,0)</f>
        <v>1</v>
      </c>
      <c r="AO2000" s="101">
        <f>IF(R2000&lt;Variables!$G$12,0,1)</f>
        <v>0</v>
      </c>
      <c r="AP2000" s="86">
        <f t="shared" si="347"/>
        <v>1</v>
      </c>
      <c r="AR2000">
        <v>0</v>
      </c>
      <c r="AS2000">
        <v>0</v>
      </c>
      <c r="AT2000">
        <v>1</v>
      </c>
      <c r="AU2000">
        <v>0</v>
      </c>
      <c r="BA2000">
        <v>-1.75</v>
      </c>
    </row>
    <row r="2001" spans="3:53" ht="12.75" x14ac:dyDescent="0.2">
      <c r="C2001" t="s">
        <v>667</v>
      </c>
      <c r="D2001" t="s">
        <v>117</v>
      </c>
      <c r="E2001">
        <v>25.89</v>
      </c>
      <c r="F2001">
        <v>6.01</v>
      </c>
      <c r="G2001">
        <v>6.85</v>
      </c>
      <c r="H2001">
        <v>3680</v>
      </c>
      <c r="I2001">
        <v>-34.691000000000003</v>
      </c>
      <c r="J2001" t="s">
        <v>78</v>
      </c>
      <c r="K2001">
        <v>62.95</v>
      </c>
      <c r="L2001">
        <v>25.897144999999998</v>
      </c>
      <c r="M2001">
        <v>1.1024381259002569E-2</v>
      </c>
      <c r="N2001">
        <v>25.645358064516131</v>
      </c>
      <c r="O2001">
        <v>0.9929357774738955</v>
      </c>
      <c r="P2001">
        <v>3650000</v>
      </c>
      <c r="Q2001">
        <v>16008000</v>
      </c>
      <c r="R2001">
        <v>0.23</v>
      </c>
      <c r="S2001">
        <v>39.661999999999999</v>
      </c>
      <c r="T2001">
        <v>4.5879999999999992</v>
      </c>
      <c r="U2001">
        <v>19.233599999999999</v>
      </c>
      <c r="V2001">
        <f t="shared" si="350"/>
        <v>2.5004630586379317</v>
      </c>
      <c r="AC2001">
        <v>28.66</v>
      </c>
      <c r="AD2001">
        <v>25.72</v>
      </c>
      <c r="AH2001" s="85">
        <f>IF(AND(M2001&lt;Variables!$G$6,M2001&gt;Variables!$G$5),0,1)</f>
        <v>1</v>
      </c>
      <c r="AI2001" s="85">
        <f t="shared" si="349"/>
        <v>0</v>
      </c>
      <c r="AJ2001" s="85">
        <f>IF(I2001&gt;Variables!$G$7,0,1)</f>
        <v>1</v>
      </c>
      <c r="AK2001" s="85">
        <f>IF(F2001&gt;Variables!$G$8,0,1)</f>
        <v>1</v>
      </c>
      <c r="AL2001" s="85">
        <f>IF(G2001&gt;Variables!$G$9,0,1)</f>
        <v>1</v>
      </c>
      <c r="AM2001" s="85">
        <f>IF(AND(K2001&gt;Variables!$G$10,K2001&lt;Variables!$G$11),0,1)</f>
        <v>0</v>
      </c>
      <c r="AN2001" s="103">
        <f>IF(H2001&lt;Variables!$G$13,1,0)</f>
        <v>0</v>
      </c>
      <c r="AO2001" s="101">
        <f>IF(R2001&lt;Variables!$G$12,0,1)</f>
        <v>0</v>
      </c>
      <c r="AP2001" s="86">
        <f t="shared" si="347"/>
        <v>1</v>
      </c>
      <c r="AR2001">
        <v>1</v>
      </c>
      <c r="AS2001">
        <v>0</v>
      </c>
      <c r="AT2001">
        <v>0</v>
      </c>
      <c r="AU2001">
        <v>0</v>
      </c>
      <c r="BA2001">
        <v>2</v>
      </c>
    </row>
    <row r="2002" spans="3:53" ht="12.75" x14ac:dyDescent="0.2">
      <c r="C2002" t="s">
        <v>667</v>
      </c>
      <c r="D2002" t="s">
        <v>370</v>
      </c>
      <c r="E2002">
        <v>16.190000000000001</v>
      </c>
      <c r="F2002">
        <v>4.8099999999999996</v>
      </c>
      <c r="G2002">
        <v>2.2799999999999998</v>
      </c>
      <c r="H2002">
        <v>2790</v>
      </c>
      <c r="I2002">
        <v>29.242999999999999</v>
      </c>
      <c r="J2002" t="s">
        <v>78</v>
      </c>
      <c r="K2002">
        <v>67.39</v>
      </c>
      <c r="L2002">
        <v>15.997780000000001</v>
      </c>
      <c r="M2002">
        <v>1.3340601008389981</v>
      </c>
      <c r="N2002">
        <v>15.90268666666667</v>
      </c>
      <c r="O2002">
        <v>1.940007621353723</v>
      </c>
      <c r="P2002">
        <v>141418</v>
      </c>
      <c r="Q2002">
        <v>1113000</v>
      </c>
      <c r="R2002">
        <v>0.13</v>
      </c>
      <c r="S2002">
        <v>39.661999999999999</v>
      </c>
      <c r="T2002">
        <v>4.5879999999999992</v>
      </c>
      <c r="U2002">
        <v>19.233599999999999</v>
      </c>
      <c r="V2002">
        <f t="shared" si="350"/>
        <v>2.4454752440946179</v>
      </c>
      <c r="AC2002">
        <v>17.574999999999999</v>
      </c>
      <c r="AD2002">
        <v>16.170000000000002</v>
      </c>
      <c r="AH2002" s="85">
        <f>IF(AND(M2002&lt;Variables!$G$6,M2002&gt;Variables!$G$5),0,1)</f>
        <v>1</v>
      </c>
      <c r="AI2002" s="85">
        <f t="shared" si="349"/>
        <v>0</v>
      </c>
      <c r="AJ2002" s="85">
        <f>IF(I2002&gt;Variables!$G$7,0,1)</f>
        <v>0</v>
      </c>
      <c r="AK2002" s="85">
        <f>IF(F2002&gt;Variables!$G$8,0,1)</f>
        <v>1</v>
      </c>
      <c r="AL2002" s="85">
        <f>IF(G2002&gt;Variables!$G$9,0,1)</f>
        <v>1</v>
      </c>
      <c r="AM2002" s="85">
        <f>IF(AND(K2002&gt;Variables!$G$10,K2002&lt;Variables!$G$11),0,1)</f>
        <v>0</v>
      </c>
      <c r="AN2002" s="103">
        <f>IF(H2002&lt;Variables!$G$13,1,0)</f>
        <v>0</v>
      </c>
      <c r="AO2002" s="101">
        <f>IF(R2002&lt;Variables!$G$12,0,1)</f>
        <v>0</v>
      </c>
      <c r="AP2002" s="86">
        <f t="shared" si="347"/>
        <v>1</v>
      </c>
      <c r="AR2002">
        <v>1</v>
      </c>
      <c r="AS2002">
        <v>0</v>
      </c>
      <c r="AT2002">
        <v>0</v>
      </c>
      <c r="AU2002">
        <v>0</v>
      </c>
      <c r="BA2002">
        <v>2</v>
      </c>
    </row>
    <row r="2003" spans="3:53" ht="12.75" x14ac:dyDescent="0.2">
      <c r="C2003" t="s">
        <v>667</v>
      </c>
      <c r="D2003" t="s">
        <v>677</v>
      </c>
      <c r="E2003">
        <v>8.42</v>
      </c>
      <c r="F2003">
        <v>9.44</v>
      </c>
      <c r="G2003">
        <v>4.42</v>
      </c>
      <c r="H2003">
        <v>102.32</v>
      </c>
      <c r="I2003">
        <v>-87.887</v>
      </c>
      <c r="J2003" t="s">
        <v>78</v>
      </c>
      <c r="K2003">
        <v>50.96</v>
      </c>
      <c r="L2003">
        <v>8.5317631578947388</v>
      </c>
      <c r="M2003">
        <v>-0.85988272924400255</v>
      </c>
      <c r="N2003">
        <v>8.646116666666666</v>
      </c>
      <c r="O2003">
        <v>-2.1711095732766359</v>
      </c>
      <c r="P2003">
        <v>559570</v>
      </c>
      <c r="Q2003">
        <v>83530</v>
      </c>
      <c r="R2003">
        <v>6.7</v>
      </c>
      <c r="S2003">
        <v>39.661999999999999</v>
      </c>
      <c r="T2003">
        <v>4.5879999999999992</v>
      </c>
      <c r="U2003">
        <v>19.233599999999999</v>
      </c>
      <c r="V2003">
        <f t="shared" si="350"/>
        <v>2.4016865586295189</v>
      </c>
      <c r="AC2003">
        <v>8.5</v>
      </c>
      <c r="AD2003">
        <v>7.6</v>
      </c>
      <c r="AH2003" s="85">
        <f>IF(AND(M2003&lt;Variables!$G$6,M2003&gt;Variables!$G$5),0,1)</f>
        <v>1</v>
      </c>
      <c r="AI2003" s="85">
        <f t="shared" si="349"/>
        <v>1</v>
      </c>
      <c r="AJ2003" s="85">
        <f>IF(I2003&gt;Variables!$G$7,0,1)</f>
        <v>1</v>
      </c>
      <c r="AK2003" s="85">
        <f>IF(F2003&gt;Variables!$G$8,0,1)</f>
        <v>0</v>
      </c>
      <c r="AL2003" s="85">
        <f>IF(G2003&gt;Variables!$G$9,0,1)</f>
        <v>1</v>
      </c>
      <c r="AM2003" s="85">
        <f>IF(AND(K2003&gt;Variables!$G$10,K2003&lt;Variables!$G$11),0,1)</f>
        <v>0</v>
      </c>
      <c r="AN2003" s="103">
        <f>IF(H2003&lt;Variables!$G$13,1,0)</f>
        <v>1</v>
      </c>
      <c r="AO2003" s="101">
        <f>IF(R2003&lt;Variables!$G$12,0,1)</f>
        <v>1</v>
      </c>
      <c r="AP2003" s="86">
        <f t="shared" si="347"/>
        <v>1</v>
      </c>
      <c r="AR2003">
        <v>0</v>
      </c>
      <c r="AS2003">
        <v>0</v>
      </c>
      <c r="AT2003">
        <v>1</v>
      </c>
      <c r="AU2003">
        <v>0</v>
      </c>
      <c r="BA2003">
        <v>-2.25</v>
      </c>
    </row>
    <row r="2004" spans="3:53" ht="12.75" x14ac:dyDescent="0.2">
      <c r="C2004" s="182" t="s">
        <v>667</v>
      </c>
      <c r="D2004" s="182" t="s">
        <v>678</v>
      </c>
      <c r="E2004" s="182">
        <v>33.74</v>
      </c>
      <c r="F2004" s="182">
        <v>66.66</v>
      </c>
      <c r="G2004" s="182">
        <v>0.1</v>
      </c>
      <c r="H2004" s="182">
        <v>979.01</v>
      </c>
      <c r="I2004" s="182">
        <v>-42.585999999999999</v>
      </c>
      <c r="J2004" t="s">
        <v>78</v>
      </c>
      <c r="K2004">
        <v>96.03</v>
      </c>
      <c r="L2004" s="182">
        <v>33.738315</v>
      </c>
      <c r="M2004" s="182">
        <v>1.981426754714154E-2</v>
      </c>
      <c r="N2004" s="182">
        <v>33.736332258064508</v>
      </c>
      <c r="O2004">
        <v>2.5692603064195949E-2</v>
      </c>
      <c r="P2004">
        <v>8720000</v>
      </c>
      <c r="Q2004">
        <v>462110</v>
      </c>
      <c r="R2004">
        <v>18.87</v>
      </c>
      <c r="S2004">
        <v>39.661999999999999</v>
      </c>
      <c r="T2004">
        <v>4.5879999999999992</v>
      </c>
      <c r="U2004">
        <v>19.233599999999999</v>
      </c>
      <c r="V2004">
        <f t="shared" si="350"/>
        <v>2.8407216265205313</v>
      </c>
      <c r="AC2004">
        <v>33.869999999999997</v>
      </c>
      <c r="AD2004">
        <v>33.479999999999997</v>
      </c>
      <c r="AH2004" s="85">
        <f>IF(AND(M2004&lt;Variables!$G$6,M2004&gt;Variables!$G$5),0,1)</f>
        <v>1</v>
      </c>
      <c r="AI2004" s="85">
        <f t="shared" si="349"/>
        <v>0</v>
      </c>
      <c r="AJ2004" s="85">
        <f>IF(I2004&gt;Variables!$G$7,0,1)</f>
        <v>1</v>
      </c>
      <c r="AK2004" s="85">
        <f>IF(F2004&gt;Variables!$G$8,0,1)</f>
        <v>0</v>
      </c>
      <c r="AL2004" s="85">
        <f>IF(G2004&gt;Variables!$G$9,0,1)</f>
        <v>1</v>
      </c>
      <c r="AM2004" s="85">
        <f>IF(AND(K2004&gt;Variables!$G$10,K2004&lt;Variables!$G$11),0,1)</f>
        <v>1</v>
      </c>
      <c r="AN2004" s="103">
        <f>IF(H2004&lt;Variables!$G$13,1,0)</f>
        <v>1</v>
      </c>
      <c r="AO2004" s="101">
        <f>IF(R2004&lt;Variables!$G$12,0,1)</f>
        <v>1</v>
      </c>
      <c r="AP2004" s="86">
        <f t="shared" si="347"/>
        <v>1</v>
      </c>
      <c r="AR2004">
        <v>0</v>
      </c>
      <c r="AS2004">
        <v>1</v>
      </c>
      <c r="AT2004">
        <v>0</v>
      </c>
      <c r="AU2004">
        <v>0</v>
      </c>
      <c r="BA2004">
        <v>0.13</v>
      </c>
    </row>
    <row r="2005" spans="3:53" ht="12.75" x14ac:dyDescent="0.2">
      <c r="C2005" t="s">
        <v>667</v>
      </c>
      <c r="D2005" t="s">
        <v>389</v>
      </c>
      <c r="E2005">
        <v>8.1300000000000008</v>
      </c>
      <c r="F2005">
        <v>7.43</v>
      </c>
      <c r="G2005">
        <v>-0.06</v>
      </c>
      <c r="H2005">
        <v>2260</v>
      </c>
      <c r="I2005">
        <v>-41.960999999999999</v>
      </c>
      <c r="J2005" t="s">
        <v>78</v>
      </c>
      <c r="K2005">
        <v>48.22</v>
      </c>
      <c r="L2005">
        <v>8.2134150000000012</v>
      </c>
      <c r="M2005">
        <v>-0.95471859147506166</v>
      </c>
      <c r="N2005">
        <v>8.1723709677419354</v>
      </c>
      <c r="O2005">
        <v>-0.45728428003876298</v>
      </c>
      <c r="P2005">
        <v>3309000</v>
      </c>
      <c r="Q2005">
        <v>7917000</v>
      </c>
      <c r="R2005">
        <v>0.42</v>
      </c>
      <c r="S2005">
        <v>39.661999999999999</v>
      </c>
      <c r="T2005">
        <v>4.5879999999999992</v>
      </c>
      <c r="U2005">
        <v>19.233599999999999</v>
      </c>
      <c r="V2005">
        <f t="shared" si="350"/>
        <v>2.3684740187982709</v>
      </c>
      <c r="AC2005">
        <v>8.6549999999999994</v>
      </c>
      <c r="AD2005">
        <v>7.98</v>
      </c>
      <c r="AH2005" s="85">
        <f>IF(AND(M2005&lt;Variables!$G$6,M2005&gt;Variables!$G$5),0,1)</f>
        <v>1</v>
      </c>
      <c r="AI2005" s="85">
        <f t="shared" si="349"/>
        <v>0</v>
      </c>
      <c r="AJ2005" s="85">
        <f>IF(I2005&gt;Variables!$G$7,0,1)</f>
        <v>1</v>
      </c>
      <c r="AK2005" s="85">
        <f>IF(F2005&gt;Variables!$G$8,0,1)</f>
        <v>1</v>
      </c>
      <c r="AL2005" s="85">
        <f>IF(G2005&gt;Variables!$G$9,0,1)</f>
        <v>1</v>
      </c>
      <c r="AM2005" s="85">
        <f>IF(AND(K2005&gt;Variables!$G$10,K2005&lt;Variables!$G$11),0,1)</f>
        <v>1</v>
      </c>
      <c r="AN2005" s="103">
        <f>IF(H2005&lt;Variables!$G$13,1,0)</f>
        <v>1</v>
      </c>
      <c r="AO2005" s="101">
        <f>IF(R2005&lt;Variables!$G$12,0,1)</f>
        <v>0</v>
      </c>
      <c r="AP2005" s="86">
        <f t="shared" si="347"/>
        <v>1</v>
      </c>
      <c r="AR2005">
        <v>1</v>
      </c>
      <c r="AS2005">
        <v>0</v>
      </c>
      <c r="AT2005">
        <v>0</v>
      </c>
      <c r="AU2005">
        <v>0</v>
      </c>
      <c r="BA2005">
        <v>0.66</v>
      </c>
    </row>
    <row r="2006" spans="3:53" ht="12.75" x14ac:dyDescent="0.2">
      <c r="C2006" t="s">
        <v>667</v>
      </c>
      <c r="D2006" t="s">
        <v>679</v>
      </c>
      <c r="E2006">
        <v>0.28000000000000003</v>
      </c>
      <c r="F2006">
        <v>46.98</v>
      </c>
      <c r="G2006">
        <v>-7.22</v>
      </c>
      <c r="H2006">
        <v>-99999</v>
      </c>
      <c r="I2006">
        <v>8.7999999999999995E-2</v>
      </c>
      <c r="J2006" t="s">
        <v>78</v>
      </c>
      <c r="K2006">
        <v>67.260000000000005</v>
      </c>
      <c r="L2006">
        <v>0.27531315789473682</v>
      </c>
      <c r="M2006">
        <v>8.6762442768522163</v>
      </c>
      <c r="N2006">
        <v>0.26503166666666672</v>
      </c>
      <c r="O2006">
        <v>12.892170118036219</v>
      </c>
      <c r="P2006">
        <v>460957</v>
      </c>
      <c r="Q2006">
        <v>268345</v>
      </c>
      <c r="R2006">
        <v>1.72</v>
      </c>
      <c r="S2006">
        <v>39.661999999999999</v>
      </c>
      <c r="T2006">
        <v>4.5879999999999992</v>
      </c>
      <c r="U2006">
        <v>19.233599999999999</v>
      </c>
      <c r="V2006">
        <f t="shared" si="350"/>
        <v>1.887747541482903</v>
      </c>
      <c r="AC2006">
        <v>0.315</v>
      </c>
      <c r="AD2006">
        <v>0.18099999999999999</v>
      </c>
      <c r="AH2006" s="85">
        <f>IF(AND(M2006&lt;Variables!$G$6,M2006&gt;Variables!$G$5),0,1)</f>
        <v>1</v>
      </c>
      <c r="AI2006" s="85">
        <f t="shared" si="349"/>
        <v>0</v>
      </c>
      <c r="AJ2006" s="85">
        <f>IF(I2006&gt;Variables!$G$7,0,1)</f>
        <v>0</v>
      </c>
      <c r="AK2006" s="85">
        <f>IF(F2006&gt;Variables!$G$8,0,1)</f>
        <v>0</v>
      </c>
      <c r="AL2006" s="85">
        <f>IF(G2006&gt;Variables!$G$9,0,1)</f>
        <v>1</v>
      </c>
      <c r="AM2006" s="85">
        <f>IF(AND(K2006&gt;Variables!$G$10,K2006&lt;Variables!$G$11),0,1)</f>
        <v>0</v>
      </c>
      <c r="AN2006" s="103">
        <f>IF(H2006&lt;Variables!$G$13,1,0)</f>
        <v>1</v>
      </c>
      <c r="AO2006" s="101">
        <f>IF(R2006&lt;Variables!$G$12,0,1)</f>
        <v>0</v>
      </c>
      <c r="AP2006" s="86">
        <f t="shared" si="347"/>
        <v>1</v>
      </c>
      <c r="AR2006">
        <v>1</v>
      </c>
      <c r="AS2006">
        <v>0</v>
      </c>
      <c r="AT2006">
        <v>0</v>
      </c>
      <c r="AU2006">
        <v>0</v>
      </c>
      <c r="BA2006">
        <v>2</v>
      </c>
    </row>
    <row r="2007" spans="3:53" ht="12.75" x14ac:dyDescent="0.2">
      <c r="C2007" t="s">
        <v>667</v>
      </c>
      <c r="D2007" t="s">
        <v>680</v>
      </c>
      <c r="E2007">
        <v>1.93</v>
      </c>
      <c r="F2007">
        <v>35.86</v>
      </c>
      <c r="G2007">
        <v>-3.99</v>
      </c>
      <c r="H2007">
        <v>81.81</v>
      </c>
      <c r="I2007">
        <v>-21.620999999999999</v>
      </c>
      <c r="J2007" t="s">
        <v>78</v>
      </c>
      <c r="K2007">
        <v>56.3</v>
      </c>
      <c r="L2007">
        <v>1.936615</v>
      </c>
      <c r="M2007">
        <v>-0.34673902660052752</v>
      </c>
      <c r="N2007">
        <v>1.9447516129032261</v>
      </c>
      <c r="O2007">
        <v>-0.76367659523646936</v>
      </c>
      <c r="P2007">
        <v>17090000</v>
      </c>
      <c r="Q2007">
        <v>11300000</v>
      </c>
      <c r="R2007">
        <v>1.51</v>
      </c>
      <c r="S2007">
        <v>39.661999999999999</v>
      </c>
      <c r="T2007">
        <v>4.5879999999999992</v>
      </c>
      <c r="U2007">
        <v>19.233599999999999</v>
      </c>
      <c r="V2007">
        <f t="shared" si="350"/>
        <v>2.4475919232371943</v>
      </c>
      <c r="AC2007">
        <v>1.93</v>
      </c>
      <c r="AD2007">
        <v>1.6</v>
      </c>
      <c r="AH2007" s="85">
        <f>IF(AND(M2007&lt;Variables!$G$6,M2007&gt;Variables!$G$5),0,1)</f>
        <v>1</v>
      </c>
      <c r="AI2007" s="85">
        <f t="shared" si="349"/>
        <v>1</v>
      </c>
      <c r="AJ2007" s="85">
        <f>IF(I2007&gt;Variables!$G$7,0,1)</f>
        <v>1</v>
      </c>
      <c r="AK2007" s="85">
        <f>IF(F2007&gt;Variables!$G$8,0,1)</f>
        <v>0</v>
      </c>
      <c r="AL2007" s="85">
        <f>IF(G2007&gt;Variables!$G$9,0,1)</f>
        <v>1</v>
      </c>
      <c r="AM2007" s="85">
        <f>IF(AND(K2007&gt;Variables!$G$10,K2007&lt;Variables!$G$11),0,1)</f>
        <v>0</v>
      </c>
      <c r="AN2007" s="103">
        <f>IF(H2007&lt;Variables!$G$13,1,0)</f>
        <v>1</v>
      </c>
      <c r="AO2007" s="101">
        <f>IF(R2007&lt;Variables!$G$12,0,1)</f>
        <v>0</v>
      </c>
      <c r="AP2007" s="86">
        <f t="shared" si="347"/>
        <v>1</v>
      </c>
      <c r="AR2007">
        <v>0</v>
      </c>
      <c r="AS2007">
        <v>0</v>
      </c>
      <c r="AT2007">
        <v>1</v>
      </c>
      <c r="AU2007">
        <v>0</v>
      </c>
      <c r="BA2007">
        <v>-2.25</v>
      </c>
    </row>
    <row r="2008" spans="3:53" ht="12.75" x14ac:dyDescent="0.2">
      <c r="C2008" t="s">
        <v>667</v>
      </c>
      <c r="D2008" t="s">
        <v>331</v>
      </c>
      <c r="E2008">
        <v>41.7</v>
      </c>
      <c r="F2008">
        <v>28.06</v>
      </c>
      <c r="G2008">
        <v>10.130000000000001</v>
      </c>
      <c r="H2008">
        <v>14650</v>
      </c>
      <c r="I2008">
        <v>205.16800000000001</v>
      </c>
      <c r="J2008" t="s">
        <v>78</v>
      </c>
      <c r="K2008">
        <v>69.92</v>
      </c>
      <c r="L2008">
        <v>39.791424999999997</v>
      </c>
      <c r="M2008">
        <v>3.8417196669885532</v>
      </c>
      <c r="N2008">
        <v>39.031145161290318</v>
      </c>
      <c r="O2008">
        <v>5.8644316718121328</v>
      </c>
      <c r="P2008">
        <v>129175000</v>
      </c>
      <c r="Q2008">
        <v>111998000</v>
      </c>
      <c r="R2008">
        <v>1.1499999999999999</v>
      </c>
      <c r="S2008">
        <v>39.661999999999999</v>
      </c>
      <c r="T2008">
        <v>4.5879999999999992</v>
      </c>
      <c r="U2008">
        <v>19.233599999999999</v>
      </c>
      <c r="V2008">
        <f t="shared" si="350"/>
        <v>2.2524763516048996</v>
      </c>
      <c r="AC2008">
        <v>72.62</v>
      </c>
      <c r="AD2008">
        <v>38.36</v>
      </c>
      <c r="AH2008" s="85">
        <f>IF(AND(M2008&lt;Variables!$G$6,M2008&gt;Variables!$G$5),0,1)</f>
        <v>1</v>
      </c>
      <c r="AI2008" s="85">
        <f t="shared" si="349"/>
        <v>0</v>
      </c>
      <c r="AJ2008" s="85">
        <f>IF(I2008&gt;Variables!$G$7,0,1)</f>
        <v>0</v>
      </c>
      <c r="AK2008" s="85">
        <f>IF(F2008&gt;Variables!$G$8,0,1)</f>
        <v>0</v>
      </c>
      <c r="AL2008" s="85">
        <f>IF(G2008&gt;Variables!$G$9,0,1)</f>
        <v>1</v>
      </c>
      <c r="AM2008" s="85">
        <f>IF(AND(K2008&gt;Variables!$G$10,K2008&lt;Variables!$G$11),0,1)</f>
        <v>0</v>
      </c>
      <c r="AN2008" s="103">
        <f>IF(H2008&lt;Variables!$G$13,1,0)</f>
        <v>0</v>
      </c>
      <c r="AO2008" s="101">
        <f>IF(R2008&lt;Variables!$G$12,0,1)</f>
        <v>0</v>
      </c>
      <c r="AP2008" s="86">
        <f t="shared" si="347"/>
        <v>1</v>
      </c>
      <c r="AR2008">
        <v>0</v>
      </c>
      <c r="AS2008">
        <v>0</v>
      </c>
      <c r="AT2008">
        <v>1</v>
      </c>
      <c r="AU2008">
        <v>0</v>
      </c>
      <c r="BA2008">
        <v>-2.25</v>
      </c>
    </row>
    <row r="2009" spans="3:53" ht="12.75" x14ac:dyDescent="0.2">
      <c r="C2009" t="s">
        <v>667</v>
      </c>
      <c r="D2009" t="s">
        <v>681</v>
      </c>
      <c r="E2009">
        <v>1.5</v>
      </c>
      <c r="F2009">
        <v>47.06</v>
      </c>
      <c r="G2009">
        <v>12.03</v>
      </c>
      <c r="H2009">
        <v>81.3</v>
      </c>
      <c r="I2009">
        <v>-51.938000000000002</v>
      </c>
      <c r="J2009" t="s">
        <v>78</v>
      </c>
      <c r="K2009">
        <v>66.099999999999994</v>
      </c>
      <c r="L2009">
        <v>1.447195</v>
      </c>
      <c r="M2009">
        <v>2.957790760747514</v>
      </c>
      <c r="N2009">
        <v>1.401374193548387</v>
      </c>
      <c r="O2009">
        <v>6.324207114675481</v>
      </c>
      <c r="P2009">
        <v>27800000</v>
      </c>
      <c r="Q2009">
        <v>793060</v>
      </c>
      <c r="R2009">
        <v>35.049999999999997</v>
      </c>
      <c r="S2009">
        <v>39.661999999999999</v>
      </c>
      <c r="T2009">
        <v>4.5879999999999992</v>
      </c>
      <c r="U2009">
        <v>19.233599999999999</v>
      </c>
      <c r="V2009">
        <f t="shared" si="350"/>
        <v>2.3193656347762395</v>
      </c>
      <c r="AC2009">
        <v>1.67</v>
      </c>
      <c r="AD2009">
        <v>1.2</v>
      </c>
      <c r="AH2009" s="85">
        <f>IF(AND(M2009&lt;Variables!$G$6,M2009&gt;Variables!$G$5),0,1)</f>
        <v>1</v>
      </c>
      <c r="AI2009" s="85">
        <f t="shared" si="349"/>
        <v>0</v>
      </c>
      <c r="AJ2009" s="85">
        <f>IF(I2009&gt;Variables!$G$7,0,1)</f>
        <v>1</v>
      </c>
      <c r="AK2009" s="85">
        <f>IF(F2009&gt;Variables!$G$8,0,1)</f>
        <v>0</v>
      </c>
      <c r="AL2009" s="85">
        <f>IF(G2009&gt;Variables!$G$9,0,1)</f>
        <v>0</v>
      </c>
      <c r="AM2009" s="85">
        <f>IF(AND(K2009&gt;Variables!$G$10,K2009&lt;Variables!$G$11),0,1)</f>
        <v>0</v>
      </c>
      <c r="AN2009" s="103">
        <f>IF(H2009&lt;Variables!$G$13,1,0)</f>
        <v>1</v>
      </c>
      <c r="AO2009" s="101">
        <f>IF(R2009&lt;Variables!$G$12,0,1)</f>
        <v>1</v>
      </c>
      <c r="AP2009" s="86">
        <f t="shared" si="347"/>
        <v>1</v>
      </c>
      <c r="AR2009">
        <v>1</v>
      </c>
      <c r="AS2009">
        <v>0</v>
      </c>
      <c r="AT2009">
        <v>0</v>
      </c>
      <c r="AU2009">
        <v>0</v>
      </c>
      <c r="BA2009">
        <v>2</v>
      </c>
    </row>
    <row r="2010" spans="3:53" ht="12.75" x14ac:dyDescent="0.2">
      <c r="C2010" t="s">
        <v>667</v>
      </c>
      <c r="D2010" t="s">
        <v>682</v>
      </c>
      <c r="E2010">
        <v>3.11</v>
      </c>
      <c r="F2010">
        <v>16.54</v>
      </c>
      <c r="G2010">
        <v>8.3000000000000007</v>
      </c>
      <c r="H2010">
        <v>199.82</v>
      </c>
      <c r="I2010">
        <v>-0.23799999999999999</v>
      </c>
      <c r="J2010" t="s">
        <v>78</v>
      </c>
      <c r="K2010">
        <v>51.31</v>
      </c>
      <c r="L2010">
        <v>3.15781</v>
      </c>
      <c r="M2010">
        <v>-2.9390621981690002</v>
      </c>
      <c r="N2010">
        <v>3.119532258064516</v>
      </c>
      <c r="O2010">
        <v>-1.7480908531572621</v>
      </c>
      <c r="P2010">
        <v>7200000</v>
      </c>
      <c r="Q2010">
        <v>1360000</v>
      </c>
      <c r="R2010">
        <v>5.29</v>
      </c>
      <c r="S2010">
        <v>39.661999999999999</v>
      </c>
      <c r="T2010">
        <v>4.5879999999999992</v>
      </c>
      <c r="U2010">
        <v>19.233599999999999</v>
      </c>
      <c r="V2010">
        <f t="shared" si="350"/>
        <v>2.4681065123854831</v>
      </c>
      <c r="AC2010">
        <v>3.42</v>
      </c>
      <c r="AD2010">
        <v>2.8</v>
      </c>
      <c r="AH2010" s="85">
        <f>IF(AND(M2010&lt;Variables!$G$6,M2010&gt;Variables!$G$5),0,1)</f>
        <v>0</v>
      </c>
      <c r="AI2010" s="85">
        <f t="shared" si="349"/>
        <v>0</v>
      </c>
      <c r="AJ2010" s="85">
        <f>IF(I2010&gt;Variables!$G$7,0,1)</f>
        <v>1</v>
      </c>
      <c r="AK2010" s="85">
        <f>IF(F2010&gt;Variables!$G$8,0,1)</f>
        <v>0</v>
      </c>
      <c r="AL2010" s="85">
        <f>IF(G2010&gt;Variables!$G$9,0,1)</f>
        <v>1</v>
      </c>
      <c r="AM2010" s="85">
        <f>IF(AND(K2010&gt;Variables!$G$10,K2010&lt;Variables!$G$11),0,1)</f>
        <v>0</v>
      </c>
      <c r="AN2010" s="103">
        <f>IF(H2010&lt;Variables!$G$13,1,0)</f>
        <v>1</v>
      </c>
      <c r="AO2010" s="101">
        <f>IF(R2010&lt;Variables!$G$12,0,1)</f>
        <v>1</v>
      </c>
      <c r="AP2010" s="86">
        <f t="shared" si="347"/>
        <v>1</v>
      </c>
      <c r="AR2010">
        <v>1</v>
      </c>
      <c r="AS2010">
        <v>0</v>
      </c>
      <c r="AT2010">
        <v>0</v>
      </c>
      <c r="AU2010">
        <v>0</v>
      </c>
      <c r="BA2010">
        <v>2</v>
      </c>
    </row>
    <row r="2011" spans="3:53" ht="12.75" x14ac:dyDescent="0.2">
      <c r="C2011" t="s">
        <v>667</v>
      </c>
      <c r="D2011" t="s">
        <v>683</v>
      </c>
      <c r="E2011">
        <v>28.55</v>
      </c>
      <c r="F2011">
        <v>13.72</v>
      </c>
      <c r="G2011">
        <v>4.16</v>
      </c>
      <c r="H2011">
        <v>3980</v>
      </c>
      <c r="I2011">
        <v>-22.923999999999999</v>
      </c>
      <c r="J2011" t="s">
        <v>78</v>
      </c>
      <c r="K2011">
        <v>59.63</v>
      </c>
      <c r="L2011">
        <v>28.69183</v>
      </c>
      <c r="M2011">
        <v>-0.52917502996497734</v>
      </c>
      <c r="N2011">
        <v>28.389145161290319</v>
      </c>
      <c r="O2011">
        <v>0.5313821104954457</v>
      </c>
      <c r="P2011">
        <v>1719000</v>
      </c>
      <c r="Q2011">
        <v>1581000</v>
      </c>
      <c r="R2011">
        <v>1.0900000000000001</v>
      </c>
      <c r="S2011">
        <v>39.661999999999999</v>
      </c>
      <c r="T2011">
        <v>4.5879999999999992</v>
      </c>
      <c r="U2011">
        <v>19.233599999999999</v>
      </c>
      <c r="V2011">
        <f t="shared" si="350"/>
        <v>2.4952424703744587</v>
      </c>
      <c r="AC2011">
        <v>28.7</v>
      </c>
      <c r="AD2011">
        <v>27.2</v>
      </c>
      <c r="AH2011" s="85">
        <f>IF(AND(M2011&lt;Variables!$G$6,M2011&gt;Variables!$G$5),0,1)</f>
        <v>1</v>
      </c>
      <c r="AI2011" s="85">
        <f t="shared" si="349"/>
        <v>0</v>
      </c>
      <c r="AJ2011" s="85">
        <f>IF(I2011&gt;Variables!$G$7,0,1)</f>
        <v>1</v>
      </c>
      <c r="AK2011" s="85">
        <f>IF(F2011&gt;Variables!$G$8,0,1)</f>
        <v>0</v>
      </c>
      <c r="AL2011" s="85">
        <f>IF(G2011&gt;Variables!$G$9,0,1)</f>
        <v>1</v>
      </c>
      <c r="AM2011" s="85">
        <f>IF(AND(K2011&gt;Variables!$G$10,K2011&lt;Variables!$G$11),0,1)</f>
        <v>0</v>
      </c>
      <c r="AN2011" s="103">
        <f>IF(H2011&lt;Variables!$G$13,1,0)</f>
        <v>0</v>
      </c>
      <c r="AO2011" s="101">
        <f>IF(R2011&lt;Variables!$G$12,0,1)</f>
        <v>0</v>
      </c>
      <c r="AP2011" s="86">
        <f t="shared" si="347"/>
        <v>1</v>
      </c>
      <c r="AR2011">
        <v>0</v>
      </c>
      <c r="AS2011">
        <v>0</v>
      </c>
      <c r="AT2011">
        <v>1</v>
      </c>
      <c r="AU2011">
        <v>0</v>
      </c>
      <c r="BA2011">
        <v>-1.43</v>
      </c>
    </row>
    <row r="2012" spans="3:53" ht="12.75" x14ac:dyDescent="0.2">
      <c r="C2012" t="s">
        <v>667</v>
      </c>
      <c r="D2012" t="s">
        <v>193</v>
      </c>
      <c r="E2012">
        <v>18.61</v>
      </c>
      <c r="F2012">
        <v>10.3</v>
      </c>
      <c r="G2012">
        <v>3.73</v>
      </c>
      <c r="H2012">
        <v>6870</v>
      </c>
      <c r="I2012">
        <v>-51.673999999999999</v>
      </c>
      <c r="J2012" t="s">
        <v>78</v>
      </c>
      <c r="K2012">
        <v>57.76</v>
      </c>
      <c r="L2012">
        <v>18.645520000000001</v>
      </c>
      <c r="M2012">
        <v>-0.13686933912273111</v>
      </c>
      <c r="N2012">
        <v>18.459248387096771</v>
      </c>
      <c r="O2012">
        <v>0.87084592791759319</v>
      </c>
      <c r="P2012">
        <v>7020000</v>
      </c>
      <c r="Q2012">
        <v>21186000</v>
      </c>
      <c r="R2012">
        <v>0.33</v>
      </c>
      <c r="S2012">
        <v>39.661999999999999</v>
      </c>
      <c r="T2012">
        <v>4.5879999999999992</v>
      </c>
      <c r="U2012">
        <v>19.233599999999999</v>
      </c>
      <c r="V2012">
        <f t="shared" si="350"/>
        <v>2.4540195651519499</v>
      </c>
      <c r="AC2012">
        <v>23</v>
      </c>
      <c r="AD2012">
        <v>18.420000000000002</v>
      </c>
      <c r="AH2012" s="85">
        <f>IF(AND(M2012&lt;Variables!$G$6,M2012&gt;Variables!$G$5),0,1)</f>
        <v>1</v>
      </c>
      <c r="AI2012" s="85">
        <f t="shared" si="349"/>
        <v>0</v>
      </c>
      <c r="AJ2012" s="85">
        <f>IF(I2012&gt;Variables!$G$7,0,1)</f>
        <v>1</v>
      </c>
      <c r="AK2012" s="85">
        <f>IF(F2012&gt;Variables!$G$8,0,1)</f>
        <v>0</v>
      </c>
      <c r="AL2012" s="85">
        <f>IF(G2012&gt;Variables!$G$9,0,1)</f>
        <v>1</v>
      </c>
      <c r="AM2012" s="85">
        <f>IF(AND(K2012&gt;Variables!$G$10,K2012&lt;Variables!$G$11),0,1)</f>
        <v>0</v>
      </c>
      <c r="AN2012" s="103">
        <f>IF(H2012&lt;Variables!$G$13,1,0)</f>
        <v>0</v>
      </c>
      <c r="AO2012" s="101">
        <f>IF(R2012&lt;Variables!$G$12,0,1)</f>
        <v>0</v>
      </c>
      <c r="AP2012" s="86">
        <f t="shared" si="347"/>
        <v>1</v>
      </c>
      <c r="AR2012">
        <v>1</v>
      </c>
      <c r="AS2012">
        <v>0</v>
      </c>
      <c r="AT2012">
        <v>0</v>
      </c>
      <c r="AU2012">
        <v>0</v>
      </c>
      <c r="BA2012">
        <v>2</v>
      </c>
    </row>
    <row r="2013" spans="3:53" ht="12.75" x14ac:dyDescent="0.2">
      <c r="C2013" t="s">
        <v>667</v>
      </c>
      <c r="D2013" t="s">
        <v>603</v>
      </c>
      <c r="E2013">
        <v>12.7</v>
      </c>
      <c r="F2013">
        <v>9.58</v>
      </c>
      <c r="G2013">
        <v>-1.62</v>
      </c>
      <c r="H2013">
        <v>6420</v>
      </c>
      <c r="I2013">
        <v>-9.109</v>
      </c>
      <c r="J2013" t="s">
        <v>78</v>
      </c>
      <c r="K2013">
        <v>52.99</v>
      </c>
      <c r="L2013">
        <v>12.740985</v>
      </c>
      <c r="M2013">
        <v>-0.31461460789725221</v>
      </c>
      <c r="N2013">
        <v>12.80039032258065</v>
      </c>
      <c r="O2013">
        <v>-0.77724444390681946</v>
      </c>
      <c r="P2013">
        <v>50817000</v>
      </c>
      <c r="Q2013">
        <v>15248000</v>
      </c>
      <c r="R2013">
        <v>3.33</v>
      </c>
      <c r="S2013">
        <v>39.661999999999999</v>
      </c>
      <c r="T2013">
        <v>4.5879999999999992</v>
      </c>
      <c r="U2013">
        <v>19.233599999999999</v>
      </c>
      <c r="V2013">
        <f t="shared" si="350"/>
        <v>2.4088731146982743</v>
      </c>
      <c r="AC2013">
        <v>16.66</v>
      </c>
      <c r="AD2013">
        <v>12.46</v>
      </c>
      <c r="AH2013" s="85">
        <f>IF(AND(M2013&lt;Variables!$G$6,M2013&gt;Variables!$G$5),0,1)</f>
        <v>1</v>
      </c>
      <c r="AI2013" s="85">
        <f t="shared" si="349"/>
        <v>1</v>
      </c>
      <c r="AJ2013" s="85">
        <f>IF(I2013&gt;Variables!$G$7,0,1)</f>
        <v>1</v>
      </c>
      <c r="AK2013" s="85">
        <f>IF(F2013&gt;Variables!$G$8,0,1)</f>
        <v>0</v>
      </c>
      <c r="AL2013" s="85">
        <f>IF(G2013&gt;Variables!$G$9,0,1)</f>
        <v>1</v>
      </c>
      <c r="AM2013" s="85">
        <f>IF(AND(K2013&gt;Variables!$G$10,K2013&lt;Variables!$G$11),0,1)</f>
        <v>0</v>
      </c>
      <c r="AN2013" s="103">
        <f>IF(H2013&lt;Variables!$G$13,1,0)</f>
        <v>0</v>
      </c>
      <c r="AO2013" s="101">
        <f>IF(R2013&lt;Variables!$G$12,0,1)</f>
        <v>1</v>
      </c>
      <c r="AP2013" s="86">
        <f t="shared" si="347"/>
        <v>1</v>
      </c>
      <c r="AR2013">
        <v>1</v>
      </c>
      <c r="AS2013">
        <v>0</v>
      </c>
      <c r="AT2013">
        <v>0</v>
      </c>
      <c r="AU2013">
        <v>0</v>
      </c>
      <c r="BA2013">
        <v>2</v>
      </c>
    </row>
    <row r="2014" spans="3:53" ht="12.75" x14ac:dyDescent="0.2">
      <c r="C2014" t="s">
        <v>667</v>
      </c>
      <c r="D2014" t="s">
        <v>684</v>
      </c>
      <c r="E2014">
        <v>16.97</v>
      </c>
      <c r="F2014">
        <v>18.23</v>
      </c>
      <c r="G2014">
        <v>0.3</v>
      </c>
      <c r="H2014">
        <v>251.17</v>
      </c>
      <c r="I2014">
        <v>62.048000000000002</v>
      </c>
      <c r="J2014" t="s">
        <v>78</v>
      </c>
      <c r="K2014">
        <v>72.44</v>
      </c>
      <c r="L2014">
        <v>16.94300526315789</v>
      </c>
      <c r="M2014">
        <v>4.1283920611864713E-2</v>
      </c>
      <c r="N2014">
        <v>16.933066666666669</v>
      </c>
      <c r="O2014">
        <v>0.1000015748279338</v>
      </c>
      <c r="P2014">
        <v>167070</v>
      </c>
      <c r="Q2014">
        <v>73830</v>
      </c>
      <c r="R2014">
        <v>2.2599999999999998</v>
      </c>
      <c r="S2014">
        <v>39.661999999999999</v>
      </c>
      <c r="T2014">
        <v>4.5879999999999992</v>
      </c>
      <c r="U2014">
        <v>19.233599999999999</v>
      </c>
      <c r="V2014">
        <f t="shared" si="350"/>
        <v>2.595729542580496</v>
      </c>
      <c r="AC2014">
        <v>17.23</v>
      </c>
      <c r="AD2014">
        <v>16.87</v>
      </c>
      <c r="AH2014" s="85">
        <f>IF(AND(M2014&lt;Variables!$G$6,M2014&gt;Variables!$G$5),0,1)</f>
        <v>1</v>
      </c>
      <c r="AI2014" s="85">
        <f t="shared" si="349"/>
        <v>0</v>
      </c>
      <c r="AJ2014" s="85">
        <f>IF(I2014&gt;Variables!$G$7,0,1)</f>
        <v>0</v>
      </c>
      <c r="AK2014" s="85">
        <f>IF(F2014&gt;Variables!$G$8,0,1)</f>
        <v>0</v>
      </c>
      <c r="AL2014" s="85">
        <f>IF(G2014&gt;Variables!$G$9,0,1)</f>
        <v>1</v>
      </c>
      <c r="AM2014" s="85">
        <f>IF(AND(K2014&gt;Variables!$G$10,K2014&lt;Variables!$G$11),0,1)</f>
        <v>0</v>
      </c>
      <c r="AN2014" s="103">
        <f>IF(H2014&lt;Variables!$G$13,1,0)</f>
        <v>1</v>
      </c>
      <c r="AO2014" s="101">
        <f>IF(R2014&lt;Variables!$G$12,0,1)</f>
        <v>1</v>
      </c>
      <c r="AP2014" s="86">
        <f t="shared" si="347"/>
        <v>1</v>
      </c>
      <c r="AR2014">
        <v>0</v>
      </c>
      <c r="AS2014">
        <v>1</v>
      </c>
      <c r="AT2014">
        <v>0</v>
      </c>
      <c r="AU2014">
        <v>0</v>
      </c>
      <c r="BA2014">
        <v>1.07</v>
      </c>
    </row>
    <row r="2015" spans="3:53" ht="12.75" x14ac:dyDescent="0.2">
      <c r="C2015" t="s">
        <v>685</v>
      </c>
      <c r="D2015" t="s">
        <v>389</v>
      </c>
      <c r="E2015">
        <v>8.09</v>
      </c>
      <c r="F2015">
        <v>5.4</v>
      </c>
      <c r="G2015">
        <v>-0.43</v>
      </c>
      <c r="H2015">
        <v>2260</v>
      </c>
      <c r="I2015">
        <v>-42.076000000000001</v>
      </c>
      <c r="J2015" t="s">
        <v>78</v>
      </c>
      <c r="K2015">
        <v>46.46</v>
      </c>
      <c r="L2015">
        <v>8.2035500000000017</v>
      </c>
      <c r="M2015">
        <v>-1.201309189314397</v>
      </c>
      <c r="N2015">
        <v>8.1611416666666656</v>
      </c>
      <c r="O2015">
        <v>-0.68791437472492367</v>
      </c>
      <c r="P2015">
        <v>3700000</v>
      </c>
      <c r="Q2015">
        <v>7917000</v>
      </c>
      <c r="R2015">
        <v>0.47</v>
      </c>
      <c r="S2015">
        <v>41.004999999999988</v>
      </c>
      <c r="T2015">
        <v>4.5819999999999999</v>
      </c>
      <c r="U2015">
        <v>19.749600000000001</v>
      </c>
      <c r="V2015">
        <f t="shared" si="350"/>
        <v>2.3492780303990348</v>
      </c>
      <c r="AC2015">
        <v>8.6549999999999994</v>
      </c>
      <c r="AD2015">
        <v>7.98</v>
      </c>
      <c r="AH2015" s="85">
        <f>IF(AND(M2015&lt;Variables!$G$6,M2015&gt;Variables!$G$5),0,1)</f>
        <v>1</v>
      </c>
      <c r="AI2015" s="85">
        <f t="shared" si="349"/>
        <v>0</v>
      </c>
      <c r="AJ2015" s="85">
        <f>IF(I2015&gt;Variables!$G$7,0,1)</f>
        <v>1</v>
      </c>
      <c r="AK2015" s="85">
        <f>IF(F2015&gt;Variables!$G$8,0,1)</f>
        <v>1</v>
      </c>
      <c r="AL2015" s="85">
        <f>IF(G2015&gt;Variables!$G$9,0,1)</f>
        <v>1</v>
      </c>
      <c r="AM2015" s="85">
        <f>IF(AND(K2015&gt;Variables!$G$10,K2015&lt;Variables!$G$11),0,1)</f>
        <v>1</v>
      </c>
      <c r="AN2015" s="103">
        <f>IF(H2015&lt;Variables!$G$13,1,0)</f>
        <v>1</v>
      </c>
      <c r="AO2015" s="101">
        <f>IF(R2015&lt;Variables!$G$12,0,1)</f>
        <v>0</v>
      </c>
      <c r="AP2015" s="86">
        <f t="shared" si="347"/>
        <v>1</v>
      </c>
      <c r="AR2015">
        <v>1</v>
      </c>
      <c r="AS2015">
        <v>0</v>
      </c>
      <c r="AT2015">
        <v>0</v>
      </c>
      <c r="AU2015">
        <v>0</v>
      </c>
      <c r="BA2015">
        <v>0.88</v>
      </c>
    </row>
    <row r="2016" spans="3:53" ht="12.75" x14ac:dyDescent="0.2">
      <c r="C2016" t="s">
        <v>685</v>
      </c>
      <c r="D2016" t="s">
        <v>670</v>
      </c>
      <c r="E2016">
        <v>26.77</v>
      </c>
      <c r="F2016">
        <v>4.7300000000000004</v>
      </c>
      <c r="G2016">
        <v>0</v>
      </c>
      <c r="H2016">
        <v>-99999</v>
      </c>
      <c r="I2016">
        <v>-21.143999999999998</v>
      </c>
      <c r="J2016" t="s">
        <v>76</v>
      </c>
      <c r="K2016">
        <v>-99999</v>
      </c>
      <c r="L2016">
        <v>-99999</v>
      </c>
      <c r="M2016">
        <v>-99999</v>
      </c>
      <c r="N2016">
        <v>26.77</v>
      </c>
      <c r="O2016">
        <v>0</v>
      </c>
      <c r="P2016">
        <v>20177</v>
      </c>
      <c r="Q2016">
        <v>734</v>
      </c>
      <c r="R2016">
        <v>27.49</v>
      </c>
      <c r="S2016">
        <v>41.004999999999988</v>
      </c>
      <c r="T2016">
        <v>4.5819999999999999</v>
      </c>
      <c r="U2016">
        <v>19.749600000000001</v>
      </c>
      <c r="V2016"/>
      <c r="AC2016">
        <v>-99999</v>
      </c>
      <c r="AD2016">
        <v>-99999</v>
      </c>
      <c r="AH2016" s="85">
        <f>IF(AND(M2016&lt;Variables!$G$6,M2016&gt;Variables!$G$5),0,1)</f>
        <v>1</v>
      </c>
      <c r="AI2016" s="85">
        <f t="shared" si="349"/>
        <v>1</v>
      </c>
      <c r="AJ2016" s="85">
        <f>IF(I2016&gt;Variables!$G$7,0,1)</f>
        <v>1</v>
      </c>
      <c r="AK2016" s="85">
        <f>IF(F2016&gt;Variables!$G$8,0,1)</f>
        <v>1</v>
      </c>
      <c r="AL2016" s="85">
        <f>IF(G2016&gt;Variables!$G$9,0,1)</f>
        <v>1</v>
      </c>
      <c r="AM2016" s="85">
        <f>IF(AND(K2016&gt;Variables!$G$10,K2016&lt;Variables!$G$11),0,1)</f>
        <v>1</v>
      </c>
      <c r="AN2016" s="103">
        <f>IF(H2016&lt;Variables!$G$13,1,0)</f>
        <v>1</v>
      </c>
      <c r="AO2016" s="101">
        <f>IF(R2016&lt;Variables!$G$12,0,1)</f>
        <v>1</v>
      </c>
      <c r="AP2016" s="86">
        <f t="shared" si="347"/>
        <v>0</v>
      </c>
      <c r="AR2016">
        <v>0</v>
      </c>
      <c r="AS2016">
        <v>0</v>
      </c>
      <c r="AT2016">
        <v>0</v>
      </c>
      <c r="AU2016">
        <v>0</v>
      </c>
      <c r="BA2016">
        <v>0</v>
      </c>
    </row>
    <row r="2017" spans="3:53" ht="12.75" x14ac:dyDescent="0.2">
      <c r="C2017" t="s">
        <v>685</v>
      </c>
      <c r="D2017" t="s">
        <v>669</v>
      </c>
      <c r="E2017">
        <v>14</v>
      </c>
      <c r="F2017">
        <v>4.03</v>
      </c>
      <c r="G2017">
        <v>0.72</v>
      </c>
      <c r="H2017">
        <v>-99999</v>
      </c>
      <c r="I2017">
        <v>-2.4449999999999998</v>
      </c>
      <c r="J2017" t="s">
        <v>78</v>
      </c>
      <c r="K2017">
        <v>85.61</v>
      </c>
      <c r="L2017">
        <v>14</v>
      </c>
      <c r="M2017">
        <v>0</v>
      </c>
      <c r="N2017">
        <v>13.96666666666667</v>
      </c>
      <c r="O2017">
        <v>0.23866348448687269</v>
      </c>
      <c r="P2017">
        <v>44205</v>
      </c>
      <c r="Q2017">
        <v>28557</v>
      </c>
      <c r="R2017">
        <v>1.55</v>
      </c>
      <c r="S2017">
        <v>41.004999999999988</v>
      </c>
      <c r="T2017">
        <v>4.5819999999999999</v>
      </c>
      <c r="U2017">
        <v>19.749600000000001</v>
      </c>
      <c r="V2017">
        <f t="shared" ref="V2017:V2054" si="351">1.849 + (0.01036 * K2017) + (0.1184 * M2017) - (0.002888 * K2017 * M2017)</f>
        <v>2.7359195999999999</v>
      </c>
      <c r="AC2017">
        <v>14</v>
      </c>
      <c r="AD2017">
        <v>13.93</v>
      </c>
      <c r="AH2017" s="85">
        <f>IF(AND(M2017&lt;Variables!$G$6,M2017&gt;Variables!$G$5),0,1)</f>
        <v>1</v>
      </c>
      <c r="AI2017" s="85">
        <f t="shared" si="349"/>
        <v>0</v>
      </c>
      <c r="AJ2017" s="85">
        <f>IF(I2017&gt;Variables!$G$7,0,1)</f>
        <v>1</v>
      </c>
      <c r="AK2017" s="85">
        <f>IF(F2017&gt;Variables!$G$8,0,1)</f>
        <v>1</v>
      </c>
      <c r="AL2017" s="85">
        <f>IF(G2017&gt;Variables!$G$9,0,1)</f>
        <v>1</v>
      </c>
      <c r="AM2017" s="85">
        <f>IF(AND(K2017&gt;Variables!$G$10,K2017&lt;Variables!$G$11),0,1)</f>
        <v>1</v>
      </c>
      <c r="AN2017" s="103">
        <f>IF(H2017&lt;Variables!$G$13,1,0)</f>
        <v>1</v>
      </c>
      <c r="AO2017" s="101">
        <f>IF(R2017&lt;Variables!$G$12,0,1)</f>
        <v>0</v>
      </c>
      <c r="AP2017" s="86">
        <f t="shared" si="347"/>
        <v>1</v>
      </c>
      <c r="AR2017">
        <v>0</v>
      </c>
      <c r="AS2017">
        <v>0</v>
      </c>
      <c r="AT2017">
        <v>0</v>
      </c>
      <c r="AU2017">
        <v>0</v>
      </c>
      <c r="BA2017">
        <v>0</v>
      </c>
    </row>
    <row r="2018" spans="3:53" ht="12.75" x14ac:dyDescent="0.2">
      <c r="C2018" t="s">
        <v>685</v>
      </c>
      <c r="D2018" t="s">
        <v>671</v>
      </c>
      <c r="E2018">
        <v>41.92</v>
      </c>
      <c r="F2018">
        <v>4.12</v>
      </c>
      <c r="G2018">
        <v>0.17</v>
      </c>
      <c r="H2018">
        <v>24490</v>
      </c>
      <c r="I2018">
        <v>-21.727</v>
      </c>
      <c r="J2018" t="s">
        <v>76</v>
      </c>
      <c r="K2018">
        <v>65.900000000000006</v>
      </c>
      <c r="L2018">
        <v>41.927999999999997</v>
      </c>
      <c r="M2018">
        <v>4.7700820454170106E-3</v>
      </c>
      <c r="N2018">
        <v>41.725972222222232</v>
      </c>
      <c r="O2018">
        <v>0.48897069837264201</v>
      </c>
      <c r="P2018">
        <v>681131</v>
      </c>
      <c r="Q2018">
        <v>2478000</v>
      </c>
      <c r="R2018">
        <v>0.27</v>
      </c>
      <c r="S2018">
        <v>41.004999999999988</v>
      </c>
      <c r="T2018">
        <v>4.5819999999999999</v>
      </c>
      <c r="U2018">
        <v>19.749600000000001</v>
      </c>
      <c r="V2018">
        <f t="shared" si="351"/>
        <v>2.5313809395153593</v>
      </c>
      <c r="AC2018">
        <v>42.97</v>
      </c>
      <c r="AD2018">
        <v>41.91</v>
      </c>
      <c r="AH2018" s="85">
        <f>IF(AND(M2018&lt;Variables!$G$6,M2018&gt;Variables!$G$5),0,1)</f>
        <v>1</v>
      </c>
      <c r="AI2018" s="85">
        <f t="shared" si="349"/>
        <v>0</v>
      </c>
      <c r="AJ2018" s="85">
        <f>IF(I2018&gt;Variables!$G$7,0,1)</f>
        <v>1</v>
      </c>
      <c r="AK2018" s="85">
        <f>IF(F2018&gt;Variables!$G$8,0,1)</f>
        <v>1</v>
      </c>
      <c r="AL2018" s="85">
        <f>IF(G2018&gt;Variables!$G$9,0,1)</f>
        <v>1</v>
      </c>
      <c r="AM2018" s="85">
        <f>IF(AND(K2018&gt;Variables!$G$10,K2018&lt;Variables!$G$11),0,1)</f>
        <v>0</v>
      </c>
      <c r="AN2018" s="103">
        <f>IF(H2018&lt;Variables!$G$13,1,0)</f>
        <v>0</v>
      </c>
      <c r="AO2018" s="101">
        <f>IF(R2018&lt;Variables!$G$12,0,1)</f>
        <v>0</v>
      </c>
      <c r="AP2018" s="86">
        <f t="shared" si="347"/>
        <v>0</v>
      </c>
      <c r="AR2018">
        <v>0</v>
      </c>
      <c r="AS2018">
        <v>1</v>
      </c>
      <c r="AT2018">
        <v>0</v>
      </c>
      <c r="AU2018">
        <v>0</v>
      </c>
      <c r="BA2018">
        <v>0.74</v>
      </c>
    </row>
    <row r="2019" spans="3:53" ht="12.75" x14ac:dyDescent="0.2">
      <c r="C2019" t="s">
        <v>685</v>
      </c>
      <c r="D2019" t="s">
        <v>306</v>
      </c>
      <c r="E2019">
        <v>21.47</v>
      </c>
      <c r="F2019">
        <v>4.17</v>
      </c>
      <c r="G2019">
        <v>3.77</v>
      </c>
      <c r="H2019">
        <v>7170</v>
      </c>
      <c r="I2019">
        <v>-20.023</v>
      </c>
      <c r="J2019" t="s">
        <v>76</v>
      </c>
      <c r="K2019">
        <v>63.29</v>
      </c>
      <c r="L2019">
        <v>21.365475</v>
      </c>
      <c r="M2019">
        <v>0.4887558081437417</v>
      </c>
      <c r="N2019">
        <v>21.110900000000001</v>
      </c>
      <c r="O2019">
        <v>1.700543321222677</v>
      </c>
      <c r="P2019">
        <v>1292000</v>
      </c>
      <c r="Q2019">
        <v>5697000</v>
      </c>
      <c r="R2019">
        <v>0.23</v>
      </c>
      <c r="S2019">
        <v>41.004999999999988</v>
      </c>
      <c r="T2019">
        <v>4.5819999999999999</v>
      </c>
      <c r="U2019">
        <v>19.749600000000001</v>
      </c>
      <c r="V2019">
        <f t="shared" si="351"/>
        <v>2.4732175581628772</v>
      </c>
      <c r="AC2019">
        <v>23.84</v>
      </c>
      <c r="AD2019">
        <v>21.202999999999999</v>
      </c>
      <c r="AH2019" s="85">
        <f>IF(AND(M2019&lt;Variables!$G$6,M2019&gt;Variables!$G$5),0,1)</f>
        <v>1</v>
      </c>
      <c r="AI2019" s="85">
        <f t="shared" si="349"/>
        <v>0</v>
      </c>
      <c r="AJ2019" s="85">
        <f>IF(I2019&gt;Variables!$G$7,0,1)</f>
        <v>1</v>
      </c>
      <c r="AK2019" s="85">
        <f>IF(F2019&gt;Variables!$G$8,0,1)</f>
        <v>1</v>
      </c>
      <c r="AL2019" s="85">
        <f>IF(G2019&gt;Variables!$G$9,0,1)</f>
        <v>1</v>
      </c>
      <c r="AM2019" s="85">
        <f>IF(AND(K2019&gt;Variables!$G$10,K2019&lt;Variables!$G$11),0,1)</f>
        <v>0</v>
      </c>
      <c r="AN2019" s="103">
        <f>IF(H2019&lt;Variables!$G$13,1,0)</f>
        <v>0</v>
      </c>
      <c r="AO2019" s="101">
        <f>IF(R2019&lt;Variables!$G$12,0,1)</f>
        <v>0</v>
      </c>
      <c r="AP2019" s="86">
        <f t="shared" si="347"/>
        <v>0</v>
      </c>
      <c r="AR2019">
        <v>1</v>
      </c>
      <c r="AS2019">
        <v>0</v>
      </c>
      <c r="AT2019">
        <v>0</v>
      </c>
      <c r="AU2019">
        <v>0</v>
      </c>
      <c r="BA2019">
        <v>0.93</v>
      </c>
    </row>
    <row r="2020" spans="3:53" ht="12.75" x14ac:dyDescent="0.2">
      <c r="C2020" t="s">
        <v>685</v>
      </c>
      <c r="D2020" t="s">
        <v>672</v>
      </c>
      <c r="E2020">
        <v>46.08</v>
      </c>
      <c r="F2020">
        <v>4.78</v>
      </c>
      <c r="G2020">
        <v>4.75</v>
      </c>
      <c r="H2020">
        <v>2920</v>
      </c>
      <c r="I2020">
        <v>-9.907</v>
      </c>
      <c r="J2020" t="s">
        <v>76</v>
      </c>
      <c r="K2020">
        <v>76.37</v>
      </c>
      <c r="L2020">
        <v>45.940404999999998</v>
      </c>
      <c r="M2020">
        <v>0.32562838747286837</v>
      </c>
      <c r="N2020">
        <v>45.688802857142853</v>
      </c>
      <c r="O2020">
        <v>0.87810824046230829</v>
      </c>
      <c r="P2020">
        <v>148026</v>
      </c>
      <c r="Q2020">
        <v>419542</v>
      </c>
      <c r="R2020">
        <v>0.35</v>
      </c>
      <c r="S2020">
        <v>41.004999999999988</v>
      </c>
      <c r="T2020">
        <v>4.5819999999999999</v>
      </c>
      <c r="U2020">
        <v>19.749600000000001</v>
      </c>
      <c r="V2020">
        <f t="shared" si="351"/>
        <v>2.6069281240974251</v>
      </c>
      <c r="AC2020">
        <v>47.14</v>
      </c>
      <c r="AD2020">
        <v>46</v>
      </c>
      <c r="AH2020" s="85">
        <f>IF(AND(M2020&lt;Variables!$G$6,M2020&gt;Variables!$G$5),0,1)</f>
        <v>1</v>
      </c>
      <c r="AI2020" s="85">
        <f t="shared" si="349"/>
        <v>0</v>
      </c>
      <c r="AJ2020" s="85">
        <f>IF(I2020&gt;Variables!$G$7,0,1)</f>
        <v>1</v>
      </c>
      <c r="AK2020" s="85">
        <f>IF(F2020&gt;Variables!$G$8,0,1)</f>
        <v>1</v>
      </c>
      <c r="AL2020" s="85">
        <f>IF(G2020&gt;Variables!$G$9,0,1)</f>
        <v>1</v>
      </c>
      <c r="AM2020" s="85">
        <f>IF(AND(K2020&gt;Variables!$G$10,K2020&lt;Variables!$G$11),0,1)</f>
        <v>1</v>
      </c>
      <c r="AN2020" s="103">
        <f>IF(H2020&lt;Variables!$G$13,1,0)</f>
        <v>0</v>
      </c>
      <c r="AO2020" s="101">
        <f>IF(R2020&lt;Variables!$G$12,0,1)</f>
        <v>0</v>
      </c>
      <c r="AP2020" s="86">
        <f t="shared" si="347"/>
        <v>0</v>
      </c>
      <c r="AR2020">
        <v>0</v>
      </c>
      <c r="AS2020">
        <v>1</v>
      </c>
      <c r="AT2020">
        <v>0</v>
      </c>
      <c r="AU2020">
        <v>0</v>
      </c>
      <c r="BA2020">
        <v>0.67</v>
      </c>
    </row>
    <row r="2021" spans="3:53" ht="12.75" x14ac:dyDescent="0.2">
      <c r="C2021" t="s">
        <v>685</v>
      </c>
      <c r="D2021" t="s">
        <v>686</v>
      </c>
      <c r="E2021">
        <v>18.22</v>
      </c>
      <c r="F2021">
        <v>4.29</v>
      </c>
      <c r="G2021">
        <v>1.33</v>
      </c>
      <c r="H2021">
        <v>2070</v>
      </c>
      <c r="I2021">
        <v>-61.618000000000002</v>
      </c>
      <c r="J2021" t="s">
        <v>78</v>
      </c>
      <c r="K2021">
        <v>47.34</v>
      </c>
      <c r="L2021">
        <v>18.37649</v>
      </c>
      <c r="M2021">
        <v>-0.74274249326180086</v>
      </c>
      <c r="N2021">
        <v>18.33682285714286</v>
      </c>
      <c r="O2021">
        <v>-0.5280241724380379</v>
      </c>
      <c r="P2021">
        <v>276995</v>
      </c>
      <c r="Q2021">
        <v>1239000</v>
      </c>
      <c r="R2021">
        <v>0.22</v>
      </c>
      <c r="S2021">
        <v>41.004999999999988</v>
      </c>
      <c r="T2021">
        <v>4.5819999999999999</v>
      </c>
      <c r="U2021">
        <v>19.749600000000001</v>
      </c>
      <c r="V2021">
        <f t="shared" si="351"/>
        <v>2.35304789757217</v>
      </c>
      <c r="AC2021">
        <v>20.13</v>
      </c>
      <c r="AD2021">
        <v>18.18</v>
      </c>
      <c r="AH2021" s="85">
        <f>IF(AND(M2021&lt;Variables!$G$6,M2021&gt;Variables!$G$5),0,1)</f>
        <v>1</v>
      </c>
      <c r="AI2021" s="85">
        <f t="shared" si="349"/>
        <v>0</v>
      </c>
      <c r="AJ2021" s="85">
        <f>IF(I2021&gt;Variables!$G$7,0,1)</f>
        <v>1</v>
      </c>
      <c r="AK2021" s="85">
        <f>IF(F2021&gt;Variables!$G$8,0,1)</f>
        <v>1</v>
      </c>
      <c r="AL2021" s="85">
        <f>IF(G2021&gt;Variables!$G$9,0,1)</f>
        <v>1</v>
      </c>
      <c r="AM2021" s="85">
        <f>IF(AND(K2021&gt;Variables!$G$10,K2021&lt;Variables!$G$11),0,1)</f>
        <v>1</v>
      </c>
      <c r="AN2021" s="103">
        <f>IF(H2021&lt;Variables!$G$13,1,0)</f>
        <v>1</v>
      </c>
      <c r="AO2021" s="101">
        <f>IF(R2021&lt;Variables!$G$12,0,1)</f>
        <v>0</v>
      </c>
      <c r="AP2021" s="86">
        <f t="shared" si="347"/>
        <v>1</v>
      </c>
      <c r="AR2021">
        <v>1</v>
      </c>
      <c r="AS2021">
        <v>0</v>
      </c>
      <c r="AT2021">
        <v>0</v>
      </c>
      <c r="AU2021">
        <v>0</v>
      </c>
      <c r="BA2021">
        <v>2</v>
      </c>
    </row>
    <row r="2022" spans="3:53" ht="12.75" x14ac:dyDescent="0.2">
      <c r="C2022" t="s">
        <v>685</v>
      </c>
      <c r="D2022" t="s">
        <v>673</v>
      </c>
      <c r="E2022">
        <v>10.32</v>
      </c>
      <c r="F2022">
        <v>4.53</v>
      </c>
      <c r="G2022">
        <v>-0.28999999999999998</v>
      </c>
      <c r="H2022">
        <v>-99999</v>
      </c>
      <c r="I2022">
        <v>0.75900000000000001</v>
      </c>
      <c r="J2022" t="s">
        <v>78</v>
      </c>
      <c r="K2022">
        <v>59.14</v>
      </c>
      <c r="L2022">
        <v>10.374285714285721</v>
      </c>
      <c r="M2022">
        <v>-0.5232718259432747</v>
      </c>
      <c r="N2022">
        <v>10.348823529411771</v>
      </c>
      <c r="O2022">
        <v>-0.27851986585574218</v>
      </c>
      <c r="P2022">
        <v>327189</v>
      </c>
      <c r="Q2022">
        <v>350421</v>
      </c>
      <c r="R2022">
        <v>0.93</v>
      </c>
      <c r="S2022">
        <v>41.004999999999988</v>
      </c>
      <c r="T2022">
        <v>4.5819999999999999</v>
      </c>
      <c r="U2022">
        <v>19.749600000000001</v>
      </c>
      <c r="V2022">
        <f t="shared" si="351"/>
        <v>2.4891079180391085</v>
      </c>
      <c r="AC2022">
        <v>10.43</v>
      </c>
      <c r="AD2022">
        <v>10.32</v>
      </c>
      <c r="AH2022" s="85">
        <f>IF(AND(M2022&lt;Variables!$G$6,M2022&gt;Variables!$G$5),0,1)</f>
        <v>1</v>
      </c>
      <c r="AI2022" s="85">
        <f t="shared" si="349"/>
        <v>0</v>
      </c>
      <c r="AJ2022" s="85">
        <f>IF(I2022&gt;Variables!$G$7,0,1)</f>
        <v>0</v>
      </c>
      <c r="AK2022" s="85">
        <f>IF(F2022&gt;Variables!$G$8,0,1)</f>
        <v>1</v>
      </c>
      <c r="AL2022" s="85">
        <f>IF(G2022&gt;Variables!$G$9,0,1)</f>
        <v>1</v>
      </c>
      <c r="AM2022" s="85">
        <f>IF(AND(K2022&gt;Variables!$G$10,K2022&lt;Variables!$G$11),0,1)</f>
        <v>0</v>
      </c>
      <c r="AN2022" s="103">
        <f>IF(H2022&lt;Variables!$G$13,1,0)</f>
        <v>1</v>
      </c>
      <c r="AO2022" s="101">
        <f>IF(R2022&lt;Variables!$G$12,0,1)</f>
        <v>0</v>
      </c>
      <c r="AP2022" s="86">
        <f t="shared" si="347"/>
        <v>1</v>
      </c>
      <c r="AR2022">
        <v>0</v>
      </c>
      <c r="AS2022">
        <v>0</v>
      </c>
      <c r="AT2022">
        <v>0</v>
      </c>
      <c r="AU2022">
        <v>1</v>
      </c>
      <c r="BA2022">
        <v>0.46</v>
      </c>
    </row>
    <row r="2023" spans="3:53" ht="12.75" x14ac:dyDescent="0.2">
      <c r="C2023" t="s">
        <v>685</v>
      </c>
      <c r="D2023" t="s">
        <v>675</v>
      </c>
      <c r="E2023">
        <v>15.65</v>
      </c>
      <c r="F2023">
        <v>4.54</v>
      </c>
      <c r="G2023">
        <v>0.97</v>
      </c>
      <c r="H2023">
        <v>-99999</v>
      </c>
      <c r="I2023">
        <v>-16.236000000000001</v>
      </c>
      <c r="J2023" t="s">
        <v>78</v>
      </c>
      <c r="K2023">
        <v>83.15</v>
      </c>
      <c r="L2023">
        <v>15.69</v>
      </c>
      <c r="M2023">
        <v>0</v>
      </c>
      <c r="N2023">
        <v>15.633333333333329</v>
      </c>
      <c r="O2023">
        <v>0.36247334754797428</v>
      </c>
      <c r="P2023">
        <v>32016</v>
      </c>
      <c r="Q2023">
        <v>40725</v>
      </c>
      <c r="R2023">
        <v>0.79</v>
      </c>
      <c r="S2023">
        <v>41.004999999999988</v>
      </c>
      <c r="T2023">
        <v>4.5819999999999999</v>
      </c>
      <c r="U2023">
        <v>19.749600000000001</v>
      </c>
      <c r="V2023">
        <f t="shared" si="351"/>
        <v>2.7104340000000002</v>
      </c>
      <c r="AC2023">
        <v>15.69</v>
      </c>
      <c r="AD2023">
        <v>15.6</v>
      </c>
      <c r="AH2023" s="85">
        <f>IF(AND(M2023&lt;Variables!$G$6,M2023&gt;Variables!$G$5),0,1)</f>
        <v>1</v>
      </c>
      <c r="AI2023" s="85">
        <f t="shared" si="349"/>
        <v>0</v>
      </c>
      <c r="AJ2023" s="85">
        <f>IF(I2023&gt;Variables!$G$7,0,1)</f>
        <v>1</v>
      </c>
      <c r="AK2023" s="85">
        <f>IF(F2023&gt;Variables!$G$8,0,1)</f>
        <v>1</v>
      </c>
      <c r="AL2023" s="85">
        <f>IF(G2023&gt;Variables!$G$9,0,1)</f>
        <v>1</v>
      </c>
      <c r="AM2023" s="85">
        <f>IF(AND(K2023&gt;Variables!$G$10,K2023&lt;Variables!$G$11),0,1)</f>
        <v>1</v>
      </c>
      <c r="AN2023" s="103">
        <f>IF(H2023&lt;Variables!$G$13,1,0)</f>
        <v>1</v>
      </c>
      <c r="AO2023" s="101">
        <f>IF(R2023&lt;Variables!$G$12,0,1)</f>
        <v>0</v>
      </c>
      <c r="AP2023" s="86">
        <f t="shared" si="347"/>
        <v>1</v>
      </c>
      <c r="AR2023">
        <v>0</v>
      </c>
      <c r="AS2023">
        <v>0</v>
      </c>
      <c r="AT2023">
        <v>0</v>
      </c>
      <c r="AU2023">
        <v>0</v>
      </c>
      <c r="BA2023">
        <v>0</v>
      </c>
    </row>
    <row r="2024" spans="3:53" ht="12.75" x14ac:dyDescent="0.2">
      <c r="C2024" t="s">
        <v>685</v>
      </c>
      <c r="D2024" t="s">
        <v>370</v>
      </c>
      <c r="E2024">
        <v>16.38</v>
      </c>
      <c r="F2024">
        <v>5.23</v>
      </c>
      <c r="G2024">
        <v>3.09</v>
      </c>
      <c r="H2024">
        <v>2790</v>
      </c>
      <c r="I2024">
        <v>29.555</v>
      </c>
      <c r="J2024" t="s">
        <v>78</v>
      </c>
      <c r="K2024">
        <v>74.64</v>
      </c>
      <c r="L2024">
        <v>16.12678</v>
      </c>
      <c r="M2024">
        <v>1.32214862483397</v>
      </c>
      <c r="N2024">
        <v>15.962302857142859</v>
      </c>
      <c r="O2024">
        <v>2.366182036748723</v>
      </c>
      <c r="P2024">
        <v>167006</v>
      </c>
      <c r="Q2024">
        <v>1113000</v>
      </c>
      <c r="R2024">
        <v>0.15</v>
      </c>
      <c r="S2024">
        <v>41.004999999999988</v>
      </c>
      <c r="T2024">
        <v>4.5819999999999999</v>
      </c>
      <c r="U2024">
        <v>19.749600000000001</v>
      </c>
      <c r="V2024">
        <f t="shared" si="351"/>
        <v>2.4938100165235708</v>
      </c>
      <c r="AC2024">
        <v>17.574999999999999</v>
      </c>
      <c r="AD2024">
        <v>16.309999999999999</v>
      </c>
      <c r="AH2024" s="85">
        <f>IF(AND(M2024&lt;Variables!$G$6,M2024&gt;Variables!$G$5),0,1)</f>
        <v>1</v>
      </c>
      <c r="AI2024" s="85">
        <f t="shared" si="349"/>
        <v>0</v>
      </c>
      <c r="AJ2024" s="85">
        <f>IF(I2024&gt;Variables!$G$7,0,1)</f>
        <v>0</v>
      </c>
      <c r="AK2024" s="85">
        <f>IF(F2024&gt;Variables!$G$8,0,1)</f>
        <v>1</v>
      </c>
      <c r="AL2024" s="85">
        <f>IF(G2024&gt;Variables!$G$9,0,1)</f>
        <v>1</v>
      </c>
      <c r="AM2024" s="85">
        <f>IF(AND(K2024&gt;Variables!$G$10,K2024&lt;Variables!$G$11),0,1)</f>
        <v>0</v>
      </c>
      <c r="AN2024" s="103">
        <f>IF(H2024&lt;Variables!$G$13,1,0)</f>
        <v>0</v>
      </c>
      <c r="AO2024" s="101">
        <f>IF(R2024&lt;Variables!$G$12,0,1)</f>
        <v>0</v>
      </c>
      <c r="AP2024" s="86">
        <f t="shared" si="347"/>
        <v>1</v>
      </c>
      <c r="AR2024">
        <v>1</v>
      </c>
      <c r="AS2024">
        <v>0</v>
      </c>
      <c r="AT2024">
        <v>0</v>
      </c>
      <c r="AU2024">
        <v>0</v>
      </c>
      <c r="BA2024">
        <v>2</v>
      </c>
    </row>
    <row r="2025" spans="3:53" ht="12.75" x14ac:dyDescent="0.2">
      <c r="C2025" s="182" t="s">
        <v>685</v>
      </c>
      <c r="D2025" s="182" t="s">
        <v>687</v>
      </c>
      <c r="E2025" s="182">
        <v>12.35</v>
      </c>
      <c r="F2025" s="182">
        <v>5.82</v>
      </c>
      <c r="G2025" s="182">
        <v>3</v>
      </c>
      <c r="H2025" s="182">
        <v>-99999</v>
      </c>
      <c r="I2025" s="182">
        <v>-15.396000000000001</v>
      </c>
      <c r="J2025" s="182" t="s">
        <v>78</v>
      </c>
      <c r="K2025" s="182">
        <v>90.37</v>
      </c>
      <c r="L2025" s="182">
        <v>12.36</v>
      </c>
      <c r="M2025" s="182">
        <v>0</v>
      </c>
      <c r="N2025" s="182">
        <v>12.310142857142861</v>
      </c>
      <c r="O2025">
        <v>0.40500864560000949</v>
      </c>
      <c r="P2025">
        <v>27442</v>
      </c>
      <c r="Q2025">
        <v>75393</v>
      </c>
      <c r="R2025">
        <v>0.36</v>
      </c>
      <c r="S2025">
        <v>41.004999999999988</v>
      </c>
      <c r="T2025">
        <v>4.5819999999999999</v>
      </c>
      <c r="U2025">
        <v>19.749600000000001</v>
      </c>
      <c r="V2025">
        <f t="shared" si="351"/>
        <v>2.7852332</v>
      </c>
      <c r="AC2025">
        <v>12.37</v>
      </c>
      <c r="AD2025">
        <v>12.31</v>
      </c>
      <c r="AH2025" s="85">
        <f>IF(AND(M2025&lt;Variables!$G$6,M2025&gt;Variables!$G$5),0,1)</f>
        <v>1</v>
      </c>
      <c r="AI2025" s="85">
        <f t="shared" si="349"/>
        <v>0</v>
      </c>
      <c r="AJ2025" s="85">
        <f>IF(I2025&gt;Variables!$G$7,0,1)</f>
        <v>1</v>
      </c>
      <c r="AK2025" s="85">
        <f>IF(F2025&gt;Variables!$G$8,0,1)</f>
        <v>1</v>
      </c>
      <c r="AL2025" s="85">
        <f>IF(G2025&gt;Variables!$G$9,0,1)</f>
        <v>1</v>
      </c>
      <c r="AM2025" s="85">
        <f>IF(AND(K2025&gt;Variables!$G$10,K2025&lt;Variables!$G$11),0,1)</f>
        <v>1</v>
      </c>
      <c r="AN2025" s="103">
        <f>IF(H2025&lt;Variables!$G$13,1,0)</f>
        <v>1</v>
      </c>
      <c r="AO2025" s="101">
        <f>IF(R2025&lt;Variables!$G$12,0,1)</f>
        <v>0</v>
      </c>
      <c r="AP2025" s="86">
        <f t="shared" si="347"/>
        <v>1</v>
      </c>
      <c r="AR2025">
        <v>0</v>
      </c>
      <c r="AS2025">
        <v>0</v>
      </c>
      <c r="AT2025">
        <v>0</v>
      </c>
      <c r="AU2025">
        <v>0</v>
      </c>
      <c r="BA2025">
        <v>0</v>
      </c>
    </row>
    <row r="2026" spans="3:53" ht="12.75" x14ac:dyDescent="0.2">
      <c r="C2026" t="s">
        <v>685</v>
      </c>
      <c r="D2026" t="s">
        <v>676</v>
      </c>
      <c r="E2026">
        <v>2.79</v>
      </c>
      <c r="F2026">
        <v>7.03</v>
      </c>
      <c r="G2026">
        <v>3.54</v>
      </c>
      <c r="H2026">
        <v>-99999</v>
      </c>
      <c r="I2026">
        <v>-31.253</v>
      </c>
      <c r="J2026" t="s">
        <v>78</v>
      </c>
      <c r="K2026">
        <v>67.14</v>
      </c>
      <c r="L2026">
        <v>2.7818888888888891</v>
      </c>
      <c r="M2026">
        <v>-0.24763350241641771</v>
      </c>
      <c r="N2026">
        <v>2.7728000000000002</v>
      </c>
      <c r="O2026">
        <v>7.9342181188697417E-2</v>
      </c>
      <c r="P2026">
        <v>26389</v>
      </c>
      <c r="Q2026">
        <v>193623</v>
      </c>
      <c r="R2026">
        <v>0.14000000000000001</v>
      </c>
      <c r="S2026">
        <v>41.004999999999988</v>
      </c>
      <c r="T2026">
        <v>4.5819999999999999</v>
      </c>
      <c r="U2026">
        <v>19.749600000000001</v>
      </c>
      <c r="V2026">
        <f t="shared" si="351"/>
        <v>2.5632668086751602</v>
      </c>
      <c r="AC2026">
        <v>2.79</v>
      </c>
      <c r="AD2026">
        <v>2.74</v>
      </c>
      <c r="AH2026" s="85">
        <f>IF(AND(M2026&lt;Variables!$G$6,M2026&gt;Variables!$G$5),0,1)</f>
        <v>1</v>
      </c>
      <c r="AI2026" s="85">
        <f t="shared" si="349"/>
        <v>0</v>
      </c>
      <c r="AJ2026" s="85">
        <f>IF(I2026&gt;Variables!$G$7,0,1)</f>
        <v>1</v>
      </c>
      <c r="AK2026" s="85">
        <f>IF(F2026&gt;Variables!$G$8,0,1)</f>
        <v>1</v>
      </c>
      <c r="AL2026" s="85">
        <f>IF(G2026&gt;Variables!$G$9,0,1)</f>
        <v>1</v>
      </c>
      <c r="AM2026" s="85">
        <f>IF(AND(K2026&gt;Variables!$G$10,K2026&lt;Variables!$G$11),0,1)</f>
        <v>0</v>
      </c>
      <c r="AN2026" s="103">
        <f>IF(H2026&lt;Variables!$G$13,1,0)</f>
        <v>1</v>
      </c>
      <c r="AO2026" s="101">
        <f>IF(R2026&lt;Variables!$G$12,0,1)</f>
        <v>0</v>
      </c>
      <c r="AP2026" s="86">
        <f t="shared" si="347"/>
        <v>1</v>
      </c>
      <c r="AR2026">
        <v>0</v>
      </c>
      <c r="AS2026">
        <v>0</v>
      </c>
      <c r="AT2026">
        <v>0</v>
      </c>
      <c r="AU2026">
        <v>0</v>
      </c>
      <c r="BA2026">
        <v>0</v>
      </c>
    </row>
    <row r="2027" spans="3:53" ht="12.75" x14ac:dyDescent="0.2">
      <c r="C2027" t="s">
        <v>685</v>
      </c>
      <c r="D2027" t="s">
        <v>677</v>
      </c>
      <c r="E2027">
        <v>8.36</v>
      </c>
      <c r="F2027">
        <v>8.1300000000000008</v>
      </c>
      <c r="G2027">
        <v>3.09</v>
      </c>
      <c r="H2027">
        <v>102.32</v>
      </c>
      <c r="I2027">
        <v>-88.046999999999997</v>
      </c>
      <c r="J2027" t="s">
        <v>78</v>
      </c>
      <c r="K2027">
        <v>46.88</v>
      </c>
      <c r="L2027">
        <v>8.4219277777777783</v>
      </c>
      <c r="M2027">
        <v>-0.85405360477643111</v>
      </c>
      <c r="N2027">
        <v>8.6072088235294117</v>
      </c>
      <c r="O2027">
        <v>-2.9882953789419369</v>
      </c>
      <c r="P2027">
        <v>579690</v>
      </c>
      <c r="Q2027">
        <v>83530</v>
      </c>
      <c r="R2027">
        <v>6.94</v>
      </c>
      <c r="S2027">
        <v>41.004999999999988</v>
      </c>
      <c r="T2027">
        <v>4.5819999999999999</v>
      </c>
      <c r="U2027">
        <v>19.749600000000001</v>
      </c>
      <c r="V2027">
        <f t="shared" si="351"/>
        <v>2.3491866924751332</v>
      </c>
      <c r="AC2027">
        <v>8.4049999999999994</v>
      </c>
      <c r="AD2027">
        <v>7.6</v>
      </c>
      <c r="AH2027" s="85">
        <f>IF(AND(M2027&lt;Variables!$G$6,M2027&gt;Variables!$G$5),0,1)</f>
        <v>1</v>
      </c>
      <c r="AI2027" s="85">
        <f t="shared" si="349"/>
        <v>1</v>
      </c>
      <c r="AJ2027" s="85">
        <f>IF(I2027&gt;Variables!$G$7,0,1)</f>
        <v>1</v>
      </c>
      <c r="AK2027" s="85">
        <f>IF(F2027&gt;Variables!$G$8,0,1)</f>
        <v>1</v>
      </c>
      <c r="AL2027" s="85">
        <f>IF(G2027&gt;Variables!$G$9,0,1)</f>
        <v>1</v>
      </c>
      <c r="AM2027" s="85">
        <f>IF(AND(K2027&gt;Variables!$G$10,K2027&lt;Variables!$G$11),0,1)</f>
        <v>1</v>
      </c>
      <c r="AN2027" s="103">
        <f>IF(H2027&lt;Variables!$G$13,1,0)</f>
        <v>1</v>
      </c>
      <c r="AO2027" s="101">
        <f>IF(R2027&lt;Variables!$G$12,0,1)</f>
        <v>1</v>
      </c>
      <c r="AP2027" s="86">
        <f t="shared" si="347"/>
        <v>1</v>
      </c>
      <c r="AR2027">
        <v>0</v>
      </c>
      <c r="AS2027">
        <v>0</v>
      </c>
      <c r="AT2027">
        <v>1</v>
      </c>
      <c r="AU2027">
        <v>0</v>
      </c>
      <c r="BA2027">
        <v>-2.25</v>
      </c>
    </row>
    <row r="2028" spans="3:53" ht="12.75" x14ac:dyDescent="0.2">
      <c r="C2028" t="s">
        <v>685</v>
      </c>
      <c r="D2028" t="s">
        <v>668</v>
      </c>
      <c r="E2028">
        <v>7.68</v>
      </c>
      <c r="F2028">
        <v>126.42</v>
      </c>
      <c r="G2028">
        <v>16.190000000000001</v>
      </c>
      <c r="H2028">
        <v>21.3</v>
      </c>
      <c r="I2028">
        <v>-1.681</v>
      </c>
      <c r="J2028" t="s">
        <v>78</v>
      </c>
      <c r="K2028">
        <v>70.14</v>
      </c>
      <c r="L2028">
        <v>7.2358250000000011</v>
      </c>
      <c r="M2028">
        <v>6.1385536549045696</v>
      </c>
      <c r="N2028">
        <v>6.8855785714285727</v>
      </c>
      <c r="O2028">
        <v>11.537468062129831</v>
      </c>
      <c r="P2028">
        <v>48700000</v>
      </c>
      <c r="Q2028">
        <v>530980</v>
      </c>
      <c r="R2028">
        <v>91.72</v>
      </c>
      <c r="S2028">
        <v>41.004999999999988</v>
      </c>
      <c r="T2028">
        <v>4.5819999999999999</v>
      </c>
      <c r="U2028">
        <v>19.749600000000001</v>
      </c>
      <c r="V2028">
        <f t="shared" si="351"/>
        <v>2.0590032058514423</v>
      </c>
      <c r="AC2028">
        <v>9</v>
      </c>
      <c r="AD2028">
        <v>5.66</v>
      </c>
      <c r="AH2028" s="85">
        <f>IF(AND(M2028&lt;Variables!$G$6,M2028&gt;Variables!$G$5),0,1)</f>
        <v>1</v>
      </c>
      <c r="AI2028" s="85">
        <f t="shared" si="349"/>
        <v>0</v>
      </c>
      <c r="AJ2028" s="85">
        <f>IF(I2028&gt;Variables!$G$7,0,1)</f>
        <v>1</v>
      </c>
      <c r="AK2028" s="85">
        <f>IF(F2028&gt;Variables!$G$8,0,1)</f>
        <v>0</v>
      </c>
      <c r="AL2028" s="85">
        <f>IF(G2028&gt;Variables!$G$9,0,1)</f>
        <v>0</v>
      </c>
      <c r="AM2028" s="85">
        <f>IF(AND(K2028&gt;Variables!$G$10,K2028&lt;Variables!$G$11),0,1)</f>
        <v>0</v>
      </c>
      <c r="AN2028" s="103">
        <f>IF(H2028&lt;Variables!$G$13,1,0)</f>
        <v>1</v>
      </c>
      <c r="AO2028" s="101">
        <f>IF(R2028&lt;Variables!$G$12,0,1)</f>
        <v>1</v>
      </c>
      <c r="AP2028" s="86">
        <f t="shared" si="347"/>
        <v>1</v>
      </c>
      <c r="AR2028">
        <v>1</v>
      </c>
      <c r="AS2028">
        <v>0</v>
      </c>
      <c r="AT2028">
        <v>0</v>
      </c>
      <c r="AU2028">
        <v>0</v>
      </c>
      <c r="BA2028">
        <v>2</v>
      </c>
    </row>
    <row r="2029" spans="3:53" ht="12.75" x14ac:dyDescent="0.2">
      <c r="C2029" t="s">
        <v>685</v>
      </c>
      <c r="D2029" t="s">
        <v>681</v>
      </c>
      <c r="E2029">
        <v>1.58</v>
      </c>
      <c r="F2029">
        <v>53.97</v>
      </c>
      <c r="G2029">
        <v>18.420000000000002</v>
      </c>
      <c r="H2029">
        <v>81.3</v>
      </c>
      <c r="I2029">
        <v>-50.597000000000001</v>
      </c>
      <c r="J2029" t="s">
        <v>78</v>
      </c>
      <c r="K2029">
        <v>71.86</v>
      </c>
      <c r="L2029">
        <v>1.492305</v>
      </c>
      <c r="M2029">
        <v>5.5414275231939669</v>
      </c>
      <c r="N2029">
        <v>1.423777777777778</v>
      </c>
      <c r="O2029">
        <v>10.621195567348209</v>
      </c>
      <c r="P2029">
        <v>33080000</v>
      </c>
      <c r="Q2029">
        <v>793060</v>
      </c>
      <c r="R2029">
        <v>41.71</v>
      </c>
      <c r="S2029">
        <v>41.004999999999988</v>
      </c>
      <c r="T2029">
        <v>4.5819999999999999</v>
      </c>
      <c r="U2029">
        <v>19.749600000000001</v>
      </c>
      <c r="V2029">
        <f t="shared" si="351"/>
        <v>2.0995528552594824</v>
      </c>
      <c r="AC2029">
        <v>1.67</v>
      </c>
      <c r="AD2029">
        <v>1.2</v>
      </c>
      <c r="AH2029" s="85">
        <f>IF(AND(M2029&lt;Variables!$G$6,M2029&gt;Variables!$G$5),0,1)</f>
        <v>1</v>
      </c>
      <c r="AI2029" s="85">
        <f t="shared" si="349"/>
        <v>0</v>
      </c>
      <c r="AJ2029" s="85">
        <f>IF(I2029&gt;Variables!$G$7,0,1)</f>
        <v>1</v>
      </c>
      <c r="AK2029" s="85">
        <f>IF(F2029&gt;Variables!$G$8,0,1)</f>
        <v>0</v>
      </c>
      <c r="AL2029" s="85">
        <f>IF(G2029&gt;Variables!$G$9,0,1)</f>
        <v>0</v>
      </c>
      <c r="AM2029" s="85">
        <f>IF(AND(K2029&gt;Variables!$G$10,K2029&lt;Variables!$G$11),0,1)</f>
        <v>0</v>
      </c>
      <c r="AN2029" s="103">
        <f>IF(H2029&lt;Variables!$G$13,1,0)</f>
        <v>1</v>
      </c>
      <c r="AO2029" s="101">
        <f>IF(R2029&lt;Variables!$G$12,0,1)</f>
        <v>1</v>
      </c>
      <c r="AP2029" s="86">
        <f t="shared" si="347"/>
        <v>1</v>
      </c>
      <c r="AR2029">
        <v>1</v>
      </c>
      <c r="AS2029">
        <v>0</v>
      </c>
      <c r="AT2029">
        <v>0</v>
      </c>
      <c r="AU2029">
        <v>0</v>
      </c>
      <c r="BA2029">
        <v>2</v>
      </c>
    </row>
    <row r="2030" spans="3:53" ht="12.75" x14ac:dyDescent="0.2">
      <c r="C2030" t="s">
        <v>685</v>
      </c>
      <c r="D2030" t="s">
        <v>679</v>
      </c>
      <c r="E2030">
        <v>0.32</v>
      </c>
      <c r="F2030">
        <v>44.36</v>
      </c>
      <c r="G2030">
        <v>-3.88</v>
      </c>
      <c r="H2030">
        <v>-99999</v>
      </c>
      <c r="I2030">
        <v>9.7000000000000003E-2</v>
      </c>
      <c r="J2030" t="s">
        <v>78</v>
      </c>
      <c r="K2030">
        <v>71.680000000000007</v>
      </c>
      <c r="L2030">
        <v>0.2820111111111111</v>
      </c>
      <c r="M2030">
        <v>9.9247468578858236</v>
      </c>
      <c r="N2030">
        <v>0.26886176470588241</v>
      </c>
      <c r="O2030">
        <v>15.30088718234822</v>
      </c>
      <c r="P2030">
        <v>500294</v>
      </c>
      <c r="Q2030">
        <v>268345</v>
      </c>
      <c r="R2030">
        <v>1.86</v>
      </c>
      <c r="S2030">
        <v>41.004999999999988</v>
      </c>
      <c r="T2030">
        <v>4.5819999999999999</v>
      </c>
      <c r="U2030">
        <v>19.749600000000001</v>
      </c>
      <c r="V2030">
        <f t="shared" si="351"/>
        <v>1.7121547193885185</v>
      </c>
      <c r="AC2030">
        <v>0.315</v>
      </c>
      <c r="AD2030">
        <v>0.18099999999999999</v>
      </c>
      <c r="AH2030" s="85">
        <f>IF(AND(M2030&lt;Variables!$G$6,M2030&gt;Variables!$G$5),0,1)</f>
        <v>1</v>
      </c>
      <c r="AI2030" s="85">
        <f t="shared" si="349"/>
        <v>0</v>
      </c>
      <c r="AJ2030" s="85">
        <f>IF(I2030&gt;Variables!$G$7,0,1)</f>
        <v>0</v>
      </c>
      <c r="AK2030" s="85">
        <f>IF(F2030&gt;Variables!$G$8,0,1)</f>
        <v>0</v>
      </c>
      <c r="AL2030" s="85">
        <f>IF(G2030&gt;Variables!$G$9,0,1)</f>
        <v>1</v>
      </c>
      <c r="AM2030" s="85">
        <f>IF(AND(K2030&gt;Variables!$G$10,K2030&lt;Variables!$G$11),0,1)</f>
        <v>0</v>
      </c>
      <c r="AN2030" s="103">
        <f>IF(H2030&lt;Variables!$G$13,1,0)</f>
        <v>1</v>
      </c>
      <c r="AO2030" s="101">
        <f>IF(R2030&lt;Variables!$G$12,0,1)</f>
        <v>0</v>
      </c>
      <c r="AP2030" s="86">
        <f t="shared" si="347"/>
        <v>1</v>
      </c>
      <c r="AR2030">
        <v>0</v>
      </c>
      <c r="AS2030">
        <v>0</v>
      </c>
      <c r="AT2030">
        <v>1</v>
      </c>
      <c r="AU2030">
        <v>0</v>
      </c>
      <c r="BA2030">
        <v>-2.25</v>
      </c>
    </row>
    <row r="2031" spans="3:53" ht="12.75" x14ac:dyDescent="0.2">
      <c r="C2031" t="s">
        <v>685</v>
      </c>
      <c r="D2031" t="s">
        <v>680</v>
      </c>
      <c r="E2031">
        <v>1.87</v>
      </c>
      <c r="F2031">
        <v>30.87</v>
      </c>
      <c r="G2031">
        <v>-8.07</v>
      </c>
      <c r="H2031">
        <v>81.81</v>
      </c>
      <c r="I2031">
        <v>-22.704999999999998</v>
      </c>
      <c r="J2031" t="s">
        <v>78</v>
      </c>
      <c r="K2031">
        <v>43.25</v>
      </c>
      <c r="L2031">
        <v>1.929095</v>
      </c>
      <c r="M2031">
        <v>-4.2141522320051683</v>
      </c>
      <c r="N2031">
        <v>1.93523611111111</v>
      </c>
      <c r="O2031">
        <v>-4.5181107674199597</v>
      </c>
      <c r="P2031">
        <v>19740000</v>
      </c>
      <c r="Q2031">
        <v>11300000</v>
      </c>
      <c r="R2031">
        <v>1.75</v>
      </c>
      <c r="S2031">
        <v>41.004999999999988</v>
      </c>
      <c r="T2031">
        <v>4.5819999999999999</v>
      </c>
      <c r="U2031">
        <v>19.749600000000001</v>
      </c>
      <c r="V2031">
        <f t="shared" si="351"/>
        <v>2.3244872744214256</v>
      </c>
      <c r="AC2031">
        <v>1.9</v>
      </c>
      <c r="AD2031">
        <v>1.6</v>
      </c>
      <c r="AH2031" s="85">
        <f>IF(AND(M2031&lt;Variables!$G$6,M2031&gt;Variables!$G$5),0,1)</f>
        <v>0</v>
      </c>
      <c r="AI2031" s="85">
        <f t="shared" si="349"/>
        <v>1</v>
      </c>
      <c r="AJ2031" s="85">
        <f>IF(I2031&gt;Variables!$G$7,0,1)</f>
        <v>1</v>
      </c>
      <c r="AK2031" s="85">
        <f>IF(F2031&gt;Variables!$G$8,0,1)</f>
        <v>0</v>
      </c>
      <c r="AL2031" s="85">
        <f>IF(G2031&gt;Variables!$G$9,0,1)</f>
        <v>1</v>
      </c>
      <c r="AM2031" s="85">
        <f>IF(AND(K2031&gt;Variables!$G$10,K2031&lt;Variables!$G$11),0,1)</f>
        <v>1</v>
      </c>
      <c r="AN2031" s="103">
        <f>IF(H2031&lt;Variables!$G$13,1,0)</f>
        <v>1</v>
      </c>
      <c r="AO2031" s="101">
        <f>IF(R2031&lt;Variables!$G$12,0,1)</f>
        <v>0</v>
      </c>
      <c r="AP2031" s="86">
        <f t="shared" ref="AP2031:AP2094" si="352">IF(J2031="Pass", 0,1)</f>
        <v>1</v>
      </c>
      <c r="AR2031">
        <v>0</v>
      </c>
      <c r="AS2031">
        <v>0</v>
      </c>
      <c r="AT2031">
        <v>1</v>
      </c>
      <c r="AU2031">
        <v>0</v>
      </c>
      <c r="BA2031">
        <v>-2.25</v>
      </c>
    </row>
    <row r="2032" spans="3:53" ht="12.75" x14ac:dyDescent="0.2">
      <c r="C2032" t="s">
        <v>685</v>
      </c>
      <c r="D2032" t="s">
        <v>331</v>
      </c>
      <c r="E2032">
        <v>40.75</v>
      </c>
      <c r="F2032">
        <v>27.43</v>
      </c>
      <c r="G2032">
        <v>9.02</v>
      </c>
      <c r="H2032">
        <v>14650</v>
      </c>
      <c r="I2032">
        <v>204.648</v>
      </c>
      <c r="J2032" t="s">
        <v>78</v>
      </c>
      <c r="K2032">
        <v>61.17</v>
      </c>
      <c r="L2032">
        <v>40.348565000000008</v>
      </c>
      <c r="M2032">
        <v>1.3790701106718251</v>
      </c>
      <c r="N2032">
        <v>39.325522222222219</v>
      </c>
      <c r="O2032">
        <v>4.0164190798342281</v>
      </c>
      <c r="P2032">
        <v>141444000</v>
      </c>
      <c r="Q2032">
        <v>111998000</v>
      </c>
      <c r="R2032">
        <v>1.26</v>
      </c>
      <c r="S2032">
        <v>41.004999999999988</v>
      </c>
      <c r="T2032">
        <v>4.5819999999999999</v>
      </c>
      <c r="U2032">
        <v>19.749600000000001</v>
      </c>
      <c r="V2032">
        <f t="shared" si="351"/>
        <v>2.4023780095851746</v>
      </c>
      <c r="AC2032">
        <v>72.62</v>
      </c>
      <c r="AD2032">
        <v>38.36</v>
      </c>
      <c r="AH2032" s="85">
        <f>IF(AND(M2032&lt;Variables!$G$6,M2032&gt;Variables!$G$5),0,1)</f>
        <v>1</v>
      </c>
      <c r="AI2032" s="85">
        <f t="shared" si="349"/>
        <v>0</v>
      </c>
      <c r="AJ2032" s="85">
        <f>IF(I2032&gt;Variables!$G$7,0,1)</f>
        <v>0</v>
      </c>
      <c r="AK2032" s="85">
        <f>IF(F2032&gt;Variables!$G$8,0,1)</f>
        <v>0</v>
      </c>
      <c r="AL2032" s="85">
        <f>IF(G2032&gt;Variables!$G$9,0,1)</f>
        <v>1</v>
      </c>
      <c r="AM2032" s="85">
        <f>IF(AND(K2032&gt;Variables!$G$10,K2032&lt;Variables!$G$11),0,1)</f>
        <v>0</v>
      </c>
      <c r="AN2032" s="103">
        <f>IF(H2032&lt;Variables!$G$13,1,0)</f>
        <v>0</v>
      </c>
      <c r="AO2032" s="101">
        <f>IF(R2032&lt;Variables!$G$12,0,1)</f>
        <v>0</v>
      </c>
      <c r="AP2032" s="86">
        <f t="shared" si="352"/>
        <v>1</v>
      </c>
      <c r="AR2032">
        <v>0</v>
      </c>
      <c r="AS2032">
        <v>0</v>
      </c>
      <c r="AT2032">
        <v>1</v>
      </c>
      <c r="AU2032">
        <v>0</v>
      </c>
      <c r="BA2032">
        <v>-2.25</v>
      </c>
    </row>
    <row r="2033" spans="3:53" ht="12.75" x14ac:dyDescent="0.2">
      <c r="C2033" s="182" t="s">
        <v>685</v>
      </c>
      <c r="D2033" s="182" t="s">
        <v>678</v>
      </c>
      <c r="E2033" s="182">
        <v>33.74</v>
      </c>
      <c r="F2033" s="182">
        <v>66.599999999999994</v>
      </c>
      <c r="G2033" s="182">
        <v>0.09</v>
      </c>
      <c r="H2033" s="182">
        <v>979.01</v>
      </c>
      <c r="I2033" s="182">
        <v>-42.594000000000001</v>
      </c>
      <c r="J2033" t="s">
        <v>78</v>
      </c>
      <c r="K2033">
        <v>94.97</v>
      </c>
      <c r="L2033" s="182">
        <v>33.741565000000001</v>
      </c>
      <c r="M2033" s="182">
        <v>-4.6381962425257163E-3</v>
      </c>
      <c r="N2033" s="182">
        <v>33.737119444444438</v>
      </c>
      <c r="O2033">
        <v>8.5382380090482015E-3</v>
      </c>
      <c r="P2033">
        <v>10040000</v>
      </c>
      <c r="Q2033">
        <v>462110</v>
      </c>
      <c r="R2033">
        <v>21.73</v>
      </c>
      <c r="S2033">
        <v>41.004999999999988</v>
      </c>
      <c r="T2033">
        <v>4.5819999999999999</v>
      </c>
      <c r="U2033">
        <v>19.749600000000001</v>
      </c>
      <c r="V2033">
        <f t="shared" si="351"/>
        <v>2.8336121712326618</v>
      </c>
      <c r="AC2033">
        <v>33.869999999999997</v>
      </c>
      <c r="AD2033">
        <v>33.479999999999997</v>
      </c>
      <c r="AH2033" s="85">
        <f>IF(AND(M2033&lt;Variables!$G$6,M2033&gt;Variables!$G$5),0,1)</f>
        <v>1</v>
      </c>
      <c r="AI2033" s="85">
        <f t="shared" si="349"/>
        <v>0</v>
      </c>
      <c r="AJ2033" s="85">
        <f>IF(I2033&gt;Variables!$G$7,0,1)</f>
        <v>1</v>
      </c>
      <c r="AK2033" s="85">
        <f>IF(F2033&gt;Variables!$G$8,0,1)</f>
        <v>0</v>
      </c>
      <c r="AL2033" s="85">
        <f>IF(G2033&gt;Variables!$G$9,0,1)</f>
        <v>1</v>
      </c>
      <c r="AM2033" s="85">
        <f>IF(AND(K2033&gt;Variables!$G$10,K2033&lt;Variables!$G$11),0,1)</f>
        <v>1</v>
      </c>
      <c r="AN2033" s="103">
        <f>IF(H2033&lt;Variables!$G$13,1,0)</f>
        <v>1</v>
      </c>
      <c r="AO2033" s="101">
        <f>IF(R2033&lt;Variables!$G$12,0,1)</f>
        <v>1</v>
      </c>
      <c r="AP2033" s="86">
        <f t="shared" si="352"/>
        <v>1</v>
      </c>
      <c r="AR2033">
        <v>0</v>
      </c>
      <c r="AS2033">
        <v>1</v>
      </c>
      <c r="AT2033">
        <v>0</v>
      </c>
      <c r="AU2033">
        <v>0</v>
      </c>
      <c r="BA2033">
        <v>0.13</v>
      </c>
    </row>
    <row r="2034" spans="3:53" ht="12.75" x14ac:dyDescent="0.2">
      <c r="C2034" t="s">
        <v>685</v>
      </c>
      <c r="D2034" t="s">
        <v>684</v>
      </c>
      <c r="E2034">
        <v>17.04</v>
      </c>
      <c r="F2034">
        <v>18.84</v>
      </c>
      <c r="G2034">
        <v>0.83</v>
      </c>
      <c r="H2034">
        <v>251.17</v>
      </c>
      <c r="I2034">
        <v>62.107999999999997</v>
      </c>
      <c r="J2034" t="s">
        <v>78</v>
      </c>
      <c r="K2034">
        <v>74.36</v>
      </c>
      <c r="L2034">
        <v>16.957505263157891</v>
      </c>
      <c r="M2034">
        <v>0.48647920529521199</v>
      </c>
      <c r="N2034">
        <v>16.943914285714278</v>
      </c>
      <c r="O2034">
        <v>0.56708097471154473</v>
      </c>
      <c r="P2034">
        <v>208100</v>
      </c>
      <c r="Q2034">
        <v>73830</v>
      </c>
      <c r="R2034">
        <v>2.82</v>
      </c>
      <c r="S2034">
        <v>41.004999999999988</v>
      </c>
      <c r="T2034">
        <v>4.5819999999999999</v>
      </c>
      <c r="U2034">
        <v>19.749600000000001</v>
      </c>
      <c r="V2034">
        <f t="shared" si="351"/>
        <v>2.5724965112847413</v>
      </c>
      <c r="AC2034">
        <v>17.23</v>
      </c>
      <c r="AD2034">
        <v>16.87</v>
      </c>
      <c r="AH2034" s="85">
        <f>IF(AND(M2034&lt;Variables!$G$6,M2034&gt;Variables!$G$5),0,1)</f>
        <v>1</v>
      </c>
      <c r="AI2034" s="85">
        <f t="shared" si="349"/>
        <v>0</v>
      </c>
      <c r="AJ2034" s="85">
        <f>IF(I2034&gt;Variables!$G$7,0,1)</f>
        <v>0</v>
      </c>
      <c r="AK2034" s="85">
        <f>IF(F2034&gt;Variables!$G$8,0,1)</f>
        <v>0</v>
      </c>
      <c r="AL2034" s="85">
        <f>IF(G2034&gt;Variables!$G$9,0,1)</f>
        <v>1</v>
      </c>
      <c r="AM2034" s="85">
        <f>IF(AND(K2034&gt;Variables!$G$10,K2034&lt;Variables!$G$11),0,1)</f>
        <v>0</v>
      </c>
      <c r="AN2034" s="103">
        <f>IF(H2034&lt;Variables!$G$13,1,0)</f>
        <v>1</v>
      </c>
      <c r="AO2034" s="101">
        <f>IF(R2034&lt;Variables!$G$12,0,1)</f>
        <v>1</v>
      </c>
      <c r="AP2034" s="86">
        <f t="shared" si="352"/>
        <v>1</v>
      </c>
      <c r="AR2034">
        <v>0</v>
      </c>
      <c r="AS2034">
        <v>1</v>
      </c>
      <c r="AT2034">
        <v>0</v>
      </c>
      <c r="AU2034">
        <v>0</v>
      </c>
      <c r="BA2034">
        <v>0.72</v>
      </c>
    </row>
    <row r="2035" spans="3:53" ht="12.75" x14ac:dyDescent="0.2">
      <c r="C2035" t="s">
        <v>685</v>
      </c>
      <c r="D2035" t="s">
        <v>683</v>
      </c>
      <c r="E2035">
        <v>28.57</v>
      </c>
      <c r="F2035">
        <v>12.39</v>
      </c>
      <c r="G2035">
        <v>3.54</v>
      </c>
      <c r="H2035">
        <v>3980</v>
      </c>
      <c r="I2035">
        <v>-23.117999999999999</v>
      </c>
      <c r="J2035" t="s">
        <v>78</v>
      </c>
      <c r="K2035">
        <v>51.17</v>
      </c>
      <c r="L2035">
        <v>28.631489999999999</v>
      </c>
      <c r="M2035">
        <v>-0.91329511667047336</v>
      </c>
      <c r="N2035">
        <v>28.376255555555559</v>
      </c>
      <c r="O2035">
        <v>-2.2045035305336708E-2</v>
      </c>
      <c r="P2035">
        <v>1863000</v>
      </c>
      <c r="Q2035">
        <v>1581000</v>
      </c>
      <c r="R2035">
        <v>1.18</v>
      </c>
      <c r="S2035">
        <v>41.004999999999988</v>
      </c>
      <c r="T2035">
        <v>4.5819999999999999</v>
      </c>
      <c r="U2035">
        <v>19.749600000000001</v>
      </c>
      <c r="V2035">
        <f t="shared" si="351"/>
        <v>2.4059528607008573</v>
      </c>
      <c r="AC2035">
        <v>28.7</v>
      </c>
      <c r="AD2035">
        <v>27.2</v>
      </c>
      <c r="AH2035" s="85">
        <f>IF(AND(M2035&lt;Variables!$G$6,M2035&gt;Variables!$G$5),0,1)</f>
        <v>1</v>
      </c>
      <c r="AI2035" s="85">
        <f t="shared" si="349"/>
        <v>0</v>
      </c>
      <c r="AJ2035" s="85">
        <f>IF(I2035&gt;Variables!$G$7,0,1)</f>
        <v>1</v>
      </c>
      <c r="AK2035" s="85">
        <f>IF(F2035&gt;Variables!$G$8,0,1)</f>
        <v>0</v>
      </c>
      <c r="AL2035" s="85">
        <f>IF(G2035&gt;Variables!$G$9,0,1)</f>
        <v>1</v>
      </c>
      <c r="AM2035" s="85">
        <f>IF(AND(K2035&gt;Variables!$G$10,K2035&lt;Variables!$G$11),0,1)</f>
        <v>0</v>
      </c>
      <c r="AN2035" s="103">
        <f>IF(H2035&lt;Variables!$G$13,1,0)</f>
        <v>0</v>
      </c>
      <c r="AO2035" s="101">
        <f>IF(R2035&lt;Variables!$G$12,0,1)</f>
        <v>0</v>
      </c>
      <c r="AP2035" s="86">
        <f t="shared" si="352"/>
        <v>1</v>
      </c>
      <c r="AR2035">
        <v>0</v>
      </c>
      <c r="AS2035">
        <v>0</v>
      </c>
      <c r="AT2035">
        <v>1</v>
      </c>
      <c r="AU2035">
        <v>0</v>
      </c>
      <c r="BA2035">
        <v>-2.25</v>
      </c>
    </row>
    <row r="2036" spans="3:53" ht="12.75" x14ac:dyDescent="0.2">
      <c r="C2036" t="s">
        <v>685</v>
      </c>
      <c r="D2036" t="s">
        <v>193</v>
      </c>
      <c r="E2036">
        <v>18.57</v>
      </c>
      <c r="F2036">
        <v>9.7100000000000009</v>
      </c>
      <c r="G2036">
        <v>3.74</v>
      </c>
      <c r="H2036">
        <v>6870</v>
      </c>
      <c r="I2036">
        <v>-51.665999999999997</v>
      </c>
      <c r="J2036" t="s">
        <v>78</v>
      </c>
      <c r="K2036">
        <v>56.32</v>
      </c>
      <c r="L2036">
        <v>18.676845</v>
      </c>
      <c r="M2036">
        <v>-0.29365238079558009</v>
      </c>
      <c r="N2036">
        <v>18.475991666666669</v>
      </c>
      <c r="O2036">
        <v>0.79025979209957287</v>
      </c>
      <c r="P2036">
        <v>7585000</v>
      </c>
      <c r="Q2036">
        <v>21186000</v>
      </c>
      <c r="R2036">
        <v>0.36</v>
      </c>
      <c r="S2036">
        <v>41.004999999999988</v>
      </c>
      <c r="T2036">
        <v>4.5819999999999999</v>
      </c>
      <c r="U2036">
        <v>19.749600000000001</v>
      </c>
      <c r="V2036">
        <f t="shared" si="351"/>
        <v>2.4454699521393466</v>
      </c>
      <c r="AC2036">
        <v>23</v>
      </c>
      <c r="AD2036">
        <v>18.46</v>
      </c>
      <c r="AH2036" s="85">
        <f>IF(AND(M2036&lt;Variables!$G$6,M2036&gt;Variables!$G$5),0,1)</f>
        <v>1</v>
      </c>
      <c r="AI2036" s="85">
        <f t="shared" si="349"/>
        <v>0</v>
      </c>
      <c r="AJ2036" s="85">
        <f>IF(I2036&gt;Variables!$G$7,0,1)</f>
        <v>1</v>
      </c>
      <c r="AK2036" s="85">
        <f>IF(F2036&gt;Variables!$G$8,0,1)</f>
        <v>0</v>
      </c>
      <c r="AL2036" s="85">
        <f>IF(G2036&gt;Variables!$G$9,0,1)</f>
        <v>1</v>
      </c>
      <c r="AM2036" s="85">
        <f>IF(AND(K2036&gt;Variables!$G$10,K2036&lt;Variables!$G$11),0,1)</f>
        <v>0</v>
      </c>
      <c r="AN2036" s="103">
        <f>IF(H2036&lt;Variables!$G$13,1,0)</f>
        <v>0</v>
      </c>
      <c r="AO2036" s="101">
        <f>IF(R2036&lt;Variables!$G$12,0,1)</f>
        <v>0</v>
      </c>
      <c r="AP2036" s="86">
        <f t="shared" si="352"/>
        <v>1</v>
      </c>
      <c r="AR2036">
        <v>1</v>
      </c>
      <c r="AS2036">
        <v>0</v>
      </c>
      <c r="AT2036">
        <v>0</v>
      </c>
      <c r="AU2036">
        <v>0</v>
      </c>
      <c r="BA2036">
        <v>2</v>
      </c>
    </row>
    <row r="2037" spans="3:53" ht="12.75" x14ac:dyDescent="0.2">
      <c r="C2037" t="s">
        <v>685</v>
      </c>
      <c r="D2037" t="s">
        <v>603</v>
      </c>
      <c r="E2037">
        <v>12.64</v>
      </c>
      <c r="F2037">
        <v>8.74</v>
      </c>
      <c r="G2037">
        <v>-2.17</v>
      </c>
      <c r="H2037">
        <v>6420</v>
      </c>
      <c r="I2037">
        <v>-9.2289999999999992</v>
      </c>
      <c r="J2037" t="s">
        <v>78</v>
      </c>
      <c r="K2037">
        <v>50.97</v>
      </c>
      <c r="L2037">
        <v>12.691224999999999</v>
      </c>
      <c r="M2037">
        <v>-0.48241993976151659</v>
      </c>
      <c r="N2037">
        <v>12.769988888888889</v>
      </c>
      <c r="O2037">
        <v>-1.09623344316837</v>
      </c>
      <c r="P2037">
        <v>54171000</v>
      </c>
      <c r="Q2037">
        <v>15248000</v>
      </c>
      <c r="R2037">
        <v>3.55</v>
      </c>
      <c r="S2037">
        <v>41.004999999999988</v>
      </c>
      <c r="T2037">
        <v>4.5819999999999999</v>
      </c>
      <c r="U2037">
        <v>19.749600000000001</v>
      </c>
      <c r="V2037">
        <f t="shared" si="351"/>
        <v>2.3909435503562499</v>
      </c>
      <c r="AC2037">
        <v>16.66</v>
      </c>
      <c r="AD2037">
        <v>12.530099999999999</v>
      </c>
      <c r="AH2037" s="85">
        <f>IF(AND(M2037&lt;Variables!$G$6,M2037&gt;Variables!$G$5),0,1)</f>
        <v>1</v>
      </c>
      <c r="AI2037" s="85">
        <f t="shared" si="349"/>
        <v>1</v>
      </c>
      <c r="AJ2037" s="85">
        <f>IF(I2037&gt;Variables!$G$7,0,1)</f>
        <v>1</v>
      </c>
      <c r="AK2037" s="85">
        <f>IF(F2037&gt;Variables!$G$8,0,1)</f>
        <v>1</v>
      </c>
      <c r="AL2037" s="85">
        <f>IF(G2037&gt;Variables!$G$9,0,1)</f>
        <v>1</v>
      </c>
      <c r="AM2037" s="85">
        <f>IF(AND(K2037&gt;Variables!$G$10,K2037&lt;Variables!$G$11),0,1)</f>
        <v>0</v>
      </c>
      <c r="AN2037" s="103">
        <f>IF(H2037&lt;Variables!$G$13,1,0)</f>
        <v>0</v>
      </c>
      <c r="AO2037" s="101">
        <f>IF(R2037&lt;Variables!$G$12,0,1)</f>
        <v>1</v>
      </c>
      <c r="AP2037" s="86">
        <f t="shared" si="352"/>
        <v>1</v>
      </c>
      <c r="AR2037">
        <v>1</v>
      </c>
      <c r="AS2037">
        <v>0</v>
      </c>
      <c r="AT2037">
        <v>0</v>
      </c>
      <c r="AU2037">
        <v>0</v>
      </c>
      <c r="BA2037">
        <v>2</v>
      </c>
    </row>
    <row r="2038" spans="3:53" ht="12.75" x14ac:dyDescent="0.2">
      <c r="C2038" t="s">
        <v>685</v>
      </c>
      <c r="D2038" t="s">
        <v>117</v>
      </c>
      <c r="E2038">
        <v>26.21</v>
      </c>
      <c r="F2038">
        <v>8.15</v>
      </c>
      <c r="G2038">
        <v>8.2899999999999991</v>
      </c>
      <c r="H2038">
        <v>3680</v>
      </c>
      <c r="I2038">
        <v>-34.360999999999997</v>
      </c>
      <c r="J2038" t="s">
        <v>78</v>
      </c>
      <c r="K2038">
        <v>70.41</v>
      </c>
      <c r="L2038">
        <v>25.943860000000001</v>
      </c>
      <c r="M2038">
        <v>1.18039489883155</v>
      </c>
      <c r="N2038">
        <v>25.72013055555556</v>
      </c>
      <c r="O2038">
        <v>2.0605239281336769</v>
      </c>
      <c r="P2038">
        <v>4206000</v>
      </c>
      <c r="Q2038">
        <v>16008000</v>
      </c>
      <c r="R2038">
        <v>0.26</v>
      </c>
      <c r="S2038">
        <v>41.004999999999988</v>
      </c>
      <c r="T2038">
        <v>4.5819999999999999</v>
      </c>
      <c r="U2038">
        <v>19.749600000000001</v>
      </c>
      <c r="V2038">
        <f t="shared" si="351"/>
        <v>2.4781800412820609</v>
      </c>
      <c r="AC2038">
        <v>28.66</v>
      </c>
      <c r="AD2038">
        <v>25.98</v>
      </c>
      <c r="AH2038" s="85">
        <f>IF(AND(M2038&lt;Variables!$G$6,M2038&gt;Variables!$G$5),0,1)</f>
        <v>1</v>
      </c>
      <c r="AI2038" s="85">
        <f t="shared" si="349"/>
        <v>0</v>
      </c>
      <c r="AJ2038" s="85">
        <f>IF(I2038&gt;Variables!$G$7,0,1)</f>
        <v>1</v>
      </c>
      <c r="AK2038" s="85">
        <f>IF(F2038&gt;Variables!$G$8,0,1)</f>
        <v>1</v>
      </c>
      <c r="AL2038" s="85">
        <f>IF(G2038&gt;Variables!$G$9,0,1)</f>
        <v>1</v>
      </c>
      <c r="AM2038" s="85">
        <f>IF(AND(K2038&gt;Variables!$G$10,K2038&lt;Variables!$G$11),0,1)</f>
        <v>0</v>
      </c>
      <c r="AN2038" s="103">
        <f>IF(H2038&lt;Variables!$G$13,1,0)</f>
        <v>0</v>
      </c>
      <c r="AO2038" s="101">
        <f>IF(R2038&lt;Variables!$G$12,0,1)</f>
        <v>0</v>
      </c>
      <c r="AP2038" s="86">
        <f t="shared" si="352"/>
        <v>1</v>
      </c>
      <c r="AR2038">
        <v>1</v>
      </c>
      <c r="AS2038">
        <v>0</v>
      </c>
      <c r="AT2038">
        <v>0</v>
      </c>
      <c r="AU2038">
        <v>0</v>
      </c>
      <c r="BA2038">
        <v>2</v>
      </c>
    </row>
    <row r="2039" spans="3:53" ht="12.75" x14ac:dyDescent="0.2">
      <c r="C2039" t="s">
        <v>685</v>
      </c>
      <c r="D2039" t="s">
        <v>682</v>
      </c>
      <c r="E2039">
        <v>3.16</v>
      </c>
      <c r="F2039">
        <v>19.46</v>
      </c>
      <c r="G2039">
        <v>11.66</v>
      </c>
      <c r="H2039">
        <v>199.82</v>
      </c>
      <c r="I2039">
        <v>-0.187</v>
      </c>
      <c r="J2039" t="s">
        <v>78</v>
      </c>
      <c r="K2039">
        <v>59.26</v>
      </c>
      <c r="L2039">
        <v>3.1300249999999998</v>
      </c>
      <c r="M2039">
        <v>0.96085494524802917</v>
      </c>
      <c r="N2039">
        <v>3.1209027777777769</v>
      </c>
      <c r="O2039">
        <v>1.255957811352673</v>
      </c>
      <c r="P2039">
        <v>8000000</v>
      </c>
      <c r="Q2039">
        <v>1360000</v>
      </c>
      <c r="R2039">
        <v>5.88</v>
      </c>
      <c r="S2039">
        <v>41.004999999999988</v>
      </c>
      <c r="T2039">
        <v>4.5819999999999999</v>
      </c>
      <c r="U2039">
        <v>19.749600000000001</v>
      </c>
      <c r="V2039">
        <f t="shared" si="351"/>
        <v>2.4122553429253766</v>
      </c>
      <c r="AC2039">
        <v>3.42</v>
      </c>
      <c r="AD2039">
        <v>2.8</v>
      </c>
      <c r="AH2039" s="85">
        <f>IF(AND(M2039&lt;Variables!$G$6,M2039&gt;Variables!$G$5),0,1)</f>
        <v>1</v>
      </c>
      <c r="AI2039" s="85">
        <f t="shared" si="349"/>
        <v>0</v>
      </c>
      <c r="AJ2039" s="85">
        <f>IF(I2039&gt;Variables!$G$7,0,1)</f>
        <v>1</v>
      </c>
      <c r="AK2039" s="85">
        <f>IF(F2039&gt;Variables!$G$8,0,1)</f>
        <v>0</v>
      </c>
      <c r="AL2039" s="85">
        <f>IF(G2039&gt;Variables!$G$9,0,1)</f>
        <v>1</v>
      </c>
      <c r="AM2039" s="85">
        <f>IF(AND(K2039&gt;Variables!$G$10,K2039&lt;Variables!$G$11),0,1)</f>
        <v>0</v>
      </c>
      <c r="AN2039" s="103">
        <f>IF(H2039&lt;Variables!$G$13,1,0)</f>
        <v>1</v>
      </c>
      <c r="AO2039" s="101">
        <f>IF(R2039&lt;Variables!$G$12,0,1)</f>
        <v>1</v>
      </c>
      <c r="AP2039" s="86">
        <f t="shared" si="352"/>
        <v>1</v>
      </c>
      <c r="AR2039">
        <v>0</v>
      </c>
      <c r="AS2039">
        <v>0</v>
      </c>
      <c r="AT2039">
        <v>1</v>
      </c>
      <c r="AU2039">
        <v>0</v>
      </c>
      <c r="BA2039">
        <v>-2.25</v>
      </c>
    </row>
    <row r="2040" spans="3:53" ht="12.75" x14ac:dyDescent="0.2">
      <c r="C2040" t="s">
        <v>688</v>
      </c>
      <c r="D2040" t="s">
        <v>677</v>
      </c>
      <c r="E2040">
        <v>8.06</v>
      </c>
      <c r="F2040">
        <v>10.16</v>
      </c>
      <c r="G2040">
        <v>2.4700000000000002</v>
      </c>
      <c r="H2040">
        <v>102.32</v>
      </c>
      <c r="I2040">
        <v>-88.119</v>
      </c>
      <c r="J2040" t="s">
        <v>78</v>
      </c>
      <c r="K2040">
        <v>43.99</v>
      </c>
      <c r="L2040">
        <v>8.3720421052631604</v>
      </c>
      <c r="M2040">
        <v>-0.86050815747653431</v>
      </c>
      <c r="N2040">
        <v>8.5713897435897444</v>
      </c>
      <c r="O2040">
        <v>-3.1662280179559792</v>
      </c>
      <c r="P2040">
        <v>585360</v>
      </c>
      <c r="Q2040">
        <v>83530</v>
      </c>
      <c r="R2040">
        <v>7.01</v>
      </c>
      <c r="S2040">
        <v>43.016000000000012</v>
      </c>
      <c r="T2040">
        <v>4.8949999999999996</v>
      </c>
      <c r="U2040">
        <v>20.9468</v>
      </c>
      <c r="V2040">
        <f t="shared" si="351"/>
        <v>2.3121738752660486</v>
      </c>
      <c r="AC2040">
        <v>8.3000000000000007</v>
      </c>
      <c r="AD2040">
        <v>7.6</v>
      </c>
      <c r="AH2040" s="85">
        <f>IF(AND(M2040&lt;Variables!$G$6,M2040&gt;Variables!$G$5),0,1)</f>
        <v>1</v>
      </c>
      <c r="AI2040" s="85">
        <f t="shared" si="349"/>
        <v>1</v>
      </c>
      <c r="AJ2040" s="85">
        <f>IF(I2040&gt;Variables!$G$7,0,1)</f>
        <v>1</v>
      </c>
      <c r="AK2040" s="85">
        <f>IF(F2040&gt;Variables!$G$8,0,1)</f>
        <v>0</v>
      </c>
      <c r="AL2040" s="85">
        <f>IF(G2040&gt;Variables!$G$9,0,1)</f>
        <v>1</v>
      </c>
      <c r="AM2040" s="85">
        <f>IF(AND(K2040&gt;Variables!$G$10,K2040&lt;Variables!$G$11),0,1)</f>
        <v>1</v>
      </c>
      <c r="AN2040" s="103">
        <f>IF(H2040&lt;Variables!$G$13,1,0)</f>
        <v>1</v>
      </c>
      <c r="AO2040" s="101">
        <f>IF(R2040&lt;Variables!$G$12,0,1)</f>
        <v>1</v>
      </c>
      <c r="AP2040" s="86">
        <f t="shared" si="352"/>
        <v>1</v>
      </c>
      <c r="AR2040">
        <v>1</v>
      </c>
      <c r="AS2040">
        <v>0</v>
      </c>
      <c r="AT2040">
        <v>0</v>
      </c>
      <c r="AU2040">
        <v>0</v>
      </c>
      <c r="BA2040">
        <v>2</v>
      </c>
    </row>
    <row r="2041" spans="3:53" ht="12.75" x14ac:dyDescent="0.2">
      <c r="C2041" t="s">
        <v>688</v>
      </c>
      <c r="D2041" t="s">
        <v>193</v>
      </c>
      <c r="E2041">
        <v>18.739999999999998</v>
      </c>
      <c r="F2041">
        <v>10.3</v>
      </c>
      <c r="G2041">
        <v>3.96</v>
      </c>
      <c r="H2041">
        <v>6870</v>
      </c>
      <c r="I2041">
        <v>-51.628999999999998</v>
      </c>
      <c r="J2041" t="s">
        <v>78</v>
      </c>
      <c r="K2041">
        <v>56.5</v>
      </c>
      <c r="L2041">
        <v>18.6951</v>
      </c>
      <c r="M2041">
        <v>-0.18774973121299121</v>
      </c>
      <c r="N2041">
        <v>18.5036243902439</v>
      </c>
      <c r="O2041">
        <v>0.84510799861753816</v>
      </c>
      <c r="P2041">
        <v>8209000</v>
      </c>
      <c r="Q2041">
        <v>21186000</v>
      </c>
      <c r="R2041">
        <v>0.39</v>
      </c>
      <c r="S2041">
        <v>43.016000000000012</v>
      </c>
      <c r="T2041">
        <v>4.8949999999999996</v>
      </c>
      <c r="U2041">
        <v>20.9468</v>
      </c>
      <c r="V2041">
        <f t="shared" si="351"/>
        <v>2.4427459309658679</v>
      </c>
      <c r="AC2041">
        <v>23</v>
      </c>
      <c r="AD2041">
        <v>18.46</v>
      </c>
      <c r="AH2041" s="85">
        <f>IF(AND(M2041&lt;Variables!$G$6,M2041&gt;Variables!$G$5),0,1)</f>
        <v>1</v>
      </c>
      <c r="AI2041" s="85">
        <f t="shared" si="349"/>
        <v>0</v>
      </c>
      <c r="AJ2041" s="85">
        <f>IF(I2041&gt;Variables!$G$7,0,1)</f>
        <v>1</v>
      </c>
      <c r="AK2041" s="85">
        <f>IF(F2041&gt;Variables!$G$8,0,1)</f>
        <v>0</v>
      </c>
      <c r="AL2041" s="85">
        <f>IF(G2041&gt;Variables!$G$9,0,1)</f>
        <v>1</v>
      </c>
      <c r="AM2041" s="85">
        <f>IF(AND(K2041&gt;Variables!$G$10,K2041&lt;Variables!$G$11),0,1)</f>
        <v>0</v>
      </c>
      <c r="AN2041" s="103">
        <f>IF(H2041&lt;Variables!$G$13,1,0)</f>
        <v>0</v>
      </c>
      <c r="AO2041" s="101">
        <f>IF(R2041&lt;Variables!$G$12,0,1)</f>
        <v>0</v>
      </c>
      <c r="AP2041" s="86">
        <f t="shared" si="352"/>
        <v>1</v>
      </c>
      <c r="AR2041">
        <v>1</v>
      </c>
      <c r="AS2041">
        <v>0</v>
      </c>
      <c r="AT2041">
        <v>0</v>
      </c>
      <c r="AU2041">
        <v>0</v>
      </c>
      <c r="BA2041">
        <v>2</v>
      </c>
    </row>
    <row r="2042" spans="3:53" ht="12.75" x14ac:dyDescent="0.2">
      <c r="C2042" t="s">
        <v>688</v>
      </c>
      <c r="D2042" t="s">
        <v>603</v>
      </c>
      <c r="E2042">
        <v>12.79</v>
      </c>
      <c r="F2042">
        <v>11.16</v>
      </c>
      <c r="G2042">
        <v>-0.62</v>
      </c>
      <c r="H2042">
        <v>6420</v>
      </c>
      <c r="I2042">
        <v>-8.8889999999999993</v>
      </c>
      <c r="J2042" t="s">
        <v>78</v>
      </c>
      <c r="K2042">
        <v>58.35</v>
      </c>
      <c r="L2042">
        <v>12.734195</v>
      </c>
      <c r="M2042">
        <v>0.75234437669596366</v>
      </c>
      <c r="N2042">
        <v>12.77223902439024</v>
      </c>
      <c r="O2042">
        <v>0.45223844855592282</v>
      </c>
      <c r="P2042">
        <v>58210000</v>
      </c>
      <c r="Q2042">
        <v>15248000</v>
      </c>
      <c r="R2042">
        <v>3.82</v>
      </c>
      <c r="S2042">
        <v>43.016000000000012</v>
      </c>
      <c r="T2042">
        <v>4.8949999999999996</v>
      </c>
      <c r="U2042">
        <v>20.9468</v>
      </c>
      <c r="V2042">
        <f t="shared" si="351"/>
        <v>2.4158024120307573</v>
      </c>
      <c r="AC2042">
        <v>16.66</v>
      </c>
      <c r="AD2042">
        <v>12.54</v>
      </c>
      <c r="AH2042" s="85">
        <f>IF(AND(M2042&lt;Variables!$G$6,M2042&gt;Variables!$G$5),0,1)</f>
        <v>1</v>
      </c>
      <c r="AI2042" s="85">
        <f t="shared" si="349"/>
        <v>1</v>
      </c>
      <c r="AJ2042" s="85">
        <f>IF(I2042&gt;Variables!$G$7,0,1)</f>
        <v>1</v>
      </c>
      <c r="AK2042" s="85">
        <f>IF(F2042&gt;Variables!$G$8,0,1)</f>
        <v>0</v>
      </c>
      <c r="AL2042" s="85">
        <f>IF(G2042&gt;Variables!$G$9,0,1)</f>
        <v>1</v>
      </c>
      <c r="AM2042" s="85">
        <f>IF(AND(K2042&gt;Variables!$G$10,K2042&lt;Variables!$G$11),0,1)</f>
        <v>0</v>
      </c>
      <c r="AN2042" s="103">
        <f>IF(H2042&lt;Variables!$G$13,1,0)</f>
        <v>0</v>
      </c>
      <c r="AO2042" s="101">
        <f>IF(R2042&lt;Variables!$G$12,0,1)</f>
        <v>1</v>
      </c>
      <c r="AP2042" s="86">
        <f t="shared" si="352"/>
        <v>1</v>
      </c>
      <c r="AR2042">
        <v>1</v>
      </c>
      <c r="AS2042">
        <v>0</v>
      </c>
      <c r="AT2042">
        <v>0</v>
      </c>
      <c r="AU2042">
        <v>0</v>
      </c>
      <c r="BA2042">
        <v>2</v>
      </c>
    </row>
    <row r="2043" spans="3:53" ht="12.75" x14ac:dyDescent="0.2">
      <c r="C2043" t="s">
        <v>688</v>
      </c>
      <c r="D2043" t="s">
        <v>683</v>
      </c>
      <c r="E2043">
        <v>28.55</v>
      </c>
      <c r="F2043">
        <v>14.18</v>
      </c>
      <c r="G2043">
        <v>4.07</v>
      </c>
      <c r="H2043">
        <v>3980</v>
      </c>
      <c r="I2043">
        <v>-22.952000000000002</v>
      </c>
      <c r="J2043" t="s">
        <v>78</v>
      </c>
      <c r="K2043">
        <v>55.41</v>
      </c>
      <c r="L2043">
        <v>28.570485000000001</v>
      </c>
      <c r="M2043">
        <v>-0.1942039135842368</v>
      </c>
      <c r="N2043">
        <v>28.406956097560979</v>
      </c>
      <c r="O2043">
        <v>0.38034311760807871</v>
      </c>
      <c r="P2043">
        <v>1984000</v>
      </c>
      <c r="Q2043">
        <v>1581000</v>
      </c>
      <c r="R2043">
        <v>1.25</v>
      </c>
      <c r="S2043">
        <v>43.016000000000012</v>
      </c>
      <c r="T2043">
        <v>4.8949999999999996</v>
      </c>
      <c r="U2043">
        <v>20.9468</v>
      </c>
      <c r="V2043">
        <f t="shared" si="351"/>
        <v>2.4311311592353433</v>
      </c>
      <c r="AC2043">
        <v>28.62</v>
      </c>
      <c r="AD2043">
        <v>27.2</v>
      </c>
      <c r="AH2043" s="85">
        <f>IF(AND(M2043&lt;Variables!$G$6,M2043&gt;Variables!$G$5),0,1)</f>
        <v>1</v>
      </c>
      <c r="AI2043" s="85">
        <f t="shared" si="349"/>
        <v>0</v>
      </c>
      <c r="AJ2043" s="85">
        <f>IF(I2043&gt;Variables!$G$7,0,1)</f>
        <v>1</v>
      </c>
      <c r="AK2043" s="85">
        <f>IF(F2043&gt;Variables!$G$8,0,1)</f>
        <v>0</v>
      </c>
      <c r="AL2043" s="85">
        <f>IF(G2043&gt;Variables!$G$9,0,1)</f>
        <v>1</v>
      </c>
      <c r="AM2043" s="85">
        <f>IF(AND(K2043&gt;Variables!$G$10,K2043&lt;Variables!$G$11),0,1)</f>
        <v>0</v>
      </c>
      <c r="AN2043" s="103">
        <f>IF(H2043&lt;Variables!$G$13,1,0)</f>
        <v>0</v>
      </c>
      <c r="AO2043" s="101">
        <f>IF(R2043&lt;Variables!$G$12,0,1)</f>
        <v>0</v>
      </c>
      <c r="AP2043" s="86">
        <f t="shared" si="352"/>
        <v>1</v>
      </c>
      <c r="AR2043">
        <v>0</v>
      </c>
      <c r="AS2043">
        <v>0</v>
      </c>
      <c r="AT2043">
        <v>1</v>
      </c>
      <c r="AU2043">
        <v>0</v>
      </c>
      <c r="BA2043">
        <v>-2.25</v>
      </c>
    </row>
    <row r="2044" spans="3:53" ht="12.75" x14ac:dyDescent="0.2">
      <c r="C2044" t="s">
        <v>688</v>
      </c>
      <c r="D2044" t="s">
        <v>331</v>
      </c>
      <c r="E2044">
        <v>40.49</v>
      </c>
      <c r="F2044">
        <v>27.06</v>
      </c>
      <c r="G2044">
        <v>8.43</v>
      </c>
      <c r="H2044">
        <v>14650</v>
      </c>
      <c r="I2044">
        <v>204.065</v>
      </c>
      <c r="J2044" t="s">
        <v>78</v>
      </c>
      <c r="K2044">
        <v>57.92</v>
      </c>
      <c r="L2044">
        <v>40.790774999999996</v>
      </c>
      <c r="M2044">
        <v>-0.26053684932439669</v>
      </c>
      <c r="N2044">
        <v>39.480960975609761</v>
      </c>
      <c r="O2044">
        <v>3.0484035713663391</v>
      </c>
      <c r="P2044">
        <v>152390000</v>
      </c>
      <c r="Q2044">
        <v>111998000</v>
      </c>
      <c r="R2044">
        <v>1.36</v>
      </c>
      <c r="S2044">
        <v>43.016000000000012</v>
      </c>
      <c r="T2044">
        <v>4.8949999999999996</v>
      </c>
      <c r="U2044">
        <v>20.9468</v>
      </c>
      <c r="V2044">
        <f t="shared" si="351"/>
        <v>2.4617844070155575</v>
      </c>
      <c r="AC2044">
        <v>72.62</v>
      </c>
      <c r="AD2044">
        <v>38.36</v>
      </c>
      <c r="AH2044" s="85">
        <f>IF(AND(M2044&lt;Variables!$G$6,M2044&gt;Variables!$G$5),0,1)</f>
        <v>1</v>
      </c>
      <c r="AI2044" s="85">
        <f t="shared" si="349"/>
        <v>0</v>
      </c>
      <c r="AJ2044" s="85">
        <f>IF(I2044&gt;Variables!$G$7,0,1)</f>
        <v>0</v>
      </c>
      <c r="AK2044" s="85">
        <f>IF(F2044&gt;Variables!$G$8,0,1)</f>
        <v>0</v>
      </c>
      <c r="AL2044" s="85">
        <f>IF(G2044&gt;Variables!$G$9,0,1)</f>
        <v>1</v>
      </c>
      <c r="AM2044" s="85">
        <f>IF(AND(K2044&gt;Variables!$G$10,K2044&lt;Variables!$G$11),0,1)</f>
        <v>0</v>
      </c>
      <c r="AN2044" s="103">
        <f>IF(H2044&lt;Variables!$G$13,1,0)</f>
        <v>0</v>
      </c>
      <c r="AO2044" s="101">
        <f>IF(R2044&lt;Variables!$G$12,0,1)</f>
        <v>0</v>
      </c>
      <c r="AP2044" s="86">
        <f t="shared" si="352"/>
        <v>1</v>
      </c>
      <c r="AR2044">
        <v>0</v>
      </c>
      <c r="AS2044">
        <v>0</v>
      </c>
      <c r="AT2044">
        <v>1</v>
      </c>
      <c r="AU2044">
        <v>0</v>
      </c>
      <c r="BA2044">
        <v>-2.25</v>
      </c>
    </row>
    <row r="2045" spans="3:53" ht="12.75" x14ac:dyDescent="0.2">
      <c r="C2045" t="s">
        <v>688</v>
      </c>
      <c r="D2045" t="s">
        <v>682</v>
      </c>
      <c r="E2045">
        <v>3.14</v>
      </c>
      <c r="F2045">
        <v>19.07</v>
      </c>
      <c r="G2045">
        <v>10.49</v>
      </c>
      <c r="H2045">
        <v>199.82</v>
      </c>
      <c r="I2045">
        <v>-0.20399999999999999</v>
      </c>
      <c r="J2045" t="s">
        <v>78</v>
      </c>
      <c r="K2045">
        <v>54.63</v>
      </c>
      <c r="L2045">
        <v>3.08799</v>
      </c>
      <c r="M2045">
        <v>1.263281293009346</v>
      </c>
      <c r="N2045">
        <v>3.119175609756097</v>
      </c>
      <c r="O2045">
        <v>0.250848019567394</v>
      </c>
      <c r="P2045">
        <v>8480000</v>
      </c>
      <c r="Q2045">
        <v>1360000</v>
      </c>
      <c r="R2045">
        <v>6.24</v>
      </c>
      <c r="S2045">
        <v>43.016000000000012</v>
      </c>
      <c r="T2045">
        <v>4.8949999999999996</v>
      </c>
      <c r="U2045">
        <v>20.9468</v>
      </c>
      <c r="V2045">
        <f t="shared" si="351"/>
        <v>2.3652295963691605</v>
      </c>
      <c r="AC2045">
        <v>3.42</v>
      </c>
      <c r="AD2045">
        <v>2.8</v>
      </c>
      <c r="AH2045" s="85">
        <f>IF(AND(M2045&lt;Variables!$G$6,M2045&gt;Variables!$G$5),0,1)</f>
        <v>1</v>
      </c>
      <c r="AI2045" s="85">
        <f t="shared" si="349"/>
        <v>1</v>
      </c>
      <c r="AJ2045" s="85">
        <f>IF(I2045&gt;Variables!$G$7,0,1)</f>
        <v>1</v>
      </c>
      <c r="AK2045" s="85">
        <f>IF(F2045&gt;Variables!$G$8,0,1)</f>
        <v>0</v>
      </c>
      <c r="AL2045" s="85">
        <f>IF(G2045&gt;Variables!$G$9,0,1)</f>
        <v>1</v>
      </c>
      <c r="AM2045" s="85">
        <f>IF(AND(K2045&gt;Variables!$G$10,K2045&lt;Variables!$G$11),0,1)</f>
        <v>0</v>
      </c>
      <c r="AN2045" s="103">
        <f>IF(H2045&lt;Variables!$G$13,1,0)</f>
        <v>1</v>
      </c>
      <c r="AO2045" s="101">
        <f>IF(R2045&lt;Variables!$G$12,0,1)</f>
        <v>1</v>
      </c>
      <c r="AP2045" s="86">
        <f t="shared" si="352"/>
        <v>1</v>
      </c>
      <c r="AR2045">
        <v>0</v>
      </c>
      <c r="AS2045">
        <v>0</v>
      </c>
      <c r="AT2045">
        <v>1</v>
      </c>
      <c r="AU2045">
        <v>0</v>
      </c>
      <c r="BA2045">
        <v>-2.25</v>
      </c>
    </row>
    <row r="2046" spans="3:53" ht="12.75" x14ac:dyDescent="0.2">
      <c r="C2046" t="s">
        <v>688</v>
      </c>
      <c r="D2046" t="s">
        <v>680</v>
      </c>
      <c r="E2046">
        <v>1.87</v>
      </c>
      <c r="F2046">
        <v>28.08</v>
      </c>
      <c r="G2046">
        <v>-6.22</v>
      </c>
      <c r="H2046">
        <v>81.81</v>
      </c>
      <c r="I2046">
        <v>-22.216999999999999</v>
      </c>
      <c r="J2046" t="s">
        <v>78</v>
      </c>
      <c r="K2046">
        <v>49.11</v>
      </c>
      <c r="L2046">
        <v>1.91832</v>
      </c>
      <c r="M2046">
        <v>-1.736936486091998</v>
      </c>
      <c r="N2046">
        <v>1.9282414634146341</v>
      </c>
      <c r="O2046">
        <v>-2.2425336367396409</v>
      </c>
      <c r="P2046">
        <v>20530000</v>
      </c>
      <c r="Q2046">
        <v>11300000</v>
      </c>
      <c r="R2046">
        <v>1.82</v>
      </c>
      <c r="S2046">
        <v>43.016000000000012</v>
      </c>
      <c r="T2046">
        <v>4.8949999999999996</v>
      </c>
      <c r="U2046">
        <v>20.9468</v>
      </c>
      <c r="V2046">
        <f t="shared" si="351"/>
        <v>2.3984754660494598</v>
      </c>
      <c r="AC2046">
        <v>1.89</v>
      </c>
      <c r="AD2046">
        <v>1.6</v>
      </c>
      <c r="AH2046" s="85">
        <f>IF(AND(M2046&lt;Variables!$G$6,M2046&gt;Variables!$G$5),0,1)</f>
        <v>1</v>
      </c>
      <c r="AI2046" s="85">
        <f t="shared" si="349"/>
        <v>1</v>
      </c>
      <c r="AJ2046" s="85">
        <f>IF(I2046&gt;Variables!$G$7,0,1)</f>
        <v>1</v>
      </c>
      <c r="AK2046" s="85">
        <f>IF(F2046&gt;Variables!$G$8,0,1)</f>
        <v>0</v>
      </c>
      <c r="AL2046" s="85">
        <f>IF(G2046&gt;Variables!$G$9,0,1)</f>
        <v>1</v>
      </c>
      <c r="AM2046" s="85">
        <f>IF(AND(K2046&gt;Variables!$G$10,K2046&lt;Variables!$G$11),0,1)</f>
        <v>1</v>
      </c>
      <c r="AN2046" s="103">
        <f>IF(H2046&lt;Variables!$G$13,1,0)</f>
        <v>1</v>
      </c>
      <c r="AO2046" s="101">
        <f>IF(R2046&lt;Variables!$G$12,0,1)</f>
        <v>0</v>
      </c>
      <c r="AP2046" s="86">
        <f t="shared" si="352"/>
        <v>1</v>
      </c>
      <c r="AR2046">
        <v>0</v>
      </c>
      <c r="AS2046">
        <v>0</v>
      </c>
      <c r="AT2046">
        <v>1</v>
      </c>
      <c r="AU2046">
        <v>0</v>
      </c>
      <c r="BA2046">
        <v>-2.25</v>
      </c>
    </row>
    <row r="2047" spans="3:53" ht="12.75" x14ac:dyDescent="0.2">
      <c r="C2047" t="s">
        <v>688</v>
      </c>
      <c r="D2047" t="s">
        <v>679</v>
      </c>
      <c r="E2047">
        <v>0.28999999999999998</v>
      </c>
      <c r="F2047">
        <v>46.93</v>
      </c>
      <c r="G2047">
        <v>-3.88</v>
      </c>
      <c r="H2047">
        <v>-99999</v>
      </c>
      <c r="I2047">
        <v>9.7000000000000003E-2</v>
      </c>
      <c r="J2047" t="s">
        <v>78</v>
      </c>
      <c r="K2047">
        <v>61.22</v>
      </c>
      <c r="L2047">
        <v>0.2896894736842105</v>
      </c>
      <c r="M2047">
        <v>7.0111371523046557</v>
      </c>
      <c r="N2047">
        <v>0.27351794871794882</v>
      </c>
      <c r="O2047">
        <v>13.338083095845191</v>
      </c>
      <c r="P2047">
        <v>606273</v>
      </c>
      <c r="Q2047">
        <v>268345</v>
      </c>
      <c r="R2047">
        <v>2.2599999999999998</v>
      </c>
      <c r="S2047">
        <v>43.016000000000012</v>
      </c>
      <c r="T2047">
        <v>4.8949999999999996</v>
      </c>
      <c r="U2047">
        <v>20.9468</v>
      </c>
      <c r="V2047">
        <f t="shared" si="351"/>
        <v>2.0737652328845764</v>
      </c>
      <c r="AC2047">
        <v>0.3</v>
      </c>
      <c r="AD2047">
        <v>0.18099999999999999</v>
      </c>
      <c r="AH2047" s="85">
        <f>IF(AND(M2047&lt;Variables!$G$6,M2047&gt;Variables!$G$5),0,1)</f>
        <v>1</v>
      </c>
      <c r="AI2047" s="85">
        <f t="shared" si="349"/>
        <v>0</v>
      </c>
      <c r="AJ2047" s="85">
        <f>IF(I2047&gt;Variables!$G$7,0,1)</f>
        <v>0</v>
      </c>
      <c r="AK2047" s="85">
        <f>IF(F2047&gt;Variables!$G$8,0,1)</f>
        <v>0</v>
      </c>
      <c r="AL2047" s="85">
        <f>IF(G2047&gt;Variables!$G$9,0,1)</f>
        <v>1</v>
      </c>
      <c r="AM2047" s="85">
        <f>IF(AND(K2047&gt;Variables!$G$10,K2047&lt;Variables!$G$11),0,1)</f>
        <v>0</v>
      </c>
      <c r="AN2047" s="103">
        <f>IF(H2047&lt;Variables!$G$13,1,0)</f>
        <v>1</v>
      </c>
      <c r="AO2047" s="101">
        <f>IF(R2047&lt;Variables!$G$12,0,1)</f>
        <v>1</v>
      </c>
      <c r="AP2047" s="86">
        <f t="shared" si="352"/>
        <v>1</v>
      </c>
      <c r="AR2047">
        <v>0</v>
      </c>
      <c r="AS2047">
        <v>0</v>
      </c>
      <c r="AT2047">
        <v>0</v>
      </c>
      <c r="AU2047">
        <v>0</v>
      </c>
      <c r="BA2047">
        <v>0</v>
      </c>
    </row>
    <row r="2048" spans="3:53" ht="12.75" x14ac:dyDescent="0.2">
      <c r="C2048" t="s">
        <v>688</v>
      </c>
      <c r="D2048" t="s">
        <v>117</v>
      </c>
      <c r="E2048">
        <v>26.67</v>
      </c>
      <c r="F2048">
        <v>9.92</v>
      </c>
      <c r="G2048">
        <v>9.6</v>
      </c>
      <c r="H2048">
        <v>3680</v>
      </c>
      <c r="I2048">
        <v>-34.128999999999998</v>
      </c>
      <c r="J2048" t="s">
        <v>78</v>
      </c>
      <c r="K2048">
        <v>70.819999999999993</v>
      </c>
      <c r="L2048">
        <v>26.079114999999991</v>
      </c>
      <c r="M2048">
        <v>1.872705419643284</v>
      </c>
      <c r="N2048">
        <v>25.822819512195121</v>
      </c>
      <c r="O2048">
        <v>2.883807817551427</v>
      </c>
      <c r="P2048">
        <v>5124000</v>
      </c>
      <c r="Q2048">
        <v>16008000</v>
      </c>
      <c r="R2048">
        <v>0.32</v>
      </c>
      <c r="S2048">
        <v>43.016000000000012</v>
      </c>
      <c r="T2048">
        <v>4.8949999999999996</v>
      </c>
      <c r="U2048">
        <v>20.9468</v>
      </c>
      <c r="V2048">
        <f t="shared" si="351"/>
        <v>2.4214025279840961</v>
      </c>
      <c r="AC2048">
        <v>28.66</v>
      </c>
      <c r="AD2048">
        <v>25.98</v>
      </c>
      <c r="AH2048" s="85">
        <f>IF(AND(M2048&lt;Variables!$G$6,M2048&gt;Variables!$G$5),0,1)</f>
        <v>1</v>
      </c>
      <c r="AI2048" s="85">
        <f t="shared" si="349"/>
        <v>0</v>
      </c>
      <c r="AJ2048" s="85">
        <f>IF(I2048&gt;Variables!$G$7,0,1)</f>
        <v>1</v>
      </c>
      <c r="AK2048" s="85">
        <f>IF(F2048&gt;Variables!$G$8,0,1)</f>
        <v>0</v>
      </c>
      <c r="AL2048" s="85">
        <f>IF(G2048&gt;Variables!$G$9,0,1)</f>
        <v>1</v>
      </c>
      <c r="AM2048" s="85">
        <f>IF(AND(K2048&gt;Variables!$G$10,K2048&lt;Variables!$G$11),0,1)</f>
        <v>0</v>
      </c>
      <c r="AN2048" s="103">
        <f>IF(H2048&lt;Variables!$G$13,1,0)</f>
        <v>0</v>
      </c>
      <c r="AO2048" s="101">
        <f>IF(R2048&lt;Variables!$G$12,0,1)</f>
        <v>0</v>
      </c>
      <c r="AP2048" s="86">
        <f t="shared" si="352"/>
        <v>1</v>
      </c>
      <c r="AR2048">
        <v>0</v>
      </c>
      <c r="AS2048">
        <v>0</v>
      </c>
      <c r="AT2048">
        <v>1</v>
      </c>
      <c r="AU2048">
        <v>0</v>
      </c>
      <c r="BA2048">
        <v>-2.25</v>
      </c>
    </row>
    <row r="2049" spans="3:53" ht="12.75" x14ac:dyDescent="0.2">
      <c r="C2049" t="s">
        <v>688</v>
      </c>
      <c r="D2049" t="s">
        <v>684</v>
      </c>
      <c r="E2049">
        <v>17.03</v>
      </c>
      <c r="F2049">
        <v>18.72</v>
      </c>
      <c r="G2049">
        <v>0.56000000000000005</v>
      </c>
      <c r="H2049">
        <v>251.17</v>
      </c>
      <c r="I2049">
        <v>62.078000000000003</v>
      </c>
      <c r="J2049" t="s">
        <v>78</v>
      </c>
      <c r="K2049">
        <v>68.81</v>
      </c>
      <c r="L2049">
        <v>16.965522222222219</v>
      </c>
      <c r="M2049">
        <v>0.17375107816702989</v>
      </c>
      <c r="N2049">
        <v>16.94941025641025</v>
      </c>
      <c r="O2049">
        <v>0.26897539737411008</v>
      </c>
      <c r="P2049">
        <v>258600</v>
      </c>
      <c r="Q2049">
        <v>73830</v>
      </c>
      <c r="R2049">
        <v>3.5</v>
      </c>
      <c r="S2049">
        <v>43.016000000000012</v>
      </c>
      <c r="T2049">
        <v>4.8949999999999996</v>
      </c>
      <c r="U2049">
        <v>20.9468</v>
      </c>
      <c r="V2049">
        <f t="shared" si="351"/>
        <v>2.5479153434980879</v>
      </c>
      <c r="AC2049">
        <v>17.23</v>
      </c>
      <c r="AD2049">
        <v>16.87</v>
      </c>
      <c r="AH2049" s="85">
        <f>IF(AND(M2049&lt;Variables!$G$6,M2049&gt;Variables!$G$5),0,1)</f>
        <v>1</v>
      </c>
      <c r="AI2049" s="85">
        <f t="shared" si="349"/>
        <v>0</v>
      </c>
      <c r="AJ2049" s="85">
        <f>IF(I2049&gt;Variables!$G$7,0,1)</f>
        <v>0</v>
      </c>
      <c r="AK2049" s="85">
        <f>IF(F2049&gt;Variables!$G$8,0,1)</f>
        <v>0</v>
      </c>
      <c r="AL2049" s="85">
        <f>IF(G2049&gt;Variables!$G$9,0,1)</f>
        <v>1</v>
      </c>
      <c r="AM2049" s="85">
        <f>IF(AND(K2049&gt;Variables!$G$10,K2049&lt;Variables!$G$11),0,1)</f>
        <v>0</v>
      </c>
      <c r="AN2049" s="103">
        <f>IF(H2049&lt;Variables!$G$13,1,0)</f>
        <v>1</v>
      </c>
      <c r="AO2049" s="101">
        <f>IF(R2049&lt;Variables!$G$12,0,1)</f>
        <v>1</v>
      </c>
      <c r="AP2049" s="86">
        <f t="shared" si="352"/>
        <v>1</v>
      </c>
      <c r="AR2049">
        <v>0</v>
      </c>
      <c r="AS2049">
        <v>1</v>
      </c>
      <c r="AT2049">
        <v>0</v>
      </c>
      <c r="AU2049">
        <v>0</v>
      </c>
      <c r="BA2049">
        <v>0.76</v>
      </c>
    </row>
    <row r="2050" spans="3:53" ht="12.75" x14ac:dyDescent="0.2">
      <c r="C2050" t="s">
        <v>688</v>
      </c>
      <c r="D2050" t="s">
        <v>370</v>
      </c>
      <c r="E2050">
        <v>16.75</v>
      </c>
      <c r="F2050">
        <v>7.15</v>
      </c>
      <c r="G2050">
        <v>5.05</v>
      </c>
      <c r="H2050">
        <v>2790</v>
      </c>
      <c r="I2050">
        <v>30.07</v>
      </c>
      <c r="J2050" t="s">
        <v>78</v>
      </c>
      <c r="K2050">
        <v>83.76</v>
      </c>
      <c r="L2050">
        <v>16.30546</v>
      </c>
      <c r="M2050">
        <v>2.1130345295379489</v>
      </c>
      <c r="N2050">
        <v>16.03773</v>
      </c>
      <c r="O2050">
        <v>3.8176849217439051</v>
      </c>
      <c r="P2050">
        <v>220216</v>
      </c>
      <c r="Q2050">
        <v>1113000</v>
      </c>
      <c r="R2050">
        <v>0.2</v>
      </c>
      <c r="S2050">
        <v>43.016000000000012</v>
      </c>
      <c r="T2050">
        <v>4.8949999999999996</v>
      </c>
      <c r="U2050">
        <v>20.9468</v>
      </c>
      <c r="V2050">
        <f t="shared" si="351"/>
        <v>2.4557962022007365</v>
      </c>
      <c r="AC2050">
        <v>17.574999999999999</v>
      </c>
      <c r="AD2050">
        <v>16.614999999999998</v>
      </c>
      <c r="AH2050" s="85">
        <f>IF(AND(M2050&lt;Variables!$G$6,M2050&gt;Variables!$G$5),0,1)</f>
        <v>1</v>
      </c>
      <c r="AI2050" s="85">
        <f t="shared" si="349"/>
        <v>0</v>
      </c>
      <c r="AJ2050" s="85">
        <f>IF(I2050&gt;Variables!$G$7,0,1)</f>
        <v>0</v>
      </c>
      <c r="AK2050" s="85">
        <f>IF(F2050&gt;Variables!$G$8,0,1)</f>
        <v>1</v>
      </c>
      <c r="AL2050" s="85">
        <f>IF(G2050&gt;Variables!$G$9,0,1)</f>
        <v>1</v>
      </c>
      <c r="AM2050" s="85">
        <f>IF(AND(K2050&gt;Variables!$G$10,K2050&lt;Variables!$G$11),0,1)</f>
        <v>1</v>
      </c>
      <c r="AN2050" s="103">
        <f>IF(H2050&lt;Variables!$G$13,1,0)</f>
        <v>0</v>
      </c>
      <c r="AO2050" s="101">
        <f>IF(R2050&lt;Variables!$G$12,0,1)</f>
        <v>0</v>
      </c>
      <c r="AP2050" s="86">
        <f t="shared" si="352"/>
        <v>1</v>
      </c>
      <c r="AR2050">
        <v>1</v>
      </c>
      <c r="AS2050">
        <v>0</v>
      </c>
      <c r="AT2050">
        <v>0</v>
      </c>
      <c r="AU2050">
        <v>0</v>
      </c>
      <c r="BA2050">
        <v>1.9</v>
      </c>
    </row>
    <row r="2051" spans="3:53" ht="12.75" x14ac:dyDescent="0.2">
      <c r="C2051" t="s">
        <v>688</v>
      </c>
      <c r="D2051" t="s">
        <v>673</v>
      </c>
      <c r="E2051">
        <v>10.32</v>
      </c>
      <c r="F2051">
        <v>4.53</v>
      </c>
      <c r="G2051">
        <v>-0.12</v>
      </c>
      <c r="H2051">
        <v>-99999</v>
      </c>
      <c r="I2051">
        <v>0.76800000000000002</v>
      </c>
      <c r="J2051" t="s">
        <v>78</v>
      </c>
      <c r="K2051">
        <v>61.05</v>
      </c>
      <c r="L2051">
        <v>10.359642857142861</v>
      </c>
      <c r="M2051">
        <v>-0.21374151066985209</v>
      </c>
      <c r="N2051">
        <v>10.346710526315791</v>
      </c>
      <c r="O2051">
        <v>-8.9018884720536526E-2</v>
      </c>
      <c r="P2051">
        <v>327369</v>
      </c>
      <c r="Q2051">
        <v>350421</v>
      </c>
      <c r="R2051">
        <v>0.93</v>
      </c>
      <c r="S2051">
        <v>43.016000000000012</v>
      </c>
      <c r="T2051">
        <v>4.8949999999999996</v>
      </c>
      <c r="U2051">
        <v>20.9468</v>
      </c>
      <c r="V2051">
        <f t="shared" si="351"/>
        <v>2.4938562838625167</v>
      </c>
      <c r="AC2051">
        <v>10.43</v>
      </c>
      <c r="AD2051">
        <v>10.32</v>
      </c>
      <c r="AH2051" s="85">
        <f>IF(AND(M2051&lt;Variables!$G$6,M2051&gt;Variables!$G$5),0,1)</f>
        <v>1</v>
      </c>
      <c r="AI2051" s="85">
        <f t="shared" ref="AI2051:AI2114" si="353">IF(L2051&gt;N2051,0,1)</f>
        <v>0</v>
      </c>
      <c r="AJ2051" s="85">
        <f>IF(I2051&gt;Variables!$G$7,0,1)</f>
        <v>0</v>
      </c>
      <c r="AK2051" s="85">
        <f>IF(F2051&gt;Variables!$G$8,0,1)</f>
        <v>1</v>
      </c>
      <c r="AL2051" s="85">
        <f>IF(G2051&gt;Variables!$G$9,0,1)</f>
        <v>1</v>
      </c>
      <c r="AM2051" s="85">
        <f>IF(AND(K2051&gt;Variables!$G$10,K2051&lt;Variables!$G$11),0,1)</f>
        <v>0</v>
      </c>
      <c r="AN2051" s="103">
        <f>IF(H2051&lt;Variables!$G$13,1,0)</f>
        <v>1</v>
      </c>
      <c r="AO2051" s="101">
        <f>IF(R2051&lt;Variables!$G$12,0,1)</f>
        <v>0</v>
      </c>
      <c r="AP2051" s="86">
        <f t="shared" si="352"/>
        <v>1</v>
      </c>
      <c r="AR2051">
        <v>0</v>
      </c>
      <c r="AS2051">
        <v>0</v>
      </c>
      <c r="AT2051">
        <v>0</v>
      </c>
      <c r="AU2051">
        <v>1</v>
      </c>
      <c r="BA2051">
        <v>0.43</v>
      </c>
    </row>
    <row r="2052" spans="3:53" ht="12.75" x14ac:dyDescent="0.2">
      <c r="C2052" t="s">
        <v>688</v>
      </c>
      <c r="D2052" t="s">
        <v>389</v>
      </c>
      <c r="E2052">
        <v>8.0500000000000007</v>
      </c>
      <c r="F2052">
        <v>5.37</v>
      </c>
      <c r="G2052">
        <v>-1.04</v>
      </c>
      <c r="H2052">
        <v>2260</v>
      </c>
      <c r="I2052">
        <v>-42.265999999999998</v>
      </c>
      <c r="J2052" t="s">
        <v>78</v>
      </c>
      <c r="K2052">
        <v>41.54</v>
      </c>
      <c r="L2052">
        <v>8.1642499999999991</v>
      </c>
      <c r="M2052">
        <v>-1.3381510855253009</v>
      </c>
      <c r="N2052">
        <v>8.1484170731707302</v>
      </c>
      <c r="O2052">
        <v>-1.146444423890784</v>
      </c>
      <c r="P2052">
        <v>3909000</v>
      </c>
      <c r="Q2052">
        <v>7917000</v>
      </c>
      <c r="R2052">
        <v>0.49</v>
      </c>
      <c r="S2052">
        <v>43.016000000000012</v>
      </c>
      <c r="T2052">
        <v>4.8949999999999996</v>
      </c>
      <c r="U2052">
        <v>20.9468</v>
      </c>
      <c r="V2052">
        <f t="shared" si="351"/>
        <v>2.2814519785895828</v>
      </c>
      <c r="AC2052">
        <v>8.6549999999999994</v>
      </c>
      <c r="AD2052">
        <v>7.98</v>
      </c>
      <c r="AH2052" s="85">
        <f>IF(AND(M2052&lt;Variables!$G$6,M2052&gt;Variables!$G$5),0,1)</f>
        <v>1</v>
      </c>
      <c r="AI2052" s="85">
        <f t="shared" si="353"/>
        <v>0</v>
      </c>
      <c r="AJ2052" s="85">
        <f>IF(I2052&gt;Variables!$G$7,0,1)</f>
        <v>1</v>
      </c>
      <c r="AK2052" s="85">
        <f>IF(F2052&gt;Variables!$G$8,0,1)</f>
        <v>1</v>
      </c>
      <c r="AL2052" s="85">
        <f>IF(G2052&gt;Variables!$G$9,0,1)</f>
        <v>1</v>
      </c>
      <c r="AM2052" s="85">
        <f>IF(AND(K2052&gt;Variables!$G$10,K2052&lt;Variables!$G$11),0,1)</f>
        <v>1</v>
      </c>
      <c r="AN2052" s="103">
        <f>IF(H2052&lt;Variables!$G$13,1,0)</f>
        <v>1</v>
      </c>
      <c r="AO2052" s="101">
        <f>IF(R2052&lt;Variables!$G$12,0,1)</f>
        <v>0</v>
      </c>
      <c r="AP2052" s="86">
        <f t="shared" si="352"/>
        <v>1</v>
      </c>
      <c r="AR2052">
        <v>1</v>
      </c>
      <c r="AS2052">
        <v>0</v>
      </c>
      <c r="AT2052">
        <v>0</v>
      </c>
      <c r="AU2052">
        <v>0</v>
      </c>
      <c r="BA2052">
        <v>1.53</v>
      </c>
    </row>
    <row r="2053" spans="3:53" ht="12.75" x14ac:dyDescent="0.2">
      <c r="C2053" t="s">
        <v>688</v>
      </c>
      <c r="D2053" t="s">
        <v>306</v>
      </c>
      <c r="E2053">
        <v>21.48</v>
      </c>
      <c r="F2053">
        <v>4.9800000000000004</v>
      </c>
      <c r="G2053">
        <v>3.87</v>
      </c>
      <c r="H2053">
        <v>7170</v>
      </c>
      <c r="I2053">
        <v>-20.007000000000001</v>
      </c>
      <c r="J2053" t="s">
        <v>76</v>
      </c>
      <c r="K2053">
        <v>62.8</v>
      </c>
      <c r="L2053">
        <v>21.415610000000001</v>
      </c>
      <c r="M2053">
        <v>0.34736344190056262</v>
      </c>
      <c r="N2053">
        <v>21.158109756097559</v>
      </c>
      <c r="O2053">
        <v>1.568619539875445</v>
      </c>
      <c r="P2053">
        <v>1459000</v>
      </c>
      <c r="Q2053">
        <v>5697000</v>
      </c>
      <c r="R2053">
        <v>0.26</v>
      </c>
      <c r="S2053">
        <v>43.016000000000012</v>
      </c>
      <c r="T2053">
        <v>4.8949999999999996</v>
      </c>
      <c r="U2053">
        <v>20.9468</v>
      </c>
      <c r="V2053">
        <f t="shared" si="351"/>
        <v>2.4777357745719124</v>
      </c>
      <c r="AC2053">
        <v>23.84</v>
      </c>
      <c r="AD2053">
        <v>21.202999999999999</v>
      </c>
      <c r="AH2053" s="85">
        <f>IF(AND(M2053&lt;Variables!$G$6,M2053&gt;Variables!$G$5),0,1)</f>
        <v>1</v>
      </c>
      <c r="AI2053" s="85">
        <f t="shared" si="353"/>
        <v>0</v>
      </c>
      <c r="AJ2053" s="85">
        <f>IF(I2053&gt;Variables!$G$7,0,1)</f>
        <v>1</v>
      </c>
      <c r="AK2053" s="85">
        <f>IF(F2053&gt;Variables!$G$8,0,1)</f>
        <v>1</v>
      </c>
      <c r="AL2053" s="85">
        <f>IF(G2053&gt;Variables!$G$9,0,1)</f>
        <v>1</v>
      </c>
      <c r="AM2053" s="85">
        <f>IF(AND(K2053&gt;Variables!$G$10,K2053&lt;Variables!$G$11),0,1)</f>
        <v>0</v>
      </c>
      <c r="AN2053" s="103">
        <f>IF(H2053&lt;Variables!$G$13,1,0)</f>
        <v>0</v>
      </c>
      <c r="AO2053" s="101">
        <f>IF(R2053&lt;Variables!$G$12,0,1)</f>
        <v>0</v>
      </c>
      <c r="AP2053" s="86">
        <f t="shared" si="352"/>
        <v>0</v>
      </c>
      <c r="AR2053">
        <v>1</v>
      </c>
      <c r="AS2053">
        <v>0</v>
      </c>
      <c r="AT2053">
        <v>0</v>
      </c>
      <c r="AU2053">
        <v>0</v>
      </c>
      <c r="BA2053">
        <v>1.27</v>
      </c>
    </row>
    <row r="2054" spans="3:53" ht="12.75" x14ac:dyDescent="0.2">
      <c r="C2054" t="s">
        <v>688</v>
      </c>
      <c r="D2054" t="s">
        <v>672</v>
      </c>
      <c r="E2054">
        <v>46.09</v>
      </c>
      <c r="F2054">
        <v>4.91</v>
      </c>
      <c r="G2054">
        <v>4.74</v>
      </c>
      <c r="H2054">
        <v>2920</v>
      </c>
      <c r="I2054">
        <v>-9.9109999999999996</v>
      </c>
      <c r="J2054" t="s">
        <v>76</v>
      </c>
      <c r="K2054">
        <v>70.239999999999995</v>
      </c>
      <c r="L2054">
        <v>46.023655000000012</v>
      </c>
      <c r="M2054">
        <v>0.1332901526399756</v>
      </c>
      <c r="N2054">
        <v>45.740827500000002</v>
      </c>
      <c r="O2054">
        <v>0.75244047563415661</v>
      </c>
      <c r="P2054">
        <v>162964</v>
      </c>
      <c r="Q2054">
        <v>419542</v>
      </c>
      <c r="R2054">
        <v>0.39</v>
      </c>
      <c r="S2054">
        <v>43.016000000000012</v>
      </c>
      <c r="T2054">
        <v>4.8949999999999996</v>
      </c>
      <c r="U2054">
        <v>20.9468</v>
      </c>
      <c r="V2054">
        <f t="shared" si="351"/>
        <v>2.5654296307442777</v>
      </c>
      <c r="AC2054">
        <v>47.14</v>
      </c>
      <c r="AD2054">
        <v>46</v>
      </c>
      <c r="AH2054" s="85">
        <f>IF(AND(M2054&lt;Variables!$G$6,M2054&gt;Variables!$G$5),0,1)</f>
        <v>1</v>
      </c>
      <c r="AI2054" s="85">
        <f t="shared" si="353"/>
        <v>0</v>
      </c>
      <c r="AJ2054" s="85">
        <f>IF(I2054&gt;Variables!$G$7,0,1)</f>
        <v>1</v>
      </c>
      <c r="AK2054" s="85">
        <f>IF(F2054&gt;Variables!$G$8,0,1)</f>
        <v>1</v>
      </c>
      <c r="AL2054" s="85">
        <f>IF(G2054&gt;Variables!$G$9,0,1)</f>
        <v>1</v>
      </c>
      <c r="AM2054" s="85">
        <f>IF(AND(K2054&gt;Variables!$G$10,K2054&lt;Variables!$G$11),0,1)</f>
        <v>0</v>
      </c>
      <c r="AN2054" s="103">
        <f>IF(H2054&lt;Variables!$G$13,1,0)</f>
        <v>0</v>
      </c>
      <c r="AO2054" s="101">
        <f>IF(R2054&lt;Variables!$G$12,0,1)</f>
        <v>0</v>
      </c>
      <c r="AP2054" s="86">
        <f t="shared" si="352"/>
        <v>0</v>
      </c>
      <c r="AR2054">
        <v>0</v>
      </c>
      <c r="AS2054">
        <v>1</v>
      </c>
      <c r="AT2054">
        <v>0</v>
      </c>
      <c r="AU2054">
        <v>0</v>
      </c>
      <c r="BA2054">
        <v>0.86</v>
      </c>
    </row>
    <row r="2055" spans="3:53" ht="12.75" x14ac:dyDescent="0.2">
      <c r="C2055" t="s">
        <v>688</v>
      </c>
      <c r="D2055" t="s">
        <v>670</v>
      </c>
      <c r="E2055">
        <v>26.77</v>
      </c>
      <c r="F2055">
        <v>4.7300000000000004</v>
      </c>
      <c r="G2055">
        <v>0</v>
      </c>
      <c r="H2055">
        <v>-99999</v>
      </c>
      <c r="I2055">
        <v>-21.143999999999998</v>
      </c>
      <c r="J2055" t="s">
        <v>76</v>
      </c>
      <c r="K2055">
        <v>-99999</v>
      </c>
      <c r="L2055">
        <v>-99999</v>
      </c>
      <c r="M2055">
        <v>-99999</v>
      </c>
      <c r="N2055">
        <v>26.77</v>
      </c>
      <c r="O2055">
        <v>0</v>
      </c>
      <c r="P2055">
        <v>20177</v>
      </c>
      <c r="Q2055">
        <v>734</v>
      </c>
      <c r="R2055">
        <v>27.49</v>
      </c>
      <c r="S2055">
        <v>43.016000000000012</v>
      </c>
      <c r="T2055">
        <v>4.8949999999999996</v>
      </c>
      <c r="U2055">
        <v>20.9468</v>
      </c>
      <c r="V2055"/>
      <c r="AC2055">
        <v>-99999</v>
      </c>
      <c r="AD2055">
        <v>-99999</v>
      </c>
      <c r="AH2055" s="85">
        <f>IF(AND(M2055&lt;Variables!$G$6,M2055&gt;Variables!$G$5),0,1)</f>
        <v>1</v>
      </c>
      <c r="AI2055" s="85">
        <f t="shared" si="353"/>
        <v>1</v>
      </c>
      <c r="AJ2055" s="85">
        <f>IF(I2055&gt;Variables!$G$7,0,1)</f>
        <v>1</v>
      </c>
      <c r="AK2055" s="85">
        <f>IF(F2055&gt;Variables!$G$8,0,1)</f>
        <v>1</v>
      </c>
      <c r="AL2055" s="85">
        <f>IF(G2055&gt;Variables!$G$9,0,1)</f>
        <v>1</v>
      </c>
      <c r="AM2055" s="85">
        <f>IF(AND(K2055&gt;Variables!$G$10,K2055&lt;Variables!$G$11),0,1)</f>
        <v>1</v>
      </c>
      <c r="AN2055" s="103">
        <f>IF(H2055&lt;Variables!$G$13,1,0)</f>
        <v>1</v>
      </c>
      <c r="AO2055" s="101">
        <f>IF(R2055&lt;Variables!$G$12,0,1)</f>
        <v>1</v>
      </c>
      <c r="AP2055" s="86">
        <f t="shared" si="352"/>
        <v>0</v>
      </c>
      <c r="AR2055">
        <v>0</v>
      </c>
      <c r="AS2055">
        <v>0</v>
      </c>
      <c r="AT2055">
        <v>0</v>
      </c>
      <c r="AU2055">
        <v>0</v>
      </c>
      <c r="BA2055">
        <v>0</v>
      </c>
    </row>
    <row r="2056" spans="3:53" ht="12.75" x14ac:dyDescent="0.2">
      <c r="C2056" t="s">
        <v>688</v>
      </c>
      <c r="D2056" t="s">
        <v>681</v>
      </c>
      <c r="E2056">
        <v>1.59</v>
      </c>
      <c r="F2056">
        <v>56.7</v>
      </c>
      <c r="G2056">
        <v>21.06</v>
      </c>
      <c r="H2056">
        <v>81.3</v>
      </c>
      <c r="I2056">
        <v>-49.834000000000003</v>
      </c>
      <c r="J2056" t="s">
        <v>78</v>
      </c>
      <c r="K2056">
        <v>71.569999999999993</v>
      </c>
      <c r="L2056">
        <v>1.5280899999999999</v>
      </c>
      <c r="M2056">
        <v>5.3668304877330621</v>
      </c>
      <c r="N2056">
        <v>1.4464121951219511</v>
      </c>
      <c r="O2056">
        <v>11.316815872410981</v>
      </c>
      <c r="P2056">
        <v>38610000</v>
      </c>
      <c r="Q2056">
        <v>793060</v>
      </c>
      <c r="R2056">
        <v>48.68</v>
      </c>
      <c r="S2056">
        <v>43.016000000000012</v>
      </c>
      <c r="T2056">
        <v>4.8949999999999996</v>
      </c>
      <c r="U2056">
        <v>20.9468</v>
      </c>
      <c r="V2056">
        <f t="shared" ref="V2056:V2078" si="354">1.849 + (0.01036 * K2056) + (0.1184 * M2056) - (0.002888 * K2056 * M2056)</f>
        <v>2.1166054102232188</v>
      </c>
      <c r="AC2056">
        <v>1.67</v>
      </c>
      <c r="AD2056">
        <v>1.2</v>
      </c>
      <c r="AH2056" s="85">
        <f>IF(AND(M2056&lt;Variables!$G$6,M2056&gt;Variables!$G$5),0,1)</f>
        <v>1</v>
      </c>
      <c r="AI2056" s="85">
        <f t="shared" si="353"/>
        <v>0</v>
      </c>
      <c r="AJ2056" s="85">
        <f>IF(I2056&gt;Variables!$G$7,0,1)</f>
        <v>1</v>
      </c>
      <c r="AK2056" s="85">
        <f>IF(F2056&gt;Variables!$G$8,0,1)</f>
        <v>0</v>
      </c>
      <c r="AL2056" s="85">
        <f>IF(G2056&gt;Variables!$G$9,0,1)</f>
        <v>0</v>
      </c>
      <c r="AM2056" s="85">
        <f>IF(AND(K2056&gt;Variables!$G$10,K2056&lt;Variables!$G$11),0,1)</f>
        <v>0</v>
      </c>
      <c r="AN2056" s="103">
        <f>IF(H2056&lt;Variables!$G$13,1,0)</f>
        <v>1</v>
      </c>
      <c r="AO2056" s="101">
        <f>IF(R2056&lt;Variables!$G$12,0,1)</f>
        <v>1</v>
      </c>
      <c r="AP2056" s="86">
        <f t="shared" si="352"/>
        <v>1</v>
      </c>
      <c r="AR2056">
        <v>1</v>
      </c>
      <c r="AS2056">
        <v>0</v>
      </c>
      <c r="AT2056">
        <v>0</v>
      </c>
      <c r="AU2056">
        <v>0</v>
      </c>
      <c r="BA2056">
        <v>2</v>
      </c>
    </row>
    <row r="2057" spans="3:53" ht="12.75" x14ac:dyDescent="0.2">
      <c r="C2057" t="s">
        <v>688</v>
      </c>
      <c r="D2057" t="s">
        <v>461</v>
      </c>
      <c r="E2057">
        <v>16.13</v>
      </c>
      <c r="F2057">
        <v>4.34</v>
      </c>
      <c r="G2057">
        <v>3.04</v>
      </c>
      <c r="H2057">
        <v>6300</v>
      </c>
      <c r="I2057">
        <v>-13.815</v>
      </c>
      <c r="J2057" t="s">
        <v>78</v>
      </c>
      <c r="K2057">
        <v>57.9</v>
      </c>
      <c r="L2057">
        <v>16.055785</v>
      </c>
      <c r="M2057">
        <v>0.24424218435908721</v>
      </c>
      <c r="N2057">
        <v>15.99728292682927</v>
      </c>
      <c r="O2057">
        <v>0.61083543760327208</v>
      </c>
      <c r="P2057">
        <v>2986000</v>
      </c>
      <c r="Q2057">
        <v>14129000</v>
      </c>
      <c r="R2057">
        <v>0.21</v>
      </c>
      <c r="S2057">
        <v>43.016000000000012</v>
      </c>
      <c r="T2057">
        <v>4.8949999999999996</v>
      </c>
      <c r="U2057">
        <v>20.9468</v>
      </c>
      <c r="V2057">
        <f t="shared" si="354"/>
        <v>2.4369212689220738</v>
      </c>
      <c r="AC2057">
        <v>18.399999999999999</v>
      </c>
      <c r="AD2057">
        <v>16.059999999999999</v>
      </c>
      <c r="AH2057" s="85">
        <f>IF(AND(M2057&lt;Variables!$G$6,M2057&gt;Variables!$G$5),0,1)</f>
        <v>1</v>
      </c>
      <c r="AI2057" s="85">
        <f t="shared" si="353"/>
        <v>0</v>
      </c>
      <c r="AJ2057" s="85">
        <f>IF(I2057&gt;Variables!$G$7,0,1)</f>
        <v>1</v>
      </c>
      <c r="AK2057" s="85">
        <f>IF(F2057&gt;Variables!$G$8,0,1)</f>
        <v>1</v>
      </c>
      <c r="AL2057" s="85">
        <f>IF(G2057&gt;Variables!$G$9,0,1)</f>
        <v>1</v>
      </c>
      <c r="AM2057" s="85">
        <f>IF(AND(K2057&gt;Variables!$G$10,K2057&lt;Variables!$G$11),0,1)</f>
        <v>0</v>
      </c>
      <c r="AN2057" s="103">
        <f>IF(H2057&lt;Variables!$G$13,1,0)</f>
        <v>0</v>
      </c>
      <c r="AO2057" s="101">
        <f>IF(R2057&lt;Variables!$G$12,0,1)</f>
        <v>0</v>
      </c>
      <c r="AP2057" s="86">
        <f t="shared" si="352"/>
        <v>1</v>
      </c>
      <c r="AR2057">
        <v>1</v>
      </c>
      <c r="AS2057">
        <v>0</v>
      </c>
      <c r="AT2057">
        <v>0</v>
      </c>
      <c r="AU2057">
        <v>0</v>
      </c>
      <c r="BA2057">
        <v>2</v>
      </c>
    </row>
    <row r="2058" spans="3:53" ht="12.75" x14ac:dyDescent="0.2">
      <c r="C2058" t="s">
        <v>688</v>
      </c>
      <c r="D2058" t="s">
        <v>197</v>
      </c>
      <c r="E2058">
        <v>13.95</v>
      </c>
      <c r="F2058">
        <v>4.25</v>
      </c>
      <c r="G2058">
        <v>4.88</v>
      </c>
      <c r="H2058">
        <v>4060</v>
      </c>
      <c r="I2058">
        <v>-73.915999999999997</v>
      </c>
      <c r="J2058" t="s">
        <v>78</v>
      </c>
      <c r="K2058">
        <v>62.48</v>
      </c>
      <c r="L2058">
        <v>13.88819</v>
      </c>
      <c r="M2058">
        <v>0.51705801835949139</v>
      </c>
      <c r="N2058">
        <v>13.687743902439021</v>
      </c>
      <c r="O2058">
        <v>1.9890502006869319</v>
      </c>
      <c r="P2058">
        <v>2709000</v>
      </c>
      <c r="Q2058">
        <v>16328000</v>
      </c>
      <c r="R2058">
        <v>0.17</v>
      </c>
      <c r="S2058">
        <v>43.016000000000012</v>
      </c>
      <c r="T2058">
        <v>4.8949999999999996</v>
      </c>
      <c r="U2058">
        <v>20.9468</v>
      </c>
      <c r="V2058">
        <f t="shared" si="354"/>
        <v>2.4642133623310163</v>
      </c>
      <c r="AC2058">
        <v>14.8</v>
      </c>
      <c r="AD2058">
        <v>13.74</v>
      </c>
      <c r="AH2058" s="85">
        <f>IF(AND(M2058&lt;Variables!$G$6,M2058&gt;Variables!$G$5),0,1)</f>
        <v>1</v>
      </c>
      <c r="AI2058" s="85">
        <f t="shared" si="353"/>
        <v>0</v>
      </c>
      <c r="AJ2058" s="85">
        <f>IF(I2058&gt;Variables!$G$7,0,1)</f>
        <v>1</v>
      </c>
      <c r="AK2058" s="85">
        <f>IF(F2058&gt;Variables!$G$8,0,1)</f>
        <v>1</v>
      </c>
      <c r="AL2058" s="85">
        <f>IF(G2058&gt;Variables!$G$9,0,1)</f>
        <v>1</v>
      </c>
      <c r="AM2058" s="85">
        <f>IF(AND(K2058&gt;Variables!$G$10,K2058&lt;Variables!$G$11),0,1)</f>
        <v>0</v>
      </c>
      <c r="AN2058" s="103">
        <f>IF(H2058&lt;Variables!$G$13,1,0)</f>
        <v>0</v>
      </c>
      <c r="AO2058" s="101">
        <f>IF(R2058&lt;Variables!$G$12,0,1)</f>
        <v>0</v>
      </c>
      <c r="AP2058" s="86">
        <f t="shared" si="352"/>
        <v>1</v>
      </c>
      <c r="AR2058">
        <v>0</v>
      </c>
      <c r="AS2058">
        <v>0</v>
      </c>
      <c r="AT2058">
        <v>1</v>
      </c>
      <c r="AU2058">
        <v>0</v>
      </c>
      <c r="BA2058">
        <v>-1.34</v>
      </c>
    </row>
    <row r="2059" spans="3:53" ht="12.75" x14ac:dyDescent="0.2">
      <c r="C2059" t="s">
        <v>688</v>
      </c>
      <c r="D2059" t="s">
        <v>675</v>
      </c>
      <c r="E2059">
        <v>15.65</v>
      </c>
      <c r="F2059">
        <v>4.54</v>
      </c>
      <c r="G2059">
        <v>0.97</v>
      </c>
      <c r="H2059">
        <v>-99999</v>
      </c>
      <c r="I2059">
        <v>-16.236000000000001</v>
      </c>
      <c r="J2059" t="s">
        <v>78</v>
      </c>
      <c r="K2059">
        <v>83.15</v>
      </c>
      <c r="L2059">
        <v>15.69</v>
      </c>
      <c r="M2059">
        <v>0</v>
      </c>
      <c r="N2059">
        <v>15.633333333333329</v>
      </c>
      <c r="O2059">
        <v>0.36247334754797428</v>
      </c>
      <c r="P2059">
        <v>32016</v>
      </c>
      <c r="Q2059">
        <v>40725</v>
      </c>
      <c r="R2059">
        <v>0.79</v>
      </c>
      <c r="S2059">
        <v>43.016000000000012</v>
      </c>
      <c r="T2059">
        <v>4.8949999999999996</v>
      </c>
      <c r="U2059">
        <v>20.9468</v>
      </c>
      <c r="V2059">
        <f t="shared" si="354"/>
        <v>2.7104340000000002</v>
      </c>
      <c r="AC2059">
        <v>15.69</v>
      </c>
      <c r="AD2059">
        <v>15.6</v>
      </c>
      <c r="AH2059" s="85">
        <f>IF(AND(M2059&lt;Variables!$G$6,M2059&gt;Variables!$G$5),0,1)</f>
        <v>1</v>
      </c>
      <c r="AI2059" s="85">
        <f t="shared" si="353"/>
        <v>0</v>
      </c>
      <c r="AJ2059" s="85">
        <f>IF(I2059&gt;Variables!$G$7,0,1)</f>
        <v>1</v>
      </c>
      <c r="AK2059" s="85">
        <f>IF(F2059&gt;Variables!$G$8,0,1)</f>
        <v>1</v>
      </c>
      <c r="AL2059" s="85">
        <f>IF(G2059&gt;Variables!$G$9,0,1)</f>
        <v>1</v>
      </c>
      <c r="AM2059" s="85">
        <f>IF(AND(K2059&gt;Variables!$G$10,K2059&lt;Variables!$G$11),0,1)</f>
        <v>1</v>
      </c>
      <c r="AN2059" s="103">
        <f>IF(H2059&lt;Variables!$G$13,1,0)</f>
        <v>1</v>
      </c>
      <c r="AO2059" s="101">
        <f>IF(R2059&lt;Variables!$G$12,0,1)</f>
        <v>0</v>
      </c>
      <c r="AP2059" s="86">
        <f t="shared" si="352"/>
        <v>1</v>
      </c>
      <c r="AR2059">
        <v>0</v>
      </c>
      <c r="AS2059">
        <v>0</v>
      </c>
      <c r="AT2059">
        <v>0</v>
      </c>
      <c r="AU2059">
        <v>0</v>
      </c>
      <c r="BA2059">
        <v>0</v>
      </c>
    </row>
    <row r="2060" spans="3:53" ht="12.75" x14ac:dyDescent="0.2">
      <c r="C2060" s="182" t="s">
        <v>688</v>
      </c>
      <c r="D2060" s="182" t="s">
        <v>678</v>
      </c>
      <c r="E2060" s="182">
        <v>33.74</v>
      </c>
      <c r="F2060" s="182">
        <v>66.75</v>
      </c>
      <c r="G2060" s="182">
        <v>0.09</v>
      </c>
      <c r="H2060" s="182">
        <v>979.01</v>
      </c>
      <c r="I2060" s="182">
        <v>-42.594000000000001</v>
      </c>
      <c r="J2060" s="182" t="s">
        <v>78</v>
      </c>
      <c r="K2060" s="182">
        <v>94.47</v>
      </c>
      <c r="L2060" s="182">
        <v>33.742825000000003</v>
      </c>
      <c r="M2060" s="182">
        <v>-8.3721502274759288E-3</v>
      </c>
      <c r="N2060" s="182">
        <v>33.737597560975622</v>
      </c>
      <c r="O2060">
        <v>7.12095465613576E-3</v>
      </c>
      <c r="P2060">
        <v>11170000</v>
      </c>
      <c r="Q2060">
        <v>462110</v>
      </c>
      <c r="R2060">
        <v>24.17</v>
      </c>
      <c r="S2060">
        <v>43.016000000000012</v>
      </c>
      <c r="T2060">
        <v>4.8949999999999996</v>
      </c>
      <c r="U2060">
        <v>20.9468</v>
      </c>
      <c r="V2060">
        <f t="shared" si="354"/>
        <v>2.8290021058014534</v>
      </c>
      <c r="AC2060">
        <v>33.869999999999997</v>
      </c>
      <c r="AD2060">
        <v>33.479999999999997</v>
      </c>
      <c r="AH2060" s="85">
        <f>IF(AND(M2060&lt;Variables!$G$6,M2060&gt;Variables!$G$5),0,1)</f>
        <v>1</v>
      </c>
      <c r="AI2060" s="85">
        <f t="shared" si="353"/>
        <v>0</v>
      </c>
      <c r="AJ2060" s="85">
        <f>IF(I2060&gt;Variables!$G$7,0,1)</f>
        <v>1</v>
      </c>
      <c r="AK2060" s="85">
        <f>IF(F2060&gt;Variables!$G$8,0,1)</f>
        <v>0</v>
      </c>
      <c r="AL2060" s="85">
        <f>IF(G2060&gt;Variables!$G$9,0,1)</f>
        <v>1</v>
      </c>
      <c r="AM2060" s="85">
        <f>IF(AND(K2060&gt;Variables!$G$10,K2060&lt;Variables!$G$11),0,1)</f>
        <v>1</v>
      </c>
      <c r="AN2060" s="103">
        <f>IF(H2060&lt;Variables!$G$13,1,0)</f>
        <v>1</v>
      </c>
      <c r="AO2060" s="101">
        <f>IF(R2060&lt;Variables!$G$12,0,1)</f>
        <v>1</v>
      </c>
      <c r="AP2060" s="86">
        <f t="shared" si="352"/>
        <v>1</v>
      </c>
      <c r="AR2060">
        <v>0</v>
      </c>
      <c r="AS2060">
        <v>1</v>
      </c>
      <c r="AT2060">
        <v>0</v>
      </c>
      <c r="AU2060">
        <v>0</v>
      </c>
      <c r="BA2060">
        <v>0.19</v>
      </c>
    </row>
    <row r="2061" spans="3:53" ht="12.75" x14ac:dyDescent="0.2">
      <c r="C2061" s="182" t="s">
        <v>688</v>
      </c>
      <c r="D2061" s="182" t="s">
        <v>687</v>
      </c>
      <c r="E2061" s="182">
        <v>12.35</v>
      </c>
      <c r="F2061" s="182">
        <v>5.82</v>
      </c>
      <c r="G2061" s="182">
        <v>3</v>
      </c>
      <c r="H2061" s="182">
        <v>-99999</v>
      </c>
      <c r="I2061" s="182">
        <v>-15.396000000000001</v>
      </c>
      <c r="J2061" s="182" t="s">
        <v>78</v>
      </c>
      <c r="K2061" s="182">
        <v>90.37</v>
      </c>
      <c r="L2061" s="182">
        <v>12.36</v>
      </c>
      <c r="M2061" s="182">
        <v>0</v>
      </c>
      <c r="N2061" s="182">
        <v>12.310142857142861</v>
      </c>
      <c r="O2061">
        <v>0.40500864560000949</v>
      </c>
      <c r="P2061">
        <v>27444</v>
      </c>
      <c r="Q2061">
        <v>75393</v>
      </c>
      <c r="R2061">
        <v>0.36</v>
      </c>
      <c r="S2061">
        <v>43.016000000000012</v>
      </c>
      <c r="T2061">
        <v>4.8949999999999996</v>
      </c>
      <c r="U2061">
        <v>20.9468</v>
      </c>
      <c r="V2061">
        <f t="shared" si="354"/>
        <v>2.7852332</v>
      </c>
      <c r="AC2061">
        <v>12.37</v>
      </c>
      <c r="AD2061">
        <v>12.31</v>
      </c>
      <c r="AH2061" s="85">
        <f>IF(AND(M2061&lt;Variables!$G$6,M2061&gt;Variables!$G$5),0,1)</f>
        <v>1</v>
      </c>
      <c r="AI2061" s="85">
        <f t="shared" si="353"/>
        <v>0</v>
      </c>
      <c r="AJ2061" s="85">
        <f>IF(I2061&gt;Variables!$G$7,0,1)</f>
        <v>1</v>
      </c>
      <c r="AK2061" s="85">
        <f>IF(F2061&gt;Variables!$G$8,0,1)</f>
        <v>1</v>
      </c>
      <c r="AL2061" s="85">
        <f>IF(G2061&gt;Variables!$G$9,0,1)</f>
        <v>1</v>
      </c>
      <c r="AM2061" s="85">
        <f>IF(AND(K2061&gt;Variables!$G$10,K2061&lt;Variables!$G$11),0,1)</f>
        <v>1</v>
      </c>
      <c r="AN2061" s="103">
        <f>IF(H2061&lt;Variables!$G$13,1,0)</f>
        <v>1</v>
      </c>
      <c r="AO2061" s="101">
        <f>IF(R2061&lt;Variables!$G$12,0,1)</f>
        <v>0</v>
      </c>
      <c r="AP2061" s="86">
        <f t="shared" si="352"/>
        <v>1</v>
      </c>
      <c r="AR2061">
        <v>0</v>
      </c>
      <c r="AS2061">
        <v>0</v>
      </c>
      <c r="AT2061">
        <v>0</v>
      </c>
      <c r="AU2061">
        <v>0</v>
      </c>
      <c r="BA2061">
        <v>0</v>
      </c>
    </row>
    <row r="2062" spans="3:53" ht="12.75" x14ac:dyDescent="0.2">
      <c r="C2062" t="s">
        <v>688</v>
      </c>
      <c r="D2062" t="s">
        <v>676</v>
      </c>
      <c r="E2062">
        <v>2.76</v>
      </c>
      <c r="F2062">
        <v>7.03</v>
      </c>
      <c r="G2062">
        <v>4.0999999999999996</v>
      </c>
      <c r="H2062">
        <v>-99999</v>
      </c>
      <c r="I2062">
        <v>-31.05</v>
      </c>
      <c r="J2062" t="s">
        <v>78</v>
      </c>
      <c r="K2062">
        <v>70.2</v>
      </c>
      <c r="L2062">
        <v>2.7838571428571428</v>
      </c>
      <c r="M2062">
        <v>0.22065992713091079</v>
      </c>
      <c r="N2062">
        <v>2.7738749999999999</v>
      </c>
      <c r="O2062">
        <v>0.58131675003378747</v>
      </c>
      <c r="P2062">
        <v>26389</v>
      </c>
      <c r="Q2062">
        <v>193623</v>
      </c>
      <c r="R2062">
        <v>0.14000000000000001</v>
      </c>
      <c r="S2062">
        <v>43.016000000000012</v>
      </c>
      <c r="T2062">
        <v>4.8949999999999996</v>
      </c>
      <c r="U2062">
        <v>20.9468</v>
      </c>
      <c r="V2062">
        <f t="shared" si="354"/>
        <v>2.5576620713296037</v>
      </c>
      <c r="AC2062">
        <v>2.78</v>
      </c>
      <c r="AD2062">
        <v>2.74</v>
      </c>
      <c r="AH2062" s="85">
        <f>IF(AND(M2062&lt;Variables!$G$6,M2062&gt;Variables!$G$5),0,1)</f>
        <v>1</v>
      </c>
      <c r="AI2062" s="85">
        <f t="shared" si="353"/>
        <v>0</v>
      </c>
      <c r="AJ2062" s="85">
        <f>IF(I2062&gt;Variables!$G$7,0,1)</f>
        <v>1</v>
      </c>
      <c r="AK2062" s="85">
        <f>IF(F2062&gt;Variables!$G$8,0,1)</f>
        <v>1</v>
      </c>
      <c r="AL2062" s="85">
        <f>IF(G2062&gt;Variables!$G$9,0,1)</f>
        <v>1</v>
      </c>
      <c r="AM2062" s="85">
        <f>IF(AND(K2062&gt;Variables!$G$10,K2062&lt;Variables!$G$11),0,1)</f>
        <v>0</v>
      </c>
      <c r="AN2062" s="103">
        <f>IF(H2062&lt;Variables!$G$13,1,0)</f>
        <v>1</v>
      </c>
      <c r="AO2062" s="101">
        <f>IF(R2062&lt;Variables!$G$12,0,1)</f>
        <v>0</v>
      </c>
      <c r="AP2062" s="86">
        <f t="shared" si="352"/>
        <v>1</v>
      </c>
      <c r="AR2062">
        <v>0</v>
      </c>
      <c r="AS2062">
        <v>0</v>
      </c>
      <c r="AT2062">
        <v>0</v>
      </c>
      <c r="AU2062">
        <v>0</v>
      </c>
      <c r="BA2062">
        <v>0</v>
      </c>
    </row>
    <row r="2063" spans="3:53" ht="12.75" x14ac:dyDescent="0.2">
      <c r="C2063" t="s">
        <v>688</v>
      </c>
      <c r="D2063" t="s">
        <v>668</v>
      </c>
      <c r="E2063">
        <v>8.58</v>
      </c>
      <c r="F2063">
        <v>141.51</v>
      </c>
      <c r="G2063">
        <v>20.28</v>
      </c>
      <c r="H2063">
        <v>21.3</v>
      </c>
      <c r="I2063">
        <v>-1.462</v>
      </c>
      <c r="J2063" t="s">
        <v>78</v>
      </c>
      <c r="K2063">
        <v>72.95</v>
      </c>
      <c r="L2063">
        <v>7.308325</v>
      </c>
      <c r="M2063">
        <v>8.7882654370187385</v>
      </c>
      <c r="N2063">
        <v>6.9229724137931044</v>
      </c>
      <c r="O2063">
        <v>14.84373365636246</v>
      </c>
      <c r="P2063">
        <v>50260000</v>
      </c>
      <c r="Q2063">
        <v>530980</v>
      </c>
      <c r="R2063">
        <v>94.66</v>
      </c>
      <c r="S2063">
        <v>43.016000000000012</v>
      </c>
      <c r="T2063">
        <v>4.8949999999999996</v>
      </c>
      <c r="U2063">
        <v>20.9468</v>
      </c>
      <c r="V2063">
        <f t="shared" si="354"/>
        <v>1.793784380778086</v>
      </c>
      <c r="AC2063">
        <v>9</v>
      </c>
      <c r="AD2063">
        <v>5.66</v>
      </c>
      <c r="AH2063" s="85">
        <f>IF(AND(M2063&lt;Variables!$G$6,M2063&gt;Variables!$G$5),0,1)</f>
        <v>1</v>
      </c>
      <c r="AI2063" s="85">
        <f t="shared" si="353"/>
        <v>0</v>
      </c>
      <c r="AJ2063" s="85">
        <f>IF(I2063&gt;Variables!$G$7,0,1)</f>
        <v>1</v>
      </c>
      <c r="AK2063" s="85">
        <f>IF(F2063&gt;Variables!$G$8,0,1)</f>
        <v>0</v>
      </c>
      <c r="AL2063" s="85">
        <f>IF(G2063&gt;Variables!$G$9,0,1)</f>
        <v>0</v>
      </c>
      <c r="AM2063" s="85">
        <f>IF(AND(K2063&gt;Variables!$G$10,K2063&lt;Variables!$G$11),0,1)</f>
        <v>0</v>
      </c>
      <c r="AN2063" s="103">
        <f>IF(H2063&lt;Variables!$G$13,1,0)</f>
        <v>1</v>
      </c>
      <c r="AO2063" s="101">
        <f>IF(R2063&lt;Variables!$G$12,0,1)</f>
        <v>1</v>
      </c>
      <c r="AP2063" s="86">
        <f t="shared" si="352"/>
        <v>1</v>
      </c>
      <c r="AR2063">
        <v>0</v>
      </c>
      <c r="AS2063">
        <v>0</v>
      </c>
      <c r="AT2063">
        <v>1</v>
      </c>
      <c r="AU2063">
        <v>0</v>
      </c>
      <c r="BA2063">
        <v>-2.25</v>
      </c>
    </row>
    <row r="2064" spans="3:53" ht="12.75" x14ac:dyDescent="0.2">
      <c r="C2064" t="s">
        <v>688</v>
      </c>
      <c r="D2064" t="s">
        <v>674</v>
      </c>
      <c r="E2064">
        <v>36.950000000000003</v>
      </c>
      <c r="F2064">
        <v>5.48</v>
      </c>
      <c r="G2064">
        <v>4.7300000000000004</v>
      </c>
      <c r="H2064">
        <v>5450</v>
      </c>
      <c r="I2064">
        <v>-1.077</v>
      </c>
      <c r="J2064" t="s">
        <v>78</v>
      </c>
      <c r="K2064">
        <v>69.099999999999994</v>
      </c>
      <c r="L2064">
        <v>36.492815384615383</v>
      </c>
      <c r="M2064">
        <v>0.73215676173139055</v>
      </c>
      <c r="N2064">
        <v>36.198027272727273</v>
      </c>
      <c r="O2064">
        <v>1.5524954524141501</v>
      </c>
      <c r="P2064">
        <v>50237</v>
      </c>
      <c r="Q2064">
        <v>778448</v>
      </c>
      <c r="R2064">
        <v>0.06</v>
      </c>
      <c r="S2064">
        <v>43.016000000000012</v>
      </c>
      <c r="T2064">
        <v>4.8949999999999996</v>
      </c>
      <c r="U2064">
        <v>20.9468</v>
      </c>
      <c r="V2064">
        <f t="shared" si="354"/>
        <v>2.5054535714924713</v>
      </c>
      <c r="AC2064">
        <v>36.99</v>
      </c>
      <c r="AD2064">
        <v>36.36</v>
      </c>
      <c r="AH2064" s="85">
        <f>IF(AND(M2064&lt;Variables!$G$6,M2064&gt;Variables!$G$5),0,1)</f>
        <v>1</v>
      </c>
      <c r="AI2064" s="85">
        <f t="shared" si="353"/>
        <v>0</v>
      </c>
      <c r="AJ2064" s="85">
        <f>IF(I2064&gt;Variables!$G$7,0,1)</f>
        <v>1</v>
      </c>
      <c r="AK2064" s="85">
        <f>IF(F2064&gt;Variables!$G$8,0,1)</f>
        <v>1</v>
      </c>
      <c r="AL2064" s="85">
        <f>IF(G2064&gt;Variables!$G$9,0,1)</f>
        <v>1</v>
      </c>
      <c r="AM2064" s="85">
        <f>IF(AND(K2064&gt;Variables!$G$10,K2064&lt;Variables!$G$11),0,1)</f>
        <v>0</v>
      </c>
      <c r="AN2064" s="103">
        <f>IF(H2064&lt;Variables!$G$13,1,0)</f>
        <v>0</v>
      </c>
      <c r="AO2064" s="101">
        <f>IF(R2064&lt;Variables!$G$12,0,1)</f>
        <v>0</v>
      </c>
      <c r="AP2064" s="86">
        <f t="shared" si="352"/>
        <v>1</v>
      </c>
      <c r="AR2064">
        <v>0</v>
      </c>
      <c r="AS2064">
        <v>0</v>
      </c>
      <c r="AT2064">
        <v>0</v>
      </c>
      <c r="AU2064">
        <v>1</v>
      </c>
      <c r="BA2064">
        <v>-1.07</v>
      </c>
    </row>
    <row r="2065" spans="3:53" ht="12.75" x14ac:dyDescent="0.2">
      <c r="C2065" t="s">
        <v>689</v>
      </c>
      <c r="D2065" t="s">
        <v>682</v>
      </c>
      <c r="E2065">
        <v>3.13</v>
      </c>
      <c r="F2065">
        <v>22.18</v>
      </c>
      <c r="G2065">
        <v>10.07</v>
      </c>
      <c r="H2065">
        <v>199.82</v>
      </c>
      <c r="I2065">
        <v>-0.21</v>
      </c>
      <c r="J2065" t="s">
        <v>78</v>
      </c>
      <c r="K2065">
        <v>51.5</v>
      </c>
      <c r="L2065">
        <v>3.1016400000000002</v>
      </c>
      <c r="M2065">
        <v>0.43073986665119218</v>
      </c>
      <c r="N2065">
        <v>3.1212695652173919</v>
      </c>
      <c r="O2065">
        <v>-0.20086586840361451</v>
      </c>
      <c r="P2065">
        <v>9090000</v>
      </c>
      <c r="Q2065">
        <v>1360000</v>
      </c>
      <c r="R2065">
        <v>6.68</v>
      </c>
      <c r="S2065">
        <v>47.77</v>
      </c>
      <c r="T2065">
        <v>5.3109999999999999</v>
      </c>
      <c r="U2065">
        <v>22.9924</v>
      </c>
      <c r="V2065">
        <f t="shared" si="354"/>
        <v>2.369474798364736</v>
      </c>
      <c r="AC2065">
        <v>3.42</v>
      </c>
      <c r="AD2065">
        <v>2.8</v>
      </c>
      <c r="AH2065" s="85">
        <f>IF(AND(M2065&lt;Variables!$G$6,M2065&gt;Variables!$G$5),0,1)</f>
        <v>1</v>
      </c>
      <c r="AI2065" s="85">
        <f t="shared" si="353"/>
        <v>1</v>
      </c>
      <c r="AJ2065" s="85">
        <f>IF(I2065&gt;Variables!$G$7,0,1)</f>
        <v>1</v>
      </c>
      <c r="AK2065" s="85">
        <f>IF(F2065&gt;Variables!$G$8,0,1)</f>
        <v>0</v>
      </c>
      <c r="AL2065" s="85">
        <f>IF(G2065&gt;Variables!$G$9,0,1)</f>
        <v>1</v>
      </c>
      <c r="AM2065" s="85">
        <f>IF(AND(K2065&gt;Variables!$G$10,K2065&lt;Variables!$G$11),0,1)</f>
        <v>0</v>
      </c>
      <c r="AN2065" s="103">
        <f>IF(H2065&lt;Variables!$G$13,1,0)</f>
        <v>1</v>
      </c>
      <c r="AO2065" s="101">
        <f>IF(R2065&lt;Variables!$G$12,0,1)</f>
        <v>1</v>
      </c>
      <c r="AP2065" s="86">
        <f t="shared" si="352"/>
        <v>1</v>
      </c>
      <c r="AR2065">
        <v>1</v>
      </c>
      <c r="AS2065">
        <v>0</v>
      </c>
      <c r="AT2065">
        <v>0</v>
      </c>
      <c r="AU2065">
        <v>0</v>
      </c>
      <c r="BA2065">
        <v>2</v>
      </c>
    </row>
    <row r="2066" spans="3:53" ht="12.75" x14ac:dyDescent="0.2">
      <c r="C2066" t="s">
        <v>689</v>
      </c>
      <c r="D2066" t="s">
        <v>461</v>
      </c>
      <c r="E2066">
        <v>16.12</v>
      </c>
      <c r="F2066">
        <v>4.59</v>
      </c>
      <c r="G2066">
        <v>3.27</v>
      </c>
      <c r="H2066">
        <v>6300</v>
      </c>
      <c r="I2066">
        <v>-13.797000000000001</v>
      </c>
      <c r="J2066" t="s">
        <v>78</v>
      </c>
      <c r="K2066">
        <v>56.34</v>
      </c>
      <c r="L2066">
        <v>16.045055000000001</v>
      </c>
      <c r="M2066">
        <v>0.52941544918354966</v>
      </c>
      <c r="N2066">
        <v>16.00995</v>
      </c>
      <c r="O2066">
        <v>0.74984618940096059</v>
      </c>
      <c r="P2066">
        <v>3132000</v>
      </c>
      <c r="Q2066">
        <v>14129000</v>
      </c>
      <c r="R2066">
        <v>0.22</v>
      </c>
      <c r="S2066">
        <v>47.77</v>
      </c>
      <c r="T2066">
        <v>5.3109999999999999</v>
      </c>
      <c r="U2066">
        <v>22.9924</v>
      </c>
      <c r="V2066">
        <f t="shared" si="354"/>
        <v>2.4092240437999126</v>
      </c>
      <c r="AC2066">
        <v>18.399999999999999</v>
      </c>
      <c r="AD2066">
        <v>16.100200000000001</v>
      </c>
      <c r="AH2066" s="85">
        <f>IF(AND(M2066&lt;Variables!$G$6,M2066&gt;Variables!$G$5),0,1)</f>
        <v>1</v>
      </c>
      <c r="AI2066" s="85">
        <f t="shared" si="353"/>
        <v>0</v>
      </c>
      <c r="AJ2066" s="85">
        <f>IF(I2066&gt;Variables!$G$7,0,1)</f>
        <v>1</v>
      </c>
      <c r="AK2066" s="85">
        <f>IF(F2066&gt;Variables!$G$8,0,1)</f>
        <v>1</v>
      </c>
      <c r="AL2066" s="85">
        <f>IF(G2066&gt;Variables!$G$9,0,1)</f>
        <v>1</v>
      </c>
      <c r="AM2066" s="85">
        <f>IF(AND(K2066&gt;Variables!$G$10,K2066&lt;Variables!$G$11),0,1)</f>
        <v>0</v>
      </c>
      <c r="AN2066" s="103">
        <f>IF(H2066&lt;Variables!$G$13,1,0)</f>
        <v>0</v>
      </c>
      <c r="AO2066" s="101">
        <f>IF(R2066&lt;Variables!$G$12,0,1)</f>
        <v>0</v>
      </c>
      <c r="AP2066" s="86">
        <f t="shared" si="352"/>
        <v>1</v>
      </c>
      <c r="AR2066">
        <v>1</v>
      </c>
      <c r="AS2066">
        <v>0</v>
      </c>
      <c r="AT2066">
        <v>0</v>
      </c>
      <c r="AU2066">
        <v>0</v>
      </c>
      <c r="BA2066">
        <v>2</v>
      </c>
    </row>
    <row r="2067" spans="3:53" ht="12.75" x14ac:dyDescent="0.2">
      <c r="C2067" t="s">
        <v>689</v>
      </c>
      <c r="D2067" t="s">
        <v>681</v>
      </c>
      <c r="E2067">
        <v>1.54</v>
      </c>
      <c r="F2067">
        <v>51.66</v>
      </c>
      <c r="G2067">
        <v>14.29</v>
      </c>
      <c r="H2067">
        <v>81.3</v>
      </c>
      <c r="I2067">
        <v>-51.362000000000002</v>
      </c>
      <c r="J2067" t="s">
        <v>78</v>
      </c>
      <c r="K2067">
        <v>51.91</v>
      </c>
      <c r="L2067">
        <v>1.5498700000000001</v>
      </c>
      <c r="M2067">
        <v>-1.9272584152219261</v>
      </c>
      <c r="N2067">
        <v>1.45630652173913</v>
      </c>
      <c r="O2067">
        <v>4.3736313276141132</v>
      </c>
      <c r="P2067">
        <v>44560000</v>
      </c>
      <c r="Q2067">
        <v>793060</v>
      </c>
      <c r="R2067">
        <v>56.19</v>
      </c>
      <c r="S2067">
        <v>47.77</v>
      </c>
      <c r="T2067">
        <v>5.3109999999999999</v>
      </c>
      <c r="U2067">
        <v>22.9924</v>
      </c>
      <c r="V2067">
        <f t="shared" si="354"/>
        <v>2.4475272303948072</v>
      </c>
      <c r="AC2067">
        <v>1.67</v>
      </c>
      <c r="AD2067">
        <v>1.2</v>
      </c>
      <c r="AH2067" s="85">
        <f>IF(AND(M2067&lt;Variables!$G$6,M2067&gt;Variables!$G$5),0,1)</f>
        <v>1</v>
      </c>
      <c r="AI2067" s="85">
        <f t="shared" si="353"/>
        <v>0</v>
      </c>
      <c r="AJ2067" s="85">
        <f>IF(I2067&gt;Variables!$G$7,0,1)</f>
        <v>1</v>
      </c>
      <c r="AK2067" s="85">
        <f>IF(F2067&gt;Variables!$G$8,0,1)</f>
        <v>0</v>
      </c>
      <c r="AL2067" s="85">
        <f>IF(G2067&gt;Variables!$G$9,0,1)</f>
        <v>0</v>
      </c>
      <c r="AM2067" s="85">
        <f>IF(AND(K2067&gt;Variables!$G$10,K2067&lt;Variables!$G$11),0,1)</f>
        <v>0</v>
      </c>
      <c r="AN2067" s="103">
        <f>IF(H2067&lt;Variables!$G$13,1,0)</f>
        <v>1</v>
      </c>
      <c r="AO2067" s="101">
        <f>IF(R2067&lt;Variables!$G$12,0,1)</f>
        <v>1</v>
      </c>
      <c r="AP2067" s="86">
        <f t="shared" si="352"/>
        <v>1</v>
      </c>
      <c r="AR2067">
        <v>1</v>
      </c>
      <c r="AS2067">
        <v>0</v>
      </c>
      <c r="AT2067">
        <v>0</v>
      </c>
      <c r="AU2067">
        <v>0</v>
      </c>
      <c r="BA2067">
        <v>2</v>
      </c>
    </row>
    <row r="2068" spans="3:53" ht="12.75" x14ac:dyDescent="0.2">
      <c r="C2068" t="s">
        <v>689</v>
      </c>
      <c r="D2068" t="s">
        <v>331</v>
      </c>
      <c r="E2068">
        <v>39.799999999999997</v>
      </c>
      <c r="F2068">
        <v>25.19</v>
      </c>
      <c r="G2068">
        <v>6.05</v>
      </c>
      <c r="H2068">
        <v>14650</v>
      </c>
      <c r="I2068">
        <v>202.34700000000001</v>
      </c>
      <c r="J2068" t="s">
        <v>78</v>
      </c>
      <c r="K2068">
        <v>47.97</v>
      </c>
      <c r="L2068">
        <v>40.603355000000001</v>
      </c>
      <c r="M2068">
        <v>-2.0031719053758028</v>
      </c>
      <c r="N2068">
        <v>39.522589130434788</v>
      </c>
      <c r="O2068">
        <v>0.67660260992184929</v>
      </c>
      <c r="P2068">
        <v>160980000</v>
      </c>
      <c r="Q2068">
        <v>111998000</v>
      </c>
      <c r="R2068">
        <v>1.44</v>
      </c>
      <c r="S2068">
        <v>47.77</v>
      </c>
      <c r="T2068">
        <v>5.3109999999999999</v>
      </c>
      <c r="U2068">
        <v>22.9924</v>
      </c>
      <c r="V2068">
        <f t="shared" si="354"/>
        <v>2.3863077938004382</v>
      </c>
      <c r="AC2068">
        <v>72.62</v>
      </c>
      <c r="AD2068">
        <v>38.36</v>
      </c>
      <c r="AH2068" s="85">
        <f>IF(AND(M2068&lt;Variables!$G$6,M2068&gt;Variables!$G$5),0,1)</f>
        <v>0</v>
      </c>
      <c r="AI2068" s="85">
        <f t="shared" si="353"/>
        <v>0</v>
      </c>
      <c r="AJ2068" s="85">
        <f>IF(I2068&gt;Variables!$G$7,0,1)</f>
        <v>0</v>
      </c>
      <c r="AK2068" s="85">
        <f>IF(F2068&gt;Variables!$G$8,0,1)</f>
        <v>0</v>
      </c>
      <c r="AL2068" s="85">
        <f>IF(G2068&gt;Variables!$G$9,0,1)</f>
        <v>1</v>
      </c>
      <c r="AM2068" s="85">
        <f>IF(AND(K2068&gt;Variables!$G$10,K2068&lt;Variables!$G$11),0,1)</f>
        <v>1</v>
      </c>
      <c r="AN2068" s="103">
        <f>IF(H2068&lt;Variables!$G$13,1,0)</f>
        <v>0</v>
      </c>
      <c r="AO2068" s="101">
        <f>IF(R2068&lt;Variables!$G$12,0,1)</f>
        <v>0</v>
      </c>
      <c r="AP2068" s="86">
        <f t="shared" si="352"/>
        <v>1</v>
      </c>
      <c r="AR2068">
        <v>1</v>
      </c>
      <c r="AS2068">
        <v>0</v>
      </c>
      <c r="AT2068">
        <v>0</v>
      </c>
      <c r="AU2068">
        <v>0</v>
      </c>
      <c r="BA2068">
        <v>2</v>
      </c>
    </row>
    <row r="2069" spans="3:53" ht="12.75" x14ac:dyDescent="0.2">
      <c r="C2069" t="s">
        <v>689</v>
      </c>
      <c r="D2069" t="s">
        <v>389</v>
      </c>
      <c r="E2069">
        <v>8.0399999999999991</v>
      </c>
      <c r="F2069">
        <v>5.76</v>
      </c>
      <c r="G2069">
        <v>-1.26</v>
      </c>
      <c r="H2069">
        <v>2260</v>
      </c>
      <c r="I2069">
        <v>-42.332000000000001</v>
      </c>
      <c r="J2069" t="s">
        <v>78</v>
      </c>
      <c r="K2069">
        <v>42.86</v>
      </c>
      <c r="L2069">
        <v>8.1032000000000011</v>
      </c>
      <c r="M2069">
        <v>-0.80832263797020776</v>
      </c>
      <c r="N2069">
        <v>8.1368152173913018</v>
      </c>
      <c r="O2069">
        <v>-1.218108249274946</v>
      </c>
      <c r="P2069">
        <v>4175000</v>
      </c>
      <c r="Q2069">
        <v>7917000</v>
      </c>
      <c r="R2069">
        <v>0.53</v>
      </c>
      <c r="S2069">
        <v>47.77</v>
      </c>
      <c r="T2069">
        <v>5.3109999999999999</v>
      </c>
      <c r="U2069">
        <v>22.9924</v>
      </c>
      <c r="V2069">
        <f t="shared" si="354"/>
        <v>2.2973781171290355</v>
      </c>
      <c r="AC2069">
        <v>8.6549999999999994</v>
      </c>
      <c r="AD2069">
        <v>7.9950000000000001</v>
      </c>
      <c r="AH2069" s="85">
        <f>IF(AND(M2069&lt;Variables!$G$6,M2069&gt;Variables!$G$5),0,1)</f>
        <v>1</v>
      </c>
      <c r="AI2069" s="85">
        <f t="shared" si="353"/>
        <v>1</v>
      </c>
      <c r="AJ2069" s="85">
        <f>IF(I2069&gt;Variables!$G$7,0,1)</f>
        <v>1</v>
      </c>
      <c r="AK2069" s="85">
        <f>IF(F2069&gt;Variables!$G$8,0,1)</f>
        <v>1</v>
      </c>
      <c r="AL2069" s="85">
        <f>IF(G2069&gt;Variables!$G$9,0,1)</f>
        <v>1</v>
      </c>
      <c r="AM2069" s="85">
        <f>IF(AND(K2069&gt;Variables!$G$10,K2069&lt;Variables!$G$11),0,1)</f>
        <v>1</v>
      </c>
      <c r="AN2069" s="103">
        <f>IF(H2069&lt;Variables!$G$13,1,0)</f>
        <v>1</v>
      </c>
      <c r="AO2069" s="101">
        <f>IF(R2069&lt;Variables!$G$12,0,1)</f>
        <v>0</v>
      </c>
      <c r="AP2069" s="86">
        <f t="shared" si="352"/>
        <v>1</v>
      </c>
      <c r="AR2069">
        <v>1</v>
      </c>
      <c r="AS2069">
        <v>0</v>
      </c>
      <c r="AT2069">
        <v>0</v>
      </c>
      <c r="AU2069">
        <v>0</v>
      </c>
      <c r="BA2069">
        <v>2</v>
      </c>
    </row>
    <row r="2070" spans="3:53" ht="12.75" x14ac:dyDescent="0.2">
      <c r="C2070" t="s">
        <v>689</v>
      </c>
      <c r="D2070" t="s">
        <v>117</v>
      </c>
      <c r="E2070">
        <v>26.74</v>
      </c>
      <c r="F2070">
        <v>9.0500000000000007</v>
      </c>
      <c r="G2070">
        <v>9.86</v>
      </c>
      <c r="H2070">
        <v>3680</v>
      </c>
      <c r="I2070">
        <v>-34.075000000000003</v>
      </c>
      <c r="J2070" t="s">
        <v>78</v>
      </c>
      <c r="K2070">
        <v>65.540000000000006</v>
      </c>
      <c r="L2070">
        <v>26.248515000000001</v>
      </c>
      <c r="M2070">
        <v>1.4533584090375939</v>
      </c>
      <c r="N2070">
        <v>25.8991847826087</v>
      </c>
      <c r="O2070">
        <v>2.8217691928359279</v>
      </c>
      <c r="P2070">
        <v>5634000</v>
      </c>
      <c r="Q2070">
        <v>16008000</v>
      </c>
      <c r="R2070">
        <v>0.35</v>
      </c>
      <c r="S2070">
        <v>47.77</v>
      </c>
      <c r="T2070">
        <v>5.3109999999999999</v>
      </c>
      <c r="U2070">
        <v>22.9924</v>
      </c>
      <c r="V2070">
        <f t="shared" si="354"/>
        <v>2.4249810535794514</v>
      </c>
      <c r="AC2070">
        <v>28.66</v>
      </c>
      <c r="AD2070">
        <v>25.98</v>
      </c>
      <c r="AH2070" s="85">
        <f>IF(AND(M2070&lt;Variables!$G$6,M2070&gt;Variables!$G$5),0,1)</f>
        <v>1</v>
      </c>
      <c r="AI2070" s="85">
        <f t="shared" si="353"/>
        <v>0</v>
      </c>
      <c r="AJ2070" s="85">
        <f>IF(I2070&gt;Variables!$G$7,0,1)</f>
        <v>1</v>
      </c>
      <c r="AK2070" s="85">
        <f>IF(F2070&gt;Variables!$G$8,0,1)</f>
        <v>0</v>
      </c>
      <c r="AL2070" s="85">
        <f>IF(G2070&gt;Variables!$G$9,0,1)</f>
        <v>1</v>
      </c>
      <c r="AM2070" s="85">
        <f>IF(AND(K2070&gt;Variables!$G$10,K2070&lt;Variables!$G$11),0,1)</f>
        <v>0</v>
      </c>
      <c r="AN2070" s="103">
        <f>IF(H2070&lt;Variables!$G$13,1,0)</f>
        <v>0</v>
      </c>
      <c r="AO2070" s="101">
        <f>IF(R2070&lt;Variables!$G$12,0,1)</f>
        <v>0</v>
      </c>
      <c r="AP2070" s="86">
        <f t="shared" si="352"/>
        <v>1</v>
      </c>
      <c r="AR2070">
        <v>0</v>
      </c>
      <c r="AS2070">
        <v>0</v>
      </c>
      <c r="AT2070">
        <v>1</v>
      </c>
      <c r="AU2070">
        <v>0</v>
      </c>
      <c r="BA2070">
        <v>-2.25</v>
      </c>
    </row>
    <row r="2071" spans="3:53" ht="12.75" x14ac:dyDescent="0.2">
      <c r="C2071" t="s">
        <v>689</v>
      </c>
      <c r="D2071" t="s">
        <v>370</v>
      </c>
      <c r="E2071">
        <v>16.66</v>
      </c>
      <c r="F2071">
        <v>8.1300000000000008</v>
      </c>
      <c r="G2071">
        <v>4.95</v>
      </c>
      <c r="H2071">
        <v>2790</v>
      </c>
      <c r="I2071">
        <v>30.042999999999999</v>
      </c>
      <c r="J2071" t="s">
        <v>78</v>
      </c>
      <c r="K2071">
        <v>66.94</v>
      </c>
      <c r="L2071">
        <v>16.464459999999999</v>
      </c>
      <c r="M2071">
        <v>1.0358068226956889</v>
      </c>
      <c r="N2071">
        <v>16.116537777777779</v>
      </c>
      <c r="O2071">
        <v>3.216957819173206</v>
      </c>
      <c r="P2071">
        <v>263420</v>
      </c>
      <c r="Q2071">
        <v>1113000</v>
      </c>
      <c r="R2071">
        <v>0.24</v>
      </c>
      <c r="S2071">
        <v>47.77</v>
      </c>
      <c r="T2071">
        <v>5.3109999999999999</v>
      </c>
      <c r="U2071">
        <v>22.9924</v>
      </c>
      <c r="V2071">
        <f t="shared" si="354"/>
        <v>2.4648929354490812</v>
      </c>
      <c r="AC2071">
        <v>17.574999999999999</v>
      </c>
      <c r="AD2071">
        <v>16.614999999999998</v>
      </c>
      <c r="AH2071" s="85">
        <f>IF(AND(M2071&lt;Variables!$G$6,M2071&gt;Variables!$G$5),0,1)</f>
        <v>1</v>
      </c>
      <c r="AI2071" s="85">
        <f t="shared" si="353"/>
        <v>0</v>
      </c>
      <c r="AJ2071" s="85">
        <f>IF(I2071&gt;Variables!$G$7,0,1)</f>
        <v>0</v>
      </c>
      <c r="AK2071" s="85">
        <f>IF(F2071&gt;Variables!$G$8,0,1)</f>
        <v>1</v>
      </c>
      <c r="AL2071" s="85">
        <f>IF(G2071&gt;Variables!$G$9,0,1)</f>
        <v>1</v>
      </c>
      <c r="AM2071" s="85">
        <f>IF(AND(K2071&gt;Variables!$G$10,K2071&lt;Variables!$G$11),0,1)</f>
        <v>0</v>
      </c>
      <c r="AN2071" s="103">
        <f>IF(H2071&lt;Variables!$G$13,1,0)</f>
        <v>0</v>
      </c>
      <c r="AO2071" s="101">
        <f>IF(R2071&lt;Variables!$G$12,0,1)</f>
        <v>0</v>
      </c>
      <c r="AP2071" s="86">
        <f t="shared" si="352"/>
        <v>1</v>
      </c>
      <c r="AR2071">
        <v>1</v>
      </c>
      <c r="AS2071">
        <v>0</v>
      </c>
      <c r="AT2071">
        <v>0</v>
      </c>
      <c r="AU2071">
        <v>0</v>
      </c>
      <c r="BA2071">
        <v>2</v>
      </c>
    </row>
    <row r="2072" spans="3:53" ht="12.75" x14ac:dyDescent="0.2">
      <c r="C2072" t="s">
        <v>689</v>
      </c>
      <c r="D2072" t="s">
        <v>193</v>
      </c>
      <c r="E2072">
        <v>18.59</v>
      </c>
      <c r="F2072">
        <v>9.32</v>
      </c>
      <c r="G2072">
        <v>3.57</v>
      </c>
      <c r="H2072">
        <v>6870</v>
      </c>
      <c r="I2072">
        <v>-51.704999999999998</v>
      </c>
      <c r="J2072" t="s">
        <v>78</v>
      </c>
      <c r="K2072">
        <v>50.03</v>
      </c>
      <c r="L2072">
        <v>18.645285000000001</v>
      </c>
      <c r="M2072">
        <v>-0.29650927835105673</v>
      </c>
      <c r="N2072">
        <v>18.52101086956522</v>
      </c>
      <c r="O2072">
        <v>0.37249117189465342</v>
      </c>
      <c r="P2072">
        <v>8874000</v>
      </c>
      <c r="Q2072">
        <v>21186000</v>
      </c>
      <c r="R2072">
        <v>0.42</v>
      </c>
      <c r="S2072">
        <v>47.77</v>
      </c>
      <c r="T2072">
        <v>5.3109999999999999</v>
      </c>
      <c r="U2072">
        <v>22.9924</v>
      </c>
      <c r="V2072">
        <f t="shared" si="354"/>
        <v>2.3750457308010038</v>
      </c>
      <c r="AC2072">
        <v>23</v>
      </c>
      <c r="AD2072">
        <v>18.47</v>
      </c>
      <c r="AH2072" s="85">
        <f>IF(AND(M2072&lt;Variables!$G$6,M2072&gt;Variables!$G$5),0,1)</f>
        <v>1</v>
      </c>
      <c r="AI2072" s="85">
        <f t="shared" si="353"/>
        <v>0</v>
      </c>
      <c r="AJ2072" s="85">
        <f>IF(I2072&gt;Variables!$G$7,0,1)</f>
        <v>1</v>
      </c>
      <c r="AK2072" s="85">
        <f>IF(F2072&gt;Variables!$G$8,0,1)</f>
        <v>0</v>
      </c>
      <c r="AL2072" s="85">
        <f>IF(G2072&gt;Variables!$G$9,0,1)</f>
        <v>1</v>
      </c>
      <c r="AM2072" s="85">
        <f>IF(AND(K2072&gt;Variables!$G$10,K2072&lt;Variables!$G$11),0,1)</f>
        <v>0</v>
      </c>
      <c r="AN2072" s="103">
        <f>IF(H2072&lt;Variables!$G$13,1,0)</f>
        <v>0</v>
      </c>
      <c r="AO2072" s="101">
        <f>IF(R2072&lt;Variables!$G$12,0,1)</f>
        <v>0</v>
      </c>
      <c r="AP2072" s="86">
        <f t="shared" si="352"/>
        <v>1</v>
      </c>
      <c r="AR2072">
        <v>1</v>
      </c>
      <c r="AS2072">
        <v>0</v>
      </c>
      <c r="AT2072">
        <v>0</v>
      </c>
      <c r="AU2072">
        <v>0</v>
      </c>
      <c r="BA2072">
        <v>2</v>
      </c>
    </row>
    <row r="2073" spans="3:53" ht="12.75" x14ac:dyDescent="0.2">
      <c r="C2073" t="s">
        <v>689</v>
      </c>
      <c r="D2073" t="s">
        <v>278</v>
      </c>
      <c r="E2073">
        <v>67.31</v>
      </c>
      <c r="F2073">
        <v>4.88</v>
      </c>
      <c r="G2073">
        <v>4.55</v>
      </c>
      <c r="H2073">
        <v>3060</v>
      </c>
      <c r="I2073">
        <v>-30.882999999999999</v>
      </c>
      <c r="J2073" t="s">
        <v>78</v>
      </c>
      <c r="K2073">
        <v>74.540000000000006</v>
      </c>
      <c r="L2073">
        <v>66.435269999999988</v>
      </c>
      <c r="M2073">
        <v>1.2564560962874201</v>
      </c>
      <c r="N2073">
        <v>65.671026666666663</v>
      </c>
      <c r="O2073">
        <v>2.4348231092067589</v>
      </c>
      <c r="P2073">
        <v>181628</v>
      </c>
      <c r="Q2073">
        <v>1421000</v>
      </c>
      <c r="R2073">
        <v>0.13</v>
      </c>
      <c r="S2073">
        <v>47.77</v>
      </c>
      <c r="T2073">
        <v>5.3109999999999999</v>
      </c>
      <c r="U2073">
        <v>22.9924</v>
      </c>
      <c r="V2073">
        <f t="shared" si="354"/>
        <v>2.4995195881393713</v>
      </c>
      <c r="AC2073">
        <v>69.31</v>
      </c>
      <c r="AD2073">
        <v>66.867400000000004</v>
      </c>
      <c r="AH2073" s="85">
        <f>IF(AND(M2073&lt;Variables!$G$6,M2073&gt;Variables!$G$5),0,1)</f>
        <v>1</v>
      </c>
      <c r="AI2073" s="85">
        <f t="shared" si="353"/>
        <v>0</v>
      </c>
      <c r="AJ2073" s="85">
        <f>IF(I2073&gt;Variables!$G$7,0,1)</f>
        <v>1</v>
      </c>
      <c r="AK2073" s="85">
        <f>IF(F2073&gt;Variables!$G$8,0,1)</f>
        <v>1</v>
      </c>
      <c r="AL2073" s="85">
        <f>IF(G2073&gt;Variables!$G$9,0,1)</f>
        <v>1</v>
      </c>
      <c r="AM2073" s="85">
        <f>IF(AND(K2073&gt;Variables!$G$10,K2073&lt;Variables!$G$11),0,1)</f>
        <v>0</v>
      </c>
      <c r="AN2073" s="103">
        <f>IF(H2073&lt;Variables!$G$13,1,0)</f>
        <v>0</v>
      </c>
      <c r="AO2073" s="101">
        <f>IF(R2073&lt;Variables!$G$12,0,1)</f>
        <v>0</v>
      </c>
      <c r="AP2073" s="86">
        <f t="shared" si="352"/>
        <v>1</v>
      </c>
      <c r="AR2073">
        <v>0</v>
      </c>
      <c r="AS2073">
        <v>1</v>
      </c>
      <c r="AT2073">
        <v>0</v>
      </c>
      <c r="AU2073">
        <v>0</v>
      </c>
      <c r="BA2073">
        <v>1.23</v>
      </c>
    </row>
    <row r="2074" spans="3:53" ht="12.75" x14ac:dyDescent="0.2">
      <c r="C2074" t="s">
        <v>689</v>
      </c>
      <c r="D2074" t="s">
        <v>675</v>
      </c>
      <c r="E2074">
        <v>15.65</v>
      </c>
      <c r="F2074">
        <v>5.55</v>
      </c>
      <c r="G2074">
        <v>0.97</v>
      </c>
      <c r="H2074">
        <v>-99999</v>
      </c>
      <c r="I2074">
        <v>-16.236000000000001</v>
      </c>
      <c r="J2074" t="s">
        <v>78</v>
      </c>
      <c r="K2074">
        <v>83.15</v>
      </c>
      <c r="L2074">
        <v>15.69</v>
      </c>
      <c r="M2074">
        <v>0</v>
      </c>
      <c r="N2074">
        <v>15.633333333333329</v>
      </c>
      <c r="O2074">
        <v>0.36247334754797428</v>
      </c>
      <c r="P2074">
        <v>32651</v>
      </c>
      <c r="Q2074">
        <v>40725</v>
      </c>
      <c r="R2074">
        <v>0.8</v>
      </c>
      <c r="S2074">
        <v>47.77</v>
      </c>
      <c r="T2074">
        <v>5.3109999999999999</v>
      </c>
      <c r="U2074">
        <v>22.9924</v>
      </c>
      <c r="V2074">
        <f t="shared" si="354"/>
        <v>2.7104340000000002</v>
      </c>
      <c r="AC2074">
        <v>15.69</v>
      </c>
      <c r="AD2074">
        <v>15.6</v>
      </c>
      <c r="AH2074" s="85">
        <f>IF(AND(M2074&lt;Variables!$G$6,M2074&gt;Variables!$G$5),0,1)</f>
        <v>1</v>
      </c>
      <c r="AI2074" s="85">
        <f t="shared" si="353"/>
        <v>0</v>
      </c>
      <c r="AJ2074" s="85">
        <f>IF(I2074&gt;Variables!$G$7,0,1)</f>
        <v>1</v>
      </c>
      <c r="AK2074" s="85">
        <f>IF(F2074&gt;Variables!$G$8,0,1)</f>
        <v>1</v>
      </c>
      <c r="AL2074" s="85">
        <f>IF(G2074&gt;Variables!$G$9,0,1)</f>
        <v>1</v>
      </c>
      <c r="AM2074" s="85">
        <f>IF(AND(K2074&gt;Variables!$G$10,K2074&lt;Variables!$G$11),0,1)</f>
        <v>1</v>
      </c>
      <c r="AN2074" s="103">
        <f>IF(H2074&lt;Variables!$G$13,1,0)</f>
        <v>1</v>
      </c>
      <c r="AO2074" s="101">
        <f>IF(R2074&lt;Variables!$G$12,0,1)</f>
        <v>0</v>
      </c>
      <c r="AP2074" s="86">
        <f t="shared" si="352"/>
        <v>1</v>
      </c>
      <c r="AR2074">
        <v>0</v>
      </c>
      <c r="AS2074">
        <v>0</v>
      </c>
      <c r="AT2074">
        <v>0</v>
      </c>
      <c r="AU2074">
        <v>0</v>
      </c>
      <c r="BA2074">
        <v>0</v>
      </c>
    </row>
    <row r="2075" spans="3:53" ht="12.75" x14ac:dyDescent="0.2">
      <c r="C2075" t="s">
        <v>689</v>
      </c>
      <c r="D2075" t="s">
        <v>674</v>
      </c>
      <c r="E2075">
        <v>36.83</v>
      </c>
      <c r="F2075">
        <v>5.74</v>
      </c>
      <c r="G2075">
        <v>4.93</v>
      </c>
      <c r="H2075">
        <v>5450</v>
      </c>
      <c r="I2075">
        <v>-1.052</v>
      </c>
      <c r="J2075" t="s">
        <v>78</v>
      </c>
      <c r="K2075">
        <v>67.02</v>
      </c>
      <c r="L2075">
        <v>36.594935714285711</v>
      </c>
      <c r="M2075">
        <v>0.64234102650035341</v>
      </c>
      <c r="N2075">
        <v>36.298138461538457</v>
      </c>
      <c r="O2075">
        <v>1.465258443005542</v>
      </c>
      <c r="P2075">
        <v>59047</v>
      </c>
      <c r="Q2075">
        <v>778448</v>
      </c>
      <c r="R2075">
        <v>0.08</v>
      </c>
      <c r="S2075">
        <v>47.77</v>
      </c>
      <c r="T2075">
        <v>5.3109999999999999</v>
      </c>
      <c r="U2075">
        <v>22.9924</v>
      </c>
      <c r="V2075">
        <f t="shared" si="354"/>
        <v>2.4950528566562387</v>
      </c>
      <c r="AC2075">
        <v>36.99</v>
      </c>
      <c r="AD2075">
        <v>36.36</v>
      </c>
      <c r="AH2075" s="85">
        <f>IF(AND(M2075&lt;Variables!$G$6,M2075&gt;Variables!$G$5),0,1)</f>
        <v>1</v>
      </c>
      <c r="AI2075" s="85">
        <f t="shared" si="353"/>
        <v>0</v>
      </c>
      <c r="AJ2075" s="85">
        <f>IF(I2075&gt;Variables!$G$7,0,1)</f>
        <v>1</v>
      </c>
      <c r="AK2075" s="85">
        <f>IF(F2075&gt;Variables!$G$8,0,1)</f>
        <v>1</v>
      </c>
      <c r="AL2075" s="85">
        <f>IF(G2075&gt;Variables!$G$9,0,1)</f>
        <v>1</v>
      </c>
      <c r="AM2075" s="85">
        <f>IF(AND(K2075&gt;Variables!$G$10,K2075&lt;Variables!$G$11),0,1)</f>
        <v>0</v>
      </c>
      <c r="AN2075" s="103">
        <f>IF(H2075&lt;Variables!$G$13,1,0)</f>
        <v>0</v>
      </c>
      <c r="AO2075" s="101">
        <f>IF(R2075&lt;Variables!$G$12,0,1)</f>
        <v>0</v>
      </c>
      <c r="AP2075" s="86">
        <f t="shared" si="352"/>
        <v>1</v>
      </c>
      <c r="AR2075">
        <v>0</v>
      </c>
      <c r="AS2075">
        <v>0</v>
      </c>
      <c r="AT2075">
        <v>0</v>
      </c>
      <c r="AU2075">
        <v>1</v>
      </c>
      <c r="BA2075">
        <v>-0.78</v>
      </c>
    </row>
    <row r="2076" spans="3:53" ht="12.75" x14ac:dyDescent="0.2">
      <c r="C2076" t="s">
        <v>689</v>
      </c>
      <c r="D2076" t="s">
        <v>679</v>
      </c>
      <c r="E2076">
        <v>0.28000000000000003</v>
      </c>
      <c r="F2076">
        <v>46.98</v>
      </c>
      <c r="G2076">
        <v>-12.4</v>
      </c>
      <c r="H2076">
        <v>-99999</v>
      </c>
      <c r="I2076">
        <v>7.4999999999999997E-2</v>
      </c>
      <c r="J2076" t="s">
        <v>78</v>
      </c>
      <c r="K2076">
        <v>48.66</v>
      </c>
      <c r="L2076">
        <v>0.29289749999999998</v>
      </c>
      <c r="M2076">
        <v>-3.5498766633378769</v>
      </c>
      <c r="N2076">
        <v>0.27555111111111108</v>
      </c>
      <c r="O2076">
        <v>2.5218148679817229</v>
      </c>
      <c r="P2076">
        <v>737302</v>
      </c>
      <c r="Q2076">
        <v>268345</v>
      </c>
      <c r="R2076">
        <v>2.75</v>
      </c>
      <c r="S2076">
        <v>47.77</v>
      </c>
      <c r="T2076">
        <v>5.3109999999999999</v>
      </c>
      <c r="U2076">
        <v>22.9924</v>
      </c>
      <c r="V2076">
        <f t="shared" si="354"/>
        <v>2.4316766545498005</v>
      </c>
      <c r="AC2076">
        <v>0.28999999999999998</v>
      </c>
      <c r="AD2076">
        <v>0.18099999999999999</v>
      </c>
      <c r="AH2076" s="85">
        <f>IF(AND(M2076&lt;Variables!$G$6,M2076&gt;Variables!$G$5),0,1)</f>
        <v>0</v>
      </c>
      <c r="AI2076" s="85">
        <f t="shared" si="353"/>
        <v>0</v>
      </c>
      <c r="AJ2076" s="85">
        <f>IF(I2076&gt;Variables!$G$7,0,1)</f>
        <v>0</v>
      </c>
      <c r="AK2076" s="85">
        <f>IF(F2076&gt;Variables!$G$8,0,1)</f>
        <v>0</v>
      </c>
      <c r="AL2076" s="85">
        <f>IF(G2076&gt;Variables!$G$9,0,1)</f>
        <v>1</v>
      </c>
      <c r="AM2076" s="85">
        <f>IF(AND(K2076&gt;Variables!$G$10,K2076&lt;Variables!$G$11),0,1)</f>
        <v>1</v>
      </c>
      <c r="AN2076" s="103">
        <f>IF(H2076&lt;Variables!$G$13,1,0)</f>
        <v>1</v>
      </c>
      <c r="AO2076" s="101">
        <f>IF(R2076&lt;Variables!$G$12,0,1)</f>
        <v>1</v>
      </c>
      <c r="AP2076" s="86">
        <f t="shared" si="352"/>
        <v>1</v>
      </c>
      <c r="AR2076">
        <v>0</v>
      </c>
      <c r="AS2076">
        <v>0</v>
      </c>
      <c r="AT2076">
        <v>1</v>
      </c>
      <c r="AU2076">
        <v>0</v>
      </c>
      <c r="BA2076">
        <v>-2.25</v>
      </c>
    </row>
    <row r="2077" spans="3:53" ht="12.75" x14ac:dyDescent="0.2">
      <c r="C2077" t="s">
        <v>689</v>
      </c>
      <c r="D2077" t="s">
        <v>676</v>
      </c>
      <c r="E2077">
        <v>2.76</v>
      </c>
      <c r="F2077">
        <v>6.46</v>
      </c>
      <c r="G2077">
        <v>4.0999999999999996</v>
      </c>
      <c r="H2077">
        <v>-99999</v>
      </c>
      <c r="I2077">
        <v>-31.05</v>
      </c>
      <c r="J2077" t="s">
        <v>78</v>
      </c>
      <c r="K2077">
        <v>70.2</v>
      </c>
      <c r="L2077">
        <v>2.7838571428571428</v>
      </c>
      <c r="M2077">
        <v>0.22065992713091079</v>
      </c>
      <c r="N2077">
        <v>2.7738749999999999</v>
      </c>
      <c r="O2077">
        <v>0.58131675003378747</v>
      </c>
      <c r="P2077">
        <v>31744</v>
      </c>
      <c r="Q2077">
        <v>193623</v>
      </c>
      <c r="R2077">
        <v>0.16</v>
      </c>
      <c r="S2077">
        <v>47.77</v>
      </c>
      <c r="T2077">
        <v>5.3109999999999999</v>
      </c>
      <c r="U2077">
        <v>22.9924</v>
      </c>
      <c r="V2077">
        <f t="shared" si="354"/>
        <v>2.5576620713296037</v>
      </c>
      <c r="AC2077">
        <v>2.78</v>
      </c>
      <c r="AD2077">
        <v>2.74</v>
      </c>
      <c r="AH2077" s="85">
        <f>IF(AND(M2077&lt;Variables!$G$6,M2077&gt;Variables!$G$5),0,1)</f>
        <v>1</v>
      </c>
      <c r="AI2077" s="85">
        <f t="shared" si="353"/>
        <v>0</v>
      </c>
      <c r="AJ2077" s="85">
        <f>IF(I2077&gt;Variables!$G$7,0,1)</f>
        <v>1</v>
      </c>
      <c r="AK2077" s="85">
        <f>IF(F2077&gt;Variables!$G$8,0,1)</f>
        <v>1</v>
      </c>
      <c r="AL2077" s="85">
        <f>IF(G2077&gt;Variables!$G$9,0,1)</f>
        <v>1</v>
      </c>
      <c r="AM2077" s="85">
        <f>IF(AND(K2077&gt;Variables!$G$10,K2077&lt;Variables!$G$11),0,1)</f>
        <v>0</v>
      </c>
      <c r="AN2077" s="103">
        <f>IF(H2077&lt;Variables!$G$13,1,0)</f>
        <v>1</v>
      </c>
      <c r="AO2077" s="101">
        <f>IF(R2077&lt;Variables!$G$12,0,1)</f>
        <v>0</v>
      </c>
      <c r="AP2077" s="86">
        <f t="shared" si="352"/>
        <v>1</v>
      </c>
      <c r="AR2077">
        <v>0</v>
      </c>
      <c r="AS2077">
        <v>0</v>
      </c>
      <c r="AT2077">
        <v>0</v>
      </c>
      <c r="AU2077">
        <v>0</v>
      </c>
      <c r="BA2077">
        <v>0</v>
      </c>
    </row>
    <row r="2078" spans="3:53" ht="12.75" x14ac:dyDescent="0.2">
      <c r="C2078" s="182" t="s">
        <v>689</v>
      </c>
      <c r="D2078" s="182" t="s">
        <v>687</v>
      </c>
      <c r="E2078" s="182">
        <v>12.35</v>
      </c>
      <c r="F2078" s="182">
        <v>5.82</v>
      </c>
      <c r="G2078" s="182">
        <v>3</v>
      </c>
      <c r="H2078" s="182">
        <v>-99999</v>
      </c>
      <c r="I2078" s="182">
        <v>-15.396000000000001</v>
      </c>
      <c r="J2078" s="182" t="s">
        <v>78</v>
      </c>
      <c r="K2078" s="182">
        <v>91.5</v>
      </c>
      <c r="L2078" s="182">
        <v>12.36</v>
      </c>
      <c r="M2078" s="182">
        <v>0</v>
      </c>
      <c r="N2078" s="182">
        <v>12.310142857142861</v>
      </c>
      <c r="O2078">
        <v>0.40500864560000949</v>
      </c>
      <c r="P2078">
        <v>28191</v>
      </c>
      <c r="Q2078">
        <v>75393</v>
      </c>
      <c r="R2078">
        <v>0.37</v>
      </c>
      <c r="S2078">
        <v>47.77</v>
      </c>
      <c r="T2078">
        <v>5.3109999999999999</v>
      </c>
      <c r="U2078">
        <v>22.9924</v>
      </c>
      <c r="V2078">
        <f t="shared" si="354"/>
        <v>2.7969399999999998</v>
      </c>
      <c r="AC2078">
        <v>12.37</v>
      </c>
      <c r="AD2078">
        <v>12.31</v>
      </c>
      <c r="AH2078" s="85">
        <f>IF(AND(M2078&lt;Variables!$G$6,M2078&gt;Variables!$G$5),0,1)</f>
        <v>1</v>
      </c>
      <c r="AI2078" s="85">
        <f t="shared" si="353"/>
        <v>0</v>
      </c>
      <c r="AJ2078" s="85">
        <f>IF(I2078&gt;Variables!$G$7,0,1)</f>
        <v>1</v>
      </c>
      <c r="AK2078" s="85">
        <f>IF(F2078&gt;Variables!$G$8,0,1)</f>
        <v>1</v>
      </c>
      <c r="AL2078" s="85">
        <f>IF(G2078&gt;Variables!$G$9,0,1)</f>
        <v>1</v>
      </c>
      <c r="AM2078" s="85">
        <f>IF(AND(K2078&gt;Variables!$G$10,K2078&lt;Variables!$G$11),0,1)</f>
        <v>1</v>
      </c>
      <c r="AN2078" s="103">
        <f>IF(H2078&lt;Variables!$G$13,1,0)</f>
        <v>1</v>
      </c>
      <c r="AO2078" s="101">
        <f>IF(R2078&lt;Variables!$G$12,0,1)</f>
        <v>0</v>
      </c>
      <c r="AP2078" s="86">
        <f t="shared" si="352"/>
        <v>1</v>
      </c>
      <c r="AR2078">
        <v>0</v>
      </c>
      <c r="AS2078">
        <v>0</v>
      </c>
      <c r="AT2078">
        <v>0</v>
      </c>
      <c r="AU2078">
        <v>0</v>
      </c>
      <c r="BA2078">
        <v>0</v>
      </c>
    </row>
    <row r="2079" spans="3:53" ht="12.75" x14ac:dyDescent="0.2">
      <c r="C2079" t="s">
        <v>689</v>
      </c>
      <c r="D2079" t="s">
        <v>670</v>
      </c>
      <c r="E2079">
        <v>26.77</v>
      </c>
      <c r="F2079">
        <v>4.7300000000000004</v>
      </c>
      <c r="G2079">
        <v>0</v>
      </c>
      <c r="H2079">
        <v>-99999</v>
      </c>
      <c r="I2079">
        <v>-21.143999999999998</v>
      </c>
      <c r="J2079" t="s">
        <v>76</v>
      </c>
      <c r="K2079">
        <v>-99999</v>
      </c>
      <c r="L2079">
        <v>-99999</v>
      </c>
      <c r="M2079">
        <v>-99999</v>
      </c>
      <c r="N2079">
        <v>26.77</v>
      </c>
      <c r="O2079">
        <v>0</v>
      </c>
      <c r="P2079">
        <v>20177</v>
      </c>
      <c r="Q2079">
        <v>734</v>
      </c>
      <c r="R2079">
        <v>27.49</v>
      </c>
      <c r="S2079">
        <v>47.77</v>
      </c>
      <c r="T2079">
        <v>5.3109999999999999</v>
      </c>
      <c r="U2079">
        <v>22.9924</v>
      </c>
      <c r="V2079"/>
      <c r="AC2079">
        <v>-99999</v>
      </c>
      <c r="AD2079">
        <v>-99999</v>
      </c>
      <c r="AH2079" s="85">
        <f>IF(AND(M2079&lt;Variables!$G$6,M2079&gt;Variables!$G$5),0,1)</f>
        <v>1</v>
      </c>
      <c r="AI2079" s="85">
        <f t="shared" si="353"/>
        <v>1</v>
      </c>
      <c r="AJ2079" s="85">
        <f>IF(I2079&gt;Variables!$G$7,0,1)</f>
        <v>1</v>
      </c>
      <c r="AK2079" s="85">
        <f>IF(F2079&gt;Variables!$G$8,0,1)</f>
        <v>1</v>
      </c>
      <c r="AL2079" s="85">
        <f>IF(G2079&gt;Variables!$G$9,0,1)</f>
        <v>1</v>
      </c>
      <c r="AM2079" s="85">
        <f>IF(AND(K2079&gt;Variables!$G$10,K2079&lt;Variables!$G$11),0,1)</f>
        <v>1</v>
      </c>
      <c r="AN2079" s="103">
        <f>IF(H2079&lt;Variables!$G$13,1,0)</f>
        <v>1</v>
      </c>
      <c r="AO2079" s="101">
        <f>IF(R2079&lt;Variables!$G$12,0,1)</f>
        <v>1</v>
      </c>
      <c r="AP2079" s="86">
        <f t="shared" si="352"/>
        <v>0</v>
      </c>
      <c r="AR2079">
        <v>0</v>
      </c>
      <c r="AS2079">
        <v>0</v>
      </c>
      <c r="AT2079">
        <v>0</v>
      </c>
      <c r="AU2079">
        <v>0</v>
      </c>
      <c r="BA2079">
        <v>0</v>
      </c>
    </row>
    <row r="2080" spans="3:53" ht="12.75" x14ac:dyDescent="0.2">
      <c r="C2080" t="s">
        <v>689</v>
      </c>
      <c r="D2080" t="s">
        <v>683</v>
      </c>
      <c r="E2080">
        <v>28.37</v>
      </c>
      <c r="F2080">
        <v>12.68</v>
      </c>
      <c r="G2080">
        <v>3.36</v>
      </c>
      <c r="H2080">
        <v>3980</v>
      </c>
      <c r="I2080">
        <v>-23.175000000000001</v>
      </c>
      <c r="J2080" t="s">
        <v>78</v>
      </c>
      <c r="K2080">
        <v>48.99</v>
      </c>
      <c r="L2080">
        <v>28.456734999999998</v>
      </c>
      <c r="M2080">
        <v>-0.48050136461544718</v>
      </c>
      <c r="N2080">
        <v>28.398591304347821</v>
      </c>
      <c r="O2080">
        <v>-0.2767436719151356</v>
      </c>
      <c r="P2080">
        <v>2047000</v>
      </c>
      <c r="Q2080">
        <v>1581000</v>
      </c>
      <c r="R2080">
        <v>1.29</v>
      </c>
      <c r="S2080">
        <v>47.77</v>
      </c>
      <c r="T2080">
        <v>5.3109999999999999</v>
      </c>
      <c r="U2080">
        <v>22.9924</v>
      </c>
      <c r="V2080">
        <f>1.849 + (0.01036 * K2080) + (0.1184 * M2080) - (0.002888 * K2080 * M2080)</f>
        <v>2.3676278706595819</v>
      </c>
      <c r="AC2080">
        <v>28.62</v>
      </c>
      <c r="AD2080">
        <v>27.2</v>
      </c>
      <c r="AH2080" s="85">
        <f>IF(AND(M2080&lt;Variables!$G$6,M2080&gt;Variables!$G$5),0,1)</f>
        <v>1</v>
      </c>
      <c r="AI2080" s="85">
        <f t="shared" si="353"/>
        <v>0</v>
      </c>
      <c r="AJ2080" s="85">
        <f>IF(I2080&gt;Variables!$G$7,0,1)</f>
        <v>1</v>
      </c>
      <c r="AK2080" s="85">
        <f>IF(F2080&gt;Variables!$G$8,0,1)</f>
        <v>0</v>
      </c>
      <c r="AL2080" s="85">
        <f>IF(G2080&gt;Variables!$G$9,0,1)</f>
        <v>1</v>
      </c>
      <c r="AM2080" s="85">
        <f>IF(AND(K2080&gt;Variables!$G$10,K2080&lt;Variables!$G$11),0,1)</f>
        <v>1</v>
      </c>
      <c r="AN2080" s="103">
        <f>IF(H2080&lt;Variables!$G$13,1,0)</f>
        <v>0</v>
      </c>
      <c r="AO2080" s="101">
        <f>IF(R2080&lt;Variables!$G$12,0,1)</f>
        <v>0</v>
      </c>
      <c r="AP2080" s="86">
        <f t="shared" si="352"/>
        <v>1</v>
      </c>
      <c r="AR2080">
        <v>0</v>
      </c>
      <c r="AS2080">
        <v>0</v>
      </c>
      <c r="AT2080">
        <v>1</v>
      </c>
      <c r="AU2080">
        <v>0</v>
      </c>
      <c r="BA2080">
        <v>-1.65</v>
      </c>
    </row>
    <row r="2081" spans="3:53" ht="12.75" x14ac:dyDescent="0.2">
      <c r="C2081" t="s">
        <v>689</v>
      </c>
      <c r="D2081" t="s">
        <v>690</v>
      </c>
      <c r="E2081">
        <v>16.72</v>
      </c>
      <c r="F2081">
        <v>7.55</v>
      </c>
      <c r="G2081">
        <v>2.78</v>
      </c>
      <c r="H2081">
        <v>-99999</v>
      </c>
      <c r="I2081">
        <v>4.5590000000000002</v>
      </c>
      <c r="J2081" t="s">
        <v>76</v>
      </c>
      <c r="K2081">
        <v>56.57</v>
      </c>
      <c r="L2081">
        <v>16.824999999999999</v>
      </c>
      <c r="M2081">
        <v>-0.62407132243685248</v>
      </c>
      <c r="N2081">
        <v>16.733309999999999</v>
      </c>
      <c r="O2081">
        <v>-7.954194358438707E-2</v>
      </c>
      <c r="P2081">
        <v>21049</v>
      </c>
      <c r="Q2081">
        <v>7871</v>
      </c>
      <c r="R2081">
        <v>2.67</v>
      </c>
      <c r="S2081">
        <v>47.77</v>
      </c>
      <c r="T2081">
        <v>5.3109999999999999</v>
      </c>
      <c r="U2081">
        <v>22.9924</v>
      </c>
      <c r="V2081">
        <f>1.849 + (0.01036 * K2081) + (0.1184 * M2081) - (0.002888 * K2081 * M2081)</f>
        <v>2.4631322835066864</v>
      </c>
      <c r="AC2081">
        <v>16.96</v>
      </c>
      <c r="AD2081">
        <v>16.72</v>
      </c>
      <c r="AH2081" s="85">
        <f>IF(AND(M2081&lt;Variables!$G$6,M2081&gt;Variables!$G$5),0,1)</f>
        <v>1</v>
      </c>
      <c r="AI2081" s="85">
        <f t="shared" si="353"/>
        <v>0</v>
      </c>
      <c r="AJ2081" s="85">
        <f>IF(I2081&gt;Variables!$G$7,0,1)</f>
        <v>0</v>
      </c>
      <c r="AK2081" s="85">
        <f>IF(F2081&gt;Variables!$G$8,0,1)</f>
        <v>1</v>
      </c>
      <c r="AL2081" s="85">
        <f>IF(G2081&gt;Variables!$G$9,0,1)</f>
        <v>1</v>
      </c>
      <c r="AM2081" s="85">
        <f>IF(AND(K2081&gt;Variables!$G$10,K2081&lt;Variables!$G$11),0,1)</f>
        <v>0</v>
      </c>
      <c r="AN2081" s="103">
        <f>IF(H2081&lt;Variables!$G$13,1,0)</f>
        <v>1</v>
      </c>
      <c r="AO2081" s="101">
        <f>IF(R2081&lt;Variables!$G$12,0,1)</f>
        <v>1</v>
      </c>
      <c r="AP2081" s="86">
        <f t="shared" si="352"/>
        <v>0</v>
      </c>
      <c r="AR2081">
        <v>0</v>
      </c>
      <c r="AS2081">
        <v>0</v>
      </c>
      <c r="AT2081">
        <v>0</v>
      </c>
      <c r="AU2081">
        <v>0</v>
      </c>
      <c r="BA2081">
        <v>0</v>
      </c>
    </row>
    <row r="2082" spans="3:53" ht="12.75" x14ac:dyDescent="0.2">
      <c r="C2082" t="s">
        <v>689</v>
      </c>
      <c r="D2082" t="s">
        <v>691</v>
      </c>
      <c r="E2082">
        <v>14.16</v>
      </c>
      <c r="F2082">
        <v>23.31</v>
      </c>
      <c r="G2082">
        <v>1.08</v>
      </c>
      <c r="H2082">
        <v>-99999</v>
      </c>
      <c r="I2082">
        <v>-99999</v>
      </c>
      <c r="J2082" t="s">
        <v>78</v>
      </c>
      <c r="K2082">
        <v>-99999</v>
      </c>
      <c r="L2082">
        <v>14.716715789473691</v>
      </c>
      <c r="M2082">
        <v>-4.1905802782085457</v>
      </c>
      <c r="N2082">
        <v>15.1747</v>
      </c>
      <c r="O2082">
        <v>-7.0821828438123866</v>
      </c>
      <c r="P2082">
        <v>163190</v>
      </c>
      <c r="Q2082">
        <v>79200</v>
      </c>
      <c r="R2082">
        <v>2.06</v>
      </c>
      <c r="S2082">
        <v>47.77</v>
      </c>
      <c r="T2082">
        <v>5.3109999999999999</v>
      </c>
      <c r="U2082">
        <v>22.9924</v>
      </c>
      <c r="V2082"/>
      <c r="AC2082">
        <v>14.75</v>
      </c>
      <c r="AD2082">
        <v>12.41</v>
      </c>
      <c r="AH2082" s="85">
        <f>IF(AND(M2082&lt;Variables!$G$6,M2082&gt;Variables!$G$5),0,1)</f>
        <v>0</v>
      </c>
      <c r="AI2082" s="85">
        <f t="shared" si="353"/>
        <v>1</v>
      </c>
      <c r="AJ2082" s="85">
        <f>IF(I2082&gt;Variables!$G$7,0,1)</f>
        <v>1</v>
      </c>
      <c r="AK2082" s="85">
        <f>IF(F2082&gt;Variables!$G$8,0,1)</f>
        <v>0</v>
      </c>
      <c r="AL2082" s="85">
        <f>IF(G2082&gt;Variables!$G$9,0,1)</f>
        <v>1</v>
      </c>
      <c r="AM2082" s="85">
        <f>IF(AND(K2082&gt;Variables!$G$10,K2082&lt;Variables!$G$11),0,1)</f>
        <v>1</v>
      </c>
      <c r="AN2082" s="103">
        <f>IF(H2082&lt;Variables!$G$13,1,0)</f>
        <v>1</v>
      </c>
      <c r="AO2082" s="101">
        <f>IF(R2082&lt;Variables!$G$12,0,1)</f>
        <v>1</v>
      </c>
      <c r="AP2082" s="86">
        <f t="shared" si="352"/>
        <v>1</v>
      </c>
      <c r="AR2082">
        <v>1</v>
      </c>
      <c r="AS2082">
        <v>0</v>
      </c>
      <c r="AT2082">
        <v>0</v>
      </c>
      <c r="AU2082">
        <v>0</v>
      </c>
      <c r="BA2082">
        <v>2</v>
      </c>
    </row>
    <row r="2083" spans="3:53" ht="12.75" x14ac:dyDescent="0.2">
      <c r="C2083" s="182" t="s">
        <v>689</v>
      </c>
      <c r="D2083" s="182" t="s">
        <v>672</v>
      </c>
      <c r="E2083" s="182">
        <v>46.2</v>
      </c>
      <c r="F2083" s="182">
        <v>4.95</v>
      </c>
      <c r="G2083" s="182">
        <v>4.99</v>
      </c>
      <c r="H2083" s="182">
        <v>2920</v>
      </c>
      <c r="I2083" s="182">
        <v>-9.8249999999999993</v>
      </c>
      <c r="J2083" s="182" t="s">
        <v>76</v>
      </c>
      <c r="K2083" s="182">
        <v>75.16</v>
      </c>
      <c r="L2083" s="182">
        <v>46.078249999999997</v>
      </c>
      <c r="M2083" s="182">
        <v>0.25337333774610832</v>
      </c>
      <c r="N2083" s="182">
        <v>45.784068888888882</v>
      </c>
      <c r="O2083" s="182">
        <v>0.89754170191467009</v>
      </c>
      <c r="P2083" s="182">
        <v>178882</v>
      </c>
      <c r="Q2083" s="182">
        <v>419542</v>
      </c>
      <c r="R2083" s="182">
        <v>0.43</v>
      </c>
      <c r="S2083" s="182">
        <v>47.77</v>
      </c>
      <c r="T2083" s="182">
        <v>5.3109999999999999</v>
      </c>
      <c r="U2083" s="182">
        <v>22.9924</v>
      </c>
      <c r="V2083" s="182">
        <f t="shared" ref="V2083:V2094" si="355">1.849 + (0.01036 * K2083) + (0.1184 * M2083) - (0.002888 * K2083 * M2083)</f>
        <v>2.6026592594814262</v>
      </c>
      <c r="W2083" s="93"/>
      <c r="X2083" s="93"/>
      <c r="Y2083" s="93"/>
      <c r="Z2083" s="93"/>
      <c r="AA2083" s="93"/>
      <c r="AC2083">
        <v>47.14</v>
      </c>
      <c r="AD2083">
        <v>46</v>
      </c>
      <c r="AH2083" s="85">
        <f>IF(AND(M2083&lt;Variables!$G$6,M2083&gt;Variables!$G$5),0,1)</f>
        <v>1</v>
      </c>
      <c r="AI2083" s="85">
        <f t="shared" si="353"/>
        <v>0</v>
      </c>
      <c r="AJ2083" s="85">
        <f>IF(I2083&gt;Variables!$G$7,0,1)</f>
        <v>1</v>
      </c>
      <c r="AK2083" s="85">
        <f>IF(F2083&gt;Variables!$G$8,0,1)</f>
        <v>1</v>
      </c>
      <c r="AL2083" s="85">
        <f>IF(G2083&gt;Variables!$G$9,0,1)</f>
        <v>1</v>
      </c>
      <c r="AM2083" s="85">
        <f>IF(AND(K2083&gt;Variables!$G$10,K2083&lt;Variables!$G$11),0,1)</f>
        <v>1</v>
      </c>
      <c r="AN2083" s="103">
        <f>IF(H2083&lt;Variables!$G$13,1,0)</f>
        <v>0</v>
      </c>
      <c r="AO2083" s="101">
        <f>IF(R2083&lt;Variables!$G$12,0,1)</f>
        <v>0</v>
      </c>
      <c r="AP2083" s="86">
        <f t="shared" si="352"/>
        <v>0</v>
      </c>
      <c r="AR2083">
        <v>0</v>
      </c>
      <c r="AS2083">
        <v>1</v>
      </c>
      <c r="AT2083">
        <v>0</v>
      </c>
      <c r="AU2083">
        <v>0</v>
      </c>
      <c r="BA2083">
        <v>0.85</v>
      </c>
    </row>
    <row r="2084" spans="3:53" ht="12.75" x14ac:dyDescent="0.2">
      <c r="C2084" t="s">
        <v>689</v>
      </c>
      <c r="D2084" t="s">
        <v>692</v>
      </c>
      <c r="E2084">
        <v>11.57</v>
      </c>
      <c r="F2084">
        <v>33.53</v>
      </c>
      <c r="G2084">
        <v>22.79</v>
      </c>
      <c r="H2084">
        <v>54.17</v>
      </c>
      <c r="I2084">
        <v>27.994</v>
      </c>
      <c r="J2084" t="s">
        <v>78</v>
      </c>
      <c r="K2084">
        <v>74.23</v>
      </c>
      <c r="L2084">
        <v>10.751205000000001</v>
      </c>
      <c r="M2084">
        <v>6.5554977325797337</v>
      </c>
      <c r="N2084">
        <v>10.087615217391299</v>
      </c>
      <c r="O2084">
        <v>13.564997802945189</v>
      </c>
      <c r="P2084">
        <v>4950000</v>
      </c>
      <c r="Q2084">
        <v>6070000</v>
      </c>
      <c r="R2084">
        <v>0.82</v>
      </c>
      <c r="S2084">
        <v>47.77</v>
      </c>
      <c r="T2084">
        <v>5.3109999999999999</v>
      </c>
      <c r="U2084">
        <v>22.9924</v>
      </c>
      <c r="V2084">
        <f t="shared" si="355"/>
        <v>1.9888507762984717</v>
      </c>
      <c r="AC2084">
        <v>13.37</v>
      </c>
      <c r="AD2084">
        <v>10.762</v>
      </c>
      <c r="AH2084" s="85">
        <f>IF(AND(M2084&lt;Variables!$G$6,M2084&gt;Variables!$G$5),0,1)</f>
        <v>1</v>
      </c>
      <c r="AI2084" s="85">
        <f t="shared" si="353"/>
        <v>0</v>
      </c>
      <c r="AJ2084" s="85">
        <f>IF(I2084&gt;Variables!$G$7,0,1)</f>
        <v>0</v>
      </c>
      <c r="AK2084" s="85">
        <f>IF(F2084&gt;Variables!$G$8,0,1)</f>
        <v>0</v>
      </c>
      <c r="AL2084" s="85">
        <f>IF(G2084&gt;Variables!$G$9,0,1)</f>
        <v>0</v>
      </c>
      <c r="AM2084" s="85">
        <f>IF(AND(K2084&gt;Variables!$G$10,K2084&lt;Variables!$G$11),0,1)</f>
        <v>0</v>
      </c>
      <c r="AN2084" s="103">
        <f>IF(H2084&lt;Variables!$G$13,1,0)</f>
        <v>1</v>
      </c>
      <c r="AO2084" s="101">
        <f>IF(R2084&lt;Variables!$G$12,0,1)</f>
        <v>0</v>
      </c>
      <c r="AP2084" s="86">
        <f t="shared" si="352"/>
        <v>1</v>
      </c>
      <c r="AR2084">
        <v>0</v>
      </c>
      <c r="AS2084">
        <v>0</v>
      </c>
      <c r="AT2084">
        <v>1</v>
      </c>
      <c r="AU2084">
        <v>0</v>
      </c>
      <c r="BA2084">
        <v>-2.25</v>
      </c>
    </row>
    <row r="2085" spans="3:53" ht="12.75" x14ac:dyDescent="0.2">
      <c r="C2085" t="s">
        <v>689</v>
      </c>
      <c r="D2085" t="s">
        <v>668</v>
      </c>
      <c r="E2085">
        <v>8.39</v>
      </c>
      <c r="F2085">
        <v>169.81</v>
      </c>
      <c r="G2085">
        <v>29.8</v>
      </c>
      <c r="H2085">
        <v>21.3</v>
      </c>
      <c r="I2085">
        <v>-1.139</v>
      </c>
      <c r="J2085" t="s">
        <v>78</v>
      </c>
      <c r="K2085">
        <v>77.41</v>
      </c>
      <c r="L2085">
        <v>7.3493749999999993</v>
      </c>
      <c r="M2085">
        <v>16.744621141253521</v>
      </c>
      <c r="N2085">
        <v>6.9440068965517252</v>
      </c>
      <c r="O2085">
        <v>23.559785118598899</v>
      </c>
      <c r="P2085">
        <v>52260000</v>
      </c>
      <c r="Q2085">
        <v>530980</v>
      </c>
      <c r="R2085">
        <v>98.42</v>
      </c>
      <c r="S2085">
        <v>47.77</v>
      </c>
      <c r="T2085">
        <v>5.3109999999999999</v>
      </c>
      <c r="U2085">
        <v>22.9924</v>
      </c>
      <c r="V2085">
        <f t="shared" si="355"/>
        <v>0.8901019012160889</v>
      </c>
      <c r="AC2085">
        <v>9</v>
      </c>
      <c r="AD2085">
        <v>5.66</v>
      </c>
      <c r="AH2085" s="85">
        <f>IF(AND(M2085&lt;Variables!$G$6,M2085&gt;Variables!$G$5),0,1)</f>
        <v>1</v>
      </c>
      <c r="AI2085" s="85">
        <f t="shared" si="353"/>
        <v>0</v>
      </c>
      <c r="AJ2085" s="85">
        <f>IF(I2085&gt;Variables!$G$7,0,1)</f>
        <v>1</v>
      </c>
      <c r="AK2085" s="85">
        <f>IF(F2085&gt;Variables!$G$8,0,1)</f>
        <v>0</v>
      </c>
      <c r="AL2085" s="85">
        <f>IF(G2085&gt;Variables!$G$9,0,1)</f>
        <v>0</v>
      </c>
      <c r="AM2085" s="85">
        <f>IF(AND(K2085&gt;Variables!$G$10,K2085&lt;Variables!$G$11),0,1)</f>
        <v>1</v>
      </c>
      <c r="AN2085" s="103">
        <f>IF(H2085&lt;Variables!$G$13,1,0)</f>
        <v>1</v>
      </c>
      <c r="AO2085" s="101">
        <f>IF(R2085&lt;Variables!$G$12,0,1)</f>
        <v>1</v>
      </c>
      <c r="AP2085" s="86">
        <f t="shared" si="352"/>
        <v>1</v>
      </c>
      <c r="AR2085">
        <v>0</v>
      </c>
      <c r="AS2085">
        <v>0</v>
      </c>
      <c r="AT2085">
        <v>0</v>
      </c>
      <c r="AU2085">
        <v>0</v>
      </c>
      <c r="BA2085">
        <v>0</v>
      </c>
    </row>
    <row r="2086" spans="3:53" ht="12.75" x14ac:dyDescent="0.2">
      <c r="C2086" s="182" t="s">
        <v>689</v>
      </c>
      <c r="D2086" s="182" t="s">
        <v>678</v>
      </c>
      <c r="E2086" s="182">
        <v>33.71</v>
      </c>
      <c r="F2086" s="182">
        <v>66.75</v>
      </c>
      <c r="G2086" s="182">
        <v>0</v>
      </c>
      <c r="H2086" s="182">
        <v>979.01</v>
      </c>
      <c r="I2086" s="182">
        <v>-42.645000000000003</v>
      </c>
      <c r="J2086" s="182" t="s">
        <v>78</v>
      </c>
      <c r="K2086" s="182">
        <v>90.26</v>
      </c>
      <c r="L2086" s="182">
        <v>33.738265000000013</v>
      </c>
      <c r="M2086" s="182">
        <v>-8.3777277817945417E-2</v>
      </c>
      <c r="N2086" s="182">
        <v>33.736121739130432</v>
      </c>
      <c r="O2086">
        <v>-7.7429585215578689E-2</v>
      </c>
      <c r="P2086">
        <v>11860000</v>
      </c>
      <c r="Q2086">
        <v>462110</v>
      </c>
      <c r="R2086">
        <v>25.66</v>
      </c>
      <c r="S2086">
        <v>47.77</v>
      </c>
      <c r="T2086">
        <v>5.3109999999999999</v>
      </c>
      <c r="U2086">
        <v>22.9924</v>
      </c>
      <c r="V2086">
        <f t="shared" si="355"/>
        <v>2.7960126670391636</v>
      </c>
      <c r="AC2086">
        <v>33.869999999999997</v>
      </c>
      <c r="AD2086">
        <v>33.479999999999997</v>
      </c>
      <c r="AH2086" s="85">
        <f>IF(AND(M2086&lt;Variables!$G$6,M2086&gt;Variables!$G$5),0,1)</f>
        <v>1</v>
      </c>
      <c r="AI2086" s="85">
        <f t="shared" si="353"/>
        <v>0</v>
      </c>
      <c r="AJ2086" s="85">
        <f>IF(I2086&gt;Variables!$G$7,0,1)</f>
        <v>1</v>
      </c>
      <c r="AK2086" s="85">
        <f>IF(F2086&gt;Variables!$G$8,0,1)</f>
        <v>0</v>
      </c>
      <c r="AL2086" s="85">
        <f>IF(G2086&gt;Variables!$G$9,0,1)</f>
        <v>1</v>
      </c>
      <c r="AM2086" s="85">
        <f>IF(AND(K2086&gt;Variables!$G$10,K2086&lt;Variables!$G$11),0,1)</f>
        <v>1</v>
      </c>
      <c r="AN2086" s="103">
        <f>IF(H2086&lt;Variables!$G$13,1,0)</f>
        <v>1</v>
      </c>
      <c r="AO2086" s="101">
        <f>IF(R2086&lt;Variables!$G$12,0,1)</f>
        <v>1</v>
      </c>
      <c r="AP2086" s="86">
        <f t="shared" si="352"/>
        <v>1</v>
      </c>
      <c r="AR2086">
        <v>0</v>
      </c>
      <c r="AS2086">
        <v>1</v>
      </c>
      <c r="AT2086">
        <v>0</v>
      </c>
      <c r="AU2086">
        <v>0</v>
      </c>
      <c r="BA2086">
        <v>0.31</v>
      </c>
    </row>
    <row r="2087" spans="3:53" ht="12.75" x14ac:dyDescent="0.2">
      <c r="C2087" t="s">
        <v>689</v>
      </c>
      <c r="D2087" t="s">
        <v>680</v>
      </c>
      <c r="E2087">
        <v>1.84</v>
      </c>
      <c r="F2087">
        <v>25.61</v>
      </c>
      <c r="G2087">
        <v>-8.91</v>
      </c>
      <c r="H2087">
        <v>81.81</v>
      </c>
      <c r="I2087">
        <v>-22.952000000000002</v>
      </c>
      <c r="J2087" t="s">
        <v>78</v>
      </c>
      <c r="K2087">
        <v>44.12</v>
      </c>
      <c r="L2087">
        <v>1.8838600000000001</v>
      </c>
      <c r="M2087">
        <v>-2.8059409934920811</v>
      </c>
      <c r="N2087">
        <v>1.9178739130434781</v>
      </c>
      <c r="O2087">
        <v>-4.5296988739795703</v>
      </c>
      <c r="P2087">
        <v>21500000</v>
      </c>
      <c r="Q2087">
        <v>11300000</v>
      </c>
      <c r="R2087">
        <v>1.9</v>
      </c>
      <c r="S2087">
        <v>47.77</v>
      </c>
      <c r="T2087">
        <v>5.3109999999999999</v>
      </c>
      <c r="U2087">
        <v>22.9924</v>
      </c>
      <c r="V2087">
        <f t="shared" si="355"/>
        <v>2.3313887472062675</v>
      </c>
      <c r="AC2087">
        <v>1.87</v>
      </c>
      <c r="AD2087">
        <v>1.6</v>
      </c>
      <c r="AH2087" s="85">
        <f>IF(AND(M2087&lt;Variables!$G$6,M2087&gt;Variables!$G$5),0,1)</f>
        <v>0</v>
      </c>
      <c r="AI2087" s="85">
        <f t="shared" si="353"/>
        <v>1</v>
      </c>
      <c r="AJ2087" s="85">
        <f>IF(I2087&gt;Variables!$G$7,0,1)</f>
        <v>1</v>
      </c>
      <c r="AK2087" s="85">
        <f>IF(F2087&gt;Variables!$G$8,0,1)</f>
        <v>0</v>
      </c>
      <c r="AL2087" s="85">
        <f>IF(G2087&gt;Variables!$G$9,0,1)</f>
        <v>1</v>
      </c>
      <c r="AM2087" s="85">
        <f>IF(AND(K2087&gt;Variables!$G$10,K2087&lt;Variables!$G$11),0,1)</f>
        <v>1</v>
      </c>
      <c r="AN2087" s="103">
        <f>IF(H2087&lt;Variables!$G$13,1,0)</f>
        <v>1</v>
      </c>
      <c r="AO2087" s="101">
        <f>IF(R2087&lt;Variables!$G$12,0,1)</f>
        <v>0</v>
      </c>
      <c r="AP2087" s="86">
        <f t="shared" si="352"/>
        <v>1</v>
      </c>
      <c r="AR2087">
        <v>0</v>
      </c>
      <c r="AS2087">
        <v>0</v>
      </c>
      <c r="AT2087">
        <v>1</v>
      </c>
      <c r="AU2087">
        <v>0</v>
      </c>
      <c r="BA2087">
        <v>-2.25</v>
      </c>
    </row>
    <row r="2088" spans="3:53" ht="12.75" x14ac:dyDescent="0.2">
      <c r="C2088" t="s">
        <v>689</v>
      </c>
      <c r="D2088" t="s">
        <v>603</v>
      </c>
      <c r="E2088">
        <v>12.67</v>
      </c>
      <c r="F2088">
        <v>9.9499999999999993</v>
      </c>
      <c r="G2088">
        <v>-1.78</v>
      </c>
      <c r="H2088">
        <v>6420</v>
      </c>
      <c r="I2088">
        <v>-9.1430000000000007</v>
      </c>
      <c r="J2088" t="s">
        <v>78</v>
      </c>
      <c r="K2088">
        <v>50.13</v>
      </c>
      <c r="L2088">
        <v>12.69847</v>
      </c>
      <c r="M2088">
        <v>-0.14623809010060779</v>
      </c>
      <c r="N2088">
        <v>12.76220434782609</v>
      </c>
      <c r="O2088">
        <v>-0.64490698928597101</v>
      </c>
      <c r="P2088">
        <v>60824000</v>
      </c>
      <c r="Q2088">
        <v>15248000</v>
      </c>
      <c r="R2088">
        <v>3.99</v>
      </c>
      <c r="S2088">
        <v>47.77</v>
      </c>
      <c r="T2088">
        <v>5.3109999999999999</v>
      </c>
      <c r="U2088">
        <v>22.9924</v>
      </c>
      <c r="V2088">
        <f t="shared" si="355"/>
        <v>2.3722038939711627</v>
      </c>
      <c r="AC2088">
        <v>16.66</v>
      </c>
      <c r="AD2088">
        <v>12.54</v>
      </c>
      <c r="AH2088" s="85">
        <f>IF(AND(M2088&lt;Variables!$G$6,M2088&gt;Variables!$G$5),0,1)</f>
        <v>1</v>
      </c>
      <c r="AI2088" s="85">
        <f t="shared" si="353"/>
        <v>1</v>
      </c>
      <c r="AJ2088" s="85">
        <f>IF(I2088&gt;Variables!$G$7,0,1)</f>
        <v>1</v>
      </c>
      <c r="AK2088" s="85">
        <f>IF(F2088&gt;Variables!$G$8,0,1)</f>
        <v>0</v>
      </c>
      <c r="AL2088" s="85">
        <f>IF(G2088&gt;Variables!$G$9,0,1)</f>
        <v>1</v>
      </c>
      <c r="AM2088" s="85">
        <f>IF(AND(K2088&gt;Variables!$G$10,K2088&lt;Variables!$G$11),0,1)</f>
        <v>0</v>
      </c>
      <c r="AN2088" s="103">
        <f>IF(H2088&lt;Variables!$G$13,1,0)</f>
        <v>0</v>
      </c>
      <c r="AO2088" s="101">
        <f>IF(R2088&lt;Variables!$G$12,0,1)</f>
        <v>1</v>
      </c>
      <c r="AP2088" s="86">
        <f t="shared" si="352"/>
        <v>1</v>
      </c>
      <c r="AR2088">
        <v>1</v>
      </c>
      <c r="AS2088">
        <v>0</v>
      </c>
      <c r="AT2088">
        <v>0</v>
      </c>
      <c r="AU2088">
        <v>0</v>
      </c>
      <c r="BA2088">
        <v>2</v>
      </c>
    </row>
    <row r="2089" spans="3:53" ht="12.75" x14ac:dyDescent="0.2">
      <c r="C2089" t="s">
        <v>689</v>
      </c>
      <c r="D2089" t="s">
        <v>673</v>
      </c>
      <c r="E2089">
        <v>10.37</v>
      </c>
      <c r="F2089">
        <v>4.63</v>
      </c>
      <c r="G2089">
        <v>0.22</v>
      </c>
      <c r="H2089">
        <v>-99999</v>
      </c>
      <c r="I2089">
        <v>0.78700000000000003</v>
      </c>
      <c r="J2089" t="s">
        <v>78</v>
      </c>
      <c r="K2089">
        <v>63.14</v>
      </c>
      <c r="L2089">
        <v>10.351590909090911</v>
      </c>
      <c r="M2089">
        <v>0.20198915406064569</v>
      </c>
      <c r="N2089">
        <v>10.34510869565217</v>
      </c>
      <c r="O2089">
        <v>0.26477541371158952</v>
      </c>
      <c r="P2089">
        <v>343533</v>
      </c>
      <c r="Q2089">
        <v>350421</v>
      </c>
      <c r="R2089">
        <v>0.98</v>
      </c>
      <c r="S2089">
        <v>47.77</v>
      </c>
      <c r="T2089">
        <v>5.3109999999999999</v>
      </c>
      <c r="U2089">
        <v>22.9924</v>
      </c>
      <c r="V2089">
        <f t="shared" si="355"/>
        <v>2.4902135329396002</v>
      </c>
      <c r="AC2089">
        <v>10.43</v>
      </c>
      <c r="AD2089">
        <v>10.34</v>
      </c>
      <c r="AH2089" s="85">
        <f>IF(AND(M2089&lt;Variables!$G$6,M2089&gt;Variables!$G$5),0,1)</f>
        <v>1</v>
      </c>
      <c r="AI2089" s="85">
        <f t="shared" si="353"/>
        <v>0</v>
      </c>
      <c r="AJ2089" s="85">
        <f>IF(I2089&gt;Variables!$G$7,0,1)</f>
        <v>0</v>
      </c>
      <c r="AK2089" s="85">
        <f>IF(F2089&gt;Variables!$G$8,0,1)</f>
        <v>1</v>
      </c>
      <c r="AL2089" s="85">
        <f>IF(G2089&gt;Variables!$G$9,0,1)</f>
        <v>1</v>
      </c>
      <c r="AM2089" s="85">
        <f>IF(AND(K2089&gt;Variables!$G$10,K2089&lt;Variables!$G$11),0,1)</f>
        <v>0</v>
      </c>
      <c r="AN2089" s="103">
        <f>IF(H2089&lt;Variables!$G$13,1,0)</f>
        <v>1</v>
      </c>
      <c r="AO2089" s="101">
        <f>IF(R2089&lt;Variables!$G$12,0,1)</f>
        <v>0</v>
      </c>
      <c r="AP2089" s="86">
        <f t="shared" si="352"/>
        <v>1</v>
      </c>
      <c r="AR2089">
        <v>0</v>
      </c>
      <c r="AS2089">
        <v>0</v>
      </c>
      <c r="AT2089">
        <v>0</v>
      </c>
      <c r="AU2089">
        <v>1</v>
      </c>
      <c r="BA2089">
        <v>-0.04</v>
      </c>
    </row>
    <row r="2090" spans="3:53" ht="12.75" x14ac:dyDescent="0.2">
      <c r="C2090" t="s">
        <v>693</v>
      </c>
      <c r="D2090" t="s">
        <v>672</v>
      </c>
      <c r="E2090">
        <v>46.2</v>
      </c>
      <c r="F2090">
        <v>5.0999999999999996</v>
      </c>
      <c r="G2090">
        <v>5.01</v>
      </c>
      <c r="H2090">
        <v>2920</v>
      </c>
      <c r="I2090">
        <v>-9.8170000000000002</v>
      </c>
      <c r="J2090" t="s">
        <v>76</v>
      </c>
      <c r="K2090">
        <v>70.099999999999994</v>
      </c>
      <c r="L2090">
        <v>46.123500000000007</v>
      </c>
      <c r="M2090">
        <v>0.17669951326328501</v>
      </c>
      <c r="N2090">
        <v>45.826161999999997</v>
      </c>
      <c r="O2090">
        <v>0.82668498400541301</v>
      </c>
      <c r="P2090">
        <v>199891</v>
      </c>
      <c r="Q2090">
        <v>419542</v>
      </c>
      <c r="R2090">
        <v>0.48</v>
      </c>
      <c r="S2090">
        <v>49.46</v>
      </c>
      <c r="T2090">
        <v>5.53</v>
      </c>
      <c r="U2090">
        <v>23.9404</v>
      </c>
      <c r="V2090">
        <f t="shared" si="355"/>
        <v>2.5603846179496363</v>
      </c>
      <c r="AC2090">
        <v>47.14</v>
      </c>
      <c r="AD2090">
        <v>46</v>
      </c>
      <c r="AH2090" s="85">
        <f>IF(AND(M2090&lt;Variables!$G$6,M2090&gt;Variables!$G$5),0,1)</f>
        <v>1</v>
      </c>
      <c r="AI2090" s="85">
        <f t="shared" si="353"/>
        <v>0</v>
      </c>
      <c r="AJ2090" s="85">
        <f>IF(I2090&gt;Variables!$G$7,0,1)</f>
        <v>1</v>
      </c>
      <c r="AK2090" s="85">
        <f>IF(F2090&gt;Variables!$G$8,0,1)</f>
        <v>1</v>
      </c>
      <c r="AL2090" s="85">
        <f>IF(G2090&gt;Variables!$G$9,0,1)</f>
        <v>1</v>
      </c>
      <c r="AM2090" s="85">
        <f>IF(AND(K2090&gt;Variables!$G$10,K2090&lt;Variables!$G$11),0,1)</f>
        <v>0</v>
      </c>
      <c r="AN2090" s="103">
        <f>IF(H2090&lt;Variables!$G$13,1,0)</f>
        <v>0</v>
      </c>
      <c r="AO2090" s="101">
        <f>IF(R2090&lt;Variables!$G$12,0,1)</f>
        <v>0</v>
      </c>
      <c r="AP2090" s="86">
        <f t="shared" si="352"/>
        <v>0</v>
      </c>
      <c r="AR2090">
        <v>0</v>
      </c>
      <c r="AS2090">
        <v>1</v>
      </c>
      <c r="AT2090">
        <v>0</v>
      </c>
      <c r="AU2090">
        <v>0</v>
      </c>
      <c r="BA2090">
        <v>0.79</v>
      </c>
    </row>
    <row r="2091" spans="3:53" ht="12.75" x14ac:dyDescent="0.2">
      <c r="C2091" t="s">
        <v>693</v>
      </c>
      <c r="D2091" t="s">
        <v>694</v>
      </c>
      <c r="E2091">
        <v>28.95</v>
      </c>
      <c r="F2091">
        <v>4.99</v>
      </c>
      <c r="G2091">
        <v>2.67</v>
      </c>
      <c r="H2091">
        <v>5540</v>
      </c>
      <c r="I2091">
        <v>15.754</v>
      </c>
      <c r="J2091" t="s">
        <v>78</v>
      </c>
      <c r="K2091">
        <v>75.64</v>
      </c>
      <c r="L2091">
        <v>28.608985000000001</v>
      </c>
      <c r="M2091">
        <v>0.9123532344821057</v>
      </c>
      <c r="N2091">
        <v>28.260968627450978</v>
      </c>
      <c r="O2091">
        <v>2.1550265335118302</v>
      </c>
      <c r="P2091">
        <v>329138</v>
      </c>
      <c r="Q2091">
        <v>1452000</v>
      </c>
      <c r="R2091">
        <v>0.23</v>
      </c>
      <c r="S2091">
        <v>49.46</v>
      </c>
      <c r="T2091">
        <v>5.53</v>
      </c>
      <c r="U2091">
        <v>23.9404</v>
      </c>
      <c r="V2091">
        <f t="shared" si="355"/>
        <v>2.5413509916434993</v>
      </c>
      <c r="AC2091">
        <v>30.48</v>
      </c>
      <c r="AD2091">
        <v>28.8</v>
      </c>
      <c r="AH2091" s="85">
        <f>IF(AND(M2091&lt;Variables!$G$6,M2091&gt;Variables!$G$5),0,1)</f>
        <v>1</v>
      </c>
      <c r="AI2091" s="85">
        <f t="shared" si="353"/>
        <v>0</v>
      </c>
      <c r="AJ2091" s="85">
        <f>IF(I2091&gt;Variables!$G$7,0,1)</f>
        <v>0</v>
      </c>
      <c r="AK2091" s="85">
        <f>IF(F2091&gt;Variables!$G$8,0,1)</f>
        <v>1</v>
      </c>
      <c r="AL2091" s="85">
        <f>IF(G2091&gt;Variables!$G$9,0,1)</f>
        <v>1</v>
      </c>
      <c r="AM2091" s="85">
        <f>IF(AND(K2091&gt;Variables!$G$10,K2091&lt;Variables!$G$11),0,1)</f>
        <v>1</v>
      </c>
      <c r="AN2091" s="103">
        <f>IF(H2091&lt;Variables!$G$13,1,0)</f>
        <v>0</v>
      </c>
      <c r="AO2091" s="101">
        <f>IF(R2091&lt;Variables!$G$12,0,1)</f>
        <v>0</v>
      </c>
      <c r="AP2091" s="86">
        <f t="shared" si="352"/>
        <v>1</v>
      </c>
      <c r="AR2091">
        <v>1</v>
      </c>
      <c r="AS2091">
        <v>0</v>
      </c>
      <c r="AT2091">
        <v>0</v>
      </c>
      <c r="AU2091">
        <v>0</v>
      </c>
      <c r="BA2091">
        <v>1.05</v>
      </c>
    </row>
    <row r="2092" spans="3:53" ht="12.75" x14ac:dyDescent="0.2">
      <c r="C2092" t="s">
        <v>693</v>
      </c>
      <c r="D2092" t="s">
        <v>132</v>
      </c>
      <c r="E2092">
        <v>4.24</v>
      </c>
      <c r="F2092">
        <v>4.9400000000000004</v>
      </c>
      <c r="G2092">
        <v>2.78</v>
      </c>
      <c r="H2092">
        <v>2560</v>
      </c>
      <c r="I2092">
        <v>-0.11600000000000001</v>
      </c>
      <c r="J2092" t="s">
        <v>76</v>
      </c>
      <c r="K2092">
        <v>78.77</v>
      </c>
      <c r="L2092">
        <v>4.1764999999999999</v>
      </c>
      <c r="M2092">
        <v>1.640129294864126</v>
      </c>
      <c r="N2092">
        <v>4.1096549019607851</v>
      </c>
      <c r="O2092">
        <v>3.29334460600669</v>
      </c>
      <c r="P2092">
        <v>6978000</v>
      </c>
      <c r="Q2092">
        <v>19788000</v>
      </c>
      <c r="R2092">
        <v>0.35</v>
      </c>
      <c r="S2092">
        <v>49.46</v>
      </c>
      <c r="T2092">
        <v>5.53</v>
      </c>
      <c r="U2092">
        <v>23.9404</v>
      </c>
      <c r="V2092">
        <f t="shared" si="355"/>
        <v>2.4861391691128927</v>
      </c>
      <c r="AC2092">
        <v>4.4774000000000003</v>
      </c>
      <c r="AD2092">
        <v>4.2</v>
      </c>
      <c r="AH2092" s="85">
        <f>IF(AND(M2092&lt;Variables!$G$6,M2092&gt;Variables!$G$5),0,1)</f>
        <v>1</v>
      </c>
      <c r="AI2092" s="85">
        <f t="shared" si="353"/>
        <v>0</v>
      </c>
      <c r="AJ2092" s="85">
        <f>IF(I2092&gt;Variables!$G$7,0,1)</f>
        <v>1</v>
      </c>
      <c r="AK2092" s="85">
        <f>IF(F2092&gt;Variables!$G$8,0,1)</f>
        <v>1</v>
      </c>
      <c r="AL2092" s="85">
        <f>IF(G2092&gt;Variables!$G$9,0,1)</f>
        <v>1</v>
      </c>
      <c r="AM2092" s="85">
        <f>IF(AND(K2092&gt;Variables!$G$10,K2092&lt;Variables!$G$11),0,1)</f>
        <v>1</v>
      </c>
      <c r="AN2092" s="103">
        <f>IF(H2092&lt;Variables!$G$13,1,0)</f>
        <v>0</v>
      </c>
      <c r="AO2092" s="101">
        <f>IF(R2092&lt;Variables!$G$12,0,1)</f>
        <v>0</v>
      </c>
      <c r="AP2092" s="86">
        <f t="shared" si="352"/>
        <v>0</v>
      </c>
      <c r="AR2092">
        <v>0</v>
      </c>
      <c r="AS2092">
        <v>1</v>
      </c>
      <c r="AT2092">
        <v>0</v>
      </c>
      <c r="AU2092">
        <v>0</v>
      </c>
      <c r="BA2092">
        <v>0.73</v>
      </c>
    </row>
    <row r="2093" spans="3:53" ht="12.75" x14ac:dyDescent="0.2">
      <c r="C2093" t="s">
        <v>693</v>
      </c>
      <c r="D2093" t="s">
        <v>389</v>
      </c>
      <c r="E2093">
        <v>8.01</v>
      </c>
      <c r="F2093">
        <v>5.26</v>
      </c>
      <c r="G2093">
        <v>-1.1100000000000001</v>
      </c>
      <c r="H2093">
        <v>2260</v>
      </c>
      <c r="I2093">
        <v>-42.284999999999997</v>
      </c>
      <c r="J2093" t="s">
        <v>78</v>
      </c>
      <c r="K2093">
        <v>46.11</v>
      </c>
      <c r="L2093">
        <v>8.0574350000000017</v>
      </c>
      <c r="M2093">
        <v>-9.2275023006713267E-2</v>
      </c>
      <c r="N2093">
        <v>8.1272980392156864</v>
      </c>
      <c r="O2093">
        <v>-0.95109148012917244</v>
      </c>
      <c r="P2093">
        <v>4367000</v>
      </c>
      <c r="Q2093">
        <v>7917000</v>
      </c>
      <c r="R2093">
        <v>0.55000000000000004</v>
      </c>
      <c r="S2093">
        <v>49.46</v>
      </c>
      <c r="T2093">
        <v>5.53</v>
      </c>
      <c r="U2093">
        <v>23.9404</v>
      </c>
      <c r="V2093">
        <f t="shared" si="355"/>
        <v>2.3280621034617099</v>
      </c>
      <c r="AC2093">
        <v>8.6549999999999994</v>
      </c>
      <c r="AD2093">
        <v>7.9950000000000001</v>
      </c>
      <c r="AH2093" s="85">
        <f>IF(AND(M2093&lt;Variables!$G$6,M2093&gt;Variables!$G$5),0,1)</f>
        <v>1</v>
      </c>
      <c r="AI2093" s="85">
        <f t="shared" si="353"/>
        <v>1</v>
      </c>
      <c r="AJ2093" s="85">
        <f>IF(I2093&gt;Variables!$G$7,0,1)</f>
        <v>1</v>
      </c>
      <c r="AK2093" s="85">
        <f>IF(F2093&gt;Variables!$G$8,0,1)</f>
        <v>1</v>
      </c>
      <c r="AL2093" s="85">
        <f>IF(G2093&gt;Variables!$G$9,0,1)</f>
        <v>1</v>
      </c>
      <c r="AM2093" s="85">
        <f>IF(AND(K2093&gt;Variables!$G$10,K2093&lt;Variables!$G$11),0,1)</f>
        <v>1</v>
      </c>
      <c r="AN2093" s="103">
        <f>IF(H2093&lt;Variables!$G$13,1,0)</f>
        <v>1</v>
      </c>
      <c r="AO2093" s="101">
        <f>IF(R2093&lt;Variables!$G$12,0,1)</f>
        <v>0</v>
      </c>
      <c r="AP2093" s="86">
        <f t="shared" si="352"/>
        <v>1</v>
      </c>
      <c r="AR2093">
        <v>1</v>
      </c>
      <c r="AS2093">
        <v>0</v>
      </c>
      <c r="AT2093">
        <v>0</v>
      </c>
      <c r="AU2093">
        <v>0</v>
      </c>
      <c r="BA2093">
        <v>2</v>
      </c>
    </row>
    <row r="2094" spans="3:53" ht="12.75" x14ac:dyDescent="0.2">
      <c r="C2094" t="s">
        <v>693</v>
      </c>
      <c r="D2094" t="s">
        <v>668</v>
      </c>
      <c r="E2094">
        <v>8.39</v>
      </c>
      <c r="F2094">
        <v>170.12</v>
      </c>
      <c r="G2094">
        <v>29.03</v>
      </c>
      <c r="H2094">
        <v>21.3</v>
      </c>
      <c r="I2094">
        <v>-1.1539999999999999</v>
      </c>
      <c r="J2094" t="s">
        <v>78</v>
      </c>
      <c r="K2094">
        <v>70.83</v>
      </c>
      <c r="L2094">
        <v>7.9653750000000008</v>
      </c>
      <c r="M2094">
        <v>7.0734271770004504</v>
      </c>
      <c r="N2094">
        <v>7.194482857142857</v>
      </c>
      <c r="O2094">
        <v>18.546394082131989</v>
      </c>
      <c r="P2094">
        <v>59530000</v>
      </c>
      <c r="Q2094">
        <v>530980</v>
      </c>
      <c r="R2094">
        <v>112.11</v>
      </c>
      <c r="S2094">
        <v>49.46</v>
      </c>
      <c r="T2094">
        <v>5.53</v>
      </c>
      <c r="U2094">
        <v>23.9404</v>
      </c>
      <c r="V2094">
        <f t="shared" si="355"/>
        <v>1.9733732517740852</v>
      </c>
      <c r="AC2094">
        <v>8.8800000000000008</v>
      </c>
      <c r="AD2094">
        <v>5.66</v>
      </c>
      <c r="AH2094" s="85">
        <f>IF(AND(M2094&lt;Variables!$G$6,M2094&gt;Variables!$G$5),0,1)</f>
        <v>1</v>
      </c>
      <c r="AI2094" s="85">
        <f t="shared" si="353"/>
        <v>0</v>
      </c>
      <c r="AJ2094" s="85">
        <f>IF(I2094&gt;Variables!$G$7,0,1)</f>
        <v>1</v>
      </c>
      <c r="AK2094" s="85">
        <f>IF(F2094&gt;Variables!$G$8,0,1)</f>
        <v>0</v>
      </c>
      <c r="AL2094" s="85">
        <f>IF(G2094&gt;Variables!$G$9,0,1)</f>
        <v>0</v>
      </c>
      <c r="AM2094" s="85">
        <f>IF(AND(K2094&gt;Variables!$G$10,K2094&lt;Variables!$G$11),0,1)</f>
        <v>0</v>
      </c>
      <c r="AN2094" s="103">
        <f>IF(H2094&lt;Variables!$G$13,1,0)</f>
        <v>1</v>
      </c>
      <c r="AO2094" s="101">
        <f>IF(R2094&lt;Variables!$G$12,0,1)</f>
        <v>1</v>
      </c>
      <c r="AP2094" s="86">
        <f t="shared" si="352"/>
        <v>1</v>
      </c>
      <c r="AR2094">
        <v>0</v>
      </c>
      <c r="AS2094">
        <v>0</v>
      </c>
      <c r="AT2094">
        <v>0</v>
      </c>
      <c r="AU2094">
        <v>0</v>
      </c>
      <c r="BA2094">
        <v>0</v>
      </c>
    </row>
    <row r="2095" spans="3:53" ht="12.75" x14ac:dyDescent="0.2">
      <c r="C2095" t="s">
        <v>693</v>
      </c>
      <c r="D2095" t="s">
        <v>691</v>
      </c>
      <c r="E2095">
        <v>14.15</v>
      </c>
      <c r="F2095">
        <v>21.77</v>
      </c>
      <c r="G2095">
        <v>1.43</v>
      </c>
      <c r="H2095">
        <v>-99999</v>
      </c>
      <c r="I2095">
        <v>-99999</v>
      </c>
      <c r="J2095" t="s">
        <v>78</v>
      </c>
      <c r="K2095">
        <v>-99999</v>
      </c>
      <c r="L2095">
        <v>14.414261111111109</v>
      </c>
      <c r="M2095">
        <v>-1.833330956571942</v>
      </c>
      <c r="N2095">
        <v>15.08216976744186</v>
      </c>
      <c r="O2095">
        <v>-6.1806078423420896</v>
      </c>
      <c r="P2095">
        <v>185660</v>
      </c>
      <c r="Q2095">
        <v>79200</v>
      </c>
      <c r="R2095">
        <v>2.34</v>
      </c>
      <c r="S2095">
        <v>49.46</v>
      </c>
      <c r="T2095">
        <v>5.53</v>
      </c>
      <c r="U2095">
        <v>23.9404</v>
      </c>
      <c r="V2095"/>
      <c r="AC2095">
        <v>14.75</v>
      </c>
      <c r="AD2095">
        <v>12.41</v>
      </c>
      <c r="AH2095" s="85">
        <f>IF(AND(M2095&lt;Variables!$G$6,M2095&gt;Variables!$G$5),0,1)</f>
        <v>1</v>
      </c>
      <c r="AI2095" s="85">
        <f t="shared" si="353"/>
        <v>1</v>
      </c>
      <c r="AJ2095" s="85">
        <f>IF(I2095&gt;Variables!$G$7,0,1)</f>
        <v>1</v>
      </c>
      <c r="AK2095" s="85">
        <f>IF(F2095&gt;Variables!$G$8,0,1)</f>
        <v>0</v>
      </c>
      <c r="AL2095" s="85">
        <f>IF(G2095&gt;Variables!$G$9,0,1)</f>
        <v>1</v>
      </c>
      <c r="AM2095" s="85">
        <f>IF(AND(K2095&gt;Variables!$G$10,K2095&lt;Variables!$G$11),0,1)</f>
        <v>1</v>
      </c>
      <c r="AN2095" s="103">
        <f>IF(H2095&lt;Variables!$G$13,1,0)</f>
        <v>1</v>
      </c>
      <c r="AO2095" s="101">
        <f>IF(R2095&lt;Variables!$G$12,0,1)</f>
        <v>1</v>
      </c>
      <c r="AP2095" s="86">
        <f t="shared" ref="AP2095:AP2158" si="356">IF(J2095="Pass", 0,1)</f>
        <v>1</v>
      </c>
      <c r="AR2095">
        <v>1</v>
      </c>
      <c r="AS2095">
        <v>0</v>
      </c>
      <c r="AT2095">
        <v>0</v>
      </c>
      <c r="AU2095">
        <v>0</v>
      </c>
      <c r="BA2095">
        <v>2</v>
      </c>
    </row>
    <row r="2096" spans="3:53" ht="12.75" x14ac:dyDescent="0.2">
      <c r="C2096" s="182" t="s">
        <v>693</v>
      </c>
      <c r="D2096" s="182" t="s">
        <v>678</v>
      </c>
      <c r="E2096" s="182">
        <v>33.71</v>
      </c>
      <c r="F2096" s="182">
        <v>66.72</v>
      </c>
      <c r="G2096" s="182">
        <v>0</v>
      </c>
      <c r="H2096" s="182">
        <v>979.01</v>
      </c>
      <c r="I2096" s="182">
        <v>-42.645000000000003</v>
      </c>
      <c r="J2096" s="182" t="s">
        <v>78</v>
      </c>
      <c r="K2096" s="182">
        <v>90.08</v>
      </c>
      <c r="L2096" s="182">
        <v>33.729515000000013</v>
      </c>
      <c r="M2096" s="182">
        <v>-5.7857339484441141E-2</v>
      </c>
      <c r="N2096" s="182">
        <v>33.733560784313731</v>
      </c>
      <c r="O2096">
        <v>-6.9843751344169064E-2</v>
      </c>
      <c r="P2096">
        <v>12220000</v>
      </c>
      <c r="Q2096">
        <v>462110</v>
      </c>
      <c r="R2096">
        <v>26.44</v>
      </c>
      <c r="S2096">
        <v>49.46</v>
      </c>
      <c r="T2096">
        <v>5.53</v>
      </c>
      <c r="U2096">
        <v>23.9404</v>
      </c>
      <c r="V2096">
        <f t="shared" ref="V2096:V2101" si="357">1.849 + (0.01036 * K2096) + (0.1184 * M2096) - (0.002888 * K2096 * M2096)</f>
        <v>2.7904301380435528</v>
      </c>
      <c r="AC2096">
        <v>33.869999999999997</v>
      </c>
      <c r="AD2096">
        <v>33.479999999999997</v>
      </c>
      <c r="AH2096" s="85">
        <f>IF(AND(M2096&lt;Variables!$G$6,M2096&gt;Variables!$G$5),0,1)</f>
        <v>1</v>
      </c>
      <c r="AI2096" s="85">
        <f t="shared" si="353"/>
        <v>1</v>
      </c>
      <c r="AJ2096" s="85">
        <f>IF(I2096&gt;Variables!$G$7,0,1)</f>
        <v>1</v>
      </c>
      <c r="AK2096" s="85">
        <f>IF(F2096&gt;Variables!$G$8,0,1)</f>
        <v>0</v>
      </c>
      <c r="AL2096" s="85">
        <f>IF(G2096&gt;Variables!$G$9,0,1)</f>
        <v>1</v>
      </c>
      <c r="AM2096" s="85">
        <f>IF(AND(K2096&gt;Variables!$G$10,K2096&lt;Variables!$G$11),0,1)</f>
        <v>1</v>
      </c>
      <c r="AN2096" s="103">
        <f>IF(H2096&lt;Variables!$G$13,1,0)</f>
        <v>1</v>
      </c>
      <c r="AO2096" s="101">
        <f>IF(R2096&lt;Variables!$G$12,0,1)</f>
        <v>1</v>
      </c>
      <c r="AP2096" s="86">
        <f t="shared" si="356"/>
        <v>1</v>
      </c>
      <c r="AR2096">
        <v>0</v>
      </c>
      <c r="AS2096">
        <v>1</v>
      </c>
      <c r="AT2096">
        <v>0</v>
      </c>
      <c r="AU2096">
        <v>0</v>
      </c>
      <c r="BA2096">
        <v>0.31</v>
      </c>
    </row>
    <row r="2097" spans="3:53" ht="12.75" x14ac:dyDescent="0.2">
      <c r="C2097" t="s">
        <v>693</v>
      </c>
      <c r="D2097" t="s">
        <v>690</v>
      </c>
      <c r="E2097">
        <v>16.760000000000002</v>
      </c>
      <c r="F2097">
        <v>8.19</v>
      </c>
      <c r="G2097">
        <v>2.97</v>
      </c>
      <c r="H2097">
        <v>-99999</v>
      </c>
      <c r="I2097">
        <v>4.5549999999999997</v>
      </c>
      <c r="J2097" t="s">
        <v>76</v>
      </c>
      <c r="K2097">
        <v>58.36</v>
      </c>
      <c r="L2097">
        <v>16.806666666666668</v>
      </c>
      <c r="M2097">
        <v>-0.33716779055931229</v>
      </c>
      <c r="N2097">
        <v>16.733906071428571</v>
      </c>
      <c r="O2097">
        <v>9.6175564167340161E-2</v>
      </c>
      <c r="P2097">
        <v>21749</v>
      </c>
      <c r="Q2097">
        <v>7871</v>
      </c>
      <c r="R2097">
        <v>2.76</v>
      </c>
      <c r="S2097">
        <v>49.46</v>
      </c>
      <c r="T2097">
        <v>5.53</v>
      </c>
      <c r="U2097">
        <v>23.9404</v>
      </c>
      <c r="V2097">
        <f t="shared" si="357"/>
        <v>2.4705164337961132</v>
      </c>
      <c r="AC2097">
        <v>16.96</v>
      </c>
      <c r="AD2097">
        <v>16.75</v>
      </c>
      <c r="AH2097" s="85">
        <f>IF(AND(M2097&lt;Variables!$G$6,M2097&gt;Variables!$G$5),0,1)</f>
        <v>1</v>
      </c>
      <c r="AI2097" s="85">
        <f t="shared" si="353"/>
        <v>0</v>
      </c>
      <c r="AJ2097" s="85">
        <f>IF(I2097&gt;Variables!$G$7,0,1)</f>
        <v>0</v>
      </c>
      <c r="AK2097" s="85">
        <f>IF(F2097&gt;Variables!$G$8,0,1)</f>
        <v>1</v>
      </c>
      <c r="AL2097" s="85">
        <f>IF(G2097&gt;Variables!$G$9,0,1)</f>
        <v>1</v>
      </c>
      <c r="AM2097" s="85">
        <f>IF(AND(K2097&gt;Variables!$G$10,K2097&lt;Variables!$G$11),0,1)</f>
        <v>0</v>
      </c>
      <c r="AN2097" s="103">
        <f>IF(H2097&lt;Variables!$G$13,1,0)</f>
        <v>1</v>
      </c>
      <c r="AO2097" s="101">
        <f>IF(R2097&lt;Variables!$G$12,0,1)</f>
        <v>1</v>
      </c>
      <c r="AP2097" s="86">
        <f t="shared" si="356"/>
        <v>0</v>
      </c>
      <c r="AR2097">
        <v>0</v>
      </c>
      <c r="AS2097">
        <v>0</v>
      </c>
      <c r="AT2097">
        <v>0</v>
      </c>
      <c r="AU2097">
        <v>0</v>
      </c>
      <c r="BA2097">
        <v>0</v>
      </c>
    </row>
    <row r="2098" spans="3:53" ht="12.75" x14ac:dyDescent="0.2">
      <c r="C2098" t="s">
        <v>693</v>
      </c>
      <c r="D2098" t="s">
        <v>331</v>
      </c>
      <c r="E2098">
        <v>40.51</v>
      </c>
      <c r="F2098">
        <v>26.56</v>
      </c>
      <c r="G2098">
        <v>7.97</v>
      </c>
      <c r="H2098">
        <v>14650</v>
      </c>
      <c r="I2098">
        <v>203.79300000000001</v>
      </c>
      <c r="J2098" t="s">
        <v>78</v>
      </c>
      <c r="K2098">
        <v>56.28</v>
      </c>
      <c r="L2098">
        <v>40.444315000000003</v>
      </c>
      <c r="M2098">
        <v>0.1661172899083467</v>
      </c>
      <c r="N2098">
        <v>39.598486274509803</v>
      </c>
      <c r="O2098">
        <v>2.305678351341216</v>
      </c>
      <c r="P2098">
        <v>167796000</v>
      </c>
      <c r="Q2098">
        <v>111998000</v>
      </c>
      <c r="R2098">
        <v>1.5</v>
      </c>
      <c r="S2098">
        <v>49.46</v>
      </c>
      <c r="T2098">
        <v>5.53</v>
      </c>
      <c r="U2098">
        <v>23.9404</v>
      </c>
      <c r="V2098">
        <f t="shared" si="357"/>
        <v>2.4247289409775399</v>
      </c>
      <c r="AC2098">
        <v>72.62</v>
      </c>
      <c r="AD2098">
        <v>38.36</v>
      </c>
      <c r="AH2098" s="85">
        <f>IF(AND(M2098&lt;Variables!$G$6,M2098&gt;Variables!$G$5),0,1)</f>
        <v>1</v>
      </c>
      <c r="AI2098" s="85">
        <f t="shared" si="353"/>
        <v>0</v>
      </c>
      <c r="AJ2098" s="85">
        <f>IF(I2098&gt;Variables!$G$7,0,1)</f>
        <v>0</v>
      </c>
      <c r="AK2098" s="85">
        <f>IF(F2098&gt;Variables!$G$8,0,1)</f>
        <v>0</v>
      </c>
      <c r="AL2098" s="85">
        <f>IF(G2098&gt;Variables!$G$9,0,1)</f>
        <v>1</v>
      </c>
      <c r="AM2098" s="85">
        <f>IF(AND(K2098&gt;Variables!$G$10,K2098&lt;Variables!$G$11),0,1)</f>
        <v>0</v>
      </c>
      <c r="AN2098" s="103">
        <f>IF(H2098&lt;Variables!$G$13,1,0)</f>
        <v>0</v>
      </c>
      <c r="AO2098" s="101">
        <f>IF(R2098&lt;Variables!$G$12,0,1)</f>
        <v>0</v>
      </c>
      <c r="AP2098" s="86">
        <f t="shared" si="356"/>
        <v>1</v>
      </c>
      <c r="AR2098">
        <v>0</v>
      </c>
      <c r="AS2098">
        <v>0</v>
      </c>
      <c r="AT2098">
        <v>1</v>
      </c>
      <c r="AU2098">
        <v>0</v>
      </c>
      <c r="BA2098">
        <v>-2.25</v>
      </c>
    </row>
    <row r="2099" spans="3:53" ht="12.75" x14ac:dyDescent="0.2">
      <c r="C2099" t="s">
        <v>693</v>
      </c>
      <c r="D2099" t="s">
        <v>461</v>
      </c>
      <c r="E2099">
        <v>16.309999999999999</v>
      </c>
      <c r="F2099">
        <v>6.09</v>
      </c>
      <c r="G2099">
        <v>4.42</v>
      </c>
      <c r="H2099">
        <v>6300</v>
      </c>
      <c r="I2099">
        <v>-13.571</v>
      </c>
      <c r="J2099" t="s">
        <v>78</v>
      </c>
      <c r="K2099">
        <v>64.92</v>
      </c>
      <c r="L2099">
        <v>16.121065000000002</v>
      </c>
      <c r="M2099">
        <v>1.1719759209456739</v>
      </c>
      <c r="N2099">
        <v>16.03799803921569</v>
      </c>
      <c r="O2099">
        <v>1.6959844995567179</v>
      </c>
      <c r="P2099">
        <v>3504000</v>
      </c>
      <c r="Q2099">
        <v>14129000</v>
      </c>
      <c r="R2099">
        <v>0.25</v>
      </c>
      <c r="S2099">
        <v>49.46</v>
      </c>
      <c r="T2099">
        <v>5.53</v>
      </c>
      <c r="U2099">
        <v>23.9404</v>
      </c>
      <c r="V2099">
        <f t="shared" si="357"/>
        <v>2.4406006024768208</v>
      </c>
      <c r="AC2099">
        <v>18.399999999999999</v>
      </c>
      <c r="AD2099">
        <v>16.21</v>
      </c>
      <c r="AH2099" s="85">
        <f>IF(AND(M2099&lt;Variables!$G$6,M2099&gt;Variables!$G$5),0,1)</f>
        <v>1</v>
      </c>
      <c r="AI2099" s="85">
        <f t="shared" si="353"/>
        <v>0</v>
      </c>
      <c r="AJ2099" s="85">
        <f>IF(I2099&gt;Variables!$G$7,0,1)</f>
        <v>1</v>
      </c>
      <c r="AK2099" s="85">
        <f>IF(F2099&gt;Variables!$G$8,0,1)</f>
        <v>1</v>
      </c>
      <c r="AL2099" s="85">
        <f>IF(G2099&gt;Variables!$G$9,0,1)</f>
        <v>1</v>
      </c>
      <c r="AM2099" s="85">
        <f>IF(AND(K2099&gt;Variables!$G$10,K2099&lt;Variables!$G$11),0,1)</f>
        <v>0</v>
      </c>
      <c r="AN2099" s="103">
        <f>IF(H2099&lt;Variables!$G$13,1,0)</f>
        <v>0</v>
      </c>
      <c r="AO2099" s="101">
        <f>IF(R2099&lt;Variables!$G$12,0,1)</f>
        <v>0</v>
      </c>
      <c r="AP2099" s="86">
        <f t="shared" si="356"/>
        <v>1</v>
      </c>
      <c r="AR2099">
        <v>0</v>
      </c>
      <c r="AS2099">
        <v>0</v>
      </c>
      <c r="AT2099">
        <v>0</v>
      </c>
      <c r="AU2099">
        <v>1</v>
      </c>
      <c r="BA2099">
        <v>-0.56000000000000005</v>
      </c>
    </row>
    <row r="2100" spans="3:53" ht="12.75" x14ac:dyDescent="0.2">
      <c r="C2100" t="s">
        <v>693</v>
      </c>
      <c r="D2100" t="s">
        <v>674</v>
      </c>
      <c r="E2100">
        <v>36.729999999999997</v>
      </c>
      <c r="F2100">
        <v>5.4</v>
      </c>
      <c r="G2100">
        <v>4.62</v>
      </c>
      <c r="H2100">
        <v>5450</v>
      </c>
      <c r="I2100">
        <v>-1.0920000000000001</v>
      </c>
      <c r="J2100" t="s">
        <v>78</v>
      </c>
      <c r="K2100">
        <v>61.07</v>
      </c>
      <c r="L2100">
        <v>36.668399999999998</v>
      </c>
      <c r="M2100">
        <v>0.14099333486054441</v>
      </c>
      <c r="N2100">
        <v>36.351093103448278</v>
      </c>
      <c r="O2100">
        <v>1.0151191203565759</v>
      </c>
      <c r="P2100">
        <v>61232</v>
      </c>
      <c r="Q2100">
        <v>778448</v>
      </c>
      <c r="R2100">
        <v>0.08</v>
      </c>
      <c r="S2100">
        <v>49.46</v>
      </c>
      <c r="T2100">
        <v>5.53</v>
      </c>
      <c r="U2100">
        <v>23.9404</v>
      </c>
      <c r="V2100">
        <f t="shared" si="357"/>
        <v>2.4735117938192008</v>
      </c>
      <c r="AC2100">
        <v>36.99</v>
      </c>
      <c r="AD2100">
        <v>36.36</v>
      </c>
      <c r="AH2100" s="85">
        <f>IF(AND(M2100&lt;Variables!$G$6,M2100&gt;Variables!$G$5),0,1)</f>
        <v>1</v>
      </c>
      <c r="AI2100" s="85">
        <f t="shared" si="353"/>
        <v>0</v>
      </c>
      <c r="AJ2100" s="85">
        <f>IF(I2100&gt;Variables!$G$7,0,1)</f>
        <v>1</v>
      </c>
      <c r="AK2100" s="85">
        <f>IF(F2100&gt;Variables!$G$8,0,1)</f>
        <v>1</v>
      </c>
      <c r="AL2100" s="85">
        <f>IF(G2100&gt;Variables!$G$9,0,1)</f>
        <v>1</v>
      </c>
      <c r="AM2100" s="85">
        <f>IF(AND(K2100&gt;Variables!$G$10,K2100&lt;Variables!$G$11),0,1)</f>
        <v>0</v>
      </c>
      <c r="AN2100" s="103">
        <f>IF(H2100&lt;Variables!$G$13,1,0)</f>
        <v>0</v>
      </c>
      <c r="AO2100" s="101">
        <f>IF(R2100&lt;Variables!$G$12,0,1)</f>
        <v>0</v>
      </c>
      <c r="AP2100" s="86">
        <f t="shared" si="356"/>
        <v>1</v>
      </c>
      <c r="AR2100">
        <v>0</v>
      </c>
      <c r="AS2100">
        <v>1</v>
      </c>
      <c r="AT2100">
        <v>0</v>
      </c>
      <c r="AU2100">
        <v>0</v>
      </c>
      <c r="BA2100">
        <v>0.48</v>
      </c>
    </row>
    <row r="2101" spans="3:53" ht="12.75" x14ac:dyDescent="0.2">
      <c r="C2101" t="s">
        <v>693</v>
      </c>
      <c r="D2101" t="s">
        <v>683</v>
      </c>
      <c r="E2101">
        <v>28.25</v>
      </c>
      <c r="F2101">
        <v>12.88</v>
      </c>
      <c r="G2101">
        <v>3.23</v>
      </c>
      <c r="H2101">
        <v>3980</v>
      </c>
      <c r="I2101">
        <v>-23.213999999999999</v>
      </c>
      <c r="J2101" t="s">
        <v>78</v>
      </c>
      <c r="K2101">
        <v>48.1</v>
      </c>
      <c r="L2101">
        <v>28.3871</v>
      </c>
      <c r="M2101">
        <v>-0.35861359561210671</v>
      </c>
      <c r="N2101">
        <v>28.388539215686269</v>
      </c>
      <c r="O2101">
        <v>-0.36366512169540299</v>
      </c>
      <c r="P2101">
        <v>2102000</v>
      </c>
      <c r="Q2101">
        <v>1581000</v>
      </c>
      <c r="R2101">
        <v>1.33</v>
      </c>
      <c r="S2101">
        <v>49.46</v>
      </c>
      <c r="T2101">
        <v>5.53</v>
      </c>
      <c r="U2101">
        <v>23.9404</v>
      </c>
      <c r="V2101">
        <f t="shared" si="357"/>
        <v>2.3546721689640719</v>
      </c>
      <c r="AC2101">
        <v>28.62</v>
      </c>
      <c r="AD2101">
        <v>27.2</v>
      </c>
      <c r="AH2101" s="85">
        <f>IF(AND(M2101&lt;Variables!$G$6,M2101&gt;Variables!$G$5),0,1)</f>
        <v>1</v>
      </c>
      <c r="AI2101" s="85">
        <f t="shared" si="353"/>
        <v>1</v>
      </c>
      <c r="AJ2101" s="85">
        <f>IF(I2101&gt;Variables!$G$7,0,1)</f>
        <v>1</v>
      </c>
      <c r="AK2101" s="85">
        <f>IF(F2101&gt;Variables!$G$8,0,1)</f>
        <v>0</v>
      </c>
      <c r="AL2101" s="85">
        <f>IF(G2101&gt;Variables!$G$9,0,1)</f>
        <v>1</v>
      </c>
      <c r="AM2101" s="85">
        <f>IF(AND(K2101&gt;Variables!$G$10,K2101&lt;Variables!$G$11),0,1)</f>
        <v>1</v>
      </c>
      <c r="AN2101" s="103">
        <f>IF(H2101&lt;Variables!$G$13,1,0)</f>
        <v>0</v>
      </c>
      <c r="AO2101" s="101">
        <f>IF(R2101&lt;Variables!$G$12,0,1)</f>
        <v>0</v>
      </c>
      <c r="AP2101" s="86">
        <f t="shared" si="356"/>
        <v>1</v>
      </c>
      <c r="AR2101">
        <v>0</v>
      </c>
      <c r="AS2101">
        <v>0</v>
      </c>
      <c r="AT2101">
        <v>1</v>
      </c>
      <c r="AU2101">
        <v>0</v>
      </c>
      <c r="BA2101">
        <v>-1.57</v>
      </c>
    </row>
    <row r="2102" spans="3:53" ht="12.75" x14ac:dyDescent="0.2">
      <c r="C2102" t="s">
        <v>693</v>
      </c>
      <c r="D2102" t="s">
        <v>687</v>
      </c>
      <c r="E2102">
        <v>12.35</v>
      </c>
      <c r="F2102">
        <v>5.82</v>
      </c>
      <c r="G2102">
        <v>3</v>
      </c>
      <c r="H2102">
        <v>-99999</v>
      </c>
      <c r="I2102">
        <v>-15.396000000000001</v>
      </c>
      <c r="J2102" t="s">
        <v>78</v>
      </c>
      <c r="K2102">
        <v>91.47</v>
      </c>
      <c r="L2102">
        <v>-99999</v>
      </c>
      <c r="M2102">
        <v>-99999</v>
      </c>
      <c r="N2102">
        <v>12.310142857142861</v>
      </c>
      <c r="O2102">
        <v>0.40500864560000949</v>
      </c>
      <c r="P2102">
        <v>28192</v>
      </c>
      <c r="Q2102">
        <v>75393</v>
      </c>
      <c r="R2102">
        <v>0.37</v>
      </c>
      <c r="S2102">
        <v>49.46</v>
      </c>
      <c r="T2102">
        <v>5.53</v>
      </c>
      <c r="U2102">
        <v>23.9404</v>
      </c>
      <c r="V2102"/>
      <c r="AC2102">
        <v>12.37</v>
      </c>
      <c r="AD2102">
        <v>12.31</v>
      </c>
      <c r="AH2102" s="85">
        <f>IF(AND(M2102&lt;Variables!$G$6,M2102&gt;Variables!$G$5),0,1)</f>
        <v>1</v>
      </c>
      <c r="AI2102" s="85">
        <f t="shared" si="353"/>
        <v>1</v>
      </c>
      <c r="AJ2102" s="85">
        <f>IF(I2102&gt;Variables!$G$7,0,1)</f>
        <v>1</v>
      </c>
      <c r="AK2102" s="85">
        <f>IF(F2102&gt;Variables!$G$8,0,1)</f>
        <v>1</v>
      </c>
      <c r="AL2102" s="85">
        <f>IF(G2102&gt;Variables!$G$9,0,1)</f>
        <v>1</v>
      </c>
      <c r="AM2102" s="85">
        <f>IF(AND(K2102&gt;Variables!$G$10,K2102&lt;Variables!$G$11),0,1)</f>
        <v>1</v>
      </c>
      <c r="AN2102" s="103">
        <f>IF(H2102&lt;Variables!$G$13,1,0)</f>
        <v>1</v>
      </c>
      <c r="AO2102" s="101">
        <f>IF(R2102&lt;Variables!$G$12,0,1)</f>
        <v>0</v>
      </c>
      <c r="AP2102" s="86">
        <f t="shared" si="356"/>
        <v>1</v>
      </c>
      <c r="AR2102">
        <v>0</v>
      </c>
      <c r="AS2102">
        <v>0</v>
      </c>
      <c r="AT2102">
        <v>0</v>
      </c>
      <c r="AU2102">
        <v>0</v>
      </c>
      <c r="BA2102">
        <v>0</v>
      </c>
    </row>
    <row r="2103" spans="3:53" ht="12.75" x14ac:dyDescent="0.2">
      <c r="C2103" t="s">
        <v>693</v>
      </c>
      <c r="D2103" t="s">
        <v>692</v>
      </c>
      <c r="E2103">
        <v>11.35</v>
      </c>
      <c r="F2103">
        <v>31.75</v>
      </c>
      <c r="G2103">
        <v>20.58</v>
      </c>
      <c r="H2103">
        <v>54.17</v>
      </c>
      <c r="I2103">
        <v>27.751999999999999</v>
      </c>
      <c r="J2103" t="s">
        <v>78</v>
      </c>
      <c r="K2103">
        <v>64.48</v>
      </c>
      <c r="L2103">
        <v>10.962615</v>
      </c>
      <c r="M2103">
        <v>2.6215004357993261</v>
      </c>
      <c r="N2103">
        <v>10.211992156862751</v>
      </c>
      <c r="O2103">
        <v>10.164596948301449</v>
      </c>
      <c r="P2103">
        <v>5880000</v>
      </c>
      <c r="Q2103">
        <v>6070000</v>
      </c>
      <c r="R2103">
        <v>0.97</v>
      </c>
      <c r="S2103">
        <v>49.46</v>
      </c>
      <c r="T2103">
        <v>5.53</v>
      </c>
      <c r="U2103">
        <v>23.9404</v>
      </c>
      <c r="V2103">
        <f>1.849 + (0.01036 * K2103) + (0.1184 * M2103) - (0.002888 * K2103 * M2103)</f>
        <v>2.3392272542848564</v>
      </c>
      <c r="AC2103">
        <v>13.37</v>
      </c>
      <c r="AD2103">
        <v>10.762</v>
      </c>
      <c r="AH2103" s="85">
        <f>IF(AND(M2103&lt;Variables!$G$6,M2103&gt;Variables!$G$5),0,1)</f>
        <v>1</v>
      </c>
      <c r="AI2103" s="85">
        <f t="shared" si="353"/>
        <v>0</v>
      </c>
      <c r="AJ2103" s="85">
        <f>IF(I2103&gt;Variables!$G$7,0,1)</f>
        <v>0</v>
      </c>
      <c r="AK2103" s="85">
        <f>IF(F2103&gt;Variables!$G$8,0,1)</f>
        <v>0</v>
      </c>
      <c r="AL2103" s="85">
        <f>IF(G2103&gt;Variables!$G$9,0,1)</f>
        <v>0</v>
      </c>
      <c r="AM2103" s="85">
        <f>IF(AND(K2103&gt;Variables!$G$10,K2103&lt;Variables!$G$11),0,1)</f>
        <v>0</v>
      </c>
      <c r="AN2103" s="103">
        <f>IF(H2103&lt;Variables!$G$13,1,0)</f>
        <v>1</v>
      </c>
      <c r="AO2103" s="101">
        <f>IF(R2103&lt;Variables!$G$12,0,1)</f>
        <v>0</v>
      </c>
      <c r="AP2103" s="86">
        <f t="shared" si="356"/>
        <v>1</v>
      </c>
      <c r="AR2103">
        <v>1</v>
      </c>
      <c r="AS2103">
        <v>0</v>
      </c>
      <c r="AT2103">
        <v>0</v>
      </c>
      <c r="AU2103">
        <v>0</v>
      </c>
      <c r="BA2103">
        <v>2</v>
      </c>
    </row>
    <row r="2104" spans="3:53" ht="12.75" x14ac:dyDescent="0.2">
      <c r="C2104" t="s">
        <v>693</v>
      </c>
      <c r="D2104" t="s">
        <v>675</v>
      </c>
      <c r="E2104">
        <v>15.65</v>
      </c>
      <c r="F2104">
        <v>5.55</v>
      </c>
      <c r="G2104">
        <v>0.97</v>
      </c>
      <c r="H2104">
        <v>-99999</v>
      </c>
      <c r="I2104">
        <v>-16.236000000000001</v>
      </c>
      <c r="J2104" t="s">
        <v>78</v>
      </c>
      <c r="K2104">
        <v>83.15</v>
      </c>
      <c r="L2104">
        <v>-99999</v>
      </c>
      <c r="M2104">
        <v>-99999</v>
      </c>
      <c r="N2104">
        <v>15.633333333333329</v>
      </c>
      <c r="O2104">
        <v>0.36247334754797428</v>
      </c>
      <c r="P2104">
        <v>32652</v>
      </c>
      <c r="Q2104">
        <v>40725</v>
      </c>
      <c r="R2104">
        <v>0.8</v>
      </c>
      <c r="S2104">
        <v>49.46</v>
      </c>
      <c r="T2104">
        <v>5.53</v>
      </c>
      <c r="U2104">
        <v>23.9404</v>
      </c>
      <c r="V2104"/>
      <c r="AC2104">
        <v>15.69</v>
      </c>
      <c r="AD2104">
        <v>15.6</v>
      </c>
      <c r="AH2104" s="85">
        <f>IF(AND(M2104&lt;Variables!$G$6,M2104&gt;Variables!$G$5),0,1)</f>
        <v>1</v>
      </c>
      <c r="AI2104" s="85">
        <f t="shared" si="353"/>
        <v>1</v>
      </c>
      <c r="AJ2104" s="85">
        <f>IF(I2104&gt;Variables!$G$7,0,1)</f>
        <v>1</v>
      </c>
      <c r="AK2104" s="85">
        <f>IF(F2104&gt;Variables!$G$8,0,1)</f>
        <v>1</v>
      </c>
      <c r="AL2104" s="85">
        <f>IF(G2104&gt;Variables!$G$9,0,1)</f>
        <v>1</v>
      </c>
      <c r="AM2104" s="85">
        <f>IF(AND(K2104&gt;Variables!$G$10,K2104&lt;Variables!$G$11),0,1)</f>
        <v>1</v>
      </c>
      <c r="AN2104" s="103">
        <f>IF(H2104&lt;Variables!$G$13,1,0)</f>
        <v>1</v>
      </c>
      <c r="AO2104" s="101">
        <f>IF(R2104&lt;Variables!$G$12,0,1)</f>
        <v>0</v>
      </c>
      <c r="AP2104" s="86">
        <f t="shared" si="356"/>
        <v>1</v>
      </c>
      <c r="AR2104">
        <v>0</v>
      </c>
      <c r="AS2104">
        <v>0</v>
      </c>
      <c r="AT2104">
        <v>0</v>
      </c>
      <c r="AU2104">
        <v>0</v>
      </c>
      <c r="BA2104">
        <v>0</v>
      </c>
    </row>
    <row r="2105" spans="3:53" ht="12.75" x14ac:dyDescent="0.2">
      <c r="C2105" t="s">
        <v>693</v>
      </c>
      <c r="D2105" t="s">
        <v>117</v>
      </c>
      <c r="E2105">
        <v>26.45</v>
      </c>
      <c r="F2105">
        <v>10.7</v>
      </c>
      <c r="G2105">
        <v>10.27</v>
      </c>
      <c r="H2105">
        <v>3680</v>
      </c>
      <c r="I2105">
        <v>-34.018000000000001</v>
      </c>
      <c r="J2105" t="s">
        <v>78</v>
      </c>
      <c r="K2105">
        <v>62.03</v>
      </c>
      <c r="L2105">
        <v>26.523630000000001</v>
      </c>
      <c r="M2105">
        <v>0.77806092152545969</v>
      </c>
      <c r="N2105">
        <v>25.988978431372551</v>
      </c>
      <c r="O2105">
        <v>2.8512916372770012</v>
      </c>
      <c r="P2105">
        <v>6209000</v>
      </c>
      <c r="Q2105">
        <v>16008000</v>
      </c>
      <c r="R2105">
        <v>0.39</v>
      </c>
      <c r="S2105">
        <v>49.46</v>
      </c>
      <c r="T2105">
        <v>5.53</v>
      </c>
      <c r="U2105">
        <v>23.9404</v>
      </c>
      <c r="V2105">
        <f t="shared" ref="V2105:V2134" si="358">1.849 + (0.01036 * K2105) + (0.1184 * M2105) - (0.002888 * K2105 * M2105)</f>
        <v>2.4443693255457104</v>
      </c>
      <c r="AC2105">
        <v>28.66</v>
      </c>
      <c r="AD2105">
        <v>25.98</v>
      </c>
      <c r="AH2105" s="85">
        <f>IF(AND(M2105&lt;Variables!$G$6,M2105&gt;Variables!$G$5),0,1)</f>
        <v>1</v>
      </c>
      <c r="AI2105" s="85">
        <f t="shared" si="353"/>
        <v>0</v>
      </c>
      <c r="AJ2105" s="85">
        <f>IF(I2105&gt;Variables!$G$7,0,1)</f>
        <v>1</v>
      </c>
      <c r="AK2105" s="85">
        <f>IF(F2105&gt;Variables!$G$8,0,1)</f>
        <v>0</v>
      </c>
      <c r="AL2105" s="85">
        <f>IF(G2105&gt;Variables!$G$9,0,1)</f>
        <v>1</v>
      </c>
      <c r="AM2105" s="85">
        <f>IF(AND(K2105&gt;Variables!$G$10,K2105&lt;Variables!$G$11),0,1)</f>
        <v>0</v>
      </c>
      <c r="AN2105" s="103">
        <f>IF(H2105&lt;Variables!$G$13,1,0)</f>
        <v>0</v>
      </c>
      <c r="AO2105" s="101">
        <f>IF(R2105&lt;Variables!$G$12,0,1)</f>
        <v>0</v>
      </c>
      <c r="AP2105" s="86">
        <f t="shared" si="356"/>
        <v>1</v>
      </c>
      <c r="AR2105">
        <v>0</v>
      </c>
      <c r="AS2105">
        <v>1</v>
      </c>
      <c r="AT2105">
        <v>0</v>
      </c>
      <c r="AU2105">
        <v>0</v>
      </c>
      <c r="BA2105">
        <v>0.47</v>
      </c>
    </row>
    <row r="2106" spans="3:53" ht="12.75" x14ac:dyDescent="0.2">
      <c r="C2106" t="s">
        <v>693</v>
      </c>
      <c r="D2106" t="s">
        <v>370</v>
      </c>
      <c r="E2106">
        <v>16.77</v>
      </c>
      <c r="F2106">
        <v>8.84</v>
      </c>
      <c r="G2106">
        <v>6.06</v>
      </c>
      <c r="H2106">
        <v>2790</v>
      </c>
      <c r="I2106">
        <v>30.344999999999999</v>
      </c>
      <c r="J2106" t="s">
        <v>78</v>
      </c>
      <c r="K2106">
        <v>72.930000000000007</v>
      </c>
      <c r="L2106">
        <v>16.609179999999999</v>
      </c>
      <c r="M2106">
        <v>1.2090903945889959</v>
      </c>
      <c r="N2106">
        <v>16.185283999999999</v>
      </c>
      <c r="O2106">
        <v>3.8597778080384821</v>
      </c>
      <c r="P2106">
        <v>307485</v>
      </c>
      <c r="Q2106">
        <v>1113000</v>
      </c>
      <c r="R2106">
        <v>0.28000000000000003</v>
      </c>
      <c r="S2106">
        <v>49.46</v>
      </c>
      <c r="T2106">
        <v>5.53</v>
      </c>
      <c r="U2106">
        <v>23.9404</v>
      </c>
      <c r="V2106">
        <f t="shared" si="358"/>
        <v>2.4930502590846766</v>
      </c>
      <c r="AC2106">
        <v>17.574999999999999</v>
      </c>
      <c r="AD2106">
        <v>16.66</v>
      </c>
      <c r="AH2106" s="85">
        <f>IF(AND(M2106&lt;Variables!$G$6,M2106&gt;Variables!$G$5),0,1)</f>
        <v>1</v>
      </c>
      <c r="AI2106" s="85">
        <f t="shared" si="353"/>
        <v>0</v>
      </c>
      <c r="AJ2106" s="85">
        <f>IF(I2106&gt;Variables!$G$7,0,1)</f>
        <v>0</v>
      </c>
      <c r="AK2106" s="85">
        <f>IF(F2106&gt;Variables!$G$8,0,1)</f>
        <v>1</v>
      </c>
      <c r="AL2106" s="85">
        <f>IF(G2106&gt;Variables!$G$9,0,1)</f>
        <v>1</v>
      </c>
      <c r="AM2106" s="85">
        <f>IF(AND(K2106&gt;Variables!$G$10,K2106&lt;Variables!$G$11),0,1)</f>
        <v>0</v>
      </c>
      <c r="AN2106" s="103">
        <f>IF(H2106&lt;Variables!$G$13,1,0)</f>
        <v>0</v>
      </c>
      <c r="AO2106" s="101">
        <f>IF(R2106&lt;Variables!$G$12,0,1)</f>
        <v>0</v>
      </c>
      <c r="AP2106" s="86">
        <f t="shared" si="356"/>
        <v>1</v>
      </c>
      <c r="AR2106">
        <v>1</v>
      </c>
      <c r="AS2106">
        <v>0</v>
      </c>
      <c r="AT2106">
        <v>0</v>
      </c>
      <c r="AU2106">
        <v>0</v>
      </c>
      <c r="BA2106">
        <v>2</v>
      </c>
    </row>
    <row r="2107" spans="3:53" ht="12.75" x14ac:dyDescent="0.2">
      <c r="C2107" t="s">
        <v>693</v>
      </c>
      <c r="D2107" t="s">
        <v>193</v>
      </c>
      <c r="E2107">
        <v>18.649999999999999</v>
      </c>
      <c r="F2107">
        <v>10.24</v>
      </c>
      <c r="G2107">
        <v>4.17</v>
      </c>
      <c r="H2107">
        <v>6870</v>
      </c>
      <c r="I2107">
        <v>-51.591000000000001</v>
      </c>
      <c r="J2107" t="s">
        <v>78</v>
      </c>
      <c r="K2107">
        <v>54.54</v>
      </c>
      <c r="L2107">
        <v>18.645035</v>
      </c>
      <c r="M2107">
        <v>0.28675194227309952</v>
      </c>
      <c r="N2107">
        <v>18.531890196078429</v>
      </c>
      <c r="O2107">
        <v>0.89904376811396969</v>
      </c>
      <c r="P2107">
        <v>9342000</v>
      </c>
      <c r="Q2107">
        <v>21186000</v>
      </c>
      <c r="R2107">
        <v>0.44</v>
      </c>
      <c r="S2107">
        <v>49.46</v>
      </c>
      <c r="T2107">
        <v>5.53</v>
      </c>
      <c r="U2107">
        <v>23.9404</v>
      </c>
      <c r="V2107">
        <f t="shared" si="358"/>
        <v>2.4028190956747468</v>
      </c>
      <c r="AC2107">
        <v>23</v>
      </c>
      <c r="AD2107">
        <v>18.63</v>
      </c>
      <c r="AH2107" s="85">
        <f>IF(AND(M2107&lt;Variables!$G$6,M2107&gt;Variables!$G$5),0,1)</f>
        <v>1</v>
      </c>
      <c r="AI2107" s="85">
        <f t="shared" si="353"/>
        <v>0</v>
      </c>
      <c r="AJ2107" s="85">
        <f>IF(I2107&gt;Variables!$G$7,0,1)</f>
        <v>1</v>
      </c>
      <c r="AK2107" s="85">
        <f>IF(F2107&gt;Variables!$G$8,0,1)</f>
        <v>0</v>
      </c>
      <c r="AL2107" s="85">
        <f>IF(G2107&gt;Variables!$G$9,0,1)</f>
        <v>1</v>
      </c>
      <c r="AM2107" s="85">
        <f>IF(AND(K2107&gt;Variables!$G$10,K2107&lt;Variables!$G$11),0,1)</f>
        <v>0</v>
      </c>
      <c r="AN2107" s="103">
        <f>IF(H2107&lt;Variables!$G$13,1,0)</f>
        <v>0</v>
      </c>
      <c r="AO2107" s="101">
        <f>IF(R2107&lt;Variables!$G$12,0,1)</f>
        <v>0</v>
      </c>
      <c r="AP2107" s="86">
        <f t="shared" si="356"/>
        <v>1</v>
      </c>
      <c r="AR2107">
        <v>1</v>
      </c>
      <c r="AS2107">
        <v>0</v>
      </c>
      <c r="AT2107">
        <v>0</v>
      </c>
      <c r="AU2107">
        <v>0</v>
      </c>
      <c r="BA2107">
        <v>2</v>
      </c>
    </row>
    <row r="2108" spans="3:53" ht="12.75" x14ac:dyDescent="0.2">
      <c r="C2108" t="s">
        <v>693</v>
      </c>
      <c r="D2108" t="s">
        <v>278</v>
      </c>
      <c r="E2108">
        <v>67.87</v>
      </c>
      <c r="F2108">
        <v>5.69</v>
      </c>
      <c r="G2108">
        <v>5.21</v>
      </c>
      <c r="H2108">
        <v>3060</v>
      </c>
      <c r="I2108">
        <v>-30.670999999999999</v>
      </c>
      <c r="J2108" t="s">
        <v>78</v>
      </c>
      <c r="K2108">
        <v>78.53</v>
      </c>
      <c r="L2108">
        <v>66.946195000000003</v>
      </c>
      <c r="M2108">
        <v>1.111048955060097</v>
      </c>
      <c r="N2108">
        <v>65.868620000000007</v>
      </c>
      <c r="O2108">
        <v>2.7651710328833219</v>
      </c>
      <c r="P2108">
        <v>222998</v>
      </c>
      <c r="Q2108">
        <v>1421000</v>
      </c>
      <c r="R2108">
        <v>0.16</v>
      </c>
      <c r="S2108">
        <v>49.46</v>
      </c>
      <c r="T2108">
        <v>5.53</v>
      </c>
      <c r="U2108">
        <v>23.9404</v>
      </c>
      <c r="V2108">
        <f t="shared" si="358"/>
        <v>2.5421390484938851</v>
      </c>
      <c r="AC2108">
        <v>69.31</v>
      </c>
      <c r="AD2108">
        <v>66.867400000000004</v>
      </c>
      <c r="AH2108" s="85">
        <f>IF(AND(M2108&lt;Variables!$G$6,M2108&gt;Variables!$G$5),0,1)</f>
        <v>1</v>
      </c>
      <c r="AI2108" s="85">
        <f t="shared" si="353"/>
        <v>0</v>
      </c>
      <c r="AJ2108" s="85">
        <f>IF(I2108&gt;Variables!$G$7,0,1)</f>
        <v>1</v>
      </c>
      <c r="AK2108" s="85">
        <f>IF(F2108&gt;Variables!$G$8,0,1)</f>
        <v>1</v>
      </c>
      <c r="AL2108" s="85">
        <f>IF(G2108&gt;Variables!$G$9,0,1)</f>
        <v>1</v>
      </c>
      <c r="AM2108" s="85">
        <f>IF(AND(K2108&gt;Variables!$G$10,K2108&lt;Variables!$G$11),0,1)</f>
        <v>1</v>
      </c>
      <c r="AN2108" s="103">
        <f>IF(H2108&lt;Variables!$G$13,1,0)</f>
        <v>0</v>
      </c>
      <c r="AO2108" s="101">
        <f>IF(R2108&lt;Variables!$G$12,0,1)</f>
        <v>0</v>
      </c>
      <c r="AP2108" s="86">
        <f t="shared" si="356"/>
        <v>1</v>
      </c>
      <c r="AR2108">
        <v>0</v>
      </c>
      <c r="AS2108">
        <v>1</v>
      </c>
      <c r="AT2108">
        <v>0</v>
      </c>
      <c r="AU2108">
        <v>0</v>
      </c>
      <c r="BA2108">
        <v>0.45</v>
      </c>
    </row>
    <row r="2109" spans="3:53" ht="12.75" x14ac:dyDescent="0.2">
      <c r="C2109" t="s">
        <v>693</v>
      </c>
      <c r="D2109" t="s">
        <v>679</v>
      </c>
      <c r="E2109">
        <v>0.28000000000000003</v>
      </c>
      <c r="F2109">
        <v>62.73</v>
      </c>
      <c r="G2109">
        <v>-11.63</v>
      </c>
      <c r="H2109">
        <v>-99999</v>
      </c>
      <c r="I2109">
        <v>7.6999999999999999E-2</v>
      </c>
      <c r="J2109" t="s">
        <v>78</v>
      </c>
      <c r="K2109">
        <v>50.51</v>
      </c>
      <c r="L2109">
        <v>0.29317250000000011</v>
      </c>
      <c r="M2109">
        <v>-2.7876079782380958</v>
      </c>
      <c r="N2109">
        <v>0.27590399999999998</v>
      </c>
      <c r="O2109">
        <v>3.2967988865692179</v>
      </c>
      <c r="P2109">
        <v>900479</v>
      </c>
      <c r="Q2109">
        <v>268345</v>
      </c>
      <c r="R2109">
        <v>3.36</v>
      </c>
      <c r="S2109">
        <v>49.46</v>
      </c>
      <c r="T2109">
        <v>5.53</v>
      </c>
      <c r="U2109">
        <v>23.9404</v>
      </c>
      <c r="V2109">
        <f t="shared" si="358"/>
        <v>2.4488672194731778</v>
      </c>
      <c r="AC2109">
        <v>0.28499999999999998</v>
      </c>
      <c r="AD2109">
        <v>0.18099999999999999</v>
      </c>
      <c r="AH2109" s="85">
        <f>IF(AND(M2109&lt;Variables!$G$6,M2109&gt;Variables!$G$5),0,1)</f>
        <v>0</v>
      </c>
      <c r="AI2109" s="85">
        <f t="shared" si="353"/>
        <v>0</v>
      </c>
      <c r="AJ2109" s="85">
        <f>IF(I2109&gt;Variables!$G$7,0,1)</f>
        <v>0</v>
      </c>
      <c r="AK2109" s="85">
        <f>IF(F2109&gt;Variables!$G$8,0,1)</f>
        <v>0</v>
      </c>
      <c r="AL2109" s="85">
        <f>IF(G2109&gt;Variables!$G$9,0,1)</f>
        <v>1</v>
      </c>
      <c r="AM2109" s="85">
        <f>IF(AND(K2109&gt;Variables!$G$10,K2109&lt;Variables!$G$11),0,1)</f>
        <v>0</v>
      </c>
      <c r="AN2109" s="103">
        <f>IF(H2109&lt;Variables!$G$13,1,0)</f>
        <v>1</v>
      </c>
      <c r="AO2109" s="101">
        <f>IF(R2109&lt;Variables!$G$12,0,1)</f>
        <v>1</v>
      </c>
      <c r="AP2109" s="86">
        <f t="shared" si="356"/>
        <v>1</v>
      </c>
      <c r="AR2109">
        <v>0</v>
      </c>
      <c r="AS2109">
        <v>0</v>
      </c>
      <c r="AT2109">
        <v>1</v>
      </c>
      <c r="AU2109">
        <v>0</v>
      </c>
      <c r="BA2109">
        <v>-2.25</v>
      </c>
    </row>
    <row r="2110" spans="3:53" ht="12.75" x14ac:dyDescent="0.2">
      <c r="C2110" t="s">
        <v>693</v>
      </c>
      <c r="D2110" t="s">
        <v>676</v>
      </c>
      <c r="E2110">
        <v>2.77</v>
      </c>
      <c r="F2110">
        <v>6.46</v>
      </c>
      <c r="G2110">
        <v>3.17</v>
      </c>
      <c r="H2110">
        <v>-99999</v>
      </c>
      <c r="I2110">
        <v>-31.387</v>
      </c>
      <c r="J2110" t="s">
        <v>78</v>
      </c>
      <c r="K2110">
        <v>60.25</v>
      </c>
      <c r="L2110">
        <v>2.7728333333333328</v>
      </c>
      <c r="M2110">
        <v>-0.28250285508203898</v>
      </c>
      <c r="N2110">
        <v>2.7719473684210532</v>
      </c>
      <c r="O2110">
        <v>-0.25063132511819403</v>
      </c>
      <c r="P2110">
        <v>43244</v>
      </c>
      <c r="Q2110">
        <v>193623</v>
      </c>
      <c r="R2110">
        <v>0.22</v>
      </c>
      <c r="S2110">
        <v>49.46</v>
      </c>
      <c r="T2110">
        <v>5.53</v>
      </c>
      <c r="U2110">
        <v>23.9404</v>
      </c>
      <c r="V2110">
        <f t="shared" si="358"/>
        <v>2.4888977237482717</v>
      </c>
      <c r="AC2110">
        <v>2.78</v>
      </c>
      <c r="AD2110">
        <v>2.74</v>
      </c>
      <c r="AH2110" s="85">
        <f>IF(AND(M2110&lt;Variables!$G$6,M2110&gt;Variables!$G$5),0,1)</f>
        <v>1</v>
      </c>
      <c r="AI2110" s="85">
        <f t="shared" si="353"/>
        <v>0</v>
      </c>
      <c r="AJ2110" s="85">
        <f>IF(I2110&gt;Variables!$G$7,0,1)</f>
        <v>1</v>
      </c>
      <c r="AK2110" s="85">
        <f>IF(F2110&gt;Variables!$G$8,0,1)</f>
        <v>1</v>
      </c>
      <c r="AL2110" s="85">
        <f>IF(G2110&gt;Variables!$G$9,0,1)</f>
        <v>1</v>
      </c>
      <c r="AM2110" s="85">
        <f>IF(AND(K2110&gt;Variables!$G$10,K2110&lt;Variables!$G$11),0,1)</f>
        <v>0</v>
      </c>
      <c r="AN2110" s="103">
        <f>IF(H2110&lt;Variables!$G$13,1,0)</f>
        <v>1</v>
      </c>
      <c r="AO2110" s="101">
        <f>IF(R2110&lt;Variables!$G$12,0,1)</f>
        <v>0</v>
      </c>
      <c r="AP2110" s="86">
        <f t="shared" si="356"/>
        <v>1</v>
      </c>
      <c r="AR2110">
        <v>0</v>
      </c>
      <c r="AS2110">
        <v>0</v>
      </c>
      <c r="AT2110">
        <v>0</v>
      </c>
      <c r="AU2110">
        <v>0</v>
      </c>
      <c r="BA2110">
        <v>0</v>
      </c>
    </row>
    <row r="2111" spans="3:53" ht="12.75" x14ac:dyDescent="0.2">
      <c r="C2111" t="s">
        <v>693</v>
      </c>
      <c r="D2111" t="s">
        <v>682</v>
      </c>
      <c r="E2111">
        <v>3.22</v>
      </c>
      <c r="F2111">
        <v>24.19</v>
      </c>
      <c r="G2111">
        <v>13.6</v>
      </c>
      <c r="H2111">
        <v>199.82</v>
      </c>
      <c r="I2111">
        <v>-0.16200000000000001</v>
      </c>
      <c r="J2111" t="s">
        <v>78</v>
      </c>
      <c r="K2111">
        <v>61.98</v>
      </c>
      <c r="L2111">
        <v>3.1314950000000001</v>
      </c>
      <c r="M2111">
        <v>2.6666177017686352</v>
      </c>
      <c r="N2111">
        <v>3.1246843137254898</v>
      </c>
      <c r="O2111">
        <v>2.8903939472473699</v>
      </c>
      <c r="P2111">
        <v>9850000</v>
      </c>
      <c r="Q2111">
        <v>1360000</v>
      </c>
      <c r="R2111">
        <v>7.24</v>
      </c>
      <c r="S2111">
        <v>49.46</v>
      </c>
      <c r="T2111">
        <v>5.53</v>
      </c>
      <c r="U2111">
        <v>23.9404</v>
      </c>
      <c r="V2111">
        <f t="shared" si="358"/>
        <v>2.3295204605199755</v>
      </c>
      <c r="AC2111">
        <v>3.42</v>
      </c>
      <c r="AD2111">
        <v>2.8</v>
      </c>
      <c r="AH2111" s="85">
        <f>IF(AND(M2111&lt;Variables!$G$6,M2111&gt;Variables!$G$5),0,1)</f>
        <v>1</v>
      </c>
      <c r="AI2111" s="85">
        <f t="shared" si="353"/>
        <v>0</v>
      </c>
      <c r="AJ2111" s="85">
        <f>IF(I2111&gt;Variables!$G$7,0,1)</f>
        <v>1</v>
      </c>
      <c r="AK2111" s="85">
        <f>IF(F2111&gt;Variables!$G$8,0,1)</f>
        <v>0</v>
      </c>
      <c r="AL2111" s="85">
        <f>IF(G2111&gt;Variables!$G$9,0,1)</f>
        <v>0</v>
      </c>
      <c r="AM2111" s="85">
        <f>IF(AND(K2111&gt;Variables!$G$10,K2111&lt;Variables!$G$11),0,1)</f>
        <v>0</v>
      </c>
      <c r="AN2111" s="103">
        <f>IF(H2111&lt;Variables!$G$13,1,0)</f>
        <v>1</v>
      </c>
      <c r="AO2111" s="101">
        <f>IF(R2111&lt;Variables!$G$12,0,1)</f>
        <v>1</v>
      </c>
      <c r="AP2111" s="86">
        <f t="shared" si="356"/>
        <v>1</v>
      </c>
      <c r="AR2111">
        <v>1</v>
      </c>
      <c r="AS2111">
        <v>0</v>
      </c>
      <c r="AT2111">
        <v>0</v>
      </c>
      <c r="AU2111">
        <v>0</v>
      </c>
      <c r="BA2111">
        <v>2</v>
      </c>
    </row>
    <row r="2112" spans="3:53" ht="12.75" x14ac:dyDescent="0.2">
      <c r="C2112" t="s">
        <v>693</v>
      </c>
      <c r="D2112" t="s">
        <v>680</v>
      </c>
      <c r="E2112">
        <v>1.83</v>
      </c>
      <c r="F2112">
        <v>26.9</v>
      </c>
      <c r="G2112">
        <v>-8.4600000000000009</v>
      </c>
      <c r="H2112">
        <v>81.81</v>
      </c>
      <c r="I2112">
        <v>-22.827999999999999</v>
      </c>
      <c r="J2112" t="s">
        <v>78</v>
      </c>
      <c r="K2112">
        <v>45.15</v>
      </c>
      <c r="L2112">
        <v>1.8590249999999999</v>
      </c>
      <c r="M2112">
        <v>-1.0233859146595701</v>
      </c>
      <c r="N2112">
        <v>1.9111274509803919</v>
      </c>
      <c r="O2112">
        <v>-3.7217534049811332</v>
      </c>
      <c r="P2112">
        <v>22210000</v>
      </c>
      <c r="Q2112">
        <v>11300000</v>
      </c>
      <c r="R2112">
        <v>1.97</v>
      </c>
      <c r="S2112">
        <v>49.46</v>
      </c>
      <c r="T2112">
        <v>5.53</v>
      </c>
      <c r="U2112">
        <v>23.9404</v>
      </c>
      <c r="V2112">
        <f t="shared" si="358"/>
        <v>2.3290276719516951</v>
      </c>
      <c r="AC2112">
        <v>1.85</v>
      </c>
      <c r="AD2112">
        <v>1.6</v>
      </c>
      <c r="AH2112" s="85">
        <f>IF(AND(M2112&lt;Variables!$G$6,M2112&gt;Variables!$G$5),0,1)</f>
        <v>1</v>
      </c>
      <c r="AI2112" s="85">
        <f t="shared" si="353"/>
        <v>1</v>
      </c>
      <c r="AJ2112" s="85">
        <f>IF(I2112&gt;Variables!$G$7,0,1)</f>
        <v>1</v>
      </c>
      <c r="AK2112" s="85">
        <f>IF(F2112&gt;Variables!$G$8,0,1)</f>
        <v>0</v>
      </c>
      <c r="AL2112" s="85">
        <f>IF(G2112&gt;Variables!$G$9,0,1)</f>
        <v>1</v>
      </c>
      <c r="AM2112" s="85">
        <f>IF(AND(K2112&gt;Variables!$G$10,K2112&lt;Variables!$G$11),0,1)</f>
        <v>1</v>
      </c>
      <c r="AN2112" s="103">
        <f>IF(H2112&lt;Variables!$G$13,1,0)</f>
        <v>1</v>
      </c>
      <c r="AO2112" s="101">
        <f>IF(R2112&lt;Variables!$G$12,0,1)</f>
        <v>0</v>
      </c>
      <c r="AP2112" s="86">
        <f t="shared" si="356"/>
        <v>1</v>
      </c>
      <c r="AR2112">
        <v>0</v>
      </c>
      <c r="AS2112">
        <v>0</v>
      </c>
      <c r="AT2112">
        <v>1</v>
      </c>
      <c r="AU2112">
        <v>0</v>
      </c>
      <c r="BA2112">
        <v>-2.25</v>
      </c>
    </row>
    <row r="2113" spans="3:53" ht="12.75" x14ac:dyDescent="0.2">
      <c r="C2113" t="s">
        <v>693</v>
      </c>
      <c r="D2113" t="s">
        <v>603</v>
      </c>
      <c r="E2113">
        <v>12.78</v>
      </c>
      <c r="F2113">
        <v>10.64</v>
      </c>
      <c r="G2113">
        <v>-0.89</v>
      </c>
      <c r="H2113">
        <v>6420</v>
      </c>
      <c r="I2113">
        <v>-8.9570000000000007</v>
      </c>
      <c r="J2113" t="s">
        <v>78</v>
      </c>
      <c r="K2113">
        <v>55.72</v>
      </c>
      <c r="L2113">
        <v>12.700685</v>
      </c>
      <c r="M2113">
        <v>0.74259774177533056</v>
      </c>
      <c r="N2113">
        <v>12.76119411764706</v>
      </c>
      <c r="O2113">
        <v>0.26491159088470079</v>
      </c>
      <c r="P2113">
        <v>63071000</v>
      </c>
      <c r="Q2113">
        <v>15248000</v>
      </c>
      <c r="R2113">
        <v>4.1399999999999997</v>
      </c>
      <c r="S2113">
        <v>49.46</v>
      </c>
      <c r="T2113">
        <v>5.53</v>
      </c>
      <c r="U2113">
        <v>23.9404</v>
      </c>
      <c r="V2113">
        <f t="shared" si="358"/>
        <v>2.3946844192822678</v>
      </c>
      <c r="AC2113">
        <v>16.66</v>
      </c>
      <c r="AD2113">
        <v>12.54</v>
      </c>
      <c r="AH2113" s="85">
        <f>IF(AND(M2113&lt;Variables!$G$6,M2113&gt;Variables!$G$5),0,1)</f>
        <v>1</v>
      </c>
      <c r="AI2113" s="85">
        <f t="shared" si="353"/>
        <v>1</v>
      </c>
      <c r="AJ2113" s="85">
        <f>IF(I2113&gt;Variables!$G$7,0,1)</f>
        <v>1</v>
      </c>
      <c r="AK2113" s="85">
        <f>IF(F2113&gt;Variables!$G$8,0,1)</f>
        <v>0</v>
      </c>
      <c r="AL2113" s="85">
        <f>IF(G2113&gt;Variables!$G$9,0,1)</f>
        <v>1</v>
      </c>
      <c r="AM2113" s="85">
        <f>IF(AND(K2113&gt;Variables!$G$10,K2113&lt;Variables!$G$11),0,1)</f>
        <v>0</v>
      </c>
      <c r="AN2113" s="103">
        <f>IF(H2113&lt;Variables!$G$13,1,0)</f>
        <v>0</v>
      </c>
      <c r="AO2113" s="101">
        <f>IF(R2113&lt;Variables!$G$12,0,1)</f>
        <v>1</v>
      </c>
      <c r="AP2113" s="86">
        <f t="shared" si="356"/>
        <v>1</v>
      </c>
      <c r="AR2113">
        <v>1</v>
      </c>
      <c r="AS2113">
        <v>0</v>
      </c>
      <c r="AT2113">
        <v>0</v>
      </c>
      <c r="AU2113">
        <v>0</v>
      </c>
      <c r="BA2113">
        <v>2</v>
      </c>
    </row>
    <row r="2114" spans="3:53" ht="12.75" x14ac:dyDescent="0.2">
      <c r="C2114" t="s">
        <v>693</v>
      </c>
      <c r="D2114" t="s">
        <v>681</v>
      </c>
      <c r="E2114">
        <v>1.52</v>
      </c>
      <c r="F2114">
        <v>50.98</v>
      </c>
      <c r="G2114">
        <v>15.93</v>
      </c>
      <c r="H2114">
        <v>81.3</v>
      </c>
      <c r="I2114">
        <v>-51.134999999999998</v>
      </c>
      <c r="J2114" t="s">
        <v>78</v>
      </c>
      <c r="K2114">
        <v>54.28</v>
      </c>
      <c r="L2114">
        <v>1.564735</v>
      </c>
      <c r="M2114">
        <v>-1.4593525421237421</v>
      </c>
      <c r="N2114">
        <v>1.4655549019607841</v>
      </c>
      <c r="O2114">
        <v>5.2092963516462376</v>
      </c>
      <c r="P2114">
        <v>49370000</v>
      </c>
      <c r="Q2114">
        <v>793060</v>
      </c>
      <c r="R2114">
        <v>62.25</v>
      </c>
      <c r="S2114">
        <v>49.46</v>
      </c>
      <c r="T2114">
        <v>5.53</v>
      </c>
      <c r="U2114">
        <v>23.9404</v>
      </c>
      <c r="V2114">
        <f t="shared" si="358"/>
        <v>2.4673224975014936</v>
      </c>
      <c r="AC2114">
        <v>1.67</v>
      </c>
      <c r="AD2114">
        <v>1.2</v>
      </c>
      <c r="AH2114" s="85">
        <f>IF(AND(M2114&lt;Variables!$G$6,M2114&gt;Variables!$G$5),0,1)</f>
        <v>1</v>
      </c>
      <c r="AI2114" s="85">
        <f t="shared" si="353"/>
        <v>0</v>
      </c>
      <c r="AJ2114" s="85">
        <f>IF(I2114&gt;Variables!$G$7,0,1)</f>
        <v>1</v>
      </c>
      <c r="AK2114" s="85">
        <f>IF(F2114&gt;Variables!$G$8,0,1)</f>
        <v>0</v>
      </c>
      <c r="AL2114" s="85">
        <f>IF(G2114&gt;Variables!$G$9,0,1)</f>
        <v>0</v>
      </c>
      <c r="AM2114" s="85">
        <f>IF(AND(K2114&gt;Variables!$G$10,K2114&lt;Variables!$G$11),0,1)</f>
        <v>0</v>
      </c>
      <c r="AN2114" s="103">
        <f>IF(H2114&lt;Variables!$G$13,1,0)</f>
        <v>1</v>
      </c>
      <c r="AO2114" s="101">
        <f>IF(R2114&lt;Variables!$G$12,0,1)</f>
        <v>1</v>
      </c>
      <c r="AP2114" s="86">
        <f t="shared" si="356"/>
        <v>1</v>
      </c>
      <c r="AR2114">
        <v>1</v>
      </c>
      <c r="AS2114">
        <v>0</v>
      </c>
      <c r="AT2114">
        <v>0</v>
      </c>
      <c r="AU2114">
        <v>0</v>
      </c>
      <c r="BA2114">
        <v>2</v>
      </c>
    </row>
    <row r="2115" spans="3:53" ht="12.75" x14ac:dyDescent="0.2">
      <c r="C2115" t="s">
        <v>695</v>
      </c>
      <c r="D2115" t="s">
        <v>389</v>
      </c>
      <c r="E2115">
        <v>8.02</v>
      </c>
      <c r="F2115">
        <v>5.49</v>
      </c>
      <c r="G2115">
        <v>-1.6</v>
      </c>
      <c r="H2115">
        <v>2260</v>
      </c>
      <c r="I2115">
        <v>-42.436</v>
      </c>
      <c r="J2115" t="s">
        <v>78</v>
      </c>
      <c r="K2115">
        <v>42.24</v>
      </c>
      <c r="L2115">
        <v>8.0418149999999997</v>
      </c>
      <c r="M2115">
        <v>-0.39561964556508611</v>
      </c>
      <c r="N2115">
        <v>8.1186679999999996</v>
      </c>
      <c r="O2115">
        <v>-1.3384954280677539</v>
      </c>
      <c r="P2115">
        <v>4517000</v>
      </c>
      <c r="Q2115">
        <v>7917000</v>
      </c>
      <c r="R2115">
        <v>0.56999999999999995</v>
      </c>
      <c r="S2115">
        <v>50.134999999999998</v>
      </c>
      <c r="T2115">
        <v>5.7050000000000001</v>
      </c>
      <c r="U2115">
        <v>24.247599999999998</v>
      </c>
      <c r="V2115">
        <f t="shared" si="358"/>
        <v>2.2880263263822909</v>
      </c>
      <c r="AC2115">
        <v>8.6549999999999994</v>
      </c>
      <c r="AD2115">
        <v>8</v>
      </c>
      <c r="AH2115" s="85">
        <f>IF(AND(M2115&lt;Variables!$G$6,M2115&gt;Variables!$G$5),0,1)</f>
        <v>1</v>
      </c>
      <c r="AI2115" s="85">
        <f t="shared" ref="AI2115:AI2178" si="359">IF(L2115&gt;N2115,0,1)</f>
        <v>1</v>
      </c>
      <c r="AJ2115" s="85">
        <f>IF(I2115&gt;Variables!$G$7,0,1)</f>
        <v>1</v>
      </c>
      <c r="AK2115" s="85">
        <f>IF(F2115&gt;Variables!$G$8,0,1)</f>
        <v>1</v>
      </c>
      <c r="AL2115" s="85">
        <f>IF(G2115&gt;Variables!$G$9,0,1)</f>
        <v>1</v>
      </c>
      <c r="AM2115" s="85">
        <f>IF(AND(K2115&gt;Variables!$G$10,K2115&lt;Variables!$G$11),0,1)</f>
        <v>1</v>
      </c>
      <c r="AN2115" s="103">
        <f>IF(H2115&lt;Variables!$G$13,1,0)</f>
        <v>1</v>
      </c>
      <c r="AO2115" s="101">
        <f>IF(R2115&lt;Variables!$G$12,0,1)</f>
        <v>0</v>
      </c>
      <c r="AP2115" s="86">
        <f t="shared" si="356"/>
        <v>1</v>
      </c>
      <c r="AR2115">
        <v>1</v>
      </c>
      <c r="AS2115">
        <v>0</v>
      </c>
      <c r="AT2115">
        <v>0</v>
      </c>
      <c r="AU2115">
        <v>0</v>
      </c>
      <c r="BA2115">
        <v>2</v>
      </c>
    </row>
    <row r="2116" spans="3:53" ht="12.75" x14ac:dyDescent="0.2">
      <c r="C2116" t="s">
        <v>695</v>
      </c>
      <c r="D2116" t="s">
        <v>682</v>
      </c>
      <c r="E2116">
        <v>3.31</v>
      </c>
      <c r="F2116">
        <v>25.1</v>
      </c>
      <c r="G2116">
        <v>15.53</v>
      </c>
      <c r="H2116">
        <v>199.82</v>
      </c>
      <c r="I2116">
        <v>-0.14000000000000001</v>
      </c>
      <c r="J2116" t="s">
        <v>78</v>
      </c>
      <c r="K2116">
        <v>65.260000000000005</v>
      </c>
      <c r="L2116">
        <v>3.1591800000000001</v>
      </c>
      <c r="M2116">
        <v>3.488880025829487</v>
      </c>
      <c r="N2116">
        <v>3.1586639999999999</v>
      </c>
      <c r="O2116">
        <v>3.5057859905327109</v>
      </c>
      <c r="P2116">
        <v>10340000</v>
      </c>
      <c r="Q2116">
        <v>1360000</v>
      </c>
      <c r="R2116">
        <v>7.6</v>
      </c>
      <c r="S2116">
        <v>50.134999999999998</v>
      </c>
      <c r="T2116">
        <v>5.7050000000000001</v>
      </c>
      <c r="U2116">
        <v>24.247599999999998</v>
      </c>
      <c r="V2116">
        <f t="shared" si="358"/>
        <v>2.280624706375705</v>
      </c>
      <c r="AC2116">
        <v>3.42</v>
      </c>
      <c r="AD2116">
        <v>2.8</v>
      </c>
      <c r="AH2116" s="85">
        <f>IF(AND(M2116&lt;Variables!$G$6,M2116&gt;Variables!$G$5),0,1)</f>
        <v>1</v>
      </c>
      <c r="AI2116" s="85">
        <f t="shared" si="359"/>
        <v>0</v>
      </c>
      <c r="AJ2116" s="85">
        <f>IF(I2116&gt;Variables!$G$7,0,1)</f>
        <v>1</v>
      </c>
      <c r="AK2116" s="85">
        <f>IF(F2116&gt;Variables!$G$8,0,1)</f>
        <v>0</v>
      </c>
      <c r="AL2116" s="85">
        <f>IF(G2116&gt;Variables!$G$9,0,1)</f>
        <v>0</v>
      </c>
      <c r="AM2116" s="85">
        <f>IF(AND(K2116&gt;Variables!$G$10,K2116&lt;Variables!$G$11),0,1)</f>
        <v>0</v>
      </c>
      <c r="AN2116" s="103">
        <f>IF(H2116&lt;Variables!$G$13,1,0)</f>
        <v>1</v>
      </c>
      <c r="AO2116" s="101">
        <f>IF(R2116&lt;Variables!$G$12,0,1)</f>
        <v>1</v>
      </c>
      <c r="AP2116" s="86">
        <f t="shared" si="356"/>
        <v>1</v>
      </c>
      <c r="AR2116">
        <v>0</v>
      </c>
      <c r="AS2116">
        <v>0</v>
      </c>
      <c r="AT2116">
        <v>1</v>
      </c>
      <c r="AU2116">
        <v>0</v>
      </c>
      <c r="BA2116">
        <v>-2.25</v>
      </c>
    </row>
    <row r="2117" spans="3:53" ht="12.75" x14ac:dyDescent="0.2">
      <c r="C2117" t="s">
        <v>695</v>
      </c>
      <c r="D2117" t="s">
        <v>676</v>
      </c>
      <c r="E2117">
        <v>2.77</v>
      </c>
      <c r="F2117">
        <v>7.03</v>
      </c>
      <c r="G2117">
        <v>3.17</v>
      </c>
      <c r="H2117">
        <v>-99999</v>
      </c>
      <c r="I2117">
        <v>-31.387</v>
      </c>
      <c r="J2117" t="s">
        <v>78</v>
      </c>
      <c r="K2117">
        <v>60.13</v>
      </c>
      <c r="L2117">
        <v>2.7679999999999998</v>
      </c>
      <c r="M2117">
        <v>-0.1083815028901615</v>
      </c>
      <c r="N2117">
        <v>2.7743157894736838</v>
      </c>
      <c r="O2117">
        <v>-0.33578691758990498</v>
      </c>
      <c r="P2117">
        <v>46744</v>
      </c>
      <c r="Q2117">
        <v>193623</v>
      </c>
      <c r="R2117">
        <v>0.24</v>
      </c>
      <c r="S2117">
        <v>50.134999999999998</v>
      </c>
      <c r="T2117">
        <v>5.7050000000000001</v>
      </c>
      <c r="U2117">
        <v>24.247599999999998</v>
      </c>
      <c r="V2117">
        <f t="shared" si="358"/>
        <v>2.4779354676300573</v>
      </c>
      <c r="AC2117">
        <v>2.78</v>
      </c>
      <c r="AD2117">
        <v>2.74</v>
      </c>
      <c r="AH2117" s="85">
        <f>IF(AND(M2117&lt;Variables!$G$6,M2117&gt;Variables!$G$5),0,1)</f>
        <v>1</v>
      </c>
      <c r="AI2117" s="85">
        <f t="shared" si="359"/>
        <v>1</v>
      </c>
      <c r="AJ2117" s="85">
        <f>IF(I2117&gt;Variables!$G$7,0,1)</f>
        <v>1</v>
      </c>
      <c r="AK2117" s="85">
        <f>IF(F2117&gt;Variables!$G$8,0,1)</f>
        <v>1</v>
      </c>
      <c r="AL2117" s="85">
        <f>IF(G2117&gt;Variables!$G$9,0,1)</f>
        <v>1</v>
      </c>
      <c r="AM2117" s="85">
        <f>IF(AND(K2117&gt;Variables!$G$10,K2117&lt;Variables!$G$11),0,1)</f>
        <v>0</v>
      </c>
      <c r="AN2117" s="103">
        <f>IF(H2117&lt;Variables!$G$13,1,0)</f>
        <v>1</v>
      </c>
      <c r="AO2117" s="101">
        <f>IF(R2117&lt;Variables!$G$12,0,1)</f>
        <v>0</v>
      </c>
      <c r="AP2117" s="86">
        <f t="shared" si="356"/>
        <v>1</v>
      </c>
      <c r="AR2117">
        <v>0</v>
      </c>
      <c r="AS2117">
        <v>0</v>
      </c>
      <c r="AT2117">
        <v>0</v>
      </c>
      <c r="AU2117">
        <v>0</v>
      </c>
      <c r="BA2117">
        <v>0</v>
      </c>
    </row>
    <row r="2118" spans="3:53" ht="12.75" x14ac:dyDescent="0.2">
      <c r="C2118" t="s">
        <v>695</v>
      </c>
      <c r="D2118" t="s">
        <v>679</v>
      </c>
      <c r="E2118">
        <v>0.28000000000000003</v>
      </c>
      <c r="F2118">
        <v>62.73</v>
      </c>
      <c r="G2118">
        <v>-11.66</v>
      </c>
      <c r="H2118">
        <v>-99999</v>
      </c>
      <c r="I2118">
        <v>7.6999999999999999E-2</v>
      </c>
      <c r="J2118" t="s">
        <v>78</v>
      </c>
      <c r="K2118">
        <v>50.57</v>
      </c>
      <c r="L2118">
        <v>0.28826666666666673</v>
      </c>
      <c r="M2118">
        <v>-1.167900092506944</v>
      </c>
      <c r="N2118">
        <v>0.28053191489361712</v>
      </c>
      <c r="O2118">
        <v>1.5570724307925481</v>
      </c>
      <c r="P2118">
        <v>1004000</v>
      </c>
      <c r="Q2118">
        <v>268345</v>
      </c>
      <c r="R2118">
        <v>3.74</v>
      </c>
      <c r="S2118">
        <v>50.134999999999998</v>
      </c>
      <c r="T2118">
        <v>5.7050000000000001</v>
      </c>
      <c r="U2118">
        <v>24.247599999999998</v>
      </c>
      <c r="V2118">
        <f t="shared" si="358"/>
        <v>2.4051931528214618</v>
      </c>
      <c r="AC2118">
        <v>0.28499999999999998</v>
      </c>
      <c r="AD2118">
        <v>0.18099999999999999</v>
      </c>
      <c r="AH2118" s="85">
        <f>IF(AND(M2118&lt;Variables!$G$6,M2118&gt;Variables!$G$5),0,1)</f>
        <v>1</v>
      </c>
      <c r="AI2118" s="85">
        <f t="shared" si="359"/>
        <v>0</v>
      </c>
      <c r="AJ2118" s="85">
        <f>IF(I2118&gt;Variables!$G$7,0,1)</f>
        <v>0</v>
      </c>
      <c r="AK2118" s="85">
        <f>IF(F2118&gt;Variables!$G$8,0,1)</f>
        <v>0</v>
      </c>
      <c r="AL2118" s="85">
        <f>IF(G2118&gt;Variables!$G$9,0,1)</f>
        <v>1</v>
      </c>
      <c r="AM2118" s="85">
        <f>IF(AND(K2118&gt;Variables!$G$10,K2118&lt;Variables!$G$11),0,1)</f>
        <v>0</v>
      </c>
      <c r="AN2118" s="103">
        <f>IF(H2118&lt;Variables!$G$13,1,0)</f>
        <v>1</v>
      </c>
      <c r="AO2118" s="101">
        <f>IF(R2118&lt;Variables!$G$12,0,1)</f>
        <v>1</v>
      </c>
      <c r="AP2118" s="86">
        <f t="shared" si="356"/>
        <v>1</v>
      </c>
      <c r="AR2118">
        <v>0</v>
      </c>
      <c r="AS2118">
        <v>0</v>
      </c>
      <c r="AT2118">
        <v>1</v>
      </c>
      <c r="AU2118">
        <v>0</v>
      </c>
      <c r="BA2118">
        <v>-2.25</v>
      </c>
    </row>
    <row r="2119" spans="3:53" ht="12.75" x14ac:dyDescent="0.2">
      <c r="C2119" t="s">
        <v>695</v>
      </c>
      <c r="D2119" t="s">
        <v>278</v>
      </c>
      <c r="E2119">
        <v>67.77</v>
      </c>
      <c r="F2119">
        <v>5.84</v>
      </c>
      <c r="G2119">
        <v>5.14</v>
      </c>
      <c r="H2119">
        <v>3060</v>
      </c>
      <c r="I2119">
        <v>-30.692</v>
      </c>
      <c r="J2119" t="s">
        <v>78</v>
      </c>
      <c r="K2119">
        <v>69.84</v>
      </c>
      <c r="L2119">
        <v>67.322545000000019</v>
      </c>
      <c r="M2119">
        <v>0.4863972388447082</v>
      </c>
      <c r="N2119">
        <v>66.269873469387761</v>
      </c>
      <c r="O2119">
        <v>2.082585130104059</v>
      </c>
      <c r="P2119">
        <v>252653</v>
      </c>
      <c r="Q2119">
        <v>1421000</v>
      </c>
      <c r="R2119">
        <v>0.18</v>
      </c>
      <c r="S2119">
        <v>50.134999999999998</v>
      </c>
      <c r="T2119">
        <v>5.7050000000000001</v>
      </c>
      <c r="U2119">
        <v>24.247599999999998</v>
      </c>
      <c r="V2119">
        <f t="shared" si="358"/>
        <v>2.5320265217104927</v>
      </c>
      <c r="AC2119">
        <v>69.31</v>
      </c>
      <c r="AD2119">
        <v>66.867400000000004</v>
      </c>
      <c r="AH2119" s="85">
        <f>IF(AND(M2119&lt;Variables!$G$6,M2119&gt;Variables!$G$5),0,1)</f>
        <v>1</v>
      </c>
      <c r="AI2119" s="85">
        <f t="shared" si="359"/>
        <v>0</v>
      </c>
      <c r="AJ2119" s="85">
        <f>IF(I2119&gt;Variables!$G$7,0,1)</f>
        <v>1</v>
      </c>
      <c r="AK2119" s="85">
        <f>IF(F2119&gt;Variables!$G$8,0,1)</f>
        <v>1</v>
      </c>
      <c r="AL2119" s="85">
        <f>IF(G2119&gt;Variables!$G$9,0,1)</f>
        <v>1</v>
      </c>
      <c r="AM2119" s="85">
        <f>IF(AND(K2119&gt;Variables!$G$10,K2119&lt;Variables!$G$11),0,1)</f>
        <v>0</v>
      </c>
      <c r="AN2119" s="103">
        <f>IF(H2119&lt;Variables!$G$13,1,0)</f>
        <v>0</v>
      </c>
      <c r="AO2119" s="101">
        <f>IF(R2119&lt;Variables!$G$12,0,1)</f>
        <v>0</v>
      </c>
      <c r="AP2119" s="86">
        <f t="shared" si="356"/>
        <v>1</v>
      </c>
      <c r="AR2119">
        <v>0</v>
      </c>
      <c r="AS2119">
        <v>1</v>
      </c>
      <c r="AT2119">
        <v>0</v>
      </c>
      <c r="AU2119">
        <v>0</v>
      </c>
      <c r="BA2119">
        <v>0.28000000000000003</v>
      </c>
    </row>
    <row r="2120" spans="3:53" ht="12.75" x14ac:dyDescent="0.2">
      <c r="C2120" t="s">
        <v>695</v>
      </c>
      <c r="D2120" t="s">
        <v>193</v>
      </c>
      <c r="E2120">
        <v>18.96</v>
      </c>
      <c r="F2120">
        <v>11.36</v>
      </c>
      <c r="G2120">
        <v>5.13</v>
      </c>
      <c r="H2120">
        <v>6870</v>
      </c>
      <c r="I2120">
        <v>-51.42</v>
      </c>
      <c r="J2120" t="s">
        <v>78</v>
      </c>
      <c r="K2120">
        <v>59.38</v>
      </c>
      <c r="L2120">
        <v>18.716439999999999</v>
      </c>
      <c r="M2120">
        <v>0.82045517203059115</v>
      </c>
      <c r="N2120">
        <v>18.623118000000002</v>
      </c>
      <c r="O2120">
        <v>1.3256748950417589</v>
      </c>
      <c r="P2120">
        <v>9774000</v>
      </c>
      <c r="Q2120">
        <v>21186000</v>
      </c>
      <c r="R2120">
        <v>0.46</v>
      </c>
      <c r="S2120">
        <v>50.134999999999998</v>
      </c>
      <c r="T2120">
        <v>5.7050000000000001</v>
      </c>
      <c r="U2120">
        <v>24.247599999999998</v>
      </c>
      <c r="V2120">
        <f t="shared" si="358"/>
        <v>2.4206192943717921</v>
      </c>
      <c r="AC2120">
        <v>23</v>
      </c>
      <c r="AD2120">
        <v>18.739999999999998</v>
      </c>
      <c r="AH2120" s="85">
        <f>IF(AND(M2120&lt;Variables!$G$6,M2120&gt;Variables!$G$5),0,1)</f>
        <v>1</v>
      </c>
      <c r="AI2120" s="85">
        <f t="shared" si="359"/>
        <v>0</v>
      </c>
      <c r="AJ2120" s="85">
        <f>IF(I2120&gt;Variables!$G$7,0,1)</f>
        <v>1</v>
      </c>
      <c r="AK2120" s="85">
        <f>IF(F2120&gt;Variables!$G$8,0,1)</f>
        <v>0</v>
      </c>
      <c r="AL2120" s="85">
        <f>IF(G2120&gt;Variables!$G$9,0,1)</f>
        <v>1</v>
      </c>
      <c r="AM2120" s="85">
        <f>IF(AND(K2120&gt;Variables!$G$10,K2120&lt;Variables!$G$11),0,1)</f>
        <v>0</v>
      </c>
      <c r="AN2120" s="103">
        <f>IF(H2120&lt;Variables!$G$13,1,0)</f>
        <v>0</v>
      </c>
      <c r="AO2120" s="101">
        <f>IF(R2120&lt;Variables!$G$12,0,1)</f>
        <v>0</v>
      </c>
      <c r="AP2120" s="86">
        <f t="shared" si="356"/>
        <v>1</v>
      </c>
      <c r="AR2120">
        <v>1</v>
      </c>
      <c r="AS2120">
        <v>0</v>
      </c>
      <c r="AT2120">
        <v>0</v>
      </c>
      <c r="AU2120">
        <v>0</v>
      </c>
      <c r="BA2120">
        <v>2</v>
      </c>
    </row>
    <row r="2121" spans="3:53" ht="12.75" x14ac:dyDescent="0.2">
      <c r="C2121" t="s">
        <v>695</v>
      </c>
      <c r="D2121" t="s">
        <v>370</v>
      </c>
      <c r="E2121">
        <v>16.739999999999998</v>
      </c>
      <c r="F2121">
        <v>7.61</v>
      </c>
      <c r="G2121">
        <v>5.49</v>
      </c>
      <c r="H2121">
        <v>2790</v>
      </c>
      <c r="I2121">
        <v>30.190999999999999</v>
      </c>
      <c r="J2121" t="s">
        <v>78</v>
      </c>
      <c r="K2121">
        <v>62.31</v>
      </c>
      <c r="L2121">
        <v>16.70918</v>
      </c>
      <c r="M2121">
        <v>6.4754823396452652E-2</v>
      </c>
      <c r="N2121">
        <v>16.285384000000001</v>
      </c>
      <c r="O2121">
        <v>2.6687488609418009</v>
      </c>
      <c r="P2121">
        <v>350434</v>
      </c>
      <c r="Q2121">
        <v>1113000</v>
      </c>
      <c r="R2121">
        <v>0.31</v>
      </c>
      <c r="S2121">
        <v>50.134999999999998</v>
      </c>
      <c r="T2121">
        <v>5.7050000000000001</v>
      </c>
      <c r="U2121">
        <v>24.247599999999998</v>
      </c>
      <c r="V2121">
        <f t="shared" si="358"/>
        <v>2.4905458577337742</v>
      </c>
      <c r="AC2121">
        <v>17.574999999999999</v>
      </c>
      <c r="AD2121">
        <v>16.690000000000001</v>
      </c>
      <c r="AH2121" s="85">
        <f>IF(AND(M2121&lt;Variables!$G$6,M2121&gt;Variables!$G$5),0,1)</f>
        <v>1</v>
      </c>
      <c r="AI2121" s="85">
        <f t="shared" si="359"/>
        <v>0</v>
      </c>
      <c r="AJ2121" s="85">
        <f>IF(I2121&gt;Variables!$G$7,0,1)</f>
        <v>0</v>
      </c>
      <c r="AK2121" s="85">
        <f>IF(F2121&gt;Variables!$G$8,0,1)</f>
        <v>1</v>
      </c>
      <c r="AL2121" s="85">
        <f>IF(G2121&gt;Variables!$G$9,0,1)</f>
        <v>1</v>
      </c>
      <c r="AM2121" s="85">
        <f>IF(AND(K2121&gt;Variables!$G$10,K2121&lt;Variables!$G$11),0,1)</f>
        <v>0</v>
      </c>
      <c r="AN2121" s="103">
        <f>IF(H2121&lt;Variables!$G$13,1,0)</f>
        <v>0</v>
      </c>
      <c r="AO2121" s="101">
        <f>IF(R2121&lt;Variables!$G$12,0,1)</f>
        <v>0</v>
      </c>
      <c r="AP2121" s="86">
        <f t="shared" si="356"/>
        <v>1</v>
      </c>
      <c r="AR2121">
        <v>1</v>
      </c>
      <c r="AS2121">
        <v>0</v>
      </c>
      <c r="AT2121">
        <v>0</v>
      </c>
      <c r="AU2121">
        <v>0</v>
      </c>
      <c r="BA2121">
        <v>2</v>
      </c>
    </row>
    <row r="2122" spans="3:53" ht="12.75" x14ac:dyDescent="0.2">
      <c r="C2122" t="s">
        <v>695</v>
      </c>
      <c r="D2122" t="s">
        <v>117</v>
      </c>
      <c r="E2122">
        <v>26.21</v>
      </c>
      <c r="F2122">
        <v>8.6</v>
      </c>
      <c r="G2122">
        <v>8.32</v>
      </c>
      <c r="H2122">
        <v>3680</v>
      </c>
      <c r="I2122">
        <v>-34.389000000000003</v>
      </c>
      <c r="J2122" t="s">
        <v>78</v>
      </c>
      <c r="K2122">
        <v>46.42</v>
      </c>
      <c r="L2122">
        <v>26.552095000000001</v>
      </c>
      <c r="M2122">
        <v>-1.1098747575285519</v>
      </c>
      <c r="N2122">
        <v>26.151499999999999</v>
      </c>
      <c r="O2122">
        <v>0.40494809093170742</v>
      </c>
      <c r="P2122">
        <v>6648000</v>
      </c>
      <c r="Q2122">
        <v>16008000</v>
      </c>
      <c r="R2122">
        <v>0.42</v>
      </c>
      <c r="S2122">
        <v>50.134999999999998</v>
      </c>
      <c r="T2122">
        <v>5.7050000000000001</v>
      </c>
      <c r="U2122">
        <v>24.247599999999998</v>
      </c>
      <c r="V2122">
        <f t="shared" si="358"/>
        <v>2.3472929041826638</v>
      </c>
      <c r="AC2122">
        <v>28.66</v>
      </c>
      <c r="AD2122">
        <v>25.98</v>
      </c>
      <c r="AH2122" s="85">
        <f>IF(AND(M2122&lt;Variables!$G$6,M2122&gt;Variables!$G$5),0,1)</f>
        <v>1</v>
      </c>
      <c r="AI2122" s="85">
        <f t="shared" si="359"/>
        <v>0</v>
      </c>
      <c r="AJ2122" s="85">
        <f>IF(I2122&gt;Variables!$G$7,0,1)</f>
        <v>1</v>
      </c>
      <c r="AK2122" s="85">
        <f>IF(F2122&gt;Variables!$G$8,0,1)</f>
        <v>1</v>
      </c>
      <c r="AL2122" s="85">
        <f>IF(G2122&gt;Variables!$G$9,0,1)</f>
        <v>1</v>
      </c>
      <c r="AM2122" s="85">
        <f>IF(AND(K2122&gt;Variables!$G$10,K2122&lt;Variables!$G$11),0,1)</f>
        <v>1</v>
      </c>
      <c r="AN2122" s="103">
        <f>IF(H2122&lt;Variables!$G$13,1,0)</f>
        <v>0</v>
      </c>
      <c r="AO2122" s="101">
        <f>IF(R2122&lt;Variables!$G$12,0,1)</f>
        <v>0</v>
      </c>
      <c r="AP2122" s="86">
        <f t="shared" si="356"/>
        <v>1</v>
      </c>
      <c r="AR2122">
        <v>1</v>
      </c>
      <c r="AS2122">
        <v>0</v>
      </c>
      <c r="AT2122">
        <v>0</v>
      </c>
      <c r="AU2122">
        <v>0</v>
      </c>
      <c r="BA2122">
        <v>1.06</v>
      </c>
    </row>
    <row r="2123" spans="3:53" ht="12.75" x14ac:dyDescent="0.2">
      <c r="C2123" t="s">
        <v>695</v>
      </c>
      <c r="D2123" t="s">
        <v>694</v>
      </c>
      <c r="E2123">
        <v>28.93</v>
      </c>
      <c r="F2123">
        <v>5.25</v>
      </c>
      <c r="G2123">
        <v>2.74</v>
      </c>
      <c r="H2123">
        <v>5540</v>
      </c>
      <c r="I2123">
        <v>15.768000000000001</v>
      </c>
      <c r="J2123" t="s">
        <v>78</v>
      </c>
      <c r="K2123">
        <v>71.239999999999995</v>
      </c>
      <c r="L2123">
        <v>28.713735</v>
      </c>
      <c r="M2123">
        <v>0.61386998243176771</v>
      </c>
      <c r="N2123">
        <v>28.40048800000001</v>
      </c>
      <c r="O2123">
        <v>1.7236041859562199</v>
      </c>
      <c r="P2123">
        <v>361991</v>
      </c>
      <c r="Q2123">
        <v>1452000</v>
      </c>
      <c r="R2123">
        <v>0.25</v>
      </c>
      <c r="S2123">
        <v>50.134999999999998</v>
      </c>
      <c r="T2123">
        <v>5.7050000000000001</v>
      </c>
      <c r="U2123">
        <v>24.247599999999998</v>
      </c>
      <c r="V2123">
        <f t="shared" si="358"/>
        <v>2.5334303082000291</v>
      </c>
      <c r="AC2123">
        <v>30.48</v>
      </c>
      <c r="AD2123">
        <v>28.849900000000002</v>
      </c>
      <c r="AH2123" s="85">
        <f>IF(AND(M2123&lt;Variables!$G$6,M2123&gt;Variables!$G$5),0,1)</f>
        <v>1</v>
      </c>
      <c r="AI2123" s="85">
        <f t="shared" si="359"/>
        <v>0</v>
      </c>
      <c r="AJ2123" s="85">
        <f>IF(I2123&gt;Variables!$G$7,0,1)</f>
        <v>0</v>
      </c>
      <c r="AK2123" s="85">
        <f>IF(F2123&gt;Variables!$G$8,0,1)</f>
        <v>1</v>
      </c>
      <c r="AL2123" s="85">
        <f>IF(G2123&gt;Variables!$G$9,0,1)</f>
        <v>1</v>
      </c>
      <c r="AM2123" s="85">
        <f>IF(AND(K2123&gt;Variables!$G$10,K2123&lt;Variables!$G$11),0,1)</f>
        <v>0</v>
      </c>
      <c r="AN2123" s="103">
        <f>IF(H2123&lt;Variables!$G$13,1,0)</f>
        <v>0</v>
      </c>
      <c r="AO2123" s="101">
        <f>IF(R2123&lt;Variables!$G$12,0,1)</f>
        <v>0</v>
      </c>
      <c r="AP2123" s="86">
        <f t="shared" si="356"/>
        <v>1</v>
      </c>
      <c r="AR2123">
        <v>0</v>
      </c>
      <c r="AS2123">
        <v>1</v>
      </c>
      <c r="AT2123">
        <v>0</v>
      </c>
      <c r="AU2123">
        <v>0</v>
      </c>
      <c r="BA2123">
        <v>1.26</v>
      </c>
    </row>
    <row r="2124" spans="3:53" ht="12.75" x14ac:dyDescent="0.2">
      <c r="C2124" t="s">
        <v>695</v>
      </c>
      <c r="D2124" t="s">
        <v>603</v>
      </c>
      <c r="E2124">
        <v>13.17</v>
      </c>
      <c r="F2124">
        <v>13.15</v>
      </c>
      <c r="G2124">
        <v>0.97</v>
      </c>
      <c r="H2124">
        <v>6420</v>
      </c>
      <c r="I2124">
        <v>-8.5489999999999995</v>
      </c>
      <c r="J2124" t="s">
        <v>78</v>
      </c>
      <c r="K2124">
        <v>65.73</v>
      </c>
      <c r="L2124">
        <v>12.78467</v>
      </c>
      <c r="M2124">
        <v>1.9580481936569341</v>
      </c>
      <c r="N2124">
        <v>12.75578</v>
      </c>
      <c r="O2124">
        <v>2.1889684519488459</v>
      </c>
      <c r="P2124">
        <v>67468000</v>
      </c>
      <c r="Q2124">
        <v>15248000</v>
      </c>
      <c r="R2124">
        <v>4.42</v>
      </c>
      <c r="S2124">
        <v>50.134999999999998</v>
      </c>
      <c r="T2124">
        <v>5.7050000000000001</v>
      </c>
      <c r="U2124">
        <v>24.247599999999998</v>
      </c>
      <c r="V2124">
        <f t="shared" si="358"/>
        <v>2.3901028636919057</v>
      </c>
      <c r="AC2124">
        <v>16.66</v>
      </c>
      <c r="AD2124">
        <v>12.54</v>
      </c>
      <c r="AH2124" s="85">
        <f>IF(AND(M2124&lt;Variables!$G$6,M2124&gt;Variables!$G$5),0,1)</f>
        <v>1</v>
      </c>
      <c r="AI2124" s="85">
        <f t="shared" si="359"/>
        <v>0</v>
      </c>
      <c r="AJ2124" s="85">
        <f>IF(I2124&gt;Variables!$G$7,0,1)</f>
        <v>1</v>
      </c>
      <c r="AK2124" s="85">
        <f>IF(F2124&gt;Variables!$G$8,0,1)</f>
        <v>0</v>
      </c>
      <c r="AL2124" s="85">
        <f>IF(G2124&gt;Variables!$G$9,0,1)</f>
        <v>1</v>
      </c>
      <c r="AM2124" s="85">
        <f>IF(AND(K2124&gt;Variables!$G$10,K2124&lt;Variables!$G$11),0,1)</f>
        <v>0</v>
      </c>
      <c r="AN2124" s="103">
        <f>IF(H2124&lt;Variables!$G$13,1,0)</f>
        <v>0</v>
      </c>
      <c r="AO2124" s="101">
        <f>IF(R2124&lt;Variables!$G$12,0,1)</f>
        <v>1</v>
      </c>
      <c r="AP2124" s="86">
        <f t="shared" si="356"/>
        <v>1</v>
      </c>
      <c r="AR2124">
        <v>0</v>
      </c>
      <c r="AS2124">
        <v>0</v>
      </c>
      <c r="AT2124">
        <v>1</v>
      </c>
      <c r="AU2124">
        <v>0</v>
      </c>
      <c r="BA2124">
        <v>-2.25</v>
      </c>
    </row>
    <row r="2125" spans="3:53" ht="12.75" x14ac:dyDescent="0.2">
      <c r="C2125" t="s">
        <v>695</v>
      </c>
      <c r="D2125" t="s">
        <v>683</v>
      </c>
      <c r="E2125">
        <v>28.3</v>
      </c>
      <c r="F2125">
        <v>12.92</v>
      </c>
      <c r="G2125">
        <v>3.05</v>
      </c>
      <c r="H2125">
        <v>3980</v>
      </c>
      <c r="I2125">
        <v>-23.271000000000001</v>
      </c>
      <c r="J2125" t="s">
        <v>78</v>
      </c>
      <c r="K2125">
        <v>47.27</v>
      </c>
      <c r="L2125">
        <v>28.363225</v>
      </c>
      <c r="M2125">
        <v>-0.45208187714902121</v>
      </c>
      <c r="N2125">
        <v>28.466795999999999</v>
      </c>
      <c r="O2125">
        <v>-0.81426796327903994</v>
      </c>
      <c r="P2125">
        <v>2172000</v>
      </c>
      <c r="Q2125">
        <v>1581000</v>
      </c>
      <c r="R2125">
        <v>1.37</v>
      </c>
      <c r="S2125">
        <v>50.134999999999998</v>
      </c>
      <c r="T2125">
        <v>5.7050000000000001</v>
      </c>
      <c r="U2125">
        <v>24.247599999999998</v>
      </c>
      <c r="V2125">
        <f t="shared" si="358"/>
        <v>2.3469070067867812</v>
      </c>
      <c r="AC2125">
        <v>28.62</v>
      </c>
      <c r="AD2125">
        <v>27.2</v>
      </c>
      <c r="AH2125" s="85">
        <f>IF(AND(M2125&lt;Variables!$G$6,M2125&gt;Variables!$G$5),0,1)</f>
        <v>1</v>
      </c>
      <c r="AI2125" s="85">
        <f t="shared" si="359"/>
        <v>1</v>
      </c>
      <c r="AJ2125" s="85">
        <f>IF(I2125&gt;Variables!$G$7,0,1)</f>
        <v>1</v>
      </c>
      <c r="AK2125" s="85">
        <f>IF(F2125&gt;Variables!$G$8,0,1)</f>
        <v>0</v>
      </c>
      <c r="AL2125" s="85">
        <f>IF(G2125&gt;Variables!$G$9,0,1)</f>
        <v>1</v>
      </c>
      <c r="AM2125" s="85">
        <f>IF(AND(K2125&gt;Variables!$G$10,K2125&lt;Variables!$G$11),0,1)</f>
        <v>1</v>
      </c>
      <c r="AN2125" s="103">
        <f>IF(H2125&lt;Variables!$G$13,1,0)</f>
        <v>0</v>
      </c>
      <c r="AO2125" s="101">
        <f>IF(R2125&lt;Variables!$G$12,0,1)</f>
        <v>0</v>
      </c>
      <c r="AP2125" s="86">
        <f t="shared" si="356"/>
        <v>1</v>
      </c>
      <c r="AR2125">
        <v>0</v>
      </c>
      <c r="AS2125">
        <v>0</v>
      </c>
      <c r="AT2125">
        <v>1</v>
      </c>
      <c r="AU2125">
        <v>0</v>
      </c>
      <c r="BA2125">
        <v>-1.92</v>
      </c>
    </row>
    <row r="2126" spans="3:53" ht="12.75" x14ac:dyDescent="0.2">
      <c r="C2126" t="s">
        <v>695</v>
      </c>
      <c r="D2126" t="s">
        <v>686</v>
      </c>
      <c r="E2126">
        <v>18.53</v>
      </c>
      <c r="F2126">
        <v>5.17</v>
      </c>
      <c r="G2126">
        <v>2.94</v>
      </c>
      <c r="H2126">
        <v>2070</v>
      </c>
      <c r="I2126">
        <v>-61.42</v>
      </c>
      <c r="J2126" t="s">
        <v>78</v>
      </c>
      <c r="K2126">
        <v>65.319999999999993</v>
      </c>
      <c r="L2126">
        <v>18.365755</v>
      </c>
      <c r="M2126">
        <v>0.89430028877114554</v>
      </c>
      <c r="N2126">
        <v>18.348298</v>
      </c>
      <c r="O2126">
        <v>0.99029348662205596</v>
      </c>
      <c r="P2126">
        <v>400704</v>
      </c>
      <c r="Q2126">
        <v>1239000</v>
      </c>
      <c r="R2126">
        <v>0.32</v>
      </c>
      <c r="S2126">
        <v>50.134999999999998</v>
      </c>
      <c r="T2126">
        <v>5.7050000000000001</v>
      </c>
      <c r="U2126">
        <v>24.247599999999998</v>
      </c>
      <c r="V2126">
        <f t="shared" si="358"/>
        <v>2.4628958274275132</v>
      </c>
      <c r="AC2126">
        <v>20.13</v>
      </c>
      <c r="AD2126">
        <v>18.27</v>
      </c>
      <c r="AH2126" s="85">
        <f>IF(AND(M2126&lt;Variables!$G$6,M2126&gt;Variables!$G$5),0,1)</f>
        <v>1</v>
      </c>
      <c r="AI2126" s="85">
        <f t="shared" si="359"/>
        <v>0</v>
      </c>
      <c r="AJ2126" s="85">
        <f>IF(I2126&gt;Variables!$G$7,0,1)</f>
        <v>1</v>
      </c>
      <c r="AK2126" s="85">
        <f>IF(F2126&gt;Variables!$G$8,0,1)</f>
        <v>1</v>
      </c>
      <c r="AL2126" s="85">
        <f>IF(G2126&gt;Variables!$G$9,0,1)</f>
        <v>1</v>
      </c>
      <c r="AM2126" s="85">
        <f>IF(AND(K2126&gt;Variables!$G$10,K2126&lt;Variables!$G$11),0,1)</f>
        <v>0</v>
      </c>
      <c r="AN2126" s="103">
        <f>IF(H2126&lt;Variables!$G$13,1,0)</f>
        <v>1</v>
      </c>
      <c r="AO2126" s="101">
        <f>IF(R2126&lt;Variables!$G$12,0,1)</f>
        <v>0</v>
      </c>
      <c r="AP2126" s="86">
        <f t="shared" si="356"/>
        <v>1</v>
      </c>
      <c r="AR2126">
        <v>0</v>
      </c>
      <c r="AS2126">
        <v>0</v>
      </c>
      <c r="AT2126">
        <v>1</v>
      </c>
      <c r="AU2126">
        <v>0</v>
      </c>
      <c r="BA2126">
        <v>-1.02</v>
      </c>
    </row>
    <row r="2127" spans="3:53" ht="12.75" x14ac:dyDescent="0.2">
      <c r="C2127" t="s">
        <v>695</v>
      </c>
      <c r="D2127" t="s">
        <v>674</v>
      </c>
      <c r="E2127">
        <v>36.89</v>
      </c>
      <c r="F2127">
        <v>5.6</v>
      </c>
      <c r="G2127">
        <v>4.84</v>
      </c>
      <c r="H2127">
        <v>5450</v>
      </c>
      <c r="I2127">
        <v>-1.0629999999999999</v>
      </c>
      <c r="J2127" t="s">
        <v>78</v>
      </c>
      <c r="K2127">
        <v>63.02</v>
      </c>
      <c r="L2127">
        <v>36.746546153846147</v>
      </c>
      <c r="M2127">
        <v>0.14546631384089501</v>
      </c>
      <c r="N2127">
        <v>36.453723333333329</v>
      </c>
      <c r="O2127">
        <v>0.94990754030887248</v>
      </c>
      <c r="P2127">
        <v>63162</v>
      </c>
      <c r="Q2127">
        <v>778448</v>
      </c>
      <c r="R2127">
        <v>0.08</v>
      </c>
      <c r="S2127">
        <v>50.134999999999998</v>
      </c>
      <c r="T2127">
        <v>5.7050000000000001</v>
      </c>
      <c r="U2127">
        <v>24.247599999999998</v>
      </c>
      <c r="V2127">
        <f t="shared" si="358"/>
        <v>2.4926352864190067</v>
      </c>
      <c r="AC2127">
        <v>36.99</v>
      </c>
      <c r="AD2127">
        <v>36.36</v>
      </c>
      <c r="AH2127" s="85">
        <f>IF(AND(M2127&lt;Variables!$G$6,M2127&gt;Variables!$G$5),0,1)</f>
        <v>1</v>
      </c>
      <c r="AI2127" s="85">
        <f t="shared" si="359"/>
        <v>0</v>
      </c>
      <c r="AJ2127" s="85">
        <f>IF(I2127&gt;Variables!$G$7,0,1)</f>
        <v>1</v>
      </c>
      <c r="AK2127" s="85">
        <f>IF(F2127&gt;Variables!$G$8,0,1)</f>
        <v>1</v>
      </c>
      <c r="AL2127" s="85">
        <f>IF(G2127&gt;Variables!$G$9,0,1)</f>
        <v>1</v>
      </c>
      <c r="AM2127" s="85">
        <f>IF(AND(K2127&gt;Variables!$G$10,K2127&lt;Variables!$G$11),0,1)</f>
        <v>0</v>
      </c>
      <c r="AN2127" s="103">
        <f>IF(H2127&lt;Variables!$G$13,1,0)</f>
        <v>0</v>
      </c>
      <c r="AO2127" s="101">
        <f>IF(R2127&lt;Variables!$G$12,0,1)</f>
        <v>0</v>
      </c>
      <c r="AP2127" s="86">
        <f t="shared" si="356"/>
        <v>1</v>
      </c>
      <c r="AR2127">
        <v>0</v>
      </c>
      <c r="AS2127">
        <v>0</v>
      </c>
      <c r="AT2127">
        <v>0</v>
      </c>
      <c r="AU2127">
        <v>1</v>
      </c>
      <c r="BA2127">
        <v>-0.57999999999999996</v>
      </c>
    </row>
    <row r="2128" spans="3:53" ht="12.75" x14ac:dyDescent="0.2">
      <c r="C2128" t="s">
        <v>695</v>
      </c>
      <c r="D2128" t="s">
        <v>681</v>
      </c>
      <c r="E2128">
        <v>1.63</v>
      </c>
      <c r="F2128">
        <v>59.8</v>
      </c>
      <c r="G2128">
        <v>22.47</v>
      </c>
      <c r="H2128">
        <v>81.3</v>
      </c>
      <c r="I2128">
        <v>-49.478000000000002</v>
      </c>
      <c r="J2128" t="s">
        <v>78</v>
      </c>
      <c r="K2128">
        <v>63.27</v>
      </c>
      <c r="L2128">
        <v>1.5685500000000001</v>
      </c>
      <c r="M2128">
        <v>3.8475024704344709</v>
      </c>
      <c r="N2128">
        <v>1.49614</v>
      </c>
      <c r="O2128">
        <v>8.8735011429411834</v>
      </c>
      <c r="P2128">
        <v>52530000</v>
      </c>
      <c r="Q2128">
        <v>793060</v>
      </c>
      <c r="R2128">
        <v>66.239999999999995</v>
      </c>
      <c r="S2128">
        <v>50.134999999999998</v>
      </c>
      <c r="T2128">
        <v>5.7050000000000001</v>
      </c>
      <c r="U2128">
        <v>24.247599999999998</v>
      </c>
      <c r="V2128">
        <f t="shared" si="358"/>
        <v>2.2569913744923662</v>
      </c>
      <c r="AC2128">
        <v>1.67</v>
      </c>
      <c r="AD2128">
        <v>1.2</v>
      </c>
      <c r="AH2128" s="85">
        <f>IF(AND(M2128&lt;Variables!$G$6,M2128&gt;Variables!$G$5),0,1)</f>
        <v>1</v>
      </c>
      <c r="AI2128" s="85">
        <f t="shared" si="359"/>
        <v>0</v>
      </c>
      <c r="AJ2128" s="85">
        <f>IF(I2128&gt;Variables!$G$7,0,1)</f>
        <v>1</v>
      </c>
      <c r="AK2128" s="85">
        <f>IF(F2128&gt;Variables!$G$8,0,1)</f>
        <v>0</v>
      </c>
      <c r="AL2128" s="85">
        <f>IF(G2128&gt;Variables!$G$9,0,1)</f>
        <v>0</v>
      </c>
      <c r="AM2128" s="85">
        <f>IF(AND(K2128&gt;Variables!$G$10,K2128&lt;Variables!$G$11),0,1)</f>
        <v>0</v>
      </c>
      <c r="AN2128" s="103">
        <f>IF(H2128&lt;Variables!$G$13,1,0)</f>
        <v>1</v>
      </c>
      <c r="AO2128" s="101">
        <f>IF(R2128&lt;Variables!$G$12,0,1)</f>
        <v>1</v>
      </c>
      <c r="AP2128" s="86">
        <f t="shared" si="356"/>
        <v>1</v>
      </c>
      <c r="AR2128">
        <v>0</v>
      </c>
      <c r="AS2128">
        <v>0</v>
      </c>
      <c r="AT2128">
        <v>0</v>
      </c>
      <c r="AU2128">
        <v>0</v>
      </c>
      <c r="BA2128">
        <v>0</v>
      </c>
    </row>
    <row r="2129" spans="3:53" ht="12.75" x14ac:dyDescent="0.2">
      <c r="C2129" t="s">
        <v>695</v>
      </c>
      <c r="D2129" t="s">
        <v>680</v>
      </c>
      <c r="E2129">
        <v>1.83</v>
      </c>
      <c r="F2129">
        <v>24.83</v>
      </c>
      <c r="G2129">
        <v>-9.6999999999999993</v>
      </c>
      <c r="H2129">
        <v>81.81</v>
      </c>
      <c r="I2129">
        <v>-23.172999999999998</v>
      </c>
      <c r="J2129" t="s">
        <v>78</v>
      </c>
      <c r="K2129">
        <v>41.33</v>
      </c>
      <c r="L2129">
        <v>1.8434299999999999</v>
      </c>
      <c r="M2129">
        <v>-1.5422337707425691</v>
      </c>
      <c r="N2129">
        <v>1.8913180000000001</v>
      </c>
      <c r="O2129">
        <v>-4.0351754702276459</v>
      </c>
      <c r="P2129">
        <v>22480000</v>
      </c>
      <c r="Q2129">
        <v>11300000</v>
      </c>
      <c r="R2129">
        <v>1.99</v>
      </c>
      <c r="S2129">
        <v>50.134999999999998</v>
      </c>
      <c r="T2129">
        <v>5.7050000000000001</v>
      </c>
      <c r="U2129">
        <v>24.247599999999998</v>
      </c>
      <c r="V2129">
        <f t="shared" si="358"/>
        <v>2.2786609483430342</v>
      </c>
      <c r="AC2129">
        <v>1.85</v>
      </c>
      <c r="AD2129">
        <v>1.6</v>
      </c>
      <c r="AH2129" s="85">
        <f>IF(AND(M2129&lt;Variables!$G$6,M2129&gt;Variables!$G$5),0,1)</f>
        <v>1</v>
      </c>
      <c r="AI2129" s="85">
        <f t="shared" si="359"/>
        <v>1</v>
      </c>
      <c r="AJ2129" s="85">
        <f>IF(I2129&gt;Variables!$G$7,0,1)</f>
        <v>1</v>
      </c>
      <c r="AK2129" s="85">
        <f>IF(F2129&gt;Variables!$G$8,0,1)</f>
        <v>0</v>
      </c>
      <c r="AL2129" s="85">
        <f>IF(G2129&gt;Variables!$G$9,0,1)</f>
        <v>1</v>
      </c>
      <c r="AM2129" s="85">
        <f>IF(AND(K2129&gt;Variables!$G$10,K2129&lt;Variables!$G$11),0,1)</f>
        <v>1</v>
      </c>
      <c r="AN2129" s="103">
        <f>IF(H2129&lt;Variables!$G$13,1,0)</f>
        <v>1</v>
      </c>
      <c r="AO2129" s="101">
        <f>IF(R2129&lt;Variables!$G$12,0,1)</f>
        <v>0</v>
      </c>
      <c r="AP2129" s="86">
        <f t="shared" si="356"/>
        <v>1</v>
      </c>
      <c r="AR2129">
        <v>0</v>
      </c>
      <c r="AS2129">
        <v>0</v>
      </c>
      <c r="AT2129">
        <v>1</v>
      </c>
      <c r="AU2129">
        <v>0</v>
      </c>
      <c r="BA2129">
        <v>-2.25</v>
      </c>
    </row>
    <row r="2130" spans="3:53" ht="12.75" x14ac:dyDescent="0.2">
      <c r="C2130" t="s">
        <v>695</v>
      </c>
      <c r="D2130" t="s">
        <v>692</v>
      </c>
      <c r="E2130">
        <v>12.15</v>
      </c>
      <c r="F2130">
        <v>41.94</v>
      </c>
      <c r="G2130">
        <v>30.12</v>
      </c>
      <c r="H2130">
        <v>54.17</v>
      </c>
      <c r="I2130">
        <v>29.111999999999998</v>
      </c>
      <c r="J2130" t="s">
        <v>78</v>
      </c>
      <c r="K2130">
        <v>74.8</v>
      </c>
      <c r="L2130">
        <v>11.37687</v>
      </c>
      <c r="M2130">
        <v>6.7077324431060594</v>
      </c>
      <c r="N2130">
        <v>10.528893999999999</v>
      </c>
      <c r="O2130">
        <v>15.3017591401338</v>
      </c>
      <c r="P2130">
        <v>7280000</v>
      </c>
      <c r="Q2130">
        <v>6070000</v>
      </c>
      <c r="R2130">
        <v>1.2</v>
      </c>
      <c r="S2130">
        <v>50.134999999999998</v>
      </c>
      <c r="T2130">
        <v>5.7050000000000001</v>
      </c>
      <c r="U2130">
        <v>24.247599999999998</v>
      </c>
      <c r="V2130">
        <f t="shared" si="358"/>
        <v>1.9691030603461228</v>
      </c>
      <c r="AC2130">
        <v>13.37</v>
      </c>
      <c r="AD2130">
        <v>10.762</v>
      </c>
      <c r="AH2130" s="85">
        <f>IF(AND(M2130&lt;Variables!$G$6,M2130&gt;Variables!$G$5),0,1)</f>
        <v>1</v>
      </c>
      <c r="AI2130" s="85">
        <f t="shared" si="359"/>
        <v>0</v>
      </c>
      <c r="AJ2130" s="85">
        <f>IF(I2130&gt;Variables!$G$7,0,1)</f>
        <v>0</v>
      </c>
      <c r="AK2130" s="85">
        <f>IF(F2130&gt;Variables!$G$8,0,1)</f>
        <v>0</v>
      </c>
      <c r="AL2130" s="85">
        <f>IF(G2130&gt;Variables!$G$9,0,1)</f>
        <v>0</v>
      </c>
      <c r="AM2130" s="85">
        <f>IF(AND(K2130&gt;Variables!$G$10,K2130&lt;Variables!$G$11),0,1)</f>
        <v>0</v>
      </c>
      <c r="AN2130" s="103">
        <f>IF(H2130&lt;Variables!$G$13,1,0)</f>
        <v>1</v>
      </c>
      <c r="AO2130" s="101">
        <f>IF(R2130&lt;Variables!$G$12,0,1)</f>
        <v>0</v>
      </c>
      <c r="AP2130" s="86">
        <f t="shared" si="356"/>
        <v>1</v>
      </c>
      <c r="AR2130">
        <v>1</v>
      </c>
      <c r="AS2130">
        <v>0</v>
      </c>
      <c r="AT2130">
        <v>0</v>
      </c>
      <c r="AU2130">
        <v>0</v>
      </c>
      <c r="BA2130">
        <v>2</v>
      </c>
    </row>
    <row r="2131" spans="3:53" ht="12.75" x14ac:dyDescent="0.2">
      <c r="C2131" s="182" t="s">
        <v>695</v>
      </c>
      <c r="D2131" s="182" t="s">
        <v>668</v>
      </c>
      <c r="E2131" s="182">
        <v>8.17</v>
      </c>
      <c r="F2131" s="182">
        <v>161.94999999999999</v>
      </c>
      <c r="G2131" s="182">
        <v>24.96</v>
      </c>
      <c r="H2131" s="182">
        <v>21.3</v>
      </c>
      <c r="I2131" s="182">
        <v>-1.3140000000000001</v>
      </c>
      <c r="J2131" s="182" t="s">
        <v>78</v>
      </c>
      <c r="K2131" s="182">
        <v>63.49</v>
      </c>
      <c r="L2131" s="182">
        <v>8.384033333333333</v>
      </c>
      <c r="M2131" s="182">
        <v>-1.4829775644975871</v>
      </c>
      <c r="N2131" s="182">
        <v>7.420870588235295</v>
      </c>
      <c r="O2131" s="182">
        <v>11.303652338238409</v>
      </c>
      <c r="P2131" s="182">
        <v>64300000</v>
      </c>
      <c r="Q2131" s="182">
        <v>530980</v>
      </c>
      <c r="R2131" s="182">
        <v>121.1</v>
      </c>
      <c r="S2131" s="182">
        <v>50.134999999999998</v>
      </c>
      <c r="T2131" s="182">
        <v>5.7050000000000001</v>
      </c>
      <c r="U2131" s="182">
        <v>24.247599999999998</v>
      </c>
      <c r="V2131" s="182">
        <f t="shared" si="358"/>
        <v>2.6030893175695065</v>
      </c>
      <c r="W2131" s="93"/>
      <c r="X2131" s="93"/>
      <c r="Y2131" s="93"/>
      <c r="Z2131" s="93"/>
      <c r="AA2131" s="93"/>
      <c r="AC2131">
        <v>8.68</v>
      </c>
      <c r="AD2131">
        <v>5.66</v>
      </c>
      <c r="AH2131" s="85">
        <f>IF(AND(M2131&lt;Variables!$G$6,M2131&gt;Variables!$G$5),0,1)</f>
        <v>1</v>
      </c>
      <c r="AI2131" s="85">
        <f t="shared" si="359"/>
        <v>0</v>
      </c>
      <c r="AJ2131" s="85">
        <f>IF(I2131&gt;Variables!$G$7,0,1)</f>
        <v>1</v>
      </c>
      <c r="AK2131" s="85">
        <f>IF(F2131&gt;Variables!$G$8,0,1)</f>
        <v>0</v>
      </c>
      <c r="AL2131" s="85">
        <f>IF(G2131&gt;Variables!$G$9,0,1)</f>
        <v>0</v>
      </c>
      <c r="AM2131" s="85">
        <f>IF(AND(K2131&gt;Variables!$G$10,K2131&lt;Variables!$G$11),0,1)</f>
        <v>0</v>
      </c>
      <c r="AN2131" s="103">
        <f>IF(H2131&lt;Variables!$G$13,1,0)</f>
        <v>1</v>
      </c>
      <c r="AO2131" s="101">
        <f>IF(R2131&lt;Variables!$G$12,0,1)</f>
        <v>1</v>
      </c>
      <c r="AP2131" s="86">
        <f t="shared" si="356"/>
        <v>1</v>
      </c>
      <c r="AR2131">
        <v>0</v>
      </c>
      <c r="AS2131">
        <v>0</v>
      </c>
      <c r="AT2131">
        <v>1</v>
      </c>
      <c r="AU2131">
        <v>0</v>
      </c>
      <c r="BA2131">
        <v>-2.25</v>
      </c>
    </row>
    <row r="2132" spans="3:53" ht="12.75" x14ac:dyDescent="0.2">
      <c r="C2132" t="s">
        <v>695</v>
      </c>
      <c r="D2132" t="s">
        <v>461</v>
      </c>
      <c r="E2132">
        <v>16.38</v>
      </c>
      <c r="F2132">
        <v>6.09</v>
      </c>
      <c r="G2132">
        <v>4.99</v>
      </c>
      <c r="H2132">
        <v>6300</v>
      </c>
      <c r="I2132">
        <v>-13.468999999999999</v>
      </c>
      <c r="J2132" t="s">
        <v>78</v>
      </c>
      <c r="K2132">
        <v>69.61</v>
      </c>
      <c r="L2132">
        <v>16.219360000000002</v>
      </c>
      <c r="M2132">
        <v>1.113730751398309</v>
      </c>
      <c r="N2132">
        <v>16.105408000000001</v>
      </c>
      <c r="O2132">
        <v>1.829149562681045</v>
      </c>
      <c r="P2132">
        <v>3935000</v>
      </c>
      <c r="Q2132">
        <v>14129000</v>
      </c>
      <c r="R2132">
        <v>0.28000000000000003</v>
      </c>
      <c r="S2132">
        <v>50.134999999999998</v>
      </c>
      <c r="T2132">
        <v>5.7050000000000001</v>
      </c>
      <c r="U2132">
        <v>24.247599999999998</v>
      </c>
      <c r="V2132">
        <f t="shared" si="358"/>
        <v>2.4781279294827923</v>
      </c>
      <c r="AC2132">
        <v>18.399999999999999</v>
      </c>
      <c r="AD2132">
        <v>16.21</v>
      </c>
      <c r="AH2132" s="85">
        <f>IF(AND(M2132&lt;Variables!$G$6,M2132&gt;Variables!$G$5),0,1)</f>
        <v>1</v>
      </c>
      <c r="AI2132" s="85">
        <f t="shared" si="359"/>
        <v>0</v>
      </c>
      <c r="AJ2132" s="85">
        <f>IF(I2132&gt;Variables!$G$7,0,1)</f>
        <v>1</v>
      </c>
      <c r="AK2132" s="85">
        <f>IF(F2132&gt;Variables!$G$8,0,1)</f>
        <v>1</v>
      </c>
      <c r="AL2132" s="85">
        <f>IF(G2132&gt;Variables!$G$9,0,1)</f>
        <v>1</v>
      </c>
      <c r="AM2132" s="85">
        <f>IF(AND(K2132&gt;Variables!$G$10,K2132&lt;Variables!$G$11),0,1)</f>
        <v>0</v>
      </c>
      <c r="AN2132" s="103">
        <f>IF(H2132&lt;Variables!$G$13,1,0)</f>
        <v>0</v>
      </c>
      <c r="AO2132" s="101">
        <f>IF(R2132&lt;Variables!$G$12,0,1)</f>
        <v>0</v>
      </c>
      <c r="AP2132" s="86">
        <f t="shared" si="356"/>
        <v>1</v>
      </c>
      <c r="AR2132">
        <v>0</v>
      </c>
      <c r="AS2132">
        <v>0</v>
      </c>
      <c r="AT2132">
        <v>1</v>
      </c>
      <c r="AU2132">
        <v>0</v>
      </c>
      <c r="BA2132">
        <v>-0.96</v>
      </c>
    </row>
    <row r="2133" spans="3:53" ht="12.75" x14ac:dyDescent="0.2">
      <c r="C2133" t="s">
        <v>695</v>
      </c>
      <c r="D2133" t="s">
        <v>672</v>
      </c>
      <c r="E2133">
        <v>46.23</v>
      </c>
      <c r="F2133">
        <v>5.21</v>
      </c>
      <c r="G2133">
        <v>5.07</v>
      </c>
      <c r="H2133">
        <v>2920</v>
      </c>
      <c r="I2133">
        <v>-9.798</v>
      </c>
      <c r="J2133" t="s">
        <v>76</v>
      </c>
      <c r="K2133">
        <v>67.48</v>
      </c>
      <c r="L2133">
        <v>46.171250000000001</v>
      </c>
      <c r="M2133">
        <v>0.12724368519370019</v>
      </c>
      <c r="N2133">
        <v>45.976695918367348</v>
      </c>
      <c r="O2133">
        <v>0.55094015908058314</v>
      </c>
      <c r="P2133">
        <v>209665</v>
      </c>
      <c r="Q2133">
        <v>419542</v>
      </c>
      <c r="R2133">
        <v>0.5</v>
      </c>
      <c r="S2133">
        <v>50.134999999999998</v>
      </c>
      <c r="T2133">
        <v>5.7050000000000001</v>
      </c>
      <c r="U2133">
        <v>24.247599999999998</v>
      </c>
      <c r="V2133">
        <f t="shared" si="358"/>
        <v>2.5383609179305311</v>
      </c>
      <c r="AC2133">
        <v>47.14</v>
      </c>
      <c r="AD2133">
        <v>46</v>
      </c>
      <c r="AH2133" s="85">
        <f>IF(AND(M2133&lt;Variables!$G$6,M2133&gt;Variables!$G$5),0,1)</f>
        <v>1</v>
      </c>
      <c r="AI2133" s="85">
        <f t="shared" si="359"/>
        <v>0</v>
      </c>
      <c r="AJ2133" s="85">
        <f>IF(I2133&gt;Variables!$G$7,0,1)</f>
        <v>1</v>
      </c>
      <c r="AK2133" s="85">
        <f>IF(F2133&gt;Variables!$G$8,0,1)</f>
        <v>1</v>
      </c>
      <c r="AL2133" s="85">
        <f>IF(G2133&gt;Variables!$G$9,0,1)</f>
        <v>1</v>
      </c>
      <c r="AM2133" s="85">
        <f>IF(AND(K2133&gt;Variables!$G$10,K2133&lt;Variables!$G$11),0,1)</f>
        <v>0</v>
      </c>
      <c r="AN2133" s="103">
        <f>IF(H2133&lt;Variables!$G$13,1,0)</f>
        <v>0</v>
      </c>
      <c r="AO2133" s="101">
        <f>IF(R2133&lt;Variables!$G$12,0,1)</f>
        <v>0</v>
      </c>
      <c r="AP2133" s="86">
        <f t="shared" si="356"/>
        <v>0</v>
      </c>
      <c r="AR2133">
        <v>0</v>
      </c>
      <c r="AS2133">
        <v>1</v>
      </c>
      <c r="AT2133">
        <v>0</v>
      </c>
      <c r="AU2133">
        <v>0</v>
      </c>
      <c r="BA2133">
        <v>0.68</v>
      </c>
    </row>
    <row r="2134" spans="3:53" ht="12.75" x14ac:dyDescent="0.2">
      <c r="C2134" t="s">
        <v>695</v>
      </c>
      <c r="D2134" t="s">
        <v>690</v>
      </c>
      <c r="E2134">
        <v>16.850000000000001</v>
      </c>
      <c r="F2134">
        <v>7.3</v>
      </c>
      <c r="G2134">
        <v>3.09</v>
      </c>
      <c r="H2134">
        <v>-99999</v>
      </c>
      <c r="I2134">
        <v>4.5510000000000002</v>
      </c>
      <c r="J2134" t="s">
        <v>76</v>
      </c>
      <c r="K2134">
        <v>59.62</v>
      </c>
      <c r="L2134">
        <v>16.753685714285719</v>
      </c>
      <c r="M2134">
        <v>9.737729352516554E-2</v>
      </c>
      <c r="N2134">
        <v>16.773992307692311</v>
      </c>
      <c r="O2134">
        <v>-2.3800581394547271E-2</v>
      </c>
      <c r="P2134">
        <v>21975</v>
      </c>
      <c r="Q2134">
        <v>7871</v>
      </c>
      <c r="R2134">
        <v>2.79</v>
      </c>
      <c r="S2134">
        <v>50.134999999999998</v>
      </c>
      <c r="T2134">
        <v>5.7050000000000001</v>
      </c>
      <c r="U2134">
        <v>24.247599999999998</v>
      </c>
      <c r="V2134">
        <f t="shared" si="358"/>
        <v>2.4614259998683456</v>
      </c>
      <c r="AC2134">
        <v>16.96</v>
      </c>
      <c r="AD2134">
        <v>16.75</v>
      </c>
      <c r="AH2134" s="85">
        <f>IF(AND(M2134&lt;Variables!$G$6,M2134&gt;Variables!$G$5),0,1)</f>
        <v>1</v>
      </c>
      <c r="AI2134" s="85">
        <f t="shared" si="359"/>
        <v>1</v>
      </c>
      <c r="AJ2134" s="85">
        <f>IF(I2134&gt;Variables!$G$7,0,1)</f>
        <v>0</v>
      </c>
      <c r="AK2134" s="85">
        <f>IF(F2134&gt;Variables!$G$8,0,1)</f>
        <v>1</v>
      </c>
      <c r="AL2134" s="85">
        <f>IF(G2134&gt;Variables!$G$9,0,1)</f>
        <v>1</v>
      </c>
      <c r="AM2134" s="85">
        <f>IF(AND(K2134&gt;Variables!$G$10,K2134&lt;Variables!$G$11),0,1)</f>
        <v>0</v>
      </c>
      <c r="AN2134" s="103">
        <f>IF(H2134&lt;Variables!$G$13,1,0)</f>
        <v>1</v>
      </c>
      <c r="AO2134" s="101">
        <f>IF(R2134&lt;Variables!$G$12,0,1)</f>
        <v>1</v>
      </c>
      <c r="AP2134" s="86">
        <f t="shared" si="356"/>
        <v>0</v>
      </c>
      <c r="AR2134">
        <v>0</v>
      </c>
      <c r="AS2134">
        <v>0</v>
      </c>
      <c r="AT2134">
        <v>0</v>
      </c>
      <c r="AU2134">
        <v>0</v>
      </c>
      <c r="BA2134">
        <v>0</v>
      </c>
    </row>
    <row r="2135" spans="3:53" ht="12.75" x14ac:dyDescent="0.2">
      <c r="C2135" t="s">
        <v>695</v>
      </c>
      <c r="D2135" t="s">
        <v>687</v>
      </c>
      <c r="E2135">
        <v>12.35</v>
      </c>
      <c r="F2135">
        <v>5.82</v>
      </c>
      <c r="G2135">
        <v>3</v>
      </c>
      <c r="H2135">
        <v>-99999</v>
      </c>
      <c r="I2135">
        <v>-15.396000000000001</v>
      </c>
      <c r="J2135" t="s">
        <v>78</v>
      </c>
      <c r="K2135">
        <v>91.47</v>
      </c>
      <c r="L2135">
        <v>-99999</v>
      </c>
      <c r="M2135">
        <v>-99999</v>
      </c>
      <c r="N2135">
        <v>12.3512</v>
      </c>
      <c r="O2135">
        <v>7.1248137832753342E-2</v>
      </c>
      <c r="P2135">
        <v>28202</v>
      </c>
      <c r="Q2135">
        <v>75393</v>
      </c>
      <c r="R2135">
        <v>0.37</v>
      </c>
      <c r="S2135">
        <v>50.134999999999998</v>
      </c>
      <c r="T2135">
        <v>5.7050000000000001</v>
      </c>
      <c r="U2135">
        <v>24.247599999999998</v>
      </c>
      <c r="V2135"/>
      <c r="AC2135">
        <v>12.37</v>
      </c>
      <c r="AD2135">
        <v>12.31</v>
      </c>
      <c r="AH2135" s="85">
        <f>IF(AND(M2135&lt;Variables!$G$6,M2135&gt;Variables!$G$5),0,1)</f>
        <v>1</v>
      </c>
      <c r="AI2135" s="85">
        <f t="shared" si="359"/>
        <v>1</v>
      </c>
      <c r="AJ2135" s="85">
        <f>IF(I2135&gt;Variables!$G$7,0,1)</f>
        <v>1</v>
      </c>
      <c r="AK2135" s="85">
        <f>IF(F2135&gt;Variables!$G$8,0,1)</f>
        <v>1</v>
      </c>
      <c r="AL2135" s="85">
        <f>IF(G2135&gt;Variables!$G$9,0,1)</f>
        <v>1</v>
      </c>
      <c r="AM2135" s="85">
        <f>IF(AND(K2135&gt;Variables!$G$10,K2135&lt;Variables!$G$11),0,1)</f>
        <v>1</v>
      </c>
      <c r="AN2135" s="103">
        <f>IF(H2135&lt;Variables!$G$13,1,0)</f>
        <v>1</v>
      </c>
      <c r="AO2135" s="101">
        <f>IF(R2135&lt;Variables!$G$12,0,1)</f>
        <v>0</v>
      </c>
      <c r="AP2135" s="86">
        <f t="shared" si="356"/>
        <v>1</v>
      </c>
      <c r="AR2135">
        <v>0</v>
      </c>
      <c r="AS2135">
        <v>0</v>
      </c>
      <c r="AT2135">
        <v>0</v>
      </c>
      <c r="AU2135">
        <v>0</v>
      </c>
      <c r="BA2135">
        <v>0</v>
      </c>
    </row>
    <row r="2136" spans="3:53" ht="12.75" x14ac:dyDescent="0.2">
      <c r="C2136" t="s">
        <v>695</v>
      </c>
      <c r="D2136" t="s">
        <v>675</v>
      </c>
      <c r="E2136">
        <v>15.65</v>
      </c>
      <c r="F2136">
        <v>5.55</v>
      </c>
      <c r="G2136">
        <v>0.97</v>
      </c>
      <c r="H2136">
        <v>-99999</v>
      </c>
      <c r="I2136">
        <v>-16.236000000000001</v>
      </c>
      <c r="J2136" t="s">
        <v>78</v>
      </c>
      <c r="K2136">
        <v>83.15</v>
      </c>
      <c r="L2136">
        <v>-99999</v>
      </c>
      <c r="M2136">
        <v>-99999</v>
      </c>
      <c r="N2136">
        <v>15.633333333333329</v>
      </c>
      <c r="O2136">
        <v>0.36247334754797428</v>
      </c>
      <c r="P2136">
        <v>32720</v>
      </c>
      <c r="Q2136">
        <v>40725</v>
      </c>
      <c r="R2136">
        <v>0.8</v>
      </c>
      <c r="S2136">
        <v>50.134999999999998</v>
      </c>
      <c r="T2136">
        <v>5.7050000000000001</v>
      </c>
      <c r="U2136">
        <v>24.247599999999998</v>
      </c>
      <c r="V2136"/>
      <c r="AC2136">
        <v>15.69</v>
      </c>
      <c r="AD2136">
        <v>15.6</v>
      </c>
      <c r="AH2136" s="85">
        <f>IF(AND(M2136&lt;Variables!$G$6,M2136&gt;Variables!$G$5),0,1)</f>
        <v>1</v>
      </c>
      <c r="AI2136" s="85">
        <f t="shared" si="359"/>
        <v>1</v>
      </c>
      <c r="AJ2136" s="85">
        <f>IF(I2136&gt;Variables!$G$7,0,1)</f>
        <v>1</v>
      </c>
      <c r="AK2136" s="85">
        <f>IF(F2136&gt;Variables!$G$8,0,1)</f>
        <v>1</v>
      </c>
      <c r="AL2136" s="85">
        <f>IF(G2136&gt;Variables!$G$9,0,1)</f>
        <v>1</v>
      </c>
      <c r="AM2136" s="85">
        <f>IF(AND(K2136&gt;Variables!$G$10,K2136&lt;Variables!$G$11),0,1)</f>
        <v>1</v>
      </c>
      <c r="AN2136" s="103">
        <f>IF(H2136&lt;Variables!$G$13,1,0)</f>
        <v>1</v>
      </c>
      <c r="AO2136" s="101">
        <f>IF(R2136&lt;Variables!$G$12,0,1)</f>
        <v>0</v>
      </c>
      <c r="AP2136" s="86">
        <f t="shared" si="356"/>
        <v>1</v>
      </c>
      <c r="AR2136">
        <v>0</v>
      </c>
      <c r="AS2136">
        <v>0</v>
      </c>
      <c r="AT2136">
        <v>0</v>
      </c>
      <c r="AU2136">
        <v>0</v>
      </c>
      <c r="BA2136">
        <v>0</v>
      </c>
    </row>
    <row r="2137" spans="3:53" ht="12.75" x14ac:dyDescent="0.2">
      <c r="C2137" t="s">
        <v>695</v>
      </c>
      <c r="D2137" t="s">
        <v>691</v>
      </c>
      <c r="E2137">
        <v>14.21</v>
      </c>
      <c r="F2137">
        <v>17.82</v>
      </c>
      <c r="G2137">
        <v>1.86</v>
      </c>
      <c r="H2137">
        <v>-99999</v>
      </c>
      <c r="I2137">
        <v>-99999</v>
      </c>
      <c r="J2137" t="s">
        <v>78</v>
      </c>
      <c r="K2137">
        <v>-99999</v>
      </c>
      <c r="L2137">
        <v>14.249521052631581</v>
      </c>
      <c r="M2137">
        <v>-0.27735004205125507</v>
      </c>
      <c r="N2137">
        <v>14.999860416666669</v>
      </c>
      <c r="O2137">
        <v>-5.265785112167026</v>
      </c>
      <c r="P2137">
        <v>206770</v>
      </c>
      <c r="Q2137">
        <v>79200</v>
      </c>
      <c r="R2137">
        <v>2.61</v>
      </c>
      <c r="S2137">
        <v>50.134999999999998</v>
      </c>
      <c r="T2137">
        <v>5.7050000000000001</v>
      </c>
      <c r="U2137">
        <v>24.247599999999998</v>
      </c>
      <c r="V2137"/>
      <c r="AC2137">
        <v>14.75</v>
      </c>
      <c r="AD2137">
        <v>12.41</v>
      </c>
      <c r="AH2137" s="85">
        <f>IF(AND(M2137&lt;Variables!$G$6,M2137&gt;Variables!$G$5),0,1)</f>
        <v>1</v>
      </c>
      <c r="AI2137" s="85">
        <f t="shared" si="359"/>
        <v>1</v>
      </c>
      <c r="AJ2137" s="85">
        <f>IF(I2137&gt;Variables!$G$7,0,1)</f>
        <v>1</v>
      </c>
      <c r="AK2137" s="85">
        <f>IF(F2137&gt;Variables!$G$8,0,1)</f>
        <v>0</v>
      </c>
      <c r="AL2137" s="85">
        <f>IF(G2137&gt;Variables!$G$9,0,1)</f>
        <v>1</v>
      </c>
      <c r="AM2137" s="85">
        <f>IF(AND(K2137&gt;Variables!$G$10,K2137&lt;Variables!$G$11),0,1)</f>
        <v>1</v>
      </c>
      <c r="AN2137" s="103">
        <f>IF(H2137&lt;Variables!$G$13,1,0)</f>
        <v>1</v>
      </c>
      <c r="AO2137" s="101">
        <f>IF(R2137&lt;Variables!$G$12,0,1)</f>
        <v>1</v>
      </c>
      <c r="AP2137" s="86">
        <f t="shared" si="356"/>
        <v>1</v>
      </c>
      <c r="AR2137">
        <v>0</v>
      </c>
      <c r="AS2137">
        <v>0</v>
      </c>
      <c r="AT2137">
        <v>0</v>
      </c>
      <c r="AU2137">
        <v>0</v>
      </c>
      <c r="BA2137">
        <v>0</v>
      </c>
    </row>
    <row r="2138" spans="3:53" ht="12.75" x14ac:dyDescent="0.2">
      <c r="C2138" t="s">
        <v>695</v>
      </c>
      <c r="D2138" t="s">
        <v>678</v>
      </c>
      <c r="E2138">
        <v>33.72</v>
      </c>
      <c r="F2138">
        <v>66.72</v>
      </c>
      <c r="G2138">
        <v>0.03</v>
      </c>
      <c r="H2138">
        <v>979.01</v>
      </c>
      <c r="I2138">
        <v>-42.628</v>
      </c>
      <c r="J2138" t="s">
        <v>78</v>
      </c>
      <c r="K2138">
        <v>89.23</v>
      </c>
      <c r="L2138">
        <v>33.723265000000012</v>
      </c>
      <c r="M2138">
        <v>-9.6817434492572803E-3</v>
      </c>
      <c r="N2138">
        <v>33.733232000000001</v>
      </c>
      <c r="O2138">
        <v>-3.9225414273978049E-2</v>
      </c>
      <c r="P2138">
        <v>12330000</v>
      </c>
      <c r="Q2138">
        <v>462110</v>
      </c>
      <c r="R2138">
        <v>26.68</v>
      </c>
      <c r="S2138">
        <v>50.134999999999998</v>
      </c>
      <c r="T2138">
        <v>5.7050000000000001</v>
      </c>
      <c r="U2138">
        <v>24.247599999999998</v>
      </c>
      <c r="V2138">
        <f t="shared" ref="V2138:V2148" si="360">1.849 + (0.01036 * K2138) + (0.1184 * M2138) - (0.002888 * K2138 * M2138)</f>
        <v>2.7747714304591264</v>
      </c>
      <c r="AC2138">
        <v>33.869999999999997</v>
      </c>
      <c r="AD2138">
        <v>33.479999999999997</v>
      </c>
      <c r="AH2138" s="85">
        <f>IF(AND(M2138&lt;Variables!$G$6,M2138&gt;Variables!$G$5),0,1)</f>
        <v>1</v>
      </c>
      <c r="AI2138" s="85">
        <f t="shared" si="359"/>
        <v>1</v>
      </c>
      <c r="AJ2138" s="85">
        <f>IF(I2138&gt;Variables!$G$7,0,1)</f>
        <v>1</v>
      </c>
      <c r="AK2138" s="85">
        <f>IF(F2138&gt;Variables!$G$8,0,1)</f>
        <v>0</v>
      </c>
      <c r="AL2138" s="85">
        <f>IF(G2138&gt;Variables!$G$9,0,1)</f>
        <v>1</v>
      </c>
      <c r="AM2138" s="85">
        <f>IF(AND(K2138&gt;Variables!$G$10,K2138&lt;Variables!$G$11),0,1)</f>
        <v>1</v>
      </c>
      <c r="AN2138" s="103">
        <f>IF(H2138&lt;Variables!$G$13,1,0)</f>
        <v>1</v>
      </c>
      <c r="AO2138" s="101">
        <f>IF(R2138&lt;Variables!$G$12,0,1)</f>
        <v>1</v>
      </c>
      <c r="AP2138" s="86">
        <f t="shared" si="356"/>
        <v>1</v>
      </c>
      <c r="AR2138">
        <v>0</v>
      </c>
      <c r="AS2138">
        <v>1</v>
      </c>
      <c r="AT2138">
        <v>0</v>
      </c>
      <c r="AU2138">
        <v>0</v>
      </c>
      <c r="BA2138">
        <v>0.31</v>
      </c>
    </row>
    <row r="2139" spans="3:53" ht="12.75" x14ac:dyDescent="0.2">
      <c r="C2139" t="s">
        <v>695</v>
      </c>
      <c r="D2139" t="s">
        <v>331</v>
      </c>
      <c r="E2139">
        <v>40.98</v>
      </c>
      <c r="F2139">
        <v>27.31</v>
      </c>
      <c r="G2139">
        <v>8.64</v>
      </c>
      <c r="H2139">
        <v>14650</v>
      </c>
      <c r="I2139">
        <v>204.232</v>
      </c>
      <c r="J2139" t="s">
        <v>78</v>
      </c>
      <c r="K2139">
        <v>57.57</v>
      </c>
      <c r="L2139">
        <v>40.36853</v>
      </c>
      <c r="M2139">
        <v>0.96974053798837412</v>
      </c>
      <c r="N2139">
        <v>39.985140000000001</v>
      </c>
      <c r="O2139">
        <v>1.9378699186747801</v>
      </c>
      <c r="P2139">
        <v>174286000</v>
      </c>
      <c r="Q2139">
        <v>111998000</v>
      </c>
      <c r="R2139">
        <v>1.56</v>
      </c>
      <c r="S2139">
        <v>50.134999999999998</v>
      </c>
      <c r="T2139">
        <v>5.7050000000000001</v>
      </c>
      <c r="U2139">
        <v>24.247599999999998</v>
      </c>
      <c r="V2139">
        <f t="shared" si="360"/>
        <v>2.3990113232123145</v>
      </c>
      <c r="AC2139">
        <v>72.62</v>
      </c>
      <c r="AD2139">
        <v>38.36</v>
      </c>
      <c r="AH2139" s="85">
        <f>IF(AND(M2139&lt;Variables!$G$6,M2139&gt;Variables!$G$5),0,1)</f>
        <v>1</v>
      </c>
      <c r="AI2139" s="85">
        <f t="shared" si="359"/>
        <v>0</v>
      </c>
      <c r="AJ2139" s="85">
        <f>IF(I2139&gt;Variables!$G$7,0,1)</f>
        <v>0</v>
      </c>
      <c r="AK2139" s="85">
        <f>IF(F2139&gt;Variables!$G$8,0,1)</f>
        <v>0</v>
      </c>
      <c r="AL2139" s="85">
        <f>IF(G2139&gt;Variables!$G$9,0,1)</f>
        <v>1</v>
      </c>
      <c r="AM2139" s="85">
        <f>IF(AND(K2139&gt;Variables!$G$10,K2139&lt;Variables!$G$11),0,1)</f>
        <v>0</v>
      </c>
      <c r="AN2139" s="103">
        <f>IF(H2139&lt;Variables!$G$13,1,0)</f>
        <v>0</v>
      </c>
      <c r="AO2139" s="101">
        <f>IF(R2139&lt;Variables!$G$12,0,1)</f>
        <v>0</v>
      </c>
      <c r="AP2139" s="86">
        <f t="shared" si="356"/>
        <v>1</v>
      </c>
      <c r="AR2139">
        <v>0</v>
      </c>
      <c r="AS2139">
        <v>0</v>
      </c>
      <c r="AT2139">
        <v>1</v>
      </c>
      <c r="AU2139">
        <v>0</v>
      </c>
      <c r="BA2139">
        <v>-2.25</v>
      </c>
    </row>
    <row r="2140" spans="3:53" ht="12.75" x14ac:dyDescent="0.2">
      <c r="C2140" t="s">
        <v>696</v>
      </c>
      <c r="D2140" t="s">
        <v>694</v>
      </c>
      <c r="E2140">
        <v>29.03</v>
      </c>
      <c r="F2140">
        <v>5.76</v>
      </c>
      <c r="G2140">
        <v>3.45</v>
      </c>
      <c r="H2140">
        <v>5540</v>
      </c>
      <c r="I2140">
        <v>15.91</v>
      </c>
      <c r="J2140" t="s">
        <v>78</v>
      </c>
      <c r="K2140">
        <v>76.2</v>
      </c>
      <c r="L2140">
        <v>28.806249999999999</v>
      </c>
      <c r="M2140">
        <v>0.98502929051855515</v>
      </c>
      <c r="N2140">
        <v>28.518287999999998</v>
      </c>
      <c r="O2140">
        <v>2.0047206199755099</v>
      </c>
      <c r="P2140">
        <v>382615</v>
      </c>
      <c r="Q2140">
        <v>1452000</v>
      </c>
      <c r="R2140">
        <v>0.26</v>
      </c>
      <c r="S2140">
        <v>47.640999999999991</v>
      </c>
      <c r="T2140">
        <v>6.0119999999999987</v>
      </c>
      <c r="U2140">
        <v>23.3476</v>
      </c>
      <c r="V2140">
        <f t="shared" si="360"/>
        <v>2.5382884061618567</v>
      </c>
      <c r="AC2140">
        <v>30.48</v>
      </c>
      <c r="AD2140">
        <v>28.849900000000002</v>
      </c>
      <c r="AH2140" s="85">
        <f>IF(AND(M2140&lt;Variables!$G$6,M2140&gt;Variables!$G$5),0,1)</f>
        <v>1</v>
      </c>
      <c r="AI2140" s="85">
        <f t="shared" si="359"/>
        <v>0</v>
      </c>
      <c r="AJ2140" s="85">
        <f>IF(I2140&gt;Variables!$G$7,0,1)</f>
        <v>0</v>
      </c>
      <c r="AK2140" s="85">
        <f>IF(F2140&gt;Variables!$G$8,0,1)</f>
        <v>1</v>
      </c>
      <c r="AL2140" s="85">
        <f>IF(G2140&gt;Variables!$G$9,0,1)</f>
        <v>1</v>
      </c>
      <c r="AM2140" s="85">
        <f>IF(AND(K2140&gt;Variables!$G$10,K2140&lt;Variables!$G$11),0,1)</f>
        <v>1</v>
      </c>
      <c r="AN2140" s="103">
        <f>IF(H2140&lt;Variables!$G$13,1,0)</f>
        <v>0</v>
      </c>
      <c r="AO2140" s="101">
        <f>IF(R2140&lt;Variables!$G$12,0,1)</f>
        <v>0</v>
      </c>
      <c r="AP2140" s="86">
        <f t="shared" si="356"/>
        <v>1</v>
      </c>
      <c r="AR2140">
        <v>1</v>
      </c>
      <c r="AS2140">
        <v>0</v>
      </c>
      <c r="AT2140">
        <v>0</v>
      </c>
      <c r="AU2140">
        <v>0</v>
      </c>
      <c r="BA2140">
        <v>0.83</v>
      </c>
    </row>
    <row r="2141" spans="3:53" ht="12.75" x14ac:dyDescent="0.2">
      <c r="C2141" t="s">
        <v>696</v>
      </c>
      <c r="D2141" t="s">
        <v>331</v>
      </c>
      <c r="E2141">
        <v>40.58</v>
      </c>
      <c r="F2141">
        <v>26.36</v>
      </c>
      <c r="G2141">
        <v>8.02</v>
      </c>
      <c r="H2141">
        <v>14650</v>
      </c>
      <c r="I2141">
        <v>203.79300000000001</v>
      </c>
      <c r="J2141" t="s">
        <v>78</v>
      </c>
      <c r="K2141">
        <v>52.15</v>
      </c>
      <c r="L2141">
        <v>40.416519999999991</v>
      </c>
      <c r="M2141">
        <v>0.28077627663146121</v>
      </c>
      <c r="N2141">
        <v>40.253272000000003</v>
      </c>
      <c r="O2141">
        <v>0.68746709584254051</v>
      </c>
      <c r="P2141">
        <v>179103000</v>
      </c>
      <c r="Q2141">
        <v>111998000</v>
      </c>
      <c r="R2141">
        <v>1.6</v>
      </c>
      <c r="S2141">
        <v>47.640999999999991</v>
      </c>
      <c r="T2141">
        <v>6.0119999999999987</v>
      </c>
      <c r="U2141">
        <v>23.3476</v>
      </c>
      <c r="V2141">
        <f t="shared" si="360"/>
        <v>2.3802304207507219</v>
      </c>
      <c r="AC2141">
        <v>72.62</v>
      </c>
      <c r="AD2141">
        <v>38.36</v>
      </c>
      <c r="AH2141" s="85">
        <f>IF(AND(M2141&lt;Variables!$G$6,M2141&gt;Variables!$G$5),0,1)</f>
        <v>1</v>
      </c>
      <c r="AI2141" s="85">
        <f t="shared" si="359"/>
        <v>0</v>
      </c>
      <c r="AJ2141" s="85">
        <f>IF(I2141&gt;Variables!$G$7,0,1)</f>
        <v>0</v>
      </c>
      <c r="AK2141" s="85">
        <f>IF(F2141&gt;Variables!$G$8,0,1)</f>
        <v>0</v>
      </c>
      <c r="AL2141" s="85">
        <f>IF(G2141&gt;Variables!$G$9,0,1)</f>
        <v>1</v>
      </c>
      <c r="AM2141" s="85">
        <f>IF(AND(K2141&gt;Variables!$G$10,K2141&lt;Variables!$G$11),0,1)</f>
        <v>0</v>
      </c>
      <c r="AN2141" s="103">
        <f>IF(H2141&lt;Variables!$G$13,1,0)</f>
        <v>0</v>
      </c>
      <c r="AO2141" s="101">
        <f>IF(R2141&lt;Variables!$G$12,0,1)</f>
        <v>0</v>
      </c>
      <c r="AP2141" s="86">
        <f t="shared" si="356"/>
        <v>1</v>
      </c>
      <c r="AR2141">
        <v>0</v>
      </c>
      <c r="AS2141">
        <v>0</v>
      </c>
      <c r="AT2141">
        <v>1</v>
      </c>
      <c r="AU2141">
        <v>0</v>
      </c>
      <c r="BA2141">
        <v>-2.25</v>
      </c>
    </row>
    <row r="2142" spans="3:53" ht="12.75" x14ac:dyDescent="0.2">
      <c r="C2142" t="s">
        <v>696</v>
      </c>
      <c r="D2142" t="s">
        <v>461</v>
      </c>
      <c r="E2142">
        <v>16.489999999999998</v>
      </c>
      <c r="F2142">
        <v>6.22</v>
      </c>
      <c r="G2142">
        <v>5.63</v>
      </c>
      <c r="H2142">
        <v>6300</v>
      </c>
      <c r="I2142">
        <v>-13.358000000000001</v>
      </c>
      <c r="J2142" t="s">
        <v>78</v>
      </c>
      <c r="K2142">
        <v>75.319999999999993</v>
      </c>
      <c r="L2142">
        <v>16.297879999999999</v>
      </c>
      <c r="M2142">
        <v>1.240161297052137</v>
      </c>
      <c r="N2142">
        <v>16.14312</v>
      </c>
      <c r="O2142">
        <v>2.2107250642998402</v>
      </c>
      <c r="P2142">
        <v>4224000</v>
      </c>
      <c r="Q2142">
        <v>14129000</v>
      </c>
      <c r="R2142">
        <v>0.3</v>
      </c>
      <c r="S2142">
        <v>47.640999999999991</v>
      </c>
      <c r="T2142">
        <v>6.0119999999999987</v>
      </c>
      <c r="U2142">
        <v>23.3476</v>
      </c>
      <c r="V2142">
        <f t="shared" si="360"/>
        <v>2.5063852531651962</v>
      </c>
      <c r="AC2142">
        <v>18.399999999999999</v>
      </c>
      <c r="AD2142">
        <v>16.21</v>
      </c>
      <c r="AH2142" s="85">
        <f>IF(AND(M2142&lt;Variables!$G$6,M2142&gt;Variables!$G$5),0,1)</f>
        <v>1</v>
      </c>
      <c r="AI2142" s="85">
        <f t="shared" si="359"/>
        <v>0</v>
      </c>
      <c r="AJ2142" s="85">
        <f>IF(I2142&gt;Variables!$G$7,0,1)</f>
        <v>1</v>
      </c>
      <c r="AK2142" s="85">
        <f>IF(F2142&gt;Variables!$G$8,0,1)</f>
        <v>1</v>
      </c>
      <c r="AL2142" s="85">
        <f>IF(G2142&gt;Variables!$G$9,0,1)</f>
        <v>1</v>
      </c>
      <c r="AM2142" s="85">
        <f>IF(AND(K2142&gt;Variables!$G$10,K2142&lt;Variables!$G$11),0,1)</f>
        <v>1</v>
      </c>
      <c r="AN2142" s="103">
        <f>IF(H2142&lt;Variables!$G$13,1,0)</f>
        <v>0</v>
      </c>
      <c r="AO2142" s="101">
        <f>IF(R2142&lt;Variables!$G$12,0,1)</f>
        <v>0</v>
      </c>
      <c r="AP2142" s="86">
        <f t="shared" si="356"/>
        <v>1</v>
      </c>
      <c r="AR2142">
        <v>0</v>
      </c>
      <c r="AS2142">
        <v>0</v>
      </c>
      <c r="AT2142">
        <v>1</v>
      </c>
      <c r="AU2142">
        <v>0</v>
      </c>
      <c r="BA2142">
        <v>-1.59</v>
      </c>
    </row>
    <row r="2143" spans="3:53" ht="12.75" x14ac:dyDescent="0.2">
      <c r="C2143" t="s">
        <v>696</v>
      </c>
      <c r="D2143" t="s">
        <v>674</v>
      </c>
      <c r="E2143">
        <v>36.78</v>
      </c>
      <c r="F2143">
        <v>5.71</v>
      </c>
      <c r="G2143">
        <v>4.76</v>
      </c>
      <c r="H2143">
        <v>5450</v>
      </c>
      <c r="I2143">
        <v>-1.073</v>
      </c>
      <c r="J2143" t="s">
        <v>78</v>
      </c>
      <c r="K2143">
        <v>59.82</v>
      </c>
      <c r="L2143">
        <v>36.807091666666658</v>
      </c>
      <c r="M2143">
        <v>-0.10077315263746491</v>
      </c>
      <c r="N2143">
        <v>36.578056666666662</v>
      </c>
      <c r="O2143">
        <v>0.5247499479879647</v>
      </c>
      <c r="P2143">
        <v>64426</v>
      </c>
      <c r="Q2143">
        <v>778448</v>
      </c>
      <c r="R2143">
        <v>0.08</v>
      </c>
      <c r="S2143">
        <v>47.640999999999991</v>
      </c>
      <c r="T2143">
        <v>6.0119999999999987</v>
      </c>
      <c r="U2143">
        <v>23.3476</v>
      </c>
      <c r="V2143">
        <f t="shared" si="360"/>
        <v>2.4742132447010765</v>
      </c>
      <c r="AC2143">
        <v>36.99</v>
      </c>
      <c r="AD2143">
        <v>36.36</v>
      </c>
      <c r="AH2143" s="85">
        <f>IF(AND(M2143&lt;Variables!$G$6,M2143&gt;Variables!$G$5),0,1)</f>
        <v>1</v>
      </c>
      <c r="AI2143" s="85">
        <f t="shared" si="359"/>
        <v>0</v>
      </c>
      <c r="AJ2143" s="85">
        <f>IF(I2143&gt;Variables!$G$7,0,1)</f>
        <v>1</v>
      </c>
      <c r="AK2143" s="85">
        <f>IF(F2143&gt;Variables!$G$8,0,1)</f>
        <v>1</v>
      </c>
      <c r="AL2143" s="85">
        <f>IF(G2143&gt;Variables!$G$9,0,1)</f>
        <v>1</v>
      </c>
      <c r="AM2143" s="85">
        <f>IF(AND(K2143&gt;Variables!$G$10,K2143&lt;Variables!$G$11),0,1)</f>
        <v>0</v>
      </c>
      <c r="AN2143" s="103">
        <f>IF(H2143&lt;Variables!$G$13,1,0)</f>
        <v>0</v>
      </c>
      <c r="AO2143" s="101">
        <f>IF(R2143&lt;Variables!$G$12,0,1)</f>
        <v>0</v>
      </c>
      <c r="AP2143" s="86">
        <f t="shared" si="356"/>
        <v>1</v>
      </c>
      <c r="AR2143">
        <v>0</v>
      </c>
      <c r="AS2143">
        <v>0</v>
      </c>
      <c r="AT2143">
        <v>0</v>
      </c>
      <c r="AU2143">
        <v>1</v>
      </c>
      <c r="BA2143">
        <v>-0.36</v>
      </c>
    </row>
    <row r="2144" spans="3:53" ht="12.75" x14ac:dyDescent="0.2">
      <c r="C2144" t="s">
        <v>696</v>
      </c>
      <c r="D2144" t="s">
        <v>686</v>
      </c>
      <c r="E2144">
        <v>18.52</v>
      </c>
      <c r="F2144">
        <v>5.51</v>
      </c>
      <c r="G2144">
        <v>3.25</v>
      </c>
      <c r="H2144">
        <v>2070</v>
      </c>
      <c r="I2144">
        <v>-61.381999999999998</v>
      </c>
      <c r="J2144" t="s">
        <v>78</v>
      </c>
      <c r="K2144">
        <v>65.59</v>
      </c>
      <c r="L2144">
        <v>18.440999999999999</v>
      </c>
      <c r="M2144">
        <v>0.78086871644705769</v>
      </c>
      <c r="N2144">
        <v>18.373297999999998</v>
      </c>
      <c r="O2144">
        <v>1.1522264538462419</v>
      </c>
      <c r="P2144">
        <v>409926</v>
      </c>
      <c r="Q2144">
        <v>1239000</v>
      </c>
      <c r="R2144">
        <v>0.33</v>
      </c>
      <c r="S2144">
        <v>47.640999999999991</v>
      </c>
      <c r="T2144">
        <v>6.0119999999999987</v>
      </c>
      <c r="U2144">
        <v>23.3476</v>
      </c>
      <c r="V2144">
        <f t="shared" si="360"/>
        <v>2.4730520427525615</v>
      </c>
      <c r="AC2144">
        <v>20.13</v>
      </c>
      <c r="AD2144">
        <v>18.27</v>
      </c>
      <c r="AH2144" s="85">
        <f>IF(AND(M2144&lt;Variables!$G$6,M2144&gt;Variables!$G$5),0,1)</f>
        <v>1</v>
      </c>
      <c r="AI2144" s="85">
        <f t="shared" si="359"/>
        <v>0</v>
      </c>
      <c r="AJ2144" s="85">
        <f>IF(I2144&gt;Variables!$G$7,0,1)</f>
        <v>1</v>
      </c>
      <c r="AK2144" s="85">
        <f>IF(F2144&gt;Variables!$G$8,0,1)</f>
        <v>1</v>
      </c>
      <c r="AL2144" s="85">
        <f>IF(G2144&gt;Variables!$G$9,0,1)</f>
        <v>1</v>
      </c>
      <c r="AM2144" s="85">
        <f>IF(AND(K2144&gt;Variables!$G$10,K2144&lt;Variables!$G$11),0,1)</f>
        <v>0</v>
      </c>
      <c r="AN2144" s="103">
        <f>IF(H2144&lt;Variables!$G$13,1,0)</f>
        <v>1</v>
      </c>
      <c r="AO2144" s="101">
        <f>IF(R2144&lt;Variables!$G$12,0,1)</f>
        <v>0</v>
      </c>
      <c r="AP2144" s="86">
        <f t="shared" si="356"/>
        <v>1</v>
      </c>
      <c r="AR2144">
        <v>0</v>
      </c>
      <c r="AS2144">
        <v>0</v>
      </c>
      <c r="AT2144">
        <v>1</v>
      </c>
      <c r="AU2144">
        <v>0</v>
      </c>
      <c r="BA2144">
        <v>-1.26</v>
      </c>
    </row>
    <row r="2145" spans="3:53" ht="12.75" x14ac:dyDescent="0.2">
      <c r="C2145" t="s">
        <v>696</v>
      </c>
      <c r="D2145" t="s">
        <v>683</v>
      </c>
      <c r="E2145">
        <v>28.38</v>
      </c>
      <c r="F2145">
        <v>12.88</v>
      </c>
      <c r="G2145">
        <v>3.76</v>
      </c>
      <c r="H2145">
        <v>3980</v>
      </c>
      <c r="I2145">
        <v>-23.05</v>
      </c>
      <c r="J2145" t="s">
        <v>78</v>
      </c>
      <c r="K2145">
        <v>54.07</v>
      </c>
      <c r="L2145">
        <v>28.302975</v>
      </c>
      <c r="M2145">
        <v>0.44880441013710848</v>
      </c>
      <c r="N2145">
        <v>28.490956000000001</v>
      </c>
      <c r="O2145">
        <v>-0.21394859477511871</v>
      </c>
      <c r="P2145">
        <v>2233000</v>
      </c>
      <c r="Q2145">
        <v>1581000</v>
      </c>
      <c r="R2145">
        <v>1.41</v>
      </c>
      <c r="S2145">
        <v>47.640999999999991</v>
      </c>
      <c r="T2145">
        <v>6.0119999999999987</v>
      </c>
      <c r="U2145">
        <v>23.3476</v>
      </c>
      <c r="V2145">
        <f t="shared" si="360"/>
        <v>2.3922209664909775</v>
      </c>
      <c r="AC2145">
        <v>28.62</v>
      </c>
      <c r="AD2145">
        <v>27.2</v>
      </c>
      <c r="AH2145" s="85">
        <f>IF(AND(M2145&lt;Variables!$G$6,M2145&gt;Variables!$G$5),0,1)</f>
        <v>1</v>
      </c>
      <c r="AI2145" s="85">
        <f t="shared" si="359"/>
        <v>1</v>
      </c>
      <c r="AJ2145" s="85">
        <f>IF(I2145&gt;Variables!$G$7,0,1)</f>
        <v>1</v>
      </c>
      <c r="AK2145" s="85">
        <f>IF(F2145&gt;Variables!$G$8,0,1)</f>
        <v>0</v>
      </c>
      <c r="AL2145" s="85">
        <f>IF(G2145&gt;Variables!$G$9,0,1)</f>
        <v>1</v>
      </c>
      <c r="AM2145" s="85">
        <f>IF(AND(K2145&gt;Variables!$G$10,K2145&lt;Variables!$G$11),0,1)</f>
        <v>0</v>
      </c>
      <c r="AN2145" s="103">
        <f>IF(H2145&lt;Variables!$G$13,1,0)</f>
        <v>0</v>
      </c>
      <c r="AO2145" s="101">
        <f>IF(R2145&lt;Variables!$G$12,0,1)</f>
        <v>0</v>
      </c>
      <c r="AP2145" s="86">
        <f t="shared" si="356"/>
        <v>1</v>
      </c>
      <c r="AR2145">
        <v>0</v>
      </c>
      <c r="AS2145">
        <v>0</v>
      </c>
      <c r="AT2145">
        <v>1</v>
      </c>
      <c r="AU2145">
        <v>0</v>
      </c>
      <c r="BA2145">
        <v>-2.25</v>
      </c>
    </row>
    <row r="2146" spans="3:53" ht="12.75" x14ac:dyDescent="0.2">
      <c r="C2146" t="s">
        <v>696</v>
      </c>
      <c r="D2146" t="s">
        <v>603</v>
      </c>
      <c r="E2146">
        <v>12.98</v>
      </c>
      <c r="F2146">
        <v>13.46</v>
      </c>
      <c r="G2146">
        <v>0.85</v>
      </c>
      <c r="H2146">
        <v>6420</v>
      </c>
      <c r="I2146">
        <v>-8.5779999999999994</v>
      </c>
      <c r="J2146" t="s">
        <v>78</v>
      </c>
      <c r="K2146">
        <v>58.33</v>
      </c>
      <c r="L2146">
        <v>12.876440000000001</v>
      </c>
      <c r="M2146">
        <v>1.1149044301064639</v>
      </c>
      <c r="N2146">
        <v>12.782844000000001</v>
      </c>
      <c r="O2146">
        <v>1.8552678887421199</v>
      </c>
      <c r="P2146">
        <v>71654000</v>
      </c>
      <c r="Q2146">
        <v>15248000</v>
      </c>
      <c r="R2146">
        <v>4.7</v>
      </c>
      <c r="S2146">
        <v>47.640999999999991</v>
      </c>
      <c r="T2146">
        <v>6.0119999999999987</v>
      </c>
      <c r="U2146">
        <v>23.3476</v>
      </c>
      <c r="V2146">
        <f t="shared" si="360"/>
        <v>2.3974899843459831</v>
      </c>
      <c r="AC2146">
        <v>16.66</v>
      </c>
      <c r="AD2146">
        <v>12.54</v>
      </c>
      <c r="AH2146" s="85">
        <f>IF(AND(M2146&lt;Variables!$G$6,M2146&gt;Variables!$G$5),0,1)</f>
        <v>1</v>
      </c>
      <c r="AI2146" s="85">
        <f t="shared" si="359"/>
        <v>0</v>
      </c>
      <c r="AJ2146" s="85">
        <f>IF(I2146&gt;Variables!$G$7,0,1)</f>
        <v>1</v>
      </c>
      <c r="AK2146" s="85">
        <f>IF(F2146&gt;Variables!$G$8,0,1)</f>
        <v>0</v>
      </c>
      <c r="AL2146" s="85">
        <f>IF(G2146&gt;Variables!$G$9,0,1)</f>
        <v>1</v>
      </c>
      <c r="AM2146" s="85">
        <f>IF(AND(K2146&gt;Variables!$G$10,K2146&lt;Variables!$G$11),0,1)</f>
        <v>0</v>
      </c>
      <c r="AN2146" s="103">
        <f>IF(H2146&lt;Variables!$G$13,1,0)</f>
        <v>0</v>
      </c>
      <c r="AO2146" s="101">
        <f>IF(R2146&lt;Variables!$G$12,0,1)</f>
        <v>1</v>
      </c>
      <c r="AP2146" s="86">
        <f t="shared" si="356"/>
        <v>1</v>
      </c>
      <c r="AR2146">
        <v>0</v>
      </c>
      <c r="AS2146">
        <v>0</v>
      </c>
      <c r="AT2146">
        <v>1</v>
      </c>
      <c r="AU2146">
        <v>0</v>
      </c>
      <c r="BA2146">
        <v>-2.25</v>
      </c>
    </row>
    <row r="2147" spans="3:53" ht="12.75" x14ac:dyDescent="0.2">
      <c r="C2147" t="s">
        <v>696</v>
      </c>
      <c r="D2147" t="s">
        <v>370</v>
      </c>
      <c r="E2147">
        <v>16.88</v>
      </c>
      <c r="F2147">
        <v>8.7100000000000009</v>
      </c>
      <c r="G2147">
        <v>6.4</v>
      </c>
      <c r="H2147">
        <v>2790</v>
      </c>
      <c r="I2147">
        <v>30.437999999999999</v>
      </c>
      <c r="J2147" t="s">
        <v>78</v>
      </c>
      <c r="K2147">
        <v>67.16</v>
      </c>
      <c r="L2147">
        <v>16.770499999999998</v>
      </c>
      <c r="M2147">
        <v>0.56348946066006655</v>
      </c>
      <c r="N2147">
        <v>16.397884000000001</v>
      </c>
      <c r="O2147">
        <v>2.848635836184723</v>
      </c>
      <c r="P2147">
        <v>403978</v>
      </c>
      <c r="Q2147">
        <v>1113000</v>
      </c>
      <c r="R2147">
        <v>0.36</v>
      </c>
      <c r="S2147">
        <v>47.640999999999991</v>
      </c>
      <c r="T2147">
        <v>6.0119999999999987</v>
      </c>
      <c r="U2147">
        <v>23.3476</v>
      </c>
      <c r="V2147">
        <f t="shared" si="360"/>
        <v>2.5022014182522896</v>
      </c>
      <c r="AC2147">
        <v>17.574999999999999</v>
      </c>
      <c r="AD2147">
        <v>16.739999999999998</v>
      </c>
      <c r="AH2147" s="85">
        <f>IF(AND(M2147&lt;Variables!$G$6,M2147&gt;Variables!$G$5),0,1)</f>
        <v>1</v>
      </c>
      <c r="AI2147" s="85">
        <f t="shared" si="359"/>
        <v>0</v>
      </c>
      <c r="AJ2147" s="85">
        <f>IF(I2147&gt;Variables!$G$7,0,1)</f>
        <v>0</v>
      </c>
      <c r="AK2147" s="85">
        <f>IF(F2147&gt;Variables!$G$8,0,1)</f>
        <v>1</v>
      </c>
      <c r="AL2147" s="85">
        <f>IF(G2147&gt;Variables!$G$9,0,1)</f>
        <v>1</v>
      </c>
      <c r="AM2147" s="85">
        <f>IF(AND(K2147&gt;Variables!$G$10,K2147&lt;Variables!$G$11),0,1)</f>
        <v>0</v>
      </c>
      <c r="AN2147" s="103">
        <f>IF(H2147&lt;Variables!$G$13,1,0)</f>
        <v>0</v>
      </c>
      <c r="AO2147" s="101">
        <f>IF(R2147&lt;Variables!$G$12,0,1)</f>
        <v>0</v>
      </c>
      <c r="AP2147" s="86">
        <f t="shared" si="356"/>
        <v>1</v>
      </c>
      <c r="AR2147">
        <v>1</v>
      </c>
      <c r="AS2147">
        <v>0</v>
      </c>
      <c r="AT2147">
        <v>0</v>
      </c>
      <c r="AU2147">
        <v>0</v>
      </c>
      <c r="BA2147">
        <v>2</v>
      </c>
    </row>
    <row r="2148" spans="3:53" ht="12.75" x14ac:dyDescent="0.2">
      <c r="C2148" t="s">
        <v>696</v>
      </c>
      <c r="D2148" t="s">
        <v>117</v>
      </c>
      <c r="E2148">
        <v>26.23</v>
      </c>
      <c r="F2148">
        <v>7.04</v>
      </c>
      <c r="G2148">
        <v>7.67</v>
      </c>
      <c r="H2148">
        <v>3680</v>
      </c>
      <c r="I2148">
        <v>-34.524999999999999</v>
      </c>
      <c r="J2148" t="s">
        <v>78</v>
      </c>
      <c r="K2148">
        <v>42.41</v>
      </c>
      <c r="L2148">
        <v>26.433479999999999</v>
      </c>
      <c r="M2148">
        <v>-1.261581902950329</v>
      </c>
      <c r="N2148">
        <v>26.208577999999999</v>
      </c>
      <c r="O2148">
        <v>-0.41428420878080979</v>
      </c>
      <c r="P2148">
        <v>6980000</v>
      </c>
      <c r="Q2148">
        <v>16008000</v>
      </c>
      <c r="R2148">
        <v>0.44</v>
      </c>
      <c r="S2148">
        <v>47.640999999999991</v>
      </c>
      <c r="T2148">
        <v>6.0119999999999987</v>
      </c>
      <c r="U2148">
        <v>23.3476</v>
      </c>
      <c r="V2148">
        <f t="shared" si="360"/>
        <v>2.2935149550905898</v>
      </c>
      <c r="AC2148">
        <v>28.66</v>
      </c>
      <c r="AD2148">
        <v>25.98</v>
      </c>
      <c r="AH2148" s="85">
        <f>IF(AND(M2148&lt;Variables!$G$6,M2148&gt;Variables!$G$5),0,1)</f>
        <v>1</v>
      </c>
      <c r="AI2148" s="85">
        <f t="shared" si="359"/>
        <v>0</v>
      </c>
      <c r="AJ2148" s="85">
        <f>IF(I2148&gt;Variables!$G$7,0,1)</f>
        <v>1</v>
      </c>
      <c r="AK2148" s="85">
        <f>IF(F2148&gt;Variables!$G$8,0,1)</f>
        <v>1</v>
      </c>
      <c r="AL2148" s="85">
        <f>IF(G2148&gt;Variables!$G$9,0,1)</f>
        <v>1</v>
      </c>
      <c r="AM2148" s="85">
        <f>IF(AND(K2148&gt;Variables!$G$10,K2148&lt;Variables!$G$11),0,1)</f>
        <v>1</v>
      </c>
      <c r="AN2148" s="103">
        <f>IF(H2148&lt;Variables!$G$13,1,0)</f>
        <v>0</v>
      </c>
      <c r="AO2148" s="101">
        <f>IF(R2148&lt;Variables!$G$12,0,1)</f>
        <v>0</v>
      </c>
      <c r="AP2148" s="86">
        <f t="shared" si="356"/>
        <v>1</v>
      </c>
      <c r="AR2148">
        <v>1</v>
      </c>
      <c r="AS2148">
        <v>0</v>
      </c>
      <c r="AT2148">
        <v>0</v>
      </c>
      <c r="AU2148">
        <v>0</v>
      </c>
      <c r="BA2148">
        <v>1.1599999999999999</v>
      </c>
    </row>
    <row r="2149" spans="3:53" ht="12.75" x14ac:dyDescent="0.2">
      <c r="C2149" t="s">
        <v>696</v>
      </c>
      <c r="D2149" t="s">
        <v>691</v>
      </c>
      <c r="E2149">
        <v>14.15</v>
      </c>
      <c r="F2149">
        <v>14.52</v>
      </c>
      <c r="G2149">
        <v>1.43</v>
      </c>
      <c r="H2149">
        <v>-99999</v>
      </c>
      <c r="I2149">
        <v>-99999</v>
      </c>
      <c r="J2149" t="s">
        <v>78</v>
      </c>
      <c r="K2149">
        <v>-99999</v>
      </c>
      <c r="L2149">
        <v>14.19005555555556</v>
      </c>
      <c r="M2149">
        <v>-0.28227906084464749</v>
      </c>
      <c r="N2149">
        <v>14.9398170212766</v>
      </c>
      <c r="O2149">
        <v>-5.2866579299584346</v>
      </c>
      <c r="P2149">
        <v>215360</v>
      </c>
      <c r="Q2149">
        <v>79200</v>
      </c>
      <c r="R2149">
        <v>2.72</v>
      </c>
      <c r="S2149">
        <v>47.640999999999991</v>
      </c>
      <c r="T2149">
        <v>6.0119999999999987</v>
      </c>
      <c r="U2149">
        <v>23.3476</v>
      </c>
      <c r="V2149"/>
      <c r="AC2149">
        <v>14.75</v>
      </c>
      <c r="AD2149">
        <v>12.41</v>
      </c>
      <c r="AH2149" s="85">
        <f>IF(AND(M2149&lt;Variables!$G$6,M2149&gt;Variables!$G$5),0,1)</f>
        <v>1</v>
      </c>
      <c r="AI2149" s="85">
        <f t="shared" si="359"/>
        <v>1</v>
      </c>
      <c r="AJ2149" s="85">
        <f>IF(I2149&gt;Variables!$G$7,0,1)</f>
        <v>1</v>
      </c>
      <c r="AK2149" s="85">
        <f>IF(F2149&gt;Variables!$G$8,0,1)</f>
        <v>0</v>
      </c>
      <c r="AL2149" s="85">
        <f>IF(G2149&gt;Variables!$G$9,0,1)</f>
        <v>1</v>
      </c>
      <c r="AM2149" s="85">
        <f>IF(AND(K2149&gt;Variables!$G$10,K2149&lt;Variables!$G$11),0,1)</f>
        <v>1</v>
      </c>
      <c r="AN2149" s="103">
        <f>IF(H2149&lt;Variables!$G$13,1,0)</f>
        <v>1</v>
      </c>
      <c r="AO2149" s="101">
        <f>IF(R2149&lt;Variables!$G$12,0,1)</f>
        <v>1</v>
      </c>
      <c r="AP2149" s="86">
        <f t="shared" si="356"/>
        <v>1</v>
      </c>
      <c r="AR2149">
        <v>0</v>
      </c>
      <c r="AS2149">
        <v>0</v>
      </c>
      <c r="AT2149">
        <v>0</v>
      </c>
      <c r="AU2149">
        <v>0</v>
      </c>
      <c r="BA2149">
        <v>0</v>
      </c>
    </row>
    <row r="2150" spans="3:53" ht="12.75" x14ac:dyDescent="0.2">
      <c r="C2150" t="s">
        <v>696</v>
      </c>
      <c r="D2150" t="s">
        <v>687</v>
      </c>
      <c r="E2150">
        <v>12.36</v>
      </c>
      <c r="F2150">
        <v>5.82</v>
      </c>
      <c r="G2150">
        <v>3</v>
      </c>
      <c r="H2150">
        <v>-99999</v>
      </c>
      <c r="I2150">
        <v>-15.396000000000001</v>
      </c>
      <c r="J2150" t="s">
        <v>78</v>
      </c>
      <c r="K2150">
        <v>89.91</v>
      </c>
      <c r="L2150">
        <v>12.35802</v>
      </c>
      <c r="M2150">
        <v>1.6021984104246871E-2</v>
      </c>
      <c r="N2150">
        <v>12.355012500000001</v>
      </c>
      <c r="O2150">
        <v>4.0368231112678898E-2</v>
      </c>
      <c r="P2150">
        <v>28202</v>
      </c>
      <c r="Q2150">
        <v>75393</v>
      </c>
      <c r="R2150">
        <v>0.37</v>
      </c>
      <c r="S2150">
        <v>47.640999999999991</v>
      </c>
      <c r="T2150">
        <v>6.0119999999999987</v>
      </c>
      <c r="U2150">
        <v>23.3476</v>
      </c>
      <c r="V2150">
        <f>1.849 + (0.01036 * K2150) + (0.1184 * M2150) - (0.002888 * K2150 * M2150)</f>
        <v>2.778204333243675</v>
      </c>
      <c r="AC2150">
        <v>12.37</v>
      </c>
      <c r="AD2150">
        <v>12.31</v>
      </c>
      <c r="AH2150" s="85">
        <f>IF(AND(M2150&lt;Variables!$G$6,M2150&gt;Variables!$G$5),0,1)</f>
        <v>1</v>
      </c>
      <c r="AI2150" s="85">
        <f t="shared" si="359"/>
        <v>0</v>
      </c>
      <c r="AJ2150" s="85">
        <f>IF(I2150&gt;Variables!$G$7,0,1)</f>
        <v>1</v>
      </c>
      <c r="AK2150" s="85">
        <f>IF(F2150&gt;Variables!$G$8,0,1)</f>
        <v>1</v>
      </c>
      <c r="AL2150" s="85">
        <f>IF(G2150&gt;Variables!$G$9,0,1)</f>
        <v>1</v>
      </c>
      <c r="AM2150" s="85">
        <f>IF(AND(K2150&gt;Variables!$G$10,K2150&lt;Variables!$G$11),0,1)</f>
        <v>1</v>
      </c>
      <c r="AN2150" s="103">
        <f>IF(H2150&lt;Variables!$G$13,1,0)</f>
        <v>1</v>
      </c>
      <c r="AO2150" s="101">
        <f>IF(R2150&lt;Variables!$G$12,0,1)</f>
        <v>0</v>
      </c>
      <c r="AP2150" s="86">
        <f t="shared" si="356"/>
        <v>1</v>
      </c>
      <c r="AR2150">
        <v>0</v>
      </c>
      <c r="AS2150">
        <v>0</v>
      </c>
      <c r="AT2150">
        <v>0</v>
      </c>
      <c r="AU2150">
        <v>0</v>
      </c>
      <c r="BA2150">
        <v>0</v>
      </c>
    </row>
    <row r="2151" spans="3:53" ht="12.75" x14ac:dyDescent="0.2">
      <c r="C2151" t="s">
        <v>696</v>
      </c>
      <c r="D2151" t="s">
        <v>389</v>
      </c>
      <c r="E2151">
        <v>8.08</v>
      </c>
      <c r="F2151">
        <v>5.37</v>
      </c>
      <c r="G2151">
        <v>-0.76</v>
      </c>
      <c r="H2151">
        <v>2260</v>
      </c>
      <c r="I2151">
        <v>-42.179000000000002</v>
      </c>
      <c r="J2151" t="s">
        <v>78</v>
      </c>
      <c r="K2151">
        <v>53.32</v>
      </c>
      <c r="L2151">
        <v>8.0413999999999994</v>
      </c>
      <c r="M2151">
        <v>0.45390106200413111</v>
      </c>
      <c r="N2151">
        <v>8.1167580000000008</v>
      </c>
      <c r="O2151">
        <v>-0.47873793945810827</v>
      </c>
      <c r="P2151">
        <v>4655000</v>
      </c>
      <c r="Q2151">
        <v>7917000</v>
      </c>
      <c r="R2151">
        <v>0.59</v>
      </c>
      <c r="S2151">
        <v>47.640999999999991</v>
      </c>
      <c r="T2151">
        <v>6.0119999999999987</v>
      </c>
      <c r="U2151">
        <v>23.3476</v>
      </c>
      <c r="V2151">
        <f>1.849 + (0.01036 * K2151) + (0.1184 * M2151) - (0.002888 * K2151 * M2151)</f>
        <v>2.3852416963812271</v>
      </c>
      <c r="AC2151">
        <v>8.6549999999999994</v>
      </c>
      <c r="AD2151">
        <v>8.0399999999999991</v>
      </c>
      <c r="AH2151" s="85">
        <f>IF(AND(M2151&lt;Variables!$G$6,M2151&gt;Variables!$G$5),0,1)</f>
        <v>1</v>
      </c>
      <c r="AI2151" s="85">
        <f t="shared" si="359"/>
        <v>1</v>
      </c>
      <c r="AJ2151" s="85">
        <f>IF(I2151&gt;Variables!$G$7,0,1)</f>
        <v>1</v>
      </c>
      <c r="AK2151" s="85">
        <f>IF(F2151&gt;Variables!$G$8,0,1)</f>
        <v>1</v>
      </c>
      <c r="AL2151" s="85">
        <f>IF(G2151&gt;Variables!$G$9,0,1)</f>
        <v>1</v>
      </c>
      <c r="AM2151" s="85">
        <f>IF(AND(K2151&gt;Variables!$G$10,K2151&lt;Variables!$G$11),0,1)</f>
        <v>0</v>
      </c>
      <c r="AN2151" s="103">
        <f>IF(H2151&lt;Variables!$G$13,1,0)</f>
        <v>1</v>
      </c>
      <c r="AO2151" s="101">
        <f>IF(R2151&lt;Variables!$G$12,0,1)</f>
        <v>0</v>
      </c>
      <c r="AP2151" s="86">
        <f t="shared" si="356"/>
        <v>1</v>
      </c>
      <c r="AR2151">
        <v>1</v>
      </c>
      <c r="AS2151">
        <v>0</v>
      </c>
      <c r="AT2151">
        <v>0</v>
      </c>
      <c r="AU2151">
        <v>0</v>
      </c>
      <c r="BA2151">
        <v>2</v>
      </c>
    </row>
    <row r="2152" spans="3:53" ht="12.75" x14ac:dyDescent="0.2">
      <c r="C2152" t="s">
        <v>696</v>
      </c>
      <c r="D2152" t="s">
        <v>675</v>
      </c>
      <c r="E2152">
        <v>15.65</v>
      </c>
      <c r="F2152">
        <v>5.55</v>
      </c>
      <c r="G2152">
        <v>0.97</v>
      </c>
      <c r="H2152">
        <v>-99999</v>
      </c>
      <c r="I2152">
        <v>-16.236000000000001</v>
      </c>
      <c r="J2152" t="s">
        <v>78</v>
      </c>
      <c r="K2152">
        <v>83.15</v>
      </c>
      <c r="L2152">
        <v>-99999</v>
      </c>
      <c r="M2152">
        <v>-99999</v>
      </c>
      <c r="N2152">
        <v>15.633333333333329</v>
      </c>
      <c r="O2152">
        <v>0.36247334754797428</v>
      </c>
      <c r="P2152">
        <v>32720</v>
      </c>
      <c r="Q2152">
        <v>40725</v>
      </c>
      <c r="R2152">
        <v>0.8</v>
      </c>
      <c r="S2152">
        <v>47.640999999999991</v>
      </c>
      <c r="T2152">
        <v>6.0119999999999987</v>
      </c>
      <c r="U2152">
        <v>23.3476</v>
      </c>
      <c r="V2152"/>
      <c r="AC2152">
        <v>15.69</v>
      </c>
      <c r="AD2152">
        <v>15.6</v>
      </c>
      <c r="AH2152" s="85">
        <f>IF(AND(M2152&lt;Variables!$G$6,M2152&gt;Variables!$G$5),0,1)</f>
        <v>1</v>
      </c>
      <c r="AI2152" s="85">
        <f t="shared" si="359"/>
        <v>1</v>
      </c>
      <c r="AJ2152" s="85">
        <f>IF(I2152&gt;Variables!$G$7,0,1)</f>
        <v>1</v>
      </c>
      <c r="AK2152" s="85">
        <f>IF(F2152&gt;Variables!$G$8,0,1)</f>
        <v>1</v>
      </c>
      <c r="AL2152" s="85">
        <f>IF(G2152&gt;Variables!$G$9,0,1)</f>
        <v>1</v>
      </c>
      <c r="AM2152" s="85">
        <f>IF(AND(K2152&gt;Variables!$G$10,K2152&lt;Variables!$G$11),0,1)</f>
        <v>1</v>
      </c>
      <c r="AN2152" s="103">
        <f>IF(H2152&lt;Variables!$G$13,1,0)</f>
        <v>1</v>
      </c>
      <c r="AO2152" s="101">
        <f>IF(R2152&lt;Variables!$G$12,0,1)</f>
        <v>0</v>
      </c>
      <c r="AP2152" s="86">
        <f t="shared" si="356"/>
        <v>1</v>
      </c>
      <c r="AR2152">
        <v>0</v>
      </c>
      <c r="AS2152">
        <v>0</v>
      </c>
      <c r="AT2152">
        <v>0</v>
      </c>
      <c r="AU2152">
        <v>0</v>
      </c>
      <c r="BA2152">
        <v>0</v>
      </c>
    </row>
    <row r="2153" spans="3:53" ht="12.75" x14ac:dyDescent="0.2">
      <c r="C2153" t="s">
        <v>696</v>
      </c>
      <c r="D2153" t="s">
        <v>676</v>
      </c>
      <c r="E2153">
        <v>2.78</v>
      </c>
      <c r="F2153">
        <v>7.03</v>
      </c>
      <c r="G2153">
        <v>3.36</v>
      </c>
      <c r="H2153">
        <v>-99999</v>
      </c>
      <c r="I2153">
        <v>-31.32</v>
      </c>
      <c r="J2153" t="s">
        <v>78</v>
      </c>
      <c r="K2153">
        <v>61.47</v>
      </c>
      <c r="L2153">
        <v>2.7639999999999998</v>
      </c>
      <c r="M2153">
        <v>0.21707670043414551</v>
      </c>
      <c r="N2153">
        <v>2.7732631578947369</v>
      </c>
      <c r="O2153">
        <v>-0.11766492067107009</v>
      </c>
      <c r="P2153">
        <v>46744</v>
      </c>
      <c r="Q2153">
        <v>193623</v>
      </c>
      <c r="R2153">
        <v>0.24</v>
      </c>
      <c r="S2153">
        <v>47.640999999999991</v>
      </c>
      <c r="T2153">
        <v>6.0119999999999987</v>
      </c>
      <c r="U2153">
        <v>23.3476</v>
      </c>
      <c r="V2153">
        <f t="shared" ref="V2153:V2172" si="361">1.849 + (0.01036 * K2153) + (0.1184 * M2153) - (0.002888 * K2153 * M2153)</f>
        <v>2.4729944619392188</v>
      </c>
      <c r="AC2153">
        <v>2.78</v>
      </c>
      <c r="AD2153">
        <v>2.74</v>
      </c>
      <c r="AH2153" s="85">
        <f>IF(AND(M2153&lt;Variables!$G$6,M2153&gt;Variables!$G$5),0,1)</f>
        <v>1</v>
      </c>
      <c r="AI2153" s="85">
        <f t="shared" si="359"/>
        <v>1</v>
      </c>
      <c r="AJ2153" s="85">
        <f>IF(I2153&gt;Variables!$G$7,0,1)</f>
        <v>1</v>
      </c>
      <c r="AK2153" s="85">
        <f>IF(F2153&gt;Variables!$G$8,0,1)</f>
        <v>1</v>
      </c>
      <c r="AL2153" s="85">
        <f>IF(G2153&gt;Variables!$G$9,0,1)</f>
        <v>1</v>
      </c>
      <c r="AM2153" s="85">
        <f>IF(AND(K2153&gt;Variables!$G$10,K2153&lt;Variables!$G$11),0,1)</f>
        <v>0</v>
      </c>
      <c r="AN2153" s="103">
        <f>IF(H2153&lt;Variables!$G$13,1,0)</f>
        <v>1</v>
      </c>
      <c r="AO2153" s="101">
        <f>IF(R2153&lt;Variables!$G$12,0,1)</f>
        <v>0</v>
      </c>
      <c r="AP2153" s="86">
        <f t="shared" si="356"/>
        <v>1</v>
      </c>
      <c r="AR2153">
        <v>0</v>
      </c>
      <c r="AS2153">
        <v>0</v>
      </c>
      <c r="AT2153">
        <v>0</v>
      </c>
      <c r="AU2153">
        <v>0</v>
      </c>
      <c r="BA2153">
        <v>0</v>
      </c>
    </row>
    <row r="2154" spans="3:53" ht="12.75" x14ac:dyDescent="0.2">
      <c r="C2154" t="s">
        <v>696</v>
      </c>
      <c r="D2154" t="s">
        <v>668</v>
      </c>
      <c r="E2154">
        <v>7.91</v>
      </c>
      <c r="F2154">
        <v>149.06</v>
      </c>
      <c r="G2154">
        <v>22.85</v>
      </c>
      <c r="H2154">
        <v>21.3</v>
      </c>
      <c r="I2154">
        <v>-1.3839999999999999</v>
      </c>
      <c r="J2154" t="s">
        <v>78</v>
      </c>
      <c r="K2154">
        <v>57.2</v>
      </c>
      <c r="L2154">
        <v>8.2727687500000009</v>
      </c>
      <c r="M2154">
        <v>-1.8454371760361381</v>
      </c>
      <c r="N2154">
        <v>7.6661088235294113</v>
      </c>
      <c r="O2154">
        <v>5.9220549423609121</v>
      </c>
      <c r="P2154">
        <v>68000000</v>
      </c>
      <c r="Q2154">
        <v>530980</v>
      </c>
      <c r="R2154">
        <v>128.07</v>
      </c>
      <c r="S2154">
        <v>47.640999999999991</v>
      </c>
      <c r="T2154">
        <v>6.0119999999999987</v>
      </c>
      <c r="U2154">
        <v>23.3476</v>
      </c>
      <c r="V2154">
        <f t="shared" si="361"/>
        <v>2.5279466490405644</v>
      </c>
      <c r="AC2154">
        <v>8.68</v>
      </c>
      <c r="AD2154">
        <v>5.66</v>
      </c>
      <c r="AH2154" s="85">
        <f>IF(AND(M2154&lt;Variables!$G$6,M2154&gt;Variables!$G$5),0,1)</f>
        <v>1</v>
      </c>
      <c r="AI2154" s="85">
        <f t="shared" si="359"/>
        <v>0</v>
      </c>
      <c r="AJ2154" s="85">
        <f>IF(I2154&gt;Variables!$G$7,0,1)</f>
        <v>1</v>
      </c>
      <c r="AK2154" s="85">
        <f>IF(F2154&gt;Variables!$G$8,0,1)</f>
        <v>0</v>
      </c>
      <c r="AL2154" s="85">
        <f>IF(G2154&gt;Variables!$G$9,0,1)</f>
        <v>0</v>
      </c>
      <c r="AM2154" s="85">
        <f>IF(AND(K2154&gt;Variables!$G$10,K2154&lt;Variables!$G$11),0,1)</f>
        <v>0</v>
      </c>
      <c r="AN2154" s="103">
        <f>IF(H2154&lt;Variables!$G$13,1,0)</f>
        <v>1</v>
      </c>
      <c r="AO2154" s="101">
        <f>IF(R2154&lt;Variables!$G$12,0,1)</f>
        <v>1</v>
      </c>
      <c r="AP2154" s="86">
        <f t="shared" si="356"/>
        <v>1</v>
      </c>
      <c r="AR2154">
        <v>0</v>
      </c>
      <c r="AS2154">
        <v>0</v>
      </c>
      <c r="AT2154">
        <v>0</v>
      </c>
      <c r="AU2154">
        <v>0</v>
      </c>
      <c r="BA2154">
        <v>0</v>
      </c>
    </row>
    <row r="2155" spans="3:53" ht="12.75" x14ac:dyDescent="0.2">
      <c r="C2155" t="s">
        <v>696</v>
      </c>
      <c r="D2155" t="s">
        <v>678</v>
      </c>
      <c r="E2155">
        <v>33.729999999999997</v>
      </c>
      <c r="F2155">
        <v>66.650000000000006</v>
      </c>
      <c r="G2155">
        <v>0.03</v>
      </c>
      <c r="H2155">
        <v>979.01</v>
      </c>
      <c r="I2155">
        <v>-42.625999999999998</v>
      </c>
      <c r="J2155" t="s">
        <v>78</v>
      </c>
      <c r="K2155">
        <v>85.88</v>
      </c>
      <c r="L2155">
        <v>33.718555000000002</v>
      </c>
      <c r="M2155">
        <v>9.0306360993233133E-3</v>
      </c>
      <c r="N2155">
        <v>33.731052000000012</v>
      </c>
      <c r="O2155">
        <v>-2.8021657907387899E-2</v>
      </c>
      <c r="P2155">
        <v>12870000</v>
      </c>
      <c r="Q2155">
        <v>462110</v>
      </c>
      <c r="R2155">
        <v>27.85</v>
      </c>
      <c r="S2155">
        <v>47.640999999999991</v>
      </c>
      <c r="T2155">
        <v>6.0119999999999987</v>
      </c>
      <c r="U2155">
        <v>23.3476</v>
      </c>
      <c r="V2155">
        <f t="shared" si="361"/>
        <v>2.7375462359446892</v>
      </c>
      <c r="AC2155">
        <v>33.869999999999997</v>
      </c>
      <c r="AD2155">
        <v>33.479999999999997</v>
      </c>
      <c r="AH2155" s="85">
        <f>IF(AND(M2155&lt;Variables!$G$6,M2155&gt;Variables!$G$5),0,1)</f>
        <v>1</v>
      </c>
      <c r="AI2155" s="85">
        <f t="shared" si="359"/>
        <v>1</v>
      </c>
      <c r="AJ2155" s="85">
        <f>IF(I2155&gt;Variables!$G$7,0,1)</f>
        <v>1</v>
      </c>
      <c r="AK2155" s="85">
        <f>IF(F2155&gt;Variables!$G$8,0,1)</f>
        <v>0</v>
      </c>
      <c r="AL2155" s="85">
        <f>IF(G2155&gt;Variables!$G$9,0,1)</f>
        <v>1</v>
      </c>
      <c r="AM2155" s="85">
        <f>IF(AND(K2155&gt;Variables!$G$10,K2155&lt;Variables!$G$11),0,1)</f>
        <v>1</v>
      </c>
      <c r="AN2155" s="103">
        <f>IF(H2155&lt;Variables!$G$13,1,0)</f>
        <v>1</v>
      </c>
      <c r="AO2155" s="101">
        <f>IF(R2155&lt;Variables!$G$12,0,1)</f>
        <v>1</v>
      </c>
      <c r="AP2155" s="86">
        <f t="shared" si="356"/>
        <v>1</v>
      </c>
      <c r="AR2155">
        <v>0</v>
      </c>
      <c r="AS2155">
        <v>1</v>
      </c>
      <c r="AT2155">
        <v>0</v>
      </c>
      <c r="AU2155">
        <v>0</v>
      </c>
      <c r="BA2155">
        <v>0.28000000000000003</v>
      </c>
    </row>
    <row r="2156" spans="3:53" ht="12.75" x14ac:dyDescent="0.2">
      <c r="C2156" t="s">
        <v>696</v>
      </c>
      <c r="D2156" t="s">
        <v>692</v>
      </c>
      <c r="E2156">
        <v>12.15</v>
      </c>
      <c r="F2156">
        <v>45.29</v>
      </c>
      <c r="G2156">
        <v>31.83</v>
      </c>
      <c r="H2156">
        <v>54.17</v>
      </c>
      <c r="I2156">
        <v>29.212</v>
      </c>
      <c r="J2156" t="s">
        <v>78</v>
      </c>
      <c r="K2156">
        <v>69.05</v>
      </c>
      <c r="L2156">
        <v>11.766534999999999</v>
      </c>
      <c r="M2156">
        <v>4.5337476155894629</v>
      </c>
      <c r="N2156">
        <v>10.825991999999999</v>
      </c>
      <c r="O2156">
        <v>13.61545436205753</v>
      </c>
      <c r="P2156">
        <v>8710000</v>
      </c>
      <c r="Q2156">
        <v>6070000</v>
      </c>
      <c r="R2156">
        <v>1.43</v>
      </c>
      <c r="S2156">
        <v>47.640999999999991</v>
      </c>
      <c r="T2156">
        <v>6.0119999999999987</v>
      </c>
      <c r="U2156">
        <v>23.3476</v>
      </c>
      <c r="V2156">
        <f t="shared" si="361"/>
        <v>2.1970500896763578</v>
      </c>
      <c r="AC2156">
        <v>13.37</v>
      </c>
      <c r="AD2156">
        <v>10.762</v>
      </c>
      <c r="AH2156" s="85">
        <f>IF(AND(M2156&lt;Variables!$G$6,M2156&gt;Variables!$G$5),0,1)</f>
        <v>1</v>
      </c>
      <c r="AI2156" s="85">
        <f t="shared" si="359"/>
        <v>0</v>
      </c>
      <c r="AJ2156" s="85">
        <f>IF(I2156&gt;Variables!$G$7,0,1)</f>
        <v>0</v>
      </c>
      <c r="AK2156" s="85">
        <f>IF(F2156&gt;Variables!$G$8,0,1)</f>
        <v>0</v>
      </c>
      <c r="AL2156" s="85">
        <f>IF(G2156&gt;Variables!$G$9,0,1)</f>
        <v>0</v>
      </c>
      <c r="AM2156" s="85">
        <f>IF(AND(K2156&gt;Variables!$G$10,K2156&lt;Variables!$G$11),0,1)</f>
        <v>0</v>
      </c>
      <c r="AN2156" s="103">
        <f>IF(H2156&lt;Variables!$G$13,1,0)</f>
        <v>1</v>
      </c>
      <c r="AO2156" s="101">
        <f>IF(R2156&lt;Variables!$G$12,0,1)</f>
        <v>0</v>
      </c>
      <c r="AP2156" s="86">
        <f t="shared" si="356"/>
        <v>1</v>
      </c>
      <c r="AR2156">
        <v>0</v>
      </c>
      <c r="AS2156">
        <v>0</v>
      </c>
      <c r="AT2156">
        <v>1</v>
      </c>
      <c r="AU2156">
        <v>0</v>
      </c>
      <c r="BA2156">
        <v>-2.25</v>
      </c>
    </row>
    <row r="2157" spans="3:53" ht="12.75" x14ac:dyDescent="0.2">
      <c r="C2157" t="s">
        <v>696</v>
      </c>
      <c r="D2157" t="s">
        <v>681</v>
      </c>
      <c r="E2157">
        <v>1.54</v>
      </c>
      <c r="F2157">
        <v>51.22</v>
      </c>
      <c r="G2157">
        <v>15.79</v>
      </c>
      <c r="H2157">
        <v>81.3</v>
      </c>
      <c r="I2157">
        <v>-51.170999999999999</v>
      </c>
      <c r="J2157" t="s">
        <v>78</v>
      </c>
      <c r="K2157">
        <v>48.83</v>
      </c>
      <c r="L2157">
        <v>1.557515</v>
      </c>
      <c r="M2157">
        <v>-1.124547757164454</v>
      </c>
      <c r="N2157">
        <v>1.518624</v>
      </c>
      <c r="O2157">
        <v>1.407590028868243</v>
      </c>
      <c r="P2157">
        <v>58720000</v>
      </c>
      <c r="Q2157">
        <v>793060</v>
      </c>
      <c r="R2157">
        <v>74.040000000000006</v>
      </c>
      <c r="S2157">
        <v>47.640999999999991</v>
      </c>
      <c r="T2157">
        <v>6.0119999999999987</v>
      </c>
      <c r="U2157">
        <v>23.3476</v>
      </c>
      <c r="V2157">
        <f t="shared" si="361"/>
        <v>2.3803172397967272</v>
      </c>
      <c r="AC2157">
        <v>1.59</v>
      </c>
      <c r="AD2157">
        <v>1.2</v>
      </c>
      <c r="AH2157" s="85">
        <f>IF(AND(M2157&lt;Variables!$G$6,M2157&gt;Variables!$G$5),0,1)</f>
        <v>1</v>
      </c>
      <c r="AI2157" s="85">
        <f t="shared" si="359"/>
        <v>0</v>
      </c>
      <c r="AJ2157" s="85">
        <f>IF(I2157&gt;Variables!$G$7,0,1)</f>
        <v>1</v>
      </c>
      <c r="AK2157" s="85">
        <f>IF(F2157&gt;Variables!$G$8,0,1)</f>
        <v>0</v>
      </c>
      <c r="AL2157" s="85">
        <f>IF(G2157&gt;Variables!$G$9,0,1)</f>
        <v>0</v>
      </c>
      <c r="AM2157" s="85">
        <f>IF(AND(K2157&gt;Variables!$G$10,K2157&lt;Variables!$G$11),0,1)</f>
        <v>1</v>
      </c>
      <c r="AN2157" s="103">
        <f>IF(H2157&lt;Variables!$G$13,1,0)</f>
        <v>1</v>
      </c>
      <c r="AO2157" s="101">
        <f>IF(R2157&lt;Variables!$G$12,0,1)</f>
        <v>1</v>
      </c>
      <c r="AP2157" s="86">
        <f t="shared" si="356"/>
        <v>1</v>
      </c>
      <c r="AR2157">
        <v>1</v>
      </c>
      <c r="AS2157">
        <v>0</v>
      </c>
      <c r="AT2157">
        <v>0</v>
      </c>
      <c r="AU2157">
        <v>0</v>
      </c>
      <c r="BA2157">
        <v>2</v>
      </c>
    </row>
    <row r="2158" spans="3:53" ht="12.75" x14ac:dyDescent="0.2">
      <c r="C2158" t="s">
        <v>696</v>
      </c>
      <c r="D2158" t="s">
        <v>682</v>
      </c>
      <c r="E2158">
        <v>3.21</v>
      </c>
      <c r="F2158">
        <v>26.85</v>
      </c>
      <c r="G2158">
        <v>13.07</v>
      </c>
      <c r="H2158">
        <v>199.82</v>
      </c>
      <c r="I2158">
        <v>-0.16900000000000001</v>
      </c>
      <c r="J2158" t="s">
        <v>78</v>
      </c>
      <c r="K2158">
        <v>52.41</v>
      </c>
      <c r="L2158">
        <v>3.19068</v>
      </c>
      <c r="M2158">
        <v>0.29210074341521752</v>
      </c>
      <c r="N2158">
        <v>3.1632860000000012</v>
      </c>
      <c r="O2158">
        <v>1.160628536275236</v>
      </c>
      <c r="P2158">
        <v>11230000</v>
      </c>
      <c r="Q2158">
        <v>1360000</v>
      </c>
      <c r="R2158">
        <v>8.26</v>
      </c>
      <c r="S2158">
        <v>47.640999999999991</v>
      </c>
      <c r="T2158">
        <v>6.0119999999999987</v>
      </c>
      <c r="U2158">
        <v>23.3476</v>
      </c>
      <c r="V2158">
        <f t="shared" si="361"/>
        <v>2.3823399361289752</v>
      </c>
      <c r="AC2158">
        <v>3.42</v>
      </c>
      <c r="AD2158">
        <v>2.8</v>
      </c>
      <c r="AH2158" s="85">
        <f>IF(AND(M2158&lt;Variables!$G$6,M2158&gt;Variables!$G$5),0,1)</f>
        <v>1</v>
      </c>
      <c r="AI2158" s="85">
        <f t="shared" si="359"/>
        <v>0</v>
      </c>
      <c r="AJ2158" s="85">
        <f>IF(I2158&gt;Variables!$G$7,0,1)</f>
        <v>1</v>
      </c>
      <c r="AK2158" s="85">
        <f>IF(F2158&gt;Variables!$G$8,0,1)</f>
        <v>0</v>
      </c>
      <c r="AL2158" s="85">
        <f>IF(G2158&gt;Variables!$G$9,0,1)</f>
        <v>0</v>
      </c>
      <c r="AM2158" s="85">
        <f>IF(AND(K2158&gt;Variables!$G$10,K2158&lt;Variables!$G$11),0,1)</f>
        <v>0</v>
      </c>
      <c r="AN2158" s="103">
        <f>IF(H2158&lt;Variables!$G$13,1,0)</f>
        <v>1</v>
      </c>
      <c r="AO2158" s="101">
        <f>IF(R2158&lt;Variables!$G$12,0,1)</f>
        <v>1</v>
      </c>
      <c r="AP2158" s="86">
        <f t="shared" si="356"/>
        <v>1</v>
      </c>
      <c r="AR2158">
        <v>1</v>
      </c>
      <c r="AS2158">
        <v>0</v>
      </c>
      <c r="AT2158">
        <v>0</v>
      </c>
      <c r="AU2158">
        <v>0</v>
      </c>
      <c r="BA2158">
        <v>2</v>
      </c>
    </row>
    <row r="2159" spans="3:53" ht="12.75" x14ac:dyDescent="0.2">
      <c r="C2159" t="s">
        <v>696</v>
      </c>
      <c r="D2159" t="s">
        <v>193</v>
      </c>
      <c r="E2159">
        <v>18.96</v>
      </c>
      <c r="F2159">
        <v>11.3</v>
      </c>
      <c r="G2159">
        <v>5.46</v>
      </c>
      <c r="H2159">
        <v>6870</v>
      </c>
      <c r="I2159">
        <v>-51.36</v>
      </c>
      <c r="J2159" t="s">
        <v>78</v>
      </c>
      <c r="K2159">
        <v>59.98</v>
      </c>
      <c r="L2159">
        <v>18.770125</v>
      </c>
      <c r="M2159">
        <v>0.85175245236778951</v>
      </c>
      <c r="N2159">
        <v>18.695574000000001</v>
      </c>
      <c r="O2159">
        <v>1.2539117547286811</v>
      </c>
      <c r="P2159">
        <v>10308000</v>
      </c>
      <c r="Q2159">
        <v>21186000</v>
      </c>
      <c r="R2159">
        <v>0.49</v>
      </c>
      <c r="S2159">
        <v>47.640999999999991</v>
      </c>
      <c r="T2159">
        <v>6.0119999999999987</v>
      </c>
      <c r="U2159">
        <v>23.3476</v>
      </c>
      <c r="V2159">
        <f t="shared" si="361"/>
        <v>2.4236978226357047</v>
      </c>
      <c r="AC2159">
        <v>23</v>
      </c>
      <c r="AD2159">
        <v>18.739999999999998</v>
      </c>
      <c r="AH2159" s="85">
        <f>IF(AND(M2159&lt;Variables!$G$6,M2159&gt;Variables!$G$5),0,1)</f>
        <v>1</v>
      </c>
      <c r="AI2159" s="85">
        <f t="shared" si="359"/>
        <v>0</v>
      </c>
      <c r="AJ2159" s="85">
        <f>IF(I2159&gt;Variables!$G$7,0,1)</f>
        <v>1</v>
      </c>
      <c r="AK2159" s="85">
        <f>IF(F2159&gt;Variables!$G$8,0,1)</f>
        <v>0</v>
      </c>
      <c r="AL2159" s="85">
        <f>IF(G2159&gt;Variables!$G$9,0,1)</f>
        <v>1</v>
      </c>
      <c r="AM2159" s="85">
        <f>IF(AND(K2159&gt;Variables!$G$10,K2159&lt;Variables!$G$11),0,1)</f>
        <v>0</v>
      </c>
      <c r="AN2159" s="103">
        <f>IF(H2159&lt;Variables!$G$13,1,0)</f>
        <v>0</v>
      </c>
      <c r="AO2159" s="101">
        <f>IF(R2159&lt;Variables!$G$12,0,1)</f>
        <v>0</v>
      </c>
      <c r="AP2159" s="86">
        <f t="shared" ref="AP2159:AP2222" si="362">IF(J2159="Pass", 0,1)</f>
        <v>1</v>
      </c>
      <c r="AR2159">
        <v>1</v>
      </c>
      <c r="AS2159">
        <v>0</v>
      </c>
      <c r="AT2159">
        <v>0</v>
      </c>
      <c r="AU2159">
        <v>0</v>
      </c>
      <c r="BA2159">
        <v>2</v>
      </c>
    </row>
    <row r="2160" spans="3:53" ht="12.75" x14ac:dyDescent="0.2">
      <c r="C2160" t="s">
        <v>696</v>
      </c>
      <c r="D2160" t="s">
        <v>697</v>
      </c>
      <c r="E2160">
        <v>2.72</v>
      </c>
      <c r="F2160">
        <v>6.64</v>
      </c>
      <c r="G2160">
        <v>-4.5</v>
      </c>
      <c r="H2160">
        <v>-99999</v>
      </c>
      <c r="I2160">
        <v>-26.741</v>
      </c>
      <c r="J2160" t="s">
        <v>78</v>
      </c>
      <c r="K2160">
        <v>47.15</v>
      </c>
      <c r="L2160">
        <v>2.6821000000000002</v>
      </c>
      <c r="M2160">
        <v>-0.30200216248461192</v>
      </c>
      <c r="N2160">
        <v>2.6892083333333341</v>
      </c>
      <c r="O2160">
        <v>-0.56553198741886401</v>
      </c>
      <c r="P2160">
        <v>24322</v>
      </c>
      <c r="Q2160">
        <v>51791</v>
      </c>
      <c r="R2160">
        <v>0.47</v>
      </c>
      <c r="S2160">
        <v>47.640999999999991</v>
      </c>
      <c r="T2160">
        <v>6.0119999999999987</v>
      </c>
      <c r="U2160">
        <v>23.3476</v>
      </c>
      <c r="V2160">
        <f t="shared" si="361"/>
        <v>2.3428403368256214</v>
      </c>
      <c r="AC2160">
        <v>3.11</v>
      </c>
      <c r="AD2160">
        <v>2.67</v>
      </c>
      <c r="AH2160" s="85">
        <f>IF(AND(M2160&lt;Variables!$G$6,M2160&gt;Variables!$G$5),0,1)</f>
        <v>1</v>
      </c>
      <c r="AI2160" s="85">
        <f t="shared" si="359"/>
        <v>1</v>
      </c>
      <c r="AJ2160" s="85">
        <f>IF(I2160&gt;Variables!$G$7,0,1)</f>
        <v>1</v>
      </c>
      <c r="AK2160" s="85">
        <f>IF(F2160&gt;Variables!$G$8,0,1)</f>
        <v>1</v>
      </c>
      <c r="AL2160" s="85">
        <f>IF(G2160&gt;Variables!$G$9,0,1)</f>
        <v>1</v>
      </c>
      <c r="AM2160" s="85">
        <f>IF(AND(K2160&gt;Variables!$G$10,K2160&lt;Variables!$G$11),0,1)</f>
        <v>1</v>
      </c>
      <c r="AN2160" s="103">
        <f>IF(H2160&lt;Variables!$G$13,1,0)</f>
        <v>1</v>
      </c>
      <c r="AO2160" s="101">
        <f>IF(R2160&lt;Variables!$G$12,0,1)</f>
        <v>0</v>
      </c>
      <c r="AP2160" s="86">
        <f t="shared" si="362"/>
        <v>1</v>
      </c>
      <c r="AR2160">
        <v>1</v>
      </c>
      <c r="AS2160">
        <v>0</v>
      </c>
      <c r="AT2160">
        <v>0</v>
      </c>
      <c r="AU2160">
        <v>0</v>
      </c>
      <c r="BA2160">
        <v>2</v>
      </c>
    </row>
    <row r="2161" spans="3:53" ht="12.75" x14ac:dyDescent="0.2">
      <c r="C2161" t="s">
        <v>696</v>
      </c>
      <c r="D2161" t="s">
        <v>690</v>
      </c>
      <c r="E2161">
        <v>16.8</v>
      </c>
      <c r="F2161">
        <v>7.23</v>
      </c>
      <c r="G2161">
        <v>3.52</v>
      </c>
      <c r="H2161">
        <v>-99999</v>
      </c>
      <c r="I2161">
        <v>4.54</v>
      </c>
      <c r="J2161" t="s">
        <v>76</v>
      </c>
      <c r="K2161">
        <v>63.61</v>
      </c>
      <c r="L2161">
        <v>16.775725000000001</v>
      </c>
      <c r="M2161">
        <v>0.38314290440501692</v>
      </c>
      <c r="N2161">
        <v>16.784327999999999</v>
      </c>
      <c r="O2161">
        <v>0.33169037211380331</v>
      </c>
      <c r="P2161">
        <v>22464</v>
      </c>
      <c r="Q2161">
        <v>7871</v>
      </c>
      <c r="R2161">
        <v>2.85</v>
      </c>
      <c r="S2161">
        <v>47.640999999999991</v>
      </c>
      <c r="T2161">
        <v>6.0119999999999987</v>
      </c>
      <c r="U2161">
        <v>23.3476</v>
      </c>
      <c r="V2161">
        <f t="shared" si="361"/>
        <v>2.4829781920906555</v>
      </c>
      <c r="AC2161">
        <v>16.96</v>
      </c>
      <c r="AD2161">
        <v>16.75</v>
      </c>
      <c r="AH2161" s="85">
        <f>IF(AND(M2161&lt;Variables!$G$6,M2161&gt;Variables!$G$5),0,1)</f>
        <v>1</v>
      </c>
      <c r="AI2161" s="85">
        <f t="shared" si="359"/>
        <v>1</v>
      </c>
      <c r="AJ2161" s="85">
        <f>IF(I2161&gt;Variables!$G$7,0,1)</f>
        <v>0</v>
      </c>
      <c r="AK2161" s="85">
        <f>IF(F2161&gt;Variables!$G$8,0,1)</f>
        <v>1</v>
      </c>
      <c r="AL2161" s="85">
        <f>IF(G2161&gt;Variables!$G$9,0,1)</f>
        <v>1</v>
      </c>
      <c r="AM2161" s="85">
        <f>IF(AND(K2161&gt;Variables!$G$10,K2161&lt;Variables!$G$11),0,1)</f>
        <v>0</v>
      </c>
      <c r="AN2161" s="103">
        <f>IF(H2161&lt;Variables!$G$13,1,0)</f>
        <v>1</v>
      </c>
      <c r="AO2161" s="101">
        <f>IF(R2161&lt;Variables!$G$12,0,1)</f>
        <v>1</v>
      </c>
      <c r="AP2161" s="86">
        <f t="shared" si="362"/>
        <v>0</v>
      </c>
      <c r="AR2161">
        <v>0</v>
      </c>
      <c r="AS2161">
        <v>0</v>
      </c>
      <c r="AT2161">
        <v>0</v>
      </c>
      <c r="AU2161">
        <v>0</v>
      </c>
      <c r="BA2161">
        <v>0</v>
      </c>
    </row>
    <row r="2162" spans="3:53" ht="12.75" x14ac:dyDescent="0.2">
      <c r="C2162" t="s">
        <v>696</v>
      </c>
      <c r="D2162" t="s">
        <v>278</v>
      </c>
      <c r="E2162">
        <v>68.31</v>
      </c>
      <c r="F2162">
        <v>6.51</v>
      </c>
      <c r="G2162">
        <v>6.41</v>
      </c>
      <c r="H2162">
        <v>3060</v>
      </c>
      <c r="I2162">
        <v>-30.263000000000002</v>
      </c>
      <c r="J2162" t="s">
        <v>78</v>
      </c>
      <c r="K2162">
        <v>83.18</v>
      </c>
      <c r="L2162">
        <v>67.666764999999984</v>
      </c>
      <c r="M2162">
        <v>1.1796559211897</v>
      </c>
      <c r="N2162">
        <v>66.593063999999998</v>
      </c>
      <c r="O2162">
        <v>2.8110074646813148</v>
      </c>
      <c r="P2162">
        <v>277891</v>
      </c>
      <c r="Q2162">
        <v>1421000</v>
      </c>
      <c r="R2162">
        <v>0.2</v>
      </c>
      <c r="S2162">
        <v>47.640999999999991</v>
      </c>
      <c r="T2162">
        <v>6.0119999999999987</v>
      </c>
      <c r="U2162">
        <v>23.3476</v>
      </c>
      <c r="V2162">
        <f t="shared" si="361"/>
        <v>2.5670345858019337</v>
      </c>
      <c r="AC2162">
        <v>69.31</v>
      </c>
      <c r="AD2162">
        <v>66.867400000000004</v>
      </c>
      <c r="AH2162" s="85">
        <f>IF(AND(M2162&lt;Variables!$G$6,M2162&gt;Variables!$G$5),0,1)</f>
        <v>1</v>
      </c>
      <c r="AI2162" s="85">
        <f t="shared" si="359"/>
        <v>0</v>
      </c>
      <c r="AJ2162" s="85">
        <f>IF(I2162&gt;Variables!$G$7,0,1)</f>
        <v>1</v>
      </c>
      <c r="AK2162" s="85">
        <f>IF(F2162&gt;Variables!$G$8,0,1)</f>
        <v>1</v>
      </c>
      <c r="AL2162" s="85">
        <f>IF(G2162&gt;Variables!$G$9,0,1)</f>
        <v>1</v>
      </c>
      <c r="AM2162" s="85">
        <f>IF(AND(K2162&gt;Variables!$G$10,K2162&lt;Variables!$G$11),0,1)</f>
        <v>1</v>
      </c>
      <c r="AN2162" s="103">
        <f>IF(H2162&lt;Variables!$G$13,1,0)</f>
        <v>0</v>
      </c>
      <c r="AO2162" s="101">
        <f>IF(R2162&lt;Variables!$G$12,0,1)</f>
        <v>0</v>
      </c>
      <c r="AP2162" s="86">
        <f t="shared" si="362"/>
        <v>1</v>
      </c>
      <c r="AR2162">
        <v>0</v>
      </c>
      <c r="AS2162">
        <v>1</v>
      </c>
      <c r="AT2162">
        <v>0</v>
      </c>
      <c r="AU2162">
        <v>0</v>
      </c>
      <c r="BA2162">
        <v>-0.13</v>
      </c>
    </row>
    <row r="2163" spans="3:53" ht="12.75" x14ac:dyDescent="0.2">
      <c r="C2163" t="s">
        <v>696</v>
      </c>
      <c r="D2163" t="s">
        <v>680</v>
      </c>
      <c r="E2163">
        <v>1.77</v>
      </c>
      <c r="F2163">
        <v>25.52</v>
      </c>
      <c r="G2163">
        <v>-11.48</v>
      </c>
      <c r="H2163">
        <v>81.81</v>
      </c>
      <c r="I2163">
        <v>-23.672000000000001</v>
      </c>
      <c r="J2163" t="s">
        <v>78</v>
      </c>
      <c r="K2163">
        <v>34.75</v>
      </c>
      <c r="L2163">
        <v>1.8254950000000001</v>
      </c>
      <c r="M2163">
        <v>-2.5360244755532171</v>
      </c>
      <c r="N2163">
        <v>1.879974</v>
      </c>
      <c r="O2163">
        <v>-5.3603932820347699</v>
      </c>
      <c r="P2163">
        <v>22680000</v>
      </c>
      <c r="Q2163">
        <v>11300000</v>
      </c>
      <c r="R2163">
        <v>2.0099999999999998</v>
      </c>
      <c r="S2163">
        <v>47.640999999999991</v>
      </c>
      <c r="T2163">
        <v>6.0119999999999987</v>
      </c>
      <c r="U2163">
        <v>23.3476</v>
      </c>
      <c r="V2163">
        <f t="shared" si="361"/>
        <v>2.1632550464120688</v>
      </c>
      <c r="AC2163">
        <v>1.85</v>
      </c>
      <c r="AD2163">
        <v>1.6</v>
      </c>
      <c r="AH2163" s="85">
        <f>IF(AND(M2163&lt;Variables!$G$6,M2163&gt;Variables!$G$5),0,1)</f>
        <v>0</v>
      </c>
      <c r="AI2163" s="85">
        <f t="shared" si="359"/>
        <v>1</v>
      </c>
      <c r="AJ2163" s="85">
        <f>IF(I2163&gt;Variables!$G$7,0,1)</f>
        <v>1</v>
      </c>
      <c r="AK2163" s="85">
        <f>IF(F2163&gt;Variables!$G$8,0,1)</f>
        <v>0</v>
      </c>
      <c r="AL2163" s="85">
        <f>IF(G2163&gt;Variables!$G$9,0,1)</f>
        <v>1</v>
      </c>
      <c r="AM2163" s="85">
        <f>IF(AND(K2163&gt;Variables!$G$10,K2163&lt;Variables!$G$11),0,1)</f>
        <v>1</v>
      </c>
      <c r="AN2163" s="103">
        <f>IF(H2163&lt;Variables!$G$13,1,0)</f>
        <v>1</v>
      </c>
      <c r="AO2163" s="101">
        <f>IF(R2163&lt;Variables!$G$12,0,1)</f>
        <v>1</v>
      </c>
      <c r="AP2163" s="86">
        <f t="shared" si="362"/>
        <v>1</v>
      </c>
      <c r="AR2163">
        <v>0</v>
      </c>
      <c r="AS2163">
        <v>0</v>
      </c>
      <c r="AT2163">
        <v>1</v>
      </c>
      <c r="AU2163">
        <v>0</v>
      </c>
      <c r="BA2163">
        <v>-2.25</v>
      </c>
    </row>
    <row r="2164" spans="3:53" ht="12.75" x14ac:dyDescent="0.2">
      <c r="C2164" t="s">
        <v>696</v>
      </c>
      <c r="D2164" t="s">
        <v>679</v>
      </c>
      <c r="E2164">
        <v>0.25</v>
      </c>
      <c r="F2164">
        <v>57.48</v>
      </c>
      <c r="G2164">
        <v>-13.18</v>
      </c>
      <c r="H2164">
        <v>-99999</v>
      </c>
      <c r="I2164">
        <v>7.3999999999999996E-2</v>
      </c>
      <c r="J2164" t="s">
        <v>78</v>
      </c>
      <c r="K2164">
        <v>47.46</v>
      </c>
      <c r="L2164">
        <v>0.28354736842105271</v>
      </c>
      <c r="M2164">
        <v>-1.2510673051936001</v>
      </c>
      <c r="N2164">
        <v>0.28384583333333341</v>
      </c>
      <c r="O2164">
        <v>-1.3549021622653119</v>
      </c>
      <c r="P2164">
        <v>1112000</v>
      </c>
      <c r="Q2164">
        <v>268345</v>
      </c>
      <c r="R2164">
        <v>4.1399999999999997</v>
      </c>
      <c r="S2164">
        <v>47.640999999999991</v>
      </c>
      <c r="T2164">
        <v>6.0119999999999987</v>
      </c>
      <c r="U2164">
        <v>23.3476</v>
      </c>
      <c r="V2164">
        <f t="shared" si="361"/>
        <v>2.36403612069644</v>
      </c>
      <c r="AC2164">
        <v>0.28199999999999997</v>
      </c>
      <c r="AD2164">
        <v>0.18099999999999999</v>
      </c>
      <c r="AH2164" s="85">
        <f>IF(AND(M2164&lt;Variables!$G$6,M2164&gt;Variables!$G$5),0,1)</f>
        <v>1</v>
      </c>
      <c r="AI2164" s="85">
        <f t="shared" si="359"/>
        <v>1</v>
      </c>
      <c r="AJ2164" s="85">
        <f>IF(I2164&gt;Variables!$G$7,0,1)</f>
        <v>0</v>
      </c>
      <c r="AK2164" s="85">
        <f>IF(F2164&gt;Variables!$G$8,0,1)</f>
        <v>0</v>
      </c>
      <c r="AL2164" s="85">
        <f>IF(G2164&gt;Variables!$G$9,0,1)</f>
        <v>1</v>
      </c>
      <c r="AM2164" s="85">
        <f>IF(AND(K2164&gt;Variables!$G$10,K2164&lt;Variables!$G$11),0,1)</f>
        <v>1</v>
      </c>
      <c r="AN2164" s="103">
        <f>IF(H2164&lt;Variables!$G$13,1,0)</f>
        <v>1</v>
      </c>
      <c r="AO2164" s="101">
        <f>IF(R2164&lt;Variables!$G$12,0,1)</f>
        <v>1</v>
      </c>
      <c r="AP2164" s="86">
        <f t="shared" si="362"/>
        <v>1</v>
      </c>
      <c r="AR2164">
        <v>1</v>
      </c>
      <c r="AS2164">
        <v>0</v>
      </c>
      <c r="AT2164">
        <v>0</v>
      </c>
      <c r="AU2164">
        <v>0</v>
      </c>
      <c r="BA2164">
        <v>2</v>
      </c>
    </row>
    <row r="2165" spans="3:53" ht="12.75" x14ac:dyDescent="0.2">
      <c r="C2165" t="s">
        <v>698</v>
      </c>
      <c r="D2165" t="s">
        <v>193</v>
      </c>
      <c r="E2165">
        <v>18.79</v>
      </c>
      <c r="F2165">
        <v>11.14</v>
      </c>
      <c r="G2165">
        <v>5.0999999999999996</v>
      </c>
      <c r="H2165">
        <v>6870</v>
      </c>
      <c r="I2165">
        <v>-51.423999999999999</v>
      </c>
      <c r="J2165" t="s">
        <v>78</v>
      </c>
      <c r="K2165">
        <v>52.31</v>
      </c>
      <c r="L2165">
        <v>18.853000000000002</v>
      </c>
      <c r="M2165">
        <v>6.6832864796048663E-2</v>
      </c>
      <c r="N2165">
        <v>18.748754000000002</v>
      </c>
      <c r="O2165">
        <v>0.62322008171849119</v>
      </c>
      <c r="P2165">
        <v>11308000</v>
      </c>
      <c r="Q2165">
        <v>21186000</v>
      </c>
      <c r="R2165">
        <v>0.53</v>
      </c>
      <c r="S2165">
        <v>46.326000000000008</v>
      </c>
      <c r="T2165">
        <v>6.1219999999999999</v>
      </c>
      <c r="U2165">
        <v>22.808800000000002</v>
      </c>
      <c r="V2165">
        <f t="shared" si="361"/>
        <v>2.3887480847610463</v>
      </c>
      <c r="AC2165">
        <v>23</v>
      </c>
      <c r="AD2165">
        <v>18.739999999999998</v>
      </c>
      <c r="AH2165" s="85">
        <f>IF(AND(M2165&lt;Variables!$G$6,M2165&gt;Variables!$G$5),0,1)</f>
        <v>1</v>
      </c>
      <c r="AI2165" s="85">
        <f t="shared" si="359"/>
        <v>0</v>
      </c>
      <c r="AJ2165" s="85">
        <f>IF(I2165&gt;Variables!$G$7,0,1)</f>
        <v>1</v>
      </c>
      <c r="AK2165" s="85">
        <f>IF(F2165&gt;Variables!$G$8,0,1)</f>
        <v>0</v>
      </c>
      <c r="AL2165" s="85">
        <f>IF(G2165&gt;Variables!$G$9,0,1)</f>
        <v>1</v>
      </c>
      <c r="AM2165" s="85">
        <f>IF(AND(K2165&gt;Variables!$G$10,K2165&lt;Variables!$G$11),0,1)</f>
        <v>0</v>
      </c>
      <c r="AN2165" s="103">
        <f>IF(H2165&lt;Variables!$G$13,1,0)</f>
        <v>0</v>
      </c>
      <c r="AO2165" s="101">
        <f>IF(R2165&lt;Variables!$G$12,0,1)</f>
        <v>0</v>
      </c>
      <c r="AP2165" s="86">
        <f t="shared" si="362"/>
        <v>1</v>
      </c>
      <c r="AR2165">
        <v>1</v>
      </c>
      <c r="AS2165">
        <v>0</v>
      </c>
      <c r="AT2165">
        <v>0</v>
      </c>
      <c r="AU2165">
        <v>0</v>
      </c>
      <c r="BA2165">
        <v>2</v>
      </c>
    </row>
    <row r="2166" spans="3:53" ht="12.75" x14ac:dyDescent="0.2">
      <c r="C2166" t="s">
        <v>698</v>
      </c>
      <c r="D2166" t="s">
        <v>370</v>
      </c>
      <c r="E2166">
        <v>16.86</v>
      </c>
      <c r="F2166">
        <v>8.32</v>
      </c>
      <c r="G2166">
        <v>5.74</v>
      </c>
      <c r="H2166">
        <v>2790</v>
      </c>
      <c r="I2166">
        <v>30.259</v>
      </c>
      <c r="J2166" t="s">
        <v>78</v>
      </c>
      <c r="K2166">
        <v>54.82</v>
      </c>
      <c r="L2166">
        <v>16.79</v>
      </c>
      <c r="M2166">
        <v>-0.17867778439545909</v>
      </c>
      <c r="N2166">
        <v>16.498584000000001</v>
      </c>
      <c r="O2166">
        <v>1.5844753707348711</v>
      </c>
      <c r="P2166">
        <v>432231</v>
      </c>
      <c r="Q2166">
        <v>1113000</v>
      </c>
      <c r="R2166">
        <v>0.39</v>
      </c>
      <c r="S2166">
        <v>46.326000000000008</v>
      </c>
      <c r="T2166">
        <v>6.1219999999999999</v>
      </c>
      <c r="U2166">
        <v>22.808800000000002</v>
      </c>
      <c r="V2166">
        <f t="shared" si="361"/>
        <v>2.4240680457415125</v>
      </c>
      <c r="AC2166">
        <v>17.574999999999999</v>
      </c>
      <c r="AD2166">
        <v>16.739999999999998</v>
      </c>
      <c r="AH2166" s="85">
        <f>IF(AND(M2166&lt;Variables!$G$6,M2166&gt;Variables!$G$5),0,1)</f>
        <v>1</v>
      </c>
      <c r="AI2166" s="85">
        <f t="shared" si="359"/>
        <v>0</v>
      </c>
      <c r="AJ2166" s="85">
        <f>IF(I2166&gt;Variables!$G$7,0,1)</f>
        <v>0</v>
      </c>
      <c r="AK2166" s="85">
        <f>IF(F2166&gt;Variables!$G$8,0,1)</f>
        <v>1</v>
      </c>
      <c r="AL2166" s="85">
        <f>IF(G2166&gt;Variables!$G$9,0,1)</f>
        <v>1</v>
      </c>
      <c r="AM2166" s="85">
        <f>IF(AND(K2166&gt;Variables!$G$10,K2166&lt;Variables!$G$11),0,1)</f>
        <v>0</v>
      </c>
      <c r="AN2166" s="103">
        <f>IF(H2166&lt;Variables!$G$13,1,0)</f>
        <v>0</v>
      </c>
      <c r="AO2166" s="101">
        <f>IF(R2166&lt;Variables!$G$12,0,1)</f>
        <v>0</v>
      </c>
      <c r="AP2166" s="86">
        <f t="shared" si="362"/>
        <v>1</v>
      </c>
      <c r="AR2166">
        <v>1</v>
      </c>
      <c r="AS2166">
        <v>0</v>
      </c>
      <c r="AT2166">
        <v>0</v>
      </c>
      <c r="AU2166">
        <v>0</v>
      </c>
      <c r="BA2166">
        <v>2</v>
      </c>
    </row>
    <row r="2167" spans="3:53" ht="12.75" x14ac:dyDescent="0.2">
      <c r="C2167" t="s">
        <v>698</v>
      </c>
      <c r="D2167" t="s">
        <v>117</v>
      </c>
      <c r="E2167">
        <v>26.03</v>
      </c>
      <c r="F2167">
        <v>7.16</v>
      </c>
      <c r="G2167">
        <v>7.26</v>
      </c>
      <c r="H2167">
        <v>3680</v>
      </c>
      <c r="I2167">
        <v>-34.604999999999997</v>
      </c>
      <c r="J2167" t="s">
        <v>78</v>
      </c>
      <c r="K2167">
        <v>40.58</v>
      </c>
      <c r="L2167">
        <v>26.364715</v>
      </c>
      <c r="M2167">
        <v>-1.38296583141521</v>
      </c>
      <c r="N2167">
        <v>26.234164</v>
      </c>
      <c r="O2167">
        <v>-0.89221063038258075</v>
      </c>
      <c r="P2167">
        <v>7475000</v>
      </c>
      <c r="Q2167">
        <v>16008000</v>
      </c>
      <c r="R2167">
        <v>0.47</v>
      </c>
      <c r="S2167">
        <v>46.326000000000008</v>
      </c>
      <c r="T2167">
        <v>6.1219999999999999</v>
      </c>
      <c r="U2167">
        <v>22.808800000000002</v>
      </c>
      <c r="V2167">
        <f t="shared" si="361"/>
        <v>2.2677423814917779</v>
      </c>
      <c r="AC2167">
        <v>28.66</v>
      </c>
      <c r="AD2167">
        <v>25.98</v>
      </c>
      <c r="AH2167" s="85">
        <f>IF(AND(M2167&lt;Variables!$G$6,M2167&gt;Variables!$G$5),0,1)</f>
        <v>1</v>
      </c>
      <c r="AI2167" s="85">
        <f t="shared" si="359"/>
        <v>0</v>
      </c>
      <c r="AJ2167" s="85">
        <f>IF(I2167&gt;Variables!$G$7,0,1)</f>
        <v>1</v>
      </c>
      <c r="AK2167" s="85">
        <f>IF(F2167&gt;Variables!$G$8,0,1)</f>
        <v>1</v>
      </c>
      <c r="AL2167" s="85">
        <f>IF(G2167&gt;Variables!$G$9,0,1)</f>
        <v>1</v>
      </c>
      <c r="AM2167" s="85">
        <f>IF(AND(K2167&gt;Variables!$G$10,K2167&lt;Variables!$G$11),0,1)</f>
        <v>1</v>
      </c>
      <c r="AN2167" s="103">
        <f>IF(H2167&lt;Variables!$G$13,1,0)</f>
        <v>0</v>
      </c>
      <c r="AO2167" s="101">
        <f>IF(R2167&lt;Variables!$G$12,0,1)</f>
        <v>0</v>
      </c>
      <c r="AP2167" s="86">
        <f t="shared" si="362"/>
        <v>1</v>
      </c>
      <c r="AR2167">
        <v>1</v>
      </c>
      <c r="AS2167">
        <v>0</v>
      </c>
      <c r="AT2167">
        <v>0</v>
      </c>
      <c r="AU2167">
        <v>0</v>
      </c>
      <c r="BA2167">
        <v>2</v>
      </c>
    </row>
    <row r="2168" spans="3:53" ht="12.75" x14ac:dyDescent="0.2">
      <c r="C2168" t="s">
        <v>698</v>
      </c>
      <c r="D2168" t="s">
        <v>389</v>
      </c>
      <c r="E2168">
        <v>8.07</v>
      </c>
      <c r="F2168">
        <v>5.62</v>
      </c>
      <c r="G2168">
        <v>-0.98</v>
      </c>
      <c r="H2168">
        <v>2260</v>
      </c>
      <c r="I2168">
        <v>-42.247</v>
      </c>
      <c r="J2168" t="s">
        <v>78</v>
      </c>
      <c r="K2168">
        <v>48.98</v>
      </c>
      <c r="L2168">
        <v>8.0509400000000007</v>
      </c>
      <c r="M2168">
        <v>0.11253344329978671</v>
      </c>
      <c r="N2168">
        <v>8.1115560000000002</v>
      </c>
      <c r="O2168">
        <v>-0.63558705629351153</v>
      </c>
      <c r="P2168">
        <v>4858000</v>
      </c>
      <c r="Q2168">
        <v>7917000</v>
      </c>
      <c r="R2168">
        <v>0.61</v>
      </c>
      <c r="S2168">
        <v>46.326000000000008</v>
      </c>
      <c r="T2168">
        <v>6.1219999999999999</v>
      </c>
      <c r="U2168">
        <v>22.808800000000002</v>
      </c>
      <c r="V2168">
        <f t="shared" si="361"/>
        <v>2.3538384269901402</v>
      </c>
      <c r="AC2168">
        <v>8.6549999999999994</v>
      </c>
      <c r="AD2168">
        <v>8.0399999999999991</v>
      </c>
      <c r="AH2168" s="85">
        <f>IF(AND(M2168&lt;Variables!$G$6,M2168&gt;Variables!$G$5),0,1)</f>
        <v>1</v>
      </c>
      <c r="AI2168" s="85">
        <f t="shared" si="359"/>
        <v>1</v>
      </c>
      <c r="AJ2168" s="85">
        <f>IF(I2168&gt;Variables!$G$7,0,1)</f>
        <v>1</v>
      </c>
      <c r="AK2168" s="85">
        <f>IF(F2168&gt;Variables!$G$8,0,1)</f>
        <v>1</v>
      </c>
      <c r="AL2168" s="85">
        <f>IF(G2168&gt;Variables!$G$9,0,1)</f>
        <v>1</v>
      </c>
      <c r="AM2168" s="85">
        <f>IF(AND(K2168&gt;Variables!$G$10,K2168&lt;Variables!$G$11),0,1)</f>
        <v>1</v>
      </c>
      <c r="AN2168" s="103">
        <f>IF(H2168&lt;Variables!$G$13,1,0)</f>
        <v>1</v>
      </c>
      <c r="AO2168" s="101">
        <f>IF(R2168&lt;Variables!$G$12,0,1)</f>
        <v>0</v>
      </c>
      <c r="AP2168" s="86">
        <f t="shared" si="362"/>
        <v>1</v>
      </c>
      <c r="AR2168">
        <v>1</v>
      </c>
      <c r="AS2168">
        <v>0</v>
      </c>
      <c r="AT2168">
        <v>0</v>
      </c>
      <c r="AU2168">
        <v>0</v>
      </c>
      <c r="BA2168">
        <v>2</v>
      </c>
    </row>
    <row r="2169" spans="3:53" ht="12.75" x14ac:dyDescent="0.2">
      <c r="C2169" t="s">
        <v>698</v>
      </c>
      <c r="D2169" t="s">
        <v>674</v>
      </c>
      <c r="E2169">
        <v>36.770000000000003</v>
      </c>
      <c r="F2169">
        <v>5.77</v>
      </c>
      <c r="G2169">
        <v>4.99</v>
      </c>
      <c r="H2169">
        <v>5450</v>
      </c>
      <c r="I2169">
        <v>-1.0449999999999999</v>
      </c>
      <c r="J2169" t="s">
        <v>78</v>
      </c>
      <c r="K2169">
        <v>61.12</v>
      </c>
      <c r="L2169">
        <v>36.81985384615384</v>
      </c>
      <c r="M2169">
        <v>8.1874724359640438E-2</v>
      </c>
      <c r="N2169">
        <v>36.630293939393937</v>
      </c>
      <c r="O2169">
        <v>0.59979333217903108</v>
      </c>
      <c r="P2169">
        <v>65151</v>
      </c>
      <c r="Q2169">
        <v>778448</v>
      </c>
      <c r="R2169">
        <v>0.08</v>
      </c>
      <c r="S2169">
        <v>46.326000000000008</v>
      </c>
      <c r="T2169">
        <v>6.1219999999999999</v>
      </c>
      <c r="U2169">
        <v>22.808800000000002</v>
      </c>
      <c r="V2169">
        <f t="shared" si="361"/>
        <v>2.4774450864187183</v>
      </c>
      <c r="AC2169">
        <v>36.99</v>
      </c>
      <c r="AD2169">
        <v>36.36</v>
      </c>
      <c r="AH2169" s="85">
        <f>IF(AND(M2169&lt;Variables!$G$6,M2169&gt;Variables!$G$5),0,1)</f>
        <v>1</v>
      </c>
      <c r="AI2169" s="85">
        <f t="shared" si="359"/>
        <v>0</v>
      </c>
      <c r="AJ2169" s="85">
        <f>IF(I2169&gt;Variables!$G$7,0,1)</f>
        <v>1</v>
      </c>
      <c r="AK2169" s="85">
        <f>IF(F2169&gt;Variables!$G$8,0,1)</f>
        <v>1</v>
      </c>
      <c r="AL2169" s="85">
        <f>IF(G2169&gt;Variables!$G$9,0,1)</f>
        <v>1</v>
      </c>
      <c r="AM2169" s="85">
        <f>IF(AND(K2169&gt;Variables!$G$10,K2169&lt;Variables!$G$11),0,1)</f>
        <v>0</v>
      </c>
      <c r="AN2169" s="103">
        <f>IF(H2169&lt;Variables!$G$13,1,0)</f>
        <v>0</v>
      </c>
      <c r="AO2169" s="101">
        <f>IF(R2169&lt;Variables!$G$12,0,1)</f>
        <v>0</v>
      </c>
      <c r="AP2169" s="86">
        <f t="shared" si="362"/>
        <v>1</v>
      </c>
      <c r="AR2169">
        <v>0</v>
      </c>
      <c r="AS2169">
        <v>0</v>
      </c>
      <c r="AT2169">
        <v>0</v>
      </c>
      <c r="AU2169">
        <v>1</v>
      </c>
      <c r="BA2169">
        <v>-0.53</v>
      </c>
    </row>
    <row r="2170" spans="3:53" ht="12.75" x14ac:dyDescent="0.2">
      <c r="C2170" t="s">
        <v>698</v>
      </c>
      <c r="D2170" t="s">
        <v>461</v>
      </c>
      <c r="E2170">
        <v>16.5</v>
      </c>
      <c r="F2170">
        <v>7.15</v>
      </c>
      <c r="G2170">
        <v>5.95</v>
      </c>
      <c r="H2170">
        <v>6300</v>
      </c>
      <c r="I2170">
        <v>-13.302</v>
      </c>
      <c r="J2170" t="s">
        <v>78</v>
      </c>
      <c r="K2170">
        <v>74.819999999999993</v>
      </c>
      <c r="L2170">
        <v>16.406205</v>
      </c>
      <c r="M2170">
        <v>0.87646716592897134</v>
      </c>
      <c r="N2170">
        <v>16.198772000000002</v>
      </c>
      <c r="O2170">
        <v>2.1682384319009032</v>
      </c>
      <c r="P2170">
        <v>4779000</v>
      </c>
      <c r="Q2170">
        <v>14129000</v>
      </c>
      <c r="R2170">
        <v>0.34</v>
      </c>
      <c r="S2170">
        <v>46.326000000000008</v>
      </c>
      <c r="T2170">
        <v>6.1219999999999999</v>
      </c>
      <c r="U2170">
        <v>22.808800000000002</v>
      </c>
      <c r="V2170">
        <f t="shared" si="361"/>
        <v>2.5385217469973114</v>
      </c>
      <c r="AC2170">
        <v>18.399999999999999</v>
      </c>
      <c r="AD2170">
        <v>16.21</v>
      </c>
      <c r="AH2170" s="85">
        <f>IF(AND(M2170&lt;Variables!$G$6,M2170&gt;Variables!$G$5),0,1)</f>
        <v>1</v>
      </c>
      <c r="AI2170" s="85">
        <f t="shared" si="359"/>
        <v>0</v>
      </c>
      <c r="AJ2170" s="85">
        <f>IF(I2170&gt;Variables!$G$7,0,1)</f>
        <v>1</v>
      </c>
      <c r="AK2170" s="85">
        <f>IF(F2170&gt;Variables!$G$8,0,1)</f>
        <v>1</v>
      </c>
      <c r="AL2170" s="85">
        <f>IF(G2170&gt;Variables!$G$9,0,1)</f>
        <v>1</v>
      </c>
      <c r="AM2170" s="85">
        <f>IF(AND(K2170&gt;Variables!$G$10,K2170&lt;Variables!$G$11),0,1)</f>
        <v>0</v>
      </c>
      <c r="AN2170" s="103">
        <f>IF(H2170&lt;Variables!$G$13,1,0)</f>
        <v>0</v>
      </c>
      <c r="AO2170" s="101">
        <f>IF(R2170&lt;Variables!$G$12,0,1)</f>
        <v>0</v>
      </c>
      <c r="AP2170" s="86">
        <f t="shared" si="362"/>
        <v>1</v>
      </c>
      <c r="AR2170">
        <v>0</v>
      </c>
      <c r="AS2170">
        <v>0</v>
      </c>
      <c r="AT2170">
        <v>1</v>
      </c>
      <c r="AU2170">
        <v>0</v>
      </c>
      <c r="BA2170">
        <v>-1.59</v>
      </c>
    </row>
    <row r="2171" spans="3:53" ht="12.75" x14ac:dyDescent="0.2">
      <c r="C2171" t="s">
        <v>698</v>
      </c>
      <c r="D2171" t="s">
        <v>683</v>
      </c>
      <c r="E2171">
        <v>28.07</v>
      </c>
      <c r="F2171">
        <v>11.55</v>
      </c>
      <c r="G2171">
        <v>2.04</v>
      </c>
      <c r="H2171">
        <v>3980</v>
      </c>
      <c r="I2171">
        <v>-23.579000000000001</v>
      </c>
      <c r="J2171" t="s">
        <v>78</v>
      </c>
      <c r="K2171">
        <v>35.97</v>
      </c>
      <c r="L2171">
        <v>28.252974999999999</v>
      </c>
      <c r="M2171">
        <v>-1.0369704429356621</v>
      </c>
      <c r="N2171">
        <v>28.453484</v>
      </c>
      <c r="O2171">
        <v>-1.734353515372665</v>
      </c>
      <c r="P2171">
        <v>2396000</v>
      </c>
      <c r="Q2171">
        <v>1581000</v>
      </c>
      <c r="R2171">
        <v>1.52</v>
      </c>
      <c r="S2171">
        <v>46.326000000000008</v>
      </c>
      <c r="T2171">
        <v>6.1219999999999999</v>
      </c>
      <c r="U2171">
        <v>22.808800000000002</v>
      </c>
      <c r="V2171">
        <f t="shared" si="361"/>
        <v>2.2065937994483762</v>
      </c>
      <c r="AC2171">
        <v>28.62</v>
      </c>
      <c r="AD2171">
        <v>27.2</v>
      </c>
      <c r="AH2171" s="85">
        <f>IF(AND(M2171&lt;Variables!$G$6,M2171&gt;Variables!$G$5),0,1)</f>
        <v>1</v>
      </c>
      <c r="AI2171" s="85">
        <f t="shared" si="359"/>
        <v>1</v>
      </c>
      <c r="AJ2171" s="85">
        <f>IF(I2171&gt;Variables!$G$7,0,1)</f>
        <v>1</v>
      </c>
      <c r="AK2171" s="85">
        <f>IF(F2171&gt;Variables!$G$8,0,1)</f>
        <v>0</v>
      </c>
      <c r="AL2171" s="85">
        <f>IF(G2171&gt;Variables!$G$9,0,1)</f>
        <v>1</v>
      </c>
      <c r="AM2171" s="85">
        <f>IF(AND(K2171&gt;Variables!$G$10,K2171&lt;Variables!$G$11),0,1)</f>
        <v>1</v>
      </c>
      <c r="AN2171" s="103">
        <f>IF(H2171&lt;Variables!$G$13,1,0)</f>
        <v>0</v>
      </c>
      <c r="AO2171" s="101">
        <f>IF(R2171&lt;Variables!$G$12,0,1)</f>
        <v>0</v>
      </c>
      <c r="AP2171" s="86">
        <f t="shared" si="362"/>
        <v>1</v>
      </c>
      <c r="AR2171">
        <v>0</v>
      </c>
      <c r="AS2171">
        <v>1</v>
      </c>
      <c r="AT2171">
        <v>0</v>
      </c>
      <c r="AU2171">
        <v>0</v>
      </c>
      <c r="BA2171">
        <v>0.42</v>
      </c>
    </row>
    <row r="2172" spans="3:53" ht="12.75" x14ac:dyDescent="0.2">
      <c r="C2172" t="s">
        <v>698</v>
      </c>
      <c r="D2172" t="s">
        <v>603</v>
      </c>
      <c r="E2172">
        <v>12.84</v>
      </c>
      <c r="F2172">
        <v>11.16</v>
      </c>
      <c r="G2172">
        <v>-0.24</v>
      </c>
      <c r="H2172">
        <v>6420</v>
      </c>
      <c r="I2172">
        <v>-8.8230000000000004</v>
      </c>
      <c r="J2172" t="s">
        <v>78</v>
      </c>
      <c r="K2172">
        <v>48.34</v>
      </c>
      <c r="L2172">
        <v>12.940334999999999</v>
      </c>
      <c r="M2172">
        <v>-0.47089198231730961</v>
      </c>
      <c r="N2172">
        <v>12.799671999999999</v>
      </c>
      <c r="O2172">
        <v>0.62289096158088542</v>
      </c>
      <c r="P2172">
        <v>75325000</v>
      </c>
      <c r="Q2172">
        <v>15248000</v>
      </c>
      <c r="R2172">
        <v>4.9400000000000004</v>
      </c>
      <c r="S2172">
        <v>46.326000000000008</v>
      </c>
      <c r="T2172">
        <v>6.1219999999999999</v>
      </c>
      <c r="U2172">
        <v>22.808800000000002</v>
      </c>
      <c r="V2172">
        <f t="shared" si="361"/>
        <v>2.3597880977056618</v>
      </c>
      <c r="AC2172">
        <v>16.66</v>
      </c>
      <c r="AD2172">
        <v>12.54</v>
      </c>
      <c r="AH2172" s="85">
        <f>IF(AND(M2172&lt;Variables!$G$6,M2172&gt;Variables!$G$5),0,1)</f>
        <v>1</v>
      </c>
      <c r="AI2172" s="85">
        <f t="shared" si="359"/>
        <v>0</v>
      </c>
      <c r="AJ2172" s="85">
        <f>IF(I2172&gt;Variables!$G$7,0,1)</f>
        <v>1</v>
      </c>
      <c r="AK2172" s="85">
        <f>IF(F2172&gt;Variables!$G$8,0,1)</f>
        <v>0</v>
      </c>
      <c r="AL2172" s="85">
        <f>IF(G2172&gt;Variables!$G$9,0,1)</f>
        <v>1</v>
      </c>
      <c r="AM2172" s="85">
        <f>IF(AND(K2172&gt;Variables!$G$10,K2172&lt;Variables!$G$11),0,1)</f>
        <v>1</v>
      </c>
      <c r="AN2172" s="103">
        <f>IF(H2172&lt;Variables!$G$13,1,0)</f>
        <v>0</v>
      </c>
      <c r="AO2172" s="101">
        <f>IF(R2172&lt;Variables!$G$12,0,1)</f>
        <v>1</v>
      </c>
      <c r="AP2172" s="86">
        <f t="shared" si="362"/>
        <v>1</v>
      </c>
      <c r="AR2172">
        <v>0</v>
      </c>
      <c r="AS2172">
        <v>0</v>
      </c>
      <c r="AT2172">
        <v>1</v>
      </c>
      <c r="AU2172">
        <v>0</v>
      </c>
      <c r="BA2172">
        <v>-2.25</v>
      </c>
    </row>
    <row r="2173" spans="3:53" ht="12.75" x14ac:dyDescent="0.2">
      <c r="C2173" t="s">
        <v>698</v>
      </c>
      <c r="D2173" t="s">
        <v>675</v>
      </c>
      <c r="E2173">
        <v>15.65</v>
      </c>
      <c r="F2173">
        <v>5.55</v>
      </c>
      <c r="G2173">
        <v>0.97</v>
      </c>
      <c r="H2173">
        <v>-99999</v>
      </c>
      <c r="I2173">
        <v>-16.236000000000001</v>
      </c>
      <c r="J2173" t="s">
        <v>78</v>
      </c>
      <c r="K2173">
        <v>83.13</v>
      </c>
      <c r="L2173">
        <v>-99999</v>
      </c>
      <c r="M2173">
        <v>-99999</v>
      </c>
      <c r="N2173">
        <v>15.69</v>
      </c>
      <c r="O2173">
        <v>0</v>
      </c>
      <c r="P2173">
        <v>32720</v>
      </c>
      <c r="Q2173">
        <v>40725</v>
      </c>
      <c r="R2173">
        <v>0.8</v>
      </c>
      <c r="S2173">
        <v>46.326000000000008</v>
      </c>
      <c r="T2173">
        <v>6.1219999999999999</v>
      </c>
      <c r="U2173">
        <v>22.808800000000002</v>
      </c>
      <c r="V2173"/>
      <c r="AC2173">
        <v>15.69</v>
      </c>
      <c r="AD2173">
        <v>15.6</v>
      </c>
      <c r="AH2173" s="85">
        <f>IF(AND(M2173&lt;Variables!$G$6,M2173&gt;Variables!$G$5),0,1)</f>
        <v>1</v>
      </c>
      <c r="AI2173" s="85">
        <f t="shared" si="359"/>
        <v>1</v>
      </c>
      <c r="AJ2173" s="85">
        <f>IF(I2173&gt;Variables!$G$7,0,1)</f>
        <v>1</v>
      </c>
      <c r="AK2173" s="85">
        <f>IF(F2173&gt;Variables!$G$8,0,1)</f>
        <v>1</v>
      </c>
      <c r="AL2173" s="85">
        <f>IF(G2173&gt;Variables!$G$9,0,1)</f>
        <v>1</v>
      </c>
      <c r="AM2173" s="85">
        <f>IF(AND(K2173&gt;Variables!$G$10,K2173&lt;Variables!$G$11),0,1)</f>
        <v>1</v>
      </c>
      <c r="AN2173" s="103">
        <f>IF(H2173&lt;Variables!$G$13,1,0)</f>
        <v>1</v>
      </c>
      <c r="AO2173" s="101">
        <f>IF(R2173&lt;Variables!$G$12,0,1)</f>
        <v>0</v>
      </c>
      <c r="AP2173" s="86">
        <f t="shared" si="362"/>
        <v>1</v>
      </c>
      <c r="AR2173">
        <v>0</v>
      </c>
      <c r="AS2173">
        <v>0</v>
      </c>
      <c r="AT2173">
        <v>0</v>
      </c>
      <c r="AU2173">
        <v>0</v>
      </c>
      <c r="BA2173">
        <v>0</v>
      </c>
    </row>
    <row r="2174" spans="3:53" ht="12.75" x14ac:dyDescent="0.2">
      <c r="C2174" t="s">
        <v>698</v>
      </c>
      <c r="D2174" t="s">
        <v>331</v>
      </c>
      <c r="E2174">
        <v>39.840000000000003</v>
      </c>
      <c r="F2174">
        <v>24.69</v>
      </c>
      <c r="G2174">
        <v>5.94</v>
      </c>
      <c r="H2174">
        <v>14650</v>
      </c>
      <c r="I2174">
        <v>202.6</v>
      </c>
      <c r="J2174" t="s">
        <v>78</v>
      </c>
      <c r="K2174">
        <v>40.659999999999997</v>
      </c>
      <c r="L2174">
        <v>40.520779999999988</v>
      </c>
      <c r="M2174">
        <v>-1.9021845087878251</v>
      </c>
      <c r="N2174">
        <v>40.395016000000012</v>
      </c>
      <c r="O2174">
        <v>-1.5967712452447229</v>
      </c>
      <c r="P2174">
        <v>184580000</v>
      </c>
      <c r="Q2174">
        <v>111998000</v>
      </c>
      <c r="R2174">
        <v>1.65</v>
      </c>
      <c r="S2174">
        <v>46.326000000000008</v>
      </c>
      <c r="T2174">
        <v>6.1219999999999999</v>
      </c>
      <c r="U2174">
        <v>22.808800000000002</v>
      </c>
      <c r="V2174">
        <f t="shared" ref="V2174:V2182" si="363">1.849 + (0.01036 * K2174) + (0.1184 * M2174) - (0.002888 * K2174 * M2174)</f>
        <v>2.2683850244632011</v>
      </c>
      <c r="AC2174">
        <v>72.62</v>
      </c>
      <c r="AD2174">
        <v>38.36</v>
      </c>
      <c r="AH2174" s="85">
        <f>IF(AND(M2174&lt;Variables!$G$6,M2174&gt;Variables!$G$5),0,1)</f>
        <v>1</v>
      </c>
      <c r="AI2174" s="85">
        <f t="shared" si="359"/>
        <v>0</v>
      </c>
      <c r="AJ2174" s="85">
        <f>IF(I2174&gt;Variables!$G$7,0,1)</f>
        <v>0</v>
      </c>
      <c r="AK2174" s="85">
        <f>IF(F2174&gt;Variables!$G$8,0,1)</f>
        <v>0</v>
      </c>
      <c r="AL2174" s="85">
        <f>IF(G2174&gt;Variables!$G$9,0,1)</f>
        <v>1</v>
      </c>
      <c r="AM2174" s="85">
        <f>IF(AND(K2174&gt;Variables!$G$10,K2174&lt;Variables!$G$11),0,1)</f>
        <v>1</v>
      </c>
      <c r="AN2174" s="103">
        <f>IF(H2174&lt;Variables!$G$13,1,0)</f>
        <v>0</v>
      </c>
      <c r="AO2174" s="101">
        <f>IF(R2174&lt;Variables!$G$12,0,1)</f>
        <v>0</v>
      </c>
      <c r="AP2174" s="86">
        <f t="shared" si="362"/>
        <v>1</v>
      </c>
      <c r="AR2174">
        <v>0</v>
      </c>
      <c r="AS2174">
        <v>0</v>
      </c>
      <c r="AT2174">
        <v>1</v>
      </c>
      <c r="AU2174">
        <v>0</v>
      </c>
      <c r="BA2174">
        <v>-2.25</v>
      </c>
    </row>
    <row r="2175" spans="3:53" ht="12.75" x14ac:dyDescent="0.2">
      <c r="C2175" t="s">
        <v>698</v>
      </c>
      <c r="D2175" t="s">
        <v>278</v>
      </c>
      <c r="E2175">
        <v>67.23</v>
      </c>
      <c r="F2175">
        <v>5.43</v>
      </c>
      <c r="G2175">
        <v>4.68</v>
      </c>
      <c r="H2175">
        <v>3060</v>
      </c>
      <c r="I2175">
        <v>-30.85</v>
      </c>
      <c r="J2175" t="s">
        <v>78</v>
      </c>
      <c r="K2175">
        <v>45.13</v>
      </c>
      <c r="L2175">
        <v>67.889364999999998</v>
      </c>
      <c r="M2175">
        <v>-0.79447642498939808</v>
      </c>
      <c r="N2175">
        <v>66.873877999999991</v>
      </c>
      <c r="O2175">
        <v>0.71197007596898121</v>
      </c>
      <c r="P2175">
        <v>316372</v>
      </c>
      <c r="Q2175">
        <v>1421000</v>
      </c>
      <c r="R2175">
        <v>0.22</v>
      </c>
      <c r="S2175">
        <v>46.326000000000008</v>
      </c>
      <c r="T2175">
        <v>6.1219999999999999</v>
      </c>
      <c r="U2175">
        <v>22.808800000000002</v>
      </c>
      <c r="V2175">
        <f t="shared" si="363"/>
        <v>2.3260292257018755</v>
      </c>
      <c r="AC2175">
        <v>69.31</v>
      </c>
      <c r="AD2175">
        <v>66.867400000000004</v>
      </c>
      <c r="AH2175" s="85">
        <f>IF(AND(M2175&lt;Variables!$G$6,M2175&gt;Variables!$G$5),0,1)</f>
        <v>1</v>
      </c>
      <c r="AI2175" s="85">
        <f t="shared" si="359"/>
        <v>0</v>
      </c>
      <c r="AJ2175" s="85">
        <f>IF(I2175&gt;Variables!$G$7,0,1)</f>
        <v>1</v>
      </c>
      <c r="AK2175" s="85">
        <f>IF(F2175&gt;Variables!$G$8,0,1)</f>
        <v>1</v>
      </c>
      <c r="AL2175" s="85">
        <f>IF(G2175&gt;Variables!$G$9,0,1)</f>
        <v>1</v>
      </c>
      <c r="AM2175" s="85">
        <f>IF(AND(K2175&gt;Variables!$G$10,K2175&lt;Variables!$G$11),0,1)</f>
        <v>1</v>
      </c>
      <c r="AN2175" s="103">
        <f>IF(H2175&lt;Variables!$G$13,1,0)</f>
        <v>0</v>
      </c>
      <c r="AO2175" s="101">
        <f>IF(R2175&lt;Variables!$G$12,0,1)</f>
        <v>0</v>
      </c>
      <c r="AP2175" s="86">
        <f t="shared" si="362"/>
        <v>1</v>
      </c>
      <c r="AR2175">
        <v>1</v>
      </c>
      <c r="AS2175">
        <v>0</v>
      </c>
      <c r="AT2175">
        <v>0</v>
      </c>
      <c r="AU2175">
        <v>0</v>
      </c>
      <c r="BA2175">
        <v>1.32</v>
      </c>
    </row>
    <row r="2176" spans="3:53" ht="12.75" x14ac:dyDescent="0.2">
      <c r="C2176" t="s">
        <v>698</v>
      </c>
      <c r="D2176" t="s">
        <v>699</v>
      </c>
      <c r="E2176">
        <v>75.84</v>
      </c>
      <c r="F2176">
        <v>5.69</v>
      </c>
      <c r="G2176">
        <v>8.06</v>
      </c>
      <c r="H2176">
        <v>7420</v>
      </c>
      <c r="I2176">
        <v>-40.780999999999999</v>
      </c>
      <c r="J2176" t="s">
        <v>78</v>
      </c>
      <c r="K2176">
        <v>62.42</v>
      </c>
      <c r="L2176">
        <v>75.365340000000003</v>
      </c>
      <c r="M2176">
        <v>0.65634945719079363</v>
      </c>
      <c r="N2176">
        <v>73.593124000000003</v>
      </c>
      <c r="O2176">
        <v>3.080282337246611</v>
      </c>
      <c r="P2176">
        <v>4316000</v>
      </c>
      <c r="Q2176">
        <v>3938000</v>
      </c>
      <c r="R2176">
        <v>1.1000000000000001</v>
      </c>
      <c r="S2176">
        <v>46.326000000000008</v>
      </c>
      <c r="T2176">
        <v>6.1219999999999999</v>
      </c>
      <c r="U2176">
        <v>22.808800000000002</v>
      </c>
      <c r="V2176">
        <f t="shared" si="363"/>
        <v>2.455063541687041</v>
      </c>
      <c r="AC2176">
        <v>76.819999999999993</v>
      </c>
      <c r="AD2176">
        <v>73.72</v>
      </c>
      <c r="AH2176" s="85">
        <f>IF(AND(M2176&lt;Variables!$G$6,M2176&gt;Variables!$G$5),0,1)</f>
        <v>1</v>
      </c>
      <c r="AI2176" s="85">
        <f t="shared" si="359"/>
        <v>0</v>
      </c>
      <c r="AJ2176" s="85">
        <f>IF(I2176&gt;Variables!$G$7,0,1)</f>
        <v>1</v>
      </c>
      <c r="AK2176" s="85">
        <f>IF(F2176&gt;Variables!$G$8,0,1)</f>
        <v>1</v>
      </c>
      <c r="AL2176" s="85">
        <f>IF(G2176&gt;Variables!$G$9,0,1)</f>
        <v>1</v>
      </c>
      <c r="AM2176" s="85">
        <f>IF(AND(K2176&gt;Variables!$G$10,K2176&lt;Variables!$G$11),0,1)</f>
        <v>0</v>
      </c>
      <c r="AN2176" s="103">
        <f>IF(H2176&lt;Variables!$G$13,1,0)</f>
        <v>0</v>
      </c>
      <c r="AO2176" s="101">
        <f>IF(R2176&lt;Variables!$G$12,0,1)</f>
        <v>0</v>
      </c>
      <c r="AP2176" s="86">
        <f t="shared" si="362"/>
        <v>1</v>
      </c>
      <c r="AR2176">
        <v>0</v>
      </c>
      <c r="AS2176">
        <v>1</v>
      </c>
      <c r="AT2176">
        <v>0</v>
      </c>
      <c r="AU2176">
        <v>0</v>
      </c>
      <c r="BA2176">
        <v>0.02</v>
      </c>
    </row>
    <row r="2177" spans="3:53" ht="12.75" x14ac:dyDescent="0.2">
      <c r="C2177" t="s">
        <v>698</v>
      </c>
      <c r="D2177" t="s">
        <v>679</v>
      </c>
      <c r="E2177">
        <v>0.25</v>
      </c>
      <c r="F2177">
        <v>49.55</v>
      </c>
      <c r="G2177">
        <v>-16.309999999999999</v>
      </c>
      <c r="H2177">
        <v>-99999</v>
      </c>
      <c r="I2177">
        <v>6.6000000000000003E-2</v>
      </c>
      <c r="J2177" t="s">
        <v>78</v>
      </c>
      <c r="K2177">
        <v>44.99</v>
      </c>
      <c r="L2177">
        <v>0.27801666666666658</v>
      </c>
      <c r="M2177">
        <v>-2.91948923925422</v>
      </c>
      <c r="N2177">
        <v>0.2838617021276596</v>
      </c>
      <c r="O2177">
        <v>-4.9184874264513159</v>
      </c>
      <c r="P2177">
        <v>1291000</v>
      </c>
      <c r="Q2177">
        <v>268345</v>
      </c>
      <c r="R2177">
        <v>4.8099999999999996</v>
      </c>
      <c r="S2177">
        <v>46.326000000000008</v>
      </c>
      <c r="T2177">
        <v>6.1219999999999999</v>
      </c>
      <c r="U2177">
        <v>22.808800000000002</v>
      </c>
      <c r="V2177">
        <f t="shared" si="363"/>
        <v>2.3487613807565486</v>
      </c>
      <c r="AC2177">
        <v>0.27800000000000002</v>
      </c>
      <c r="AD2177">
        <v>0.18099999999999999</v>
      </c>
      <c r="AH2177" s="85">
        <f>IF(AND(M2177&lt;Variables!$G$6,M2177&gt;Variables!$G$5),0,1)</f>
        <v>0</v>
      </c>
      <c r="AI2177" s="85">
        <f t="shared" si="359"/>
        <v>1</v>
      </c>
      <c r="AJ2177" s="85">
        <f>IF(I2177&gt;Variables!$G$7,0,1)</f>
        <v>0</v>
      </c>
      <c r="AK2177" s="85">
        <f>IF(F2177&gt;Variables!$G$8,0,1)</f>
        <v>0</v>
      </c>
      <c r="AL2177" s="85">
        <f>IF(G2177&gt;Variables!$G$9,0,1)</f>
        <v>1</v>
      </c>
      <c r="AM2177" s="85">
        <f>IF(AND(K2177&gt;Variables!$G$10,K2177&lt;Variables!$G$11),0,1)</f>
        <v>1</v>
      </c>
      <c r="AN2177" s="103">
        <f>IF(H2177&lt;Variables!$G$13,1,0)</f>
        <v>1</v>
      </c>
      <c r="AO2177" s="101">
        <f>IF(R2177&lt;Variables!$G$12,0,1)</f>
        <v>1</v>
      </c>
      <c r="AP2177" s="86">
        <f t="shared" si="362"/>
        <v>1</v>
      </c>
      <c r="AR2177">
        <v>1</v>
      </c>
      <c r="AS2177">
        <v>0</v>
      </c>
      <c r="AT2177">
        <v>0</v>
      </c>
      <c r="AU2177">
        <v>0</v>
      </c>
      <c r="BA2177">
        <v>2</v>
      </c>
    </row>
    <row r="2178" spans="3:53" ht="12.75" x14ac:dyDescent="0.2">
      <c r="C2178" t="s">
        <v>698</v>
      </c>
      <c r="D2178" t="s">
        <v>690</v>
      </c>
      <c r="E2178">
        <v>16.78</v>
      </c>
      <c r="F2178">
        <v>7.23</v>
      </c>
      <c r="G2178">
        <v>3.27</v>
      </c>
      <c r="H2178">
        <v>-99999</v>
      </c>
      <c r="I2178">
        <v>4.5460000000000003</v>
      </c>
      <c r="J2178" t="s">
        <v>76</v>
      </c>
      <c r="K2178">
        <v>59.36</v>
      </c>
      <c r="L2178">
        <v>16.79082857142857</v>
      </c>
      <c r="M2178">
        <v>5.4621655699788899E-2</v>
      </c>
      <c r="N2178">
        <v>16.787213636363639</v>
      </c>
      <c r="O2178">
        <v>7.6167277746825732E-2</v>
      </c>
      <c r="P2178">
        <v>24799</v>
      </c>
      <c r="Q2178">
        <v>7871</v>
      </c>
      <c r="R2178">
        <v>3.15</v>
      </c>
      <c r="S2178">
        <v>46.326000000000008</v>
      </c>
      <c r="T2178">
        <v>6.1219999999999999</v>
      </c>
      <c r="U2178">
        <v>22.808800000000002</v>
      </c>
      <c r="V2178">
        <f t="shared" si="363"/>
        <v>2.4610729218338587</v>
      </c>
      <c r="AC2178">
        <v>16.96</v>
      </c>
      <c r="AD2178">
        <v>16.75</v>
      </c>
      <c r="AH2178" s="85">
        <f>IF(AND(M2178&lt;Variables!$G$6,M2178&gt;Variables!$G$5),0,1)</f>
        <v>1</v>
      </c>
      <c r="AI2178" s="85">
        <f t="shared" si="359"/>
        <v>0</v>
      </c>
      <c r="AJ2178" s="85">
        <f>IF(I2178&gt;Variables!$G$7,0,1)</f>
        <v>0</v>
      </c>
      <c r="AK2178" s="85">
        <f>IF(F2178&gt;Variables!$G$8,0,1)</f>
        <v>1</v>
      </c>
      <c r="AL2178" s="85">
        <f>IF(G2178&gt;Variables!$G$9,0,1)</f>
        <v>1</v>
      </c>
      <c r="AM2178" s="85">
        <f>IF(AND(K2178&gt;Variables!$G$10,K2178&lt;Variables!$G$11),0,1)</f>
        <v>0</v>
      </c>
      <c r="AN2178" s="103">
        <f>IF(H2178&lt;Variables!$G$13,1,0)</f>
        <v>1</v>
      </c>
      <c r="AO2178" s="101">
        <f>IF(R2178&lt;Variables!$G$12,0,1)</f>
        <v>1</v>
      </c>
      <c r="AP2178" s="86">
        <f t="shared" si="362"/>
        <v>0</v>
      </c>
      <c r="AR2178">
        <v>0</v>
      </c>
      <c r="AS2178">
        <v>0</v>
      </c>
      <c r="AT2178">
        <v>0</v>
      </c>
      <c r="AU2178">
        <v>0</v>
      </c>
      <c r="BA2178">
        <v>0</v>
      </c>
    </row>
    <row r="2179" spans="3:53" ht="12.75" x14ac:dyDescent="0.2">
      <c r="C2179" t="s">
        <v>698</v>
      </c>
      <c r="D2179" t="s">
        <v>697</v>
      </c>
      <c r="E2179">
        <v>2.72</v>
      </c>
      <c r="F2179">
        <v>6.96</v>
      </c>
      <c r="G2179">
        <v>-4.5</v>
      </c>
      <c r="H2179">
        <v>-99999</v>
      </c>
      <c r="I2179">
        <v>-26.741</v>
      </c>
      <c r="J2179" t="s">
        <v>78</v>
      </c>
      <c r="K2179">
        <v>47.15</v>
      </c>
      <c r="L2179">
        <v>2.682666666666667</v>
      </c>
      <c r="M2179">
        <v>-0.32306163021868539</v>
      </c>
      <c r="N2179">
        <v>2.6950500000000002</v>
      </c>
      <c r="O2179">
        <v>-0.78106157585201741</v>
      </c>
      <c r="P2179">
        <v>24502</v>
      </c>
      <c r="Q2179">
        <v>51791</v>
      </c>
      <c r="R2179">
        <v>0.47</v>
      </c>
      <c r="S2179">
        <v>46.326000000000008</v>
      </c>
      <c r="T2179">
        <v>6.1219999999999999</v>
      </c>
      <c r="U2179">
        <v>22.808800000000002</v>
      </c>
      <c r="V2179">
        <f t="shared" si="363"/>
        <v>2.3432145467196817</v>
      </c>
      <c r="AC2179">
        <v>3.11</v>
      </c>
      <c r="AD2179">
        <v>2.67</v>
      </c>
      <c r="AH2179" s="85">
        <f>IF(AND(M2179&lt;Variables!$G$6,M2179&gt;Variables!$G$5),0,1)</f>
        <v>1</v>
      </c>
      <c r="AI2179" s="85">
        <f t="shared" ref="AI2179:AI2242" si="364">IF(L2179&gt;N2179,0,1)</f>
        <v>1</v>
      </c>
      <c r="AJ2179" s="85">
        <f>IF(I2179&gt;Variables!$G$7,0,1)</f>
        <v>1</v>
      </c>
      <c r="AK2179" s="85">
        <f>IF(F2179&gt;Variables!$G$8,0,1)</f>
        <v>1</v>
      </c>
      <c r="AL2179" s="85">
        <f>IF(G2179&gt;Variables!$G$9,0,1)</f>
        <v>1</v>
      </c>
      <c r="AM2179" s="85">
        <f>IF(AND(K2179&gt;Variables!$G$10,K2179&lt;Variables!$G$11),0,1)</f>
        <v>1</v>
      </c>
      <c r="AN2179" s="103">
        <f>IF(H2179&lt;Variables!$G$13,1,0)</f>
        <v>1</v>
      </c>
      <c r="AO2179" s="101">
        <f>IF(R2179&lt;Variables!$G$12,0,1)</f>
        <v>0</v>
      </c>
      <c r="AP2179" s="86">
        <f t="shared" si="362"/>
        <v>1</v>
      </c>
      <c r="AR2179">
        <v>1</v>
      </c>
      <c r="AS2179">
        <v>0</v>
      </c>
      <c r="AT2179">
        <v>0</v>
      </c>
      <c r="AU2179">
        <v>0</v>
      </c>
      <c r="BA2179">
        <v>2</v>
      </c>
    </row>
    <row r="2180" spans="3:53" ht="12.75" x14ac:dyDescent="0.2">
      <c r="C2180" t="s">
        <v>698</v>
      </c>
      <c r="D2180" t="s">
        <v>687</v>
      </c>
      <c r="E2180">
        <v>12.36</v>
      </c>
      <c r="F2180">
        <v>5.82</v>
      </c>
      <c r="G2180">
        <v>3.08</v>
      </c>
      <c r="H2180">
        <v>-99999</v>
      </c>
      <c r="I2180">
        <v>-15.356</v>
      </c>
      <c r="J2180" t="s">
        <v>78</v>
      </c>
      <c r="K2180">
        <v>90.18</v>
      </c>
      <c r="L2180">
        <v>12.36001666666667</v>
      </c>
      <c r="M2180">
        <v>8.0771196371088233E-2</v>
      </c>
      <c r="N2180">
        <v>12.3600125</v>
      </c>
      <c r="O2180">
        <v>8.0804934461023978E-2</v>
      </c>
      <c r="P2180">
        <v>28203</v>
      </c>
      <c r="Q2180">
        <v>75393</v>
      </c>
      <c r="R2180">
        <v>0.37</v>
      </c>
      <c r="S2180">
        <v>46.326000000000008</v>
      </c>
      <c r="T2180">
        <v>6.1219999999999999</v>
      </c>
      <c r="U2180">
        <v>22.808800000000002</v>
      </c>
      <c r="V2180">
        <f t="shared" si="363"/>
        <v>2.7717920721908422</v>
      </c>
      <c r="AC2180">
        <v>12.37</v>
      </c>
      <c r="AD2180">
        <v>12.31</v>
      </c>
      <c r="AH2180" s="85">
        <f>IF(AND(M2180&lt;Variables!$G$6,M2180&gt;Variables!$G$5),0,1)</f>
        <v>1</v>
      </c>
      <c r="AI2180" s="85">
        <f t="shared" si="364"/>
        <v>0</v>
      </c>
      <c r="AJ2180" s="85">
        <f>IF(I2180&gt;Variables!$G$7,0,1)</f>
        <v>1</v>
      </c>
      <c r="AK2180" s="85">
        <f>IF(F2180&gt;Variables!$G$8,0,1)</f>
        <v>1</v>
      </c>
      <c r="AL2180" s="85">
        <f>IF(G2180&gt;Variables!$G$9,0,1)</f>
        <v>1</v>
      </c>
      <c r="AM2180" s="85">
        <f>IF(AND(K2180&gt;Variables!$G$10,K2180&lt;Variables!$G$11),0,1)</f>
        <v>1</v>
      </c>
      <c r="AN2180" s="103">
        <f>IF(H2180&lt;Variables!$G$13,1,0)</f>
        <v>1</v>
      </c>
      <c r="AO2180" s="101">
        <f>IF(R2180&lt;Variables!$G$12,0,1)</f>
        <v>0</v>
      </c>
      <c r="AP2180" s="86">
        <f t="shared" si="362"/>
        <v>1</v>
      </c>
      <c r="AR2180">
        <v>0</v>
      </c>
      <c r="AS2180">
        <v>0</v>
      </c>
      <c r="AT2180">
        <v>0</v>
      </c>
      <c r="AU2180">
        <v>0</v>
      </c>
      <c r="BA2180">
        <v>0</v>
      </c>
    </row>
    <row r="2181" spans="3:53" ht="12.75" x14ac:dyDescent="0.2">
      <c r="C2181" t="s">
        <v>698</v>
      </c>
      <c r="D2181" t="s">
        <v>681</v>
      </c>
      <c r="E2181">
        <v>1.56</v>
      </c>
      <c r="F2181">
        <v>51.47</v>
      </c>
      <c r="G2181">
        <v>18.8</v>
      </c>
      <c r="H2181">
        <v>81.3</v>
      </c>
      <c r="I2181">
        <v>-50.406999999999996</v>
      </c>
      <c r="J2181" t="s">
        <v>78</v>
      </c>
      <c r="K2181">
        <v>55.71</v>
      </c>
      <c r="L2181">
        <v>1.5606949999999999</v>
      </c>
      <c r="M2181">
        <v>1.236948923396316</v>
      </c>
      <c r="N2181">
        <v>1.53603</v>
      </c>
      <c r="O2181">
        <v>2.862574298679081</v>
      </c>
      <c r="P2181">
        <v>60720000</v>
      </c>
      <c r="Q2181">
        <v>793060</v>
      </c>
      <c r="R2181">
        <v>76.56</v>
      </c>
      <c r="S2181">
        <v>46.326000000000008</v>
      </c>
      <c r="T2181">
        <v>6.1219999999999999</v>
      </c>
      <c r="U2181">
        <v>22.808800000000002</v>
      </c>
      <c r="V2181">
        <f t="shared" si="363"/>
        <v>2.3735970465094072</v>
      </c>
      <c r="AC2181">
        <v>1.58</v>
      </c>
      <c r="AD2181">
        <v>1.2</v>
      </c>
      <c r="AH2181" s="85">
        <f>IF(AND(M2181&lt;Variables!$G$6,M2181&gt;Variables!$G$5),0,1)</f>
        <v>1</v>
      </c>
      <c r="AI2181" s="85">
        <f t="shared" si="364"/>
        <v>0</v>
      </c>
      <c r="AJ2181" s="85">
        <f>IF(I2181&gt;Variables!$G$7,0,1)</f>
        <v>1</v>
      </c>
      <c r="AK2181" s="85">
        <f>IF(F2181&gt;Variables!$G$8,0,1)</f>
        <v>0</v>
      </c>
      <c r="AL2181" s="85">
        <f>IF(G2181&gt;Variables!$G$9,0,1)</f>
        <v>0</v>
      </c>
      <c r="AM2181" s="85">
        <f>IF(AND(K2181&gt;Variables!$G$10,K2181&lt;Variables!$G$11),0,1)</f>
        <v>0</v>
      </c>
      <c r="AN2181" s="103">
        <f>IF(H2181&lt;Variables!$G$13,1,0)</f>
        <v>1</v>
      </c>
      <c r="AO2181" s="101">
        <f>IF(R2181&lt;Variables!$G$12,0,1)</f>
        <v>1</v>
      </c>
      <c r="AP2181" s="86">
        <f t="shared" si="362"/>
        <v>1</v>
      </c>
      <c r="AR2181">
        <v>0</v>
      </c>
      <c r="AS2181">
        <v>0</v>
      </c>
      <c r="AT2181">
        <v>1</v>
      </c>
      <c r="AU2181">
        <v>0</v>
      </c>
      <c r="BA2181">
        <v>-2.25</v>
      </c>
    </row>
    <row r="2182" spans="3:53" ht="12.75" x14ac:dyDescent="0.2">
      <c r="C2182" t="s">
        <v>698</v>
      </c>
      <c r="D2182" t="s">
        <v>680</v>
      </c>
      <c r="E2182">
        <v>1.74</v>
      </c>
      <c r="F2182">
        <v>22.08</v>
      </c>
      <c r="G2182">
        <v>-11.51</v>
      </c>
      <c r="H2182">
        <v>81.81</v>
      </c>
      <c r="I2182">
        <v>-23.678999999999998</v>
      </c>
      <c r="J2182" t="s">
        <v>78</v>
      </c>
      <c r="K2182">
        <v>38.24</v>
      </c>
      <c r="L2182">
        <v>1.809515</v>
      </c>
      <c r="M2182">
        <v>-1.7029425011674659</v>
      </c>
      <c r="N2182">
        <v>1.8666240000000001</v>
      </c>
      <c r="O2182">
        <v>-4.7103219502159996</v>
      </c>
      <c r="P2182">
        <v>23630000</v>
      </c>
      <c r="Q2182">
        <v>11300000</v>
      </c>
      <c r="R2182">
        <v>2.09</v>
      </c>
      <c r="S2182">
        <v>46.326000000000008</v>
      </c>
      <c r="T2182">
        <v>6.1219999999999999</v>
      </c>
      <c r="U2182">
        <v>22.808800000000002</v>
      </c>
      <c r="V2182">
        <f t="shared" si="363"/>
        <v>2.2316060732163034</v>
      </c>
      <c r="AC2182">
        <v>1.85</v>
      </c>
      <c r="AD2182">
        <v>1.6</v>
      </c>
      <c r="AH2182" s="85">
        <f>IF(AND(M2182&lt;Variables!$G$6,M2182&gt;Variables!$G$5),0,1)</f>
        <v>1</v>
      </c>
      <c r="AI2182" s="85">
        <f t="shared" si="364"/>
        <v>1</v>
      </c>
      <c r="AJ2182" s="85">
        <f>IF(I2182&gt;Variables!$G$7,0,1)</f>
        <v>1</v>
      </c>
      <c r="AK2182" s="85">
        <f>IF(F2182&gt;Variables!$G$8,0,1)</f>
        <v>0</v>
      </c>
      <c r="AL2182" s="85">
        <f>IF(G2182&gt;Variables!$G$9,0,1)</f>
        <v>1</v>
      </c>
      <c r="AM2182" s="85">
        <f>IF(AND(K2182&gt;Variables!$G$10,K2182&lt;Variables!$G$11),0,1)</f>
        <v>1</v>
      </c>
      <c r="AN2182" s="103">
        <f>IF(H2182&lt;Variables!$G$13,1,0)</f>
        <v>1</v>
      </c>
      <c r="AO2182" s="101">
        <f>IF(R2182&lt;Variables!$G$12,0,1)</f>
        <v>1</v>
      </c>
      <c r="AP2182" s="86">
        <f t="shared" si="362"/>
        <v>1</v>
      </c>
      <c r="AR2182">
        <v>1</v>
      </c>
      <c r="AS2182">
        <v>0</v>
      </c>
      <c r="AT2182">
        <v>0</v>
      </c>
      <c r="AU2182">
        <v>0</v>
      </c>
      <c r="BA2182">
        <v>2</v>
      </c>
    </row>
    <row r="2183" spans="3:53" ht="12.75" x14ac:dyDescent="0.2">
      <c r="C2183" t="s">
        <v>698</v>
      </c>
      <c r="D2183" t="s">
        <v>691</v>
      </c>
      <c r="E2183">
        <v>14.5</v>
      </c>
      <c r="F2183">
        <v>14.11</v>
      </c>
      <c r="G2183">
        <v>4.87</v>
      </c>
      <c r="H2183">
        <v>-99999</v>
      </c>
      <c r="I2183">
        <v>-99999</v>
      </c>
      <c r="J2183" t="s">
        <v>78</v>
      </c>
      <c r="K2183">
        <v>-99999</v>
      </c>
      <c r="L2183">
        <v>14.2235</v>
      </c>
      <c r="M2183">
        <v>2.854431047210594</v>
      </c>
      <c r="N2183">
        <v>14.80219782608695</v>
      </c>
      <c r="O2183">
        <v>-1.166703945697817</v>
      </c>
      <c r="P2183">
        <v>219580</v>
      </c>
      <c r="Q2183">
        <v>79200</v>
      </c>
      <c r="R2183">
        <v>2.77</v>
      </c>
      <c r="S2183">
        <v>46.326000000000008</v>
      </c>
      <c r="T2183">
        <v>6.1219999999999999</v>
      </c>
      <c r="U2183">
        <v>22.808800000000002</v>
      </c>
      <c r="V2183"/>
      <c r="AC2183">
        <v>14.75</v>
      </c>
      <c r="AD2183">
        <v>12.41</v>
      </c>
      <c r="AH2183" s="85">
        <f>IF(AND(M2183&lt;Variables!$G$6,M2183&gt;Variables!$G$5),0,1)</f>
        <v>1</v>
      </c>
      <c r="AI2183" s="85">
        <f t="shared" si="364"/>
        <v>1</v>
      </c>
      <c r="AJ2183" s="85">
        <f>IF(I2183&gt;Variables!$G$7,0,1)</f>
        <v>1</v>
      </c>
      <c r="AK2183" s="85">
        <f>IF(F2183&gt;Variables!$G$8,0,1)</f>
        <v>0</v>
      </c>
      <c r="AL2183" s="85">
        <f>IF(G2183&gt;Variables!$G$9,0,1)</f>
        <v>1</v>
      </c>
      <c r="AM2183" s="85">
        <f>IF(AND(K2183&gt;Variables!$G$10,K2183&lt;Variables!$G$11),0,1)</f>
        <v>1</v>
      </c>
      <c r="AN2183" s="103">
        <f>IF(H2183&lt;Variables!$G$13,1,0)</f>
        <v>1</v>
      </c>
      <c r="AO2183" s="101">
        <f>IF(R2183&lt;Variables!$G$12,0,1)</f>
        <v>1</v>
      </c>
      <c r="AP2183" s="86">
        <f t="shared" si="362"/>
        <v>1</v>
      </c>
      <c r="AR2183">
        <v>0</v>
      </c>
      <c r="AS2183">
        <v>0</v>
      </c>
      <c r="AT2183">
        <v>1</v>
      </c>
      <c r="AU2183">
        <v>0</v>
      </c>
      <c r="BA2183">
        <v>-2.25</v>
      </c>
    </row>
    <row r="2184" spans="3:53" ht="12.75" x14ac:dyDescent="0.2">
      <c r="C2184" t="s">
        <v>698</v>
      </c>
      <c r="D2184" t="s">
        <v>678</v>
      </c>
      <c r="E2184">
        <v>33.729999999999997</v>
      </c>
      <c r="F2184">
        <v>66.55</v>
      </c>
      <c r="G2184">
        <v>0.06</v>
      </c>
      <c r="H2184">
        <v>979.01</v>
      </c>
      <c r="I2184">
        <v>-42.610999999999997</v>
      </c>
      <c r="J2184" t="s">
        <v>78</v>
      </c>
      <c r="K2184">
        <v>84.72</v>
      </c>
      <c r="L2184">
        <v>33.720250000000007</v>
      </c>
      <c r="M2184">
        <v>2.8914376376182591E-2</v>
      </c>
      <c r="N2184">
        <v>33.731132000000002</v>
      </c>
      <c r="O2184">
        <v>-3.3559502242778631E-3</v>
      </c>
      <c r="P2184">
        <v>13210000</v>
      </c>
      <c r="Q2184">
        <v>462110</v>
      </c>
      <c r="R2184">
        <v>28.59</v>
      </c>
      <c r="S2184">
        <v>46.326000000000008</v>
      </c>
      <c r="T2184">
        <v>6.1219999999999999</v>
      </c>
      <c r="U2184">
        <v>22.808800000000002</v>
      </c>
      <c r="V2184">
        <f t="shared" ref="V2184:V2203" si="365">1.849 + (0.01036 * K2184) + (0.1184 * M2184) - (0.002888 * K2184 * M2184)</f>
        <v>2.7230481423714274</v>
      </c>
      <c r="AC2184">
        <v>33.869999999999997</v>
      </c>
      <c r="AD2184">
        <v>33.479999999999997</v>
      </c>
      <c r="AH2184" s="85">
        <f>IF(AND(M2184&lt;Variables!$G$6,M2184&gt;Variables!$G$5),0,1)</f>
        <v>1</v>
      </c>
      <c r="AI2184" s="85">
        <f t="shared" si="364"/>
        <v>1</v>
      </c>
      <c r="AJ2184" s="85">
        <f>IF(I2184&gt;Variables!$G$7,0,1)</f>
        <v>1</v>
      </c>
      <c r="AK2184" s="85">
        <f>IF(F2184&gt;Variables!$G$8,0,1)</f>
        <v>0</v>
      </c>
      <c r="AL2184" s="85">
        <f>IF(G2184&gt;Variables!$G$9,0,1)</f>
        <v>1</v>
      </c>
      <c r="AM2184" s="85">
        <f>IF(AND(K2184&gt;Variables!$G$10,K2184&lt;Variables!$G$11),0,1)</f>
        <v>1</v>
      </c>
      <c r="AN2184" s="103">
        <f>IF(H2184&lt;Variables!$G$13,1,0)</f>
        <v>1</v>
      </c>
      <c r="AO2184" s="101">
        <f>IF(R2184&lt;Variables!$G$12,0,1)</f>
        <v>1</v>
      </c>
      <c r="AP2184" s="86">
        <f t="shared" si="362"/>
        <v>1</v>
      </c>
      <c r="AR2184">
        <v>0</v>
      </c>
      <c r="AS2184">
        <v>1</v>
      </c>
      <c r="AT2184">
        <v>0</v>
      </c>
      <c r="AU2184">
        <v>0</v>
      </c>
      <c r="BA2184">
        <v>0.28000000000000003</v>
      </c>
    </row>
    <row r="2185" spans="3:53" ht="12.75" x14ac:dyDescent="0.2">
      <c r="C2185" t="s">
        <v>698</v>
      </c>
      <c r="D2185" t="s">
        <v>668</v>
      </c>
      <c r="E2185">
        <v>8.3000000000000007</v>
      </c>
      <c r="F2185">
        <v>157.86000000000001</v>
      </c>
      <c r="G2185">
        <v>22.2</v>
      </c>
      <c r="H2185">
        <v>21.3</v>
      </c>
      <c r="I2185">
        <v>-1.413</v>
      </c>
      <c r="J2185" t="s">
        <v>78</v>
      </c>
      <c r="K2185">
        <v>54.85</v>
      </c>
      <c r="L2185">
        <v>8.2164400000000022</v>
      </c>
      <c r="M2185">
        <v>-1.689782923017777</v>
      </c>
      <c r="N2185">
        <v>7.8861382352941174</v>
      </c>
      <c r="O2185">
        <v>2.427826636984411</v>
      </c>
      <c r="P2185">
        <v>72110000</v>
      </c>
      <c r="Q2185">
        <v>530980</v>
      </c>
      <c r="R2185">
        <v>135.81</v>
      </c>
      <c r="S2185">
        <v>46.326000000000008</v>
      </c>
      <c r="T2185">
        <v>6.1219999999999999</v>
      </c>
      <c r="U2185">
        <v>22.808800000000002</v>
      </c>
      <c r="V2185">
        <f t="shared" si="365"/>
        <v>2.484848807444588</v>
      </c>
      <c r="AC2185">
        <v>8.68</v>
      </c>
      <c r="AD2185">
        <v>5.66</v>
      </c>
      <c r="AH2185" s="85">
        <f>IF(AND(M2185&lt;Variables!$G$6,M2185&gt;Variables!$G$5),0,1)</f>
        <v>1</v>
      </c>
      <c r="AI2185" s="85">
        <f t="shared" si="364"/>
        <v>0</v>
      </c>
      <c r="AJ2185" s="85">
        <f>IF(I2185&gt;Variables!$G$7,0,1)</f>
        <v>1</v>
      </c>
      <c r="AK2185" s="85">
        <f>IF(F2185&gt;Variables!$G$8,0,1)</f>
        <v>0</v>
      </c>
      <c r="AL2185" s="85">
        <f>IF(G2185&gt;Variables!$G$9,0,1)</f>
        <v>0</v>
      </c>
      <c r="AM2185" s="85">
        <f>IF(AND(K2185&gt;Variables!$G$10,K2185&lt;Variables!$G$11),0,1)</f>
        <v>0</v>
      </c>
      <c r="AN2185" s="103">
        <f>IF(H2185&lt;Variables!$G$13,1,0)</f>
        <v>1</v>
      </c>
      <c r="AO2185" s="101">
        <f>IF(R2185&lt;Variables!$G$12,0,1)</f>
        <v>1</v>
      </c>
      <c r="AP2185" s="86">
        <f t="shared" si="362"/>
        <v>1</v>
      </c>
      <c r="AR2185">
        <v>0</v>
      </c>
      <c r="AS2185">
        <v>0</v>
      </c>
      <c r="AT2185">
        <v>1</v>
      </c>
      <c r="AU2185">
        <v>0</v>
      </c>
      <c r="BA2185">
        <v>-2.25</v>
      </c>
    </row>
    <row r="2186" spans="3:53" ht="12.75" x14ac:dyDescent="0.2">
      <c r="C2186" t="s">
        <v>698</v>
      </c>
      <c r="D2186" t="s">
        <v>692</v>
      </c>
      <c r="E2186">
        <v>11.84</v>
      </c>
      <c r="F2186">
        <v>40.89</v>
      </c>
      <c r="G2186">
        <v>28.4</v>
      </c>
      <c r="H2186">
        <v>54.17</v>
      </c>
      <c r="I2186">
        <v>28.88</v>
      </c>
      <c r="J2186" t="s">
        <v>78</v>
      </c>
      <c r="K2186">
        <v>59.23</v>
      </c>
      <c r="L2186">
        <v>11.92475</v>
      </c>
      <c r="M2186">
        <v>0.46332208222395371</v>
      </c>
      <c r="N2186">
        <v>11.078082</v>
      </c>
      <c r="O2186">
        <v>8.1414634771614818</v>
      </c>
      <c r="P2186">
        <v>9640000</v>
      </c>
      <c r="Q2186">
        <v>6070000</v>
      </c>
      <c r="R2186">
        <v>1.59</v>
      </c>
      <c r="S2186">
        <v>46.326000000000008</v>
      </c>
      <c r="T2186">
        <v>6.1219999999999999</v>
      </c>
      <c r="U2186">
        <v>22.808800000000002</v>
      </c>
      <c r="V2186">
        <f t="shared" si="365"/>
        <v>2.4382260012411159</v>
      </c>
      <c r="AC2186">
        <v>13.37</v>
      </c>
      <c r="AD2186">
        <v>10.762</v>
      </c>
      <c r="AH2186" s="85">
        <f>IF(AND(M2186&lt;Variables!$G$6,M2186&gt;Variables!$G$5),0,1)</f>
        <v>1</v>
      </c>
      <c r="AI2186" s="85">
        <f t="shared" si="364"/>
        <v>0</v>
      </c>
      <c r="AJ2186" s="85">
        <f>IF(I2186&gt;Variables!$G$7,0,1)</f>
        <v>0</v>
      </c>
      <c r="AK2186" s="85">
        <f>IF(F2186&gt;Variables!$G$8,0,1)</f>
        <v>0</v>
      </c>
      <c r="AL2186" s="85">
        <f>IF(G2186&gt;Variables!$G$9,0,1)</f>
        <v>0</v>
      </c>
      <c r="AM2186" s="85">
        <f>IF(AND(K2186&gt;Variables!$G$10,K2186&lt;Variables!$G$11),0,1)</f>
        <v>0</v>
      </c>
      <c r="AN2186" s="103">
        <f>IF(H2186&lt;Variables!$G$13,1,0)</f>
        <v>1</v>
      </c>
      <c r="AO2186" s="101">
        <f>IF(R2186&lt;Variables!$G$12,0,1)</f>
        <v>0</v>
      </c>
      <c r="AP2186" s="86">
        <f t="shared" si="362"/>
        <v>1</v>
      </c>
      <c r="AR2186">
        <v>1</v>
      </c>
      <c r="AS2186">
        <v>0</v>
      </c>
      <c r="AT2186">
        <v>0</v>
      </c>
      <c r="AU2186">
        <v>0</v>
      </c>
      <c r="BA2186">
        <v>2</v>
      </c>
    </row>
    <row r="2187" spans="3:53" ht="12.75" x14ac:dyDescent="0.2">
      <c r="C2187" t="s">
        <v>698</v>
      </c>
      <c r="D2187" t="s">
        <v>676</v>
      </c>
      <c r="E2187">
        <v>2.78</v>
      </c>
      <c r="F2187">
        <v>6.07</v>
      </c>
      <c r="G2187">
        <v>3.36</v>
      </c>
      <c r="H2187">
        <v>-99999</v>
      </c>
      <c r="I2187">
        <v>-31.32</v>
      </c>
      <c r="J2187" t="s">
        <v>78</v>
      </c>
      <c r="K2187">
        <v>61.47</v>
      </c>
      <c r="L2187">
        <v>2.7650000000000001</v>
      </c>
      <c r="M2187">
        <v>0.1808318264014428</v>
      </c>
      <c r="N2187">
        <v>2.776466666666666</v>
      </c>
      <c r="O2187">
        <v>-0.23290993348859701</v>
      </c>
      <c r="P2187">
        <v>52099</v>
      </c>
      <c r="Q2187">
        <v>193623</v>
      </c>
      <c r="R2187">
        <v>0.27</v>
      </c>
      <c r="S2187">
        <v>46.326000000000008</v>
      </c>
      <c r="T2187">
        <v>6.1219999999999999</v>
      </c>
      <c r="U2187">
        <v>22.808800000000002</v>
      </c>
      <c r="V2187">
        <f t="shared" si="365"/>
        <v>2.4751374531645571</v>
      </c>
      <c r="AC2187">
        <v>2.78</v>
      </c>
      <c r="AD2187">
        <v>2.74</v>
      </c>
      <c r="AH2187" s="85">
        <f>IF(AND(M2187&lt;Variables!$G$6,M2187&gt;Variables!$G$5),0,1)</f>
        <v>1</v>
      </c>
      <c r="AI2187" s="85">
        <f t="shared" si="364"/>
        <v>1</v>
      </c>
      <c r="AJ2187" s="85">
        <f>IF(I2187&gt;Variables!$G$7,0,1)</f>
        <v>1</v>
      </c>
      <c r="AK2187" s="85">
        <f>IF(F2187&gt;Variables!$G$8,0,1)</f>
        <v>1</v>
      </c>
      <c r="AL2187" s="85">
        <f>IF(G2187&gt;Variables!$G$9,0,1)</f>
        <v>1</v>
      </c>
      <c r="AM2187" s="85">
        <f>IF(AND(K2187&gt;Variables!$G$10,K2187&lt;Variables!$G$11),0,1)</f>
        <v>0</v>
      </c>
      <c r="AN2187" s="103">
        <f>IF(H2187&lt;Variables!$G$13,1,0)</f>
        <v>1</v>
      </c>
      <c r="AO2187" s="101">
        <f>IF(R2187&lt;Variables!$G$12,0,1)</f>
        <v>0</v>
      </c>
      <c r="AP2187" s="86">
        <f t="shared" si="362"/>
        <v>1</v>
      </c>
      <c r="AR2187">
        <v>0</v>
      </c>
      <c r="AS2187">
        <v>0</v>
      </c>
      <c r="AT2187">
        <v>0</v>
      </c>
      <c r="AU2187">
        <v>0</v>
      </c>
      <c r="BA2187">
        <v>0</v>
      </c>
    </row>
    <row r="2188" spans="3:53" ht="12.75" x14ac:dyDescent="0.2">
      <c r="C2188" t="s">
        <v>698</v>
      </c>
      <c r="D2188" t="s">
        <v>615</v>
      </c>
      <c r="E2188">
        <v>29.41</v>
      </c>
      <c r="F2188">
        <v>7.89</v>
      </c>
      <c r="G2188">
        <v>5.66</v>
      </c>
      <c r="H2188">
        <v>2810</v>
      </c>
      <c r="I2188">
        <v>-32.463000000000001</v>
      </c>
      <c r="J2188" t="s">
        <v>78</v>
      </c>
      <c r="K2188">
        <v>79.8</v>
      </c>
      <c r="L2188">
        <v>28.239445</v>
      </c>
      <c r="M2188">
        <v>3.7931163307210922</v>
      </c>
      <c r="N2188">
        <v>27.718821999999999</v>
      </c>
      <c r="O2188">
        <v>5.7425889166574171</v>
      </c>
      <c r="P2188">
        <v>2356000</v>
      </c>
      <c r="Q2188">
        <v>4334000</v>
      </c>
      <c r="R2188">
        <v>0.54</v>
      </c>
      <c r="S2188">
        <v>46.326000000000008</v>
      </c>
      <c r="T2188">
        <v>6.1219999999999999</v>
      </c>
      <c r="U2188">
        <v>22.808800000000002</v>
      </c>
      <c r="V2188">
        <f t="shared" si="365"/>
        <v>2.250662280500201</v>
      </c>
      <c r="AC2188">
        <v>44.51</v>
      </c>
      <c r="AD2188">
        <v>29.1</v>
      </c>
      <c r="AH2188" s="85">
        <f>IF(AND(M2188&lt;Variables!$G$6,M2188&gt;Variables!$G$5),0,1)</f>
        <v>1</v>
      </c>
      <c r="AI2188" s="85">
        <f t="shared" si="364"/>
        <v>0</v>
      </c>
      <c r="AJ2188" s="85">
        <f>IF(I2188&gt;Variables!$G$7,0,1)</f>
        <v>1</v>
      </c>
      <c r="AK2188" s="85">
        <f>IF(F2188&gt;Variables!$G$8,0,1)</f>
        <v>1</v>
      </c>
      <c r="AL2188" s="85">
        <f>IF(G2188&gt;Variables!$G$9,0,1)</f>
        <v>1</v>
      </c>
      <c r="AM2188" s="85">
        <f>IF(AND(K2188&gt;Variables!$G$10,K2188&lt;Variables!$G$11),0,1)</f>
        <v>1</v>
      </c>
      <c r="AN2188" s="103">
        <f>IF(H2188&lt;Variables!$G$13,1,0)</f>
        <v>0</v>
      </c>
      <c r="AO2188" s="101">
        <f>IF(R2188&lt;Variables!$G$12,0,1)</f>
        <v>0</v>
      </c>
      <c r="AP2188" s="86">
        <f t="shared" si="362"/>
        <v>1</v>
      </c>
      <c r="AR2188">
        <v>1</v>
      </c>
      <c r="AS2188">
        <v>0</v>
      </c>
      <c r="AT2188">
        <v>0</v>
      </c>
      <c r="AU2188">
        <v>0</v>
      </c>
      <c r="BA2188">
        <v>2</v>
      </c>
    </row>
    <row r="2189" spans="3:53" ht="12.75" x14ac:dyDescent="0.2">
      <c r="C2189" t="s">
        <v>698</v>
      </c>
      <c r="D2189" t="s">
        <v>682</v>
      </c>
      <c r="E2189">
        <v>3.23</v>
      </c>
      <c r="F2189">
        <v>24.51</v>
      </c>
      <c r="G2189">
        <v>13.96</v>
      </c>
      <c r="H2189">
        <v>199.82</v>
      </c>
      <c r="I2189">
        <v>-0.158</v>
      </c>
      <c r="J2189" t="s">
        <v>78</v>
      </c>
      <c r="K2189">
        <v>55.07</v>
      </c>
      <c r="L2189">
        <v>3.210364999999999</v>
      </c>
      <c r="M2189">
        <v>0.45586716775197278</v>
      </c>
      <c r="N2189">
        <v>3.160974</v>
      </c>
      <c r="O2189">
        <v>2.0255149204011071</v>
      </c>
      <c r="P2189">
        <v>11590000</v>
      </c>
      <c r="Q2189">
        <v>1360000</v>
      </c>
      <c r="R2189">
        <v>8.52</v>
      </c>
      <c r="S2189">
        <v>46.326000000000008</v>
      </c>
      <c r="T2189">
        <v>6.1219999999999999</v>
      </c>
      <c r="U2189">
        <v>22.808800000000002</v>
      </c>
      <c r="V2189">
        <f t="shared" si="365"/>
        <v>2.4009977736294772</v>
      </c>
      <c r="AC2189">
        <v>3.42</v>
      </c>
      <c r="AD2189">
        <v>2.8</v>
      </c>
      <c r="AH2189" s="85">
        <f>IF(AND(M2189&lt;Variables!$G$6,M2189&gt;Variables!$G$5),0,1)</f>
        <v>1</v>
      </c>
      <c r="AI2189" s="85">
        <f t="shared" si="364"/>
        <v>0</v>
      </c>
      <c r="AJ2189" s="85">
        <f>IF(I2189&gt;Variables!$G$7,0,1)</f>
        <v>1</v>
      </c>
      <c r="AK2189" s="85">
        <f>IF(F2189&gt;Variables!$G$8,0,1)</f>
        <v>0</v>
      </c>
      <c r="AL2189" s="85">
        <f>IF(G2189&gt;Variables!$G$9,0,1)</f>
        <v>0</v>
      </c>
      <c r="AM2189" s="85">
        <f>IF(AND(K2189&gt;Variables!$G$10,K2189&lt;Variables!$G$11),0,1)</f>
        <v>0</v>
      </c>
      <c r="AN2189" s="103">
        <f>IF(H2189&lt;Variables!$G$13,1,0)</f>
        <v>1</v>
      </c>
      <c r="AO2189" s="101">
        <f>IF(R2189&lt;Variables!$G$12,0,1)</f>
        <v>1</v>
      </c>
      <c r="AP2189" s="86">
        <f t="shared" si="362"/>
        <v>1</v>
      </c>
      <c r="AR2189">
        <v>1</v>
      </c>
      <c r="AS2189">
        <v>0</v>
      </c>
      <c r="AT2189">
        <v>0</v>
      </c>
      <c r="AU2189">
        <v>0</v>
      </c>
      <c r="BA2189">
        <v>2</v>
      </c>
    </row>
    <row r="2190" spans="3:53" ht="12.75" x14ac:dyDescent="0.2">
      <c r="C2190" t="s">
        <v>700</v>
      </c>
      <c r="D2190" t="s">
        <v>674</v>
      </c>
      <c r="E2190">
        <v>36.76</v>
      </c>
      <c r="F2190">
        <v>5.6</v>
      </c>
      <c r="G2190">
        <v>4.6500000000000004</v>
      </c>
      <c r="H2190">
        <v>5450</v>
      </c>
      <c r="I2190">
        <v>-1.087</v>
      </c>
      <c r="J2190" t="s">
        <v>78</v>
      </c>
      <c r="K2190">
        <v>55.14</v>
      </c>
      <c r="L2190">
        <v>36.818309090909104</v>
      </c>
      <c r="M2190">
        <v>-0.23061648675782989</v>
      </c>
      <c r="N2190">
        <v>36.686346874999998</v>
      </c>
      <c r="O2190">
        <v>0.12825786432300651</v>
      </c>
      <c r="P2190">
        <v>68396</v>
      </c>
      <c r="Q2190">
        <v>778448</v>
      </c>
      <c r="R2190">
        <v>0.09</v>
      </c>
      <c r="S2190">
        <v>44.767000000000003</v>
      </c>
      <c r="T2190">
        <v>6.0879999999999992</v>
      </c>
      <c r="U2190">
        <v>22.351600000000001</v>
      </c>
      <c r="V2190">
        <f t="shared" si="365"/>
        <v>2.4296697735824124</v>
      </c>
      <c r="AC2190">
        <v>36.99</v>
      </c>
      <c r="AD2190">
        <v>36.36</v>
      </c>
      <c r="AH2190" s="85">
        <f>IF(AND(M2190&lt;Variables!$G$6,M2190&gt;Variables!$G$5),0,1)</f>
        <v>1</v>
      </c>
      <c r="AI2190" s="85">
        <f t="shared" si="364"/>
        <v>0</v>
      </c>
      <c r="AJ2190" s="85">
        <f>IF(I2190&gt;Variables!$G$7,0,1)</f>
        <v>1</v>
      </c>
      <c r="AK2190" s="85">
        <f>IF(F2190&gt;Variables!$G$8,0,1)</f>
        <v>1</v>
      </c>
      <c r="AL2190" s="85">
        <f>IF(G2190&gt;Variables!$G$9,0,1)</f>
        <v>1</v>
      </c>
      <c r="AM2190" s="85">
        <f>IF(AND(K2190&gt;Variables!$G$10,K2190&lt;Variables!$G$11),0,1)</f>
        <v>0</v>
      </c>
      <c r="AN2190" s="103">
        <f>IF(H2190&lt;Variables!$G$13,1,0)</f>
        <v>0</v>
      </c>
      <c r="AO2190" s="101">
        <f>IF(R2190&lt;Variables!$G$12,0,1)</f>
        <v>0</v>
      </c>
      <c r="AP2190" s="86">
        <f t="shared" si="362"/>
        <v>1</v>
      </c>
      <c r="AR2190">
        <v>0</v>
      </c>
      <c r="AS2190">
        <v>1</v>
      </c>
      <c r="AT2190">
        <v>0</v>
      </c>
      <c r="AU2190">
        <v>0</v>
      </c>
      <c r="BA2190">
        <v>0.16</v>
      </c>
    </row>
    <row r="2191" spans="3:53" ht="12.75" x14ac:dyDescent="0.2">
      <c r="C2191" t="s">
        <v>700</v>
      </c>
      <c r="D2191" t="s">
        <v>683</v>
      </c>
      <c r="E2191">
        <v>28.12</v>
      </c>
      <c r="F2191">
        <v>12.25</v>
      </c>
      <c r="G2191">
        <v>2.4500000000000002</v>
      </c>
      <c r="H2191">
        <v>3980</v>
      </c>
      <c r="I2191">
        <v>-23.456</v>
      </c>
      <c r="J2191" t="s">
        <v>78</v>
      </c>
      <c r="K2191">
        <v>43.26</v>
      </c>
      <c r="L2191">
        <v>28.204975000000001</v>
      </c>
      <c r="M2191">
        <v>-0.47855032667109521</v>
      </c>
      <c r="N2191">
        <v>28.372084000000001</v>
      </c>
      <c r="O2191">
        <v>-1.0647226336986759</v>
      </c>
      <c r="P2191">
        <v>2507000</v>
      </c>
      <c r="Q2191">
        <v>1581000</v>
      </c>
      <c r="R2191">
        <v>1.59</v>
      </c>
      <c r="S2191">
        <v>44.767000000000003</v>
      </c>
      <c r="T2191">
        <v>6.0879999999999992</v>
      </c>
      <c r="U2191">
        <v>22.351600000000001</v>
      </c>
      <c r="V2191">
        <f t="shared" si="365"/>
        <v>2.3003008689587565</v>
      </c>
      <c r="AC2191">
        <v>28.62</v>
      </c>
      <c r="AD2191">
        <v>27.2</v>
      </c>
      <c r="AH2191" s="85">
        <f>IF(AND(M2191&lt;Variables!$G$6,M2191&gt;Variables!$G$5),0,1)</f>
        <v>1</v>
      </c>
      <c r="AI2191" s="85">
        <f t="shared" si="364"/>
        <v>1</v>
      </c>
      <c r="AJ2191" s="85">
        <f>IF(I2191&gt;Variables!$G$7,0,1)</f>
        <v>1</v>
      </c>
      <c r="AK2191" s="85">
        <f>IF(F2191&gt;Variables!$G$8,0,1)</f>
        <v>0</v>
      </c>
      <c r="AL2191" s="85">
        <f>IF(G2191&gt;Variables!$G$9,0,1)</f>
        <v>1</v>
      </c>
      <c r="AM2191" s="85">
        <f>IF(AND(K2191&gt;Variables!$G$10,K2191&lt;Variables!$G$11),0,1)</f>
        <v>1</v>
      </c>
      <c r="AN2191" s="103">
        <f>IF(H2191&lt;Variables!$G$13,1,0)</f>
        <v>0</v>
      </c>
      <c r="AO2191" s="101">
        <f>IF(R2191&lt;Variables!$G$12,0,1)</f>
        <v>0</v>
      </c>
      <c r="AP2191" s="86">
        <f t="shared" si="362"/>
        <v>1</v>
      </c>
      <c r="AR2191">
        <v>1</v>
      </c>
      <c r="AS2191">
        <v>0</v>
      </c>
      <c r="AT2191">
        <v>0</v>
      </c>
      <c r="AU2191">
        <v>0</v>
      </c>
      <c r="BA2191">
        <v>0.73</v>
      </c>
    </row>
    <row r="2192" spans="3:53" ht="12.75" x14ac:dyDescent="0.2">
      <c r="C2192" t="s">
        <v>700</v>
      </c>
      <c r="D2192" t="s">
        <v>678</v>
      </c>
      <c r="E2192">
        <v>33.729999999999997</v>
      </c>
      <c r="F2192">
        <v>66.599999999999994</v>
      </c>
      <c r="G2192">
        <v>0.06</v>
      </c>
      <c r="H2192">
        <v>979.01</v>
      </c>
      <c r="I2192">
        <v>-42.610999999999997</v>
      </c>
      <c r="J2192" t="s">
        <v>78</v>
      </c>
      <c r="K2192">
        <v>81.069999999999993</v>
      </c>
      <c r="L2192">
        <v>33.72325</v>
      </c>
      <c r="M2192">
        <v>2.0015864425868508E-2</v>
      </c>
      <c r="N2192">
        <v>33.729531999999999</v>
      </c>
      <c r="O2192">
        <v>1.387508133815537E-3</v>
      </c>
      <c r="P2192">
        <v>13470000</v>
      </c>
      <c r="Q2192">
        <v>462110</v>
      </c>
      <c r="R2192">
        <v>29.15</v>
      </c>
      <c r="S2192">
        <v>44.767000000000003</v>
      </c>
      <c r="T2192">
        <v>6.0879999999999992</v>
      </c>
      <c r="U2192">
        <v>22.351600000000001</v>
      </c>
      <c r="V2192">
        <f t="shared" si="365"/>
        <v>2.686568760807456</v>
      </c>
      <c r="AC2192">
        <v>33.869999999999997</v>
      </c>
      <c r="AD2192">
        <v>33.479999999999997</v>
      </c>
      <c r="AH2192" s="85">
        <f>IF(AND(M2192&lt;Variables!$G$6,M2192&gt;Variables!$G$5),0,1)</f>
        <v>1</v>
      </c>
      <c r="AI2192" s="85">
        <f t="shared" si="364"/>
        <v>1</v>
      </c>
      <c r="AJ2192" s="85">
        <f>IF(I2192&gt;Variables!$G$7,0,1)</f>
        <v>1</v>
      </c>
      <c r="AK2192" s="85">
        <f>IF(F2192&gt;Variables!$G$8,0,1)</f>
        <v>0</v>
      </c>
      <c r="AL2192" s="85">
        <f>IF(G2192&gt;Variables!$G$9,0,1)</f>
        <v>1</v>
      </c>
      <c r="AM2192" s="85">
        <f>IF(AND(K2192&gt;Variables!$G$10,K2192&lt;Variables!$G$11),0,1)</f>
        <v>1</v>
      </c>
      <c r="AN2192" s="103">
        <f>IF(H2192&lt;Variables!$G$13,1,0)</f>
        <v>1</v>
      </c>
      <c r="AO2192" s="101">
        <f>IF(R2192&lt;Variables!$G$12,0,1)</f>
        <v>1</v>
      </c>
      <c r="AP2192" s="86">
        <f t="shared" si="362"/>
        <v>1</v>
      </c>
      <c r="AR2192">
        <v>0</v>
      </c>
      <c r="AS2192">
        <v>1</v>
      </c>
      <c r="AT2192">
        <v>0</v>
      </c>
      <c r="AU2192">
        <v>0</v>
      </c>
      <c r="BA2192">
        <v>0.34</v>
      </c>
    </row>
    <row r="2193" spans="3:53" ht="12.75" x14ac:dyDescent="0.2">
      <c r="C2193" t="s">
        <v>700</v>
      </c>
      <c r="D2193" t="s">
        <v>331</v>
      </c>
      <c r="E2193">
        <v>39.200000000000003</v>
      </c>
      <c r="F2193">
        <v>22.98</v>
      </c>
      <c r="G2193">
        <v>4.28</v>
      </c>
      <c r="H2193">
        <v>14650</v>
      </c>
      <c r="I2193">
        <v>201.251</v>
      </c>
      <c r="J2193" t="s">
        <v>78</v>
      </c>
      <c r="K2193">
        <v>35.18</v>
      </c>
      <c r="L2193">
        <v>40.388950000000008</v>
      </c>
      <c r="M2193">
        <v>-3.1252359865755568</v>
      </c>
      <c r="N2193">
        <v>40.486519999999999</v>
      </c>
      <c r="O2193">
        <v>-3.3586981543486552</v>
      </c>
      <c r="P2193">
        <v>191656000</v>
      </c>
      <c r="Q2193">
        <v>111998000</v>
      </c>
      <c r="R2193">
        <v>1.71</v>
      </c>
      <c r="S2193">
        <v>44.767000000000003</v>
      </c>
      <c r="T2193">
        <v>6.0879999999999992</v>
      </c>
      <c r="U2193">
        <v>22.351600000000001</v>
      </c>
      <c r="V2193">
        <f t="shared" si="365"/>
        <v>2.1609603353877729</v>
      </c>
      <c r="AC2193">
        <v>72.62</v>
      </c>
      <c r="AD2193">
        <v>38.36</v>
      </c>
      <c r="AH2193" s="85">
        <f>IF(AND(M2193&lt;Variables!$G$6,M2193&gt;Variables!$G$5),0,1)</f>
        <v>0</v>
      </c>
      <c r="AI2193" s="85">
        <f t="shared" si="364"/>
        <v>1</v>
      </c>
      <c r="AJ2193" s="85">
        <f>IF(I2193&gt;Variables!$G$7,0,1)</f>
        <v>0</v>
      </c>
      <c r="AK2193" s="85">
        <f>IF(F2193&gt;Variables!$G$8,0,1)</f>
        <v>0</v>
      </c>
      <c r="AL2193" s="85">
        <f>IF(G2193&gt;Variables!$G$9,0,1)</f>
        <v>1</v>
      </c>
      <c r="AM2193" s="85">
        <f>IF(AND(K2193&gt;Variables!$G$10,K2193&lt;Variables!$G$11),0,1)</f>
        <v>1</v>
      </c>
      <c r="AN2193" s="103">
        <f>IF(H2193&lt;Variables!$G$13,1,0)</f>
        <v>0</v>
      </c>
      <c r="AO2193" s="101">
        <f>IF(R2193&lt;Variables!$G$12,0,1)</f>
        <v>0</v>
      </c>
      <c r="AP2193" s="86">
        <f t="shared" si="362"/>
        <v>1</v>
      </c>
      <c r="AR2193">
        <v>1</v>
      </c>
      <c r="AS2193">
        <v>0</v>
      </c>
      <c r="AT2193">
        <v>0</v>
      </c>
      <c r="AU2193">
        <v>0</v>
      </c>
      <c r="BA2193">
        <v>2</v>
      </c>
    </row>
    <row r="2194" spans="3:53" ht="12.75" x14ac:dyDescent="0.2">
      <c r="C2194" t="s">
        <v>700</v>
      </c>
      <c r="D2194" t="s">
        <v>697</v>
      </c>
      <c r="E2194">
        <v>2.75</v>
      </c>
      <c r="F2194">
        <v>6.96</v>
      </c>
      <c r="G2194">
        <v>-2.86</v>
      </c>
      <c r="H2194">
        <v>-99999</v>
      </c>
      <c r="I2194">
        <v>-26.661999999999999</v>
      </c>
      <c r="J2194" t="s">
        <v>78</v>
      </c>
      <c r="K2194">
        <v>52.5</v>
      </c>
      <c r="L2194">
        <v>2.698</v>
      </c>
      <c r="M2194">
        <v>0.81541882876203842</v>
      </c>
      <c r="N2194">
        <v>2.6963124999999999</v>
      </c>
      <c r="O2194">
        <v>0.87851463804732788</v>
      </c>
      <c r="P2194">
        <v>24717</v>
      </c>
      <c r="Q2194">
        <v>51791</v>
      </c>
      <c r="R2194">
        <v>0.48</v>
      </c>
      <c r="S2194">
        <v>44.767000000000003</v>
      </c>
      <c r="T2194">
        <v>6.0879999999999992</v>
      </c>
      <c r="U2194">
        <v>22.351600000000001</v>
      </c>
      <c r="V2194">
        <f t="shared" si="365"/>
        <v>2.3658117865085249</v>
      </c>
      <c r="AC2194">
        <v>3.11</v>
      </c>
      <c r="AD2194">
        <v>2.67</v>
      </c>
      <c r="AH2194" s="85">
        <f>IF(AND(M2194&lt;Variables!$G$6,M2194&gt;Variables!$G$5),0,1)</f>
        <v>1</v>
      </c>
      <c r="AI2194" s="85">
        <f t="shared" si="364"/>
        <v>0</v>
      </c>
      <c r="AJ2194" s="85">
        <f>IF(I2194&gt;Variables!$G$7,0,1)</f>
        <v>1</v>
      </c>
      <c r="AK2194" s="85">
        <f>IF(F2194&gt;Variables!$G$8,0,1)</f>
        <v>1</v>
      </c>
      <c r="AL2194" s="85">
        <f>IF(G2194&gt;Variables!$G$9,0,1)</f>
        <v>1</v>
      </c>
      <c r="AM2194" s="85">
        <f>IF(AND(K2194&gt;Variables!$G$10,K2194&lt;Variables!$G$11),0,1)</f>
        <v>0</v>
      </c>
      <c r="AN2194" s="103">
        <f>IF(H2194&lt;Variables!$G$13,1,0)</f>
        <v>1</v>
      </c>
      <c r="AO2194" s="101">
        <f>IF(R2194&lt;Variables!$G$12,0,1)</f>
        <v>0</v>
      </c>
      <c r="AP2194" s="86">
        <f t="shared" si="362"/>
        <v>1</v>
      </c>
      <c r="AR2194">
        <v>1</v>
      </c>
      <c r="AS2194">
        <v>0</v>
      </c>
      <c r="AT2194">
        <v>0</v>
      </c>
      <c r="AU2194">
        <v>0</v>
      </c>
      <c r="BA2194">
        <v>2</v>
      </c>
    </row>
    <row r="2195" spans="3:53" ht="12.75" x14ac:dyDescent="0.2">
      <c r="C2195" t="s">
        <v>700</v>
      </c>
      <c r="D2195" t="s">
        <v>603</v>
      </c>
      <c r="E2195">
        <v>12.91</v>
      </c>
      <c r="F2195">
        <v>11.72</v>
      </c>
      <c r="G2195">
        <v>-0.23</v>
      </c>
      <c r="H2195">
        <v>6420</v>
      </c>
      <c r="I2195">
        <v>-8.7919999999999998</v>
      </c>
      <c r="J2195" t="s">
        <v>78</v>
      </c>
      <c r="K2195">
        <v>48.8</v>
      </c>
      <c r="L2195">
        <v>12.978215000000001</v>
      </c>
      <c r="M2195">
        <v>-0.75676816881209164</v>
      </c>
      <c r="N2195">
        <v>12.828014</v>
      </c>
      <c r="O2195">
        <v>0.40525368930841071</v>
      </c>
      <c r="P2195">
        <v>78430000</v>
      </c>
      <c r="Q2195">
        <v>15248000</v>
      </c>
      <c r="R2195">
        <v>5.14</v>
      </c>
      <c r="S2195">
        <v>44.767000000000003</v>
      </c>
      <c r="T2195">
        <v>6.0879999999999992</v>
      </c>
      <c r="U2195">
        <v>22.351600000000001</v>
      </c>
      <c r="V2195">
        <f t="shared" si="365"/>
        <v>2.3716213166232794</v>
      </c>
      <c r="AC2195">
        <v>16.66</v>
      </c>
      <c r="AD2195">
        <v>12.54</v>
      </c>
      <c r="AH2195" s="85">
        <f>IF(AND(M2195&lt;Variables!$G$6,M2195&gt;Variables!$G$5),0,1)</f>
        <v>1</v>
      </c>
      <c r="AI2195" s="85">
        <f t="shared" si="364"/>
        <v>0</v>
      </c>
      <c r="AJ2195" s="85">
        <f>IF(I2195&gt;Variables!$G$7,0,1)</f>
        <v>1</v>
      </c>
      <c r="AK2195" s="85">
        <f>IF(F2195&gt;Variables!$G$8,0,1)</f>
        <v>0</v>
      </c>
      <c r="AL2195" s="85">
        <f>IF(G2195&gt;Variables!$G$9,0,1)</f>
        <v>1</v>
      </c>
      <c r="AM2195" s="85">
        <f>IF(AND(K2195&gt;Variables!$G$10,K2195&lt;Variables!$G$11),0,1)</f>
        <v>1</v>
      </c>
      <c r="AN2195" s="103">
        <f>IF(H2195&lt;Variables!$G$13,1,0)</f>
        <v>0</v>
      </c>
      <c r="AO2195" s="101">
        <f>IF(R2195&lt;Variables!$G$12,0,1)</f>
        <v>1</v>
      </c>
      <c r="AP2195" s="86">
        <f t="shared" si="362"/>
        <v>1</v>
      </c>
      <c r="AR2195">
        <v>0</v>
      </c>
      <c r="AS2195">
        <v>0</v>
      </c>
      <c r="AT2195">
        <v>1</v>
      </c>
      <c r="AU2195">
        <v>0</v>
      </c>
      <c r="BA2195">
        <v>-2.25</v>
      </c>
    </row>
    <row r="2196" spans="3:53" ht="12.75" x14ac:dyDescent="0.2">
      <c r="C2196" t="s">
        <v>700</v>
      </c>
      <c r="D2196" t="s">
        <v>461</v>
      </c>
      <c r="E2196">
        <v>16.38</v>
      </c>
      <c r="F2196">
        <v>6.15</v>
      </c>
      <c r="G2196">
        <v>4.88</v>
      </c>
      <c r="H2196">
        <v>6300</v>
      </c>
      <c r="I2196">
        <v>-13.489000000000001</v>
      </c>
      <c r="J2196" t="s">
        <v>78</v>
      </c>
      <c r="K2196">
        <v>51.46</v>
      </c>
      <c r="L2196">
        <v>16.433140000000002</v>
      </c>
      <c r="M2196">
        <v>-0.30633220431395652</v>
      </c>
      <c r="N2196">
        <v>16.236528</v>
      </c>
      <c r="O2196">
        <v>0.90088225758610307</v>
      </c>
      <c r="P2196">
        <v>5028000</v>
      </c>
      <c r="Q2196">
        <v>14129000</v>
      </c>
      <c r="R2196">
        <v>0.36</v>
      </c>
      <c r="S2196">
        <v>44.767000000000003</v>
      </c>
      <c r="T2196">
        <v>6.0879999999999992</v>
      </c>
      <c r="U2196">
        <v>22.351600000000001</v>
      </c>
      <c r="V2196">
        <f t="shared" si="365"/>
        <v>2.3913818809250089</v>
      </c>
      <c r="AC2196">
        <v>18.399999999999999</v>
      </c>
      <c r="AD2196">
        <v>16.21</v>
      </c>
      <c r="AH2196" s="85">
        <f>IF(AND(M2196&lt;Variables!$G$6,M2196&gt;Variables!$G$5),0,1)</f>
        <v>1</v>
      </c>
      <c r="AI2196" s="85">
        <f t="shared" si="364"/>
        <v>0</v>
      </c>
      <c r="AJ2196" s="85">
        <f>IF(I2196&gt;Variables!$G$7,0,1)</f>
        <v>1</v>
      </c>
      <c r="AK2196" s="85">
        <f>IF(F2196&gt;Variables!$G$8,0,1)</f>
        <v>1</v>
      </c>
      <c r="AL2196" s="85">
        <f>IF(G2196&gt;Variables!$G$9,0,1)</f>
        <v>1</v>
      </c>
      <c r="AM2196" s="85">
        <f>IF(AND(K2196&gt;Variables!$G$10,K2196&lt;Variables!$G$11),0,1)</f>
        <v>0</v>
      </c>
      <c r="AN2196" s="103">
        <f>IF(H2196&lt;Variables!$G$13,1,0)</f>
        <v>0</v>
      </c>
      <c r="AO2196" s="101">
        <f>IF(R2196&lt;Variables!$G$12,0,1)</f>
        <v>0</v>
      </c>
      <c r="AP2196" s="86">
        <f t="shared" si="362"/>
        <v>1</v>
      </c>
      <c r="AR2196">
        <v>1</v>
      </c>
      <c r="AS2196">
        <v>0</v>
      </c>
      <c r="AT2196">
        <v>0</v>
      </c>
      <c r="AU2196">
        <v>0</v>
      </c>
      <c r="BA2196">
        <v>0.67</v>
      </c>
    </row>
    <row r="2197" spans="3:53" ht="12.75" x14ac:dyDescent="0.2">
      <c r="C2197" t="s">
        <v>700</v>
      </c>
      <c r="D2197" t="s">
        <v>687</v>
      </c>
      <c r="E2197">
        <v>12.36</v>
      </c>
      <c r="F2197">
        <v>5.82</v>
      </c>
      <c r="G2197">
        <v>3</v>
      </c>
      <c r="H2197">
        <v>-99999</v>
      </c>
      <c r="I2197">
        <v>-15.396000000000001</v>
      </c>
      <c r="J2197" t="s">
        <v>78</v>
      </c>
      <c r="K2197">
        <v>87.98</v>
      </c>
      <c r="L2197">
        <v>12.360014285714289</v>
      </c>
      <c r="M2197">
        <v>-1.15580079083727E-4</v>
      </c>
      <c r="N2197">
        <v>12.3600125</v>
      </c>
      <c r="O2197">
        <v>-1.011325838094011E-4</v>
      </c>
      <c r="P2197">
        <v>28204</v>
      </c>
      <c r="Q2197">
        <v>75393</v>
      </c>
      <c r="R2197">
        <v>0.37</v>
      </c>
      <c r="S2197">
        <v>44.767000000000003</v>
      </c>
      <c r="T2197">
        <v>6.0879999999999992</v>
      </c>
      <c r="U2197">
        <v>22.351600000000001</v>
      </c>
      <c r="V2197">
        <f t="shared" si="365"/>
        <v>2.7604884826263496</v>
      </c>
      <c r="AC2197">
        <v>12.37</v>
      </c>
      <c r="AD2197">
        <v>12.31</v>
      </c>
      <c r="AH2197" s="85">
        <f>IF(AND(M2197&lt;Variables!$G$6,M2197&gt;Variables!$G$5),0,1)</f>
        <v>1</v>
      </c>
      <c r="AI2197" s="85">
        <f t="shared" si="364"/>
        <v>0</v>
      </c>
      <c r="AJ2197" s="85">
        <f>IF(I2197&gt;Variables!$G$7,0,1)</f>
        <v>1</v>
      </c>
      <c r="AK2197" s="85">
        <f>IF(F2197&gt;Variables!$G$8,0,1)</f>
        <v>1</v>
      </c>
      <c r="AL2197" s="85">
        <f>IF(G2197&gt;Variables!$G$9,0,1)</f>
        <v>1</v>
      </c>
      <c r="AM2197" s="85">
        <f>IF(AND(K2197&gt;Variables!$G$10,K2197&lt;Variables!$G$11),0,1)</f>
        <v>1</v>
      </c>
      <c r="AN2197" s="103">
        <f>IF(H2197&lt;Variables!$G$13,1,0)</f>
        <v>1</v>
      </c>
      <c r="AO2197" s="101">
        <f>IF(R2197&lt;Variables!$G$12,0,1)</f>
        <v>0</v>
      </c>
      <c r="AP2197" s="86">
        <f t="shared" si="362"/>
        <v>1</v>
      </c>
      <c r="AR2197">
        <v>0</v>
      </c>
      <c r="AS2197">
        <v>0</v>
      </c>
      <c r="AT2197">
        <v>0</v>
      </c>
      <c r="AU2197">
        <v>0</v>
      </c>
      <c r="BA2197">
        <v>0</v>
      </c>
    </row>
    <row r="2198" spans="3:53" ht="12.75" x14ac:dyDescent="0.2">
      <c r="C2198" t="s">
        <v>700</v>
      </c>
      <c r="D2198" t="s">
        <v>692</v>
      </c>
      <c r="E2198">
        <v>11.85</v>
      </c>
      <c r="F2198">
        <v>40.19</v>
      </c>
      <c r="G2198">
        <v>27.01</v>
      </c>
      <c r="H2198">
        <v>54.17</v>
      </c>
      <c r="I2198">
        <v>28.687999999999999</v>
      </c>
      <c r="J2198" t="s">
        <v>78</v>
      </c>
      <c r="K2198">
        <v>53.55</v>
      </c>
      <c r="L2198">
        <v>12.059984999999999</v>
      </c>
      <c r="M2198">
        <v>-1.7411713198648231</v>
      </c>
      <c r="N2198">
        <v>11.291202</v>
      </c>
      <c r="O2198">
        <v>4.9489682320801576</v>
      </c>
      <c r="P2198">
        <v>10460000</v>
      </c>
      <c r="Q2198">
        <v>6070000</v>
      </c>
      <c r="R2198">
        <v>1.72</v>
      </c>
      <c r="S2198">
        <v>44.767000000000003</v>
      </c>
      <c r="T2198">
        <v>6.0879999999999992</v>
      </c>
      <c r="U2198">
        <v>22.351600000000001</v>
      </c>
      <c r="V2198">
        <f t="shared" si="365"/>
        <v>2.4668996391562672</v>
      </c>
      <c r="AC2198">
        <v>13.37</v>
      </c>
      <c r="AD2198">
        <v>10.762</v>
      </c>
      <c r="AH2198" s="85">
        <f>IF(AND(M2198&lt;Variables!$G$6,M2198&gt;Variables!$G$5),0,1)</f>
        <v>1</v>
      </c>
      <c r="AI2198" s="85">
        <f t="shared" si="364"/>
        <v>0</v>
      </c>
      <c r="AJ2198" s="85">
        <f>IF(I2198&gt;Variables!$G$7,0,1)</f>
        <v>0</v>
      </c>
      <c r="AK2198" s="85">
        <f>IF(F2198&gt;Variables!$G$8,0,1)</f>
        <v>0</v>
      </c>
      <c r="AL2198" s="85">
        <f>IF(G2198&gt;Variables!$G$9,0,1)</f>
        <v>0</v>
      </c>
      <c r="AM2198" s="85">
        <f>IF(AND(K2198&gt;Variables!$G$10,K2198&lt;Variables!$G$11),0,1)</f>
        <v>0</v>
      </c>
      <c r="AN2198" s="103">
        <f>IF(H2198&lt;Variables!$G$13,1,0)</f>
        <v>1</v>
      </c>
      <c r="AO2198" s="101">
        <f>IF(R2198&lt;Variables!$G$12,0,1)</f>
        <v>0</v>
      </c>
      <c r="AP2198" s="86">
        <f t="shared" si="362"/>
        <v>1</v>
      </c>
      <c r="AR2198">
        <v>1</v>
      </c>
      <c r="AS2198">
        <v>0</v>
      </c>
      <c r="AT2198">
        <v>0</v>
      </c>
      <c r="AU2198">
        <v>0</v>
      </c>
      <c r="BA2198">
        <v>2</v>
      </c>
    </row>
    <row r="2199" spans="3:53" ht="12.75" x14ac:dyDescent="0.2">
      <c r="C2199" t="s">
        <v>700</v>
      </c>
      <c r="D2199" t="s">
        <v>668</v>
      </c>
      <c r="E2199">
        <v>7.85</v>
      </c>
      <c r="F2199">
        <v>149.21</v>
      </c>
      <c r="G2199">
        <v>20.72</v>
      </c>
      <c r="H2199">
        <v>21.3</v>
      </c>
      <c r="I2199">
        <v>-1.4750000000000001</v>
      </c>
      <c r="J2199" t="s">
        <v>78</v>
      </c>
      <c r="K2199">
        <v>51.84</v>
      </c>
      <c r="L2199">
        <v>8.1154899999999994</v>
      </c>
      <c r="M2199">
        <v>-1.6769166125520381</v>
      </c>
      <c r="N2199">
        <v>7.9172289473684208</v>
      </c>
      <c r="O2199">
        <v>0.7852627863217736</v>
      </c>
      <c r="P2199">
        <v>78550000</v>
      </c>
      <c r="Q2199">
        <v>530980</v>
      </c>
      <c r="R2199">
        <v>147.93</v>
      </c>
      <c r="S2199">
        <v>44.767000000000003</v>
      </c>
      <c r="T2199">
        <v>6.0879999999999992</v>
      </c>
      <c r="U2199">
        <v>22.351600000000001</v>
      </c>
      <c r="V2199">
        <f t="shared" si="365"/>
        <v>2.4385732326521254</v>
      </c>
      <c r="AC2199">
        <v>8.6</v>
      </c>
      <c r="AD2199">
        <v>5.66</v>
      </c>
      <c r="AH2199" s="85">
        <f>IF(AND(M2199&lt;Variables!$G$6,M2199&gt;Variables!$G$5),0,1)</f>
        <v>1</v>
      </c>
      <c r="AI2199" s="85">
        <f t="shared" si="364"/>
        <v>0</v>
      </c>
      <c r="AJ2199" s="85">
        <f>IF(I2199&gt;Variables!$G$7,0,1)</f>
        <v>1</v>
      </c>
      <c r="AK2199" s="85">
        <f>IF(F2199&gt;Variables!$G$8,0,1)</f>
        <v>0</v>
      </c>
      <c r="AL2199" s="85">
        <f>IF(G2199&gt;Variables!$G$9,0,1)</f>
        <v>0</v>
      </c>
      <c r="AM2199" s="85">
        <f>IF(AND(K2199&gt;Variables!$G$10,K2199&lt;Variables!$G$11),0,1)</f>
        <v>0</v>
      </c>
      <c r="AN2199" s="103">
        <f>IF(H2199&lt;Variables!$G$13,1,0)</f>
        <v>1</v>
      </c>
      <c r="AO2199" s="101">
        <f>IF(R2199&lt;Variables!$G$12,0,1)</f>
        <v>1</v>
      </c>
      <c r="AP2199" s="86">
        <f t="shared" si="362"/>
        <v>1</v>
      </c>
      <c r="AR2199">
        <v>0</v>
      </c>
      <c r="AS2199">
        <v>0</v>
      </c>
      <c r="AT2199">
        <v>1</v>
      </c>
      <c r="AU2199">
        <v>0</v>
      </c>
      <c r="BA2199">
        <v>-2.25</v>
      </c>
    </row>
    <row r="2200" spans="3:53" ht="12.75" x14ac:dyDescent="0.2">
      <c r="C2200" t="s">
        <v>700</v>
      </c>
      <c r="D2200" t="s">
        <v>680</v>
      </c>
      <c r="E2200">
        <v>1.81</v>
      </c>
      <c r="F2200">
        <v>21.38</v>
      </c>
      <c r="G2200">
        <v>-11.5</v>
      </c>
      <c r="H2200">
        <v>81.81</v>
      </c>
      <c r="I2200">
        <v>-23.675999999999998</v>
      </c>
      <c r="J2200" t="s">
        <v>78</v>
      </c>
      <c r="K2200">
        <v>43.92</v>
      </c>
      <c r="L2200">
        <v>1.7870250000000001</v>
      </c>
      <c r="M2200">
        <v>-0.45466627495420492</v>
      </c>
      <c r="N2200">
        <v>1.8501300000000001</v>
      </c>
      <c r="O2200">
        <v>-3.8499997297487152</v>
      </c>
      <c r="P2200">
        <v>24420000</v>
      </c>
      <c r="Q2200">
        <v>11300000</v>
      </c>
      <c r="R2200">
        <v>2.16</v>
      </c>
      <c r="S2200">
        <v>44.767000000000003</v>
      </c>
      <c r="T2200">
        <v>6.0879999999999992</v>
      </c>
      <c r="U2200">
        <v>22.351600000000001</v>
      </c>
      <c r="V2200">
        <f t="shared" si="365"/>
        <v>2.3078490198402375</v>
      </c>
      <c r="AC2200">
        <v>1.85</v>
      </c>
      <c r="AD2200">
        <v>1.6</v>
      </c>
      <c r="AH2200" s="85">
        <f>IF(AND(M2200&lt;Variables!$G$6,M2200&gt;Variables!$G$5),0,1)</f>
        <v>1</v>
      </c>
      <c r="AI2200" s="85">
        <f t="shared" si="364"/>
        <v>1</v>
      </c>
      <c r="AJ2200" s="85">
        <f>IF(I2200&gt;Variables!$G$7,0,1)</f>
        <v>1</v>
      </c>
      <c r="AK2200" s="85">
        <f>IF(F2200&gt;Variables!$G$8,0,1)</f>
        <v>0</v>
      </c>
      <c r="AL2200" s="85">
        <f>IF(G2200&gt;Variables!$G$9,0,1)</f>
        <v>1</v>
      </c>
      <c r="AM2200" s="85">
        <f>IF(AND(K2200&gt;Variables!$G$10,K2200&lt;Variables!$G$11),0,1)</f>
        <v>1</v>
      </c>
      <c r="AN2200" s="103">
        <f>IF(H2200&lt;Variables!$G$13,1,0)</f>
        <v>1</v>
      </c>
      <c r="AO2200" s="101">
        <f>IF(R2200&lt;Variables!$G$12,0,1)</f>
        <v>1</v>
      </c>
      <c r="AP2200" s="86">
        <f t="shared" si="362"/>
        <v>1</v>
      </c>
      <c r="AR2200">
        <v>0</v>
      </c>
      <c r="AS2200">
        <v>0</v>
      </c>
      <c r="AT2200">
        <v>1</v>
      </c>
      <c r="AU2200">
        <v>0</v>
      </c>
      <c r="BA2200">
        <v>-2.25</v>
      </c>
    </row>
    <row r="2201" spans="3:53" ht="12.75" x14ac:dyDescent="0.2">
      <c r="C2201" t="s">
        <v>700</v>
      </c>
      <c r="D2201" t="s">
        <v>682</v>
      </c>
      <c r="E2201">
        <v>3.32</v>
      </c>
      <c r="F2201">
        <v>24.51</v>
      </c>
      <c r="G2201">
        <v>17.670000000000002</v>
      </c>
      <c r="H2201">
        <v>199.82</v>
      </c>
      <c r="I2201">
        <v>-0.11899999999999999</v>
      </c>
      <c r="J2201" t="s">
        <v>78</v>
      </c>
      <c r="K2201">
        <v>65.33</v>
      </c>
      <c r="L2201">
        <v>3.2407499999999998</v>
      </c>
      <c r="M2201">
        <v>2.7539921314510618</v>
      </c>
      <c r="N2201">
        <v>3.1611579999999999</v>
      </c>
      <c r="O2201">
        <v>5.3411439731895616</v>
      </c>
      <c r="P2201">
        <v>12080000</v>
      </c>
      <c r="Q2201">
        <v>1360000</v>
      </c>
      <c r="R2201">
        <v>8.8800000000000008</v>
      </c>
      <c r="S2201">
        <v>44.767000000000003</v>
      </c>
      <c r="T2201">
        <v>6.0879999999999992</v>
      </c>
      <c r="U2201">
        <v>22.351600000000001</v>
      </c>
      <c r="V2201">
        <f t="shared" si="365"/>
        <v>2.3322874007868539</v>
      </c>
      <c r="AC2201">
        <v>3.42</v>
      </c>
      <c r="AD2201">
        <v>2.8</v>
      </c>
      <c r="AH2201" s="85">
        <f>IF(AND(M2201&lt;Variables!$G$6,M2201&gt;Variables!$G$5),0,1)</f>
        <v>1</v>
      </c>
      <c r="AI2201" s="85">
        <f t="shared" si="364"/>
        <v>0</v>
      </c>
      <c r="AJ2201" s="85">
        <f>IF(I2201&gt;Variables!$G$7,0,1)</f>
        <v>1</v>
      </c>
      <c r="AK2201" s="85">
        <f>IF(F2201&gt;Variables!$G$8,0,1)</f>
        <v>0</v>
      </c>
      <c r="AL2201" s="85">
        <f>IF(G2201&gt;Variables!$G$9,0,1)</f>
        <v>0</v>
      </c>
      <c r="AM2201" s="85">
        <f>IF(AND(K2201&gt;Variables!$G$10,K2201&lt;Variables!$G$11),0,1)</f>
        <v>0</v>
      </c>
      <c r="AN2201" s="103">
        <f>IF(H2201&lt;Variables!$G$13,1,0)</f>
        <v>1</v>
      </c>
      <c r="AO2201" s="101">
        <f>IF(R2201&lt;Variables!$G$12,0,1)</f>
        <v>1</v>
      </c>
      <c r="AP2201" s="86">
        <f t="shared" si="362"/>
        <v>1</v>
      </c>
      <c r="AR2201">
        <v>1</v>
      </c>
      <c r="AS2201">
        <v>0</v>
      </c>
      <c r="AT2201">
        <v>0</v>
      </c>
      <c r="AU2201">
        <v>0</v>
      </c>
      <c r="BA2201">
        <v>2</v>
      </c>
    </row>
    <row r="2202" spans="3:53" ht="12.75" x14ac:dyDescent="0.2">
      <c r="C2202" t="s">
        <v>700</v>
      </c>
      <c r="D2202" t="s">
        <v>675</v>
      </c>
      <c r="E2202">
        <v>15.65</v>
      </c>
      <c r="F2202">
        <v>5.55</v>
      </c>
      <c r="G2202">
        <v>0.71</v>
      </c>
      <c r="H2202">
        <v>-99999</v>
      </c>
      <c r="I2202">
        <v>-16.361999999999998</v>
      </c>
      <c r="J2202" t="s">
        <v>78</v>
      </c>
      <c r="K2202">
        <v>79.959999999999994</v>
      </c>
      <c r="L2202">
        <v>15.65</v>
      </c>
      <c r="M2202">
        <v>0</v>
      </c>
      <c r="N2202">
        <v>15.67</v>
      </c>
      <c r="O2202">
        <v>-0.12763241863433039</v>
      </c>
      <c r="P2202">
        <v>32720</v>
      </c>
      <c r="Q2202">
        <v>40725</v>
      </c>
      <c r="R2202">
        <v>0.8</v>
      </c>
      <c r="S2202">
        <v>44.767000000000003</v>
      </c>
      <c r="T2202">
        <v>6.0879999999999992</v>
      </c>
      <c r="U2202">
        <v>22.351600000000001</v>
      </c>
      <c r="V2202">
        <f t="shared" si="365"/>
        <v>2.6773856</v>
      </c>
      <c r="AC2202">
        <v>15.69</v>
      </c>
      <c r="AD2202">
        <v>15.6</v>
      </c>
      <c r="AH2202" s="85">
        <f>IF(AND(M2202&lt;Variables!$G$6,M2202&gt;Variables!$G$5),0,1)</f>
        <v>1</v>
      </c>
      <c r="AI2202" s="85">
        <f t="shared" si="364"/>
        <v>1</v>
      </c>
      <c r="AJ2202" s="85">
        <f>IF(I2202&gt;Variables!$G$7,0,1)</f>
        <v>1</v>
      </c>
      <c r="AK2202" s="85">
        <f>IF(F2202&gt;Variables!$G$8,0,1)</f>
        <v>1</v>
      </c>
      <c r="AL2202" s="85">
        <f>IF(G2202&gt;Variables!$G$9,0,1)</f>
        <v>1</v>
      </c>
      <c r="AM2202" s="85">
        <f>IF(AND(K2202&gt;Variables!$G$10,K2202&lt;Variables!$G$11),0,1)</f>
        <v>1</v>
      </c>
      <c r="AN2202" s="103">
        <f>IF(H2202&lt;Variables!$G$13,1,0)</f>
        <v>1</v>
      </c>
      <c r="AO2202" s="101">
        <f>IF(R2202&lt;Variables!$G$12,0,1)</f>
        <v>0</v>
      </c>
      <c r="AP2202" s="86">
        <f t="shared" si="362"/>
        <v>1</v>
      </c>
      <c r="AR2202">
        <v>0</v>
      </c>
      <c r="AS2202">
        <v>0</v>
      </c>
      <c r="AT2202">
        <v>0</v>
      </c>
      <c r="AU2202">
        <v>0</v>
      </c>
      <c r="BA2202">
        <v>0</v>
      </c>
    </row>
    <row r="2203" spans="3:53" ht="12.75" x14ac:dyDescent="0.2">
      <c r="C2203" t="s">
        <v>700</v>
      </c>
      <c r="D2203" t="s">
        <v>676</v>
      </c>
      <c r="E2203">
        <v>2.76</v>
      </c>
      <c r="F2203">
        <v>6.07</v>
      </c>
      <c r="G2203">
        <v>2.99</v>
      </c>
      <c r="H2203">
        <v>-99999</v>
      </c>
      <c r="I2203">
        <v>-31.454000000000001</v>
      </c>
      <c r="J2203" t="s">
        <v>78</v>
      </c>
      <c r="K2203">
        <v>55.98</v>
      </c>
      <c r="L2203">
        <v>2.7687499999999998</v>
      </c>
      <c r="M2203">
        <v>-0.31602708803611868</v>
      </c>
      <c r="N2203">
        <v>2.7747857142857142</v>
      </c>
      <c r="O2203">
        <v>-0.53285968028419606</v>
      </c>
      <c r="P2203">
        <v>52599</v>
      </c>
      <c r="Q2203">
        <v>193623</v>
      </c>
      <c r="R2203">
        <v>0.27</v>
      </c>
      <c r="S2203">
        <v>44.767000000000003</v>
      </c>
      <c r="T2203">
        <v>6.0879999999999992</v>
      </c>
      <c r="U2203">
        <v>22.351600000000001</v>
      </c>
      <c r="V2203">
        <f t="shared" si="365"/>
        <v>2.4426273679458239</v>
      </c>
      <c r="AC2203">
        <v>2.78</v>
      </c>
      <c r="AD2203">
        <v>2.74</v>
      </c>
      <c r="AH2203" s="85">
        <f>IF(AND(M2203&lt;Variables!$G$6,M2203&gt;Variables!$G$5),0,1)</f>
        <v>1</v>
      </c>
      <c r="AI2203" s="85">
        <f t="shared" si="364"/>
        <v>1</v>
      </c>
      <c r="AJ2203" s="85">
        <f>IF(I2203&gt;Variables!$G$7,0,1)</f>
        <v>1</v>
      </c>
      <c r="AK2203" s="85">
        <f>IF(F2203&gt;Variables!$G$8,0,1)</f>
        <v>1</v>
      </c>
      <c r="AL2203" s="85">
        <f>IF(G2203&gt;Variables!$G$9,0,1)</f>
        <v>1</v>
      </c>
      <c r="AM2203" s="85">
        <f>IF(AND(K2203&gt;Variables!$G$10,K2203&lt;Variables!$G$11),0,1)</f>
        <v>0</v>
      </c>
      <c r="AN2203" s="103">
        <f>IF(H2203&lt;Variables!$G$13,1,0)</f>
        <v>1</v>
      </c>
      <c r="AO2203" s="101">
        <f>IF(R2203&lt;Variables!$G$12,0,1)</f>
        <v>0</v>
      </c>
      <c r="AP2203" s="86">
        <f t="shared" si="362"/>
        <v>1</v>
      </c>
      <c r="AR2203">
        <v>0</v>
      </c>
      <c r="AS2203">
        <v>0</v>
      </c>
      <c r="AT2203">
        <v>0</v>
      </c>
      <c r="AU2203">
        <v>0</v>
      </c>
      <c r="BA2203">
        <v>0</v>
      </c>
    </row>
    <row r="2204" spans="3:53" ht="12.75" x14ac:dyDescent="0.2">
      <c r="C2204" t="s">
        <v>700</v>
      </c>
      <c r="D2204" t="s">
        <v>691</v>
      </c>
      <c r="E2204">
        <v>14.16</v>
      </c>
      <c r="F2204">
        <v>14.92</v>
      </c>
      <c r="G2204">
        <v>-1.08</v>
      </c>
      <c r="H2204">
        <v>-99999</v>
      </c>
      <c r="I2204">
        <v>-99999</v>
      </c>
      <c r="J2204" t="s">
        <v>78</v>
      </c>
      <c r="K2204">
        <v>-99999</v>
      </c>
      <c r="L2204">
        <v>14.24514666666667</v>
      </c>
      <c r="M2204">
        <v>-3.1249005509244752</v>
      </c>
      <c r="N2204">
        <v>14.610304545454539</v>
      </c>
      <c r="O2204">
        <v>-5.5461167351685381</v>
      </c>
      <c r="P2204">
        <v>228180</v>
      </c>
      <c r="Q2204">
        <v>79200</v>
      </c>
      <c r="R2204">
        <v>2.88</v>
      </c>
      <c r="S2204">
        <v>44.767000000000003</v>
      </c>
      <c r="T2204">
        <v>6.0879999999999992</v>
      </c>
      <c r="U2204">
        <v>22.351600000000001</v>
      </c>
      <c r="V2204"/>
      <c r="AC2204">
        <v>14.75</v>
      </c>
      <c r="AD2204">
        <v>12.41</v>
      </c>
      <c r="AH2204" s="85">
        <f>IF(AND(M2204&lt;Variables!$G$6,M2204&gt;Variables!$G$5),0,1)</f>
        <v>0</v>
      </c>
      <c r="AI2204" s="85">
        <f t="shared" si="364"/>
        <v>1</v>
      </c>
      <c r="AJ2204" s="85">
        <f>IF(I2204&gt;Variables!$G$7,0,1)</f>
        <v>1</v>
      </c>
      <c r="AK2204" s="85">
        <f>IF(F2204&gt;Variables!$G$8,0,1)</f>
        <v>0</v>
      </c>
      <c r="AL2204" s="85">
        <f>IF(G2204&gt;Variables!$G$9,0,1)</f>
        <v>1</v>
      </c>
      <c r="AM2204" s="85">
        <f>IF(AND(K2204&gt;Variables!$G$10,K2204&lt;Variables!$G$11),0,1)</f>
        <v>1</v>
      </c>
      <c r="AN2204" s="103">
        <f>IF(H2204&lt;Variables!$G$13,1,0)</f>
        <v>1</v>
      </c>
      <c r="AO2204" s="101">
        <f>IF(R2204&lt;Variables!$G$12,0,1)</f>
        <v>1</v>
      </c>
      <c r="AP2204" s="86">
        <f t="shared" si="362"/>
        <v>1</v>
      </c>
      <c r="AR2204">
        <v>1</v>
      </c>
      <c r="AS2204">
        <v>0</v>
      </c>
      <c r="AT2204">
        <v>0</v>
      </c>
      <c r="AU2204">
        <v>0</v>
      </c>
      <c r="BA2204">
        <v>2</v>
      </c>
    </row>
    <row r="2205" spans="3:53" ht="12.75" x14ac:dyDescent="0.2">
      <c r="C2205" t="s">
        <v>700</v>
      </c>
      <c r="D2205" t="s">
        <v>679</v>
      </c>
      <c r="E2205">
        <v>0.28000000000000003</v>
      </c>
      <c r="F2205">
        <v>49.55</v>
      </c>
      <c r="G2205">
        <v>-13.8</v>
      </c>
      <c r="H2205">
        <v>-99999</v>
      </c>
      <c r="I2205">
        <v>7.1999999999999995E-2</v>
      </c>
      <c r="J2205" t="s">
        <v>78</v>
      </c>
      <c r="K2205">
        <v>50.94</v>
      </c>
      <c r="L2205">
        <v>0.27508823529411769</v>
      </c>
      <c r="M2205">
        <v>1.058483908906227</v>
      </c>
      <c r="N2205">
        <v>0.28305531914893622</v>
      </c>
      <c r="O2205">
        <v>-1.7859827415135661</v>
      </c>
      <c r="P2205">
        <v>1329000</v>
      </c>
      <c r="Q2205">
        <v>268345</v>
      </c>
      <c r="R2205">
        <v>4.95</v>
      </c>
      <c r="S2205">
        <v>44.767000000000003</v>
      </c>
      <c r="T2205">
        <v>6.0879999999999992</v>
      </c>
      <c r="U2205">
        <v>22.351600000000001</v>
      </c>
      <c r="V2205">
        <f t="shared" ref="V2205:V2217" si="366">1.849 + (0.01036 * K2205) + (0.1184 * M2205) - (0.002888 * K2205 * M2205)</f>
        <v>2.3463443309312519</v>
      </c>
      <c r="AC2205">
        <v>0.27800000000000002</v>
      </c>
      <c r="AD2205">
        <v>0.18099999999999999</v>
      </c>
      <c r="AH2205" s="85">
        <f>IF(AND(M2205&lt;Variables!$G$6,M2205&gt;Variables!$G$5),0,1)</f>
        <v>1</v>
      </c>
      <c r="AI2205" s="85">
        <f t="shared" si="364"/>
        <v>1</v>
      </c>
      <c r="AJ2205" s="85">
        <f>IF(I2205&gt;Variables!$G$7,0,1)</f>
        <v>0</v>
      </c>
      <c r="AK2205" s="85">
        <f>IF(F2205&gt;Variables!$G$8,0,1)</f>
        <v>0</v>
      </c>
      <c r="AL2205" s="85">
        <f>IF(G2205&gt;Variables!$G$9,0,1)</f>
        <v>1</v>
      </c>
      <c r="AM2205" s="85">
        <f>IF(AND(K2205&gt;Variables!$G$10,K2205&lt;Variables!$G$11),0,1)</f>
        <v>0</v>
      </c>
      <c r="AN2205" s="103">
        <f>IF(H2205&lt;Variables!$G$13,1,0)</f>
        <v>1</v>
      </c>
      <c r="AO2205" s="101">
        <f>IF(R2205&lt;Variables!$G$12,0,1)</f>
        <v>1</v>
      </c>
      <c r="AP2205" s="86">
        <f t="shared" si="362"/>
        <v>1</v>
      </c>
      <c r="AR2205">
        <v>0</v>
      </c>
      <c r="AS2205">
        <v>0</v>
      </c>
      <c r="AT2205">
        <v>1</v>
      </c>
      <c r="AU2205">
        <v>0</v>
      </c>
      <c r="BA2205">
        <v>-2.25</v>
      </c>
    </row>
    <row r="2206" spans="3:53" ht="12.75" x14ac:dyDescent="0.2">
      <c r="C2206" t="s">
        <v>700</v>
      </c>
      <c r="D2206" t="s">
        <v>117</v>
      </c>
      <c r="E2206">
        <v>26.25</v>
      </c>
      <c r="F2206">
        <v>7.81</v>
      </c>
      <c r="G2206">
        <v>7.84</v>
      </c>
      <c r="H2206">
        <v>3680</v>
      </c>
      <c r="I2206">
        <v>-34.487000000000002</v>
      </c>
      <c r="J2206" t="s">
        <v>78</v>
      </c>
      <c r="K2206">
        <v>45.88</v>
      </c>
      <c r="L2206">
        <v>26.2211</v>
      </c>
      <c r="M2206">
        <v>-0.30929289770451768</v>
      </c>
      <c r="N2206">
        <v>26.248858000000009</v>
      </c>
      <c r="O2206">
        <v>-0.414715184942541</v>
      </c>
      <c r="P2206">
        <v>7758000</v>
      </c>
      <c r="Q2206">
        <v>16008000</v>
      </c>
      <c r="R2206">
        <v>0.48</v>
      </c>
      <c r="S2206">
        <v>44.767000000000003</v>
      </c>
      <c r="T2206">
        <v>6.0879999999999992</v>
      </c>
      <c r="U2206">
        <v>22.351600000000001</v>
      </c>
      <c r="V2206">
        <f t="shared" si="366"/>
        <v>2.3286782752394064</v>
      </c>
      <c r="AC2206">
        <v>28.66</v>
      </c>
      <c r="AD2206">
        <v>26.14</v>
      </c>
      <c r="AH2206" s="85">
        <f>IF(AND(M2206&lt;Variables!$G$6,M2206&gt;Variables!$G$5),0,1)</f>
        <v>1</v>
      </c>
      <c r="AI2206" s="85">
        <f t="shared" si="364"/>
        <v>1</v>
      </c>
      <c r="AJ2206" s="85">
        <f>IF(I2206&gt;Variables!$G$7,0,1)</f>
        <v>1</v>
      </c>
      <c r="AK2206" s="85">
        <f>IF(F2206&gt;Variables!$G$8,0,1)</f>
        <v>1</v>
      </c>
      <c r="AL2206" s="85">
        <f>IF(G2206&gt;Variables!$G$9,0,1)</f>
        <v>1</v>
      </c>
      <c r="AM2206" s="85">
        <f>IF(AND(K2206&gt;Variables!$G$10,K2206&lt;Variables!$G$11),0,1)</f>
        <v>1</v>
      </c>
      <c r="AN2206" s="103">
        <f>IF(H2206&lt;Variables!$G$13,1,0)</f>
        <v>0</v>
      </c>
      <c r="AO2206" s="101">
        <f>IF(R2206&lt;Variables!$G$12,0,1)</f>
        <v>0</v>
      </c>
      <c r="AP2206" s="86">
        <f t="shared" si="362"/>
        <v>1</v>
      </c>
      <c r="AR2206">
        <v>1</v>
      </c>
      <c r="AS2206">
        <v>0</v>
      </c>
      <c r="AT2206">
        <v>0</v>
      </c>
      <c r="AU2206">
        <v>0</v>
      </c>
      <c r="BA2206">
        <v>1.44</v>
      </c>
    </row>
    <row r="2207" spans="3:53" ht="12.75" x14ac:dyDescent="0.2">
      <c r="C2207" t="s">
        <v>700</v>
      </c>
      <c r="D2207" t="s">
        <v>690</v>
      </c>
      <c r="E2207">
        <v>16.79</v>
      </c>
      <c r="F2207">
        <v>7.36</v>
      </c>
      <c r="G2207">
        <v>3.15</v>
      </c>
      <c r="H2207">
        <v>-99999</v>
      </c>
      <c r="I2207">
        <v>4.55</v>
      </c>
      <c r="J2207" t="s">
        <v>76</v>
      </c>
      <c r="K2207">
        <v>57.3</v>
      </c>
      <c r="L2207">
        <v>16.795114285714291</v>
      </c>
      <c r="M2207">
        <v>-8.9992157583247565E-2</v>
      </c>
      <c r="N2207">
        <v>16.800489473684209</v>
      </c>
      <c r="O2207">
        <v>-0.1219575996062611</v>
      </c>
      <c r="P2207">
        <v>26099</v>
      </c>
      <c r="Q2207">
        <v>7871</v>
      </c>
      <c r="R2207">
        <v>3.32</v>
      </c>
      <c r="S2207">
        <v>44.767000000000003</v>
      </c>
      <c r="T2207">
        <v>6.0879999999999992</v>
      </c>
      <c r="U2207">
        <v>22.351600000000001</v>
      </c>
      <c r="V2207">
        <f t="shared" si="366"/>
        <v>2.4468650467601978</v>
      </c>
      <c r="AC2207">
        <v>16.96</v>
      </c>
      <c r="AD2207">
        <v>16.75</v>
      </c>
      <c r="AH2207" s="85">
        <f>IF(AND(M2207&lt;Variables!$G$6,M2207&gt;Variables!$G$5),0,1)</f>
        <v>1</v>
      </c>
      <c r="AI2207" s="85">
        <f t="shared" si="364"/>
        <v>1</v>
      </c>
      <c r="AJ2207" s="85">
        <f>IF(I2207&gt;Variables!$G$7,0,1)</f>
        <v>0</v>
      </c>
      <c r="AK2207" s="85">
        <f>IF(F2207&gt;Variables!$G$8,0,1)</f>
        <v>1</v>
      </c>
      <c r="AL2207" s="85">
        <f>IF(G2207&gt;Variables!$G$9,0,1)</f>
        <v>1</v>
      </c>
      <c r="AM2207" s="85">
        <f>IF(AND(K2207&gt;Variables!$G$10,K2207&lt;Variables!$G$11),0,1)</f>
        <v>0</v>
      </c>
      <c r="AN2207" s="103">
        <f>IF(H2207&lt;Variables!$G$13,1,0)</f>
        <v>1</v>
      </c>
      <c r="AO2207" s="101">
        <f>IF(R2207&lt;Variables!$G$12,0,1)</f>
        <v>1</v>
      </c>
      <c r="AP2207" s="86">
        <f t="shared" si="362"/>
        <v>0</v>
      </c>
      <c r="AR2207">
        <v>0</v>
      </c>
      <c r="AS2207">
        <v>0</v>
      </c>
      <c r="AT2207">
        <v>0</v>
      </c>
      <c r="AU2207">
        <v>0</v>
      </c>
      <c r="BA2207">
        <v>0</v>
      </c>
    </row>
    <row r="2208" spans="3:53" ht="12.75" x14ac:dyDescent="0.2">
      <c r="C2208" t="s">
        <v>700</v>
      </c>
      <c r="D2208" t="s">
        <v>694</v>
      </c>
      <c r="E2208">
        <v>28.98</v>
      </c>
      <c r="F2208">
        <v>5.58</v>
      </c>
      <c r="G2208">
        <v>3</v>
      </c>
      <c r="H2208">
        <v>5540</v>
      </c>
      <c r="I2208">
        <v>15.821999999999999</v>
      </c>
      <c r="J2208" t="s">
        <v>78</v>
      </c>
      <c r="K2208">
        <v>60.2</v>
      </c>
      <c r="L2208">
        <v>28.94848</v>
      </c>
      <c r="M2208">
        <v>5.5685134418113839E-2</v>
      </c>
      <c r="N2208">
        <v>28.69218</v>
      </c>
      <c r="O2208">
        <v>0.94945730857677568</v>
      </c>
      <c r="P2208">
        <v>430077</v>
      </c>
      <c r="Q2208">
        <v>1452000</v>
      </c>
      <c r="R2208">
        <v>0.3</v>
      </c>
      <c r="S2208">
        <v>44.767000000000003</v>
      </c>
      <c r="T2208">
        <v>6.0879999999999992</v>
      </c>
      <c r="U2208">
        <v>22.351600000000001</v>
      </c>
      <c r="V2208">
        <f t="shared" si="366"/>
        <v>2.4695838360894942</v>
      </c>
      <c r="AC2208">
        <v>30.48</v>
      </c>
      <c r="AD2208">
        <v>28.849900000000002</v>
      </c>
      <c r="AH2208" s="85">
        <f>IF(AND(M2208&lt;Variables!$G$6,M2208&gt;Variables!$G$5),0,1)</f>
        <v>1</v>
      </c>
      <c r="AI2208" s="85">
        <f t="shared" si="364"/>
        <v>0</v>
      </c>
      <c r="AJ2208" s="85">
        <f>IF(I2208&gt;Variables!$G$7,0,1)</f>
        <v>0</v>
      </c>
      <c r="AK2208" s="85">
        <f>IF(F2208&gt;Variables!$G$8,0,1)</f>
        <v>1</v>
      </c>
      <c r="AL2208" s="85">
        <f>IF(G2208&gt;Variables!$G$9,0,1)</f>
        <v>1</v>
      </c>
      <c r="AM2208" s="85">
        <f>IF(AND(K2208&gt;Variables!$G$10,K2208&lt;Variables!$G$11),0,1)</f>
        <v>0</v>
      </c>
      <c r="AN2208" s="103">
        <f>IF(H2208&lt;Variables!$G$13,1,0)</f>
        <v>0</v>
      </c>
      <c r="AO2208" s="101">
        <f>IF(R2208&lt;Variables!$G$12,0,1)</f>
        <v>0</v>
      </c>
      <c r="AP2208" s="86">
        <f t="shared" si="362"/>
        <v>1</v>
      </c>
      <c r="AR2208">
        <v>1</v>
      </c>
      <c r="AS2208">
        <v>0</v>
      </c>
      <c r="AT2208">
        <v>0</v>
      </c>
      <c r="AU2208">
        <v>0</v>
      </c>
      <c r="BA2208">
        <v>0.84</v>
      </c>
    </row>
    <row r="2209" spans="3:53" ht="12.75" x14ac:dyDescent="0.2">
      <c r="C2209" t="s">
        <v>700</v>
      </c>
      <c r="D2209" t="s">
        <v>370</v>
      </c>
      <c r="E2209">
        <v>17.05</v>
      </c>
      <c r="F2209">
        <v>9.68</v>
      </c>
      <c r="G2209">
        <v>7.44</v>
      </c>
      <c r="H2209">
        <v>2790</v>
      </c>
      <c r="I2209">
        <v>30.713000000000001</v>
      </c>
      <c r="J2209" t="s">
        <v>78</v>
      </c>
      <c r="K2209">
        <v>69.89</v>
      </c>
      <c r="L2209">
        <v>16.840250000000001</v>
      </c>
      <c r="M2209">
        <v>1.12676474517894</v>
      </c>
      <c r="N2209">
        <v>16.612583999999998</v>
      </c>
      <c r="O2209">
        <v>2.512649446949391</v>
      </c>
      <c r="P2209">
        <v>470418</v>
      </c>
      <c r="Q2209">
        <v>1113000</v>
      </c>
      <c r="R2209">
        <v>0.42</v>
      </c>
      <c r="S2209">
        <v>44.767000000000003</v>
      </c>
      <c r="T2209">
        <v>6.0879999999999992</v>
      </c>
      <c r="U2209">
        <v>22.351600000000001</v>
      </c>
      <c r="V2209">
        <f t="shared" si="366"/>
        <v>2.4790405355680609</v>
      </c>
      <c r="AC2209">
        <v>17.574999999999999</v>
      </c>
      <c r="AD2209">
        <v>16.89</v>
      </c>
      <c r="AH2209" s="85">
        <f>IF(AND(M2209&lt;Variables!$G$6,M2209&gt;Variables!$G$5),0,1)</f>
        <v>1</v>
      </c>
      <c r="AI2209" s="85">
        <f t="shared" si="364"/>
        <v>0</v>
      </c>
      <c r="AJ2209" s="85">
        <f>IF(I2209&gt;Variables!$G$7,0,1)</f>
        <v>0</v>
      </c>
      <c r="AK2209" s="85">
        <f>IF(F2209&gt;Variables!$G$8,0,1)</f>
        <v>0</v>
      </c>
      <c r="AL2209" s="85">
        <f>IF(G2209&gt;Variables!$G$9,0,1)</f>
        <v>1</v>
      </c>
      <c r="AM2209" s="85">
        <f>IF(AND(K2209&gt;Variables!$G$10,K2209&lt;Variables!$G$11),0,1)</f>
        <v>0</v>
      </c>
      <c r="AN2209" s="103">
        <f>IF(H2209&lt;Variables!$G$13,1,0)</f>
        <v>0</v>
      </c>
      <c r="AO2209" s="101">
        <f>IF(R2209&lt;Variables!$G$12,0,1)</f>
        <v>0</v>
      </c>
      <c r="AP2209" s="86">
        <f t="shared" si="362"/>
        <v>1</v>
      </c>
      <c r="AR2209">
        <v>0</v>
      </c>
      <c r="AS2209">
        <v>1</v>
      </c>
      <c r="AT2209">
        <v>0</v>
      </c>
      <c r="AU2209">
        <v>0</v>
      </c>
      <c r="BA2209">
        <v>0.28999999999999998</v>
      </c>
    </row>
    <row r="2210" spans="3:53" ht="12.75" x14ac:dyDescent="0.2">
      <c r="C2210" t="s">
        <v>700</v>
      </c>
      <c r="D2210" t="s">
        <v>389</v>
      </c>
      <c r="E2210">
        <v>8.14</v>
      </c>
      <c r="F2210">
        <v>6.02</v>
      </c>
      <c r="G2210">
        <v>-0.14000000000000001</v>
      </c>
      <c r="H2210">
        <v>2260</v>
      </c>
      <c r="I2210">
        <v>-41.985999999999997</v>
      </c>
      <c r="J2210" t="s">
        <v>78</v>
      </c>
      <c r="K2210">
        <v>60.64</v>
      </c>
      <c r="L2210">
        <v>8.0667299999999997</v>
      </c>
      <c r="M2210">
        <v>0.76573778966199435</v>
      </c>
      <c r="N2210">
        <v>8.0997479999999999</v>
      </c>
      <c r="O2210">
        <v>0.3549740065987334</v>
      </c>
      <c r="P2210">
        <v>4938000</v>
      </c>
      <c r="Q2210">
        <v>7917000</v>
      </c>
      <c r="R2210">
        <v>0.62</v>
      </c>
      <c r="S2210">
        <v>44.767000000000003</v>
      </c>
      <c r="T2210">
        <v>6.0879999999999992</v>
      </c>
      <c r="U2210">
        <v>22.351600000000001</v>
      </c>
      <c r="V2210">
        <f t="shared" si="366"/>
        <v>2.4337913816319618</v>
      </c>
      <c r="AC2210">
        <v>8.6549999999999994</v>
      </c>
      <c r="AD2210">
        <v>8.0990000000000002</v>
      </c>
      <c r="AH2210" s="85">
        <f>IF(AND(M2210&lt;Variables!$G$6,M2210&gt;Variables!$G$5),0,1)</f>
        <v>1</v>
      </c>
      <c r="AI2210" s="85">
        <f t="shared" si="364"/>
        <v>1</v>
      </c>
      <c r="AJ2210" s="85">
        <f>IF(I2210&gt;Variables!$G$7,0,1)</f>
        <v>1</v>
      </c>
      <c r="AK2210" s="85">
        <f>IF(F2210&gt;Variables!$G$8,0,1)</f>
        <v>1</v>
      </c>
      <c r="AL2210" s="85">
        <f>IF(G2210&gt;Variables!$G$9,0,1)</f>
        <v>1</v>
      </c>
      <c r="AM2210" s="85">
        <f>IF(AND(K2210&gt;Variables!$G$10,K2210&lt;Variables!$G$11),0,1)</f>
        <v>0</v>
      </c>
      <c r="AN2210" s="103">
        <f>IF(H2210&lt;Variables!$G$13,1,0)</f>
        <v>1</v>
      </c>
      <c r="AO2210" s="101">
        <f>IF(R2210&lt;Variables!$G$12,0,1)</f>
        <v>0</v>
      </c>
      <c r="AP2210" s="86">
        <f t="shared" si="362"/>
        <v>1</v>
      </c>
      <c r="AR2210">
        <v>1</v>
      </c>
      <c r="AS2210">
        <v>0</v>
      </c>
      <c r="AT2210">
        <v>0</v>
      </c>
      <c r="AU2210">
        <v>0</v>
      </c>
      <c r="BA2210">
        <v>2</v>
      </c>
    </row>
    <row r="2211" spans="3:53" ht="12.75" x14ac:dyDescent="0.2">
      <c r="C2211" t="s">
        <v>700</v>
      </c>
      <c r="D2211" t="s">
        <v>193</v>
      </c>
      <c r="E2211">
        <v>19.14</v>
      </c>
      <c r="F2211">
        <v>11.71</v>
      </c>
      <c r="G2211">
        <v>5.68</v>
      </c>
      <c r="H2211">
        <v>6870</v>
      </c>
      <c r="I2211">
        <v>-51.32</v>
      </c>
      <c r="J2211" t="s">
        <v>78</v>
      </c>
      <c r="K2211">
        <v>56.02</v>
      </c>
      <c r="L2211">
        <v>18.935275000000001</v>
      </c>
      <c r="M2211">
        <v>0.18338788319682769</v>
      </c>
      <c r="N2211">
        <v>18.780989999999999</v>
      </c>
      <c r="O2211">
        <v>1.006389971987611</v>
      </c>
      <c r="P2211">
        <v>11810000</v>
      </c>
      <c r="Q2211">
        <v>21186000</v>
      </c>
      <c r="R2211">
        <v>0.56000000000000005</v>
      </c>
      <c r="S2211">
        <v>44.767000000000003</v>
      </c>
      <c r="T2211">
        <v>6.0879999999999992</v>
      </c>
      <c r="U2211">
        <v>22.351600000000001</v>
      </c>
      <c r="V2211">
        <f t="shared" si="366"/>
        <v>2.421410777312714</v>
      </c>
      <c r="AC2211">
        <v>23</v>
      </c>
      <c r="AD2211">
        <v>18.96</v>
      </c>
      <c r="AH2211" s="85">
        <f>IF(AND(M2211&lt;Variables!$G$6,M2211&gt;Variables!$G$5),0,1)</f>
        <v>1</v>
      </c>
      <c r="AI2211" s="85">
        <f t="shared" si="364"/>
        <v>0</v>
      </c>
      <c r="AJ2211" s="85">
        <f>IF(I2211&gt;Variables!$G$7,0,1)</f>
        <v>1</v>
      </c>
      <c r="AK2211" s="85">
        <f>IF(F2211&gt;Variables!$G$8,0,1)</f>
        <v>0</v>
      </c>
      <c r="AL2211" s="85">
        <f>IF(G2211&gt;Variables!$G$9,0,1)</f>
        <v>1</v>
      </c>
      <c r="AM2211" s="85">
        <f>IF(AND(K2211&gt;Variables!$G$10,K2211&lt;Variables!$G$11),0,1)</f>
        <v>0</v>
      </c>
      <c r="AN2211" s="103">
        <f>IF(H2211&lt;Variables!$G$13,1,0)</f>
        <v>0</v>
      </c>
      <c r="AO2211" s="101">
        <f>IF(R2211&lt;Variables!$G$12,0,1)</f>
        <v>0</v>
      </c>
      <c r="AP2211" s="86">
        <f t="shared" si="362"/>
        <v>1</v>
      </c>
      <c r="AR2211">
        <v>1</v>
      </c>
      <c r="AS2211">
        <v>0</v>
      </c>
      <c r="AT2211">
        <v>0</v>
      </c>
      <c r="AU2211">
        <v>0</v>
      </c>
      <c r="BA2211">
        <v>2</v>
      </c>
    </row>
    <row r="2212" spans="3:53" ht="12.75" x14ac:dyDescent="0.2">
      <c r="C2212" t="s">
        <v>700</v>
      </c>
      <c r="D2212" t="s">
        <v>681</v>
      </c>
      <c r="E2212">
        <v>1.46</v>
      </c>
      <c r="F2212">
        <v>46.08</v>
      </c>
      <c r="G2212">
        <v>9.02</v>
      </c>
      <c r="H2212">
        <v>81.3</v>
      </c>
      <c r="I2212">
        <v>-52.896999999999998</v>
      </c>
      <c r="J2212" t="s">
        <v>78</v>
      </c>
      <c r="K2212">
        <v>36.619999999999997</v>
      </c>
      <c r="L2212">
        <v>1.54301</v>
      </c>
      <c r="M2212">
        <v>-6.0278287243763966</v>
      </c>
      <c r="N2212">
        <v>1.536864</v>
      </c>
      <c r="O2212">
        <v>-5.6520290669831583</v>
      </c>
      <c r="P2212">
        <v>64510000.000000007</v>
      </c>
      <c r="Q2212">
        <v>793060</v>
      </c>
      <c r="R2212">
        <v>81.34</v>
      </c>
      <c r="S2212">
        <v>44.767000000000003</v>
      </c>
      <c r="T2212">
        <v>6.0879999999999992</v>
      </c>
      <c r="U2212">
        <v>22.351600000000001</v>
      </c>
      <c r="V2212">
        <f t="shared" si="366"/>
        <v>2.1521827648505192</v>
      </c>
      <c r="AC2212">
        <v>1.51</v>
      </c>
      <c r="AD2212">
        <v>1.2</v>
      </c>
      <c r="AH2212" s="85">
        <f>IF(AND(M2212&lt;Variables!$G$6,M2212&gt;Variables!$G$5),0,1)</f>
        <v>1</v>
      </c>
      <c r="AI2212" s="85">
        <f t="shared" si="364"/>
        <v>0</v>
      </c>
      <c r="AJ2212" s="85">
        <f>IF(I2212&gt;Variables!$G$7,0,1)</f>
        <v>1</v>
      </c>
      <c r="AK2212" s="85">
        <f>IF(F2212&gt;Variables!$G$8,0,1)</f>
        <v>0</v>
      </c>
      <c r="AL2212" s="85">
        <f>IF(G2212&gt;Variables!$G$9,0,1)</f>
        <v>1</v>
      </c>
      <c r="AM2212" s="85">
        <f>IF(AND(K2212&gt;Variables!$G$10,K2212&lt;Variables!$G$11),0,1)</f>
        <v>1</v>
      </c>
      <c r="AN2212" s="103">
        <f>IF(H2212&lt;Variables!$G$13,1,0)</f>
        <v>1</v>
      </c>
      <c r="AO2212" s="101">
        <f>IF(R2212&lt;Variables!$G$12,0,1)</f>
        <v>1</v>
      </c>
      <c r="AP2212" s="86">
        <f t="shared" si="362"/>
        <v>1</v>
      </c>
      <c r="AR2212">
        <v>0</v>
      </c>
      <c r="AS2212">
        <v>0</v>
      </c>
      <c r="AT2212">
        <v>1</v>
      </c>
      <c r="AU2212">
        <v>0</v>
      </c>
      <c r="BA2212">
        <v>-2.25</v>
      </c>
    </row>
    <row r="2213" spans="3:53" ht="12.75" x14ac:dyDescent="0.2">
      <c r="C2213" t="s">
        <v>700</v>
      </c>
      <c r="D2213" t="s">
        <v>615</v>
      </c>
      <c r="E2213">
        <v>29.57</v>
      </c>
      <c r="F2213">
        <v>9.32</v>
      </c>
      <c r="G2213">
        <v>6.78</v>
      </c>
      <c r="H2213">
        <v>2810</v>
      </c>
      <c r="I2213">
        <v>-31.981000000000002</v>
      </c>
      <c r="J2213" t="s">
        <v>78</v>
      </c>
      <c r="K2213">
        <v>72.67</v>
      </c>
      <c r="L2213">
        <v>28.769974999999999</v>
      </c>
      <c r="M2213">
        <v>2.954555921581449</v>
      </c>
      <c r="N2213">
        <v>27.932932000000001</v>
      </c>
      <c r="O2213">
        <v>6.0397096874757139</v>
      </c>
      <c r="P2213">
        <v>3217000</v>
      </c>
      <c r="Q2213">
        <v>4334000</v>
      </c>
      <c r="R2213">
        <v>0.74</v>
      </c>
      <c r="S2213">
        <v>44.767000000000003</v>
      </c>
      <c r="T2213">
        <v>6.0879999999999992</v>
      </c>
      <c r="U2213">
        <v>22.351600000000001</v>
      </c>
      <c r="V2213">
        <f t="shared" si="366"/>
        <v>2.3316051334792602</v>
      </c>
      <c r="AC2213">
        <v>44.51</v>
      </c>
      <c r="AD2213">
        <v>29.43</v>
      </c>
      <c r="AH2213" s="85">
        <f>IF(AND(M2213&lt;Variables!$G$6,M2213&gt;Variables!$G$5),0,1)</f>
        <v>1</v>
      </c>
      <c r="AI2213" s="85">
        <f t="shared" si="364"/>
        <v>0</v>
      </c>
      <c r="AJ2213" s="85">
        <f>IF(I2213&gt;Variables!$G$7,0,1)</f>
        <v>1</v>
      </c>
      <c r="AK2213" s="85">
        <f>IF(F2213&gt;Variables!$G$8,0,1)</f>
        <v>0</v>
      </c>
      <c r="AL2213" s="85">
        <f>IF(G2213&gt;Variables!$G$9,0,1)</f>
        <v>1</v>
      </c>
      <c r="AM2213" s="85">
        <f>IF(AND(K2213&gt;Variables!$G$10,K2213&lt;Variables!$G$11),0,1)</f>
        <v>0</v>
      </c>
      <c r="AN2213" s="103">
        <f>IF(H2213&lt;Variables!$G$13,1,0)</f>
        <v>0</v>
      </c>
      <c r="AO2213" s="101">
        <f>IF(R2213&lt;Variables!$G$12,0,1)</f>
        <v>0</v>
      </c>
      <c r="AP2213" s="86">
        <f t="shared" si="362"/>
        <v>1</v>
      </c>
      <c r="AR2213">
        <v>1</v>
      </c>
      <c r="AS2213">
        <v>0</v>
      </c>
      <c r="AT2213">
        <v>0</v>
      </c>
      <c r="AU2213">
        <v>0</v>
      </c>
      <c r="BA2213">
        <v>2</v>
      </c>
    </row>
    <row r="2214" spans="3:53" ht="12.75" x14ac:dyDescent="0.2">
      <c r="C2214" t="s">
        <v>700</v>
      </c>
      <c r="D2214" t="s">
        <v>699</v>
      </c>
      <c r="E2214">
        <v>75.53</v>
      </c>
      <c r="F2214">
        <v>5.77</v>
      </c>
      <c r="G2214">
        <v>7.55</v>
      </c>
      <c r="H2214">
        <v>7420</v>
      </c>
      <c r="I2214">
        <v>-40.935000000000002</v>
      </c>
      <c r="J2214" t="s">
        <v>78</v>
      </c>
      <c r="K2214">
        <v>53.68</v>
      </c>
      <c r="L2214">
        <v>75.68506499999998</v>
      </c>
      <c r="M2214">
        <v>-0.244387713745079</v>
      </c>
      <c r="N2214">
        <v>73.924717999999999</v>
      </c>
      <c r="O2214">
        <v>2.13106257639022</v>
      </c>
      <c r="P2214">
        <v>4463000</v>
      </c>
      <c r="Q2214">
        <v>3938000</v>
      </c>
      <c r="R2214">
        <v>1.1299999999999999</v>
      </c>
      <c r="S2214">
        <v>44.767000000000003</v>
      </c>
      <c r="T2214">
        <v>6.0879999999999992</v>
      </c>
      <c r="U2214">
        <v>22.351600000000001</v>
      </c>
      <c r="V2214">
        <f t="shared" si="366"/>
        <v>2.4140761940770203</v>
      </c>
      <c r="AC2214">
        <v>76.819999999999993</v>
      </c>
      <c r="AD2214">
        <v>73.72</v>
      </c>
      <c r="AH2214" s="85">
        <f>IF(AND(M2214&lt;Variables!$G$6,M2214&gt;Variables!$G$5),0,1)</f>
        <v>1</v>
      </c>
      <c r="AI2214" s="85">
        <f t="shared" si="364"/>
        <v>0</v>
      </c>
      <c r="AJ2214" s="85">
        <f>IF(I2214&gt;Variables!$G$7,0,1)</f>
        <v>1</v>
      </c>
      <c r="AK2214" s="85">
        <f>IF(F2214&gt;Variables!$G$8,0,1)</f>
        <v>1</v>
      </c>
      <c r="AL2214" s="85">
        <f>IF(G2214&gt;Variables!$G$9,0,1)</f>
        <v>1</v>
      </c>
      <c r="AM2214" s="85">
        <f>IF(AND(K2214&gt;Variables!$G$10,K2214&lt;Variables!$G$11),0,1)</f>
        <v>0</v>
      </c>
      <c r="AN2214" s="103">
        <f>IF(H2214&lt;Variables!$G$13,1,0)</f>
        <v>0</v>
      </c>
      <c r="AO2214" s="101">
        <f>IF(R2214&lt;Variables!$G$12,0,1)</f>
        <v>0</v>
      </c>
      <c r="AP2214" s="86">
        <f t="shared" si="362"/>
        <v>1</v>
      </c>
      <c r="AR2214">
        <v>0</v>
      </c>
      <c r="AS2214">
        <v>1</v>
      </c>
      <c r="AT2214">
        <v>0</v>
      </c>
      <c r="AU2214">
        <v>0</v>
      </c>
      <c r="BA2214">
        <v>0.4</v>
      </c>
    </row>
    <row r="2215" spans="3:53" ht="12.75" x14ac:dyDescent="0.2">
      <c r="C2215" t="s">
        <v>701</v>
      </c>
      <c r="D2215" t="s">
        <v>697</v>
      </c>
      <c r="E2215">
        <v>2.75</v>
      </c>
      <c r="F2215">
        <v>6.96</v>
      </c>
      <c r="G2215">
        <v>-2.86</v>
      </c>
      <c r="H2215">
        <v>-99999</v>
      </c>
      <c r="I2215">
        <v>-26.661999999999999</v>
      </c>
      <c r="J2215" t="s">
        <v>78</v>
      </c>
      <c r="K2215">
        <v>52.5</v>
      </c>
      <c r="L2215">
        <v>2.72</v>
      </c>
      <c r="M2215">
        <v>0</v>
      </c>
      <c r="N2215">
        <v>2.6963124999999999</v>
      </c>
      <c r="O2215">
        <v>0.87851463804732788</v>
      </c>
      <c r="P2215">
        <v>24746</v>
      </c>
      <c r="Q2215">
        <v>51791</v>
      </c>
      <c r="R2215">
        <v>0.48</v>
      </c>
      <c r="S2215">
        <v>46.591000000000008</v>
      </c>
      <c r="T2215">
        <v>7.0180000000000007</v>
      </c>
      <c r="U2215">
        <v>23.603999999999999</v>
      </c>
      <c r="V2215">
        <f t="shared" si="366"/>
        <v>2.3929</v>
      </c>
      <c r="AC2215">
        <v>3.11</v>
      </c>
      <c r="AD2215">
        <v>2.67</v>
      </c>
      <c r="AH2215" s="85">
        <f>IF(AND(M2215&lt;Variables!$G$6,M2215&gt;Variables!$G$5),0,1)</f>
        <v>1</v>
      </c>
      <c r="AI2215" s="85">
        <f t="shared" si="364"/>
        <v>0</v>
      </c>
      <c r="AJ2215" s="85">
        <f>IF(I2215&gt;Variables!$G$7,0,1)</f>
        <v>1</v>
      </c>
      <c r="AK2215" s="85">
        <f>IF(F2215&gt;Variables!$G$8,0,1)</f>
        <v>1</v>
      </c>
      <c r="AL2215" s="85">
        <f>IF(G2215&gt;Variables!$G$9,0,1)</f>
        <v>1</v>
      </c>
      <c r="AM2215" s="85">
        <f>IF(AND(K2215&gt;Variables!$G$10,K2215&lt;Variables!$G$11),0,1)</f>
        <v>0</v>
      </c>
      <c r="AN2215" s="103">
        <f>IF(H2215&lt;Variables!$G$13,1,0)</f>
        <v>1</v>
      </c>
      <c r="AO2215" s="101">
        <f>IF(R2215&lt;Variables!$G$12,0,1)</f>
        <v>0</v>
      </c>
      <c r="AP2215" s="86">
        <f t="shared" si="362"/>
        <v>1</v>
      </c>
      <c r="AR2215">
        <v>1</v>
      </c>
      <c r="AS2215">
        <v>0</v>
      </c>
      <c r="AT2215">
        <v>0</v>
      </c>
      <c r="AU2215">
        <v>0</v>
      </c>
      <c r="BA2215">
        <v>2</v>
      </c>
    </row>
    <row r="2216" spans="3:53" ht="12.75" x14ac:dyDescent="0.2">
      <c r="C2216" t="s">
        <v>701</v>
      </c>
      <c r="D2216" t="s">
        <v>389</v>
      </c>
      <c r="E2216">
        <v>8.1999999999999993</v>
      </c>
      <c r="F2216">
        <v>6.81</v>
      </c>
      <c r="G2216">
        <v>0.43</v>
      </c>
      <c r="H2216">
        <v>2260</v>
      </c>
      <c r="I2216">
        <v>-41.805999999999997</v>
      </c>
      <c r="J2216" t="s">
        <v>78</v>
      </c>
      <c r="K2216">
        <v>66.87</v>
      </c>
      <c r="L2216">
        <v>8.0975300000000008</v>
      </c>
      <c r="M2216">
        <v>0.95671149103491948</v>
      </c>
      <c r="N2216">
        <v>8.0869700000000009</v>
      </c>
      <c r="O2216">
        <v>1.0885411965173579</v>
      </c>
      <c r="P2216">
        <v>5130000</v>
      </c>
      <c r="Q2216">
        <v>7917000</v>
      </c>
      <c r="R2216">
        <v>0.65</v>
      </c>
      <c r="S2216">
        <v>46.591000000000008</v>
      </c>
      <c r="T2216">
        <v>7.0180000000000007</v>
      </c>
      <c r="U2216">
        <v>23.603999999999999</v>
      </c>
      <c r="V2216">
        <f t="shared" si="366"/>
        <v>2.4702871816314356</v>
      </c>
      <c r="AC2216">
        <v>8.6549999999999994</v>
      </c>
      <c r="AD2216">
        <v>8.1549999999999994</v>
      </c>
      <c r="AH2216" s="85">
        <f>IF(AND(M2216&lt;Variables!$G$6,M2216&gt;Variables!$G$5),0,1)</f>
        <v>1</v>
      </c>
      <c r="AI2216" s="85">
        <f t="shared" si="364"/>
        <v>0</v>
      </c>
      <c r="AJ2216" s="85">
        <f>IF(I2216&gt;Variables!$G$7,0,1)</f>
        <v>1</v>
      </c>
      <c r="AK2216" s="85">
        <f>IF(F2216&gt;Variables!$G$8,0,1)</f>
        <v>1</v>
      </c>
      <c r="AL2216" s="85">
        <f>IF(G2216&gt;Variables!$G$9,0,1)</f>
        <v>1</v>
      </c>
      <c r="AM2216" s="85">
        <f>IF(AND(K2216&gt;Variables!$G$10,K2216&lt;Variables!$G$11),0,1)</f>
        <v>0</v>
      </c>
      <c r="AN2216" s="103">
        <f>IF(H2216&lt;Variables!$G$13,1,0)</f>
        <v>1</v>
      </c>
      <c r="AO2216" s="101">
        <f>IF(R2216&lt;Variables!$G$12,0,1)</f>
        <v>0</v>
      </c>
      <c r="AP2216" s="86">
        <f t="shared" si="362"/>
        <v>1</v>
      </c>
      <c r="AR2216">
        <v>1</v>
      </c>
      <c r="AS2216">
        <v>0</v>
      </c>
      <c r="AT2216">
        <v>0</v>
      </c>
      <c r="AU2216">
        <v>0</v>
      </c>
      <c r="BA2216">
        <v>2</v>
      </c>
    </row>
    <row r="2217" spans="3:53" ht="12.75" x14ac:dyDescent="0.2">
      <c r="C2217" t="s">
        <v>701</v>
      </c>
      <c r="D2217" t="s">
        <v>676</v>
      </c>
      <c r="E2217">
        <v>2.78</v>
      </c>
      <c r="F2217">
        <v>6.26</v>
      </c>
      <c r="G2217">
        <v>3.36</v>
      </c>
      <c r="H2217">
        <v>-99999</v>
      </c>
      <c r="I2217">
        <v>-31.32</v>
      </c>
      <c r="J2217" t="s">
        <v>78</v>
      </c>
      <c r="K2217">
        <v>58.99</v>
      </c>
      <c r="L2217">
        <v>2.7679999999999998</v>
      </c>
      <c r="M2217">
        <v>7.2254335260123703E-2</v>
      </c>
      <c r="N2217">
        <v>2.7735625000000002</v>
      </c>
      <c r="O2217">
        <v>-0.12844491515874229</v>
      </c>
      <c r="P2217">
        <v>53099</v>
      </c>
      <c r="Q2217">
        <v>193623</v>
      </c>
      <c r="R2217">
        <v>0.27</v>
      </c>
      <c r="S2217">
        <v>46.591000000000008</v>
      </c>
      <c r="T2217">
        <v>7.0180000000000007</v>
      </c>
      <c r="U2217">
        <v>23.603999999999999</v>
      </c>
      <c r="V2217">
        <f t="shared" si="366"/>
        <v>2.4563818393063581</v>
      </c>
      <c r="AC2217">
        <v>2.78</v>
      </c>
      <c r="AD2217">
        <v>2.74</v>
      </c>
      <c r="AH2217" s="85">
        <f>IF(AND(M2217&lt;Variables!$G$6,M2217&gt;Variables!$G$5),0,1)</f>
        <v>1</v>
      </c>
      <c r="AI2217" s="85">
        <f t="shared" si="364"/>
        <v>1</v>
      </c>
      <c r="AJ2217" s="85">
        <f>IF(I2217&gt;Variables!$G$7,0,1)</f>
        <v>1</v>
      </c>
      <c r="AK2217" s="85">
        <f>IF(F2217&gt;Variables!$G$8,0,1)</f>
        <v>1</v>
      </c>
      <c r="AL2217" s="85">
        <f>IF(G2217&gt;Variables!$G$9,0,1)</f>
        <v>1</v>
      </c>
      <c r="AM2217" s="85">
        <f>IF(AND(K2217&gt;Variables!$G$10,K2217&lt;Variables!$G$11),0,1)</f>
        <v>0</v>
      </c>
      <c r="AN2217" s="103">
        <f>IF(H2217&lt;Variables!$G$13,1,0)</f>
        <v>1</v>
      </c>
      <c r="AO2217" s="101">
        <f>IF(R2217&lt;Variables!$G$12,0,1)</f>
        <v>0</v>
      </c>
      <c r="AP2217" s="86">
        <f t="shared" si="362"/>
        <v>1</v>
      </c>
      <c r="AR2217">
        <v>0</v>
      </c>
      <c r="AS2217">
        <v>0</v>
      </c>
      <c r="AT2217">
        <v>0</v>
      </c>
      <c r="AU2217">
        <v>0</v>
      </c>
      <c r="BA2217">
        <v>0</v>
      </c>
    </row>
    <row r="2218" spans="3:53" ht="12.75" x14ac:dyDescent="0.2">
      <c r="C2218" t="s">
        <v>701</v>
      </c>
      <c r="D2218" t="s">
        <v>702</v>
      </c>
      <c r="E2218">
        <v>0.14000000000000001</v>
      </c>
      <c r="F2218">
        <v>9.43</v>
      </c>
      <c r="G2218">
        <v>12.77</v>
      </c>
      <c r="H2218">
        <v>-99999</v>
      </c>
      <c r="I2218">
        <v>4.3979999999999997</v>
      </c>
      <c r="J2218" t="s">
        <v>78</v>
      </c>
      <c r="K2218"/>
      <c r="L2218">
        <v>-99999</v>
      </c>
      <c r="M2218">
        <v>-99999</v>
      </c>
      <c r="N2218">
        <v>0.159</v>
      </c>
      <c r="O2218">
        <v>0</v>
      </c>
      <c r="P2218">
        <v>21097</v>
      </c>
      <c r="Q2218">
        <v>102296</v>
      </c>
      <c r="R2218">
        <v>0.21</v>
      </c>
      <c r="S2218">
        <v>46.591000000000008</v>
      </c>
      <c r="T2218">
        <v>7.0180000000000007</v>
      </c>
      <c r="U2218">
        <v>23.603999999999999</v>
      </c>
      <c r="V2218"/>
      <c r="AC2218">
        <v>0.15989999999999999</v>
      </c>
      <c r="AD2218">
        <v>0.14499999999999999</v>
      </c>
      <c r="AH2218" s="85">
        <f>IF(AND(M2218&lt;Variables!$G$6,M2218&gt;Variables!$G$5),0,1)</f>
        <v>1</v>
      </c>
      <c r="AI2218" s="85">
        <f t="shared" si="364"/>
        <v>1</v>
      </c>
      <c r="AJ2218" s="85">
        <f>IF(I2218&gt;Variables!$G$7,0,1)</f>
        <v>0</v>
      </c>
      <c r="AK2218" s="85">
        <f>IF(F2218&gt;Variables!$G$8,0,1)</f>
        <v>0</v>
      </c>
      <c r="AL2218" s="85">
        <f>IF(G2218&gt;Variables!$G$9,0,1)</f>
        <v>0</v>
      </c>
      <c r="AM2218" s="85">
        <f>IF(AND(K2218&gt;Variables!$G$10,K2218&lt;Variables!$G$11),0,1)</f>
        <v>1</v>
      </c>
      <c r="AN2218" s="103">
        <f>IF(H2218&lt;Variables!$G$13,1,0)</f>
        <v>1</v>
      </c>
      <c r="AO2218" s="101">
        <f>IF(R2218&lt;Variables!$G$12,0,1)</f>
        <v>0</v>
      </c>
      <c r="AP2218" s="86">
        <f t="shared" si="362"/>
        <v>1</v>
      </c>
      <c r="AR2218">
        <v>1</v>
      </c>
      <c r="AS2218">
        <v>0</v>
      </c>
      <c r="AT2218">
        <v>0</v>
      </c>
      <c r="AU2218">
        <v>0</v>
      </c>
      <c r="BA2218">
        <v>2</v>
      </c>
    </row>
    <row r="2219" spans="3:53" ht="12.75" x14ac:dyDescent="0.2">
      <c r="C2219" t="s">
        <v>701</v>
      </c>
      <c r="D2219" t="s">
        <v>603</v>
      </c>
      <c r="E2219">
        <v>12.84</v>
      </c>
      <c r="F2219">
        <v>10.55</v>
      </c>
      <c r="G2219">
        <v>-1.1599999999999999</v>
      </c>
      <c r="H2219">
        <v>6420</v>
      </c>
      <c r="I2219">
        <v>-8.99</v>
      </c>
      <c r="J2219" t="s">
        <v>78</v>
      </c>
      <c r="K2219">
        <v>42.23</v>
      </c>
      <c r="L2219">
        <v>12.946415</v>
      </c>
      <c r="M2219">
        <v>-1.439896681822717</v>
      </c>
      <c r="N2219">
        <v>12.827608</v>
      </c>
      <c r="O2219">
        <v>-0.52705071748372645</v>
      </c>
      <c r="P2219">
        <v>81213000</v>
      </c>
      <c r="Q2219">
        <v>15248000</v>
      </c>
      <c r="R2219">
        <v>5.33</v>
      </c>
      <c r="S2219">
        <v>46.591000000000008</v>
      </c>
      <c r="T2219">
        <v>7.0180000000000007</v>
      </c>
      <c r="U2219">
        <v>23.603999999999999</v>
      </c>
      <c r="V2219">
        <f t="shared" ref="V2219:V2239" si="367">1.849 + (0.01036 * K2219) + (0.1184 * M2219) - (0.002888 * K2219 * M2219)</f>
        <v>2.2916291777624926</v>
      </c>
      <c r="AC2219">
        <v>16.66</v>
      </c>
      <c r="AD2219">
        <v>12.54</v>
      </c>
      <c r="AH2219" s="85">
        <f>IF(AND(M2219&lt;Variables!$G$6,M2219&gt;Variables!$G$5),0,1)</f>
        <v>1</v>
      </c>
      <c r="AI2219" s="85">
        <f t="shared" si="364"/>
        <v>0</v>
      </c>
      <c r="AJ2219" s="85">
        <f>IF(I2219&gt;Variables!$G$7,0,1)</f>
        <v>1</v>
      </c>
      <c r="AK2219" s="85">
        <f>IF(F2219&gt;Variables!$G$8,0,1)</f>
        <v>0</v>
      </c>
      <c r="AL2219" s="85">
        <f>IF(G2219&gt;Variables!$G$9,0,1)</f>
        <v>1</v>
      </c>
      <c r="AM2219" s="85">
        <f>IF(AND(K2219&gt;Variables!$G$10,K2219&lt;Variables!$G$11),0,1)</f>
        <v>1</v>
      </c>
      <c r="AN2219" s="103">
        <f>IF(H2219&lt;Variables!$G$13,1,0)</f>
        <v>0</v>
      </c>
      <c r="AO2219" s="101">
        <f>IF(R2219&lt;Variables!$G$12,0,1)</f>
        <v>1</v>
      </c>
      <c r="AP2219" s="86">
        <f t="shared" si="362"/>
        <v>1</v>
      </c>
      <c r="AR2219">
        <v>0</v>
      </c>
      <c r="AS2219">
        <v>0</v>
      </c>
      <c r="AT2219">
        <v>1</v>
      </c>
      <c r="AU2219">
        <v>0</v>
      </c>
      <c r="BA2219">
        <v>-2.25</v>
      </c>
    </row>
    <row r="2220" spans="3:53" ht="12.75" x14ac:dyDescent="0.2">
      <c r="C2220" t="s">
        <v>701</v>
      </c>
      <c r="D2220" t="s">
        <v>447</v>
      </c>
      <c r="E2220">
        <v>18</v>
      </c>
      <c r="F2220">
        <v>6.18</v>
      </c>
      <c r="G2220">
        <v>4.58</v>
      </c>
      <c r="H2220">
        <v>7820</v>
      </c>
      <c r="I2220">
        <v>-55.81</v>
      </c>
      <c r="J2220" t="s">
        <v>78</v>
      </c>
      <c r="K2220">
        <v>73.900000000000006</v>
      </c>
      <c r="L2220">
        <v>17.82554</v>
      </c>
      <c r="M2220">
        <v>1.175055566339104</v>
      </c>
      <c r="N2220">
        <v>17.545549999999999</v>
      </c>
      <c r="O2220">
        <v>2.7895962224039801</v>
      </c>
      <c r="P2220">
        <v>11273000</v>
      </c>
      <c r="Q2220">
        <v>23167000</v>
      </c>
      <c r="R2220">
        <v>0.49</v>
      </c>
      <c r="S2220">
        <v>46.591000000000008</v>
      </c>
      <c r="T2220">
        <v>7.0180000000000007</v>
      </c>
      <c r="U2220">
        <v>23.603999999999999</v>
      </c>
      <c r="V2220">
        <f t="shared" si="367"/>
        <v>2.5029464599086459</v>
      </c>
      <c r="AC2220">
        <v>19.14</v>
      </c>
      <c r="AD2220">
        <v>17.75</v>
      </c>
      <c r="AH2220" s="85">
        <f>IF(AND(M2220&lt;Variables!$G$6,M2220&gt;Variables!$G$5),0,1)</f>
        <v>1</v>
      </c>
      <c r="AI2220" s="85">
        <f t="shared" si="364"/>
        <v>0</v>
      </c>
      <c r="AJ2220" s="85">
        <f>IF(I2220&gt;Variables!$G$7,0,1)</f>
        <v>1</v>
      </c>
      <c r="AK2220" s="85">
        <f>IF(F2220&gt;Variables!$G$8,0,1)</f>
        <v>1</v>
      </c>
      <c r="AL2220" s="85">
        <f>IF(G2220&gt;Variables!$G$9,0,1)</f>
        <v>1</v>
      </c>
      <c r="AM2220" s="85">
        <f>IF(AND(K2220&gt;Variables!$G$10,K2220&lt;Variables!$G$11),0,1)</f>
        <v>0</v>
      </c>
      <c r="AN2220" s="103">
        <f>IF(H2220&lt;Variables!$G$13,1,0)</f>
        <v>0</v>
      </c>
      <c r="AO2220" s="101">
        <f>IF(R2220&lt;Variables!$G$12,0,1)</f>
        <v>0</v>
      </c>
      <c r="AP2220" s="86">
        <f t="shared" si="362"/>
        <v>1</v>
      </c>
      <c r="AR2220">
        <v>1</v>
      </c>
      <c r="AS2220">
        <v>0</v>
      </c>
      <c r="AT2220">
        <v>0</v>
      </c>
      <c r="AU2220">
        <v>0</v>
      </c>
      <c r="BA2220">
        <v>0.83</v>
      </c>
    </row>
    <row r="2221" spans="3:53" ht="12.75" x14ac:dyDescent="0.2">
      <c r="C2221" t="s">
        <v>701</v>
      </c>
      <c r="D2221" t="s">
        <v>331</v>
      </c>
      <c r="E2221">
        <v>39.74</v>
      </c>
      <c r="F2221">
        <v>24.25</v>
      </c>
      <c r="G2221">
        <v>5.73</v>
      </c>
      <c r="H2221">
        <v>14650</v>
      </c>
      <c r="I2221">
        <v>202.06100000000001</v>
      </c>
      <c r="J2221" t="s">
        <v>78</v>
      </c>
      <c r="K2221">
        <v>44.49</v>
      </c>
      <c r="L2221">
        <v>40.103555</v>
      </c>
      <c r="M2221">
        <v>-1.0810886965008419</v>
      </c>
      <c r="N2221">
        <v>40.380949999999999</v>
      </c>
      <c r="O2221">
        <v>-1.7606074151301461</v>
      </c>
      <c r="P2221">
        <v>198139000</v>
      </c>
      <c r="Q2221">
        <v>111998000</v>
      </c>
      <c r="R2221">
        <v>1.77</v>
      </c>
      <c r="S2221">
        <v>46.591000000000008</v>
      </c>
      <c r="T2221">
        <v>7.0180000000000007</v>
      </c>
      <c r="U2221">
        <v>23.603999999999999</v>
      </c>
      <c r="V2221">
        <f t="shared" si="367"/>
        <v>2.3208214714122479</v>
      </c>
      <c r="AC2221">
        <v>72.62</v>
      </c>
      <c r="AD2221">
        <v>38.36</v>
      </c>
      <c r="AH2221" s="85">
        <f>IF(AND(M2221&lt;Variables!$G$6,M2221&gt;Variables!$G$5),0,1)</f>
        <v>1</v>
      </c>
      <c r="AI2221" s="85">
        <f t="shared" si="364"/>
        <v>1</v>
      </c>
      <c r="AJ2221" s="85">
        <f>IF(I2221&gt;Variables!$G$7,0,1)</f>
        <v>0</v>
      </c>
      <c r="AK2221" s="85">
        <f>IF(F2221&gt;Variables!$G$8,0,1)</f>
        <v>0</v>
      </c>
      <c r="AL2221" s="85">
        <f>IF(G2221&gt;Variables!$G$9,0,1)</f>
        <v>1</v>
      </c>
      <c r="AM2221" s="85">
        <f>IF(AND(K2221&gt;Variables!$G$10,K2221&lt;Variables!$G$11),0,1)</f>
        <v>1</v>
      </c>
      <c r="AN2221" s="103">
        <f>IF(H2221&lt;Variables!$G$13,1,0)</f>
        <v>0</v>
      </c>
      <c r="AO2221" s="101">
        <f>IF(R2221&lt;Variables!$G$12,0,1)</f>
        <v>0</v>
      </c>
      <c r="AP2221" s="86">
        <f t="shared" si="362"/>
        <v>1</v>
      </c>
      <c r="AR2221">
        <v>0</v>
      </c>
      <c r="AS2221">
        <v>0</v>
      </c>
      <c r="AT2221">
        <v>1</v>
      </c>
      <c r="AU2221">
        <v>0</v>
      </c>
      <c r="BA2221">
        <v>-2.25</v>
      </c>
    </row>
    <row r="2222" spans="3:53" ht="12.75" x14ac:dyDescent="0.2">
      <c r="C2222" t="s">
        <v>701</v>
      </c>
      <c r="D2222" t="s">
        <v>694</v>
      </c>
      <c r="E2222">
        <v>29.21</v>
      </c>
      <c r="F2222">
        <v>6.52</v>
      </c>
      <c r="G2222">
        <v>3.77</v>
      </c>
      <c r="H2222">
        <v>5540</v>
      </c>
      <c r="I2222">
        <v>15.973000000000001</v>
      </c>
      <c r="J2222" t="s">
        <v>78</v>
      </c>
      <c r="K2222">
        <v>67.59</v>
      </c>
      <c r="L2222">
        <v>29.015750000000001</v>
      </c>
      <c r="M2222">
        <v>0.56607187475768406</v>
      </c>
      <c r="N2222">
        <v>28.776188000000001</v>
      </c>
      <c r="O2222">
        <v>1.403285244035793</v>
      </c>
      <c r="P2222">
        <v>454590</v>
      </c>
      <c r="Q2222">
        <v>1452000</v>
      </c>
      <c r="R2222">
        <v>0.31</v>
      </c>
      <c r="S2222">
        <v>46.591000000000008</v>
      </c>
      <c r="T2222">
        <v>7.0180000000000007</v>
      </c>
      <c r="U2222">
        <v>23.603999999999999</v>
      </c>
      <c r="V2222">
        <f t="shared" si="367"/>
        <v>2.5057581253043604</v>
      </c>
      <c r="AC2222">
        <v>30.48</v>
      </c>
      <c r="AD2222">
        <v>28.849900000000002</v>
      </c>
      <c r="AH2222" s="85">
        <f>IF(AND(M2222&lt;Variables!$G$6,M2222&gt;Variables!$G$5),0,1)</f>
        <v>1</v>
      </c>
      <c r="AI2222" s="85">
        <f t="shared" si="364"/>
        <v>0</v>
      </c>
      <c r="AJ2222" s="85">
        <f>IF(I2222&gt;Variables!$G$7,0,1)</f>
        <v>0</v>
      </c>
      <c r="AK2222" s="85">
        <f>IF(F2222&gt;Variables!$G$8,0,1)</f>
        <v>1</v>
      </c>
      <c r="AL2222" s="85">
        <f>IF(G2222&gt;Variables!$G$9,0,1)</f>
        <v>1</v>
      </c>
      <c r="AM2222" s="85">
        <f>IF(AND(K2222&gt;Variables!$G$10,K2222&lt;Variables!$G$11),0,1)</f>
        <v>0</v>
      </c>
      <c r="AN2222" s="103">
        <f>IF(H2222&lt;Variables!$G$13,1,0)</f>
        <v>0</v>
      </c>
      <c r="AO2222" s="101">
        <f>IF(R2222&lt;Variables!$G$12,0,1)</f>
        <v>0</v>
      </c>
      <c r="AP2222" s="86">
        <f t="shared" si="362"/>
        <v>1</v>
      </c>
      <c r="AR2222">
        <v>1</v>
      </c>
      <c r="AS2222">
        <v>0</v>
      </c>
      <c r="AT2222">
        <v>0</v>
      </c>
      <c r="AU2222">
        <v>0</v>
      </c>
      <c r="BA2222">
        <v>0.67</v>
      </c>
    </row>
    <row r="2223" spans="3:53" ht="12.75" x14ac:dyDescent="0.2">
      <c r="C2223" t="s">
        <v>701</v>
      </c>
      <c r="D2223" t="s">
        <v>461</v>
      </c>
      <c r="E2223">
        <v>16.47</v>
      </c>
      <c r="F2223">
        <v>6.39</v>
      </c>
      <c r="G2223">
        <v>5.44</v>
      </c>
      <c r="H2223">
        <v>6300</v>
      </c>
      <c r="I2223">
        <v>-13.391</v>
      </c>
      <c r="J2223" t="s">
        <v>78</v>
      </c>
      <c r="K2223">
        <v>59.52</v>
      </c>
      <c r="L2223">
        <v>16.443284999999999</v>
      </c>
      <c r="M2223">
        <v>0.16246753614015039</v>
      </c>
      <c r="N2223">
        <v>16.260539999999999</v>
      </c>
      <c r="O2223">
        <v>1.288149102059319</v>
      </c>
      <c r="P2223">
        <v>5196000</v>
      </c>
      <c r="Q2223">
        <v>14129000</v>
      </c>
      <c r="R2223">
        <v>0.37</v>
      </c>
      <c r="S2223">
        <v>46.591000000000008</v>
      </c>
      <c r="T2223">
        <v>7.0180000000000007</v>
      </c>
      <c r="U2223">
        <v>23.603999999999999</v>
      </c>
      <c r="V2223">
        <f t="shared" si="367"/>
        <v>2.4569362006139279</v>
      </c>
      <c r="AC2223">
        <v>18.399999999999999</v>
      </c>
      <c r="AD2223">
        <v>16.21</v>
      </c>
      <c r="AH2223" s="85">
        <f>IF(AND(M2223&lt;Variables!$G$6,M2223&gt;Variables!$G$5),0,1)</f>
        <v>1</v>
      </c>
      <c r="AI2223" s="85">
        <f t="shared" si="364"/>
        <v>0</v>
      </c>
      <c r="AJ2223" s="85">
        <f>IF(I2223&gt;Variables!$G$7,0,1)</f>
        <v>1</v>
      </c>
      <c r="AK2223" s="85">
        <f>IF(F2223&gt;Variables!$G$8,0,1)</f>
        <v>1</v>
      </c>
      <c r="AL2223" s="85">
        <f>IF(G2223&gt;Variables!$G$9,0,1)</f>
        <v>1</v>
      </c>
      <c r="AM2223" s="85">
        <f>IF(AND(K2223&gt;Variables!$G$10,K2223&lt;Variables!$G$11),0,1)</f>
        <v>0</v>
      </c>
      <c r="AN2223" s="103">
        <f>IF(H2223&lt;Variables!$G$13,1,0)</f>
        <v>0</v>
      </c>
      <c r="AO2223" s="101">
        <f>IF(R2223&lt;Variables!$G$12,0,1)</f>
        <v>0</v>
      </c>
      <c r="AP2223" s="86">
        <f t="shared" ref="AP2223:AP2286" si="368">IF(J2223="Pass", 0,1)</f>
        <v>1</v>
      </c>
      <c r="AR2223">
        <v>1</v>
      </c>
      <c r="AS2223">
        <v>0</v>
      </c>
      <c r="AT2223">
        <v>0</v>
      </c>
      <c r="AU2223">
        <v>0</v>
      </c>
      <c r="BA2223">
        <v>0.55000000000000004</v>
      </c>
    </row>
    <row r="2224" spans="3:53" ht="12.75" x14ac:dyDescent="0.2">
      <c r="C2224" t="s">
        <v>701</v>
      </c>
      <c r="D2224" t="s">
        <v>117</v>
      </c>
      <c r="E2224">
        <v>26.54</v>
      </c>
      <c r="F2224">
        <v>9.0500000000000007</v>
      </c>
      <c r="G2224">
        <v>9.0299999999999994</v>
      </c>
      <c r="H2224">
        <v>3680</v>
      </c>
      <c r="I2224">
        <v>-34.244</v>
      </c>
      <c r="J2224" t="s">
        <v>78</v>
      </c>
      <c r="K2224">
        <v>57.36</v>
      </c>
      <c r="L2224">
        <v>26.242825</v>
      </c>
      <c r="M2224">
        <v>0.71324257201730323</v>
      </c>
      <c r="N2224">
        <v>26.305759999999999</v>
      </c>
      <c r="O2224">
        <v>0.47229199992701348</v>
      </c>
      <c r="P2224">
        <v>7980000</v>
      </c>
      <c r="Q2224">
        <v>16008000</v>
      </c>
      <c r="R2224">
        <v>0.5</v>
      </c>
      <c r="S2224">
        <v>46.591000000000008</v>
      </c>
      <c r="T2224">
        <v>7.0180000000000007</v>
      </c>
      <c r="U2224">
        <v>23.603999999999999</v>
      </c>
      <c r="V2224">
        <f t="shared" si="367"/>
        <v>2.4095448372543733</v>
      </c>
      <c r="AC2224">
        <v>28.66</v>
      </c>
      <c r="AD2224">
        <v>26.21</v>
      </c>
      <c r="AH2224" s="85">
        <f>IF(AND(M2224&lt;Variables!$G$6,M2224&gt;Variables!$G$5),0,1)</f>
        <v>1</v>
      </c>
      <c r="AI2224" s="85">
        <f t="shared" si="364"/>
        <v>1</v>
      </c>
      <c r="AJ2224" s="85">
        <f>IF(I2224&gt;Variables!$G$7,0,1)</f>
        <v>1</v>
      </c>
      <c r="AK2224" s="85">
        <f>IF(F2224&gt;Variables!$G$8,0,1)</f>
        <v>0</v>
      </c>
      <c r="AL2224" s="85">
        <f>IF(G2224&gt;Variables!$G$9,0,1)</f>
        <v>1</v>
      </c>
      <c r="AM2224" s="85">
        <f>IF(AND(K2224&gt;Variables!$G$10,K2224&lt;Variables!$G$11),0,1)</f>
        <v>0</v>
      </c>
      <c r="AN2224" s="103">
        <f>IF(H2224&lt;Variables!$G$13,1,0)</f>
        <v>0</v>
      </c>
      <c r="AO2224" s="101">
        <f>IF(R2224&lt;Variables!$G$12,0,1)</f>
        <v>0</v>
      </c>
      <c r="AP2224" s="86">
        <f t="shared" si="368"/>
        <v>1</v>
      </c>
      <c r="AR2224">
        <v>1</v>
      </c>
      <c r="AS2224">
        <v>0</v>
      </c>
      <c r="AT2224">
        <v>0</v>
      </c>
      <c r="AU2224">
        <v>0</v>
      </c>
      <c r="BA2224">
        <v>0.94</v>
      </c>
    </row>
    <row r="2225" spans="3:53" ht="12.75" x14ac:dyDescent="0.2">
      <c r="C2225" t="s">
        <v>701</v>
      </c>
      <c r="D2225" t="s">
        <v>683</v>
      </c>
      <c r="E2225">
        <v>28.07</v>
      </c>
      <c r="F2225">
        <v>11.81</v>
      </c>
      <c r="G2225">
        <v>2.38</v>
      </c>
      <c r="H2225">
        <v>3980</v>
      </c>
      <c r="I2225">
        <v>-23.456</v>
      </c>
      <c r="J2225" t="s">
        <v>78</v>
      </c>
      <c r="K2225">
        <v>44.63</v>
      </c>
      <c r="L2225">
        <v>28.153749999999999</v>
      </c>
      <c r="M2225">
        <v>-0.35963237579364682</v>
      </c>
      <c r="N2225">
        <v>28.298083999999999</v>
      </c>
      <c r="O2225">
        <v>-0.86784674185008748</v>
      </c>
      <c r="P2225">
        <v>2566000</v>
      </c>
      <c r="Q2225">
        <v>1581000</v>
      </c>
      <c r="R2225">
        <v>1.62</v>
      </c>
      <c r="S2225">
        <v>46.591000000000008</v>
      </c>
      <c r="T2225">
        <v>7.0180000000000007</v>
      </c>
      <c r="U2225">
        <v>23.603999999999999</v>
      </c>
      <c r="V2225">
        <f t="shared" si="367"/>
        <v>2.3151398614926966</v>
      </c>
      <c r="AC2225">
        <v>28.62</v>
      </c>
      <c r="AD2225">
        <v>27.2</v>
      </c>
      <c r="AH2225" s="85">
        <f>IF(AND(M2225&lt;Variables!$G$6,M2225&gt;Variables!$G$5),0,1)</f>
        <v>1</v>
      </c>
      <c r="AI2225" s="85">
        <f t="shared" si="364"/>
        <v>1</v>
      </c>
      <c r="AJ2225" s="85">
        <f>IF(I2225&gt;Variables!$G$7,0,1)</f>
        <v>1</v>
      </c>
      <c r="AK2225" s="85">
        <f>IF(F2225&gt;Variables!$G$8,0,1)</f>
        <v>0</v>
      </c>
      <c r="AL2225" s="85">
        <f>IF(G2225&gt;Variables!$G$9,0,1)</f>
        <v>1</v>
      </c>
      <c r="AM2225" s="85">
        <f>IF(AND(K2225&gt;Variables!$G$10,K2225&lt;Variables!$G$11),0,1)</f>
        <v>1</v>
      </c>
      <c r="AN2225" s="103">
        <f>IF(H2225&lt;Variables!$G$13,1,0)</f>
        <v>0</v>
      </c>
      <c r="AO2225" s="101">
        <f>IF(R2225&lt;Variables!$G$12,0,1)</f>
        <v>0</v>
      </c>
      <c r="AP2225" s="86">
        <f t="shared" si="368"/>
        <v>1</v>
      </c>
      <c r="AR2225">
        <v>1</v>
      </c>
      <c r="AS2225">
        <v>0</v>
      </c>
      <c r="AT2225">
        <v>0</v>
      </c>
      <c r="AU2225">
        <v>0</v>
      </c>
      <c r="BA2225">
        <v>0.88</v>
      </c>
    </row>
    <row r="2226" spans="3:53" ht="12.75" x14ac:dyDescent="0.2">
      <c r="C2226" t="s">
        <v>701</v>
      </c>
      <c r="D2226" t="s">
        <v>193</v>
      </c>
      <c r="E2226">
        <v>19.34</v>
      </c>
      <c r="F2226">
        <v>13.6</v>
      </c>
      <c r="G2226">
        <v>7.37</v>
      </c>
      <c r="H2226">
        <v>6870</v>
      </c>
      <c r="I2226">
        <v>-51.015000000000001</v>
      </c>
      <c r="J2226" t="s">
        <v>78</v>
      </c>
      <c r="K2226">
        <v>65.27</v>
      </c>
      <c r="L2226">
        <v>19.031275000000001</v>
      </c>
      <c r="M2226">
        <v>1.272773369098992</v>
      </c>
      <c r="N2226">
        <v>18.821168</v>
      </c>
      <c r="O2226">
        <v>2.403315245897609</v>
      </c>
      <c r="P2226">
        <v>12635000</v>
      </c>
      <c r="Q2226">
        <v>21186000</v>
      </c>
      <c r="R2226">
        <v>0.6</v>
      </c>
      <c r="S2226">
        <v>46.591000000000008</v>
      </c>
      <c r="T2226">
        <v>7.0180000000000007</v>
      </c>
      <c r="U2226">
        <v>23.603999999999999</v>
      </c>
      <c r="V2226">
        <f t="shared" si="367"/>
        <v>2.4359760922917695</v>
      </c>
      <c r="AC2226">
        <v>23</v>
      </c>
      <c r="AD2226">
        <v>19.09</v>
      </c>
      <c r="AH2226" s="85">
        <f>IF(AND(M2226&lt;Variables!$G$6,M2226&gt;Variables!$G$5),0,1)</f>
        <v>1</v>
      </c>
      <c r="AI2226" s="85">
        <f t="shared" si="364"/>
        <v>0</v>
      </c>
      <c r="AJ2226" s="85">
        <f>IF(I2226&gt;Variables!$G$7,0,1)</f>
        <v>1</v>
      </c>
      <c r="AK2226" s="85">
        <f>IF(F2226&gt;Variables!$G$8,0,1)</f>
        <v>0</v>
      </c>
      <c r="AL2226" s="85">
        <f>IF(G2226&gt;Variables!$G$9,0,1)</f>
        <v>1</v>
      </c>
      <c r="AM2226" s="85">
        <f>IF(AND(K2226&gt;Variables!$G$10,K2226&lt;Variables!$G$11),0,1)</f>
        <v>0</v>
      </c>
      <c r="AN2226" s="103">
        <f>IF(H2226&lt;Variables!$G$13,1,0)</f>
        <v>0</v>
      </c>
      <c r="AO2226" s="101">
        <f>IF(R2226&lt;Variables!$G$12,0,1)</f>
        <v>0</v>
      </c>
      <c r="AP2226" s="86">
        <f t="shared" si="368"/>
        <v>1</v>
      </c>
      <c r="AR2226">
        <v>1</v>
      </c>
      <c r="AS2226">
        <v>0</v>
      </c>
      <c r="AT2226">
        <v>0</v>
      </c>
      <c r="AU2226">
        <v>0</v>
      </c>
      <c r="BA2226">
        <v>0.95</v>
      </c>
    </row>
    <row r="2227" spans="3:53" ht="12.75" x14ac:dyDescent="0.2">
      <c r="C2227" t="s">
        <v>701</v>
      </c>
      <c r="D2227" t="s">
        <v>615</v>
      </c>
      <c r="E2227">
        <v>30.46</v>
      </c>
      <c r="F2227">
        <v>10.93</v>
      </c>
      <c r="G2227">
        <v>8.8000000000000007</v>
      </c>
      <c r="H2227">
        <v>2810</v>
      </c>
      <c r="I2227">
        <v>-31.088000000000001</v>
      </c>
      <c r="J2227" t="s">
        <v>78</v>
      </c>
      <c r="K2227">
        <v>74.45</v>
      </c>
      <c r="L2227">
        <v>29.348125</v>
      </c>
      <c r="M2227">
        <v>2.8345081670464469</v>
      </c>
      <c r="N2227">
        <v>28.193318000000001</v>
      </c>
      <c r="O2227">
        <v>7.0466413353689052</v>
      </c>
      <c r="P2227">
        <v>3997000</v>
      </c>
      <c r="Q2227">
        <v>4334000</v>
      </c>
      <c r="R2227">
        <v>0.92</v>
      </c>
      <c r="S2227">
        <v>46.591000000000008</v>
      </c>
      <c r="T2227">
        <v>7.0180000000000007</v>
      </c>
      <c r="U2227">
        <v>23.603999999999999</v>
      </c>
      <c r="V2227">
        <f t="shared" si="367"/>
        <v>2.3464556307685749</v>
      </c>
      <c r="AC2227">
        <v>44.51</v>
      </c>
      <c r="AD2227">
        <v>30.08</v>
      </c>
      <c r="AH2227" s="85">
        <f>IF(AND(M2227&lt;Variables!$G$6,M2227&gt;Variables!$G$5),0,1)</f>
        <v>1</v>
      </c>
      <c r="AI2227" s="85">
        <f t="shared" si="364"/>
        <v>0</v>
      </c>
      <c r="AJ2227" s="85">
        <f>IF(I2227&gt;Variables!$G$7,0,1)</f>
        <v>1</v>
      </c>
      <c r="AK2227" s="85">
        <f>IF(F2227&gt;Variables!$G$8,0,1)</f>
        <v>0</v>
      </c>
      <c r="AL2227" s="85">
        <f>IF(G2227&gt;Variables!$G$9,0,1)</f>
        <v>1</v>
      </c>
      <c r="AM2227" s="85">
        <f>IF(AND(K2227&gt;Variables!$G$10,K2227&lt;Variables!$G$11),0,1)</f>
        <v>0</v>
      </c>
      <c r="AN2227" s="103">
        <f>IF(H2227&lt;Variables!$G$13,1,0)</f>
        <v>0</v>
      </c>
      <c r="AO2227" s="101">
        <f>IF(R2227&lt;Variables!$G$12,0,1)</f>
        <v>0</v>
      </c>
      <c r="AP2227" s="86">
        <f t="shared" si="368"/>
        <v>1</v>
      </c>
      <c r="AR2227">
        <v>1</v>
      </c>
      <c r="AS2227">
        <v>0</v>
      </c>
      <c r="AT2227">
        <v>0</v>
      </c>
      <c r="AU2227">
        <v>0</v>
      </c>
      <c r="BA2227">
        <v>2</v>
      </c>
    </row>
    <row r="2228" spans="3:53" ht="12.75" x14ac:dyDescent="0.2">
      <c r="C2228" t="s">
        <v>701</v>
      </c>
      <c r="D2228" t="s">
        <v>679</v>
      </c>
      <c r="E2228">
        <v>0.28000000000000003</v>
      </c>
      <c r="F2228">
        <v>46.98</v>
      </c>
      <c r="G2228">
        <v>-13.8</v>
      </c>
      <c r="H2228">
        <v>-99999</v>
      </c>
      <c r="I2228">
        <v>7.1999999999999995E-2</v>
      </c>
      <c r="J2228" t="s">
        <v>78</v>
      </c>
      <c r="K2228">
        <v>51.08</v>
      </c>
      <c r="L2228">
        <v>0.27333888888888902</v>
      </c>
      <c r="M2228">
        <v>1.705249893294833</v>
      </c>
      <c r="N2228">
        <v>0.28310319148936169</v>
      </c>
      <c r="O2228">
        <v>-1.802590589853343</v>
      </c>
      <c r="P2228">
        <v>1359000</v>
      </c>
      <c r="Q2228">
        <v>268345</v>
      </c>
      <c r="R2228">
        <v>5.0599999999999996</v>
      </c>
      <c r="S2228">
        <v>46.591000000000008</v>
      </c>
      <c r="T2228">
        <v>7.0180000000000007</v>
      </c>
      <c r="U2228">
        <v>23.603999999999999</v>
      </c>
      <c r="V2228">
        <f t="shared" si="367"/>
        <v>2.3285335601471515</v>
      </c>
      <c r="AC2228">
        <v>0.27789999999999998</v>
      </c>
      <c r="AD2228">
        <v>0.18099999999999999</v>
      </c>
      <c r="AH2228" s="85">
        <f>IF(AND(M2228&lt;Variables!$G$6,M2228&gt;Variables!$G$5),0,1)</f>
        <v>1</v>
      </c>
      <c r="AI2228" s="85">
        <f t="shared" si="364"/>
        <v>1</v>
      </c>
      <c r="AJ2228" s="85">
        <f>IF(I2228&gt;Variables!$G$7,0,1)</f>
        <v>0</v>
      </c>
      <c r="AK2228" s="85">
        <f>IF(F2228&gt;Variables!$G$8,0,1)</f>
        <v>0</v>
      </c>
      <c r="AL2228" s="85">
        <f>IF(G2228&gt;Variables!$G$9,0,1)</f>
        <v>1</v>
      </c>
      <c r="AM2228" s="85">
        <f>IF(AND(K2228&gt;Variables!$G$10,K2228&lt;Variables!$G$11),0,1)</f>
        <v>0</v>
      </c>
      <c r="AN2228" s="103">
        <f>IF(H2228&lt;Variables!$G$13,1,0)</f>
        <v>1</v>
      </c>
      <c r="AO2228" s="101">
        <f>IF(R2228&lt;Variables!$G$12,0,1)</f>
        <v>1</v>
      </c>
      <c r="AP2228" s="86">
        <f t="shared" si="368"/>
        <v>1</v>
      </c>
      <c r="AR2228">
        <v>0</v>
      </c>
      <c r="AS2228">
        <v>0</v>
      </c>
      <c r="AT2228">
        <v>1</v>
      </c>
      <c r="AU2228">
        <v>0</v>
      </c>
      <c r="BA2228">
        <v>-2.25</v>
      </c>
    </row>
    <row r="2229" spans="3:53" ht="12.75" x14ac:dyDescent="0.2">
      <c r="C2229" t="s">
        <v>701</v>
      </c>
      <c r="D2229" t="s">
        <v>682</v>
      </c>
      <c r="E2229">
        <v>3.35</v>
      </c>
      <c r="F2229">
        <v>31.32</v>
      </c>
      <c r="G2229">
        <v>16.96</v>
      </c>
      <c r="H2229">
        <v>199.82</v>
      </c>
      <c r="I2229">
        <v>-0.13</v>
      </c>
      <c r="J2229" t="s">
        <v>78</v>
      </c>
      <c r="K2229">
        <v>57.91</v>
      </c>
      <c r="L2229">
        <v>3.26111</v>
      </c>
      <c r="M2229">
        <v>1.499182793588689</v>
      </c>
      <c r="N2229">
        <v>3.1850740000000002</v>
      </c>
      <c r="O2229">
        <v>3.9222322621075638</v>
      </c>
      <c r="P2229">
        <v>13840000</v>
      </c>
      <c r="Q2229">
        <v>1360000</v>
      </c>
      <c r="R2229">
        <v>10.18</v>
      </c>
      <c r="S2229">
        <v>46.591000000000008</v>
      </c>
      <c r="T2229">
        <v>7.0180000000000007</v>
      </c>
      <c r="U2229">
        <v>23.603999999999999</v>
      </c>
      <c r="V2229">
        <f t="shared" si="367"/>
        <v>2.3757213956953307</v>
      </c>
      <c r="AC2229">
        <v>3.42</v>
      </c>
      <c r="AD2229">
        <v>2.8</v>
      </c>
      <c r="AH2229" s="85">
        <f>IF(AND(M2229&lt;Variables!$G$6,M2229&gt;Variables!$G$5),0,1)</f>
        <v>1</v>
      </c>
      <c r="AI2229" s="85">
        <f t="shared" si="364"/>
        <v>0</v>
      </c>
      <c r="AJ2229" s="85">
        <f>IF(I2229&gt;Variables!$G$7,0,1)</f>
        <v>1</v>
      </c>
      <c r="AK2229" s="85">
        <f>IF(F2229&gt;Variables!$G$8,0,1)</f>
        <v>0</v>
      </c>
      <c r="AL2229" s="85">
        <f>IF(G2229&gt;Variables!$G$9,0,1)</f>
        <v>0</v>
      </c>
      <c r="AM2229" s="85">
        <f>IF(AND(K2229&gt;Variables!$G$10,K2229&lt;Variables!$G$11),0,1)</f>
        <v>0</v>
      </c>
      <c r="AN2229" s="103">
        <f>IF(H2229&lt;Variables!$G$13,1,0)</f>
        <v>1</v>
      </c>
      <c r="AO2229" s="101">
        <f>IF(R2229&lt;Variables!$G$12,0,1)</f>
        <v>1</v>
      </c>
      <c r="AP2229" s="86">
        <f t="shared" si="368"/>
        <v>1</v>
      </c>
      <c r="AR2229">
        <v>1</v>
      </c>
      <c r="AS2229">
        <v>0</v>
      </c>
      <c r="AT2229">
        <v>0</v>
      </c>
      <c r="AU2229">
        <v>0</v>
      </c>
      <c r="BA2229">
        <v>2</v>
      </c>
    </row>
    <row r="2230" spans="3:53" ht="12.75" x14ac:dyDescent="0.2">
      <c r="C2230" t="s">
        <v>701</v>
      </c>
      <c r="D2230" t="s">
        <v>681</v>
      </c>
      <c r="E2230">
        <v>1.43</v>
      </c>
      <c r="F2230">
        <v>42.46</v>
      </c>
      <c r="G2230">
        <v>7.53</v>
      </c>
      <c r="H2230">
        <v>81.3</v>
      </c>
      <c r="I2230">
        <v>-53.277999999999999</v>
      </c>
      <c r="J2230" t="s">
        <v>78</v>
      </c>
      <c r="K2230">
        <v>36.29</v>
      </c>
      <c r="L2230">
        <v>1.508405</v>
      </c>
      <c r="M2230">
        <v>-5.1912450568647186</v>
      </c>
      <c r="N2230">
        <v>1.5366040000000001</v>
      </c>
      <c r="O2230">
        <v>-6.9311286447256384</v>
      </c>
      <c r="P2230">
        <v>70040000</v>
      </c>
      <c r="Q2230">
        <v>793060</v>
      </c>
      <c r="R2230">
        <v>88.32</v>
      </c>
      <c r="S2230">
        <v>46.591000000000008</v>
      </c>
      <c r="T2230">
        <v>7.0180000000000007</v>
      </c>
      <c r="U2230">
        <v>23.603999999999999</v>
      </c>
      <c r="V2230">
        <f t="shared" si="367"/>
        <v>2.1543921228993539</v>
      </c>
      <c r="AC2230">
        <v>1.51</v>
      </c>
      <c r="AD2230">
        <v>1.2</v>
      </c>
      <c r="AH2230" s="85">
        <f>IF(AND(M2230&lt;Variables!$G$6,M2230&gt;Variables!$G$5),0,1)</f>
        <v>1</v>
      </c>
      <c r="AI2230" s="85">
        <f t="shared" si="364"/>
        <v>1</v>
      </c>
      <c r="AJ2230" s="85">
        <f>IF(I2230&gt;Variables!$G$7,0,1)</f>
        <v>1</v>
      </c>
      <c r="AK2230" s="85">
        <f>IF(F2230&gt;Variables!$G$8,0,1)</f>
        <v>0</v>
      </c>
      <c r="AL2230" s="85">
        <f>IF(G2230&gt;Variables!$G$9,0,1)</f>
        <v>1</v>
      </c>
      <c r="AM2230" s="85">
        <f>IF(AND(K2230&gt;Variables!$G$10,K2230&lt;Variables!$G$11),0,1)</f>
        <v>1</v>
      </c>
      <c r="AN2230" s="103">
        <f>IF(H2230&lt;Variables!$G$13,1,0)</f>
        <v>1</v>
      </c>
      <c r="AO2230" s="101">
        <f>IF(R2230&lt;Variables!$G$12,0,1)</f>
        <v>1</v>
      </c>
      <c r="AP2230" s="86">
        <f t="shared" si="368"/>
        <v>1</v>
      </c>
      <c r="AR2230">
        <v>1</v>
      </c>
      <c r="AS2230">
        <v>0</v>
      </c>
      <c r="AT2230">
        <v>0</v>
      </c>
      <c r="AU2230">
        <v>0</v>
      </c>
      <c r="BA2230">
        <v>2</v>
      </c>
    </row>
    <row r="2231" spans="3:53" ht="12.75" x14ac:dyDescent="0.2">
      <c r="C2231" t="s">
        <v>701</v>
      </c>
      <c r="D2231" t="s">
        <v>703</v>
      </c>
      <c r="E2231">
        <v>29.57</v>
      </c>
      <c r="F2231">
        <v>32.67</v>
      </c>
      <c r="G2231">
        <v>36.67</v>
      </c>
      <c r="H2231">
        <v>52.44</v>
      </c>
      <c r="I2231">
        <v>4435.6409999999996</v>
      </c>
      <c r="J2231" t="s">
        <v>78</v>
      </c>
      <c r="K2231">
        <v>77.75</v>
      </c>
      <c r="L2231">
        <v>27.41754666666667</v>
      </c>
      <c r="M2231">
        <v>9.4189803512689547</v>
      </c>
      <c r="N2231">
        <v>25.655149999999999</v>
      </c>
      <c r="O2231">
        <v>16.935586032434021</v>
      </c>
      <c r="P2231">
        <v>270740</v>
      </c>
      <c r="Q2231">
        <v>72520</v>
      </c>
      <c r="R2231">
        <v>3.73</v>
      </c>
      <c r="S2231">
        <v>46.591000000000008</v>
      </c>
      <c r="T2231">
        <v>7.0180000000000007</v>
      </c>
      <c r="U2231">
        <v>23.603999999999999</v>
      </c>
      <c r="V2231">
        <f t="shared" si="367"/>
        <v>1.6547405875556112</v>
      </c>
      <c r="AC2231">
        <v>30</v>
      </c>
      <c r="AD2231">
        <v>26.2</v>
      </c>
      <c r="AH2231" s="85">
        <f>IF(AND(M2231&lt;Variables!$G$6,M2231&gt;Variables!$G$5),0,1)</f>
        <v>1</v>
      </c>
      <c r="AI2231" s="85">
        <f t="shared" si="364"/>
        <v>0</v>
      </c>
      <c r="AJ2231" s="85">
        <f>IF(I2231&gt;Variables!$G$7,0,1)</f>
        <v>0</v>
      </c>
      <c r="AK2231" s="85">
        <f>IF(F2231&gt;Variables!$G$8,0,1)</f>
        <v>0</v>
      </c>
      <c r="AL2231" s="85">
        <f>IF(G2231&gt;Variables!$G$9,0,1)</f>
        <v>0</v>
      </c>
      <c r="AM2231" s="85">
        <f>IF(AND(K2231&gt;Variables!$G$10,K2231&lt;Variables!$G$11),0,1)</f>
        <v>1</v>
      </c>
      <c r="AN2231" s="103">
        <f>IF(H2231&lt;Variables!$G$13,1,0)</f>
        <v>1</v>
      </c>
      <c r="AO2231" s="101">
        <f>IF(R2231&lt;Variables!$G$12,0,1)</f>
        <v>1</v>
      </c>
      <c r="AP2231" s="86">
        <f t="shared" si="368"/>
        <v>1</v>
      </c>
      <c r="AR2231">
        <v>0</v>
      </c>
      <c r="AS2231">
        <v>0</v>
      </c>
      <c r="AT2231">
        <v>1</v>
      </c>
      <c r="AU2231">
        <v>0</v>
      </c>
      <c r="BA2231">
        <v>-2.25</v>
      </c>
    </row>
    <row r="2232" spans="3:53" ht="12.75" x14ac:dyDescent="0.2">
      <c r="C2232" t="s">
        <v>701</v>
      </c>
      <c r="D2232" t="s">
        <v>678</v>
      </c>
      <c r="E2232">
        <v>33.74</v>
      </c>
      <c r="F2232">
        <v>66.61</v>
      </c>
      <c r="G2232">
        <v>0.06</v>
      </c>
      <c r="H2232">
        <v>979.01</v>
      </c>
      <c r="I2232">
        <v>-42.610999999999997</v>
      </c>
      <c r="J2232" t="s">
        <v>78</v>
      </c>
      <c r="K2232">
        <v>82.84</v>
      </c>
      <c r="L2232">
        <v>33.726999999999997</v>
      </c>
      <c r="M2232">
        <v>8.8949506330243244E-3</v>
      </c>
      <c r="N2232">
        <v>33.728905999999988</v>
      </c>
      <c r="O2232">
        <v>3.243508698449713E-3</v>
      </c>
      <c r="P2232">
        <v>14010000</v>
      </c>
      <c r="Q2232">
        <v>462110</v>
      </c>
      <c r="R2232">
        <v>30.32</v>
      </c>
      <c r="S2232">
        <v>46.591000000000008</v>
      </c>
      <c r="T2232">
        <v>7.0180000000000007</v>
      </c>
      <c r="U2232">
        <v>23.603999999999999</v>
      </c>
      <c r="V2232">
        <f t="shared" si="367"/>
        <v>2.7061475170872002</v>
      </c>
      <c r="AC2232">
        <v>33.869999999999997</v>
      </c>
      <c r="AD2232">
        <v>33.479999999999997</v>
      </c>
      <c r="AH2232" s="85">
        <f>IF(AND(M2232&lt;Variables!$G$6,M2232&gt;Variables!$G$5),0,1)</f>
        <v>1</v>
      </c>
      <c r="AI2232" s="85">
        <f t="shared" si="364"/>
        <v>1</v>
      </c>
      <c r="AJ2232" s="85">
        <f>IF(I2232&gt;Variables!$G$7,0,1)</f>
        <v>1</v>
      </c>
      <c r="AK2232" s="85">
        <f>IF(F2232&gt;Variables!$G$8,0,1)</f>
        <v>0</v>
      </c>
      <c r="AL2232" s="85">
        <f>IF(G2232&gt;Variables!$G$9,0,1)</f>
        <v>1</v>
      </c>
      <c r="AM2232" s="85">
        <f>IF(AND(K2232&gt;Variables!$G$10,K2232&lt;Variables!$G$11),0,1)</f>
        <v>1</v>
      </c>
      <c r="AN2232" s="103">
        <f>IF(H2232&lt;Variables!$G$13,1,0)</f>
        <v>1</v>
      </c>
      <c r="AO2232" s="101">
        <f>IF(R2232&lt;Variables!$G$12,0,1)</f>
        <v>1</v>
      </c>
      <c r="AP2232" s="86">
        <f t="shared" si="368"/>
        <v>1</v>
      </c>
      <c r="AR2232">
        <v>0</v>
      </c>
      <c r="AS2232">
        <v>1</v>
      </c>
      <c r="AT2232">
        <v>0</v>
      </c>
      <c r="AU2232">
        <v>0</v>
      </c>
      <c r="BA2232">
        <v>0.32</v>
      </c>
    </row>
    <row r="2233" spans="3:53" ht="12.75" x14ac:dyDescent="0.2">
      <c r="C2233" t="s">
        <v>701</v>
      </c>
      <c r="D2233" t="s">
        <v>692</v>
      </c>
      <c r="E2233">
        <v>12.05</v>
      </c>
      <c r="F2233">
        <v>39.909999999999997</v>
      </c>
      <c r="G2233">
        <v>30.01</v>
      </c>
      <c r="H2233">
        <v>54.17</v>
      </c>
      <c r="I2233">
        <v>29.097000000000001</v>
      </c>
      <c r="J2233" t="s">
        <v>78</v>
      </c>
      <c r="K2233">
        <v>60.04</v>
      </c>
      <c r="L2233">
        <v>12.027145000000001</v>
      </c>
      <c r="M2233">
        <v>0.85435903533216029</v>
      </c>
      <c r="N2233">
        <v>11.460702</v>
      </c>
      <c r="O2233">
        <v>5.8390664027386618</v>
      </c>
      <c r="P2233">
        <v>11190000</v>
      </c>
      <c r="Q2233">
        <v>6070000</v>
      </c>
      <c r="R2233">
        <v>1.84</v>
      </c>
      <c r="S2233">
        <v>46.591000000000008</v>
      </c>
      <c r="T2233">
        <v>7.0180000000000007</v>
      </c>
      <c r="U2233">
        <v>23.603999999999999</v>
      </c>
      <c r="V2233">
        <f t="shared" si="367"/>
        <v>2.4240284805852097</v>
      </c>
      <c r="AC2233">
        <v>13.37</v>
      </c>
      <c r="AD2233">
        <v>10.762</v>
      </c>
      <c r="AH2233" s="85">
        <f>IF(AND(M2233&lt;Variables!$G$6,M2233&gt;Variables!$G$5),0,1)</f>
        <v>1</v>
      </c>
      <c r="AI2233" s="85">
        <f t="shared" si="364"/>
        <v>0</v>
      </c>
      <c r="AJ2233" s="85">
        <f>IF(I2233&gt;Variables!$G$7,0,1)</f>
        <v>0</v>
      </c>
      <c r="AK2233" s="85">
        <f>IF(F2233&gt;Variables!$G$8,0,1)</f>
        <v>0</v>
      </c>
      <c r="AL2233" s="85">
        <f>IF(G2233&gt;Variables!$G$9,0,1)</f>
        <v>0</v>
      </c>
      <c r="AM2233" s="85">
        <f>IF(AND(K2233&gt;Variables!$G$10,K2233&lt;Variables!$G$11),0,1)</f>
        <v>0</v>
      </c>
      <c r="AN2233" s="103">
        <f>IF(H2233&lt;Variables!$G$13,1,0)</f>
        <v>1</v>
      </c>
      <c r="AO2233" s="101">
        <f>IF(R2233&lt;Variables!$G$12,0,1)</f>
        <v>0</v>
      </c>
      <c r="AP2233" s="86">
        <f t="shared" si="368"/>
        <v>1</v>
      </c>
      <c r="AR2233">
        <v>1</v>
      </c>
      <c r="AS2233">
        <v>0</v>
      </c>
      <c r="AT2233">
        <v>0</v>
      </c>
      <c r="AU2233">
        <v>0</v>
      </c>
      <c r="BA2233">
        <v>2</v>
      </c>
    </row>
    <row r="2234" spans="3:53" ht="12.75" x14ac:dyDescent="0.2">
      <c r="C2234" t="s">
        <v>701</v>
      </c>
      <c r="D2234" t="s">
        <v>690</v>
      </c>
      <c r="E2234">
        <v>16.75</v>
      </c>
      <c r="F2234">
        <v>7.81</v>
      </c>
      <c r="G2234">
        <v>3.21</v>
      </c>
      <c r="H2234">
        <v>-99999</v>
      </c>
      <c r="I2234">
        <v>4.548</v>
      </c>
      <c r="J2234" t="s">
        <v>76</v>
      </c>
      <c r="K2234">
        <v>58.08</v>
      </c>
      <c r="L2234">
        <v>16.812000000000001</v>
      </c>
      <c r="M2234">
        <v>-0.13085891030217711</v>
      </c>
      <c r="N2234">
        <v>16.806223529411771</v>
      </c>
      <c r="O2234">
        <v>-9.6532867026169408E-2</v>
      </c>
      <c r="P2234">
        <v>26299</v>
      </c>
      <c r="Q2234">
        <v>7871</v>
      </c>
      <c r="R2234">
        <v>3.34</v>
      </c>
      <c r="S2234">
        <v>46.591000000000008</v>
      </c>
      <c r="T2234">
        <v>7.0180000000000007</v>
      </c>
      <c r="U2234">
        <v>23.603999999999999</v>
      </c>
      <c r="V2234">
        <f t="shared" si="367"/>
        <v>2.4571647295741141</v>
      </c>
      <c r="AC2234">
        <v>16.96</v>
      </c>
      <c r="AD2234">
        <v>16.75</v>
      </c>
      <c r="AH2234" s="85">
        <f>IF(AND(M2234&lt;Variables!$G$6,M2234&gt;Variables!$G$5),0,1)</f>
        <v>1</v>
      </c>
      <c r="AI2234" s="85">
        <f t="shared" si="364"/>
        <v>0</v>
      </c>
      <c r="AJ2234" s="85">
        <f>IF(I2234&gt;Variables!$G$7,0,1)</f>
        <v>0</v>
      </c>
      <c r="AK2234" s="85">
        <f>IF(F2234&gt;Variables!$G$8,0,1)</f>
        <v>1</v>
      </c>
      <c r="AL2234" s="85">
        <f>IF(G2234&gt;Variables!$G$9,0,1)</f>
        <v>1</v>
      </c>
      <c r="AM2234" s="85">
        <f>IF(AND(K2234&gt;Variables!$G$10,K2234&lt;Variables!$G$11),0,1)</f>
        <v>0</v>
      </c>
      <c r="AN2234" s="103">
        <f>IF(H2234&lt;Variables!$G$13,1,0)</f>
        <v>1</v>
      </c>
      <c r="AO2234" s="101">
        <f>IF(R2234&lt;Variables!$G$12,0,1)</f>
        <v>1</v>
      </c>
      <c r="AP2234" s="86">
        <f t="shared" si="368"/>
        <v>0</v>
      </c>
      <c r="AR2234">
        <v>0</v>
      </c>
      <c r="AS2234">
        <v>0</v>
      </c>
      <c r="AT2234">
        <v>0</v>
      </c>
      <c r="AU2234">
        <v>0</v>
      </c>
      <c r="BA2234">
        <v>0</v>
      </c>
    </row>
    <row r="2235" spans="3:53" ht="12.75" x14ac:dyDescent="0.2">
      <c r="C2235" t="s">
        <v>701</v>
      </c>
      <c r="D2235" t="s">
        <v>668</v>
      </c>
      <c r="E2235">
        <v>7.8</v>
      </c>
      <c r="F2235">
        <v>148.11000000000001</v>
      </c>
      <c r="G2235">
        <v>18.079999999999998</v>
      </c>
      <c r="H2235">
        <v>21.3</v>
      </c>
      <c r="I2235">
        <v>-1.6120000000000001</v>
      </c>
      <c r="J2235" t="s">
        <v>78</v>
      </c>
      <c r="K2235">
        <v>48.7</v>
      </c>
      <c r="L2235">
        <v>7.9746650000000017</v>
      </c>
      <c r="M2235">
        <v>-2.1275501854937091</v>
      </c>
      <c r="N2235">
        <v>7.9545461538461559</v>
      </c>
      <c r="O2235">
        <v>-1.8800086259333371</v>
      </c>
      <c r="P2235">
        <v>81480000</v>
      </c>
      <c r="Q2235">
        <v>530980</v>
      </c>
      <c r="R2235">
        <v>153.44999999999999</v>
      </c>
      <c r="S2235">
        <v>46.591000000000008</v>
      </c>
      <c r="T2235">
        <v>7.0180000000000007</v>
      </c>
      <c r="U2235">
        <v>23.603999999999999</v>
      </c>
      <c r="V2235">
        <f t="shared" si="367"/>
        <v>2.4008606304064188</v>
      </c>
      <c r="AC2235">
        <v>8.6</v>
      </c>
      <c r="AD2235">
        <v>5.66</v>
      </c>
      <c r="AH2235" s="85">
        <f>IF(AND(M2235&lt;Variables!$G$6,M2235&gt;Variables!$G$5),0,1)</f>
        <v>0</v>
      </c>
      <c r="AI2235" s="85">
        <f t="shared" si="364"/>
        <v>0</v>
      </c>
      <c r="AJ2235" s="85">
        <f>IF(I2235&gt;Variables!$G$7,0,1)</f>
        <v>1</v>
      </c>
      <c r="AK2235" s="85">
        <f>IF(F2235&gt;Variables!$G$8,0,1)</f>
        <v>0</v>
      </c>
      <c r="AL2235" s="85">
        <f>IF(G2235&gt;Variables!$G$9,0,1)</f>
        <v>0</v>
      </c>
      <c r="AM2235" s="85">
        <f>IF(AND(K2235&gt;Variables!$G$10,K2235&lt;Variables!$G$11),0,1)</f>
        <v>1</v>
      </c>
      <c r="AN2235" s="103">
        <f>IF(H2235&lt;Variables!$G$13,1,0)</f>
        <v>1</v>
      </c>
      <c r="AO2235" s="101">
        <f>IF(R2235&lt;Variables!$G$12,0,1)</f>
        <v>1</v>
      </c>
      <c r="AP2235" s="86">
        <f t="shared" si="368"/>
        <v>1</v>
      </c>
      <c r="AR2235">
        <v>1</v>
      </c>
      <c r="AS2235">
        <v>0</v>
      </c>
      <c r="AT2235">
        <v>0</v>
      </c>
      <c r="AU2235">
        <v>0</v>
      </c>
      <c r="BA2235">
        <v>2</v>
      </c>
    </row>
    <row r="2236" spans="3:53" ht="12.75" x14ac:dyDescent="0.2">
      <c r="C2236" t="s">
        <v>701</v>
      </c>
      <c r="D2236" t="s">
        <v>370</v>
      </c>
      <c r="E2236">
        <v>17.22</v>
      </c>
      <c r="F2236">
        <v>11.29</v>
      </c>
      <c r="G2236">
        <v>8.9</v>
      </c>
      <c r="H2236">
        <v>2790</v>
      </c>
      <c r="I2236">
        <v>31.087</v>
      </c>
      <c r="J2236" t="s">
        <v>78</v>
      </c>
      <c r="K2236">
        <v>78.91</v>
      </c>
      <c r="L2236">
        <v>16.956250000000001</v>
      </c>
      <c r="M2236">
        <v>1.7913748617766361</v>
      </c>
      <c r="N2236">
        <v>16.721484</v>
      </c>
      <c r="O2236">
        <v>3.2205036347252509</v>
      </c>
      <c r="P2236">
        <v>551526</v>
      </c>
      <c r="Q2236">
        <v>1113000</v>
      </c>
      <c r="R2236">
        <v>0.5</v>
      </c>
      <c r="S2236">
        <v>46.591000000000008</v>
      </c>
      <c r="T2236">
        <v>7.0180000000000007</v>
      </c>
      <c r="U2236">
        <v>23.603999999999999</v>
      </c>
      <c r="V2236">
        <f t="shared" si="367"/>
        <v>2.4703662403243634</v>
      </c>
      <c r="AC2236">
        <v>17.574999999999999</v>
      </c>
      <c r="AD2236">
        <v>16.89</v>
      </c>
      <c r="AH2236" s="85">
        <f>IF(AND(M2236&lt;Variables!$G$6,M2236&gt;Variables!$G$5),0,1)</f>
        <v>1</v>
      </c>
      <c r="AI2236" s="85">
        <f t="shared" si="364"/>
        <v>0</v>
      </c>
      <c r="AJ2236" s="85">
        <f>IF(I2236&gt;Variables!$G$7,0,1)</f>
        <v>0</v>
      </c>
      <c r="AK2236" s="85">
        <f>IF(F2236&gt;Variables!$G$8,0,1)</f>
        <v>0</v>
      </c>
      <c r="AL2236" s="85">
        <f>IF(G2236&gt;Variables!$G$9,0,1)</f>
        <v>1</v>
      </c>
      <c r="AM2236" s="85">
        <f>IF(AND(K2236&gt;Variables!$G$10,K2236&lt;Variables!$G$11),0,1)</f>
        <v>1</v>
      </c>
      <c r="AN2236" s="103">
        <f>IF(H2236&lt;Variables!$G$13,1,0)</f>
        <v>0</v>
      </c>
      <c r="AO2236" s="101">
        <f>IF(R2236&lt;Variables!$G$12,0,1)</f>
        <v>0</v>
      </c>
      <c r="AP2236" s="86">
        <f t="shared" si="368"/>
        <v>1</v>
      </c>
      <c r="AR2236">
        <v>0</v>
      </c>
      <c r="AS2236">
        <v>1</v>
      </c>
      <c r="AT2236">
        <v>0</v>
      </c>
      <c r="AU2236">
        <v>0</v>
      </c>
      <c r="BA2236">
        <v>-0.44</v>
      </c>
    </row>
    <row r="2237" spans="3:53" ht="12.75" x14ac:dyDescent="0.2">
      <c r="C2237" t="s">
        <v>701</v>
      </c>
      <c r="D2237" t="s">
        <v>306</v>
      </c>
      <c r="E2237">
        <v>21.73</v>
      </c>
      <c r="F2237">
        <v>6.15</v>
      </c>
      <c r="G2237">
        <v>4.93</v>
      </c>
      <c r="H2237">
        <v>7170</v>
      </c>
      <c r="I2237">
        <v>-19.834</v>
      </c>
      <c r="J2237" t="s">
        <v>76</v>
      </c>
      <c r="K2237">
        <v>63.39</v>
      </c>
      <c r="L2237">
        <v>21.566575</v>
      </c>
      <c r="M2237">
        <v>0.66503373855144166</v>
      </c>
      <c r="N2237">
        <v>21.461772</v>
      </c>
      <c r="O2237">
        <v>1.156605335291051</v>
      </c>
      <c r="P2237">
        <v>2121000</v>
      </c>
      <c r="Q2237">
        <v>5697000</v>
      </c>
      <c r="R2237">
        <v>0.37</v>
      </c>
      <c r="S2237">
        <v>46.591000000000008</v>
      </c>
      <c r="T2237">
        <v>7.0180000000000007</v>
      </c>
      <c r="U2237">
        <v>23.603999999999999</v>
      </c>
      <c r="V2237">
        <f t="shared" si="367"/>
        <v>2.462712455317082</v>
      </c>
      <c r="AC2237">
        <v>23.84</v>
      </c>
      <c r="AD2237">
        <v>21.55</v>
      </c>
      <c r="AH2237" s="85">
        <f>IF(AND(M2237&lt;Variables!$G$6,M2237&gt;Variables!$G$5),0,1)</f>
        <v>1</v>
      </c>
      <c r="AI2237" s="85">
        <f t="shared" si="364"/>
        <v>0</v>
      </c>
      <c r="AJ2237" s="85">
        <f>IF(I2237&gt;Variables!$G$7,0,1)</f>
        <v>1</v>
      </c>
      <c r="AK2237" s="85">
        <f>IF(F2237&gt;Variables!$G$8,0,1)</f>
        <v>1</v>
      </c>
      <c r="AL2237" s="85">
        <f>IF(G2237&gt;Variables!$G$9,0,1)</f>
        <v>1</v>
      </c>
      <c r="AM2237" s="85">
        <f>IF(AND(K2237&gt;Variables!$G$10,K2237&lt;Variables!$G$11),0,1)</f>
        <v>0</v>
      </c>
      <c r="AN2237" s="103">
        <f>IF(H2237&lt;Variables!$G$13,1,0)</f>
        <v>0</v>
      </c>
      <c r="AO2237" s="101">
        <f>IF(R2237&lt;Variables!$G$12,0,1)</f>
        <v>0</v>
      </c>
      <c r="AP2237" s="86">
        <f t="shared" si="368"/>
        <v>0</v>
      </c>
      <c r="AR2237">
        <v>1</v>
      </c>
      <c r="AS2237">
        <v>0</v>
      </c>
      <c r="AT2237">
        <v>0</v>
      </c>
      <c r="AU2237">
        <v>0</v>
      </c>
      <c r="BA2237">
        <v>2</v>
      </c>
    </row>
    <row r="2238" spans="3:53" ht="12.75" x14ac:dyDescent="0.2">
      <c r="C2238" t="s">
        <v>701</v>
      </c>
      <c r="D2238" t="s">
        <v>704</v>
      </c>
      <c r="E2238">
        <v>18.54</v>
      </c>
      <c r="F2238">
        <v>8.0500000000000007</v>
      </c>
      <c r="G2238">
        <v>3.34</v>
      </c>
      <c r="H2238">
        <v>-99999</v>
      </c>
      <c r="I2238">
        <v>-8.8849999999999998</v>
      </c>
      <c r="J2238" t="s">
        <v>78</v>
      </c>
      <c r="K2238">
        <v>59.89</v>
      </c>
      <c r="L2238">
        <v>18.509999999999991</v>
      </c>
      <c r="M2238">
        <v>0.16207455429500109</v>
      </c>
      <c r="N2238">
        <v>18.409166666666671</v>
      </c>
      <c r="O2238">
        <v>0.71069666379972796</v>
      </c>
      <c r="P2238">
        <v>33625</v>
      </c>
      <c r="Q2238">
        <v>44210</v>
      </c>
      <c r="R2238">
        <v>0.76</v>
      </c>
      <c r="S2238">
        <v>46.591000000000008</v>
      </c>
      <c r="T2238">
        <v>7.0180000000000007</v>
      </c>
      <c r="U2238">
        <v>23.603999999999999</v>
      </c>
      <c r="V2238">
        <f t="shared" si="367"/>
        <v>2.460617236304699</v>
      </c>
      <c r="AC2238">
        <v>18.75</v>
      </c>
      <c r="AD2238">
        <v>18.240100000000002</v>
      </c>
      <c r="AH2238" s="85">
        <f>IF(AND(M2238&lt;Variables!$G$6,M2238&gt;Variables!$G$5),0,1)</f>
        <v>1</v>
      </c>
      <c r="AI2238" s="85">
        <f t="shared" si="364"/>
        <v>0</v>
      </c>
      <c r="AJ2238" s="85">
        <f>IF(I2238&gt;Variables!$G$7,0,1)</f>
        <v>1</v>
      </c>
      <c r="AK2238" s="85">
        <f>IF(F2238&gt;Variables!$G$8,0,1)</f>
        <v>1</v>
      </c>
      <c r="AL2238" s="85">
        <f>IF(G2238&gt;Variables!$G$9,0,1)</f>
        <v>1</v>
      </c>
      <c r="AM2238" s="85">
        <f>IF(AND(K2238&gt;Variables!$G$10,K2238&lt;Variables!$G$11),0,1)</f>
        <v>0</v>
      </c>
      <c r="AN2238" s="103">
        <f>IF(H2238&lt;Variables!$G$13,1,0)</f>
        <v>1</v>
      </c>
      <c r="AO2238" s="101">
        <f>IF(R2238&lt;Variables!$G$12,0,1)</f>
        <v>0</v>
      </c>
      <c r="AP2238" s="86">
        <f t="shared" si="368"/>
        <v>1</v>
      </c>
      <c r="AR2238">
        <v>0</v>
      </c>
      <c r="AS2238">
        <v>0</v>
      </c>
      <c r="AT2238">
        <v>0</v>
      </c>
      <c r="AU2238">
        <v>0</v>
      </c>
      <c r="BA2238">
        <v>0</v>
      </c>
    </row>
    <row r="2239" spans="3:53" ht="12.75" x14ac:dyDescent="0.2">
      <c r="C2239" t="s">
        <v>701</v>
      </c>
      <c r="D2239" t="s">
        <v>705</v>
      </c>
      <c r="E2239">
        <v>1.49</v>
      </c>
      <c r="F2239">
        <v>20</v>
      </c>
      <c r="G2239">
        <v>17.72</v>
      </c>
      <c r="H2239">
        <v>117.34</v>
      </c>
      <c r="I2239">
        <v>-17.32</v>
      </c>
      <c r="J2239" t="s">
        <v>78</v>
      </c>
      <c r="K2239">
        <v>51.62</v>
      </c>
      <c r="L2239">
        <v>1.5189900000000001</v>
      </c>
      <c r="M2239">
        <v>-1.579338902823584</v>
      </c>
      <c r="N2239">
        <v>1.447176</v>
      </c>
      <c r="O2239">
        <v>3.3046429736258811</v>
      </c>
      <c r="P2239">
        <v>5420000</v>
      </c>
      <c r="Q2239">
        <v>3580000</v>
      </c>
      <c r="R2239">
        <v>1.51</v>
      </c>
      <c r="S2239">
        <v>46.591000000000008</v>
      </c>
      <c r="T2239">
        <v>7.0180000000000007</v>
      </c>
      <c r="U2239">
        <v>23.603999999999999</v>
      </c>
      <c r="V2239">
        <f t="shared" si="367"/>
        <v>2.4322350432906075</v>
      </c>
      <c r="AC2239">
        <v>1.6</v>
      </c>
      <c r="AD2239">
        <v>1.411</v>
      </c>
      <c r="AH2239" s="85">
        <f>IF(AND(M2239&lt;Variables!$G$6,M2239&gt;Variables!$G$5),0,1)</f>
        <v>1</v>
      </c>
      <c r="AI2239" s="85">
        <f t="shared" si="364"/>
        <v>0</v>
      </c>
      <c r="AJ2239" s="85">
        <f>IF(I2239&gt;Variables!$G$7,0,1)</f>
        <v>1</v>
      </c>
      <c r="AK2239" s="85">
        <f>IF(F2239&gt;Variables!$G$8,0,1)</f>
        <v>0</v>
      </c>
      <c r="AL2239" s="85">
        <f>IF(G2239&gt;Variables!$G$9,0,1)</f>
        <v>0</v>
      </c>
      <c r="AM2239" s="85">
        <f>IF(AND(K2239&gt;Variables!$G$10,K2239&lt;Variables!$G$11),0,1)</f>
        <v>0</v>
      </c>
      <c r="AN2239" s="103">
        <f>IF(H2239&lt;Variables!$G$13,1,0)</f>
        <v>1</v>
      </c>
      <c r="AO2239" s="101">
        <f>IF(R2239&lt;Variables!$G$12,0,1)</f>
        <v>0</v>
      </c>
      <c r="AP2239" s="86">
        <f t="shared" si="368"/>
        <v>1</v>
      </c>
      <c r="AR2239">
        <v>0</v>
      </c>
      <c r="AS2239">
        <v>0</v>
      </c>
      <c r="AT2239">
        <v>1</v>
      </c>
      <c r="AU2239">
        <v>0</v>
      </c>
      <c r="BA2239">
        <v>-2.25</v>
      </c>
    </row>
    <row r="2240" spans="3:53" ht="12.75" x14ac:dyDescent="0.2">
      <c r="C2240" t="s">
        <v>706</v>
      </c>
      <c r="D2240" t="s">
        <v>702</v>
      </c>
      <c r="E2240">
        <v>0.14000000000000001</v>
      </c>
      <c r="F2240">
        <v>9.43</v>
      </c>
      <c r="G2240">
        <v>12.77</v>
      </c>
      <c r="H2240">
        <v>-99999</v>
      </c>
      <c r="I2240">
        <v>4.3979999999999997</v>
      </c>
      <c r="J2240" t="s">
        <v>78</v>
      </c>
      <c r="K2240"/>
      <c r="L2240">
        <v>-99999</v>
      </c>
      <c r="M2240">
        <v>-99999</v>
      </c>
      <c r="N2240">
        <v>0.159</v>
      </c>
      <c r="O2240">
        <v>0</v>
      </c>
      <c r="P2240">
        <v>21097</v>
      </c>
      <c r="Q2240">
        <v>102296</v>
      </c>
      <c r="R2240">
        <v>0.21</v>
      </c>
      <c r="S2240">
        <v>46.101999999999997</v>
      </c>
      <c r="T2240">
        <v>7.1029999999999998</v>
      </c>
      <c r="U2240">
        <v>23.488</v>
      </c>
      <c r="V2240"/>
      <c r="AC2240">
        <v>0.15989999999999999</v>
      </c>
      <c r="AD2240">
        <v>0.14499999999999999</v>
      </c>
      <c r="AH2240" s="85">
        <f>IF(AND(M2240&lt;Variables!$G$6,M2240&gt;Variables!$G$5),0,1)</f>
        <v>1</v>
      </c>
      <c r="AI2240" s="85">
        <f t="shared" si="364"/>
        <v>1</v>
      </c>
      <c r="AJ2240" s="85">
        <f>IF(I2240&gt;Variables!$G$7,0,1)</f>
        <v>0</v>
      </c>
      <c r="AK2240" s="85">
        <f>IF(F2240&gt;Variables!$G$8,0,1)</f>
        <v>0</v>
      </c>
      <c r="AL2240" s="85">
        <f>IF(G2240&gt;Variables!$G$9,0,1)</f>
        <v>0</v>
      </c>
      <c r="AM2240" s="85">
        <f>IF(AND(K2240&gt;Variables!$G$10,K2240&lt;Variables!$G$11),0,1)</f>
        <v>1</v>
      </c>
      <c r="AN2240" s="103">
        <f>IF(H2240&lt;Variables!$G$13,1,0)</f>
        <v>1</v>
      </c>
      <c r="AO2240" s="101">
        <f>IF(R2240&lt;Variables!$G$12,0,1)</f>
        <v>0</v>
      </c>
      <c r="AP2240" s="86">
        <f t="shared" si="368"/>
        <v>1</v>
      </c>
      <c r="AR2240">
        <v>1</v>
      </c>
      <c r="AS2240">
        <v>0</v>
      </c>
      <c r="AT2240">
        <v>0</v>
      </c>
      <c r="AU2240">
        <v>0</v>
      </c>
      <c r="BA2240">
        <v>2</v>
      </c>
    </row>
    <row r="2241" spans="3:53" ht="12.75" x14ac:dyDescent="0.2">
      <c r="C2241" t="s">
        <v>706</v>
      </c>
      <c r="D2241" t="s">
        <v>331</v>
      </c>
      <c r="E2241">
        <v>38.74</v>
      </c>
      <c r="F2241">
        <v>21.54</v>
      </c>
      <c r="G2241">
        <v>3.81</v>
      </c>
      <c r="H2241">
        <v>14650</v>
      </c>
      <c r="I2241">
        <v>200.93600000000001</v>
      </c>
      <c r="J2241" t="s">
        <v>78</v>
      </c>
      <c r="K2241">
        <v>36.43</v>
      </c>
      <c r="L2241">
        <v>39.705985000000013</v>
      </c>
      <c r="M2241">
        <v>-1.903705448939262</v>
      </c>
      <c r="N2241">
        <v>40.207578000000012</v>
      </c>
      <c r="O2241">
        <v>-3.127465175843235</v>
      </c>
      <c r="P2241">
        <v>203433000</v>
      </c>
      <c r="Q2241">
        <v>111998000</v>
      </c>
      <c r="R2241">
        <v>1.82</v>
      </c>
      <c r="S2241">
        <v>46.101999999999997</v>
      </c>
      <c r="T2241">
        <v>7.1029999999999998</v>
      </c>
      <c r="U2241">
        <v>23.488</v>
      </c>
      <c r="V2241">
        <f t="shared" ref="V2241:V2264" si="369">1.849 + (0.01036 * K2241) + (0.1184 * M2241) - (0.002888 * K2241 * M2241)</f>
        <v>2.2013046205356193</v>
      </c>
      <c r="AC2241">
        <v>72.62</v>
      </c>
      <c r="AD2241">
        <v>38.36</v>
      </c>
      <c r="AH2241" s="85">
        <f>IF(AND(M2241&lt;Variables!$G$6,M2241&gt;Variables!$G$5),0,1)</f>
        <v>1</v>
      </c>
      <c r="AI2241" s="85">
        <f t="shared" si="364"/>
        <v>1</v>
      </c>
      <c r="AJ2241" s="85">
        <f>IF(I2241&gt;Variables!$G$7,0,1)</f>
        <v>0</v>
      </c>
      <c r="AK2241" s="85">
        <f>IF(F2241&gt;Variables!$G$8,0,1)</f>
        <v>0</v>
      </c>
      <c r="AL2241" s="85">
        <f>IF(G2241&gt;Variables!$G$9,0,1)</f>
        <v>1</v>
      </c>
      <c r="AM2241" s="85">
        <f>IF(AND(K2241&gt;Variables!$G$10,K2241&lt;Variables!$G$11),0,1)</f>
        <v>1</v>
      </c>
      <c r="AN2241" s="103">
        <f>IF(H2241&lt;Variables!$G$13,1,0)</f>
        <v>0</v>
      </c>
      <c r="AO2241" s="101">
        <f>IF(R2241&lt;Variables!$G$12,0,1)</f>
        <v>0</v>
      </c>
      <c r="AP2241" s="86">
        <f t="shared" si="368"/>
        <v>1</v>
      </c>
      <c r="AR2241">
        <v>1</v>
      </c>
      <c r="AS2241">
        <v>0</v>
      </c>
      <c r="AT2241">
        <v>0</v>
      </c>
      <c r="AU2241">
        <v>0</v>
      </c>
      <c r="BA2241">
        <v>2</v>
      </c>
    </row>
    <row r="2242" spans="3:53" ht="12.75" x14ac:dyDescent="0.2">
      <c r="C2242" t="s">
        <v>706</v>
      </c>
      <c r="D2242" t="s">
        <v>697</v>
      </c>
      <c r="E2242">
        <v>2.75</v>
      </c>
      <c r="F2242">
        <v>6.96</v>
      </c>
      <c r="G2242">
        <v>-2.86</v>
      </c>
      <c r="H2242">
        <v>-99999</v>
      </c>
      <c r="I2242">
        <v>-26.661999999999999</v>
      </c>
      <c r="J2242" t="s">
        <v>78</v>
      </c>
      <c r="K2242">
        <v>52.46</v>
      </c>
      <c r="L2242">
        <v>2.72</v>
      </c>
      <c r="M2242">
        <v>0</v>
      </c>
      <c r="N2242">
        <v>2.6929285714285709</v>
      </c>
      <c r="O2242">
        <v>1.0052783745789511</v>
      </c>
      <c r="P2242">
        <v>24766</v>
      </c>
      <c r="Q2242">
        <v>51791</v>
      </c>
      <c r="R2242">
        <v>0.48</v>
      </c>
      <c r="S2242">
        <v>46.101999999999997</v>
      </c>
      <c r="T2242">
        <v>7.1029999999999998</v>
      </c>
      <c r="U2242">
        <v>23.488</v>
      </c>
      <c r="V2242">
        <f t="shared" si="369"/>
        <v>2.3924856000000001</v>
      </c>
      <c r="AC2242">
        <v>3.11</v>
      </c>
      <c r="AD2242">
        <v>2.67</v>
      </c>
      <c r="AH2242" s="85">
        <f>IF(AND(M2242&lt;Variables!$G$6,M2242&gt;Variables!$G$5),0,1)</f>
        <v>1</v>
      </c>
      <c r="AI2242" s="85">
        <f t="shared" si="364"/>
        <v>0</v>
      </c>
      <c r="AJ2242" s="85">
        <f>IF(I2242&gt;Variables!$G$7,0,1)</f>
        <v>1</v>
      </c>
      <c r="AK2242" s="85">
        <f>IF(F2242&gt;Variables!$G$8,0,1)</f>
        <v>1</v>
      </c>
      <c r="AL2242" s="85">
        <f>IF(G2242&gt;Variables!$G$9,0,1)</f>
        <v>1</v>
      </c>
      <c r="AM2242" s="85">
        <f>IF(AND(K2242&gt;Variables!$G$10,K2242&lt;Variables!$G$11),0,1)</f>
        <v>0</v>
      </c>
      <c r="AN2242" s="103">
        <f>IF(H2242&lt;Variables!$G$13,1,0)</f>
        <v>1</v>
      </c>
      <c r="AO2242" s="101">
        <f>IF(R2242&lt;Variables!$G$12,0,1)</f>
        <v>0</v>
      </c>
      <c r="AP2242" s="86">
        <f t="shared" si="368"/>
        <v>1</v>
      </c>
      <c r="AR2242">
        <v>1</v>
      </c>
      <c r="AS2242">
        <v>0</v>
      </c>
      <c r="AT2242">
        <v>0</v>
      </c>
      <c r="AU2242">
        <v>0</v>
      </c>
      <c r="BA2242">
        <v>2</v>
      </c>
    </row>
    <row r="2243" spans="3:53" ht="12.75" x14ac:dyDescent="0.2">
      <c r="C2243" t="s">
        <v>706</v>
      </c>
      <c r="D2243" t="s">
        <v>683</v>
      </c>
      <c r="E2243">
        <v>28</v>
      </c>
      <c r="F2243">
        <v>11.97</v>
      </c>
      <c r="G2243">
        <v>2.44</v>
      </c>
      <c r="H2243">
        <v>3980</v>
      </c>
      <c r="I2243">
        <v>-23.457999999999998</v>
      </c>
      <c r="J2243" t="s">
        <v>78</v>
      </c>
      <c r="K2243">
        <v>46.25</v>
      </c>
      <c r="L2243">
        <v>28.077680000000001</v>
      </c>
      <c r="M2243">
        <v>-3.23388542073181E-2</v>
      </c>
      <c r="N2243">
        <v>28.244596000000001</v>
      </c>
      <c r="O2243">
        <v>-0.62311388698921866</v>
      </c>
      <c r="P2243">
        <v>2618000</v>
      </c>
      <c r="Q2243">
        <v>1581000</v>
      </c>
      <c r="R2243">
        <v>1.66</v>
      </c>
      <c r="S2243">
        <v>46.101999999999997</v>
      </c>
      <c r="T2243">
        <v>7.1029999999999998</v>
      </c>
      <c r="U2243">
        <v>23.488</v>
      </c>
      <c r="V2243">
        <f t="shared" si="369"/>
        <v>2.328640580418325</v>
      </c>
      <c r="AC2243">
        <v>28.62</v>
      </c>
      <c r="AD2243">
        <v>27.2</v>
      </c>
      <c r="AH2243" s="85">
        <f>IF(AND(M2243&lt;Variables!$G$6,M2243&gt;Variables!$G$5),0,1)</f>
        <v>1</v>
      </c>
      <c r="AI2243" s="85">
        <f t="shared" ref="AI2243:AI2306" si="370">IF(L2243&gt;N2243,0,1)</f>
        <v>1</v>
      </c>
      <c r="AJ2243" s="85">
        <f>IF(I2243&gt;Variables!$G$7,0,1)</f>
        <v>1</v>
      </c>
      <c r="AK2243" s="85">
        <f>IF(F2243&gt;Variables!$G$8,0,1)</f>
        <v>0</v>
      </c>
      <c r="AL2243" s="85">
        <f>IF(G2243&gt;Variables!$G$9,0,1)</f>
        <v>1</v>
      </c>
      <c r="AM2243" s="85">
        <f>IF(AND(K2243&gt;Variables!$G$10,K2243&lt;Variables!$G$11),0,1)</f>
        <v>1</v>
      </c>
      <c r="AN2243" s="103">
        <f>IF(H2243&lt;Variables!$G$13,1,0)</f>
        <v>0</v>
      </c>
      <c r="AO2243" s="101">
        <f>IF(R2243&lt;Variables!$G$12,0,1)</f>
        <v>0</v>
      </c>
      <c r="AP2243" s="86">
        <f t="shared" si="368"/>
        <v>1</v>
      </c>
      <c r="AR2243">
        <v>1</v>
      </c>
      <c r="AS2243">
        <v>0</v>
      </c>
      <c r="AT2243">
        <v>0</v>
      </c>
      <c r="AU2243">
        <v>0</v>
      </c>
      <c r="BA2243">
        <v>1.1000000000000001</v>
      </c>
    </row>
    <row r="2244" spans="3:53" ht="12.75" x14ac:dyDescent="0.2">
      <c r="C2244" t="s">
        <v>706</v>
      </c>
      <c r="D2244" t="s">
        <v>603</v>
      </c>
      <c r="E2244">
        <v>12.68</v>
      </c>
      <c r="F2244">
        <v>9.1300000000000008</v>
      </c>
      <c r="G2244">
        <v>-1.98</v>
      </c>
      <c r="H2244">
        <v>6420</v>
      </c>
      <c r="I2244">
        <v>-9.1859999999999999</v>
      </c>
      <c r="J2244" t="s">
        <v>78</v>
      </c>
      <c r="K2244">
        <v>38.97</v>
      </c>
      <c r="L2244">
        <v>12.84117</v>
      </c>
      <c r="M2244">
        <v>-1.449790011346336</v>
      </c>
      <c r="N2244">
        <v>12.822444000000001</v>
      </c>
      <c r="O2244">
        <v>-1.305866494718152</v>
      </c>
      <c r="P2244">
        <v>83970000</v>
      </c>
      <c r="Q2244">
        <v>15248000</v>
      </c>
      <c r="R2244">
        <v>5.51</v>
      </c>
      <c r="S2244">
        <v>46.101999999999997</v>
      </c>
      <c r="T2244">
        <v>7.1029999999999998</v>
      </c>
      <c r="U2244">
        <v>23.488</v>
      </c>
      <c r="V2244">
        <f t="shared" si="369"/>
        <v>2.2442412014079713</v>
      </c>
      <c r="AC2244">
        <v>16.66</v>
      </c>
      <c r="AD2244">
        <v>12.5815</v>
      </c>
      <c r="AH2244" s="85">
        <f>IF(AND(M2244&lt;Variables!$G$6,M2244&gt;Variables!$G$5),0,1)</f>
        <v>1</v>
      </c>
      <c r="AI2244" s="85">
        <f t="shared" si="370"/>
        <v>0</v>
      </c>
      <c r="AJ2244" s="85">
        <f>IF(I2244&gt;Variables!$G$7,0,1)</f>
        <v>1</v>
      </c>
      <c r="AK2244" s="85">
        <f>IF(F2244&gt;Variables!$G$8,0,1)</f>
        <v>0</v>
      </c>
      <c r="AL2244" s="85">
        <f>IF(G2244&gt;Variables!$G$9,0,1)</f>
        <v>1</v>
      </c>
      <c r="AM2244" s="85">
        <f>IF(AND(K2244&gt;Variables!$G$10,K2244&lt;Variables!$G$11),0,1)</f>
        <v>1</v>
      </c>
      <c r="AN2244" s="103">
        <f>IF(H2244&lt;Variables!$G$13,1,0)</f>
        <v>0</v>
      </c>
      <c r="AO2244" s="101">
        <f>IF(R2244&lt;Variables!$G$12,0,1)</f>
        <v>1</v>
      </c>
      <c r="AP2244" s="86">
        <f t="shared" si="368"/>
        <v>1</v>
      </c>
      <c r="AR2244">
        <v>1</v>
      </c>
      <c r="AS2244">
        <v>0</v>
      </c>
      <c r="AT2244">
        <v>0</v>
      </c>
      <c r="AU2244">
        <v>0</v>
      </c>
      <c r="BA2244">
        <v>2.2999999999999998</v>
      </c>
    </row>
    <row r="2245" spans="3:53" ht="12.75" x14ac:dyDescent="0.2">
      <c r="C2245" t="s">
        <v>706</v>
      </c>
      <c r="D2245" t="s">
        <v>690</v>
      </c>
      <c r="E2245">
        <v>16.850000000000001</v>
      </c>
      <c r="F2245">
        <v>7.55</v>
      </c>
      <c r="G2245">
        <v>2.97</v>
      </c>
      <c r="H2245">
        <v>-99999</v>
      </c>
      <c r="I2245">
        <v>4.5549999999999997</v>
      </c>
      <c r="J2245" t="s">
        <v>76</v>
      </c>
      <c r="K2245">
        <v>53.83</v>
      </c>
      <c r="L2245">
        <v>16.78</v>
      </c>
      <c r="M2245">
        <v>-0.17878426698451211</v>
      </c>
      <c r="N2245">
        <v>16.79638666666667</v>
      </c>
      <c r="O2245">
        <v>-0.27617050968898937</v>
      </c>
      <c r="P2245">
        <v>26399</v>
      </c>
      <c r="Q2245">
        <v>7871</v>
      </c>
      <c r="R2245">
        <v>3.35</v>
      </c>
      <c r="S2245">
        <v>46.101999999999997</v>
      </c>
      <c r="T2245">
        <v>7.1029999999999998</v>
      </c>
      <c r="U2245">
        <v>23.488</v>
      </c>
      <c r="V2245">
        <f t="shared" si="369"/>
        <v>2.4133047308700837</v>
      </c>
      <c r="AC2245">
        <v>16.96</v>
      </c>
      <c r="AD2245">
        <v>16.815899999999999</v>
      </c>
      <c r="AH2245" s="85">
        <f>IF(AND(M2245&lt;Variables!$G$6,M2245&gt;Variables!$G$5),0,1)</f>
        <v>1</v>
      </c>
      <c r="AI2245" s="85">
        <f t="shared" si="370"/>
        <v>1</v>
      </c>
      <c r="AJ2245" s="85">
        <f>IF(I2245&gt;Variables!$G$7,0,1)</f>
        <v>0</v>
      </c>
      <c r="AK2245" s="85">
        <f>IF(F2245&gt;Variables!$G$8,0,1)</f>
        <v>1</v>
      </c>
      <c r="AL2245" s="85">
        <f>IF(G2245&gt;Variables!$G$9,0,1)</f>
        <v>1</v>
      </c>
      <c r="AM2245" s="85">
        <f>IF(AND(K2245&gt;Variables!$G$10,K2245&lt;Variables!$G$11),0,1)</f>
        <v>0</v>
      </c>
      <c r="AN2245" s="103">
        <f>IF(H2245&lt;Variables!$G$13,1,0)</f>
        <v>1</v>
      </c>
      <c r="AO2245" s="101">
        <f>IF(R2245&lt;Variables!$G$12,0,1)</f>
        <v>1</v>
      </c>
      <c r="AP2245" s="86">
        <f t="shared" si="368"/>
        <v>0</v>
      </c>
      <c r="AR2245">
        <v>0</v>
      </c>
      <c r="AS2245">
        <v>0</v>
      </c>
      <c r="AT2245">
        <v>0</v>
      </c>
      <c r="AU2245">
        <v>0</v>
      </c>
      <c r="BA2245">
        <v>0</v>
      </c>
    </row>
    <row r="2246" spans="3:53" ht="12.75" x14ac:dyDescent="0.2">
      <c r="C2246" t="s">
        <v>706</v>
      </c>
      <c r="D2246" t="s">
        <v>461</v>
      </c>
      <c r="E2246">
        <v>16.46</v>
      </c>
      <c r="F2246">
        <v>6.77</v>
      </c>
      <c r="G2246">
        <v>5.44</v>
      </c>
      <c r="H2246">
        <v>6300</v>
      </c>
      <c r="I2246">
        <v>-13.391</v>
      </c>
      <c r="J2246" t="s">
        <v>78</v>
      </c>
      <c r="K2246">
        <v>57.1</v>
      </c>
      <c r="L2246">
        <v>16.456135</v>
      </c>
      <c r="M2246">
        <v>8.4861967892210996E-2</v>
      </c>
      <c r="N2246">
        <v>16.309560000000001</v>
      </c>
      <c r="O2246">
        <v>0.9843306625071494</v>
      </c>
      <c r="P2246">
        <v>5397000</v>
      </c>
      <c r="Q2246">
        <v>14129000</v>
      </c>
      <c r="R2246">
        <v>0.38</v>
      </c>
      <c r="S2246">
        <v>46.101999999999997</v>
      </c>
      <c r="T2246">
        <v>7.1029999999999998</v>
      </c>
      <c r="U2246">
        <v>23.488</v>
      </c>
      <c r="V2246">
        <f t="shared" si="369"/>
        <v>2.4366095111555661</v>
      </c>
      <c r="AC2246">
        <v>18.399999999999999</v>
      </c>
      <c r="AD2246">
        <v>16.21</v>
      </c>
      <c r="AH2246" s="85">
        <f>IF(AND(M2246&lt;Variables!$G$6,M2246&gt;Variables!$G$5),0,1)</f>
        <v>1</v>
      </c>
      <c r="AI2246" s="85">
        <f t="shared" si="370"/>
        <v>0</v>
      </c>
      <c r="AJ2246" s="85">
        <f>IF(I2246&gt;Variables!$G$7,0,1)</f>
        <v>1</v>
      </c>
      <c r="AK2246" s="85">
        <f>IF(F2246&gt;Variables!$G$8,0,1)</f>
        <v>1</v>
      </c>
      <c r="AL2246" s="85">
        <f>IF(G2246&gt;Variables!$G$9,0,1)</f>
        <v>1</v>
      </c>
      <c r="AM2246" s="85">
        <f>IF(AND(K2246&gt;Variables!$G$10,K2246&lt;Variables!$G$11),0,1)</f>
        <v>0</v>
      </c>
      <c r="AN2246" s="103">
        <f>IF(H2246&lt;Variables!$G$13,1,0)</f>
        <v>0</v>
      </c>
      <c r="AO2246" s="101">
        <f>IF(R2246&lt;Variables!$G$12,0,1)</f>
        <v>0</v>
      </c>
      <c r="AP2246" s="86">
        <f t="shared" si="368"/>
        <v>1</v>
      </c>
      <c r="AR2246">
        <v>1</v>
      </c>
      <c r="AS2246">
        <v>0</v>
      </c>
      <c r="AT2246">
        <v>0</v>
      </c>
      <c r="AU2246">
        <v>0</v>
      </c>
      <c r="BA2246">
        <v>0.32</v>
      </c>
    </row>
    <row r="2247" spans="3:53" ht="12.75" x14ac:dyDescent="0.2">
      <c r="C2247" t="s">
        <v>706</v>
      </c>
      <c r="D2247" t="s">
        <v>447</v>
      </c>
      <c r="E2247">
        <v>18.07</v>
      </c>
      <c r="F2247">
        <v>6.65</v>
      </c>
      <c r="G2247">
        <v>4.84</v>
      </c>
      <c r="H2247">
        <v>7820</v>
      </c>
      <c r="I2247">
        <v>-55.737000000000002</v>
      </c>
      <c r="J2247" t="s">
        <v>78</v>
      </c>
      <c r="K2247">
        <v>69.33</v>
      </c>
      <c r="L2247">
        <v>17.9207</v>
      </c>
      <c r="M2247">
        <v>0.8894741834861648</v>
      </c>
      <c r="N2247">
        <v>17.621554</v>
      </c>
      <c r="O2247">
        <v>2.6021882065565949</v>
      </c>
      <c r="P2247">
        <v>12253000</v>
      </c>
      <c r="Q2247">
        <v>23167000</v>
      </c>
      <c r="R2247">
        <v>0.53</v>
      </c>
      <c r="S2247">
        <v>46.101999999999997</v>
      </c>
      <c r="T2247">
        <v>7.1029999999999998</v>
      </c>
      <c r="U2247">
        <v>23.488</v>
      </c>
      <c r="V2247">
        <f t="shared" si="369"/>
        <v>2.4944775393572769</v>
      </c>
      <c r="AC2247">
        <v>19.14</v>
      </c>
      <c r="AD2247">
        <v>17.75</v>
      </c>
      <c r="AH2247" s="85">
        <f>IF(AND(M2247&lt;Variables!$G$6,M2247&gt;Variables!$G$5),0,1)</f>
        <v>1</v>
      </c>
      <c r="AI2247" s="85">
        <f t="shared" si="370"/>
        <v>0</v>
      </c>
      <c r="AJ2247" s="85">
        <f>IF(I2247&gt;Variables!$G$7,0,1)</f>
        <v>1</v>
      </c>
      <c r="AK2247" s="85">
        <f>IF(F2247&gt;Variables!$G$8,0,1)</f>
        <v>1</v>
      </c>
      <c r="AL2247" s="85">
        <f>IF(G2247&gt;Variables!$G$9,0,1)</f>
        <v>1</v>
      </c>
      <c r="AM2247" s="85">
        <f>IF(AND(K2247&gt;Variables!$G$10,K2247&lt;Variables!$G$11),0,1)</f>
        <v>0</v>
      </c>
      <c r="AN2247" s="103">
        <f>IF(H2247&lt;Variables!$G$13,1,0)</f>
        <v>0</v>
      </c>
      <c r="AO2247" s="101">
        <f>IF(R2247&lt;Variables!$G$12,0,1)</f>
        <v>0</v>
      </c>
      <c r="AP2247" s="86">
        <f t="shared" si="368"/>
        <v>1</v>
      </c>
      <c r="AR2247">
        <v>1</v>
      </c>
      <c r="AS2247">
        <v>0</v>
      </c>
      <c r="AT2247">
        <v>0</v>
      </c>
      <c r="AU2247">
        <v>0</v>
      </c>
      <c r="BA2247">
        <v>0.74</v>
      </c>
    </row>
    <row r="2248" spans="3:53" ht="12.75" x14ac:dyDescent="0.2">
      <c r="C2248" t="s">
        <v>706</v>
      </c>
      <c r="D2248" t="s">
        <v>389</v>
      </c>
      <c r="E2248">
        <v>8.2799999999999994</v>
      </c>
      <c r="F2248">
        <v>7.79</v>
      </c>
      <c r="G2248">
        <v>1.26</v>
      </c>
      <c r="H2248">
        <v>2260</v>
      </c>
      <c r="I2248">
        <v>-41.515000000000001</v>
      </c>
      <c r="J2248" t="s">
        <v>78</v>
      </c>
      <c r="K2248">
        <v>73.86</v>
      </c>
      <c r="L2248">
        <v>8.1416000000000004</v>
      </c>
      <c r="M2248">
        <v>1.239314139726827</v>
      </c>
      <c r="N2248">
        <v>8.0880740000000007</v>
      </c>
      <c r="O2248">
        <v>1.9093049841037439</v>
      </c>
      <c r="P2248">
        <v>5354000</v>
      </c>
      <c r="Q2248">
        <v>7917000</v>
      </c>
      <c r="R2248">
        <v>0.68</v>
      </c>
      <c r="S2248">
        <v>46.101999999999997</v>
      </c>
      <c r="T2248">
        <v>7.1029999999999998</v>
      </c>
      <c r="U2248">
        <v>23.488</v>
      </c>
      <c r="V2248">
        <f t="shared" si="369"/>
        <v>2.4965691702073314</v>
      </c>
      <c r="AC2248">
        <v>8.6549999999999994</v>
      </c>
      <c r="AD2248">
        <v>8.2330000000000005</v>
      </c>
      <c r="AH2248" s="85">
        <f>IF(AND(M2248&lt;Variables!$G$6,M2248&gt;Variables!$G$5),0,1)</f>
        <v>1</v>
      </c>
      <c r="AI2248" s="85">
        <f t="shared" si="370"/>
        <v>0</v>
      </c>
      <c r="AJ2248" s="85">
        <f>IF(I2248&gt;Variables!$G$7,0,1)</f>
        <v>1</v>
      </c>
      <c r="AK2248" s="85">
        <f>IF(F2248&gt;Variables!$G$8,0,1)</f>
        <v>1</v>
      </c>
      <c r="AL2248" s="85">
        <f>IF(G2248&gt;Variables!$G$9,0,1)</f>
        <v>1</v>
      </c>
      <c r="AM2248" s="85">
        <f>IF(AND(K2248&gt;Variables!$G$10,K2248&lt;Variables!$G$11),0,1)</f>
        <v>0</v>
      </c>
      <c r="AN2248" s="103">
        <f>IF(H2248&lt;Variables!$G$13,1,0)</f>
        <v>1</v>
      </c>
      <c r="AO2248" s="101">
        <f>IF(R2248&lt;Variables!$G$12,0,1)</f>
        <v>0</v>
      </c>
      <c r="AP2248" s="86">
        <f t="shared" si="368"/>
        <v>1</v>
      </c>
      <c r="AR2248">
        <v>1</v>
      </c>
      <c r="AS2248">
        <v>0</v>
      </c>
      <c r="AT2248">
        <v>0</v>
      </c>
      <c r="AU2248">
        <v>0</v>
      </c>
      <c r="BA2248">
        <v>2</v>
      </c>
    </row>
    <row r="2249" spans="3:53" ht="12.75" x14ac:dyDescent="0.2">
      <c r="C2249" t="s">
        <v>706</v>
      </c>
      <c r="D2249" t="s">
        <v>704</v>
      </c>
      <c r="E2249">
        <v>18.54</v>
      </c>
      <c r="F2249">
        <v>7.82</v>
      </c>
      <c r="G2249">
        <v>3.34</v>
      </c>
      <c r="H2249">
        <v>-99999</v>
      </c>
      <c r="I2249">
        <v>-8.8849999999999998</v>
      </c>
      <c r="J2249" t="s">
        <v>78</v>
      </c>
      <c r="K2249">
        <v>59.89</v>
      </c>
      <c r="L2249">
        <v>18.54</v>
      </c>
      <c r="M2249">
        <v>0</v>
      </c>
      <c r="N2249">
        <v>18.38909090909091</v>
      </c>
      <c r="O2249">
        <v>0.82064465097882888</v>
      </c>
      <c r="P2249">
        <v>35625</v>
      </c>
      <c r="Q2249">
        <v>44210</v>
      </c>
      <c r="R2249">
        <v>0.81</v>
      </c>
      <c r="S2249">
        <v>46.101999999999997</v>
      </c>
      <c r="T2249">
        <v>7.1029999999999998</v>
      </c>
      <c r="U2249">
        <v>23.488</v>
      </c>
      <c r="V2249">
        <f t="shared" si="369"/>
        <v>2.4694604</v>
      </c>
      <c r="AC2249">
        <v>18.75</v>
      </c>
      <c r="AD2249">
        <v>18.240100000000002</v>
      </c>
      <c r="AH2249" s="85">
        <f>IF(AND(M2249&lt;Variables!$G$6,M2249&gt;Variables!$G$5),0,1)</f>
        <v>1</v>
      </c>
      <c r="AI2249" s="85">
        <f t="shared" si="370"/>
        <v>0</v>
      </c>
      <c r="AJ2249" s="85">
        <f>IF(I2249&gt;Variables!$G$7,0,1)</f>
        <v>1</v>
      </c>
      <c r="AK2249" s="85">
        <f>IF(F2249&gt;Variables!$G$8,0,1)</f>
        <v>1</v>
      </c>
      <c r="AL2249" s="85">
        <f>IF(G2249&gt;Variables!$G$9,0,1)</f>
        <v>1</v>
      </c>
      <c r="AM2249" s="85">
        <f>IF(AND(K2249&gt;Variables!$G$10,K2249&lt;Variables!$G$11),0,1)</f>
        <v>0</v>
      </c>
      <c r="AN2249" s="103">
        <f>IF(H2249&lt;Variables!$G$13,1,0)</f>
        <v>1</v>
      </c>
      <c r="AO2249" s="101">
        <f>IF(R2249&lt;Variables!$G$12,0,1)</f>
        <v>0</v>
      </c>
      <c r="AP2249" s="86">
        <f t="shared" si="368"/>
        <v>1</v>
      </c>
      <c r="AR2249">
        <v>0</v>
      </c>
      <c r="AS2249">
        <v>0</v>
      </c>
      <c r="AT2249">
        <v>0</v>
      </c>
      <c r="AU2249">
        <v>0</v>
      </c>
      <c r="BA2249">
        <v>0</v>
      </c>
    </row>
    <row r="2250" spans="3:53" ht="12.75" x14ac:dyDescent="0.2">
      <c r="C2250" t="s">
        <v>706</v>
      </c>
      <c r="D2250" t="s">
        <v>682</v>
      </c>
      <c r="E2250">
        <v>3.33</v>
      </c>
      <c r="F2250">
        <v>30.35</v>
      </c>
      <c r="G2250">
        <v>18.09</v>
      </c>
      <c r="H2250">
        <v>199.82</v>
      </c>
      <c r="I2250">
        <v>-0.11600000000000001</v>
      </c>
      <c r="J2250" t="s">
        <v>78</v>
      </c>
      <c r="K2250">
        <v>59.97</v>
      </c>
      <c r="L2250">
        <v>3.2923900000000001</v>
      </c>
      <c r="M2250">
        <v>1.503770816944521</v>
      </c>
      <c r="N2250">
        <v>3.2165180000000002</v>
      </c>
      <c r="O2250">
        <v>3.8980661696903192</v>
      </c>
      <c r="P2250">
        <v>14730000</v>
      </c>
      <c r="Q2250">
        <v>1360000</v>
      </c>
      <c r="R2250">
        <v>10.83</v>
      </c>
      <c r="S2250">
        <v>46.101999999999997</v>
      </c>
      <c r="T2250">
        <v>7.1029999999999998</v>
      </c>
      <c r="U2250">
        <v>23.488</v>
      </c>
      <c r="V2250">
        <f t="shared" si="369"/>
        <v>2.3878925442696648</v>
      </c>
      <c r="AC2250">
        <v>3.37</v>
      </c>
      <c r="AD2250">
        <v>2.8</v>
      </c>
      <c r="AH2250" s="85">
        <f>IF(AND(M2250&lt;Variables!$G$6,M2250&gt;Variables!$G$5),0,1)</f>
        <v>1</v>
      </c>
      <c r="AI2250" s="85">
        <f t="shared" si="370"/>
        <v>0</v>
      </c>
      <c r="AJ2250" s="85">
        <f>IF(I2250&gt;Variables!$G$7,0,1)</f>
        <v>1</v>
      </c>
      <c r="AK2250" s="85">
        <f>IF(F2250&gt;Variables!$G$8,0,1)</f>
        <v>0</v>
      </c>
      <c r="AL2250" s="85">
        <f>IF(G2250&gt;Variables!$G$9,0,1)</f>
        <v>0</v>
      </c>
      <c r="AM2250" s="85">
        <f>IF(AND(K2250&gt;Variables!$G$10,K2250&lt;Variables!$G$11),0,1)</f>
        <v>0</v>
      </c>
      <c r="AN2250" s="103">
        <f>IF(H2250&lt;Variables!$G$13,1,0)</f>
        <v>1</v>
      </c>
      <c r="AO2250" s="101">
        <f>IF(R2250&lt;Variables!$G$12,0,1)</f>
        <v>1</v>
      </c>
      <c r="AP2250" s="86">
        <f t="shared" si="368"/>
        <v>1</v>
      </c>
      <c r="AR2250">
        <v>0</v>
      </c>
      <c r="AS2250">
        <v>0</v>
      </c>
      <c r="AT2250">
        <v>1</v>
      </c>
      <c r="AU2250">
        <v>0</v>
      </c>
      <c r="BA2250">
        <v>-2.25</v>
      </c>
    </row>
    <row r="2251" spans="3:53" ht="12.75" x14ac:dyDescent="0.2">
      <c r="C2251" t="s">
        <v>706</v>
      </c>
      <c r="D2251" t="s">
        <v>306</v>
      </c>
      <c r="E2251">
        <v>21.84</v>
      </c>
      <c r="F2251">
        <v>6.49</v>
      </c>
      <c r="G2251">
        <v>5.51</v>
      </c>
      <c r="H2251">
        <v>7170</v>
      </c>
      <c r="I2251">
        <v>-19.739000000000001</v>
      </c>
      <c r="J2251" t="s">
        <v>76</v>
      </c>
      <c r="K2251">
        <v>70.12</v>
      </c>
      <c r="L2251">
        <v>21.640720000000002</v>
      </c>
      <c r="M2251">
        <v>0.87464742393042627</v>
      </c>
      <c r="N2251">
        <v>21.509647999999999</v>
      </c>
      <c r="O2251">
        <v>1.4893409692246</v>
      </c>
      <c r="P2251">
        <v>2234000</v>
      </c>
      <c r="Q2251">
        <v>5697000</v>
      </c>
      <c r="R2251">
        <v>0.39</v>
      </c>
      <c r="S2251">
        <v>46.101999999999997</v>
      </c>
      <c r="T2251">
        <v>7.1029999999999998</v>
      </c>
      <c r="U2251">
        <v>23.488</v>
      </c>
      <c r="V2251">
        <f t="shared" si="369"/>
        <v>2.5018796139603503</v>
      </c>
      <c r="AC2251">
        <v>23.84</v>
      </c>
      <c r="AD2251">
        <v>21.55</v>
      </c>
      <c r="AH2251" s="85">
        <f>IF(AND(M2251&lt;Variables!$G$6,M2251&gt;Variables!$G$5),0,1)</f>
        <v>1</v>
      </c>
      <c r="AI2251" s="85">
        <f t="shared" si="370"/>
        <v>0</v>
      </c>
      <c r="AJ2251" s="85">
        <f>IF(I2251&gt;Variables!$G$7,0,1)</f>
        <v>1</v>
      </c>
      <c r="AK2251" s="85">
        <f>IF(F2251&gt;Variables!$G$8,0,1)</f>
        <v>1</v>
      </c>
      <c r="AL2251" s="85">
        <f>IF(G2251&gt;Variables!$G$9,0,1)</f>
        <v>1</v>
      </c>
      <c r="AM2251" s="85">
        <f>IF(AND(K2251&gt;Variables!$G$10,K2251&lt;Variables!$G$11),0,1)</f>
        <v>0</v>
      </c>
      <c r="AN2251" s="103">
        <f>IF(H2251&lt;Variables!$G$13,1,0)</f>
        <v>0</v>
      </c>
      <c r="AO2251" s="101">
        <f>IF(R2251&lt;Variables!$G$12,0,1)</f>
        <v>0</v>
      </c>
      <c r="AP2251" s="86">
        <f t="shared" si="368"/>
        <v>0</v>
      </c>
      <c r="AR2251">
        <v>1</v>
      </c>
      <c r="AS2251">
        <v>0</v>
      </c>
      <c r="AT2251">
        <v>0</v>
      </c>
      <c r="AU2251">
        <v>0</v>
      </c>
      <c r="BA2251">
        <v>2</v>
      </c>
    </row>
    <row r="2252" spans="3:53" ht="12.75" x14ac:dyDescent="0.2">
      <c r="C2252" t="s">
        <v>706</v>
      </c>
      <c r="D2252" t="s">
        <v>705</v>
      </c>
      <c r="E2252">
        <v>1.47</v>
      </c>
      <c r="F2252">
        <v>18.8</v>
      </c>
      <c r="G2252">
        <v>16.54</v>
      </c>
      <c r="H2252">
        <v>117.34</v>
      </c>
      <c r="I2252">
        <v>-17.456</v>
      </c>
      <c r="J2252" t="s">
        <v>78</v>
      </c>
      <c r="K2252">
        <v>42.64</v>
      </c>
      <c r="L2252">
        <v>1.5094700000000001</v>
      </c>
      <c r="M2252">
        <v>-1.9523408878612949</v>
      </c>
      <c r="N2252">
        <v>1.4599260000000001</v>
      </c>
      <c r="O2252">
        <v>1.375001198690903</v>
      </c>
      <c r="P2252">
        <v>5510000</v>
      </c>
      <c r="Q2252">
        <v>3580000</v>
      </c>
      <c r="R2252">
        <v>1.54</v>
      </c>
      <c r="S2252">
        <v>46.101999999999997</v>
      </c>
      <c r="T2252">
        <v>7.1029999999999998</v>
      </c>
      <c r="U2252">
        <v>23.488</v>
      </c>
      <c r="V2252">
        <f t="shared" si="369"/>
        <v>2.3000129299210981</v>
      </c>
      <c r="AC2252">
        <v>1.6</v>
      </c>
      <c r="AD2252">
        <v>1.411</v>
      </c>
      <c r="AH2252" s="85">
        <f>IF(AND(M2252&lt;Variables!$G$6,M2252&gt;Variables!$G$5),0,1)</f>
        <v>1</v>
      </c>
      <c r="AI2252" s="85">
        <f t="shared" si="370"/>
        <v>0</v>
      </c>
      <c r="AJ2252" s="85">
        <f>IF(I2252&gt;Variables!$G$7,0,1)</f>
        <v>1</v>
      </c>
      <c r="AK2252" s="85">
        <f>IF(F2252&gt;Variables!$G$8,0,1)</f>
        <v>0</v>
      </c>
      <c r="AL2252" s="85">
        <f>IF(G2252&gt;Variables!$G$9,0,1)</f>
        <v>0</v>
      </c>
      <c r="AM2252" s="85">
        <f>IF(AND(K2252&gt;Variables!$G$10,K2252&lt;Variables!$G$11),0,1)</f>
        <v>1</v>
      </c>
      <c r="AN2252" s="103">
        <f>IF(H2252&lt;Variables!$G$13,1,0)</f>
        <v>1</v>
      </c>
      <c r="AO2252" s="101">
        <f>IF(R2252&lt;Variables!$G$12,0,1)</f>
        <v>0</v>
      </c>
      <c r="AP2252" s="86">
        <f t="shared" si="368"/>
        <v>1</v>
      </c>
      <c r="AR2252">
        <v>0</v>
      </c>
      <c r="AS2252">
        <v>0</v>
      </c>
      <c r="AT2252">
        <v>1</v>
      </c>
      <c r="AU2252">
        <v>0</v>
      </c>
      <c r="BA2252">
        <v>-2.25</v>
      </c>
    </row>
    <row r="2253" spans="3:53" ht="12.75" x14ac:dyDescent="0.2">
      <c r="C2253" t="s">
        <v>706</v>
      </c>
      <c r="D2253" t="s">
        <v>692</v>
      </c>
      <c r="E2253">
        <v>12.71</v>
      </c>
      <c r="F2253">
        <v>50.23</v>
      </c>
      <c r="G2253">
        <v>38.96</v>
      </c>
      <c r="H2253">
        <v>54.17</v>
      </c>
      <c r="I2253">
        <v>30.181000000000001</v>
      </c>
      <c r="J2253" t="s">
        <v>78</v>
      </c>
      <c r="K2253">
        <v>72.510000000000005</v>
      </c>
      <c r="L2253">
        <v>12.18169</v>
      </c>
      <c r="M2253">
        <v>6.4302243777341257</v>
      </c>
      <c r="N2253">
        <v>11.690913999999999</v>
      </c>
      <c r="O2253">
        <v>10.898087181207559</v>
      </c>
      <c r="P2253">
        <v>12600000</v>
      </c>
      <c r="Q2253">
        <v>6070000</v>
      </c>
      <c r="R2253">
        <v>2.08</v>
      </c>
      <c r="S2253">
        <v>46.101999999999997</v>
      </c>
      <c r="T2253">
        <v>7.1029999999999998</v>
      </c>
      <c r="U2253">
        <v>23.488</v>
      </c>
      <c r="V2253">
        <f t="shared" si="369"/>
        <v>2.0149960812337202</v>
      </c>
      <c r="AC2253">
        <v>13.37</v>
      </c>
      <c r="AD2253">
        <v>10.762</v>
      </c>
      <c r="AH2253" s="85">
        <f>IF(AND(M2253&lt;Variables!$G$6,M2253&gt;Variables!$G$5),0,1)</f>
        <v>1</v>
      </c>
      <c r="AI2253" s="85">
        <f t="shared" si="370"/>
        <v>0</v>
      </c>
      <c r="AJ2253" s="85">
        <f>IF(I2253&gt;Variables!$G$7,0,1)</f>
        <v>0</v>
      </c>
      <c r="AK2253" s="85">
        <f>IF(F2253&gt;Variables!$G$8,0,1)</f>
        <v>0</v>
      </c>
      <c r="AL2253" s="85">
        <f>IF(G2253&gt;Variables!$G$9,0,1)</f>
        <v>0</v>
      </c>
      <c r="AM2253" s="85">
        <f>IF(AND(K2253&gt;Variables!$G$10,K2253&lt;Variables!$G$11),0,1)</f>
        <v>0</v>
      </c>
      <c r="AN2253" s="103">
        <f>IF(H2253&lt;Variables!$G$13,1,0)</f>
        <v>1</v>
      </c>
      <c r="AO2253" s="101">
        <f>IF(R2253&lt;Variables!$G$12,0,1)</f>
        <v>1</v>
      </c>
      <c r="AP2253" s="86">
        <f t="shared" si="368"/>
        <v>1</v>
      </c>
      <c r="AR2253">
        <v>1</v>
      </c>
      <c r="AS2253">
        <v>0</v>
      </c>
      <c r="AT2253">
        <v>0</v>
      </c>
      <c r="AU2253">
        <v>0</v>
      </c>
      <c r="BA2253">
        <v>2</v>
      </c>
    </row>
    <row r="2254" spans="3:53" ht="12.75" x14ac:dyDescent="0.2">
      <c r="C2254" t="s">
        <v>706</v>
      </c>
      <c r="D2254" t="s">
        <v>668</v>
      </c>
      <c r="E2254">
        <v>8.16</v>
      </c>
      <c r="F2254">
        <v>146.63999999999999</v>
      </c>
      <c r="G2254">
        <v>24.81</v>
      </c>
      <c r="H2254">
        <v>21.3</v>
      </c>
      <c r="I2254">
        <v>-1.3120000000000001</v>
      </c>
      <c r="J2254" t="s">
        <v>78</v>
      </c>
      <c r="K2254">
        <v>59.45</v>
      </c>
      <c r="L2254">
        <v>7.965345000000001</v>
      </c>
      <c r="M2254">
        <v>3.5736681838639628</v>
      </c>
      <c r="N2254">
        <v>8.0128809523809537</v>
      </c>
      <c r="O2254">
        <v>2.9592233932863889</v>
      </c>
      <c r="P2254">
        <v>82750000</v>
      </c>
      <c r="Q2254">
        <v>530980</v>
      </c>
      <c r="R2254">
        <v>155.84</v>
      </c>
      <c r="S2254">
        <v>46.101999999999997</v>
      </c>
      <c r="T2254">
        <v>7.1029999999999998</v>
      </c>
      <c r="U2254">
        <v>23.488</v>
      </c>
      <c r="V2254">
        <f t="shared" si="369"/>
        <v>2.2744555046127952</v>
      </c>
      <c r="AC2254">
        <v>8.6</v>
      </c>
      <c r="AD2254">
        <v>5.66</v>
      </c>
      <c r="AH2254" s="85">
        <f>IF(AND(M2254&lt;Variables!$G$6,M2254&gt;Variables!$G$5),0,1)</f>
        <v>1</v>
      </c>
      <c r="AI2254" s="85">
        <f t="shared" si="370"/>
        <v>1</v>
      </c>
      <c r="AJ2254" s="85">
        <f>IF(I2254&gt;Variables!$G$7,0,1)</f>
        <v>1</v>
      </c>
      <c r="AK2254" s="85">
        <f>IF(F2254&gt;Variables!$G$8,0,1)</f>
        <v>0</v>
      </c>
      <c r="AL2254" s="85">
        <f>IF(G2254&gt;Variables!$G$9,0,1)</f>
        <v>0</v>
      </c>
      <c r="AM2254" s="85">
        <f>IF(AND(K2254&gt;Variables!$G$10,K2254&lt;Variables!$G$11),0,1)</f>
        <v>0</v>
      </c>
      <c r="AN2254" s="103">
        <f>IF(H2254&lt;Variables!$G$13,1,0)</f>
        <v>1</v>
      </c>
      <c r="AO2254" s="101">
        <f>IF(R2254&lt;Variables!$G$12,0,1)</f>
        <v>1</v>
      </c>
      <c r="AP2254" s="86">
        <f t="shared" si="368"/>
        <v>1</v>
      </c>
      <c r="AR2254">
        <v>0</v>
      </c>
      <c r="AS2254">
        <v>0</v>
      </c>
      <c r="AT2254">
        <v>0</v>
      </c>
      <c r="AU2254">
        <v>0</v>
      </c>
      <c r="BA2254">
        <v>0</v>
      </c>
    </row>
    <row r="2255" spans="3:53" ht="12.75" x14ac:dyDescent="0.2">
      <c r="C2255" t="s">
        <v>706</v>
      </c>
      <c r="D2255" t="s">
        <v>678</v>
      </c>
      <c r="E2255">
        <v>33.74</v>
      </c>
      <c r="F2255">
        <v>66.650000000000006</v>
      </c>
      <c r="G2255">
        <v>0.1</v>
      </c>
      <c r="H2255">
        <v>979.01</v>
      </c>
      <c r="I2255">
        <v>-42.585999999999999</v>
      </c>
      <c r="J2255" t="s">
        <v>78</v>
      </c>
      <c r="K2255">
        <v>78.16</v>
      </c>
      <c r="L2255">
        <v>33.730499999999999</v>
      </c>
      <c r="M2255">
        <v>4.2987800358720393E-2</v>
      </c>
      <c r="N2255">
        <v>33.728205999999993</v>
      </c>
      <c r="O2255">
        <v>4.9792153190728321E-2</v>
      </c>
      <c r="P2255">
        <v>14120000</v>
      </c>
      <c r="Q2255">
        <v>462110</v>
      </c>
      <c r="R2255">
        <v>30.56</v>
      </c>
      <c r="S2255">
        <v>46.101999999999997</v>
      </c>
      <c r="T2255">
        <v>7.1029999999999998</v>
      </c>
      <c r="U2255">
        <v>23.488</v>
      </c>
      <c r="V2255">
        <f t="shared" si="369"/>
        <v>2.6541238878996758</v>
      </c>
      <c r="AC2255">
        <v>33.869999999999997</v>
      </c>
      <c r="AD2255">
        <v>33.479999999999997</v>
      </c>
      <c r="AH2255" s="85">
        <f>IF(AND(M2255&lt;Variables!$G$6,M2255&gt;Variables!$G$5),0,1)</f>
        <v>1</v>
      </c>
      <c r="AI2255" s="85">
        <f t="shared" si="370"/>
        <v>0</v>
      </c>
      <c r="AJ2255" s="85">
        <f>IF(I2255&gt;Variables!$G$7,0,1)</f>
        <v>1</v>
      </c>
      <c r="AK2255" s="85">
        <f>IF(F2255&gt;Variables!$G$8,0,1)</f>
        <v>0</v>
      </c>
      <c r="AL2255" s="85">
        <f>IF(G2255&gt;Variables!$G$9,0,1)</f>
        <v>1</v>
      </c>
      <c r="AM2255" s="85">
        <f>IF(AND(K2255&gt;Variables!$G$10,K2255&lt;Variables!$G$11),0,1)</f>
        <v>1</v>
      </c>
      <c r="AN2255" s="103">
        <f>IF(H2255&lt;Variables!$G$13,1,0)</f>
        <v>1</v>
      </c>
      <c r="AO2255" s="101">
        <f>IF(R2255&lt;Variables!$G$12,0,1)</f>
        <v>1</v>
      </c>
      <c r="AP2255" s="86">
        <f t="shared" si="368"/>
        <v>1</v>
      </c>
      <c r="AR2255">
        <v>0</v>
      </c>
      <c r="AS2255">
        <v>1</v>
      </c>
      <c r="AT2255">
        <v>0</v>
      </c>
      <c r="AU2255">
        <v>0</v>
      </c>
      <c r="BA2255">
        <v>0.36</v>
      </c>
    </row>
    <row r="2256" spans="3:53" ht="12.75" x14ac:dyDescent="0.2">
      <c r="C2256" t="s">
        <v>706</v>
      </c>
      <c r="D2256" t="s">
        <v>681</v>
      </c>
      <c r="E2256">
        <v>1.45</v>
      </c>
      <c r="F2256">
        <v>42.16</v>
      </c>
      <c r="G2256">
        <v>8.14</v>
      </c>
      <c r="H2256">
        <v>81.3</v>
      </c>
      <c r="I2256">
        <v>-53.122999999999998</v>
      </c>
      <c r="J2256" t="s">
        <v>78</v>
      </c>
      <c r="K2256">
        <v>40.36</v>
      </c>
      <c r="L2256">
        <v>1.4802</v>
      </c>
      <c r="M2256">
        <v>-2.8374543980543199</v>
      </c>
      <c r="N2256">
        <v>1.5317259999999999</v>
      </c>
      <c r="O2256">
        <v>-6.1059223385905836</v>
      </c>
      <c r="P2256">
        <v>71950000</v>
      </c>
      <c r="Q2256">
        <v>793060</v>
      </c>
      <c r="R2256">
        <v>90.72</v>
      </c>
      <c r="S2256">
        <v>46.101999999999997</v>
      </c>
      <c r="T2256">
        <v>7.1029999999999998</v>
      </c>
      <c r="U2256">
        <v>23.488</v>
      </c>
      <c r="V2256">
        <f t="shared" si="369"/>
        <v>2.2619077759221726</v>
      </c>
      <c r="AC2256">
        <v>1.51</v>
      </c>
      <c r="AD2256">
        <v>1.2</v>
      </c>
      <c r="AH2256" s="85">
        <f>IF(AND(M2256&lt;Variables!$G$6,M2256&gt;Variables!$G$5),0,1)</f>
        <v>0</v>
      </c>
      <c r="AI2256" s="85">
        <f t="shared" si="370"/>
        <v>1</v>
      </c>
      <c r="AJ2256" s="85">
        <f>IF(I2256&gt;Variables!$G$7,0,1)</f>
        <v>1</v>
      </c>
      <c r="AK2256" s="85">
        <f>IF(F2256&gt;Variables!$G$8,0,1)</f>
        <v>0</v>
      </c>
      <c r="AL2256" s="85">
        <f>IF(G2256&gt;Variables!$G$9,0,1)</f>
        <v>1</v>
      </c>
      <c r="AM2256" s="85">
        <f>IF(AND(K2256&gt;Variables!$G$10,K2256&lt;Variables!$G$11),0,1)</f>
        <v>1</v>
      </c>
      <c r="AN2256" s="103">
        <f>IF(H2256&lt;Variables!$G$13,1,0)</f>
        <v>1</v>
      </c>
      <c r="AO2256" s="101">
        <f>IF(R2256&lt;Variables!$G$12,0,1)</f>
        <v>1</v>
      </c>
      <c r="AP2256" s="86">
        <f t="shared" si="368"/>
        <v>1</v>
      </c>
      <c r="AR2256">
        <v>1</v>
      </c>
      <c r="AS2256">
        <v>0</v>
      </c>
      <c r="AT2256">
        <v>0</v>
      </c>
      <c r="AU2256">
        <v>0</v>
      </c>
      <c r="BA2256">
        <v>2</v>
      </c>
    </row>
    <row r="2257" spans="3:53" ht="12.75" x14ac:dyDescent="0.2">
      <c r="C2257" t="s">
        <v>706</v>
      </c>
      <c r="D2257" t="s">
        <v>676</v>
      </c>
      <c r="E2257">
        <v>2.76</v>
      </c>
      <c r="F2257">
        <v>6.26</v>
      </c>
      <c r="G2257">
        <v>3.73</v>
      </c>
      <c r="H2257">
        <v>-99999</v>
      </c>
      <c r="I2257">
        <v>-31.184999999999999</v>
      </c>
      <c r="J2257" t="s">
        <v>78</v>
      </c>
      <c r="K2257">
        <v>61.81</v>
      </c>
      <c r="L2257">
        <v>2.77</v>
      </c>
      <c r="M2257">
        <v>0.36101083032491821</v>
      </c>
      <c r="N2257">
        <v>2.770923076923077</v>
      </c>
      <c r="O2257">
        <v>0.32757759147188292</v>
      </c>
      <c r="P2257">
        <v>53099</v>
      </c>
      <c r="Q2257">
        <v>193623</v>
      </c>
      <c r="R2257">
        <v>0.27</v>
      </c>
      <c r="S2257">
        <v>46.101999999999997</v>
      </c>
      <c r="T2257">
        <v>7.1029999999999998</v>
      </c>
      <c r="U2257">
        <v>23.488</v>
      </c>
      <c r="V2257">
        <f t="shared" si="369"/>
        <v>2.4676522209386276</v>
      </c>
      <c r="AC2257">
        <v>2.77</v>
      </c>
      <c r="AD2257">
        <v>2.74</v>
      </c>
      <c r="AH2257" s="85">
        <f>IF(AND(M2257&lt;Variables!$G$6,M2257&gt;Variables!$G$5),0,1)</f>
        <v>1</v>
      </c>
      <c r="AI2257" s="85">
        <f t="shared" si="370"/>
        <v>1</v>
      </c>
      <c r="AJ2257" s="85">
        <f>IF(I2257&gt;Variables!$G$7,0,1)</f>
        <v>1</v>
      </c>
      <c r="AK2257" s="85">
        <f>IF(F2257&gt;Variables!$G$8,0,1)</f>
        <v>1</v>
      </c>
      <c r="AL2257" s="85">
        <f>IF(G2257&gt;Variables!$G$9,0,1)</f>
        <v>1</v>
      </c>
      <c r="AM2257" s="85">
        <f>IF(AND(K2257&gt;Variables!$G$10,K2257&lt;Variables!$G$11),0,1)</f>
        <v>0</v>
      </c>
      <c r="AN2257" s="103">
        <f>IF(H2257&lt;Variables!$G$13,1,0)</f>
        <v>1</v>
      </c>
      <c r="AO2257" s="101">
        <f>IF(R2257&lt;Variables!$G$12,0,1)</f>
        <v>0</v>
      </c>
      <c r="AP2257" s="86">
        <f t="shared" si="368"/>
        <v>1</v>
      </c>
      <c r="AR2257">
        <v>0</v>
      </c>
      <c r="AS2257">
        <v>0</v>
      </c>
      <c r="AT2257">
        <v>0</v>
      </c>
      <c r="AU2257">
        <v>0</v>
      </c>
      <c r="BA2257">
        <v>0</v>
      </c>
    </row>
    <row r="2258" spans="3:53" ht="12.75" x14ac:dyDescent="0.2">
      <c r="C2258" t="s">
        <v>706</v>
      </c>
      <c r="D2258" t="s">
        <v>703</v>
      </c>
      <c r="E2258">
        <v>27.76</v>
      </c>
      <c r="F2258">
        <v>28.67</v>
      </c>
      <c r="G2258">
        <v>27.65</v>
      </c>
      <c r="H2258">
        <v>52.44</v>
      </c>
      <c r="I2258">
        <v>4367.0079999999998</v>
      </c>
      <c r="J2258" t="s">
        <v>78</v>
      </c>
      <c r="K2258">
        <v>61.22</v>
      </c>
      <c r="L2258">
        <v>28.411137499999999</v>
      </c>
      <c r="M2258">
        <v>-1.3767048221846201</v>
      </c>
      <c r="N2258">
        <v>26.498847999999999</v>
      </c>
      <c r="O2258">
        <v>5.7404457733407908</v>
      </c>
      <c r="P2258">
        <v>330990</v>
      </c>
      <c r="Q2258">
        <v>72520</v>
      </c>
      <c r="R2258">
        <v>4.5599999999999996</v>
      </c>
      <c r="S2258">
        <v>46.101999999999997</v>
      </c>
      <c r="T2258">
        <v>7.1029999999999998</v>
      </c>
      <c r="U2258">
        <v>23.488</v>
      </c>
      <c r="V2258">
        <f t="shared" si="369"/>
        <v>2.5636433873437845</v>
      </c>
      <c r="AC2258">
        <v>28.75</v>
      </c>
      <c r="AD2258">
        <v>26.2</v>
      </c>
      <c r="AH2258" s="85">
        <f>IF(AND(M2258&lt;Variables!$G$6,M2258&gt;Variables!$G$5),0,1)</f>
        <v>1</v>
      </c>
      <c r="AI2258" s="85">
        <f t="shared" si="370"/>
        <v>0</v>
      </c>
      <c r="AJ2258" s="85">
        <f>IF(I2258&gt;Variables!$G$7,0,1)</f>
        <v>0</v>
      </c>
      <c r="AK2258" s="85">
        <f>IF(F2258&gt;Variables!$G$8,0,1)</f>
        <v>0</v>
      </c>
      <c r="AL2258" s="85">
        <f>IF(G2258&gt;Variables!$G$9,0,1)</f>
        <v>0</v>
      </c>
      <c r="AM2258" s="85">
        <f>IF(AND(K2258&gt;Variables!$G$10,K2258&lt;Variables!$G$11),0,1)</f>
        <v>0</v>
      </c>
      <c r="AN2258" s="103">
        <f>IF(H2258&lt;Variables!$G$13,1,0)</f>
        <v>1</v>
      </c>
      <c r="AO2258" s="101">
        <f>IF(R2258&lt;Variables!$G$12,0,1)</f>
        <v>1</v>
      </c>
      <c r="AP2258" s="86">
        <f t="shared" si="368"/>
        <v>1</v>
      </c>
      <c r="AR2258">
        <v>1</v>
      </c>
      <c r="AS2258">
        <v>0</v>
      </c>
      <c r="AT2258">
        <v>0</v>
      </c>
      <c r="AU2258">
        <v>0</v>
      </c>
      <c r="BA2258">
        <v>2</v>
      </c>
    </row>
    <row r="2259" spans="3:53" ht="12.75" x14ac:dyDescent="0.2">
      <c r="C2259" t="s">
        <v>706</v>
      </c>
      <c r="D2259" t="s">
        <v>615</v>
      </c>
      <c r="E2259">
        <v>31.49</v>
      </c>
      <c r="F2259">
        <v>13.57</v>
      </c>
      <c r="G2259">
        <v>11.46</v>
      </c>
      <c r="H2259">
        <v>2810</v>
      </c>
      <c r="I2259">
        <v>-29.914000000000001</v>
      </c>
      <c r="J2259" t="s">
        <v>78</v>
      </c>
      <c r="K2259">
        <v>78.900000000000006</v>
      </c>
      <c r="L2259">
        <v>29.849435</v>
      </c>
      <c r="M2259">
        <v>3.58655029818823</v>
      </c>
      <c r="N2259">
        <v>28.527238000000001</v>
      </c>
      <c r="O2259">
        <v>8.3876399110211963</v>
      </c>
      <c r="P2259">
        <v>4985000</v>
      </c>
      <c r="Q2259">
        <v>4334000</v>
      </c>
      <c r="R2259">
        <v>1.1499999999999999</v>
      </c>
      <c r="S2259">
        <v>46.101999999999997</v>
      </c>
      <c r="T2259">
        <v>7.1029999999999998</v>
      </c>
      <c r="U2259">
        <v>23.488</v>
      </c>
      <c r="V2259">
        <f t="shared" si="369"/>
        <v>2.2738087273993619</v>
      </c>
      <c r="AC2259">
        <v>44.51</v>
      </c>
      <c r="AD2259">
        <v>30.81</v>
      </c>
      <c r="AH2259" s="85">
        <f>IF(AND(M2259&lt;Variables!$G$6,M2259&gt;Variables!$G$5),0,1)</f>
        <v>1</v>
      </c>
      <c r="AI2259" s="85">
        <f t="shared" si="370"/>
        <v>0</v>
      </c>
      <c r="AJ2259" s="85">
        <f>IF(I2259&gt;Variables!$G$7,0,1)</f>
        <v>1</v>
      </c>
      <c r="AK2259" s="85">
        <f>IF(F2259&gt;Variables!$G$8,0,1)</f>
        <v>0</v>
      </c>
      <c r="AL2259" s="85">
        <f>IF(G2259&gt;Variables!$G$9,0,1)</f>
        <v>1</v>
      </c>
      <c r="AM2259" s="85">
        <f>IF(AND(K2259&gt;Variables!$G$10,K2259&lt;Variables!$G$11),0,1)</f>
        <v>1</v>
      </c>
      <c r="AN2259" s="103">
        <f>IF(H2259&lt;Variables!$G$13,1,0)</f>
        <v>0</v>
      </c>
      <c r="AO2259" s="101">
        <f>IF(R2259&lt;Variables!$G$12,0,1)</f>
        <v>0</v>
      </c>
      <c r="AP2259" s="86">
        <f t="shared" si="368"/>
        <v>1</v>
      </c>
      <c r="AR2259">
        <v>1</v>
      </c>
      <c r="AS2259">
        <v>0</v>
      </c>
      <c r="AT2259">
        <v>0</v>
      </c>
      <c r="AU2259">
        <v>0</v>
      </c>
      <c r="BA2259">
        <v>2</v>
      </c>
    </row>
    <row r="2260" spans="3:53" ht="12.75" x14ac:dyDescent="0.2">
      <c r="C2260" t="s">
        <v>706</v>
      </c>
      <c r="D2260" t="s">
        <v>278</v>
      </c>
      <c r="E2260">
        <v>67.84</v>
      </c>
      <c r="F2260">
        <v>6.34</v>
      </c>
      <c r="G2260">
        <v>5.62</v>
      </c>
      <c r="H2260">
        <v>3060</v>
      </c>
      <c r="I2260">
        <v>-30.529</v>
      </c>
      <c r="J2260" t="s">
        <v>78</v>
      </c>
      <c r="K2260">
        <v>57.81</v>
      </c>
      <c r="L2260">
        <v>67.712149999999994</v>
      </c>
      <c r="M2260">
        <v>0.36426254372369288</v>
      </c>
      <c r="N2260">
        <v>67.463182000000003</v>
      </c>
      <c r="O2260">
        <v>0.73464960487632092</v>
      </c>
      <c r="P2260">
        <v>364979</v>
      </c>
      <c r="Q2260">
        <v>1421000</v>
      </c>
      <c r="R2260">
        <v>0.26</v>
      </c>
      <c r="S2260">
        <v>46.101999999999997</v>
      </c>
      <c r="T2260">
        <v>7.1029999999999998</v>
      </c>
      <c r="U2260">
        <v>23.488</v>
      </c>
      <c r="V2260">
        <f t="shared" si="369"/>
        <v>2.4302247301959836</v>
      </c>
      <c r="AC2260">
        <v>69.31</v>
      </c>
      <c r="AD2260">
        <v>67.260000000000005</v>
      </c>
      <c r="AH2260" s="85">
        <f>IF(AND(M2260&lt;Variables!$G$6,M2260&gt;Variables!$G$5),0,1)</f>
        <v>1</v>
      </c>
      <c r="AI2260" s="85">
        <f t="shared" si="370"/>
        <v>0</v>
      </c>
      <c r="AJ2260" s="85">
        <f>IF(I2260&gt;Variables!$G$7,0,1)</f>
        <v>1</v>
      </c>
      <c r="AK2260" s="85">
        <f>IF(F2260&gt;Variables!$G$8,0,1)</f>
        <v>1</v>
      </c>
      <c r="AL2260" s="85">
        <f>IF(G2260&gt;Variables!$G$9,0,1)</f>
        <v>1</v>
      </c>
      <c r="AM2260" s="85">
        <f>IF(AND(K2260&gt;Variables!$G$10,K2260&lt;Variables!$G$11),0,1)</f>
        <v>0</v>
      </c>
      <c r="AN2260" s="103">
        <f>IF(H2260&lt;Variables!$G$13,1,0)</f>
        <v>0</v>
      </c>
      <c r="AO2260" s="101">
        <f>IF(R2260&lt;Variables!$G$12,0,1)</f>
        <v>0</v>
      </c>
      <c r="AP2260" s="86">
        <f t="shared" si="368"/>
        <v>1</v>
      </c>
      <c r="AR2260">
        <v>0</v>
      </c>
      <c r="AS2260">
        <v>1</v>
      </c>
      <c r="AT2260">
        <v>0</v>
      </c>
      <c r="AU2260">
        <v>0</v>
      </c>
      <c r="BA2260">
        <v>0.72</v>
      </c>
    </row>
    <row r="2261" spans="3:53" ht="12.75" x14ac:dyDescent="0.2">
      <c r="C2261" t="s">
        <v>706</v>
      </c>
      <c r="D2261" t="s">
        <v>193</v>
      </c>
      <c r="E2261">
        <v>19.45</v>
      </c>
      <c r="F2261">
        <v>14.3</v>
      </c>
      <c r="G2261">
        <v>8.26</v>
      </c>
      <c r="H2261">
        <v>6870</v>
      </c>
      <c r="I2261">
        <v>-50.854999999999997</v>
      </c>
      <c r="J2261" t="s">
        <v>78</v>
      </c>
      <c r="K2261">
        <v>70.010000000000005</v>
      </c>
      <c r="L2261">
        <v>19.149355</v>
      </c>
      <c r="M2261">
        <v>1.479658192142786</v>
      </c>
      <c r="N2261">
        <v>18.898408</v>
      </c>
      <c r="O2261">
        <v>2.8271799402362392</v>
      </c>
      <c r="P2261">
        <v>13273000</v>
      </c>
      <c r="Q2261">
        <v>21186000</v>
      </c>
      <c r="R2261">
        <v>0.63</v>
      </c>
      <c r="S2261">
        <v>46.101999999999997</v>
      </c>
      <c r="T2261">
        <v>7.1029999999999998</v>
      </c>
      <c r="U2261">
        <v>23.488</v>
      </c>
      <c r="V2261">
        <f t="shared" si="369"/>
        <v>2.450324697297531</v>
      </c>
      <c r="AC2261">
        <v>23</v>
      </c>
      <c r="AD2261">
        <v>19.09</v>
      </c>
      <c r="AH2261" s="85">
        <f>IF(AND(M2261&lt;Variables!$G$6,M2261&gt;Variables!$G$5),0,1)</f>
        <v>1</v>
      </c>
      <c r="AI2261" s="85">
        <f t="shared" si="370"/>
        <v>0</v>
      </c>
      <c r="AJ2261" s="85">
        <f>IF(I2261&gt;Variables!$G$7,0,1)</f>
        <v>1</v>
      </c>
      <c r="AK2261" s="85">
        <f>IF(F2261&gt;Variables!$G$8,0,1)</f>
        <v>0</v>
      </c>
      <c r="AL2261" s="85">
        <f>IF(G2261&gt;Variables!$G$9,0,1)</f>
        <v>1</v>
      </c>
      <c r="AM2261" s="85">
        <f>IF(AND(K2261&gt;Variables!$G$10,K2261&lt;Variables!$G$11),0,1)</f>
        <v>0</v>
      </c>
      <c r="AN2261" s="103">
        <f>IF(H2261&lt;Variables!$G$13,1,0)</f>
        <v>0</v>
      </c>
      <c r="AO2261" s="101">
        <f>IF(R2261&lt;Variables!$G$12,0,1)</f>
        <v>0</v>
      </c>
      <c r="AP2261" s="86">
        <f t="shared" si="368"/>
        <v>1</v>
      </c>
      <c r="AR2261">
        <v>1</v>
      </c>
      <c r="AS2261">
        <v>0</v>
      </c>
      <c r="AT2261">
        <v>0</v>
      </c>
      <c r="AU2261">
        <v>0</v>
      </c>
      <c r="BA2261">
        <v>1.1000000000000001</v>
      </c>
    </row>
    <row r="2262" spans="3:53" ht="12.75" x14ac:dyDescent="0.2">
      <c r="C2262" t="s">
        <v>706</v>
      </c>
      <c r="D2262" t="s">
        <v>370</v>
      </c>
      <c r="E2262">
        <v>17.22</v>
      </c>
      <c r="F2262">
        <v>11.05</v>
      </c>
      <c r="G2262">
        <v>8.52</v>
      </c>
      <c r="H2262">
        <v>2790</v>
      </c>
      <c r="I2262">
        <v>30.991</v>
      </c>
      <c r="J2262" t="s">
        <v>78</v>
      </c>
      <c r="K2262">
        <v>69.319999999999993</v>
      </c>
      <c r="L2262">
        <v>17.042940000000002</v>
      </c>
      <c r="M2262">
        <v>0.92155461440339126</v>
      </c>
      <c r="N2262">
        <v>16.816248000000002</v>
      </c>
      <c r="O2262">
        <v>2.2820310452129249</v>
      </c>
      <c r="P2262">
        <v>585197</v>
      </c>
      <c r="Q2262">
        <v>1113000</v>
      </c>
      <c r="R2262">
        <v>0.53</v>
      </c>
      <c r="S2262">
        <v>46.101999999999997</v>
      </c>
      <c r="T2262">
        <v>7.1029999999999998</v>
      </c>
      <c r="U2262">
        <v>23.488</v>
      </c>
      <c r="V2262">
        <f t="shared" si="369"/>
        <v>2.4917755713115213</v>
      </c>
      <c r="AC2262">
        <v>17.574999999999999</v>
      </c>
      <c r="AD2262">
        <v>16.89</v>
      </c>
      <c r="AH2262" s="85">
        <f>IF(AND(M2262&lt;Variables!$G$6,M2262&gt;Variables!$G$5),0,1)</f>
        <v>1</v>
      </c>
      <c r="AI2262" s="85">
        <f t="shared" si="370"/>
        <v>0</v>
      </c>
      <c r="AJ2262" s="85">
        <f>IF(I2262&gt;Variables!$G$7,0,1)</f>
        <v>0</v>
      </c>
      <c r="AK2262" s="85">
        <f>IF(F2262&gt;Variables!$G$8,0,1)</f>
        <v>0</v>
      </c>
      <c r="AL2262" s="85">
        <f>IF(G2262&gt;Variables!$G$9,0,1)</f>
        <v>1</v>
      </c>
      <c r="AM2262" s="85">
        <f>IF(AND(K2262&gt;Variables!$G$10,K2262&lt;Variables!$G$11),0,1)</f>
        <v>0</v>
      </c>
      <c r="AN2262" s="103">
        <f>IF(H2262&lt;Variables!$G$13,1,0)</f>
        <v>0</v>
      </c>
      <c r="AO2262" s="101">
        <f>IF(R2262&lt;Variables!$G$12,0,1)</f>
        <v>0</v>
      </c>
      <c r="AP2262" s="86">
        <f t="shared" si="368"/>
        <v>1</v>
      </c>
      <c r="AR2262">
        <v>0</v>
      </c>
      <c r="AS2262">
        <v>0</v>
      </c>
      <c r="AT2262">
        <v>1</v>
      </c>
      <c r="AU2262">
        <v>0</v>
      </c>
      <c r="BA2262">
        <v>-1.39</v>
      </c>
    </row>
    <row r="2263" spans="3:53" ht="12.75" x14ac:dyDescent="0.2">
      <c r="C2263" t="s">
        <v>706</v>
      </c>
      <c r="D2263" t="s">
        <v>117</v>
      </c>
      <c r="E2263">
        <v>26.35</v>
      </c>
      <c r="F2263">
        <v>8.4</v>
      </c>
      <c r="G2263">
        <v>8.7899999999999991</v>
      </c>
      <c r="H2263">
        <v>3680</v>
      </c>
      <c r="I2263">
        <v>-34.293999999999997</v>
      </c>
      <c r="J2263" t="s">
        <v>78</v>
      </c>
      <c r="K2263">
        <v>51.43</v>
      </c>
      <c r="L2263">
        <v>26.319044999999999</v>
      </c>
      <c r="M2263">
        <v>0.19360504911938051</v>
      </c>
      <c r="N2263">
        <v>26.380977999999999</v>
      </c>
      <c r="O2263">
        <v>-4.161331698921239E-2</v>
      </c>
      <c r="P2263">
        <v>8239000.0000000009</v>
      </c>
      <c r="Q2263">
        <v>16008000</v>
      </c>
      <c r="R2263">
        <v>0.51</v>
      </c>
      <c r="S2263">
        <v>46.101999999999997</v>
      </c>
      <c r="T2263">
        <v>7.1029999999999998</v>
      </c>
      <c r="U2263">
        <v>23.488</v>
      </c>
      <c r="V2263">
        <f t="shared" si="369"/>
        <v>2.3759815108468407</v>
      </c>
      <c r="AC2263">
        <v>28.66</v>
      </c>
      <c r="AD2263">
        <v>26.21</v>
      </c>
      <c r="AH2263" s="85">
        <f>IF(AND(M2263&lt;Variables!$G$6,M2263&gt;Variables!$G$5),0,1)</f>
        <v>1</v>
      </c>
      <c r="AI2263" s="85">
        <f t="shared" si="370"/>
        <v>1</v>
      </c>
      <c r="AJ2263" s="85">
        <f>IF(I2263&gt;Variables!$G$7,0,1)</f>
        <v>1</v>
      </c>
      <c r="AK2263" s="85">
        <f>IF(F2263&gt;Variables!$G$8,0,1)</f>
        <v>1</v>
      </c>
      <c r="AL2263" s="85">
        <f>IF(G2263&gt;Variables!$G$9,0,1)</f>
        <v>1</v>
      </c>
      <c r="AM2263" s="85">
        <f>IF(AND(K2263&gt;Variables!$G$10,K2263&lt;Variables!$G$11),0,1)</f>
        <v>0</v>
      </c>
      <c r="AN2263" s="103">
        <f>IF(H2263&lt;Variables!$G$13,1,0)</f>
        <v>0</v>
      </c>
      <c r="AO2263" s="101">
        <f>IF(R2263&lt;Variables!$G$12,0,1)</f>
        <v>0</v>
      </c>
      <c r="AP2263" s="86">
        <f t="shared" si="368"/>
        <v>1</v>
      </c>
      <c r="AR2263">
        <v>1</v>
      </c>
      <c r="AS2263">
        <v>0</v>
      </c>
      <c r="AT2263">
        <v>0</v>
      </c>
      <c r="AU2263">
        <v>0</v>
      </c>
      <c r="BA2263">
        <v>1.26</v>
      </c>
    </row>
    <row r="2264" spans="3:53" ht="12.75" x14ac:dyDescent="0.2">
      <c r="C2264" t="s">
        <v>706</v>
      </c>
      <c r="D2264" t="s">
        <v>679</v>
      </c>
      <c r="E2264">
        <v>0.27</v>
      </c>
      <c r="F2264">
        <v>41.68</v>
      </c>
      <c r="G2264">
        <v>-14.76</v>
      </c>
      <c r="H2264">
        <v>-99999</v>
      </c>
      <c r="I2264">
        <v>7.0000000000000007E-2</v>
      </c>
      <c r="J2264" t="s">
        <v>78</v>
      </c>
      <c r="K2264">
        <v>50.15</v>
      </c>
      <c r="L2264">
        <v>0.27162222222222221</v>
      </c>
      <c r="M2264">
        <v>1.2067413891843211</v>
      </c>
      <c r="N2264">
        <v>0.2824287234042554</v>
      </c>
      <c r="O2264">
        <v>-2.6657074087606718</v>
      </c>
      <c r="P2264">
        <v>1489000</v>
      </c>
      <c r="Q2264">
        <v>268345</v>
      </c>
      <c r="R2264">
        <v>5.55</v>
      </c>
      <c r="S2264">
        <v>46.101999999999997</v>
      </c>
      <c r="T2264">
        <v>7.1029999999999998</v>
      </c>
      <c r="U2264">
        <v>23.488</v>
      </c>
      <c r="V2264">
        <f t="shared" si="369"/>
        <v>2.3366559635114128</v>
      </c>
      <c r="AC2264">
        <v>0.27479999999999999</v>
      </c>
      <c r="AD2264">
        <v>0.18099999999999999</v>
      </c>
      <c r="AH2264" s="85">
        <f>IF(AND(M2264&lt;Variables!$G$6,M2264&gt;Variables!$G$5),0,1)</f>
        <v>1</v>
      </c>
      <c r="AI2264" s="85">
        <f t="shared" si="370"/>
        <v>1</v>
      </c>
      <c r="AJ2264" s="85">
        <f>IF(I2264&gt;Variables!$G$7,0,1)</f>
        <v>0</v>
      </c>
      <c r="AK2264" s="85">
        <f>IF(F2264&gt;Variables!$G$8,0,1)</f>
        <v>0</v>
      </c>
      <c r="AL2264" s="85">
        <f>IF(G2264&gt;Variables!$G$9,0,1)</f>
        <v>1</v>
      </c>
      <c r="AM2264" s="85">
        <f>IF(AND(K2264&gt;Variables!$G$10,K2264&lt;Variables!$G$11),0,1)</f>
        <v>0</v>
      </c>
      <c r="AN2264" s="103">
        <f>IF(H2264&lt;Variables!$G$13,1,0)</f>
        <v>1</v>
      </c>
      <c r="AO2264" s="101">
        <f>IF(R2264&lt;Variables!$G$12,0,1)</f>
        <v>1</v>
      </c>
      <c r="AP2264" s="86">
        <f t="shared" si="368"/>
        <v>1</v>
      </c>
      <c r="AR2264">
        <v>0</v>
      </c>
      <c r="AS2264">
        <v>0</v>
      </c>
      <c r="AT2264">
        <v>1</v>
      </c>
      <c r="AU2264">
        <v>0</v>
      </c>
      <c r="BA2264">
        <v>-2.25</v>
      </c>
    </row>
    <row r="2265" spans="3:53" ht="12.75" x14ac:dyDescent="0.2">
      <c r="C2265" s="182" t="s">
        <v>707</v>
      </c>
      <c r="D2265" s="182" t="s">
        <v>704</v>
      </c>
      <c r="E2265" s="182">
        <v>18.54</v>
      </c>
      <c r="F2265" s="182">
        <v>7.82</v>
      </c>
      <c r="G2265" s="182">
        <v>3.34</v>
      </c>
      <c r="H2265" s="182">
        <v>-99999</v>
      </c>
      <c r="I2265" s="182">
        <v>-8.8849999999999998</v>
      </c>
      <c r="J2265" t="s">
        <v>78</v>
      </c>
      <c r="K2265">
        <v>59.88</v>
      </c>
      <c r="L2265" s="182">
        <v>-99999</v>
      </c>
      <c r="M2265" s="182">
        <v>-99999</v>
      </c>
      <c r="N2265" s="182">
        <v>18.38909090909091</v>
      </c>
      <c r="O2265">
        <v>0.82064465097882888</v>
      </c>
      <c r="P2265">
        <v>39533</v>
      </c>
      <c r="Q2265">
        <v>44210</v>
      </c>
      <c r="R2265">
        <v>0.89</v>
      </c>
      <c r="S2265">
        <v>48.101999999999997</v>
      </c>
      <c r="T2265">
        <v>7.3019999999999996</v>
      </c>
      <c r="U2265">
        <v>24.3796</v>
      </c>
      <c r="V2265"/>
      <c r="AC2265">
        <v>18.75</v>
      </c>
      <c r="AD2265">
        <v>18.240100000000002</v>
      </c>
      <c r="AH2265" s="85">
        <f>IF(AND(M2265&lt;Variables!$G$6,M2265&gt;Variables!$G$5),0,1)</f>
        <v>1</v>
      </c>
      <c r="AI2265" s="85">
        <f t="shared" si="370"/>
        <v>1</v>
      </c>
      <c r="AJ2265" s="85">
        <f>IF(I2265&gt;Variables!$G$7,0,1)</f>
        <v>1</v>
      </c>
      <c r="AK2265" s="85">
        <f>IF(F2265&gt;Variables!$G$8,0,1)</f>
        <v>1</v>
      </c>
      <c r="AL2265" s="85">
        <f>IF(G2265&gt;Variables!$G$9,0,1)</f>
        <v>1</v>
      </c>
      <c r="AM2265" s="85">
        <f>IF(AND(K2265&gt;Variables!$G$10,K2265&lt;Variables!$G$11),0,1)</f>
        <v>0</v>
      </c>
      <c r="AN2265" s="103">
        <f>IF(H2265&lt;Variables!$G$13,1,0)</f>
        <v>1</v>
      </c>
      <c r="AO2265" s="101">
        <f>IF(R2265&lt;Variables!$G$12,0,1)</f>
        <v>0</v>
      </c>
      <c r="AP2265" s="86">
        <f t="shared" si="368"/>
        <v>1</v>
      </c>
      <c r="AR2265">
        <v>0</v>
      </c>
      <c r="AS2265">
        <v>0</v>
      </c>
      <c r="AT2265">
        <v>0</v>
      </c>
      <c r="AU2265">
        <v>0</v>
      </c>
      <c r="BA2265">
        <v>0</v>
      </c>
    </row>
    <row r="2266" spans="3:53" ht="12.75" x14ac:dyDescent="0.2">
      <c r="C2266" t="s">
        <v>707</v>
      </c>
      <c r="D2266" t="s">
        <v>690</v>
      </c>
      <c r="E2266">
        <v>16.850000000000001</v>
      </c>
      <c r="F2266">
        <v>7.43</v>
      </c>
      <c r="G2266">
        <v>2.97</v>
      </c>
      <c r="H2266">
        <v>-99999</v>
      </c>
      <c r="I2266">
        <v>4.5549999999999997</v>
      </c>
      <c r="J2266" t="s">
        <v>76</v>
      </c>
      <c r="K2266">
        <v>53.83</v>
      </c>
      <c r="L2266">
        <v>16.77333333333333</v>
      </c>
      <c r="M2266">
        <v>-0.13910969793322789</v>
      </c>
      <c r="N2266">
        <v>16.775830769230769</v>
      </c>
      <c r="O2266">
        <v>-0.15397609564677819</v>
      </c>
      <c r="P2266">
        <v>26512</v>
      </c>
      <c r="Q2266">
        <v>7871</v>
      </c>
      <c r="R2266">
        <v>3.37</v>
      </c>
      <c r="S2266">
        <v>48.101999999999997</v>
      </c>
      <c r="T2266">
        <v>7.3019999999999996</v>
      </c>
      <c r="U2266">
        <v>24.3796</v>
      </c>
      <c r="V2266">
        <f>1.849 + (0.01036 * K2266) + (0.1184 * M2266) - (0.002888 * K2266 * M2266)</f>
        <v>2.411834350079491</v>
      </c>
      <c r="AC2266">
        <v>16.96</v>
      </c>
      <c r="AD2266">
        <v>16.815899999999999</v>
      </c>
      <c r="AH2266" s="85">
        <f>IF(AND(M2266&lt;Variables!$G$6,M2266&gt;Variables!$G$5),0,1)</f>
        <v>1</v>
      </c>
      <c r="AI2266" s="85">
        <f t="shared" si="370"/>
        <v>1</v>
      </c>
      <c r="AJ2266" s="85">
        <f>IF(I2266&gt;Variables!$G$7,0,1)</f>
        <v>0</v>
      </c>
      <c r="AK2266" s="85">
        <f>IF(F2266&gt;Variables!$G$8,0,1)</f>
        <v>1</v>
      </c>
      <c r="AL2266" s="85">
        <f>IF(G2266&gt;Variables!$G$9,0,1)</f>
        <v>1</v>
      </c>
      <c r="AM2266" s="85">
        <f>IF(AND(K2266&gt;Variables!$G$10,K2266&lt;Variables!$G$11),0,1)</f>
        <v>0</v>
      </c>
      <c r="AN2266" s="103">
        <f>IF(H2266&lt;Variables!$G$13,1,0)</f>
        <v>1</v>
      </c>
      <c r="AO2266" s="101">
        <f>IF(R2266&lt;Variables!$G$12,0,1)</f>
        <v>1</v>
      </c>
      <c r="AP2266" s="86">
        <f t="shared" si="368"/>
        <v>0</v>
      </c>
      <c r="AR2266">
        <v>0</v>
      </c>
      <c r="AS2266">
        <v>0</v>
      </c>
      <c r="AT2266">
        <v>0</v>
      </c>
      <c r="AU2266">
        <v>0</v>
      </c>
      <c r="BA2266">
        <v>0</v>
      </c>
    </row>
    <row r="2267" spans="3:53" ht="12.75" x14ac:dyDescent="0.2">
      <c r="C2267" t="s">
        <v>707</v>
      </c>
      <c r="D2267" t="s">
        <v>702</v>
      </c>
      <c r="E2267">
        <v>0.14000000000000001</v>
      </c>
      <c r="F2267">
        <v>9.43</v>
      </c>
      <c r="G2267">
        <v>12.77</v>
      </c>
      <c r="H2267">
        <v>-99999</v>
      </c>
      <c r="I2267">
        <v>4.3979999999999997</v>
      </c>
      <c r="J2267" t="s">
        <v>78</v>
      </c>
      <c r="K2267"/>
      <c r="L2267">
        <v>-99999</v>
      </c>
      <c r="M2267">
        <v>-99999</v>
      </c>
      <c r="N2267">
        <v>0.159</v>
      </c>
      <c r="O2267">
        <v>0</v>
      </c>
      <c r="P2267">
        <v>21097</v>
      </c>
      <c r="Q2267">
        <v>102296</v>
      </c>
      <c r="R2267">
        <v>0.21</v>
      </c>
      <c r="S2267">
        <v>48.101999999999997</v>
      </c>
      <c r="T2267">
        <v>7.3019999999999996</v>
      </c>
      <c r="U2267">
        <v>24.3796</v>
      </c>
      <c r="V2267"/>
      <c r="AC2267">
        <v>0.15989999999999999</v>
      </c>
      <c r="AD2267">
        <v>0.14499999999999999</v>
      </c>
      <c r="AH2267" s="85">
        <f>IF(AND(M2267&lt;Variables!$G$6,M2267&gt;Variables!$G$5),0,1)</f>
        <v>1</v>
      </c>
      <c r="AI2267" s="85">
        <f t="shared" si="370"/>
        <v>1</v>
      </c>
      <c r="AJ2267" s="85">
        <f>IF(I2267&gt;Variables!$G$7,0,1)</f>
        <v>0</v>
      </c>
      <c r="AK2267" s="85">
        <f>IF(F2267&gt;Variables!$G$8,0,1)</f>
        <v>0</v>
      </c>
      <c r="AL2267" s="85">
        <f>IF(G2267&gt;Variables!$G$9,0,1)</f>
        <v>0</v>
      </c>
      <c r="AM2267" s="85">
        <f>IF(AND(K2267&gt;Variables!$G$10,K2267&lt;Variables!$G$11),0,1)</f>
        <v>1</v>
      </c>
      <c r="AN2267" s="103">
        <f>IF(H2267&lt;Variables!$G$13,1,0)</f>
        <v>1</v>
      </c>
      <c r="AO2267" s="101">
        <f>IF(R2267&lt;Variables!$G$12,0,1)</f>
        <v>0</v>
      </c>
      <c r="AP2267" s="86">
        <f t="shared" si="368"/>
        <v>1</v>
      </c>
      <c r="AR2267">
        <v>1</v>
      </c>
      <c r="AS2267">
        <v>0</v>
      </c>
      <c r="AT2267">
        <v>0</v>
      </c>
      <c r="AU2267">
        <v>0</v>
      </c>
      <c r="BA2267">
        <v>2</v>
      </c>
    </row>
    <row r="2268" spans="3:53" ht="12.75" x14ac:dyDescent="0.2">
      <c r="C2268" t="s">
        <v>707</v>
      </c>
      <c r="D2268" t="s">
        <v>678</v>
      </c>
      <c r="E2268">
        <v>33.74</v>
      </c>
      <c r="F2268">
        <v>66.63</v>
      </c>
      <c r="G2268">
        <v>0.09</v>
      </c>
      <c r="H2268">
        <v>979.01</v>
      </c>
      <c r="I2268">
        <v>-42.594000000000001</v>
      </c>
      <c r="J2268" t="s">
        <v>78</v>
      </c>
      <c r="K2268">
        <v>67.290000000000006</v>
      </c>
      <c r="L2268">
        <v>33.735250000000001</v>
      </c>
      <c r="M2268">
        <v>1.408022765505329E-2</v>
      </c>
      <c r="N2268">
        <v>33.728605999999999</v>
      </c>
      <c r="O2268">
        <v>3.3781413913171479E-2</v>
      </c>
      <c r="P2268">
        <v>14690000</v>
      </c>
      <c r="Q2268">
        <v>462110</v>
      </c>
      <c r="R2268">
        <v>31.79</v>
      </c>
      <c r="S2268">
        <v>48.101999999999997</v>
      </c>
      <c r="T2268">
        <v>7.3019999999999996</v>
      </c>
      <c r="U2268">
        <v>24.3796</v>
      </c>
      <c r="V2268">
        <f t="shared" ref="V2268:V2331" si="371">1.849 + (0.01036 * K2268) + (0.1184 * M2268) - (0.002888 * K2268 * M2268)</f>
        <v>2.5450552387517504</v>
      </c>
      <c r="AC2268">
        <v>33.869999999999997</v>
      </c>
      <c r="AD2268">
        <v>33.479999999999997</v>
      </c>
      <c r="AH2268" s="85">
        <f>IF(AND(M2268&lt;Variables!$G$6,M2268&gt;Variables!$G$5),0,1)</f>
        <v>1</v>
      </c>
      <c r="AI2268" s="85">
        <f t="shared" si="370"/>
        <v>0</v>
      </c>
      <c r="AJ2268" s="85">
        <f>IF(I2268&gt;Variables!$G$7,0,1)</f>
        <v>1</v>
      </c>
      <c r="AK2268" s="85">
        <f>IF(F2268&gt;Variables!$G$8,0,1)</f>
        <v>0</v>
      </c>
      <c r="AL2268" s="85">
        <f>IF(G2268&gt;Variables!$G$9,0,1)</f>
        <v>1</v>
      </c>
      <c r="AM2268" s="85">
        <f>IF(AND(K2268&gt;Variables!$G$10,K2268&lt;Variables!$G$11),0,1)</f>
        <v>0</v>
      </c>
      <c r="AN2268" s="103">
        <f>IF(H2268&lt;Variables!$G$13,1,0)</f>
        <v>1</v>
      </c>
      <c r="AO2268" s="101">
        <f>IF(R2268&lt;Variables!$G$12,0,1)</f>
        <v>1</v>
      </c>
      <c r="AP2268" s="86">
        <f t="shared" si="368"/>
        <v>1</v>
      </c>
      <c r="AR2268">
        <v>0</v>
      </c>
      <c r="AS2268">
        <v>0</v>
      </c>
      <c r="AT2268">
        <v>0</v>
      </c>
      <c r="AU2268">
        <v>1</v>
      </c>
      <c r="BA2268">
        <v>0.04</v>
      </c>
    </row>
    <row r="2269" spans="3:53" ht="12.75" x14ac:dyDescent="0.2">
      <c r="C2269" t="s">
        <v>707</v>
      </c>
      <c r="D2269" t="s">
        <v>331</v>
      </c>
      <c r="E2269">
        <v>39.299999999999997</v>
      </c>
      <c r="F2269">
        <v>22.72</v>
      </c>
      <c r="G2269">
        <v>4.34</v>
      </c>
      <c r="H2269">
        <v>14650</v>
      </c>
      <c r="I2269">
        <v>201.25899999999999</v>
      </c>
      <c r="J2269" t="s">
        <v>78</v>
      </c>
      <c r="K2269">
        <v>44.45</v>
      </c>
      <c r="L2269">
        <v>39.339475</v>
      </c>
      <c r="M2269">
        <v>-0.48164089632614981</v>
      </c>
      <c r="N2269">
        <v>40.000652000000002</v>
      </c>
      <c r="O2269">
        <v>-2.1265953364960239</v>
      </c>
      <c r="P2269">
        <v>208449000</v>
      </c>
      <c r="Q2269">
        <v>111998000</v>
      </c>
      <c r="R2269">
        <v>1.86</v>
      </c>
      <c r="S2269">
        <v>48.101999999999997</v>
      </c>
      <c r="T2269">
        <v>7.3019999999999996</v>
      </c>
      <c r="U2269">
        <v>24.3796</v>
      </c>
      <c r="V2269">
        <f t="shared" si="371"/>
        <v>2.3143047303618061</v>
      </c>
      <c r="AC2269">
        <v>72.62</v>
      </c>
      <c r="AD2269">
        <v>39.11</v>
      </c>
      <c r="AH2269" s="85">
        <f>IF(AND(M2269&lt;Variables!$G$6,M2269&gt;Variables!$G$5),0,1)</f>
        <v>1</v>
      </c>
      <c r="AI2269" s="85">
        <f t="shared" si="370"/>
        <v>1</v>
      </c>
      <c r="AJ2269" s="85">
        <f>IF(I2269&gt;Variables!$G$7,0,1)</f>
        <v>0</v>
      </c>
      <c r="AK2269" s="85">
        <f>IF(F2269&gt;Variables!$G$8,0,1)</f>
        <v>0</v>
      </c>
      <c r="AL2269" s="85">
        <f>IF(G2269&gt;Variables!$G$9,0,1)</f>
        <v>1</v>
      </c>
      <c r="AM2269" s="85">
        <f>IF(AND(K2269&gt;Variables!$G$10,K2269&lt;Variables!$G$11),0,1)</f>
        <v>1</v>
      </c>
      <c r="AN2269" s="103">
        <f>IF(H2269&lt;Variables!$G$13,1,0)</f>
        <v>0</v>
      </c>
      <c r="AO2269" s="101">
        <f>IF(R2269&lt;Variables!$G$12,0,1)</f>
        <v>0</v>
      </c>
      <c r="AP2269" s="86">
        <f t="shared" si="368"/>
        <v>1</v>
      </c>
      <c r="AR2269">
        <v>1</v>
      </c>
      <c r="AS2269">
        <v>0</v>
      </c>
      <c r="AT2269">
        <v>0</v>
      </c>
      <c r="AU2269">
        <v>0</v>
      </c>
      <c r="BA2269">
        <v>2</v>
      </c>
    </row>
    <row r="2270" spans="3:53" ht="12.75" x14ac:dyDescent="0.2">
      <c r="C2270" t="s">
        <v>707</v>
      </c>
      <c r="D2270" t="s">
        <v>692</v>
      </c>
      <c r="E2270">
        <v>12.57</v>
      </c>
      <c r="F2270">
        <v>52.34</v>
      </c>
      <c r="G2270">
        <v>42.44</v>
      </c>
      <c r="H2270">
        <v>54.17</v>
      </c>
      <c r="I2270">
        <v>30.631</v>
      </c>
      <c r="J2270" t="s">
        <v>78</v>
      </c>
      <c r="K2270">
        <v>72.09</v>
      </c>
      <c r="L2270">
        <v>12.411375</v>
      </c>
      <c r="M2270">
        <v>7.0791914675046197</v>
      </c>
      <c r="N2270">
        <v>11.934094</v>
      </c>
      <c r="O2270">
        <v>11.361616558408199</v>
      </c>
      <c r="P2270">
        <v>14590000</v>
      </c>
      <c r="Q2270">
        <v>6070000</v>
      </c>
      <c r="R2270">
        <v>2.4</v>
      </c>
      <c r="S2270">
        <v>48.101999999999997</v>
      </c>
      <c r="T2270">
        <v>7.3019999999999996</v>
      </c>
      <c r="U2270">
        <v>24.3796</v>
      </c>
      <c r="V2270">
        <f t="shared" si="371"/>
        <v>1.9601698893192729</v>
      </c>
      <c r="AC2270">
        <v>13.32</v>
      </c>
      <c r="AD2270">
        <v>10.762</v>
      </c>
      <c r="AH2270" s="85">
        <f>IF(AND(M2270&lt;Variables!$G$6,M2270&gt;Variables!$G$5),0,1)</f>
        <v>1</v>
      </c>
      <c r="AI2270" s="85">
        <f t="shared" si="370"/>
        <v>0</v>
      </c>
      <c r="AJ2270" s="85">
        <f>IF(I2270&gt;Variables!$G$7,0,1)</f>
        <v>0</v>
      </c>
      <c r="AK2270" s="85">
        <f>IF(F2270&gt;Variables!$G$8,0,1)</f>
        <v>0</v>
      </c>
      <c r="AL2270" s="85">
        <f>IF(G2270&gt;Variables!$G$9,0,1)</f>
        <v>0</v>
      </c>
      <c r="AM2270" s="85">
        <f>IF(AND(K2270&gt;Variables!$G$10,K2270&lt;Variables!$G$11),0,1)</f>
        <v>0</v>
      </c>
      <c r="AN2270" s="103">
        <f>IF(H2270&lt;Variables!$G$13,1,0)</f>
        <v>1</v>
      </c>
      <c r="AO2270" s="101">
        <f>IF(R2270&lt;Variables!$G$12,0,1)</f>
        <v>1</v>
      </c>
      <c r="AP2270" s="86">
        <f t="shared" si="368"/>
        <v>1</v>
      </c>
      <c r="AR2270">
        <v>1</v>
      </c>
      <c r="AS2270">
        <v>0</v>
      </c>
      <c r="AT2270">
        <v>0</v>
      </c>
      <c r="AU2270">
        <v>0</v>
      </c>
      <c r="BA2270">
        <v>2</v>
      </c>
    </row>
    <row r="2271" spans="3:53" ht="12.75" x14ac:dyDescent="0.2">
      <c r="C2271" t="s">
        <v>707</v>
      </c>
      <c r="D2271" t="s">
        <v>708</v>
      </c>
      <c r="E2271">
        <v>4.75</v>
      </c>
      <c r="F2271">
        <v>6.38</v>
      </c>
      <c r="G2271">
        <v>5.56</v>
      </c>
      <c r="H2271">
        <v>2370</v>
      </c>
      <c r="I2271">
        <v>-1.1319999999999999</v>
      </c>
      <c r="J2271" t="s">
        <v>76</v>
      </c>
      <c r="K2271">
        <v>66.47</v>
      </c>
      <c r="L2271">
        <v>4.7193449999999988</v>
      </c>
      <c r="M2271">
        <v>0.64956047926144878</v>
      </c>
      <c r="N2271">
        <v>4.6982719999999993</v>
      </c>
      <c r="O2271">
        <v>1.1010005380701811</v>
      </c>
      <c r="P2271">
        <v>2963000</v>
      </c>
      <c r="Q2271">
        <v>4903000</v>
      </c>
      <c r="R2271">
        <v>0.6</v>
      </c>
      <c r="S2271">
        <v>48.101999999999997</v>
      </c>
      <c r="T2271">
        <v>7.3019999999999996</v>
      </c>
      <c r="U2271">
        <v>24.3796</v>
      </c>
      <c r="V2271">
        <f t="shared" si="371"/>
        <v>2.4898440495013592</v>
      </c>
      <c r="AC2271">
        <v>4.84</v>
      </c>
      <c r="AD2271">
        <v>4.7249999999999996</v>
      </c>
      <c r="AH2271" s="85">
        <f>IF(AND(M2271&lt;Variables!$G$6,M2271&gt;Variables!$G$5),0,1)</f>
        <v>1</v>
      </c>
      <c r="AI2271" s="85">
        <f t="shared" si="370"/>
        <v>0</v>
      </c>
      <c r="AJ2271" s="85">
        <f>IF(I2271&gt;Variables!$G$7,0,1)</f>
        <v>1</v>
      </c>
      <c r="AK2271" s="85">
        <f>IF(F2271&gt;Variables!$G$8,0,1)</f>
        <v>1</v>
      </c>
      <c r="AL2271" s="85">
        <f>IF(G2271&gt;Variables!$G$9,0,1)</f>
        <v>1</v>
      </c>
      <c r="AM2271" s="85">
        <f>IF(AND(K2271&gt;Variables!$G$10,K2271&lt;Variables!$G$11),0,1)</f>
        <v>0</v>
      </c>
      <c r="AN2271" s="103">
        <f>IF(H2271&lt;Variables!$G$13,1,0)</f>
        <v>1</v>
      </c>
      <c r="AO2271" s="101">
        <f>IF(R2271&lt;Variables!$G$12,0,1)</f>
        <v>0</v>
      </c>
      <c r="AP2271" s="86">
        <f t="shared" si="368"/>
        <v>0</v>
      </c>
      <c r="AR2271">
        <v>0</v>
      </c>
      <c r="AS2271">
        <v>1</v>
      </c>
      <c r="AT2271">
        <v>0</v>
      </c>
      <c r="AU2271">
        <v>0</v>
      </c>
      <c r="BA2271">
        <v>1.47</v>
      </c>
    </row>
    <row r="2272" spans="3:53" ht="12.75" x14ac:dyDescent="0.2">
      <c r="C2272" t="s">
        <v>707</v>
      </c>
      <c r="D2272" t="s">
        <v>461</v>
      </c>
      <c r="E2272">
        <v>16.43</v>
      </c>
      <c r="F2272">
        <v>6.8</v>
      </c>
      <c r="G2272">
        <v>5.38</v>
      </c>
      <c r="H2272">
        <v>6300</v>
      </c>
      <c r="I2272">
        <v>-13.401999999999999</v>
      </c>
      <c r="J2272" t="s">
        <v>78</v>
      </c>
      <c r="K2272">
        <v>54.09</v>
      </c>
      <c r="L2272">
        <v>16.437165</v>
      </c>
      <c r="M2272">
        <v>0.13892298337335299</v>
      </c>
      <c r="N2272">
        <v>16.358936</v>
      </c>
      <c r="O2272">
        <v>0.61779079030568329</v>
      </c>
      <c r="P2272">
        <v>5535000</v>
      </c>
      <c r="Q2272">
        <v>14129000</v>
      </c>
      <c r="R2272">
        <v>0.39</v>
      </c>
      <c r="S2272">
        <v>48.101999999999997</v>
      </c>
      <c r="T2272">
        <v>7.3019999999999996</v>
      </c>
      <c r="U2272">
        <v>24.3796</v>
      </c>
      <c r="V2272">
        <f t="shared" si="371"/>
        <v>2.4041194552665255</v>
      </c>
      <c r="AC2272">
        <v>18.399999999999999</v>
      </c>
      <c r="AD2272">
        <v>16.21</v>
      </c>
      <c r="AH2272" s="85">
        <f>IF(AND(M2272&lt;Variables!$G$6,M2272&gt;Variables!$G$5),0,1)</f>
        <v>1</v>
      </c>
      <c r="AI2272" s="85">
        <f t="shared" si="370"/>
        <v>0</v>
      </c>
      <c r="AJ2272" s="85">
        <f>IF(I2272&gt;Variables!$G$7,0,1)</f>
        <v>1</v>
      </c>
      <c r="AK2272" s="85">
        <f>IF(F2272&gt;Variables!$G$8,0,1)</f>
        <v>1</v>
      </c>
      <c r="AL2272" s="85">
        <f>IF(G2272&gt;Variables!$G$9,0,1)</f>
        <v>1</v>
      </c>
      <c r="AM2272" s="85">
        <f>IF(AND(K2272&gt;Variables!$G$10,K2272&lt;Variables!$G$11),0,1)</f>
        <v>0</v>
      </c>
      <c r="AN2272" s="103">
        <f>IF(H2272&lt;Variables!$G$13,1,0)</f>
        <v>0</v>
      </c>
      <c r="AO2272" s="101">
        <f>IF(R2272&lt;Variables!$G$12,0,1)</f>
        <v>0</v>
      </c>
      <c r="AP2272" s="86">
        <f t="shared" si="368"/>
        <v>1</v>
      </c>
      <c r="AR2272">
        <v>1</v>
      </c>
      <c r="AS2272">
        <v>0</v>
      </c>
      <c r="AT2272">
        <v>0</v>
      </c>
      <c r="AU2272">
        <v>0</v>
      </c>
      <c r="BA2272">
        <v>1.0900000000000001</v>
      </c>
    </row>
    <row r="2273" spans="3:53" ht="12.75" x14ac:dyDescent="0.2">
      <c r="C2273" t="s">
        <v>707</v>
      </c>
      <c r="D2273" t="s">
        <v>447</v>
      </c>
      <c r="E2273">
        <v>18.04</v>
      </c>
      <c r="F2273">
        <v>6.24</v>
      </c>
      <c r="G2273">
        <v>4.4400000000000004</v>
      </c>
      <c r="H2273">
        <v>7820</v>
      </c>
      <c r="I2273">
        <v>-55.838999999999999</v>
      </c>
      <c r="J2273" t="s">
        <v>78</v>
      </c>
      <c r="K2273">
        <v>59.51</v>
      </c>
      <c r="L2273">
        <v>17.974614999999989</v>
      </c>
      <c r="M2273">
        <v>0.1968609619733645</v>
      </c>
      <c r="N2273">
        <v>17.69201</v>
      </c>
      <c r="O2273">
        <v>1.7973650252289131</v>
      </c>
      <c r="P2273">
        <v>12985000</v>
      </c>
      <c r="Q2273">
        <v>23167000</v>
      </c>
      <c r="R2273">
        <v>0.56000000000000005</v>
      </c>
      <c r="S2273">
        <v>48.101999999999997</v>
      </c>
      <c r="T2273">
        <v>7.3019999999999996</v>
      </c>
      <c r="U2273">
        <v>24.3796</v>
      </c>
      <c r="V2273">
        <f t="shared" si="371"/>
        <v>2.4549984522914094</v>
      </c>
      <c r="AC2273">
        <v>19.14</v>
      </c>
      <c r="AD2273">
        <v>17.75</v>
      </c>
      <c r="AH2273" s="85">
        <f>IF(AND(M2273&lt;Variables!$G$6,M2273&gt;Variables!$G$5),0,1)</f>
        <v>1</v>
      </c>
      <c r="AI2273" s="85">
        <f t="shared" si="370"/>
        <v>0</v>
      </c>
      <c r="AJ2273" s="85">
        <f>IF(I2273&gt;Variables!$G$7,0,1)</f>
        <v>1</v>
      </c>
      <c r="AK2273" s="85">
        <f>IF(F2273&gt;Variables!$G$8,0,1)</f>
        <v>1</v>
      </c>
      <c r="AL2273" s="85">
        <f>IF(G2273&gt;Variables!$G$9,0,1)</f>
        <v>1</v>
      </c>
      <c r="AM2273" s="85">
        <f>IF(AND(K2273&gt;Variables!$G$10,K2273&lt;Variables!$G$11),0,1)</f>
        <v>0</v>
      </c>
      <c r="AN2273" s="103">
        <f>IF(H2273&lt;Variables!$G$13,1,0)</f>
        <v>0</v>
      </c>
      <c r="AO2273" s="101">
        <f>IF(R2273&lt;Variables!$G$12,0,1)</f>
        <v>0</v>
      </c>
      <c r="AP2273" s="86">
        <f t="shared" si="368"/>
        <v>1</v>
      </c>
      <c r="AR2273">
        <v>1</v>
      </c>
      <c r="AS2273">
        <v>0</v>
      </c>
      <c r="AT2273">
        <v>0</v>
      </c>
      <c r="AU2273">
        <v>0</v>
      </c>
      <c r="BA2273">
        <v>1.01</v>
      </c>
    </row>
    <row r="2274" spans="3:53" ht="12.75" x14ac:dyDescent="0.2">
      <c r="C2274" t="s">
        <v>707</v>
      </c>
      <c r="D2274" t="s">
        <v>705</v>
      </c>
      <c r="E2274">
        <v>1.47</v>
      </c>
      <c r="F2274">
        <v>18.399999999999999</v>
      </c>
      <c r="G2274">
        <v>16.54</v>
      </c>
      <c r="H2274">
        <v>117.34</v>
      </c>
      <c r="I2274">
        <v>-17.456</v>
      </c>
      <c r="J2274" t="s">
        <v>78</v>
      </c>
      <c r="K2274">
        <v>47.38</v>
      </c>
      <c r="L2274">
        <v>1.4931049999999999</v>
      </c>
      <c r="M2274">
        <v>-0.87770116636138407</v>
      </c>
      <c r="N2274">
        <v>1.47018</v>
      </c>
      <c r="O2274">
        <v>0.66794542164904569</v>
      </c>
      <c r="P2274">
        <v>6040000</v>
      </c>
      <c r="Q2274">
        <v>3580000</v>
      </c>
      <c r="R2274">
        <v>1.69</v>
      </c>
      <c r="S2274">
        <v>48.101999999999997</v>
      </c>
      <c r="T2274">
        <v>7.3019999999999996</v>
      </c>
      <c r="U2274">
        <v>24.3796</v>
      </c>
      <c r="V2274">
        <f t="shared" si="371"/>
        <v>2.356035851788052</v>
      </c>
      <c r="AC2274">
        <v>1.6</v>
      </c>
      <c r="AD2274">
        <v>1.411</v>
      </c>
      <c r="AH2274" s="85">
        <f>IF(AND(M2274&lt;Variables!$G$6,M2274&gt;Variables!$G$5),0,1)</f>
        <v>1</v>
      </c>
      <c r="AI2274" s="85">
        <f t="shared" si="370"/>
        <v>0</v>
      </c>
      <c r="AJ2274" s="85">
        <f>IF(I2274&gt;Variables!$G$7,0,1)</f>
        <v>1</v>
      </c>
      <c r="AK2274" s="85">
        <f>IF(F2274&gt;Variables!$G$8,0,1)</f>
        <v>0</v>
      </c>
      <c r="AL2274" s="85">
        <f>IF(G2274&gt;Variables!$G$9,0,1)</f>
        <v>0</v>
      </c>
      <c r="AM2274" s="85">
        <f>IF(AND(K2274&gt;Variables!$G$10,K2274&lt;Variables!$G$11),0,1)</f>
        <v>1</v>
      </c>
      <c r="AN2274" s="103">
        <f>IF(H2274&lt;Variables!$G$13,1,0)</f>
        <v>1</v>
      </c>
      <c r="AO2274" s="101">
        <f>IF(R2274&lt;Variables!$G$12,0,1)</f>
        <v>0</v>
      </c>
      <c r="AP2274" s="86">
        <f t="shared" si="368"/>
        <v>1</v>
      </c>
      <c r="AR2274">
        <v>0</v>
      </c>
      <c r="AS2274">
        <v>0</v>
      </c>
      <c r="AT2274">
        <v>1</v>
      </c>
      <c r="AU2274">
        <v>0</v>
      </c>
      <c r="BA2274">
        <v>-2.25</v>
      </c>
    </row>
    <row r="2275" spans="3:53" ht="12.75" x14ac:dyDescent="0.2">
      <c r="C2275" t="s">
        <v>707</v>
      </c>
      <c r="D2275" t="s">
        <v>603</v>
      </c>
      <c r="E2275">
        <v>12.76</v>
      </c>
      <c r="F2275">
        <v>10.47</v>
      </c>
      <c r="G2275">
        <v>-0.85</v>
      </c>
      <c r="H2275">
        <v>6420</v>
      </c>
      <c r="I2275">
        <v>-8.9480000000000004</v>
      </c>
      <c r="J2275" t="s">
        <v>78</v>
      </c>
      <c r="K2275">
        <v>50.94</v>
      </c>
      <c r="L2275">
        <v>12.779434999999999</v>
      </c>
      <c r="M2275">
        <v>0.16092260729836261</v>
      </c>
      <c r="N2275">
        <v>12.834116</v>
      </c>
      <c r="O2275">
        <v>-0.26582274930350419</v>
      </c>
      <c r="P2275">
        <v>85747000</v>
      </c>
      <c r="Q2275">
        <v>15248000</v>
      </c>
      <c r="R2275">
        <v>5.62</v>
      </c>
      <c r="S2275">
        <v>48.101999999999997</v>
      </c>
      <c r="T2275">
        <v>7.3019999999999996</v>
      </c>
      <c r="U2275">
        <v>24.3796</v>
      </c>
      <c r="V2275">
        <f t="shared" si="371"/>
        <v>2.3721175523897573</v>
      </c>
      <c r="AC2275">
        <v>16.66</v>
      </c>
      <c r="AD2275">
        <v>12.68</v>
      </c>
      <c r="AH2275" s="85">
        <f>IF(AND(M2275&lt;Variables!$G$6,M2275&gt;Variables!$G$5),0,1)</f>
        <v>1</v>
      </c>
      <c r="AI2275" s="85">
        <f t="shared" si="370"/>
        <v>1</v>
      </c>
      <c r="AJ2275" s="85">
        <f>IF(I2275&gt;Variables!$G$7,0,1)</f>
        <v>1</v>
      </c>
      <c r="AK2275" s="85">
        <f>IF(F2275&gt;Variables!$G$8,0,1)</f>
        <v>0</v>
      </c>
      <c r="AL2275" s="85">
        <f>IF(G2275&gt;Variables!$G$9,0,1)</f>
        <v>1</v>
      </c>
      <c r="AM2275" s="85">
        <f>IF(AND(K2275&gt;Variables!$G$10,K2275&lt;Variables!$G$11),0,1)</f>
        <v>0</v>
      </c>
      <c r="AN2275" s="103">
        <f>IF(H2275&lt;Variables!$G$13,1,0)</f>
        <v>0</v>
      </c>
      <c r="AO2275" s="101">
        <f>IF(R2275&lt;Variables!$G$12,0,1)</f>
        <v>1</v>
      </c>
      <c r="AP2275" s="86">
        <f t="shared" si="368"/>
        <v>1</v>
      </c>
      <c r="AR2275">
        <v>1</v>
      </c>
      <c r="AS2275">
        <v>0</v>
      </c>
      <c r="AT2275">
        <v>0</v>
      </c>
      <c r="AU2275">
        <v>0</v>
      </c>
      <c r="BA2275">
        <v>2</v>
      </c>
    </row>
    <row r="2276" spans="3:53" ht="12.75" x14ac:dyDescent="0.2">
      <c r="C2276" t="s">
        <v>707</v>
      </c>
      <c r="D2276" t="s">
        <v>668</v>
      </c>
      <c r="E2276">
        <v>8.19</v>
      </c>
      <c r="F2276">
        <v>156.91999999999999</v>
      </c>
      <c r="G2276">
        <v>23.45</v>
      </c>
      <c r="H2276">
        <v>21.3</v>
      </c>
      <c r="I2276">
        <v>-1.3640000000000001</v>
      </c>
      <c r="J2276" t="s">
        <v>78</v>
      </c>
      <c r="K2276">
        <v>57.59</v>
      </c>
      <c r="L2276">
        <v>7.9607200000000002</v>
      </c>
      <c r="M2276">
        <v>2.503291159593604</v>
      </c>
      <c r="N2276">
        <v>8.1126952380952364</v>
      </c>
      <c r="O2276">
        <v>0.58309551285289407</v>
      </c>
      <c r="P2276">
        <v>85790000</v>
      </c>
      <c r="Q2276">
        <v>530980</v>
      </c>
      <c r="R2276">
        <v>161.57</v>
      </c>
      <c r="S2276">
        <v>48.101999999999997</v>
      </c>
      <c r="T2276">
        <v>7.3019999999999996</v>
      </c>
      <c r="U2276">
        <v>24.3796</v>
      </c>
      <c r="V2276">
        <f t="shared" si="371"/>
        <v>2.3256748878955671</v>
      </c>
      <c r="AC2276">
        <v>8.6</v>
      </c>
      <c r="AD2276">
        <v>5.66</v>
      </c>
      <c r="AH2276" s="85">
        <f>IF(AND(M2276&lt;Variables!$G$6,M2276&gt;Variables!$G$5),0,1)</f>
        <v>1</v>
      </c>
      <c r="AI2276" s="85">
        <f t="shared" si="370"/>
        <v>1</v>
      </c>
      <c r="AJ2276" s="85">
        <f>IF(I2276&gt;Variables!$G$7,0,1)</f>
        <v>1</v>
      </c>
      <c r="AK2276" s="85">
        <f>IF(F2276&gt;Variables!$G$8,0,1)</f>
        <v>0</v>
      </c>
      <c r="AL2276" s="85">
        <f>IF(G2276&gt;Variables!$G$9,0,1)</f>
        <v>0</v>
      </c>
      <c r="AM2276" s="85">
        <f>IF(AND(K2276&gt;Variables!$G$10,K2276&lt;Variables!$G$11),0,1)</f>
        <v>0</v>
      </c>
      <c r="AN2276" s="103">
        <f>IF(H2276&lt;Variables!$G$13,1,0)</f>
        <v>1</v>
      </c>
      <c r="AO2276" s="101">
        <f>IF(R2276&lt;Variables!$G$12,0,1)</f>
        <v>1</v>
      </c>
      <c r="AP2276" s="86">
        <f t="shared" si="368"/>
        <v>1</v>
      </c>
      <c r="AR2276">
        <v>0</v>
      </c>
      <c r="AS2276">
        <v>0</v>
      </c>
      <c r="AT2276">
        <v>0</v>
      </c>
      <c r="AU2276">
        <v>0</v>
      </c>
      <c r="BA2276">
        <v>0</v>
      </c>
    </row>
    <row r="2277" spans="3:53" ht="12.75" x14ac:dyDescent="0.2">
      <c r="C2277" t="s">
        <v>707</v>
      </c>
      <c r="D2277" t="s">
        <v>703</v>
      </c>
      <c r="E2277">
        <v>28.45</v>
      </c>
      <c r="F2277">
        <v>28.26</v>
      </c>
      <c r="G2277">
        <v>29.13</v>
      </c>
      <c r="H2277">
        <v>52.44</v>
      </c>
      <c r="I2277">
        <v>4381.0010000000002</v>
      </c>
      <c r="J2277" t="s">
        <v>78</v>
      </c>
      <c r="K2277">
        <v>62.02</v>
      </c>
      <c r="L2277">
        <v>28.654505555555559</v>
      </c>
      <c r="M2277">
        <v>-1.0839675978821319</v>
      </c>
      <c r="N2277">
        <v>27.113382142857141</v>
      </c>
      <c r="O2277">
        <v>4.5384152027194924</v>
      </c>
      <c r="P2277">
        <v>425960</v>
      </c>
      <c r="Q2277">
        <v>72520</v>
      </c>
      <c r="R2277">
        <v>5.87</v>
      </c>
      <c r="S2277">
        <v>48.101999999999997</v>
      </c>
      <c r="T2277">
        <v>7.3019999999999996</v>
      </c>
      <c r="U2277">
        <v>24.3796</v>
      </c>
      <c r="V2277">
        <f t="shared" si="371"/>
        <v>2.5573389485855924</v>
      </c>
      <c r="AC2277">
        <v>28.5</v>
      </c>
      <c r="AD2277">
        <v>26.2</v>
      </c>
      <c r="AH2277" s="85">
        <f>IF(AND(M2277&lt;Variables!$G$6,M2277&gt;Variables!$G$5),0,1)</f>
        <v>1</v>
      </c>
      <c r="AI2277" s="85">
        <f t="shared" si="370"/>
        <v>0</v>
      </c>
      <c r="AJ2277" s="85">
        <f>IF(I2277&gt;Variables!$G$7,0,1)</f>
        <v>0</v>
      </c>
      <c r="AK2277" s="85">
        <f>IF(F2277&gt;Variables!$G$8,0,1)</f>
        <v>0</v>
      </c>
      <c r="AL2277" s="85">
        <f>IF(G2277&gt;Variables!$G$9,0,1)</f>
        <v>0</v>
      </c>
      <c r="AM2277" s="85">
        <f>IF(AND(K2277&gt;Variables!$G$10,K2277&lt;Variables!$G$11),0,1)</f>
        <v>0</v>
      </c>
      <c r="AN2277" s="103">
        <f>IF(H2277&lt;Variables!$G$13,1,0)</f>
        <v>1</v>
      </c>
      <c r="AO2277" s="101">
        <f>IF(R2277&lt;Variables!$G$12,0,1)</f>
        <v>1</v>
      </c>
      <c r="AP2277" s="86">
        <f t="shared" si="368"/>
        <v>1</v>
      </c>
      <c r="AR2277">
        <v>0</v>
      </c>
      <c r="AS2277">
        <v>0</v>
      </c>
      <c r="AT2277">
        <v>1</v>
      </c>
      <c r="AU2277">
        <v>0</v>
      </c>
      <c r="BA2277">
        <v>-2.25</v>
      </c>
    </row>
    <row r="2278" spans="3:53" ht="12.75" x14ac:dyDescent="0.2">
      <c r="C2278" t="s">
        <v>707</v>
      </c>
      <c r="D2278" t="s">
        <v>681</v>
      </c>
      <c r="E2278">
        <v>1.47</v>
      </c>
      <c r="F2278">
        <v>46.08</v>
      </c>
      <c r="G2278">
        <v>11.28</v>
      </c>
      <c r="H2278">
        <v>81.3</v>
      </c>
      <c r="I2278">
        <v>-52.322000000000003</v>
      </c>
      <c r="J2278" t="s">
        <v>78</v>
      </c>
      <c r="K2278">
        <v>48.04</v>
      </c>
      <c r="L2278">
        <v>1.4574050000000001</v>
      </c>
      <c r="M2278">
        <v>1.5503583423962399</v>
      </c>
      <c r="N2278">
        <v>1.5216559999999999</v>
      </c>
      <c r="O2278">
        <v>-2.7375438338231448</v>
      </c>
      <c r="P2278">
        <v>73850000</v>
      </c>
      <c r="Q2278">
        <v>793060</v>
      </c>
      <c r="R2278">
        <v>93.12</v>
      </c>
      <c r="S2278">
        <v>48.101999999999997</v>
      </c>
      <c r="T2278">
        <v>7.3019999999999996</v>
      </c>
      <c r="U2278">
        <v>24.3796</v>
      </c>
      <c r="V2278">
        <f t="shared" si="371"/>
        <v>2.3151608554876653</v>
      </c>
      <c r="AC2278">
        <v>1.51</v>
      </c>
      <c r="AD2278">
        <v>1.2</v>
      </c>
      <c r="AH2278" s="85">
        <f>IF(AND(M2278&lt;Variables!$G$6,M2278&gt;Variables!$G$5),0,1)</f>
        <v>1</v>
      </c>
      <c r="AI2278" s="85">
        <f t="shared" si="370"/>
        <v>1</v>
      </c>
      <c r="AJ2278" s="85">
        <f>IF(I2278&gt;Variables!$G$7,0,1)</f>
        <v>1</v>
      </c>
      <c r="AK2278" s="85">
        <f>IF(F2278&gt;Variables!$G$8,0,1)</f>
        <v>0</v>
      </c>
      <c r="AL2278" s="85">
        <f>IF(G2278&gt;Variables!$G$9,0,1)</f>
        <v>1</v>
      </c>
      <c r="AM2278" s="85">
        <f>IF(AND(K2278&gt;Variables!$G$10,K2278&lt;Variables!$G$11),0,1)</f>
        <v>1</v>
      </c>
      <c r="AN2278" s="103">
        <f>IF(H2278&lt;Variables!$G$13,1,0)</f>
        <v>1</v>
      </c>
      <c r="AO2278" s="101">
        <f>IF(R2278&lt;Variables!$G$12,0,1)</f>
        <v>1</v>
      </c>
      <c r="AP2278" s="86">
        <f t="shared" si="368"/>
        <v>1</v>
      </c>
      <c r="AR2278">
        <v>0</v>
      </c>
      <c r="AS2278">
        <v>0</v>
      </c>
      <c r="AT2278">
        <v>1</v>
      </c>
      <c r="AU2278">
        <v>0</v>
      </c>
      <c r="BA2278">
        <v>-2.25</v>
      </c>
    </row>
    <row r="2279" spans="3:53" ht="12.75" x14ac:dyDescent="0.2">
      <c r="C2279" t="s">
        <v>707</v>
      </c>
      <c r="D2279" t="s">
        <v>682</v>
      </c>
      <c r="E2279">
        <v>3.26</v>
      </c>
      <c r="F2279">
        <v>26.46</v>
      </c>
      <c r="G2279">
        <v>15.37</v>
      </c>
      <c r="H2279">
        <v>199.82</v>
      </c>
      <c r="I2279">
        <v>-0.14399999999999999</v>
      </c>
      <c r="J2279" t="s">
        <v>78</v>
      </c>
      <c r="K2279">
        <v>49.28</v>
      </c>
      <c r="L2279">
        <v>3.302165</v>
      </c>
      <c r="M2279">
        <v>-1.1254737422266741</v>
      </c>
      <c r="N2279">
        <v>3.2300080000000002</v>
      </c>
      <c r="O2279">
        <v>1.0833409700533221</v>
      </c>
      <c r="P2279">
        <v>15250000</v>
      </c>
      <c r="Q2279">
        <v>1360000</v>
      </c>
      <c r="R2279">
        <v>11.21</v>
      </c>
      <c r="S2279">
        <v>48.101999999999997</v>
      </c>
      <c r="T2279">
        <v>7.3019999999999996</v>
      </c>
      <c r="U2279">
        <v>24.3796</v>
      </c>
      <c r="V2279">
        <f t="shared" si="371"/>
        <v>2.3864628522172571</v>
      </c>
      <c r="AC2279">
        <v>3.37</v>
      </c>
      <c r="AD2279">
        <v>2.8</v>
      </c>
      <c r="AH2279" s="85">
        <f>IF(AND(M2279&lt;Variables!$G$6,M2279&gt;Variables!$G$5),0,1)</f>
        <v>1</v>
      </c>
      <c r="AI2279" s="85">
        <f t="shared" si="370"/>
        <v>0</v>
      </c>
      <c r="AJ2279" s="85">
        <f>IF(I2279&gt;Variables!$G$7,0,1)</f>
        <v>1</v>
      </c>
      <c r="AK2279" s="85">
        <f>IF(F2279&gt;Variables!$G$8,0,1)</f>
        <v>0</v>
      </c>
      <c r="AL2279" s="85">
        <f>IF(G2279&gt;Variables!$G$9,0,1)</f>
        <v>0</v>
      </c>
      <c r="AM2279" s="85">
        <f>IF(AND(K2279&gt;Variables!$G$10,K2279&lt;Variables!$G$11),0,1)</f>
        <v>1</v>
      </c>
      <c r="AN2279" s="103">
        <f>IF(H2279&lt;Variables!$G$13,1,0)</f>
        <v>1</v>
      </c>
      <c r="AO2279" s="101">
        <f>IF(R2279&lt;Variables!$G$12,0,1)</f>
        <v>1</v>
      </c>
      <c r="AP2279" s="86">
        <f t="shared" si="368"/>
        <v>1</v>
      </c>
      <c r="AR2279">
        <v>0</v>
      </c>
      <c r="AS2279">
        <v>0</v>
      </c>
      <c r="AT2279">
        <v>1</v>
      </c>
      <c r="AU2279">
        <v>0</v>
      </c>
      <c r="BA2279">
        <v>-2.25</v>
      </c>
    </row>
    <row r="2280" spans="3:53" ht="12.75" x14ac:dyDescent="0.2">
      <c r="C2280" t="s">
        <v>707</v>
      </c>
      <c r="D2280" t="s">
        <v>679</v>
      </c>
      <c r="E2280">
        <v>0.27</v>
      </c>
      <c r="F2280">
        <v>45.93</v>
      </c>
      <c r="G2280">
        <v>-16.309999999999999</v>
      </c>
      <c r="H2280">
        <v>-99999</v>
      </c>
      <c r="I2280">
        <v>6.6000000000000003E-2</v>
      </c>
      <c r="J2280" t="s">
        <v>78</v>
      </c>
      <c r="K2280">
        <v>48.08</v>
      </c>
      <c r="L2280">
        <v>0.27231944444444439</v>
      </c>
      <c r="M2280">
        <v>-0.88845820370277007</v>
      </c>
      <c r="N2280">
        <v>0.2788117021276596</v>
      </c>
      <c r="O2280">
        <v>-3.1963156709897431</v>
      </c>
      <c r="P2280">
        <v>1516000</v>
      </c>
      <c r="Q2280">
        <v>268345</v>
      </c>
      <c r="R2280">
        <v>5.65</v>
      </c>
      <c r="S2280">
        <v>48.101999999999997</v>
      </c>
      <c r="T2280">
        <v>7.3019999999999996</v>
      </c>
      <c r="U2280">
        <v>24.3796</v>
      </c>
      <c r="V2280">
        <f t="shared" si="371"/>
        <v>2.3652822480950686</v>
      </c>
      <c r="AC2280">
        <v>0.27</v>
      </c>
      <c r="AD2280">
        <v>0.18099999999999999</v>
      </c>
      <c r="AH2280" s="85">
        <f>IF(AND(M2280&lt;Variables!$G$6,M2280&gt;Variables!$G$5),0,1)</f>
        <v>1</v>
      </c>
      <c r="AI2280" s="85">
        <f t="shared" si="370"/>
        <v>1</v>
      </c>
      <c r="AJ2280" s="85">
        <f>IF(I2280&gt;Variables!$G$7,0,1)</f>
        <v>0</v>
      </c>
      <c r="AK2280" s="85">
        <f>IF(F2280&gt;Variables!$G$8,0,1)</f>
        <v>0</v>
      </c>
      <c r="AL2280" s="85">
        <f>IF(G2280&gt;Variables!$G$9,0,1)</f>
        <v>1</v>
      </c>
      <c r="AM2280" s="85">
        <f>IF(AND(K2280&gt;Variables!$G$10,K2280&lt;Variables!$G$11),0,1)</f>
        <v>1</v>
      </c>
      <c r="AN2280" s="103">
        <f>IF(H2280&lt;Variables!$G$13,1,0)</f>
        <v>1</v>
      </c>
      <c r="AO2280" s="101">
        <f>IF(R2280&lt;Variables!$G$12,0,1)</f>
        <v>1</v>
      </c>
      <c r="AP2280" s="86">
        <f t="shared" si="368"/>
        <v>1</v>
      </c>
      <c r="AR2280">
        <v>0</v>
      </c>
      <c r="AS2280">
        <v>0</v>
      </c>
      <c r="AT2280">
        <v>1</v>
      </c>
      <c r="AU2280">
        <v>0</v>
      </c>
      <c r="BA2280">
        <v>-2.25</v>
      </c>
    </row>
    <row r="2281" spans="3:53" ht="12.75" x14ac:dyDescent="0.2">
      <c r="C2281" t="s">
        <v>707</v>
      </c>
      <c r="D2281" t="s">
        <v>683</v>
      </c>
      <c r="E2281">
        <v>27.85</v>
      </c>
      <c r="F2281">
        <v>11.41</v>
      </c>
      <c r="G2281">
        <v>1.97</v>
      </c>
      <c r="H2281">
        <v>3980</v>
      </c>
      <c r="I2281">
        <v>-23.600999999999999</v>
      </c>
      <c r="J2281" t="s">
        <v>78</v>
      </c>
      <c r="K2281">
        <v>38.43</v>
      </c>
      <c r="L2281">
        <v>28.022500000000001</v>
      </c>
      <c r="M2281">
        <v>-0.29440628066730667</v>
      </c>
      <c r="N2281">
        <v>28.206189999999999</v>
      </c>
      <c r="O2281">
        <v>-0.94372901834666301</v>
      </c>
      <c r="P2281">
        <v>2735000</v>
      </c>
      <c r="Q2281">
        <v>1581000</v>
      </c>
      <c r="R2281">
        <v>1.73</v>
      </c>
      <c r="S2281">
        <v>48.101999999999997</v>
      </c>
      <c r="T2281">
        <v>7.3019999999999996</v>
      </c>
      <c r="U2281">
        <v>24.3796</v>
      </c>
      <c r="V2281">
        <f t="shared" si="371"/>
        <v>2.2449520247301278</v>
      </c>
      <c r="AC2281">
        <v>28.62</v>
      </c>
      <c r="AD2281">
        <v>27.2</v>
      </c>
      <c r="AH2281" s="85">
        <f>IF(AND(M2281&lt;Variables!$G$6,M2281&gt;Variables!$G$5),0,1)</f>
        <v>1</v>
      </c>
      <c r="AI2281" s="85">
        <f t="shared" si="370"/>
        <v>1</v>
      </c>
      <c r="AJ2281" s="85">
        <f>IF(I2281&gt;Variables!$G$7,0,1)</f>
        <v>1</v>
      </c>
      <c r="AK2281" s="85">
        <f>IF(F2281&gt;Variables!$G$8,0,1)</f>
        <v>0</v>
      </c>
      <c r="AL2281" s="85">
        <f>IF(G2281&gt;Variables!$G$9,0,1)</f>
        <v>1</v>
      </c>
      <c r="AM2281" s="85">
        <f>IF(AND(K2281&gt;Variables!$G$10,K2281&lt;Variables!$G$11),0,1)</f>
        <v>1</v>
      </c>
      <c r="AN2281" s="103">
        <f>IF(H2281&lt;Variables!$G$13,1,0)</f>
        <v>0</v>
      </c>
      <c r="AO2281" s="101">
        <f>IF(R2281&lt;Variables!$G$12,0,1)</f>
        <v>0</v>
      </c>
      <c r="AP2281" s="86">
        <f t="shared" si="368"/>
        <v>1</v>
      </c>
      <c r="AR2281">
        <v>1</v>
      </c>
      <c r="AS2281">
        <v>0</v>
      </c>
      <c r="AT2281">
        <v>0</v>
      </c>
      <c r="AU2281">
        <v>0</v>
      </c>
      <c r="BA2281">
        <v>1.43</v>
      </c>
    </row>
    <row r="2282" spans="3:53" ht="12.75" x14ac:dyDescent="0.2">
      <c r="C2282" t="s">
        <v>707</v>
      </c>
      <c r="D2282" t="s">
        <v>699</v>
      </c>
      <c r="E2282">
        <v>76.709999999999994</v>
      </c>
      <c r="F2282">
        <v>6.81</v>
      </c>
      <c r="G2282">
        <v>9.27</v>
      </c>
      <c r="H2282">
        <v>7420</v>
      </c>
      <c r="I2282">
        <v>-40.417999999999999</v>
      </c>
      <c r="J2282" t="s">
        <v>78</v>
      </c>
      <c r="K2282">
        <v>66.569999999999993</v>
      </c>
      <c r="L2282">
        <v>76.02906999999999</v>
      </c>
      <c r="M2282">
        <v>0.88904152056576291</v>
      </c>
      <c r="N2282">
        <v>75.132317999999998</v>
      </c>
      <c r="O2282">
        <v>2.0932163972366729</v>
      </c>
      <c r="P2282">
        <v>4688000</v>
      </c>
      <c r="Q2282">
        <v>3938000</v>
      </c>
      <c r="R2282">
        <v>1.19</v>
      </c>
      <c r="S2282">
        <v>48.101999999999997</v>
      </c>
      <c r="T2282">
        <v>7.3019999999999996</v>
      </c>
      <c r="U2282">
        <v>24.3796</v>
      </c>
      <c r="V2282">
        <f t="shared" si="371"/>
        <v>2.4730057852934926</v>
      </c>
      <c r="AC2282">
        <v>76.819999999999993</v>
      </c>
      <c r="AD2282">
        <v>73.72</v>
      </c>
      <c r="AH2282" s="85">
        <f>IF(AND(M2282&lt;Variables!$G$6,M2282&gt;Variables!$G$5),0,1)</f>
        <v>1</v>
      </c>
      <c r="AI2282" s="85">
        <f t="shared" si="370"/>
        <v>0</v>
      </c>
      <c r="AJ2282" s="85">
        <f>IF(I2282&gt;Variables!$G$7,0,1)</f>
        <v>1</v>
      </c>
      <c r="AK2282" s="85">
        <f>IF(F2282&gt;Variables!$G$8,0,1)</f>
        <v>1</v>
      </c>
      <c r="AL2282" s="85">
        <f>IF(G2282&gt;Variables!$G$9,0,1)</f>
        <v>1</v>
      </c>
      <c r="AM2282" s="85">
        <f>IF(AND(K2282&gt;Variables!$G$10,K2282&lt;Variables!$G$11),0,1)</f>
        <v>0</v>
      </c>
      <c r="AN2282" s="103">
        <f>IF(H2282&lt;Variables!$G$13,1,0)</f>
        <v>0</v>
      </c>
      <c r="AO2282" s="101">
        <f>IF(R2282&lt;Variables!$G$12,0,1)</f>
        <v>0</v>
      </c>
      <c r="AP2282" s="86">
        <f t="shared" si="368"/>
        <v>1</v>
      </c>
      <c r="AR2282">
        <v>0</v>
      </c>
      <c r="AS2282">
        <v>0</v>
      </c>
      <c r="AT2282">
        <v>1</v>
      </c>
      <c r="AU2282">
        <v>0</v>
      </c>
      <c r="BA2282">
        <v>-2.25</v>
      </c>
    </row>
    <row r="2283" spans="3:53" ht="12.75" x14ac:dyDescent="0.2">
      <c r="C2283" t="s">
        <v>707</v>
      </c>
      <c r="D2283" t="s">
        <v>615</v>
      </c>
      <c r="E2283">
        <v>32.270000000000003</v>
      </c>
      <c r="F2283">
        <v>17.28</v>
      </c>
      <c r="G2283">
        <v>15.28</v>
      </c>
      <c r="H2283">
        <v>2810</v>
      </c>
      <c r="I2283">
        <v>-28.257000000000001</v>
      </c>
      <c r="J2283" t="s">
        <v>78</v>
      </c>
      <c r="K2283">
        <v>81.45</v>
      </c>
      <c r="L2283">
        <v>30.460284999999999</v>
      </c>
      <c r="M2283">
        <v>4.9891686830901341</v>
      </c>
      <c r="N2283">
        <v>28.959772000000001</v>
      </c>
      <c r="O2283">
        <v>10.42904619552945</v>
      </c>
      <c r="P2283">
        <v>6404000</v>
      </c>
      <c r="Q2283">
        <v>4334000</v>
      </c>
      <c r="R2283">
        <v>1.48</v>
      </c>
      <c r="S2283">
        <v>48.101999999999997</v>
      </c>
      <c r="T2283">
        <v>7.3019999999999996</v>
      </c>
      <c r="U2283">
        <v>24.3796</v>
      </c>
      <c r="V2283">
        <f t="shared" si="371"/>
        <v>2.1099493967594194</v>
      </c>
      <c r="AC2283">
        <v>44.51</v>
      </c>
      <c r="AD2283">
        <v>31.83</v>
      </c>
      <c r="AH2283" s="85">
        <f>IF(AND(M2283&lt;Variables!$G$6,M2283&gt;Variables!$G$5),0,1)</f>
        <v>1</v>
      </c>
      <c r="AI2283" s="85">
        <f t="shared" si="370"/>
        <v>0</v>
      </c>
      <c r="AJ2283" s="85">
        <f>IF(I2283&gt;Variables!$G$7,0,1)</f>
        <v>1</v>
      </c>
      <c r="AK2283" s="85">
        <f>IF(F2283&gt;Variables!$G$8,0,1)</f>
        <v>0</v>
      </c>
      <c r="AL2283" s="85">
        <f>IF(G2283&gt;Variables!$G$9,0,1)</f>
        <v>0</v>
      </c>
      <c r="AM2283" s="85">
        <f>IF(AND(K2283&gt;Variables!$G$10,K2283&lt;Variables!$G$11),0,1)</f>
        <v>1</v>
      </c>
      <c r="AN2283" s="103">
        <f>IF(H2283&lt;Variables!$G$13,1,0)</f>
        <v>0</v>
      </c>
      <c r="AO2283" s="101">
        <f>IF(R2283&lt;Variables!$G$12,0,1)</f>
        <v>0</v>
      </c>
      <c r="AP2283" s="86">
        <f t="shared" si="368"/>
        <v>1</v>
      </c>
      <c r="AR2283">
        <v>1</v>
      </c>
      <c r="AS2283">
        <v>0</v>
      </c>
      <c r="AT2283">
        <v>0</v>
      </c>
      <c r="AU2283">
        <v>0</v>
      </c>
      <c r="BA2283">
        <v>2</v>
      </c>
    </row>
    <row r="2284" spans="3:53" ht="12.75" x14ac:dyDescent="0.2">
      <c r="C2284" t="s">
        <v>707</v>
      </c>
      <c r="D2284" t="s">
        <v>193</v>
      </c>
      <c r="E2284">
        <v>19.2</v>
      </c>
      <c r="F2284">
        <v>13.3</v>
      </c>
      <c r="G2284">
        <v>7.3</v>
      </c>
      <c r="H2284">
        <v>6870</v>
      </c>
      <c r="I2284">
        <v>-51.058999999999997</v>
      </c>
      <c r="J2284" t="s">
        <v>78</v>
      </c>
      <c r="K2284">
        <v>53.87</v>
      </c>
      <c r="L2284">
        <v>19.232250000000001</v>
      </c>
      <c r="M2284">
        <v>0.14428888975549431</v>
      </c>
      <c r="N2284">
        <v>18.970752000000001</v>
      </c>
      <c r="O2284">
        <v>1.5247049774305239</v>
      </c>
      <c r="P2284">
        <v>14035000</v>
      </c>
      <c r="Q2284">
        <v>21186000</v>
      </c>
      <c r="R2284">
        <v>0.66</v>
      </c>
      <c r="S2284">
        <v>48.101999999999997</v>
      </c>
      <c r="T2284">
        <v>7.3019999999999996</v>
      </c>
      <c r="U2284">
        <v>24.3796</v>
      </c>
      <c r="V2284">
        <f t="shared" si="371"/>
        <v>2.4017290354326715</v>
      </c>
      <c r="AC2284">
        <v>23</v>
      </c>
      <c r="AD2284">
        <v>19.09</v>
      </c>
      <c r="AH2284" s="85">
        <f>IF(AND(M2284&lt;Variables!$G$6,M2284&gt;Variables!$G$5),0,1)</f>
        <v>1</v>
      </c>
      <c r="AI2284" s="85">
        <f t="shared" si="370"/>
        <v>0</v>
      </c>
      <c r="AJ2284" s="85">
        <f>IF(I2284&gt;Variables!$G$7,0,1)</f>
        <v>1</v>
      </c>
      <c r="AK2284" s="85">
        <f>IF(F2284&gt;Variables!$G$8,0,1)</f>
        <v>0</v>
      </c>
      <c r="AL2284" s="85">
        <f>IF(G2284&gt;Variables!$G$9,0,1)</f>
        <v>1</v>
      </c>
      <c r="AM2284" s="85">
        <f>IF(AND(K2284&gt;Variables!$G$10,K2284&lt;Variables!$G$11),0,1)</f>
        <v>0</v>
      </c>
      <c r="AN2284" s="103">
        <f>IF(H2284&lt;Variables!$G$13,1,0)</f>
        <v>0</v>
      </c>
      <c r="AO2284" s="101">
        <f>IF(R2284&lt;Variables!$G$12,0,1)</f>
        <v>0</v>
      </c>
      <c r="AP2284" s="86">
        <f t="shared" si="368"/>
        <v>1</v>
      </c>
      <c r="AR2284">
        <v>1</v>
      </c>
      <c r="AS2284">
        <v>0</v>
      </c>
      <c r="AT2284">
        <v>0</v>
      </c>
      <c r="AU2284">
        <v>0</v>
      </c>
      <c r="BA2284">
        <v>2</v>
      </c>
    </row>
    <row r="2285" spans="3:53" ht="12.75" x14ac:dyDescent="0.2">
      <c r="C2285" t="s">
        <v>707</v>
      </c>
      <c r="D2285" t="s">
        <v>694</v>
      </c>
      <c r="E2285">
        <v>29.14</v>
      </c>
      <c r="F2285">
        <v>6.21</v>
      </c>
      <c r="G2285">
        <v>3.63</v>
      </c>
      <c r="H2285">
        <v>5540</v>
      </c>
      <c r="I2285">
        <v>15.945</v>
      </c>
      <c r="J2285" t="s">
        <v>78</v>
      </c>
      <c r="K2285">
        <v>59.31</v>
      </c>
      <c r="L2285">
        <v>29.062964999999998</v>
      </c>
      <c r="M2285">
        <v>0.26506242566785132</v>
      </c>
      <c r="N2285">
        <v>28.905280000000001</v>
      </c>
      <c r="O2285">
        <v>0.81203157347031185</v>
      </c>
      <c r="P2285">
        <v>496687</v>
      </c>
      <c r="Q2285">
        <v>1452000</v>
      </c>
      <c r="R2285">
        <v>0.34</v>
      </c>
      <c r="S2285">
        <v>48.101999999999997</v>
      </c>
      <c r="T2285">
        <v>7.3019999999999996</v>
      </c>
      <c r="U2285">
        <v>24.3796</v>
      </c>
      <c r="V2285">
        <f t="shared" si="371"/>
        <v>2.449433169276225</v>
      </c>
      <c r="AC2285">
        <v>30.48</v>
      </c>
      <c r="AD2285">
        <v>28.849900000000002</v>
      </c>
      <c r="AH2285" s="85">
        <f>IF(AND(M2285&lt;Variables!$G$6,M2285&gt;Variables!$G$5),0,1)</f>
        <v>1</v>
      </c>
      <c r="AI2285" s="85">
        <f t="shared" si="370"/>
        <v>0</v>
      </c>
      <c r="AJ2285" s="85">
        <f>IF(I2285&gt;Variables!$G$7,0,1)</f>
        <v>0</v>
      </c>
      <c r="AK2285" s="85">
        <f>IF(F2285&gt;Variables!$G$8,0,1)</f>
        <v>1</v>
      </c>
      <c r="AL2285" s="85">
        <f>IF(G2285&gt;Variables!$G$9,0,1)</f>
        <v>1</v>
      </c>
      <c r="AM2285" s="85">
        <f>IF(AND(K2285&gt;Variables!$G$10,K2285&lt;Variables!$G$11),0,1)</f>
        <v>0</v>
      </c>
      <c r="AN2285" s="103">
        <f>IF(H2285&lt;Variables!$G$13,1,0)</f>
        <v>0</v>
      </c>
      <c r="AO2285" s="101">
        <f>IF(R2285&lt;Variables!$G$12,0,1)</f>
        <v>0</v>
      </c>
      <c r="AP2285" s="86">
        <f t="shared" si="368"/>
        <v>1</v>
      </c>
      <c r="AR2285">
        <v>1</v>
      </c>
      <c r="AS2285">
        <v>0</v>
      </c>
      <c r="AT2285">
        <v>0</v>
      </c>
      <c r="AU2285">
        <v>0</v>
      </c>
      <c r="BA2285">
        <v>1.21</v>
      </c>
    </row>
    <row r="2286" spans="3:53" ht="12.75" x14ac:dyDescent="0.2">
      <c r="C2286" t="s">
        <v>707</v>
      </c>
      <c r="D2286" t="s">
        <v>370</v>
      </c>
      <c r="E2286">
        <v>17.12</v>
      </c>
      <c r="F2286">
        <v>10.84</v>
      </c>
      <c r="G2286">
        <v>8.33</v>
      </c>
      <c r="H2286">
        <v>2790</v>
      </c>
      <c r="I2286">
        <v>30.942</v>
      </c>
      <c r="J2286" t="s">
        <v>78</v>
      </c>
      <c r="K2286">
        <v>61.35</v>
      </c>
      <c r="L2286">
        <v>17.128689999999999</v>
      </c>
      <c r="M2286">
        <v>0.24117431046976059</v>
      </c>
      <c r="N2286">
        <v>16.900948</v>
      </c>
      <c r="O2286">
        <v>1.5919343695986881</v>
      </c>
      <c r="P2286">
        <v>609730</v>
      </c>
      <c r="Q2286">
        <v>1113000</v>
      </c>
      <c r="R2286">
        <v>0.55000000000000004</v>
      </c>
      <c r="S2286">
        <v>48.101999999999997</v>
      </c>
      <c r="T2286">
        <v>7.3019999999999996</v>
      </c>
      <c r="U2286">
        <v>24.3796</v>
      </c>
      <c r="V2286">
        <f t="shared" si="371"/>
        <v>2.4704100634397603</v>
      </c>
      <c r="AC2286">
        <v>17.574999999999999</v>
      </c>
      <c r="AD2286">
        <v>16.89</v>
      </c>
      <c r="AH2286" s="85">
        <f>IF(AND(M2286&lt;Variables!$G$6,M2286&gt;Variables!$G$5),0,1)</f>
        <v>1</v>
      </c>
      <c r="AI2286" s="85">
        <f t="shared" si="370"/>
        <v>0</v>
      </c>
      <c r="AJ2286" s="85">
        <f>IF(I2286&gt;Variables!$G$7,0,1)</f>
        <v>0</v>
      </c>
      <c r="AK2286" s="85">
        <f>IF(F2286&gt;Variables!$G$8,0,1)</f>
        <v>0</v>
      </c>
      <c r="AL2286" s="85">
        <f>IF(G2286&gt;Variables!$G$9,0,1)</f>
        <v>1</v>
      </c>
      <c r="AM2286" s="85">
        <f>IF(AND(K2286&gt;Variables!$G$10,K2286&lt;Variables!$G$11),0,1)</f>
        <v>0</v>
      </c>
      <c r="AN2286" s="103">
        <f>IF(H2286&lt;Variables!$G$13,1,0)</f>
        <v>0</v>
      </c>
      <c r="AO2286" s="101">
        <f>IF(R2286&lt;Variables!$G$12,0,1)</f>
        <v>0</v>
      </c>
      <c r="AP2286" s="86">
        <f t="shared" si="368"/>
        <v>1</v>
      </c>
      <c r="AR2286">
        <v>0</v>
      </c>
      <c r="AS2286">
        <v>1</v>
      </c>
      <c r="AT2286">
        <v>0</v>
      </c>
      <c r="AU2286">
        <v>0</v>
      </c>
      <c r="BA2286">
        <v>0.39</v>
      </c>
    </row>
    <row r="2287" spans="3:53" ht="12.75" x14ac:dyDescent="0.2">
      <c r="C2287" t="s">
        <v>707</v>
      </c>
      <c r="D2287" t="s">
        <v>117</v>
      </c>
      <c r="E2287">
        <v>26.24</v>
      </c>
      <c r="F2287">
        <v>8.02</v>
      </c>
      <c r="G2287">
        <v>8.3800000000000008</v>
      </c>
      <c r="H2287">
        <v>3680</v>
      </c>
      <c r="I2287">
        <v>-34.377000000000002</v>
      </c>
      <c r="J2287" t="s">
        <v>78</v>
      </c>
      <c r="K2287">
        <v>47.09</v>
      </c>
      <c r="L2287">
        <v>26.334465000000002</v>
      </c>
      <c r="M2287">
        <v>-0.23719866722184449</v>
      </c>
      <c r="N2287">
        <v>26.392745999999999</v>
      </c>
      <c r="O2287">
        <v>-0.45749691979759899</v>
      </c>
      <c r="P2287">
        <v>8400000</v>
      </c>
      <c r="Q2287">
        <v>16008000</v>
      </c>
      <c r="R2287">
        <v>0.52</v>
      </c>
      <c r="S2287">
        <v>48.101999999999997</v>
      </c>
      <c r="T2287">
        <v>7.3019999999999996</v>
      </c>
      <c r="U2287">
        <v>24.3796</v>
      </c>
      <c r="V2287">
        <f t="shared" si="371"/>
        <v>2.3410261287725422</v>
      </c>
      <c r="AC2287">
        <v>28.66</v>
      </c>
      <c r="AD2287">
        <v>26.210100000000001</v>
      </c>
      <c r="AH2287" s="85">
        <f>IF(AND(M2287&lt;Variables!$G$6,M2287&gt;Variables!$G$5),0,1)</f>
        <v>1</v>
      </c>
      <c r="AI2287" s="85">
        <f t="shared" si="370"/>
        <v>1</v>
      </c>
      <c r="AJ2287" s="85">
        <f>IF(I2287&gt;Variables!$G$7,0,1)</f>
        <v>1</v>
      </c>
      <c r="AK2287" s="85">
        <f>IF(F2287&gt;Variables!$G$8,0,1)</f>
        <v>1</v>
      </c>
      <c r="AL2287" s="85">
        <f>IF(G2287&gt;Variables!$G$9,0,1)</f>
        <v>1</v>
      </c>
      <c r="AM2287" s="85">
        <f>IF(AND(K2287&gt;Variables!$G$10,K2287&lt;Variables!$G$11),0,1)</f>
        <v>1</v>
      </c>
      <c r="AN2287" s="103">
        <f>IF(H2287&lt;Variables!$G$13,1,0)</f>
        <v>0</v>
      </c>
      <c r="AO2287" s="101">
        <f>IF(R2287&lt;Variables!$G$12,0,1)</f>
        <v>0</v>
      </c>
      <c r="AP2287" s="86">
        <f t="shared" ref="AP2287:AP2350" si="372">IF(J2287="Pass", 0,1)</f>
        <v>1</v>
      </c>
      <c r="AR2287">
        <v>1</v>
      </c>
      <c r="AS2287">
        <v>0</v>
      </c>
      <c r="AT2287">
        <v>0</v>
      </c>
      <c r="AU2287">
        <v>0</v>
      </c>
      <c r="BA2287">
        <v>1.93</v>
      </c>
    </row>
    <row r="2288" spans="3:53" ht="12.75" x14ac:dyDescent="0.2">
      <c r="C2288" t="s">
        <v>707</v>
      </c>
      <c r="D2288" t="s">
        <v>697</v>
      </c>
      <c r="E2288">
        <v>2.67</v>
      </c>
      <c r="F2288">
        <v>8.8000000000000007</v>
      </c>
      <c r="G2288">
        <v>0.71</v>
      </c>
      <c r="H2288">
        <v>-99999</v>
      </c>
      <c r="I2288">
        <v>-26.492000000000001</v>
      </c>
      <c r="J2288" t="s">
        <v>78</v>
      </c>
      <c r="K2288">
        <v>61.97</v>
      </c>
      <c r="L2288">
        <v>2.7616666666666672</v>
      </c>
      <c r="M2288">
        <v>2.1122510561255212</v>
      </c>
      <c r="N2288">
        <v>2.7128333333333341</v>
      </c>
      <c r="O2288">
        <v>3.9503594028383429</v>
      </c>
      <c r="P2288">
        <v>25766</v>
      </c>
      <c r="Q2288">
        <v>51791</v>
      </c>
      <c r="R2288">
        <v>0.5</v>
      </c>
      <c r="S2288">
        <v>48.101999999999997</v>
      </c>
      <c r="T2288">
        <v>7.3019999999999996</v>
      </c>
      <c r="U2288">
        <v>24.3796</v>
      </c>
      <c r="V2288">
        <f t="shared" si="371"/>
        <v>2.3630715053711526</v>
      </c>
      <c r="AC2288">
        <v>3.11</v>
      </c>
      <c r="AD2288">
        <v>2.67</v>
      </c>
      <c r="AH2288" s="85">
        <f>IF(AND(M2288&lt;Variables!$G$6,M2288&gt;Variables!$G$5),0,1)</f>
        <v>1</v>
      </c>
      <c r="AI2288" s="85">
        <f t="shared" si="370"/>
        <v>0</v>
      </c>
      <c r="AJ2288" s="85">
        <f>IF(I2288&gt;Variables!$G$7,0,1)</f>
        <v>1</v>
      </c>
      <c r="AK2288" s="85">
        <f>IF(F2288&gt;Variables!$G$8,0,1)</f>
        <v>1</v>
      </c>
      <c r="AL2288" s="85">
        <f>IF(G2288&gt;Variables!$G$9,0,1)</f>
        <v>1</v>
      </c>
      <c r="AM2288" s="85">
        <f>IF(AND(K2288&gt;Variables!$G$10,K2288&lt;Variables!$G$11),0,1)</f>
        <v>0</v>
      </c>
      <c r="AN2288" s="103">
        <f>IF(H2288&lt;Variables!$G$13,1,0)</f>
        <v>1</v>
      </c>
      <c r="AO2288" s="101">
        <f>IF(R2288&lt;Variables!$G$12,0,1)</f>
        <v>0</v>
      </c>
      <c r="AP2288" s="86">
        <f t="shared" si="372"/>
        <v>1</v>
      </c>
      <c r="AR2288">
        <v>1</v>
      </c>
      <c r="AS2288">
        <v>0</v>
      </c>
      <c r="AT2288">
        <v>0</v>
      </c>
      <c r="AU2288">
        <v>0</v>
      </c>
      <c r="BA2288">
        <v>2</v>
      </c>
    </row>
    <row r="2289" spans="3:53" ht="12.75" x14ac:dyDescent="0.2">
      <c r="C2289" t="s">
        <v>707</v>
      </c>
      <c r="D2289" t="s">
        <v>389</v>
      </c>
      <c r="E2289">
        <v>8.26</v>
      </c>
      <c r="F2289">
        <v>8.51</v>
      </c>
      <c r="G2289">
        <v>1.62</v>
      </c>
      <c r="H2289">
        <v>2260</v>
      </c>
      <c r="I2289">
        <v>-41.417000000000002</v>
      </c>
      <c r="J2289" t="s">
        <v>78</v>
      </c>
      <c r="K2289">
        <v>71.319999999999993</v>
      </c>
      <c r="L2289">
        <v>8.1939299999999999</v>
      </c>
      <c r="M2289">
        <v>0.95033762797584032</v>
      </c>
      <c r="N2289">
        <v>8.1082079999999994</v>
      </c>
      <c r="O2289">
        <v>2.0176098097138269</v>
      </c>
      <c r="P2289">
        <v>5621000</v>
      </c>
      <c r="Q2289">
        <v>7917000</v>
      </c>
      <c r="R2289">
        <v>0.71</v>
      </c>
      <c r="S2289">
        <v>48.101999999999997</v>
      </c>
      <c r="T2289">
        <v>7.3019999999999996</v>
      </c>
      <c r="U2289">
        <v>24.3796</v>
      </c>
      <c r="V2289">
        <f t="shared" si="371"/>
        <v>2.5046520811888793</v>
      </c>
      <c r="AC2289">
        <v>8.6549999999999994</v>
      </c>
      <c r="AD2289">
        <v>8.25</v>
      </c>
      <c r="AH2289" s="85">
        <f>IF(AND(M2289&lt;Variables!$G$6,M2289&gt;Variables!$G$5),0,1)</f>
        <v>1</v>
      </c>
      <c r="AI2289" s="85">
        <f t="shared" si="370"/>
        <v>0</v>
      </c>
      <c r="AJ2289" s="85">
        <f>IF(I2289&gt;Variables!$G$7,0,1)</f>
        <v>1</v>
      </c>
      <c r="AK2289" s="85">
        <f>IF(F2289&gt;Variables!$G$8,0,1)</f>
        <v>1</v>
      </c>
      <c r="AL2289" s="85">
        <f>IF(G2289&gt;Variables!$G$9,0,1)</f>
        <v>1</v>
      </c>
      <c r="AM2289" s="85">
        <f>IF(AND(K2289&gt;Variables!$G$10,K2289&lt;Variables!$G$11),0,1)</f>
        <v>0</v>
      </c>
      <c r="AN2289" s="103">
        <f>IF(H2289&lt;Variables!$G$13,1,0)</f>
        <v>1</v>
      </c>
      <c r="AO2289" s="101">
        <f>IF(R2289&lt;Variables!$G$12,0,1)</f>
        <v>0</v>
      </c>
      <c r="AP2289" s="86">
        <f t="shared" si="372"/>
        <v>1</v>
      </c>
      <c r="AR2289">
        <v>1</v>
      </c>
      <c r="AS2289">
        <v>0</v>
      </c>
      <c r="AT2289">
        <v>0</v>
      </c>
      <c r="AU2289">
        <v>0</v>
      </c>
      <c r="BA2289">
        <v>2</v>
      </c>
    </row>
    <row r="2290" spans="3:53" ht="12.75" x14ac:dyDescent="0.2">
      <c r="C2290" t="s">
        <v>709</v>
      </c>
      <c r="D2290" t="s">
        <v>705</v>
      </c>
      <c r="E2290">
        <v>1.42</v>
      </c>
      <c r="F2290">
        <v>14.43</v>
      </c>
      <c r="G2290">
        <v>11.87</v>
      </c>
      <c r="H2290">
        <v>117.34</v>
      </c>
      <c r="I2290">
        <v>-18.004000000000001</v>
      </c>
      <c r="J2290" t="s">
        <v>78</v>
      </c>
      <c r="K2290">
        <v>29.07</v>
      </c>
      <c r="L2290">
        <v>1.47542</v>
      </c>
      <c r="M2290">
        <v>-3.7019967195781471</v>
      </c>
      <c r="N2290">
        <v>1.4772799999999999</v>
      </c>
      <c r="O2290">
        <v>-3.8232427163435698</v>
      </c>
      <c r="P2290">
        <v>6490000</v>
      </c>
      <c r="Q2290">
        <v>3580000</v>
      </c>
      <c r="R2290">
        <v>1.81</v>
      </c>
      <c r="S2290">
        <v>47.027999999999999</v>
      </c>
      <c r="T2290">
        <v>7.3439999999999994</v>
      </c>
      <c r="U2290">
        <v>23.929600000000001</v>
      </c>
      <c r="V2290">
        <f t="shared" si="371"/>
        <v>2.0226468133168862</v>
      </c>
      <c r="AC2290">
        <v>1.6</v>
      </c>
      <c r="AD2290">
        <v>1.411</v>
      </c>
      <c r="AH2290" s="85">
        <f>IF(AND(M2290&lt;Variables!$G$6,M2290&gt;Variables!$G$5),0,1)</f>
        <v>0</v>
      </c>
      <c r="AI2290" s="85">
        <f t="shared" si="370"/>
        <v>1</v>
      </c>
      <c r="AJ2290" s="85">
        <f>IF(I2290&gt;Variables!$G$7,0,1)</f>
        <v>1</v>
      </c>
      <c r="AK2290" s="85">
        <f>IF(F2290&gt;Variables!$G$8,0,1)</f>
        <v>0</v>
      </c>
      <c r="AL2290" s="85">
        <f>IF(G2290&gt;Variables!$G$9,0,1)</f>
        <v>1</v>
      </c>
      <c r="AM2290" s="85">
        <f>IF(AND(K2290&gt;Variables!$G$10,K2290&lt;Variables!$G$11),0,1)</f>
        <v>1</v>
      </c>
      <c r="AN2290" s="103">
        <f>IF(H2290&lt;Variables!$G$13,1,0)</f>
        <v>1</v>
      </c>
      <c r="AO2290" s="101">
        <f>IF(R2290&lt;Variables!$G$12,0,1)</f>
        <v>0</v>
      </c>
      <c r="AP2290" s="86">
        <f t="shared" si="372"/>
        <v>1</v>
      </c>
      <c r="AR2290">
        <v>1</v>
      </c>
      <c r="AS2290">
        <v>0</v>
      </c>
      <c r="AT2290">
        <v>0</v>
      </c>
      <c r="AU2290">
        <v>0</v>
      </c>
      <c r="BA2290">
        <v>2</v>
      </c>
    </row>
    <row r="2291" spans="3:53" ht="12.75" x14ac:dyDescent="0.2">
      <c r="C2291" t="s">
        <v>709</v>
      </c>
      <c r="D2291" t="s">
        <v>708</v>
      </c>
      <c r="E2291">
        <v>4.74</v>
      </c>
      <c r="F2291">
        <v>6.15</v>
      </c>
      <c r="G2291">
        <v>5.56</v>
      </c>
      <c r="H2291">
        <v>2370</v>
      </c>
      <c r="I2291">
        <v>-1.1319999999999999</v>
      </c>
      <c r="J2291" t="s">
        <v>76</v>
      </c>
      <c r="K2291">
        <v>62.4</v>
      </c>
      <c r="L2291">
        <v>4.7353449999999997</v>
      </c>
      <c r="M2291">
        <v>0.30948114656905268</v>
      </c>
      <c r="N2291">
        <v>4.7072219999999998</v>
      </c>
      <c r="O2291">
        <v>0.90877379481996401</v>
      </c>
      <c r="P2291">
        <v>3001000</v>
      </c>
      <c r="Q2291">
        <v>4903000</v>
      </c>
      <c r="R2291">
        <v>0.61</v>
      </c>
      <c r="S2291">
        <v>47.027999999999999</v>
      </c>
      <c r="T2291">
        <v>7.3439999999999994</v>
      </c>
      <c r="U2291">
        <v>23.929600000000001</v>
      </c>
      <c r="V2291">
        <f t="shared" si="371"/>
        <v>2.4763345989531915</v>
      </c>
      <c r="AC2291">
        <v>4.84</v>
      </c>
      <c r="AD2291">
        <v>4.7249999999999996</v>
      </c>
      <c r="AH2291" s="85">
        <f>IF(AND(M2291&lt;Variables!$G$6,M2291&gt;Variables!$G$5),0,1)</f>
        <v>1</v>
      </c>
      <c r="AI2291" s="85">
        <f t="shared" si="370"/>
        <v>0</v>
      </c>
      <c r="AJ2291" s="85">
        <f>IF(I2291&gt;Variables!$G$7,0,1)</f>
        <v>1</v>
      </c>
      <c r="AK2291" s="85">
        <f>IF(F2291&gt;Variables!$G$8,0,1)</f>
        <v>1</v>
      </c>
      <c r="AL2291" s="85">
        <f>IF(G2291&gt;Variables!$G$9,0,1)</f>
        <v>1</v>
      </c>
      <c r="AM2291" s="85">
        <f>IF(AND(K2291&gt;Variables!$G$10,K2291&lt;Variables!$G$11),0,1)</f>
        <v>0</v>
      </c>
      <c r="AN2291" s="103">
        <f>IF(H2291&lt;Variables!$G$13,1,0)</f>
        <v>1</v>
      </c>
      <c r="AO2291" s="101">
        <f>IF(R2291&lt;Variables!$G$12,0,1)</f>
        <v>0</v>
      </c>
      <c r="AP2291" s="86">
        <f t="shared" si="372"/>
        <v>0</v>
      </c>
      <c r="AR2291">
        <v>0</v>
      </c>
      <c r="AS2291">
        <v>1</v>
      </c>
      <c r="AT2291">
        <v>0</v>
      </c>
      <c r="AU2291">
        <v>0</v>
      </c>
      <c r="BA2291">
        <v>1.5</v>
      </c>
    </row>
    <row r="2292" spans="3:53" ht="12.75" x14ac:dyDescent="0.2">
      <c r="C2292" t="s">
        <v>709</v>
      </c>
      <c r="D2292" t="s">
        <v>690</v>
      </c>
      <c r="E2292">
        <v>16.850000000000001</v>
      </c>
      <c r="F2292">
        <v>7.49</v>
      </c>
      <c r="G2292">
        <v>2.97</v>
      </c>
      <c r="H2292">
        <v>-99999</v>
      </c>
      <c r="I2292">
        <v>4.5549999999999997</v>
      </c>
      <c r="J2292" t="s">
        <v>76</v>
      </c>
      <c r="K2292">
        <v>53.79</v>
      </c>
      <c r="L2292">
        <v>16.77</v>
      </c>
      <c r="M2292">
        <v>-0.11926058437686091</v>
      </c>
      <c r="N2292">
        <v>16.777149999999999</v>
      </c>
      <c r="O2292">
        <v>-0.16182724717846861</v>
      </c>
      <c r="P2292">
        <v>29012</v>
      </c>
      <c r="Q2292">
        <v>7871</v>
      </c>
      <c r="R2292">
        <v>3.69</v>
      </c>
      <c r="S2292">
        <v>47.027999999999999</v>
      </c>
      <c r="T2292">
        <v>7.3439999999999994</v>
      </c>
      <c r="U2292">
        <v>23.929600000000001</v>
      </c>
      <c r="V2292">
        <f t="shared" si="371"/>
        <v>2.4106705443053071</v>
      </c>
      <c r="AC2292">
        <v>16.96</v>
      </c>
      <c r="AD2292">
        <v>16.815899999999999</v>
      </c>
      <c r="AH2292" s="85">
        <f>IF(AND(M2292&lt;Variables!$G$6,M2292&gt;Variables!$G$5),0,1)</f>
        <v>1</v>
      </c>
      <c r="AI2292" s="85">
        <f t="shared" si="370"/>
        <v>1</v>
      </c>
      <c r="AJ2292" s="85">
        <f>IF(I2292&gt;Variables!$G$7,0,1)</f>
        <v>0</v>
      </c>
      <c r="AK2292" s="85">
        <f>IF(F2292&gt;Variables!$G$8,0,1)</f>
        <v>1</v>
      </c>
      <c r="AL2292" s="85">
        <f>IF(G2292&gt;Variables!$G$9,0,1)</f>
        <v>1</v>
      </c>
      <c r="AM2292" s="85">
        <f>IF(AND(K2292&gt;Variables!$G$10,K2292&lt;Variables!$G$11),0,1)</f>
        <v>0</v>
      </c>
      <c r="AN2292" s="103">
        <f>IF(H2292&lt;Variables!$G$13,1,0)</f>
        <v>1</v>
      </c>
      <c r="AO2292" s="101">
        <f>IF(R2292&lt;Variables!$G$12,0,1)</f>
        <v>1</v>
      </c>
      <c r="AP2292" s="86">
        <f t="shared" si="372"/>
        <v>0</v>
      </c>
      <c r="AR2292">
        <v>0</v>
      </c>
      <c r="AS2292">
        <v>0</v>
      </c>
      <c r="AT2292">
        <v>0</v>
      </c>
      <c r="AU2292">
        <v>0</v>
      </c>
      <c r="BA2292">
        <v>0</v>
      </c>
    </row>
    <row r="2293" spans="3:53" ht="12.75" x14ac:dyDescent="0.2">
      <c r="C2293" t="s">
        <v>709</v>
      </c>
      <c r="D2293" t="s">
        <v>678</v>
      </c>
      <c r="E2293">
        <v>33.729999999999997</v>
      </c>
      <c r="F2293">
        <v>66.69</v>
      </c>
      <c r="G2293">
        <v>0.06</v>
      </c>
      <c r="H2293">
        <v>979.01</v>
      </c>
      <c r="I2293">
        <v>-42.610999999999997</v>
      </c>
      <c r="J2293" t="s">
        <v>78</v>
      </c>
      <c r="K2293">
        <v>57.66</v>
      </c>
      <c r="L2293">
        <v>33.738000000000007</v>
      </c>
      <c r="M2293">
        <v>-2.3712134684953989E-2</v>
      </c>
      <c r="N2293">
        <v>33.727801999999997</v>
      </c>
      <c r="O2293">
        <v>6.51687886450449E-3</v>
      </c>
      <c r="P2293">
        <v>15300000</v>
      </c>
      <c r="Q2293">
        <v>462110</v>
      </c>
      <c r="R2293">
        <v>33.11</v>
      </c>
      <c r="S2293">
        <v>47.027999999999999</v>
      </c>
      <c r="T2293">
        <v>7.3439999999999994</v>
      </c>
      <c r="U2293">
        <v>23.929600000000001</v>
      </c>
      <c r="V2293">
        <f t="shared" si="371"/>
        <v>2.44749867724228</v>
      </c>
      <c r="AC2293">
        <v>33.869999999999997</v>
      </c>
      <c r="AD2293">
        <v>33.479999999999997</v>
      </c>
      <c r="AH2293" s="85">
        <f>IF(AND(M2293&lt;Variables!$G$6,M2293&gt;Variables!$G$5),0,1)</f>
        <v>1</v>
      </c>
      <c r="AI2293" s="85">
        <f t="shared" si="370"/>
        <v>0</v>
      </c>
      <c r="AJ2293" s="85">
        <f>IF(I2293&gt;Variables!$G$7,0,1)</f>
        <v>1</v>
      </c>
      <c r="AK2293" s="85">
        <f>IF(F2293&gt;Variables!$G$8,0,1)</f>
        <v>0</v>
      </c>
      <c r="AL2293" s="85">
        <f>IF(G2293&gt;Variables!$G$9,0,1)</f>
        <v>1</v>
      </c>
      <c r="AM2293" s="85">
        <f>IF(AND(K2293&gt;Variables!$G$10,K2293&lt;Variables!$G$11),0,1)</f>
        <v>0</v>
      </c>
      <c r="AN2293" s="103">
        <f>IF(H2293&lt;Variables!$G$13,1,0)</f>
        <v>1</v>
      </c>
      <c r="AO2293" s="101">
        <f>IF(R2293&lt;Variables!$G$12,0,1)</f>
        <v>1</v>
      </c>
      <c r="AP2293" s="86">
        <f t="shared" si="372"/>
        <v>1</v>
      </c>
      <c r="AR2293">
        <v>0</v>
      </c>
      <c r="AS2293">
        <v>0</v>
      </c>
      <c r="AT2293">
        <v>0</v>
      </c>
      <c r="AU2293">
        <v>1</v>
      </c>
      <c r="BA2293">
        <v>7.0000000000000007E-2</v>
      </c>
    </row>
    <row r="2294" spans="3:53" ht="12.75" x14ac:dyDescent="0.2">
      <c r="C2294" t="s">
        <v>709</v>
      </c>
      <c r="D2294" t="s">
        <v>697</v>
      </c>
      <c r="E2294">
        <v>2.7</v>
      </c>
      <c r="F2294">
        <v>8.8000000000000007</v>
      </c>
      <c r="G2294">
        <v>0</v>
      </c>
      <c r="H2294">
        <v>-99999</v>
      </c>
      <c r="I2294">
        <v>-26.526</v>
      </c>
      <c r="J2294" t="s">
        <v>78</v>
      </c>
      <c r="K2294">
        <v>56.64</v>
      </c>
      <c r="L2294">
        <v>2.75875</v>
      </c>
      <c r="M2294">
        <v>1.495242410511999</v>
      </c>
      <c r="N2294">
        <v>2.7165499999999998</v>
      </c>
      <c r="O2294">
        <v>3.0719110636653122</v>
      </c>
      <c r="P2294">
        <v>25780</v>
      </c>
      <c r="Q2294">
        <v>51791</v>
      </c>
      <c r="R2294">
        <v>0.5</v>
      </c>
      <c r="S2294">
        <v>47.027999999999999</v>
      </c>
      <c r="T2294">
        <v>7.3439999999999994</v>
      </c>
      <c r="U2294">
        <v>23.929600000000001</v>
      </c>
      <c r="V2294">
        <f t="shared" si="371"/>
        <v>2.3682408503851389</v>
      </c>
      <c r="AC2294">
        <v>3.11</v>
      </c>
      <c r="AD2294">
        <v>2.7</v>
      </c>
      <c r="AH2294" s="85">
        <f>IF(AND(M2294&lt;Variables!$G$6,M2294&gt;Variables!$G$5),0,1)</f>
        <v>1</v>
      </c>
      <c r="AI2294" s="85">
        <f t="shared" si="370"/>
        <v>0</v>
      </c>
      <c r="AJ2294" s="85">
        <f>IF(I2294&gt;Variables!$G$7,0,1)</f>
        <v>1</v>
      </c>
      <c r="AK2294" s="85">
        <f>IF(F2294&gt;Variables!$G$8,0,1)</f>
        <v>1</v>
      </c>
      <c r="AL2294" s="85">
        <f>IF(G2294&gt;Variables!$G$9,0,1)</f>
        <v>1</v>
      </c>
      <c r="AM2294" s="85">
        <f>IF(AND(K2294&gt;Variables!$G$10,K2294&lt;Variables!$G$11),0,1)</f>
        <v>0</v>
      </c>
      <c r="AN2294" s="103">
        <f>IF(H2294&lt;Variables!$G$13,1,0)</f>
        <v>1</v>
      </c>
      <c r="AO2294" s="101">
        <f>IF(R2294&lt;Variables!$G$12,0,1)</f>
        <v>0</v>
      </c>
      <c r="AP2294" s="86">
        <f t="shared" si="372"/>
        <v>1</v>
      </c>
      <c r="AR2294">
        <v>1</v>
      </c>
      <c r="AS2294">
        <v>0</v>
      </c>
      <c r="AT2294">
        <v>0</v>
      </c>
      <c r="AU2294">
        <v>0</v>
      </c>
      <c r="BA2294">
        <v>2</v>
      </c>
    </row>
    <row r="2295" spans="3:53" ht="12.75" x14ac:dyDescent="0.2">
      <c r="C2295" t="s">
        <v>709</v>
      </c>
      <c r="D2295" t="s">
        <v>679</v>
      </c>
      <c r="E2295">
        <v>0.26</v>
      </c>
      <c r="F2295">
        <v>45.93</v>
      </c>
      <c r="G2295">
        <v>-19.38</v>
      </c>
      <c r="H2295">
        <v>-99999</v>
      </c>
      <c r="I2295">
        <v>5.8999999999999997E-2</v>
      </c>
      <c r="J2295" t="s">
        <v>78</v>
      </c>
      <c r="K2295">
        <v>43.16</v>
      </c>
      <c r="L2295">
        <v>0.27004722222222222</v>
      </c>
      <c r="M2295">
        <v>-3.720542703436617</v>
      </c>
      <c r="N2295">
        <v>0.27496413043478263</v>
      </c>
      <c r="O2295">
        <v>-5.4422118300015452</v>
      </c>
      <c r="P2295">
        <v>1604000</v>
      </c>
      <c r="Q2295">
        <v>268345</v>
      </c>
      <c r="R2295">
        <v>5.98</v>
      </c>
      <c r="S2295">
        <v>47.027999999999999</v>
      </c>
      <c r="T2295">
        <v>7.3439999999999994</v>
      </c>
      <c r="U2295">
        <v>23.929600000000001</v>
      </c>
      <c r="V2295">
        <f t="shared" si="371"/>
        <v>2.3193764073690812</v>
      </c>
      <c r="AC2295">
        <v>0.27</v>
      </c>
      <c r="AD2295">
        <v>0.18099999999999999</v>
      </c>
      <c r="AH2295" s="85">
        <f>IF(AND(M2295&lt;Variables!$G$6,M2295&gt;Variables!$G$5),0,1)</f>
        <v>0</v>
      </c>
      <c r="AI2295" s="85">
        <f t="shared" si="370"/>
        <v>1</v>
      </c>
      <c r="AJ2295" s="85">
        <f>IF(I2295&gt;Variables!$G$7,0,1)</f>
        <v>0</v>
      </c>
      <c r="AK2295" s="85">
        <f>IF(F2295&gt;Variables!$G$8,0,1)</f>
        <v>0</v>
      </c>
      <c r="AL2295" s="85">
        <f>IF(G2295&gt;Variables!$G$9,0,1)</f>
        <v>1</v>
      </c>
      <c r="AM2295" s="85">
        <f>IF(AND(K2295&gt;Variables!$G$10,K2295&lt;Variables!$G$11),0,1)</f>
        <v>1</v>
      </c>
      <c r="AN2295" s="103">
        <f>IF(H2295&lt;Variables!$G$13,1,0)</f>
        <v>1</v>
      </c>
      <c r="AO2295" s="101">
        <f>IF(R2295&lt;Variables!$G$12,0,1)</f>
        <v>1</v>
      </c>
      <c r="AP2295" s="86">
        <f t="shared" si="372"/>
        <v>1</v>
      </c>
      <c r="AR2295">
        <v>0</v>
      </c>
      <c r="AS2295">
        <v>0</v>
      </c>
      <c r="AT2295">
        <v>1</v>
      </c>
      <c r="AU2295">
        <v>0</v>
      </c>
      <c r="BA2295">
        <v>-2.25</v>
      </c>
    </row>
    <row r="2296" spans="3:53" ht="12.75" x14ac:dyDescent="0.2">
      <c r="C2296" t="s">
        <v>709</v>
      </c>
      <c r="D2296" t="s">
        <v>704</v>
      </c>
      <c r="E2296">
        <v>18.61</v>
      </c>
      <c r="F2296">
        <v>7.82</v>
      </c>
      <c r="G2296">
        <v>3.34</v>
      </c>
      <c r="H2296">
        <v>-99999</v>
      </c>
      <c r="I2296">
        <v>-8.8849999999999998</v>
      </c>
      <c r="J2296" t="s">
        <v>78</v>
      </c>
      <c r="K2296">
        <v>59.88</v>
      </c>
      <c r="L2296">
        <v>18.54</v>
      </c>
      <c r="M2296">
        <v>0</v>
      </c>
      <c r="N2296">
        <v>18.43818181818181</v>
      </c>
      <c r="O2296">
        <v>0.55221378562273782</v>
      </c>
      <c r="P2296">
        <v>39559</v>
      </c>
      <c r="Q2296">
        <v>44210</v>
      </c>
      <c r="R2296">
        <v>0.89</v>
      </c>
      <c r="S2296">
        <v>47.027999999999999</v>
      </c>
      <c r="T2296">
        <v>7.3439999999999994</v>
      </c>
      <c r="U2296">
        <v>23.929600000000001</v>
      </c>
      <c r="V2296">
        <f t="shared" si="371"/>
        <v>2.4693567999999999</v>
      </c>
      <c r="AC2296">
        <v>18.75</v>
      </c>
      <c r="AD2296">
        <v>18.240100000000002</v>
      </c>
      <c r="AH2296" s="85">
        <f>IF(AND(M2296&lt;Variables!$G$6,M2296&gt;Variables!$G$5),0,1)</f>
        <v>1</v>
      </c>
      <c r="AI2296" s="85">
        <f t="shared" si="370"/>
        <v>0</v>
      </c>
      <c r="AJ2296" s="85">
        <f>IF(I2296&gt;Variables!$G$7,0,1)</f>
        <v>1</v>
      </c>
      <c r="AK2296" s="85">
        <f>IF(F2296&gt;Variables!$G$8,0,1)</f>
        <v>1</v>
      </c>
      <c r="AL2296" s="85">
        <f>IF(G2296&gt;Variables!$G$9,0,1)</f>
        <v>1</v>
      </c>
      <c r="AM2296" s="85">
        <f>IF(AND(K2296&gt;Variables!$G$10,K2296&lt;Variables!$G$11),0,1)</f>
        <v>0</v>
      </c>
      <c r="AN2296" s="103">
        <f>IF(H2296&lt;Variables!$G$13,1,0)</f>
        <v>1</v>
      </c>
      <c r="AO2296" s="101">
        <f>IF(R2296&lt;Variables!$G$12,0,1)</f>
        <v>0</v>
      </c>
      <c r="AP2296" s="86">
        <f t="shared" si="372"/>
        <v>1</v>
      </c>
      <c r="AR2296">
        <v>0</v>
      </c>
      <c r="AS2296">
        <v>0</v>
      </c>
      <c r="AT2296">
        <v>0</v>
      </c>
      <c r="AU2296">
        <v>0</v>
      </c>
      <c r="BA2296">
        <v>0</v>
      </c>
    </row>
    <row r="2297" spans="3:53" ht="12.75" x14ac:dyDescent="0.2">
      <c r="C2297" t="s">
        <v>709</v>
      </c>
      <c r="D2297" t="s">
        <v>681</v>
      </c>
      <c r="E2297">
        <v>1.44</v>
      </c>
      <c r="F2297">
        <v>43.51</v>
      </c>
      <c r="G2297">
        <v>9.4</v>
      </c>
      <c r="H2297">
        <v>81.3</v>
      </c>
      <c r="I2297">
        <v>-52.896999999999998</v>
      </c>
      <c r="J2297" t="s">
        <v>78</v>
      </c>
      <c r="K2297">
        <v>45.02</v>
      </c>
      <c r="L2297">
        <v>1.4562900000000001</v>
      </c>
      <c r="M2297">
        <v>-8.8581257853847212E-2</v>
      </c>
      <c r="N2297">
        <v>1.5085900000000001</v>
      </c>
      <c r="O2297">
        <v>-3.5523236929848281</v>
      </c>
      <c r="P2297">
        <v>74630000</v>
      </c>
      <c r="Q2297">
        <v>793060</v>
      </c>
      <c r="R2297">
        <v>94.1</v>
      </c>
      <c r="S2297">
        <v>47.027999999999999</v>
      </c>
      <c r="T2297">
        <v>7.3439999999999994</v>
      </c>
      <c r="U2297">
        <v>23.929600000000001</v>
      </c>
      <c r="V2297">
        <f t="shared" si="371"/>
        <v>2.316436315794244</v>
      </c>
      <c r="AC2297">
        <v>1.51</v>
      </c>
      <c r="AD2297">
        <v>1.2</v>
      </c>
      <c r="AH2297" s="85">
        <f>IF(AND(M2297&lt;Variables!$G$6,M2297&gt;Variables!$G$5),0,1)</f>
        <v>1</v>
      </c>
      <c r="AI2297" s="85">
        <f t="shared" si="370"/>
        <v>1</v>
      </c>
      <c r="AJ2297" s="85">
        <f>IF(I2297&gt;Variables!$G$7,0,1)</f>
        <v>1</v>
      </c>
      <c r="AK2297" s="85">
        <f>IF(F2297&gt;Variables!$G$8,0,1)</f>
        <v>0</v>
      </c>
      <c r="AL2297" s="85">
        <f>IF(G2297&gt;Variables!$G$9,0,1)</f>
        <v>1</v>
      </c>
      <c r="AM2297" s="85">
        <f>IF(AND(K2297&gt;Variables!$G$10,K2297&lt;Variables!$G$11),0,1)</f>
        <v>1</v>
      </c>
      <c r="AN2297" s="103">
        <f>IF(H2297&lt;Variables!$G$13,1,0)</f>
        <v>1</v>
      </c>
      <c r="AO2297" s="101">
        <f>IF(R2297&lt;Variables!$G$12,0,1)</f>
        <v>1</v>
      </c>
      <c r="AP2297" s="86">
        <f t="shared" si="372"/>
        <v>1</v>
      </c>
      <c r="AR2297">
        <v>1</v>
      </c>
      <c r="AS2297">
        <v>0</v>
      </c>
      <c r="AT2297">
        <v>0</v>
      </c>
      <c r="AU2297">
        <v>0</v>
      </c>
      <c r="BA2297">
        <v>2</v>
      </c>
    </row>
    <row r="2298" spans="3:53" ht="12.75" x14ac:dyDescent="0.2">
      <c r="C2298" t="s">
        <v>709</v>
      </c>
      <c r="D2298" t="s">
        <v>692</v>
      </c>
      <c r="E2298">
        <v>12.5</v>
      </c>
      <c r="F2298">
        <v>46.44</v>
      </c>
      <c r="G2298">
        <v>33.6</v>
      </c>
      <c r="H2298">
        <v>54.17</v>
      </c>
      <c r="I2298">
        <v>29.559000000000001</v>
      </c>
      <c r="J2298" t="s">
        <v>78</v>
      </c>
      <c r="K2298">
        <v>51.64</v>
      </c>
      <c r="L2298">
        <v>12.528425</v>
      </c>
      <c r="M2298">
        <v>-0.50624879025094505</v>
      </c>
      <c r="N2298">
        <v>12.110887999999999</v>
      </c>
      <c r="O2298">
        <v>2.9239144148636909</v>
      </c>
      <c r="P2298">
        <v>16160000</v>
      </c>
      <c r="Q2298">
        <v>6070000</v>
      </c>
      <c r="R2298">
        <v>2.66</v>
      </c>
      <c r="S2298">
        <v>47.027999999999999</v>
      </c>
      <c r="T2298">
        <v>7.3439999999999994</v>
      </c>
      <c r="U2298">
        <v>23.929600000000001</v>
      </c>
      <c r="V2298">
        <f t="shared" si="371"/>
        <v>2.3995506248167664</v>
      </c>
      <c r="AC2298">
        <v>12.89</v>
      </c>
      <c r="AD2298">
        <v>10.762</v>
      </c>
      <c r="AH2298" s="85">
        <f>IF(AND(M2298&lt;Variables!$G$6,M2298&gt;Variables!$G$5),0,1)</f>
        <v>1</v>
      </c>
      <c r="AI2298" s="85">
        <f t="shared" si="370"/>
        <v>0</v>
      </c>
      <c r="AJ2298" s="85">
        <f>IF(I2298&gt;Variables!$G$7,0,1)</f>
        <v>0</v>
      </c>
      <c r="AK2298" s="85">
        <f>IF(F2298&gt;Variables!$G$8,0,1)</f>
        <v>0</v>
      </c>
      <c r="AL2298" s="85">
        <f>IF(G2298&gt;Variables!$G$9,0,1)</f>
        <v>0</v>
      </c>
      <c r="AM2298" s="85">
        <f>IF(AND(K2298&gt;Variables!$G$10,K2298&lt;Variables!$G$11),0,1)</f>
        <v>0</v>
      </c>
      <c r="AN2298" s="103">
        <f>IF(H2298&lt;Variables!$G$13,1,0)</f>
        <v>1</v>
      </c>
      <c r="AO2298" s="101">
        <f>IF(R2298&lt;Variables!$G$12,0,1)</f>
        <v>1</v>
      </c>
      <c r="AP2298" s="86">
        <f t="shared" si="372"/>
        <v>1</v>
      </c>
      <c r="AR2298">
        <v>1</v>
      </c>
      <c r="AS2298">
        <v>0</v>
      </c>
      <c r="AT2298">
        <v>0</v>
      </c>
      <c r="AU2298">
        <v>0</v>
      </c>
      <c r="BA2298">
        <v>2</v>
      </c>
    </row>
    <row r="2299" spans="3:53" ht="12.75" x14ac:dyDescent="0.2">
      <c r="C2299" t="s">
        <v>709</v>
      </c>
      <c r="D2299" t="s">
        <v>668</v>
      </c>
      <c r="E2299">
        <v>8.0299999999999994</v>
      </c>
      <c r="F2299">
        <v>151.71</v>
      </c>
      <c r="G2299">
        <v>21.94</v>
      </c>
      <c r="H2299">
        <v>21.3</v>
      </c>
      <c r="I2299">
        <v>-1.419</v>
      </c>
      <c r="J2299" t="s">
        <v>78</v>
      </c>
      <c r="K2299">
        <v>51.87</v>
      </c>
      <c r="L2299">
        <v>7.999485</v>
      </c>
      <c r="M2299">
        <v>0.75648619879905443</v>
      </c>
      <c r="N2299">
        <v>8.097760869565219</v>
      </c>
      <c r="O2299">
        <v>-0.46631248036898321</v>
      </c>
      <c r="P2299">
        <v>87640000</v>
      </c>
      <c r="Q2299">
        <v>530980</v>
      </c>
      <c r="R2299">
        <v>165.05</v>
      </c>
      <c r="S2299">
        <v>47.027999999999999</v>
      </c>
      <c r="T2299">
        <v>7.3439999999999994</v>
      </c>
      <c r="U2299">
        <v>23.929600000000001</v>
      </c>
      <c r="V2299">
        <f t="shared" si="371"/>
        <v>2.3626191097254385</v>
      </c>
      <c r="AC2299">
        <v>8.6</v>
      </c>
      <c r="AD2299">
        <v>5.66</v>
      </c>
      <c r="AH2299" s="85">
        <f>IF(AND(M2299&lt;Variables!$G$6,M2299&gt;Variables!$G$5),0,1)</f>
        <v>1</v>
      </c>
      <c r="AI2299" s="85">
        <f t="shared" si="370"/>
        <v>1</v>
      </c>
      <c r="AJ2299" s="85">
        <f>IF(I2299&gt;Variables!$G$7,0,1)</f>
        <v>1</v>
      </c>
      <c r="AK2299" s="85">
        <f>IF(F2299&gt;Variables!$G$8,0,1)</f>
        <v>0</v>
      </c>
      <c r="AL2299" s="85">
        <f>IF(G2299&gt;Variables!$G$9,0,1)</f>
        <v>0</v>
      </c>
      <c r="AM2299" s="85">
        <f>IF(AND(K2299&gt;Variables!$G$10,K2299&lt;Variables!$G$11),0,1)</f>
        <v>0</v>
      </c>
      <c r="AN2299" s="103">
        <f>IF(H2299&lt;Variables!$G$13,1,0)</f>
        <v>1</v>
      </c>
      <c r="AO2299" s="101">
        <f>IF(R2299&lt;Variables!$G$12,0,1)</f>
        <v>1</v>
      </c>
      <c r="AP2299" s="86">
        <f t="shared" si="372"/>
        <v>1</v>
      </c>
      <c r="AR2299">
        <v>0</v>
      </c>
      <c r="AS2299">
        <v>0</v>
      </c>
      <c r="AT2299">
        <v>1</v>
      </c>
      <c r="AU2299">
        <v>0</v>
      </c>
      <c r="BA2299">
        <v>-2.25</v>
      </c>
    </row>
    <row r="2300" spans="3:53" ht="12.75" x14ac:dyDescent="0.2">
      <c r="C2300" t="s">
        <v>709</v>
      </c>
      <c r="D2300" t="s">
        <v>702</v>
      </c>
      <c r="E2300">
        <v>0.16</v>
      </c>
      <c r="F2300">
        <v>9.43</v>
      </c>
      <c r="G2300">
        <v>2.84</v>
      </c>
      <c r="H2300">
        <v>-99999</v>
      </c>
      <c r="I2300">
        <v>3.2450000000000001</v>
      </c>
      <c r="J2300" t="s">
        <v>78</v>
      </c>
      <c r="K2300"/>
      <c r="L2300">
        <v>0.14499999999999999</v>
      </c>
      <c r="M2300">
        <v>0</v>
      </c>
      <c r="N2300">
        <v>0.152</v>
      </c>
      <c r="O2300">
        <v>-4.6052631578947407</v>
      </c>
      <c r="P2300">
        <v>21097</v>
      </c>
      <c r="Q2300">
        <v>102296</v>
      </c>
      <c r="R2300">
        <v>0.21</v>
      </c>
      <c r="S2300">
        <v>47.027999999999999</v>
      </c>
      <c r="T2300">
        <v>7.3439999999999994</v>
      </c>
      <c r="U2300">
        <v>23.929600000000001</v>
      </c>
      <c r="V2300">
        <f t="shared" si="371"/>
        <v>1.849</v>
      </c>
      <c r="AC2300">
        <v>0.15989999999999999</v>
      </c>
      <c r="AD2300">
        <v>0.14499999999999999</v>
      </c>
      <c r="AH2300" s="85">
        <f>IF(AND(M2300&lt;Variables!$G$6,M2300&gt;Variables!$G$5),0,1)</f>
        <v>1</v>
      </c>
      <c r="AI2300" s="85">
        <f t="shared" si="370"/>
        <v>1</v>
      </c>
      <c r="AJ2300" s="85">
        <f>IF(I2300&gt;Variables!$G$7,0,1)</f>
        <v>0</v>
      </c>
      <c r="AK2300" s="85">
        <f>IF(F2300&gt;Variables!$G$8,0,1)</f>
        <v>0</v>
      </c>
      <c r="AL2300" s="85">
        <f>IF(G2300&gt;Variables!$G$9,0,1)</f>
        <v>1</v>
      </c>
      <c r="AM2300" s="85">
        <f>IF(AND(K2300&gt;Variables!$G$10,K2300&lt;Variables!$G$11),0,1)</f>
        <v>1</v>
      </c>
      <c r="AN2300" s="103">
        <f>IF(H2300&lt;Variables!$G$13,1,0)</f>
        <v>1</v>
      </c>
      <c r="AO2300" s="101">
        <f>IF(R2300&lt;Variables!$G$12,0,1)</f>
        <v>0</v>
      </c>
      <c r="AP2300" s="86">
        <f t="shared" si="372"/>
        <v>1</v>
      </c>
      <c r="AR2300">
        <v>0</v>
      </c>
      <c r="AS2300">
        <v>0</v>
      </c>
      <c r="AT2300">
        <v>1</v>
      </c>
      <c r="AU2300">
        <v>0</v>
      </c>
      <c r="BA2300">
        <v>-2.25</v>
      </c>
    </row>
    <row r="2301" spans="3:53" ht="12.75" x14ac:dyDescent="0.2">
      <c r="C2301" t="s">
        <v>709</v>
      </c>
      <c r="D2301" t="s">
        <v>682</v>
      </c>
      <c r="E2301">
        <v>3.23</v>
      </c>
      <c r="F2301">
        <v>27.04</v>
      </c>
      <c r="G2301">
        <v>15.53</v>
      </c>
      <c r="H2301">
        <v>199.82</v>
      </c>
      <c r="I2301">
        <v>-0.14000000000000001</v>
      </c>
      <c r="J2301" t="s">
        <v>78</v>
      </c>
      <c r="K2301">
        <v>50.08</v>
      </c>
      <c r="L2301">
        <v>3.2981750000000001</v>
      </c>
      <c r="M2301">
        <v>-0.87245218946840464</v>
      </c>
      <c r="N2301">
        <v>3.244748</v>
      </c>
      <c r="O2301">
        <v>0.75975083427126289</v>
      </c>
      <c r="P2301">
        <v>15390000</v>
      </c>
      <c r="Q2301">
        <v>1360000</v>
      </c>
      <c r="R2301">
        <v>11.32</v>
      </c>
      <c r="S2301">
        <v>47.027999999999999</v>
      </c>
      <c r="T2301">
        <v>7.3439999999999994</v>
      </c>
      <c r="U2301">
        <v>23.929600000000001</v>
      </c>
      <c r="V2301">
        <f t="shared" si="371"/>
        <v>2.3907141282800333</v>
      </c>
      <c r="AC2301">
        <v>3.37</v>
      </c>
      <c r="AD2301">
        <v>2.8</v>
      </c>
      <c r="AH2301" s="85">
        <f>IF(AND(M2301&lt;Variables!$G$6,M2301&gt;Variables!$G$5),0,1)</f>
        <v>1</v>
      </c>
      <c r="AI2301" s="85">
        <f t="shared" si="370"/>
        <v>0</v>
      </c>
      <c r="AJ2301" s="85">
        <f>IF(I2301&gt;Variables!$G$7,0,1)</f>
        <v>1</v>
      </c>
      <c r="AK2301" s="85">
        <f>IF(F2301&gt;Variables!$G$8,0,1)</f>
        <v>0</v>
      </c>
      <c r="AL2301" s="85">
        <f>IF(G2301&gt;Variables!$G$9,0,1)</f>
        <v>0</v>
      </c>
      <c r="AM2301" s="85">
        <f>IF(AND(K2301&gt;Variables!$G$10,K2301&lt;Variables!$G$11),0,1)</f>
        <v>0</v>
      </c>
      <c r="AN2301" s="103">
        <f>IF(H2301&lt;Variables!$G$13,1,0)</f>
        <v>1</v>
      </c>
      <c r="AO2301" s="101">
        <f>IF(R2301&lt;Variables!$G$12,0,1)</f>
        <v>1</v>
      </c>
      <c r="AP2301" s="86">
        <f t="shared" si="372"/>
        <v>1</v>
      </c>
      <c r="AR2301">
        <v>1</v>
      </c>
      <c r="AS2301">
        <v>0</v>
      </c>
      <c r="AT2301">
        <v>0</v>
      </c>
      <c r="AU2301">
        <v>0</v>
      </c>
      <c r="BA2301">
        <v>2</v>
      </c>
    </row>
    <row r="2302" spans="3:53" ht="12.75" x14ac:dyDescent="0.2">
      <c r="C2302" t="s">
        <v>709</v>
      </c>
      <c r="D2302" t="s">
        <v>676</v>
      </c>
      <c r="E2302">
        <v>2.76</v>
      </c>
      <c r="F2302">
        <v>6.26</v>
      </c>
      <c r="G2302">
        <v>3.73</v>
      </c>
      <c r="H2302">
        <v>-99999</v>
      </c>
      <c r="I2302">
        <v>-31.184999999999999</v>
      </c>
      <c r="J2302" t="s">
        <v>78</v>
      </c>
      <c r="K2302">
        <v>61.81</v>
      </c>
      <c r="L2302">
        <v>2.77</v>
      </c>
      <c r="M2302">
        <v>0.36101083032491821</v>
      </c>
      <c r="N2302">
        <v>2.7669999999999999</v>
      </c>
      <c r="O2302">
        <v>0.46982291290204031</v>
      </c>
      <c r="P2302">
        <v>54499</v>
      </c>
      <c r="Q2302">
        <v>193623</v>
      </c>
      <c r="R2302">
        <v>0.28000000000000003</v>
      </c>
      <c r="S2302">
        <v>47.027999999999999</v>
      </c>
      <c r="T2302">
        <v>7.3439999999999994</v>
      </c>
      <c r="U2302">
        <v>23.929600000000001</v>
      </c>
      <c r="V2302">
        <f t="shared" si="371"/>
        <v>2.4676522209386276</v>
      </c>
      <c r="AC2302">
        <v>2.77</v>
      </c>
      <c r="AD2302">
        <v>2.74</v>
      </c>
      <c r="AH2302" s="85">
        <f>IF(AND(M2302&lt;Variables!$G$6,M2302&gt;Variables!$G$5),0,1)</f>
        <v>1</v>
      </c>
      <c r="AI2302" s="85">
        <f t="shared" si="370"/>
        <v>0</v>
      </c>
      <c r="AJ2302" s="85">
        <f>IF(I2302&gt;Variables!$G$7,0,1)</f>
        <v>1</v>
      </c>
      <c r="AK2302" s="85">
        <f>IF(F2302&gt;Variables!$G$8,0,1)</f>
        <v>1</v>
      </c>
      <c r="AL2302" s="85">
        <f>IF(G2302&gt;Variables!$G$9,0,1)</f>
        <v>1</v>
      </c>
      <c r="AM2302" s="85">
        <f>IF(AND(K2302&gt;Variables!$G$10,K2302&lt;Variables!$G$11),0,1)</f>
        <v>0</v>
      </c>
      <c r="AN2302" s="103">
        <f>IF(H2302&lt;Variables!$G$13,1,0)</f>
        <v>1</v>
      </c>
      <c r="AO2302" s="101">
        <f>IF(R2302&lt;Variables!$G$12,0,1)</f>
        <v>0</v>
      </c>
      <c r="AP2302" s="86">
        <f t="shared" si="372"/>
        <v>1</v>
      </c>
      <c r="AR2302">
        <v>0</v>
      </c>
      <c r="AS2302">
        <v>0</v>
      </c>
      <c r="AT2302">
        <v>0</v>
      </c>
      <c r="AU2302">
        <v>0</v>
      </c>
      <c r="BA2302">
        <v>0</v>
      </c>
    </row>
    <row r="2303" spans="3:53" ht="12.75" x14ac:dyDescent="0.2">
      <c r="C2303" t="s">
        <v>709</v>
      </c>
      <c r="D2303" t="s">
        <v>699</v>
      </c>
      <c r="E2303">
        <v>76.34</v>
      </c>
      <c r="F2303">
        <v>6.54</v>
      </c>
      <c r="G2303">
        <v>8.75</v>
      </c>
      <c r="H2303">
        <v>7420</v>
      </c>
      <c r="I2303">
        <v>-40.575000000000003</v>
      </c>
      <c r="J2303" t="s">
        <v>78</v>
      </c>
      <c r="K2303">
        <v>56.34</v>
      </c>
      <c r="L2303">
        <v>76.192954999999998</v>
      </c>
      <c r="M2303">
        <v>0.1928590379517402</v>
      </c>
      <c r="N2303">
        <v>75.512879999999996</v>
      </c>
      <c r="O2303">
        <v>1.095203891044819</v>
      </c>
      <c r="P2303">
        <v>4780000</v>
      </c>
      <c r="Q2303">
        <v>3938000</v>
      </c>
      <c r="R2303">
        <v>1.21</v>
      </c>
      <c r="S2303">
        <v>47.027999999999999</v>
      </c>
      <c r="T2303">
        <v>7.3439999999999994</v>
      </c>
      <c r="U2303">
        <v>23.929600000000001</v>
      </c>
      <c r="V2303">
        <f t="shared" si="371"/>
        <v>2.4241368314570817</v>
      </c>
      <c r="AC2303">
        <v>76.8</v>
      </c>
      <c r="AD2303">
        <v>73.72</v>
      </c>
      <c r="AH2303" s="85">
        <f>IF(AND(M2303&lt;Variables!$G$6,M2303&gt;Variables!$G$5),0,1)</f>
        <v>1</v>
      </c>
      <c r="AI2303" s="85">
        <f t="shared" si="370"/>
        <v>0</v>
      </c>
      <c r="AJ2303" s="85">
        <f>IF(I2303&gt;Variables!$G$7,0,1)</f>
        <v>1</v>
      </c>
      <c r="AK2303" s="85">
        <f>IF(F2303&gt;Variables!$G$8,0,1)</f>
        <v>1</v>
      </c>
      <c r="AL2303" s="85">
        <f>IF(G2303&gt;Variables!$G$9,0,1)</f>
        <v>1</v>
      </c>
      <c r="AM2303" s="85">
        <f>IF(AND(K2303&gt;Variables!$G$10,K2303&lt;Variables!$G$11),0,1)</f>
        <v>0</v>
      </c>
      <c r="AN2303" s="103">
        <f>IF(H2303&lt;Variables!$G$13,1,0)</f>
        <v>0</v>
      </c>
      <c r="AO2303" s="101">
        <f>IF(R2303&lt;Variables!$G$12,0,1)</f>
        <v>0</v>
      </c>
      <c r="AP2303" s="86">
        <f t="shared" si="372"/>
        <v>1</v>
      </c>
      <c r="AR2303">
        <v>0</v>
      </c>
      <c r="AS2303">
        <v>0</v>
      </c>
      <c r="AT2303">
        <v>0</v>
      </c>
      <c r="AU2303">
        <v>1</v>
      </c>
      <c r="BA2303">
        <v>-1.28</v>
      </c>
    </row>
    <row r="2304" spans="3:53" ht="12.75" x14ac:dyDescent="0.2">
      <c r="C2304" t="s">
        <v>709</v>
      </c>
      <c r="D2304" t="s">
        <v>615</v>
      </c>
      <c r="E2304">
        <v>32.82</v>
      </c>
      <c r="F2304">
        <v>20.51</v>
      </c>
      <c r="G2304">
        <v>17.45</v>
      </c>
      <c r="H2304">
        <v>2810</v>
      </c>
      <c r="I2304">
        <v>-27.294</v>
      </c>
      <c r="J2304" t="s">
        <v>78</v>
      </c>
      <c r="K2304">
        <v>77.319999999999993</v>
      </c>
      <c r="L2304">
        <v>31.219480000000001</v>
      </c>
      <c r="M2304">
        <v>4.3579201191051267</v>
      </c>
      <c r="N2304">
        <v>29.481570000000001</v>
      </c>
      <c r="O2304">
        <v>10.50971844443834</v>
      </c>
      <c r="P2304">
        <v>8512000</v>
      </c>
      <c r="Q2304">
        <v>4334000</v>
      </c>
      <c r="R2304">
        <v>1.96</v>
      </c>
      <c r="S2304">
        <v>47.027999999999999</v>
      </c>
      <c r="T2304">
        <v>7.3439999999999994</v>
      </c>
      <c r="U2304">
        <v>23.929600000000001</v>
      </c>
      <c r="V2304">
        <f t="shared" si="371"/>
        <v>2.1928886822386526</v>
      </c>
      <c r="AC2304">
        <v>44.51</v>
      </c>
      <c r="AD2304">
        <v>32.54</v>
      </c>
      <c r="AH2304" s="85">
        <f>IF(AND(M2304&lt;Variables!$G$6,M2304&gt;Variables!$G$5),0,1)</f>
        <v>1</v>
      </c>
      <c r="AI2304" s="85">
        <f t="shared" si="370"/>
        <v>0</v>
      </c>
      <c r="AJ2304" s="85">
        <f>IF(I2304&gt;Variables!$G$7,0,1)</f>
        <v>1</v>
      </c>
      <c r="AK2304" s="85">
        <f>IF(F2304&gt;Variables!$G$8,0,1)</f>
        <v>0</v>
      </c>
      <c r="AL2304" s="85">
        <f>IF(G2304&gt;Variables!$G$9,0,1)</f>
        <v>0</v>
      </c>
      <c r="AM2304" s="85">
        <f>IF(AND(K2304&gt;Variables!$G$10,K2304&lt;Variables!$G$11),0,1)</f>
        <v>1</v>
      </c>
      <c r="AN2304" s="103">
        <f>IF(H2304&lt;Variables!$G$13,1,0)</f>
        <v>0</v>
      </c>
      <c r="AO2304" s="101">
        <f>IF(R2304&lt;Variables!$G$12,0,1)</f>
        <v>0</v>
      </c>
      <c r="AP2304" s="86">
        <f t="shared" si="372"/>
        <v>1</v>
      </c>
      <c r="AR2304">
        <v>1</v>
      </c>
      <c r="AS2304">
        <v>0</v>
      </c>
      <c r="AT2304">
        <v>0</v>
      </c>
      <c r="AU2304">
        <v>0</v>
      </c>
      <c r="BA2304">
        <v>2</v>
      </c>
    </row>
    <row r="2305" spans="3:53" ht="12.75" x14ac:dyDescent="0.2">
      <c r="C2305" t="s">
        <v>709</v>
      </c>
      <c r="D2305" t="s">
        <v>193</v>
      </c>
      <c r="E2305">
        <v>19.18</v>
      </c>
      <c r="F2305">
        <v>12.78</v>
      </c>
      <c r="G2305">
        <v>6.74</v>
      </c>
      <c r="H2305">
        <v>6870</v>
      </c>
      <c r="I2305">
        <v>-51.11</v>
      </c>
      <c r="J2305" t="s">
        <v>78</v>
      </c>
      <c r="K2305">
        <v>50.95</v>
      </c>
      <c r="L2305">
        <v>19.27319</v>
      </c>
      <c r="M2305">
        <v>-0.58729250321300963</v>
      </c>
      <c r="N2305">
        <v>19.013798000000001</v>
      </c>
      <c r="O2305">
        <v>0.7689258085102324</v>
      </c>
      <c r="P2305">
        <v>14404000</v>
      </c>
      <c r="Q2305">
        <v>21186000</v>
      </c>
      <c r="R2305">
        <v>0.68</v>
      </c>
      <c r="S2305">
        <v>47.027999999999999</v>
      </c>
      <c r="T2305">
        <v>7.3439999999999994</v>
      </c>
      <c r="U2305">
        <v>23.929600000000001</v>
      </c>
      <c r="V2305">
        <f t="shared" si="371"/>
        <v>2.3937229007953533</v>
      </c>
      <c r="AC2305">
        <v>23</v>
      </c>
      <c r="AD2305">
        <v>19.158100000000001</v>
      </c>
      <c r="AH2305" s="85">
        <f>IF(AND(M2305&lt;Variables!$G$6,M2305&gt;Variables!$G$5),0,1)</f>
        <v>1</v>
      </c>
      <c r="AI2305" s="85">
        <f t="shared" si="370"/>
        <v>0</v>
      </c>
      <c r="AJ2305" s="85">
        <f>IF(I2305&gt;Variables!$G$7,0,1)</f>
        <v>1</v>
      </c>
      <c r="AK2305" s="85">
        <f>IF(F2305&gt;Variables!$G$8,0,1)</f>
        <v>0</v>
      </c>
      <c r="AL2305" s="85">
        <f>IF(G2305&gt;Variables!$G$9,0,1)</f>
        <v>1</v>
      </c>
      <c r="AM2305" s="85">
        <f>IF(AND(K2305&gt;Variables!$G$10,K2305&lt;Variables!$G$11),0,1)</f>
        <v>0</v>
      </c>
      <c r="AN2305" s="103">
        <f>IF(H2305&lt;Variables!$G$13,1,0)</f>
        <v>0</v>
      </c>
      <c r="AO2305" s="101">
        <f>IF(R2305&lt;Variables!$G$12,0,1)</f>
        <v>0</v>
      </c>
      <c r="AP2305" s="86">
        <f t="shared" si="372"/>
        <v>1</v>
      </c>
      <c r="AR2305">
        <v>1</v>
      </c>
      <c r="AS2305">
        <v>0</v>
      </c>
      <c r="AT2305">
        <v>0</v>
      </c>
      <c r="AU2305">
        <v>0</v>
      </c>
      <c r="BA2305">
        <v>2</v>
      </c>
    </row>
    <row r="2306" spans="3:53" ht="12.75" x14ac:dyDescent="0.2">
      <c r="C2306" t="s">
        <v>709</v>
      </c>
      <c r="D2306" t="s">
        <v>370</v>
      </c>
      <c r="E2306">
        <v>17.13</v>
      </c>
      <c r="F2306">
        <v>10.19</v>
      </c>
      <c r="G2306">
        <v>7.92</v>
      </c>
      <c r="H2306">
        <v>2790</v>
      </c>
      <c r="I2306">
        <v>30.835999999999999</v>
      </c>
      <c r="J2306" t="s">
        <v>78</v>
      </c>
      <c r="K2306">
        <v>53.42</v>
      </c>
      <c r="L2306">
        <v>17.165939999999999</v>
      </c>
      <c r="M2306">
        <v>-0.35500531867173402</v>
      </c>
      <c r="N2306">
        <v>16.955176000000002</v>
      </c>
      <c r="O2306">
        <v>0.88364756579347115</v>
      </c>
      <c r="P2306">
        <v>623891</v>
      </c>
      <c r="Q2306">
        <v>1113000</v>
      </c>
      <c r="R2306">
        <v>0.56000000000000005</v>
      </c>
      <c r="S2306">
        <v>47.027999999999999</v>
      </c>
      <c r="T2306">
        <v>7.3439999999999994</v>
      </c>
      <c r="U2306">
        <v>23.929600000000001</v>
      </c>
      <c r="V2306">
        <f t="shared" si="371"/>
        <v>2.4151677116177734</v>
      </c>
      <c r="AC2306">
        <v>17.574999999999999</v>
      </c>
      <c r="AD2306">
        <v>16.89</v>
      </c>
      <c r="AH2306" s="85">
        <f>IF(AND(M2306&lt;Variables!$G$6,M2306&gt;Variables!$G$5),0,1)</f>
        <v>1</v>
      </c>
      <c r="AI2306" s="85">
        <f t="shared" si="370"/>
        <v>0</v>
      </c>
      <c r="AJ2306" s="85">
        <f>IF(I2306&gt;Variables!$G$7,0,1)</f>
        <v>0</v>
      </c>
      <c r="AK2306" s="85">
        <f>IF(F2306&gt;Variables!$G$8,0,1)</f>
        <v>0</v>
      </c>
      <c r="AL2306" s="85">
        <f>IF(G2306&gt;Variables!$G$9,0,1)</f>
        <v>1</v>
      </c>
      <c r="AM2306" s="85">
        <f>IF(AND(K2306&gt;Variables!$G$10,K2306&lt;Variables!$G$11),0,1)</f>
        <v>0</v>
      </c>
      <c r="AN2306" s="103">
        <f>IF(H2306&lt;Variables!$G$13,1,0)</f>
        <v>0</v>
      </c>
      <c r="AO2306" s="101">
        <f>IF(R2306&lt;Variables!$G$12,0,1)</f>
        <v>0</v>
      </c>
      <c r="AP2306" s="86">
        <f t="shared" si="372"/>
        <v>1</v>
      </c>
      <c r="AR2306">
        <v>0</v>
      </c>
      <c r="AS2306">
        <v>1</v>
      </c>
      <c r="AT2306">
        <v>0</v>
      </c>
      <c r="AU2306">
        <v>0</v>
      </c>
      <c r="BA2306">
        <v>0.49</v>
      </c>
    </row>
    <row r="2307" spans="3:53" ht="12.75" x14ac:dyDescent="0.2">
      <c r="C2307" t="s">
        <v>709</v>
      </c>
      <c r="D2307" t="s">
        <v>117</v>
      </c>
      <c r="E2307">
        <v>26.31</v>
      </c>
      <c r="F2307">
        <v>8.18</v>
      </c>
      <c r="G2307">
        <v>8.42</v>
      </c>
      <c r="H2307">
        <v>3680</v>
      </c>
      <c r="I2307">
        <v>-34.369999999999997</v>
      </c>
      <c r="J2307" t="s">
        <v>78</v>
      </c>
      <c r="K2307">
        <v>47.88</v>
      </c>
      <c r="L2307">
        <v>26.361165</v>
      </c>
      <c r="M2307">
        <v>-0.30789610398477679</v>
      </c>
      <c r="N2307">
        <v>26.362172000000001</v>
      </c>
      <c r="O2307">
        <v>-0.31170421010833221</v>
      </c>
      <c r="P2307">
        <v>8575000</v>
      </c>
      <c r="Q2307">
        <v>16008000</v>
      </c>
      <c r="R2307">
        <v>0.54</v>
      </c>
      <c r="S2307">
        <v>47.027999999999999</v>
      </c>
      <c r="T2307">
        <v>7.3439999999999994</v>
      </c>
      <c r="U2307">
        <v>23.929600000000001</v>
      </c>
      <c r="V2307">
        <f t="shared" si="371"/>
        <v>2.3511569863331911</v>
      </c>
      <c r="AC2307">
        <v>28.66</v>
      </c>
      <c r="AD2307">
        <v>26.210100000000001</v>
      </c>
      <c r="AH2307" s="85">
        <f>IF(AND(M2307&lt;Variables!$G$6,M2307&gt;Variables!$G$5),0,1)</f>
        <v>1</v>
      </c>
      <c r="AI2307" s="85">
        <f t="shared" ref="AI2307:AI2370" si="373">IF(L2307&gt;N2307,0,1)</f>
        <v>1</v>
      </c>
      <c r="AJ2307" s="85">
        <f>IF(I2307&gt;Variables!$G$7,0,1)</f>
        <v>1</v>
      </c>
      <c r="AK2307" s="85">
        <f>IF(F2307&gt;Variables!$G$8,0,1)</f>
        <v>1</v>
      </c>
      <c r="AL2307" s="85">
        <f>IF(G2307&gt;Variables!$G$9,0,1)</f>
        <v>1</v>
      </c>
      <c r="AM2307" s="85">
        <f>IF(AND(K2307&gt;Variables!$G$10,K2307&lt;Variables!$G$11),0,1)</f>
        <v>1</v>
      </c>
      <c r="AN2307" s="103">
        <f>IF(H2307&lt;Variables!$G$13,1,0)</f>
        <v>0</v>
      </c>
      <c r="AO2307" s="101">
        <f>IF(R2307&lt;Variables!$G$12,0,1)</f>
        <v>0</v>
      </c>
      <c r="AP2307" s="86">
        <f t="shared" si="372"/>
        <v>1</v>
      </c>
      <c r="AR2307">
        <v>1</v>
      </c>
      <c r="AS2307">
        <v>0</v>
      </c>
      <c r="AT2307">
        <v>0</v>
      </c>
      <c r="AU2307">
        <v>0</v>
      </c>
      <c r="BA2307">
        <v>1.82</v>
      </c>
    </row>
    <row r="2308" spans="3:53" ht="12.75" x14ac:dyDescent="0.2">
      <c r="C2308" t="s">
        <v>709</v>
      </c>
      <c r="D2308" t="s">
        <v>603</v>
      </c>
      <c r="E2308">
        <v>12.8</v>
      </c>
      <c r="F2308">
        <v>11.07</v>
      </c>
      <c r="G2308">
        <v>-1.05</v>
      </c>
      <c r="H2308">
        <v>6420</v>
      </c>
      <c r="I2308">
        <v>-8.9580000000000002</v>
      </c>
      <c r="J2308" t="s">
        <v>78</v>
      </c>
      <c r="K2308">
        <v>49.8</v>
      </c>
      <c r="L2308">
        <v>12.75071</v>
      </c>
      <c r="M2308">
        <v>0.1904991957310519</v>
      </c>
      <c r="N2308">
        <v>12.835902000000001</v>
      </c>
      <c r="O2308">
        <v>-0.47446607180390349</v>
      </c>
      <c r="P2308">
        <v>88081000</v>
      </c>
      <c r="Q2308">
        <v>15248000</v>
      </c>
      <c r="R2308">
        <v>5.78</v>
      </c>
      <c r="S2308">
        <v>47.027999999999999</v>
      </c>
      <c r="T2308">
        <v>7.3439999999999994</v>
      </c>
      <c r="U2308">
        <v>23.929600000000001</v>
      </c>
      <c r="V2308">
        <f t="shared" si="371"/>
        <v>2.360085053246447</v>
      </c>
      <c r="AC2308">
        <v>16.66</v>
      </c>
      <c r="AD2308">
        <v>12.68</v>
      </c>
      <c r="AH2308" s="85">
        <f>IF(AND(M2308&lt;Variables!$G$6,M2308&gt;Variables!$G$5),0,1)</f>
        <v>1</v>
      </c>
      <c r="AI2308" s="85">
        <f t="shared" si="373"/>
        <v>1</v>
      </c>
      <c r="AJ2308" s="85">
        <f>IF(I2308&gt;Variables!$G$7,0,1)</f>
        <v>1</v>
      </c>
      <c r="AK2308" s="85">
        <f>IF(F2308&gt;Variables!$G$8,0,1)</f>
        <v>0</v>
      </c>
      <c r="AL2308" s="85">
        <f>IF(G2308&gt;Variables!$G$9,0,1)</f>
        <v>1</v>
      </c>
      <c r="AM2308" s="85">
        <f>IF(AND(K2308&gt;Variables!$G$10,K2308&lt;Variables!$G$11),0,1)</f>
        <v>1</v>
      </c>
      <c r="AN2308" s="103">
        <f>IF(H2308&lt;Variables!$G$13,1,0)</f>
        <v>0</v>
      </c>
      <c r="AO2308" s="101">
        <f>IF(R2308&lt;Variables!$G$12,0,1)</f>
        <v>1</v>
      </c>
      <c r="AP2308" s="86">
        <f t="shared" si="372"/>
        <v>1</v>
      </c>
      <c r="AR2308">
        <v>1</v>
      </c>
      <c r="AS2308">
        <v>0</v>
      </c>
      <c r="AT2308">
        <v>0</v>
      </c>
      <c r="AU2308">
        <v>0</v>
      </c>
      <c r="BA2308">
        <v>2</v>
      </c>
    </row>
    <row r="2309" spans="3:53" ht="12.75" x14ac:dyDescent="0.2">
      <c r="C2309" t="s">
        <v>709</v>
      </c>
      <c r="D2309" t="s">
        <v>461</v>
      </c>
      <c r="E2309">
        <v>16.34</v>
      </c>
      <c r="F2309">
        <v>6.02</v>
      </c>
      <c r="G2309">
        <v>4.4800000000000004</v>
      </c>
      <c r="H2309">
        <v>6300</v>
      </c>
      <c r="I2309">
        <v>-13.558999999999999</v>
      </c>
      <c r="J2309" t="s">
        <v>78</v>
      </c>
      <c r="K2309">
        <v>41.76</v>
      </c>
      <c r="L2309">
        <v>16.418395</v>
      </c>
      <c r="M2309">
        <v>-0.59929731255704355</v>
      </c>
      <c r="N2309">
        <v>16.380797999999999</v>
      </c>
      <c r="O2309">
        <v>-0.37115407930674899</v>
      </c>
      <c r="P2309">
        <v>5709000</v>
      </c>
      <c r="Q2309">
        <v>14129000</v>
      </c>
      <c r="R2309">
        <v>0.4</v>
      </c>
      <c r="S2309">
        <v>47.027999999999999</v>
      </c>
      <c r="T2309">
        <v>7.3439999999999994</v>
      </c>
      <c r="U2309">
        <v>23.929600000000001</v>
      </c>
      <c r="V2309">
        <f t="shared" si="371"/>
        <v>2.2829537800638855</v>
      </c>
      <c r="AC2309">
        <v>18.399999999999999</v>
      </c>
      <c r="AD2309">
        <v>16.21</v>
      </c>
      <c r="AH2309" s="85">
        <f>IF(AND(M2309&lt;Variables!$G$6,M2309&gt;Variables!$G$5),0,1)</f>
        <v>1</v>
      </c>
      <c r="AI2309" s="85">
        <f t="shared" si="373"/>
        <v>0</v>
      </c>
      <c r="AJ2309" s="85">
        <f>IF(I2309&gt;Variables!$G$7,0,1)</f>
        <v>1</v>
      </c>
      <c r="AK2309" s="85">
        <f>IF(F2309&gt;Variables!$G$8,0,1)</f>
        <v>1</v>
      </c>
      <c r="AL2309" s="85">
        <f>IF(G2309&gt;Variables!$G$9,0,1)</f>
        <v>1</v>
      </c>
      <c r="AM2309" s="85">
        <f>IF(AND(K2309&gt;Variables!$G$10,K2309&lt;Variables!$G$11),0,1)</f>
        <v>1</v>
      </c>
      <c r="AN2309" s="103">
        <f>IF(H2309&lt;Variables!$G$13,1,0)</f>
        <v>0</v>
      </c>
      <c r="AO2309" s="101">
        <f>IF(R2309&lt;Variables!$G$12,0,1)</f>
        <v>0</v>
      </c>
      <c r="AP2309" s="86">
        <f t="shared" si="372"/>
        <v>1</v>
      </c>
      <c r="AR2309">
        <v>1</v>
      </c>
      <c r="AS2309">
        <v>0</v>
      </c>
      <c r="AT2309">
        <v>0</v>
      </c>
      <c r="AU2309">
        <v>0</v>
      </c>
      <c r="BA2309">
        <v>1.23</v>
      </c>
    </row>
    <row r="2310" spans="3:53" ht="12.75" x14ac:dyDescent="0.2">
      <c r="C2310" t="s">
        <v>709</v>
      </c>
      <c r="D2310" t="s">
        <v>420</v>
      </c>
      <c r="E2310">
        <v>23.93</v>
      </c>
      <c r="F2310">
        <v>6.89</v>
      </c>
      <c r="G2310">
        <v>5.93</v>
      </c>
      <c r="H2310">
        <v>2650</v>
      </c>
      <c r="I2310">
        <v>3.9910000000000001</v>
      </c>
      <c r="J2310" t="s">
        <v>78</v>
      </c>
      <c r="K2310">
        <v>64.02</v>
      </c>
      <c r="L2310">
        <v>23.763750000000002</v>
      </c>
      <c r="M2310">
        <v>0.74167587186365602</v>
      </c>
      <c r="N2310">
        <v>23.591764000000001</v>
      </c>
      <c r="O2310">
        <v>1.4760914020672791</v>
      </c>
      <c r="P2310">
        <v>2207000</v>
      </c>
      <c r="Q2310">
        <v>4008000</v>
      </c>
      <c r="R2310">
        <v>0.55000000000000004</v>
      </c>
      <c r="S2310">
        <v>47.027999999999999</v>
      </c>
      <c r="T2310">
        <v>7.3439999999999994</v>
      </c>
      <c r="U2310">
        <v>23.929600000000001</v>
      </c>
      <c r="V2310">
        <f t="shared" si="371"/>
        <v>2.4629333492819949</v>
      </c>
      <c r="AC2310">
        <v>24.78</v>
      </c>
      <c r="AD2310">
        <v>23.55</v>
      </c>
      <c r="AH2310" s="85">
        <f>IF(AND(M2310&lt;Variables!$G$6,M2310&gt;Variables!$G$5),0,1)</f>
        <v>1</v>
      </c>
      <c r="AI2310" s="85">
        <f t="shared" si="373"/>
        <v>0</v>
      </c>
      <c r="AJ2310" s="85">
        <f>IF(I2310&gt;Variables!$G$7,0,1)</f>
        <v>0</v>
      </c>
      <c r="AK2310" s="85">
        <f>IF(F2310&gt;Variables!$G$8,0,1)</f>
        <v>1</v>
      </c>
      <c r="AL2310" s="85">
        <f>IF(G2310&gt;Variables!$G$9,0,1)</f>
        <v>1</v>
      </c>
      <c r="AM2310" s="85">
        <f>IF(AND(K2310&gt;Variables!$G$10,K2310&lt;Variables!$G$11),0,1)</f>
        <v>0</v>
      </c>
      <c r="AN2310" s="103">
        <f>IF(H2310&lt;Variables!$G$13,1,0)</f>
        <v>0</v>
      </c>
      <c r="AO2310" s="101">
        <f>IF(R2310&lt;Variables!$G$12,0,1)</f>
        <v>0</v>
      </c>
      <c r="AP2310" s="86">
        <f t="shared" si="372"/>
        <v>1</v>
      </c>
      <c r="AR2310">
        <v>0</v>
      </c>
      <c r="AS2310">
        <v>1</v>
      </c>
      <c r="AT2310">
        <v>0</v>
      </c>
      <c r="AU2310">
        <v>0</v>
      </c>
      <c r="BA2310">
        <v>0.53</v>
      </c>
    </row>
    <row r="2311" spans="3:53" ht="12.75" x14ac:dyDescent="0.2">
      <c r="C2311" t="s">
        <v>709</v>
      </c>
      <c r="D2311" t="s">
        <v>703</v>
      </c>
      <c r="E2311">
        <v>28.27</v>
      </c>
      <c r="F2311">
        <v>27.82</v>
      </c>
      <c r="G2311">
        <v>29.2</v>
      </c>
      <c r="H2311">
        <v>52.44</v>
      </c>
      <c r="I2311">
        <v>4381.6899999999996</v>
      </c>
      <c r="J2311" t="s">
        <v>78</v>
      </c>
      <c r="K2311">
        <v>60.39</v>
      </c>
      <c r="L2311">
        <v>28.471094999999998</v>
      </c>
      <c r="M2311">
        <v>-0.3902027652958161</v>
      </c>
      <c r="N2311">
        <v>27.303448484848492</v>
      </c>
      <c r="O2311">
        <v>3.869663261539376</v>
      </c>
      <c r="P2311">
        <v>444390</v>
      </c>
      <c r="Q2311">
        <v>72520</v>
      </c>
      <c r="R2311">
        <v>6.13</v>
      </c>
      <c r="S2311">
        <v>47.027999999999999</v>
      </c>
      <c r="T2311">
        <v>7.3439999999999994</v>
      </c>
      <c r="U2311">
        <v>23.929600000000001</v>
      </c>
      <c r="V2311">
        <f t="shared" si="371"/>
        <v>2.4964942209380427</v>
      </c>
      <c r="AC2311">
        <v>28.5</v>
      </c>
      <c r="AD2311">
        <v>26.2</v>
      </c>
      <c r="AH2311" s="85">
        <f>IF(AND(M2311&lt;Variables!$G$6,M2311&gt;Variables!$G$5),0,1)</f>
        <v>1</v>
      </c>
      <c r="AI2311" s="85">
        <f t="shared" si="373"/>
        <v>0</v>
      </c>
      <c r="AJ2311" s="85">
        <f>IF(I2311&gt;Variables!$G$7,0,1)</f>
        <v>0</v>
      </c>
      <c r="AK2311" s="85">
        <f>IF(F2311&gt;Variables!$G$8,0,1)</f>
        <v>0</v>
      </c>
      <c r="AL2311" s="85">
        <f>IF(G2311&gt;Variables!$G$9,0,1)</f>
        <v>0</v>
      </c>
      <c r="AM2311" s="85">
        <f>IF(AND(K2311&gt;Variables!$G$10,K2311&lt;Variables!$G$11),0,1)</f>
        <v>0</v>
      </c>
      <c r="AN2311" s="103">
        <f>IF(H2311&lt;Variables!$G$13,1,0)</f>
        <v>1</v>
      </c>
      <c r="AO2311" s="101">
        <f>IF(R2311&lt;Variables!$G$12,0,1)</f>
        <v>1</v>
      </c>
      <c r="AP2311" s="86">
        <f t="shared" si="372"/>
        <v>1</v>
      </c>
      <c r="AR2311">
        <v>0</v>
      </c>
      <c r="AS2311">
        <v>0</v>
      </c>
      <c r="AT2311">
        <v>1</v>
      </c>
      <c r="AU2311">
        <v>0</v>
      </c>
      <c r="BA2311">
        <v>-2.25</v>
      </c>
    </row>
    <row r="2312" spans="3:53" ht="12.75" x14ac:dyDescent="0.2">
      <c r="C2312" t="s">
        <v>709</v>
      </c>
      <c r="D2312" t="s">
        <v>683</v>
      </c>
      <c r="E2312">
        <v>27.86</v>
      </c>
      <c r="F2312">
        <v>11.05</v>
      </c>
      <c r="G2312">
        <v>1.53</v>
      </c>
      <c r="H2312">
        <v>3980</v>
      </c>
      <c r="I2312">
        <v>-23.734000000000002</v>
      </c>
      <c r="J2312" t="s">
        <v>78</v>
      </c>
      <c r="K2312">
        <v>34.76</v>
      </c>
      <c r="L2312">
        <v>27.97049500000001</v>
      </c>
      <c r="M2312">
        <v>-0.53804911210905082</v>
      </c>
      <c r="N2312">
        <v>28.132487999999999</v>
      </c>
      <c r="O2312">
        <v>-1.1107727123174991</v>
      </c>
      <c r="P2312">
        <v>2821000</v>
      </c>
      <c r="Q2312">
        <v>1581000</v>
      </c>
      <c r="R2312">
        <v>1.78</v>
      </c>
      <c r="S2312">
        <v>47.027999999999999</v>
      </c>
      <c r="T2312">
        <v>7.3439999999999994</v>
      </c>
      <c r="U2312">
        <v>23.929600000000001</v>
      </c>
      <c r="V2312">
        <f t="shared" si="371"/>
        <v>2.1994216567776861</v>
      </c>
      <c r="AC2312">
        <v>28.62</v>
      </c>
      <c r="AD2312">
        <v>27.2</v>
      </c>
      <c r="AH2312" s="85">
        <f>IF(AND(M2312&lt;Variables!$G$6,M2312&gt;Variables!$G$5),0,1)</f>
        <v>1</v>
      </c>
      <c r="AI2312" s="85">
        <f t="shared" si="373"/>
        <v>1</v>
      </c>
      <c r="AJ2312" s="85">
        <f>IF(I2312&gt;Variables!$G$7,0,1)</f>
        <v>1</v>
      </c>
      <c r="AK2312" s="85">
        <f>IF(F2312&gt;Variables!$G$8,0,1)</f>
        <v>0</v>
      </c>
      <c r="AL2312" s="85">
        <f>IF(G2312&gt;Variables!$G$9,0,1)</f>
        <v>1</v>
      </c>
      <c r="AM2312" s="85">
        <f>IF(AND(K2312&gt;Variables!$G$10,K2312&lt;Variables!$G$11),0,1)</f>
        <v>1</v>
      </c>
      <c r="AN2312" s="103">
        <f>IF(H2312&lt;Variables!$G$13,1,0)</f>
        <v>0</v>
      </c>
      <c r="AO2312" s="101">
        <f>IF(R2312&lt;Variables!$G$12,0,1)</f>
        <v>0</v>
      </c>
      <c r="AP2312" s="86">
        <f t="shared" si="372"/>
        <v>1</v>
      </c>
      <c r="AR2312">
        <v>1</v>
      </c>
      <c r="AS2312">
        <v>0</v>
      </c>
      <c r="AT2312">
        <v>0</v>
      </c>
      <c r="AU2312">
        <v>0</v>
      </c>
      <c r="BA2312">
        <v>1.51</v>
      </c>
    </row>
    <row r="2313" spans="3:53" ht="12.75" x14ac:dyDescent="0.2">
      <c r="C2313" t="s">
        <v>709</v>
      </c>
      <c r="D2313" t="s">
        <v>331</v>
      </c>
      <c r="E2313">
        <v>40.25</v>
      </c>
      <c r="F2313">
        <v>26.2</v>
      </c>
      <c r="G2313">
        <v>7.76</v>
      </c>
      <c r="H2313">
        <v>14650</v>
      </c>
      <c r="I2313">
        <v>203.70400000000001</v>
      </c>
      <c r="J2313" t="s">
        <v>78</v>
      </c>
      <c r="K2313">
        <v>60.78</v>
      </c>
      <c r="L2313">
        <v>39.499785000000003</v>
      </c>
      <c r="M2313">
        <v>2.355240667765679</v>
      </c>
      <c r="N2313">
        <v>39.976376000000002</v>
      </c>
      <c r="O2313">
        <v>1.134980319376627</v>
      </c>
      <c r="P2313">
        <v>215691000</v>
      </c>
      <c r="Q2313">
        <v>111998000</v>
      </c>
      <c r="R2313">
        <v>1.93</v>
      </c>
      <c r="S2313">
        <v>47.027999999999999</v>
      </c>
      <c r="T2313">
        <v>7.3439999999999994</v>
      </c>
      <c r="U2313">
        <v>23.929600000000001</v>
      </c>
      <c r="V2313">
        <f t="shared" si="371"/>
        <v>2.3441196828151836</v>
      </c>
      <c r="AC2313">
        <v>72.62</v>
      </c>
      <c r="AD2313">
        <v>40.1</v>
      </c>
      <c r="AH2313" s="85">
        <f>IF(AND(M2313&lt;Variables!$G$6,M2313&gt;Variables!$G$5),0,1)</f>
        <v>1</v>
      </c>
      <c r="AI2313" s="85">
        <f t="shared" si="373"/>
        <v>1</v>
      </c>
      <c r="AJ2313" s="85">
        <f>IF(I2313&gt;Variables!$G$7,0,1)</f>
        <v>0</v>
      </c>
      <c r="AK2313" s="85">
        <f>IF(F2313&gt;Variables!$G$8,0,1)</f>
        <v>0</v>
      </c>
      <c r="AL2313" s="85">
        <f>IF(G2313&gt;Variables!$G$9,0,1)</f>
        <v>1</v>
      </c>
      <c r="AM2313" s="85">
        <f>IF(AND(K2313&gt;Variables!$G$10,K2313&lt;Variables!$G$11),0,1)</f>
        <v>0</v>
      </c>
      <c r="AN2313" s="103">
        <f>IF(H2313&lt;Variables!$G$13,1,0)</f>
        <v>0</v>
      </c>
      <c r="AO2313" s="101">
        <f>IF(R2313&lt;Variables!$G$12,0,1)</f>
        <v>0</v>
      </c>
      <c r="AP2313" s="86">
        <f t="shared" si="372"/>
        <v>1</v>
      </c>
      <c r="AR2313">
        <v>1</v>
      </c>
      <c r="AS2313">
        <v>0</v>
      </c>
      <c r="AT2313">
        <v>0</v>
      </c>
      <c r="AU2313">
        <v>0</v>
      </c>
      <c r="BA2313">
        <v>2</v>
      </c>
    </row>
    <row r="2314" spans="3:53" ht="12.75" x14ac:dyDescent="0.2">
      <c r="C2314" t="s">
        <v>709</v>
      </c>
      <c r="D2314" t="s">
        <v>389</v>
      </c>
      <c r="E2314">
        <v>8.33</v>
      </c>
      <c r="F2314">
        <v>9.2899999999999991</v>
      </c>
      <c r="G2314">
        <v>2.33</v>
      </c>
      <c r="H2314">
        <v>2260</v>
      </c>
      <c r="I2314">
        <v>-41.161999999999999</v>
      </c>
      <c r="J2314" t="s">
        <v>78</v>
      </c>
      <c r="K2314">
        <v>73.95</v>
      </c>
      <c r="L2314">
        <v>8.2449199999999987</v>
      </c>
      <c r="M2314">
        <v>1.031908132522831</v>
      </c>
      <c r="N2314">
        <v>8.1322460000000021</v>
      </c>
      <c r="O2314">
        <v>2.4317267333034192</v>
      </c>
      <c r="P2314">
        <v>6075000</v>
      </c>
      <c r="Q2314">
        <v>7917000</v>
      </c>
      <c r="R2314">
        <v>0.77</v>
      </c>
      <c r="S2314">
        <v>47.027999999999999</v>
      </c>
      <c r="T2314">
        <v>7.3439999999999994</v>
      </c>
      <c r="U2314">
        <v>23.929600000000001</v>
      </c>
      <c r="V2314">
        <f t="shared" si="371"/>
        <v>2.5169177796073203</v>
      </c>
      <c r="AC2314">
        <v>8.6549999999999994</v>
      </c>
      <c r="AD2314">
        <v>8.31</v>
      </c>
      <c r="AH2314" s="85">
        <f>IF(AND(M2314&lt;Variables!$G$6,M2314&gt;Variables!$G$5),0,1)</f>
        <v>1</v>
      </c>
      <c r="AI2314" s="85">
        <f t="shared" si="373"/>
        <v>0</v>
      </c>
      <c r="AJ2314" s="85">
        <f>IF(I2314&gt;Variables!$G$7,0,1)</f>
        <v>1</v>
      </c>
      <c r="AK2314" s="85">
        <f>IF(F2314&gt;Variables!$G$8,0,1)</f>
        <v>0</v>
      </c>
      <c r="AL2314" s="85">
        <f>IF(G2314&gt;Variables!$G$9,0,1)</f>
        <v>1</v>
      </c>
      <c r="AM2314" s="85">
        <f>IF(AND(K2314&gt;Variables!$G$10,K2314&lt;Variables!$G$11),0,1)</f>
        <v>0</v>
      </c>
      <c r="AN2314" s="103">
        <f>IF(H2314&lt;Variables!$G$13,1,0)</f>
        <v>1</v>
      </c>
      <c r="AO2314" s="101">
        <f>IF(R2314&lt;Variables!$G$12,0,1)</f>
        <v>0</v>
      </c>
      <c r="AP2314" s="86">
        <f t="shared" si="372"/>
        <v>1</v>
      </c>
      <c r="AR2314">
        <v>1</v>
      </c>
      <c r="AS2314">
        <v>0</v>
      </c>
      <c r="AT2314">
        <v>0</v>
      </c>
      <c r="AU2314">
        <v>0</v>
      </c>
      <c r="BA2314">
        <v>2</v>
      </c>
    </row>
    <row r="2315" spans="3:53" ht="12.75" x14ac:dyDescent="0.2">
      <c r="C2315" t="s">
        <v>710</v>
      </c>
      <c r="D2315" t="s">
        <v>679</v>
      </c>
      <c r="E2315">
        <v>0.26</v>
      </c>
      <c r="F2315">
        <v>44.3</v>
      </c>
      <c r="G2315">
        <v>-19.38</v>
      </c>
      <c r="H2315">
        <v>-99999</v>
      </c>
      <c r="I2315">
        <v>5.8999999999999997E-2</v>
      </c>
      <c r="J2315" t="s">
        <v>78</v>
      </c>
      <c r="K2315">
        <v>45.55</v>
      </c>
      <c r="L2315">
        <v>0.2648861111111111</v>
      </c>
      <c r="M2315">
        <v>-1.844608269801479</v>
      </c>
      <c r="N2315">
        <v>0.27154891304347828</v>
      </c>
      <c r="O2315">
        <v>-4.2529770839587737</v>
      </c>
      <c r="P2315">
        <v>1674000</v>
      </c>
      <c r="Q2315">
        <v>268345</v>
      </c>
      <c r="R2315">
        <v>6.24</v>
      </c>
      <c r="S2315">
        <v>46.509</v>
      </c>
      <c r="T2315">
        <v>7.4169999999999998</v>
      </c>
      <c r="U2315">
        <v>23.8004</v>
      </c>
      <c r="V2315">
        <f t="shared" si="371"/>
        <v>2.3451516473746574</v>
      </c>
      <c r="AC2315">
        <v>0.27</v>
      </c>
      <c r="AD2315">
        <v>0.18099999999999999</v>
      </c>
      <c r="AH2315" s="85">
        <f>IF(AND(M2315&lt;Variables!$G$6,M2315&gt;Variables!$G$5),0,1)</f>
        <v>1</v>
      </c>
      <c r="AI2315" s="85">
        <f t="shared" si="373"/>
        <v>1</v>
      </c>
      <c r="AJ2315" s="85">
        <f>IF(I2315&gt;Variables!$G$7,0,1)</f>
        <v>0</v>
      </c>
      <c r="AK2315" s="85">
        <f>IF(F2315&gt;Variables!$G$8,0,1)</f>
        <v>0</v>
      </c>
      <c r="AL2315" s="85">
        <f>IF(G2315&gt;Variables!$G$9,0,1)</f>
        <v>1</v>
      </c>
      <c r="AM2315" s="85">
        <f>IF(AND(K2315&gt;Variables!$G$10,K2315&lt;Variables!$G$11),0,1)</f>
        <v>1</v>
      </c>
      <c r="AN2315" s="103">
        <f>IF(H2315&lt;Variables!$G$13,1,0)</f>
        <v>1</v>
      </c>
      <c r="AO2315" s="101">
        <f>IF(R2315&lt;Variables!$G$12,0,1)</f>
        <v>1</v>
      </c>
      <c r="AP2315" s="86">
        <f t="shared" si="372"/>
        <v>1</v>
      </c>
      <c r="AR2315">
        <v>0</v>
      </c>
      <c r="AS2315">
        <v>0</v>
      </c>
      <c r="AT2315">
        <v>1</v>
      </c>
      <c r="AU2315">
        <v>0</v>
      </c>
      <c r="BA2315">
        <v>-2.25</v>
      </c>
    </row>
    <row r="2316" spans="3:53" ht="12.75" x14ac:dyDescent="0.2">
      <c r="C2316" t="s">
        <v>710</v>
      </c>
      <c r="D2316" t="s">
        <v>331</v>
      </c>
      <c r="E2316">
        <v>40.659999999999997</v>
      </c>
      <c r="F2316">
        <v>27.65</v>
      </c>
      <c r="G2316">
        <v>8.7200000000000006</v>
      </c>
      <c r="H2316">
        <v>14650</v>
      </c>
      <c r="I2316">
        <v>204.31899999999999</v>
      </c>
      <c r="J2316" t="s">
        <v>78</v>
      </c>
      <c r="K2316">
        <v>62.19</v>
      </c>
      <c r="L2316">
        <v>39.781469999999999</v>
      </c>
      <c r="M2316">
        <v>2.5376890295909078</v>
      </c>
      <c r="N2316">
        <v>40.053910000000002</v>
      </c>
      <c r="O2316">
        <v>1.8402448100572331</v>
      </c>
      <c r="P2316">
        <v>222192000</v>
      </c>
      <c r="Q2316">
        <v>111998000</v>
      </c>
      <c r="R2316">
        <v>1.98</v>
      </c>
      <c r="S2316">
        <v>46.509</v>
      </c>
      <c r="T2316">
        <v>7.4169999999999998</v>
      </c>
      <c r="U2316">
        <v>23.8004</v>
      </c>
      <c r="V2316">
        <f t="shared" si="371"/>
        <v>2.3379698534968165</v>
      </c>
      <c r="AC2316">
        <v>72.62</v>
      </c>
      <c r="AD2316">
        <v>40.1</v>
      </c>
      <c r="AH2316" s="85">
        <f>IF(AND(M2316&lt;Variables!$G$6,M2316&gt;Variables!$G$5),0,1)</f>
        <v>1</v>
      </c>
      <c r="AI2316" s="85">
        <f t="shared" si="373"/>
        <v>1</v>
      </c>
      <c r="AJ2316" s="85">
        <f>IF(I2316&gt;Variables!$G$7,0,1)</f>
        <v>0</v>
      </c>
      <c r="AK2316" s="85">
        <f>IF(F2316&gt;Variables!$G$8,0,1)</f>
        <v>0</v>
      </c>
      <c r="AL2316" s="85">
        <f>IF(G2316&gt;Variables!$G$9,0,1)</f>
        <v>1</v>
      </c>
      <c r="AM2316" s="85">
        <f>IF(AND(K2316&gt;Variables!$G$10,K2316&lt;Variables!$G$11),0,1)</f>
        <v>0</v>
      </c>
      <c r="AN2316" s="103">
        <f>IF(H2316&lt;Variables!$G$13,1,0)</f>
        <v>0</v>
      </c>
      <c r="AO2316" s="101">
        <f>IF(R2316&lt;Variables!$G$12,0,1)</f>
        <v>0</v>
      </c>
      <c r="AP2316" s="86">
        <f t="shared" si="372"/>
        <v>1</v>
      </c>
      <c r="AR2316">
        <v>1</v>
      </c>
      <c r="AS2316">
        <v>0</v>
      </c>
      <c r="AT2316">
        <v>0</v>
      </c>
      <c r="AU2316">
        <v>0</v>
      </c>
      <c r="BA2316">
        <v>2</v>
      </c>
    </row>
    <row r="2317" spans="3:53" ht="12.75" x14ac:dyDescent="0.2">
      <c r="C2317" t="s">
        <v>710</v>
      </c>
      <c r="D2317" t="s">
        <v>704</v>
      </c>
      <c r="E2317">
        <v>18.61</v>
      </c>
      <c r="F2317">
        <v>7.82</v>
      </c>
      <c r="G2317">
        <v>3.34</v>
      </c>
      <c r="H2317">
        <v>-99999</v>
      </c>
      <c r="I2317">
        <v>-8.8849999999999998</v>
      </c>
      <c r="J2317" t="s">
        <v>78</v>
      </c>
      <c r="K2317">
        <v>59.88</v>
      </c>
      <c r="L2317">
        <v>18.54</v>
      </c>
      <c r="M2317">
        <v>0</v>
      </c>
      <c r="N2317">
        <v>18.425999999999998</v>
      </c>
      <c r="O2317">
        <v>0.61869098013676749</v>
      </c>
      <c r="P2317">
        <v>39559</v>
      </c>
      <c r="Q2317">
        <v>44210</v>
      </c>
      <c r="R2317">
        <v>0.89</v>
      </c>
      <c r="S2317">
        <v>46.509</v>
      </c>
      <c r="T2317">
        <v>7.4169999999999998</v>
      </c>
      <c r="U2317">
        <v>23.8004</v>
      </c>
      <c r="V2317">
        <f t="shared" si="371"/>
        <v>2.4693567999999999</v>
      </c>
      <c r="AC2317">
        <v>18.75</v>
      </c>
      <c r="AD2317">
        <v>18.240100000000002</v>
      </c>
      <c r="AH2317" s="85">
        <f>IF(AND(M2317&lt;Variables!$G$6,M2317&gt;Variables!$G$5),0,1)</f>
        <v>1</v>
      </c>
      <c r="AI2317" s="85">
        <f t="shared" si="373"/>
        <v>0</v>
      </c>
      <c r="AJ2317" s="85">
        <f>IF(I2317&gt;Variables!$G$7,0,1)</f>
        <v>1</v>
      </c>
      <c r="AK2317" s="85">
        <f>IF(F2317&gt;Variables!$G$8,0,1)</f>
        <v>1</v>
      </c>
      <c r="AL2317" s="85">
        <f>IF(G2317&gt;Variables!$G$9,0,1)</f>
        <v>1</v>
      </c>
      <c r="AM2317" s="85">
        <f>IF(AND(K2317&gt;Variables!$G$10,K2317&lt;Variables!$G$11),0,1)</f>
        <v>0</v>
      </c>
      <c r="AN2317" s="103">
        <f>IF(H2317&lt;Variables!$G$13,1,0)</f>
        <v>1</v>
      </c>
      <c r="AO2317" s="101">
        <f>IF(R2317&lt;Variables!$G$12,0,1)</f>
        <v>0</v>
      </c>
      <c r="AP2317" s="86">
        <f t="shared" si="372"/>
        <v>1</v>
      </c>
      <c r="AR2317">
        <v>0</v>
      </c>
      <c r="AS2317">
        <v>0</v>
      </c>
      <c r="AT2317">
        <v>0</v>
      </c>
      <c r="AU2317">
        <v>0</v>
      </c>
      <c r="BA2317">
        <v>0</v>
      </c>
    </row>
    <row r="2318" spans="3:53" ht="12.75" x14ac:dyDescent="0.2">
      <c r="C2318" t="s">
        <v>710</v>
      </c>
      <c r="D2318" t="s">
        <v>683</v>
      </c>
      <c r="E2318">
        <v>27.94</v>
      </c>
      <c r="F2318">
        <v>11.17</v>
      </c>
      <c r="G2318">
        <v>1.75</v>
      </c>
      <c r="H2318">
        <v>3980</v>
      </c>
      <c r="I2318">
        <v>-23.667999999999999</v>
      </c>
      <c r="J2318" t="s">
        <v>78</v>
      </c>
      <c r="K2318">
        <v>41.58</v>
      </c>
      <c r="L2318">
        <v>27.942995</v>
      </c>
      <c r="M2318">
        <v>-0.2254411168165916</v>
      </c>
      <c r="N2318">
        <v>28.091588000000002</v>
      </c>
      <c r="O2318">
        <v>-0.75320768622978007</v>
      </c>
      <c r="P2318">
        <v>2908000</v>
      </c>
      <c r="Q2318">
        <v>1581000</v>
      </c>
      <c r="R2318">
        <v>1.84</v>
      </c>
      <c r="S2318">
        <v>46.509</v>
      </c>
      <c r="T2318">
        <v>7.4169999999999998</v>
      </c>
      <c r="U2318">
        <v>23.8004</v>
      </c>
      <c r="V2318">
        <f t="shared" si="371"/>
        <v>2.2801482264172468</v>
      </c>
      <c r="AC2318">
        <v>28.62</v>
      </c>
      <c r="AD2318">
        <v>27.2</v>
      </c>
      <c r="AH2318" s="85">
        <f>IF(AND(M2318&lt;Variables!$G$6,M2318&gt;Variables!$G$5),0,1)</f>
        <v>1</v>
      </c>
      <c r="AI2318" s="85">
        <f t="shared" si="373"/>
        <v>1</v>
      </c>
      <c r="AJ2318" s="85">
        <f>IF(I2318&gt;Variables!$G$7,0,1)</f>
        <v>1</v>
      </c>
      <c r="AK2318" s="85">
        <f>IF(F2318&gt;Variables!$G$8,0,1)</f>
        <v>0</v>
      </c>
      <c r="AL2318" s="85">
        <f>IF(G2318&gt;Variables!$G$9,0,1)</f>
        <v>1</v>
      </c>
      <c r="AM2318" s="85">
        <f>IF(AND(K2318&gt;Variables!$G$10,K2318&lt;Variables!$G$11),0,1)</f>
        <v>1</v>
      </c>
      <c r="AN2318" s="103">
        <f>IF(H2318&lt;Variables!$G$13,1,0)</f>
        <v>0</v>
      </c>
      <c r="AO2318" s="101">
        <f>IF(R2318&lt;Variables!$G$12,0,1)</f>
        <v>0</v>
      </c>
      <c r="AP2318" s="86">
        <f t="shared" si="372"/>
        <v>1</v>
      </c>
      <c r="AR2318">
        <v>1</v>
      </c>
      <c r="AS2318">
        <v>0</v>
      </c>
      <c r="AT2318">
        <v>0</v>
      </c>
      <c r="AU2318">
        <v>0</v>
      </c>
      <c r="BA2318">
        <v>1.29</v>
      </c>
    </row>
    <row r="2319" spans="3:53" ht="12.75" x14ac:dyDescent="0.2">
      <c r="C2319" t="s">
        <v>710</v>
      </c>
      <c r="D2319" t="s">
        <v>603</v>
      </c>
      <c r="E2319">
        <v>12.79</v>
      </c>
      <c r="F2319">
        <v>11.03</v>
      </c>
      <c r="G2319">
        <v>-0.7</v>
      </c>
      <c r="H2319">
        <v>6420</v>
      </c>
      <c r="I2319">
        <v>-8.9149999999999991</v>
      </c>
      <c r="J2319" t="s">
        <v>78</v>
      </c>
      <c r="K2319">
        <v>52.23</v>
      </c>
      <c r="L2319">
        <v>12.741675000000001</v>
      </c>
      <c r="M2319">
        <v>0.61471509828967796</v>
      </c>
      <c r="N2319">
        <v>12.846306</v>
      </c>
      <c r="O2319">
        <v>-0.20477482009225009</v>
      </c>
      <c r="P2319">
        <v>89581000</v>
      </c>
      <c r="Q2319">
        <v>15248000</v>
      </c>
      <c r="R2319">
        <v>5.87</v>
      </c>
      <c r="S2319">
        <v>46.509</v>
      </c>
      <c r="T2319">
        <v>7.4169999999999998</v>
      </c>
      <c r="U2319">
        <v>23.8004</v>
      </c>
      <c r="V2319">
        <f t="shared" si="371"/>
        <v>2.3701612946798591</v>
      </c>
      <c r="AC2319">
        <v>16.66</v>
      </c>
      <c r="AD2319">
        <v>12.68</v>
      </c>
      <c r="AH2319" s="85">
        <f>IF(AND(M2319&lt;Variables!$G$6,M2319&gt;Variables!$G$5),0,1)</f>
        <v>1</v>
      </c>
      <c r="AI2319" s="85">
        <f t="shared" si="373"/>
        <v>1</v>
      </c>
      <c r="AJ2319" s="85">
        <f>IF(I2319&gt;Variables!$G$7,0,1)</f>
        <v>1</v>
      </c>
      <c r="AK2319" s="85">
        <f>IF(F2319&gt;Variables!$G$8,0,1)</f>
        <v>0</v>
      </c>
      <c r="AL2319" s="85">
        <f>IF(G2319&gt;Variables!$G$9,0,1)</f>
        <v>1</v>
      </c>
      <c r="AM2319" s="85">
        <f>IF(AND(K2319&gt;Variables!$G$10,K2319&lt;Variables!$G$11),0,1)</f>
        <v>0</v>
      </c>
      <c r="AN2319" s="103">
        <f>IF(H2319&lt;Variables!$G$13,1,0)</f>
        <v>0</v>
      </c>
      <c r="AO2319" s="101">
        <f>IF(R2319&lt;Variables!$G$12,0,1)</f>
        <v>1</v>
      </c>
      <c r="AP2319" s="86">
        <f t="shared" si="372"/>
        <v>1</v>
      </c>
      <c r="AR2319">
        <v>1</v>
      </c>
      <c r="AS2319">
        <v>0</v>
      </c>
      <c r="AT2319">
        <v>0</v>
      </c>
      <c r="AU2319">
        <v>0</v>
      </c>
      <c r="BA2319">
        <v>2</v>
      </c>
    </row>
    <row r="2320" spans="3:53" ht="12.75" x14ac:dyDescent="0.2">
      <c r="C2320" t="s">
        <v>710</v>
      </c>
      <c r="D2320" t="s">
        <v>702</v>
      </c>
      <c r="E2320">
        <v>0.16</v>
      </c>
      <c r="F2320">
        <v>9.43</v>
      </c>
      <c r="G2320">
        <v>12.77</v>
      </c>
      <c r="H2320">
        <v>-99999</v>
      </c>
      <c r="I2320">
        <v>4.3979999999999997</v>
      </c>
      <c r="J2320" t="s">
        <v>78</v>
      </c>
      <c r="K2320"/>
      <c r="L2320">
        <v>0.152</v>
      </c>
      <c r="M2320">
        <v>4.6052631578947407</v>
      </c>
      <c r="N2320">
        <v>0.15433333333333329</v>
      </c>
      <c r="O2320">
        <v>3.0237580993520612</v>
      </c>
      <c r="P2320">
        <v>21147</v>
      </c>
      <c r="Q2320">
        <v>102296</v>
      </c>
      <c r="R2320">
        <v>0.21</v>
      </c>
      <c r="S2320">
        <v>46.509</v>
      </c>
      <c r="T2320">
        <v>7.4169999999999998</v>
      </c>
      <c r="U2320">
        <v>23.8004</v>
      </c>
      <c r="V2320">
        <f t="shared" si="371"/>
        <v>2.3942631578947373</v>
      </c>
      <c r="AC2320">
        <v>0.15989999999999999</v>
      </c>
      <c r="AD2320">
        <v>0.14499999999999999</v>
      </c>
      <c r="AH2320" s="85">
        <f>IF(AND(M2320&lt;Variables!$G$6,M2320&gt;Variables!$G$5),0,1)</f>
        <v>1</v>
      </c>
      <c r="AI2320" s="85">
        <f t="shared" si="373"/>
        <v>1</v>
      </c>
      <c r="AJ2320" s="85">
        <f>IF(I2320&gt;Variables!$G$7,0,1)</f>
        <v>0</v>
      </c>
      <c r="AK2320" s="85">
        <f>IF(F2320&gt;Variables!$G$8,0,1)</f>
        <v>0</v>
      </c>
      <c r="AL2320" s="85">
        <f>IF(G2320&gt;Variables!$G$9,0,1)</f>
        <v>0</v>
      </c>
      <c r="AM2320" s="85">
        <f>IF(AND(K2320&gt;Variables!$G$10,K2320&lt;Variables!$G$11),0,1)</f>
        <v>1</v>
      </c>
      <c r="AN2320" s="103">
        <f>IF(H2320&lt;Variables!$G$13,1,0)</f>
        <v>1</v>
      </c>
      <c r="AO2320" s="101">
        <f>IF(R2320&lt;Variables!$G$12,0,1)</f>
        <v>0</v>
      </c>
      <c r="AP2320" s="86">
        <f t="shared" si="372"/>
        <v>1</v>
      </c>
      <c r="AR2320">
        <v>0</v>
      </c>
      <c r="AS2320">
        <v>0</v>
      </c>
      <c r="AT2320">
        <v>1</v>
      </c>
      <c r="AU2320">
        <v>0</v>
      </c>
      <c r="BA2320">
        <v>-2.25</v>
      </c>
    </row>
    <row r="2321" spans="3:53" ht="12.75" x14ac:dyDescent="0.2">
      <c r="C2321" t="s">
        <v>710</v>
      </c>
      <c r="D2321" t="s">
        <v>678</v>
      </c>
      <c r="E2321">
        <v>33.729999999999997</v>
      </c>
      <c r="F2321">
        <v>66.7</v>
      </c>
      <c r="G2321">
        <v>0.06</v>
      </c>
      <c r="H2321">
        <v>979.01</v>
      </c>
      <c r="I2321">
        <v>-42.610999999999997</v>
      </c>
      <c r="J2321" t="s">
        <v>78</v>
      </c>
      <c r="K2321">
        <v>57.66</v>
      </c>
      <c r="L2321">
        <v>33.737000000000002</v>
      </c>
      <c r="M2321">
        <v>-2.0748732845258921E-2</v>
      </c>
      <c r="N2321">
        <v>33.728499999999997</v>
      </c>
      <c r="O2321">
        <v>4.447277524920917E-3</v>
      </c>
      <c r="P2321">
        <v>15420000</v>
      </c>
      <c r="Q2321">
        <v>462110</v>
      </c>
      <c r="R2321">
        <v>33.369999999999997</v>
      </c>
      <c r="S2321">
        <v>46.509</v>
      </c>
      <c r="T2321">
        <v>7.4169999999999998</v>
      </c>
      <c r="U2321">
        <v>23.8004</v>
      </c>
      <c r="V2321">
        <f t="shared" si="371"/>
        <v>2.4473560721818779</v>
      </c>
      <c r="AC2321">
        <v>33.869999999999997</v>
      </c>
      <c r="AD2321">
        <v>33.479999999999997</v>
      </c>
      <c r="AH2321" s="85">
        <f>IF(AND(M2321&lt;Variables!$G$6,M2321&gt;Variables!$G$5),0,1)</f>
        <v>1</v>
      </c>
      <c r="AI2321" s="85">
        <f t="shared" si="373"/>
        <v>0</v>
      </c>
      <c r="AJ2321" s="85">
        <f>IF(I2321&gt;Variables!$G$7,0,1)</f>
        <v>1</v>
      </c>
      <c r="AK2321" s="85">
        <f>IF(F2321&gt;Variables!$G$8,0,1)</f>
        <v>0</v>
      </c>
      <c r="AL2321" s="85">
        <f>IF(G2321&gt;Variables!$G$9,0,1)</f>
        <v>1</v>
      </c>
      <c r="AM2321" s="85">
        <f>IF(AND(K2321&gt;Variables!$G$10,K2321&lt;Variables!$G$11),0,1)</f>
        <v>0</v>
      </c>
      <c r="AN2321" s="103">
        <f>IF(H2321&lt;Variables!$G$13,1,0)</f>
        <v>1</v>
      </c>
      <c r="AO2321" s="101">
        <f>IF(R2321&lt;Variables!$G$12,0,1)</f>
        <v>1</v>
      </c>
      <c r="AP2321" s="86">
        <f t="shared" si="372"/>
        <v>1</v>
      </c>
      <c r="AR2321">
        <v>0</v>
      </c>
      <c r="AS2321">
        <v>0</v>
      </c>
      <c r="AT2321">
        <v>0</v>
      </c>
      <c r="AU2321">
        <v>1</v>
      </c>
      <c r="BA2321">
        <v>7.0000000000000007E-2</v>
      </c>
    </row>
    <row r="2322" spans="3:53" ht="12.75" x14ac:dyDescent="0.2">
      <c r="C2322" t="s">
        <v>710</v>
      </c>
      <c r="D2322" t="s">
        <v>690</v>
      </c>
      <c r="E2322">
        <v>16.850000000000001</v>
      </c>
      <c r="F2322">
        <v>7.23</v>
      </c>
      <c r="G2322">
        <v>2.97</v>
      </c>
      <c r="H2322">
        <v>-99999</v>
      </c>
      <c r="I2322">
        <v>4.5549999999999997</v>
      </c>
      <c r="J2322" t="s">
        <v>76</v>
      </c>
      <c r="K2322">
        <v>53.79</v>
      </c>
      <c r="L2322">
        <v>16.75</v>
      </c>
      <c r="M2322">
        <v>0</v>
      </c>
      <c r="N2322">
        <v>16.78558</v>
      </c>
      <c r="O2322">
        <v>-0.2119676531880311</v>
      </c>
      <c r="P2322">
        <v>29112</v>
      </c>
      <c r="Q2322">
        <v>7871</v>
      </c>
      <c r="R2322">
        <v>3.7</v>
      </c>
      <c r="S2322">
        <v>46.509</v>
      </c>
      <c r="T2322">
        <v>7.4169999999999998</v>
      </c>
      <c r="U2322">
        <v>23.8004</v>
      </c>
      <c r="V2322">
        <f t="shared" si="371"/>
        <v>2.4062644</v>
      </c>
      <c r="AC2322">
        <v>16.96</v>
      </c>
      <c r="AD2322">
        <v>16.815899999999999</v>
      </c>
      <c r="AH2322" s="85">
        <f>IF(AND(M2322&lt;Variables!$G$6,M2322&gt;Variables!$G$5),0,1)</f>
        <v>1</v>
      </c>
      <c r="AI2322" s="85">
        <f t="shared" si="373"/>
        <v>1</v>
      </c>
      <c r="AJ2322" s="85">
        <f>IF(I2322&gt;Variables!$G$7,0,1)</f>
        <v>0</v>
      </c>
      <c r="AK2322" s="85">
        <f>IF(F2322&gt;Variables!$G$8,0,1)</f>
        <v>1</v>
      </c>
      <c r="AL2322" s="85">
        <f>IF(G2322&gt;Variables!$G$9,0,1)</f>
        <v>1</v>
      </c>
      <c r="AM2322" s="85">
        <f>IF(AND(K2322&gt;Variables!$G$10,K2322&lt;Variables!$G$11),0,1)</f>
        <v>0</v>
      </c>
      <c r="AN2322" s="103">
        <f>IF(H2322&lt;Variables!$G$13,1,0)</f>
        <v>1</v>
      </c>
      <c r="AO2322" s="101">
        <f>IF(R2322&lt;Variables!$G$12,0,1)</f>
        <v>1</v>
      </c>
      <c r="AP2322" s="86">
        <f t="shared" si="372"/>
        <v>0</v>
      </c>
      <c r="AR2322">
        <v>0</v>
      </c>
      <c r="AS2322">
        <v>0</v>
      </c>
      <c r="AT2322">
        <v>0</v>
      </c>
      <c r="AU2322">
        <v>0</v>
      </c>
      <c r="BA2322">
        <v>0</v>
      </c>
    </row>
    <row r="2323" spans="3:53" ht="12.75" x14ac:dyDescent="0.2">
      <c r="C2323" t="s">
        <v>710</v>
      </c>
      <c r="D2323" t="s">
        <v>461</v>
      </c>
      <c r="E2323">
        <v>16.350000000000001</v>
      </c>
      <c r="F2323">
        <v>6.15</v>
      </c>
      <c r="G2323">
        <v>4.8</v>
      </c>
      <c r="H2323">
        <v>6300</v>
      </c>
      <c r="I2323">
        <v>-13.503</v>
      </c>
      <c r="J2323" t="s">
        <v>78</v>
      </c>
      <c r="K2323">
        <v>45.99</v>
      </c>
      <c r="L2323">
        <v>16.416554999999999</v>
      </c>
      <c r="M2323">
        <v>-0.28358568530363348</v>
      </c>
      <c r="N2323">
        <v>16.40879</v>
      </c>
      <c r="O2323">
        <v>-0.23639768684954079</v>
      </c>
      <c r="P2323">
        <v>5807000</v>
      </c>
      <c r="Q2323">
        <v>14129000</v>
      </c>
      <c r="R2323">
        <v>0.41</v>
      </c>
      <c r="S2323">
        <v>46.509</v>
      </c>
      <c r="T2323">
        <v>7.4169999999999998</v>
      </c>
      <c r="U2323">
        <v>23.8004</v>
      </c>
      <c r="V2323">
        <f t="shared" si="371"/>
        <v>2.3295454560266755</v>
      </c>
      <c r="AC2323">
        <v>18.399999999999999</v>
      </c>
      <c r="AD2323">
        <v>16.21</v>
      </c>
      <c r="AH2323" s="85">
        <f>IF(AND(M2323&lt;Variables!$G$6,M2323&gt;Variables!$G$5),0,1)</f>
        <v>1</v>
      </c>
      <c r="AI2323" s="85">
        <f t="shared" si="373"/>
        <v>0</v>
      </c>
      <c r="AJ2323" s="85">
        <f>IF(I2323&gt;Variables!$G$7,0,1)</f>
        <v>1</v>
      </c>
      <c r="AK2323" s="85">
        <f>IF(F2323&gt;Variables!$G$8,0,1)</f>
        <v>1</v>
      </c>
      <c r="AL2323" s="85">
        <f>IF(G2323&gt;Variables!$G$9,0,1)</f>
        <v>1</v>
      </c>
      <c r="AM2323" s="85">
        <f>IF(AND(K2323&gt;Variables!$G$10,K2323&lt;Variables!$G$11),0,1)</f>
        <v>1</v>
      </c>
      <c r="AN2323" s="103">
        <f>IF(H2323&lt;Variables!$G$13,1,0)</f>
        <v>0</v>
      </c>
      <c r="AO2323" s="101">
        <f>IF(R2323&lt;Variables!$G$12,0,1)</f>
        <v>0</v>
      </c>
      <c r="AP2323" s="86">
        <f t="shared" si="372"/>
        <v>1</v>
      </c>
      <c r="AR2323">
        <v>1</v>
      </c>
      <c r="AS2323">
        <v>0</v>
      </c>
      <c r="AT2323">
        <v>0</v>
      </c>
      <c r="AU2323">
        <v>0</v>
      </c>
      <c r="BA2323">
        <v>1.58</v>
      </c>
    </row>
    <row r="2324" spans="3:53" ht="12.75" x14ac:dyDescent="0.2">
      <c r="C2324" t="s">
        <v>710</v>
      </c>
      <c r="D2324" t="s">
        <v>389</v>
      </c>
      <c r="E2324">
        <v>8.36</v>
      </c>
      <c r="F2324">
        <v>9.42</v>
      </c>
      <c r="G2324">
        <v>2.7</v>
      </c>
      <c r="H2324">
        <v>2260</v>
      </c>
      <c r="I2324">
        <v>-41.082999999999998</v>
      </c>
      <c r="J2324" t="s">
        <v>78</v>
      </c>
      <c r="K2324">
        <v>71.86</v>
      </c>
      <c r="L2324">
        <v>8.292704999999998</v>
      </c>
      <c r="M2324">
        <v>0.81149636939938719</v>
      </c>
      <c r="N2324">
        <v>8.1632600000000011</v>
      </c>
      <c r="O2324">
        <v>2.4100665665432479</v>
      </c>
      <c r="P2324">
        <v>6295000</v>
      </c>
      <c r="Q2324">
        <v>7917000</v>
      </c>
      <c r="R2324">
        <v>0.8</v>
      </c>
      <c r="S2324">
        <v>46.509</v>
      </c>
      <c r="T2324">
        <v>7.4169999999999998</v>
      </c>
      <c r="U2324">
        <v>23.8004</v>
      </c>
      <c r="V2324">
        <f t="shared" si="371"/>
        <v>2.521139565281532</v>
      </c>
      <c r="AC2324">
        <v>8.6549999999999994</v>
      </c>
      <c r="AD2324">
        <v>8.31</v>
      </c>
      <c r="AH2324" s="85">
        <f>IF(AND(M2324&lt;Variables!$G$6,M2324&gt;Variables!$G$5),0,1)</f>
        <v>1</v>
      </c>
      <c r="AI2324" s="85">
        <f t="shared" si="373"/>
        <v>0</v>
      </c>
      <c r="AJ2324" s="85">
        <f>IF(I2324&gt;Variables!$G$7,0,1)</f>
        <v>1</v>
      </c>
      <c r="AK2324" s="85">
        <f>IF(F2324&gt;Variables!$G$8,0,1)</f>
        <v>0</v>
      </c>
      <c r="AL2324" s="85">
        <f>IF(G2324&gt;Variables!$G$9,0,1)</f>
        <v>1</v>
      </c>
      <c r="AM2324" s="85">
        <f>IF(AND(K2324&gt;Variables!$G$10,K2324&lt;Variables!$G$11),0,1)</f>
        <v>0</v>
      </c>
      <c r="AN2324" s="103">
        <f>IF(H2324&lt;Variables!$G$13,1,0)</f>
        <v>1</v>
      </c>
      <c r="AO2324" s="101">
        <f>IF(R2324&lt;Variables!$G$12,0,1)</f>
        <v>0</v>
      </c>
      <c r="AP2324" s="86">
        <f t="shared" si="372"/>
        <v>1</v>
      </c>
      <c r="AR2324">
        <v>1</v>
      </c>
      <c r="AS2324">
        <v>0</v>
      </c>
      <c r="AT2324">
        <v>0</v>
      </c>
      <c r="AU2324">
        <v>0</v>
      </c>
      <c r="BA2324">
        <v>2</v>
      </c>
    </row>
    <row r="2325" spans="3:53" ht="12.75" x14ac:dyDescent="0.2">
      <c r="C2325" t="s">
        <v>710</v>
      </c>
      <c r="D2325" t="s">
        <v>193</v>
      </c>
      <c r="E2325">
        <v>19.260000000000002</v>
      </c>
      <c r="F2325">
        <v>13.54</v>
      </c>
      <c r="G2325">
        <v>7.47</v>
      </c>
      <c r="H2325">
        <v>6870</v>
      </c>
      <c r="I2325">
        <v>-50.999000000000002</v>
      </c>
      <c r="J2325" t="s">
        <v>78</v>
      </c>
      <c r="K2325">
        <v>56.49</v>
      </c>
      <c r="L2325">
        <v>19.286000000000001</v>
      </c>
      <c r="M2325">
        <v>2.0740433475029709E-2</v>
      </c>
      <c r="N2325">
        <v>19.078522</v>
      </c>
      <c r="O2325">
        <v>1.1084611271250451</v>
      </c>
      <c r="P2325">
        <v>14707000</v>
      </c>
      <c r="Q2325">
        <v>21186000</v>
      </c>
      <c r="R2325">
        <v>0.69</v>
      </c>
      <c r="S2325">
        <v>46.509</v>
      </c>
      <c r="T2325">
        <v>7.4169999999999998</v>
      </c>
      <c r="U2325">
        <v>23.8004</v>
      </c>
      <c r="V2325">
        <f t="shared" si="371"/>
        <v>2.4333084082961749</v>
      </c>
      <c r="AC2325">
        <v>23</v>
      </c>
      <c r="AD2325">
        <v>19.2</v>
      </c>
      <c r="AH2325" s="85">
        <f>IF(AND(M2325&lt;Variables!$G$6,M2325&gt;Variables!$G$5),0,1)</f>
        <v>1</v>
      </c>
      <c r="AI2325" s="85">
        <f t="shared" si="373"/>
        <v>0</v>
      </c>
      <c r="AJ2325" s="85">
        <f>IF(I2325&gt;Variables!$G$7,0,1)</f>
        <v>1</v>
      </c>
      <c r="AK2325" s="85">
        <f>IF(F2325&gt;Variables!$G$8,0,1)</f>
        <v>0</v>
      </c>
      <c r="AL2325" s="85">
        <f>IF(G2325&gt;Variables!$G$9,0,1)</f>
        <v>1</v>
      </c>
      <c r="AM2325" s="85">
        <f>IF(AND(K2325&gt;Variables!$G$10,K2325&lt;Variables!$G$11),0,1)</f>
        <v>0</v>
      </c>
      <c r="AN2325" s="103">
        <f>IF(H2325&lt;Variables!$G$13,1,0)</f>
        <v>0</v>
      </c>
      <c r="AO2325" s="101">
        <f>IF(R2325&lt;Variables!$G$12,0,1)</f>
        <v>0</v>
      </c>
      <c r="AP2325" s="86">
        <f t="shared" si="372"/>
        <v>1</v>
      </c>
      <c r="AR2325">
        <v>1</v>
      </c>
      <c r="AS2325">
        <v>0</v>
      </c>
      <c r="AT2325">
        <v>0</v>
      </c>
      <c r="AU2325">
        <v>0</v>
      </c>
      <c r="BA2325">
        <v>2</v>
      </c>
    </row>
    <row r="2326" spans="3:53" ht="12.75" x14ac:dyDescent="0.2">
      <c r="C2326" t="s">
        <v>710</v>
      </c>
      <c r="D2326" t="s">
        <v>117</v>
      </c>
      <c r="E2326">
        <v>26.46</v>
      </c>
      <c r="F2326">
        <v>9.18</v>
      </c>
      <c r="G2326">
        <v>9.24</v>
      </c>
      <c r="H2326">
        <v>3680</v>
      </c>
      <c r="I2326">
        <v>-34.194000000000003</v>
      </c>
      <c r="J2326" t="s">
        <v>78</v>
      </c>
      <c r="K2326">
        <v>57.74</v>
      </c>
      <c r="L2326">
        <v>26.370069999999998</v>
      </c>
      <c r="M2326">
        <v>0.41687413040618437</v>
      </c>
      <c r="N2326">
        <v>26.354580000000009</v>
      </c>
      <c r="O2326">
        <v>0.47589451245284398</v>
      </c>
      <c r="P2326">
        <v>8699000</v>
      </c>
      <c r="Q2326">
        <v>16008000</v>
      </c>
      <c r="R2326">
        <v>0.54</v>
      </c>
      <c r="S2326">
        <v>46.509</v>
      </c>
      <c r="T2326">
        <v>7.4169999999999998</v>
      </c>
      <c r="U2326">
        <v>23.8004</v>
      </c>
      <c r="V2326">
        <f t="shared" si="371"/>
        <v>2.427029235147574</v>
      </c>
      <c r="AC2326">
        <v>28.66</v>
      </c>
      <c r="AD2326">
        <v>26.34</v>
      </c>
      <c r="AH2326" s="85">
        <f>IF(AND(M2326&lt;Variables!$G$6,M2326&gt;Variables!$G$5),0,1)</f>
        <v>1</v>
      </c>
      <c r="AI2326" s="85">
        <f t="shared" si="373"/>
        <v>0</v>
      </c>
      <c r="AJ2326" s="85">
        <f>IF(I2326&gt;Variables!$G$7,0,1)</f>
        <v>1</v>
      </c>
      <c r="AK2326" s="85">
        <f>IF(F2326&gt;Variables!$G$8,0,1)</f>
        <v>0</v>
      </c>
      <c r="AL2326" s="85">
        <f>IF(G2326&gt;Variables!$G$9,0,1)</f>
        <v>1</v>
      </c>
      <c r="AM2326" s="85">
        <f>IF(AND(K2326&gt;Variables!$G$10,K2326&lt;Variables!$G$11),0,1)</f>
        <v>0</v>
      </c>
      <c r="AN2326" s="103">
        <f>IF(H2326&lt;Variables!$G$13,1,0)</f>
        <v>0</v>
      </c>
      <c r="AO2326" s="101">
        <f>IF(R2326&lt;Variables!$G$12,0,1)</f>
        <v>0</v>
      </c>
      <c r="AP2326" s="86">
        <f t="shared" si="372"/>
        <v>1</v>
      </c>
      <c r="AR2326">
        <v>1</v>
      </c>
      <c r="AS2326">
        <v>0</v>
      </c>
      <c r="AT2326">
        <v>0</v>
      </c>
      <c r="AU2326">
        <v>0</v>
      </c>
      <c r="BA2326">
        <v>1.44</v>
      </c>
    </row>
    <row r="2327" spans="3:53" ht="12.75" x14ac:dyDescent="0.2">
      <c r="C2327" t="s">
        <v>710</v>
      </c>
      <c r="D2327" t="s">
        <v>676</v>
      </c>
      <c r="E2327">
        <v>2.76</v>
      </c>
      <c r="F2327">
        <v>6.65</v>
      </c>
      <c r="G2327">
        <v>3.36</v>
      </c>
      <c r="H2327">
        <v>-99999</v>
      </c>
      <c r="I2327">
        <v>-31.32</v>
      </c>
      <c r="J2327" t="s">
        <v>78</v>
      </c>
      <c r="K2327">
        <v>56.84</v>
      </c>
      <c r="L2327">
        <v>2.77</v>
      </c>
      <c r="M2327">
        <v>1.603210143863042E-14</v>
      </c>
      <c r="N2327">
        <v>2.767272727272728</v>
      </c>
      <c r="O2327">
        <v>9.8554533508531994E-2</v>
      </c>
      <c r="P2327">
        <v>54599</v>
      </c>
      <c r="Q2327">
        <v>193623</v>
      </c>
      <c r="R2327">
        <v>0.28000000000000003</v>
      </c>
      <c r="S2327">
        <v>46.509</v>
      </c>
      <c r="T2327">
        <v>7.4169999999999998</v>
      </c>
      <c r="U2327">
        <v>23.8004</v>
      </c>
      <c r="V2327">
        <f t="shared" si="371"/>
        <v>2.4378623999999993</v>
      </c>
      <c r="AC2327">
        <v>2.77</v>
      </c>
      <c r="AD2327">
        <v>2.74</v>
      </c>
      <c r="AH2327" s="85">
        <f>IF(AND(M2327&lt;Variables!$G$6,M2327&gt;Variables!$G$5),0,1)</f>
        <v>1</v>
      </c>
      <c r="AI2327" s="85">
        <f t="shared" si="373"/>
        <v>0</v>
      </c>
      <c r="AJ2327" s="85">
        <f>IF(I2327&gt;Variables!$G$7,0,1)</f>
        <v>1</v>
      </c>
      <c r="AK2327" s="85">
        <f>IF(F2327&gt;Variables!$G$8,0,1)</f>
        <v>1</v>
      </c>
      <c r="AL2327" s="85">
        <f>IF(G2327&gt;Variables!$G$9,0,1)</f>
        <v>1</v>
      </c>
      <c r="AM2327" s="85">
        <f>IF(AND(K2327&gt;Variables!$G$10,K2327&lt;Variables!$G$11),0,1)</f>
        <v>0</v>
      </c>
      <c r="AN2327" s="103">
        <f>IF(H2327&lt;Variables!$G$13,1,0)</f>
        <v>1</v>
      </c>
      <c r="AO2327" s="101">
        <f>IF(R2327&lt;Variables!$G$12,0,1)</f>
        <v>0</v>
      </c>
      <c r="AP2327" s="86">
        <f t="shared" si="372"/>
        <v>1</v>
      </c>
      <c r="AR2327">
        <v>0</v>
      </c>
      <c r="AS2327">
        <v>0</v>
      </c>
      <c r="AT2327">
        <v>0</v>
      </c>
      <c r="AU2327">
        <v>0</v>
      </c>
      <c r="BA2327">
        <v>0</v>
      </c>
    </row>
    <row r="2328" spans="3:53" ht="12.75" x14ac:dyDescent="0.2">
      <c r="C2328" t="s">
        <v>710</v>
      </c>
      <c r="D2328" t="s">
        <v>370</v>
      </c>
      <c r="E2328">
        <v>17.14</v>
      </c>
      <c r="F2328">
        <v>10.58</v>
      </c>
      <c r="G2328">
        <v>7.98</v>
      </c>
      <c r="H2328">
        <v>2790</v>
      </c>
      <c r="I2328">
        <v>30.853000000000002</v>
      </c>
      <c r="J2328" t="s">
        <v>78</v>
      </c>
      <c r="K2328">
        <v>51.23</v>
      </c>
      <c r="L2328">
        <v>17.160695</v>
      </c>
      <c r="M2328">
        <v>-0.2662770942552064</v>
      </c>
      <c r="N2328">
        <v>16.998576</v>
      </c>
      <c r="O2328">
        <v>0.68490442964162723</v>
      </c>
      <c r="P2328">
        <v>677607</v>
      </c>
      <c r="Q2328">
        <v>1113000</v>
      </c>
      <c r="R2328">
        <v>0.61</v>
      </c>
      <c r="S2328">
        <v>46.509</v>
      </c>
      <c r="T2328">
        <v>7.4169999999999998</v>
      </c>
      <c r="U2328">
        <v>23.8004</v>
      </c>
      <c r="V2328">
        <f t="shared" si="371"/>
        <v>2.3876118845959322</v>
      </c>
      <c r="AC2328">
        <v>17.574999999999999</v>
      </c>
      <c r="AD2328">
        <v>16.89</v>
      </c>
      <c r="AH2328" s="85">
        <f>IF(AND(M2328&lt;Variables!$G$6,M2328&gt;Variables!$G$5),0,1)</f>
        <v>1</v>
      </c>
      <c r="AI2328" s="85">
        <f t="shared" si="373"/>
        <v>0</v>
      </c>
      <c r="AJ2328" s="85">
        <f>IF(I2328&gt;Variables!$G$7,0,1)</f>
        <v>0</v>
      </c>
      <c r="AK2328" s="85">
        <f>IF(F2328&gt;Variables!$G$8,0,1)</f>
        <v>0</v>
      </c>
      <c r="AL2328" s="85">
        <f>IF(G2328&gt;Variables!$G$9,0,1)</f>
        <v>1</v>
      </c>
      <c r="AM2328" s="85">
        <f>IF(AND(K2328&gt;Variables!$G$10,K2328&lt;Variables!$G$11),0,1)</f>
        <v>0</v>
      </c>
      <c r="AN2328" s="103">
        <f>IF(H2328&lt;Variables!$G$13,1,0)</f>
        <v>0</v>
      </c>
      <c r="AO2328" s="101">
        <f>IF(R2328&lt;Variables!$G$12,0,1)</f>
        <v>0</v>
      </c>
      <c r="AP2328" s="86">
        <f t="shared" si="372"/>
        <v>1</v>
      </c>
      <c r="AR2328">
        <v>0</v>
      </c>
      <c r="AS2328">
        <v>1</v>
      </c>
      <c r="AT2328">
        <v>0</v>
      </c>
      <c r="AU2328">
        <v>0</v>
      </c>
      <c r="BA2328">
        <v>0.73</v>
      </c>
    </row>
    <row r="2329" spans="3:53" ht="12.75" x14ac:dyDescent="0.2">
      <c r="C2329" t="s">
        <v>710</v>
      </c>
      <c r="D2329" t="s">
        <v>615</v>
      </c>
      <c r="E2329">
        <v>33.67</v>
      </c>
      <c r="F2329">
        <v>24.06</v>
      </c>
      <c r="G2329">
        <v>22.75</v>
      </c>
      <c r="H2329">
        <v>2810</v>
      </c>
      <c r="I2329">
        <v>-25.085999999999999</v>
      </c>
      <c r="J2329" t="s">
        <v>78</v>
      </c>
      <c r="K2329">
        <v>85.26</v>
      </c>
      <c r="L2329">
        <v>32.100360000000002</v>
      </c>
      <c r="M2329">
        <v>6.0735767449336864</v>
      </c>
      <c r="N2329">
        <v>30.095891999999999</v>
      </c>
      <c r="O2329">
        <v>13.138364531611151</v>
      </c>
      <c r="P2329">
        <v>10791000</v>
      </c>
      <c r="Q2329">
        <v>4334000</v>
      </c>
      <c r="R2329">
        <v>2.4900000000000002</v>
      </c>
      <c r="S2329">
        <v>46.509</v>
      </c>
      <c r="T2329">
        <v>7.4169999999999998</v>
      </c>
      <c r="U2329">
        <v>23.8004</v>
      </c>
      <c r="V2329">
        <f t="shared" si="371"/>
        <v>1.9559029399475913</v>
      </c>
      <c r="AC2329">
        <v>44.51</v>
      </c>
      <c r="AD2329">
        <v>33.39</v>
      </c>
      <c r="AH2329" s="85">
        <f>IF(AND(M2329&lt;Variables!$G$6,M2329&gt;Variables!$G$5),0,1)</f>
        <v>1</v>
      </c>
      <c r="AI2329" s="85">
        <f t="shared" si="373"/>
        <v>0</v>
      </c>
      <c r="AJ2329" s="85">
        <f>IF(I2329&gt;Variables!$G$7,0,1)</f>
        <v>1</v>
      </c>
      <c r="AK2329" s="85">
        <f>IF(F2329&gt;Variables!$G$8,0,1)</f>
        <v>0</v>
      </c>
      <c r="AL2329" s="85">
        <f>IF(G2329&gt;Variables!$G$9,0,1)</f>
        <v>0</v>
      </c>
      <c r="AM2329" s="85">
        <f>IF(AND(K2329&gt;Variables!$G$10,K2329&lt;Variables!$G$11),0,1)</f>
        <v>1</v>
      </c>
      <c r="AN2329" s="103">
        <f>IF(H2329&lt;Variables!$G$13,1,0)</f>
        <v>0</v>
      </c>
      <c r="AO2329" s="101">
        <f>IF(R2329&lt;Variables!$G$12,0,1)</f>
        <v>1</v>
      </c>
      <c r="AP2329" s="86">
        <f t="shared" si="372"/>
        <v>1</v>
      </c>
      <c r="AR2329">
        <v>1</v>
      </c>
      <c r="AS2329">
        <v>0</v>
      </c>
      <c r="AT2329">
        <v>0</v>
      </c>
      <c r="AU2329">
        <v>0</v>
      </c>
      <c r="BA2329">
        <v>2</v>
      </c>
    </row>
    <row r="2330" spans="3:53" ht="12.75" x14ac:dyDescent="0.2">
      <c r="C2330" t="s">
        <v>710</v>
      </c>
      <c r="D2330" t="s">
        <v>697</v>
      </c>
      <c r="E2330">
        <v>2.7</v>
      </c>
      <c r="F2330">
        <v>8.8000000000000007</v>
      </c>
      <c r="G2330">
        <v>0</v>
      </c>
      <c r="H2330">
        <v>-99999</v>
      </c>
      <c r="I2330">
        <v>-26.526</v>
      </c>
      <c r="J2330" t="s">
        <v>78</v>
      </c>
      <c r="K2330">
        <v>56.64</v>
      </c>
      <c r="L2330">
        <v>2.75875</v>
      </c>
      <c r="M2330">
        <v>1.495242410511999</v>
      </c>
      <c r="N2330">
        <v>2.7253750000000001</v>
      </c>
      <c r="O2330">
        <v>2.7381552997293839</v>
      </c>
      <c r="P2330">
        <v>25780</v>
      </c>
      <c r="Q2330">
        <v>51791</v>
      </c>
      <c r="R2330">
        <v>0.5</v>
      </c>
      <c r="S2330">
        <v>46.509</v>
      </c>
      <c r="T2330">
        <v>7.4169999999999998</v>
      </c>
      <c r="U2330">
        <v>23.8004</v>
      </c>
      <c r="V2330">
        <f t="shared" si="371"/>
        <v>2.3682408503851389</v>
      </c>
      <c r="AC2330">
        <v>3.11</v>
      </c>
      <c r="AD2330">
        <v>2.7</v>
      </c>
      <c r="AH2330" s="85">
        <f>IF(AND(M2330&lt;Variables!$G$6,M2330&gt;Variables!$G$5),0,1)</f>
        <v>1</v>
      </c>
      <c r="AI2330" s="85">
        <f t="shared" si="373"/>
        <v>0</v>
      </c>
      <c r="AJ2330" s="85">
        <f>IF(I2330&gt;Variables!$G$7,0,1)</f>
        <v>1</v>
      </c>
      <c r="AK2330" s="85">
        <f>IF(F2330&gt;Variables!$G$8,0,1)</f>
        <v>1</v>
      </c>
      <c r="AL2330" s="85">
        <f>IF(G2330&gt;Variables!$G$9,0,1)</f>
        <v>1</v>
      </c>
      <c r="AM2330" s="85">
        <f>IF(AND(K2330&gt;Variables!$G$10,K2330&lt;Variables!$G$11),0,1)</f>
        <v>0</v>
      </c>
      <c r="AN2330" s="103">
        <f>IF(H2330&lt;Variables!$G$13,1,0)</f>
        <v>1</v>
      </c>
      <c r="AO2330" s="101">
        <f>IF(R2330&lt;Variables!$G$12,0,1)</f>
        <v>0</v>
      </c>
      <c r="AP2330" s="86">
        <f t="shared" si="372"/>
        <v>1</v>
      </c>
      <c r="AR2330">
        <v>1</v>
      </c>
      <c r="AS2330">
        <v>0</v>
      </c>
      <c r="AT2330">
        <v>0</v>
      </c>
      <c r="AU2330">
        <v>0</v>
      </c>
      <c r="BA2330">
        <v>2</v>
      </c>
    </row>
    <row r="2331" spans="3:53" ht="12.75" x14ac:dyDescent="0.2">
      <c r="C2331" t="s">
        <v>710</v>
      </c>
      <c r="D2331" t="s">
        <v>682</v>
      </c>
      <c r="E2331">
        <v>3.3</v>
      </c>
      <c r="F2331">
        <v>24.51</v>
      </c>
      <c r="G2331">
        <v>14.13</v>
      </c>
      <c r="H2331">
        <v>199.82</v>
      </c>
      <c r="I2331">
        <v>-0.156</v>
      </c>
      <c r="J2331" t="s">
        <v>78</v>
      </c>
      <c r="K2331">
        <v>46.34</v>
      </c>
      <c r="L2331">
        <v>3.2660200000000001</v>
      </c>
      <c r="M2331">
        <v>-1.102871384743515</v>
      </c>
      <c r="N2331">
        <v>3.251468</v>
      </c>
      <c r="O2331">
        <v>-0.66025561377199593</v>
      </c>
      <c r="P2331">
        <v>15680000</v>
      </c>
      <c r="Q2331">
        <v>1360000</v>
      </c>
      <c r="R2331">
        <v>11.53</v>
      </c>
      <c r="S2331">
        <v>46.509</v>
      </c>
      <c r="T2331">
        <v>7.4169999999999998</v>
      </c>
      <c r="U2331">
        <v>23.8004</v>
      </c>
      <c r="V2331">
        <f t="shared" si="371"/>
        <v>2.3460996172368813</v>
      </c>
      <c r="AC2331">
        <v>3.37</v>
      </c>
      <c r="AD2331">
        <v>2.8</v>
      </c>
      <c r="AH2331" s="85">
        <f>IF(AND(M2331&lt;Variables!$G$6,M2331&gt;Variables!$G$5),0,1)</f>
        <v>1</v>
      </c>
      <c r="AI2331" s="85">
        <f t="shared" si="373"/>
        <v>0</v>
      </c>
      <c r="AJ2331" s="85">
        <f>IF(I2331&gt;Variables!$G$7,0,1)</f>
        <v>1</v>
      </c>
      <c r="AK2331" s="85">
        <f>IF(F2331&gt;Variables!$G$8,0,1)</f>
        <v>0</v>
      </c>
      <c r="AL2331" s="85">
        <f>IF(G2331&gt;Variables!$G$9,0,1)</f>
        <v>0</v>
      </c>
      <c r="AM2331" s="85">
        <f>IF(AND(K2331&gt;Variables!$G$10,K2331&lt;Variables!$G$11),0,1)</f>
        <v>1</v>
      </c>
      <c r="AN2331" s="103">
        <f>IF(H2331&lt;Variables!$G$13,1,0)</f>
        <v>1</v>
      </c>
      <c r="AO2331" s="101">
        <f>IF(R2331&lt;Variables!$G$12,0,1)</f>
        <v>1</v>
      </c>
      <c r="AP2331" s="86">
        <f t="shared" si="372"/>
        <v>1</v>
      </c>
      <c r="AR2331">
        <v>0</v>
      </c>
      <c r="AS2331">
        <v>0</v>
      </c>
      <c r="AT2331">
        <v>1</v>
      </c>
      <c r="AU2331">
        <v>0</v>
      </c>
      <c r="BA2331">
        <v>-2.25</v>
      </c>
    </row>
    <row r="2332" spans="3:53" ht="12.75" x14ac:dyDescent="0.2">
      <c r="C2332" t="s">
        <v>710</v>
      </c>
      <c r="D2332" t="s">
        <v>681</v>
      </c>
      <c r="E2332">
        <v>1.43</v>
      </c>
      <c r="F2332">
        <v>41.18</v>
      </c>
      <c r="G2332">
        <v>8.65</v>
      </c>
      <c r="H2332">
        <v>81.3</v>
      </c>
      <c r="I2332">
        <v>-52.993000000000002</v>
      </c>
      <c r="J2332" t="s">
        <v>78</v>
      </c>
      <c r="K2332">
        <v>44.24</v>
      </c>
      <c r="L2332">
        <v>1.4542999999999999</v>
      </c>
      <c r="M2332">
        <v>-0.63948291274151581</v>
      </c>
      <c r="N2332">
        <v>1.4978899999999999</v>
      </c>
      <c r="O2332">
        <v>-3.530966893430084</v>
      </c>
      <c r="P2332">
        <v>76020000</v>
      </c>
      <c r="Q2332">
        <v>793060</v>
      </c>
      <c r="R2332">
        <v>95.86</v>
      </c>
      <c r="S2332">
        <v>46.509</v>
      </c>
      <c r="T2332">
        <v>7.4169999999999998</v>
      </c>
      <c r="U2332">
        <v>23.8004</v>
      </c>
      <c r="V2332">
        <f t="shared" ref="V2332:V2395" si="374">1.849 + (0.01036 * K2332) + (0.1184 * M2332) - (0.002888 * K2332 * M2332)</f>
        <v>2.3133152342157741</v>
      </c>
      <c r="AC2332">
        <v>1.51</v>
      </c>
      <c r="AD2332">
        <v>1.2</v>
      </c>
      <c r="AH2332" s="85">
        <f>IF(AND(M2332&lt;Variables!$G$6,M2332&gt;Variables!$G$5),0,1)</f>
        <v>1</v>
      </c>
      <c r="AI2332" s="85">
        <f t="shared" si="373"/>
        <v>1</v>
      </c>
      <c r="AJ2332" s="85">
        <f>IF(I2332&gt;Variables!$G$7,0,1)</f>
        <v>1</v>
      </c>
      <c r="AK2332" s="85">
        <f>IF(F2332&gt;Variables!$G$8,0,1)</f>
        <v>0</v>
      </c>
      <c r="AL2332" s="85">
        <f>IF(G2332&gt;Variables!$G$9,0,1)</f>
        <v>1</v>
      </c>
      <c r="AM2332" s="85">
        <f>IF(AND(K2332&gt;Variables!$G$10,K2332&lt;Variables!$G$11),0,1)</f>
        <v>1</v>
      </c>
      <c r="AN2332" s="103">
        <f>IF(H2332&lt;Variables!$G$13,1,0)</f>
        <v>1</v>
      </c>
      <c r="AO2332" s="101">
        <f>IF(R2332&lt;Variables!$G$12,0,1)</f>
        <v>1</v>
      </c>
      <c r="AP2332" s="86">
        <f t="shared" si="372"/>
        <v>1</v>
      </c>
      <c r="AR2332">
        <v>1</v>
      </c>
      <c r="AS2332">
        <v>0</v>
      </c>
      <c r="AT2332">
        <v>0</v>
      </c>
      <c r="AU2332">
        <v>0</v>
      </c>
      <c r="BA2332">
        <v>2</v>
      </c>
    </row>
    <row r="2333" spans="3:53" ht="12.75" x14ac:dyDescent="0.2">
      <c r="C2333" t="s">
        <v>710</v>
      </c>
      <c r="D2333" t="s">
        <v>703</v>
      </c>
      <c r="E2333">
        <v>28.07</v>
      </c>
      <c r="F2333">
        <v>25.51</v>
      </c>
      <c r="G2333">
        <v>27.33</v>
      </c>
      <c r="H2333">
        <v>52.44</v>
      </c>
      <c r="I2333">
        <v>4363.95</v>
      </c>
      <c r="J2333" t="s">
        <v>78</v>
      </c>
      <c r="K2333">
        <v>54.28</v>
      </c>
      <c r="L2333">
        <v>28.177365000000002</v>
      </c>
      <c r="M2333">
        <v>-0.80690653650546273</v>
      </c>
      <c r="N2333">
        <v>27.682594444444451</v>
      </c>
      <c r="O2333">
        <v>0.96596999277723716</v>
      </c>
      <c r="P2333">
        <v>469410</v>
      </c>
      <c r="Q2333">
        <v>72520</v>
      </c>
      <c r="R2333">
        <v>6.47</v>
      </c>
      <c r="S2333">
        <v>46.509</v>
      </c>
      <c r="T2333">
        <v>7.4169999999999998</v>
      </c>
      <c r="U2333">
        <v>23.8004</v>
      </c>
      <c r="V2333">
        <f t="shared" si="374"/>
        <v>2.4422942511605332</v>
      </c>
      <c r="AC2333">
        <v>28.5</v>
      </c>
      <c r="AD2333">
        <v>26.2</v>
      </c>
      <c r="AH2333" s="85">
        <f>IF(AND(M2333&lt;Variables!$G$6,M2333&gt;Variables!$G$5),0,1)</f>
        <v>1</v>
      </c>
      <c r="AI2333" s="85">
        <f t="shared" si="373"/>
        <v>0</v>
      </c>
      <c r="AJ2333" s="85">
        <f>IF(I2333&gt;Variables!$G$7,0,1)</f>
        <v>0</v>
      </c>
      <c r="AK2333" s="85">
        <f>IF(F2333&gt;Variables!$G$8,0,1)</f>
        <v>0</v>
      </c>
      <c r="AL2333" s="85">
        <f>IF(G2333&gt;Variables!$G$9,0,1)</f>
        <v>0</v>
      </c>
      <c r="AM2333" s="85">
        <f>IF(AND(K2333&gt;Variables!$G$10,K2333&lt;Variables!$G$11),0,1)</f>
        <v>0</v>
      </c>
      <c r="AN2333" s="103">
        <f>IF(H2333&lt;Variables!$G$13,1,0)</f>
        <v>1</v>
      </c>
      <c r="AO2333" s="101">
        <f>IF(R2333&lt;Variables!$G$12,0,1)</f>
        <v>1</v>
      </c>
      <c r="AP2333" s="86">
        <f t="shared" si="372"/>
        <v>1</v>
      </c>
      <c r="AR2333">
        <v>0</v>
      </c>
      <c r="AS2333">
        <v>0</v>
      </c>
      <c r="AT2333">
        <v>1</v>
      </c>
      <c r="AU2333">
        <v>0</v>
      </c>
      <c r="BA2333">
        <v>-1.43</v>
      </c>
    </row>
    <row r="2334" spans="3:53" ht="12.75" x14ac:dyDescent="0.2">
      <c r="C2334" t="s">
        <v>710</v>
      </c>
      <c r="D2334" t="s">
        <v>668</v>
      </c>
      <c r="E2334">
        <v>7.88</v>
      </c>
      <c r="F2334">
        <v>148.74</v>
      </c>
      <c r="G2334">
        <v>20.07</v>
      </c>
      <c r="H2334">
        <v>21.3</v>
      </c>
      <c r="I2334">
        <v>-1.502</v>
      </c>
      <c r="J2334" t="s">
        <v>78</v>
      </c>
      <c r="K2334">
        <v>47.25</v>
      </c>
      <c r="L2334">
        <v>8.0450150000000011</v>
      </c>
      <c r="M2334">
        <v>-1.347604696821582</v>
      </c>
      <c r="N2334">
        <v>8.0790419999999994</v>
      </c>
      <c r="O2334">
        <v>-1.763105081023209</v>
      </c>
      <c r="P2334">
        <v>88860000</v>
      </c>
      <c r="Q2334">
        <v>530980</v>
      </c>
      <c r="R2334">
        <v>167.35</v>
      </c>
      <c r="S2334">
        <v>46.509</v>
      </c>
      <c r="T2334">
        <v>7.4169999999999998</v>
      </c>
      <c r="U2334">
        <v>23.8004</v>
      </c>
      <c r="V2334">
        <f t="shared" si="374"/>
        <v>2.3628450456152037</v>
      </c>
      <c r="AC2334">
        <v>8.6</v>
      </c>
      <c r="AD2334">
        <v>5.66</v>
      </c>
      <c r="AH2334" s="85">
        <f>IF(AND(M2334&lt;Variables!$G$6,M2334&gt;Variables!$G$5),0,1)</f>
        <v>1</v>
      </c>
      <c r="AI2334" s="85">
        <f t="shared" si="373"/>
        <v>1</v>
      </c>
      <c r="AJ2334" s="85">
        <f>IF(I2334&gt;Variables!$G$7,0,1)</f>
        <v>1</v>
      </c>
      <c r="AK2334" s="85">
        <f>IF(F2334&gt;Variables!$G$8,0,1)</f>
        <v>0</v>
      </c>
      <c r="AL2334" s="85">
        <f>IF(G2334&gt;Variables!$G$9,0,1)</f>
        <v>0</v>
      </c>
      <c r="AM2334" s="85">
        <f>IF(AND(K2334&gt;Variables!$G$10,K2334&lt;Variables!$G$11),0,1)</f>
        <v>1</v>
      </c>
      <c r="AN2334" s="103">
        <f>IF(H2334&lt;Variables!$G$13,1,0)</f>
        <v>1</v>
      </c>
      <c r="AO2334" s="101">
        <f>IF(R2334&lt;Variables!$G$12,0,1)</f>
        <v>1</v>
      </c>
      <c r="AP2334" s="86">
        <f t="shared" si="372"/>
        <v>1</v>
      </c>
      <c r="AR2334">
        <v>1</v>
      </c>
      <c r="AS2334">
        <v>0</v>
      </c>
      <c r="AT2334">
        <v>0</v>
      </c>
      <c r="AU2334">
        <v>0</v>
      </c>
      <c r="BA2334">
        <v>2</v>
      </c>
    </row>
    <row r="2335" spans="3:53" ht="12.75" x14ac:dyDescent="0.2">
      <c r="C2335" t="s">
        <v>710</v>
      </c>
      <c r="D2335" t="s">
        <v>705</v>
      </c>
      <c r="E2335">
        <v>1.43</v>
      </c>
      <c r="F2335">
        <v>14</v>
      </c>
      <c r="G2335">
        <v>12.2</v>
      </c>
      <c r="H2335">
        <v>117.34</v>
      </c>
      <c r="I2335">
        <v>-18.012</v>
      </c>
      <c r="J2335" t="s">
        <v>78</v>
      </c>
      <c r="K2335">
        <v>31.78</v>
      </c>
      <c r="L2335">
        <v>1.4585049999999999</v>
      </c>
      <c r="M2335">
        <v>-2.2972152992276418</v>
      </c>
      <c r="N2335">
        <v>1.480666</v>
      </c>
      <c r="O2335">
        <v>-3.7595244302226152</v>
      </c>
      <c r="P2335">
        <v>6950000</v>
      </c>
      <c r="Q2335">
        <v>3580000</v>
      </c>
      <c r="R2335">
        <v>1.94</v>
      </c>
      <c r="S2335">
        <v>46.509</v>
      </c>
      <c r="T2335">
        <v>7.4169999999999998</v>
      </c>
      <c r="U2335">
        <v>23.8004</v>
      </c>
      <c r="V2335">
        <f t="shared" si="374"/>
        <v>2.1170903989523517</v>
      </c>
      <c r="AC2335">
        <v>1.6</v>
      </c>
      <c r="AD2335">
        <v>1.42</v>
      </c>
      <c r="AH2335" s="85">
        <f>IF(AND(M2335&lt;Variables!$G$6,M2335&gt;Variables!$G$5),0,1)</f>
        <v>0</v>
      </c>
      <c r="AI2335" s="85">
        <f t="shared" si="373"/>
        <v>1</v>
      </c>
      <c r="AJ2335" s="85">
        <f>IF(I2335&gt;Variables!$G$7,0,1)</f>
        <v>1</v>
      </c>
      <c r="AK2335" s="85">
        <f>IF(F2335&gt;Variables!$G$8,0,1)</f>
        <v>0</v>
      </c>
      <c r="AL2335" s="85">
        <f>IF(G2335&gt;Variables!$G$9,0,1)</f>
        <v>0</v>
      </c>
      <c r="AM2335" s="85">
        <f>IF(AND(K2335&gt;Variables!$G$10,K2335&lt;Variables!$G$11),0,1)</f>
        <v>1</v>
      </c>
      <c r="AN2335" s="103">
        <f>IF(H2335&lt;Variables!$G$13,1,0)</f>
        <v>1</v>
      </c>
      <c r="AO2335" s="101">
        <f>IF(R2335&lt;Variables!$G$12,0,1)</f>
        <v>0</v>
      </c>
      <c r="AP2335" s="86">
        <f t="shared" si="372"/>
        <v>1</v>
      </c>
      <c r="AR2335">
        <v>1</v>
      </c>
      <c r="AS2335">
        <v>0</v>
      </c>
      <c r="AT2335">
        <v>0</v>
      </c>
      <c r="AU2335">
        <v>0</v>
      </c>
      <c r="BA2335">
        <v>2</v>
      </c>
    </row>
    <row r="2336" spans="3:53" ht="12.75" x14ac:dyDescent="0.2">
      <c r="C2336" t="s">
        <v>710</v>
      </c>
      <c r="D2336" t="s">
        <v>306</v>
      </c>
      <c r="E2336">
        <v>21.97</v>
      </c>
      <c r="F2336">
        <v>6.63</v>
      </c>
      <c r="G2336">
        <v>5.99</v>
      </c>
      <c r="H2336">
        <v>7170</v>
      </c>
      <c r="I2336">
        <v>-19.66</v>
      </c>
      <c r="J2336" t="s">
        <v>76</v>
      </c>
      <c r="K2336">
        <v>72.42</v>
      </c>
      <c r="L2336">
        <v>21.753689999999999</v>
      </c>
      <c r="M2336">
        <v>0.81002349486455449</v>
      </c>
      <c r="N2336">
        <v>21.609804</v>
      </c>
      <c r="O2336">
        <v>1.4812536013746329</v>
      </c>
      <c r="P2336">
        <v>2456000</v>
      </c>
      <c r="Q2336">
        <v>5697000</v>
      </c>
      <c r="R2336">
        <v>0.43</v>
      </c>
      <c r="S2336">
        <v>46.509</v>
      </c>
      <c r="T2336">
        <v>7.4169999999999998</v>
      </c>
      <c r="U2336">
        <v>23.8004</v>
      </c>
      <c r="V2336">
        <f t="shared" si="374"/>
        <v>2.5257624102654765</v>
      </c>
      <c r="AC2336">
        <v>23.84</v>
      </c>
      <c r="AD2336">
        <v>21.55</v>
      </c>
      <c r="AH2336" s="85">
        <f>IF(AND(M2336&lt;Variables!$G$6,M2336&gt;Variables!$G$5),0,1)</f>
        <v>1</v>
      </c>
      <c r="AI2336" s="85">
        <f t="shared" si="373"/>
        <v>0</v>
      </c>
      <c r="AJ2336" s="85">
        <f>IF(I2336&gt;Variables!$G$7,0,1)</f>
        <v>1</v>
      </c>
      <c r="AK2336" s="85">
        <f>IF(F2336&gt;Variables!$G$8,0,1)</f>
        <v>1</v>
      </c>
      <c r="AL2336" s="85">
        <f>IF(G2336&gt;Variables!$G$9,0,1)</f>
        <v>1</v>
      </c>
      <c r="AM2336" s="85">
        <f>IF(AND(K2336&gt;Variables!$G$10,K2336&lt;Variables!$G$11),0,1)</f>
        <v>0</v>
      </c>
      <c r="AN2336" s="103">
        <f>IF(H2336&lt;Variables!$G$13,1,0)</f>
        <v>0</v>
      </c>
      <c r="AO2336" s="101">
        <f>IF(R2336&lt;Variables!$G$12,0,1)</f>
        <v>0</v>
      </c>
      <c r="AP2336" s="86">
        <f t="shared" si="372"/>
        <v>0</v>
      </c>
      <c r="AR2336">
        <v>1</v>
      </c>
      <c r="AS2336">
        <v>0</v>
      </c>
      <c r="AT2336">
        <v>0</v>
      </c>
      <c r="AU2336">
        <v>0</v>
      </c>
      <c r="BA2336">
        <v>2</v>
      </c>
    </row>
    <row r="2337" spans="3:53" ht="12.75" x14ac:dyDescent="0.2">
      <c r="C2337" t="s">
        <v>710</v>
      </c>
      <c r="D2337" t="s">
        <v>708</v>
      </c>
      <c r="E2337">
        <v>4.76</v>
      </c>
      <c r="F2337">
        <v>6.33</v>
      </c>
      <c r="G2337">
        <v>5.67</v>
      </c>
      <c r="H2337">
        <v>2370</v>
      </c>
      <c r="I2337">
        <v>-1.1240000000000001</v>
      </c>
      <c r="J2337" t="s">
        <v>76</v>
      </c>
      <c r="K2337">
        <v>62.43</v>
      </c>
      <c r="L2337">
        <v>4.7414900000000006</v>
      </c>
      <c r="M2337">
        <v>0.2849315299620846</v>
      </c>
      <c r="N2337">
        <v>4.7159199999999997</v>
      </c>
      <c r="O2337">
        <v>0.82868242039729734</v>
      </c>
      <c r="P2337">
        <v>3106000</v>
      </c>
      <c r="Q2337">
        <v>4903000</v>
      </c>
      <c r="R2337">
        <v>0.63</v>
      </c>
      <c r="S2337">
        <v>46.509</v>
      </c>
      <c r="T2337">
        <v>7.4169999999999998</v>
      </c>
      <c r="U2337">
        <v>23.8004</v>
      </c>
      <c r="V2337">
        <f t="shared" si="374"/>
        <v>2.4781381537474516</v>
      </c>
      <c r="AC2337">
        <v>4.84</v>
      </c>
      <c r="AD2337">
        <v>4.7249999999999996</v>
      </c>
      <c r="AH2337" s="85">
        <f>IF(AND(M2337&lt;Variables!$G$6,M2337&gt;Variables!$G$5),0,1)</f>
        <v>1</v>
      </c>
      <c r="AI2337" s="85">
        <f t="shared" si="373"/>
        <v>0</v>
      </c>
      <c r="AJ2337" s="85">
        <f>IF(I2337&gt;Variables!$G$7,0,1)</f>
        <v>1</v>
      </c>
      <c r="AK2337" s="85">
        <f>IF(F2337&gt;Variables!$G$8,0,1)</f>
        <v>1</v>
      </c>
      <c r="AL2337" s="85">
        <f>IF(G2337&gt;Variables!$G$9,0,1)</f>
        <v>1</v>
      </c>
      <c r="AM2337" s="85">
        <f>IF(AND(K2337&gt;Variables!$G$10,K2337&lt;Variables!$G$11),0,1)</f>
        <v>0</v>
      </c>
      <c r="AN2337" s="103">
        <f>IF(H2337&lt;Variables!$G$13,1,0)</f>
        <v>1</v>
      </c>
      <c r="AO2337" s="101">
        <f>IF(R2337&lt;Variables!$G$12,0,1)</f>
        <v>0</v>
      </c>
      <c r="AP2337" s="86">
        <f t="shared" si="372"/>
        <v>0</v>
      </c>
      <c r="AR2337">
        <v>0</v>
      </c>
      <c r="AS2337">
        <v>1</v>
      </c>
      <c r="AT2337">
        <v>0</v>
      </c>
      <c r="AU2337">
        <v>0</v>
      </c>
      <c r="BA2337">
        <v>0.99</v>
      </c>
    </row>
    <row r="2338" spans="3:53" ht="12.75" x14ac:dyDescent="0.2">
      <c r="C2338" t="s">
        <v>710</v>
      </c>
      <c r="D2338" t="s">
        <v>420</v>
      </c>
      <c r="E2338">
        <v>23.8</v>
      </c>
      <c r="F2338">
        <v>5.96</v>
      </c>
      <c r="G2338">
        <v>5.35</v>
      </c>
      <c r="H2338">
        <v>2650</v>
      </c>
      <c r="I2338">
        <v>3.9529999999999998</v>
      </c>
      <c r="J2338" t="s">
        <v>78</v>
      </c>
      <c r="K2338">
        <v>53.84</v>
      </c>
      <c r="L2338">
        <v>23.800750000000001</v>
      </c>
      <c r="M2338">
        <v>3.8864321502465181E-2</v>
      </c>
      <c r="N2338">
        <v>23.650963999999998</v>
      </c>
      <c r="O2338">
        <v>0.67242925066394932</v>
      </c>
      <c r="P2338">
        <v>2326000</v>
      </c>
      <c r="Q2338">
        <v>4008000</v>
      </c>
      <c r="R2338">
        <v>0.57999999999999996</v>
      </c>
      <c r="S2338">
        <v>46.509</v>
      </c>
      <c r="T2338">
        <v>7.4169999999999998</v>
      </c>
      <c r="U2338">
        <v>23.8004</v>
      </c>
      <c r="V2338">
        <f t="shared" si="374"/>
        <v>2.405340925424619</v>
      </c>
      <c r="AC2338">
        <v>24.78</v>
      </c>
      <c r="AD2338">
        <v>23.55</v>
      </c>
      <c r="AH2338" s="85">
        <f>IF(AND(M2338&lt;Variables!$G$6,M2338&gt;Variables!$G$5),0,1)</f>
        <v>1</v>
      </c>
      <c r="AI2338" s="85">
        <f t="shared" si="373"/>
        <v>0</v>
      </c>
      <c r="AJ2338" s="85">
        <f>IF(I2338&gt;Variables!$G$7,0,1)</f>
        <v>0</v>
      </c>
      <c r="AK2338" s="85">
        <f>IF(F2338&gt;Variables!$G$8,0,1)</f>
        <v>1</v>
      </c>
      <c r="AL2338" s="85">
        <f>IF(G2338&gt;Variables!$G$9,0,1)</f>
        <v>1</v>
      </c>
      <c r="AM2338" s="85">
        <f>IF(AND(K2338&gt;Variables!$G$10,K2338&lt;Variables!$G$11),0,1)</f>
        <v>0</v>
      </c>
      <c r="AN2338" s="103">
        <f>IF(H2338&lt;Variables!$G$13,1,0)</f>
        <v>0</v>
      </c>
      <c r="AO2338" s="101">
        <f>IF(R2338&lt;Variables!$G$12,0,1)</f>
        <v>0</v>
      </c>
      <c r="AP2338" s="86">
        <f t="shared" si="372"/>
        <v>1</v>
      </c>
      <c r="AR2338">
        <v>0</v>
      </c>
      <c r="AS2338">
        <v>1</v>
      </c>
      <c r="AT2338">
        <v>0</v>
      </c>
      <c r="AU2338">
        <v>0</v>
      </c>
      <c r="BA2338">
        <v>0.83</v>
      </c>
    </row>
    <row r="2339" spans="3:53" ht="12.75" x14ac:dyDescent="0.2">
      <c r="C2339" t="s">
        <v>710</v>
      </c>
      <c r="D2339" t="s">
        <v>692</v>
      </c>
      <c r="E2339">
        <v>12.5</v>
      </c>
      <c r="F2339">
        <v>48.44</v>
      </c>
      <c r="G2339">
        <v>34.619999999999997</v>
      </c>
      <c r="H2339">
        <v>54.17</v>
      </c>
      <c r="I2339">
        <v>29.7</v>
      </c>
      <c r="J2339" t="s">
        <v>78</v>
      </c>
      <c r="K2339">
        <v>52.63</v>
      </c>
      <c r="L2339">
        <v>12.686465</v>
      </c>
      <c r="M2339">
        <v>-0.99684979227861825</v>
      </c>
      <c r="N2339">
        <v>12.232215999999999</v>
      </c>
      <c r="O2339">
        <v>2.6796779912977442</v>
      </c>
      <c r="P2339">
        <v>16810000</v>
      </c>
      <c r="Q2339">
        <v>6070000</v>
      </c>
      <c r="R2339">
        <v>2.77</v>
      </c>
      <c r="S2339">
        <v>46.509</v>
      </c>
      <c r="T2339">
        <v>7.4169999999999998</v>
      </c>
      <c r="U2339">
        <v>23.8004</v>
      </c>
      <c r="V2339">
        <f t="shared" si="374"/>
        <v>2.4277364073855088</v>
      </c>
      <c r="AC2339">
        <v>12.78</v>
      </c>
      <c r="AD2339">
        <v>10.762</v>
      </c>
      <c r="AH2339" s="85">
        <f>IF(AND(M2339&lt;Variables!$G$6,M2339&gt;Variables!$G$5),0,1)</f>
        <v>1</v>
      </c>
      <c r="AI2339" s="85">
        <f t="shared" si="373"/>
        <v>0</v>
      </c>
      <c r="AJ2339" s="85">
        <f>IF(I2339&gt;Variables!$G$7,0,1)</f>
        <v>0</v>
      </c>
      <c r="AK2339" s="85">
        <f>IF(F2339&gt;Variables!$G$8,0,1)</f>
        <v>0</v>
      </c>
      <c r="AL2339" s="85">
        <f>IF(G2339&gt;Variables!$G$9,0,1)</f>
        <v>0</v>
      </c>
      <c r="AM2339" s="85">
        <f>IF(AND(K2339&gt;Variables!$G$10,K2339&lt;Variables!$G$11),0,1)</f>
        <v>0</v>
      </c>
      <c r="AN2339" s="103">
        <f>IF(H2339&lt;Variables!$G$13,1,0)</f>
        <v>1</v>
      </c>
      <c r="AO2339" s="101">
        <f>IF(R2339&lt;Variables!$G$12,0,1)</f>
        <v>1</v>
      </c>
      <c r="AP2339" s="86">
        <f t="shared" si="372"/>
        <v>1</v>
      </c>
      <c r="AR2339">
        <v>0</v>
      </c>
      <c r="AS2339">
        <v>0</v>
      </c>
      <c r="AT2339">
        <v>1</v>
      </c>
      <c r="AU2339">
        <v>0</v>
      </c>
      <c r="BA2339">
        <v>-2.25</v>
      </c>
    </row>
    <row r="2340" spans="3:53" ht="12.75" x14ac:dyDescent="0.2">
      <c r="C2340" t="s">
        <v>711</v>
      </c>
      <c r="D2340" t="s">
        <v>692</v>
      </c>
      <c r="E2340">
        <v>12.24</v>
      </c>
      <c r="F2340">
        <v>45.09</v>
      </c>
      <c r="G2340">
        <v>30.98</v>
      </c>
      <c r="H2340">
        <v>54.17</v>
      </c>
      <c r="I2340">
        <v>29.196999999999999</v>
      </c>
      <c r="J2340" t="s">
        <v>78</v>
      </c>
      <c r="K2340">
        <v>43.2</v>
      </c>
      <c r="L2340">
        <v>12.58048</v>
      </c>
      <c r="M2340">
        <v>-2.8653914636007309</v>
      </c>
      <c r="N2340">
        <v>12.330693999999999</v>
      </c>
      <c r="O2340">
        <v>-0.89771102907916023</v>
      </c>
      <c r="P2340">
        <v>17180000</v>
      </c>
      <c r="Q2340">
        <v>6070000</v>
      </c>
      <c r="R2340">
        <v>2.83</v>
      </c>
      <c r="S2340">
        <v>48.198000000000008</v>
      </c>
      <c r="T2340">
        <v>7.8070000000000004</v>
      </c>
      <c r="U2340">
        <v>24.775600000000001</v>
      </c>
      <c r="V2340">
        <f t="shared" si="374"/>
        <v>2.3147804743348424</v>
      </c>
      <c r="AC2340">
        <v>12.78</v>
      </c>
      <c r="AD2340">
        <v>10.762</v>
      </c>
      <c r="AH2340" s="85">
        <f>IF(AND(M2340&lt;Variables!$G$6,M2340&gt;Variables!$G$5),0,1)</f>
        <v>0</v>
      </c>
      <c r="AI2340" s="85">
        <f t="shared" si="373"/>
        <v>0</v>
      </c>
      <c r="AJ2340" s="85">
        <f>IF(I2340&gt;Variables!$G$7,0,1)</f>
        <v>0</v>
      </c>
      <c r="AK2340" s="85">
        <f>IF(F2340&gt;Variables!$G$8,0,1)</f>
        <v>0</v>
      </c>
      <c r="AL2340" s="85">
        <f>IF(G2340&gt;Variables!$G$9,0,1)</f>
        <v>0</v>
      </c>
      <c r="AM2340" s="85">
        <f>IF(AND(K2340&gt;Variables!$G$10,K2340&lt;Variables!$G$11),0,1)</f>
        <v>1</v>
      </c>
      <c r="AN2340" s="103">
        <f>IF(H2340&lt;Variables!$G$13,1,0)</f>
        <v>1</v>
      </c>
      <c r="AO2340" s="101">
        <f>IF(R2340&lt;Variables!$G$12,0,1)</f>
        <v>1</v>
      </c>
      <c r="AP2340" s="86">
        <f t="shared" si="372"/>
        <v>1</v>
      </c>
      <c r="AR2340">
        <v>0</v>
      </c>
      <c r="AS2340">
        <v>0</v>
      </c>
      <c r="AT2340">
        <v>1</v>
      </c>
      <c r="AU2340">
        <v>0</v>
      </c>
      <c r="BA2340">
        <v>-2.25</v>
      </c>
    </row>
    <row r="2341" spans="3:53" ht="12.75" x14ac:dyDescent="0.2">
      <c r="C2341" t="s">
        <v>711</v>
      </c>
      <c r="D2341" t="s">
        <v>370</v>
      </c>
      <c r="E2341">
        <v>17.010000000000002</v>
      </c>
      <c r="F2341">
        <v>9.8699999999999992</v>
      </c>
      <c r="G2341">
        <v>7.32</v>
      </c>
      <c r="H2341">
        <v>2790</v>
      </c>
      <c r="I2341">
        <v>30.68</v>
      </c>
      <c r="J2341" t="s">
        <v>78</v>
      </c>
      <c r="K2341">
        <v>41.9</v>
      </c>
      <c r="L2341">
        <v>17.132249999999999</v>
      </c>
      <c r="M2341">
        <v>-0.71356651928377191</v>
      </c>
      <c r="N2341">
        <v>17.026675999999998</v>
      </c>
      <c r="O2341">
        <v>-9.7940431825899593E-2</v>
      </c>
      <c r="P2341">
        <v>705207</v>
      </c>
      <c r="Q2341">
        <v>1113000</v>
      </c>
      <c r="R2341">
        <v>0.63</v>
      </c>
      <c r="S2341">
        <v>48.198000000000008</v>
      </c>
      <c r="T2341">
        <v>7.8070000000000004</v>
      </c>
      <c r="U2341">
        <v>24.775600000000001</v>
      </c>
      <c r="V2341">
        <f t="shared" si="374"/>
        <v>2.2849444106290768</v>
      </c>
      <c r="AC2341">
        <v>17.574999999999999</v>
      </c>
      <c r="AD2341">
        <v>16.89</v>
      </c>
      <c r="AH2341" s="85">
        <f>IF(AND(M2341&lt;Variables!$G$6,M2341&gt;Variables!$G$5),0,1)</f>
        <v>1</v>
      </c>
      <c r="AI2341" s="85">
        <f t="shared" si="373"/>
        <v>0</v>
      </c>
      <c r="AJ2341" s="85">
        <f>IF(I2341&gt;Variables!$G$7,0,1)</f>
        <v>0</v>
      </c>
      <c r="AK2341" s="85">
        <f>IF(F2341&gt;Variables!$G$8,0,1)</f>
        <v>0</v>
      </c>
      <c r="AL2341" s="85">
        <f>IF(G2341&gt;Variables!$G$9,0,1)</f>
        <v>1</v>
      </c>
      <c r="AM2341" s="85">
        <f>IF(AND(K2341&gt;Variables!$G$10,K2341&lt;Variables!$G$11),0,1)</f>
        <v>1</v>
      </c>
      <c r="AN2341" s="103">
        <f>IF(H2341&lt;Variables!$G$13,1,0)</f>
        <v>0</v>
      </c>
      <c r="AO2341" s="101">
        <f>IF(R2341&lt;Variables!$G$12,0,1)</f>
        <v>0</v>
      </c>
      <c r="AP2341" s="86">
        <f t="shared" si="372"/>
        <v>1</v>
      </c>
      <c r="AR2341">
        <v>1</v>
      </c>
      <c r="AS2341">
        <v>0</v>
      </c>
      <c r="AT2341">
        <v>0</v>
      </c>
      <c r="AU2341">
        <v>0</v>
      </c>
      <c r="BA2341">
        <v>0.97</v>
      </c>
    </row>
    <row r="2342" spans="3:53" ht="12.75" x14ac:dyDescent="0.2">
      <c r="C2342" t="s">
        <v>711</v>
      </c>
      <c r="D2342" t="s">
        <v>704</v>
      </c>
      <c r="E2342">
        <v>18.61</v>
      </c>
      <c r="F2342">
        <v>7.82</v>
      </c>
      <c r="G2342">
        <v>3.34</v>
      </c>
      <c r="H2342">
        <v>-99999</v>
      </c>
      <c r="I2342">
        <v>-8.8849999999999998</v>
      </c>
      <c r="J2342" t="s">
        <v>78</v>
      </c>
      <c r="K2342">
        <v>59.88</v>
      </c>
      <c r="L2342">
        <v>18.54</v>
      </c>
      <c r="M2342">
        <v>0</v>
      </c>
      <c r="N2342">
        <v>18.462499999999999</v>
      </c>
      <c r="O2342">
        <v>0.41976980365606259</v>
      </c>
      <c r="P2342">
        <v>39559</v>
      </c>
      <c r="Q2342">
        <v>44210</v>
      </c>
      <c r="R2342">
        <v>0.89</v>
      </c>
      <c r="S2342">
        <v>48.198000000000008</v>
      </c>
      <c r="T2342">
        <v>7.8070000000000004</v>
      </c>
      <c r="U2342">
        <v>24.775600000000001</v>
      </c>
      <c r="V2342">
        <f t="shared" si="374"/>
        <v>2.4693567999999999</v>
      </c>
      <c r="AC2342">
        <v>18.75</v>
      </c>
      <c r="AD2342">
        <v>18.240100000000002</v>
      </c>
      <c r="AH2342" s="85">
        <f>IF(AND(M2342&lt;Variables!$G$6,M2342&gt;Variables!$G$5),0,1)</f>
        <v>1</v>
      </c>
      <c r="AI2342" s="85">
        <f t="shared" si="373"/>
        <v>0</v>
      </c>
      <c r="AJ2342" s="85">
        <f>IF(I2342&gt;Variables!$G$7,0,1)</f>
        <v>1</v>
      </c>
      <c r="AK2342" s="85">
        <f>IF(F2342&gt;Variables!$G$8,0,1)</f>
        <v>1</v>
      </c>
      <c r="AL2342" s="85">
        <f>IF(G2342&gt;Variables!$G$9,0,1)</f>
        <v>1</v>
      </c>
      <c r="AM2342" s="85">
        <f>IF(AND(K2342&gt;Variables!$G$10,K2342&lt;Variables!$G$11),0,1)</f>
        <v>0</v>
      </c>
      <c r="AN2342" s="103">
        <f>IF(H2342&lt;Variables!$G$13,1,0)</f>
        <v>1</v>
      </c>
      <c r="AO2342" s="101">
        <f>IF(R2342&lt;Variables!$G$12,0,1)</f>
        <v>0</v>
      </c>
      <c r="AP2342" s="86">
        <f t="shared" si="372"/>
        <v>1</v>
      </c>
      <c r="AR2342">
        <v>0</v>
      </c>
      <c r="AS2342">
        <v>0</v>
      </c>
      <c r="AT2342">
        <v>0</v>
      </c>
      <c r="AU2342">
        <v>0</v>
      </c>
      <c r="BA2342">
        <v>0</v>
      </c>
    </row>
    <row r="2343" spans="3:53" ht="12.75" x14ac:dyDescent="0.2">
      <c r="C2343" t="s">
        <v>711</v>
      </c>
      <c r="D2343" t="s">
        <v>193</v>
      </c>
      <c r="E2343">
        <v>19.25</v>
      </c>
      <c r="F2343">
        <v>13.83</v>
      </c>
      <c r="G2343">
        <v>7.3</v>
      </c>
      <c r="H2343">
        <v>6870</v>
      </c>
      <c r="I2343">
        <v>-51.023000000000003</v>
      </c>
      <c r="J2343" t="s">
        <v>78</v>
      </c>
      <c r="K2343">
        <v>51.46</v>
      </c>
      <c r="L2343">
        <v>19.265370000000001</v>
      </c>
      <c r="M2343">
        <v>-2.26831875017274E-2</v>
      </c>
      <c r="N2343">
        <v>19.147656000000001</v>
      </c>
      <c r="O2343">
        <v>0.59194712919430681</v>
      </c>
      <c r="P2343">
        <v>15068000</v>
      </c>
      <c r="Q2343">
        <v>21186000</v>
      </c>
      <c r="R2343">
        <v>0.71</v>
      </c>
      <c r="S2343">
        <v>48.198000000000008</v>
      </c>
      <c r="T2343">
        <v>7.8070000000000004</v>
      </c>
      <c r="U2343">
        <v>24.775600000000001</v>
      </c>
      <c r="V2343">
        <f t="shared" si="374"/>
        <v>2.3828110060814822</v>
      </c>
      <c r="AC2343">
        <v>23</v>
      </c>
      <c r="AD2343">
        <v>19.2</v>
      </c>
      <c r="AH2343" s="85">
        <f>IF(AND(M2343&lt;Variables!$G$6,M2343&gt;Variables!$G$5),0,1)</f>
        <v>1</v>
      </c>
      <c r="AI2343" s="85">
        <f t="shared" si="373"/>
        <v>0</v>
      </c>
      <c r="AJ2343" s="85">
        <f>IF(I2343&gt;Variables!$G$7,0,1)</f>
        <v>1</v>
      </c>
      <c r="AK2343" s="85">
        <f>IF(F2343&gt;Variables!$G$8,0,1)</f>
        <v>0</v>
      </c>
      <c r="AL2343" s="85">
        <f>IF(G2343&gt;Variables!$G$9,0,1)</f>
        <v>1</v>
      </c>
      <c r="AM2343" s="85">
        <f>IF(AND(K2343&gt;Variables!$G$10,K2343&lt;Variables!$G$11),0,1)</f>
        <v>0</v>
      </c>
      <c r="AN2343" s="103">
        <f>IF(H2343&lt;Variables!$G$13,1,0)</f>
        <v>0</v>
      </c>
      <c r="AO2343" s="101">
        <f>IF(R2343&lt;Variables!$G$12,0,1)</f>
        <v>0</v>
      </c>
      <c r="AP2343" s="86">
        <f t="shared" si="372"/>
        <v>1</v>
      </c>
      <c r="AR2343">
        <v>1</v>
      </c>
      <c r="AS2343">
        <v>0</v>
      </c>
      <c r="AT2343">
        <v>0</v>
      </c>
      <c r="AU2343">
        <v>0</v>
      </c>
      <c r="BA2343">
        <v>2</v>
      </c>
    </row>
    <row r="2344" spans="3:53" ht="12.75" x14ac:dyDescent="0.2">
      <c r="C2344" t="s">
        <v>711</v>
      </c>
      <c r="D2344" t="s">
        <v>278</v>
      </c>
      <c r="E2344">
        <v>67.7</v>
      </c>
      <c r="F2344">
        <v>6.05</v>
      </c>
      <c r="G2344">
        <v>5.42</v>
      </c>
      <c r="H2344">
        <v>3060</v>
      </c>
      <c r="I2344">
        <v>-30.597000000000001</v>
      </c>
      <c r="J2344" t="s">
        <v>78</v>
      </c>
      <c r="K2344">
        <v>57.06</v>
      </c>
      <c r="L2344">
        <v>67.621420000000001</v>
      </c>
      <c r="M2344">
        <v>0.30845255837573032</v>
      </c>
      <c r="N2344">
        <v>67.727795999999998</v>
      </c>
      <c r="O2344">
        <v>0.15090406898816019</v>
      </c>
      <c r="P2344">
        <v>411373</v>
      </c>
      <c r="Q2344">
        <v>1421000</v>
      </c>
      <c r="R2344">
        <v>0.28999999999999998</v>
      </c>
      <c r="S2344">
        <v>48.198000000000008</v>
      </c>
      <c r="T2344">
        <v>7.8070000000000004</v>
      </c>
      <c r="U2344">
        <v>24.775600000000001</v>
      </c>
      <c r="V2344">
        <f t="shared" si="374"/>
        <v>2.4258327079027922</v>
      </c>
      <c r="AC2344">
        <v>69.31</v>
      </c>
      <c r="AD2344">
        <v>67.55</v>
      </c>
      <c r="AH2344" s="85">
        <f>IF(AND(M2344&lt;Variables!$G$6,M2344&gt;Variables!$G$5),0,1)</f>
        <v>1</v>
      </c>
      <c r="AI2344" s="85">
        <f t="shared" si="373"/>
        <v>1</v>
      </c>
      <c r="AJ2344" s="85">
        <f>IF(I2344&gt;Variables!$G$7,0,1)</f>
        <v>1</v>
      </c>
      <c r="AK2344" s="85">
        <f>IF(F2344&gt;Variables!$G$8,0,1)</f>
        <v>1</v>
      </c>
      <c r="AL2344" s="85">
        <f>IF(G2344&gt;Variables!$G$9,0,1)</f>
        <v>1</v>
      </c>
      <c r="AM2344" s="85">
        <f>IF(AND(K2344&gt;Variables!$G$10,K2344&lt;Variables!$G$11),0,1)</f>
        <v>0</v>
      </c>
      <c r="AN2344" s="103">
        <f>IF(H2344&lt;Variables!$G$13,1,0)</f>
        <v>0</v>
      </c>
      <c r="AO2344" s="101">
        <f>IF(R2344&lt;Variables!$G$12,0,1)</f>
        <v>0</v>
      </c>
      <c r="AP2344" s="86">
        <f t="shared" si="372"/>
        <v>1</v>
      </c>
      <c r="AR2344">
        <v>0</v>
      </c>
      <c r="AS2344">
        <v>1</v>
      </c>
      <c r="AT2344">
        <v>0</v>
      </c>
      <c r="AU2344">
        <v>0</v>
      </c>
      <c r="BA2344">
        <v>1.27</v>
      </c>
    </row>
    <row r="2345" spans="3:53" ht="12.75" x14ac:dyDescent="0.2">
      <c r="C2345" t="s">
        <v>711</v>
      </c>
      <c r="D2345" t="s">
        <v>615</v>
      </c>
      <c r="E2345">
        <v>35.9</v>
      </c>
      <c r="F2345">
        <v>29.16</v>
      </c>
      <c r="G2345">
        <v>26.68</v>
      </c>
      <c r="H2345">
        <v>2810</v>
      </c>
      <c r="I2345">
        <v>-23.524999999999999</v>
      </c>
      <c r="J2345" t="s">
        <v>78</v>
      </c>
      <c r="K2345">
        <v>86.93</v>
      </c>
      <c r="L2345">
        <v>33.112169999999999</v>
      </c>
      <c r="M2345">
        <v>6.1241229433166167</v>
      </c>
      <c r="N2345">
        <v>30.824418000000001</v>
      </c>
      <c r="O2345">
        <v>14.000530358756491</v>
      </c>
      <c r="P2345">
        <v>14738000</v>
      </c>
      <c r="Q2345">
        <v>4334000</v>
      </c>
      <c r="R2345">
        <v>3.4</v>
      </c>
      <c r="S2345">
        <v>48.198000000000008</v>
      </c>
      <c r="T2345">
        <v>7.8070000000000004</v>
      </c>
      <c r="U2345">
        <v>24.775600000000001</v>
      </c>
      <c r="V2345">
        <f t="shared" si="374"/>
        <v>1.9372063749369486</v>
      </c>
      <c r="AC2345">
        <v>44.51</v>
      </c>
      <c r="AD2345">
        <v>34.82</v>
      </c>
      <c r="AH2345" s="85">
        <f>IF(AND(M2345&lt;Variables!$G$6,M2345&gt;Variables!$G$5),0,1)</f>
        <v>1</v>
      </c>
      <c r="AI2345" s="85">
        <f t="shared" si="373"/>
        <v>0</v>
      </c>
      <c r="AJ2345" s="85">
        <f>IF(I2345&gt;Variables!$G$7,0,1)</f>
        <v>1</v>
      </c>
      <c r="AK2345" s="85">
        <f>IF(F2345&gt;Variables!$G$8,0,1)</f>
        <v>0</v>
      </c>
      <c r="AL2345" s="85">
        <f>IF(G2345&gt;Variables!$G$9,0,1)</f>
        <v>0</v>
      </c>
      <c r="AM2345" s="85">
        <f>IF(AND(K2345&gt;Variables!$G$10,K2345&lt;Variables!$G$11),0,1)</f>
        <v>1</v>
      </c>
      <c r="AN2345" s="103">
        <f>IF(H2345&lt;Variables!$G$13,1,0)</f>
        <v>0</v>
      </c>
      <c r="AO2345" s="101">
        <f>IF(R2345&lt;Variables!$G$12,0,1)</f>
        <v>1</v>
      </c>
      <c r="AP2345" s="86">
        <f t="shared" si="372"/>
        <v>1</v>
      </c>
      <c r="AR2345">
        <v>0</v>
      </c>
      <c r="AS2345">
        <v>0</v>
      </c>
      <c r="AT2345">
        <v>1</v>
      </c>
      <c r="AU2345">
        <v>0</v>
      </c>
      <c r="BA2345">
        <v>-2.25</v>
      </c>
    </row>
    <row r="2346" spans="3:53" ht="12.75" x14ac:dyDescent="0.2">
      <c r="C2346" t="s">
        <v>711</v>
      </c>
      <c r="D2346" t="s">
        <v>679</v>
      </c>
      <c r="E2346">
        <v>0.26</v>
      </c>
      <c r="F2346">
        <v>39.159999999999997</v>
      </c>
      <c r="G2346">
        <v>-17.829999999999998</v>
      </c>
      <c r="H2346">
        <v>-99999</v>
      </c>
      <c r="I2346">
        <v>6.3E-2</v>
      </c>
      <c r="J2346" t="s">
        <v>78</v>
      </c>
      <c r="K2346">
        <v>49.66</v>
      </c>
      <c r="L2346">
        <v>0.26309705882352941</v>
      </c>
      <c r="M2346">
        <v>0.72328485349849247</v>
      </c>
      <c r="N2346">
        <v>0.27018977272727268</v>
      </c>
      <c r="O2346">
        <v>-1.920787998334502</v>
      </c>
      <c r="P2346">
        <v>1696000</v>
      </c>
      <c r="Q2346">
        <v>268345</v>
      </c>
      <c r="R2346">
        <v>6.32</v>
      </c>
      <c r="S2346">
        <v>48.198000000000008</v>
      </c>
      <c r="T2346">
        <v>7.8070000000000004</v>
      </c>
      <c r="U2346">
        <v>24.775600000000001</v>
      </c>
      <c r="V2346">
        <f t="shared" si="374"/>
        <v>2.3453824016723863</v>
      </c>
      <c r="AC2346">
        <v>0.27</v>
      </c>
      <c r="AD2346">
        <v>0.18099999999999999</v>
      </c>
      <c r="AH2346" s="85">
        <f>IF(AND(M2346&lt;Variables!$G$6,M2346&gt;Variables!$G$5),0,1)</f>
        <v>1</v>
      </c>
      <c r="AI2346" s="85">
        <f t="shared" si="373"/>
        <v>1</v>
      </c>
      <c r="AJ2346" s="85">
        <f>IF(I2346&gt;Variables!$G$7,0,1)</f>
        <v>0</v>
      </c>
      <c r="AK2346" s="85">
        <f>IF(F2346&gt;Variables!$G$8,0,1)</f>
        <v>0</v>
      </c>
      <c r="AL2346" s="85">
        <f>IF(G2346&gt;Variables!$G$9,0,1)</f>
        <v>1</v>
      </c>
      <c r="AM2346" s="85">
        <f>IF(AND(K2346&gt;Variables!$G$10,K2346&lt;Variables!$G$11),0,1)</f>
        <v>1</v>
      </c>
      <c r="AN2346" s="103">
        <f>IF(H2346&lt;Variables!$G$13,1,0)</f>
        <v>1</v>
      </c>
      <c r="AO2346" s="101">
        <f>IF(R2346&lt;Variables!$G$12,0,1)</f>
        <v>1</v>
      </c>
      <c r="AP2346" s="86">
        <f t="shared" si="372"/>
        <v>1</v>
      </c>
      <c r="AR2346">
        <v>1</v>
      </c>
      <c r="AS2346">
        <v>0</v>
      </c>
      <c r="AT2346">
        <v>0</v>
      </c>
      <c r="AU2346">
        <v>0</v>
      </c>
      <c r="BA2346">
        <v>2</v>
      </c>
    </row>
    <row r="2347" spans="3:53" ht="12.75" x14ac:dyDescent="0.2">
      <c r="C2347" t="s">
        <v>711</v>
      </c>
      <c r="D2347" t="s">
        <v>702</v>
      </c>
      <c r="E2347">
        <v>0.14000000000000001</v>
      </c>
      <c r="F2347">
        <v>9.43</v>
      </c>
      <c r="G2347">
        <v>12.06</v>
      </c>
      <c r="H2347">
        <v>-99999</v>
      </c>
      <c r="I2347">
        <v>4.3179999999999996</v>
      </c>
      <c r="J2347" t="s">
        <v>78</v>
      </c>
      <c r="K2347"/>
      <c r="L2347">
        <v>0.154</v>
      </c>
      <c r="M2347">
        <v>2.5974025974026</v>
      </c>
      <c r="N2347">
        <v>0.15525</v>
      </c>
      <c r="O2347">
        <v>1.771336553945251</v>
      </c>
      <c r="P2347">
        <v>21147</v>
      </c>
      <c r="Q2347">
        <v>102296</v>
      </c>
      <c r="R2347">
        <v>0.21</v>
      </c>
      <c r="S2347">
        <v>48.198000000000008</v>
      </c>
      <c r="T2347">
        <v>7.8070000000000004</v>
      </c>
      <c r="U2347">
        <v>24.775600000000001</v>
      </c>
      <c r="V2347">
        <f t="shared" si="374"/>
        <v>2.1565324675324677</v>
      </c>
      <c r="AC2347">
        <v>0.15989999999999999</v>
      </c>
      <c r="AD2347">
        <v>0.14499999999999999</v>
      </c>
      <c r="AH2347" s="85">
        <f>IF(AND(M2347&lt;Variables!$G$6,M2347&gt;Variables!$G$5),0,1)</f>
        <v>1</v>
      </c>
      <c r="AI2347" s="85">
        <f t="shared" si="373"/>
        <v>1</v>
      </c>
      <c r="AJ2347" s="85">
        <f>IF(I2347&gt;Variables!$G$7,0,1)</f>
        <v>0</v>
      </c>
      <c r="AK2347" s="85">
        <f>IF(F2347&gt;Variables!$G$8,0,1)</f>
        <v>0</v>
      </c>
      <c r="AL2347" s="85">
        <f>IF(G2347&gt;Variables!$G$9,0,1)</f>
        <v>0</v>
      </c>
      <c r="AM2347" s="85">
        <f>IF(AND(K2347&gt;Variables!$G$10,K2347&lt;Variables!$G$11),0,1)</f>
        <v>1</v>
      </c>
      <c r="AN2347" s="103">
        <f>IF(H2347&lt;Variables!$G$13,1,0)</f>
        <v>1</v>
      </c>
      <c r="AO2347" s="101">
        <f>IF(R2347&lt;Variables!$G$12,0,1)</f>
        <v>0</v>
      </c>
      <c r="AP2347" s="86">
        <f t="shared" si="372"/>
        <v>1</v>
      </c>
      <c r="AR2347">
        <v>1</v>
      </c>
      <c r="AS2347">
        <v>0</v>
      </c>
      <c r="AT2347">
        <v>0</v>
      </c>
      <c r="AU2347">
        <v>0</v>
      </c>
      <c r="BA2347">
        <v>2</v>
      </c>
    </row>
    <row r="2348" spans="3:53" ht="12.75" x14ac:dyDescent="0.2">
      <c r="C2348" t="s">
        <v>711</v>
      </c>
      <c r="D2348" t="s">
        <v>676</v>
      </c>
      <c r="E2348">
        <v>2.76</v>
      </c>
      <c r="F2348">
        <v>6.65</v>
      </c>
      <c r="G2348">
        <v>2.61</v>
      </c>
      <c r="H2348">
        <v>-99999</v>
      </c>
      <c r="I2348">
        <v>-31.587</v>
      </c>
      <c r="J2348" t="s">
        <v>78</v>
      </c>
      <c r="K2348">
        <v>49.6</v>
      </c>
      <c r="L2348">
        <v>2.758</v>
      </c>
      <c r="M2348">
        <v>-0.29006526468455429</v>
      </c>
      <c r="N2348">
        <v>2.7645833333333329</v>
      </c>
      <c r="O2348">
        <v>-0.52750565184625597</v>
      </c>
      <c r="P2348">
        <v>54642</v>
      </c>
      <c r="Q2348">
        <v>193623</v>
      </c>
      <c r="R2348">
        <v>0.28000000000000003</v>
      </c>
      <c r="S2348">
        <v>48.198000000000008</v>
      </c>
      <c r="T2348">
        <v>7.8070000000000004</v>
      </c>
      <c r="U2348">
        <v>24.775600000000001</v>
      </c>
      <c r="V2348">
        <f t="shared" si="374"/>
        <v>2.3700626134880345</v>
      </c>
      <c r="AC2348">
        <v>2.77</v>
      </c>
      <c r="AD2348">
        <v>2.74</v>
      </c>
      <c r="AH2348" s="85">
        <f>IF(AND(M2348&lt;Variables!$G$6,M2348&gt;Variables!$G$5),0,1)</f>
        <v>1</v>
      </c>
      <c r="AI2348" s="85">
        <f t="shared" si="373"/>
        <v>1</v>
      </c>
      <c r="AJ2348" s="85">
        <f>IF(I2348&gt;Variables!$G$7,0,1)</f>
        <v>1</v>
      </c>
      <c r="AK2348" s="85">
        <f>IF(F2348&gt;Variables!$G$8,0,1)</f>
        <v>1</v>
      </c>
      <c r="AL2348" s="85">
        <f>IF(G2348&gt;Variables!$G$9,0,1)</f>
        <v>1</v>
      </c>
      <c r="AM2348" s="85">
        <f>IF(AND(K2348&gt;Variables!$G$10,K2348&lt;Variables!$G$11),0,1)</f>
        <v>1</v>
      </c>
      <c r="AN2348" s="103">
        <f>IF(H2348&lt;Variables!$G$13,1,0)</f>
        <v>1</v>
      </c>
      <c r="AO2348" s="101">
        <f>IF(R2348&lt;Variables!$G$12,0,1)</f>
        <v>0</v>
      </c>
      <c r="AP2348" s="86">
        <f t="shared" si="372"/>
        <v>1</v>
      </c>
      <c r="AR2348">
        <v>0</v>
      </c>
      <c r="AS2348">
        <v>0</v>
      </c>
      <c r="AT2348">
        <v>0</v>
      </c>
      <c r="AU2348">
        <v>0</v>
      </c>
      <c r="BA2348">
        <v>0</v>
      </c>
    </row>
    <row r="2349" spans="3:53" ht="12.75" x14ac:dyDescent="0.2">
      <c r="C2349" t="s">
        <v>711</v>
      </c>
      <c r="D2349" t="s">
        <v>687</v>
      </c>
      <c r="E2349">
        <v>12.34</v>
      </c>
      <c r="F2349">
        <v>5.78</v>
      </c>
      <c r="G2349">
        <v>2.95</v>
      </c>
      <c r="H2349">
        <v>-99999</v>
      </c>
      <c r="I2349">
        <v>-15.420999999999999</v>
      </c>
      <c r="J2349" t="s">
        <v>78</v>
      </c>
      <c r="K2349">
        <v>85.68</v>
      </c>
      <c r="L2349">
        <v>12.353</v>
      </c>
      <c r="M2349">
        <v>4.0475997733393594E-3</v>
      </c>
      <c r="N2349">
        <v>12.35791</v>
      </c>
      <c r="O2349">
        <v>-3.5685645873762217E-2</v>
      </c>
      <c r="P2349">
        <v>80901</v>
      </c>
      <c r="Q2349">
        <v>75393</v>
      </c>
      <c r="R2349">
        <v>1.07</v>
      </c>
      <c r="S2349">
        <v>48.198000000000008</v>
      </c>
      <c r="T2349">
        <v>7.8070000000000004</v>
      </c>
      <c r="U2349">
        <v>24.775600000000001</v>
      </c>
      <c r="V2349">
        <f t="shared" si="374"/>
        <v>2.7361224821824655</v>
      </c>
      <c r="AC2349">
        <v>12.37</v>
      </c>
      <c r="AD2349">
        <v>12.31</v>
      </c>
      <c r="AH2349" s="85">
        <f>IF(AND(M2349&lt;Variables!$G$6,M2349&gt;Variables!$G$5),0,1)</f>
        <v>1</v>
      </c>
      <c r="AI2349" s="85">
        <f t="shared" si="373"/>
        <v>1</v>
      </c>
      <c r="AJ2349" s="85">
        <f>IF(I2349&gt;Variables!$G$7,0,1)</f>
        <v>1</v>
      </c>
      <c r="AK2349" s="85">
        <f>IF(F2349&gt;Variables!$G$8,0,1)</f>
        <v>1</v>
      </c>
      <c r="AL2349" s="85">
        <f>IF(G2349&gt;Variables!$G$9,0,1)</f>
        <v>1</v>
      </c>
      <c r="AM2349" s="85">
        <f>IF(AND(K2349&gt;Variables!$G$10,K2349&lt;Variables!$G$11),0,1)</f>
        <v>1</v>
      </c>
      <c r="AN2349" s="103">
        <f>IF(H2349&lt;Variables!$G$13,1,0)</f>
        <v>1</v>
      </c>
      <c r="AO2349" s="101">
        <f>IF(R2349&lt;Variables!$G$12,0,1)</f>
        <v>0</v>
      </c>
      <c r="AP2349" s="86">
        <f t="shared" si="372"/>
        <v>1</v>
      </c>
      <c r="AR2349">
        <v>0</v>
      </c>
      <c r="AS2349">
        <v>0</v>
      </c>
      <c r="AT2349">
        <v>0</v>
      </c>
      <c r="AU2349">
        <v>0</v>
      </c>
      <c r="BA2349">
        <v>0</v>
      </c>
    </row>
    <row r="2350" spans="3:53" ht="12.75" x14ac:dyDescent="0.2">
      <c r="C2350" t="s">
        <v>711</v>
      </c>
      <c r="D2350" t="s">
        <v>682</v>
      </c>
      <c r="E2350">
        <v>3.27</v>
      </c>
      <c r="F2350">
        <v>28.02</v>
      </c>
      <c r="G2350">
        <v>15.9</v>
      </c>
      <c r="H2350">
        <v>199.82</v>
      </c>
      <c r="I2350">
        <v>-0.13700000000000001</v>
      </c>
      <c r="J2350" t="s">
        <v>78</v>
      </c>
      <c r="K2350">
        <v>52.77</v>
      </c>
      <c r="L2350">
        <v>3.2554449999999999</v>
      </c>
      <c r="M2350">
        <v>0.75427476120774384</v>
      </c>
      <c r="N2350">
        <v>3.2659120000000001</v>
      </c>
      <c r="O2350">
        <v>0.43136496023163212</v>
      </c>
      <c r="P2350">
        <v>16070000</v>
      </c>
      <c r="Q2350">
        <v>1360000</v>
      </c>
      <c r="R2350">
        <v>11.82</v>
      </c>
      <c r="S2350">
        <v>48.198000000000008</v>
      </c>
      <c r="T2350">
        <v>7.8070000000000004</v>
      </c>
      <c r="U2350">
        <v>24.775600000000001</v>
      </c>
      <c r="V2350">
        <f t="shared" si="374"/>
        <v>2.3700520391448792</v>
      </c>
      <c r="AC2350">
        <v>3.37</v>
      </c>
      <c r="AD2350">
        <v>2.8</v>
      </c>
      <c r="AH2350" s="85">
        <f>IF(AND(M2350&lt;Variables!$G$6,M2350&gt;Variables!$G$5),0,1)</f>
        <v>1</v>
      </c>
      <c r="AI2350" s="85">
        <f t="shared" si="373"/>
        <v>1</v>
      </c>
      <c r="AJ2350" s="85">
        <f>IF(I2350&gt;Variables!$G$7,0,1)</f>
        <v>1</v>
      </c>
      <c r="AK2350" s="85">
        <f>IF(F2350&gt;Variables!$G$8,0,1)</f>
        <v>0</v>
      </c>
      <c r="AL2350" s="85">
        <f>IF(G2350&gt;Variables!$G$9,0,1)</f>
        <v>0</v>
      </c>
      <c r="AM2350" s="85">
        <f>IF(AND(K2350&gt;Variables!$G$10,K2350&lt;Variables!$G$11),0,1)</f>
        <v>0</v>
      </c>
      <c r="AN2350" s="103">
        <f>IF(H2350&lt;Variables!$G$13,1,0)</f>
        <v>1</v>
      </c>
      <c r="AO2350" s="101">
        <f>IF(R2350&lt;Variables!$G$12,0,1)</f>
        <v>1</v>
      </c>
      <c r="AP2350" s="86">
        <f t="shared" si="372"/>
        <v>1</v>
      </c>
      <c r="AR2350">
        <v>1</v>
      </c>
      <c r="AS2350">
        <v>0</v>
      </c>
      <c r="AT2350">
        <v>0</v>
      </c>
      <c r="AU2350">
        <v>0</v>
      </c>
      <c r="BA2350">
        <v>2</v>
      </c>
    </row>
    <row r="2351" spans="3:53" ht="12.75" x14ac:dyDescent="0.2">
      <c r="C2351" t="s">
        <v>711</v>
      </c>
      <c r="D2351" t="s">
        <v>681</v>
      </c>
      <c r="E2351">
        <v>1.5</v>
      </c>
      <c r="F2351">
        <v>46.88</v>
      </c>
      <c r="G2351">
        <v>11.65</v>
      </c>
      <c r="H2351">
        <v>81.3</v>
      </c>
      <c r="I2351">
        <v>-52.225999999999999</v>
      </c>
      <c r="J2351" t="s">
        <v>78</v>
      </c>
      <c r="K2351">
        <v>53.91</v>
      </c>
      <c r="L2351">
        <v>1.463695</v>
      </c>
      <c r="M2351">
        <v>1.4555628050925999</v>
      </c>
      <c r="N2351">
        <v>1.491992</v>
      </c>
      <c r="O2351">
        <v>-0.4686352205641926</v>
      </c>
      <c r="P2351">
        <v>77790000</v>
      </c>
      <c r="Q2351">
        <v>793060</v>
      </c>
      <c r="R2351">
        <v>98.09</v>
      </c>
      <c r="S2351">
        <v>48.198000000000008</v>
      </c>
      <c r="T2351">
        <v>7.8070000000000004</v>
      </c>
      <c r="U2351">
        <v>24.775600000000001</v>
      </c>
      <c r="V2351">
        <f t="shared" si="374"/>
        <v>2.353226635427462</v>
      </c>
      <c r="AC2351">
        <v>1.51</v>
      </c>
      <c r="AD2351">
        <v>1.2</v>
      </c>
      <c r="AH2351" s="85">
        <f>IF(AND(M2351&lt;Variables!$G$6,M2351&gt;Variables!$G$5),0,1)</f>
        <v>1</v>
      </c>
      <c r="AI2351" s="85">
        <f t="shared" si="373"/>
        <v>1</v>
      </c>
      <c r="AJ2351" s="85">
        <f>IF(I2351&gt;Variables!$G$7,0,1)</f>
        <v>1</v>
      </c>
      <c r="AK2351" s="85">
        <f>IF(F2351&gt;Variables!$G$8,0,1)</f>
        <v>0</v>
      </c>
      <c r="AL2351" s="85">
        <f>IF(G2351&gt;Variables!$G$9,0,1)</f>
        <v>1</v>
      </c>
      <c r="AM2351" s="85">
        <f>IF(AND(K2351&gt;Variables!$G$10,K2351&lt;Variables!$G$11),0,1)</f>
        <v>0</v>
      </c>
      <c r="AN2351" s="103">
        <f>IF(H2351&lt;Variables!$G$13,1,0)</f>
        <v>1</v>
      </c>
      <c r="AO2351" s="101">
        <f>IF(R2351&lt;Variables!$G$12,0,1)</f>
        <v>1</v>
      </c>
      <c r="AP2351" s="86">
        <f t="shared" ref="AP2351:AP2414" si="375">IF(J2351="Pass", 0,1)</f>
        <v>1</v>
      </c>
      <c r="AR2351">
        <v>0</v>
      </c>
      <c r="AS2351">
        <v>0</v>
      </c>
      <c r="AT2351">
        <v>1</v>
      </c>
      <c r="AU2351">
        <v>0</v>
      </c>
      <c r="BA2351">
        <v>-2.25</v>
      </c>
    </row>
    <row r="2352" spans="3:53" ht="12.75" x14ac:dyDescent="0.2">
      <c r="C2352" t="s">
        <v>711</v>
      </c>
      <c r="D2352" t="s">
        <v>690</v>
      </c>
      <c r="E2352">
        <v>16.88</v>
      </c>
      <c r="F2352">
        <v>7.23</v>
      </c>
      <c r="G2352">
        <v>3.58</v>
      </c>
      <c r="H2352">
        <v>-99999</v>
      </c>
      <c r="I2352">
        <v>4.5380000000000003</v>
      </c>
      <c r="J2352" t="s">
        <v>76</v>
      </c>
      <c r="K2352">
        <v>61.41</v>
      </c>
      <c r="L2352">
        <v>16.850000000000001</v>
      </c>
      <c r="M2352">
        <v>0</v>
      </c>
      <c r="N2352">
        <v>16.795580000000001</v>
      </c>
      <c r="O2352">
        <v>0.32401381792114559</v>
      </c>
      <c r="P2352">
        <v>29112</v>
      </c>
      <c r="Q2352">
        <v>7871</v>
      </c>
      <c r="R2352">
        <v>3.7</v>
      </c>
      <c r="S2352">
        <v>48.198000000000008</v>
      </c>
      <c r="T2352">
        <v>7.8070000000000004</v>
      </c>
      <c r="U2352">
        <v>24.775600000000001</v>
      </c>
      <c r="V2352">
        <f t="shared" si="374"/>
        <v>2.4852075999999999</v>
      </c>
      <c r="AC2352">
        <v>16.96</v>
      </c>
      <c r="AD2352">
        <v>16.815899999999999</v>
      </c>
      <c r="AH2352" s="85">
        <f>IF(AND(M2352&lt;Variables!$G$6,M2352&gt;Variables!$G$5),0,1)</f>
        <v>1</v>
      </c>
      <c r="AI2352" s="85">
        <f t="shared" si="373"/>
        <v>0</v>
      </c>
      <c r="AJ2352" s="85">
        <f>IF(I2352&gt;Variables!$G$7,0,1)</f>
        <v>0</v>
      </c>
      <c r="AK2352" s="85">
        <f>IF(F2352&gt;Variables!$G$8,0,1)</f>
        <v>1</v>
      </c>
      <c r="AL2352" s="85">
        <f>IF(G2352&gt;Variables!$G$9,0,1)</f>
        <v>1</v>
      </c>
      <c r="AM2352" s="85">
        <f>IF(AND(K2352&gt;Variables!$G$10,K2352&lt;Variables!$G$11),0,1)</f>
        <v>0</v>
      </c>
      <c r="AN2352" s="103">
        <f>IF(H2352&lt;Variables!$G$13,1,0)</f>
        <v>1</v>
      </c>
      <c r="AO2352" s="101">
        <f>IF(R2352&lt;Variables!$G$12,0,1)</f>
        <v>1</v>
      </c>
      <c r="AP2352" s="86">
        <f t="shared" si="375"/>
        <v>0</v>
      </c>
      <c r="AR2352">
        <v>0</v>
      </c>
      <c r="AS2352">
        <v>0</v>
      </c>
      <c r="AT2352">
        <v>0</v>
      </c>
      <c r="AU2352">
        <v>0</v>
      </c>
      <c r="BA2352">
        <v>0</v>
      </c>
    </row>
    <row r="2353" spans="3:53" ht="12.75" x14ac:dyDescent="0.2">
      <c r="C2353" t="s">
        <v>711</v>
      </c>
      <c r="D2353" t="s">
        <v>678</v>
      </c>
      <c r="E2353">
        <v>33.72</v>
      </c>
      <c r="F2353">
        <v>66.7</v>
      </c>
      <c r="G2353">
        <v>0.01</v>
      </c>
      <c r="H2353">
        <v>979.01</v>
      </c>
      <c r="I2353">
        <v>-42.636000000000003</v>
      </c>
      <c r="J2353" t="s">
        <v>78</v>
      </c>
      <c r="K2353">
        <v>46.29</v>
      </c>
      <c r="L2353">
        <v>33.731099999999998</v>
      </c>
      <c r="M2353">
        <v>-4.7730432746025037E-2</v>
      </c>
      <c r="N2353">
        <v>33.728839999999991</v>
      </c>
      <c r="O2353">
        <v>-4.1033133662431449E-2</v>
      </c>
      <c r="P2353">
        <v>15520000</v>
      </c>
      <c r="Q2353">
        <v>462110</v>
      </c>
      <c r="R2353">
        <v>33.590000000000003</v>
      </c>
      <c r="S2353">
        <v>48.198000000000008</v>
      </c>
      <c r="T2353">
        <v>7.8070000000000004</v>
      </c>
      <c r="U2353">
        <v>24.775600000000001</v>
      </c>
      <c r="V2353">
        <f t="shared" si="374"/>
        <v>2.3292939844843481</v>
      </c>
      <c r="AC2353">
        <v>33.869999999999997</v>
      </c>
      <c r="AD2353">
        <v>33.479999999999997</v>
      </c>
      <c r="AH2353" s="85">
        <f>IF(AND(M2353&lt;Variables!$G$6,M2353&gt;Variables!$G$5),0,1)</f>
        <v>1</v>
      </c>
      <c r="AI2353" s="85">
        <f t="shared" si="373"/>
        <v>0</v>
      </c>
      <c r="AJ2353" s="85">
        <f>IF(I2353&gt;Variables!$G$7,0,1)</f>
        <v>1</v>
      </c>
      <c r="AK2353" s="85">
        <f>IF(F2353&gt;Variables!$G$8,0,1)</f>
        <v>0</v>
      </c>
      <c r="AL2353" s="85">
        <f>IF(G2353&gt;Variables!$G$9,0,1)</f>
        <v>1</v>
      </c>
      <c r="AM2353" s="85">
        <f>IF(AND(K2353&gt;Variables!$G$10,K2353&lt;Variables!$G$11),0,1)</f>
        <v>1</v>
      </c>
      <c r="AN2353" s="103">
        <f>IF(H2353&lt;Variables!$G$13,1,0)</f>
        <v>1</v>
      </c>
      <c r="AO2353" s="101">
        <f>IF(R2353&lt;Variables!$G$12,0,1)</f>
        <v>1</v>
      </c>
      <c r="AP2353" s="86">
        <f t="shared" si="375"/>
        <v>1</v>
      </c>
      <c r="AR2353">
        <v>0</v>
      </c>
      <c r="AS2353">
        <v>0</v>
      </c>
      <c r="AT2353">
        <v>0</v>
      </c>
      <c r="AU2353">
        <v>1</v>
      </c>
      <c r="BA2353">
        <v>0.09</v>
      </c>
    </row>
    <row r="2354" spans="3:53" ht="12.75" x14ac:dyDescent="0.2">
      <c r="C2354" t="s">
        <v>711</v>
      </c>
      <c r="D2354" t="s">
        <v>668</v>
      </c>
      <c r="E2354">
        <v>8.08</v>
      </c>
      <c r="F2354">
        <v>156.29</v>
      </c>
      <c r="G2354">
        <v>22.92</v>
      </c>
      <c r="H2354">
        <v>21.3</v>
      </c>
      <c r="I2354">
        <v>-1.39</v>
      </c>
      <c r="J2354" t="s">
        <v>78</v>
      </c>
      <c r="K2354">
        <v>54.66</v>
      </c>
      <c r="L2354">
        <v>8.0702549999999995</v>
      </c>
      <c r="M2354">
        <v>0.67463791416753494</v>
      </c>
      <c r="N2354">
        <v>8.0490560000000002</v>
      </c>
      <c r="O2354">
        <v>0.93978722473791332</v>
      </c>
      <c r="P2354">
        <v>90710000</v>
      </c>
      <c r="Q2354">
        <v>530980</v>
      </c>
      <c r="R2354">
        <v>170.84</v>
      </c>
      <c r="S2354">
        <v>48.198000000000008</v>
      </c>
      <c r="T2354">
        <v>7.8070000000000004</v>
      </c>
      <c r="U2354">
        <v>24.775600000000001</v>
      </c>
      <c r="V2354">
        <f t="shared" si="374"/>
        <v>2.3886576832117443</v>
      </c>
      <c r="AC2354">
        <v>8.6</v>
      </c>
      <c r="AD2354">
        <v>5.66</v>
      </c>
      <c r="AH2354" s="85">
        <f>IF(AND(M2354&lt;Variables!$G$6,M2354&gt;Variables!$G$5),0,1)</f>
        <v>1</v>
      </c>
      <c r="AI2354" s="85">
        <f t="shared" si="373"/>
        <v>0</v>
      </c>
      <c r="AJ2354" s="85">
        <f>IF(I2354&gt;Variables!$G$7,0,1)</f>
        <v>1</v>
      </c>
      <c r="AK2354" s="85">
        <f>IF(F2354&gt;Variables!$G$8,0,1)</f>
        <v>0</v>
      </c>
      <c r="AL2354" s="85">
        <f>IF(G2354&gt;Variables!$G$9,0,1)</f>
        <v>0</v>
      </c>
      <c r="AM2354" s="85">
        <f>IF(AND(K2354&gt;Variables!$G$10,K2354&lt;Variables!$G$11),0,1)</f>
        <v>0</v>
      </c>
      <c r="AN2354" s="103">
        <f>IF(H2354&lt;Variables!$G$13,1,0)</f>
        <v>1</v>
      </c>
      <c r="AO2354" s="101">
        <f>IF(R2354&lt;Variables!$G$12,0,1)</f>
        <v>1</v>
      </c>
      <c r="AP2354" s="86">
        <f t="shared" si="375"/>
        <v>1</v>
      </c>
      <c r="AR2354">
        <v>1</v>
      </c>
      <c r="AS2354">
        <v>0</v>
      </c>
      <c r="AT2354">
        <v>0</v>
      </c>
      <c r="AU2354">
        <v>0</v>
      </c>
      <c r="BA2354">
        <v>2</v>
      </c>
    </row>
    <row r="2355" spans="3:53" ht="12.75" x14ac:dyDescent="0.2">
      <c r="C2355" t="s">
        <v>711</v>
      </c>
      <c r="D2355" t="s">
        <v>705</v>
      </c>
      <c r="E2355">
        <v>1.46</v>
      </c>
      <c r="F2355">
        <v>16.010000000000002</v>
      </c>
      <c r="G2355">
        <v>14.21</v>
      </c>
      <c r="H2355">
        <v>117.34</v>
      </c>
      <c r="I2355">
        <v>-17.684999999999999</v>
      </c>
      <c r="J2355" t="s">
        <v>78</v>
      </c>
      <c r="K2355">
        <v>48.52</v>
      </c>
      <c r="L2355">
        <v>1.4528799999999999</v>
      </c>
      <c r="M2355">
        <v>-0.16381256538737191</v>
      </c>
      <c r="N2355">
        <v>1.484348</v>
      </c>
      <c r="O2355">
        <v>-2.280327793751876</v>
      </c>
      <c r="P2355">
        <v>7240000</v>
      </c>
      <c r="Q2355">
        <v>3580000</v>
      </c>
      <c r="R2355">
        <v>2.02</v>
      </c>
      <c r="S2355">
        <v>48.198000000000008</v>
      </c>
      <c r="T2355">
        <v>7.8070000000000004</v>
      </c>
      <c r="U2355">
        <v>24.775600000000001</v>
      </c>
      <c r="V2355">
        <f t="shared" si="374"/>
        <v>2.3552261524805904</v>
      </c>
      <c r="AC2355">
        <v>1.6</v>
      </c>
      <c r="AD2355">
        <v>1.43</v>
      </c>
      <c r="AH2355" s="85">
        <f>IF(AND(M2355&lt;Variables!$G$6,M2355&gt;Variables!$G$5),0,1)</f>
        <v>1</v>
      </c>
      <c r="AI2355" s="85">
        <f t="shared" si="373"/>
        <v>1</v>
      </c>
      <c r="AJ2355" s="85">
        <f>IF(I2355&gt;Variables!$G$7,0,1)</f>
        <v>1</v>
      </c>
      <c r="AK2355" s="85">
        <f>IF(F2355&gt;Variables!$G$8,0,1)</f>
        <v>0</v>
      </c>
      <c r="AL2355" s="85">
        <f>IF(G2355&gt;Variables!$G$9,0,1)</f>
        <v>0</v>
      </c>
      <c r="AM2355" s="85">
        <f>IF(AND(K2355&gt;Variables!$G$10,K2355&lt;Variables!$G$11),0,1)</f>
        <v>1</v>
      </c>
      <c r="AN2355" s="103">
        <f>IF(H2355&lt;Variables!$G$13,1,0)</f>
        <v>1</v>
      </c>
      <c r="AO2355" s="101">
        <f>IF(R2355&lt;Variables!$G$12,0,1)</f>
        <v>1</v>
      </c>
      <c r="AP2355" s="86">
        <f t="shared" si="375"/>
        <v>1</v>
      </c>
      <c r="AR2355">
        <v>1</v>
      </c>
      <c r="AS2355">
        <v>0</v>
      </c>
      <c r="AT2355">
        <v>0</v>
      </c>
      <c r="AU2355">
        <v>0</v>
      </c>
      <c r="BA2355">
        <v>2</v>
      </c>
    </row>
    <row r="2356" spans="3:53" ht="12.75" x14ac:dyDescent="0.2">
      <c r="C2356" t="s">
        <v>711</v>
      </c>
      <c r="D2356" t="s">
        <v>306</v>
      </c>
      <c r="E2356">
        <v>22.5</v>
      </c>
      <c r="F2356">
        <v>10.1</v>
      </c>
      <c r="G2356">
        <v>8.5500000000000007</v>
      </c>
      <c r="H2356">
        <v>7170</v>
      </c>
      <c r="I2356">
        <v>-19.238</v>
      </c>
      <c r="J2356" t="s">
        <v>76</v>
      </c>
      <c r="K2356">
        <v>78.22</v>
      </c>
      <c r="L2356">
        <v>21.91188</v>
      </c>
      <c r="M2356">
        <v>2.5014740862034528</v>
      </c>
      <c r="N2356">
        <v>21.715958000000001</v>
      </c>
      <c r="O2356">
        <v>3.4262453445526111</v>
      </c>
      <c r="P2356">
        <v>3231000</v>
      </c>
      <c r="Q2356">
        <v>5697000</v>
      </c>
      <c r="R2356">
        <v>0.56999999999999995</v>
      </c>
      <c r="S2356">
        <v>48.198000000000008</v>
      </c>
      <c r="T2356">
        <v>7.8070000000000004</v>
      </c>
      <c r="U2356">
        <v>24.775600000000001</v>
      </c>
      <c r="V2356">
        <f t="shared" si="374"/>
        <v>2.3904523366765438</v>
      </c>
      <c r="AC2356">
        <v>23.84</v>
      </c>
      <c r="AD2356">
        <v>21.55</v>
      </c>
      <c r="AH2356" s="85">
        <f>IF(AND(M2356&lt;Variables!$G$6,M2356&gt;Variables!$G$5),0,1)</f>
        <v>1</v>
      </c>
      <c r="AI2356" s="85">
        <f t="shared" si="373"/>
        <v>0</v>
      </c>
      <c r="AJ2356" s="85">
        <f>IF(I2356&gt;Variables!$G$7,0,1)</f>
        <v>1</v>
      </c>
      <c r="AK2356" s="85">
        <f>IF(F2356&gt;Variables!$G$8,0,1)</f>
        <v>0</v>
      </c>
      <c r="AL2356" s="85">
        <f>IF(G2356&gt;Variables!$G$9,0,1)</f>
        <v>1</v>
      </c>
      <c r="AM2356" s="85">
        <f>IF(AND(K2356&gt;Variables!$G$10,K2356&lt;Variables!$G$11),0,1)</f>
        <v>1</v>
      </c>
      <c r="AN2356" s="103">
        <f>IF(H2356&lt;Variables!$G$13,1,0)</f>
        <v>0</v>
      </c>
      <c r="AO2356" s="101">
        <f>IF(R2356&lt;Variables!$G$12,0,1)</f>
        <v>0</v>
      </c>
      <c r="AP2356" s="86">
        <f t="shared" si="375"/>
        <v>0</v>
      </c>
      <c r="AR2356">
        <v>0</v>
      </c>
      <c r="AS2356">
        <v>0</v>
      </c>
      <c r="AT2356">
        <v>1</v>
      </c>
      <c r="AU2356">
        <v>0</v>
      </c>
      <c r="BA2356">
        <v>-2.25</v>
      </c>
    </row>
    <row r="2357" spans="3:53" ht="12.75" x14ac:dyDescent="0.2">
      <c r="C2357" t="s">
        <v>711</v>
      </c>
      <c r="D2357" t="s">
        <v>708</v>
      </c>
      <c r="E2357">
        <v>4.76</v>
      </c>
      <c r="F2357">
        <v>6.31</v>
      </c>
      <c r="G2357">
        <v>5.84</v>
      </c>
      <c r="H2357">
        <v>2370</v>
      </c>
      <c r="I2357">
        <v>-1.113</v>
      </c>
      <c r="J2357" t="s">
        <v>76</v>
      </c>
      <c r="K2357">
        <v>63.13</v>
      </c>
      <c r="L2357">
        <v>4.7516100000000012</v>
      </c>
      <c r="M2357">
        <v>0.23129002590698139</v>
      </c>
      <c r="N2357">
        <v>4.7236099999999999</v>
      </c>
      <c r="O2357">
        <v>0.82542800950967754</v>
      </c>
      <c r="P2357">
        <v>3204000</v>
      </c>
      <c r="Q2357">
        <v>4903000</v>
      </c>
      <c r="R2357">
        <v>0.65</v>
      </c>
      <c r="S2357">
        <v>48.198000000000008</v>
      </c>
      <c r="T2357">
        <v>7.8070000000000004</v>
      </c>
      <c r="U2357">
        <v>24.775600000000001</v>
      </c>
      <c r="V2357">
        <f t="shared" si="374"/>
        <v>2.4882428710664399</v>
      </c>
      <c r="AC2357">
        <v>4.84</v>
      </c>
      <c r="AD2357">
        <v>4.7249999999999996</v>
      </c>
      <c r="AH2357" s="85">
        <f>IF(AND(M2357&lt;Variables!$G$6,M2357&gt;Variables!$G$5),0,1)</f>
        <v>1</v>
      </c>
      <c r="AI2357" s="85">
        <f t="shared" si="373"/>
        <v>0</v>
      </c>
      <c r="AJ2357" s="85">
        <f>IF(I2357&gt;Variables!$G$7,0,1)</f>
        <v>1</v>
      </c>
      <c r="AK2357" s="85">
        <f>IF(F2357&gt;Variables!$G$8,0,1)</f>
        <v>1</v>
      </c>
      <c r="AL2357" s="85">
        <f>IF(G2357&gt;Variables!$G$9,0,1)</f>
        <v>1</v>
      </c>
      <c r="AM2357" s="85">
        <f>IF(AND(K2357&gt;Variables!$G$10,K2357&lt;Variables!$G$11),0,1)</f>
        <v>0</v>
      </c>
      <c r="AN2357" s="103">
        <f>IF(H2357&lt;Variables!$G$13,1,0)</f>
        <v>1</v>
      </c>
      <c r="AO2357" s="101">
        <f>IF(R2357&lt;Variables!$G$12,0,1)</f>
        <v>0</v>
      </c>
      <c r="AP2357" s="86">
        <f t="shared" si="375"/>
        <v>0</v>
      </c>
      <c r="AR2357">
        <v>0</v>
      </c>
      <c r="AS2357">
        <v>1</v>
      </c>
      <c r="AT2357">
        <v>0</v>
      </c>
      <c r="AU2357">
        <v>0</v>
      </c>
      <c r="BA2357">
        <v>1.0900000000000001</v>
      </c>
    </row>
    <row r="2358" spans="3:53" ht="12.75" x14ac:dyDescent="0.2">
      <c r="C2358" t="s">
        <v>711</v>
      </c>
      <c r="D2358" t="s">
        <v>389</v>
      </c>
      <c r="E2358">
        <v>8.36</v>
      </c>
      <c r="F2358">
        <v>9.5500000000000007</v>
      </c>
      <c r="G2358">
        <v>2.89</v>
      </c>
      <c r="H2358">
        <v>2260</v>
      </c>
      <c r="I2358">
        <v>-41.024000000000001</v>
      </c>
      <c r="J2358" t="s">
        <v>78</v>
      </c>
      <c r="K2358">
        <v>68.290000000000006</v>
      </c>
      <c r="L2358">
        <v>8.3257499999999993</v>
      </c>
      <c r="M2358">
        <v>0.59153829985287432</v>
      </c>
      <c r="N2358">
        <v>8.1966019999999986</v>
      </c>
      <c r="O2358">
        <v>2.1764872809488791</v>
      </c>
      <c r="P2358">
        <v>6614000</v>
      </c>
      <c r="Q2358">
        <v>7917000</v>
      </c>
      <c r="R2358">
        <v>0.84</v>
      </c>
      <c r="S2358">
        <v>48.198000000000008</v>
      </c>
      <c r="T2358">
        <v>7.8070000000000004</v>
      </c>
      <c r="U2358">
        <v>24.775600000000001</v>
      </c>
      <c r="V2358">
        <f t="shared" si="374"/>
        <v>2.5098584520673808</v>
      </c>
      <c r="AC2358">
        <v>8.6549999999999994</v>
      </c>
      <c r="AD2358">
        <v>8.35</v>
      </c>
      <c r="AH2358" s="85">
        <f>IF(AND(M2358&lt;Variables!$G$6,M2358&gt;Variables!$G$5),0,1)</f>
        <v>1</v>
      </c>
      <c r="AI2358" s="85">
        <f t="shared" si="373"/>
        <v>0</v>
      </c>
      <c r="AJ2358" s="85">
        <f>IF(I2358&gt;Variables!$G$7,0,1)</f>
        <v>1</v>
      </c>
      <c r="AK2358" s="85">
        <f>IF(F2358&gt;Variables!$G$8,0,1)</f>
        <v>0</v>
      </c>
      <c r="AL2358" s="85">
        <f>IF(G2358&gt;Variables!$G$9,0,1)</f>
        <v>1</v>
      </c>
      <c r="AM2358" s="85">
        <f>IF(AND(K2358&gt;Variables!$G$10,K2358&lt;Variables!$G$11),0,1)</f>
        <v>0</v>
      </c>
      <c r="AN2358" s="103">
        <f>IF(H2358&lt;Variables!$G$13,1,0)</f>
        <v>1</v>
      </c>
      <c r="AO2358" s="101">
        <f>IF(R2358&lt;Variables!$G$12,0,1)</f>
        <v>0</v>
      </c>
      <c r="AP2358" s="86">
        <f t="shared" si="375"/>
        <v>1</v>
      </c>
      <c r="AR2358">
        <v>1</v>
      </c>
      <c r="AS2358">
        <v>0</v>
      </c>
      <c r="AT2358">
        <v>0</v>
      </c>
      <c r="AU2358">
        <v>0</v>
      </c>
      <c r="BA2358">
        <v>2</v>
      </c>
    </row>
    <row r="2359" spans="3:53" ht="12.75" x14ac:dyDescent="0.2">
      <c r="C2359" t="s">
        <v>711</v>
      </c>
      <c r="D2359" t="s">
        <v>331</v>
      </c>
      <c r="E2359">
        <v>40.409999999999997</v>
      </c>
      <c r="F2359">
        <v>26.41</v>
      </c>
      <c r="G2359">
        <v>7.62</v>
      </c>
      <c r="H2359">
        <v>14650</v>
      </c>
      <c r="I2359">
        <v>203.52799999999999</v>
      </c>
      <c r="J2359" t="s">
        <v>78</v>
      </c>
      <c r="K2359">
        <v>52.36</v>
      </c>
      <c r="L2359">
        <v>40.17501</v>
      </c>
      <c r="M2359">
        <v>0.51024256123396672</v>
      </c>
      <c r="N2359">
        <v>40.095295999999998</v>
      </c>
      <c r="O2359">
        <v>0.71006833320298968</v>
      </c>
      <c r="P2359">
        <v>226923000</v>
      </c>
      <c r="Q2359">
        <v>111998000</v>
      </c>
      <c r="R2359">
        <v>2.0299999999999998</v>
      </c>
      <c r="S2359">
        <v>48.198000000000008</v>
      </c>
      <c r="T2359">
        <v>7.8070000000000004</v>
      </c>
      <c r="U2359">
        <v>24.775600000000001</v>
      </c>
      <c r="V2359">
        <f t="shared" si="374"/>
        <v>2.3747056433881659</v>
      </c>
      <c r="AC2359">
        <v>72.62</v>
      </c>
      <c r="AD2359">
        <v>40.1</v>
      </c>
      <c r="AH2359" s="85">
        <f>IF(AND(M2359&lt;Variables!$G$6,M2359&gt;Variables!$G$5),0,1)</f>
        <v>1</v>
      </c>
      <c r="AI2359" s="85">
        <f t="shared" si="373"/>
        <v>0</v>
      </c>
      <c r="AJ2359" s="85">
        <f>IF(I2359&gt;Variables!$G$7,0,1)</f>
        <v>0</v>
      </c>
      <c r="AK2359" s="85">
        <f>IF(F2359&gt;Variables!$G$8,0,1)</f>
        <v>0</v>
      </c>
      <c r="AL2359" s="85">
        <f>IF(G2359&gt;Variables!$G$9,0,1)</f>
        <v>1</v>
      </c>
      <c r="AM2359" s="85">
        <f>IF(AND(K2359&gt;Variables!$G$10,K2359&lt;Variables!$G$11),0,1)</f>
        <v>0</v>
      </c>
      <c r="AN2359" s="103">
        <f>IF(H2359&lt;Variables!$G$13,1,0)</f>
        <v>0</v>
      </c>
      <c r="AO2359" s="101">
        <f>IF(R2359&lt;Variables!$G$12,0,1)</f>
        <v>1</v>
      </c>
      <c r="AP2359" s="86">
        <f t="shared" si="375"/>
        <v>1</v>
      </c>
      <c r="AR2359">
        <v>1</v>
      </c>
      <c r="AS2359">
        <v>0</v>
      </c>
      <c r="AT2359">
        <v>0</v>
      </c>
      <c r="AU2359">
        <v>0</v>
      </c>
      <c r="BA2359">
        <v>2</v>
      </c>
    </row>
    <row r="2360" spans="3:53" ht="12.75" x14ac:dyDescent="0.2">
      <c r="C2360" t="s">
        <v>711</v>
      </c>
      <c r="D2360" t="s">
        <v>683</v>
      </c>
      <c r="E2360">
        <v>27.97</v>
      </c>
      <c r="F2360">
        <v>11.67</v>
      </c>
      <c r="G2360">
        <v>2.0099999999999998</v>
      </c>
      <c r="H2360">
        <v>3980</v>
      </c>
      <c r="I2360">
        <v>-23.588999999999999</v>
      </c>
      <c r="J2360" t="s">
        <v>78</v>
      </c>
      <c r="K2360">
        <v>47.07</v>
      </c>
      <c r="L2360">
        <v>27.935279999999999</v>
      </c>
      <c r="M2360">
        <v>5.5199017156808278E-2</v>
      </c>
      <c r="N2360">
        <v>28.063202</v>
      </c>
      <c r="O2360">
        <v>-0.40088796709655311</v>
      </c>
      <c r="P2360">
        <v>2955000</v>
      </c>
      <c r="Q2360">
        <v>1581000</v>
      </c>
      <c r="R2360">
        <v>1.87</v>
      </c>
      <c r="S2360">
        <v>48.198000000000008</v>
      </c>
      <c r="T2360">
        <v>7.8070000000000004</v>
      </c>
      <c r="U2360">
        <v>24.775600000000001</v>
      </c>
      <c r="V2360">
        <f t="shared" si="374"/>
        <v>2.335677110805261</v>
      </c>
      <c r="AC2360">
        <v>28.62</v>
      </c>
      <c r="AD2360">
        <v>27.2</v>
      </c>
      <c r="AH2360" s="85">
        <f>IF(AND(M2360&lt;Variables!$G$6,M2360&gt;Variables!$G$5),0,1)</f>
        <v>1</v>
      </c>
      <c r="AI2360" s="85">
        <f t="shared" si="373"/>
        <v>1</v>
      </c>
      <c r="AJ2360" s="85">
        <f>IF(I2360&gt;Variables!$G$7,0,1)</f>
        <v>1</v>
      </c>
      <c r="AK2360" s="85">
        <f>IF(F2360&gt;Variables!$G$8,0,1)</f>
        <v>0</v>
      </c>
      <c r="AL2360" s="85">
        <f>IF(G2360&gt;Variables!$G$9,0,1)</f>
        <v>1</v>
      </c>
      <c r="AM2360" s="85">
        <f>IF(AND(K2360&gt;Variables!$G$10,K2360&lt;Variables!$G$11),0,1)</f>
        <v>1</v>
      </c>
      <c r="AN2360" s="103">
        <f>IF(H2360&lt;Variables!$G$13,1,0)</f>
        <v>0</v>
      </c>
      <c r="AO2360" s="101">
        <f>IF(R2360&lt;Variables!$G$12,0,1)</f>
        <v>0</v>
      </c>
      <c r="AP2360" s="86">
        <f t="shared" si="375"/>
        <v>1</v>
      </c>
      <c r="AR2360">
        <v>0</v>
      </c>
      <c r="AS2360">
        <v>1</v>
      </c>
      <c r="AT2360">
        <v>0</v>
      </c>
      <c r="AU2360">
        <v>0</v>
      </c>
      <c r="BA2360">
        <v>1.49</v>
      </c>
    </row>
    <row r="2361" spans="3:53" ht="12.75" x14ac:dyDescent="0.2">
      <c r="C2361" t="s">
        <v>711</v>
      </c>
      <c r="D2361" t="s">
        <v>603</v>
      </c>
      <c r="E2361">
        <v>12.71</v>
      </c>
      <c r="F2361">
        <v>10.94</v>
      </c>
      <c r="G2361">
        <v>-1.47</v>
      </c>
      <c r="H2361">
        <v>6420</v>
      </c>
      <c r="I2361">
        <v>-9.0749999999999993</v>
      </c>
      <c r="J2361" t="s">
        <v>78</v>
      </c>
      <c r="K2361">
        <v>44.58</v>
      </c>
      <c r="L2361">
        <v>12.775845</v>
      </c>
      <c r="M2361">
        <v>-0.43711394432227141</v>
      </c>
      <c r="N2361">
        <v>12.852959999999999</v>
      </c>
      <c r="O2361">
        <v>-1.034469880867928</v>
      </c>
      <c r="P2361">
        <v>90942000</v>
      </c>
      <c r="Q2361">
        <v>15248000</v>
      </c>
      <c r="R2361">
        <v>5.96</v>
      </c>
      <c r="S2361">
        <v>48.198000000000008</v>
      </c>
      <c r="T2361">
        <v>7.8070000000000004</v>
      </c>
      <c r="U2361">
        <v>24.775600000000001</v>
      </c>
      <c r="V2361">
        <f t="shared" si="374"/>
        <v>2.3153716354664606</v>
      </c>
      <c r="AC2361">
        <v>16.66</v>
      </c>
      <c r="AD2361">
        <v>12.68</v>
      </c>
      <c r="AH2361" s="85">
        <f>IF(AND(M2361&lt;Variables!$G$6,M2361&gt;Variables!$G$5),0,1)</f>
        <v>1</v>
      </c>
      <c r="AI2361" s="85">
        <f t="shared" si="373"/>
        <v>1</v>
      </c>
      <c r="AJ2361" s="85">
        <f>IF(I2361&gt;Variables!$G$7,0,1)</f>
        <v>1</v>
      </c>
      <c r="AK2361" s="85">
        <f>IF(F2361&gt;Variables!$G$8,0,1)</f>
        <v>0</v>
      </c>
      <c r="AL2361" s="85">
        <f>IF(G2361&gt;Variables!$G$9,0,1)</f>
        <v>1</v>
      </c>
      <c r="AM2361" s="85">
        <f>IF(AND(K2361&gt;Variables!$G$10,K2361&lt;Variables!$G$11),0,1)</f>
        <v>1</v>
      </c>
      <c r="AN2361" s="103">
        <f>IF(H2361&lt;Variables!$G$13,1,0)</f>
        <v>0</v>
      </c>
      <c r="AO2361" s="101">
        <f>IF(R2361&lt;Variables!$G$12,0,1)</f>
        <v>1</v>
      </c>
      <c r="AP2361" s="86">
        <f t="shared" si="375"/>
        <v>1</v>
      </c>
      <c r="AR2361">
        <v>1</v>
      </c>
      <c r="AS2361">
        <v>0</v>
      </c>
      <c r="AT2361">
        <v>0</v>
      </c>
      <c r="AU2361">
        <v>0</v>
      </c>
      <c r="BA2361">
        <v>2</v>
      </c>
    </row>
    <row r="2362" spans="3:53" ht="12.75" x14ac:dyDescent="0.2">
      <c r="C2362" t="s">
        <v>711</v>
      </c>
      <c r="D2362" t="s">
        <v>117</v>
      </c>
      <c r="E2362">
        <v>26.48</v>
      </c>
      <c r="F2362">
        <v>9.3800000000000008</v>
      </c>
      <c r="G2362">
        <v>9.18</v>
      </c>
      <c r="H2362">
        <v>3680</v>
      </c>
      <c r="I2362">
        <v>-34.215000000000003</v>
      </c>
      <c r="J2362" t="s">
        <v>78</v>
      </c>
      <c r="K2362">
        <v>52.77</v>
      </c>
      <c r="L2362">
        <v>26.385774999999999</v>
      </c>
      <c r="M2362">
        <v>0.30025648289655099</v>
      </c>
      <c r="N2362">
        <v>26.330494000000002</v>
      </c>
      <c r="O2362">
        <v>0.51083735838758593</v>
      </c>
      <c r="P2362">
        <v>8893000</v>
      </c>
      <c r="Q2362">
        <v>16008000</v>
      </c>
      <c r="R2362">
        <v>0.56000000000000005</v>
      </c>
      <c r="S2362">
        <v>48.198000000000008</v>
      </c>
      <c r="T2362">
        <v>7.8070000000000004</v>
      </c>
      <c r="U2362">
        <v>24.775600000000001</v>
      </c>
      <c r="V2362">
        <f t="shared" si="374"/>
        <v>2.3854885516430731</v>
      </c>
      <c r="AC2362">
        <v>28.66</v>
      </c>
      <c r="AD2362">
        <v>26.400500000000001</v>
      </c>
      <c r="AH2362" s="85">
        <f>IF(AND(M2362&lt;Variables!$G$6,M2362&gt;Variables!$G$5),0,1)</f>
        <v>1</v>
      </c>
      <c r="AI2362" s="85">
        <f t="shared" si="373"/>
        <v>0</v>
      </c>
      <c r="AJ2362" s="85">
        <f>IF(I2362&gt;Variables!$G$7,0,1)</f>
        <v>1</v>
      </c>
      <c r="AK2362" s="85">
        <f>IF(F2362&gt;Variables!$G$8,0,1)</f>
        <v>0</v>
      </c>
      <c r="AL2362" s="85">
        <f>IF(G2362&gt;Variables!$G$9,0,1)</f>
        <v>1</v>
      </c>
      <c r="AM2362" s="85">
        <f>IF(AND(K2362&gt;Variables!$G$10,K2362&lt;Variables!$G$11),0,1)</f>
        <v>0</v>
      </c>
      <c r="AN2362" s="103">
        <f>IF(H2362&lt;Variables!$G$13,1,0)</f>
        <v>0</v>
      </c>
      <c r="AO2362" s="101">
        <f>IF(R2362&lt;Variables!$G$12,0,1)</f>
        <v>0</v>
      </c>
      <c r="AP2362" s="86">
        <f t="shared" si="375"/>
        <v>1</v>
      </c>
      <c r="AR2362">
        <v>1</v>
      </c>
      <c r="AS2362">
        <v>0</v>
      </c>
      <c r="AT2362">
        <v>0</v>
      </c>
      <c r="AU2362">
        <v>0</v>
      </c>
      <c r="BA2362">
        <v>1.83</v>
      </c>
    </row>
    <row r="2363" spans="3:53" ht="12.75" x14ac:dyDescent="0.2">
      <c r="C2363" t="s">
        <v>711</v>
      </c>
      <c r="D2363" t="s">
        <v>703</v>
      </c>
      <c r="E2363">
        <v>28.32</v>
      </c>
      <c r="F2363">
        <v>28.26</v>
      </c>
      <c r="G2363">
        <v>29.02</v>
      </c>
      <c r="H2363">
        <v>52.44</v>
      </c>
      <c r="I2363">
        <v>4379.9989999999998</v>
      </c>
      <c r="J2363" t="s">
        <v>78</v>
      </c>
      <c r="K2363">
        <v>58.62</v>
      </c>
      <c r="L2363">
        <v>28.175139999999999</v>
      </c>
      <c r="M2363">
        <v>0.51591580379015034</v>
      </c>
      <c r="N2363">
        <v>27.900097500000001</v>
      </c>
      <c r="O2363">
        <v>1.506813730668868</v>
      </c>
      <c r="P2363">
        <v>498690</v>
      </c>
      <c r="Q2363">
        <v>72520</v>
      </c>
      <c r="R2363">
        <v>6.88</v>
      </c>
      <c r="S2363">
        <v>48.198000000000008</v>
      </c>
      <c r="T2363">
        <v>7.8070000000000004</v>
      </c>
      <c r="U2363">
        <v>24.775600000000001</v>
      </c>
      <c r="V2363">
        <f t="shared" si="374"/>
        <v>2.4300458921690535</v>
      </c>
      <c r="AC2363">
        <v>28.5</v>
      </c>
      <c r="AD2363">
        <v>26.2</v>
      </c>
      <c r="AH2363" s="85">
        <f>IF(AND(M2363&lt;Variables!$G$6,M2363&gt;Variables!$G$5),0,1)</f>
        <v>1</v>
      </c>
      <c r="AI2363" s="85">
        <f t="shared" si="373"/>
        <v>0</v>
      </c>
      <c r="AJ2363" s="85">
        <f>IF(I2363&gt;Variables!$G$7,0,1)</f>
        <v>0</v>
      </c>
      <c r="AK2363" s="85">
        <f>IF(F2363&gt;Variables!$G$8,0,1)</f>
        <v>0</v>
      </c>
      <c r="AL2363" s="85">
        <f>IF(G2363&gt;Variables!$G$9,0,1)</f>
        <v>0</v>
      </c>
      <c r="AM2363" s="85">
        <f>IF(AND(K2363&gt;Variables!$G$10,K2363&lt;Variables!$G$11),0,1)</f>
        <v>0</v>
      </c>
      <c r="AN2363" s="103">
        <f>IF(H2363&lt;Variables!$G$13,1,0)</f>
        <v>1</v>
      </c>
      <c r="AO2363" s="101">
        <f>IF(R2363&lt;Variables!$G$12,0,1)</f>
        <v>1</v>
      </c>
      <c r="AP2363" s="86">
        <f t="shared" si="375"/>
        <v>1</v>
      </c>
      <c r="AR2363">
        <v>0</v>
      </c>
      <c r="AS2363">
        <v>0</v>
      </c>
      <c r="AT2363">
        <v>1</v>
      </c>
      <c r="AU2363">
        <v>0</v>
      </c>
      <c r="BA2363">
        <v>-2.25</v>
      </c>
    </row>
    <row r="2364" spans="3:53" ht="12.75" x14ac:dyDescent="0.2">
      <c r="C2364" t="s">
        <v>711</v>
      </c>
      <c r="D2364" t="s">
        <v>697</v>
      </c>
      <c r="E2364">
        <v>2.7</v>
      </c>
      <c r="F2364">
        <v>12.8</v>
      </c>
      <c r="G2364">
        <v>0</v>
      </c>
      <c r="H2364">
        <v>-99999</v>
      </c>
      <c r="I2364">
        <v>-26.526</v>
      </c>
      <c r="J2364" t="s">
        <v>78</v>
      </c>
      <c r="K2364">
        <v>56.7</v>
      </c>
      <c r="L2364">
        <v>2.75875</v>
      </c>
      <c r="M2364">
        <v>1.495242410511999</v>
      </c>
      <c r="N2364">
        <v>2.7327142857142861</v>
      </c>
      <c r="O2364">
        <v>2.462230121804569</v>
      </c>
      <c r="P2364">
        <v>30234</v>
      </c>
      <c r="Q2364">
        <v>51791</v>
      </c>
      <c r="R2364">
        <v>0.57999999999999996</v>
      </c>
      <c r="S2364">
        <v>48.198000000000008</v>
      </c>
      <c r="T2364">
        <v>7.8070000000000004</v>
      </c>
      <c r="U2364">
        <v>24.775600000000001</v>
      </c>
      <c r="V2364">
        <f t="shared" si="374"/>
        <v>2.368603354780245</v>
      </c>
      <c r="AC2364">
        <v>3.11</v>
      </c>
      <c r="AD2364">
        <v>2.7</v>
      </c>
      <c r="AH2364" s="85">
        <f>IF(AND(M2364&lt;Variables!$G$6,M2364&gt;Variables!$G$5),0,1)</f>
        <v>1</v>
      </c>
      <c r="AI2364" s="85">
        <f t="shared" si="373"/>
        <v>0</v>
      </c>
      <c r="AJ2364" s="85">
        <f>IF(I2364&gt;Variables!$G$7,0,1)</f>
        <v>1</v>
      </c>
      <c r="AK2364" s="85">
        <f>IF(F2364&gt;Variables!$G$8,0,1)</f>
        <v>0</v>
      </c>
      <c r="AL2364" s="85">
        <f>IF(G2364&gt;Variables!$G$9,0,1)</f>
        <v>1</v>
      </c>
      <c r="AM2364" s="85">
        <f>IF(AND(K2364&gt;Variables!$G$10,K2364&lt;Variables!$G$11),0,1)</f>
        <v>0</v>
      </c>
      <c r="AN2364" s="103">
        <f>IF(H2364&lt;Variables!$G$13,1,0)</f>
        <v>1</v>
      </c>
      <c r="AO2364" s="101">
        <f>IF(R2364&lt;Variables!$G$12,0,1)</f>
        <v>0</v>
      </c>
      <c r="AP2364" s="86">
        <f t="shared" si="375"/>
        <v>1</v>
      </c>
      <c r="AR2364">
        <v>1</v>
      </c>
      <c r="AS2364">
        <v>0</v>
      </c>
      <c r="AT2364">
        <v>0</v>
      </c>
      <c r="AU2364">
        <v>0</v>
      </c>
      <c r="BA2364">
        <v>2</v>
      </c>
    </row>
    <row r="2365" spans="3:53" ht="12.75" x14ac:dyDescent="0.2">
      <c r="C2365" t="s">
        <v>712</v>
      </c>
      <c r="D2365" t="s">
        <v>672</v>
      </c>
      <c r="E2365">
        <v>46.5</v>
      </c>
      <c r="F2365">
        <v>5.78</v>
      </c>
      <c r="G2365">
        <v>5.63</v>
      </c>
      <c r="H2365">
        <v>2920</v>
      </c>
      <c r="I2365">
        <v>-9.6039999999999992</v>
      </c>
      <c r="J2365" t="s">
        <v>76</v>
      </c>
      <c r="K2365">
        <v>70.62</v>
      </c>
      <c r="L2365">
        <v>46.194764999999997</v>
      </c>
      <c r="M2365">
        <v>0.61269929612155238</v>
      </c>
      <c r="N2365">
        <v>46.169437499999987</v>
      </c>
      <c r="O2365">
        <v>0.66789312735293416</v>
      </c>
      <c r="P2365">
        <v>395561</v>
      </c>
      <c r="Q2365">
        <v>419542</v>
      </c>
      <c r="R2365">
        <v>0.94</v>
      </c>
      <c r="S2365">
        <v>51.292999999999992</v>
      </c>
      <c r="T2365">
        <v>7.4969999999999999</v>
      </c>
      <c r="U2365">
        <v>25.829599999999999</v>
      </c>
      <c r="V2365">
        <f t="shared" si="374"/>
        <v>2.5282064321051951</v>
      </c>
      <c r="AC2365">
        <v>47.14</v>
      </c>
      <c r="AD2365">
        <v>46.39</v>
      </c>
      <c r="AH2365" s="85">
        <f>IF(AND(M2365&lt;Variables!$G$6,M2365&gt;Variables!$G$5),0,1)</f>
        <v>1</v>
      </c>
      <c r="AI2365" s="85">
        <f t="shared" si="373"/>
        <v>0</v>
      </c>
      <c r="AJ2365" s="85">
        <f>IF(I2365&gt;Variables!$G$7,0,1)</f>
        <v>1</v>
      </c>
      <c r="AK2365" s="85">
        <f>IF(F2365&gt;Variables!$G$8,0,1)</f>
        <v>1</v>
      </c>
      <c r="AL2365" s="85">
        <f>IF(G2365&gt;Variables!$G$9,0,1)</f>
        <v>1</v>
      </c>
      <c r="AM2365" s="85">
        <f>IF(AND(K2365&gt;Variables!$G$10,K2365&lt;Variables!$G$11),0,1)</f>
        <v>0</v>
      </c>
      <c r="AN2365" s="103">
        <f>IF(H2365&lt;Variables!$G$13,1,0)</f>
        <v>0</v>
      </c>
      <c r="AO2365" s="101">
        <f>IF(R2365&lt;Variables!$G$12,0,1)</f>
        <v>0</v>
      </c>
      <c r="AP2365" s="86">
        <f t="shared" si="375"/>
        <v>0</v>
      </c>
      <c r="AR2365">
        <v>0</v>
      </c>
      <c r="AS2365">
        <v>1</v>
      </c>
      <c r="AT2365">
        <v>0</v>
      </c>
      <c r="AU2365">
        <v>0</v>
      </c>
      <c r="BA2365">
        <v>0.91</v>
      </c>
    </row>
    <row r="2366" spans="3:53" ht="12.75" x14ac:dyDescent="0.2">
      <c r="C2366" t="s">
        <v>712</v>
      </c>
      <c r="D2366" t="s">
        <v>690</v>
      </c>
      <c r="E2366">
        <v>16.88</v>
      </c>
      <c r="F2366">
        <v>7.23</v>
      </c>
      <c r="G2366">
        <v>3.77</v>
      </c>
      <c r="H2366">
        <v>-99999</v>
      </c>
      <c r="I2366">
        <v>4.532</v>
      </c>
      <c r="J2366" t="s">
        <v>76</v>
      </c>
      <c r="K2366">
        <v>63.37</v>
      </c>
      <c r="L2366">
        <v>16.864999999999998</v>
      </c>
      <c r="M2366">
        <v>8.8941595019252973E-2</v>
      </c>
      <c r="N2366">
        <v>16.817499999999999</v>
      </c>
      <c r="O2366">
        <v>0.3716366879738156</v>
      </c>
      <c r="P2366">
        <v>29112</v>
      </c>
      <c r="Q2366">
        <v>7871</v>
      </c>
      <c r="R2366">
        <v>3.7</v>
      </c>
      <c r="S2366">
        <v>51.292999999999992</v>
      </c>
      <c r="T2366">
        <v>7.4969999999999999</v>
      </c>
      <c r="U2366">
        <v>25.829599999999999</v>
      </c>
      <c r="V2366">
        <f t="shared" si="374"/>
        <v>2.499766455855323</v>
      </c>
      <c r="AC2366">
        <v>16.96</v>
      </c>
      <c r="AD2366">
        <v>16.815899999999999</v>
      </c>
      <c r="AH2366" s="85">
        <f>IF(AND(M2366&lt;Variables!$G$6,M2366&gt;Variables!$G$5),0,1)</f>
        <v>1</v>
      </c>
      <c r="AI2366" s="85">
        <f t="shared" si="373"/>
        <v>0</v>
      </c>
      <c r="AJ2366" s="85">
        <f>IF(I2366&gt;Variables!$G$7,0,1)</f>
        <v>0</v>
      </c>
      <c r="AK2366" s="85">
        <f>IF(F2366&gt;Variables!$G$8,0,1)</f>
        <v>1</v>
      </c>
      <c r="AL2366" s="85">
        <f>IF(G2366&gt;Variables!$G$9,0,1)</f>
        <v>1</v>
      </c>
      <c r="AM2366" s="85">
        <f>IF(AND(K2366&gt;Variables!$G$10,K2366&lt;Variables!$G$11),0,1)</f>
        <v>0</v>
      </c>
      <c r="AN2366" s="103">
        <f>IF(H2366&lt;Variables!$G$13,1,0)</f>
        <v>1</v>
      </c>
      <c r="AO2366" s="101">
        <f>IF(R2366&lt;Variables!$G$12,0,1)</f>
        <v>1</v>
      </c>
      <c r="AP2366" s="86">
        <f t="shared" si="375"/>
        <v>0</v>
      </c>
      <c r="AR2366">
        <v>0</v>
      </c>
      <c r="AS2366">
        <v>0</v>
      </c>
      <c r="AT2366">
        <v>0</v>
      </c>
      <c r="AU2366">
        <v>0</v>
      </c>
      <c r="BA2366">
        <v>0</v>
      </c>
    </row>
    <row r="2367" spans="3:53" ht="12.75" x14ac:dyDescent="0.2">
      <c r="C2367" t="s">
        <v>712</v>
      </c>
      <c r="D2367" t="s">
        <v>713</v>
      </c>
      <c r="E2367">
        <v>9.49</v>
      </c>
      <c r="F2367">
        <v>5.91</v>
      </c>
      <c r="G2367">
        <v>6.75</v>
      </c>
      <c r="H2367">
        <v>4080</v>
      </c>
      <c r="I2367">
        <v>0</v>
      </c>
      <c r="J2367" t="s">
        <v>78</v>
      </c>
      <c r="K2367">
        <v>66.599999999999994</v>
      </c>
      <c r="L2367">
        <v>9.4520000000000017</v>
      </c>
      <c r="M2367">
        <v>0.40203131612355553</v>
      </c>
      <c r="N2367">
        <v>9.387652000000001</v>
      </c>
      <c r="O2367">
        <v>1.0902406693388209</v>
      </c>
      <c r="P2367">
        <v>4658000</v>
      </c>
      <c r="Q2367">
        <v>6692000</v>
      </c>
      <c r="R2367">
        <v>0.7</v>
      </c>
      <c r="S2367">
        <v>51.292999999999992</v>
      </c>
      <c r="T2367">
        <v>7.4969999999999999</v>
      </c>
      <c r="U2367">
        <v>25.829599999999999</v>
      </c>
      <c r="V2367">
        <f t="shared" si="374"/>
        <v>2.5092494828607714</v>
      </c>
      <c r="AC2367">
        <v>10.1</v>
      </c>
      <c r="AD2367">
        <v>9.49</v>
      </c>
      <c r="AH2367" s="85">
        <f>IF(AND(M2367&lt;Variables!$G$6,M2367&gt;Variables!$G$5),0,1)</f>
        <v>1</v>
      </c>
      <c r="AI2367" s="85">
        <f t="shared" si="373"/>
        <v>0</v>
      </c>
      <c r="AJ2367" s="85">
        <f>IF(I2367&gt;Variables!$G$7,0,1)</f>
        <v>1</v>
      </c>
      <c r="AK2367" s="85">
        <f>IF(F2367&gt;Variables!$G$8,0,1)</f>
        <v>1</v>
      </c>
      <c r="AL2367" s="85">
        <f>IF(G2367&gt;Variables!$G$9,0,1)</f>
        <v>1</v>
      </c>
      <c r="AM2367" s="85">
        <f>IF(AND(K2367&gt;Variables!$G$10,K2367&lt;Variables!$G$11),0,1)</f>
        <v>0</v>
      </c>
      <c r="AN2367" s="103">
        <f>IF(H2367&lt;Variables!$G$13,1,0)</f>
        <v>0</v>
      </c>
      <c r="AO2367" s="101">
        <f>IF(R2367&lt;Variables!$G$12,0,1)</f>
        <v>0</v>
      </c>
      <c r="AP2367" s="86">
        <f t="shared" si="375"/>
        <v>1</v>
      </c>
      <c r="AR2367">
        <v>1</v>
      </c>
      <c r="AS2367">
        <v>0</v>
      </c>
      <c r="AT2367">
        <v>0</v>
      </c>
      <c r="AU2367">
        <v>0</v>
      </c>
      <c r="BA2367">
        <v>1.68</v>
      </c>
    </row>
    <row r="2368" spans="3:53" ht="12.75" x14ac:dyDescent="0.2">
      <c r="C2368" t="s">
        <v>712</v>
      </c>
      <c r="D2368" t="s">
        <v>704</v>
      </c>
      <c r="E2368">
        <v>18.61</v>
      </c>
      <c r="F2368">
        <v>7.82</v>
      </c>
      <c r="G2368">
        <v>3.34</v>
      </c>
      <c r="H2368">
        <v>-99999</v>
      </c>
      <c r="I2368">
        <v>-8.8849999999999998</v>
      </c>
      <c r="J2368" t="s">
        <v>78</v>
      </c>
      <c r="K2368">
        <v>59.98</v>
      </c>
      <c r="L2368">
        <v>18.54</v>
      </c>
      <c r="M2368">
        <v>0</v>
      </c>
      <c r="N2368">
        <v>18.514285714285709</v>
      </c>
      <c r="O2368">
        <v>0.1388888888889134</v>
      </c>
      <c r="P2368">
        <v>40059</v>
      </c>
      <c r="Q2368">
        <v>44210</v>
      </c>
      <c r="R2368">
        <v>0.91</v>
      </c>
      <c r="S2368">
        <v>51.292999999999992</v>
      </c>
      <c r="T2368">
        <v>7.4969999999999999</v>
      </c>
      <c r="U2368">
        <v>25.829599999999999</v>
      </c>
      <c r="V2368">
        <f t="shared" si="374"/>
        <v>2.4703927999999999</v>
      </c>
      <c r="AC2368">
        <v>18.75</v>
      </c>
      <c r="AD2368">
        <v>18.240100000000002</v>
      </c>
      <c r="AH2368" s="85">
        <f>IF(AND(M2368&lt;Variables!$G$6,M2368&gt;Variables!$G$5),0,1)</f>
        <v>1</v>
      </c>
      <c r="AI2368" s="85">
        <f t="shared" si="373"/>
        <v>0</v>
      </c>
      <c r="AJ2368" s="85">
        <f>IF(I2368&gt;Variables!$G$7,0,1)</f>
        <v>1</v>
      </c>
      <c r="AK2368" s="85">
        <f>IF(F2368&gt;Variables!$G$8,0,1)</f>
        <v>1</v>
      </c>
      <c r="AL2368" s="85">
        <f>IF(G2368&gt;Variables!$G$9,0,1)</f>
        <v>1</v>
      </c>
      <c r="AM2368" s="85">
        <f>IF(AND(K2368&gt;Variables!$G$10,K2368&lt;Variables!$G$11),0,1)</f>
        <v>0</v>
      </c>
      <c r="AN2368" s="103">
        <f>IF(H2368&lt;Variables!$G$13,1,0)</f>
        <v>1</v>
      </c>
      <c r="AO2368" s="101">
        <f>IF(R2368&lt;Variables!$G$12,0,1)</f>
        <v>0</v>
      </c>
      <c r="AP2368" s="86">
        <f t="shared" si="375"/>
        <v>1</v>
      </c>
      <c r="AR2368">
        <v>0</v>
      </c>
      <c r="AS2368">
        <v>0</v>
      </c>
      <c r="AT2368">
        <v>0</v>
      </c>
      <c r="AU2368">
        <v>0</v>
      </c>
      <c r="BA2368">
        <v>0</v>
      </c>
    </row>
    <row r="2369" spans="3:53" ht="12.75" x14ac:dyDescent="0.2">
      <c r="C2369" t="s">
        <v>712</v>
      </c>
      <c r="D2369" t="s">
        <v>668</v>
      </c>
      <c r="E2369">
        <v>8.26</v>
      </c>
      <c r="F2369">
        <v>155.35</v>
      </c>
      <c r="G2369">
        <v>22.9</v>
      </c>
      <c r="H2369">
        <v>21.3</v>
      </c>
      <c r="I2369">
        <v>-1.389</v>
      </c>
      <c r="J2369" t="s">
        <v>78</v>
      </c>
      <c r="K2369">
        <v>54.33</v>
      </c>
      <c r="L2369">
        <v>8.0525950000000002</v>
      </c>
      <c r="M2369">
        <v>0.88673278613913142</v>
      </c>
      <c r="N2369">
        <v>8.0256959999999999</v>
      </c>
      <c r="O2369">
        <v>1.224865731271165</v>
      </c>
      <c r="P2369">
        <v>92290000</v>
      </c>
      <c r="Q2369">
        <v>530980</v>
      </c>
      <c r="R2369">
        <v>173.81</v>
      </c>
      <c r="S2369">
        <v>51.292999999999992</v>
      </c>
      <c r="T2369">
        <v>7.4969999999999999</v>
      </c>
      <c r="U2369">
        <v>25.829599999999999</v>
      </c>
      <c r="V2369">
        <f t="shared" si="374"/>
        <v>2.3777151186004013</v>
      </c>
      <c r="AC2369">
        <v>8.6</v>
      </c>
      <c r="AD2369">
        <v>5.66</v>
      </c>
      <c r="AH2369" s="85">
        <f>IF(AND(M2369&lt;Variables!$G$6,M2369&gt;Variables!$G$5),0,1)</f>
        <v>1</v>
      </c>
      <c r="AI2369" s="85">
        <f t="shared" si="373"/>
        <v>0</v>
      </c>
      <c r="AJ2369" s="85">
        <f>IF(I2369&gt;Variables!$G$7,0,1)</f>
        <v>1</v>
      </c>
      <c r="AK2369" s="85">
        <f>IF(F2369&gt;Variables!$G$8,0,1)</f>
        <v>0</v>
      </c>
      <c r="AL2369" s="85">
        <f>IF(G2369&gt;Variables!$G$9,0,1)</f>
        <v>0</v>
      </c>
      <c r="AM2369" s="85">
        <f>IF(AND(K2369&gt;Variables!$G$10,K2369&lt;Variables!$G$11),0,1)</f>
        <v>0</v>
      </c>
      <c r="AN2369" s="103">
        <f>IF(H2369&lt;Variables!$G$13,1,0)</f>
        <v>1</v>
      </c>
      <c r="AO2369" s="101">
        <f>IF(R2369&lt;Variables!$G$12,0,1)</f>
        <v>1</v>
      </c>
      <c r="AP2369" s="86">
        <f t="shared" si="375"/>
        <v>1</v>
      </c>
      <c r="AR2369">
        <v>0</v>
      </c>
      <c r="AS2369">
        <v>0</v>
      </c>
      <c r="AT2369">
        <v>1</v>
      </c>
      <c r="AU2369">
        <v>0</v>
      </c>
      <c r="BA2369">
        <v>-2.25</v>
      </c>
    </row>
    <row r="2370" spans="3:53" ht="12.75" x14ac:dyDescent="0.2">
      <c r="C2370" t="s">
        <v>712</v>
      </c>
      <c r="D2370" t="s">
        <v>714</v>
      </c>
      <c r="E2370">
        <v>0.88</v>
      </c>
      <c r="F2370">
        <v>48.09</v>
      </c>
      <c r="G2370">
        <v>45.97</v>
      </c>
      <c r="H2370">
        <v>26.38</v>
      </c>
      <c r="I2370">
        <v>-57.398000000000003</v>
      </c>
      <c r="J2370" t="s">
        <v>78</v>
      </c>
      <c r="K2370">
        <v>74.56</v>
      </c>
      <c r="L2370">
        <v>0.82105255000000033</v>
      </c>
      <c r="M2370">
        <v>6.667959316367714</v>
      </c>
      <c r="N2370">
        <v>0.75085436000000005</v>
      </c>
      <c r="O2370">
        <v>16.640462739005731</v>
      </c>
      <c r="P2370">
        <v>3010000</v>
      </c>
      <c r="Q2370">
        <v>481730</v>
      </c>
      <c r="R2370">
        <v>6.25</v>
      </c>
      <c r="S2370">
        <v>51.292999999999992</v>
      </c>
      <c r="T2370">
        <v>7.4969999999999999</v>
      </c>
      <c r="U2370">
        <v>25.829599999999999</v>
      </c>
      <c r="V2370">
        <f t="shared" si="374"/>
        <v>1.9751211043951851</v>
      </c>
      <c r="AC2370">
        <v>1.1200000000000001</v>
      </c>
      <c r="AD2370">
        <v>0.73329999999999995</v>
      </c>
      <c r="AH2370" s="85">
        <f>IF(AND(M2370&lt;Variables!$G$6,M2370&gt;Variables!$G$5),0,1)</f>
        <v>1</v>
      </c>
      <c r="AI2370" s="85">
        <f t="shared" si="373"/>
        <v>0</v>
      </c>
      <c r="AJ2370" s="85">
        <f>IF(I2370&gt;Variables!$G$7,0,1)</f>
        <v>1</v>
      </c>
      <c r="AK2370" s="85">
        <f>IF(F2370&gt;Variables!$G$8,0,1)</f>
        <v>0</v>
      </c>
      <c r="AL2370" s="85">
        <f>IF(G2370&gt;Variables!$G$9,0,1)</f>
        <v>0</v>
      </c>
      <c r="AM2370" s="85">
        <f>IF(AND(K2370&gt;Variables!$G$10,K2370&lt;Variables!$G$11),0,1)</f>
        <v>0</v>
      </c>
      <c r="AN2370" s="103">
        <f>IF(H2370&lt;Variables!$G$13,1,0)</f>
        <v>1</v>
      </c>
      <c r="AO2370" s="101">
        <f>IF(R2370&lt;Variables!$G$12,0,1)</f>
        <v>1</v>
      </c>
      <c r="AP2370" s="86">
        <f t="shared" si="375"/>
        <v>1</v>
      </c>
      <c r="AR2370">
        <v>1</v>
      </c>
      <c r="AS2370">
        <v>0</v>
      </c>
      <c r="AT2370">
        <v>0</v>
      </c>
      <c r="AU2370">
        <v>0</v>
      </c>
      <c r="BA2370">
        <v>2</v>
      </c>
    </row>
    <row r="2371" spans="3:53" ht="12.75" x14ac:dyDescent="0.2">
      <c r="C2371" t="s">
        <v>712</v>
      </c>
      <c r="D2371" t="s">
        <v>681</v>
      </c>
      <c r="E2371">
        <v>1.46</v>
      </c>
      <c r="F2371">
        <v>43.14</v>
      </c>
      <c r="G2371">
        <v>10.9</v>
      </c>
      <c r="H2371">
        <v>81.3</v>
      </c>
      <c r="I2371">
        <v>-52.417999999999999</v>
      </c>
      <c r="J2371" t="s">
        <v>78</v>
      </c>
      <c r="K2371">
        <v>50.64</v>
      </c>
      <c r="L2371">
        <v>1.4674499999999999</v>
      </c>
      <c r="M2371">
        <v>0.51449793860098592</v>
      </c>
      <c r="N2371">
        <v>1.4810620000000001</v>
      </c>
      <c r="O2371">
        <v>-0.40930089354802379</v>
      </c>
      <c r="P2371">
        <v>79040000</v>
      </c>
      <c r="Q2371">
        <v>793060</v>
      </c>
      <c r="R2371">
        <v>99.66</v>
      </c>
      <c r="S2371">
        <v>51.292999999999992</v>
      </c>
      <c r="T2371">
        <v>7.4969999999999999</v>
      </c>
      <c r="U2371">
        <v>25.829599999999999</v>
      </c>
      <c r="V2371">
        <f t="shared" si="374"/>
        <v>2.3593024967664991</v>
      </c>
      <c r="AC2371">
        <v>1.48</v>
      </c>
      <c r="AD2371">
        <v>1.2</v>
      </c>
      <c r="AH2371" s="85">
        <f>IF(AND(M2371&lt;Variables!$G$6,M2371&gt;Variables!$G$5),0,1)</f>
        <v>1</v>
      </c>
      <c r="AI2371" s="85">
        <f t="shared" ref="AI2371:AI2434" si="376">IF(L2371&gt;N2371,0,1)</f>
        <v>1</v>
      </c>
      <c r="AJ2371" s="85">
        <f>IF(I2371&gt;Variables!$G$7,0,1)</f>
        <v>1</v>
      </c>
      <c r="AK2371" s="85">
        <f>IF(F2371&gt;Variables!$G$8,0,1)</f>
        <v>0</v>
      </c>
      <c r="AL2371" s="85">
        <f>IF(G2371&gt;Variables!$G$9,0,1)</f>
        <v>1</v>
      </c>
      <c r="AM2371" s="85">
        <f>IF(AND(K2371&gt;Variables!$G$10,K2371&lt;Variables!$G$11),0,1)</f>
        <v>0</v>
      </c>
      <c r="AN2371" s="103">
        <f>IF(H2371&lt;Variables!$G$13,1,0)</f>
        <v>1</v>
      </c>
      <c r="AO2371" s="101">
        <f>IF(R2371&lt;Variables!$G$12,0,1)</f>
        <v>1</v>
      </c>
      <c r="AP2371" s="86">
        <f t="shared" si="375"/>
        <v>1</v>
      </c>
      <c r="AR2371">
        <v>0</v>
      </c>
      <c r="AS2371">
        <v>0</v>
      </c>
      <c r="AT2371">
        <v>1</v>
      </c>
      <c r="AU2371">
        <v>0</v>
      </c>
      <c r="BA2371">
        <v>-2.25</v>
      </c>
    </row>
    <row r="2372" spans="3:53" ht="12.75" x14ac:dyDescent="0.2">
      <c r="C2372" t="s">
        <v>712</v>
      </c>
      <c r="D2372" t="s">
        <v>679</v>
      </c>
      <c r="E2372">
        <v>0.26</v>
      </c>
      <c r="F2372">
        <v>36.479999999999997</v>
      </c>
      <c r="G2372">
        <v>-19.38</v>
      </c>
      <c r="H2372">
        <v>-99999</v>
      </c>
      <c r="I2372">
        <v>5.8999999999999997E-2</v>
      </c>
      <c r="J2372" t="s">
        <v>78</v>
      </c>
      <c r="K2372">
        <v>45.75</v>
      </c>
      <c r="L2372">
        <v>0.26006249999999997</v>
      </c>
      <c r="M2372">
        <v>-2.403268445083984E-2</v>
      </c>
      <c r="N2372">
        <v>0.26804431818181812</v>
      </c>
      <c r="O2372">
        <v>-3.001114978442311</v>
      </c>
      <c r="P2372">
        <v>1793000</v>
      </c>
      <c r="Q2372">
        <v>268345</v>
      </c>
      <c r="R2372">
        <v>6.68</v>
      </c>
      <c r="S2372">
        <v>51.292999999999992</v>
      </c>
      <c r="T2372">
        <v>7.4969999999999999</v>
      </c>
      <c r="U2372">
        <v>25.829599999999999</v>
      </c>
      <c r="V2372">
        <f t="shared" si="374"/>
        <v>2.3232998726267717</v>
      </c>
      <c r="AC2372">
        <v>0.26</v>
      </c>
      <c r="AD2372">
        <v>0.18099999999999999</v>
      </c>
      <c r="AH2372" s="85">
        <f>IF(AND(M2372&lt;Variables!$G$6,M2372&gt;Variables!$G$5),0,1)</f>
        <v>1</v>
      </c>
      <c r="AI2372" s="85">
        <f t="shared" si="376"/>
        <v>1</v>
      </c>
      <c r="AJ2372" s="85">
        <f>IF(I2372&gt;Variables!$G$7,0,1)</f>
        <v>0</v>
      </c>
      <c r="AK2372" s="85">
        <f>IF(F2372&gt;Variables!$G$8,0,1)</f>
        <v>0</v>
      </c>
      <c r="AL2372" s="85">
        <f>IF(G2372&gt;Variables!$G$9,0,1)</f>
        <v>1</v>
      </c>
      <c r="AM2372" s="85">
        <f>IF(AND(K2372&gt;Variables!$G$10,K2372&lt;Variables!$G$11),0,1)</f>
        <v>1</v>
      </c>
      <c r="AN2372" s="103">
        <f>IF(H2372&lt;Variables!$G$13,1,0)</f>
        <v>1</v>
      </c>
      <c r="AO2372" s="101">
        <f>IF(R2372&lt;Variables!$G$12,0,1)</f>
        <v>1</v>
      </c>
      <c r="AP2372" s="86">
        <f t="shared" si="375"/>
        <v>1</v>
      </c>
      <c r="AR2372">
        <v>0</v>
      </c>
      <c r="AS2372">
        <v>0</v>
      </c>
      <c r="AT2372">
        <v>1</v>
      </c>
      <c r="AU2372">
        <v>0</v>
      </c>
      <c r="BA2372">
        <v>-2.25</v>
      </c>
    </row>
    <row r="2373" spans="3:53" ht="12.75" x14ac:dyDescent="0.2">
      <c r="C2373" t="s">
        <v>712</v>
      </c>
      <c r="D2373" t="s">
        <v>615</v>
      </c>
      <c r="E2373">
        <v>36.85</v>
      </c>
      <c r="F2373">
        <v>32.909999999999997</v>
      </c>
      <c r="G2373">
        <v>31.15</v>
      </c>
      <c r="H2373">
        <v>2810</v>
      </c>
      <c r="I2373">
        <v>-21.901</v>
      </c>
      <c r="J2373" t="s">
        <v>78</v>
      </c>
      <c r="K2373">
        <v>81.97</v>
      </c>
      <c r="L2373">
        <v>34.230555000000003</v>
      </c>
      <c r="M2373">
        <v>6.2793168267356672</v>
      </c>
      <c r="N2373">
        <v>31.67109</v>
      </c>
      <c r="O2373">
        <v>14.868165257337211</v>
      </c>
      <c r="P2373">
        <v>20096000</v>
      </c>
      <c r="Q2373">
        <v>4334000</v>
      </c>
      <c r="R2373">
        <v>4.6399999999999997</v>
      </c>
      <c r="S2373">
        <v>51.292999999999992</v>
      </c>
      <c r="T2373">
        <v>7.4969999999999999</v>
      </c>
      <c r="U2373">
        <v>25.829599999999999</v>
      </c>
      <c r="V2373">
        <f t="shared" si="374"/>
        <v>1.9551816586551378</v>
      </c>
      <c r="AC2373">
        <v>44.51</v>
      </c>
      <c r="AD2373">
        <v>35.5</v>
      </c>
      <c r="AH2373" s="85">
        <f>IF(AND(M2373&lt;Variables!$G$6,M2373&gt;Variables!$G$5),0,1)</f>
        <v>1</v>
      </c>
      <c r="AI2373" s="85">
        <f t="shared" si="376"/>
        <v>0</v>
      </c>
      <c r="AJ2373" s="85">
        <f>IF(I2373&gt;Variables!$G$7,0,1)</f>
        <v>1</v>
      </c>
      <c r="AK2373" s="85">
        <f>IF(F2373&gt;Variables!$G$8,0,1)</f>
        <v>0</v>
      </c>
      <c r="AL2373" s="85">
        <f>IF(G2373&gt;Variables!$G$9,0,1)</f>
        <v>0</v>
      </c>
      <c r="AM2373" s="85">
        <f>IF(AND(K2373&gt;Variables!$G$10,K2373&lt;Variables!$G$11),0,1)</f>
        <v>1</v>
      </c>
      <c r="AN2373" s="103">
        <f>IF(H2373&lt;Variables!$G$13,1,0)</f>
        <v>0</v>
      </c>
      <c r="AO2373" s="101">
        <f>IF(R2373&lt;Variables!$G$12,0,1)</f>
        <v>1</v>
      </c>
      <c r="AP2373" s="86">
        <f t="shared" si="375"/>
        <v>1</v>
      </c>
      <c r="AR2373">
        <v>0</v>
      </c>
      <c r="AS2373">
        <v>0</v>
      </c>
      <c r="AT2373">
        <v>1</v>
      </c>
      <c r="AU2373">
        <v>0</v>
      </c>
      <c r="BA2373">
        <v>-2.25</v>
      </c>
    </row>
    <row r="2374" spans="3:53" ht="12.75" x14ac:dyDescent="0.2">
      <c r="C2374" t="s">
        <v>712</v>
      </c>
      <c r="D2374" t="s">
        <v>703</v>
      </c>
      <c r="E2374">
        <v>28.13</v>
      </c>
      <c r="F2374">
        <v>28.08</v>
      </c>
      <c r="G2374">
        <v>28.93</v>
      </c>
      <c r="H2374">
        <v>52.44</v>
      </c>
      <c r="I2374">
        <v>4379.1189999999997</v>
      </c>
      <c r="J2374" t="s">
        <v>78</v>
      </c>
      <c r="K2374">
        <v>56.56</v>
      </c>
      <c r="L2374">
        <v>28.215450000000001</v>
      </c>
      <c r="M2374">
        <v>0.29965852042056279</v>
      </c>
      <c r="N2374">
        <v>27.952762222222219</v>
      </c>
      <c r="O2374">
        <v>1.2422306426007761</v>
      </c>
      <c r="P2374">
        <v>508850</v>
      </c>
      <c r="Q2374">
        <v>72520</v>
      </c>
      <c r="R2374">
        <v>7.02</v>
      </c>
      <c r="S2374">
        <v>51.292999999999992</v>
      </c>
      <c r="T2374">
        <v>7.4969999999999999</v>
      </c>
      <c r="U2374">
        <v>25.829599999999999</v>
      </c>
      <c r="V2374">
        <f t="shared" si="374"/>
        <v>2.421493363895312</v>
      </c>
      <c r="AC2374">
        <v>28.5</v>
      </c>
      <c r="AD2374">
        <v>26.2</v>
      </c>
      <c r="AH2374" s="85">
        <f>IF(AND(M2374&lt;Variables!$G$6,M2374&gt;Variables!$G$5),0,1)</f>
        <v>1</v>
      </c>
      <c r="AI2374" s="85">
        <f t="shared" si="376"/>
        <v>0</v>
      </c>
      <c r="AJ2374" s="85">
        <f>IF(I2374&gt;Variables!$G$7,0,1)</f>
        <v>0</v>
      </c>
      <c r="AK2374" s="85">
        <f>IF(F2374&gt;Variables!$G$8,0,1)</f>
        <v>0</v>
      </c>
      <c r="AL2374" s="85">
        <f>IF(G2374&gt;Variables!$G$9,0,1)</f>
        <v>0</v>
      </c>
      <c r="AM2374" s="85">
        <f>IF(AND(K2374&gt;Variables!$G$10,K2374&lt;Variables!$G$11),0,1)</f>
        <v>0</v>
      </c>
      <c r="AN2374" s="103">
        <f>IF(H2374&lt;Variables!$G$13,1,0)</f>
        <v>1</v>
      </c>
      <c r="AO2374" s="101">
        <f>IF(R2374&lt;Variables!$G$12,0,1)</f>
        <v>1</v>
      </c>
      <c r="AP2374" s="86">
        <f t="shared" si="375"/>
        <v>1</v>
      </c>
      <c r="AR2374">
        <v>0</v>
      </c>
      <c r="AS2374">
        <v>0</v>
      </c>
      <c r="AT2374">
        <v>1</v>
      </c>
      <c r="AU2374">
        <v>0</v>
      </c>
      <c r="BA2374">
        <v>-1.37</v>
      </c>
    </row>
    <row r="2375" spans="3:53" ht="12.75" x14ac:dyDescent="0.2">
      <c r="C2375" t="s">
        <v>712</v>
      </c>
      <c r="D2375" t="s">
        <v>331</v>
      </c>
      <c r="E2375">
        <v>40.380000000000003</v>
      </c>
      <c r="F2375">
        <v>27.12</v>
      </c>
      <c r="G2375">
        <v>7.5</v>
      </c>
      <c r="H2375">
        <v>14650</v>
      </c>
      <c r="I2375">
        <v>203.37</v>
      </c>
      <c r="J2375" t="s">
        <v>78</v>
      </c>
      <c r="K2375">
        <v>47.21</v>
      </c>
      <c r="L2375">
        <v>40.594930000000012</v>
      </c>
      <c r="M2375">
        <v>-0.63833094428295856</v>
      </c>
      <c r="N2375">
        <v>40.089882000000003</v>
      </c>
      <c r="O2375">
        <v>0.61341662217914039</v>
      </c>
      <c r="P2375">
        <v>230227000</v>
      </c>
      <c r="Q2375">
        <v>111998000</v>
      </c>
      <c r="R2375">
        <v>2.06</v>
      </c>
      <c r="S2375">
        <v>51.292999999999992</v>
      </c>
      <c r="T2375">
        <v>7.4969999999999999</v>
      </c>
      <c r="U2375">
        <v>25.829599999999999</v>
      </c>
      <c r="V2375">
        <f t="shared" si="374"/>
        <v>2.3495488402011779</v>
      </c>
      <c r="AC2375">
        <v>72.62</v>
      </c>
      <c r="AD2375">
        <v>40.1</v>
      </c>
      <c r="AH2375" s="85">
        <f>IF(AND(M2375&lt;Variables!$G$6,M2375&gt;Variables!$G$5),0,1)</f>
        <v>1</v>
      </c>
      <c r="AI2375" s="85">
        <f t="shared" si="376"/>
        <v>0</v>
      </c>
      <c r="AJ2375" s="85">
        <f>IF(I2375&gt;Variables!$G$7,0,1)</f>
        <v>0</v>
      </c>
      <c r="AK2375" s="85">
        <f>IF(F2375&gt;Variables!$G$8,0,1)</f>
        <v>0</v>
      </c>
      <c r="AL2375" s="85">
        <f>IF(G2375&gt;Variables!$G$9,0,1)</f>
        <v>1</v>
      </c>
      <c r="AM2375" s="85">
        <f>IF(AND(K2375&gt;Variables!$G$10,K2375&lt;Variables!$G$11),0,1)</f>
        <v>1</v>
      </c>
      <c r="AN2375" s="103">
        <f>IF(H2375&lt;Variables!$G$13,1,0)</f>
        <v>0</v>
      </c>
      <c r="AO2375" s="101">
        <f>IF(R2375&lt;Variables!$G$12,0,1)</f>
        <v>1</v>
      </c>
      <c r="AP2375" s="86">
        <f t="shared" si="375"/>
        <v>1</v>
      </c>
      <c r="AR2375">
        <v>1</v>
      </c>
      <c r="AS2375">
        <v>0</v>
      </c>
      <c r="AT2375">
        <v>0</v>
      </c>
      <c r="AU2375">
        <v>0</v>
      </c>
      <c r="BA2375">
        <v>2</v>
      </c>
    </row>
    <row r="2376" spans="3:53" ht="12.75" x14ac:dyDescent="0.2">
      <c r="C2376" t="s">
        <v>712</v>
      </c>
      <c r="D2376" t="s">
        <v>193</v>
      </c>
      <c r="E2376">
        <v>19.32</v>
      </c>
      <c r="F2376">
        <v>13.8</v>
      </c>
      <c r="G2376">
        <v>7.69</v>
      </c>
      <c r="H2376">
        <v>6870</v>
      </c>
      <c r="I2376">
        <v>-50.96</v>
      </c>
      <c r="J2376" t="s">
        <v>78</v>
      </c>
      <c r="K2376">
        <v>55.73</v>
      </c>
      <c r="L2376">
        <v>19.267119999999998</v>
      </c>
      <c r="M2376">
        <v>0.32635910296920262</v>
      </c>
      <c r="N2376">
        <v>19.188524000000001</v>
      </c>
      <c r="O2376">
        <v>0.73729485394497907</v>
      </c>
      <c r="P2376">
        <v>15287000</v>
      </c>
      <c r="Q2376">
        <v>21186000</v>
      </c>
      <c r="R2376">
        <v>0.72</v>
      </c>
      <c r="S2376">
        <v>51.292999999999992</v>
      </c>
      <c r="T2376">
        <v>7.4969999999999999</v>
      </c>
      <c r="U2376">
        <v>25.829599999999999</v>
      </c>
      <c r="V2376">
        <f t="shared" si="374"/>
        <v>2.4124767945606811</v>
      </c>
      <c r="AC2376">
        <v>23</v>
      </c>
      <c r="AD2376">
        <v>19.2517</v>
      </c>
      <c r="AH2376" s="85">
        <f>IF(AND(M2376&lt;Variables!$G$6,M2376&gt;Variables!$G$5),0,1)</f>
        <v>1</v>
      </c>
      <c r="AI2376" s="85">
        <f t="shared" si="376"/>
        <v>0</v>
      </c>
      <c r="AJ2376" s="85">
        <f>IF(I2376&gt;Variables!$G$7,0,1)</f>
        <v>1</v>
      </c>
      <c r="AK2376" s="85">
        <f>IF(F2376&gt;Variables!$G$8,0,1)</f>
        <v>0</v>
      </c>
      <c r="AL2376" s="85">
        <f>IF(G2376&gt;Variables!$G$9,0,1)</f>
        <v>1</v>
      </c>
      <c r="AM2376" s="85">
        <f>IF(AND(K2376&gt;Variables!$G$10,K2376&lt;Variables!$G$11),0,1)</f>
        <v>0</v>
      </c>
      <c r="AN2376" s="103">
        <f>IF(H2376&lt;Variables!$G$13,1,0)</f>
        <v>0</v>
      </c>
      <c r="AO2376" s="101">
        <f>IF(R2376&lt;Variables!$G$12,0,1)</f>
        <v>0</v>
      </c>
      <c r="AP2376" s="86">
        <f t="shared" si="375"/>
        <v>1</v>
      </c>
      <c r="AR2376">
        <v>1</v>
      </c>
      <c r="AS2376">
        <v>0</v>
      </c>
      <c r="AT2376">
        <v>0</v>
      </c>
      <c r="AU2376">
        <v>0</v>
      </c>
      <c r="BA2376">
        <v>2</v>
      </c>
    </row>
    <row r="2377" spans="3:53" ht="12.75" x14ac:dyDescent="0.2">
      <c r="C2377" t="s">
        <v>712</v>
      </c>
      <c r="D2377" t="s">
        <v>692</v>
      </c>
      <c r="E2377">
        <v>12.33</v>
      </c>
      <c r="F2377">
        <v>41.36</v>
      </c>
      <c r="G2377">
        <v>30.55</v>
      </c>
      <c r="H2377">
        <v>54.17</v>
      </c>
      <c r="I2377">
        <v>29.169</v>
      </c>
      <c r="J2377" t="s">
        <v>78</v>
      </c>
      <c r="K2377">
        <v>44.96</v>
      </c>
      <c r="L2377">
        <v>12.404735000000001</v>
      </c>
      <c r="M2377">
        <v>-1.8116872307227909</v>
      </c>
      <c r="N2377">
        <v>12.333474000000001</v>
      </c>
      <c r="O2377">
        <v>-1.244369591244129</v>
      </c>
      <c r="P2377">
        <v>17770000</v>
      </c>
      <c r="Q2377">
        <v>6070000</v>
      </c>
      <c r="R2377">
        <v>2.93</v>
      </c>
      <c r="S2377">
        <v>51.292999999999992</v>
      </c>
      <c r="T2377">
        <v>7.4969999999999999</v>
      </c>
      <c r="U2377">
        <v>25.829599999999999</v>
      </c>
      <c r="V2377">
        <f t="shared" si="374"/>
        <v>2.3355194182782624</v>
      </c>
      <c r="AC2377">
        <v>12.78</v>
      </c>
      <c r="AD2377">
        <v>10.762</v>
      </c>
      <c r="AH2377" s="85">
        <f>IF(AND(M2377&lt;Variables!$G$6,M2377&gt;Variables!$G$5),0,1)</f>
        <v>1</v>
      </c>
      <c r="AI2377" s="85">
        <f t="shared" si="376"/>
        <v>0</v>
      </c>
      <c r="AJ2377" s="85">
        <f>IF(I2377&gt;Variables!$G$7,0,1)</f>
        <v>0</v>
      </c>
      <c r="AK2377" s="85">
        <f>IF(F2377&gt;Variables!$G$8,0,1)</f>
        <v>0</v>
      </c>
      <c r="AL2377" s="85">
        <f>IF(G2377&gt;Variables!$G$9,0,1)</f>
        <v>0</v>
      </c>
      <c r="AM2377" s="85">
        <f>IF(AND(K2377&gt;Variables!$G$10,K2377&lt;Variables!$G$11),0,1)</f>
        <v>1</v>
      </c>
      <c r="AN2377" s="103">
        <f>IF(H2377&lt;Variables!$G$13,1,0)</f>
        <v>1</v>
      </c>
      <c r="AO2377" s="101">
        <f>IF(R2377&lt;Variables!$G$12,0,1)</f>
        <v>1</v>
      </c>
      <c r="AP2377" s="86">
        <f t="shared" si="375"/>
        <v>1</v>
      </c>
      <c r="AR2377">
        <v>0</v>
      </c>
      <c r="AS2377">
        <v>0</v>
      </c>
      <c r="AT2377">
        <v>1</v>
      </c>
      <c r="AU2377">
        <v>0</v>
      </c>
      <c r="BA2377">
        <v>-2.25</v>
      </c>
    </row>
    <row r="2378" spans="3:53" ht="12.75" x14ac:dyDescent="0.2">
      <c r="C2378" t="s">
        <v>712</v>
      </c>
      <c r="D2378" t="s">
        <v>603</v>
      </c>
      <c r="E2378">
        <v>12.78</v>
      </c>
      <c r="F2378">
        <v>10.55</v>
      </c>
      <c r="G2378">
        <v>-1.24</v>
      </c>
      <c r="H2378">
        <v>6420</v>
      </c>
      <c r="I2378">
        <v>-9.0239999999999991</v>
      </c>
      <c r="J2378" t="s">
        <v>78</v>
      </c>
      <c r="K2378">
        <v>47.35</v>
      </c>
      <c r="L2378">
        <v>12.78834</v>
      </c>
      <c r="M2378">
        <v>-0.29980435302784869</v>
      </c>
      <c r="N2378">
        <v>12.832202000000001</v>
      </c>
      <c r="O2378">
        <v>-0.64059153682275694</v>
      </c>
      <c r="P2378">
        <v>92564000</v>
      </c>
      <c r="Q2378">
        <v>15248000</v>
      </c>
      <c r="R2378">
        <v>6.07</v>
      </c>
      <c r="S2378">
        <v>51.292999999999992</v>
      </c>
      <c r="T2378">
        <v>7.4969999999999999</v>
      </c>
      <c r="U2378">
        <v>25.829599999999999</v>
      </c>
      <c r="V2378">
        <f t="shared" si="374"/>
        <v>2.3450464505041313</v>
      </c>
      <c r="AC2378">
        <v>16.66</v>
      </c>
      <c r="AD2378">
        <v>12.68</v>
      </c>
      <c r="AH2378" s="85">
        <f>IF(AND(M2378&lt;Variables!$G$6,M2378&gt;Variables!$G$5),0,1)</f>
        <v>1</v>
      </c>
      <c r="AI2378" s="85">
        <f t="shared" si="376"/>
        <v>1</v>
      </c>
      <c r="AJ2378" s="85">
        <f>IF(I2378&gt;Variables!$G$7,0,1)</f>
        <v>1</v>
      </c>
      <c r="AK2378" s="85">
        <f>IF(F2378&gt;Variables!$G$8,0,1)</f>
        <v>0</v>
      </c>
      <c r="AL2378" s="85">
        <f>IF(G2378&gt;Variables!$G$9,0,1)</f>
        <v>1</v>
      </c>
      <c r="AM2378" s="85">
        <f>IF(AND(K2378&gt;Variables!$G$10,K2378&lt;Variables!$G$11),0,1)</f>
        <v>1</v>
      </c>
      <c r="AN2378" s="103">
        <f>IF(H2378&lt;Variables!$G$13,1,0)</f>
        <v>0</v>
      </c>
      <c r="AO2378" s="101">
        <f>IF(R2378&lt;Variables!$G$12,0,1)</f>
        <v>1</v>
      </c>
      <c r="AP2378" s="86">
        <f t="shared" si="375"/>
        <v>1</v>
      </c>
      <c r="AR2378">
        <v>1</v>
      </c>
      <c r="AS2378">
        <v>0</v>
      </c>
      <c r="AT2378">
        <v>0</v>
      </c>
      <c r="AU2378">
        <v>0</v>
      </c>
      <c r="BA2378">
        <v>2</v>
      </c>
    </row>
    <row r="2379" spans="3:53" ht="12.75" x14ac:dyDescent="0.2">
      <c r="C2379" t="s">
        <v>712</v>
      </c>
      <c r="D2379" t="s">
        <v>708</v>
      </c>
      <c r="E2379">
        <v>4.8099999999999996</v>
      </c>
      <c r="F2379">
        <v>7.29</v>
      </c>
      <c r="G2379">
        <v>6.69</v>
      </c>
      <c r="H2379">
        <v>2370</v>
      </c>
      <c r="I2379">
        <v>-1.054</v>
      </c>
      <c r="J2379" t="s">
        <v>76</v>
      </c>
      <c r="K2379">
        <v>76.180000000000007</v>
      </c>
      <c r="L2379">
        <v>4.7622899999999992</v>
      </c>
      <c r="M2379">
        <v>0.81704390114840653</v>
      </c>
      <c r="N2379">
        <v>4.7333059999999998</v>
      </c>
      <c r="O2379">
        <v>1.434388564779034</v>
      </c>
      <c r="P2379">
        <v>3263000</v>
      </c>
      <c r="Q2379">
        <v>4903000</v>
      </c>
      <c r="R2379">
        <v>0.67</v>
      </c>
      <c r="S2379">
        <v>51.292999999999992</v>
      </c>
      <c r="T2379">
        <v>7.4969999999999999</v>
      </c>
      <c r="U2379">
        <v>25.829599999999999</v>
      </c>
      <c r="V2379">
        <f t="shared" si="374"/>
        <v>2.5552067340191371</v>
      </c>
      <c r="AC2379">
        <v>4.84</v>
      </c>
      <c r="AD2379">
        <v>4.7249999999999996</v>
      </c>
      <c r="AH2379" s="85">
        <f>IF(AND(M2379&lt;Variables!$G$6,M2379&gt;Variables!$G$5),0,1)</f>
        <v>1</v>
      </c>
      <c r="AI2379" s="85">
        <f t="shared" si="376"/>
        <v>0</v>
      </c>
      <c r="AJ2379" s="85">
        <f>IF(I2379&gt;Variables!$G$7,0,1)</f>
        <v>1</v>
      </c>
      <c r="AK2379" s="85">
        <f>IF(F2379&gt;Variables!$G$8,0,1)</f>
        <v>1</v>
      </c>
      <c r="AL2379" s="85">
        <f>IF(G2379&gt;Variables!$G$9,0,1)</f>
        <v>1</v>
      </c>
      <c r="AM2379" s="85">
        <f>IF(AND(K2379&gt;Variables!$G$10,K2379&lt;Variables!$G$11),0,1)</f>
        <v>1</v>
      </c>
      <c r="AN2379" s="103">
        <f>IF(H2379&lt;Variables!$G$13,1,0)</f>
        <v>1</v>
      </c>
      <c r="AO2379" s="101">
        <f>IF(R2379&lt;Variables!$G$12,0,1)</f>
        <v>0</v>
      </c>
      <c r="AP2379" s="86">
        <f t="shared" si="375"/>
        <v>0</v>
      </c>
      <c r="AR2379">
        <v>0</v>
      </c>
      <c r="AS2379">
        <v>1</v>
      </c>
      <c r="AT2379">
        <v>0</v>
      </c>
      <c r="AU2379">
        <v>0</v>
      </c>
      <c r="BA2379">
        <v>0.45</v>
      </c>
    </row>
    <row r="2380" spans="3:53" ht="12.75" x14ac:dyDescent="0.2">
      <c r="C2380" t="s">
        <v>712</v>
      </c>
      <c r="D2380" t="s">
        <v>683</v>
      </c>
      <c r="E2380">
        <v>28</v>
      </c>
      <c r="F2380">
        <v>11.75</v>
      </c>
      <c r="G2380">
        <v>2.21</v>
      </c>
      <c r="H2380">
        <v>3980</v>
      </c>
      <c r="I2380">
        <v>-23.529</v>
      </c>
      <c r="J2380" t="s">
        <v>78</v>
      </c>
      <c r="K2380">
        <v>51.93</v>
      </c>
      <c r="L2380">
        <v>27.949249999999999</v>
      </c>
      <c r="M2380">
        <v>0.19946867983935079</v>
      </c>
      <c r="N2380">
        <v>28.03769800000001</v>
      </c>
      <c r="O2380">
        <v>-0.1166215571621001</v>
      </c>
      <c r="P2380">
        <v>3035000</v>
      </c>
      <c r="Q2380">
        <v>1581000</v>
      </c>
      <c r="R2380">
        <v>1.92</v>
      </c>
      <c r="S2380">
        <v>51.292999999999992</v>
      </c>
      <c r="T2380">
        <v>7.4969999999999999</v>
      </c>
      <c r="U2380">
        <v>25.829599999999999</v>
      </c>
      <c r="V2380">
        <f t="shared" si="374"/>
        <v>2.3806968078177411</v>
      </c>
      <c r="AC2380">
        <v>28.62</v>
      </c>
      <c r="AD2380">
        <v>27.2</v>
      </c>
      <c r="AH2380" s="85">
        <f>IF(AND(M2380&lt;Variables!$G$6,M2380&gt;Variables!$G$5),0,1)</f>
        <v>1</v>
      </c>
      <c r="AI2380" s="85">
        <f t="shared" si="376"/>
        <v>1</v>
      </c>
      <c r="AJ2380" s="85">
        <f>IF(I2380&gt;Variables!$G$7,0,1)</f>
        <v>1</v>
      </c>
      <c r="AK2380" s="85">
        <f>IF(F2380&gt;Variables!$G$8,0,1)</f>
        <v>0</v>
      </c>
      <c r="AL2380" s="85">
        <f>IF(G2380&gt;Variables!$G$9,0,1)</f>
        <v>1</v>
      </c>
      <c r="AM2380" s="85">
        <f>IF(AND(K2380&gt;Variables!$G$10,K2380&lt;Variables!$G$11),0,1)</f>
        <v>0</v>
      </c>
      <c r="AN2380" s="103">
        <f>IF(H2380&lt;Variables!$G$13,1,0)</f>
        <v>0</v>
      </c>
      <c r="AO2380" s="101">
        <f>IF(R2380&lt;Variables!$G$12,0,1)</f>
        <v>0</v>
      </c>
      <c r="AP2380" s="86">
        <f t="shared" si="375"/>
        <v>1</v>
      </c>
      <c r="AR2380">
        <v>0</v>
      </c>
      <c r="AS2380">
        <v>1</v>
      </c>
      <c r="AT2380">
        <v>0</v>
      </c>
      <c r="AU2380">
        <v>0</v>
      </c>
      <c r="BA2380">
        <v>1.24</v>
      </c>
    </row>
    <row r="2381" spans="3:53" ht="12.75" x14ac:dyDescent="0.2">
      <c r="C2381" t="s">
        <v>712</v>
      </c>
      <c r="D2381" t="s">
        <v>121</v>
      </c>
      <c r="E2381">
        <v>9.26</v>
      </c>
      <c r="F2381">
        <v>33.729999999999997</v>
      </c>
      <c r="G2381">
        <v>30.29</v>
      </c>
      <c r="H2381">
        <v>59.57</v>
      </c>
      <c r="I2381">
        <v>3765.58</v>
      </c>
      <c r="J2381" t="s">
        <v>76</v>
      </c>
      <c r="K2381">
        <v>60.31</v>
      </c>
      <c r="L2381">
        <v>9.0709749999999989</v>
      </c>
      <c r="M2381">
        <v>1.9780122864411149</v>
      </c>
      <c r="N2381">
        <v>8.6884420000000002</v>
      </c>
      <c r="O2381">
        <v>6.4678799720364211</v>
      </c>
      <c r="P2381">
        <v>5090000</v>
      </c>
      <c r="Q2381">
        <v>11080000</v>
      </c>
      <c r="R2381">
        <v>0.46</v>
      </c>
      <c r="S2381">
        <v>51.292999999999992</v>
      </c>
      <c r="T2381">
        <v>7.4969999999999999</v>
      </c>
      <c r="U2381">
        <v>25.829599999999999</v>
      </c>
      <c r="V2381">
        <f t="shared" si="374"/>
        <v>2.3634874108803068</v>
      </c>
      <c r="AC2381">
        <v>9.86</v>
      </c>
      <c r="AD2381">
        <v>8.11</v>
      </c>
      <c r="AH2381" s="85">
        <f>IF(AND(M2381&lt;Variables!$G$6,M2381&gt;Variables!$G$5),0,1)</f>
        <v>1</v>
      </c>
      <c r="AI2381" s="85">
        <f t="shared" si="376"/>
        <v>0</v>
      </c>
      <c r="AJ2381" s="85">
        <f>IF(I2381&gt;Variables!$G$7,0,1)</f>
        <v>0</v>
      </c>
      <c r="AK2381" s="85">
        <f>IF(F2381&gt;Variables!$G$8,0,1)</f>
        <v>0</v>
      </c>
      <c r="AL2381" s="85">
        <f>IF(G2381&gt;Variables!$G$9,0,1)</f>
        <v>0</v>
      </c>
      <c r="AM2381" s="85">
        <f>IF(AND(K2381&gt;Variables!$G$10,K2381&lt;Variables!$G$11),0,1)</f>
        <v>0</v>
      </c>
      <c r="AN2381" s="103">
        <f>IF(H2381&lt;Variables!$G$13,1,0)</f>
        <v>1</v>
      </c>
      <c r="AO2381" s="101">
        <f>IF(R2381&lt;Variables!$G$12,0,1)</f>
        <v>0</v>
      </c>
      <c r="AP2381" s="86">
        <f t="shared" si="375"/>
        <v>0</v>
      </c>
      <c r="AR2381">
        <v>1</v>
      </c>
      <c r="AS2381">
        <v>0</v>
      </c>
      <c r="AT2381">
        <v>0</v>
      </c>
      <c r="AU2381">
        <v>0</v>
      </c>
      <c r="BA2381">
        <v>2</v>
      </c>
    </row>
    <row r="2382" spans="3:53" ht="12.75" x14ac:dyDescent="0.2">
      <c r="C2382" t="s">
        <v>712</v>
      </c>
      <c r="D2382" t="s">
        <v>278</v>
      </c>
      <c r="E2382">
        <v>67.94</v>
      </c>
      <c r="F2382">
        <v>6.17</v>
      </c>
      <c r="G2382">
        <v>5.6</v>
      </c>
      <c r="H2382">
        <v>3060</v>
      </c>
      <c r="I2382">
        <v>-30.536000000000001</v>
      </c>
      <c r="J2382" t="s">
        <v>78</v>
      </c>
      <c r="K2382">
        <v>60.34</v>
      </c>
      <c r="L2382">
        <v>67.708920000000006</v>
      </c>
      <c r="M2382">
        <v>0.34866897891738191</v>
      </c>
      <c r="N2382">
        <v>67.727140000000006</v>
      </c>
      <c r="O2382">
        <v>0.32167311361440548</v>
      </c>
      <c r="P2382">
        <v>423358</v>
      </c>
      <c r="Q2382">
        <v>1421000</v>
      </c>
      <c r="R2382">
        <v>0.3</v>
      </c>
      <c r="S2382">
        <v>51.292999999999992</v>
      </c>
      <c r="T2382">
        <v>7.4969999999999999</v>
      </c>
      <c r="U2382">
        <v>25.829599999999999</v>
      </c>
      <c r="V2382">
        <f t="shared" si="374"/>
        <v>2.4546450813932355</v>
      </c>
      <c r="AC2382">
        <v>69.31</v>
      </c>
      <c r="AD2382">
        <v>67.62</v>
      </c>
      <c r="AH2382" s="85">
        <f>IF(AND(M2382&lt;Variables!$G$6,M2382&gt;Variables!$G$5),0,1)</f>
        <v>1</v>
      </c>
      <c r="AI2382" s="85">
        <f t="shared" si="376"/>
        <v>1</v>
      </c>
      <c r="AJ2382" s="85">
        <f>IF(I2382&gt;Variables!$G$7,0,1)</f>
        <v>1</v>
      </c>
      <c r="AK2382" s="85">
        <f>IF(F2382&gt;Variables!$G$8,0,1)</f>
        <v>1</v>
      </c>
      <c r="AL2382" s="85">
        <f>IF(G2382&gt;Variables!$G$9,0,1)</f>
        <v>1</v>
      </c>
      <c r="AM2382" s="85">
        <f>IF(AND(K2382&gt;Variables!$G$10,K2382&lt;Variables!$G$11),0,1)</f>
        <v>0</v>
      </c>
      <c r="AN2382" s="103">
        <f>IF(H2382&lt;Variables!$G$13,1,0)</f>
        <v>0</v>
      </c>
      <c r="AO2382" s="101">
        <f>IF(R2382&lt;Variables!$G$12,0,1)</f>
        <v>0</v>
      </c>
      <c r="AP2382" s="86">
        <f t="shared" si="375"/>
        <v>1</v>
      </c>
      <c r="AR2382">
        <v>1</v>
      </c>
      <c r="AS2382">
        <v>0</v>
      </c>
      <c r="AT2382">
        <v>0</v>
      </c>
      <c r="AU2382">
        <v>0</v>
      </c>
      <c r="BA2382">
        <v>1.17</v>
      </c>
    </row>
    <row r="2383" spans="3:53" ht="12.75" x14ac:dyDescent="0.2">
      <c r="C2383" t="s">
        <v>712</v>
      </c>
      <c r="D2383" t="s">
        <v>306</v>
      </c>
      <c r="E2383">
        <v>22.48</v>
      </c>
      <c r="F2383">
        <v>9.61</v>
      </c>
      <c r="G2383">
        <v>8.89</v>
      </c>
      <c r="H2383">
        <v>7170</v>
      </c>
      <c r="I2383">
        <v>-19.181999999999999</v>
      </c>
      <c r="J2383" t="s">
        <v>76</v>
      </c>
      <c r="K2383">
        <v>65.3</v>
      </c>
      <c r="L2383">
        <v>22.142975</v>
      </c>
      <c r="M2383">
        <v>1.747845535660864</v>
      </c>
      <c r="N2383">
        <v>21.837298000000001</v>
      </c>
      <c r="O2383">
        <v>3.172104900523868</v>
      </c>
      <c r="P2383">
        <v>3643000</v>
      </c>
      <c r="Q2383">
        <v>5697000</v>
      </c>
      <c r="R2383">
        <v>0.64</v>
      </c>
      <c r="S2383">
        <v>51.292999999999992</v>
      </c>
      <c r="T2383">
        <v>7.4969999999999999</v>
      </c>
      <c r="U2383">
        <v>25.829599999999999</v>
      </c>
      <c r="V2383">
        <f t="shared" si="374"/>
        <v>2.4028330140958922</v>
      </c>
      <c r="AC2383">
        <v>23.84</v>
      </c>
      <c r="AD2383">
        <v>21.55</v>
      </c>
      <c r="AH2383" s="85">
        <f>IF(AND(M2383&lt;Variables!$G$6,M2383&gt;Variables!$G$5),0,1)</f>
        <v>1</v>
      </c>
      <c r="AI2383" s="85">
        <f t="shared" si="376"/>
        <v>0</v>
      </c>
      <c r="AJ2383" s="85">
        <f>IF(I2383&gt;Variables!$G$7,0,1)</f>
        <v>1</v>
      </c>
      <c r="AK2383" s="85">
        <f>IF(F2383&gt;Variables!$G$8,0,1)</f>
        <v>0</v>
      </c>
      <c r="AL2383" s="85">
        <f>IF(G2383&gt;Variables!$G$9,0,1)</f>
        <v>1</v>
      </c>
      <c r="AM2383" s="85">
        <f>IF(AND(K2383&gt;Variables!$G$10,K2383&lt;Variables!$G$11),0,1)</f>
        <v>0</v>
      </c>
      <c r="AN2383" s="103">
        <f>IF(H2383&lt;Variables!$G$13,1,0)</f>
        <v>0</v>
      </c>
      <c r="AO2383" s="101">
        <f>IF(R2383&lt;Variables!$G$12,0,1)</f>
        <v>0</v>
      </c>
      <c r="AP2383" s="86">
        <f t="shared" si="375"/>
        <v>0</v>
      </c>
      <c r="AR2383">
        <v>0</v>
      </c>
      <c r="AS2383">
        <v>0</v>
      </c>
      <c r="AT2383">
        <v>1</v>
      </c>
      <c r="AU2383">
        <v>0</v>
      </c>
      <c r="BA2383">
        <v>-2.25</v>
      </c>
    </row>
    <row r="2384" spans="3:53" ht="12.75" x14ac:dyDescent="0.2">
      <c r="C2384" t="s">
        <v>712</v>
      </c>
      <c r="D2384" t="s">
        <v>117</v>
      </c>
      <c r="E2384">
        <v>26.51</v>
      </c>
      <c r="F2384">
        <v>8.93</v>
      </c>
      <c r="G2384">
        <v>9.35</v>
      </c>
      <c r="H2384">
        <v>3680</v>
      </c>
      <c r="I2384">
        <v>-34.179000000000002</v>
      </c>
      <c r="J2384" t="s">
        <v>78</v>
      </c>
      <c r="K2384">
        <v>56.1</v>
      </c>
      <c r="L2384">
        <v>26.432815000000009</v>
      </c>
      <c r="M2384">
        <v>0.27498017142705511</v>
      </c>
      <c r="N2384">
        <v>26.34534</v>
      </c>
      <c r="O2384">
        <v>0.60792534846770319</v>
      </c>
      <c r="P2384">
        <v>9064000</v>
      </c>
      <c r="Q2384">
        <v>16008000</v>
      </c>
      <c r="R2384">
        <v>0.56999999999999995</v>
      </c>
      <c r="S2384">
        <v>51.292999999999992</v>
      </c>
      <c r="T2384">
        <v>7.4969999999999999</v>
      </c>
      <c r="U2384">
        <v>25.829599999999999</v>
      </c>
      <c r="V2384">
        <f t="shared" si="374"/>
        <v>2.4182022448589002</v>
      </c>
      <c r="AC2384">
        <v>28.66</v>
      </c>
      <c r="AD2384">
        <v>26.400500000000001</v>
      </c>
      <c r="AH2384" s="85">
        <f>IF(AND(M2384&lt;Variables!$G$6,M2384&gt;Variables!$G$5),0,1)</f>
        <v>1</v>
      </c>
      <c r="AI2384" s="85">
        <f t="shared" si="376"/>
        <v>0</v>
      </c>
      <c r="AJ2384" s="85">
        <f>IF(I2384&gt;Variables!$G$7,0,1)</f>
        <v>1</v>
      </c>
      <c r="AK2384" s="85">
        <f>IF(F2384&gt;Variables!$G$8,0,1)</f>
        <v>1</v>
      </c>
      <c r="AL2384" s="85">
        <f>IF(G2384&gt;Variables!$G$9,0,1)</f>
        <v>1</v>
      </c>
      <c r="AM2384" s="85">
        <f>IF(AND(K2384&gt;Variables!$G$10,K2384&lt;Variables!$G$11),0,1)</f>
        <v>0</v>
      </c>
      <c r="AN2384" s="103">
        <f>IF(H2384&lt;Variables!$G$13,1,0)</f>
        <v>0</v>
      </c>
      <c r="AO2384" s="101">
        <f>IF(R2384&lt;Variables!$G$12,0,1)</f>
        <v>0</v>
      </c>
      <c r="AP2384" s="86">
        <f t="shared" si="375"/>
        <v>1</v>
      </c>
      <c r="AR2384">
        <v>1</v>
      </c>
      <c r="AS2384">
        <v>0</v>
      </c>
      <c r="AT2384">
        <v>0</v>
      </c>
      <c r="AU2384">
        <v>0</v>
      </c>
      <c r="BA2384">
        <v>2</v>
      </c>
    </row>
    <row r="2385" spans="3:53" ht="12.75" x14ac:dyDescent="0.2">
      <c r="C2385" t="s">
        <v>712</v>
      </c>
      <c r="D2385" t="s">
        <v>389</v>
      </c>
      <c r="E2385">
        <v>8.44</v>
      </c>
      <c r="F2385">
        <v>9.58</v>
      </c>
      <c r="G2385">
        <v>3.5</v>
      </c>
      <c r="H2385">
        <v>2260</v>
      </c>
      <c r="I2385">
        <v>-40.825000000000003</v>
      </c>
      <c r="J2385" t="s">
        <v>78</v>
      </c>
      <c r="K2385">
        <v>72.14</v>
      </c>
      <c r="L2385">
        <v>8.3496699999999997</v>
      </c>
      <c r="M2385">
        <v>0.90219134408905999</v>
      </c>
      <c r="N2385">
        <v>8.2309900000000003</v>
      </c>
      <c r="O2385">
        <v>2.3570676188405102</v>
      </c>
      <c r="P2385">
        <v>6867000</v>
      </c>
      <c r="Q2385">
        <v>7917000</v>
      </c>
      <c r="R2385">
        <v>0.87</v>
      </c>
      <c r="S2385">
        <v>51.292999999999992</v>
      </c>
      <c r="T2385">
        <v>7.4969999999999999</v>
      </c>
      <c r="U2385">
        <v>25.829599999999999</v>
      </c>
      <c r="V2385">
        <f t="shared" si="374"/>
        <v>2.5152270218114001</v>
      </c>
      <c r="AC2385">
        <v>8.6549999999999994</v>
      </c>
      <c r="AD2385">
        <v>8.3550000000000004</v>
      </c>
      <c r="AH2385" s="85">
        <f>IF(AND(M2385&lt;Variables!$G$6,M2385&gt;Variables!$G$5),0,1)</f>
        <v>1</v>
      </c>
      <c r="AI2385" s="85">
        <f t="shared" si="376"/>
        <v>0</v>
      </c>
      <c r="AJ2385" s="85">
        <f>IF(I2385&gt;Variables!$G$7,0,1)</f>
        <v>1</v>
      </c>
      <c r="AK2385" s="85">
        <f>IF(F2385&gt;Variables!$G$8,0,1)</f>
        <v>0</v>
      </c>
      <c r="AL2385" s="85">
        <f>IF(G2385&gt;Variables!$G$9,0,1)</f>
        <v>1</v>
      </c>
      <c r="AM2385" s="85">
        <f>IF(AND(K2385&gt;Variables!$G$10,K2385&lt;Variables!$G$11),0,1)</f>
        <v>0</v>
      </c>
      <c r="AN2385" s="103">
        <f>IF(H2385&lt;Variables!$G$13,1,0)</f>
        <v>1</v>
      </c>
      <c r="AO2385" s="101">
        <f>IF(R2385&lt;Variables!$G$12,0,1)</f>
        <v>0</v>
      </c>
      <c r="AP2385" s="86">
        <f t="shared" si="375"/>
        <v>1</v>
      </c>
      <c r="AR2385">
        <v>1</v>
      </c>
      <c r="AS2385">
        <v>0</v>
      </c>
      <c r="AT2385">
        <v>0</v>
      </c>
      <c r="AU2385">
        <v>0</v>
      </c>
      <c r="BA2385">
        <v>1.53</v>
      </c>
    </row>
    <row r="2386" spans="3:53" ht="12.75" x14ac:dyDescent="0.2">
      <c r="C2386" t="s">
        <v>712</v>
      </c>
      <c r="D2386" t="s">
        <v>370</v>
      </c>
      <c r="E2386">
        <v>17.010000000000002</v>
      </c>
      <c r="F2386">
        <v>9.74</v>
      </c>
      <c r="G2386">
        <v>7.38</v>
      </c>
      <c r="H2386">
        <v>2790</v>
      </c>
      <c r="I2386">
        <v>30.696999999999999</v>
      </c>
      <c r="J2386" t="s">
        <v>78</v>
      </c>
      <c r="K2386">
        <v>46.04</v>
      </c>
      <c r="L2386">
        <v>17.087499999999999</v>
      </c>
      <c r="M2386">
        <v>-0.39502560351133292</v>
      </c>
      <c r="N2386">
        <v>17.050975999999999</v>
      </c>
      <c r="O2386">
        <v>-0.1816670201166139</v>
      </c>
      <c r="P2386">
        <v>753017</v>
      </c>
      <c r="Q2386">
        <v>1113000</v>
      </c>
      <c r="R2386">
        <v>0.68</v>
      </c>
      <c r="S2386">
        <v>51.292999999999992</v>
      </c>
      <c r="T2386">
        <v>7.4969999999999999</v>
      </c>
      <c r="U2386">
        <v>25.829599999999999</v>
      </c>
      <c r="V2386">
        <f t="shared" si="374"/>
        <v>2.3317273632772491</v>
      </c>
      <c r="AC2386">
        <v>17.574999999999999</v>
      </c>
      <c r="AD2386">
        <v>16.96</v>
      </c>
      <c r="AH2386" s="85">
        <f>IF(AND(M2386&lt;Variables!$G$6,M2386&gt;Variables!$G$5),0,1)</f>
        <v>1</v>
      </c>
      <c r="AI2386" s="85">
        <f t="shared" si="376"/>
        <v>0</v>
      </c>
      <c r="AJ2386" s="85">
        <f>IF(I2386&gt;Variables!$G$7,0,1)</f>
        <v>0</v>
      </c>
      <c r="AK2386" s="85">
        <f>IF(F2386&gt;Variables!$G$8,0,1)</f>
        <v>0</v>
      </c>
      <c r="AL2386" s="85">
        <f>IF(G2386&gt;Variables!$G$9,0,1)</f>
        <v>1</v>
      </c>
      <c r="AM2386" s="85">
        <f>IF(AND(K2386&gt;Variables!$G$10,K2386&lt;Variables!$G$11),0,1)</f>
        <v>1</v>
      </c>
      <c r="AN2386" s="103">
        <f>IF(H2386&lt;Variables!$G$13,1,0)</f>
        <v>0</v>
      </c>
      <c r="AO2386" s="101">
        <f>IF(R2386&lt;Variables!$G$12,0,1)</f>
        <v>0</v>
      </c>
      <c r="AP2386" s="86">
        <f t="shared" si="375"/>
        <v>1</v>
      </c>
      <c r="AR2386">
        <v>1</v>
      </c>
      <c r="AS2386">
        <v>0</v>
      </c>
      <c r="AT2386">
        <v>0</v>
      </c>
      <c r="AU2386">
        <v>0</v>
      </c>
      <c r="BA2386">
        <v>0.97</v>
      </c>
    </row>
    <row r="2387" spans="3:53" ht="12.75" x14ac:dyDescent="0.2">
      <c r="C2387" t="s">
        <v>712</v>
      </c>
      <c r="D2387" t="s">
        <v>678</v>
      </c>
      <c r="E2387">
        <v>33.71</v>
      </c>
      <c r="F2387">
        <v>66.67</v>
      </c>
      <c r="G2387">
        <v>0</v>
      </c>
      <c r="H2387">
        <v>979.01</v>
      </c>
      <c r="I2387">
        <v>-42.645000000000003</v>
      </c>
      <c r="J2387" t="s">
        <v>78</v>
      </c>
      <c r="K2387">
        <v>43.34</v>
      </c>
      <c r="L2387">
        <v>33.723100000000002</v>
      </c>
      <c r="M2387">
        <v>-3.8845776337292373E-2</v>
      </c>
      <c r="N2387">
        <v>33.728540000000002</v>
      </c>
      <c r="O2387">
        <v>-5.4968285019160498E-2</v>
      </c>
      <c r="P2387">
        <v>15930000</v>
      </c>
      <c r="Q2387">
        <v>462110</v>
      </c>
      <c r="R2387">
        <v>34.47</v>
      </c>
      <c r="S2387">
        <v>51.292999999999992</v>
      </c>
      <c r="T2387">
        <v>7.4969999999999999</v>
      </c>
      <c r="U2387">
        <v>25.829599999999999</v>
      </c>
      <c r="V2387">
        <f t="shared" si="374"/>
        <v>2.2982652274150359</v>
      </c>
      <c r="AC2387">
        <v>33.869999999999997</v>
      </c>
      <c r="AD2387">
        <v>33.479999999999997</v>
      </c>
      <c r="AH2387" s="85">
        <f>IF(AND(M2387&lt;Variables!$G$6,M2387&gt;Variables!$G$5),0,1)</f>
        <v>1</v>
      </c>
      <c r="AI2387" s="85">
        <f t="shared" si="376"/>
        <v>1</v>
      </c>
      <c r="AJ2387" s="85">
        <f>IF(I2387&gt;Variables!$G$7,0,1)</f>
        <v>1</v>
      </c>
      <c r="AK2387" s="85">
        <f>IF(F2387&gt;Variables!$G$8,0,1)</f>
        <v>0</v>
      </c>
      <c r="AL2387" s="85">
        <f>IF(G2387&gt;Variables!$G$9,0,1)</f>
        <v>1</v>
      </c>
      <c r="AM2387" s="85">
        <f>IF(AND(K2387&gt;Variables!$G$10,K2387&lt;Variables!$G$11),0,1)</f>
        <v>1</v>
      </c>
      <c r="AN2387" s="103">
        <f>IF(H2387&lt;Variables!$G$13,1,0)</f>
        <v>1</v>
      </c>
      <c r="AO2387" s="101">
        <f>IF(R2387&lt;Variables!$G$12,0,1)</f>
        <v>1</v>
      </c>
      <c r="AP2387" s="86">
        <f t="shared" si="375"/>
        <v>1</v>
      </c>
      <c r="AR2387">
        <v>0</v>
      </c>
      <c r="AS2387">
        <v>0</v>
      </c>
      <c r="AT2387">
        <v>0</v>
      </c>
      <c r="AU2387">
        <v>1</v>
      </c>
      <c r="BA2387">
        <v>0.09</v>
      </c>
    </row>
    <row r="2388" spans="3:53" ht="12.75" x14ac:dyDescent="0.2">
      <c r="C2388" t="s">
        <v>712</v>
      </c>
      <c r="D2388" t="s">
        <v>676</v>
      </c>
      <c r="E2388">
        <v>2.77</v>
      </c>
      <c r="F2388">
        <v>6.65</v>
      </c>
      <c r="G2388">
        <v>2.99</v>
      </c>
      <c r="H2388">
        <v>-99999</v>
      </c>
      <c r="I2388">
        <v>-31.454000000000001</v>
      </c>
      <c r="J2388" t="s">
        <v>78</v>
      </c>
      <c r="K2388">
        <v>53.17</v>
      </c>
      <c r="L2388">
        <v>2.7583333333333329</v>
      </c>
      <c r="M2388">
        <v>6.0422960725084983E-2</v>
      </c>
      <c r="N2388">
        <v>2.7641666666666662</v>
      </c>
      <c r="O2388">
        <v>-0.15073861923423931</v>
      </c>
      <c r="P2388">
        <v>54642</v>
      </c>
      <c r="Q2388">
        <v>193623</v>
      </c>
      <c r="R2388">
        <v>0.28000000000000003</v>
      </c>
      <c r="S2388">
        <v>51.292999999999992</v>
      </c>
      <c r="T2388">
        <v>7.4969999999999999</v>
      </c>
      <c r="U2388">
        <v>25.829599999999999</v>
      </c>
      <c r="V2388">
        <f t="shared" si="374"/>
        <v>2.3977170332326279</v>
      </c>
      <c r="AC2388">
        <v>2.77</v>
      </c>
      <c r="AD2388">
        <v>2.74</v>
      </c>
      <c r="AH2388" s="85">
        <f>IF(AND(M2388&lt;Variables!$G$6,M2388&gt;Variables!$G$5),0,1)</f>
        <v>1</v>
      </c>
      <c r="AI2388" s="85">
        <f t="shared" si="376"/>
        <v>1</v>
      </c>
      <c r="AJ2388" s="85">
        <f>IF(I2388&gt;Variables!$G$7,0,1)</f>
        <v>1</v>
      </c>
      <c r="AK2388" s="85">
        <f>IF(F2388&gt;Variables!$G$8,0,1)</f>
        <v>1</v>
      </c>
      <c r="AL2388" s="85">
        <f>IF(G2388&gt;Variables!$G$9,0,1)</f>
        <v>1</v>
      </c>
      <c r="AM2388" s="85">
        <f>IF(AND(K2388&gt;Variables!$G$10,K2388&lt;Variables!$G$11),0,1)</f>
        <v>0</v>
      </c>
      <c r="AN2388" s="103">
        <f>IF(H2388&lt;Variables!$G$13,1,0)</f>
        <v>1</v>
      </c>
      <c r="AO2388" s="101">
        <f>IF(R2388&lt;Variables!$G$12,0,1)</f>
        <v>0</v>
      </c>
      <c r="AP2388" s="86">
        <f t="shared" si="375"/>
        <v>1</v>
      </c>
      <c r="AR2388">
        <v>0</v>
      </c>
      <c r="AS2388">
        <v>0</v>
      </c>
      <c r="AT2388">
        <v>0</v>
      </c>
      <c r="AU2388">
        <v>0</v>
      </c>
      <c r="BA2388">
        <v>0</v>
      </c>
    </row>
    <row r="2389" spans="3:53" ht="12.75" x14ac:dyDescent="0.2">
      <c r="C2389" t="s">
        <v>712</v>
      </c>
      <c r="D2389" t="s">
        <v>697</v>
      </c>
      <c r="E2389">
        <v>2.75</v>
      </c>
      <c r="F2389">
        <v>12</v>
      </c>
      <c r="G2389">
        <v>-1.79</v>
      </c>
      <c r="H2389">
        <v>-99999</v>
      </c>
      <c r="I2389">
        <v>-26.61</v>
      </c>
      <c r="J2389" t="s">
        <v>78</v>
      </c>
      <c r="K2389">
        <v>52.5</v>
      </c>
      <c r="L2389">
        <v>2.73</v>
      </c>
      <c r="M2389">
        <v>0.73260073260073333</v>
      </c>
      <c r="N2389">
        <v>2.7435714285714279</v>
      </c>
      <c r="O2389">
        <v>0.23431398073419271</v>
      </c>
      <c r="P2389">
        <v>32484</v>
      </c>
      <c r="Q2389">
        <v>51791</v>
      </c>
      <c r="R2389">
        <v>0.63</v>
      </c>
      <c r="S2389">
        <v>51.292999999999992</v>
      </c>
      <c r="T2389">
        <v>7.4969999999999999</v>
      </c>
      <c r="U2389">
        <v>25.829599999999999</v>
      </c>
      <c r="V2389">
        <f t="shared" si="374"/>
        <v>2.3685630036630037</v>
      </c>
      <c r="AC2389">
        <v>3.11</v>
      </c>
      <c r="AD2389">
        <v>2.7</v>
      </c>
      <c r="AH2389" s="85">
        <f>IF(AND(M2389&lt;Variables!$G$6,M2389&gt;Variables!$G$5),0,1)</f>
        <v>1</v>
      </c>
      <c r="AI2389" s="85">
        <f t="shared" si="376"/>
        <v>1</v>
      </c>
      <c r="AJ2389" s="85">
        <f>IF(I2389&gt;Variables!$G$7,0,1)</f>
        <v>1</v>
      </c>
      <c r="AK2389" s="85">
        <f>IF(F2389&gt;Variables!$G$8,0,1)</f>
        <v>0</v>
      </c>
      <c r="AL2389" s="85">
        <f>IF(G2389&gt;Variables!$G$9,0,1)</f>
        <v>1</v>
      </c>
      <c r="AM2389" s="85">
        <f>IF(AND(K2389&gt;Variables!$G$10,K2389&lt;Variables!$G$11),0,1)</f>
        <v>0</v>
      </c>
      <c r="AN2389" s="103">
        <f>IF(H2389&lt;Variables!$G$13,1,0)</f>
        <v>1</v>
      </c>
      <c r="AO2389" s="101">
        <f>IF(R2389&lt;Variables!$G$12,0,1)</f>
        <v>0</v>
      </c>
      <c r="AP2389" s="86">
        <f t="shared" si="375"/>
        <v>1</v>
      </c>
      <c r="AR2389">
        <v>1</v>
      </c>
      <c r="AS2389">
        <v>0</v>
      </c>
      <c r="AT2389">
        <v>0</v>
      </c>
      <c r="AU2389">
        <v>0</v>
      </c>
      <c r="BA2389">
        <v>2</v>
      </c>
    </row>
    <row r="2390" spans="3:53" ht="12.75" x14ac:dyDescent="0.2">
      <c r="C2390" t="s">
        <v>715</v>
      </c>
      <c r="D2390" t="s">
        <v>713</v>
      </c>
      <c r="E2390">
        <v>9.5500000000000007</v>
      </c>
      <c r="F2390">
        <v>6.08</v>
      </c>
      <c r="G2390">
        <v>7.54</v>
      </c>
      <c r="H2390">
        <v>4080</v>
      </c>
      <c r="I2390">
        <v>0</v>
      </c>
      <c r="J2390" t="s">
        <v>78</v>
      </c>
      <c r="K2390">
        <v>71.59</v>
      </c>
      <c r="L2390">
        <v>9.479000000000001</v>
      </c>
      <c r="M2390">
        <v>0.85452051904208792</v>
      </c>
      <c r="N2390">
        <v>9.4102519999999998</v>
      </c>
      <c r="O2390">
        <v>1.5913282662355981</v>
      </c>
      <c r="P2390">
        <v>4882000</v>
      </c>
      <c r="Q2390">
        <v>6692000</v>
      </c>
      <c r="R2390">
        <v>0.73</v>
      </c>
      <c r="S2390">
        <v>51.84</v>
      </c>
      <c r="T2390">
        <v>7.3260000000000014</v>
      </c>
      <c r="U2390">
        <v>26.0108</v>
      </c>
      <c r="V2390">
        <f t="shared" si="374"/>
        <v>2.5151738714632348</v>
      </c>
      <c r="AC2390">
        <v>10.1</v>
      </c>
      <c r="AD2390">
        <v>9.51</v>
      </c>
      <c r="AH2390" s="85">
        <f>IF(AND(M2390&lt;Variables!$G$6,M2390&gt;Variables!$G$5),0,1)</f>
        <v>1</v>
      </c>
      <c r="AI2390" s="85">
        <f t="shared" si="376"/>
        <v>0</v>
      </c>
      <c r="AJ2390" s="85">
        <f>IF(I2390&gt;Variables!$G$7,0,1)</f>
        <v>1</v>
      </c>
      <c r="AK2390" s="85">
        <f>IF(F2390&gt;Variables!$G$8,0,1)</f>
        <v>1</v>
      </c>
      <c r="AL2390" s="85">
        <f>IF(G2390&gt;Variables!$G$9,0,1)</f>
        <v>1</v>
      </c>
      <c r="AM2390" s="85">
        <f>IF(AND(K2390&gt;Variables!$G$10,K2390&lt;Variables!$G$11),0,1)</f>
        <v>0</v>
      </c>
      <c r="AN2390" s="103">
        <f>IF(H2390&lt;Variables!$G$13,1,0)</f>
        <v>0</v>
      </c>
      <c r="AO2390" s="101">
        <f>IF(R2390&lt;Variables!$G$12,0,1)</f>
        <v>0</v>
      </c>
      <c r="AP2390" s="86">
        <f t="shared" si="375"/>
        <v>1</v>
      </c>
      <c r="AR2390">
        <v>1</v>
      </c>
      <c r="AS2390">
        <v>0</v>
      </c>
      <c r="AT2390">
        <v>0</v>
      </c>
      <c r="AU2390">
        <v>0</v>
      </c>
      <c r="BA2390">
        <v>1.55</v>
      </c>
    </row>
    <row r="2391" spans="3:53" ht="12.75" x14ac:dyDescent="0.2">
      <c r="C2391" t="s">
        <v>715</v>
      </c>
      <c r="D2391" t="s">
        <v>603</v>
      </c>
      <c r="E2391">
        <v>13.01</v>
      </c>
      <c r="F2391">
        <v>10.51</v>
      </c>
      <c r="G2391">
        <v>0.15</v>
      </c>
      <c r="H2391">
        <v>6420</v>
      </c>
      <c r="I2391">
        <v>-8.7319999999999993</v>
      </c>
      <c r="J2391" t="s">
        <v>78</v>
      </c>
      <c r="K2391">
        <v>61.7</v>
      </c>
      <c r="L2391">
        <v>12.79143</v>
      </c>
      <c r="M2391">
        <v>1.0833034304999629</v>
      </c>
      <c r="N2391">
        <v>12.802949999999999</v>
      </c>
      <c r="O2391">
        <v>0.99234941946973598</v>
      </c>
      <c r="P2391">
        <v>93928000</v>
      </c>
      <c r="Q2391">
        <v>15248000</v>
      </c>
      <c r="R2391">
        <v>6.16</v>
      </c>
      <c r="S2391">
        <v>51.84</v>
      </c>
      <c r="T2391">
        <v>7.3260000000000014</v>
      </c>
      <c r="U2391">
        <v>26.0108</v>
      </c>
      <c r="V2391">
        <f t="shared" si="374"/>
        <v>2.4234417212117796</v>
      </c>
      <c r="AC2391">
        <v>16.66</v>
      </c>
      <c r="AD2391">
        <v>12.845000000000001</v>
      </c>
      <c r="AH2391" s="85">
        <f>IF(AND(M2391&lt;Variables!$G$6,M2391&gt;Variables!$G$5),0,1)</f>
        <v>1</v>
      </c>
      <c r="AI2391" s="85">
        <f t="shared" si="376"/>
        <v>1</v>
      </c>
      <c r="AJ2391" s="85">
        <f>IF(I2391&gt;Variables!$G$7,0,1)</f>
        <v>1</v>
      </c>
      <c r="AK2391" s="85">
        <f>IF(F2391&gt;Variables!$G$8,0,1)</f>
        <v>0</v>
      </c>
      <c r="AL2391" s="85">
        <f>IF(G2391&gt;Variables!$G$9,0,1)</f>
        <v>1</v>
      </c>
      <c r="AM2391" s="85">
        <f>IF(AND(K2391&gt;Variables!$G$10,K2391&lt;Variables!$G$11),0,1)</f>
        <v>0</v>
      </c>
      <c r="AN2391" s="103">
        <f>IF(H2391&lt;Variables!$G$13,1,0)</f>
        <v>0</v>
      </c>
      <c r="AO2391" s="101">
        <f>IF(R2391&lt;Variables!$G$12,0,1)</f>
        <v>1</v>
      </c>
      <c r="AP2391" s="86">
        <f t="shared" si="375"/>
        <v>1</v>
      </c>
      <c r="AR2391">
        <v>1</v>
      </c>
      <c r="AS2391">
        <v>0</v>
      </c>
      <c r="AT2391">
        <v>0</v>
      </c>
      <c r="AU2391">
        <v>0</v>
      </c>
      <c r="BA2391">
        <v>1.58</v>
      </c>
    </row>
    <row r="2392" spans="3:53" ht="12.75" x14ac:dyDescent="0.2">
      <c r="C2392" t="s">
        <v>715</v>
      </c>
      <c r="D2392" t="s">
        <v>683</v>
      </c>
      <c r="E2392">
        <v>28.05</v>
      </c>
      <c r="F2392">
        <v>11.79</v>
      </c>
      <c r="G2392">
        <v>2.52</v>
      </c>
      <c r="H2392">
        <v>3980</v>
      </c>
      <c r="I2392">
        <v>-23.434000000000001</v>
      </c>
      <c r="J2392" t="s">
        <v>78</v>
      </c>
      <c r="K2392">
        <v>60.35</v>
      </c>
      <c r="L2392">
        <v>27.978999999999999</v>
      </c>
      <c r="M2392">
        <v>0.39672611601557273</v>
      </c>
      <c r="N2392">
        <v>28.004197999999999</v>
      </c>
      <c r="O2392">
        <v>0.30638977770403381</v>
      </c>
      <c r="P2392">
        <v>3092000</v>
      </c>
      <c r="Q2392">
        <v>1581000</v>
      </c>
      <c r="R2392">
        <v>1.96</v>
      </c>
      <c r="S2392">
        <v>51.84</v>
      </c>
      <c r="T2392">
        <v>7.3260000000000014</v>
      </c>
      <c r="U2392">
        <v>26.0108</v>
      </c>
      <c r="V2392">
        <f t="shared" si="374"/>
        <v>2.4520526599949966</v>
      </c>
      <c r="AC2392">
        <v>28.62</v>
      </c>
      <c r="AD2392">
        <v>27.2</v>
      </c>
      <c r="AH2392" s="85">
        <f>IF(AND(M2392&lt;Variables!$G$6,M2392&gt;Variables!$G$5),0,1)</f>
        <v>1</v>
      </c>
      <c r="AI2392" s="85">
        <f t="shared" si="376"/>
        <v>1</v>
      </c>
      <c r="AJ2392" s="85">
        <f>IF(I2392&gt;Variables!$G$7,0,1)</f>
        <v>1</v>
      </c>
      <c r="AK2392" s="85">
        <f>IF(F2392&gt;Variables!$G$8,0,1)</f>
        <v>0</v>
      </c>
      <c r="AL2392" s="85">
        <f>IF(G2392&gt;Variables!$G$9,0,1)</f>
        <v>1</v>
      </c>
      <c r="AM2392" s="85">
        <f>IF(AND(K2392&gt;Variables!$G$10,K2392&lt;Variables!$G$11),0,1)</f>
        <v>0</v>
      </c>
      <c r="AN2392" s="103">
        <f>IF(H2392&lt;Variables!$G$13,1,0)</f>
        <v>0</v>
      </c>
      <c r="AO2392" s="101">
        <f>IF(R2392&lt;Variables!$G$12,0,1)</f>
        <v>0</v>
      </c>
      <c r="AP2392" s="86">
        <f t="shared" si="375"/>
        <v>1</v>
      </c>
      <c r="AR2392">
        <v>1</v>
      </c>
      <c r="AS2392">
        <v>0</v>
      </c>
      <c r="AT2392">
        <v>0</v>
      </c>
      <c r="AU2392">
        <v>0</v>
      </c>
      <c r="BA2392">
        <v>1.03</v>
      </c>
    </row>
    <row r="2393" spans="3:53" ht="12.75" x14ac:dyDescent="0.2">
      <c r="C2393" t="s">
        <v>715</v>
      </c>
      <c r="D2393" t="s">
        <v>331</v>
      </c>
      <c r="E2393">
        <v>42.49</v>
      </c>
      <c r="F2393">
        <v>27.06</v>
      </c>
      <c r="G2393">
        <v>12.29</v>
      </c>
      <c r="H2393">
        <v>14650</v>
      </c>
      <c r="I2393">
        <v>206.53700000000001</v>
      </c>
      <c r="J2393" t="s">
        <v>78</v>
      </c>
      <c r="K2393">
        <v>71.39</v>
      </c>
      <c r="L2393">
        <v>40.811040000000013</v>
      </c>
      <c r="M2393">
        <v>3.2318705918790531</v>
      </c>
      <c r="N2393">
        <v>40.129776</v>
      </c>
      <c r="O2393">
        <v>4.9843886494656804</v>
      </c>
      <c r="P2393">
        <v>233692000</v>
      </c>
      <c r="Q2393">
        <v>111998000</v>
      </c>
      <c r="R2393">
        <v>2.09</v>
      </c>
      <c r="S2393">
        <v>51.84</v>
      </c>
      <c r="T2393">
        <v>7.3260000000000014</v>
      </c>
      <c r="U2393">
        <v>26.0108</v>
      </c>
      <c r="V2393">
        <f t="shared" si="374"/>
        <v>2.3049251564698183</v>
      </c>
      <c r="AC2393">
        <v>72.62</v>
      </c>
      <c r="AD2393">
        <v>41.86</v>
      </c>
      <c r="AH2393" s="85">
        <f>IF(AND(M2393&lt;Variables!$G$6,M2393&gt;Variables!$G$5),0,1)</f>
        <v>1</v>
      </c>
      <c r="AI2393" s="85">
        <f t="shared" si="376"/>
        <v>0</v>
      </c>
      <c r="AJ2393" s="85">
        <f>IF(I2393&gt;Variables!$G$7,0,1)</f>
        <v>0</v>
      </c>
      <c r="AK2393" s="85">
        <f>IF(F2393&gt;Variables!$G$8,0,1)</f>
        <v>0</v>
      </c>
      <c r="AL2393" s="85">
        <f>IF(G2393&gt;Variables!$G$9,0,1)</f>
        <v>0</v>
      </c>
      <c r="AM2393" s="85">
        <f>IF(AND(K2393&gt;Variables!$G$10,K2393&lt;Variables!$G$11),0,1)</f>
        <v>0</v>
      </c>
      <c r="AN2393" s="103">
        <f>IF(H2393&lt;Variables!$G$13,1,0)</f>
        <v>0</v>
      </c>
      <c r="AO2393" s="101">
        <f>IF(R2393&lt;Variables!$G$12,0,1)</f>
        <v>1</v>
      </c>
      <c r="AP2393" s="86">
        <f t="shared" si="375"/>
        <v>1</v>
      </c>
      <c r="AR2393">
        <v>1</v>
      </c>
      <c r="AS2393">
        <v>0</v>
      </c>
      <c r="AT2393">
        <v>0</v>
      </c>
      <c r="AU2393">
        <v>0</v>
      </c>
      <c r="BA2393">
        <v>2</v>
      </c>
    </row>
    <row r="2394" spans="3:53" ht="12.75" x14ac:dyDescent="0.2">
      <c r="C2394" t="s">
        <v>715</v>
      </c>
      <c r="D2394" t="s">
        <v>694</v>
      </c>
      <c r="E2394">
        <v>29.13</v>
      </c>
      <c r="F2394">
        <v>6.2</v>
      </c>
      <c r="G2394">
        <v>3.88</v>
      </c>
      <c r="H2394">
        <v>5540</v>
      </c>
      <c r="I2394">
        <v>15.994</v>
      </c>
      <c r="J2394" t="s">
        <v>78</v>
      </c>
      <c r="K2394">
        <v>67.459999999999994</v>
      </c>
      <c r="L2394">
        <v>28.990625000000001</v>
      </c>
      <c r="M2394">
        <v>0.75671014336531006</v>
      </c>
      <c r="N2394">
        <v>29.022635999999999</v>
      </c>
      <c r="O2394">
        <v>0.64557885093552059</v>
      </c>
      <c r="P2394">
        <v>602494</v>
      </c>
      <c r="Q2394">
        <v>1452000</v>
      </c>
      <c r="R2394">
        <v>0.41</v>
      </c>
      <c r="S2394">
        <v>51.84</v>
      </c>
      <c r="T2394">
        <v>7.3260000000000014</v>
      </c>
      <c r="U2394">
        <v>26.0108</v>
      </c>
      <c r="V2394">
        <f t="shared" si="374"/>
        <v>2.4900544207825805</v>
      </c>
      <c r="AC2394">
        <v>30.48</v>
      </c>
      <c r="AD2394">
        <v>29.13</v>
      </c>
      <c r="AH2394" s="85">
        <f>IF(AND(M2394&lt;Variables!$G$6,M2394&gt;Variables!$G$5),0,1)</f>
        <v>1</v>
      </c>
      <c r="AI2394" s="85">
        <f t="shared" si="376"/>
        <v>1</v>
      </c>
      <c r="AJ2394" s="85">
        <f>IF(I2394&gt;Variables!$G$7,0,1)</f>
        <v>0</v>
      </c>
      <c r="AK2394" s="85">
        <f>IF(F2394&gt;Variables!$G$8,0,1)</f>
        <v>1</v>
      </c>
      <c r="AL2394" s="85">
        <f>IF(G2394&gt;Variables!$G$9,0,1)</f>
        <v>1</v>
      </c>
      <c r="AM2394" s="85">
        <f>IF(AND(K2394&gt;Variables!$G$10,K2394&lt;Variables!$G$11),0,1)</f>
        <v>0</v>
      </c>
      <c r="AN2394" s="103">
        <f>IF(H2394&lt;Variables!$G$13,1,0)</f>
        <v>0</v>
      </c>
      <c r="AO2394" s="101">
        <f>IF(R2394&lt;Variables!$G$12,0,1)</f>
        <v>0</v>
      </c>
      <c r="AP2394" s="86">
        <f t="shared" si="375"/>
        <v>1</v>
      </c>
      <c r="AR2394">
        <v>1</v>
      </c>
      <c r="AS2394">
        <v>0</v>
      </c>
      <c r="AT2394">
        <v>0</v>
      </c>
      <c r="AU2394">
        <v>0</v>
      </c>
      <c r="BA2394">
        <v>1.55</v>
      </c>
    </row>
    <row r="2395" spans="3:53" ht="12.75" x14ac:dyDescent="0.2">
      <c r="C2395" t="s">
        <v>715</v>
      </c>
      <c r="D2395" t="s">
        <v>389</v>
      </c>
      <c r="E2395">
        <v>8.4499999999999993</v>
      </c>
      <c r="F2395">
        <v>10.42</v>
      </c>
      <c r="G2395">
        <v>3.62</v>
      </c>
      <c r="H2395">
        <v>2260</v>
      </c>
      <c r="I2395">
        <v>-40.784999999999997</v>
      </c>
      <c r="J2395" t="s">
        <v>78</v>
      </c>
      <c r="K2395">
        <v>67.34</v>
      </c>
      <c r="L2395">
        <v>8.3819800000000022</v>
      </c>
      <c r="M2395">
        <v>0.63254744105805882</v>
      </c>
      <c r="N2395">
        <v>8.2682359999999999</v>
      </c>
      <c r="O2395">
        <v>2.0169235614464869</v>
      </c>
      <c r="P2395">
        <v>7616000</v>
      </c>
      <c r="Q2395">
        <v>7917000</v>
      </c>
      <c r="R2395">
        <v>0.96</v>
      </c>
      <c r="S2395">
        <v>51.84</v>
      </c>
      <c r="T2395">
        <v>7.3260000000000014</v>
      </c>
      <c r="U2395">
        <v>26.0108</v>
      </c>
      <c r="V2395">
        <f t="shared" si="374"/>
        <v>2.4985195063829804</v>
      </c>
      <c r="AC2395">
        <v>8.6549999999999994</v>
      </c>
      <c r="AD2395">
        <v>8.3550000000000004</v>
      </c>
      <c r="AH2395" s="85">
        <f>IF(AND(M2395&lt;Variables!$G$6,M2395&gt;Variables!$G$5),0,1)</f>
        <v>1</v>
      </c>
      <c r="AI2395" s="85">
        <f t="shared" si="376"/>
        <v>0</v>
      </c>
      <c r="AJ2395" s="85">
        <f>IF(I2395&gt;Variables!$G$7,0,1)</f>
        <v>1</v>
      </c>
      <c r="AK2395" s="85">
        <f>IF(F2395&gt;Variables!$G$8,0,1)</f>
        <v>0</v>
      </c>
      <c r="AL2395" s="85">
        <f>IF(G2395&gt;Variables!$G$9,0,1)</f>
        <v>1</v>
      </c>
      <c r="AM2395" s="85">
        <f>IF(AND(K2395&gt;Variables!$G$10,K2395&lt;Variables!$G$11),0,1)</f>
        <v>0</v>
      </c>
      <c r="AN2395" s="103">
        <f>IF(H2395&lt;Variables!$G$13,1,0)</f>
        <v>1</v>
      </c>
      <c r="AO2395" s="101">
        <f>IF(R2395&lt;Variables!$G$12,0,1)</f>
        <v>0</v>
      </c>
      <c r="AP2395" s="86">
        <f t="shared" si="375"/>
        <v>1</v>
      </c>
      <c r="AR2395">
        <v>1</v>
      </c>
      <c r="AS2395">
        <v>0</v>
      </c>
      <c r="AT2395">
        <v>0</v>
      </c>
      <c r="AU2395">
        <v>0</v>
      </c>
      <c r="BA2395">
        <v>1.32</v>
      </c>
    </row>
    <row r="2396" spans="3:53" ht="12.75" x14ac:dyDescent="0.2">
      <c r="C2396" t="s">
        <v>715</v>
      </c>
      <c r="D2396" t="s">
        <v>420</v>
      </c>
      <c r="E2396">
        <v>23.86</v>
      </c>
      <c r="F2396">
        <v>6.13</v>
      </c>
      <c r="G2396">
        <v>5.49</v>
      </c>
      <c r="H2396">
        <v>2650</v>
      </c>
      <c r="I2396">
        <v>3.956</v>
      </c>
      <c r="J2396" t="s">
        <v>78</v>
      </c>
      <c r="K2396">
        <v>54.28</v>
      </c>
      <c r="L2396">
        <v>23.777214999999991</v>
      </c>
      <c r="M2396">
        <v>0.26405531514100877</v>
      </c>
      <c r="N2396">
        <v>23.722608000000001</v>
      </c>
      <c r="O2396">
        <v>0.49485284248679079</v>
      </c>
      <c r="P2396">
        <v>2510000</v>
      </c>
      <c r="Q2396">
        <v>4008000</v>
      </c>
      <c r="R2396">
        <v>0.63</v>
      </c>
      <c r="S2396">
        <v>51.84</v>
      </c>
      <c r="T2396">
        <v>7.3260000000000014</v>
      </c>
      <c r="U2396">
        <v>26.0108</v>
      </c>
      <c r="V2396">
        <f t="shared" ref="V2396:V2459" si="377">1.849 + (0.01036 * K2396) + (0.1184 * M2396) - (0.002888 * K2396 * M2396)</f>
        <v>2.4012114691157893</v>
      </c>
      <c r="AC2396">
        <v>24.78</v>
      </c>
      <c r="AD2396">
        <v>23.55</v>
      </c>
      <c r="AH2396" s="85">
        <f>IF(AND(M2396&lt;Variables!$G$6,M2396&gt;Variables!$G$5),0,1)</f>
        <v>1</v>
      </c>
      <c r="AI2396" s="85">
        <f t="shared" si="376"/>
        <v>0</v>
      </c>
      <c r="AJ2396" s="85">
        <f>IF(I2396&gt;Variables!$G$7,0,1)</f>
        <v>0</v>
      </c>
      <c r="AK2396" s="85">
        <f>IF(F2396&gt;Variables!$G$8,0,1)</f>
        <v>1</v>
      </c>
      <c r="AL2396" s="85">
        <f>IF(G2396&gt;Variables!$G$9,0,1)</f>
        <v>1</v>
      </c>
      <c r="AM2396" s="85">
        <f>IF(AND(K2396&gt;Variables!$G$10,K2396&lt;Variables!$G$11),0,1)</f>
        <v>0</v>
      </c>
      <c r="AN2396" s="103">
        <f>IF(H2396&lt;Variables!$G$13,1,0)</f>
        <v>0</v>
      </c>
      <c r="AO2396" s="101">
        <f>IF(R2396&lt;Variables!$G$12,0,1)</f>
        <v>0</v>
      </c>
      <c r="AP2396" s="86">
        <f t="shared" si="375"/>
        <v>1</v>
      </c>
      <c r="AR2396">
        <v>1</v>
      </c>
      <c r="AS2396">
        <v>0</v>
      </c>
      <c r="AT2396">
        <v>0</v>
      </c>
      <c r="AU2396">
        <v>0</v>
      </c>
      <c r="BA2396">
        <v>1</v>
      </c>
    </row>
    <row r="2397" spans="3:53" ht="12.75" x14ac:dyDescent="0.2">
      <c r="C2397" t="s">
        <v>715</v>
      </c>
      <c r="D2397" t="s">
        <v>117</v>
      </c>
      <c r="E2397">
        <v>26.48</v>
      </c>
      <c r="F2397">
        <v>9.3800000000000008</v>
      </c>
      <c r="G2397">
        <v>9.57</v>
      </c>
      <c r="H2397">
        <v>3680</v>
      </c>
      <c r="I2397">
        <v>-34.134999999999998</v>
      </c>
      <c r="J2397" t="s">
        <v>78</v>
      </c>
      <c r="K2397">
        <v>57.5</v>
      </c>
      <c r="L2397">
        <v>26.49820999999999</v>
      </c>
      <c r="M2397">
        <v>0.23318556234555299</v>
      </c>
      <c r="N2397">
        <v>26.386016000000001</v>
      </c>
      <c r="O2397">
        <v>0.65937957439274197</v>
      </c>
      <c r="P2397">
        <v>9206000</v>
      </c>
      <c r="Q2397">
        <v>16008000</v>
      </c>
      <c r="R2397">
        <v>0.57999999999999996</v>
      </c>
      <c r="S2397">
        <v>51.84</v>
      </c>
      <c r="T2397">
        <v>7.3260000000000014</v>
      </c>
      <c r="U2397">
        <v>26.0108</v>
      </c>
      <c r="V2397">
        <f t="shared" si="377"/>
        <v>2.4335863760986114</v>
      </c>
      <c r="AC2397">
        <v>28.66</v>
      </c>
      <c r="AD2397">
        <v>26.400500000000001</v>
      </c>
      <c r="AH2397" s="85">
        <f>IF(AND(M2397&lt;Variables!$G$6,M2397&gt;Variables!$G$5),0,1)</f>
        <v>1</v>
      </c>
      <c r="AI2397" s="85">
        <f t="shared" si="376"/>
        <v>0</v>
      </c>
      <c r="AJ2397" s="85">
        <f>IF(I2397&gt;Variables!$G$7,0,1)</f>
        <v>1</v>
      </c>
      <c r="AK2397" s="85">
        <f>IF(F2397&gt;Variables!$G$8,0,1)</f>
        <v>0</v>
      </c>
      <c r="AL2397" s="85">
        <f>IF(G2397&gt;Variables!$G$9,0,1)</f>
        <v>1</v>
      </c>
      <c r="AM2397" s="85">
        <f>IF(AND(K2397&gt;Variables!$G$10,K2397&lt;Variables!$G$11),0,1)</f>
        <v>0</v>
      </c>
      <c r="AN2397" s="103">
        <f>IF(H2397&lt;Variables!$G$13,1,0)</f>
        <v>0</v>
      </c>
      <c r="AO2397" s="101">
        <f>IF(R2397&lt;Variables!$G$12,0,1)</f>
        <v>0</v>
      </c>
      <c r="AP2397" s="86">
        <f t="shared" si="375"/>
        <v>1</v>
      </c>
      <c r="AR2397">
        <v>1</v>
      </c>
      <c r="AS2397">
        <v>0</v>
      </c>
      <c r="AT2397">
        <v>0</v>
      </c>
      <c r="AU2397">
        <v>0</v>
      </c>
      <c r="BA2397">
        <v>2</v>
      </c>
    </row>
    <row r="2398" spans="3:53" ht="12.75" x14ac:dyDescent="0.2">
      <c r="C2398" t="s">
        <v>715</v>
      </c>
      <c r="D2398" t="s">
        <v>708</v>
      </c>
      <c r="E2398">
        <v>4.8099999999999996</v>
      </c>
      <c r="F2398">
        <v>7.49</v>
      </c>
      <c r="G2398">
        <v>6.67</v>
      </c>
      <c r="H2398">
        <v>2370</v>
      </c>
      <c r="I2398">
        <v>-1.056</v>
      </c>
      <c r="J2398" t="s">
        <v>76</v>
      </c>
      <c r="K2398">
        <v>68.28</v>
      </c>
      <c r="L2398">
        <v>4.7759105263157888</v>
      </c>
      <c r="M2398">
        <v>0.50439541426656476</v>
      </c>
      <c r="N2398">
        <v>4.7419755102040817</v>
      </c>
      <c r="O2398">
        <v>1.223635374561876</v>
      </c>
      <c r="P2398">
        <v>3366000</v>
      </c>
      <c r="Q2398">
        <v>4903000</v>
      </c>
      <c r="R2398">
        <v>0.69</v>
      </c>
      <c r="S2398">
        <v>51.84</v>
      </c>
      <c r="T2398">
        <v>7.3260000000000014</v>
      </c>
      <c r="U2398">
        <v>26.0108</v>
      </c>
      <c r="V2398">
        <f t="shared" si="377"/>
        <v>2.5166381537060438</v>
      </c>
      <c r="AC2398">
        <v>4.84</v>
      </c>
      <c r="AD2398">
        <v>4.7249999999999996</v>
      </c>
      <c r="AH2398" s="85">
        <f>IF(AND(M2398&lt;Variables!$G$6,M2398&gt;Variables!$G$5),0,1)</f>
        <v>1</v>
      </c>
      <c r="AI2398" s="85">
        <f t="shared" si="376"/>
        <v>0</v>
      </c>
      <c r="AJ2398" s="85">
        <f>IF(I2398&gt;Variables!$G$7,0,1)</f>
        <v>1</v>
      </c>
      <c r="AK2398" s="85">
        <f>IF(F2398&gt;Variables!$G$8,0,1)</f>
        <v>1</v>
      </c>
      <c r="AL2398" s="85">
        <f>IF(G2398&gt;Variables!$G$9,0,1)</f>
        <v>1</v>
      </c>
      <c r="AM2398" s="85">
        <f>IF(AND(K2398&gt;Variables!$G$10,K2398&lt;Variables!$G$11),0,1)</f>
        <v>0</v>
      </c>
      <c r="AN2398" s="103">
        <f>IF(H2398&lt;Variables!$G$13,1,0)</f>
        <v>1</v>
      </c>
      <c r="AO2398" s="101">
        <f>IF(R2398&lt;Variables!$G$12,0,1)</f>
        <v>0</v>
      </c>
      <c r="AP2398" s="86">
        <f t="shared" si="375"/>
        <v>0</v>
      </c>
      <c r="AR2398">
        <v>0</v>
      </c>
      <c r="AS2398">
        <v>1</v>
      </c>
      <c r="AT2398">
        <v>0</v>
      </c>
      <c r="AU2398">
        <v>0</v>
      </c>
      <c r="BA2398">
        <v>0.42</v>
      </c>
    </row>
    <row r="2399" spans="3:53" ht="12.75" x14ac:dyDescent="0.2">
      <c r="C2399" t="s">
        <v>715</v>
      </c>
      <c r="D2399" t="s">
        <v>278</v>
      </c>
      <c r="E2399">
        <v>67.81</v>
      </c>
      <c r="F2399">
        <v>6.17</v>
      </c>
      <c r="G2399">
        <v>5.5</v>
      </c>
      <c r="H2399">
        <v>3060</v>
      </c>
      <c r="I2399">
        <v>-30.57</v>
      </c>
      <c r="J2399" t="s">
        <v>78</v>
      </c>
      <c r="K2399">
        <v>54.66</v>
      </c>
      <c r="L2399">
        <v>67.790930000000003</v>
      </c>
      <c r="M2399">
        <v>0.13138925812050731</v>
      </c>
      <c r="N2399">
        <v>67.700352000000009</v>
      </c>
      <c r="O2399">
        <v>0.26535755678195888</v>
      </c>
      <c r="P2399">
        <v>431600</v>
      </c>
      <c r="Q2399">
        <v>1421000</v>
      </c>
      <c r="R2399">
        <v>0.3</v>
      </c>
      <c r="S2399">
        <v>51.84</v>
      </c>
      <c r="T2399">
        <v>7.3260000000000014</v>
      </c>
      <c r="U2399">
        <v>26.0108</v>
      </c>
      <c r="V2399">
        <f t="shared" si="377"/>
        <v>2.4100932321419406</v>
      </c>
      <c r="AC2399">
        <v>69.31</v>
      </c>
      <c r="AD2399">
        <v>67.62</v>
      </c>
      <c r="AH2399" s="85">
        <f>IF(AND(M2399&lt;Variables!$G$6,M2399&gt;Variables!$G$5),0,1)</f>
        <v>1</v>
      </c>
      <c r="AI2399" s="85">
        <f t="shared" si="376"/>
        <v>0</v>
      </c>
      <c r="AJ2399" s="85">
        <f>IF(I2399&gt;Variables!$G$7,0,1)</f>
        <v>1</v>
      </c>
      <c r="AK2399" s="85">
        <f>IF(F2399&gt;Variables!$G$8,0,1)</f>
        <v>1</v>
      </c>
      <c r="AL2399" s="85">
        <f>IF(G2399&gt;Variables!$G$9,0,1)</f>
        <v>1</v>
      </c>
      <c r="AM2399" s="85">
        <f>IF(AND(K2399&gt;Variables!$G$10,K2399&lt;Variables!$G$11),0,1)</f>
        <v>0</v>
      </c>
      <c r="AN2399" s="103">
        <f>IF(H2399&lt;Variables!$G$13,1,0)</f>
        <v>0</v>
      </c>
      <c r="AO2399" s="101">
        <f>IF(R2399&lt;Variables!$G$12,0,1)</f>
        <v>0</v>
      </c>
      <c r="AP2399" s="86">
        <f t="shared" si="375"/>
        <v>1</v>
      </c>
      <c r="AR2399">
        <v>1</v>
      </c>
      <c r="AS2399">
        <v>0</v>
      </c>
      <c r="AT2399">
        <v>0</v>
      </c>
      <c r="AU2399">
        <v>0</v>
      </c>
      <c r="BA2399">
        <v>1.26</v>
      </c>
    </row>
    <row r="2400" spans="3:53" ht="12.75" x14ac:dyDescent="0.2">
      <c r="C2400" t="s">
        <v>715</v>
      </c>
      <c r="D2400" t="s">
        <v>615</v>
      </c>
      <c r="E2400">
        <v>39</v>
      </c>
      <c r="F2400">
        <v>33.270000000000003</v>
      </c>
      <c r="G2400">
        <v>38.6</v>
      </c>
      <c r="H2400">
        <v>2810</v>
      </c>
      <c r="I2400">
        <v>-19.222999999999999</v>
      </c>
      <c r="J2400" t="s">
        <v>78</v>
      </c>
      <c r="K2400">
        <v>79.349999999999994</v>
      </c>
      <c r="L2400">
        <v>35.350889999999993</v>
      </c>
      <c r="M2400">
        <v>8.7582236260530095</v>
      </c>
      <c r="N2400">
        <v>32.510309999999997</v>
      </c>
      <c r="O2400">
        <v>18.260945527741839</v>
      </c>
      <c r="P2400">
        <v>24260000</v>
      </c>
      <c r="Q2400">
        <v>4334000</v>
      </c>
      <c r="R2400">
        <v>5.6</v>
      </c>
      <c r="S2400">
        <v>51.84</v>
      </c>
      <c r="T2400">
        <v>7.3260000000000014</v>
      </c>
      <c r="U2400">
        <v>26.0108</v>
      </c>
      <c r="V2400">
        <f t="shared" si="377"/>
        <v>1.7009806281522155</v>
      </c>
      <c r="AC2400">
        <v>44.51</v>
      </c>
      <c r="AD2400">
        <v>36.880000000000003</v>
      </c>
      <c r="AH2400" s="85">
        <f>IF(AND(M2400&lt;Variables!$G$6,M2400&gt;Variables!$G$5),0,1)</f>
        <v>1</v>
      </c>
      <c r="AI2400" s="85">
        <f t="shared" si="376"/>
        <v>0</v>
      </c>
      <c r="AJ2400" s="85">
        <f>IF(I2400&gt;Variables!$G$7,0,1)</f>
        <v>1</v>
      </c>
      <c r="AK2400" s="85">
        <f>IF(F2400&gt;Variables!$G$8,0,1)</f>
        <v>0</v>
      </c>
      <c r="AL2400" s="85">
        <f>IF(G2400&gt;Variables!$G$9,0,1)</f>
        <v>0</v>
      </c>
      <c r="AM2400" s="85">
        <f>IF(AND(K2400&gt;Variables!$G$10,K2400&lt;Variables!$G$11),0,1)</f>
        <v>1</v>
      </c>
      <c r="AN2400" s="103">
        <f>IF(H2400&lt;Variables!$G$13,1,0)</f>
        <v>0</v>
      </c>
      <c r="AO2400" s="101">
        <f>IF(R2400&lt;Variables!$G$12,0,1)</f>
        <v>1</v>
      </c>
      <c r="AP2400" s="86">
        <f t="shared" si="375"/>
        <v>1</v>
      </c>
      <c r="AR2400">
        <v>0</v>
      </c>
      <c r="AS2400">
        <v>0</v>
      </c>
      <c r="AT2400">
        <v>1</v>
      </c>
      <c r="AU2400">
        <v>0</v>
      </c>
      <c r="BA2400">
        <v>-2.25</v>
      </c>
    </row>
    <row r="2401" spans="3:53" ht="12.75" x14ac:dyDescent="0.2">
      <c r="C2401" t="s">
        <v>715</v>
      </c>
      <c r="D2401" t="s">
        <v>679</v>
      </c>
      <c r="E2401">
        <v>0.26</v>
      </c>
      <c r="F2401">
        <v>34.380000000000003</v>
      </c>
      <c r="G2401">
        <v>-20.62</v>
      </c>
      <c r="H2401">
        <v>-99999</v>
      </c>
      <c r="I2401">
        <v>5.7000000000000002E-2</v>
      </c>
      <c r="J2401" t="s">
        <v>78</v>
      </c>
      <c r="K2401">
        <v>44.32</v>
      </c>
      <c r="L2401">
        <v>0.25865333333333329</v>
      </c>
      <c r="M2401">
        <v>-1.0258260735089471</v>
      </c>
      <c r="N2401">
        <v>0.26578255813953489</v>
      </c>
      <c r="O2401">
        <v>-3.6806621954474048</v>
      </c>
      <c r="P2401">
        <v>1834000</v>
      </c>
      <c r="Q2401">
        <v>268345</v>
      </c>
      <c r="R2401">
        <v>6.83</v>
      </c>
      <c r="S2401">
        <v>51.84</v>
      </c>
      <c r="T2401">
        <v>7.3260000000000014</v>
      </c>
      <c r="U2401">
        <v>26.0108</v>
      </c>
      <c r="V2401">
        <f t="shared" si="377"/>
        <v>2.3179991911335631</v>
      </c>
      <c r="AC2401">
        <v>0.26</v>
      </c>
      <c r="AD2401">
        <v>0.18099999999999999</v>
      </c>
      <c r="AH2401" s="85">
        <f>IF(AND(M2401&lt;Variables!$G$6,M2401&gt;Variables!$G$5),0,1)</f>
        <v>1</v>
      </c>
      <c r="AI2401" s="85">
        <f t="shared" si="376"/>
        <v>1</v>
      </c>
      <c r="AJ2401" s="85">
        <f>IF(I2401&gt;Variables!$G$7,0,1)</f>
        <v>0</v>
      </c>
      <c r="AK2401" s="85">
        <f>IF(F2401&gt;Variables!$G$8,0,1)</f>
        <v>0</v>
      </c>
      <c r="AL2401" s="85">
        <f>IF(G2401&gt;Variables!$G$9,0,1)</f>
        <v>1</v>
      </c>
      <c r="AM2401" s="85">
        <f>IF(AND(K2401&gt;Variables!$G$10,K2401&lt;Variables!$G$11),0,1)</f>
        <v>1</v>
      </c>
      <c r="AN2401" s="103">
        <f>IF(H2401&lt;Variables!$G$13,1,0)</f>
        <v>1</v>
      </c>
      <c r="AO2401" s="101">
        <f>IF(R2401&lt;Variables!$G$12,0,1)</f>
        <v>1</v>
      </c>
      <c r="AP2401" s="86">
        <f t="shared" si="375"/>
        <v>1</v>
      </c>
      <c r="AR2401">
        <v>0</v>
      </c>
      <c r="AS2401">
        <v>0</v>
      </c>
      <c r="AT2401">
        <v>1</v>
      </c>
      <c r="AU2401">
        <v>0</v>
      </c>
      <c r="BA2401">
        <v>-2.25</v>
      </c>
    </row>
    <row r="2402" spans="3:53" ht="12.75" x14ac:dyDescent="0.2">
      <c r="C2402" t="s">
        <v>715</v>
      </c>
      <c r="D2402" t="s">
        <v>697</v>
      </c>
      <c r="E2402">
        <v>2.7</v>
      </c>
      <c r="F2402">
        <v>12</v>
      </c>
      <c r="G2402">
        <v>-2.95</v>
      </c>
      <c r="H2402">
        <v>-99999</v>
      </c>
      <c r="I2402">
        <v>-26.666</v>
      </c>
      <c r="J2402" t="s">
        <v>78</v>
      </c>
      <c r="K2402">
        <v>49.95</v>
      </c>
      <c r="L2402">
        <v>2.7293750000000001</v>
      </c>
      <c r="M2402">
        <v>-0.43508129150446018</v>
      </c>
      <c r="N2402">
        <v>2.7413888888888889</v>
      </c>
      <c r="O2402">
        <v>-0.87141554362144757</v>
      </c>
      <c r="P2402">
        <v>32509</v>
      </c>
      <c r="Q2402">
        <v>51791</v>
      </c>
      <c r="R2402">
        <v>0.63</v>
      </c>
      <c r="S2402">
        <v>51.84</v>
      </c>
      <c r="T2402">
        <v>7.3260000000000014</v>
      </c>
      <c r="U2402">
        <v>26.0108</v>
      </c>
      <c r="V2402">
        <f t="shared" si="377"/>
        <v>2.3777312878406227</v>
      </c>
      <c r="AC2402">
        <v>3.11</v>
      </c>
      <c r="AD2402">
        <v>2.7</v>
      </c>
      <c r="AH2402" s="85">
        <f>IF(AND(M2402&lt;Variables!$G$6,M2402&gt;Variables!$G$5),0,1)</f>
        <v>1</v>
      </c>
      <c r="AI2402" s="85">
        <f t="shared" si="376"/>
        <v>1</v>
      </c>
      <c r="AJ2402" s="85">
        <f>IF(I2402&gt;Variables!$G$7,0,1)</f>
        <v>1</v>
      </c>
      <c r="AK2402" s="85">
        <f>IF(F2402&gt;Variables!$G$8,0,1)</f>
        <v>0</v>
      </c>
      <c r="AL2402" s="85">
        <f>IF(G2402&gt;Variables!$G$9,0,1)</f>
        <v>1</v>
      </c>
      <c r="AM2402" s="85">
        <f>IF(AND(K2402&gt;Variables!$G$10,K2402&lt;Variables!$G$11),0,1)</f>
        <v>1</v>
      </c>
      <c r="AN2402" s="103">
        <f>IF(H2402&lt;Variables!$G$13,1,0)</f>
        <v>1</v>
      </c>
      <c r="AO2402" s="101">
        <f>IF(R2402&lt;Variables!$G$12,0,1)</f>
        <v>0</v>
      </c>
      <c r="AP2402" s="86">
        <f t="shared" si="375"/>
        <v>1</v>
      </c>
      <c r="AR2402">
        <v>1</v>
      </c>
      <c r="AS2402">
        <v>0</v>
      </c>
      <c r="AT2402">
        <v>0</v>
      </c>
      <c r="AU2402">
        <v>0</v>
      </c>
      <c r="BA2402">
        <v>2</v>
      </c>
    </row>
    <row r="2403" spans="3:53" ht="12.75" x14ac:dyDescent="0.2">
      <c r="C2403" t="s">
        <v>715</v>
      </c>
      <c r="D2403" t="s">
        <v>703</v>
      </c>
      <c r="E2403">
        <v>28.47</v>
      </c>
      <c r="F2403">
        <v>27.86</v>
      </c>
      <c r="G2403">
        <v>29.7</v>
      </c>
      <c r="H2403">
        <v>52.44</v>
      </c>
      <c r="I2403">
        <v>4386.3810000000003</v>
      </c>
      <c r="J2403" t="s">
        <v>78</v>
      </c>
      <c r="K2403">
        <v>58.64</v>
      </c>
      <c r="L2403">
        <v>28.234279999999998</v>
      </c>
      <c r="M2403">
        <v>0.83487165247350759</v>
      </c>
      <c r="N2403">
        <v>28.298073913043481</v>
      </c>
      <c r="O2403">
        <v>0.60755402464783226</v>
      </c>
      <c r="P2403">
        <v>524600</v>
      </c>
      <c r="Q2403">
        <v>72520</v>
      </c>
      <c r="R2403">
        <v>7.23</v>
      </c>
      <c r="S2403">
        <v>51.84</v>
      </c>
      <c r="T2403">
        <v>7.3260000000000014</v>
      </c>
      <c r="U2403">
        <v>26.0108</v>
      </c>
      <c r="V2403">
        <f t="shared" si="377"/>
        <v>2.4139717524042408</v>
      </c>
      <c r="AC2403">
        <v>28.5</v>
      </c>
      <c r="AD2403">
        <v>26.2</v>
      </c>
      <c r="AH2403" s="85">
        <f>IF(AND(M2403&lt;Variables!$G$6,M2403&gt;Variables!$G$5),0,1)</f>
        <v>1</v>
      </c>
      <c r="AI2403" s="85">
        <f t="shared" si="376"/>
        <v>1</v>
      </c>
      <c r="AJ2403" s="85">
        <f>IF(I2403&gt;Variables!$G$7,0,1)</f>
        <v>0</v>
      </c>
      <c r="AK2403" s="85">
        <f>IF(F2403&gt;Variables!$G$8,0,1)</f>
        <v>0</v>
      </c>
      <c r="AL2403" s="85">
        <f>IF(G2403&gt;Variables!$G$9,0,1)</f>
        <v>0</v>
      </c>
      <c r="AM2403" s="85">
        <f>IF(AND(K2403&gt;Variables!$G$10,K2403&lt;Variables!$G$11),0,1)</f>
        <v>0</v>
      </c>
      <c r="AN2403" s="103">
        <f>IF(H2403&lt;Variables!$G$13,1,0)</f>
        <v>1</v>
      </c>
      <c r="AO2403" s="101">
        <f>IF(R2403&lt;Variables!$G$12,0,1)</f>
        <v>1</v>
      </c>
      <c r="AP2403" s="86">
        <f t="shared" si="375"/>
        <v>1</v>
      </c>
      <c r="AR2403">
        <v>0</v>
      </c>
      <c r="AS2403">
        <v>0</v>
      </c>
      <c r="AT2403">
        <v>1</v>
      </c>
      <c r="AU2403">
        <v>0</v>
      </c>
      <c r="BA2403">
        <v>-2.25</v>
      </c>
    </row>
    <row r="2404" spans="3:53" ht="12.75" x14ac:dyDescent="0.2">
      <c r="C2404" t="s">
        <v>715</v>
      </c>
      <c r="D2404" t="s">
        <v>668</v>
      </c>
      <c r="E2404">
        <v>8.0500000000000007</v>
      </c>
      <c r="F2404">
        <v>152.19999999999999</v>
      </c>
      <c r="G2404">
        <v>22.24</v>
      </c>
      <c r="H2404">
        <v>21.3</v>
      </c>
      <c r="I2404">
        <v>-1.4239999999999999</v>
      </c>
      <c r="J2404" t="s">
        <v>78</v>
      </c>
      <c r="K2404">
        <v>48.72</v>
      </c>
      <c r="L2404">
        <v>8.0937049999999999</v>
      </c>
      <c r="M2404">
        <v>-0.1693291267719772</v>
      </c>
      <c r="N2404">
        <v>8.043704</v>
      </c>
      <c r="O2404">
        <v>0.45123490372097369</v>
      </c>
      <c r="P2404">
        <v>96260000</v>
      </c>
      <c r="Q2404">
        <v>530980</v>
      </c>
      <c r="R2404">
        <v>181.29</v>
      </c>
      <c r="S2404">
        <v>51.84</v>
      </c>
      <c r="T2404">
        <v>7.3260000000000014</v>
      </c>
      <c r="U2404">
        <v>26.0108</v>
      </c>
      <c r="V2404">
        <f t="shared" si="377"/>
        <v>2.3575158084728809</v>
      </c>
      <c r="AC2404">
        <v>8.1</v>
      </c>
      <c r="AD2404">
        <v>5.66</v>
      </c>
      <c r="AH2404" s="85">
        <f>IF(AND(M2404&lt;Variables!$G$6,M2404&gt;Variables!$G$5),0,1)</f>
        <v>1</v>
      </c>
      <c r="AI2404" s="85">
        <f t="shared" si="376"/>
        <v>0</v>
      </c>
      <c r="AJ2404" s="85">
        <f>IF(I2404&gt;Variables!$G$7,0,1)</f>
        <v>1</v>
      </c>
      <c r="AK2404" s="85">
        <f>IF(F2404&gt;Variables!$G$8,0,1)</f>
        <v>0</v>
      </c>
      <c r="AL2404" s="85">
        <f>IF(G2404&gt;Variables!$G$9,0,1)</f>
        <v>0</v>
      </c>
      <c r="AM2404" s="85">
        <f>IF(AND(K2404&gt;Variables!$G$10,K2404&lt;Variables!$G$11),0,1)</f>
        <v>1</v>
      </c>
      <c r="AN2404" s="103">
        <f>IF(H2404&lt;Variables!$G$13,1,0)</f>
        <v>1</v>
      </c>
      <c r="AO2404" s="101">
        <f>IF(R2404&lt;Variables!$G$12,0,1)</f>
        <v>1</v>
      </c>
      <c r="AP2404" s="86">
        <f t="shared" si="375"/>
        <v>1</v>
      </c>
      <c r="AR2404">
        <v>0</v>
      </c>
      <c r="AS2404">
        <v>0</v>
      </c>
      <c r="AT2404">
        <v>1</v>
      </c>
      <c r="AU2404">
        <v>0</v>
      </c>
      <c r="BA2404">
        <v>-2.25</v>
      </c>
    </row>
    <row r="2405" spans="3:53" ht="12.75" x14ac:dyDescent="0.2">
      <c r="C2405" t="s">
        <v>715</v>
      </c>
      <c r="D2405" t="s">
        <v>714</v>
      </c>
      <c r="E2405">
        <v>0.96</v>
      </c>
      <c r="F2405">
        <v>54.74</v>
      </c>
      <c r="G2405">
        <v>55.78</v>
      </c>
      <c r="H2405">
        <v>26.38</v>
      </c>
      <c r="I2405">
        <v>-55.45</v>
      </c>
      <c r="J2405" t="s">
        <v>78</v>
      </c>
      <c r="K2405">
        <v>83.74</v>
      </c>
      <c r="L2405">
        <v>0.85342430000000002</v>
      </c>
      <c r="M2405">
        <v>9.5176221253601465</v>
      </c>
      <c r="N2405">
        <v>0.77417109999999989</v>
      </c>
      <c r="O2405">
        <v>20.729125641605599</v>
      </c>
      <c r="P2405">
        <v>3780000</v>
      </c>
      <c r="Q2405">
        <v>481730</v>
      </c>
      <c r="R2405">
        <v>7.85</v>
      </c>
      <c r="S2405">
        <v>51.84</v>
      </c>
      <c r="T2405">
        <v>7.3260000000000014</v>
      </c>
      <c r="U2405">
        <v>26.0108</v>
      </c>
      <c r="V2405">
        <f t="shared" si="377"/>
        <v>1.5416804651087634</v>
      </c>
      <c r="AC2405">
        <v>1.1200000000000001</v>
      </c>
      <c r="AD2405">
        <v>0.73329999999999995</v>
      </c>
      <c r="AH2405" s="85">
        <f>IF(AND(M2405&lt;Variables!$G$6,M2405&gt;Variables!$G$5),0,1)</f>
        <v>1</v>
      </c>
      <c r="AI2405" s="85">
        <f t="shared" si="376"/>
        <v>0</v>
      </c>
      <c r="AJ2405" s="85">
        <f>IF(I2405&gt;Variables!$G$7,0,1)</f>
        <v>1</v>
      </c>
      <c r="AK2405" s="85">
        <f>IF(F2405&gt;Variables!$G$8,0,1)</f>
        <v>0</v>
      </c>
      <c r="AL2405" s="85">
        <f>IF(G2405&gt;Variables!$G$9,0,1)</f>
        <v>0</v>
      </c>
      <c r="AM2405" s="85">
        <f>IF(AND(K2405&gt;Variables!$G$10,K2405&lt;Variables!$G$11),0,1)</f>
        <v>1</v>
      </c>
      <c r="AN2405" s="103">
        <f>IF(H2405&lt;Variables!$G$13,1,0)</f>
        <v>1</v>
      </c>
      <c r="AO2405" s="101">
        <f>IF(R2405&lt;Variables!$G$12,0,1)</f>
        <v>1</v>
      </c>
      <c r="AP2405" s="86">
        <f t="shared" si="375"/>
        <v>1</v>
      </c>
      <c r="AR2405">
        <v>0</v>
      </c>
      <c r="AS2405">
        <v>0</v>
      </c>
      <c r="AT2405">
        <v>1</v>
      </c>
      <c r="AU2405">
        <v>0</v>
      </c>
      <c r="BA2405">
        <v>-2.25</v>
      </c>
    </row>
    <row r="2406" spans="3:53" ht="12.75" x14ac:dyDescent="0.2">
      <c r="C2406" t="s">
        <v>715</v>
      </c>
      <c r="D2406" t="s">
        <v>692</v>
      </c>
      <c r="E2406">
        <v>12.28</v>
      </c>
      <c r="F2406">
        <v>44.65</v>
      </c>
      <c r="G2406">
        <v>32.26</v>
      </c>
      <c r="H2406">
        <v>54.17</v>
      </c>
      <c r="I2406">
        <v>29.393999999999998</v>
      </c>
      <c r="J2406" t="s">
        <v>78</v>
      </c>
      <c r="K2406">
        <v>50.38</v>
      </c>
      <c r="L2406">
        <v>12.380725</v>
      </c>
      <c r="M2406">
        <v>-0.32893873339406132</v>
      </c>
      <c r="N2406">
        <v>12.357594000000001</v>
      </c>
      <c r="O2406">
        <v>-0.14237399286624081</v>
      </c>
      <c r="P2406">
        <v>18080000</v>
      </c>
      <c r="Q2406">
        <v>6070000</v>
      </c>
      <c r="R2406">
        <v>2.98</v>
      </c>
      <c r="S2406">
        <v>51.84</v>
      </c>
      <c r="T2406">
        <v>7.3260000000000014</v>
      </c>
      <c r="U2406">
        <v>26.0108</v>
      </c>
      <c r="V2406">
        <f t="shared" si="377"/>
        <v>2.3798501975918214</v>
      </c>
      <c r="AC2406">
        <v>12.78</v>
      </c>
      <c r="AD2406">
        <v>10.762</v>
      </c>
      <c r="AH2406" s="85">
        <f>IF(AND(M2406&lt;Variables!$G$6,M2406&gt;Variables!$G$5),0,1)</f>
        <v>1</v>
      </c>
      <c r="AI2406" s="85">
        <f t="shared" si="376"/>
        <v>0</v>
      </c>
      <c r="AJ2406" s="85">
        <f>IF(I2406&gt;Variables!$G$7,0,1)</f>
        <v>0</v>
      </c>
      <c r="AK2406" s="85">
        <f>IF(F2406&gt;Variables!$G$8,0,1)</f>
        <v>0</v>
      </c>
      <c r="AL2406" s="85">
        <f>IF(G2406&gt;Variables!$G$9,0,1)</f>
        <v>0</v>
      </c>
      <c r="AM2406" s="85">
        <f>IF(AND(K2406&gt;Variables!$G$10,K2406&lt;Variables!$G$11),0,1)</f>
        <v>0</v>
      </c>
      <c r="AN2406" s="103">
        <f>IF(H2406&lt;Variables!$G$13,1,0)</f>
        <v>1</v>
      </c>
      <c r="AO2406" s="101">
        <f>IF(R2406&lt;Variables!$G$12,0,1)</f>
        <v>1</v>
      </c>
      <c r="AP2406" s="86">
        <f t="shared" si="375"/>
        <v>1</v>
      </c>
      <c r="AR2406">
        <v>0</v>
      </c>
      <c r="AS2406">
        <v>0</v>
      </c>
      <c r="AT2406">
        <v>1</v>
      </c>
      <c r="AU2406">
        <v>0</v>
      </c>
      <c r="BA2406">
        <v>-2.25</v>
      </c>
    </row>
    <row r="2407" spans="3:53" ht="12.75" x14ac:dyDescent="0.2">
      <c r="C2407" t="s">
        <v>715</v>
      </c>
      <c r="D2407" t="s">
        <v>306</v>
      </c>
      <c r="E2407">
        <v>21.87</v>
      </c>
      <c r="F2407">
        <v>7.21</v>
      </c>
      <c r="G2407">
        <v>5.78</v>
      </c>
      <c r="H2407">
        <v>7170</v>
      </c>
      <c r="I2407">
        <v>-19.696000000000002</v>
      </c>
      <c r="J2407" t="s">
        <v>76</v>
      </c>
      <c r="K2407">
        <v>41.35</v>
      </c>
      <c r="L2407">
        <v>22.23433</v>
      </c>
      <c r="M2407">
        <v>-1.571128970380496</v>
      </c>
      <c r="N2407">
        <v>21.88971999999999</v>
      </c>
      <c r="O2407">
        <v>-2.1562633053286401E-2</v>
      </c>
      <c r="P2407">
        <v>3904000</v>
      </c>
      <c r="Q2407">
        <v>5697000</v>
      </c>
      <c r="R2407">
        <v>0.69</v>
      </c>
      <c r="S2407">
        <v>51.84</v>
      </c>
      <c r="T2407">
        <v>7.3260000000000014</v>
      </c>
      <c r="U2407">
        <v>26.0108</v>
      </c>
      <c r="V2407">
        <f t="shared" si="377"/>
        <v>2.2789866661950238</v>
      </c>
      <c r="AC2407">
        <v>23.84</v>
      </c>
      <c r="AD2407">
        <v>21.55</v>
      </c>
      <c r="AH2407" s="85">
        <f>IF(AND(M2407&lt;Variables!$G$6,M2407&gt;Variables!$G$5),0,1)</f>
        <v>1</v>
      </c>
      <c r="AI2407" s="85">
        <f t="shared" si="376"/>
        <v>0</v>
      </c>
      <c r="AJ2407" s="85">
        <f>IF(I2407&gt;Variables!$G$7,0,1)</f>
        <v>1</v>
      </c>
      <c r="AK2407" s="85">
        <f>IF(F2407&gt;Variables!$G$8,0,1)</f>
        <v>1</v>
      </c>
      <c r="AL2407" s="85">
        <f>IF(G2407&gt;Variables!$G$9,0,1)</f>
        <v>1</v>
      </c>
      <c r="AM2407" s="85">
        <f>IF(AND(K2407&gt;Variables!$G$10,K2407&lt;Variables!$G$11),0,1)</f>
        <v>1</v>
      </c>
      <c r="AN2407" s="103">
        <f>IF(H2407&lt;Variables!$G$13,1,0)</f>
        <v>0</v>
      </c>
      <c r="AO2407" s="101">
        <f>IF(R2407&lt;Variables!$G$12,0,1)</f>
        <v>0</v>
      </c>
      <c r="AP2407" s="86">
        <f t="shared" si="375"/>
        <v>0</v>
      </c>
      <c r="AR2407">
        <v>0</v>
      </c>
      <c r="AS2407">
        <v>0</v>
      </c>
      <c r="AT2407">
        <v>1</v>
      </c>
      <c r="AU2407">
        <v>0</v>
      </c>
      <c r="BA2407">
        <v>-0.98</v>
      </c>
    </row>
    <row r="2408" spans="3:53" ht="12.75" x14ac:dyDescent="0.2">
      <c r="C2408" t="s">
        <v>715</v>
      </c>
      <c r="D2408" t="s">
        <v>121</v>
      </c>
      <c r="E2408">
        <v>9.65</v>
      </c>
      <c r="F2408">
        <v>35.43</v>
      </c>
      <c r="G2408">
        <v>35</v>
      </c>
      <c r="H2408">
        <v>59.57</v>
      </c>
      <c r="I2408">
        <v>3815.9090000000001</v>
      </c>
      <c r="J2408" t="s">
        <v>76</v>
      </c>
      <c r="K2408">
        <v>64.42</v>
      </c>
      <c r="L2408">
        <v>9.3273100000000007</v>
      </c>
      <c r="M2408">
        <v>2.762747244382358</v>
      </c>
      <c r="N2408">
        <v>8.8632419999999996</v>
      </c>
      <c r="O2408">
        <v>8.1432730822423807</v>
      </c>
      <c r="P2408">
        <v>5610000</v>
      </c>
      <c r="Q2408">
        <v>11080000</v>
      </c>
      <c r="R2408">
        <v>0.51</v>
      </c>
      <c r="S2408">
        <v>51.84</v>
      </c>
      <c r="T2408">
        <v>7.3260000000000014</v>
      </c>
      <c r="U2408">
        <v>26.0108</v>
      </c>
      <c r="V2408">
        <f t="shared" si="377"/>
        <v>2.3295052731636456</v>
      </c>
      <c r="AC2408">
        <v>9.73</v>
      </c>
      <c r="AD2408">
        <v>8.11</v>
      </c>
      <c r="AH2408" s="85">
        <f>IF(AND(M2408&lt;Variables!$G$6,M2408&gt;Variables!$G$5),0,1)</f>
        <v>1</v>
      </c>
      <c r="AI2408" s="85">
        <f t="shared" si="376"/>
        <v>0</v>
      </c>
      <c r="AJ2408" s="85">
        <f>IF(I2408&gt;Variables!$G$7,0,1)</f>
        <v>0</v>
      </c>
      <c r="AK2408" s="85">
        <f>IF(F2408&gt;Variables!$G$8,0,1)</f>
        <v>0</v>
      </c>
      <c r="AL2408" s="85">
        <f>IF(G2408&gt;Variables!$G$9,0,1)</f>
        <v>0</v>
      </c>
      <c r="AM2408" s="85">
        <f>IF(AND(K2408&gt;Variables!$G$10,K2408&lt;Variables!$G$11),0,1)</f>
        <v>0</v>
      </c>
      <c r="AN2408" s="103">
        <f>IF(H2408&lt;Variables!$G$13,1,0)</f>
        <v>1</v>
      </c>
      <c r="AO2408" s="101">
        <f>IF(R2408&lt;Variables!$G$12,0,1)</f>
        <v>0</v>
      </c>
      <c r="AP2408" s="86">
        <f t="shared" si="375"/>
        <v>0</v>
      </c>
      <c r="AR2408">
        <v>0</v>
      </c>
      <c r="AS2408">
        <v>0</v>
      </c>
      <c r="AT2408">
        <v>1</v>
      </c>
      <c r="AU2408">
        <v>0</v>
      </c>
      <c r="BA2408">
        <v>-2.25</v>
      </c>
    </row>
    <row r="2409" spans="3:53" ht="12.75" x14ac:dyDescent="0.2">
      <c r="C2409" t="s">
        <v>715</v>
      </c>
      <c r="D2409" t="s">
        <v>370</v>
      </c>
      <c r="E2409">
        <v>17.13</v>
      </c>
      <c r="F2409">
        <v>9.5500000000000007</v>
      </c>
      <c r="G2409">
        <v>8.08</v>
      </c>
      <c r="H2409">
        <v>2790</v>
      </c>
      <c r="I2409">
        <v>30.876999999999999</v>
      </c>
      <c r="J2409" t="s">
        <v>78</v>
      </c>
      <c r="K2409">
        <v>57.91</v>
      </c>
      <c r="L2409">
        <v>17.06375000000001</v>
      </c>
      <c r="M2409">
        <v>0.38824994505892912</v>
      </c>
      <c r="N2409">
        <v>17.072576000000002</v>
      </c>
      <c r="O2409">
        <v>0.33635228802027911</v>
      </c>
      <c r="P2409">
        <v>791656</v>
      </c>
      <c r="Q2409">
        <v>1113000</v>
      </c>
      <c r="R2409">
        <v>0.71</v>
      </c>
      <c r="S2409">
        <v>51.84</v>
      </c>
      <c r="T2409">
        <v>7.3260000000000014</v>
      </c>
      <c r="U2409">
        <v>26.0108</v>
      </c>
      <c r="V2409">
        <f t="shared" si="377"/>
        <v>2.4299838886235459</v>
      </c>
      <c r="AC2409">
        <v>17.574999999999999</v>
      </c>
      <c r="AD2409">
        <v>16.96</v>
      </c>
      <c r="AH2409" s="85">
        <f>IF(AND(M2409&lt;Variables!$G$6,M2409&gt;Variables!$G$5),0,1)</f>
        <v>1</v>
      </c>
      <c r="AI2409" s="85">
        <f t="shared" si="376"/>
        <v>1</v>
      </c>
      <c r="AJ2409" s="85">
        <f>IF(I2409&gt;Variables!$G$7,0,1)</f>
        <v>0</v>
      </c>
      <c r="AK2409" s="85">
        <f>IF(F2409&gt;Variables!$G$8,0,1)</f>
        <v>0</v>
      </c>
      <c r="AL2409" s="85">
        <f>IF(G2409&gt;Variables!$G$9,0,1)</f>
        <v>1</v>
      </c>
      <c r="AM2409" s="85">
        <f>IF(AND(K2409&gt;Variables!$G$10,K2409&lt;Variables!$G$11),0,1)</f>
        <v>0</v>
      </c>
      <c r="AN2409" s="103">
        <f>IF(H2409&lt;Variables!$G$13,1,0)</f>
        <v>0</v>
      </c>
      <c r="AO2409" s="101">
        <f>IF(R2409&lt;Variables!$G$12,0,1)</f>
        <v>0</v>
      </c>
      <c r="AP2409" s="86">
        <f t="shared" si="375"/>
        <v>1</v>
      </c>
      <c r="AR2409">
        <v>1</v>
      </c>
      <c r="AS2409">
        <v>0</v>
      </c>
      <c r="AT2409">
        <v>0</v>
      </c>
      <c r="AU2409">
        <v>0</v>
      </c>
      <c r="BA2409">
        <v>0.85</v>
      </c>
    </row>
    <row r="2410" spans="3:53" ht="12.75" x14ac:dyDescent="0.2">
      <c r="C2410" t="s">
        <v>715</v>
      </c>
      <c r="D2410" t="s">
        <v>704</v>
      </c>
      <c r="E2410">
        <v>18.66</v>
      </c>
      <c r="F2410">
        <v>7.82</v>
      </c>
      <c r="G2410">
        <v>3.73</v>
      </c>
      <c r="H2410">
        <v>-99999</v>
      </c>
      <c r="I2410">
        <v>-8.7050000000000001</v>
      </c>
      <c r="J2410" t="s">
        <v>78</v>
      </c>
      <c r="K2410">
        <v>61.2</v>
      </c>
      <c r="L2410">
        <v>18.61</v>
      </c>
      <c r="M2410">
        <v>0</v>
      </c>
      <c r="N2410">
        <v>18.553999999999998</v>
      </c>
      <c r="O2410">
        <v>0.30182170960440302</v>
      </c>
      <c r="P2410">
        <v>40098</v>
      </c>
      <c r="Q2410">
        <v>44210</v>
      </c>
      <c r="R2410">
        <v>0.91</v>
      </c>
      <c r="S2410">
        <v>51.84</v>
      </c>
      <c r="T2410">
        <v>7.3260000000000014</v>
      </c>
      <c r="U2410">
        <v>26.0108</v>
      </c>
      <c r="V2410">
        <f t="shared" si="377"/>
        <v>2.4830320000000001</v>
      </c>
      <c r="AC2410">
        <v>18.75</v>
      </c>
      <c r="AD2410">
        <v>18.240100000000002</v>
      </c>
      <c r="AH2410" s="85">
        <f>IF(AND(M2410&lt;Variables!$G$6,M2410&gt;Variables!$G$5),0,1)</f>
        <v>1</v>
      </c>
      <c r="AI2410" s="85">
        <f t="shared" si="376"/>
        <v>0</v>
      </c>
      <c r="AJ2410" s="85">
        <f>IF(I2410&gt;Variables!$G$7,0,1)</f>
        <v>1</v>
      </c>
      <c r="AK2410" s="85">
        <f>IF(F2410&gt;Variables!$G$8,0,1)</f>
        <v>1</v>
      </c>
      <c r="AL2410" s="85">
        <f>IF(G2410&gt;Variables!$G$9,0,1)</f>
        <v>1</v>
      </c>
      <c r="AM2410" s="85">
        <f>IF(AND(K2410&gt;Variables!$G$10,K2410&lt;Variables!$G$11),0,1)</f>
        <v>0</v>
      </c>
      <c r="AN2410" s="103">
        <f>IF(H2410&lt;Variables!$G$13,1,0)</f>
        <v>1</v>
      </c>
      <c r="AO2410" s="101">
        <f>IF(R2410&lt;Variables!$G$12,0,1)</f>
        <v>0</v>
      </c>
      <c r="AP2410" s="86">
        <f t="shared" si="375"/>
        <v>1</v>
      </c>
      <c r="AR2410">
        <v>0</v>
      </c>
      <c r="AS2410">
        <v>0</v>
      </c>
      <c r="AT2410">
        <v>1</v>
      </c>
      <c r="AU2410">
        <v>0</v>
      </c>
      <c r="BA2410">
        <v>-2.25</v>
      </c>
    </row>
    <row r="2411" spans="3:53" ht="12.75" x14ac:dyDescent="0.2">
      <c r="C2411" t="s">
        <v>715</v>
      </c>
      <c r="D2411" t="s">
        <v>193</v>
      </c>
      <c r="E2411">
        <v>19.489999999999998</v>
      </c>
      <c r="F2411">
        <v>13.89</v>
      </c>
      <c r="G2411">
        <v>9.14</v>
      </c>
      <c r="H2411">
        <v>6870</v>
      </c>
      <c r="I2411">
        <v>-50.695999999999998</v>
      </c>
      <c r="J2411" t="s">
        <v>78</v>
      </c>
      <c r="K2411">
        <v>68.709999999999994</v>
      </c>
      <c r="L2411">
        <v>19.330919999999999</v>
      </c>
      <c r="M2411">
        <v>1.3402362639750249</v>
      </c>
      <c r="N2411">
        <v>19.237518000000001</v>
      </c>
      <c r="O2411">
        <v>1.8322633928139711</v>
      </c>
      <c r="P2411">
        <v>15494000</v>
      </c>
      <c r="Q2411">
        <v>21186000</v>
      </c>
      <c r="R2411">
        <v>0.73</v>
      </c>
      <c r="S2411">
        <v>51.84</v>
      </c>
      <c r="T2411">
        <v>7.3260000000000014</v>
      </c>
      <c r="U2411">
        <v>26.0108</v>
      </c>
      <c r="V2411">
        <f t="shared" si="377"/>
        <v>2.4535704875356164</v>
      </c>
      <c r="AC2411">
        <v>23</v>
      </c>
      <c r="AD2411">
        <v>19.399999999999999</v>
      </c>
      <c r="AH2411" s="85">
        <f>IF(AND(M2411&lt;Variables!$G$6,M2411&gt;Variables!$G$5),0,1)</f>
        <v>1</v>
      </c>
      <c r="AI2411" s="85">
        <f t="shared" si="376"/>
        <v>0</v>
      </c>
      <c r="AJ2411" s="85">
        <f>IF(I2411&gt;Variables!$G$7,0,1)</f>
        <v>1</v>
      </c>
      <c r="AK2411" s="85">
        <f>IF(F2411&gt;Variables!$G$8,0,1)</f>
        <v>0</v>
      </c>
      <c r="AL2411" s="85">
        <f>IF(G2411&gt;Variables!$G$9,0,1)</f>
        <v>1</v>
      </c>
      <c r="AM2411" s="85">
        <f>IF(AND(K2411&gt;Variables!$G$10,K2411&lt;Variables!$G$11),0,1)</f>
        <v>0</v>
      </c>
      <c r="AN2411" s="103">
        <f>IF(H2411&lt;Variables!$G$13,1,0)</f>
        <v>0</v>
      </c>
      <c r="AO2411" s="101">
        <f>IF(R2411&lt;Variables!$G$12,0,1)</f>
        <v>0</v>
      </c>
      <c r="AP2411" s="86">
        <f t="shared" si="375"/>
        <v>1</v>
      </c>
      <c r="AR2411">
        <v>1</v>
      </c>
      <c r="AS2411">
        <v>0</v>
      </c>
      <c r="AT2411">
        <v>0</v>
      </c>
      <c r="AU2411">
        <v>0</v>
      </c>
      <c r="BA2411">
        <v>1.36</v>
      </c>
    </row>
    <row r="2412" spans="3:53" ht="12.75" x14ac:dyDescent="0.2">
      <c r="C2412" t="s">
        <v>715</v>
      </c>
      <c r="D2412" t="s">
        <v>678</v>
      </c>
      <c r="E2412">
        <v>33.72</v>
      </c>
      <c r="F2412">
        <v>66.650000000000006</v>
      </c>
      <c r="G2412">
        <v>0</v>
      </c>
      <c r="H2412">
        <v>979.01</v>
      </c>
      <c r="I2412">
        <v>-42.645000000000003</v>
      </c>
      <c r="J2412" t="s">
        <v>78</v>
      </c>
      <c r="K2412">
        <v>44.07</v>
      </c>
      <c r="L2412">
        <v>33.717599999999997</v>
      </c>
      <c r="M2412">
        <v>-2.2540157069315739E-2</v>
      </c>
      <c r="N2412">
        <v>33.727240000000002</v>
      </c>
      <c r="O2412">
        <v>-5.1115952565347858E-2</v>
      </c>
      <c r="P2412">
        <v>16080000</v>
      </c>
      <c r="Q2412">
        <v>462110</v>
      </c>
      <c r="R2412">
        <v>34.799999999999997</v>
      </c>
      <c r="S2412">
        <v>51.84</v>
      </c>
      <c r="T2412">
        <v>7.3260000000000014</v>
      </c>
      <c r="U2412">
        <v>26.0108</v>
      </c>
      <c r="V2412">
        <f t="shared" si="377"/>
        <v>2.3057652249602585</v>
      </c>
      <c r="AC2412">
        <v>33.869999999999997</v>
      </c>
      <c r="AD2412">
        <v>33.479999999999997</v>
      </c>
      <c r="AH2412" s="85">
        <f>IF(AND(M2412&lt;Variables!$G$6,M2412&gt;Variables!$G$5),0,1)</f>
        <v>1</v>
      </c>
      <c r="AI2412" s="85">
        <f t="shared" si="376"/>
        <v>1</v>
      </c>
      <c r="AJ2412" s="85">
        <f>IF(I2412&gt;Variables!$G$7,0,1)</f>
        <v>1</v>
      </c>
      <c r="AK2412" s="85">
        <f>IF(F2412&gt;Variables!$G$8,0,1)</f>
        <v>0</v>
      </c>
      <c r="AL2412" s="85">
        <f>IF(G2412&gt;Variables!$G$9,0,1)</f>
        <v>1</v>
      </c>
      <c r="AM2412" s="85">
        <f>IF(AND(K2412&gt;Variables!$G$10,K2412&lt;Variables!$G$11),0,1)</f>
        <v>1</v>
      </c>
      <c r="AN2412" s="103">
        <f>IF(H2412&lt;Variables!$G$13,1,0)</f>
        <v>1</v>
      </c>
      <c r="AO2412" s="101">
        <f>IF(R2412&lt;Variables!$G$12,0,1)</f>
        <v>1</v>
      </c>
      <c r="AP2412" s="86">
        <f t="shared" si="375"/>
        <v>1</v>
      </c>
      <c r="AR2412">
        <v>0</v>
      </c>
      <c r="AS2412">
        <v>0</v>
      </c>
      <c r="AT2412">
        <v>0</v>
      </c>
      <c r="AU2412">
        <v>1</v>
      </c>
      <c r="BA2412">
        <v>0.06</v>
      </c>
    </row>
    <row r="2413" spans="3:53" ht="12.75" x14ac:dyDescent="0.2">
      <c r="C2413" t="s">
        <v>715</v>
      </c>
      <c r="D2413" t="s">
        <v>681</v>
      </c>
      <c r="E2413">
        <v>1.45</v>
      </c>
      <c r="F2413">
        <v>42.16</v>
      </c>
      <c r="G2413">
        <v>9.4</v>
      </c>
      <c r="H2413">
        <v>81.3</v>
      </c>
      <c r="I2413">
        <v>-52.896999999999998</v>
      </c>
      <c r="J2413" t="s">
        <v>78</v>
      </c>
      <c r="K2413">
        <v>44.75</v>
      </c>
      <c r="L2413">
        <v>1.463325</v>
      </c>
      <c r="M2413">
        <v>-0.56890984572804504</v>
      </c>
      <c r="N2413">
        <v>1.470594</v>
      </c>
      <c r="O2413">
        <v>-1.0603878432796321</v>
      </c>
      <c r="P2413">
        <v>79900000</v>
      </c>
      <c r="Q2413">
        <v>793060</v>
      </c>
      <c r="R2413">
        <v>100.75</v>
      </c>
      <c r="S2413">
        <v>51.84</v>
      </c>
      <c r="T2413">
        <v>7.3260000000000014</v>
      </c>
      <c r="U2413">
        <v>26.0108</v>
      </c>
      <c r="V2413">
        <f t="shared" si="377"/>
        <v>2.3187758449080005</v>
      </c>
      <c r="AC2413">
        <v>1.46</v>
      </c>
      <c r="AD2413">
        <v>1.2</v>
      </c>
      <c r="AH2413" s="85">
        <f>IF(AND(M2413&lt;Variables!$G$6,M2413&gt;Variables!$G$5),0,1)</f>
        <v>1</v>
      </c>
      <c r="AI2413" s="85">
        <f t="shared" si="376"/>
        <v>1</v>
      </c>
      <c r="AJ2413" s="85">
        <f>IF(I2413&gt;Variables!$G$7,0,1)</f>
        <v>1</v>
      </c>
      <c r="AK2413" s="85">
        <f>IF(F2413&gt;Variables!$G$8,0,1)</f>
        <v>0</v>
      </c>
      <c r="AL2413" s="85">
        <f>IF(G2413&gt;Variables!$G$9,0,1)</f>
        <v>1</v>
      </c>
      <c r="AM2413" s="85">
        <f>IF(AND(K2413&gt;Variables!$G$10,K2413&lt;Variables!$G$11),0,1)</f>
        <v>1</v>
      </c>
      <c r="AN2413" s="103">
        <f>IF(H2413&lt;Variables!$G$13,1,0)</f>
        <v>1</v>
      </c>
      <c r="AO2413" s="101">
        <f>IF(R2413&lt;Variables!$G$12,0,1)</f>
        <v>1</v>
      </c>
      <c r="AP2413" s="86">
        <f t="shared" si="375"/>
        <v>1</v>
      </c>
      <c r="AR2413">
        <v>0</v>
      </c>
      <c r="AS2413">
        <v>0</v>
      </c>
      <c r="AT2413">
        <v>1</v>
      </c>
      <c r="AU2413">
        <v>0</v>
      </c>
      <c r="BA2413">
        <v>-2.25</v>
      </c>
    </row>
    <row r="2414" spans="3:53" ht="12.75" x14ac:dyDescent="0.2">
      <c r="C2414" t="s">
        <v>715</v>
      </c>
      <c r="D2414" t="s">
        <v>690</v>
      </c>
      <c r="E2414">
        <v>16.86</v>
      </c>
      <c r="F2414">
        <v>7.23</v>
      </c>
      <c r="G2414">
        <v>3.7</v>
      </c>
      <c r="H2414">
        <v>-99999</v>
      </c>
      <c r="I2414">
        <v>4.5339999999999998</v>
      </c>
      <c r="J2414" t="s">
        <v>76</v>
      </c>
      <c r="K2414">
        <v>62.16</v>
      </c>
      <c r="L2414">
        <v>16.87</v>
      </c>
      <c r="M2414">
        <v>0</v>
      </c>
      <c r="N2414">
        <v>16.824999999999999</v>
      </c>
      <c r="O2414">
        <v>0.2674591381872104</v>
      </c>
      <c r="P2414">
        <v>29147</v>
      </c>
      <c r="Q2414">
        <v>7871</v>
      </c>
      <c r="R2414">
        <v>3.7</v>
      </c>
      <c r="S2414">
        <v>51.84</v>
      </c>
      <c r="T2414">
        <v>7.3260000000000014</v>
      </c>
      <c r="U2414">
        <v>26.0108</v>
      </c>
      <c r="V2414">
        <f t="shared" si="377"/>
        <v>2.4929775999999997</v>
      </c>
      <c r="AC2414">
        <v>16.96</v>
      </c>
      <c r="AD2414">
        <v>16.815899999999999</v>
      </c>
      <c r="AH2414" s="85">
        <f>IF(AND(M2414&lt;Variables!$G$6,M2414&gt;Variables!$G$5),0,1)</f>
        <v>1</v>
      </c>
      <c r="AI2414" s="85">
        <f t="shared" si="376"/>
        <v>0</v>
      </c>
      <c r="AJ2414" s="85">
        <f>IF(I2414&gt;Variables!$G$7,0,1)</f>
        <v>0</v>
      </c>
      <c r="AK2414" s="85">
        <f>IF(F2414&gt;Variables!$G$8,0,1)</f>
        <v>1</v>
      </c>
      <c r="AL2414" s="85">
        <f>IF(G2414&gt;Variables!$G$9,0,1)</f>
        <v>1</v>
      </c>
      <c r="AM2414" s="85">
        <f>IF(AND(K2414&gt;Variables!$G$10,K2414&lt;Variables!$G$11),0,1)</f>
        <v>0</v>
      </c>
      <c r="AN2414" s="103">
        <f>IF(H2414&lt;Variables!$G$13,1,0)</f>
        <v>1</v>
      </c>
      <c r="AO2414" s="101">
        <f>IF(R2414&lt;Variables!$G$12,0,1)</f>
        <v>1</v>
      </c>
      <c r="AP2414" s="86">
        <f t="shared" si="375"/>
        <v>0</v>
      </c>
      <c r="AR2414">
        <v>0</v>
      </c>
      <c r="AS2414">
        <v>0</v>
      </c>
      <c r="AT2414">
        <v>0</v>
      </c>
      <c r="AU2414">
        <v>0</v>
      </c>
      <c r="BA2414">
        <v>0</v>
      </c>
    </row>
    <row r="2415" spans="3:53" ht="12.75" x14ac:dyDescent="0.2">
      <c r="C2415" t="s">
        <v>716</v>
      </c>
      <c r="D2415" t="s">
        <v>713</v>
      </c>
      <c r="E2415">
        <v>9.5299999999999994</v>
      </c>
      <c r="F2415">
        <v>6.63</v>
      </c>
      <c r="G2415">
        <v>7.31</v>
      </c>
      <c r="H2415">
        <v>4080</v>
      </c>
      <c r="I2415">
        <v>0</v>
      </c>
      <c r="J2415" t="s">
        <v>78</v>
      </c>
      <c r="K2415">
        <v>60.35</v>
      </c>
      <c r="L2415">
        <v>9.5077499999999979</v>
      </c>
      <c r="M2415">
        <v>0.33919697089217982</v>
      </c>
      <c r="N2415">
        <v>9.4351520000000004</v>
      </c>
      <c r="O2415">
        <v>1.111248658209202</v>
      </c>
      <c r="P2415">
        <v>5177000</v>
      </c>
      <c r="Q2415">
        <v>6692000</v>
      </c>
      <c r="R2415">
        <v>0.77</v>
      </c>
      <c r="S2415">
        <v>54.426000000000009</v>
      </c>
      <c r="T2415">
        <v>7.9470000000000001</v>
      </c>
      <c r="U2415">
        <v>27.485600000000002</v>
      </c>
      <c r="V2415">
        <f t="shared" si="377"/>
        <v>2.455268009939259</v>
      </c>
      <c r="AC2415">
        <v>10.1</v>
      </c>
      <c r="AD2415">
        <v>9.51</v>
      </c>
      <c r="AH2415" s="85">
        <f>IF(AND(M2415&lt;Variables!$G$6,M2415&gt;Variables!$G$5),0,1)</f>
        <v>1</v>
      </c>
      <c r="AI2415" s="85">
        <f t="shared" si="376"/>
        <v>0</v>
      </c>
      <c r="AJ2415" s="85">
        <f>IF(I2415&gt;Variables!$G$7,0,1)</f>
        <v>1</v>
      </c>
      <c r="AK2415" s="85">
        <f>IF(F2415&gt;Variables!$G$8,0,1)</f>
        <v>1</v>
      </c>
      <c r="AL2415" s="85">
        <f>IF(G2415&gt;Variables!$G$9,0,1)</f>
        <v>1</v>
      </c>
      <c r="AM2415" s="85">
        <f>IF(AND(K2415&gt;Variables!$G$10,K2415&lt;Variables!$G$11),0,1)</f>
        <v>0</v>
      </c>
      <c r="AN2415" s="103">
        <f>IF(H2415&lt;Variables!$G$13,1,0)</f>
        <v>0</v>
      </c>
      <c r="AO2415" s="101">
        <f>IF(R2415&lt;Variables!$G$12,0,1)</f>
        <v>0</v>
      </c>
      <c r="AP2415" s="86">
        <f t="shared" ref="AP2415:AP2478" si="378">IF(J2415="Pass", 0,1)</f>
        <v>1</v>
      </c>
      <c r="AR2415">
        <v>1</v>
      </c>
      <c r="AS2415">
        <v>0</v>
      </c>
      <c r="AT2415">
        <v>0</v>
      </c>
      <c r="AU2415">
        <v>0</v>
      </c>
      <c r="BA2415">
        <v>1.54</v>
      </c>
    </row>
    <row r="2416" spans="3:53" ht="12.75" x14ac:dyDescent="0.2">
      <c r="C2416" t="s">
        <v>716</v>
      </c>
      <c r="D2416" t="s">
        <v>704</v>
      </c>
      <c r="E2416">
        <v>18.66</v>
      </c>
      <c r="F2416">
        <v>7.82</v>
      </c>
      <c r="G2416">
        <v>3.73</v>
      </c>
      <c r="H2416">
        <v>-99999</v>
      </c>
      <c r="I2416">
        <v>-8.7050000000000001</v>
      </c>
      <c r="J2416" t="s">
        <v>78</v>
      </c>
      <c r="K2416">
        <v>61.2</v>
      </c>
      <c r="L2416">
        <v>18.61</v>
      </c>
      <c r="M2416">
        <v>0</v>
      </c>
      <c r="N2416">
        <v>18.574999999999999</v>
      </c>
      <c r="O2416">
        <v>0.18842530282638029</v>
      </c>
      <c r="P2416">
        <v>40193</v>
      </c>
      <c r="Q2416">
        <v>44210</v>
      </c>
      <c r="R2416">
        <v>0.91</v>
      </c>
      <c r="S2416">
        <v>54.426000000000009</v>
      </c>
      <c r="T2416">
        <v>7.9470000000000001</v>
      </c>
      <c r="U2416">
        <v>27.485600000000002</v>
      </c>
      <c r="V2416">
        <f t="shared" si="377"/>
        <v>2.4830320000000001</v>
      </c>
      <c r="AC2416">
        <v>18.75</v>
      </c>
      <c r="AD2416">
        <v>18.240100000000002</v>
      </c>
      <c r="AH2416" s="85">
        <f>IF(AND(M2416&lt;Variables!$G$6,M2416&gt;Variables!$G$5),0,1)</f>
        <v>1</v>
      </c>
      <c r="AI2416" s="85">
        <f t="shared" si="376"/>
        <v>0</v>
      </c>
      <c r="AJ2416" s="85">
        <f>IF(I2416&gt;Variables!$G$7,0,1)</f>
        <v>1</v>
      </c>
      <c r="AK2416" s="85">
        <f>IF(F2416&gt;Variables!$G$8,0,1)</f>
        <v>1</v>
      </c>
      <c r="AL2416" s="85">
        <f>IF(G2416&gt;Variables!$G$9,0,1)</f>
        <v>1</v>
      </c>
      <c r="AM2416" s="85">
        <f>IF(AND(K2416&gt;Variables!$G$10,K2416&lt;Variables!$G$11),0,1)</f>
        <v>0</v>
      </c>
      <c r="AN2416" s="103">
        <f>IF(H2416&lt;Variables!$G$13,1,0)</f>
        <v>1</v>
      </c>
      <c r="AO2416" s="101">
        <f>IF(R2416&lt;Variables!$G$12,0,1)</f>
        <v>0</v>
      </c>
      <c r="AP2416" s="86">
        <f t="shared" si="378"/>
        <v>1</v>
      </c>
      <c r="AR2416">
        <v>0</v>
      </c>
      <c r="AS2416">
        <v>0</v>
      </c>
      <c r="AT2416">
        <v>1</v>
      </c>
      <c r="AU2416">
        <v>0</v>
      </c>
      <c r="BA2416">
        <v>-2.25</v>
      </c>
    </row>
    <row r="2417" spans="3:53" ht="12.75" x14ac:dyDescent="0.2">
      <c r="C2417" t="s">
        <v>716</v>
      </c>
      <c r="D2417" t="s">
        <v>603</v>
      </c>
      <c r="E2417">
        <v>13.19</v>
      </c>
      <c r="F2417">
        <v>13.54</v>
      </c>
      <c r="G2417">
        <v>1.59</v>
      </c>
      <c r="H2417">
        <v>6420</v>
      </c>
      <c r="I2417">
        <v>-8.4260000000000002</v>
      </c>
      <c r="J2417" t="s">
        <v>78</v>
      </c>
      <c r="K2417">
        <v>72.33</v>
      </c>
      <c r="L2417">
        <v>12.869745</v>
      </c>
      <c r="M2417">
        <v>1.905671013683645</v>
      </c>
      <c r="N2417">
        <v>12.818581999999999</v>
      </c>
      <c r="O2417">
        <v>2.3124086579935219</v>
      </c>
      <c r="P2417">
        <v>98688000</v>
      </c>
      <c r="Q2417">
        <v>15248000</v>
      </c>
      <c r="R2417">
        <v>6.47</v>
      </c>
      <c r="S2417">
        <v>54.426000000000009</v>
      </c>
      <c r="T2417">
        <v>7.9470000000000001</v>
      </c>
      <c r="U2417">
        <v>27.485600000000002</v>
      </c>
      <c r="V2417">
        <f t="shared" si="377"/>
        <v>2.4258964594159402</v>
      </c>
      <c r="AC2417">
        <v>16.66</v>
      </c>
      <c r="AD2417">
        <v>12.9</v>
      </c>
      <c r="AH2417" s="85">
        <f>IF(AND(M2417&lt;Variables!$G$6,M2417&gt;Variables!$G$5),0,1)</f>
        <v>1</v>
      </c>
      <c r="AI2417" s="85">
        <f t="shared" si="376"/>
        <v>0</v>
      </c>
      <c r="AJ2417" s="85">
        <f>IF(I2417&gt;Variables!$G$7,0,1)</f>
        <v>1</v>
      </c>
      <c r="AK2417" s="85">
        <f>IF(F2417&gt;Variables!$G$8,0,1)</f>
        <v>0</v>
      </c>
      <c r="AL2417" s="85">
        <f>IF(G2417&gt;Variables!$G$9,0,1)</f>
        <v>1</v>
      </c>
      <c r="AM2417" s="85">
        <f>IF(AND(K2417&gt;Variables!$G$10,K2417&lt;Variables!$G$11),0,1)</f>
        <v>0</v>
      </c>
      <c r="AN2417" s="103">
        <f>IF(H2417&lt;Variables!$G$13,1,0)</f>
        <v>0</v>
      </c>
      <c r="AO2417" s="101">
        <f>IF(R2417&lt;Variables!$G$12,0,1)</f>
        <v>1</v>
      </c>
      <c r="AP2417" s="86">
        <f t="shared" si="378"/>
        <v>1</v>
      </c>
      <c r="AR2417">
        <v>1</v>
      </c>
      <c r="AS2417">
        <v>0</v>
      </c>
      <c r="AT2417">
        <v>0</v>
      </c>
      <c r="AU2417">
        <v>0</v>
      </c>
      <c r="BA2417">
        <v>1.82</v>
      </c>
    </row>
    <row r="2418" spans="3:53" ht="12.75" x14ac:dyDescent="0.2">
      <c r="C2418" t="s">
        <v>716</v>
      </c>
      <c r="D2418" t="s">
        <v>708</v>
      </c>
      <c r="E2418">
        <v>4.8099999999999996</v>
      </c>
      <c r="F2418">
        <v>7.61</v>
      </c>
      <c r="G2418">
        <v>6.89</v>
      </c>
      <c r="H2418">
        <v>2370</v>
      </c>
      <c r="I2418">
        <v>-1.0409999999999999</v>
      </c>
      <c r="J2418" t="s">
        <v>76</v>
      </c>
      <c r="K2418">
        <v>69.53</v>
      </c>
      <c r="L2418">
        <v>4.7905000000000006</v>
      </c>
      <c r="M2418">
        <v>0.40705563093620623</v>
      </c>
      <c r="N2418">
        <v>4.7532510204081637</v>
      </c>
      <c r="O2418">
        <v>1.1938982256182811</v>
      </c>
      <c r="P2418">
        <v>3378000</v>
      </c>
      <c r="Q2418">
        <v>4903000</v>
      </c>
      <c r="R2418">
        <v>0.69</v>
      </c>
      <c r="S2418">
        <v>54.426000000000009</v>
      </c>
      <c r="T2418">
        <v>7.9470000000000001</v>
      </c>
      <c r="U2418">
        <v>27.485600000000002</v>
      </c>
      <c r="V2418">
        <f t="shared" si="377"/>
        <v>2.535788341383991</v>
      </c>
      <c r="AC2418">
        <v>4.84</v>
      </c>
      <c r="AD2418">
        <v>4.7249999999999996</v>
      </c>
      <c r="AH2418" s="85">
        <f>IF(AND(M2418&lt;Variables!$G$6,M2418&gt;Variables!$G$5),0,1)</f>
        <v>1</v>
      </c>
      <c r="AI2418" s="85">
        <f t="shared" si="376"/>
        <v>0</v>
      </c>
      <c r="AJ2418" s="85">
        <f>IF(I2418&gt;Variables!$G$7,0,1)</f>
        <v>1</v>
      </c>
      <c r="AK2418" s="85">
        <f>IF(F2418&gt;Variables!$G$8,0,1)</f>
        <v>1</v>
      </c>
      <c r="AL2418" s="85">
        <f>IF(G2418&gt;Variables!$G$9,0,1)</f>
        <v>1</v>
      </c>
      <c r="AM2418" s="85">
        <f>IF(AND(K2418&gt;Variables!$G$10,K2418&lt;Variables!$G$11),0,1)</f>
        <v>0</v>
      </c>
      <c r="AN2418" s="103">
        <f>IF(H2418&lt;Variables!$G$13,1,0)</f>
        <v>1</v>
      </c>
      <c r="AO2418" s="101">
        <f>IF(R2418&lt;Variables!$G$12,0,1)</f>
        <v>0</v>
      </c>
      <c r="AP2418" s="86">
        <f t="shared" si="378"/>
        <v>0</v>
      </c>
      <c r="AR2418">
        <v>0</v>
      </c>
      <c r="AS2418">
        <v>1</v>
      </c>
      <c r="AT2418">
        <v>0</v>
      </c>
      <c r="AU2418">
        <v>0</v>
      </c>
      <c r="BA2418">
        <v>0.4</v>
      </c>
    </row>
    <row r="2419" spans="3:53" ht="12.75" x14ac:dyDescent="0.2">
      <c r="C2419" t="s">
        <v>716</v>
      </c>
      <c r="D2419" t="s">
        <v>697</v>
      </c>
      <c r="E2419">
        <v>2.7</v>
      </c>
      <c r="F2419">
        <v>12</v>
      </c>
      <c r="G2419">
        <v>-2.95</v>
      </c>
      <c r="H2419">
        <v>-99999</v>
      </c>
      <c r="I2419">
        <v>-26.666</v>
      </c>
      <c r="J2419" t="s">
        <v>78</v>
      </c>
      <c r="K2419">
        <v>50</v>
      </c>
      <c r="L2419">
        <v>2.7293750000000001</v>
      </c>
      <c r="M2419">
        <v>-0.43508129150446018</v>
      </c>
      <c r="N2419">
        <v>2.7413888888888889</v>
      </c>
      <c r="O2419">
        <v>-0.87141554362144757</v>
      </c>
      <c r="P2419">
        <v>32600</v>
      </c>
      <c r="Q2419">
        <v>51791</v>
      </c>
      <c r="R2419">
        <v>0.63</v>
      </c>
      <c r="S2419">
        <v>54.426000000000009</v>
      </c>
      <c r="T2419">
        <v>7.9470000000000001</v>
      </c>
      <c r="U2419">
        <v>27.485600000000002</v>
      </c>
      <c r="V2419">
        <f t="shared" si="377"/>
        <v>2.3783121135791161</v>
      </c>
      <c r="AC2419">
        <v>3.11</v>
      </c>
      <c r="AD2419">
        <v>2.7</v>
      </c>
      <c r="AH2419" s="85">
        <f>IF(AND(M2419&lt;Variables!$G$6,M2419&gt;Variables!$G$5),0,1)</f>
        <v>1</v>
      </c>
      <c r="AI2419" s="85">
        <f t="shared" si="376"/>
        <v>1</v>
      </c>
      <c r="AJ2419" s="85">
        <f>IF(I2419&gt;Variables!$G$7,0,1)</f>
        <v>1</v>
      </c>
      <c r="AK2419" s="85">
        <f>IF(F2419&gt;Variables!$G$8,0,1)</f>
        <v>0</v>
      </c>
      <c r="AL2419" s="85">
        <f>IF(G2419&gt;Variables!$G$9,0,1)</f>
        <v>1</v>
      </c>
      <c r="AM2419" s="85">
        <f>IF(AND(K2419&gt;Variables!$G$10,K2419&lt;Variables!$G$11),0,1)</f>
        <v>1</v>
      </c>
      <c r="AN2419" s="103">
        <f>IF(H2419&lt;Variables!$G$13,1,0)</f>
        <v>1</v>
      </c>
      <c r="AO2419" s="101">
        <f>IF(R2419&lt;Variables!$G$12,0,1)</f>
        <v>0</v>
      </c>
      <c r="AP2419" s="86">
        <f t="shared" si="378"/>
        <v>1</v>
      </c>
      <c r="AR2419">
        <v>1</v>
      </c>
      <c r="AS2419">
        <v>0</v>
      </c>
      <c r="AT2419">
        <v>0</v>
      </c>
      <c r="AU2419">
        <v>0</v>
      </c>
      <c r="BA2419">
        <v>2</v>
      </c>
    </row>
    <row r="2420" spans="3:53" ht="12.75" x14ac:dyDescent="0.2">
      <c r="C2420" t="s">
        <v>716</v>
      </c>
      <c r="D2420" t="s">
        <v>306</v>
      </c>
      <c r="E2420">
        <v>22.08</v>
      </c>
      <c r="F2420">
        <v>7.95</v>
      </c>
      <c r="G2420">
        <v>6.97</v>
      </c>
      <c r="H2420">
        <v>7170</v>
      </c>
      <c r="I2420">
        <v>-19.498999999999999</v>
      </c>
      <c r="J2420" t="s">
        <v>76</v>
      </c>
      <c r="K2420">
        <v>51.61</v>
      </c>
      <c r="L2420">
        <v>22.306315000000001</v>
      </c>
      <c r="M2420">
        <v>-0.78056371032149618</v>
      </c>
      <c r="N2420">
        <v>21.94780200000001</v>
      </c>
      <c r="O2420">
        <v>0.8401661359984679</v>
      </c>
      <c r="P2420">
        <v>4159000</v>
      </c>
      <c r="Q2420">
        <v>5697000</v>
      </c>
      <c r="R2420">
        <v>0.73</v>
      </c>
      <c r="S2420">
        <v>54.426000000000009</v>
      </c>
      <c r="T2420">
        <v>7.9470000000000001</v>
      </c>
      <c r="U2420">
        <v>27.485600000000002</v>
      </c>
      <c r="V2420">
        <f t="shared" si="377"/>
        <v>2.4076036279409663</v>
      </c>
      <c r="AC2420">
        <v>23.84</v>
      </c>
      <c r="AD2420">
        <v>21.55</v>
      </c>
      <c r="AH2420" s="85">
        <f>IF(AND(M2420&lt;Variables!$G$6,M2420&gt;Variables!$G$5),0,1)</f>
        <v>1</v>
      </c>
      <c r="AI2420" s="85">
        <f t="shared" si="376"/>
        <v>0</v>
      </c>
      <c r="AJ2420" s="85">
        <f>IF(I2420&gt;Variables!$G$7,0,1)</f>
        <v>1</v>
      </c>
      <c r="AK2420" s="85">
        <f>IF(F2420&gt;Variables!$G$8,0,1)</f>
        <v>1</v>
      </c>
      <c r="AL2420" s="85">
        <f>IF(G2420&gt;Variables!$G$9,0,1)</f>
        <v>1</v>
      </c>
      <c r="AM2420" s="85">
        <f>IF(AND(K2420&gt;Variables!$G$10,K2420&lt;Variables!$G$11),0,1)</f>
        <v>0</v>
      </c>
      <c r="AN2420" s="103">
        <f>IF(H2420&lt;Variables!$G$13,1,0)</f>
        <v>0</v>
      </c>
      <c r="AO2420" s="101">
        <f>IF(R2420&lt;Variables!$G$12,0,1)</f>
        <v>0</v>
      </c>
      <c r="AP2420" s="86">
        <f t="shared" si="378"/>
        <v>0</v>
      </c>
      <c r="AR2420">
        <v>0</v>
      </c>
      <c r="AS2420">
        <v>0</v>
      </c>
      <c r="AT2420">
        <v>1</v>
      </c>
      <c r="AU2420">
        <v>0</v>
      </c>
      <c r="BA2420">
        <v>-1.23</v>
      </c>
    </row>
    <row r="2421" spans="3:53" ht="12.75" x14ac:dyDescent="0.2">
      <c r="C2421" t="s">
        <v>716</v>
      </c>
      <c r="D2421" t="s">
        <v>683</v>
      </c>
      <c r="E2421">
        <v>28.09</v>
      </c>
      <c r="F2421">
        <v>11.85</v>
      </c>
      <c r="G2421">
        <v>2.34</v>
      </c>
      <c r="H2421">
        <v>3980</v>
      </c>
      <c r="I2421">
        <v>-23.49</v>
      </c>
      <c r="J2421" t="s">
        <v>78</v>
      </c>
      <c r="K2421">
        <v>54.73</v>
      </c>
      <c r="L2421">
        <v>28.004774999999999</v>
      </c>
      <c r="M2421">
        <v>0.125782121084697</v>
      </c>
      <c r="N2421">
        <v>27.991208</v>
      </c>
      <c r="O2421">
        <v>0.17431187678646229</v>
      </c>
      <c r="P2421">
        <v>3182000</v>
      </c>
      <c r="Q2421">
        <v>1581000</v>
      </c>
      <c r="R2421">
        <v>2.0099999999999998</v>
      </c>
      <c r="S2421">
        <v>54.426000000000009</v>
      </c>
      <c r="T2421">
        <v>7.9470000000000001</v>
      </c>
      <c r="U2421">
        <v>27.485600000000002</v>
      </c>
      <c r="V2421">
        <f t="shared" si="377"/>
        <v>2.4110142508900716</v>
      </c>
      <c r="AC2421">
        <v>28.62</v>
      </c>
      <c r="AD2421">
        <v>27.2</v>
      </c>
      <c r="AH2421" s="85">
        <f>IF(AND(M2421&lt;Variables!$G$6,M2421&gt;Variables!$G$5),0,1)</f>
        <v>1</v>
      </c>
      <c r="AI2421" s="85">
        <f t="shared" si="376"/>
        <v>0</v>
      </c>
      <c r="AJ2421" s="85">
        <f>IF(I2421&gt;Variables!$G$7,0,1)</f>
        <v>1</v>
      </c>
      <c r="AK2421" s="85">
        <f>IF(F2421&gt;Variables!$G$8,0,1)</f>
        <v>0</v>
      </c>
      <c r="AL2421" s="85">
        <f>IF(G2421&gt;Variables!$G$9,0,1)</f>
        <v>1</v>
      </c>
      <c r="AM2421" s="85">
        <f>IF(AND(K2421&gt;Variables!$G$10,K2421&lt;Variables!$G$11),0,1)</f>
        <v>0</v>
      </c>
      <c r="AN2421" s="103">
        <f>IF(H2421&lt;Variables!$G$13,1,0)</f>
        <v>0</v>
      </c>
      <c r="AO2421" s="101">
        <f>IF(R2421&lt;Variables!$G$12,0,1)</f>
        <v>1</v>
      </c>
      <c r="AP2421" s="86">
        <f t="shared" si="378"/>
        <v>1</v>
      </c>
      <c r="AR2421">
        <v>1</v>
      </c>
      <c r="AS2421">
        <v>0</v>
      </c>
      <c r="AT2421">
        <v>0</v>
      </c>
      <c r="AU2421">
        <v>0</v>
      </c>
      <c r="BA2421">
        <v>1.1200000000000001</v>
      </c>
    </row>
    <row r="2422" spans="3:53" ht="12.75" x14ac:dyDescent="0.2">
      <c r="C2422" t="s">
        <v>716</v>
      </c>
      <c r="D2422" t="s">
        <v>193</v>
      </c>
      <c r="E2422">
        <v>19.52</v>
      </c>
      <c r="F2422">
        <v>14.89</v>
      </c>
      <c r="G2422">
        <v>8.7100000000000009</v>
      </c>
      <c r="H2422">
        <v>6870</v>
      </c>
      <c r="I2422">
        <v>-50.773000000000003</v>
      </c>
      <c r="J2422" t="s">
        <v>78</v>
      </c>
      <c r="K2422">
        <v>59.18</v>
      </c>
      <c r="L2422">
        <v>19.382755</v>
      </c>
      <c r="M2422">
        <v>0.67557475704565273</v>
      </c>
      <c r="N2422">
        <v>19.2913</v>
      </c>
      <c r="O2422">
        <v>1.1528512852944091</v>
      </c>
      <c r="P2422">
        <v>16209000</v>
      </c>
      <c r="Q2422">
        <v>21186000</v>
      </c>
      <c r="R2422">
        <v>0.77</v>
      </c>
      <c r="S2422">
        <v>54.426000000000009</v>
      </c>
      <c r="T2422">
        <v>7.9470000000000001</v>
      </c>
      <c r="U2422">
        <v>27.485600000000002</v>
      </c>
      <c r="V2422">
        <f t="shared" si="377"/>
        <v>2.42662912644998</v>
      </c>
      <c r="AC2422">
        <v>23</v>
      </c>
      <c r="AD2422">
        <v>19.45</v>
      </c>
      <c r="AH2422" s="85">
        <f>IF(AND(M2422&lt;Variables!$G$6,M2422&gt;Variables!$G$5),0,1)</f>
        <v>1</v>
      </c>
      <c r="AI2422" s="85">
        <f t="shared" si="376"/>
        <v>0</v>
      </c>
      <c r="AJ2422" s="85">
        <f>IF(I2422&gt;Variables!$G$7,0,1)</f>
        <v>1</v>
      </c>
      <c r="AK2422" s="85">
        <f>IF(F2422&gt;Variables!$G$8,0,1)</f>
        <v>0</v>
      </c>
      <c r="AL2422" s="85">
        <f>IF(G2422&gt;Variables!$G$9,0,1)</f>
        <v>1</v>
      </c>
      <c r="AM2422" s="85">
        <f>IF(AND(K2422&gt;Variables!$G$10,K2422&lt;Variables!$G$11),0,1)</f>
        <v>0</v>
      </c>
      <c r="AN2422" s="103">
        <f>IF(H2422&lt;Variables!$G$13,1,0)</f>
        <v>0</v>
      </c>
      <c r="AO2422" s="101">
        <f>IF(R2422&lt;Variables!$G$12,0,1)</f>
        <v>0</v>
      </c>
      <c r="AP2422" s="86">
        <f t="shared" si="378"/>
        <v>1</v>
      </c>
      <c r="AR2422">
        <v>1</v>
      </c>
      <c r="AS2422">
        <v>0</v>
      </c>
      <c r="AT2422">
        <v>0</v>
      </c>
      <c r="AU2422">
        <v>0</v>
      </c>
      <c r="BA2422">
        <v>1.69</v>
      </c>
    </row>
    <row r="2423" spans="3:53" ht="12.75" x14ac:dyDescent="0.2">
      <c r="C2423" t="s">
        <v>716</v>
      </c>
      <c r="D2423" t="s">
        <v>703</v>
      </c>
      <c r="E2423">
        <v>28.41</v>
      </c>
      <c r="F2423">
        <v>28.22</v>
      </c>
      <c r="G2423">
        <v>29.54</v>
      </c>
      <c r="H2423">
        <v>52.44</v>
      </c>
      <c r="I2423">
        <v>4384.8909999999996</v>
      </c>
      <c r="J2423" t="s">
        <v>78</v>
      </c>
      <c r="K2423">
        <v>56.56</v>
      </c>
      <c r="L2423">
        <v>28.355478947368422</v>
      </c>
      <c r="M2423">
        <v>0.28044334140565502</v>
      </c>
      <c r="N2423">
        <v>28.423595744680849</v>
      </c>
      <c r="O2423">
        <v>4.0122493373415613E-2</v>
      </c>
      <c r="P2423">
        <v>538130</v>
      </c>
      <c r="Q2423">
        <v>72520</v>
      </c>
      <c r="R2423">
        <v>7.42</v>
      </c>
      <c r="S2423">
        <v>54.426000000000009</v>
      </c>
      <c r="T2423">
        <v>7.9470000000000001</v>
      </c>
      <c r="U2423">
        <v>27.485600000000002</v>
      </c>
      <c r="V2423">
        <f t="shared" si="377"/>
        <v>2.4223569954963868</v>
      </c>
      <c r="AC2423">
        <v>28.5</v>
      </c>
      <c r="AD2423">
        <v>26.2</v>
      </c>
      <c r="AH2423" s="85">
        <f>IF(AND(M2423&lt;Variables!$G$6,M2423&gt;Variables!$G$5),0,1)</f>
        <v>1</v>
      </c>
      <c r="AI2423" s="85">
        <f t="shared" si="376"/>
        <v>1</v>
      </c>
      <c r="AJ2423" s="85">
        <f>IF(I2423&gt;Variables!$G$7,0,1)</f>
        <v>0</v>
      </c>
      <c r="AK2423" s="85">
        <f>IF(F2423&gt;Variables!$G$8,0,1)</f>
        <v>0</v>
      </c>
      <c r="AL2423" s="85">
        <f>IF(G2423&gt;Variables!$G$9,0,1)</f>
        <v>0</v>
      </c>
      <c r="AM2423" s="85">
        <f>IF(AND(K2423&gt;Variables!$G$10,K2423&lt;Variables!$G$11),0,1)</f>
        <v>0</v>
      </c>
      <c r="AN2423" s="103">
        <f>IF(H2423&lt;Variables!$G$13,1,0)</f>
        <v>1</v>
      </c>
      <c r="AO2423" s="101">
        <f>IF(R2423&lt;Variables!$G$12,0,1)</f>
        <v>1</v>
      </c>
      <c r="AP2423" s="86">
        <f t="shared" si="378"/>
        <v>1</v>
      </c>
      <c r="AR2423">
        <v>0</v>
      </c>
      <c r="AS2423">
        <v>0</v>
      </c>
      <c r="AT2423">
        <v>1</v>
      </c>
      <c r="AU2423">
        <v>0</v>
      </c>
      <c r="BA2423">
        <v>-2.25</v>
      </c>
    </row>
    <row r="2424" spans="3:53" ht="12.75" x14ac:dyDescent="0.2">
      <c r="C2424" t="s">
        <v>716</v>
      </c>
      <c r="D2424" t="s">
        <v>121</v>
      </c>
      <c r="E2424">
        <v>9.18</v>
      </c>
      <c r="F2424">
        <v>31.71</v>
      </c>
      <c r="G2424">
        <v>28.95</v>
      </c>
      <c r="H2424">
        <v>59.57</v>
      </c>
      <c r="I2424">
        <v>3749.078</v>
      </c>
      <c r="J2424" t="s">
        <v>76</v>
      </c>
      <c r="K2424">
        <v>47.84</v>
      </c>
      <c r="L2424">
        <v>9.417015000000001</v>
      </c>
      <c r="M2424">
        <v>-2.7738619934236239</v>
      </c>
      <c r="N2424">
        <v>8.9604239999999997</v>
      </c>
      <c r="O2424">
        <v>2.180432533103339</v>
      </c>
      <c r="P2424">
        <v>5740000</v>
      </c>
      <c r="Q2424">
        <v>11080000</v>
      </c>
      <c r="R2424">
        <v>0.52</v>
      </c>
      <c r="S2424">
        <v>54.426000000000009</v>
      </c>
      <c r="T2424">
        <v>7.9470000000000001</v>
      </c>
      <c r="U2424">
        <v>27.485600000000002</v>
      </c>
      <c r="V2424">
        <f t="shared" si="377"/>
        <v>2.399439238805078</v>
      </c>
      <c r="AC2424">
        <v>9.4</v>
      </c>
      <c r="AD2424">
        <v>8.11</v>
      </c>
      <c r="AH2424" s="85">
        <f>IF(AND(M2424&lt;Variables!$G$6,M2424&gt;Variables!$G$5),0,1)</f>
        <v>0</v>
      </c>
      <c r="AI2424" s="85">
        <f t="shared" si="376"/>
        <v>0</v>
      </c>
      <c r="AJ2424" s="85">
        <f>IF(I2424&gt;Variables!$G$7,0,1)</f>
        <v>0</v>
      </c>
      <c r="AK2424" s="85">
        <f>IF(F2424&gt;Variables!$G$8,0,1)</f>
        <v>0</v>
      </c>
      <c r="AL2424" s="85">
        <f>IF(G2424&gt;Variables!$G$9,0,1)</f>
        <v>0</v>
      </c>
      <c r="AM2424" s="85">
        <f>IF(AND(K2424&gt;Variables!$G$10,K2424&lt;Variables!$G$11),0,1)</f>
        <v>1</v>
      </c>
      <c r="AN2424" s="103">
        <f>IF(H2424&lt;Variables!$G$13,1,0)</f>
        <v>1</v>
      </c>
      <c r="AO2424" s="101">
        <f>IF(R2424&lt;Variables!$G$12,0,1)</f>
        <v>0</v>
      </c>
      <c r="AP2424" s="86">
        <f t="shared" si="378"/>
        <v>0</v>
      </c>
      <c r="AR2424">
        <v>1</v>
      </c>
      <c r="AS2424">
        <v>0</v>
      </c>
      <c r="AT2424">
        <v>0</v>
      </c>
      <c r="AU2424">
        <v>0</v>
      </c>
      <c r="BA2424">
        <v>2</v>
      </c>
    </row>
    <row r="2425" spans="3:53" ht="12.75" x14ac:dyDescent="0.2">
      <c r="C2425" t="s">
        <v>716</v>
      </c>
      <c r="D2425" t="s">
        <v>331</v>
      </c>
      <c r="E2425">
        <v>42.87</v>
      </c>
      <c r="F2425">
        <v>32.72</v>
      </c>
      <c r="G2425">
        <v>13.14</v>
      </c>
      <c r="H2425">
        <v>14650</v>
      </c>
      <c r="I2425">
        <v>207.07599999999999</v>
      </c>
      <c r="J2425" t="s">
        <v>78</v>
      </c>
      <c r="K2425">
        <v>71.69</v>
      </c>
      <c r="L2425">
        <v>41.272705000000002</v>
      </c>
      <c r="M2425">
        <v>2.8527207024594028</v>
      </c>
      <c r="N2425">
        <v>40.349912000000003</v>
      </c>
      <c r="O2425">
        <v>5.2049382412531733</v>
      </c>
      <c r="P2425">
        <v>246970000</v>
      </c>
      <c r="Q2425">
        <v>111998000</v>
      </c>
      <c r="R2425">
        <v>2.21</v>
      </c>
      <c r="S2425">
        <v>54.426000000000009</v>
      </c>
      <c r="T2425">
        <v>7.9470000000000001</v>
      </c>
      <c r="U2425">
        <v>27.485600000000002</v>
      </c>
      <c r="V2425">
        <f t="shared" si="377"/>
        <v>2.3388411829750924</v>
      </c>
      <c r="AC2425">
        <v>72.62</v>
      </c>
      <c r="AD2425">
        <v>42.331000000000003</v>
      </c>
      <c r="AH2425" s="85">
        <f>IF(AND(M2425&lt;Variables!$G$6,M2425&gt;Variables!$G$5),0,1)</f>
        <v>1</v>
      </c>
      <c r="AI2425" s="85">
        <f t="shared" si="376"/>
        <v>0</v>
      </c>
      <c r="AJ2425" s="85">
        <f>IF(I2425&gt;Variables!$G$7,0,1)</f>
        <v>0</v>
      </c>
      <c r="AK2425" s="85">
        <f>IF(F2425&gt;Variables!$G$8,0,1)</f>
        <v>0</v>
      </c>
      <c r="AL2425" s="85">
        <f>IF(G2425&gt;Variables!$G$9,0,1)</f>
        <v>0</v>
      </c>
      <c r="AM2425" s="85">
        <f>IF(AND(K2425&gt;Variables!$G$10,K2425&lt;Variables!$G$11),0,1)</f>
        <v>0</v>
      </c>
      <c r="AN2425" s="103">
        <f>IF(H2425&lt;Variables!$G$13,1,0)</f>
        <v>0</v>
      </c>
      <c r="AO2425" s="101">
        <f>IF(R2425&lt;Variables!$G$12,0,1)</f>
        <v>1</v>
      </c>
      <c r="AP2425" s="86">
        <f t="shared" si="378"/>
        <v>1</v>
      </c>
      <c r="AR2425">
        <v>1</v>
      </c>
      <c r="AS2425">
        <v>0</v>
      </c>
      <c r="AT2425">
        <v>0</v>
      </c>
      <c r="AU2425">
        <v>0</v>
      </c>
      <c r="BA2425">
        <v>2</v>
      </c>
    </row>
    <row r="2426" spans="3:53" ht="12.75" x14ac:dyDescent="0.2">
      <c r="C2426" t="s">
        <v>716</v>
      </c>
      <c r="D2426" t="s">
        <v>615</v>
      </c>
      <c r="E2426">
        <v>38.72</v>
      </c>
      <c r="F2426">
        <v>40.64</v>
      </c>
      <c r="G2426">
        <v>37.200000000000003</v>
      </c>
      <c r="H2426">
        <v>2810</v>
      </c>
      <c r="I2426">
        <v>-19.692</v>
      </c>
      <c r="J2426" t="s">
        <v>78</v>
      </c>
      <c r="K2426">
        <v>62.4</v>
      </c>
      <c r="L2426">
        <v>36.707090000000008</v>
      </c>
      <c r="M2426">
        <v>3.6856912383956182</v>
      </c>
      <c r="N2426">
        <v>33.474268000000002</v>
      </c>
      <c r="O2426">
        <v>13.699274917677069</v>
      </c>
      <c r="P2426">
        <v>32034000</v>
      </c>
      <c r="Q2426">
        <v>4334000</v>
      </c>
      <c r="R2426">
        <v>7.39</v>
      </c>
      <c r="S2426">
        <v>54.426000000000009</v>
      </c>
      <c r="T2426">
        <v>7.9470000000000001</v>
      </c>
      <c r="U2426">
        <v>27.485600000000002</v>
      </c>
      <c r="V2426">
        <f t="shared" si="377"/>
        <v>2.267647001725281</v>
      </c>
      <c r="AC2426">
        <v>44.51</v>
      </c>
      <c r="AD2426">
        <v>36.880000000000003</v>
      </c>
      <c r="AH2426" s="85">
        <f>IF(AND(M2426&lt;Variables!$G$6,M2426&gt;Variables!$G$5),0,1)</f>
        <v>1</v>
      </c>
      <c r="AI2426" s="85">
        <f t="shared" si="376"/>
        <v>0</v>
      </c>
      <c r="AJ2426" s="85">
        <f>IF(I2426&gt;Variables!$G$7,0,1)</f>
        <v>1</v>
      </c>
      <c r="AK2426" s="85">
        <f>IF(F2426&gt;Variables!$G$8,0,1)</f>
        <v>0</v>
      </c>
      <c r="AL2426" s="85">
        <f>IF(G2426&gt;Variables!$G$9,0,1)</f>
        <v>0</v>
      </c>
      <c r="AM2426" s="85">
        <f>IF(AND(K2426&gt;Variables!$G$10,K2426&lt;Variables!$G$11),0,1)</f>
        <v>0</v>
      </c>
      <c r="AN2426" s="103">
        <f>IF(H2426&lt;Variables!$G$13,1,0)</f>
        <v>0</v>
      </c>
      <c r="AO2426" s="101">
        <f>IF(R2426&lt;Variables!$G$12,0,1)</f>
        <v>1</v>
      </c>
      <c r="AP2426" s="86">
        <f t="shared" si="378"/>
        <v>1</v>
      </c>
      <c r="AR2426">
        <v>0</v>
      </c>
      <c r="AS2426">
        <v>0</v>
      </c>
      <c r="AT2426">
        <v>1</v>
      </c>
      <c r="AU2426">
        <v>0</v>
      </c>
      <c r="BA2426">
        <v>-2.25</v>
      </c>
    </row>
    <row r="2427" spans="3:53" ht="12.75" x14ac:dyDescent="0.2">
      <c r="C2427" t="s">
        <v>716</v>
      </c>
      <c r="D2427" t="s">
        <v>679</v>
      </c>
      <c r="E2427">
        <v>0.26</v>
      </c>
      <c r="F2427">
        <v>39.11</v>
      </c>
      <c r="G2427">
        <v>-21.86</v>
      </c>
      <c r="H2427">
        <v>-99999</v>
      </c>
      <c r="I2427">
        <v>5.3999999999999999E-2</v>
      </c>
      <c r="J2427" t="s">
        <v>78</v>
      </c>
      <c r="K2427">
        <v>41.86</v>
      </c>
      <c r="L2427">
        <v>0.25864999999999999</v>
      </c>
      <c r="M2427">
        <v>-2.5710419485791571</v>
      </c>
      <c r="N2427">
        <v>0.26496625000000001</v>
      </c>
      <c r="O2427">
        <v>-4.8935477631584998</v>
      </c>
      <c r="P2427">
        <v>1904000</v>
      </c>
      <c r="Q2427">
        <v>268345</v>
      </c>
      <c r="R2427">
        <v>7.1</v>
      </c>
      <c r="S2427">
        <v>54.426000000000009</v>
      </c>
      <c r="T2427">
        <v>7.9470000000000001</v>
      </c>
      <c r="U2427">
        <v>27.485600000000002</v>
      </c>
      <c r="V2427">
        <f t="shared" si="377"/>
        <v>2.2890758138024356</v>
      </c>
      <c r="AC2427">
        <v>0.26</v>
      </c>
      <c r="AD2427">
        <v>0.18099999999999999</v>
      </c>
      <c r="AH2427" s="85">
        <f>IF(AND(M2427&lt;Variables!$G$6,M2427&gt;Variables!$G$5),0,1)</f>
        <v>0</v>
      </c>
      <c r="AI2427" s="85">
        <f t="shared" si="376"/>
        <v>1</v>
      </c>
      <c r="AJ2427" s="85">
        <f>IF(I2427&gt;Variables!$G$7,0,1)</f>
        <v>0</v>
      </c>
      <c r="AK2427" s="85">
        <f>IF(F2427&gt;Variables!$G$8,0,1)</f>
        <v>0</v>
      </c>
      <c r="AL2427" s="85">
        <f>IF(G2427&gt;Variables!$G$9,0,1)</f>
        <v>1</v>
      </c>
      <c r="AM2427" s="85">
        <f>IF(AND(K2427&gt;Variables!$G$10,K2427&lt;Variables!$G$11),0,1)</f>
        <v>1</v>
      </c>
      <c r="AN2427" s="103">
        <f>IF(H2427&lt;Variables!$G$13,1,0)</f>
        <v>1</v>
      </c>
      <c r="AO2427" s="101">
        <f>IF(R2427&lt;Variables!$G$12,0,1)</f>
        <v>1</v>
      </c>
      <c r="AP2427" s="86">
        <f t="shared" si="378"/>
        <v>1</v>
      </c>
      <c r="AR2427">
        <v>0</v>
      </c>
      <c r="AS2427">
        <v>0</v>
      </c>
      <c r="AT2427">
        <v>1</v>
      </c>
      <c r="AU2427">
        <v>0</v>
      </c>
      <c r="BA2427">
        <v>-2.25</v>
      </c>
    </row>
    <row r="2428" spans="3:53" ht="12.75" x14ac:dyDescent="0.2">
      <c r="C2428" t="s">
        <v>716</v>
      </c>
      <c r="D2428" t="s">
        <v>690</v>
      </c>
      <c r="E2428">
        <v>16.86</v>
      </c>
      <c r="F2428">
        <v>7.87</v>
      </c>
      <c r="G2428">
        <v>3.7</v>
      </c>
      <c r="H2428">
        <v>-99999</v>
      </c>
      <c r="I2428">
        <v>4.5339999999999998</v>
      </c>
      <c r="J2428" t="s">
        <v>76</v>
      </c>
      <c r="K2428">
        <v>62.15</v>
      </c>
      <c r="L2428">
        <v>16.876666666666669</v>
      </c>
      <c r="M2428">
        <v>-3.950227138058951E-2</v>
      </c>
      <c r="N2428">
        <v>16.828571428571429</v>
      </c>
      <c r="O2428">
        <v>0.24617996604414491</v>
      </c>
      <c r="P2428">
        <v>30147</v>
      </c>
      <c r="Q2428">
        <v>7871</v>
      </c>
      <c r="R2428">
        <v>3.83</v>
      </c>
      <c r="S2428">
        <v>54.426000000000009</v>
      </c>
      <c r="T2428">
        <v>7.9470000000000001</v>
      </c>
      <c r="U2428">
        <v>27.485600000000002</v>
      </c>
      <c r="V2428">
        <f t="shared" si="377"/>
        <v>2.4952871621568229</v>
      </c>
      <c r="AC2428">
        <v>16.96</v>
      </c>
      <c r="AD2428">
        <v>16.815899999999999</v>
      </c>
      <c r="AH2428" s="85">
        <f>IF(AND(M2428&lt;Variables!$G$6,M2428&gt;Variables!$G$5),0,1)</f>
        <v>1</v>
      </c>
      <c r="AI2428" s="85">
        <f t="shared" si="376"/>
        <v>0</v>
      </c>
      <c r="AJ2428" s="85">
        <f>IF(I2428&gt;Variables!$G$7,0,1)</f>
        <v>0</v>
      </c>
      <c r="AK2428" s="85">
        <f>IF(F2428&gt;Variables!$G$8,0,1)</f>
        <v>1</v>
      </c>
      <c r="AL2428" s="85">
        <f>IF(G2428&gt;Variables!$G$9,0,1)</f>
        <v>1</v>
      </c>
      <c r="AM2428" s="85">
        <f>IF(AND(K2428&gt;Variables!$G$10,K2428&lt;Variables!$G$11),0,1)</f>
        <v>0</v>
      </c>
      <c r="AN2428" s="103">
        <f>IF(H2428&lt;Variables!$G$13,1,0)</f>
        <v>1</v>
      </c>
      <c r="AO2428" s="101">
        <f>IF(R2428&lt;Variables!$G$12,0,1)</f>
        <v>1</v>
      </c>
      <c r="AP2428" s="86">
        <f t="shared" si="378"/>
        <v>0</v>
      </c>
      <c r="AR2428">
        <v>0</v>
      </c>
      <c r="AS2428">
        <v>0</v>
      </c>
      <c r="AT2428">
        <v>0</v>
      </c>
      <c r="AU2428">
        <v>0</v>
      </c>
      <c r="BA2428">
        <v>0</v>
      </c>
    </row>
    <row r="2429" spans="3:53" ht="12.75" x14ac:dyDescent="0.2">
      <c r="C2429" t="s">
        <v>716</v>
      </c>
      <c r="D2429" t="s">
        <v>370</v>
      </c>
      <c r="E2429">
        <v>17.059999999999999</v>
      </c>
      <c r="F2429">
        <v>10.32</v>
      </c>
      <c r="G2429">
        <v>7.89</v>
      </c>
      <c r="H2429">
        <v>2790</v>
      </c>
      <c r="I2429">
        <v>30.827999999999999</v>
      </c>
      <c r="J2429" t="s">
        <v>78</v>
      </c>
      <c r="K2429">
        <v>53.48</v>
      </c>
      <c r="L2429">
        <v>17.038947368421049</v>
      </c>
      <c r="M2429">
        <v>0.35831222586026917</v>
      </c>
      <c r="N2429">
        <v>17.097832653061229</v>
      </c>
      <c r="O2429">
        <v>1.2676150145780961E-2</v>
      </c>
      <c r="P2429">
        <v>829340</v>
      </c>
      <c r="Q2429">
        <v>1113000</v>
      </c>
      <c r="R2429">
        <v>0.75</v>
      </c>
      <c r="S2429">
        <v>54.426000000000009</v>
      </c>
      <c r="T2429">
        <v>7.9470000000000001</v>
      </c>
      <c r="U2429">
        <v>27.485600000000002</v>
      </c>
      <c r="V2429">
        <f t="shared" si="377"/>
        <v>2.390135558262803</v>
      </c>
      <c r="AC2429">
        <v>17.574999999999999</v>
      </c>
      <c r="AD2429">
        <v>16.96</v>
      </c>
      <c r="AH2429" s="85">
        <f>IF(AND(M2429&lt;Variables!$G$6,M2429&gt;Variables!$G$5),0,1)</f>
        <v>1</v>
      </c>
      <c r="AI2429" s="85">
        <f t="shared" si="376"/>
        <v>1</v>
      </c>
      <c r="AJ2429" s="85">
        <f>IF(I2429&gt;Variables!$G$7,0,1)</f>
        <v>0</v>
      </c>
      <c r="AK2429" s="85">
        <f>IF(F2429&gt;Variables!$G$8,0,1)</f>
        <v>0</v>
      </c>
      <c r="AL2429" s="85">
        <f>IF(G2429&gt;Variables!$G$9,0,1)</f>
        <v>1</v>
      </c>
      <c r="AM2429" s="85">
        <f>IF(AND(K2429&gt;Variables!$G$10,K2429&lt;Variables!$G$11),0,1)</f>
        <v>0</v>
      </c>
      <c r="AN2429" s="103">
        <f>IF(H2429&lt;Variables!$G$13,1,0)</f>
        <v>0</v>
      </c>
      <c r="AO2429" s="101">
        <f>IF(R2429&lt;Variables!$G$12,0,1)</f>
        <v>0</v>
      </c>
      <c r="AP2429" s="86">
        <f t="shared" si="378"/>
        <v>1</v>
      </c>
      <c r="AR2429">
        <v>1</v>
      </c>
      <c r="AS2429">
        <v>0</v>
      </c>
      <c r="AT2429">
        <v>0</v>
      </c>
      <c r="AU2429">
        <v>0</v>
      </c>
      <c r="BA2429">
        <v>1.18</v>
      </c>
    </row>
    <row r="2430" spans="3:53" ht="12.75" x14ac:dyDescent="0.2">
      <c r="C2430" t="s">
        <v>716</v>
      </c>
      <c r="D2430" t="s">
        <v>702</v>
      </c>
      <c r="E2430">
        <v>0.15</v>
      </c>
      <c r="F2430">
        <v>8.74</v>
      </c>
      <c r="G2430">
        <v>2.84</v>
      </c>
      <c r="H2430">
        <v>-99999</v>
      </c>
      <c r="I2430">
        <v>3.2450000000000001</v>
      </c>
      <c r="J2430" t="s">
        <v>78</v>
      </c>
      <c r="K2430"/>
      <c r="L2430">
        <v>0.14499999999999999</v>
      </c>
      <c r="M2430">
        <v>0</v>
      </c>
      <c r="N2430">
        <v>0.15175</v>
      </c>
      <c r="O2430">
        <v>-4.4481054365733153</v>
      </c>
      <c r="P2430">
        <v>27547</v>
      </c>
      <c r="Q2430">
        <v>102296</v>
      </c>
      <c r="R2430">
        <v>0.27</v>
      </c>
      <c r="S2430">
        <v>54.426000000000009</v>
      </c>
      <c r="T2430">
        <v>7.9470000000000001</v>
      </c>
      <c r="U2430">
        <v>27.485600000000002</v>
      </c>
      <c r="V2430">
        <f t="shared" si="377"/>
        <v>1.849</v>
      </c>
      <c r="AC2430">
        <v>0.15989999999999999</v>
      </c>
      <c r="AD2430">
        <v>0.14530000000000001</v>
      </c>
      <c r="AH2430" s="85">
        <f>IF(AND(M2430&lt;Variables!$G$6,M2430&gt;Variables!$G$5),0,1)</f>
        <v>1</v>
      </c>
      <c r="AI2430" s="85">
        <f t="shared" si="376"/>
        <v>1</v>
      </c>
      <c r="AJ2430" s="85">
        <f>IF(I2430&gt;Variables!$G$7,0,1)</f>
        <v>0</v>
      </c>
      <c r="AK2430" s="85">
        <f>IF(F2430&gt;Variables!$G$8,0,1)</f>
        <v>1</v>
      </c>
      <c r="AL2430" s="85">
        <f>IF(G2430&gt;Variables!$G$9,0,1)</f>
        <v>1</v>
      </c>
      <c r="AM2430" s="85">
        <f>IF(AND(K2430&gt;Variables!$G$10,K2430&lt;Variables!$G$11),0,1)</f>
        <v>1</v>
      </c>
      <c r="AN2430" s="103">
        <f>IF(H2430&lt;Variables!$G$13,1,0)</f>
        <v>1</v>
      </c>
      <c r="AO2430" s="101">
        <f>IF(R2430&lt;Variables!$G$12,0,1)</f>
        <v>0</v>
      </c>
      <c r="AP2430" s="86">
        <f t="shared" si="378"/>
        <v>1</v>
      </c>
      <c r="AR2430">
        <v>1</v>
      </c>
      <c r="AS2430">
        <v>0</v>
      </c>
      <c r="AT2430">
        <v>0</v>
      </c>
      <c r="AU2430">
        <v>0</v>
      </c>
      <c r="BA2430">
        <v>2</v>
      </c>
    </row>
    <row r="2431" spans="3:53" ht="12.75" x14ac:dyDescent="0.2">
      <c r="C2431" t="s">
        <v>716</v>
      </c>
      <c r="D2431" t="s">
        <v>668</v>
      </c>
      <c r="E2431">
        <v>8</v>
      </c>
      <c r="F2431">
        <v>152.83000000000001</v>
      </c>
      <c r="G2431">
        <v>21.18</v>
      </c>
      <c r="H2431">
        <v>21.3</v>
      </c>
      <c r="I2431">
        <v>-1.4550000000000001</v>
      </c>
      <c r="J2431" t="s">
        <v>78</v>
      </c>
      <c r="K2431">
        <v>46.78</v>
      </c>
      <c r="L2431">
        <v>8.0980299999999996</v>
      </c>
      <c r="M2431">
        <v>-1.0870545058489509</v>
      </c>
      <c r="N2431">
        <v>8.0260780000000018</v>
      </c>
      <c r="O2431">
        <v>-0.20032200035935399</v>
      </c>
      <c r="P2431">
        <v>97240000</v>
      </c>
      <c r="Q2431">
        <v>530980</v>
      </c>
      <c r="R2431">
        <v>183.13</v>
      </c>
      <c r="S2431">
        <v>54.426000000000009</v>
      </c>
      <c r="T2431">
        <v>7.9470000000000001</v>
      </c>
      <c r="U2431">
        <v>27.485600000000002</v>
      </c>
      <c r="V2431">
        <f t="shared" si="377"/>
        <v>2.3517953059625611</v>
      </c>
      <c r="AC2431">
        <v>8.0299999999999994</v>
      </c>
      <c r="AD2431">
        <v>5.66</v>
      </c>
      <c r="AH2431" s="85">
        <f>IF(AND(M2431&lt;Variables!$G$6,M2431&gt;Variables!$G$5),0,1)</f>
        <v>1</v>
      </c>
      <c r="AI2431" s="85">
        <f t="shared" si="376"/>
        <v>0</v>
      </c>
      <c r="AJ2431" s="85">
        <f>IF(I2431&gt;Variables!$G$7,0,1)</f>
        <v>1</v>
      </c>
      <c r="AK2431" s="85">
        <f>IF(F2431&gt;Variables!$G$8,0,1)</f>
        <v>0</v>
      </c>
      <c r="AL2431" s="85">
        <f>IF(G2431&gt;Variables!$G$9,0,1)</f>
        <v>0</v>
      </c>
      <c r="AM2431" s="85">
        <f>IF(AND(K2431&gt;Variables!$G$10,K2431&lt;Variables!$G$11),0,1)</f>
        <v>1</v>
      </c>
      <c r="AN2431" s="103">
        <f>IF(H2431&lt;Variables!$G$13,1,0)</f>
        <v>1</v>
      </c>
      <c r="AO2431" s="101">
        <f>IF(R2431&lt;Variables!$G$12,0,1)</f>
        <v>1</v>
      </c>
      <c r="AP2431" s="86">
        <f t="shared" si="378"/>
        <v>1</v>
      </c>
      <c r="AR2431">
        <v>0</v>
      </c>
      <c r="AS2431">
        <v>0</v>
      </c>
      <c r="AT2431">
        <v>1</v>
      </c>
      <c r="AU2431">
        <v>0</v>
      </c>
      <c r="BA2431">
        <v>-2.25</v>
      </c>
    </row>
    <row r="2432" spans="3:53" ht="12.75" x14ac:dyDescent="0.2">
      <c r="C2432" t="s">
        <v>716</v>
      </c>
      <c r="D2432" t="s">
        <v>681</v>
      </c>
      <c r="E2432">
        <v>1.43</v>
      </c>
      <c r="F2432">
        <v>41.27</v>
      </c>
      <c r="G2432">
        <v>7.01</v>
      </c>
      <c r="H2432">
        <v>81.3</v>
      </c>
      <c r="I2432">
        <v>-53.41</v>
      </c>
      <c r="J2432" t="s">
        <v>78</v>
      </c>
      <c r="K2432">
        <v>38.130000000000003</v>
      </c>
      <c r="L2432">
        <v>1.4609650000000001</v>
      </c>
      <c r="M2432">
        <v>-2.584935299613615</v>
      </c>
      <c r="N2432">
        <v>1.4579139999999999</v>
      </c>
      <c r="O2432">
        <v>-2.3810732320287542</v>
      </c>
      <c r="P2432">
        <v>80720000</v>
      </c>
      <c r="Q2432">
        <v>793060</v>
      </c>
      <c r="R2432">
        <v>101.78</v>
      </c>
      <c r="S2432">
        <v>54.426000000000009</v>
      </c>
      <c r="T2432">
        <v>7.9470000000000001</v>
      </c>
      <c r="U2432">
        <v>27.485600000000002</v>
      </c>
      <c r="V2432">
        <f t="shared" si="377"/>
        <v>2.2226220881554313</v>
      </c>
      <c r="AC2432">
        <v>1.45</v>
      </c>
      <c r="AD2432">
        <v>1.2</v>
      </c>
      <c r="AH2432" s="85">
        <f>IF(AND(M2432&lt;Variables!$G$6,M2432&gt;Variables!$G$5),0,1)</f>
        <v>0</v>
      </c>
      <c r="AI2432" s="85">
        <f t="shared" si="376"/>
        <v>0</v>
      </c>
      <c r="AJ2432" s="85">
        <f>IF(I2432&gt;Variables!$G$7,0,1)</f>
        <v>1</v>
      </c>
      <c r="AK2432" s="85">
        <f>IF(F2432&gt;Variables!$G$8,0,1)</f>
        <v>0</v>
      </c>
      <c r="AL2432" s="85">
        <f>IF(G2432&gt;Variables!$G$9,0,1)</f>
        <v>1</v>
      </c>
      <c r="AM2432" s="85">
        <f>IF(AND(K2432&gt;Variables!$G$10,K2432&lt;Variables!$G$11),0,1)</f>
        <v>1</v>
      </c>
      <c r="AN2432" s="103">
        <f>IF(H2432&lt;Variables!$G$13,1,0)</f>
        <v>1</v>
      </c>
      <c r="AO2432" s="101">
        <f>IF(R2432&lt;Variables!$G$12,0,1)</f>
        <v>1</v>
      </c>
      <c r="AP2432" s="86">
        <f t="shared" si="378"/>
        <v>1</v>
      </c>
      <c r="AR2432">
        <v>0</v>
      </c>
      <c r="AS2432">
        <v>0</v>
      </c>
      <c r="AT2432">
        <v>1</v>
      </c>
      <c r="AU2432">
        <v>0</v>
      </c>
      <c r="BA2432">
        <v>-2.25</v>
      </c>
    </row>
    <row r="2433" spans="3:53" ht="12.75" x14ac:dyDescent="0.2">
      <c r="C2433" t="s">
        <v>716</v>
      </c>
      <c r="D2433" t="s">
        <v>714</v>
      </c>
      <c r="E2433">
        <v>1.03</v>
      </c>
      <c r="F2433">
        <v>68.22</v>
      </c>
      <c r="G2433">
        <v>86.67</v>
      </c>
      <c r="H2433">
        <v>26.38</v>
      </c>
      <c r="I2433">
        <v>-49.432000000000002</v>
      </c>
      <c r="J2433" t="s">
        <v>78</v>
      </c>
      <c r="K2433">
        <v>93.28</v>
      </c>
      <c r="L2433">
        <v>0.90133677777777776</v>
      </c>
      <c r="M2433">
        <v>24.259880170576281</v>
      </c>
      <c r="N2433">
        <v>0.79964752083333346</v>
      </c>
      <c r="O2433">
        <v>40.06171104398836</v>
      </c>
      <c r="P2433">
        <v>4960000</v>
      </c>
      <c r="Q2433">
        <v>481730</v>
      </c>
      <c r="R2433">
        <v>10.3</v>
      </c>
      <c r="S2433">
        <v>54.426000000000009</v>
      </c>
      <c r="T2433">
        <v>7.9470000000000001</v>
      </c>
      <c r="U2433">
        <v>27.485600000000002</v>
      </c>
      <c r="V2433">
        <f t="shared" si="377"/>
        <v>-0.84768255303896289</v>
      </c>
      <c r="AC2433">
        <v>1.1200000000000001</v>
      </c>
      <c r="AD2433">
        <v>0.73329999999999995</v>
      </c>
      <c r="AH2433" s="85">
        <f>IF(AND(M2433&lt;Variables!$G$6,M2433&gt;Variables!$G$5),0,1)</f>
        <v>1</v>
      </c>
      <c r="AI2433" s="85">
        <f t="shared" si="376"/>
        <v>0</v>
      </c>
      <c r="AJ2433" s="85">
        <f>IF(I2433&gt;Variables!$G$7,0,1)</f>
        <v>1</v>
      </c>
      <c r="AK2433" s="85">
        <f>IF(F2433&gt;Variables!$G$8,0,1)</f>
        <v>0</v>
      </c>
      <c r="AL2433" s="85">
        <f>IF(G2433&gt;Variables!$G$9,0,1)</f>
        <v>0</v>
      </c>
      <c r="AM2433" s="85">
        <f>IF(AND(K2433&gt;Variables!$G$10,K2433&lt;Variables!$G$11),0,1)</f>
        <v>1</v>
      </c>
      <c r="AN2433" s="103">
        <f>IF(H2433&lt;Variables!$G$13,1,0)</f>
        <v>1</v>
      </c>
      <c r="AO2433" s="101">
        <f>IF(R2433&lt;Variables!$G$12,0,1)</f>
        <v>1</v>
      </c>
      <c r="AP2433" s="86">
        <f t="shared" si="378"/>
        <v>1</v>
      </c>
      <c r="AR2433">
        <v>1</v>
      </c>
      <c r="AS2433">
        <v>0</v>
      </c>
      <c r="AT2433">
        <v>0</v>
      </c>
      <c r="AU2433">
        <v>0</v>
      </c>
      <c r="BA2433">
        <v>2</v>
      </c>
    </row>
    <row r="2434" spans="3:53" ht="12.75" x14ac:dyDescent="0.2">
      <c r="C2434" t="s">
        <v>716</v>
      </c>
      <c r="D2434" t="s">
        <v>389</v>
      </c>
      <c r="E2434">
        <v>8.52</v>
      </c>
      <c r="F2434">
        <v>11.13</v>
      </c>
      <c r="G2434">
        <v>4.42</v>
      </c>
      <c r="H2434">
        <v>2260</v>
      </c>
      <c r="I2434">
        <v>-40.524999999999999</v>
      </c>
      <c r="J2434" t="s">
        <v>78</v>
      </c>
      <c r="K2434">
        <v>75.180000000000007</v>
      </c>
      <c r="L2434">
        <v>8.4164300000000019</v>
      </c>
      <c r="M2434">
        <v>0.99412696357003982</v>
      </c>
      <c r="N2434">
        <v>8.3092559999999995</v>
      </c>
      <c r="O2434">
        <v>2.2967639942733769</v>
      </c>
      <c r="P2434">
        <v>8140000.0000000009</v>
      </c>
      <c r="Q2434">
        <v>7917000</v>
      </c>
      <c r="R2434">
        <v>1.03</v>
      </c>
      <c r="S2434">
        <v>54.426000000000009</v>
      </c>
      <c r="T2434">
        <v>7.9470000000000001</v>
      </c>
      <c r="U2434">
        <v>27.485600000000002</v>
      </c>
      <c r="V2434">
        <f t="shared" si="377"/>
        <v>2.5297247452166798</v>
      </c>
      <c r="AC2434">
        <v>8.6549999999999994</v>
      </c>
      <c r="AD2434">
        <v>8.3550000000000004</v>
      </c>
      <c r="AH2434" s="85">
        <f>IF(AND(M2434&lt;Variables!$G$6,M2434&gt;Variables!$G$5),0,1)</f>
        <v>1</v>
      </c>
      <c r="AI2434" s="85">
        <f t="shared" si="376"/>
        <v>0</v>
      </c>
      <c r="AJ2434" s="85">
        <f>IF(I2434&gt;Variables!$G$7,0,1)</f>
        <v>1</v>
      </c>
      <c r="AK2434" s="85">
        <f>IF(F2434&gt;Variables!$G$8,0,1)</f>
        <v>0</v>
      </c>
      <c r="AL2434" s="85">
        <f>IF(G2434&gt;Variables!$G$9,0,1)</f>
        <v>1</v>
      </c>
      <c r="AM2434" s="85">
        <f>IF(AND(K2434&gt;Variables!$G$10,K2434&lt;Variables!$G$11),0,1)</f>
        <v>1</v>
      </c>
      <c r="AN2434" s="103">
        <f>IF(H2434&lt;Variables!$G$13,1,0)</f>
        <v>1</v>
      </c>
      <c r="AO2434" s="101">
        <f>IF(R2434&lt;Variables!$G$12,0,1)</f>
        <v>0</v>
      </c>
      <c r="AP2434" s="86">
        <f t="shared" si="378"/>
        <v>1</v>
      </c>
      <c r="AR2434">
        <v>1</v>
      </c>
      <c r="AS2434">
        <v>0</v>
      </c>
      <c r="AT2434">
        <v>0</v>
      </c>
      <c r="AU2434">
        <v>0</v>
      </c>
      <c r="BA2434">
        <v>1.44</v>
      </c>
    </row>
    <row r="2435" spans="3:53" ht="12.75" x14ac:dyDescent="0.2">
      <c r="C2435" t="s">
        <v>716</v>
      </c>
      <c r="D2435" t="s">
        <v>692</v>
      </c>
      <c r="E2435">
        <v>12.33</v>
      </c>
      <c r="F2435">
        <v>42.99</v>
      </c>
      <c r="G2435">
        <v>32.58</v>
      </c>
      <c r="H2435">
        <v>54.17</v>
      </c>
      <c r="I2435">
        <v>29.434999999999999</v>
      </c>
      <c r="J2435" t="s">
        <v>78</v>
      </c>
      <c r="K2435">
        <v>51.73</v>
      </c>
      <c r="L2435">
        <v>12.288790000000001</v>
      </c>
      <c r="M2435">
        <v>0.66084618583276844</v>
      </c>
      <c r="N2435">
        <v>12.380922</v>
      </c>
      <c r="O2435">
        <v>-8.8216370315589696E-2</v>
      </c>
      <c r="P2435">
        <v>18240000</v>
      </c>
      <c r="Q2435">
        <v>6070000</v>
      </c>
      <c r="R2435">
        <v>3</v>
      </c>
      <c r="S2435">
        <v>54.426000000000009</v>
      </c>
      <c r="T2435">
        <v>7.9470000000000001</v>
      </c>
      <c r="U2435">
        <v>27.485600000000002</v>
      </c>
      <c r="V2435">
        <f t="shared" si="377"/>
        <v>2.3644390530208432</v>
      </c>
      <c r="AC2435">
        <v>12.78</v>
      </c>
      <c r="AD2435">
        <v>10.762</v>
      </c>
      <c r="AH2435" s="85">
        <f>IF(AND(M2435&lt;Variables!$G$6,M2435&gt;Variables!$G$5),0,1)</f>
        <v>1</v>
      </c>
      <c r="AI2435" s="85">
        <f t="shared" ref="AI2435:AI2498" si="379">IF(L2435&gt;N2435,0,1)</f>
        <v>1</v>
      </c>
      <c r="AJ2435" s="85">
        <f>IF(I2435&gt;Variables!$G$7,0,1)</f>
        <v>0</v>
      </c>
      <c r="AK2435" s="85">
        <f>IF(F2435&gt;Variables!$G$8,0,1)</f>
        <v>0</v>
      </c>
      <c r="AL2435" s="85">
        <f>IF(G2435&gt;Variables!$G$9,0,1)</f>
        <v>0</v>
      </c>
      <c r="AM2435" s="85">
        <f>IF(AND(K2435&gt;Variables!$G$10,K2435&lt;Variables!$G$11),0,1)</f>
        <v>0</v>
      </c>
      <c r="AN2435" s="103">
        <f>IF(H2435&lt;Variables!$G$13,1,0)</f>
        <v>1</v>
      </c>
      <c r="AO2435" s="101">
        <f>IF(R2435&lt;Variables!$G$12,0,1)</f>
        <v>1</v>
      </c>
      <c r="AP2435" s="86">
        <f t="shared" si="378"/>
        <v>1</v>
      </c>
      <c r="AR2435">
        <v>0</v>
      </c>
      <c r="AS2435">
        <v>0</v>
      </c>
      <c r="AT2435">
        <v>1</v>
      </c>
      <c r="AU2435">
        <v>0</v>
      </c>
      <c r="BA2435">
        <v>-2.25</v>
      </c>
    </row>
    <row r="2436" spans="3:53" ht="12.75" x14ac:dyDescent="0.2">
      <c r="C2436" t="s">
        <v>716</v>
      </c>
      <c r="D2436" t="s">
        <v>117</v>
      </c>
      <c r="E2436">
        <v>26.73</v>
      </c>
      <c r="F2436">
        <v>9.3000000000000007</v>
      </c>
      <c r="G2436">
        <v>9.9</v>
      </c>
      <c r="H2436">
        <v>3680</v>
      </c>
      <c r="I2436">
        <v>-34.076999999999998</v>
      </c>
      <c r="J2436" t="s">
        <v>78</v>
      </c>
      <c r="K2436">
        <v>64.239999999999995</v>
      </c>
      <c r="L2436">
        <v>26.517579999999999</v>
      </c>
      <c r="M2436">
        <v>0.46165600330045858</v>
      </c>
      <c r="N2436">
        <v>26.414584000000001</v>
      </c>
      <c r="O2436">
        <v>0.85337705867334179</v>
      </c>
      <c r="P2436">
        <v>9346000</v>
      </c>
      <c r="Q2436">
        <v>16008000</v>
      </c>
      <c r="R2436">
        <v>0.57999999999999996</v>
      </c>
      <c r="S2436">
        <v>54.426000000000009</v>
      </c>
      <c r="T2436">
        <v>7.9470000000000001</v>
      </c>
      <c r="U2436">
        <v>27.485600000000002</v>
      </c>
      <c r="V2436">
        <f t="shared" si="377"/>
        <v>2.4835376853797362</v>
      </c>
      <c r="AC2436">
        <v>28.66</v>
      </c>
      <c r="AD2436">
        <v>26.58</v>
      </c>
      <c r="AH2436" s="85">
        <f>IF(AND(M2436&lt;Variables!$G$6,M2436&gt;Variables!$G$5),0,1)</f>
        <v>1</v>
      </c>
      <c r="AI2436" s="85">
        <f t="shared" si="379"/>
        <v>0</v>
      </c>
      <c r="AJ2436" s="85">
        <f>IF(I2436&gt;Variables!$G$7,0,1)</f>
        <v>1</v>
      </c>
      <c r="AK2436" s="85">
        <f>IF(F2436&gt;Variables!$G$8,0,1)</f>
        <v>0</v>
      </c>
      <c r="AL2436" s="85">
        <f>IF(G2436&gt;Variables!$G$9,0,1)</f>
        <v>1</v>
      </c>
      <c r="AM2436" s="85">
        <f>IF(AND(K2436&gt;Variables!$G$10,K2436&lt;Variables!$G$11),0,1)</f>
        <v>0</v>
      </c>
      <c r="AN2436" s="103">
        <f>IF(H2436&lt;Variables!$G$13,1,0)</f>
        <v>0</v>
      </c>
      <c r="AO2436" s="101">
        <f>IF(R2436&lt;Variables!$G$12,0,1)</f>
        <v>0</v>
      </c>
      <c r="AP2436" s="86">
        <f t="shared" si="378"/>
        <v>1</v>
      </c>
      <c r="AR2436">
        <v>1</v>
      </c>
      <c r="AS2436">
        <v>0</v>
      </c>
      <c r="AT2436">
        <v>0</v>
      </c>
      <c r="AU2436">
        <v>0</v>
      </c>
      <c r="BA2436">
        <v>1.62</v>
      </c>
    </row>
    <row r="2437" spans="3:53" ht="12.75" x14ac:dyDescent="0.2">
      <c r="C2437" t="s">
        <v>716</v>
      </c>
      <c r="D2437" t="s">
        <v>678</v>
      </c>
      <c r="E2437">
        <v>33.729999999999997</v>
      </c>
      <c r="F2437">
        <v>66.55</v>
      </c>
      <c r="G2437">
        <v>0.06</v>
      </c>
      <c r="H2437">
        <v>979.01</v>
      </c>
      <c r="I2437">
        <v>-42.610999999999997</v>
      </c>
      <c r="J2437" t="s">
        <v>78</v>
      </c>
      <c r="K2437">
        <v>60.33</v>
      </c>
      <c r="L2437">
        <v>33.717100000000002</v>
      </c>
      <c r="M2437">
        <v>3.8259518167324008E-2</v>
      </c>
      <c r="N2437">
        <v>33.727240000000002</v>
      </c>
      <c r="O2437">
        <v>8.183296350353567E-3</v>
      </c>
      <c r="P2437">
        <v>16320000</v>
      </c>
      <c r="Q2437">
        <v>462110</v>
      </c>
      <c r="R2437">
        <v>35.32</v>
      </c>
      <c r="S2437">
        <v>54.426000000000009</v>
      </c>
      <c r="T2437">
        <v>7.9470000000000001</v>
      </c>
      <c r="U2437">
        <v>27.485600000000002</v>
      </c>
      <c r="V2437">
        <f t="shared" si="377"/>
        <v>2.4718826547917834</v>
      </c>
      <c r="AC2437">
        <v>33.869999999999997</v>
      </c>
      <c r="AD2437">
        <v>33.479999999999997</v>
      </c>
      <c r="AH2437" s="85">
        <f>IF(AND(M2437&lt;Variables!$G$6,M2437&gt;Variables!$G$5),0,1)</f>
        <v>1</v>
      </c>
      <c r="AI2437" s="85">
        <f t="shared" si="379"/>
        <v>1</v>
      </c>
      <c r="AJ2437" s="85">
        <f>IF(I2437&gt;Variables!$G$7,0,1)</f>
        <v>1</v>
      </c>
      <c r="AK2437" s="85">
        <f>IF(F2437&gt;Variables!$G$8,0,1)</f>
        <v>0</v>
      </c>
      <c r="AL2437" s="85">
        <f>IF(G2437&gt;Variables!$G$9,0,1)</f>
        <v>1</v>
      </c>
      <c r="AM2437" s="85">
        <f>IF(AND(K2437&gt;Variables!$G$10,K2437&lt;Variables!$G$11),0,1)</f>
        <v>0</v>
      </c>
      <c r="AN2437" s="103">
        <f>IF(H2437&lt;Variables!$G$13,1,0)</f>
        <v>1</v>
      </c>
      <c r="AO2437" s="101">
        <f>IF(R2437&lt;Variables!$G$12,0,1)</f>
        <v>1</v>
      </c>
      <c r="AP2437" s="86">
        <f t="shared" si="378"/>
        <v>1</v>
      </c>
      <c r="AR2437">
        <v>0</v>
      </c>
      <c r="AS2437">
        <v>0</v>
      </c>
      <c r="AT2437">
        <v>0</v>
      </c>
      <c r="AU2437">
        <v>1</v>
      </c>
      <c r="BA2437">
        <v>-0.01</v>
      </c>
    </row>
    <row r="2438" spans="3:53" ht="12.75" x14ac:dyDescent="0.2">
      <c r="C2438" t="s">
        <v>716</v>
      </c>
      <c r="D2438" t="s">
        <v>694</v>
      </c>
      <c r="E2438">
        <v>29.26</v>
      </c>
      <c r="F2438">
        <v>6.56</v>
      </c>
      <c r="G2438">
        <v>3.91</v>
      </c>
      <c r="H2438">
        <v>5540</v>
      </c>
      <c r="I2438">
        <v>16.001000000000001</v>
      </c>
      <c r="J2438" t="s">
        <v>78</v>
      </c>
      <c r="K2438">
        <v>61.24</v>
      </c>
      <c r="L2438">
        <v>29.051874999999999</v>
      </c>
      <c r="M2438">
        <v>0.57870619366218634</v>
      </c>
      <c r="N2438">
        <v>29.048335999999999</v>
      </c>
      <c r="O2438">
        <v>0.59095984017810799</v>
      </c>
      <c r="P2438">
        <v>623133</v>
      </c>
      <c r="Q2438">
        <v>1452000</v>
      </c>
      <c r="R2438">
        <v>0.43</v>
      </c>
      <c r="S2438">
        <v>54.426000000000009</v>
      </c>
      <c r="T2438">
        <v>7.9470000000000001</v>
      </c>
      <c r="U2438">
        <v>27.485600000000002</v>
      </c>
      <c r="V2438">
        <f t="shared" si="377"/>
        <v>2.4496145877675719</v>
      </c>
      <c r="AC2438">
        <v>30.48</v>
      </c>
      <c r="AD2438">
        <v>29.21</v>
      </c>
      <c r="AH2438" s="85">
        <f>IF(AND(M2438&lt;Variables!$G$6,M2438&gt;Variables!$G$5),0,1)</f>
        <v>1</v>
      </c>
      <c r="AI2438" s="85">
        <f t="shared" si="379"/>
        <v>0</v>
      </c>
      <c r="AJ2438" s="85">
        <f>IF(I2438&gt;Variables!$G$7,0,1)</f>
        <v>0</v>
      </c>
      <c r="AK2438" s="85">
        <f>IF(F2438&gt;Variables!$G$8,0,1)</f>
        <v>1</v>
      </c>
      <c r="AL2438" s="85">
        <f>IF(G2438&gt;Variables!$G$9,0,1)</f>
        <v>1</v>
      </c>
      <c r="AM2438" s="85">
        <f>IF(AND(K2438&gt;Variables!$G$10,K2438&lt;Variables!$G$11),0,1)</f>
        <v>0</v>
      </c>
      <c r="AN2438" s="103">
        <f>IF(H2438&lt;Variables!$G$13,1,0)</f>
        <v>0</v>
      </c>
      <c r="AO2438" s="101">
        <f>IF(R2438&lt;Variables!$G$12,0,1)</f>
        <v>0</v>
      </c>
      <c r="AP2438" s="86">
        <f t="shared" si="378"/>
        <v>1</v>
      </c>
      <c r="AR2438">
        <v>1</v>
      </c>
      <c r="AS2438">
        <v>0</v>
      </c>
      <c r="AT2438">
        <v>0</v>
      </c>
      <c r="AU2438">
        <v>0</v>
      </c>
      <c r="BA2438">
        <v>1.53</v>
      </c>
    </row>
    <row r="2439" spans="3:53" ht="12.75" x14ac:dyDescent="0.2">
      <c r="C2439" t="s">
        <v>716</v>
      </c>
      <c r="D2439" t="s">
        <v>461</v>
      </c>
      <c r="E2439">
        <v>16.46</v>
      </c>
      <c r="F2439">
        <v>6.67</v>
      </c>
      <c r="G2439">
        <v>5.44</v>
      </c>
      <c r="H2439">
        <v>6300</v>
      </c>
      <c r="I2439">
        <v>-13.391</v>
      </c>
      <c r="J2439" t="s">
        <v>78</v>
      </c>
      <c r="K2439">
        <v>65.040000000000006</v>
      </c>
      <c r="L2439">
        <v>16.32441</v>
      </c>
      <c r="M2439">
        <v>0.89185459076314888</v>
      </c>
      <c r="N2439">
        <v>16.376771999999999</v>
      </c>
      <c r="O2439">
        <v>0.56926969490688584</v>
      </c>
      <c r="P2439">
        <v>6268000</v>
      </c>
      <c r="Q2439">
        <v>14129000</v>
      </c>
      <c r="R2439">
        <v>0.44</v>
      </c>
      <c r="S2439">
        <v>54.426000000000009</v>
      </c>
      <c r="T2439">
        <v>7.9470000000000001</v>
      </c>
      <c r="U2439">
        <v>27.485600000000002</v>
      </c>
      <c r="V2439">
        <f t="shared" si="377"/>
        <v>2.4608880127259734</v>
      </c>
      <c r="AC2439">
        <v>18.399999999999999</v>
      </c>
      <c r="AD2439">
        <v>16.400099999999998</v>
      </c>
      <c r="AH2439" s="85">
        <f>IF(AND(M2439&lt;Variables!$G$6,M2439&gt;Variables!$G$5),0,1)</f>
        <v>1</v>
      </c>
      <c r="AI2439" s="85">
        <f t="shared" si="379"/>
        <v>1</v>
      </c>
      <c r="AJ2439" s="85">
        <f>IF(I2439&gt;Variables!$G$7,0,1)</f>
        <v>1</v>
      </c>
      <c r="AK2439" s="85">
        <f>IF(F2439&gt;Variables!$G$8,0,1)</f>
        <v>1</v>
      </c>
      <c r="AL2439" s="85">
        <f>IF(G2439&gt;Variables!$G$9,0,1)</f>
        <v>1</v>
      </c>
      <c r="AM2439" s="85">
        <f>IF(AND(K2439&gt;Variables!$G$10,K2439&lt;Variables!$G$11),0,1)</f>
        <v>0</v>
      </c>
      <c r="AN2439" s="103">
        <f>IF(H2439&lt;Variables!$G$13,1,0)</f>
        <v>0</v>
      </c>
      <c r="AO2439" s="101">
        <f>IF(R2439&lt;Variables!$G$12,0,1)</f>
        <v>0</v>
      </c>
      <c r="AP2439" s="86">
        <f t="shared" si="378"/>
        <v>1</v>
      </c>
      <c r="AR2439">
        <v>1</v>
      </c>
      <c r="AS2439">
        <v>0</v>
      </c>
      <c r="AT2439">
        <v>0</v>
      </c>
      <c r="AU2439">
        <v>0</v>
      </c>
      <c r="BA2439">
        <v>2</v>
      </c>
    </row>
    <row r="2440" spans="3:53" ht="12.75" x14ac:dyDescent="0.2">
      <c r="C2440" t="s">
        <v>717</v>
      </c>
      <c r="D2440" t="s">
        <v>668</v>
      </c>
      <c r="E2440">
        <v>7.91</v>
      </c>
      <c r="F2440">
        <v>148.43</v>
      </c>
      <c r="G2440">
        <v>18.97</v>
      </c>
      <c r="H2440">
        <v>21.3</v>
      </c>
      <c r="I2440">
        <v>-1.5509999999999999</v>
      </c>
      <c r="J2440" t="s">
        <v>78</v>
      </c>
      <c r="K2440">
        <v>39.950000000000003</v>
      </c>
      <c r="L2440">
        <v>8.0479000000000021</v>
      </c>
      <c r="M2440">
        <v>-2.2900383951093088</v>
      </c>
      <c r="N2440">
        <v>8.0234839999999998</v>
      </c>
      <c r="O2440">
        <v>-1.992700427893916</v>
      </c>
      <c r="P2440">
        <v>98100000</v>
      </c>
      <c r="Q2440">
        <v>530980</v>
      </c>
      <c r="R2440">
        <v>184.75</v>
      </c>
      <c r="S2440">
        <v>55.883000000000003</v>
      </c>
      <c r="T2440">
        <v>8.0330000000000013</v>
      </c>
      <c r="U2440">
        <v>28.0776</v>
      </c>
      <c r="V2440">
        <f t="shared" si="377"/>
        <v>2.2559560078778311</v>
      </c>
      <c r="AC2440">
        <v>7.99</v>
      </c>
      <c r="AD2440">
        <v>5.66</v>
      </c>
      <c r="AH2440" s="85">
        <f>IF(AND(M2440&lt;Variables!$G$6,M2440&gt;Variables!$G$5),0,1)</f>
        <v>0</v>
      </c>
      <c r="AI2440" s="85">
        <f t="shared" si="379"/>
        <v>0</v>
      </c>
      <c r="AJ2440" s="85">
        <f>IF(I2440&gt;Variables!$G$7,0,1)</f>
        <v>1</v>
      </c>
      <c r="AK2440" s="85">
        <f>IF(F2440&gt;Variables!$G$8,0,1)</f>
        <v>0</v>
      </c>
      <c r="AL2440" s="85">
        <f>IF(G2440&gt;Variables!$G$9,0,1)</f>
        <v>0</v>
      </c>
      <c r="AM2440" s="85">
        <f>IF(AND(K2440&gt;Variables!$G$10,K2440&lt;Variables!$G$11),0,1)</f>
        <v>1</v>
      </c>
      <c r="AN2440" s="103">
        <f>IF(H2440&lt;Variables!$G$13,1,0)</f>
        <v>1</v>
      </c>
      <c r="AO2440" s="101">
        <f>IF(R2440&lt;Variables!$G$12,0,1)</f>
        <v>1</v>
      </c>
      <c r="AP2440" s="86">
        <f t="shared" si="378"/>
        <v>1</v>
      </c>
      <c r="AR2440">
        <v>0</v>
      </c>
      <c r="AS2440">
        <v>0</v>
      </c>
      <c r="AT2440">
        <v>1</v>
      </c>
      <c r="AU2440">
        <v>0</v>
      </c>
      <c r="BA2440">
        <v>-2.25</v>
      </c>
    </row>
    <row r="2441" spans="3:53" ht="12.75" x14ac:dyDescent="0.2">
      <c r="C2441" t="s">
        <v>717</v>
      </c>
      <c r="D2441" t="s">
        <v>714</v>
      </c>
      <c r="E2441">
        <v>1.03</v>
      </c>
      <c r="F2441">
        <v>86.36</v>
      </c>
      <c r="G2441">
        <v>73.33</v>
      </c>
      <c r="H2441">
        <v>26.38</v>
      </c>
      <c r="I2441">
        <v>-52.018999999999998</v>
      </c>
      <c r="J2441" t="s">
        <v>78</v>
      </c>
      <c r="K2441">
        <v>69.099999999999994</v>
      </c>
      <c r="L2441">
        <v>0.94957887500000004</v>
      </c>
      <c r="M2441">
        <v>9.5222342641099704</v>
      </c>
      <c r="N2441">
        <v>0.82597786956521724</v>
      </c>
      <c r="O2441">
        <v>25.91136376903669</v>
      </c>
      <c r="P2441">
        <v>5580000</v>
      </c>
      <c r="Q2441">
        <v>481730</v>
      </c>
      <c r="R2441">
        <v>11.58</v>
      </c>
      <c r="S2441">
        <v>55.883000000000003</v>
      </c>
      <c r="T2441">
        <v>8.0330000000000013</v>
      </c>
      <c r="U2441">
        <v>28.0776</v>
      </c>
      <c r="V2441">
        <f t="shared" si="377"/>
        <v>1.7920438493374238</v>
      </c>
      <c r="AC2441">
        <v>1.06</v>
      </c>
      <c r="AD2441">
        <v>0.73329999999999995</v>
      </c>
      <c r="AH2441" s="85">
        <f>IF(AND(M2441&lt;Variables!$G$6,M2441&gt;Variables!$G$5),0,1)</f>
        <v>1</v>
      </c>
      <c r="AI2441" s="85">
        <f t="shared" si="379"/>
        <v>0</v>
      </c>
      <c r="AJ2441" s="85">
        <f>IF(I2441&gt;Variables!$G$7,0,1)</f>
        <v>1</v>
      </c>
      <c r="AK2441" s="85">
        <f>IF(F2441&gt;Variables!$G$8,0,1)</f>
        <v>0</v>
      </c>
      <c r="AL2441" s="85">
        <f>IF(G2441&gt;Variables!$G$9,0,1)</f>
        <v>0</v>
      </c>
      <c r="AM2441" s="85">
        <f>IF(AND(K2441&gt;Variables!$G$10,K2441&lt;Variables!$G$11),0,1)</f>
        <v>0</v>
      </c>
      <c r="AN2441" s="103">
        <f>IF(H2441&lt;Variables!$G$13,1,0)</f>
        <v>1</v>
      </c>
      <c r="AO2441" s="101">
        <f>IF(R2441&lt;Variables!$G$12,0,1)</f>
        <v>1</v>
      </c>
      <c r="AP2441" s="86">
        <f t="shared" si="378"/>
        <v>1</v>
      </c>
      <c r="AR2441">
        <v>0</v>
      </c>
      <c r="AS2441">
        <v>0</v>
      </c>
      <c r="AT2441">
        <v>1</v>
      </c>
      <c r="AU2441">
        <v>0</v>
      </c>
      <c r="BA2441">
        <v>-2.25</v>
      </c>
    </row>
    <row r="2442" spans="3:53" ht="12.75" x14ac:dyDescent="0.2">
      <c r="C2442" t="s">
        <v>717</v>
      </c>
      <c r="D2442" t="s">
        <v>679</v>
      </c>
      <c r="E2442">
        <v>0.26</v>
      </c>
      <c r="F2442">
        <v>37.01</v>
      </c>
      <c r="G2442">
        <v>-20.93</v>
      </c>
      <c r="H2442">
        <v>-99999</v>
      </c>
      <c r="I2442">
        <v>5.6000000000000001E-2</v>
      </c>
      <c r="J2442" t="s">
        <v>78</v>
      </c>
      <c r="K2442">
        <v>48.01</v>
      </c>
      <c r="L2442">
        <v>0.25755000000000011</v>
      </c>
      <c r="M2442">
        <v>-0.99009900990101019</v>
      </c>
      <c r="N2442">
        <v>0.26348874999999999</v>
      </c>
      <c r="O2442">
        <v>-3.2216745496724202</v>
      </c>
      <c r="P2442">
        <v>1909000</v>
      </c>
      <c r="Q2442">
        <v>268345</v>
      </c>
      <c r="R2442">
        <v>7.11</v>
      </c>
      <c r="S2442">
        <v>55.883000000000003</v>
      </c>
      <c r="T2442">
        <v>8.0330000000000013</v>
      </c>
      <c r="U2442">
        <v>28.0776</v>
      </c>
      <c r="V2442">
        <f t="shared" si="377"/>
        <v>2.3664359564356436</v>
      </c>
      <c r="AC2442">
        <v>0.26</v>
      </c>
      <c r="AD2442">
        <v>0.18099999999999999</v>
      </c>
      <c r="AH2442" s="85">
        <f>IF(AND(M2442&lt;Variables!$G$6,M2442&gt;Variables!$G$5),0,1)</f>
        <v>1</v>
      </c>
      <c r="AI2442" s="85">
        <f t="shared" si="379"/>
        <v>1</v>
      </c>
      <c r="AJ2442" s="85">
        <f>IF(I2442&gt;Variables!$G$7,0,1)</f>
        <v>0</v>
      </c>
      <c r="AK2442" s="85">
        <f>IF(F2442&gt;Variables!$G$8,0,1)</f>
        <v>0</v>
      </c>
      <c r="AL2442" s="85">
        <f>IF(G2442&gt;Variables!$G$9,0,1)</f>
        <v>1</v>
      </c>
      <c r="AM2442" s="85">
        <f>IF(AND(K2442&gt;Variables!$G$10,K2442&lt;Variables!$G$11),0,1)</f>
        <v>1</v>
      </c>
      <c r="AN2442" s="103">
        <f>IF(H2442&lt;Variables!$G$13,1,0)</f>
        <v>1</v>
      </c>
      <c r="AO2442" s="101">
        <f>IF(R2442&lt;Variables!$G$12,0,1)</f>
        <v>1</v>
      </c>
      <c r="AP2442" s="86">
        <f t="shared" si="378"/>
        <v>1</v>
      </c>
      <c r="AR2442">
        <v>0</v>
      </c>
      <c r="AS2442">
        <v>0</v>
      </c>
      <c r="AT2442">
        <v>1</v>
      </c>
      <c r="AU2442">
        <v>0</v>
      </c>
      <c r="BA2442">
        <v>-2.25</v>
      </c>
    </row>
    <row r="2443" spans="3:53" ht="12.75" x14ac:dyDescent="0.2">
      <c r="C2443" t="s">
        <v>717</v>
      </c>
      <c r="D2443" t="s">
        <v>704</v>
      </c>
      <c r="E2443">
        <v>18.66</v>
      </c>
      <c r="F2443">
        <v>7.82</v>
      </c>
      <c r="G2443">
        <v>3.73</v>
      </c>
      <c r="H2443">
        <v>-99999</v>
      </c>
      <c r="I2443">
        <v>-8.7050000000000001</v>
      </c>
      <c r="J2443" t="s">
        <v>78</v>
      </c>
      <c r="K2443">
        <v>61.24</v>
      </c>
      <c r="L2443">
        <v>18.61</v>
      </c>
      <c r="M2443">
        <v>0</v>
      </c>
      <c r="N2443">
        <v>18.574999999999999</v>
      </c>
      <c r="O2443">
        <v>0.18842530282638029</v>
      </c>
      <c r="P2443">
        <v>40253</v>
      </c>
      <c r="Q2443">
        <v>44210</v>
      </c>
      <c r="R2443">
        <v>0.91</v>
      </c>
      <c r="S2443">
        <v>55.883000000000003</v>
      </c>
      <c r="T2443">
        <v>8.0330000000000013</v>
      </c>
      <c r="U2443">
        <v>28.0776</v>
      </c>
      <c r="V2443">
        <f t="shared" si="377"/>
        <v>2.4834464000000001</v>
      </c>
      <c r="AC2443">
        <v>18.75</v>
      </c>
      <c r="AD2443">
        <v>18.240100000000002</v>
      </c>
      <c r="AH2443" s="85">
        <f>IF(AND(M2443&lt;Variables!$G$6,M2443&gt;Variables!$G$5),0,1)</f>
        <v>1</v>
      </c>
      <c r="AI2443" s="85">
        <f t="shared" si="379"/>
        <v>0</v>
      </c>
      <c r="AJ2443" s="85">
        <f>IF(I2443&gt;Variables!$G$7,0,1)</f>
        <v>1</v>
      </c>
      <c r="AK2443" s="85">
        <f>IF(F2443&gt;Variables!$G$8,0,1)</f>
        <v>1</v>
      </c>
      <c r="AL2443" s="85">
        <f>IF(G2443&gt;Variables!$G$9,0,1)</f>
        <v>1</v>
      </c>
      <c r="AM2443" s="85">
        <f>IF(AND(K2443&gt;Variables!$G$10,K2443&lt;Variables!$G$11),0,1)</f>
        <v>0</v>
      </c>
      <c r="AN2443" s="103">
        <f>IF(H2443&lt;Variables!$G$13,1,0)</f>
        <v>1</v>
      </c>
      <c r="AO2443" s="101">
        <f>IF(R2443&lt;Variables!$G$12,0,1)</f>
        <v>0</v>
      </c>
      <c r="AP2443" s="86">
        <f t="shared" si="378"/>
        <v>1</v>
      </c>
      <c r="AR2443">
        <v>0</v>
      </c>
      <c r="AS2443">
        <v>0</v>
      </c>
      <c r="AT2443">
        <v>1</v>
      </c>
      <c r="AU2443">
        <v>0</v>
      </c>
      <c r="BA2443">
        <v>-2.25</v>
      </c>
    </row>
    <row r="2444" spans="3:53" ht="12.75" x14ac:dyDescent="0.2">
      <c r="C2444" t="s">
        <v>717</v>
      </c>
      <c r="D2444" t="s">
        <v>615</v>
      </c>
      <c r="E2444">
        <v>38.4</v>
      </c>
      <c r="F2444">
        <v>42.77</v>
      </c>
      <c r="G2444">
        <v>39.94</v>
      </c>
      <c r="H2444">
        <v>2810</v>
      </c>
      <c r="I2444">
        <v>-18.809000000000001</v>
      </c>
      <c r="J2444" t="s">
        <v>78</v>
      </c>
      <c r="K2444">
        <v>64.11</v>
      </c>
      <c r="L2444">
        <v>37.563349999999993</v>
      </c>
      <c r="M2444">
        <v>3.3454151453478129</v>
      </c>
      <c r="N2444">
        <v>34.357683999999999</v>
      </c>
      <c r="O2444">
        <v>12.98782537262989</v>
      </c>
      <c r="P2444">
        <v>35139000</v>
      </c>
      <c r="Q2444">
        <v>4334000</v>
      </c>
      <c r="R2444">
        <v>8.11</v>
      </c>
      <c r="S2444">
        <v>55.883000000000003</v>
      </c>
      <c r="T2444">
        <v>8.0330000000000013</v>
      </c>
      <c r="U2444">
        <v>28.0776</v>
      </c>
      <c r="V2444">
        <f t="shared" si="377"/>
        <v>2.2898742095808799</v>
      </c>
      <c r="AC2444">
        <v>44.51</v>
      </c>
      <c r="AD2444">
        <v>36.880000000000003</v>
      </c>
      <c r="AH2444" s="85">
        <f>IF(AND(M2444&lt;Variables!$G$6,M2444&gt;Variables!$G$5),0,1)</f>
        <v>1</v>
      </c>
      <c r="AI2444" s="85">
        <f t="shared" si="379"/>
        <v>0</v>
      </c>
      <c r="AJ2444" s="85">
        <f>IF(I2444&gt;Variables!$G$7,0,1)</f>
        <v>1</v>
      </c>
      <c r="AK2444" s="85">
        <f>IF(F2444&gt;Variables!$G$8,0,1)</f>
        <v>0</v>
      </c>
      <c r="AL2444" s="85">
        <f>IF(G2444&gt;Variables!$G$9,0,1)</f>
        <v>0</v>
      </c>
      <c r="AM2444" s="85">
        <f>IF(AND(K2444&gt;Variables!$G$10,K2444&lt;Variables!$G$11),0,1)</f>
        <v>0</v>
      </c>
      <c r="AN2444" s="103">
        <f>IF(H2444&lt;Variables!$G$13,1,0)</f>
        <v>0</v>
      </c>
      <c r="AO2444" s="101">
        <f>IF(R2444&lt;Variables!$G$12,0,1)</f>
        <v>1</v>
      </c>
      <c r="AP2444" s="86">
        <f t="shared" si="378"/>
        <v>1</v>
      </c>
      <c r="AR2444">
        <v>1</v>
      </c>
      <c r="AS2444">
        <v>0</v>
      </c>
      <c r="AT2444">
        <v>0</v>
      </c>
      <c r="AU2444">
        <v>0</v>
      </c>
      <c r="BA2444">
        <v>2</v>
      </c>
    </row>
    <row r="2445" spans="3:53" ht="12.75" x14ac:dyDescent="0.2">
      <c r="C2445" t="s">
        <v>717</v>
      </c>
      <c r="D2445" t="s">
        <v>681</v>
      </c>
      <c r="E2445">
        <v>1.4</v>
      </c>
      <c r="F2445">
        <v>38.24</v>
      </c>
      <c r="G2445">
        <v>5.26</v>
      </c>
      <c r="H2445">
        <v>81.3</v>
      </c>
      <c r="I2445">
        <v>-53.853000000000002</v>
      </c>
      <c r="J2445" t="s">
        <v>78</v>
      </c>
      <c r="K2445">
        <v>32.619999999999997</v>
      </c>
      <c r="L2445">
        <v>1.44217</v>
      </c>
      <c r="M2445">
        <v>-2.9240658174834082</v>
      </c>
      <c r="N2445">
        <v>1.4515020000000001</v>
      </c>
      <c r="O2445">
        <v>-3.5481866370146351</v>
      </c>
      <c r="P2445">
        <v>82090000</v>
      </c>
      <c r="Q2445">
        <v>793060</v>
      </c>
      <c r="R2445">
        <v>103.51</v>
      </c>
      <c r="S2445">
        <v>55.883000000000003</v>
      </c>
      <c r="T2445">
        <v>8.0330000000000013</v>
      </c>
      <c r="U2445">
        <v>28.0776</v>
      </c>
      <c r="V2445">
        <f t="shared" si="377"/>
        <v>2.1161999890886642</v>
      </c>
      <c r="AC2445">
        <v>1.45</v>
      </c>
      <c r="AD2445">
        <v>1.2</v>
      </c>
      <c r="AH2445" s="85">
        <f>IF(AND(M2445&lt;Variables!$G$6,M2445&gt;Variables!$G$5),0,1)</f>
        <v>0</v>
      </c>
      <c r="AI2445" s="85">
        <f t="shared" si="379"/>
        <v>1</v>
      </c>
      <c r="AJ2445" s="85">
        <f>IF(I2445&gt;Variables!$G$7,0,1)</f>
        <v>1</v>
      </c>
      <c r="AK2445" s="85">
        <f>IF(F2445&gt;Variables!$G$8,0,1)</f>
        <v>0</v>
      </c>
      <c r="AL2445" s="85">
        <f>IF(G2445&gt;Variables!$G$9,0,1)</f>
        <v>1</v>
      </c>
      <c r="AM2445" s="85">
        <f>IF(AND(K2445&gt;Variables!$G$10,K2445&lt;Variables!$G$11),0,1)</f>
        <v>1</v>
      </c>
      <c r="AN2445" s="103">
        <f>IF(H2445&lt;Variables!$G$13,1,0)</f>
        <v>1</v>
      </c>
      <c r="AO2445" s="101">
        <f>IF(R2445&lt;Variables!$G$12,0,1)</f>
        <v>1</v>
      </c>
      <c r="AP2445" s="86">
        <f t="shared" si="378"/>
        <v>1</v>
      </c>
      <c r="AR2445">
        <v>1</v>
      </c>
      <c r="AS2445">
        <v>0</v>
      </c>
      <c r="AT2445">
        <v>0</v>
      </c>
      <c r="AU2445">
        <v>0</v>
      </c>
      <c r="BA2445">
        <v>2</v>
      </c>
    </row>
    <row r="2446" spans="3:53" ht="12.75" x14ac:dyDescent="0.2">
      <c r="C2446" t="s">
        <v>717</v>
      </c>
      <c r="D2446" t="s">
        <v>331</v>
      </c>
      <c r="E2446">
        <v>43.03</v>
      </c>
      <c r="F2446">
        <v>35.21</v>
      </c>
      <c r="G2446">
        <v>15.7</v>
      </c>
      <c r="H2446">
        <v>14650</v>
      </c>
      <c r="I2446">
        <v>208.69300000000001</v>
      </c>
      <c r="J2446" t="s">
        <v>78</v>
      </c>
      <c r="K2446">
        <v>69.41</v>
      </c>
      <c r="L2446">
        <v>41.923709999999993</v>
      </c>
      <c r="M2446">
        <v>3.5492803475646859</v>
      </c>
      <c r="N2446">
        <v>40.708889999999997</v>
      </c>
      <c r="O2446">
        <v>6.6393605917528076</v>
      </c>
      <c r="P2446">
        <v>257066000</v>
      </c>
      <c r="Q2446">
        <v>111998000</v>
      </c>
      <c r="R2446">
        <v>2.2999999999999998</v>
      </c>
      <c r="S2446">
        <v>55.883000000000003</v>
      </c>
      <c r="T2446">
        <v>8.0330000000000013</v>
      </c>
      <c r="U2446">
        <v>28.0776</v>
      </c>
      <c r="V2446">
        <f t="shared" si="377"/>
        <v>2.2768475678578044</v>
      </c>
      <c r="AC2446">
        <v>72.62</v>
      </c>
      <c r="AD2446">
        <v>42.55</v>
      </c>
      <c r="AH2446" s="85">
        <f>IF(AND(M2446&lt;Variables!$G$6,M2446&gt;Variables!$G$5),0,1)</f>
        <v>1</v>
      </c>
      <c r="AI2446" s="85">
        <f t="shared" si="379"/>
        <v>0</v>
      </c>
      <c r="AJ2446" s="85">
        <f>IF(I2446&gt;Variables!$G$7,0,1)</f>
        <v>0</v>
      </c>
      <c r="AK2446" s="85">
        <f>IF(F2446&gt;Variables!$G$8,0,1)</f>
        <v>0</v>
      </c>
      <c r="AL2446" s="85">
        <f>IF(G2446&gt;Variables!$G$9,0,1)</f>
        <v>0</v>
      </c>
      <c r="AM2446" s="85">
        <f>IF(AND(K2446&gt;Variables!$G$10,K2446&lt;Variables!$G$11),0,1)</f>
        <v>0</v>
      </c>
      <c r="AN2446" s="103">
        <f>IF(H2446&lt;Variables!$G$13,1,0)</f>
        <v>0</v>
      </c>
      <c r="AO2446" s="101">
        <f>IF(R2446&lt;Variables!$G$12,0,1)</f>
        <v>1</v>
      </c>
      <c r="AP2446" s="86">
        <f t="shared" si="378"/>
        <v>1</v>
      </c>
      <c r="AR2446">
        <v>1</v>
      </c>
      <c r="AS2446">
        <v>0</v>
      </c>
      <c r="AT2446">
        <v>0</v>
      </c>
      <c r="AU2446">
        <v>0</v>
      </c>
      <c r="BA2446">
        <v>2</v>
      </c>
    </row>
    <row r="2447" spans="3:53" ht="12.75" x14ac:dyDescent="0.2">
      <c r="C2447" t="s">
        <v>717</v>
      </c>
      <c r="D2447" t="s">
        <v>389</v>
      </c>
      <c r="E2447">
        <v>8.49</v>
      </c>
      <c r="F2447">
        <v>10.86</v>
      </c>
      <c r="G2447">
        <v>4.12</v>
      </c>
      <c r="H2447">
        <v>2260</v>
      </c>
      <c r="I2447">
        <v>-40.618000000000002</v>
      </c>
      <c r="J2447" t="s">
        <v>78</v>
      </c>
      <c r="K2447">
        <v>62.34</v>
      </c>
      <c r="L2447">
        <v>8.4471600000000002</v>
      </c>
      <c r="M2447">
        <v>0.33549737426543402</v>
      </c>
      <c r="N2447">
        <v>8.3482240000000001</v>
      </c>
      <c r="O2447">
        <v>1.52458774465084</v>
      </c>
      <c r="P2447">
        <v>8400000</v>
      </c>
      <c r="Q2447">
        <v>7917000</v>
      </c>
      <c r="R2447">
        <v>1.06</v>
      </c>
      <c r="S2447">
        <v>55.883000000000003</v>
      </c>
      <c r="T2447">
        <v>8.0330000000000013</v>
      </c>
      <c r="U2447">
        <v>28.0776</v>
      </c>
      <c r="V2447">
        <f t="shared" si="377"/>
        <v>2.4741630396848171</v>
      </c>
      <c r="AC2447">
        <v>8.6549999999999994</v>
      </c>
      <c r="AD2447">
        <v>8.3550000000000004</v>
      </c>
      <c r="AH2447" s="85">
        <f>IF(AND(M2447&lt;Variables!$G$6,M2447&gt;Variables!$G$5),0,1)</f>
        <v>1</v>
      </c>
      <c r="AI2447" s="85">
        <f t="shared" si="379"/>
        <v>0</v>
      </c>
      <c r="AJ2447" s="85">
        <f>IF(I2447&gt;Variables!$G$7,0,1)</f>
        <v>1</v>
      </c>
      <c r="AK2447" s="85">
        <f>IF(F2447&gt;Variables!$G$8,0,1)</f>
        <v>0</v>
      </c>
      <c r="AL2447" s="85">
        <f>IF(G2447&gt;Variables!$G$9,0,1)</f>
        <v>1</v>
      </c>
      <c r="AM2447" s="85">
        <f>IF(AND(K2447&gt;Variables!$G$10,K2447&lt;Variables!$G$11),0,1)</f>
        <v>0</v>
      </c>
      <c r="AN2447" s="103">
        <f>IF(H2447&lt;Variables!$G$13,1,0)</f>
        <v>1</v>
      </c>
      <c r="AO2447" s="101">
        <f>IF(R2447&lt;Variables!$G$12,0,1)</f>
        <v>0</v>
      </c>
      <c r="AP2447" s="86">
        <f t="shared" si="378"/>
        <v>1</v>
      </c>
      <c r="AR2447">
        <v>1</v>
      </c>
      <c r="AS2447">
        <v>0</v>
      </c>
      <c r="AT2447">
        <v>0</v>
      </c>
      <c r="AU2447">
        <v>0</v>
      </c>
      <c r="BA2447">
        <v>1.85</v>
      </c>
    </row>
    <row r="2448" spans="3:53" ht="12.75" x14ac:dyDescent="0.2">
      <c r="C2448" t="s">
        <v>717</v>
      </c>
      <c r="D2448" t="s">
        <v>193</v>
      </c>
      <c r="E2448">
        <v>19.62</v>
      </c>
      <c r="F2448">
        <v>15.77</v>
      </c>
      <c r="G2448">
        <v>9.4700000000000006</v>
      </c>
      <c r="H2448">
        <v>6870</v>
      </c>
      <c r="I2448">
        <v>-50.634999999999998</v>
      </c>
      <c r="J2448" t="s">
        <v>78</v>
      </c>
      <c r="K2448">
        <v>62.41</v>
      </c>
      <c r="L2448">
        <v>19.455649999999999</v>
      </c>
      <c r="M2448">
        <v>0.99893861166293618</v>
      </c>
      <c r="N2448">
        <v>19.352992</v>
      </c>
      <c r="O2448">
        <v>1.534687763008437</v>
      </c>
      <c r="P2448">
        <v>16617000</v>
      </c>
      <c r="Q2448">
        <v>21186000</v>
      </c>
      <c r="R2448">
        <v>0.78</v>
      </c>
      <c r="S2448">
        <v>55.883000000000003</v>
      </c>
      <c r="T2448">
        <v>8.0330000000000013</v>
      </c>
      <c r="U2448">
        <v>28.0776</v>
      </c>
      <c r="V2448">
        <f t="shared" si="377"/>
        <v>2.4337931563396751</v>
      </c>
      <c r="AC2448">
        <v>23</v>
      </c>
      <c r="AD2448">
        <v>19.45</v>
      </c>
      <c r="AH2448" s="85">
        <f>IF(AND(M2448&lt;Variables!$G$6,M2448&gt;Variables!$G$5),0,1)</f>
        <v>1</v>
      </c>
      <c r="AI2448" s="85">
        <f t="shared" si="379"/>
        <v>0</v>
      </c>
      <c r="AJ2448" s="85">
        <f>IF(I2448&gt;Variables!$G$7,0,1)</f>
        <v>1</v>
      </c>
      <c r="AK2448" s="85">
        <f>IF(F2448&gt;Variables!$G$8,0,1)</f>
        <v>0</v>
      </c>
      <c r="AL2448" s="85">
        <f>IF(G2448&gt;Variables!$G$9,0,1)</f>
        <v>1</v>
      </c>
      <c r="AM2448" s="85">
        <f>IF(AND(K2448&gt;Variables!$G$10,K2448&lt;Variables!$G$11),0,1)</f>
        <v>0</v>
      </c>
      <c r="AN2448" s="103">
        <f>IF(H2448&lt;Variables!$G$13,1,0)</f>
        <v>0</v>
      </c>
      <c r="AO2448" s="101">
        <f>IF(R2448&lt;Variables!$G$12,0,1)</f>
        <v>0</v>
      </c>
      <c r="AP2448" s="86">
        <f t="shared" si="378"/>
        <v>1</v>
      </c>
      <c r="AR2448">
        <v>1</v>
      </c>
      <c r="AS2448">
        <v>0</v>
      </c>
      <c r="AT2448">
        <v>0</v>
      </c>
      <c r="AU2448">
        <v>0</v>
      </c>
      <c r="BA2448">
        <v>1.29</v>
      </c>
    </row>
    <row r="2449" spans="3:53" ht="12.75" x14ac:dyDescent="0.2">
      <c r="C2449" t="s">
        <v>717</v>
      </c>
      <c r="D2449" t="s">
        <v>702</v>
      </c>
      <c r="E2449">
        <v>0.15</v>
      </c>
      <c r="F2449">
        <v>8.74</v>
      </c>
      <c r="G2449">
        <v>2.84</v>
      </c>
      <c r="H2449">
        <v>-99999</v>
      </c>
      <c r="I2449">
        <v>3.2450000000000001</v>
      </c>
      <c r="J2449" t="s">
        <v>78</v>
      </c>
      <c r="K2449"/>
      <c r="L2449">
        <v>0.14499999999999999</v>
      </c>
      <c r="M2449">
        <v>0</v>
      </c>
      <c r="N2449">
        <v>0.15175</v>
      </c>
      <c r="O2449">
        <v>-4.4481054365733153</v>
      </c>
      <c r="P2449">
        <v>27547</v>
      </c>
      <c r="Q2449">
        <v>102296</v>
      </c>
      <c r="R2449">
        <v>0.27</v>
      </c>
      <c r="S2449">
        <v>55.883000000000003</v>
      </c>
      <c r="T2449">
        <v>8.0330000000000013</v>
      </c>
      <c r="U2449">
        <v>28.0776</v>
      </c>
      <c r="V2449">
        <f t="shared" si="377"/>
        <v>1.849</v>
      </c>
      <c r="AC2449">
        <v>0.15989999999999999</v>
      </c>
      <c r="AD2449">
        <v>0.14530000000000001</v>
      </c>
      <c r="AH2449" s="85">
        <f>IF(AND(M2449&lt;Variables!$G$6,M2449&gt;Variables!$G$5),0,1)</f>
        <v>1</v>
      </c>
      <c r="AI2449" s="85">
        <f t="shared" si="379"/>
        <v>1</v>
      </c>
      <c r="AJ2449" s="85">
        <f>IF(I2449&gt;Variables!$G$7,0,1)</f>
        <v>0</v>
      </c>
      <c r="AK2449" s="85">
        <f>IF(F2449&gt;Variables!$G$8,0,1)</f>
        <v>1</v>
      </c>
      <c r="AL2449" s="85">
        <f>IF(G2449&gt;Variables!$G$9,0,1)</f>
        <v>1</v>
      </c>
      <c r="AM2449" s="85">
        <f>IF(AND(K2449&gt;Variables!$G$10,K2449&lt;Variables!$G$11),0,1)</f>
        <v>1</v>
      </c>
      <c r="AN2449" s="103">
        <f>IF(H2449&lt;Variables!$G$13,1,0)</f>
        <v>1</v>
      </c>
      <c r="AO2449" s="101">
        <f>IF(R2449&lt;Variables!$G$12,0,1)</f>
        <v>0</v>
      </c>
      <c r="AP2449" s="86">
        <f t="shared" si="378"/>
        <v>1</v>
      </c>
      <c r="AR2449">
        <v>1</v>
      </c>
      <c r="AS2449">
        <v>0</v>
      </c>
      <c r="AT2449">
        <v>0</v>
      </c>
      <c r="AU2449">
        <v>0</v>
      </c>
      <c r="BA2449">
        <v>2</v>
      </c>
    </row>
    <row r="2450" spans="3:53" ht="12.75" x14ac:dyDescent="0.2">
      <c r="C2450" t="s">
        <v>717</v>
      </c>
      <c r="D2450" t="s">
        <v>692</v>
      </c>
      <c r="E2450">
        <v>12.15</v>
      </c>
      <c r="F2450">
        <v>42.06</v>
      </c>
      <c r="G2450">
        <v>30.76</v>
      </c>
      <c r="H2450">
        <v>54.17</v>
      </c>
      <c r="I2450">
        <v>29.196999999999999</v>
      </c>
      <c r="J2450" t="s">
        <v>78</v>
      </c>
      <c r="K2450">
        <v>46.58</v>
      </c>
      <c r="L2450">
        <v>12.242760000000001</v>
      </c>
      <c r="M2450">
        <v>-0.34926764879815692</v>
      </c>
      <c r="N2450">
        <v>12.404604000000001</v>
      </c>
      <c r="O2450">
        <v>-1.649419844438416</v>
      </c>
      <c r="P2450">
        <v>18440000</v>
      </c>
      <c r="Q2450">
        <v>6070000</v>
      </c>
      <c r="R2450">
        <v>3.04</v>
      </c>
      <c r="S2450">
        <v>55.883000000000003</v>
      </c>
      <c r="T2450">
        <v>8.0330000000000013</v>
      </c>
      <c r="U2450">
        <v>28.0776</v>
      </c>
      <c r="V2450">
        <f t="shared" si="377"/>
        <v>2.3372000562722786</v>
      </c>
      <c r="AC2450">
        <v>12.78</v>
      </c>
      <c r="AD2450">
        <v>10.762</v>
      </c>
      <c r="AH2450" s="85">
        <f>IF(AND(M2450&lt;Variables!$G$6,M2450&gt;Variables!$G$5),0,1)</f>
        <v>1</v>
      </c>
      <c r="AI2450" s="85">
        <f t="shared" si="379"/>
        <v>1</v>
      </c>
      <c r="AJ2450" s="85">
        <f>IF(I2450&gt;Variables!$G$7,0,1)</f>
        <v>0</v>
      </c>
      <c r="AK2450" s="85">
        <f>IF(F2450&gt;Variables!$G$8,0,1)</f>
        <v>0</v>
      </c>
      <c r="AL2450" s="85">
        <f>IF(G2450&gt;Variables!$G$9,0,1)</f>
        <v>0</v>
      </c>
      <c r="AM2450" s="85">
        <f>IF(AND(K2450&gt;Variables!$G$10,K2450&lt;Variables!$G$11),0,1)</f>
        <v>1</v>
      </c>
      <c r="AN2450" s="103">
        <f>IF(H2450&lt;Variables!$G$13,1,0)</f>
        <v>1</v>
      </c>
      <c r="AO2450" s="101">
        <f>IF(R2450&lt;Variables!$G$12,0,1)</f>
        <v>1</v>
      </c>
      <c r="AP2450" s="86">
        <f t="shared" si="378"/>
        <v>1</v>
      </c>
      <c r="AR2450">
        <v>1</v>
      </c>
      <c r="AS2450">
        <v>0</v>
      </c>
      <c r="AT2450">
        <v>0</v>
      </c>
      <c r="AU2450">
        <v>0</v>
      </c>
      <c r="BA2450">
        <v>2</v>
      </c>
    </row>
    <row r="2451" spans="3:53" ht="12.75" x14ac:dyDescent="0.2">
      <c r="C2451" t="s">
        <v>717</v>
      </c>
      <c r="D2451" t="s">
        <v>678</v>
      </c>
      <c r="E2451">
        <v>33.729999999999997</v>
      </c>
      <c r="F2451">
        <v>66.63</v>
      </c>
      <c r="G2451">
        <v>0.06</v>
      </c>
      <c r="H2451">
        <v>979.01</v>
      </c>
      <c r="I2451">
        <v>-42.610999999999997</v>
      </c>
      <c r="J2451" t="s">
        <v>78</v>
      </c>
      <c r="K2451">
        <v>56.51</v>
      </c>
      <c r="L2451">
        <v>33.721500000000013</v>
      </c>
      <c r="M2451">
        <v>2.5206470649261879E-2</v>
      </c>
      <c r="N2451">
        <v>33.72824</v>
      </c>
      <c r="O2451">
        <v>5.2181791875215528E-3</v>
      </c>
      <c r="P2451">
        <v>16530000</v>
      </c>
      <c r="Q2451">
        <v>462110</v>
      </c>
      <c r="R2451">
        <v>35.770000000000003</v>
      </c>
      <c r="S2451">
        <v>55.883000000000003</v>
      </c>
      <c r="T2451">
        <v>8.0330000000000013</v>
      </c>
      <c r="U2451">
        <v>28.0776</v>
      </c>
      <c r="V2451">
        <f t="shared" si="377"/>
        <v>2.433314327933219</v>
      </c>
      <c r="AC2451">
        <v>33.869999999999997</v>
      </c>
      <c r="AD2451">
        <v>33.479999999999997</v>
      </c>
      <c r="AH2451" s="85">
        <f>IF(AND(M2451&lt;Variables!$G$6,M2451&gt;Variables!$G$5),0,1)</f>
        <v>1</v>
      </c>
      <c r="AI2451" s="85">
        <f t="shared" si="379"/>
        <v>1</v>
      </c>
      <c r="AJ2451" s="85">
        <f>IF(I2451&gt;Variables!$G$7,0,1)</f>
        <v>1</v>
      </c>
      <c r="AK2451" s="85">
        <f>IF(F2451&gt;Variables!$G$8,0,1)</f>
        <v>0</v>
      </c>
      <c r="AL2451" s="85">
        <f>IF(G2451&gt;Variables!$G$9,0,1)</f>
        <v>1</v>
      </c>
      <c r="AM2451" s="85">
        <f>IF(AND(K2451&gt;Variables!$G$10,K2451&lt;Variables!$G$11),0,1)</f>
        <v>0</v>
      </c>
      <c r="AN2451" s="103">
        <f>IF(H2451&lt;Variables!$G$13,1,0)</f>
        <v>1</v>
      </c>
      <c r="AO2451" s="101">
        <f>IF(R2451&lt;Variables!$G$12,0,1)</f>
        <v>1</v>
      </c>
      <c r="AP2451" s="86">
        <f t="shared" si="378"/>
        <v>1</v>
      </c>
      <c r="AR2451">
        <v>0</v>
      </c>
      <c r="AS2451">
        <v>0</v>
      </c>
      <c r="AT2451">
        <v>0</v>
      </c>
      <c r="AU2451">
        <v>1</v>
      </c>
      <c r="BA2451">
        <v>0</v>
      </c>
    </row>
    <row r="2452" spans="3:53" ht="12.75" x14ac:dyDescent="0.2">
      <c r="C2452" t="s">
        <v>717</v>
      </c>
      <c r="D2452" t="s">
        <v>690</v>
      </c>
      <c r="E2452">
        <v>16.86</v>
      </c>
      <c r="F2452">
        <v>8.07</v>
      </c>
      <c r="G2452">
        <v>3.7</v>
      </c>
      <c r="H2452">
        <v>-99999</v>
      </c>
      <c r="I2452">
        <v>4.5339999999999998</v>
      </c>
      <c r="J2452" t="s">
        <v>76</v>
      </c>
      <c r="K2452">
        <v>62.15</v>
      </c>
      <c r="L2452">
        <v>16.876666666666669</v>
      </c>
      <c r="M2452">
        <v>-3.950227138058951E-2</v>
      </c>
      <c r="N2452">
        <v>16.83666666666667</v>
      </c>
      <c r="O2452">
        <v>0.19798059790141551</v>
      </c>
      <c r="P2452">
        <v>31147</v>
      </c>
      <c r="Q2452">
        <v>7871</v>
      </c>
      <c r="R2452">
        <v>3.96</v>
      </c>
      <c r="S2452">
        <v>55.883000000000003</v>
      </c>
      <c r="T2452">
        <v>8.0330000000000013</v>
      </c>
      <c r="U2452">
        <v>28.0776</v>
      </c>
      <c r="V2452">
        <f t="shared" si="377"/>
        <v>2.4952871621568229</v>
      </c>
      <c r="AC2452">
        <v>16.96</v>
      </c>
      <c r="AD2452">
        <v>16.815899999999999</v>
      </c>
      <c r="AH2452" s="85">
        <f>IF(AND(M2452&lt;Variables!$G$6,M2452&gt;Variables!$G$5),0,1)</f>
        <v>1</v>
      </c>
      <c r="AI2452" s="85">
        <f t="shared" si="379"/>
        <v>0</v>
      </c>
      <c r="AJ2452" s="85">
        <f>IF(I2452&gt;Variables!$G$7,0,1)</f>
        <v>0</v>
      </c>
      <c r="AK2452" s="85">
        <f>IF(F2452&gt;Variables!$G$8,0,1)</f>
        <v>1</v>
      </c>
      <c r="AL2452" s="85">
        <f>IF(G2452&gt;Variables!$G$9,0,1)</f>
        <v>1</v>
      </c>
      <c r="AM2452" s="85">
        <f>IF(AND(K2452&gt;Variables!$G$10,K2452&lt;Variables!$G$11),0,1)</f>
        <v>0</v>
      </c>
      <c r="AN2452" s="103">
        <f>IF(H2452&lt;Variables!$G$13,1,0)</f>
        <v>1</v>
      </c>
      <c r="AO2452" s="101">
        <f>IF(R2452&lt;Variables!$G$12,0,1)</f>
        <v>1</v>
      </c>
      <c r="AP2452" s="86">
        <f t="shared" si="378"/>
        <v>0</v>
      </c>
      <c r="AR2452">
        <v>0</v>
      </c>
      <c r="AS2452">
        <v>0</v>
      </c>
      <c r="AT2452">
        <v>0</v>
      </c>
      <c r="AU2452">
        <v>0</v>
      </c>
      <c r="BA2452">
        <v>0</v>
      </c>
    </row>
    <row r="2453" spans="3:53" ht="12.75" x14ac:dyDescent="0.2">
      <c r="C2453" t="s">
        <v>717</v>
      </c>
      <c r="D2453" t="s">
        <v>703</v>
      </c>
      <c r="E2453">
        <v>28.34</v>
      </c>
      <c r="F2453">
        <v>28.12</v>
      </c>
      <c r="G2453">
        <v>29.13</v>
      </c>
      <c r="H2453">
        <v>52.44</v>
      </c>
      <c r="I2453">
        <v>4381.0479999999998</v>
      </c>
      <c r="J2453" t="s">
        <v>78</v>
      </c>
      <c r="K2453">
        <v>52.24</v>
      </c>
      <c r="L2453">
        <v>28.408919999999998</v>
      </c>
      <c r="M2453">
        <v>-0.2249997535985285</v>
      </c>
      <c r="N2453">
        <v>28.366099999999999</v>
      </c>
      <c r="O2453">
        <v>-7.4384564674044418E-2</v>
      </c>
      <c r="P2453">
        <v>552760</v>
      </c>
      <c r="Q2453">
        <v>72520</v>
      </c>
      <c r="R2453">
        <v>7.62</v>
      </c>
      <c r="S2453">
        <v>55.883000000000003</v>
      </c>
      <c r="T2453">
        <v>8.0330000000000013</v>
      </c>
      <c r="U2453">
        <v>28.0776</v>
      </c>
      <c r="V2453">
        <f t="shared" si="377"/>
        <v>2.3975119439995609</v>
      </c>
      <c r="AC2453">
        <v>28.344999999999999</v>
      </c>
      <c r="AD2453">
        <v>26.2</v>
      </c>
      <c r="AH2453" s="85">
        <f>IF(AND(M2453&lt;Variables!$G$6,M2453&gt;Variables!$G$5),0,1)</f>
        <v>1</v>
      </c>
      <c r="AI2453" s="85">
        <f t="shared" si="379"/>
        <v>0</v>
      </c>
      <c r="AJ2453" s="85">
        <f>IF(I2453&gt;Variables!$G$7,0,1)</f>
        <v>0</v>
      </c>
      <c r="AK2453" s="85">
        <f>IF(F2453&gt;Variables!$G$8,0,1)</f>
        <v>0</v>
      </c>
      <c r="AL2453" s="85">
        <f>IF(G2453&gt;Variables!$G$9,0,1)</f>
        <v>0</v>
      </c>
      <c r="AM2453" s="85">
        <f>IF(AND(K2453&gt;Variables!$G$10,K2453&lt;Variables!$G$11),0,1)</f>
        <v>0</v>
      </c>
      <c r="AN2453" s="103">
        <f>IF(H2453&lt;Variables!$G$13,1,0)</f>
        <v>1</v>
      </c>
      <c r="AO2453" s="101">
        <f>IF(R2453&lt;Variables!$G$12,0,1)</f>
        <v>1</v>
      </c>
      <c r="AP2453" s="86">
        <f t="shared" si="378"/>
        <v>1</v>
      </c>
      <c r="AR2453">
        <v>0</v>
      </c>
      <c r="AS2453">
        <v>0</v>
      </c>
      <c r="AT2453">
        <v>1</v>
      </c>
      <c r="AU2453">
        <v>0</v>
      </c>
      <c r="BA2453">
        <v>-2.25</v>
      </c>
    </row>
    <row r="2454" spans="3:53" ht="12.75" x14ac:dyDescent="0.2">
      <c r="C2454" t="s">
        <v>717</v>
      </c>
      <c r="D2454" t="s">
        <v>708</v>
      </c>
      <c r="E2454">
        <v>4.8</v>
      </c>
      <c r="F2454">
        <v>7.38</v>
      </c>
      <c r="G2454">
        <v>6.78</v>
      </c>
      <c r="H2454">
        <v>2370</v>
      </c>
      <c r="I2454">
        <v>-1.0489999999999999</v>
      </c>
      <c r="J2454" t="s">
        <v>76</v>
      </c>
      <c r="K2454">
        <v>60.1</v>
      </c>
      <c r="L2454">
        <v>4.8025315789473684</v>
      </c>
      <c r="M2454">
        <v>5.1398330485780533E-2</v>
      </c>
      <c r="N2454">
        <v>4.7654571428571444</v>
      </c>
      <c r="O2454">
        <v>0.82978098338637418</v>
      </c>
      <c r="P2454">
        <v>3430000</v>
      </c>
      <c r="Q2454">
        <v>4903000</v>
      </c>
      <c r="R2454">
        <v>0.7</v>
      </c>
      <c r="S2454">
        <v>55.883000000000003</v>
      </c>
      <c r="T2454">
        <v>8.0330000000000013</v>
      </c>
      <c r="U2454">
        <v>28.0776</v>
      </c>
      <c r="V2454">
        <f t="shared" si="377"/>
        <v>2.468800415785096</v>
      </c>
      <c r="AC2454">
        <v>4.84</v>
      </c>
      <c r="AD2454">
        <v>4.7249999999999996</v>
      </c>
      <c r="AH2454" s="85">
        <f>IF(AND(M2454&lt;Variables!$G$6,M2454&gt;Variables!$G$5),0,1)</f>
        <v>1</v>
      </c>
      <c r="AI2454" s="85">
        <f t="shared" si="379"/>
        <v>0</v>
      </c>
      <c r="AJ2454" s="85">
        <f>IF(I2454&gt;Variables!$G$7,0,1)</f>
        <v>1</v>
      </c>
      <c r="AK2454" s="85">
        <f>IF(F2454&gt;Variables!$G$8,0,1)</f>
        <v>1</v>
      </c>
      <c r="AL2454" s="85">
        <f>IF(G2454&gt;Variables!$G$9,0,1)</f>
        <v>1</v>
      </c>
      <c r="AM2454" s="85">
        <f>IF(AND(K2454&gt;Variables!$G$10,K2454&lt;Variables!$G$11),0,1)</f>
        <v>0</v>
      </c>
      <c r="AN2454" s="103">
        <f>IF(H2454&lt;Variables!$G$13,1,0)</f>
        <v>1</v>
      </c>
      <c r="AO2454" s="101">
        <f>IF(R2454&lt;Variables!$G$12,0,1)</f>
        <v>0</v>
      </c>
      <c r="AP2454" s="86">
        <f t="shared" si="378"/>
        <v>0</v>
      </c>
      <c r="AR2454">
        <v>0</v>
      </c>
      <c r="AS2454">
        <v>1</v>
      </c>
      <c r="AT2454">
        <v>0</v>
      </c>
      <c r="AU2454">
        <v>0</v>
      </c>
      <c r="BA2454">
        <v>0.53</v>
      </c>
    </row>
    <row r="2455" spans="3:53" ht="12.75" x14ac:dyDescent="0.2">
      <c r="C2455" t="s">
        <v>717</v>
      </c>
      <c r="D2455" t="s">
        <v>306</v>
      </c>
      <c r="E2455">
        <v>22.15</v>
      </c>
      <c r="F2455">
        <v>7.9</v>
      </c>
      <c r="G2455">
        <v>7.01</v>
      </c>
      <c r="H2455">
        <v>7170</v>
      </c>
      <c r="I2455">
        <v>-19.492999999999999</v>
      </c>
      <c r="J2455" t="s">
        <v>76</v>
      </c>
      <c r="K2455">
        <v>51.45</v>
      </c>
      <c r="L2455">
        <v>22.223414999999999</v>
      </c>
      <c r="M2455">
        <v>-0.37534735323079349</v>
      </c>
      <c r="N2455">
        <v>22.00235</v>
      </c>
      <c r="O2455">
        <v>0.62561499112595109</v>
      </c>
      <c r="P2455">
        <v>4252000</v>
      </c>
      <c r="Q2455">
        <v>5697000</v>
      </c>
      <c r="R2455">
        <v>0.75</v>
      </c>
      <c r="S2455">
        <v>55.883000000000003</v>
      </c>
      <c r="T2455">
        <v>8.0330000000000013</v>
      </c>
      <c r="U2455">
        <v>28.0776</v>
      </c>
      <c r="V2455">
        <f t="shared" si="377"/>
        <v>2.3933528357603904</v>
      </c>
      <c r="AC2455">
        <v>23.84</v>
      </c>
      <c r="AD2455">
        <v>21.55</v>
      </c>
      <c r="AH2455" s="85">
        <f>IF(AND(M2455&lt;Variables!$G$6,M2455&gt;Variables!$G$5),0,1)</f>
        <v>1</v>
      </c>
      <c r="AI2455" s="85">
        <f t="shared" si="379"/>
        <v>0</v>
      </c>
      <c r="AJ2455" s="85">
        <f>IF(I2455&gt;Variables!$G$7,0,1)</f>
        <v>1</v>
      </c>
      <c r="AK2455" s="85">
        <f>IF(F2455&gt;Variables!$G$8,0,1)</f>
        <v>1</v>
      </c>
      <c r="AL2455" s="85">
        <f>IF(G2455&gt;Variables!$G$9,0,1)</f>
        <v>1</v>
      </c>
      <c r="AM2455" s="85">
        <f>IF(AND(K2455&gt;Variables!$G$10,K2455&lt;Variables!$G$11),0,1)</f>
        <v>0</v>
      </c>
      <c r="AN2455" s="103">
        <f>IF(H2455&lt;Variables!$G$13,1,0)</f>
        <v>0</v>
      </c>
      <c r="AO2455" s="101">
        <f>IF(R2455&lt;Variables!$G$12,0,1)</f>
        <v>0</v>
      </c>
      <c r="AP2455" s="86">
        <f t="shared" si="378"/>
        <v>0</v>
      </c>
      <c r="AR2455">
        <v>0</v>
      </c>
      <c r="AS2455">
        <v>0</v>
      </c>
      <c r="AT2455">
        <v>1</v>
      </c>
      <c r="AU2455">
        <v>0</v>
      </c>
      <c r="BA2455">
        <v>-2.21</v>
      </c>
    </row>
    <row r="2456" spans="3:53" ht="12.75" x14ac:dyDescent="0.2">
      <c r="C2456" t="s">
        <v>717</v>
      </c>
      <c r="D2456" t="s">
        <v>121</v>
      </c>
      <c r="E2456">
        <v>8.9</v>
      </c>
      <c r="F2456">
        <v>34</v>
      </c>
      <c r="G2456">
        <v>29.64</v>
      </c>
      <c r="H2456">
        <v>59.57</v>
      </c>
      <c r="I2456">
        <v>3756.7809999999999</v>
      </c>
      <c r="J2456" t="s">
        <v>76</v>
      </c>
      <c r="K2456">
        <v>48.54</v>
      </c>
      <c r="L2456">
        <v>9.3817699999999995</v>
      </c>
      <c r="M2456">
        <v>-1.8916473117546</v>
      </c>
      <c r="N2456">
        <v>9.0247079999999986</v>
      </c>
      <c r="O2456">
        <v>1.9900034438787531</v>
      </c>
      <c r="P2456">
        <v>5840000</v>
      </c>
      <c r="Q2456">
        <v>11080000</v>
      </c>
      <c r="R2456">
        <v>0.53</v>
      </c>
      <c r="S2456">
        <v>55.883000000000003</v>
      </c>
      <c r="T2456">
        <v>8.0330000000000013</v>
      </c>
      <c r="U2456">
        <v>28.0776</v>
      </c>
      <c r="V2456">
        <f t="shared" si="377"/>
        <v>2.3930811370485521</v>
      </c>
      <c r="AC2456">
        <v>9.2645999999999997</v>
      </c>
      <c r="AD2456">
        <v>8.11</v>
      </c>
      <c r="AH2456" s="85">
        <f>IF(AND(M2456&lt;Variables!$G$6,M2456&gt;Variables!$G$5),0,1)</f>
        <v>1</v>
      </c>
      <c r="AI2456" s="85">
        <f t="shared" si="379"/>
        <v>0</v>
      </c>
      <c r="AJ2456" s="85">
        <f>IF(I2456&gt;Variables!$G$7,0,1)</f>
        <v>0</v>
      </c>
      <c r="AK2456" s="85">
        <f>IF(F2456&gt;Variables!$G$8,0,1)</f>
        <v>0</v>
      </c>
      <c r="AL2456" s="85">
        <f>IF(G2456&gt;Variables!$G$9,0,1)</f>
        <v>0</v>
      </c>
      <c r="AM2456" s="85">
        <f>IF(AND(K2456&gt;Variables!$G$10,K2456&lt;Variables!$G$11),0,1)</f>
        <v>1</v>
      </c>
      <c r="AN2456" s="103">
        <f>IF(H2456&lt;Variables!$G$13,1,0)</f>
        <v>1</v>
      </c>
      <c r="AO2456" s="101">
        <f>IF(R2456&lt;Variables!$G$12,0,1)</f>
        <v>0</v>
      </c>
      <c r="AP2456" s="86">
        <f t="shared" si="378"/>
        <v>0</v>
      </c>
      <c r="AR2456">
        <v>1</v>
      </c>
      <c r="AS2456">
        <v>0</v>
      </c>
      <c r="AT2456">
        <v>0</v>
      </c>
      <c r="AU2456">
        <v>0</v>
      </c>
      <c r="BA2456">
        <v>2</v>
      </c>
    </row>
    <row r="2457" spans="3:53" ht="12.75" x14ac:dyDescent="0.2">
      <c r="C2457" t="s">
        <v>717</v>
      </c>
      <c r="D2457" t="s">
        <v>697</v>
      </c>
      <c r="E2457">
        <v>2.75</v>
      </c>
      <c r="F2457">
        <v>10</v>
      </c>
      <c r="G2457">
        <v>-1.79</v>
      </c>
      <c r="H2457">
        <v>-99999</v>
      </c>
      <c r="I2457">
        <v>-26.61</v>
      </c>
      <c r="J2457" t="s">
        <v>78</v>
      </c>
      <c r="K2457">
        <v>52.62</v>
      </c>
      <c r="L2457">
        <v>2.7334999999999998</v>
      </c>
      <c r="M2457">
        <v>0.60362173038228406</v>
      </c>
      <c r="N2457">
        <v>2.7402500000000001</v>
      </c>
      <c r="O2457">
        <v>0.35580695192044248</v>
      </c>
      <c r="P2457">
        <v>33260</v>
      </c>
      <c r="Q2457">
        <v>51791</v>
      </c>
      <c r="R2457">
        <v>0.64</v>
      </c>
      <c r="S2457">
        <v>55.883000000000003</v>
      </c>
      <c r="T2457">
        <v>8.0330000000000013</v>
      </c>
      <c r="U2457">
        <v>28.0776</v>
      </c>
      <c r="V2457">
        <f t="shared" si="377"/>
        <v>2.3738816949698189</v>
      </c>
      <c r="AC2457">
        <v>3.11</v>
      </c>
      <c r="AD2457">
        <v>2.7265000000000001</v>
      </c>
      <c r="AH2457" s="85">
        <f>IF(AND(M2457&lt;Variables!$G$6,M2457&gt;Variables!$G$5),0,1)</f>
        <v>1</v>
      </c>
      <c r="AI2457" s="85">
        <f t="shared" si="379"/>
        <v>1</v>
      </c>
      <c r="AJ2457" s="85">
        <f>IF(I2457&gt;Variables!$G$7,0,1)</f>
        <v>1</v>
      </c>
      <c r="AK2457" s="85">
        <f>IF(F2457&gt;Variables!$G$8,0,1)</f>
        <v>0</v>
      </c>
      <c r="AL2457" s="85">
        <f>IF(G2457&gt;Variables!$G$9,0,1)</f>
        <v>1</v>
      </c>
      <c r="AM2457" s="85">
        <f>IF(AND(K2457&gt;Variables!$G$10,K2457&lt;Variables!$G$11),0,1)</f>
        <v>0</v>
      </c>
      <c r="AN2457" s="103">
        <f>IF(H2457&lt;Variables!$G$13,1,0)</f>
        <v>1</v>
      </c>
      <c r="AO2457" s="101">
        <f>IF(R2457&lt;Variables!$G$12,0,1)</f>
        <v>0</v>
      </c>
      <c r="AP2457" s="86">
        <f t="shared" si="378"/>
        <v>1</v>
      </c>
      <c r="AR2457">
        <v>1</v>
      </c>
      <c r="AS2457">
        <v>0</v>
      </c>
      <c r="AT2457">
        <v>0</v>
      </c>
      <c r="AU2457">
        <v>0</v>
      </c>
      <c r="BA2457">
        <v>2</v>
      </c>
    </row>
    <row r="2458" spans="3:53" ht="12.75" x14ac:dyDescent="0.2">
      <c r="C2458" t="s">
        <v>717</v>
      </c>
      <c r="D2458" t="s">
        <v>420</v>
      </c>
      <c r="E2458">
        <v>23.98</v>
      </c>
      <c r="F2458">
        <v>6.98</v>
      </c>
      <c r="G2458">
        <v>6.24</v>
      </c>
      <c r="H2458">
        <v>2650</v>
      </c>
      <c r="I2458">
        <v>4.0149999999999997</v>
      </c>
      <c r="J2458" t="s">
        <v>78</v>
      </c>
      <c r="K2458">
        <v>64.06</v>
      </c>
      <c r="L2458">
        <v>23.856964999999999</v>
      </c>
      <c r="M2458">
        <v>0.64146885406420784</v>
      </c>
      <c r="N2458">
        <v>23.804086000000002</v>
      </c>
      <c r="O2458">
        <v>0.86503636392509886</v>
      </c>
      <c r="P2458">
        <v>2635000</v>
      </c>
      <c r="Q2458">
        <v>4008000</v>
      </c>
      <c r="R2458">
        <v>0.66</v>
      </c>
      <c r="S2458">
        <v>55.883000000000003</v>
      </c>
      <c r="T2458">
        <v>8.0330000000000013</v>
      </c>
      <c r="U2458">
        <v>28.0776</v>
      </c>
      <c r="V2458">
        <f t="shared" si="377"/>
        <v>2.4699363873637741</v>
      </c>
      <c r="AC2458">
        <v>24.78</v>
      </c>
      <c r="AD2458">
        <v>23.55</v>
      </c>
      <c r="AH2458" s="85">
        <f>IF(AND(M2458&lt;Variables!$G$6,M2458&gt;Variables!$G$5),0,1)</f>
        <v>1</v>
      </c>
      <c r="AI2458" s="85">
        <f t="shared" si="379"/>
        <v>0</v>
      </c>
      <c r="AJ2458" s="85">
        <f>IF(I2458&gt;Variables!$G$7,0,1)</f>
        <v>0</v>
      </c>
      <c r="AK2458" s="85">
        <f>IF(F2458&gt;Variables!$G$8,0,1)</f>
        <v>1</v>
      </c>
      <c r="AL2458" s="85">
        <f>IF(G2458&gt;Variables!$G$9,0,1)</f>
        <v>1</v>
      </c>
      <c r="AM2458" s="85">
        <f>IF(AND(K2458&gt;Variables!$G$10,K2458&lt;Variables!$G$11),0,1)</f>
        <v>0</v>
      </c>
      <c r="AN2458" s="103">
        <f>IF(H2458&lt;Variables!$G$13,1,0)</f>
        <v>0</v>
      </c>
      <c r="AO2458" s="101">
        <f>IF(R2458&lt;Variables!$G$12,0,1)</f>
        <v>0</v>
      </c>
      <c r="AP2458" s="86">
        <f t="shared" si="378"/>
        <v>1</v>
      </c>
      <c r="AR2458">
        <v>0</v>
      </c>
      <c r="AS2458">
        <v>0</v>
      </c>
      <c r="AT2458">
        <v>0</v>
      </c>
      <c r="AU2458">
        <v>1</v>
      </c>
      <c r="BA2458">
        <v>-0.66</v>
      </c>
    </row>
    <row r="2459" spans="3:53" ht="12.75" x14ac:dyDescent="0.2">
      <c r="C2459" t="s">
        <v>717</v>
      </c>
      <c r="D2459" t="s">
        <v>694</v>
      </c>
      <c r="E2459">
        <v>29.29</v>
      </c>
      <c r="F2459">
        <v>7.11</v>
      </c>
      <c r="G2459">
        <v>4.4800000000000004</v>
      </c>
      <c r="H2459">
        <v>5540</v>
      </c>
      <c r="I2459">
        <v>16.111000000000001</v>
      </c>
      <c r="J2459" t="s">
        <v>78</v>
      </c>
      <c r="K2459">
        <v>68.97</v>
      </c>
      <c r="L2459">
        <v>29.165875</v>
      </c>
      <c r="M2459">
        <v>0.73416278441843164</v>
      </c>
      <c r="N2459">
        <v>29.088536000000001</v>
      </c>
      <c r="O2459">
        <v>1.0019892372720101</v>
      </c>
      <c r="P2459">
        <v>642087</v>
      </c>
      <c r="Q2459">
        <v>1452000</v>
      </c>
      <c r="R2459">
        <v>0.44</v>
      </c>
      <c r="S2459">
        <v>55.883000000000003</v>
      </c>
      <c r="T2459">
        <v>8.0330000000000013</v>
      </c>
      <c r="U2459">
        <v>28.0776</v>
      </c>
      <c r="V2459">
        <f t="shared" si="377"/>
        <v>2.5042195951621546</v>
      </c>
      <c r="AC2459">
        <v>30.48</v>
      </c>
      <c r="AD2459">
        <v>29.21</v>
      </c>
      <c r="AH2459" s="85">
        <f>IF(AND(M2459&lt;Variables!$G$6,M2459&gt;Variables!$G$5),0,1)</f>
        <v>1</v>
      </c>
      <c r="AI2459" s="85">
        <f t="shared" si="379"/>
        <v>0</v>
      </c>
      <c r="AJ2459" s="85">
        <f>IF(I2459&gt;Variables!$G$7,0,1)</f>
        <v>0</v>
      </c>
      <c r="AK2459" s="85">
        <f>IF(F2459&gt;Variables!$G$8,0,1)</f>
        <v>1</v>
      </c>
      <c r="AL2459" s="85">
        <f>IF(G2459&gt;Variables!$G$9,0,1)</f>
        <v>1</v>
      </c>
      <c r="AM2459" s="85">
        <f>IF(AND(K2459&gt;Variables!$G$10,K2459&lt;Variables!$G$11),0,1)</f>
        <v>0</v>
      </c>
      <c r="AN2459" s="103">
        <f>IF(H2459&lt;Variables!$G$13,1,0)</f>
        <v>0</v>
      </c>
      <c r="AO2459" s="101">
        <f>IF(R2459&lt;Variables!$G$12,0,1)</f>
        <v>0</v>
      </c>
      <c r="AP2459" s="86">
        <f t="shared" si="378"/>
        <v>1</v>
      </c>
      <c r="AR2459">
        <v>1</v>
      </c>
      <c r="AS2459">
        <v>0</v>
      </c>
      <c r="AT2459">
        <v>0</v>
      </c>
      <c r="AU2459">
        <v>0</v>
      </c>
      <c r="BA2459">
        <v>1.5</v>
      </c>
    </row>
    <row r="2460" spans="3:53" ht="12.75" x14ac:dyDescent="0.2">
      <c r="C2460" t="s">
        <v>717</v>
      </c>
      <c r="D2460" t="s">
        <v>117</v>
      </c>
      <c r="E2460">
        <v>26.74</v>
      </c>
      <c r="F2460">
        <v>9.6300000000000008</v>
      </c>
      <c r="G2460">
        <v>9.8699999999999992</v>
      </c>
      <c r="H2460">
        <v>3680</v>
      </c>
      <c r="I2460">
        <v>-34.075000000000003</v>
      </c>
      <c r="J2460" t="s">
        <v>78</v>
      </c>
      <c r="K2460">
        <v>56.75</v>
      </c>
      <c r="L2460">
        <v>26.554739999999999</v>
      </c>
      <c r="M2460">
        <v>0.29132275443104438</v>
      </c>
      <c r="N2460">
        <v>26.462264000000008</v>
      </c>
      <c r="O2460">
        <v>0.64180449563949982</v>
      </c>
      <c r="P2460">
        <v>9655000</v>
      </c>
      <c r="Q2460">
        <v>16008000</v>
      </c>
      <c r="R2460">
        <v>0.6</v>
      </c>
      <c r="S2460">
        <v>55.883000000000003</v>
      </c>
      <c r="T2460">
        <v>8.0330000000000013</v>
      </c>
      <c r="U2460">
        <v>28.0776</v>
      </c>
      <c r="V2460">
        <f t="shared" ref="V2460:V2511" si="380">1.849 + (0.01036 * K2460) + (0.1184 * M2460) - (0.002888 * K2460 * M2460)</f>
        <v>2.4236765626099142</v>
      </c>
      <c r="AC2460">
        <v>28.66</v>
      </c>
      <c r="AD2460">
        <v>26.63</v>
      </c>
      <c r="AH2460" s="85">
        <f>IF(AND(M2460&lt;Variables!$G$6,M2460&gt;Variables!$G$5),0,1)</f>
        <v>1</v>
      </c>
      <c r="AI2460" s="85">
        <f t="shared" si="379"/>
        <v>0</v>
      </c>
      <c r="AJ2460" s="85">
        <f>IF(I2460&gt;Variables!$G$7,0,1)</f>
        <v>1</v>
      </c>
      <c r="AK2460" s="85">
        <f>IF(F2460&gt;Variables!$G$8,0,1)</f>
        <v>0</v>
      </c>
      <c r="AL2460" s="85">
        <f>IF(G2460&gt;Variables!$G$9,0,1)</f>
        <v>1</v>
      </c>
      <c r="AM2460" s="85">
        <f>IF(AND(K2460&gt;Variables!$G$10,K2460&lt;Variables!$G$11),0,1)</f>
        <v>0</v>
      </c>
      <c r="AN2460" s="103">
        <f>IF(H2460&lt;Variables!$G$13,1,0)</f>
        <v>0</v>
      </c>
      <c r="AO2460" s="101">
        <f>IF(R2460&lt;Variables!$G$12,0,1)</f>
        <v>0</v>
      </c>
      <c r="AP2460" s="86">
        <f t="shared" si="378"/>
        <v>1</v>
      </c>
      <c r="AR2460">
        <v>1</v>
      </c>
      <c r="AS2460">
        <v>0</v>
      </c>
      <c r="AT2460">
        <v>0</v>
      </c>
      <c r="AU2460">
        <v>0</v>
      </c>
      <c r="BA2460">
        <v>1.75</v>
      </c>
    </row>
    <row r="2461" spans="3:53" ht="12.75" x14ac:dyDescent="0.2">
      <c r="C2461" t="s">
        <v>717</v>
      </c>
      <c r="D2461" t="s">
        <v>370</v>
      </c>
      <c r="E2461">
        <v>17.04</v>
      </c>
      <c r="F2461">
        <v>9.8699999999999992</v>
      </c>
      <c r="G2461">
        <v>7.6</v>
      </c>
      <c r="H2461">
        <v>2790</v>
      </c>
      <c r="I2461">
        <v>30.754999999999999</v>
      </c>
      <c r="J2461" t="s">
        <v>78</v>
      </c>
      <c r="K2461">
        <v>50.86</v>
      </c>
      <c r="L2461">
        <v>17.027249999999999</v>
      </c>
      <c r="M2461">
        <v>0.16297405629210529</v>
      </c>
      <c r="N2461">
        <v>17.101075999999999</v>
      </c>
      <c r="O2461">
        <v>-0.26943333858056268</v>
      </c>
      <c r="P2461">
        <v>885506</v>
      </c>
      <c r="Q2461">
        <v>1113000</v>
      </c>
      <c r="R2461">
        <v>0.8</v>
      </c>
      <c r="S2461">
        <v>55.883000000000003</v>
      </c>
      <c r="T2461">
        <v>8.0330000000000013</v>
      </c>
      <c r="U2461">
        <v>28.0776</v>
      </c>
      <c r="V2461">
        <f t="shared" si="380"/>
        <v>2.3712674991322733</v>
      </c>
      <c r="AC2461">
        <v>17.574999999999999</v>
      </c>
      <c r="AD2461">
        <v>16.96</v>
      </c>
      <c r="AH2461" s="85">
        <f>IF(AND(M2461&lt;Variables!$G$6,M2461&gt;Variables!$G$5),0,1)</f>
        <v>1</v>
      </c>
      <c r="AI2461" s="85">
        <f t="shared" si="379"/>
        <v>1</v>
      </c>
      <c r="AJ2461" s="85">
        <f>IF(I2461&gt;Variables!$G$7,0,1)</f>
        <v>0</v>
      </c>
      <c r="AK2461" s="85">
        <f>IF(F2461&gt;Variables!$G$8,0,1)</f>
        <v>0</v>
      </c>
      <c r="AL2461" s="85">
        <f>IF(G2461&gt;Variables!$G$9,0,1)</f>
        <v>1</v>
      </c>
      <c r="AM2461" s="85">
        <f>IF(AND(K2461&gt;Variables!$G$10,K2461&lt;Variables!$G$11),0,1)</f>
        <v>0</v>
      </c>
      <c r="AN2461" s="103">
        <f>IF(H2461&lt;Variables!$G$13,1,0)</f>
        <v>0</v>
      </c>
      <c r="AO2461" s="101">
        <f>IF(R2461&lt;Variables!$G$12,0,1)</f>
        <v>0</v>
      </c>
      <c r="AP2461" s="86">
        <f t="shared" si="378"/>
        <v>1</v>
      </c>
      <c r="AR2461">
        <v>1</v>
      </c>
      <c r="AS2461">
        <v>0</v>
      </c>
      <c r="AT2461">
        <v>0</v>
      </c>
      <c r="AU2461">
        <v>0</v>
      </c>
      <c r="BA2461">
        <v>1.38</v>
      </c>
    </row>
    <row r="2462" spans="3:53" ht="12.75" x14ac:dyDescent="0.2">
      <c r="C2462" t="s">
        <v>717</v>
      </c>
      <c r="D2462" t="s">
        <v>683</v>
      </c>
      <c r="E2462">
        <v>28.14</v>
      </c>
      <c r="F2462">
        <v>12.05</v>
      </c>
      <c r="G2462">
        <v>2.74</v>
      </c>
      <c r="H2462">
        <v>3980</v>
      </c>
      <c r="I2462">
        <v>-23.367000000000001</v>
      </c>
      <c r="J2462" t="s">
        <v>78</v>
      </c>
      <c r="K2462">
        <v>63.67</v>
      </c>
      <c r="L2462">
        <v>28.034665</v>
      </c>
      <c r="M2462">
        <v>0.41140138467858189</v>
      </c>
      <c r="N2462">
        <v>27.994464000000001</v>
      </c>
      <c r="O2462">
        <v>0.55559556346569616</v>
      </c>
      <c r="P2462">
        <v>3214000</v>
      </c>
      <c r="Q2462">
        <v>1581000</v>
      </c>
      <c r="R2462">
        <v>2.0299999999999998</v>
      </c>
      <c r="S2462">
        <v>55.883000000000003</v>
      </c>
      <c r="T2462">
        <v>8.0330000000000013</v>
      </c>
      <c r="U2462">
        <v>28.0776</v>
      </c>
      <c r="V2462">
        <f t="shared" si="380"/>
        <v>2.4816830651886868</v>
      </c>
      <c r="AC2462">
        <v>28.62</v>
      </c>
      <c r="AD2462">
        <v>27.2</v>
      </c>
      <c r="AH2462" s="85">
        <f>IF(AND(M2462&lt;Variables!$G$6,M2462&gt;Variables!$G$5),0,1)</f>
        <v>1</v>
      </c>
      <c r="AI2462" s="85">
        <f t="shared" si="379"/>
        <v>0</v>
      </c>
      <c r="AJ2462" s="85">
        <f>IF(I2462&gt;Variables!$G$7,0,1)</f>
        <v>1</v>
      </c>
      <c r="AK2462" s="85">
        <f>IF(F2462&gt;Variables!$G$8,0,1)</f>
        <v>0</v>
      </c>
      <c r="AL2462" s="85">
        <f>IF(G2462&gt;Variables!$G$9,0,1)</f>
        <v>1</v>
      </c>
      <c r="AM2462" s="85">
        <f>IF(AND(K2462&gt;Variables!$G$10,K2462&lt;Variables!$G$11),0,1)</f>
        <v>0</v>
      </c>
      <c r="AN2462" s="103">
        <f>IF(H2462&lt;Variables!$G$13,1,0)</f>
        <v>0</v>
      </c>
      <c r="AO2462" s="101">
        <f>IF(R2462&lt;Variables!$G$12,0,1)</f>
        <v>1</v>
      </c>
      <c r="AP2462" s="86">
        <f t="shared" si="378"/>
        <v>1</v>
      </c>
      <c r="AR2462">
        <v>1</v>
      </c>
      <c r="AS2462">
        <v>0</v>
      </c>
      <c r="AT2462">
        <v>0</v>
      </c>
      <c r="AU2462">
        <v>0</v>
      </c>
      <c r="BA2462">
        <v>1.23</v>
      </c>
    </row>
    <row r="2463" spans="3:53" ht="12.75" x14ac:dyDescent="0.2">
      <c r="C2463" t="s">
        <v>717</v>
      </c>
      <c r="D2463" t="s">
        <v>603</v>
      </c>
      <c r="E2463">
        <v>13.1</v>
      </c>
      <c r="F2463">
        <v>14.1</v>
      </c>
      <c r="G2463">
        <v>2.4</v>
      </c>
      <c r="H2463">
        <v>6420</v>
      </c>
      <c r="I2463">
        <v>-8.2620000000000005</v>
      </c>
      <c r="J2463" t="s">
        <v>78</v>
      </c>
      <c r="K2463">
        <v>73.33</v>
      </c>
      <c r="L2463">
        <v>12.962524999999999</v>
      </c>
      <c r="M2463">
        <v>1.986302822945385</v>
      </c>
      <c r="N2463">
        <v>12.845776000000001</v>
      </c>
      <c r="O2463">
        <v>2.9132066447367451</v>
      </c>
      <c r="P2463">
        <v>102091000</v>
      </c>
      <c r="Q2463">
        <v>15248000</v>
      </c>
      <c r="R2463">
        <v>6.7</v>
      </c>
      <c r="S2463">
        <v>55.883000000000003</v>
      </c>
      <c r="T2463">
        <v>8.0330000000000013</v>
      </c>
      <c r="U2463">
        <v>28.0776</v>
      </c>
      <c r="V2463">
        <f t="shared" si="380"/>
        <v>2.4232237218497161</v>
      </c>
      <c r="AC2463">
        <v>16.66</v>
      </c>
      <c r="AD2463">
        <v>12.9</v>
      </c>
      <c r="AH2463" s="85">
        <f>IF(AND(M2463&lt;Variables!$G$6,M2463&gt;Variables!$G$5),0,1)</f>
        <v>1</v>
      </c>
      <c r="AI2463" s="85">
        <f t="shared" si="379"/>
        <v>0</v>
      </c>
      <c r="AJ2463" s="85">
        <f>IF(I2463&gt;Variables!$G$7,0,1)</f>
        <v>1</v>
      </c>
      <c r="AK2463" s="85">
        <f>IF(F2463&gt;Variables!$G$8,0,1)</f>
        <v>0</v>
      </c>
      <c r="AL2463" s="85">
        <f>IF(G2463&gt;Variables!$G$9,0,1)</f>
        <v>1</v>
      </c>
      <c r="AM2463" s="85">
        <f>IF(AND(K2463&gt;Variables!$G$10,K2463&lt;Variables!$G$11),0,1)</f>
        <v>0</v>
      </c>
      <c r="AN2463" s="103">
        <f>IF(H2463&lt;Variables!$G$13,1,0)</f>
        <v>0</v>
      </c>
      <c r="AO2463" s="101">
        <f>IF(R2463&lt;Variables!$G$12,0,1)</f>
        <v>1</v>
      </c>
      <c r="AP2463" s="86">
        <f t="shared" si="378"/>
        <v>1</v>
      </c>
      <c r="AR2463">
        <v>1</v>
      </c>
      <c r="AS2463">
        <v>0</v>
      </c>
      <c r="AT2463">
        <v>0</v>
      </c>
      <c r="AU2463">
        <v>0</v>
      </c>
      <c r="BA2463">
        <v>2</v>
      </c>
    </row>
    <row r="2464" spans="3:53" ht="12.75" x14ac:dyDescent="0.2">
      <c r="C2464" t="s">
        <v>717</v>
      </c>
      <c r="D2464" t="s">
        <v>447</v>
      </c>
      <c r="E2464">
        <v>18.149999999999999</v>
      </c>
      <c r="F2464">
        <v>6.83</v>
      </c>
      <c r="G2464">
        <v>5.13</v>
      </c>
      <c r="H2464">
        <v>7820</v>
      </c>
      <c r="I2464">
        <v>-55.664000000000001</v>
      </c>
      <c r="J2464" t="s">
        <v>78</v>
      </c>
      <c r="K2464">
        <v>68.180000000000007</v>
      </c>
      <c r="L2464">
        <v>18.001975000000002</v>
      </c>
      <c r="M2464">
        <v>0.71117196863122489</v>
      </c>
      <c r="N2464">
        <v>17.983761999999999</v>
      </c>
      <c r="O2464">
        <v>0.81316690022921967</v>
      </c>
      <c r="P2464">
        <v>15883000</v>
      </c>
      <c r="Q2464">
        <v>23167000</v>
      </c>
      <c r="R2464">
        <v>0.69</v>
      </c>
      <c r="S2464">
        <v>55.883000000000003</v>
      </c>
      <c r="T2464">
        <v>8.0330000000000013</v>
      </c>
      <c r="U2464">
        <v>28.0776</v>
      </c>
      <c r="V2464">
        <f t="shared" si="380"/>
        <v>2.4995150695620891</v>
      </c>
      <c r="AC2464">
        <v>19.14</v>
      </c>
      <c r="AD2464">
        <v>17.75</v>
      </c>
      <c r="AH2464" s="85">
        <f>IF(AND(M2464&lt;Variables!$G$6,M2464&gt;Variables!$G$5),0,1)</f>
        <v>1</v>
      </c>
      <c r="AI2464" s="85">
        <f t="shared" si="379"/>
        <v>0</v>
      </c>
      <c r="AJ2464" s="85">
        <f>IF(I2464&gt;Variables!$G$7,0,1)</f>
        <v>1</v>
      </c>
      <c r="AK2464" s="85">
        <f>IF(F2464&gt;Variables!$G$8,0,1)</f>
        <v>1</v>
      </c>
      <c r="AL2464" s="85">
        <f>IF(G2464&gt;Variables!$G$9,0,1)</f>
        <v>1</v>
      </c>
      <c r="AM2464" s="85">
        <f>IF(AND(K2464&gt;Variables!$G$10,K2464&lt;Variables!$G$11),0,1)</f>
        <v>0</v>
      </c>
      <c r="AN2464" s="103">
        <f>IF(H2464&lt;Variables!$G$13,1,0)</f>
        <v>0</v>
      </c>
      <c r="AO2464" s="101">
        <f>IF(R2464&lt;Variables!$G$12,0,1)</f>
        <v>0</v>
      </c>
      <c r="AP2464" s="86">
        <f t="shared" si="378"/>
        <v>1</v>
      </c>
      <c r="AR2464">
        <v>1</v>
      </c>
      <c r="AS2464">
        <v>0</v>
      </c>
      <c r="AT2464">
        <v>0</v>
      </c>
      <c r="AU2464">
        <v>0</v>
      </c>
      <c r="BA2464">
        <v>2</v>
      </c>
    </row>
    <row r="2465" spans="3:53" ht="12.75" x14ac:dyDescent="0.2">
      <c r="C2465" t="s">
        <v>718</v>
      </c>
      <c r="D2465" t="s">
        <v>389</v>
      </c>
      <c r="E2465">
        <v>8.4499999999999993</v>
      </c>
      <c r="F2465">
        <v>10.47</v>
      </c>
      <c r="G2465">
        <v>3.96</v>
      </c>
      <c r="H2465">
        <v>2260</v>
      </c>
      <c r="I2465">
        <v>-40.677</v>
      </c>
      <c r="J2465" t="s">
        <v>78</v>
      </c>
      <c r="K2465">
        <v>56.43</v>
      </c>
      <c r="L2465">
        <v>8.4657700000000009</v>
      </c>
      <c r="M2465">
        <v>-4.216982034713472E-2</v>
      </c>
      <c r="N2465">
        <v>8.3782859999999992</v>
      </c>
      <c r="O2465">
        <v>1.0015652366128349</v>
      </c>
      <c r="P2465">
        <v>8535000</v>
      </c>
      <c r="Q2465">
        <v>7917000</v>
      </c>
      <c r="R2465">
        <v>1.08</v>
      </c>
      <c r="S2465">
        <v>51.923999999999999</v>
      </c>
      <c r="T2465">
        <v>7.9599999999999991</v>
      </c>
      <c r="U2465">
        <v>26.343599999999999</v>
      </c>
      <c r="V2465">
        <f t="shared" si="380"/>
        <v>2.4354943021457003</v>
      </c>
      <c r="AC2465">
        <v>8.6549999999999994</v>
      </c>
      <c r="AD2465">
        <v>8.3550000000000004</v>
      </c>
      <c r="AH2465" s="85">
        <f>IF(AND(M2465&lt;Variables!$G$6,M2465&gt;Variables!$G$5),0,1)</f>
        <v>1</v>
      </c>
      <c r="AI2465" s="85">
        <f t="shared" si="379"/>
        <v>0</v>
      </c>
      <c r="AJ2465" s="85">
        <f>IF(I2465&gt;Variables!$G$7,0,1)</f>
        <v>1</v>
      </c>
      <c r="AK2465" s="85">
        <f>IF(F2465&gt;Variables!$G$8,0,1)</f>
        <v>0</v>
      </c>
      <c r="AL2465" s="85">
        <f>IF(G2465&gt;Variables!$G$9,0,1)</f>
        <v>1</v>
      </c>
      <c r="AM2465" s="85">
        <f>IF(AND(K2465&gt;Variables!$G$10,K2465&lt;Variables!$G$11),0,1)</f>
        <v>0</v>
      </c>
      <c r="AN2465" s="103">
        <f>IF(H2465&lt;Variables!$G$13,1,0)</f>
        <v>1</v>
      </c>
      <c r="AO2465" s="101">
        <f>IF(R2465&lt;Variables!$G$12,0,1)</f>
        <v>0</v>
      </c>
      <c r="AP2465" s="86">
        <f t="shared" si="378"/>
        <v>1</v>
      </c>
      <c r="AR2465">
        <v>1</v>
      </c>
      <c r="AS2465">
        <v>0</v>
      </c>
      <c r="AT2465">
        <v>0</v>
      </c>
      <c r="AU2465">
        <v>0</v>
      </c>
      <c r="BA2465">
        <v>2</v>
      </c>
    </row>
    <row r="2466" spans="3:53" ht="12.75" x14ac:dyDescent="0.2">
      <c r="C2466" t="s">
        <v>718</v>
      </c>
      <c r="D2466" t="s">
        <v>306</v>
      </c>
      <c r="E2466">
        <v>21.94</v>
      </c>
      <c r="F2466">
        <v>7.32</v>
      </c>
      <c r="G2466">
        <v>6.09</v>
      </c>
      <c r="H2466">
        <v>7170</v>
      </c>
      <c r="I2466">
        <v>-19.643999999999998</v>
      </c>
      <c r="J2466" t="s">
        <v>76</v>
      </c>
      <c r="K2466">
        <v>41.3</v>
      </c>
      <c r="L2466">
        <v>22.08971</v>
      </c>
      <c r="M2466">
        <v>-0.63246642893908922</v>
      </c>
      <c r="N2466">
        <v>22.04515</v>
      </c>
      <c r="O2466">
        <v>-0.43161420992826222</v>
      </c>
      <c r="P2466">
        <v>4388000</v>
      </c>
      <c r="Q2466">
        <v>5697000</v>
      </c>
      <c r="R2466">
        <v>0.77</v>
      </c>
      <c r="S2466">
        <v>51.923999999999999</v>
      </c>
      <c r="T2466">
        <v>7.9599999999999991</v>
      </c>
      <c r="U2466">
        <v>26.343599999999999</v>
      </c>
      <c r="V2466">
        <f t="shared" si="380"/>
        <v>2.2774210286454641</v>
      </c>
      <c r="AC2466">
        <v>23.84</v>
      </c>
      <c r="AD2466">
        <v>21.55</v>
      </c>
      <c r="AH2466" s="85">
        <f>IF(AND(M2466&lt;Variables!$G$6,M2466&gt;Variables!$G$5),0,1)</f>
        <v>1</v>
      </c>
      <c r="AI2466" s="85">
        <f t="shared" si="379"/>
        <v>0</v>
      </c>
      <c r="AJ2466" s="85">
        <f>IF(I2466&gt;Variables!$G$7,0,1)</f>
        <v>1</v>
      </c>
      <c r="AK2466" s="85">
        <f>IF(F2466&gt;Variables!$G$8,0,1)</f>
        <v>1</v>
      </c>
      <c r="AL2466" s="85">
        <f>IF(G2466&gt;Variables!$G$9,0,1)</f>
        <v>1</v>
      </c>
      <c r="AM2466" s="85">
        <f>IF(AND(K2466&gt;Variables!$G$10,K2466&lt;Variables!$G$11),0,1)</f>
        <v>1</v>
      </c>
      <c r="AN2466" s="103">
        <f>IF(H2466&lt;Variables!$G$13,1,0)</f>
        <v>0</v>
      </c>
      <c r="AO2466" s="101">
        <f>IF(R2466&lt;Variables!$G$12,0,1)</f>
        <v>0</v>
      </c>
      <c r="AP2466" s="86">
        <f t="shared" si="378"/>
        <v>0</v>
      </c>
      <c r="AR2466">
        <v>1</v>
      </c>
      <c r="AS2466">
        <v>0</v>
      </c>
      <c r="AT2466">
        <v>0</v>
      </c>
      <c r="AU2466">
        <v>0</v>
      </c>
      <c r="BA2466">
        <v>0.32</v>
      </c>
    </row>
    <row r="2467" spans="3:53" ht="12.75" x14ac:dyDescent="0.2">
      <c r="C2467" t="s">
        <v>718</v>
      </c>
      <c r="D2467" t="s">
        <v>694</v>
      </c>
      <c r="E2467">
        <v>29.37</v>
      </c>
      <c r="F2467">
        <v>7.07</v>
      </c>
      <c r="G2467">
        <v>4.5199999999999996</v>
      </c>
      <c r="H2467">
        <v>5540</v>
      </c>
      <c r="I2467">
        <v>16.117999999999999</v>
      </c>
      <c r="J2467" t="s">
        <v>78</v>
      </c>
      <c r="K2467">
        <v>65.39</v>
      </c>
      <c r="L2467">
        <v>29.271249999999998</v>
      </c>
      <c r="M2467">
        <v>0.405688175257299</v>
      </c>
      <c r="N2467">
        <v>29.106850000000001</v>
      </c>
      <c r="O2467">
        <v>0.97279506370492008</v>
      </c>
      <c r="P2467">
        <v>666268</v>
      </c>
      <c r="Q2467">
        <v>1452000</v>
      </c>
      <c r="R2467">
        <v>0.46</v>
      </c>
      <c r="S2467">
        <v>51.923999999999999</v>
      </c>
      <c r="T2467">
        <v>7.9599999999999991</v>
      </c>
      <c r="U2467">
        <v>26.343599999999999</v>
      </c>
      <c r="V2467">
        <f t="shared" si="380"/>
        <v>2.4978611609856078</v>
      </c>
      <c r="AC2467">
        <v>30.48</v>
      </c>
      <c r="AD2467">
        <v>29.21</v>
      </c>
      <c r="AH2467" s="85">
        <f>IF(AND(M2467&lt;Variables!$G$6,M2467&gt;Variables!$G$5),0,1)</f>
        <v>1</v>
      </c>
      <c r="AI2467" s="85">
        <f t="shared" si="379"/>
        <v>0</v>
      </c>
      <c r="AJ2467" s="85">
        <f>IF(I2467&gt;Variables!$G$7,0,1)</f>
        <v>0</v>
      </c>
      <c r="AK2467" s="85">
        <f>IF(F2467&gt;Variables!$G$8,0,1)</f>
        <v>1</v>
      </c>
      <c r="AL2467" s="85">
        <f>IF(G2467&gt;Variables!$G$9,0,1)</f>
        <v>1</v>
      </c>
      <c r="AM2467" s="85">
        <f>IF(AND(K2467&gt;Variables!$G$10,K2467&lt;Variables!$G$11),0,1)</f>
        <v>0</v>
      </c>
      <c r="AN2467" s="103">
        <f>IF(H2467&lt;Variables!$G$13,1,0)</f>
        <v>0</v>
      </c>
      <c r="AO2467" s="101">
        <f>IF(R2467&lt;Variables!$G$12,0,1)</f>
        <v>0</v>
      </c>
      <c r="AP2467" s="86">
        <f t="shared" si="378"/>
        <v>1</v>
      </c>
      <c r="AR2467">
        <v>1</v>
      </c>
      <c r="AS2467">
        <v>0</v>
      </c>
      <c r="AT2467">
        <v>0</v>
      </c>
      <c r="AU2467">
        <v>0</v>
      </c>
      <c r="BA2467">
        <v>1.24</v>
      </c>
    </row>
    <row r="2468" spans="3:53" ht="12.75" x14ac:dyDescent="0.2">
      <c r="C2468" t="s">
        <v>718</v>
      </c>
      <c r="D2468" t="s">
        <v>447</v>
      </c>
      <c r="E2468">
        <v>18.2</v>
      </c>
      <c r="F2468">
        <v>7.07</v>
      </c>
      <c r="G2468">
        <v>5.6</v>
      </c>
      <c r="H2468">
        <v>7820</v>
      </c>
      <c r="I2468">
        <v>-55.545999999999999</v>
      </c>
      <c r="J2468" t="s">
        <v>78</v>
      </c>
      <c r="K2468">
        <v>69.56</v>
      </c>
      <c r="L2468">
        <v>18.05763</v>
      </c>
      <c r="M2468">
        <v>0.84379843866556581</v>
      </c>
      <c r="N2468">
        <v>17.999293999999999</v>
      </c>
      <c r="O2468">
        <v>1.170634803787314</v>
      </c>
      <c r="P2468">
        <v>16281000</v>
      </c>
      <c r="Q2468">
        <v>23167000</v>
      </c>
      <c r="R2468">
        <v>0.7</v>
      </c>
      <c r="S2468">
        <v>51.923999999999999</v>
      </c>
      <c r="T2468">
        <v>7.9599999999999991</v>
      </c>
      <c r="U2468">
        <v>26.343599999999999</v>
      </c>
      <c r="V2468">
        <f t="shared" si="380"/>
        <v>2.5000372743293533</v>
      </c>
      <c r="AC2468">
        <v>19.14</v>
      </c>
      <c r="AD2468">
        <v>17.75</v>
      </c>
      <c r="AH2468" s="85">
        <f>IF(AND(M2468&lt;Variables!$G$6,M2468&gt;Variables!$G$5),0,1)</f>
        <v>1</v>
      </c>
      <c r="AI2468" s="85">
        <f t="shared" si="379"/>
        <v>0</v>
      </c>
      <c r="AJ2468" s="85">
        <f>IF(I2468&gt;Variables!$G$7,0,1)</f>
        <v>1</v>
      </c>
      <c r="AK2468" s="85">
        <f>IF(F2468&gt;Variables!$G$8,0,1)</f>
        <v>1</v>
      </c>
      <c r="AL2468" s="85">
        <f>IF(G2468&gt;Variables!$G$9,0,1)</f>
        <v>1</v>
      </c>
      <c r="AM2468" s="85">
        <f>IF(AND(K2468&gt;Variables!$G$10,K2468&lt;Variables!$G$11),0,1)</f>
        <v>0</v>
      </c>
      <c r="AN2468" s="103">
        <f>IF(H2468&lt;Variables!$G$13,1,0)</f>
        <v>0</v>
      </c>
      <c r="AO2468" s="101">
        <f>IF(R2468&lt;Variables!$G$12,0,1)</f>
        <v>0</v>
      </c>
      <c r="AP2468" s="86">
        <f t="shared" si="378"/>
        <v>1</v>
      </c>
      <c r="AR2468">
        <v>1</v>
      </c>
      <c r="AS2468">
        <v>0</v>
      </c>
      <c r="AT2468">
        <v>0</v>
      </c>
      <c r="AU2468">
        <v>0</v>
      </c>
      <c r="BA2468">
        <v>0.81</v>
      </c>
    </row>
    <row r="2469" spans="3:53" ht="12.75" x14ac:dyDescent="0.2">
      <c r="C2469" t="s">
        <v>718</v>
      </c>
      <c r="D2469" t="s">
        <v>461</v>
      </c>
      <c r="E2469">
        <v>16.54</v>
      </c>
      <c r="F2469">
        <v>7.16</v>
      </c>
      <c r="G2469">
        <v>5.86</v>
      </c>
      <c r="H2469">
        <v>6300</v>
      </c>
      <c r="I2469">
        <v>-13.319000000000001</v>
      </c>
      <c r="J2469" t="s">
        <v>78</v>
      </c>
      <c r="K2469">
        <v>62.75</v>
      </c>
      <c r="L2469">
        <v>16.406635000000001</v>
      </c>
      <c r="M2469">
        <v>0.78239687784849676</v>
      </c>
      <c r="N2469">
        <v>16.391414000000001</v>
      </c>
      <c r="O2469">
        <v>0.87598299939223734</v>
      </c>
      <c r="P2469">
        <v>6563000</v>
      </c>
      <c r="Q2469">
        <v>14129000</v>
      </c>
      <c r="R2469">
        <v>0.46</v>
      </c>
      <c r="S2469">
        <v>51.923999999999999</v>
      </c>
      <c r="T2469">
        <v>7.9599999999999991</v>
      </c>
      <c r="U2469">
        <v>26.343599999999999</v>
      </c>
      <c r="V2469">
        <f t="shared" si="380"/>
        <v>2.4499382633398015</v>
      </c>
      <c r="AC2469">
        <v>18.399999999999999</v>
      </c>
      <c r="AD2469">
        <v>16.492599999999999</v>
      </c>
      <c r="AH2469" s="85">
        <f>IF(AND(M2469&lt;Variables!$G$6,M2469&gt;Variables!$G$5),0,1)</f>
        <v>1</v>
      </c>
      <c r="AI2469" s="85">
        <f t="shared" si="379"/>
        <v>0</v>
      </c>
      <c r="AJ2469" s="85">
        <f>IF(I2469&gt;Variables!$G$7,0,1)</f>
        <v>1</v>
      </c>
      <c r="AK2469" s="85">
        <f>IF(F2469&gt;Variables!$G$8,0,1)</f>
        <v>1</v>
      </c>
      <c r="AL2469" s="85">
        <f>IF(G2469&gt;Variables!$G$9,0,1)</f>
        <v>1</v>
      </c>
      <c r="AM2469" s="85">
        <f>IF(AND(K2469&gt;Variables!$G$10,K2469&lt;Variables!$G$11),0,1)</f>
        <v>0</v>
      </c>
      <c r="AN2469" s="103">
        <f>IF(H2469&lt;Variables!$G$13,1,0)</f>
        <v>0</v>
      </c>
      <c r="AO2469" s="101">
        <f>IF(R2469&lt;Variables!$G$12,0,1)</f>
        <v>0</v>
      </c>
      <c r="AP2469" s="86">
        <f t="shared" si="378"/>
        <v>1</v>
      </c>
      <c r="AR2469">
        <v>1</v>
      </c>
      <c r="AS2469">
        <v>0</v>
      </c>
      <c r="AT2469">
        <v>0</v>
      </c>
      <c r="AU2469">
        <v>0</v>
      </c>
      <c r="BA2469">
        <v>2</v>
      </c>
    </row>
    <row r="2470" spans="3:53" ht="12.75" x14ac:dyDescent="0.2">
      <c r="C2470" t="s">
        <v>718</v>
      </c>
      <c r="D2470" t="s">
        <v>117</v>
      </c>
      <c r="E2470">
        <v>26.69</v>
      </c>
      <c r="F2470">
        <v>9.6999999999999993</v>
      </c>
      <c r="G2470">
        <v>10.31</v>
      </c>
      <c r="H2470">
        <v>3680</v>
      </c>
      <c r="I2470">
        <v>-33.984000000000002</v>
      </c>
      <c r="J2470" t="s">
        <v>78</v>
      </c>
      <c r="K2470">
        <v>59.11</v>
      </c>
      <c r="L2470">
        <v>26.621485</v>
      </c>
      <c r="M2470">
        <v>0.44518553341409078</v>
      </c>
      <c r="N2470">
        <v>26.495176000000001</v>
      </c>
      <c r="O2470">
        <v>0.92403235970199893</v>
      </c>
      <c r="P2470">
        <v>9886000</v>
      </c>
      <c r="Q2470">
        <v>16008000</v>
      </c>
      <c r="R2470">
        <v>0.62</v>
      </c>
      <c r="S2470">
        <v>51.923999999999999</v>
      </c>
      <c r="T2470">
        <v>7.9599999999999991</v>
      </c>
      <c r="U2470">
        <v>26.343599999999999</v>
      </c>
      <c r="V2470">
        <f t="shared" si="380"/>
        <v>2.4380920872064795</v>
      </c>
      <c r="AC2470">
        <v>28.66</v>
      </c>
      <c r="AD2470">
        <v>26.67</v>
      </c>
      <c r="AH2470" s="85">
        <f>IF(AND(M2470&lt;Variables!$G$6,M2470&gt;Variables!$G$5),0,1)</f>
        <v>1</v>
      </c>
      <c r="AI2470" s="85">
        <f t="shared" si="379"/>
        <v>0</v>
      </c>
      <c r="AJ2470" s="85">
        <f>IF(I2470&gt;Variables!$G$7,0,1)</f>
        <v>1</v>
      </c>
      <c r="AK2470" s="85">
        <f>IF(F2470&gt;Variables!$G$8,0,1)</f>
        <v>0</v>
      </c>
      <c r="AL2470" s="85">
        <f>IF(G2470&gt;Variables!$G$9,0,1)</f>
        <v>1</v>
      </c>
      <c r="AM2470" s="85">
        <f>IF(AND(K2470&gt;Variables!$G$10,K2470&lt;Variables!$G$11),0,1)</f>
        <v>0</v>
      </c>
      <c r="AN2470" s="103">
        <f>IF(H2470&lt;Variables!$G$13,1,0)</f>
        <v>0</v>
      </c>
      <c r="AO2470" s="101">
        <f>IF(R2470&lt;Variables!$G$12,0,1)</f>
        <v>0</v>
      </c>
      <c r="AP2470" s="86">
        <f t="shared" si="378"/>
        <v>1</v>
      </c>
      <c r="AR2470">
        <v>1</v>
      </c>
      <c r="AS2470">
        <v>0</v>
      </c>
      <c r="AT2470">
        <v>0</v>
      </c>
      <c r="AU2470">
        <v>0</v>
      </c>
      <c r="BA2470">
        <v>1.3</v>
      </c>
    </row>
    <row r="2471" spans="3:53" ht="12.75" x14ac:dyDescent="0.2">
      <c r="C2471" t="s">
        <v>718</v>
      </c>
      <c r="D2471" t="s">
        <v>370</v>
      </c>
      <c r="E2471">
        <v>17.079999999999998</v>
      </c>
      <c r="F2471">
        <v>10.32</v>
      </c>
      <c r="G2471">
        <v>7.92</v>
      </c>
      <c r="H2471">
        <v>2790</v>
      </c>
      <c r="I2471">
        <v>30.835999999999999</v>
      </c>
      <c r="J2471" t="s">
        <v>78</v>
      </c>
      <c r="K2471">
        <v>54.64</v>
      </c>
      <c r="L2471">
        <v>17.059000000000001</v>
      </c>
      <c r="M2471">
        <v>0.26965238290635918</v>
      </c>
      <c r="N2471">
        <v>17.092677999999999</v>
      </c>
      <c r="O2471">
        <v>7.2089347263202722E-2</v>
      </c>
      <c r="P2471">
        <v>913856</v>
      </c>
      <c r="Q2471">
        <v>1113000</v>
      </c>
      <c r="R2471">
        <v>0.82</v>
      </c>
      <c r="S2471">
        <v>51.923999999999999</v>
      </c>
      <c r="T2471">
        <v>7.9599999999999991</v>
      </c>
      <c r="U2471">
        <v>26.343599999999999</v>
      </c>
      <c r="V2471">
        <f t="shared" si="380"/>
        <v>2.4044460098247264</v>
      </c>
      <c r="AC2471">
        <v>17.574999999999999</v>
      </c>
      <c r="AD2471">
        <v>16.96</v>
      </c>
      <c r="AH2471" s="85">
        <f>IF(AND(M2471&lt;Variables!$G$6,M2471&gt;Variables!$G$5),0,1)</f>
        <v>1</v>
      </c>
      <c r="AI2471" s="85">
        <f t="shared" si="379"/>
        <v>1</v>
      </c>
      <c r="AJ2471" s="85">
        <f>IF(I2471&gt;Variables!$G$7,0,1)</f>
        <v>0</v>
      </c>
      <c r="AK2471" s="85">
        <f>IF(F2471&gt;Variables!$G$8,0,1)</f>
        <v>0</v>
      </c>
      <c r="AL2471" s="85">
        <f>IF(G2471&gt;Variables!$G$9,0,1)</f>
        <v>1</v>
      </c>
      <c r="AM2471" s="85">
        <f>IF(AND(K2471&gt;Variables!$G$10,K2471&lt;Variables!$G$11),0,1)</f>
        <v>0</v>
      </c>
      <c r="AN2471" s="103">
        <f>IF(H2471&lt;Variables!$G$13,1,0)</f>
        <v>0</v>
      </c>
      <c r="AO2471" s="101">
        <f>IF(R2471&lt;Variables!$G$12,0,1)</f>
        <v>0</v>
      </c>
      <c r="AP2471" s="86">
        <f t="shared" si="378"/>
        <v>1</v>
      </c>
      <c r="AR2471">
        <v>1</v>
      </c>
      <c r="AS2471">
        <v>0</v>
      </c>
      <c r="AT2471">
        <v>0</v>
      </c>
      <c r="AU2471">
        <v>0</v>
      </c>
      <c r="BA2471">
        <v>1.5</v>
      </c>
    </row>
    <row r="2472" spans="3:53" ht="12.75" x14ac:dyDescent="0.2">
      <c r="C2472" t="s">
        <v>718</v>
      </c>
      <c r="D2472" t="s">
        <v>683</v>
      </c>
      <c r="E2472">
        <v>28.1</v>
      </c>
      <c r="F2472">
        <v>11.85</v>
      </c>
      <c r="G2472">
        <v>2.52</v>
      </c>
      <c r="H2472">
        <v>3980</v>
      </c>
      <c r="I2472">
        <v>-23.434000000000001</v>
      </c>
      <c r="J2472" t="s">
        <v>78</v>
      </c>
      <c r="K2472">
        <v>54.07</v>
      </c>
      <c r="L2472">
        <v>28.065525000000001</v>
      </c>
      <c r="M2472">
        <v>8.720663518677263E-2</v>
      </c>
      <c r="N2472">
        <v>28.002407999999999</v>
      </c>
      <c r="O2472">
        <v>0.31280167048491248</v>
      </c>
      <c r="P2472">
        <v>3317000</v>
      </c>
      <c r="Q2472">
        <v>1581000</v>
      </c>
      <c r="R2472">
        <v>2.1</v>
      </c>
      <c r="S2472">
        <v>51.923999999999999</v>
      </c>
      <c r="T2472">
        <v>7.9599999999999991</v>
      </c>
      <c r="U2472">
        <v>26.343599999999999</v>
      </c>
      <c r="V2472">
        <f t="shared" si="380"/>
        <v>2.4058727867420968</v>
      </c>
      <c r="AC2472">
        <v>28.62</v>
      </c>
      <c r="AD2472">
        <v>27.2</v>
      </c>
      <c r="AH2472" s="85">
        <f>IF(AND(M2472&lt;Variables!$G$6,M2472&gt;Variables!$G$5),0,1)</f>
        <v>1</v>
      </c>
      <c r="AI2472" s="85">
        <f t="shared" si="379"/>
        <v>0</v>
      </c>
      <c r="AJ2472" s="85">
        <f>IF(I2472&gt;Variables!$G$7,0,1)</f>
        <v>1</v>
      </c>
      <c r="AK2472" s="85">
        <f>IF(F2472&gt;Variables!$G$8,0,1)</f>
        <v>0</v>
      </c>
      <c r="AL2472" s="85">
        <f>IF(G2472&gt;Variables!$G$9,0,1)</f>
        <v>1</v>
      </c>
      <c r="AM2472" s="85">
        <f>IF(AND(K2472&gt;Variables!$G$10,K2472&lt;Variables!$G$11),0,1)</f>
        <v>0</v>
      </c>
      <c r="AN2472" s="103">
        <f>IF(H2472&lt;Variables!$G$13,1,0)</f>
        <v>0</v>
      </c>
      <c r="AO2472" s="101">
        <f>IF(R2472&lt;Variables!$G$12,0,1)</f>
        <v>1</v>
      </c>
      <c r="AP2472" s="86">
        <f t="shared" si="378"/>
        <v>1</v>
      </c>
      <c r="AR2472">
        <v>1</v>
      </c>
      <c r="AS2472">
        <v>0</v>
      </c>
      <c r="AT2472">
        <v>0</v>
      </c>
      <c r="AU2472">
        <v>0</v>
      </c>
      <c r="BA2472">
        <v>1.39</v>
      </c>
    </row>
    <row r="2473" spans="3:53" ht="12.75" x14ac:dyDescent="0.2">
      <c r="C2473" t="s">
        <v>718</v>
      </c>
      <c r="D2473" t="s">
        <v>121</v>
      </c>
      <c r="E2473">
        <v>8.91</v>
      </c>
      <c r="F2473">
        <v>27.15</v>
      </c>
      <c r="G2473">
        <v>26.76</v>
      </c>
      <c r="H2473">
        <v>59.57</v>
      </c>
      <c r="I2473">
        <v>3724.06</v>
      </c>
      <c r="J2473" t="s">
        <v>76</v>
      </c>
      <c r="K2473">
        <v>44.32</v>
      </c>
      <c r="L2473">
        <v>9.277549999999998</v>
      </c>
      <c r="M2473">
        <v>-2.9916303334393031</v>
      </c>
      <c r="N2473">
        <v>9.048508</v>
      </c>
      <c r="O2473">
        <v>-0.53608838053743224</v>
      </c>
      <c r="P2473">
        <v>5990000</v>
      </c>
      <c r="Q2473">
        <v>11080000</v>
      </c>
      <c r="R2473">
        <v>0.54</v>
      </c>
      <c r="S2473">
        <v>51.923999999999999</v>
      </c>
      <c r="T2473">
        <v>7.9599999999999991</v>
      </c>
      <c r="U2473">
        <v>26.343599999999999</v>
      </c>
      <c r="V2473">
        <f t="shared" si="380"/>
        <v>2.3368633633405369</v>
      </c>
      <c r="AC2473">
        <v>9.1920000000000002</v>
      </c>
      <c r="AD2473">
        <v>8.11</v>
      </c>
      <c r="AH2473" s="85">
        <f>IF(AND(M2473&lt;Variables!$G$6,M2473&gt;Variables!$G$5),0,1)</f>
        <v>0</v>
      </c>
      <c r="AI2473" s="85">
        <f t="shared" si="379"/>
        <v>0</v>
      </c>
      <c r="AJ2473" s="85">
        <f>IF(I2473&gt;Variables!$G$7,0,1)</f>
        <v>0</v>
      </c>
      <c r="AK2473" s="85">
        <f>IF(F2473&gt;Variables!$G$8,0,1)</f>
        <v>0</v>
      </c>
      <c r="AL2473" s="85">
        <f>IF(G2473&gt;Variables!$G$9,0,1)</f>
        <v>0</v>
      </c>
      <c r="AM2473" s="85">
        <f>IF(AND(K2473&gt;Variables!$G$10,K2473&lt;Variables!$G$11),0,1)</f>
        <v>1</v>
      </c>
      <c r="AN2473" s="103">
        <f>IF(H2473&lt;Variables!$G$13,1,0)</f>
        <v>1</v>
      </c>
      <c r="AO2473" s="101">
        <f>IF(R2473&lt;Variables!$G$12,0,1)</f>
        <v>0</v>
      </c>
      <c r="AP2473" s="86">
        <f t="shared" si="378"/>
        <v>0</v>
      </c>
      <c r="AR2473">
        <v>0</v>
      </c>
      <c r="AS2473">
        <v>0</v>
      </c>
      <c r="AT2473">
        <v>1</v>
      </c>
      <c r="AU2473">
        <v>0</v>
      </c>
      <c r="BA2473">
        <v>-2.25</v>
      </c>
    </row>
    <row r="2474" spans="3:53" ht="12.75" x14ac:dyDescent="0.2">
      <c r="C2474" t="s">
        <v>718</v>
      </c>
      <c r="D2474" t="s">
        <v>193</v>
      </c>
      <c r="E2474">
        <v>19.5</v>
      </c>
      <c r="F2474">
        <v>14.74</v>
      </c>
      <c r="G2474">
        <v>8.61</v>
      </c>
      <c r="H2474">
        <v>6870</v>
      </c>
      <c r="I2474">
        <v>-50.792000000000002</v>
      </c>
      <c r="J2474" t="s">
        <v>78</v>
      </c>
      <c r="K2474">
        <v>51.86</v>
      </c>
      <c r="L2474">
        <v>19.515329999999999</v>
      </c>
      <c r="M2474">
        <v>-0.10417451306228349</v>
      </c>
      <c r="N2474">
        <v>19.380896</v>
      </c>
      <c r="O2474">
        <v>0.5887447102548875</v>
      </c>
      <c r="P2474">
        <v>16987000</v>
      </c>
      <c r="Q2474">
        <v>21186000</v>
      </c>
      <c r="R2474">
        <v>0.8</v>
      </c>
      <c r="S2474">
        <v>51.923999999999999</v>
      </c>
      <c r="T2474">
        <v>7.9599999999999991</v>
      </c>
      <c r="U2474">
        <v>26.343599999999999</v>
      </c>
      <c r="V2474">
        <f t="shared" si="380"/>
        <v>2.3895377294879458</v>
      </c>
      <c r="AC2474">
        <v>23</v>
      </c>
      <c r="AD2474">
        <v>19.489999999999998</v>
      </c>
      <c r="AH2474" s="85">
        <f>IF(AND(M2474&lt;Variables!$G$6,M2474&gt;Variables!$G$5),0,1)</f>
        <v>1</v>
      </c>
      <c r="AI2474" s="85">
        <f t="shared" si="379"/>
        <v>0</v>
      </c>
      <c r="AJ2474" s="85">
        <f>IF(I2474&gt;Variables!$G$7,0,1)</f>
        <v>1</v>
      </c>
      <c r="AK2474" s="85">
        <f>IF(F2474&gt;Variables!$G$8,0,1)</f>
        <v>0</v>
      </c>
      <c r="AL2474" s="85">
        <f>IF(G2474&gt;Variables!$G$9,0,1)</f>
        <v>1</v>
      </c>
      <c r="AM2474" s="85">
        <f>IF(AND(K2474&gt;Variables!$G$10,K2474&lt;Variables!$G$11),0,1)</f>
        <v>0</v>
      </c>
      <c r="AN2474" s="103">
        <f>IF(H2474&lt;Variables!$G$13,1,0)</f>
        <v>0</v>
      </c>
      <c r="AO2474" s="101">
        <f>IF(R2474&lt;Variables!$G$12,0,1)</f>
        <v>0</v>
      </c>
      <c r="AP2474" s="86">
        <f t="shared" si="378"/>
        <v>1</v>
      </c>
      <c r="AR2474">
        <v>1</v>
      </c>
      <c r="AS2474">
        <v>0</v>
      </c>
      <c r="AT2474">
        <v>0</v>
      </c>
      <c r="AU2474">
        <v>0</v>
      </c>
      <c r="BA2474">
        <v>1.9</v>
      </c>
    </row>
    <row r="2475" spans="3:53" ht="12.75" x14ac:dyDescent="0.2">
      <c r="C2475" t="s">
        <v>718</v>
      </c>
      <c r="D2475" t="s">
        <v>702</v>
      </c>
      <c r="E2475">
        <v>0.15</v>
      </c>
      <c r="F2475">
        <v>8.74</v>
      </c>
      <c r="G2475">
        <v>2.84</v>
      </c>
      <c r="H2475">
        <v>-99999</v>
      </c>
      <c r="I2475">
        <v>3.2450000000000001</v>
      </c>
      <c r="J2475" t="s">
        <v>78</v>
      </c>
      <c r="K2475"/>
      <c r="L2475">
        <v>0.14499999999999999</v>
      </c>
      <c r="M2475">
        <v>0</v>
      </c>
      <c r="N2475">
        <v>0.15175</v>
      </c>
      <c r="O2475">
        <v>-4.4481054365733153</v>
      </c>
      <c r="P2475">
        <v>27547</v>
      </c>
      <c r="Q2475">
        <v>102296</v>
      </c>
      <c r="R2475">
        <v>0.27</v>
      </c>
      <c r="S2475">
        <v>51.923999999999999</v>
      </c>
      <c r="T2475">
        <v>7.9599999999999991</v>
      </c>
      <c r="U2475">
        <v>26.343599999999999</v>
      </c>
      <c r="V2475">
        <f t="shared" si="380"/>
        <v>1.849</v>
      </c>
      <c r="AC2475">
        <v>0.15989999999999999</v>
      </c>
      <c r="AD2475">
        <v>0.14530000000000001</v>
      </c>
      <c r="AH2475" s="85">
        <f>IF(AND(M2475&lt;Variables!$G$6,M2475&gt;Variables!$G$5),0,1)</f>
        <v>1</v>
      </c>
      <c r="AI2475" s="85">
        <f t="shared" si="379"/>
        <v>1</v>
      </c>
      <c r="AJ2475" s="85">
        <f>IF(I2475&gt;Variables!$G$7,0,1)</f>
        <v>0</v>
      </c>
      <c r="AK2475" s="85">
        <f>IF(F2475&gt;Variables!$G$8,0,1)</f>
        <v>1</v>
      </c>
      <c r="AL2475" s="85">
        <f>IF(G2475&gt;Variables!$G$9,0,1)</f>
        <v>1</v>
      </c>
      <c r="AM2475" s="85">
        <f>IF(AND(K2475&gt;Variables!$G$10,K2475&lt;Variables!$G$11),0,1)</f>
        <v>1</v>
      </c>
      <c r="AN2475" s="103">
        <f>IF(H2475&lt;Variables!$G$13,1,0)</f>
        <v>1</v>
      </c>
      <c r="AO2475" s="101">
        <f>IF(R2475&lt;Variables!$G$12,0,1)</f>
        <v>0</v>
      </c>
      <c r="AP2475" s="86">
        <f t="shared" si="378"/>
        <v>1</v>
      </c>
      <c r="AR2475">
        <v>1</v>
      </c>
      <c r="AS2475">
        <v>0</v>
      </c>
      <c r="AT2475">
        <v>0</v>
      </c>
      <c r="AU2475">
        <v>0</v>
      </c>
      <c r="BA2475">
        <v>2</v>
      </c>
    </row>
    <row r="2476" spans="3:53" ht="12.75" x14ac:dyDescent="0.2">
      <c r="C2476" t="s">
        <v>718</v>
      </c>
      <c r="D2476" t="s">
        <v>690</v>
      </c>
      <c r="E2476">
        <v>16.86</v>
      </c>
      <c r="F2476">
        <v>8</v>
      </c>
      <c r="G2476">
        <v>3.7</v>
      </c>
      <c r="H2476">
        <v>-99999</v>
      </c>
      <c r="I2476">
        <v>4.5339999999999998</v>
      </c>
      <c r="J2476" t="s">
        <v>76</v>
      </c>
      <c r="K2476">
        <v>62.17</v>
      </c>
      <c r="L2476">
        <v>16.875</v>
      </c>
      <c r="M2476">
        <v>-2.962962962962374E-2</v>
      </c>
      <c r="N2476">
        <v>16.846</v>
      </c>
      <c r="O2476">
        <v>0.14246705449365371</v>
      </c>
      <c r="P2476">
        <v>36371</v>
      </c>
      <c r="Q2476">
        <v>7871</v>
      </c>
      <c r="R2476">
        <v>4.62</v>
      </c>
      <c r="S2476">
        <v>51.923999999999999</v>
      </c>
      <c r="T2476">
        <v>7.9599999999999991</v>
      </c>
      <c r="U2476">
        <v>26.343599999999999</v>
      </c>
      <c r="V2476">
        <f t="shared" si="380"/>
        <v>2.4948929617777771</v>
      </c>
      <c r="AC2476">
        <v>16.96</v>
      </c>
      <c r="AD2476">
        <v>16.815899999999999</v>
      </c>
      <c r="AH2476" s="85">
        <f>IF(AND(M2476&lt;Variables!$G$6,M2476&gt;Variables!$G$5),0,1)</f>
        <v>1</v>
      </c>
      <c r="AI2476" s="85">
        <f t="shared" si="379"/>
        <v>0</v>
      </c>
      <c r="AJ2476" s="85">
        <f>IF(I2476&gt;Variables!$G$7,0,1)</f>
        <v>0</v>
      </c>
      <c r="AK2476" s="85">
        <f>IF(F2476&gt;Variables!$G$8,0,1)</f>
        <v>1</v>
      </c>
      <c r="AL2476" s="85">
        <f>IF(G2476&gt;Variables!$G$9,0,1)</f>
        <v>1</v>
      </c>
      <c r="AM2476" s="85">
        <f>IF(AND(K2476&gt;Variables!$G$10,K2476&lt;Variables!$G$11),0,1)</f>
        <v>0</v>
      </c>
      <c r="AN2476" s="103">
        <f>IF(H2476&lt;Variables!$G$13,1,0)</f>
        <v>1</v>
      </c>
      <c r="AO2476" s="101">
        <f>IF(R2476&lt;Variables!$G$12,0,1)</f>
        <v>1</v>
      </c>
      <c r="AP2476" s="86">
        <f t="shared" si="378"/>
        <v>0</v>
      </c>
      <c r="AR2476">
        <v>0</v>
      </c>
      <c r="AS2476">
        <v>0</v>
      </c>
      <c r="AT2476">
        <v>0</v>
      </c>
      <c r="AU2476">
        <v>0</v>
      </c>
      <c r="BA2476">
        <v>0</v>
      </c>
    </row>
    <row r="2477" spans="3:53" ht="12.75" x14ac:dyDescent="0.2">
      <c r="C2477" t="s">
        <v>718</v>
      </c>
      <c r="D2477" t="s">
        <v>603</v>
      </c>
      <c r="E2477">
        <v>12.99</v>
      </c>
      <c r="F2477">
        <v>12.37</v>
      </c>
      <c r="G2477">
        <v>0.66</v>
      </c>
      <c r="H2477">
        <v>6420</v>
      </c>
      <c r="I2477">
        <v>-8.6180000000000003</v>
      </c>
      <c r="J2477" t="s">
        <v>78</v>
      </c>
      <c r="K2477">
        <v>50.09</v>
      </c>
      <c r="L2477">
        <v>13.032204999999999</v>
      </c>
      <c r="M2477">
        <v>-0.28548507332412398</v>
      </c>
      <c r="N2477">
        <v>12.865615999999999</v>
      </c>
      <c r="O2477">
        <v>1.0056572495246241</v>
      </c>
      <c r="P2477">
        <v>104893000</v>
      </c>
      <c r="Q2477">
        <v>15248000</v>
      </c>
      <c r="R2477">
        <v>6.88</v>
      </c>
      <c r="S2477">
        <v>51.923999999999999</v>
      </c>
      <c r="T2477">
        <v>7.9599999999999991</v>
      </c>
      <c r="U2477">
        <v>26.343599999999999</v>
      </c>
      <c r="V2477">
        <f t="shared" si="380"/>
        <v>2.3754292151866854</v>
      </c>
      <c r="AC2477">
        <v>16.66</v>
      </c>
      <c r="AD2477">
        <v>12.9</v>
      </c>
      <c r="AH2477" s="85">
        <f>IF(AND(M2477&lt;Variables!$G$6,M2477&gt;Variables!$G$5),0,1)</f>
        <v>1</v>
      </c>
      <c r="AI2477" s="85">
        <f t="shared" si="379"/>
        <v>0</v>
      </c>
      <c r="AJ2477" s="85">
        <f>IF(I2477&gt;Variables!$G$7,0,1)</f>
        <v>1</v>
      </c>
      <c r="AK2477" s="85">
        <f>IF(F2477&gt;Variables!$G$8,0,1)</f>
        <v>0</v>
      </c>
      <c r="AL2477" s="85">
        <f>IF(G2477&gt;Variables!$G$9,0,1)</f>
        <v>1</v>
      </c>
      <c r="AM2477" s="85">
        <f>IF(AND(K2477&gt;Variables!$G$10,K2477&lt;Variables!$G$11),0,1)</f>
        <v>0</v>
      </c>
      <c r="AN2477" s="103">
        <f>IF(H2477&lt;Variables!$G$13,1,0)</f>
        <v>0</v>
      </c>
      <c r="AO2477" s="101">
        <f>IF(R2477&lt;Variables!$G$12,0,1)</f>
        <v>1</v>
      </c>
      <c r="AP2477" s="86">
        <f t="shared" si="378"/>
        <v>1</v>
      </c>
      <c r="AR2477">
        <v>1</v>
      </c>
      <c r="AS2477">
        <v>0</v>
      </c>
      <c r="AT2477">
        <v>0</v>
      </c>
      <c r="AU2477">
        <v>0</v>
      </c>
      <c r="BA2477">
        <v>2</v>
      </c>
    </row>
    <row r="2478" spans="3:53" ht="12.75" x14ac:dyDescent="0.2">
      <c r="C2478" t="s">
        <v>718</v>
      </c>
      <c r="D2478" t="s">
        <v>678</v>
      </c>
      <c r="E2478">
        <v>33.74</v>
      </c>
      <c r="F2478">
        <v>66.55</v>
      </c>
      <c r="G2478">
        <v>0.09</v>
      </c>
      <c r="H2478">
        <v>979.01</v>
      </c>
      <c r="I2478">
        <v>-42.594000000000001</v>
      </c>
      <c r="J2478" t="s">
        <v>78</v>
      </c>
      <c r="K2478">
        <v>60.54</v>
      </c>
      <c r="L2478">
        <v>33.727250000000012</v>
      </c>
      <c r="M2478">
        <v>3.7803259975233462E-2</v>
      </c>
      <c r="N2478">
        <v>33.728639999999999</v>
      </c>
      <c r="O2478">
        <v>3.3680575321161393E-2</v>
      </c>
      <c r="P2478">
        <v>16810000</v>
      </c>
      <c r="Q2478">
        <v>462110</v>
      </c>
      <c r="R2478">
        <v>36.380000000000003</v>
      </c>
      <c r="S2478">
        <v>51.923999999999999</v>
      </c>
      <c r="T2478">
        <v>7.9599999999999991</v>
      </c>
      <c r="U2478">
        <v>26.343599999999999</v>
      </c>
      <c r="V2478">
        <f t="shared" si="380"/>
        <v>2.4740608021525623</v>
      </c>
      <c r="AC2478">
        <v>33.869999999999997</v>
      </c>
      <c r="AD2478">
        <v>33.479999999999997</v>
      </c>
      <c r="AH2478" s="85">
        <f>IF(AND(M2478&lt;Variables!$G$6,M2478&gt;Variables!$G$5),0,1)</f>
        <v>1</v>
      </c>
      <c r="AI2478" s="85">
        <f t="shared" si="379"/>
        <v>1</v>
      </c>
      <c r="AJ2478" s="85">
        <f>IF(I2478&gt;Variables!$G$7,0,1)</f>
        <v>1</v>
      </c>
      <c r="AK2478" s="85">
        <f>IF(F2478&gt;Variables!$G$8,0,1)</f>
        <v>0</v>
      </c>
      <c r="AL2478" s="85">
        <f>IF(G2478&gt;Variables!$G$9,0,1)</f>
        <v>1</v>
      </c>
      <c r="AM2478" s="85">
        <f>IF(AND(K2478&gt;Variables!$G$10,K2478&lt;Variables!$G$11),0,1)</f>
        <v>0</v>
      </c>
      <c r="AN2478" s="103">
        <f>IF(H2478&lt;Variables!$G$13,1,0)</f>
        <v>1</v>
      </c>
      <c r="AO2478" s="101">
        <f>IF(R2478&lt;Variables!$G$12,0,1)</f>
        <v>1</v>
      </c>
      <c r="AP2478" s="86">
        <f t="shared" si="378"/>
        <v>1</v>
      </c>
      <c r="AR2478">
        <v>0</v>
      </c>
      <c r="AS2478">
        <v>0</v>
      </c>
      <c r="AT2478">
        <v>0</v>
      </c>
      <c r="AU2478">
        <v>1</v>
      </c>
      <c r="BA2478">
        <v>-0.02</v>
      </c>
    </row>
    <row r="2479" spans="3:53" ht="12.75" x14ac:dyDescent="0.2">
      <c r="C2479" t="s">
        <v>718</v>
      </c>
      <c r="D2479" t="s">
        <v>697</v>
      </c>
      <c r="E2479">
        <v>2.82</v>
      </c>
      <c r="F2479">
        <v>8.6999999999999993</v>
      </c>
      <c r="G2479">
        <v>-1.79</v>
      </c>
      <c r="H2479">
        <v>-99999</v>
      </c>
      <c r="I2479">
        <v>-26.61</v>
      </c>
      <c r="J2479" t="s">
        <v>78</v>
      </c>
      <c r="K2479">
        <v>52.62</v>
      </c>
      <c r="L2479">
        <v>2.7334999999999998</v>
      </c>
      <c r="M2479">
        <v>0.60362173038228406</v>
      </c>
      <c r="N2479">
        <v>2.7411363636363641</v>
      </c>
      <c r="O2479">
        <v>0.32335627228256109</v>
      </c>
      <c r="P2479">
        <v>33545</v>
      </c>
      <c r="Q2479">
        <v>51791</v>
      </c>
      <c r="R2479">
        <v>0.65</v>
      </c>
      <c r="S2479">
        <v>51.923999999999999</v>
      </c>
      <c r="T2479">
        <v>7.9599999999999991</v>
      </c>
      <c r="U2479">
        <v>26.343599999999999</v>
      </c>
      <c r="V2479">
        <f t="shared" si="380"/>
        <v>2.3738816949698189</v>
      </c>
      <c r="AC2479">
        <v>3.11</v>
      </c>
      <c r="AD2479">
        <v>2.7265000000000001</v>
      </c>
      <c r="AH2479" s="85">
        <f>IF(AND(M2479&lt;Variables!$G$6,M2479&gt;Variables!$G$5),0,1)</f>
        <v>1</v>
      </c>
      <c r="AI2479" s="85">
        <f t="shared" si="379"/>
        <v>1</v>
      </c>
      <c r="AJ2479" s="85">
        <f>IF(I2479&gt;Variables!$G$7,0,1)</f>
        <v>1</v>
      </c>
      <c r="AK2479" s="85">
        <f>IF(F2479&gt;Variables!$G$8,0,1)</f>
        <v>1</v>
      </c>
      <c r="AL2479" s="85">
        <f>IF(G2479&gt;Variables!$G$9,0,1)</f>
        <v>1</v>
      </c>
      <c r="AM2479" s="85">
        <f>IF(AND(K2479&gt;Variables!$G$10,K2479&lt;Variables!$G$11),0,1)</f>
        <v>0</v>
      </c>
      <c r="AN2479" s="103">
        <f>IF(H2479&lt;Variables!$G$13,1,0)</f>
        <v>1</v>
      </c>
      <c r="AO2479" s="101">
        <f>IF(R2479&lt;Variables!$G$12,0,1)</f>
        <v>0</v>
      </c>
      <c r="AP2479" s="86">
        <f t="shared" ref="AP2479:AP2542" si="381">IF(J2479="Pass", 0,1)</f>
        <v>1</v>
      </c>
      <c r="AR2479">
        <v>0</v>
      </c>
      <c r="AS2479">
        <v>0</v>
      </c>
      <c r="AT2479">
        <v>1</v>
      </c>
      <c r="AU2479">
        <v>0</v>
      </c>
      <c r="BA2479">
        <v>-2.25</v>
      </c>
    </row>
    <row r="2480" spans="3:53" ht="12.75" x14ac:dyDescent="0.2">
      <c r="C2480" t="s">
        <v>718</v>
      </c>
      <c r="D2480" t="s">
        <v>708</v>
      </c>
      <c r="E2480">
        <v>4.8099999999999996</v>
      </c>
      <c r="F2480">
        <v>7.61</v>
      </c>
      <c r="G2480">
        <v>6.89</v>
      </c>
      <c r="H2480">
        <v>2370</v>
      </c>
      <c r="I2480">
        <v>-1.0409999999999999</v>
      </c>
      <c r="J2480" t="s">
        <v>76</v>
      </c>
      <c r="K2480">
        <v>60.66</v>
      </c>
      <c r="L2480">
        <v>4.8074157894736844</v>
      </c>
      <c r="M2480">
        <v>5.375467068969704E-2</v>
      </c>
      <c r="N2480">
        <v>4.7739265306122451</v>
      </c>
      <c r="O2480">
        <v>0.75563520210119628</v>
      </c>
      <c r="P2480">
        <v>3458000</v>
      </c>
      <c r="Q2480">
        <v>4903000</v>
      </c>
      <c r="R2480">
        <v>0.71</v>
      </c>
      <c r="S2480">
        <v>51.923999999999999</v>
      </c>
      <c r="T2480">
        <v>7.9599999999999991</v>
      </c>
      <c r="U2480">
        <v>26.343599999999999</v>
      </c>
      <c r="V2480">
        <f t="shared" si="380"/>
        <v>2.4743850829698415</v>
      </c>
      <c r="AC2480">
        <v>4.84</v>
      </c>
      <c r="AD2480">
        <v>4.7249999999999996</v>
      </c>
      <c r="AH2480" s="85">
        <f>IF(AND(M2480&lt;Variables!$G$6,M2480&gt;Variables!$G$5),0,1)</f>
        <v>1</v>
      </c>
      <c r="AI2480" s="85">
        <f t="shared" si="379"/>
        <v>0</v>
      </c>
      <c r="AJ2480" s="85">
        <f>IF(I2480&gt;Variables!$G$7,0,1)</f>
        <v>1</v>
      </c>
      <c r="AK2480" s="85">
        <f>IF(F2480&gt;Variables!$G$8,0,1)</f>
        <v>1</v>
      </c>
      <c r="AL2480" s="85">
        <f>IF(G2480&gt;Variables!$G$9,0,1)</f>
        <v>1</v>
      </c>
      <c r="AM2480" s="85">
        <f>IF(AND(K2480&gt;Variables!$G$10,K2480&lt;Variables!$G$11),0,1)</f>
        <v>0</v>
      </c>
      <c r="AN2480" s="103">
        <f>IF(H2480&lt;Variables!$G$13,1,0)</f>
        <v>1</v>
      </c>
      <c r="AO2480" s="101">
        <f>IF(R2480&lt;Variables!$G$12,0,1)</f>
        <v>0</v>
      </c>
      <c r="AP2480" s="86">
        <f t="shared" si="381"/>
        <v>0</v>
      </c>
      <c r="AR2480">
        <v>0</v>
      </c>
      <c r="AS2480">
        <v>1</v>
      </c>
      <c r="AT2480">
        <v>0</v>
      </c>
      <c r="AU2480">
        <v>0</v>
      </c>
      <c r="BA2480">
        <v>0.45</v>
      </c>
    </row>
    <row r="2481" spans="3:53" ht="12.75" x14ac:dyDescent="0.2">
      <c r="C2481" t="s">
        <v>718</v>
      </c>
      <c r="D2481" t="s">
        <v>668</v>
      </c>
      <c r="E2481">
        <v>7.3</v>
      </c>
      <c r="F2481">
        <v>149.16999999999999</v>
      </c>
      <c r="G2481">
        <v>19.21</v>
      </c>
      <c r="H2481">
        <v>21.3</v>
      </c>
      <c r="I2481">
        <v>-1.54</v>
      </c>
      <c r="J2481" t="s">
        <v>78</v>
      </c>
      <c r="K2481">
        <v>41.24</v>
      </c>
      <c r="L2481">
        <v>7.9958249999999991</v>
      </c>
      <c r="M2481">
        <v>-1.447317818986777</v>
      </c>
      <c r="N2481">
        <v>8.0370740000000005</v>
      </c>
      <c r="O2481">
        <v>-1.953123736324947</v>
      </c>
      <c r="P2481">
        <v>99200000</v>
      </c>
      <c r="Q2481">
        <v>530980</v>
      </c>
      <c r="R2481">
        <v>186.82</v>
      </c>
      <c r="S2481">
        <v>51.923999999999999</v>
      </c>
      <c r="T2481">
        <v>7.9599999999999991</v>
      </c>
      <c r="U2481">
        <v>26.343599999999999</v>
      </c>
      <c r="V2481">
        <f t="shared" si="380"/>
        <v>2.2772611434692478</v>
      </c>
      <c r="AC2481">
        <v>7.9</v>
      </c>
      <c r="AD2481">
        <v>5.66</v>
      </c>
      <c r="AH2481" s="85">
        <f>IF(AND(M2481&lt;Variables!$G$6,M2481&gt;Variables!$G$5),0,1)</f>
        <v>1</v>
      </c>
      <c r="AI2481" s="85">
        <f t="shared" si="379"/>
        <v>1</v>
      </c>
      <c r="AJ2481" s="85">
        <f>IF(I2481&gt;Variables!$G$7,0,1)</f>
        <v>1</v>
      </c>
      <c r="AK2481" s="85">
        <f>IF(F2481&gt;Variables!$G$8,0,1)</f>
        <v>0</v>
      </c>
      <c r="AL2481" s="85">
        <f>IF(G2481&gt;Variables!$G$9,0,1)</f>
        <v>0</v>
      </c>
      <c r="AM2481" s="85">
        <f>IF(AND(K2481&gt;Variables!$G$10,K2481&lt;Variables!$G$11),0,1)</f>
        <v>1</v>
      </c>
      <c r="AN2481" s="103">
        <f>IF(H2481&lt;Variables!$G$13,1,0)</f>
        <v>1</v>
      </c>
      <c r="AO2481" s="101">
        <f>IF(R2481&lt;Variables!$G$12,0,1)</f>
        <v>1</v>
      </c>
      <c r="AP2481" s="86">
        <f t="shared" si="381"/>
        <v>1</v>
      </c>
      <c r="AR2481">
        <v>1</v>
      </c>
      <c r="AS2481">
        <v>0</v>
      </c>
      <c r="AT2481">
        <v>0</v>
      </c>
      <c r="AU2481">
        <v>0</v>
      </c>
      <c r="BA2481">
        <v>2</v>
      </c>
    </row>
    <row r="2482" spans="3:53" ht="12.75" x14ac:dyDescent="0.2">
      <c r="C2482" t="s">
        <v>718</v>
      </c>
      <c r="D2482" t="s">
        <v>704</v>
      </c>
      <c r="E2482">
        <v>18.66</v>
      </c>
      <c r="F2482">
        <v>8.23</v>
      </c>
      <c r="G2482">
        <v>3.73</v>
      </c>
      <c r="H2482">
        <v>-99999</v>
      </c>
      <c r="I2482">
        <v>-8.7050000000000001</v>
      </c>
      <c r="J2482" t="s">
        <v>78</v>
      </c>
      <c r="K2482">
        <v>61.24</v>
      </c>
      <c r="L2482">
        <v>18.61</v>
      </c>
      <c r="M2482">
        <v>0</v>
      </c>
      <c r="N2482">
        <v>18.574999999999999</v>
      </c>
      <c r="O2482">
        <v>0.18842530282638029</v>
      </c>
      <c r="P2482">
        <v>40531</v>
      </c>
      <c r="Q2482">
        <v>44210</v>
      </c>
      <c r="R2482">
        <v>0.92</v>
      </c>
      <c r="S2482">
        <v>51.923999999999999</v>
      </c>
      <c r="T2482">
        <v>7.9599999999999991</v>
      </c>
      <c r="U2482">
        <v>26.343599999999999</v>
      </c>
      <c r="V2482">
        <f t="shared" si="380"/>
        <v>2.4834464000000001</v>
      </c>
      <c r="AC2482">
        <v>18.75</v>
      </c>
      <c r="AD2482">
        <v>18.240100000000002</v>
      </c>
      <c r="AH2482" s="85">
        <f>IF(AND(M2482&lt;Variables!$G$6,M2482&gt;Variables!$G$5),0,1)</f>
        <v>1</v>
      </c>
      <c r="AI2482" s="85">
        <f t="shared" si="379"/>
        <v>0</v>
      </c>
      <c r="AJ2482" s="85">
        <f>IF(I2482&gt;Variables!$G$7,0,1)</f>
        <v>1</v>
      </c>
      <c r="AK2482" s="85">
        <f>IF(F2482&gt;Variables!$G$8,0,1)</f>
        <v>1</v>
      </c>
      <c r="AL2482" s="85">
        <f>IF(G2482&gt;Variables!$G$9,0,1)</f>
        <v>1</v>
      </c>
      <c r="AM2482" s="85">
        <f>IF(AND(K2482&gt;Variables!$G$10,K2482&lt;Variables!$G$11),0,1)</f>
        <v>0</v>
      </c>
      <c r="AN2482" s="103">
        <f>IF(H2482&lt;Variables!$G$13,1,0)</f>
        <v>1</v>
      </c>
      <c r="AO2482" s="101">
        <f>IF(R2482&lt;Variables!$G$12,0,1)</f>
        <v>0</v>
      </c>
      <c r="AP2482" s="86">
        <f t="shared" si="381"/>
        <v>1</v>
      </c>
      <c r="AR2482">
        <v>0</v>
      </c>
      <c r="AS2482">
        <v>0</v>
      </c>
      <c r="AT2482">
        <v>1</v>
      </c>
      <c r="AU2482">
        <v>0</v>
      </c>
      <c r="BA2482">
        <v>-2.25</v>
      </c>
    </row>
    <row r="2483" spans="3:53" ht="12.75" x14ac:dyDescent="0.2">
      <c r="C2483" t="s">
        <v>718</v>
      </c>
      <c r="D2483" t="s">
        <v>615</v>
      </c>
      <c r="E2483">
        <v>38.729999999999997</v>
      </c>
      <c r="F2483">
        <v>43.98</v>
      </c>
      <c r="G2483">
        <v>44.99</v>
      </c>
      <c r="H2483">
        <v>2810</v>
      </c>
      <c r="I2483">
        <v>-17.132000000000001</v>
      </c>
      <c r="J2483" t="s">
        <v>78</v>
      </c>
      <c r="K2483">
        <v>68.319999999999993</v>
      </c>
      <c r="L2483">
        <v>38.250604999999993</v>
      </c>
      <c r="M2483">
        <v>5.1486636616597474</v>
      </c>
      <c r="N2483">
        <v>35.234825999999998</v>
      </c>
      <c r="O2483">
        <v>14.14842803537614</v>
      </c>
      <c r="P2483">
        <v>38204000</v>
      </c>
      <c r="Q2483">
        <v>4334000</v>
      </c>
      <c r="R2483">
        <v>8.81</v>
      </c>
      <c r="S2483">
        <v>51.923999999999999</v>
      </c>
      <c r="T2483">
        <v>7.9599999999999991</v>
      </c>
      <c r="U2483">
        <v>26.343599999999999</v>
      </c>
      <c r="V2483">
        <f t="shared" si="380"/>
        <v>2.1505236239995669</v>
      </c>
      <c r="AC2483">
        <v>44.51</v>
      </c>
      <c r="AD2483">
        <v>36.880000000000003</v>
      </c>
      <c r="AH2483" s="85">
        <f>IF(AND(M2483&lt;Variables!$G$6,M2483&gt;Variables!$G$5),0,1)</f>
        <v>1</v>
      </c>
      <c r="AI2483" s="85">
        <f t="shared" si="379"/>
        <v>0</v>
      </c>
      <c r="AJ2483" s="85">
        <f>IF(I2483&gt;Variables!$G$7,0,1)</f>
        <v>1</v>
      </c>
      <c r="AK2483" s="85">
        <f>IF(F2483&gt;Variables!$G$8,0,1)</f>
        <v>0</v>
      </c>
      <c r="AL2483" s="85">
        <f>IF(G2483&gt;Variables!$G$9,0,1)</f>
        <v>0</v>
      </c>
      <c r="AM2483" s="85">
        <f>IF(AND(K2483&gt;Variables!$G$10,K2483&lt;Variables!$G$11),0,1)</f>
        <v>0</v>
      </c>
      <c r="AN2483" s="103">
        <f>IF(H2483&lt;Variables!$G$13,1,0)</f>
        <v>0</v>
      </c>
      <c r="AO2483" s="101">
        <f>IF(R2483&lt;Variables!$G$12,0,1)</f>
        <v>1</v>
      </c>
      <c r="AP2483" s="86">
        <f t="shared" si="381"/>
        <v>1</v>
      </c>
      <c r="AR2483">
        <v>1</v>
      </c>
      <c r="AS2483">
        <v>0</v>
      </c>
      <c r="AT2483">
        <v>0</v>
      </c>
      <c r="AU2483">
        <v>0</v>
      </c>
      <c r="BA2483">
        <v>2</v>
      </c>
    </row>
    <row r="2484" spans="3:53" ht="12.75" x14ac:dyDescent="0.2">
      <c r="C2484" t="s">
        <v>718</v>
      </c>
      <c r="D2484" t="s">
        <v>692</v>
      </c>
      <c r="E2484">
        <v>12</v>
      </c>
      <c r="F2484">
        <v>40.36</v>
      </c>
      <c r="G2484">
        <v>28.71</v>
      </c>
      <c r="H2484">
        <v>54.17</v>
      </c>
      <c r="I2484">
        <v>28.922000000000001</v>
      </c>
      <c r="J2484" t="s">
        <v>78</v>
      </c>
      <c r="K2484">
        <v>40.020000000000003</v>
      </c>
      <c r="L2484">
        <v>12.205575</v>
      </c>
      <c r="M2484">
        <v>-1.6154503167609859</v>
      </c>
      <c r="N2484">
        <v>12.409444000000001</v>
      </c>
      <c r="O2484">
        <v>-3.231764452944069</v>
      </c>
      <c r="P2484">
        <v>18720000</v>
      </c>
      <c r="Q2484">
        <v>6070000</v>
      </c>
      <c r="R2484">
        <v>3.08</v>
      </c>
      <c r="S2484">
        <v>51.923999999999999</v>
      </c>
      <c r="T2484">
        <v>7.9599999999999991</v>
      </c>
      <c r="U2484">
        <v>26.343599999999999</v>
      </c>
      <c r="V2484">
        <f t="shared" si="380"/>
        <v>2.2590480114980247</v>
      </c>
      <c r="AC2484">
        <v>12.78</v>
      </c>
      <c r="AD2484">
        <v>10.762</v>
      </c>
      <c r="AH2484" s="85">
        <f>IF(AND(M2484&lt;Variables!$G$6,M2484&gt;Variables!$G$5),0,1)</f>
        <v>1</v>
      </c>
      <c r="AI2484" s="85">
        <f t="shared" si="379"/>
        <v>1</v>
      </c>
      <c r="AJ2484" s="85">
        <f>IF(I2484&gt;Variables!$G$7,0,1)</f>
        <v>0</v>
      </c>
      <c r="AK2484" s="85">
        <f>IF(F2484&gt;Variables!$G$8,0,1)</f>
        <v>0</v>
      </c>
      <c r="AL2484" s="85">
        <f>IF(G2484&gt;Variables!$G$9,0,1)</f>
        <v>0</v>
      </c>
      <c r="AM2484" s="85">
        <f>IF(AND(K2484&gt;Variables!$G$10,K2484&lt;Variables!$G$11),0,1)</f>
        <v>1</v>
      </c>
      <c r="AN2484" s="103">
        <f>IF(H2484&lt;Variables!$G$13,1,0)</f>
        <v>1</v>
      </c>
      <c r="AO2484" s="101">
        <f>IF(R2484&lt;Variables!$G$12,0,1)</f>
        <v>1</v>
      </c>
      <c r="AP2484" s="86">
        <f t="shared" si="381"/>
        <v>1</v>
      </c>
      <c r="AR2484">
        <v>1</v>
      </c>
      <c r="AS2484">
        <v>0</v>
      </c>
      <c r="AT2484">
        <v>0</v>
      </c>
      <c r="AU2484">
        <v>0</v>
      </c>
      <c r="BA2484">
        <v>2</v>
      </c>
    </row>
    <row r="2485" spans="3:53" ht="12.75" x14ac:dyDescent="0.2">
      <c r="C2485" t="s">
        <v>718</v>
      </c>
      <c r="D2485" t="s">
        <v>681</v>
      </c>
      <c r="E2485">
        <v>1.42</v>
      </c>
      <c r="F2485">
        <v>38.49</v>
      </c>
      <c r="G2485">
        <v>6.56</v>
      </c>
      <c r="H2485">
        <v>81.3</v>
      </c>
      <c r="I2485">
        <v>-53.523000000000003</v>
      </c>
      <c r="J2485" t="s">
        <v>78</v>
      </c>
      <c r="K2485">
        <v>44.22</v>
      </c>
      <c r="L2485">
        <v>1.42669</v>
      </c>
      <c r="M2485">
        <v>-0.65816680568308528</v>
      </c>
      <c r="N2485">
        <v>1.4481120000000001</v>
      </c>
      <c r="O2485">
        <v>-2.127735976222823</v>
      </c>
      <c r="P2485">
        <v>83130000</v>
      </c>
      <c r="Q2485">
        <v>793060</v>
      </c>
      <c r="R2485">
        <v>104.82</v>
      </c>
      <c r="S2485">
        <v>51.923999999999999</v>
      </c>
      <c r="T2485">
        <v>7.9599999999999991</v>
      </c>
      <c r="U2485">
        <v>26.343599999999999</v>
      </c>
      <c r="V2485">
        <f t="shared" si="380"/>
        <v>2.3132449954005421</v>
      </c>
      <c r="AC2485">
        <v>1.45</v>
      </c>
      <c r="AD2485">
        <v>1.2</v>
      </c>
      <c r="AH2485" s="85">
        <f>IF(AND(M2485&lt;Variables!$G$6,M2485&gt;Variables!$G$5),0,1)</f>
        <v>1</v>
      </c>
      <c r="AI2485" s="85">
        <f t="shared" si="379"/>
        <v>1</v>
      </c>
      <c r="AJ2485" s="85">
        <f>IF(I2485&gt;Variables!$G$7,0,1)</f>
        <v>1</v>
      </c>
      <c r="AK2485" s="85">
        <f>IF(F2485&gt;Variables!$G$8,0,1)</f>
        <v>0</v>
      </c>
      <c r="AL2485" s="85">
        <f>IF(G2485&gt;Variables!$G$9,0,1)</f>
        <v>1</v>
      </c>
      <c r="AM2485" s="85">
        <f>IF(AND(K2485&gt;Variables!$G$10,K2485&lt;Variables!$G$11),0,1)</f>
        <v>1</v>
      </c>
      <c r="AN2485" s="103">
        <f>IF(H2485&lt;Variables!$G$13,1,0)</f>
        <v>1</v>
      </c>
      <c r="AO2485" s="101">
        <f>IF(R2485&lt;Variables!$G$12,0,1)</f>
        <v>1</v>
      </c>
      <c r="AP2485" s="86">
        <f t="shared" si="381"/>
        <v>1</v>
      </c>
      <c r="AR2485">
        <v>0</v>
      </c>
      <c r="AS2485">
        <v>0</v>
      </c>
      <c r="AT2485">
        <v>1</v>
      </c>
      <c r="AU2485">
        <v>0</v>
      </c>
      <c r="BA2485">
        <v>-2.25</v>
      </c>
    </row>
    <row r="2486" spans="3:53" ht="12.75" x14ac:dyDescent="0.2">
      <c r="C2486" t="s">
        <v>718</v>
      </c>
      <c r="D2486" t="s">
        <v>331</v>
      </c>
      <c r="E2486">
        <v>43.29</v>
      </c>
      <c r="F2486">
        <v>34.520000000000003</v>
      </c>
      <c r="G2486">
        <v>15.57</v>
      </c>
      <c r="H2486">
        <v>14650</v>
      </c>
      <c r="I2486">
        <v>208.56399999999999</v>
      </c>
      <c r="J2486" t="s">
        <v>78</v>
      </c>
      <c r="K2486">
        <v>61.49</v>
      </c>
      <c r="L2486">
        <v>42.600135000000002</v>
      </c>
      <c r="M2486">
        <v>1.783715004659018</v>
      </c>
      <c r="N2486">
        <v>41.086986000000003</v>
      </c>
      <c r="O2486">
        <v>5.532199417109827</v>
      </c>
      <c r="P2486">
        <v>265397000</v>
      </c>
      <c r="Q2486">
        <v>111998000</v>
      </c>
      <c r="R2486">
        <v>2.37</v>
      </c>
      <c r="S2486">
        <v>51.923999999999999</v>
      </c>
      <c r="T2486">
        <v>7.9599999999999991</v>
      </c>
      <c r="U2486">
        <v>26.343599999999999</v>
      </c>
      <c r="V2486">
        <f t="shared" si="380"/>
        <v>2.3804705808334643</v>
      </c>
      <c r="AC2486">
        <v>72.62</v>
      </c>
      <c r="AD2486">
        <v>42.55</v>
      </c>
      <c r="AH2486" s="85">
        <f>IF(AND(M2486&lt;Variables!$G$6,M2486&gt;Variables!$G$5),0,1)</f>
        <v>1</v>
      </c>
      <c r="AI2486" s="85">
        <f t="shared" si="379"/>
        <v>0</v>
      </c>
      <c r="AJ2486" s="85">
        <f>IF(I2486&gt;Variables!$G$7,0,1)</f>
        <v>0</v>
      </c>
      <c r="AK2486" s="85">
        <f>IF(F2486&gt;Variables!$G$8,0,1)</f>
        <v>0</v>
      </c>
      <c r="AL2486" s="85">
        <f>IF(G2486&gt;Variables!$G$9,0,1)</f>
        <v>0</v>
      </c>
      <c r="AM2486" s="85">
        <f>IF(AND(K2486&gt;Variables!$G$10,K2486&lt;Variables!$G$11),0,1)</f>
        <v>0</v>
      </c>
      <c r="AN2486" s="103">
        <f>IF(H2486&lt;Variables!$G$13,1,0)</f>
        <v>0</v>
      </c>
      <c r="AO2486" s="101">
        <f>IF(R2486&lt;Variables!$G$12,0,1)</f>
        <v>1</v>
      </c>
      <c r="AP2486" s="86">
        <f t="shared" si="381"/>
        <v>1</v>
      </c>
      <c r="AR2486">
        <v>1</v>
      </c>
      <c r="AS2486">
        <v>0</v>
      </c>
      <c r="AT2486">
        <v>0</v>
      </c>
      <c r="AU2486">
        <v>0</v>
      </c>
      <c r="BA2486">
        <v>2</v>
      </c>
    </row>
    <row r="2487" spans="3:53" ht="12.75" x14ac:dyDescent="0.2">
      <c r="C2487" t="s">
        <v>718</v>
      </c>
      <c r="D2487" t="s">
        <v>679</v>
      </c>
      <c r="E2487">
        <v>0.21</v>
      </c>
      <c r="F2487">
        <v>32.28</v>
      </c>
      <c r="G2487">
        <v>-34.42</v>
      </c>
      <c r="H2487">
        <v>-99999</v>
      </c>
      <c r="I2487">
        <v>3.1E-2</v>
      </c>
      <c r="J2487" t="s">
        <v>78</v>
      </c>
      <c r="K2487">
        <v>23.79</v>
      </c>
      <c r="L2487">
        <v>0.24995333333333339</v>
      </c>
      <c r="M2487">
        <v>-15.384205051609641</v>
      </c>
      <c r="N2487">
        <v>0.25862875000000002</v>
      </c>
      <c r="O2487">
        <v>-18.222548730564569</v>
      </c>
      <c r="P2487">
        <v>1956000</v>
      </c>
      <c r="Q2487">
        <v>268345</v>
      </c>
      <c r="R2487">
        <v>7.29</v>
      </c>
      <c r="S2487">
        <v>51.923999999999999</v>
      </c>
      <c r="T2487">
        <v>7.9599999999999991</v>
      </c>
      <c r="U2487">
        <v>26.343599999999999</v>
      </c>
      <c r="V2487">
        <f t="shared" si="380"/>
        <v>1.3309543297468855</v>
      </c>
      <c r="AC2487">
        <v>0.245</v>
      </c>
      <c r="AD2487">
        <v>0.18099999999999999</v>
      </c>
      <c r="AH2487" s="85">
        <f>IF(AND(M2487&lt;Variables!$G$6,M2487&gt;Variables!$G$5),0,1)</f>
        <v>1</v>
      </c>
      <c r="AI2487" s="85">
        <f t="shared" si="379"/>
        <v>1</v>
      </c>
      <c r="AJ2487" s="85">
        <f>IF(I2487&gt;Variables!$G$7,0,1)</f>
        <v>0</v>
      </c>
      <c r="AK2487" s="85">
        <f>IF(F2487&gt;Variables!$G$8,0,1)</f>
        <v>0</v>
      </c>
      <c r="AL2487" s="85">
        <f>IF(G2487&gt;Variables!$G$9,0,1)</f>
        <v>1</v>
      </c>
      <c r="AM2487" s="85">
        <f>IF(AND(K2487&gt;Variables!$G$10,K2487&lt;Variables!$G$11),0,1)</f>
        <v>1</v>
      </c>
      <c r="AN2487" s="103">
        <f>IF(H2487&lt;Variables!$G$13,1,0)</f>
        <v>1</v>
      </c>
      <c r="AO2487" s="101">
        <f>IF(R2487&lt;Variables!$G$12,0,1)</f>
        <v>1</v>
      </c>
      <c r="AP2487" s="86">
        <f t="shared" si="381"/>
        <v>1</v>
      </c>
      <c r="AR2487">
        <v>0</v>
      </c>
      <c r="AS2487">
        <v>0</v>
      </c>
      <c r="AT2487">
        <v>1</v>
      </c>
      <c r="AU2487">
        <v>0</v>
      </c>
      <c r="BA2487">
        <v>-2.25</v>
      </c>
    </row>
    <row r="2488" spans="3:53" ht="12.75" x14ac:dyDescent="0.2">
      <c r="C2488" t="s">
        <v>718</v>
      </c>
      <c r="D2488" t="s">
        <v>703</v>
      </c>
      <c r="E2488">
        <v>27.9</v>
      </c>
      <c r="F2488">
        <v>25.36</v>
      </c>
      <c r="G2488">
        <v>26.88</v>
      </c>
      <c r="H2488">
        <v>52.44</v>
      </c>
      <c r="I2488">
        <v>4359.5609999999997</v>
      </c>
      <c r="J2488" t="s">
        <v>78</v>
      </c>
      <c r="K2488">
        <v>39.54</v>
      </c>
      <c r="L2488">
        <v>28.303836842105259</v>
      </c>
      <c r="M2488">
        <v>-1.6034463618378481</v>
      </c>
      <c r="N2488">
        <v>28.251248979591839</v>
      </c>
      <c r="O2488">
        <v>-1.420287576955243</v>
      </c>
      <c r="P2488">
        <v>582340</v>
      </c>
      <c r="Q2488">
        <v>72520</v>
      </c>
      <c r="R2488">
        <v>8.0299999999999994</v>
      </c>
      <c r="S2488">
        <v>51.923999999999999</v>
      </c>
      <c r="T2488">
        <v>7.9599999999999991</v>
      </c>
      <c r="U2488">
        <v>26.343599999999999</v>
      </c>
      <c r="V2488">
        <f t="shared" si="380"/>
        <v>2.2518863280551327</v>
      </c>
      <c r="AC2488">
        <v>28</v>
      </c>
      <c r="AD2488">
        <v>26.2</v>
      </c>
      <c r="AH2488" s="85">
        <f>IF(AND(M2488&lt;Variables!$G$6,M2488&gt;Variables!$G$5),0,1)</f>
        <v>1</v>
      </c>
      <c r="AI2488" s="85">
        <f t="shared" si="379"/>
        <v>0</v>
      </c>
      <c r="AJ2488" s="85">
        <f>IF(I2488&gt;Variables!$G$7,0,1)</f>
        <v>0</v>
      </c>
      <c r="AK2488" s="85">
        <f>IF(F2488&gt;Variables!$G$8,0,1)</f>
        <v>0</v>
      </c>
      <c r="AL2488" s="85">
        <f>IF(G2488&gt;Variables!$G$9,0,1)</f>
        <v>0</v>
      </c>
      <c r="AM2488" s="85">
        <f>IF(AND(K2488&gt;Variables!$G$10,K2488&lt;Variables!$G$11),0,1)</f>
        <v>1</v>
      </c>
      <c r="AN2488" s="103">
        <f>IF(H2488&lt;Variables!$G$13,1,0)</f>
        <v>1</v>
      </c>
      <c r="AO2488" s="101">
        <f>IF(R2488&lt;Variables!$G$12,0,1)</f>
        <v>1</v>
      </c>
      <c r="AP2488" s="86">
        <f t="shared" si="381"/>
        <v>1</v>
      </c>
      <c r="AR2488">
        <v>0</v>
      </c>
      <c r="AS2488">
        <v>0</v>
      </c>
      <c r="AT2488">
        <v>1</v>
      </c>
      <c r="AU2488">
        <v>0</v>
      </c>
      <c r="BA2488">
        <v>-2.25</v>
      </c>
    </row>
    <row r="2489" spans="3:53" ht="12.75" x14ac:dyDescent="0.2">
      <c r="C2489" t="s">
        <v>718</v>
      </c>
      <c r="D2489" t="s">
        <v>714</v>
      </c>
      <c r="E2489">
        <v>0.95</v>
      </c>
      <c r="F2489">
        <v>61.38</v>
      </c>
      <c r="G2489">
        <v>61.67</v>
      </c>
      <c r="H2489">
        <v>26.38</v>
      </c>
      <c r="I2489">
        <v>-54.279000000000003</v>
      </c>
      <c r="J2489" t="s">
        <v>78</v>
      </c>
      <c r="K2489">
        <v>56.78</v>
      </c>
      <c r="L2489">
        <v>0.9802975625</v>
      </c>
      <c r="M2489">
        <v>-1.0504527292446491</v>
      </c>
      <c r="N2489">
        <v>0.85553219565217375</v>
      </c>
      <c r="O2489">
        <v>13.379719071889189</v>
      </c>
      <c r="P2489">
        <v>8670000</v>
      </c>
      <c r="Q2489">
        <v>481730</v>
      </c>
      <c r="R2489">
        <v>18</v>
      </c>
      <c r="S2489">
        <v>51.923999999999999</v>
      </c>
      <c r="T2489">
        <v>7.9599999999999991</v>
      </c>
      <c r="U2489">
        <v>26.343599999999999</v>
      </c>
      <c r="V2489">
        <f t="shared" si="380"/>
        <v>2.4851211076887179</v>
      </c>
      <c r="AC2489">
        <v>0.97</v>
      </c>
      <c r="AD2489">
        <v>0.73329999999999995</v>
      </c>
      <c r="AH2489" s="85">
        <f>IF(AND(M2489&lt;Variables!$G$6,M2489&gt;Variables!$G$5),0,1)</f>
        <v>1</v>
      </c>
      <c r="AI2489" s="85">
        <f t="shared" si="379"/>
        <v>0</v>
      </c>
      <c r="AJ2489" s="85">
        <f>IF(I2489&gt;Variables!$G$7,0,1)</f>
        <v>1</v>
      </c>
      <c r="AK2489" s="85">
        <f>IF(F2489&gt;Variables!$G$8,0,1)</f>
        <v>0</v>
      </c>
      <c r="AL2489" s="85">
        <f>IF(G2489&gt;Variables!$G$9,0,1)</f>
        <v>0</v>
      </c>
      <c r="AM2489" s="85">
        <f>IF(AND(K2489&gt;Variables!$G$10,K2489&lt;Variables!$G$11),0,1)</f>
        <v>0</v>
      </c>
      <c r="AN2489" s="103">
        <f>IF(H2489&lt;Variables!$G$13,1,0)</f>
        <v>1</v>
      </c>
      <c r="AO2489" s="101">
        <f>IF(R2489&lt;Variables!$G$12,0,1)</f>
        <v>1</v>
      </c>
      <c r="AP2489" s="86">
        <f t="shared" si="381"/>
        <v>1</v>
      </c>
      <c r="AR2489">
        <v>0</v>
      </c>
      <c r="AS2489">
        <v>0</v>
      </c>
      <c r="AT2489">
        <v>1</v>
      </c>
      <c r="AU2489">
        <v>0</v>
      </c>
      <c r="BA2489">
        <v>-2.25</v>
      </c>
    </row>
    <row r="2490" spans="3:53" ht="12.75" x14ac:dyDescent="0.2">
      <c r="C2490" t="s">
        <v>719</v>
      </c>
      <c r="D2490" t="s">
        <v>603</v>
      </c>
      <c r="E2490">
        <v>12.99</v>
      </c>
      <c r="F2490">
        <v>12.28</v>
      </c>
      <c r="G2490">
        <v>0.7</v>
      </c>
      <c r="H2490">
        <v>6420</v>
      </c>
      <c r="I2490">
        <v>-8.61</v>
      </c>
      <c r="J2490" t="s">
        <v>78</v>
      </c>
      <c r="K2490">
        <v>50.09</v>
      </c>
      <c r="L2490">
        <v>13.069129999999999</v>
      </c>
      <c r="M2490">
        <v>-0.52895640337189787</v>
      </c>
      <c r="N2490">
        <v>12.895732000000001</v>
      </c>
      <c r="O2490">
        <v>0.80854657959702758</v>
      </c>
      <c r="P2490">
        <v>106430000</v>
      </c>
      <c r="Q2490">
        <v>15248000</v>
      </c>
      <c r="R2490">
        <v>6.98</v>
      </c>
      <c r="S2490">
        <v>48.1</v>
      </c>
      <c r="T2490">
        <v>8.0400000000000009</v>
      </c>
      <c r="U2490">
        <v>24.982800000000001</v>
      </c>
      <c r="V2490">
        <f t="shared" si="380"/>
        <v>2.3818227528360336</v>
      </c>
      <c r="AC2490">
        <v>16.66</v>
      </c>
      <c r="AD2490">
        <v>12.955</v>
      </c>
      <c r="AH2490" s="85">
        <f>IF(AND(M2490&lt;Variables!$G$6,M2490&gt;Variables!$G$5),0,1)</f>
        <v>1</v>
      </c>
      <c r="AI2490" s="85">
        <f t="shared" si="379"/>
        <v>0</v>
      </c>
      <c r="AJ2490" s="85">
        <f>IF(I2490&gt;Variables!$G$7,0,1)</f>
        <v>1</v>
      </c>
      <c r="AK2490" s="85">
        <f>IF(F2490&gt;Variables!$G$8,0,1)</f>
        <v>0</v>
      </c>
      <c r="AL2490" s="85">
        <f>IF(G2490&gt;Variables!$G$9,0,1)</f>
        <v>1</v>
      </c>
      <c r="AM2490" s="85">
        <f>IF(AND(K2490&gt;Variables!$G$10,K2490&lt;Variables!$G$11),0,1)</f>
        <v>0</v>
      </c>
      <c r="AN2490" s="103">
        <f>IF(H2490&lt;Variables!$G$13,1,0)</f>
        <v>0</v>
      </c>
      <c r="AO2490" s="101">
        <f>IF(R2490&lt;Variables!$G$12,0,1)</f>
        <v>1</v>
      </c>
      <c r="AP2490" s="86">
        <f t="shared" si="381"/>
        <v>1</v>
      </c>
      <c r="AR2490">
        <v>1</v>
      </c>
      <c r="AS2490">
        <v>0</v>
      </c>
      <c r="AT2490">
        <v>0</v>
      </c>
      <c r="AU2490">
        <v>0</v>
      </c>
      <c r="BA2490">
        <v>2</v>
      </c>
    </row>
    <row r="2491" spans="3:53" ht="12.75" x14ac:dyDescent="0.2">
      <c r="C2491" t="s">
        <v>719</v>
      </c>
      <c r="D2491" t="s">
        <v>461</v>
      </c>
      <c r="E2491">
        <v>16.68</v>
      </c>
      <c r="F2491">
        <v>7.25</v>
      </c>
      <c r="G2491">
        <v>6.75</v>
      </c>
      <c r="H2491">
        <v>6300</v>
      </c>
      <c r="I2491">
        <v>-13.164</v>
      </c>
      <c r="J2491" t="s">
        <v>78</v>
      </c>
      <c r="K2491">
        <v>70.73</v>
      </c>
      <c r="L2491">
        <v>16.478294999999999</v>
      </c>
      <c r="M2491">
        <v>1.1937218019218701</v>
      </c>
      <c r="N2491">
        <v>16.401935999999999</v>
      </c>
      <c r="O2491">
        <v>1.664827859345394</v>
      </c>
      <c r="P2491">
        <v>6673000</v>
      </c>
      <c r="Q2491">
        <v>14129000</v>
      </c>
      <c r="R2491">
        <v>0.47</v>
      </c>
      <c r="S2491">
        <v>48.1</v>
      </c>
      <c r="T2491">
        <v>8.0400000000000009</v>
      </c>
      <c r="U2491">
        <v>24.982800000000001</v>
      </c>
      <c r="V2491">
        <f t="shared" si="380"/>
        <v>2.4792600098193405</v>
      </c>
      <c r="AC2491">
        <v>18.399999999999999</v>
      </c>
      <c r="AD2491">
        <v>16.61</v>
      </c>
      <c r="AH2491" s="85">
        <f>IF(AND(M2491&lt;Variables!$G$6,M2491&gt;Variables!$G$5),0,1)</f>
        <v>1</v>
      </c>
      <c r="AI2491" s="85">
        <f t="shared" si="379"/>
        <v>0</v>
      </c>
      <c r="AJ2491" s="85">
        <f>IF(I2491&gt;Variables!$G$7,0,1)</f>
        <v>1</v>
      </c>
      <c r="AK2491" s="85">
        <f>IF(F2491&gt;Variables!$G$8,0,1)</f>
        <v>1</v>
      </c>
      <c r="AL2491" s="85">
        <f>IF(G2491&gt;Variables!$G$9,0,1)</f>
        <v>1</v>
      </c>
      <c r="AM2491" s="85">
        <f>IF(AND(K2491&gt;Variables!$G$10,K2491&lt;Variables!$G$11),0,1)</f>
        <v>0</v>
      </c>
      <c r="AN2491" s="103">
        <f>IF(H2491&lt;Variables!$G$13,1,0)</f>
        <v>0</v>
      </c>
      <c r="AO2491" s="101">
        <f>IF(R2491&lt;Variables!$G$12,0,1)</f>
        <v>0</v>
      </c>
      <c r="AP2491" s="86">
        <f t="shared" si="381"/>
        <v>1</v>
      </c>
      <c r="AR2491">
        <v>1</v>
      </c>
      <c r="AS2491">
        <v>0</v>
      </c>
      <c r="AT2491">
        <v>0</v>
      </c>
      <c r="AU2491">
        <v>0</v>
      </c>
      <c r="BA2491">
        <v>2</v>
      </c>
    </row>
    <row r="2492" spans="3:53" ht="12.75" x14ac:dyDescent="0.2">
      <c r="C2492" t="s">
        <v>719</v>
      </c>
      <c r="D2492" t="s">
        <v>389</v>
      </c>
      <c r="E2492">
        <v>8.49</v>
      </c>
      <c r="F2492">
        <v>11.49</v>
      </c>
      <c r="G2492">
        <v>4.57</v>
      </c>
      <c r="H2492">
        <v>2260</v>
      </c>
      <c r="I2492">
        <v>-40.485999999999997</v>
      </c>
      <c r="J2492" t="s">
        <v>78</v>
      </c>
      <c r="K2492">
        <v>61.06</v>
      </c>
      <c r="L2492">
        <v>8.4813899999999993</v>
      </c>
      <c r="M2492">
        <v>0.36562403096662471</v>
      </c>
      <c r="N2492">
        <v>8.404064</v>
      </c>
      <c r="O2492">
        <v>1.289090611399432</v>
      </c>
      <c r="P2492">
        <v>8665000</v>
      </c>
      <c r="Q2492">
        <v>7917000</v>
      </c>
      <c r="R2492">
        <v>1.0900000000000001</v>
      </c>
      <c r="S2492">
        <v>48.1</v>
      </c>
      <c r="T2492">
        <v>8.0400000000000009</v>
      </c>
      <c r="U2492">
        <v>24.982800000000001</v>
      </c>
      <c r="V2492">
        <f t="shared" si="380"/>
        <v>2.4603968756470342</v>
      </c>
      <c r="AC2492">
        <v>8.6549999999999994</v>
      </c>
      <c r="AD2492">
        <v>8.3550000000000004</v>
      </c>
      <c r="AH2492" s="85">
        <f>IF(AND(M2492&lt;Variables!$G$6,M2492&gt;Variables!$G$5),0,1)</f>
        <v>1</v>
      </c>
      <c r="AI2492" s="85">
        <f t="shared" si="379"/>
        <v>0</v>
      </c>
      <c r="AJ2492" s="85">
        <f>IF(I2492&gt;Variables!$G$7,0,1)</f>
        <v>1</v>
      </c>
      <c r="AK2492" s="85">
        <f>IF(F2492&gt;Variables!$G$8,0,1)</f>
        <v>0</v>
      </c>
      <c r="AL2492" s="85">
        <f>IF(G2492&gt;Variables!$G$9,0,1)</f>
        <v>1</v>
      </c>
      <c r="AM2492" s="85">
        <f>IF(AND(K2492&gt;Variables!$G$10,K2492&lt;Variables!$G$11),0,1)</f>
        <v>0</v>
      </c>
      <c r="AN2492" s="103">
        <f>IF(H2492&lt;Variables!$G$13,1,0)</f>
        <v>1</v>
      </c>
      <c r="AO2492" s="101">
        <f>IF(R2492&lt;Variables!$G$12,0,1)</f>
        <v>0</v>
      </c>
      <c r="AP2492" s="86">
        <f t="shared" si="381"/>
        <v>1</v>
      </c>
      <c r="AR2492">
        <v>1</v>
      </c>
      <c r="AS2492">
        <v>0</v>
      </c>
      <c r="AT2492">
        <v>0</v>
      </c>
      <c r="AU2492">
        <v>0</v>
      </c>
      <c r="BA2492">
        <v>1.74</v>
      </c>
    </row>
    <row r="2493" spans="3:53" ht="12.75" x14ac:dyDescent="0.2">
      <c r="C2493" t="s">
        <v>719</v>
      </c>
      <c r="D2493" t="s">
        <v>117</v>
      </c>
      <c r="E2493">
        <v>26.92</v>
      </c>
      <c r="F2493">
        <v>10.41</v>
      </c>
      <c r="G2493">
        <v>10.93</v>
      </c>
      <c r="H2493">
        <v>3680</v>
      </c>
      <c r="I2493">
        <v>-33.859000000000002</v>
      </c>
      <c r="J2493" t="s">
        <v>78</v>
      </c>
      <c r="K2493">
        <v>64.98</v>
      </c>
      <c r="L2493">
        <v>26.68947</v>
      </c>
      <c r="M2493">
        <v>0.75134500610165933</v>
      </c>
      <c r="N2493">
        <v>26.533080000000002</v>
      </c>
      <c r="O2493">
        <v>1.345188722907414</v>
      </c>
      <c r="P2493">
        <v>10056000</v>
      </c>
      <c r="Q2493">
        <v>16008000</v>
      </c>
      <c r="R2493">
        <v>0.63</v>
      </c>
      <c r="S2493">
        <v>48.1</v>
      </c>
      <c r="T2493">
        <v>8.0400000000000009</v>
      </c>
      <c r="U2493">
        <v>24.982800000000001</v>
      </c>
      <c r="V2493">
        <f t="shared" si="380"/>
        <v>2.4701529618645854</v>
      </c>
      <c r="AC2493">
        <v>28.66</v>
      </c>
      <c r="AD2493">
        <v>26.79</v>
      </c>
      <c r="AH2493" s="85">
        <f>IF(AND(M2493&lt;Variables!$G$6,M2493&gt;Variables!$G$5),0,1)</f>
        <v>1</v>
      </c>
      <c r="AI2493" s="85">
        <f t="shared" si="379"/>
        <v>0</v>
      </c>
      <c r="AJ2493" s="85">
        <f>IF(I2493&gt;Variables!$G$7,0,1)</f>
        <v>1</v>
      </c>
      <c r="AK2493" s="85">
        <f>IF(F2493&gt;Variables!$G$8,0,1)</f>
        <v>0</v>
      </c>
      <c r="AL2493" s="85">
        <f>IF(G2493&gt;Variables!$G$9,0,1)</f>
        <v>1</v>
      </c>
      <c r="AM2493" s="85">
        <f>IF(AND(K2493&gt;Variables!$G$10,K2493&lt;Variables!$G$11),0,1)</f>
        <v>0</v>
      </c>
      <c r="AN2493" s="103">
        <f>IF(H2493&lt;Variables!$G$13,1,0)</f>
        <v>0</v>
      </c>
      <c r="AO2493" s="101">
        <f>IF(R2493&lt;Variables!$G$12,0,1)</f>
        <v>0</v>
      </c>
      <c r="AP2493" s="86">
        <f t="shared" si="381"/>
        <v>1</v>
      </c>
      <c r="AR2493">
        <v>1</v>
      </c>
      <c r="AS2493">
        <v>0</v>
      </c>
      <c r="AT2493">
        <v>0</v>
      </c>
      <c r="AU2493">
        <v>0</v>
      </c>
      <c r="BA2493">
        <v>1.56</v>
      </c>
    </row>
    <row r="2494" spans="3:53" ht="12.75" x14ac:dyDescent="0.2">
      <c r="C2494" t="s">
        <v>719</v>
      </c>
      <c r="D2494" t="s">
        <v>370</v>
      </c>
      <c r="E2494">
        <v>17</v>
      </c>
      <c r="F2494">
        <v>10.19</v>
      </c>
      <c r="G2494">
        <v>7.51</v>
      </c>
      <c r="H2494">
        <v>2790</v>
      </c>
      <c r="I2494">
        <v>30.73</v>
      </c>
      <c r="J2494" t="s">
        <v>78</v>
      </c>
      <c r="K2494">
        <v>47.48</v>
      </c>
      <c r="L2494">
        <v>17.061250000000001</v>
      </c>
      <c r="M2494">
        <v>-0.12455124917575459</v>
      </c>
      <c r="N2494">
        <v>17.079499999999999</v>
      </c>
      <c r="O2494">
        <v>-0.23127140724260259</v>
      </c>
      <c r="P2494">
        <v>940427</v>
      </c>
      <c r="Q2494">
        <v>1113000</v>
      </c>
      <c r="R2494">
        <v>0.84</v>
      </c>
      <c r="S2494">
        <v>48.1</v>
      </c>
      <c r="T2494">
        <v>8.0400000000000009</v>
      </c>
      <c r="U2494">
        <v>24.982800000000001</v>
      </c>
      <c r="V2494">
        <f t="shared" si="380"/>
        <v>2.343224678379368</v>
      </c>
      <c r="AC2494">
        <v>17.574999999999999</v>
      </c>
      <c r="AD2494">
        <v>16.96</v>
      </c>
      <c r="AH2494" s="85">
        <f>IF(AND(M2494&lt;Variables!$G$6,M2494&gt;Variables!$G$5),0,1)</f>
        <v>1</v>
      </c>
      <c r="AI2494" s="85">
        <f t="shared" si="379"/>
        <v>1</v>
      </c>
      <c r="AJ2494" s="85">
        <f>IF(I2494&gt;Variables!$G$7,0,1)</f>
        <v>0</v>
      </c>
      <c r="AK2494" s="85">
        <f>IF(F2494&gt;Variables!$G$8,0,1)</f>
        <v>0</v>
      </c>
      <c r="AL2494" s="85">
        <f>IF(G2494&gt;Variables!$G$9,0,1)</f>
        <v>1</v>
      </c>
      <c r="AM2494" s="85">
        <f>IF(AND(K2494&gt;Variables!$G$10,K2494&lt;Variables!$G$11),0,1)</f>
        <v>1</v>
      </c>
      <c r="AN2494" s="103">
        <f>IF(H2494&lt;Variables!$G$13,1,0)</f>
        <v>0</v>
      </c>
      <c r="AO2494" s="101">
        <f>IF(R2494&lt;Variables!$G$12,0,1)</f>
        <v>0</v>
      </c>
      <c r="AP2494" s="86">
        <f t="shared" si="381"/>
        <v>1</v>
      </c>
      <c r="AR2494">
        <v>1</v>
      </c>
      <c r="AS2494">
        <v>0</v>
      </c>
      <c r="AT2494">
        <v>0</v>
      </c>
      <c r="AU2494">
        <v>0</v>
      </c>
      <c r="BA2494">
        <v>1.76</v>
      </c>
    </row>
    <row r="2495" spans="3:53" ht="12.75" x14ac:dyDescent="0.2">
      <c r="C2495" t="s">
        <v>719</v>
      </c>
      <c r="D2495" t="s">
        <v>447</v>
      </c>
      <c r="E2495">
        <v>18.43</v>
      </c>
      <c r="F2495">
        <v>8.01</v>
      </c>
      <c r="G2495">
        <v>6.57</v>
      </c>
      <c r="H2495">
        <v>7820</v>
      </c>
      <c r="I2495">
        <v>-55.301000000000002</v>
      </c>
      <c r="J2495" t="s">
        <v>78</v>
      </c>
      <c r="K2495">
        <v>79.94</v>
      </c>
      <c r="L2495">
        <v>18.15277</v>
      </c>
      <c r="M2495">
        <v>1.2407472798917381</v>
      </c>
      <c r="N2495">
        <v>18.028852000000001</v>
      </c>
      <c r="O2495">
        <v>1.936606945356252</v>
      </c>
      <c r="P2495">
        <v>16974000</v>
      </c>
      <c r="Q2495">
        <v>23167000</v>
      </c>
      <c r="R2495">
        <v>0.73</v>
      </c>
      <c r="S2495">
        <v>48.1</v>
      </c>
      <c r="T2495">
        <v>8.0400000000000009</v>
      </c>
      <c r="U2495">
        <v>24.982800000000001</v>
      </c>
      <c r="V2495">
        <f t="shared" si="380"/>
        <v>2.5376356230816541</v>
      </c>
      <c r="AC2495">
        <v>19.14</v>
      </c>
      <c r="AD2495">
        <v>17.75</v>
      </c>
      <c r="AH2495" s="85">
        <f>IF(AND(M2495&lt;Variables!$G$6,M2495&gt;Variables!$G$5),0,1)</f>
        <v>1</v>
      </c>
      <c r="AI2495" s="85">
        <f t="shared" si="379"/>
        <v>0</v>
      </c>
      <c r="AJ2495" s="85">
        <f>IF(I2495&gt;Variables!$G$7,0,1)</f>
        <v>1</v>
      </c>
      <c r="AK2495" s="85">
        <f>IF(F2495&gt;Variables!$G$8,0,1)</f>
        <v>1</v>
      </c>
      <c r="AL2495" s="85">
        <f>IF(G2495&gt;Variables!$G$9,0,1)</f>
        <v>1</v>
      </c>
      <c r="AM2495" s="85">
        <f>IF(AND(K2495&gt;Variables!$G$10,K2495&lt;Variables!$G$11),0,1)</f>
        <v>1</v>
      </c>
      <c r="AN2495" s="103">
        <f>IF(H2495&lt;Variables!$G$13,1,0)</f>
        <v>0</v>
      </c>
      <c r="AO2495" s="101">
        <f>IF(R2495&lt;Variables!$G$12,0,1)</f>
        <v>0</v>
      </c>
      <c r="AP2495" s="86">
        <f t="shared" si="381"/>
        <v>1</v>
      </c>
      <c r="AR2495">
        <v>0</v>
      </c>
      <c r="AS2495">
        <v>0</v>
      </c>
      <c r="AT2495">
        <v>1</v>
      </c>
      <c r="AU2495">
        <v>0</v>
      </c>
      <c r="BA2495">
        <v>-1.67</v>
      </c>
    </row>
    <row r="2496" spans="3:53" ht="12.75" x14ac:dyDescent="0.2">
      <c r="C2496" t="s">
        <v>719</v>
      </c>
      <c r="D2496" t="s">
        <v>694</v>
      </c>
      <c r="E2496">
        <v>29.36</v>
      </c>
      <c r="F2496">
        <v>7.14</v>
      </c>
      <c r="G2496">
        <v>4.32</v>
      </c>
      <c r="H2496">
        <v>5540</v>
      </c>
      <c r="I2496">
        <v>16.079999999999998</v>
      </c>
      <c r="J2496" t="s">
        <v>78</v>
      </c>
      <c r="K2496">
        <v>56.15</v>
      </c>
      <c r="L2496">
        <v>29.321005</v>
      </c>
      <c r="M2496">
        <v>4.7730287553232768E-2</v>
      </c>
      <c r="N2496">
        <v>29.140651999999999</v>
      </c>
      <c r="O2496">
        <v>0.66693085659167117</v>
      </c>
      <c r="P2496">
        <v>675535</v>
      </c>
      <c r="Q2496">
        <v>1452000</v>
      </c>
      <c r="R2496">
        <v>0.47</v>
      </c>
      <c r="S2496">
        <v>48.1</v>
      </c>
      <c r="T2496">
        <v>8.0400000000000009</v>
      </c>
      <c r="U2496">
        <v>24.982800000000001</v>
      </c>
      <c r="V2496">
        <f t="shared" si="380"/>
        <v>2.4286252653403255</v>
      </c>
      <c r="AC2496">
        <v>30.48</v>
      </c>
      <c r="AD2496">
        <v>29.21</v>
      </c>
      <c r="AH2496" s="85">
        <f>IF(AND(M2496&lt;Variables!$G$6,M2496&gt;Variables!$G$5),0,1)</f>
        <v>1</v>
      </c>
      <c r="AI2496" s="85">
        <f t="shared" si="379"/>
        <v>0</v>
      </c>
      <c r="AJ2496" s="85">
        <f>IF(I2496&gt;Variables!$G$7,0,1)</f>
        <v>0</v>
      </c>
      <c r="AK2496" s="85">
        <f>IF(F2496&gt;Variables!$G$8,0,1)</f>
        <v>1</v>
      </c>
      <c r="AL2496" s="85">
        <f>IF(G2496&gt;Variables!$G$9,0,1)</f>
        <v>1</v>
      </c>
      <c r="AM2496" s="85">
        <f>IF(AND(K2496&gt;Variables!$G$10,K2496&lt;Variables!$G$11),0,1)</f>
        <v>0</v>
      </c>
      <c r="AN2496" s="103">
        <f>IF(H2496&lt;Variables!$G$13,1,0)</f>
        <v>0</v>
      </c>
      <c r="AO2496" s="101">
        <f>IF(R2496&lt;Variables!$G$12,0,1)</f>
        <v>0</v>
      </c>
      <c r="AP2496" s="86">
        <f t="shared" si="381"/>
        <v>1</v>
      </c>
      <c r="AR2496">
        <v>1</v>
      </c>
      <c r="AS2496">
        <v>0</v>
      </c>
      <c r="AT2496">
        <v>0</v>
      </c>
      <c r="AU2496">
        <v>0</v>
      </c>
      <c r="BA2496">
        <v>1.62</v>
      </c>
    </row>
    <row r="2497" spans="3:53" ht="12.75" x14ac:dyDescent="0.2">
      <c r="C2497" t="s">
        <v>719</v>
      </c>
      <c r="D2497" t="s">
        <v>704</v>
      </c>
      <c r="E2497">
        <v>18.45</v>
      </c>
      <c r="F2497">
        <v>8.23</v>
      </c>
      <c r="G2497">
        <v>4.01</v>
      </c>
      <c r="H2497">
        <v>-99999</v>
      </c>
      <c r="I2497">
        <v>-8.577</v>
      </c>
      <c r="J2497" t="s">
        <v>78</v>
      </c>
      <c r="K2497">
        <v>62.07</v>
      </c>
      <c r="L2497">
        <v>18.66</v>
      </c>
      <c r="M2497">
        <v>0</v>
      </c>
      <c r="N2497">
        <v>18.603333333333339</v>
      </c>
      <c r="O2497">
        <v>0.30460490951441432</v>
      </c>
      <c r="P2497">
        <v>40541</v>
      </c>
      <c r="Q2497">
        <v>44210</v>
      </c>
      <c r="R2497">
        <v>0.92</v>
      </c>
      <c r="S2497">
        <v>48.1</v>
      </c>
      <c r="T2497">
        <v>8.0400000000000009</v>
      </c>
      <c r="U2497">
        <v>24.982800000000001</v>
      </c>
      <c r="V2497">
        <f t="shared" si="380"/>
        <v>2.4920451999999997</v>
      </c>
      <c r="AC2497">
        <v>18.75</v>
      </c>
      <c r="AD2497">
        <v>18.32</v>
      </c>
      <c r="AH2497" s="85">
        <f>IF(AND(M2497&lt;Variables!$G$6,M2497&gt;Variables!$G$5),0,1)</f>
        <v>1</v>
      </c>
      <c r="AI2497" s="85">
        <f t="shared" si="379"/>
        <v>0</v>
      </c>
      <c r="AJ2497" s="85">
        <f>IF(I2497&gt;Variables!$G$7,0,1)</f>
        <v>1</v>
      </c>
      <c r="AK2497" s="85">
        <f>IF(F2497&gt;Variables!$G$8,0,1)</f>
        <v>1</v>
      </c>
      <c r="AL2497" s="85">
        <f>IF(G2497&gt;Variables!$G$9,0,1)</f>
        <v>1</v>
      </c>
      <c r="AM2497" s="85">
        <f>IF(AND(K2497&gt;Variables!$G$10,K2497&lt;Variables!$G$11),0,1)</f>
        <v>0</v>
      </c>
      <c r="AN2497" s="103">
        <f>IF(H2497&lt;Variables!$G$13,1,0)</f>
        <v>1</v>
      </c>
      <c r="AO2497" s="101">
        <f>IF(R2497&lt;Variables!$G$12,0,1)</f>
        <v>0</v>
      </c>
      <c r="AP2497" s="86">
        <f t="shared" si="381"/>
        <v>1</v>
      </c>
      <c r="AR2497">
        <v>0</v>
      </c>
      <c r="AS2497">
        <v>0</v>
      </c>
      <c r="AT2497">
        <v>0</v>
      </c>
      <c r="AU2497">
        <v>0</v>
      </c>
      <c r="BA2497">
        <v>0</v>
      </c>
    </row>
    <row r="2498" spans="3:53" ht="12.75" x14ac:dyDescent="0.2">
      <c r="C2498" t="s">
        <v>719</v>
      </c>
      <c r="D2498" t="s">
        <v>121</v>
      </c>
      <c r="E2498">
        <v>8.74</v>
      </c>
      <c r="F2498">
        <v>22.72</v>
      </c>
      <c r="G2498">
        <v>24.23</v>
      </c>
      <c r="H2498">
        <v>59.57</v>
      </c>
      <c r="I2498">
        <v>3694.6260000000002</v>
      </c>
      <c r="J2498" t="s">
        <v>76</v>
      </c>
      <c r="K2498">
        <v>42.67</v>
      </c>
      <c r="L2498">
        <v>9.0683699999999998</v>
      </c>
      <c r="M2498">
        <v>-2.7388604567303672</v>
      </c>
      <c r="N2498">
        <v>9.0610900000000019</v>
      </c>
      <c r="O2498">
        <v>-2.6607174192067569</v>
      </c>
      <c r="P2498">
        <v>6070000</v>
      </c>
      <c r="Q2498">
        <v>11080000</v>
      </c>
      <c r="R2498">
        <v>0.55000000000000004</v>
      </c>
      <c r="S2498">
        <v>48.1</v>
      </c>
      <c r="T2498">
        <v>8.0400000000000009</v>
      </c>
      <c r="U2498">
        <v>24.982800000000001</v>
      </c>
      <c r="V2498">
        <f t="shared" si="380"/>
        <v>2.3042925253120465</v>
      </c>
      <c r="AC2498">
        <v>9.1920000000000002</v>
      </c>
      <c r="AD2498">
        <v>8.11</v>
      </c>
      <c r="AH2498" s="85">
        <f>IF(AND(M2498&lt;Variables!$G$6,M2498&gt;Variables!$G$5),0,1)</f>
        <v>0</v>
      </c>
      <c r="AI2498" s="85">
        <f t="shared" si="379"/>
        <v>0</v>
      </c>
      <c r="AJ2498" s="85">
        <f>IF(I2498&gt;Variables!$G$7,0,1)</f>
        <v>0</v>
      </c>
      <c r="AK2498" s="85">
        <f>IF(F2498&gt;Variables!$G$8,0,1)</f>
        <v>0</v>
      </c>
      <c r="AL2498" s="85">
        <f>IF(G2498&gt;Variables!$G$9,0,1)</f>
        <v>0</v>
      </c>
      <c r="AM2498" s="85">
        <f>IF(AND(K2498&gt;Variables!$G$10,K2498&lt;Variables!$G$11),0,1)</f>
        <v>1</v>
      </c>
      <c r="AN2498" s="103">
        <f>IF(H2498&lt;Variables!$G$13,1,0)</f>
        <v>1</v>
      </c>
      <c r="AO2498" s="101">
        <f>IF(R2498&lt;Variables!$G$12,0,1)</f>
        <v>0</v>
      </c>
      <c r="AP2498" s="86">
        <f t="shared" si="381"/>
        <v>0</v>
      </c>
      <c r="AR2498">
        <v>0</v>
      </c>
      <c r="AS2498">
        <v>0</v>
      </c>
      <c r="AT2498">
        <v>1</v>
      </c>
      <c r="AU2498">
        <v>0</v>
      </c>
      <c r="BA2498">
        <v>-2.25</v>
      </c>
    </row>
    <row r="2499" spans="3:53" ht="12.75" x14ac:dyDescent="0.2">
      <c r="C2499" t="s">
        <v>719</v>
      </c>
      <c r="D2499" t="s">
        <v>708</v>
      </c>
      <c r="E2499">
        <v>4.8099999999999996</v>
      </c>
      <c r="F2499">
        <v>7.38</v>
      </c>
      <c r="G2499">
        <v>6.78</v>
      </c>
      <c r="H2499">
        <v>2370</v>
      </c>
      <c r="I2499">
        <v>-1.0489999999999999</v>
      </c>
      <c r="J2499" t="s">
        <v>76</v>
      </c>
      <c r="K2499">
        <v>54.37</v>
      </c>
      <c r="L2499">
        <v>4.8072736842105259</v>
      </c>
      <c r="M2499">
        <v>-4.7296749881208418E-2</v>
      </c>
      <c r="N2499">
        <v>4.7830673469387754</v>
      </c>
      <c r="O2499">
        <v>0.4585478620797897</v>
      </c>
      <c r="P2499">
        <v>3492000</v>
      </c>
      <c r="Q2499">
        <v>4903000</v>
      </c>
      <c r="R2499">
        <v>0.71</v>
      </c>
      <c r="S2499">
        <v>48.1</v>
      </c>
      <c r="T2499">
        <v>8.0400000000000009</v>
      </c>
      <c r="U2499">
        <v>24.982800000000001</v>
      </c>
      <c r="V2499">
        <f t="shared" si="380"/>
        <v>2.4140998269665923</v>
      </c>
      <c r="AC2499">
        <v>4.84</v>
      </c>
      <c r="AD2499">
        <v>4.7249999999999996</v>
      </c>
      <c r="AH2499" s="85">
        <f>IF(AND(M2499&lt;Variables!$G$6,M2499&gt;Variables!$G$5),0,1)</f>
        <v>1</v>
      </c>
      <c r="AI2499" s="85">
        <f t="shared" ref="AI2499:AI2562" si="382">IF(L2499&gt;N2499,0,1)</f>
        <v>0</v>
      </c>
      <c r="AJ2499" s="85">
        <f>IF(I2499&gt;Variables!$G$7,0,1)</f>
        <v>1</v>
      </c>
      <c r="AK2499" s="85">
        <f>IF(F2499&gt;Variables!$G$8,0,1)</f>
        <v>1</v>
      </c>
      <c r="AL2499" s="85">
        <f>IF(G2499&gt;Variables!$G$9,0,1)</f>
        <v>1</v>
      </c>
      <c r="AM2499" s="85">
        <f>IF(AND(K2499&gt;Variables!$G$10,K2499&lt;Variables!$G$11),0,1)</f>
        <v>0</v>
      </c>
      <c r="AN2499" s="103">
        <f>IF(H2499&lt;Variables!$G$13,1,0)</f>
        <v>1</v>
      </c>
      <c r="AO2499" s="101">
        <f>IF(R2499&lt;Variables!$G$12,0,1)</f>
        <v>0</v>
      </c>
      <c r="AP2499" s="86">
        <f t="shared" si="381"/>
        <v>0</v>
      </c>
      <c r="AR2499">
        <v>0</v>
      </c>
      <c r="AS2499">
        <v>1</v>
      </c>
      <c r="AT2499">
        <v>0</v>
      </c>
      <c r="AU2499">
        <v>0</v>
      </c>
      <c r="BA2499">
        <v>0.5</v>
      </c>
    </row>
    <row r="2500" spans="3:53" ht="12.75" x14ac:dyDescent="0.2">
      <c r="C2500" t="s">
        <v>719</v>
      </c>
      <c r="D2500" t="s">
        <v>692</v>
      </c>
      <c r="E2500">
        <v>12.19</v>
      </c>
      <c r="F2500">
        <v>41.01</v>
      </c>
      <c r="G2500">
        <v>30.76</v>
      </c>
      <c r="H2500">
        <v>54.17</v>
      </c>
      <c r="I2500">
        <v>29.196999999999999</v>
      </c>
      <c r="J2500" t="s">
        <v>78</v>
      </c>
      <c r="K2500">
        <v>51.01</v>
      </c>
      <c r="L2500">
        <v>12.147015</v>
      </c>
      <c r="M2500">
        <v>0.43619769959946048</v>
      </c>
      <c r="N2500">
        <v>12.347052</v>
      </c>
      <c r="O2500">
        <v>-1.1909887477594021</v>
      </c>
      <c r="P2500">
        <v>18890000</v>
      </c>
      <c r="Q2500">
        <v>6070000</v>
      </c>
      <c r="R2500">
        <v>3.11</v>
      </c>
      <c r="S2500">
        <v>48.1</v>
      </c>
      <c r="T2500">
        <v>8.0400000000000009</v>
      </c>
      <c r="U2500">
        <v>24.982800000000001</v>
      </c>
      <c r="V2500">
        <f t="shared" si="380"/>
        <v>2.3648501234644064</v>
      </c>
      <c r="AC2500">
        <v>12.78</v>
      </c>
      <c r="AD2500">
        <v>10.762</v>
      </c>
      <c r="AH2500" s="85">
        <f>IF(AND(M2500&lt;Variables!$G$6,M2500&gt;Variables!$G$5),0,1)</f>
        <v>1</v>
      </c>
      <c r="AI2500" s="85">
        <f t="shared" si="382"/>
        <v>1</v>
      </c>
      <c r="AJ2500" s="85">
        <f>IF(I2500&gt;Variables!$G$7,0,1)</f>
        <v>0</v>
      </c>
      <c r="AK2500" s="85">
        <f>IF(F2500&gt;Variables!$G$8,0,1)</f>
        <v>0</v>
      </c>
      <c r="AL2500" s="85">
        <f>IF(G2500&gt;Variables!$G$9,0,1)</f>
        <v>0</v>
      </c>
      <c r="AM2500" s="85">
        <f>IF(AND(K2500&gt;Variables!$G$10,K2500&lt;Variables!$G$11),0,1)</f>
        <v>0</v>
      </c>
      <c r="AN2500" s="103">
        <f>IF(H2500&lt;Variables!$G$13,1,0)</f>
        <v>1</v>
      </c>
      <c r="AO2500" s="101">
        <f>IF(R2500&lt;Variables!$G$12,0,1)</f>
        <v>1</v>
      </c>
      <c r="AP2500" s="86">
        <f t="shared" si="381"/>
        <v>1</v>
      </c>
      <c r="AR2500">
        <v>1</v>
      </c>
      <c r="AS2500">
        <v>0</v>
      </c>
      <c r="AT2500">
        <v>0</v>
      </c>
      <c r="AU2500">
        <v>0</v>
      </c>
      <c r="BA2500">
        <v>2</v>
      </c>
    </row>
    <row r="2501" spans="3:53" ht="12.75" x14ac:dyDescent="0.2">
      <c r="C2501" t="s">
        <v>719</v>
      </c>
      <c r="D2501" t="s">
        <v>690</v>
      </c>
      <c r="E2501">
        <v>16.850000000000001</v>
      </c>
      <c r="F2501">
        <v>8</v>
      </c>
      <c r="G2501">
        <v>3.66</v>
      </c>
      <c r="H2501">
        <v>-99999</v>
      </c>
      <c r="I2501">
        <v>4.5350000000000001</v>
      </c>
      <c r="J2501" t="s">
        <v>76</v>
      </c>
      <c r="K2501">
        <v>61.28</v>
      </c>
      <c r="L2501">
        <v>16.8629</v>
      </c>
      <c r="M2501">
        <v>0</v>
      </c>
      <c r="N2501">
        <v>16.868580000000001</v>
      </c>
      <c r="O2501">
        <v>-3.3672069611085723E-2</v>
      </c>
      <c r="P2501">
        <v>36371</v>
      </c>
      <c r="Q2501">
        <v>7871</v>
      </c>
      <c r="R2501">
        <v>4.62</v>
      </c>
      <c r="S2501">
        <v>48.1</v>
      </c>
      <c r="T2501">
        <v>8.0400000000000009</v>
      </c>
      <c r="U2501">
        <v>24.982800000000001</v>
      </c>
      <c r="V2501">
        <f t="shared" si="380"/>
        <v>2.4838608</v>
      </c>
      <c r="AC2501">
        <v>16.96</v>
      </c>
      <c r="AD2501">
        <v>16.815899999999999</v>
      </c>
      <c r="AH2501" s="85">
        <f>IF(AND(M2501&lt;Variables!$G$6,M2501&gt;Variables!$G$5),0,1)</f>
        <v>1</v>
      </c>
      <c r="AI2501" s="85">
        <f t="shared" si="382"/>
        <v>1</v>
      </c>
      <c r="AJ2501" s="85">
        <f>IF(I2501&gt;Variables!$G$7,0,1)</f>
        <v>0</v>
      </c>
      <c r="AK2501" s="85">
        <f>IF(F2501&gt;Variables!$G$8,0,1)</f>
        <v>1</v>
      </c>
      <c r="AL2501" s="85">
        <f>IF(G2501&gt;Variables!$G$9,0,1)</f>
        <v>1</v>
      </c>
      <c r="AM2501" s="85">
        <f>IF(AND(K2501&gt;Variables!$G$10,K2501&lt;Variables!$G$11),0,1)</f>
        <v>0</v>
      </c>
      <c r="AN2501" s="103">
        <f>IF(H2501&lt;Variables!$G$13,1,0)</f>
        <v>1</v>
      </c>
      <c r="AO2501" s="101">
        <f>IF(R2501&lt;Variables!$G$12,0,1)</f>
        <v>1</v>
      </c>
      <c r="AP2501" s="86">
        <f t="shared" si="381"/>
        <v>0</v>
      </c>
      <c r="AR2501">
        <v>0</v>
      </c>
      <c r="AS2501">
        <v>0</v>
      </c>
      <c r="AT2501">
        <v>0</v>
      </c>
      <c r="AU2501">
        <v>0</v>
      </c>
      <c r="BA2501">
        <v>0</v>
      </c>
    </row>
    <row r="2502" spans="3:53" ht="12.75" x14ac:dyDescent="0.2">
      <c r="C2502" t="s">
        <v>719</v>
      </c>
      <c r="D2502" t="s">
        <v>678</v>
      </c>
      <c r="E2502">
        <v>33.729999999999997</v>
      </c>
      <c r="F2502">
        <v>66.650000000000006</v>
      </c>
      <c r="G2502">
        <v>0.09</v>
      </c>
      <c r="H2502">
        <v>979.01</v>
      </c>
      <c r="I2502">
        <v>-42.594000000000001</v>
      </c>
      <c r="J2502" t="s">
        <v>78</v>
      </c>
      <c r="K2502">
        <v>60.54</v>
      </c>
      <c r="L2502">
        <v>33.733947368421063</v>
      </c>
      <c r="M2502">
        <v>1.7942257135943579E-2</v>
      </c>
      <c r="N2502">
        <v>33.72871428571429</v>
      </c>
      <c r="O2502">
        <v>3.3460256415680747E-2</v>
      </c>
      <c r="P2502">
        <v>17180000</v>
      </c>
      <c r="Q2502">
        <v>462110</v>
      </c>
      <c r="R2502">
        <v>37.18</v>
      </c>
      <c r="S2502">
        <v>48.1</v>
      </c>
      <c r="T2502">
        <v>8.0400000000000009</v>
      </c>
      <c r="U2502">
        <v>24.982800000000001</v>
      </c>
      <c r="V2502">
        <f t="shared" si="380"/>
        <v>2.4751817476195304</v>
      </c>
      <c r="AC2502">
        <v>33.869999999999997</v>
      </c>
      <c r="AD2502">
        <v>33.479999999999997</v>
      </c>
      <c r="AH2502" s="85">
        <f>IF(AND(M2502&lt;Variables!$G$6,M2502&gt;Variables!$G$5),0,1)</f>
        <v>1</v>
      </c>
      <c r="AI2502" s="85">
        <f t="shared" si="382"/>
        <v>0</v>
      </c>
      <c r="AJ2502" s="85">
        <f>IF(I2502&gt;Variables!$G$7,0,1)</f>
        <v>1</v>
      </c>
      <c r="AK2502" s="85">
        <f>IF(F2502&gt;Variables!$G$8,0,1)</f>
        <v>0</v>
      </c>
      <c r="AL2502" s="85">
        <f>IF(G2502&gt;Variables!$G$9,0,1)</f>
        <v>1</v>
      </c>
      <c r="AM2502" s="85">
        <f>IF(AND(K2502&gt;Variables!$G$10,K2502&lt;Variables!$G$11),0,1)</f>
        <v>0</v>
      </c>
      <c r="AN2502" s="103">
        <f>IF(H2502&lt;Variables!$G$13,1,0)</f>
        <v>1</v>
      </c>
      <c r="AO2502" s="101">
        <f>IF(R2502&lt;Variables!$G$12,0,1)</f>
        <v>1</v>
      </c>
      <c r="AP2502" s="86">
        <f t="shared" si="381"/>
        <v>1</v>
      </c>
      <c r="AR2502">
        <v>0</v>
      </c>
      <c r="AS2502">
        <v>0</v>
      </c>
      <c r="AT2502">
        <v>0</v>
      </c>
      <c r="AU2502">
        <v>1</v>
      </c>
      <c r="BA2502">
        <v>0</v>
      </c>
    </row>
    <row r="2503" spans="3:53" ht="12.75" x14ac:dyDescent="0.2">
      <c r="C2503" t="s">
        <v>719</v>
      </c>
      <c r="D2503" t="s">
        <v>697</v>
      </c>
      <c r="E2503">
        <v>2.73</v>
      </c>
      <c r="F2503">
        <v>8.6999999999999993</v>
      </c>
      <c r="G2503">
        <v>-2.0699999999999998</v>
      </c>
      <c r="H2503">
        <v>-99999</v>
      </c>
      <c r="I2503">
        <v>-26.623999999999999</v>
      </c>
      <c r="J2503" t="s">
        <v>78</v>
      </c>
      <c r="K2503">
        <v>51.06</v>
      </c>
      <c r="L2503">
        <v>2.7524000000000002</v>
      </c>
      <c r="M2503">
        <v>-0.3778520563871598</v>
      </c>
      <c r="N2503">
        <v>2.7472692307692301</v>
      </c>
      <c r="O2503">
        <v>-0.19179884920688181</v>
      </c>
      <c r="P2503">
        <v>33550</v>
      </c>
      <c r="Q2503">
        <v>51791</v>
      </c>
      <c r="R2503">
        <v>0.65</v>
      </c>
      <c r="S2503">
        <v>48.1</v>
      </c>
      <c r="T2503">
        <v>8.0400000000000009</v>
      </c>
      <c r="U2503">
        <v>24.982800000000001</v>
      </c>
      <c r="V2503">
        <f t="shared" si="380"/>
        <v>2.3889624644092433</v>
      </c>
      <c r="AC2503">
        <v>3.11</v>
      </c>
      <c r="AD2503">
        <v>2.7265000000000001</v>
      </c>
      <c r="AH2503" s="85">
        <f>IF(AND(M2503&lt;Variables!$G$6,M2503&gt;Variables!$G$5),0,1)</f>
        <v>1</v>
      </c>
      <c r="AI2503" s="85">
        <f t="shared" si="382"/>
        <v>0</v>
      </c>
      <c r="AJ2503" s="85">
        <f>IF(I2503&gt;Variables!$G$7,0,1)</f>
        <v>1</v>
      </c>
      <c r="AK2503" s="85">
        <f>IF(F2503&gt;Variables!$G$8,0,1)</f>
        <v>1</v>
      </c>
      <c r="AL2503" s="85">
        <f>IF(G2503&gt;Variables!$G$9,0,1)</f>
        <v>1</v>
      </c>
      <c r="AM2503" s="85">
        <f>IF(AND(K2503&gt;Variables!$G$10,K2503&lt;Variables!$G$11),0,1)</f>
        <v>0</v>
      </c>
      <c r="AN2503" s="103">
        <f>IF(H2503&lt;Variables!$G$13,1,0)</f>
        <v>1</v>
      </c>
      <c r="AO2503" s="101">
        <f>IF(R2503&lt;Variables!$G$12,0,1)</f>
        <v>0</v>
      </c>
      <c r="AP2503" s="86">
        <f t="shared" si="381"/>
        <v>1</v>
      </c>
      <c r="AR2503">
        <v>1</v>
      </c>
      <c r="AS2503">
        <v>0</v>
      </c>
      <c r="AT2503">
        <v>0</v>
      </c>
      <c r="AU2503">
        <v>0</v>
      </c>
      <c r="BA2503">
        <v>2</v>
      </c>
    </row>
    <row r="2504" spans="3:53" ht="12.75" x14ac:dyDescent="0.2">
      <c r="C2504" t="s">
        <v>719</v>
      </c>
      <c r="D2504" t="s">
        <v>683</v>
      </c>
      <c r="E2504">
        <v>28.35</v>
      </c>
      <c r="F2504">
        <v>12.92</v>
      </c>
      <c r="G2504">
        <v>3.32</v>
      </c>
      <c r="H2504">
        <v>3980</v>
      </c>
      <c r="I2504">
        <v>-23.186</v>
      </c>
      <c r="J2504" t="s">
        <v>78</v>
      </c>
      <c r="K2504">
        <v>67.760000000000005</v>
      </c>
      <c r="L2504">
        <v>28.143025000000002</v>
      </c>
      <c r="M2504">
        <v>0.59330864397127603</v>
      </c>
      <c r="N2504">
        <v>28.031008</v>
      </c>
      <c r="O2504">
        <v>0.995297778802683</v>
      </c>
      <c r="P2504">
        <v>3366000</v>
      </c>
      <c r="Q2504">
        <v>1581000</v>
      </c>
      <c r="R2504">
        <v>2.13</v>
      </c>
      <c r="S2504">
        <v>48.1</v>
      </c>
      <c r="T2504">
        <v>8.0400000000000009</v>
      </c>
      <c r="U2504">
        <v>24.982800000000001</v>
      </c>
      <c r="V2504">
        <f t="shared" si="380"/>
        <v>2.5051362527958534</v>
      </c>
      <c r="AC2504">
        <v>28.62</v>
      </c>
      <c r="AD2504">
        <v>27.2</v>
      </c>
      <c r="AH2504" s="85">
        <f>IF(AND(M2504&lt;Variables!$G$6,M2504&gt;Variables!$G$5),0,1)</f>
        <v>1</v>
      </c>
      <c r="AI2504" s="85">
        <f t="shared" si="382"/>
        <v>0</v>
      </c>
      <c r="AJ2504" s="85">
        <f>IF(I2504&gt;Variables!$G$7,0,1)</f>
        <v>1</v>
      </c>
      <c r="AK2504" s="85">
        <f>IF(F2504&gt;Variables!$G$8,0,1)</f>
        <v>0</v>
      </c>
      <c r="AL2504" s="85">
        <f>IF(G2504&gt;Variables!$G$9,0,1)</f>
        <v>1</v>
      </c>
      <c r="AM2504" s="85">
        <f>IF(AND(K2504&gt;Variables!$G$10,K2504&lt;Variables!$G$11),0,1)</f>
        <v>0</v>
      </c>
      <c r="AN2504" s="103">
        <f>IF(H2504&lt;Variables!$G$13,1,0)</f>
        <v>0</v>
      </c>
      <c r="AO2504" s="101">
        <f>IF(R2504&lt;Variables!$G$12,0,1)</f>
        <v>1</v>
      </c>
      <c r="AP2504" s="86">
        <f t="shared" si="381"/>
        <v>1</v>
      </c>
      <c r="AR2504">
        <v>0</v>
      </c>
      <c r="AS2504">
        <v>0</v>
      </c>
      <c r="AT2504">
        <v>0</v>
      </c>
      <c r="AU2504">
        <v>1</v>
      </c>
      <c r="BA2504">
        <v>-0.27</v>
      </c>
    </row>
    <row r="2505" spans="3:53" ht="12.75" x14ac:dyDescent="0.2">
      <c r="C2505" t="s">
        <v>719</v>
      </c>
      <c r="D2505" t="s">
        <v>499</v>
      </c>
      <c r="E2505">
        <v>71.319999999999993</v>
      </c>
      <c r="F2505">
        <v>7.09</v>
      </c>
      <c r="G2505">
        <v>6.93</v>
      </c>
      <c r="H2505">
        <v>4800</v>
      </c>
      <c r="I2505">
        <v>45.44</v>
      </c>
      <c r="J2505" t="s">
        <v>78</v>
      </c>
      <c r="K2505">
        <v>81.319999999999993</v>
      </c>
      <c r="L2505">
        <v>70.409469999999999</v>
      </c>
      <c r="M2505">
        <v>1.3073951557936729</v>
      </c>
      <c r="N2505">
        <v>69.829975510204079</v>
      </c>
      <c r="O2505">
        <v>2.1481097176909709</v>
      </c>
      <c r="P2505">
        <v>566900</v>
      </c>
      <c r="Q2505">
        <v>1258000</v>
      </c>
      <c r="R2505">
        <v>0.45</v>
      </c>
      <c r="S2505">
        <v>48.1</v>
      </c>
      <c r="T2505">
        <v>8.0400000000000009</v>
      </c>
      <c r="U2505">
        <v>24.982800000000001</v>
      </c>
      <c r="V2505">
        <f t="shared" si="380"/>
        <v>2.5392262101342902</v>
      </c>
      <c r="AC2505">
        <v>78.568200000000004</v>
      </c>
      <c r="AD2505">
        <v>71.09</v>
      </c>
      <c r="AH2505" s="85">
        <f>IF(AND(M2505&lt;Variables!$G$6,M2505&gt;Variables!$G$5),0,1)</f>
        <v>1</v>
      </c>
      <c r="AI2505" s="85">
        <f t="shared" si="382"/>
        <v>0</v>
      </c>
      <c r="AJ2505" s="85">
        <f>IF(I2505&gt;Variables!$G$7,0,1)</f>
        <v>0</v>
      </c>
      <c r="AK2505" s="85">
        <f>IF(F2505&gt;Variables!$G$8,0,1)</f>
        <v>1</v>
      </c>
      <c r="AL2505" s="85">
        <f>IF(G2505&gt;Variables!$G$9,0,1)</f>
        <v>1</v>
      </c>
      <c r="AM2505" s="85">
        <f>IF(AND(K2505&gt;Variables!$G$10,K2505&lt;Variables!$G$11),0,1)</f>
        <v>1</v>
      </c>
      <c r="AN2505" s="103">
        <f>IF(H2505&lt;Variables!$G$13,1,0)</f>
        <v>0</v>
      </c>
      <c r="AO2505" s="101">
        <f>IF(R2505&lt;Variables!$G$12,0,1)</f>
        <v>0</v>
      </c>
      <c r="AP2505" s="86">
        <f t="shared" si="381"/>
        <v>1</v>
      </c>
      <c r="AR2505">
        <v>1</v>
      </c>
      <c r="AS2505">
        <v>0</v>
      </c>
      <c r="AT2505">
        <v>0</v>
      </c>
      <c r="AU2505">
        <v>0</v>
      </c>
      <c r="BA2505">
        <v>2</v>
      </c>
    </row>
    <row r="2506" spans="3:53" ht="12.75" x14ac:dyDescent="0.2">
      <c r="C2506" t="s">
        <v>719</v>
      </c>
      <c r="D2506" t="s">
        <v>193</v>
      </c>
      <c r="E2506">
        <v>19.760000000000002</v>
      </c>
      <c r="F2506">
        <v>16.07</v>
      </c>
      <c r="G2506">
        <v>9.8699999999999992</v>
      </c>
      <c r="H2506">
        <v>6870</v>
      </c>
      <c r="I2506">
        <v>-50.561999999999998</v>
      </c>
      <c r="J2506" t="s">
        <v>78</v>
      </c>
      <c r="K2506">
        <v>63.36</v>
      </c>
      <c r="L2506">
        <v>19.581624999999999</v>
      </c>
      <c r="M2506">
        <v>0.71891377758486052</v>
      </c>
      <c r="N2506">
        <v>19.408225999999999</v>
      </c>
      <c r="O2506">
        <v>1.6187672175705361</v>
      </c>
      <c r="P2506">
        <v>17460000</v>
      </c>
      <c r="Q2506">
        <v>21186000</v>
      </c>
      <c r="R2506">
        <v>0.82</v>
      </c>
      <c r="S2506">
        <v>48.1</v>
      </c>
      <c r="T2506">
        <v>8.0400000000000009</v>
      </c>
      <c r="U2506">
        <v>24.982800000000001</v>
      </c>
      <c r="V2506">
        <f t="shared" si="380"/>
        <v>2.4589795026408683</v>
      </c>
      <c r="AC2506">
        <v>23</v>
      </c>
      <c r="AD2506">
        <v>19.55</v>
      </c>
      <c r="AH2506" s="85">
        <f>IF(AND(M2506&lt;Variables!$G$6,M2506&gt;Variables!$G$5),0,1)</f>
        <v>1</v>
      </c>
      <c r="AI2506" s="85">
        <f t="shared" si="382"/>
        <v>0</v>
      </c>
      <c r="AJ2506" s="85">
        <f>IF(I2506&gt;Variables!$G$7,0,1)</f>
        <v>1</v>
      </c>
      <c r="AK2506" s="85">
        <f>IF(F2506&gt;Variables!$G$8,0,1)</f>
        <v>0</v>
      </c>
      <c r="AL2506" s="85">
        <f>IF(G2506&gt;Variables!$G$9,0,1)</f>
        <v>1</v>
      </c>
      <c r="AM2506" s="85">
        <f>IF(AND(K2506&gt;Variables!$G$10,K2506&lt;Variables!$G$11),0,1)</f>
        <v>0</v>
      </c>
      <c r="AN2506" s="103">
        <f>IF(H2506&lt;Variables!$G$13,1,0)</f>
        <v>0</v>
      </c>
      <c r="AO2506" s="101">
        <f>IF(R2506&lt;Variables!$G$12,0,1)</f>
        <v>0</v>
      </c>
      <c r="AP2506" s="86">
        <f t="shared" si="381"/>
        <v>1</v>
      </c>
      <c r="AR2506">
        <v>1</v>
      </c>
      <c r="AS2506">
        <v>0</v>
      </c>
      <c r="AT2506">
        <v>0</v>
      </c>
      <c r="AU2506">
        <v>0</v>
      </c>
      <c r="BA2506">
        <v>1.76</v>
      </c>
    </row>
    <row r="2507" spans="3:53" ht="12.75" x14ac:dyDescent="0.2">
      <c r="C2507" t="s">
        <v>719</v>
      </c>
      <c r="D2507" t="s">
        <v>681</v>
      </c>
      <c r="E2507">
        <v>1.38</v>
      </c>
      <c r="F2507">
        <v>37.42</v>
      </c>
      <c r="G2507">
        <v>3.76</v>
      </c>
      <c r="H2507">
        <v>81.3</v>
      </c>
      <c r="I2507">
        <v>-54.043999999999997</v>
      </c>
      <c r="J2507" t="s">
        <v>78</v>
      </c>
      <c r="K2507">
        <v>33</v>
      </c>
      <c r="L2507">
        <v>1.4120600000000001</v>
      </c>
      <c r="M2507">
        <v>-2.2704417659306251</v>
      </c>
      <c r="N2507">
        <v>1.4433579999999999</v>
      </c>
      <c r="O2507">
        <v>-4.3896247500619952</v>
      </c>
      <c r="P2507">
        <v>84000000</v>
      </c>
      <c r="Q2507">
        <v>793060</v>
      </c>
      <c r="R2507">
        <v>105.92</v>
      </c>
      <c r="S2507">
        <v>48.1</v>
      </c>
      <c r="T2507">
        <v>8.0400000000000009</v>
      </c>
      <c r="U2507">
        <v>24.982800000000001</v>
      </c>
      <c r="V2507">
        <f t="shared" si="380"/>
        <v>2.1384418769740661</v>
      </c>
      <c r="AC2507">
        <v>1.45</v>
      </c>
      <c r="AD2507">
        <v>1.2</v>
      </c>
      <c r="AH2507" s="85">
        <f>IF(AND(M2507&lt;Variables!$G$6,M2507&gt;Variables!$G$5),0,1)</f>
        <v>0</v>
      </c>
      <c r="AI2507" s="85">
        <f t="shared" si="382"/>
        <v>1</v>
      </c>
      <c r="AJ2507" s="85">
        <f>IF(I2507&gt;Variables!$G$7,0,1)</f>
        <v>1</v>
      </c>
      <c r="AK2507" s="85">
        <f>IF(F2507&gt;Variables!$G$8,0,1)</f>
        <v>0</v>
      </c>
      <c r="AL2507" s="85">
        <f>IF(G2507&gt;Variables!$G$9,0,1)</f>
        <v>1</v>
      </c>
      <c r="AM2507" s="85">
        <f>IF(AND(K2507&gt;Variables!$G$10,K2507&lt;Variables!$G$11),0,1)</f>
        <v>1</v>
      </c>
      <c r="AN2507" s="103">
        <f>IF(H2507&lt;Variables!$G$13,1,0)</f>
        <v>1</v>
      </c>
      <c r="AO2507" s="101">
        <f>IF(R2507&lt;Variables!$G$12,0,1)</f>
        <v>1</v>
      </c>
      <c r="AP2507" s="86">
        <f t="shared" si="381"/>
        <v>1</v>
      </c>
      <c r="AR2507">
        <v>1</v>
      </c>
      <c r="AS2507">
        <v>0</v>
      </c>
      <c r="AT2507">
        <v>0</v>
      </c>
      <c r="AU2507">
        <v>0</v>
      </c>
      <c r="BA2507">
        <v>2</v>
      </c>
    </row>
    <row r="2508" spans="3:53" ht="12.75" x14ac:dyDescent="0.2">
      <c r="C2508" t="s">
        <v>719</v>
      </c>
      <c r="D2508" t="s">
        <v>331</v>
      </c>
      <c r="E2508">
        <v>43.49</v>
      </c>
      <c r="F2508">
        <v>36.270000000000003</v>
      </c>
      <c r="G2508">
        <v>15.73</v>
      </c>
      <c r="H2508">
        <v>14650</v>
      </c>
      <c r="I2508">
        <v>208.67699999999999</v>
      </c>
      <c r="J2508" t="s">
        <v>78</v>
      </c>
      <c r="K2508">
        <v>59.53</v>
      </c>
      <c r="L2508">
        <v>43.112340000000003</v>
      </c>
      <c r="M2508">
        <v>0.71385594008583586</v>
      </c>
      <c r="N2508">
        <v>41.502940000000009</v>
      </c>
      <c r="O2508">
        <v>4.619335401299252</v>
      </c>
      <c r="P2508">
        <v>271661000</v>
      </c>
      <c r="Q2508">
        <v>111998000</v>
      </c>
      <c r="R2508">
        <v>2.4300000000000002</v>
      </c>
      <c r="S2508">
        <v>48.1</v>
      </c>
      <c r="T2508">
        <v>8.0400000000000009</v>
      </c>
      <c r="U2508">
        <v>24.982800000000001</v>
      </c>
      <c r="V2508">
        <f t="shared" si="380"/>
        <v>2.4275233455069247</v>
      </c>
      <c r="AC2508">
        <v>72.62</v>
      </c>
      <c r="AD2508">
        <v>43.25</v>
      </c>
      <c r="AH2508" s="85">
        <f>IF(AND(M2508&lt;Variables!$G$6,M2508&gt;Variables!$G$5),0,1)</f>
        <v>1</v>
      </c>
      <c r="AI2508" s="85">
        <f t="shared" si="382"/>
        <v>0</v>
      </c>
      <c r="AJ2508" s="85">
        <f>IF(I2508&gt;Variables!$G$7,0,1)</f>
        <v>0</v>
      </c>
      <c r="AK2508" s="85">
        <f>IF(F2508&gt;Variables!$G$8,0,1)</f>
        <v>0</v>
      </c>
      <c r="AL2508" s="85">
        <f>IF(G2508&gt;Variables!$G$9,0,1)</f>
        <v>0</v>
      </c>
      <c r="AM2508" s="85">
        <f>IF(AND(K2508&gt;Variables!$G$10,K2508&lt;Variables!$G$11),0,1)</f>
        <v>0</v>
      </c>
      <c r="AN2508" s="103">
        <f>IF(H2508&lt;Variables!$G$13,1,0)</f>
        <v>0</v>
      </c>
      <c r="AO2508" s="101">
        <f>IF(R2508&lt;Variables!$G$12,0,1)</f>
        <v>1</v>
      </c>
      <c r="AP2508" s="86">
        <f t="shared" si="381"/>
        <v>1</v>
      </c>
      <c r="AR2508">
        <v>1</v>
      </c>
      <c r="AS2508">
        <v>0</v>
      </c>
      <c r="AT2508">
        <v>0</v>
      </c>
      <c r="AU2508">
        <v>0</v>
      </c>
      <c r="BA2508">
        <v>2</v>
      </c>
    </row>
    <row r="2509" spans="3:53" ht="12.75" x14ac:dyDescent="0.2">
      <c r="C2509" t="s">
        <v>719</v>
      </c>
      <c r="D2509" t="s">
        <v>703</v>
      </c>
      <c r="E2509">
        <v>27.54</v>
      </c>
      <c r="F2509">
        <v>24.53</v>
      </c>
      <c r="G2509">
        <v>25.33</v>
      </c>
      <c r="H2509">
        <v>52.44</v>
      </c>
      <c r="I2509">
        <v>4344.451</v>
      </c>
      <c r="J2509" t="s">
        <v>78</v>
      </c>
      <c r="K2509">
        <v>32.130000000000003</v>
      </c>
      <c r="L2509">
        <v>28.10233684210527</v>
      </c>
      <c r="M2509">
        <v>-2.107785005330149</v>
      </c>
      <c r="N2509">
        <v>28.190553061224492</v>
      </c>
      <c r="O2509">
        <v>-2.4141174518515309</v>
      </c>
      <c r="P2509">
        <v>587310</v>
      </c>
      <c r="Q2509">
        <v>72520</v>
      </c>
      <c r="R2509">
        <v>8.1</v>
      </c>
      <c r="S2509">
        <v>48.1</v>
      </c>
      <c r="T2509">
        <v>8.0400000000000009</v>
      </c>
      <c r="U2509">
        <v>24.982800000000001</v>
      </c>
      <c r="V2509">
        <f t="shared" si="380"/>
        <v>2.1278894612239023</v>
      </c>
      <c r="AC2509">
        <v>28</v>
      </c>
      <c r="AD2509">
        <v>26.2</v>
      </c>
      <c r="AH2509" s="85">
        <f>IF(AND(M2509&lt;Variables!$G$6,M2509&gt;Variables!$G$5),0,1)</f>
        <v>0</v>
      </c>
      <c r="AI2509" s="85">
        <f t="shared" si="382"/>
        <v>1</v>
      </c>
      <c r="AJ2509" s="85">
        <f>IF(I2509&gt;Variables!$G$7,0,1)</f>
        <v>0</v>
      </c>
      <c r="AK2509" s="85">
        <f>IF(F2509&gt;Variables!$G$8,0,1)</f>
        <v>0</v>
      </c>
      <c r="AL2509" s="85">
        <f>IF(G2509&gt;Variables!$G$9,0,1)</f>
        <v>0</v>
      </c>
      <c r="AM2509" s="85">
        <f>IF(AND(K2509&gt;Variables!$G$10,K2509&lt;Variables!$G$11),0,1)</f>
        <v>1</v>
      </c>
      <c r="AN2509" s="103">
        <f>IF(H2509&lt;Variables!$G$13,1,0)</f>
        <v>1</v>
      </c>
      <c r="AO2509" s="101">
        <f>IF(R2509&lt;Variables!$G$12,0,1)</f>
        <v>1</v>
      </c>
      <c r="AP2509" s="86">
        <f t="shared" si="381"/>
        <v>1</v>
      </c>
      <c r="AR2509">
        <v>0</v>
      </c>
      <c r="AS2509">
        <v>0</v>
      </c>
      <c r="AT2509">
        <v>1</v>
      </c>
      <c r="AU2509">
        <v>0</v>
      </c>
      <c r="BA2509">
        <v>-2.25</v>
      </c>
    </row>
    <row r="2510" spans="3:53" ht="12.75" x14ac:dyDescent="0.2">
      <c r="C2510" t="s">
        <v>719</v>
      </c>
      <c r="D2510" t="s">
        <v>668</v>
      </c>
      <c r="E2510">
        <v>7.37</v>
      </c>
      <c r="F2510">
        <v>130.5</v>
      </c>
      <c r="G2510">
        <v>11.71</v>
      </c>
      <c r="H2510">
        <v>21.3</v>
      </c>
      <c r="I2510">
        <v>-1.917</v>
      </c>
      <c r="J2510" t="s">
        <v>78</v>
      </c>
      <c r="K2510">
        <v>29.98</v>
      </c>
      <c r="L2510">
        <v>7.7564299999999999</v>
      </c>
      <c r="M2510">
        <v>-4.7976968785897673</v>
      </c>
      <c r="N2510">
        <v>7.9620259999999998</v>
      </c>
      <c r="O2510">
        <v>-7.2560175010732211</v>
      </c>
      <c r="P2510">
        <v>101860000</v>
      </c>
      <c r="Q2510">
        <v>530980</v>
      </c>
      <c r="R2510">
        <v>191.83</v>
      </c>
      <c r="S2510">
        <v>48.1</v>
      </c>
      <c r="T2510">
        <v>8.0400000000000009</v>
      </c>
      <c r="U2510">
        <v>24.982800000000001</v>
      </c>
      <c r="V2510">
        <f t="shared" si="380"/>
        <v>2.0069408321642817</v>
      </c>
      <c r="AC2510">
        <v>7.43</v>
      </c>
      <c r="AD2510">
        <v>5.66</v>
      </c>
      <c r="AH2510" s="85">
        <f>IF(AND(M2510&lt;Variables!$G$6,M2510&gt;Variables!$G$5),0,1)</f>
        <v>0</v>
      </c>
      <c r="AI2510" s="85">
        <f t="shared" si="382"/>
        <v>1</v>
      </c>
      <c r="AJ2510" s="85">
        <f>IF(I2510&gt;Variables!$G$7,0,1)</f>
        <v>1</v>
      </c>
      <c r="AK2510" s="85">
        <f>IF(F2510&gt;Variables!$G$8,0,1)</f>
        <v>0</v>
      </c>
      <c r="AL2510" s="85">
        <f>IF(G2510&gt;Variables!$G$9,0,1)</f>
        <v>1</v>
      </c>
      <c r="AM2510" s="85">
        <f>IF(AND(K2510&gt;Variables!$G$10,K2510&lt;Variables!$G$11),0,1)</f>
        <v>1</v>
      </c>
      <c r="AN2510" s="103">
        <f>IF(H2510&lt;Variables!$G$13,1,0)</f>
        <v>1</v>
      </c>
      <c r="AO2510" s="101">
        <f>IF(R2510&lt;Variables!$G$12,0,1)</f>
        <v>1</v>
      </c>
      <c r="AP2510" s="86">
        <f t="shared" si="381"/>
        <v>1</v>
      </c>
      <c r="AR2510">
        <v>0</v>
      </c>
      <c r="AS2510">
        <v>0</v>
      </c>
      <c r="AT2510">
        <v>1</v>
      </c>
      <c r="AU2510">
        <v>0</v>
      </c>
      <c r="BA2510">
        <v>-2.25</v>
      </c>
    </row>
    <row r="2511" spans="3:53" ht="12.75" x14ac:dyDescent="0.2">
      <c r="C2511" t="s">
        <v>719</v>
      </c>
      <c r="D2511" t="s">
        <v>714</v>
      </c>
      <c r="E2511">
        <v>0.86</v>
      </c>
      <c r="F2511">
        <v>47.69</v>
      </c>
      <c r="G2511">
        <v>45.85</v>
      </c>
      <c r="H2511">
        <v>26.38</v>
      </c>
      <c r="I2511">
        <v>-57.421999999999997</v>
      </c>
      <c r="J2511" t="s">
        <v>78</v>
      </c>
      <c r="K2511">
        <v>43.01</v>
      </c>
      <c r="L2511">
        <v>0.97007031250000009</v>
      </c>
      <c r="M2511">
        <v>-9.7900442139342445</v>
      </c>
      <c r="N2511">
        <v>0.8739698043478259</v>
      </c>
      <c r="O2511">
        <v>0.1293174714448479</v>
      </c>
      <c r="P2511">
        <v>10310000</v>
      </c>
      <c r="Q2511">
        <v>481730</v>
      </c>
      <c r="R2511">
        <v>21.4</v>
      </c>
      <c r="S2511">
        <v>48.1</v>
      </c>
      <c r="T2511">
        <v>8.0400000000000009</v>
      </c>
      <c r="U2511">
        <v>24.982800000000001</v>
      </c>
      <c r="V2511">
        <f t="shared" si="380"/>
        <v>2.3514919522102939</v>
      </c>
      <c r="AC2511">
        <v>0.92349999999999999</v>
      </c>
      <c r="AD2511">
        <v>0.73329999999999995</v>
      </c>
      <c r="AH2511" s="85">
        <f>IF(AND(M2511&lt;Variables!$G$6,M2511&gt;Variables!$G$5),0,1)</f>
        <v>1</v>
      </c>
      <c r="AI2511" s="85">
        <f t="shared" si="382"/>
        <v>0</v>
      </c>
      <c r="AJ2511" s="85">
        <f>IF(I2511&gt;Variables!$G$7,0,1)</f>
        <v>1</v>
      </c>
      <c r="AK2511" s="85">
        <f>IF(F2511&gt;Variables!$G$8,0,1)</f>
        <v>0</v>
      </c>
      <c r="AL2511" s="85">
        <f>IF(G2511&gt;Variables!$G$9,0,1)</f>
        <v>0</v>
      </c>
      <c r="AM2511" s="85">
        <f>IF(AND(K2511&gt;Variables!$G$10,K2511&lt;Variables!$G$11),0,1)</f>
        <v>1</v>
      </c>
      <c r="AN2511" s="103">
        <f>IF(H2511&lt;Variables!$G$13,1,0)</f>
        <v>1</v>
      </c>
      <c r="AO2511" s="101">
        <f>IF(R2511&lt;Variables!$G$12,0,1)</f>
        <v>1</v>
      </c>
      <c r="AP2511" s="86">
        <f t="shared" si="381"/>
        <v>1</v>
      </c>
      <c r="AR2511">
        <v>1</v>
      </c>
      <c r="AS2511">
        <v>0</v>
      </c>
      <c r="AT2511">
        <v>0</v>
      </c>
      <c r="AU2511">
        <v>0</v>
      </c>
      <c r="BA2511">
        <v>2</v>
      </c>
    </row>
    <row r="2512" spans="3:53" ht="12.75" x14ac:dyDescent="0.2">
      <c r="C2512" t="s">
        <v>719</v>
      </c>
      <c r="D2512" t="s">
        <v>720</v>
      </c>
      <c r="E2512">
        <v>6.66</v>
      </c>
      <c r="F2512">
        <v>8.41</v>
      </c>
      <c r="G2512">
        <v>0.45</v>
      </c>
      <c r="H2512">
        <v>-99999</v>
      </c>
      <c r="I2512">
        <v>-13.705</v>
      </c>
      <c r="J2512" t="s">
        <v>78</v>
      </c>
      <c r="K2512">
        <v>-99999</v>
      </c>
      <c r="L2512">
        <v>6.7</v>
      </c>
      <c r="M2512">
        <v>0</v>
      </c>
      <c r="N2512">
        <v>6.7040000000000006</v>
      </c>
      <c r="O2512">
        <v>-5.9665871121725049E-2</v>
      </c>
      <c r="P2512">
        <v>15838</v>
      </c>
      <c r="Q2512">
        <v>1306</v>
      </c>
      <c r="R2512">
        <v>12.13</v>
      </c>
      <c r="S2512">
        <v>48.1</v>
      </c>
      <c r="T2512">
        <v>8.0400000000000009</v>
      </c>
      <c r="U2512">
        <v>24.982800000000001</v>
      </c>
      <c r="V2512"/>
      <c r="AC2512">
        <v>6.66</v>
      </c>
      <c r="AD2512">
        <v>6.59</v>
      </c>
      <c r="AH2512" s="85">
        <f>IF(AND(M2512&lt;Variables!$G$6,M2512&gt;Variables!$G$5),0,1)</f>
        <v>1</v>
      </c>
      <c r="AI2512" s="85">
        <f t="shared" si="382"/>
        <v>1</v>
      </c>
      <c r="AJ2512" s="85">
        <f>IF(I2512&gt;Variables!$G$7,0,1)</f>
        <v>1</v>
      </c>
      <c r="AK2512" s="85">
        <f>IF(F2512&gt;Variables!$G$8,0,1)</f>
        <v>1</v>
      </c>
      <c r="AL2512" s="85">
        <f>IF(G2512&gt;Variables!$G$9,0,1)</f>
        <v>1</v>
      </c>
      <c r="AM2512" s="85">
        <f>IF(AND(K2512&gt;Variables!$G$10,K2512&lt;Variables!$G$11),0,1)</f>
        <v>1</v>
      </c>
      <c r="AN2512" s="103">
        <f>IF(H2512&lt;Variables!$G$13,1,0)</f>
        <v>1</v>
      </c>
      <c r="AO2512" s="101">
        <f>IF(R2512&lt;Variables!$G$12,0,1)</f>
        <v>1</v>
      </c>
      <c r="AP2512" s="86">
        <f t="shared" si="381"/>
        <v>1</v>
      </c>
      <c r="AR2512">
        <v>0</v>
      </c>
      <c r="AS2512">
        <v>0</v>
      </c>
      <c r="AT2512">
        <v>0</v>
      </c>
      <c r="AU2512">
        <v>0</v>
      </c>
      <c r="BA2512">
        <v>0</v>
      </c>
    </row>
    <row r="2513" spans="3:53" ht="12.75" x14ac:dyDescent="0.2">
      <c r="C2513" t="s">
        <v>719</v>
      </c>
      <c r="D2513" t="s">
        <v>679</v>
      </c>
      <c r="E2513">
        <v>0.2</v>
      </c>
      <c r="F2513">
        <v>36.479999999999997</v>
      </c>
      <c r="G2513">
        <v>-39.53</v>
      </c>
      <c r="H2513">
        <v>-99999</v>
      </c>
      <c r="I2513">
        <v>2.3E-2</v>
      </c>
      <c r="J2513" t="s">
        <v>78</v>
      </c>
      <c r="K2513">
        <v>19.170000000000002</v>
      </c>
      <c r="L2513">
        <v>0.23526000000000011</v>
      </c>
      <c r="M2513">
        <v>-17.11298138230045</v>
      </c>
      <c r="N2513">
        <v>0.25180875000000003</v>
      </c>
      <c r="O2513">
        <v>-22.560276400244241</v>
      </c>
      <c r="P2513">
        <v>1972000</v>
      </c>
      <c r="Q2513">
        <v>268345</v>
      </c>
      <c r="R2513">
        <v>7.35</v>
      </c>
      <c r="S2513">
        <v>48.1</v>
      </c>
      <c r="T2513">
        <v>8.0400000000000009</v>
      </c>
      <c r="U2513">
        <v>24.982800000000001</v>
      </c>
      <c r="V2513">
        <f>1.849 + (0.01036 * K2513) + (0.1184 * M2513) - (0.002888 * K2513 * M2513)</f>
        <v>0.96884950808467085</v>
      </c>
      <c r="AC2513">
        <v>0.245</v>
      </c>
      <c r="AD2513">
        <v>0.18099999999999999</v>
      </c>
      <c r="AH2513" s="85">
        <f>IF(AND(M2513&lt;Variables!$G$6,M2513&gt;Variables!$G$5),0,1)</f>
        <v>1</v>
      </c>
      <c r="AI2513" s="85">
        <f t="shared" si="382"/>
        <v>1</v>
      </c>
      <c r="AJ2513" s="85">
        <f>IF(I2513&gt;Variables!$G$7,0,1)</f>
        <v>0</v>
      </c>
      <c r="AK2513" s="85">
        <f>IF(F2513&gt;Variables!$G$8,0,1)</f>
        <v>0</v>
      </c>
      <c r="AL2513" s="85">
        <f>IF(G2513&gt;Variables!$G$9,0,1)</f>
        <v>1</v>
      </c>
      <c r="AM2513" s="85">
        <f>IF(AND(K2513&gt;Variables!$G$10,K2513&lt;Variables!$G$11),0,1)</f>
        <v>1</v>
      </c>
      <c r="AN2513" s="103">
        <f>IF(H2513&lt;Variables!$G$13,1,0)</f>
        <v>1</v>
      </c>
      <c r="AO2513" s="101">
        <f>IF(R2513&lt;Variables!$G$12,0,1)</f>
        <v>1</v>
      </c>
      <c r="AP2513" s="86">
        <f t="shared" si="381"/>
        <v>1</v>
      </c>
      <c r="AR2513">
        <v>1</v>
      </c>
      <c r="AS2513">
        <v>0</v>
      </c>
      <c r="AT2513">
        <v>0</v>
      </c>
      <c r="AU2513">
        <v>0</v>
      </c>
      <c r="BA2513">
        <v>2</v>
      </c>
    </row>
    <row r="2514" spans="3:53" ht="12.75" x14ac:dyDescent="0.2">
      <c r="C2514" t="s">
        <v>719</v>
      </c>
      <c r="D2514" t="s">
        <v>615</v>
      </c>
      <c r="E2514">
        <v>37.369999999999997</v>
      </c>
      <c r="F2514">
        <v>37.729999999999997</v>
      </c>
      <c r="G2514">
        <v>36.69</v>
      </c>
      <c r="H2514">
        <v>2810</v>
      </c>
      <c r="I2514">
        <v>-19.815999999999999</v>
      </c>
      <c r="J2514" t="s">
        <v>78</v>
      </c>
      <c r="K2514">
        <v>52.52</v>
      </c>
      <c r="L2514">
        <v>38.359175000000008</v>
      </c>
      <c r="M2514">
        <v>-1.150115976164785</v>
      </c>
      <c r="N2514">
        <v>35.912167999999987</v>
      </c>
      <c r="O2514">
        <v>5.5853826480205964</v>
      </c>
      <c r="P2514">
        <v>42251000</v>
      </c>
      <c r="Q2514">
        <v>4334000</v>
      </c>
      <c r="R2514">
        <v>9.75</v>
      </c>
      <c r="S2514">
        <v>48.1</v>
      </c>
      <c r="T2514">
        <v>8.0400000000000009</v>
      </c>
      <c r="U2514">
        <v>24.982800000000001</v>
      </c>
      <c r="V2514">
        <f>1.849 + (0.01036 * K2514) + (0.1184 * M2514) - (0.002888 * K2514 * M2514)</f>
        <v>2.4313804834269774</v>
      </c>
      <c r="AC2514">
        <v>44.51</v>
      </c>
      <c r="AD2514">
        <v>36.880000000000003</v>
      </c>
      <c r="AH2514" s="85">
        <f>IF(AND(M2514&lt;Variables!$G$6,M2514&gt;Variables!$G$5),0,1)</f>
        <v>1</v>
      </c>
      <c r="AI2514" s="85">
        <f t="shared" si="382"/>
        <v>0</v>
      </c>
      <c r="AJ2514" s="85">
        <f>IF(I2514&gt;Variables!$G$7,0,1)</f>
        <v>1</v>
      </c>
      <c r="AK2514" s="85">
        <f>IF(F2514&gt;Variables!$G$8,0,1)</f>
        <v>0</v>
      </c>
      <c r="AL2514" s="85">
        <f>IF(G2514&gt;Variables!$G$9,0,1)</f>
        <v>0</v>
      </c>
      <c r="AM2514" s="85">
        <f>IF(AND(K2514&gt;Variables!$G$10,K2514&lt;Variables!$G$11),0,1)</f>
        <v>0</v>
      </c>
      <c r="AN2514" s="103">
        <f>IF(H2514&lt;Variables!$G$13,1,0)</f>
        <v>0</v>
      </c>
      <c r="AO2514" s="101">
        <f>IF(R2514&lt;Variables!$G$12,0,1)</f>
        <v>1</v>
      </c>
      <c r="AP2514" s="86">
        <f t="shared" si="381"/>
        <v>1</v>
      </c>
      <c r="AR2514">
        <v>1</v>
      </c>
      <c r="AS2514">
        <v>0</v>
      </c>
      <c r="AT2514">
        <v>0</v>
      </c>
      <c r="AU2514">
        <v>0</v>
      </c>
      <c r="BA2514">
        <v>2</v>
      </c>
    </row>
    <row r="2515" spans="3:53" ht="12.75" x14ac:dyDescent="0.2">
      <c r="C2515" t="s">
        <v>721</v>
      </c>
      <c r="D2515" t="s">
        <v>697</v>
      </c>
      <c r="E2515">
        <v>2.73</v>
      </c>
      <c r="F2515">
        <v>10</v>
      </c>
      <c r="G2515">
        <v>-2.0699999999999998</v>
      </c>
      <c r="H2515">
        <v>-99999</v>
      </c>
      <c r="I2515">
        <v>-26.623999999999999</v>
      </c>
      <c r="J2515" t="s">
        <v>78</v>
      </c>
      <c r="K2515">
        <v>51.06</v>
      </c>
      <c r="L2515">
        <v>2.7524000000000002</v>
      </c>
      <c r="M2515">
        <v>-0.3778520563871598</v>
      </c>
      <c r="N2515">
        <v>2.7408636363636369</v>
      </c>
      <c r="O2515">
        <v>4.1460057380714108E-2</v>
      </c>
      <c r="P2515">
        <v>34070</v>
      </c>
      <c r="Q2515">
        <v>51791</v>
      </c>
      <c r="R2515">
        <v>0.66</v>
      </c>
      <c r="S2515">
        <v>47.682000000000002</v>
      </c>
      <c r="T2515">
        <v>8.0459999999999994</v>
      </c>
      <c r="U2515">
        <v>24.684000000000001</v>
      </c>
      <c r="V2515">
        <f>1.849 + (0.01036 * K2515) + (0.1184 * M2515) - (0.002888 * K2515 * M2515)</f>
        <v>2.3889624644092433</v>
      </c>
      <c r="AC2515">
        <v>3.11</v>
      </c>
      <c r="AD2515">
        <v>2.7265000000000001</v>
      </c>
      <c r="AH2515" s="85">
        <f>IF(AND(M2515&lt;Variables!$G$6,M2515&gt;Variables!$G$5),0,1)</f>
        <v>1</v>
      </c>
      <c r="AI2515" s="85">
        <f t="shared" si="382"/>
        <v>0</v>
      </c>
      <c r="AJ2515" s="85">
        <f>IF(I2515&gt;Variables!$G$7,0,1)</f>
        <v>1</v>
      </c>
      <c r="AK2515" s="85">
        <f>IF(F2515&gt;Variables!$G$8,0,1)</f>
        <v>0</v>
      </c>
      <c r="AL2515" s="85">
        <f>IF(G2515&gt;Variables!$G$9,0,1)</f>
        <v>1</v>
      </c>
      <c r="AM2515" s="85">
        <f>IF(AND(K2515&gt;Variables!$G$10,K2515&lt;Variables!$G$11),0,1)</f>
        <v>0</v>
      </c>
      <c r="AN2515" s="103">
        <f>IF(H2515&lt;Variables!$G$13,1,0)</f>
        <v>1</v>
      </c>
      <c r="AO2515" s="101">
        <f>IF(R2515&lt;Variables!$G$12,0,1)</f>
        <v>0</v>
      </c>
      <c r="AP2515" s="86">
        <f t="shared" si="381"/>
        <v>1</v>
      </c>
      <c r="AR2515">
        <v>1</v>
      </c>
      <c r="AS2515">
        <v>0</v>
      </c>
      <c r="AT2515">
        <v>0</v>
      </c>
      <c r="AU2515">
        <v>0</v>
      </c>
      <c r="BA2515">
        <v>2</v>
      </c>
    </row>
    <row r="2516" spans="3:53" ht="12.75" x14ac:dyDescent="0.2">
      <c r="C2516" t="s">
        <v>721</v>
      </c>
      <c r="D2516" t="s">
        <v>678</v>
      </c>
      <c r="E2516">
        <v>33.74</v>
      </c>
      <c r="F2516">
        <v>66.67</v>
      </c>
      <c r="G2516">
        <v>0.09</v>
      </c>
      <c r="H2516">
        <v>979.01</v>
      </c>
      <c r="I2516">
        <v>-42.594000000000001</v>
      </c>
      <c r="J2516" t="s">
        <v>78</v>
      </c>
      <c r="K2516">
        <v>56.06</v>
      </c>
      <c r="L2516">
        <v>33.736249999999998</v>
      </c>
      <c r="M2516">
        <v>1.111563970507598E-2</v>
      </c>
      <c r="N2516">
        <v>33.727739999999997</v>
      </c>
      <c r="O2516">
        <v>3.6349900704894023E-2</v>
      </c>
      <c r="P2516">
        <v>17330000</v>
      </c>
      <c r="Q2516">
        <v>462110</v>
      </c>
      <c r="R2516">
        <v>37.5</v>
      </c>
      <c r="S2516">
        <v>47.682000000000002</v>
      </c>
      <c r="T2516">
        <v>8.0459999999999994</v>
      </c>
      <c r="U2516">
        <v>24.684000000000001</v>
      </c>
      <c r="V2516">
        <f>1.849 + (0.01036 * K2516) + (0.1184 * M2516) - (0.002888 * K2516 * M2516)</f>
        <v>2.4292980554448107</v>
      </c>
      <c r="AC2516">
        <v>33.869999999999997</v>
      </c>
      <c r="AD2516">
        <v>33.479999999999997</v>
      </c>
      <c r="AH2516" s="85">
        <f>IF(AND(M2516&lt;Variables!$G$6,M2516&gt;Variables!$G$5),0,1)</f>
        <v>1</v>
      </c>
      <c r="AI2516" s="85">
        <f t="shared" si="382"/>
        <v>0</v>
      </c>
      <c r="AJ2516" s="85">
        <f>IF(I2516&gt;Variables!$G$7,0,1)</f>
        <v>1</v>
      </c>
      <c r="AK2516" s="85">
        <f>IF(F2516&gt;Variables!$G$8,0,1)</f>
        <v>0</v>
      </c>
      <c r="AL2516" s="85">
        <f>IF(G2516&gt;Variables!$G$9,0,1)</f>
        <v>1</v>
      </c>
      <c r="AM2516" s="85">
        <f>IF(AND(K2516&gt;Variables!$G$10,K2516&lt;Variables!$G$11),0,1)</f>
        <v>0</v>
      </c>
      <c r="AN2516" s="103">
        <f>IF(H2516&lt;Variables!$G$13,1,0)</f>
        <v>1</v>
      </c>
      <c r="AO2516" s="101">
        <f>IF(R2516&lt;Variables!$G$12,0,1)</f>
        <v>1</v>
      </c>
      <c r="AP2516" s="86">
        <f t="shared" si="381"/>
        <v>1</v>
      </c>
      <c r="AR2516">
        <v>0</v>
      </c>
      <c r="AS2516">
        <v>0</v>
      </c>
      <c r="AT2516">
        <v>0</v>
      </c>
      <c r="AU2516">
        <v>1</v>
      </c>
      <c r="BA2516">
        <v>-0.05</v>
      </c>
    </row>
    <row r="2517" spans="3:53" ht="12.75" x14ac:dyDescent="0.2">
      <c r="C2517" t="s">
        <v>721</v>
      </c>
      <c r="D2517" t="s">
        <v>331</v>
      </c>
      <c r="E2517">
        <v>44.3</v>
      </c>
      <c r="F2517">
        <v>37.58</v>
      </c>
      <c r="G2517">
        <v>17.75</v>
      </c>
      <c r="H2517">
        <v>14650</v>
      </c>
      <c r="I2517">
        <v>209.87100000000001</v>
      </c>
      <c r="J2517" t="s">
        <v>78</v>
      </c>
      <c r="K2517">
        <v>63.26</v>
      </c>
      <c r="L2517">
        <v>43.504100000000001</v>
      </c>
      <c r="M2517">
        <v>1.55571543831501</v>
      </c>
      <c r="N2517">
        <v>42.020277999999998</v>
      </c>
      <c r="O2517">
        <v>5.1418555584044361</v>
      </c>
      <c r="P2517">
        <v>280761000</v>
      </c>
      <c r="Q2517">
        <v>111998000</v>
      </c>
      <c r="R2517">
        <v>2.5099999999999998</v>
      </c>
      <c r="S2517">
        <v>47.682000000000002</v>
      </c>
      <c r="T2517">
        <v>8.0459999999999994</v>
      </c>
      <c r="U2517">
        <v>24.684000000000001</v>
      </c>
      <c r="V2517">
        <f>1.849 + (0.01036 * K2517) + (0.1184 * M2517) - (0.002888 * K2517 * M2517)</f>
        <v>2.4043490625793891</v>
      </c>
      <c r="AC2517">
        <v>72.62</v>
      </c>
      <c r="AD2517">
        <v>43.34</v>
      </c>
      <c r="AH2517" s="85">
        <f>IF(AND(M2517&lt;Variables!$G$6,M2517&gt;Variables!$G$5),0,1)</f>
        <v>1</v>
      </c>
      <c r="AI2517" s="85">
        <f t="shared" si="382"/>
        <v>0</v>
      </c>
      <c r="AJ2517" s="85">
        <f>IF(I2517&gt;Variables!$G$7,0,1)</f>
        <v>0</v>
      </c>
      <c r="AK2517" s="85">
        <f>IF(F2517&gt;Variables!$G$8,0,1)</f>
        <v>0</v>
      </c>
      <c r="AL2517" s="85">
        <f>IF(G2517&gt;Variables!$G$9,0,1)</f>
        <v>0</v>
      </c>
      <c r="AM2517" s="85">
        <f>IF(AND(K2517&gt;Variables!$G$10,K2517&lt;Variables!$G$11),0,1)</f>
        <v>0</v>
      </c>
      <c r="AN2517" s="103">
        <f>IF(H2517&lt;Variables!$G$13,1,0)</f>
        <v>0</v>
      </c>
      <c r="AO2517" s="101">
        <f>IF(R2517&lt;Variables!$G$12,0,1)</f>
        <v>1</v>
      </c>
      <c r="AP2517" s="86">
        <f t="shared" si="381"/>
        <v>1</v>
      </c>
      <c r="AR2517">
        <v>1</v>
      </c>
      <c r="AS2517">
        <v>0</v>
      </c>
      <c r="AT2517">
        <v>0</v>
      </c>
      <c r="AU2517">
        <v>0</v>
      </c>
      <c r="BA2517">
        <v>2</v>
      </c>
    </row>
    <row r="2518" spans="3:53" ht="12.75" x14ac:dyDescent="0.2">
      <c r="C2518" t="s">
        <v>721</v>
      </c>
      <c r="D2518" t="s">
        <v>720</v>
      </c>
      <c r="E2518">
        <v>6.66</v>
      </c>
      <c r="F2518">
        <v>8.41</v>
      </c>
      <c r="G2518">
        <v>0.45</v>
      </c>
      <c r="H2518">
        <v>-99999</v>
      </c>
      <c r="I2518">
        <v>-13.705</v>
      </c>
      <c r="J2518" t="s">
        <v>78</v>
      </c>
      <c r="K2518">
        <v>-99999</v>
      </c>
      <c r="L2518">
        <v>-99999</v>
      </c>
      <c r="M2518">
        <v>-99999</v>
      </c>
      <c r="N2518">
        <v>6.706666666666667</v>
      </c>
      <c r="O2518">
        <v>-9.940357852882932E-2</v>
      </c>
      <c r="P2518">
        <v>15838</v>
      </c>
      <c r="Q2518">
        <v>1306</v>
      </c>
      <c r="R2518">
        <v>12.13</v>
      </c>
      <c r="S2518">
        <v>47.682000000000002</v>
      </c>
      <c r="T2518">
        <v>8.0459999999999994</v>
      </c>
      <c r="U2518">
        <v>24.684000000000001</v>
      </c>
      <c r="V2518"/>
      <c r="AC2518">
        <v>6.66</v>
      </c>
      <c r="AD2518">
        <v>6.59</v>
      </c>
      <c r="AH2518" s="85">
        <f>IF(AND(M2518&lt;Variables!$G$6,M2518&gt;Variables!$G$5),0,1)</f>
        <v>1</v>
      </c>
      <c r="AI2518" s="85">
        <f t="shared" si="382"/>
        <v>1</v>
      </c>
      <c r="AJ2518" s="85">
        <f>IF(I2518&gt;Variables!$G$7,0,1)</f>
        <v>1</v>
      </c>
      <c r="AK2518" s="85">
        <f>IF(F2518&gt;Variables!$G$8,0,1)</f>
        <v>1</v>
      </c>
      <c r="AL2518" s="85">
        <f>IF(G2518&gt;Variables!$G$9,0,1)</f>
        <v>1</v>
      </c>
      <c r="AM2518" s="85">
        <f>IF(AND(K2518&gt;Variables!$G$10,K2518&lt;Variables!$G$11),0,1)</f>
        <v>1</v>
      </c>
      <c r="AN2518" s="103">
        <f>IF(H2518&lt;Variables!$G$13,1,0)</f>
        <v>1</v>
      </c>
      <c r="AO2518" s="101">
        <f>IF(R2518&lt;Variables!$G$12,0,1)</f>
        <v>1</v>
      </c>
      <c r="AP2518" s="86">
        <f t="shared" si="381"/>
        <v>1</v>
      </c>
      <c r="AR2518">
        <v>0</v>
      </c>
      <c r="AS2518">
        <v>0</v>
      </c>
      <c r="AT2518">
        <v>0</v>
      </c>
      <c r="AU2518">
        <v>0</v>
      </c>
      <c r="BA2518">
        <v>0</v>
      </c>
    </row>
    <row r="2519" spans="3:53" ht="12.75" x14ac:dyDescent="0.2">
      <c r="C2519" t="s">
        <v>721</v>
      </c>
      <c r="D2519" t="s">
        <v>704</v>
      </c>
      <c r="E2519">
        <v>18.45</v>
      </c>
      <c r="F2519">
        <v>8.23</v>
      </c>
      <c r="G2519">
        <v>4.01</v>
      </c>
      <c r="H2519">
        <v>-99999</v>
      </c>
      <c r="I2519">
        <v>-8.577</v>
      </c>
      <c r="J2519" t="s">
        <v>78</v>
      </c>
      <c r="K2519">
        <v>62.07</v>
      </c>
      <c r="L2519">
        <v>18.66</v>
      </c>
      <c r="M2519">
        <v>0</v>
      </c>
      <c r="N2519">
        <v>18.603333333333339</v>
      </c>
      <c r="O2519">
        <v>0.30460490951441432</v>
      </c>
      <c r="P2519">
        <v>40541</v>
      </c>
      <c r="Q2519">
        <v>44210</v>
      </c>
      <c r="R2519">
        <v>0.92</v>
      </c>
      <c r="S2519">
        <v>47.682000000000002</v>
      </c>
      <c r="T2519">
        <v>8.0459999999999994</v>
      </c>
      <c r="U2519">
        <v>24.684000000000001</v>
      </c>
      <c r="V2519">
        <f t="shared" ref="V2519:V2563" si="383">1.849 + (0.01036 * K2519) + (0.1184 * M2519) - (0.002888 * K2519 * M2519)</f>
        <v>2.4920451999999997</v>
      </c>
      <c r="AC2519">
        <v>18.75</v>
      </c>
      <c r="AD2519">
        <v>18.32</v>
      </c>
      <c r="AH2519" s="85">
        <f>IF(AND(M2519&lt;Variables!$G$6,M2519&gt;Variables!$G$5),0,1)</f>
        <v>1</v>
      </c>
      <c r="AI2519" s="85">
        <f t="shared" si="382"/>
        <v>0</v>
      </c>
      <c r="AJ2519" s="85">
        <f>IF(I2519&gt;Variables!$G$7,0,1)</f>
        <v>1</v>
      </c>
      <c r="AK2519" s="85">
        <f>IF(F2519&gt;Variables!$G$8,0,1)</f>
        <v>1</v>
      </c>
      <c r="AL2519" s="85">
        <f>IF(G2519&gt;Variables!$G$9,0,1)</f>
        <v>1</v>
      </c>
      <c r="AM2519" s="85">
        <f>IF(AND(K2519&gt;Variables!$G$10,K2519&lt;Variables!$G$11),0,1)</f>
        <v>0</v>
      </c>
      <c r="AN2519" s="103">
        <f>IF(H2519&lt;Variables!$G$13,1,0)</f>
        <v>1</v>
      </c>
      <c r="AO2519" s="101">
        <f>IF(R2519&lt;Variables!$G$12,0,1)</f>
        <v>0</v>
      </c>
      <c r="AP2519" s="86">
        <f t="shared" si="381"/>
        <v>1</v>
      </c>
      <c r="AR2519">
        <v>0</v>
      </c>
      <c r="AS2519">
        <v>0</v>
      </c>
      <c r="AT2519">
        <v>0</v>
      </c>
      <c r="AU2519">
        <v>0</v>
      </c>
      <c r="BA2519">
        <v>0</v>
      </c>
    </row>
    <row r="2520" spans="3:53" ht="12.75" x14ac:dyDescent="0.2">
      <c r="C2520" t="s">
        <v>721</v>
      </c>
      <c r="D2520" t="s">
        <v>708</v>
      </c>
      <c r="E2520">
        <v>4.8099999999999996</v>
      </c>
      <c r="F2520">
        <v>7.61</v>
      </c>
      <c r="G2520">
        <v>6.89</v>
      </c>
      <c r="H2520">
        <v>2370</v>
      </c>
      <c r="I2520">
        <v>-1.0409999999999999</v>
      </c>
      <c r="J2520" t="s">
        <v>76</v>
      </c>
      <c r="K2520">
        <v>58.35</v>
      </c>
      <c r="L2520">
        <v>4.8077500000000004</v>
      </c>
      <c r="M2520">
        <v>4.6799438406722418E-2</v>
      </c>
      <c r="N2520">
        <v>4.7894999999999994</v>
      </c>
      <c r="O2520">
        <v>0.4280196262657936</v>
      </c>
      <c r="P2520">
        <v>3539000</v>
      </c>
      <c r="Q2520">
        <v>4903000</v>
      </c>
      <c r="R2520">
        <v>0.72</v>
      </c>
      <c r="S2520">
        <v>47.682000000000002</v>
      </c>
      <c r="T2520">
        <v>8.0459999999999994</v>
      </c>
      <c r="U2520">
        <v>24.684000000000001</v>
      </c>
      <c r="V2520">
        <f t="shared" si="383"/>
        <v>2.4511606555041348</v>
      </c>
      <c r="AC2520">
        <v>4.84</v>
      </c>
      <c r="AD2520">
        <v>4.7249999999999996</v>
      </c>
      <c r="AH2520" s="85">
        <f>IF(AND(M2520&lt;Variables!$G$6,M2520&gt;Variables!$G$5),0,1)</f>
        <v>1</v>
      </c>
      <c r="AI2520" s="85">
        <f t="shared" si="382"/>
        <v>0</v>
      </c>
      <c r="AJ2520" s="85">
        <f>IF(I2520&gt;Variables!$G$7,0,1)</f>
        <v>1</v>
      </c>
      <c r="AK2520" s="85">
        <f>IF(F2520&gt;Variables!$G$8,0,1)</f>
        <v>1</v>
      </c>
      <c r="AL2520" s="85">
        <f>IF(G2520&gt;Variables!$G$9,0,1)</f>
        <v>1</v>
      </c>
      <c r="AM2520" s="85">
        <f>IF(AND(K2520&gt;Variables!$G$10,K2520&lt;Variables!$G$11),0,1)</f>
        <v>0</v>
      </c>
      <c r="AN2520" s="103">
        <f>IF(H2520&lt;Variables!$G$13,1,0)</f>
        <v>1</v>
      </c>
      <c r="AO2520" s="101">
        <f>IF(R2520&lt;Variables!$G$12,0,1)</f>
        <v>0</v>
      </c>
      <c r="AP2520" s="86">
        <f t="shared" si="381"/>
        <v>0</v>
      </c>
      <c r="AR2520">
        <v>0</v>
      </c>
      <c r="AS2520">
        <v>0</v>
      </c>
      <c r="AT2520">
        <v>0</v>
      </c>
      <c r="AU2520">
        <v>1</v>
      </c>
      <c r="BA2520">
        <v>-0.38</v>
      </c>
    </row>
    <row r="2521" spans="3:53" ht="12.75" x14ac:dyDescent="0.2">
      <c r="C2521" t="s">
        <v>721</v>
      </c>
      <c r="D2521" t="s">
        <v>713</v>
      </c>
      <c r="E2521">
        <v>9.6199999999999992</v>
      </c>
      <c r="F2521">
        <v>7.19</v>
      </c>
      <c r="G2521">
        <v>8.16</v>
      </c>
      <c r="H2521">
        <v>4080</v>
      </c>
      <c r="I2521">
        <v>0</v>
      </c>
      <c r="J2521" t="s">
        <v>78</v>
      </c>
      <c r="K2521">
        <v>67.8</v>
      </c>
      <c r="L2521">
        <v>9.5650000000000013</v>
      </c>
      <c r="M2521">
        <v>0.5227391531625607</v>
      </c>
      <c r="N2521">
        <v>9.5147239999999993</v>
      </c>
      <c r="O2521">
        <v>1.053903402768182</v>
      </c>
      <c r="P2521">
        <v>5957000</v>
      </c>
      <c r="Q2521">
        <v>6692000</v>
      </c>
      <c r="R2521">
        <v>0.89</v>
      </c>
      <c r="S2521">
        <v>47.682000000000002</v>
      </c>
      <c r="T2521">
        <v>8.0459999999999994</v>
      </c>
      <c r="U2521">
        <v>24.684000000000001</v>
      </c>
      <c r="V2521">
        <f t="shared" si="383"/>
        <v>2.5109446440146375</v>
      </c>
      <c r="AC2521">
        <v>10.1</v>
      </c>
      <c r="AD2521">
        <v>9.61</v>
      </c>
      <c r="AH2521" s="85">
        <f>IF(AND(M2521&lt;Variables!$G$6,M2521&gt;Variables!$G$5),0,1)</f>
        <v>1</v>
      </c>
      <c r="AI2521" s="85">
        <f t="shared" si="382"/>
        <v>0</v>
      </c>
      <c r="AJ2521" s="85">
        <f>IF(I2521&gt;Variables!$G$7,0,1)</f>
        <v>1</v>
      </c>
      <c r="AK2521" s="85">
        <f>IF(F2521&gt;Variables!$G$8,0,1)</f>
        <v>1</v>
      </c>
      <c r="AL2521" s="85">
        <f>IF(G2521&gt;Variables!$G$9,0,1)</f>
        <v>1</v>
      </c>
      <c r="AM2521" s="85">
        <f>IF(AND(K2521&gt;Variables!$G$10,K2521&lt;Variables!$G$11),0,1)</f>
        <v>0</v>
      </c>
      <c r="AN2521" s="103">
        <f>IF(H2521&lt;Variables!$G$13,1,0)</f>
        <v>0</v>
      </c>
      <c r="AO2521" s="101">
        <f>IF(R2521&lt;Variables!$G$12,0,1)</f>
        <v>0</v>
      </c>
      <c r="AP2521" s="86">
        <f t="shared" si="381"/>
        <v>1</v>
      </c>
      <c r="AR2521">
        <v>1</v>
      </c>
      <c r="AS2521">
        <v>0</v>
      </c>
      <c r="AT2521">
        <v>0</v>
      </c>
      <c r="AU2521">
        <v>0</v>
      </c>
      <c r="BA2521">
        <v>1.6</v>
      </c>
    </row>
    <row r="2522" spans="3:53" ht="12.75" x14ac:dyDescent="0.2">
      <c r="C2522" t="s">
        <v>721</v>
      </c>
      <c r="D2522" t="s">
        <v>714</v>
      </c>
      <c r="E2522">
        <v>0.88</v>
      </c>
      <c r="F2522">
        <v>47.94</v>
      </c>
      <c r="G2522">
        <v>48.35</v>
      </c>
      <c r="H2522">
        <v>26.38</v>
      </c>
      <c r="I2522">
        <v>-56.927</v>
      </c>
      <c r="J2522" t="s">
        <v>78</v>
      </c>
      <c r="K2522">
        <v>46.3</v>
      </c>
      <c r="L2522">
        <v>0.93253327777777761</v>
      </c>
      <c r="M2522">
        <v>-4.5503231669003714</v>
      </c>
      <c r="N2522">
        <v>0.89015895652173904</v>
      </c>
      <c r="O2522">
        <v>-6.623145372755674E-3</v>
      </c>
      <c r="P2522">
        <v>11590000</v>
      </c>
      <c r="Q2522">
        <v>481730</v>
      </c>
      <c r="R2522">
        <v>24.06</v>
      </c>
      <c r="S2522">
        <v>47.682000000000002</v>
      </c>
      <c r="T2522">
        <v>8.0459999999999994</v>
      </c>
      <c r="U2522">
        <v>24.684000000000001</v>
      </c>
      <c r="V2522">
        <f t="shared" si="383"/>
        <v>2.3983534691071786</v>
      </c>
      <c r="AC2522">
        <v>0.92349999999999999</v>
      </c>
      <c r="AD2522">
        <v>0.73329999999999995</v>
      </c>
      <c r="AH2522" s="85">
        <f>IF(AND(M2522&lt;Variables!$G$6,M2522&gt;Variables!$G$5),0,1)</f>
        <v>0</v>
      </c>
      <c r="AI2522" s="85">
        <f t="shared" si="382"/>
        <v>0</v>
      </c>
      <c r="AJ2522" s="85">
        <f>IF(I2522&gt;Variables!$G$7,0,1)</f>
        <v>1</v>
      </c>
      <c r="AK2522" s="85">
        <f>IF(F2522&gt;Variables!$G$8,0,1)</f>
        <v>0</v>
      </c>
      <c r="AL2522" s="85">
        <f>IF(G2522&gt;Variables!$G$9,0,1)</f>
        <v>0</v>
      </c>
      <c r="AM2522" s="85">
        <f>IF(AND(K2522&gt;Variables!$G$10,K2522&lt;Variables!$G$11),0,1)</f>
        <v>1</v>
      </c>
      <c r="AN2522" s="103">
        <f>IF(H2522&lt;Variables!$G$13,1,0)</f>
        <v>1</v>
      </c>
      <c r="AO2522" s="101">
        <f>IF(R2522&lt;Variables!$G$12,0,1)</f>
        <v>1</v>
      </c>
      <c r="AP2522" s="86">
        <f t="shared" si="381"/>
        <v>1</v>
      </c>
      <c r="AR2522">
        <v>1</v>
      </c>
      <c r="AS2522">
        <v>0</v>
      </c>
      <c r="AT2522">
        <v>0</v>
      </c>
      <c r="AU2522">
        <v>0</v>
      </c>
      <c r="BA2522">
        <v>2</v>
      </c>
    </row>
    <row r="2523" spans="3:53" ht="12.75" x14ac:dyDescent="0.2">
      <c r="C2523" t="s">
        <v>721</v>
      </c>
      <c r="D2523" t="s">
        <v>692</v>
      </c>
      <c r="E2523">
        <v>12.6</v>
      </c>
      <c r="F2523">
        <v>45.27</v>
      </c>
      <c r="G2523">
        <v>34.03</v>
      </c>
      <c r="H2523">
        <v>54.17</v>
      </c>
      <c r="I2523">
        <v>29.62</v>
      </c>
      <c r="J2523" t="s">
        <v>78</v>
      </c>
      <c r="K2523">
        <v>62.68</v>
      </c>
      <c r="L2523">
        <v>12.194900000000001</v>
      </c>
      <c r="M2523">
        <v>2.5428662801663009</v>
      </c>
      <c r="N2523">
        <v>12.306206</v>
      </c>
      <c r="O2523">
        <v>1.6153963292992271</v>
      </c>
      <c r="P2523">
        <v>19220000</v>
      </c>
      <c r="Q2523">
        <v>6070000</v>
      </c>
      <c r="R2523">
        <v>3.17</v>
      </c>
      <c r="S2523">
        <v>47.682000000000002</v>
      </c>
      <c r="T2523">
        <v>8.0459999999999994</v>
      </c>
      <c r="U2523">
        <v>24.684000000000001</v>
      </c>
      <c r="V2523">
        <f t="shared" si="383"/>
        <v>2.3391309203945911</v>
      </c>
      <c r="AC2523">
        <v>12.78</v>
      </c>
      <c r="AD2523">
        <v>10.762</v>
      </c>
      <c r="AH2523" s="85">
        <f>IF(AND(M2523&lt;Variables!$G$6,M2523&gt;Variables!$G$5),0,1)</f>
        <v>1</v>
      </c>
      <c r="AI2523" s="85">
        <f t="shared" si="382"/>
        <v>1</v>
      </c>
      <c r="AJ2523" s="85">
        <f>IF(I2523&gt;Variables!$G$7,0,1)</f>
        <v>0</v>
      </c>
      <c r="AK2523" s="85">
        <f>IF(F2523&gt;Variables!$G$8,0,1)</f>
        <v>0</v>
      </c>
      <c r="AL2523" s="85">
        <f>IF(G2523&gt;Variables!$G$9,0,1)</f>
        <v>0</v>
      </c>
      <c r="AM2523" s="85">
        <f>IF(AND(K2523&gt;Variables!$G$10,K2523&lt;Variables!$G$11),0,1)</f>
        <v>0</v>
      </c>
      <c r="AN2523" s="103">
        <f>IF(H2523&lt;Variables!$G$13,1,0)</f>
        <v>1</v>
      </c>
      <c r="AO2523" s="101">
        <f>IF(R2523&lt;Variables!$G$12,0,1)</f>
        <v>1</v>
      </c>
      <c r="AP2523" s="86">
        <f t="shared" si="381"/>
        <v>1</v>
      </c>
      <c r="AR2523">
        <v>0</v>
      </c>
      <c r="AS2523">
        <v>0</v>
      </c>
      <c r="AT2523">
        <v>1</v>
      </c>
      <c r="AU2523">
        <v>0</v>
      </c>
      <c r="BA2523">
        <v>-2.25</v>
      </c>
    </row>
    <row r="2524" spans="3:53" ht="12.75" x14ac:dyDescent="0.2">
      <c r="C2524" t="s">
        <v>721</v>
      </c>
      <c r="D2524" t="s">
        <v>615</v>
      </c>
      <c r="E2524">
        <v>37.68</v>
      </c>
      <c r="F2524">
        <v>40.06</v>
      </c>
      <c r="G2524">
        <v>36.99</v>
      </c>
      <c r="H2524">
        <v>2810</v>
      </c>
      <c r="I2524">
        <v>-19.814</v>
      </c>
      <c r="J2524" t="s">
        <v>78</v>
      </c>
      <c r="K2524">
        <v>52.94</v>
      </c>
      <c r="L2524">
        <v>38.085674999999988</v>
      </c>
      <c r="M2524">
        <v>-0.22521591123171161</v>
      </c>
      <c r="N2524">
        <v>36.533621999999987</v>
      </c>
      <c r="O2524">
        <v>4.0135029590003501</v>
      </c>
      <c r="P2524">
        <v>46011000</v>
      </c>
      <c r="Q2524">
        <v>4334000</v>
      </c>
      <c r="R2524">
        <v>10.62</v>
      </c>
      <c r="S2524">
        <v>47.682000000000002</v>
      </c>
      <c r="T2524">
        <v>8.0459999999999994</v>
      </c>
      <c r="U2524">
        <v>24.684000000000001</v>
      </c>
      <c r="V2524">
        <f t="shared" si="383"/>
        <v>2.4052262589338373</v>
      </c>
      <c r="AC2524">
        <v>44.51</v>
      </c>
      <c r="AD2524">
        <v>36.880000000000003</v>
      </c>
      <c r="AH2524" s="85">
        <f>IF(AND(M2524&lt;Variables!$G$6,M2524&gt;Variables!$G$5),0,1)</f>
        <v>1</v>
      </c>
      <c r="AI2524" s="85">
        <f t="shared" si="382"/>
        <v>0</v>
      </c>
      <c r="AJ2524" s="85">
        <f>IF(I2524&gt;Variables!$G$7,0,1)</f>
        <v>1</v>
      </c>
      <c r="AK2524" s="85">
        <f>IF(F2524&gt;Variables!$G$8,0,1)</f>
        <v>0</v>
      </c>
      <c r="AL2524" s="85">
        <f>IF(G2524&gt;Variables!$G$9,0,1)</f>
        <v>0</v>
      </c>
      <c r="AM2524" s="85">
        <f>IF(AND(K2524&gt;Variables!$G$10,K2524&lt;Variables!$G$11),0,1)</f>
        <v>0</v>
      </c>
      <c r="AN2524" s="103">
        <f>IF(H2524&lt;Variables!$G$13,1,0)</f>
        <v>0</v>
      </c>
      <c r="AO2524" s="101">
        <f>IF(R2524&lt;Variables!$G$12,0,1)</f>
        <v>1</v>
      </c>
      <c r="AP2524" s="86">
        <f t="shared" si="381"/>
        <v>1</v>
      </c>
      <c r="AR2524">
        <v>1</v>
      </c>
      <c r="AS2524">
        <v>0</v>
      </c>
      <c r="AT2524">
        <v>0</v>
      </c>
      <c r="AU2524">
        <v>0</v>
      </c>
      <c r="BA2524">
        <v>2</v>
      </c>
    </row>
    <row r="2525" spans="3:53" ht="12.75" x14ac:dyDescent="0.2">
      <c r="C2525" t="s">
        <v>721</v>
      </c>
      <c r="D2525" t="s">
        <v>681</v>
      </c>
      <c r="E2525">
        <v>1.41</v>
      </c>
      <c r="F2525">
        <v>37.25</v>
      </c>
      <c r="G2525">
        <v>5.86</v>
      </c>
      <c r="H2525">
        <v>81.3</v>
      </c>
      <c r="I2525">
        <v>-53.662999999999997</v>
      </c>
      <c r="J2525" t="s">
        <v>78</v>
      </c>
      <c r="K2525">
        <v>47.95</v>
      </c>
      <c r="L2525">
        <v>1.40517</v>
      </c>
      <c r="M2525">
        <v>0.20139911896781959</v>
      </c>
      <c r="N2525">
        <v>1.4370560000000001</v>
      </c>
      <c r="O2525">
        <v>-2.0219114634363722</v>
      </c>
      <c r="P2525">
        <v>84930000</v>
      </c>
      <c r="Q2525">
        <v>793060</v>
      </c>
      <c r="R2525">
        <v>107.09</v>
      </c>
      <c r="S2525">
        <v>47.682000000000002</v>
      </c>
      <c r="T2525">
        <v>8.0459999999999994</v>
      </c>
      <c r="U2525">
        <v>24.684000000000001</v>
      </c>
      <c r="V2525">
        <f t="shared" si="383"/>
        <v>2.341717986250774</v>
      </c>
      <c r="AC2525">
        <v>1.45</v>
      </c>
      <c r="AD2525">
        <v>1.2</v>
      </c>
      <c r="AH2525" s="85">
        <f>IF(AND(M2525&lt;Variables!$G$6,M2525&gt;Variables!$G$5),0,1)</f>
        <v>1</v>
      </c>
      <c r="AI2525" s="85">
        <f t="shared" si="382"/>
        <v>1</v>
      </c>
      <c r="AJ2525" s="85">
        <f>IF(I2525&gt;Variables!$G$7,0,1)</f>
        <v>1</v>
      </c>
      <c r="AK2525" s="85">
        <f>IF(F2525&gt;Variables!$G$8,0,1)</f>
        <v>0</v>
      </c>
      <c r="AL2525" s="85">
        <f>IF(G2525&gt;Variables!$G$9,0,1)</f>
        <v>1</v>
      </c>
      <c r="AM2525" s="85">
        <f>IF(AND(K2525&gt;Variables!$G$10,K2525&lt;Variables!$G$11),0,1)</f>
        <v>1</v>
      </c>
      <c r="AN2525" s="103">
        <f>IF(H2525&lt;Variables!$G$13,1,0)</f>
        <v>1</v>
      </c>
      <c r="AO2525" s="101">
        <f>IF(R2525&lt;Variables!$G$12,0,1)</f>
        <v>1</v>
      </c>
      <c r="AP2525" s="86">
        <f t="shared" si="381"/>
        <v>1</v>
      </c>
      <c r="AR2525">
        <v>1</v>
      </c>
      <c r="AS2525">
        <v>0</v>
      </c>
      <c r="AT2525">
        <v>0</v>
      </c>
      <c r="AU2525">
        <v>0</v>
      </c>
      <c r="BA2525">
        <v>2</v>
      </c>
    </row>
    <row r="2526" spans="3:53" ht="12.75" x14ac:dyDescent="0.2">
      <c r="C2526" t="s">
        <v>721</v>
      </c>
      <c r="D2526" t="s">
        <v>668</v>
      </c>
      <c r="E2526">
        <v>6.86</v>
      </c>
      <c r="F2526">
        <v>127.67</v>
      </c>
      <c r="G2526">
        <v>6.96</v>
      </c>
      <c r="H2526">
        <v>21.3</v>
      </c>
      <c r="I2526">
        <v>-2.2080000000000002</v>
      </c>
      <c r="J2526" t="s">
        <v>78</v>
      </c>
      <c r="K2526">
        <v>24.8</v>
      </c>
      <c r="L2526">
        <v>7.5578249999999993</v>
      </c>
      <c r="M2526">
        <v>-6.4545686093551939</v>
      </c>
      <c r="N2526">
        <v>7.8640500000000007</v>
      </c>
      <c r="O2526">
        <v>-10.09721453958203</v>
      </c>
      <c r="P2526">
        <v>103020000</v>
      </c>
      <c r="Q2526">
        <v>530980</v>
      </c>
      <c r="R2526">
        <v>194.02</v>
      </c>
      <c r="S2526">
        <v>47.682000000000002</v>
      </c>
      <c r="T2526">
        <v>8.0459999999999994</v>
      </c>
      <c r="U2526">
        <v>24.684000000000001</v>
      </c>
      <c r="V2526">
        <f t="shared" si="383"/>
        <v>1.8039987714190264</v>
      </c>
      <c r="AC2526">
        <v>7.25</v>
      </c>
      <c r="AD2526">
        <v>5.66</v>
      </c>
      <c r="AH2526" s="85">
        <f>IF(AND(M2526&lt;Variables!$G$6,M2526&gt;Variables!$G$5),0,1)</f>
        <v>1</v>
      </c>
      <c r="AI2526" s="85">
        <f t="shared" si="382"/>
        <v>1</v>
      </c>
      <c r="AJ2526" s="85">
        <f>IF(I2526&gt;Variables!$G$7,0,1)</f>
        <v>1</v>
      </c>
      <c r="AK2526" s="85">
        <f>IF(F2526&gt;Variables!$G$8,0,1)</f>
        <v>0</v>
      </c>
      <c r="AL2526" s="85">
        <f>IF(G2526&gt;Variables!$G$9,0,1)</f>
        <v>1</v>
      </c>
      <c r="AM2526" s="85">
        <f>IF(AND(K2526&gt;Variables!$G$10,K2526&lt;Variables!$G$11),0,1)</f>
        <v>1</v>
      </c>
      <c r="AN2526" s="103">
        <f>IF(H2526&lt;Variables!$G$13,1,0)</f>
        <v>1</v>
      </c>
      <c r="AO2526" s="101">
        <f>IF(R2526&lt;Variables!$G$12,0,1)</f>
        <v>1</v>
      </c>
      <c r="AP2526" s="86">
        <f t="shared" si="381"/>
        <v>1</v>
      </c>
      <c r="AR2526">
        <v>1</v>
      </c>
      <c r="AS2526">
        <v>0</v>
      </c>
      <c r="AT2526">
        <v>0</v>
      </c>
      <c r="AU2526">
        <v>0</v>
      </c>
      <c r="BA2526">
        <v>2</v>
      </c>
    </row>
    <row r="2527" spans="3:53" ht="12.75" x14ac:dyDescent="0.2">
      <c r="C2527" t="s">
        <v>721</v>
      </c>
      <c r="D2527" t="s">
        <v>193</v>
      </c>
      <c r="E2527">
        <v>19.64</v>
      </c>
      <c r="F2527">
        <v>15.66</v>
      </c>
      <c r="G2527">
        <v>9.5299999999999994</v>
      </c>
      <c r="H2527">
        <v>6870</v>
      </c>
      <c r="I2527">
        <v>-50.625</v>
      </c>
      <c r="J2527" t="s">
        <v>78</v>
      </c>
      <c r="K2527">
        <v>55.49</v>
      </c>
      <c r="L2527">
        <v>19.626100000000001</v>
      </c>
      <c r="M2527">
        <v>0.1727291718680512</v>
      </c>
      <c r="N2527">
        <v>19.449466000000001</v>
      </c>
      <c r="O2527">
        <v>1.0824667371330541</v>
      </c>
      <c r="P2527">
        <v>17962000</v>
      </c>
      <c r="Q2527">
        <v>21186000</v>
      </c>
      <c r="R2527">
        <v>0.85</v>
      </c>
      <c r="S2527">
        <v>47.682000000000002</v>
      </c>
      <c r="T2527">
        <v>8.0459999999999994</v>
      </c>
      <c r="U2527">
        <v>24.684000000000001</v>
      </c>
      <c r="V2527">
        <f t="shared" si="383"/>
        <v>2.4166467997839622</v>
      </c>
      <c r="AC2527">
        <v>23</v>
      </c>
      <c r="AD2527">
        <v>19.55</v>
      </c>
      <c r="AH2527" s="85">
        <f>IF(AND(M2527&lt;Variables!$G$6,M2527&gt;Variables!$G$5),0,1)</f>
        <v>1</v>
      </c>
      <c r="AI2527" s="85">
        <f t="shared" si="382"/>
        <v>0</v>
      </c>
      <c r="AJ2527" s="85">
        <f>IF(I2527&gt;Variables!$G$7,0,1)</f>
        <v>1</v>
      </c>
      <c r="AK2527" s="85">
        <f>IF(F2527&gt;Variables!$G$8,0,1)</f>
        <v>0</v>
      </c>
      <c r="AL2527" s="85">
        <f>IF(G2527&gt;Variables!$G$9,0,1)</f>
        <v>1</v>
      </c>
      <c r="AM2527" s="85">
        <f>IF(AND(K2527&gt;Variables!$G$10,K2527&lt;Variables!$G$11),0,1)</f>
        <v>0</v>
      </c>
      <c r="AN2527" s="103">
        <f>IF(H2527&lt;Variables!$G$13,1,0)</f>
        <v>0</v>
      </c>
      <c r="AO2527" s="101">
        <f>IF(R2527&lt;Variables!$G$12,0,1)</f>
        <v>0</v>
      </c>
      <c r="AP2527" s="86">
        <f t="shared" si="381"/>
        <v>1</v>
      </c>
      <c r="AR2527">
        <v>1</v>
      </c>
      <c r="AS2527">
        <v>0</v>
      </c>
      <c r="AT2527">
        <v>0</v>
      </c>
      <c r="AU2527">
        <v>0</v>
      </c>
      <c r="BA2527">
        <v>2</v>
      </c>
    </row>
    <row r="2528" spans="3:53" ht="12.75" x14ac:dyDescent="0.2">
      <c r="C2528" t="s">
        <v>721</v>
      </c>
      <c r="D2528" t="s">
        <v>690</v>
      </c>
      <c r="E2528">
        <v>16.850000000000001</v>
      </c>
      <c r="F2528">
        <v>8</v>
      </c>
      <c r="G2528">
        <v>3.66</v>
      </c>
      <c r="H2528">
        <v>-99999</v>
      </c>
      <c r="I2528">
        <v>4.5350000000000001</v>
      </c>
      <c r="J2528" t="s">
        <v>76</v>
      </c>
      <c r="K2528">
        <v>61.28</v>
      </c>
      <c r="L2528">
        <v>16.8629</v>
      </c>
      <c r="M2528">
        <v>0</v>
      </c>
      <c r="N2528">
        <v>16.868580000000001</v>
      </c>
      <c r="O2528">
        <v>-3.3672069611085723E-2</v>
      </c>
      <c r="P2528">
        <v>36371</v>
      </c>
      <c r="Q2528">
        <v>7871</v>
      </c>
      <c r="R2528">
        <v>4.62</v>
      </c>
      <c r="S2528">
        <v>47.682000000000002</v>
      </c>
      <c r="T2528">
        <v>8.0459999999999994</v>
      </c>
      <c r="U2528">
        <v>24.684000000000001</v>
      </c>
      <c r="V2528">
        <f t="shared" si="383"/>
        <v>2.4838608</v>
      </c>
      <c r="AC2528">
        <v>16.96</v>
      </c>
      <c r="AD2528">
        <v>16.815899999999999</v>
      </c>
      <c r="AH2528" s="85">
        <f>IF(AND(M2528&lt;Variables!$G$6,M2528&gt;Variables!$G$5),0,1)</f>
        <v>1</v>
      </c>
      <c r="AI2528" s="85">
        <f t="shared" si="382"/>
        <v>1</v>
      </c>
      <c r="AJ2528" s="85">
        <f>IF(I2528&gt;Variables!$G$7,0,1)</f>
        <v>0</v>
      </c>
      <c r="AK2528" s="85">
        <f>IF(F2528&gt;Variables!$G$8,0,1)</f>
        <v>1</v>
      </c>
      <c r="AL2528" s="85">
        <f>IF(G2528&gt;Variables!$G$9,0,1)</f>
        <v>1</v>
      </c>
      <c r="AM2528" s="85">
        <f>IF(AND(K2528&gt;Variables!$G$10,K2528&lt;Variables!$G$11),0,1)</f>
        <v>0</v>
      </c>
      <c r="AN2528" s="103">
        <f>IF(H2528&lt;Variables!$G$13,1,0)</f>
        <v>1</v>
      </c>
      <c r="AO2528" s="101">
        <f>IF(R2528&lt;Variables!$G$12,0,1)</f>
        <v>1</v>
      </c>
      <c r="AP2528" s="86">
        <f t="shared" si="381"/>
        <v>0</v>
      </c>
      <c r="AR2528">
        <v>0</v>
      </c>
      <c r="AS2528">
        <v>0</v>
      </c>
      <c r="AT2528">
        <v>0</v>
      </c>
      <c r="AU2528">
        <v>0</v>
      </c>
      <c r="BA2528">
        <v>0</v>
      </c>
    </row>
    <row r="2529" spans="3:53" ht="12.75" x14ac:dyDescent="0.2">
      <c r="C2529" t="s">
        <v>721</v>
      </c>
      <c r="D2529" t="s">
        <v>306</v>
      </c>
      <c r="E2529">
        <v>22.03</v>
      </c>
      <c r="F2529">
        <v>7.37</v>
      </c>
      <c r="G2529">
        <v>6.57</v>
      </c>
      <c r="H2529">
        <v>7170</v>
      </c>
      <c r="I2529">
        <v>-19.565000000000001</v>
      </c>
      <c r="J2529" t="s">
        <v>76</v>
      </c>
      <c r="K2529">
        <v>49.66</v>
      </c>
      <c r="L2529">
        <v>22.054179999999999</v>
      </c>
      <c r="M2529">
        <v>-2.1220467049801961E-2</v>
      </c>
      <c r="N2529">
        <v>22.09178</v>
      </c>
      <c r="O2529">
        <v>-0.19138340142806601</v>
      </c>
      <c r="P2529">
        <v>4582000</v>
      </c>
      <c r="Q2529">
        <v>5697000</v>
      </c>
      <c r="R2529">
        <v>0.8</v>
      </c>
      <c r="S2529">
        <v>47.682000000000002</v>
      </c>
      <c r="T2529">
        <v>8.0459999999999994</v>
      </c>
      <c r="U2529">
        <v>24.684000000000001</v>
      </c>
      <c r="V2529">
        <f t="shared" si="383"/>
        <v>2.3640084953422895</v>
      </c>
      <c r="AC2529">
        <v>23.84</v>
      </c>
      <c r="AD2529">
        <v>21.55</v>
      </c>
      <c r="AH2529" s="85">
        <f>IF(AND(M2529&lt;Variables!$G$6,M2529&gt;Variables!$G$5),0,1)</f>
        <v>1</v>
      </c>
      <c r="AI2529" s="85">
        <f t="shared" si="382"/>
        <v>1</v>
      </c>
      <c r="AJ2529" s="85">
        <f>IF(I2529&gt;Variables!$G$7,0,1)</f>
        <v>1</v>
      </c>
      <c r="AK2529" s="85">
        <f>IF(F2529&gt;Variables!$G$8,0,1)</f>
        <v>1</v>
      </c>
      <c r="AL2529" s="85">
        <f>IF(G2529&gt;Variables!$G$9,0,1)</f>
        <v>1</v>
      </c>
      <c r="AM2529" s="85">
        <f>IF(AND(K2529&gt;Variables!$G$10,K2529&lt;Variables!$G$11),0,1)</f>
        <v>1</v>
      </c>
      <c r="AN2529" s="103">
        <f>IF(H2529&lt;Variables!$G$13,1,0)</f>
        <v>0</v>
      </c>
      <c r="AO2529" s="101">
        <f>IF(R2529&lt;Variables!$G$12,0,1)</f>
        <v>0</v>
      </c>
      <c r="AP2529" s="86">
        <f t="shared" si="381"/>
        <v>0</v>
      </c>
      <c r="AR2529">
        <v>1</v>
      </c>
      <c r="AS2529">
        <v>0</v>
      </c>
      <c r="AT2529">
        <v>0</v>
      </c>
      <c r="AU2529">
        <v>0</v>
      </c>
      <c r="BA2529">
        <v>0.76</v>
      </c>
    </row>
    <row r="2530" spans="3:53" ht="12.75" x14ac:dyDescent="0.2">
      <c r="C2530" t="s">
        <v>721</v>
      </c>
      <c r="D2530" t="s">
        <v>121</v>
      </c>
      <c r="E2530">
        <v>8.7100000000000009</v>
      </c>
      <c r="F2530">
        <v>24.86</v>
      </c>
      <c r="G2530">
        <v>22.75</v>
      </c>
      <c r="H2530">
        <v>59.57</v>
      </c>
      <c r="I2530">
        <v>3677.1849999999999</v>
      </c>
      <c r="J2530" t="s">
        <v>76</v>
      </c>
      <c r="K2530">
        <v>42.03</v>
      </c>
      <c r="L2530">
        <v>8.9330300000000005</v>
      </c>
      <c r="M2530">
        <v>-2.440717203457289</v>
      </c>
      <c r="N2530">
        <v>9.0877099999999995</v>
      </c>
      <c r="O2530">
        <v>-4.1012532310119889</v>
      </c>
      <c r="P2530">
        <v>6140000</v>
      </c>
      <c r="Q2530">
        <v>11080000</v>
      </c>
      <c r="R2530">
        <v>0.55000000000000004</v>
      </c>
      <c r="S2530">
        <v>47.682000000000002</v>
      </c>
      <c r="T2530">
        <v>8.0459999999999994</v>
      </c>
      <c r="U2530">
        <v>24.684000000000001</v>
      </c>
      <c r="V2530">
        <f t="shared" si="383"/>
        <v>2.2917105807597196</v>
      </c>
      <c r="AC2530">
        <v>9.1920000000000002</v>
      </c>
      <c r="AD2530">
        <v>8.11</v>
      </c>
      <c r="AH2530" s="85">
        <f>IF(AND(M2530&lt;Variables!$G$6,M2530&gt;Variables!$G$5),0,1)</f>
        <v>0</v>
      </c>
      <c r="AI2530" s="85">
        <f t="shared" si="382"/>
        <v>1</v>
      </c>
      <c r="AJ2530" s="85">
        <f>IF(I2530&gt;Variables!$G$7,0,1)</f>
        <v>0</v>
      </c>
      <c r="AK2530" s="85">
        <f>IF(F2530&gt;Variables!$G$8,0,1)</f>
        <v>0</v>
      </c>
      <c r="AL2530" s="85">
        <f>IF(G2530&gt;Variables!$G$9,0,1)</f>
        <v>0</v>
      </c>
      <c r="AM2530" s="85">
        <f>IF(AND(K2530&gt;Variables!$G$10,K2530&lt;Variables!$G$11),0,1)</f>
        <v>1</v>
      </c>
      <c r="AN2530" s="103">
        <f>IF(H2530&lt;Variables!$G$13,1,0)</f>
        <v>1</v>
      </c>
      <c r="AO2530" s="101">
        <f>IF(R2530&lt;Variables!$G$12,0,1)</f>
        <v>0</v>
      </c>
      <c r="AP2530" s="86">
        <f t="shared" si="381"/>
        <v>0</v>
      </c>
      <c r="AR2530">
        <v>0</v>
      </c>
      <c r="AS2530">
        <v>0</v>
      </c>
      <c r="AT2530">
        <v>1</v>
      </c>
      <c r="AU2530">
        <v>0</v>
      </c>
      <c r="BA2530">
        <v>-2.25</v>
      </c>
    </row>
    <row r="2531" spans="3:53" ht="12.75" x14ac:dyDescent="0.2">
      <c r="C2531" t="s">
        <v>721</v>
      </c>
      <c r="D2531" t="s">
        <v>499</v>
      </c>
      <c r="E2531">
        <v>71.37</v>
      </c>
      <c r="F2531">
        <v>7.22</v>
      </c>
      <c r="G2531">
        <v>6.88</v>
      </c>
      <c r="H2531">
        <v>4800</v>
      </c>
      <c r="I2531">
        <v>45.423999999999999</v>
      </c>
      <c r="J2531" t="s">
        <v>78</v>
      </c>
      <c r="K2531">
        <v>76.260000000000005</v>
      </c>
      <c r="L2531">
        <v>70.748130000000003</v>
      </c>
      <c r="M2531">
        <v>0.78004888609775813</v>
      </c>
      <c r="N2531">
        <v>70.055840000000003</v>
      </c>
      <c r="O2531">
        <v>1.7759547241172089</v>
      </c>
      <c r="P2531">
        <v>620374</v>
      </c>
      <c r="Q2531">
        <v>1258000</v>
      </c>
      <c r="R2531">
        <v>0.49</v>
      </c>
      <c r="S2531">
        <v>47.682000000000002</v>
      </c>
      <c r="T2531">
        <v>8.0459999999999994</v>
      </c>
      <c r="U2531">
        <v>24.684000000000001</v>
      </c>
      <c r="V2531">
        <f t="shared" si="383"/>
        <v>2.5596142950945571</v>
      </c>
      <c r="AC2531">
        <v>78.568200000000004</v>
      </c>
      <c r="AD2531">
        <v>71.209999999999994</v>
      </c>
      <c r="AH2531" s="85">
        <f>IF(AND(M2531&lt;Variables!$G$6,M2531&gt;Variables!$G$5),0,1)</f>
        <v>1</v>
      </c>
      <c r="AI2531" s="85">
        <f t="shared" si="382"/>
        <v>0</v>
      </c>
      <c r="AJ2531" s="85">
        <f>IF(I2531&gt;Variables!$G$7,0,1)</f>
        <v>0</v>
      </c>
      <c r="AK2531" s="85">
        <f>IF(F2531&gt;Variables!$G$8,0,1)</f>
        <v>1</v>
      </c>
      <c r="AL2531" s="85">
        <f>IF(G2531&gt;Variables!$G$9,0,1)</f>
        <v>1</v>
      </c>
      <c r="AM2531" s="85">
        <f>IF(AND(K2531&gt;Variables!$G$10,K2531&lt;Variables!$G$11),0,1)</f>
        <v>1</v>
      </c>
      <c r="AN2531" s="103">
        <f>IF(H2531&lt;Variables!$G$13,1,0)</f>
        <v>0</v>
      </c>
      <c r="AO2531" s="101">
        <f>IF(R2531&lt;Variables!$G$12,0,1)</f>
        <v>0</v>
      </c>
      <c r="AP2531" s="86">
        <f t="shared" si="381"/>
        <v>1</v>
      </c>
      <c r="AR2531">
        <v>1</v>
      </c>
      <c r="AS2531">
        <v>0</v>
      </c>
      <c r="AT2531">
        <v>0</v>
      </c>
      <c r="AU2531">
        <v>0</v>
      </c>
      <c r="BA2531">
        <v>2</v>
      </c>
    </row>
    <row r="2532" spans="3:53" ht="12.75" x14ac:dyDescent="0.2">
      <c r="C2532" t="s">
        <v>721</v>
      </c>
      <c r="D2532" t="s">
        <v>461</v>
      </c>
      <c r="E2532">
        <v>16.73</v>
      </c>
      <c r="F2532">
        <v>8.0299999999999994</v>
      </c>
      <c r="G2532">
        <v>7.23</v>
      </c>
      <c r="H2532">
        <v>6300</v>
      </c>
      <c r="I2532">
        <v>-13.082000000000001</v>
      </c>
      <c r="J2532" t="s">
        <v>78</v>
      </c>
      <c r="K2532">
        <v>73.94</v>
      </c>
      <c r="L2532">
        <v>16.557604999999999</v>
      </c>
      <c r="M2532">
        <v>1.1619736066900841</v>
      </c>
      <c r="N2532">
        <v>16.425348</v>
      </c>
      <c r="O2532">
        <v>1.976530421151506</v>
      </c>
      <c r="P2532">
        <v>7271000</v>
      </c>
      <c r="Q2532">
        <v>14129000</v>
      </c>
      <c r="R2532">
        <v>0.51</v>
      </c>
      <c r="S2532">
        <v>47.682000000000002</v>
      </c>
      <c r="T2532">
        <v>8.0459999999999994</v>
      </c>
      <c r="U2532">
        <v>24.684000000000001</v>
      </c>
      <c r="V2532">
        <f t="shared" si="383"/>
        <v>2.5044697183857219</v>
      </c>
      <c r="AC2532">
        <v>18.399999999999999</v>
      </c>
      <c r="AD2532">
        <v>16.63</v>
      </c>
      <c r="AH2532" s="85">
        <f>IF(AND(M2532&lt;Variables!$G$6,M2532&gt;Variables!$G$5),0,1)</f>
        <v>1</v>
      </c>
      <c r="AI2532" s="85">
        <f t="shared" si="382"/>
        <v>0</v>
      </c>
      <c r="AJ2532" s="85">
        <f>IF(I2532&gt;Variables!$G$7,0,1)</f>
        <v>1</v>
      </c>
      <c r="AK2532" s="85">
        <f>IF(F2532&gt;Variables!$G$8,0,1)</f>
        <v>1</v>
      </c>
      <c r="AL2532" s="85">
        <f>IF(G2532&gt;Variables!$G$9,0,1)</f>
        <v>1</v>
      </c>
      <c r="AM2532" s="85">
        <f>IF(AND(K2532&gt;Variables!$G$10,K2532&lt;Variables!$G$11),0,1)</f>
        <v>0</v>
      </c>
      <c r="AN2532" s="103">
        <f>IF(H2532&lt;Variables!$G$13,1,0)</f>
        <v>0</v>
      </c>
      <c r="AO2532" s="101">
        <f>IF(R2532&lt;Variables!$G$12,0,1)</f>
        <v>0</v>
      </c>
      <c r="AP2532" s="86">
        <f t="shared" si="381"/>
        <v>1</v>
      </c>
      <c r="AR2532">
        <v>1</v>
      </c>
      <c r="AS2532">
        <v>0</v>
      </c>
      <c r="AT2532">
        <v>0</v>
      </c>
      <c r="AU2532">
        <v>0</v>
      </c>
      <c r="BA2532">
        <v>2</v>
      </c>
    </row>
    <row r="2533" spans="3:53" ht="12.75" x14ac:dyDescent="0.2">
      <c r="C2533" t="s">
        <v>721</v>
      </c>
      <c r="D2533" t="s">
        <v>679</v>
      </c>
      <c r="E2533">
        <v>0.2</v>
      </c>
      <c r="F2533">
        <v>33.86</v>
      </c>
      <c r="G2533">
        <v>-36.74</v>
      </c>
      <c r="H2533">
        <v>-99999</v>
      </c>
      <c r="I2533">
        <v>2.7E-2</v>
      </c>
      <c r="J2533" t="s">
        <v>78</v>
      </c>
      <c r="K2533">
        <v>29.74</v>
      </c>
      <c r="L2533">
        <v>0.22586470588235291</v>
      </c>
      <c r="M2533">
        <v>-9.6804437846706826</v>
      </c>
      <c r="N2533">
        <v>0.24452564102564101</v>
      </c>
      <c r="O2533">
        <v>-16.57316625596394</v>
      </c>
      <c r="P2533">
        <v>1991000</v>
      </c>
      <c r="Q2533">
        <v>268345</v>
      </c>
      <c r="R2533">
        <v>7.42</v>
      </c>
      <c r="S2533">
        <v>47.682000000000002</v>
      </c>
      <c r="T2533">
        <v>8.0459999999999994</v>
      </c>
      <c r="U2533">
        <v>24.684000000000001</v>
      </c>
      <c r="V2533">
        <f t="shared" si="383"/>
        <v>1.8423866537698257</v>
      </c>
      <c r="AC2533">
        <v>0.245</v>
      </c>
      <c r="AD2533">
        <v>0.18099999999999999</v>
      </c>
      <c r="AH2533" s="85">
        <f>IF(AND(M2533&lt;Variables!$G$6,M2533&gt;Variables!$G$5),0,1)</f>
        <v>1</v>
      </c>
      <c r="AI2533" s="85">
        <f t="shared" si="382"/>
        <v>1</v>
      </c>
      <c r="AJ2533" s="85">
        <f>IF(I2533&gt;Variables!$G$7,0,1)</f>
        <v>0</v>
      </c>
      <c r="AK2533" s="85">
        <f>IF(F2533&gt;Variables!$G$8,0,1)</f>
        <v>0</v>
      </c>
      <c r="AL2533" s="85">
        <f>IF(G2533&gt;Variables!$G$9,0,1)</f>
        <v>1</v>
      </c>
      <c r="AM2533" s="85">
        <f>IF(AND(K2533&gt;Variables!$G$10,K2533&lt;Variables!$G$11),0,1)</f>
        <v>1</v>
      </c>
      <c r="AN2533" s="103">
        <f>IF(H2533&lt;Variables!$G$13,1,0)</f>
        <v>1</v>
      </c>
      <c r="AO2533" s="101">
        <f>IF(R2533&lt;Variables!$G$12,0,1)</f>
        <v>1</v>
      </c>
      <c r="AP2533" s="86">
        <f t="shared" si="381"/>
        <v>1</v>
      </c>
      <c r="AR2533">
        <v>1</v>
      </c>
      <c r="AS2533">
        <v>0</v>
      </c>
      <c r="AT2533">
        <v>0</v>
      </c>
      <c r="AU2533">
        <v>0</v>
      </c>
      <c r="BA2533">
        <v>2</v>
      </c>
    </row>
    <row r="2534" spans="3:53" ht="12.75" x14ac:dyDescent="0.2">
      <c r="C2534" t="s">
        <v>721</v>
      </c>
      <c r="D2534" t="s">
        <v>370</v>
      </c>
      <c r="E2534">
        <v>17</v>
      </c>
      <c r="F2534">
        <v>9.74</v>
      </c>
      <c r="G2534">
        <v>7.32</v>
      </c>
      <c r="H2534">
        <v>2790</v>
      </c>
      <c r="I2534">
        <v>30.68</v>
      </c>
      <c r="J2534" t="s">
        <v>78</v>
      </c>
      <c r="K2534">
        <v>45.83</v>
      </c>
      <c r="L2534">
        <v>17.04025</v>
      </c>
      <c r="M2534">
        <v>-0.1775208697055429</v>
      </c>
      <c r="N2534">
        <v>17.0626</v>
      </c>
      <c r="O2534">
        <v>-0.30827658152918203</v>
      </c>
      <c r="P2534">
        <v>986269</v>
      </c>
      <c r="Q2534">
        <v>1113000</v>
      </c>
      <c r="R2534">
        <v>0.89</v>
      </c>
      <c r="S2534">
        <v>47.682000000000002</v>
      </c>
      <c r="T2534">
        <v>8.0459999999999994</v>
      </c>
      <c r="U2534">
        <v>24.684000000000001</v>
      </c>
      <c r="V2534">
        <f t="shared" si="383"/>
        <v>2.3262764658793151</v>
      </c>
      <c r="AC2534">
        <v>17.574999999999999</v>
      </c>
      <c r="AD2534">
        <v>16.98</v>
      </c>
      <c r="AH2534" s="85">
        <f>IF(AND(M2534&lt;Variables!$G$6,M2534&gt;Variables!$G$5),0,1)</f>
        <v>1</v>
      </c>
      <c r="AI2534" s="85">
        <f t="shared" si="382"/>
        <v>1</v>
      </c>
      <c r="AJ2534" s="85">
        <f>IF(I2534&gt;Variables!$G$7,0,1)</f>
        <v>0</v>
      </c>
      <c r="AK2534" s="85">
        <f>IF(F2534&gt;Variables!$G$8,0,1)</f>
        <v>0</v>
      </c>
      <c r="AL2534" s="85">
        <f>IF(G2534&gt;Variables!$G$9,0,1)</f>
        <v>1</v>
      </c>
      <c r="AM2534" s="85">
        <f>IF(AND(K2534&gt;Variables!$G$10,K2534&lt;Variables!$G$11),0,1)</f>
        <v>1</v>
      </c>
      <c r="AN2534" s="103">
        <f>IF(H2534&lt;Variables!$G$13,1,0)</f>
        <v>0</v>
      </c>
      <c r="AO2534" s="101">
        <f>IF(R2534&lt;Variables!$G$12,0,1)</f>
        <v>0</v>
      </c>
      <c r="AP2534" s="86">
        <f t="shared" si="381"/>
        <v>1</v>
      </c>
      <c r="AR2534">
        <v>1</v>
      </c>
      <c r="AS2534">
        <v>0</v>
      </c>
      <c r="AT2534">
        <v>0</v>
      </c>
      <c r="AU2534">
        <v>0</v>
      </c>
      <c r="BA2534">
        <v>1.79</v>
      </c>
    </row>
    <row r="2535" spans="3:53" ht="12.75" x14ac:dyDescent="0.2">
      <c r="C2535" t="s">
        <v>721</v>
      </c>
      <c r="D2535" t="s">
        <v>447</v>
      </c>
      <c r="E2535">
        <v>18.38</v>
      </c>
      <c r="F2535">
        <v>8.66</v>
      </c>
      <c r="G2535">
        <v>6.93</v>
      </c>
      <c r="H2535">
        <v>7820</v>
      </c>
      <c r="I2535">
        <v>-55.204000000000001</v>
      </c>
      <c r="J2535" t="s">
        <v>78</v>
      </c>
      <c r="K2535">
        <v>73.91</v>
      </c>
      <c r="L2535">
        <v>18.262654999999999</v>
      </c>
      <c r="M2535">
        <v>0.97108005380378126</v>
      </c>
      <c r="N2535">
        <v>18.075972</v>
      </c>
      <c r="O2535">
        <v>2.0138778705786948</v>
      </c>
      <c r="P2535">
        <v>18053000</v>
      </c>
      <c r="Q2535">
        <v>23167000</v>
      </c>
      <c r="R2535">
        <v>0.78</v>
      </c>
      <c r="S2535">
        <v>47.682000000000002</v>
      </c>
      <c r="T2535">
        <v>8.0459999999999994</v>
      </c>
      <c r="U2535">
        <v>24.684000000000001</v>
      </c>
      <c r="V2535">
        <f t="shared" si="383"/>
        <v>2.5224044210394387</v>
      </c>
      <c r="AC2535">
        <v>19.14</v>
      </c>
      <c r="AD2535">
        <v>17.75</v>
      </c>
      <c r="AH2535" s="85">
        <f>IF(AND(M2535&lt;Variables!$G$6,M2535&gt;Variables!$G$5),0,1)</f>
        <v>1</v>
      </c>
      <c r="AI2535" s="85">
        <f t="shared" si="382"/>
        <v>0</v>
      </c>
      <c r="AJ2535" s="85">
        <f>IF(I2535&gt;Variables!$G$7,0,1)</f>
        <v>1</v>
      </c>
      <c r="AK2535" s="85">
        <f>IF(F2535&gt;Variables!$G$8,0,1)</f>
        <v>1</v>
      </c>
      <c r="AL2535" s="85">
        <f>IF(G2535&gt;Variables!$G$9,0,1)</f>
        <v>1</v>
      </c>
      <c r="AM2535" s="85">
        <f>IF(AND(K2535&gt;Variables!$G$10,K2535&lt;Variables!$G$11),0,1)</f>
        <v>0</v>
      </c>
      <c r="AN2535" s="103">
        <f>IF(H2535&lt;Variables!$G$13,1,0)</f>
        <v>0</v>
      </c>
      <c r="AO2535" s="101">
        <f>IF(R2535&lt;Variables!$G$12,0,1)</f>
        <v>0</v>
      </c>
      <c r="AP2535" s="86">
        <f t="shared" si="381"/>
        <v>1</v>
      </c>
      <c r="AR2535">
        <v>0</v>
      </c>
      <c r="AS2535">
        <v>0</v>
      </c>
      <c r="AT2535">
        <v>1</v>
      </c>
      <c r="AU2535">
        <v>0</v>
      </c>
      <c r="BA2535">
        <v>-1.22</v>
      </c>
    </row>
    <row r="2536" spans="3:53" ht="12.75" x14ac:dyDescent="0.2">
      <c r="C2536" t="s">
        <v>721</v>
      </c>
      <c r="D2536" t="s">
        <v>389</v>
      </c>
      <c r="E2536">
        <v>8.5299999999999994</v>
      </c>
      <c r="F2536">
        <v>11.79</v>
      </c>
      <c r="G2536">
        <v>4.9800000000000004</v>
      </c>
      <c r="H2536">
        <v>2260</v>
      </c>
      <c r="I2536">
        <v>-40.344999999999999</v>
      </c>
      <c r="J2536" t="s">
        <v>78</v>
      </c>
      <c r="K2536">
        <v>66</v>
      </c>
      <c r="L2536">
        <v>8.4902800000000003</v>
      </c>
      <c r="M2536">
        <v>0.64450171254657862</v>
      </c>
      <c r="N2536">
        <v>8.4283540000000006</v>
      </c>
      <c r="O2536">
        <v>1.3839712949883141</v>
      </c>
      <c r="P2536">
        <v>8842000</v>
      </c>
      <c r="Q2536">
        <v>7917000</v>
      </c>
      <c r="R2536">
        <v>1.1200000000000001</v>
      </c>
      <c r="S2536">
        <v>47.682000000000002</v>
      </c>
      <c r="T2536">
        <v>8.0459999999999994</v>
      </c>
      <c r="U2536">
        <v>24.684000000000001</v>
      </c>
      <c r="V2536">
        <f t="shared" si="383"/>
        <v>2.4862218203404365</v>
      </c>
      <c r="AC2536">
        <v>8.6549999999999994</v>
      </c>
      <c r="AD2536">
        <v>8.3550000000000004</v>
      </c>
      <c r="AH2536" s="85">
        <f>IF(AND(M2536&lt;Variables!$G$6,M2536&gt;Variables!$G$5),0,1)</f>
        <v>1</v>
      </c>
      <c r="AI2536" s="85">
        <f t="shared" si="382"/>
        <v>0</v>
      </c>
      <c r="AJ2536" s="85">
        <f>IF(I2536&gt;Variables!$G$7,0,1)</f>
        <v>1</v>
      </c>
      <c r="AK2536" s="85">
        <f>IF(F2536&gt;Variables!$G$8,0,1)</f>
        <v>0</v>
      </c>
      <c r="AL2536" s="85">
        <f>IF(G2536&gt;Variables!$G$9,0,1)</f>
        <v>1</v>
      </c>
      <c r="AM2536" s="85">
        <f>IF(AND(K2536&gt;Variables!$G$10,K2536&lt;Variables!$G$11),0,1)</f>
        <v>0</v>
      </c>
      <c r="AN2536" s="103">
        <f>IF(H2536&lt;Variables!$G$13,1,0)</f>
        <v>1</v>
      </c>
      <c r="AO2536" s="101">
        <f>IF(R2536&lt;Variables!$G$12,0,1)</f>
        <v>0</v>
      </c>
      <c r="AP2536" s="86">
        <f t="shared" si="381"/>
        <v>1</v>
      </c>
      <c r="AR2536">
        <v>0</v>
      </c>
      <c r="AS2536">
        <v>0</v>
      </c>
      <c r="AT2536">
        <v>1</v>
      </c>
      <c r="AU2536">
        <v>0</v>
      </c>
      <c r="BA2536">
        <v>-0.77</v>
      </c>
    </row>
    <row r="2537" spans="3:53" ht="12.75" x14ac:dyDescent="0.2">
      <c r="C2537" t="s">
        <v>721</v>
      </c>
      <c r="D2537" t="s">
        <v>603</v>
      </c>
      <c r="E2537">
        <v>13.12</v>
      </c>
      <c r="F2537">
        <v>13.84</v>
      </c>
      <c r="G2537">
        <v>1.67</v>
      </c>
      <c r="H2537">
        <v>6420</v>
      </c>
      <c r="I2537">
        <v>-8.41</v>
      </c>
      <c r="J2537" t="s">
        <v>78</v>
      </c>
      <c r="K2537">
        <v>61.02</v>
      </c>
      <c r="L2537">
        <v>13.074405</v>
      </c>
      <c r="M2537">
        <v>0.38697745710032477</v>
      </c>
      <c r="N2537">
        <v>12.938573999999999</v>
      </c>
      <c r="O2537">
        <v>1.440854301254535</v>
      </c>
      <c r="P2537">
        <v>108439000</v>
      </c>
      <c r="Q2537">
        <v>15248000</v>
      </c>
      <c r="R2537">
        <v>7.11</v>
      </c>
      <c r="S2537">
        <v>47.682000000000002</v>
      </c>
      <c r="T2537">
        <v>8.0459999999999994</v>
      </c>
      <c r="U2537">
        <v>24.684000000000001</v>
      </c>
      <c r="V2537">
        <f t="shared" si="383"/>
        <v>2.4587899344403059</v>
      </c>
      <c r="AC2537">
        <v>16.66</v>
      </c>
      <c r="AD2537">
        <v>13.07</v>
      </c>
      <c r="AH2537" s="85">
        <f>IF(AND(M2537&lt;Variables!$G$6,M2537&gt;Variables!$G$5),0,1)</f>
        <v>1</v>
      </c>
      <c r="AI2537" s="85">
        <f t="shared" si="382"/>
        <v>0</v>
      </c>
      <c r="AJ2537" s="85">
        <f>IF(I2537&gt;Variables!$G$7,0,1)</f>
        <v>1</v>
      </c>
      <c r="AK2537" s="85">
        <f>IF(F2537&gt;Variables!$G$8,0,1)</f>
        <v>0</v>
      </c>
      <c r="AL2537" s="85">
        <f>IF(G2537&gt;Variables!$G$9,0,1)</f>
        <v>1</v>
      </c>
      <c r="AM2537" s="85">
        <f>IF(AND(K2537&gt;Variables!$G$10,K2537&lt;Variables!$G$11),0,1)</f>
        <v>0</v>
      </c>
      <c r="AN2537" s="103">
        <f>IF(H2537&lt;Variables!$G$13,1,0)</f>
        <v>0</v>
      </c>
      <c r="AO2537" s="101">
        <f>IF(R2537&lt;Variables!$G$12,0,1)</f>
        <v>1</v>
      </c>
      <c r="AP2537" s="86">
        <f t="shared" si="381"/>
        <v>1</v>
      </c>
      <c r="AR2537">
        <v>1</v>
      </c>
      <c r="AS2537">
        <v>0</v>
      </c>
      <c r="AT2537">
        <v>0</v>
      </c>
      <c r="AU2537">
        <v>0</v>
      </c>
      <c r="BA2537">
        <v>2</v>
      </c>
    </row>
    <row r="2538" spans="3:53" ht="12.75" x14ac:dyDescent="0.2">
      <c r="C2538" t="s">
        <v>721</v>
      </c>
      <c r="D2538" t="s">
        <v>683</v>
      </c>
      <c r="E2538">
        <v>28.23</v>
      </c>
      <c r="F2538">
        <v>12.96</v>
      </c>
      <c r="G2538">
        <v>3.14</v>
      </c>
      <c r="H2538">
        <v>3980</v>
      </c>
      <c r="I2538">
        <v>-23.242999999999999</v>
      </c>
      <c r="J2538" t="s">
        <v>78</v>
      </c>
      <c r="K2538">
        <v>57.68</v>
      </c>
      <c r="L2538">
        <v>28.208749999999998</v>
      </c>
      <c r="M2538">
        <v>0.18168121593478309</v>
      </c>
      <c r="N2538">
        <v>28.06831</v>
      </c>
      <c r="O2538">
        <v>0.68294101069854662</v>
      </c>
      <c r="P2538">
        <v>3406000</v>
      </c>
      <c r="Q2538">
        <v>1581000</v>
      </c>
      <c r="R2538">
        <v>2.15</v>
      </c>
      <c r="S2538">
        <v>47.682000000000002</v>
      </c>
      <c r="T2538">
        <v>8.0459999999999994</v>
      </c>
      <c r="U2538">
        <v>24.684000000000001</v>
      </c>
      <c r="V2538">
        <f t="shared" si="383"/>
        <v>2.4378114280852565</v>
      </c>
      <c r="AC2538">
        <v>28.62</v>
      </c>
      <c r="AD2538">
        <v>27.2</v>
      </c>
      <c r="AH2538" s="85">
        <f>IF(AND(M2538&lt;Variables!$G$6,M2538&gt;Variables!$G$5),0,1)</f>
        <v>1</v>
      </c>
      <c r="AI2538" s="85">
        <f t="shared" si="382"/>
        <v>0</v>
      </c>
      <c r="AJ2538" s="85">
        <f>IF(I2538&gt;Variables!$G$7,0,1)</f>
        <v>1</v>
      </c>
      <c r="AK2538" s="85">
        <f>IF(F2538&gt;Variables!$G$8,0,1)</f>
        <v>0</v>
      </c>
      <c r="AL2538" s="85">
        <f>IF(G2538&gt;Variables!$G$9,0,1)</f>
        <v>1</v>
      </c>
      <c r="AM2538" s="85">
        <f>IF(AND(K2538&gt;Variables!$G$10,K2538&lt;Variables!$G$11),0,1)</f>
        <v>0</v>
      </c>
      <c r="AN2538" s="103">
        <f>IF(H2538&lt;Variables!$G$13,1,0)</f>
        <v>0</v>
      </c>
      <c r="AO2538" s="101">
        <f>IF(R2538&lt;Variables!$G$12,0,1)</f>
        <v>1</v>
      </c>
      <c r="AP2538" s="86">
        <f t="shared" si="381"/>
        <v>1</v>
      </c>
      <c r="AR2538">
        <v>1</v>
      </c>
      <c r="AS2538">
        <v>0</v>
      </c>
      <c r="AT2538">
        <v>0</v>
      </c>
      <c r="AU2538">
        <v>0</v>
      </c>
      <c r="BA2538">
        <v>1.1299999999999999</v>
      </c>
    </row>
    <row r="2539" spans="3:53" ht="12.75" x14ac:dyDescent="0.2">
      <c r="C2539" t="s">
        <v>721</v>
      </c>
      <c r="D2539" t="s">
        <v>117</v>
      </c>
      <c r="E2539">
        <v>27.04</v>
      </c>
      <c r="F2539">
        <v>11.23</v>
      </c>
      <c r="G2539">
        <v>11.56</v>
      </c>
      <c r="H2539">
        <v>3680</v>
      </c>
      <c r="I2539">
        <v>-33.732999999999997</v>
      </c>
      <c r="J2539" t="s">
        <v>78</v>
      </c>
      <c r="K2539">
        <v>70.069999999999993</v>
      </c>
      <c r="L2539">
        <v>26.80959</v>
      </c>
      <c r="M2539">
        <v>0.86465328264998831</v>
      </c>
      <c r="N2539">
        <v>26.606681999999999</v>
      </c>
      <c r="O2539">
        <v>1.6338677629927709</v>
      </c>
      <c r="P2539">
        <v>10531000</v>
      </c>
      <c r="Q2539">
        <v>16008000</v>
      </c>
      <c r="R2539">
        <v>0.66</v>
      </c>
      <c r="S2539">
        <v>47.682000000000002</v>
      </c>
      <c r="T2539">
        <v>8.0459999999999994</v>
      </c>
      <c r="U2539">
        <v>24.684000000000001</v>
      </c>
      <c r="V2539">
        <f t="shared" si="383"/>
        <v>2.5023270427376163</v>
      </c>
      <c r="AC2539">
        <v>28.66</v>
      </c>
      <c r="AD2539">
        <v>26.79</v>
      </c>
      <c r="AH2539" s="85">
        <f>IF(AND(M2539&lt;Variables!$G$6,M2539&gt;Variables!$G$5),0,1)</f>
        <v>1</v>
      </c>
      <c r="AI2539" s="85">
        <f t="shared" si="382"/>
        <v>0</v>
      </c>
      <c r="AJ2539" s="85">
        <f>IF(I2539&gt;Variables!$G$7,0,1)</f>
        <v>1</v>
      </c>
      <c r="AK2539" s="85">
        <f>IF(F2539&gt;Variables!$G$8,0,1)</f>
        <v>0</v>
      </c>
      <c r="AL2539" s="85">
        <f>IF(G2539&gt;Variables!$G$9,0,1)</f>
        <v>1</v>
      </c>
      <c r="AM2539" s="85">
        <f>IF(AND(K2539&gt;Variables!$G$10,K2539&lt;Variables!$G$11),0,1)</f>
        <v>0</v>
      </c>
      <c r="AN2539" s="103">
        <f>IF(H2539&lt;Variables!$G$13,1,0)</f>
        <v>0</v>
      </c>
      <c r="AO2539" s="101">
        <f>IF(R2539&lt;Variables!$G$12,0,1)</f>
        <v>0</v>
      </c>
      <c r="AP2539" s="86">
        <f t="shared" si="381"/>
        <v>1</v>
      </c>
      <c r="AR2539">
        <v>0</v>
      </c>
      <c r="AS2539">
        <v>0</v>
      </c>
      <c r="AT2539">
        <v>1</v>
      </c>
      <c r="AU2539">
        <v>0</v>
      </c>
      <c r="BA2539">
        <v>-0.61</v>
      </c>
    </row>
    <row r="2540" spans="3:53" ht="12.75" x14ac:dyDescent="0.2">
      <c r="C2540" t="s">
        <v>722</v>
      </c>
      <c r="D2540" t="s">
        <v>193</v>
      </c>
      <c r="E2540">
        <v>19.63</v>
      </c>
      <c r="F2540">
        <v>15.48</v>
      </c>
      <c r="G2540">
        <v>9.2200000000000006</v>
      </c>
      <c r="H2540">
        <v>6870</v>
      </c>
      <c r="I2540">
        <v>-50.680999999999997</v>
      </c>
      <c r="J2540" t="s">
        <v>78</v>
      </c>
      <c r="K2540">
        <v>51.69</v>
      </c>
      <c r="L2540">
        <v>19.621279999999999</v>
      </c>
      <c r="M2540">
        <v>-8.2971141536101356E-2</v>
      </c>
      <c r="N2540">
        <v>19.491810000000001</v>
      </c>
      <c r="O2540">
        <v>0.58070543474412817</v>
      </c>
      <c r="P2540">
        <v>18137000</v>
      </c>
      <c r="Q2540">
        <v>21186000</v>
      </c>
      <c r="R2540">
        <v>0.86</v>
      </c>
      <c r="S2540">
        <v>44.509</v>
      </c>
      <c r="T2540">
        <v>8.09</v>
      </c>
      <c r="U2540">
        <v>23.404800000000002</v>
      </c>
      <c r="V2540">
        <f t="shared" si="383"/>
        <v>2.3870706085898568</v>
      </c>
      <c r="AC2540">
        <v>23</v>
      </c>
      <c r="AD2540">
        <v>19.579999999999998</v>
      </c>
      <c r="AH2540" s="85">
        <f>IF(AND(M2540&lt;Variables!$G$6,M2540&gt;Variables!$G$5),0,1)</f>
        <v>1</v>
      </c>
      <c r="AI2540" s="85">
        <f t="shared" si="382"/>
        <v>0</v>
      </c>
      <c r="AJ2540" s="85">
        <f>IF(I2540&gt;Variables!$G$7,0,1)</f>
        <v>1</v>
      </c>
      <c r="AK2540" s="85">
        <f>IF(F2540&gt;Variables!$G$8,0,1)</f>
        <v>0</v>
      </c>
      <c r="AL2540" s="85">
        <f>IF(G2540&gt;Variables!$G$9,0,1)</f>
        <v>1</v>
      </c>
      <c r="AM2540" s="85">
        <f>IF(AND(K2540&gt;Variables!$G$10,K2540&lt;Variables!$G$11),0,1)</f>
        <v>0</v>
      </c>
      <c r="AN2540" s="103">
        <f>IF(H2540&lt;Variables!$G$13,1,0)</f>
        <v>0</v>
      </c>
      <c r="AO2540" s="101">
        <f>IF(R2540&lt;Variables!$G$12,0,1)</f>
        <v>0</v>
      </c>
      <c r="AP2540" s="86">
        <f t="shared" si="381"/>
        <v>1</v>
      </c>
      <c r="AR2540">
        <v>1</v>
      </c>
      <c r="AS2540">
        <v>0</v>
      </c>
      <c r="AT2540">
        <v>0</v>
      </c>
      <c r="AU2540">
        <v>0</v>
      </c>
      <c r="BA2540">
        <v>2</v>
      </c>
    </row>
    <row r="2541" spans="3:53" ht="12.75" x14ac:dyDescent="0.2">
      <c r="C2541" t="s">
        <v>722</v>
      </c>
      <c r="D2541" t="s">
        <v>370</v>
      </c>
      <c r="E2541">
        <v>17.079999999999998</v>
      </c>
      <c r="F2541">
        <v>9.8699999999999992</v>
      </c>
      <c r="G2541">
        <v>7.54</v>
      </c>
      <c r="H2541">
        <v>2790</v>
      </c>
      <c r="I2541">
        <v>30.738</v>
      </c>
      <c r="J2541" t="s">
        <v>78</v>
      </c>
      <c r="K2541">
        <v>51.44</v>
      </c>
      <c r="L2541">
        <v>17.04325</v>
      </c>
      <c r="M2541">
        <v>1.026799466065011E-2</v>
      </c>
      <c r="N2541">
        <v>17.051300000000001</v>
      </c>
      <c r="O2541">
        <v>-3.6947329529103207E-2</v>
      </c>
      <c r="P2541">
        <v>1011000</v>
      </c>
      <c r="Q2541">
        <v>1113000</v>
      </c>
      <c r="R2541">
        <v>0.91</v>
      </c>
      <c r="S2541">
        <v>44.509</v>
      </c>
      <c r="T2541">
        <v>8.09</v>
      </c>
      <c r="U2541">
        <v>23.404800000000002</v>
      </c>
      <c r="V2541">
        <f t="shared" si="383"/>
        <v>2.3816087304240683</v>
      </c>
      <c r="AC2541">
        <v>17.574999999999999</v>
      </c>
      <c r="AD2541">
        <v>17.045000000000002</v>
      </c>
      <c r="AH2541" s="85">
        <f>IF(AND(M2541&lt;Variables!$G$6,M2541&gt;Variables!$G$5),0,1)</f>
        <v>1</v>
      </c>
      <c r="AI2541" s="85">
        <f t="shared" si="382"/>
        <v>1</v>
      </c>
      <c r="AJ2541" s="85">
        <f>IF(I2541&gt;Variables!$G$7,0,1)</f>
        <v>0</v>
      </c>
      <c r="AK2541" s="85">
        <f>IF(F2541&gt;Variables!$G$8,0,1)</f>
        <v>0</v>
      </c>
      <c r="AL2541" s="85">
        <f>IF(G2541&gt;Variables!$G$9,0,1)</f>
        <v>1</v>
      </c>
      <c r="AM2541" s="85">
        <f>IF(AND(K2541&gt;Variables!$G$10,K2541&lt;Variables!$G$11),0,1)</f>
        <v>0</v>
      </c>
      <c r="AN2541" s="103">
        <f>IF(H2541&lt;Variables!$G$13,1,0)</f>
        <v>0</v>
      </c>
      <c r="AO2541" s="101">
        <f>IF(R2541&lt;Variables!$G$12,0,1)</f>
        <v>0</v>
      </c>
      <c r="AP2541" s="86">
        <f t="shared" si="381"/>
        <v>1</v>
      </c>
      <c r="AR2541">
        <v>1</v>
      </c>
      <c r="AS2541">
        <v>0</v>
      </c>
      <c r="AT2541">
        <v>0</v>
      </c>
      <c r="AU2541">
        <v>0</v>
      </c>
      <c r="BA2541">
        <v>2</v>
      </c>
    </row>
    <row r="2542" spans="3:53" ht="12.75" x14ac:dyDescent="0.2">
      <c r="C2542" t="s">
        <v>722</v>
      </c>
      <c r="D2542" t="s">
        <v>499</v>
      </c>
      <c r="E2542">
        <v>71.56</v>
      </c>
      <c r="F2542">
        <v>7.73</v>
      </c>
      <c r="G2542">
        <v>7.15</v>
      </c>
      <c r="H2542">
        <v>4800</v>
      </c>
      <c r="I2542">
        <v>45.518999999999998</v>
      </c>
      <c r="J2542" t="s">
        <v>78</v>
      </c>
      <c r="K2542">
        <v>70.97</v>
      </c>
      <c r="L2542">
        <v>71.108480000000014</v>
      </c>
      <c r="M2542">
        <v>0.52246933136524576</v>
      </c>
      <c r="N2542">
        <v>70.328305999999998</v>
      </c>
      <c r="O2542">
        <v>1.637596674090239</v>
      </c>
      <c r="P2542">
        <v>639912</v>
      </c>
      <c r="Q2542">
        <v>1258000</v>
      </c>
      <c r="R2542">
        <v>0.51</v>
      </c>
      <c r="S2542">
        <v>44.509</v>
      </c>
      <c r="T2542">
        <v>8.09</v>
      </c>
      <c r="U2542">
        <v>23.404800000000002</v>
      </c>
      <c r="V2542">
        <f t="shared" si="383"/>
        <v>2.5390235441187339</v>
      </c>
      <c r="AC2542">
        <v>78.568200000000004</v>
      </c>
      <c r="AD2542">
        <v>71.400000000000006</v>
      </c>
      <c r="AH2542" s="85">
        <f>IF(AND(M2542&lt;Variables!$G$6,M2542&gt;Variables!$G$5),0,1)</f>
        <v>1</v>
      </c>
      <c r="AI2542" s="85">
        <f t="shared" si="382"/>
        <v>0</v>
      </c>
      <c r="AJ2542" s="85">
        <f>IF(I2542&gt;Variables!$G$7,0,1)</f>
        <v>0</v>
      </c>
      <c r="AK2542" s="85">
        <f>IF(F2542&gt;Variables!$G$8,0,1)</f>
        <v>1</v>
      </c>
      <c r="AL2542" s="85">
        <f>IF(G2542&gt;Variables!$G$9,0,1)</f>
        <v>1</v>
      </c>
      <c r="AM2542" s="85">
        <f>IF(AND(K2542&gt;Variables!$G$10,K2542&lt;Variables!$G$11),0,1)</f>
        <v>0</v>
      </c>
      <c r="AN2542" s="103">
        <f>IF(H2542&lt;Variables!$G$13,1,0)</f>
        <v>0</v>
      </c>
      <c r="AO2542" s="101">
        <f>IF(R2542&lt;Variables!$G$12,0,1)</f>
        <v>0</v>
      </c>
      <c r="AP2542" s="86">
        <f t="shared" si="381"/>
        <v>1</v>
      </c>
      <c r="AR2542">
        <v>1</v>
      </c>
      <c r="AS2542">
        <v>0</v>
      </c>
      <c r="AT2542">
        <v>0</v>
      </c>
      <c r="AU2542">
        <v>0</v>
      </c>
      <c r="BA2542">
        <v>2</v>
      </c>
    </row>
    <row r="2543" spans="3:53" ht="12.75" x14ac:dyDescent="0.2">
      <c r="C2543" t="s">
        <v>722</v>
      </c>
      <c r="D2543" t="s">
        <v>678</v>
      </c>
      <c r="E2543">
        <v>33.74</v>
      </c>
      <c r="F2543">
        <v>66.7</v>
      </c>
      <c r="G2543">
        <v>0.09</v>
      </c>
      <c r="H2543">
        <v>979.01</v>
      </c>
      <c r="I2543">
        <v>-42.594000000000001</v>
      </c>
      <c r="J2543" t="s">
        <v>78</v>
      </c>
      <c r="K2543">
        <v>56.06</v>
      </c>
      <c r="L2543">
        <v>33.738500000000002</v>
      </c>
      <c r="M2543">
        <v>4.4459593639315821E-3</v>
      </c>
      <c r="N2543">
        <v>33.728439999999999</v>
      </c>
      <c r="O2543">
        <v>3.4273746428838403E-2</v>
      </c>
      <c r="P2543">
        <v>17610000</v>
      </c>
      <c r="Q2543">
        <v>462110</v>
      </c>
      <c r="R2543">
        <v>38.11</v>
      </c>
      <c r="S2543">
        <v>44.509</v>
      </c>
      <c r="T2543">
        <v>8.09</v>
      </c>
      <c r="U2543">
        <v>23.404800000000002</v>
      </c>
      <c r="V2543">
        <f t="shared" si="383"/>
        <v>2.4295881950768412</v>
      </c>
      <c r="AC2543">
        <v>33.869999999999997</v>
      </c>
      <c r="AD2543">
        <v>33.479999999999997</v>
      </c>
      <c r="AH2543" s="85">
        <f>IF(AND(M2543&lt;Variables!$G$6,M2543&gt;Variables!$G$5),0,1)</f>
        <v>1</v>
      </c>
      <c r="AI2543" s="85">
        <f t="shared" si="382"/>
        <v>0</v>
      </c>
      <c r="AJ2543" s="85">
        <f>IF(I2543&gt;Variables!$G$7,0,1)</f>
        <v>1</v>
      </c>
      <c r="AK2543" s="85">
        <f>IF(F2543&gt;Variables!$G$8,0,1)</f>
        <v>0</v>
      </c>
      <c r="AL2543" s="85">
        <f>IF(G2543&gt;Variables!$G$9,0,1)</f>
        <v>1</v>
      </c>
      <c r="AM2543" s="85">
        <f>IF(AND(K2543&gt;Variables!$G$10,K2543&lt;Variables!$G$11),0,1)</f>
        <v>0</v>
      </c>
      <c r="AN2543" s="103">
        <f>IF(H2543&lt;Variables!$G$13,1,0)</f>
        <v>1</v>
      </c>
      <c r="AO2543" s="101">
        <f>IF(R2543&lt;Variables!$G$12,0,1)</f>
        <v>1</v>
      </c>
      <c r="AP2543" s="86">
        <f t="shared" ref="AP2543:AP2606" si="384">IF(J2543="Pass", 0,1)</f>
        <v>1</v>
      </c>
      <c r="AR2543">
        <v>0</v>
      </c>
      <c r="AS2543">
        <v>0</v>
      </c>
      <c r="AT2543">
        <v>0</v>
      </c>
      <c r="AU2543">
        <v>1</v>
      </c>
      <c r="BA2543">
        <v>-0.09</v>
      </c>
    </row>
    <row r="2544" spans="3:53" ht="12.75" x14ac:dyDescent="0.2">
      <c r="C2544" t="s">
        <v>722</v>
      </c>
      <c r="D2544" t="s">
        <v>117</v>
      </c>
      <c r="E2544">
        <v>26.97</v>
      </c>
      <c r="F2544">
        <v>10.82</v>
      </c>
      <c r="G2544">
        <v>11.2</v>
      </c>
      <c r="H2544">
        <v>3680</v>
      </c>
      <c r="I2544">
        <v>-33.805</v>
      </c>
      <c r="J2544" t="s">
        <v>78</v>
      </c>
      <c r="K2544">
        <v>60.72</v>
      </c>
      <c r="L2544">
        <v>26.879460000000002</v>
      </c>
      <c r="M2544">
        <v>0.28103243145508361</v>
      </c>
      <c r="N2544">
        <v>26.671182000000002</v>
      </c>
      <c r="O2544">
        <v>1.0641373149491471</v>
      </c>
      <c r="P2544">
        <v>10683000</v>
      </c>
      <c r="Q2544">
        <v>16008000</v>
      </c>
      <c r="R2544">
        <v>0.67</v>
      </c>
      <c r="S2544">
        <v>44.509</v>
      </c>
      <c r="T2544">
        <v>8.09</v>
      </c>
      <c r="U2544">
        <v>23.404800000000002</v>
      </c>
      <c r="V2544">
        <f t="shared" si="383"/>
        <v>2.4620517725650743</v>
      </c>
      <c r="AC2544">
        <v>28.66</v>
      </c>
      <c r="AD2544">
        <v>26.79</v>
      </c>
      <c r="AH2544" s="85">
        <f>IF(AND(M2544&lt;Variables!$G$6,M2544&gt;Variables!$G$5),0,1)</f>
        <v>1</v>
      </c>
      <c r="AI2544" s="85">
        <f t="shared" si="382"/>
        <v>0</v>
      </c>
      <c r="AJ2544" s="85">
        <f>IF(I2544&gt;Variables!$G$7,0,1)</f>
        <v>1</v>
      </c>
      <c r="AK2544" s="85">
        <f>IF(F2544&gt;Variables!$G$8,0,1)</f>
        <v>0</v>
      </c>
      <c r="AL2544" s="85">
        <f>IF(G2544&gt;Variables!$G$9,0,1)</f>
        <v>1</v>
      </c>
      <c r="AM2544" s="85">
        <f>IF(AND(K2544&gt;Variables!$G$10,K2544&lt;Variables!$G$11),0,1)</f>
        <v>0</v>
      </c>
      <c r="AN2544" s="103">
        <f>IF(H2544&lt;Variables!$G$13,1,0)</f>
        <v>0</v>
      </c>
      <c r="AO2544" s="101">
        <f>IF(R2544&lt;Variables!$G$12,0,1)</f>
        <v>0</v>
      </c>
      <c r="AP2544" s="86">
        <f t="shared" si="384"/>
        <v>1</v>
      </c>
      <c r="AR2544">
        <v>1</v>
      </c>
      <c r="AS2544">
        <v>0</v>
      </c>
      <c r="AT2544">
        <v>0</v>
      </c>
      <c r="AU2544">
        <v>0</v>
      </c>
      <c r="BA2544">
        <v>1.39</v>
      </c>
    </row>
    <row r="2545" spans="3:53" ht="12.75" x14ac:dyDescent="0.2">
      <c r="C2545" t="s">
        <v>722</v>
      </c>
      <c r="D2545" t="s">
        <v>447</v>
      </c>
      <c r="E2545">
        <v>18.309999999999999</v>
      </c>
      <c r="F2545">
        <v>8.19</v>
      </c>
      <c r="G2545">
        <v>6.06</v>
      </c>
      <c r="H2545">
        <v>7820</v>
      </c>
      <c r="I2545">
        <v>-55.427999999999997</v>
      </c>
      <c r="J2545" t="s">
        <v>78</v>
      </c>
      <c r="K2545">
        <v>52.31</v>
      </c>
      <c r="L2545">
        <v>18.31906</v>
      </c>
      <c r="M2545">
        <v>-0.15863259359378259</v>
      </c>
      <c r="N2545">
        <v>18.113074000000001</v>
      </c>
      <c r="O2545">
        <v>0.97678616009630237</v>
      </c>
      <c r="P2545">
        <v>18731000</v>
      </c>
      <c r="Q2545">
        <v>23167000</v>
      </c>
      <c r="R2545">
        <v>0.81</v>
      </c>
      <c r="S2545">
        <v>44.509</v>
      </c>
      <c r="T2545">
        <v>8.09</v>
      </c>
      <c r="U2545">
        <v>23.404800000000002</v>
      </c>
      <c r="V2545">
        <f t="shared" si="383"/>
        <v>2.3961143298824288</v>
      </c>
      <c r="AC2545">
        <v>19.14</v>
      </c>
      <c r="AD2545">
        <v>17.75</v>
      </c>
      <c r="AH2545" s="85">
        <f>IF(AND(M2545&lt;Variables!$G$6,M2545&gt;Variables!$G$5),0,1)</f>
        <v>1</v>
      </c>
      <c r="AI2545" s="85">
        <f t="shared" si="382"/>
        <v>0</v>
      </c>
      <c r="AJ2545" s="85">
        <f>IF(I2545&gt;Variables!$G$7,0,1)</f>
        <v>1</v>
      </c>
      <c r="AK2545" s="85">
        <f>IF(F2545&gt;Variables!$G$8,0,1)</f>
        <v>1</v>
      </c>
      <c r="AL2545" s="85">
        <f>IF(G2545&gt;Variables!$G$9,0,1)</f>
        <v>1</v>
      </c>
      <c r="AM2545" s="85">
        <f>IF(AND(K2545&gt;Variables!$G$10,K2545&lt;Variables!$G$11),0,1)</f>
        <v>0</v>
      </c>
      <c r="AN2545" s="103">
        <f>IF(H2545&lt;Variables!$G$13,1,0)</f>
        <v>0</v>
      </c>
      <c r="AO2545" s="101">
        <f>IF(R2545&lt;Variables!$G$12,0,1)</f>
        <v>0</v>
      </c>
      <c r="AP2545" s="86">
        <f t="shared" si="384"/>
        <v>1</v>
      </c>
      <c r="AR2545">
        <v>0</v>
      </c>
      <c r="AS2545">
        <v>0</v>
      </c>
      <c r="AT2545">
        <v>1</v>
      </c>
      <c r="AU2545">
        <v>0</v>
      </c>
      <c r="BA2545">
        <v>-1.34</v>
      </c>
    </row>
    <row r="2546" spans="3:53" ht="12.75" x14ac:dyDescent="0.2">
      <c r="C2546" t="s">
        <v>722</v>
      </c>
      <c r="D2546" t="s">
        <v>690</v>
      </c>
      <c r="E2546">
        <v>16.850000000000001</v>
      </c>
      <c r="F2546">
        <v>8</v>
      </c>
      <c r="G2546">
        <v>3.66</v>
      </c>
      <c r="H2546">
        <v>-99999</v>
      </c>
      <c r="I2546">
        <v>4.5350000000000001</v>
      </c>
      <c r="J2546" t="s">
        <v>76</v>
      </c>
      <c r="K2546">
        <v>61.28</v>
      </c>
      <c r="L2546">
        <v>16.8629</v>
      </c>
      <c r="M2546">
        <v>0</v>
      </c>
      <c r="N2546">
        <v>16.868580000000001</v>
      </c>
      <c r="O2546">
        <v>-3.3672069611085723E-2</v>
      </c>
      <c r="P2546">
        <v>36371</v>
      </c>
      <c r="Q2546">
        <v>7871</v>
      </c>
      <c r="R2546">
        <v>4.62</v>
      </c>
      <c r="S2546">
        <v>44.509</v>
      </c>
      <c r="T2546">
        <v>8.09</v>
      </c>
      <c r="U2546">
        <v>23.404800000000002</v>
      </c>
      <c r="V2546">
        <f t="shared" si="383"/>
        <v>2.4838608</v>
      </c>
      <c r="AC2546">
        <v>16.96</v>
      </c>
      <c r="AD2546">
        <v>16.815899999999999</v>
      </c>
      <c r="AH2546" s="85">
        <f>IF(AND(M2546&lt;Variables!$G$6,M2546&gt;Variables!$G$5),0,1)</f>
        <v>1</v>
      </c>
      <c r="AI2546" s="85">
        <f t="shared" si="382"/>
        <v>1</v>
      </c>
      <c r="AJ2546" s="85">
        <f>IF(I2546&gt;Variables!$G$7,0,1)</f>
        <v>0</v>
      </c>
      <c r="AK2546" s="85">
        <f>IF(F2546&gt;Variables!$G$8,0,1)</f>
        <v>1</v>
      </c>
      <c r="AL2546" s="85">
        <f>IF(G2546&gt;Variables!$G$9,0,1)</f>
        <v>1</v>
      </c>
      <c r="AM2546" s="85">
        <f>IF(AND(K2546&gt;Variables!$G$10,K2546&lt;Variables!$G$11),0,1)</f>
        <v>0</v>
      </c>
      <c r="AN2546" s="103">
        <f>IF(H2546&lt;Variables!$G$13,1,0)</f>
        <v>1</v>
      </c>
      <c r="AO2546" s="101">
        <f>IF(R2546&lt;Variables!$G$12,0,1)</f>
        <v>1</v>
      </c>
      <c r="AP2546" s="86">
        <f t="shared" si="384"/>
        <v>0</v>
      </c>
      <c r="AR2546">
        <v>0</v>
      </c>
      <c r="AS2546">
        <v>0</v>
      </c>
      <c r="AT2546">
        <v>0</v>
      </c>
      <c r="AU2546">
        <v>0</v>
      </c>
      <c r="BA2546">
        <v>0</v>
      </c>
    </row>
    <row r="2547" spans="3:53" ht="12.75" x14ac:dyDescent="0.2">
      <c r="C2547" t="s">
        <v>722</v>
      </c>
      <c r="D2547" t="s">
        <v>389</v>
      </c>
      <c r="E2547">
        <v>8.51</v>
      </c>
      <c r="F2547">
        <v>11.29</v>
      </c>
      <c r="G2547">
        <v>4.57</v>
      </c>
      <c r="H2547">
        <v>2260</v>
      </c>
      <c r="I2547">
        <v>-40.506</v>
      </c>
      <c r="J2547" t="s">
        <v>78</v>
      </c>
      <c r="K2547">
        <v>55.68</v>
      </c>
      <c r="L2547">
        <v>8.4928100000000004</v>
      </c>
      <c r="M2547">
        <v>0.22242343817887089</v>
      </c>
      <c r="N2547">
        <v>8.4477780000000013</v>
      </c>
      <c r="O2547">
        <v>0.7566723462666517</v>
      </c>
      <c r="P2547">
        <v>9070000</v>
      </c>
      <c r="Q2547">
        <v>7917000</v>
      </c>
      <c r="R2547">
        <v>1.1499999999999999</v>
      </c>
      <c r="S2547">
        <v>44.509</v>
      </c>
      <c r="T2547">
        <v>8.09</v>
      </c>
      <c r="U2547">
        <v>23.404800000000002</v>
      </c>
      <c r="V2547">
        <f t="shared" si="383"/>
        <v>2.4164131921152134</v>
      </c>
      <c r="AC2547">
        <v>8.6549999999999994</v>
      </c>
      <c r="AD2547">
        <v>8.3550000000000004</v>
      </c>
      <c r="AH2547" s="85">
        <f>IF(AND(M2547&lt;Variables!$G$6,M2547&gt;Variables!$G$5),0,1)</f>
        <v>1</v>
      </c>
      <c r="AI2547" s="85">
        <f t="shared" si="382"/>
        <v>0</v>
      </c>
      <c r="AJ2547" s="85">
        <f>IF(I2547&gt;Variables!$G$7,0,1)</f>
        <v>1</v>
      </c>
      <c r="AK2547" s="85">
        <f>IF(F2547&gt;Variables!$G$8,0,1)</f>
        <v>0</v>
      </c>
      <c r="AL2547" s="85">
        <f>IF(G2547&gt;Variables!$G$9,0,1)</f>
        <v>1</v>
      </c>
      <c r="AM2547" s="85">
        <f>IF(AND(K2547&gt;Variables!$G$10,K2547&lt;Variables!$G$11),0,1)</f>
        <v>0</v>
      </c>
      <c r="AN2547" s="103">
        <f>IF(H2547&lt;Variables!$G$13,1,0)</f>
        <v>1</v>
      </c>
      <c r="AO2547" s="101">
        <f>IF(R2547&lt;Variables!$G$12,0,1)</f>
        <v>0</v>
      </c>
      <c r="AP2547" s="86">
        <f t="shared" si="384"/>
        <v>1</v>
      </c>
      <c r="AR2547">
        <v>0</v>
      </c>
      <c r="AS2547">
        <v>0</v>
      </c>
      <c r="AT2547">
        <v>1</v>
      </c>
      <c r="AU2547">
        <v>0</v>
      </c>
      <c r="BA2547">
        <v>-0.77</v>
      </c>
    </row>
    <row r="2548" spans="3:53" ht="12.75" x14ac:dyDescent="0.2">
      <c r="C2548" t="s">
        <v>722</v>
      </c>
      <c r="D2548" t="s">
        <v>704</v>
      </c>
      <c r="E2548">
        <v>18.45</v>
      </c>
      <c r="F2548">
        <v>8.23</v>
      </c>
      <c r="G2548">
        <v>4.01</v>
      </c>
      <c r="H2548">
        <v>-99999</v>
      </c>
      <c r="I2548">
        <v>-8.577</v>
      </c>
      <c r="J2548" t="s">
        <v>78</v>
      </c>
      <c r="K2548">
        <v>62.07</v>
      </c>
      <c r="L2548">
        <v>18.66</v>
      </c>
      <c r="M2548">
        <v>0</v>
      </c>
      <c r="N2548">
        <v>18.635000000000002</v>
      </c>
      <c r="O2548">
        <v>0.13415615776765299</v>
      </c>
      <c r="P2548">
        <v>40541</v>
      </c>
      <c r="Q2548">
        <v>44210</v>
      </c>
      <c r="R2548">
        <v>0.92</v>
      </c>
      <c r="S2548">
        <v>44.509</v>
      </c>
      <c r="T2548">
        <v>8.09</v>
      </c>
      <c r="U2548">
        <v>23.404800000000002</v>
      </c>
      <c r="V2548">
        <f t="shared" si="383"/>
        <v>2.4920451999999997</v>
      </c>
      <c r="AC2548">
        <v>18.75</v>
      </c>
      <c r="AD2548">
        <v>18.32</v>
      </c>
      <c r="AH2548" s="85">
        <f>IF(AND(M2548&lt;Variables!$G$6,M2548&gt;Variables!$G$5),0,1)</f>
        <v>1</v>
      </c>
      <c r="AI2548" s="85">
        <f t="shared" si="382"/>
        <v>0</v>
      </c>
      <c r="AJ2548" s="85">
        <f>IF(I2548&gt;Variables!$G$7,0,1)</f>
        <v>1</v>
      </c>
      <c r="AK2548" s="85">
        <f>IF(F2548&gt;Variables!$G$8,0,1)</f>
        <v>1</v>
      </c>
      <c r="AL2548" s="85">
        <f>IF(G2548&gt;Variables!$G$9,0,1)</f>
        <v>1</v>
      </c>
      <c r="AM2548" s="85">
        <f>IF(AND(K2548&gt;Variables!$G$10,K2548&lt;Variables!$G$11),0,1)</f>
        <v>0</v>
      </c>
      <c r="AN2548" s="103">
        <f>IF(H2548&lt;Variables!$G$13,1,0)</f>
        <v>1</v>
      </c>
      <c r="AO2548" s="101">
        <f>IF(R2548&lt;Variables!$G$12,0,1)</f>
        <v>0</v>
      </c>
      <c r="AP2548" s="86">
        <f t="shared" si="384"/>
        <v>1</v>
      </c>
      <c r="AR2548">
        <v>0</v>
      </c>
      <c r="AS2548">
        <v>0</v>
      </c>
      <c r="AT2548">
        <v>0</v>
      </c>
      <c r="AU2548">
        <v>0</v>
      </c>
      <c r="BA2548">
        <v>0</v>
      </c>
    </row>
    <row r="2549" spans="3:53" ht="12.75" x14ac:dyDescent="0.2">
      <c r="C2549" t="s">
        <v>722</v>
      </c>
      <c r="D2549" t="s">
        <v>603</v>
      </c>
      <c r="E2549">
        <v>13.16</v>
      </c>
      <c r="F2549">
        <v>14.14</v>
      </c>
      <c r="G2549">
        <v>2.0099999999999998</v>
      </c>
      <c r="H2549">
        <v>6420</v>
      </c>
      <c r="I2549">
        <v>-8.3390000000000004</v>
      </c>
      <c r="J2549" t="s">
        <v>78</v>
      </c>
      <c r="K2549">
        <v>61.54</v>
      </c>
      <c r="L2549">
        <v>13.07954</v>
      </c>
      <c r="M2549">
        <v>0.6916145369026756</v>
      </c>
      <c r="N2549">
        <v>12.974804000000001</v>
      </c>
      <c r="O2549">
        <v>1.504423496493674</v>
      </c>
      <c r="P2549">
        <v>109912000</v>
      </c>
      <c r="Q2549">
        <v>15248000</v>
      </c>
      <c r="R2549">
        <v>7.21</v>
      </c>
      <c r="S2549">
        <v>44.509</v>
      </c>
      <c r="T2549">
        <v>8.09</v>
      </c>
      <c r="U2549">
        <v>23.404800000000002</v>
      </c>
      <c r="V2549">
        <f t="shared" si="383"/>
        <v>2.4455226247296156</v>
      </c>
      <c r="AC2549">
        <v>16.66</v>
      </c>
      <c r="AD2549">
        <v>13.07</v>
      </c>
      <c r="AH2549" s="85">
        <f>IF(AND(M2549&lt;Variables!$G$6,M2549&gt;Variables!$G$5),0,1)</f>
        <v>1</v>
      </c>
      <c r="AI2549" s="85">
        <f t="shared" si="382"/>
        <v>0</v>
      </c>
      <c r="AJ2549" s="85">
        <f>IF(I2549&gt;Variables!$G$7,0,1)</f>
        <v>1</v>
      </c>
      <c r="AK2549" s="85">
        <f>IF(F2549&gt;Variables!$G$8,0,1)</f>
        <v>0</v>
      </c>
      <c r="AL2549" s="85">
        <f>IF(G2549&gt;Variables!$G$9,0,1)</f>
        <v>1</v>
      </c>
      <c r="AM2549" s="85">
        <f>IF(AND(K2549&gt;Variables!$G$10,K2549&lt;Variables!$G$11),0,1)</f>
        <v>0</v>
      </c>
      <c r="AN2549" s="103">
        <f>IF(H2549&lt;Variables!$G$13,1,0)</f>
        <v>0</v>
      </c>
      <c r="AO2549" s="101">
        <f>IF(R2549&lt;Variables!$G$12,0,1)</f>
        <v>1</v>
      </c>
      <c r="AP2549" s="86">
        <f t="shared" si="384"/>
        <v>1</v>
      </c>
      <c r="AR2549">
        <v>1</v>
      </c>
      <c r="AS2549">
        <v>0</v>
      </c>
      <c r="AT2549">
        <v>0</v>
      </c>
      <c r="AU2549">
        <v>0</v>
      </c>
      <c r="BA2549">
        <v>2</v>
      </c>
    </row>
    <row r="2550" spans="3:53" ht="12.75" x14ac:dyDescent="0.2">
      <c r="C2550" t="s">
        <v>722</v>
      </c>
      <c r="D2550" t="s">
        <v>331</v>
      </c>
      <c r="E2550">
        <v>43.75</v>
      </c>
      <c r="F2550">
        <v>36.75</v>
      </c>
      <c r="G2550">
        <v>15.72</v>
      </c>
      <c r="H2550">
        <v>14650</v>
      </c>
      <c r="I2550">
        <v>208.661</v>
      </c>
      <c r="J2550" t="s">
        <v>78</v>
      </c>
      <c r="K2550">
        <v>51.28</v>
      </c>
      <c r="L2550">
        <v>43.663034999999986</v>
      </c>
      <c r="M2550">
        <v>-0.55661499481195453</v>
      </c>
      <c r="N2550">
        <v>42.369256000000007</v>
      </c>
      <c r="O2550">
        <v>2.479968022096009</v>
      </c>
      <c r="P2550">
        <v>286262000</v>
      </c>
      <c r="Q2550">
        <v>111998000</v>
      </c>
      <c r="R2550">
        <v>2.56</v>
      </c>
      <c r="S2550">
        <v>44.509</v>
      </c>
      <c r="T2550">
        <v>8.09</v>
      </c>
      <c r="U2550">
        <v>23.404800000000002</v>
      </c>
      <c r="V2550">
        <f t="shared" si="383"/>
        <v>2.3967903951195324</v>
      </c>
      <c r="AC2550">
        <v>72.62</v>
      </c>
      <c r="AD2550">
        <v>43.34</v>
      </c>
      <c r="AH2550" s="85">
        <f>IF(AND(M2550&lt;Variables!$G$6,M2550&gt;Variables!$G$5),0,1)</f>
        <v>1</v>
      </c>
      <c r="AI2550" s="85">
        <f t="shared" si="382"/>
        <v>0</v>
      </c>
      <c r="AJ2550" s="85">
        <f>IF(I2550&gt;Variables!$G$7,0,1)</f>
        <v>0</v>
      </c>
      <c r="AK2550" s="85">
        <f>IF(F2550&gt;Variables!$G$8,0,1)</f>
        <v>0</v>
      </c>
      <c r="AL2550" s="85">
        <f>IF(G2550&gt;Variables!$G$9,0,1)</f>
        <v>0</v>
      </c>
      <c r="AM2550" s="85">
        <f>IF(AND(K2550&gt;Variables!$G$10,K2550&lt;Variables!$G$11),0,1)</f>
        <v>0</v>
      </c>
      <c r="AN2550" s="103">
        <f>IF(H2550&lt;Variables!$G$13,1,0)</f>
        <v>0</v>
      </c>
      <c r="AO2550" s="101">
        <f>IF(R2550&lt;Variables!$G$12,0,1)</f>
        <v>1</v>
      </c>
      <c r="AP2550" s="86">
        <f t="shared" si="384"/>
        <v>1</v>
      </c>
      <c r="AR2550">
        <v>1</v>
      </c>
      <c r="AS2550">
        <v>0</v>
      </c>
      <c r="AT2550">
        <v>0</v>
      </c>
      <c r="AU2550">
        <v>0</v>
      </c>
      <c r="BA2550">
        <v>2</v>
      </c>
    </row>
    <row r="2551" spans="3:53" ht="12.75" x14ac:dyDescent="0.2">
      <c r="C2551" t="s">
        <v>722</v>
      </c>
      <c r="D2551" t="s">
        <v>683</v>
      </c>
      <c r="E2551">
        <v>28.07</v>
      </c>
      <c r="F2551">
        <v>12.88</v>
      </c>
      <c r="G2551">
        <v>3.03</v>
      </c>
      <c r="H2551">
        <v>3980</v>
      </c>
      <c r="I2551">
        <v>-23.277000000000001</v>
      </c>
      <c r="J2551" t="s">
        <v>78</v>
      </c>
      <c r="K2551">
        <v>51.52</v>
      </c>
      <c r="L2551">
        <v>28.2515</v>
      </c>
      <c r="M2551">
        <v>-7.6102153867934896E-2</v>
      </c>
      <c r="N2551">
        <v>28.106110000000001</v>
      </c>
      <c r="O2551">
        <v>0.44079383450785542</v>
      </c>
      <c r="P2551">
        <v>3425000</v>
      </c>
      <c r="Q2551">
        <v>1581000</v>
      </c>
      <c r="R2551">
        <v>2.17</v>
      </c>
      <c r="S2551">
        <v>44.509</v>
      </c>
      <c r="T2551">
        <v>8.09</v>
      </c>
      <c r="U2551">
        <v>23.404800000000002</v>
      </c>
      <c r="V2551">
        <f t="shared" si="383"/>
        <v>2.3850599261915293</v>
      </c>
      <c r="AC2551">
        <v>28.62</v>
      </c>
      <c r="AD2551">
        <v>27.2</v>
      </c>
      <c r="AH2551" s="85">
        <f>IF(AND(M2551&lt;Variables!$G$6,M2551&gt;Variables!$G$5),0,1)</f>
        <v>1</v>
      </c>
      <c r="AI2551" s="85">
        <f t="shared" si="382"/>
        <v>0</v>
      </c>
      <c r="AJ2551" s="85">
        <f>IF(I2551&gt;Variables!$G$7,0,1)</f>
        <v>1</v>
      </c>
      <c r="AK2551" s="85">
        <f>IF(F2551&gt;Variables!$G$8,0,1)</f>
        <v>0</v>
      </c>
      <c r="AL2551" s="85">
        <f>IF(G2551&gt;Variables!$G$9,0,1)</f>
        <v>1</v>
      </c>
      <c r="AM2551" s="85">
        <f>IF(AND(K2551&gt;Variables!$G$10,K2551&lt;Variables!$G$11),0,1)</f>
        <v>0</v>
      </c>
      <c r="AN2551" s="103">
        <f>IF(H2551&lt;Variables!$G$13,1,0)</f>
        <v>0</v>
      </c>
      <c r="AO2551" s="101">
        <f>IF(R2551&lt;Variables!$G$12,0,1)</f>
        <v>1</v>
      </c>
      <c r="AP2551" s="86">
        <f t="shared" si="384"/>
        <v>1</v>
      </c>
      <c r="AR2551">
        <v>1</v>
      </c>
      <c r="AS2551">
        <v>0</v>
      </c>
      <c r="AT2551">
        <v>0</v>
      </c>
      <c r="AU2551">
        <v>0</v>
      </c>
      <c r="BA2551">
        <v>1.8</v>
      </c>
    </row>
    <row r="2552" spans="3:53" ht="12.75" x14ac:dyDescent="0.2">
      <c r="C2552" t="s">
        <v>722</v>
      </c>
      <c r="D2552" t="s">
        <v>461</v>
      </c>
      <c r="E2552">
        <v>16.72</v>
      </c>
      <c r="F2552">
        <v>8.0299999999999994</v>
      </c>
      <c r="G2552">
        <v>6.98</v>
      </c>
      <c r="H2552">
        <v>6300</v>
      </c>
      <c r="I2552">
        <v>-13.125999999999999</v>
      </c>
      <c r="J2552" t="s">
        <v>78</v>
      </c>
      <c r="K2552">
        <v>64.790000000000006</v>
      </c>
      <c r="L2552">
        <v>16.613965</v>
      </c>
      <c r="M2552">
        <v>0.57743591009130435</v>
      </c>
      <c r="N2552">
        <v>16.459294</v>
      </c>
      <c r="O2552">
        <v>1.5225804946433379</v>
      </c>
      <c r="P2552">
        <v>7468000</v>
      </c>
      <c r="Q2552">
        <v>14129000</v>
      </c>
      <c r="R2552">
        <v>0.53</v>
      </c>
      <c r="S2552">
        <v>44.509</v>
      </c>
      <c r="T2552">
        <v>8.09</v>
      </c>
      <c r="U2552">
        <v>23.404800000000002</v>
      </c>
      <c r="V2552">
        <f t="shared" si="383"/>
        <v>2.4805467460432227</v>
      </c>
      <c r="AC2552">
        <v>18.399999999999999</v>
      </c>
      <c r="AD2552">
        <v>16.63</v>
      </c>
      <c r="AH2552" s="85">
        <f>IF(AND(M2552&lt;Variables!$G$6,M2552&gt;Variables!$G$5),0,1)</f>
        <v>1</v>
      </c>
      <c r="AI2552" s="85">
        <f t="shared" si="382"/>
        <v>0</v>
      </c>
      <c r="AJ2552" s="85">
        <f>IF(I2552&gt;Variables!$G$7,0,1)</f>
        <v>1</v>
      </c>
      <c r="AK2552" s="85">
        <f>IF(F2552&gt;Variables!$G$8,0,1)</f>
        <v>1</v>
      </c>
      <c r="AL2552" s="85">
        <f>IF(G2552&gt;Variables!$G$9,0,1)</f>
        <v>1</v>
      </c>
      <c r="AM2552" s="85">
        <f>IF(AND(K2552&gt;Variables!$G$10,K2552&lt;Variables!$G$11),0,1)</f>
        <v>0</v>
      </c>
      <c r="AN2552" s="103">
        <f>IF(H2552&lt;Variables!$G$13,1,0)</f>
        <v>0</v>
      </c>
      <c r="AO2552" s="101">
        <f>IF(R2552&lt;Variables!$G$12,0,1)</f>
        <v>0</v>
      </c>
      <c r="AP2552" s="86">
        <f t="shared" si="384"/>
        <v>1</v>
      </c>
      <c r="AR2552">
        <v>1</v>
      </c>
      <c r="AS2552">
        <v>0</v>
      </c>
      <c r="AT2552">
        <v>0</v>
      </c>
      <c r="AU2552">
        <v>0</v>
      </c>
      <c r="BA2552">
        <v>2</v>
      </c>
    </row>
    <row r="2553" spans="3:53" ht="12.75" x14ac:dyDescent="0.2">
      <c r="C2553" t="s">
        <v>722</v>
      </c>
      <c r="D2553" t="s">
        <v>697</v>
      </c>
      <c r="E2553">
        <v>2.73</v>
      </c>
      <c r="F2553">
        <v>10</v>
      </c>
      <c r="G2553">
        <v>-2.0699999999999998</v>
      </c>
      <c r="H2553">
        <v>-99999</v>
      </c>
      <c r="I2553">
        <v>-26.623999999999999</v>
      </c>
      <c r="J2553" t="s">
        <v>78</v>
      </c>
      <c r="K2553">
        <v>51.06</v>
      </c>
      <c r="L2553">
        <v>2.7810000000000001</v>
      </c>
      <c r="M2553">
        <v>-1.4023732470334309</v>
      </c>
      <c r="N2553">
        <v>2.7421666666666669</v>
      </c>
      <c r="O2553">
        <v>-6.0779189205690271E-3</v>
      </c>
      <c r="P2553">
        <v>34170</v>
      </c>
      <c r="Q2553">
        <v>51791</v>
      </c>
      <c r="R2553">
        <v>0.66</v>
      </c>
      <c r="S2553">
        <v>44.509</v>
      </c>
      <c r="T2553">
        <v>8.09</v>
      </c>
      <c r="U2553">
        <v>23.404800000000002</v>
      </c>
      <c r="V2553">
        <f t="shared" si="383"/>
        <v>2.4187363615965478</v>
      </c>
      <c r="AC2553">
        <v>3.11</v>
      </c>
      <c r="AD2553">
        <v>2.7265000000000001</v>
      </c>
      <c r="AH2553" s="85">
        <f>IF(AND(M2553&lt;Variables!$G$6,M2553&gt;Variables!$G$5),0,1)</f>
        <v>1</v>
      </c>
      <c r="AI2553" s="85">
        <f t="shared" si="382"/>
        <v>0</v>
      </c>
      <c r="AJ2553" s="85">
        <f>IF(I2553&gt;Variables!$G$7,0,1)</f>
        <v>1</v>
      </c>
      <c r="AK2553" s="85">
        <f>IF(F2553&gt;Variables!$G$8,0,1)</f>
        <v>0</v>
      </c>
      <c r="AL2553" s="85">
        <f>IF(G2553&gt;Variables!$G$9,0,1)</f>
        <v>1</v>
      </c>
      <c r="AM2553" s="85">
        <f>IF(AND(K2553&gt;Variables!$G$10,K2553&lt;Variables!$G$11),0,1)</f>
        <v>0</v>
      </c>
      <c r="AN2553" s="103">
        <f>IF(H2553&lt;Variables!$G$13,1,0)</f>
        <v>1</v>
      </c>
      <c r="AO2553" s="101">
        <f>IF(R2553&lt;Variables!$G$12,0,1)</f>
        <v>0</v>
      </c>
      <c r="AP2553" s="86">
        <f t="shared" si="384"/>
        <v>1</v>
      </c>
      <c r="AR2553">
        <v>1</v>
      </c>
      <c r="AS2553">
        <v>0</v>
      </c>
      <c r="AT2553">
        <v>0</v>
      </c>
      <c r="AU2553">
        <v>0</v>
      </c>
      <c r="BA2553">
        <v>2</v>
      </c>
    </row>
    <row r="2554" spans="3:53" ht="12.75" x14ac:dyDescent="0.2">
      <c r="C2554" t="s">
        <v>722</v>
      </c>
      <c r="D2554" t="s">
        <v>615</v>
      </c>
      <c r="E2554">
        <v>37.659999999999997</v>
      </c>
      <c r="F2554">
        <v>38.520000000000003</v>
      </c>
      <c r="G2554">
        <v>36.520000000000003</v>
      </c>
      <c r="H2554">
        <v>2810</v>
      </c>
      <c r="I2554">
        <v>-19.911999999999999</v>
      </c>
      <c r="J2554" t="s">
        <v>78</v>
      </c>
      <c r="K2554">
        <v>53.17</v>
      </c>
      <c r="L2554">
        <v>37.961290000000012</v>
      </c>
      <c r="M2554">
        <v>-0.24048181713531819</v>
      </c>
      <c r="N2554">
        <v>37.043579999999999</v>
      </c>
      <c r="O2554">
        <v>2.2309398821604138</v>
      </c>
      <c r="P2554">
        <v>47439000</v>
      </c>
      <c r="Q2554">
        <v>4334000</v>
      </c>
      <c r="R2554">
        <v>10.95</v>
      </c>
      <c r="S2554">
        <v>44.509</v>
      </c>
      <c r="T2554">
        <v>8.09</v>
      </c>
      <c r="U2554">
        <v>23.404800000000002</v>
      </c>
      <c r="V2554">
        <f t="shared" si="383"/>
        <v>2.4082953286621196</v>
      </c>
      <c r="AC2554">
        <v>44.51</v>
      </c>
      <c r="AD2554">
        <v>36.880000000000003</v>
      </c>
      <c r="AH2554" s="85">
        <f>IF(AND(M2554&lt;Variables!$G$6,M2554&gt;Variables!$G$5),0,1)</f>
        <v>1</v>
      </c>
      <c r="AI2554" s="85">
        <f t="shared" si="382"/>
        <v>0</v>
      </c>
      <c r="AJ2554" s="85">
        <f>IF(I2554&gt;Variables!$G$7,0,1)</f>
        <v>1</v>
      </c>
      <c r="AK2554" s="85">
        <f>IF(F2554&gt;Variables!$G$8,0,1)</f>
        <v>0</v>
      </c>
      <c r="AL2554" s="85">
        <f>IF(G2554&gt;Variables!$G$9,0,1)</f>
        <v>0</v>
      </c>
      <c r="AM2554" s="85">
        <f>IF(AND(K2554&gt;Variables!$G$10,K2554&lt;Variables!$G$11),0,1)</f>
        <v>0</v>
      </c>
      <c r="AN2554" s="103">
        <f>IF(H2554&lt;Variables!$G$13,1,0)</f>
        <v>0</v>
      </c>
      <c r="AO2554" s="101">
        <f>IF(R2554&lt;Variables!$G$12,0,1)</f>
        <v>1</v>
      </c>
      <c r="AP2554" s="86">
        <f t="shared" si="384"/>
        <v>1</v>
      </c>
      <c r="AR2554">
        <v>1</v>
      </c>
      <c r="AS2554">
        <v>0</v>
      </c>
      <c r="AT2554">
        <v>0</v>
      </c>
      <c r="AU2554">
        <v>0</v>
      </c>
      <c r="BA2554">
        <v>2</v>
      </c>
    </row>
    <row r="2555" spans="3:53" ht="12.75" x14ac:dyDescent="0.2">
      <c r="C2555" t="s">
        <v>722</v>
      </c>
      <c r="D2555" t="s">
        <v>714</v>
      </c>
      <c r="E2555">
        <v>0.88</v>
      </c>
      <c r="F2555">
        <v>46.42</v>
      </c>
      <c r="G2555">
        <v>47.66</v>
      </c>
      <c r="H2555">
        <v>26.38</v>
      </c>
      <c r="I2555">
        <v>-57.064</v>
      </c>
      <c r="J2555" t="s">
        <v>78</v>
      </c>
      <c r="K2555">
        <v>46.3</v>
      </c>
      <c r="L2555">
        <v>0.90524520000000008</v>
      </c>
      <c r="M2555">
        <v>-2.1315992617249</v>
      </c>
      <c r="N2555">
        <v>0.90058404347826082</v>
      </c>
      <c r="O2555">
        <v>-1.625061379250843</v>
      </c>
      <c r="P2555">
        <v>12360000</v>
      </c>
      <c r="Q2555">
        <v>481730</v>
      </c>
      <c r="R2555">
        <v>25.66</v>
      </c>
      <c r="S2555">
        <v>44.509</v>
      </c>
      <c r="T2555">
        <v>8.09</v>
      </c>
      <c r="U2555">
        <v>23.404800000000002</v>
      </c>
      <c r="V2555">
        <f t="shared" si="383"/>
        <v>2.3613121637337597</v>
      </c>
      <c r="AC2555">
        <v>0.92349999999999999</v>
      </c>
      <c r="AD2555">
        <v>0.73329999999999995</v>
      </c>
      <c r="AH2555" s="85">
        <f>IF(AND(M2555&lt;Variables!$G$6,M2555&gt;Variables!$G$5),0,1)</f>
        <v>0</v>
      </c>
      <c r="AI2555" s="85">
        <f t="shared" si="382"/>
        <v>0</v>
      </c>
      <c r="AJ2555" s="85">
        <f>IF(I2555&gt;Variables!$G$7,0,1)</f>
        <v>1</v>
      </c>
      <c r="AK2555" s="85">
        <f>IF(F2555&gt;Variables!$G$8,0,1)</f>
        <v>0</v>
      </c>
      <c r="AL2555" s="85">
        <f>IF(G2555&gt;Variables!$G$9,0,1)</f>
        <v>0</v>
      </c>
      <c r="AM2555" s="85">
        <f>IF(AND(K2555&gt;Variables!$G$10,K2555&lt;Variables!$G$11),0,1)</f>
        <v>1</v>
      </c>
      <c r="AN2555" s="103">
        <f>IF(H2555&lt;Variables!$G$13,1,0)</f>
        <v>1</v>
      </c>
      <c r="AO2555" s="101">
        <f>IF(R2555&lt;Variables!$G$12,0,1)</f>
        <v>1</v>
      </c>
      <c r="AP2555" s="86">
        <f t="shared" si="384"/>
        <v>1</v>
      </c>
      <c r="AR2555">
        <v>1</v>
      </c>
      <c r="AS2555">
        <v>0</v>
      </c>
      <c r="AT2555">
        <v>0</v>
      </c>
      <c r="AU2555">
        <v>0</v>
      </c>
      <c r="BA2555">
        <v>2</v>
      </c>
    </row>
    <row r="2556" spans="3:53" ht="12.75" x14ac:dyDescent="0.2">
      <c r="C2556" t="s">
        <v>722</v>
      </c>
      <c r="D2556" t="s">
        <v>681</v>
      </c>
      <c r="E2556">
        <v>1.42</v>
      </c>
      <c r="F2556">
        <v>37.9</v>
      </c>
      <c r="G2556">
        <v>6.59</v>
      </c>
      <c r="H2556">
        <v>81.3</v>
      </c>
      <c r="I2556">
        <v>-53.517000000000003</v>
      </c>
      <c r="J2556" t="s">
        <v>78</v>
      </c>
      <c r="K2556">
        <v>52.09</v>
      </c>
      <c r="L2556">
        <v>1.404685</v>
      </c>
      <c r="M2556">
        <v>0.91942321588115739</v>
      </c>
      <c r="N2556">
        <v>1.431154</v>
      </c>
      <c r="O2556">
        <v>-0.94706789066725627</v>
      </c>
      <c r="P2556">
        <v>85690000</v>
      </c>
      <c r="Q2556">
        <v>793060</v>
      </c>
      <c r="R2556">
        <v>108.05</v>
      </c>
      <c r="S2556">
        <v>44.509</v>
      </c>
      <c r="T2556">
        <v>8.09</v>
      </c>
      <c r="U2556">
        <v>23.404800000000002</v>
      </c>
      <c r="V2556">
        <f t="shared" si="383"/>
        <v>2.359197831409888</v>
      </c>
      <c r="AC2556">
        <v>1.45</v>
      </c>
      <c r="AD2556">
        <v>1.2</v>
      </c>
      <c r="AH2556" s="85">
        <f>IF(AND(M2556&lt;Variables!$G$6,M2556&gt;Variables!$G$5),0,1)</f>
        <v>1</v>
      </c>
      <c r="AI2556" s="85">
        <f t="shared" si="382"/>
        <v>1</v>
      </c>
      <c r="AJ2556" s="85">
        <f>IF(I2556&gt;Variables!$G$7,0,1)</f>
        <v>1</v>
      </c>
      <c r="AK2556" s="85">
        <f>IF(F2556&gt;Variables!$G$8,0,1)</f>
        <v>0</v>
      </c>
      <c r="AL2556" s="85">
        <f>IF(G2556&gt;Variables!$G$9,0,1)</f>
        <v>1</v>
      </c>
      <c r="AM2556" s="85">
        <f>IF(AND(K2556&gt;Variables!$G$10,K2556&lt;Variables!$G$11),0,1)</f>
        <v>0</v>
      </c>
      <c r="AN2556" s="103">
        <f>IF(H2556&lt;Variables!$G$13,1,0)</f>
        <v>1</v>
      </c>
      <c r="AO2556" s="101">
        <f>IF(R2556&lt;Variables!$G$12,0,1)</f>
        <v>1</v>
      </c>
      <c r="AP2556" s="86">
        <f t="shared" si="384"/>
        <v>1</v>
      </c>
      <c r="AR2556">
        <v>1</v>
      </c>
      <c r="AS2556">
        <v>0</v>
      </c>
      <c r="AT2556">
        <v>0</v>
      </c>
      <c r="AU2556">
        <v>0</v>
      </c>
      <c r="BA2556">
        <v>2</v>
      </c>
    </row>
    <row r="2557" spans="3:53" ht="12.75" x14ac:dyDescent="0.2">
      <c r="C2557" t="s">
        <v>722</v>
      </c>
      <c r="D2557" t="s">
        <v>668</v>
      </c>
      <c r="E2557">
        <v>6.98</v>
      </c>
      <c r="F2557">
        <v>116.35</v>
      </c>
      <c r="G2557">
        <v>4.84</v>
      </c>
      <c r="H2557">
        <v>21.3</v>
      </c>
      <c r="I2557">
        <v>-2.3530000000000002</v>
      </c>
      <c r="J2557" t="s">
        <v>78</v>
      </c>
      <c r="K2557">
        <v>29.44</v>
      </c>
      <c r="L2557">
        <v>7.2889650000000001</v>
      </c>
      <c r="M2557">
        <v>-4.9247732702791192</v>
      </c>
      <c r="N2557">
        <v>7.7408899999999994</v>
      </c>
      <c r="O2557">
        <v>-10.475410450219551</v>
      </c>
      <c r="P2557">
        <v>106860000</v>
      </c>
      <c r="Q2557">
        <v>530980</v>
      </c>
      <c r="R2557">
        <v>201.25</v>
      </c>
      <c r="S2557">
        <v>44.509</v>
      </c>
      <c r="T2557">
        <v>8.09</v>
      </c>
      <c r="U2557">
        <v>23.404800000000002</v>
      </c>
      <c r="V2557">
        <f t="shared" si="383"/>
        <v>1.9896228636213777</v>
      </c>
      <c r="AC2557">
        <v>7.25</v>
      </c>
      <c r="AD2557">
        <v>5.66</v>
      </c>
      <c r="AH2557" s="85">
        <f>IF(AND(M2557&lt;Variables!$G$6,M2557&gt;Variables!$G$5),0,1)</f>
        <v>0</v>
      </c>
      <c r="AI2557" s="85">
        <f t="shared" si="382"/>
        <v>1</v>
      </c>
      <c r="AJ2557" s="85">
        <f>IF(I2557&gt;Variables!$G$7,0,1)</f>
        <v>1</v>
      </c>
      <c r="AK2557" s="85">
        <f>IF(F2557&gt;Variables!$G$8,0,1)</f>
        <v>0</v>
      </c>
      <c r="AL2557" s="85">
        <f>IF(G2557&gt;Variables!$G$9,0,1)</f>
        <v>1</v>
      </c>
      <c r="AM2557" s="85">
        <f>IF(AND(K2557&gt;Variables!$G$10,K2557&lt;Variables!$G$11),0,1)</f>
        <v>1</v>
      </c>
      <c r="AN2557" s="103">
        <f>IF(H2557&lt;Variables!$G$13,1,0)</f>
        <v>1</v>
      </c>
      <c r="AO2557" s="101">
        <f>IF(R2557&lt;Variables!$G$12,0,1)</f>
        <v>1</v>
      </c>
      <c r="AP2557" s="86">
        <f t="shared" si="384"/>
        <v>1</v>
      </c>
      <c r="AR2557">
        <v>0</v>
      </c>
      <c r="AS2557">
        <v>0</v>
      </c>
      <c r="AT2557">
        <v>1</v>
      </c>
      <c r="AU2557">
        <v>0</v>
      </c>
      <c r="BA2557">
        <v>-2.25</v>
      </c>
    </row>
    <row r="2558" spans="3:53" ht="12.75" x14ac:dyDescent="0.2">
      <c r="C2558" t="s">
        <v>722</v>
      </c>
      <c r="D2558" t="s">
        <v>692</v>
      </c>
      <c r="E2558">
        <v>12.37</v>
      </c>
      <c r="F2558">
        <v>45.09</v>
      </c>
      <c r="G2558">
        <v>33.299999999999997</v>
      </c>
      <c r="H2558">
        <v>54.17</v>
      </c>
      <c r="I2558">
        <v>29.527000000000001</v>
      </c>
      <c r="J2558" t="s">
        <v>78</v>
      </c>
      <c r="K2558">
        <v>56.58</v>
      </c>
      <c r="L2558">
        <v>12.27506</v>
      </c>
      <c r="M2558">
        <v>1.3192603539208729</v>
      </c>
      <c r="N2558">
        <v>12.301527999999999</v>
      </c>
      <c r="O2558">
        <v>1.1012615668557451</v>
      </c>
      <c r="P2558">
        <v>19630000</v>
      </c>
      <c r="Q2558">
        <v>6070000</v>
      </c>
      <c r="R2558">
        <v>3.23</v>
      </c>
      <c r="S2558">
        <v>44.509</v>
      </c>
      <c r="T2558">
        <v>8.09</v>
      </c>
      <c r="U2558">
        <v>23.404800000000002</v>
      </c>
      <c r="V2558">
        <f t="shared" si="383"/>
        <v>2.3757980735220849</v>
      </c>
      <c r="AC2558">
        <v>12.78</v>
      </c>
      <c r="AD2558">
        <v>10.762</v>
      </c>
      <c r="AH2558" s="85">
        <f>IF(AND(M2558&lt;Variables!$G$6,M2558&gt;Variables!$G$5),0,1)</f>
        <v>1</v>
      </c>
      <c r="AI2558" s="85">
        <f t="shared" si="382"/>
        <v>1</v>
      </c>
      <c r="AJ2558" s="85">
        <f>IF(I2558&gt;Variables!$G$7,0,1)</f>
        <v>0</v>
      </c>
      <c r="AK2558" s="85">
        <f>IF(F2558&gt;Variables!$G$8,0,1)</f>
        <v>0</v>
      </c>
      <c r="AL2558" s="85">
        <f>IF(G2558&gt;Variables!$G$9,0,1)</f>
        <v>0</v>
      </c>
      <c r="AM2558" s="85">
        <f>IF(AND(K2558&gt;Variables!$G$10,K2558&lt;Variables!$G$11),0,1)</f>
        <v>0</v>
      </c>
      <c r="AN2558" s="103">
        <f>IF(H2558&lt;Variables!$G$13,1,0)</f>
        <v>1</v>
      </c>
      <c r="AO2558" s="101">
        <f>IF(R2558&lt;Variables!$G$12,0,1)</f>
        <v>1</v>
      </c>
      <c r="AP2558" s="86">
        <f t="shared" si="384"/>
        <v>1</v>
      </c>
      <c r="AR2558">
        <v>1</v>
      </c>
      <c r="AS2558">
        <v>0</v>
      </c>
      <c r="AT2558">
        <v>0</v>
      </c>
      <c r="AU2558">
        <v>0</v>
      </c>
      <c r="BA2558">
        <v>2</v>
      </c>
    </row>
    <row r="2559" spans="3:53" ht="12.75" x14ac:dyDescent="0.2">
      <c r="C2559" t="s">
        <v>722</v>
      </c>
      <c r="D2559" t="s">
        <v>132</v>
      </c>
      <c r="E2559">
        <v>4.34</v>
      </c>
      <c r="F2559">
        <v>7.53</v>
      </c>
      <c r="G2559">
        <v>5.33</v>
      </c>
      <c r="H2559">
        <v>2560</v>
      </c>
      <c r="I2559">
        <v>-9.2999999999999999E-2</v>
      </c>
      <c r="J2559" t="s">
        <v>76</v>
      </c>
      <c r="K2559">
        <v>70.31</v>
      </c>
      <c r="L2559">
        <v>4.3219750000000001</v>
      </c>
      <c r="M2559">
        <v>0.64843040508099936</v>
      </c>
      <c r="N2559">
        <v>4.2796659999999997</v>
      </c>
      <c r="O2559">
        <v>1.643446007235142</v>
      </c>
      <c r="P2559">
        <v>17089000</v>
      </c>
      <c r="Q2559">
        <v>19788000</v>
      </c>
      <c r="R2559">
        <v>0.86</v>
      </c>
      <c r="S2559">
        <v>44.509</v>
      </c>
      <c r="T2559">
        <v>8.09</v>
      </c>
      <c r="U2559">
        <v>23.404800000000002</v>
      </c>
      <c r="V2559">
        <f t="shared" si="383"/>
        <v>2.5225185424973549</v>
      </c>
      <c r="AC2559">
        <v>4.4774000000000003</v>
      </c>
      <c r="AD2559">
        <v>4.3099999999999996</v>
      </c>
      <c r="AH2559" s="85">
        <f>IF(AND(M2559&lt;Variables!$G$6,M2559&gt;Variables!$G$5),0,1)</f>
        <v>1</v>
      </c>
      <c r="AI2559" s="85">
        <f t="shared" si="382"/>
        <v>0</v>
      </c>
      <c r="AJ2559" s="85">
        <f>IF(I2559&gt;Variables!$G$7,0,1)</f>
        <v>1</v>
      </c>
      <c r="AK2559" s="85">
        <f>IF(F2559&gt;Variables!$G$8,0,1)</f>
        <v>1</v>
      </c>
      <c r="AL2559" s="85">
        <f>IF(G2559&gt;Variables!$G$9,0,1)</f>
        <v>1</v>
      </c>
      <c r="AM2559" s="85">
        <f>IF(AND(K2559&gt;Variables!$G$10,K2559&lt;Variables!$G$11),0,1)</f>
        <v>0</v>
      </c>
      <c r="AN2559" s="103">
        <f>IF(H2559&lt;Variables!$G$13,1,0)</f>
        <v>0</v>
      </c>
      <c r="AO2559" s="101">
        <f>IF(R2559&lt;Variables!$G$12,0,1)</f>
        <v>0</v>
      </c>
      <c r="AP2559" s="86">
        <f t="shared" si="384"/>
        <v>0</v>
      </c>
      <c r="AR2559">
        <v>1</v>
      </c>
      <c r="AS2559">
        <v>0</v>
      </c>
      <c r="AT2559">
        <v>0</v>
      </c>
      <c r="AU2559">
        <v>0</v>
      </c>
      <c r="BA2559">
        <v>2</v>
      </c>
    </row>
    <row r="2560" spans="3:53" ht="12.75" x14ac:dyDescent="0.2">
      <c r="C2560" t="s">
        <v>722</v>
      </c>
      <c r="D2560" t="s">
        <v>708</v>
      </c>
      <c r="E2560">
        <v>4.79</v>
      </c>
      <c r="F2560">
        <v>7.38</v>
      </c>
      <c r="G2560">
        <v>6.44</v>
      </c>
      <c r="H2560">
        <v>2370</v>
      </c>
      <c r="I2560">
        <v>-1.071</v>
      </c>
      <c r="J2560" t="s">
        <v>76</v>
      </c>
      <c r="K2560">
        <v>37.99</v>
      </c>
      <c r="L2560">
        <v>4.8067499999999992</v>
      </c>
      <c r="M2560">
        <v>-0.34846829978674071</v>
      </c>
      <c r="N2560">
        <v>4.7946020408163257</v>
      </c>
      <c r="O2560">
        <v>-9.5983791295890478E-2</v>
      </c>
      <c r="P2560">
        <v>3566000</v>
      </c>
      <c r="Q2560">
        <v>4903000</v>
      </c>
      <c r="R2560">
        <v>0.73</v>
      </c>
      <c r="S2560">
        <v>44.509</v>
      </c>
      <c r="T2560">
        <v>8.09</v>
      </c>
      <c r="U2560">
        <v>23.404800000000002</v>
      </c>
      <c r="V2560">
        <f t="shared" si="383"/>
        <v>2.2395499946325481</v>
      </c>
      <c r="AC2560">
        <v>4.84</v>
      </c>
      <c r="AD2560">
        <v>4.7249999999999996</v>
      </c>
      <c r="AH2560" s="85">
        <f>IF(AND(M2560&lt;Variables!$G$6,M2560&gt;Variables!$G$5),0,1)</f>
        <v>1</v>
      </c>
      <c r="AI2560" s="85">
        <f t="shared" si="382"/>
        <v>0</v>
      </c>
      <c r="AJ2560" s="85">
        <f>IF(I2560&gt;Variables!$G$7,0,1)</f>
        <v>1</v>
      </c>
      <c r="AK2560" s="85">
        <f>IF(F2560&gt;Variables!$G$8,0,1)</f>
        <v>1</v>
      </c>
      <c r="AL2560" s="85">
        <f>IF(G2560&gt;Variables!$G$9,0,1)</f>
        <v>1</v>
      </c>
      <c r="AM2560" s="85">
        <f>IF(AND(K2560&gt;Variables!$G$10,K2560&lt;Variables!$G$11),0,1)</f>
        <v>1</v>
      </c>
      <c r="AN2560" s="103">
        <f>IF(H2560&lt;Variables!$G$13,1,0)</f>
        <v>1</v>
      </c>
      <c r="AO2560" s="101">
        <f>IF(R2560&lt;Variables!$G$12,0,1)</f>
        <v>0</v>
      </c>
      <c r="AP2560" s="86">
        <f t="shared" si="384"/>
        <v>0</v>
      </c>
      <c r="AR2560">
        <v>0</v>
      </c>
      <c r="AS2560">
        <v>0</v>
      </c>
      <c r="AT2560">
        <v>0</v>
      </c>
      <c r="AU2560">
        <v>1</v>
      </c>
      <c r="BA2560">
        <v>-0.17</v>
      </c>
    </row>
    <row r="2561" spans="3:53" ht="12.75" x14ac:dyDescent="0.2">
      <c r="C2561" t="s">
        <v>722</v>
      </c>
      <c r="D2561" t="s">
        <v>679</v>
      </c>
      <c r="E2561">
        <v>0.21</v>
      </c>
      <c r="F2561">
        <v>23.88</v>
      </c>
      <c r="G2561">
        <v>-34.880000000000003</v>
      </c>
      <c r="H2561">
        <v>-99999</v>
      </c>
      <c r="I2561">
        <v>0.03</v>
      </c>
      <c r="J2561" t="s">
        <v>78</v>
      </c>
      <c r="K2561">
        <v>37.58</v>
      </c>
      <c r="L2561">
        <v>0.21362777777777781</v>
      </c>
      <c r="M2561">
        <v>-1.6981769952929591</v>
      </c>
      <c r="N2561">
        <v>0.23753846153846159</v>
      </c>
      <c r="O2561">
        <v>-11.593264248704701</v>
      </c>
      <c r="P2561">
        <v>2196000</v>
      </c>
      <c r="Q2561">
        <v>268345</v>
      </c>
      <c r="R2561">
        <v>8.18</v>
      </c>
      <c r="S2561">
        <v>44.509</v>
      </c>
      <c r="T2561">
        <v>8.09</v>
      </c>
      <c r="U2561">
        <v>23.404800000000002</v>
      </c>
      <c r="V2561">
        <f t="shared" si="383"/>
        <v>2.2215695591605336</v>
      </c>
      <c r="AC2561">
        <v>0.245</v>
      </c>
      <c r="AD2561">
        <v>0.18099999999999999</v>
      </c>
      <c r="AH2561" s="85">
        <f>IF(AND(M2561&lt;Variables!$G$6,M2561&gt;Variables!$G$5),0,1)</f>
        <v>1</v>
      </c>
      <c r="AI2561" s="85">
        <f t="shared" si="382"/>
        <v>1</v>
      </c>
      <c r="AJ2561" s="85">
        <f>IF(I2561&gt;Variables!$G$7,0,1)</f>
        <v>0</v>
      </c>
      <c r="AK2561" s="85">
        <f>IF(F2561&gt;Variables!$G$8,0,1)</f>
        <v>0</v>
      </c>
      <c r="AL2561" s="85">
        <f>IF(G2561&gt;Variables!$G$9,0,1)</f>
        <v>1</v>
      </c>
      <c r="AM2561" s="85">
        <f>IF(AND(K2561&gt;Variables!$G$10,K2561&lt;Variables!$G$11),0,1)</f>
        <v>1</v>
      </c>
      <c r="AN2561" s="103">
        <f>IF(H2561&lt;Variables!$G$13,1,0)</f>
        <v>1</v>
      </c>
      <c r="AO2561" s="101">
        <f>IF(R2561&lt;Variables!$G$12,0,1)</f>
        <v>1</v>
      </c>
      <c r="AP2561" s="86">
        <f t="shared" si="384"/>
        <v>1</v>
      </c>
      <c r="AR2561">
        <v>1</v>
      </c>
      <c r="AS2561">
        <v>0</v>
      </c>
      <c r="AT2561">
        <v>0</v>
      </c>
      <c r="AU2561">
        <v>0</v>
      </c>
      <c r="BA2561">
        <v>2</v>
      </c>
    </row>
    <row r="2562" spans="3:53" ht="12.75" x14ac:dyDescent="0.2">
      <c r="C2562" t="s">
        <v>722</v>
      </c>
      <c r="D2562" t="s">
        <v>121</v>
      </c>
      <c r="E2562">
        <v>8.32</v>
      </c>
      <c r="F2562">
        <v>18</v>
      </c>
      <c r="G2562">
        <v>16.739999999999998</v>
      </c>
      <c r="H2562">
        <v>59.57</v>
      </c>
      <c r="I2562">
        <v>3604.2049999999999</v>
      </c>
      <c r="J2562" t="s">
        <v>76</v>
      </c>
      <c r="K2562">
        <v>34.340000000000003</v>
      </c>
      <c r="L2562">
        <v>8.6887150000000002</v>
      </c>
      <c r="M2562">
        <v>-4.6049962508840432</v>
      </c>
      <c r="N2562">
        <v>9.0587159999999987</v>
      </c>
      <c r="O2562">
        <v>-8.5013814319821712</v>
      </c>
      <c r="P2562">
        <v>6300000</v>
      </c>
      <c r="Q2562">
        <v>11080000</v>
      </c>
      <c r="R2562">
        <v>0.56999999999999995</v>
      </c>
      <c r="S2562">
        <v>44.509</v>
      </c>
      <c r="T2562">
        <v>8.09</v>
      </c>
      <c r="U2562">
        <v>23.404800000000002</v>
      </c>
      <c r="V2562">
        <f t="shared" si="383"/>
        <v>2.1162263736808034</v>
      </c>
      <c r="AC2562">
        <v>9.1920000000000002</v>
      </c>
      <c r="AD2562">
        <v>8.1199999999999992</v>
      </c>
      <c r="AH2562" s="85">
        <f>IF(AND(M2562&lt;Variables!$G$6,M2562&gt;Variables!$G$5),0,1)</f>
        <v>0</v>
      </c>
      <c r="AI2562" s="85">
        <f t="shared" si="382"/>
        <v>1</v>
      </c>
      <c r="AJ2562" s="85">
        <f>IF(I2562&gt;Variables!$G$7,0,1)</f>
        <v>0</v>
      </c>
      <c r="AK2562" s="85">
        <f>IF(F2562&gt;Variables!$G$8,0,1)</f>
        <v>0</v>
      </c>
      <c r="AL2562" s="85">
        <f>IF(G2562&gt;Variables!$G$9,0,1)</f>
        <v>0</v>
      </c>
      <c r="AM2562" s="85">
        <f>IF(AND(K2562&gt;Variables!$G$10,K2562&lt;Variables!$G$11),0,1)</f>
        <v>1</v>
      </c>
      <c r="AN2562" s="103">
        <f>IF(H2562&lt;Variables!$G$13,1,0)</f>
        <v>1</v>
      </c>
      <c r="AO2562" s="101">
        <f>IF(R2562&lt;Variables!$G$12,0,1)</f>
        <v>0</v>
      </c>
      <c r="AP2562" s="86">
        <f t="shared" si="384"/>
        <v>0</v>
      </c>
      <c r="AR2562">
        <v>0</v>
      </c>
      <c r="AS2562">
        <v>0</v>
      </c>
      <c r="AT2562">
        <v>1</v>
      </c>
      <c r="AU2562">
        <v>0</v>
      </c>
      <c r="BA2562">
        <v>-2.25</v>
      </c>
    </row>
    <row r="2563" spans="3:53" ht="12.75" x14ac:dyDescent="0.2">
      <c r="C2563" t="s">
        <v>722</v>
      </c>
      <c r="D2563" t="s">
        <v>713</v>
      </c>
      <c r="E2563">
        <v>9.65</v>
      </c>
      <c r="F2563">
        <v>7.53</v>
      </c>
      <c r="G2563">
        <v>8.5500000000000007</v>
      </c>
      <c r="H2563">
        <v>4080</v>
      </c>
      <c r="I2563">
        <v>0</v>
      </c>
      <c r="J2563" t="s">
        <v>78</v>
      </c>
      <c r="K2563">
        <v>75.19</v>
      </c>
      <c r="L2563">
        <v>9.5922499999999982</v>
      </c>
      <c r="M2563">
        <v>0.60204852876021997</v>
      </c>
      <c r="N2563">
        <v>9.5364240000000002</v>
      </c>
      <c r="O2563">
        <v>1.1909705357060481</v>
      </c>
      <c r="P2563">
        <v>6063000</v>
      </c>
      <c r="Q2563">
        <v>6692000</v>
      </c>
      <c r="R2563">
        <v>0.91</v>
      </c>
      <c r="S2563">
        <v>44.509</v>
      </c>
      <c r="T2563">
        <v>8.09</v>
      </c>
      <c r="U2563">
        <v>23.404800000000002</v>
      </c>
      <c r="V2563">
        <f t="shared" si="383"/>
        <v>2.5685168784070447</v>
      </c>
      <c r="AC2563">
        <v>10.1</v>
      </c>
      <c r="AD2563">
        <v>9.6199999999999992</v>
      </c>
      <c r="AH2563" s="85">
        <f>IF(AND(M2563&lt;Variables!$G$6,M2563&gt;Variables!$G$5),0,1)</f>
        <v>1</v>
      </c>
      <c r="AI2563" s="85">
        <f t="shared" ref="AI2563:AI2626" si="385">IF(L2563&gt;N2563,0,1)</f>
        <v>0</v>
      </c>
      <c r="AJ2563" s="85">
        <f>IF(I2563&gt;Variables!$G$7,0,1)</f>
        <v>1</v>
      </c>
      <c r="AK2563" s="85">
        <f>IF(F2563&gt;Variables!$G$8,0,1)</f>
        <v>1</v>
      </c>
      <c r="AL2563" s="85">
        <f>IF(G2563&gt;Variables!$G$9,0,1)</f>
        <v>1</v>
      </c>
      <c r="AM2563" s="85">
        <f>IF(AND(K2563&gt;Variables!$G$10,K2563&lt;Variables!$G$11),0,1)</f>
        <v>1</v>
      </c>
      <c r="AN2563" s="103">
        <f>IF(H2563&lt;Variables!$G$13,1,0)</f>
        <v>0</v>
      </c>
      <c r="AO2563" s="101">
        <f>IF(R2563&lt;Variables!$G$12,0,1)</f>
        <v>0</v>
      </c>
      <c r="AP2563" s="86">
        <f t="shared" si="384"/>
        <v>1</v>
      </c>
      <c r="AR2563">
        <v>1</v>
      </c>
      <c r="AS2563">
        <v>0</v>
      </c>
      <c r="AT2563">
        <v>0</v>
      </c>
      <c r="AU2563">
        <v>0</v>
      </c>
      <c r="BA2563">
        <v>1.62</v>
      </c>
    </row>
    <row r="2564" spans="3:53" ht="12.75" x14ac:dyDescent="0.2">
      <c r="C2564" t="s">
        <v>722</v>
      </c>
      <c r="D2564" t="s">
        <v>720</v>
      </c>
      <c r="E2564">
        <v>6.66</v>
      </c>
      <c r="F2564">
        <v>8.41</v>
      </c>
      <c r="G2564">
        <v>0.45</v>
      </c>
      <c r="H2564">
        <v>-99999</v>
      </c>
      <c r="I2564">
        <v>-13.705</v>
      </c>
      <c r="J2564" t="s">
        <v>78</v>
      </c>
      <c r="K2564">
        <v>-99999</v>
      </c>
      <c r="L2564">
        <v>-99999</v>
      </c>
      <c r="M2564">
        <v>-99999</v>
      </c>
      <c r="N2564">
        <v>6.706666666666667</v>
      </c>
      <c r="O2564">
        <v>-9.940357852882932E-2</v>
      </c>
      <c r="P2564">
        <v>15838</v>
      </c>
      <c r="Q2564">
        <v>1306</v>
      </c>
      <c r="R2564">
        <v>12.13</v>
      </c>
      <c r="S2564">
        <v>44.509</v>
      </c>
      <c r="T2564">
        <v>8.09</v>
      </c>
      <c r="U2564">
        <v>23.404800000000002</v>
      </c>
      <c r="V2564"/>
      <c r="AC2564">
        <v>6.66</v>
      </c>
      <c r="AD2564">
        <v>6.59</v>
      </c>
      <c r="AH2564" s="85">
        <f>IF(AND(M2564&lt;Variables!$G$6,M2564&gt;Variables!$G$5),0,1)</f>
        <v>1</v>
      </c>
      <c r="AI2564" s="85">
        <f t="shared" si="385"/>
        <v>1</v>
      </c>
      <c r="AJ2564" s="85">
        <f>IF(I2564&gt;Variables!$G$7,0,1)</f>
        <v>1</v>
      </c>
      <c r="AK2564" s="85">
        <f>IF(F2564&gt;Variables!$G$8,0,1)</f>
        <v>1</v>
      </c>
      <c r="AL2564" s="85">
        <f>IF(G2564&gt;Variables!$G$9,0,1)</f>
        <v>1</v>
      </c>
      <c r="AM2564" s="85">
        <f>IF(AND(K2564&gt;Variables!$G$10,K2564&lt;Variables!$G$11),0,1)</f>
        <v>1</v>
      </c>
      <c r="AN2564" s="103">
        <f>IF(H2564&lt;Variables!$G$13,1,0)</f>
        <v>1</v>
      </c>
      <c r="AO2564" s="101">
        <f>IF(R2564&lt;Variables!$G$12,0,1)</f>
        <v>1</v>
      </c>
      <c r="AP2564" s="86">
        <f t="shared" si="384"/>
        <v>1</v>
      </c>
      <c r="AR2564">
        <v>0</v>
      </c>
      <c r="AS2564">
        <v>0</v>
      </c>
      <c r="AT2564">
        <v>0</v>
      </c>
      <c r="AU2564">
        <v>0</v>
      </c>
      <c r="BA2564">
        <v>0</v>
      </c>
    </row>
    <row r="2565" spans="3:53" ht="12.75" x14ac:dyDescent="0.2">
      <c r="C2565" t="s">
        <v>723</v>
      </c>
      <c r="D2565" t="s">
        <v>683</v>
      </c>
      <c r="E2565">
        <v>28.16</v>
      </c>
      <c r="F2565">
        <v>12.35</v>
      </c>
      <c r="G2565">
        <v>2.66</v>
      </c>
      <c r="H2565">
        <v>3980</v>
      </c>
      <c r="I2565">
        <v>-23.388999999999999</v>
      </c>
      <c r="J2565" t="s">
        <v>78</v>
      </c>
      <c r="K2565">
        <v>45.96</v>
      </c>
      <c r="L2565">
        <v>28.25825</v>
      </c>
      <c r="M2565">
        <v>-0.45384976068934829</v>
      </c>
      <c r="N2565">
        <v>28.127510000000001</v>
      </c>
      <c r="O2565">
        <v>8.8525432930184889E-3</v>
      </c>
      <c r="P2565">
        <v>3490000</v>
      </c>
      <c r="Q2565">
        <v>1581000</v>
      </c>
      <c r="R2565">
        <v>2.21</v>
      </c>
      <c r="S2565">
        <v>46.451000000000008</v>
      </c>
      <c r="T2565">
        <v>8.1750000000000007</v>
      </c>
      <c r="U2565">
        <v>24.12</v>
      </c>
      <c r="V2565">
        <f t="shared" ref="V2565:V2582" si="386">1.849 + (0.01036 * K2565) + (0.1184 * M2565) - (0.002888 * K2565 * M2565)</f>
        <v>2.3316503926180849</v>
      </c>
      <c r="AC2565">
        <v>28.62</v>
      </c>
      <c r="AD2565">
        <v>27.2</v>
      </c>
      <c r="AH2565" s="85">
        <f>IF(AND(M2565&lt;Variables!$G$6,M2565&gt;Variables!$G$5),0,1)</f>
        <v>1</v>
      </c>
      <c r="AI2565" s="85">
        <f t="shared" si="385"/>
        <v>0</v>
      </c>
      <c r="AJ2565" s="85">
        <f>IF(I2565&gt;Variables!$G$7,0,1)</f>
        <v>1</v>
      </c>
      <c r="AK2565" s="85">
        <f>IF(F2565&gt;Variables!$G$8,0,1)</f>
        <v>0</v>
      </c>
      <c r="AL2565" s="85">
        <f>IF(G2565&gt;Variables!$G$9,0,1)</f>
        <v>1</v>
      </c>
      <c r="AM2565" s="85">
        <f>IF(AND(K2565&gt;Variables!$G$10,K2565&lt;Variables!$G$11),0,1)</f>
        <v>1</v>
      </c>
      <c r="AN2565" s="103">
        <f>IF(H2565&lt;Variables!$G$13,1,0)</f>
        <v>0</v>
      </c>
      <c r="AO2565" s="101">
        <f>IF(R2565&lt;Variables!$G$12,0,1)</f>
        <v>1</v>
      </c>
      <c r="AP2565" s="86">
        <f t="shared" si="384"/>
        <v>1</v>
      </c>
      <c r="AR2565">
        <v>1</v>
      </c>
      <c r="AS2565">
        <v>0</v>
      </c>
      <c r="AT2565">
        <v>0</v>
      </c>
      <c r="AU2565">
        <v>0</v>
      </c>
      <c r="BA2565">
        <v>1.34</v>
      </c>
    </row>
    <row r="2566" spans="3:53" ht="12.75" x14ac:dyDescent="0.2">
      <c r="C2566" t="s">
        <v>723</v>
      </c>
      <c r="D2566" t="s">
        <v>692</v>
      </c>
      <c r="E2566">
        <v>12.63</v>
      </c>
      <c r="F2566">
        <v>46.57</v>
      </c>
      <c r="G2566">
        <v>35.909999999999997</v>
      </c>
      <c r="H2566">
        <v>54.17</v>
      </c>
      <c r="I2566">
        <v>29.920999999999999</v>
      </c>
      <c r="J2566" t="s">
        <v>78</v>
      </c>
      <c r="K2566">
        <v>63.92</v>
      </c>
      <c r="L2566">
        <v>12.40288</v>
      </c>
      <c r="M2566">
        <v>2.2407698857039651</v>
      </c>
      <c r="N2566">
        <v>12.295503999999999</v>
      </c>
      <c r="O2566">
        <v>3.1336332369945832</v>
      </c>
      <c r="P2566">
        <v>19800000</v>
      </c>
      <c r="Q2566">
        <v>6070000</v>
      </c>
      <c r="R2566">
        <v>3.26</v>
      </c>
      <c r="S2566">
        <v>46.451000000000008</v>
      </c>
      <c r="T2566">
        <v>8.1750000000000007</v>
      </c>
      <c r="U2566">
        <v>24.12</v>
      </c>
      <c r="V2566">
        <f t="shared" si="386"/>
        <v>2.3628700824273072</v>
      </c>
      <c r="AC2566">
        <v>12.78</v>
      </c>
      <c r="AD2566">
        <v>10.762</v>
      </c>
      <c r="AH2566" s="85">
        <f>IF(AND(M2566&lt;Variables!$G$6,M2566&gt;Variables!$G$5),0,1)</f>
        <v>1</v>
      </c>
      <c r="AI2566" s="85">
        <f t="shared" si="385"/>
        <v>0</v>
      </c>
      <c r="AJ2566" s="85">
        <f>IF(I2566&gt;Variables!$G$7,0,1)</f>
        <v>0</v>
      </c>
      <c r="AK2566" s="85">
        <f>IF(F2566&gt;Variables!$G$8,0,1)</f>
        <v>0</v>
      </c>
      <c r="AL2566" s="85">
        <f>IF(G2566&gt;Variables!$G$9,0,1)</f>
        <v>0</v>
      </c>
      <c r="AM2566" s="85">
        <f>IF(AND(K2566&gt;Variables!$G$10,K2566&lt;Variables!$G$11),0,1)</f>
        <v>0</v>
      </c>
      <c r="AN2566" s="103">
        <f>IF(H2566&lt;Variables!$G$13,1,0)</f>
        <v>1</v>
      </c>
      <c r="AO2566" s="101">
        <f>IF(R2566&lt;Variables!$G$12,0,1)</f>
        <v>1</v>
      </c>
      <c r="AP2566" s="86">
        <f t="shared" si="384"/>
        <v>1</v>
      </c>
      <c r="AR2566">
        <v>0</v>
      </c>
      <c r="AS2566">
        <v>0</v>
      </c>
      <c r="AT2566">
        <v>1</v>
      </c>
      <c r="AU2566">
        <v>0</v>
      </c>
      <c r="BA2566">
        <v>-2.25</v>
      </c>
    </row>
    <row r="2567" spans="3:53" ht="12.75" x14ac:dyDescent="0.2">
      <c r="C2567" t="s">
        <v>723</v>
      </c>
      <c r="D2567" t="s">
        <v>391</v>
      </c>
      <c r="E2567">
        <v>157.36000000000001</v>
      </c>
      <c r="F2567">
        <v>8.2200000000000006</v>
      </c>
      <c r="G2567">
        <v>9.35</v>
      </c>
      <c r="H2567">
        <v>11000</v>
      </c>
      <c r="I2567">
        <v>-17.251000000000001</v>
      </c>
      <c r="J2567" t="s">
        <v>78</v>
      </c>
      <c r="K2567">
        <v>84.06</v>
      </c>
      <c r="L2567">
        <v>155.11908500000001</v>
      </c>
      <c r="M2567">
        <v>1.225455268769795</v>
      </c>
      <c r="N2567">
        <v>151.974096</v>
      </c>
      <c r="O2567">
        <v>3.320239522925017</v>
      </c>
      <c r="P2567">
        <v>1334000</v>
      </c>
      <c r="Q2567">
        <v>3644000</v>
      </c>
      <c r="R2567">
        <v>0.37</v>
      </c>
      <c r="S2567">
        <v>46.451000000000008</v>
      </c>
      <c r="T2567">
        <v>8.1750000000000007</v>
      </c>
      <c r="U2567">
        <v>24.12</v>
      </c>
      <c r="V2567">
        <f t="shared" si="386"/>
        <v>2.567457512371969</v>
      </c>
      <c r="AC2567">
        <v>175.74940000000001</v>
      </c>
      <c r="AD2567">
        <v>157</v>
      </c>
      <c r="AH2567" s="85">
        <f>IF(AND(M2567&lt;Variables!$G$6,M2567&gt;Variables!$G$5),0,1)</f>
        <v>1</v>
      </c>
      <c r="AI2567" s="85">
        <f t="shared" si="385"/>
        <v>0</v>
      </c>
      <c r="AJ2567" s="85">
        <f>IF(I2567&gt;Variables!$G$7,0,1)</f>
        <v>1</v>
      </c>
      <c r="AK2567" s="85">
        <f>IF(F2567&gt;Variables!$G$8,0,1)</f>
        <v>1</v>
      </c>
      <c r="AL2567" s="85">
        <f>IF(G2567&gt;Variables!$G$9,0,1)</f>
        <v>1</v>
      </c>
      <c r="AM2567" s="85">
        <f>IF(AND(K2567&gt;Variables!$G$10,K2567&lt;Variables!$G$11),0,1)</f>
        <v>1</v>
      </c>
      <c r="AN2567" s="103">
        <f>IF(H2567&lt;Variables!$G$13,1,0)</f>
        <v>0</v>
      </c>
      <c r="AO2567" s="101">
        <f>IF(R2567&lt;Variables!$G$12,0,1)</f>
        <v>0</v>
      </c>
      <c r="AP2567" s="86">
        <f t="shared" si="384"/>
        <v>1</v>
      </c>
      <c r="AR2567">
        <v>1</v>
      </c>
      <c r="AS2567">
        <v>0</v>
      </c>
      <c r="AT2567">
        <v>0</v>
      </c>
      <c r="AU2567">
        <v>0</v>
      </c>
      <c r="BA2567">
        <v>2</v>
      </c>
    </row>
    <row r="2568" spans="3:53" ht="12.75" x14ac:dyDescent="0.2">
      <c r="C2568" t="s">
        <v>723</v>
      </c>
      <c r="D2568" t="s">
        <v>694</v>
      </c>
      <c r="E2568">
        <v>29.57</v>
      </c>
      <c r="F2568">
        <v>7.58</v>
      </c>
      <c r="G2568">
        <v>5.01</v>
      </c>
      <c r="H2568">
        <v>5540</v>
      </c>
      <c r="I2568">
        <v>16.213000000000001</v>
      </c>
      <c r="J2568" t="s">
        <v>78</v>
      </c>
      <c r="K2568">
        <v>66.52</v>
      </c>
      <c r="L2568">
        <v>29.40926</v>
      </c>
      <c r="M2568">
        <v>0.41055096251998507</v>
      </c>
      <c r="N2568">
        <v>29.254954000000001</v>
      </c>
      <c r="O2568">
        <v>0.94016897103992458</v>
      </c>
      <c r="P2568">
        <v>752889</v>
      </c>
      <c r="Q2568">
        <v>1452000</v>
      </c>
      <c r="R2568">
        <v>0.52</v>
      </c>
      <c r="S2568">
        <v>46.451000000000008</v>
      </c>
      <c r="T2568">
        <v>8.1750000000000007</v>
      </c>
      <c r="U2568">
        <v>24.12</v>
      </c>
      <c r="V2568">
        <f t="shared" si="386"/>
        <v>2.5078855870848829</v>
      </c>
      <c r="AC2568">
        <v>30.48</v>
      </c>
      <c r="AD2568">
        <v>29.37</v>
      </c>
      <c r="AH2568" s="85">
        <f>IF(AND(M2568&lt;Variables!$G$6,M2568&gt;Variables!$G$5),0,1)</f>
        <v>1</v>
      </c>
      <c r="AI2568" s="85">
        <f t="shared" si="385"/>
        <v>0</v>
      </c>
      <c r="AJ2568" s="85">
        <f>IF(I2568&gt;Variables!$G$7,0,1)</f>
        <v>0</v>
      </c>
      <c r="AK2568" s="85">
        <f>IF(F2568&gt;Variables!$G$8,0,1)</f>
        <v>1</v>
      </c>
      <c r="AL2568" s="85">
        <f>IF(G2568&gt;Variables!$G$9,0,1)</f>
        <v>1</v>
      </c>
      <c r="AM2568" s="85">
        <f>IF(AND(K2568&gt;Variables!$G$10,K2568&lt;Variables!$G$11),0,1)</f>
        <v>0</v>
      </c>
      <c r="AN2568" s="103">
        <f>IF(H2568&lt;Variables!$G$13,1,0)</f>
        <v>0</v>
      </c>
      <c r="AO2568" s="101">
        <f>IF(R2568&lt;Variables!$G$12,0,1)</f>
        <v>0</v>
      </c>
      <c r="AP2568" s="86">
        <f t="shared" si="384"/>
        <v>1</v>
      </c>
      <c r="AR2568">
        <v>1</v>
      </c>
      <c r="AS2568">
        <v>0</v>
      </c>
      <c r="AT2568">
        <v>0</v>
      </c>
      <c r="AU2568">
        <v>0</v>
      </c>
      <c r="BA2568">
        <v>1.36</v>
      </c>
    </row>
    <row r="2569" spans="3:53" ht="12.75" x14ac:dyDescent="0.2">
      <c r="C2569" t="s">
        <v>723</v>
      </c>
      <c r="D2569" t="s">
        <v>714</v>
      </c>
      <c r="E2569">
        <v>0.92</v>
      </c>
      <c r="F2569">
        <v>51.41</v>
      </c>
      <c r="G2569">
        <v>51.97</v>
      </c>
      <c r="H2569">
        <v>26.38</v>
      </c>
      <c r="I2569">
        <v>-56.207999999999998</v>
      </c>
      <c r="J2569" t="s">
        <v>78</v>
      </c>
      <c r="K2569">
        <v>53.52</v>
      </c>
      <c r="L2569">
        <v>0.88883770000000006</v>
      </c>
      <c r="M2569">
        <v>2.5834075219806709</v>
      </c>
      <c r="N2569">
        <v>0.91153945652173918</v>
      </c>
      <c r="O2569">
        <v>2.8582797639398031E-2</v>
      </c>
      <c r="P2569">
        <v>12960000</v>
      </c>
      <c r="Q2569">
        <v>481730</v>
      </c>
      <c r="R2569">
        <v>26.9</v>
      </c>
      <c r="S2569">
        <v>46.451000000000008</v>
      </c>
      <c r="T2569">
        <v>8.1750000000000007</v>
      </c>
      <c r="U2569">
        <v>24.12</v>
      </c>
      <c r="V2569">
        <f t="shared" si="386"/>
        <v>2.3100363035778528</v>
      </c>
      <c r="AC2569">
        <v>0.91900000000000004</v>
      </c>
      <c r="AD2569">
        <v>0.73329999999999995</v>
      </c>
      <c r="AH2569" s="85">
        <f>IF(AND(M2569&lt;Variables!$G$6,M2569&gt;Variables!$G$5),0,1)</f>
        <v>1</v>
      </c>
      <c r="AI2569" s="85">
        <f t="shared" si="385"/>
        <v>1</v>
      </c>
      <c r="AJ2569" s="85">
        <f>IF(I2569&gt;Variables!$G$7,0,1)</f>
        <v>1</v>
      </c>
      <c r="AK2569" s="85">
        <f>IF(F2569&gt;Variables!$G$8,0,1)</f>
        <v>0</v>
      </c>
      <c r="AL2569" s="85">
        <f>IF(G2569&gt;Variables!$G$9,0,1)</f>
        <v>0</v>
      </c>
      <c r="AM2569" s="85">
        <f>IF(AND(K2569&gt;Variables!$G$10,K2569&lt;Variables!$G$11),0,1)</f>
        <v>0</v>
      </c>
      <c r="AN2569" s="103">
        <f>IF(H2569&lt;Variables!$G$13,1,0)</f>
        <v>1</v>
      </c>
      <c r="AO2569" s="101">
        <f>IF(R2569&lt;Variables!$G$12,0,1)</f>
        <v>1</v>
      </c>
      <c r="AP2569" s="86">
        <f t="shared" si="384"/>
        <v>1</v>
      </c>
      <c r="AR2569">
        <v>0</v>
      </c>
      <c r="AS2569">
        <v>0</v>
      </c>
      <c r="AT2569">
        <v>1</v>
      </c>
      <c r="AU2569">
        <v>0</v>
      </c>
      <c r="BA2569">
        <v>-2.25</v>
      </c>
    </row>
    <row r="2570" spans="3:53" ht="12.75" x14ac:dyDescent="0.2">
      <c r="C2570" t="s">
        <v>723</v>
      </c>
      <c r="D2570" t="s">
        <v>668</v>
      </c>
      <c r="E2570">
        <v>6.84</v>
      </c>
      <c r="F2570">
        <v>118.4</v>
      </c>
      <c r="G2570">
        <v>5.14</v>
      </c>
      <c r="H2570">
        <v>21.3</v>
      </c>
      <c r="I2570">
        <v>-2.3319999999999999</v>
      </c>
      <c r="J2570" t="s">
        <v>78</v>
      </c>
      <c r="K2570">
        <v>32.340000000000003</v>
      </c>
      <c r="L2570">
        <v>7.0857949999999992</v>
      </c>
      <c r="M2570">
        <v>-1.922084960120904</v>
      </c>
      <c r="N2570">
        <v>7.642739999999999</v>
      </c>
      <c r="O2570">
        <v>-9.0692605008151386</v>
      </c>
      <c r="P2570">
        <v>108220000</v>
      </c>
      <c r="Q2570">
        <v>530980</v>
      </c>
      <c r="R2570">
        <v>203.81</v>
      </c>
      <c r="S2570">
        <v>46.451000000000008</v>
      </c>
      <c r="T2570">
        <v>8.1750000000000007</v>
      </c>
      <c r="U2570">
        <v>24.12</v>
      </c>
      <c r="V2570">
        <f t="shared" si="386"/>
        <v>2.1359862780602605</v>
      </c>
      <c r="AC2570">
        <v>7.25</v>
      </c>
      <c r="AD2570">
        <v>5.66</v>
      </c>
      <c r="AH2570" s="85">
        <f>IF(AND(M2570&lt;Variables!$G$6,M2570&gt;Variables!$G$5),0,1)</f>
        <v>1</v>
      </c>
      <c r="AI2570" s="85">
        <f t="shared" si="385"/>
        <v>1</v>
      </c>
      <c r="AJ2570" s="85">
        <f>IF(I2570&gt;Variables!$G$7,0,1)</f>
        <v>1</v>
      </c>
      <c r="AK2570" s="85">
        <f>IF(F2570&gt;Variables!$G$8,0,1)</f>
        <v>0</v>
      </c>
      <c r="AL2570" s="85">
        <f>IF(G2570&gt;Variables!$G$9,0,1)</f>
        <v>1</v>
      </c>
      <c r="AM2570" s="85">
        <f>IF(AND(K2570&gt;Variables!$G$10,K2570&lt;Variables!$G$11),0,1)</f>
        <v>1</v>
      </c>
      <c r="AN2570" s="103">
        <f>IF(H2570&lt;Variables!$G$13,1,0)</f>
        <v>1</v>
      </c>
      <c r="AO2570" s="101">
        <f>IF(R2570&lt;Variables!$G$12,0,1)</f>
        <v>1</v>
      </c>
      <c r="AP2570" s="86">
        <f t="shared" si="384"/>
        <v>1</v>
      </c>
      <c r="AR2570">
        <v>1</v>
      </c>
      <c r="AS2570">
        <v>0</v>
      </c>
      <c r="AT2570">
        <v>0</v>
      </c>
      <c r="AU2570">
        <v>0</v>
      </c>
      <c r="BA2570">
        <v>2</v>
      </c>
    </row>
    <row r="2571" spans="3:53" ht="12.75" x14ac:dyDescent="0.2">
      <c r="C2571" t="s">
        <v>723</v>
      </c>
      <c r="D2571" t="s">
        <v>193</v>
      </c>
      <c r="E2571">
        <v>19.79</v>
      </c>
      <c r="F2571">
        <v>16.29</v>
      </c>
      <c r="G2571">
        <v>10.029999999999999</v>
      </c>
      <c r="H2571">
        <v>6870</v>
      </c>
      <c r="I2571">
        <v>-50.533000000000001</v>
      </c>
      <c r="J2571" t="s">
        <v>78</v>
      </c>
      <c r="K2571">
        <v>62.2</v>
      </c>
      <c r="L2571">
        <v>19.676079999999999</v>
      </c>
      <c r="M2571">
        <v>0.37568458758047668</v>
      </c>
      <c r="N2571">
        <v>19.537762000000001</v>
      </c>
      <c r="O2571">
        <v>1.0862963731465209</v>
      </c>
      <c r="P2571">
        <v>18506000</v>
      </c>
      <c r="Q2571">
        <v>21186000</v>
      </c>
      <c r="R2571">
        <v>0.87</v>
      </c>
      <c r="S2571">
        <v>46.451000000000008</v>
      </c>
      <c r="T2571">
        <v>8.1750000000000007</v>
      </c>
      <c r="U2571">
        <v>24.12</v>
      </c>
      <c r="V2571">
        <f t="shared" si="386"/>
        <v>2.4703874802379322</v>
      </c>
      <c r="AC2571">
        <v>23</v>
      </c>
      <c r="AD2571">
        <v>19.649999999999999</v>
      </c>
      <c r="AH2571" s="85">
        <f>IF(AND(M2571&lt;Variables!$G$6,M2571&gt;Variables!$G$5),0,1)</f>
        <v>1</v>
      </c>
      <c r="AI2571" s="85">
        <f t="shared" si="385"/>
        <v>0</v>
      </c>
      <c r="AJ2571" s="85">
        <f>IF(I2571&gt;Variables!$G$7,0,1)</f>
        <v>1</v>
      </c>
      <c r="AK2571" s="85">
        <f>IF(F2571&gt;Variables!$G$8,0,1)</f>
        <v>0</v>
      </c>
      <c r="AL2571" s="85">
        <f>IF(G2571&gt;Variables!$G$9,0,1)</f>
        <v>1</v>
      </c>
      <c r="AM2571" s="85">
        <f>IF(AND(K2571&gt;Variables!$G$10,K2571&lt;Variables!$G$11),0,1)</f>
        <v>0</v>
      </c>
      <c r="AN2571" s="103">
        <f>IF(H2571&lt;Variables!$G$13,1,0)</f>
        <v>0</v>
      </c>
      <c r="AO2571" s="101">
        <f>IF(R2571&lt;Variables!$G$12,0,1)</f>
        <v>0</v>
      </c>
      <c r="AP2571" s="86">
        <f t="shared" si="384"/>
        <v>1</v>
      </c>
      <c r="AR2571">
        <v>1</v>
      </c>
      <c r="AS2571">
        <v>0</v>
      </c>
      <c r="AT2571">
        <v>0</v>
      </c>
      <c r="AU2571">
        <v>0</v>
      </c>
      <c r="BA2571">
        <v>2</v>
      </c>
    </row>
    <row r="2572" spans="3:53" ht="12.75" x14ac:dyDescent="0.2">
      <c r="C2572" t="s">
        <v>723</v>
      </c>
      <c r="D2572" t="s">
        <v>615</v>
      </c>
      <c r="E2572">
        <v>40.840000000000003</v>
      </c>
      <c r="F2572">
        <v>48.68</v>
      </c>
      <c r="G2572">
        <v>44.59</v>
      </c>
      <c r="H2572">
        <v>2810</v>
      </c>
      <c r="I2572">
        <v>-17.431999999999999</v>
      </c>
      <c r="J2572" t="s">
        <v>78</v>
      </c>
      <c r="K2572">
        <v>64.239999999999995</v>
      </c>
      <c r="L2572">
        <v>38.19780999999999</v>
      </c>
      <c r="M2572">
        <v>5.0060199786323096</v>
      </c>
      <c r="N2572">
        <v>37.65287</v>
      </c>
      <c r="O2572">
        <v>6.5257442526957421</v>
      </c>
      <c r="P2572">
        <v>51426000</v>
      </c>
      <c r="Q2572">
        <v>4334000</v>
      </c>
      <c r="R2572">
        <v>11.87</v>
      </c>
      <c r="S2572">
        <v>46.451000000000008</v>
      </c>
      <c r="T2572">
        <v>8.1750000000000007</v>
      </c>
      <c r="U2572">
        <v>24.12</v>
      </c>
      <c r="V2572">
        <f t="shared" si="386"/>
        <v>2.1784967082119087</v>
      </c>
      <c r="AC2572">
        <v>44.51</v>
      </c>
      <c r="AD2572">
        <v>36.880000000000003</v>
      </c>
      <c r="AH2572" s="85">
        <f>IF(AND(M2572&lt;Variables!$G$6,M2572&gt;Variables!$G$5),0,1)</f>
        <v>1</v>
      </c>
      <c r="AI2572" s="85">
        <f t="shared" si="385"/>
        <v>0</v>
      </c>
      <c r="AJ2572" s="85">
        <f>IF(I2572&gt;Variables!$G$7,0,1)</f>
        <v>1</v>
      </c>
      <c r="AK2572" s="85">
        <f>IF(F2572&gt;Variables!$G$8,0,1)</f>
        <v>0</v>
      </c>
      <c r="AL2572" s="85">
        <f>IF(G2572&gt;Variables!$G$9,0,1)</f>
        <v>0</v>
      </c>
      <c r="AM2572" s="85">
        <f>IF(AND(K2572&gt;Variables!$G$10,K2572&lt;Variables!$G$11),0,1)</f>
        <v>0</v>
      </c>
      <c r="AN2572" s="103">
        <f>IF(H2572&lt;Variables!$G$13,1,0)</f>
        <v>0</v>
      </c>
      <c r="AO2572" s="101">
        <f>IF(R2572&lt;Variables!$G$12,0,1)</f>
        <v>1</v>
      </c>
      <c r="AP2572" s="86">
        <f t="shared" si="384"/>
        <v>1</v>
      </c>
      <c r="AR2572">
        <v>1</v>
      </c>
      <c r="AS2572">
        <v>0</v>
      </c>
      <c r="AT2572">
        <v>0</v>
      </c>
      <c r="AU2572">
        <v>0</v>
      </c>
      <c r="BA2572">
        <v>2</v>
      </c>
    </row>
    <row r="2573" spans="3:53" ht="12.75" x14ac:dyDescent="0.2">
      <c r="C2573" t="s">
        <v>723</v>
      </c>
      <c r="D2573" t="s">
        <v>690</v>
      </c>
      <c r="E2573">
        <v>16.920000000000002</v>
      </c>
      <c r="F2573">
        <v>7.96</v>
      </c>
      <c r="G2573">
        <v>3.58</v>
      </c>
      <c r="H2573">
        <v>-99999</v>
      </c>
      <c r="I2573">
        <v>4.5380000000000003</v>
      </c>
      <c r="J2573" t="s">
        <v>76</v>
      </c>
      <c r="K2573">
        <v>59.57</v>
      </c>
      <c r="L2573">
        <v>16.856449999999999</v>
      </c>
      <c r="M2573">
        <v>-3.8264284591363863E-2</v>
      </c>
      <c r="N2573">
        <v>16.868580000000001</v>
      </c>
      <c r="O2573">
        <v>-0.110145607988322</v>
      </c>
      <c r="P2573">
        <v>36631</v>
      </c>
      <c r="Q2573">
        <v>7871</v>
      </c>
      <c r="R2573">
        <v>4.6500000000000004</v>
      </c>
      <c r="S2573">
        <v>46.451000000000008</v>
      </c>
      <c r="T2573">
        <v>8.1750000000000007</v>
      </c>
      <c r="U2573">
        <v>24.12</v>
      </c>
      <c r="V2573">
        <f t="shared" si="386"/>
        <v>2.4681976258191969</v>
      </c>
      <c r="AC2573">
        <v>16.96</v>
      </c>
      <c r="AD2573">
        <v>16.815899999999999</v>
      </c>
      <c r="AH2573" s="85">
        <f>IF(AND(M2573&lt;Variables!$G$6,M2573&gt;Variables!$G$5),0,1)</f>
        <v>1</v>
      </c>
      <c r="AI2573" s="85">
        <f t="shared" si="385"/>
        <v>1</v>
      </c>
      <c r="AJ2573" s="85">
        <f>IF(I2573&gt;Variables!$G$7,0,1)</f>
        <v>0</v>
      </c>
      <c r="AK2573" s="85">
        <f>IF(F2573&gt;Variables!$G$8,0,1)</f>
        <v>1</v>
      </c>
      <c r="AL2573" s="85">
        <f>IF(G2573&gt;Variables!$G$9,0,1)</f>
        <v>1</v>
      </c>
      <c r="AM2573" s="85">
        <f>IF(AND(K2573&gt;Variables!$G$10,K2573&lt;Variables!$G$11),0,1)</f>
        <v>0</v>
      </c>
      <c r="AN2573" s="103">
        <f>IF(H2573&lt;Variables!$G$13,1,0)</f>
        <v>1</v>
      </c>
      <c r="AO2573" s="101">
        <f>IF(R2573&lt;Variables!$G$12,0,1)</f>
        <v>1</v>
      </c>
      <c r="AP2573" s="86">
        <f t="shared" si="384"/>
        <v>0</v>
      </c>
      <c r="AR2573">
        <v>0</v>
      </c>
      <c r="AS2573">
        <v>0</v>
      </c>
      <c r="AT2573">
        <v>0</v>
      </c>
      <c r="AU2573">
        <v>0</v>
      </c>
      <c r="BA2573">
        <v>0</v>
      </c>
    </row>
    <row r="2574" spans="3:53" ht="12.75" x14ac:dyDescent="0.2">
      <c r="C2574" t="s">
        <v>723</v>
      </c>
      <c r="D2574" t="s">
        <v>370</v>
      </c>
      <c r="E2574">
        <v>17.12</v>
      </c>
      <c r="F2574">
        <v>10.39</v>
      </c>
      <c r="G2574">
        <v>7.95</v>
      </c>
      <c r="H2574">
        <v>2790</v>
      </c>
      <c r="I2574">
        <v>30.844999999999999</v>
      </c>
      <c r="J2574" t="s">
        <v>78</v>
      </c>
      <c r="K2574">
        <v>59.22</v>
      </c>
      <c r="L2574">
        <v>17.045000000000002</v>
      </c>
      <c r="M2574">
        <v>0.38134350249338639</v>
      </c>
      <c r="N2574">
        <v>17.045400000000001</v>
      </c>
      <c r="O2574">
        <v>0.37898787942787288</v>
      </c>
      <c r="P2574">
        <v>1023000</v>
      </c>
      <c r="Q2574">
        <v>1113000</v>
      </c>
      <c r="R2574">
        <v>0.92</v>
      </c>
      <c r="S2574">
        <v>46.451000000000008</v>
      </c>
      <c r="T2574">
        <v>8.1750000000000007</v>
      </c>
      <c r="U2574">
        <v>24.12</v>
      </c>
      <c r="V2574">
        <f t="shared" si="386"/>
        <v>2.4424500982106196</v>
      </c>
      <c r="AC2574">
        <v>17.574999999999999</v>
      </c>
      <c r="AD2574">
        <v>17.05</v>
      </c>
      <c r="AH2574" s="85">
        <f>IF(AND(M2574&lt;Variables!$G$6,M2574&gt;Variables!$G$5),0,1)</f>
        <v>1</v>
      </c>
      <c r="AI2574" s="85">
        <f t="shared" si="385"/>
        <v>1</v>
      </c>
      <c r="AJ2574" s="85">
        <f>IF(I2574&gt;Variables!$G$7,0,1)</f>
        <v>0</v>
      </c>
      <c r="AK2574" s="85">
        <f>IF(F2574&gt;Variables!$G$8,0,1)</f>
        <v>0</v>
      </c>
      <c r="AL2574" s="85">
        <f>IF(G2574&gt;Variables!$G$9,0,1)</f>
        <v>1</v>
      </c>
      <c r="AM2574" s="85">
        <f>IF(AND(K2574&gt;Variables!$G$10,K2574&lt;Variables!$G$11),0,1)</f>
        <v>0</v>
      </c>
      <c r="AN2574" s="103">
        <f>IF(H2574&lt;Variables!$G$13,1,0)</f>
        <v>0</v>
      </c>
      <c r="AO2574" s="101">
        <f>IF(R2574&lt;Variables!$G$12,0,1)</f>
        <v>0</v>
      </c>
      <c r="AP2574" s="86">
        <f t="shared" si="384"/>
        <v>1</v>
      </c>
      <c r="AR2574">
        <v>1</v>
      </c>
      <c r="AS2574">
        <v>0</v>
      </c>
      <c r="AT2574">
        <v>0</v>
      </c>
      <c r="AU2574">
        <v>0</v>
      </c>
      <c r="BA2574">
        <v>1.55</v>
      </c>
    </row>
    <row r="2575" spans="3:53" ht="12.75" x14ac:dyDescent="0.2">
      <c r="C2575" t="s">
        <v>723</v>
      </c>
      <c r="D2575" t="s">
        <v>499</v>
      </c>
      <c r="E2575">
        <v>72.11</v>
      </c>
      <c r="F2575">
        <v>8.57</v>
      </c>
      <c r="G2575">
        <v>8.1199999999999992</v>
      </c>
      <c r="H2575">
        <v>4800</v>
      </c>
      <c r="I2575">
        <v>45.856000000000002</v>
      </c>
      <c r="J2575" t="s">
        <v>78</v>
      </c>
      <c r="K2575">
        <v>74.73</v>
      </c>
      <c r="L2575">
        <v>71.464585000000014</v>
      </c>
      <c r="M2575">
        <v>0.93111154287117393</v>
      </c>
      <c r="N2575">
        <v>70.574342000000001</v>
      </c>
      <c r="O2575">
        <v>2.2042826839249789</v>
      </c>
      <c r="P2575">
        <v>668185</v>
      </c>
      <c r="Q2575">
        <v>1258000</v>
      </c>
      <c r="R2575">
        <v>0.53</v>
      </c>
      <c r="S2575">
        <v>46.451000000000008</v>
      </c>
      <c r="T2575">
        <v>8.1750000000000007</v>
      </c>
      <c r="U2575">
        <v>24.12</v>
      </c>
      <c r="V2575">
        <f t="shared" si="386"/>
        <v>2.5324936900267199</v>
      </c>
      <c r="AC2575">
        <v>78.568200000000004</v>
      </c>
      <c r="AD2575">
        <v>71.92</v>
      </c>
      <c r="AH2575" s="85">
        <f>IF(AND(M2575&lt;Variables!$G$6,M2575&gt;Variables!$G$5),0,1)</f>
        <v>1</v>
      </c>
      <c r="AI2575" s="85">
        <f t="shared" si="385"/>
        <v>0</v>
      </c>
      <c r="AJ2575" s="85">
        <f>IF(I2575&gt;Variables!$G$7,0,1)</f>
        <v>0</v>
      </c>
      <c r="AK2575" s="85">
        <f>IF(F2575&gt;Variables!$G$8,0,1)</f>
        <v>1</v>
      </c>
      <c r="AL2575" s="85">
        <f>IF(G2575&gt;Variables!$G$9,0,1)</f>
        <v>1</v>
      </c>
      <c r="AM2575" s="85">
        <f>IF(AND(K2575&gt;Variables!$G$10,K2575&lt;Variables!$G$11),0,1)</f>
        <v>0</v>
      </c>
      <c r="AN2575" s="103">
        <f>IF(H2575&lt;Variables!$G$13,1,0)</f>
        <v>0</v>
      </c>
      <c r="AO2575" s="101">
        <f>IF(R2575&lt;Variables!$G$12,0,1)</f>
        <v>0</v>
      </c>
      <c r="AP2575" s="86">
        <f t="shared" si="384"/>
        <v>1</v>
      </c>
      <c r="AR2575">
        <v>1</v>
      </c>
      <c r="AS2575">
        <v>0</v>
      </c>
      <c r="AT2575">
        <v>0</v>
      </c>
      <c r="AU2575">
        <v>0</v>
      </c>
      <c r="BA2575">
        <v>2</v>
      </c>
    </row>
    <row r="2576" spans="3:53" ht="12.75" x14ac:dyDescent="0.2">
      <c r="C2576" t="s">
        <v>723</v>
      </c>
      <c r="D2576" t="s">
        <v>117</v>
      </c>
      <c r="E2576">
        <v>27.06</v>
      </c>
      <c r="F2576">
        <v>11.56</v>
      </c>
      <c r="G2576">
        <v>11.84</v>
      </c>
      <c r="H2576">
        <v>3680</v>
      </c>
      <c r="I2576">
        <v>-33.683999999999997</v>
      </c>
      <c r="J2576" t="s">
        <v>78</v>
      </c>
      <c r="K2576">
        <v>68.8</v>
      </c>
      <c r="L2576">
        <v>26.964749999999999</v>
      </c>
      <c r="M2576">
        <v>0.53866622164120637</v>
      </c>
      <c r="N2576">
        <v>26.732298</v>
      </c>
      <c r="O2576">
        <v>1.4129050933069911</v>
      </c>
      <c r="P2576">
        <v>10900000</v>
      </c>
      <c r="Q2576">
        <v>16008000</v>
      </c>
      <c r="R2576">
        <v>0.68</v>
      </c>
      <c r="S2576">
        <v>46.451000000000008</v>
      </c>
      <c r="T2576">
        <v>8.1750000000000007</v>
      </c>
      <c r="U2576">
        <v>24.12</v>
      </c>
      <c r="V2576">
        <f t="shared" si="386"/>
        <v>2.5185161189330518</v>
      </c>
      <c r="AC2576">
        <v>28.66</v>
      </c>
      <c r="AD2576">
        <v>26.79</v>
      </c>
      <c r="AH2576" s="85">
        <f>IF(AND(M2576&lt;Variables!$G$6,M2576&gt;Variables!$G$5),0,1)</f>
        <v>1</v>
      </c>
      <c r="AI2576" s="85">
        <f t="shared" si="385"/>
        <v>0</v>
      </c>
      <c r="AJ2576" s="85">
        <f>IF(I2576&gt;Variables!$G$7,0,1)</f>
        <v>1</v>
      </c>
      <c r="AK2576" s="85">
        <f>IF(F2576&gt;Variables!$G$8,0,1)</f>
        <v>0</v>
      </c>
      <c r="AL2576" s="85">
        <f>IF(G2576&gt;Variables!$G$9,0,1)</f>
        <v>1</v>
      </c>
      <c r="AM2576" s="85">
        <f>IF(AND(K2576&gt;Variables!$G$10,K2576&lt;Variables!$G$11),0,1)</f>
        <v>0</v>
      </c>
      <c r="AN2576" s="103">
        <f>IF(H2576&lt;Variables!$G$13,1,0)</f>
        <v>0</v>
      </c>
      <c r="AO2576" s="101">
        <f>IF(R2576&lt;Variables!$G$12,0,1)</f>
        <v>0</v>
      </c>
      <c r="AP2576" s="86">
        <f t="shared" si="384"/>
        <v>1</v>
      </c>
      <c r="AR2576">
        <v>1</v>
      </c>
      <c r="AS2576">
        <v>0</v>
      </c>
      <c r="AT2576">
        <v>0</v>
      </c>
      <c r="AU2576">
        <v>0</v>
      </c>
      <c r="BA2576">
        <v>1.31</v>
      </c>
    </row>
    <row r="2577" spans="3:53" ht="12.75" x14ac:dyDescent="0.2">
      <c r="C2577" t="s">
        <v>723</v>
      </c>
      <c r="D2577" t="s">
        <v>681</v>
      </c>
      <c r="E2577">
        <v>1.43</v>
      </c>
      <c r="F2577">
        <v>41.18</v>
      </c>
      <c r="G2577">
        <v>7.52</v>
      </c>
      <c r="H2577">
        <v>81.3</v>
      </c>
      <c r="I2577">
        <v>-53.28</v>
      </c>
      <c r="J2577" t="s">
        <v>78</v>
      </c>
      <c r="K2577">
        <v>55.38</v>
      </c>
      <c r="L2577">
        <v>1.409745</v>
      </c>
      <c r="M2577">
        <v>1.436784666730502</v>
      </c>
      <c r="N2577">
        <v>1.43059</v>
      </c>
      <c r="O2577">
        <v>-4.1241725441972361E-2</v>
      </c>
      <c r="P2577">
        <v>86610000</v>
      </c>
      <c r="Q2577">
        <v>793060</v>
      </c>
      <c r="R2577">
        <v>109.21</v>
      </c>
      <c r="S2577">
        <v>46.451000000000008</v>
      </c>
      <c r="T2577">
        <v>8.1750000000000007</v>
      </c>
      <c r="U2577">
        <v>24.12</v>
      </c>
      <c r="V2577">
        <f t="shared" si="386"/>
        <v>2.3630564431127619</v>
      </c>
      <c r="AC2577">
        <v>1.43</v>
      </c>
      <c r="AD2577">
        <v>1.2</v>
      </c>
      <c r="AH2577" s="85">
        <f>IF(AND(M2577&lt;Variables!$G$6,M2577&gt;Variables!$G$5),0,1)</f>
        <v>1</v>
      </c>
      <c r="AI2577" s="85">
        <f t="shared" si="385"/>
        <v>1</v>
      </c>
      <c r="AJ2577" s="85">
        <f>IF(I2577&gt;Variables!$G$7,0,1)</f>
        <v>1</v>
      </c>
      <c r="AK2577" s="85">
        <f>IF(F2577&gt;Variables!$G$8,0,1)</f>
        <v>0</v>
      </c>
      <c r="AL2577" s="85">
        <f>IF(G2577&gt;Variables!$G$9,0,1)</f>
        <v>1</v>
      </c>
      <c r="AM2577" s="85">
        <f>IF(AND(K2577&gt;Variables!$G$10,K2577&lt;Variables!$G$11),0,1)</f>
        <v>0</v>
      </c>
      <c r="AN2577" s="103">
        <f>IF(H2577&lt;Variables!$G$13,1,0)</f>
        <v>1</v>
      </c>
      <c r="AO2577" s="101">
        <f>IF(R2577&lt;Variables!$G$12,0,1)</f>
        <v>1</v>
      </c>
      <c r="AP2577" s="86">
        <f t="shared" si="384"/>
        <v>1</v>
      </c>
      <c r="AR2577">
        <v>0</v>
      </c>
      <c r="AS2577">
        <v>0</v>
      </c>
      <c r="AT2577">
        <v>1</v>
      </c>
      <c r="AU2577">
        <v>0</v>
      </c>
      <c r="BA2577">
        <v>-2.25</v>
      </c>
    </row>
    <row r="2578" spans="3:53" ht="12.75" x14ac:dyDescent="0.2">
      <c r="C2578" t="s">
        <v>723</v>
      </c>
      <c r="D2578" t="s">
        <v>306</v>
      </c>
      <c r="E2578">
        <v>22.04</v>
      </c>
      <c r="F2578">
        <v>7.61</v>
      </c>
      <c r="G2578">
        <v>6.5</v>
      </c>
      <c r="H2578">
        <v>7170</v>
      </c>
      <c r="I2578">
        <v>-19.577000000000002</v>
      </c>
      <c r="J2578" t="s">
        <v>76</v>
      </c>
      <c r="K2578">
        <v>51.57</v>
      </c>
      <c r="L2578">
        <v>21.987304999999999</v>
      </c>
      <c r="M2578">
        <v>0.21692062760761691</v>
      </c>
      <c r="N2578">
        <v>22.137713999999999</v>
      </c>
      <c r="O2578">
        <v>-0.46397744590973761</v>
      </c>
      <c r="P2578">
        <v>4785000</v>
      </c>
      <c r="Q2578">
        <v>5697000</v>
      </c>
      <c r="R2578">
        <v>0.84</v>
      </c>
      <c r="S2578">
        <v>46.451000000000008</v>
      </c>
      <c r="T2578">
        <v>8.1750000000000007</v>
      </c>
      <c r="U2578">
        <v>24.12</v>
      </c>
      <c r="V2578">
        <f t="shared" si="386"/>
        <v>2.3766417108493285</v>
      </c>
      <c r="AC2578">
        <v>23.84</v>
      </c>
      <c r="AD2578">
        <v>21.55</v>
      </c>
      <c r="AH2578" s="85">
        <f>IF(AND(M2578&lt;Variables!$G$6,M2578&gt;Variables!$G$5),0,1)</f>
        <v>1</v>
      </c>
      <c r="AI2578" s="85">
        <f t="shared" si="385"/>
        <v>1</v>
      </c>
      <c r="AJ2578" s="85">
        <f>IF(I2578&gt;Variables!$G$7,0,1)</f>
        <v>1</v>
      </c>
      <c r="AK2578" s="85">
        <f>IF(F2578&gt;Variables!$G$8,0,1)</f>
        <v>1</v>
      </c>
      <c r="AL2578" s="85">
        <f>IF(G2578&gt;Variables!$G$9,0,1)</f>
        <v>1</v>
      </c>
      <c r="AM2578" s="85">
        <f>IF(AND(K2578&gt;Variables!$G$10,K2578&lt;Variables!$G$11),0,1)</f>
        <v>0</v>
      </c>
      <c r="AN2578" s="103">
        <f>IF(H2578&lt;Variables!$G$13,1,0)</f>
        <v>0</v>
      </c>
      <c r="AO2578" s="101">
        <f>IF(R2578&lt;Variables!$G$12,0,1)</f>
        <v>0</v>
      </c>
      <c r="AP2578" s="86">
        <f t="shared" si="384"/>
        <v>0</v>
      </c>
      <c r="AR2578">
        <v>1</v>
      </c>
      <c r="AS2578">
        <v>0</v>
      </c>
      <c r="AT2578">
        <v>0</v>
      </c>
      <c r="AU2578">
        <v>0</v>
      </c>
      <c r="BA2578">
        <v>0.82</v>
      </c>
    </row>
    <row r="2579" spans="3:53" ht="12.75" x14ac:dyDescent="0.2">
      <c r="C2579" t="s">
        <v>723</v>
      </c>
      <c r="D2579" t="s">
        <v>461</v>
      </c>
      <c r="E2579">
        <v>16.89</v>
      </c>
      <c r="F2579">
        <v>9.1300000000000008</v>
      </c>
      <c r="G2579">
        <v>8.07</v>
      </c>
      <c r="H2579">
        <v>6300</v>
      </c>
      <c r="I2579">
        <v>-12.94</v>
      </c>
      <c r="J2579" t="s">
        <v>78</v>
      </c>
      <c r="K2579">
        <v>75.959999999999994</v>
      </c>
      <c r="L2579">
        <v>16.690805000000001</v>
      </c>
      <c r="M2579">
        <v>1.1335283109472429</v>
      </c>
      <c r="N2579">
        <v>16.501514</v>
      </c>
      <c r="O2579">
        <v>2.2936440862335572</v>
      </c>
      <c r="P2579">
        <v>7734000</v>
      </c>
      <c r="Q2579">
        <v>14129000</v>
      </c>
      <c r="R2579">
        <v>0.55000000000000004</v>
      </c>
      <c r="S2579">
        <v>46.451000000000008</v>
      </c>
      <c r="T2579">
        <v>8.1750000000000007</v>
      </c>
      <c r="U2579">
        <v>24.12</v>
      </c>
      <c r="V2579">
        <f t="shared" si="386"/>
        <v>2.5214904352934457</v>
      </c>
      <c r="AC2579">
        <v>18.399999999999999</v>
      </c>
      <c r="AD2579">
        <v>16.84</v>
      </c>
      <c r="AH2579" s="85">
        <f>IF(AND(M2579&lt;Variables!$G$6,M2579&gt;Variables!$G$5),0,1)</f>
        <v>1</v>
      </c>
      <c r="AI2579" s="85">
        <f t="shared" si="385"/>
        <v>0</v>
      </c>
      <c r="AJ2579" s="85">
        <f>IF(I2579&gt;Variables!$G$7,0,1)</f>
        <v>1</v>
      </c>
      <c r="AK2579" s="85">
        <f>IF(F2579&gt;Variables!$G$8,0,1)</f>
        <v>0</v>
      </c>
      <c r="AL2579" s="85">
        <f>IF(G2579&gt;Variables!$G$9,0,1)</f>
        <v>1</v>
      </c>
      <c r="AM2579" s="85">
        <f>IF(AND(K2579&gt;Variables!$G$10,K2579&lt;Variables!$G$11),0,1)</f>
        <v>1</v>
      </c>
      <c r="AN2579" s="103">
        <f>IF(H2579&lt;Variables!$G$13,1,0)</f>
        <v>0</v>
      </c>
      <c r="AO2579" s="101">
        <f>IF(R2579&lt;Variables!$G$12,0,1)</f>
        <v>0</v>
      </c>
      <c r="AP2579" s="86">
        <f t="shared" si="384"/>
        <v>1</v>
      </c>
      <c r="AR2579">
        <v>1</v>
      </c>
      <c r="AS2579">
        <v>0</v>
      </c>
      <c r="AT2579">
        <v>0</v>
      </c>
      <c r="AU2579">
        <v>0</v>
      </c>
      <c r="BA2579">
        <v>2</v>
      </c>
    </row>
    <row r="2580" spans="3:53" ht="12.75" x14ac:dyDescent="0.2">
      <c r="C2580" t="s">
        <v>723</v>
      </c>
      <c r="D2580" t="s">
        <v>713</v>
      </c>
      <c r="E2580">
        <v>9.6300000000000008</v>
      </c>
      <c r="F2580">
        <v>7.3</v>
      </c>
      <c r="G2580">
        <v>8.23</v>
      </c>
      <c r="H2580">
        <v>4080</v>
      </c>
      <c r="I2580">
        <v>0</v>
      </c>
      <c r="J2580" t="s">
        <v>78</v>
      </c>
      <c r="K2580">
        <v>57.17</v>
      </c>
      <c r="L2580">
        <v>9.6160999999999994</v>
      </c>
      <c r="M2580">
        <v>6.1355435155629211E-2</v>
      </c>
      <c r="N2580">
        <v>9.557264</v>
      </c>
      <c r="O2580">
        <v>0.67734866380168945</v>
      </c>
      <c r="P2580">
        <v>6217000</v>
      </c>
      <c r="Q2580">
        <v>6692000</v>
      </c>
      <c r="R2580">
        <v>0.93</v>
      </c>
      <c r="S2580">
        <v>46.451000000000008</v>
      </c>
      <c r="T2580">
        <v>8.1750000000000007</v>
      </c>
      <c r="U2580">
        <v>24.12</v>
      </c>
      <c r="V2580">
        <f t="shared" si="386"/>
        <v>2.4384154741444033</v>
      </c>
      <c r="AC2580">
        <v>10.1</v>
      </c>
      <c r="AD2580">
        <v>9.6199999999999992</v>
      </c>
      <c r="AH2580" s="85">
        <f>IF(AND(M2580&lt;Variables!$G$6,M2580&gt;Variables!$G$5),0,1)</f>
        <v>1</v>
      </c>
      <c r="AI2580" s="85">
        <f t="shared" si="385"/>
        <v>0</v>
      </c>
      <c r="AJ2580" s="85">
        <f>IF(I2580&gt;Variables!$G$7,0,1)</f>
        <v>1</v>
      </c>
      <c r="AK2580" s="85">
        <f>IF(F2580&gt;Variables!$G$8,0,1)</f>
        <v>1</v>
      </c>
      <c r="AL2580" s="85">
        <f>IF(G2580&gt;Variables!$G$9,0,1)</f>
        <v>1</v>
      </c>
      <c r="AM2580" s="85">
        <f>IF(AND(K2580&gt;Variables!$G$10,K2580&lt;Variables!$G$11),0,1)</f>
        <v>0</v>
      </c>
      <c r="AN2580" s="103">
        <f>IF(H2580&lt;Variables!$G$13,1,0)</f>
        <v>0</v>
      </c>
      <c r="AO2580" s="101">
        <f>IF(R2580&lt;Variables!$G$12,0,1)</f>
        <v>0</v>
      </c>
      <c r="AP2580" s="86">
        <f t="shared" si="384"/>
        <v>1</v>
      </c>
      <c r="AR2580">
        <v>1</v>
      </c>
      <c r="AS2580">
        <v>0</v>
      </c>
      <c r="AT2580">
        <v>0</v>
      </c>
      <c r="AU2580">
        <v>0</v>
      </c>
      <c r="BA2580">
        <v>2</v>
      </c>
    </row>
    <row r="2581" spans="3:53" ht="12.75" x14ac:dyDescent="0.2">
      <c r="C2581" t="s">
        <v>723</v>
      </c>
      <c r="D2581" t="s">
        <v>447</v>
      </c>
      <c r="E2581">
        <v>18.39</v>
      </c>
      <c r="F2581">
        <v>8.4499999999999993</v>
      </c>
      <c r="G2581">
        <v>6.73</v>
      </c>
      <c r="H2581">
        <v>7820</v>
      </c>
      <c r="I2581">
        <v>-55.256999999999998</v>
      </c>
      <c r="J2581" t="s">
        <v>78</v>
      </c>
      <c r="K2581">
        <v>62.84</v>
      </c>
      <c r="L2581">
        <v>18.379555</v>
      </c>
      <c r="M2581">
        <v>0.13844187196045429</v>
      </c>
      <c r="N2581">
        <v>18.163875999999998</v>
      </c>
      <c r="O2581">
        <v>1.3274919956511639</v>
      </c>
      <c r="P2581">
        <v>19329000</v>
      </c>
      <c r="Q2581">
        <v>23167000</v>
      </c>
      <c r="R2581">
        <v>0.83</v>
      </c>
      <c r="S2581">
        <v>46.451000000000008</v>
      </c>
      <c r="T2581">
        <v>8.1750000000000007</v>
      </c>
      <c r="U2581">
        <v>24.12</v>
      </c>
      <c r="V2581">
        <f t="shared" si="386"/>
        <v>2.4912892209083402</v>
      </c>
      <c r="AC2581">
        <v>19.14</v>
      </c>
      <c r="AD2581">
        <v>17.75</v>
      </c>
      <c r="AH2581" s="85">
        <f>IF(AND(M2581&lt;Variables!$G$6,M2581&gt;Variables!$G$5),0,1)</f>
        <v>1</v>
      </c>
      <c r="AI2581" s="85">
        <f t="shared" si="385"/>
        <v>0</v>
      </c>
      <c r="AJ2581" s="85">
        <f>IF(I2581&gt;Variables!$G$7,0,1)</f>
        <v>1</v>
      </c>
      <c r="AK2581" s="85">
        <f>IF(F2581&gt;Variables!$G$8,0,1)</f>
        <v>1</v>
      </c>
      <c r="AL2581" s="85">
        <f>IF(G2581&gt;Variables!$G$9,0,1)</f>
        <v>1</v>
      </c>
      <c r="AM2581" s="85">
        <f>IF(AND(K2581&gt;Variables!$G$10,K2581&lt;Variables!$G$11),0,1)</f>
        <v>0</v>
      </c>
      <c r="AN2581" s="103">
        <f>IF(H2581&lt;Variables!$G$13,1,0)</f>
        <v>0</v>
      </c>
      <c r="AO2581" s="101">
        <f>IF(R2581&lt;Variables!$G$12,0,1)</f>
        <v>0</v>
      </c>
      <c r="AP2581" s="86">
        <f t="shared" si="384"/>
        <v>1</v>
      </c>
      <c r="AR2581">
        <v>0</v>
      </c>
      <c r="AS2581">
        <v>0</v>
      </c>
      <c r="AT2581">
        <v>1</v>
      </c>
      <c r="AU2581">
        <v>0</v>
      </c>
      <c r="BA2581">
        <v>-1.51</v>
      </c>
    </row>
    <row r="2582" spans="3:53" ht="12.75" x14ac:dyDescent="0.2">
      <c r="C2582" t="s">
        <v>723</v>
      </c>
      <c r="D2582" t="s">
        <v>331</v>
      </c>
      <c r="E2582">
        <v>45.34</v>
      </c>
      <c r="F2582">
        <v>39.979999999999997</v>
      </c>
      <c r="G2582">
        <v>19.38</v>
      </c>
      <c r="H2582">
        <v>14650</v>
      </c>
      <c r="I2582">
        <v>210.762</v>
      </c>
      <c r="J2582" t="s">
        <v>78</v>
      </c>
      <c r="K2582">
        <v>64.260000000000005</v>
      </c>
      <c r="L2582">
        <v>44.000984999999993</v>
      </c>
      <c r="M2582">
        <v>1.7929484987665849</v>
      </c>
      <c r="N2582">
        <v>42.776752000000009</v>
      </c>
      <c r="O2582">
        <v>4.7061731101042774</v>
      </c>
      <c r="P2582">
        <v>296531000</v>
      </c>
      <c r="Q2582">
        <v>111998000</v>
      </c>
      <c r="R2582">
        <v>2.65</v>
      </c>
      <c r="S2582">
        <v>46.451000000000008</v>
      </c>
      <c r="T2582">
        <v>8.1750000000000007</v>
      </c>
      <c r="U2582">
        <v>24.12</v>
      </c>
      <c r="V2582">
        <f t="shared" si="386"/>
        <v>2.3942781561611843</v>
      </c>
      <c r="AC2582">
        <v>72.62</v>
      </c>
      <c r="AD2582">
        <v>44.67</v>
      </c>
      <c r="AH2582" s="85">
        <f>IF(AND(M2582&lt;Variables!$G$6,M2582&gt;Variables!$G$5),0,1)</f>
        <v>1</v>
      </c>
      <c r="AI2582" s="85">
        <f t="shared" si="385"/>
        <v>0</v>
      </c>
      <c r="AJ2582" s="85">
        <f>IF(I2582&gt;Variables!$G$7,0,1)</f>
        <v>0</v>
      </c>
      <c r="AK2582" s="85">
        <f>IF(F2582&gt;Variables!$G$8,0,1)</f>
        <v>0</v>
      </c>
      <c r="AL2582" s="85">
        <f>IF(G2582&gt;Variables!$G$9,0,1)</f>
        <v>0</v>
      </c>
      <c r="AM2582" s="85">
        <f>IF(AND(K2582&gt;Variables!$G$10,K2582&lt;Variables!$G$11),0,1)</f>
        <v>0</v>
      </c>
      <c r="AN2582" s="103">
        <f>IF(H2582&lt;Variables!$G$13,1,0)</f>
        <v>0</v>
      </c>
      <c r="AO2582" s="101">
        <f>IF(R2582&lt;Variables!$G$12,0,1)</f>
        <v>1</v>
      </c>
      <c r="AP2582" s="86">
        <f t="shared" si="384"/>
        <v>1</v>
      </c>
      <c r="AR2582">
        <v>1</v>
      </c>
      <c r="AS2582">
        <v>0</v>
      </c>
      <c r="AT2582">
        <v>0</v>
      </c>
      <c r="AU2582">
        <v>0</v>
      </c>
      <c r="BA2582">
        <v>2</v>
      </c>
    </row>
    <row r="2583" spans="3:53" ht="12.75" x14ac:dyDescent="0.2">
      <c r="C2583" t="s">
        <v>723</v>
      </c>
      <c r="D2583" t="s">
        <v>720</v>
      </c>
      <c r="E2583">
        <v>6.66</v>
      </c>
      <c r="F2583">
        <v>8.41</v>
      </c>
      <c r="G2583">
        <v>0.45</v>
      </c>
      <c r="H2583">
        <v>-99999</v>
      </c>
      <c r="I2583">
        <v>-13.705</v>
      </c>
      <c r="J2583" t="s">
        <v>78</v>
      </c>
      <c r="K2583">
        <v>-99999</v>
      </c>
      <c r="L2583">
        <v>-99999</v>
      </c>
      <c r="M2583">
        <v>-99999</v>
      </c>
      <c r="N2583">
        <v>6.706666666666667</v>
      </c>
      <c r="O2583">
        <v>-9.940357852882932E-2</v>
      </c>
      <c r="P2583">
        <v>15838</v>
      </c>
      <c r="Q2583">
        <v>1306</v>
      </c>
      <c r="R2583">
        <v>12.13</v>
      </c>
      <c r="S2583">
        <v>46.451000000000008</v>
      </c>
      <c r="T2583">
        <v>8.1750000000000007</v>
      </c>
      <c r="U2583">
        <v>24.12</v>
      </c>
      <c r="V2583"/>
      <c r="AC2583">
        <v>6.66</v>
      </c>
      <c r="AD2583">
        <v>6.59</v>
      </c>
      <c r="AH2583" s="85">
        <f>IF(AND(M2583&lt;Variables!$G$6,M2583&gt;Variables!$G$5),0,1)</f>
        <v>1</v>
      </c>
      <c r="AI2583" s="85">
        <f t="shared" si="385"/>
        <v>1</v>
      </c>
      <c r="AJ2583" s="85">
        <f>IF(I2583&gt;Variables!$G$7,0,1)</f>
        <v>1</v>
      </c>
      <c r="AK2583" s="85">
        <f>IF(F2583&gt;Variables!$G$8,0,1)</f>
        <v>1</v>
      </c>
      <c r="AL2583" s="85">
        <f>IF(G2583&gt;Variables!$G$9,0,1)</f>
        <v>1</v>
      </c>
      <c r="AM2583" s="85">
        <f>IF(AND(K2583&gt;Variables!$G$10,K2583&lt;Variables!$G$11),0,1)</f>
        <v>1</v>
      </c>
      <c r="AN2583" s="103">
        <f>IF(H2583&lt;Variables!$G$13,1,0)</f>
        <v>1</v>
      </c>
      <c r="AO2583" s="101">
        <f>IF(R2583&lt;Variables!$G$12,0,1)</f>
        <v>1</v>
      </c>
      <c r="AP2583" s="86">
        <f t="shared" si="384"/>
        <v>1</v>
      </c>
      <c r="AR2583">
        <v>0</v>
      </c>
      <c r="AS2583">
        <v>0</v>
      </c>
      <c r="AT2583">
        <v>0</v>
      </c>
      <c r="AU2583">
        <v>0</v>
      </c>
      <c r="BA2583">
        <v>0</v>
      </c>
    </row>
    <row r="2584" spans="3:53" ht="12.75" x14ac:dyDescent="0.2">
      <c r="C2584" t="s">
        <v>723</v>
      </c>
      <c r="D2584" t="s">
        <v>704</v>
      </c>
      <c r="E2584">
        <v>18.45</v>
      </c>
      <c r="F2584">
        <v>8.52</v>
      </c>
      <c r="G2584">
        <v>4.01</v>
      </c>
      <c r="H2584">
        <v>-99999</v>
      </c>
      <c r="I2584">
        <v>-8.577</v>
      </c>
      <c r="J2584" t="s">
        <v>78</v>
      </c>
      <c r="K2584">
        <v>62.07</v>
      </c>
      <c r="L2584">
        <v>18.66</v>
      </c>
      <c r="M2584">
        <v>0</v>
      </c>
      <c r="N2584">
        <v>18.635000000000002</v>
      </c>
      <c r="O2584">
        <v>0.13415615776765299</v>
      </c>
      <c r="P2584">
        <v>42286</v>
      </c>
      <c r="Q2584">
        <v>44210</v>
      </c>
      <c r="R2584">
        <v>0.96</v>
      </c>
      <c r="S2584">
        <v>46.451000000000008</v>
      </c>
      <c r="T2584">
        <v>8.1750000000000007</v>
      </c>
      <c r="U2584">
        <v>24.12</v>
      </c>
      <c r="V2584">
        <f t="shared" ref="V2584:V2589" si="387">1.849 + (0.01036 * K2584) + (0.1184 * M2584) - (0.002888 * K2584 * M2584)</f>
        <v>2.4920451999999997</v>
      </c>
      <c r="AC2584">
        <v>18.75</v>
      </c>
      <c r="AD2584">
        <v>18.32</v>
      </c>
      <c r="AH2584" s="85">
        <f>IF(AND(M2584&lt;Variables!$G$6,M2584&gt;Variables!$G$5),0,1)</f>
        <v>1</v>
      </c>
      <c r="AI2584" s="85">
        <f t="shared" si="385"/>
        <v>0</v>
      </c>
      <c r="AJ2584" s="85">
        <f>IF(I2584&gt;Variables!$G$7,0,1)</f>
        <v>1</v>
      </c>
      <c r="AK2584" s="85">
        <f>IF(F2584&gt;Variables!$G$8,0,1)</f>
        <v>1</v>
      </c>
      <c r="AL2584" s="85">
        <f>IF(G2584&gt;Variables!$G$9,0,1)</f>
        <v>1</v>
      </c>
      <c r="AM2584" s="85">
        <f>IF(AND(K2584&gt;Variables!$G$10,K2584&lt;Variables!$G$11),0,1)</f>
        <v>0</v>
      </c>
      <c r="AN2584" s="103">
        <f>IF(H2584&lt;Variables!$G$13,1,0)</f>
        <v>1</v>
      </c>
      <c r="AO2584" s="101">
        <f>IF(R2584&lt;Variables!$G$12,0,1)</f>
        <v>0</v>
      </c>
      <c r="AP2584" s="86">
        <f t="shared" si="384"/>
        <v>1</v>
      </c>
      <c r="AR2584">
        <v>0</v>
      </c>
      <c r="AS2584">
        <v>0</v>
      </c>
      <c r="AT2584">
        <v>0</v>
      </c>
      <c r="AU2584">
        <v>0</v>
      </c>
      <c r="BA2584">
        <v>0</v>
      </c>
    </row>
    <row r="2585" spans="3:53" ht="12.75" x14ac:dyDescent="0.2">
      <c r="C2585" t="s">
        <v>723</v>
      </c>
      <c r="D2585" t="s">
        <v>697</v>
      </c>
      <c r="E2585">
        <v>2.79</v>
      </c>
      <c r="F2585">
        <v>9.68</v>
      </c>
      <c r="G2585">
        <v>-2.62</v>
      </c>
      <c r="H2585">
        <v>-99999</v>
      </c>
      <c r="I2585">
        <v>-26.651</v>
      </c>
      <c r="J2585" t="s">
        <v>78</v>
      </c>
      <c r="K2585">
        <v>49.8</v>
      </c>
      <c r="L2585">
        <v>2.7342499999999998</v>
      </c>
      <c r="M2585">
        <v>-0.28344152875560558</v>
      </c>
      <c r="N2585">
        <v>2.7406000000000001</v>
      </c>
      <c r="O2585">
        <v>-0.51448587900459752</v>
      </c>
      <c r="P2585">
        <v>41285</v>
      </c>
      <c r="Q2585">
        <v>51791</v>
      </c>
      <c r="R2585">
        <v>0.8</v>
      </c>
      <c r="S2585">
        <v>46.451000000000008</v>
      </c>
      <c r="T2585">
        <v>8.1750000000000007</v>
      </c>
      <c r="U2585">
        <v>24.12</v>
      </c>
      <c r="V2585">
        <f t="shared" si="387"/>
        <v>2.3721337639206364</v>
      </c>
      <c r="AC2585">
        <v>3.11</v>
      </c>
      <c r="AD2585">
        <v>2.7850000000000001</v>
      </c>
      <c r="AH2585" s="85">
        <f>IF(AND(M2585&lt;Variables!$G$6,M2585&gt;Variables!$G$5),0,1)</f>
        <v>1</v>
      </c>
      <c r="AI2585" s="85">
        <f t="shared" si="385"/>
        <v>1</v>
      </c>
      <c r="AJ2585" s="85">
        <f>IF(I2585&gt;Variables!$G$7,0,1)</f>
        <v>1</v>
      </c>
      <c r="AK2585" s="85">
        <f>IF(F2585&gt;Variables!$G$8,0,1)</f>
        <v>0</v>
      </c>
      <c r="AL2585" s="85">
        <f>IF(G2585&gt;Variables!$G$9,0,1)</f>
        <v>1</v>
      </c>
      <c r="AM2585" s="85">
        <f>IF(AND(K2585&gt;Variables!$G$10,K2585&lt;Variables!$G$11),0,1)</f>
        <v>1</v>
      </c>
      <c r="AN2585" s="103">
        <f>IF(H2585&lt;Variables!$G$13,1,0)</f>
        <v>1</v>
      </c>
      <c r="AO2585" s="101">
        <f>IF(R2585&lt;Variables!$G$12,0,1)</f>
        <v>0</v>
      </c>
      <c r="AP2585" s="86">
        <f t="shared" si="384"/>
        <v>1</v>
      </c>
      <c r="AR2585">
        <v>1</v>
      </c>
      <c r="AS2585">
        <v>0</v>
      </c>
      <c r="AT2585">
        <v>0</v>
      </c>
      <c r="AU2585">
        <v>0</v>
      </c>
      <c r="BA2585">
        <v>2</v>
      </c>
    </row>
    <row r="2586" spans="3:53" ht="12.75" x14ac:dyDescent="0.2">
      <c r="C2586" t="s">
        <v>723</v>
      </c>
      <c r="D2586" t="s">
        <v>678</v>
      </c>
      <c r="E2586">
        <v>33.75</v>
      </c>
      <c r="F2586">
        <v>66.75</v>
      </c>
      <c r="G2586">
        <v>0.12</v>
      </c>
      <c r="H2586">
        <v>979.01</v>
      </c>
      <c r="I2586">
        <v>-42.576999999999998</v>
      </c>
      <c r="J2586" t="s">
        <v>78</v>
      </c>
      <c r="K2586">
        <v>65.12</v>
      </c>
      <c r="L2586">
        <v>33.741499999999988</v>
      </c>
      <c r="M2586">
        <v>2.519152971861079E-2</v>
      </c>
      <c r="N2586">
        <v>33.730440000000002</v>
      </c>
      <c r="O2586">
        <v>5.7989163497417957E-2</v>
      </c>
      <c r="P2586">
        <v>17920000</v>
      </c>
      <c r="Q2586">
        <v>462110</v>
      </c>
      <c r="R2586">
        <v>38.78</v>
      </c>
      <c r="S2586">
        <v>46.451000000000008</v>
      </c>
      <c r="T2586">
        <v>8.1750000000000007</v>
      </c>
      <c r="U2586">
        <v>24.12</v>
      </c>
      <c r="V2586">
        <f t="shared" si="387"/>
        <v>2.5218881927833667</v>
      </c>
      <c r="AC2586">
        <v>33.869999999999997</v>
      </c>
      <c r="AD2586">
        <v>33.479999999999997</v>
      </c>
      <c r="AH2586" s="85">
        <f>IF(AND(M2586&lt;Variables!$G$6,M2586&gt;Variables!$G$5),0,1)</f>
        <v>1</v>
      </c>
      <c r="AI2586" s="85">
        <f t="shared" si="385"/>
        <v>0</v>
      </c>
      <c r="AJ2586" s="85">
        <f>IF(I2586&gt;Variables!$G$7,0,1)</f>
        <v>1</v>
      </c>
      <c r="AK2586" s="85">
        <f>IF(F2586&gt;Variables!$G$8,0,1)</f>
        <v>0</v>
      </c>
      <c r="AL2586" s="85">
        <f>IF(G2586&gt;Variables!$G$9,0,1)</f>
        <v>1</v>
      </c>
      <c r="AM2586" s="85">
        <f>IF(AND(K2586&gt;Variables!$G$10,K2586&lt;Variables!$G$11),0,1)</f>
        <v>0</v>
      </c>
      <c r="AN2586" s="103">
        <f>IF(H2586&lt;Variables!$G$13,1,0)</f>
        <v>1</v>
      </c>
      <c r="AO2586" s="101">
        <f>IF(R2586&lt;Variables!$G$12,0,1)</f>
        <v>1</v>
      </c>
      <c r="AP2586" s="86">
        <f t="shared" si="384"/>
        <v>1</v>
      </c>
      <c r="AR2586">
        <v>0</v>
      </c>
      <c r="AS2586">
        <v>0</v>
      </c>
      <c r="AT2586">
        <v>0</v>
      </c>
      <c r="AU2586">
        <v>1</v>
      </c>
      <c r="BA2586">
        <v>-0.13</v>
      </c>
    </row>
    <row r="2587" spans="3:53" ht="12.75" x14ac:dyDescent="0.2">
      <c r="C2587" t="s">
        <v>723</v>
      </c>
      <c r="D2587" t="s">
        <v>603</v>
      </c>
      <c r="E2587">
        <v>13.4</v>
      </c>
      <c r="F2587">
        <v>15.68</v>
      </c>
      <c r="G2587">
        <v>3.65</v>
      </c>
      <c r="H2587">
        <v>6420</v>
      </c>
      <c r="I2587">
        <v>-8</v>
      </c>
      <c r="J2587" t="s">
        <v>78</v>
      </c>
      <c r="K2587">
        <v>75.41</v>
      </c>
      <c r="L2587">
        <v>13.14636</v>
      </c>
      <c r="M2587">
        <v>1.787871319513523</v>
      </c>
      <c r="N2587">
        <v>13.027889999999999</v>
      </c>
      <c r="O2587">
        <v>2.7134862207156831</v>
      </c>
      <c r="P2587">
        <v>113902000</v>
      </c>
      <c r="Q2587">
        <v>15248000</v>
      </c>
      <c r="R2587">
        <v>7.47</v>
      </c>
      <c r="S2587">
        <v>46.451000000000008</v>
      </c>
      <c r="T2587">
        <v>8.1750000000000007</v>
      </c>
      <c r="U2587">
        <v>24.12</v>
      </c>
      <c r="V2587">
        <f t="shared" si="387"/>
        <v>2.4525616537517623</v>
      </c>
      <c r="AC2587">
        <v>16.66</v>
      </c>
      <c r="AD2587">
        <v>13.07</v>
      </c>
      <c r="AH2587" s="85">
        <f>IF(AND(M2587&lt;Variables!$G$6,M2587&gt;Variables!$G$5),0,1)</f>
        <v>1</v>
      </c>
      <c r="AI2587" s="85">
        <f t="shared" si="385"/>
        <v>0</v>
      </c>
      <c r="AJ2587" s="85">
        <f>IF(I2587&gt;Variables!$G$7,0,1)</f>
        <v>1</v>
      </c>
      <c r="AK2587" s="85">
        <f>IF(F2587&gt;Variables!$G$8,0,1)</f>
        <v>0</v>
      </c>
      <c r="AL2587" s="85">
        <f>IF(G2587&gt;Variables!$G$9,0,1)</f>
        <v>1</v>
      </c>
      <c r="AM2587" s="85">
        <f>IF(AND(K2587&gt;Variables!$G$10,K2587&lt;Variables!$G$11),0,1)</f>
        <v>1</v>
      </c>
      <c r="AN2587" s="103">
        <f>IF(H2587&lt;Variables!$G$13,1,0)</f>
        <v>0</v>
      </c>
      <c r="AO2587" s="101">
        <f>IF(R2587&lt;Variables!$G$12,0,1)</f>
        <v>1</v>
      </c>
      <c r="AP2587" s="86">
        <f t="shared" si="384"/>
        <v>1</v>
      </c>
      <c r="AR2587">
        <v>1</v>
      </c>
      <c r="AS2587">
        <v>0</v>
      </c>
      <c r="AT2587">
        <v>0</v>
      </c>
      <c r="AU2587">
        <v>0</v>
      </c>
      <c r="BA2587">
        <v>2</v>
      </c>
    </row>
    <row r="2588" spans="3:53" ht="12.75" x14ac:dyDescent="0.2">
      <c r="C2588" t="s">
        <v>723</v>
      </c>
      <c r="D2588" t="s">
        <v>121</v>
      </c>
      <c r="E2588">
        <v>8.24</v>
      </c>
      <c r="F2588">
        <v>19.57</v>
      </c>
      <c r="G2588">
        <v>17.18</v>
      </c>
      <c r="H2588">
        <v>59.57</v>
      </c>
      <c r="I2588">
        <v>3613.192</v>
      </c>
      <c r="J2588" t="s">
        <v>76</v>
      </c>
      <c r="K2588">
        <v>36.76</v>
      </c>
      <c r="L2588">
        <v>8.532</v>
      </c>
      <c r="M2588">
        <v>-2.4847632442569121</v>
      </c>
      <c r="N2588">
        <v>9.0032420000000002</v>
      </c>
      <c r="O2588">
        <v>-7.5888441074892787</v>
      </c>
      <c r="P2588">
        <v>6360000</v>
      </c>
      <c r="Q2588">
        <v>11080000</v>
      </c>
      <c r="R2588">
        <v>0.56999999999999995</v>
      </c>
      <c r="S2588">
        <v>46.451000000000008</v>
      </c>
      <c r="T2588">
        <v>8.1750000000000007</v>
      </c>
      <c r="U2588">
        <v>24.12</v>
      </c>
      <c r="V2588">
        <f t="shared" si="387"/>
        <v>2.1994272540084387</v>
      </c>
      <c r="AC2588">
        <v>9.1920000000000002</v>
      </c>
      <c r="AD2588">
        <v>8.1199999999999992</v>
      </c>
      <c r="AH2588" s="85">
        <f>IF(AND(M2588&lt;Variables!$G$6,M2588&gt;Variables!$G$5),0,1)</f>
        <v>0</v>
      </c>
      <c r="AI2588" s="85">
        <f t="shared" si="385"/>
        <v>1</v>
      </c>
      <c r="AJ2588" s="85">
        <f>IF(I2588&gt;Variables!$G$7,0,1)</f>
        <v>0</v>
      </c>
      <c r="AK2588" s="85">
        <f>IF(F2588&gt;Variables!$G$8,0,1)</f>
        <v>0</v>
      </c>
      <c r="AL2588" s="85">
        <f>IF(G2588&gt;Variables!$G$9,0,1)</f>
        <v>0</v>
      </c>
      <c r="AM2588" s="85">
        <f>IF(AND(K2588&gt;Variables!$G$10,K2588&lt;Variables!$G$11),0,1)</f>
        <v>1</v>
      </c>
      <c r="AN2588" s="103">
        <f>IF(H2588&lt;Variables!$G$13,1,0)</f>
        <v>1</v>
      </c>
      <c r="AO2588" s="101">
        <f>IF(R2588&lt;Variables!$G$12,0,1)</f>
        <v>0</v>
      </c>
      <c r="AP2588" s="86">
        <f t="shared" si="384"/>
        <v>0</v>
      </c>
      <c r="AR2588">
        <v>1</v>
      </c>
      <c r="AS2588">
        <v>0</v>
      </c>
      <c r="AT2588">
        <v>0</v>
      </c>
      <c r="AU2588">
        <v>0</v>
      </c>
      <c r="BA2588">
        <v>2</v>
      </c>
    </row>
    <row r="2589" spans="3:53" ht="12.75" x14ac:dyDescent="0.2">
      <c r="C2589" t="s">
        <v>723</v>
      </c>
      <c r="D2589" t="s">
        <v>389</v>
      </c>
      <c r="E2589">
        <v>8.59</v>
      </c>
      <c r="F2589">
        <v>12.76</v>
      </c>
      <c r="G2589">
        <v>5.9</v>
      </c>
      <c r="H2589">
        <v>2260</v>
      </c>
      <c r="I2589">
        <v>-40.042999999999999</v>
      </c>
      <c r="J2589" t="s">
        <v>78</v>
      </c>
      <c r="K2589">
        <v>70.47</v>
      </c>
      <c r="L2589">
        <v>8.531130000000001</v>
      </c>
      <c r="M2589">
        <v>1.040542108724148</v>
      </c>
      <c r="N2589">
        <v>8.4734119999999997</v>
      </c>
      <c r="O2589">
        <v>1.728795908897145</v>
      </c>
      <c r="P2589">
        <v>9370000</v>
      </c>
      <c r="Q2589">
        <v>7917000</v>
      </c>
      <c r="R2589">
        <v>1.18</v>
      </c>
      <c r="S2589">
        <v>46.451000000000008</v>
      </c>
      <c r="T2589">
        <v>8.1750000000000007</v>
      </c>
      <c r="U2589">
        <v>24.12</v>
      </c>
      <c r="V2589">
        <f t="shared" si="387"/>
        <v>2.4905010027365675</v>
      </c>
      <c r="AC2589">
        <v>8.6549999999999994</v>
      </c>
      <c r="AD2589">
        <v>8.3550000000000004</v>
      </c>
      <c r="AH2589" s="85">
        <f>IF(AND(M2589&lt;Variables!$G$6,M2589&gt;Variables!$G$5),0,1)</f>
        <v>1</v>
      </c>
      <c r="AI2589" s="85">
        <f t="shared" si="385"/>
        <v>0</v>
      </c>
      <c r="AJ2589" s="85">
        <f>IF(I2589&gt;Variables!$G$7,0,1)</f>
        <v>1</v>
      </c>
      <c r="AK2589" s="85">
        <f>IF(F2589&gt;Variables!$G$8,0,1)</f>
        <v>0</v>
      </c>
      <c r="AL2589" s="85">
        <f>IF(G2589&gt;Variables!$G$9,0,1)</f>
        <v>1</v>
      </c>
      <c r="AM2589" s="85">
        <f>IF(AND(K2589&gt;Variables!$G$10,K2589&lt;Variables!$G$11),0,1)</f>
        <v>0</v>
      </c>
      <c r="AN2589" s="103">
        <f>IF(H2589&lt;Variables!$G$13,1,0)</f>
        <v>1</v>
      </c>
      <c r="AO2589" s="101">
        <f>IF(R2589&lt;Variables!$G$12,0,1)</f>
        <v>0</v>
      </c>
      <c r="AP2589" s="86">
        <f t="shared" si="384"/>
        <v>1</v>
      </c>
      <c r="AR2589">
        <v>0</v>
      </c>
      <c r="AS2589">
        <v>0</v>
      </c>
      <c r="AT2589">
        <v>1</v>
      </c>
      <c r="AU2589">
        <v>0</v>
      </c>
      <c r="BA2589">
        <v>-1.62</v>
      </c>
    </row>
    <row r="2590" spans="3:53" ht="12.75" x14ac:dyDescent="0.2">
      <c r="C2590" t="s">
        <v>724</v>
      </c>
      <c r="D2590" t="s">
        <v>720</v>
      </c>
      <c r="E2590">
        <v>6.66</v>
      </c>
      <c r="F2590">
        <v>8.41</v>
      </c>
      <c r="G2590">
        <v>0.45</v>
      </c>
      <c r="H2590">
        <v>-99999</v>
      </c>
      <c r="I2590">
        <v>-13.705</v>
      </c>
      <c r="J2590" t="s">
        <v>78</v>
      </c>
      <c r="K2590">
        <v>-99999</v>
      </c>
      <c r="L2590">
        <v>-99999</v>
      </c>
      <c r="M2590">
        <v>-99999</v>
      </c>
      <c r="N2590">
        <v>6.706666666666667</v>
      </c>
      <c r="O2590">
        <v>-9.940357852882932E-2</v>
      </c>
      <c r="P2590">
        <v>15838</v>
      </c>
      <c r="Q2590">
        <v>1306</v>
      </c>
      <c r="R2590">
        <v>12.13</v>
      </c>
      <c r="S2590">
        <v>46.335000000000001</v>
      </c>
      <c r="T2590">
        <v>8.4190000000000005</v>
      </c>
      <c r="U2590">
        <v>24.2044</v>
      </c>
      <c r="V2590"/>
      <c r="AC2590">
        <v>6.66</v>
      </c>
      <c r="AD2590">
        <v>6.59</v>
      </c>
      <c r="AH2590" s="85">
        <f>IF(AND(M2590&lt;Variables!$G$6,M2590&gt;Variables!$G$5),0,1)</f>
        <v>1</v>
      </c>
      <c r="AI2590" s="85">
        <f t="shared" si="385"/>
        <v>1</v>
      </c>
      <c r="AJ2590" s="85">
        <f>IF(I2590&gt;Variables!$G$7,0,1)</f>
        <v>1</v>
      </c>
      <c r="AK2590" s="85">
        <f>IF(F2590&gt;Variables!$G$8,0,1)</f>
        <v>1</v>
      </c>
      <c r="AL2590" s="85">
        <f>IF(G2590&gt;Variables!$G$9,0,1)</f>
        <v>1</v>
      </c>
      <c r="AM2590" s="85">
        <f>IF(AND(K2590&gt;Variables!$G$10,K2590&lt;Variables!$G$11),0,1)</f>
        <v>1</v>
      </c>
      <c r="AN2590" s="103">
        <f>IF(H2590&lt;Variables!$G$13,1,0)</f>
        <v>1</v>
      </c>
      <c r="AO2590" s="101">
        <f>IF(R2590&lt;Variables!$G$12,0,1)</f>
        <v>1</v>
      </c>
      <c r="AP2590" s="86">
        <f t="shared" si="384"/>
        <v>1</v>
      </c>
      <c r="AR2590">
        <v>0</v>
      </c>
      <c r="AS2590">
        <v>0</v>
      </c>
      <c r="AT2590">
        <v>0</v>
      </c>
      <c r="AU2590">
        <v>0</v>
      </c>
      <c r="BA2590">
        <v>0</v>
      </c>
    </row>
    <row r="2591" spans="3:53" ht="12.75" x14ac:dyDescent="0.2">
      <c r="C2591" t="s">
        <v>724</v>
      </c>
      <c r="D2591" t="s">
        <v>704</v>
      </c>
      <c r="E2591">
        <v>18.45</v>
      </c>
      <c r="F2591">
        <v>8.52</v>
      </c>
      <c r="G2591">
        <v>2.84</v>
      </c>
      <c r="H2591">
        <v>-99999</v>
      </c>
      <c r="I2591">
        <v>-9.1150000000000002</v>
      </c>
      <c r="J2591" t="s">
        <v>78</v>
      </c>
      <c r="K2591">
        <v>56.22</v>
      </c>
      <c r="L2591">
        <v>18.45</v>
      </c>
      <c r="M2591">
        <v>0</v>
      </c>
      <c r="N2591">
        <v>18.573333333333331</v>
      </c>
      <c r="O2591">
        <v>-0.66403445800431538</v>
      </c>
      <c r="P2591">
        <v>42286</v>
      </c>
      <c r="Q2591">
        <v>44210</v>
      </c>
      <c r="R2591">
        <v>0.96</v>
      </c>
      <c r="S2591">
        <v>46.335000000000001</v>
      </c>
      <c r="T2591">
        <v>8.4190000000000005</v>
      </c>
      <c r="U2591">
        <v>24.2044</v>
      </c>
      <c r="V2591">
        <f t="shared" ref="V2591:V2637" si="388">1.849 + (0.01036 * K2591) + (0.1184 * M2591) - (0.002888 * K2591 * M2591)</f>
        <v>2.4314391999999998</v>
      </c>
      <c r="AC2591">
        <v>18.75</v>
      </c>
      <c r="AD2591">
        <v>18.32</v>
      </c>
      <c r="AH2591" s="85">
        <f>IF(AND(M2591&lt;Variables!$G$6,M2591&gt;Variables!$G$5),0,1)</f>
        <v>1</v>
      </c>
      <c r="AI2591" s="85">
        <f t="shared" si="385"/>
        <v>1</v>
      </c>
      <c r="AJ2591" s="85">
        <f>IF(I2591&gt;Variables!$G$7,0,1)</f>
        <v>1</v>
      </c>
      <c r="AK2591" s="85">
        <f>IF(F2591&gt;Variables!$G$8,0,1)</f>
        <v>1</v>
      </c>
      <c r="AL2591" s="85">
        <f>IF(G2591&gt;Variables!$G$9,0,1)</f>
        <v>1</v>
      </c>
      <c r="AM2591" s="85">
        <f>IF(AND(K2591&gt;Variables!$G$10,K2591&lt;Variables!$G$11),0,1)</f>
        <v>0</v>
      </c>
      <c r="AN2591" s="103">
        <f>IF(H2591&lt;Variables!$G$13,1,0)</f>
        <v>1</v>
      </c>
      <c r="AO2591" s="101">
        <f>IF(R2591&lt;Variables!$G$12,0,1)</f>
        <v>0</v>
      </c>
      <c r="AP2591" s="86">
        <f t="shared" si="384"/>
        <v>1</v>
      </c>
      <c r="AR2591">
        <v>0</v>
      </c>
      <c r="AS2591">
        <v>0</v>
      </c>
      <c r="AT2591">
        <v>0</v>
      </c>
      <c r="AU2591">
        <v>0</v>
      </c>
      <c r="BA2591">
        <v>0</v>
      </c>
    </row>
    <row r="2592" spans="3:53" ht="12.75" x14ac:dyDescent="0.2">
      <c r="C2592" t="s">
        <v>724</v>
      </c>
      <c r="D2592" t="s">
        <v>697</v>
      </c>
      <c r="E2592">
        <v>2.79</v>
      </c>
      <c r="F2592">
        <v>9.68</v>
      </c>
      <c r="G2592">
        <v>-2.62</v>
      </c>
      <c r="H2592">
        <v>-99999</v>
      </c>
      <c r="I2592">
        <v>-26.651</v>
      </c>
      <c r="J2592" t="s">
        <v>78</v>
      </c>
      <c r="K2592">
        <v>49.8</v>
      </c>
      <c r="L2592">
        <v>2.7265000000000001</v>
      </c>
      <c r="M2592">
        <v>0</v>
      </c>
      <c r="N2592">
        <v>2.7451111111111119</v>
      </c>
      <c r="O2592">
        <v>-0.67797296203352297</v>
      </c>
      <c r="P2592">
        <v>41296</v>
      </c>
      <c r="Q2592">
        <v>51791</v>
      </c>
      <c r="R2592">
        <v>0.8</v>
      </c>
      <c r="S2592">
        <v>46.335000000000001</v>
      </c>
      <c r="T2592">
        <v>8.4190000000000005</v>
      </c>
      <c r="U2592">
        <v>24.2044</v>
      </c>
      <c r="V2592">
        <f t="shared" si="388"/>
        <v>2.3649279999999999</v>
      </c>
      <c r="AC2592">
        <v>3.11</v>
      </c>
      <c r="AD2592">
        <v>2.7850000000000001</v>
      </c>
      <c r="AH2592" s="85">
        <f>IF(AND(M2592&lt;Variables!$G$6,M2592&gt;Variables!$G$5),0,1)</f>
        <v>1</v>
      </c>
      <c r="AI2592" s="85">
        <f t="shared" si="385"/>
        <v>1</v>
      </c>
      <c r="AJ2592" s="85">
        <f>IF(I2592&gt;Variables!$G$7,0,1)</f>
        <v>1</v>
      </c>
      <c r="AK2592" s="85">
        <f>IF(F2592&gt;Variables!$G$8,0,1)</f>
        <v>0</v>
      </c>
      <c r="AL2592" s="85">
        <f>IF(G2592&gt;Variables!$G$9,0,1)</f>
        <v>1</v>
      </c>
      <c r="AM2592" s="85">
        <f>IF(AND(K2592&gt;Variables!$G$10,K2592&lt;Variables!$G$11),0,1)</f>
        <v>1</v>
      </c>
      <c r="AN2592" s="103">
        <f>IF(H2592&lt;Variables!$G$13,1,0)</f>
        <v>1</v>
      </c>
      <c r="AO2592" s="101">
        <f>IF(R2592&lt;Variables!$G$12,0,1)</f>
        <v>0</v>
      </c>
      <c r="AP2592" s="86">
        <f t="shared" si="384"/>
        <v>1</v>
      </c>
      <c r="AR2592">
        <v>1</v>
      </c>
      <c r="AS2592">
        <v>0</v>
      </c>
      <c r="AT2592">
        <v>0</v>
      </c>
      <c r="AU2592">
        <v>0</v>
      </c>
      <c r="BA2592">
        <v>2</v>
      </c>
    </row>
    <row r="2593" spans="3:53" ht="12.75" x14ac:dyDescent="0.2">
      <c r="C2593" t="s">
        <v>724</v>
      </c>
      <c r="D2593" t="s">
        <v>690</v>
      </c>
      <c r="E2593">
        <v>16.920000000000002</v>
      </c>
      <c r="F2593">
        <v>7.96</v>
      </c>
      <c r="G2593">
        <v>3.58</v>
      </c>
      <c r="H2593">
        <v>-99999</v>
      </c>
      <c r="I2593">
        <v>4.5380000000000003</v>
      </c>
      <c r="J2593" t="s">
        <v>76</v>
      </c>
      <c r="K2593">
        <v>59.58</v>
      </c>
      <c r="L2593">
        <v>16.850000000000001</v>
      </c>
      <c r="M2593">
        <v>0</v>
      </c>
      <c r="N2593">
        <v>16.868580000000001</v>
      </c>
      <c r="O2593">
        <v>-0.110145607988322</v>
      </c>
      <c r="P2593">
        <v>36637</v>
      </c>
      <c r="Q2593">
        <v>7871</v>
      </c>
      <c r="R2593">
        <v>4.6500000000000004</v>
      </c>
      <c r="S2593">
        <v>46.335000000000001</v>
      </c>
      <c r="T2593">
        <v>8.4190000000000005</v>
      </c>
      <c r="U2593">
        <v>24.2044</v>
      </c>
      <c r="V2593">
        <f t="shared" si="388"/>
        <v>2.4662487999999998</v>
      </c>
      <c r="AC2593">
        <v>16.96</v>
      </c>
      <c r="AD2593">
        <v>16.815899999999999</v>
      </c>
      <c r="AH2593" s="85">
        <f>IF(AND(M2593&lt;Variables!$G$6,M2593&gt;Variables!$G$5),0,1)</f>
        <v>1</v>
      </c>
      <c r="AI2593" s="85">
        <f t="shared" si="385"/>
        <v>1</v>
      </c>
      <c r="AJ2593" s="85">
        <f>IF(I2593&gt;Variables!$G$7,0,1)</f>
        <v>0</v>
      </c>
      <c r="AK2593" s="85">
        <f>IF(F2593&gt;Variables!$G$8,0,1)</f>
        <v>1</v>
      </c>
      <c r="AL2593" s="85">
        <f>IF(G2593&gt;Variables!$G$9,0,1)</f>
        <v>1</v>
      </c>
      <c r="AM2593" s="85">
        <f>IF(AND(K2593&gt;Variables!$G$10,K2593&lt;Variables!$G$11),0,1)</f>
        <v>0</v>
      </c>
      <c r="AN2593" s="103">
        <f>IF(H2593&lt;Variables!$G$13,1,0)</f>
        <v>1</v>
      </c>
      <c r="AO2593" s="101">
        <f>IF(R2593&lt;Variables!$G$12,0,1)</f>
        <v>1</v>
      </c>
      <c r="AP2593" s="86">
        <f t="shared" si="384"/>
        <v>0</v>
      </c>
      <c r="AR2593">
        <v>0</v>
      </c>
      <c r="AS2593">
        <v>0</v>
      </c>
      <c r="AT2593">
        <v>0</v>
      </c>
      <c r="AU2593">
        <v>0</v>
      </c>
      <c r="BA2593">
        <v>0</v>
      </c>
    </row>
    <row r="2594" spans="3:53" ht="12.75" x14ac:dyDescent="0.2">
      <c r="C2594" t="s">
        <v>724</v>
      </c>
      <c r="D2594" t="s">
        <v>713</v>
      </c>
      <c r="E2594">
        <v>9.69</v>
      </c>
      <c r="F2594">
        <v>8</v>
      </c>
      <c r="G2594">
        <v>9</v>
      </c>
      <c r="H2594">
        <v>4080</v>
      </c>
      <c r="I2594">
        <v>0</v>
      </c>
      <c r="J2594" t="s">
        <v>78</v>
      </c>
      <c r="K2594">
        <v>72.63</v>
      </c>
      <c r="L2594">
        <v>9.6439550000000001</v>
      </c>
      <c r="M2594">
        <v>0.47744934521158022</v>
      </c>
      <c r="N2594">
        <v>9.5796060000000001</v>
      </c>
      <c r="O2594">
        <v>1.1523855991572041</v>
      </c>
      <c r="P2594">
        <v>6378000</v>
      </c>
      <c r="Q2594">
        <v>6692000</v>
      </c>
      <c r="R2594">
        <v>0.95</v>
      </c>
      <c r="S2594">
        <v>46.335000000000001</v>
      </c>
      <c r="T2594">
        <v>8.4190000000000005</v>
      </c>
      <c r="U2594">
        <v>24.2044</v>
      </c>
      <c r="V2594">
        <f t="shared" si="388"/>
        <v>2.5578292049904841</v>
      </c>
      <c r="AC2594">
        <v>10.1</v>
      </c>
      <c r="AD2594">
        <v>9.6449999999999996</v>
      </c>
      <c r="AH2594" s="85">
        <f>IF(AND(M2594&lt;Variables!$G$6,M2594&gt;Variables!$G$5),0,1)</f>
        <v>1</v>
      </c>
      <c r="AI2594" s="85">
        <f t="shared" si="385"/>
        <v>0</v>
      </c>
      <c r="AJ2594" s="85">
        <f>IF(I2594&gt;Variables!$G$7,0,1)</f>
        <v>1</v>
      </c>
      <c r="AK2594" s="85">
        <f>IF(F2594&gt;Variables!$G$8,0,1)</f>
        <v>1</v>
      </c>
      <c r="AL2594" s="85">
        <f>IF(G2594&gt;Variables!$G$9,0,1)</f>
        <v>1</v>
      </c>
      <c r="AM2594" s="85">
        <f>IF(AND(K2594&gt;Variables!$G$10,K2594&lt;Variables!$G$11),0,1)</f>
        <v>0</v>
      </c>
      <c r="AN2594" s="103">
        <f>IF(H2594&lt;Variables!$G$13,1,0)</f>
        <v>0</v>
      </c>
      <c r="AO2594" s="101">
        <f>IF(R2594&lt;Variables!$G$12,0,1)</f>
        <v>0</v>
      </c>
      <c r="AP2594" s="86">
        <f t="shared" si="384"/>
        <v>1</v>
      </c>
      <c r="AR2594">
        <v>1</v>
      </c>
      <c r="AS2594">
        <v>0</v>
      </c>
      <c r="AT2594">
        <v>0</v>
      </c>
      <c r="AU2594">
        <v>0</v>
      </c>
      <c r="BA2594">
        <v>2</v>
      </c>
    </row>
    <row r="2595" spans="3:53" ht="12.75" x14ac:dyDescent="0.2">
      <c r="C2595" t="s">
        <v>724</v>
      </c>
      <c r="D2595" t="s">
        <v>678</v>
      </c>
      <c r="E2595">
        <v>33.75</v>
      </c>
      <c r="F2595">
        <v>66.7</v>
      </c>
      <c r="G2595">
        <v>0.12</v>
      </c>
      <c r="H2595">
        <v>979.01</v>
      </c>
      <c r="I2595">
        <v>-42.576999999999998</v>
      </c>
      <c r="J2595" t="s">
        <v>78</v>
      </c>
      <c r="K2595">
        <v>59.8</v>
      </c>
      <c r="L2595">
        <v>33.743684210526318</v>
      </c>
      <c r="M2595">
        <v>1.8716952880064079E-2</v>
      </c>
      <c r="N2595">
        <v>33.7334693877551</v>
      </c>
      <c r="O2595">
        <v>4.9003593596868643E-2</v>
      </c>
      <c r="P2595">
        <v>18100000</v>
      </c>
      <c r="Q2595">
        <v>462110</v>
      </c>
      <c r="R2595">
        <v>39.17</v>
      </c>
      <c r="S2595">
        <v>46.335000000000001</v>
      </c>
      <c r="T2595">
        <v>8.4190000000000005</v>
      </c>
      <c r="U2595">
        <v>24.2044</v>
      </c>
      <c r="V2595">
        <f t="shared" si="388"/>
        <v>2.4675116245379254</v>
      </c>
      <c r="AC2595">
        <v>33.869999999999997</v>
      </c>
      <c r="AD2595">
        <v>33.479999999999997</v>
      </c>
      <c r="AH2595" s="85">
        <f>IF(AND(M2595&lt;Variables!$G$6,M2595&gt;Variables!$G$5),0,1)</f>
        <v>1</v>
      </c>
      <c r="AI2595" s="85">
        <f t="shared" si="385"/>
        <v>0</v>
      </c>
      <c r="AJ2595" s="85">
        <f>IF(I2595&gt;Variables!$G$7,0,1)</f>
        <v>1</v>
      </c>
      <c r="AK2595" s="85">
        <f>IF(F2595&gt;Variables!$G$8,0,1)</f>
        <v>0</v>
      </c>
      <c r="AL2595" s="85">
        <f>IF(G2595&gt;Variables!$G$9,0,1)</f>
        <v>1</v>
      </c>
      <c r="AM2595" s="85">
        <f>IF(AND(K2595&gt;Variables!$G$10,K2595&lt;Variables!$G$11),0,1)</f>
        <v>0</v>
      </c>
      <c r="AN2595" s="103">
        <f>IF(H2595&lt;Variables!$G$13,1,0)</f>
        <v>1</v>
      </c>
      <c r="AO2595" s="101">
        <f>IF(R2595&lt;Variables!$G$12,0,1)</f>
        <v>1</v>
      </c>
      <c r="AP2595" s="86">
        <f t="shared" si="384"/>
        <v>1</v>
      </c>
      <c r="AR2595">
        <v>0</v>
      </c>
      <c r="AS2595">
        <v>0</v>
      </c>
      <c r="AT2595">
        <v>0</v>
      </c>
      <c r="AU2595">
        <v>1</v>
      </c>
      <c r="BA2595">
        <v>-0.12</v>
      </c>
    </row>
    <row r="2596" spans="3:53" ht="12.75" x14ac:dyDescent="0.2">
      <c r="C2596" t="s">
        <v>724</v>
      </c>
      <c r="D2596" t="s">
        <v>603</v>
      </c>
      <c r="E2596">
        <v>13.37</v>
      </c>
      <c r="F2596">
        <v>14.96</v>
      </c>
      <c r="G2596">
        <v>3.56</v>
      </c>
      <c r="H2596">
        <v>6420</v>
      </c>
      <c r="I2596">
        <v>-8.0299999999999994</v>
      </c>
      <c r="J2596" t="s">
        <v>78</v>
      </c>
      <c r="K2596">
        <v>64.14</v>
      </c>
      <c r="L2596">
        <v>13.243264999999999</v>
      </c>
      <c r="M2596">
        <v>0.95697699925207313</v>
      </c>
      <c r="N2596">
        <v>13.082853999999999</v>
      </c>
      <c r="O2596">
        <v>2.1948269085629168</v>
      </c>
      <c r="P2596">
        <v>116545000</v>
      </c>
      <c r="Q2596">
        <v>15248000</v>
      </c>
      <c r="R2596">
        <v>7.64</v>
      </c>
      <c r="S2596">
        <v>46.335000000000001</v>
      </c>
      <c r="T2596">
        <v>8.4190000000000005</v>
      </c>
      <c r="U2596">
        <v>24.2044</v>
      </c>
      <c r="V2596">
        <f t="shared" si="388"/>
        <v>2.4495295790453482</v>
      </c>
      <c r="AC2596">
        <v>16.66</v>
      </c>
      <c r="AD2596">
        <v>13.07</v>
      </c>
      <c r="AH2596" s="85">
        <f>IF(AND(M2596&lt;Variables!$G$6,M2596&gt;Variables!$G$5),0,1)</f>
        <v>1</v>
      </c>
      <c r="AI2596" s="85">
        <f t="shared" si="385"/>
        <v>0</v>
      </c>
      <c r="AJ2596" s="85">
        <f>IF(I2596&gt;Variables!$G$7,0,1)</f>
        <v>1</v>
      </c>
      <c r="AK2596" s="85">
        <f>IF(F2596&gt;Variables!$G$8,0,1)</f>
        <v>0</v>
      </c>
      <c r="AL2596" s="85">
        <f>IF(G2596&gt;Variables!$G$9,0,1)</f>
        <v>1</v>
      </c>
      <c r="AM2596" s="85">
        <f>IF(AND(K2596&gt;Variables!$G$10,K2596&lt;Variables!$G$11),0,1)</f>
        <v>0</v>
      </c>
      <c r="AN2596" s="103">
        <f>IF(H2596&lt;Variables!$G$13,1,0)</f>
        <v>0</v>
      </c>
      <c r="AO2596" s="101">
        <f>IF(R2596&lt;Variables!$G$12,0,1)</f>
        <v>1</v>
      </c>
      <c r="AP2596" s="86">
        <f t="shared" si="384"/>
        <v>1</v>
      </c>
      <c r="AR2596">
        <v>1</v>
      </c>
      <c r="AS2596">
        <v>0</v>
      </c>
      <c r="AT2596">
        <v>0</v>
      </c>
      <c r="AU2596">
        <v>0</v>
      </c>
      <c r="BA2596">
        <v>2</v>
      </c>
    </row>
    <row r="2597" spans="3:53" ht="12.75" x14ac:dyDescent="0.2">
      <c r="C2597" t="s">
        <v>724</v>
      </c>
      <c r="D2597" t="s">
        <v>461</v>
      </c>
      <c r="E2597">
        <v>16.98</v>
      </c>
      <c r="F2597">
        <v>9.94</v>
      </c>
      <c r="G2597">
        <v>8.67</v>
      </c>
      <c r="H2597">
        <v>6300</v>
      </c>
      <c r="I2597">
        <v>-12.837</v>
      </c>
      <c r="J2597" t="s">
        <v>78</v>
      </c>
      <c r="K2597">
        <v>74.260000000000005</v>
      </c>
      <c r="L2597">
        <v>16.784465000000001</v>
      </c>
      <c r="M2597">
        <v>1.135186614527165</v>
      </c>
      <c r="N2597">
        <v>16.565566</v>
      </c>
      <c r="O2597">
        <v>2.471596805083514</v>
      </c>
      <c r="P2597">
        <v>8215000</v>
      </c>
      <c r="Q2597">
        <v>14129000</v>
      </c>
      <c r="R2597">
        <v>0.57999999999999996</v>
      </c>
      <c r="S2597">
        <v>46.335000000000001</v>
      </c>
      <c r="T2597">
        <v>8.4190000000000005</v>
      </c>
      <c r="U2597">
        <v>24.2044</v>
      </c>
      <c r="V2597">
        <f t="shared" si="388"/>
        <v>2.5092843044710711</v>
      </c>
      <c r="AC2597">
        <v>18.399999999999999</v>
      </c>
      <c r="AD2597">
        <v>16.89</v>
      </c>
      <c r="AH2597" s="85">
        <f>IF(AND(M2597&lt;Variables!$G$6,M2597&gt;Variables!$G$5),0,1)</f>
        <v>1</v>
      </c>
      <c r="AI2597" s="85">
        <f t="shared" si="385"/>
        <v>0</v>
      </c>
      <c r="AJ2597" s="85">
        <f>IF(I2597&gt;Variables!$G$7,0,1)</f>
        <v>1</v>
      </c>
      <c r="AK2597" s="85">
        <f>IF(F2597&gt;Variables!$G$8,0,1)</f>
        <v>0</v>
      </c>
      <c r="AL2597" s="85">
        <f>IF(G2597&gt;Variables!$G$9,0,1)</f>
        <v>1</v>
      </c>
      <c r="AM2597" s="85">
        <f>IF(AND(K2597&gt;Variables!$G$10,K2597&lt;Variables!$G$11),0,1)</f>
        <v>0</v>
      </c>
      <c r="AN2597" s="103">
        <f>IF(H2597&lt;Variables!$G$13,1,0)</f>
        <v>0</v>
      </c>
      <c r="AO2597" s="101">
        <f>IF(R2597&lt;Variables!$G$12,0,1)</f>
        <v>0</v>
      </c>
      <c r="AP2597" s="86">
        <f t="shared" si="384"/>
        <v>1</v>
      </c>
      <c r="AR2597">
        <v>1</v>
      </c>
      <c r="AS2597">
        <v>0</v>
      </c>
      <c r="AT2597">
        <v>0</v>
      </c>
      <c r="AU2597">
        <v>0</v>
      </c>
      <c r="BA2597">
        <v>2</v>
      </c>
    </row>
    <row r="2598" spans="3:53" ht="12.75" x14ac:dyDescent="0.2">
      <c r="C2598" t="s">
        <v>724</v>
      </c>
      <c r="D2598" t="s">
        <v>121</v>
      </c>
      <c r="E2598">
        <v>8.36</v>
      </c>
      <c r="F2598">
        <v>18.43</v>
      </c>
      <c r="G2598">
        <v>15.85</v>
      </c>
      <c r="H2598">
        <v>59.57</v>
      </c>
      <c r="I2598">
        <v>3593.01</v>
      </c>
      <c r="J2598" t="s">
        <v>76</v>
      </c>
      <c r="K2598">
        <v>35.630000000000003</v>
      </c>
      <c r="L2598">
        <v>8.3926750000000006</v>
      </c>
      <c r="M2598">
        <v>-1.997873145332101</v>
      </c>
      <c r="N2598">
        <v>8.8784320000000001</v>
      </c>
      <c r="O2598">
        <v>-7.3597680311118054</v>
      </c>
      <c r="P2598">
        <v>6410000</v>
      </c>
      <c r="Q2598">
        <v>11080000</v>
      </c>
      <c r="R2598">
        <v>0.57999999999999996</v>
      </c>
      <c r="S2598">
        <v>46.335000000000001</v>
      </c>
      <c r="T2598">
        <v>8.4190000000000005</v>
      </c>
      <c r="U2598">
        <v>24.2044</v>
      </c>
      <c r="V2598">
        <f t="shared" si="388"/>
        <v>2.1871586474383911</v>
      </c>
      <c r="AC2598">
        <v>9.1920000000000002</v>
      </c>
      <c r="AD2598">
        <v>8.1999999999999993</v>
      </c>
      <c r="AH2598" s="85">
        <f>IF(AND(M2598&lt;Variables!$G$6,M2598&gt;Variables!$G$5),0,1)</f>
        <v>1</v>
      </c>
      <c r="AI2598" s="85">
        <f t="shared" si="385"/>
        <v>1</v>
      </c>
      <c r="AJ2598" s="85">
        <f>IF(I2598&gt;Variables!$G$7,0,1)</f>
        <v>0</v>
      </c>
      <c r="AK2598" s="85">
        <f>IF(F2598&gt;Variables!$G$8,0,1)</f>
        <v>0</v>
      </c>
      <c r="AL2598" s="85">
        <f>IF(G2598&gt;Variables!$G$9,0,1)</f>
        <v>0</v>
      </c>
      <c r="AM2598" s="85">
        <f>IF(AND(K2598&gt;Variables!$G$10,K2598&lt;Variables!$G$11),0,1)</f>
        <v>1</v>
      </c>
      <c r="AN2598" s="103">
        <f>IF(H2598&lt;Variables!$G$13,1,0)</f>
        <v>1</v>
      </c>
      <c r="AO2598" s="101">
        <f>IF(R2598&lt;Variables!$G$12,0,1)</f>
        <v>0</v>
      </c>
      <c r="AP2598" s="86">
        <f t="shared" si="384"/>
        <v>0</v>
      </c>
      <c r="AR2598">
        <v>1</v>
      </c>
      <c r="AS2598">
        <v>0</v>
      </c>
      <c r="AT2598">
        <v>0</v>
      </c>
      <c r="AU2598">
        <v>0</v>
      </c>
      <c r="BA2598">
        <v>2</v>
      </c>
    </row>
    <row r="2599" spans="3:53" ht="12.75" x14ac:dyDescent="0.2">
      <c r="C2599" t="s">
        <v>724</v>
      </c>
      <c r="D2599" t="s">
        <v>708</v>
      </c>
      <c r="E2599">
        <v>4.8</v>
      </c>
      <c r="F2599">
        <v>7.38</v>
      </c>
      <c r="G2599">
        <v>6.67</v>
      </c>
      <c r="H2599">
        <v>2370</v>
      </c>
      <c r="I2599">
        <v>-1.056</v>
      </c>
      <c r="J2599" t="s">
        <v>76</v>
      </c>
      <c r="K2599">
        <v>49.42</v>
      </c>
      <c r="L2599">
        <v>4.8014999999999999</v>
      </c>
      <c r="M2599">
        <v>-3.124023742580562E-2</v>
      </c>
      <c r="N2599">
        <v>4.8035326530612243</v>
      </c>
      <c r="O2599">
        <v>-7.3542813516073668E-2</v>
      </c>
      <c r="P2599">
        <v>3643000</v>
      </c>
      <c r="Q2599">
        <v>4903000</v>
      </c>
      <c r="R2599">
        <v>0.74</v>
      </c>
      <c r="S2599">
        <v>46.335000000000001</v>
      </c>
      <c r="T2599">
        <v>8.4190000000000005</v>
      </c>
      <c r="U2599">
        <v>24.2044</v>
      </c>
      <c r="V2599">
        <f t="shared" si="388"/>
        <v>2.361751117525773</v>
      </c>
      <c r="AC2599">
        <v>4.84</v>
      </c>
      <c r="AD2599">
        <v>4.7249999999999996</v>
      </c>
      <c r="AH2599" s="85">
        <f>IF(AND(M2599&lt;Variables!$G$6,M2599&gt;Variables!$G$5),0,1)</f>
        <v>1</v>
      </c>
      <c r="AI2599" s="85">
        <f t="shared" si="385"/>
        <v>1</v>
      </c>
      <c r="AJ2599" s="85">
        <f>IF(I2599&gt;Variables!$G$7,0,1)</f>
        <v>1</v>
      </c>
      <c r="AK2599" s="85">
        <f>IF(F2599&gt;Variables!$G$8,0,1)</f>
        <v>1</v>
      </c>
      <c r="AL2599" s="85">
        <f>IF(G2599&gt;Variables!$G$9,0,1)</f>
        <v>1</v>
      </c>
      <c r="AM2599" s="85">
        <f>IF(AND(K2599&gt;Variables!$G$10,K2599&lt;Variables!$G$11),0,1)</f>
        <v>1</v>
      </c>
      <c r="AN2599" s="103">
        <f>IF(H2599&lt;Variables!$G$13,1,0)</f>
        <v>1</v>
      </c>
      <c r="AO2599" s="101">
        <f>IF(R2599&lt;Variables!$G$12,0,1)</f>
        <v>0</v>
      </c>
      <c r="AP2599" s="86">
        <f t="shared" si="384"/>
        <v>0</v>
      </c>
      <c r="AR2599">
        <v>0</v>
      </c>
      <c r="AS2599">
        <v>0</v>
      </c>
      <c r="AT2599">
        <v>0</v>
      </c>
      <c r="AU2599">
        <v>1</v>
      </c>
      <c r="BA2599">
        <v>-0.3</v>
      </c>
    </row>
    <row r="2600" spans="3:53" ht="12.75" x14ac:dyDescent="0.2">
      <c r="C2600" t="s">
        <v>724</v>
      </c>
      <c r="D2600" t="s">
        <v>692</v>
      </c>
      <c r="E2600">
        <v>12.66</v>
      </c>
      <c r="F2600">
        <v>48.25</v>
      </c>
      <c r="G2600">
        <v>36.119999999999997</v>
      </c>
      <c r="H2600">
        <v>54.17</v>
      </c>
      <c r="I2600">
        <v>29.882000000000001</v>
      </c>
      <c r="J2600" t="s">
        <v>78</v>
      </c>
      <c r="K2600">
        <v>62.6</v>
      </c>
      <c r="L2600">
        <v>12.530635</v>
      </c>
      <c r="M2600">
        <v>1.3516074803870599</v>
      </c>
      <c r="N2600">
        <v>12.325951999999999</v>
      </c>
      <c r="O2600">
        <v>3.0346378113430932</v>
      </c>
      <c r="P2600">
        <v>19980000</v>
      </c>
      <c r="Q2600">
        <v>6070000</v>
      </c>
      <c r="R2600">
        <v>3.29</v>
      </c>
      <c r="S2600">
        <v>46.335000000000001</v>
      </c>
      <c r="T2600">
        <v>8.4190000000000005</v>
      </c>
      <c r="U2600">
        <v>24.2044</v>
      </c>
      <c r="V2600">
        <f t="shared" si="388"/>
        <v>2.4132108312276279</v>
      </c>
      <c r="AC2600">
        <v>12.77</v>
      </c>
      <c r="AD2600">
        <v>10.762</v>
      </c>
      <c r="AH2600" s="85">
        <f>IF(AND(M2600&lt;Variables!$G$6,M2600&gt;Variables!$G$5),0,1)</f>
        <v>1</v>
      </c>
      <c r="AI2600" s="85">
        <f t="shared" si="385"/>
        <v>0</v>
      </c>
      <c r="AJ2600" s="85">
        <f>IF(I2600&gt;Variables!$G$7,0,1)</f>
        <v>0</v>
      </c>
      <c r="AK2600" s="85">
        <f>IF(F2600&gt;Variables!$G$8,0,1)</f>
        <v>0</v>
      </c>
      <c r="AL2600" s="85">
        <f>IF(G2600&gt;Variables!$G$9,0,1)</f>
        <v>0</v>
      </c>
      <c r="AM2600" s="85">
        <f>IF(AND(K2600&gt;Variables!$G$10,K2600&lt;Variables!$G$11),0,1)</f>
        <v>0</v>
      </c>
      <c r="AN2600" s="103">
        <f>IF(H2600&lt;Variables!$G$13,1,0)</f>
        <v>1</v>
      </c>
      <c r="AO2600" s="101">
        <f>IF(R2600&lt;Variables!$G$12,0,1)</f>
        <v>1</v>
      </c>
      <c r="AP2600" s="86">
        <f t="shared" si="384"/>
        <v>1</v>
      </c>
      <c r="AR2600">
        <v>0</v>
      </c>
      <c r="AS2600">
        <v>0</v>
      </c>
      <c r="AT2600">
        <v>1</v>
      </c>
      <c r="AU2600">
        <v>0</v>
      </c>
      <c r="BA2600">
        <v>-2.25</v>
      </c>
    </row>
    <row r="2601" spans="3:53" ht="12.75" x14ac:dyDescent="0.2">
      <c r="C2601" t="s">
        <v>724</v>
      </c>
      <c r="D2601" t="s">
        <v>714</v>
      </c>
      <c r="E2601">
        <v>0.84</v>
      </c>
      <c r="F2601">
        <v>47.02</v>
      </c>
      <c r="G2601">
        <v>42.62</v>
      </c>
      <c r="H2601">
        <v>26.38</v>
      </c>
      <c r="I2601">
        <v>-58.057000000000002</v>
      </c>
      <c r="J2601" t="s">
        <v>78</v>
      </c>
      <c r="K2601">
        <v>39.14</v>
      </c>
      <c r="L2601">
        <v>0.88691355000000005</v>
      </c>
      <c r="M2601">
        <v>-3.5164137474278139</v>
      </c>
      <c r="N2601">
        <v>0.91745721739130437</v>
      </c>
      <c r="O2601">
        <v>-6.7285118282496894</v>
      </c>
      <c r="P2601">
        <v>13420000</v>
      </c>
      <c r="Q2601">
        <v>481730</v>
      </c>
      <c r="R2601">
        <v>27.86</v>
      </c>
      <c r="S2601">
        <v>46.335000000000001</v>
      </c>
      <c r="T2601">
        <v>8.4190000000000005</v>
      </c>
      <c r="U2601">
        <v>24.2044</v>
      </c>
      <c r="V2601">
        <f t="shared" si="388"/>
        <v>2.2356294819111961</v>
      </c>
      <c r="AC2601">
        <v>0.87</v>
      </c>
      <c r="AD2601">
        <v>0.73329999999999995</v>
      </c>
      <c r="AH2601" s="85">
        <f>IF(AND(M2601&lt;Variables!$G$6,M2601&gt;Variables!$G$5),0,1)</f>
        <v>0</v>
      </c>
      <c r="AI2601" s="85">
        <f t="shared" si="385"/>
        <v>1</v>
      </c>
      <c r="AJ2601" s="85">
        <f>IF(I2601&gt;Variables!$G$7,0,1)</f>
        <v>1</v>
      </c>
      <c r="AK2601" s="85">
        <f>IF(F2601&gt;Variables!$G$8,0,1)</f>
        <v>0</v>
      </c>
      <c r="AL2601" s="85">
        <f>IF(G2601&gt;Variables!$G$9,0,1)</f>
        <v>0</v>
      </c>
      <c r="AM2601" s="85">
        <f>IF(AND(K2601&gt;Variables!$G$10,K2601&lt;Variables!$G$11),0,1)</f>
        <v>1</v>
      </c>
      <c r="AN2601" s="103">
        <f>IF(H2601&lt;Variables!$G$13,1,0)</f>
        <v>1</v>
      </c>
      <c r="AO2601" s="101">
        <f>IF(R2601&lt;Variables!$G$12,0,1)</f>
        <v>1</v>
      </c>
      <c r="AP2601" s="86">
        <f t="shared" si="384"/>
        <v>1</v>
      </c>
      <c r="AR2601">
        <v>1</v>
      </c>
      <c r="AS2601">
        <v>0</v>
      </c>
      <c r="AT2601">
        <v>0</v>
      </c>
      <c r="AU2601">
        <v>0</v>
      </c>
      <c r="BA2601">
        <v>2</v>
      </c>
    </row>
    <row r="2602" spans="3:53" ht="12.75" x14ac:dyDescent="0.2">
      <c r="C2602" t="s">
        <v>724</v>
      </c>
      <c r="D2602" t="s">
        <v>668</v>
      </c>
      <c r="E2602">
        <v>6.96</v>
      </c>
      <c r="F2602">
        <v>116.78</v>
      </c>
      <c r="G2602">
        <v>4.54</v>
      </c>
      <c r="H2602">
        <v>21.3</v>
      </c>
      <c r="I2602">
        <v>-2.3740000000000001</v>
      </c>
      <c r="J2602" t="s">
        <v>78</v>
      </c>
      <c r="K2602">
        <v>36.47</v>
      </c>
      <c r="L2602">
        <v>6.9693849999999999</v>
      </c>
      <c r="M2602">
        <v>-0.85208379218539076</v>
      </c>
      <c r="N2602">
        <v>7.5218020000000001</v>
      </c>
      <c r="O2602">
        <v>-8.1337158303289545</v>
      </c>
      <c r="P2602">
        <v>108910000</v>
      </c>
      <c r="Q2602">
        <v>530980</v>
      </c>
      <c r="R2602">
        <v>205.11</v>
      </c>
      <c r="S2602">
        <v>46.335000000000001</v>
      </c>
      <c r="T2602">
        <v>8.4190000000000005</v>
      </c>
      <c r="U2602">
        <v>24.2044</v>
      </c>
      <c r="V2602">
        <f t="shared" si="388"/>
        <v>2.2156885111673414</v>
      </c>
      <c r="AC2602">
        <v>7.25</v>
      </c>
      <c r="AD2602">
        <v>5.66</v>
      </c>
      <c r="AH2602" s="85">
        <f>IF(AND(M2602&lt;Variables!$G$6,M2602&gt;Variables!$G$5),0,1)</f>
        <v>1</v>
      </c>
      <c r="AI2602" s="85">
        <f t="shared" si="385"/>
        <v>1</v>
      </c>
      <c r="AJ2602" s="85">
        <f>IF(I2602&gt;Variables!$G$7,0,1)</f>
        <v>1</v>
      </c>
      <c r="AK2602" s="85">
        <f>IF(F2602&gt;Variables!$G$8,0,1)</f>
        <v>0</v>
      </c>
      <c r="AL2602" s="85">
        <f>IF(G2602&gt;Variables!$G$9,0,1)</f>
        <v>1</v>
      </c>
      <c r="AM2602" s="85">
        <f>IF(AND(K2602&gt;Variables!$G$10,K2602&lt;Variables!$G$11),0,1)</f>
        <v>1</v>
      </c>
      <c r="AN2602" s="103">
        <f>IF(H2602&lt;Variables!$G$13,1,0)</f>
        <v>1</v>
      </c>
      <c r="AO2602" s="101">
        <f>IF(R2602&lt;Variables!$G$12,0,1)</f>
        <v>1</v>
      </c>
      <c r="AP2602" s="86">
        <f t="shared" si="384"/>
        <v>1</v>
      </c>
      <c r="AR2602">
        <v>1</v>
      </c>
      <c r="AS2602">
        <v>0</v>
      </c>
      <c r="AT2602">
        <v>0</v>
      </c>
      <c r="AU2602">
        <v>0</v>
      </c>
      <c r="BA2602">
        <v>2</v>
      </c>
    </row>
    <row r="2603" spans="3:53" ht="12.75" x14ac:dyDescent="0.2">
      <c r="C2603" t="s">
        <v>724</v>
      </c>
      <c r="D2603" t="s">
        <v>681</v>
      </c>
      <c r="E2603">
        <v>1.41</v>
      </c>
      <c r="F2603">
        <v>37.25</v>
      </c>
      <c r="G2603">
        <v>5.64</v>
      </c>
      <c r="H2603">
        <v>81.3</v>
      </c>
      <c r="I2603">
        <v>-53.716000000000001</v>
      </c>
      <c r="J2603" t="s">
        <v>78</v>
      </c>
      <c r="K2603">
        <v>46.26</v>
      </c>
      <c r="L2603">
        <v>1.412725</v>
      </c>
      <c r="M2603">
        <v>-0.54681555150506866</v>
      </c>
      <c r="N2603">
        <v>1.422668</v>
      </c>
      <c r="O2603">
        <v>-1.2418919944779661</v>
      </c>
      <c r="P2603">
        <v>87300000</v>
      </c>
      <c r="Q2603">
        <v>793060</v>
      </c>
      <c r="R2603">
        <v>110.08</v>
      </c>
      <c r="S2603">
        <v>46.335000000000001</v>
      </c>
      <c r="T2603">
        <v>8.4190000000000005</v>
      </c>
      <c r="U2603">
        <v>24.2044</v>
      </c>
      <c r="V2603">
        <f t="shared" si="388"/>
        <v>2.3365645839494595</v>
      </c>
      <c r="AC2603">
        <v>1.41</v>
      </c>
      <c r="AD2603">
        <v>1.2</v>
      </c>
      <c r="AH2603" s="85">
        <f>IF(AND(M2603&lt;Variables!$G$6,M2603&gt;Variables!$G$5),0,1)</f>
        <v>1</v>
      </c>
      <c r="AI2603" s="85">
        <f t="shared" si="385"/>
        <v>1</v>
      </c>
      <c r="AJ2603" s="85">
        <f>IF(I2603&gt;Variables!$G$7,0,1)</f>
        <v>1</v>
      </c>
      <c r="AK2603" s="85">
        <f>IF(F2603&gt;Variables!$G$8,0,1)</f>
        <v>0</v>
      </c>
      <c r="AL2603" s="85">
        <f>IF(G2603&gt;Variables!$G$9,0,1)</f>
        <v>1</v>
      </c>
      <c r="AM2603" s="85">
        <f>IF(AND(K2603&gt;Variables!$G$10,K2603&lt;Variables!$G$11),0,1)</f>
        <v>1</v>
      </c>
      <c r="AN2603" s="103">
        <f>IF(H2603&lt;Variables!$G$13,1,0)</f>
        <v>1</v>
      </c>
      <c r="AO2603" s="101">
        <f>IF(R2603&lt;Variables!$G$12,0,1)</f>
        <v>1</v>
      </c>
      <c r="AP2603" s="86">
        <f t="shared" si="384"/>
        <v>1</v>
      </c>
      <c r="AR2603">
        <v>0</v>
      </c>
      <c r="AS2603">
        <v>0</v>
      </c>
      <c r="AT2603">
        <v>1</v>
      </c>
      <c r="AU2603">
        <v>0</v>
      </c>
      <c r="BA2603">
        <v>-2.25</v>
      </c>
    </row>
    <row r="2604" spans="3:53" ht="12.75" x14ac:dyDescent="0.2">
      <c r="C2604" t="s">
        <v>724</v>
      </c>
      <c r="D2604" t="s">
        <v>615</v>
      </c>
      <c r="E2604">
        <v>40.909999999999997</v>
      </c>
      <c r="F2604">
        <v>50.37</v>
      </c>
      <c r="G2604">
        <v>49.41</v>
      </c>
      <c r="H2604">
        <v>2810</v>
      </c>
      <c r="I2604">
        <v>-16.016999999999999</v>
      </c>
      <c r="J2604" t="s">
        <v>78</v>
      </c>
      <c r="K2604">
        <v>70.02</v>
      </c>
      <c r="L2604">
        <v>39.133110000000002</v>
      </c>
      <c r="M2604">
        <v>5.9077594395129802</v>
      </c>
      <c r="N2604">
        <v>38.297342</v>
      </c>
      <c r="O2604">
        <v>8.2189985926438442</v>
      </c>
      <c r="P2604">
        <v>55111000</v>
      </c>
      <c r="Q2604">
        <v>4334000</v>
      </c>
      <c r="R2604">
        <v>12.72</v>
      </c>
      <c r="S2604">
        <v>46.335000000000001</v>
      </c>
      <c r="T2604">
        <v>8.4190000000000005</v>
      </c>
      <c r="U2604">
        <v>24.2044</v>
      </c>
      <c r="V2604">
        <f t="shared" si="388"/>
        <v>2.0792320371611668</v>
      </c>
      <c r="AC2604">
        <v>44.51</v>
      </c>
      <c r="AD2604">
        <v>36.880000000000003</v>
      </c>
      <c r="AH2604" s="85">
        <f>IF(AND(M2604&lt;Variables!$G$6,M2604&gt;Variables!$G$5),0,1)</f>
        <v>1</v>
      </c>
      <c r="AI2604" s="85">
        <f t="shared" si="385"/>
        <v>0</v>
      </c>
      <c r="AJ2604" s="85">
        <f>IF(I2604&gt;Variables!$G$7,0,1)</f>
        <v>1</v>
      </c>
      <c r="AK2604" s="85">
        <f>IF(F2604&gt;Variables!$G$8,0,1)</f>
        <v>0</v>
      </c>
      <c r="AL2604" s="85">
        <f>IF(G2604&gt;Variables!$G$9,0,1)</f>
        <v>0</v>
      </c>
      <c r="AM2604" s="85">
        <f>IF(AND(K2604&gt;Variables!$G$10,K2604&lt;Variables!$G$11),0,1)</f>
        <v>0</v>
      </c>
      <c r="AN2604" s="103">
        <f>IF(H2604&lt;Variables!$G$13,1,0)</f>
        <v>0</v>
      </c>
      <c r="AO2604" s="101">
        <f>IF(R2604&lt;Variables!$G$12,0,1)</f>
        <v>1</v>
      </c>
      <c r="AP2604" s="86">
        <f t="shared" si="384"/>
        <v>1</v>
      </c>
      <c r="AR2604">
        <v>0</v>
      </c>
      <c r="AS2604">
        <v>0</v>
      </c>
      <c r="AT2604">
        <v>1</v>
      </c>
      <c r="AU2604">
        <v>0</v>
      </c>
      <c r="BA2604">
        <v>-2.25</v>
      </c>
    </row>
    <row r="2605" spans="3:53" ht="12.75" x14ac:dyDescent="0.2">
      <c r="C2605" t="s">
        <v>724</v>
      </c>
      <c r="D2605" t="s">
        <v>193</v>
      </c>
      <c r="E2605">
        <v>19.73</v>
      </c>
      <c r="F2605">
        <v>15.87</v>
      </c>
      <c r="G2605">
        <v>9.81</v>
      </c>
      <c r="H2605">
        <v>6870</v>
      </c>
      <c r="I2605">
        <v>-50.573999999999998</v>
      </c>
      <c r="J2605" t="s">
        <v>78</v>
      </c>
      <c r="K2605">
        <v>54.29</v>
      </c>
      <c r="L2605">
        <v>19.691269999999999</v>
      </c>
      <c r="M2605">
        <v>9.5118293538227969E-2</v>
      </c>
      <c r="N2605">
        <v>19.578724000000001</v>
      </c>
      <c r="O2605">
        <v>0.67050334843067261</v>
      </c>
      <c r="P2605">
        <v>18821000</v>
      </c>
      <c r="Q2605">
        <v>21186000</v>
      </c>
      <c r="R2605">
        <v>0.89</v>
      </c>
      <c r="S2605">
        <v>46.335000000000001</v>
      </c>
      <c r="T2605">
        <v>8.4190000000000005</v>
      </c>
      <c r="U2605">
        <v>24.2044</v>
      </c>
      <c r="V2605">
        <f t="shared" si="388"/>
        <v>2.4077928543678482</v>
      </c>
      <c r="AC2605">
        <v>23</v>
      </c>
      <c r="AD2605">
        <v>19.670000000000002</v>
      </c>
      <c r="AH2605" s="85">
        <f>IF(AND(M2605&lt;Variables!$G$6,M2605&gt;Variables!$G$5),0,1)</f>
        <v>1</v>
      </c>
      <c r="AI2605" s="85">
        <f t="shared" si="385"/>
        <v>0</v>
      </c>
      <c r="AJ2605" s="85">
        <f>IF(I2605&gt;Variables!$G$7,0,1)</f>
        <v>1</v>
      </c>
      <c r="AK2605" s="85">
        <f>IF(F2605&gt;Variables!$G$8,0,1)</f>
        <v>0</v>
      </c>
      <c r="AL2605" s="85">
        <f>IF(G2605&gt;Variables!$G$9,0,1)</f>
        <v>1</v>
      </c>
      <c r="AM2605" s="85">
        <f>IF(AND(K2605&gt;Variables!$G$10,K2605&lt;Variables!$G$11),0,1)</f>
        <v>0</v>
      </c>
      <c r="AN2605" s="103">
        <f>IF(H2605&lt;Variables!$G$13,1,0)</f>
        <v>0</v>
      </c>
      <c r="AO2605" s="101">
        <f>IF(R2605&lt;Variables!$G$12,0,1)</f>
        <v>0</v>
      </c>
      <c r="AP2605" s="86">
        <f t="shared" si="384"/>
        <v>1</v>
      </c>
      <c r="AR2605">
        <v>1</v>
      </c>
      <c r="AS2605">
        <v>0</v>
      </c>
      <c r="AT2605">
        <v>0</v>
      </c>
      <c r="AU2605">
        <v>0</v>
      </c>
      <c r="BA2605">
        <v>2</v>
      </c>
    </row>
    <row r="2606" spans="3:53" ht="12.75" x14ac:dyDescent="0.2">
      <c r="C2606" t="s">
        <v>724</v>
      </c>
      <c r="D2606" t="s">
        <v>370</v>
      </c>
      <c r="E2606">
        <v>17.170000000000002</v>
      </c>
      <c r="F2606">
        <v>10.71</v>
      </c>
      <c r="G2606">
        <v>8.33</v>
      </c>
      <c r="H2606">
        <v>2790</v>
      </c>
      <c r="I2606">
        <v>30.942</v>
      </c>
      <c r="J2606" t="s">
        <v>78</v>
      </c>
      <c r="K2606">
        <v>63.16</v>
      </c>
      <c r="L2606">
        <v>17.069500000000009</v>
      </c>
      <c r="M2606">
        <v>0.5887694425729908</v>
      </c>
      <c r="N2606">
        <v>17.053599999999999</v>
      </c>
      <c r="O2606">
        <v>0.68255383027631866</v>
      </c>
      <c r="P2606">
        <v>1141000</v>
      </c>
      <c r="Q2606">
        <v>1113000</v>
      </c>
      <c r="R2606">
        <v>1.03</v>
      </c>
      <c r="S2606">
        <v>46.335000000000001</v>
      </c>
      <c r="T2606">
        <v>8.4190000000000005</v>
      </c>
      <c r="U2606">
        <v>24.2044</v>
      </c>
      <c r="V2606">
        <f t="shared" si="388"/>
        <v>2.4656527759571176</v>
      </c>
      <c r="AC2606">
        <v>17.574999999999999</v>
      </c>
      <c r="AD2606">
        <v>17.05</v>
      </c>
      <c r="AH2606" s="85">
        <f>IF(AND(M2606&lt;Variables!$G$6,M2606&gt;Variables!$G$5),0,1)</f>
        <v>1</v>
      </c>
      <c r="AI2606" s="85">
        <f t="shared" si="385"/>
        <v>0</v>
      </c>
      <c r="AJ2606" s="85">
        <f>IF(I2606&gt;Variables!$G$7,0,1)</f>
        <v>0</v>
      </c>
      <c r="AK2606" s="85">
        <f>IF(F2606&gt;Variables!$G$8,0,1)</f>
        <v>0</v>
      </c>
      <c r="AL2606" s="85">
        <f>IF(G2606&gt;Variables!$G$9,0,1)</f>
        <v>1</v>
      </c>
      <c r="AM2606" s="85">
        <f>IF(AND(K2606&gt;Variables!$G$10,K2606&lt;Variables!$G$11),0,1)</f>
        <v>0</v>
      </c>
      <c r="AN2606" s="103">
        <f>IF(H2606&lt;Variables!$G$13,1,0)</f>
        <v>0</v>
      </c>
      <c r="AO2606" s="101">
        <f>IF(R2606&lt;Variables!$G$12,0,1)</f>
        <v>0</v>
      </c>
      <c r="AP2606" s="86">
        <f t="shared" si="384"/>
        <v>1</v>
      </c>
      <c r="AR2606">
        <v>1</v>
      </c>
      <c r="AS2606">
        <v>0</v>
      </c>
      <c r="AT2606">
        <v>0</v>
      </c>
      <c r="AU2606">
        <v>0</v>
      </c>
      <c r="BA2606">
        <v>1.29</v>
      </c>
    </row>
    <row r="2607" spans="3:53" ht="12.75" x14ac:dyDescent="0.2">
      <c r="C2607" t="s">
        <v>724</v>
      </c>
      <c r="D2607" t="s">
        <v>499</v>
      </c>
      <c r="E2607">
        <v>72.47</v>
      </c>
      <c r="F2607">
        <v>8.77</v>
      </c>
      <c r="G2607">
        <v>8.7799999999999994</v>
      </c>
      <c r="H2607">
        <v>4800</v>
      </c>
      <c r="I2607">
        <v>46.079000000000001</v>
      </c>
      <c r="J2607" t="s">
        <v>78</v>
      </c>
      <c r="K2607">
        <v>77.48</v>
      </c>
      <c r="L2607">
        <v>71.803910000000002</v>
      </c>
      <c r="M2607">
        <v>1.0669196148231921</v>
      </c>
      <c r="N2607">
        <v>70.843642000000003</v>
      </c>
      <c r="O2607">
        <v>2.4368566483354859</v>
      </c>
      <c r="P2607">
        <v>695269</v>
      </c>
      <c r="Q2607">
        <v>1258000</v>
      </c>
      <c r="R2607">
        <v>0.55000000000000004</v>
      </c>
      <c r="S2607">
        <v>46.335000000000001</v>
      </c>
      <c r="T2607">
        <v>8.4190000000000005</v>
      </c>
      <c r="U2607">
        <v>24.2044</v>
      </c>
      <c r="V2607">
        <f t="shared" si="388"/>
        <v>2.5392797594822913</v>
      </c>
      <c r="AC2607">
        <v>78.568200000000004</v>
      </c>
      <c r="AD2607">
        <v>72.301500000000004</v>
      </c>
      <c r="AH2607" s="85">
        <f>IF(AND(M2607&lt;Variables!$G$6,M2607&gt;Variables!$G$5),0,1)</f>
        <v>1</v>
      </c>
      <c r="AI2607" s="85">
        <f t="shared" si="385"/>
        <v>0</v>
      </c>
      <c r="AJ2607" s="85">
        <f>IF(I2607&gt;Variables!$G$7,0,1)</f>
        <v>0</v>
      </c>
      <c r="AK2607" s="85">
        <f>IF(F2607&gt;Variables!$G$8,0,1)</f>
        <v>1</v>
      </c>
      <c r="AL2607" s="85">
        <f>IF(G2607&gt;Variables!$G$9,0,1)</f>
        <v>1</v>
      </c>
      <c r="AM2607" s="85">
        <f>IF(AND(K2607&gt;Variables!$G$10,K2607&lt;Variables!$G$11),0,1)</f>
        <v>1</v>
      </c>
      <c r="AN2607" s="103">
        <f>IF(H2607&lt;Variables!$G$13,1,0)</f>
        <v>0</v>
      </c>
      <c r="AO2607" s="101">
        <f>IF(R2607&lt;Variables!$G$12,0,1)</f>
        <v>0</v>
      </c>
      <c r="AP2607" s="86">
        <f t="shared" ref="AP2607:AP2670" si="389">IF(J2607="Pass", 0,1)</f>
        <v>1</v>
      </c>
      <c r="AR2607">
        <v>1</v>
      </c>
      <c r="AS2607">
        <v>0</v>
      </c>
      <c r="AT2607">
        <v>0</v>
      </c>
      <c r="AU2607">
        <v>0</v>
      </c>
      <c r="BA2607">
        <v>2</v>
      </c>
    </row>
    <row r="2608" spans="3:53" ht="12.75" x14ac:dyDescent="0.2">
      <c r="C2608" t="s">
        <v>724</v>
      </c>
      <c r="D2608" t="s">
        <v>117</v>
      </c>
      <c r="E2608">
        <v>27.14</v>
      </c>
      <c r="F2608">
        <v>11.4</v>
      </c>
      <c r="G2608">
        <v>11.78</v>
      </c>
      <c r="H2608">
        <v>3680</v>
      </c>
      <c r="I2608">
        <v>-33.688000000000002</v>
      </c>
      <c r="J2608" t="s">
        <v>78</v>
      </c>
      <c r="K2608">
        <v>65.25</v>
      </c>
      <c r="L2608">
        <v>27.026335</v>
      </c>
      <c r="M2608">
        <v>0.25406700538567029</v>
      </c>
      <c r="N2608">
        <v>26.789186000000001</v>
      </c>
      <c r="O2608">
        <v>1.1415576419529809</v>
      </c>
      <c r="P2608">
        <v>11092000</v>
      </c>
      <c r="Q2608">
        <v>16008000</v>
      </c>
      <c r="R2608">
        <v>0.69</v>
      </c>
      <c r="S2608">
        <v>46.335000000000001</v>
      </c>
      <c r="T2608">
        <v>8.4190000000000005</v>
      </c>
      <c r="U2608">
        <v>24.2044</v>
      </c>
      <c r="V2608">
        <f t="shared" si="388"/>
        <v>2.5071946388087767</v>
      </c>
      <c r="AC2608">
        <v>28.66</v>
      </c>
      <c r="AD2608">
        <v>26.79</v>
      </c>
      <c r="AH2608" s="85">
        <f>IF(AND(M2608&lt;Variables!$G$6,M2608&gt;Variables!$G$5),0,1)</f>
        <v>1</v>
      </c>
      <c r="AI2608" s="85">
        <f t="shared" si="385"/>
        <v>0</v>
      </c>
      <c r="AJ2608" s="85">
        <f>IF(I2608&gt;Variables!$G$7,0,1)</f>
        <v>1</v>
      </c>
      <c r="AK2608" s="85">
        <f>IF(F2608&gt;Variables!$G$8,0,1)</f>
        <v>0</v>
      </c>
      <c r="AL2608" s="85">
        <f>IF(G2608&gt;Variables!$G$9,0,1)</f>
        <v>1</v>
      </c>
      <c r="AM2608" s="85">
        <f>IF(AND(K2608&gt;Variables!$G$10,K2608&lt;Variables!$G$11),0,1)</f>
        <v>0</v>
      </c>
      <c r="AN2608" s="103">
        <f>IF(H2608&lt;Variables!$G$13,1,0)</f>
        <v>0</v>
      </c>
      <c r="AO2608" s="101">
        <f>IF(R2608&lt;Variables!$G$12,0,1)</f>
        <v>0</v>
      </c>
      <c r="AP2608" s="86">
        <f t="shared" si="389"/>
        <v>1</v>
      </c>
      <c r="AR2608">
        <v>0</v>
      </c>
      <c r="AS2608">
        <v>0</v>
      </c>
      <c r="AT2608">
        <v>1</v>
      </c>
      <c r="AU2608">
        <v>0</v>
      </c>
      <c r="BA2608">
        <v>-0.66</v>
      </c>
    </row>
    <row r="2609" spans="3:53" ht="12.75" x14ac:dyDescent="0.2">
      <c r="C2609" t="s">
        <v>724</v>
      </c>
      <c r="D2609" t="s">
        <v>389</v>
      </c>
      <c r="E2609">
        <v>8.6300000000000008</v>
      </c>
      <c r="F2609">
        <v>12.6</v>
      </c>
      <c r="G2609">
        <v>5.77</v>
      </c>
      <c r="H2609">
        <v>2260</v>
      </c>
      <c r="I2609">
        <v>-40.082999999999998</v>
      </c>
      <c r="J2609" t="s">
        <v>78</v>
      </c>
      <c r="K2609">
        <v>64.28</v>
      </c>
      <c r="L2609">
        <v>8.5597150000000006</v>
      </c>
      <c r="M2609">
        <v>0.58746114794708471</v>
      </c>
      <c r="N2609">
        <v>8.4978160000000003</v>
      </c>
      <c r="O2609">
        <v>1.3201509658481561</v>
      </c>
      <c r="P2609">
        <v>9522000</v>
      </c>
      <c r="Q2609">
        <v>7917000</v>
      </c>
      <c r="R2609">
        <v>1.2</v>
      </c>
      <c r="S2609">
        <v>46.335000000000001</v>
      </c>
      <c r="T2609">
        <v>8.4190000000000005</v>
      </c>
      <c r="U2609">
        <v>24.2044</v>
      </c>
      <c r="V2609">
        <f t="shared" si="388"/>
        <v>2.4754395364369031</v>
      </c>
      <c r="AC2609">
        <v>8.6549999999999994</v>
      </c>
      <c r="AD2609">
        <v>8.3550000000000004</v>
      </c>
      <c r="AH2609" s="85">
        <f>IF(AND(M2609&lt;Variables!$G$6,M2609&gt;Variables!$G$5),0,1)</f>
        <v>1</v>
      </c>
      <c r="AI2609" s="85">
        <f t="shared" si="385"/>
        <v>0</v>
      </c>
      <c r="AJ2609" s="85">
        <f>IF(I2609&gt;Variables!$G$7,0,1)</f>
        <v>1</v>
      </c>
      <c r="AK2609" s="85">
        <f>IF(F2609&gt;Variables!$G$8,0,1)</f>
        <v>0</v>
      </c>
      <c r="AL2609" s="85">
        <f>IF(G2609&gt;Variables!$G$9,0,1)</f>
        <v>1</v>
      </c>
      <c r="AM2609" s="85">
        <f>IF(AND(K2609&gt;Variables!$G$10,K2609&lt;Variables!$G$11),0,1)</f>
        <v>0</v>
      </c>
      <c r="AN2609" s="103">
        <f>IF(H2609&lt;Variables!$G$13,1,0)</f>
        <v>1</v>
      </c>
      <c r="AO2609" s="101">
        <f>IF(R2609&lt;Variables!$G$12,0,1)</f>
        <v>0</v>
      </c>
      <c r="AP2609" s="86">
        <f t="shared" si="389"/>
        <v>1</v>
      </c>
      <c r="AR2609">
        <v>0</v>
      </c>
      <c r="AS2609">
        <v>0</v>
      </c>
      <c r="AT2609">
        <v>1</v>
      </c>
      <c r="AU2609">
        <v>0</v>
      </c>
      <c r="BA2609">
        <v>-1.56</v>
      </c>
    </row>
    <row r="2610" spans="3:53" ht="12.75" x14ac:dyDescent="0.2">
      <c r="C2610" t="s">
        <v>724</v>
      </c>
      <c r="D2610" t="s">
        <v>694</v>
      </c>
      <c r="E2610">
        <v>29.58</v>
      </c>
      <c r="F2610">
        <v>7.7</v>
      </c>
      <c r="G2610">
        <v>5.19</v>
      </c>
      <c r="H2610">
        <v>5540</v>
      </c>
      <c r="I2610">
        <v>16.245999999999999</v>
      </c>
      <c r="J2610" t="s">
        <v>78</v>
      </c>
      <c r="K2610">
        <v>63.43</v>
      </c>
      <c r="L2610">
        <v>29.468335</v>
      </c>
      <c r="M2610">
        <v>0.37893216566187071</v>
      </c>
      <c r="N2610">
        <v>29.325686000000001</v>
      </c>
      <c r="O2610">
        <v>0.86720562990409578</v>
      </c>
      <c r="P2610">
        <v>767737</v>
      </c>
      <c r="Q2610">
        <v>1452000</v>
      </c>
      <c r="R2610">
        <v>0.53</v>
      </c>
      <c r="S2610">
        <v>46.335000000000001</v>
      </c>
      <c r="T2610">
        <v>8.4190000000000005</v>
      </c>
      <c r="U2610">
        <v>24.2044</v>
      </c>
      <c r="V2610">
        <f t="shared" si="388"/>
        <v>2.4815853613445764</v>
      </c>
      <c r="AC2610">
        <v>30.48</v>
      </c>
      <c r="AD2610">
        <v>29.37</v>
      </c>
      <c r="AH2610" s="85">
        <f>IF(AND(M2610&lt;Variables!$G$6,M2610&gt;Variables!$G$5),0,1)</f>
        <v>1</v>
      </c>
      <c r="AI2610" s="85">
        <f t="shared" si="385"/>
        <v>0</v>
      </c>
      <c r="AJ2610" s="85">
        <f>IF(I2610&gt;Variables!$G$7,0,1)</f>
        <v>0</v>
      </c>
      <c r="AK2610" s="85">
        <f>IF(F2610&gt;Variables!$G$8,0,1)</f>
        <v>1</v>
      </c>
      <c r="AL2610" s="85">
        <f>IF(G2610&gt;Variables!$G$9,0,1)</f>
        <v>1</v>
      </c>
      <c r="AM2610" s="85">
        <f>IF(AND(K2610&gt;Variables!$G$10,K2610&lt;Variables!$G$11),0,1)</f>
        <v>0</v>
      </c>
      <c r="AN2610" s="103">
        <f>IF(H2610&lt;Variables!$G$13,1,0)</f>
        <v>0</v>
      </c>
      <c r="AO2610" s="101">
        <f>IF(R2610&lt;Variables!$G$12,0,1)</f>
        <v>0</v>
      </c>
      <c r="AP2610" s="86">
        <f t="shared" si="389"/>
        <v>1</v>
      </c>
      <c r="AR2610">
        <v>1</v>
      </c>
      <c r="AS2610">
        <v>0</v>
      </c>
      <c r="AT2610">
        <v>0</v>
      </c>
      <c r="AU2610">
        <v>0</v>
      </c>
      <c r="BA2610">
        <v>1.46</v>
      </c>
    </row>
    <row r="2611" spans="3:53" ht="12.75" x14ac:dyDescent="0.2">
      <c r="C2611" t="s">
        <v>724</v>
      </c>
      <c r="D2611" t="s">
        <v>331</v>
      </c>
      <c r="E2611">
        <v>48.16</v>
      </c>
      <c r="F2611">
        <v>47.72</v>
      </c>
      <c r="G2611">
        <v>27.37</v>
      </c>
      <c r="H2611">
        <v>14650</v>
      </c>
      <c r="I2611">
        <v>215.233</v>
      </c>
      <c r="J2611" t="s">
        <v>78</v>
      </c>
      <c r="K2611">
        <v>78.84</v>
      </c>
      <c r="L2611">
        <v>44.884765000000002</v>
      </c>
      <c r="M2611">
        <v>6.4726528032395789</v>
      </c>
      <c r="N2611">
        <v>43.38335</v>
      </c>
      <c r="O2611">
        <v>10.15746824530609</v>
      </c>
      <c r="P2611">
        <v>310900000</v>
      </c>
      <c r="Q2611">
        <v>111998000</v>
      </c>
      <c r="R2611">
        <v>2.78</v>
      </c>
      <c r="S2611">
        <v>46.335000000000001</v>
      </c>
      <c r="T2611">
        <v>8.4190000000000005</v>
      </c>
      <c r="U2611">
        <v>24.2044</v>
      </c>
      <c r="V2611">
        <f t="shared" si="388"/>
        <v>1.9583866929461704</v>
      </c>
      <c r="AC2611">
        <v>72.62</v>
      </c>
      <c r="AD2611">
        <v>46.68</v>
      </c>
      <c r="AH2611" s="85">
        <f>IF(AND(M2611&lt;Variables!$G$6,M2611&gt;Variables!$G$5),0,1)</f>
        <v>1</v>
      </c>
      <c r="AI2611" s="85">
        <f t="shared" si="385"/>
        <v>0</v>
      </c>
      <c r="AJ2611" s="85">
        <f>IF(I2611&gt;Variables!$G$7,0,1)</f>
        <v>0</v>
      </c>
      <c r="AK2611" s="85">
        <f>IF(F2611&gt;Variables!$G$8,0,1)</f>
        <v>0</v>
      </c>
      <c r="AL2611" s="85">
        <f>IF(G2611&gt;Variables!$G$9,0,1)</f>
        <v>0</v>
      </c>
      <c r="AM2611" s="85">
        <f>IF(AND(K2611&gt;Variables!$G$10,K2611&lt;Variables!$G$11),0,1)</f>
        <v>1</v>
      </c>
      <c r="AN2611" s="103">
        <f>IF(H2611&lt;Variables!$G$13,1,0)</f>
        <v>0</v>
      </c>
      <c r="AO2611" s="101">
        <f>IF(R2611&lt;Variables!$G$12,0,1)</f>
        <v>1</v>
      </c>
      <c r="AP2611" s="86">
        <f t="shared" si="389"/>
        <v>1</v>
      </c>
      <c r="AR2611">
        <v>1</v>
      </c>
      <c r="AS2611">
        <v>0</v>
      </c>
      <c r="AT2611">
        <v>0</v>
      </c>
      <c r="AU2611">
        <v>0</v>
      </c>
      <c r="BA2611">
        <v>2</v>
      </c>
    </row>
    <row r="2612" spans="3:53" ht="12.75" x14ac:dyDescent="0.2">
      <c r="C2612" t="s">
        <v>724</v>
      </c>
      <c r="D2612" t="s">
        <v>447</v>
      </c>
      <c r="E2612">
        <v>18.39</v>
      </c>
      <c r="F2612">
        <v>8.5399999999999991</v>
      </c>
      <c r="G2612">
        <v>6.81</v>
      </c>
      <c r="H2612">
        <v>7820</v>
      </c>
      <c r="I2612">
        <v>-55.234000000000002</v>
      </c>
      <c r="J2612" t="s">
        <v>78</v>
      </c>
      <c r="K2612">
        <v>57.5</v>
      </c>
      <c r="L2612">
        <v>18.400054999999998</v>
      </c>
      <c r="M2612">
        <v>0.1083964151194107</v>
      </c>
      <c r="N2612">
        <v>18.210132000000002</v>
      </c>
      <c r="O2612">
        <v>1.1524792901007179</v>
      </c>
      <c r="P2612">
        <v>19880000</v>
      </c>
      <c r="Q2612">
        <v>23167000</v>
      </c>
      <c r="R2612">
        <v>0.86</v>
      </c>
      <c r="S2612">
        <v>46.335000000000001</v>
      </c>
      <c r="T2612">
        <v>8.4190000000000005</v>
      </c>
      <c r="U2612">
        <v>24.2044</v>
      </c>
      <c r="V2612">
        <f t="shared" si="388"/>
        <v>2.439533826855409</v>
      </c>
      <c r="AC2612">
        <v>19.14</v>
      </c>
      <c r="AD2612">
        <v>17.75</v>
      </c>
      <c r="AH2612" s="85">
        <f>IF(AND(M2612&lt;Variables!$G$6,M2612&gt;Variables!$G$5),0,1)</f>
        <v>1</v>
      </c>
      <c r="AI2612" s="85">
        <f t="shared" si="385"/>
        <v>0</v>
      </c>
      <c r="AJ2612" s="85">
        <f>IF(I2612&gt;Variables!$G$7,0,1)</f>
        <v>1</v>
      </c>
      <c r="AK2612" s="85">
        <f>IF(F2612&gt;Variables!$G$8,0,1)</f>
        <v>1</v>
      </c>
      <c r="AL2612" s="85">
        <f>IF(G2612&gt;Variables!$G$9,0,1)</f>
        <v>1</v>
      </c>
      <c r="AM2612" s="85">
        <f>IF(AND(K2612&gt;Variables!$G$10,K2612&lt;Variables!$G$11),0,1)</f>
        <v>0</v>
      </c>
      <c r="AN2612" s="103">
        <f>IF(H2612&lt;Variables!$G$13,1,0)</f>
        <v>0</v>
      </c>
      <c r="AO2612" s="101">
        <f>IF(R2612&lt;Variables!$G$12,0,1)</f>
        <v>0</v>
      </c>
      <c r="AP2612" s="86">
        <f t="shared" si="389"/>
        <v>1</v>
      </c>
      <c r="AR2612">
        <v>0</v>
      </c>
      <c r="AS2612">
        <v>0</v>
      </c>
      <c r="AT2612">
        <v>1</v>
      </c>
      <c r="AU2612">
        <v>0</v>
      </c>
      <c r="BA2612">
        <v>-1.08</v>
      </c>
    </row>
    <row r="2613" spans="3:53" ht="12.75" x14ac:dyDescent="0.2">
      <c r="C2613" t="s">
        <v>724</v>
      </c>
      <c r="D2613" t="s">
        <v>391</v>
      </c>
      <c r="E2613">
        <v>159.47</v>
      </c>
      <c r="F2613">
        <v>9.23</v>
      </c>
      <c r="G2613">
        <v>11.07</v>
      </c>
      <c r="H2613">
        <v>11000</v>
      </c>
      <c r="I2613">
        <v>-17.087</v>
      </c>
      <c r="J2613" t="s">
        <v>78</v>
      </c>
      <c r="K2613">
        <v>91.08</v>
      </c>
      <c r="L2613">
        <v>156.259355</v>
      </c>
      <c r="M2613">
        <v>2.0674890152976819</v>
      </c>
      <c r="N2613">
        <v>153.049318</v>
      </c>
      <c r="O2613">
        <v>4.2082395950303937</v>
      </c>
      <c r="P2613">
        <v>1435000</v>
      </c>
      <c r="Q2613">
        <v>3644000</v>
      </c>
      <c r="R2613">
        <v>0.39</v>
      </c>
      <c r="S2613">
        <v>46.335000000000001</v>
      </c>
      <c r="T2613">
        <v>8.4190000000000005</v>
      </c>
      <c r="U2613">
        <v>24.2044</v>
      </c>
      <c r="V2613">
        <f t="shared" si="388"/>
        <v>2.4935491736167976</v>
      </c>
      <c r="AC2613">
        <v>175.74940000000001</v>
      </c>
      <c r="AD2613">
        <v>157.53</v>
      </c>
      <c r="AH2613" s="85">
        <f>IF(AND(M2613&lt;Variables!$G$6,M2613&gt;Variables!$G$5),0,1)</f>
        <v>1</v>
      </c>
      <c r="AI2613" s="85">
        <f t="shared" si="385"/>
        <v>0</v>
      </c>
      <c r="AJ2613" s="85">
        <f>IF(I2613&gt;Variables!$G$7,0,1)</f>
        <v>1</v>
      </c>
      <c r="AK2613" s="85">
        <f>IF(F2613&gt;Variables!$G$8,0,1)</f>
        <v>0</v>
      </c>
      <c r="AL2613" s="85">
        <f>IF(G2613&gt;Variables!$G$9,0,1)</f>
        <v>1</v>
      </c>
      <c r="AM2613" s="85">
        <f>IF(AND(K2613&gt;Variables!$G$10,K2613&lt;Variables!$G$11),0,1)</f>
        <v>1</v>
      </c>
      <c r="AN2613" s="103">
        <f>IF(H2613&lt;Variables!$G$13,1,0)</f>
        <v>0</v>
      </c>
      <c r="AO2613" s="101">
        <f>IF(R2613&lt;Variables!$G$12,0,1)</f>
        <v>0</v>
      </c>
      <c r="AP2613" s="86">
        <f t="shared" si="389"/>
        <v>1</v>
      </c>
      <c r="AR2613">
        <v>1</v>
      </c>
      <c r="AS2613">
        <v>0</v>
      </c>
      <c r="AT2613">
        <v>0</v>
      </c>
      <c r="AU2613">
        <v>0</v>
      </c>
      <c r="BA2613">
        <v>2</v>
      </c>
    </row>
    <row r="2614" spans="3:53" ht="12.75" x14ac:dyDescent="0.2">
      <c r="C2614" t="s">
        <v>724</v>
      </c>
      <c r="D2614" t="s">
        <v>683</v>
      </c>
      <c r="E2614">
        <v>28.27</v>
      </c>
      <c r="F2614">
        <v>12.92</v>
      </c>
      <c r="G2614">
        <v>3.32</v>
      </c>
      <c r="H2614">
        <v>3980</v>
      </c>
      <c r="I2614">
        <v>-23.186</v>
      </c>
      <c r="J2614" t="s">
        <v>78</v>
      </c>
      <c r="K2614">
        <v>58.45</v>
      </c>
      <c r="L2614">
        <v>28.244499999999999</v>
      </c>
      <c r="M2614">
        <v>0.23190355644461799</v>
      </c>
      <c r="N2614">
        <v>28.155110000000001</v>
      </c>
      <c r="O2614">
        <v>0.55013104193163587</v>
      </c>
      <c r="P2614">
        <v>3518000</v>
      </c>
      <c r="Q2614">
        <v>1581000</v>
      </c>
      <c r="R2614">
        <v>2.23</v>
      </c>
      <c r="S2614">
        <v>46.335000000000001</v>
      </c>
      <c r="T2614">
        <v>8.4190000000000005</v>
      </c>
      <c r="U2614">
        <v>24.2044</v>
      </c>
      <c r="V2614">
        <f t="shared" si="388"/>
        <v>2.4428532259023883</v>
      </c>
      <c r="AC2614">
        <v>28.62</v>
      </c>
      <c r="AD2614">
        <v>27.2</v>
      </c>
      <c r="AH2614" s="85">
        <f>IF(AND(M2614&lt;Variables!$G$6,M2614&gt;Variables!$G$5),0,1)</f>
        <v>1</v>
      </c>
      <c r="AI2614" s="85">
        <f t="shared" si="385"/>
        <v>0</v>
      </c>
      <c r="AJ2614" s="85">
        <f>IF(I2614&gt;Variables!$G$7,0,1)</f>
        <v>1</v>
      </c>
      <c r="AK2614" s="85">
        <f>IF(F2614&gt;Variables!$G$8,0,1)</f>
        <v>0</v>
      </c>
      <c r="AL2614" s="85">
        <f>IF(G2614&gt;Variables!$G$9,0,1)</f>
        <v>1</v>
      </c>
      <c r="AM2614" s="85">
        <f>IF(AND(K2614&gt;Variables!$G$10,K2614&lt;Variables!$G$11),0,1)</f>
        <v>0</v>
      </c>
      <c r="AN2614" s="103">
        <f>IF(H2614&lt;Variables!$G$13,1,0)</f>
        <v>0</v>
      </c>
      <c r="AO2614" s="101">
        <f>IF(R2614&lt;Variables!$G$12,0,1)</f>
        <v>1</v>
      </c>
      <c r="AP2614" s="86">
        <f t="shared" si="389"/>
        <v>1</v>
      </c>
      <c r="AR2614">
        <v>0</v>
      </c>
      <c r="AS2614">
        <v>1</v>
      </c>
      <c r="AT2614">
        <v>0</v>
      </c>
      <c r="AU2614">
        <v>0</v>
      </c>
      <c r="BA2614">
        <v>0.38</v>
      </c>
    </row>
    <row r="2615" spans="3:53" ht="12.75" x14ac:dyDescent="0.2">
      <c r="C2615" t="s">
        <v>725</v>
      </c>
      <c r="D2615" t="s">
        <v>681</v>
      </c>
      <c r="E2615">
        <v>1.39</v>
      </c>
      <c r="F2615">
        <v>36.270000000000003</v>
      </c>
      <c r="G2615">
        <v>4.32</v>
      </c>
      <c r="H2615">
        <v>81.3</v>
      </c>
      <c r="I2615">
        <v>-54.093000000000004</v>
      </c>
      <c r="J2615" t="s">
        <v>78</v>
      </c>
      <c r="K2615">
        <v>39.770000000000003</v>
      </c>
      <c r="L2615">
        <v>1.4105700000000001</v>
      </c>
      <c r="M2615">
        <v>-1.642598382214292</v>
      </c>
      <c r="N2615">
        <v>1.4146339999999999</v>
      </c>
      <c r="O2615">
        <v>-1.9251622681202489</v>
      </c>
      <c r="P2615">
        <v>87700000</v>
      </c>
      <c r="Q2615">
        <v>793060</v>
      </c>
      <c r="R2615">
        <v>110.58</v>
      </c>
      <c r="S2615">
        <v>44.926000000000002</v>
      </c>
      <c r="T2615">
        <v>8.4160000000000004</v>
      </c>
      <c r="U2615">
        <v>23.6388</v>
      </c>
      <c r="V2615">
        <f t="shared" si="388"/>
        <v>2.2551954371098208</v>
      </c>
      <c r="AC2615">
        <v>1.39</v>
      </c>
      <c r="AD2615">
        <v>1.2</v>
      </c>
      <c r="AH2615" s="85">
        <f>IF(AND(M2615&lt;Variables!$G$6,M2615&gt;Variables!$G$5),0,1)</f>
        <v>1</v>
      </c>
      <c r="AI2615" s="85">
        <f t="shared" si="385"/>
        <v>1</v>
      </c>
      <c r="AJ2615" s="85">
        <f>IF(I2615&gt;Variables!$G$7,0,1)</f>
        <v>1</v>
      </c>
      <c r="AK2615" s="85">
        <f>IF(F2615&gt;Variables!$G$8,0,1)</f>
        <v>0</v>
      </c>
      <c r="AL2615" s="85">
        <f>IF(G2615&gt;Variables!$G$9,0,1)</f>
        <v>1</v>
      </c>
      <c r="AM2615" s="85">
        <f>IF(AND(K2615&gt;Variables!$G$10,K2615&lt;Variables!$G$11),0,1)</f>
        <v>1</v>
      </c>
      <c r="AN2615" s="103">
        <f>IF(H2615&lt;Variables!$G$13,1,0)</f>
        <v>1</v>
      </c>
      <c r="AO2615" s="101">
        <f>IF(R2615&lt;Variables!$G$12,0,1)</f>
        <v>1</v>
      </c>
      <c r="AP2615" s="86">
        <f t="shared" si="389"/>
        <v>1</v>
      </c>
      <c r="AR2615">
        <v>0</v>
      </c>
      <c r="AS2615">
        <v>0</v>
      </c>
      <c r="AT2615">
        <v>1</v>
      </c>
      <c r="AU2615">
        <v>0</v>
      </c>
      <c r="BA2615">
        <v>-2.25</v>
      </c>
    </row>
    <row r="2616" spans="3:53" ht="12.75" x14ac:dyDescent="0.2">
      <c r="C2616" t="s">
        <v>725</v>
      </c>
      <c r="D2616" t="s">
        <v>132</v>
      </c>
      <c r="E2616">
        <v>4.3600000000000003</v>
      </c>
      <c r="F2616">
        <v>8.0500000000000007</v>
      </c>
      <c r="G2616">
        <v>5.45</v>
      </c>
      <c r="H2616">
        <v>2560</v>
      </c>
      <c r="I2616">
        <v>-9.1999999999999998E-2</v>
      </c>
      <c r="J2616" t="s">
        <v>76</v>
      </c>
      <c r="K2616">
        <v>57.18</v>
      </c>
      <c r="L2616">
        <v>4.3439500000000004</v>
      </c>
      <c r="M2616">
        <v>0.25437677689662391</v>
      </c>
      <c r="N2616">
        <v>4.3136699999999992</v>
      </c>
      <c r="O2616">
        <v>0.95811687032158699</v>
      </c>
      <c r="P2616">
        <v>18735000</v>
      </c>
      <c r="Q2616">
        <v>19788000</v>
      </c>
      <c r="R2616">
        <v>0.95</v>
      </c>
      <c r="S2616">
        <v>44.926000000000002</v>
      </c>
      <c r="T2616">
        <v>8.4160000000000004</v>
      </c>
      <c r="U2616">
        <v>23.6388</v>
      </c>
      <c r="V2616">
        <f t="shared" si="388"/>
        <v>2.4294962876552435</v>
      </c>
      <c r="AC2616">
        <v>4.4774000000000003</v>
      </c>
      <c r="AD2616">
        <v>4.3099999999999996</v>
      </c>
      <c r="AH2616" s="85">
        <f>IF(AND(M2616&lt;Variables!$G$6,M2616&gt;Variables!$G$5),0,1)</f>
        <v>1</v>
      </c>
      <c r="AI2616" s="85">
        <f t="shared" si="385"/>
        <v>0</v>
      </c>
      <c r="AJ2616" s="85">
        <f>IF(I2616&gt;Variables!$G$7,0,1)</f>
        <v>1</v>
      </c>
      <c r="AK2616" s="85">
        <f>IF(F2616&gt;Variables!$G$8,0,1)</f>
        <v>1</v>
      </c>
      <c r="AL2616" s="85">
        <f>IF(G2616&gt;Variables!$G$9,0,1)</f>
        <v>1</v>
      </c>
      <c r="AM2616" s="85">
        <f>IF(AND(K2616&gt;Variables!$G$10,K2616&lt;Variables!$G$11),0,1)</f>
        <v>0</v>
      </c>
      <c r="AN2616" s="103">
        <f>IF(H2616&lt;Variables!$G$13,1,0)</f>
        <v>0</v>
      </c>
      <c r="AO2616" s="101">
        <f>IF(R2616&lt;Variables!$G$12,0,1)</f>
        <v>0</v>
      </c>
      <c r="AP2616" s="86">
        <f t="shared" si="389"/>
        <v>0</v>
      </c>
      <c r="AR2616">
        <v>1</v>
      </c>
      <c r="AS2616">
        <v>0</v>
      </c>
      <c r="AT2616">
        <v>0</v>
      </c>
      <c r="AU2616">
        <v>0</v>
      </c>
      <c r="BA2616">
        <v>2</v>
      </c>
    </row>
    <row r="2617" spans="3:53" ht="12.75" x14ac:dyDescent="0.2">
      <c r="C2617" t="s">
        <v>725</v>
      </c>
      <c r="D2617" t="s">
        <v>704</v>
      </c>
      <c r="E2617">
        <v>18.45</v>
      </c>
      <c r="F2617">
        <v>8.52</v>
      </c>
      <c r="G2617">
        <v>2.84</v>
      </c>
      <c r="H2617">
        <v>-99999</v>
      </c>
      <c r="I2617">
        <v>-9.1150000000000002</v>
      </c>
      <c r="J2617" t="s">
        <v>78</v>
      </c>
      <c r="K2617">
        <v>56.22</v>
      </c>
      <c r="L2617">
        <v>18.45</v>
      </c>
      <c r="M2617">
        <v>0</v>
      </c>
      <c r="N2617">
        <v>18.573333333333331</v>
      </c>
      <c r="O2617">
        <v>-0.66403445800431538</v>
      </c>
      <c r="P2617">
        <v>42286</v>
      </c>
      <c r="Q2617">
        <v>44210</v>
      </c>
      <c r="R2617">
        <v>0.96</v>
      </c>
      <c r="S2617">
        <v>44.926000000000002</v>
      </c>
      <c r="T2617">
        <v>8.4160000000000004</v>
      </c>
      <c r="U2617">
        <v>23.6388</v>
      </c>
      <c r="V2617">
        <f t="shared" si="388"/>
        <v>2.4314391999999998</v>
      </c>
      <c r="AC2617">
        <v>18.75</v>
      </c>
      <c r="AD2617">
        <v>18.32</v>
      </c>
      <c r="AH2617" s="85">
        <f>IF(AND(M2617&lt;Variables!$G$6,M2617&gt;Variables!$G$5),0,1)</f>
        <v>1</v>
      </c>
      <c r="AI2617" s="85">
        <f t="shared" si="385"/>
        <v>1</v>
      </c>
      <c r="AJ2617" s="85">
        <f>IF(I2617&gt;Variables!$G$7,0,1)</f>
        <v>1</v>
      </c>
      <c r="AK2617" s="85">
        <f>IF(F2617&gt;Variables!$G$8,0,1)</f>
        <v>1</v>
      </c>
      <c r="AL2617" s="85">
        <f>IF(G2617&gt;Variables!$G$9,0,1)</f>
        <v>1</v>
      </c>
      <c r="AM2617" s="85">
        <f>IF(AND(K2617&gt;Variables!$G$10,K2617&lt;Variables!$G$11),0,1)</f>
        <v>0</v>
      </c>
      <c r="AN2617" s="103">
        <f>IF(H2617&lt;Variables!$G$13,1,0)</f>
        <v>1</v>
      </c>
      <c r="AO2617" s="101">
        <f>IF(R2617&lt;Variables!$G$12,0,1)</f>
        <v>0</v>
      </c>
      <c r="AP2617" s="86">
        <f t="shared" si="389"/>
        <v>1</v>
      </c>
      <c r="AR2617">
        <v>0</v>
      </c>
      <c r="AS2617">
        <v>0</v>
      </c>
      <c r="AT2617">
        <v>0</v>
      </c>
      <c r="AU2617">
        <v>0</v>
      </c>
      <c r="BA2617">
        <v>0</v>
      </c>
    </row>
    <row r="2618" spans="3:53" ht="12.75" x14ac:dyDescent="0.2">
      <c r="C2618" t="s">
        <v>725</v>
      </c>
      <c r="D2618" t="s">
        <v>121</v>
      </c>
      <c r="E2618">
        <v>8.24</v>
      </c>
      <c r="F2618">
        <v>18.510000000000002</v>
      </c>
      <c r="G2618">
        <v>16.2</v>
      </c>
      <c r="H2618">
        <v>59.57</v>
      </c>
      <c r="I2618">
        <v>3597.4209999999998</v>
      </c>
      <c r="J2618" t="s">
        <v>76</v>
      </c>
      <c r="K2618">
        <v>39.5</v>
      </c>
      <c r="L2618">
        <v>8.2841315789473686</v>
      </c>
      <c r="M2618">
        <v>-0.41201155030067238</v>
      </c>
      <c r="N2618">
        <v>8.7828469387755099</v>
      </c>
      <c r="O2618">
        <v>-6.0669045298175099</v>
      </c>
      <c r="P2618">
        <v>6450000</v>
      </c>
      <c r="Q2618">
        <v>11080000</v>
      </c>
      <c r="R2618">
        <v>0.57999999999999996</v>
      </c>
      <c r="S2618">
        <v>44.926000000000002</v>
      </c>
      <c r="T2618">
        <v>8.4160000000000004</v>
      </c>
      <c r="U2618">
        <v>23.6388</v>
      </c>
      <c r="V2618">
        <f t="shared" si="388"/>
        <v>2.2564384620564999</v>
      </c>
      <c r="AC2618">
        <v>9.1920000000000002</v>
      </c>
      <c r="AD2618">
        <v>8.1999999999999993</v>
      </c>
      <c r="AH2618" s="85">
        <f>IF(AND(M2618&lt;Variables!$G$6,M2618&gt;Variables!$G$5),0,1)</f>
        <v>1</v>
      </c>
      <c r="AI2618" s="85">
        <f t="shared" si="385"/>
        <v>1</v>
      </c>
      <c r="AJ2618" s="85">
        <f>IF(I2618&gt;Variables!$G$7,0,1)</f>
        <v>0</v>
      </c>
      <c r="AK2618" s="85">
        <f>IF(F2618&gt;Variables!$G$8,0,1)</f>
        <v>0</v>
      </c>
      <c r="AL2618" s="85">
        <f>IF(G2618&gt;Variables!$G$9,0,1)</f>
        <v>0</v>
      </c>
      <c r="AM2618" s="85">
        <f>IF(AND(K2618&gt;Variables!$G$10,K2618&lt;Variables!$G$11),0,1)</f>
        <v>1</v>
      </c>
      <c r="AN2618" s="103">
        <f>IF(H2618&lt;Variables!$G$13,1,0)</f>
        <v>1</v>
      </c>
      <c r="AO2618" s="101">
        <f>IF(R2618&lt;Variables!$G$12,0,1)</f>
        <v>0</v>
      </c>
      <c r="AP2618" s="86">
        <f t="shared" si="389"/>
        <v>0</v>
      </c>
      <c r="AR2618">
        <v>1</v>
      </c>
      <c r="AS2618">
        <v>0</v>
      </c>
      <c r="AT2618">
        <v>0</v>
      </c>
      <c r="AU2618">
        <v>0</v>
      </c>
      <c r="BA2618">
        <v>2</v>
      </c>
    </row>
    <row r="2619" spans="3:53" ht="12.75" x14ac:dyDescent="0.2">
      <c r="C2619" t="s">
        <v>725</v>
      </c>
      <c r="D2619" t="s">
        <v>447</v>
      </c>
      <c r="E2619">
        <v>18.13</v>
      </c>
      <c r="F2619">
        <v>7.69</v>
      </c>
      <c r="G2619">
        <v>5.43</v>
      </c>
      <c r="H2619">
        <v>7820</v>
      </c>
      <c r="I2619">
        <v>-55.604999999999997</v>
      </c>
      <c r="J2619" t="s">
        <v>78</v>
      </c>
      <c r="K2619">
        <v>36.76</v>
      </c>
      <c r="L2619">
        <v>18.351209999999998</v>
      </c>
      <c r="M2619">
        <v>-0.92533407878827489</v>
      </c>
      <c r="N2619">
        <v>18.241654</v>
      </c>
      <c r="O2619">
        <v>-0.33030995983147649</v>
      </c>
      <c r="P2619">
        <v>20311000</v>
      </c>
      <c r="Q2619">
        <v>23167000</v>
      </c>
      <c r="R2619">
        <v>0.88</v>
      </c>
      <c r="S2619">
        <v>44.926000000000002</v>
      </c>
      <c r="T2619">
        <v>8.4160000000000004</v>
      </c>
      <c r="U2619">
        <v>23.6388</v>
      </c>
      <c r="V2619">
        <f t="shared" si="388"/>
        <v>2.2185101758377788</v>
      </c>
      <c r="AC2619">
        <v>19.14</v>
      </c>
      <c r="AD2619">
        <v>17.75</v>
      </c>
      <c r="AH2619" s="85">
        <f>IF(AND(M2619&lt;Variables!$G$6,M2619&gt;Variables!$G$5),0,1)</f>
        <v>1</v>
      </c>
      <c r="AI2619" s="85">
        <f t="shared" si="385"/>
        <v>0</v>
      </c>
      <c r="AJ2619" s="85">
        <f>IF(I2619&gt;Variables!$G$7,0,1)</f>
        <v>1</v>
      </c>
      <c r="AK2619" s="85">
        <f>IF(F2619&gt;Variables!$G$8,0,1)</f>
        <v>1</v>
      </c>
      <c r="AL2619" s="85">
        <f>IF(G2619&gt;Variables!$G$9,0,1)</f>
        <v>1</v>
      </c>
      <c r="AM2619" s="85">
        <f>IF(AND(K2619&gt;Variables!$G$10,K2619&lt;Variables!$G$11),0,1)</f>
        <v>1</v>
      </c>
      <c r="AN2619" s="103">
        <f>IF(H2619&lt;Variables!$G$13,1,0)</f>
        <v>0</v>
      </c>
      <c r="AO2619" s="101">
        <f>IF(R2619&lt;Variables!$G$12,0,1)</f>
        <v>0</v>
      </c>
      <c r="AP2619" s="86">
        <f t="shared" si="389"/>
        <v>1</v>
      </c>
      <c r="AR2619">
        <v>0</v>
      </c>
      <c r="AS2619">
        <v>1</v>
      </c>
      <c r="AT2619">
        <v>0</v>
      </c>
      <c r="AU2619">
        <v>0</v>
      </c>
      <c r="BA2619">
        <v>0.51</v>
      </c>
    </row>
    <row r="2620" spans="3:53" ht="12.75" x14ac:dyDescent="0.2">
      <c r="C2620" t="s">
        <v>725</v>
      </c>
      <c r="D2620" t="s">
        <v>694</v>
      </c>
      <c r="E2620">
        <v>29.51</v>
      </c>
      <c r="F2620">
        <v>7.73</v>
      </c>
      <c r="G2620">
        <v>4.91</v>
      </c>
      <c r="H2620">
        <v>5540</v>
      </c>
      <c r="I2620">
        <v>16.192</v>
      </c>
      <c r="J2620" t="s">
        <v>78</v>
      </c>
      <c r="K2620">
        <v>51.95</v>
      </c>
      <c r="L2620">
        <v>29.518773684210519</v>
      </c>
      <c r="M2620">
        <v>-6.3599133254523918E-2</v>
      </c>
      <c r="N2620">
        <v>29.38483265306122</v>
      </c>
      <c r="O2620">
        <v>0.39192786393758189</v>
      </c>
      <c r="P2620">
        <v>780298</v>
      </c>
      <c r="Q2620">
        <v>1452000</v>
      </c>
      <c r="R2620">
        <v>0.54</v>
      </c>
      <c r="S2620">
        <v>44.926000000000002</v>
      </c>
      <c r="T2620">
        <v>8.4160000000000004</v>
      </c>
      <c r="U2620">
        <v>23.6388</v>
      </c>
      <c r="V2620">
        <f t="shared" si="388"/>
        <v>2.3892137423434536</v>
      </c>
      <c r="AC2620">
        <v>30.48</v>
      </c>
      <c r="AD2620">
        <v>29.37</v>
      </c>
      <c r="AH2620" s="85">
        <f>IF(AND(M2620&lt;Variables!$G$6,M2620&gt;Variables!$G$5),0,1)</f>
        <v>1</v>
      </c>
      <c r="AI2620" s="85">
        <f t="shared" si="385"/>
        <v>0</v>
      </c>
      <c r="AJ2620" s="85">
        <f>IF(I2620&gt;Variables!$G$7,0,1)</f>
        <v>0</v>
      </c>
      <c r="AK2620" s="85">
        <f>IF(F2620&gt;Variables!$G$8,0,1)</f>
        <v>1</v>
      </c>
      <c r="AL2620" s="85">
        <f>IF(G2620&gt;Variables!$G$9,0,1)</f>
        <v>1</v>
      </c>
      <c r="AM2620" s="85">
        <f>IF(AND(K2620&gt;Variables!$G$10,K2620&lt;Variables!$G$11),0,1)</f>
        <v>0</v>
      </c>
      <c r="AN2620" s="103">
        <f>IF(H2620&lt;Variables!$G$13,1,0)</f>
        <v>0</v>
      </c>
      <c r="AO2620" s="101">
        <f>IF(R2620&lt;Variables!$G$12,0,1)</f>
        <v>0</v>
      </c>
      <c r="AP2620" s="86">
        <f t="shared" si="389"/>
        <v>1</v>
      </c>
      <c r="AR2620">
        <v>1</v>
      </c>
      <c r="AS2620">
        <v>0</v>
      </c>
      <c r="AT2620">
        <v>0</v>
      </c>
      <c r="AU2620">
        <v>0</v>
      </c>
      <c r="BA2620">
        <v>1.8</v>
      </c>
    </row>
    <row r="2621" spans="3:53" ht="12.75" x14ac:dyDescent="0.2">
      <c r="C2621" t="s">
        <v>725</v>
      </c>
      <c r="D2621" t="s">
        <v>679</v>
      </c>
      <c r="E2621">
        <v>0.22</v>
      </c>
      <c r="F2621">
        <v>7.87</v>
      </c>
      <c r="G2621">
        <v>-30.85</v>
      </c>
      <c r="H2621">
        <v>-99999</v>
      </c>
      <c r="I2621">
        <v>3.6999999999999998E-2</v>
      </c>
      <c r="J2621" t="s">
        <v>78</v>
      </c>
      <c r="K2621">
        <v>51.5</v>
      </c>
      <c r="L2621">
        <v>0.21670588235294119</v>
      </c>
      <c r="M2621">
        <v>2.9044516829533058</v>
      </c>
      <c r="N2621">
        <v>0.22594146341463411</v>
      </c>
      <c r="O2621">
        <v>-1.3018696834923751</v>
      </c>
      <c r="P2621">
        <v>3196000</v>
      </c>
      <c r="Q2621">
        <v>268345</v>
      </c>
      <c r="R2621">
        <v>11.91</v>
      </c>
      <c r="S2621">
        <v>44.926000000000002</v>
      </c>
      <c r="T2621">
        <v>8.4160000000000004</v>
      </c>
      <c r="U2621">
        <v>23.6388</v>
      </c>
      <c r="V2621">
        <f t="shared" si="388"/>
        <v>2.2944421715526606</v>
      </c>
      <c r="AC2621">
        <v>0.245</v>
      </c>
      <c r="AD2621">
        <v>0.18099999999999999</v>
      </c>
      <c r="AH2621" s="85">
        <f>IF(AND(M2621&lt;Variables!$G$6,M2621&gt;Variables!$G$5),0,1)</f>
        <v>1</v>
      </c>
      <c r="AI2621" s="85">
        <f t="shared" si="385"/>
        <v>1</v>
      </c>
      <c r="AJ2621" s="85">
        <f>IF(I2621&gt;Variables!$G$7,0,1)</f>
        <v>0</v>
      </c>
      <c r="AK2621" s="85">
        <f>IF(F2621&gt;Variables!$G$8,0,1)</f>
        <v>1</v>
      </c>
      <c r="AL2621" s="85">
        <f>IF(G2621&gt;Variables!$G$9,0,1)</f>
        <v>1</v>
      </c>
      <c r="AM2621" s="85">
        <f>IF(AND(K2621&gt;Variables!$G$10,K2621&lt;Variables!$G$11),0,1)</f>
        <v>0</v>
      </c>
      <c r="AN2621" s="103">
        <f>IF(H2621&lt;Variables!$G$13,1,0)</f>
        <v>1</v>
      </c>
      <c r="AO2621" s="101">
        <f>IF(R2621&lt;Variables!$G$12,0,1)</f>
        <v>1</v>
      </c>
      <c r="AP2621" s="86">
        <f t="shared" si="389"/>
        <v>1</v>
      </c>
      <c r="AR2621">
        <v>1</v>
      </c>
      <c r="AS2621">
        <v>0</v>
      </c>
      <c r="AT2621">
        <v>0</v>
      </c>
      <c r="AU2621">
        <v>0</v>
      </c>
      <c r="BA2621">
        <v>2</v>
      </c>
    </row>
    <row r="2622" spans="3:53" ht="12.75" x14ac:dyDescent="0.2">
      <c r="C2622" t="s">
        <v>725</v>
      </c>
      <c r="D2622" t="s">
        <v>391</v>
      </c>
      <c r="E2622">
        <v>158.44</v>
      </c>
      <c r="F2622">
        <v>9.11</v>
      </c>
      <c r="G2622">
        <v>9.7899999999999991</v>
      </c>
      <c r="H2622">
        <v>11000</v>
      </c>
      <c r="I2622">
        <v>-17.221</v>
      </c>
      <c r="J2622" t="s">
        <v>78</v>
      </c>
      <c r="K2622">
        <v>60.58</v>
      </c>
      <c r="L2622">
        <v>157.21630500000001</v>
      </c>
      <c r="M2622">
        <v>0.27585879212719072</v>
      </c>
      <c r="N2622">
        <v>154.065248</v>
      </c>
      <c r="O2622">
        <v>2.326775211500006</v>
      </c>
      <c r="P2622">
        <v>1545000</v>
      </c>
      <c r="Q2622">
        <v>3644000</v>
      </c>
      <c r="R2622">
        <v>0.42</v>
      </c>
      <c r="S2622">
        <v>44.926000000000002</v>
      </c>
      <c r="T2622">
        <v>8.4160000000000004</v>
      </c>
      <c r="U2622">
        <v>23.6388</v>
      </c>
      <c r="V2622">
        <f t="shared" si="388"/>
        <v>2.4610075949768953</v>
      </c>
      <c r="AC2622">
        <v>175.74940000000001</v>
      </c>
      <c r="AD2622">
        <v>157.53</v>
      </c>
      <c r="AH2622" s="85">
        <f>IF(AND(M2622&lt;Variables!$G$6,M2622&gt;Variables!$G$5),0,1)</f>
        <v>1</v>
      </c>
      <c r="AI2622" s="85">
        <f t="shared" si="385"/>
        <v>0</v>
      </c>
      <c r="AJ2622" s="85">
        <f>IF(I2622&gt;Variables!$G$7,0,1)</f>
        <v>1</v>
      </c>
      <c r="AK2622" s="85">
        <f>IF(F2622&gt;Variables!$G$8,0,1)</f>
        <v>0</v>
      </c>
      <c r="AL2622" s="85">
        <f>IF(G2622&gt;Variables!$G$9,0,1)</f>
        <v>1</v>
      </c>
      <c r="AM2622" s="85">
        <f>IF(AND(K2622&gt;Variables!$G$10,K2622&lt;Variables!$G$11),0,1)</f>
        <v>0</v>
      </c>
      <c r="AN2622" s="103">
        <f>IF(H2622&lt;Variables!$G$13,1,0)</f>
        <v>0</v>
      </c>
      <c r="AO2622" s="101">
        <f>IF(R2622&lt;Variables!$G$12,0,1)</f>
        <v>0</v>
      </c>
      <c r="AP2622" s="86">
        <f t="shared" si="389"/>
        <v>1</v>
      </c>
      <c r="AR2622">
        <v>1</v>
      </c>
      <c r="AS2622">
        <v>0</v>
      </c>
      <c r="AT2622">
        <v>0</v>
      </c>
      <c r="AU2622">
        <v>0</v>
      </c>
      <c r="BA2622">
        <v>2</v>
      </c>
    </row>
    <row r="2623" spans="3:53" ht="12.75" x14ac:dyDescent="0.2">
      <c r="C2623" t="s">
        <v>725</v>
      </c>
      <c r="D2623" t="s">
        <v>499</v>
      </c>
      <c r="E2623">
        <v>72.8</v>
      </c>
      <c r="F2623">
        <v>9.14</v>
      </c>
      <c r="G2623">
        <v>9.14</v>
      </c>
      <c r="H2623">
        <v>4800</v>
      </c>
      <c r="I2623">
        <v>46.198999999999998</v>
      </c>
      <c r="J2623" t="s">
        <v>78</v>
      </c>
      <c r="K2623">
        <v>77.98</v>
      </c>
      <c r="L2623">
        <v>72.139380000000003</v>
      </c>
      <c r="M2623">
        <v>0.92961708293029344</v>
      </c>
      <c r="N2623">
        <v>71.133980000000008</v>
      </c>
      <c r="O2623">
        <v>2.3561454033641782</v>
      </c>
      <c r="P2623">
        <v>720181</v>
      </c>
      <c r="Q2623">
        <v>1258000</v>
      </c>
      <c r="R2623">
        <v>0.56999999999999995</v>
      </c>
      <c r="S2623">
        <v>44.926000000000002</v>
      </c>
      <c r="T2623">
        <v>8.4160000000000004</v>
      </c>
      <c r="U2623">
        <v>23.6388</v>
      </c>
      <c r="V2623">
        <f t="shared" si="388"/>
        <v>2.557583894732447</v>
      </c>
      <c r="AC2623">
        <v>78.568200000000004</v>
      </c>
      <c r="AD2623">
        <v>72.599999999999994</v>
      </c>
      <c r="AH2623" s="85">
        <f>IF(AND(M2623&lt;Variables!$G$6,M2623&gt;Variables!$G$5),0,1)</f>
        <v>1</v>
      </c>
      <c r="AI2623" s="85">
        <f t="shared" si="385"/>
        <v>0</v>
      </c>
      <c r="AJ2623" s="85">
        <f>IF(I2623&gt;Variables!$G$7,0,1)</f>
        <v>0</v>
      </c>
      <c r="AK2623" s="85">
        <f>IF(F2623&gt;Variables!$G$8,0,1)</f>
        <v>0</v>
      </c>
      <c r="AL2623" s="85">
        <f>IF(G2623&gt;Variables!$G$9,0,1)</f>
        <v>1</v>
      </c>
      <c r="AM2623" s="85">
        <f>IF(AND(K2623&gt;Variables!$G$10,K2623&lt;Variables!$G$11),0,1)</f>
        <v>1</v>
      </c>
      <c r="AN2623" s="103">
        <f>IF(H2623&lt;Variables!$G$13,1,0)</f>
        <v>0</v>
      </c>
      <c r="AO2623" s="101">
        <f>IF(R2623&lt;Variables!$G$12,0,1)</f>
        <v>0</v>
      </c>
      <c r="AP2623" s="86">
        <f t="shared" si="389"/>
        <v>1</v>
      </c>
      <c r="AR2623">
        <v>1</v>
      </c>
      <c r="AS2623">
        <v>0</v>
      </c>
      <c r="AT2623">
        <v>0</v>
      </c>
      <c r="AU2623">
        <v>0</v>
      </c>
      <c r="BA2623">
        <v>2</v>
      </c>
    </row>
    <row r="2624" spans="3:53" ht="12.75" x14ac:dyDescent="0.2">
      <c r="C2624" t="s">
        <v>725</v>
      </c>
      <c r="D2624" t="s">
        <v>461</v>
      </c>
      <c r="E2624">
        <v>16.95</v>
      </c>
      <c r="F2624">
        <v>9.91</v>
      </c>
      <c r="G2624">
        <v>8.48</v>
      </c>
      <c r="H2624">
        <v>6300</v>
      </c>
      <c r="I2624">
        <v>-12.869</v>
      </c>
      <c r="J2624" t="s">
        <v>78</v>
      </c>
      <c r="K2624">
        <v>65.61</v>
      </c>
      <c r="L2624">
        <v>16.850404999999999</v>
      </c>
      <c r="M2624">
        <v>0.56138116561591112</v>
      </c>
      <c r="N2624">
        <v>16.630051999999999</v>
      </c>
      <c r="O2624">
        <v>1.8938485580201501</v>
      </c>
      <c r="P2624">
        <v>8549000</v>
      </c>
      <c r="Q2624">
        <v>14129000</v>
      </c>
      <c r="R2624">
        <v>0.61</v>
      </c>
      <c r="S2624">
        <v>44.926000000000002</v>
      </c>
      <c r="T2624">
        <v>8.4160000000000004</v>
      </c>
      <c r="U2624">
        <v>23.6388</v>
      </c>
      <c r="V2624">
        <f t="shared" si="388"/>
        <v>2.4888156836276627</v>
      </c>
      <c r="AC2624">
        <v>18.399999999999999</v>
      </c>
      <c r="AD2624">
        <v>16.89</v>
      </c>
      <c r="AH2624" s="85">
        <f>IF(AND(M2624&lt;Variables!$G$6,M2624&gt;Variables!$G$5),0,1)</f>
        <v>1</v>
      </c>
      <c r="AI2624" s="85">
        <f t="shared" si="385"/>
        <v>0</v>
      </c>
      <c r="AJ2624" s="85">
        <f>IF(I2624&gt;Variables!$G$7,0,1)</f>
        <v>1</v>
      </c>
      <c r="AK2624" s="85">
        <f>IF(F2624&gt;Variables!$G$8,0,1)</f>
        <v>0</v>
      </c>
      <c r="AL2624" s="85">
        <f>IF(G2624&gt;Variables!$G$9,0,1)</f>
        <v>1</v>
      </c>
      <c r="AM2624" s="85">
        <f>IF(AND(K2624&gt;Variables!$G$10,K2624&lt;Variables!$G$11),0,1)</f>
        <v>0</v>
      </c>
      <c r="AN2624" s="103">
        <f>IF(H2624&lt;Variables!$G$13,1,0)</f>
        <v>0</v>
      </c>
      <c r="AO2624" s="101">
        <f>IF(R2624&lt;Variables!$G$12,0,1)</f>
        <v>0</v>
      </c>
      <c r="AP2624" s="86">
        <f t="shared" si="389"/>
        <v>1</v>
      </c>
      <c r="AR2624">
        <v>1</v>
      </c>
      <c r="AS2624">
        <v>0</v>
      </c>
      <c r="AT2624">
        <v>0</v>
      </c>
      <c r="AU2624">
        <v>0</v>
      </c>
      <c r="BA2624">
        <v>2</v>
      </c>
    </row>
    <row r="2625" spans="3:53" ht="12.75" x14ac:dyDescent="0.2">
      <c r="C2625" t="s">
        <v>725</v>
      </c>
      <c r="D2625" t="s">
        <v>678</v>
      </c>
      <c r="E2625">
        <v>33.74</v>
      </c>
      <c r="F2625">
        <v>66.7</v>
      </c>
      <c r="G2625">
        <v>0.12</v>
      </c>
      <c r="H2625">
        <v>979.01</v>
      </c>
      <c r="I2625">
        <v>-42.576999999999998</v>
      </c>
      <c r="J2625" t="s">
        <v>78</v>
      </c>
      <c r="K2625">
        <v>56.88</v>
      </c>
      <c r="L2625">
        <v>33.746315789473691</v>
      </c>
      <c r="M2625">
        <v>1.0917371097019931E-2</v>
      </c>
      <c r="N2625">
        <v>33.736836734693881</v>
      </c>
      <c r="O2625">
        <v>3.9017485277694122E-2</v>
      </c>
      <c r="P2625">
        <v>18150000</v>
      </c>
      <c r="Q2625">
        <v>462110</v>
      </c>
      <c r="R2625">
        <v>39.28</v>
      </c>
      <c r="S2625">
        <v>44.926000000000002</v>
      </c>
      <c r="T2625">
        <v>8.4160000000000004</v>
      </c>
      <c r="U2625">
        <v>23.6388</v>
      </c>
      <c r="V2625">
        <f t="shared" si="388"/>
        <v>2.4377760263015076</v>
      </c>
      <c r="AC2625">
        <v>33.869999999999997</v>
      </c>
      <c r="AD2625">
        <v>33.479999999999997</v>
      </c>
      <c r="AH2625" s="85">
        <f>IF(AND(M2625&lt;Variables!$G$6,M2625&gt;Variables!$G$5),0,1)</f>
        <v>1</v>
      </c>
      <c r="AI2625" s="85">
        <f t="shared" si="385"/>
        <v>0</v>
      </c>
      <c r="AJ2625" s="85">
        <f>IF(I2625&gt;Variables!$G$7,0,1)</f>
        <v>1</v>
      </c>
      <c r="AK2625" s="85">
        <f>IF(F2625&gt;Variables!$G$8,0,1)</f>
        <v>0</v>
      </c>
      <c r="AL2625" s="85">
        <f>IF(G2625&gt;Variables!$G$9,0,1)</f>
        <v>1</v>
      </c>
      <c r="AM2625" s="85">
        <f>IF(AND(K2625&gt;Variables!$G$10,K2625&lt;Variables!$G$11),0,1)</f>
        <v>0</v>
      </c>
      <c r="AN2625" s="103">
        <f>IF(H2625&lt;Variables!$G$13,1,0)</f>
        <v>1</v>
      </c>
      <c r="AO2625" s="101">
        <f>IF(R2625&lt;Variables!$G$12,0,1)</f>
        <v>1</v>
      </c>
      <c r="AP2625" s="86">
        <f t="shared" si="389"/>
        <v>1</v>
      </c>
      <c r="AR2625">
        <v>0</v>
      </c>
      <c r="AS2625">
        <v>0</v>
      </c>
      <c r="AT2625">
        <v>0</v>
      </c>
      <c r="AU2625">
        <v>1</v>
      </c>
      <c r="BA2625">
        <v>-0.1</v>
      </c>
    </row>
    <row r="2626" spans="3:53" ht="12.75" x14ac:dyDescent="0.2">
      <c r="C2626" t="s">
        <v>725</v>
      </c>
      <c r="D2626" t="s">
        <v>117</v>
      </c>
      <c r="E2626">
        <v>26.85</v>
      </c>
      <c r="F2626">
        <v>10.82</v>
      </c>
      <c r="G2626">
        <v>10.83</v>
      </c>
      <c r="H2626">
        <v>3680</v>
      </c>
      <c r="I2626">
        <v>-33.880000000000003</v>
      </c>
      <c r="J2626" t="s">
        <v>78</v>
      </c>
      <c r="K2626">
        <v>41.07</v>
      </c>
      <c r="L2626">
        <v>27.017585</v>
      </c>
      <c r="M2626">
        <v>-0.56735270750514477</v>
      </c>
      <c r="N2626">
        <v>26.840432</v>
      </c>
      <c r="O2626">
        <v>8.8925543374265448E-2</v>
      </c>
      <c r="P2626">
        <v>11256000</v>
      </c>
      <c r="Q2626">
        <v>16008000</v>
      </c>
      <c r="R2626">
        <v>0.7</v>
      </c>
      <c r="S2626">
        <v>44.926000000000002</v>
      </c>
      <c r="T2626">
        <v>8.4160000000000004</v>
      </c>
      <c r="U2626">
        <v>23.6388</v>
      </c>
      <c r="V2626">
        <f t="shared" si="388"/>
        <v>2.2746044348450094</v>
      </c>
      <c r="AC2626">
        <v>28.66</v>
      </c>
      <c r="AD2626">
        <v>26.79</v>
      </c>
      <c r="AH2626" s="85">
        <f>IF(AND(M2626&lt;Variables!$G$6,M2626&gt;Variables!$G$5),0,1)</f>
        <v>1</v>
      </c>
      <c r="AI2626" s="85">
        <f t="shared" si="385"/>
        <v>0</v>
      </c>
      <c r="AJ2626" s="85">
        <f>IF(I2626&gt;Variables!$G$7,0,1)</f>
        <v>1</v>
      </c>
      <c r="AK2626" s="85">
        <f>IF(F2626&gt;Variables!$G$8,0,1)</f>
        <v>0</v>
      </c>
      <c r="AL2626" s="85">
        <f>IF(G2626&gt;Variables!$G$9,0,1)</f>
        <v>1</v>
      </c>
      <c r="AM2626" s="85">
        <f>IF(AND(K2626&gt;Variables!$G$10,K2626&lt;Variables!$G$11),0,1)</f>
        <v>1</v>
      </c>
      <c r="AN2626" s="103">
        <f>IF(H2626&lt;Variables!$G$13,1,0)</f>
        <v>0</v>
      </c>
      <c r="AO2626" s="101">
        <f>IF(R2626&lt;Variables!$G$12,0,1)</f>
        <v>0</v>
      </c>
      <c r="AP2626" s="86">
        <f t="shared" si="389"/>
        <v>1</v>
      </c>
      <c r="AR2626">
        <v>1</v>
      </c>
      <c r="AS2626">
        <v>0</v>
      </c>
      <c r="AT2626">
        <v>0</v>
      </c>
      <c r="AU2626">
        <v>0</v>
      </c>
      <c r="BA2626">
        <v>2</v>
      </c>
    </row>
    <row r="2627" spans="3:53" ht="12.75" x14ac:dyDescent="0.2">
      <c r="C2627" t="s">
        <v>725</v>
      </c>
      <c r="D2627" t="s">
        <v>714</v>
      </c>
      <c r="E2627">
        <v>0.79</v>
      </c>
      <c r="F2627">
        <v>34.29</v>
      </c>
      <c r="G2627">
        <v>32.57</v>
      </c>
      <c r="H2627">
        <v>26.38</v>
      </c>
      <c r="I2627">
        <v>-59.994999999999997</v>
      </c>
      <c r="J2627" t="s">
        <v>78</v>
      </c>
      <c r="K2627">
        <v>32.950000000000003</v>
      </c>
      <c r="L2627">
        <v>0.86620855000000019</v>
      </c>
      <c r="M2627">
        <v>-8.1745383372168501</v>
      </c>
      <c r="N2627">
        <v>0.90949852173913037</v>
      </c>
      <c r="O2627">
        <v>-12.54521244531028</v>
      </c>
      <c r="P2627">
        <v>14360000</v>
      </c>
      <c r="Q2627">
        <v>481730</v>
      </c>
      <c r="R2627">
        <v>29.81</v>
      </c>
      <c r="S2627">
        <v>44.926000000000002</v>
      </c>
      <c r="T2627">
        <v>8.4160000000000004</v>
      </c>
      <c r="U2627">
        <v>23.6388</v>
      </c>
      <c r="V2627">
        <f t="shared" si="388"/>
        <v>2.0003824592277457</v>
      </c>
      <c r="AC2627">
        <v>0.87</v>
      </c>
      <c r="AD2627">
        <v>0.73329999999999995</v>
      </c>
      <c r="AH2627" s="85">
        <f>IF(AND(M2627&lt;Variables!$G$6,M2627&gt;Variables!$G$5),0,1)</f>
        <v>1</v>
      </c>
      <c r="AI2627" s="85">
        <f t="shared" ref="AI2627:AI2690" si="390">IF(L2627&gt;N2627,0,1)</f>
        <v>1</v>
      </c>
      <c r="AJ2627" s="85">
        <f>IF(I2627&gt;Variables!$G$7,0,1)</f>
        <v>1</v>
      </c>
      <c r="AK2627" s="85">
        <f>IF(F2627&gt;Variables!$G$8,0,1)</f>
        <v>0</v>
      </c>
      <c r="AL2627" s="85">
        <f>IF(G2627&gt;Variables!$G$9,0,1)</f>
        <v>0</v>
      </c>
      <c r="AM2627" s="85">
        <f>IF(AND(K2627&gt;Variables!$G$10,K2627&lt;Variables!$G$11),0,1)</f>
        <v>1</v>
      </c>
      <c r="AN2627" s="103">
        <f>IF(H2627&lt;Variables!$G$13,1,0)</f>
        <v>1</v>
      </c>
      <c r="AO2627" s="101">
        <f>IF(R2627&lt;Variables!$G$12,0,1)</f>
        <v>1</v>
      </c>
      <c r="AP2627" s="86">
        <f t="shared" si="389"/>
        <v>1</v>
      </c>
      <c r="AR2627">
        <v>1</v>
      </c>
      <c r="AS2627">
        <v>0</v>
      </c>
      <c r="AT2627">
        <v>0</v>
      </c>
      <c r="AU2627">
        <v>0</v>
      </c>
      <c r="BA2627">
        <v>2</v>
      </c>
    </row>
    <row r="2628" spans="3:53" ht="12.75" x14ac:dyDescent="0.2">
      <c r="C2628" t="s">
        <v>725</v>
      </c>
      <c r="D2628" t="s">
        <v>370</v>
      </c>
      <c r="E2628">
        <v>17.25</v>
      </c>
      <c r="F2628">
        <v>10.97</v>
      </c>
      <c r="G2628">
        <v>8.83</v>
      </c>
      <c r="H2628">
        <v>2790</v>
      </c>
      <c r="I2628">
        <v>31.071000000000002</v>
      </c>
      <c r="J2628" t="s">
        <v>78</v>
      </c>
      <c r="K2628">
        <v>66.930000000000007</v>
      </c>
      <c r="L2628">
        <v>17.123750000000001</v>
      </c>
      <c r="M2628">
        <v>0.73728009343747047</v>
      </c>
      <c r="N2628">
        <v>17.077100000000002</v>
      </c>
      <c r="O2628">
        <v>1.01246698795462</v>
      </c>
      <c r="P2628">
        <v>1156000</v>
      </c>
      <c r="Q2628">
        <v>1113000</v>
      </c>
      <c r="R2628">
        <v>1.04</v>
      </c>
      <c r="S2628">
        <v>44.926000000000002</v>
      </c>
      <c r="T2628">
        <v>8.4160000000000004</v>
      </c>
      <c r="U2628">
        <v>23.6388</v>
      </c>
      <c r="V2628">
        <f t="shared" si="388"/>
        <v>2.4871770626469085</v>
      </c>
      <c r="AC2628">
        <v>17.574999999999999</v>
      </c>
      <c r="AD2628">
        <v>17.05</v>
      </c>
      <c r="AH2628" s="85">
        <f>IF(AND(M2628&lt;Variables!$G$6,M2628&gt;Variables!$G$5),0,1)</f>
        <v>1</v>
      </c>
      <c r="AI2628" s="85">
        <f t="shared" si="390"/>
        <v>0</v>
      </c>
      <c r="AJ2628" s="85">
        <f>IF(I2628&gt;Variables!$G$7,0,1)</f>
        <v>0</v>
      </c>
      <c r="AK2628" s="85">
        <f>IF(F2628&gt;Variables!$G$8,0,1)</f>
        <v>0</v>
      </c>
      <c r="AL2628" s="85">
        <f>IF(G2628&gt;Variables!$G$9,0,1)</f>
        <v>1</v>
      </c>
      <c r="AM2628" s="85">
        <f>IF(AND(K2628&gt;Variables!$G$10,K2628&lt;Variables!$G$11),0,1)</f>
        <v>0</v>
      </c>
      <c r="AN2628" s="103">
        <f>IF(H2628&lt;Variables!$G$13,1,0)</f>
        <v>0</v>
      </c>
      <c r="AO2628" s="101">
        <f>IF(R2628&lt;Variables!$G$12,0,1)</f>
        <v>0</v>
      </c>
      <c r="AP2628" s="86">
        <f t="shared" si="389"/>
        <v>1</v>
      </c>
      <c r="AR2628">
        <v>1</v>
      </c>
      <c r="AS2628">
        <v>0</v>
      </c>
      <c r="AT2628">
        <v>0</v>
      </c>
      <c r="AU2628">
        <v>0</v>
      </c>
      <c r="BA2628">
        <v>1.2</v>
      </c>
    </row>
    <row r="2629" spans="3:53" ht="12.75" x14ac:dyDescent="0.2">
      <c r="C2629" t="s">
        <v>725</v>
      </c>
      <c r="D2629" t="s">
        <v>683</v>
      </c>
      <c r="E2629">
        <v>28.32</v>
      </c>
      <c r="F2629">
        <v>12.96</v>
      </c>
      <c r="G2629">
        <v>3.28</v>
      </c>
      <c r="H2629">
        <v>3980</v>
      </c>
      <c r="I2629">
        <v>-23.196999999999999</v>
      </c>
      <c r="J2629" t="s">
        <v>78</v>
      </c>
      <c r="K2629">
        <v>56.39</v>
      </c>
      <c r="L2629">
        <v>28.242194736842109</v>
      </c>
      <c r="M2629">
        <v>0.2046769512657057</v>
      </c>
      <c r="N2629">
        <v>28.183718367346941</v>
      </c>
      <c r="O2629">
        <v>0.41258442600597728</v>
      </c>
      <c r="P2629">
        <v>3552000</v>
      </c>
      <c r="Q2629">
        <v>1581000</v>
      </c>
      <c r="R2629">
        <v>2.25</v>
      </c>
      <c r="S2629">
        <v>44.926000000000002</v>
      </c>
      <c r="T2629">
        <v>8.4160000000000004</v>
      </c>
      <c r="U2629">
        <v>23.6388</v>
      </c>
      <c r="V2629">
        <f t="shared" si="388"/>
        <v>2.4241016253118097</v>
      </c>
      <c r="AC2629">
        <v>28.62</v>
      </c>
      <c r="AD2629">
        <v>27.2</v>
      </c>
      <c r="AH2629" s="85">
        <f>IF(AND(M2629&lt;Variables!$G$6,M2629&gt;Variables!$G$5),0,1)</f>
        <v>1</v>
      </c>
      <c r="AI2629" s="85">
        <f t="shared" si="390"/>
        <v>0</v>
      </c>
      <c r="AJ2629" s="85">
        <f>IF(I2629&gt;Variables!$G$7,0,1)</f>
        <v>1</v>
      </c>
      <c r="AK2629" s="85">
        <f>IF(F2629&gt;Variables!$G$8,0,1)</f>
        <v>0</v>
      </c>
      <c r="AL2629" s="85">
        <f>IF(G2629&gt;Variables!$G$9,0,1)</f>
        <v>1</v>
      </c>
      <c r="AM2629" s="85">
        <f>IF(AND(K2629&gt;Variables!$G$10,K2629&lt;Variables!$G$11),0,1)</f>
        <v>0</v>
      </c>
      <c r="AN2629" s="103">
        <f>IF(H2629&lt;Variables!$G$13,1,0)</f>
        <v>0</v>
      </c>
      <c r="AO2629" s="101">
        <f>IF(R2629&lt;Variables!$G$12,0,1)</f>
        <v>1</v>
      </c>
      <c r="AP2629" s="86">
        <f t="shared" si="389"/>
        <v>1</v>
      </c>
      <c r="AR2629">
        <v>0</v>
      </c>
      <c r="AS2629">
        <v>0</v>
      </c>
      <c r="AT2629">
        <v>0</v>
      </c>
      <c r="AU2629">
        <v>1</v>
      </c>
      <c r="BA2629">
        <v>-0.14000000000000001</v>
      </c>
    </row>
    <row r="2630" spans="3:53" ht="12.75" x14ac:dyDescent="0.2">
      <c r="C2630" t="s">
        <v>725</v>
      </c>
      <c r="D2630" t="s">
        <v>603</v>
      </c>
      <c r="E2630">
        <v>13.32</v>
      </c>
      <c r="F2630">
        <v>14.08</v>
      </c>
      <c r="G2630">
        <v>2.17</v>
      </c>
      <c r="H2630">
        <v>6420</v>
      </c>
      <c r="I2630">
        <v>-8.3059999999999992</v>
      </c>
      <c r="J2630" t="s">
        <v>78</v>
      </c>
      <c r="K2630">
        <v>47.53</v>
      </c>
      <c r="L2630">
        <v>13.27586</v>
      </c>
      <c r="M2630">
        <v>-0.645984516257331</v>
      </c>
      <c r="N2630">
        <v>13.132984</v>
      </c>
      <c r="O2630">
        <v>0.43490496904586828</v>
      </c>
      <c r="P2630">
        <v>119293000</v>
      </c>
      <c r="Q2630">
        <v>15248000</v>
      </c>
      <c r="R2630">
        <v>7.82</v>
      </c>
      <c r="S2630">
        <v>44.926000000000002</v>
      </c>
      <c r="T2630">
        <v>8.4160000000000004</v>
      </c>
      <c r="U2630">
        <v>23.6388</v>
      </c>
      <c r="V2630">
        <f t="shared" si="388"/>
        <v>2.3535983573138006</v>
      </c>
      <c r="AC2630">
        <v>16.66</v>
      </c>
      <c r="AD2630">
        <v>13.07</v>
      </c>
      <c r="AH2630" s="85">
        <f>IF(AND(M2630&lt;Variables!$G$6,M2630&gt;Variables!$G$5),0,1)</f>
        <v>1</v>
      </c>
      <c r="AI2630" s="85">
        <f t="shared" si="390"/>
        <v>0</v>
      </c>
      <c r="AJ2630" s="85">
        <f>IF(I2630&gt;Variables!$G$7,0,1)</f>
        <v>1</v>
      </c>
      <c r="AK2630" s="85">
        <f>IF(F2630&gt;Variables!$G$8,0,1)</f>
        <v>0</v>
      </c>
      <c r="AL2630" s="85">
        <f>IF(G2630&gt;Variables!$G$9,0,1)</f>
        <v>1</v>
      </c>
      <c r="AM2630" s="85">
        <f>IF(AND(K2630&gt;Variables!$G$10,K2630&lt;Variables!$G$11),0,1)</f>
        <v>1</v>
      </c>
      <c r="AN2630" s="103">
        <f>IF(H2630&lt;Variables!$G$13,1,0)</f>
        <v>0</v>
      </c>
      <c r="AO2630" s="101">
        <f>IF(R2630&lt;Variables!$G$12,0,1)</f>
        <v>1</v>
      </c>
      <c r="AP2630" s="86">
        <f t="shared" si="389"/>
        <v>1</v>
      </c>
      <c r="AR2630">
        <v>1</v>
      </c>
      <c r="AS2630">
        <v>0</v>
      </c>
      <c r="AT2630">
        <v>0</v>
      </c>
      <c r="AU2630">
        <v>0</v>
      </c>
      <c r="BA2630">
        <v>2</v>
      </c>
    </row>
    <row r="2631" spans="3:53" ht="12.75" x14ac:dyDescent="0.2">
      <c r="C2631" t="s">
        <v>725</v>
      </c>
      <c r="D2631" t="s">
        <v>193</v>
      </c>
      <c r="E2631">
        <v>19.850000000000001</v>
      </c>
      <c r="F2631">
        <v>16.36</v>
      </c>
      <c r="G2631">
        <v>10.58</v>
      </c>
      <c r="H2631">
        <v>6870</v>
      </c>
      <c r="I2631">
        <v>-50.421999999999997</v>
      </c>
      <c r="J2631" t="s">
        <v>78</v>
      </c>
      <c r="K2631">
        <v>65.91</v>
      </c>
      <c r="L2631">
        <v>19.717575</v>
      </c>
      <c r="M2631">
        <v>0.67160895799813791</v>
      </c>
      <c r="N2631">
        <v>19.629197999999999</v>
      </c>
      <c r="O2631">
        <v>1.1248651116566379</v>
      </c>
      <c r="P2631">
        <v>19002000</v>
      </c>
      <c r="Q2631">
        <v>21186000</v>
      </c>
      <c r="R2631">
        <v>0.9</v>
      </c>
      <c r="S2631">
        <v>44.926000000000002</v>
      </c>
      <c r="T2631">
        <v>8.4160000000000004</v>
      </c>
      <c r="U2631">
        <v>23.6388</v>
      </c>
      <c r="V2631">
        <f t="shared" si="388"/>
        <v>2.4835066249612332</v>
      </c>
      <c r="AC2631">
        <v>23</v>
      </c>
      <c r="AD2631">
        <v>19.78</v>
      </c>
      <c r="AH2631" s="85">
        <f>IF(AND(M2631&lt;Variables!$G$6,M2631&gt;Variables!$G$5),0,1)</f>
        <v>1</v>
      </c>
      <c r="AI2631" s="85">
        <f t="shared" si="390"/>
        <v>0</v>
      </c>
      <c r="AJ2631" s="85">
        <f>IF(I2631&gt;Variables!$G$7,0,1)</f>
        <v>1</v>
      </c>
      <c r="AK2631" s="85">
        <f>IF(F2631&gt;Variables!$G$8,0,1)</f>
        <v>0</v>
      </c>
      <c r="AL2631" s="85">
        <f>IF(G2631&gt;Variables!$G$9,0,1)</f>
        <v>1</v>
      </c>
      <c r="AM2631" s="85">
        <f>IF(AND(K2631&gt;Variables!$G$10,K2631&lt;Variables!$G$11),0,1)</f>
        <v>0</v>
      </c>
      <c r="AN2631" s="103">
        <f>IF(H2631&lt;Variables!$G$13,1,0)</f>
        <v>0</v>
      </c>
      <c r="AO2631" s="101">
        <f>IF(R2631&lt;Variables!$G$12,0,1)</f>
        <v>0</v>
      </c>
      <c r="AP2631" s="86">
        <f t="shared" si="389"/>
        <v>1</v>
      </c>
      <c r="AR2631">
        <v>1</v>
      </c>
      <c r="AS2631">
        <v>0</v>
      </c>
      <c r="AT2631">
        <v>0</v>
      </c>
      <c r="AU2631">
        <v>0</v>
      </c>
      <c r="BA2631">
        <v>2</v>
      </c>
    </row>
    <row r="2632" spans="3:53" ht="12.75" x14ac:dyDescent="0.2">
      <c r="C2632" t="s">
        <v>725</v>
      </c>
      <c r="D2632" t="s">
        <v>690</v>
      </c>
      <c r="E2632">
        <v>16.920000000000002</v>
      </c>
      <c r="F2632">
        <v>7.96</v>
      </c>
      <c r="G2632">
        <v>3.58</v>
      </c>
      <c r="H2632">
        <v>-99999</v>
      </c>
      <c r="I2632">
        <v>4.5380000000000003</v>
      </c>
      <c r="J2632" t="s">
        <v>76</v>
      </c>
      <c r="K2632">
        <v>59.59</v>
      </c>
      <c r="L2632">
        <v>16.850000000000001</v>
      </c>
      <c r="M2632">
        <v>0</v>
      </c>
      <c r="N2632">
        <v>16.865725000000001</v>
      </c>
      <c r="O2632">
        <v>-9.3236430690030916E-2</v>
      </c>
      <c r="P2632">
        <v>36637</v>
      </c>
      <c r="Q2632">
        <v>7871</v>
      </c>
      <c r="R2632">
        <v>4.6500000000000004</v>
      </c>
      <c r="S2632">
        <v>44.926000000000002</v>
      </c>
      <c r="T2632">
        <v>8.4160000000000004</v>
      </c>
      <c r="U2632">
        <v>23.6388</v>
      </c>
      <c r="V2632">
        <f t="shared" si="388"/>
        <v>2.4663523999999999</v>
      </c>
      <c r="AC2632">
        <v>16.96</v>
      </c>
      <c r="AD2632">
        <v>16.815899999999999</v>
      </c>
      <c r="AH2632" s="85">
        <f>IF(AND(M2632&lt;Variables!$G$6,M2632&gt;Variables!$G$5),0,1)</f>
        <v>1</v>
      </c>
      <c r="AI2632" s="85">
        <f t="shared" si="390"/>
        <v>1</v>
      </c>
      <c r="AJ2632" s="85">
        <f>IF(I2632&gt;Variables!$G$7,0,1)</f>
        <v>0</v>
      </c>
      <c r="AK2632" s="85">
        <f>IF(F2632&gt;Variables!$G$8,0,1)</f>
        <v>1</v>
      </c>
      <c r="AL2632" s="85">
        <f>IF(G2632&gt;Variables!$G$9,0,1)</f>
        <v>1</v>
      </c>
      <c r="AM2632" s="85">
        <f>IF(AND(K2632&gt;Variables!$G$10,K2632&lt;Variables!$G$11),0,1)</f>
        <v>0</v>
      </c>
      <c r="AN2632" s="103">
        <f>IF(H2632&lt;Variables!$G$13,1,0)</f>
        <v>1</v>
      </c>
      <c r="AO2632" s="101">
        <f>IF(R2632&lt;Variables!$G$12,0,1)</f>
        <v>1</v>
      </c>
      <c r="AP2632" s="86">
        <f t="shared" si="389"/>
        <v>0</v>
      </c>
      <c r="AR2632">
        <v>0</v>
      </c>
      <c r="AS2632">
        <v>0</v>
      </c>
      <c r="AT2632">
        <v>0</v>
      </c>
      <c r="AU2632">
        <v>0</v>
      </c>
      <c r="BA2632">
        <v>0</v>
      </c>
    </row>
    <row r="2633" spans="3:53" ht="12.75" x14ac:dyDescent="0.2">
      <c r="C2633" t="s">
        <v>725</v>
      </c>
      <c r="D2633" t="s">
        <v>697</v>
      </c>
      <c r="E2633">
        <v>2.79</v>
      </c>
      <c r="F2633">
        <v>9.68</v>
      </c>
      <c r="G2633">
        <v>-2.62</v>
      </c>
      <c r="H2633">
        <v>-99999</v>
      </c>
      <c r="I2633">
        <v>-26.651</v>
      </c>
      <c r="J2633" t="s">
        <v>78</v>
      </c>
      <c r="K2633">
        <v>49.8</v>
      </c>
      <c r="L2633">
        <v>2.7265000000000001</v>
      </c>
      <c r="M2633">
        <v>0</v>
      </c>
      <c r="N2633">
        <v>2.7444999999999999</v>
      </c>
      <c r="O2633">
        <v>-0.65585716888322954</v>
      </c>
      <c r="P2633">
        <v>41296</v>
      </c>
      <c r="Q2633">
        <v>51791</v>
      </c>
      <c r="R2633">
        <v>0.8</v>
      </c>
      <c r="S2633">
        <v>44.926000000000002</v>
      </c>
      <c r="T2633">
        <v>8.4160000000000004</v>
      </c>
      <c r="U2633">
        <v>23.6388</v>
      </c>
      <c r="V2633">
        <f t="shared" si="388"/>
        <v>2.3649279999999999</v>
      </c>
      <c r="AC2633">
        <v>3.11</v>
      </c>
      <c r="AD2633">
        <v>2.7850000000000001</v>
      </c>
      <c r="AH2633" s="85">
        <f>IF(AND(M2633&lt;Variables!$G$6,M2633&gt;Variables!$G$5),0,1)</f>
        <v>1</v>
      </c>
      <c r="AI2633" s="85">
        <f t="shared" si="390"/>
        <v>1</v>
      </c>
      <c r="AJ2633" s="85">
        <f>IF(I2633&gt;Variables!$G$7,0,1)</f>
        <v>1</v>
      </c>
      <c r="AK2633" s="85">
        <f>IF(F2633&gt;Variables!$G$8,0,1)</f>
        <v>0</v>
      </c>
      <c r="AL2633" s="85">
        <f>IF(G2633&gt;Variables!$G$9,0,1)</f>
        <v>1</v>
      </c>
      <c r="AM2633" s="85">
        <f>IF(AND(K2633&gt;Variables!$G$10,K2633&lt;Variables!$G$11),0,1)</f>
        <v>1</v>
      </c>
      <c r="AN2633" s="103">
        <f>IF(H2633&lt;Variables!$G$13,1,0)</f>
        <v>1</v>
      </c>
      <c r="AO2633" s="101">
        <f>IF(R2633&lt;Variables!$G$12,0,1)</f>
        <v>0</v>
      </c>
      <c r="AP2633" s="86">
        <f t="shared" si="389"/>
        <v>1</v>
      </c>
      <c r="AR2633">
        <v>1</v>
      </c>
      <c r="AS2633">
        <v>0</v>
      </c>
      <c r="AT2633">
        <v>0</v>
      </c>
      <c r="AU2633">
        <v>0</v>
      </c>
      <c r="BA2633">
        <v>2</v>
      </c>
    </row>
    <row r="2634" spans="3:53" ht="12.75" x14ac:dyDescent="0.2">
      <c r="C2634" t="s">
        <v>725</v>
      </c>
      <c r="D2634" t="s">
        <v>668</v>
      </c>
      <c r="E2634">
        <v>6.9</v>
      </c>
      <c r="F2634">
        <v>122.71</v>
      </c>
      <c r="G2634">
        <v>6.13</v>
      </c>
      <c r="H2634">
        <v>21.3</v>
      </c>
      <c r="I2634">
        <v>-2.2639999999999998</v>
      </c>
      <c r="J2634" t="s">
        <v>78</v>
      </c>
      <c r="K2634">
        <v>43.73</v>
      </c>
      <c r="L2634">
        <v>6.945450000000001</v>
      </c>
      <c r="M2634">
        <v>1.0013750008998501</v>
      </c>
      <c r="N2634">
        <v>7.4140359999999994</v>
      </c>
      <c r="O2634">
        <v>-5.3821697116118639</v>
      </c>
      <c r="P2634">
        <v>109830000</v>
      </c>
      <c r="Q2634">
        <v>530980</v>
      </c>
      <c r="R2634">
        <v>206.84</v>
      </c>
      <c r="S2634">
        <v>44.926000000000002</v>
      </c>
      <c r="T2634">
        <v>8.4160000000000004</v>
      </c>
      <c r="U2634">
        <v>23.6388</v>
      </c>
      <c r="V2634">
        <f t="shared" si="388"/>
        <v>2.294139708162898</v>
      </c>
      <c r="AC2634">
        <v>7.05</v>
      </c>
      <c r="AD2634">
        <v>5.66</v>
      </c>
      <c r="AH2634" s="85">
        <f>IF(AND(M2634&lt;Variables!$G$6,M2634&gt;Variables!$G$5),0,1)</f>
        <v>1</v>
      </c>
      <c r="AI2634" s="85">
        <f t="shared" si="390"/>
        <v>1</v>
      </c>
      <c r="AJ2634" s="85">
        <f>IF(I2634&gt;Variables!$G$7,0,1)</f>
        <v>1</v>
      </c>
      <c r="AK2634" s="85">
        <f>IF(F2634&gt;Variables!$G$8,0,1)</f>
        <v>0</v>
      </c>
      <c r="AL2634" s="85">
        <f>IF(G2634&gt;Variables!$G$9,0,1)</f>
        <v>1</v>
      </c>
      <c r="AM2634" s="85">
        <f>IF(AND(K2634&gt;Variables!$G$10,K2634&lt;Variables!$G$11),0,1)</f>
        <v>1</v>
      </c>
      <c r="AN2634" s="103">
        <f>IF(H2634&lt;Variables!$G$13,1,0)</f>
        <v>1</v>
      </c>
      <c r="AO2634" s="101">
        <f>IF(R2634&lt;Variables!$G$12,0,1)</f>
        <v>1</v>
      </c>
      <c r="AP2634" s="86">
        <f t="shared" si="389"/>
        <v>1</v>
      </c>
      <c r="AR2634">
        <v>0</v>
      </c>
      <c r="AS2634">
        <v>0</v>
      </c>
      <c r="AT2634">
        <v>1</v>
      </c>
      <c r="AU2634">
        <v>0</v>
      </c>
      <c r="BA2634">
        <v>-2.25</v>
      </c>
    </row>
    <row r="2635" spans="3:53" ht="12.75" x14ac:dyDescent="0.2">
      <c r="C2635" t="s">
        <v>725</v>
      </c>
      <c r="D2635" t="s">
        <v>331</v>
      </c>
      <c r="E2635">
        <v>48.22</v>
      </c>
      <c r="F2635">
        <v>47.82</v>
      </c>
      <c r="G2635">
        <v>25.37</v>
      </c>
      <c r="H2635">
        <v>14650</v>
      </c>
      <c r="I2635">
        <v>214.19399999999999</v>
      </c>
      <c r="J2635" t="s">
        <v>78</v>
      </c>
      <c r="K2635">
        <v>61.52</v>
      </c>
      <c r="L2635">
        <v>45.783535000000001</v>
      </c>
      <c r="M2635">
        <v>2.7404284094707911</v>
      </c>
      <c r="N2635">
        <v>44.097654000000013</v>
      </c>
      <c r="O2635">
        <v>6.6682594951649747</v>
      </c>
      <c r="P2635">
        <v>329979000</v>
      </c>
      <c r="Q2635">
        <v>111998000</v>
      </c>
      <c r="R2635">
        <v>2.95</v>
      </c>
      <c r="S2635">
        <v>44.926000000000002</v>
      </c>
      <c r="T2635">
        <v>8.4160000000000004</v>
      </c>
      <c r="U2635">
        <v>23.6388</v>
      </c>
      <c r="V2635">
        <f t="shared" si="388"/>
        <v>2.3239226658734844</v>
      </c>
      <c r="AC2635">
        <v>72.62</v>
      </c>
      <c r="AD2635">
        <v>46.844999999999999</v>
      </c>
      <c r="AH2635" s="85">
        <f>IF(AND(M2635&lt;Variables!$G$6,M2635&gt;Variables!$G$5),0,1)</f>
        <v>1</v>
      </c>
      <c r="AI2635" s="85">
        <f t="shared" si="390"/>
        <v>0</v>
      </c>
      <c r="AJ2635" s="85">
        <f>IF(I2635&gt;Variables!$G$7,0,1)</f>
        <v>0</v>
      </c>
      <c r="AK2635" s="85">
        <f>IF(F2635&gt;Variables!$G$8,0,1)</f>
        <v>0</v>
      </c>
      <c r="AL2635" s="85">
        <f>IF(G2635&gt;Variables!$G$9,0,1)</f>
        <v>0</v>
      </c>
      <c r="AM2635" s="85">
        <f>IF(AND(K2635&gt;Variables!$G$10,K2635&lt;Variables!$G$11),0,1)</f>
        <v>0</v>
      </c>
      <c r="AN2635" s="103">
        <f>IF(H2635&lt;Variables!$G$13,1,0)</f>
        <v>0</v>
      </c>
      <c r="AO2635" s="101">
        <f>IF(R2635&lt;Variables!$G$12,0,1)</f>
        <v>1</v>
      </c>
      <c r="AP2635" s="86">
        <f t="shared" si="389"/>
        <v>1</v>
      </c>
      <c r="AR2635">
        <v>0</v>
      </c>
      <c r="AS2635">
        <v>0</v>
      </c>
      <c r="AT2635">
        <v>1</v>
      </c>
      <c r="AU2635">
        <v>0</v>
      </c>
      <c r="BA2635">
        <v>-2.25</v>
      </c>
    </row>
    <row r="2636" spans="3:53" ht="12.75" x14ac:dyDescent="0.2">
      <c r="C2636" t="s">
        <v>725</v>
      </c>
      <c r="D2636" t="s">
        <v>615</v>
      </c>
      <c r="E2636">
        <v>40.47</v>
      </c>
      <c r="F2636">
        <v>46.26</v>
      </c>
      <c r="G2636">
        <v>42.81</v>
      </c>
      <c r="H2636">
        <v>2810</v>
      </c>
      <c r="I2636">
        <v>-17.893999999999998</v>
      </c>
      <c r="J2636" t="s">
        <v>78</v>
      </c>
      <c r="K2636">
        <v>51.52</v>
      </c>
      <c r="L2636">
        <v>39.648820000000001</v>
      </c>
      <c r="M2636">
        <v>-8.5298881530392653E-2</v>
      </c>
      <c r="N2636">
        <v>38.688687999999999</v>
      </c>
      <c r="O2636">
        <v>2.3942709041981551</v>
      </c>
      <c r="P2636">
        <v>57211000</v>
      </c>
      <c r="Q2636">
        <v>4334000</v>
      </c>
      <c r="R2636">
        <v>13.2</v>
      </c>
      <c r="S2636">
        <v>44.926000000000002</v>
      </c>
      <c r="T2636">
        <v>8.4160000000000004</v>
      </c>
      <c r="U2636">
        <v>23.6388</v>
      </c>
      <c r="V2636">
        <f t="shared" si="388"/>
        <v>2.3853394125379772</v>
      </c>
      <c r="AC2636">
        <v>44.51</v>
      </c>
      <c r="AD2636">
        <v>36.880000000000003</v>
      </c>
      <c r="AH2636" s="85">
        <f>IF(AND(M2636&lt;Variables!$G$6,M2636&gt;Variables!$G$5),0,1)</f>
        <v>1</v>
      </c>
      <c r="AI2636" s="85">
        <f t="shared" si="390"/>
        <v>0</v>
      </c>
      <c r="AJ2636" s="85">
        <f>IF(I2636&gt;Variables!$G$7,0,1)</f>
        <v>1</v>
      </c>
      <c r="AK2636" s="85">
        <f>IF(F2636&gt;Variables!$G$8,0,1)</f>
        <v>0</v>
      </c>
      <c r="AL2636" s="85">
        <f>IF(G2636&gt;Variables!$G$9,0,1)</f>
        <v>0</v>
      </c>
      <c r="AM2636" s="85">
        <f>IF(AND(K2636&gt;Variables!$G$10,K2636&lt;Variables!$G$11),0,1)</f>
        <v>0</v>
      </c>
      <c r="AN2636" s="103">
        <f>IF(H2636&lt;Variables!$G$13,1,0)</f>
        <v>0</v>
      </c>
      <c r="AO2636" s="101">
        <f>IF(R2636&lt;Variables!$G$12,0,1)</f>
        <v>1</v>
      </c>
      <c r="AP2636" s="86">
        <f t="shared" si="389"/>
        <v>1</v>
      </c>
      <c r="AR2636">
        <v>0</v>
      </c>
      <c r="AS2636">
        <v>0</v>
      </c>
      <c r="AT2636">
        <v>1</v>
      </c>
      <c r="AU2636">
        <v>0</v>
      </c>
      <c r="BA2636">
        <v>-2.25</v>
      </c>
    </row>
    <row r="2637" spans="3:53" ht="12.75" x14ac:dyDescent="0.2">
      <c r="C2637" t="s">
        <v>725</v>
      </c>
      <c r="D2637" t="s">
        <v>692</v>
      </c>
      <c r="E2637">
        <v>12.38</v>
      </c>
      <c r="F2637">
        <v>46.26</v>
      </c>
      <c r="G2637">
        <v>33.07</v>
      </c>
      <c r="H2637">
        <v>54.17</v>
      </c>
      <c r="I2637">
        <v>29.463000000000001</v>
      </c>
      <c r="J2637" t="s">
        <v>78</v>
      </c>
      <c r="K2637">
        <v>45.3</v>
      </c>
      <c r="L2637">
        <v>12.527670000000001</v>
      </c>
      <c r="M2637">
        <v>-0.89936915643532589</v>
      </c>
      <c r="N2637">
        <v>12.353082000000001</v>
      </c>
      <c r="O2637">
        <v>0.50123523829923877</v>
      </c>
      <c r="P2637">
        <v>20170000</v>
      </c>
      <c r="Q2637">
        <v>6070000</v>
      </c>
      <c r="R2637">
        <v>3.32</v>
      </c>
      <c r="S2637">
        <v>44.926000000000002</v>
      </c>
      <c r="T2637">
        <v>8.4160000000000004</v>
      </c>
      <c r="U2637">
        <v>23.6388</v>
      </c>
      <c r="V2637">
        <f t="shared" si="388"/>
        <v>2.3294839208855276</v>
      </c>
      <c r="AC2637">
        <v>12.414999999999999</v>
      </c>
      <c r="AD2637">
        <v>10.762</v>
      </c>
      <c r="AH2637" s="85">
        <f>IF(AND(M2637&lt;Variables!$G$6,M2637&gt;Variables!$G$5),0,1)</f>
        <v>1</v>
      </c>
      <c r="AI2637" s="85">
        <f t="shared" si="390"/>
        <v>0</v>
      </c>
      <c r="AJ2637" s="85">
        <f>IF(I2637&gt;Variables!$G$7,0,1)</f>
        <v>0</v>
      </c>
      <c r="AK2637" s="85">
        <f>IF(F2637&gt;Variables!$G$8,0,1)</f>
        <v>0</v>
      </c>
      <c r="AL2637" s="85">
        <f>IF(G2637&gt;Variables!$G$9,0,1)</f>
        <v>0</v>
      </c>
      <c r="AM2637" s="85">
        <f>IF(AND(K2637&gt;Variables!$G$10,K2637&lt;Variables!$G$11),0,1)</f>
        <v>1</v>
      </c>
      <c r="AN2637" s="103">
        <f>IF(H2637&lt;Variables!$G$13,1,0)</f>
        <v>1</v>
      </c>
      <c r="AO2637" s="101">
        <f>IF(R2637&lt;Variables!$G$12,0,1)</f>
        <v>1</v>
      </c>
      <c r="AP2637" s="86">
        <f t="shared" si="389"/>
        <v>1</v>
      </c>
      <c r="AR2637">
        <v>0</v>
      </c>
      <c r="AS2637">
        <v>0</v>
      </c>
      <c r="AT2637">
        <v>1</v>
      </c>
      <c r="AU2637">
        <v>0</v>
      </c>
      <c r="BA2637">
        <v>-2.25</v>
      </c>
    </row>
    <row r="2638" spans="3:53" ht="12.75" x14ac:dyDescent="0.2">
      <c r="C2638" t="s">
        <v>725</v>
      </c>
      <c r="D2638" t="s">
        <v>720</v>
      </c>
      <c r="E2638">
        <v>6.66</v>
      </c>
      <c r="F2638">
        <v>8.41</v>
      </c>
      <c r="G2638">
        <v>0.45</v>
      </c>
      <c r="H2638">
        <v>-99999</v>
      </c>
      <c r="I2638">
        <v>-13.705</v>
      </c>
      <c r="J2638" t="s">
        <v>78</v>
      </c>
      <c r="K2638">
        <v>-99999</v>
      </c>
      <c r="L2638">
        <v>-99999</v>
      </c>
      <c r="M2638">
        <v>-99999</v>
      </c>
      <c r="N2638">
        <v>6.706666666666667</v>
      </c>
      <c r="O2638">
        <v>-9.940357852882932E-2</v>
      </c>
      <c r="P2638">
        <v>15838</v>
      </c>
      <c r="Q2638">
        <v>1306</v>
      </c>
      <c r="R2638">
        <v>12.13</v>
      </c>
      <c r="S2638">
        <v>44.926000000000002</v>
      </c>
      <c r="T2638">
        <v>8.4160000000000004</v>
      </c>
      <c r="U2638">
        <v>23.6388</v>
      </c>
      <c r="V2638"/>
      <c r="AC2638">
        <v>6.66</v>
      </c>
      <c r="AD2638">
        <v>6.59</v>
      </c>
      <c r="AH2638" s="85">
        <f>IF(AND(M2638&lt;Variables!$G$6,M2638&gt;Variables!$G$5),0,1)</f>
        <v>1</v>
      </c>
      <c r="AI2638" s="85">
        <f t="shared" si="390"/>
        <v>1</v>
      </c>
      <c r="AJ2638" s="85">
        <f>IF(I2638&gt;Variables!$G$7,0,1)</f>
        <v>1</v>
      </c>
      <c r="AK2638" s="85">
        <f>IF(F2638&gt;Variables!$G$8,0,1)</f>
        <v>1</v>
      </c>
      <c r="AL2638" s="85">
        <f>IF(G2638&gt;Variables!$G$9,0,1)</f>
        <v>1</v>
      </c>
      <c r="AM2638" s="85">
        <f>IF(AND(K2638&gt;Variables!$G$10,K2638&lt;Variables!$G$11),0,1)</f>
        <v>1</v>
      </c>
      <c r="AN2638" s="103">
        <f>IF(H2638&lt;Variables!$G$13,1,0)</f>
        <v>1</v>
      </c>
      <c r="AO2638" s="101">
        <f>IF(R2638&lt;Variables!$G$12,0,1)</f>
        <v>1</v>
      </c>
      <c r="AP2638" s="86">
        <f t="shared" si="389"/>
        <v>1</v>
      </c>
      <c r="AR2638">
        <v>0</v>
      </c>
      <c r="AS2638">
        <v>0</v>
      </c>
      <c r="AT2638">
        <v>0</v>
      </c>
      <c r="AU2638">
        <v>0</v>
      </c>
      <c r="BA2638">
        <v>0</v>
      </c>
    </row>
    <row r="2639" spans="3:53" ht="12.75" x14ac:dyDescent="0.2">
      <c r="C2639" t="s">
        <v>725</v>
      </c>
      <c r="D2639" t="s">
        <v>389</v>
      </c>
      <c r="E2639">
        <v>8.6</v>
      </c>
      <c r="F2639">
        <v>12.89</v>
      </c>
      <c r="G2639">
        <v>5.54</v>
      </c>
      <c r="H2639">
        <v>2260</v>
      </c>
      <c r="I2639">
        <v>-40.159999999999997</v>
      </c>
      <c r="J2639" t="s">
        <v>78</v>
      </c>
      <c r="K2639">
        <v>54.93</v>
      </c>
      <c r="L2639">
        <v>8.5808799999999987</v>
      </c>
      <c r="M2639">
        <v>0.1179366218849416</v>
      </c>
      <c r="N2639">
        <v>8.5201380000000011</v>
      </c>
      <c r="O2639">
        <v>0.83170014382394042</v>
      </c>
      <c r="P2639">
        <v>9680000</v>
      </c>
      <c r="Q2639">
        <v>7917000</v>
      </c>
      <c r="R2639">
        <v>1.22</v>
      </c>
      <c r="S2639">
        <v>44.926000000000002</v>
      </c>
      <c r="T2639">
        <v>8.4160000000000004</v>
      </c>
      <c r="U2639">
        <v>23.6388</v>
      </c>
      <c r="V2639">
        <f t="shared" ref="V2639:V2645" si="391">1.849 + (0.01036 * K2639) + (0.1184 * M2639) - (0.002888 * K2639 * M2639)</f>
        <v>2.4133292850784529</v>
      </c>
      <c r="AC2639">
        <v>8.6549999999999994</v>
      </c>
      <c r="AD2639">
        <v>8.3550000000000004</v>
      </c>
      <c r="AH2639" s="85">
        <f>IF(AND(M2639&lt;Variables!$G$6,M2639&gt;Variables!$G$5),0,1)</f>
        <v>1</v>
      </c>
      <c r="AI2639" s="85">
        <f t="shared" si="390"/>
        <v>0</v>
      </c>
      <c r="AJ2639" s="85">
        <f>IF(I2639&gt;Variables!$G$7,0,1)</f>
        <v>1</v>
      </c>
      <c r="AK2639" s="85">
        <f>IF(F2639&gt;Variables!$G$8,0,1)</f>
        <v>0</v>
      </c>
      <c r="AL2639" s="85">
        <f>IF(G2639&gt;Variables!$G$9,0,1)</f>
        <v>1</v>
      </c>
      <c r="AM2639" s="85">
        <f>IF(AND(K2639&gt;Variables!$G$10,K2639&lt;Variables!$G$11),0,1)</f>
        <v>0</v>
      </c>
      <c r="AN2639" s="103">
        <f>IF(H2639&lt;Variables!$G$13,1,0)</f>
        <v>1</v>
      </c>
      <c r="AO2639" s="101">
        <f>IF(R2639&lt;Variables!$G$12,0,1)</f>
        <v>0</v>
      </c>
      <c r="AP2639" s="86">
        <f t="shared" si="389"/>
        <v>1</v>
      </c>
      <c r="AR2639">
        <v>0</v>
      </c>
      <c r="AS2639">
        <v>0</v>
      </c>
      <c r="AT2639">
        <v>1</v>
      </c>
      <c r="AU2639">
        <v>0</v>
      </c>
      <c r="BA2639">
        <v>-1.91</v>
      </c>
    </row>
    <row r="2640" spans="3:53" ht="12.75" x14ac:dyDescent="0.2">
      <c r="C2640" t="s">
        <v>726</v>
      </c>
      <c r="D2640" t="s">
        <v>678</v>
      </c>
      <c r="E2640">
        <v>33.799999999999997</v>
      </c>
      <c r="F2640">
        <v>66.75</v>
      </c>
      <c r="G2640">
        <v>0.24</v>
      </c>
      <c r="H2640">
        <v>979.01</v>
      </c>
      <c r="I2640">
        <v>-42.51</v>
      </c>
      <c r="J2640" t="s">
        <v>78</v>
      </c>
      <c r="K2640">
        <v>74.98</v>
      </c>
      <c r="L2640">
        <v>33.751052631578943</v>
      </c>
      <c r="M2640">
        <v>0.1153960110406005</v>
      </c>
      <c r="N2640">
        <v>33.741530612244901</v>
      </c>
      <c r="O2640">
        <v>0.1436490487408667</v>
      </c>
      <c r="P2640">
        <v>18300000</v>
      </c>
      <c r="Q2640">
        <v>462110</v>
      </c>
      <c r="R2640">
        <v>39.6</v>
      </c>
      <c r="S2640">
        <v>44.875999999999998</v>
      </c>
      <c r="T2640">
        <v>9.3810000000000002</v>
      </c>
      <c r="U2640">
        <v>24.256799999999998</v>
      </c>
      <c r="V2640">
        <f t="shared" si="391"/>
        <v>2.6144675769894108</v>
      </c>
      <c r="AC2640">
        <v>33.869999999999997</v>
      </c>
      <c r="AD2640">
        <v>33.479999999999997</v>
      </c>
      <c r="AH2640" s="85">
        <f>IF(AND(M2640&lt;Variables!$G$6,M2640&gt;Variables!$G$5),0,1)</f>
        <v>1</v>
      </c>
      <c r="AI2640" s="85">
        <f t="shared" si="390"/>
        <v>0</v>
      </c>
      <c r="AJ2640" s="85">
        <f>IF(I2640&gt;Variables!$G$7,0,1)</f>
        <v>1</v>
      </c>
      <c r="AK2640" s="85">
        <f>IF(F2640&gt;Variables!$G$8,0,1)</f>
        <v>0</v>
      </c>
      <c r="AL2640" s="85">
        <f>IF(G2640&gt;Variables!$G$9,0,1)</f>
        <v>1</v>
      </c>
      <c r="AM2640" s="85">
        <f>IF(AND(K2640&gt;Variables!$G$10,K2640&lt;Variables!$G$11),0,1)</f>
        <v>0</v>
      </c>
      <c r="AN2640" s="103">
        <f>IF(H2640&lt;Variables!$G$13,1,0)</f>
        <v>1</v>
      </c>
      <c r="AO2640" s="101">
        <f>IF(R2640&lt;Variables!$G$12,0,1)</f>
        <v>1</v>
      </c>
      <c r="AP2640" s="86">
        <f t="shared" si="389"/>
        <v>1</v>
      </c>
      <c r="AR2640">
        <v>0</v>
      </c>
      <c r="AS2640">
        <v>1</v>
      </c>
      <c r="AT2640">
        <v>0</v>
      </c>
      <c r="AU2640">
        <v>0</v>
      </c>
      <c r="BA2640">
        <v>-0.16</v>
      </c>
    </row>
    <row r="2641" spans="3:53" ht="12.75" x14ac:dyDescent="0.2">
      <c r="C2641" t="s">
        <v>726</v>
      </c>
      <c r="D2641" t="s">
        <v>668</v>
      </c>
      <c r="E2641">
        <v>6.75</v>
      </c>
      <c r="F2641">
        <v>118.42</v>
      </c>
      <c r="G2641">
        <v>4.3899999999999997</v>
      </c>
      <c r="H2641">
        <v>21.3</v>
      </c>
      <c r="I2641">
        <v>-2.4049999999999998</v>
      </c>
      <c r="J2641" t="s">
        <v>78</v>
      </c>
      <c r="K2641">
        <v>38.28</v>
      </c>
      <c r="L2641">
        <v>6.9481699999999993</v>
      </c>
      <c r="M2641">
        <v>-0.69327607125327873</v>
      </c>
      <c r="N2641">
        <v>7.2840759999999998</v>
      </c>
      <c r="O2641">
        <v>-5.2728170326613757</v>
      </c>
      <c r="P2641">
        <v>110600000</v>
      </c>
      <c r="Q2641">
        <v>530980</v>
      </c>
      <c r="R2641">
        <v>208.29</v>
      </c>
      <c r="S2641">
        <v>44.875999999999998</v>
      </c>
      <c r="T2641">
        <v>9.3810000000000002</v>
      </c>
      <c r="U2641">
        <v>24.256799999999998</v>
      </c>
      <c r="V2641">
        <f t="shared" si="391"/>
        <v>2.24014041308949</v>
      </c>
      <c r="AC2641">
        <v>7.05</v>
      </c>
      <c r="AD2641">
        <v>5.66</v>
      </c>
      <c r="AH2641" s="85">
        <f>IF(AND(M2641&lt;Variables!$G$6,M2641&gt;Variables!$G$5),0,1)</f>
        <v>1</v>
      </c>
      <c r="AI2641" s="85">
        <f t="shared" si="390"/>
        <v>1</v>
      </c>
      <c r="AJ2641" s="85">
        <f>IF(I2641&gt;Variables!$G$7,0,1)</f>
        <v>1</v>
      </c>
      <c r="AK2641" s="85">
        <f>IF(F2641&gt;Variables!$G$8,0,1)</f>
        <v>0</v>
      </c>
      <c r="AL2641" s="85">
        <f>IF(G2641&gt;Variables!$G$9,0,1)</f>
        <v>1</v>
      </c>
      <c r="AM2641" s="85">
        <f>IF(AND(K2641&gt;Variables!$G$10,K2641&lt;Variables!$G$11),0,1)</f>
        <v>1</v>
      </c>
      <c r="AN2641" s="103">
        <f>IF(H2641&lt;Variables!$G$13,1,0)</f>
        <v>1</v>
      </c>
      <c r="AO2641" s="101">
        <f>IF(R2641&lt;Variables!$G$12,0,1)</f>
        <v>1</v>
      </c>
      <c r="AP2641" s="86">
        <f t="shared" si="389"/>
        <v>1</v>
      </c>
      <c r="AR2641">
        <v>1</v>
      </c>
      <c r="AS2641">
        <v>0</v>
      </c>
      <c r="AT2641">
        <v>0</v>
      </c>
      <c r="AU2641">
        <v>0</v>
      </c>
      <c r="BA2641">
        <v>2</v>
      </c>
    </row>
    <row r="2642" spans="3:53" ht="12.75" x14ac:dyDescent="0.2">
      <c r="C2642" t="s">
        <v>726</v>
      </c>
      <c r="D2642" t="s">
        <v>331</v>
      </c>
      <c r="E2642">
        <v>48.72</v>
      </c>
      <c r="F2642">
        <v>52.84</v>
      </c>
      <c r="G2642">
        <v>30.06</v>
      </c>
      <c r="H2642">
        <v>14650</v>
      </c>
      <c r="I2642">
        <v>216.82</v>
      </c>
      <c r="J2642" t="s">
        <v>78</v>
      </c>
      <c r="K2642">
        <v>64.94</v>
      </c>
      <c r="L2642">
        <v>47.036900000000003</v>
      </c>
      <c r="M2642">
        <v>3.748121155943537</v>
      </c>
      <c r="N2642">
        <v>44.860489999999999</v>
      </c>
      <c r="O2642">
        <v>8.7814689496258342</v>
      </c>
      <c r="P2642">
        <v>347458000</v>
      </c>
      <c r="Q2642">
        <v>111998000</v>
      </c>
      <c r="R2642">
        <v>3.1</v>
      </c>
      <c r="S2642">
        <v>44.875999999999998</v>
      </c>
      <c r="T2642">
        <v>9.3810000000000002</v>
      </c>
      <c r="U2642">
        <v>24.256799999999998</v>
      </c>
      <c r="V2642">
        <f t="shared" si="391"/>
        <v>2.2626081159038955</v>
      </c>
      <c r="AC2642">
        <v>72.62</v>
      </c>
      <c r="AD2642">
        <v>48.24</v>
      </c>
      <c r="AH2642" s="85">
        <f>IF(AND(M2642&lt;Variables!$G$6,M2642&gt;Variables!$G$5),0,1)</f>
        <v>1</v>
      </c>
      <c r="AI2642" s="85">
        <f t="shared" si="390"/>
        <v>0</v>
      </c>
      <c r="AJ2642" s="85">
        <f>IF(I2642&gt;Variables!$G$7,0,1)</f>
        <v>0</v>
      </c>
      <c r="AK2642" s="85">
        <f>IF(F2642&gt;Variables!$G$8,0,1)</f>
        <v>0</v>
      </c>
      <c r="AL2642" s="85">
        <f>IF(G2642&gt;Variables!$G$9,0,1)</f>
        <v>0</v>
      </c>
      <c r="AM2642" s="85">
        <f>IF(AND(K2642&gt;Variables!$G$10,K2642&lt;Variables!$G$11),0,1)</f>
        <v>0</v>
      </c>
      <c r="AN2642" s="103">
        <f>IF(H2642&lt;Variables!$G$13,1,0)</f>
        <v>0</v>
      </c>
      <c r="AO2642" s="101">
        <f>IF(R2642&lt;Variables!$G$12,0,1)</f>
        <v>1</v>
      </c>
      <c r="AP2642" s="86">
        <f t="shared" si="389"/>
        <v>1</v>
      </c>
      <c r="AR2642">
        <v>1</v>
      </c>
      <c r="AS2642">
        <v>0</v>
      </c>
      <c r="AT2642">
        <v>0</v>
      </c>
      <c r="AU2642">
        <v>0</v>
      </c>
      <c r="BA2642">
        <v>2</v>
      </c>
    </row>
    <row r="2643" spans="3:53" ht="12.75" x14ac:dyDescent="0.2">
      <c r="C2643" t="s">
        <v>726</v>
      </c>
      <c r="D2643" t="s">
        <v>713</v>
      </c>
      <c r="E2643">
        <v>9.7200000000000006</v>
      </c>
      <c r="F2643">
        <v>8.31</v>
      </c>
      <c r="G2643">
        <v>9.4</v>
      </c>
      <c r="H2643">
        <v>4080</v>
      </c>
      <c r="I2643">
        <v>0</v>
      </c>
      <c r="J2643" t="s">
        <v>78</v>
      </c>
      <c r="K2643">
        <v>71.59</v>
      </c>
      <c r="L2643">
        <v>9.6772449999999992</v>
      </c>
      <c r="M2643">
        <v>0.50174403975511994</v>
      </c>
      <c r="N2643">
        <v>9.6160219999999992</v>
      </c>
      <c r="O2643">
        <v>1.1416155245901101</v>
      </c>
      <c r="P2643">
        <v>6622000</v>
      </c>
      <c r="Q2643">
        <v>6692000</v>
      </c>
      <c r="R2643">
        <v>0.99</v>
      </c>
      <c r="S2643">
        <v>44.875999999999998</v>
      </c>
      <c r="T2643">
        <v>9.3810000000000002</v>
      </c>
      <c r="U2643">
        <v>24.256799999999998</v>
      </c>
      <c r="V2643">
        <f t="shared" si="391"/>
        <v>2.5463423507390788</v>
      </c>
      <c r="AC2643">
        <v>10.1</v>
      </c>
      <c r="AD2643">
        <v>9.7100000000000009</v>
      </c>
      <c r="AH2643" s="85">
        <f>IF(AND(M2643&lt;Variables!$G$6,M2643&gt;Variables!$G$5),0,1)</f>
        <v>1</v>
      </c>
      <c r="AI2643" s="85">
        <f t="shared" si="390"/>
        <v>0</v>
      </c>
      <c r="AJ2643" s="85">
        <f>IF(I2643&gt;Variables!$G$7,0,1)</f>
        <v>1</v>
      </c>
      <c r="AK2643" s="85">
        <f>IF(F2643&gt;Variables!$G$8,0,1)</f>
        <v>1</v>
      </c>
      <c r="AL2643" s="85">
        <f>IF(G2643&gt;Variables!$G$9,0,1)</f>
        <v>1</v>
      </c>
      <c r="AM2643" s="85">
        <f>IF(AND(K2643&gt;Variables!$G$10,K2643&lt;Variables!$G$11),0,1)</f>
        <v>0</v>
      </c>
      <c r="AN2643" s="103">
        <f>IF(H2643&lt;Variables!$G$13,1,0)</f>
        <v>0</v>
      </c>
      <c r="AO2643" s="101">
        <f>IF(R2643&lt;Variables!$G$12,0,1)</f>
        <v>0</v>
      </c>
      <c r="AP2643" s="86">
        <f t="shared" si="389"/>
        <v>1</v>
      </c>
      <c r="AR2643">
        <v>1</v>
      </c>
      <c r="AS2643">
        <v>0</v>
      </c>
      <c r="AT2643">
        <v>0</v>
      </c>
      <c r="AU2643">
        <v>0</v>
      </c>
      <c r="BA2643">
        <v>1.59</v>
      </c>
    </row>
    <row r="2644" spans="3:53" ht="12.75" x14ac:dyDescent="0.2">
      <c r="C2644" t="s">
        <v>726</v>
      </c>
      <c r="D2644" t="s">
        <v>692</v>
      </c>
      <c r="E2644">
        <v>12.34</v>
      </c>
      <c r="F2644">
        <v>43.46</v>
      </c>
      <c r="G2644">
        <v>32.36</v>
      </c>
      <c r="H2644">
        <v>54.17</v>
      </c>
      <c r="I2644">
        <v>29.407</v>
      </c>
      <c r="J2644" t="s">
        <v>78</v>
      </c>
      <c r="K2644">
        <v>45.22</v>
      </c>
      <c r="L2644">
        <v>12.498065</v>
      </c>
      <c r="M2644">
        <v>-1.1895041352401441</v>
      </c>
      <c r="N2644">
        <v>12.348824</v>
      </c>
      <c r="O2644">
        <v>4.6644117690641893E-3</v>
      </c>
      <c r="P2644">
        <v>20370000</v>
      </c>
      <c r="Q2644">
        <v>6070000</v>
      </c>
      <c r="R2644">
        <v>3.36</v>
      </c>
      <c r="S2644">
        <v>44.875999999999998</v>
      </c>
      <c r="T2644">
        <v>9.3810000000000002</v>
      </c>
      <c r="U2644">
        <v>24.256799999999998</v>
      </c>
      <c r="V2644">
        <f t="shared" si="391"/>
        <v>2.3319856311507423</v>
      </c>
      <c r="AC2644">
        <v>12.39</v>
      </c>
      <c r="AD2644">
        <v>10.762</v>
      </c>
      <c r="AH2644" s="85">
        <f>IF(AND(M2644&lt;Variables!$G$6,M2644&gt;Variables!$G$5),0,1)</f>
        <v>1</v>
      </c>
      <c r="AI2644" s="85">
        <f t="shared" si="390"/>
        <v>0</v>
      </c>
      <c r="AJ2644" s="85">
        <f>IF(I2644&gt;Variables!$G$7,0,1)</f>
        <v>0</v>
      </c>
      <c r="AK2644" s="85">
        <f>IF(F2644&gt;Variables!$G$8,0,1)</f>
        <v>0</v>
      </c>
      <c r="AL2644" s="85">
        <f>IF(G2644&gt;Variables!$G$9,0,1)</f>
        <v>0</v>
      </c>
      <c r="AM2644" s="85">
        <f>IF(AND(K2644&gt;Variables!$G$10,K2644&lt;Variables!$G$11),0,1)</f>
        <v>1</v>
      </c>
      <c r="AN2644" s="103">
        <f>IF(H2644&lt;Variables!$G$13,1,0)</f>
        <v>1</v>
      </c>
      <c r="AO2644" s="101">
        <f>IF(R2644&lt;Variables!$G$12,0,1)</f>
        <v>1</v>
      </c>
      <c r="AP2644" s="86">
        <f t="shared" si="389"/>
        <v>1</v>
      </c>
      <c r="AR2644">
        <v>0</v>
      </c>
      <c r="AS2644">
        <v>0</v>
      </c>
      <c r="AT2644">
        <v>1</v>
      </c>
      <c r="AU2644">
        <v>0</v>
      </c>
      <c r="BA2644">
        <v>-2.25</v>
      </c>
    </row>
    <row r="2645" spans="3:53" ht="12.75" x14ac:dyDescent="0.2">
      <c r="C2645" t="s">
        <v>726</v>
      </c>
      <c r="D2645" t="s">
        <v>615</v>
      </c>
      <c r="E2645">
        <v>39.700000000000003</v>
      </c>
      <c r="F2645">
        <v>47.36</v>
      </c>
      <c r="G2645">
        <v>43.69</v>
      </c>
      <c r="H2645">
        <v>2810</v>
      </c>
      <c r="I2645">
        <v>-17.605</v>
      </c>
      <c r="J2645" t="s">
        <v>78</v>
      </c>
      <c r="K2645">
        <v>53.27</v>
      </c>
      <c r="L2645">
        <v>40.229790000000001</v>
      </c>
      <c r="M2645">
        <v>-0.91919445763948027</v>
      </c>
      <c r="N2645">
        <v>38.980542000000007</v>
      </c>
      <c r="O2645">
        <v>2.2561461562027341</v>
      </c>
      <c r="P2645">
        <v>59246000</v>
      </c>
      <c r="Q2645">
        <v>4334000</v>
      </c>
      <c r="R2645">
        <v>13.67</v>
      </c>
      <c r="S2645">
        <v>44.875999999999998</v>
      </c>
      <c r="T2645">
        <v>9.3810000000000002</v>
      </c>
      <c r="U2645">
        <v>24.256799999999998</v>
      </c>
      <c r="V2645">
        <f t="shared" si="391"/>
        <v>2.4334569077499042</v>
      </c>
      <c r="AC2645">
        <v>44.51</v>
      </c>
      <c r="AD2645">
        <v>36.880000000000003</v>
      </c>
      <c r="AH2645" s="85">
        <f>IF(AND(M2645&lt;Variables!$G$6,M2645&gt;Variables!$G$5),0,1)</f>
        <v>1</v>
      </c>
      <c r="AI2645" s="85">
        <f t="shared" si="390"/>
        <v>0</v>
      </c>
      <c r="AJ2645" s="85">
        <f>IF(I2645&gt;Variables!$G$7,0,1)</f>
        <v>1</v>
      </c>
      <c r="AK2645" s="85">
        <f>IF(F2645&gt;Variables!$G$8,0,1)</f>
        <v>0</v>
      </c>
      <c r="AL2645" s="85">
        <f>IF(G2645&gt;Variables!$G$9,0,1)</f>
        <v>0</v>
      </c>
      <c r="AM2645" s="85">
        <f>IF(AND(K2645&gt;Variables!$G$10,K2645&lt;Variables!$G$11),0,1)</f>
        <v>0</v>
      </c>
      <c r="AN2645" s="103">
        <f>IF(H2645&lt;Variables!$G$13,1,0)</f>
        <v>0</v>
      </c>
      <c r="AO2645" s="101">
        <f>IF(R2645&lt;Variables!$G$12,0,1)</f>
        <v>1</v>
      </c>
      <c r="AP2645" s="86">
        <f t="shared" si="389"/>
        <v>1</v>
      </c>
      <c r="AR2645">
        <v>0</v>
      </c>
      <c r="AS2645">
        <v>0</v>
      </c>
      <c r="AT2645">
        <v>1</v>
      </c>
      <c r="AU2645">
        <v>0</v>
      </c>
      <c r="BA2645">
        <v>-2.25</v>
      </c>
    </row>
    <row r="2646" spans="3:53" ht="12.75" x14ac:dyDescent="0.2">
      <c r="C2646" t="s">
        <v>726</v>
      </c>
      <c r="D2646" t="s">
        <v>720</v>
      </c>
      <c r="E2646">
        <v>6.66</v>
      </c>
      <c r="F2646">
        <v>8.41</v>
      </c>
      <c r="G2646">
        <v>0.45</v>
      </c>
      <c r="H2646">
        <v>-99999</v>
      </c>
      <c r="I2646">
        <v>-13.705</v>
      </c>
      <c r="J2646" t="s">
        <v>78</v>
      </c>
      <c r="K2646">
        <v>-99999</v>
      </c>
      <c r="L2646">
        <v>-99999</v>
      </c>
      <c r="M2646">
        <v>-99999</v>
      </c>
      <c r="N2646">
        <v>6.7</v>
      </c>
      <c r="O2646">
        <v>0</v>
      </c>
      <c r="P2646">
        <v>15838</v>
      </c>
      <c r="Q2646">
        <v>1306</v>
      </c>
      <c r="R2646">
        <v>12.13</v>
      </c>
      <c r="S2646">
        <v>44.875999999999998</v>
      </c>
      <c r="T2646">
        <v>9.3810000000000002</v>
      </c>
      <c r="U2646">
        <v>24.256799999999998</v>
      </c>
      <c r="V2646"/>
      <c r="AC2646">
        <v>6.66</v>
      </c>
      <c r="AD2646">
        <v>6.59</v>
      </c>
      <c r="AH2646" s="85">
        <f>IF(AND(M2646&lt;Variables!$G$6,M2646&gt;Variables!$G$5),0,1)</f>
        <v>1</v>
      </c>
      <c r="AI2646" s="85">
        <f t="shared" si="390"/>
        <v>1</v>
      </c>
      <c r="AJ2646" s="85">
        <f>IF(I2646&gt;Variables!$G$7,0,1)</f>
        <v>1</v>
      </c>
      <c r="AK2646" s="85">
        <f>IF(F2646&gt;Variables!$G$8,0,1)</f>
        <v>1</v>
      </c>
      <c r="AL2646" s="85">
        <f>IF(G2646&gt;Variables!$G$9,0,1)</f>
        <v>1</v>
      </c>
      <c r="AM2646" s="85">
        <f>IF(AND(K2646&gt;Variables!$G$10,K2646&lt;Variables!$G$11),0,1)</f>
        <v>1</v>
      </c>
      <c r="AN2646" s="103">
        <f>IF(H2646&lt;Variables!$G$13,1,0)</f>
        <v>1</v>
      </c>
      <c r="AO2646" s="101">
        <f>IF(R2646&lt;Variables!$G$12,0,1)</f>
        <v>1</v>
      </c>
      <c r="AP2646" s="86">
        <f t="shared" si="389"/>
        <v>1</v>
      </c>
      <c r="AR2646">
        <v>0</v>
      </c>
      <c r="AS2646">
        <v>0</v>
      </c>
      <c r="AT2646">
        <v>0</v>
      </c>
      <c r="AU2646">
        <v>0</v>
      </c>
      <c r="BA2646">
        <v>0</v>
      </c>
    </row>
    <row r="2647" spans="3:53" ht="12.75" x14ac:dyDescent="0.2">
      <c r="C2647" t="s">
        <v>726</v>
      </c>
      <c r="D2647" t="s">
        <v>697</v>
      </c>
      <c r="E2647">
        <v>2.79</v>
      </c>
      <c r="F2647">
        <v>9.06</v>
      </c>
      <c r="G2647">
        <v>-2.62</v>
      </c>
      <c r="H2647">
        <v>-99999</v>
      </c>
      <c r="I2647">
        <v>-26.651</v>
      </c>
      <c r="J2647" t="s">
        <v>78</v>
      </c>
      <c r="K2647">
        <v>49.8</v>
      </c>
      <c r="L2647">
        <v>2.7265000000000001</v>
      </c>
      <c r="M2647">
        <v>0</v>
      </c>
      <c r="N2647">
        <v>2.7480833333333341</v>
      </c>
      <c r="O2647">
        <v>-0.78539588197835497</v>
      </c>
      <c r="P2647">
        <v>41616</v>
      </c>
      <c r="Q2647">
        <v>51791</v>
      </c>
      <c r="R2647">
        <v>0.8</v>
      </c>
      <c r="S2647">
        <v>44.875999999999998</v>
      </c>
      <c r="T2647">
        <v>9.3810000000000002</v>
      </c>
      <c r="U2647">
        <v>24.256799999999998</v>
      </c>
      <c r="V2647">
        <f t="shared" ref="V2647:V2677" si="392">1.849 + (0.01036 * K2647) + (0.1184 * M2647) - (0.002888 * K2647 * M2647)</f>
        <v>2.3649279999999999</v>
      </c>
      <c r="AC2647">
        <v>3.11</v>
      </c>
      <c r="AD2647">
        <v>2.7850000000000001</v>
      </c>
      <c r="AH2647" s="85">
        <f>IF(AND(M2647&lt;Variables!$G$6,M2647&gt;Variables!$G$5),0,1)</f>
        <v>1</v>
      </c>
      <c r="AI2647" s="85">
        <f t="shared" si="390"/>
        <v>1</v>
      </c>
      <c r="AJ2647" s="85">
        <f>IF(I2647&gt;Variables!$G$7,0,1)</f>
        <v>1</v>
      </c>
      <c r="AK2647" s="85">
        <f>IF(F2647&gt;Variables!$G$8,0,1)</f>
        <v>0</v>
      </c>
      <c r="AL2647" s="85">
        <f>IF(G2647&gt;Variables!$G$9,0,1)</f>
        <v>1</v>
      </c>
      <c r="AM2647" s="85">
        <f>IF(AND(K2647&gt;Variables!$G$10,K2647&lt;Variables!$G$11),0,1)</f>
        <v>1</v>
      </c>
      <c r="AN2647" s="103">
        <f>IF(H2647&lt;Variables!$G$13,1,0)</f>
        <v>1</v>
      </c>
      <c r="AO2647" s="101">
        <f>IF(R2647&lt;Variables!$G$12,0,1)</f>
        <v>0</v>
      </c>
      <c r="AP2647" s="86">
        <f t="shared" si="389"/>
        <v>1</v>
      </c>
      <c r="AR2647">
        <v>1</v>
      </c>
      <c r="AS2647">
        <v>0</v>
      </c>
      <c r="AT2647">
        <v>0</v>
      </c>
      <c r="AU2647">
        <v>0</v>
      </c>
      <c r="BA2647">
        <v>2</v>
      </c>
    </row>
    <row r="2648" spans="3:53" ht="12.75" x14ac:dyDescent="0.2">
      <c r="C2648" t="s">
        <v>726</v>
      </c>
      <c r="D2648" t="s">
        <v>132</v>
      </c>
      <c r="E2648">
        <v>4.3899999999999997</v>
      </c>
      <c r="F2648">
        <v>8.52</v>
      </c>
      <c r="G2648">
        <v>6.42</v>
      </c>
      <c r="H2648">
        <v>2560</v>
      </c>
      <c r="I2648">
        <v>-8.5000000000000006E-2</v>
      </c>
      <c r="J2648" t="s">
        <v>76</v>
      </c>
      <c r="K2648">
        <v>68.040000000000006</v>
      </c>
      <c r="L2648">
        <v>4.3543449999999986</v>
      </c>
      <c r="M2648">
        <v>0.93366510921849588</v>
      </c>
      <c r="N2648">
        <v>4.3267260000000007</v>
      </c>
      <c r="O2648">
        <v>1.577959870812222</v>
      </c>
      <c r="P2648">
        <v>19313000</v>
      </c>
      <c r="Q2648">
        <v>19788000</v>
      </c>
      <c r="R2648">
        <v>0.98</v>
      </c>
      <c r="S2648">
        <v>44.875999999999998</v>
      </c>
      <c r="T2648">
        <v>9.3810000000000002</v>
      </c>
      <c r="U2648">
        <v>24.256799999999998</v>
      </c>
      <c r="V2648">
        <f t="shared" si="392"/>
        <v>2.4809756031292878</v>
      </c>
      <c r="AC2648">
        <v>4.4774000000000003</v>
      </c>
      <c r="AD2648">
        <v>4.3099999999999996</v>
      </c>
      <c r="AH2648" s="85">
        <f>IF(AND(M2648&lt;Variables!$G$6,M2648&gt;Variables!$G$5),0,1)</f>
        <v>1</v>
      </c>
      <c r="AI2648" s="85">
        <f t="shared" si="390"/>
        <v>0</v>
      </c>
      <c r="AJ2648" s="85">
        <f>IF(I2648&gt;Variables!$G$7,0,1)</f>
        <v>1</v>
      </c>
      <c r="AK2648" s="85">
        <f>IF(F2648&gt;Variables!$G$8,0,1)</f>
        <v>1</v>
      </c>
      <c r="AL2648" s="85">
        <f>IF(G2648&gt;Variables!$G$9,0,1)</f>
        <v>1</v>
      </c>
      <c r="AM2648" s="85">
        <f>IF(AND(K2648&gt;Variables!$G$10,K2648&lt;Variables!$G$11),0,1)</f>
        <v>0</v>
      </c>
      <c r="AN2648" s="103">
        <f>IF(H2648&lt;Variables!$G$13,1,0)</f>
        <v>0</v>
      </c>
      <c r="AO2648" s="101">
        <f>IF(R2648&lt;Variables!$G$12,0,1)</f>
        <v>0</v>
      </c>
      <c r="AP2648" s="86">
        <f t="shared" si="389"/>
        <v>0</v>
      </c>
      <c r="AR2648">
        <v>1</v>
      </c>
      <c r="AS2648">
        <v>0</v>
      </c>
      <c r="AT2648">
        <v>0</v>
      </c>
      <c r="AU2648">
        <v>0</v>
      </c>
      <c r="BA2648">
        <v>1.4</v>
      </c>
    </row>
    <row r="2649" spans="3:53" ht="12.75" x14ac:dyDescent="0.2">
      <c r="C2649" t="s">
        <v>726</v>
      </c>
      <c r="D2649" t="s">
        <v>121</v>
      </c>
      <c r="E2649">
        <v>8.44</v>
      </c>
      <c r="F2649">
        <v>18.79</v>
      </c>
      <c r="G2649">
        <v>18.309999999999999</v>
      </c>
      <c r="H2649">
        <v>59.57</v>
      </c>
      <c r="I2649">
        <v>3623.598</v>
      </c>
      <c r="J2649" t="s">
        <v>76</v>
      </c>
      <c r="K2649">
        <v>50.14</v>
      </c>
      <c r="L2649">
        <v>8.2951799999999984</v>
      </c>
      <c r="M2649">
        <v>1.2624198631012491</v>
      </c>
      <c r="N2649">
        <v>8.6451920000000015</v>
      </c>
      <c r="O2649">
        <v>-2.8373227569729029</v>
      </c>
      <c r="P2649">
        <v>6470000</v>
      </c>
      <c r="Q2649">
        <v>11080000</v>
      </c>
      <c r="R2649">
        <v>0.57999999999999996</v>
      </c>
      <c r="S2649">
        <v>44.875999999999998</v>
      </c>
      <c r="T2649">
        <v>9.3810000000000002</v>
      </c>
      <c r="U2649">
        <v>24.256799999999998</v>
      </c>
      <c r="V2649">
        <f t="shared" si="392"/>
        <v>2.3351170619603185</v>
      </c>
      <c r="AC2649">
        <v>9.1920000000000002</v>
      </c>
      <c r="AD2649">
        <v>8.1999999999999993</v>
      </c>
      <c r="AH2649" s="85">
        <f>IF(AND(M2649&lt;Variables!$G$6,M2649&gt;Variables!$G$5),0,1)</f>
        <v>1</v>
      </c>
      <c r="AI2649" s="85">
        <f t="shared" si="390"/>
        <v>1</v>
      </c>
      <c r="AJ2649" s="85">
        <f>IF(I2649&gt;Variables!$G$7,0,1)</f>
        <v>0</v>
      </c>
      <c r="AK2649" s="85">
        <f>IF(F2649&gt;Variables!$G$8,0,1)</f>
        <v>0</v>
      </c>
      <c r="AL2649" s="85">
        <f>IF(G2649&gt;Variables!$G$9,0,1)</f>
        <v>0</v>
      </c>
      <c r="AM2649" s="85">
        <f>IF(AND(K2649&gt;Variables!$G$10,K2649&lt;Variables!$G$11),0,1)</f>
        <v>0</v>
      </c>
      <c r="AN2649" s="103">
        <f>IF(H2649&lt;Variables!$G$13,1,0)</f>
        <v>1</v>
      </c>
      <c r="AO2649" s="101">
        <f>IF(R2649&lt;Variables!$G$12,0,1)</f>
        <v>0</v>
      </c>
      <c r="AP2649" s="86">
        <f t="shared" si="389"/>
        <v>0</v>
      </c>
      <c r="AR2649">
        <v>1</v>
      </c>
      <c r="AS2649">
        <v>0</v>
      </c>
      <c r="AT2649">
        <v>0</v>
      </c>
      <c r="AU2649">
        <v>0</v>
      </c>
      <c r="BA2649">
        <v>2</v>
      </c>
    </row>
    <row r="2650" spans="3:53" ht="12.75" x14ac:dyDescent="0.2">
      <c r="C2650" t="s">
        <v>726</v>
      </c>
      <c r="D2650" t="s">
        <v>694</v>
      </c>
      <c r="E2650">
        <v>29.73</v>
      </c>
      <c r="F2650">
        <v>8.1300000000000008</v>
      </c>
      <c r="G2650">
        <v>5.73</v>
      </c>
      <c r="H2650">
        <v>5540</v>
      </c>
      <c r="I2650">
        <v>16.346</v>
      </c>
      <c r="J2650" t="s">
        <v>78</v>
      </c>
      <c r="K2650">
        <v>67.849999999999994</v>
      </c>
      <c r="L2650">
        <v>29.567129999999999</v>
      </c>
      <c r="M2650">
        <v>0.55084818851204576</v>
      </c>
      <c r="N2650">
        <v>29.434556000000001</v>
      </c>
      <c r="O2650">
        <v>1.0037318042100021</v>
      </c>
      <c r="P2650">
        <v>792617</v>
      </c>
      <c r="Q2650">
        <v>1452000</v>
      </c>
      <c r="R2650">
        <v>0.55000000000000004</v>
      </c>
      <c r="S2650">
        <v>44.875999999999998</v>
      </c>
      <c r="T2650">
        <v>9.3810000000000002</v>
      </c>
      <c r="U2650">
        <v>24.256799999999998</v>
      </c>
      <c r="V2650">
        <f t="shared" si="392"/>
        <v>2.5092072823023397</v>
      </c>
      <c r="AC2650">
        <v>30.48</v>
      </c>
      <c r="AD2650">
        <v>29.37</v>
      </c>
      <c r="AH2650" s="85">
        <f>IF(AND(M2650&lt;Variables!$G$6,M2650&gt;Variables!$G$5),0,1)</f>
        <v>1</v>
      </c>
      <c r="AI2650" s="85">
        <f t="shared" si="390"/>
        <v>0</v>
      </c>
      <c r="AJ2650" s="85">
        <f>IF(I2650&gt;Variables!$G$7,0,1)</f>
        <v>0</v>
      </c>
      <c r="AK2650" s="85">
        <f>IF(F2650&gt;Variables!$G$8,0,1)</f>
        <v>1</v>
      </c>
      <c r="AL2650" s="85">
        <f>IF(G2650&gt;Variables!$G$9,0,1)</f>
        <v>1</v>
      </c>
      <c r="AM2650" s="85">
        <f>IF(AND(K2650&gt;Variables!$G$10,K2650&lt;Variables!$G$11),0,1)</f>
        <v>0</v>
      </c>
      <c r="AN2650" s="103">
        <f>IF(H2650&lt;Variables!$G$13,1,0)</f>
        <v>0</v>
      </c>
      <c r="AO2650" s="101">
        <f>IF(R2650&lt;Variables!$G$12,0,1)</f>
        <v>0</v>
      </c>
      <c r="AP2650" s="86">
        <f t="shared" si="389"/>
        <v>1</v>
      </c>
      <c r="AR2650">
        <v>1</v>
      </c>
      <c r="AS2650">
        <v>0</v>
      </c>
      <c r="AT2650">
        <v>0</v>
      </c>
      <c r="AU2650">
        <v>0</v>
      </c>
      <c r="BA2650">
        <v>1.41</v>
      </c>
    </row>
    <row r="2651" spans="3:53" ht="12.75" x14ac:dyDescent="0.2">
      <c r="C2651" t="s">
        <v>726</v>
      </c>
      <c r="D2651" t="s">
        <v>391</v>
      </c>
      <c r="E2651">
        <v>160.15</v>
      </c>
      <c r="F2651">
        <v>9.6999999999999993</v>
      </c>
      <c r="G2651">
        <v>11.32</v>
      </c>
      <c r="H2651">
        <v>11000</v>
      </c>
      <c r="I2651">
        <v>-17.068999999999999</v>
      </c>
      <c r="J2651" t="s">
        <v>78</v>
      </c>
      <c r="K2651">
        <v>74.92</v>
      </c>
      <c r="L2651">
        <v>158.30587</v>
      </c>
      <c r="M2651">
        <v>0.97225074471340123</v>
      </c>
      <c r="N2651">
        <v>155.08045200000001</v>
      </c>
      <c r="O2651">
        <v>3.0723072692617581</v>
      </c>
      <c r="P2651">
        <v>1645000</v>
      </c>
      <c r="Q2651">
        <v>3644000</v>
      </c>
      <c r="R2651">
        <v>0.45</v>
      </c>
      <c r="S2651">
        <v>44.875999999999998</v>
      </c>
      <c r="T2651">
        <v>9.3810000000000002</v>
      </c>
      <c r="U2651">
        <v>24.256799999999998</v>
      </c>
      <c r="V2651">
        <f t="shared" si="392"/>
        <v>2.5299208056812024</v>
      </c>
      <c r="AC2651">
        <v>175.74940000000001</v>
      </c>
      <c r="AD2651">
        <v>159.56</v>
      </c>
      <c r="AH2651" s="85">
        <f>IF(AND(M2651&lt;Variables!$G$6,M2651&gt;Variables!$G$5),0,1)</f>
        <v>1</v>
      </c>
      <c r="AI2651" s="85">
        <f t="shared" si="390"/>
        <v>0</v>
      </c>
      <c r="AJ2651" s="85">
        <f>IF(I2651&gt;Variables!$G$7,0,1)</f>
        <v>1</v>
      </c>
      <c r="AK2651" s="85">
        <f>IF(F2651&gt;Variables!$G$8,0,1)</f>
        <v>0</v>
      </c>
      <c r="AL2651" s="85">
        <f>IF(G2651&gt;Variables!$G$9,0,1)</f>
        <v>1</v>
      </c>
      <c r="AM2651" s="85">
        <f>IF(AND(K2651&gt;Variables!$G$10,K2651&lt;Variables!$G$11),0,1)</f>
        <v>0</v>
      </c>
      <c r="AN2651" s="103">
        <f>IF(H2651&lt;Variables!$G$13,1,0)</f>
        <v>0</v>
      </c>
      <c r="AO2651" s="101">
        <f>IF(R2651&lt;Variables!$G$12,0,1)</f>
        <v>0</v>
      </c>
      <c r="AP2651" s="86">
        <f t="shared" si="389"/>
        <v>1</v>
      </c>
      <c r="AR2651">
        <v>1</v>
      </c>
      <c r="AS2651">
        <v>0</v>
      </c>
      <c r="AT2651">
        <v>0</v>
      </c>
      <c r="AU2651">
        <v>0</v>
      </c>
      <c r="BA2651">
        <v>2</v>
      </c>
    </row>
    <row r="2652" spans="3:53" ht="12.75" x14ac:dyDescent="0.2">
      <c r="C2652" t="s">
        <v>726</v>
      </c>
      <c r="D2652" t="s">
        <v>499</v>
      </c>
      <c r="E2652">
        <v>73.7</v>
      </c>
      <c r="F2652">
        <v>10.28</v>
      </c>
      <c r="G2652">
        <v>10.6</v>
      </c>
      <c r="H2652">
        <v>4800</v>
      </c>
      <c r="I2652">
        <v>46.671999999999997</v>
      </c>
      <c r="J2652" t="s">
        <v>78</v>
      </c>
      <c r="K2652">
        <v>87.25</v>
      </c>
      <c r="L2652">
        <v>72.582859999999997</v>
      </c>
      <c r="M2652">
        <v>1.6493425582844281</v>
      </c>
      <c r="N2652">
        <v>71.477796000000012</v>
      </c>
      <c r="O2652">
        <v>3.220865959549156</v>
      </c>
      <c r="P2652">
        <v>753274</v>
      </c>
      <c r="Q2652">
        <v>1258000</v>
      </c>
      <c r="R2652">
        <v>0.6</v>
      </c>
      <c r="S2652">
        <v>44.875999999999998</v>
      </c>
      <c r="T2652">
        <v>9.3810000000000002</v>
      </c>
      <c r="U2652">
        <v>24.256799999999998</v>
      </c>
      <c r="V2652">
        <f t="shared" si="392"/>
        <v>2.5325941197494828</v>
      </c>
      <c r="AC2652">
        <v>78.568200000000004</v>
      </c>
      <c r="AD2652">
        <v>73.39</v>
      </c>
      <c r="AH2652" s="85">
        <f>IF(AND(M2652&lt;Variables!$G$6,M2652&gt;Variables!$G$5),0,1)</f>
        <v>1</v>
      </c>
      <c r="AI2652" s="85">
        <f t="shared" si="390"/>
        <v>0</v>
      </c>
      <c r="AJ2652" s="85">
        <f>IF(I2652&gt;Variables!$G$7,0,1)</f>
        <v>0</v>
      </c>
      <c r="AK2652" s="85">
        <f>IF(F2652&gt;Variables!$G$8,0,1)</f>
        <v>0</v>
      </c>
      <c r="AL2652" s="85">
        <f>IF(G2652&gt;Variables!$G$9,0,1)</f>
        <v>1</v>
      </c>
      <c r="AM2652" s="85">
        <f>IF(AND(K2652&gt;Variables!$G$10,K2652&lt;Variables!$G$11),0,1)</f>
        <v>1</v>
      </c>
      <c r="AN2652" s="103">
        <f>IF(H2652&lt;Variables!$G$13,1,0)</f>
        <v>0</v>
      </c>
      <c r="AO2652" s="101">
        <f>IF(R2652&lt;Variables!$G$12,0,1)</f>
        <v>0</v>
      </c>
      <c r="AP2652" s="86">
        <f t="shared" si="389"/>
        <v>1</v>
      </c>
      <c r="AR2652">
        <v>1</v>
      </c>
      <c r="AS2652">
        <v>0</v>
      </c>
      <c r="AT2652">
        <v>0</v>
      </c>
      <c r="AU2652">
        <v>0</v>
      </c>
      <c r="BA2652">
        <v>1.33</v>
      </c>
    </row>
    <row r="2653" spans="3:53" ht="12.75" x14ac:dyDescent="0.2">
      <c r="C2653" t="s">
        <v>726</v>
      </c>
      <c r="D2653" t="s">
        <v>370</v>
      </c>
      <c r="E2653">
        <v>17.260000000000002</v>
      </c>
      <c r="F2653">
        <v>11.48</v>
      </c>
      <c r="G2653">
        <v>8.77</v>
      </c>
      <c r="H2653">
        <v>2790</v>
      </c>
      <c r="I2653">
        <v>31.055</v>
      </c>
      <c r="J2653" t="s">
        <v>78</v>
      </c>
      <c r="K2653">
        <v>62.15</v>
      </c>
      <c r="L2653">
        <v>17.1755</v>
      </c>
      <c r="M2653">
        <v>0.3755349189252068</v>
      </c>
      <c r="N2653">
        <v>17.096699999999998</v>
      </c>
      <c r="O2653">
        <v>0.83817344867720911</v>
      </c>
      <c r="P2653">
        <v>1211000</v>
      </c>
      <c r="Q2653">
        <v>1113000</v>
      </c>
      <c r="R2653">
        <v>1.0900000000000001</v>
      </c>
      <c r="S2653">
        <v>44.875999999999998</v>
      </c>
      <c r="T2653">
        <v>9.3810000000000002</v>
      </c>
      <c r="U2653">
        <v>24.256799999999998</v>
      </c>
      <c r="V2653">
        <f t="shared" si="392"/>
        <v>2.4699328722307943</v>
      </c>
      <c r="AC2653">
        <v>17.574999999999999</v>
      </c>
      <c r="AD2653">
        <v>17.05</v>
      </c>
      <c r="AH2653" s="85">
        <f>IF(AND(M2653&lt;Variables!$G$6,M2653&gt;Variables!$G$5),0,1)</f>
        <v>1</v>
      </c>
      <c r="AI2653" s="85">
        <f t="shared" si="390"/>
        <v>0</v>
      </c>
      <c r="AJ2653" s="85">
        <f>IF(I2653&gt;Variables!$G$7,0,1)</f>
        <v>0</v>
      </c>
      <c r="AK2653" s="85">
        <f>IF(F2653&gt;Variables!$G$8,0,1)</f>
        <v>0</v>
      </c>
      <c r="AL2653" s="85">
        <f>IF(G2653&gt;Variables!$G$9,0,1)</f>
        <v>1</v>
      </c>
      <c r="AM2653" s="85">
        <f>IF(AND(K2653&gt;Variables!$G$10,K2653&lt;Variables!$G$11),0,1)</f>
        <v>0</v>
      </c>
      <c r="AN2653" s="103">
        <f>IF(H2653&lt;Variables!$G$13,1,0)</f>
        <v>0</v>
      </c>
      <c r="AO2653" s="101">
        <f>IF(R2653&lt;Variables!$G$12,0,1)</f>
        <v>0</v>
      </c>
      <c r="AP2653" s="86">
        <f t="shared" si="389"/>
        <v>1</v>
      </c>
      <c r="AR2653">
        <v>1</v>
      </c>
      <c r="AS2653">
        <v>0</v>
      </c>
      <c r="AT2653">
        <v>0</v>
      </c>
      <c r="AU2653">
        <v>0</v>
      </c>
      <c r="BA2653">
        <v>1.22</v>
      </c>
    </row>
    <row r="2654" spans="3:53" ht="12.75" x14ac:dyDescent="0.2">
      <c r="C2654" t="s">
        <v>726</v>
      </c>
      <c r="D2654" t="s">
        <v>461</v>
      </c>
      <c r="E2654">
        <v>17.36</v>
      </c>
      <c r="F2654">
        <v>11.4</v>
      </c>
      <c r="G2654">
        <v>10.84</v>
      </c>
      <c r="H2654">
        <v>6300</v>
      </c>
      <c r="I2654">
        <v>-12.476000000000001</v>
      </c>
      <c r="J2654" t="s">
        <v>78</v>
      </c>
      <c r="K2654">
        <v>82.75</v>
      </c>
      <c r="L2654">
        <v>16.972615000000001</v>
      </c>
      <c r="M2654">
        <v>2.0078520605104182</v>
      </c>
      <c r="N2654">
        <v>16.71763</v>
      </c>
      <c r="O2654">
        <v>3.5637228482745571</v>
      </c>
      <c r="P2654">
        <v>9378000</v>
      </c>
      <c r="Q2654">
        <v>14129000</v>
      </c>
      <c r="R2654">
        <v>0.66</v>
      </c>
      <c r="S2654">
        <v>44.875999999999998</v>
      </c>
      <c r="T2654">
        <v>9.3810000000000002</v>
      </c>
      <c r="U2654">
        <v>24.256799999999998</v>
      </c>
      <c r="V2654">
        <f t="shared" si="392"/>
        <v>2.4641791828395325</v>
      </c>
      <c r="AC2654">
        <v>18.399999999999999</v>
      </c>
      <c r="AD2654">
        <v>17.010000000000002</v>
      </c>
      <c r="AH2654" s="85">
        <f>IF(AND(M2654&lt;Variables!$G$6,M2654&gt;Variables!$G$5),0,1)</f>
        <v>1</v>
      </c>
      <c r="AI2654" s="85">
        <f t="shared" si="390"/>
        <v>0</v>
      </c>
      <c r="AJ2654" s="85">
        <f>IF(I2654&gt;Variables!$G$7,0,1)</f>
        <v>1</v>
      </c>
      <c r="AK2654" s="85">
        <f>IF(F2654&gt;Variables!$G$8,0,1)</f>
        <v>0</v>
      </c>
      <c r="AL2654" s="85">
        <f>IF(G2654&gt;Variables!$G$9,0,1)</f>
        <v>1</v>
      </c>
      <c r="AM2654" s="85">
        <f>IF(AND(K2654&gt;Variables!$G$10,K2654&lt;Variables!$G$11),0,1)</f>
        <v>1</v>
      </c>
      <c r="AN2654" s="103">
        <f>IF(H2654&lt;Variables!$G$13,1,0)</f>
        <v>0</v>
      </c>
      <c r="AO2654" s="101">
        <f>IF(R2654&lt;Variables!$G$12,0,1)</f>
        <v>0</v>
      </c>
      <c r="AP2654" s="86">
        <f t="shared" si="389"/>
        <v>1</v>
      </c>
      <c r="AR2654">
        <v>1</v>
      </c>
      <c r="AS2654">
        <v>0</v>
      </c>
      <c r="AT2654">
        <v>0</v>
      </c>
      <c r="AU2654">
        <v>0</v>
      </c>
      <c r="BA2654">
        <v>2</v>
      </c>
    </row>
    <row r="2655" spans="3:53" ht="12.75" x14ac:dyDescent="0.2">
      <c r="C2655" t="s">
        <v>726</v>
      </c>
      <c r="D2655" t="s">
        <v>727</v>
      </c>
      <c r="E2655">
        <v>33.64</v>
      </c>
      <c r="F2655">
        <v>12</v>
      </c>
      <c r="G2655">
        <v>10.8</v>
      </c>
      <c r="H2655">
        <v>1910</v>
      </c>
      <c r="I2655">
        <v>-7.1159999999999997</v>
      </c>
      <c r="J2655" t="s">
        <v>78</v>
      </c>
      <c r="K2655">
        <v>74.81</v>
      </c>
      <c r="L2655">
        <v>32.189345000000003</v>
      </c>
      <c r="M2655">
        <v>4.5066309985493556</v>
      </c>
      <c r="N2655">
        <v>31.339839999999999</v>
      </c>
      <c r="O2655">
        <v>7.3394120710252571</v>
      </c>
      <c r="P2655">
        <v>1476000</v>
      </c>
      <c r="Q2655">
        <v>1219000</v>
      </c>
      <c r="R2655">
        <v>1.21</v>
      </c>
      <c r="S2655">
        <v>44.875999999999998</v>
      </c>
      <c r="T2655">
        <v>9.3810000000000002</v>
      </c>
      <c r="U2655">
        <v>24.256799999999998</v>
      </c>
      <c r="V2655">
        <f t="shared" si="392"/>
        <v>2.1839533145039773</v>
      </c>
      <c r="AC2655">
        <v>36.409500000000001</v>
      </c>
      <c r="AD2655">
        <v>32.979999999999997</v>
      </c>
      <c r="AH2655" s="85">
        <f>IF(AND(M2655&lt;Variables!$G$6,M2655&gt;Variables!$G$5),0,1)</f>
        <v>1</v>
      </c>
      <c r="AI2655" s="85">
        <f t="shared" si="390"/>
        <v>0</v>
      </c>
      <c r="AJ2655" s="85">
        <f>IF(I2655&gt;Variables!$G$7,0,1)</f>
        <v>1</v>
      </c>
      <c r="AK2655" s="85">
        <f>IF(F2655&gt;Variables!$G$8,0,1)</f>
        <v>0</v>
      </c>
      <c r="AL2655" s="85">
        <f>IF(G2655&gt;Variables!$G$9,0,1)</f>
        <v>1</v>
      </c>
      <c r="AM2655" s="85">
        <f>IF(AND(K2655&gt;Variables!$G$10,K2655&lt;Variables!$G$11),0,1)</f>
        <v>0</v>
      </c>
      <c r="AN2655" s="103">
        <f>IF(H2655&lt;Variables!$G$13,1,0)</f>
        <v>1</v>
      </c>
      <c r="AO2655" s="101">
        <f>IF(R2655&lt;Variables!$G$12,0,1)</f>
        <v>0</v>
      </c>
      <c r="AP2655" s="86">
        <f t="shared" si="389"/>
        <v>1</v>
      </c>
      <c r="AR2655">
        <v>1</v>
      </c>
      <c r="AS2655">
        <v>0</v>
      </c>
      <c r="AT2655">
        <v>0</v>
      </c>
      <c r="AU2655">
        <v>0</v>
      </c>
      <c r="BA2655">
        <v>2</v>
      </c>
    </row>
    <row r="2656" spans="3:53" ht="12.75" x14ac:dyDescent="0.2">
      <c r="C2656" t="s">
        <v>726</v>
      </c>
      <c r="D2656" t="s">
        <v>389</v>
      </c>
      <c r="E2656">
        <v>8.6199999999999992</v>
      </c>
      <c r="F2656">
        <v>12.57</v>
      </c>
      <c r="G2656">
        <v>5.68</v>
      </c>
      <c r="H2656">
        <v>2260</v>
      </c>
      <c r="I2656">
        <v>-40.113</v>
      </c>
      <c r="J2656" t="s">
        <v>78</v>
      </c>
      <c r="K2656">
        <v>56.67</v>
      </c>
      <c r="L2656">
        <v>8.605954999999998</v>
      </c>
      <c r="M2656">
        <v>-3.8984633314923599E-2</v>
      </c>
      <c r="N2656">
        <v>8.5370400000000011</v>
      </c>
      <c r="O2656">
        <v>0.76794767272965347</v>
      </c>
      <c r="P2656">
        <v>9825000</v>
      </c>
      <c r="Q2656">
        <v>7917000</v>
      </c>
      <c r="R2656">
        <v>1.24</v>
      </c>
      <c r="S2656">
        <v>44.875999999999998</v>
      </c>
      <c r="T2656">
        <v>9.3810000000000002</v>
      </c>
      <c r="U2656">
        <v>24.256799999999998</v>
      </c>
      <c r="V2656">
        <f t="shared" si="392"/>
        <v>2.4378657598983478</v>
      </c>
      <c r="AC2656">
        <v>8.6549999999999994</v>
      </c>
      <c r="AD2656">
        <v>8.3550000000000004</v>
      </c>
      <c r="AH2656" s="85">
        <f>IF(AND(M2656&lt;Variables!$G$6,M2656&gt;Variables!$G$5),0,1)</f>
        <v>1</v>
      </c>
      <c r="AI2656" s="85">
        <f t="shared" si="390"/>
        <v>0</v>
      </c>
      <c r="AJ2656" s="85">
        <f>IF(I2656&gt;Variables!$G$7,0,1)</f>
        <v>1</v>
      </c>
      <c r="AK2656" s="85">
        <f>IF(F2656&gt;Variables!$G$8,0,1)</f>
        <v>0</v>
      </c>
      <c r="AL2656" s="85">
        <f>IF(G2656&gt;Variables!$G$9,0,1)</f>
        <v>1</v>
      </c>
      <c r="AM2656" s="85">
        <f>IF(AND(K2656&gt;Variables!$G$10,K2656&lt;Variables!$G$11),0,1)</f>
        <v>0</v>
      </c>
      <c r="AN2656" s="103">
        <f>IF(H2656&lt;Variables!$G$13,1,0)</f>
        <v>1</v>
      </c>
      <c r="AO2656" s="101">
        <f>IF(R2656&lt;Variables!$G$12,0,1)</f>
        <v>0</v>
      </c>
      <c r="AP2656" s="86">
        <f t="shared" si="389"/>
        <v>1</v>
      </c>
      <c r="AR2656">
        <v>0</v>
      </c>
      <c r="AS2656">
        <v>0</v>
      </c>
      <c r="AT2656">
        <v>1</v>
      </c>
      <c r="AU2656">
        <v>0</v>
      </c>
      <c r="BA2656">
        <v>-2.0299999999999998</v>
      </c>
    </row>
    <row r="2657" spans="3:53" ht="12.75" x14ac:dyDescent="0.2">
      <c r="C2657" t="s">
        <v>726</v>
      </c>
      <c r="D2657" t="s">
        <v>683</v>
      </c>
      <c r="E2657">
        <v>28.34</v>
      </c>
      <c r="F2657">
        <v>12.76</v>
      </c>
      <c r="G2657">
        <v>3.38</v>
      </c>
      <c r="H2657">
        <v>3980</v>
      </c>
      <c r="I2657">
        <v>-23.169</v>
      </c>
      <c r="J2657" t="s">
        <v>78</v>
      </c>
      <c r="K2657">
        <v>56.71</v>
      </c>
      <c r="L2657">
        <v>28.262084999999999</v>
      </c>
      <c r="M2657">
        <v>0.22261273363234421</v>
      </c>
      <c r="N2657">
        <v>28.217044000000001</v>
      </c>
      <c r="O2657">
        <v>0.38259145784368609</v>
      </c>
      <c r="P2657">
        <v>3569000</v>
      </c>
      <c r="Q2657">
        <v>1581000</v>
      </c>
      <c r="R2657">
        <v>2.2599999999999998</v>
      </c>
      <c r="S2657">
        <v>44.875999999999998</v>
      </c>
      <c r="T2657">
        <v>9.3810000000000002</v>
      </c>
      <c r="U2657">
        <v>24.256799999999998</v>
      </c>
      <c r="V2657">
        <f t="shared" si="392"/>
        <v>2.4264137725191195</v>
      </c>
      <c r="AC2657">
        <v>28.62</v>
      </c>
      <c r="AD2657">
        <v>27.2</v>
      </c>
      <c r="AH2657" s="85">
        <f>IF(AND(M2657&lt;Variables!$G$6,M2657&gt;Variables!$G$5),0,1)</f>
        <v>1</v>
      </c>
      <c r="AI2657" s="85">
        <f t="shared" si="390"/>
        <v>0</v>
      </c>
      <c r="AJ2657" s="85">
        <f>IF(I2657&gt;Variables!$G$7,0,1)</f>
        <v>1</v>
      </c>
      <c r="AK2657" s="85">
        <f>IF(F2657&gt;Variables!$G$8,0,1)</f>
        <v>0</v>
      </c>
      <c r="AL2657" s="85">
        <f>IF(G2657&gt;Variables!$G$9,0,1)</f>
        <v>1</v>
      </c>
      <c r="AM2657" s="85">
        <f>IF(AND(K2657&gt;Variables!$G$10,K2657&lt;Variables!$G$11),0,1)</f>
        <v>0</v>
      </c>
      <c r="AN2657" s="103">
        <f>IF(H2657&lt;Variables!$G$13,1,0)</f>
        <v>0</v>
      </c>
      <c r="AO2657" s="101">
        <f>IF(R2657&lt;Variables!$G$12,0,1)</f>
        <v>1</v>
      </c>
      <c r="AP2657" s="86">
        <f t="shared" si="389"/>
        <v>1</v>
      </c>
      <c r="AR2657">
        <v>0</v>
      </c>
      <c r="AS2657">
        <v>0</v>
      </c>
      <c r="AT2657">
        <v>0</v>
      </c>
      <c r="AU2657">
        <v>1</v>
      </c>
      <c r="BA2657">
        <v>-0.34</v>
      </c>
    </row>
    <row r="2658" spans="3:53" ht="12.75" x14ac:dyDescent="0.2">
      <c r="C2658" t="s">
        <v>726</v>
      </c>
      <c r="D2658" t="s">
        <v>679</v>
      </c>
      <c r="E2658">
        <v>0.22</v>
      </c>
      <c r="F2658">
        <v>14.96</v>
      </c>
      <c r="G2658">
        <v>-31.22</v>
      </c>
      <c r="H2658">
        <v>-99999</v>
      </c>
      <c r="I2658">
        <v>3.5999999999999997E-2</v>
      </c>
      <c r="J2658" t="s">
        <v>78</v>
      </c>
      <c r="K2658">
        <v>50.04</v>
      </c>
      <c r="L2658">
        <v>0.22028235294117651</v>
      </c>
      <c r="M2658">
        <v>0.68895535142064157</v>
      </c>
      <c r="N2658">
        <v>0.2225609756097561</v>
      </c>
      <c r="O2658">
        <v>-0.34191780821918089</v>
      </c>
      <c r="P2658">
        <v>3257000</v>
      </c>
      <c r="Q2658">
        <v>268345</v>
      </c>
      <c r="R2658">
        <v>12.14</v>
      </c>
      <c r="S2658">
        <v>44.875999999999998</v>
      </c>
      <c r="T2658">
        <v>9.3810000000000002</v>
      </c>
      <c r="U2658">
        <v>24.256799999999998</v>
      </c>
      <c r="V2658">
        <f t="shared" si="392"/>
        <v>2.3494219727408669</v>
      </c>
      <c r="AC2658">
        <v>0.245</v>
      </c>
      <c r="AD2658">
        <v>0.18099999999999999</v>
      </c>
      <c r="AH2658" s="85">
        <f>IF(AND(M2658&lt;Variables!$G$6,M2658&gt;Variables!$G$5),0,1)</f>
        <v>1</v>
      </c>
      <c r="AI2658" s="85">
        <f t="shared" si="390"/>
        <v>1</v>
      </c>
      <c r="AJ2658" s="85">
        <f>IF(I2658&gt;Variables!$G$7,0,1)</f>
        <v>0</v>
      </c>
      <c r="AK2658" s="85">
        <f>IF(F2658&gt;Variables!$G$8,0,1)</f>
        <v>0</v>
      </c>
      <c r="AL2658" s="85">
        <f>IF(G2658&gt;Variables!$G$9,0,1)</f>
        <v>1</v>
      </c>
      <c r="AM2658" s="85">
        <f>IF(AND(K2658&gt;Variables!$G$10,K2658&lt;Variables!$G$11),0,1)</f>
        <v>0</v>
      </c>
      <c r="AN2658" s="103">
        <f>IF(H2658&lt;Variables!$G$13,1,0)</f>
        <v>1</v>
      </c>
      <c r="AO2658" s="101">
        <f>IF(R2658&lt;Variables!$G$12,0,1)</f>
        <v>1</v>
      </c>
      <c r="AP2658" s="86">
        <f t="shared" si="389"/>
        <v>1</v>
      </c>
      <c r="AR2658">
        <v>1</v>
      </c>
      <c r="AS2658">
        <v>0</v>
      </c>
      <c r="AT2658">
        <v>0</v>
      </c>
      <c r="AU2658">
        <v>0</v>
      </c>
      <c r="BA2658">
        <v>2</v>
      </c>
    </row>
    <row r="2659" spans="3:53" ht="12.75" x14ac:dyDescent="0.2">
      <c r="C2659" t="s">
        <v>726</v>
      </c>
      <c r="D2659" t="s">
        <v>603</v>
      </c>
      <c r="E2659">
        <v>13.37</v>
      </c>
      <c r="F2659">
        <v>15.23</v>
      </c>
      <c r="G2659">
        <v>3.41</v>
      </c>
      <c r="H2659">
        <v>6420</v>
      </c>
      <c r="I2659">
        <v>-8.0760000000000005</v>
      </c>
      <c r="J2659" t="s">
        <v>78</v>
      </c>
      <c r="K2659">
        <v>55.56</v>
      </c>
      <c r="L2659">
        <v>13.315725</v>
      </c>
      <c r="M2659">
        <v>0.25590044852983701</v>
      </c>
      <c r="N2659">
        <v>13.182726000000001</v>
      </c>
      <c r="O2659">
        <v>1.267370648529015</v>
      </c>
      <c r="P2659">
        <v>121571000</v>
      </c>
      <c r="Q2659">
        <v>15248000</v>
      </c>
      <c r="R2659">
        <v>7.97</v>
      </c>
      <c r="S2659">
        <v>44.875999999999998</v>
      </c>
      <c r="T2659">
        <v>9.3810000000000002</v>
      </c>
      <c r="U2659">
        <v>24.256799999999998</v>
      </c>
      <c r="V2659">
        <f t="shared" si="392"/>
        <v>2.4138391231840552</v>
      </c>
      <c r="AC2659">
        <v>16.66</v>
      </c>
      <c r="AD2659">
        <v>13.07</v>
      </c>
      <c r="AH2659" s="85">
        <f>IF(AND(M2659&lt;Variables!$G$6,M2659&gt;Variables!$G$5),0,1)</f>
        <v>1</v>
      </c>
      <c r="AI2659" s="85">
        <f t="shared" si="390"/>
        <v>0</v>
      </c>
      <c r="AJ2659" s="85">
        <f>IF(I2659&gt;Variables!$G$7,0,1)</f>
        <v>1</v>
      </c>
      <c r="AK2659" s="85">
        <f>IF(F2659&gt;Variables!$G$8,0,1)</f>
        <v>0</v>
      </c>
      <c r="AL2659" s="85">
        <f>IF(G2659&gt;Variables!$G$9,0,1)</f>
        <v>1</v>
      </c>
      <c r="AM2659" s="85">
        <f>IF(AND(K2659&gt;Variables!$G$10,K2659&lt;Variables!$G$11),0,1)</f>
        <v>0</v>
      </c>
      <c r="AN2659" s="103">
        <f>IF(H2659&lt;Variables!$G$13,1,0)</f>
        <v>0</v>
      </c>
      <c r="AO2659" s="101">
        <f>IF(R2659&lt;Variables!$G$12,0,1)</f>
        <v>1</v>
      </c>
      <c r="AP2659" s="86">
        <f t="shared" si="389"/>
        <v>1</v>
      </c>
      <c r="AR2659">
        <v>1</v>
      </c>
      <c r="AS2659">
        <v>0</v>
      </c>
      <c r="AT2659">
        <v>0</v>
      </c>
      <c r="AU2659">
        <v>0</v>
      </c>
      <c r="BA2659">
        <v>2</v>
      </c>
    </row>
    <row r="2660" spans="3:53" ht="12.75" x14ac:dyDescent="0.2">
      <c r="C2660" t="s">
        <v>726</v>
      </c>
      <c r="D2660" t="s">
        <v>193</v>
      </c>
      <c r="E2660">
        <v>20.07</v>
      </c>
      <c r="F2660">
        <v>17.72</v>
      </c>
      <c r="G2660">
        <v>11.75</v>
      </c>
      <c r="H2660">
        <v>6870</v>
      </c>
      <c r="I2660">
        <v>-50.228000000000002</v>
      </c>
      <c r="J2660" t="s">
        <v>78</v>
      </c>
      <c r="K2660">
        <v>76.91</v>
      </c>
      <c r="L2660">
        <v>19.806260000000002</v>
      </c>
      <c r="M2660">
        <v>1.2725269687462499</v>
      </c>
      <c r="N2660">
        <v>19.684457999999999</v>
      </c>
      <c r="O2660">
        <v>1.8991734494289849</v>
      </c>
      <c r="P2660">
        <v>19771000</v>
      </c>
      <c r="Q2660">
        <v>21186000</v>
      </c>
      <c r="R2660">
        <v>0.93</v>
      </c>
      <c r="S2660">
        <v>44.875999999999998</v>
      </c>
      <c r="T2660">
        <v>9.3810000000000002</v>
      </c>
      <c r="U2660">
        <v>24.256799999999998</v>
      </c>
      <c r="V2660">
        <f t="shared" si="392"/>
        <v>2.5138060911073561</v>
      </c>
      <c r="AC2660">
        <v>23</v>
      </c>
      <c r="AD2660">
        <v>20.03</v>
      </c>
      <c r="AH2660" s="85">
        <f>IF(AND(M2660&lt;Variables!$G$6,M2660&gt;Variables!$G$5),0,1)</f>
        <v>1</v>
      </c>
      <c r="AI2660" s="85">
        <f t="shared" si="390"/>
        <v>0</v>
      </c>
      <c r="AJ2660" s="85">
        <f>IF(I2660&gt;Variables!$G$7,0,1)</f>
        <v>1</v>
      </c>
      <c r="AK2660" s="85">
        <f>IF(F2660&gt;Variables!$G$8,0,1)</f>
        <v>0</v>
      </c>
      <c r="AL2660" s="85">
        <f>IF(G2660&gt;Variables!$G$9,0,1)</f>
        <v>1</v>
      </c>
      <c r="AM2660" s="85">
        <f>IF(AND(K2660&gt;Variables!$G$10,K2660&lt;Variables!$G$11),0,1)</f>
        <v>1</v>
      </c>
      <c r="AN2660" s="103">
        <f>IF(H2660&lt;Variables!$G$13,1,0)</f>
        <v>0</v>
      </c>
      <c r="AO2660" s="101">
        <f>IF(R2660&lt;Variables!$G$12,0,1)</f>
        <v>0</v>
      </c>
      <c r="AP2660" s="86">
        <f t="shared" si="389"/>
        <v>1</v>
      </c>
      <c r="AR2660">
        <v>1</v>
      </c>
      <c r="AS2660">
        <v>0</v>
      </c>
      <c r="AT2660">
        <v>0</v>
      </c>
      <c r="AU2660">
        <v>0</v>
      </c>
      <c r="BA2660">
        <v>2</v>
      </c>
    </row>
    <row r="2661" spans="3:53" ht="12.75" x14ac:dyDescent="0.2">
      <c r="C2661" t="s">
        <v>726</v>
      </c>
      <c r="D2661" t="s">
        <v>704</v>
      </c>
      <c r="E2661">
        <v>18.559999999999999</v>
      </c>
      <c r="F2661">
        <v>8.52</v>
      </c>
      <c r="G2661">
        <v>2.84</v>
      </c>
      <c r="H2661">
        <v>-99999</v>
      </c>
      <c r="I2661">
        <v>-9.1150000000000002</v>
      </c>
      <c r="J2661" t="s">
        <v>78</v>
      </c>
      <c r="K2661">
        <v>56.22</v>
      </c>
      <c r="L2661">
        <v>18.45</v>
      </c>
      <c r="M2661">
        <v>0</v>
      </c>
      <c r="N2661">
        <v>18.52</v>
      </c>
      <c r="O2661">
        <v>-0.37796976241900798</v>
      </c>
      <c r="P2661">
        <v>42295</v>
      </c>
      <c r="Q2661">
        <v>44210</v>
      </c>
      <c r="R2661">
        <v>0.96</v>
      </c>
      <c r="S2661">
        <v>44.875999999999998</v>
      </c>
      <c r="T2661">
        <v>9.3810000000000002</v>
      </c>
      <c r="U2661">
        <v>24.256799999999998</v>
      </c>
      <c r="V2661">
        <f t="shared" si="392"/>
        <v>2.4314391999999998</v>
      </c>
      <c r="AC2661">
        <v>18.75</v>
      </c>
      <c r="AD2661">
        <v>18.32</v>
      </c>
      <c r="AH2661" s="85">
        <f>IF(AND(M2661&lt;Variables!$G$6,M2661&gt;Variables!$G$5),0,1)</f>
        <v>1</v>
      </c>
      <c r="AI2661" s="85">
        <f t="shared" si="390"/>
        <v>1</v>
      </c>
      <c r="AJ2661" s="85">
        <f>IF(I2661&gt;Variables!$G$7,0,1)</f>
        <v>1</v>
      </c>
      <c r="AK2661" s="85">
        <f>IF(F2661&gt;Variables!$G$8,0,1)</f>
        <v>1</v>
      </c>
      <c r="AL2661" s="85">
        <f>IF(G2661&gt;Variables!$G$9,0,1)</f>
        <v>1</v>
      </c>
      <c r="AM2661" s="85">
        <f>IF(AND(K2661&gt;Variables!$G$10,K2661&lt;Variables!$G$11),0,1)</f>
        <v>0</v>
      </c>
      <c r="AN2661" s="103">
        <f>IF(H2661&lt;Variables!$G$13,1,0)</f>
        <v>1</v>
      </c>
      <c r="AO2661" s="101">
        <f>IF(R2661&lt;Variables!$G$12,0,1)</f>
        <v>0</v>
      </c>
      <c r="AP2661" s="86">
        <f t="shared" si="389"/>
        <v>1</v>
      </c>
      <c r="AR2661">
        <v>0</v>
      </c>
      <c r="AS2661">
        <v>0</v>
      </c>
      <c r="AT2661">
        <v>0</v>
      </c>
      <c r="AU2661">
        <v>0</v>
      </c>
      <c r="BA2661">
        <v>0</v>
      </c>
    </row>
    <row r="2662" spans="3:53" ht="12.75" x14ac:dyDescent="0.2">
      <c r="C2662" t="s">
        <v>726</v>
      </c>
      <c r="D2662" t="s">
        <v>714</v>
      </c>
      <c r="E2662">
        <v>0.8</v>
      </c>
      <c r="F2662">
        <v>31.93</v>
      </c>
      <c r="G2662">
        <v>34.119999999999997</v>
      </c>
      <c r="H2662">
        <v>26.38</v>
      </c>
      <c r="I2662">
        <v>-59.701999999999998</v>
      </c>
      <c r="J2662" t="s">
        <v>78</v>
      </c>
      <c r="K2662">
        <v>37.4</v>
      </c>
      <c r="L2662">
        <v>0.84623325000000005</v>
      </c>
      <c r="M2662">
        <v>-4.9080144274643036</v>
      </c>
      <c r="N2662">
        <v>0.89682056521739129</v>
      </c>
      <c r="O2662">
        <v>-10.271905974308369</v>
      </c>
      <c r="P2662">
        <v>15290000</v>
      </c>
      <c r="Q2662">
        <v>481730</v>
      </c>
      <c r="R2662">
        <v>31.74</v>
      </c>
      <c r="S2662">
        <v>44.875999999999998</v>
      </c>
      <c r="T2662">
        <v>9.3810000000000002</v>
      </c>
      <c r="U2662">
        <v>24.256799999999998</v>
      </c>
      <c r="V2662">
        <f t="shared" si="392"/>
        <v>2.1854756197159588</v>
      </c>
      <c r="AC2662">
        <v>0.87</v>
      </c>
      <c r="AD2662">
        <v>0.73329999999999995</v>
      </c>
      <c r="AH2662" s="85">
        <f>IF(AND(M2662&lt;Variables!$G$6,M2662&gt;Variables!$G$5),0,1)</f>
        <v>0</v>
      </c>
      <c r="AI2662" s="85">
        <f t="shared" si="390"/>
        <v>1</v>
      </c>
      <c r="AJ2662" s="85">
        <f>IF(I2662&gt;Variables!$G$7,0,1)</f>
        <v>1</v>
      </c>
      <c r="AK2662" s="85">
        <f>IF(F2662&gt;Variables!$G$8,0,1)</f>
        <v>0</v>
      </c>
      <c r="AL2662" s="85">
        <f>IF(G2662&gt;Variables!$G$9,0,1)</f>
        <v>0</v>
      </c>
      <c r="AM2662" s="85">
        <f>IF(AND(K2662&gt;Variables!$G$10,K2662&lt;Variables!$G$11),0,1)</f>
        <v>1</v>
      </c>
      <c r="AN2662" s="103">
        <f>IF(H2662&lt;Variables!$G$13,1,0)</f>
        <v>1</v>
      </c>
      <c r="AO2662" s="101">
        <f>IF(R2662&lt;Variables!$G$12,0,1)</f>
        <v>1</v>
      </c>
      <c r="AP2662" s="86">
        <f t="shared" si="389"/>
        <v>1</v>
      </c>
      <c r="AR2662">
        <v>1</v>
      </c>
      <c r="AS2662">
        <v>0</v>
      </c>
      <c r="AT2662">
        <v>0</v>
      </c>
      <c r="AU2662">
        <v>0</v>
      </c>
      <c r="BA2662">
        <v>2</v>
      </c>
    </row>
    <row r="2663" spans="3:53" ht="12.75" x14ac:dyDescent="0.2">
      <c r="C2663" t="s">
        <v>726</v>
      </c>
      <c r="D2663" t="s">
        <v>681</v>
      </c>
      <c r="E2663">
        <v>1.33</v>
      </c>
      <c r="F2663">
        <v>36.26</v>
      </c>
      <c r="G2663">
        <v>0</v>
      </c>
      <c r="H2663">
        <v>81.3</v>
      </c>
      <c r="I2663">
        <v>-55.177</v>
      </c>
      <c r="J2663" t="s">
        <v>78</v>
      </c>
      <c r="K2663">
        <v>25.05</v>
      </c>
      <c r="L2663">
        <v>1.3998600000000001</v>
      </c>
      <c r="M2663">
        <v>-4.9904990499049777</v>
      </c>
      <c r="N2663">
        <v>1.4057059999999999</v>
      </c>
      <c r="O2663">
        <v>-5.385621175409355</v>
      </c>
      <c r="P2663">
        <v>88490000</v>
      </c>
      <c r="Q2663">
        <v>793060</v>
      </c>
      <c r="R2663">
        <v>111.58</v>
      </c>
      <c r="S2663">
        <v>44.875999999999998</v>
      </c>
      <c r="T2663">
        <v>9.3810000000000002</v>
      </c>
      <c r="U2663">
        <v>24.256799999999998</v>
      </c>
      <c r="V2663">
        <f t="shared" si="392"/>
        <v>1.8786775719571964</v>
      </c>
      <c r="AC2663">
        <v>1.34</v>
      </c>
      <c r="AD2663">
        <v>1.2</v>
      </c>
      <c r="AH2663" s="85">
        <f>IF(AND(M2663&lt;Variables!$G$6,M2663&gt;Variables!$G$5),0,1)</f>
        <v>0</v>
      </c>
      <c r="AI2663" s="85">
        <f t="shared" si="390"/>
        <v>1</v>
      </c>
      <c r="AJ2663" s="85">
        <f>IF(I2663&gt;Variables!$G$7,0,1)</f>
        <v>1</v>
      </c>
      <c r="AK2663" s="85">
        <f>IF(F2663&gt;Variables!$G$8,0,1)</f>
        <v>0</v>
      </c>
      <c r="AL2663" s="85">
        <f>IF(G2663&gt;Variables!$G$9,0,1)</f>
        <v>1</v>
      </c>
      <c r="AM2663" s="85">
        <f>IF(AND(K2663&gt;Variables!$G$10,K2663&lt;Variables!$G$11),0,1)</f>
        <v>1</v>
      </c>
      <c r="AN2663" s="103">
        <f>IF(H2663&lt;Variables!$G$13,1,0)</f>
        <v>1</v>
      </c>
      <c r="AO2663" s="101">
        <f>IF(R2663&lt;Variables!$G$12,0,1)</f>
        <v>1</v>
      </c>
      <c r="AP2663" s="86">
        <f t="shared" si="389"/>
        <v>1</v>
      </c>
      <c r="AR2663">
        <v>0</v>
      </c>
      <c r="AS2663">
        <v>0</v>
      </c>
      <c r="AT2663">
        <v>1</v>
      </c>
      <c r="AU2663">
        <v>0</v>
      </c>
      <c r="BA2663">
        <v>-2.25</v>
      </c>
    </row>
    <row r="2664" spans="3:53" ht="12.75" x14ac:dyDescent="0.2">
      <c r="C2664" t="s">
        <v>726</v>
      </c>
      <c r="D2664" t="s">
        <v>117</v>
      </c>
      <c r="E2664">
        <v>27.22</v>
      </c>
      <c r="F2664">
        <v>11.56</v>
      </c>
      <c r="G2664">
        <v>12.15</v>
      </c>
      <c r="H2664">
        <v>3680</v>
      </c>
      <c r="I2664">
        <v>-33.610999999999997</v>
      </c>
      <c r="J2664" t="s">
        <v>78</v>
      </c>
      <c r="K2664">
        <v>63.66</v>
      </c>
      <c r="L2664">
        <v>27.054754999999989</v>
      </c>
      <c r="M2664">
        <v>0.48141260196222718</v>
      </c>
      <c r="N2664">
        <v>26.895465999999999</v>
      </c>
      <c r="O2664">
        <v>1.0765160194658689</v>
      </c>
      <c r="P2664">
        <v>11512000</v>
      </c>
      <c r="Q2664">
        <v>16008000</v>
      </c>
      <c r="R2664">
        <v>0.72</v>
      </c>
      <c r="S2664">
        <v>44.875999999999998</v>
      </c>
      <c r="T2664">
        <v>9.3810000000000002</v>
      </c>
      <c r="U2664">
        <v>24.256799999999998</v>
      </c>
      <c r="V2664">
        <f t="shared" si="392"/>
        <v>2.477009106688564</v>
      </c>
      <c r="AC2664">
        <v>28.66</v>
      </c>
      <c r="AD2664">
        <v>26.79</v>
      </c>
      <c r="AH2664" s="85">
        <f>IF(AND(M2664&lt;Variables!$G$6,M2664&gt;Variables!$G$5),0,1)</f>
        <v>1</v>
      </c>
      <c r="AI2664" s="85">
        <f t="shared" si="390"/>
        <v>0</v>
      </c>
      <c r="AJ2664" s="85">
        <f>IF(I2664&gt;Variables!$G$7,0,1)</f>
        <v>1</v>
      </c>
      <c r="AK2664" s="85">
        <f>IF(F2664&gt;Variables!$G$8,0,1)</f>
        <v>0</v>
      </c>
      <c r="AL2664" s="85">
        <f>IF(G2664&gt;Variables!$G$9,0,1)</f>
        <v>0</v>
      </c>
      <c r="AM2664" s="85">
        <f>IF(AND(K2664&gt;Variables!$G$10,K2664&lt;Variables!$G$11),0,1)</f>
        <v>0</v>
      </c>
      <c r="AN2664" s="103">
        <f>IF(H2664&lt;Variables!$G$13,1,0)</f>
        <v>0</v>
      </c>
      <c r="AO2664" s="101">
        <f>IF(R2664&lt;Variables!$G$12,0,1)</f>
        <v>0</v>
      </c>
      <c r="AP2664" s="86">
        <f t="shared" si="389"/>
        <v>1</v>
      </c>
      <c r="AR2664">
        <v>1</v>
      </c>
      <c r="AS2664">
        <v>0</v>
      </c>
      <c r="AT2664">
        <v>0</v>
      </c>
      <c r="AU2664">
        <v>0</v>
      </c>
      <c r="BA2664">
        <v>0.91</v>
      </c>
    </row>
    <row r="2665" spans="3:53" ht="12.75" x14ac:dyDescent="0.2">
      <c r="C2665" t="s">
        <v>728</v>
      </c>
      <c r="D2665" t="s">
        <v>117</v>
      </c>
      <c r="E2665">
        <v>27.32</v>
      </c>
      <c r="F2665">
        <v>12.3</v>
      </c>
      <c r="G2665">
        <v>12.54</v>
      </c>
      <c r="H2665">
        <v>3680</v>
      </c>
      <c r="I2665">
        <v>-33.533999999999999</v>
      </c>
      <c r="J2665" t="s">
        <v>78</v>
      </c>
      <c r="K2665">
        <v>65.47</v>
      </c>
      <c r="L2665">
        <v>27.114190000000001</v>
      </c>
      <c r="M2665">
        <v>0.6115248141286922</v>
      </c>
      <c r="N2665">
        <v>26.969076000000001</v>
      </c>
      <c r="O2665">
        <v>1.1528908146500829</v>
      </c>
      <c r="P2665">
        <v>11837000</v>
      </c>
      <c r="Q2665">
        <v>16008000</v>
      </c>
      <c r="R2665">
        <v>0.74</v>
      </c>
      <c r="S2665">
        <v>45.2</v>
      </c>
      <c r="T2665">
        <v>9.5380000000000003</v>
      </c>
      <c r="U2665">
        <v>24.5976</v>
      </c>
      <c r="V2665">
        <f t="shared" si="392"/>
        <v>2.4840482405628932</v>
      </c>
      <c r="AC2665">
        <v>28.66</v>
      </c>
      <c r="AD2665">
        <v>26.79</v>
      </c>
      <c r="AH2665" s="85">
        <f>IF(AND(M2665&lt;Variables!$G$6,M2665&gt;Variables!$G$5),0,1)</f>
        <v>1</v>
      </c>
      <c r="AI2665" s="85">
        <f t="shared" si="390"/>
        <v>0</v>
      </c>
      <c r="AJ2665" s="85">
        <f>IF(I2665&gt;Variables!$G$7,0,1)</f>
        <v>1</v>
      </c>
      <c r="AK2665" s="85">
        <f>IF(F2665&gt;Variables!$G$8,0,1)</f>
        <v>0</v>
      </c>
      <c r="AL2665" s="85">
        <f>IF(G2665&gt;Variables!$G$9,0,1)</f>
        <v>0</v>
      </c>
      <c r="AM2665" s="85">
        <f>IF(AND(K2665&gt;Variables!$G$10,K2665&lt;Variables!$G$11),0,1)</f>
        <v>0</v>
      </c>
      <c r="AN2665" s="103">
        <f>IF(H2665&lt;Variables!$G$13,1,0)</f>
        <v>0</v>
      </c>
      <c r="AO2665" s="101">
        <f>IF(R2665&lt;Variables!$G$12,0,1)</f>
        <v>0</v>
      </c>
      <c r="AP2665" s="86">
        <f t="shared" si="389"/>
        <v>1</v>
      </c>
      <c r="AR2665">
        <v>1</v>
      </c>
      <c r="AS2665">
        <v>0</v>
      </c>
      <c r="AT2665">
        <v>0</v>
      </c>
      <c r="AU2665">
        <v>0</v>
      </c>
      <c r="BA2665">
        <v>1.04</v>
      </c>
    </row>
    <row r="2666" spans="3:53" ht="12.75" x14ac:dyDescent="0.2">
      <c r="C2666" t="s">
        <v>728</v>
      </c>
      <c r="D2666" t="s">
        <v>193</v>
      </c>
      <c r="E2666">
        <v>20.32</v>
      </c>
      <c r="F2666">
        <v>19.36</v>
      </c>
      <c r="G2666">
        <v>12.98</v>
      </c>
      <c r="H2666">
        <v>6870</v>
      </c>
      <c r="I2666">
        <v>-49.972999999999999</v>
      </c>
      <c r="J2666" t="s">
        <v>78</v>
      </c>
      <c r="K2666">
        <v>81.510000000000005</v>
      </c>
      <c r="L2666">
        <v>19.939409999999999</v>
      </c>
      <c r="M2666">
        <v>1.7081247639724491</v>
      </c>
      <c r="N2666">
        <v>19.760898000000001</v>
      </c>
      <c r="O2666">
        <v>2.626915031897842</v>
      </c>
      <c r="P2666">
        <v>20651000</v>
      </c>
      <c r="Q2666">
        <v>21186000</v>
      </c>
      <c r="R2666">
        <v>0.97</v>
      </c>
      <c r="S2666">
        <v>45.2</v>
      </c>
      <c r="T2666">
        <v>9.5380000000000003</v>
      </c>
      <c r="U2666">
        <v>24.5976</v>
      </c>
      <c r="V2666">
        <f t="shared" si="392"/>
        <v>2.4935914994654311</v>
      </c>
      <c r="AC2666">
        <v>23</v>
      </c>
      <c r="AD2666">
        <v>20.27</v>
      </c>
      <c r="AH2666" s="85">
        <f>IF(AND(M2666&lt;Variables!$G$6,M2666&gt;Variables!$G$5),0,1)</f>
        <v>1</v>
      </c>
      <c r="AI2666" s="85">
        <f t="shared" si="390"/>
        <v>0</v>
      </c>
      <c r="AJ2666" s="85">
        <f>IF(I2666&gt;Variables!$G$7,0,1)</f>
        <v>1</v>
      </c>
      <c r="AK2666" s="85">
        <f>IF(F2666&gt;Variables!$G$8,0,1)</f>
        <v>0</v>
      </c>
      <c r="AL2666" s="85">
        <f>IF(G2666&gt;Variables!$G$9,0,1)</f>
        <v>0</v>
      </c>
      <c r="AM2666" s="85">
        <f>IF(AND(K2666&gt;Variables!$G$10,K2666&lt;Variables!$G$11),0,1)</f>
        <v>1</v>
      </c>
      <c r="AN2666" s="103">
        <f>IF(H2666&lt;Variables!$G$13,1,0)</f>
        <v>0</v>
      </c>
      <c r="AO2666" s="101">
        <f>IF(R2666&lt;Variables!$G$12,0,1)</f>
        <v>0</v>
      </c>
      <c r="AP2666" s="86">
        <f t="shared" si="389"/>
        <v>1</v>
      </c>
      <c r="AR2666">
        <v>1</v>
      </c>
      <c r="AS2666">
        <v>0</v>
      </c>
      <c r="AT2666">
        <v>0</v>
      </c>
      <c r="AU2666">
        <v>0</v>
      </c>
      <c r="BA2666">
        <v>2</v>
      </c>
    </row>
    <row r="2667" spans="3:53" ht="12.75" x14ac:dyDescent="0.2">
      <c r="C2667" t="s">
        <v>728</v>
      </c>
      <c r="D2667" t="s">
        <v>370</v>
      </c>
      <c r="E2667">
        <v>17.27</v>
      </c>
      <c r="F2667">
        <v>11.55</v>
      </c>
      <c r="G2667">
        <v>8.77</v>
      </c>
      <c r="H2667">
        <v>2790</v>
      </c>
      <c r="I2667">
        <v>31.055</v>
      </c>
      <c r="J2667" t="s">
        <v>78</v>
      </c>
      <c r="K2667">
        <v>56.97</v>
      </c>
      <c r="L2667">
        <v>17.2135</v>
      </c>
      <c r="M2667">
        <v>0.15394893542855939</v>
      </c>
      <c r="N2667">
        <v>17.114999999999998</v>
      </c>
      <c r="O2667">
        <v>0.7303534910896875</v>
      </c>
      <c r="P2667">
        <v>1235000</v>
      </c>
      <c r="Q2667">
        <v>1113000</v>
      </c>
      <c r="R2667">
        <v>1.1100000000000001</v>
      </c>
      <c r="S2667">
        <v>45.2</v>
      </c>
      <c r="T2667">
        <v>9.5380000000000003</v>
      </c>
      <c r="U2667">
        <v>24.5976</v>
      </c>
      <c r="V2667">
        <f t="shared" si="392"/>
        <v>2.4321076341359995</v>
      </c>
      <c r="AC2667">
        <v>17.574999999999999</v>
      </c>
      <c r="AD2667">
        <v>17.05</v>
      </c>
      <c r="AH2667" s="85">
        <f>IF(AND(M2667&lt;Variables!$G$6,M2667&gt;Variables!$G$5),0,1)</f>
        <v>1</v>
      </c>
      <c r="AI2667" s="85">
        <f t="shared" si="390"/>
        <v>0</v>
      </c>
      <c r="AJ2667" s="85">
        <f>IF(I2667&gt;Variables!$G$7,0,1)</f>
        <v>0</v>
      </c>
      <c r="AK2667" s="85">
        <f>IF(F2667&gt;Variables!$G$8,0,1)</f>
        <v>0</v>
      </c>
      <c r="AL2667" s="85">
        <f>IF(G2667&gt;Variables!$G$9,0,1)</f>
        <v>1</v>
      </c>
      <c r="AM2667" s="85">
        <f>IF(AND(K2667&gt;Variables!$G$10,K2667&lt;Variables!$G$11),0,1)</f>
        <v>0</v>
      </c>
      <c r="AN2667" s="103">
        <f>IF(H2667&lt;Variables!$G$13,1,0)</f>
        <v>0</v>
      </c>
      <c r="AO2667" s="101">
        <f>IF(R2667&lt;Variables!$G$12,0,1)</f>
        <v>0</v>
      </c>
      <c r="AP2667" s="86">
        <f t="shared" si="389"/>
        <v>1</v>
      </c>
      <c r="AR2667">
        <v>1</v>
      </c>
      <c r="AS2667">
        <v>0</v>
      </c>
      <c r="AT2667">
        <v>0</v>
      </c>
      <c r="AU2667">
        <v>0</v>
      </c>
      <c r="BA2667">
        <v>0.97</v>
      </c>
    </row>
    <row r="2668" spans="3:53" ht="12.75" x14ac:dyDescent="0.2">
      <c r="C2668" t="s">
        <v>728</v>
      </c>
      <c r="D2668" t="s">
        <v>499</v>
      </c>
      <c r="E2668">
        <v>73.88</v>
      </c>
      <c r="F2668">
        <v>11.18</v>
      </c>
      <c r="G2668">
        <v>10.47</v>
      </c>
      <c r="H2668">
        <v>4800</v>
      </c>
      <c r="I2668">
        <v>46.677</v>
      </c>
      <c r="J2668" t="s">
        <v>78</v>
      </c>
      <c r="K2668">
        <v>76.599999999999994</v>
      </c>
      <c r="L2668">
        <v>73.009450000000001</v>
      </c>
      <c r="M2668">
        <v>0.93898803511051254</v>
      </c>
      <c r="N2668">
        <v>71.864832000000007</v>
      </c>
      <c r="O2668">
        <v>2.546680969072586</v>
      </c>
      <c r="P2668">
        <v>797618</v>
      </c>
      <c r="Q2668">
        <v>1258000</v>
      </c>
      <c r="R2668">
        <v>0.63</v>
      </c>
      <c r="S2668">
        <v>45.2</v>
      </c>
      <c r="T2668">
        <v>9.5380000000000003</v>
      </c>
      <c r="U2668">
        <v>24.5976</v>
      </c>
      <c r="V2668">
        <f t="shared" si="392"/>
        <v>2.546028499039509</v>
      </c>
      <c r="AC2668">
        <v>78.568200000000004</v>
      </c>
      <c r="AD2668">
        <v>73.66</v>
      </c>
      <c r="AH2668" s="85">
        <f>IF(AND(M2668&lt;Variables!$G$6,M2668&gt;Variables!$G$5),0,1)</f>
        <v>1</v>
      </c>
      <c r="AI2668" s="85">
        <f t="shared" si="390"/>
        <v>0</v>
      </c>
      <c r="AJ2668" s="85">
        <f>IF(I2668&gt;Variables!$G$7,0,1)</f>
        <v>0</v>
      </c>
      <c r="AK2668" s="85">
        <f>IF(F2668&gt;Variables!$G$8,0,1)</f>
        <v>0</v>
      </c>
      <c r="AL2668" s="85">
        <f>IF(G2668&gt;Variables!$G$9,0,1)</f>
        <v>1</v>
      </c>
      <c r="AM2668" s="85">
        <f>IF(AND(K2668&gt;Variables!$G$10,K2668&lt;Variables!$G$11),0,1)</f>
        <v>1</v>
      </c>
      <c r="AN2668" s="103">
        <f>IF(H2668&lt;Variables!$G$13,1,0)</f>
        <v>0</v>
      </c>
      <c r="AO2668" s="101">
        <f>IF(R2668&lt;Variables!$G$12,0,1)</f>
        <v>0</v>
      </c>
      <c r="AP2668" s="86">
        <f t="shared" si="389"/>
        <v>1</v>
      </c>
      <c r="AR2668">
        <v>1</v>
      </c>
      <c r="AS2668">
        <v>0</v>
      </c>
      <c r="AT2668">
        <v>0</v>
      </c>
      <c r="AU2668">
        <v>0</v>
      </c>
      <c r="BA2668">
        <v>1.53</v>
      </c>
    </row>
    <row r="2669" spans="3:53" ht="12.75" x14ac:dyDescent="0.2">
      <c r="C2669" t="s">
        <v>728</v>
      </c>
      <c r="D2669" t="s">
        <v>389</v>
      </c>
      <c r="E2669">
        <v>8.59</v>
      </c>
      <c r="F2669">
        <v>12.57</v>
      </c>
      <c r="G2669">
        <v>5.65</v>
      </c>
      <c r="H2669">
        <v>2260</v>
      </c>
      <c r="I2669">
        <v>-40.122999999999998</v>
      </c>
      <c r="J2669" t="s">
        <v>78</v>
      </c>
      <c r="K2669">
        <v>52.5</v>
      </c>
      <c r="L2669">
        <v>8.610479999999999</v>
      </c>
      <c r="M2669">
        <v>-0.12171214612889621</v>
      </c>
      <c r="N2669">
        <v>8.5501920000000009</v>
      </c>
      <c r="O2669">
        <v>0.58253662607808976</v>
      </c>
      <c r="P2669">
        <v>10018000</v>
      </c>
      <c r="Q2669">
        <v>7917000</v>
      </c>
      <c r="R2669">
        <v>1.27</v>
      </c>
      <c r="S2669">
        <v>45.2</v>
      </c>
      <c r="T2669">
        <v>9.5380000000000003</v>
      </c>
      <c r="U2669">
        <v>24.5976</v>
      </c>
      <c r="V2669">
        <f t="shared" si="392"/>
        <v>2.3969432774944019</v>
      </c>
      <c r="AC2669">
        <v>8.6098999999999997</v>
      </c>
      <c r="AD2669">
        <v>8.3550000000000004</v>
      </c>
      <c r="AH2669" s="85">
        <f>IF(AND(M2669&lt;Variables!$G$6,M2669&gt;Variables!$G$5),0,1)</f>
        <v>1</v>
      </c>
      <c r="AI2669" s="85">
        <f t="shared" si="390"/>
        <v>0</v>
      </c>
      <c r="AJ2669" s="85">
        <f>IF(I2669&gt;Variables!$G$7,0,1)</f>
        <v>1</v>
      </c>
      <c r="AK2669" s="85">
        <f>IF(F2669&gt;Variables!$G$8,0,1)</f>
        <v>0</v>
      </c>
      <c r="AL2669" s="85">
        <f>IF(G2669&gt;Variables!$G$9,0,1)</f>
        <v>1</v>
      </c>
      <c r="AM2669" s="85">
        <f>IF(AND(K2669&gt;Variables!$G$10,K2669&lt;Variables!$G$11),0,1)</f>
        <v>0</v>
      </c>
      <c r="AN2669" s="103">
        <f>IF(H2669&lt;Variables!$G$13,1,0)</f>
        <v>1</v>
      </c>
      <c r="AO2669" s="101">
        <f>IF(R2669&lt;Variables!$G$12,0,1)</f>
        <v>0</v>
      </c>
      <c r="AP2669" s="86">
        <f t="shared" si="389"/>
        <v>1</v>
      </c>
      <c r="AR2669">
        <v>0</v>
      </c>
      <c r="AS2669">
        <v>0</v>
      </c>
      <c r="AT2669">
        <v>1</v>
      </c>
      <c r="AU2669">
        <v>0</v>
      </c>
      <c r="BA2669">
        <v>-1.71</v>
      </c>
    </row>
    <row r="2670" spans="3:53" ht="12.75" x14ac:dyDescent="0.2">
      <c r="C2670" t="s">
        <v>728</v>
      </c>
      <c r="D2670" t="s">
        <v>447</v>
      </c>
      <c r="E2670">
        <v>18.34</v>
      </c>
      <c r="F2670">
        <v>7.89</v>
      </c>
      <c r="G2670">
        <v>6.41</v>
      </c>
      <c r="H2670">
        <v>7820</v>
      </c>
      <c r="I2670">
        <v>-55.337000000000003</v>
      </c>
      <c r="J2670" t="s">
        <v>78</v>
      </c>
      <c r="K2670">
        <v>57.1</v>
      </c>
      <c r="L2670">
        <v>18.300905</v>
      </c>
      <c r="M2670">
        <v>0.27318321143134239</v>
      </c>
      <c r="N2670">
        <v>18.296726</v>
      </c>
      <c r="O2670">
        <v>0.29608575873082282</v>
      </c>
      <c r="P2670">
        <v>21199000</v>
      </c>
      <c r="Q2670">
        <v>23167000</v>
      </c>
      <c r="R2670">
        <v>0.92</v>
      </c>
      <c r="S2670">
        <v>45.2</v>
      </c>
      <c r="T2670">
        <v>9.5380000000000003</v>
      </c>
      <c r="U2670">
        <v>24.5976</v>
      </c>
      <c r="V2670">
        <f t="shared" si="392"/>
        <v>2.4278516693890277</v>
      </c>
      <c r="AC2670">
        <v>19.14</v>
      </c>
      <c r="AD2670">
        <v>17.75</v>
      </c>
      <c r="AH2670" s="85">
        <f>IF(AND(M2670&lt;Variables!$G$6,M2670&gt;Variables!$G$5),0,1)</f>
        <v>1</v>
      </c>
      <c r="AI2670" s="85">
        <f t="shared" si="390"/>
        <v>0</v>
      </c>
      <c r="AJ2670" s="85">
        <f>IF(I2670&gt;Variables!$G$7,0,1)</f>
        <v>1</v>
      </c>
      <c r="AK2670" s="85">
        <f>IF(F2670&gt;Variables!$G$8,0,1)</f>
        <v>1</v>
      </c>
      <c r="AL2670" s="85">
        <f>IF(G2670&gt;Variables!$G$9,0,1)</f>
        <v>1</v>
      </c>
      <c r="AM2670" s="85">
        <f>IF(AND(K2670&gt;Variables!$G$10,K2670&lt;Variables!$G$11),0,1)</f>
        <v>0</v>
      </c>
      <c r="AN2670" s="103">
        <f>IF(H2670&lt;Variables!$G$13,1,0)</f>
        <v>0</v>
      </c>
      <c r="AO2670" s="101">
        <f>IF(R2670&lt;Variables!$G$12,0,1)</f>
        <v>0</v>
      </c>
      <c r="AP2670" s="86">
        <f t="shared" si="389"/>
        <v>1</v>
      </c>
      <c r="AR2670">
        <v>0</v>
      </c>
      <c r="AS2670">
        <v>0</v>
      </c>
      <c r="AT2670">
        <v>0</v>
      </c>
      <c r="AU2670">
        <v>1</v>
      </c>
      <c r="BA2670">
        <v>-1.27</v>
      </c>
    </row>
    <row r="2671" spans="3:53" ht="12.75" x14ac:dyDescent="0.2">
      <c r="C2671" t="s">
        <v>728</v>
      </c>
      <c r="D2671" t="s">
        <v>132</v>
      </c>
      <c r="E2671">
        <v>4.42</v>
      </c>
      <c r="F2671">
        <v>9.01</v>
      </c>
      <c r="G2671">
        <v>7.14</v>
      </c>
      <c r="H2671">
        <v>2560</v>
      </c>
      <c r="I2671">
        <v>-7.8E-2</v>
      </c>
      <c r="J2671" t="s">
        <v>76</v>
      </c>
      <c r="K2671">
        <v>75.27</v>
      </c>
      <c r="L2671">
        <v>4.3728450000000008</v>
      </c>
      <c r="M2671">
        <v>1.1927017765321899</v>
      </c>
      <c r="N2671">
        <v>4.3391279999999997</v>
      </c>
      <c r="O2671">
        <v>1.979015138525533</v>
      </c>
      <c r="P2671">
        <v>19765000</v>
      </c>
      <c r="Q2671">
        <v>19788000</v>
      </c>
      <c r="R2671">
        <v>1</v>
      </c>
      <c r="S2671">
        <v>45.2</v>
      </c>
      <c r="T2671">
        <v>9.5380000000000003</v>
      </c>
      <c r="U2671">
        <v>24.5976</v>
      </c>
      <c r="V2671">
        <f t="shared" si="392"/>
        <v>2.5107438644072704</v>
      </c>
      <c r="AC2671">
        <v>4.4774000000000003</v>
      </c>
      <c r="AD2671">
        <v>4.3099999999999996</v>
      </c>
      <c r="AH2671" s="85">
        <f>IF(AND(M2671&lt;Variables!$G$6,M2671&gt;Variables!$G$5),0,1)</f>
        <v>1</v>
      </c>
      <c r="AI2671" s="85">
        <f t="shared" si="390"/>
        <v>0</v>
      </c>
      <c r="AJ2671" s="85">
        <f>IF(I2671&gt;Variables!$G$7,0,1)</f>
        <v>1</v>
      </c>
      <c r="AK2671" s="85">
        <f>IF(F2671&gt;Variables!$G$8,0,1)</f>
        <v>0</v>
      </c>
      <c r="AL2671" s="85">
        <f>IF(G2671&gt;Variables!$G$9,0,1)</f>
        <v>1</v>
      </c>
      <c r="AM2671" s="85">
        <f>IF(AND(K2671&gt;Variables!$G$10,K2671&lt;Variables!$G$11),0,1)</f>
        <v>1</v>
      </c>
      <c r="AN2671" s="103">
        <f>IF(H2671&lt;Variables!$G$13,1,0)</f>
        <v>0</v>
      </c>
      <c r="AO2671" s="101">
        <f>IF(R2671&lt;Variables!$G$12,0,1)</f>
        <v>0</v>
      </c>
      <c r="AP2671" s="86">
        <f t="shared" ref="AP2671:AP2734" si="393">IF(J2671="Pass", 0,1)</f>
        <v>0</v>
      </c>
      <c r="AR2671">
        <v>0</v>
      </c>
      <c r="AS2671">
        <v>0</v>
      </c>
      <c r="AT2671">
        <v>0</v>
      </c>
      <c r="AU2671">
        <v>1</v>
      </c>
      <c r="BA2671">
        <v>-0.28000000000000003</v>
      </c>
    </row>
    <row r="2672" spans="3:53" ht="12.75" x14ac:dyDescent="0.2">
      <c r="C2672" t="s">
        <v>728</v>
      </c>
      <c r="D2672" t="s">
        <v>603</v>
      </c>
      <c r="E2672">
        <v>13.47</v>
      </c>
      <c r="F2672">
        <v>16.600000000000001</v>
      </c>
      <c r="G2672">
        <v>4.03</v>
      </c>
      <c r="H2672">
        <v>6420</v>
      </c>
      <c r="I2672">
        <v>-7.9260000000000002</v>
      </c>
      <c r="J2672" t="s">
        <v>78</v>
      </c>
      <c r="K2672">
        <v>56.67</v>
      </c>
      <c r="L2672">
        <v>13.35383</v>
      </c>
      <c r="M2672">
        <v>0.5703981554355656</v>
      </c>
      <c r="N2672">
        <v>13.220243999999999</v>
      </c>
      <c r="O2672">
        <v>1.586627296742773</v>
      </c>
      <c r="P2672">
        <v>125229000</v>
      </c>
      <c r="Q2672">
        <v>15248000</v>
      </c>
      <c r="R2672">
        <v>8.2100000000000009</v>
      </c>
      <c r="S2672">
        <v>45.2</v>
      </c>
      <c r="T2672">
        <v>9.5380000000000003</v>
      </c>
      <c r="U2672">
        <v>24.5976</v>
      </c>
      <c r="V2672">
        <f t="shared" si="392"/>
        <v>2.4102832911064462</v>
      </c>
      <c r="AC2672">
        <v>16.66</v>
      </c>
      <c r="AD2672">
        <v>13.07</v>
      </c>
      <c r="AH2672" s="85">
        <f>IF(AND(M2672&lt;Variables!$G$6,M2672&gt;Variables!$G$5),0,1)</f>
        <v>1</v>
      </c>
      <c r="AI2672" s="85">
        <f t="shared" si="390"/>
        <v>0</v>
      </c>
      <c r="AJ2672" s="85">
        <f>IF(I2672&gt;Variables!$G$7,0,1)</f>
        <v>1</v>
      </c>
      <c r="AK2672" s="85">
        <f>IF(F2672&gt;Variables!$G$8,0,1)</f>
        <v>0</v>
      </c>
      <c r="AL2672" s="85">
        <f>IF(G2672&gt;Variables!$G$9,0,1)</f>
        <v>1</v>
      </c>
      <c r="AM2672" s="85">
        <f>IF(AND(K2672&gt;Variables!$G$10,K2672&lt;Variables!$G$11),0,1)</f>
        <v>0</v>
      </c>
      <c r="AN2672" s="103">
        <f>IF(H2672&lt;Variables!$G$13,1,0)</f>
        <v>0</v>
      </c>
      <c r="AO2672" s="101">
        <f>IF(R2672&lt;Variables!$G$12,0,1)</f>
        <v>1</v>
      </c>
      <c r="AP2672" s="86">
        <f t="shared" si="393"/>
        <v>1</v>
      </c>
      <c r="AR2672">
        <v>1</v>
      </c>
      <c r="AS2672">
        <v>0</v>
      </c>
      <c r="AT2672">
        <v>0</v>
      </c>
      <c r="AU2672">
        <v>0</v>
      </c>
      <c r="BA2672">
        <v>2</v>
      </c>
    </row>
    <row r="2673" spans="3:53" ht="12.75" x14ac:dyDescent="0.2">
      <c r="C2673" t="s">
        <v>728</v>
      </c>
      <c r="D2673" t="s">
        <v>683</v>
      </c>
      <c r="E2673">
        <v>28.3</v>
      </c>
      <c r="F2673">
        <v>12.88</v>
      </c>
      <c r="G2673">
        <v>3.25</v>
      </c>
      <c r="H2673">
        <v>3980</v>
      </c>
      <c r="I2673">
        <v>-23.209</v>
      </c>
      <c r="J2673" t="s">
        <v>78</v>
      </c>
      <c r="K2673">
        <v>51.9</v>
      </c>
      <c r="L2673">
        <v>28.293835000000001</v>
      </c>
      <c r="M2673">
        <v>-1.3554189455060629E-2</v>
      </c>
      <c r="N2673">
        <v>28.242334</v>
      </c>
      <c r="O2673">
        <v>0.1687750028025288</v>
      </c>
      <c r="P2673">
        <v>3610000</v>
      </c>
      <c r="Q2673">
        <v>1581000</v>
      </c>
      <c r="R2673">
        <v>2.2799999999999998</v>
      </c>
      <c r="S2673">
        <v>45.2</v>
      </c>
      <c r="T2673">
        <v>9.5380000000000003</v>
      </c>
      <c r="U2673">
        <v>24.5976</v>
      </c>
      <c r="V2673">
        <f t="shared" si="392"/>
        <v>2.3871107834742094</v>
      </c>
      <c r="AC2673">
        <v>28.62</v>
      </c>
      <c r="AD2673">
        <v>27.2</v>
      </c>
      <c r="AH2673" s="85">
        <f>IF(AND(M2673&lt;Variables!$G$6,M2673&gt;Variables!$G$5),0,1)</f>
        <v>1</v>
      </c>
      <c r="AI2673" s="85">
        <f t="shared" si="390"/>
        <v>0</v>
      </c>
      <c r="AJ2673" s="85">
        <f>IF(I2673&gt;Variables!$G$7,0,1)</f>
        <v>1</v>
      </c>
      <c r="AK2673" s="85">
        <f>IF(F2673&gt;Variables!$G$8,0,1)</f>
        <v>0</v>
      </c>
      <c r="AL2673" s="85">
        <f>IF(G2673&gt;Variables!$G$9,0,1)</f>
        <v>1</v>
      </c>
      <c r="AM2673" s="85">
        <f>IF(AND(K2673&gt;Variables!$G$10,K2673&lt;Variables!$G$11),0,1)</f>
        <v>0</v>
      </c>
      <c r="AN2673" s="103">
        <f>IF(H2673&lt;Variables!$G$13,1,0)</f>
        <v>0</v>
      </c>
      <c r="AO2673" s="101">
        <f>IF(R2673&lt;Variables!$G$12,0,1)</f>
        <v>1</v>
      </c>
      <c r="AP2673" s="86">
        <f t="shared" si="393"/>
        <v>1</v>
      </c>
      <c r="AR2673">
        <v>0</v>
      </c>
      <c r="AS2673">
        <v>0</v>
      </c>
      <c r="AT2673">
        <v>0</v>
      </c>
      <c r="AU2673">
        <v>1</v>
      </c>
      <c r="BA2673">
        <v>-0.34</v>
      </c>
    </row>
    <row r="2674" spans="3:53" ht="12.75" x14ac:dyDescent="0.2">
      <c r="C2674" t="s">
        <v>728</v>
      </c>
      <c r="D2674" t="s">
        <v>391</v>
      </c>
      <c r="E2674">
        <v>163.79</v>
      </c>
      <c r="F2674">
        <v>11.49</v>
      </c>
      <c r="G2674">
        <v>13.2</v>
      </c>
      <c r="H2674">
        <v>11000</v>
      </c>
      <c r="I2674">
        <v>-16.881</v>
      </c>
      <c r="J2674" t="s">
        <v>78</v>
      </c>
      <c r="K2674">
        <v>85.02</v>
      </c>
      <c r="L2674">
        <v>159.558325</v>
      </c>
      <c r="M2674">
        <v>1.86864270479147</v>
      </c>
      <c r="N2674">
        <v>156.21765199999999</v>
      </c>
      <c r="O2674">
        <v>4.047076574931495</v>
      </c>
      <c r="P2674">
        <v>1776000</v>
      </c>
      <c r="Q2674">
        <v>3644000</v>
      </c>
      <c r="R2674">
        <v>0.49</v>
      </c>
      <c r="S2674">
        <v>45.2</v>
      </c>
      <c r="T2674">
        <v>9.5380000000000003</v>
      </c>
      <c r="U2674">
        <v>24.5976</v>
      </c>
      <c r="V2674">
        <f t="shared" si="392"/>
        <v>2.4922321522724711</v>
      </c>
      <c r="AC2674">
        <v>175.74940000000001</v>
      </c>
      <c r="AD2674">
        <v>160.41</v>
      </c>
      <c r="AH2674" s="85">
        <f>IF(AND(M2674&lt;Variables!$G$6,M2674&gt;Variables!$G$5),0,1)</f>
        <v>1</v>
      </c>
      <c r="AI2674" s="85">
        <f t="shared" si="390"/>
        <v>0</v>
      </c>
      <c r="AJ2674" s="85">
        <f>IF(I2674&gt;Variables!$G$7,0,1)</f>
        <v>1</v>
      </c>
      <c r="AK2674" s="85">
        <f>IF(F2674&gt;Variables!$G$8,0,1)</f>
        <v>0</v>
      </c>
      <c r="AL2674" s="85">
        <f>IF(G2674&gt;Variables!$G$9,0,1)</f>
        <v>0</v>
      </c>
      <c r="AM2674" s="85">
        <f>IF(AND(K2674&gt;Variables!$G$10,K2674&lt;Variables!$G$11),0,1)</f>
        <v>1</v>
      </c>
      <c r="AN2674" s="103">
        <f>IF(H2674&lt;Variables!$G$13,1,0)</f>
        <v>0</v>
      </c>
      <c r="AO2674" s="101">
        <f>IF(R2674&lt;Variables!$G$12,0,1)</f>
        <v>0</v>
      </c>
      <c r="AP2674" s="86">
        <f t="shared" si="393"/>
        <v>1</v>
      </c>
      <c r="AR2674">
        <v>1</v>
      </c>
      <c r="AS2674">
        <v>0</v>
      </c>
      <c r="AT2674">
        <v>0</v>
      </c>
      <c r="AU2674">
        <v>0</v>
      </c>
      <c r="BA2674">
        <v>1.28</v>
      </c>
    </row>
    <row r="2675" spans="3:53" ht="12.75" x14ac:dyDescent="0.2">
      <c r="C2675" t="s">
        <v>728</v>
      </c>
      <c r="D2675" t="s">
        <v>727</v>
      </c>
      <c r="E2675">
        <v>33.090000000000003</v>
      </c>
      <c r="F2675">
        <v>9.3699999999999992</v>
      </c>
      <c r="G2675">
        <v>8.89</v>
      </c>
      <c r="H2675">
        <v>1910</v>
      </c>
      <c r="I2675">
        <v>-7.7329999999999997</v>
      </c>
      <c r="J2675" t="s">
        <v>78</v>
      </c>
      <c r="K2675">
        <v>61.24</v>
      </c>
      <c r="L2675">
        <v>32.674789999999987</v>
      </c>
      <c r="M2675">
        <v>1.1789211193094371</v>
      </c>
      <c r="N2675">
        <v>31.585920000000002</v>
      </c>
      <c r="O2675">
        <v>4.6668895507871886</v>
      </c>
      <c r="P2675">
        <v>1704000</v>
      </c>
      <c r="Q2675">
        <v>1219000</v>
      </c>
      <c r="R2675">
        <v>1.4</v>
      </c>
      <c r="S2675">
        <v>45.2</v>
      </c>
      <c r="T2675">
        <v>9.5380000000000003</v>
      </c>
      <c r="U2675">
        <v>24.5976</v>
      </c>
      <c r="V2675">
        <f t="shared" si="392"/>
        <v>2.4145253509735167</v>
      </c>
      <c r="AC2675">
        <v>36.409500000000001</v>
      </c>
      <c r="AD2675">
        <v>33.01</v>
      </c>
      <c r="AH2675" s="85">
        <f>IF(AND(M2675&lt;Variables!$G$6,M2675&gt;Variables!$G$5),0,1)</f>
        <v>1</v>
      </c>
      <c r="AI2675" s="85">
        <f t="shared" si="390"/>
        <v>0</v>
      </c>
      <c r="AJ2675" s="85">
        <f>IF(I2675&gt;Variables!$G$7,0,1)</f>
        <v>1</v>
      </c>
      <c r="AK2675" s="85">
        <f>IF(F2675&gt;Variables!$G$8,0,1)</f>
        <v>0</v>
      </c>
      <c r="AL2675" s="85">
        <f>IF(G2675&gt;Variables!$G$9,0,1)</f>
        <v>1</v>
      </c>
      <c r="AM2675" s="85">
        <f>IF(AND(K2675&gt;Variables!$G$10,K2675&lt;Variables!$G$11),0,1)</f>
        <v>0</v>
      </c>
      <c r="AN2675" s="103">
        <f>IF(H2675&lt;Variables!$G$13,1,0)</f>
        <v>1</v>
      </c>
      <c r="AO2675" s="101">
        <f>IF(R2675&lt;Variables!$G$12,0,1)</f>
        <v>0</v>
      </c>
      <c r="AP2675" s="86">
        <f t="shared" si="393"/>
        <v>1</v>
      </c>
      <c r="AR2675">
        <v>1</v>
      </c>
      <c r="AS2675">
        <v>0</v>
      </c>
      <c r="AT2675">
        <v>0</v>
      </c>
      <c r="AU2675">
        <v>0</v>
      </c>
      <c r="BA2675">
        <v>2</v>
      </c>
    </row>
    <row r="2676" spans="3:53" ht="12.75" x14ac:dyDescent="0.2">
      <c r="C2676" t="s">
        <v>728</v>
      </c>
      <c r="D2676" t="s">
        <v>694</v>
      </c>
      <c r="E2676">
        <v>29.8</v>
      </c>
      <c r="F2676">
        <v>8.67</v>
      </c>
      <c r="G2676">
        <v>6.05</v>
      </c>
      <c r="H2676">
        <v>5540</v>
      </c>
      <c r="I2676">
        <v>16.405000000000001</v>
      </c>
      <c r="J2676" t="s">
        <v>78</v>
      </c>
      <c r="K2676">
        <v>70.16</v>
      </c>
      <c r="L2676">
        <v>29.632130000000011</v>
      </c>
      <c r="M2676">
        <v>0.63400774767116996</v>
      </c>
      <c r="N2676">
        <v>29.487055999999999</v>
      </c>
      <c r="O2676">
        <v>1.1291191633372999</v>
      </c>
      <c r="P2676">
        <v>808557</v>
      </c>
      <c r="Q2676">
        <v>1452000</v>
      </c>
      <c r="R2676">
        <v>0.56000000000000005</v>
      </c>
      <c r="S2676">
        <v>45.2</v>
      </c>
      <c r="T2676">
        <v>9.5380000000000003</v>
      </c>
      <c r="U2676">
        <v>24.5976</v>
      </c>
      <c r="V2676">
        <f t="shared" si="392"/>
        <v>2.5224601487550191</v>
      </c>
      <c r="AC2676">
        <v>30.48</v>
      </c>
      <c r="AD2676">
        <v>29.37</v>
      </c>
      <c r="AH2676" s="85">
        <f>IF(AND(M2676&lt;Variables!$G$6,M2676&gt;Variables!$G$5),0,1)</f>
        <v>1</v>
      </c>
      <c r="AI2676" s="85">
        <f t="shared" si="390"/>
        <v>0</v>
      </c>
      <c r="AJ2676" s="85">
        <f>IF(I2676&gt;Variables!$G$7,0,1)</f>
        <v>0</v>
      </c>
      <c r="AK2676" s="85">
        <f>IF(F2676&gt;Variables!$G$8,0,1)</f>
        <v>1</v>
      </c>
      <c r="AL2676" s="85">
        <f>IF(G2676&gt;Variables!$G$9,0,1)</f>
        <v>1</v>
      </c>
      <c r="AM2676" s="85">
        <f>IF(AND(K2676&gt;Variables!$G$10,K2676&lt;Variables!$G$11),0,1)</f>
        <v>0</v>
      </c>
      <c r="AN2676" s="103">
        <f>IF(H2676&lt;Variables!$G$13,1,0)</f>
        <v>0</v>
      </c>
      <c r="AO2676" s="101">
        <f>IF(R2676&lt;Variables!$G$12,0,1)</f>
        <v>0</v>
      </c>
      <c r="AP2676" s="86">
        <f t="shared" si="393"/>
        <v>1</v>
      </c>
      <c r="AR2676">
        <v>1</v>
      </c>
      <c r="AS2676">
        <v>0</v>
      </c>
      <c r="AT2676">
        <v>0</v>
      </c>
      <c r="AU2676">
        <v>0</v>
      </c>
      <c r="BA2676">
        <v>1.28</v>
      </c>
    </row>
    <row r="2677" spans="3:53" ht="12.75" x14ac:dyDescent="0.2">
      <c r="C2677" t="s">
        <v>728</v>
      </c>
      <c r="D2677" t="s">
        <v>713</v>
      </c>
      <c r="E2677">
        <v>9.74</v>
      </c>
      <c r="F2677">
        <v>8.75</v>
      </c>
      <c r="G2677">
        <v>9.84</v>
      </c>
      <c r="H2677">
        <v>4080</v>
      </c>
      <c r="I2677">
        <v>0</v>
      </c>
      <c r="J2677" t="s">
        <v>78</v>
      </c>
      <c r="K2677">
        <v>78.39</v>
      </c>
      <c r="L2677">
        <v>9.7024550000000005</v>
      </c>
      <c r="M2677">
        <v>0.64463066306414274</v>
      </c>
      <c r="N2677">
        <v>9.6355819999999994</v>
      </c>
      <c r="O2677">
        <v>1.343125926384116</v>
      </c>
      <c r="P2677">
        <v>6761000</v>
      </c>
      <c r="Q2677">
        <v>6692000</v>
      </c>
      <c r="R2677">
        <v>1.01</v>
      </c>
      <c r="S2677">
        <v>45.2</v>
      </c>
      <c r="T2677">
        <v>9.5380000000000003</v>
      </c>
      <c r="U2677">
        <v>24.5976</v>
      </c>
      <c r="V2677">
        <f t="shared" si="392"/>
        <v>2.5915065284138907</v>
      </c>
      <c r="AC2677">
        <v>10.1</v>
      </c>
      <c r="AD2677">
        <v>9.7349999999999994</v>
      </c>
      <c r="AH2677" s="85">
        <f>IF(AND(M2677&lt;Variables!$G$6,M2677&gt;Variables!$G$5),0,1)</f>
        <v>1</v>
      </c>
      <c r="AI2677" s="85">
        <f t="shared" si="390"/>
        <v>0</v>
      </c>
      <c r="AJ2677" s="85">
        <f>IF(I2677&gt;Variables!$G$7,0,1)</f>
        <v>1</v>
      </c>
      <c r="AK2677" s="85">
        <f>IF(F2677&gt;Variables!$G$8,0,1)</f>
        <v>1</v>
      </c>
      <c r="AL2677" s="85">
        <f>IF(G2677&gt;Variables!$G$9,0,1)</f>
        <v>1</v>
      </c>
      <c r="AM2677" s="85">
        <f>IF(AND(K2677&gt;Variables!$G$10,K2677&lt;Variables!$G$11),0,1)</f>
        <v>1</v>
      </c>
      <c r="AN2677" s="103">
        <f>IF(H2677&lt;Variables!$G$13,1,0)</f>
        <v>0</v>
      </c>
      <c r="AO2677" s="101">
        <f>IF(R2677&lt;Variables!$G$12,0,1)</f>
        <v>0</v>
      </c>
      <c r="AP2677" s="86">
        <f t="shared" si="393"/>
        <v>1</v>
      </c>
      <c r="AR2677">
        <v>1</v>
      </c>
      <c r="AS2677">
        <v>0</v>
      </c>
      <c r="AT2677">
        <v>0</v>
      </c>
      <c r="AU2677">
        <v>0</v>
      </c>
      <c r="BA2677">
        <v>1.56</v>
      </c>
    </row>
    <row r="2678" spans="3:53" ht="12.75" x14ac:dyDescent="0.2">
      <c r="C2678" s="182" t="s">
        <v>728</v>
      </c>
      <c r="D2678" s="182" t="s">
        <v>697</v>
      </c>
      <c r="E2678" s="182">
        <v>2.79</v>
      </c>
      <c r="F2678" s="182">
        <v>9.06</v>
      </c>
      <c r="G2678" s="182">
        <v>-2.62</v>
      </c>
      <c r="H2678" s="182">
        <v>-99999</v>
      </c>
      <c r="I2678" s="182">
        <v>-26.651</v>
      </c>
      <c r="J2678" t="s">
        <v>78</v>
      </c>
      <c r="K2678">
        <v>49.8</v>
      </c>
      <c r="L2678" s="182">
        <v>-99999</v>
      </c>
      <c r="M2678" s="182">
        <v>-99999</v>
      </c>
      <c r="N2678" s="182">
        <v>2.7480833333333341</v>
      </c>
      <c r="O2678">
        <v>-0.78539588197835497</v>
      </c>
      <c r="P2678">
        <v>41616</v>
      </c>
      <c r="Q2678">
        <v>51791</v>
      </c>
      <c r="R2678">
        <v>0.8</v>
      </c>
      <c r="S2678">
        <v>45.2</v>
      </c>
      <c r="T2678">
        <v>9.5380000000000003</v>
      </c>
      <c r="U2678">
        <v>24.5976</v>
      </c>
      <c r="V2678"/>
      <c r="AC2678">
        <v>3.11</v>
      </c>
      <c r="AD2678">
        <v>2.7850000000000001</v>
      </c>
      <c r="AH2678" s="85">
        <f>IF(AND(M2678&lt;Variables!$G$6,M2678&gt;Variables!$G$5),0,1)</f>
        <v>1</v>
      </c>
      <c r="AI2678" s="85">
        <f t="shared" si="390"/>
        <v>1</v>
      </c>
      <c r="AJ2678" s="85">
        <f>IF(I2678&gt;Variables!$G$7,0,1)</f>
        <v>1</v>
      </c>
      <c r="AK2678" s="85">
        <f>IF(F2678&gt;Variables!$G$8,0,1)</f>
        <v>0</v>
      </c>
      <c r="AL2678" s="85">
        <f>IF(G2678&gt;Variables!$G$9,0,1)</f>
        <v>1</v>
      </c>
      <c r="AM2678" s="85">
        <f>IF(AND(K2678&gt;Variables!$G$10,K2678&lt;Variables!$G$11),0,1)</f>
        <v>1</v>
      </c>
      <c r="AN2678" s="103">
        <f>IF(H2678&lt;Variables!$G$13,1,0)</f>
        <v>1</v>
      </c>
      <c r="AO2678" s="101">
        <f>IF(R2678&lt;Variables!$G$12,0,1)</f>
        <v>0</v>
      </c>
      <c r="AP2678" s="86">
        <f t="shared" si="393"/>
        <v>1</v>
      </c>
      <c r="AR2678">
        <v>1</v>
      </c>
      <c r="AS2678">
        <v>0</v>
      </c>
      <c r="AT2678">
        <v>0</v>
      </c>
      <c r="AU2678">
        <v>0</v>
      </c>
      <c r="BA2678">
        <v>2</v>
      </c>
    </row>
    <row r="2679" spans="3:53" ht="12.75" x14ac:dyDescent="0.2">
      <c r="C2679" t="s">
        <v>728</v>
      </c>
      <c r="D2679" t="s">
        <v>679</v>
      </c>
      <c r="E2679">
        <v>0.22</v>
      </c>
      <c r="F2679">
        <v>18.37</v>
      </c>
      <c r="G2679">
        <v>-31.32</v>
      </c>
      <c r="H2679">
        <v>-99999</v>
      </c>
      <c r="I2679">
        <v>3.5999999999999997E-2</v>
      </c>
      <c r="J2679" t="s">
        <v>78</v>
      </c>
      <c r="K2679">
        <v>49.54</v>
      </c>
      <c r="L2679">
        <v>0.2220533333333333</v>
      </c>
      <c r="M2679">
        <v>-0.24918938393177081</v>
      </c>
      <c r="N2679">
        <v>0.22102380952380959</v>
      </c>
      <c r="O2679">
        <v>0.2154475923731369</v>
      </c>
      <c r="P2679">
        <v>3309000</v>
      </c>
      <c r="Q2679">
        <v>268345</v>
      </c>
      <c r="R2679">
        <v>12.33</v>
      </c>
      <c r="S2679">
        <v>45.2</v>
      </c>
      <c r="T2679">
        <v>9.5380000000000003</v>
      </c>
      <c r="U2679">
        <v>24.5976</v>
      </c>
      <c r="V2679">
        <f t="shared" ref="V2679:V2686" si="394">1.849 + (0.01036 * K2679) + (0.1184 * M2679) - (0.002888 * K2679 * M2679)</f>
        <v>2.3683822808694606</v>
      </c>
      <c r="AC2679">
        <v>0.245</v>
      </c>
      <c r="AD2679">
        <v>0.18099999999999999</v>
      </c>
      <c r="AH2679" s="85">
        <f>IF(AND(M2679&lt;Variables!$G$6,M2679&gt;Variables!$G$5),0,1)</f>
        <v>1</v>
      </c>
      <c r="AI2679" s="85">
        <f t="shared" si="390"/>
        <v>0</v>
      </c>
      <c r="AJ2679" s="85">
        <f>IF(I2679&gt;Variables!$G$7,0,1)</f>
        <v>0</v>
      </c>
      <c r="AK2679" s="85">
        <f>IF(F2679&gt;Variables!$G$8,0,1)</f>
        <v>0</v>
      </c>
      <c r="AL2679" s="85">
        <f>IF(G2679&gt;Variables!$G$9,0,1)</f>
        <v>1</v>
      </c>
      <c r="AM2679" s="85">
        <f>IF(AND(K2679&gt;Variables!$G$10,K2679&lt;Variables!$G$11),0,1)</f>
        <v>1</v>
      </c>
      <c r="AN2679" s="103">
        <f>IF(H2679&lt;Variables!$G$13,1,0)</f>
        <v>1</v>
      </c>
      <c r="AO2679" s="101">
        <f>IF(R2679&lt;Variables!$G$12,0,1)</f>
        <v>1</v>
      </c>
      <c r="AP2679" s="86">
        <f t="shared" si="393"/>
        <v>1</v>
      </c>
      <c r="AR2679">
        <v>1</v>
      </c>
      <c r="AS2679">
        <v>0</v>
      </c>
      <c r="AT2679">
        <v>0</v>
      </c>
      <c r="AU2679">
        <v>0</v>
      </c>
      <c r="BA2679">
        <v>2</v>
      </c>
    </row>
    <row r="2680" spans="3:53" ht="12.75" x14ac:dyDescent="0.2">
      <c r="C2680" t="s">
        <v>728</v>
      </c>
      <c r="D2680" t="s">
        <v>681</v>
      </c>
      <c r="E2680">
        <v>1.33</v>
      </c>
      <c r="F2680">
        <v>31.36</v>
      </c>
      <c r="G2680">
        <v>0.38</v>
      </c>
      <c r="H2680">
        <v>81.3</v>
      </c>
      <c r="I2680">
        <v>-55.082999999999998</v>
      </c>
      <c r="J2680" t="s">
        <v>78</v>
      </c>
      <c r="K2680">
        <v>32.79</v>
      </c>
      <c r="L2680">
        <v>1.3759650000000001</v>
      </c>
      <c r="M2680">
        <v>-2.977183285912079</v>
      </c>
      <c r="N2680">
        <v>1.3964540000000001</v>
      </c>
      <c r="O2680">
        <v>-4.4007178181307722</v>
      </c>
      <c r="P2680">
        <v>90370000</v>
      </c>
      <c r="Q2680">
        <v>793060</v>
      </c>
      <c r="R2680">
        <v>113.95</v>
      </c>
      <c r="S2680">
        <v>45.2</v>
      </c>
      <c r="T2680">
        <v>9.5380000000000003</v>
      </c>
      <c r="U2680">
        <v>24.5976</v>
      </c>
      <c r="V2680">
        <f t="shared" si="394"/>
        <v>2.1181377727093347</v>
      </c>
      <c r="AC2680">
        <v>1.34</v>
      </c>
      <c r="AD2680">
        <v>1.2</v>
      </c>
      <c r="AH2680" s="85">
        <f>IF(AND(M2680&lt;Variables!$G$6,M2680&gt;Variables!$G$5),0,1)</f>
        <v>0</v>
      </c>
      <c r="AI2680" s="85">
        <f t="shared" si="390"/>
        <v>1</v>
      </c>
      <c r="AJ2680" s="85">
        <f>IF(I2680&gt;Variables!$G$7,0,1)</f>
        <v>1</v>
      </c>
      <c r="AK2680" s="85">
        <f>IF(F2680&gt;Variables!$G$8,0,1)</f>
        <v>0</v>
      </c>
      <c r="AL2680" s="85">
        <f>IF(G2680&gt;Variables!$G$9,0,1)</f>
        <v>1</v>
      </c>
      <c r="AM2680" s="85">
        <f>IF(AND(K2680&gt;Variables!$G$10,K2680&lt;Variables!$G$11),0,1)</f>
        <v>1</v>
      </c>
      <c r="AN2680" s="103">
        <f>IF(H2680&lt;Variables!$G$13,1,0)</f>
        <v>1</v>
      </c>
      <c r="AO2680" s="101">
        <f>IF(R2680&lt;Variables!$G$12,0,1)</f>
        <v>1</v>
      </c>
      <c r="AP2680" s="86">
        <f t="shared" si="393"/>
        <v>1</v>
      </c>
      <c r="AR2680">
        <v>0</v>
      </c>
      <c r="AS2680">
        <v>0</v>
      </c>
      <c r="AT2680">
        <v>1</v>
      </c>
      <c r="AU2680">
        <v>0</v>
      </c>
      <c r="BA2680">
        <v>-2.25</v>
      </c>
    </row>
    <row r="2681" spans="3:53" ht="12.75" x14ac:dyDescent="0.2">
      <c r="C2681" t="s">
        <v>728</v>
      </c>
      <c r="D2681" t="s">
        <v>729</v>
      </c>
      <c r="E2681">
        <v>37.67</v>
      </c>
      <c r="F2681">
        <v>29.97</v>
      </c>
      <c r="G2681">
        <v>28.76</v>
      </c>
      <c r="H2681">
        <v>583.64</v>
      </c>
      <c r="I2681">
        <v>-36.517000000000003</v>
      </c>
      <c r="J2681" t="s">
        <v>78</v>
      </c>
      <c r="K2681">
        <v>47.65</v>
      </c>
      <c r="L2681">
        <v>38.057200000000002</v>
      </c>
      <c r="M2681">
        <v>-1.135658955467038</v>
      </c>
      <c r="N2681">
        <v>37.455513999999987</v>
      </c>
      <c r="O2681">
        <v>0.45249946376388339</v>
      </c>
      <c r="P2681">
        <v>4170000</v>
      </c>
      <c r="Q2681">
        <v>536510</v>
      </c>
      <c r="R2681">
        <v>7.77</v>
      </c>
      <c r="S2681">
        <v>45.2</v>
      </c>
      <c r="T2681">
        <v>9.5380000000000003</v>
      </c>
      <c r="U2681">
        <v>24.5976</v>
      </c>
      <c r="V2681">
        <f t="shared" si="394"/>
        <v>2.3644736426431794</v>
      </c>
      <c r="AC2681">
        <v>46.668300000000002</v>
      </c>
      <c r="AD2681">
        <v>37.5</v>
      </c>
      <c r="AH2681" s="85">
        <f>IF(AND(M2681&lt;Variables!$G$6,M2681&gt;Variables!$G$5),0,1)</f>
        <v>1</v>
      </c>
      <c r="AI2681" s="85">
        <f t="shared" si="390"/>
        <v>0</v>
      </c>
      <c r="AJ2681" s="85">
        <f>IF(I2681&gt;Variables!$G$7,0,1)</f>
        <v>1</v>
      </c>
      <c r="AK2681" s="85">
        <f>IF(F2681&gt;Variables!$G$8,0,1)</f>
        <v>0</v>
      </c>
      <c r="AL2681" s="85">
        <f>IF(G2681&gt;Variables!$G$9,0,1)</f>
        <v>0</v>
      </c>
      <c r="AM2681" s="85">
        <f>IF(AND(K2681&gt;Variables!$G$10,K2681&lt;Variables!$G$11),0,1)</f>
        <v>1</v>
      </c>
      <c r="AN2681" s="103">
        <f>IF(H2681&lt;Variables!$G$13,1,0)</f>
        <v>1</v>
      </c>
      <c r="AO2681" s="101">
        <f>IF(R2681&lt;Variables!$G$12,0,1)</f>
        <v>1</v>
      </c>
      <c r="AP2681" s="86">
        <f t="shared" si="393"/>
        <v>1</v>
      </c>
      <c r="AR2681">
        <v>1</v>
      </c>
      <c r="AS2681">
        <v>0</v>
      </c>
      <c r="AT2681">
        <v>0</v>
      </c>
      <c r="AU2681">
        <v>0</v>
      </c>
      <c r="BA2681">
        <v>2</v>
      </c>
    </row>
    <row r="2682" spans="3:53" ht="12.75" x14ac:dyDescent="0.2">
      <c r="C2682" t="s">
        <v>728</v>
      </c>
      <c r="D2682" t="s">
        <v>678</v>
      </c>
      <c r="E2682">
        <v>33.85</v>
      </c>
      <c r="F2682">
        <v>66.75</v>
      </c>
      <c r="G2682">
        <v>0.43</v>
      </c>
      <c r="H2682">
        <v>979.01</v>
      </c>
      <c r="I2682">
        <v>-42.401000000000003</v>
      </c>
      <c r="J2682" t="s">
        <v>78</v>
      </c>
      <c r="K2682">
        <v>83.18</v>
      </c>
      <c r="L2682">
        <v>33.767631578947373</v>
      </c>
      <c r="M2682">
        <v>0.25873422851217642</v>
      </c>
      <c r="N2682">
        <v>33.750204081632653</v>
      </c>
      <c r="O2682">
        <v>0.31050454721361398</v>
      </c>
      <c r="P2682">
        <v>18360000</v>
      </c>
      <c r="Q2682">
        <v>462110</v>
      </c>
      <c r="R2682">
        <v>39.729999999999997</v>
      </c>
      <c r="S2682">
        <v>45.2</v>
      </c>
      <c r="T2682">
        <v>9.5380000000000003</v>
      </c>
      <c r="U2682">
        <v>24.5976</v>
      </c>
      <c r="V2682">
        <f t="shared" si="394"/>
        <v>2.6792248027432088</v>
      </c>
      <c r="AC2682">
        <v>33.869999999999997</v>
      </c>
      <c r="AD2682">
        <v>33.479999999999997</v>
      </c>
      <c r="AH2682" s="85">
        <f>IF(AND(M2682&lt;Variables!$G$6,M2682&gt;Variables!$G$5),0,1)</f>
        <v>1</v>
      </c>
      <c r="AI2682" s="85">
        <f t="shared" si="390"/>
        <v>0</v>
      </c>
      <c r="AJ2682" s="85">
        <f>IF(I2682&gt;Variables!$G$7,0,1)</f>
        <v>1</v>
      </c>
      <c r="AK2682" s="85">
        <f>IF(F2682&gt;Variables!$G$8,0,1)</f>
        <v>0</v>
      </c>
      <c r="AL2682" s="85">
        <f>IF(G2682&gt;Variables!$G$9,0,1)</f>
        <v>1</v>
      </c>
      <c r="AM2682" s="85">
        <f>IF(AND(K2682&gt;Variables!$G$10,K2682&lt;Variables!$G$11),0,1)</f>
        <v>1</v>
      </c>
      <c r="AN2682" s="103">
        <f>IF(H2682&lt;Variables!$G$13,1,0)</f>
        <v>1</v>
      </c>
      <c r="AO2682" s="101">
        <f>IF(R2682&lt;Variables!$G$12,0,1)</f>
        <v>1</v>
      </c>
      <c r="AP2682" s="86">
        <f t="shared" si="393"/>
        <v>1</v>
      </c>
      <c r="AR2682">
        <v>0</v>
      </c>
      <c r="AS2682">
        <v>1</v>
      </c>
      <c r="AT2682">
        <v>0</v>
      </c>
      <c r="AU2682">
        <v>0</v>
      </c>
      <c r="BA2682">
        <v>-0.31</v>
      </c>
    </row>
    <row r="2683" spans="3:53" ht="12.75" x14ac:dyDescent="0.2">
      <c r="C2683" t="s">
        <v>728</v>
      </c>
      <c r="D2683" t="s">
        <v>668</v>
      </c>
      <c r="E2683">
        <v>6.73</v>
      </c>
      <c r="F2683">
        <v>110.06</v>
      </c>
      <c r="G2683">
        <v>1.82</v>
      </c>
      <c r="H2683">
        <v>21.3</v>
      </c>
      <c r="I2683">
        <v>-2.5790000000000002</v>
      </c>
      <c r="J2683" t="s">
        <v>78</v>
      </c>
      <c r="K2683">
        <v>34.799999999999997</v>
      </c>
      <c r="L2683">
        <v>6.8804550000000004</v>
      </c>
      <c r="M2683">
        <v>-2.1867013155379991</v>
      </c>
      <c r="N2683">
        <v>7.1536760000000017</v>
      </c>
      <c r="O2683">
        <v>-5.9224935543628368</v>
      </c>
      <c r="P2683">
        <v>111730000</v>
      </c>
      <c r="Q2683">
        <v>530980</v>
      </c>
      <c r="R2683">
        <v>210.42</v>
      </c>
      <c r="S2683">
        <v>45.2</v>
      </c>
      <c r="T2683">
        <v>9.5380000000000003</v>
      </c>
      <c r="U2683">
        <v>24.5976</v>
      </c>
      <c r="V2683">
        <f t="shared" si="394"/>
        <v>2.1703912945350265</v>
      </c>
      <c r="AC2683">
        <v>7.05</v>
      </c>
      <c r="AD2683">
        <v>5.66</v>
      </c>
      <c r="AH2683" s="85">
        <f>IF(AND(M2683&lt;Variables!$G$6,M2683&gt;Variables!$G$5),0,1)</f>
        <v>0</v>
      </c>
      <c r="AI2683" s="85">
        <f t="shared" si="390"/>
        <v>1</v>
      </c>
      <c r="AJ2683" s="85">
        <f>IF(I2683&gt;Variables!$G$7,0,1)</f>
        <v>1</v>
      </c>
      <c r="AK2683" s="85">
        <f>IF(F2683&gt;Variables!$G$8,0,1)</f>
        <v>0</v>
      </c>
      <c r="AL2683" s="85">
        <f>IF(G2683&gt;Variables!$G$9,0,1)</f>
        <v>1</v>
      </c>
      <c r="AM2683" s="85">
        <f>IF(AND(K2683&gt;Variables!$G$10,K2683&lt;Variables!$G$11),0,1)</f>
        <v>1</v>
      </c>
      <c r="AN2683" s="103">
        <f>IF(H2683&lt;Variables!$G$13,1,0)</f>
        <v>1</v>
      </c>
      <c r="AO2683" s="101">
        <f>IF(R2683&lt;Variables!$G$12,0,1)</f>
        <v>1</v>
      </c>
      <c r="AP2683" s="86">
        <f t="shared" si="393"/>
        <v>1</v>
      </c>
      <c r="AR2683">
        <v>1</v>
      </c>
      <c r="AS2683">
        <v>0</v>
      </c>
      <c r="AT2683">
        <v>0</v>
      </c>
      <c r="AU2683">
        <v>0</v>
      </c>
      <c r="BA2683">
        <v>2</v>
      </c>
    </row>
    <row r="2684" spans="3:53" ht="12.75" x14ac:dyDescent="0.2">
      <c r="C2684" t="s">
        <v>728</v>
      </c>
      <c r="D2684" t="s">
        <v>714</v>
      </c>
      <c r="E2684">
        <v>0.81</v>
      </c>
      <c r="F2684">
        <v>33.94</v>
      </c>
      <c r="G2684">
        <v>36.119999999999997</v>
      </c>
      <c r="H2684">
        <v>26.38</v>
      </c>
      <c r="I2684">
        <v>-59.32</v>
      </c>
      <c r="J2684" t="s">
        <v>78</v>
      </c>
      <c r="K2684">
        <v>43.61</v>
      </c>
      <c r="L2684">
        <v>0.82230930000000024</v>
      </c>
      <c r="M2684">
        <v>-0.68226152860003997</v>
      </c>
      <c r="N2684">
        <v>0.87830916666666659</v>
      </c>
      <c r="O2684">
        <v>-7.0146332299465506</v>
      </c>
      <c r="P2684">
        <v>15430000</v>
      </c>
      <c r="Q2684">
        <v>481730</v>
      </c>
      <c r="R2684">
        <v>32.03</v>
      </c>
      <c r="S2684">
        <v>45.2</v>
      </c>
      <c r="T2684">
        <v>9.5380000000000003</v>
      </c>
      <c r="U2684">
        <v>24.5976</v>
      </c>
      <c r="V2684">
        <f t="shared" si="394"/>
        <v>2.3059477271711266</v>
      </c>
      <c r="AC2684">
        <v>0.87</v>
      </c>
      <c r="AD2684">
        <v>0.73329999999999995</v>
      </c>
      <c r="AH2684" s="85">
        <f>IF(AND(M2684&lt;Variables!$G$6,M2684&gt;Variables!$G$5),0,1)</f>
        <v>1</v>
      </c>
      <c r="AI2684" s="85">
        <f t="shared" si="390"/>
        <v>1</v>
      </c>
      <c r="AJ2684" s="85">
        <f>IF(I2684&gt;Variables!$G$7,0,1)</f>
        <v>1</v>
      </c>
      <c r="AK2684" s="85">
        <f>IF(F2684&gt;Variables!$G$8,0,1)</f>
        <v>0</v>
      </c>
      <c r="AL2684" s="85">
        <f>IF(G2684&gt;Variables!$G$9,0,1)</f>
        <v>0</v>
      </c>
      <c r="AM2684" s="85">
        <f>IF(AND(K2684&gt;Variables!$G$10,K2684&lt;Variables!$G$11),0,1)</f>
        <v>1</v>
      </c>
      <c r="AN2684" s="103">
        <f>IF(H2684&lt;Variables!$G$13,1,0)</f>
        <v>1</v>
      </c>
      <c r="AO2684" s="101">
        <f>IF(R2684&lt;Variables!$G$12,0,1)</f>
        <v>1</v>
      </c>
      <c r="AP2684" s="86">
        <f t="shared" si="393"/>
        <v>1</v>
      </c>
      <c r="AR2684">
        <v>0</v>
      </c>
      <c r="AS2684">
        <v>0</v>
      </c>
      <c r="AT2684">
        <v>1</v>
      </c>
      <c r="AU2684">
        <v>0</v>
      </c>
      <c r="BA2684">
        <v>-2.25</v>
      </c>
    </row>
    <row r="2685" spans="3:53" ht="12.75" x14ac:dyDescent="0.2">
      <c r="C2685" t="s">
        <v>728</v>
      </c>
      <c r="D2685" t="s">
        <v>692</v>
      </c>
      <c r="E2685">
        <v>12.28</v>
      </c>
      <c r="F2685">
        <v>43.41</v>
      </c>
      <c r="G2685">
        <v>31.23</v>
      </c>
      <c r="H2685">
        <v>54.17</v>
      </c>
      <c r="I2685">
        <v>29.257999999999999</v>
      </c>
      <c r="J2685" t="s">
        <v>78</v>
      </c>
      <c r="K2685">
        <v>40.64</v>
      </c>
      <c r="L2685">
        <v>12.423575</v>
      </c>
      <c r="M2685">
        <v>-1.4494620107336571</v>
      </c>
      <c r="N2685">
        <v>12.348614</v>
      </c>
      <c r="O2685">
        <v>-0.8512210358182738</v>
      </c>
      <c r="P2685">
        <v>20430000</v>
      </c>
      <c r="Q2685">
        <v>6070000</v>
      </c>
      <c r="R2685">
        <v>3.37</v>
      </c>
      <c r="S2685">
        <v>45.2</v>
      </c>
      <c r="T2685">
        <v>9.5380000000000003</v>
      </c>
      <c r="U2685">
        <v>24.5976</v>
      </c>
      <c r="V2685">
        <f t="shared" si="394"/>
        <v>2.2685350190327664</v>
      </c>
      <c r="AC2685">
        <v>12.3241</v>
      </c>
      <c r="AD2685">
        <v>10.762</v>
      </c>
      <c r="AH2685" s="85">
        <f>IF(AND(M2685&lt;Variables!$G$6,M2685&gt;Variables!$G$5),0,1)</f>
        <v>1</v>
      </c>
      <c r="AI2685" s="85">
        <f t="shared" si="390"/>
        <v>0</v>
      </c>
      <c r="AJ2685" s="85">
        <f>IF(I2685&gt;Variables!$G$7,0,1)</f>
        <v>0</v>
      </c>
      <c r="AK2685" s="85">
        <f>IF(F2685&gt;Variables!$G$8,0,1)</f>
        <v>0</v>
      </c>
      <c r="AL2685" s="85">
        <f>IF(G2685&gt;Variables!$G$9,0,1)</f>
        <v>0</v>
      </c>
      <c r="AM2685" s="85">
        <f>IF(AND(K2685&gt;Variables!$G$10,K2685&lt;Variables!$G$11),0,1)</f>
        <v>1</v>
      </c>
      <c r="AN2685" s="103">
        <f>IF(H2685&lt;Variables!$G$13,1,0)</f>
        <v>1</v>
      </c>
      <c r="AO2685" s="101">
        <f>IF(R2685&lt;Variables!$G$12,0,1)</f>
        <v>1</v>
      </c>
      <c r="AP2685" s="86">
        <f t="shared" si="393"/>
        <v>1</v>
      </c>
      <c r="AR2685">
        <v>0</v>
      </c>
      <c r="AS2685">
        <v>0</v>
      </c>
      <c r="AT2685">
        <v>1</v>
      </c>
      <c r="AU2685">
        <v>0</v>
      </c>
      <c r="BA2685">
        <v>-2.25</v>
      </c>
    </row>
    <row r="2686" spans="3:53" ht="12.75" x14ac:dyDescent="0.2">
      <c r="C2686" t="s">
        <v>728</v>
      </c>
      <c r="D2686" t="s">
        <v>461</v>
      </c>
      <c r="E2686">
        <v>17.5</v>
      </c>
      <c r="F2686">
        <v>13.21</v>
      </c>
      <c r="G2686">
        <v>11.91</v>
      </c>
      <c r="H2686">
        <v>6300</v>
      </c>
      <c r="I2686">
        <v>-12.302</v>
      </c>
      <c r="J2686" t="s">
        <v>78</v>
      </c>
      <c r="K2686">
        <v>81.37</v>
      </c>
      <c r="L2686">
        <v>17.137035000000001</v>
      </c>
      <c r="M2686">
        <v>2.0013088611886238</v>
      </c>
      <c r="N2686">
        <v>16.827083999999999</v>
      </c>
      <c r="O2686">
        <v>3.8801494067540241</v>
      </c>
      <c r="P2686">
        <v>10062000</v>
      </c>
      <c r="Q2686">
        <v>14129000</v>
      </c>
      <c r="R2686">
        <v>0.71</v>
      </c>
      <c r="S2686">
        <v>45.2</v>
      </c>
      <c r="T2686">
        <v>9.5380000000000003</v>
      </c>
      <c r="U2686">
        <v>24.5976</v>
      </c>
      <c r="V2686">
        <f t="shared" si="394"/>
        <v>2.4586474712878887</v>
      </c>
      <c r="AC2686">
        <v>18.399999999999999</v>
      </c>
      <c r="AD2686">
        <v>17.010000000000002</v>
      </c>
      <c r="AH2686" s="85">
        <f>IF(AND(M2686&lt;Variables!$G$6,M2686&gt;Variables!$G$5),0,1)</f>
        <v>1</v>
      </c>
      <c r="AI2686" s="85">
        <f t="shared" si="390"/>
        <v>0</v>
      </c>
      <c r="AJ2686" s="85">
        <f>IF(I2686&gt;Variables!$G$7,0,1)</f>
        <v>1</v>
      </c>
      <c r="AK2686" s="85">
        <f>IF(F2686&gt;Variables!$G$8,0,1)</f>
        <v>0</v>
      </c>
      <c r="AL2686" s="85">
        <f>IF(G2686&gt;Variables!$G$9,0,1)</f>
        <v>1</v>
      </c>
      <c r="AM2686" s="85">
        <f>IF(AND(K2686&gt;Variables!$G$10,K2686&lt;Variables!$G$11),0,1)</f>
        <v>1</v>
      </c>
      <c r="AN2686" s="103">
        <f>IF(H2686&lt;Variables!$G$13,1,0)</f>
        <v>0</v>
      </c>
      <c r="AO2686" s="101">
        <f>IF(R2686&lt;Variables!$G$12,0,1)</f>
        <v>0</v>
      </c>
      <c r="AP2686" s="86">
        <f t="shared" si="393"/>
        <v>1</v>
      </c>
      <c r="AR2686">
        <v>0</v>
      </c>
      <c r="AS2686">
        <v>0</v>
      </c>
      <c r="AT2686">
        <v>1</v>
      </c>
      <c r="AU2686">
        <v>0</v>
      </c>
      <c r="BA2686">
        <v>-2.25</v>
      </c>
    </row>
    <row r="2687" spans="3:53" ht="12.75" x14ac:dyDescent="0.2">
      <c r="C2687" t="s">
        <v>728</v>
      </c>
      <c r="D2687" t="s">
        <v>720</v>
      </c>
      <c r="E2687">
        <v>6.66</v>
      </c>
      <c r="F2687">
        <v>8.41</v>
      </c>
      <c r="G2687">
        <v>0.45</v>
      </c>
      <c r="H2687">
        <v>-99999</v>
      </c>
      <c r="I2687">
        <v>-13.705</v>
      </c>
      <c r="J2687" t="s">
        <v>78</v>
      </c>
      <c r="K2687">
        <v>-99999</v>
      </c>
      <c r="L2687">
        <v>-99999</v>
      </c>
      <c r="M2687">
        <v>-99999</v>
      </c>
      <c r="N2687">
        <v>-99999</v>
      </c>
      <c r="O2687">
        <v>-99999</v>
      </c>
      <c r="P2687">
        <v>15838</v>
      </c>
      <c r="Q2687">
        <v>1306</v>
      </c>
      <c r="R2687">
        <v>12.13</v>
      </c>
      <c r="S2687">
        <v>45.2</v>
      </c>
      <c r="T2687">
        <v>9.5380000000000003</v>
      </c>
      <c r="U2687">
        <v>24.5976</v>
      </c>
      <c r="V2687"/>
      <c r="AC2687">
        <v>6.66</v>
      </c>
      <c r="AD2687">
        <v>6.59</v>
      </c>
      <c r="AH2687" s="85">
        <f>IF(AND(M2687&lt;Variables!$G$6,M2687&gt;Variables!$G$5),0,1)</f>
        <v>1</v>
      </c>
      <c r="AI2687" s="85">
        <f t="shared" si="390"/>
        <v>1</v>
      </c>
      <c r="AJ2687" s="85">
        <f>IF(I2687&gt;Variables!$G$7,0,1)</f>
        <v>1</v>
      </c>
      <c r="AK2687" s="85">
        <f>IF(F2687&gt;Variables!$G$8,0,1)</f>
        <v>1</v>
      </c>
      <c r="AL2687" s="85">
        <f>IF(G2687&gt;Variables!$G$9,0,1)</f>
        <v>1</v>
      </c>
      <c r="AM2687" s="85">
        <f>IF(AND(K2687&gt;Variables!$G$10,K2687&lt;Variables!$G$11),0,1)</f>
        <v>1</v>
      </c>
      <c r="AN2687" s="103">
        <f>IF(H2687&lt;Variables!$G$13,1,0)</f>
        <v>1</v>
      </c>
      <c r="AO2687" s="101">
        <f>IF(R2687&lt;Variables!$G$12,0,1)</f>
        <v>1</v>
      </c>
      <c r="AP2687" s="86">
        <f t="shared" si="393"/>
        <v>1</v>
      </c>
      <c r="AR2687">
        <v>0</v>
      </c>
      <c r="AS2687">
        <v>0</v>
      </c>
      <c r="AT2687">
        <v>0</v>
      </c>
      <c r="AU2687">
        <v>0</v>
      </c>
      <c r="BA2687">
        <v>0</v>
      </c>
    </row>
    <row r="2688" spans="3:53" ht="12.75" x14ac:dyDescent="0.2">
      <c r="C2688" t="s">
        <v>728</v>
      </c>
      <c r="D2688" t="s">
        <v>615</v>
      </c>
      <c r="E2688">
        <v>38.97</v>
      </c>
      <c r="F2688">
        <v>44.29</v>
      </c>
      <c r="G2688">
        <v>41.2</v>
      </c>
      <c r="H2688">
        <v>2810</v>
      </c>
      <c r="I2688">
        <v>-18.356000000000002</v>
      </c>
      <c r="J2688" t="s">
        <v>78</v>
      </c>
      <c r="K2688">
        <v>45.51</v>
      </c>
      <c r="L2688">
        <v>40.204549999999998</v>
      </c>
      <c r="M2688">
        <v>-2.5732162155775802</v>
      </c>
      <c r="N2688">
        <v>39.051335999999999</v>
      </c>
      <c r="O2688">
        <v>0.303866684612282</v>
      </c>
      <c r="P2688">
        <v>60532000</v>
      </c>
      <c r="Q2688">
        <v>4334000</v>
      </c>
      <c r="R2688">
        <v>13.97</v>
      </c>
      <c r="S2688">
        <v>45.2</v>
      </c>
      <c r="T2688">
        <v>9.5380000000000003</v>
      </c>
      <c r="U2688">
        <v>24.5976</v>
      </c>
      <c r="V2688">
        <f t="shared" ref="V2688:V2697" si="395">1.849 + (0.01036 * K2688) + (0.1184 * M2688) - (0.002888 * K2688 * M2688)</f>
        <v>2.3540200181516768</v>
      </c>
      <c r="AC2688">
        <v>44.51</v>
      </c>
      <c r="AD2688">
        <v>36.880000000000003</v>
      </c>
      <c r="AH2688" s="85">
        <f>IF(AND(M2688&lt;Variables!$G$6,M2688&gt;Variables!$G$5),0,1)</f>
        <v>0</v>
      </c>
      <c r="AI2688" s="85">
        <f t="shared" si="390"/>
        <v>0</v>
      </c>
      <c r="AJ2688" s="85">
        <f>IF(I2688&gt;Variables!$G$7,0,1)</f>
        <v>1</v>
      </c>
      <c r="AK2688" s="85">
        <f>IF(F2688&gt;Variables!$G$8,0,1)</f>
        <v>0</v>
      </c>
      <c r="AL2688" s="85">
        <f>IF(G2688&gt;Variables!$G$9,0,1)</f>
        <v>0</v>
      </c>
      <c r="AM2688" s="85">
        <f>IF(AND(K2688&gt;Variables!$G$10,K2688&lt;Variables!$G$11),0,1)</f>
        <v>1</v>
      </c>
      <c r="AN2688" s="103">
        <f>IF(H2688&lt;Variables!$G$13,1,0)</f>
        <v>0</v>
      </c>
      <c r="AO2688" s="101">
        <f>IF(R2688&lt;Variables!$G$12,0,1)</f>
        <v>1</v>
      </c>
      <c r="AP2688" s="86">
        <f t="shared" si="393"/>
        <v>1</v>
      </c>
      <c r="AR2688">
        <v>1</v>
      </c>
      <c r="AS2688">
        <v>0</v>
      </c>
      <c r="AT2688">
        <v>0</v>
      </c>
      <c r="AU2688">
        <v>0</v>
      </c>
      <c r="BA2688">
        <v>2</v>
      </c>
    </row>
    <row r="2689" spans="3:53" ht="12.75" x14ac:dyDescent="0.2">
      <c r="C2689" t="s">
        <v>728</v>
      </c>
      <c r="D2689" t="s">
        <v>331</v>
      </c>
      <c r="E2689">
        <v>49.13</v>
      </c>
      <c r="F2689">
        <v>54.49</v>
      </c>
      <c r="G2689">
        <v>32.200000000000003</v>
      </c>
      <c r="H2689">
        <v>14650</v>
      </c>
      <c r="I2689">
        <v>217.79300000000001</v>
      </c>
      <c r="J2689" t="s">
        <v>78</v>
      </c>
      <c r="K2689">
        <v>64.59</v>
      </c>
      <c r="L2689">
        <v>48.196689999999997</v>
      </c>
      <c r="M2689">
        <v>2.9114240002788452</v>
      </c>
      <c r="N2689">
        <v>45.549621999999992</v>
      </c>
      <c r="O2689">
        <v>8.8920123201022534</v>
      </c>
      <c r="P2689">
        <v>362289000</v>
      </c>
      <c r="Q2689">
        <v>111998000</v>
      </c>
      <c r="R2689">
        <v>3.23</v>
      </c>
      <c r="S2689">
        <v>45.2</v>
      </c>
      <c r="T2689">
        <v>9.5380000000000003</v>
      </c>
      <c r="U2689">
        <v>24.5976</v>
      </c>
      <c r="V2689">
        <f t="shared" si="395"/>
        <v>2.3197798472309206</v>
      </c>
      <c r="AC2689">
        <v>72.62</v>
      </c>
      <c r="AD2689">
        <v>48.85</v>
      </c>
      <c r="AH2689" s="85">
        <f>IF(AND(M2689&lt;Variables!$G$6,M2689&gt;Variables!$G$5),0,1)</f>
        <v>1</v>
      </c>
      <c r="AI2689" s="85">
        <f t="shared" si="390"/>
        <v>0</v>
      </c>
      <c r="AJ2689" s="85">
        <f>IF(I2689&gt;Variables!$G$7,0,1)</f>
        <v>0</v>
      </c>
      <c r="AK2689" s="85">
        <f>IF(F2689&gt;Variables!$G$8,0,1)</f>
        <v>0</v>
      </c>
      <c r="AL2689" s="85">
        <f>IF(G2689&gt;Variables!$G$9,0,1)</f>
        <v>0</v>
      </c>
      <c r="AM2689" s="85">
        <f>IF(AND(K2689&gt;Variables!$G$10,K2689&lt;Variables!$G$11),0,1)</f>
        <v>0</v>
      </c>
      <c r="AN2689" s="103">
        <f>IF(H2689&lt;Variables!$G$13,1,0)</f>
        <v>0</v>
      </c>
      <c r="AO2689" s="101">
        <f>IF(R2689&lt;Variables!$G$12,0,1)</f>
        <v>1</v>
      </c>
      <c r="AP2689" s="86">
        <f t="shared" si="393"/>
        <v>1</v>
      </c>
      <c r="AR2689">
        <v>1</v>
      </c>
      <c r="AS2689">
        <v>0</v>
      </c>
      <c r="AT2689">
        <v>0</v>
      </c>
      <c r="AU2689">
        <v>0</v>
      </c>
      <c r="BA2689">
        <v>2</v>
      </c>
    </row>
    <row r="2690" spans="3:53" ht="12.75" x14ac:dyDescent="0.2">
      <c r="C2690" t="s">
        <v>730</v>
      </c>
      <c r="D2690" t="s">
        <v>391</v>
      </c>
      <c r="E2690">
        <v>162.41</v>
      </c>
      <c r="F2690">
        <v>11.19</v>
      </c>
      <c r="G2690">
        <v>12.64</v>
      </c>
      <c r="H2690">
        <v>11000</v>
      </c>
      <c r="I2690">
        <v>-16.936</v>
      </c>
      <c r="J2690" t="s">
        <v>78</v>
      </c>
      <c r="K2690">
        <v>59.47</v>
      </c>
      <c r="L2690">
        <v>160.78357</v>
      </c>
      <c r="M2690">
        <v>0.59796532692986426</v>
      </c>
      <c r="N2690">
        <v>157.46875</v>
      </c>
      <c r="O2690">
        <v>2.7156181782099651</v>
      </c>
      <c r="P2690">
        <v>2010000</v>
      </c>
      <c r="Q2690">
        <v>3644000</v>
      </c>
      <c r="R2690">
        <v>0.55000000000000004</v>
      </c>
      <c r="S2690">
        <v>47.053999999999988</v>
      </c>
      <c r="T2690">
        <v>9.8719999999999999</v>
      </c>
      <c r="U2690">
        <v>25.532800000000002</v>
      </c>
      <c r="V2690">
        <f t="shared" si="395"/>
        <v>2.4332081325061004</v>
      </c>
      <c r="AC2690">
        <v>175.74940000000001</v>
      </c>
      <c r="AD2690">
        <v>160.69999999999999</v>
      </c>
      <c r="AH2690" s="85">
        <f>IF(AND(M2690&lt;Variables!$G$6,M2690&gt;Variables!$G$5),0,1)</f>
        <v>1</v>
      </c>
      <c r="AI2690" s="85">
        <f t="shared" si="390"/>
        <v>0</v>
      </c>
      <c r="AJ2690" s="85">
        <f>IF(I2690&gt;Variables!$G$7,0,1)</f>
        <v>1</v>
      </c>
      <c r="AK2690" s="85">
        <f>IF(F2690&gt;Variables!$G$8,0,1)</f>
        <v>0</v>
      </c>
      <c r="AL2690" s="85">
        <f>IF(G2690&gt;Variables!$G$9,0,1)</f>
        <v>0</v>
      </c>
      <c r="AM2690" s="85">
        <f>IF(AND(K2690&gt;Variables!$G$10,K2690&lt;Variables!$G$11),0,1)</f>
        <v>0</v>
      </c>
      <c r="AN2690" s="103">
        <f>IF(H2690&lt;Variables!$G$13,1,0)</f>
        <v>0</v>
      </c>
      <c r="AO2690" s="101">
        <f>IF(R2690&lt;Variables!$G$12,0,1)</f>
        <v>0</v>
      </c>
      <c r="AP2690" s="86">
        <f t="shared" si="393"/>
        <v>1</v>
      </c>
      <c r="AR2690">
        <v>1</v>
      </c>
      <c r="AS2690">
        <v>0</v>
      </c>
      <c r="AT2690">
        <v>0</v>
      </c>
      <c r="AU2690">
        <v>0</v>
      </c>
      <c r="BA2690">
        <v>2</v>
      </c>
    </row>
    <row r="2691" spans="3:53" ht="12.75" x14ac:dyDescent="0.2">
      <c r="C2691" t="s">
        <v>730</v>
      </c>
      <c r="D2691" t="s">
        <v>618</v>
      </c>
      <c r="E2691">
        <v>146.51</v>
      </c>
      <c r="F2691">
        <v>8.2899999999999991</v>
      </c>
      <c r="G2691">
        <v>8.83</v>
      </c>
      <c r="H2691">
        <v>8360</v>
      </c>
      <c r="I2691">
        <v>-16.858000000000001</v>
      </c>
      <c r="J2691" t="s">
        <v>78</v>
      </c>
      <c r="K2691">
        <v>73.819999999999993</v>
      </c>
      <c r="L2691">
        <v>145.43315000000001</v>
      </c>
      <c r="M2691">
        <v>0.71981525532519774</v>
      </c>
      <c r="N2691">
        <v>144.24760599999999</v>
      </c>
      <c r="O2691">
        <v>1.5476125128898151</v>
      </c>
      <c r="P2691">
        <v>4331000</v>
      </c>
      <c r="Q2691">
        <v>3689000</v>
      </c>
      <c r="R2691">
        <v>1.17</v>
      </c>
      <c r="S2691">
        <v>47.053999999999988</v>
      </c>
      <c r="T2691">
        <v>9.8719999999999999</v>
      </c>
      <c r="U2691">
        <v>25.532800000000002</v>
      </c>
      <c r="V2691">
        <f t="shared" si="395"/>
        <v>2.5455423571467732</v>
      </c>
      <c r="AC2691">
        <v>151.36000000000001</v>
      </c>
      <c r="AD2691">
        <v>143.97</v>
      </c>
      <c r="AH2691" s="85">
        <f>IF(AND(M2691&lt;Variables!$G$6,M2691&gt;Variables!$G$5),0,1)</f>
        <v>1</v>
      </c>
      <c r="AI2691" s="85">
        <f t="shared" ref="AI2691:AI2754" si="396">IF(L2691&gt;N2691,0,1)</f>
        <v>0</v>
      </c>
      <c r="AJ2691" s="85">
        <f>IF(I2691&gt;Variables!$G$7,0,1)</f>
        <v>1</v>
      </c>
      <c r="AK2691" s="85">
        <f>IF(F2691&gt;Variables!$G$8,0,1)</f>
        <v>1</v>
      </c>
      <c r="AL2691" s="85">
        <f>IF(G2691&gt;Variables!$G$9,0,1)</f>
        <v>1</v>
      </c>
      <c r="AM2691" s="85">
        <f>IF(AND(K2691&gt;Variables!$G$10,K2691&lt;Variables!$G$11),0,1)</f>
        <v>0</v>
      </c>
      <c r="AN2691" s="103">
        <f>IF(H2691&lt;Variables!$G$13,1,0)</f>
        <v>0</v>
      </c>
      <c r="AO2691" s="101">
        <f>IF(R2691&lt;Variables!$G$12,0,1)</f>
        <v>0</v>
      </c>
      <c r="AP2691" s="86">
        <f t="shared" si="393"/>
        <v>1</v>
      </c>
      <c r="AR2691">
        <v>0</v>
      </c>
      <c r="AS2691">
        <v>0</v>
      </c>
      <c r="AT2691">
        <v>0</v>
      </c>
      <c r="AU2691">
        <v>1</v>
      </c>
      <c r="BA2691">
        <v>-0.93</v>
      </c>
    </row>
    <row r="2692" spans="3:53" ht="12.75" x14ac:dyDescent="0.2">
      <c r="C2692" t="s">
        <v>730</v>
      </c>
      <c r="D2692" t="s">
        <v>683</v>
      </c>
      <c r="E2692">
        <v>28.52</v>
      </c>
      <c r="F2692">
        <v>13.24</v>
      </c>
      <c r="G2692">
        <v>3.61</v>
      </c>
      <c r="H2692">
        <v>3980</v>
      </c>
      <c r="I2692">
        <v>-23.094999999999999</v>
      </c>
      <c r="J2692" t="s">
        <v>78</v>
      </c>
      <c r="K2692">
        <v>62.05</v>
      </c>
      <c r="L2692">
        <v>28.321335000000001</v>
      </c>
      <c r="M2692">
        <v>0.2424497291529614</v>
      </c>
      <c r="N2692">
        <v>28.26983400000001</v>
      </c>
      <c r="O2692">
        <v>0.42506793637342888</v>
      </c>
      <c r="P2692">
        <v>3624000</v>
      </c>
      <c r="Q2692">
        <v>1581000</v>
      </c>
      <c r="R2692">
        <v>2.29</v>
      </c>
      <c r="S2692">
        <v>47.053999999999988</v>
      </c>
      <c r="T2692">
        <v>9.8719999999999999</v>
      </c>
      <c r="U2692">
        <v>25.532800000000002</v>
      </c>
      <c r="V2692">
        <f t="shared" si="395"/>
        <v>2.4770969594876084</v>
      </c>
      <c r="AC2692">
        <v>28.62</v>
      </c>
      <c r="AD2692">
        <v>27.2</v>
      </c>
      <c r="AH2692" s="85">
        <f>IF(AND(M2692&lt;Variables!$G$6,M2692&gt;Variables!$G$5),0,1)</f>
        <v>1</v>
      </c>
      <c r="AI2692" s="85">
        <f t="shared" si="396"/>
        <v>0</v>
      </c>
      <c r="AJ2692" s="85">
        <f>IF(I2692&gt;Variables!$G$7,0,1)</f>
        <v>1</v>
      </c>
      <c r="AK2692" s="85">
        <f>IF(F2692&gt;Variables!$G$8,0,1)</f>
        <v>0</v>
      </c>
      <c r="AL2692" s="85">
        <f>IF(G2692&gt;Variables!$G$9,0,1)</f>
        <v>1</v>
      </c>
      <c r="AM2692" s="85">
        <f>IF(AND(K2692&gt;Variables!$G$10,K2692&lt;Variables!$G$11),0,1)</f>
        <v>0</v>
      </c>
      <c r="AN2692" s="103">
        <f>IF(H2692&lt;Variables!$G$13,1,0)</f>
        <v>0</v>
      </c>
      <c r="AO2692" s="101">
        <f>IF(R2692&lt;Variables!$G$12,0,1)</f>
        <v>1</v>
      </c>
      <c r="AP2692" s="86">
        <f t="shared" si="393"/>
        <v>1</v>
      </c>
      <c r="AR2692">
        <v>0</v>
      </c>
      <c r="AS2692">
        <v>0</v>
      </c>
      <c r="AT2692">
        <v>0</v>
      </c>
      <c r="AU2692">
        <v>1</v>
      </c>
      <c r="BA2692">
        <v>-1.1299999999999999</v>
      </c>
    </row>
    <row r="2693" spans="3:53" ht="12.75" x14ac:dyDescent="0.2">
      <c r="C2693" t="s">
        <v>730</v>
      </c>
      <c r="D2693" t="s">
        <v>603</v>
      </c>
      <c r="E2693">
        <v>13.49</v>
      </c>
      <c r="F2693">
        <v>16.91</v>
      </c>
      <c r="G2693">
        <v>4.6500000000000004</v>
      </c>
      <c r="H2693">
        <v>6420</v>
      </c>
      <c r="I2693">
        <v>-7.8360000000000003</v>
      </c>
      <c r="J2693" t="s">
        <v>78</v>
      </c>
      <c r="K2693">
        <v>58.21</v>
      </c>
      <c r="L2693">
        <v>13.388445000000001</v>
      </c>
      <c r="M2693">
        <v>0.90790976846079408</v>
      </c>
      <c r="N2693">
        <v>13.255421999999999</v>
      </c>
      <c r="O2693">
        <v>1.920557489606884</v>
      </c>
      <c r="P2693">
        <v>127719000</v>
      </c>
      <c r="Q2693">
        <v>15248000</v>
      </c>
      <c r="R2693">
        <v>8.3800000000000008</v>
      </c>
      <c r="S2693">
        <v>47.053999999999988</v>
      </c>
      <c r="T2693">
        <v>9.8719999999999999</v>
      </c>
      <c r="U2693">
        <v>25.532800000000002</v>
      </c>
      <c r="V2693">
        <f t="shared" si="395"/>
        <v>2.4069229696131251</v>
      </c>
      <c r="AC2693">
        <v>16.66</v>
      </c>
      <c r="AD2693">
        <v>13.07</v>
      </c>
      <c r="AH2693" s="85">
        <f>IF(AND(M2693&lt;Variables!$G$6,M2693&gt;Variables!$G$5),0,1)</f>
        <v>1</v>
      </c>
      <c r="AI2693" s="85">
        <f t="shared" si="396"/>
        <v>0</v>
      </c>
      <c r="AJ2693" s="85">
        <f>IF(I2693&gt;Variables!$G$7,0,1)</f>
        <v>1</v>
      </c>
      <c r="AK2693" s="85">
        <f>IF(F2693&gt;Variables!$G$8,0,1)</f>
        <v>0</v>
      </c>
      <c r="AL2693" s="85">
        <f>IF(G2693&gt;Variables!$G$9,0,1)</f>
        <v>1</v>
      </c>
      <c r="AM2693" s="85">
        <f>IF(AND(K2693&gt;Variables!$G$10,K2693&lt;Variables!$G$11),0,1)</f>
        <v>0</v>
      </c>
      <c r="AN2693" s="103">
        <f>IF(H2693&lt;Variables!$G$13,1,0)</f>
        <v>0</v>
      </c>
      <c r="AO2693" s="101">
        <f>IF(R2693&lt;Variables!$G$12,0,1)</f>
        <v>1</v>
      </c>
      <c r="AP2693" s="86">
        <f t="shared" si="393"/>
        <v>1</v>
      </c>
      <c r="AR2693">
        <v>1</v>
      </c>
      <c r="AS2693">
        <v>0</v>
      </c>
      <c r="AT2693">
        <v>0</v>
      </c>
      <c r="AU2693">
        <v>0</v>
      </c>
      <c r="BA2693">
        <v>2</v>
      </c>
    </row>
    <row r="2694" spans="3:53" ht="12.75" x14ac:dyDescent="0.2">
      <c r="C2694" t="s">
        <v>730</v>
      </c>
      <c r="D2694" t="s">
        <v>132</v>
      </c>
      <c r="E2694">
        <v>4.42</v>
      </c>
      <c r="F2694">
        <v>9.51</v>
      </c>
      <c r="G2694">
        <v>7.02</v>
      </c>
      <c r="H2694">
        <v>2560</v>
      </c>
      <c r="I2694">
        <v>-0.08</v>
      </c>
      <c r="J2694" t="s">
        <v>76</v>
      </c>
      <c r="K2694">
        <v>65.62</v>
      </c>
      <c r="L2694">
        <v>4.3967299999999998</v>
      </c>
      <c r="M2694">
        <v>0.53153138809978995</v>
      </c>
      <c r="N2694">
        <v>4.3539620000000001</v>
      </c>
      <c r="O2694">
        <v>1.5190302533646269</v>
      </c>
      <c r="P2694">
        <v>20278000</v>
      </c>
      <c r="Q2694">
        <v>19788000</v>
      </c>
      <c r="R2694">
        <v>1.02</v>
      </c>
      <c r="S2694">
        <v>47.053999999999988</v>
      </c>
      <c r="T2694">
        <v>9.8719999999999999</v>
      </c>
      <c r="U2694">
        <v>25.532800000000002</v>
      </c>
      <c r="V2694">
        <f t="shared" si="395"/>
        <v>2.4910257053346463</v>
      </c>
      <c r="AC2694">
        <v>4.4774000000000003</v>
      </c>
      <c r="AD2694">
        <v>4.3099999999999996</v>
      </c>
      <c r="AH2694" s="85">
        <f>IF(AND(M2694&lt;Variables!$G$6,M2694&gt;Variables!$G$5),0,1)</f>
        <v>1</v>
      </c>
      <c r="AI2694" s="85">
        <f t="shared" si="396"/>
        <v>0</v>
      </c>
      <c r="AJ2694" s="85">
        <f>IF(I2694&gt;Variables!$G$7,0,1)</f>
        <v>1</v>
      </c>
      <c r="AK2694" s="85">
        <f>IF(F2694&gt;Variables!$G$8,0,1)</f>
        <v>0</v>
      </c>
      <c r="AL2694" s="85">
        <f>IF(G2694&gt;Variables!$G$9,0,1)</f>
        <v>1</v>
      </c>
      <c r="AM2694" s="85">
        <f>IF(AND(K2694&gt;Variables!$G$10,K2694&lt;Variables!$G$11),0,1)</f>
        <v>0</v>
      </c>
      <c r="AN2694" s="103">
        <f>IF(H2694&lt;Variables!$G$13,1,0)</f>
        <v>0</v>
      </c>
      <c r="AO2694" s="101">
        <f>IF(R2694&lt;Variables!$G$12,0,1)</f>
        <v>0</v>
      </c>
      <c r="AP2694" s="86">
        <f t="shared" si="393"/>
        <v>0</v>
      </c>
      <c r="AR2694">
        <v>0</v>
      </c>
      <c r="AS2694">
        <v>0</v>
      </c>
      <c r="AT2694">
        <v>0</v>
      </c>
      <c r="AU2694">
        <v>1</v>
      </c>
      <c r="BA2694">
        <v>-0.31</v>
      </c>
    </row>
    <row r="2695" spans="3:53" ht="12.75" x14ac:dyDescent="0.2">
      <c r="C2695" t="s">
        <v>730</v>
      </c>
      <c r="D2695" t="s">
        <v>389</v>
      </c>
      <c r="E2695">
        <v>8.56</v>
      </c>
      <c r="F2695">
        <v>11.71</v>
      </c>
      <c r="G2695">
        <v>4.92</v>
      </c>
      <c r="H2695">
        <v>2260</v>
      </c>
      <c r="I2695">
        <v>-40.365000000000002</v>
      </c>
      <c r="J2695" t="s">
        <v>78</v>
      </c>
      <c r="K2695">
        <v>40.24</v>
      </c>
      <c r="L2695">
        <v>8.5943450000000006</v>
      </c>
      <c r="M2695">
        <v>-0.63117084548036961</v>
      </c>
      <c r="N2695">
        <v>8.5568919999999995</v>
      </c>
      <c r="O2695">
        <v>-0.19623947573486741</v>
      </c>
      <c r="P2695">
        <v>10232000</v>
      </c>
      <c r="Q2695">
        <v>7917000</v>
      </c>
      <c r="R2695">
        <v>1.29</v>
      </c>
      <c r="S2695">
        <v>47.053999999999988</v>
      </c>
      <c r="T2695">
        <v>9.8719999999999999</v>
      </c>
      <c r="U2695">
        <v>25.532800000000002</v>
      </c>
      <c r="V2695">
        <f t="shared" si="395"/>
        <v>2.2645061051014355</v>
      </c>
      <c r="AC2695">
        <v>8.58</v>
      </c>
      <c r="AD2695">
        <v>8.3550000000000004</v>
      </c>
      <c r="AH2695" s="85">
        <f>IF(AND(M2695&lt;Variables!$G$6,M2695&gt;Variables!$G$5),0,1)</f>
        <v>1</v>
      </c>
      <c r="AI2695" s="85">
        <f t="shared" si="396"/>
        <v>0</v>
      </c>
      <c r="AJ2695" s="85">
        <f>IF(I2695&gt;Variables!$G$7,0,1)</f>
        <v>1</v>
      </c>
      <c r="AK2695" s="85">
        <f>IF(F2695&gt;Variables!$G$8,0,1)</f>
        <v>0</v>
      </c>
      <c r="AL2695" s="85">
        <f>IF(G2695&gt;Variables!$G$9,0,1)</f>
        <v>1</v>
      </c>
      <c r="AM2695" s="85">
        <f>IF(AND(K2695&gt;Variables!$G$10,K2695&lt;Variables!$G$11),0,1)</f>
        <v>1</v>
      </c>
      <c r="AN2695" s="103">
        <f>IF(H2695&lt;Variables!$G$13,1,0)</f>
        <v>1</v>
      </c>
      <c r="AO2695" s="101">
        <f>IF(R2695&lt;Variables!$G$12,0,1)</f>
        <v>0</v>
      </c>
      <c r="AP2695" s="86">
        <f t="shared" si="393"/>
        <v>1</v>
      </c>
      <c r="AR2695">
        <v>0</v>
      </c>
      <c r="AS2695">
        <v>0</v>
      </c>
      <c r="AT2695">
        <v>1</v>
      </c>
      <c r="AU2695">
        <v>0</v>
      </c>
      <c r="BA2695">
        <v>-1.71</v>
      </c>
    </row>
    <row r="2696" spans="3:53" ht="12.75" x14ac:dyDescent="0.2">
      <c r="C2696" t="s">
        <v>730</v>
      </c>
      <c r="D2696" t="s">
        <v>461</v>
      </c>
      <c r="E2696">
        <v>17.75</v>
      </c>
      <c r="F2696">
        <v>14.83</v>
      </c>
      <c r="G2696">
        <v>13.67</v>
      </c>
      <c r="H2696">
        <v>6300</v>
      </c>
      <c r="I2696">
        <v>-12.013999999999999</v>
      </c>
      <c r="J2696" t="s">
        <v>78</v>
      </c>
      <c r="K2696">
        <v>87.41</v>
      </c>
      <c r="L2696">
        <v>17.318249999999999</v>
      </c>
      <c r="M2696">
        <v>2.5219060817345862</v>
      </c>
      <c r="N2696">
        <v>16.949874000000001</v>
      </c>
      <c r="O2696">
        <v>4.7500412097458522</v>
      </c>
      <c r="P2696">
        <v>10737000</v>
      </c>
      <c r="Q2696">
        <v>14129000</v>
      </c>
      <c r="R2696">
        <v>0.76</v>
      </c>
      <c r="S2696">
        <v>47.053999999999988</v>
      </c>
      <c r="T2696">
        <v>9.8719999999999999</v>
      </c>
      <c r="U2696">
        <v>25.532800000000002</v>
      </c>
      <c r="V2696">
        <f t="shared" si="395"/>
        <v>2.4165311070518092</v>
      </c>
      <c r="AC2696">
        <v>18.399999999999999</v>
      </c>
      <c r="AD2696">
        <v>17.010000000000002</v>
      </c>
      <c r="AH2696" s="85">
        <f>IF(AND(M2696&lt;Variables!$G$6,M2696&gt;Variables!$G$5),0,1)</f>
        <v>1</v>
      </c>
      <c r="AI2696" s="85">
        <f t="shared" si="396"/>
        <v>0</v>
      </c>
      <c r="AJ2696" s="85">
        <f>IF(I2696&gt;Variables!$G$7,0,1)</f>
        <v>1</v>
      </c>
      <c r="AK2696" s="85">
        <f>IF(F2696&gt;Variables!$G$8,0,1)</f>
        <v>0</v>
      </c>
      <c r="AL2696" s="85">
        <f>IF(G2696&gt;Variables!$G$9,0,1)</f>
        <v>0</v>
      </c>
      <c r="AM2696" s="85">
        <f>IF(AND(K2696&gt;Variables!$G$10,K2696&lt;Variables!$G$11),0,1)</f>
        <v>1</v>
      </c>
      <c r="AN2696" s="103">
        <f>IF(H2696&lt;Variables!$G$13,1,0)</f>
        <v>0</v>
      </c>
      <c r="AO2696" s="101">
        <f>IF(R2696&lt;Variables!$G$12,0,1)</f>
        <v>0</v>
      </c>
      <c r="AP2696" s="86">
        <f t="shared" si="393"/>
        <v>1</v>
      </c>
      <c r="AR2696">
        <v>0</v>
      </c>
      <c r="AS2696">
        <v>0</v>
      </c>
      <c r="AT2696">
        <v>1</v>
      </c>
      <c r="AU2696">
        <v>0</v>
      </c>
      <c r="BA2696">
        <v>-2.25</v>
      </c>
    </row>
    <row r="2697" spans="3:53" ht="12.75" x14ac:dyDescent="0.2">
      <c r="C2697" t="s">
        <v>730</v>
      </c>
      <c r="D2697" t="s">
        <v>713</v>
      </c>
      <c r="E2697">
        <v>9.7799999999999994</v>
      </c>
      <c r="F2697">
        <v>9.09</v>
      </c>
      <c r="G2697">
        <v>10.01</v>
      </c>
      <c r="H2697">
        <v>4080</v>
      </c>
      <c r="I2697">
        <v>0</v>
      </c>
      <c r="J2697" t="s">
        <v>78</v>
      </c>
      <c r="K2697">
        <v>68.98</v>
      </c>
      <c r="L2697">
        <v>9.7260000000000009</v>
      </c>
      <c r="M2697">
        <v>0.55521283158542556</v>
      </c>
      <c r="N2697">
        <v>9.6601819999999989</v>
      </c>
      <c r="O2697">
        <v>1.2403285983638861</v>
      </c>
      <c r="P2697">
        <v>6928000</v>
      </c>
      <c r="Q2697">
        <v>6692000</v>
      </c>
      <c r="R2697">
        <v>1.04</v>
      </c>
      <c r="S2697">
        <v>47.053999999999988</v>
      </c>
      <c r="T2697">
        <v>9.8719999999999999</v>
      </c>
      <c r="U2697">
        <v>25.532800000000002</v>
      </c>
      <c r="V2697">
        <f t="shared" si="395"/>
        <v>2.5187636969771754</v>
      </c>
      <c r="AC2697">
        <v>10.1</v>
      </c>
      <c r="AD2697">
        <v>9.7750000000000004</v>
      </c>
      <c r="AH2697" s="85">
        <f>IF(AND(M2697&lt;Variables!$G$6,M2697&gt;Variables!$G$5),0,1)</f>
        <v>1</v>
      </c>
      <c r="AI2697" s="85">
        <f t="shared" si="396"/>
        <v>0</v>
      </c>
      <c r="AJ2697" s="85">
        <f>IF(I2697&gt;Variables!$G$7,0,1)</f>
        <v>1</v>
      </c>
      <c r="AK2697" s="85">
        <f>IF(F2697&gt;Variables!$G$8,0,1)</f>
        <v>0</v>
      </c>
      <c r="AL2697" s="85">
        <f>IF(G2697&gt;Variables!$G$9,0,1)</f>
        <v>1</v>
      </c>
      <c r="AM2697" s="85">
        <f>IF(AND(K2697&gt;Variables!$G$10,K2697&lt;Variables!$G$11),0,1)</f>
        <v>0</v>
      </c>
      <c r="AN2697" s="103">
        <f>IF(H2697&lt;Variables!$G$13,1,0)</f>
        <v>0</v>
      </c>
      <c r="AO2697" s="101">
        <f>IF(R2697&lt;Variables!$G$12,0,1)</f>
        <v>0</v>
      </c>
      <c r="AP2697" s="86">
        <f t="shared" si="393"/>
        <v>1</v>
      </c>
      <c r="AR2697">
        <v>1</v>
      </c>
      <c r="AS2697">
        <v>0</v>
      </c>
      <c r="AT2697">
        <v>0</v>
      </c>
      <c r="AU2697">
        <v>0</v>
      </c>
      <c r="BA2697">
        <v>1.54</v>
      </c>
    </row>
    <row r="2698" spans="3:53" ht="12.75" x14ac:dyDescent="0.2">
      <c r="C2698" t="s">
        <v>730</v>
      </c>
      <c r="D2698" t="s">
        <v>720</v>
      </c>
      <c r="E2698">
        <v>6.66</v>
      </c>
      <c r="F2698">
        <v>8.41</v>
      </c>
      <c r="G2698">
        <v>0.45</v>
      </c>
      <c r="H2698">
        <v>-99999</v>
      </c>
      <c r="I2698">
        <v>-13.705</v>
      </c>
      <c r="J2698" t="s">
        <v>78</v>
      </c>
      <c r="K2698">
        <v>-99999</v>
      </c>
      <c r="L2698">
        <v>-99999</v>
      </c>
      <c r="M2698">
        <v>-99999</v>
      </c>
      <c r="N2698">
        <v>-99999</v>
      </c>
      <c r="O2698">
        <v>-99999</v>
      </c>
      <c r="P2698">
        <v>15838</v>
      </c>
      <c r="Q2698">
        <v>1306</v>
      </c>
      <c r="R2698">
        <v>12.13</v>
      </c>
      <c r="S2698">
        <v>47.053999999999988</v>
      </c>
      <c r="T2698">
        <v>9.8719999999999999</v>
      </c>
      <c r="U2698">
        <v>25.532800000000002</v>
      </c>
      <c r="V2698"/>
      <c r="AC2698">
        <v>6.66</v>
      </c>
      <c r="AD2698">
        <v>6.59</v>
      </c>
      <c r="AH2698" s="85">
        <f>IF(AND(M2698&lt;Variables!$G$6,M2698&gt;Variables!$G$5),0,1)</f>
        <v>1</v>
      </c>
      <c r="AI2698" s="85">
        <f t="shared" si="396"/>
        <v>1</v>
      </c>
      <c r="AJ2698" s="85">
        <f>IF(I2698&gt;Variables!$G$7,0,1)</f>
        <v>1</v>
      </c>
      <c r="AK2698" s="85">
        <f>IF(F2698&gt;Variables!$G$8,0,1)</f>
        <v>1</v>
      </c>
      <c r="AL2698" s="85">
        <f>IF(G2698&gt;Variables!$G$9,0,1)</f>
        <v>1</v>
      </c>
      <c r="AM2698" s="85">
        <f>IF(AND(K2698&gt;Variables!$G$10,K2698&lt;Variables!$G$11),0,1)</f>
        <v>1</v>
      </c>
      <c r="AN2698" s="103">
        <f>IF(H2698&lt;Variables!$G$13,1,0)</f>
        <v>1</v>
      </c>
      <c r="AO2698" s="101">
        <f>IF(R2698&lt;Variables!$G$12,0,1)</f>
        <v>1</v>
      </c>
      <c r="AP2698" s="86">
        <f t="shared" si="393"/>
        <v>1</v>
      </c>
      <c r="AR2698">
        <v>0</v>
      </c>
      <c r="AS2698">
        <v>0</v>
      </c>
      <c r="AT2698">
        <v>0</v>
      </c>
      <c r="AU2698">
        <v>0</v>
      </c>
      <c r="BA2698">
        <v>0</v>
      </c>
    </row>
    <row r="2699" spans="3:53" ht="12.75" x14ac:dyDescent="0.2">
      <c r="C2699" t="s">
        <v>730</v>
      </c>
      <c r="D2699" t="s">
        <v>692</v>
      </c>
      <c r="E2699">
        <v>12.29</v>
      </c>
      <c r="F2699">
        <v>42.29</v>
      </c>
      <c r="G2699">
        <v>31.83</v>
      </c>
      <c r="H2699">
        <v>54.17</v>
      </c>
      <c r="I2699">
        <v>29.338000000000001</v>
      </c>
      <c r="J2699" t="s">
        <v>78</v>
      </c>
      <c r="K2699">
        <v>46.95</v>
      </c>
      <c r="L2699">
        <v>12.327575</v>
      </c>
      <c r="M2699">
        <v>-0.22368551803577591</v>
      </c>
      <c r="N2699">
        <v>12.358278</v>
      </c>
      <c r="O2699">
        <v>-0.47157055376161311</v>
      </c>
      <c r="P2699">
        <v>20540000</v>
      </c>
      <c r="Q2699">
        <v>6070000</v>
      </c>
      <c r="R2699">
        <v>3.38</v>
      </c>
      <c r="S2699">
        <v>47.053999999999988</v>
      </c>
      <c r="T2699">
        <v>9.8719999999999999</v>
      </c>
      <c r="U2699">
        <v>25.532800000000002</v>
      </c>
      <c r="V2699">
        <f t="shared" ref="V2699:V2730" si="397">1.849 + (0.01036 * K2699) + (0.1184 * M2699) - (0.002888 * K2699 * M2699)</f>
        <v>2.3392475119518639</v>
      </c>
      <c r="AC2699">
        <v>12.32</v>
      </c>
      <c r="AD2699">
        <v>10.762</v>
      </c>
      <c r="AH2699" s="85">
        <f>IF(AND(M2699&lt;Variables!$G$6,M2699&gt;Variables!$G$5),0,1)</f>
        <v>1</v>
      </c>
      <c r="AI2699" s="85">
        <f t="shared" si="396"/>
        <v>1</v>
      </c>
      <c r="AJ2699" s="85">
        <f>IF(I2699&gt;Variables!$G$7,0,1)</f>
        <v>0</v>
      </c>
      <c r="AK2699" s="85">
        <f>IF(F2699&gt;Variables!$G$8,0,1)</f>
        <v>0</v>
      </c>
      <c r="AL2699" s="85">
        <f>IF(G2699&gt;Variables!$G$9,0,1)</f>
        <v>0</v>
      </c>
      <c r="AM2699" s="85">
        <f>IF(AND(K2699&gt;Variables!$G$10,K2699&lt;Variables!$G$11),0,1)</f>
        <v>1</v>
      </c>
      <c r="AN2699" s="103">
        <f>IF(H2699&lt;Variables!$G$13,1,0)</f>
        <v>1</v>
      </c>
      <c r="AO2699" s="101">
        <f>IF(R2699&lt;Variables!$G$12,0,1)</f>
        <v>1</v>
      </c>
      <c r="AP2699" s="86">
        <f t="shared" si="393"/>
        <v>1</v>
      </c>
      <c r="AR2699">
        <v>0</v>
      </c>
      <c r="AS2699">
        <v>0</v>
      </c>
      <c r="AT2699">
        <v>1</v>
      </c>
      <c r="AU2699">
        <v>0</v>
      </c>
      <c r="BA2699">
        <v>-2.25</v>
      </c>
    </row>
    <row r="2700" spans="3:53" ht="12.75" x14ac:dyDescent="0.2">
      <c r="C2700" t="s">
        <v>730</v>
      </c>
      <c r="D2700" t="s">
        <v>731</v>
      </c>
      <c r="E2700">
        <v>45.19</v>
      </c>
      <c r="F2700">
        <v>9.1199999999999992</v>
      </c>
      <c r="G2700">
        <v>7.72</v>
      </c>
      <c r="H2700">
        <v>1890</v>
      </c>
      <c r="I2700">
        <v>2.5830000000000002</v>
      </c>
      <c r="J2700" t="s">
        <v>78</v>
      </c>
      <c r="K2700">
        <v>73.91</v>
      </c>
      <c r="L2700">
        <v>44.905833333333327</v>
      </c>
      <c r="M2700">
        <v>0.63280568597249209</v>
      </c>
      <c r="N2700">
        <v>44.606964285714277</v>
      </c>
      <c r="O2700">
        <v>1.307050868898594</v>
      </c>
      <c r="P2700">
        <v>285496</v>
      </c>
      <c r="Q2700">
        <v>498595</v>
      </c>
      <c r="R2700">
        <v>0.56999999999999995</v>
      </c>
      <c r="S2700">
        <v>47.053999999999988</v>
      </c>
      <c r="T2700">
        <v>9.8719999999999999</v>
      </c>
      <c r="U2700">
        <v>25.532800000000002</v>
      </c>
      <c r="V2700">
        <f t="shared" si="397"/>
        <v>2.554558103312488</v>
      </c>
      <c r="AC2700">
        <v>46.15</v>
      </c>
      <c r="AD2700">
        <v>45.14</v>
      </c>
      <c r="AH2700" s="85">
        <f>IF(AND(M2700&lt;Variables!$G$6,M2700&gt;Variables!$G$5),0,1)</f>
        <v>1</v>
      </c>
      <c r="AI2700" s="85">
        <f t="shared" si="396"/>
        <v>0</v>
      </c>
      <c r="AJ2700" s="85">
        <f>IF(I2700&gt;Variables!$G$7,0,1)</f>
        <v>0</v>
      </c>
      <c r="AK2700" s="85">
        <f>IF(F2700&gt;Variables!$G$8,0,1)</f>
        <v>0</v>
      </c>
      <c r="AL2700" s="85">
        <f>IF(G2700&gt;Variables!$G$9,0,1)</f>
        <v>1</v>
      </c>
      <c r="AM2700" s="85">
        <f>IF(AND(K2700&gt;Variables!$G$10,K2700&lt;Variables!$G$11),0,1)</f>
        <v>0</v>
      </c>
      <c r="AN2700" s="103">
        <f>IF(H2700&lt;Variables!$G$13,1,0)</f>
        <v>1</v>
      </c>
      <c r="AO2700" s="101">
        <f>IF(R2700&lt;Variables!$G$12,0,1)</f>
        <v>0</v>
      </c>
      <c r="AP2700" s="86">
        <f t="shared" si="393"/>
        <v>1</v>
      </c>
      <c r="AR2700">
        <v>1</v>
      </c>
      <c r="AS2700">
        <v>0</v>
      </c>
      <c r="AT2700">
        <v>0</v>
      </c>
      <c r="AU2700">
        <v>0</v>
      </c>
      <c r="BA2700">
        <v>1.65</v>
      </c>
    </row>
    <row r="2701" spans="3:53" ht="12.75" x14ac:dyDescent="0.2">
      <c r="C2701" t="s">
        <v>730</v>
      </c>
      <c r="D2701" t="s">
        <v>668</v>
      </c>
      <c r="E2701">
        <v>6.78</v>
      </c>
      <c r="F2701">
        <v>114.31</v>
      </c>
      <c r="G2701">
        <v>1.36</v>
      </c>
      <c r="H2701">
        <v>21.3</v>
      </c>
      <c r="I2701">
        <v>-2.6139999999999999</v>
      </c>
      <c r="J2701" t="s">
        <v>78</v>
      </c>
      <c r="K2701">
        <v>35.76</v>
      </c>
      <c r="L2701">
        <v>6.8428300000000011</v>
      </c>
      <c r="M2701">
        <v>-2.0872942919815469</v>
      </c>
      <c r="N2701">
        <v>7.0396940000000008</v>
      </c>
      <c r="O2701">
        <v>-4.8254086044080973</v>
      </c>
      <c r="P2701">
        <v>112470000</v>
      </c>
      <c r="Q2701">
        <v>530980</v>
      </c>
      <c r="R2701">
        <v>211.82</v>
      </c>
      <c r="S2701">
        <v>47.053999999999988</v>
      </c>
      <c r="T2701">
        <v>9.8719999999999999</v>
      </c>
      <c r="U2701">
        <v>25.532800000000002</v>
      </c>
      <c r="V2701">
        <f t="shared" si="397"/>
        <v>2.1879030233584635</v>
      </c>
      <c r="AC2701">
        <v>7.05</v>
      </c>
      <c r="AD2701">
        <v>5.66</v>
      </c>
      <c r="AH2701" s="85">
        <f>IF(AND(M2701&lt;Variables!$G$6,M2701&gt;Variables!$G$5),0,1)</f>
        <v>0</v>
      </c>
      <c r="AI2701" s="85">
        <f t="shared" si="396"/>
        <v>1</v>
      </c>
      <c r="AJ2701" s="85">
        <f>IF(I2701&gt;Variables!$G$7,0,1)</f>
        <v>1</v>
      </c>
      <c r="AK2701" s="85">
        <f>IF(F2701&gt;Variables!$G$8,0,1)</f>
        <v>0</v>
      </c>
      <c r="AL2701" s="85">
        <f>IF(G2701&gt;Variables!$G$9,0,1)</f>
        <v>1</v>
      </c>
      <c r="AM2701" s="85">
        <f>IF(AND(K2701&gt;Variables!$G$10,K2701&lt;Variables!$G$11),0,1)</f>
        <v>1</v>
      </c>
      <c r="AN2701" s="103">
        <f>IF(H2701&lt;Variables!$G$13,1,0)</f>
        <v>1</v>
      </c>
      <c r="AO2701" s="101">
        <f>IF(R2701&lt;Variables!$G$12,0,1)</f>
        <v>1</v>
      </c>
      <c r="AP2701" s="86">
        <f t="shared" si="393"/>
        <v>1</v>
      </c>
      <c r="AR2701">
        <v>0</v>
      </c>
      <c r="AS2701">
        <v>0</v>
      </c>
      <c r="AT2701">
        <v>1</v>
      </c>
      <c r="AU2701">
        <v>0</v>
      </c>
      <c r="BA2701">
        <v>-2.25</v>
      </c>
    </row>
    <row r="2702" spans="3:53" ht="12.75" x14ac:dyDescent="0.2">
      <c r="C2702" t="s">
        <v>730</v>
      </c>
      <c r="D2702" t="s">
        <v>678</v>
      </c>
      <c r="E2702">
        <v>33.82</v>
      </c>
      <c r="F2702">
        <v>66.75</v>
      </c>
      <c r="G2702">
        <v>0.31</v>
      </c>
      <c r="H2702">
        <v>979.01</v>
      </c>
      <c r="I2702">
        <v>-42.468000000000004</v>
      </c>
      <c r="J2702" t="s">
        <v>78</v>
      </c>
      <c r="K2702">
        <v>60.28</v>
      </c>
      <c r="L2702">
        <v>33.789736842105263</v>
      </c>
      <c r="M2702">
        <v>7.4765772852250278E-2</v>
      </c>
      <c r="N2702">
        <v>33.760510204081633</v>
      </c>
      <c r="O2702">
        <v>0.16140098472734729</v>
      </c>
      <c r="P2702">
        <v>18460000</v>
      </c>
      <c r="Q2702">
        <v>462110</v>
      </c>
      <c r="R2702">
        <v>39.950000000000003</v>
      </c>
      <c r="S2702">
        <v>47.053999999999988</v>
      </c>
      <c r="T2702">
        <v>9.8719999999999999</v>
      </c>
      <c r="U2702">
        <v>25.532800000000002</v>
      </c>
      <c r="V2702">
        <f t="shared" si="397"/>
        <v>2.4693371957913093</v>
      </c>
      <c r="AC2702">
        <v>33.869999999999997</v>
      </c>
      <c r="AD2702">
        <v>33.479999999999997</v>
      </c>
      <c r="AH2702" s="85">
        <f>IF(AND(M2702&lt;Variables!$G$6,M2702&gt;Variables!$G$5),0,1)</f>
        <v>1</v>
      </c>
      <c r="AI2702" s="85">
        <f t="shared" si="396"/>
        <v>0</v>
      </c>
      <c r="AJ2702" s="85">
        <f>IF(I2702&gt;Variables!$G$7,0,1)</f>
        <v>1</v>
      </c>
      <c r="AK2702" s="85">
        <f>IF(F2702&gt;Variables!$G$8,0,1)</f>
        <v>0</v>
      </c>
      <c r="AL2702" s="85">
        <f>IF(G2702&gt;Variables!$G$9,0,1)</f>
        <v>1</v>
      </c>
      <c r="AM2702" s="85">
        <f>IF(AND(K2702&gt;Variables!$G$10,K2702&lt;Variables!$G$11),0,1)</f>
        <v>0</v>
      </c>
      <c r="AN2702" s="103">
        <f>IF(H2702&lt;Variables!$G$13,1,0)</f>
        <v>1</v>
      </c>
      <c r="AO2702" s="101">
        <f>IF(R2702&lt;Variables!$G$12,0,1)</f>
        <v>1</v>
      </c>
      <c r="AP2702" s="86">
        <f t="shared" si="393"/>
        <v>1</v>
      </c>
      <c r="AR2702">
        <v>0</v>
      </c>
      <c r="AS2702">
        <v>0</v>
      </c>
      <c r="AT2702">
        <v>0</v>
      </c>
      <c r="AU2702">
        <v>1</v>
      </c>
      <c r="BA2702">
        <v>-0.27</v>
      </c>
    </row>
    <row r="2703" spans="3:53" ht="12.75" x14ac:dyDescent="0.2">
      <c r="C2703" t="s">
        <v>730</v>
      </c>
      <c r="D2703" t="s">
        <v>729</v>
      </c>
      <c r="E2703">
        <v>38.44</v>
      </c>
      <c r="F2703">
        <v>31.93</v>
      </c>
      <c r="G2703">
        <v>32.31</v>
      </c>
      <c r="H2703">
        <v>583.64</v>
      </c>
      <c r="I2703">
        <v>-34.442</v>
      </c>
      <c r="J2703" t="s">
        <v>78</v>
      </c>
      <c r="K2703">
        <v>61.87</v>
      </c>
      <c r="L2703">
        <v>37.972749999999998</v>
      </c>
      <c r="M2703">
        <v>1.8098504848871859</v>
      </c>
      <c r="N2703">
        <v>37.804236000000003</v>
      </c>
      <c r="O2703">
        <v>2.2636722509085838</v>
      </c>
      <c r="P2703">
        <v>4370000</v>
      </c>
      <c r="Q2703">
        <v>536510</v>
      </c>
      <c r="R2703">
        <v>8.15</v>
      </c>
      <c r="S2703">
        <v>47.053999999999988</v>
      </c>
      <c r="T2703">
        <v>9.8719999999999999</v>
      </c>
      <c r="U2703">
        <v>25.532800000000002</v>
      </c>
      <c r="V2703">
        <f t="shared" si="397"/>
        <v>2.3808743992547283</v>
      </c>
      <c r="AC2703">
        <v>46.668300000000002</v>
      </c>
      <c r="AD2703">
        <v>37.53</v>
      </c>
      <c r="AH2703" s="85">
        <f>IF(AND(M2703&lt;Variables!$G$6,M2703&gt;Variables!$G$5),0,1)</f>
        <v>1</v>
      </c>
      <c r="AI2703" s="85">
        <f t="shared" si="396"/>
        <v>0</v>
      </c>
      <c r="AJ2703" s="85">
        <f>IF(I2703&gt;Variables!$G$7,0,1)</f>
        <v>1</v>
      </c>
      <c r="AK2703" s="85">
        <f>IF(F2703&gt;Variables!$G$8,0,1)</f>
        <v>0</v>
      </c>
      <c r="AL2703" s="85">
        <f>IF(G2703&gt;Variables!$G$9,0,1)</f>
        <v>0</v>
      </c>
      <c r="AM2703" s="85">
        <f>IF(AND(K2703&gt;Variables!$G$10,K2703&lt;Variables!$G$11),0,1)</f>
        <v>0</v>
      </c>
      <c r="AN2703" s="103">
        <f>IF(H2703&lt;Variables!$G$13,1,0)</f>
        <v>1</v>
      </c>
      <c r="AO2703" s="101">
        <f>IF(R2703&lt;Variables!$G$12,0,1)</f>
        <v>1</v>
      </c>
      <c r="AP2703" s="86">
        <f t="shared" si="393"/>
        <v>1</v>
      </c>
      <c r="AR2703">
        <v>1</v>
      </c>
      <c r="AS2703">
        <v>0</v>
      </c>
      <c r="AT2703">
        <v>0</v>
      </c>
      <c r="AU2703">
        <v>0</v>
      </c>
      <c r="BA2703">
        <v>2</v>
      </c>
    </row>
    <row r="2704" spans="3:53" ht="12.75" x14ac:dyDescent="0.2">
      <c r="C2704" t="s">
        <v>730</v>
      </c>
      <c r="D2704" t="s">
        <v>681</v>
      </c>
      <c r="E2704">
        <v>1.31</v>
      </c>
      <c r="F2704">
        <v>29.41</v>
      </c>
      <c r="G2704">
        <v>-1.49</v>
      </c>
      <c r="H2704">
        <v>81.3</v>
      </c>
      <c r="I2704">
        <v>-55.545999999999999</v>
      </c>
      <c r="J2704" t="s">
        <v>78</v>
      </c>
      <c r="K2704">
        <v>25.22</v>
      </c>
      <c r="L2704">
        <v>1.3522650000000001</v>
      </c>
      <c r="M2704">
        <v>-3.1107068510979738</v>
      </c>
      <c r="N2704">
        <v>1.386924</v>
      </c>
      <c r="O2704">
        <v>-5.5319541661980196</v>
      </c>
      <c r="P2704">
        <v>91350000</v>
      </c>
      <c r="Q2704">
        <v>793060</v>
      </c>
      <c r="R2704">
        <v>115.19</v>
      </c>
      <c r="S2704">
        <v>47.053999999999988</v>
      </c>
      <c r="T2704">
        <v>9.8719999999999999</v>
      </c>
      <c r="U2704">
        <v>25.532800000000002</v>
      </c>
      <c r="V2704">
        <f t="shared" si="397"/>
        <v>1.9685409621841872</v>
      </c>
      <c r="AC2704">
        <v>1.32</v>
      </c>
      <c r="AD2704">
        <v>1.2</v>
      </c>
      <c r="AH2704" s="85">
        <f>IF(AND(M2704&lt;Variables!$G$6,M2704&gt;Variables!$G$5),0,1)</f>
        <v>0</v>
      </c>
      <c r="AI2704" s="85">
        <f t="shared" si="396"/>
        <v>1</v>
      </c>
      <c r="AJ2704" s="85">
        <f>IF(I2704&gt;Variables!$G$7,0,1)</f>
        <v>1</v>
      </c>
      <c r="AK2704" s="85">
        <f>IF(F2704&gt;Variables!$G$8,0,1)</f>
        <v>0</v>
      </c>
      <c r="AL2704" s="85">
        <f>IF(G2704&gt;Variables!$G$9,0,1)</f>
        <v>1</v>
      </c>
      <c r="AM2704" s="85">
        <f>IF(AND(K2704&gt;Variables!$G$10,K2704&lt;Variables!$G$11),0,1)</f>
        <v>1</v>
      </c>
      <c r="AN2704" s="103">
        <f>IF(H2704&lt;Variables!$G$13,1,0)</f>
        <v>1</v>
      </c>
      <c r="AO2704" s="101">
        <f>IF(R2704&lt;Variables!$G$12,0,1)</f>
        <v>1</v>
      </c>
      <c r="AP2704" s="86">
        <f t="shared" si="393"/>
        <v>1</v>
      </c>
      <c r="AR2704">
        <v>0</v>
      </c>
      <c r="AS2704">
        <v>0</v>
      </c>
      <c r="AT2704">
        <v>1</v>
      </c>
      <c r="AU2704">
        <v>0</v>
      </c>
      <c r="BA2704">
        <v>-2.25</v>
      </c>
    </row>
    <row r="2705" spans="3:53" ht="12.75" x14ac:dyDescent="0.2">
      <c r="C2705" t="s">
        <v>730</v>
      </c>
      <c r="D2705" t="s">
        <v>714</v>
      </c>
      <c r="E2705">
        <v>0.8</v>
      </c>
      <c r="F2705">
        <v>35.270000000000003</v>
      </c>
      <c r="G2705">
        <v>33.33</v>
      </c>
      <c r="H2705">
        <v>26.38</v>
      </c>
      <c r="I2705">
        <v>-59.850999999999999</v>
      </c>
      <c r="J2705" t="s">
        <v>78</v>
      </c>
      <c r="K2705">
        <v>39.65</v>
      </c>
      <c r="L2705">
        <v>0.80603230000000003</v>
      </c>
      <c r="M2705">
        <v>-0.74839432613308299</v>
      </c>
      <c r="N2705">
        <v>0.86225032000000001</v>
      </c>
      <c r="O2705">
        <v>-7.2195183412631234</v>
      </c>
      <c r="P2705">
        <v>15810000</v>
      </c>
      <c r="Q2705">
        <v>481730</v>
      </c>
      <c r="R2705">
        <v>32.82</v>
      </c>
      <c r="S2705">
        <v>47.053999999999988</v>
      </c>
      <c r="T2705">
        <v>9.8719999999999999</v>
      </c>
      <c r="U2705">
        <v>25.532800000000002</v>
      </c>
      <c r="V2705">
        <f t="shared" si="397"/>
        <v>2.2568621473558816</v>
      </c>
      <c r="AC2705">
        <v>0.87</v>
      </c>
      <c r="AD2705">
        <v>0.73329999999999995</v>
      </c>
      <c r="AH2705" s="85">
        <f>IF(AND(M2705&lt;Variables!$G$6,M2705&gt;Variables!$G$5),0,1)</f>
        <v>1</v>
      </c>
      <c r="AI2705" s="85">
        <f t="shared" si="396"/>
        <v>1</v>
      </c>
      <c r="AJ2705" s="85">
        <f>IF(I2705&gt;Variables!$G$7,0,1)</f>
        <v>1</v>
      </c>
      <c r="AK2705" s="85">
        <f>IF(F2705&gt;Variables!$G$8,0,1)</f>
        <v>0</v>
      </c>
      <c r="AL2705" s="85">
        <f>IF(G2705&gt;Variables!$G$9,0,1)</f>
        <v>0</v>
      </c>
      <c r="AM2705" s="85">
        <f>IF(AND(K2705&gt;Variables!$G$10,K2705&lt;Variables!$G$11),0,1)</f>
        <v>1</v>
      </c>
      <c r="AN2705" s="103">
        <f>IF(H2705&lt;Variables!$G$13,1,0)</f>
        <v>1</v>
      </c>
      <c r="AO2705" s="101">
        <f>IF(R2705&lt;Variables!$G$12,0,1)</f>
        <v>1</v>
      </c>
      <c r="AP2705" s="86">
        <f t="shared" si="393"/>
        <v>1</v>
      </c>
      <c r="AR2705">
        <v>0</v>
      </c>
      <c r="AS2705">
        <v>0</v>
      </c>
      <c r="AT2705">
        <v>1</v>
      </c>
      <c r="AU2705">
        <v>0</v>
      </c>
      <c r="BA2705">
        <v>-2.25</v>
      </c>
    </row>
    <row r="2706" spans="3:53" ht="12.75" x14ac:dyDescent="0.2">
      <c r="C2706" t="s">
        <v>730</v>
      </c>
      <c r="D2706" t="s">
        <v>679</v>
      </c>
      <c r="E2706">
        <v>0.23</v>
      </c>
      <c r="F2706">
        <v>17.059999999999999</v>
      </c>
      <c r="G2706">
        <v>-29.33</v>
      </c>
      <c r="H2706">
        <v>-99999</v>
      </c>
      <c r="I2706">
        <v>3.9E-2</v>
      </c>
      <c r="J2706" t="s">
        <v>78</v>
      </c>
      <c r="K2706">
        <v>57.86</v>
      </c>
      <c r="L2706">
        <v>0.22381333333333331</v>
      </c>
      <c r="M2706">
        <v>1.8259263672107779</v>
      </c>
      <c r="N2706">
        <v>0.2181666666666667</v>
      </c>
      <c r="O2706">
        <v>4.4614209320091591</v>
      </c>
      <c r="P2706">
        <v>3335000</v>
      </c>
      <c r="Q2706">
        <v>268345</v>
      </c>
      <c r="R2706">
        <v>12.43</v>
      </c>
      <c r="S2706">
        <v>47.053999999999988</v>
      </c>
      <c r="T2706">
        <v>9.8719999999999999</v>
      </c>
      <c r="U2706">
        <v>25.532800000000002</v>
      </c>
      <c r="V2706">
        <f t="shared" si="397"/>
        <v>2.3595075702132724</v>
      </c>
      <c r="AC2706">
        <v>0.245</v>
      </c>
      <c r="AD2706">
        <v>0.18099999999999999</v>
      </c>
      <c r="AH2706" s="85">
        <f>IF(AND(M2706&lt;Variables!$G$6,M2706&gt;Variables!$G$5),0,1)</f>
        <v>1</v>
      </c>
      <c r="AI2706" s="85">
        <f t="shared" si="396"/>
        <v>0</v>
      </c>
      <c r="AJ2706" s="85">
        <f>IF(I2706&gt;Variables!$G$7,0,1)</f>
        <v>0</v>
      </c>
      <c r="AK2706" s="85">
        <f>IF(F2706&gt;Variables!$G$8,0,1)</f>
        <v>0</v>
      </c>
      <c r="AL2706" s="85">
        <f>IF(G2706&gt;Variables!$G$9,0,1)</f>
        <v>1</v>
      </c>
      <c r="AM2706" s="85">
        <f>IF(AND(K2706&gt;Variables!$G$10,K2706&lt;Variables!$G$11),0,1)</f>
        <v>0</v>
      </c>
      <c r="AN2706" s="103">
        <f>IF(H2706&lt;Variables!$G$13,1,0)</f>
        <v>1</v>
      </c>
      <c r="AO2706" s="101">
        <f>IF(R2706&lt;Variables!$G$12,0,1)</f>
        <v>1</v>
      </c>
      <c r="AP2706" s="86">
        <f t="shared" si="393"/>
        <v>1</v>
      </c>
      <c r="AR2706">
        <v>1</v>
      </c>
      <c r="AS2706">
        <v>0</v>
      </c>
      <c r="AT2706">
        <v>0</v>
      </c>
      <c r="AU2706">
        <v>0</v>
      </c>
      <c r="BA2706">
        <v>2</v>
      </c>
    </row>
    <row r="2707" spans="3:53" ht="12.75" x14ac:dyDescent="0.2">
      <c r="C2707" t="s">
        <v>730</v>
      </c>
      <c r="D2707" t="s">
        <v>615</v>
      </c>
      <c r="E2707">
        <v>39.200000000000003</v>
      </c>
      <c r="F2707">
        <v>45.38</v>
      </c>
      <c r="G2707">
        <v>42.71</v>
      </c>
      <c r="H2707">
        <v>2810</v>
      </c>
      <c r="I2707">
        <v>-17.904</v>
      </c>
      <c r="J2707" t="s">
        <v>78</v>
      </c>
      <c r="K2707">
        <v>51.48</v>
      </c>
      <c r="L2707">
        <v>39.727269999999997</v>
      </c>
      <c r="M2707">
        <v>-0.35056524145755857</v>
      </c>
      <c r="N2707">
        <v>39.160310000000003</v>
      </c>
      <c r="O2707">
        <v>1.092151721985853</v>
      </c>
      <c r="P2707">
        <v>62275000</v>
      </c>
      <c r="Q2707">
        <v>4334000</v>
      </c>
      <c r="R2707">
        <v>14.37</v>
      </c>
      <c r="S2707">
        <v>47.053999999999988</v>
      </c>
      <c r="T2707">
        <v>9.8719999999999999</v>
      </c>
      <c r="U2707">
        <v>25.532800000000002</v>
      </c>
      <c r="V2707">
        <f t="shared" si="397"/>
        <v>2.3929458962555437</v>
      </c>
      <c r="AC2707">
        <v>44.51</v>
      </c>
      <c r="AD2707">
        <v>36.880000000000003</v>
      </c>
      <c r="AH2707" s="85">
        <f>IF(AND(M2707&lt;Variables!$G$6,M2707&gt;Variables!$G$5),0,1)</f>
        <v>1</v>
      </c>
      <c r="AI2707" s="85">
        <f t="shared" si="396"/>
        <v>0</v>
      </c>
      <c r="AJ2707" s="85">
        <f>IF(I2707&gt;Variables!$G$7,0,1)</f>
        <v>1</v>
      </c>
      <c r="AK2707" s="85">
        <f>IF(F2707&gt;Variables!$G$8,0,1)</f>
        <v>0</v>
      </c>
      <c r="AL2707" s="85">
        <f>IF(G2707&gt;Variables!$G$9,0,1)</f>
        <v>0</v>
      </c>
      <c r="AM2707" s="85">
        <f>IF(AND(K2707&gt;Variables!$G$10,K2707&lt;Variables!$G$11),0,1)</f>
        <v>0</v>
      </c>
      <c r="AN2707" s="103">
        <f>IF(H2707&lt;Variables!$G$13,1,0)</f>
        <v>0</v>
      </c>
      <c r="AO2707" s="101">
        <f>IF(R2707&lt;Variables!$G$12,0,1)</f>
        <v>1</v>
      </c>
      <c r="AP2707" s="86">
        <f t="shared" si="393"/>
        <v>1</v>
      </c>
      <c r="AR2707">
        <v>1</v>
      </c>
      <c r="AS2707">
        <v>0</v>
      </c>
      <c r="AT2707">
        <v>0</v>
      </c>
      <c r="AU2707">
        <v>0</v>
      </c>
      <c r="BA2707">
        <v>2</v>
      </c>
    </row>
    <row r="2708" spans="3:53" ht="12.75" x14ac:dyDescent="0.2">
      <c r="C2708" t="s">
        <v>730</v>
      </c>
      <c r="D2708" t="s">
        <v>727</v>
      </c>
      <c r="E2708">
        <v>33.369999999999997</v>
      </c>
      <c r="F2708">
        <v>10.43</v>
      </c>
      <c r="G2708">
        <v>9.9600000000000009</v>
      </c>
      <c r="H2708">
        <v>1910</v>
      </c>
      <c r="I2708">
        <v>-7.359</v>
      </c>
      <c r="J2708" t="s">
        <v>78</v>
      </c>
      <c r="K2708">
        <v>63.95</v>
      </c>
      <c r="L2708">
        <v>33.144869999999997</v>
      </c>
      <c r="M2708">
        <v>0.72448617236994284</v>
      </c>
      <c r="N2708">
        <v>31.860652000000002</v>
      </c>
      <c r="O2708">
        <v>4.7844218630553961</v>
      </c>
      <c r="P2708">
        <v>1807000</v>
      </c>
      <c r="Q2708">
        <v>1219000</v>
      </c>
      <c r="R2708">
        <v>1.48</v>
      </c>
      <c r="S2708">
        <v>47.053999999999988</v>
      </c>
      <c r="T2708">
        <v>9.8719999999999999</v>
      </c>
      <c r="U2708">
        <v>25.532800000000002</v>
      </c>
      <c r="V2708">
        <f t="shared" si="397"/>
        <v>2.46349755040041</v>
      </c>
      <c r="AC2708">
        <v>36.409500000000001</v>
      </c>
      <c r="AD2708">
        <v>33.25</v>
      </c>
      <c r="AH2708" s="85">
        <f>IF(AND(M2708&lt;Variables!$G$6,M2708&gt;Variables!$G$5),0,1)</f>
        <v>1</v>
      </c>
      <c r="AI2708" s="85">
        <f t="shared" si="396"/>
        <v>0</v>
      </c>
      <c r="AJ2708" s="85">
        <f>IF(I2708&gt;Variables!$G$7,0,1)</f>
        <v>1</v>
      </c>
      <c r="AK2708" s="85">
        <f>IF(F2708&gt;Variables!$G$8,0,1)</f>
        <v>0</v>
      </c>
      <c r="AL2708" s="85">
        <f>IF(G2708&gt;Variables!$G$9,0,1)</f>
        <v>1</v>
      </c>
      <c r="AM2708" s="85">
        <f>IF(AND(K2708&gt;Variables!$G$10,K2708&lt;Variables!$G$11),0,1)</f>
        <v>0</v>
      </c>
      <c r="AN2708" s="103">
        <f>IF(H2708&lt;Variables!$G$13,1,0)</f>
        <v>1</v>
      </c>
      <c r="AO2708" s="101">
        <f>IF(R2708&lt;Variables!$G$12,0,1)</f>
        <v>0</v>
      </c>
      <c r="AP2708" s="86">
        <f t="shared" si="393"/>
        <v>1</v>
      </c>
      <c r="AR2708">
        <v>1</v>
      </c>
      <c r="AS2708">
        <v>0</v>
      </c>
      <c r="AT2708">
        <v>0</v>
      </c>
      <c r="AU2708">
        <v>0</v>
      </c>
      <c r="BA2708">
        <v>2</v>
      </c>
    </row>
    <row r="2709" spans="3:53" ht="12.75" x14ac:dyDescent="0.2">
      <c r="C2709" t="s">
        <v>730</v>
      </c>
      <c r="D2709" t="s">
        <v>193</v>
      </c>
      <c r="E2709">
        <v>20.45</v>
      </c>
      <c r="F2709">
        <v>19.79</v>
      </c>
      <c r="G2709">
        <v>13.37</v>
      </c>
      <c r="H2709">
        <v>6870</v>
      </c>
      <c r="I2709">
        <v>-49.921999999999997</v>
      </c>
      <c r="J2709" t="s">
        <v>78</v>
      </c>
      <c r="K2709">
        <v>79.25</v>
      </c>
      <c r="L2709">
        <v>20.097580000000001</v>
      </c>
      <c r="M2709">
        <v>1.255972112065237</v>
      </c>
      <c r="N2709">
        <v>19.836137999999998</v>
      </c>
      <c r="O2709">
        <v>2.5905345082797848</v>
      </c>
      <c r="P2709">
        <v>21238000</v>
      </c>
      <c r="Q2709">
        <v>21186000</v>
      </c>
      <c r="R2709">
        <v>1</v>
      </c>
      <c r="S2709">
        <v>47.053999999999988</v>
      </c>
      <c r="T2709">
        <v>9.8719999999999999</v>
      </c>
      <c r="U2709">
        <v>25.532800000000002</v>
      </c>
      <c r="V2709">
        <f t="shared" si="397"/>
        <v>2.5312777368917043</v>
      </c>
      <c r="AC2709">
        <v>23</v>
      </c>
      <c r="AD2709">
        <v>20.335000000000001</v>
      </c>
      <c r="AH2709" s="85">
        <f>IF(AND(M2709&lt;Variables!$G$6,M2709&gt;Variables!$G$5),0,1)</f>
        <v>1</v>
      </c>
      <c r="AI2709" s="85">
        <f t="shared" si="396"/>
        <v>0</v>
      </c>
      <c r="AJ2709" s="85">
        <f>IF(I2709&gt;Variables!$G$7,0,1)</f>
        <v>1</v>
      </c>
      <c r="AK2709" s="85">
        <f>IF(F2709&gt;Variables!$G$8,0,1)</f>
        <v>0</v>
      </c>
      <c r="AL2709" s="85">
        <f>IF(G2709&gt;Variables!$G$9,0,1)</f>
        <v>0</v>
      </c>
      <c r="AM2709" s="85">
        <f>IF(AND(K2709&gt;Variables!$G$10,K2709&lt;Variables!$G$11),0,1)</f>
        <v>1</v>
      </c>
      <c r="AN2709" s="103">
        <f>IF(H2709&lt;Variables!$G$13,1,0)</f>
        <v>0</v>
      </c>
      <c r="AO2709" s="101">
        <f>IF(R2709&lt;Variables!$G$12,0,1)</f>
        <v>0</v>
      </c>
      <c r="AP2709" s="86">
        <f t="shared" si="393"/>
        <v>1</v>
      </c>
      <c r="AR2709">
        <v>1</v>
      </c>
      <c r="AS2709">
        <v>0</v>
      </c>
      <c r="AT2709">
        <v>0</v>
      </c>
      <c r="AU2709">
        <v>0</v>
      </c>
      <c r="BA2709">
        <v>2</v>
      </c>
    </row>
    <row r="2710" spans="3:53" ht="12.75" x14ac:dyDescent="0.2">
      <c r="C2710" t="s">
        <v>730</v>
      </c>
      <c r="D2710" t="s">
        <v>370</v>
      </c>
      <c r="E2710">
        <v>17.350000000000001</v>
      </c>
      <c r="F2710">
        <v>12.16</v>
      </c>
      <c r="G2710">
        <v>9.4600000000000009</v>
      </c>
      <c r="H2710">
        <v>2790</v>
      </c>
      <c r="I2710">
        <v>31.23</v>
      </c>
      <c r="J2710" t="s">
        <v>78</v>
      </c>
      <c r="K2710">
        <v>64.91</v>
      </c>
      <c r="L2710">
        <v>17.263249999999999</v>
      </c>
      <c r="M2710">
        <v>0.50251256281408263</v>
      </c>
      <c r="N2710">
        <v>17.148299999999999</v>
      </c>
      <c r="O2710">
        <v>1.1762098866943009</v>
      </c>
      <c r="P2710">
        <v>1314000</v>
      </c>
      <c r="Q2710">
        <v>1113000</v>
      </c>
      <c r="R2710">
        <v>1.18</v>
      </c>
      <c r="S2710">
        <v>47.053999999999988</v>
      </c>
      <c r="T2710">
        <v>9.8719999999999999</v>
      </c>
      <c r="U2710">
        <v>25.532800000000002</v>
      </c>
      <c r="V2710">
        <f t="shared" si="397"/>
        <v>2.4867640422110542</v>
      </c>
      <c r="AC2710">
        <v>17.574999999999999</v>
      </c>
      <c r="AD2710">
        <v>17.05</v>
      </c>
      <c r="AH2710" s="85">
        <f>IF(AND(M2710&lt;Variables!$G$6,M2710&gt;Variables!$G$5),0,1)</f>
        <v>1</v>
      </c>
      <c r="AI2710" s="85">
        <f t="shared" si="396"/>
        <v>0</v>
      </c>
      <c r="AJ2710" s="85">
        <f>IF(I2710&gt;Variables!$G$7,0,1)</f>
        <v>0</v>
      </c>
      <c r="AK2710" s="85">
        <f>IF(F2710&gt;Variables!$G$8,0,1)</f>
        <v>0</v>
      </c>
      <c r="AL2710" s="85">
        <f>IF(G2710&gt;Variables!$G$9,0,1)</f>
        <v>1</v>
      </c>
      <c r="AM2710" s="85">
        <f>IF(AND(K2710&gt;Variables!$G$10,K2710&lt;Variables!$G$11),0,1)</f>
        <v>0</v>
      </c>
      <c r="AN2710" s="103">
        <f>IF(H2710&lt;Variables!$G$13,1,0)</f>
        <v>0</v>
      </c>
      <c r="AO2710" s="101">
        <f>IF(R2710&lt;Variables!$G$12,0,1)</f>
        <v>0</v>
      </c>
      <c r="AP2710" s="86">
        <f t="shared" si="393"/>
        <v>1</v>
      </c>
      <c r="AR2710">
        <v>1</v>
      </c>
      <c r="AS2710">
        <v>0</v>
      </c>
      <c r="AT2710">
        <v>0</v>
      </c>
      <c r="AU2710">
        <v>0</v>
      </c>
      <c r="BA2710">
        <v>0.87</v>
      </c>
    </row>
    <row r="2711" spans="3:53" ht="12.75" x14ac:dyDescent="0.2">
      <c r="C2711" t="s">
        <v>730</v>
      </c>
      <c r="D2711" t="s">
        <v>499</v>
      </c>
      <c r="E2711">
        <v>74.38</v>
      </c>
      <c r="F2711">
        <v>11.92</v>
      </c>
      <c r="G2711">
        <v>11.5</v>
      </c>
      <c r="H2711">
        <v>4800</v>
      </c>
      <c r="I2711">
        <v>46.956000000000003</v>
      </c>
      <c r="J2711" t="s">
        <v>78</v>
      </c>
      <c r="K2711">
        <v>82.34</v>
      </c>
      <c r="L2711">
        <v>73.458120000000008</v>
      </c>
      <c r="M2711">
        <v>1.254973582226155</v>
      </c>
      <c r="N2711">
        <v>72.26664000000001</v>
      </c>
      <c r="O2711">
        <v>2.9243922230229411</v>
      </c>
      <c r="P2711">
        <v>836949</v>
      </c>
      <c r="Q2711">
        <v>1258000</v>
      </c>
      <c r="R2711">
        <v>0.67</v>
      </c>
      <c r="S2711">
        <v>47.053999999999988</v>
      </c>
      <c r="T2711">
        <v>9.8719999999999999</v>
      </c>
      <c r="U2711">
        <v>25.532800000000002</v>
      </c>
      <c r="V2711">
        <f t="shared" si="397"/>
        <v>2.552201164627248</v>
      </c>
      <c r="AC2711">
        <v>78.568200000000004</v>
      </c>
      <c r="AD2711">
        <v>73.67</v>
      </c>
      <c r="AH2711" s="85">
        <f>IF(AND(M2711&lt;Variables!$G$6,M2711&gt;Variables!$G$5),0,1)</f>
        <v>1</v>
      </c>
      <c r="AI2711" s="85">
        <f t="shared" si="396"/>
        <v>0</v>
      </c>
      <c r="AJ2711" s="85">
        <f>IF(I2711&gt;Variables!$G$7,0,1)</f>
        <v>0</v>
      </c>
      <c r="AK2711" s="85">
        <f>IF(F2711&gt;Variables!$G$8,0,1)</f>
        <v>0</v>
      </c>
      <c r="AL2711" s="85">
        <f>IF(G2711&gt;Variables!$G$9,0,1)</f>
        <v>1</v>
      </c>
      <c r="AM2711" s="85">
        <f>IF(AND(K2711&gt;Variables!$G$10,K2711&lt;Variables!$G$11),0,1)</f>
        <v>1</v>
      </c>
      <c r="AN2711" s="103">
        <f>IF(H2711&lt;Variables!$G$13,1,0)</f>
        <v>0</v>
      </c>
      <c r="AO2711" s="101">
        <f>IF(R2711&lt;Variables!$G$12,0,1)</f>
        <v>0</v>
      </c>
      <c r="AP2711" s="86">
        <f t="shared" si="393"/>
        <v>1</v>
      </c>
      <c r="AR2711">
        <v>1</v>
      </c>
      <c r="AS2711">
        <v>0</v>
      </c>
      <c r="AT2711">
        <v>0</v>
      </c>
      <c r="AU2711">
        <v>0</v>
      </c>
      <c r="BA2711">
        <v>1.77</v>
      </c>
    </row>
    <row r="2712" spans="3:53" ht="12.75" x14ac:dyDescent="0.2">
      <c r="C2712" t="s">
        <v>730</v>
      </c>
      <c r="D2712" t="s">
        <v>117</v>
      </c>
      <c r="E2712">
        <v>27.18</v>
      </c>
      <c r="F2712">
        <v>11.91</v>
      </c>
      <c r="G2712">
        <v>12.17</v>
      </c>
      <c r="H2712">
        <v>3680</v>
      </c>
      <c r="I2712">
        <v>-33.609000000000002</v>
      </c>
      <c r="J2712" t="s">
        <v>78</v>
      </c>
      <c r="K2712">
        <v>54.31</v>
      </c>
      <c r="L2712">
        <v>27.154975</v>
      </c>
      <c r="M2712">
        <v>0.12898189005882341</v>
      </c>
      <c r="N2712">
        <v>27.028022000000011</v>
      </c>
      <c r="O2712">
        <v>0.59929653749724687</v>
      </c>
      <c r="P2712">
        <v>12070000</v>
      </c>
      <c r="Q2712">
        <v>16008000</v>
      </c>
      <c r="R2712">
        <v>0.75</v>
      </c>
      <c r="S2712">
        <v>47.053999999999988</v>
      </c>
      <c r="T2712">
        <v>9.8719999999999999</v>
      </c>
      <c r="U2712">
        <v>25.532800000000002</v>
      </c>
      <c r="V2712">
        <f t="shared" si="397"/>
        <v>2.4066925971579791</v>
      </c>
      <c r="AC2712">
        <v>28.66</v>
      </c>
      <c r="AD2712">
        <v>26.79</v>
      </c>
      <c r="AH2712" s="85">
        <f>IF(AND(M2712&lt;Variables!$G$6,M2712&gt;Variables!$G$5),0,1)</f>
        <v>1</v>
      </c>
      <c r="AI2712" s="85">
        <f t="shared" si="396"/>
        <v>0</v>
      </c>
      <c r="AJ2712" s="85">
        <f>IF(I2712&gt;Variables!$G$7,0,1)</f>
        <v>1</v>
      </c>
      <c r="AK2712" s="85">
        <f>IF(F2712&gt;Variables!$G$8,0,1)</f>
        <v>0</v>
      </c>
      <c r="AL2712" s="85">
        <f>IF(G2712&gt;Variables!$G$9,0,1)</f>
        <v>0</v>
      </c>
      <c r="AM2712" s="85">
        <f>IF(AND(K2712&gt;Variables!$G$10,K2712&lt;Variables!$G$11),0,1)</f>
        <v>0</v>
      </c>
      <c r="AN2712" s="103">
        <f>IF(H2712&lt;Variables!$G$13,1,0)</f>
        <v>0</v>
      </c>
      <c r="AO2712" s="101">
        <f>IF(R2712&lt;Variables!$G$12,0,1)</f>
        <v>0</v>
      </c>
      <c r="AP2712" s="86">
        <f t="shared" si="393"/>
        <v>1</v>
      </c>
      <c r="AR2712">
        <v>1</v>
      </c>
      <c r="AS2712">
        <v>0</v>
      </c>
      <c r="AT2712">
        <v>0</v>
      </c>
      <c r="AU2712">
        <v>0</v>
      </c>
      <c r="BA2712">
        <v>1.82</v>
      </c>
    </row>
    <row r="2713" spans="3:53" ht="12.75" x14ac:dyDescent="0.2">
      <c r="C2713" t="s">
        <v>730</v>
      </c>
      <c r="D2713" t="s">
        <v>331</v>
      </c>
      <c r="E2713">
        <v>52.42</v>
      </c>
      <c r="F2713">
        <v>68.349999999999994</v>
      </c>
      <c r="G2713">
        <v>43.58</v>
      </c>
      <c r="H2713">
        <v>14650</v>
      </c>
      <c r="I2713">
        <v>223.374</v>
      </c>
      <c r="J2713" t="s">
        <v>78</v>
      </c>
      <c r="K2713">
        <v>77.06</v>
      </c>
      <c r="L2713">
        <v>49.47748</v>
      </c>
      <c r="M2713">
        <v>8.8778167360180777</v>
      </c>
      <c r="N2713">
        <v>46.424081999999999</v>
      </c>
      <c r="O2713">
        <v>16.038912734989569</v>
      </c>
      <c r="P2713">
        <v>379914000</v>
      </c>
      <c r="Q2713">
        <v>111998000</v>
      </c>
      <c r="R2713">
        <v>3.39</v>
      </c>
      <c r="S2713">
        <v>47.053999999999988</v>
      </c>
      <c r="T2713">
        <v>9.8719999999999999</v>
      </c>
      <c r="U2713">
        <v>25.532800000000002</v>
      </c>
      <c r="V2713">
        <f t="shared" si="397"/>
        <v>1.7227233789717666</v>
      </c>
      <c r="AC2713">
        <v>72.62</v>
      </c>
      <c r="AD2713">
        <v>49</v>
      </c>
      <c r="AH2713" s="85">
        <f>IF(AND(M2713&lt;Variables!$G$6,M2713&gt;Variables!$G$5),0,1)</f>
        <v>1</v>
      </c>
      <c r="AI2713" s="85">
        <f t="shared" si="396"/>
        <v>0</v>
      </c>
      <c r="AJ2713" s="85">
        <f>IF(I2713&gt;Variables!$G$7,0,1)</f>
        <v>0</v>
      </c>
      <c r="AK2713" s="85">
        <f>IF(F2713&gt;Variables!$G$8,0,1)</f>
        <v>0</v>
      </c>
      <c r="AL2713" s="85">
        <f>IF(G2713&gt;Variables!$G$9,0,1)</f>
        <v>0</v>
      </c>
      <c r="AM2713" s="85">
        <f>IF(AND(K2713&gt;Variables!$G$10,K2713&lt;Variables!$G$11),0,1)</f>
        <v>1</v>
      </c>
      <c r="AN2713" s="103">
        <f>IF(H2713&lt;Variables!$G$13,1,0)</f>
        <v>0</v>
      </c>
      <c r="AO2713" s="101">
        <f>IF(R2713&lt;Variables!$G$12,0,1)</f>
        <v>1</v>
      </c>
      <c r="AP2713" s="86">
        <f t="shared" si="393"/>
        <v>1</v>
      </c>
      <c r="AR2713">
        <v>1</v>
      </c>
      <c r="AS2713">
        <v>0</v>
      </c>
      <c r="AT2713">
        <v>0</v>
      </c>
      <c r="AU2713">
        <v>0</v>
      </c>
      <c r="BA2713">
        <v>2</v>
      </c>
    </row>
    <row r="2714" spans="3:53" ht="12.75" x14ac:dyDescent="0.2">
      <c r="C2714" t="s">
        <v>730</v>
      </c>
      <c r="D2714" t="s">
        <v>697</v>
      </c>
      <c r="E2714">
        <v>2.82</v>
      </c>
      <c r="F2714">
        <v>9.06</v>
      </c>
      <c r="G2714">
        <v>-0.54</v>
      </c>
      <c r="H2714">
        <v>-99999</v>
      </c>
      <c r="I2714">
        <v>-26.550999999999998</v>
      </c>
      <c r="J2714" t="s">
        <v>78</v>
      </c>
      <c r="K2714">
        <v>54.39</v>
      </c>
      <c r="L2714">
        <v>2.7850000000000001</v>
      </c>
      <c r="M2714">
        <v>0</v>
      </c>
      <c r="N2714">
        <v>2.7683749999999998</v>
      </c>
      <c r="O2714">
        <v>0.60053280353999494</v>
      </c>
      <c r="P2714">
        <v>41691</v>
      </c>
      <c r="Q2714">
        <v>51791</v>
      </c>
      <c r="R2714">
        <v>0.8</v>
      </c>
      <c r="S2714">
        <v>47.053999999999988</v>
      </c>
      <c r="T2714">
        <v>9.8719999999999999</v>
      </c>
      <c r="U2714">
        <v>25.532800000000002</v>
      </c>
      <c r="V2714">
        <f t="shared" si="397"/>
        <v>2.4124803999999997</v>
      </c>
      <c r="AC2714">
        <v>3.11</v>
      </c>
      <c r="AD2714">
        <v>2.7850000000000001</v>
      </c>
      <c r="AH2714" s="85">
        <f>IF(AND(M2714&lt;Variables!$G$6,M2714&gt;Variables!$G$5),0,1)</f>
        <v>1</v>
      </c>
      <c r="AI2714" s="85">
        <f t="shared" si="396"/>
        <v>0</v>
      </c>
      <c r="AJ2714" s="85">
        <f>IF(I2714&gt;Variables!$G$7,0,1)</f>
        <v>1</v>
      </c>
      <c r="AK2714" s="85">
        <f>IF(F2714&gt;Variables!$G$8,0,1)</f>
        <v>0</v>
      </c>
      <c r="AL2714" s="85">
        <f>IF(G2714&gt;Variables!$G$9,0,1)</f>
        <v>1</v>
      </c>
      <c r="AM2714" s="85">
        <f>IF(AND(K2714&gt;Variables!$G$10,K2714&lt;Variables!$G$11),0,1)</f>
        <v>0</v>
      </c>
      <c r="AN2714" s="103">
        <f>IF(H2714&lt;Variables!$G$13,1,0)</f>
        <v>1</v>
      </c>
      <c r="AO2714" s="101">
        <f>IF(R2714&lt;Variables!$G$12,0,1)</f>
        <v>0</v>
      </c>
      <c r="AP2714" s="86">
        <f t="shared" si="393"/>
        <v>1</v>
      </c>
      <c r="AR2714">
        <v>1</v>
      </c>
      <c r="AS2714">
        <v>0</v>
      </c>
      <c r="AT2714">
        <v>0</v>
      </c>
      <c r="AU2714">
        <v>0</v>
      </c>
      <c r="BA2714">
        <v>2</v>
      </c>
    </row>
    <row r="2715" spans="3:53" ht="12.75" x14ac:dyDescent="0.2">
      <c r="C2715" t="s">
        <v>732</v>
      </c>
      <c r="D2715" t="s">
        <v>668</v>
      </c>
      <c r="E2715">
        <v>6.37</v>
      </c>
      <c r="F2715">
        <v>106.45</v>
      </c>
      <c r="G2715">
        <v>-2.12</v>
      </c>
      <c r="H2715">
        <v>21.3</v>
      </c>
      <c r="I2715">
        <v>-2.9220000000000002</v>
      </c>
      <c r="J2715" t="s">
        <v>78</v>
      </c>
      <c r="K2715">
        <v>28.38</v>
      </c>
      <c r="L2715">
        <v>6.7491199999999996</v>
      </c>
      <c r="M2715">
        <v>-4.1356502773695043</v>
      </c>
      <c r="N2715">
        <v>6.9245619999999999</v>
      </c>
      <c r="O2715">
        <v>-6.5644874000694937</v>
      </c>
      <c r="P2715">
        <v>113200000</v>
      </c>
      <c r="Q2715">
        <v>530980</v>
      </c>
      <c r="R2715">
        <v>213.19</v>
      </c>
      <c r="S2715">
        <v>47.723999999999997</v>
      </c>
      <c r="T2715">
        <v>9.9599999999999991</v>
      </c>
      <c r="U2715">
        <v>25.742799999999999</v>
      </c>
      <c r="V2715">
        <f t="shared" si="397"/>
        <v>1.9923196592290544</v>
      </c>
      <c r="AC2715">
        <v>7.05</v>
      </c>
      <c r="AD2715">
        <v>5.66</v>
      </c>
      <c r="AH2715" s="85">
        <f>IF(AND(M2715&lt;Variables!$G$6,M2715&gt;Variables!$G$5),0,1)</f>
        <v>0</v>
      </c>
      <c r="AI2715" s="85">
        <f t="shared" si="396"/>
        <v>1</v>
      </c>
      <c r="AJ2715" s="85">
        <f>IF(I2715&gt;Variables!$G$7,0,1)</f>
        <v>1</v>
      </c>
      <c r="AK2715" s="85">
        <f>IF(F2715&gt;Variables!$G$8,0,1)</f>
        <v>0</v>
      </c>
      <c r="AL2715" s="85">
        <f>IF(G2715&gt;Variables!$G$9,0,1)</f>
        <v>1</v>
      </c>
      <c r="AM2715" s="85">
        <f>IF(AND(K2715&gt;Variables!$G$10,K2715&lt;Variables!$G$11),0,1)</f>
        <v>1</v>
      </c>
      <c r="AN2715" s="103">
        <f>IF(H2715&lt;Variables!$G$13,1,0)</f>
        <v>1</v>
      </c>
      <c r="AO2715" s="101">
        <f>IF(R2715&lt;Variables!$G$12,0,1)</f>
        <v>1</v>
      </c>
      <c r="AP2715" s="86">
        <f t="shared" si="393"/>
        <v>1</v>
      </c>
      <c r="AR2715">
        <v>0</v>
      </c>
      <c r="AS2715">
        <v>0</v>
      </c>
      <c r="AT2715">
        <v>1</v>
      </c>
      <c r="AU2715">
        <v>0</v>
      </c>
      <c r="BA2715">
        <v>-2.25</v>
      </c>
    </row>
    <row r="2716" spans="3:53" ht="12.75" x14ac:dyDescent="0.2">
      <c r="C2716" t="s">
        <v>732</v>
      </c>
      <c r="D2716" t="s">
        <v>558</v>
      </c>
      <c r="E2716">
        <v>24</v>
      </c>
      <c r="F2716">
        <v>8.91</v>
      </c>
      <c r="G2716">
        <v>8.7899999999999991</v>
      </c>
      <c r="H2716">
        <v>1960</v>
      </c>
      <c r="I2716">
        <v>-72.665000000000006</v>
      </c>
      <c r="J2716" t="s">
        <v>78</v>
      </c>
      <c r="K2716">
        <v>81.67</v>
      </c>
      <c r="L2716">
        <v>23.501000000000001</v>
      </c>
      <c r="M2716">
        <v>1.612697332028415</v>
      </c>
      <c r="N2716">
        <v>23.024076000000001</v>
      </c>
      <c r="O2716">
        <v>3.717517263233487</v>
      </c>
      <c r="P2716">
        <v>3278000</v>
      </c>
      <c r="Q2716">
        <v>2957000</v>
      </c>
      <c r="R2716">
        <v>1.1100000000000001</v>
      </c>
      <c r="S2716">
        <v>47.723999999999997</v>
      </c>
      <c r="T2716">
        <v>9.9599999999999991</v>
      </c>
      <c r="U2716">
        <v>25.742799999999999</v>
      </c>
      <c r="V2716">
        <f t="shared" si="397"/>
        <v>2.5056689977958393</v>
      </c>
      <c r="AC2716">
        <v>25.7</v>
      </c>
      <c r="AD2716">
        <v>23.76</v>
      </c>
      <c r="AH2716" s="85">
        <f>IF(AND(M2716&lt;Variables!$G$6,M2716&gt;Variables!$G$5),0,1)</f>
        <v>1</v>
      </c>
      <c r="AI2716" s="85">
        <f t="shared" si="396"/>
        <v>0</v>
      </c>
      <c r="AJ2716" s="85">
        <f>IF(I2716&gt;Variables!$G$7,0,1)</f>
        <v>1</v>
      </c>
      <c r="AK2716" s="85">
        <f>IF(F2716&gt;Variables!$G$8,0,1)</f>
        <v>1</v>
      </c>
      <c r="AL2716" s="85">
        <f>IF(G2716&gt;Variables!$G$9,0,1)</f>
        <v>1</v>
      </c>
      <c r="AM2716" s="85">
        <f>IF(AND(K2716&gt;Variables!$G$10,K2716&lt;Variables!$G$11),0,1)</f>
        <v>1</v>
      </c>
      <c r="AN2716" s="103">
        <f>IF(H2716&lt;Variables!$G$13,1,0)</f>
        <v>1</v>
      </c>
      <c r="AO2716" s="101">
        <f>IF(R2716&lt;Variables!$G$12,0,1)</f>
        <v>0</v>
      </c>
      <c r="AP2716" s="86">
        <f t="shared" si="393"/>
        <v>1</v>
      </c>
      <c r="AR2716">
        <v>1</v>
      </c>
      <c r="AS2716">
        <v>0</v>
      </c>
      <c r="AT2716">
        <v>0</v>
      </c>
      <c r="AU2716">
        <v>0</v>
      </c>
      <c r="BA2716">
        <v>2</v>
      </c>
    </row>
    <row r="2717" spans="3:53" ht="12.75" x14ac:dyDescent="0.2">
      <c r="C2717" t="s">
        <v>732</v>
      </c>
      <c r="D2717" t="s">
        <v>193</v>
      </c>
      <c r="E2717">
        <v>20.67</v>
      </c>
      <c r="F2717">
        <v>21.01</v>
      </c>
      <c r="G2717">
        <v>14.68</v>
      </c>
      <c r="H2717">
        <v>6870</v>
      </c>
      <c r="I2717">
        <v>-49.664999999999999</v>
      </c>
      <c r="J2717" t="s">
        <v>78</v>
      </c>
      <c r="K2717">
        <v>88.02</v>
      </c>
      <c r="L2717">
        <v>20.285895</v>
      </c>
      <c r="M2717">
        <v>1.474448132557115</v>
      </c>
      <c r="N2717">
        <v>19.937066000000002</v>
      </c>
      <c r="O2717">
        <v>3.249896449156557</v>
      </c>
      <c r="P2717">
        <v>22192000</v>
      </c>
      <c r="Q2717">
        <v>21186000</v>
      </c>
      <c r="R2717">
        <v>1.05</v>
      </c>
      <c r="S2717">
        <v>47.723999999999997</v>
      </c>
      <c r="T2717">
        <v>9.9599999999999991</v>
      </c>
      <c r="U2717">
        <v>25.742799999999999</v>
      </c>
      <c r="V2717">
        <f t="shared" si="397"/>
        <v>2.5606545485700307</v>
      </c>
      <c r="AC2717">
        <v>23</v>
      </c>
      <c r="AD2717">
        <v>20.46</v>
      </c>
      <c r="AH2717" s="85">
        <f>IF(AND(M2717&lt;Variables!$G$6,M2717&gt;Variables!$G$5),0,1)</f>
        <v>1</v>
      </c>
      <c r="AI2717" s="85">
        <f t="shared" si="396"/>
        <v>0</v>
      </c>
      <c r="AJ2717" s="85">
        <f>IF(I2717&gt;Variables!$G$7,0,1)</f>
        <v>1</v>
      </c>
      <c r="AK2717" s="85">
        <f>IF(F2717&gt;Variables!$G$8,0,1)</f>
        <v>0</v>
      </c>
      <c r="AL2717" s="85">
        <f>IF(G2717&gt;Variables!$G$9,0,1)</f>
        <v>0</v>
      </c>
      <c r="AM2717" s="85">
        <f>IF(AND(K2717&gt;Variables!$G$10,K2717&lt;Variables!$G$11),0,1)</f>
        <v>1</v>
      </c>
      <c r="AN2717" s="103">
        <f>IF(H2717&lt;Variables!$G$13,1,0)</f>
        <v>0</v>
      </c>
      <c r="AO2717" s="101">
        <f>IF(R2717&lt;Variables!$G$12,0,1)</f>
        <v>0</v>
      </c>
      <c r="AP2717" s="86">
        <f t="shared" si="393"/>
        <v>1</v>
      </c>
      <c r="AR2717">
        <v>1</v>
      </c>
      <c r="AS2717">
        <v>0</v>
      </c>
      <c r="AT2717">
        <v>0</v>
      </c>
      <c r="AU2717">
        <v>0</v>
      </c>
      <c r="BA2717">
        <v>2</v>
      </c>
    </row>
    <row r="2718" spans="3:53" ht="12.75" x14ac:dyDescent="0.2">
      <c r="C2718" t="s">
        <v>732</v>
      </c>
      <c r="D2718" t="s">
        <v>132</v>
      </c>
      <c r="E2718">
        <v>4.42</v>
      </c>
      <c r="F2718">
        <v>9.51</v>
      </c>
      <c r="G2718">
        <v>7.02</v>
      </c>
      <c r="H2718">
        <v>2560</v>
      </c>
      <c r="I2718">
        <v>-0.08</v>
      </c>
      <c r="J2718" t="s">
        <v>76</v>
      </c>
      <c r="K2718">
        <v>59.54</v>
      </c>
      <c r="L2718">
        <v>4.4134600000000006</v>
      </c>
      <c r="M2718">
        <v>0.14818305819015751</v>
      </c>
      <c r="N2718">
        <v>4.3670119999999999</v>
      </c>
      <c r="O2718">
        <v>1.213369690763388</v>
      </c>
      <c r="P2718">
        <v>20711000</v>
      </c>
      <c r="Q2718">
        <v>19788000</v>
      </c>
      <c r="R2718">
        <v>1.05</v>
      </c>
      <c r="S2718">
        <v>47.723999999999997</v>
      </c>
      <c r="T2718">
        <v>9.9599999999999991</v>
      </c>
      <c r="U2718">
        <v>25.742799999999999</v>
      </c>
      <c r="V2718">
        <f t="shared" si="397"/>
        <v>2.4578989719956685</v>
      </c>
      <c r="AC2718">
        <v>4.4774000000000003</v>
      </c>
      <c r="AD2718">
        <v>4.3099999999999996</v>
      </c>
      <c r="AH2718" s="85">
        <f>IF(AND(M2718&lt;Variables!$G$6,M2718&gt;Variables!$G$5),0,1)</f>
        <v>1</v>
      </c>
      <c r="AI2718" s="85">
        <f t="shared" si="396"/>
        <v>0</v>
      </c>
      <c r="AJ2718" s="85">
        <f>IF(I2718&gt;Variables!$G$7,0,1)</f>
        <v>1</v>
      </c>
      <c r="AK2718" s="85">
        <f>IF(F2718&gt;Variables!$G$8,0,1)</f>
        <v>0</v>
      </c>
      <c r="AL2718" s="85">
        <f>IF(G2718&gt;Variables!$G$9,0,1)</f>
        <v>1</v>
      </c>
      <c r="AM2718" s="85">
        <f>IF(AND(K2718&gt;Variables!$G$10,K2718&lt;Variables!$G$11),0,1)</f>
        <v>0</v>
      </c>
      <c r="AN2718" s="103">
        <f>IF(H2718&lt;Variables!$G$13,1,0)</f>
        <v>0</v>
      </c>
      <c r="AO2718" s="101">
        <f>IF(R2718&lt;Variables!$G$12,0,1)</f>
        <v>0</v>
      </c>
      <c r="AP2718" s="86">
        <f t="shared" si="393"/>
        <v>0</v>
      </c>
      <c r="AR2718">
        <v>0</v>
      </c>
      <c r="AS2718">
        <v>0</v>
      </c>
      <c r="AT2718">
        <v>1</v>
      </c>
      <c r="AU2718">
        <v>0</v>
      </c>
      <c r="BA2718">
        <v>-0.76</v>
      </c>
    </row>
    <row r="2719" spans="3:53" ht="12.75" x14ac:dyDescent="0.2">
      <c r="C2719" t="s">
        <v>732</v>
      </c>
      <c r="D2719" t="s">
        <v>117</v>
      </c>
      <c r="E2719">
        <v>27.23</v>
      </c>
      <c r="F2719">
        <v>11.65</v>
      </c>
      <c r="G2719">
        <v>12.15</v>
      </c>
      <c r="H2719">
        <v>3680</v>
      </c>
      <c r="I2719">
        <v>-33.642000000000003</v>
      </c>
      <c r="J2719" t="s">
        <v>78</v>
      </c>
      <c r="K2719">
        <v>50.42</v>
      </c>
      <c r="L2719">
        <v>27.199224999999991</v>
      </c>
      <c r="M2719">
        <v>-5.2299284262680872E-2</v>
      </c>
      <c r="N2719">
        <v>27.072216000000001</v>
      </c>
      <c r="O2719">
        <v>0.41660424104179061</v>
      </c>
      <c r="P2719">
        <v>12282000</v>
      </c>
      <c r="Q2719">
        <v>16008000</v>
      </c>
      <c r="R2719">
        <v>0.77</v>
      </c>
      <c r="S2719">
        <v>47.723999999999997</v>
      </c>
      <c r="T2719">
        <v>9.9599999999999991</v>
      </c>
      <c r="U2719">
        <v>25.742799999999999</v>
      </c>
      <c r="V2719">
        <f t="shared" si="397"/>
        <v>2.3727744183306689</v>
      </c>
      <c r="AC2719">
        <v>28.66</v>
      </c>
      <c r="AD2719">
        <v>26.79</v>
      </c>
      <c r="AH2719" s="85">
        <f>IF(AND(M2719&lt;Variables!$G$6,M2719&gt;Variables!$G$5),0,1)</f>
        <v>1</v>
      </c>
      <c r="AI2719" s="85">
        <f t="shared" si="396"/>
        <v>0</v>
      </c>
      <c r="AJ2719" s="85">
        <f>IF(I2719&gt;Variables!$G$7,0,1)</f>
        <v>1</v>
      </c>
      <c r="AK2719" s="85">
        <f>IF(F2719&gt;Variables!$G$8,0,1)</f>
        <v>0</v>
      </c>
      <c r="AL2719" s="85">
        <f>IF(G2719&gt;Variables!$G$9,0,1)</f>
        <v>0</v>
      </c>
      <c r="AM2719" s="85">
        <f>IF(AND(K2719&gt;Variables!$G$10,K2719&lt;Variables!$G$11),0,1)</f>
        <v>0</v>
      </c>
      <c r="AN2719" s="103">
        <f>IF(H2719&lt;Variables!$G$13,1,0)</f>
        <v>0</v>
      </c>
      <c r="AO2719" s="101">
        <f>IF(R2719&lt;Variables!$G$12,0,1)</f>
        <v>0</v>
      </c>
      <c r="AP2719" s="86">
        <f t="shared" si="393"/>
        <v>1</v>
      </c>
      <c r="AR2719">
        <v>1</v>
      </c>
      <c r="AS2719">
        <v>0</v>
      </c>
      <c r="AT2719">
        <v>0</v>
      </c>
      <c r="AU2719">
        <v>0</v>
      </c>
      <c r="BA2719">
        <v>2</v>
      </c>
    </row>
    <row r="2720" spans="3:53" ht="12.75" x14ac:dyDescent="0.2">
      <c r="C2720" t="s">
        <v>732</v>
      </c>
      <c r="D2720" t="s">
        <v>461</v>
      </c>
      <c r="E2720">
        <v>17.579999999999998</v>
      </c>
      <c r="F2720">
        <v>13.29</v>
      </c>
      <c r="G2720">
        <v>12.42</v>
      </c>
      <c r="H2720">
        <v>6300</v>
      </c>
      <c r="I2720">
        <v>-12.218999999999999</v>
      </c>
      <c r="J2720" t="s">
        <v>78</v>
      </c>
      <c r="K2720">
        <v>62.38</v>
      </c>
      <c r="L2720">
        <v>17.464244999999998</v>
      </c>
      <c r="M2720">
        <v>0.54829166677403174</v>
      </c>
      <c r="N2720">
        <v>17.053073999999999</v>
      </c>
      <c r="O2720">
        <v>2.9726370741134418</v>
      </c>
      <c r="P2720">
        <v>11415000</v>
      </c>
      <c r="Q2720">
        <v>14129000</v>
      </c>
      <c r="R2720">
        <v>0.81</v>
      </c>
      <c r="S2720">
        <v>47.723999999999997</v>
      </c>
      <c r="T2720">
        <v>9.9599999999999991</v>
      </c>
      <c r="U2720">
        <v>25.742799999999999</v>
      </c>
      <c r="V2720">
        <f t="shared" si="397"/>
        <v>2.4613979034533702</v>
      </c>
      <c r="AC2720">
        <v>18.399999999999999</v>
      </c>
      <c r="AD2720">
        <v>17.010000000000002</v>
      </c>
      <c r="AH2720" s="85">
        <f>IF(AND(M2720&lt;Variables!$G$6,M2720&gt;Variables!$G$5),0,1)</f>
        <v>1</v>
      </c>
      <c r="AI2720" s="85">
        <f t="shared" si="396"/>
        <v>0</v>
      </c>
      <c r="AJ2720" s="85">
        <f>IF(I2720&gt;Variables!$G$7,0,1)</f>
        <v>1</v>
      </c>
      <c r="AK2720" s="85">
        <f>IF(F2720&gt;Variables!$G$8,0,1)</f>
        <v>0</v>
      </c>
      <c r="AL2720" s="85">
        <f>IF(G2720&gt;Variables!$G$9,0,1)</f>
        <v>0</v>
      </c>
      <c r="AM2720" s="85">
        <f>IF(AND(K2720&gt;Variables!$G$10,K2720&lt;Variables!$G$11),0,1)</f>
        <v>0</v>
      </c>
      <c r="AN2720" s="103">
        <f>IF(H2720&lt;Variables!$G$13,1,0)</f>
        <v>0</v>
      </c>
      <c r="AO2720" s="101">
        <f>IF(R2720&lt;Variables!$G$12,0,1)</f>
        <v>0</v>
      </c>
      <c r="AP2720" s="86">
        <f t="shared" si="393"/>
        <v>1</v>
      </c>
      <c r="AR2720">
        <v>0</v>
      </c>
      <c r="AS2720">
        <v>0</v>
      </c>
      <c r="AT2720">
        <v>1</v>
      </c>
      <c r="AU2720">
        <v>0</v>
      </c>
      <c r="BA2720">
        <v>-2.25</v>
      </c>
    </row>
    <row r="2721" spans="3:53" ht="12.75" x14ac:dyDescent="0.2">
      <c r="C2721" t="s">
        <v>732</v>
      </c>
      <c r="D2721" t="s">
        <v>697</v>
      </c>
      <c r="E2721">
        <v>2.82</v>
      </c>
      <c r="F2721">
        <v>9.06</v>
      </c>
      <c r="G2721">
        <v>0.71</v>
      </c>
      <c r="H2721">
        <v>-99999</v>
      </c>
      <c r="I2721">
        <v>-26.492000000000001</v>
      </c>
      <c r="J2721" t="s">
        <v>78</v>
      </c>
      <c r="K2721">
        <v>56.95</v>
      </c>
      <c r="L2721">
        <v>2.8025000000000002</v>
      </c>
      <c r="M2721">
        <v>0.62444246208740861</v>
      </c>
      <c r="N2721">
        <v>2.7683749999999998</v>
      </c>
      <c r="O2721">
        <v>1.864812389939932</v>
      </c>
      <c r="P2721">
        <v>41692</v>
      </c>
      <c r="Q2721">
        <v>51791</v>
      </c>
      <c r="R2721">
        <v>0.81</v>
      </c>
      <c r="S2721">
        <v>47.723999999999997</v>
      </c>
      <c r="T2721">
        <v>9.9599999999999991</v>
      </c>
      <c r="U2721">
        <v>25.742799999999999</v>
      </c>
      <c r="V2721">
        <f t="shared" si="397"/>
        <v>2.4102329366636934</v>
      </c>
      <c r="AC2721">
        <v>3.11</v>
      </c>
      <c r="AD2721">
        <v>2.7885</v>
      </c>
      <c r="AH2721" s="85">
        <f>IF(AND(M2721&lt;Variables!$G$6,M2721&gt;Variables!$G$5),0,1)</f>
        <v>1</v>
      </c>
      <c r="AI2721" s="85">
        <f t="shared" si="396"/>
        <v>0</v>
      </c>
      <c r="AJ2721" s="85">
        <f>IF(I2721&gt;Variables!$G$7,0,1)</f>
        <v>1</v>
      </c>
      <c r="AK2721" s="85">
        <f>IF(F2721&gt;Variables!$G$8,0,1)</f>
        <v>0</v>
      </c>
      <c r="AL2721" s="85">
        <f>IF(G2721&gt;Variables!$G$9,0,1)</f>
        <v>1</v>
      </c>
      <c r="AM2721" s="85">
        <f>IF(AND(K2721&gt;Variables!$G$10,K2721&lt;Variables!$G$11),0,1)</f>
        <v>0</v>
      </c>
      <c r="AN2721" s="103">
        <f>IF(H2721&lt;Variables!$G$13,1,0)</f>
        <v>1</v>
      </c>
      <c r="AO2721" s="101">
        <f>IF(R2721&lt;Variables!$G$12,0,1)</f>
        <v>0</v>
      </c>
      <c r="AP2721" s="86">
        <f t="shared" si="393"/>
        <v>1</v>
      </c>
      <c r="AR2721">
        <v>1</v>
      </c>
      <c r="AS2721">
        <v>0</v>
      </c>
      <c r="AT2721">
        <v>0</v>
      </c>
      <c r="AU2721">
        <v>0</v>
      </c>
      <c r="BA2721">
        <v>2</v>
      </c>
    </row>
    <row r="2722" spans="3:53" ht="12.75" x14ac:dyDescent="0.2">
      <c r="C2722" t="s">
        <v>732</v>
      </c>
      <c r="D2722" t="s">
        <v>713</v>
      </c>
      <c r="E2722">
        <v>9.84</v>
      </c>
      <c r="F2722">
        <v>9.42</v>
      </c>
      <c r="G2722">
        <v>10.44</v>
      </c>
      <c r="H2722">
        <v>4080</v>
      </c>
      <c r="I2722">
        <v>0</v>
      </c>
      <c r="J2722" t="s">
        <v>78</v>
      </c>
      <c r="K2722">
        <v>71.540000000000006</v>
      </c>
      <c r="L2722">
        <v>9.7601649999999989</v>
      </c>
      <c r="M2722">
        <v>0.59563542214708287</v>
      </c>
      <c r="N2722">
        <v>9.6867480000000015</v>
      </c>
      <c r="O2722">
        <v>1.3580615496552531</v>
      </c>
      <c r="P2722">
        <v>7057000</v>
      </c>
      <c r="Q2722">
        <v>6692000</v>
      </c>
      <c r="R2722">
        <v>1.05</v>
      </c>
      <c r="S2722">
        <v>47.723999999999997</v>
      </c>
      <c r="T2722">
        <v>9.9599999999999991</v>
      </c>
      <c r="U2722">
        <v>25.742799999999999</v>
      </c>
      <c r="V2722">
        <f t="shared" si="397"/>
        <v>2.5376148765882527</v>
      </c>
      <c r="AC2722">
        <v>10.1</v>
      </c>
      <c r="AD2722">
        <v>9.7899999999999991</v>
      </c>
      <c r="AH2722" s="85">
        <f>IF(AND(M2722&lt;Variables!$G$6,M2722&gt;Variables!$G$5),0,1)</f>
        <v>1</v>
      </c>
      <c r="AI2722" s="85">
        <f t="shared" si="396"/>
        <v>0</v>
      </c>
      <c r="AJ2722" s="85">
        <f>IF(I2722&gt;Variables!$G$7,0,1)</f>
        <v>1</v>
      </c>
      <c r="AK2722" s="85">
        <f>IF(F2722&gt;Variables!$G$8,0,1)</f>
        <v>0</v>
      </c>
      <c r="AL2722" s="85">
        <f>IF(G2722&gt;Variables!$G$9,0,1)</f>
        <v>1</v>
      </c>
      <c r="AM2722" s="85">
        <f>IF(AND(K2722&gt;Variables!$G$10,K2722&lt;Variables!$G$11),0,1)</f>
        <v>0</v>
      </c>
      <c r="AN2722" s="103">
        <f>IF(H2722&lt;Variables!$G$13,1,0)</f>
        <v>0</v>
      </c>
      <c r="AO2722" s="101">
        <f>IF(R2722&lt;Variables!$G$12,0,1)</f>
        <v>0</v>
      </c>
      <c r="AP2722" s="86">
        <f t="shared" si="393"/>
        <v>1</v>
      </c>
      <c r="AR2722">
        <v>1</v>
      </c>
      <c r="AS2722">
        <v>0</v>
      </c>
      <c r="AT2722">
        <v>0</v>
      </c>
      <c r="AU2722">
        <v>0</v>
      </c>
      <c r="BA2722">
        <v>1.94</v>
      </c>
    </row>
    <row r="2723" spans="3:53" ht="12.75" x14ac:dyDescent="0.2">
      <c r="C2723" t="s">
        <v>732</v>
      </c>
      <c r="D2723" t="s">
        <v>731</v>
      </c>
      <c r="E2723">
        <v>45.24</v>
      </c>
      <c r="F2723">
        <v>9.2100000000000009</v>
      </c>
      <c r="G2723">
        <v>7.85</v>
      </c>
      <c r="H2723">
        <v>1890</v>
      </c>
      <c r="I2723">
        <v>2.59</v>
      </c>
      <c r="J2723" t="s">
        <v>78</v>
      </c>
      <c r="K2723">
        <v>72.209999999999994</v>
      </c>
      <c r="L2723">
        <v>45.034210526315789</v>
      </c>
      <c r="M2723">
        <v>0.46806521358031428</v>
      </c>
      <c r="N2723">
        <v>44.732732558139531</v>
      </c>
      <c r="O2723">
        <v>1.14517359563194</v>
      </c>
      <c r="P2723">
        <v>295911</v>
      </c>
      <c r="Q2723">
        <v>498595</v>
      </c>
      <c r="R2723">
        <v>0.59</v>
      </c>
      <c r="S2723">
        <v>47.723999999999997</v>
      </c>
      <c r="T2723">
        <v>9.9599999999999991</v>
      </c>
      <c r="U2723">
        <v>25.742799999999999</v>
      </c>
      <c r="V2723">
        <f t="shared" si="397"/>
        <v>2.5549030408461406</v>
      </c>
      <c r="AC2723">
        <v>46.15</v>
      </c>
      <c r="AD2723">
        <v>45.23</v>
      </c>
      <c r="AH2723" s="85">
        <f>IF(AND(M2723&lt;Variables!$G$6,M2723&gt;Variables!$G$5),0,1)</f>
        <v>1</v>
      </c>
      <c r="AI2723" s="85">
        <f t="shared" si="396"/>
        <v>0</v>
      </c>
      <c r="AJ2723" s="85">
        <f>IF(I2723&gt;Variables!$G$7,0,1)</f>
        <v>0</v>
      </c>
      <c r="AK2723" s="85">
        <f>IF(F2723&gt;Variables!$G$8,0,1)</f>
        <v>0</v>
      </c>
      <c r="AL2723" s="85">
        <f>IF(G2723&gt;Variables!$G$9,0,1)</f>
        <v>1</v>
      </c>
      <c r="AM2723" s="85">
        <f>IF(AND(K2723&gt;Variables!$G$10,K2723&lt;Variables!$G$11),0,1)</f>
        <v>0</v>
      </c>
      <c r="AN2723" s="103">
        <f>IF(H2723&lt;Variables!$G$13,1,0)</f>
        <v>1</v>
      </c>
      <c r="AO2723" s="101">
        <f>IF(R2723&lt;Variables!$G$12,0,1)</f>
        <v>0</v>
      </c>
      <c r="AP2723" s="86">
        <f t="shared" si="393"/>
        <v>1</v>
      </c>
      <c r="AR2723">
        <v>1</v>
      </c>
      <c r="AS2723">
        <v>0</v>
      </c>
      <c r="AT2723">
        <v>0</v>
      </c>
      <c r="AU2723">
        <v>0</v>
      </c>
      <c r="BA2723">
        <v>1.31</v>
      </c>
    </row>
    <row r="2724" spans="3:53" ht="12.75" x14ac:dyDescent="0.2">
      <c r="C2724" t="s">
        <v>732</v>
      </c>
      <c r="D2724" t="s">
        <v>391</v>
      </c>
      <c r="E2724">
        <v>161.97</v>
      </c>
      <c r="F2724">
        <v>10.95</v>
      </c>
      <c r="G2724">
        <v>12.78</v>
      </c>
      <c r="H2724">
        <v>11000</v>
      </c>
      <c r="I2724">
        <v>-16.922999999999998</v>
      </c>
      <c r="J2724" t="s">
        <v>78</v>
      </c>
      <c r="K2724">
        <v>57.7</v>
      </c>
      <c r="L2724">
        <v>161.59218999999999</v>
      </c>
      <c r="M2724">
        <v>0.21523936274394281</v>
      </c>
      <c r="N2724">
        <v>158.41584</v>
      </c>
      <c r="O2724">
        <v>2.2246260222462571</v>
      </c>
      <c r="P2724">
        <v>2111000</v>
      </c>
      <c r="Q2724">
        <v>3644000</v>
      </c>
      <c r="R2724">
        <v>0.57999999999999996</v>
      </c>
      <c r="S2724">
        <v>47.723999999999997</v>
      </c>
      <c r="T2724">
        <v>9.9599999999999991</v>
      </c>
      <c r="U2724">
        <v>25.742799999999999</v>
      </c>
      <c r="V2724">
        <f t="shared" si="397"/>
        <v>2.4363893697157031</v>
      </c>
      <c r="AC2724">
        <v>175.74940000000001</v>
      </c>
      <c r="AD2724">
        <v>161.19999999999999</v>
      </c>
      <c r="AH2724" s="85">
        <f>IF(AND(M2724&lt;Variables!$G$6,M2724&gt;Variables!$G$5),0,1)</f>
        <v>1</v>
      </c>
      <c r="AI2724" s="85">
        <f t="shared" si="396"/>
        <v>0</v>
      </c>
      <c r="AJ2724" s="85">
        <f>IF(I2724&gt;Variables!$G$7,0,1)</f>
        <v>1</v>
      </c>
      <c r="AK2724" s="85">
        <f>IF(F2724&gt;Variables!$G$8,0,1)</f>
        <v>0</v>
      </c>
      <c r="AL2724" s="85">
        <f>IF(G2724&gt;Variables!$G$9,0,1)</f>
        <v>0</v>
      </c>
      <c r="AM2724" s="85">
        <f>IF(AND(K2724&gt;Variables!$G$10,K2724&lt;Variables!$G$11),0,1)</f>
        <v>0</v>
      </c>
      <c r="AN2724" s="103">
        <f>IF(H2724&lt;Variables!$G$13,1,0)</f>
        <v>0</v>
      </c>
      <c r="AO2724" s="101">
        <f>IF(R2724&lt;Variables!$G$12,0,1)</f>
        <v>0</v>
      </c>
      <c r="AP2724" s="86">
        <f t="shared" si="393"/>
        <v>1</v>
      </c>
      <c r="AR2724">
        <v>1</v>
      </c>
      <c r="AS2724">
        <v>0</v>
      </c>
      <c r="AT2724">
        <v>0</v>
      </c>
      <c r="AU2724">
        <v>0</v>
      </c>
      <c r="BA2724">
        <v>2</v>
      </c>
    </row>
    <row r="2725" spans="3:53" ht="12.75" x14ac:dyDescent="0.2">
      <c r="C2725" t="s">
        <v>732</v>
      </c>
      <c r="D2725" t="s">
        <v>679</v>
      </c>
      <c r="E2725">
        <v>0.23</v>
      </c>
      <c r="F2725">
        <v>16.43</v>
      </c>
      <c r="G2725">
        <v>-28.53</v>
      </c>
      <c r="H2725">
        <v>-99999</v>
      </c>
      <c r="I2725">
        <v>4.1000000000000002E-2</v>
      </c>
      <c r="J2725" t="s">
        <v>78</v>
      </c>
      <c r="K2725">
        <v>64.739999999999995</v>
      </c>
      <c r="L2725">
        <v>0.22558</v>
      </c>
      <c r="M2725">
        <v>2.1810444188314468</v>
      </c>
      <c r="N2725">
        <v>0.21701219512195119</v>
      </c>
      <c r="O2725">
        <v>6.2152289969092358</v>
      </c>
      <c r="P2725">
        <v>3391000</v>
      </c>
      <c r="Q2725">
        <v>268345</v>
      </c>
      <c r="R2725">
        <v>12.64</v>
      </c>
      <c r="S2725">
        <v>47.723999999999997</v>
      </c>
      <c r="T2725">
        <v>9.9599999999999991</v>
      </c>
      <c r="U2725">
        <v>25.742799999999999</v>
      </c>
      <c r="V2725">
        <f t="shared" si="397"/>
        <v>2.3701541035198161</v>
      </c>
      <c r="AC2725">
        <v>0.245</v>
      </c>
      <c r="AD2725">
        <v>0.18099999999999999</v>
      </c>
      <c r="AH2725" s="85">
        <f>IF(AND(M2725&lt;Variables!$G$6,M2725&gt;Variables!$G$5),0,1)</f>
        <v>1</v>
      </c>
      <c r="AI2725" s="85">
        <f t="shared" si="396"/>
        <v>0</v>
      </c>
      <c r="AJ2725" s="85">
        <f>IF(I2725&gt;Variables!$G$7,0,1)</f>
        <v>0</v>
      </c>
      <c r="AK2725" s="85">
        <f>IF(F2725&gt;Variables!$G$8,0,1)</f>
        <v>0</v>
      </c>
      <c r="AL2725" s="85">
        <f>IF(G2725&gt;Variables!$G$9,0,1)</f>
        <v>1</v>
      </c>
      <c r="AM2725" s="85">
        <f>IF(AND(K2725&gt;Variables!$G$10,K2725&lt;Variables!$G$11),0,1)</f>
        <v>0</v>
      </c>
      <c r="AN2725" s="103">
        <f>IF(H2725&lt;Variables!$G$13,1,0)</f>
        <v>1</v>
      </c>
      <c r="AO2725" s="101">
        <f>IF(R2725&lt;Variables!$G$12,0,1)</f>
        <v>1</v>
      </c>
      <c r="AP2725" s="86">
        <f t="shared" si="393"/>
        <v>1</v>
      </c>
      <c r="AR2725">
        <v>0</v>
      </c>
      <c r="AS2725">
        <v>0</v>
      </c>
      <c r="AT2725">
        <v>1</v>
      </c>
      <c r="AU2725">
        <v>0</v>
      </c>
      <c r="BA2725">
        <v>-2.25</v>
      </c>
    </row>
    <row r="2726" spans="3:53" ht="12.75" x14ac:dyDescent="0.2">
      <c r="C2726" t="s">
        <v>732</v>
      </c>
      <c r="D2726" t="s">
        <v>683</v>
      </c>
      <c r="E2726">
        <v>28.35</v>
      </c>
      <c r="F2726">
        <v>13.24</v>
      </c>
      <c r="G2726">
        <v>3.5</v>
      </c>
      <c r="H2726">
        <v>3980</v>
      </c>
      <c r="I2726">
        <v>-23.129000000000001</v>
      </c>
      <c r="J2726" t="s">
        <v>78</v>
      </c>
      <c r="K2726">
        <v>51.78</v>
      </c>
      <c r="L2726">
        <v>28.353999999999999</v>
      </c>
      <c r="M2726">
        <v>2.116103547999109E-2</v>
      </c>
      <c r="N2726">
        <v>28.301634</v>
      </c>
      <c r="O2726">
        <v>0.20622837536518021</v>
      </c>
      <c r="P2726">
        <v>3661000</v>
      </c>
      <c r="Q2726">
        <v>1581000</v>
      </c>
      <c r="R2726">
        <v>2.3199999999999998</v>
      </c>
      <c r="S2726">
        <v>47.723999999999997</v>
      </c>
      <c r="T2726">
        <v>9.9599999999999991</v>
      </c>
      <c r="U2726">
        <v>25.742799999999999</v>
      </c>
      <c r="V2726">
        <f t="shared" si="397"/>
        <v>2.3847818318120906</v>
      </c>
      <c r="AC2726">
        <v>28.62</v>
      </c>
      <c r="AD2726">
        <v>27.2</v>
      </c>
      <c r="AH2726" s="85">
        <f>IF(AND(M2726&lt;Variables!$G$6,M2726&gt;Variables!$G$5),0,1)</f>
        <v>1</v>
      </c>
      <c r="AI2726" s="85">
        <f t="shared" si="396"/>
        <v>0</v>
      </c>
      <c r="AJ2726" s="85">
        <f>IF(I2726&gt;Variables!$G$7,0,1)</f>
        <v>1</v>
      </c>
      <c r="AK2726" s="85">
        <f>IF(F2726&gt;Variables!$G$8,0,1)</f>
        <v>0</v>
      </c>
      <c r="AL2726" s="85">
        <f>IF(G2726&gt;Variables!$G$9,0,1)</f>
        <v>1</v>
      </c>
      <c r="AM2726" s="85">
        <f>IF(AND(K2726&gt;Variables!$G$10,K2726&lt;Variables!$G$11),0,1)</f>
        <v>0</v>
      </c>
      <c r="AN2726" s="103">
        <f>IF(H2726&lt;Variables!$G$13,1,0)</f>
        <v>0</v>
      </c>
      <c r="AO2726" s="101">
        <f>IF(R2726&lt;Variables!$G$12,0,1)</f>
        <v>1</v>
      </c>
      <c r="AP2726" s="86">
        <f t="shared" si="393"/>
        <v>1</v>
      </c>
      <c r="AR2726">
        <v>0</v>
      </c>
      <c r="AS2726">
        <v>0</v>
      </c>
      <c r="AT2726">
        <v>0</v>
      </c>
      <c r="AU2726">
        <v>1</v>
      </c>
      <c r="BA2726">
        <v>-0.6</v>
      </c>
    </row>
    <row r="2727" spans="3:53" ht="12.75" x14ac:dyDescent="0.2">
      <c r="C2727" t="s">
        <v>732</v>
      </c>
      <c r="D2727" t="s">
        <v>331</v>
      </c>
      <c r="E2727">
        <v>59.5</v>
      </c>
      <c r="F2727">
        <v>80.62</v>
      </c>
      <c r="G2727">
        <v>54.21</v>
      </c>
      <c r="H2727">
        <v>14650</v>
      </c>
      <c r="I2727">
        <v>228.047</v>
      </c>
      <c r="J2727" t="s">
        <v>78</v>
      </c>
      <c r="K2727">
        <v>79.290000000000006</v>
      </c>
      <c r="L2727">
        <v>51.366844999999991</v>
      </c>
      <c r="M2727">
        <v>12.64075105255152</v>
      </c>
      <c r="N2727">
        <v>47.626162000000001</v>
      </c>
      <c r="O2727">
        <v>21.48784947231313</v>
      </c>
      <c r="P2727">
        <v>400119000</v>
      </c>
      <c r="Q2727">
        <v>111998000</v>
      </c>
      <c r="R2727">
        <v>3.57</v>
      </c>
      <c r="S2727">
        <v>47.723999999999997</v>
      </c>
      <c r="T2727">
        <v>9.9599999999999991</v>
      </c>
      <c r="U2727">
        <v>25.742799999999999</v>
      </c>
      <c r="V2727">
        <f t="shared" si="397"/>
        <v>1.2725098086588322</v>
      </c>
      <c r="AC2727">
        <v>72.62</v>
      </c>
      <c r="AD2727">
        <v>49</v>
      </c>
      <c r="AH2727" s="85">
        <f>IF(AND(M2727&lt;Variables!$G$6,M2727&gt;Variables!$G$5),0,1)</f>
        <v>1</v>
      </c>
      <c r="AI2727" s="85">
        <f t="shared" si="396"/>
        <v>0</v>
      </c>
      <c r="AJ2727" s="85">
        <f>IF(I2727&gt;Variables!$G$7,0,1)</f>
        <v>0</v>
      </c>
      <c r="AK2727" s="85">
        <f>IF(F2727&gt;Variables!$G$8,0,1)</f>
        <v>0</v>
      </c>
      <c r="AL2727" s="85">
        <f>IF(G2727&gt;Variables!$G$9,0,1)</f>
        <v>0</v>
      </c>
      <c r="AM2727" s="85">
        <f>IF(AND(K2727&gt;Variables!$G$10,K2727&lt;Variables!$G$11),0,1)</f>
        <v>1</v>
      </c>
      <c r="AN2727" s="103">
        <f>IF(H2727&lt;Variables!$G$13,1,0)</f>
        <v>0</v>
      </c>
      <c r="AO2727" s="101">
        <f>IF(R2727&lt;Variables!$G$12,0,1)</f>
        <v>1</v>
      </c>
      <c r="AP2727" s="86">
        <f t="shared" si="393"/>
        <v>1</v>
      </c>
      <c r="AR2727">
        <v>0</v>
      </c>
      <c r="AS2727">
        <v>0</v>
      </c>
      <c r="AT2727">
        <v>1</v>
      </c>
      <c r="AU2727">
        <v>0</v>
      </c>
      <c r="BA2727">
        <v>-2.25</v>
      </c>
    </row>
    <row r="2728" spans="3:53" ht="12.75" x14ac:dyDescent="0.2">
      <c r="C2728" t="s">
        <v>732</v>
      </c>
      <c r="D2728" t="s">
        <v>81</v>
      </c>
      <c r="E2728">
        <v>31.89</v>
      </c>
      <c r="F2728">
        <v>9.0500000000000007</v>
      </c>
      <c r="G2728">
        <v>8.4600000000000009</v>
      </c>
      <c r="H2728">
        <v>3820</v>
      </c>
      <c r="I2728">
        <v>-2.802</v>
      </c>
      <c r="J2728" t="s">
        <v>78</v>
      </c>
      <c r="K2728">
        <v>88.63</v>
      </c>
      <c r="L2728">
        <v>31.187789999999989</v>
      </c>
      <c r="M2728">
        <v>1.930915912926213</v>
      </c>
      <c r="N2728">
        <v>30.748007999999999</v>
      </c>
      <c r="O2728">
        <v>3.3888113987741919</v>
      </c>
      <c r="P2728">
        <v>2694000</v>
      </c>
      <c r="Q2728">
        <v>5778000</v>
      </c>
      <c r="R2728">
        <v>0.47</v>
      </c>
      <c r="S2728">
        <v>47.723999999999997</v>
      </c>
      <c r="T2728">
        <v>9.9599999999999991</v>
      </c>
      <c r="U2728">
        <v>25.742799999999999</v>
      </c>
      <c r="V2728">
        <f t="shared" si="397"/>
        <v>2.5015833646671295</v>
      </c>
      <c r="AC2728">
        <v>33</v>
      </c>
      <c r="AD2728">
        <v>31.62</v>
      </c>
      <c r="AH2728" s="85">
        <f>IF(AND(M2728&lt;Variables!$G$6,M2728&gt;Variables!$G$5),0,1)</f>
        <v>1</v>
      </c>
      <c r="AI2728" s="85">
        <f t="shared" si="396"/>
        <v>0</v>
      </c>
      <c r="AJ2728" s="85">
        <f>IF(I2728&gt;Variables!$G$7,0,1)</f>
        <v>1</v>
      </c>
      <c r="AK2728" s="85">
        <f>IF(F2728&gt;Variables!$G$8,0,1)</f>
        <v>0</v>
      </c>
      <c r="AL2728" s="85">
        <f>IF(G2728&gt;Variables!$G$9,0,1)</f>
        <v>1</v>
      </c>
      <c r="AM2728" s="85">
        <f>IF(AND(K2728&gt;Variables!$G$10,K2728&lt;Variables!$G$11),0,1)</f>
        <v>1</v>
      </c>
      <c r="AN2728" s="103">
        <f>IF(H2728&lt;Variables!$G$13,1,0)</f>
        <v>0</v>
      </c>
      <c r="AO2728" s="101">
        <f>IF(R2728&lt;Variables!$G$12,0,1)</f>
        <v>0</v>
      </c>
      <c r="AP2728" s="86">
        <f t="shared" si="393"/>
        <v>1</v>
      </c>
      <c r="AR2728">
        <v>1</v>
      </c>
      <c r="AS2728">
        <v>0</v>
      </c>
      <c r="AT2728">
        <v>0</v>
      </c>
      <c r="AU2728">
        <v>0</v>
      </c>
      <c r="BA2728">
        <v>2</v>
      </c>
    </row>
    <row r="2729" spans="3:53" ht="12.75" x14ac:dyDescent="0.2">
      <c r="C2729" t="s">
        <v>732</v>
      </c>
      <c r="D2729" t="s">
        <v>499</v>
      </c>
      <c r="E2729">
        <v>74.63</v>
      </c>
      <c r="F2729">
        <v>11.9</v>
      </c>
      <c r="G2729">
        <v>11.77</v>
      </c>
      <c r="H2729">
        <v>4800</v>
      </c>
      <c r="I2729">
        <v>47.039000000000001</v>
      </c>
      <c r="J2729" t="s">
        <v>78</v>
      </c>
      <c r="K2729">
        <v>77.42</v>
      </c>
      <c r="L2729">
        <v>73.928360000000012</v>
      </c>
      <c r="M2729">
        <v>0.8539889157557321</v>
      </c>
      <c r="N2729">
        <v>72.651921999999999</v>
      </c>
      <c r="O2729">
        <v>2.6259153887215909</v>
      </c>
      <c r="P2729">
        <v>871341</v>
      </c>
      <c r="Q2729">
        <v>1258000</v>
      </c>
      <c r="R2729">
        <v>0.69</v>
      </c>
      <c r="S2729">
        <v>47.723999999999997</v>
      </c>
      <c r="T2729">
        <v>9.9599999999999991</v>
      </c>
      <c r="U2729">
        <v>25.742799999999999</v>
      </c>
      <c r="V2729">
        <f t="shared" si="397"/>
        <v>2.5612409941001268</v>
      </c>
      <c r="AC2729">
        <v>78.568200000000004</v>
      </c>
      <c r="AD2729">
        <v>73.67</v>
      </c>
      <c r="AH2729" s="85">
        <f>IF(AND(M2729&lt;Variables!$G$6,M2729&gt;Variables!$G$5),0,1)</f>
        <v>1</v>
      </c>
      <c r="AI2729" s="85">
        <f t="shared" si="396"/>
        <v>0</v>
      </c>
      <c r="AJ2729" s="85">
        <f>IF(I2729&gt;Variables!$G$7,0,1)</f>
        <v>0</v>
      </c>
      <c r="AK2729" s="85">
        <f>IF(F2729&gt;Variables!$G$8,0,1)</f>
        <v>0</v>
      </c>
      <c r="AL2729" s="85">
        <f>IF(G2729&gt;Variables!$G$9,0,1)</f>
        <v>1</v>
      </c>
      <c r="AM2729" s="85">
        <f>IF(AND(K2729&gt;Variables!$G$10,K2729&lt;Variables!$G$11),0,1)</f>
        <v>1</v>
      </c>
      <c r="AN2729" s="103">
        <f>IF(H2729&lt;Variables!$G$13,1,0)</f>
        <v>0</v>
      </c>
      <c r="AO2729" s="101">
        <f>IF(R2729&lt;Variables!$G$12,0,1)</f>
        <v>0</v>
      </c>
      <c r="AP2729" s="86">
        <f t="shared" si="393"/>
        <v>1</v>
      </c>
      <c r="AR2729">
        <v>1</v>
      </c>
      <c r="AS2729">
        <v>0</v>
      </c>
      <c r="AT2729">
        <v>0</v>
      </c>
      <c r="AU2729">
        <v>0</v>
      </c>
      <c r="BA2729">
        <v>1.69</v>
      </c>
    </row>
    <row r="2730" spans="3:53" ht="12.75" x14ac:dyDescent="0.2">
      <c r="C2730" t="s">
        <v>732</v>
      </c>
      <c r="D2730" t="s">
        <v>389</v>
      </c>
      <c r="E2730">
        <v>8.51</v>
      </c>
      <c r="F2730">
        <v>11.19</v>
      </c>
      <c r="G2730">
        <v>4.6100000000000003</v>
      </c>
      <c r="H2730">
        <v>2260</v>
      </c>
      <c r="I2730">
        <v>-40.466000000000001</v>
      </c>
      <c r="J2730" t="s">
        <v>78</v>
      </c>
      <c r="K2730">
        <v>39.31</v>
      </c>
      <c r="L2730">
        <v>8.5760899999999989</v>
      </c>
      <c r="M2730">
        <v>-0.7123292782608196</v>
      </c>
      <c r="N2730">
        <v>8.564589999999999</v>
      </c>
      <c r="O2730">
        <v>-0.57901195503811009</v>
      </c>
      <c r="P2730">
        <v>10424000</v>
      </c>
      <c r="Q2730">
        <v>7917000</v>
      </c>
      <c r="R2730">
        <v>1.32</v>
      </c>
      <c r="S2730">
        <v>47.723999999999997</v>
      </c>
      <c r="T2730">
        <v>9.9599999999999991</v>
      </c>
      <c r="U2730">
        <v>25.742799999999999</v>
      </c>
      <c r="V2730">
        <f t="shared" si="397"/>
        <v>2.2527806188792332</v>
      </c>
      <c r="AC2730">
        <v>8.56</v>
      </c>
      <c r="AD2730">
        <v>8.3550000000000004</v>
      </c>
      <c r="AH2730" s="85">
        <f>IF(AND(M2730&lt;Variables!$G$6,M2730&gt;Variables!$G$5),0,1)</f>
        <v>1</v>
      </c>
      <c r="AI2730" s="85">
        <f t="shared" si="396"/>
        <v>0</v>
      </c>
      <c r="AJ2730" s="85">
        <f>IF(I2730&gt;Variables!$G$7,0,1)</f>
        <v>1</v>
      </c>
      <c r="AK2730" s="85">
        <f>IF(F2730&gt;Variables!$G$8,0,1)</f>
        <v>0</v>
      </c>
      <c r="AL2730" s="85">
        <f>IF(G2730&gt;Variables!$G$9,0,1)</f>
        <v>1</v>
      </c>
      <c r="AM2730" s="85">
        <f>IF(AND(K2730&gt;Variables!$G$10,K2730&lt;Variables!$G$11),0,1)</f>
        <v>1</v>
      </c>
      <c r="AN2730" s="103">
        <f>IF(H2730&lt;Variables!$G$13,1,0)</f>
        <v>1</v>
      </c>
      <c r="AO2730" s="101">
        <f>IF(R2730&lt;Variables!$G$12,0,1)</f>
        <v>0</v>
      </c>
      <c r="AP2730" s="86">
        <f t="shared" si="393"/>
        <v>1</v>
      </c>
      <c r="AR2730">
        <v>0</v>
      </c>
      <c r="AS2730">
        <v>0</v>
      </c>
      <c r="AT2730">
        <v>1</v>
      </c>
      <c r="AU2730">
        <v>0</v>
      </c>
      <c r="BA2730">
        <v>-1.45</v>
      </c>
    </row>
    <row r="2731" spans="3:53" ht="12.75" x14ac:dyDescent="0.2">
      <c r="C2731" t="s">
        <v>732</v>
      </c>
      <c r="D2731" t="s">
        <v>727</v>
      </c>
      <c r="E2731">
        <v>33.43</v>
      </c>
      <c r="F2731">
        <v>10.65</v>
      </c>
      <c r="G2731">
        <v>10.14</v>
      </c>
      <c r="H2731">
        <v>1910</v>
      </c>
      <c r="I2731">
        <v>-7.2960000000000003</v>
      </c>
      <c r="J2731" t="s">
        <v>78</v>
      </c>
      <c r="K2731">
        <v>64.22</v>
      </c>
      <c r="L2731">
        <v>33.402425000000008</v>
      </c>
      <c r="M2731">
        <v>0.1124918325540427</v>
      </c>
      <c r="N2731">
        <v>32.121124000000002</v>
      </c>
      <c r="O2731">
        <v>4.1059459812178298</v>
      </c>
      <c r="P2731">
        <v>1842000</v>
      </c>
      <c r="Q2731">
        <v>1219000</v>
      </c>
      <c r="R2731">
        <v>1.51</v>
      </c>
      <c r="S2731">
        <v>47.723999999999997</v>
      </c>
      <c r="T2731">
        <v>9.9599999999999991</v>
      </c>
      <c r="U2731">
        <v>25.742799999999999</v>
      </c>
      <c r="V2731">
        <f t="shared" ref="V2731:V2762" si="398">1.849 + (0.01036 * K2731) + (0.1184 * M2731) - (0.002888 * K2731 * M2731)</f>
        <v>2.5067746697690385</v>
      </c>
      <c r="AC2731">
        <v>36.409500000000001</v>
      </c>
      <c r="AD2731">
        <v>33.25</v>
      </c>
      <c r="AH2731" s="85">
        <f>IF(AND(M2731&lt;Variables!$G$6,M2731&gt;Variables!$G$5),0,1)</f>
        <v>1</v>
      </c>
      <c r="AI2731" s="85">
        <f t="shared" si="396"/>
        <v>0</v>
      </c>
      <c r="AJ2731" s="85">
        <f>IF(I2731&gt;Variables!$G$7,0,1)</f>
        <v>1</v>
      </c>
      <c r="AK2731" s="85">
        <f>IF(F2731&gt;Variables!$G$8,0,1)</f>
        <v>0</v>
      </c>
      <c r="AL2731" s="85">
        <f>IF(G2731&gt;Variables!$G$9,0,1)</f>
        <v>1</v>
      </c>
      <c r="AM2731" s="85">
        <f>IF(AND(K2731&gt;Variables!$G$10,K2731&lt;Variables!$G$11),0,1)</f>
        <v>0</v>
      </c>
      <c r="AN2731" s="103">
        <f>IF(H2731&lt;Variables!$G$13,1,0)</f>
        <v>1</v>
      </c>
      <c r="AO2731" s="101">
        <f>IF(R2731&lt;Variables!$G$12,0,1)</f>
        <v>0</v>
      </c>
      <c r="AP2731" s="86">
        <f t="shared" si="393"/>
        <v>1</v>
      </c>
      <c r="AR2731">
        <v>1</v>
      </c>
      <c r="AS2731">
        <v>0</v>
      </c>
      <c r="AT2731">
        <v>0</v>
      </c>
      <c r="AU2731">
        <v>0</v>
      </c>
      <c r="BA2731">
        <v>2</v>
      </c>
    </row>
    <row r="2732" spans="3:53" ht="12.75" x14ac:dyDescent="0.2">
      <c r="C2732" t="s">
        <v>732</v>
      </c>
      <c r="D2732" t="s">
        <v>678</v>
      </c>
      <c r="E2732">
        <v>33.83</v>
      </c>
      <c r="F2732">
        <v>66.900000000000006</v>
      </c>
      <c r="G2732">
        <v>0.36</v>
      </c>
      <c r="H2732">
        <v>979.01</v>
      </c>
      <c r="I2732">
        <v>-42.442999999999998</v>
      </c>
      <c r="J2732" t="s">
        <v>78</v>
      </c>
      <c r="K2732">
        <v>62.46</v>
      </c>
      <c r="L2732">
        <v>33.810250000000011</v>
      </c>
      <c r="M2732">
        <v>5.8414238285690631E-2</v>
      </c>
      <c r="N2732">
        <v>33.770200000000003</v>
      </c>
      <c r="O2732">
        <v>0.17707920000474611</v>
      </c>
      <c r="P2732">
        <v>18750000</v>
      </c>
      <c r="Q2732">
        <v>462110</v>
      </c>
      <c r="R2732">
        <v>40.57</v>
      </c>
      <c r="S2732">
        <v>47.723999999999997</v>
      </c>
      <c r="T2732">
        <v>9.9599999999999991</v>
      </c>
      <c r="U2732">
        <v>25.742799999999999</v>
      </c>
      <c r="V2732">
        <f t="shared" si="398"/>
        <v>2.4924648238152654</v>
      </c>
      <c r="AC2732">
        <v>33.869999999999997</v>
      </c>
      <c r="AD2732">
        <v>33.479999999999997</v>
      </c>
      <c r="AH2732" s="85">
        <f>IF(AND(M2732&lt;Variables!$G$6,M2732&gt;Variables!$G$5),0,1)</f>
        <v>1</v>
      </c>
      <c r="AI2732" s="85">
        <f t="shared" si="396"/>
        <v>0</v>
      </c>
      <c r="AJ2732" s="85">
        <f>IF(I2732&gt;Variables!$G$7,0,1)</f>
        <v>1</v>
      </c>
      <c r="AK2732" s="85">
        <f>IF(F2732&gt;Variables!$G$8,0,1)</f>
        <v>0</v>
      </c>
      <c r="AL2732" s="85">
        <f>IF(G2732&gt;Variables!$G$9,0,1)</f>
        <v>1</v>
      </c>
      <c r="AM2732" s="85">
        <f>IF(AND(K2732&gt;Variables!$G$10,K2732&lt;Variables!$G$11),0,1)</f>
        <v>0</v>
      </c>
      <c r="AN2732" s="103">
        <f>IF(H2732&lt;Variables!$G$13,1,0)</f>
        <v>1</v>
      </c>
      <c r="AO2732" s="101">
        <f>IF(R2732&lt;Variables!$G$12,0,1)</f>
        <v>1</v>
      </c>
      <c r="AP2732" s="86">
        <f t="shared" si="393"/>
        <v>1</v>
      </c>
      <c r="AR2732">
        <v>0</v>
      </c>
      <c r="AS2732">
        <v>0</v>
      </c>
      <c r="AT2732">
        <v>0</v>
      </c>
      <c r="AU2732">
        <v>1</v>
      </c>
      <c r="BA2732">
        <v>-0.34</v>
      </c>
    </row>
    <row r="2733" spans="3:53" ht="12.75" x14ac:dyDescent="0.2">
      <c r="C2733" t="s">
        <v>732</v>
      </c>
      <c r="D2733" t="s">
        <v>681</v>
      </c>
      <c r="E2733">
        <v>1.29</v>
      </c>
      <c r="F2733">
        <v>25.98</v>
      </c>
      <c r="G2733">
        <v>-2.2599999999999998</v>
      </c>
      <c r="H2733">
        <v>81.3</v>
      </c>
      <c r="I2733">
        <v>-55.734999999999999</v>
      </c>
      <c r="J2733" t="s">
        <v>78</v>
      </c>
      <c r="K2733">
        <v>28.92</v>
      </c>
      <c r="L2733">
        <v>1.32742</v>
      </c>
      <c r="M2733">
        <v>-2.0656612074550629</v>
      </c>
      <c r="N2733">
        <v>1.375024</v>
      </c>
      <c r="O2733">
        <v>-5.4561956736755128</v>
      </c>
      <c r="P2733">
        <v>92720000</v>
      </c>
      <c r="Q2733">
        <v>793060</v>
      </c>
      <c r="R2733">
        <v>116.91</v>
      </c>
      <c r="S2733">
        <v>47.723999999999997</v>
      </c>
      <c r="T2733">
        <v>9.9599999999999991</v>
      </c>
      <c r="U2733">
        <v>25.742799999999999</v>
      </c>
      <c r="V2733">
        <f t="shared" si="398"/>
        <v>2.0765629201187266</v>
      </c>
      <c r="AC2733">
        <v>1.32</v>
      </c>
      <c r="AD2733">
        <v>1.2</v>
      </c>
      <c r="AH2733" s="85">
        <f>IF(AND(M2733&lt;Variables!$G$6,M2733&gt;Variables!$G$5),0,1)</f>
        <v>0</v>
      </c>
      <c r="AI2733" s="85">
        <f t="shared" si="396"/>
        <v>1</v>
      </c>
      <c r="AJ2733" s="85">
        <f>IF(I2733&gt;Variables!$G$7,0,1)</f>
        <v>1</v>
      </c>
      <c r="AK2733" s="85">
        <f>IF(F2733&gt;Variables!$G$8,0,1)</f>
        <v>0</v>
      </c>
      <c r="AL2733" s="85">
        <f>IF(G2733&gt;Variables!$G$9,0,1)</f>
        <v>1</v>
      </c>
      <c r="AM2733" s="85">
        <f>IF(AND(K2733&gt;Variables!$G$10,K2733&lt;Variables!$G$11),0,1)</f>
        <v>1</v>
      </c>
      <c r="AN2733" s="103">
        <f>IF(H2733&lt;Variables!$G$13,1,0)</f>
        <v>1</v>
      </c>
      <c r="AO2733" s="101">
        <f>IF(R2733&lt;Variables!$G$12,0,1)</f>
        <v>1</v>
      </c>
      <c r="AP2733" s="86">
        <f t="shared" si="393"/>
        <v>1</v>
      </c>
      <c r="AR2733">
        <v>0</v>
      </c>
      <c r="AS2733">
        <v>0</v>
      </c>
      <c r="AT2733">
        <v>1</v>
      </c>
      <c r="AU2733">
        <v>0</v>
      </c>
      <c r="BA2733">
        <v>-2.25</v>
      </c>
    </row>
    <row r="2734" spans="3:53" ht="12.75" x14ac:dyDescent="0.2">
      <c r="C2734" t="s">
        <v>732</v>
      </c>
      <c r="D2734" t="s">
        <v>714</v>
      </c>
      <c r="E2734">
        <v>0.76</v>
      </c>
      <c r="F2734">
        <v>31.1</v>
      </c>
      <c r="G2734">
        <v>28.17</v>
      </c>
      <c r="H2734">
        <v>26.38</v>
      </c>
      <c r="I2734">
        <v>-60.814</v>
      </c>
      <c r="J2734" t="s">
        <v>78</v>
      </c>
      <c r="K2734">
        <v>30.51</v>
      </c>
      <c r="L2734">
        <v>0.79954980000000009</v>
      </c>
      <c r="M2734">
        <v>-3.8208751975174109</v>
      </c>
      <c r="N2734">
        <v>0.84303133999999991</v>
      </c>
      <c r="O2734">
        <v>-8.7815643959333585</v>
      </c>
      <c r="P2734">
        <v>16010000</v>
      </c>
      <c r="Q2734">
        <v>481730</v>
      </c>
      <c r="R2734">
        <v>33.229999999999997</v>
      </c>
      <c r="S2734">
        <v>47.723999999999997</v>
      </c>
      <c r="T2734">
        <v>9.9599999999999991</v>
      </c>
      <c r="U2734">
        <v>25.742799999999999</v>
      </c>
      <c r="V2734">
        <f t="shared" si="398"/>
        <v>2.0493602943877667</v>
      </c>
      <c r="AC2734">
        <v>0.87</v>
      </c>
      <c r="AD2734">
        <v>0.73329999999999995</v>
      </c>
      <c r="AH2734" s="85">
        <f>IF(AND(M2734&lt;Variables!$G$6,M2734&gt;Variables!$G$5),0,1)</f>
        <v>0</v>
      </c>
      <c r="AI2734" s="85">
        <f t="shared" si="396"/>
        <v>1</v>
      </c>
      <c r="AJ2734" s="85">
        <f>IF(I2734&gt;Variables!$G$7,0,1)</f>
        <v>1</v>
      </c>
      <c r="AK2734" s="85">
        <f>IF(F2734&gt;Variables!$G$8,0,1)</f>
        <v>0</v>
      </c>
      <c r="AL2734" s="85">
        <f>IF(G2734&gt;Variables!$G$9,0,1)</f>
        <v>0</v>
      </c>
      <c r="AM2734" s="85">
        <f>IF(AND(K2734&gt;Variables!$G$10,K2734&lt;Variables!$G$11),0,1)</f>
        <v>1</v>
      </c>
      <c r="AN2734" s="103">
        <f>IF(H2734&lt;Variables!$G$13,1,0)</f>
        <v>1</v>
      </c>
      <c r="AO2734" s="101">
        <f>IF(R2734&lt;Variables!$G$12,0,1)</f>
        <v>1</v>
      </c>
      <c r="AP2734" s="86">
        <f t="shared" si="393"/>
        <v>1</v>
      </c>
      <c r="AR2734">
        <v>1</v>
      </c>
      <c r="AS2734">
        <v>0</v>
      </c>
      <c r="AT2734">
        <v>0</v>
      </c>
      <c r="AU2734">
        <v>0</v>
      </c>
      <c r="BA2734">
        <v>2</v>
      </c>
    </row>
    <row r="2735" spans="3:53" ht="12.75" x14ac:dyDescent="0.2">
      <c r="C2735" t="s">
        <v>732</v>
      </c>
      <c r="D2735" t="s">
        <v>692</v>
      </c>
      <c r="E2735">
        <v>12.06</v>
      </c>
      <c r="F2735">
        <v>41.18</v>
      </c>
      <c r="G2735">
        <v>29.59</v>
      </c>
      <c r="H2735">
        <v>54.17</v>
      </c>
      <c r="I2735">
        <v>28.995999999999999</v>
      </c>
      <c r="J2735" t="s">
        <v>78</v>
      </c>
      <c r="K2735">
        <v>32.14</v>
      </c>
      <c r="L2735">
        <v>12.240415</v>
      </c>
      <c r="M2735">
        <v>-1.2263881575910729</v>
      </c>
      <c r="N2735">
        <v>12.366982</v>
      </c>
      <c r="O2735">
        <v>-2.237263707507628</v>
      </c>
      <c r="P2735">
        <v>20750000</v>
      </c>
      <c r="Q2735">
        <v>6070000</v>
      </c>
      <c r="R2735">
        <v>3.42</v>
      </c>
      <c r="S2735">
        <v>47.723999999999997</v>
      </c>
      <c r="T2735">
        <v>9.9599999999999991</v>
      </c>
      <c r="U2735">
        <v>25.742799999999999</v>
      </c>
      <c r="V2735">
        <f t="shared" si="398"/>
        <v>2.1505997833730306</v>
      </c>
      <c r="AC2735">
        <v>12.12</v>
      </c>
      <c r="AD2735">
        <v>10.762</v>
      </c>
      <c r="AH2735" s="85">
        <f>IF(AND(M2735&lt;Variables!$G$6,M2735&gt;Variables!$G$5),0,1)</f>
        <v>1</v>
      </c>
      <c r="AI2735" s="85">
        <f t="shared" si="396"/>
        <v>1</v>
      </c>
      <c r="AJ2735" s="85">
        <f>IF(I2735&gt;Variables!$G$7,0,1)</f>
        <v>0</v>
      </c>
      <c r="AK2735" s="85">
        <f>IF(F2735&gt;Variables!$G$8,0,1)</f>
        <v>0</v>
      </c>
      <c r="AL2735" s="85">
        <f>IF(G2735&gt;Variables!$G$9,0,1)</f>
        <v>0</v>
      </c>
      <c r="AM2735" s="85">
        <f>IF(AND(K2735&gt;Variables!$G$10,K2735&lt;Variables!$G$11),0,1)</f>
        <v>1</v>
      </c>
      <c r="AN2735" s="103">
        <f>IF(H2735&lt;Variables!$G$13,1,0)</f>
        <v>1</v>
      </c>
      <c r="AO2735" s="101">
        <f>IF(R2735&lt;Variables!$G$12,0,1)</f>
        <v>1</v>
      </c>
      <c r="AP2735" s="86">
        <f t="shared" ref="AP2735:AP2798" si="399">IF(J2735="Pass", 0,1)</f>
        <v>1</v>
      </c>
      <c r="AR2735">
        <v>0</v>
      </c>
      <c r="AS2735">
        <v>0</v>
      </c>
      <c r="AT2735">
        <v>1</v>
      </c>
      <c r="AU2735">
        <v>0</v>
      </c>
      <c r="BA2735">
        <v>-2.25</v>
      </c>
    </row>
    <row r="2736" spans="3:53" ht="12.75" x14ac:dyDescent="0.2">
      <c r="C2736" t="s">
        <v>732</v>
      </c>
      <c r="D2736" t="s">
        <v>370</v>
      </c>
      <c r="E2736">
        <v>17.309999999999999</v>
      </c>
      <c r="F2736">
        <v>11.87</v>
      </c>
      <c r="G2736">
        <v>9.2100000000000009</v>
      </c>
      <c r="H2736">
        <v>2790</v>
      </c>
      <c r="I2736">
        <v>31.166</v>
      </c>
      <c r="J2736" t="s">
        <v>78</v>
      </c>
      <c r="K2736">
        <v>56.23</v>
      </c>
      <c r="L2736">
        <v>17.294250000000002</v>
      </c>
      <c r="M2736">
        <v>9.1070731601547328E-2</v>
      </c>
      <c r="N2736">
        <v>17.171700000000001</v>
      </c>
      <c r="O2736">
        <v>0.80539492304198768</v>
      </c>
      <c r="P2736">
        <v>1349000</v>
      </c>
      <c r="Q2736">
        <v>1113000</v>
      </c>
      <c r="R2736">
        <v>1.21</v>
      </c>
      <c r="S2736">
        <v>47.723999999999997</v>
      </c>
      <c r="T2736">
        <v>9.9599999999999991</v>
      </c>
      <c r="U2736">
        <v>25.742799999999999</v>
      </c>
      <c r="V2736">
        <f t="shared" si="398"/>
        <v>2.427536394518409</v>
      </c>
      <c r="AC2736">
        <v>17.574999999999999</v>
      </c>
      <c r="AD2736">
        <v>17.05</v>
      </c>
      <c r="AH2736" s="85">
        <f>IF(AND(M2736&lt;Variables!$G$6,M2736&gt;Variables!$G$5),0,1)</f>
        <v>1</v>
      </c>
      <c r="AI2736" s="85">
        <f t="shared" si="396"/>
        <v>0</v>
      </c>
      <c r="AJ2736" s="85">
        <f>IF(I2736&gt;Variables!$G$7,0,1)</f>
        <v>0</v>
      </c>
      <c r="AK2736" s="85">
        <f>IF(F2736&gt;Variables!$G$8,0,1)</f>
        <v>0</v>
      </c>
      <c r="AL2736" s="85">
        <f>IF(G2736&gt;Variables!$G$9,0,1)</f>
        <v>1</v>
      </c>
      <c r="AM2736" s="85">
        <f>IF(AND(K2736&gt;Variables!$G$10,K2736&lt;Variables!$G$11),0,1)</f>
        <v>0</v>
      </c>
      <c r="AN2736" s="103">
        <f>IF(H2736&lt;Variables!$G$13,1,0)</f>
        <v>0</v>
      </c>
      <c r="AO2736" s="101">
        <f>IF(R2736&lt;Variables!$G$12,0,1)</f>
        <v>0</v>
      </c>
      <c r="AP2736" s="86">
        <f t="shared" si="399"/>
        <v>1</v>
      </c>
      <c r="AR2736">
        <v>1</v>
      </c>
      <c r="AS2736">
        <v>0</v>
      </c>
      <c r="AT2736">
        <v>0</v>
      </c>
      <c r="AU2736">
        <v>0</v>
      </c>
      <c r="BA2736">
        <v>1.26</v>
      </c>
    </row>
    <row r="2737" spans="3:53" ht="12.75" x14ac:dyDescent="0.2">
      <c r="C2737" t="s">
        <v>732</v>
      </c>
      <c r="D2737" t="s">
        <v>615</v>
      </c>
      <c r="E2737">
        <v>39.49</v>
      </c>
      <c r="F2737">
        <v>46.18</v>
      </c>
      <c r="G2737">
        <v>43.49</v>
      </c>
      <c r="H2737">
        <v>2810</v>
      </c>
      <c r="I2737">
        <v>-17.664999999999999</v>
      </c>
      <c r="J2737" t="s">
        <v>78</v>
      </c>
      <c r="K2737">
        <v>52.48</v>
      </c>
      <c r="L2737">
        <v>39.579255000000003</v>
      </c>
      <c r="M2737">
        <v>0.5706145807949129</v>
      </c>
      <c r="N2737">
        <v>39.263241999999998</v>
      </c>
      <c r="O2737">
        <v>1.3800643360016089</v>
      </c>
      <c r="P2737">
        <v>63731000</v>
      </c>
      <c r="Q2737">
        <v>4334000</v>
      </c>
      <c r="R2737">
        <v>14.7</v>
      </c>
      <c r="S2737">
        <v>47.723999999999997</v>
      </c>
      <c r="T2737">
        <v>9.9599999999999991</v>
      </c>
      <c r="U2737">
        <v>25.742799999999999</v>
      </c>
      <c r="V2737">
        <f t="shared" si="398"/>
        <v>2.3737699423241794</v>
      </c>
      <c r="AC2737">
        <v>44.51</v>
      </c>
      <c r="AD2737">
        <v>36.880000000000003</v>
      </c>
      <c r="AH2737" s="85">
        <f>IF(AND(M2737&lt;Variables!$G$6,M2737&gt;Variables!$G$5),0,1)</f>
        <v>1</v>
      </c>
      <c r="AI2737" s="85">
        <f t="shared" si="396"/>
        <v>0</v>
      </c>
      <c r="AJ2737" s="85">
        <f>IF(I2737&gt;Variables!$G$7,0,1)</f>
        <v>1</v>
      </c>
      <c r="AK2737" s="85">
        <f>IF(F2737&gt;Variables!$G$8,0,1)</f>
        <v>0</v>
      </c>
      <c r="AL2737" s="85">
        <f>IF(G2737&gt;Variables!$G$9,0,1)</f>
        <v>0</v>
      </c>
      <c r="AM2737" s="85">
        <f>IF(AND(K2737&gt;Variables!$G$10,K2737&lt;Variables!$G$11),0,1)</f>
        <v>0</v>
      </c>
      <c r="AN2737" s="103">
        <f>IF(H2737&lt;Variables!$G$13,1,0)</f>
        <v>0</v>
      </c>
      <c r="AO2737" s="101">
        <f>IF(R2737&lt;Variables!$G$12,0,1)</f>
        <v>1</v>
      </c>
      <c r="AP2737" s="86">
        <f t="shared" si="399"/>
        <v>1</v>
      </c>
      <c r="AR2737">
        <v>1</v>
      </c>
      <c r="AS2737">
        <v>0</v>
      </c>
      <c r="AT2737">
        <v>0</v>
      </c>
      <c r="AU2737">
        <v>0</v>
      </c>
      <c r="BA2737">
        <v>2</v>
      </c>
    </row>
    <row r="2738" spans="3:53" ht="12.75" x14ac:dyDescent="0.2">
      <c r="C2738" t="s">
        <v>732</v>
      </c>
      <c r="D2738" t="s">
        <v>729</v>
      </c>
      <c r="E2738">
        <v>40.5</v>
      </c>
      <c r="F2738">
        <v>38.96</v>
      </c>
      <c r="G2738">
        <v>39.46</v>
      </c>
      <c r="H2738">
        <v>583.64</v>
      </c>
      <c r="I2738">
        <v>-30.463000000000001</v>
      </c>
      <c r="J2738" t="s">
        <v>78</v>
      </c>
      <c r="K2738">
        <v>78.22</v>
      </c>
      <c r="L2738">
        <v>38.486299999999993</v>
      </c>
      <c r="M2738">
        <v>5.8818332757371001</v>
      </c>
      <c r="N2738">
        <v>38.234535999999999</v>
      </c>
      <c r="O2738">
        <v>6.5790362932611552</v>
      </c>
      <c r="P2738">
        <v>4690000</v>
      </c>
      <c r="Q2738">
        <v>536510</v>
      </c>
      <c r="R2738">
        <v>8.74</v>
      </c>
      <c r="S2738">
        <v>47.723999999999997</v>
      </c>
      <c r="T2738">
        <v>9.9599999999999991</v>
      </c>
      <c r="U2738">
        <v>25.742799999999999</v>
      </c>
      <c r="V2738">
        <f t="shared" si="398"/>
        <v>2.0270658872315579</v>
      </c>
      <c r="AC2738">
        <v>46.668300000000002</v>
      </c>
      <c r="AD2738">
        <v>37.53</v>
      </c>
      <c r="AH2738" s="85">
        <f>IF(AND(M2738&lt;Variables!$G$6,M2738&gt;Variables!$G$5),0,1)</f>
        <v>1</v>
      </c>
      <c r="AI2738" s="85">
        <f t="shared" si="396"/>
        <v>0</v>
      </c>
      <c r="AJ2738" s="85">
        <f>IF(I2738&gt;Variables!$G$7,0,1)</f>
        <v>1</v>
      </c>
      <c r="AK2738" s="85">
        <f>IF(F2738&gt;Variables!$G$8,0,1)</f>
        <v>0</v>
      </c>
      <c r="AL2738" s="85">
        <f>IF(G2738&gt;Variables!$G$9,0,1)</f>
        <v>0</v>
      </c>
      <c r="AM2738" s="85">
        <f>IF(AND(K2738&gt;Variables!$G$10,K2738&lt;Variables!$G$11),0,1)</f>
        <v>1</v>
      </c>
      <c r="AN2738" s="103">
        <f>IF(H2738&lt;Variables!$G$13,1,0)</f>
        <v>1</v>
      </c>
      <c r="AO2738" s="101">
        <f>IF(R2738&lt;Variables!$G$12,0,1)</f>
        <v>1</v>
      </c>
      <c r="AP2738" s="86">
        <f t="shared" si="399"/>
        <v>1</v>
      </c>
      <c r="AR2738">
        <v>1</v>
      </c>
      <c r="AS2738">
        <v>0</v>
      </c>
      <c r="AT2738">
        <v>0</v>
      </c>
      <c r="AU2738">
        <v>0</v>
      </c>
      <c r="BA2738">
        <v>2</v>
      </c>
    </row>
    <row r="2739" spans="3:53" ht="12.75" x14ac:dyDescent="0.2">
      <c r="C2739" t="s">
        <v>732</v>
      </c>
      <c r="D2739" t="s">
        <v>603</v>
      </c>
      <c r="E2739">
        <v>13.76</v>
      </c>
      <c r="F2739">
        <v>18.86</v>
      </c>
      <c r="G2739">
        <v>6.74</v>
      </c>
      <c r="H2739">
        <v>6420</v>
      </c>
      <c r="I2739">
        <v>-7.4320000000000004</v>
      </c>
      <c r="J2739" t="s">
        <v>78</v>
      </c>
      <c r="K2739">
        <v>69.94</v>
      </c>
      <c r="L2739">
        <v>13.495139999999999</v>
      </c>
      <c r="M2739">
        <v>2.110833974304811</v>
      </c>
      <c r="N2739">
        <v>13.320558</v>
      </c>
      <c r="O2739">
        <v>3.4491197741115589</v>
      </c>
      <c r="P2739">
        <v>131399000</v>
      </c>
      <c r="Q2739">
        <v>15248000</v>
      </c>
      <c r="R2739">
        <v>8.6199999999999992</v>
      </c>
      <c r="S2739">
        <v>47.723999999999997</v>
      </c>
      <c r="T2739">
        <v>9.9599999999999991</v>
      </c>
      <c r="U2739">
        <v>25.742799999999999</v>
      </c>
      <c r="V2739">
        <f t="shared" si="398"/>
        <v>2.3971407116232966</v>
      </c>
      <c r="AC2739">
        <v>16.66</v>
      </c>
      <c r="AD2739">
        <v>13.07</v>
      </c>
      <c r="AH2739" s="85">
        <f>IF(AND(M2739&lt;Variables!$G$6,M2739&gt;Variables!$G$5),0,1)</f>
        <v>1</v>
      </c>
      <c r="AI2739" s="85">
        <f t="shared" si="396"/>
        <v>0</v>
      </c>
      <c r="AJ2739" s="85">
        <f>IF(I2739&gt;Variables!$G$7,0,1)</f>
        <v>1</v>
      </c>
      <c r="AK2739" s="85">
        <f>IF(F2739&gt;Variables!$G$8,0,1)</f>
        <v>0</v>
      </c>
      <c r="AL2739" s="85">
        <f>IF(G2739&gt;Variables!$G$9,0,1)</f>
        <v>1</v>
      </c>
      <c r="AM2739" s="85">
        <f>IF(AND(K2739&gt;Variables!$G$10,K2739&lt;Variables!$G$11),0,1)</f>
        <v>0</v>
      </c>
      <c r="AN2739" s="103">
        <f>IF(H2739&lt;Variables!$G$13,1,0)</f>
        <v>0</v>
      </c>
      <c r="AO2739" s="101">
        <f>IF(R2739&lt;Variables!$G$12,0,1)</f>
        <v>1</v>
      </c>
      <c r="AP2739" s="86">
        <f t="shared" si="399"/>
        <v>1</v>
      </c>
      <c r="AR2739">
        <v>1</v>
      </c>
      <c r="AS2739">
        <v>0</v>
      </c>
      <c r="AT2739">
        <v>0</v>
      </c>
      <c r="AU2739">
        <v>0</v>
      </c>
      <c r="BA2739">
        <v>2</v>
      </c>
    </row>
    <row r="2740" spans="3:53" ht="12.75" x14ac:dyDescent="0.2">
      <c r="C2740" t="s">
        <v>733</v>
      </c>
      <c r="D2740" t="s">
        <v>681</v>
      </c>
      <c r="E2740">
        <v>1.28</v>
      </c>
      <c r="F2740">
        <v>26.96</v>
      </c>
      <c r="G2740">
        <v>-2.95</v>
      </c>
      <c r="H2740">
        <v>81.3</v>
      </c>
      <c r="I2740">
        <v>-55.906999999999996</v>
      </c>
      <c r="J2740" t="s">
        <v>78</v>
      </c>
      <c r="K2740">
        <v>27.68</v>
      </c>
      <c r="L2740">
        <v>1.3096000000000001</v>
      </c>
      <c r="M2740">
        <v>-1.4431887599267059</v>
      </c>
      <c r="N2740">
        <v>1.364724</v>
      </c>
      <c r="O2740">
        <v>-5.42410040418428</v>
      </c>
      <c r="P2740">
        <v>93270000</v>
      </c>
      <c r="Q2740">
        <v>793060</v>
      </c>
      <c r="R2740">
        <v>117.61</v>
      </c>
      <c r="S2740">
        <v>49.327000000000012</v>
      </c>
      <c r="T2740">
        <v>11.057</v>
      </c>
      <c r="U2740">
        <v>27.065200000000001</v>
      </c>
      <c r="V2740">
        <f t="shared" si="398"/>
        <v>2.0802595293830173</v>
      </c>
      <c r="AC2740">
        <v>1.32</v>
      </c>
      <c r="AD2740">
        <v>1.2</v>
      </c>
      <c r="AH2740" s="85">
        <f>IF(AND(M2740&lt;Variables!$G$6,M2740&gt;Variables!$G$5),0,1)</f>
        <v>1</v>
      </c>
      <c r="AI2740" s="85">
        <f t="shared" si="396"/>
        <v>1</v>
      </c>
      <c r="AJ2740" s="85">
        <f>IF(I2740&gt;Variables!$G$7,0,1)</f>
        <v>1</v>
      </c>
      <c r="AK2740" s="85">
        <f>IF(F2740&gt;Variables!$G$8,0,1)</f>
        <v>0</v>
      </c>
      <c r="AL2740" s="85">
        <f>IF(G2740&gt;Variables!$G$9,0,1)</f>
        <v>1</v>
      </c>
      <c r="AM2740" s="85">
        <f>IF(AND(K2740&gt;Variables!$G$10,K2740&lt;Variables!$G$11),0,1)</f>
        <v>1</v>
      </c>
      <c r="AN2740" s="103">
        <f>IF(H2740&lt;Variables!$G$13,1,0)</f>
        <v>1</v>
      </c>
      <c r="AO2740" s="101">
        <f>IF(R2740&lt;Variables!$G$12,0,1)</f>
        <v>1</v>
      </c>
      <c r="AP2740" s="86">
        <f t="shared" si="399"/>
        <v>1</v>
      </c>
      <c r="AR2740">
        <v>0</v>
      </c>
      <c r="AS2740">
        <v>0</v>
      </c>
      <c r="AT2740">
        <v>1</v>
      </c>
      <c r="AU2740">
        <v>0</v>
      </c>
      <c r="BA2740">
        <v>-2.25</v>
      </c>
    </row>
    <row r="2741" spans="3:53" ht="12.75" x14ac:dyDescent="0.2">
      <c r="C2741" t="s">
        <v>733</v>
      </c>
      <c r="D2741" t="s">
        <v>714</v>
      </c>
      <c r="E2741">
        <v>0.78</v>
      </c>
      <c r="F2741">
        <v>28.22</v>
      </c>
      <c r="G2741">
        <v>27.33</v>
      </c>
      <c r="H2741">
        <v>26.38</v>
      </c>
      <c r="I2741">
        <v>-60.966000000000001</v>
      </c>
      <c r="J2741" t="s">
        <v>78</v>
      </c>
      <c r="K2741">
        <v>33.49</v>
      </c>
      <c r="L2741">
        <v>0.79155229999999999</v>
      </c>
      <c r="M2741">
        <v>-3.480793372718388</v>
      </c>
      <c r="N2741">
        <v>0.83156534000000004</v>
      </c>
      <c r="O2741">
        <v>-8.1250789023987018</v>
      </c>
      <c r="P2741">
        <v>16220000</v>
      </c>
      <c r="Q2741">
        <v>481730</v>
      </c>
      <c r="R2741">
        <v>33.67</v>
      </c>
      <c r="S2741">
        <v>49.327000000000012</v>
      </c>
      <c r="T2741">
        <v>11.057</v>
      </c>
      <c r="U2741">
        <v>27.065200000000001</v>
      </c>
      <c r="V2741">
        <f t="shared" si="398"/>
        <v>2.1204897365812974</v>
      </c>
      <c r="AC2741">
        <v>0.87</v>
      </c>
      <c r="AD2741">
        <v>0.73329999999999995</v>
      </c>
      <c r="AH2741" s="85">
        <f>IF(AND(M2741&lt;Variables!$G$6,M2741&gt;Variables!$G$5),0,1)</f>
        <v>0</v>
      </c>
      <c r="AI2741" s="85">
        <f t="shared" si="396"/>
        <v>1</v>
      </c>
      <c r="AJ2741" s="85">
        <f>IF(I2741&gt;Variables!$G$7,0,1)</f>
        <v>1</v>
      </c>
      <c r="AK2741" s="85">
        <f>IF(F2741&gt;Variables!$G$8,0,1)</f>
        <v>0</v>
      </c>
      <c r="AL2741" s="85">
        <f>IF(G2741&gt;Variables!$G$9,0,1)</f>
        <v>0</v>
      </c>
      <c r="AM2741" s="85">
        <f>IF(AND(K2741&gt;Variables!$G$10,K2741&lt;Variables!$G$11),0,1)</f>
        <v>1</v>
      </c>
      <c r="AN2741" s="103">
        <f>IF(H2741&lt;Variables!$G$13,1,0)</f>
        <v>1</v>
      </c>
      <c r="AO2741" s="101">
        <f>IF(R2741&lt;Variables!$G$12,0,1)</f>
        <v>1</v>
      </c>
      <c r="AP2741" s="86">
        <f t="shared" si="399"/>
        <v>1</v>
      </c>
      <c r="AR2741">
        <v>0</v>
      </c>
      <c r="AS2741">
        <v>0</v>
      </c>
      <c r="AT2741">
        <v>1</v>
      </c>
      <c r="AU2741">
        <v>0</v>
      </c>
      <c r="BA2741">
        <v>-2.25</v>
      </c>
    </row>
    <row r="2742" spans="3:53" ht="12.75" x14ac:dyDescent="0.2">
      <c r="C2742" t="s">
        <v>733</v>
      </c>
      <c r="D2742" t="s">
        <v>692</v>
      </c>
      <c r="E2742">
        <v>11.85</v>
      </c>
      <c r="F2742">
        <v>39.6</v>
      </c>
      <c r="G2742">
        <v>26.58</v>
      </c>
      <c r="H2742">
        <v>54.17</v>
      </c>
      <c r="I2742">
        <v>28.628</v>
      </c>
      <c r="J2742" t="s">
        <v>78</v>
      </c>
      <c r="K2742">
        <v>23.02</v>
      </c>
      <c r="L2742">
        <v>12.131159999999999</v>
      </c>
      <c r="M2742">
        <v>-2.647397281051433</v>
      </c>
      <c r="N2742">
        <v>12.342278</v>
      </c>
      <c r="O2742">
        <v>-4.3126398546524376</v>
      </c>
      <c r="P2742">
        <v>20850000</v>
      </c>
      <c r="Q2742">
        <v>6070000</v>
      </c>
      <c r="R2742">
        <v>3.43</v>
      </c>
      <c r="S2742">
        <v>49.327000000000012</v>
      </c>
      <c r="T2742">
        <v>11.057</v>
      </c>
      <c r="U2742">
        <v>27.065200000000001</v>
      </c>
      <c r="V2742">
        <f t="shared" si="398"/>
        <v>1.9500389925870243</v>
      </c>
      <c r="AC2742">
        <v>12</v>
      </c>
      <c r="AD2742">
        <v>10.762</v>
      </c>
      <c r="AH2742" s="85">
        <f>IF(AND(M2742&lt;Variables!$G$6,M2742&gt;Variables!$G$5),0,1)</f>
        <v>0</v>
      </c>
      <c r="AI2742" s="85">
        <f t="shared" si="396"/>
        <v>1</v>
      </c>
      <c r="AJ2742" s="85">
        <f>IF(I2742&gt;Variables!$G$7,0,1)</f>
        <v>0</v>
      </c>
      <c r="AK2742" s="85">
        <f>IF(F2742&gt;Variables!$G$8,0,1)</f>
        <v>0</v>
      </c>
      <c r="AL2742" s="85">
        <f>IF(G2742&gt;Variables!$G$9,0,1)</f>
        <v>0</v>
      </c>
      <c r="AM2742" s="85">
        <f>IF(AND(K2742&gt;Variables!$G$10,K2742&lt;Variables!$G$11),0,1)</f>
        <v>1</v>
      </c>
      <c r="AN2742" s="103">
        <f>IF(H2742&lt;Variables!$G$13,1,0)</f>
        <v>1</v>
      </c>
      <c r="AO2742" s="101">
        <f>IF(R2742&lt;Variables!$G$12,0,1)</f>
        <v>1</v>
      </c>
      <c r="AP2742" s="86">
        <f t="shared" si="399"/>
        <v>1</v>
      </c>
      <c r="AR2742">
        <v>0</v>
      </c>
      <c r="AS2742">
        <v>0</v>
      </c>
      <c r="AT2742">
        <v>1</v>
      </c>
      <c r="AU2742">
        <v>0</v>
      </c>
      <c r="BA2742">
        <v>-2.25</v>
      </c>
    </row>
    <row r="2743" spans="3:53" ht="12.75" x14ac:dyDescent="0.2">
      <c r="C2743" t="s">
        <v>733</v>
      </c>
      <c r="D2743" t="s">
        <v>729</v>
      </c>
      <c r="E2743">
        <v>40.33</v>
      </c>
      <c r="F2743">
        <v>44.5</v>
      </c>
      <c r="G2743">
        <v>37.54</v>
      </c>
      <c r="H2743">
        <v>583.64</v>
      </c>
      <c r="I2743">
        <v>-31.491</v>
      </c>
      <c r="J2743" t="s">
        <v>78</v>
      </c>
      <c r="K2743">
        <v>56.44</v>
      </c>
      <c r="L2743">
        <v>39.234959999999987</v>
      </c>
      <c r="M2743">
        <v>2.4341556611756738</v>
      </c>
      <c r="N2743">
        <v>38.639400000000002</v>
      </c>
      <c r="O2743">
        <v>4.0130022722920016</v>
      </c>
      <c r="P2743">
        <v>4910000</v>
      </c>
      <c r="Q2743">
        <v>536510</v>
      </c>
      <c r="R2743">
        <v>9.15</v>
      </c>
      <c r="S2743">
        <v>49.327000000000012</v>
      </c>
      <c r="T2743">
        <v>11.057</v>
      </c>
      <c r="U2743">
        <v>27.065200000000001</v>
      </c>
      <c r="V2743">
        <f t="shared" si="398"/>
        <v>2.3251581732308115</v>
      </c>
      <c r="AC2743">
        <v>46.668300000000002</v>
      </c>
      <c r="AD2743">
        <v>37.53</v>
      </c>
      <c r="AH2743" s="85">
        <f>IF(AND(M2743&lt;Variables!$G$6,M2743&gt;Variables!$G$5),0,1)</f>
        <v>1</v>
      </c>
      <c r="AI2743" s="85">
        <f t="shared" si="396"/>
        <v>0</v>
      </c>
      <c r="AJ2743" s="85">
        <f>IF(I2743&gt;Variables!$G$7,0,1)</f>
        <v>1</v>
      </c>
      <c r="AK2743" s="85">
        <f>IF(F2743&gt;Variables!$G$8,0,1)</f>
        <v>0</v>
      </c>
      <c r="AL2743" s="85">
        <f>IF(G2743&gt;Variables!$G$9,0,1)</f>
        <v>0</v>
      </c>
      <c r="AM2743" s="85">
        <f>IF(AND(K2743&gt;Variables!$G$10,K2743&lt;Variables!$G$11),0,1)</f>
        <v>0</v>
      </c>
      <c r="AN2743" s="103">
        <f>IF(H2743&lt;Variables!$G$13,1,0)</f>
        <v>1</v>
      </c>
      <c r="AO2743" s="101">
        <f>IF(R2743&lt;Variables!$G$12,0,1)</f>
        <v>1</v>
      </c>
      <c r="AP2743" s="86">
        <f t="shared" si="399"/>
        <v>1</v>
      </c>
      <c r="AR2743">
        <v>0</v>
      </c>
      <c r="AS2743">
        <v>0</v>
      </c>
      <c r="AT2743">
        <v>1</v>
      </c>
      <c r="AU2743">
        <v>0</v>
      </c>
      <c r="BA2743">
        <v>-2.25</v>
      </c>
    </row>
    <row r="2744" spans="3:53" ht="12.75" x14ac:dyDescent="0.2">
      <c r="C2744" t="s">
        <v>733</v>
      </c>
      <c r="D2744" t="s">
        <v>678</v>
      </c>
      <c r="E2744">
        <v>33.840000000000003</v>
      </c>
      <c r="F2744">
        <v>67</v>
      </c>
      <c r="G2744">
        <v>0.47</v>
      </c>
      <c r="H2744">
        <v>979.01</v>
      </c>
      <c r="I2744">
        <v>-42.375999999999998</v>
      </c>
      <c r="J2744" t="s">
        <v>78</v>
      </c>
      <c r="K2744">
        <v>70.209999999999994</v>
      </c>
      <c r="L2744">
        <v>33.830000000000013</v>
      </c>
      <c r="M2744">
        <v>0.11823825007387539</v>
      </c>
      <c r="N2744">
        <v>33.780102040816317</v>
      </c>
      <c r="O2744">
        <v>0.26612696159132448</v>
      </c>
      <c r="P2744">
        <v>18920000</v>
      </c>
      <c r="Q2744">
        <v>462110</v>
      </c>
      <c r="R2744">
        <v>40.94</v>
      </c>
      <c r="S2744">
        <v>49.327000000000012</v>
      </c>
      <c r="T2744">
        <v>11.057</v>
      </c>
      <c r="U2744">
        <v>27.065200000000001</v>
      </c>
      <c r="V2744">
        <f t="shared" si="398"/>
        <v>2.5664002550399077</v>
      </c>
      <c r="AC2744">
        <v>33.869999999999997</v>
      </c>
      <c r="AD2744">
        <v>33.479999999999997</v>
      </c>
      <c r="AH2744" s="85">
        <f>IF(AND(M2744&lt;Variables!$G$6,M2744&gt;Variables!$G$5),0,1)</f>
        <v>1</v>
      </c>
      <c r="AI2744" s="85">
        <f t="shared" si="396"/>
        <v>0</v>
      </c>
      <c r="AJ2744" s="85">
        <f>IF(I2744&gt;Variables!$G$7,0,1)</f>
        <v>1</v>
      </c>
      <c r="AK2744" s="85">
        <f>IF(F2744&gt;Variables!$G$8,0,1)</f>
        <v>0</v>
      </c>
      <c r="AL2744" s="85">
        <f>IF(G2744&gt;Variables!$G$9,0,1)</f>
        <v>1</v>
      </c>
      <c r="AM2744" s="85">
        <f>IF(AND(K2744&gt;Variables!$G$10,K2744&lt;Variables!$G$11),0,1)</f>
        <v>0</v>
      </c>
      <c r="AN2744" s="103">
        <f>IF(H2744&lt;Variables!$G$13,1,0)</f>
        <v>1</v>
      </c>
      <c r="AO2744" s="101">
        <f>IF(R2744&lt;Variables!$G$12,0,1)</f>
        <v>1</v>
      </c>
      <c r="AP2744" s="86">
        <f t="shared" si="399"/>
        <v>1</v>
      </c>
      <c r="AR2744">
        <v>0</v>
      </c>
      <c r="AS2744">
        <v>1</v>
      </c>
      <c r="AT2744">
        <v>0</v>
      </c>
      <c r="AU2744">
        <v>0</v>
      </c>
      <c r="BA2744">
        <v>-0.26</v>
      </c>
    </row>
    <row r="2745" spans="3:53" ht="12.75" x14ac:dyDescent="0.2">
      <c r="C2745" t="s">
        <v>733</v>
      </c>
      <c r="D2745" t="s">
        <v>713</v>
      </c>
      <c r="E2745">
        <v>9.89</v>
      </c>
      <c r="F2745">
        <v>10.09</v>
      </c>
      <c r="G2745">
        <v>11.02</v>
      </c>
      <c r="H2745">
        <v>4080</v>
      </c>
      <c r="I2745">
        <v>0</v>
      </c>
      <c r="J2745" t="s">
        <v>78</v>
      </c>
      <c r="K2745">
        <v>78.95</v>
      </c>
      <c r="L2745">
        <v>9.8012449999999998</v>
      </c>
      <c r="M2745">
        <v>0.70149251447137029</v>
      </c>
      <c r="N2745">
        <v>9.7161800000000014</v>
      </c>
      <c r="O2745">
        <v>1.5831324656397661</v>
      </c>
      <c r="P2745">
        <v>7284000</v>
      </c>
      <c r="Q2745">
        <v>6692000</v>
      </c>
      <c r="R2745">
        <v>1.0900000000000001</v>
      </c>
      <c r="S2745">
        <v>49.327000000000012</v>
      </c>
      <c r="T2745">
        <v>11.057</v>
      </c>
      <c r="U2745">
        <v>27.065200000000001</v>
      </c>
      <c r="V2745">
        <f t="shared" si="398"/>
        <v>2.5900330890708276</v>
      </c>
      <c r="AC2745">
        <v>10.1</v>
      </c>
      <c r="AD2745">
        <v>9.7899999999999991</v>
      </c>
      <c r="AH2745" s="85">
        <f>IF(AND(M2745&lt;Variables!$G$6,M2745&gt;Variables!$G$5),0,1)</f>
        <v>1</v>
      </c>
      <c r="AI2745" s="85">
        <f t="shared" si="396"/>
        <v>0</v>
      </c>
      <c r="AJ2745" s="85">
        <f>IF(I2745&gt;Variables!$G$7,0,1)</f>
        <v>1</v>
      </c>
      <c r="AK2745" s="85">
        <f>IF(F2745&gt;Variables!$G$8,0,1)</f>
        <v>0</v>
      </c>
      <c r="AL2745" s="85">
        <f>IF(G2745&gt;Variables!$G$9,0,1)</f>
        <v>1</v>
      </c>
      <c r="AM2745" s="85">
        <f>IF(AND(K2745&gt;Variables!$G$10,K2745&lt;Variables!$G$11),0,1)</f>
        <v>1</v>
      </c>
      <c r="AN2745" s="103">
        <f>IF(H2745&lt;Variables!$G$13,1,0)</f>
        <v>0</v>
      </c>
      <c r="AO2745" s="101">
        <f>IF(R2745&lt;Variables!$G$12,0,1)</f>
        <v>0</v>
      </c>
      <c r="AP2745" s="86">
        <f t="shared" si="399"/>
        <v>1</v>
      </c>
      <c r="AR2745">
        <v>1</v>
      </c>
      <c r="AS2745">
        <v>0</v>
      </c>
      <c r="AT2745">
        <v>0</v>
      </c>
      <c r="AU2745">
        <v>0</v>
      </c>
      <c r="BA2745">
        <v>1.76</v>
      </c>
    </row>
    <row r="2746" spans="3:53" ht="12.75" x14ac:dyDescent="0.2">
      <c r="C2746" t="s">
        <v>733</v>
      </c>
      <c r="D2746" t="s">
        <v>331</v>
      </c>
      <c r="E2746">
        <v>57.14</v>
      </c>
      <c r="F2746">
        <v>92.62</v>
      </c>
      <c r="G2746">
        <v>64.489999999999995</v>
      </c>
      <c r="H2746">
        <v>14650</v>
      </c>
      <c r="I2746">
        <v>232.14400000000001</v>
      </c>
      <c r="J2746" t="s">
        <v>78</v>
      </c>
      <c r="K2746">
        <v>84.3</v>
      </c>
      <c r="L2746">
        <v>52.977550000000001</v>
      </c>
      <c r="M2746">
        <v>16.492740793034031</v>
      </c>
      <c r="N2746">
        <v>48.441491304347842</v>
      </c>
      <c r="O2746">
        <v>27.401114908410779</v>
      </c>
      <c r="P2746">
        <v>409943000</v>
      </c>
      <c r="Q2746">
        <v>111998000</v>
      </c>
      <c r="R2746">
        <v>3.66</v>
      </c>
      <c r="S2746">
        <v>49.327000000000012</v>
      </c>
      <c r="T2746">
        <v>11.057</v>
      </c>
      <c r="U2746">
        <v>27.065200000000001</v>
      </c>
      <c r="V2746">
        <f t="shared" si="398"/>
        <v>0.65979222480843269</v>
      </c>
      <c r="AC2746">
        <v>72.62</v>
      </c>
      <c r="AD2746">
        <v>49</v>
      </c>
      <c r="AH2746" s="85">
        <f>IF(AND(M2746&lt;Variables!$G$6,M2746&gt;Variables!$G$5),0,1)</f>
        <v>1</v>
      </c>
      <c r="AI2746" s="85">
        <f t="shared" si="396"/>
        <v>0</v>
      </c>
      <c r="AJ2746" s="85">
        <f>IF(I2746&gt;Variables!$G$7,0,1)</f>
        <v>0</v>
      </c>
      <c r="AK2746" s="85">
        <f>IF(F2746&gt;Variables!$G$8,0,1)</f>
        <v>0</v>
      </c>
      <c r="AL2746" s="85">
        <f>IF(G2746&gt;Variables!$G$9,0,1)</f>
        <v>0</v>
      </c>
      <c r="AM2746" s="85">
        <f>IF(AND(K2746&gt;Variables!$G$10,K2746&lt;Variables!$G$11),0,1)</f>
        <v>1</v>
      </c>
      <c r="AN2746" s="103">
        <f>IF(H2746&lt;Variables!$G$13,1,0)</f>
        <v>0</v>
      </c>
      <c r="AO2746" s="101">
        <f>IF(R2746&lt;Variables!$G$12,0,1)</f>
        <v>1</v>
      </c>
      <c r="AP2746" s="86">
        <f t="shared" si="399"/>
        <v>1</v>
      </c>
      <c r="AR2746">
        <v>0</v>
      </c>
      <c r="AS2746">
        <v>0</v>
      </c>
      <c r="AT2746">
        <v>0</v>
      </c>
      <c r="AU2746">
        <v>0</v>
      </c>
      <c r="BA2746">
        <v>0</v>
      </c>
    </row>
    <row r="2747" spans="3:53" ht="12.75" x14ac:dyDescent="0.2">
      <c r="C2747" t="s">
        <v>733</v>
      </c>
      <c r="D2747" t="s">
        <v>668</v>
      </c>
      <c r="E2747">
        <v>6.12</v>
      </c>
      <c r="F2747">
        <v>98.43</v>
      </c>
      <c r="G2747">
        <v>-5.28</v>
      </c>
      <c r="H2747">
        <v>21.3</v>
      </c>
      <c r="I2747">
        <v>-3.2069999999999999</v>
      </c>
      <c r="J2747" t="s">
        <v>78</v>
      </c>
      <c r="K2747">
        <v>24.69</v>
      </c>
      <c r="L2747">
        <v>6.5951400000000007</v>
      </c>
      <c r="M2747">
        <v>-5.0664580281843978</v>
      </c>
      <c r="N2747">
        <v>6.816802</v>
      </c>
      <c r="O2747">
        <v>-8.1534126999728009</v>
      </c>
      <c r="P2747">
        <v>114630000</v>
      </c>
      <c r="Q2747">
        <v>530980</v>
      </c>
      <c r="R2747">
        <v>215.88</v>
      </c>
      <c r="S2747">
        <v>49.327000000000012</v>
      </c>
      <c r="T2747">
        <v>11.057</v>
      </c>
      <c r="U2747">
        <v>27.065200000000001</v>
      </c>
      <c r="V2747">
        <f t="shared" si="398"/>
        <v>1.8661821405544079</v>
      </c>
      <c r="AC2747">
        <v>7.05</v>
      </c>
      <c r="AD2747">
        <v>5.66</v>
      </c>
      <c r="AH2747" s="85">
        <f>IF(AND(M2747&lt;Variables!$G$6,M2747&gt;Variables!$G$5),0,1)</f>
        <v>1</v>
      </c>
      <c r="AI2747" s="85">
        <f t="shared" si="396"/>
        <v>1</v>
      </c>
      <c r="AJ2747" s="85">
        <f>IF(I2747&gt;Variables!$G$7,0,1)</f>
        <v>1</v>
      </c>
      <c r="AK2747" s="85">
        <f>IF(F2747&gt;Variables!$G$8,0,1)</f>
        <v>0</v>
      </c>
      <c r="AL2747" s="85">
        <f>IF(G2747&gt;Variables!$G$9,0,1)</f>
        <v>1</v>
      </c>
      <c r="AM2747" s="85">
        <f>IF(AND(K2747&gt;Variables!$G$10,K2747&lt;Variables!$G$11),0,1)</f>
        <v>1</v>
      </c>
      <c r="AN2747" s="103">
        <f>IF(H2747&lt;Variables!$G$13,1,0)</f>
        <v>1</v>
      </c>
      <c r="AO2747" s="101">
        <f>IF(R2747&lt;Variables!$G$12,0,1)</f>
        <v>1</v>
      </c>
      <c r="AP2747" s="86">
        <f t="shared" si="399"/>
        <v>1</v>
      </c>
      <c r="AR2747">
        <v>1</v>
      </c>
      <c r="AS2747">
        <v>0</v>
      </c>
      <c r="AT2747">
        <v>0</v>
      </c>
      <c r="AU2747">
        <v>0</v>
      </c>
      <c r="BA2747">
        <v>2</v>
      </c>
    </row>
    <row r="2748" spans="3:53" ht="12.75" x14ac:dyDescent="0.2">
      <c r="C2748" t="s">
        <v>733</v>
      </c>
      <c r="D2748" t="s">
        <v>193</v>
      </c>
      <c r="E2748">
        <v>21.24</v>
      </c>
      <c r="F2748">
        <v>24.37</v>
      </c>
      <c r="G2748">
        <v>18.36</v>
      </c>
      <c r="H2748">
        <v>6870</v>
      </c>
      <c r="I2748">
        <v>-49.008000000000003</v>
      </c>
      <c r="J2748" t="s">
        <v>78</v>
      </c>
      <c r="K2748">
        <v>89.71</v>
      </c>
      <c r="L2748">
        <v>20.567879999999999</v>
      </c>
      <c r="M2748">
        <v>3.2921234468501299</v>
      </c>
      <c r="N2748">
        <v>20.078804000000002</v>
      </c>
      <c r="O2748">
        <v>5.8080949443004632</v>
      </c>
      <c r="P2748">
        <v>24526000</v>
      </c>
      <c r="Q2748">
        <v>21186000</v>
      </c>
      <c r="R2748">
        <v>1.1599999999999999</v>
      </c>
      <c r="S2748">
        <v>49.327000000000012</v>
      </c>
      <c r="T2748">
        <v>11.057</v>
      </c>
      <c r="U2748">
        <v>27.065200000000001</v>
      </c>
      <c r="V2748">
        <f t="shared" si="398"/>
        <v>2.3152515090309755</v>
      </c>
      <c r="AC2748">
        <v>23</v>
      </c>
      <c r="AD2748">
        <v>20.46</v>
      </c>
      <c r="AH2748" s="85">
        <f>IF(AND(M2748&lt;Variables!$G$6,M2748&gt;Variables!$G$5),0,1)</f>
        <v>1</v>
      </c>
      <c r="AI2748" s="85">
        <f t="shared" si="396"/>
        <v>0</v>
      </c>
      <c r="AJ2748" s="85">
        <f>IF(I2748&gt;Variables!$G$7,0,1)</f>
        <v>1</v>
      </c>
      <c r="AK2748" s="85">
        <f>IF(F2748&gt;Variables!$G$8,0,1)</f>
        <v>0</v>
      </c>
      <c r="AL2748" s="85">
        <f>IF(G2748&gt;Variables!$G$9,0,1)</f>
        <v>0</v>
      </c>
      <c r="AM2748" s="85">
        <f>IF(AND(K2748&gt;Variables!$G$10,K2748&lt;Variables!$G$11),0,1)</f>
        <v>1</v>
      </c>
      <c r="AN2748" s="103">
        <f>IF(H2748&lt;Variables!$G$13,1,0)</f>
        <v>0</v>
      </c>
      <c r="AO2748" s="101">
        <f>IF(R2748&lt;Variables!$G$12,0,1)</f>
        <v>0</v>
      </c>
      <c r="AP2748" s="86">
        <f t="shared" si="399"/>
        <v>1</v>
      </c>
      <c r="AR2748">
        <v>0</v>
      </c>
      <c r="AS2748">
        <v>0</v>
      </c>
      <c r="AT2748">
        <v>1</v>
      </c>
      <c r="AU2748">
        <v>0</v>
      </c>
      <c r="BA2748">
        <v>-2.25</v>
      </c>
    </row>
    <row r="2749" spans="3:53" ht="12.75" x14ac:dyDescent="0.2">
      <c r="C2749" t="s">
        <v>733</v>
      </c>
      <c r="D2749" t="s">
        <v>615</v>
      </c>
      <c r="E2749">
        <v>42.64</v>
      </c>
      <c r="F2749">
        <v>50.77</v>
      </c>
      <c r="G2749">
        <v>47.91</v>
      </c>
      <c r="H2749">
        <v>2810</v>
      </c>
      <c r="I2749">
        <v>-16.376999999999999</v>
      </c>
      <c r="J2749" t="s">
        <v>78</v>
      </c>
      <c r="K2749">
        <v>61.34</v>
      </c>
      <c r="L2749">
        <v>39.821599999999997</v>
      </c>
      <c r="M2749">
        <v>3.0345340217369401</v>
      </c>
      <c r="N2749">
        <v>39.570880000000002</v>
      </c>
      <c r="O2749">
        <v>3.6873579763705182</v>
      </c>
      <c r="P2749">
        <v>65766000.000000007</v>
      </c>
      <c r="Q2749">
        <v>4334000</v>
      </c>
      <c r="R2749">
        <v>15.17</v>
      </c>
      <c r="S2749">
        <v>49.327000000000012</v>
      </c>
      <c r="T2749">
        <v>11.057</v>
      </c>
      <c r="U2749">
        <v>27.065200000000001</v>
      </c>
      <c r="V2749">
        <f t="shared" si="398"/>
        <v>2.3062037689856765</v>
      </c>
      <c r="AC2749">
        <v>44.51</v>
      </c>
      <c r="AD2749">
        <v>36.880000000000003</v>
      </c>
      <c r="AH2749" s="85">
        <f>IF(AND(M2749&lt;Variables!$G$6,M2749&gt;Variables!$G$5),0,1)</f>
        <v>1</v>
      </c>
      <c r="AI2749" s="85">
        <f t="shared" si="396"/>
        <v>0</v>
      </c>
      <c r="AJ2749" s="85">
        <f>IF(I2749&gt;Variables!$G$7,0,1)</f>
        <v>1</v>
      </c>
      <c r="AK2749" s="85">
        <f>IF(F2749&gt;Variables!$G$8,0,1)</f>
        <v>0</v>
      </c>
      <c r="AL2749" s="85">
        <f>IF(G2749&gt;Variables!$G$9,0,1)</f>
        <v>0</v>
      </c>
      <c r="AM2749" s="85">
        <f>IF(AND(K2749&gt;Variables!$G$10,K2749&lt;Variables!$G$11),0,1)</f>
        <v>0</v>
      </c>
      <c r="AN2749" s="103">
        <f>IF(H2749&lt;Variables!$G$13,1,0)</f>
        <v>0</v>
      </c>
      <c r="AO2749" s="101">
        <f>IF(R2749&lt;Variables!$G$12,0,1)</f>
        <v>1</v>
      </c>
      <c r="AP2749" s="86">
        <f t="shared" si="399"/>
        <v>1</v>
      </c>
      <c r="AR2749">
        <v>0</v>
      </c>
      <c r="AS2749">
        <v>0</v>
      </c>
      <c r="AT2749">
        <v>1</v>
      </c>
      <c r="AU2749">
        <v>0</v>
      </c>
      <c r="BA2749">
        <v>-2.25</v>
      </c>
    </row>
    <row r="2750" spans="3:53" ht="12.75" x14ac:dyDescent="0.2">
      <c r="C2750" t="s">
        <v>733</v>
      </c>
      <c r="D2750" t="s">
        <v>603</v>
      </c>
      <c r="E2750">
        <v>14.27</v>
      </c>
      <c r="F2750">
        <v>20.8</v>
      </c>
      <c r="G2750">
        <v>8.9700000000000006</v>
      </c>
      <c r="H2750">
        <v>6420</v>
      </c>
      <c r="I2750">
        <v>-7.0460000000000003</v>
      </c>
      <c r="J2750" t="s">
        <v>78</v>
      </c>
      <c r="K2750">
        <v>76.66</v>
      </c>
      <c r="L2750">
        <v>13.659884999999999</v>
      </c>
      <c r="M2750">
        <v>2.986957796496827</v>
      </c>
      <c r="N2750">
        <v>13.419796</v>
      </c>
      <c r="O2750">
        <v>4.8294623852702534</v>
      </c>
      <c r="P2750">
        <v>136583000</v>
      </c>
      <c r="Q2750">
        <v>15248000</v>
      </c>
      <c r="R2750">
        <v>8.9600000000000009</v>
      </c>
      <c r="S2750">
        <v>49.327000000000012</v>
      </c>
      <c r="T2750">
        <v>11.057</v>
      </c>
      <c r="U2750">
        <v>27.065200000000001</v>
      </c>
      <c r="V2750">
        <f t="shared" si="398"/>
        <v>2.3355586297509818</v>
      </c>
      <c r="AC2750">
        <v>16.66</v>
      </c>
      <c r="AD2750">
        <v>13.07</v>
      </c>
      <c r="AH2750" s="85">
        <f>IF(AND(M2750&lt;Variables!$G$6,M2750&gt;Variables!$G$5),0,1)</f>
        <v>1</v>
      </c>
      <c r="AI2750" s="85">
        <f t="shared" si="396"/>
        <v>0</v>
      </c>
      <c r="AJ2750" s="85">
        <f>IF(I2750&gt;Variables!$G$7,0,1)</f>
        <v>1</v>
      </c>
      <c r="AK2750" s="85">
        <f>IF(F2750&gt;Variables!$G$8,0,1)</f>
        <v>0</v>
      </c>
      <c r="AL2750" s="85">
        <f>IF(G2750&gt;Variables!$G$9,0,1)</f>
        <v>1</v>
      </c>
      <c r="AM2750" s="85">
        <f>IF(AND(K2750&gt;Variables!$G$10,K2750&lt;Variables!$G$11),0,1)</f>
        <v>1</v>
      </c>
      <c r="AN2750" s="103">
        <f>IF(H2750&lt;Variables!$G$13,1,0)</f>
        <v>0</v>
      </c>
      <c r="AO2750" s="101">
        <f>IF(R2750&lt;Variables!$G$12,0,1)</f>
        <v>1</v>
      </c>
      <c r="AP2750" s="86">
        <f t="shared" si="399"/>
        <v>1</v>
      </c>
      <c r="AR2750">
        <v>0</v>
      </c>
      <c r="AS2750">
        <v>0</v>
      </c>
      <c r="AT2750">
        <v>1</v>
      </c>
      <c r="AU2750">
        <v>0</v>
      </c>
      <c r="BA2750">
        <v>-2.25</v>
      </c>
    </row>
    <row r="2751" spans="3:53" ht="12.75" x14ac:dyDescent="0.2">
      <c r="C2751" t="s">
        <v>733</v>
      </c>
      <c r="D2751" t="s">
        <v>391</v>
      </c>
      <c r="E2751">
        <v>163.86</v>
      </c>
      <c r="F2751">
        <v>12.08</v>
      </c>
      <c r="G2751">
        <v>13.94</v>
      </c>
      <c r="H2751">
        <v>11000</v>
      </c>
      <c r="I2751">
        <v>-16.806999999999999</v>
      </c>
      <c r="J2751" t="s">
        <v>78</v>
      </c>
      <c r="K2751">
        <v>63.09</v>
      </c>
      <c r="L2751">
        <v>162.441305</v>
      </c>
      <c r="M2751">
        <v>0.71330072114355059</v>
      </c>
      <c r="N2751">
        <v>159.281094</v>
      </c>
      <c r="O2751">
        <v>2.7114994576820259</v>
      </c>
      <c r="P2751">
        <v>2190000</v>
      </c>
      <c r="Q2751">
        <v>3644000</v>
      </c>
      <c r="R2751">
        <v>0.6</v>
      </c>
      <c r="S2751">
        <v>49.327000000000012</v>
      </c>
      <c r="T2751">
        <v>11.057</v>
      </c>
      <c r="U2751">
        <v>27.065200000000001</v>
      </c>
      <c r="V2751">
        <f t="shared" si="398"/>
        <v>2.4571010178522146</v>
      </c>
      <c r="AC2751">
        <v>175.74940000000001</v>
      </c>
      <c r="AD2751">
        <v>161.19999999999999</v>
      </c>
      <c r="AH2751" s="85">
        <f>IF(AND(M2751&lt;Variables!$G$6,M2751&gt;Variables!$G$5),0,1)</f>
        <v>1</v>
      </c>
      <c r="AI2751" s="85">
        <f t="shared" si="396"/>
        <v>0</v>
      </c>
      <c r="AJ2751" s="85">
        <f>IF(I2751&gt;Variables!$G$7,0,1)</f>
        <v>1</v>
      </c>
      <c r="AK2751" s="85">
        <f>IF(F2751&gt;Variables!$G$8,0,1)</f>
        <v>0</v>
      </c>
      <c r="AL2751" s="85">
        <f>IF(G2751&gt;Variables!$G$9,0,1)</f>
        <v>0</v>
      </c>
      <c r="AM2751" s="85">
        <f>IF(AND(K2751&gt;Variables!$G$10,K2751&lt;Variables!$G$11),0,1)</f>
        <v>0</v>
      </c>
      <c r="AN2751" s="103">
        <f>IF(H2751&lt;Variables!$G$13,1,0)</f>
        <v>0</v>
      </c>
      <c r="AO2751" s="101">
        <f>IF(R2751&lt;Variables!$G$12,0,1)</f>
        <v>0</v>
      </c>
      <c r="AP2751" s="86">
        <f t="shared" si="399"/>
        <v>1</v>
      </c>
      <c r="AR2751">
        <v>1</v>
      </c>
      <c r="AS2751">
        <v>0</v>
      </c>
      <c r="AT2751">
        <v>0</v>
      </c>
      <c r="AU2751">
        <v>0</v>
      </c>
      <c r="BA2751">
        <v>2</v>
      </c>
    </row>
    <row r="2752" spans="3:53" ht="12.75" x14ac:dyDescent="0.2">
      <c r="C2752" t="s">
        <v>733</v>
      </c>
      <c r="D2752" t="s">
        <v>320</v>
      </c>
      <c r="E2752">
        <v>293.54000000000002</v>
      </c>
      <c r="F2752">
        <v>14.05</v>
      </c>
      <c r="G2752">
        <v>16.5</v>
      </c>
      <c r="H2752">
        <v>20170</v>
      </c>
      <c r="I2752">
        <v>-1.0999999999999999E-2</v>
      </c>
      <c r="J2752" t="s">
        <v>78</v>
      </c>
      <c r="K2752">
        <v>92.46</v>
      </c>
      <c r="L2752">
        <v>263.49948000000001</v>
      </c>
      <c r="M2752">
        <v>10.03167824088306</v>
      </c>
      <c r="N2752">
        <v>260.07351599999998</v>
      </c>
      <c r="O2752">
        <v>11.48113212727127</v>
      </c>
      <c r="P2752">
        <v>6385000</v>
      </c>
      <c r="Q2752">
        <v>14815000</v>
      </c>
      <c r="R2752">
        <v>0.43</v>
      </c>
      <c r="S2752">
        <v>49.327000000000012</v>
      </c>
      <c r="T2752">
        <v>11.057</v>
      </c>
      <c r="U2752">
        <v>27.065200000000001</v>
      </c>
      <c r="V2752">
        <f t="shared" si="398"/>
        <v>1.3159326379214407</v>
      </c>
      <c r="AC2752">
        <v>294</v>
      </c>
      <c r="AD2752">
        <v>262.02999999999997</v>
      </c>
      <c r="AH2752" s="85">
        <f>IF(AND(M2752&lt;Variables!$G$6,M2752&gt;Variables!$G$5),0,1)</f>
        <v>1</v>
      </c>
      <c r="AI2752" s="85">
        <f t="shared" si="396"/>
        <v>0</v>
      </c>
      <c r="AJ2752" s="85">
        <f>IF(I2752&gt;Variables!$G$7,0,1)</f>
        <v>1</v>
      </c>
      <c r="AK2752" s="85">
        <f>IF(F2752&gt;Variables!$G$8,0,1)</f>
        <v>0</v>
      </c>
      <c r="AL2752" s="85">
        <f>IF(G2752&gt;Variables!$G$9,0,1)</f>
        <v>0</v>
      </c>
      <c r="AM2752" s="85">
        <f>IF(AND(K2752&gt;Variables!$G$10,K2752&lt;Variables!$G$11),0,1)</f>
        <v>1</v>
      </c>
      <c r="AN2752" s="103">
        <f>IF(H2752&lt;Variables!$G$13,1,0)</f>
        <v>0</v>
      </c>
      <c r="AO2752" s="101">
        <f>IF(R2752&lt;Variables!$G$12,0,1)</f>
        <v>0</v>
      </c>
      <c r="AP2752" s="86">
        <f t="shared" si="399"/>
        <v>1</v>
      </c>
      <c r="AR2752">
        <v>0</v>
      </c>
      <c r="AS2752">
        <v>0</v>
      </c>
      <c r="AT2752">
        <v>1</v>
      </c>
      <c r="AU2752">
        <v>0</v>
      </c>
      <c r="BA2752">
        <v>-2.25</v>
      </c>
    </row>
    <row r="2753" spans="3:53" ht="12.75" x14ac:dyDescent="0.2">
      <c r="C2753" t="s">
        <v>733</v>
      </c>
      <c r="D2753" t="s">
        <v>461</v>
      </c>
      <c r="E2753">
        <v>17.66</v>
      </c>
      <c r="F2753">
        <v>13.96</v>
      </c>
      <c r="G2753">
        <v>12.96</v>
      </c>
      <c r="H2753">
        <v>6300</v>
      </c>
      <c r="I2753">
        <v>-12.131</v>
      </c>
      <c r="J2753" t="s">
        <v>78</v>
      </c>
      <c r="K2753">
        <v>63.84</v>
      </c>
      <c r="L2753">
        <v>17.572904999999999</v>
      </c>
      <c r="M2753">
        <v>0.41026227592990983</v>
      </c>
      <c r="N2753">
        <v>17.156307999999999</v>
      </c>
      <c r="O2753">
        <v>2.8484683301325688</v>
      </c>
      <c r="P2753">
        <v>11843000</v>
      </c>
      <c r="Q2753">
        <v>14129000</v>
      </c>
      <c r="R2753">
        <v>0.84</v>
      </c>
      <c r="S2753">
        <v>49.327000000000012</v>
      </c>
      <c r="T2753">
        <v>11.057</v>
      </c>
      <c r="U2753">
        <v>27.065200000000001</v>
      </c>
      <c r="V2753">
        <f t="shared" si="398"/>
        <v>2.4833174304778858</v>
      </c>
      <c r="AC2753">
        <v>18.399999999999999</v>
      </c>
      <c r="AD2753">
        <v>17.010000000000002</v>
      </c>
      <c r="AH2753" s="85">
        <f>IF(AND(M2753&lt;Variables!$G$6,M2753&gt;Variables!$G$5),0,1)</f>
        <v>1</v>
      </c>
      <c r="AI2753" s="85">
        <f t="shared" si="396"/>
        <v>0</v>
      </c>
      <c r="AJ2753" s="85">
        <f>IF(I2753&gt;Variables!$G$7,0,1)</f>
        <v>1</v>
      </c>
      <c r="AK2753" s="85">
        <f>IF(F2753&gt;Variables!$G$8,0,1)</f>
        <v>0</v>
      </c>
      <c r="AL2753" s="85">
        <f>IF(G2753&gt;Variables!$G$9,0,1)</f>
        <v>0</v>
      </c>
      <c r="AM2753" s="85">
        <f>IF(AND(K2753&gt;Variables!$G$10,K2753&lt;Variables!$G$11),0,1)</f>
        <v>0</v>
      </c>
      <c r="AN2753" s="103">
        <f>IF(H2753&lt;Variables!$G$13,1,0)</f>
        <v>0</v>
      </c>
      <c r="AO2753" s="101">
        <f>IF(R2753&lt;Variables!$G$12,0,1)</f>
        <v>0</v>
      </c>
      <c r="AP2753" s="86">
        <f t="shared" si="399"/>
        <v>1</v>
      </c>
      <c r="AR2753">
        <v>0</v>
      </c>
      <c r="AS2753">
        <v>0</v>
      </c>
      <c r="AT2753">
        <v>1</v>
      </c>
      <c r="AU2753">
        <v>0</v>
      </c>
      <c r="BA2753">
        <v>-2.25</v>
      </c>
    </row>
    <row r="2754" spans="3:53" ht="12.75" x14ac:dyDescent="0.2">
      <c r="C2754" t="s">
        <v>733</v>
      </c>
      <c r="D2754" t="s">
        <v>683</v>
      </c>
      <c r="E2754">
        <v>28.52</v>
      </c>
      <c r="F2754">
        <v>13.68</v>
      </c>
      <c r="G2754">
        <v>4.09</v>
      </c>
      <c r="H2754">
        <v>3980</v>
      </c>
      <c r="I2754">
        <v>-22.946999999999999</v>
      </c>
      <c r="J2754" t="s">
        <v>78</v>
      </c>
      <c r="K2754">
        <v>64.17</v>
      </c>
      <c r="L2754">
        <v>28.386499999999991</v>
      </c>
      <c r="M2754">
        <v>0.47029397777114151</v>
      </c>
      <c r="N2754">
        <v>28.313834</v>
      </c>
      <c r="O2754">
        <v>0.72814582440512876</v>
      </c>
      <c r="P2754">
        <v>3698000</v>
      </c>
      <c r="Q2754">
        <v>1581000</v>
      </c>
      <c r="R2754">
        <v>2.34</v>
      </c>
      <c r="S2754">
        <v>49.327000000000012</v>
      </c>
      <c r="T2754">
        <v>11.057</v>
      </c>
      <c r="U2754">
        <v>27.065200000000001</v>
      </c>
      <c r="V2754">
        <f t="shared" si="398"/>
        <v>2.4823277349373809</v>
      </c>
      <c r="AC2754">
        <v>28.62</v>
      </c>
      <c r="AD2754">
        <v>27.2</v>
      </c>
      <c r="AH2754" s="85">
        <f>IF(AND(M2754&lt;Variables!$G$6,M2754&gt;Variables!$G$5),0,1)</f>
        <v>1</v>
      </c>
      <c r="AI2754" s="85">
        <f t="shared" si="396"/>
        <v>0</v>
      </c>
      <c r="AJ2754" s="85">
        <f>IF(I2754&gt;Variables!$G$7,0,1)</f>
        <v>1</v>
      </c>
      <c r="AK2754" s="85">
        <f>IF(F2754&gt;Variables!$G$8,0,1)</f>
        <v>0</v>
      </c>
      <c r="AL2754" s="85">
        <f>IF(G2754&gt;Variables!$G$9,0,1)</f>
        <v>1</v>
      </c>
      <c r="AM2754" s="85">
        <f>IF(AND(K2754&gt;Variables!$G$10,K2754&lt;Variables!$G$11),0,1)</f>
        <v>0</v>
      </c>
      <c r="AN2754" s="103">
        <f>IF(H2754&lt;Variables!$G$13,1,0)</f>
        <v>0</v>
      </c>
      <c r="AO2754" s="101">
        <f>IF(R2754&lt;Variables!$G$12,0,1)</f>
        <v>1</v>
      </c>
      <c r="AP2754" s="86">
        <f t="shared" si="399"/>
        <v>1</v>
      </c>
      <c r="AR2754">
        <v>0</v>
      </c>
      <c r="AS2754">
        <v>0</v>
      </c>
      <c r="AT2754">
        <v>0</v>
      </c>
      <c r="AU2754">
        <v>1</v>
      </c>
      <c r="BA2754">
        <v>-1.18</v>
      </c>
    </row>
    <row r="2755" spans="3:53" ht="12.75" x14ac:dyDescent="0.2">
      <c r="C2755" t="s">
        <v>733</v>
      </c>
      <c r="D2755" t="s">
        <v>117</v>
      </c>
      <c r="E2755">
        <v>27.39</v>
      </c>
      <c r="F2755">
        <v>12.92</v>
      </c>
      <c r="G2755">
        <v>13.16</v>
      </c>
      <c r="H2755">
        <v>3680</v>
      </c>
      <c r="I2755">
        <v>-33.408000000000001</v>
      </c>
      <c r="J2755" t="s">
        <v>78</v>
      </c>
      <c r="K2755">
        <v>66.23</v>
      </c>
      <c r="L2755">
        <v>27.278075000000001</v>
      </c>
      <c r="M2755">
        <v>0.55988188316074439</v>
      </c>
      <c r="N2755">
        <v>27.131238</v>
      </c>
      <c r="O2755">
        <v>1.104122119307634</v>
      </c>
      <c r="P2755">
        <v>12490000</v>
      </c>
      <c r="Q2755">
        <v>16008000</v>
      </c>
      <c r="R2755">
        <v>0.78</v>
      </c>
      <c r="S2755">
        <v>49.327000000000012</v>
      </c>
      <c r="T2755">
        <v>11.057</v>
      </c>
      <c r="U2755">
        <v>27.065200000000001</v>
      </c>
      <c r="V2755">
        <f t="shared" si="398"/>
        <v>2.4943429530386583</v>
      </c>
      <c r="AC2755">
        <v>28.66</v>
      </c>
      <c r="AD2755">
        <v>26.79</v>
      </c>
      <c r="AH2755" s="85">
        <f>IF(AND(M2755&lt;Variables!$G$6,M2755&gt;Variables!$G$5),0,1)</f>
        <v>1</v>
      </c>
      <c r="AI2755" s="85">
        <f t="shared" ref="AI2755:AI2818" si="400">IF(L2755&gt;N2755,0,1)</f>
        <v>0</v>
      </c>
      <c r="AJ2755" s="85">
        <f>IF(I2755&gt;Variables!$G$7,0,1)</f>
        <v>1</v>
      </c>
      <c r="AK2755" s="85">
        <f>IF(F2755&gt;Variables!$G$8,0,1)</f>
        <v>0</v>
      </c>
      <c r="AL2755" s="85">
        <f>IF(G2755&gt;Variables!$G$9,0,1)</f>
        <v>0</v>
      </c>
      <c r="AM2755" s="85">
        <f>IF(AND(K2755&gt;Variables!$G$10,K2755&lt;Variables!$G$11),0,1)</f>
        <v>0</v>
      </c>
      <c r="AN2755" s="103">
        <f>IF(H2755&lt;Variables!$G$13,1,0)</f>
        <v>0</v>
      </c>
      <c r="AO2755" s="101">
        <f>IF(R2755&lt;Variables!$G$12,0,1)</f>
        <v>0</v>
      </c>
      <c r="AP2755" s="86">
        <f t="shared" si="399"/>
        <v>1</v>
      </c>
      <c r="AR2755">
        <v>1</v>
      </c>
      <c r="AS2755">
        <v>0</v>
      </c>
      <c r="AT2755">
        <v>0</v>
      </c>
      <c r="AU2755">
        <v>0</v>
      </c>
      <c r="BA2755">
        <v>2</v>
      </c>
    </row>
    <row r="2756" spans="3:53" ht="12.75" x14ac:dyDescent="0.2">
      <c r="C2756" t="s">
        <v>733</v>
      </c>
      <c r="D2756" t="s">
        <v>679</v>
      </c>
      <c r="E2756">
        <v>0.23</v>
      </c>
      <c r="F2756">
        <v>16.27</v>
      </c>
      <c r="G2756">
        <v>-28.68</v>
      </c>
      <c r="H2756">
        <v>-99999</v>
      </c>
      <c r="I2756">
        <v>4.1000000000000002E-2</v>
      </c>
      <c r="J2756" t="s">
        <v>78</v>
      </c>
      <c r="K2756">
        <v>56.33</v>
      </c>
      <c r="L2756">
        <v>0.22805</v>
      </c>
      <c r="M2756">
        <v>0.85507564130672187</v>
      </c>
      <c r="N2756">
        <v>0.22058292682926831</v>
      </c>
      <c r="O2756">
        <v>4.2691759086234899</v>
      </c>
      <c r="P2756">
        <v>3398000</v>
      </c>
      <c r="Q2756">
        <v>268345</v>
      </c>
      <c r="R2756">
        <v>12.66</v>
      </c>
      <c r="S2756">
        <v>49.327000000000012</v>
      </c>
      <c r="T2756">
        <v>11.057</v>
      </c>
      <c r="U2756">
        <v>27.065200000000001</v>
      </c>
      <c r="V2756">
        <f t="shared" si="398"/>
        <v>2.394715161324271</v>
      </c>
      <c r="AC2756">
        <v>0.245</v>
      </c>
      <c r="AD2756">
        <v>0.18099999999999999</v>
      </c>
      <c r="AH2756" s="85">
        <f>IF(AND(M2756&lt;Variables!$G$6,M2756&gt;Variables!$G$5),0,1)</f>
        <v>1</v>
      </c>
      <c r="AI2756" s="85">
        <f t="shared" si="400"/>
        <v>0</v>
      </c>
      <c r="AJ2756" s="85">
        <f>IF(I2756&gt;Variables!$G$7,0,1)</f>
        <v>0</v>
      </c>
      <c r="AK2756" s="85">
        <f>IF(F2756&gt;Variables!$G$8,0,1)</f>
        <v>0</v>
      </c>
      <c r="AL2756" s="85">
        <f>IF(G2756&gt;Variables!$G$9,0,1)</f>
        <v>1</v>
      </c>
      <c r="AM2756" s="85">
        <f>IF(AND(K2756&gt;Variables!$G$10,K2756&lt;Variables!$G$11),0,1)</f>
        <v>0</v>
      </c>
      <c r="AN2756" s="103">
        <f>IF(H2756&lt;Variables!$G$13,1,0)</f>
        <v>1</v>
      </c>
      <c r="AO2756" s="101">
        <f>IF(R2756&lt;Variables!$G$12,0,1)</f>
        <v>1</v>
      </c>
      <c r="AP2756" s="86">
        <f t="shared" si="399"/>
        <v>1</v>
      </c>
      <c r="AR2756">
        <v>0</v>
      </c>
      <c r="AS2756">
        <v>0</v>
      </c>
      <c r="AT2756">
        <v>1</v>
      </c>
      <c r="AU2756">
        <v>0</v>
      </c>
      <c r="BA2756">
        <v>-2.25</v>
      </c>
    </row>
    <row r="2757" spans="3:53" ht="12.75" x14ac:dyDescent="0.2">
      <c r="C2757" t="s">
        <v>733</v>
      </c>
      <c r="D2757" t="s">
        <v>389</v>
      </c>
      <c r="E2757">
        <v>8.56</v>
      </c>
      <c r="F2757">
        <v>11.91</v>
      </c>
      <c r="G2757">
        <v>5.04</v>
      </c>
      <c r="H2757">
        <v>2260</v>
      </c>
      <c r="I2757">
        <v>-40.325000000000003</v>
      </c>
      <c r="J2757" t="s">
        <v>78</v>
      </c>
      <c r="K2757">
        <v>49.11</v>
      </c>
      <c r="L2757">
        <v>8.5588949999999997</v>
      </c>
      <c r="M2757">
        <v>-0.1039269672077878</v>
      </c>
      <c r="N2757">
        <v>8.5685439999999993</v>
      </c>
      <c r="O2757">
        <v>-0.2164194990420609</v>
      </c>
      <c r="P2757">
        <v>10544000</v>
      </c>
      <c r="Q2757">
        <v>7917000</v>
      </c>
      <c r="R2757">
        <v>1.33</v>
      </c>
      <c r="S2757">
        <v>49.327000000000012</v>
      </c>
      <c r="T2757">
        <v>11.057</v>
      </c>
      <c r="U2757">
        <v>27.065200000000001</v>
      </c>
      <c r="V2757">
        <f t="shared" si="398"/>
        <v>2.3602145755850485</v>
      </c>
      <c r="AC2757">
        <v>8.56</v>
      </c>
      <c r="AD2757">
        <v>8.3550000000000004</v>
      </c>
      <c r="AH2757" s="85">
        <f>IF(AND(M2757&lt;Variables!$G$6,M2757&gt;Variables!$G$5),0,1)</f>
        <v>1</v>
      </c>
      <c r="AI2757" s="85">
        <f t="shared" si="400"/>
        <v>1</v>
      </c>
      <c r="AJ2757" s="85">
        <f>IF(I2757&gt;Variables!$G$7,0,1)</f>
        <v>1</v>
      </c>
      <c r="AK2757" s="85">
        <f>IF(F2757&gt;Variables!$G$8,0,1)</f>
        <v>0</v>
      </c>
      <c r="AL2757" s="85">
        <f>IF(G2757&gt;Variables!$G$9,0,1)</f>
        <v>1</v>
      </c>
      <c r="AM2757" s="85">
        <f>IF(AND(K2757&gt;Variables!$G$10,K2757&lt;Variables!$G$11),0,1)</f>
        <v>1</v>
      </c>
      <c r="AN2757" s="103">
        <f>IF(H2757&lt;Variables!$G$13,1,0)</f>
        <v>1</v>
      </c>
      <c r="AO2757" s="101">
        <f>IF(R2757&lt;Variables!$G$12,0,1)</f>
        <v>0</v>
      </c>
      <c r="AP2757" s="86">
        <f t="shared" si="399"/>
        <v>1</v>
      </c>
      <c r="AR2757">
        <v>0</v>
      </c>
      <c r="AS2757">
        <v>0</v>
      </c>
      <c r="AT2757">
        <v>1</v>
      </c>
      <c r="AU2757">
        <v>0</v>
      </c>
      <c r="BA2757">
        <v>-1.59</v>
      </c>
    </row>
    <row r="2758" spans="3:53" ht="12.75" x14ac:dyDescent="0.2">
      <c r="C2758" t="s">
        <v>733</v>
      </c>
      <c r="D2758" t="s">
        <v>370</v>
      </c>
      <c r="E2758">
        <v>17.27</v>
      </c>
      <c r="F2758">
        <v>11.87</v>
      </c>
      <c r="G2758">
        <v>9.34</v>
      </c>
      <c r="H2758">
        <v>2790</v>
      </c>
      <c r="I2758">
        <v>31.198</v>
      </c>
      <c r="J2758" t="s">
        <v>78</v>
      </c>
      <c r="K2758">
        <v>56.69</v>
      </c>
      <c r="L2758">
        <v>17.312750000000001</v>
      </c>
      <c r="M2758">
        <v>9.9637550360266849E-2</v>
      </c>
      <c r="N2758">
        <v>17.198499999999999</v>
      </c>
      <c r="O2758">
        <v>0.76460156408986535</v>
      </c>
      <c r="P2758">
        <v>1389000</v>
      </c>
      <c r="Q2758">
        <v>1113000</v>
      </c>
      <c r="R2758">
        <v>1.25</v>
      </c>
      <c r="S2758">
        <v>49.327000000000012</v>
      </c>
      <c r="T2758">
        <v>11.057</v>
      </c>
      <c r="U2758">
        <v>27.065200000000001</v>
      </c>
      <c r="V2758">
        <f t="shared" si="398"/>
        <v>2.4317927544786362</v>
      </c>
      <c r="AC2758">
        <v>17.574999999999999</v>
      </c>
      <c r="AD2758">
        <v>17.05</v>
      </c>
      <c r="AH2758" s="85">
        <f>IF(AND(M2758&lt;Variables!$G$6,M2758&gt;Variables!$G$5),0,1)</f>
        <v>1</v>
      </c>
      <c r="AI2758" s="85">
        <f t="shared" si="400"/>
        <v>0</v>
      </c>
      <c r="AJ2758" s="85">
        <f>IF(I2758&gt;Variables!$G$7,0,1)</f>
        <v>0</v>
      </c>
      <c r="AK2758" s="85">
        <f>IF(F2758&gt;Variables!$G$8,0,1)</f>
        <v>0</v>
      </c>
      <c r="AL2758" s="85">
        <f>IF(G2758&gt;Variables!$G$9,0,1)</f>
        <v>1</v>
      </c>
      <c r="AM2758" s="85">
        <f>IF(AND(K2758&gt;Variables!$G$10,K2758&lt;Variables!$G$11),0,1)</f>
        <v>0</v>
      </c>
      <c r="AN2758" s="103">
        <f>IF(H2758&lt;Variables!$G$13,1,0)</f>
        <v>0</v>
      </c>
      <c r="AO2758" s="101">
        <f>IF(R2758&lt;Variables!$G$12,0,1)</f>
        <v>0</v>
      </c>
      <c r="AP2758" s="86">
        <f t="shared" si="399"/>
        <v>1</v>
      </c>
      <c r="AR2758">
        <v>1</v>
      </c>
      <c r="AS2758">
        <v>0</v>
      </c>
      <c r="AT2758">
        <v>0</v>
      </c>
      <c r="AU2758">
        <v>0</v>
      </c>
      <c r="BA2758">
        <v>1.33</v>
      </c>
    </row>
    <row r="2759" spans="3:53" ht="12.75" x14ac:dyDescent="0.2">
      <c r="C2759" t="s">
        <v>733</v>
      </c>
      <c r="D2759" t="s">
        <v>81</v>
      </c>
      <c r="E2759">
        <v>32.380000000000003</v>
      </c>
      <c r="F2759">
        <v>11.02</v>
      </c>
      <c r="G2759">
        <v>10.34</v>
      </c>
      <c r="H2759">
        <v>3820</v>
      </c>
      <c r="I2759">
        <v>-2.6949999999999998</v>
      </c>
      <c r="J2759" t="s">
        <v>78</v>
      </c>
      <c r="K2759">
        <v>82.09</v>
      </c>
      <c r="L2759">
        <v>31.489644999999999</v>
      </c>
      <c r="M2759">
        <v>2.7004273944657289</v>
      </c>
      <c r="N2759">
        <v>30.968222000000001</v>
      </c>
      <c r="O2759">
        <v>4.4296311231558683</v>
      </c>
      <c r="P2759">
        <v>2948000</v>
      </c>
      <c r="Q2759">
        <v>5778000</v>
      </c>
      <c r="R2759">
        <v>0.51</v>
      </c>
      <c r="S2759">
        <v>49.327000000000012</v>
      </c>
      <c r="T2759">
        <v>11.057</v>
      </c>
      <c r="U2759">
        <v>27.065200000000001</v>
      </c>
      <c r="V2759">
        <f t="shared" si="398"/>
        <v>2.3789766945685771</v>
      </c>
      <c r="AC2759">
        <v>33</v>
      </c>
      <c r="AD2759">
        <v>31.62</v>
      </c>
      <c r="AH2759" s="85">
        <f>IF(AND(M2759&lt;Variables!$G$6,M2759&gt;Variables!$G$5),0,1)</f>
        <v>1</v>
      </c>
      <c r="AI2759" s="85">
        <f t="shared" si="400"/>
        <v>0</v>
      </c>
      <c r="AJ2759" s="85">
        <f>IF(I2759&gt;Variables!$G$7,0,1)</f>
        <v>1</v>
      </c>
      <c r="AK2759" s="85">
        <f>IF(F2759&gt;Variables!$G$8,0,1)</f>
        <v>0</v>
      </c>
      <c r="AL2759" s="85">
        <f>IF(G2759&gt;Variables!$G$9,0,1)</f>
        <v>1</v>
      </c>
      <c r="AM2759" s="85">
        <f>IF(AND(K2759&gt;Variables!$G$10,K2759&lt;Variables!$G$11),0,1)</f>
        <v>1</v>
      </c>
      <c r="AN2759" s="103">
        <f>IF(H2759&lt;Variables!$G$13,1,0)</f>
        <v>0</v>
      </c>
      <c r="AO2759" s="101">
        <f>IF(R2759&lt;Variables!$G$12,0,1)</f>
        <v>0</v>
      </c>
      <c r="AP2759" s="86">
        <f t="shared" si="399"/>
        <v>1</v>
      </c>
      <c r="AR2759">
        <v>0</v>
      </c>
      <c r="AS2759">
        <v>0</v>
      </c>
      <c r="AT2759">
        <v>1</v>
      </c>
      <c r="AU2759">
        <v>0</v>
      </c>
      <c r="BA2759">
        <v>-2.25</v>
      </c>
    </row>
    <row r="2760" spans="3:53" ht="12.75" x14ac:dyDescent="0.2">
      <c r="C2760" t="s">
        <v>733</v>
      </c>
      <c r="D2760" t="s">
        <v>558</v>
      </c>
      <c r="E2760">
        <v>24.06</v>
      </c>
      <c r="F2760">
        <v>9.69</v>
      </c>
      <c r="G2760">
        <v>9.48</v>
      </c>
      <c r="H2760">
        <v>1960</v>
      </c>
      <c r="I2760">
        <v>-72.596000000000004</v>
      </c>
      <c r="J2760" t="s">
        <v>78</v>
      </c>
      <c r="K2760">
        <v>74.72</v>
      </c>
      <c r="L2760">
        <v>23.695250000000001</v>
      </c>
      <c r="M2760">
        <v>1.412730399552651</v>
      </c>
      <c r="N2760">
        <v>23.184080000000002</v>
      </c>
      <c r="O2760">
        <v>3.6487106669749378</v>
      </c>
      <c r="P2760">
        <v>3381000</v>
      </c>
      <c r="Q2760">
        <v>2957000</v>
      </c>
      <c r="R2760">
        <v>1.1399999999999999</v>
      </c>
      <c r="S2760">
        <v>49.327000000000012</v>
      </c>
      <c r="T2760">
        <v>11.057</v>
      </c>
      <c r="U2760">
        <v>27.065200000000001</v>
      </c>
      <c r="V2760">
        <f t="shared" si="398"/>
        <v>2.4855114650742238</v>
      </c>
      <c r="AC2760">
        <v>25.7</v>
      </c>
      <c r="AD2760">
        <v>23.93</v>
      </c>
      <c r="AH2760" s="85">
        <f>IF(AND(M2760&lt;Variables!$G$6,M2760&gt;Variables!$G$5),0,1)</f>
        <v>1</v>
      </c>
      <c r="AI2760" s="85">
        <f t="shared" si="400"/>
        <v>0</v>
      </c>
      <c r="AJ2760" s="85">
        <f>IF(I2760&gt;Variables!$G$7,0,1)</f>
        <v>1</v>
      </c>
      <c r="AK2760" s="85">
        <f>IF(F2760&gt;Variables!$G$8,0,1)</f>
        <v>0</v>
      </c>
      <c r="AL2760" s="85">
        <f>IF(G2760&gt;Variables!$G$9,0,1)</f>
        <v>1</v>
      </c>
      <c r="AM2760" s="85">
        <f>IF(AND(K2760&gt;Variables!$G$10,K2760&lt;Variables!$G$11),0,1)</f>
        <v>0</v>
      </c>
      <c r="AN2760" s="103">
        <f>IF(H2760&lt;Variables!$G$13,1,0)</f>
        <v>1</v>
      </c>
      <c r="AO2760" s="101">
        <f>IF(R2760&lt;Variables!$G$12,0,1)</f>
        <v>0</v>
      </c>
      <c r="AP2760" s="86">
        <f t="shared" si="399"/>
        <v>1</v>
      </c>
      <c r="AR2760">
        <v>1</v>
      </c>
      <c r="AS2760">
        <v>0</v>
      </c>
      <c r="AT2760">
        <v>0</v>
      </c>
      <c r="AU2760">
        <v>0</v>
      </c>
      <c r="BA2760">
        <v>1.1599999999999999</v>
      </c>
    </row>
    <row r="2761" spans="3:53" ht="12.75" x14ac:dyDescent="0.2">
      <c r="C2761" t="s">
        <v>733</v>
      </c>
      <c r="D2761" t="s">
        <v>731</v>
      </c>
      <c r="E2761">
        <v>45.34</v>
      </c>
      <c r="F2761">
        <v>9.41</v>
      </c>
      <c r="G2761">
        <v>8.0299999999999994</v>
      </c>
      <c r="H2761">
        <v>1890</v>
      </c>
      <c r="I2761">
        <v>2.6</v>
      </c>
      <c r="J2761" t="s">
        <v>78</v>
      </c>
      <c r="K2761">
        <v>68.92</v>
      </c>
      <c r="L2761">
        <v>45.165000000000013</v>
      </c>
      <c r="M2761">
        <v>0.34318609542786233</v>
      </c>
      <c r="N2761">
        <v>44.840944444444432</v>
      </c>
      <c r="O2761">
        <v>1.068344035770908</v>
      </c>
      <c r="P2761">
        <v>306781</v>
      </c>
      <c r="Q2761">
        <v>498595</v>
      </c>
      <c r="R2761">
        <v>0.62</v>
      </c>
      <c r="S2761">
        <v>49.327000000000012</v>
      </c>
      <c r="T2761">
        <v>11.057</v>
      </c>
      <c r="U2761">
        <v>27.065200000000001</v>
      </c>
      <c r="V2761">
        <f t="shared" si="398"/>
        <v>2.5353363438060454</v>
      </c>
      <c r="AC2761">
        <v>46.15</v>
      </c>
      <c r="AD2761">
        <v>45.23</v>
      </c>
      <c r="AH2761" s="85">
        <f>IF(AND(M2761&lt;Variables!$G$6,M2761&gt;Variables!$G$5),0,1)</f>
        <v>1</v>
      </c>
      <c r="AI2761" s="85">
        <f t="shared" si="400"/>
        <v>0</v>
      </c>
      <c r="AJ2761" s="85">
        <f>IF(I2761&gt;Variables!$G$7,0,1)</f>
        <v>0</v>
      </c>
      <c r="AK2761" s="85">
        <f>IF(F2761&gt;Variables!$G$8,0,1)</f>
        <v>0</v>
      </c>
      <c r="AL2761" s="85">
        <f>IF(G2761&gt;Variables!$G$9,0,1)</f>
        <v>1</v>
      </c>
      <c r="AM2761" s="85">
        <f>IF(AND(K2761&gt;Variables!$G$10,K2761&lt;Variables!$G$11),0,1)</f>
        <v>0</v>
      </c>
      <c r="AN2761" s="103">
        <f>IF(H2761&lt;Variables!$G$13,1,0)</f>
        <v>1</v>
      </c>
      <c r="AO2761" s="101">
        <f>IF(R2761&lt;Variables!$G$12,0,1)</f>
        <v>0</v>
      </c>
      <c r="AP2761" s="86">
        <f t="shared" si="399"/>
        <v>1</v>
      </c>
      <c r="AR2761">
        <v>1</v>
      </c>
      <c r="AS2761">
        <v>0</v>
      </c>
      <c r="AT2761">
        <v>0</v>
      </c>
      <c r="AU2761">
        <v>0</v>
      </c>
      <c r="BA2761">
        <v>1.4</v>
      </c>
    </row>
    <row r="2762" spans="3:53" ht="12.75" x14ac:dyDescent="0.2">
      <c r="C2762" t="s">
        <v>733</v>
      </c>
      <c r="D2762" t="s">
        <v>618</v>
      </c>
      <c r="E2762">
        <v>147.71</v>
      </c>
      <c r="F2762">
        <v>9.35</v>
      </c>
      <c r="G2762">
        <v>9.77</v>
      </c>
      <c r="H2762">
        <v>8360</v>
      </c>
      <c r="I2762">
        <v>-16.609000000000002</v>
      </c>
      <c r="J2762" t="s">
        <v>78</v>
      </c>
      <c r="K2762">
        <v>78.709999999999994</v>
      </c>
      <c r="L2762">
        <v>146.49304000000001</v>
      </c>
      <c r="M2762">
        <v>0.85113941249358882</v>
      </c>
      <c r="N2762">
        <v>145.20808199999999</v>
      </c>
      <c r="O2762">
        <v>1.743579258901041</v>
      </c>
      <c r="P2762">
        <v>4573000</v>
      </c>
      <c r="Q2762">
        <v>3689000</v>
      </c>
      <c r="R2762">
        <v>1.24</v>
      </c>
      <c r="S2762">
        <v>49.327000000000012</v>
      </c>
      <c r="T2762">
        <v>11.057</v>
      </c>
      <c r="U2762">
        <v>27.065200000000001</v>
      </c>
      <c r="V2762">
        <f t="shared" si="398"/>
        <v>2.5717341934807552</v>
      </c>
      <c r="AC2762">
        <v>151.36000000000001</v>
      </c>
      <c r="AD2762">
        <v>143.97</v>
      </c>
      <c r="AH2762" s="85">
        <f>IF(AND(M2762&lt;Variables!$G$6,M2762&gt;Variables!$G$5),0,1)</f>
        <v>1</v>
      </c>
      <c r="AI2762" s="85">
        <f t="shared" si="400"/>
        <v>0</v>
      </c>
      <c r="AJ2762" s="85">
        <f>IF(I2762&gt;Variables!$G$7,0,1)</f>
        <v>1</v>
      </c>
      <c r="AK2762" s="85">
        <f>IF(F2762&gt;Variables!$G$8,0,1)</f>
        <v>0</v>
      </c>
      <c r="AL2762" s="85">
        <f>IF(G2762&gt;Variables!$G$9,0,1)</f>
        <v>1</v>
      </c>
      <c r="AM2762" s="85">
        <f>IF(AND(K2762&gt;Variables!$G$10,K2762&lt;Variables!$G$11),0,1)</f>
        <v>1</v>
      </c>
      <c r="AN2762" s="103">
        <f>IF(H2762&lt;Variables!$G$13,1,0)</f>
        <v>0</v>
      </c>
      <c r="AO2762" s="101">
        <f>IF(R2762&lt;Variables!$G$12,0,1)</f>
        <v>0</v>
      </c>
      <c r="AP2762" s="86">
        <f t="shared" si="399"/>
        <v>1</v>
      </c>
      <c r="AR2762">
        <v>0</v>
      </c>
      <c r="AS2762">
        <v>0</v>
      </c>
      <c r="AT2762">
        <v>1</v>
      </c>
      <c r="AU2762">
        <v>0</v>
      </c>
      <c r="BA2762">
        <v>-1.73</v>
      </c>
    </row>
    <row r="2763" spans="3:53" ht="12.75" x14ac:dyDescent="0.2">
      <c r="C2763" t="s">
        <v>733</v>
      </c>
      <c r="D2763" t="s">
        <v>727</v>
      </c>
      <c r="E2763">
        <v>34.799999999999997</v>
      </c>
      <c r="F2763">
        <v>14.83</v>
      </c>
      <c r="G2763">
        <v>14.33</v>
      </c>
      <c r="H2763">
        <v>1910</v>
      </c>
      <c r="I2763">
        <v>-5.9470000000000001</v>
      </c>
      <c r="J2763" t="s">
        <v>78</v>
      </c>
      <c r="K2763">
        <v>79.48</v>
      </c>
      <c r="L2763">
        <v>33.548459999999999</v>
      </c>
      <c r="M2763">
        <v>3.4622751685174289</v>
      </c>
      <c r="N2763">
        <v>32.473543999999997</v>
      </c>
      <c r="O2763">
        <v>6.8870093144129996</v>
      </c>
      <c r="P2763">
        <v>2176000</v>
      </c>
      <c r="Q2763">
        <v>1219000</v>
      </c>
      <c r="R2763">
        <v>1.79</v>
      </c>
      <c r="S2763">
        <v>49.327000000000012</v>
      </c>
      <c r="T2763">
        <v>11.057</v>
      </c>
      <c r="U2763">
        <v>27.065200000000001</v>
      </c>
      <c r="V2763">
        <f t="shared" ref="V2763:V2794" si="401">1.849 + (0.01036 * K2763) + (0.1184 * M2763) - (0.002888 * K2763 * M2763)</f>
        <v>2.28762163137527</v>
      </c>
      <c r="AC2763">
        <v>36.409500000000001</v>
      </c>
      <c r="AD2763">
        <v>33.25</v>
      </c>
      <c r="AH2763" s="85">
        <f>IF(AND(M2763&lt;Variables!$G$6,M2763&gt;Variables!$G$5),0,1)</f>
        <v>1</v>
      </c>
      <c r="AI2763" s="85">
        <f t="shared" si="400"/>
        <v>0</v>
      </c>
      <c r="AJ2763" s="85">
        <f>IF(I2763&gt;Variables!$G$7,0,1)</f>
        <v>1</v>
      </c>
      <c r="AK2763" s="85">
        <f>IF(F2763&gt;Variables!$G$8,0,1)</f>
        <v>0</v>
      </c>
      <c r="AL2763" s="85">
        <f>IF(G2763&gt;Variables!$G$9,0,1)</f>
        <v>0</v>
      </c>
      <c r="AM2763" s="85">
        <f>IF(AND(K2763&gt;Variables!$G$10,K2763&lt;Variables!$G$11),0,1)</f>
        <v>1</v>
      </c>
      <c r="AN2763" s="103">
        <f>IF(H2763&lt;Variables!$G$13,1,0)</f>
        <v>1</v>
      </c>
      <c r="AO2763" s="101">
        <f>IF(R2763&lt;Variables!$G$12,0,1)</f>
        <v>0</v>
      </c>
      <c r="AP2763" s="86">
        <f t="shared" si="399"/>
        <v>1</v>
      </c>
      <c r="AR2763">
        <v>1</v>
      </c>
      <c r="AS2763">
        <v>0</v>
      </c>
      <c r="AT2763">
        <v>0</v>
      </c>
      <c r="AU2763">
        <v>0</v>
      </c>
      <c r="BA2763">
        <v>2</v>
      </c>
    </row>
    <row r="2764" spans="3:53" ht="12.75" x14ac:dyDescent="0.2">
      <c r="C2764" t="s">
        <v>733</v>
      </c>
      <c r="D2764" t="s">
        <v>499</v>
      </c>
      <c r="E2764">
        <v>74.67</v>
      </c>
      <c r="F2764">
        <v>12.23</v>
      </c>
      <c r="G2764">
        <v>11.84</v>
      </c>
      <c r="H2764">
        <v>4800</v>
      </c>
      <c r="I2764">
        <v>47.063000000000002</v>
      </c>
      <c r="J2764" t="s">
        <v>78</v>
      </c>
      <c r="K2764">
        <v>68.62</v>
      </c>
      <c r="L2764">
        <v>74.27600000000001</v>
      </c>
      <c r="M2764">
        <v>0.4496741881630526</v>
      </c>
      <c r="N2764">
        <v>73.023008000000004</v>
      </c>
      <c r="O2764">
        <v>2.173276674661218</v>
      </c>
      <c r="P2764">
        <v>909585</v>
      </c>
      <c r="Q2764">
        <v>1258000</v>
      </c>
      <c r="R2764">
        <v>0.72</v>
      </c>
      <c r="S2764">
        <v>49.327000000000012</v>
      </c>
      <c r="T2764">
        <v>11.057</v>
      </c>
      <c r="U2764">
        <v>27.065200000000001</v>
      </c>
      <c r="V2764">
        <f t="shared" si="401"/>
        <v>2.5240306394959351</v>
      </c>
      <c r="AC2764">
        <v>78.568200000000004</v>
      </c>
      <c r="AD2764">
        <v>73.67</v>
      </c>
      <c r="AH2764" s="85">
        <f>IF(AND(M2764&lt;Variables!$G$6,M2764&gt;Variables!$G$5),0,1)</f>
        <v>1</v>
      </c>
      <c r="AI2764" s="85">
        <f t="shared" si="400"/>
        <v>0</v>
      </c>
      <c r="AJ2764" s="85">
        <f>IF(I2764&gt;Variables!$G$7,0,1)</f>
        <v>0</v>
      </c>
      <c r="AK2764" s="85">
        <f>IF(F2764&gt;Variables!$G$8,0,1)</f>
        <v>0</v>
      </c>
      <c r="AL2764" s="85">
        <f>IF(G2764&gt;Variables!$G$9,0,1)</f>
        <v>1</v>
      </c>
      <c r="AM2764" s="85">
        <f>IF(AND(K2764&gt;Variables!$G$10,K2764&lt;Variables!$G$11),0,1)</f>
        <v>0</v>
      </c>
      <c r="AN2764" s="103">
        <f>IF(H2764&lt;Variables!$G$13,1,0)</f>
        <v>0</v>
      </c>
      <c r="AO2764" s="101">
        <f>IF(R2764&lt;Variables!$G$12,0,1)</f>
        <v>0</v>
      </c>
      <c r="AP2764" s="86">
        <f t="shared" si="399"/>
        <v>1</v>
      </c>
      <c r="AR2764">
        <v>1</v>
      </c>
      <c r="AS2764">
        <v>0</v>
      </c>
      <c r="AT2764">
        <v>0</v>
      </c>
      <c r="AU2764">
        <v>0</v>
      </c>
      <c r="BA2764">
        <v>1.67</v>
      </c>
    </row>
    <row r="2765" spans="3:53" ht="12.75" x14ac:dyDescent="0.2">
      <c r="C2765" t="s">
        <v>734</v>
      </c>
      <c r="D2765" t="s">
        <v>697</v>
      </c>
      <c r="E2765">
        <v>3.42</v>
      </c>
      <c r="F2765">
        <v>24.14</v>
      </c>
      <c r="G2765">
        <v>7.17</v>
      </c>
      <c r="H2765">
        <v>-99999</v>
      </c>
      <c r="I2765">
        <v>-22.451000000000001</v>
      </c>
      <c r="J2765" t="s">
        <v>78</v>
      </c>
      <c r="K2765">
        <v>50.13</v>
      </c>
      <c r="L2765">
        <v>3.5018333333333329</v>
      </c>
      <c r="M2765">
        <v>-3.9074770358383648</v>
      </c>
      <c r="N2765">
        <v>3.4138799999999998</v>
      </c>
      <c r="O2765">
        <v>-1.43180193797086</v>
      </c>
      <c r="P2765">
        <v>22531</v>
      </c>
      <c r="Q2765">
        <v>53701</v>
      </c>
      <c r="R2765">
        <v>0.42</v>
      </c>
      <c r="S2765">
        <v>24.460999999999991</v>
      </c>
      <c r="T2765">
        <v>4.3420000000000014</v>
      </c>
      <c r="U2765">
        <v>13.020799999999999</v>
      </c>
      <c r="V2765">
        <f t="shared" si="401"/>
        <v>2.4714082261101327</v>
      </c>
      <c r="AC2765">
        <v>4.49</v>
      </c>
      <c r="AD2765">
        <v>3.36</v>
      </c>
      <c r="AH2765" s="85">
        <f>IF(AND(M2765&lt;Variables!$G$6,M2765&gt;Variables!$G$5),0,1)</f>
        <v>0</v>
      </c>
      <c r="AI2765" s="85">
        <f t="shared" si="400"/>
        <v>0</v>
      </c>
      <c r="AJ2765" s="85">
        <f>IF(I2765&gt;Variables!$G$7,0,1)</f>
        <v>1</v>
      </c>
      <c r="AK2765" s="85">
        <f>IF(F2765&gt;Variables!$G$8,0,1)</f>
        <v>0</v>
      </c>
      <c r="AL2765" s="85">
        <f>IF(G2765&gt;Variables!$G$9,0,1)</f>
        <v>1</v>
      </c>
      <c r="AM2765" s="85">
        <f>IF(AND(K2765&gt;Variables!$G$10,K2765&lt;Variables!$G$11),0,1)</f>
        <v>0</v>
      </c>
      <c r="AN2765" s="103">
        <f>IF(H2765&lt;Variables!$G$13,1,0)</f>
        <v>1</v>
      </c>
      <c r="AO2765" s="101">
        <f>IF(R2765&lt;Variables!$G$12,0,1)</f>
        <v>0</v>
      </c>
      <c r="AP2765" s="86">
        <f t="shared" si="399"/>
        <v>1</v>
      </c>
      <c r="AR2765">
        <v>1</v>
      </c>
      <c r="AS2765">
        <v>0</v>
      </c>
      <c r="AT2765">
        <v>0</v>
      </c>
      <c r="AU2765">
        <v>0</v>
      </c>
      <c r="BA2765">
        <v>2</v>
      </c>
    </row>
    <row r="2766" spans="3:53" ht="12.75" x14ac:dyDescent="0.2">
      <c r="C2766" t="s">
        <v>734</v>
      </c>
      <c r="D2766" t="s">
        <v>735</v>
      </c>
      <c r="E2766">
        <v>4.03</v>
      </c>
      <c r="F2766">
        <v>60.78</v>
      </c>
      <c r="G2766">
        <v>21.49</v>
      </c>
      <c r="H2766">
        <v>147.05000000000001</v>
      </c>
      <c r="I2766">
        <v>-7.5579999999999998</v>
      </c>
      <c r="J2766" t="s">
        <v>76</v>
      </c>
      <c r="K2766">
        <v>63.29</v>
      </c>
      <c r="L2766">
        <v>3.963010000000001</v>
      </c>
      <c r="M2766">
        <v>2.6997156201977708</v>
      </c>
      <c r="N2766">
        <v>3.7989838709677421</v>
      </c>
      <c r="O2766">
        <v>7.1339110203492453</v>
      </c>
      <c r="P2766">
        <v>44530000</v>
      </c>
      <c r="Q2766">
        <v>2260000</v>
      </c>
      <c r="R2766">
        <v>19.7</v>
      </c>
      <c r="S2766">
        <v>24.460999999999991</v>
      </c>
      <c r="T2766">
        <v>4.3420000000000014</v>
      </c>
      <c r="U2766">
        <v>13.020799999999999</v>
      </c>
      <c r="V2766">
        <f t="shared" si="401"/>
        <v>2.3308726048039246</v>
      </c>
      <c r="AC2766">
        <v>4.75</v>
      </c>
      <c r="AD2766">
        <v>3.11</v>
      </c>
      <c r="AH2766" s="85">
        <f>IF(AND(M2766&lt;Variables!$G$6,M2766&gt;Variables!$G$5),0,1)</f>
        <v>1</v>
      </c>
      <c r="AI2766" s="85">
        <f t="shared" si="400"/>
        <v>0</v>
      </c>
      <c r="AJ2766" s="85">
        <f>IF(I2766&gt;Variables!$G$7,0,1)</f>
        <v>1</v>
      </c>
      <c r="AK2766" s="85">
        <f>IF(F2766&gt;Variables!$G$8,0,1)</f>
        <v>0</v>
      </c>
      <c r="AL2766" s="85">
        <f>IF(G2766&gt;Variables!$G$9,0,1)</f>
        <v>0</v>
      </c>
      <c r="AM2766" s="85">
        <f>IF(AND(K2766&gt;Variables!$G$10,K2766&lt;Variables!$G$11),0,1)</f>
        <v>0</v>
      </c>
      <c r="AN2766" s="103">
        <f>IF(H2766&lt;Variables!$G$13,1,0)</f>
        <v>1</v>
      </c>
      <c r="AO2766" s="101">
        <f>IF(R2766&lt;Variables!$G$12,0,1)</f>
        <v>1</v>
      </c>
      <c r="AP2766" s="86">
        <f t="shared" si="399"/>
        <v>0</v>
      </c>
      <c r="AR2766">
        <v>1</v>
      </c>
      <c r="AS2766">
        <v>0</v>
      </c>
      <c r="AT2766">
        <v>0</v>
      </c>
      <c r="AU2766">
        <v>0</v>
      </c>
      <c r="BA2766">
        <v>2</v>
      </c>
    </row>
    <row r="2767" spans="3:53" ht="12.75" x14ac:dyDescent="0.2">
      <c r="C2767" t="s">
        <v>734</v>
      </c>
      <c r="D2767" t="s">
        <v>736</v>
      </c>
      <c r="E2767">
        <v>60.53</v>
      </c>
      <c r="F2767">
        <v>3.14</v>
      </c>
      <c r="G2767">
        <v>1.61</v>
      </c>
      <c r="H2767">
        <v>4940</v>
      </c>
      <c r="I2767">
        <v>-2.5230000000000001</v>
      </c>
      <c r="J2767" t="s">
        <v>78</v>
      </c>
      <c r="K2767">
        <v>57.86</v>
      </c>
      <c r="L2767">
        <v>60.435633333333342</v>
      </c>
      <c r="M2767">
        <v>0.17269061464290189</v>
      </c>
      <c r="N2767">
        <v>60.610674999999993</v>
      </c>
      <c r="O2767">
        <v>-0.1166048719965489</v>
      </c>
      <c r="P2767">
        <v>32651</v>
      </c>
      <c r="Q2767">
        <v>94615</v>
      </c>
      <c r="R2767">
        <v>0.35</v>
      </c>
      <c r="S2767">
        <v>24.460999999999991</v>
      </c>
      <c r="T2767">
        <v>4.3420000000000014</v>
      </c>
      <c r="U2767">
        <v>13.020799999999999</v>
      </c>
      <c r="V2767">
        <f t="shared" si="401"/>
        <v>2.4400196223278869</v>
      </c>
      <c r="AC2767">
        <v>62.49</v>
      </c>
      <c r="AD2767">
        <v>60.48</v>
      </c>
      <c r="AH2767" s="85">
        <f>IF(AND(M2767&lt;Variables!$G$6,M2767&gt;Variables!$G$5),0,1)</f>
        <v>1</v>
      </c>
      <c r="AI2767" s="85">
        <f t="shared" si="400"/>
        <v>1</v>
      </c>
      <c r="AJ2767" s="85">
        <f>IF(I2767&gt;Variables!$G$7,0,1)</f>
        <v>1</v>
      </c>
      <c r="AK2767" s="85">
        <f>IF(F2767&gt;Variables!$G$8,0,1)</f>
        <v>1</v>
      </c>
      <c r="AL2767" s="85">
        <f>IF(G2767&gt;Variables!$G$9,0,1)</f>
        <v>1</v>
      </c>
      <c r="AM2767" s="85">
        <f>IF(AND(K2767&gt;Variables!$G$10,K2767&lt;Variables!$G$11),0,1)</f>
        <v>0</v>
      </c>
      <c r="AN2767" s="103">
        <f>IF(H2767&lt;Variables!$G$13,1,0)</f>
        <v>0</v>
      </c>
      <c r="AO2767" s="101">
        <f>IF(R2767&lt;Variables!$G$12,0,1)</f>
        <v>0</v>
      </c>
      <c r="AP2767" s="86">
        <f t="shared" si="399"/>
        <v>1</v>
      </c>
      <c r="AR2767">
        <v>1</v>
      </c>
      <c r="AS2767">
        <v>0</v>
      </c>
      <c r="AT2767">
        <v>0</v>
      </c>
      <c r="AU2767">
        <v>0</v>
      </c>
      <c r="BA2767">
        <v>1.53</v>
      </c>
    </row>
    <row r="2768" spans="3:53" ht="12.75" x14ac:dyDescent="0.2">
      <c r="C2768" t="s">
        <v>734</v>
      </c>
      <c r="D2768" t="s">
        <v>737</v>
      </c>
      <c r="E2768">
        <v>61.85</v>
      </c>
      <c r="F2768">
        <v>3.67</v>
      </c>
      <c r="G2768">
        <v>0.47</v>
      </c>
      <c r="H2768">
        <v>87200</v>
      </c>
      <c r="I2768">
        <v>2E-3</v>
      </c>
      <c r="J2768" t="s">
        <v>78</v>
      </c>
      <c r="K2768">
        <v>65.8</v>
      </c>
      <c r="L2768">
        <v>61.591369999999998</v>
      </c>
      <c r="M2768">
        <v>0.43614876564687832</v>
      </c>
      <c r="N2768">
        <v>61.459129032258062</v>
      </c>
      <c r="O2768">
        <v>0.65225618074010183</v>
      </c>
      <c r="P2768">
        <v>7349000</v>
      </c>
      <c r="Q2768">
        <v>18048000</v>
      </c>
      <c r="R2768">
        <v>0.41</v>
      </c>
      <c r="S2768">
        <v>24.460999999999991</v>
      </c>
      <c r="T2768">
        <v>4.3420000000000014</v>
      </c>
      <c r="U2768">
        <v>13.020799999999999</v>
      </c>
      <c r="V2768">
        <f t="shared" si="401"/>
        <v>2.4994464894572079</v>
      </c>
      <c r="AC2768">
        <v>63.674999999999997</v>
      </c>
      <c r="AD2768">
        <v>61.74</v>
      </c>
      <c r="AH2768" s="85">
        <f>IF(AND(M2768&lt;Variables!$G$6,M2768&gt;Variables!$G$5),0,1)</f>
        <v>1</v>
      </c>
      <c r="AI2768" s="85">
        <f t="shared" si="400"/>
        <v>0</v>
      </c>
      <c r="AJ2768" s="85">
        <f>IF(I2768&gt;Variables!$G$7,0,1)</f>
        <v>0</v>
      </c>
      <c r="AK2768" s="85">
        <f>IF(F2768&gt;Variables!$G$8,0,1)</f>
        <v>1</v>
      </c>
      <c r="AL2768" s="85">
        <f>IF(G2768&gt;Variables!$G$9,0,1)</f>
        <v>1</v>
      </c>
      <c r="AM2768" s="85">
        <f>IF(AND(K2768&gt;Variables!$G$10,K2768&lt;Variables!$G$11),0,1)</f>
        <v>0</v>
      </c>
      <c r="AN2768" s="103">
        <f>IF(H2768&lt;Variables!$G$13,1,0)</f>
        <v>0</v>
      </c>
      <c r="AO2768" s="101">
        <f>IF(R2768&lt;Variables!$G$12,0,1)</f>
        <v>0</v>
      </c>
      <c r="AP2768" s="86">
        <f t="shared" si="399"/>
        <v>1</v>
      </c>
      <c r="AR2768">
        <v>1</v>
      </c>
      <c r="AS2768">
        <v>0</v>
      </c>
      <c r="AT2768">
        <v>0</v>
      </c>
      <c r="AU2768">
        <v>0</v>
      </c>
      <c r="BA2768">
        <v>2</v>
      </c>
    </row>
    <row r="2769" spans="3:53" ht="12.75" x14ac:dyDescent="0.2">
      <c r="C2769" t="s">
        <v>734</v>
      </c>
      <c r="D2769" t="s">
        <v>738</v>
      </c>
      <c r="E2769">
        <v>64.27</v>
      </c>
      <c r="F2769">
        <v>3.83</v>
      </c>
      <c r="G2769">
        <v>-1.25</v>
      </c>
      <c r="H2769">
        <v>4010</v>
      </c>
      <c r="I2769">
        <v>-21.138000000000002</v>
      </c>
      <c r="J2769" t="s">
        <v>78</v>
      </c>
      <c r="K2769">
        <v>48.54</v>
      </c>
      <c r="L2769">
        <v>64.531324999999995</v>
      </c>
      <c r="M2769">
        <v>-0.52892916734624262</v>
      </c>
      <c r="N2769">
        <v>64.708435483870957</v>
      </c>
      <c r="O2769">
        <v>-0.80118686226030489</v>
      </c>
      <c r="P2769">
        <v>227479</v>
      </c>
      <c r="Q2769">
        <v>380912</v>
      </c>
      <c r="R2769">
        <v>0.6</v>
      </c>
      <c r="S2769">
        <v>24.460999999999991</v>
      </c>
      <c r="T2769">
        <v>4.3420000000000014</v>
      </c>
      <c r="U2769">
        <v>13.020799999999999</v>
      </c>
      <c r="V2769">
        <f t="shared" si="401"/>
        <v>2.3633963390954698</v>
      </c>
      <c r="AC2769">
        <v>65.69</v>
      </c>
      <c r="AD2769">
        <v>63.87</v>
      </c>
      <c r="AH2769" s="85">
        <f>IF(AND(M2769&lt;Variables!$G$6,M2769&gt;Variables!$G$5),0,1)</f>
        <v>1</v>
      </c>
      <c r="AI2769" s="85">
        <f t="shared" si="400"/>
        <v>1</v>
      </c>
      <c r="AJ2769" s="85">
        <f>IF(I2769&gt;Variables!$G$7,0,1)</f>
        <v>1</v>
      </c>
      <c r="AK2769" s="85">
        <f>IF(F2769&gt;Variables!$G$8,0,1)</f>
        <v>1</v>
      </c>
      <c r="AL2769" s="85">
        <f>IF(G2769&gt;Variables!$G$9,0,1)</f>
        <v>1</v>
      </c>
      <c r="AM2769" s="85">
        <f>IF(AND(K2769&gt;Variables!$G$10,K2769&lt;Variables!$G$11),0,1)</f>
        <v>1</v>
      </c>
      <c r="AN2769" s="103">
        <f>IF(H2769&lt;Variables!$G$13,1,0)</f>
        <v>0</v>
      </c>
      <c r="AO2769" s="101">
        <f>IF(R2769&lt;Variables!$G$12,0,1)</f>
        <v>0</v>
      </c>
      <c r="AP2769" s="86">
        <f t="shared" si="399"/>
        <v>1</v>
      </c>
      <c r="AR2769">
        <v>1</v>
      </c>
      <c r="AS2769">
        <v>0</v>
      </c>
      <c r="AT2769">
        <v>0</v>
      </c>
      <c r="AU2769">
        <v>0</v>
      </c>
      <c r="BA2769">
        <v>1.05</v>
      </c>
    </row>
    <row r="2770" spans="3:53" ht="12.75" x14ac:dyDescent="0.2">
      <c r="C2770" t="s">
        <v>734</v>
      </c>
      <c r="D2770" t="s">
        <v>471</v>
      </c>
      <c r="E2770">
        <v>31.04</v>
      </c>
      <c r="F2770">
        <v>4.51</v>
      </c>
      <c r="G2770">
        <v>5.01</v>
      </c>
      <c r="H2770">
        <v>5470</v>
      </c>
      <c r="I2770">
        <v>169.38300000000001</v>
      </c>
      <c r="J2770" t="s">
        <v>78</v>
      </c>
      <c r="K2770">
        <v>84.71</v>
      </c>
      <c r="L2770">
        <v>29.559394999999999</v>
      </c>
      <c r="M2770">
        <v>4.8735943343901242</v>
      </c>
      <c r="N2770">
        <v>29.395383870967741</v>
      </c>
      <c r="O2770">
        <v>5.4587350724038437</v>
      </c>
      <c r="P2770">
        <v>417602</v>
      </c>
      <c r="Q2770">
        <v>1383000</v>
      </c>
      <c r="R2770">
        <v>0.3</v>
      </c>
      <c r="S2770">
        <v>24.460999999999991</v>
      </c>
      <c r="T2770">
        <v>4.3420000000000014</v>
      </c>
      <c r="U2770">
        <v>13.020799999999999</v>
      </c>
      <c r="V2770">
        <f t="shared" si="401"/>
        <v>2.1113409647126415</v>
      </c>
      <c r="AC2770">
        <v>31.05</v>
      </c>
      <c r="AD2770">
        <v>30.1</v>
      </c>
      <c r="AH2770" s="85">
        <f>IF(AND(M2770&lt;Variables!$G$6,M2770&gt;Variables!$G$5),0,1)</f>
        <v>1</v>
      </c>
      <c r="AI2770" s="85">
        <f t="shared" si="400"/>
        <v>0</v>
      </c>
      <c r="AJ2770" s="85">
        <f>IF(I2770&gt;Variables!$G$7,0,1)</f>
        <v>0</v>
      </c>
      <c r="AK2770" s="85">
        <f>IF(F2770&gt;Variables!$G$8,0,1)</f>
        <v>1</v>
      </c>
      <c r="AL2770" s="85">
        <f>IF(G2770&gt;Variables!$G$9,0,1)</f>
        <v>1</v>
      </c>
      <c r="AM2770" s="85">
        <f>IF(AND(K2770&gt;Variables!$G$10,K2770&lt;Variables!$G$11),0,1)</f>
        <v>1</v>
      </c>
      <c r="AN2770" s="103">
        <f>IF(H2770&lt;Variables!$G$13,1,0)</f>
        <v>0</v>
      </c>
      <c r="AO2770" s="101">
        <f>IF(R2770&lt;Variables!$G$12,0,1)</f>
        <v>0</v>
      </c>
      <c r="AP2770" s="86">
        <f t="shared" si="399"/>
        <v>1</v>
      </c>
      <c r="AR2770">
        <v>0</v>
      </c>
      <c r="AS2770">
        <v>0</v>
      </c>
      <c r="AT2770">
        <v>1</v>
      </c>
      <c r="AU2770">
        <v>0</v>
      </c>
      <c r="BA2770">
        <v>-1.37</v>
      </c>
    </row>
    <row r="2771" spans="3:53" ht="12.75" x14ac:dyDescent="0.2">
      <c r="C2771" t="s">
        <v>734</v>
      </c>
      <c r="D2771" t="s">
        <v>608</v>
      </c>
      <c r="E2771">
        <v>32.97</v>
      </c>
      <c r="F2771">
        <v>4.82</v>
      </c>
      <c r="G2771">
        <v>2.42</v>
      </c>
      <c r="H2771">
        <v>7460</v>
      </c>
      <c r="I2771">
        <v>-26.305</v>
      </c>
      <c r="J2771" t="s">
        <v>78</v>
      </c>
      <c r="K2771">
        <v>62.8</v>
      </c>
      <c r="L2771">
        <v>32.202970000000008</v>
      </c>
      <c r="M2771">
        <v>2.443967124771393</v>
      </c>
      <c r="N2771">
        <v>32.42143225806452</v>
      </c>
      <c r="O2771">
        <v>1.7536786697449369</v>
      </c>
      <c r="P2771">
        <v>7265000</v>
      </c>
      <c r="Q2771">
        <v>19007000</v>
      </c>
      <c r="R2771">
        <v>0.38</v>
      </c>
      <c r="S2771">
        <v>24.460999999999991</v>
      </c>
      <c r="T2771">
        <v>4.3420000000000014</v>
      </c>
      <c r="U2771">
        <v>13.020799999999999</v>
      </c>
      <c r="V2771">
        <f t="shared" si="401"/>
        <v>2.3457201884347945</v>
      </c>
      <c r="AC2771">
        <v>33.700000000000003</v>
      </c>
      <c r="AD2771">
        <v>30.7</v>
      </c>
      <c r="AH2771" s="85">
        <f>IF(AND(M2771&lt;Variables!$G$6,M2771&gt;Variables!$G$5),0,1)</f>
        <v>1</v>
      </c>
      <c r="AI2771" s="85">
        <f t="shared" si="400"/>
        <v>1</v>
      </c>
      <c r="AJ2771" s="85">
        <f>IF(I2771&gt;Variables!$G$7,0,1)</f>
        <v>1</v>
      </c>
      <c r="AK2771" s="85">
        <f>IF(F2771&gt;Variables!$G$8,0,1)</f>
        <v>1</v>
      </c>
      <c r="AL2771" s="85">
        <f>IF(G2771&gt;Variables!$G$9,0,1)</f>
        <v>1</v>
      </c>
      <c r="AM2771" s="85">
        <f>IF(AND(K2771&gt;Variables!$G$10,K2771&lt;Variables!$G$11),0,1)</f>
        <v>0</v>
      </c>
      <c r="AN2771" s="103">
        <f>IF(H2771&lt;Variables!$G$13,1,0)</f>
        <v>0</v>
      </c>
      <c r="AO2771" s="101">
        <f>IF(R2771&lt;Variables!$G$12,0,1)</f>
        <v>0</v>
      </c>
      <c r="AP2771" s="86">
        <f t="shared" si="399"/>
        <v>1</v>
      </c>
      <c r="AR2771">
        <v>0</v>
      </c>
      <c r="AS2771">
        <v>0</v>
      </c>
      <c r="AT2771">
        <v>1</v>
      </c>
      <c r="AU2771">
        <v>0</v>
      </c>
      <c r="BA2771">
        <v>-2.25</v>
      </c>
    </row>
    <row r="2772" spans="3:53" ht="12.75" x14ac:dyDescent="0.2">
      <c r="C2772" t="s">
        <v>734</v>
      </c>
      <c r="D2772" t="s">
        <v>739</v>
      </c>
      <c r="E2772">
        <v>14.54</v>
      </c>
      <c r="F2772">
        <v>4.88</v>
      </c>
      <c r="G2772">
        <v>4.2300000000000004</v>
      </c>
      <c r="H2772">
        <v>2240</v>
      </c>
      <c r="I2772">
        <v>0.44500000000000001</v>
      </c>
      <c r="J2772" t="s">
        <v>78</v>
      </c>
      <c r="K2772">
        <v>60.84</v>
      </c>
      <c r="L2772">
        <v>14.47275</v>
      </c>
      <c r="M2772">
        <v>0.46466635573749149</v>
      </c>
      <c r="N2772">
        <v>14.409137931034479</v>
      </c>
      <c r="O2772">
        <v>0.90818805116484425</v>
      </c>
      <c r="P2772">
        <v>185494</v>
      </c>
      <c r="Q2772">
        <v>827073</v>
      </c>
      <c r="R2772">
        <v>0.22</v>
      </c>
      <c r="S2772">
        <v>24.460999999999991</v>
      </c>
      <c r="T2772">
        <v>4.3420000000000014</v>
      </c>
      <c r="U2772">
        <v>13.020799999999999</v>
      </c>
      <c r="V2772">
        <f t="shared" si="401"/>
        <v>2.4526742669914157</v>
      </c>
      <c r="AC2772">
        <v>14.67</v>
      </c>
      <c r="AD2772">
        <v>14.32</v>
      </c>
      <c r="AH2772" s="85">
        <f>IF(AND(M2772&lt;Variables!$G$6,M2772&gt;Variables!$G$5),0,1)</f>
        <v>1</v>
      </c>
      <c r="AI2772" s="85">
        <f t="shared" si="400"/>
        <v>0</v>
      </c>
      <c r="AJ2772" s="85">
        <f>IF(I2772&gt;Variables!$G$7,0,1)</f>
        <v>0</v>
      </c>
      <c r="AK2772" s="85">
        <f>IF(F2772&gt;Variables!$G$8,0,1)</f>
        <v>1</v>
      </c>
      <c r="AL2772" s="85">
        <f>IF(G2772&gt;Variables!$G$9,0,1)</f>
        <v>1</v>
      </c>
      <c r="AM2772" s="85">
        <f>IF(AND(K2772&gt;Variables!$G$10,K2772&lt;Variables!$G$11),0,1)</f>
        <v>0</v>
      </c>
      <c r="AN2772" s="103">
        <f>IF(H2772&lt;Variables!$G$13,1,0)</f>
        <v>1</v>
      </c>
      <c r="AO2772" s="101">
        <f>IF(R2772&lt;Variables!$G$12,0,1)</f>
        <v>0</v>
      </c>
      <c r="AP2772" s="86">
        <f t="shared" si="399"/>
        <v>1</v>
      </c>
      <c r="AR2772">
        <v>0</v>
      </c>
      <c r="AS2772">
        <v>0</v>
      </c>
      <c r="AT2772">
        <v>0</v>
      </c>
      <c r="AU2772">
        <v>1</v>
      </c>
      <c r="BA2772">
        <v>-1.1299999999999999</v>
      </c>
    </row>
    <row r="2773" spans="3:53" ht="12.75" x14ac:dyDescent="0.2">
      <c r="C2773" t="s">
        <v>734</v>
      </c>
      <c r="D2773" t="s">
        <v>383</v>
      </c>
      <c r="E2773">
        <v>1.23</v>
      </c>
      <c r="F2773">
        <v>5.6</v>
      </c>
      <c r="G2773">
        <v>-0.8</v>
      </c>
      <c r="H2773">
        <v>2070</v>
      </c>
      <c r="I2773">
        <v>-3.1829999999999998</v>
      </c>
      <c r="J2773" t="s">
        <v>78</v>
      </c>
      <c r="K2773">
        <v>61.35</v>
      </c>
      <c r="L2773">
        <v>1.2185999999999999</v>
      </c>
      <c r="M2773">
        <v>0.94370589200722688</v>
      </c>
      <c r="N2773">
        <v>1.223583870967742</v>
      </c>
      <c r="O2773">
        <v>0.53254453469579477</v>
      </c>
      <c r="P2773">
        <v>10319000</v>
      </c>
      <c r="Q2773">
        <v>18512000</v>
      </c>
      <c r="R2773">
        <v>0.56000000000000005</v>
      </c>
      <c r="S2773">
        <v>24.460999999999991</v>
      </c>
      <c r="T2773">
        <v>4.3420000000000014</v>
      </c>
      <c r="U2773">
        <v>13.020799999999999</v>
      </c>
      <c r="V2773">
        <f t="shared" si="401"/>
        <v>2.4291161001148858</v>
      </c>
      <c r="AC2773">
        <v>1.28</v>
      </c>
      <c r="AD2773">
        <v>1.19</v>
      </c>
      <c r="AH2773" s="85">
        <f>IF(AND(M2773&lt;Variables!$G$6,M2773&gt;Variables!$G$5),0,1)</f>
        <v>1</v>
      </c>
      <c r="AI2773" s="85">
        <f t="shared" si="400"/>
        <v>1</v>
      </c>
      <c r="AJ2773" s="85">
        <f>IF(I2773&gt;Variables!$G$7,0,1)</f>
        <v>1</v>
      </c>
      <c r="AK2773" s="85">
        <f>IF(F2773&gt;Variables!$G$8,0,1)</f>
        <v>1</v>
      </c>
      <c r="AL2773" s="85">
        <f>IF(G2773&gt;Variables!$G$9,0,1)</f>
        <v>1</v>
      </c>
      <c r="AM2773" s="85">
        <f>IF(AND(K2773&gt;Variables!$G$10,K2773&lt;Variables!$G$11),0,1)</f>
        <v>0</v>
      </c>
      <c r="AN2773" s="103">
        <f>IF(H2773&lt;Variables!$G$13,1,0)</f>
        <v>1</v>
      </c>
      <c r="AO2773" s="101">
        <f>IF(R2773&lt;Variables!$G$12,0,1)</f>
        <v>0</v>
      </c>
      <c r="AP2773" s="86">
        <f t="shared" si="399"/>
        <v>1</v>
      </c>
      <c r="AR2773">
        <v>1</v>
      </c>
      <c r="AS2773">
        <v>0</v>
      </c>
      <c r="AT2773">
        <v>0</v>
      </c>
      <c r="AU2773">
        <v>0</v>
      </c>
      <c r="BA2773">
        <v>2</v>
      </c>
    </row>
    <row r="2774" spans="3:53" ht="12.75" x14ac:dyDescent="0.2">
      <c r="C2774" t="s">
        <v>734</v>
      </c>
      <c r="D2774" t="s">
        <v>740</v>
      </c>
      <c r="E2774">
        <v>6.54</v>
      </c>
      <c r="F2774">
        <v>5.63</v>
      </c>
      <c r="G2774">
        <v>1.39</v>
      </c>
      <c r="H2774">
        <v>-99999</v>
      </c>
      <c r="I2774">
        <v>19.048999999999999</v>
      </c>
      <c r="J2774" t="s">
        <v>78</v>
      </c>
      <c r="K2774">
        <v>60.19</v>
      </c>
      <c r="L2774">
        <v>6.5668625</v>
      </c>
      <c r="M2774">
        <v>-0.41210699934710732</v>
      </c>
      <c r="N2774">
        <v>6.5716999999999981</v>
      </c>
      <c r="O2774">
        <v>-0.48541473286970638</v>
      </c>
      <c r="P2774">
        <v>23014</v>
      </c>
      <c r="Q2774">
        <v>69528</v>
      </c>
      <c r="R2774">
        <v>0.33</v>
      </c>
      <c r="S2774">
        <v>24.460999999999991</v>
      </c>
      <c r="T2774">
        <v>4.3420000000000014</v>
      </c>
      <c r="U2774">
        <v>13.020799999999999</v>
      </c>
      <c r="V2774">
        <f t="shared" si="401"/>
        <v>2.4954109634768513</v>
      </c>
      <c r="AC2774">
        <v>6.58</v>
      </c>
      <c r="AD2774">
        <v>6.52</v>
      </c>
      <c r="AH2774" s="85">
        <f>IF(AND(M2774&lt;Variables!$G$6,M2774&gt;Variables!$G$5),0,1)</f>
        <v>1</v>
      </c>
      <c r="AI2774" s="85">
        <f t="shared" si="400"/>
        <v>1</v>
      </c>
      <c r="AJ2774" s="85">
        <f>IF(I2774&gt;Variables!$G$7,0,1)</f>
        <v>0</v>
      </c>
      <c r="AK2774" s="85">
        <f>IF(F2774&gt;Variables!$G$8,0,1)</f>
        <v>1</v>
      </c>
      <c r="AL2774" s="85">
        <f>IF(G2774&gt;Variables!$G$9,0,1)</f>
        <v>1</v>
      </c>
      <c r="AM2774" s="85">
        <f>IF(AND(K2774&gt;Variables!$G$10,K2774&lt;Variables!$G$11),0,1)</f>
        <v>0</v>
      </c>
      <c r="AN2774" s="103">
        <f>IF(H2774&lt;Variables!$G$13,1,0)</f>
        <v>1</v>
      </c>
      <c r="AO2774" s="101">
        <f>IF(R2774&lt;Variables!$G$12,0,1)</f>
        <v>0</v>
      </c>
      <c r="AP2774" s="86">
        <f t="shared" si="399"/>
        <v>1</v>
      </c>
      <c r="AR2774">
        <v>0</v>
      </c>
      <c r="AS2774">
        <v>0</v>
      </c>
      <c r="AT2774">
        <v>0</v>
      </c>
      <c r="AU2774">
        <v>0</v>
      </c>
      <c r="BA2774">
        <v>0</v>
      </c>
    </row>
    <row r="2775" spans="3:53" ht="12.75" x14ac:dyDescent="0.2">
      <c r="C2775" t="s">
        <v>734</v>
      </c>
      <c r="D2775" t="s">
        <v>741</v>
      </c>
      <c r="E2775">
        <v>11.95</v>
      </c>
      <c r="F2775">
        <v>30.22</v>
      </c>
      <c r="G2775">
        <v>3.79</v>
      </c>
      <c r="H2775">
        <v>204.42</v>
      </c>
      <c r="I2775">
        <v>11.558999999999999</v>
      </c>
      <c r="J2775" t="s">
        <v>76</v>
      </c>
      <c r="K2775">
        <v>77.83</v>
      </c>
      <c r="L2775">
        <v>11.98325</v>
      </c>
      <c r="M2775">
        <v>-0.1940208207289415</v>
      </c>
      <c r="N2775">
        <v>11.987422580645161</v>
      </c>
      <c r="O2775">
        <v>-0.22876127424954679</v>
      </c>
      <c r="P2775">
        <v>981430</v>
      </c>
      <c r="Q2775">
        <v>83360</v>
      </c>
      <c r="R2775">
        <v>11.77</v>
      </c>
      <c r="S2775">
        <v>24.460999999999991</v>
      </c>
      <c r="T2775">
        <v>4.3420000000000014</v>
      </c>
      <c r="U2775">
        <v>13.020799999999999</v>
      </c>
      <c r="V2775">
        <f t="shared" si="401"/>
        <v>2.6759573845242324</v>
      </c>
      <c r="AC2775">
        <v>12</v>
      </c>
      <c r="AD2775">
        <v>11.87</v>
      </c>
      <c r="AH2775" s="85">
        <f>IF(AND(M2775&lt;Variables!$G$6,M2775&gt;Variables!$G$5),0,1)</f>
        <v>1</v>
      </c>
      <c r="AI2775" s="85">
        <f t="shared" si="400"/>
        <v>1</v>
      </c>
      <c r="AJ2775" s="85">
        <f>IF(I2775&gt;Variables!$G$7,0,1)</f>
        <v>0</v>
      </c>
      <c r="AK2775" s="85">
        <f>IF(F2775&gt;Variables!$G$8,0,1)</f>
        <v>0</v>
      </c>
      <c r="AL2775" s="85">
        <f>IF(G2775&gt;Variables!$G$9,0,1)</f>
        <v>1</v>
      </c>
      <c r="AM2775" s="85">
        <f>IF(AND(K2775&gt;Variables!$G$10,K2775&lt;Variables!$G$11),0,1)</f>
        <v>1</v>
      </c>
      <c r="AN2775" s="103">
        <f>IF(H2775&lt;Variables!$G$13,1,0)</f>
        <v>1</v>
      </c>
      <c r="AO2775" s="101">
        <f>IF(R2775&lt;Variables!$G$12,0,1)</f>
        <v>1</v>
      </c>
      <c r="AP2775" s="86">
        <f t="shared" si="399"/>
        <v>0</v>
      </c>
      <c r="AR2775">
        <v>0</v>
      </c>
      <c r="AS2775">
        <v>1</v>
      </c>
      <c r="AT2775">
        <v>0</v>
      </c>
      <c r="AU2775">
        <v>0</v>
      </c>
      <c r="BA2775">
        <v>-0.01</v>
      </c>
    </row>
    <row r="2776" spans="3:53" ht="12.75" x14ac:dyDescent="0.2">
      <c r="C2776" t="s">
        <v>734</v>
      </c>
      <c r="D2776" t="s">
        <v>447</v>
      </c>
      <c r="E2776">
        <v>20.329999999999998</v>
      </c>
      <c r="F2776">
        <v>7.11</v>
      </c>
      <c r="G2776">
        <v>-1.72</v>
      </c>
      <c r="H2776">
        <v>8760</v>
      </c>
      <c r="I2776">
        <v>-49.082999999999998</v>
      </c>
      <c r="J2776" t="s">
        <v>78</v>
      </c>
      <c r="K2776">
        <v>49.79</v>
      </c>
      <c r="L2776">
        <v>20.373925</v>
      </c>
      <c r="M2776">
        <v>-0.31375888543813291</v>
      </c>
      <c r="N2776">
        <v>20.643729032258069</v>
      </c>
      <c r="O2776">
        <v>-1.616612152468103</v>
      </c>
      <c r="P2776">
        <v>29383000</v>
      </c>
      <c r="Q2776">
        <v>23357000</v>
      </c>
      <c r="R2776">
        <v>1.26</v>
      </c>
      <c r="S2776">
        <v>24.460999999999991</v>
      </c>
      <c r="T2776">
        <v>4.3420000000000014</v>
      </c>
      <c r="U2776">
        <v>13.020799999999999</v>
      </c>
      <c r="V2776">
        <f t="shared" si="401"/>
        <v>2.3727918425325507</v>
      </c>
      <c r="AC2776">
        <v>21.52</v>
      </c>
      <c r="AD2776">
        <v>19.100000000000001</v>
      </c>
      <c r="AH2776" s="85">
        <f>IF(AND(M2776&lt;Variables!$G$6,M2776&gt;Variables!$G$5),0,1)</f>
        <v>1</v>
      </c>
      <c r="AI2776" s="85">
        <f t="shared" si="400"/>
        <v>1</v>
      </c>
      <c r="AJ2776" s="85">
        <f>IF(I2776&gt;Variables!$G$7,0,1)</f>
        <v>1</v>
      </c>
      <c r="AK2776" s="85">
        <f>IF(F2776&gt;Variables!$G$8,0,1)</f>
        <v>1</v>
      </c>
      <c r="AL2776" s="85">
        <f>IF(G2776&gt;Variables!$G$9,0,1)</f>
        <v>1</v>
      </c>
      <c r="AM2776" s="85">
        <f>IF(AND(K2776&gt;Variables!$G$10,K2776&lt;Variables!$G$11),0,1)</f>
        <v>1</v>
      </c>
      <c r="AN2776" s="103">
        <f>IF(H2776&lt;Variables!$G$13,1,0)</f>
        <v>0</v>
      </c>
      <c r="AO2776" s="101">
        <f>IF(R2776&lt;Variables!$G$12,0,1)</f>
        <v>0</v>
      </c>
      <c r="AP2776" s="86">
        <f t="shared" si="399"/>
        <v>1</v>
      </c>
      <c r="AR2776">
        <v>1</v>
      </c>
      <c r="AS2776">
        <v>0</v>
      </c>
      <c r="AT2776">
        <v>0</v>
      </c>
      <c r="AU2776">
        <v>0</v>
      </c>
      <c r="BA2776">
        <v>2</v>
      </c>
    </row>
    <row r="2777" spans="3:53" ht="12.75" x14ac:dyDescent="0.2">
      <c r="C2777" t="s">
        <v>734</v>
      </c>
      <c r="D2777" t="s">
        <v>216</v>
      </c>
      <c r="E2777">
        <v>0.89</v>
      </c>
      <c r="F2777">
        <v>8.07</v>
      </c>
      <c r="G2777">
        <v>-4.0199999999999996</v>
      </c>
      <c r="H2777">
        <v>524.73</v>
      </c>
      <c r="I2777">
        <v>-41.563000000000002</v>
      </c>
      <c r="J2777" t="s">
        <v>78</v>
      </c>
      <c r="K2777">
        <v>51.67</v>
      </c>
      <c r="L2777">
        <v>0.88314300000000012</v>
      </c>
      <c r="M2777">
        <v>-0.35588800454740821</v>
      </c>
      <c r="N2777">
        <v>0.90379058064516127</v>
      </c>
      <c r="O2777">
        <v>-2.6323111962705581</v>
      </c>
      <c r="P2777">
        <v>159150000</v>
      </c>
      <c r="Q2777">
        <v>104770000</v>
      </c>
      <c r="R2777">
        <v>1.52</v>
      </c>
      <c r="S2777">
        <v>24.460999999999991</v>
      </c>
      <c r="T2777">
        <v>4.3420000000000014</v>
      </c>
      <c r="U2777">
        <v>13.020799999999999</v>
      </c>
      <c r="V2777">
        <f t="shared" si="401"/>
        <v>2.3952707217286444</v>
      </c>
      <c r="AC2777">
        <v>0.92630000000000001</v>
      </c>
      <c r="AD2777">
        <v>0.78</v>
      </c>
      <c r="AH2777" s="85">
        <f>IF(AND(M2777&lt;Variables!$G$6,M2777&gt;Variables!$G$5),0,1)</f>
        <v>1</v>
      </c>
      <c r="AI2777" s="85">
        <f t="shared" si="400"/>
        <v>1</v>
      </c>
      <c r="AJ2777" s="85">
        <f>IF(I2777&gt;Variables!$G$7,0,1)</f>
        <v>1</v>
      </c>
      <c r="AK2777" s="85">
        <f>IF(F2777&gt;Variables!$G$8,0,1)</f>
        <v>1</v>
      </c>
      <c r="AL2777" s="85">
        <f>IF(G2777&gt;Variables!$G$9,0,1)</f>
        <v>1</v>
      </c>
      <c r="AM2777" s="85">
        <f>IF(AND(K2777&gt;Variables!$G$10,K2777&lt;Variables!$G$11),0,1)</f>
        <v>0</v>
      </c>
      <c r="AN2777" s="103">
        <f>IF(H2777&lt;Variables!$G$13,1,0)</f>
        <v>1</v>
      </c>
      <c r="AO2777" s="101">
        <f>IF(R2777&lt;Variables!$G$12,0,1)</f>
        <v>0</v>
      </c>
      <c r="AP2777" s="86">
        <f t="shared" si="399"/>
        <v>1</v>
      </c>
      <c r="AR2777">
        <v>0</v>
      </c>
      <c r="AS2777">
        <v>0</v>
      </c>
      <c r="AT2777">
        <v>1</v>
      </c>
      <c r="AU2777">
        <v>0</v>
      </c>
      <c r="BA2777">
        <v>-2.25</v>
      </c>
    </row>
    <row r="2778" spans="3:53" ht="12.75" x14ac:dyDescent="0.2">
      <c r="C2778" t="s">
        <v>734</v>
      </c>
      <c r="D2778" t="s">
        <v>742</v>
      </c>
      <c r="E2778">
        <v>127.67</v>
      </c>
      <c r="F2778">
        <v>8.43</v>
      </c>
      <c r="G2778">
        <v>-1.61</v>
      </c>
      <c r="H2778">
        <v>10630</v>
      </c>
      <c r="I2778">
        <v>-2.8000000000000001E-2</v>
      </c>
      <c r="J2778" t="s">
        <v>78</v>
      </c>
      <c r="K2778">
        <v>61.45</v>
      </c>
      <c r="L2778">
        <v>126.68143999999999</v>
      </c>
      <c r="M2778">
        <v>0.62247476820598502</v>
      </c>
      <c r="N2778">
        <v>126.63673548387101</v>
      </c>
      <c r="O2778">
        <v>0.65799589111737422</v>
      </c>
      <c r="P2778">
        <v>810702</v>
      </c>
      <c r="Q2778">
        <v>1112000</v>
      </c>
      <c r="R2778">
        <v>0.73</v>
      </c>
      <c r="S2778">
        <v>24.460999999999991</v>
      </c>
      <c r="T2778">
        <v>4.3420000000000014</v>
      </c>
      <c r="U2778">
        <v>13.020799999999999</v>
      </c>
      <c r="V2778">
        <f t="shared" si="401"/>
        <v>2.4488539093815165</v>
      </c>
      <c r="AC2778">
        <v>130.02000000000001</v>
      </c>
      <c r="AD2778">
        <v>124.75</v>
      </c>
      <c r="AH2778" s="85">
        <f>IF(AND(M2778&lt;Variables!$G$6,M2778&gt;Variables!$G$5),0,1)</f>
        <v>1</v>
      </c>
      <c r="AI2778" s="85">
        <f t="shared" si="400"/>
        <v>0</v>
      </c>
      <c r="AJ2778" s="85">
        <f>IF(I2778&gt;Variables!$G$7,0,1)</f>
        <v>1</v>
      </c>
      <c r="AK2778" s="85">
        <f>IF(F2778&gt;Variables!$G$8,0,1)</f>
        <v>1</v>
      </c>
      <c r="AL2778" s="85">
        <f>IF(G2778&gt;Variables!$G$9,0,1)</f>
        <v>1</v>
      </c>
      <c r="AM2778" s="85">
        <f>IF(AND(K2778&gt;Variables!$G$10,K2778&lt;Variables!$G$11),0,1)</f>
        <v>0</v>
      </c>
      <c r="AN2778" s="103">
        <f>IF(H2778&lt;Variables!$G$13,1,0)</f>
        <v>0</v>
      </c>
      <c r="AO2778" s="101">
        <f>IF(R2778&lt;Variables!$G$12,0,1)</f>
        <v>0</v>
      </c>
      <c r="AP2778" s="86">
        <f t="shared" si="399"/>
        <v>1</v>
      </c>
      <c r="AR2778">
        <v>0</v>
      </c>
      <c r="AS2778">
        <v>0</v>
      </c>
      <c r="AT2778">
        <v>1</v>
      </c>
      <c r="AU2778">
        <v>0</v>
      </c>
      <c r="BA2778">
        <v>-1.99</v>
      </c>
    </row>
    <row r="2779" spans="3:53" ht="12.75" x14ac:dyDescent="0.2">
      <c r="C2779" t="s">
        <v>734</v>
      </c>
      <c r="D2779" t="s">
        <v>743</v>
      </c>
      <c r="E2779">
        <v>59.08</v>
      </c>
      <c r="F2779">
        <v>8.8800000000000008</v>
      </c>
      <c r="G2779">
        <v>1.95</v>
      </c>
      <c r="H2779">
        <v>8440</v>
      </c>
      <c r="I2779">
        <v>-0.36799999999999999</v>
      </c>
      <c r="J2779" t="s">
        <v>78</v>
      </c>
      <c r="K2779">
        <v>67.61</v>
      </c>
      <c r="L2779">
        <v>58.805689999999991</v>
      </c>
      <c r="M2779">
        <v>0.46646846589166291</v>
      </c>
      <c r="N2779">
        <v>58.774074193548373</v>
      </c>
      <c r="O2779">
        <v>0.52051148512213763</v>
      </c>
      <c r="P2779">
        <v>1188000</v>
      </c>
      <c r="Q2779">
        <v>1356000</v>
      </c>
      <c r="R2779">
        <v>0.88</v>
      </c>
      <c r="S2779">
        <v>24.460999999999991</v>
      </c>
      <c r="T2779">
        <v>4.3420000000000014</v>
      </c>
      <c r="U2779">
        <v>13.020799999999999</v>
      </c>
      <c r="V2779">
        <f t="shared" si="401"/>
        <v>2.5135879159184076</v>
      </c>
      <c r="AC2779">
        <v>59.5</v>
      </c>
      <c r="AD2779">
        <v>58.25</v>
      </c>
      <c r="AH2779" s="85">
        <f>IF(AND(M2779&lt;Variables!$G$6,M2779&gt;Variables!$G$5),0,1)</f>
        <v>1</v>
      </c>
      <c r="AI2779" s="85">
        <f t="shared" si="400"/>
        <v>0</v>
      </c>
      <c r="AJ2779" s="85">
        <f>IF(I2779&gt;Variables!$G$7,0,1)</f>
        <v>1</v>
      </c>
      <c r="AK2779" s="85">
        <f>IF(F2779&gt;Variables!$G$8,0,1)</f>
        <v>1</v>
      </c>
      <c r="AL2779" s="85">
        <f>IF(G2779&gt;Variables!$G$9,0,1)</f>
        <v>1</v>
      </c>
      <c r="AM2779" s="85">
        <f>IF(AND(K2779&gt;Variables!$G$10,K2779&lt;Variables!$G$11),0,1)</f>
        <v>0</v>
      </c>
      <c r="AN2779" s="103">
        <f>IF(H2779&lt;Variables!$G$13,1,0)</f>
        <v>0</v>
      </c>
      <c r="AO2779" s="101">
        <f>IF(R2779&lt;Variables!$G$12,0,1)</f>
        <v>0</v>
      </c>
      <c r="AP2779" s="86">
        <f t="shared" si="399"/>
        <v>1</v>
      </c>
      <c r="AR2779">
        <v>0</v>
      </c>
      <c r="AS2779">
        <v>0</v>
      </c>
      <c r="AT2779">
        <v>1</v>
      </c>
      <c r="AU2779">
        <v>0</v>
      </c>
      <c r="BA2779">
        <v>-1.0900000000000001</v>
      </c>
    </row>
    <row r="2780" spans="3:53" ht="12.75" x14ac:dyDescent="0.2">
      <c r="C2780" t="s">
        <v>734</v>
      </c>
      <c r="D2780" t="s">
        <v>744</v>
      </c>
      <c r="E2780">
        <v>13.69</v>
      </c>
      <c r="F2780">
        <v>8.89</v>
      </c>
      <c r="G2780">
        <v>5.29</v>
      </c>
      <c r="H2780">
        <v>2330</v>
      </c>
      <c r="I2780">
        <v>-48.451999999999998</v>
      </c>
      <c r="J2780" t="s">
        <v>78</v>
      </c>
      <c r="K2780">
        <v>58.83</v>
      </c>
      <c r="L2780">
        <v>13.104749999999999</v>
      </c>
      <c r="M2780">
        <v>3.3213147904385671</v>
      </c>
      <c r="N2780">
        <v>13.34238387096774</v>
      </c>
      <c r="O2780">
        <v>1.4811156008054629</v>
      </c>
      <c r="P2780">
        <v>7066000</v>
      </c>
      <c r="Q2780">
        <v>10179000</v>
      </c>
      <c r="R2780">
        <v>0.69</v>
      </c>
      <c r="S2780">
        <v>24.460999999999991</v>
      </c>
      <c r="T2780">
        <v>4.3420000000000014</v>
      </c>
      <c r="U2780">
        <v>13.020799999999999</v>
      </c>
      <c r="V2780">
        <f t="shared" si="401"/>
        <v>2.2874276341250317</v>
      </c>
      <c r="AC2780">
        <v>14.46</v>
      </c>
      <c r="AD2780">
        <v>12.66</v>
      </c>
      <c r="AH2780" s="85">
        <f>IF(AND(M2780&lt;Variables!$G$6,M2780&gt;Variables!$G$5),0,1)</f>
        <v>1</v>
      </c>
      <c r="AI2780" s="85">
        <f t="shared" si="400"/>
        <v>1</v>
      </c>
      <c r="AJ2780" s="85">
        <f>IF(I2780&gt;Variables!$G$7,0,1)</f>
        <v>1</v>
      </c>
      <c r="AK2780" s="85">
        <f>IF(F2780&gt;Variables!$G$8,0,1)</f>
        <v>1</v>
      </c>
      <c r="AL2780" s="85">
        <f>IF(G2780&gt;Variables!$G$9,0,1)</f>
        <v>1</v>
      </c>
      <c r="AM2780" s="85">
        <f>IF(AND(K2780&gt;Variables!$G$10,K2780&lt;Variables!$G$11),0,1)</f>
        <v>0</v>
      </c>
      <c r="AN2780" s="103">
        <f>IF(H2780&lt;Variables!$G$13,1,0)</f>
        <v>1</v>
      </c>
      <c r="AO2780" s="101">
        <f>IF(R2780&lt;Variables!$G$12,0,1)</f>
        <v>0</v>
      </c>
      <c r="AP2780" s="86">
        <f t="shared" si="399"/>
        <v>1</v>
      </c>
      <c r="AR2780">
        <v>1</v>
      </c>
      <c r="AS2780">
        <v>0</v>
      </c>
      <c r="AT2780">
        <v>0</v>
      </c>
      <c r="AU2780">
        <v>0</v>
      </c>
      <c r="BA2780">
        <v>2</v>
      </c>
    </row>
    <row r="2781" spans="3:53" ht="12.75" x14ac:dyDescent="0.2">
      <c r="C2781" t="s">
        <v>734</v>
      </c>
      <c r="D2781" t="s">
        <v>745</v>
      </c>
      <c r="E2781">
        <v>1.3</v>
      </c>
      <c r="F2781">
        <v>13.72</v>
      </c>
      <c r="G2781">
        <v>-6.18</v>
      </c>
      <c r="H2781">
        <v>1830</v>
      </c>
      <c r="I2781">
        <v>-52.505000000000003</v>
      </c>
      <c r="J2781" t="s">
        <v>78</v>
      </c>
      <c r="K2781">
        <v>50.21</v>
      </c>
      <c r="L2781">
        <v>1.29715</v>
      </c>
      <c r="M2781">
        <v>-0.55120841845582769</v>
      </c>
      <c r="N2781">
        <v>1.3325967741935481</v>
      </c>
      <c r="O2781">
        <v>-3.196523886179031</v>
      </c>
      <c r="P2781">
        <v>295750000</v>
      </c>
      <c r="Q2781">
        <v>242780000</v>
      </c>
      <c r="R2781">
        <v>1.22</v>
      </c>
      <c r="S2781">
        <v>24.460999999999991</v>
      </c>
      <c r="T2781">
        <v>4.3420000000000014</v>
      </c>
      <c r="U2781">
        <v>13.020799999999999</v>
      </c>
      <c r="V2781">
        <f t="shared" si="401"/>
        <v>2.3838413157614768</v>
      </c>
      <c r="AC2781">
        <v>1.49</v>
      </c>
      <c r="AD2781">
        <v>1.24</v>
      </c>
      <c r="AH2781" s="85">
        <f>IF(AND(M2781&lt;Variables!$G$6,M2781&gt;Variables!$G$5),0,1)</f>
        <v>1</v>
      </c>
      <c r="AI2781" s="85">
        <f t="shared" si="400"/>
        <v>1</v>
      </c>
      <c r="AJ2781" s="85">
        <f>IF(I2781&gt;Variables!$G$7,0,1)</f>
        <v>1</v>
      </c>
      <c r="AK2781" s="85">
        <f>IF(F2781&gt;Variables!$G$8,0,1)</f>
        <v>0</v>
      </c>
      <c r="AL2781" s="85">
        <f>IF(G2781&gt;Variables!$G$9,0,1)</f>
        <v>1</v>
      </c>
      <c r="AM2781" s="85">
        <f>IF(AND(K2781&gt;Variables!$G$10,K2781&lt;Variables!$G$11),0,1)</f>
        <v>0</v>
      </c>
      <c r="AN2781" s="103">
        <f>IF(H2781&lt;Variables!$G$13,1,0)</f>
        <v>1</v>
      </c>
      <c r="AO2781" s="101">
        <f>IF(R2781&lt;Variables!$G$12,0,1)</f>
        <v>0</v>
      </c>
      <c r="AP2781" s="86">
        <f t="shared" si="399"/>
        <v>1</v>
      </c>
      <c r="AR2781">
        <v>1</v>
      </c>
      <c r="AS2781">
        <v>0</v>
      </c>
      <c r="AT2781">
        <v>0</v>
      </c>
      <c r="AU2781">
        <v>0</v>
      </c>
      <c r="BA2781">
        <v>2</v>
      </c>
    </row>
    <row r="2782" spans="3:53" ht="12.75" x14ac:dyDescent="0.2">
      <c r="C2782" t="s">
        <v>734</v>
      </c>
      <c r="D2782" t="s">
        <v>603</v>
      </c>
      <c r="E2782">
        <v>17.59</v>
      </c>
      <c r="F2782">
        <v>15.61</v>
      </c>
      <c r="G2782">
        <v>-7.13</v>
      </c>
      <c r="H2782">
        <v>8470</v>
      </c>
      <c r="I2782">
        <v>-0.78400000000000003</v>
      </c>
      <c r="J2782" t="s">
        <v>78</v>
      </c>
      <c r="K2782">
        <v>53.51</v>
      </c>
      <c r="L2782">
        <v>17.23114</v>
      </c>
      <c r="M2782">
        <v>2.0826248292335641</v>
      </c>
      <c r="N2782">
        <v>17.85602258064516</v>
      </c>
      <c r="O2782">
        <v>-1.489819916186218</v>
      </c>
      <c r="P2782">
        <v>167114000</v>
      </c>
      <c r="Q2782">
        <v>20472000</v>
      </c>
      <c r="R2782">
        <v>8.16</v>
      </c>
      <c r="S2782">
        <v>24.460999999999991</v>
      </c>
      <c r="T2782">
        <v>4.3420000000000014</v>
      </c>
      <c r="U2782">
        <v>13.020799999999999</v>
      </c>
      <c r="V2782">
        <f t="shared" si="401"/>
        <v>2.328104036460966</v>
      </c>
      <c r="AC2782">
        <v>18.5</v>
      </c>
      <c r="AD2782">
        <v>13.56</v>
      </c>
      <c r="AH2782" s="85">
        <f>IF(AND(M2782&lt;Variables!$G$6,M2782&gt;Variables!$G$5),0,1)</f>
        <v>1</v>
      </c>
      <c r="AI2782" s="85">
        <f t="shared" si="400"/>
        <v>1</v>
      </c>
      <c r="AJ2782" s="85">
        <f>IF(I2782&gt;Variables!$G$7,0,1)</f>
        <v>1</v>
      </c>
      <c r="AK2782" s="85">
        <f>IF(F2782&gt;Variables!$G$8,0,1)</f>
        <v>0</v>
      </c>
      <c r="AL2782" s="85">
        <f>IF(G2782&gt;Variables!$G$9,0,1)</f>
        <v>1</v>
      </c>
      <c r="AM2782" s="85">
        <f>IF(AND(K2782&gt;Variables!$G$10,K2782&lt;Variables!$G$11),0,1)</f>
        <v>0</v>
      </c>
      <c r="AN2782" s="103">
        <f>IF(H2782&lt;Variables!$G$13,1,0)</f>
        <v>0</v>
      </c>
      <c r="AO2782" s="101">
        <f>IF(R2782&lt;Variables!$G$12,0,1)</f>
        <v>1</v>
      </c>
      <c r="AP2782" s="86">
        <f t="shared" si="399"/>
        <v>1</v>
      </c>
      <c r="AR2782">
        <v>0</v>
      </c>
      <c r="AS2782">
        <v>0</v>
      </c>
      <c r="AT2782">
        <v>1</v>
      </c>
      <c r="AU2782">
        <v>0</v>
      </c>
      <c r="BA2782">
        <v>-2.25</v>
      </c>
    </row>
    <row r="2783" spans="3:53" ht="12.75" x14ac:dyDescent="0.2">
      <c r="C2783" t="s">
        <v>734</v>
      </c>
      <c r="D2783" t="s">
        <v>746</v>
      </c>
      <c r="E2783">
        <v>5.28</v>
      </c>
      <c r="F2783">
        <v>19.170000000000002</v>
      </c>
      <c r="G2783">
        <v>-9.06</v>
      </c>
      <c r="H2783">
        <v>1580</v>
      </c>
      <c r="I2783">
        <v>18.297999999999998</v>
      </c>
      <c r="J2783" t="s">
        <v>78</v>
      </c>
      <c r="K2783">
        <v>52.62</v>
      </c>
      <c r="L2783">
        <v>5.2614999999999998</v>
      </c>
      <c r="M2783">
        <v>-0.78874845576356722</v>
      </c>
      <c r="N2783">
        <v>5.3393838709677421</v>
      </c>
      <c r="O2783">
        <v>-2.2359109937174182</v>
      </c>
      <c r="P2783">
        <v>22850000</v>
      </c>
      <c r="Q2783">
        <v>17170000</v>
      </c>
      <c r="R2783">
        <v>1.33</v>
      </c>
      <c r="S2783">
        <v>24.460999999999991</v>
      </c>
      <c r="T2783">
        <v>4.3420000000000014</v>
      </c>
      <c r="U2783">
        <v>13.020799999999999</v>
      </c>
      <c r="V2783">
        <f t="shared" si="401"/>
        <v>2.4206187723652945</v>
      </c>
      <c r="AC2783">
        <v>5.5250000000000004</v>
      </c>
      <c r="AD2783">
        <v>4.97</v>
      </c>
      <c r="AH2783" s="85">
        <f>IF(AND(M2783&lt;Variables!$G$6,M2783&gt;Variables!$G$5),0,1)</f>
        <v>1</v>
      </c>
      <c r="AI2783" s="85">
        <f t="shared" si="400"/>
        <v>1</v>
      </c>
      <c r="AJ2783" s="85">
        <f>IF(I2783&gt;Variables!$G$7,0,1)</f>
        <v>0</v>
      </c>
      <c r="AK2783" s="85">
        <f>IF(F2783&gt;Variables!$G$8,0,1)</f>
        <v>0</v>
      </c>
      <c r="AL2783" s="85">
        <f>IF(G2783&gt;Variables!$G$9,0,1)</f>
        <v>1</v>
      </c>
      <c r="AM2783" s="85">
        <f>IF(AND(K2783&gt;Variables!$G$10,K2783&lt;Variables!$G$11),0,1)</f>
        <v>0</v>
      </c>
      <c r="AN2783" s="103">
        <f>IF(H2783&lt;Variables!$G$13,1,0)</f>
        <v>1</v>
      </c>
      <c r="AO2783" s="101">
        <f>IF(R2783&lt;Variables!$G$12,0,1)</f>
        <v>0</v>
      </c>
      <c r="AP2783" s="86">
        <f t="shared" si="399"/>
        <v>1</v>
      </c>
      <c r="AR2783">
        <v>0</v>
      </c>
      <c r="AS2783">
        <v>0</v>
      </c>
      <c r="AT2783">
        <v>1</v>
      </c>
      <c r="AU2783">
        <v>0</v>
      </c>
      <c r="BA2783">
        <v>-2.25</v>
      </c>
    </row>
    <row r="2784" spans="3:53" ht="12.75" x14ac:dyDescent="0.2">
      <c r="C2784" t="s">
        <v>734</v>
      </c>
      <c r="D2784" t="s">
        <v>747</v>
      </c>
      <c r="E2784">
        <v>11.66</v>
      </c>
      <c r="F2784">
        <v>25.31</v>
      </c>
      <c r="G2784">
        <v>-11.29</v>
      </c>
      <c r="H2784">
        <v>191.97</v>
      </c>
      <c r="I2784">
        <v>-5.0629999999999997</v>
      </c>
      <c r="J2784" t="s">
        <v>78</v>
      </c>
      <c r="K2784">
        <v>53.18</v>
      </c>
      <c r="L2784">
        <v>11.821655</v>
      </c>
      <c r="M2784">
        <v>-0.60613340517888403</v>
      </c>
      <c r="N2784">
        <v>12.052254838709681</v>
      </c>
      <c r="O2784">
        <v>-2.507869628999968</v>
      </c>
      <c r="P2784">
        <v>2670000</v>
      </c>
      <c r="Q2784">
        <v>0</v>
      </c>
      <c r="R2784">
        <v>1</v>
      </c>
      <c r="S2784">
        <v>24.460999999999991</v>
      </c>
      <c r="T2784">
        <v>4.3420000000000014</v>
      </c>
      <c r="U2784">
        <v>13.020799999999999</v>
      </c>
      <c r="V2784">
        <f t="shared" si="401"/>
        <v>2.4212709007464688</v>
      </c>
      <c r="AC2784">
        <v>12.45</v>
      </c>
      <c r="AD2784">
        <v>10.6135</v>
      </c>
      <c r="AH2784" s="85">
        <f>IF(AND(M2784&lt;Variables!$G$6,M2784&gt;Variables!$G$5),0,1)</f>
        <v>1</v>
      </c>
      <c r="AI2784" s="85">
        <f t="shared" si="400"/>
        <v>1</v>
      </c>
      <c r="AJ2784" s="85">
        <f>IF(I2784&gt;Variables!$G$7,0,1)</f>
        <v>1</v>
      </c>
      <c r="AK2784" s="85">
        <f>IF(F2784&gt;Variables!$G$8,0,1)</f>
        <v>0</v>
      </c>
      <c r="AL2784" s="85">
        <f>IF(G2784&gt;Variables!$G$9,0,1)</f>
        <v>1</v>
      </c>
      <c r="AM2784" s="85">
        <f>IF(AND(K2784&gt;Variables!$G$10,K2784&lt;Variables!$G$11),0,1)</f>
        <v>0</v>
      </c>
      <c r="AN2784" s="103">
        <f>IF(H2784&lt;Variables!$G$13,1,0)</f>
        <v>1</v>
      </c>
      <c r="AO2784" s="101">
        <f>IF(R2784&lt;Variables!$G$12,0,1)</f>
        <v>0</v>
      </c>
      <c r="AP2784" s="86">
        <f t="shared" si="399"/>
        <v>1</v>
      </c>
      <c r="AR2784">
        <v>0</v>
      </c>
      <c r="AS2784">
        <v>0</v>
      </c>
      <c r="AT2784">
        <v>1</v>
      </c>
      <c r="AU2784">
        <v>0</v>
      </c>
      <c r="BA2784">
        <v>-2.25</v>
      </c>
    </row>
    <row r="2785" spans="3:53" ht="12.75" x14ac:dyDescent="0.2">
      <c r="C2785" t="s">
        <v>734</v>
      </c>
      <c r="D2785" t="s">
        <v>748</v>
      </c>
      <c r="E2785">
        <v>16.329999999999998</v>
      </c>
      <c r="F2785">
        <v>37.89</v>
      </c>
      <c r="G2785">
        <v>12.82</v>
      </c>
      <c r="H2785">
        <v>1460</v>
      </c>
      <c r="I2785">
        <v>-62.747999999999998</v>
      </c>
      <c r="J2785" t="s">
        <v>78</v>
      </c>
      <c r="K2785">
        <v>55.44</v>
      </c>
      <c r="L2785">
        <v>16.028175000000001</v>
      </c>
      <c r="M2785">
        <v>1.2903839644875259</v>
      </c>
      <c r="N2785">
        <v>16.213493548387099</v>
      </c>
      <c r="O2785">
        <v>0.13264538915513291</v>
      </c>
      <c r="P2785">
        <v>51000000</v>
      </c>
      <c r="Q2785">
        <v>12270000</v>
      </c>
      <c r="R2785">
        <v>4.16</v>
      </c>
      <c r="S2785">
        <v>24.460999999999991</v>
      </c>
      <c r="T2785">
        <v>4.3420000000000014</v>
      </c>
      <c r="U2785">
        <v>13.020799999999999</v>
      </c>
      <c r="V2785">
        <f t="shared" si="401"/>
        <v>2.3695355557647706</v>
      </c>
      <c r="AC2785">
        <v>17.34</v>
      </c>
      <c r="AD2785">
        <v>13.1</v>
      </c>
      <c r="AH2785" s="85">
        <f>IF(AND(M2785&lt;Variables!$G$6,M2785&gt;Variables!$G$5),0,1)</f>
        <v>1</v>
      </c>
      <c r="AI2785" s="85">
        <f t="shared" si="400"/>
        <v>1</v>
      </c>
      <c r="AJ2785" s="85">
        <f>IF(I2785&gt;Variables!$G$7,0,1)</f>
        <v>1</v>
      </c>
      <c r="AK2785" s="85">
        <f>IF(F2785&gt;Variables!$G$8,0,1)</f>
        <v>0</v>
      </c>
      <c r="AL2785" s="85">
        <f>IF(G2785&gt;Variables!$G$9,0,1)</f>
        <v>0</v>
      </c>
      <c r="AM2785" s="85">
        <f>IF(AND(K2785&gt;Variables!$G$10,K2785&lt;Variables!$G$11),0,1)</f>
        <v>0</v>
      </c>
      <c r="AN2785" s="103">
        <f>IF(H2785&lt;Variables!$G$13,1,0)</f>
        <v>1</v>
      </c>
      <c r="AO2785" s="101">
        <f>IF(R2785&lt;Variables!$G$12,0,1)</f>
        <v>1</v>
      </c>
      <c r="AP2785" s="86">
        <f t="shared" si="399"/>
        <v>1</v>
      </c>
      <c r="AR2785">
        <v>0</v>
      </c>
      <c r="AS2785">
        <v>0</v>
      </c>
      <c r="AT2785">
        <v>1</v>
      </c>
      <c r="AU2785">
        <v>0</v>
      </c>
      <c r="BA2785">
        <v>-2.25</v>
      </c>
    </row>
    <row r="2786" spans="3:53" ht="12.75" x14ac:dyDescent="0.2">
      <c r="C2786" t="s">
        <v>734</v>
      </c>
      <c r="D2786" t="s">
        <v>251</v>
      </c>
      <c r="E2786">
        <v>9.44</v>
      </c>
      <c r="F2786">
        <v>7.38</v>
      </c>
      <c r="G2786">
        <v>-6.3</v>
      </c>
      <c r="H2786">
        <v>3660</v>
      </c>
      <c r="I2786">
        <v>-0.35099999999999998</v>
      </c>
      <c r="J2786" t="s">
        <v>78</v>
      </c>
      <c r="K2786">
        <v>51.82</v>
      </c>
      <c r="L2786">
        <v>9.3244900000000008</v>
      </c>
      <c r="M2786">
        <v>0.59316917064631558</v>
      </c>
      <c r="N2786">
        <v>9.5328903225806467</v>
      </c>
      <c r="O2786">
        <v>-1.6059171709761599</v>
      </c>
      <c r="P2786">
        <v>17426000</v>
      </c>
      <c r="Q2786">
        <v>22742000</v>
      </c>
      <c r="R2786">
        <v>0.77</v>
      </c>
      <c r="S2786">
        <v>24.460999999999991</v>
      </c>
      <c r="T2786">
        <v>4.3420000000000014</v>
      </c>
      <c r="U2786">
        <v>13.020799999999999</v>
      </c>
      <c r="V2786">
        <f t="shared" si="401"/>
        <v>2.3673150094952113</v>
      </c>
      <c r="AC2786">
        <v>10.029999999999999</v>
      </c>
      <c r="AD2786">
        <v>8.5500000000000007</v>
      </c>
      <c r="AH2786" s="85">
        <f>IF(AND(M2786&lt;Variables!$G$6,M2786&gt;Variables!$G$5),0,1)</f>
        <v>1</v>
      </c>
      <c r="AI2786" s="85">
        <f t="shared" si="400"/>
        <v>1</v>
      </c>
      <c r="AJ2786" s="85">
        <f>IF(I2786&gt;Variables!$G$7,0,1)</f>
        <v>1</v>
      </c>
      <c r="AK2786" s="85">
        <f>IF(F2786&gt;Variables!$G$8,0,1)</f>
        <v>1</v>
      </c>
      <c r="AL2786" s="85">
        <f>IF(G2786&gt;Variables!$G$9,0,1)</f>
        <v>1</v>
      </c>
      <c r="AM2786" s="85">
        <f>IF(AND(K2786&gt;Variables!$G$10,K2786&lt;Variables!$G$11),0,1)</f>
        <v>0</v>
      </c>
      <c r="AN2786" s="103">
        <f>IF(H2786&lt;Variables!$G$13,1,0)</f>
        <v>0</v>
      </c>
      <c r="AO2786" s="101">
        <f>IF(R2786&lt;Variables!$G$12,0,1)</f>
        <v>0</v>
      </c>
      <c r="AP2786" s="86">
        <f t="shared" si="399"/>
        <v>1</v>
      </c>
      <c r="AR2786">
        <v>0</v>
      </c>
      <c r="AS2786">
        <v>0</v>
      </c>
      <c r="AT2786">
        <v>1</v>
      </c>
      <c r="AU2786">
        <v>0</v>
      </c>
      <c r="BA2786">
        <v>-2.25</v>
      </c>
    </row>
    <row r="2787" spans="3:53" ht="12.75" x14ac:dyDescent="0.2">
      <c r="C2787" t="s">
        <v>734</v>
      </c>
      <c r="D2787" t="s">
        <v>273</v>
      </c>
      <c r="E2787">
        <v>5.58</v>
      </c>
      <c r="F2787">
        <v>4.5199999999999996</v>
      </c>
      <c r="G2787">
        <v>3.33</v>
      </c>
      <c r="H2787">
        <v>2600</v>
      </c>
      <c r="I2787">
        <v>5.0519999999999996</v>
      </c>
      <c r="J2787" t="s">
        <v>76</v>
      </c>
      <c r="K2787">
        <v>69.81</v>
      </c>
      <c r="L2787">
        <v>5.5371600000000001</v>
      </c>
      <c r="M2787">
        <v>0.77187583526573589</v>
      </c>
      <c r="N2787">
        <v>5.4994516129032256</v>
      </c>
      <c r="O2787">
        <v>1.4628438026078781</v>
      </c>
      <c r="P2787">
        <v>380851</v>
      </c>
      <c r="Q2787">
        <v>2147000</v>
      </c>
      <c r="R2787">
        <v>0.18</v>
      </c>
      <c r="S2787">
        <v>24.460999999999991</v>
      </c>
      <c r="T2787">
        <v>4.3420000000000014</v>
      </c>
      <c r="U2787">
        <v>13.020799999999999</v>
      </c>
      <c r="V2787">
        <f t="shared" si="401"/>
        <v>2.5080028237464687</v>
      </c>
      <c r="AC2787">
        <v>6.09</v>
      </c>
      <c r="AD2787">
        <v>5.56</v>
      </c>
      <c r="AH2787" s="85">
        <f>IF(AND(M2787&lt;Variables!$G$6,M2787&gt;Variables!$G$5),0,1)</f>
        <v>1</v>
      </c>
      <c r="AI2787" s="85">
        <f t="shared" si="400"/>
        <v>0</v>
      </c>
      <c r="AJ2787" s="85">
        <f>IF(I2787&gt;Variables!$G$7,0,1)</f>
        <v>0</v>
      </c>
      <c r="AK2787" s="85">
        <f>IF(F2787&gt;Variables!$G$8,0,1)</f>
        <v>1</v>
      </c>
      <c r="AL2787" s="85">
        <f>IF(G2787&gt;Variables!$G$9,0,1)</f>
        <v>1</v>
      </c>
      <c r="AM2787" s="85">
        <f>IF(AND(K2787&gt;Variables!$G$10,K2787&lt;Variables!$G$11),0,1)</f>
        <v>0</v>
      </c>
      <c r="AN2787" s="103">
        <f>IF(H2787&lt;Variables!$G$13,1,0)</f>
        <v>0</v>
      </c>
      <c r="AO2787" s="101">
        <f>IF(R2787&lt;Variables!$G$12,0,1)</f>
        <v>0</v>
      </c>
      <c r="AP2787" s="86">
        <f t="shared" si="399"/>
        <v>0</v>
      </c>
      <c r="AR2787">
        <v>1</v>
      </c>
      <c r="AS2787">
        <v>0</v>
      </c>
      <c r="AT2787">
        <v>0</v>
      </c>
      <c r="AU2787">
        <v>0</v>
      </c>
      <c r="BA2787">
        <v>1.66</v>
      </c>
    </row>
    <row r="2788" spans="3:53" ht="12.75" x14ac:dyDescent="0.2">
      <c r="C2788" t="s">
        <v>734</v>
      </c>
      <c r="D2788" t="s">
        <v>749</v>
      </c>
      <c r="E2788">
        <v>15.34</v>
      </c>
      <c r="F2788">
        <v>2.82</v>
      </c>
      <c r="G2788">
        <v>1.22</v>
      </c>
      <c r="H2788">
        <v>59870</v>
      </c>
      <c r="I2788">
        <v>0.65600000000000003</v>
      </c>
      <c r="J2788" t="s">
        <v>78</v>
      </c>
      <c r="K2788">
        <v>64.69</v>
      </c>
      <c r="L2788">
        <v>15.242324999999999</v>
      </c>
      <c r="M2788">
        <v>0.60801091696969867</v>
      </c>
      <c r="N2788">
        <v>15.2042</v>
      </c>
      <c r="O2788">
        <v>0.86028860446456035</v>
      </c>
      <c r="P2788">
        <v>29733000</v>
      </c>
      <c r="Q2788">
        <v>77372000</v>
      </c>
      <c r="R2788">
        <v>0.38</v>
      </c>
      <c r="S2788">
        <v>24.460999999999991</v>
      </c>
      <c r="T2788">
        <v>4.3420000000000014</v>
      </c>
      <c r="U2788">
        <v>13.020799999999999</v>
      </c>
      <c r="V2788">
        <f t="shared" si="401"/>
        <v>2.4775854232494052</v>
      </c>
      <c r="AC2788">
        <v>16.059999999999999</v>
      </c>
      <c r="AD2788">
        <v>15.29</v>
      </c>
      <c r="AH2788" s="85">
        <f>IF(AND(M2788&lt;Variables!$G$6,M2788&gt;Variables!$G$5),0,1)</f>
        <v>1</v>
      </c>
      <c r="AI2788" s="85">
        <f t="shared" si="400"/>
        <v>0</v>
      </c>
      <c r="AJ2788" s="85">
        <f>IF(I2788&gt;Variables!$G$7,0,1)</f>
        <v>0</v>
      </c>
      <c r="AK2788" s="85">
        <f>IF(F2788&gt;Variables!$G$8,0,1)</f>
        <v>1</v>
      </c>
      <c r="AL2788" s="85">
        <f>IF(G2788&gt;Variables!$G$9,0,1)</f>
        <v>1</v>
      </c>
      <c r="AM2788" s="85">
        <f>IF(AND(K2788&gt;Variables!$G$10,K2788&lt;Variables!$G$11),0,1)</f>
        <v>0</v>
      </c>
      <c r="AN2788" s="103">
        <f>IF(H2788&lt;Variables!$G$13,1,0)</f>
        <v>0</v>
      </c>
      <c r="AO2788" s="101">
        <f>IF(R2788&lt;Variables!$G$12,0,1)</f>
        <v>0</v>
      </c>
      <c r="AP2788" s="86">
        <f t="shared" si="399"/>
        <v>1</v>
      </c>
      <c r="AR2788">
        <v>1</v>
      </c>
      <c r="AS2788">
        <v>0</v>
      </c>
      <c r="AT2788">
        <v>0</v>
      </c>
      <c r="AU2788">
        <v>0</v>
      </c>
      <c r="BA2788">
        <v>2</v>
      </c>
    </row>
    <row r="2789" spans="3:53" ht="12.75" x14ac:dyDescent="0.2">
      <c r="C2789" t="s">
        <v>734</v>
      </c>
      <c r="D2789" t="s">
        <v>750</v>
      </c>
      <c r="E2789">
        <v>20.81</v>
      </c>
      <c r="F2789">
        <v>6.5</v>
      </c>
      <c r="G2789">
        <v>0.19</v>
      </c>
      <c r="H2789">
        <v>-99999</v>
      </c>
      <c r="I2789">
        <v>-50.783000000000001</v>
      </c>
      <c r="J2789" t="s">
        <v>76</v>
      </c>
      <c r="K2789">
        <v>66.34</v>
      </c>
      <c r="L2789">
        <v>20.81</v>
      </c>
      <c r="M2789">
        <v>0</v>
      </c>
      <c r="N2789">
        <v>20.88</v>
      </c>
      <c r="O2789">
        <v>-0.33524904214559531</v>
      </c>
      <c r="P2789">
        <v>152887</v>
      </c>
      <c r="Q2789">
        <v>8253</v>
      </c>
      <c r="R2789">
        <v>18.53</v>
      </c>
      <c r="S2789">
        <v>24.460999999999991</v>
      </c>
      <c r="T2789">
        <v>4.3420000000000014</v>
      </c>
      <c r="U2789">
        <v>13.020799999999999</v>
      </c>
      <c r="V2789">
        <f t="shared" si="401"/>
        <v>2.5362824000000002</v>
      </c>
      <c r="AC2789">
        <v>21.14</v>
      </c>
      <c r="AD2789">
        <v>20.79</v>
      </c>
      <c r="AH2789" s="85">
        <f>IF(AND(M2789&lt;Variables!$G$6,M2789&gt;Variables!$G$5),0,1)</f>
        <v>1</v>
      </c>
      <c r="AI2789" s="85">
        <f t="shared" si="400"/>
        <v>1</v>
      </c>
      <c r="AJ2789" s="85">
        <f>IF(I2789&gt;Variables!$G$7,0,1)</f>
        <v>1</v>
      </c>
      <c r="AK2789" s="85">
        <f>IF(F2789&gt;Variables!$G$8,0,1)</f>
        <v>1</v>
      </c>
      <c r="AL2789" s="85">
        <f>IF(G2789&gt;Variables!$G$9,0,1)</f>
        <v>1</v>
      </c>
      <c r="AM2789" s="85">
        <f>IF(AND(K2789&gt;Variables!$G$10,K2789&lt;Variables!$G$11),0,1)</f>
        <v>0</v>
      </c>
      <c r="AN2789" s="103">
        <f>IF(H2789&lt;Variables!$G$13,1,0)</f>
        <v>1</v>
      </c>
      <c r="AO2789" s="101">
        <f>IF(R2789&lt;Variables!$G$12,0,1)</f>
        <v>1</v>
      </c>
      <c r="AP2789" s="86">
        <f t="shared" si="399"/>
        <v>0</v>
      </c>
      <c r="AR2789">
        <v>0</v>
      </c>
      <c r="AS2789">
        <v>0</v>
      </c>
      <c r="AT2789">
        <v>0</v>
      </c>
      <c r="AU2789">
        <v>0</v>
      </c>
      <c r="BA2789">
        <v>0</v>
      </c>
    </row>
    <row r="2790" spans="3:53" ht="12.75" x14ac:dyDescent="0.2">
      <c r="C2790" t="s">
        <v>751</v>
      </c>
      <c r="D2790" t="s">
        <v>752</v>
      </c>
      <c r="E2790">
        <v>8.9600000000000009</v>
      </c>
      <c r="F2790">
        <v>5.18</v>
      </c>
      <c r="G2790">
        <v>6.66</v>
      </c>
      <c r="H2790">
        <v>3230</v>
      </c>
      <c r="I2790">
        <v>-53.06</v>
      </c>
      <c r="J2790" t="s">
        <v>78</v>
      </c>
      <c r="K2790">
        <v>78.56</v>
      </c>
      <c r="L2790">
        <v>8.5673150000000007</v>
      </c>
      <c r="M2790">
        <v>4.7002473937283726</v>
      </c>
      <c r="N2790">
        <v>8.5827638888888895</v>
      </c>
      <c r="O2790">
        <v>4.5117879988801848</v>
      </c>
      <c r="P2790">
        <v>3112000</v>
      </c>
      <c r="Q2790">
        <v>5241000</v>
      </c>
      <c r="R2790">
        <v>0.59</v>
      </c>
      <c r="S2790">
        <v>26.257999999999999</v>
      </c>
      <c r="T2790">
        <v>5.2429999999999994</v>
      </c>
      <c r="U2790">
        <v>14.2044</v>
      </c>
      <c r="V2790">
        <f t="shared" si="401"/>
        <v>2.152992746411682</v>
      </c>
      <c r="AC2790">
        <v>9.08</v>
      </c>
      <c r="AD2790">
        <v>8.5449999999999999</v>
      </c>
      <c r="AH2790" s="85">
        <f>IF(AND(M2790&lt;Variables!$G$6,M2790&gt;Variables!$G$5),0,1)</f>
        <v>1</v>
      </c>
      <c r="AI2790" s="85">
        <f t="shared" si="400"/>
        <v>1</v>
      </c>
      <c r="AJ2790" s="85">
        <f>IF(I2790&gt;Variables!$G$7,0,1)</f>
        <v>1</v>
      </c>
      <c r="AK2790" s="85">
        <f>IF(F2790&gt;Variables!$G$8,0,1)</f>
        <v>1</v>
      </c>
      <c r="AL2790" s="85">
        <f>IF(G2790&gt;Variables!$G$9,0,1)</f>
        <v>1</v>
      </c>
      <c r="AM2790" s="85">
        <f>IF(AND(K2790&gt;Variables!$G$10,K2790&lt;Variables!$G$11),0,1)</f>
        <v>1</v>
      </c>
      <c r="AN2790" s="103">
        <f>IF(H2790&lt;Variables!$G$13,1,0)</f>
        <v>0</v>
      </c>
      <c r="AO2790" s="101">
        <f>IF(R2790&lt;Variables!$G$12,0,1)</f>
        <v>0</v>
      </c>
      <c r="AP2790" s="86">
        <f t="shared" si="399"/>
        <v>1</v>
      </c>
      <c r="AR2790">
        <v>0</v>
      </c>
      <c r="AS2790">
        <v>0</v>
      </c>
      <c r="AT2790">
        <v>1</v>
      </c>
      <c r="AU2790">
        <v>0</v>
      </c>
      <c r="BA2790">
        <v>-2.25</v>
      </c>
    </row>
    <row r="2791" spans="3:53" ht="12.75" x14ac:dyDescent="0.2">
      <c r="C2791" t="s">
        <v>751</v>
      </c>
      <c r="D2791" t="s">
        <v>463</v>
      </c>
      <c r="E2791">
        <v>86</v>
      </c>
      <c r="F2791">
        <v>5.1100000000000003</v>
      </c>
      <c r="G2791">
        <v>4.5</v>
      </c>
      <c r="H2791">
        <v>2540</v>
      </c>
      <c r="I2791">
        <v>-14.33</v>
      </c>
      <c r="J2791" t="s">
        <v>78</v>
      </c>
      <c r="K2791">
        <v>74.12</v>
      </c>
      <c r="L2791">
        <v>83.907272727272726</v>
      </c>
      <c r="M2791">
        <v>2.4940952133307341</v>
      </c>
      <c r="N2791">
        <v>83.457056521739119</v>
      </c>
      <c r="O2791">
        <v>3.0470083468597871</v>
      </c>
      <c r="P2791">
        <v>32103</v>
      </c>
      <c r="Q2791">
        <v>197425</v>
      </c>
      <c r="R2791">
        <v>0.16</v>
      </c>
      <c r="S2791">
        <v>26.257999999999999</v>
      </c>
      <c r="T2791">
        <v>5.2429999999999994</v>
      </c>
      <c r="U2791">
        <v>14.2044</v>
      </c>
      <c r="V2791">
        <f t="shared" si="401"/>
        <v>2.3783016433898894</v>
      </c>
      <c r="AC2791">
        <v>91.68</v>
      </c>
      <c r="AD2791">
        <v>85.55</v>
      </c>
      <c r="AH2791" s="85">
        <f>IF(AND(M2791&lt;Variables!$G$6,M2791&gt;Variables!$G$5),0,1)</f>
        <v>1</v>
      </c>
      <c r="AI2791" s="85">
        <f t="shared" si="400"/>
        <v>0</v>
      </c>
      <c r="AJ2791" s="85">
        <f>IF(I2791&gt;Variables!$G$7,0,1)</f>
        <v>1</v>
      </c>
      <c r="AK2791" s="85">
        <f>IF(F2791&gt;Variables!$G$8,0,1)</f>
        <v>1</v>
      </c>
      <c r="AL2791" s="85">
        <f>IF(G2791&gt;Variables!$G$9,0,1)</f>
        <v>1</v>
      </c>
      <c r="AM2791" s="85">
        <f>IF(AND(K2791&gt;Variables!$G$10,K2791&lt;Variables!$G$11),0,1)</f>
        <v>0</v>
      </c>
      <c r="AN2791" s="103">
        <f>IF(H2791&lt;Variables!$G$13,1,0)</f>
        <v>0</v>
      </c>
      <c r="AO2791" s="101">
        <f>IF(R2791&lt;Variables!$G$12,0,1)</f>
        <v>0</v>
      </c>
      <c r="AP2791" s="86">
        <f t="shared" si="399"/>
        <v>1</v>
      </c>
      <c r="AR2791">
        <v>1</v>
      </c>
      <c r="AS2791">
        <v>0</v>
      </c>
      <c r="AT2791">
        <v>0</v>
      </c>
      <c r="AU2791">
        <v>0</v>
      </c>
      <c r="BA2791">
        <v>2</v>
      </c>
    </row>
    <row r="2792" spans="3:53" ht="12.75" x14ac:dyDescent="0.2">
      <c r="C2792" t="s">
        <v>751</v>
      </c>
      <c r="D2792" t="s">
        <v>753</v>
      </c>
      <c r="E2792">
        <v>0.86</v>
      </c>
      <c r="F2792">
        <v>4.9400000000000004</v>
      </c>
      <c r="G2792">
        <v>4.76</v>
      </c>
      <c r="H2792">
        <v>-99999</v>
      </c>
      <c r="I2792">
        <v>152.124</v>
      </c>
      <c r="J2792" t="s">
        <v>78</v>
      </c>
      <c r="K2792">
        <v>56.92</v>
      </c>
      <c r="L2792">
        <v>0.85633139999999985</v>
      </c>
      <c r="M2792">
        <v>0.31163168838607719</v>
      </c>
      <c r="N2792">
        <v>0.83952891666666674</v>
      </c>
      <c r="O2792">
        <v>2.3192867984396308</v>
      </c>
      <c r="P2792">
        <v>702517</v>
      </c>
      <c r="Q2792">
        <v>2261000</v>
      </c>
      <c r="R2792">
        <v>0.31</v>
      </c>
      <c r="S2792">
        <v>26.257999999999999</v>
      </c>
      <c r="T2792">
        <v>5.2429999999999994</v>
      </c>
      <c r="U2792">
        <v>14.2044</v>
      </c>
      <c r="V2792">
        <f t="shared" si="401"/>
        <v>2.4243608292748342</v>
      </c>
      <c r="AC2792">
        <v>0.87</v>
      </c>
      <c r="AD2792">
        <v>0.83330000000000004</v>
      </c>
      <c r="AH2792" s="85">
        <f>IF(AND(M2792&lt;Variables!$G$6,M2792&gt;Variables!$G$5),0,1)</f>
        <v>1</v>
      </c>
      <c r="AI2792" s="85">
        <f t="shared" si="400"/>
        <v>0</v>
      </c>
      <c r="AJ2792" s="85">
        <f>IF(I2792&gt;Variables!$G$7,0,1)</f>
        <v>0</v>
      </c>
      <c r="AK2792" s="85">
        <f>IF(F2792&gt;Variables!$G$8,0,1)</f>
        <v>1</v>
      </c>
      <c r="AL2792" s="85">
        <f>IF(G2792&gt;Variables!$G$9,0,1)</f>
        <v>1</v>
      </c>
      <c r="AM2792" s="85">
        <f>IF(AND(K2792&gt;Variables!$G$10,K2792&lt;Variables!$G$11),0,1)</f>
        <v>0</v>
      </c>
      <c r="AN2792" s="103">
        <f>IF(H2792&lt;Variables!$G$13,1,0)</f>
        <v>1</v>
      </c>
      <c r="AO2792" s="101">
        <f>IF(R2792&lt;Variables!$G$12,0,1)</f>
        <v>0</v>
      </c>
      <c r="AP2792" s="86">
        <f t="shared" si="399"/>
        <v>1</v>
      </c>
      <c r="AR2792">
        <v>0</v>
      </c>
      <c r="AS2792">
        <v>0</v>
      </c>
      <c r="AT2792">
        <v>0</v>
      </c>
      <c r="AU2792">
        <v>1</v>
      </c>
      <c r="BA2792">
        <v>-1.32</v>
      </c>
    </row>
    <row r="2793" spans="3:53" ht="12.75" x14ac:dyDescent="0.2">
      <c r="C2793" t="s">
        <v>751</v>
      </c>
      <c r="D2793" t="s">
        <v>739</v>
      </c>
      <c r="E2793">
        <v>14.59</v>
      </c>
      <c r="F2793">
        <v>4.5199999999999996</v>
      </c>
      <c r="G2793">
        <v>4.59</v>
      </c>
      <c r="H2793">
        <v>2240</v>
      </c>
      <c r="I2793">
        <v>0.47699999999999998</v>
      </c>
      <c r="J2793" t="s">
        <v>78</v>
      </c>
      <c r="K2793">
        <v>66.2</v>
      </c>
      <c r="L2793">
        <v>14.49421052631579</v>
      </c>
      <c r="M2793">
        <v>0.66088093249574187</v>
      </c>
      <c r="N2793">
        <v>14.426515151515151</v>
      </c>
      <c r="O2793">
        <v>1.1332248070157049</v>
      </c>
      <c r="P2793">
        <v>189247</v>
      </c>
      <c r="Q2793">
        <v>827073</v>
      </c>
      <c r="R2793">
        <v>0.23</v>
      </c>
      <c r="S2793">
        <v>26.257999999999999</v>
      </c>
      <c r="T2793">
        <v>5.2429999999999994</v>
      </c>
      <c r="U2793">
        <v>14.2044</v>
      </c>
      <c r="V2793">
        <f t="shared" si="401"/>
        <v>2.4867293847997378</v>
      </c>
      <c r="AC2793">
        <v>14.67</v>
      </c>
      <c r="AD2793">
        <v>14.32</v>
      </c>
      <c r="AH2793" s="85">
        <f>IF(AND(M2793&lt;Variables!$G$6,M2793&gt;Variables!$G$5),0,1)</f>
        <v>1</v>
      </c>
      <c r="AI2793" s="85">
        <f t="shared" si="400"/>
        <v>0</v>
      </c>
      <c r="AJ2793" s="85">
        <f>IF(I2793&gt;Variables!$G$7,0,1)</f>
        <v>0</v>
      </c>
      <c r="AK2793" s="85">
        <f>IF(F2793&gt;Variables!$G$8,0,1)</f>
        <v>1</v>
      </c>
      <c r="AL2793" s="85">
        <f>IF(G2793&gt;Variables!$G$9,0,1)</f>
        <v>1</v>
      </c>
      <c r="AM2793" s="85">
        <f>IF(AND(K2793&gt;Variables!$G$10,K2793&lt;Variables!$G$11),0,1)</f>
        <v>0</v>
      </c>
      <c r="AN2793" s="103">
        <f>IF(H2793&lt;Variables!$G$13,1,0)</f>
        <v>1</v>
      </c>
      <c r="AO2793" s="101">
        <f>IF(R2793&lt;Variables!$G$12,0,1)</f>
        <v>0</v>
      </c>
      <c r="AP2793" s="86">
        <f t="shared" si="399"/>
        <v>1</v>
      </c>
      <c r="AR2793">
        <v>0</v>
      </c>
      <c r="AS2793">
        <v>0</v>
      </c>
      <c r="AT2793">
        <v>1</v>
      </c>
      <c r="AU2793">
        <v>0</v>
      </c>
      <c r="BA2793">
        <v>-1.36</v>
      </c>
    </row>
    <row r="2794" spans="3:53" ht="12.75" x14ac:dyDescent="0.2">
      <c r="C2794" t="s">
        <v>751</v>
      </c>
      <c r="D2794" t="s">
        <v>754</v>
      </c>
      <c r="E2794">
        <v>22.73</v>
      </c>
      <c r="F2794">
        <v>4.1399999999999997</v>
      </c>
      <c r="G2794">
        <v>5.67</v>
      </c>
      <c r="H2794">
        <v>2700</v>
      </c>
      <c r="I2794">
        <v>7826.8010000000004</v>
      </c>
      <c r="J2794" t="s">
        <v>78</v>
      </c>
      <c r="K2794">
        <v>71.89</v>
      </c>
      <c r="L2794">
        <v>22.349066666666669</v>
      </c>
      <c r="M2794">
        <v>1.704470880215736</v>
      </c>
      <c r="N2794">
        <v>22.0895962962963</v>
      </c>
      <c r="O2794">
        <v>2.8991190925978079</v>
      </c>
      <c r="P2794">
        <v>42281</v>
      </c>
      <c r="Q2794">
        <v>858382</v>
      </c>
      <c r="R2794">
        <v>0.05</v>
      </c>
      <c r="S2794">
        <v>26.257999999999999</v>
      </c>
      <c r="T2794">
        <v>5.2429999999999994</v>
      </c>
      <c r="U2794">
        <v>14.2044</v>
      </c>
      <c r="V2794">
        <f t="shared" si="401"/>
        <v>2.4417103715782309</v>
      </c>
      <c r="AC2794">
        <v>23.11</v>
      </c>
      <c r="AD2794">
        <v>21.5</v>
      </c>
      <c r="AH2794" s="85">
        <f>IF(AND(M2794&lt;Variables!$G$6,M2794&gt;Variables!$G$5),0,1)</f>
        <v>1</v>
      </c>
      <c r="AI2794" s="85">
        <f t="shared" si="400"/>
        <v>0</v>
      </c>
      <c r="AJ2794" s="85">
        <f>IF(I2794&gt;Variables!$G$7,0,1)</f>
        <v>0</v>
      </c>
      <c r="AK2794" s="85">
        <f>IF(F2794&gt;Variables!$G$8,0,1)</f>
        <v>1</v>
      </c>
      <c r="AL2794" s="85">
        <f>IF(G2794&gt;Variables!$G$9,0,1)</f>
        <v>1</v>
      </c>
      <c r="AM2794" s="85">
        <f>IF(AND(K2794&gt;Variables!$G$10,K2794&lt;Variables!$G$11),0,1)</f>
        <v>0</v>
      </c>
      <c r="AN2794" s="103">
        <f>IF(H2794&lt;Variables!$G$13,1,0)</f>
        <v>0</v>
      </c>
      <c r="AO2794" s="101">
        <f>IF(R2794&lt;Variables!$G$12,0,1)</f>
        <v>0</v>
      </c>
      <c r="AP2794" s="86">
        <f t="shared" si="399"/>
        <v>1</v>
      </c>
      <c r="AR2794">
        <v>0</v>
      </c>
      <c r="AS2794">
        <v>1</v>
      </c>
      <c r="AT2794">
        <v>0</v>
      </c>
      <c r="AU2794">
        <v>0</v>
      </c>
      <c r="BA2794">
        <v>0.32</v>
      </c>
    </row>
    <row r="2795" spans="3:53" ht="12.75" x14ac:dyDescent="0.2">
      <c r="C2795" t="s">
        <v>751</v>
      </c>
      <c r="D2795" t="s">
        <v>735</v>
      </c>
      <c r="E2795">
        <v>4.5</v>
      </c>
      <c r="F2795">
        <v>79.41</v>
      </c>
      <c r="G2795">
        <v>37.32</v>
      </c>
      <c r="H2795">
        <v>147.05000000000001</v>
      </c>
      <c r="I2795">
        <v>-5.7809999999999997</v>
      </c>
      <c r="J2795" t="s">
        <v>76</v>
      </c>
      <c r="K2795">
        <v>70.14</v>
      </c>
      <c r="L2795">
        <v>4.1707750000000008</v>
      </c>
      <c r="M2795">
        <v>10.293650460645789</v>
      </c>
      <c r="N2795">
        <v>3.8976000000000002</v>
      </c>
      <c r="O2795">
        <v>18.023912151067329</v>
      </c>
      <c r="P2795">
        <v>53090000</v>
      </c>
      <c r="Q2795">
        <v>2260000</v>
      </c>
      <c r="R2795">
        <v>23.49</v>
      </c>
      <c r="S2795">
        <v>26.257999999999999</v>
      </c>
      <c r="T2795">
        <v>5.2429999999999994</v>
      </c>
      <c r="U2795">
        <v>14.2044</v>
      </c>
      <c r="V2795">
        <f t="shared" ref="V2795:V2826" si="402">1.849 + (0.01036 * K2795) + (0.1184 * M2795) - (0.002888 * K2795 * M2795)</f>
        <v>1.7092923086620604</v>
      </c>
      <c r="AC2795">
        <v>4.6689999999999996</v>
      </c>
      <c r="AD2795">
        <v>3.11</v>
      </c>
      <c r="AH2795" s="85">
        <f>IF(AND(M2795&lt;Variables!$G$6,M2795&gt;Variables!$G$5),0,1)</f>
        <v>1</v>
      </c>
      <c r="AI2795" s="85">
        <f t="shared" si="400"/>
        <v>0</v>
      </c>
      <c r="AJ2795" s="85">
        <f>IF(I2795&gt;Variables!$G$7,0,1)</f>
        <v>1</v>
      </c>
      <c r="AK2795" s="85">
        <f>IF(F2795&gt;Variables!$G$8,0,1)</f>
        <v>0</v>
      </c>
      <c r="AL2795" s="85">
        <f>IF(G2795&gt;Variables!$G$9,0,1)</f>
        <v>0</v>
      </c>
      <c r="AM2795" s="85">
        <f>IF(AND(K2795&gt;Variables!$G$10,K2795&lt;Variables!$G$11),0,1)</f>
        <v>0</v>
      </c>
      <c r="AN2795" s="103">
        <f>IF(H2795&lt;Variables!$G$13,1,0)</f>
        <v>1</v>
      </c>
      <c r="AO2795" s="101">
        <f>IF(R2795&lt;Variables!$G$12,0,1)</f>
        <v>1</v>
      </c>
      <c r="AP2795" s="86">
        <f t="shared" si="399"/>
        <v>0</v>
      </c>
      <c r="AR2795">
        <v>1</v>
      </c>
      <c r="AS2795">
        <v>0</v>
      </c>
      <c r="AT2795">
        <v>0</v>
      </c>
      <c r="AU2795">
        <v>0</v>
      </c>
      <c r="BA2795">
        <v>2</v>
      </c>
    </row>
    <row r="2796" spans="3:53" ht="12.75" x14ac:dyDescent="0.2">
      <c r="C2796" s="182" t="s">
        <v>751</v>
      </c>
      <c r="D2796" s="182" t="s">
        <v>741</v>
      </c>
      <c r="E2796" s="182">
        <v>11.92</v>
      </c>
      <c r="F2796" s="182">
        <v>30.11</v>
      </c>
      <c r="G2796" s="182">
        <v>3.46</v>
      </c>
      <c r="H2796" s="182">
        <v>204.42</v>
      </c>
      <c r="I2796" s="182">
        <v>11.583</v>
      </c>
      <c r="J2796" s="182" t="s">
        <v>76</v>
      </c>
      <c r="K2796" s="182">
        <v>68.91</v>
      </c>
      <c r="L2796" s="182">
        <v>11.97354</v>
      </c>
      <c r="M2796" s="182">
        <v>-0.43044914035449022</v>
      </c>
      <c r="N2796" s="182">
        <v>11.981830555555559</v>
      </c>
      <c r="O2796" s="182">
        <v>-0.49934402993050031</v>
      </c>
      <c r="P2796" s="182">
        <v>1040000</v>
      </c>
      <c r="Q2796" s="182">
        <v>83360</v>
      </c>
      <c r="R2796" s="182">
        <v>12.48</v>
      </c>
      <c r="S2796" s="182">
        <v>26.257999999999999</v>
      </c>
      <c r="T2796" s="182">
        <v>5.2429999999999994</v>
      </c>
      <c r="U2796" s="182">
        <v>14.2044</v>
      </c>
      <c r="V2796" s="182">
        <f t="shared" si="402"/>
        <v>2.5976070005381873</v>
      </c>
      <c r="W2796" s="93"/>
      <c r="X2796" s="93"/>
      <c r="Y2796" s="93"/>
      <c r="Z2796" s="93"/>
      <c r="AA2796" s="93"/>
      <c r="AC2796">
        <v>12</v>
      </c>
      <c r="AD2796">
        <v>11.87</v>
      </c>
      <c r="AH2796" s="85">
        <f>IF(AND(M2796&lt;Variables!$G$6,M2796&gt;Variables!$G$5),0,1)</f>
        <v>1</v>
      </c>
      <c r="AI2796" s="85">
        <f t="shared" si="400"/>
        <v>1</v>
      </c>
      <c r="AJ2796" s="85">
        <f>IF(I2796&gt;Variables!$G$7,0,1)</f>
        <v>0</v>
      </c>
      <c r="AK2796" s="85">
        <f>IF(F2796&gt;Variables!$G$8,0,1)</f>
        <v>0</v>
      </c>
      <c r="AL2796" s="85">
        <f>IF(G2796&gt;Variables!$G$9,0,1)</f>
        <v>1</v>
      </c>
      <c r="AM2796" s="85">
        <f>IF(AND(K2796&gt;Variables!$G$10,K2796&lt;Variables!$G$11),0,1)</f>
        <v>0</v>
      </c>
      <c r="AN2796" s="103">
        <f>IF(H2796&lt;Variables!$G$13,1,0)</f>
        <v>1</v>
      </c>
      <c r="AO2796" s="101">
        <f>IF(R2796&lt;Variables!$G$12,0,1)</f>
        <v>1</v>
      </c>
      <c r="AP2796" s="86">
        <f t="shared" si="399"/>
        <v>0</v>
      </c>
      <c r="AR2796">
        <v>0</v>
      </c>
      <c r="AS2796">
        <v>1</v>
      </c>
      <c r="AT2796">
        <v>0</v>
      </c>
      <c r="AU2796">
        <v>0</v>
      </c>
      <c r="BA2796">
        <v>0.23</v>
      </c>
    </row>
    <row r="2797" spans="3:53" ht="12.75" x14ac:dyDescent="0.2">
      <c r="C2797" t="s">
        <v>751</v>
      </c>
      <c r="D2797" t="s">
        <v>273</v>
      </c>
      <c r="E2797">
        <v>5.62</v>
      </c>
      <c r="F2797">
        <v>6.03</v>
      </c>
      <c r="G2797">
        <v>4.07</v>
      </c>
      <c r="H2797">
        <v>2600</v>
      </c>
      <c r="I2797">
        <v>5.1319999999999997</v>
      </c>
      <c r="J2797" t="s">
        <v>76</v>
      </c>
      <c r="K2797">
        <v>74.73</v>
      </c>
      <c r="L2797">
        <v>5.55741</v>
      </c>
      <c r="M2797">
        <v>1.126244059732864</v>
      </c>
      <c r="N2797">
        <v>5.5147305555555546</v>
      </c>
      <c r="O2797">
        <v>1.9088773854671091</v>
      </c>
      <c r="P2797">
        <v>461112</v>
      </c>
      <c r="Q2797">
        <v>2147000</v>
      </c>
      <c r="R2797">
        <v>0.21</v>
      </c>
      <c r="S2797">
        <v>26.257999999999999</v>
      </c>
      <c r="T2797">
        <v>5.2429999999999994</v>
      </c>
      <c r="U2797">
        <v>14.2044</v>
      </c>
      <c r="V2797">
        <f t="shared" si="402"/>
        <v>2.5134838334022502</v>
      </c>
      <c r="AC2797">
        <v>6.09</v>
      </c>
      <c r="AD2797">
        <v>5.57</v>
      </c>
      <c r="AH2797" s="85">
        <f>IF(AND(M2797&lt;Variables!$G$6,M2797&gt;Variables!$G$5),0,1)</f>
        <v>1</v>
      </c>
      <c r="AI2797" s="85">
        <f t="shared" si="400"/>
        <v>0</v>
      </c>
      <c r="AJ2797" s="85">
        <f>IF(I2797&gt;Variables!$G$7,0,1)</f>
        <v>0</v>
      </c>
      <c r="AK2797" s="85">
        <f>IF(F2797&gt;Variables!$G$8,0,1)</f>
        <v>1</v>
      </c>
      <c r="AL2797" s="85">
        <f>IF(G2797&gt;Variables!$G$9,0,1)</f>
        <v>1</v>
      </c>
      <c r="AM2797" s="85">
        <f>IF(AND(K2797&gt;Variables!$G$10,K2797&lt;Variables!$G$11),0,1)</f>
        <v>0</v>
      </c>
      <c r="AN2797" s="103">
        <f>IF(H2797&lt;Variables!$G$13,1,0)</f>
        <v>0</v>
      </c>
      <c r="AO2797" s="101">
        <f>IF(R2797&lt;Variables!$G$12,0,1)</f>
        <v>0</v>
      </c>
      <c r="AP2797" s="86">
        <f t="shared" si="399"/>
        <v>0</v>
      </c>
      <c r="AR2797">
        <v>1</v>
      </c>
      <c r="AS2797">
        <v>0</v>
      </c>
      <c r="AT2797">
        <v>0</v>
      </c>
      <c r="AU2797">
        <v>0</v>
      </c>
      <c r="BA2797">
        <v>1.62</v>
      </c>
    </row>
    <row r="2798" spans="3:53" ht="12.75" x14ac:dyDescent="0.2">
      <c r="C2798" t="s">
        <v>751</v>
      </c>
      <c r="D2798" t="s">
        <v>740</v>
      </c>
      <c r="E2798">
        <v>6.57</v>
      </c>
      <c r="F2798">
        <v>5.63</v>
      </c>
      <c r="G2798">
        <v>1.86</v>
      </c>
      <c r="H2798">
        <v>-99999</v>
      </c>
      <c r="I2798">
        <v>19.149999999999999</v>
      </c>
      <c r="J2798" t="s">
        <v>78</v>
      </c>
      <c r="K2798">
        <v>63.4</v>
      </c>
      <c r="L2798">
        <v>6.5624142857142846</v>
      </c>
      <c r="M2798">
        <v>0.115593346525363</v>
      </c>
      <c r="N2798">
        <v>6.5693043478260851</v>
      </c>
      <c r="O2798">
        <v>1.058943439186848E-2</v>
      </c>
      <c r="P2798">
        <v>23082</v>
      </c>
      <c r="Q2798">
        <v>69528</v>
      </c>
      <c r="R2798">
        <v>0.33</v>
      </c>
      <c r="S2798">
        <v>26.257999999999999</v>
      </c>
      <c r="T2798">
        <v>5.2429999999999994</v>
      </c>
      <c r="U2798">
        <v>14.2044</v>
      </c>
      <c r="V2798">
        <f t="shared" si="402"/>
        <v>2.4983452029544861</v>
      </c>
      <c r="AC2798">
        <v>6.58</v>
      </c>
      <c r="AD2798">
        <v>6.52</v>
      </c>
      <c r="AH2798" s="85">
        <f>IF(AND(M2798&lt;Variables!$G$6,M2798&gt;Variables!$G$5),0,1)</f>
        <v>1</v>
      </c>
      <c r="AI2798" s="85">
        <f t="shared" si="400"/>
        <v>1</v>
      </c>
      <c r="AJ2798" s="85">
        <f>IF(I2798&gt;Variables!$G$7,0,1)</f>
        <v>0</v>
      </c>
      <c r="AK2798" s="85">
        <f>IF(F2798&gt;Variables!$G$8,0,1)</f>
        <v>1</v>
      </c>
      <c r="AL2798" s="85">
        <f>IF(G2798&gt;Variables!$G$9,0,1)</f>
        <v>1</v>
      </c>
      <c r="AM2798" s="85">
        <f>IF(AND(K2798&gt;Variables!$G$10,K2798&lt;Variables!$G$11),0,1)</f>
        <v>0</v>
      </c>
      <c r="AN2798" s="103">
        <f>IF(H2798&lt;Variables!$G$13,1,0)</f>
        <v>1</v>
      </c>
      <c r="AO2798" s="101">
        <f>IF(R2798&lt;Variables!$G$12,0,1)</f>
        <v>0</v>
      </c>
      <c r="AP2798" s="86">
        <f t="shared" si="399"/>
        <v>1</v>
      </c>
      <c r="AR2798">
        <v>0</v>
      </c>
      <c r="AS2798">
        <v>0</v>
      </c>
      <c r="AT2798">
        <v>0</v>
      </c>
      <c r="AU2798">
        <v>0</v>
      </c>
      <c r="BA2798">
        <v>0</v>
      </c>
    </row>
    <row r="2799" spans="3:53" ht="12.75" x14ac:dyDescent="0.2">
      <c r="C2799" t="s">
        <v>751</v>
      </c>
      <c r="D2799" t="s">
        <v>471</v>
      </c>
      <c r="E2799">
        <v>30.86</v>
      </c>
      <c r="F2799">
        <v>5.78</v>
      </c>
      <c r="G2799">
        <v>4.57</v>
      </c>
      <c r="H2799">
        <v>5470</v>
      </c>
      <c r="I2799">
        <v>168.852</v>
      </c>
      <c r="J2799" t="s">
        <v>78</v>
      </c>
      <c r="K2799">
        <v>73.84</v>
      </c>
      <c r="L2799">
        <v>29.957470000000001</v>
      </c>
      <c r="M2799">
        <v>3.0470864195140628</v>
      </c>
      <c r="N2799">
        <v>29.588108333333331</v>
      </c>
      <c r="O2799">
        <v>4.3334695554773814</v>
      </c>
      <c r="P2799">
        <v>581031</v>
      </c>
      <c r="Q2799">
        <v>1383000</v>
      </c>
      <c r="R2799">
        <v>0.42</v>
      </c>
      <c r="S2799">
        <v>26.257999999999999</v>
      </c>
      <c r="T2799">
        <v>5.2429999999999994</v>
      </c>
      <c r="U2799">
        <v>14.2044</v>
      </c>
      <c r="V2799">
        <f t="shared" si="402"/>
        <v>2.3249664968760047</v>
      </c>
      <c r="AC2799">
        <v>31.05</v>
      </c>
      <c r="AD2799">
        <v>30.1</v>
      </c>
      <c r="AH2799" s="85">
        <f>IF(AND(M2799&lt;Variables!$G$6,M2799&gt;Variables!$G$5),0,1)</f>
        <v>1</v>
      </c>
      <c r="AI2799" s="85">
        <f t="shared" si="400"/>
        <v>0</v>
      </c>
      <c r="AJ2799" s="85">
        <f>IF(I2799&gt;Variables!$G$7,0,1)</f>
        <v>0</v>
      </c>
      <c r="AK2799" s="85">
        <f>IF(F2799&gt;Variables!$G$8,0,1)</f>
        <v>1</v>
      </c>
      <c r="AL2799" s="85">
        <f>IF(G2799&gt;Variables!$G$9,0,1)</f>
        <v>1</v>
      </c>
      <c r="AM2799" s="85">
        <f>IF(AND(K2799&gt;Variables!$G$10,K2799&lt;Variables!$G$11),0,1)</f>
        <v>0</v>
      </c>
      <c r="AN2799" s="103">
        <f>IF(H2799&lt;Variables!$G$13,1,0)</f>
        <v>0</v>
      </c>
      <c r="AO2799" s="101">
        <f>IF(R2799&lt;Variables!$G$12,0,1)</f>
        <v>0</v>
      </c>
      <c r="AP2799" s="86">
        <f t="shared" ref="AP2799:AP2862" si="403">IF(J2799="Pass", 0,1)</f>
        <v>1</v>
      </c>
      <c r="AR2799">
        <v>0</v>
      </c>
      <c r="AS2799">
        <v>0</v>
      </c>
      <c r="AT2799">
        <v>0</v>
      </c>
      <c r="AU2799">
        <v>1</v>
      </c>
      <c r="BA2799">
        <v>-0.52</v>
      </c>
    </row>
    <row r="2800" spans="3:53" ht="12.75" x14ac:dyDescent="0.2">
      <c r="C2800" t="s">
        <v>751</v>
      </c>
      <c r="D2800" t="s">
        <v>750</v>
      </c>
      <c r="E2800">
        <v>20.81</v>
      </c>
      <c r="F2800">
        <v>4.84</v>
      </c>
      <c r="G2800">
        <v>0.19</v>
      </c>
      <c r="H2800">
        <v>-99999</v>
      </c>
      <c r="I2800">
        <v>-50.783000000000001</v>
      </c>
      <c r="J2800" t="s">
        <v>76</v>
      </c>
      <c r="K2800">
        <v>66.34</v>
      </c>
      <c r="L2800">
        <v>20.81</v>
      </c>
      <c r="M2800">
        <v>0</v>
      </c>
      <c r="N2800">
        <v>20.88</v>
      </c>
      <c r="O2800">
        <v>-0.33524904214559531</v>
      </c>
      <c r="P2800">
        <v>152994</v>
      </c>
      <c r="Q2800">
        <v>8253</v>
      </c>
      <c r="R2800">
        <v>18.54</v>
      </c>
      <c r="S2800">
        <v>26.257999999999999</v>
      </c>
      <c r="T2800">
        <v>5.2429999999999994</v>
      </c>
      <c r="U2800">
        <v>14.2044</v>
      </c>
      <c r="V2800">
        <f t="shared" si="402"/>
        <v>2.5362824000000002</v>
      </c>
      <c r="AC2800">
        <v>21.14</v>
      </c>
      <c r="AD2800">
        <v>20.79</v>
      </c>
      <c r="AH2800" s="85">
        <f>IF(AND(M2800&lt;Variables!$G$6,M2800&gt;Variables!$G$5),0,1)</f>
        <v>1</v>
      </c>
      <c r="AI2800" s="85">
        <f t="shared" si="400"/>
        <v>1</v>
      </c>
      <c r="AJ2800" s="85">
        <f>IF(I2800&gt;Variables!$G$7,0,1)</f>
        <v>1</v>
      </c>
      <c r="AK2800" s="85">
        <f>IF(F2800&gt;Variables!$G$8,0,1)</f>
        <v>1</v>
      </c>
      <c r="AL2800" s="85">
        <f>IF(G2800&gt;Variables!$G$9,0,1)</f>
        <v>1</v>
      </c>
      <c r="AM2800" s="85">
        <f>IF(AND(K2800&gt;Variables!$G$10,K2800&lt;Variables!$G$11),0,1)</f>
        <v>0</v>
      </c>
      <c r="AN2800" s="103">
        <f>IF(H2800&lt;Variables!$G$13,1,0)</f>
        <v>1</v>
      </c>
      <c r="AO2800" s="101">
        <f>IF(R2800&lt;Variables!$G$12,0,1)</f>
        <v>1</v>
      </c>
      <c r="AP2800" s="86">
        <f t="shared" si="403"/>
        <v>0</v>
      </c>
      <c r="AR2800">
        <v>0</v>
      </c>
      <c r="AS2800">
        <v>0</v>
      </c>
      <c r="AT2800">
        <v>0</v>
      </c>
      <c r="AU2800">
        <v>0</v>
      </c>
      <c r="BA2800">
        <v>0</v>
      </c>
    </row>
    <row r="2801" spans="3:53" ht="12.75" x14ac:dyDescent="0.2">
      <c r="C2801" t="s">
        <v>751</v>
      </c>
      <c r="D2801" t="s">
        <v>747</v>
      </c>
      <c r="E2801">
        <v>11.8</v>
      </c>
      <c r="F2801">
        <v>23.09</v>
      </c>
      <c r="G2801">
        <v>-14.68</v>
      </c>
      <c r="H2801">
        <v>191.97</v>
      </c>
      <c r="I2801">
        <v>-6.3620000000000001</v>
      </c>
      <c r="J2801" t="s">
        <v>78</v>
      </c>
      <c r="K2801">
        <v>44.6</v>
      </c>
      <c r="L2801">
        <v>11.66794</v>
      </c>
      <c r="M2801">
        <v>-3.1534272545110711</v>
      </c>
      <c r="N2801">
        <v>11.965663888888891</v>
      </c>
      <c r="O2801">
        <v>-5.563117057859313</v>
      </c>
      <c r="P2801">
        <v>2700000</v>
      </c>
      <c r="Q2801">
        <v>0</v>
      </c>
      <c r="R2801">
        <v>1</v>
      </c>
      <c r="S2801">
        <v>26.257999999999999</v>
      </c>
      <c r="T2801">
        <v>5.2429999999999994</v>
      </c>
      <c r="U2801">
        <v>14.2044</v>
      </c>
      <c r="V2801">
        <f t="shared" si="402"/>
        <v>2.3438667798977364</v>
      </c>
      <c r="AC2801">
        <v>12.45</v>
      </c>
      <c r="AD2801">
        <v>10.6135</v>
      </c>
      <c r="AH2801" s="85">
        <f>IF(AND(M2801&lt;Variables!$G$6,M2801&gt;Variables!$G$5),0,1)</f>
        <v>0</v>
      </c>
      <c r="AI2801" s="85">
        <f t="shared" si="400"/>
        <v>1</v>
      </c>
      <c r="AJ2801" s="85">
        <f>IF(I2801&gt;Variables!$G$7,0,1)</f>
        <v>1</v>
      </c>
      <c r="AK2801" s="85">
        <f>IF(F2801&gt;Variables!$G$8,0,1)</f>
        <v>0</v>
      </c>
      <c r="AL2801" s="85">
        <f>IF(G2801&gt;Variables!$G$9,0,1)</f>
        <v>1</v>
      </c>
      <c r="AM2801" s="85">
        <f>IF(AND(K2801&gt;Variables!$G$10,K2801&lt;Variables!$G$11),0,1)</f>
        <v>1</v>
      </c>
      <c r="AN2801" s="103">
        <f>IF(H2801&lt;Variables!$G$13,1,0)</f>
        <v>1</v>
      </c>
      <c r="AO2801" s="101">
        <f>IF(R2801&lt;Variables!$G$12,0,1)</f>
        <v>0</v>
      </c>
      <c r="AP2801" s="86">
        <f t="shared" si="403"/>
        <v>1</v>
      </c>
      <c r="AR2801">
        <v>0</v>
      </c>
      <c r="AS2801">
        <v>0</v>
      </c>
      <c r="AT2801">
        <v>1</v>
      </c>
      <c r="AU2801">
        <v>0</v>
      </c>
      <c r="BA2801">
        <v>-2.25</v>
      </c>
    </row>
    <row r="2802" spans="3:53" ht="12.75" x14ac:dyDescent="0.2">
      <c r="C2802" t="s">
        <v>751</v>
      </c>
      <c r="D2802" t="s">
        <v>608</v>
      </c>
      <c r="E2802">
        <v>33.11</v>
      </c>
      <c r="F2802">
        <v>6.26</v>
      </c>
      <c r="G2802">
        <v>3.17</v>
      </c>
      <c r="H2802">
        <v>7460</v>
      </c>
      <c r="I2802">
        <v>-26.177</v>
      </c>
      <c r="J2802" t="s">
        <v>78</v>
      </c>
      <c r="K2802">
        <v>66.510000000000005</v>
      </c>
      <c r="L2802">
        <v>32.507250000000013</v>
      </c>
      <c r="M2802">
        <v>2.2233501757299998</v>
      </c>
      <c r="N2802">
        <v>32.512761111111097</v>
      </c>
      <c r="O2802">
        <v>2.2060226950204478</v>
      </c>
      <c r="P2802">
        <v>7952000</v>
      </c>
      <c r="Q2802">
        <v>19007000</v>
      </c>
      <c r="R2802">
        <v>0.42</v>
      </c>
      <c r="S2802">
        <v>26.257999999999999</v>
      </c>
      <c r="T2802">
        <v>5.2429999999999994</v>
      </c>
      <c r="U2802">
        <v>14.2044</v>
      </c>
      <c r="V2802">
        <f t="shared" si="402"/>
        <v>2.3742252025040589</v>
      </c>
      <c r="AC2802">
        <v>33.700000000000003</v>
      </c>
      <c r="AD2802">
        <v>30.7</v>
      </c>
      <c r="AH2802" s="85">
        <f>IF(AND(M2802&lt;Variables!$G$6,M2802&gt;Variables!$G$5),0,1)</f>
        <v>1</v>
      </c>
      <c r="AI2802" s="85">
        <f t="shared" si="400"/>
        <v>1</v>
      </c>
      <c r="AJ2802" s="85">
        <f>IF(I2802&gt;Variables!$G$7,0,1)</f>
        <v>1</v>
      </c>
      <c r="AK2802" s="85">
        <f>IF(F2802&gt;Variables!$G$8,0,1)</f>
        <v>1</v>
      </c>
      <c r="AL2802" s="85">
        <f>IF(G2802&gt;Variables!$G$9,0,1)</f>
        <v>1</v>
      </c>
      <c r="AM2802" s="85">
        <f>IF(AND(K2802&gt;Variables!$G$10,K2802&lt;Variables!$G$11),0,1)</f>
        <v>0</v>
      </c>
      <c r="AN2802" s="103">
        <f>IF(H2802&lt;Variables!$G$13,1,0)</f>
        <v>0</v>
      </c>
      <c r="AO2802" s="101">
        <f>IF(R2802&lt;Variables!$G$12,0,1)</f>
        <v>0</v>
      </c>
      <c r="AP2802" s="86">
        <f t="shared" si="403"/>
        <v>1</v>
      </c>
      <c r="AR2802">
        <v>0</v>
      </c>
      <c r="AS2802">
        <v>0</v>
      </c>
      <c r="AT2802">
        <v>1</v>
      </c>
      <c r="AU2802">
        <v>0</v>
      </c>
      <c r="BA2802">
        <v>-2.25</v>
      </c>
    </row>
    <row r="2803" spans="3:53" ht="12.75" x14ac:dyDescent="0.2">
      <c r="C2803" t="s">
        <v>751</v>
      </c>
      <c r="D2803" t="s">
        <v>746</v>
      </c>
      <c r="E2803">
        <v>5.28</v>
      </c>
      <c r="F2803">
        <v>22.17</v>
      </c>
      <c r="G2803">
        <v>-7.7</v>
      </c>
      <c r="H2803">
        <v>1580</v>
      </c>
      <c r="I2803">
        <v>18.518999999999998</v>
      </c>
      <c r="J2803" t="s">
        <v>78</v>
      </c>
      <c r="K2803">
        <v>56.31</v>
      </c>
      <c r="L2803">
        <v>5.2520450000000007</v>
      </c>
      <c r="M2803">
        <v>0.87499250292027764</v>
      </c>
      <c r="N2803">
        <v>5.3334416666666664</v>
      </c>
      <c r="O2803">
        <v>-0.66451775198315732</v>
      </c>
      <c r="P2803">
        <v>23800000</v>
      </c>
      <c r="Q2803">
        <v>17170000</v>
      </c>
      <c r="R2803">
        <v>1.39</v>
      </c>
      <c r="S2803">
        <v>26.257999999999999</v>
      </c>
      <c r="T2803">
        <v>5.2429999999999994</v>
      </c>
      <c r="U2803">
        <v>14.2044</v>
      </c>
      <c r="V2803">
        <f t="shared" si="402"/>
        <v>2.3936765615454552</v>
      </c>
      <c r="AC2803">
        <v>5.5250000000000004</v>
      </c>
      <c r="AD2803">
        <v>4.97</v>
      </c>
      <c r="AH2803" s="85">
        <f>IF(AND(M2803&lt;Variables!$G$6,M2803&gt;Variables!$G$5),0,1)</f>
        <v>1</v>
      </c>
      <c r="AI2803" s="85">
        <f t="shared" si="400"/>
        <v>1</v>
      </c>
      <c r="AJ2803" s="85">
        <f>IF(I2803&gt;Variables!$G$7,0,1)</f>
        <v>0</v>
      </c>
      <c r="AK2803" s="85">
        <f>IF(F2803&gt;Variables!$G$8,0,1)</f>
        <v>0</v>
      </c>
      <c r="AL2803" s="85">
        <f>IF(G2803&gt;Variables!$G$9,0,1)</f>
        <v>1</v>
      </c>
      <c r="AM2803" s="85">
        <f>IF(AND(K2803&gt;Variables!$G$10,K2803&lt;Variables!$G$11),0,1)</f>
        <v>0</v>
      </c>
      <c r="AN2803" s="103">
        <f>IF(H2803&lt;Variables!$G$13,1,0)</f>
        <v>1</v>
      </c>
      <c r="AO2803" s="101">
        <f>IF(R2803&lt;Variables!$G$12,0,1)</f>
        <v>0</v>
      </c>
      <c r="AP2803" s="86">
        <f t="shared" si="403"/>
        <v>1</v>
      </c>
      <c r="AR2803">
        <v>0</v>
      </c>
      <c r="AS2803">
        <v>0</v>
      </c>
      <c r="AT2803">
        <v>1</v>
      </c>
      <c r="AU2803">
        <v>0</v>
      </c>
      <c r="BA2803">
        <v>-2.25</v>
      </c>
    </row>
    <row r="2804" spans="3:53" ht="12.75" x14ac:dyDescent="0.2">
      <c r="C2804" t="s">
        <v>751</v>
      </c>
      <c r="D2804" t="s">
        <v>383</v>
      </c>
      <c r="E2804">
        <v>1.25</v>
      </c>
      <c r="F2804">
        <v>7.76</v>
      </c>
      <c r="G2804">
        <v>0.56999999999999995</v>
      </c>
      <c r="H2804">
        <v>2070</v>
      </c>
      <c r="I2804">
        <v>-3.1419999999999999</v>
      </c>
      <c r="J2804" t="s">
        <v>78</v>
      </c>
      <c r="K2804">
        <v>64.209999999999994</v>
      </c>
      <c r="L2804">
        <v>1.222045</v>
      </c>
      <c r="M2804">
        <v>2.050251831970185</v>
      </c>
      <c r="N2804">
        <v>1.226116666666667</v>
      </c>
      <c r="O2804">
        <v>1.711365150135252</v>
      </c>
      <c r="P2804">
        <v>11662000</v>
      </c>
      <c r="Q2804">
        <v>18512000</v>
      </c>
      <c r="R2804">
        <v>0.63</v>
      </c>
      <c r="S2804">
        <v>26.257999999999999</v>
      </c>
      <c r="T2804">
        <v>5.2429999999999994</v>
      </c>
      <c r="U2804">
        <v>14.2044</v>
      </c>
      <c r="V2804">
        <f t="shared" si="402"/>
        <v>2.3767698335675034</v>
      </c>
      <c r="AC2804">
        <v>1.28</v>
      </c>
      <c r="AD2804">
        <v>1.19</v>
      </c>
      <c r="AH2804" s="85">
        <f>IF(AND(M2804&lt;Variables!$G$6,M2804&gt;Variables!$G$5),0,1)</f>
        <v>1</v>
      </c>
      <c r="AI2804" s="85">
        <f t="shared" si="400"/>
        <v>1</v>
      </c>
      <c r="AJ2804" s="85">
        <f>IF(I2804&gt;Variables!$G$7,0,1)</f>
        <v>1</v>
      </c>
      <c r="AK2804" s="85">
        <f>IF(F2804&gt;Variables!$G$8,0,1)</f>
        <v>1</v>
      </c>
      <c r="AL2804" s="85">
        <f>IF(G2804&gt;Variables!$G$9,0,1)</f>
        <v>1</v>
      </c>
      <c r="AM2804" s="85">
        <f>IF(AND(K2804&gt;Variables!$G$10,K2804&lt;Variables!$G$11),0,1)</f>
        <v>0</v>
      </c>
      <c r="AN2804" s="103">
        <f>IF(H2804&lt;Variables!$G$13,1,0)</f>
        <v>1</v>
      </c>
      <c r="AO2804" s="101">
        <f>IF(R2804&lt;Variables!$G$12,0,1)</f>
        <v>0</v>
      </c>
      <c r="AP2804" s="86">
        <f t="shared" si="403"/>
        <v>1</v>
      </c>
      <c r="AR2804">
        <v>1</v>
      </c>
      <c r="AS2804">
        <v>0</v>
      </c>
      <c r="AT2804">
        <v>0</v>
      </c>
      <c r="AU2804">
        <v>0</v>
      </c>
      <c r="BA2804">
        <v>0.71</v>
      </c>
    </row>
    <row r="2805" spans="3:53" ht="12.75" x14ac:dyDescent="0.2">
      <c r="C2805" t="s">
        <v>751</v>
      </c>
      <c r="D2805" t="s">
        <v>743</v>
      </c>
      <c r="E2805">
        <v>58.6</v>
      </c>
      <c r="F2805">
        <v>7.81</v>
      </c>
      <c r="G2805">
        <v>0.97</v>
      </c>
      <c r="H2805">
        <v>8440</v>
      </c>
      <c r="I2805">
        <v>-0.40799999999999997</v>
      </c>
      <c r="J2805" t="s">
        <v>78</v>
      </c>
      <c r="K2805">
        <v>51.06</v>
      </c>
      <c r="L2805">
        <v>58.859349999999992</v>
      </c>
      <c r="M2805">
        <v>-0.59353356773391841</v>
      </c>
      <c r="N2805">
        <v>58.766374999999996</v>
      </c>
      <c r="O2805">
        <v>-0.43626138246574769</v>
      </c>
      <c r="P2805">
        <v>1258000</v>
      </c>
      <c r="Q2805">
        <v>1356000</v>
      </c>
      <c r="R2805">
        <v>0.93</v>
      </c>
      <c r="S2805">
        <v>26.257999999999999</v>
      </c>
      <c r="T2805">
        <v>5.2429999999999994</v>
      </c>
      <c r="U2805">
        <v>14.2044</v>
      </c>
      <c r="V2805">
        <f t="shared" si="402"/>
        <v>2.3952304452013142</v>
      </c>
      <c r="AC2805">
        <v>59.5</v>
      </c>
      <c r="AD2805">
        <v>58.25</v>
      </c>
      <c r="AH2805" s="85">
        <f>IF(AND(M2805&lt;Variables!$G$6,M2805&gt;Variables!$G$5),0,1)</f>
        <v>1</v>
      </c>
      <c r="AI2805" s="85">
        <f t="shared" si="400"/>
        <v>0</v>
      </c>
      <c r="AJ2805" s="85">
        <f>IF(I2805&gt;Variables!$G$7,0,1)</f>
        <v>1</v>
      </c>
      <c r="AK2805" s="85">
        <f>IF(F2805&gt;Variables!$G$8,0,1)</f>
        <v>1</v>
      </c>
      <c r="AL2805" s="85">
        <f>IF(G2805&gt;Variables!$G$9,0,1)</f>
        <v>1</v>
      </c>
      <c r="AM2805" s="85">
        <f>IF(AND(K2805&gt;Variables!$G$10,K2805&lt;Variables!$G$11),0,1)</f>
        <v>0</v>
      </c>
      <c r="AN2805" s="103">
        <f>IF(H2805&lt;Variables!$G$13,1,0)</f>
        <v>0</v>
      </c>
      <c r="AO2805" s="101">
        <f>IF(R2805&lt;Variables!$G$12,0,1)</f>
        <v>0</v>
      </c>
      <c r="AP2805" s="86">
        <f t="shared" si="403"/>
        <v>1</v>
      </c>
      <c r="AR2805">
        <v>0</v>
      </c>
      <c r="AS2805">
        <v>1</v>
      </c>
      <c r="AT2805">
        <v>0</v>
      </c>
      <c r="AU2805">
        <v>0</v>
      </c>
      <c r="BA2805">
        <v>1.06</v>
      </c>
    </row>
    <row r="2806" spans="3:53" ht="12.75" x14ac:dyDescent="0.2">
      <c r="C2806" t="s">
        <v>751</v>
      </c>
      <c r="D2806" t="s">
        <v>447</v>
      </c>
      <c r="E2806">
        <v>20.5</v>
      </c>
      <c r="F2806">
        <v>8.0500000000000007</v>
      </c>
      <c r="G2806">
        <v>-0.27</v>
      </c>
      <c r="H2806">
        <v>8760</v>
      </c>
      <c r="I2806">
        <v>-48.645000000000003</v>
      </c>
      <c r="J2806" t="s">
        <v>78</v>
      </c>
      <c r="K2806">
        <v>54.27</v>
      </c>
      <c r="L2806">
        <v>20.38034</v>
      </c>
      <c r="M2806">
        <v>1.126870307364856</v>
      </c>
      <c r="N2806">
        <v>20.621636111111108</v>
      </c>
      <c r="O2806">
        <v>-5.6426711481148327E-2</v>
      </c>
      <c r="P2806">
        <v>30556000</v>
      </c>
      <c r="Q2806">
        <v>23357000</v>
      </c>
      <c r="R2806">
        <v>1.31</v>
      </c>
      <c r="S2806">
        <v>26.257999999999999</v>
      </c>
      <c r="T2806">
        <v>5.2429999999999994</v>
      </c>
      <c r="U2806">
        <v>14.2044</v>
      </c>
      <c r="V2806">
        <f t="shared" si="402"/>
        <v>2.3680422778269641</v>
      </c>
      <c r="AC2806">
        <v>21.52</v>
      </c>
      <c r="AD2806">
        <v>19.100000000000001</v>
      </c>
      <c r="AH2806" s="85">
        <f>IF(AND(M2806&lt;Variables!$G$6,M2806&gt;Variables!$G$5),0,1)</f>
        <v>1</v>
      </c>
      <c r="AI2806" s="85">
        <f t="shared" si="400"/>
        <v>1</v>
      </c>
      <c r="AJ2806" s="85">
        <f>IF(I2806&gt;Variables!$G$7,0,1)</f>
        <v>1</v>
      </c>
      <c r="AK2806" s="85">
        <f>IF(F2806&gt;Variables!$G$8,0,1)</f>
        <v>1</v>
      </c>
      <c r="AL2806" s="85">
        <f>IF(G2806&gt;Variables!$G$9,0,1)</f>
        <v>1</v>
      </c>
      <c r="AM2806" s="85">
        <f>IF(AND(K2806&gt;Variables!$G$10,K2806&lt;Variables!$G$11),0,1)</f>
        <v>0</v>
      </c>
      <c r="AN2806" s="103">
        <f>IF(H2806&lt;Variables!$G$13,1,0)</f>
        <v>0</v>
      </c>
      <c r="AO2806" s="101">
        <f>IF(R2806&lt;Variables!$G$12,0,1)</f>
        <v>0</v>
      </c>
      <c r="AP2806" s="86">
        <f t="shared" si="403"/>
        <v>1</v>
      </c>
      <c r="AR2806">
        <v>1</v>
      </c>
      <c r="AS2806">
        <v>0</v>
      </c>
      <c r="AT2806">
        <v>0</v>
      </c>
      <c r="AU2806">
        <v>0</v>
      </c>
      <c r="BA2806">
        <v>2</v>
      </c>
    </row>
    <row r="2807" spans="3:53" ht="12.75" x14ac:dyDescent="0.2">
      <c r="C2807" t="s">
        <v>751</v>
      </c>
      <c r="D2807" t="s">
        <v>251</v>
      </c>
      <c r="E2807">
        <v>9.4600000000000009</v>
      </c>
      <c r="F2807">
        <v>8.1199999999999992</v>
      </c>
      <c r="G2807">
        <v>-5.34</v>
      </c>
      <c r="H2807">
        <v>3660</v>
      </c>
      <c r="I2807">
        <v>-0.33500000000000002</v>
      </c>
      <c r="J2807" t="s">
        <v>78</v>
      </c>
      <c r="K2807">
        <v>53.44</v>
      </c>
      <c r="L2807">
        <v>9.3320649999999983</v>
      </c>
      <c r="M2807">
        <v>1.5316545694870469</v>
      </c>
      <c r="N2807">
        <v>9.5236000000000001</v>
      </c>
      <c r="O2807">
        <v>-0.51031122684699504</v>
      </c>
      <c r="P2807">
        <v>18087000</v>
      </c>
      <c r="Q2807">
        <v>22742000</v>
      </c>
      <c r="R2807">
        <v>0.8</v>
      </c>
      <c r="S2807">
        <v>26.257999999999999</v>
      </c>
      <c r="T2807">
        <v>5.2429999999999994</v>
      </c>
      <c r="U2807">
        <v>14.2044</v>
      </c>
      <c r="V2807">
        <f t="shared" si="402"/>
        <v>2.347598821908762</v>
      </c>
      <c r="AC2807">
        <v>10.029999999999999</v>
      </c>
      <c r="AD2807">
        <v>8.5500000000000007</v>
      </c>
      <c r="AH2807" s="85">
        <f>IF(AND(M2807&lt;Variables!$G$6,M2807&gt;Variables!$G$5),0,1)</f>
        <v>1</v>
      </c>
      <c r="AI2807" s="85">
        <f t="shared" si="400"/>
        <v>1</v>
      </c>
      <c r="AJ2807" s="85">
        <f>IF(I2807&gt;Variables!$G$7,0,1)</f>
        <v>1</v>
      </c>
      <c r="AK2807" s="85">
        <f>IF(F2807&gt;Variables!$G$8,0,1)</f>
        <v>1</v>
      </c>
      <c r="AL2807" s="85">
        <f>IF(G2807&gt;Variables!$G$9,0,1)</f>
        <v>1</v>
      </c>
      <c r="AM2807" s="85">
        <f>IF(AND(K2807&gt;Variables!$G$10,K2807&lt;Variables!$G$11),0,1)</f>
        <v>0</v>
      </c>
      <c r="AN2807" s="103">
        <f>IF(H2807&lt;Variables!$G$13,1,0)</f>
        <v>0</v>
      </c>
      <c r="AO2807" s="101">
        <f>IF(R2807&lt;Variables!$G$12,0,1)</f>
        <v>0</v>
      </c>
      <c r="AP2807" s="86">
        <f t="shared" si="403"/>
        <v>1</v>
      </c>
      <c r="AR2807">
        <v>0</v>
      </c>
      <c r="AS2807">
        <v>0</v>
      </c>
      <c r="AT2807">
        <v>1</v>
      </c>
      <c r="AU2807">
        <v>0</v>
      </c>
      <c r="BA2807">
        <v>-2.25</v>
      </c>
    </row>
    <row r="2808" spans="3:53" ht="12.75" x14ac:dyDescent="0.2">
      <c r="C2808" t="s">
        <v>751</v>
      </c>
      <c r="D2808" t="s">
        <v>748</v>
      </c>
      <c r="E2808">
        <v>16.43</v>
      </c>
      <c r="F2808">
        <v>40.630000000000003</v>
      </c>
      <c r="G2808">
        <v>13.62</v>
      </c>
      <c r="H2808">
        <v>1460</v>
      </c>
      <c r="I2808">
        <v>-62.396999999999998</v>
      </c>
      <c r="J2808" t="s">
        <v>78</v>
      </c>
      <c r="K2808">
        <v>56.64</v>
      </c>
      <c r="L2808">
        <v>16.202829999999999</v>
      </c>
      <c r="M2808">
        <v>0.90829811829169793</v>
      </c>
      <c r="N2808">
        <v>16.22173055555556</v>
      </c>
      <c r="O2808">
        <v>0.79072602029205807</v>
      </c>
      <c r="P2808">
        <v>54000000</v>
      </c>
      <c r="Q2808">
        <v>12270000</v>
      </c>
      <c r="R2808">
        <v>4.4000000000000004</v>
      </c>
      <c r="S2808">
        <v>26.257999999999999</v>
      </c>
      <c r="T2808">
        <v>5.2429999999999994</v>
      </c>
      <c r="U2808">
        <v>14.2044</v>
      </c>
      <c r="V2808">
        <f t="shared" si="402"/>
        <v>2.3947568335526563</v>
      </c>
      <c r="AC2808">
        <v>17.34</v>
      </c>
      <c r="AD2808">
        <v>13.1</v>
      </c>
      <c r="AH2808" s="85">
        <f>IF(AND(M2808&lt;Variables!$G$6,M2808&gt;Variables!$G$5),0,1)</f>
        <v>1</v>
      </c>
      <c r="AI2808" s="85">
        <f t="shared" si="400"/>
        <v>1</v>
      </c>
      <c r="AJ2808" s="85">
        <f>IF(I2808&gt;Variables!$G$7,0,1)</f>
        <v>1</v>
      </c>
      <c r="AK2808" s="85">
        <f>IF(F2808&gt;Variables!$G$8,0,1)</f>
        <v>0</v>
      </c>
      <c r="AL2808" s="85">
        <f>IF(G2808&gt;Variables!$G$9,0,1)</f>
        <v>0</v>
      </c>
      <c r="AM2808" s="85">
        <f>IF(AND(K2808&gt;Variables!$G$10,K2808&lt;Variables!$G$11),0,1)</f>
        <v>0</v>
      </c>
      <c r="AN2808" s="103">
        <f>IF(H2808&lt;Variables!$G$13,1,0)</f>
        <v>1</v>
      </c>
      <c r="AO2808" s="101">
        <f>IF(R2808&lt;Variables!$G$12,0,1)</f>
        <v>1</v>
      </c>
      <c r="AP2808" s="86">
        <f t="shared" si="403"/>
        <v>1</v>
      </c>
      <c r="AR2808">
        <v>1</v>
      </c>
      <c r="AS2808">
        <v>0</v>
      </c>
      <c r="AT2808">
        <v>0</v>
      </c>
      <c r="AU2808">
        <v>0</v>
      </c>
      <c r="BA2808">
        <v>2</v>
      </c>
    </row>
    <row r="2809" spans="3:53" ht="12.75" x14ac:dyDescent="0.2">
      <c r="C2809" t="s">
        <v>751</v>
      </c>
      <c r="D2809" t="s">
        <v>216</v>
      </c>
      <c r="E2809">
        <v>0.9</v>
      </c>
      <c r="F2809">
        <v>8.8000000000000007</v>
      </c>
      <c r="G2809">
        <v>-1.73</v>
      </c>
      <c r="H2809">
        <v>524.73</v>
      </c>
      <c r="I2809">
        <v>-41.079000000000001</v>
      </c>
      <c r="J2809" t="s">
        <v>78</v>
      </c>
      <c r="K2809">
        <v>57.26</v>
      </c>
      <c r="L2809">
        <v>0.88053009999999998</v>
      </c>
      <c r="M2809">
        <v>2.324724617591158</v>
      </c>
      <c r="N2809">
        <v>0.9022933333333335</v>
      </c>
      <c r="O2809">
        <v>-0.1433384560822954</v>
      </c>
      <c r="P2809">
        <v>165420000</v>
      </c>
      <c r="Q2809">
        <v>104770000</v>
      </c>
      <c r="R2809">
        <v>1.58</v>
      </c>
      <c r="S2809">
        <v>26.257999999999999</v>
      </c>
      <c r="T2809">
        <v>5.2429999999999994</v>
      </c>
      <c r="U2809">
        <v>14.2044</v>
      </c>
      <c r="V2809">
        <f t="shared" si="402"/>
        <v>2.3330285378525502</v>
      </c>
      <c r="AC2809">
        <v>0.92630000000000001</v>
      </c>
      <c r="AD2809">
        <v>0.78</v>
      </c>
      <c r="AH2809" s="85">
        <f>IF(AND(M2809&lt;Variables!$G$6,M2809&gt;Variables!$G$5),0,1)</f>
        <v>1</v>
      </c>
      <c r="AI2809" s="85">
        <f t="shared" si="400"/>
        <v>1</v>
      </c>
      <c r="AJ2809" s="85">
        <f>IF(I2809&gt;Variables!$G$7,0,1)</f>
        <v>1</v>
      </c>
      <c r="AK2809" s="85">
        <f>IF(F2809&gt;Variables!$G$8,0,1)</f>
        <v>1</v>
      </c>
      <c r="AL2809" s="85">
        <f>IF(G2809&gt;Variables!$G$9,0,1)</f>
        <v>1</v>
      </c>
      <c r="AM2809" s="85">
        <f>IF(AND(K2809&gt;Variables!$G$10,K2809&lt;Variables!$G$11),0,1)</f>
        <v>0</v>
      </c>
      <c r="AN2809" s="103">
        <f>IF(H2809&lt;Variables!$G$13,1,0)</f>
        <v>1</v>
      </c>
      <c r="AO2809" s="101">
        <f>IF(R2809&lt;Variables!$G$12,0,1)</f>
        <v>0</v>
      </c>
      <c r="AP2809" s="86">
        <f t="shared" si="403"/>
        <v>1</v>
      </c>
      <c r="AR2809">
        <v>1</v>
      </c>
      <c r="AS2809">
        <v>0</v>
      </c>
      <c r="AT2809">
        <v>0</v>
      </c>
      <c r="AU2809">
        <v>0</v>
      </c>
      <c r="BA2809">
        <v>2</v>
      </c>
    </row>
    <row r="2810" spans="3:53" ht="12.75" x14ac:dyDescent="0.2">
      <c r="C2810" t="s">
        <v>751</v>
      </c>
      <c r="D2810" t="s">
        <v>742</v>
      </c>
      <c r="E2810">
        <v>127.84</v>
      </c>
      <c r="F2810">
        <v>8.36</v>
      </c>
      <c r="G2810">
        <v>-1.19</v>
      </c>
      <c r="H2810">
        <v>10630</v>
      </c>
      <c r="I2810">
        <v>-2.5999999999999999E-2</v>
      </c>
      <c r="J2810" t="s">
        <v>78</v>
      </c>
      <c r="K2810">
        <v>63.09</v>
      </c>
      <c r="L2810">
        <v>127.44571999999999</v>
      </c>
      <c r="M2810">
        <v>0.44276104368195518</v>
      </c>
      <c r="N2810">
        <v>126.8489527777778</v>
      </c>
      <c r="O2810">
        <v>0.91529902044693423</v>
      </c>
      <c r="P2810">
        <v>893685</v>
      </c>
      <c r="Q2810">
        <v>1112000</v>
      </c>
      <c r="R2810">
        <v>0.8</v>
      </c>
      <c r="S2810">
        <v>26.257999999999999</v>
      </c>
      <c r="T2810">
        <v>5.2429999999999994</v>
      </c>
      <c r="U2810">
        <v>14.2044</v>
      </c>
      <c r="V2810">
        <f t="shared" si="402"/>
        <v>2.4743625097897999</v>
      </c>
      <c r="AC2810">
        <v>130.02000000000001</v>
      </c>
      <c r="AD2810">
        <v>124.75</v>
      </c>
      <c r="AH2810" s="85">
        <f>IF(AND(M2810&lt;Variables!$G$6,M2810&gt;Variables!$G$5),0,1)</f>
        <v>1</v>
      </c>
      <c r="AI2810" s="85">
        <f t="shared" si="400"/>
        <v>0</v>
      </c>
      <c r="AJ2810" s="85">
        <f>IF(I2810&gt;Variables!$G$7,0,1)</f>
        <v>1</v>
      </c>
      <c r="AK2810" s="85">
        <f>IF(F2810&gt;Variables!$G$8,0,1)</f>
        <v>1</v>
      </c>
      <c r="AL2810" s="85">
        <f>IF(G2810&gt;Variables!$G$9,0,1)</f>
        <v>1</v>
      </c>
      <c r="AM2810" s="85">
        <f>IF(AND(K2810&gt;Variables!$G$10,K2810&lt;Variables!$G$11),0,1)</f>
        <v>0</v>
      </c>
      <c r="AN2810" s="103">
        <f>IF(H2810&lt;Variables!$G$13,1,0)</f>
        <v>0</v>
      </c>
      <c r="AO2810" s="101">
        <f>IF(R2810&lt;Variables!$G$12,0,1)</f>
        <v>0</v>
      </c>
      <c r="AP2810" s="86">
        <f t="shared" si="403"/>
        <v>1</v>
      </c>
      <c r="AR2810">
        <v>0</v>
      </c>
      <c r="AS2810">
        <v>0</v>
      </c>
      <c r="AT2810">
        <v>1</v>
      </c>
      <c r="AU2810">
        <v>0</v>
      </c>
      <c r="BA2810">
        <v>-2.25</v>
      </c>
    </row>
    <row r="2811" spans="3:53" ht="12.75" x14ac:dyDescent="0.2">
      <c r="C2811" t="s">
        <v>751</v>
      </c>
      <c r="D2811" t="s">
        <v>603</v>
      </c>
      <c r="E2811">
        <v>17.399999999999999</v>
      </c>
      <c r="F2811">
        <v>14.82</v>
      </c>
      <c r="G2811">
        <v>-7.14</v>
      </c>
      <c r="H2811">
        <v>8470</v>
      </c>
      <c r="I2811">
        <v>-0.78200000000000003</v>
      </c>
      <c r="J2811" t="s">
        <v>78</v>
      </c>
      <c r="K2811">
        <v>52.91</v>
      </c>
      <c r="L2811">
        <v>17.344874999999998</v>
      </c>
      <c r="M2811">
        <v>1.3959454882205931</v>
      </c>
      <c r="N2811">
        <v>17.805041666666671</v>
      </c>
      <c r="O2811">
        <v>-1.2246063263916429</v>
      </c>
      <c r="P2811">
        <v>173759000</v>
      </c>
      <c r="Q2811">
        <v>20472000</v>
      </c>
      <c r="R2811">
        <v>8.49</v>
      </c>
      <c r="S2811">
        <v>26.257999999999999</v>
      </c>
      <c r="T2811">
        <v>5.2429999999999994</v>
      </c>
      <c r="U2811">
        <v>14.2044</v>
      </c>
      <c r="V2811">
        <f t="shared" si="402"/>
        <v>2.3491213797476194</v>
      </c>
      <c r="AC2811">
        <v>18.5</v>
      </c>
      <c r="AD2811">
        <v>13.56</v>
      </c>
      <c r="AH2811" s="85">
        <f>IF(AND(M2811&lt;Variables!$G$6,M2811&gt;Variables!$G$5),0,1)</f>
        <v>1</v>
      </c>
      <c r="AI2811" s="85">
        <f t="shared" si="400"/>
        <v>1</v>
      </c>
      <c r="AJ2811" s="85">
        <f>IF(I2811&gt;Variables!$G$7,0,1)</f>
        <v>1</v>
      </c>
      <c r="AK2811" s="85">
        <f>IF(F2811&gt;Variables!$G$8,0,1)</f>
        <v>0</v>
      </c>
      <c r="AL2811" s="85">
        <f>IF(G2811&gt;Variables!$G$9,0,1)</f>
        <v>1</v>
      </c>
      <c r="AM2811" s="85">
        <f>IF(AND(K2811&gt;Variables!$G$10,K2811&lt;Variables!$G$11),0,1)</f>
        <v>0</v>
      </c>
      <c r="AN2811" s="103">
        <f>IF(H2811&lt;Variables!$G$13,1,0)</f>
        <v>0</v>
      </c>
      <c r="AO2811" s="101">
        <f>IF(R2811&lt;Variables!$G$12,0,1)</f>
        <v>1</v>
      </c>
      <c r="AP2811" s="86">
        <f t="shared" si="403"/>
        <v>1</v>
      </c>
      <c r="AR2811">
        <v>0</v>
      </c>
      <c r="AS2811">
        <v>0</v>
      </c>
      <c r="AT2811">
        <v>1</v>
      </c>
      <c r="AU2811">
        <v>0</v>
      </c>
      <c r="BA2811">
        <v>-2.25</v>
      </c>
    </row>
    <row r="2812" spans="3:53" ht="12.75" x14ac:dyDescent="0.2">
      <c r="C2812" t="s">
        <v>751</v>
      </c>
      <c r="D2812" t="s">
        <v>745</v>
      </c>
      <c r="E2812">
        <v>1.33</v>
      </c>
      <c r="F2812">
        <v>15.04</v>
      </c>
      <c r="G2812">
        <v>-2.63</v>
      </c>
      <c r="H2812">
        <v>1830</v>
      </c>
      <c r="I2812">
        <v>-51.48</v>
      </c>
      <c r="J2812" t="s">
        <v>78</v>
      </c>
      <c r="K2812">
        <v>57.26</v>
      </c>
      <c r="L2812">
        <v>1.2965549999999999</v>
      </c>
      <c r="M2812">
        <v>3.2659624929139031</v>
      </c>
      <c r="N2812">
        <v>1.3306</v>
      </c>
      <c r="O2812">
        <v>0.62377874643019671</v>
      </c>
      <c r="P2812">
        <v>306250000</v>
      </c>
      <c r="Q2812">
        <v>242780000</v>
      </c>
      <c r="R2812">
        <v>1.26</v>
      </c>
      <c r="S2812">
        <v>26.257999999999999</v>
      </c>
      <c r="T2812">
        <v>5.2429999999999994</v>
      </c>
      <c r="U2812">
        <v>14.2044</v>
      </c>
      <c r="V2812">
        <f t="shared" si="402"/>
        <v>2.2888215315108118</v>
      </c>
      <c r="AC2812">
        <v>1.49</v>
      </c>
      <c r="AD2812">
        <v>1.24</v>
      </c>
      <c r="AH2812" s="85">
        <f>IF(AND(M2812&lt;Variables!$G$6,M2812&gt;Variables!$G$5),0,1)</f>
        <v>1</v>
      </c>
      <c r="AI2812" s="85">
        <f t="shared" si="400"/>
        <v>1</v>
      </c>
      <c r="AJ2812" s="85">
        <f>IF(I2812&gt;Variables!$G$7,0,1)</f>
        <v>1</v>
      </c>
      <c r="AK2812" s="85">
        <f>IF(F2812&gt;Variables!$G$8,0,1)</f>
        <v>0</v>
      </c>
      <c r="AL2812" s="85">
        <f>IF(G2812&gt;Variables!$G$9,0,1)</f>
        <v>1</v>
      </c>
      <c r="AM2812" s="85">
        <f>IF(AND(K2812&gt;Variables!$G$10,K2812&lt;Variables!$G$11),0,1)</f>
        <v>0</v>
      </c>
      <c r="AN2812" s="103">
        <f>IF(H2812&lt;Variables!$G$13,1,0)</f>
        <v>1</v>
      </c>
      <c r="AO2812" s="101">
        <f>IF(R2812&lt;Variables!$G$12,0,1)</f>
        <v>0</v>
      </c>
      <c r="AP2812" s="86">
        <f t="shared" si="403"/>
        <v>1</v>
      </c>
      <c r="AR2812">
        <v>0</v>
      </c>
      <c r="AS2812">
        <v>0</v>
      </c>
      <c r="AT2812">
        <v>1</v>
      </c>
      <c r="AU2812">
        <v>0</v>
      </c>
      <c r="BA2812">
        <v>-2.25</v>
      </c>
    </row>
    <row r="2813" spans="3:53" ht="12.75" x14ac:dyDescent="0.2">
      <c r="C2813" t="s">
        <v>751</v>
      </c>
      <c r="D2813" t="s">
        <v>697</v>
      </c>
      <c r="E2813">
        <v>3.52</v>
      </c>
      <c r="F2813">
        <v>16.55</v>
      </c>
      <c r="G2813">
        <v>11.78</v>
      </c>
      <c r="H2813">
        <v>-99999</v>
      </c>
      <c r="I2813">
        <v>-22.247</v>
      </c>
      <c r="J2813" t="s">
        <v>78</v>
      </c>
      <c r="K2813">
        <v>54.38</v>
      </c>
      <c r="L2813">
        <v>3.4524166666666671</v>
      </c>
      <c r="M2813">
        <v>1.667913780202267</v>
      </c>
      <c r="N2813">
        <v>3.4220833333333331</v>
      </c>
      <c r="O2813">
        <v>2.5690977718251551</v>
      </c>
      <c r="P2813">
        <v>25001</v>
      </c>
      <c r="Q2813">
        <v>53701</v>
      </c>
      <c r="R2813">
        <v>0.47</v>
      </c>
      <c r="S2813">
        <v>26.257999999999999</v>
      </c>
      <c r="T2813">
        <v>5.2429999999999994</v>
      </c>
      <c r="U2813">
        <v>14.2044</v>
      </c>
      <c r="V2813">
        <f t="shared" si="402"/>
        <v>2.3479128664268996</v>
      </c>
      <c r="AC2813">
        <v>4.49</v>
      </c>
      <c r="AD2813">
        <v>3.36</v>
      </c>
      <c r="AH2813" s="85">
        <f>IF(AND(M2813&lt;Variables!$G$6,M2813&gt;Variables!$G$5),0,1)</f>
        <v>1</v>
      </c>
      <c r="AI2813" s="85">
        <f t="shared" si="400"/>
        <v>0</v>
      </c>
      <c r="AJ2813" s="85">
        <f>IF(I2813&gt;Variables!$G$7,0,1)</f>
        <v>1</v>
      </c>
      <c r="AK2813" s="85">
        <f>IF(F2813&gt;Variables!$G$8,0,1)</f>
        <v>0</v>
      </c>
      <c r="AL2813" s="85">
        <f>IF(G2813&gt;Variables!$G$9,0,1)</f>
        <v>1</v>
      </c>
      <c r="AM2813" s="85">
        <f>IF(AND(K2813&gt;Variables!$G$10,K2813&lt;Variables!$G$11),0,1)</f>
        <v>0</v>
      </c>
      <c r="AN2813" s="103">
        <f>IF(H2813&lt;Variables!$G$13,1,0)</f>
        <v>1</v>
      </c>
      <c r="AO2813" s="101">
        <f>IF(R2813&lt;Variables!$G$12,0,1)</f>
        <v>0</v>
      </c>
      <c r="AP2813" s="86">
        <f t="shared" si="403"/>
        <v>1</v>
      </c>
      <c r="AR2813">
        <v>0</v>
      </c>
      <c r="AS2813">
        <v>0</v>
      </c>
      <c r="AT2813">
        <v>1</v>
      </c>
      <c r="AU2813">
        <v>0</v>
      </c>
      <c r="BA2813">
        <v>-2.25</v>
      </c>
    </row>
    <row r="2814" spans="3:53" ht="12.75" x14ac:dyDescent="0.2">
      <c r="C2814" t="s">
        <v>751</v>
      </c>
      <c r="D2814" t="s">
        <v>744</v>
      </c>
      <c r="E2814">
        <v>13.9</v>
      </c>
      <c r="F2814">
        <v>11.96</v>
      </c>
      <c r="G2814">
        <v>8.24</v>
      </c>
      <c r="H2814">
        <v>2330</v>
      </c>
      <c r="I2814">
        <v>-47.781999999999996</v>
      </c>
      <c r="J2814" t="s">
        <v>78</v>
      </c>
      <c r="K2814">
        <v>62.23</v>
      </c>
      <c r="L2814">
        <v>13.307169999999999</v>
      </c>
      <c r="M2814">
        <v>4.6052616747211994</v>
      </c>
      <c r="N2814">
        <v>13.40454166666667</v>
      </c>
      <c r="O2814">
        <v>3.845400657115591</v>
      </c>
      <c r="P2814">
        <v>7603000</v>
      </c>
      <c r="Q2814">
        <v>10179000</v>
      </c>
      <c r="R2814">
        <v>0.75</v>
      </c>
      <c r="S2814">
        <v>26.257999999999999</v>
      </c>
      <c r="T2814">
        <v>5.2429999999999994</v>
      </c>
      <c r="U2814">
        <v>14.2044</v>
      </c>
      <c r="V2814">
        <f t="shared" si="402"/>
        <v>2.2113070488432944</v>
      </c>
      <c r="AC2814">
        <v>14.46</v>
      </c>
      <c r="AD2814">
        <v>12.66</v>
      </c>
      <c r="AH2814" s="85">
        <f>IF(AND(M2814&lt;Variables!$G$6,M2814&gt;Variables!$G$5),0,1)</f>
        <v>1</v>
      </c>
      <c r="AI2814" s="85">
        <f t="shared" si="400"/>
        <v>1</v>
      </c>
      <c r="AJ2814" s="85">
        <f>IF(I2814&gt;Variables!$G$7,0,1)</f>
        <v>1</v>
      </c>
      <c r="AK2814" s="85">
        <f>IF(F2814&gt;Variables!$G$8,0,1)</f>
        <v>0</v>
      </c>
      <c r="AL2814" s="85">
        <f>IF(G2814&gt;Variables!$G$9,0,1)</f>
        <v>1</v>
      </c>
      <c r="AM2814" s="85">
        <f>IF(AND(K2814&gt;Variables!$G$10,K2814&lt;Variables!$G$11),0,1)</f>
        <v>0</v>
      </c>
      <c r="AN2814" s="103">
        <f>IF(H2814&lt;Variables!$G$13,1,0)</f>
        <v>1</v>
      </c>
      <c r="AO2814" s="101">
        <f>IF(R2814&lt;Variables!$G$12,0,1)</f>
        <v>0</v>
      </c>
      <c r="AP2814" s="86">
        <f t="shared" si="403"/>
        <v>1</v>
      </c>
      <c r="AR2814">
        <v>1</v>
      </c>
      <c r="AS2814">
        <v>0</v>
      </c>
      <c r="AT2814">
        <v>0</v>
      </c>
      <c r="AU2814">
        <v>0</v>
      </c>
      <c r="BA2814">
        <v>2</v>
      </c>
    </row>
    <row r="2815" spans="3:53" ht="12.75" x14ac:dyDescent="0.2">
      <c r="C2815" t="s">
        <v>755</v>
      </c>
      <c r="D2815" t="s">
        <v>740</v>
      </c>
      <c r="E2815">
        <v>6.57</v>
      </c>
      <c r="F2815">
        <v>5.63</v>
      </c>
      <c r="G2815">
        <v>1.86</v>
      </c>
      <c r="H2815">
        <v>-99999</v>
      </c>
      <c r="I2815">
        <v>19.149999999999999</v>
      </c>
      <c r="J2815" t="s">
        <v>78</v>
      </c>
      <c r="K2815">
        <v>63.41</v>
      </c>
      <c r="L2815">
        <v>6.5641999999999978</v>
      </c>
      <c r="M2815">
        <v>8.8358063435033538E-2</v>
      </c>
      <c r="N2815">
        <v>6.5693846153846147</v>
      </c>
      <c r="O2815">
        <v>9.3674621203396202E-3</v>
      </c>
      <c r="P2815">
        <v>23284</v>
      </c>
      <c r="Q2815">
        <v>69528</v>
      </c>
      <c r="R2815">
        <v>0.33</v>
      </c>
      <c r="S2815">
        <v>28.39899999999999</v>
      </c>
      <c r="T2815">
        <v>6.0589999999999993</v>
      </c>
      <c r="U2815">
        <v>15.58</v>
      </c>
      <c r="V2815">
        <f t="shared" si="402"/>
        <v>2.5002083522013319</v>
      </c>
      <c r="AC2815">
        <v>6.58</v>
      </c>
      <c r="AD2815">
        <v>6.52</v>
      </c>
      <c r="AH2815" s="85">
        <f>IF(AND(M2815&lt;Variables!$G$6,M2815&gt;Variables!$G$5),0,1)</f>
        <v>1</v>
      </c>
      <c r="AI2815" s="85">
        <f t="shared" si="400"/>
        <v>1</v>
      </c>
      <c r="AJ2815" s="85">
        <f>IF(I2815&gt;Variables!$G$7,0,1)</f>
        <v>0</v>
      </c>
      <c r="AK2815" s="85">
        <f>IF(F2815&gt;Variables!$G$8,0,1)</f>
        <v>1</v>
      </c>
      <c r="AL2815" s="85">
        <f>IF(G2815&gt;Variables!$G$9,0,1)</f>
        <v>1</v>
      </c>
      <c r="AM2815" s="85">
        <f>IF(AND(K2815&gt;Variables!$G$10,K2815&lt;Variables!$G$11),0,1)</f>
        <v>0</v>
      </c>
      <c r="AN2815" s="103">
        <f>IF(H2815&lt;Variables!$G$13,1,0)</f>
        <v>1</v>
      </c>
      <c r="AO2815" s="101">
        <f>IF(R2815&lt;Variables!$G$12,0,1)</f>
        <v>0</v>
      </c>
      <c r="AP2815" s="86">
        <f t="shared" si="403"/>
        <v>1</v>
      </c>
      <c r="AR2815">
        <v>0</v>
      </c>
      <c r="AS2815">
        <v>0</v>
      </c>
      <c r="AT2815">
        <v>0</v>
      </c>
      <c r="AU2815">
        <v>1</v>
      </c>
      <c r="BA2815">
        <v>-0.75</v>
      </c>
    </row>
    <row r="2816" spans="3:53" ht="12.75" x14ac:dyDescent="0.2">
      <c r="C2816" t="s">
        <v>755</v>
      </c>
      <c r="D2816" t="s">
        <v>383</v>
      </c>
      <c r="E2816">
        <v>1.25</v>
      </c>
      <c r="F2816">
        <v>7.33</v>
      </c>
      <c r="G2816">
        <v>0.81</v>
      </c>
      <c r="H2816">
        <v>2070</v>
      </c>
      <c r="I2816">
        <v>-3.1309999999999998</v>
      </c>
      <c r="J2816" t="s">
        <v>78</v>
      </c>
      <c r="K2816">
        <v>62.11</v>
      </c>
      <c r="L2816">
        <v>1.2307300000000001</v>
      </c>
      <c r="M2816">
        <v>1.565737407879886</v>
      </c>
      <c r="N2816">
        <v>1.228751219512195</v>
      </c>
      <c r="O2816">
        <v>1.72929883204841</v>
      </c>
      <c r="P2816">
        <v>12894000</v>
      </c>
      <c r="Q2816">
        <v>18512000</v>
      </c>
      <c r="R2816">
        <v>0.7</v>
      </c>
      <c r="S2816">
        <v>28.39899999999999</v>
      </c>
      <c r="T2816">
        <v>6.0589999999999993</v>
      </c>
      <c r="U2816">
        <v>15.58</v>
      </c>
      <c r="V2816">
        <f t="shared" si="402"/>
        <v>2.3969908283279024</v>
      </c>
      <c r="AC2816">
        <v>1.28</v>
      </c>
      <c r="AD2816">
        <v>1.19</v>
      </c>
      <c r="AH2816" s="85">
        <f>IF(AND(M2816&lt;Variables!$G$6,M2816&gt;Variables!$G$5),0,1)</f>
        <v>1</v>
      </c>
      <c r="AI2816" s="85">
        <f t="shared" si="400"/>
        <v>0</v>
      </c>
      <c r="AJ2816" s="85">
        <f>IF(I2816&gt;Variables!$G$7,0,1)</f>
        <v>1</v>
      </c>
      <c r="AK2816" s="85">
        <f>IF(F2816&gt;Variables!$G$8,0,1)</f>
        <v>1</v>
      </c>
      <c r="AL2816" s="85">
        <f>IF(G2816&gt;Variables!$G$9,0,1)</f>
        <v>1</v>
      </c>
      <c r="AM2816" s="85">
        <f>IF(AND(K2816&gt;Variables!$G$10,K2816&lt;Variables!$G$11),0,1)</f>
        <v>0</v>
      </c>
      <c r="AN2816" s="103">
        <f>IF(H2816&lt;Variables!$G$13,1,0)</f>
        <v>1</v>
      </c>
      <c r="AO2816" s="101">
        <f>IF(R2816&lt;Variables!$G$12,0,1)</f>
        <v>0</v>
      </c>
      <c r="AP2816" s="86">
        <f t="shared" si="403"/>
        <v>1</v>
      </c>
      <c r="AR2816">
        <v>0</v>
      </c>
      <c r="AS2816">
        <v>0</v>
      </c>
      <c r="AT2816">
        <v>1</v>
      </c>
      <c r="AU2816">
        <v>0</v>
      </c>
      <c r="BA2816">
        <v>-0.72</v>
      </c>
    </row>
    <row r="2817" spans="3:53" ht="12.75" x14ac:dyDescent="0.2">
      <c r="C2817" t="s">
        <v>755</v>
      </c>
      <c r="D2817" t="s">
        <v>754</v>
      </c>
      <c r="E2817">
        <v>23</v>
      </c>
      <c r="F2817">
        <v>5.75</v>
      </c>
      <c r="G2817">
        <v>6.93</v>
      </c>
      <c r="H2817">
        <v>2700</v>
      </c>
      <c r="I2817">
        <v>7952.3310000000001</v>
      </c>
      <c r="J2817" t="s">
        <v>78</v>
      </c>
      <c r="K2817">
        <v>77.790000000000006</v>
      </c>
      <c r="L2817">
        <v>22.5650625</v>
      </c>
      <c r="M2817">
        <v>1.927481920335919</v>
      </c>
      <c r="N2817">
        <v>22.213096875000002</v>
      </c>
      <c r="O2817">
        <v>3.542518764619587</v>
      </c>
      <c r="P2817">
        <v>46580</v>
      </c>
      <c r="Q2817">
        <v>858382</v>
      </c>
      <c r="R2817">
        <v>0.05</v>
      </c>
      <c r="S2817">
        <v>28.39899999999999</v>
      </c>
      <c r="T2817">
        <v>6.0589999999999993</v>
      </c>
      <c r="U2817">
        <v>15.58</v>
      </c>
      <c r="V2817">
        <f t="shared" si="402"/>
        <v>2.4500949513002674</v>
      </c>
      <c r="AC2817">
        <v>23.11</v>
      </c>
      <c r="AD2817">
        <v>21.5</v>
      </c>
      <c r="AH2817" s="85">
        <f>IF(AND(M2817&lt;Variables!$G$6,M2817&gt;Variables!$G$5),0,1)</f>
        <v>1</v>
      </c>
      <c r="AI2817" s="85">
        <f t="shared" si="400"/>
        <v>0</v>
      </c>
      <c r="AJ2817" s="85">
        <f>IF(I2817&gt;Variables!$G$7,0,1)</f>
        <v>0</v>
      </c>
      <c r="AK2817" s="85">
        <f>IF(F2817&gt;Variables!$G$8,0,1)</f>
        <v>1</v>
      </c>
      <c r="AL2817" s="85">
        <f>IF(G2817&gt;Variables!$G$9,0,1)</f>
        <v>1</v>
      </c>
      <c r="AM2817" s="85">
        <f>IF(AND(K2817&gt;Variables!$G$10,K2817&lt;Variables!$G$11),0,1)</f>
        <v>1</v>
      </c>
      <c r="AN2817" s="103">
        <f>IF(H2817&lt;Variables!$G$13,1,0)</f>
        <v>0</v>
      </c>
      <c r="AO2817" s="101">
        <f>IF(R2817&lt;Variables!$G$12,0,1)</f>
        <v>0</v>
      </c>
      <c r="AP2817" s="86">
        <f t="shared" si="403"/>
        <v>1</v>
      </c>
      <c r="AR2817">
        <v>0</v>
      </c>
      <c r="AS2817">
        <v>0</v>
      </c>
      <c r="AT2817">
        <v>1</v>
      </c>
      <c r="AU2817">
        <v>0</v>
      </c>
      <c r="BA2817">
        <v>-2.25</v>
      </c>
    </row>
    <row r="2818" spans="3:53" ht="12.75" x14ac:dyDescent="0.2">
      <c r="C2818" t="s">
        <v>755</v>
      </c>
      <c r="D2818" t="s">
        <v>447</v>
      </c>
      <c r="E2818">
        <v>20.56</v>
      </c>
      <c r="F2818">
        <v>7.79</v>
      </c>
      <c r="G2818">
        <v>-0.56000000000000005</v>
      </c>
      <c r="H2818">
        <v>8760</v>
      </c>
      <c r="I2818">
        <v>-48.707999999999998</v>
      </c>
      <c r="J2818" t="s">
        <v>78</v>
      </c>
      <c r="K2818">
        <v>53.69</v>
      </c>
      <c r="L2818">
        <v>20.38382</v>
      </c>
      <c r="M2818">
        <v>0.8152544518152175</v>
      </c>
      <c r="N2818">
        <v>20.593017073170731</v>
      </c>
      <c r="O2818">
        <v>-0.20889155298557369</v>
      </c>
      <c r="P2818">
        <v>32007000</v>
      </c>
      <c r="Q2818">
        <v>23357000</v>
      </c>
      <c r="R2818">
        <v>1.37</v>
      </c>
      <c r="S2818">
        <v>28.39899999999999</v>
      </c>
      <c r="T2818">
        <v>6.0589999999999993</v>
      </c>
      <c r="U2818">
        <v>15.58</v>
      </c>
      <c r="V2818">
        <f t="shared" si="402"/>
        <v>2.3753438458310558</v>
      </c>
      <c r="AC2818">
        <v>21.52</v>
      </c>
      <c r="AD2818">
        <v>19.100000000000001</v>
      </c>
      <c r="AH2818" s="85">
        <f>IF(AND(M2818&lt;Variables!$G$6,M2818&gt;Variables!$G$5),0,1)</f>
        <v>1</v>
      </c>
      <c r="AI2818" s="85">
        <f t="shared" si="400"/>
        <v>1</v>
      </c>
      <c r="AJ2818" s="85">
        <f>IF(I2818&gt;Variables!$G$7,0,1)</f>
        <v>1</v>
      </c>
      <c r="AK2818" s="85">
        <f>IF(F2818&gt;Variables!$G$8,0,1)</f>
        <v>1</v>
      </c>
      <c r="AL2818" s="85">
        <f>IF(G2818&gt;Variables!$G$9,0,1)</f>
        <v>1</v>
      </c>
      <c r="AM2818" s="85">
        <f>IF(AND(K2818&gt;Variables!$G$10,K2818&lt;Variables!$G$11),0,1)</f>
        <v>0</v>
      </c>
      <c r="AN2818" s="103">
        <f>IF(H2818&lt;Variables!$G$13,1,0)</f>
        <v>0</v>
      </c>
      <c r="AO2818" s="101">
        <f>IF(R2818&lt;Variables!$G$12,0,1)</f>
        <v>0</v>
      </c>
      <c r="AP2818" s="86">
        <f t="shared" si="403"/>
        <v>1</v>
      </c>
      <c r="AR2818">
        <v>1</v>
      </c>
      <c r="AS2818">
        <v>0</v>
      </c>
      <c r="AT2818">
        <v>0</v>
      </c>
      <c r="AU2818">
        <v>0</v>
      </c>
      <c r="BA2818">
        <v>2</v>
      </c>
    </row>
    <row r="2819" spans="3:53" ht="12.75" x14ac:dyDescent="0.2">
      <c r="C2819" t="s">
        <v>755</v>
      </c>
      <c r="D2819" t="s">
        <v>608</v>
      </c>
      <c r="E2819">
        <v>32.950000000000003</v>
      </c>
      <c r="F2819">
        <v>5.85</v>
      </c>
      <c r="G2819">
        <v>2.2799999999999998</v>
      </c>
      <c r="H2819">
        <v>7460</v>
      </c>
      <c r="I2819">
        <v>-26.33</v>
      </c>
      <c r="J2819" t="s">
        <v>78</v>
      </c>
      <c r="K2819">
        <v>59.02</v>
      </c>
      <c r="L2819">
        <v>32.782715000000003</v>
      </c>
      <c r="M2819">
        <v>0.49503221438491929</v>
      </c>
      <c r="N2819">
        <v>32.559482926829268</v>
      </c>
      <c r="O2819">
        <v>1.18403929828094</v>
      </c>
      <c r="P2819">
        <v>8670000</v>
      </c>
      <c r="Q2819">
        <v>19007000</v>
      </c>
      <c r="R2819">
        <v>0.46</v>
      </c>
      <c r="S2819">
        <v>28.39899999999999</v>
      </c>
      <c r="T2819">
        <v>6.0589999999999993</v>
      </c>
      <c r="U2819">
        <v>15.58</v>
      </c>
      <c r="V2819">
        <f t="shared" si="402"/>
        <v>2.4346808920489966</v>
      </c>
      <c r="AC2819">
        <v>33.700000000000003</v>
      </c>
      <c r="AD2819">
        <v>30.7</v>
      </c>
      <c r="AH2819" s="85">
        <f>IF(AND(M2819&lt;Variables!$G$6,M2819&gt;Variables!$G$5),0,1)</f>
        <v>1</v>
      </c>
      <c r="AI2819" s="85">
        <f t="shared" ref="AI2819:AI2882" si="404">IF(L2819&gt;N2819,0,1)</f>
        <v>0</v>
      </c>
      <c r="AJ2819" s="85">
        <f>IF(I2819&gt;Variables!$G$7,0,1)</f>
        <v>1</v>
      </c>
      <c r="AK2819" s="85">
        <f>IF(F2819&gt;Variables!$G$8,0,1)</f>
        <v>1</v>
      </c>
      <c r="AL2819" s="85">
        <f>IF(G2819&gt;Variables!$G$9,0,1)</f>
        <v>1</v>
      </c>
      <c r="AM2819" s="85">
        <f>IF(AND(K2819&gt;Variables!$G$10,K2819&lt;Variables!$G$11),0,1)</f>
        <v>0</v>
      </c>
      <c r="AN2819" s="103">
        <f>IF(H2819&lt;Variables!$G$13,1,0)</f>
        <v>0</v>
      </c>
      <c r="AO2819" s="101">
        <f>IF(R2819&lt;Variables!$G$12,0,1)</f>
        <v>0</v>
      </c>
      <c r="AP2819" s="86">
        <f t="shared" si="403"/>
        <v>1</v>
      </c>
      <c r="AR2819">
        <v>0</v>
      </c>
      <c r="AS2819">
        <v>0</v>
      </c>
      <c r="AT2819">
        <v>1</v>
      </c>
      <c r="AU2819">
        <v>0</v>
      </c>
      <c r="BA2819">
        <v>-2.25</v>
      </c>
    </row>
    <row r="2820" spans="3:53" ht="12.75" x14ac:dyDescent="0.2">
      <c r="C2820" t="s">
        <v>755</v>
      </c>
      <c r="D2820" t="s">
        <v>744</v>
      </c>
      <c r="E2820">
        <v>14.16</v>
      </c>
      <c r="F2820">
        <v>13.34</v>
      </c>
      <c r="G2820">
        <v>10.19</v>
      </c>
      <c r="H2820">
        <v>2330</v>
      </c>
      <c r="I2820">
        <v>-47.350999999999999</v>
      </c>
      <c r="J2820" t="s">
        <v>78</v>
      </c>
      <c r="K2820">
        <v>64.28</v>
      </c>
      <c r="L2820">
        <v>13.593920000000001</v>
      </c>
      <c r="M2820">
        <v>4.2377768884913198</v>
      </c>
      <c r="N2820">
        <v>13.4724</v>
      </c>
      <c r="O2820">
        <v>5.1779935275081153</v>
      </c>
      <c r="P2820">
        <v>8524000</v>
      </c>
      <c r="Q2820">
        <v>10179000</v>
      </c>
      <c r="R2820">
        <v>0.84</v>
      </c>
      <c r="S2820">
        <v>28.39899999999999</v>
      </c>
      <c r="T2820">
        <v>6.0589999999999993</v>
      </c>
      <c r="U2820">
        <v>15.58</v>
      </c>
      <c r="V2820">
        <f t="shared" si="402"/>
        <v>2.2299899698406351</v>
      </c>
      <c r="AC2820">
        <v>14.46</v>
      </c>
      <c r="AD2820">
        <v>12.66</v>
      </c>
      <c r="AH2820" s="85">
        <f>IF(AND(M2820&lt;Variables!$G$6,M2820&gt;Variables!$G$5),0,1)</f>
        <v>1</v>
      </c>
      <c r="AI2820" s="85">
        <f t="shared" si="404"/>
        <v>0</v>
      </c>
      <c r="AJ2820" s="85">
        <f>IF(I2820&gt;Variables!$G$7,0,1)</f>
        <v>1</v>
      </c>
      <c r="AK2820" s="85">
        <f>IF(F2820&gt;Variables!$G$8,0,1)</f>
        <v>0</v>
      </c>
      <c r="AL2820" s="85">
        <f>IF(G2820&gt;Variables!$G$9,0,1)</f>
        <v>1</v>
      </c>
      <c r="AM2820" s="85">
        <f>IF(AND(K2820&gt;Variables!$G$10,K2820&lt;Variables!$G$11),0,1)</f>
        <v>0</v>
      </c>
      <c r="AN2820" s="103">
        <f>IF(H2820&lt;Variables!$G$13,1,0)</f>
        <v>1</v>
      </c>
      <c r="AO2820" s="101">
        <f>IF(R2820&lt;Variables!$G$12,0,1)</f>
        <v>0</v>
      </c>
      <c r="AP2820" s="86">
        <f t="shared" si="403"/>
        <v>1</v>
      </c>
      <c r="AR2820">
        <v>1</v>
      </c>
      <c r="AS2820">
        <v>0</v>
      </c>
      <c r="AT2820">
        <v>0</v>
      </c>
      <c r="AU2820">
        <v>0</v>
      </c>
      <c r="BA2820">
        <v>2</v>
      </c>
    </row>
    <row r="2821" spans="3:53" ht="12.75" x14ac:dyDescent="0.2">
      <c r="C2821" t="s">
        <v>755</v>
      </c>
      <c r="D2821" t="s">
        <v>752</v>
      </c>
      <c r="E2821">
        <v>8.8699999999999992</v>
      </c>
      <c r="F2821">
        <v>5.84</v>
      </c>
      <c r="G2821">
        <v>5.23</v>
      </c>
      <c r="H2821">
        <v>3230</v>
      </c>
      <c r="I2821">
        <v>-53.402000000000001</v>
      </c>
      <c r="J2821" t="s">
        <v>78</v>
      </c>
      <c r="K2821">
        <v>64.39</v>
      </c>
      <c r="L2821">
        <v>8.6725699999999986</v>
      </c>
      <c r="M2821">
        <v>2.0458756746846789</v>
      </c>
      <c r="N2821">
        <v>8.6222121951219517</v>
      </c>
      <c r="O2821">
        <v>2.641871943338622</v>
      </c>
      <c r="P2821">
        <v>4127000</v>
      </c>
      <c r="Q2821">
        <v>5241000</v>
      </c>
      <c r="R2821">
        <v>0.79</v>
      </c>
      <c r="S2821">
        <v>28.39899999999999</v>
      </c>
      <c r="T2821">
        <v>6.0589999999999993</v>
      </c>
      <c r="U2821">
        <v>15.58</v>
      </c>
      <c r="V2821">
        <f t="shared" si="402"/>
        <v>2.3778644764894366</v>
      </c>
      <c r="AC2821">
        <v>9.08</v>
      </c>
      <c r="AD2821">
        <v>8.5449999999999999</v>
      </c>
      <c r="AH2821" s="85">
        <f>IF(AND(M2821&lt;Variables!$G$6,M2821&gt;Variables!$G$5),0,1)</f>
        <v>1</v>
      </c>
      <c r="AI2821" s="85">
        <f t="shared" si="404"/>
        <v>0</v>
      </c>
      <c r="AJ2821" s="85">
        <f>IF(I2821&gt;Variables!$G$7,0,1)</f>
        <v>1</v>
      </c>
      <c r="AK2821" s="85">
        <f>IF(F2821&gt;Variables!$G$8,0,1)</f>
        <v>1</v>
      </c>
      <c r="AL2821" s="85">
        <f>IF(G2821&gt;Variables!$G$9,0,1)</f>
        <v>1</v>
      </c>
      <c r="AM2821" s="85">
        <f>IF(AND(K2821&gt;Variables!$G$10,K2821&lt;Variables!$G$11),0,1)</f>
        <v>0</v>
      </c>
      <c r="AN2821" s="103">
        <f>IF(H2821&lt;Variables!$G$13,1,0)</f>
        <v>0</v>
      </c>
      <c r="AO2821" s="101">
        <f>IF(R2821&lt;Variables!$G$12,0,1)</f>
        <v>0</v>
      </c>
      <c r="AP2821" s="86">
        <f t="shared" si="403"/>
        <v>1</v>
      </c>
      <c r="AR2821">
        <v>1</v>
      </c>
      <c r="AS2821">
        <v>0</v>
      </c>
      <c r="AT2821">
        <v>0</v>
      </c>
      <c r="AU2821">
        <v>0</v>
      </c>
      <c r="BA2821">
        <v>2</v>
      </c>
    </row>
    <row r="2822" spans="3:53" ht="12.75" x14ac:dyDescent="0.2">
      <c r="C2822" t="s">
        <v>755</v>
      </c>
      <c r="D2822" t="s">
        <v>471</v>
      </c>
      <c r="E2822">
        <v>30.84</v>
      </c>
      <c r="F2822">
        <v>5.3</v>
      </c>
      <c r="G2822">
        <v>4.6399999999999997</v>
      </c>
      <c r="H2822">
        <v>5470</v>
      </c>
      <c r="I2822">
        <v>169.19800000000001</v>
      </c>
      <c r="J2822" t="s">
        <v>78</v>
      </c>
      <c r="K2822">
        <v>68.099999999999994</v>
      </c>
      <c r="L2822">
        <v>30.347465</v>
      </c>
      <c r="M2822">
        <v>1.787744050450345</v>
      </c>
      <c r="N2822">
        <v>29.736078048780481</v>
      </c>
      <c r="O2822">
        <v>3.8805452061518251</v>
      </c>
      <c r="P2822">
        <v>694928</v>
      </c>
      <c r="Q2822">
        <v>1383000</v>
      </c>
      <c r="R2822">
        <v>0.5</v>
      </c>
      <c r="S2822">
        <v>28.39899999999999</v>
      </c>
      <c r="T2822">
        <v>6.0589999999999993</v>
      </c>
      <c r="U2822">
        <v>15.58</v>
      </c>
      <c r="V2822">
        <f t="shared" si="402"/>
        <v>2.4145842674879101</v>
      </c>
      <c r="AC2822">
        <v>31</v>
      </c>
      <c r="AD2822">
        <v>30.1</v>
      </c>
      <c r="AH2822" s="85">
        <f>IF(AND(M2822&lt;Variables!$G$6,M2822&gt;Variables!$G$5),0,1)</f>
        <v>1</v>
      </c>
      <c r="AI2822" s="85">
        <f t="shared" si="404"/>
        <v>0</v>
      </c>
      <c r="AJ2822" s="85">
        <f>IF(I2822&gt;Variables!$G$7,0,1)</f>
        <v>0</v>
      </c>
      <c r="AK2822" s="85">
        <f>IF(F2822&gt;Variables!$G$8,0,1)</f>
        <v>1</v>
      </c>
      <c r="AL2822" s="85">
        <f>IF(G2822&gt;Variables!$G$9,0,1)</f>
        <v>1</v>
      </c>
      <c r="AM2822" s="85">
        <f>IF(AND(K2822&gt;Variables!$G$10,K2822&lt;Variables!$G$11),0,1)</f>
        <v>0</v>
      </c>
      <c r="AN2822" s="103">
        <f>IF(H2822&lt;Variables!$G$13,1,0)</f>
        <v>0</v>
      </c>
      <c r="AO2822" s="101">
        <f>IF(R2822&lt;Variables!$G$12,0,1)</f>
        <v>0</v>
      </c>
      <c r="AP2822" s="86">
        <f t="shared" si="403"/>
        <v>1</v>
      </c>
      <c r="AR2822">
        <v>0</v>
      </c>
      <c r="AS2822">
        <v>0</v>
      </c>
      <c r="AT2822">
        <v>0</v>
      </c>
      <c r="AU2822">
        <v>1</v>
      </c>
      <c r="BA2822">
        <v>-0.59</v>
      </c>
    </row>
    <row r="2823" spans="3:53" ht="12.75" x14ac:dyDescent="0.2">
      <c r="C2823" t="s">
        <v>755</v>
      </c>
      <c r="D2823" t="s">
        <v>747</v>
      </c>
      <c r="E2823">
        <v>12.22</v>
      </c>
      <c r="F2823">
        <v>28.14</v>
      </c>
      <c r="G2823">
        <v>-7.51</v>
      </c>
      <c r="H2823">
        <v>191.97</v>
      </c>
      <c r="I2823">
        <v>-3.7490000000000001</v>
      </c>
      <c r="J2823" t="s">
        <v>78</v>
      </c>
      <c r="K2823">
        <v>61.62</v>
      </c>
      <c r="L2823">
        <v>11.665010000000001</v>
      </c>
      <c r="M2823">
        <v>5.0149121175206997</v>
      </c>
      <c r="N2823">
        <v>11.97119268292683</v>
      </c>
      <c r="O2823">
        <v>2.3289852937611091</v>
      </c>
      <c r="P2823">
        <v>2770000</v>
      </c>
      <c r="Q2823">
        <v>0</v>
      </c>
      <c r="R2823">
        <v>1</v>
      </c>
      <c r="S2823">
        <v>28.39899999999999</v>
      </c>
      <c r="T2823">
        <v>6.0589999999999993</v>
      </c>
      <c r="U2823">
        <v>15.58</v>
      </c>
      <c r="V2823">
        <f t="shared" si="402"/>
        <v>2.1887022557539164</v>
      </c>
      <c r="AC2823">
        <v>12.45</v>
      </c>
      <c r="AD2823">
        <v>10.6135</v>
      </c>
      <c r="AH2823" s="85">
        <f>IF(AND(M2823&lt;Variables!$G$6,M2823&gt;Variables!$G$5),0,1)</f>
        <v>1</v>
      </c>
      <c r="AI2823" s="85">
        <f t="shared" si="404"/>
        <v>1</v>
      </c>
      <c r="AJ2823" s="85">
        <f>IF(I2823&gt;Variables!$G$7,0,1)</f>
        <v>1</v>
      </c>
      <c r="AK2823" s="85">
        <f>IF(F2823&gt;Variables!$G$8,0,1)</f>
        <v>0</v>
      </c>
      <c r="AL2823" s="85">
        <f>IF(G2823&gt;Variables!$G$9,0,1)</f>
        <v>1</v>
      </c>
      <c r="AM2823" s="85">
        <f>IF(AND(K2823&gt;Variables!$G$10,K2823&lt;Variables!$G$11),0,1)</f>
        <v>0</v>
      </c>
      <c r="AN2823" s="103">
        <f>IF(H2823&lt;Variables!$G$13,1,0)</f>
        <v>1</v>
      </c>
      <c r="AO2823" s="101">
        <f>IF(R2823&lt;Variables!$G$12,0,1)</f>
        <v>0</v>
      </c>
      <c r="AP2823" s="86">
        <f t="shared" si="403"/>
        <v>1</v>
      </c>
      <c r="AR2823">
        <v>0</v>
      </c>
      <c r="AS2823">
        <v>0</v>
      </c>
      <c r="AT2823">
        <v>1</v>
      </c>
      <c r="AU2823">
        <v>0</v>
      </c>
      <c r="BA2823">
        <v>-2.25</v>
      </c>
    </row>
    <row r="2824" spans="3:53" ht="12.75" x14ac:dyDescent="0.2">
      <c r="C2824" t="s">
        <v>755</v>
      </c>
      <c r="D2824" t="s">
        <v>741</v>
      </c>
      <c r="E2824">
        <v>11.95</v>
      </c>
      <c r="F2824">
        <v>29.87</v>
      </c>
      <c r="G2824">
        <v>3.57</v>
      </c>
      <c r="H2824">
        <v>204.42</v>
      </c>
      <c r="I2824">
        <v>11.574</v>
      </c>
      <c r="J2824" t="s">
        <v>76</v>
      </c>
      <c r="K2824">
        <v>68.08</v>
      </c>
      <c r="L2824">
        <v>11.95994</v>
      </c>
      <c r="M2824">
        <v>-0.20852947422812379</v>
      </c>
      <c r="N2824">
        <v>11.976192682926831</v>
      </c>
      <c r="O2824">
        <v>-0.34395474436172457</v>
      </c>
      <c r="P2824">
        <v>1090000</v>
      </c>
      <c r="Q2824">
        <v>83360</v>
      </c>
      <c r="R2824">
        <v>13.08</v>
      </c>
      <c r="S2824">
        <v>28.39899999999999</v>
      </c>
      <c r="T2824">
        <v>6.0589999999999993</v>
      </c>
      <c r="U2824">
        <v>15.58</v>
      </c>
      <c r="V2824">
        <f t="shared" si="402"/>
        <v>2.5706189411679317</v>
      </c>
      <c r="AC2824">
        <v>12</v>
      </c>
      <c r="AD2824">
        <v>11.87</v>
      </c>
      <c r="AH2824" s="85">
        <f>IF(AND(M2824&lt;Variables!$G$6,M2824&gt;Variables!$G$5),0,1)</f>
        <v>1</v>
      </c>
      <c r="AI2824" s="85">
        <f t="shared" si="404"/>
        <v>1</v>
      </c>
      <c r="AJ2824" s="85">
        <f>IF(I2824&gt;Variables!$G$7,0,1)</f>
        <v>0</v>
      </c>
      <c r="AK2824" s="85">
        <f>IF(F2824&gt;Variables!$G$8,0,1)</f>
        <v>0</v>
      </c>
      <c r="AL2824" s="85">
        <f>IF(G2824&gt;Variables!$G$9,0,1)</f>
        <v>1</v>
      </c>
      <c r="AM2824" s="85">
        <f>IF(AND(K2824&gt;Variables!$G$10,K2824&lt;Variables!$G$11),0,1)</f>
        <v>0</v>
      </c>
      <c r="AN2824" s="103">
        <f>IF(H2824&lt;Variables!$G$13,1,0)</f>
        <v>1</v>
      </c>
      <c r="AO2824" s="101">
        <f>IF(R2824&lt;Variables!$G$12,0,1)</f>
        <v>1</v>
      </c>
      <c r="AP2824" s="86">
        <f t="shared" si="403"/>
        <v>0</v>
      </c>
      <c r="AR2824">
        <v>0</v>
      </c>
      <c r="AS2824">
        <v>1</v>
      </c>
      <c r="AT2824">
        <v>0</v>
      </c>
      <c r="AU2824">
        <v>0</v>
      </c>
      <c r="BA2824">
        <v>0.05</v>
      </c>
    </row>
    <row r="2825" spans="3:53" ht="12.75" x14ac:dyDescent="0.2">
      <c r="C2825" t="s">
        <v>755</v>
      </c>
      <c r="D2825" t="s">
        <v>756</v>
      </c>
      <c r="E2825">
        <v>1.95</v>
      </c>
      <c r="F2825">
        <v>12.71</v>
      </c>
      <c r="G2825">
        <v>-12.89</v>
      </c>
      <c r="H2825">
        <v>21.16</v>
      </c>
      <c r="I2825">
        <v>-74.727999999999994</v>
      </c>
      <c r="J2825" t="s">
        <v>78</v>
      </c>
      <c r="K2825">
        <v>52.31</v>
      </c>
      <c r="L2825">
        <v>2.05821875</v>
      </c>
      <c r="M2825">
        <v>-4.7720267828674681</v>
      </c>
      <c r="N2825">
        <v>2.05821875</v>
      </c>
      <c r="O2825">
        <v>-4.7720267828674681</v>
      </c>
      <c r="P2825">
        <v>3200000</v>
      </c>
      <c r="Q2825">
        <v>1050000</v>
      </c>
      <c r="R2825">
        <v>3.05</v>
      </c>
      <c r="S2825">
        <v>28.39899999999999</v>
      </c>
      <c r="T2825">
        <v>6.0589999999999993</v>
      </c>
      <c r="U2825">
        <v>15.58</v>
      </c>
      <c r="V2825">
        <f t="shared" si="402"/>
        <v>2.5468398231905622</v>
      </c>
      <c r="AC2825">
        <v>1.96</v>
      </c>
      <c r="AD2825">
        <v>1.61</v>
      </c>
      <c r="AH2825" s="85">
        <f>IF(AND(M2825&lt;Variables!$G$6,M2825&gt;Variables!$G$5),0,1)</f>
        <v>0</v>
      </c>
      <c r="AI2825" s="85">
        <f t="shared" si="404"/>
        <v>1</v>
      </c>
      <c r="AJ2825" s="85">
        <f>IF(I2825&gt;Variables!$G$7,0,1)</f>
        <v>1</v>
      </c>
      <c r="AK2825" s="85">
        <f>IF(F2825&gt;Variables!$G$8,0,1)</f>
        <v>0</v>
      </c>
      <c r="AL2825" s="85">
        <f>IF(G2825&gt;Variables!$G$9,0,1)</f>
        <v>1</v>
      </c>
      <c r="AM2825" s="85">
        <f>IF(AND(K2825&gt;Variables!$G$10,K2825&lt;Variables!$G$11),0,1)</f>
        <v>0</v>
      </c>
      <c r="AN2825" s="103">
        <f>IF(H2825&lt;Variables!$G$13,1,0)</f>
        <v>1</v>
      </c>
      <c r="AO2825" s="101">
        <f>IF(R2825&lt;Variables!$G$12,0,1)</f>
        <v>1</v>
      </c>
      <c r="AP2825" s="86">
        <f t="shared" si="403"/>
        <v>1</v>
      </c>
      <c r="AR2825">
        <v>0</v>
      </c>
      <c r="AS2825">
        <v>0</v>
      </c>
      <c r="AT2825">
        <v>1</v>
      </c>
      <c r="AU2825">
        <v>0</v>
      </c>
      <c r="BA2825">
        <v>-2.25</v>
      </c>
    </row>
    <row r="2826" spans="3:53" ht="12.75" x14ac:dyDescent="0.2">
      <c r="C2826" t="s">
        <v>755</v>
      </c>
      <c r="D2826" t="s">
        <v>446</v>
      </c>
      <c r="E2826">
        <v>4.1399999999999997</v>
      </c>
      <c r="F2826">
        <v>12.6</v>
      </c>
      <c r="G2826">
        <v>7.47</v>
      </c>
      <c r="H2826">
        <v>46.16</v>
      </c>
      <c r="I2826">
        <v>-10.506</v>
      </c>
      <c r="J2826" t="s">
        <v>78</v>
      </c>
      <c r="K2826">
        <v>38.46</v>
      </c>
      <c r="L2826">
        <v>4.352990000000001</v>
      </c>
      <c r="M2826">
        <v>-4.203777173850642</v>
      </c>
      <c r="N2826">
        <v>4.2412219512195124</v>
      </c>
      <c r="O2826">
        <v>-1.679279038887191</v>
      </c>
      <c r="P2826">
        <v>9590000</v>
      </c>
      <c r="Q2826">
        <v>2290000</v>
      </c>
      <c r="R2826">
        <v>4.1900000000000004</v>
      </c>
      <c r="S2826">
        <v>28.39899999999999</v>
      </c>
      <c r="T2826">
        <v>6.0589999999999993</v>
      </c>
      <c r="U2826">
        <v>15.58</v>
      </c>
      <c r="V2826">
        <f t="shared" si="402"/>
        <v>2.2166423386830658</v>
      </c>
      <c r="AC2826">
        <v>4.26</v>
      </c>
      <c r="AD2826">
        <v>3.605</v>
      </c>
      <c r="AH2826" s="85">
        <f>IF(AND(M2826&lt;Variables!$G$6,M2826&gt;Variables!$G$5),0,1)</f>
        <v>0</v>
      </c>
      <c r="AI2826" s="85">
        <f t="shared" si="404"/>
        <v>0</v>
      </c>
      <c r="AJ2826" s="85">
        <f>IF(I2826&gt;Variables!$G$7,0,1)</f>
        <v>1</v>
      </c>
      <c r="AK2826" s="85">
        <f>IF(F2826&gt;Variables!$G$8,0,1)</f>
        <v>0</v>
      </c>
      <c r="AL2826" s="85">
        <f>IF(G2826&gt;Variables!$G$9,0,1)</f>
        <v>1</v>
      </c>
      <c r="AM2826" s="85">
        <f>IF(AND(K2826&gt;Variables!$G$10,K2826&lt;Variables!$G$11),0,1)</f>
        <v>1</v>
      </c>
      <c r="AN2826" s="103">
        <f>IF(H2826&lt;Variables!$G$13,1,0)</f>
        <v>1</v>
      </c>
      <c r="AO2826" s="101">
        <f>IF(R2826&lt;Variables!$G$12,0,1)</f>
        <v>1</v>
      </c>
      <c r="AP2826" s="86">
        <f t="shared" si="403"/>
        <v>1</v>
      </c>
      <c r="AR2826">
        <v>1</v>
      </c>
      <c r="AS2826">
        <v>0</v>
      </c>
      <c r="AT2826">
        <v>0</v>
      </c>
      <c r="AU2826">
        <v>0</v>
      </c>
      <c r="BA2826">
        <v>2</v>
      </c>
    </row>
    <row r="2827" spans="3:53" ht="12.75" x14ac:dyDescent="0.2">
      <c r="C2827" t="s">
        <v>755</v>
      </c>
      <c r="D2827" t="s">
        <v>735</v>
      </c>
      <c r="E2827">
        <v>4.2</v>
      </c>
      <c r="F2827">
        <v>79.599999999999994</v>
      </c>
      <c r="G2827">
        <v>35.520000000000003</v>
      </c>
      <c r="H2827">
        <v>147.05000000000001</v>
      </c>
      <c r="I2827">
        <v>-5.875</v>
      </c>
      <c r="J2827" t="s">
        <v>76</v>
      </c>
      <c r="K2827">
        <v>66.88</v>
      </c>
      <c r="L2827">
        <v>4.2951749999999986</v>
      </c>
      <c r="M2827">
        <v>5.7000005820484958</v>
      </c>
      <c r="N2827">
        <v>3.966821951219512</v>
      </c>
      <c r="O2827">
        <v>14.44930112389533</v>
      </c>
      <c r="P2827">
        <v>59070000</v>
      </c>
      <c r="Q2827">
        <v>2260000</v>
      </c>
      <c r="R2827">
        <v>26.14</v>
      </c>
      <c r="S2827">
        <v>28.39899999999999</v>
      </c>
      <c r="T2827">
        <v>6.0589999999999993</v>
      </c>
      <c r="U2827">
        <v>15.58</v>
      </c>
      <c r="V2827">
        <f t="shared" ref="V2827:V2857" si="405">1.849 + (0.01036 * K2827) + (0.1184 * M2827) - (0.002888 * K2827 * M2827)</f>
        <v>2.115804948492201</v>
      </c>
      <c r="AC2827">
        <v>4.6500000000000004</v>
      </c>
      <c r="AD2827">
        <v>3.11</v>
      </c>
      <c r="AH2827" s="85">
        <f>IF(AND(M2827&lt;Variables!$G$6,M2827&gt;Variables!$G$5),0,1)</f>
        <v>1</v>
      </c>
      <c r="AI2827" s="85">
        <f t="shared" si="404"/>
        <v>0</v>
      </c>
      <c r="AJ2827" s="85">
        <f>IF(I2827&gt;Variables!$G$7,0,1)</f>
        <v>1</v>
      </c>
      <c r="AK2827" s="85">
        <f>IF(F2827&gt;Variables!$G$8,0,1)</f>
        <v>0</v>
      </c>
      <c r="AL2827" s="85">
        <f>IF(G2827&gt;Variables!$G$9,0,1)</f>
        <v>0</v>
      </c>
      <c r="AM2827" s="85">
        <f>IF(AND(K2827&gt;Variables!$G$10,K2827&lt;Variables!$G$11),0,1)</f>
        <v>0</v>
      </c>
      <c r="AN2827" s="103">
        <f>IF(H2827&lt;Variables!$G$13,1,0)</f>
        <v>1</v>
      </c>
      <c r="AO2827" s="101">
        <f>IF(R2827&lt;Variables!$G$12,0,1)</f>
        <v>1</v>
      </c>
      <c r="AP2827" s="86">
        <f t="shared" si="403"/>
        <v>0</v>
      </c>
      <c r="AR2827">
        <v>1</v>
      </c>
      <c r="AS2827">
        <v>0</v>
      </c>
      <c r="AT2827">
        <v>0</v>
      </c>
      <c r="AU2827">
        <v>0</v>
      </c>
      <c r="BA2827">
        <v>2</v>
      </c>
    </row>
    <row r="2828" spans="3:53" ht="12.75" x14ac:dyDescent="0.2">
      <c r="C2828" t="s">
        <v>755</v>
      </c>
      <c r="D2828" t="s">
        <v>753</v>
      </c>
      <c r="E2828">
        <v>0.86</v>
      </c>
      <c r="F2828">
        <v>6.54</v>
      </c>
      <c r="G2828">
        <v>4.88</v>
      </c>
      <c r="H2828">
        <v>-99999</v>
      </c>
      <c r="I2828">
        <v>152.24</v>
      </c>
      <c r="J2828" t="s">
        <v>78</v>
      </c>
      <c r="K2828">
        <v>57.55</v>
      </c>
      <c r="L2828">
        <v>0.85938979999999998</v>
      </c>
      <c r="M2828">
        <v>7.1003868093385006E-2</v>
      </c>
      <c r="N2828">
        <v>0.84196807317073175</v>
      </c>
      <c r="O2828">
        <v>2.1416402122425588</v>
      </c>
      <c r="P2828">
        <v>764465</v>
      </c>
      <c r="Q2828">
        <v>2261000</v>
      </c>
      <c r="R2828">
        <v>0.34</v>
      </c>
      <c r="S2828">
        <v>28.39899999999999</v>
      </c>
      <c r="T2828">
        <v>6.0589999999999993</v>
      </c>
      <c r="U2828">
        <v>15.58</v>
      </c>
      <c r="V2828">
        <f t="shared" si="405"/>
        <v>2.441823702688116</v>
      </c>
      <c r="AC2828">
        <v>0.87</v>
      </c>
      <c r="AD2828">
        <v>0.83330000000000004</v>
      </c>
      <c r="AH2828" s="85">
        <f>IF(AND(M2828&lt;Variables!$G$6,M2828&gt;Variables!$G$5),0,1)</f>
        <v>1</v>
      </c>
      <c r="AI2828" s="85">
        <f t="shared" si="404"/>
        <v>0</v>
      </c>
      <c r="AJ2828" s="85">
        <f>IF(I2828&gt;Variables!$G$7,0,1)</f>
        <v>0</v>
      </c>
      <c r="AK2828" s="85">
        <f>IF(F2828&gt;Variables!$G$8,0,1)</f>
        <v>1</v>
      </c>
      <c r="AL2828" s="85">
        <f>IF(G2828&gt;Variables!$G$9,0,1)</f>
        <v>1</v>
      </c>
      <c r="AM2828" s="85">
        <f>IF(AND(K2828&gt;Variables!$G$10,K2828&lt;Variables!$G$11),0,1)</f>
        <v>0</v>
      </c>
      <c r="AN2828" s="103">
        <f>IF(H2828&lt;Variables!$G$13,1,0)</f>
        <v>1</v>
      </c>
      <c r="AO2828" s="101">
        <f>IF(R2828&lt;Variables!$G$12,0,1)</f>
        <v>0</v>
      </c>
      <c r="AP2828" s="86">
        <f t="shared" si="403"/>
        <v>1</v>
      </c>
      <c r="AR2828">
        <v>0</v>
      </c>
      <c r="AS2828">
        <v>0</v>
      </c>
      <c r="AT2828">
        <v>1</v>
      </c>
      <c r="AU2828">
        <v>0</v>
      </c>
      <c r="BA2828">
        <v>-1.66</v>
      </c>
    </row>
    <row r="2829" spans="3:53" ht="12.75" x14ac:dyDescent="0.2">
      <c r="C2829" t="s">
        <v>755</v>
      </c>
      <c r="D2829" t="s">
        <v>697</v>
      </c>
      <c r="E2829">
        <v>3.49</v>
      </c>
      <c r="F2829">
        <v>18.62</v>
      </c>
      <c r="G2829">
        <v>13.06</v>
      </c>
      <c r="H2829">
        <v>-99999</v>
      </c>
      <c r="I2829">
        <v>-22.190999999999999</v>
      </c>
      <c r="J2829" t="s">
        <v>78</v>
      </c>
      <c r="K2829">
        <v>55.54</v>
      </c>
      <c r="L2829">
        <v>3.4384687500000002</v>
      </c>
      <c r="M2829">
        <v>3.243631340258657</v>
      </c>
      <c r="N2829">
        <v>3.4302272727272731</v>
      </c>
      <c r="O2829">
        <v>3.49168488703372</v>
      </c>
      <c r="P2829">
        <v>37208</v>
      </c>
      <c r="Q2829">
        <v>53701</v>
      </c>
      <c r="R2829">
        <v>0.69</v>
      </c>
      <c r="S2829">
        <v>28.39899999999999</v>
      </c>
      <c r="T2829">
        <v>6.0589999999999993</v>
      </c>
      <c r="U2829">
        <v>15.58</v>
      </c>
      <c r="V2829">
        <f t="shared" si="405"/>
        <v>2.2881634406521796</v>
      </c>
      <c r="AC2829">
        <v>4.49</v>
      </c>
      <c r="AD2829">
        <v>3.4</v>
      </c>
      <c r="AH2829" s="85">
        <f>IF(AND(M2829&lt;Variables!$G$6,M2829&gt;Variables!$G$5),0,1)</f>
        <v>1</v>
      </c>
      <c r="AI2829" s="85">
        <f t="shared" si="404"/>
        <v>0</v>
      </c>
      <c r="AJ2829" s="85">
        <f>IF(I2829&gt;Variables!$G$7,0,1)</f>
        <v>1</v>
      </c>
      <c r="AK2829" s="85">
        <f>IF(F2829&gt;Variables!$G$8,0,1)</f>
        <v>0</v>
      </c>
      <c r="AL2829" s="85">
        <f>IF(G2829&gt;Variables!$G$9,0,1)</f>
        <v>0</v>
      </c>
      <c r="AM2829" s="85">
        <f>IF(AND(K2829&gt;Variables!$G$10,K2829&lt;Variables!$G$11),0,1)</f>
        <v>0</v>
      </c>
      <c r="AN2829" s="103">
        <f>IF(H2829&lt;Variables!$G$13,1,0)</f>
        <v>1</v>
      </c>
      <c r="AO2829" s="101">
        <f>IF(R2829&lt;Variables!$G$12,0,1)</f>
        <v>0</v>
      </c>
      <c r="AP2829" s="86">
        <f t="shared" si="403"/>
        <v>1</v>
      </c>
      <c r="AR2829">
        <v>0</v>
      </c>
      <c r="AS2829">
        <v>0</v>
      </c>
      <c r="AT2829">
        <v>0</v>
      </c>
      <c r="AU2829">
        <v>0</v>
      </c>
      <c r="BA2829">
        <v>0</v>
      </c>
    </row>
    <row r="2830" spans="3:53" ht="12.75" x14ac:dyDescent="0.2">
      <c r="C2830" t="s">
        <v>755</v>
      </c>
      <c r="D2830" t="s">
        <v>306</v>
      </c>
      <c r="E2830">
        <v>25.13</v>
      </c>
      <c r="F2830">
        <v>6.33</v>
      </c>
      <c r="G2830">
        <v>9.76</v>
      </c>
      <c r="H2830">
        <v>8230</v>
      </c>
      <c r="I2830">
        <v>-15.635</v>
      </c>
      <c r="J2830" t="s">
        <v>76</v>
      </c>
      <c r="K2830">
        <v>70.39</v>
      </c>
      <c r="L2830">
        <v>24.31542</v>
      </c>
      <c r="M2830">
        <v>3.5968122286187039</v>
      </c>
      <c r="N2830">
        <v>23.75349756097561</v>
      </c>
      <c r="O2830">
        <v>6.0475407267366252</v>
      </c>
      <c r="P2830">
        <v>2810000</v>
      </c>
      <c r="Q2830">
        <v>5849000</v>
      </c>
      <c r="R2830">
        <v>0.48</v>
      </c>
      <c r="S2830">
        <v>28.39899999999999</v>
      </c>
      <c r="T2830">
        <v>6.0589999999999993</v>
      </c>
      <c r="U2830">
        <v>15.58</v>
      </c>
      <c r="V2830">
        <f t="shared" si="405"/>
        <v>2.2729202461815592</v>
      </c>
      <c r="AC2830">
        <v>25.52</v>
      </c>
      <c r="AD2830">
        <v>24.08</v>
      </c>
      <c r="AH2830" s="85">
        <f>IF(AND(M2830&lt;Variables!$G$6,M2830&gt;Variables!$G$5),0,1)</f>
        <v>1</v>
      </c>
      <c r="AI2830" s="85">
        <f t="shared" si="404"/>
        <v>0</v>
      </c>
      <c r="AJ2830" s="85">
        <f>IF(I2830&gt;Variables!$G$7,0,1)</f>
        <v>1</v>
      </c>
      <c r="AK2830" s="85">
        <f>IF(F2830&gt;Variables!$G$8,0,1)</f>
        <v>1</v>
      </c>
      <c r="AL2830" s="85">
        <f>IF(G2830&gt;Variables!$G$9,0,1)</f>
        <v>1</v>
      </c>
      <c r="AM2830" s="85">
        <f>IF(AND(K2830&gt;Variables!$G$10,K2830&lt;Variables!$G$11),0,1)</f>
        <v>0</v>
      </c>
      <c r="AN2830" s="103">
        <f>IF(H2830&lt;Variables!$G$13,1,0)</f>
        <v>0</v>
      </c>
      <c r="AO2830" s="101">
        <f>IF(R2830&lt;Variables!$G$12,0,1)</f>
        <v>0</v>
      </c>
      <c r="AP2830" s="86">
        <f t="shared" si="403"/>
        <v>0</v>
      </c>
      <c r="AR2830">
        <v>1</v>
      </c>
      <c r="AS2830">
        <v>0</v>
      </c>
      <c r="AT2830">
        <v>0</v>
      </c>
      <c r="AU2830">
        <v>0</v>
      </c>
      <c r="BA2830">
        <v>0.41</v>
      </c>
    </row>
    <row r="2831" spans="3:53" ht="12.75" x14ac:dyDescent="0.2">
      <c r="C2831" t="s">
        <v>755</v>
      </c>
      <c r="D2831" t="s">
        <v>463</v>
      </c>
      <c r="E2831">
        <v>87.79</v>
      </c>
      <c r="F2831">
        <v>6.78</v>
      </c>
      <c r="G2831">
        <v>6.67</v>
      </c>
      <c r="H2831">
        <v>2540</v>
      </c>
      <c r="I2831">
        <v>-13.916</v>
      </c>
      <c r="J2831" t="s">
        <v>78</v>
      </c>
      <c r="K2831">
        <v>77.349999999999994</v>
      </c>
      <c r="L2831">
        <v>84.959435714285718</v>
      </c>
      <c r="M2831">
        <v>3.3282521969938328</v>
      </c>
      <c r="N2831">
        <v>84.008125925925924</v>
      </c>
      <c r="O2831">
        <v>4.4983435023966347</v>
      </c>
      <c r="P2831">
        <v>37223</v>
      </c>
      <c r="Q2831">
        <v>197425</v>
      </c>
      <c r="R2831">
        <v>0.19</v>
      </c>
      <c r="S2831">
        <v>28.39899999999999</v>
      </c>
      <c r="T2831">
        <v>6.0589999999999993</v>
      </c>
      <c r="U2831">
        <v>15.58</v>
      </c>
      <c r="V2831">
        <f t="shared" si="405"/>
        <v>2.3009234522446476</v>
      </c>
      <c r="AC2831">
        <v>91.68</v>
      </c>
      <c r="AD2831">
        <v>85.55</v>
      </c>
      <c r="AH2831" s="85">
        <f>IF(AND(M2831&lt;Variables!$G$6,M2831&gt;Variables!$G$5),0,1)</f>
        <v>1</v>
      </c>
      <c r="AI2831" s="85">
        <f t="shared" si="404"/>
        <v>0</v>
      </c>
      <c r="AJ2831" s="85">
        <f>IF(I2831&gt;Variables!$G$7,0,1)</f>
        <v>1</v>
      </c>
      <c r="AK2831" s="85">
        <f>IF(F2831&gt;Variables!$G$8,0,1)</f>
        <v>1</v>
      </c>
      <c r="AL2831" s="85">
        <f>IF(G2831&gt;Variables!$G$9,0,1)</f>
        <v>1</v>
      </c>
      <c r="AM2831" s="85">
        <f>IF(AND(K2831&gt;Variables!$G$10,K2831&lt;Variables!$G$11),0,1)</f>
        <v>1</v>
      </c>
      <c r="AN2831" s="103">
        <f>IF(H2831&lt;Variables!$G$13,1,0)</f>
        <v>0</v>
      </c>
      <c r="AO2831" s="101">
        <f>IF(R2831&lt;Variables!$G$12,0,1)</f>
        <v>0</v>
      </c>
      <c r="AP2831" s="86">
        <f t="shared" si="403"/>
        <v>1</v>
      </c>
      <c r="AR2831">
        <v>1</v>
      </c>
      <c r="AS2831">
        <v>0</v>
      </c>
      <c r="AT2831">
        <v>0</v>
      </c>
      <c r="AU2831">
        <v>0</v>
      </c>
      <c r="BA2831">
        <v>2</v>
      </c>
    </row>
    <row r="2832" spans="3:53" ht="12.75" x14ac:dyDescent="0.2">
      <c r="C2832" t="s">
        <v>755</v>
      </c>
      <c r="D2832" t="s">
        <v>742</v>
      </c>
      <c r="E2832">
        <v>128.03</v>
      </c>
      <c r="F2832">
        <v>8.6300000000000008</v>
      </c>
      <c r="G2832">
        <v>-1.1599999999999999</v>
      </c>
      <c r="H2832">
        <v>10630</v>
      </c>
      <c r="I2832">
        <v>-2.5999999999999999E-2</v>
      </c>
      <c r="J2832" t="s">
        <v>78</v>
      </c>
      <c r="K2832">
        <v>60.4</v>
      </c>
      <c r="L2832">
        <v>127.873175</v>
      </c>
      <c r="M2832">
        <v>0.13437141918152101</v>
      </c>
      <c r="N2832">
        <v>126.97834878048781</v>
      </c>
      <c r="O2832">
        <v>0.84002605936870456</v>
      </c>
      <c r="P2832">
        <v>964015</v>
      </c>
      <c r="Q2832">
        <v>1112000</v>
      </c>
      <c r="R2832">
        <v>0.87</v>
      </c>
      <c r="S2832">
        <v>28.39899999999999</v>
      </c>
      <c r="T2832">
        <v>6.0589999999999993</v>
      </c>
      <c r="U2832">
        <v>15.58</v>
      </c>
      <c r="V2832">
        <f t="shared" si="405"/>
        <v>2.4672144706518795</v>
      </c>
      <c r="AC2832">
        <v>130.02000000000001</v>
      </c>
      <c r="AD2832">
        <v>124.75</v>
      </c>
      <c r="AH2832" s="85">
        <f>IF(AND(M2832&lt;Variables!$G$6,M2832&gt;Variables!$G$5),0,1)</f>
        <v>1</v>
      </c>
      <c r="AI2832" s="85">
        <f t="shared" si="404"/>
        <v>0</v>
      </c>
      <c r="AJ2832" s="85">
        <f>IF(I2832&gt;Variables!$G$7,0,1)</f>
        <v>1</v>
      </c>
      <c r="AK2832" s="85">
        <f>IF(F2832&gt;Variables!$G$8,0,1)</f>
        <v>1</v>
      </c>
      <c r="AL2832" s="85">
        <f>IF(G2832&gt;Variables!$G$9,0,1)</f>
        <v>1</v>
      </c>
      <c r="AM2832" s="85">
        <f>IF(AND(K2832&gt;Variables!$G$10,K2832&lt;Variables!$G$11),0,1)</f>
        <v>0</v>
      </c>
      <c r="AN2832" s="103">
        <f>IF(H2832&lt;Variables!$G$13,1,0)</f>
        <v>0</v>
      </c>
      <c r="AO2832" s="101">
        <f>IF(R2832&lt;Variables!$G$12,0,1)</f>
        <v>0</v>
      </c>
      <c r="AP2832" s="86">
        <f t="shared" si="403"/>
        <v>1</v>
      </c>
      <c r="AR2832">
        <v>0</v>
      </c>
      <c r="AS2832">
        <v>0</v>
      </c>
      <c r="AT2832">
        <v>1</v>
      </c>
      <c r="AU2832">
        <v>0</v>
      </c>
      <c r="BA2832">
        <v>-2.25</v>
      </c>
    </row>
    <row r="2833" spans="3:53" ht="12.75" x14ac:dyDescent="0.2">
      <c r="C2833" t="s">
        <v>755</v>
      </c>
      <c r="D2833" t="s">
        <v>746</v>
      </c>
      <c r="E2833">
        <v>5.19</v>
      </c>
      <c r="F2833">
        <v>21.71</v>
      </c>
      <c r="G2833">
        <v>-9.15</v>
      </c>
      <c r="H2833">
        <v>1580</v>
      </c>
      <c r="I2833">
        <v>18.292000000000002</v>
      </c>
      <c r="J2833" t="s">
        <v>78</v>
      </c>
      <c r="K2833">
        <v>49.15</v>
      </c>
      <c r="L2833">
        <v>5.24763</v>
      </c>
      <c r="M2833">
        <v>-0.62180450984539981</v>
      </c>
      <c r="N2833">
        <v>5.3242780487804877</v>
      </c>
      <c r="O2833">
        <v>-2.0524481963431209</v>
      </c>
      <c r="P2833">
        <v>24630000</v>
      </c>
      <c r="Q2833">
        <v>17170000</v>
      </c>
      <c r="R2833">
        <v>1.43</v>
      </c>
      <c r="S2833">
        <v>28.39899999999999</v>
      </c>
      <c r="T2833">
        <v>6.0589999999999993</v>
      </c>
      <c r="U2833">
        <v>15.58</v>
      </c>
      <c r="V2833">
        <f t="shared" si="405"/>
        <v>2.3728345115452116</v>
      </c>
      <c r="AC2833">
        <v>5.5250000000000004</v>
      </c>
      <c r="AD2833">
        <v>4.97</v>
      </c>
      <c r="AH2833" s="85">
        <f>IF(AND(M2833&lt;Variables!$G$6,M2833&gt;Variables!$G$5),0,1)</f>
        <v>1</v>
      </c>
      <c r="AI2833" s="85">
        <f t="shared" si="404"/>
        <v>1</v>
      </c>
      <c r="AJ2833" s="85">
        <f>IF(I2833&gt;Variables!$G$7,0,1)</f>
        <v>0</v>
      </c>
      <c r="AK2833" s="85">
        <f>IF(F2833&gt;Variables!$G$8,0,1)</f>
        <v>0</v>
      </c>
      <c r="AL2833" s="85">
        <f>IF(G2833&gt;Variables!$G$9,0,1)</f>
        <v>1</v>
      </c>
      <c r="AM2833" s="85">
        <f>IF(AND(K2833&gt;Variables!$G$10,K2833&lt;Variables!$G$11),0,1)</f>
        <v>1</v>
      </c>
      <c r="AN2833" s="103">
        <f>IF(H2833&lt;Variables!$G$13,1,0)</f>
        <v>1</v>
      </c>
      <c r="AO2833" s="101">
        <f>IF(R2833&lt;Variables!$G$12,0,1)</f>
        <v>0</v>
      </c>
      <c r="AP2833" s="86">
        <f t="shared" si="403"/>
        <v>1</v>
      </c>
      <c r="AR2833">
        <v>0</v>
      </c>
      <c r="AS2833">
        <v>0</v>
      </c>
      <c r="AT2833">
        <v>1</v>
      </c>
      <c r="AU2833">
        <v>0</v>
      </c>
      <c r="BA2833">
        <v>-2.25</v>
      </c>
    </row>
    <row r="2834" spans="3:53" ht="12.75" x14ac:dyDescent="0.2">
      <c r="C2834" t="s">
        <v>755</v>
      </c>
      <c r="D2834" t="s">
        <v>251</v>
      </c>
      <c r="E2834">
        <v>9.4700000000000006</v>
      </c>
      <c r="F2834">
        <v>7.89</v>
      </c>
      <c r="G2834">
        <v>-5.39</v>
      </c>
      <c r="H2834">
        <v>3660</v>
      </c>
      <c r="I2834">
        <v>-0.33400000000000002</v>
      </c>
      <c r="J2834" t="s">
        <v>78</v>
      </c>
      <c r="K2834">
        <v>54.29</v>
      </c>
      <c r="L2834">
        <v>9.3940800000000007</v>
      </c>
      <c r="M2834">
        <v>0.8081685487030128</v>
      </c>
      <c r="N2834">
        <v>9.5086682926829269</v>
      </c>
      <c r="O2834">
        <v>-0.40666359886254672</v>
      </c>
      <c r="P2834">
        <v>18791000</v>
      </c>
      <c r="Q2834">
        <v>22742000</v>
      </c>
      <c r="R2834">
        <v>0.83</v>
      </c>
      <c r="S2834">
        <v>28.39899999999999</v>
      </c>
      <c r="T2834">
        <v>6.0589999999999993</v>
      </c>
      <c r="U2834">
        <v>15.58</v>
      </c>
      <c r="V2834">
        <f t="shared" si="405"/>
        <v>2.3804191973361943</v>
      </c>
      <c r="AC2834">
        <v>10.029999999999999</v>
      </c>
      <c r="AD2834">
        <v>8.5500000000000007</v>
      </c>
      <c r="AH2834" s="85">
        <f>IF(AND(M2834&lt;Variables!$G$6,M2834&gt;Variables!$G$5),0,1)</f>
        <v>1</v>
      </c>
      <c r="AI2834" s="85">
        <f t="shared" si="404"/>
        <v>1</v>
      </c>
      <c r="AJ2834" s="85">
        <f>IF(I2834&gt;Variables!$G$7,0,1)</f>
        <v>1</v>
      </c>
      <c r="AK2834" s="85">
        <f>IF(F2834&gt;Variables!$G$8,0,1)</f>
        <v>1</v>
      </c>
      <c r="AL2834" s="85">
        <f>IF(G2834&gt;Variables!$G$9,0,1)</f>
        <v>1</v>
      </c>
      <c r="AM2834" s="85">
        <f>IF(AND(K2834&gt;Variables!$G$10,K2834&lt;Variables!$G$11),0,1)</f>
        <v>0</v>
      </c>
      <c r="AN2834" s="103">
        <f>IF(H2834&lt;Variables!$G$13,1,0)</f>
        <v>0</v>
      </c>
      <c r="AO2834" s="101">
        <f>IF(R2834&lt;Variables!$G$12,0,1)</f>
        <v>0</v>
      </c>
      <c r="AP2834" s="86">
        <f t="shared" si="403"/>
        <v>1</v>
      </c>
      <c r="AR2834">
        <v>0</v>
      </c>
      <c r="AS2834">
        <v>0</v>
      </c>
      <c r="AT2834">
        <v>1</v>
      </c>
      <c r="AU2834">
        <v>0</v>
      </c>
      <c r="BA2834">
        <v>-2.25</v>
      </c>
    </row>
    <row r="2835" spans="3:53" ht="12.75" x14ac:dyDescent="0.2">
      <c r="C2835" t="s">
        <v>755</v>
      </c>
      <c r="D2835" t="s">
        <v>745</v>
      </c>
      <c r="E2835">
        <v>1.34</v>
      </c>
      <c r="F2835">
        <v>17.52</v>
      </c>
      <c r="G2835">
        <v>-3.32</v>
      </c>
      <c r="H2835">
        <v>1830</v>
      </c>
      <c r="I2835">
        <v>-51.683999999999997</v>
      </c>
      <c r="J2835" t="s">
        <v>78</v>
      </c>
      <c r="K2835">
        <v>56.28</v>
      </c>
      <c r="L2835">
        <v>1.298775</v>
      </c>
      <c r="M2835">
        <v>2.350291620950522</v>
      </c>
      <c r="N2835">
        <v>1.329578048780488</v>
      </c>
      <c r="O2835">
        <v>-2.0912557991078669E-2</v>
      </c>
      <c r="P2835">
        <v>325629000</v>
      </c>
      <c r="Q2835">
        <v>237717000</v>
      </c>
      <c r="R2835">
        <v>1.37</v>
      </c>
      <c r="S2835">
        <v>28.39899999999999</v>
      </c>
      <c r="T2835">
        <v>6.0589999999999993</v>
      </c>
      <c r="U2835">
        <v>15.58</v>
      </c>
      <c r="V2835">
        <f t="shared" si="405"/>
        <v>2.3283268248310902</v>
      </c>
      <c r="AC2835">
        <v>1.49</v>
      </c>
      <c r="AD2835">
        <v>1.24</v>
      </c>
      <c r="AH2835" s="85">
        <f>IF(AND(M2835&lt;Variables!$G$6,M2835&gt;Variables!$G$5),0,1)</f>
        <v>1</v>
      </c>
      <c r="AI2835" s="85">
        <f t="shared" si="404"/>
        <v>1</v>
      </c>
      <c r="AJ2835" s="85">
        <f>IF(I2835&gt;Variables!$G$7,0,1)</f>
        <v>1</v>
      </c>
      <c r="AK2835" s="85">
        <f>IF(F2835&gt;Variables!$G$8,0,1)</f>
        <v>0</v>
      </c>
      <c r="AL2835" s="85">
        <f>IF(G2835&gt;Variables!$G$9,0,1)</f>
        <v>1</v>
      </c>
      <c r="AM2835" s="85">
        <f>IF(AND(K2835&gt;Variables!$G$10,K2835&lt;Variables!$G$11),0,1)</f>
        <v>0</v>
      </c>
      <c r="AN2835" s="103">
        <f>IF(H2835&lt;Variables!$G$13,1,0)</f>
        <v>1</v>
      </c>
      <c r="AO2835" s="101">
        <f>IF(R2835&lt;Variables!$G$12,0,1)</f>
        <v>0</v>
      </c>
      <c r="AP2835" s="86">
        <f t="shared" si="403"/>
        <v>1</v>
      </c>
      <c r="AR2835">
        <v>0</v>
      </c>
      <c r="AS2835">
        <v>0</v>
      </c>
      <c r="AT2835">
        <v>1</v>
      </c>
      <c r="AU2835">
        <v>0</v>
      </c>
      <c r="BA2835">
        <v>-2.25</v>
      </c>
    </row>
    <row r="2836" spans="3:53" ht="12.75" x14ac:dyDescent="0.2">
      <c r="C2836" t="s">
        <v>755</v>
      </c>
      <c r="D2836" t="s">
        <v>603</v>
      </c>
      <c r="E2836">
        <v>17.05</v>
      </c>
      <c r="F2836">
        <v>13.61</v>
      </c>
      <c r="G2836">
        <v>-7.6</v>
      </c>
      <c r="H2836">
        <v>8470</v>
      </c>
      <c r="I2836">
        <v>-0.79500000000000004</v>
      </c>
      <c r="J2836" t="s">
        <v>78</v>
      </c>
      <c r="K2836">
        <v>52.22</v>
      </c>
      <c r="L2836">
        <v>17.445715</v>
      </c>
      <c r="M2836">
        <v>0.31116523455759848</v>
      </c>
      <c r="N2836">
        <v>17.749175609756101</v>
      </c>
      <c r="O2836">
        <v>-1.403871454283963</v>
      </c>
      <c r="P2836">
        <v>179799000</v>
      </c>
      <c r="Q2836">
        <v>20472000</v>
      </c>
      <c r="R2836">
        <v>8.7799999999999994</v>
      </c>
      <c r="S2836">
        <v>28.39899999999999</v>
      </c>
      <c r="T2836">
        <v>6.0589999999999993</v>
      </c>
      <c r="U2836">
        <v>15.58</v>
      </c>
      <c r="V2836">
        <f t="shared" si="405"/>
        <v>2.3799139115632695</v>
      </c>
      <c r="AC2836">
        <v>18.5</v>
      </c>
      <c r="AD2836">
        <v>13.56</v>
      </c>
      <c r="AH2836" s="85">
        <f>IF(AND(M2836&lt;Variables!$G$6,M2836&gt;Variables!$G$5),0,1)</f>
        <v>1</v>
      </c>
      <c r="AI2836" s="85">
        <f t="shared" si="404"/>
        <v>1</v>
      </c>
      <c r="AJ2836" s="85">
        <f>IF(I2836&gt;Variables!$G$7,0,1)</f>
        <v>1</v>
      </c>
      <c r="AK2836" s="85">
        <f>IF(F2836&gt;Variables!$G$8,0,1)</f>
        <v>0</v>
      </c>
      <c r="AL2836" s="85">
        <f>IF(G2836&gt;Variables!$G$9,0,1)</f>
        <v>1</v>
      </c>
      <c r="AM2836" s="85">
        <f>IF(AND(K2836&gt;Variables!$G$10,K2836&lt;Variables!$G$11),0,1)</f>
        <v>0</v>
      </c>
      <c r="AN2836" s="103">
        <f>IF(H2836&lt;Variables!$G$13,1,0)</f>
        <v>0</v>
      </c>
      <c r="AO2836" s="101">
        <f>IF(R2836&lt;Variables!$G$12,0,1)</f>
        <v>1</v>
      </c>
      <c r="AP2836" s="86">
        <f t="shared" si="403"/>
        <v>1</v>
      </c>
      <c r="AR2836">
        <v>1</v>
      </c>
      <c r="AS2836">
        <v>0</v>
      </c>
      <c r="AT2836">
        <v>0</v>
      </c>
      <c r="AU2836">
        <v>0</v>
      </c>
      <c r="BA2836">
        <v>2</v>
      </c>
    </row>
    <row r="2837" spans="3:53" ht="12.75" x14ac:dyDescent="0.2">
      <c r="C2837" t="s">
        <v>755</v>
      </c>
      <c r="D2837" t="s">
        <v>739</v>
      </c>
      <c r="E2837">
        <v>14.64</v>
      </c>
      <c r="F2837">
        <v>5.24</v>
      </c>
      <c r="G2837">
        <v>4.9800000000000004</v>
      </c>
      <c r="H2837">
        <v>2240</v>
      </c>
      <c r="I2837">
        <v>0.48299999999999998</v>
      </c>
      <c r="J2837" t="s">
        <v>78</v>
      </c>
      <c r="K2837">
        <v>66.58</v>
      </c>
      <c r="L2837">
        <v>14.563421052631581</v>
      </c>
      <c r="M2837">
        <v>0.56016335086104618</v>
      </c>
      <c r="N2837">
        <v>14.452368421052631</v>
      </c>
      <c r="O2837">
        <v>1.3328720479251279</v>
      </c>
      <c r="P2837">
        <v>206774</v>
      </c>
      <c r="Q2837">
        <v>827073</v>
      </c>
      <c r="R2837">
        <v>0.25</v>
      </c>
      <c r="S2837">
        <v>28.39899999999999</v>
      </c>
      <c r="T2837">
        <v>6.0589999999999993</v>
      </c>
      <c r="U2837">
        <v>15.58</v>
      </c>
      <c r="V2837">
        <f t="shared" si="405"/>
        <v>2.4973822287417988</v>
      </c>
      <c r="AC2837">
        <v>14.67</v>
      </c>
      <c r="AD2837">
        <v>14.32</v>
      </c>
      <c r="AH2837" s="85">
        <f>IF(AND(M2837&lt;Variables!$G$6,M2837&gt;Variables!$G$5),0,1)</f>
        <v>1</v>
      </c>
      <c r="AI2837" s="85">
        <f t="shared" si="404"/>
        <v>0</v>
      </c>
      <c r="AJ2837" s="85">
        <f>IF(I2837&gt;Variables!$G$7,0,1)</f>
        <v>0</v>
      </c>
      <c r="AK2837" s="85">
        <f>IF(F2837&gt;Variables!$G$8,0,1)</f>
        <v>1</v>
      </c>
      <c r="AL2837" s="85">
        <f>IF(G2837&gt;Variables!$G$9,0,1)</f>
        <v>1</v>
      </c>
      <c r="AM2837" s="85">
        <f>IF(AND(K2837&gt;Variables!$G$10,K2837&lt;Variables!$G$11),0,1)</f>
        <v>0</v>
      </c>
      <c r="AN2837" s="103">
        <f>IF(H2837&lt;Variables!$G$13,1,0)</f>
        <v>1</v>
      </c>
      <c r="AO2837" s="101">
        <f>IF(R2837&lt;Variables!$G$12,0,1)</f>
        <v>0</v>
      </c>
      <c r="AP2837" s="86">
        <f t="shared" si="403"/>
        <v>1</v>
      </c>
      <c r="AR2837">
        <v>0</v>
      </c>
      <c r="AS2837">
        <v>0</v>
      </c>
      <c r="AT2837">
        <v>1</v>
      </c>
      <c r="AU2837">
        <v>0</v>
      </c>
      <c r="BA2837">
        <v>-1.76</v>
      </c>
    </row>
    <row r="2838" spans="3:53" ht="12.75" x14ac:dyDescent="0.2">
      <c r="C2838" t="s">
        <v>755</v>
      </c>
      <c r="D2838" t="s">
        <v>743</v>
      </c>
      <c r="E2838">
        <v>58.9</v>
      </c>
      <c r="F2838">
        <v>8.01</v>
      </c>
      <c r="G2838">
        <v>1.67</v>
      </c>
      <c r="H2838">
        <v>8440</v>
      </c>
      <c r="I2838">
        <v>-0.378</v>
      </c>
      <c r="J2838" t="s">
        <v>78</v>
      </c>
      <c r="K2838">
        <v>61.21</v>
      </c>
      <c r="L2838">
        <v>58.895400000000002</v>
      </c>
      <c r="M2838">
        <v>4.1768966676525868E-2</v>
      </c>
      <c r="N2838">
        <v>58.761475609756097</v>
      </c>
      <c r="O2838">
        <v>0.2697760541220614</v>
      </c>
      <c r="P2838">
        <v>1442000</v>
      </c>
      <c r="Q2838">
        <v>1356000</v>
      </c>
      <c r="R2838">
        <v>1.06</v>
      </c>
      <c r="S2838">
        <v>28.39899999999999</v>
      </c>
      <c r="T2838">
        <v>6.0589999999999993</v>
      </c>
      <c r="U2838">
        <v>15.58</v>
      </c>
      <c r="V2838">
        <f t="shared" si="405"/>
        <v>2.4806973582901204</v>
      </c>
      <c r="AC2838">
        <v>59.5</v>
      </c>
      <c r="AD2838">
        <v>58.25</v>
      </c>
      <c r="AH2838" s="85">
        <f>IF(AND(M2838&lt;Variables!$G$6,M2838&gt;Variables!$G$5),0,1)</f>
        <v>1</v>
      </c>
      <c r="AI2838" s="85">
        <f t="shared" si="404"/>
        <v>0</v>
      </c>
      <c r="AJ2838" s="85">
        <f>IF(I2838&gt;Variables!$G$7,0,1)</f>
        <v>1</v>
      </c>
      <c r="AK2838" s="85">
        <f>IF(F2838&gt;Variables!$G$8,0,1)</f>
        <v>1</v>
      </c>
      <c r="AL2838" s="85">
        <f>IF(G2838&gt;Variables!$G$9,0,1)</f>
        <v>1</v>
      </c>
      <c r="AM2838" s="85">
        <f>IF(AND(K2838&gt;Variables!$G$10,K2838&lt;Variables!$G$11),0,1)</f>
        <v>0</v>
      </c>
      <c r="AN2838" s="103">
        <f>IF(H2838&lt;Variables!$G$13,1,0)</f>
        <v>0</v>
      </c>
      <c r="AO2838" s="101">
        <f>IF(R2838&lt;Variables!$G$12,0,1)</f>
        <v>0</v>
      </c>
      <c r="AP2838" s="86">
        <f t="shared" si="403"/>
        <v>1</v>
      </c>
      <c r="AR2838">
        <v>0</v>
      </c>
      <c r="AS2838">
        <v>1</v>
      </c>
      <c r="AT2838">
        <v>0</v>
      </c>
      <c r="AU2838">
        <v>0</v>
      </c>
      <c r="BA2838">
        <v>0.51</v>
      </c>
    </row>
    <row r="2839" spans="3:53" ht="12.75" x14ac:dyDescent="0.2">
      <c r="C2839" t="s">
        <v>755</v>
      </c>
      <c r="D2839" t="s">
        <v>748</v>
      </c>
      <c r="E2839">
        <v>16.95</v>
      </c>
      <c r="F2839">
        <v>48.87</v>
      </c>
      <c r="G2839">
        <v>19.39</v>
      </c>
      <c r="H2839">
        <v>1460</v>
      </c>
      <c r="I2839">
        <v>-60.933</v>
      </c>
      <c r="J2839" t="s">
        <v>78</v>
      </c>
      <c r="K2839">
        <v>65.709999999999994</v>
      </c>
      <c r="L2839">
        <v>16.533280000000001</v>
      </c>
      <c r="M2839">
        <v>3.9116255213726618</v>
      </c>
      <c r="N2839">
        <v>16.302982926829269</v>
      </c>
      <c r="O2839">
        <v>5.3794883863090881</v>
      </c>
      <c r="P2839">
        <v>59245000</v>
      </c>
      <c r="Q2839">
        <v>13382000</v>
      </c>
      <c r="R2839">
        <v>4.43</v>
      </c>
      <c r="S2839">
        <v>28.39899999999999</v>
      </c>
      <c r="T2839">
        <v>6.0589999999999993</v>
      </c>
      <c r="U2839">
        <v>15.58</v>
      </c>
      <c r="V2839">
        <f t="shared" si="405"/>
        <v>2.2505810089593825</v>
      </c>
      <c r="AC2839">
        <v>17.34</v>
      </c>
      <c r="AD2839">
        <v>13.1</v>
      </c>
      <c r="AH2839" s="85">
        <f>IF(AND(M2839&lt;Variables!$G$6,M2839&gt;Variables!$G$5),0,1)</f>
        <v>1</v>
      </c>
      <c r="AI2839" s="85">
        <f t="shared" si="404"/>
        <v>0</v>
      </c>
      <c r="AJ2839" s="85">
        <f>IF(I2839&gt;Variables!$G$7,0,1)</f>
        <v>1</v>
      </c>
      <c r="AK2839" s="85">
        <f>IF(F2839&gt;Variables!$G$8,0,1)</f>
        <v>0</v>
      </c>
      <c r="AL2839" s="85">
        <f>IF(G2839&gt;Variables!$G$9,0,1)</f>
        <v>0</v>
      </c>
      <c r="AM2839" s="85">
        <f>IF(AND(K2839&gt;Variables!$G$10,K2839&lt;Variables!$G$11),0,1)</f>
        <v>0</v>
      </c>
      <c r="AN2839" s="103">
        <f>IF(H2839&lt;Variables!$G$13,1,0)</f>
        <v>1</v>
      </c>
      <c r="AO2839" s="101">
        <f>IF(R2839&lt;Variables!$G$12,0,1)</f>
        <v>1</v>
      </c>
      <c r="AP2839" s="86">
        <f t="shared" si="403"/>
        <v>1</v>
      </c>
      <c r="AR2839">
        <v>1</v>
      </c>
      <c r="AS2839">
        <v>0</v>
      </c>
      <c r="AT2839">
        <v>0</v>
      </c>
      <c r="AU2839">
        <v>0</v>
      </c>
      <c r="BA2839">
        <v>2</v>
      </c>
    </row>
    <row r="2840" spans="3:53" ht="12.75" x14ac:dyDescent="0.2">
      <c r="C2840" t="s">
        <v>757</v>
      </c>
      <c r="D2840" t="s">
        <v>251</v>
      </c>
      <c r="E2840">
        <v>9.34</v>
      </c>
      <c r="F2840">
        <v>8.4700000000000006</v>
      </c>
      <c r="G2840">
        <v>-6.09</v>
      </c>
      <c r="H2840">
        <v>3660</v>
      </c>
      <c r="I2840">
        <v>-0.34799999999999998</v>
      </c>
      <c r="J2840" t="s">
        <v>78</v>
      </c>
      <c r="K2840">
        <v>49.33</v>
      </c>
      <c r="L2840">
        <v>9.4374099999999981</v>
      </c>
      <c r="M2840">
        <v>-0.39640113124255211</v>
      </c>
      <c r="N2840">
        <v>9.5042326086956503</v>
      </c>
      <c r="O2840">
        <v>-1.096696734887203</v>
      </c>
      <c r="P2840">
        <v>19528000</v>
      </c>
      <c r="Q2840">
        <v>22742000</v>
      </c>
      <c r="R2840">
        <v>0.86</v>
      </c>
      <c r="S2840">
        <v>27.721</v>
      </c>
      <c r="T2840">
        <v>6.3239999999999998</v>
      </c>
      <c r="U2840">
        <v>15.558</v>
      </c>
      <c r="V2840">
        <f t="shared" si="405"/>
        <v>2.3695982090793977</v>
      </c>
      <c r="AC2840">
        <v>10.029999999999999</v>
      </c>
      <c r="AD2840">
        <v>8.5500000000000007</v>
      </c>
      <c r="AH2840" s="85">
        <f>IF(AND(M2840&lt;Variables!$G$6,M2840&gt;Variables!$G$5),0,1)</f>
        <v>1</v>
      </c>
      <c r="AI2840" s="85">
        <f t="shared" si="404"/>
        <v>1</v>
      </c>
      <c r="AJ2840" s="85">
        <f>IF(I2840&gt;Variables!$G$7,0,1)</f>
        <v>1</v>
      </c>
      <c r="AK2840" s="85">
        <f>IF(F2840&gt;Variables!$G$8,0,1)</f>
        <v>1</v>
      </c>
      <c r="AL2840" s="85">
        <f>IF(G2840&gt;Variables!$G$9,0,1)</f>
        <v>1</v>
      </c>
      <c r="AM2840" s="85">
        <f>IF(AND(K2840&gt;Variables!$G$10,K2840&lt;Variables!$G$11),0,1)</f>
        <v>1</v>
      </c>
      <c r="AN2840" s="103">
        <f>IF(H2840&lt;Variables!$G$13,1,0)</f>
        <v>0</v>
      </c>
      <c r="AO2840" s="101">
        <f>IF(R2840&lt;Variables!$G$12,0,1)</f>
        <v>0</v>
      </c>
      <c r="AP2840" s="86">
        <f t="shared" si="403"/>
        <v>1</v>
      </c>
      <c r="AR2840">
        <v>1</v>
      </c>
      <c r="AS2840">
        <v>0</v>
      </c>
      <c r="AT2840">
        <v>0</v>
      </c>
      <c r="AU2840">
        <v>0</v>
      </c>
      <c r="BA2840">
        <v>2</v>
      </c>
    </row>
    <row r="2841" spans="3:53" ht="12.75" x14ac:dyDescent="0.2">
      <c r="C2841" t="s">
        <v>757</v>
      </c>
      <c r="D2841" t="s">
        <v>756</v>
      </c>
      <c r="E2841">
        <v>1.89</v>
      </c>
      <c r="F2841">
        <v>9.1999999999999993</v>
      </c>
      <c r="G2841">
        <v>-17.11</v>
      </c>
      <c r="H2841">
        <v>21.16</v>
      </c>
      <c r="I2841">
        <v>-75.594999999999999</v>
      </c>
      <c r="J2841" t="s">
        <v>78</v>
      </c>
      <c r="K2841">
        <v>42.86</v>
      </c>
      <c r="L2841">
        <v>2.0076499999999999</v>
      </c>
      <c r="M2841">
        <v>-7.1053221428037734</v>
      </c>
      <c r="N2841">
        <v>2.0172857142857148</v>
      </c>
      <c r="O2841">
        <v>-7.5490404362297534</v>
      </c>
      <c r="P2841">
        <v>3420000</v>
      </c>
      <c r="Q2841">
        <v>962960</v>
      </c>
      <c r="R2841">
        <v>3.55</v>
      </c>
      <c r="S2841">
        <v>27.721</v>
      </c>
      <c r="T2841">
        <v>6.3239999999999998</v>
      </c>
      <c r="U2841">
        <v>15.558</v>
      </c>
      <c r="V2841">
        <f t="shared" si="405"/>
        <v>2.3312539594251986</v>
      </c>
      <c r="AC2841">
        <v>1.94</v>
      </c>
      <c r="AD2841">
        <v>1.61</v>
      </c>
      <c r="AH2841" s="85">
        <f>IF(AND(M2841&lt;Variables!$G$6,M2841&gt;Variables!$G$5),0,1)</f>
        <v>1</v>
      </c>
      <c r="AI2841" s="85">
        <f t="shared" si="404"/>
        <v>1</v>
      </c>
      <c r="AJ2841" s="85">
        <f>IF(I2841&gt;Variables!$G$7,0,1)</f>
        <v>1</v>
      </c>
      <c r="AK2841" s="85">
        <f>IF(F2841&gt;Variables!$G$8,0,1)</f>
        <v>0</v>
      </c>
      <c r="AL2841" s="85">
        <f>IF(G2841&gt;Variables!$G$9,0,1)</f>
        <v>1</v>
      </c>
      <c r="AM2841" s="85">
        <f>IF(AND(K2841&gt;Variables!$G$10,K2841&lt;Variables!$G$11),0,1)</f>
        <v>1</v>
      </c>
      <c r="AN2841" s="103">
        <f>IF(H2841&lt;Variables!$G$13,1,0)</f>
        <v>1</v>
      </c>
      <c r="AO2841" s="101">
        <f>IF(R2841&lt;Variables!$G$12,0,1)</f>
        <v>1</v>
      </c>
      <c r="AP2841" s="86">
        <f t="shared" si="403"/>
        <v>1</v>
      </c>
      <c r="AR2841">
        <v>1</v>
      </c>
      <c r="AS2841">
        <v>0</v>
      </c>
      <c r="AT2841">
        <v>0</v>
      </c>
      <c r="AU2841">
        <v>0</v>
      </c>
      <c r="BA2841">
        <v>2</v>
      </c>
    </row>
    <row r="2842" spans="3:53" ht="12.75" x14ac:dyDescent="0.2">
      <c r="C2842" t="s">
        <v>757</v>
      </c>
      <c r="D2842" t="s">
        <v>446</v>
      </c>
      <c r="E2842">
        <v>4.2300000000000004</v>
      </c>
      <c r="F2842">
        <v>12.47</v>
      </c>
      <c r="G2842">
        <v>8.6300000000000008</v>
      </c>
      <c r="H2842">
        <v>46.16</v>
      </c>
      <c r="I2842">
        <v>-10.272</v>
      </c>
      <c r="J2842" t="s">
        <v>78</v>
      </c>
      <c r="K2842">
        <v>46.79</v>
      </c>
      <c r="L2842">
        <v>4.3087249999999999</v>
      </c>
      <c r="M2842">
        <v>-2.1752374542353028</v>
      </c>
      <c r="N2842">
        <v>4.2364369565217386</v>
      </c>
      <c r="O2842">
        <v>-0.50601382108939019</v>
      </c>
      <c r="P2842">
        <v>10050000</v>
      </c>
      <c r="Q2842">
        <v>2290000</v>
      </c>
      <c r="R2842">
        <v>4.3899999999999997</v>
      </c>
      <c r="S2842">
        <v>27.721</v>
      </c>
      <c r="T2842">
        <v>6.3239999999999998</v>
      </c>
      <c r="U2842">
        <v>15.558</v>
      </c>
      <c r="V2842">
        <f t="shared" si="405"/>
        <v>2.3701350784953785</v>
      </c>
      <c r="AC2842">
        <v>4.26</v>
      </c>
      <c r="AD2842">
        <v>3.605</v>
      </c>
      <c r="AH2842" s="85">
        <f>IF(AND(M2842&lt;Variables!$G$6,M2842&gt;Variables!$G$5),0,1)</f>
        <v>0</v>
      </c>
      <c r="AI2842" s="85">
        <f t="shared" si="404"/>
        <v>0</v>
      </c>
      <c r="AJ2842" s="85">
        <f>IF(I2842&gt;Variables!$G$7,0,1)</f>
        <v>1</v>
      </c>
      <c r="AK2842" s="85">
        <f>IF(F2842&gt;Variables!$G$8,0,1)</f>
        <v>0</v>
      </c>
      <c r="AL2842" s="85">
        <f>IF(G2842&gt;Variables!$G$9,0,1)</f>
        <v>1</v>
      </c>
      <c r="AM2842" s="85">
        <f>IF(AND(K2842&gt;Variables!$G$10,K2842&lt;Variables!$G$11),0,1)</f>
        <v>1</v>
      </c>
      <c r="AN2842" s="103">
        <f>IF(H2842&lt;Variables!$G$13,1,0)</f>
        <v>1</v>
      </c>
      <c r="AO2842" s="101">
        <f>IF(R2842&lt;Variables!$G$12,0,1)</f>
        <v>1</v>
      </c>
      <c r="AP2842" s="86">
        <f t="shared" si="403"/>
        <v>1</v>
      </c>
      <c r="AR2842">
        <v>0</v>
      </c>
      <c r="AS2842">
        <v>0</v>
      </c>
      <c r="AT2842">
        <v>1</v>
      </c>
      <c r="AU2842">
        <v>0</v>
      </c>
      <c r="BA2842">
        <v>-2.25</v>
      </c>
    </row>
    <row r="2843" spans="3:53" ht="12.75" x14ac:dyDescent="0.2">
      <c r="C2843" t="s">
        <v>757</v>
      </c>
      <c r="D2843" t="s">
        <v>603</v>
      </c>
      <c r="E2843">
        <v>17.27</v>
      </c>
      <c r="F2843">
        <v>13.61</v>
      </c>
      <c r="G2843">
        <v>-7.98</v>
      </c>
      <c r="H2843">
        <v>8470</v>
      </c>
      <c r="I2843">
        <v>-0.80900000000000005</v>
      </c>
      <c r="J2843" t="s">
        <v>78</v>
      </c>
      <c r="K2843">
        <v>51.45</v>
      </c>
      <c r="L2843">
        <v>17.461300000000001</v>
      </c>
      <c r="M2843">
        <v>-0.19185284028107921</v>
      </c>
      <c r="N2843">
        <v>17.69717826086957</v>
      </c>
      <c r="O2843">
        <v>-1.5221537405496499</v>
      </c>
      <c r="P2843">
        <v>186543000</v>
      </c>
      <c r="Q2843">
        <v>20472000</v>
      </c>
      <c r="R2843">
        <v>9.11</v>
      </c>
      <c r="S2843">
        <v>27.721</v>
      </c>
      <c r="T2843">
        <v>6.3239999999999998</v>
      </c>
      <c r="U2843">
        <v>15.558</v>
      </c>
      <c r="V2843">
        <f t="shared" si="405"/>
        <v>2.3878135768012689</v>
      </c>
      <c r="AC2843">
        <v>18.5</v>
      </c>
      <c r="AD2843">
        <v>13.56</v>
      </c>
      <c r="AH2843" s="85">
        <f>IF(AND(M2843&lt;Variables!$G$6,M2843&gt;Variables!$G$5),0,1)</f>
        <v>1</v>
      </c>
      <c r="AI2843" s="85">
        <f t="shared" si="404"/>
        <v>1</v>
      </c>
      <c r="AJ2843" s="85">
        <f>IF(I2843&gt;Variables!$G$7,0,1)</f>
        <v>1</v>
      </c>
      <c r="AK2843" s="85">
        <f>IF(F2843&gt;Variables!$G$8,0,1)</f>
        <v>0</v>
      </c>
      <c r="AL2843" s="85">
        <f>IF(G2843&gt;Variables!$G$9,0,1)</f>
        <v>1</v>
      </c>
      <c r="AM2843" s="85">
        <f>IF(AND(K2843&gt;Variables!$G$10,K2843&lt;Variables!$G$11),0,1)</f>
        <v>0</v>
      </c>
      <c r="AN2843" s="103">
        <f>IF(H2843&lt;Variables!$G$13,1,0)</f>
        <v>0</v>
      </c>
      <c r="AO2843" s="101">
        <f>IF(R2843&lt;Variables!$G$12,0,1)</f>
        <v>1</v>
      </c>
      <c r="AP2843" s="86">
        <f t="shared" si="403"/>
        <v>1</v>
      </c>
      <c r="AR2843">
        <v>1</v>
      </c>
      <c r="AS2843">
        <v>0</v>
      </c>
      <c r="AT2843">
        <v>0</v>
      </c>
      <c r="AU2843">
        <v>0</v>
      </c>
      <c r="BA2843">
        <v>2</v>
      </c>
    </row>
    <row r="2844" spans="3:53" ht="12.75" x14ac:dyDescent="0.2">
      <c r="C2844" t="s">
        <v>757</v>
      </c>
      <c r="D2844" t="s">
        <v>746</v>
      </c>
      <c r="E2844">
        <v>5.21</v>
      </c>
      <c r="F2844">
        <v>18.71</v>
      </c>
      <c r="G2844">
        <v>-10.02</v>
      </c>
      <c r="H2844">
        <v>1580</v>
      </c>
      <c r="I2844">
        <v>18.149000000000001</v>
      </c>
      <c r="J2844" t="s">
        <v>78</v>
      </c>
      <c r="K2844">
        <v>46.18</v>
      </c>
      <c r="L2844">
        <v>5.2261250000000006</v>
      </c>
      <c r="M2844">
        <v>-1.169604630581959</v>
      </c>
      <c r="N2844">
        <v>5.3046956521739128</v>
      </c>
      <c r="O2844">
        <v>-2.633433873188638</v>
      </c>
      <c r="P2844">
        <v>25390000</v>
      </c>
      <c r="Q2844">
        <v>17170000</v>
      </c>
      <c r="R2844">
        <v>1.48</v>
      </c>
      <c r="S2844">
        <v>27.721</v>
      </c>
      <c r="T2844">
        <v>6.3239999999999998</v>
      </c>
      <c r="U2844">
        <v>15.558</v>
      </c>
      <c r="V2844">
        <f t="shared" si="405"/>
        <v>2.3449312549738099</v>
      </c>
      <c r="AC2844">
        <v>5.5250000000000004</v>
      </c>
      <c r="AD2844">
        <v>4.97</v>
      </c>
      <c r="AH2844" s="85">
        <f>IF(AND(M2844&lt;Variables!$G$6,M2844&gt;Variables!$G$5),0,1)</f>
        <v>1</v>
      </c>
      <c r="AI2844" s="85">
        <f t="shared" si="404"/>
        <v>1</v>
      </c>
      <c r="AJ2844" s="85">
        <f>IF(I2844&gt;Variables!$G$7,0,1)</f>
        <v>0</v>
      </c>
      <c r="AK2844" s="85">
        <f>IF(F2844&gt;Variables!$G$8,0,1)</f>
        <v>0</v>
      </c>
      <c r="AL2844" s="85">
        <f>IF(G2844&gt;Variables!$G$9,0,1)</f>
        <v>1</v>
      </c>
      <c r="AM2844" s="85">
        <f>IF(AND(K2844&gt;Variables!$G$10,K2844&lt;Variables!$G$11),0,1)</f>
        <v>1</v>
      </c>
      <c r="AN2844" s="103">
        <f>IF(H2844&lt;Variables!$G$13,1,0)</f>
        <v>1</v>
      </c>
      <c r="AO2844" s="101">
        <f>IF(R2844&lt;Variables!$G$12,0,1)</f>
        <v>0</v>
      </c>
      <c r="AP2844" s="86">
        <f t="shared" si="403"/>
        <v>1</v>
      </c>
      <c r="AR2844">
        <v>0</v>
      </c>
      <c r="AS2844">
        <v>0</v>
      </c>
      <c r="AT2844">
        <v>1</v>
      </c>
      <c r="AU2844">
        <v>0</v>
      </c>
      <c r="BA2844">
        <v>-2.25</v>
      </c>
    </row>
    <row r="2845" spans="3:53" ht="12.75" x14ac:dyDescent="0.2">
      <c r="C2845" t="s">
        <v>757</v>
      </c>
      <c r="D2845" t="s">
        <v>744</v>
      </c>
      <c r="E2845">
        <v>14.14</v>
      </c>
      <c r="F2845">
        <v>16.489999999999998</v>
      </c>
      <c r="G2845">
        <v>11.83</v>
      </c>
      <c r="H2845">
        <v>2330</v>
      </c>
      <c r="I2845">
        <v>-46.957000000000001</v>
      </c>
      <c r="J2845" t="s">
        <v>78</v>
      </c>
      <c r="K2845">
        <v>67.03</v>
      </c>
      <c r="L2845">
        <v>13.894769999999999</v>
      </c>
      <c r="M2845">
        <v>3.5058514822483611</v>
      </c>
      <c r="N2845">
        <v>13.56052826086956</v>
      </c>
      <c r="O2845">
        <v>6.0570777430596179</v>
      </c>
      <c r="P2845">
        <v>9366000</v>
      </c>
      <c r="Q2845">
        <v>10179000</v>
      </c>
      <c r="R2845">
        <v>0.92</v>
      </c>
      <c r="S2845">
        <v>27.721</v>
      </c>
      <c r="T2845">
        <v>6.3239999999999998</v>
      </c>
      <c r="U2845">
        <v>15.558</v>
      </c>
      <c r="V2845">
        <f t="shared" si="405"/>
        <v>2.2798516301166547</v>
      </c>
      <c r="AC2845">
        <v>14.41</v>
      </c>
      <c r="AD2845">
        <v>12.66</v>
      </c>
      <c r="AH2845" s="85">
        <f>IF(AND(M2845&lt;Variables!$G$6,M2845&gt;Variables!$G$5),0,1)</f>
        <v>1</v>
      </c>
      <c r="AI2845" s="85">
        <f t="shared" si="404"/>
        <v>0</v>
      </c>
      <c r="AJ2845" s="85">
        <f>IF(I2845&gt;Variables!$G$7,0,1)</f>
        <v>1</v>
      </c>
      <c r="AK2845" s="85">
        <f>IF(F2845&gt;Variables!$G$8,0,1)</f>
        <v>0</v>
      </c>
      <c r="AL2845" s="85">
        <f>IF(G2845&gt;Variables!$G$9,0,1)</f>
        <v>1</v>
      </c>
      <c r="AM2845" s="85">
        <f>IF(AND(K2845&gt;Variables!$G$10,K2845&lt;Variables!$G$11),0,1)</f>
        <v>0</v>
      </c>
      <c r="AN2845" s="103">
        <f>IF(H2845&lt;Variables!$G$13,1,0)</f>
        <v>1</v>
      </c>
      <c r="AO2845" s="101">
        <f>IF(R2845&lt;Variables!$G$12,0,1)</f>
        <v>0</v>
      </c>
      <c r="AP2845" s="86">
        <f t="shared" si="403"/>
        <v>1</v>
      </c>
      <c r="AR2845">
        <v>0</v>
      </c>
      <c r="AS2845">
        <v>0</v>
      </c>
      <c r="AT2845">
        <v>1</v>
      </c>
      <c r="AU2845">
        <v>0</v>
      </c>
      <c r="BA2845">
        <v>-2.25</v>
      </c>
    </row>
    <row r="2846" spans="3:53" ht="12.75" x14ac:dyDescent="0.2">
      <c r="C2846" t="s">
        <v>757</v>
      </c>
      <c r="D2846" t="s">
        <v>745</v>
      </c>
      <c r="E2846">
        <v>1.3</v>
      </c>
      <c r="F2846">
        <v>16.95</v>
      </c>
      <c r="G2846">
        <v>-4.07</v>
      </c>
      <c r="H2846">
        <v>1830</v>
      </c>
      <c r="I2846">
        <v>-51.89</v>
      </c>
      <c r="J2846" t="s">
        <v>78</v>
      </c>
      <c r="K2846">
        <v>51.38</v>
      </c>
      <c r="L2846">
        <v>1.3175250000000001</v>
      </c>
      <c r="M2846">
        <v>0.11954232367506359</v>
      </c>
      <c r="N2846">
        <v>1.330132608695652</v>
      </c>
      <c r="O2846">
        <v>-0.82943675115754045</v>
      </c>
      <c r="P2846">
        <v>339509000</v>
      </c>
      <c r="Q2846">
        <v>237717000</v>
      </c>
      <c r="R2846">
        <v>1.43</v>
      </c>
      <c r="S2846">
        <v>27.721</v>
      </c>
      <c r="T2846">
        <v>6.3239999999999998</v>
      </c>
      <c r="U2846">
        <v>15.558</v>
      </c>
      <c r="V2846">
        <f t="shared" si="405"/>
        <v>2.3777122708259806</v>
      </c>
      <c r="AC2846">
        <v>1.49</v>
      </c>
      <c r="AD2846">
        <v>1.24</v>
      </c>
      <c r="AH2846" s="85">
        <f>IF(AND(M2846&lt;Variables!$G$6,M2846&gt;Variables!$G$5),0,1)</f>
        <v>1</v>
      </c>
      <c r="AI2846" s="85">
        <f t="shared" si="404"/>
        <v>1</v>
      </c>
      <c r="AJ2846" s="85">
        <f>IF(I2846&gt;Variables!$G$7,0,1)</f>
        <v>1</v>
      </c>
      <c r="AK2846" s="85">
        <f>IF(F2846&gt;Variables!$G$8,0,1)</f>
        <v>0</v>
      </c>
      <c r="AL2846" s="85">
        <f>IF(G2846&gt;Variables!$G$9,0,1)</f>
        <v>1</v>
      </c>
      <c r="AM2846" s="85">
        <f>IF(AND(K2846&gt;Variables!$G$10,K2846&lt;Variables!$G$11),0,1)</f>
        <v>0</v>
      </c>
      <c r="AN2846" s="103">
        <f>IF(H2846&lt;Variables!$G$13,1,0)</f>
        <v>1</v>
      </c>
      <c r="AO2846" s="101">
        <f>IF(R2846&lt;Variables!$G$12,0,1)</f>
        <v>0</v>
      </c>
      <c r="AP2846" s="86">
        <f t="shared" si="403"/>
        <v>1</v>
      </c>
      <c r="AR2846">
        <v>1</v>
      </c>
      <c r="AS2846">
        <v>0</v>
      </c>
      <c r="AT2846">
        <v>0</v>
      </c>
      <c r="AU2846">
        <v>0</v>
      </c>
      <c r="BA2846">
        <v>2</v>
      </c>
    </row>
    <row r="2847" spans="3:53" ht="12.75" x14ac:dyDescent="0.2">
      <c r="C2847" t="s">
        <v>757</v>
      </c>
      <c r="D2847" t="s">
        <v>463</v>
      </c>
      <c r="E2847">
        <v>87.98</v>
      </c>
      <c r="F2847">
        <v>8.41</v>
      </c>
      <c r="G2847">
        <v>6.9</v>
      </c>
      <c r="H2847">
        <v>2540</v>
      </c>
      <c r="I2847">
        <v>-13.872</v>
      </c>
      <c r="J2847" t="s">
        <v>78</v>
      </c>
      <c r="K2847">
        <v>75.72</v>
      </c>
      <c r="L2847">
        <v>85.955711764705882</v>
      </c>
      <c r="M2847">
        <v>2.3550363247940802</v>
      </c>
      <c r="N2847">
        <v>84.576387499999996</v>
      </c>
      <c r="O2847">
        <v>4.0243058383168808</v>
      </c>
      <c r="P2847">
        <v>41425</v>
      </c>
      <c r="Q2847">
        <v>197425</v>
      </c>
      <c r="R2847">
        <v>0.21</v>
      </c>
      <c r="S2847">
        <v>27.721</v>
      </c>
      <c r="T2847">
        <v>6.3239999999999998</v>
      </c>
      <c r="U2847">
        <v>15.558</v>
      </c>
      <c r="V2847">
        <f t="shared" si="405"/>
        <v>2.3972976645728976</v>
      </c>
      <c r="AC2847">
        <v>91.68</v>
      </c>
      <c r="AD2847">
        <v>85.55</v>
      </c>
      <c r="AH2847" s="85">
        <f>IF(AND(M2847&lt;Variables!$G$6,M2847&gt;Variables!$G$5),0,1)</f>
        <v>1</v>
      </c>
      <c r="AI2847" s="85">
        <f t="shared" si="404"/>
        <v>0</v>
      </c>
      <c r="AJ2847" s="85">
        <f>IF(I2847&gt;Variables!$G$7,0,1)</f>
        <v>1</v>
      </c>
      <c r="AK2847" s="85">
        <f>IF(F2847&gt;Variables!$G$8,0,1)</f>
        <v>1</v>
      </c>
      <c r="AL2847" s="85">
        <f>IF(G2847&gt;Variables!$G$9,0,1)</f>
        <v>1</v>
      </c>
      <c r="AM2847" s="85">
        <f>IF(AND(K2847&gt;Variables!$G$10,K2847&lt;Variables!$G$11),0,1)</f>
        <v>1</v>
      </c>
      <c r="AN2847" s="103">
        <f>IF(H2847&lt;Variables!$G$13,1,0)</f>
        <v>0</v>
      </c>
      <c r="AO2847" s="101">
        <f>IF(R2847&lt;Variables!$G$12,0,1)</f>
        <v>0</v>
      </c>
      <c r="AP2847" s="86">
        <f t="shared" si="403"/>
        <v>1</v>
      </c>
      <c r="AR2847">
        <v>1</v>
      </c>
      <c r="AS2847">
        <v>0</v>
      </c>
      <c r="AT2847">
        <v>0</v>
      </c>
      <c r="AU2847">
        <v>0</v>
      </c>
      <c r="BA2847">
        <v>2</v>
      </c>
    </row>
    <row r="2848" spans="3:53" ht="12.75" x14ac:dyDescent="0.2">
      <c r="C2848" t="s">
        <v>757</v>
      </c>
      <c r="D2848" t="s">
        <v>758</v>
      </c>
      <c r="E2848">
        <v>2.83</v>
      </c>
      <c r="F2848">
        <v>20.22</v>
      </c>
      <c r="G2848">
        <v>2.57</v>
      </c>
      <c r="H2848">
        <v>46.87</v>
      </c>
      <c r="I2848">
        <v>-70.8</v>
      </c>
      <c r="J2848" t="s">
        <v>78</v>
      </c>
      <c r="K2848">
        <v>57.59</v>
      </c>
      <c r="L2848">
        <v>2.74227</v>
      </c>
      <c r="M2848">
        <v>1.740528831953092</v>
      </c>
      <c r="N2848">
        <v>2.6803478260869569</v>
      </c>
      <c r="O2848">
        <v>4.0909680768232421</v>
      </c>
      <c r="P2848">
        <v>28080000</v>
      </c>
      <c r="Q2848">
        <v>8560000</v>
      </c>
      <c r="R2848">
        <v>3.28</v>
      </c>
      <c r="S2848">
        <v>27.721</v>
      </c>
      <c r="T2848">
        <v>6.3239999999999998</v>
      </c>
      <c r="U2848">
        <v>15.558</v>
      </c>
      <c r="V2848">
        <f t="shared" si="405"/>
        <v>2.3622263976151143</v>
      </c>
      <c r="AC2848">
        <v>2.87</v>
      </c>
      <c r="AD2848">
        <v>2.5</v>
      </c>
      <c r="AH2848" s="85">
        <f>IF(AND(M2848&lt;Variables!$G$6,M2848&gt;Variables!$G$5),0,1)</f>
        <v>1</v>
      </c>
      <c r="AI2848" s="85">
        <f t="shared" si="404"/>
        <v>0</v>
      </c>
      <c r="AJ2848" s="85">
        <f>IF(I2848&gt;Variables!$G$7,0,1)</f>
        <v>1</v>
      </c>
      <c r="AK2848" s="85">
        <f>IF(F2848&gt;Variables!$G$8,0,1)</f>
        <v>0</v>
      </c>
      <c r="AL2848" s="85">
        <f>IF(G2848&gt;Variables!$G$9,0,1)</f>
        <v>1</v>
      </c>
      <c r="AM2848" s="85">
        <f>IF(AND(K2848&gt;Variables!$G$10,K2848&lt;Variables!$G$11),0,1)</f>
        <v>0</v>
      </c>
      <c r="AN2848" s="103">
        <f>IF(H2848&lt;Variables!$G$13,1,0)</f>
        <v>1</v>
      </c>
      <c r="AO2848" s="101">
        <f>IF(R2848&lt;Variables!$G$12,0,1)</f>
        <v>1</v>
      </c>
      <c r="AP2848" s="86">
        <f t="shared" si="403"/>
        <v>1</v>
      </c>
      <c r="AR2848">
        <v>0</v>
      </c>
      <c r="AS2848">
        <v>0</v>
      </c>
      <c r="AT2848">
        <v>1</v>
      </c>
      <c r="AU2848">
        <v>0</v>
      </c>
      <c r="BA2848">
        <v>-2.25</v>
      </c>
    </row>
    <row r="2849" spans="3:53" ht="12.75" x14ac:dyDescent="0.2">
      <c r="C2849" t="s">
        <v>757</v>
      </c>
      <c r="D2849" t="s">
        <v>747</v>
      </c>
      <c r="E2849">
        <v>12</v>
      </c>
      <c r="F2849">
        <v>29.54</v>
      </c>
      <c r="G2849">
        <v>-10.06</v>
      </c>
      <c r="H2849">
        <v>191.97</v>
      </c>
      <c r="I2849">
        <v>-4.6399999999999997</v>
      </c>
      <c r="J2849" t="s">
        <v>78</v>
      </c>
      <c r="K2849">
        <v>51.42</v>
      </c>
      <c r="L2849">
        <v>11.799065000000001</v>
      </c>
      <c r="M2849">
        <v>0.96308478680302534</v>
      </c>
      <c r="N2849">
        <v>11.980243478260871</v>
      </c>
      <c r="O2849">
        <v>-0.56379053049660166</v>
      </c>
      <c r="P2849">
        <v>2930000</v>
      </c>
      <c r="Q2849">
        <v>0</v>
      </c>
      <c r="R2849">
        <v>1</v>
      </c>
      <c r="S2849">
        <v>27.721</v>
      </c>
      <c r="T2849">
        <v>6.3239999999999998</v>
      </c>
      <c r="U2849">
        <v>15.558</v>
      </c>
      <c r="V2849">
        <f t="shared" si="405"/>
        <v>2.3527214233558333</v>
      </c>
      <c r="AC2849">
        <v>12.25</v>
      </c>
      <c r="AD2849">
        <v>10.6135</v>
      </c>
      <c r="AH2849" s="85">
        <f>IF(AND(M2849&lt;Variables!$G$6,M2849&gt;Variables!$G$5),0,1)</f>
        <v>1</v>
      </c>
      <c r="AI2849" s="85">
        <f t="shared" si="404"/>
        <v>1</v>
      </c>
      <c r="AJ2849" s="85">
        <f>IF(I2849&gt;Variables!$G$7,0,1)</f>
        <v>1</v>
      </c>
      <c r="AK2849" s="85">
        <f>IF(F2849&gt;Variables!$G$8,0,1)</f>
        <v>0</v>
      </c>
      <c r="AL2849" s="85">
        <f>IF(G2849&gt;Variables!$G$9,0,1)</f>
        <v>1</v>
      </c>
      <c r="AM2849" s="85">
        <f>IF(AND(K2849&gt;Variables!$G$10,K2849&lt;Variables!$G$11),0,1)</f>
        <v>0</v>
      </c>
      <c r="AN2849" s="103">
        <f>IF(H2849&lt;Variables!$G$13,1,0)</f>
        <v>1</v>
      </c>
      <c r="AO2849" s="101">
        <f>IF(R2849&lt;Variables!$G$12,0,1)</f>
        <v>0</v>
      </c>
      <c r="AP2849" s="86">
        <f t="shared" si="403"/>
        <v>1</v>
      </c>
      <c r="AR2849">
        <v>1</v>
      </c>
      <c r="AS2849">
        <v>0</v>
      </c>
      <c r="AT2849">
        <v>0</v>
      </c>
      <c r="AU2849">
        <v>0</v>
      </c>
      <c r="BA2849">
        <v>2</v>
      </c>
    </row>
    <row r="2850" spans="3:53" ht="12.75" x14ac:dyDescent="0.2">
      <c r="C2850" t="s">
        <v>757</v>
      </c>
      <c r="D2850" t="s">
        <v>748</v>
      </c>
      <c r="E2850">
        <v>16.02</v>
      </c>
      <c r="F2850">
        <v>45.48</v>
      </c>
      <c r="G2850">
        <v>13.38</v>
      </c>
      <c r="H2850">
        <v>1460</v>
      </c>
      <c r="I2850">
        <v>-62.527000000000001</v>
      </c>
      <c r="J2850" t="s">
        <v>78</v>
      </c>
      <c r="K2850">
        <v>50.64</v>
      </c>
      <c r="L2850">
        <v>16.516970000000001</v>
      </c>
      <c r="M2850">
        <v>-1.224619285498503</v>
      </c>
      <c r="N2850">
        <v>16.31385652173913</v>
      </c>
      <c r="O2850">
        <v>5.170318003868999E-3</v>
      </c>
      <c r="P2850">
        <v>61560000</v>
      </c>
      <c r="Q2850">
        <v>12270000</v>
      </c>
      <c r="R2850">
        <v>5.0199999999999996</v>
      </c>
      <c r="S2850">
        <v>27.721</v>
      </c>
      <c r="T2850">
        <v>6.3239999999999998</v>
      </c>
      <c r="U2850">
        <v>15.558</v>
      </c>
      <c r="V2850">
        <f t="shared" si="405"/>
        <v>2.4077339897407337</v>
      </c>
      <c r="AC2850">
        <v>16.45</v>
      </c>
      <c r="AD2850">
        <v>13.1</v>
      </c>
      <c r="AH2850" s="85">
        <f>IF(AND(M2850&lt;Variables!$G$6,M2850&gt;Variables!$G$5),0,1)</f>
        <v>1</v>
      </c>
      <c r="AI2850" s="85">
        <f t="shared" si="404"/>
        <v>0</v>
      </c>
      <c r="AJ2850" s="85">
        <f>IF(I2850&gt;Variables!$G$7,0,1)</f>
        <v>1</v>
      </c>
      <c r="AK2850" s="85">
        <f>IF(F2850&gt;Variables!$G$8,0,1)</f>
        <v>0</v>
      </c>
      <c r="AL2850" s="85">
        <f>IF(G2850&gt;Variables!$G$9,0,1)</f>
        <v>0</v>
      </c>
      <c r="AM2850" s="85">
        <f>IF(AND(K2850&gt;Variables!$G$10,K2850&lt;Variables!$G$11),0,1)</f>
        <v>0</v>
      </c>
      <c r="AN2850" s="103">
        <f>IF(H2850&lt;Variables!$G$13,1,0)</f>
        <v>1</v>
      </c>
      <c r="AO2850" s="101">
        <f>IF(R2850&lt;Variables!$G$12,0,1)</f>
        <v>1</v>
      </c>
      <c r="AP2850" s="86">
        <f t="shared" si="403"/>
        <v>1</v>
      </c>
      <c r="AR2850">
        <v>1</v>
      </c>
      <c r="AS2850">
        <v>0</v>
      </c>
      <c r="AT2850">
        <v>0</v>
      </c>
      <c r="AU2850">
        <v>0</v>
      </c>
      <c r="BA2850">
        <v>2</v>
      </c>
    </row>
    <row r="2851" spans="3:53" ht="12.75" x14ac:dyDescent="0.2">
      <c r="C2851" t="s">
        <v>757</v>
      </c>
      <c r="D2851" t="s">
        <v>697</v>
      </c>
      <c r="E2851">
        <v>3.56</v>
      </c>
      <c r="F2851">
        <v>16.03</v>
      </c>
      <c r="G2851">
        <v>8.92</v>
      </c>
      <c r="H2851">
        <v>-99999</v>
      </c>
      <c r="I2851">
        <v>-22.373000000000001</v>
      </c>
      <c r="J2851" t="s">
        <v>78</v>
      </c>
      <c r="K2851">
        <v>49.37</v>
      </c>
      <c r="L2851">
        <v>3.454441176470588</v>
      </c>
      <c r="M2851">
        <v>-0.99701151969757174</v>
      </c>
      <c r="N2851">
        <v>3.4359868421052631</v>
      </c>
      <c r="O2851">
        <v>-0.46527658107875169</v>
      </c>
      <c r="P2851">
        <v>39159</v>
      </c>
      <c r="Q2851">
        <v>53701</v>
      </c>
      <c r="R2851">
        <v>0.73</v>
      </c>
      <c r="S2851">
        <v>27.721</v>
      </c>
      <c r="T2851">
        <v>6.3239999999999998</v>
      </c>
      <c r="U2851">
        <v>15.558</v>
      </c>
      <c r="V2851">
        <f t="shared" si="405"/>
        <v>2.3845814968727383</v>
      </c>
      <c r="AC2851">
        <v>4.49</v>
      </c>
      <c r="AD2851">
        <v>3.4</v>
      </c>
      <c r="AH2851" s="85">
        <f>IF(AND(M2851&lt;Variables!$G$6,M2851&gt;Variables!$G$5),0,1)</f>
        <v>1</v>
      </c>
      <c r="AI2851" s="85">
        <f t="shared" si="404"/>
        <v>0</v>
      </c>
      <c r="AJ2851" s="85">
        <f>IF(I2851&gt;Variables!$G$7,0,1)</f>
        <v>1</v>
      </c>
      <c r="AK2851" s="85">
        <f>IF(F2851&gt;Variables!$G$8,0,1)</f>
        <v>0</v>
      </c>
      <c r="AL2851" s="85">
        <f>IF(G2851&gt;Variables!$G$9,0,1)</f>
        <v>1</v>
      </c>
      <c r="AM2851" s="85">
        <f>IF(AND(K2851&gt;Variables!$G$10,K2851&lt;Variables!$G$11),0,1)</f>
        <v>1</v>
      </c>
      <c r="AN2851" s="103">
        <f>IF(H2851&lt;Variables!$G$13,1,0)</f>
        <v>1</v>
      </c>
      <c r="AO2851" s="101">
        <f>IF(R2851&lt;Variables!$G$12,0,1)</f>
        <v>0</v>
      </c>
      <c r="AP2851" s="86">
        <f t="shared" si="403"/>
        <v>1</v>
      </c>
      <c r="AR2851">
        <v>0</v>
      </c>
      <c r="AS2851">
        <v>0</v>
      </c>
      <c r="AT2851">
        <v>1</v>
      </c>
      <c r="AU2851">
        <v>0</v>
      </c>
      <c r="BA2851">
        <v>-2.25</v>
      </c>
    </row>
    <row r="2852" spans="3:53" ht="12.75" x14ac:dyDescent="0.2">
      <c r="C2852" t="s">
        <v>757</v>
      </c>
      <c r="D2852" t="s">
        <v>743</v>
      </c>
      <c r="E2852">
        <v>58.84</v>
      </c>
      <c r="F2852">
        <v>8.2799999999999994</v>
      </c>
      <c r="G2852">
        <v>1.61</v>
      </c>
      <c r="H2852">
        <v>8440</v>
      </c>
      <c r="I2852">
        <v>-0.375</v>
      </c>
      <c r="J2852" t="s">
        <v>78</v>
      </c>
      <c r="K2852">
        <v>60.8</v>
      </c>
      <c r="L2852">
        <v>58.871899999999997</v>
      </c>
      <c r="M2852">
        <v>2.2251702425086221E-2</v>
      </c>
      <c r="N2852">
        <v>58.776945652173907</v>
      </c>
      <c r="O2852">
        <v>0.18383797699444951</v>
      </c>
      <c r="P2852">
        <v>1514000</v>
      </c>
      <c r="Q2852">
        <v>1356000</v>
      </c>
      <c r="R2852">
        <v>1.1200000000000001</v>
      </c>
      <c r="S2852">
        <v>27.721</v>
      </c>
      <c r="T2852">
        <v>6.3239999999999998</v>
      </c>
      <c r="U2852">
        <v>15.558</v>
      </c>
      <c r="V2852">
        <f t="shared" si="405"/>
        <v>2.4776154162376285</v>
      </c>
      <c r="AC2852">
        <v>59.5</v>
      </c>
      <c r="AD2852">
        <v>58.25</v>
      </c>
      <c r="AH2852" s="85">
        <f>IF(AND(M2852&lt;Variables!$G$6,M2852&gt;Variables!$G$5),0,1)</f>
        <v>1</v>
      </c>
      <c r="AI2852" s="85">
        <f t="shared" si="404"/>
        <v>0</v>
      </c>
      <c r="AJ2852" s="85">
        <f>IF(I2852&gt;Variables!$G$7,0,1)</f>
        <v>1</v>
      </c>
      <c r="AK2852" s="85">
        <f>IF(F2852&gt;Variables!$G$8,0,1)</f>
        <v>1</v>
      </c>
      <c r="AL2852" s="85">
        <f>IF(G2852&gt;Variables!$G$9,0,1)</f>
        <v>1</v>
      </c>
      <c r="AM2852" s="85">
        <f>IF(AND(K2852&gt;Variables!$G$10,K2852&lt;Variables!$G$11),0,1)</f>
        <v>0</v>
      </c>
      <c r="AN2852" s="103">
        <f>IF(H2852&lt;Variables!$G$13,1,0)</f>
        <v>0</v>
      </c>
      <c r="AO2852" s="101">
        <f>IF(R2852&lt;Variables!$G$12,0,1)</f>
        <v>0</v>
      </c>
      <c r="AP2852" s="86">
        <f t="shared" si="403"/>
        <v>1</v>
      </c>
      <c r="AR2852">
        <v>1</v>
      </c>
      <c r="AS2852">
        <v>0</v>
      </c>
      <c r="AT2852">
        <v>0</v>
      </c>
      <c r="AU2852">
        <v>0</v>
      </c>
      <c r="BA2852">
        <v>0.63</v>
      </c>
    </row>
    <row r="2853" spans="3:53" ht="12.75" x14ac:dyDescent="0.2">
      <c r="C2853" t="s">
        <v>757</v>
      </c>
      <c r="D2853" t="s">
        <v>306</v>
      </c>
      <c r="E2853">
        <v>24.88</v>
      </c>
      <c r="F2853">
        <v>6.63</v>
      </c>
      <c r="G2853">
        <v>8.56</v>
      </c>
      <c r="H2853">
        <v>8230</v>
      </c>
      <c r="I2853">
        <v>-15.867000000000001</v>
      </c>
      <c r="J2853" t="s">
        <v>76</v>
      </c>
      <c r="K2853">
        <v>56.68</v>
      </c>
      <c r="L2853">
        <v>24.758209999999998</v>
      </c>
      <c r="M2853">
        <v>0.63328487802632294</v>
      </c>
      <c r="N2853">
        <v>23.914632608695651</v>
      </c>
      <c r="O2853">
        <v>4.1830765610030669</v>
      </c>
      <c r="P2853">
        <v>3462000</v>
      </c>
      <c r="Q2853">
        <v>5849000</v>
      </c>
      <c r="R2853">
        <v>0.59</v>
      </c>
      <c r="S2853">
        <v>27.721</v>
      </c>
      <c r="T2853">
        <v>6.3239999999999998</v>
      </c>
      <c r="U2853">
        <v>15.558</v>
      </c>
      <c r="V2853">
        <f t="shared" si="405"/>
        <v>2.4075221626300123</v>
      </c>
      <c r="AC2853">
        <v>25.52</v>
      </c>
      <c r="AD2853">
        <v>24.08</v>
      </c>
      <c r="AH2853" s="85">
        <f>IF(AND(M2853&lt;Variables!$G$6,M2853&gt;Variables!$G$5),0,1)</f>
        <v>1</v>
      </c>
      <c r="AI2853" s="85">
        <f t="shared" si="404"/>
        <v>0</v>
      </c>
      <c r="AJ2853" s="85">
        <f>IF(I2853&gt;Variables!$G$7,0,1)</f>
        <v>1</v>
      </c>
      <c r="AK2853" s="85">
        <f>IF(F2853&gt;Variables!$G$8,0,1)</f>
        <v>1</v>
      </c>
      <c r="AL2853" s="85">
        <f>IF(G2853&gt;Variables!$G$9,0,1)</f>
        <v>1</v>
      </c>
      <c r="AM2853" s="85">
        <f>IF(AND(K2853&gt;Variables!$G$10,K2853&lt;Variables!$G$11),0,1)</f>
        <v>0</v>
      </c>
      <c r="AN2853" s="103">
        <f>IF(H2853&lt;Variables!$G$13,1,0)</f>
        <v>0</v>
      </c>
      <c r="AO2853" s="101">
        <f>IF(R2853&lt;Variables!$G$12,0,1)</f>
        <v>0</v>
      </c>
      <c r="AP2853" s="86">
        <f t="shared" si="403"/>
        <v>0</v>
      </c>
      <c r="AR2853">
        <v>1</v>
      </c>
      <c r="AS2853">
        <v>0</v>
      </c>
      <c r="AT2853">
        <v>0</v>
      </c>
      <c r="AU2853">
        <v>0</v>
      </c>
      <c r="BA2853">
        <v>2</v>
      </c>
    </row>
    <row r="2854" spans="3:53" ht="12.75" x14ac:dyDescent="0.2">
      <c r="C2854" t="s">
        <v>757</v>
      </c>
      <c r="D2854" t="s">
        <v>383</v>
      </c>
      <c r="E2854">
        <v>1.25</v>
      </c>
      <c r="F2854">
        <v>7.75</v>
      </c>
      <c r="G2854">
        <v>0.17</v>
      </c>
      <c r="H2854">
        <v>2070</v>
      </c>
      <c r="I2854">
        <v>-3.1629999999999998</v>
      </c>
      <c r="J2854" t="s">
        <v>78</v>
      </c>
      <c r="K2854">
        <v>55.9</v>
      </c>
      <c r="L2854">
        <v>1.23953</v>
      </c>
      <c r="M2854">
        <v>0.20733665179543551</v>
      </c>
      <c r="N2854">
        <v>1.2302913043478261</v>
      </c>
      <c r="O2854">
        <v>0.9598292380383755</v>
      </c>
      <c r="P2854">
        <v>13328000</v>
      </c>
      <c r="Q2854">
        <v>18512000</v>
      </c>
      <c r="R2854">
        <v>0.72</v>
      </c>
      <c r="S2854">
        <v>27.721</v>
      </c>
      <c r="T2854">
        <v>6.3239999999999998</v>
      </c>
      <c r="U2854">
        <v>15.558</v>
      </c>
      <c r="V2854">
        <f t="shared" si="405"/>
        <v>2.4192003963760458</v>
      </c>
      <c r="AC2854">
        <v>1.28</v>
      </c>
      <c r="AD2854">
        <v>1.19</v>
      </c>
      <c r="AH2854" s="85">
        <f>IF(AND(M2854&lt;Variables!$G$6,M2854&gt;Variables!$G$5),0,1)</f>
        <v>1</v>
      </c>
      <c r="AI2854" s="85">
        <f t="shared" si="404"/>
        <v>0</v>
      </c>
      <c r="AJ2854" s="85">
        <f>IF(I2854&gt;Variables!$G$7,0,1)</f>
        <v>1</v>
      </c>
      <c r="AK2854" s="85">
        <f>IF(F2854&gt;Variables!$G$8,0,1)</f>
        <v>1</v>
      </c>
      <c r="AL2854" s="85">
        <f>IF(G2854&gt;Variables!$G$9,0,1)</f>
        <v>1</v>
      </c>
      <c r="AM2854" s="85">
        <f>IF(AND(K2854&gt;Variables!$G$10,K2854&lt;Variables!$G$11),0,1)</f>
        <v>0</v>
      </c>
      <c r="AN2854" s="103">
        <f>IF(H2854&lt;Variables!$G$13,1,0)</f>
        <v>1</v>
      </c>
      <c r="AO2854" s="101">
        <f>IF(R2854&lt;Variables!$G$12,0,1)</f>
        <v>0</v>
      </c>
      <c r="AP2854" s="86">
        <f t="shared" si="403"/>
        <v>1</v>
      </c>
      <c r="AR2854">
        <v>1</v>
      </c>
      <c r="AS2854">
        <v>0</v>
      </c>
      <c r="AT2854">
        <v>0</v>
      </c>
      <c r="AU2854">
        <v>0</v>
      </c>
      <c r="BA2854">
        <v>0.46</v>
      </c>
    </row>
    <row r="2855" spans="3:53" ht="12.75" x14ac:dyDescent="0.2">
      <c r="C2855" t="s">
        <v>757</v>
      </c>
      <c r="D2855" t="s">
        <v>753</v>
      </c>
      <c r="E2855">
        <v>0.86</v>
      </c>
      <c r="F2855">
        <v>6.15</v>
      </c>
      <c r="G2855">
        <v>5.12</v>
      </c>
      <c r="H2855">
        <v>-99999</v>
      </c>
      <c r="I2855">
        <v>152.47</v>
      </c>
      <c r="J2855" t="s">
        <v>78</v>
      </c>
      <c r="K2855">
        <v>59.36</v>
      </c>
      <c r="L2855">
        <v>0.85773042105263142</v>
      </c>
      <c r="M2855">
        <v>0.49777632255701248</v>
      </c>
      <c r="N2855">
        <v>0.84361535555555556</v>
      </c>
      <c r="O2855">
        <v>2.179268587677305</v>
      </c>
      <c r="P2855">
        <v>789535</v>
      </c>
      <c r="Q2855">
        <v>2261000</v>
      </c>
      <c r="R2855">
        <v>0.35</v>
      </c>
      <c r="S2855">
        <v>27.721</v>
      </c>
      <c r="T2855">
        <v>6.3239999999999998</v>
      </c>
      <c r="U2855">
        <v>15.558</v>
      </c>
      <c r="V2855">
        <f t="shared" si="405"/>
        <v>2.43757168535058</v>
      </c>
      <c r="AC2855">
        <v>0.87</v>
      </c>
      <c r="AD2855">
        <v>0.83330000000000004</v>
      </c>
      <c r="AH2855" s="85">
        <f>IF(AND(M2855&lt;Variables!$G$6,M2855&gt;Variables!$G$5),0,1)</f>
        <v>1</v>
      </c>
      <c r="AI2855" s="85">
        <f t="shared" si="404"/>
        <v>0</v>
      </c>
      <c r="AJ2855" s="85">
        <f>IF(I2855&gt;Variables!$G$7,0,1)</f>
        <v>0</v>
      </c>
      <c r="AK2855" s="85">
        <f>IF(F2855&gt;Variables!$G$8,0,1)</f>
        <v>1</v>
      </c>
      <c r="AL2855" s="85">
        <f>IF(G2855&gt;Variables!$G$9,0,1)</f>
        <v>1</v>
      </c>
      <c r="AM2855" s="85">
        <f>IF(AND(K2855&gt;Variables!$G$10,K2855&lt;Variables!$G$11),0,1)</f>
        <v>0</v>
      </c>
      <c r="AN2855" s="103">
        <f>IF(H2855&lt;Variables!$G$13,1,0)</f>
        <v>1</v>
      </c>
      <c r="AO2855" s="101">
        <f>IF(R2855&lt;Variables!$G$12,0,1)</f>
        <v>0</v>
      </c>
      <c r="AP2855" s="86">
        <f t="shared" si="403"/>
        <v>1</v>
      </c>
      <c r="AR2855">
        <v>0</v>
      </c>
      <c r="AS2855">
        <v>0</v>
      </c>
      <c r="AT2855">
        <v>1</v>
      </c>
      <c r="AU2855">
        <v>0</v>
      </c>
      <c r="BA2855">
        <v>-1.08</v>
      </c>
    </row>
    <row r="2856" spans="3:53" ht="12.75" x14ac:dyDescent="0.2">
      <c r="C2856" t="s">
        <v>757</v>
      </c>
      <c r="D2856" t="s">
        <v>273</v>
      </c>
      <c r="E2856">
        <v>5.59</v>
      </c>
      <c r="F2856">
        <v>5.27</v>
      </c>
      <c r="G2856">
        <v>3.52</v>
      </c>
      <c r="H2856">
        <v>2600</v>
      </c>
      <c r="I2856">
        <v>5.0519999999999996</v>
      </c>
      <c r="J2856" t="s">
        <v>76</v>
      </c>
      <c r="K2856">
        <v>56.67</v>
      </c>
      <c r="L2856">
        <v>5.58819</v>
      </c>
      <c r="M2856">
        <v>3.2389736211543757E-2</v>
      </c>
      <c r="N2856">
        <v>5.5309152173913043</v>
      </c>
      <c r="O2856">
        <v>1.068264116992979</v>
      </c>
      <c r="P2856">
        <v>591211</v>
      </c>
      <c r="Q2856">
        <v>2147000</v>
      </c>
      <c r="R2856">
        <v>0.28000000000000003</v>
      </c>
      <c r="S2856">
        <v>27.721</v>
      </c>
      <c r="T2856">
        <v>6.3239999999999998</v>
      </c>
      <c r="U2856">
        <v>15.558</v>
      </c>
      <c r="V2856">
        <f t="shared" si="405"/>
        <v>2.4346351446654464</v>
      </c>
      <c r="AC2856">
        <v>6.09</v>
      </c>
      <c r="AD2856">
        <v>5.5750000000000002</v>
      </c>
      <c r="AH2856" s="85">
        <f>IF(AND(M2856&lt;Variables!$G$6,M2856&gt;Variables!$G$5),0,1)</f>
        <v>1</v>
      </c>
      <c r="AI2856" s="85">
        <f t="shared" si="404"/>
        <v>0</v>
      </c>
      <c r="AJ2856" s="85">
        <f>IF(I2856&gt;Variables!$G$7,0,1)</f>
        <v>0</v>
      </c>
      <c r="AK2856" s="85">
        <f>IF(F2856&gt;Variables!$G$8,0,1)</f>
        <v>1</v>
      </c>
      <c r="AL2856" s="85">
        <f>IF(G2856&gt;Variables!$G$9,0,1)</f>
        <v>1</v>
      </c>
      <c r="AM2856" s="85">
        <f>IF(AND(K2856&gt;Variables!$G$10,K2856&lt;Variables!$G$11),0,1)</f>
        <v>0</v>
      </c>
      <c r="AN2856" s="103">
        <f>IF(H2856&lt;Variables!$G$13,1,0)</f>
        <v>0</v>
      </c>
      <c r="AO2856" s="101">
        <f>IF(R2856&lt;Variables!$G$12,0,1)</f>
        <v>0</v>
      </c>
      <c r="AP2856" s="86">
        <f t="shared" si="403"/>
        <v>0</v>
      </c>
      <c r="AR2856">
        <v>1</v>
      </c>
      <c r="AS2856">
        <v>0</v>
      </c>
      <c r="AT2856">
        <v>0</v>
      </c>
      <c r="AU2856">
        <v>0</v>
      </c>
      <c r="BA2856">
        <v>2</v>
      </c>
    </row>
    <row r="2857" spans="3:53" ht="12.75" x14ac:dyDescent="0.2">
      <c r="C2857" t="s">
        <v>757</v>
      </c>
      <c r="D2857" t="s">
        <v>754</v>
      </c>
      <c r="E2857">
        <v>23.1</v>
      </c>
      <c r="F2857">
        <v>5.8</v>
      </c>
      <c r="G2857">
        <v>7.37</v>
      </c>
      <c r="H2857">
        <v>2700</v>
      </c>
      <c r="I2857">
        <v>7996.3280000000004</v>
      </c>
      <c r="J2857" t="s">
        <v>78</v>
      </c>
      <c r="K2857">
        <v>70.77</v>
      </c>
      <c r="L2857">
        <v>22.682705882352941</v>
      </c>
      <c r="M2857">
        <v>1.8176584389246999</v>
      </c>
      <c r="N2857">
        <v>22.275545714285709</v>
      </c>
      <c r="O2857">
        <v>3.6787169940746072</v>
      </c>
      <c r="P2857">
        <v>49323</v>
      </c>
      <c r="Q2857">
        <v>858382</v>
      </c>
      <c r="R2857">
        <v>0.06</v>
      </c>
      <c r="S2857">
        <v>27.721</v>
      </c>
      <c r="T2857">
        <v>6.3239999999999998</v>
      </c>
      <c r="U2857">
        <v>15.558</v>
      </c>
      <c r="V2857">
        <f t="shared" si="405"/>
        <v>2.4258880930255242</v>
      </c>
      <c r="AC2857">
        <v>23.11</v>
      </c>
      <c r="AD2857">
        <v>21.5</v>
      </c>
      <c r="AH2857" s="85">
        <f>IF(AND(M2857&lt;Variables!$G$6,M2857&gt;Variables!$G$5),0,1)</f>
        <v>1</v>
      </c>
      <c r="AI2857" s="85">
        <f t="shared" si="404"/>
        <v>0</v>
      </c>
      <c r="AJ2857" s="85">
        <f>IF(I2857&gt;Variables!$G$7,0,1)</f>
        <v>0</v>
      </c>
      <c r="AK2857" s="85">
        <f>IF(F2857&gt;Variables!$G$8,0,1)</f>
        <v>1</v>
      </c>
      <c r="AL2857" s="85">
        <f>IF(G2857&gt;Variables!$G$9,0,1)</f>
        <v>1</v>
      </c>
      <c r="AM2857" s="85">
        <f>IF(AND(K2857&gt;Variables!$G$10,K2857&lt;Variables!$G$11),0,1)</f>
        <v>0</v>
      </c>
      <c r="AN2857" s="103">
        <f>IF(H2857&lt;Variables!$G$13,1,0)</f>
        <v>0</v>
      </c>
      <c r="AO2857" s="101">
        <f>IF(R2857&lt;Variables!$G$12,0,1)</f>
        <v>0</v>
      </c>
      <c r="AP2857" s="86">
        <f t="shared" si="403"/>
        <v>1</v>
      </c>
      <c r="AR2857">
        <v>0</v>
      </c>
      <c r="AS2857">
        <v>0</v>
      </c>
      <c r="AT2857">
        <v>1</v>
      </c>
      <c r="AU2857">
        <v>0</v>
      </c>
      <c r="BA2857">
        <v>-2.25</v>
      </c>
    </row>
    <row r="2858" spans="3:53" ht="12.75" x14ac:dyDescent="0.2">
      <c r="C2858" s="182" t="s">
        <v>757</v>
      </c>
      <c r="D2858" s="182" t="s">
        <v>750</v>
      </c>
      <c r="E2858" s="182">
        <v>20.81</v>
      </c>
      <c r="F2858" s="182">
        <v>4.84</v>
      </c>
      <c r="G2858" s="182">
        <v>0.19</v>
      </c>
      <c r="H2858" s="182">
        <v>-99999</v>
      </c>
      <c r="I2858" s="182">
        <v>-50.783000000000001</v>
      </c>
      <c r="J2858" s="182" t="s">
        <v>76</v>
      </c>
      <c r="K2858" s="182">
        <v>66.34</v>
      </c>
      <c r="L2858" s="182">
        <v>-99999</v>
      </c>
      <c r="M2858" s="182">
        <v>-99999</v>
      </c>
      <c r="N2858" s="182">
        <v>20.88</v>
      </c>
      <c r="O2858">
        <v>-0.33524904214559531</v>
      </c>
      <c r="P2858">
        <v>152994</v>
      </c>
      <c r="Q2858">
        <v>8253</v>
      </c>
      <c r="R2858">
        <v>18.54</v>
      </c>
      <c r="S2858">
        <v>27.721</v>
      </c>
      <c r="T2858">
        <v>6.3239999999999998</v>
      </c>
      <c r="U2858">
        <v>15.558</v>
      </c>
      <c r="V2858"/>
      <c r="AC2858">
        <v>21.14</v>
      </c>
      <c r="AD2858">
        <v>20.79</v>
      </c>
      <c r="AH2858" s="85">
        <f>IF(AND(M2858&lt;Variables!$G$6,M2858&gt;Variables!$G$5),0,1)</f>
        <v>1</v>
      </c>
      <c r="AI2858" s="85">
        <f t="shared" si="404"/>
        <v>1</v>
      </c>
      <c r="AJ2858" s="85">
        <f>IF(I2858&gt;Variables!$G$7,0,1)</f>
        <v>1</v>
      </c>
      <c r="AK2858" s="85">
        <f>IF(F2858&gt;Variables!$G$8,0,1)</f>
        <v>1</v>
      </c>
      <c r="AL2858" s="85">
        <f>IF(G2858&gt;Variables!$G$9,0,1)</f>
        <v>1</v>
      </c>
      <c r="AM2858" s="85">
        <f>IF(AND(K2858&gt;Variables!$G$10,K2858&lt;Variables!$G$11),0,1)</f>
        <v>0</v>
      </c>
      <c r="AN2858" s="103">
        <f>IF(H2858&lt;Variables!$G$13,1,0)</f>
        <v>1</v>
      </c>
      <c r="AO2858" s="101">
        <f>IF(R2858&lt;Variables!$G$12,0,1)</f>
        <v>1</v>
      </c>
      <c r="AP2858" s="86">
        <f t="shared" si="403"/>
        <v>0</v>
      </c>
      <c r="AR2858">
        <v>0</v>
      </c>
      <c r="AS2858">
        <v>0</v>
      </c>
      <c r="AT2858">
        <v>0</v>
      </c>
      <c r="AU2858">
        <v>0</v>
      </c>
      <c r="BA2858">
        <v>0</v>
      </c>
    </row>
    <row r="2859" spans="3:53" ht="12.75" x14ac:dyDescent="0.2">
      <c r="C2859" t="s">
        <v>757</v>
      </c>
      <c r="D2859" t="s">
        <v>447</v>
      </c>
      <c r="E2859">
        <v>20.57</v>
      </c>
      <c r="F2859">
        <v>9.9499999999999993</v>
      </c>
      <c r="G2859">
        <v>0.7</v>
      </c>
      <c r="H2859">
        <v>8760</v>
      </c>
      <c r="I2859">
        <v>-48.308</v>
      </c>
      <c r="J2859" t="s">
        <v>78</v>
      </c>
      <c r="K2859">
        <v>58.06</v>
      </c>
      <c r="L2859">
        <v>20.510535000000001</v>
      </c>
      <c r="M2859">
        <v>1.4600545524531729</v>
      </c>
      <c r="N2859">
        <v>20.610619565217391</v>
      </c>
      <c r="O2859">
        <v>0.96736749786543763</v>
      </c>
      <c r="P2859">
        <v>33516000</v>
      </c>
      <c r="Q2859">
        <v>23357000</v>
      </c>
      <c r="R2859">
        <v>1.43</v>
      </c>
      <c r="S2859">
        <v>27.721</v>
      </c>
      <c r="T2859">
        <v>6.3239999999999998</v>
      </c>
      <c r="U2859">
        <v>15.558</v>
      </c>
      <c r="V2859">
        <f t="shared" ref="V2859:V2922" si="406">1.849 + (0.01036 * K2859) + (0.1184 * M2859) - (0.002888 * K2859 * M2859)</f>
        <v>2.3785540830034901</v>
      </c>
      <c r="AC2859">
        <v>21.52</v>
      </c>
      <c r="AD2859">
        <v>19.100000000000001</v>
      </c>
      <c r="AH2859" s="85">
        <f>IF(AND(M2859&lt;Variables!$G$6,M2859&gt;Variables!$G$5),0,1)</f>
        <v>1</v>
      </c>
      <c r="AI2859" s="85">
        <f t="shared" si="404"/>
        <v>1</v>
      </c>
      <c r="AJ2859" s="85">
        <f>IF(I2859&gt;Variables!$G$7,0,1)</f>
        <v>1</v>
      </c>
      <c r="AK2859" s="85">
        <f>IF(F2859&gt;Variables!$G$8,0,1)</f>
        <v>0</v>
      </c>
      <c r="AL2859" s="85">
        <f>IF(G2859&gt;Variables!$G$9,0,1)</f>
        <v>1</v>
      </c>
      <c r="AM2859" s="85">
        <f>IF(AND(K2859&gt;Variables!$G$10,K2859&lt;Variables!$G$11),0,1)</f>
        <v>0</v>
      </c>
      <c r="AN2859" s="103">
        <f>IF(H2859&lt;Variables!$G$13,1,0)</f>
        <v>0</v>
      </c>
      <c r="AO2859" s="101">
        <f>IF(R2859&lt;Variables!$G$12,0,1)</f>
        <v>0</v>
      </c>
      <c r="AP2859" s="86">
        <f t="shared" si="403"/>
        <v>1</v>
      </c>
      <c r="AR2859">
        <v>1</v>
      </c>
      <c r="AS2859">
        <v>0</v>
      </c>
      <c r="AT2859">
        <v>0</v>
      </c>
      <c r="AU2859">
        <v>0</v>
      </c>
      <c r="BA2859">
        <v>2</v>
      </c>
    </row>
    <row r="2860" spans="3:53" ht="12.75" x14ac:dyDescent="0.2">
      <c r="C2860" t="s">
        <v>757</v>
      </c>
      <c r="D2860" t="s">
        <v>741</v>
      </c>
      <c r="E2860">
        <v>11.94</v>
      </c>
      <c r="F2860">
        <v>29.78</v>
      </c>
      <c r="G2860">
        <v>3.53</v>
      </c>
      <c r="H2860">
        <v>204.42</v>
      </c>
      <c r="I2860">
        <v>11.577999999999999</v>
      </c>
      <c r="J2860" t="s">
        <v>76</v>
      </c>
      <c r="K2860">
        <v>64.569999999999993</v>
      </c>
      <c r="L2860">
        <v>11.94669</v>
      </c>
      <c r="M2860">
        <v>-0.13970396821212019</v>
      </c>
      <c r="N2860">
        <v>11.97138913043478</v>
      </c>
      <c r="O2860">
        <v>-0.34573373218281478</v>
      </c>
      <c r="P2860">
        <v>1120000</v>
      </c>
      <c r="Q2860">
        <v>83360</v>
      </c>
      <c r="R2860">
        <v>13.44</v>
      </c>
      <c r="S2860">
        <v>27.721</v>
      </c>
      <c r="T2860">
        <v>6.3239999999999998</v>
      </c>
      <c r="U2860">
        <v>15.558</v>
      </c>
      <c r="V2860">
        <f t="shared" si="406"/>
        <v>2.5274559891005794</v>
      </c>
      <c r="AC2860">
        <v>12</v>
      </c>
      <c r="AD2860">
        <v>11.87</v>
      </c>
      <c r="AH2860" s="85">
        <f>IF(AND(M2860&lt;Variables!$G$6,M2860&gt;Variables!$G$5),0,1)</f>
        <v>1</v>
      </c>
      <c r="AI2860" s="85">
        <f t="shared" si="404"/>
        <v>1</v>
      </c>
      <c r="AJ2860" s="85">
        <f>IF(I2860&gt;Variables!$G$7,0,1)</f>
        <v>0</v>
      </c>
      <c r="AK2860" s="85">
        <f>IF(F2860&gt;Variables!$G$8,0,1)</f>
        <v>0</v>
      </c>
      <c r="AL2860" s="85">
        <f>IF(G2860&gt;Variables!$G$9,0,1)</f>
        <v>1</v>
      </c>
      <c r="AM2860" s="85">
        <f>IF(AND(K2860&gt;Variables!$G$10,K2860&lt;Variables!$G$11),0,1)</f>
        <v>0</v>
      </c>
      <c r="AN2860" s="103">
        <f>IF(H2860&lt;Variables!$G$13,1,0)</f>
        <v>1</v>
      </c>
      <c r="AO2860" s="101">
        <f>IF(R2860&lt;Variables!$G$12,0,1)</f>
        <v>1</v>
      </c>
      <c r="AP2860" s="86">
        <f t="shared" si="403"/>
        <v>0</v>
      </c>
      <c r="AR2860">
        <v>0</v>
      </c>
      <c r="AS2860">
        <v>1</v>
      </c>
      <c r="AT2860">
        <v>0</v>
      </c>
      <c r="AU2860">
        <v>0</v>
      </c>
      <c r="BA2860">
        <v>0.15</v>
      </c>
    </row>
    <row r="2861" spans="3:53" ht="12.75" x14ac:dyDescent="0.2">
      <c r="C2861" t="s">
        <v>757</v>
      </c>
      <c r="D2861" t="s">
        <v>735</v>
      </c>
      <c r="E2861">
        <v>4.13</v>
      </c>
      <c r="F2861">
        <v>70.400000000000006</v>
      </c>
      <c r="G2861">
        <v>25.07</v>
      </c>
      <c r="H2861">
        <v>147.05000000000001</v>
      </c>
      <c r="I2861">
        <v>-7.0549999999999997</v>
      </c>
      <c r="J2861" t="s">
        <v>76</v>
      </c>
      <c r="K2861">
        <v>50.24</v>
      </c>
      <c r="L2861">
        <v>4.2847300000000006</v>
      </c>
      <c r="M2861">
        <v>-2.210874430827638</v>
      </c>
      <c r="N2861">
        <v>3.985502173913043</v>
      </c>
      <c r="O2861">
        <v>5.131042894054616</v>
      </c>
      <c r="P2861">
        <v>63700000</v>
      </c>
      <c r="Q2861">
        <v>2260000</v>
      </c>
      <c r="R2861">
        <v>28.19</v>
      </c>
      <c r="S2861">
        <v>27.721</v>
      </c>
      <c r="T2861">
        <v>6.3239999999999998</v>
      </c>
      <c r="U2861">
        <v>15.558</v>
      </c>
      <c r="V2861">
        <f t="shared" si="406"/>
        <v>2.4285015364870137</v>
      </c>
      <c r="AC2861">
        <v>4.4800000000000004</v>
      </c>
      <c r="AD2861">
        <v>3.11</v>
      </c>
      <c r="AH2861" s="85">
        <f>IF(AND(M2861&lt;Variables!$G$6,M2861&gt;Variables!$G$5),0,1)</f>
        <v>0</v>
      </c>
      <c r="AI2861" s="85">
        <f t="shared" si="404"/>
        <v>0</v>
      </c>
      <c r="AJ2861" s="85">
        <f>IF(I2861&gt;Variables!$G$7,0,1)</f>
        <v>1</v>
      </c>
      <c r="AK2861" s="85">
        <f>IF(F2861&gt;Variables!$G$8,0,1)</f>
        <v>0</v>
      </c>
      <c r="AL2861" s="85">
        <f>IF(G2861&gt;Variables!$G$9,0,1)</f>
        <v>0</v>
      </c>
      <c r="AM2861" s="85">
        <f>IF(AND(K2861&gt;Variables!$G$10,K2861&lt;Variables!$G$11),0,1)</f>
        <v>0</v>
      </c>
      <c r="AN2861" s="103">
        <f>IF(H2861&lt;Variables!$G$13,1,0)</f>
        <v>1</v>
      </c>
      <c r="AO2861" s="101">
        <f>IF(R2861&lt;Variables!$G$12,0,1)</f>
        <v>1</v>
      </c>
      <c r="AP2861" s="86">
        <f t="shared" si="403"/>
        <v>0</v>
      </c>
      <c r="AR2861">
        <v>1</v>
      </c>
      <c r="AS2861">
        <v>0</v>
      </c>
      <c r="AT2861">
        <v>0</v>
      </c>
      <c r="AU2861">
        <v>0</v>
      </c>
      <c r="BA2861">
        <v>2</v>
      </c>
    </row>
    <row r="2862" spans="3:53" ht="12.75" x14ac:dyDescent="0.2">
      <c r="C2862" t="s">
        <v>757</v>
      </c>
      <c r="D2862" t="s">
        <v>608</v>
      </c>
      <c r="E2862">
        <v>32.51</v>
      </c>
      <c r="F2862">
        <v>4.82</v>
      </c>
      <c r="G2862">
        <v>1.1200000000000001</v>
      </c>
      <c r="H2862">
        <v>7460</v>
      </c>
      <c r="I2862">
        <v>-26.529</v>
      </c>
      <c r="J2862" t="s">
        <v>78</v>
      </c>
      <c r="K2862">
        <v>47.16</v>
      </c>
      <c r="L2862">
        <v>32.835799999999999</v>
      </c>
      <c r="M2862">
        <v>-0.80948233330693542</v>
      </c>
      <c r="N2862">
        <v>32.565008695652168</v>
      </c>
      <c r="O2862">
        <v>1.532720102879007E-2</v>
      </c>
      <c r="P2862">
        <v>9149000</v>
      </c>
      <c r="Q2862">
        <v>19007000</v>
      </c>
      <c r="R2862">
        <v>0.48</v>
      </c>
      <c r="S2862">
        <v>27.721</v>
      </c>
      <c r="T2862">
        <v>6.3239999999999998</v>
      </c>
      <c r="U2862">
        <v>15.558</v>
      </c>
      <c r="V2862">
        <f t="shared" si="406"/>
        <v>2.3519848313267833</v>
      </c>
      <c r="AC2862">
        <v>33.700000000000003</v>
      </c>
      <c r="AD2862">
        <v>30.7</v>
      </c>
      <c r="AH2862" s="85">
        <f>IF(AND(M2862&lt;Variables!$G$6,M2862&gt;Variables!$G$5),0,1)</f>
        <v>1</v>
      </c>
      <c r="AI2862" s="85">
        <f t="shared" si="404"/>
        <v>0</v>
      </c>
      <c r="AJ2862" s="85">
        <f>IF(I2862&gt;Variables!$G$7,0,1)</f>
        <v>1</v>
      </c>
      <c r="AK2862" s="85">
        <f>IF(F2862&gt;Variables!$G$8,0,1)</f>
        <v>1</v>
      </c>
      <c r="AL2862" s="85">
        <f>IF(G2862&gt;Variables!$G$9,0,1)</f>
        <v>1</v>
      </c>
      <c r="AM2862" s="85">
        <f>IF(AND(K2862&gt;Variables!$G$10,K2862&lt;Variables!$G$11),0,1)</f>
        <v>1</v>
      </c>
      <c r="AN2862" s="103">
        <f>IF(H2862&lt;Variables!$G$13,1,0)</f>
        <v>0</v>
      </c>
      <c r="AO2862" s="101">
        <f>IF(R2862&lt;Variables!$G$12,0,1)</f>
        <v>0</v>
      </c>
      <c r="AP2862" s="86">
        <f t="shared" si="403"/>
        <v>1</v>
      </c>
      <c r="AR2862">
        <v>1</v>
      </c>
      <c r="AS2862">
        <v>0</v>
      </c>
      <c r="AT2862">
        <v>0</v>
      </c>
      <c r="AU2862">
        <v>0</v>
      </c>
      <c r="BA2862">
        <v>2</v>
      </c>
    </row>
    <row r="2863" spans="3:53" ht="12.75" x14ac:dyDescent="0.2">
      <c r="C2863" t="s">
        <v>757</v>
      </c>
      <c r="D2863" t="s">
        <v>740</v>
      </c>
      <c r="E2863">
        <v>6.57</v>
      </c>
      <c r="F2863">
        <v>5.63</v>
      </c>
      <c r="G2863">
        <v>1.86</v>
      </c>
      <c r="H2863">
        <v>-99999</v>
      </c>
      <c r="I2863">
        <v>19.149999999999999</v>
      </c>
      <c r="J2863" t="s">
        <v>78</v>
      </c>
      <c r="K2863">
        <v>63.41</v>
      </c>
      <c r="L2863">
        <v>6.5638307692307674</v>
      </c>
      <c r="M2863">
        <v>9.398826670170099E-2</v>
      </c>
      <c r="N2863">
        <v>6.5694482758620669</v>
      </c>
      <c r="O2863">
        <v>8.3983329309486546E-3</v>
      </c>
      <c r="P2863">
        <v>23778</v>
      </c>
      <c r="Q2863">
        <v>69528</v>
      </c>
      <c r="R2863">
        <v>0.34</v>
      </c>
      <c r="S2863">
        <v>27.721</v>
      </c>
      <c r="T2863">
        <v>6.3239999999999998</v>
      </c>
      <c r="U2863">
        <v>15.558</v>
      </c>
      <c r="V2863">
        <f t="shared" si="406"/>
        <v>2.4998439199538707</v>
      </c>
      <c r="AC2863">
        <v>6.58</v>
      </c>
      <c r="AD2863">
        <v>6.52</v>
      </c>
      <c r="AH2863" s="85">
        <f>IF(AND(M2863&lt;Variables!$G$6,M2863&gt;Variables!$G$5),0,1)</f>
        <v>1</v>
      </c>
      <c r="AI2863" s="85">
        <f t="shared" si="404"/>
        <v>1</v>
      </c>
      <c r="AJ2863" s="85">
        <f>IF(I2863&gt;Variables!$G$7,0,1)</f>
        <v>0</v>
      </c>
      <c r="AK2863" s="85">
        <f>IF(F2863&gt;Variables!$G$8,0,1)</f>
        <v>1</v>
      </c>
      <c r="AL2863" s="85">
        <f>IF(G2863&gt;Variables!$G$9,0,1)</f>
        <v>1</v>
      </c>
      <c r="AM2863" s="85">
        <f>IF(AND(K2863&gt;Variables!$G$10,K2863&lt;Variables!$G$11),0,1)</f>
        <v>0</v>
      </c>
      <c r="AN2863" s="103">
        <f>IF(H2863&lt;Variables!$G$13,1,0)</f>
        <v>1</v>
      </c>
      <c r="AO2863" s="101">
        <f>IF(R2863&lt;Variables!$G$12,0,1)</f>
        <v>0</v>
      </c>
      <c r="AP2863" s="86">
        <f t="shared" ref="AP2863:AP2926" si="407">IF(J2863="Pass", 0,1)</f>
        <v>1</v>
      </c>
      <c r="AR2863">
        <v>0</v>
      </c>
      <c r="AS2863">
        <v>0</v>
      </c>
      <c r="AT2863">
        <v>0</v>
      </c>
      <c r="AU2863">
        <v>0</v>
      </c>
      <c r="BA2863">
        <v>0</v>
      </c>
    </row>
    <row r="2864" spans="3:53" ht="12.75" x14ac:dyDescent="0.2">
      <c r="C2864" t="s">
        <v>757</v>
      </c>
      <c r="D2864" t="s">
        <v>742</v>
      </c>
      <c r="E2864">
        <v>126.3</v>
      </c>
      <c r="F2864">
        <v>8.07</v>
      </c>
      <c r="G2864">
        <v>-1.6</v>
      </c>
      <c r="H2864">
        <v>10630</v>
      </c>
      <c r="I2864">
        <v>-2.8000000000000001E-2</v>
      </c>
      <c r="J2864" t="s">
        <v>78</v>
      </c>
      <c r="K2864">
        <v>53.35</v>
      </c>
      <c r="L2864">
        <v>127.863175</v>
      </c>
      <c r="M2864">
        <v>-0.29967580579787279</v>
      </c>
      <c r="N2864">
        <v>127.0385282608696</v>
      </c>
      <c r="O2864">
        <v>0.34751011773680279</v>
      </c>
      <c r="P2864">
        <v>1028000</v>
      </c>
      <c r="Q2864">
        <v>1112000</v>
      </c>
      <c r="R2864">
        <v>0.92</v>
      </c>
      <c r="S2864">
        <v>27.721</v>
      </c>
      <c r="T2864">
        <v>6.3239999999999998</v>
      </c>
      <c r="U2864">
        <v>15.558</v>
      </c>
      <c r="V2864">
        <f t="shared" si="406"/>
        <v>2.4123968744366775</v>
      </c>
      <c r="AC2864">
        <v>130.02000000000001</v>
      </c>
      <c r="AD2864">
        <v>124.75</v>
      </c>
      <c r="AH2864" s="85">
        <f>IF(AND(M2864&lt;Variables!$G$6,M2864&gt;Variables!$G$5),0,1)</f>
        <v>1</v>
      </c>
      <c r="AI2864" s="85">
        <f t="shared" si="404"/>
        <v>0</v>
      </c>
      <c r="AJ2864" s="85">
        <f>IF(I2864&gt;Variables!$G$7,0,1)</f>
        <v>1</v>
      </c>
      <c r="AK2864" s="85">
        <f>IF(F2864&gt;Variables!$G$8,0,1)</f>
        <v>1</v>
      </c>
      <c r="AL2864" s="85">
        <f>IF(G2864&gt;Variables!$G$9,0,1)</f>
        <v>1</v>
      </c>
      <c r="AM2864" s="85">
        <f>IF(AND(K2864&gt;Variables!$G$10,K2864&lt;Variables!$G$11),0,1)</f>
        <v>0</v>
      </c>
      <c r="AN2864" s="103">
        <f>IF(H2864&lt;Variables!$G$13,1,0)</f>
        <v>0</v>
      </c>
      <c r="AO2864" s="101">
        <f>IF(R2864&lt;Variables!$G$12,0,1)</f>
        <v>0</v>
      </c>
      <c r="AP2864" s="86">
        <f t="shared" si="407"/>
        <v>1</v>
      </c>
      <c r="AR2864">
        <v>0</v>
      </c>
      <c r="AS2864">
        <v>0</v>
      </c>
      <c r="AT2864">
        <v>0</v>
      </c>
      <c r="AU2864">
        <v>1</v>
      </c>
      <c r="BA2864">
        <v>-0.83</v>
      </c>
    </row>
    <row r="2865" spans="3:53" ht="12.75" x14ac:dyDescent="0.2">
      <c r="C2865" t="s">
        <v>759</v>
      </c>
      <c r="D2865" t="s">
        <v>753</v>
      </c>
      <c r="E2865">
        <v>0.86</v>
      </c>
      <c r="F2865">
        <v>6.05</v>
      </c>
      <c r="G2865">
        <v>5.4</v>
      </c>
      <c r="H2865">
        <v>-99999</v>
      </c>
      <c r="I2865">
        <v>152.726</v>
      </c>
      <c r="J2865" t="s">
        <v>78</v>
      </c>
      <c r="K2865">
        <v>53.64</v>
      </c>
      <c r="L2865">
        <v>0.85844999999999994</v>
      </c>
      <c r="M2865">
        <v>0.67563632127672291</v>
      </c>
      <c r="N2865">
        <v>0.84528481999999994</v>
      </c>
      <c r="O2865">
        <v>2.2436437460216099</v>
      </c>
      <c r="P2865">
        <v>812623</v>
      </c>
      <c r="Q2865">
        <v>2261000</v>
      </c>
      <c r="R2865">
        <v>0.36</v>
      </c>
      <c r="S2865">
        <v>26.960999999999999</v>
      </c>
      <c r="T2865">
        <v>5.8409999999999993</v>
      </c>
      <c r="U2865">
        <v>14.904</v>
      </c>
      <c r="V2865">
        <f t="shared" si="406"/>
        <v>2.3800413504339213</v>
      </c>
      <c r="AC2865">
        <v>0.87</v>
      </c>
      <c r="AD2865">
        <v>0.83330000000000004</v>
      </c>
      <c r="AH2865" s="85">
        <f>IF(AND(M2865&lt;Variables!$G$6,M2865&gt;Variables!$G$5),0,1)</f>
        <v>1</v>
      </c>
      <c r="AI2865" s="85">
        <f t="shared" si="404"/>
        <v>0</v>
      </c>
      <c r="AJ2865" s="85">
        <f>IF(I2865&gt;Variables!$G$7,0,1)</f>
        <v>0</v>
      </c>
      <c r="AK2865" s="85">
        <f>IF(F2865&gt;Variables!$G$8,0,1)</f>
        <v>1</v>
      </c>
      <c r="AL2865" s="85">
        <f>IF(G2865&gt;Variables!$G$9,0,1)</f>
        <v>1</v>
      </c>
      <c r="AM2865" s="85">
        <f>IF(AND(K2865&gt;Variables!$G$10,K2865&lt;Variables!$G$11),0,1)</f>
        <v>0</v>
      </c>
      <c r="AN2865" s="103">
        <f>IF(H2865&lt;Variables!$G$13,1,0)</f>
        <v>1</v>
      </c>
      <c r="AO2865" s="101">
        <f>IF(R2865&lt;Variables!$G$12,0,1)</f>
        <v>0</v>
      </c>
      <c r="AP2865" s="86">
        <f t="shared" si="407"/>
        <v>1</v>
      </c>
      <c r="AR2865">
        <v>0</v>
      </c>
      <c r="AS2865">
        <v>0</v>
      </c>
      <c r="AT2865">
        <v>1</v>
      </c>
      <c r="AU2865">
        <v>0</v>
      </c>
      <c r="BA2865">
        <v>-1.4</v>
      </c>
    </row>
    <row r="2866" spans="3:53" ht="12.75" x14ac:dyDescent="0.2">
      <c r="C2866" t="s">
        <v>759</v>
      </c>
      <c r="D2866" t="s">
        <v>251</v>
      </c>
      <c r="E2866">
        <v>9.25</v>
      </c>
      <c r="F2866">
        <v>6.06</v>
      </c>
      <c r="G2866">
        <v>-7.59</v>
      </c>
      <c r="H2866">
        <v>3660</v>
      </c>
      <c r="I2866">
        <v>-0.38200000000000001</v>
      </c>
      <c r="J2866" t="s">
        <v>78</v>
      </c>
      <c r="K2866">
        <v>42.27</v>
      </c>
      <c r="L2866">
        <v>9.3970149999999997</v>
      </c>
      <c r="M2866">
        <v>-1.564486169278219</v>
      </c>
      <c r="N2866">
        <v>9.4810764705882349</v>
      </c>
      <c r="O2866">
        <v>-2.437238759808233</v>
      </c>
      <c r="P2866">
        <v>20299000</v>
      </c>
      <c r="Q2866">
        <v>22742000</v>
      </c>
      <c r="R2866">
        <v>0.89</v>
      </c>
      <c r="S2866">
        <v>26.960999999999999</v>
      </c>
      <c r="T2866">
        <v>5.8409999999999993</v>
      </c>
      <c r="U2866">
        <v>14.904</v>
      </c>
      <c r="V2866">
        <f t="shared" si="406"/>
        <v>2.2926678756815861</v>
      </c>
      <c r="AC2866">
        <v>10.029999999999999</v>
      </c>
      <c r="AD2866">
        <v>8.5500000000000007</v>
      </c>
      <c r="AH2866" s="85">
        <f>IF(AND(M2866&lt;Variables!$G$6,M2866&gt;Variables!$G$5),0,1)</f>
        <v>1</v>
      </c>
      <c r="AI2866" s="85">
        <f t="shared" si="404"/>
        <v>1</v>
      </c>
      <c r="AJ2866" s="85">
        <f>IF(I2866&gt;Variables!$G$7,0,1)</f>
        <v>1</v>
      </c>
      <c r="AK2866" s="85">
        <f>IF(F2866&gt;Variables!$G$8,0,1)</f>
        <v>1</v>
      </c>
      <c r="AL2866" s="85">
        <f>IF(G2866&gt;Variables!$G$9,0,1)</f>
        <v>1</v>
      </c>
      <c r="AM2866" s="85">
        <f>IF(AND(K2866&gt;Variables!$G$10,K2866&lt;Variables!$G$11),0,1)</f>
        <v>1</v>
      </c>
      <c r="AN2866" s="103">
        <f>IF(H2866&lt;Variables!$G$13,1,0)</f>
        <v>0</v>
      </c>
      <c r="AO2866" s="101">
        <f>IF(R2866&lt;Variables!$G$12,0,1)</f>
        <v>0</v>
      </c>
      <c r="AP2866" s="86">
        <f t="shared" si="407"/>
        <v>1</v>
      </c>
      <c r="AR2866">
        <v>1</v>
      </c>
      <c r="AS2866">
        <v>0</v>
      </c>
      <c r="AT2866">
        <v>0</v>
      </c>
      <c r="AU2866">
        <v>0</v>
      </c>
      <c r="BA2866">
        <v>2</v>
      </c>
    </row>
    <row r="2867" spans="3:53" ht="12.75" x14ac:dyDescent="0.2">
      <c r="C2867" t="s">
        <v>759</v>
      </c>
      <c r="D2867" t="s">
        <v>752</v>
      </c>
      <c r="E2867">
        <v>8.91</v>
      </c>
      <c r="F2867">
        <v>6.08</v>
      </c>
      <c r="G2867">
        <v>6.06</v>
      </c>
      <c r="H2867">
        <v>3230</v>
      </c>
      <c r="I2867">
        <v>-53.219000000000001</v>
      </c>
      <c r="J2867" t="s">
        <v>78</v>
      </c>
      <c r="K2867">
        <v>65.540000000000006</v>
      </c>
      <c r="L2867">
        <v>8.8409050000000011</v>
      </c>
      <c r="M2867">
        <v>0.89464822888605622</v>
      </c>
      <c r="N2867">
        <v>8.6642882352941175</v>
      </c>
      <c r="O2867">
        <v>2.9513303085213209</v>
      </c>
      <c r="P2867">
        <v>4955000</v>
      </c>
      <c r="Q2867">
        <v>5241000</v>
      </c>
      <c r="R2867">
        <v>0.95</v>
      </c>
      <c r="S2867">
        <v>26.960999999999999</v>
      </c>
      <c r="T2867">
        <v>5.8409999999999993</v>
      </c>
      <c r="U2867">
        <v>14.904</v>
      </c>
      <c r="V2867">
        <f t="shared" si="406"/>
        <v>2.464582162967706</v>
      </c>
      <c r="AC2867">
        <v>9.08</v>
      </c>
      <c r="AD2867">
        <v>8.5449999999999999</v>
      </c>
      <c r="AH2867" s="85">
        <f>IF(AND(M2867&lt;Variables!$G$6,M2867&gt;Variables!$G$5),0,1)</f>
        <v>1</v>
      </c>
      <c r="AI2867" s="85">
        <f t="shared" si="404"/>
        <v>0</v>
      </c>
      <c r="AJ2867" s="85">
        <f>IF(I2867&gt;Variables!$G$7,0,1)</f>
        <v>1</v>
      </c>
      <c r="AK2867" s="85">
        <f>IF(F2867&gt;Variables!$G$8,0,1)</f>
        <v>1</v>
      </c>
      <c r="AL2867" s="85">
        <f>IF(G2867&gt;Variables!$G$9,0,1)</f>
        <v>1</v>
      </c>
      <c r="AM2867" s="85">
        <f>IF(AND(K2867&gt;Variables!$G$10,K2867&lt;Variables!$G$11),0,1)</f>
        <v>0</v>
      </c>
      <c r="AN2867" s="103">
        <f>IF(H2867&lt;Variables!$G$13,1,0)</f>
        <v>0</v>
      </c>
      <c r="AO2867" s="101">
        <f>IF(R2867&lt;Variables!$G$12,0,1)</f>
        <v>0</v>
      </c>
      <c r="AP2867" s="86">
        <f t="shared" si="407"/>
        <v>1</v>
      </c>
      <c r="AR2867">
        <v>0</v>
      </c>
      <c r="AS2867">
        <v>0</v>
      </c>
      <c r="AT2867">
        <v>1</v>
      </c>
      <c r="AU2867">
        <v>0</v>
      </c>
      <c r="BA2867">
        <v>-1.44</v>
      </c>
    </row>
    <row r="2868" spans="3:53" ht="12.75" x14ac:dyDescent="0.2">
      <c r="C2868" t="s">
        <v>759</v>
      </c>
      <c r="D2868" t="s">
        <v>754</v>
      </c>
      <c r="E2868">
        <v>23.01</v>
      </c>
      <c r="F2868">
        <v>6.3</v>
      </c>
      <c r="G2868">
        <v>6.97</v>
      </c>
      <c r="H2868">
        <v>2700</v>
      </c>
      <c r="I2868">
        <v>7956.9660000000003</v>
      </c>
      <c r="J2868" t="s">
        <v>78</v>
      </c>
      <c r="K2868">
        <v>64.510000000000005</v>
      </c>
      <c r="L2868">
        <v>22.852366666666668</v>
      </c>
      <c r="M2868">
        <v>0.68978997069595882</v>
      </c>
      <c r="N2868">
        <v>22.331292105263159</v>
      </c>
      <c r="O2868">
        <v>3.0392683573239552</v>
      </c>
      <c r="P2868">
        <v>53977</v>
      </c>
      <c r="Q2868">
        <v>858382</v>
      </c>
      <c r="R2868">
        <v>0.06</v>
      </c>
      <c r="S2868">
        <v>26.960999999999999</v>
      </c>
      <c r="T2868">
        <v>5.8409999999999993</v>
      </c>
      <c r="U2868">
        <v>14.904</v>
      </c>
      <c r="V2868">
        <f t="shared" si="406"/>
        <v>2.4704834948146872</v>
      </c>
      <c r="AC2868">
        <v>23.079899999999999</v>
      </c>
      <c r="AD2868">
        <v>21.5</v>
      </c>
      <c r="AH2868" s="85">
        <f>IF(AND(M2868&lt;Variables!$G$6,M2868&gt;Variables!$G$5),0,1)</f>
        <v>1</v>
      </c>
      <c r="AI2868" s="85">
        <f t="shared" si="404"/>
        <v>0</v>
      </c>
      <c r="AJ2868" s="85">
        <f>IF(I2868&gt;Variables!$G$7,0,1)</f>
        <v>0</v>
      </c>
      <c r="AK2868" s="85">
        <f>IF(F2868&gt;Variables!$G$8,0,1)</f>
        <v>1</v>
      </c>
      <c r="AL2868" s="85">
        <f>IF(G2868&gt;Variables!$G$9,0,1)</f>
        <v>1</v>
      </c>
      <c r="AM2868" s="85">
        <f>IF(AND(K2868&gt;Variables!$G$10,K2868&lt;Variables!$G$11),0,1)</f>
        <v>0</v>
      </c>
      <c r="AN2868" s="103">
        <f>IF(H2868&lt;Variables!$G$13,1,0)</f>
        <v>0</v>
      </c>
      <c r="AO2868" s="101">
        <f>IF(R2868&lt;Variables!$G$12,0,1)</f>
        <v>0</v>
      </c>
      <c r="AP2868" s="86">
        <f t="shared" si="407"/>
        <v>1</v>
      </c>
      <c r="AR2868">
        <v>0</v>
      </c>
      <c r="AS2868">
        <v>0</v>
      </c>
      <c r="AT2868">
        <v>1</v>
      </c>
      <c r="AU2868">
        <v>0</v>
      </c>
      <c r="BA2868">
        <v>-2.25</v>
      </c>
    </row>
    <row r="2869" spans="3:53" ht="12.75" x14ac:dyDescent="0.2">
      <c r="C2869" t="s">
        <v>759</v>
      </c>
      <c r="D2869" t="s">
        <v>383</v>
      </c>
      <c r="E2869">
        <v>1.23</v>
      </c>
      <c r="F2869">
        <v>6.47</v>
      </c>
      <c r="G2869">
        <v>-1.21</v>
      </c>
      <c r="H2869">
        <v>2070</v>
      </c>
      <c r="I2869">
        <v>-3.234</v>
      </c>
      <c r="J2869" t="s">
        <v>78</v>
      </c>
      <c r="K2869">
        <v>43.5</v>
      </c>
      <c r="L2869">
        <v>1.2419199999999999</v>
      </c>
      <c r="M2869">
        <v>-1.362406596238086</v>
      </c>
      <c r="N2869">
        <v>1.230650980392157</v>
      </c>
      <c r="O2869">
        <v>-0.45918627475972051</v>
      </c>
      <c r="P2869">
        <v>13711000</v>
      </c>
      <c r="Q2869">
        <v>18512000</v>
      </c>
      <c r="R2869">
        <v>0.74</v>
      </c>
      <c r="S2869">
        <v>26.960999999999999</v>
      </c>
      <c r="T2869">
        <v>5.8409999999999993</v>
      </c>
      <c r="U2869">
        <v>14.904</v>
      </c>
      <c r="V2869">
        <f t="shared" si="406"/>
        <v>2.3095074748776088</v>
      </c>
      <c r="AC2869">
        <v>1.28</v>
      </c>
      <c r="AD2869">
        <v>1.19</v>
      </c>
      <c r="AH2869" s="85">
        <f>IF(AND(M2869&lt;Variables!$G$6,M2869&gt;Variables!$G$5),0,1)</f>
        <v>1</v>
      </c>
      <c r="AI2869" s="85">
        <f t="shared" si="404"/>
        <v>0</v>
      </c>
      <c r="AJ2869" s="85">
        <f>IF(I2869&gt;Variables!$G$7,0,1)</f>
        <v>1</v>
      </c>
      <c r="AK2869" s="85">
        <f>IF(F2869&gt;Variables!$G$8,0,1)</f>
        <v>1</v>
      </c>
      <c r="AL2869" s="85">
        <f>IF(G2869&gt;Variables!$G$9,0,1)</f>
        <v>1</v>
      </c>
      <c r="AM2869" s="85">
        <f>IF(AND(K2869&gt;Variables!$G$10,K2869&lt;Variables!$G$11),0,1)</f>
        <v>1</v>
      </c>
      <c r="AN2869" s="103">
        <f>IF(H2869&lt;Variables!$G$13,1,0)</f>
        <v>1</v>
      </c>
      <c r="AO2869" s="101">
        <f>IF(R2869&lt;Variables!$G$12,0,1)</f>
        <v>0</v>
      </c>
      <c r="AP2869" s="86">
        <f t="shared" si="407"/>
        <v>1</v>
      </c>
      <c r="AR2869">
        <v>1</v>
      </c>
      <c r="AS2869">
        <v>0</v>
      </c>
      <c r="AT2869">
        <v>0</v>
      </c>
      <c r="AU2869">
        <v>0</v>
      </c>
      <c r="BA2869">
        <v>2</v>
      </c>
    </row>
    <row r="2870" spans="3:53" ht="12.75" x14ac:dyDescent="0.2">
      <c r="C2870" t="s">
        <v>759</v>
      </c>
      <c r="D2870" t="s">
        <v>744</v>
      </c>
      <c r="E2870">
        <v>13.96</v>
      </c>
      <c r="F2870">
        <v>12.29</v>
      </c>
      <c r="G2870">
        <v>8.09</v>
      </c>
      <c r="H2870">
        <v>2330</v>
      </c>
      <c r="I2870">
        <v>-47.819000000000003</v>
      </c>
      <c r="J2870" t="s">
        <v>78</v>
      </c>
      <c r="K2870">
        <v>52.67</v>
      </c>
      <c r="L2870">
        <v>13.957025</v>
      </c>
      <c r="M2870">
        <v>-0.40857560977355611</v>
      </c>
      <c r="N2870">
        <v>13.586450980392151</v>
      </c>
      <c r="O2870">
        <v>2.307806652821677</v>
      </c>
      <c r="P2870">
        <v>9986000</v>
      </c>
      <c r="Q2870">
        <v>10179000</v>
      </c>
      <c r="R2870">
        <v>0.98</v>
      </c>
      <c r="S2870">
        <v>26.960999999999999</v>
      </c>
      <c r="T2870">
        <v>5.8409999999999993</v>
      </c>
      <c r="U2870">
        <v>14.904</v>
      </c>
      <c r="V2870">
        <f t="shared" si="406"/>
        <v>2.4084346760380515</v>
      </c>
      <c r="AC2870">
        <v>14</v>
      </c>
      <c r="AD2870">
        <v>12.66</v>
      </c>
      <c r="AH2870" s="85">
        <f>IF(AND(M2870&lt;Variables!$G$6,M2870&gt;Variables!$G$5),0,1)</f>
        <v>1</v>
      </c>
      <c r="AI2870" s="85">
        <f t="shared" si="404"/>
        <v>0</v>
      </c>
      <c r="AJ2870" s="85">
        <f>IF(I2870&gt;Variables!$G$7,0,1)</f>
        <v>1</v>
      </c>
      <c r="AK2870" s="85">
        <f>IF(F2870&gt;Variables!$G$8,0,1)</f>
        <v>0</v>
      </c>
      <c r="AL2870" s="85">
        <f>IF(G2870&gt;Variables!$G$9,0,1)</f>
        <v>1</v>
      </c>
      <c r="AM2870" s="85">
        <f>IF(AND(K2870&gt;Variables!$G$10,K2870&lt;Variables!$G$11),0,1)</f>
        <v>0</v>
      </c>
      <c r="AN2870" s="103">
        <f>IF(H2870&lt;Variables!$G$13,1,0)</f>
        <v>1</v>
      </c>
      <c r="AO2870" s="101">
        <f>IF(R2870&lt;Variables!$G$12,0,1)</f>
        <v>0</v>
      </c>
      <c r="AP2870" s="86">
        <f t="shared" si="407"/>
        <v>1</v>
      </c>
      <c r="AR2870">
        <v>0</v>
      </c>
      <c r="AS2870">
        <v>0</v>
      </c>
      <c r="AT2870">
        <v>1</v>
      </c>
      <c r="AU2870">
        <v>0</v>
      </c>
      <c r="BA2870">
        <v>-2.25</v>
      </c>
    </row>
    <row r="2871" spans="3:53" ht="12.75" x14ac:dyDescent="0.2">
      <c r="C2871" t="s">
        <v>759</v>
      </c>
      <c r="D2871" t="s">
        <v>463</v>
      </c>
      <c r="E2871">
        <v>91.68</v>
      </c>
      <c r="F2871">
        <v>8.7899999999999991</v>
      </c>
      <c r="G2871">
        <v>11.4</v>
      </c>
      <c r="H2871">
        <v>2540</v>
      </c>
      <c r="I2871">
        <v>-13.042</v>
      </c>
      <c r="J2871" t="s">
        <v>78</v>
      </c>
      <c r="K2871">
        <v>84.58</v>
      </c>
      <c r="L2871">
        <v>87.215672222222224</v>
      </c>
      <c r="M2871">
        <v>5.1187219728156714</v>
      </c>
      <c r="N2871">
        <v>85.137066666666669</v>
      </c>
      <c r="O2871">
        <v>7.6851759045805386</v>
      </c>
      <c r="P2871">
        <v>43491</v>
      </c>
      <c r="Q2871">
        <v>197425</v>
      </c>
      <c r="R2871">
        <v>0.22</v>
      </c>
      <c r="S2871">
        <v>26.960999999999999</v>
      </c>
      <c r="T2871">
        <v>5.8409999999999993</v>
      </c>
      <c r="U2871">
        <v>14.904</v>
      </c>
      <c r="V2871">
        <f t="shared" si="406"/>
        <v>2.0809704166987313</v>
      </c>
      <c r="AC2871">
        <v>91.68</v>
      </c>
      <c r="AD2871">
        <v>85.55</v>
      </c>
      <c r="AH2871" s="85">
        <f>IF(AND(M2871&lt;Variables!$G$6,M2871&gt;Variables!$G$5),0,1)</f>
        <v>1</v>
      </c>
      <c r="AI2871" s="85">
        <f t="shared" si="404"/>
        <v>0</v>
      </c>
      <c r="AJ2871" s="85">
        <f>IF(I2871&gt;Variables!$G$7,0,1)</f>
        <v>1</v>
      </c>
      <c r="AK2871" s="85">
        <f>IF(F2871&gt;Variables!$G$8,0,1)</f>
        <v>1</v>
      </c>
      <c r="AL2871" s="85">
        <f>IF(G2871&gt;Variables!$G$9,0,1)</f>
        <v>1</v>
      </c>
      <c r="AM2871" s="85">
        <f>IF(AND(K2871&gt;Variables!$G$10,K2871&lt;Variables!$G$11),0,1)</f>
        <v>1</v>
      </c>
      <c r="AN2871" s="103">
        <f>IF(H2871&lt;Variables!$G$13,1,0)</f>
        <v>0</v>
      </c>
      <c r="AO2871" s="101">
        <f>IF(R2871&lt;Variables!$G$12,0,1)</f>
        <v>0</v>
      </c>
      <c r="AP2871" s="86">
        <f t="shared" si="407"/>
        <v>1</v>
      </c>
      <c r="AR2871">
        <v>0</v>
      </c>
      <c r="AS2871">
        <v>0</v>
      </c>
      <c r="AT2871">
        <v>1</v>
      </c>
      <c r="AU2871">
        <v>0</v>
      </c>
      <c r="BA2871">
        <v>-2.25</v>
      </c>
    </row>
    <row r="2872" spans="3:53" ht="12.75" x14ac:dyDescent="0.2">
      <c r="C2872" t="s">
        <v>759</v>
      </c>
      <c r="D2872" t="s">
        <v>447</v>
      </c>
      <c r="E2872">
        <v>21.2</v>
      </c>
      <c r="F2872">
        <v>10.43</v>
      </c>
      <c r="G2872">
        <v>2.25</v>
      </c>
      <c r="H2872">
        <v>8760</v>
      </c>
      <c r="I2872">
        <v>-47.795999999999999</v>
      </c>
      <c r="J2872" t="s">
        <v>78</v>
      </c>
      <c r="K2872">
        <v>63.04</v>
      </c>
      <c r="L2872">
        <v>20.629014999999999</v>
      </c>
      <c r="M2872">
        <v>2.4285454249754541</v>
      </c>
      <c r="N2872">
        <v>20.637819607843142</v>
      </c>
      <c r="O2872">
        <v>2.3848468564470551</v>
      </c>
      <c r="P2872">
        <v>35119000</v>
      </c>
      <c r="Q2872">
        <v>23357000</v>
      </c>
      <c r="R2872">
        <v>1.5</v>
      </c>
      <c r="S2872">
        <v>26.960999999999999</v>
      </c>
      <c r="T2872">
        <v>5.8409999999999993</v>
      </c>
      <c r="U2872">
        <v>14.904</v>
      </c>
      <c r="V2872">
        <f t="shared" si="406"/>
        <v>2.3474943639478663</v>
      </c>
      <c r="AC2872">
        <v>21.52</v>
      </c>
      <c r="AD2872">
        <v>19.100000000000001</v>
      </c>
      <c r="AH2872" s="85">
        <f>IF(AND(M2872&lt;Variables!$G$6,M2872&gt;Variables!$G$5),0,1)</f>
        <v>1</v>
      </c>
      <c r="AI2872" s="85">
        <f t="shared" si="404"/>
        <v>1</v>
      </c>
      <c r="AJ2872" s="85">
        <f>IF(I2872&gt;Variables!$G$7,0,1)</f>
        <v>1</v>
      </c>
      <c r="AK2872" s="85">
        <f>IF(F2872&gt;Variables!$G$8,0,1)</f>
        <v>0</v>
      </c>
      <c r="AL2872" s="85">
        <f>IF(G2872&gt;Variables!$G$9,0,1)</f>
        <v>1</v>
      </c>
      <c r="AM2872" s="85">
        <f>IF(AND(K2872&gt;Variables!$G$10,K2872&lt;Variables!$G$11),0,1)</f>
        <v>0</v>
      </c>
      <c r="AN2872" s="103">
        <f>IF(H2872&lt;Variables!$G$13,1,0)</f>
        <v>0</v>
      </c>
      <c r="AO2872" s="101">
        <f>IF(R2872&lt;Variables!$G$12,0,1)</f>
        <v>0</v>
      </c>
      <c r="AP2872" s="86">
        <f t="shared" si="407"/>
        <v>1</v>
      </c>
      <c r="AR2872">
        <v>0</v>
      </c>
      <c r="AS2872">
        <v>0</v>
      </c>
      <c r="AT2872">
        <v>1</v>
      </c>
      <c r="AU2872">
        <v>0</v>
      </c>
      <c r="BA2872">
        <v>-2.25</v>
      </c>
    </row>
    <row r="2873" spans="3:53" ht="12.75" x14ac:dyDescent="0.2">
      <c r="C2873" t="s">
        <v>759</v>
      </c>
      <c r="D2873" t="s">
        <v>756</v>
      </c>
      <c r="E2873">
        <v>1.9</v>
      </c>
      <c r="F2873">
        <v>10.63</v>
      </c>
      <c r="G2873">
        <v>-14.67</v>
      </c>
      <c r="H2873">
        <v>21.16</v>
      </c>
      <c r="I2873">
        <v>-75.099000000000004</v>
      </c>
      <c r="J2873" t="s">
        <v>78</v>
      </c>
      <c r="K2873">
        <v>50.44</v>
      </c>
      <c r="L2873">
        <v>1.9463900000000001</v>
      </c>
      <c r="M2873">
        <v>-1.355843381850498</v>
      </c>
      <c r="N2873">
        <v>1.9978038461538461</v>
      </c>
      <c r="O2873">
        <v>-3.8944687339366779</v>
      </c>
      <c r="P2873">
        <v>3740000</v>
      </c>
      <c r="Q2873">
        <v>962960</v>
      </c>
      <c r="R2873">
        <v>3.88</v>
      </c>
      <c r="S2873">
        <v>26.960999999999999</v>
      </c>
      <c r="T2873">
        <v>5.8409999999999993</v>
      </c>
      <c r="U2873">
        <v>14.904</v>
      </c>
      <c r="V2873">
        <f t="shared" si="406"/>
        <v>2.4085332252302978</v>
      </c>
      <c r="AC2873">
        <v>1.93</v>
      </c>
      <c r="AD2873">
        <v>1.61</v>
      </c>
      <c r="AH2873" s="85">
        <f>IF(AND(M2873&lt;Variables!$G$6,M2873&gt;Variables!$G$5),0,1)</f>
        <v>1</v>
      </c>
      <c r="AI2873" s="85">
        <f t="shared" si="404"/>
        <v>1</v>
      </c>
      <c r="AJ2873" s="85">
        <f>IF(I2873&gt;Variables!$G$7,0,1)</f>
        <v>1</v>
      </c>
      <c r="AK2873" s="85">
        <f>IF(F2873&gt;Variables!$G$8,0,1)</f>
        <v>0</v>
      </c>
      <c r="AL2873" s="85">
        <f>IF(G2873&gt;Variables!$G$9,0,1)</f>
        <v>1</v>
      </c>
      <c r="AM2873" s="85">
        <f>IF(AND(K2873&gt;Variables!$G$10,K2873&lt;Variables!$G$11),0,1)</f>
        <v>0</v>
      </c>
      <c r="AN2873" s="103">
        <f>IF(H2873&lt;Variables!$G$13,1,0)</f>
        <v>1</v>
      </c>
      <c r="AO2873" s="101">
        <f>IF(R2873&lt;Variables!$G$12,0,1)</f>
        <v>1</v>
      </c>
      <c r="AP2873" s="86">
        <f t="shared" si="407"/>
        <v>1</v>
      </c>
      <c r="AR2873">
        <v>0</v>
      </c>
      <c r="AS2873">
        <v>0</v>
      </c>
      <c r="AT2873">
        <v>1</v>
      </c>
      <c r="AU2873">
        <v>0</v>
      </c>
      <c r="BA2873">
        <v>-2.25</v>
      </c>
    </row>
    <row r="2874" spans="3:53" ht="12.75" x14ac:dyDescent="0.2">
      <c r="C2874" t="s">
        <v>759</v>
      </c>
      <c r="D2874" t="s">
        <v>742</v>
      </c>
      <c r="E2874">
        <v>125.42</v>
      </c>
      <c r="F2874">
        <v>5.96</v>
      </c>
      <c r="G2874">
        <v>-3.28</v>
      </c>
      <c r="H2874">
        <v>10630</v>
      </c>
      <c r="I2874">
        <v>-3.7999999999999999E-2</v>
      </c>
      <c r="J2874" t="s">
        <v>78</v>
      </c>
      <c r="K2874">
        <v>36.229999999999997</v>
      </c>
      <c r="L2874">
        <v>127.181675</v>
      </c>
      <c r="M2874">
        <v>-1.4795173911650521</v>
      </c>
      <c r="N2874">
        <v>126.85367254901961</v>
      </c>
      <c r="O2874">
        <v>-1.2247753792222409</v>
      </c>
      <c r="P2874">
        <v>1101000</v>
      </c>
      <c r="Q2874">
        <v>1112000</v>
      </c>
      <c r="R2874">
        <v>0.99</v>
      </c>
      <c r="S2874">
        <v>26.960999999999999</v>
      </c>
      <c r="T2874">
        <v>5.8409999999999993</v>
      </c>
      <c r="U2874">
        <v>14.904</v>
      </c>
      <c r="V2874">
        <f t="shared" si="406"/>
        <v>2.2039731596426133</v>
      </c>
      <c r="AC2874">
        <v>130.02000000000001</v>
      </c>
      <c r="AD2874">
        <v>124.75</v>
      </c>
      <c r="AH2874" s="85">
        <f>IF(AND(M2874&lt;Variables!$G$6,M2874&gt;Variables!$G$5),0,1)</f>
        <v>1</v>
      </c>
      <c r="AI2874" s="85">
        <f t="shared" si="404"/>
        <v>0</v>
      </c>
      <c r="AJ2874" s="85">
        <f>IF(I2874&gt;Variables!$G$7,0,1)</f>
        <v>1</v>
      </c>
      <c r="AK2874" s="85">
        <f>IF(F2874&gt;Variables!$G$8,0,1)</f>
        <v>1</v>
      </c>
      <c r="AL2874" s="85">
        <f>IF(G2874&gt;Variables!$G$9,0,1)</f>
        <v>1</v>
      </c>
      <c r="AM2874" s="85">
        <f>IF(AND(K2874&gt;Variables!$G$10,K2874&lt;Variables!$G$11),0,1)</f>
        <v>1</v>
      </c>
      <c r="AN2874" s="103">
        <f>IF(H2874&lt;Variables!$G$13,1,0)</f>
        <v>0</v>
      </c>
      <c r="AO2874" s="101">
        <f>IF(R2874&lt;Variables!$G$12,0,1)</f>
        <v>0</v>
      </c>
      <c r="AP2874" s="86">
        <f t="shared" si="407"/>
        <v>1</v>
      </c>
      <c r="AR2874">
        <v>1</v>
      </c>
      <c r="AS2874">
        <v>0</v>
      </c>
      <c r="AT2874">
        <v>0</v>
      </c>
      <c r="AU2874">
        <v>0</v>
      </c>
      <c r="BA2874">
        <v>1.9</v>
      </c>
    </row>
    <row r="2875" spans="3:53" ht="12.75" x14ac:dyDescent="0.2">
      <c r="C2875" t="s">
        <v>759</v>
      </c>
      <c r="D2875" t="s">
        <v>603</v>
      </c>
      <c r="E2875">
        <v>17.41</v>
      </c>
      <c r="F2875">
        <v>13.97</v>
      </c>
      <c r="G2875">
        <v>-7.71</v>
      </c>
      <c r="H2875">
        <v>8470</v>
      </c>
      <c r="I2875">
        <v>-0.79900000000000004</v>
      </c>
      <c r="J2875" t="s">
        <v>78</v>
      </c>
      <c r="K2875">
        <v>52.85</v>
      </c>
      <c r="L2875">
        <v>17.355039999999999</v>
      </c>
      <c r="M2875">
        <v>0.71483557514128493</v>
      </c>
      <c r="N2875">
        <v>17.660335294117651</v>
      </c>
      <c r="O2875">
        <v>-1.0262279345172729</v>
      </c>
      <c r="P2875">
        <v>190574000</v>
      </c>
      <c r="Q2875">
        <v>20472000</v>
      </c>
      <c r="R2875">
        <v>9.31</v>
      </c>
      <c r="S2875">
        <v>26.960999999999999</v>
      </c>
      <c r="T2875">
        <v>5.8409999999999993</v>
      </c>
      <c r="U2875">
        <v>14.904</v>
      </c>
      <c r="V2875">
        <f t="shared" si="406"/>
        <v>2.3720566063944535</v>
      </c>
      <c r="AC2875">
        <v>18.5</v>
      </c>
      <c r="AD2875">
        <v>13.56</v>
      </c>
      <c r="AH2875" s="85">
        <f>IF(AND(M2875&lt;Variables!$G$6,M2875&gt;Variables!$G$5),0,1)</f>
        <v>1</v>
      </c>
      <c r="AI2875" s="85">
        <f t="shared" si="404"/>
        <v>1</v>
      </c>
      <c r="AJ2875" s="85">
        <f>IF(I2875&gt;Variables!$G$7,0,1)</f>
        <v>1</v>
      </c>
      <c r="AK2875" s="85">
        <f>IF(F2875&gt;Variables!$G$8,0,1)</f>
        <v>0</v>
      </c>
      <c r="AL2875" s="85">
        <f>IF(G2875&gt;Variables!$G$9,0,1)</f>
        <v>1</v>
      </c>
      <c r="AM2875" s="85">
        <f>IF(AND(K2875&gt;Variables!$G$10,K2875&lt;Variables!$G$11),0,1)</f>
        <v>0</v>
      </c>
      <c r="AN2875" s="103">
        <f>IF(H2875&lt;Variables!$G$13,1,0)</f>
        <v>0</v>
      </c>
      <c r="AO2875" s="101">
        <f>IF(R2875&lt;Variables!$G$12,0,1)</f>
        <v>1</v>
      </c>
      <c r="AP2875" s="86">
        <f t="shared" si="407"/>
        <v>1</v>
      </c>
      <c r="AR2875">
        <v>1</v>
      </c>
      <c r="AS2875">
        <v>0</v>
      </c>
      <c r="AT2875">
        <v>0</v>
      </c>
      <c r="AU2875">
        <v>0</v>
      </c>
      <c r="BA2875">
        <v>2</v>
      </c>
    </row>
    <row r="2876" spans="3:53" ht="12.75" x14ac:dyDescent="0.2">
      <c r="C2876" t="s">
        <v>759</v>
      </c>
      <c r="D2876" t="s">
        <v>743</v>
      </c>
      <c r="E2876">
        <v>58.9</v>
      </c>
      <c r="F2876">
        <v>8.26</v>
      </c>
      <c r="G2876">
        <v>1.62</v>
      </c>
      <c r="H2876">
        <v>8440</v>
      </c>
      <c r="I2876">
        <v>-0.38100000000000001</v>
      </c>
      <c r="J2876" t="s">
        <v>78</v>
      </c>
      <c r="K2876">
        <v>56.95</v>
      </c>
      <c r="L2876">
        <v>58.797359999999998</v>
      </c>
      <c r="M2876">
        <v>0.15755809444504959</v>
      </c>
      <c r="N2876">
        <v>58.783813725490191</v>
      </c>
      <c r="O2876">
        <v>0.18063862784691109</v>
      </c>
      <c r="P2876">
        <v>1604000</v>
      </c>
      <c r="Q2876">
        <v>1356000</v>
      </c>
      <c r="R2876">
        <v>1.18</v>
      </c>
      <c r="S2876">
        <v>26.960999999999999</v>
      </c>
      <c r="T2876">
        <v>5.8409999999999993</v>
      </c>
      <c r="U2876">
        <v>14.904</v>
      </c>
      <c r="V2876">
        <f t="shared" si="406"/>
        <v>2.4317430464959653</v>
      </c>
      <c r="AC2876">
        <v>59.5</v>
      </c>
      <c r="AD2876">
        <v>58.25</v>
      </c>
      <c r="AH2876" s="85">
        <f>IF(AND(M2876&lt;Variables!$G$6,M2876&gt;Variables!$G$5),0,1)</f>
        <v>1</v>
      </c>
      <c r="AI2876" s="85">
        <f t="shared" si="404"/>
        <v>0</v>
      </c>
      <c r="AJ2876" s="85">
        <f>IF(I2876&gt;Variables!$G$7,0,1)</f>
        <v>1</v>
      </c>
      <c r="AK2876" s="85">
        <f>IF(F2876&gt;Variables!$G$8,0,1)</f>
        <v>1</v>
      </c>
      <c r="AL2876" s="85">
        <f>IF(G2876&gt;Variables!$G$9,0,1)</f>
        <v>1</v>
      </c>
      <c r="AM2876" s="85">
        <f>IF(AND(K2876&gt;Variables!$G$10,K2876&lt;Variables!$G$11),0,1)</f>
        <v>0</v>
      </c>
      <c r="AN2876" s="103">
        <f>IF(H2876&lt;Variables!$G$13,1,0)</f>
        <v>0</v>
      </c>
      <c r="AO2876" s="101">
        <f>IF(R2876&lt;Variables!$G$12,0,1)</f>
        <v>0</v>
      </c>
      <c r="AP2876" s="86">
        <f t="shared" si="407"/>
        <v>1</v>
      </c>
      <c r="AR2876">
        <v>0</v>
      </c>
      <c r="AS2876">
        <v>1</v>
      </c>
      <c r="AT2876">
        <v>0</v>
      </c>
      <c r="AU2876">
        <v>0</v>
      </c>
      <c r="BA2876">
        <v>0.63</v>
      </c>
    </row>
    <row r="2877" spans="3:53" ht="12.75" x14ac:dyDescent="0.2">
      <c r="C2877" t="s">
        <v>759</v>
      </c>
      <c r="D2877" t="s">
        <v>471</v>
      </c>
      <c r="E2877">
        <v>30.73</v>
      </c>
      <c r="F2877">
        <v>5.71</v>
      </c>
      <c r="G2877">
        <v>4.0999999999999996</v>
      </c>
      <c r="H2877">
        <v>5470</v>
      </c>
      <c r="I2877">
        <v>168.398</v>
      </c>
      <c r="J2877" t="s">
        <v>78</v>
      </c>
      <c r="K2877">
        <v>57.68</v>
      </c>
      <c r="L2877">
        <v>30.774249999999999</v>
      </c>
      <c r="M2877">
        <v>-0.14378904441213569</v>
      </c>
      <c r="N2877">
        <v>29.936115686274508</v>
      </c>
      <c r="O2877">
        <v>2.6519282663297639</v>
      </c>
      <c r="P2877">
        <v>767592</v>
      </c>
      <c r="Q2877">
        <v>1383000</v>
      </c>
      <c r="R2877">
        <v>0.56000000000000005</v>
      </c>
      <c r="S2877">
        <v>26.960999999999999</v>
      </c>
      <c r="T2877">
        <v>5.8409999999999993</v>
      </c>
      <c r="U2877">
        <v>14.904</v>
      </c>
      <c r="V2877">
        <f t="shared" si="406"/>
        <v>2.4534925331535296</v>
      </c>
      <c r="AC2877">
        <v>30.99</v>
      </c>
      <c r="AD2877">
        <v>30.1</v>
      </c>
      <c r="AH2877" s="85">
        <f>IF(AND(M2877&lt;Variables!$G$6,M2877&gt;Variables!$G$5),0,1)</f>
        <v>1</v>
      </c>
      <c r="AI2877" s="85">
        <f t="shared" si="404"/>
        <v>0</v>
      </c>
      <c r="AJ2877" s="85">
        <f>IF(I2877&gt;Variables!$G$7,0,1)</f>
        <v>0</v>
      </c>
      <c r="AK2877" s="85">
        <f>IF(F2877&gt;Variables!$G$8,0,1)</f>
        <v>1</v>
      </c>
      <c r="AL2877" s="85">
        <f>IF(G2877&gt;Variables!$G$9,0,1)</f>
        <v>1</v>
      </c>
      <c r="AM2877" s="85">
        <f>IF(AND(K2877&gt;Variables!$G$10,K2877&lt;Variables!$G$11),0,1)</f>
        <v>0</v>
      </c>
      <c r="AN2877" s="103">
        <f>IF(H2877&lt;Variables!$G$13,1,0)</f>
        <v>0</v>
      </c>
      <c r="AO2877" s="101">
        <f>IF(R2877&lt;Variables!$G$12,0,1)</f>
        <v>0</v>
      </c>
      <c r="AP2877" s="86">
        <f t="shared" si="407"/>
        <v>1</v>
      </c>
      <c r="AR2877">
        <v>0</v>
      </c>
      <c r="AS2877">
        <v>0</v>
      </c>
      <c r="AT2877">
        <v>0</v>
      </c>
      <c r="AU2877">
        <v>1</v>
      </c>
      <c r="BA2877">
        <v>-0.36</v>
      </c>
    </row>
    <row r="2878" spans="3:53" ht="12.75" x14ac:dyDescent="0.2">
      <c r="C2878" t="s">
        <v>759</v>
      </c>
      <c r="D2878" t="s">
        <v>746</v>
      </c>
      <c r="E2878">
        <v>5.2</v>
      </c>
      <c r="F2878">
        <v>20.9</v>
      </c>
      <c r="G2878">
        <v>-9.06</v>
      </c>
      <c r="H2878">
        <v>1580</v>
      </c>
      <c r="I2878">
        <v>18.283000000000001</v>
      </c>
      <c r="J2878" t="s">
        <v>78</v>
      </c>
      <c r="K2878">
        <v>51.28</v>
      </c>
      <c r="L2878">
        <v>5.2251549999999991</v>
      </c>
      <c r="M2878">
        <v>-0.1005711792281592</v>
      </c>
      <c r="N2878">
        <v>5.2957647058823518</v>
      </c>
      <c r="O2878">
        <v>-1.432554316434866</v>
      </c>
      <c r="P2878">
        <v>26320000</v>
      </c>
      <c r="Q2878">
        <v>17170000</v>
      </c>
      <c r="R2878">
        <v>1.53</v>
      </c>
      <c r="S2878">
        <v>26.960999999999999</v>
      </c>
      <c r="T2878">
        <v>5.8409999999999993</v>
      </c>
      <c r="U2878">
        <v>14.904</v>
      </c>
      <c r="V2878">
        <f t="shared" si="406"/>
        <v>2.3832474261039138</v>
      </c>
      <c r="AC2878">
        <v>5.5250000000000004</v>
      </c>
      <c r="AD2878">
        <v>4.97</v>
      </c>
      <c r="AH2878" s="85">
        <f>IF(AND(M2878&lt;Variables!$G$6,M2878&gt;Variables!$G$5),0,1)</f>
        <v>1</v>
      </c>
      <c r="AI2878" s="85">
        <f t="shared" si="404"/>
        <v>1</v>
      </c>
      <c r="AJ2878" s="85">
        <f>IF(I2878&gt;Variables!$G$7,0,1)</f>
        <v>0</v>
      </c>
      <c r="AK2878" s="85">
        <f>IF(F2878&gt;Variables!$G$8,0,1)</f>
        <v>0</v>
      </c>
      <c r="AL2878" s="85">
        <f>IF(G2878&gt;Variables!$G$9,0,1)</f>
        <v>1</v>
      </c>
      <c r="AM2878" s="85">
        <f>IF(AND(K2878&gt;Variables!$G$10,K2878&lt;Variables!$G$11),0,1)</f>
        <v>0</v>
      </c>
      <c r="AN2878" s="103">
        <f>IF(H2878&lt;Variables!$G$13,1,0)</f>
        <v>1</v>
      </c>
      <c r="AO2878" s="101">
        <f>IF(R2878&lt;Variables!$G$12,0,1)</f>
        <v>0</v>
      </c>
      <c r="AP2878" s="86">
        <f t="shared" si="407"/>
        <v>1</v>
      </c>
      <c r="AR2878">
        <v>0</v>
      </c>
      <c r="AS2878">
        <v>0</v>
      </c>
      <c r="AT2878">
        <v>1</v>
      </c>
      <c r="AU2878">
        <v>0</v>
      </c>
      <c r="BA2878">
        <v>-2.25</v>
      </c>
    </row>
    <row r="2879" spans="3:53" ht="12.75" x14ac:dyDescent="0.2">
      <c r="C2879" t="s">
        <v>759</v>
      </c>
      <c r="D2879" t="s">
        <v>735</v>
      </c>
      <c r="E2879">
        <v>4.43</v>
      </c>
      <c r="F2879">
        <v>72</v>
      </c>
      <c r="G2879">
        <v>30.15</v>
      </c>
      <c r="H2879">
        <v>147.05000000000001</v>
      </c>
      <c r="I2879">
        <v>-6.4580000000000002</v>
      </c>
      <c r="J2879" t="s">
        <v>76</v>
      </c>
      <c r="K2879">
        <v>57.07</v>
      </c>
      <c r="L2879">
        <v>4.3487400000000003</v>
      </c>
      <c r="M2879">
        <v>0.25892557384437898</v>
      </c>
      <c r="N2879">
        <v>4.0142058823529414</v>
      </c>
      <c r="O2879">
        <v>8.6142596513851792</v>
      </c>
      <c r="P2879">
        <v>68520000</v>
      </c>
      <c r="Q2879">
        <v>2260000</v>
      </c>
      <c r="R2879">
        <v>30.32</v>
      </c>
      <c r="S2879">
        <v>26.960999999999999</v>
      </c>
      <c r="T2879">
        <v>5.8409999999999993</v>
      </c>
      <c r="U2879">
        <v>14.904</v>
      </c>
      <c r="V2879">
        <f t="shared" si="406"/>
        <v>2.4282263512851991</v>
      </c>
      <c r="AC2879">
        <v>4.4800000000000004</v>
      </c>
      <c r="AD2879">
        <v>3.11</v>
      </c>
      <c r="AH2879" s="85">
        <f>IF(AND(M2879&lt;Variables!$G$6,M2879&gt;Variables!$G$5),0,1)</f>
        <v>1</v>
      </c>
      <c r="AI2879" s="85">
        <f t="shared" si="404"/>
        <v>0</v>
      </c>
      <c r="AJ2879" s="85">
        <f>IF(I2879&gt;Variables!$G$7,0,1)</f>
        <v>1</v>
      </c>
      <c r="AK2879" s="85">
        <f>IF(F2879&gt;Variables!$G$8,0,1)</f>
        <v>0</v>
      </c>
      <c r="AL2879" s="85">
        <f>IF(G2879&gt;Variables!$G$9,0,1)</f>
        <v>0</v>
      </c>
      <c r="AM2879" s="85">
        <f>IF(AND(K2879&gt;Variables!$G$10,K2879&lt;Variables!$G$11),0,1)</f>
        <v>0</v>
      </c>
      <c r="AN2879" s="103">
        <f>IF(H2879&lt;Variables!$G$13,1,0)</f>
        <v>1</v>
      </c>
      <c r="AO2879" s="101">
        <f>IF(R2879&lt;Variables!$G$12,0,1)</f>
        <v>1</v>
      </c>
      <c r="AP2879" s="86">
        <f t="shared" si="407"/>
        <v>0</v>
      </c>
      <c r="AR2879">
        <v>0</v>
      </c>
      <c r="AS2879">
        <v>0</v>
      </c>
      <c r="AT2879">
        <v>1</v>
      </c>
      <c r="AU2879">
        <v>0</v>
      </c>
      <c r="BA2879">
        <v>-2.25</v>
      </c>
    </row>
    <row r="2880" spans="3:53" ht="12.75" x14ac:dyDescent="0.2">
      <c r="C2880" t="s">
        <v>759</v>
      </c>
      <c r="D2880" t="s">
        <v>741</v>
      </c>
      <c r="E2880">
        <v>11.9</v>
      </c>
      <c r="F2880">
        <v>29.24</v>
      </c>
      <c r="G2880">
        <v>3.18</v>
      </c>
      <c r="H2880">
        <v>204.42</v>
      </c>
      <c r="I2880">
        <v>11.603</v>
      </c>
      <c r="J2880" t="s">
        <v>76</v>
      </c>
      <c r="K2880">
        <v>53.8</v>
      </c>
      <c r="L2880">
        <v>11.931139999999999</v>
      </c>
      <c r="M2880">
        <v>-0.34481197940849428</v>
      </c>
      <c r="N2880">
        <v>11.96515490196078</v>
      </c>
      <c r="O2880">
        <v>-0.6281147429897892</v>
      </c>
      <c r="P2880">
        <v>1240000</v>
      </c>
      <c r="Q2880">
        <v>83360</v>
      </c>
      <c r="R2880">
        <v>14.88</v>
      </c>
      <c r="S2880">
        <v>26.960999999999999</v>
      </c>
      <c r="T2880">
        <v>5.8409999999999993</v>
      </c>
      <c r="U2880">
        <v>14.904</v>
      </c>
      <c r="V2880">
        <f t="shared" si="406"/>
        <v>2.4191172160514416</v>
      </c>
      <c r="AC2880">
        <v>12</v>
      </c>
      <c r="AD2880">
        <v>11.87</v>
      </c>
      <c r="AH2880" s="85">
        <f>IF(AND(M2880&lt;Variables!$G$6,M2880&gt;Variables!$G$5),0,1)</f>
        <v>1</v>
      </c>
      <c r="AI2880" s="85">
        <f t="shared" si="404"/>
        <v>1</v>
      </c>
      <c r="AJ2880" s="85">
        <f>IF(I2880&gt;Variables!$G$7,0,1)</f>
        <v>0</v>
      </c>
      <c r="AK2880" s="85">
        <f>IF(F2880&gt;Variables!$G$8,0,1)</f>
        <v>0</v>
      </c>
      <c r="AL2880" s="85">
        <f>IF(G2880&gt;Variables!$G$9,0,1)</f>
        <v>1</v>
      </c>
      <c r="AM2880" s="85">
        <f>IF(AND(K2880&gt;Variables!$G$10,K2880&lt;Variables!$G$11),0,1)</f>
        <v>0</v>
      </c>
      <c r="AN2880" s="103">
        <f>IF(H2880&lt;Variables!$G$13,1,0)</f>
        <v>1</v>
      </c>
      <c r="AO2880" s="101">
        <f>IF(R2880&lt;Variables!$G$12,0,1)</f>
        <v>1</v>
      </c>
      <c r="AP2880" s="86">
        <f t="shared" si="407"/>
        <v>0</v>
      </c>
      <c r="AR2880">
        <v>0</v>
      </c>
      <c r="AS2880">
        <v>1</v>
      </c>
      <c r="AT2880">
        <v>0</v>
      </c>
      <c r="AU2880">
        <v>0</v>
      </c>
      <c r="BA2880">
        <v>0.43</v>
      </c>
    </row>
    <row r="2881" spans="3:53" ht="12.75" x14ac:dyDescent="0.2">
      <c r="C2881" t="s">
        <v>759</v>
      </c>
      <c r="D2881" t="s">
        <v>306</v>
      </c>
      <c r="E2881">
        <v>25.1</v>
      </c>
      <c r="F2881">
        <v>6.03</v>
      </c>
      <c r="G2881">
        <v>9.35</v>
      </c>
      <c r="H2881">
        <v>8230</v>
      </c>
      <c r="I2881">
        <v>-15.707000000000001</v>
      </c>
      <c r="J2881" t="s">
        <v>76</v>
      </c>
      <c r="K2881">
        <v>60.55</v>
      </c>
      <c r="L2881">
        <v>24.969115000000009</v>
      </c>
      <c r="M2881">
        <v>0.50416284277593781</v>
      </c>
      <c r="N2881">
        <v>24.015066666666659</v>
      </c>
      <c r="O2881">
        <v>4.4968991688551219</v>
      </c>
      <c r="P2881">
        <v>3730000</v>
      </c>
      <c r="Q2881">
        <v>5849000</v>
      </c>
      <c r="R2881">
        <v>0.64</v>
      </c>
      <c r="S2881">
        <v>26.960999999999999</v>
      </c>
      <c r="T2881">
        <v>5.8409999999999993</v>
      </c>
      <c r="U2881">
        <v>14.904</v>
      </c>
      <c r="V2881">
        <f t="shared" si="406"/>
        <v>2.447828730928991</v>
      </c>
      <c r="AC2881">
        <v>25.52</v>
      </c>
      <c r="AD2881">
        <v>24.08</v>
      </c>
      <c r="AH2881" s="85">
        <f>IF(AND(M2881&lt;Variables!$G$6,M2881&gt;Variables!$G$5),0,1)</f>
        <v>1</v>
      </c>
      <c r="AI2881" s="85">
        <f t="shared" si="404"/>
        <v>0</v>
      </c>
      <c r="AJ2881" s="85">
        <f>IF(I2881&gt;Variables!$G$7,0,1)</f>
        <v>1</v>
      </c>
      <c r="AK2881" s="85">
        <f>IF(F2881&gt;Variables!$G$8,0,1)</f>
        <v>1</v>
      </c>
      <c r="AL2881" s="85">
        <f>IF(G2881&gt;Variables!$G$9,0,1)</f>
        <v>1</v>
      </c>
      <c r="AM2881" s="85">
        <f>IF(AND(K2881&gt;Variables!$G$10,K2881&lt;Variables!$G$11),0,1)</f>
        <v>0</v>
      </c>
      <c r="AN2881" s="103">
        <f>IF(H2881&lt;Variables!$G$13,1,0)</f>
        <v>0</v>
      </c>
      <c r="AO2881" s="101">
        <f>IF(R2881&lt;Variables!$G$12,0,1)</f>
        <v>0</v>
      </c>
      <c r="AP2881" s="86">
        <f t="shared" si="407"/>
        <v>0</v>
      </c>
      <c r="AR2881">
        <v>0</v>
      </c>
      <c r="AS2881">
        <v>0</v>
      </c>
      <c r="AT2881">
        <v>1</v>
      </c>
      <c r="AU2881">
        <v>0</v>
      </c>
      <c r="BA2881">
        <v>-1.1399999999999999</v>
      </c>
    </row>
    <row r="2882" spans="3:53" ht="12.75" x14ac:dyDescent="0.2">
      <c r="C2882" t="s">
        <v>759</v>
      </c>
      <c r="D2882" t="s">
        <v>273</v>
      </c>
      <c r="E2882">
        <v>5.6</v>
      </c>
      <c r="F2882">
        <v>5.46</v>
      </c>
      <c r="G2882">
        <v>3.7</v>
      </c>
      <c r="H2882">
        <v>2600</v>
      </c>
      <c r="I2882">
        <v>5.0919999999999996</v>
      </c>
      <c r="J2882" t="s">
        <v>76</v>
      </c>
      <c r="K2882">
        <v>62.65</v>
      </c>
      <c r="L2882">
        <v>5.5964349999999996</v>
      </c>
      <c r="M2882">
        <v>6.3701266967275433E-2</v>
      </c>
      <c r="N2882">
        <v>5.5374921568627462</v>
      </c>
      <c r="O2882">
        <v>1.128811407159936</v>
      </c>
      <c r="P2882">
        <v>638487</v>
      </c>
      <c r="Q2882">
        <v>2147000</v>
      </c>
      <c r="R2882">
        <v>0.3</v>
      </c>
      <c r="S2882">
        <v>26.960999999999999</v>
      </c>
      <c r="T2882">
        <v>5.8409999999999993</v>
      </c>
      <c r="U2882">
        <v>14.904</v>
      </c>
      <c r="V2882">
        <f t="shared" si="406"/>
        <v>2.4940705559324821</v>
      </c>
      <c r="AC2882">
        <v>6.09</v>
      </c>
      <c r="AD2882">
        <v>5.6</v>
      </c>
      <c r="AH2882" s="85">
        <f>IF(AND(M2882&lt;Variables!$G$6,M2882&gt;Variables!$G$5),0,1)</f>
        <v>1</v>
      </c>
      <c r="AI2882" s="85">
        <f t="shared" si="404"/>
        <v>0</v>
      </c>
      <c r="AJ2882" s="85">
        <f>IF(I2882&gt;Variables!$G$7,0,1)</f>
        <v>0</v>
      </c>
      <c r="AK2882" s="85">
        <f>IF(F2882&gt;Variables!$G$8,0,1)</f>
        <v>1</v>
      </c>
      <c r="AL2882" s="85">
        <f>IF(G2882&gt;Variables!$G$9,0,1)</f>
        <v>1</v>
      </c>
      <c r="AM2882" s="85">
        <f>IF(AND(K2882&gt;Variables!$G$10,K2882&lt;Variables!$G$11),0,1)</f>
        <v>0</v>
      </c>
      <c r="AN2882" s="103">
        <f>IF(H2882&lt;Variables!$G$13,1,0)</f>
        <v>0</v>
      </c>
      <c r="AO2882" s="101">
        <f>IF(R2882&lt;Variables!$G$12,0,1)</f>
        <v>0</v>
      </c>
      <c r="AP2882" s="86">
        <f t="shared" si="407"/>
        <v>0</v>
      </c>
      <c r="AR2882">
        <v>1</v>
      </c>
      <c r="AS2882">
        <v>0</v>
      </c>
      <c r="AT2882">
        <v>0</v>
      </c>
      <c r="AU2882">
        <v>0</v>
      </c>
      <c r="BA2882">
        <v>2</v>
      </c>
    </row>
    <row r="2883" spans="3:53" ht="12.75" x14ac:dyDescent="0.2">
      <c r="C2883" t="s">
        <v>759</v>
      </c>
      <c r="D2883" t="s">
        <v>758</v>
      </c>
      <c r="E2883">
        <v>2.81</v>
      </c>
      <c r="F2883">
        <v>21.74</v>
      </c>
      <c r="G2883">
        <v>3.31</v>
      </c>
      <c r="H2883">
        <v>46.87</v>
      </c>
      <c r="I2883">
        <v>-70.819999999999993</v>
      </c>
      <c r="J2883" t="s">
        <v>78</v>
      </c>
      <c r="K2883">
        <v>57.75</v>
      </c>
      <c r="L2883">
        <v>2.7755999999999998</v>
      </c>
      <c r="M2883">
        <v>1.239371667387239</v>
      </c>
      <c r="N2883">
        <v>2.6928352941176481</v>
      </c>
      <c r="O2883">
        <v>4.3509792870842237</v>
      </c>
      <c r="P2883">
        <v>30170000</v>
      </c>
      <c r="Q2883">
        <v>8560000</v>
      </c>
      <c r="R2883">
        <v>3.52</v>
      </c>
      <c r="S2883">
        <v>26.960999999999999</v>
      </c>
      <c r="T2883">
        <v>5.8409999999999993</v>
      </c>
      <c r="U2883">
        <v>14.904</v>
      </c>
      <c r="V2883">
        <f t="shared" si="406"/>
        <v>2.3873267199884705</v>
      </c>
      <c r="AC2883">
        <v>2.87</v>
      </c>
      <c r="AD2883">
        <v>2.5</v>
      </c>
      <c r="AH2883" s="85">
        <f>IF(AND(M2883&lt;Variables!$G$6,M2883&gt;Variables!$G$5),0,1)</f>
        <v>1</v>
      </c>
      <c r="AI2883" s="85">
        <f t="shared" ref="AI2883:AI2946" si="408">IF(L2883&gt;N2883,0,1)</f>
        <v>0</v>
      </c>
      <c r="AJ2883" s="85">
        <f>IF(I2883&gt;Variables!$G$7,0,1)</f>
        <v>1</v>
      </c>
      <c r="AK2883" s="85">
        <f>IF(F2883&gt;Variables!$G$8,0,1)</f>
        <v>0</v>
      </c>
      <c r="AL2883" s="85">
        <f>IF(G2883&gt;Variables!$G$9,0,1)</f>
        <v>1</v>
      </c>
      <c r="AM2883" s="85">
        <f>IF(AND(K2883&gt;Variables!$G$10,K2883&lt;Variables!$G$11),0,1)</f>
        <v>0</v>
      </c>
      <c r="AN2883" s="103">
        <f>IF(H2883&lt;Variables!$G$13,1,0)</f>
        <v>1</v>
      </c>
      <c r="AO2883" s="101">
        <f>IF(R2883&lt;Variables!$G$12,0,1)</f>
        <v>1</v>
      </c>
      <c r="AP2883" s="86">
        <f t="shared" si="407"/>
        <v>1</v>
      </c>
      <c r="AR2883">
        <v>0</v>
      </c>
      <c r="AS2883">
        <v>0</v>
      </c>
      <c r="AT2883">
        <v>1</v>
      </c>
      <c r="AU2883">
        <v>0</v>
      </c>
      <c r="BA2883">
        <v>-2.25</v>
      </c>
    </row>
    <row r="2884" spans="3:53" ht="12.75" x14ac:dyDescent="0.2">
      <c r="C2884" t="s">
        <v>759</v>
      </c>
      <c r="D2884" t="s">
        <v>747</v>
      </c>
      <c r="E2884">
        <v>12.04</v>
      </c>
      <c r="F2884">
        <v>28.37</v>
      </c>
      <c r="G2884">
        <v>-8.64</v>
      </c>
      <c r="H2884">
        <v>191.97</v>
      </c>
      <c r="I2884">
        <v>-4.1820000000000004</v>
      </c>
      <c r="J2884" t="s">
        <v>78</v>
      </c>
      <c r="K2884">
        <v>55.62</v>
      </c>
      <c r="L2884">
        <v>11.910935</v>
      </c>
      <c r="M2884">
        <v>1.5873229095784771</v>
      </c>
      <c r="N2884">
        <v>11.995658823529411</v>
      </c>
      <c r="O2884">
        <v>0.8698244757171727</v>
      </c>
      <c r="P2884">
        <v>3040000</v>
      </c>
      <c r="Q2884">
        <v>0</v>
      </c>
      <c r="R2884">
        <v>1</v>
      </c>
      <c r="S2884">
        <v>26.960999999999999</v>
      </c>
      <c r="T2884">
        <v>5.8409999999999993</v>
      </c>
      <c r="U2884">
        <v>14.904</v>
      </c>
      <c r="V2884">
        <f t="shared" si="406"/>
        <v>2.3581896646276714</v>
      </c>
      <c r="AC2884">
        <v>12.12</v>
      </c>
      <c r="AD2884">
        <v>10.6135</v>
      </c>
      <c r="AH2884" s="85">
        <f>IF(AND(M2884&lt;Variables!$G$6,M2884&gt;Variables!$G$5),0,1)</f>
        <v>1</v>
      </c>
      <c r="AI2884" s="85">
        <f t="shared" si="408"/>
        <v>1</v>
      </c>
      <c r="AJ2884" s="85">
        <f>IF(I2884&gt;Variables!$G$7,0,1)</f>
        <v>1</v>
      </c>
      <c r="AK2884" s="85">
        <f>IF(F2884&gt;Variables!$G$8,0,1)</f>
        <v>0</v>
      </c>
      <c r="AL2884" s="85">
        <f>IF(G2884&gt;Variables!$G$9,0,1)</f>
        <v>1</v>
      </c>
      <c r="AM2884" s="85">
        <f>IF(AND(K2884&gt;Variables!$G$10,K2884&lt;Variables!$G$11),0,1)</f>
        <v>0</v>
      </c>
      <c r="AN2884" s="103">
        <f>IF(H2884&lt;Variables!$G$13,1,0)</f>
        <v>1</v>
      </c>
      <c r="AO2884" s="101">
        <f>IF(R2884&lt;Variables!$G$12,0,1)</f>
        <v>0</v>
      </c>
      <c r="AP2884" s="86">
        <f t="shared" si="407"/>
        <v>1</v>
      </c>
      <c r="AR2884">
        <v>0</v>
      </c>
      <c r="AS2884">
        <v>0</v>
      </c>
      <c r="AT2884">
        <v>1</v>
      </c>
      <c r="AU2884">
        <v>0</v>
      </c>
      <c r="BA2884">
        <v>-2.25</v>
      </c>
    </row>
    <row r="2885" spans="3:53" ht="12.75" x14ac:dyDescent="0.2">
      <c r="C2885" t="s">
        <v>759</v>
      </c>
      <c r="D2885" t="s">
        <v>748</v>
      </c>
      <c r="E2885">
        <v>16.350000000000001</v>
      </c>
      <c r="F2885">
        <v>41.15</v>
      </c>
      <c r="G2885">
        <v>13.45</v>
      </c>
      <c r="H2885">
        <v>1460</v>
      </c>
      <c r="I2885">
        <v>-62.508000000000003</v>
      </c>
      <c r="J2885" t="s">
        <v>78</v>
      </c>
      <c r="K2885">
        <v>51.87</v>
      </c>
      <c r="L2885">
        <v>16.404254999999999</v>
      </c>
      <c r="M2885">
        <v>-0.47643126737543928</v>
      </c>
      <c r="N2885">
        <v>16.290074509803929</v>
      </c>
      <c r="O2885">
        <v>0.22114994117671469</v>
      </c>
      <c r="P2885">
        <v>66340000</v>
      </c>
      <c r="Q2885">
        <v>12270000</v>
      </c>
      <c r="R2885">
        <v>5.41</v>
      </c>
      <c r="S2885">
        <v>26.960999999999999</v>
      </c>
      <c r="T2885">
        <v>5.8409999999999993</v>
      </c>
      <c r="U2885">
        <v>14.904</v>
      </c>
      <c r="V2885">
        <f t="shared" si="406"/>
        <v>2.4013334085970985</v>
      </c>
      <c r="AC2885">
        <v>16.45</v>
      </c>
      <c r="AD2885">
        <v>13.1</v>
      </c>
      <c r="AH2885" s="85">
        <f>IF(AND(M2885&lt;Variables!$G$6,M2885&gt;Variables!$G$5),0,1)</f>
        <v>1</v>
      </c>
      <c r="AI2885" s="85">
        <f t="shared" si="408"/>
        <v>0</v>
      </c>
      <c r="AJ2885" s="85">
        <f>IF(I2885&gt;Variables!$G$7,0,1)</f>
        <v>1</v>
      </c>
      <c r="AK2885" s="85">
        <f>IF(F2885&gt;Variables!$G$8,0,1)</f>
        <v>0</v>
      </c>
      <c r="AL2885" s="85">
        <f>IF(G2885&gt;Variables!$G$9,0,1)</f>
        <v>0</v>
      </c>
      <c r="AM2885" s="85">
        <f>IF(AND(K2885&gt;Variables!$G$10,K2885&lt;Variables!$G$11),0,1)</f>
        <v>0</v>
      </c>
      <c r="AN2885" s="103">
        <f>IF(H2885&lt;Variables!$G$13,1,0)</f>
        <v>1</v>
      </c>
      <c r="AO2885" s="101">
        <f>IF(R2885&lt;Variables!$G$12,0,1)</f>
        <v>1</v>
      </c>
      <c r="AP2885" s="86">
        <f t="shared" si="407"/>
        <v>1</v>
      </c>
      <c r="AR2885">
        <v>0</v>
      </c>
      <c r="AS2885">
        <v>0</v>
      </c>
      <c r="AT2885">
        <v>1</v>
      </c>
      <c r="AU2885">
        <v>0</v>
      </c>
      <c r="BA2885">
        <v>-2.25</v>
      </c>
    </row>
    <row r="2886" spans="3:53" ht="12.75" x14ac:dyDescent="0.2">
      <c r="C2886" t="s">
        <v>759</v>
      </c>
      <c r="D2886" t="s">
        <v>446</v>
      </c>
      <c r="E2886">
        <v>4.24</v>
      </c>
      <c r="F2886">
        <v>14.09</v>
      </c>
      <c r="G2886">
        <v>8.24</v>
      </c>
      <c r="H2886">
        <v>46.16</v>
      </c>
      <c r="I2886">
        <v>-10.337</v>
      </c>
      <c r="J2886" t="s">
        <v>78</v>
      </c>
      <c r="K2886">
        <v>45.38</v>
      </c>
      <c r="L2886">
        <v>4.2424699999999991</v>
      </c>
      <c r="M2886">
        <v>-1.010496243933342</v>
      </c>
      <c r="N2886">
        <v>4.2330588235294124</v>
      </c>
      <c r="O2886">
        <v>-0.79041716461466816</v>
      </c>
      <c r="P2886">
        <v>10880000</v>
      </c>
      <c r="Q2886">
        <v>2290000</v>
      </c>
      <c r="R2886">
        <v>4.75</v>
      </c>
      <c r="S2886">
        <v>26.960999999999999</v>
      </c>
      <c r="T2886">
        <v>5.8409999999999993</v>
      </c>
      <c r="U2886">
        <v>14.904</v>
      </c>
      <c r="V2886">
        <f t="shared" si="406"/>
        <v>2.3319270955778117</v>
      </c>
      <c r="AC2886">
        <v>4.26</v>
      </c>
      <c r="AD2886">
        <v>3.605</v>
      </c>
      <c r="AH2886" s="85">
        <f>IF(AND(M2886&lt;Variables!$G$6,M2886&gt;Variables!$G$5),0,1)</f>
        <v>1</v>
      </c>
      <c r="AI2886" s="85">
        <f t="shared" si="408"/>
        <v>0</v>
      </c>
      <c r="AJ2886" s="85">
        <f>IF(I2886&gt;Variables!$G$7,0,1)</f>
        <v>1</v>
      </c>
      <c r="AK2886" s="85">
        <f>IF(F2886&gt;Variables!$G$8,0,1)</f>
        <v>0</v>
      </c>
      <c r="AL2886" s="85">
        <f>IF(G2886&gt;Variables!$G$9,0,1)</f>
        <v>1</v>
      </c>
      <c r="AM2886" s="85">
        <f>IF(AND(K2886&gt;Variables!$G$10,K2886&lt;Variables!$G$11),0,1)</f>
        <v>1</v>
      </c>
      <c r="AN2886" s="103">
        <f>IF(H2886&lt;Variables!$G$13,1,0)</f>
        <v>1</v>
      </c>
      <c r="AO2886" s="101">
        <f>IF(R2886&lt;Variables!$G$12,0,1)</f>
        <v>1</v>
      </c>
      <c r="AP2886" s="86">
        <f t="shared" si="407"/>
        <v>1</v>
      </c>
      <c r="AR2886">
        <v>0</v>
      </c>
      <c r="AS2886">
        <v>0</v>
      </c>
      <c r="AT2886">
        <v>1</v>
      </c>
      <c r="AU2886">
        <v>0</v>
      </c>
      <c r="BA2886">
        <v>-2.25</v>
      </c>
    </row>
    <row r="2887" spans="3:53" ht="12.75" x14ac:dyDescent="0.2">
      <c r="C2887" t="s">
        <v>759</v>
      </c>
      <c r="D2887" t="s">
        <v>740</v>
      </c>
      <c r="E2887">
        <v>6.57</v>
      </c>
      <c r="F2887">
        <v>5.63</v>
      </c>
      <c r="G2887">
        <v>1.86</v>
      </c>
      <c r="H2887">
        <v>-99999</v>
      </c>
      <c r="I2887">
        <v>19.149999999999999</v>
      </c>
      <c r="J2887" t="s">
        <v>78</v>
      </c>
      <c r="K2887">
        <v>63.41</v>
      </c>
      <c r="L2887">
        <v>6.5644444444444447</v>
      </c>
      <c r="M2887">
        <v>8.4631008801624608E-2</v>
      </c>
      <c r="N2887">
        <v>6.5694482758620669</v>
      </c>
      <c r="O2887">
        <v>8.3983329309486546E-3</v>
      </c>
      <c r="P2887">
        <v>24794</v>
      </c>
      <c r="Q2887">
        <v>69528</v>
      </c>
      <c r="R2887">
        <v>0.36</v>
      </c>
      <c r="S2887">
        <v>26.960999999999999</v>
      </c>
      <c r="T2887">
        <v>5.8409999999999993</v>
      </c>
      <c r="U2887">
        <v>14.904</v>
      </c>
      <c r="V2887">
        <f t="shared" si="406"/>
        <v>2.5004495972918077</v>
      </c>
      <c r="AC2887">
        <v>6.58</v>
      </c>
      <c r="AD2887">
        <v>6.52</v>
      </c>
      <c r="AH2887" s="85">
        <f>IF(AND(M2887&lt;Variables!$G$6,M2887&gt;Variables!$G$5),0,1)</f>
        <v>1</v>
      </c>
      <c r="AI2887" s="85">
        <f t="shared" si="408"/>
        <v>1</v>
      </c>
      <c r="AJ2887" s="85">
        <f>IF(I2887&gt;Variables!$G$7,0,1)</f>
        <v>0</v>
      </c>
      <c r="AK2887" s="85">
        <f>IF(F2887&gt;Variables!$G$8,0,1)</f>
        <v>1</v>
      </c>
      <c r="AL2887" s="85">
        <f>IF(G2887&gt;Variables!$G$9,0,1)</f>
        <v>1</v>
      </c>
      <c r="AM2887" s="85">
        <f>IF(AND(K2887&gt;Variables!$G$10,K2887&lt;Variables!$G$11),0,1)</f>
        <v>0</v>
      </c>
      <c r="AN2887" s="103">
        <f>IF(H2887&lt;Variables!$G$13,1,0)</f>
        <v>1</v>
      </c>
      <c r="AO2887" s="101">
        <f>IF(R2887&lt;Variables!$G$12,0,1)</f>
        <v>0</v>
      </c>
      <c r="AP2887" s="86">
        <f t="shared" si="407"/>
        <v>1</v>
      </c>
      <c r="AR2887">
        <v>0</v>
      </c>
      <c r="AS2887">
        <v>0</v>
      </c>
      <c r="AT2887">
        <v>0</v>
      </c>
      <c r="AU2887">
        <v>0</v>
      </c>
      <c r="BA2887">
        <v>0</v>
      </c>
    </row>
    <row r="2888" spans="3:53" ht="12.75" x14ac:dyDescent="0.2">
      <c r="C2888" t="s">
        <v>759</v>
      </c>
      <c r="D2888" t="s">
        <v>737</v>
      </c>
      <c r="E2888">
        <v>62.88</v>
      </c>
      <c r="F2888">
        <v>5.13</v>
      </c>
      <c r="G2888">
        <v>2.1800000000000002</v>
      </c>
      <c r="H2888">
        <v>87200</v>
      </c>
      <c r="I2888">
        <v>5.0000000000000001E-3</v>
      </c>
      <c r="J2888" t="s">
        <v>78</v>
      </c>
      <c r="K2888">
        <v>75.88</v>
      </c>
      <c r="L2888">
        <v>62.362894999999988</v>
      </c>
      <c r="M2888">
        <v>0.88001847893688823</v>
      </c>
      <c r="N2888">
        <v>61.813547058823517</v>
      </c>
      <c r="O2888">
        <v>1.776557071108452</v>
      </c>
      <c r="P2888">
        <v>10408000</v>
      </c>
      <c r="Q2888">
        <v>18048000</v>
      </c>
      <c r="R2888">
        <v>0.57999999999999996</v>
      </c>
      <c r="S2888">
        <v>26.960999999999999</v>
      </c>
      <c r="T2888">
        <v>5.8409999999999993</v>
      </c>
      <c r="U2888">
        <v>14.904</v>
      </c>
      <c r="V2888">
        <f t="shared" si="406"/>
        <v>2.5464624712052881</v>
      </c>
      <c r="AC2888">
        <v>63.674999999999997</v>
      </c>
      <c r="AD2888">
        <v>62.48</v>
      </c>
      <c r="AH2888" s="85">
        <f>IF(AND(M2888&lt;Variables!$G$6,M2888&gt;Variables!$G$5),0,1)</f>
        <v>1</v>
      </c>
      <c r="AI2888" s="85">
        <f t="shared" si="408"/>
        <v>0</v>
      </c>
      <c r="AJ2888" s="85">
        <f>IF(I2888&gt;Variables!$G$7,0,1)</f>
        <v>0</v>
      </c>
      <c r="AK2888" s="85">
        <f>IF(F2888&gt;Variables!$G$8,0,1)</f>
        <v>1</v>
      </c>
      <c r="AL2888" s="85">
        <f>IF(G2888&gt;Variables!$G$9,0,1)</f>
        <v>1</v>
      </c>
      <c r="AM2888" s="85">
        <f>IF(AND(K2888&gt;Variables!$G$10,K2888&lt;Variables!$G$11),0,1)</f>
        <v>1</v>
      </c>
      <c r="AN2888" s="103">
        <f>IF(H2888&lt;Variables!$G$13,1,0)</f>
        <v>0</v>
      </c>
      <c r="AO2888" s="101">
        <f>IF(R2888&lt;Variables!$G$12,0,1)</f>
        <v>0</v>
      </c>
      <c r="AP2888" s="86">
        <f t="shared" si="407"/>
        <v>1</v>
      </c>
      <c r="AR2888">
        <v>0</v>
      </c>
      <c r="AS2888">
        <v>0</v>
      </c>
      <c r="AT2888">
        <v>1</v>
      </c>
      <c r="AU2888">
        <v>0</v>
      </c>
      <c r="BA2888">
        <v>-0.63</v>
      </c>
    </row>
    <row r="2889" spans="3:53" ht="12.75" x14ac:dyDescent="0.2">
      <c r="C2889" t="s">
        <v>759</v>
      </c>
      <c r="D2889" t="s">
        <v>697</v>
      </c>
      <c r="E2889">
        <v>3.57</v>
      </c>
      <c r="F2889">
        <v>15.86</v>
      </c>
      <c r="G2889">
        <v>9.5500000000000007</v>
      </c>
      <c r="H2889">
        <v>-99999</v>
      </c>
      <c r="I2889">
        <v>-22.344999999999999</v>
      </c>
      <c r="J2889" t="s">
        <v>78</v>
      </c>
      <c r="K2889">
        <v>49.61</v>
      </c>
      <c r="L2889">
        <v>3.491366666666667</v>
      </c>
      <c r="M2889">
        <v>-1.47124812633066</v>
      </c>
      <c r="N2889">
        <v>3.4423780487804869</v>
      </c>
      <c r="O2889">
        <v>-6.9081569391539574E-2</v>
      </c>
      <c r="P2889">
        <v>53958</v>
      </c>
      <c r="Q2889">
        <v>53701</v>
      </c>
      <c r="R2889">
        <v>1</v>
      </c>
      <c r="S2889">
        <v>26.960999999999999</v>
      </c>
      <c r="T2889">
        <v>5.8409999999999993</v>
      </c>
      <c r="U2889">
        <v>14.904</v>
      </c>
      <c r="V2889">
        <f t="shared" si="406"/>
        <v>2.3995549550949482</v>
      </c>
      <c r="AC2889">
        <v>4.49</v>
      </c>
      <c r="AD2889">
        <v>3.4</v>
      </c>
      <c r="AH2889" s="85">
        <f>IF(AND(M2889&lt;Variables!$G$6,M2889&gt;Variables!$G$5),0,1)</f>
        <v>1</v>
      </c>
      <c r="AI2889" s="85">
        <f t="shared" si="408"/>
        <v>0</v>
      </c>
      <c r="AJ2889" s="85">
        <f>IF(I2889&gt;Variables!$G$7,0,1)</f>
        <v>1</v>
      </c>
      <c r="AK2889" s="85">
        <f>IF(F2889&gt;Variables!$G$8,0,1)</f>
        <v>0</v>
      </c>
      <c r="AL2889" s="85">
        <f>IF(G2889&gt;Variables!$G$9,0,1)</f>
        <v>1</v>
      </c>
      <c r="AM2889" s="85">
        <f>IF(AND(K2889&gt;Variables!$G$10,K2889&lt;Variables!$G$11),0,1)</f>
        <v>1</v>
      </c>
      <c r="AN2889" s="103">
        <f>IF(H2889&lt;Variables!$G$13,1,0)</f>
        <v>1</v>
      </c>
      <c r="AO2889" s="101">
        <f>IF(R2889&lt;Variables!$G$12,0,1)</f>
        <v>0</v>
      </c>
      <c r="AP2889" s="86">
        <f t="shared" si="407"/>
        <v>1</v>
      </c>
      <c r="AR2889">
        <v>0</v>
      </c>
      <c r="AS2889">
        <v>0</v>
      </c>
      <c r="AT2889">
        <v>1</v>
      </c>
      <c r="AU2889">
        <v>0</v>
      </c>
      <c r="BA2889">
        <v>-2.25</v>
      </c>
    </row>
    <row r="2890" spans="3:53" ht="12.75" x14ac:dyDescent="0.2">
      <c r="C2890" t="s">
        <v>760</v>
      </c>
      <c r="D2890" t="s">
        <v>273</v>
      </c>
      <c r="E2890">
        <v>5.65</v>
      </c>
      <c r="F2890">
        <v>6.5</v>
      </c>
      <c r="G2890">
        <v>4.7</v>
      </c>
      <c r="H2890">
        <v>2600</v>
      </c>
      <c r="I2890">
        <v>5.1970000000000001</v>
      </c>
      <c r="J2890" t="s">
        <v>76</v>
      </c>
      <c r="K2890">
        <v>76.34</v>
      </c>
      <c r="L2890">
        <v>5.6132700000000009</v>
      </c>
      <c r="M2890">
        <v>0.71847603981278441</v>
      </c>
      <c r="N2890">
        <v>5.5801639999999999</v>
      </c>
      <c r="O2890">
        <v>1.316018668985357</v>
      </c>
      <c r="P2890">
        <v>733641</v>
      </c>
      <c r="Q2890">
        <v>2147000</v>
      </c>
      <c r="R2890">
        <v>0.34</v>
      </c>
      <c r="S2890">
        <v>27.486999999999998</v>
      </c>
      <c r="T2890">
        <v>6.0090000000000003</v>
      </c>
      <c r="U2890">
        <v>15.2692</v>
      </c>
      <c r="V2890">
        <f t="shared" si="406"/>
        <v>2.5665476080943921</v>
      </c>
      <c r="AC2890">
        <v>6.09</v>
      </c>
      <c r="AD2890">
        <v>5.63</v>
      </c>
      <c r="AH2890" s="85">
        <f>IF(AND(M2890&lt;Variables!$G$6,M2890&gt;Variables!$G$5),0,1)</f>
        <v>1</v>
      </c>
      <c r="AI2890" s="85">
        <f t="shared" si="408"/>
        <v>0</v>
      </c>
      <c r="AJ2890" s="85">
        <f>IF(I2890&gt;Variables!$G$7,0,1)</f>
        <v>0</v>
      </c>
      <c r="AK2890" s="85">
        <f>IF(F2890&gt;Variables!$G$8,0,1)</f>
        <v>1</v>
      </c>
      <c r="AL2890" s="85">
        <f>IF(G2890&gt;Variables!$G$9,0,1)</f>
        <v>1</v>
      </c>
      <c r="AM2890" s="85">
        <f>IF(AND(K2890&gt;Variables!$G$10,K2890&lt;Variables!$G$11),0,1)</f>
        <v>1</v>
      </c>
      <c r="AN2890" s="103">
        <f>IF(H2890&lt;Variables!$G$13,1,0)</f>
        <v>0</v>
      </c>
      <c r="AO2890" s="101">
        <f>IF(R2890&lt;Variables!$G$12,0,1)</f>
        <v>0</v>
      </c>
      <c r="AP2890" s="86">
        <f t="shared" si="407"/>
        <v>0</v>
      </c>
      <c r="AR2890">
        <v>1</v>
      </c>
      <c r="AS2890">
        <v>0</v>
      </c>
      <c r="AT2890">
        <v>0</v>
      </c>
      <c r="AU2890">
        <v>0</v>
      </c>
      <c r="BA2890">
        <v>0.97</v>
      </c>
    </row>
    <row r="2891" spans="3:53" ht="12.75" x14ac:dyDescent="0.2">
      <c r="C2891" t="s">
        <v>760</v>
      </c>
      <c r="D2891" t="s">
        <v>306</v>
      </c>
      <c r="E2891">
        <v>25.39</v>
      </c>
      <c r="F2891">
        <v>7.69</v>
      </c>
      <c r="G2891">
        <v>10.35</v>
      </c>
      <c r="H2891">
        <v>8230</v>
      </c>
      <c r="I2891">
        <v>-15.534000000000001</v>
      </c>
      <c r="J2891" t="s">
        <v>76</v>
      </c>
      <c r="K2891">
        <v>60.61</v>
      </c>
      <c r="L2891">
        <v>25.20983</v>
      </c>
      <c r="M2891">
        <v>0.45724227414463048</v>
      </c>
      <c r="N2891">
        <v>24.438582</v>
      </c>
      <c r="O2891">
        <v>3.6275345271669299</v>
      </c>
      <c r="P2891">
        <v>4498000</v>
      </c>
      <c r="Q2891">
        <v>5849000</v>
      </c>
      <c r="R2891">
        <v>0.77</v>
      </c>
      <c r="S2891">
        <v>27.486999999999998</v>
      </c>
      <c r="T2891">
        <v>6.0090000000000003</v>
      </c>
      <c r="U2891">
        <v>15.2692</v>
      </c>
      <c r="V2891">
        <f t="shared" si="406"/>
        <v>2.4510206294254275</v>
      </c>
      <c r="AC2891">
        <v>25.47</v>
      </c>
      <c r="AD2891">
        <v>24.08</v>
      </c>
      <c r="AH2891" s="85">
        <f>IF(AND(M2891&lt;Variables!$G$6,M2891&gt;Variables!$G$5),0,1)</f>
        <v>1</v>
      </c>
      <c r="AI2891" s="85">
        <f t="shared" si="408"/>
        <v>0</v>
      </c>
      <c r="AJ2891" s="85">
        <f>IF(I2891&gt;Variables!$G$7,0,1)</f>
        <v>1</v>
      </c>
      <c r="AK2891" s="85">
        <f>IF(F2891&gt;Variables!$G$8,0,1)</f>
        <v>1</v>
      </c>
      <c r="AL2891" s="85">
        <f>IF(G2891&gt;Variables!$G$9,0,1)</f>
        <v>1</v>
      </c>
      <c r="AM2891" s="85">
        <f>IF(AND(K2891&gt;Variables!$G$10,K2891&lt;Variables!$G$11),0,1)</f>
        <v>0</v>
      </c>
      <c r="AN2891" s="103">
        <f>IF(H2891&lt;Variables!$G$13,1,0)</f>
        <v>0</v>
      </c>
      <c r="AO2891" s="101">
        <f>IF(R2891&lt;Variables!$G$12,0,1)</f>
        <v>0</v>
      </c>
      <c r="AP2891" s="86">
        <f t="shared" si="407"/>
        <v>0</v>
      </c>
      <c r="AR2891">
        <v>0</v>
      </c>
      <c r="AS2891">
        <v>0</v>
      </c>
      <c r="AT2891">
        <v>1</v>
      </c>
      <c r="AU2891">
        <v>0</v>
      </c>
      <c r="BA2891">
        <v>-1.85</v>
      </c>
    </row>
    <row r="2892" spans="3:53" ht="12.75" x14ac:dyDescent="0.2">
      <c r="C2892" t="s">
        <v>760</v>
      </c>
      <c r="D2892" t="s">
        <v>735</v>
      </c>
      <c r="E2892">
        <v>4.17</v>
      </c>
      <c r="F2892">
        <v>74</v>
      </c>
      <c r="G2892">
        <v>30.85</v>
      </c>
      <c r="H2892">
        <v>147.05000000000001</v>
      </c>
      <c r="I2892">
        <v>-6.3810000000000002</v>
      </c>
      <c r="J2892" t="s">
        <v>76</v>
      </c>
      <c r="K2892">
        <v>55.85</v>
      </c>
      <c r="L2892">
        <v>4.2946299999999997</v>
      </c>
      <c r="M2892">
        <v>2.069328440401152</v>
      </c>
      <c r="N2892">
        <v>4.1937220000000002</v>
      </c>
      <c r="O2892">
        <v>4.5252880376906131</v>
      </c>
      <c r="P2892">
        <v>75080000</v>
      </c>
      <c r="Q2892">
        <v>2260000</v>
      </c>
      <c r="R2892">
        <v>33.22</v>
      </c>
      <c r="S2892">
        <v>27.486999999999998</v>
      </c>
      <c r="T2892">
        <v>6.0090000000000003</v>
      </c>
      <c r="U2892">
        <v>15.2692</v>
      </c>
      <c r="V2892">
        <f t="shared" si="406"/>
        <v>2.3388425704146809</v>
      </c>
      <c r="AC2892">
        <v>4.4000000000000004</v>
      </c>
      <c r="AD2892">
        <v>3.11</v>
      </c>
      <c r="AH2892" s="85">
        <f>IF(AND(M2892&lt;Variables!$G$6,M2892&gt;Variables!$G$5),0,1)</f>
        <v>1</v>
      </c>
      <c r="AI2892" s="85">
        <f t="shared" si="408"/>
        <v>0</v>
      </c>
      <c r="AJ2892" s="85">
        <f>IF(I2892&gt;Variables!$G$7,0,1)</f>
        <v>1</v>
      </c>
      <c r="AK2892" s="85">
        <f>IF(F2892&gt;Variables!$G$8,0,1)</f>
        <v>0</v>
      </c>
      <c r="AL2892" s="85">
        <f>IF(G2892&gt;Variables!$G$9,0,1)</f>
        <v>0</v>
      </c>
      <c r="AM2892" s="85">
        <f>IF(AND(K2892&gt;Variables!$G$10,K2892&lt;Variables!$G$11),0,1)</f>
        <v>0</v>
      </c>
      <c r="AN2892" s="103">
        <f>IF(H2892&lt;Variables!$G$13,1,0)</f>
        <v>1</v>
      </c>
      <c r="AO2892" s="101">
        <f>IF(R2892&lt;Variables!$G$12,0,1)</f>
        <v>1</v>
      </c>
      <c r="AP2892" s="86">
        <f t="shared" si="407"/>
        <v>0</v>
      </c>
      <c r="AR2892">
        <v>1</v>
      </c>
      <c r="AS2892">
        <v>0</v>
      </c>
      <c r="AT2892">
        <v>0</v>
      </c>
      <c r="AU2892">
        <v>0</v>
      </c>
      <c r="BA2892">
        <v>2</v>
      </c>
    </row>
    <row r="2893" spans="3:53" ht="12.75" x14ac:dyDescent="0.2">
      <c r="C2893" t="s">
        <v>760</v>
      </c>
      <c r="D2893" t="s">
        <v>471</v>
      </c>
      <c r="E2893">
        <v>30.89</v>
      </c>
      <c r="F2893">
        <v>5.5</v>
      </c>
      <c r="G2893">
        <v>4.67</v>
      </c>
      <c r="H2893">
        <v>5470</v>
      </c>
      <c r="I2893">
        <v>168.946</v>
      </c>
      <c r="J2893" t="s">
        <v>78</v>
      </c>
      <c r="K2893">
        <v>62.07</v>
      </c>
      <c r="L2893">
        <v>30.800135000000001</v>
      </c>
      <c r="M2893">
        <v>0.32423559182450867</v>
      </c>
      <c r="N2893">
        <v>30.302257999999998</v>
      </c>
      <c r="O2893">
        <v>1.972598873654883</v>
      </c>
      <c r="P2893">
        <v>850773</v>
      </c>
      <c r="Q2893">
        <v>1383000</v>
      </c>
      <c r="R2893">
        <v>0.62</v>
      </c>
      <c r="S2893">
        <v>27.486999999999998</v>
      </c>
      <c r="T2893">
        <v>6.0090000000000003</v>
      </c>
      <c r="U2893">
        <v>15.2692</v>
      </c>
      <c r="V2893">
        <f t="shared" si="406"/>
        <v>2.4723128184750491</v>
      </c>
      <c r="AC2893">
        <v>30.95</v>
      </c>
      <c r="AD2893">
        <v>30.1</v>
      </c>
      <c r="AH2893" s="85">
        <f>IF(AND(M2893&lt;Variables!$G$6,M2893&gt;Variables!$G$5),0,1)</f>
        <v>1</v>
      </c>
      <c r="AI2893" s="85">
        <f t="shared" si="408"/>
        <v>0</v>
      </c>
      <c r="AJ2893" s="85">
        <f>IF(I2893&gt;Variables!$G$7,0,1)</f>
        <v>0</v>
      </c>
      <c r="AK2893" s="85">
        <f>IF(F2893&gt;Variables!$G$8,0,1)</f>
        <v>1</v>
      </c>
      <c r="AL2893" s="85">
        <f>IF(G2893&gt;Variables!$G$9,0,1)</f>
        <v>1</v>
      </c>
      <c r="AM2893" s="85">
        <f>IF(AND(K2893&gt;Variables!$G$10,K2893&lt;Variables!$G$11),0,1)</f>
        <v>0</v>
      </c>
      <c r="AN2893" s="103">
        <f>IF(H2893&lt;Variables!$G$13,1,0)</f>
        <v>0</v>
      </c>
      <c r="AO2893" s="101">
        <f>IF(R2893&lt;Variables!$G$12,0,1)</f>
        <v>0</v>
      </c>
      <c r="AP2893" s="86">
        <f t="shared" si="407"/>
        <v>1</v>
      </c>
      <c r="AR2893">
        <v>0</v>
      </c>
      <c r="AS2893">
        <v>0</v>
      </c>
      <c r="AT2893">
        <v>0</v>
      </c>
      <c r="AU2893">
        <v>1</v>
      </c>
      <c r="BA2893">
        <v>-0.88</v>
      </c>
    </row>
    <row r="2894" spans="3:53" ht="12.75" x14ac:dyDescent="0.2">
      <c r="C2894" t="s">
        <v>760</v>
      </c>
      <c r="D2894" t="s">
        <v>737</v>
      </c>
      <c r="E2894">
        <v>63.06</v>
      </c>
      <c r="F2894">
        <v>5.7</v>
      </c>
      <c r="G2894">
        <v>2.44</v>
      </c>
      <c r="H2894">
        <v>87200</v>
      </c>
      <c r="I2894">
        <v>5.0000000000000001E-3</v>
      </c>
      <c r="J2894" t="s">
        <v>78</v>
      </c>
      <c r="K2894">
        <v>63.51</v>
      </c>
      <c r="L2894">
        <v>62.805584999999986</v>
      </c>
      <c r="M2894">
        <v>0.42100555229285219</v>
      </c>
      <c r="N2894">
        <v>62.191477999999996</v>
      </c>
      <c r="O2894">
        <v>1.4126083319647169</v>
      </c>
      <c r="P2894">
        <v>12518000</v>
      </c>
      <c r="Q2894">
        <v>18048000</v>
      </c>
      <c r="R2894">
        <v>0.69</v>
      </c>
      <c r="S2894">
        <v>27.486999999999998</v>
      </c>
      <c r="T2894">
        <v>6.0090000000000003</v>
      </c>
      <c r="U2894">
        <v>15.2692</v>
      </c>
      <c r="V2894">
        <f t="shared" si="406"/>
        <v>2.4795911325272413</v>
      </c>
      <c r="AC2894">
        <v>63.674999999999997</v>
      </c>
      <c r="AD2894">
        <v>62.48</v>
      </c>
      <c r="AH2894" s="85">
        <f>IF(AND(M2894&lt;Variables!$G$6,M2894&gt;Variables!$G$5),0,1)</f>
        <v>1</v>
      </c>
      <c r="AI2894" s="85">
        <f t="shared" si="408"/>
        <v>0</v>
      </c>
      <c r="AJ2894" s="85">
        <f>IF(I2894&gt;Variables!$G$7,0,1)</f>
        <v>0</v>
      </c>
      <c r="AK2894" s="85">
        <f>IF(F2894&gt;Variables!$G$8,0,1)</f>
        <v>1</v>
      </c>
      <c r="AL2894" s="85">
        <f>IF(G2894&gt;Variables!$G$9,0,1)</f>
        <v>1</v>
      </c>
      <c r="AM2894" s="85">
        <f>IF(AND(K2894&gt;Variables!$G$10,K2894&lt;Variables!$G$11),0,1)</f>
        <v>0</v>
      </c>
      <c r="AN2894" s="103">
        <f>IF(H2894&lt;Variables!$G$13,1,0)</f>
        <v>0</v>
      </c>
      <c r="AO2894" s="101">
        <f>IF(R2894&lt;Variables!$G$12,0,1)</f>
        <v>0</v>
      </c>
      <c r="AP2894" s="86">
        <f t="shared" si="407"/>
        <v>1</v>
      </c>
      <c r="AR2894">
        <v>0</v>
      </c>
      <c r="AS2894">
        <v>1</v>
      </c>
      <c r="AT2894">
        <v>0</v>
      </c>
      <c r="AU2894">
        <v>0</v>
      </c>
      <c r="BA2894">
        <v>0.15</v>
      </c>
    </row>
    <row r="2895" spans="3:53" ht="12.75" x14ac:dyDescent="0.2">
      <c r="C2895" t="s">
        <v>760</v>
      </c>
      <c r="D2895" t="s">
        <v>740</v>
      </c>
      <c r="E2895">
        <v>6.53</v>
      </c>
      <c r="F2895">
        <v>5.63</v>
      </c>
      <c r="G2895">
        <v>1.24</v>
      </c>
      <c r="H2895">
        <v>-99999</v>
      </c>
      <c r="I2895">
        <v>19.015999999999998</v>
      </c>
      <c r="J2895" t="s">
        <v>78</v>
      </c>
      <c r="K2895">
        <v>49.41</v>
      </c>
      <c r="L2895">
        <v>6.5620000000000003</v>
      </c>
      <c r="M2895">
        <v>-0.48765620237732438</v>
      </c>
      <c r="N2895">
        <v>6.5648074074074074</v>
      </c>
      <c r="O2895">
        <v>-0.53021216385011083</v>
      </c>
      <c r="P2895">
        <v>24897</v>
      </c>
      <c r="Q2895">
        <v>69528</v>
      </c>
      <c r="R2895">
        <v>0.36</v>
      </c>
      <c r="S2895">
        <v>27.486999999999998</v>
      </c>
      <c r="T2895">
        <v>6.0090000000000003</v>
      </c>
      <c r="U2895">
        <v>15.2692</v>
      </c>
      <c r="V2895">
        <f t="shared" si="406"/>
        <v>2.3727357341054551</v>
      </c>
      <c r="AC2895">
        <v>6.58</v>
      </c>
      <c r="AD2895">
        <v>6.52</v>
      </c>
      <c r="AH2895" s="85">
        <f>IF(AND(M2895&lt;Variables!$G$6,M2895&gt;Variables!$G$5),0,1)</f>
        <v>1</v>
      </c>
      <c r="AI2895" s="85">
        <f t="shared" si="408"/>
        <v>1</v>
      </c>
      <c r="AJ2895" s="85">
        <f>IF(I2895&gt;Variables!$G$7,0,1)</f>
        <v>0</v>
      </c>
      <c r="AK2895" s="85">
        <f>IF(F2895&gt;Variables!$G$8,0,1)</f>
        <v>1</v>
      </c>
      <c r="AL2895" s="85">
        <f>IF(G2895&gt;Variables!$G$9,0,1)</f>
        <v>1</v>
      </c>
      <c r="AM2895" s="85">
        <f>IF(AND(K2895&gt;Variables!$G$10,K2895&lt;Variables!$G$11),0,1)</f>
        <v>1</v>
      </c>
      <c r="AN2895" s="103">
        <f>IF(H2895&lt;Variables!$G$13,1,0)</f>
        <v>1</v>
      </c>
      <c r="AO2895" s="101">
        <f>IF(R2895&lt;Variables!$G$12,0,1)</f>
        <v>0</v>
      </c>
      <c r="AP2895" s="86">
        <f t="shared" si="407"/>
        <v>1</v>
      </c>
      <c r="AR2895">
        <v>0</v>
      </c>
      <c r="AS2895">
        <v>0</v>
      </c>
      <c r="AT2895">
        <v>0</v>
      </c>
      <c r="AU2895">
        <v>0</v>
      </c>
      <c r="BA2895">
        <v>0</v>
      </c>
    </row>
    <row r="2896" spans="3:53" ht="12.75" x14ac:dyDescent="0.2">
      <c r="C2896" t="s">
        <v>760</v>
      </c>
      <c r="D2896" t="s">
        <v>742</v>
      </c>
      <c r="E2896">
        <v>125.45</v>
      </c>
      <c r="F2896">
        <v>5.91</v>
      </c>
      <c r="G2896">
        <v>-3.16</v>
      </c>
      <c r="H2896">
        <v>10630</v>
      </c>
      <c r="I2896">
        <v>-3.6999999999999998E-2</v>
      </c>
      <c r="J2896" t="s">
        <v>78</v>
      </c>
      <c r="K2896">
        <v>42.62</v>
      </c>
      <c r="L2896">
        <v>125.956</v>
      </c>
      <c r="M2896">
        <v>-0.4017275874114547</v>
      </c>
      <c r="N2896">
        <v>126.662646</v>
      </c>
      <c r="O2896">
        <v>-0.95738249459906144</v>
      </c>
      <c r="P2896">
        <v>1215000</v>
      </c>
      <c r="Q2896">
        <v>1112000</v>
      </c>
      <c r="R2896">
        <v>1.0900000000000001</v>
      </c>
      <c r="S2896">
        <v>27.486999999999998</v>
      </c>
      <c r="T2896">
        <v>6.0090000000000003</v>
      </c>
      <c r="U2896">
        <v>15.2692</v>
      </c>
      <c r="V2896">
        <f t="shared" si="406"/>
        <v>2.2924259204420592</v>
      </c>
      <c r="AC2896">
        <v>130.02000000000001</v>
      </c>
      <c r="AD2896">
        <v>124.75</v>
      </c>
      <c r="AH2896" s="85">
        <f>IF(AND(M2896&lt;Variables!$G$6,M2896&gt;Variables!$G$5),0,1)</f>
        <v>1</v>
      </c>
      <c r="AI2896" s="85">
        <f t="shared" si="408"/>
        <v>1</v>
      </c>
      <c r="AJ2896" s="85">
        <f>IF(I2896&gt;Variables!$G$7,0,1)</f>
        <v>1</v>
      </c>
      <c r="AK2896" s="85">
        <f>IF(F2896&gt;Variables!$G$8,0,1)</f>
        <v>1</v>
      </c>
      <c r="AL2896" s="85">
        <f>IF(G2896&gt;Variables!$G$9,0,1)</f>
        <v>1</v>
      </c>
      <c r="AM2896" s="85">
        <f>IF(AND(K2896&gt;Variables!$G$10,K2896&lt;Variables!$G$11),0,1)</f>
        <v>1</v>
      </c>
      <c r="AN2896" s="103">
        <f>IF(H2896&lt;Variables!$G$13,1,0)</f>
        <v>0</v>
      </c>
      <c r="AO2896" s="101">
        <f>IF(R2896&lt;Variables!$G$12,0,1)</f>
        <v>0</v>
      </c>
      <c r="AP2896" s="86">
        <f t="shared" si="407"/>
        <v>1</v>
      </c>
      <c r="AR2896">
        <v>0</v>
      </c>
      <c r="AS2896">
        <v>0</v>
      </c>
      <c r="AT2896">
        <v>0</v>
      </c>
      <c r="AU2896">
        <v>1</v>
      </c>
      <c r="BA2896">
        <v>-0.03</v>
      </c>
    </row>
    <row r="2897" spans="3:53" ht="12.75" x14ac:dyDescent="0.2">
      <c r="C2897" t="s">
        <v>760</v>
      </c>
      <c r="D2897" t="s">
        <v>741</v>
      </c>
      <c r="E2897">
        <v>11.91</v>
      </c>
      <c r="F2897">
        <v>29.35</v>
      </c>
      <c r="G2897">
        <v>3.35</v>
      </c>
      <c r="H2897">
        <v>204.42</v>
      </c>
      <c r="I2897">
        <v>11.597</v>
      </c>
      <c r="J2897" t="s">
        <v>76</v>
      </c>
      <c r="K2897">
        <v>54.09</v>
      </c>
      <c r="L2897">
        <v>11.910450000000001</v>
      </c>
      <c r="M2897">
        <v>-3.7781947785409252E-3</v>
      </c>
      <c r="N2897">
        <v>11.945755999999999</v>
      </c>
      <c r="O2897">
        <v>-0.29931969144522319</v>
      </c>
      <c r="P2897">
        <v>1520000</v>
      </c>
      <c r="Q2897">
        <v>83360</v>
      </c>
      <c r="R2897">
        <v>18.23</v>
      </c>
      <c r="S2897">
        <v>27.486999999999998</v>
      </c>
      <c r="T2897">
        <v>6.0090000000000003</v>
      </c>
      <c r="U2897">
        <v>15.2692</v>
      </c>
      <c r="V2897">
        <f t="shared" si="406"/>
        <v>2.4095152607987105</v>
      </c>
      <c r="AC2897">
        <v>12</v>
      </c>
      <c r="AD2897">
        <v>11.87</v>
      </c>
      <c r="AH2897" s="85">
        <f>IF(AND(M2897&lt;Variables!$G$6,M2897&gt;Variables!$G$5),0,1)</f>
        <v>1</v>
      </c>
      <c r="AI2897" s="85">
        <f t="shared" si="408"/>
        <v>1</v>
      </c>
      <c r="AJ2897" s="85">
        <f>IF(I2897&gt;Variables!$G$7,0,1)</f>
        <v>0</v>
      </c>
      <c r="AK2897" s="85">
        <f>IF(F2897&gt;Variables!$G$8,0,1)</f>
        <v>0</v>
      </c>
      <c r="AL2897" s="85">
        <f>IF(G2897&gt;Variables!$G$9,0,1)</f>
        <v>1</v>
      </c>
      <c r="AM2897" s="85">
        <f>IF(AND(K2897&gt;Variables!$G$10,K2897&lt;Variables!$G$11),0,1)</f>
        <v>0</v>
      </c>
      <c r="AN2897" s="103">
        <f>IF(H2897&lt;Variables!$G$13,1,0)</f>
        <v>1</v>
      </c>
      <c r="AO2897" s="101">
        <f>IF(R2897&lt;Variables!$G$12,0,1)</f>
        <v>1</v>
      </c>
      <c r="AP2897" s="86">
        <f t="shared" si="407"/>
        <v>0</v>
      </c>
      <c r="AR2897">
        <v>0</v>
      </c>
      <c r="AS2897">
        <v>1</v>
      </c>
      <c r="AT2897">
        <v>0</v>
      </c>
      <c r="AU2897">
        <v>0</v>
      </c>
      <c r="BA2897">
        <v>0.39</v>
      </c>
    </row>
    <row r="2898" spans="3:53" ht="12.75" x14ac:dyDescent="0.2">
      <c r="C2898" t="s">
        <v>760</v>
      </c>
      <c r="D2898" t="s">
        <v>383</v>
      </c>
      <c r="E2898">
        <v>1.24</v>
      </c>
      <c r="F2898">
        <v>6.03</v>
      </c>
      <c r="G2898">
        <v>0</v>
      </c>
      <c r="H2898">
        <v>2070</v>
      </c>
      <c r="I2898">
        <v>-3.1720000000000002</v>
      </c>
      <c r="J2898" t="s">
        <v>78</v>
      </c>
      <c r="K2898">
        <v>54.72</v>
      </c>
      <c r="L2898">
        <v>1.23485</v>
      </c>
      <c r="M2898">
        <v>0.4170547030003634</v>
      </c>
      <c r="N2898">
        <v>1.2301599999999999</v>
      </c>
      <c r="O2898">
        <v>0.79989594849449241</v>
      </c>
      <c r="P2898">
        <v>15490000</v>
      </c>
      <c r="Q2898">
        <v>18512000</v>
      </c>
      <c r="R2898">
        <v>0.84</v>
      </c>
      <c r="S2898">
        <v>27.486999999999998</v>
      </c>
      <c r="T2898">
        <v>6.0090000000000003</v>
      </c>
      <c r="U2898">
        <v>15.2692</v>
      </c>
      <c r="V2898">
        <f t="shared" si="406"/>
        <v>2.3993707549257</v>
      </c>
      <c r="AC2898">
        <v>1.28</v>
      </c>
      <c r="AD2898">
        <v>1.19</v>
      </c>
      <c r="AH2898" s="85">
        <f>IF(AND(M2898&lt;Variables!$G$6,M2898&gt;Variables!$G$5),0,1)</f>
        <v>1</v>
      </c>
      <c r="AI2898" s="85">
        <f t="shared" si="408"/>
        <v>0</v>
      </c>
      <c r="AJ2898" s="85">
        <f>IF(I2898&gt;Variables!$G$7,0,1)</f>
        <v>1</v>
      </c>
      <c r="AK2898" s="85">
        <f>IF(F2898&gt;Variables!$G$8,0,1)</f>
        <v>1</v>
      </c>
      <c r="AL2898" s="85">
        <f>IF(G2898&gt;Variables!$G$9,0,1)</f>
        <v>1</v>
      </c>
      <c r="AM2898" s="85">
        <f>IF(AND(K2898&gt;Variables!$G$10,K2898&lt;Variables!$G$11),0,1)</f>
        <v>0</v>
      </c>
      <c r="AN2898" s="103">
        <f>IF(H2898&lt;Variables!$G$13,1,0)</f>
        <v>1</v>
      </c>
      <c r="AO2898" s="101">
        <f>IF(R2898&lt;Variables!$G$12,0,1)</f>
        <v>0</v>
      </c>
      <c r="AP2898" s="86">
        <f t="shared" si="407"/>
        <v>1</v>
      </c>
      <c r="AR2898">
        <v>1</v>
      </c>
      <c r="AS2898">
        <v>0</v>
      </c>
      <c r="AT2898">
        <v>0</v>
      </c>
      <c r="AU2898">
        <v>0</v>
      </c>
      <c r="BA2898">
        <v>2</v>
      </c>
    </row>
    <row r="2899" spans="3:53" ht="12.75" x14ac:dyDescent="0.2">
      <c r="C2899" t="s">
        <v>760</v>
      </c>
      <c r="D2899" t="s">
        <v>753</v>
      </c>
      <c r="E2899">
        <v>0.86</v>
      </c>
      <c r="F2899">
        <v>6.17</v>
      </c>
      <c r="G2899">
        <v>4.28</v>
      </c>
      <c r="H2899">
        <v>-99999</v>
      </c>
      <c r="I2899">
        <v>151.66200000000001</v>
      </c>
      <c r="J2899" t="s">
        <v>78</v>
      </c>
      <c r="K2899">
        <v>46.52</v>
      </c>
      <c r="L2899">
        <v>0.86076863157894745</v>
      </c>
      <c r="M2899">
        <v>-0.66366632906550871</v>
      </c>
      <c r="N2899">
        <v>0.85493969387755098</v>
      </c>
      <c r="O2899">
        <v>1.3604014795658721E-2</v>
      </c>
      <c r="P2899">
        <v>898230</v>
      </c>
      <c r="Q2899">
        <v>2261000</v>
      </c>
      <c r="R2899">
        <v>0.4</v>
      </c>
      <c r="S2899">
        <v>27.486999999999998</v>
      </c>
      <c r="T2899">
        <v>6.0090000000000003</v>
      </c>
      <c r="U2899">
        <v>15.2692</v>
      </c>
      <c r="V2899">
        <f t="shared" si="406"/>
        <v>2.3415325186686755</v>
      </c>
      <c r="AC2899">
        <v>0.86480000000000001</v>
      </c>
      <c r="AD2899">
        <v>0.83330000000000004</v>
      </c>
      <c r="AH2899" s="85">
        <f>IF(AND(M2899&lt;Variables!$G$6,M2899&gt;Variables!$G$5),0,1)</f>
        <v>1</v>
      </c>
      <c r="AI2899" s="85">
        <f t="shared" si="408"/>
        <v>0</v>
      </c>
      <c r="AJ2899" s="85">
        <f>IF(I2899&gt;Variables!$G$7,0,1)</f>
        <v>0</v>
      </c>
      <c r="AK2899" s="85">
        <f>IF(F2899&gt;Variables!$G$8,0,1)</f>
        <v>1</v>
      </c>
      <c r="AL2899" s="85">
        <f>IF(G2899&gt;Variables!$G$9,0,1)</f>
        <v>1</v>
      </c>
      <c r="AM2899" s="85">
        <f>IF(AND(K2899&gt;Variables!$G$10,K2899&lt;Variables!$G$11),0,1)</f>
        <v>1</v>
      </c>
      <c r="AN2899" s="103">
        <f>IF(H2899&lt;Variables!$G$13,1,0)</f>
        <v>1</v>
      </c>
      <c r="AO2899" s="101">
        <f>IF(R2899&lt;Variables!$G$12,0,1)</f>
        <v>0</v>
      </c>
      <c r="AP2899" s="86">
        <f t="shared" si="407"/>
        <v>1</v>
      </c>
      <c r="AR2899">
        <v>0</v>
      </c>
      <c r="AS2899">
        <v>0</v>
      </c>
      <c r="AT2899">
        <v>1</v>
      </c>
      <c r="AU2899">
        <v>0</v>
      </c>
      <c r="BA2899">
        <v>-1.42</v>
      </c>
    </row>
    <row r="2900" spans="3:53" ht="12.75" x14ac:dyDescent="0.2">
      <c r="C2900" t="s">
        <v>760</v>
      </c>
      <c r="D2900" t="s">
        <v>756</v>
      </c>
      <c r="E2900">
        <v>1.83</v>
      </c>
      <c r="F2900">
        <v>6.32</v>
      </c>
      <c r="G2900">
        <v>-18.440000000000001</v>
      </c>
      <c r="H2900">
        <v>21.16</v>
      </c>
      <c r="I2900">
        <v>-75.858000000000004</v>
      </c>
      <c r="J2900" t="s">
        <v>78</v>
      </c>
      <c r="K2900">
        <v>39.950000000000003</v>
      </c>
      <c r="L2900">
        <v>1.8853800000000001</v>
      </c>
      <c r="M2900">
        <v>-2.6721403642767019</v>
      </c>
      <c r="N2900">
        <v>1.9619611111111099</v>
      </c>
      <c r="O2900">
        <v>-6.4711329083994418</v>
      </c>
      <c r="P2900">
        <v>4030000</v>
      </c>
      <c r="Q2900">
        <v>962960</v>
      </c>
      <c r="R2900">
        <v>4.1900000000000004</v>
      </c>
      <c r="S2900">
        <v>27.486999999999998</v>
      </c>
      <c r="T2900">
        <v>6.0090000000000003</v>
      </c>
      <c r="U2900">
        <v>15.2692</v>
      </c>
      <c r="V2900">
        <f t="shared" si="406"/>
        <v>2.2548003786822814</v>
      </c>
      <c r="AC2900">
        <v>1.89</v>
      </c>
      <c r="AD2900">
        <v>1.61</v>
      </c>
      <c r="AH2900" s="85">
        <f>IF(AND(M2900&lt;Variables!$G$6,M2900&gt;Variables!$G$5),0,1)</f>
        <v>0</v>
      </c>
      <c r="AI2900" s="85">
        <f t="shared" si="408"/>
        <v>1</v>
      </c>
      <c r="AJ2900" s="85">
        <f>IF(I2900&gt;Variables!$G$7,0,1)</f>
        <v>1</v>
      </c>
      <c r="AK2900" s="85">
        <f>IF(F2900&gt;Variables!$G$8,0,1)</f>
        <v>1</v>
      </c>
      <c r="AL2900" s="85">
        <f>IF(G2900&gt;Variables!$G$9,0,1)</f>
        <v>1</v>
      </c>
      <c r="AM2900" s="85">
        <f>IF(AND(K2900&gt;Variables!$G$10,K2900&lt;Variables!$G$11),0,1)</f>
        <v>1</v>
      </c>
      <c r="AN2900" s="103">
        <f>IF(H2900&lt;Variables!$G$13,1,0)</f>
        <v>1</v>
      </c>
      <c r="AO2900" s="101">
        <f>IF(R2900&lt;Variables!$G$12,0,1)</f>
        <v>1</v>
      </c>
      <c r="AP2900" s="86">
        <f t="shared" si="407"/>
        <v>1</v>
      </c>
      <c r="AR2900">
        <v>0</v>
      </c>
      <c r="AS2900">
        <v>0</v>
      </c>
      <c r="AT2900">
        <v>1</v>
      </c>
      <c r="AU2900">
        <v>0</v>
      </c>
      <c r="BA2900">
        <v>-2.25</v>
      </c>
    </row>
    <row r="2901" spans="3:53" ht="12.75" x14ac:dyDescent="0.2">
      <c r="C2901" t="s">
        <v>760</v>
      </c>
      <c r="D2901" t="s">
        <v>752</v>
      </c>
      <c r="E2901">
        <v>8.9600000000000009</v>
      </c>
      <c r="F2901">
        <v>6.44</v>
      </c>
      <c r="G2901">
        <v>6.63</v>
      </c>
      <c r="H2901">
        <v>3230</v>
      </c>
      <c r="I2901">
        <v>-53.113</v>
      </c>
      <c r="J2901" t="s">
        <v>78</v>
      </c>
      <c r="K2901">
        <v>61.59</v>
      </c>
      <c r="L2901">
        <v>8.8903999999999996</v>
      </c>
      <c r="M2901">
        <v>0.86835238009537807</v>
      </c>
      <c r="N2901">
        <v>8.7286079999999995</v>
      </c>
      <c r="O2901">
        <v>2.7380310812445661</v>
      </c>
      <c r="P2901">
        <v>5490000</v>
      </c>
      <c r="Q2901">
        <v>5241000</v>
      </c>
      <c r="R2901">
        <v>1.05</v>
      </c>
      <c r="S2901">
        <v>27.486999999999998</v>
      </c>
      <c r="T2901">
        <v>6.0090000000000003</v>
      </c>
      <c r="U2901">
        <v>15.2692</v>
      </c>
      <c r="V2901">
        <f t="shared" si="406"/>
        <v>2.4354298167191581</v>
      </c>
      <c r="AC2901">
        <v>9.08</v>
      </c>
      <c r="AD2901">
        <v>8.5449999999999999</v>
      </c>
      <c r="AH2901" s="85">
        <f>IF(AND(M2901&lt;Variables!$G$6,M2901&gt;Variables!$G$5),0,1)</f>
        <v>1</v>
      </c>
      <c r="AI2901" s="85">
        <f t="shared" si="408"/>
        <v>0</v>
      </c>
      <c r="AJ2901" s="85">
        <f>IF(I2901&gt;Variables!$G$7,0,1)</f>
        <v>1</v>
      </c>
      <c r="AK2901" s="85">
        <f>IF(F2901&gt;Variables!$G$8,0,1)</f>
        <v>1</v>
      </c>
      <c r="AL2901" s="85">
        <f>IF(G2901&gt;Variables!$G$9,0,1)</f>
        <v>1</v>
      </c>
      <c r="AM2901" s="85">
        <f>IF(AND(K2901&gt;Variables!$G$10,K2901&lt;Variables!$G$11),0,1)</f>
        <v>0</v>
      </c>
      <c r="AN2901" s="103">
        <f>IF(H2901&lt;Variables!$G$13,1,0)</f>
        <v>0</v>
      </c>
      <c r="AO2901" s="101">
        <f>IF(R2901&lt;Variables!$G$12,0,1)</f>
        <v>0</v>
      </c>
      <c r="AP2901" s="86">
        <f t="shared" si="407"/>
        <v>1</v>
      </c>
      <c r="AR2901">
        <v>0</v>
      </c>
      <c r="AS2901">
        <v>0</v>
      </c>
      <c r="AT2901">
        <v>1</v>
      </c>
      <c r="AU2901">
        <v>0</v>
      </c>
      <c r="BA2901">
        <v>-1.77</v>
      </c>
    </row>
    <row r="2902" spans="3:53" ht="12.75" x14ac:dyDescent="0.2">
      <c r="C2902" t="s">
        <v>760</v>
      </c>
      <c r="D2902" t="s">
        <v>743</v>
      </c>
      <c r="E2902">
        <v>59.12</v>
      </c>
      <c r="F2902">
        <v>8.8000000000000007</v>
      </c>
      <c r="G2902">
        <v>2.1</v>
      </c>
      <c r="H2902">
        <v>8440</v>
      </c>
      <c r="I2902">
        <v>-0.36</v>
      </c>
      <c r="J2902" t="s">
        <v>78</v>
      </c>
      <c r="K2902">
        <v>57.8</v>
      </c>
      <c r="L2902">
        <v>58.984984999999988</v>
      </c>
      <c r="M2902">
        <v>0.30518783720976528</v>
      </c>
      <c r="N2902">
        <v>58.860833999999997</v>
      </c>
      <c r="O2902">
        <v>0.51675448567377591</v>
      </c>
      <c r="P2902">
        <v>1812000</v>
      </c>
      <c r="Q2902">
        <v>1356000</v>
      </c>
      <c r="R2902">
        <v>1.34</v>
      </c>
      <c r="S2902">
        <v>27.486999999999998</v>
      </c>
      <c r="T2902">
        <v>6.0090000000000003</v>
      </c>
      <c r="U2902">
        <v>15.2692</v>
      </c>
      <c r="V2902">
        <f t="shared" si="406"/>
        <v>2.4329983329364238</v>
      </c>
      <c r="AC2902">
        <v>59.45</v>
      </c>
      <c r="AD2902">
        <v>58.25</v>
      </c>
      <c r="AH2902" s="85">
        <f>IF(AND(M2902&lt;Variables!$G$6,M2902&gt;Variables!$G$5),0,1)</f>
        <v>1</v>
      </c>
      <c r="AI2902" s="85">
        <f t="shared" si="408"/>
        <v>0</v>
      </c>
      <c r="AJ2902" s="85">
        <f>IF(I2902&gt;Variables!$G$7,0,1)</f>
        <v>1</v>
      </c>
      <c r="AK2902" s="85">
        <f>IF(F2902&gt;Variables!$G$8,0,1)</f>
        <v>1</v>
      </c>
      <c r="AL2902" s="85">
        <f>IF(G2902&gt;Variables!$G$9,0,1)</f>
        <v>1</v>
      </c>
      <c r="AM2902" s="85">
        <f>IF(AND(K2902&gt;Variables!$G$10,K2902&lt;Variables!$G$11),0,1)</f>
        <v>0</v>
      </c>
      <c r="AN2902" s="103">
        <f>IF(H2902&lt;Variables!$G$13,1,0)</f>
        <v>0</v>
      </c>
      <c r="AO2902" s="101">
        <f>IF(R2902&lt;Variables!$G$12,0,1)</f>
        <v>0</v>
      </c>
      <c r="AP2902" s="86">
        <f t="shared" si="407"/>
        <v>1</v>
      </c>
      <c r="AR2902">
        <v>0</v>
      </c>
      <c r="AS2902">
        <v>0</v>
      </c>
      <c r="AT2902">
        <v>0</v>
      </c>
      <c r="AU2902">
        <v>1</v>
      </c>
      <c r="BA2902">
        <v>-0.88</v>
      </c>
    </row>
    <row r="2903" spans="3:53" ht="12.75" x14ac:dyDescent="0.2">
      <c r="C2903" t="s">
        <v>760</v>
      </c>
      <c r="D2903" t="s">
        <v>463</v>
      </c>
      <c r="E2903">
        <v>89.17</v>
      </c>
      <c r="F2903">
        <v>9.93</v>
      </c>
      <c r="G2903">
        <v>8.35</v>
      </c>
      <c r="H2903">
        <v>2540</v>
      </c>
      <c r="I2903">
        <v>-13.601000000000001</v>
      </c>
      <c r="J2903" t="s">
        <v>78</v>
      </c>
      <c r="K2903">
        <v>58.93</v>
      </c>
      <c r="L2903">
        <v>89.258294444444459</v>
      </c>
      <c r="M2903">
        <v>-9.8920156377638596E-2</v>
      </c>
      <c r="N2903">
        <v>86.647097368421058</v>
      </c>
      <c r="O2903">
        <v>2.9116989584216908</v>
      </c>
      <c r="P2903">
        <v>62210</v>
      </c>
      <c r="Q2903">
        <v>197425</v>
      </c>
      <c r="R2903">
        <v>0.32</v>
      </c>
      <c r="S2903">
        <v>27.486999999999998</v>
      </c>
      <c r="T2903">
        <v>6.0090000000000003</v>
      </c>
      <c r="U2903">
        <v>15.2692</v>
      </c>
      <c r="V2903">
        <f t="shared" si="406"/>
        <v>2.4646378590715732</v>
      </c>
      <c r="AC2903">
        <v>90.76</v>
      </c>
      <c r="AD2903">
        <v>85.55</v>
      </c>
      <c r="AH2903" s="85">
        <f>IF(AND(M2903&lt;Variables!$G$6,M2903&gt;Variables!$G$5),0,1)</f>
        <v>1</v>
      </c>
      <c r="AI2903" s="85">
        <f t="shared" si="408"/>
        <v>0</v>
      </c>
      <c r="AJ2903" s="85">
        <f>IF(I2903&gt;Variables!$G$7,0,1)</f>
        <v>1</v>
      </c>
      <c r="AK2903" s="85">
        <f>IF(F2903&gt;Variables!$G$8,0,1)</f>
        <v>0</v>
      </c>
      <c r="AL2903" s="85">
        <f>IF(G2903&gt;Variables!$G$9,0,1)</f>
        <v>1</v>
      </c>
      <c r="AM2903" s="85">
        <f>IF(AND(K2903&gt;Variables!$G$10,K2903&lt;Variables!$G$11),0,1)</f>
        <v>0</v>
      </c>
      <c r="AN2903" s="103">
        <f>IF(H2903&lt;Variables!$G$13,1,0)</f>
        <v>0</v>
      </c>
      <c r="AO2903" s="101">
        <f>IF(R2903&lt;Variables!$G$12,0,1)</f>
        <v>0</v>
      </c>
      <c r="AP2903" s="86">
        <f t="shared" si="407"/>
        <v>1</v>
      </c>
      <c r="AR2903">
        <v>0</v>
      </c>
      <c r="AS2903">
        <v>0</v>
      </c>
      <c r="AT2903">
        <v>1</v>
      </c>
      <c r="AU2903">
        <v>0</v>
      </c>
      <c r="BA2903">
        <v>-1.39</v>
      </c>
    </row>
    <row r="2904" spans="3:53" ht="12.75" x14ac:dyDescent="0.2">
      <c r="C2904" t="s">
        <v>760</v>
      </c>
      <c r="D2904" t="s">
        <v>447</v>
      </c>
      <c r="E2904">
        <v>20.94</v>
      </c>
      <c r="F2904">
        <v>10.050000000000001</v>
      </c>
      <c r="G2904">
        <v>1.0900000000000001</v>
      </c>
      <c r="H2904">
        <v>8760</v>
      </c>
      <c r="I2904">
        <v>-48.143000000000001</v>
      </c>
      <c r="J2904" t="s">
        <v>78</v>
      </c>
      <c r="K2904">
        <v>49.72</v>
      </c>
      <c r="L2904">
        <v>21.019825000000001</v>
      </c>
      <c r="M2904">
        <v>-0.61763121243873487</v>
      </c>
      <c r="N2904">
        <v>20.644862</v>
      </c>
      <c r="O2904">
        <v>1.1874044011531639</v>
      </c>
      <c r="P2904">
        <v>40122000</v>
      </c>
      <c r="Q2904">
        <v>23357000</v>
      </c>
      <c r="R2904">
        <v>1.72</v>
      </c>
      <c r="S2904">
        <v>27.486999999999998</v>
      </c>
      <c r="T2904">
        <v>6.0090000000000003</v>
      </c>
      <c r="U2904">
        <v>15.2692</v>
      </c>
      <c r="V2904">
        <f t="shared" si="406"/>
        <v>2.379658170219781</v>
      </c>
      <c r="AC2904">
        <v>21.295000000000002</v>
      </c>
      <c r="AD2904">
        <v>19.100000000000001</v>
      </c>
      <c r="AH2904" s="85">
        <f>IF(AND(M2904&lt;Variables!$G$6,M2904&gt;Variables!$G$5),0,1)</f>
        <v>1</v>
      </c>
      <c r="AI2904" s="85">
        <f t="shared" si="408"/>
        <v>0</v>
      </c>
      <c r="AJ2904" s="85">
        <f>IF(I2904&gt;Variables!$G$7,0,1)</f>
        <v>1</v>
      </c>
      <c r="AK2904" s="85">
        <f>IF(F2904&gt;Variables!$G$8,0,1)</f>
        <v>0</v>
      </c>
      <c r="AL2904" s="85">
        <f>IF(G2904&gt;Variables!$G$9,0,1)</f>
        <v>1</v>
      </c>
      <c r="AM2904" s="85">
        <f>IF(AND(K2904&gt;Variables!$G$10,K2904&lt;Variables!$G$11),0,1)</f>
        <v>1</v>
      </c>
      <c r="AN2904" s="103">
        <f>IF(H2904&lt;Variables!$G$13,1,0)</f>
        <v>0</v>
      </c>
      <c r="AO2904" s="101">
        <f>IF(R2904&lt;Variables!$G$12,0,1)</f>
        <v>0</v>
      </c>
      <c r="AP2904" s="86">
        <f t="shared" si="407"/>
        <v>1</v>
      </c>
      <c r="AR2904">
        <v>0</v>
      </c>
      <c r="AS2904">
        <v>0</v>
      </c>
      <c r="AT2904">
        <v>1</v>
      </c>
      <c r="AU2904">
        <v>0</v>
      </c>
      <c r="BA2904">
        <v>-2.25</v>
      </c>
    </row>
    <row r="2905" spans="3:53" ht="12.75" x14ac:dyDescent="0.2">
      <c r="C2905" t="s">
        <v>760</v>
      </c>
      <c r="D2905" t="s">
        <v>744</v>
      </c>
      <c r="E2905">
        <v>13.65</v>
      </c>
      <c r="F2905">
        <v>10.87</v>
      </c>
      <c r="G2905">
        <v>6.34</v>
      </c>
      <c r="H2905">
        <v>2330</v>
      </c>
      <c r="I2905">
        <v>-48.198</v>
      </c>
      <c r="J2905" t="s">
        <v>78</v>
      </c>
      <c r="K2905">
        <v>45.66</v>
      </c>
      <c r="L2905">
        <v>13.930235</v>
      </c>
      <c r="M2905">
        <v>-1.832237575317279</v>
      </c>
      <c r="N2905">
        <v>13.589399999999999</v>
      </c>
      <c r="O2905">
        <v>0.62990271829513778</v>
      </c>
      <c r="P2905">
        <v>10679000</v>
      </c>
      <c r="Q2905">
        <v>10179000</v>
      </c>
      <c r="R2905">
        <v>1.05</v>
      </c>
      <c r="S2905">
        <v>27.486999999999998</v>
      </c>
      <c r="T2905">
        <v>6.0090000000000003</v>
      </c>
      <c r="U2905">
        <v>15.2692</v>
      </c>
      <c r="V2905">
        <f t="shared" si="406"/>
        <v>2.3467106577682282</v>
      </c>
      <c r="AC2905">
        <v>13.9</v>
      </c>
      <c r="AD2905">
        <v>12.66</v>
      </c>
      <c r="AH2905" s="85">
        <f>IF(AND(M2905&lt;Variables!$G$6,M2905&gt;Variables!$G$5),0,1)</f>
        <v>1</v>
      </c>
      <c r="AI2905" s="85">
        <f t="shared" si="408"/>
        <v>0</v>
      </c>
      <c r="AJ2905" s="85">
        <f>IF(I2905&gt;Variables!$G$7,0,1)</f>
        <v>1</v>
      </c>
      <c r="AK2905" s="85">
        <f>IF(F2905&gt;Variables!$G$8,0,1)</f>
        <v>0</v>
      </c>
      <c r="AL2905" s="85">
        <f>IF(G2905&gt;Variables!$G$9,0,1)</f>
        <v>1</v>
      </c>
      <c r="AM2905" s="85">
        <f>IF(AND(K2905&gt;Variables!$G$10,K2905&lt;Variables!$G$11),0,1)</f>
        <v>1</v>
      </c>
      <c r="AN2905" s="103">
        <f>IF(H2905&lt;Variables!$G$13,1,0)</f>
        <v>1</v>
      </c>
      <c r="AO2905" s="101">
        <f>IF(R2905&lt;Variables!$G$12,0,1)</f>
        <v>0</v>
      </c>
      <c r="AP2905" s="86">
        <f t="shared" si="407"/>
        <v>1</v>
      </c>
      <c r="AR2905">
        <v>0</v>
      </c>
      <c r="AS2905">
        <v>0</v>
      </c>
      <c r="AT2905">
        <v>1</v>
      </c>
      <c r="AU2905">
        <v>0</v>
      </c>
      <c r="BA2905">
        <v>-2.25</v>
      </c>
    </row>
    <row r="2906" spans="3:53" ht="12.75" x14ac:dyDescent="0.2">
      <c r="C2906" t="s">
        <v>760</v>
      </c>
      <c r="D2906" t="s">
        <v>603</v>
      </c>
      <c r="E2906">
        <v>17.920000000000002</v>
      </c>
      <c r="F2906">
        <v>16.72</v>
      </c>
      <c r="G2906">
        <v>-5.86</v>
      </c>
      <c r="H2906">
        <v>8470</v>
      </c>
      <c r="I2906">
        <v>-0.73299999999999998</v>
      </c>
      <c r="J2906" t="s">
        <v>78</v>
      </c>
      <c r="K2906">
        <v>53.68</v>
      </c>
      <c r="L2906">
        <v>17.661059999999999</v>
      </c>
      <c r="M2906">
        <v>0.95656772583298622</v>
      </c>
      <c r="N2906">
        <v>17.430266</v>
      </c>
      <c r="O2906">
        <v>2.29333275808869</v>
      </c>
      <c r="P2906">
        <v>209706000</v>
      </c>
      <c r="Q2906">
        <v>20472000</v>
      </c>
      <c r="R2906">
        <v>10.24</v>
      </c>
      <c r="S2906">
        <v>27.486999999999998</v>
      </c>
      <c r="T2906">
        <v>6.0090000000000003</v>
      </c>
      <c r="U2906">
        <v>15.2692</v>
      </c>
      <c r="V2906">
        <f t="shared" si="406"/>
        <v>2.3700877903890252</v>
      </c>
      <c r="AC2906">
        <v>18.16</v>
      </c>
      <c r="AD2906">
        <v>13.56</v>
      </c>
      <c r="AH2906" s="85">
        <f>IF(AND(M2906&lt;Variables!$G$6,M2906&gt;Variables!$G$5),0,1)</f>
        <v>1</v>
      </c>
      <c r="AI2906" s="85">
        <f t="shared" si="408"/>
        <v>0</v>
      </c>
      <c r="AJ2906" s="85">
        <f>IF(I2906&gt;Variables!$G$7,0,1)</f>
        <v>1</v>
      </c>
      <c r="AK2906" s="85">
        <f>IF(F2906&gt;Variables!$G$8,0,1)</f>
        <v>0</v>
      </c>
      <c r="AL2906" s="85">
        <f>IF(G2906&gt;Variables!$G$9,0,1)</f>
        <v>1</v>
      </c>
      <c r="AM2906" s="85">
        <f>IF(AND(K2906&gt;Variables!$G$10,K2906&lt;Variables!$G$11),0,1)</f>
        <v>0</v>
      </c>
      <c r="AN2906" s="103">
        <f>IF(H2906&lt;Variables!$G$13,1,0)</f>
        <v>0</v>
      </c>
      <c r="AO2906" s="101">
        <f>IF(R2906&lt;Variables!$G$12,0,1)</f>
        <v>1</v>
      </c>
      <c r="AP2906" s="86">
        <f t="shared" si="407"/>
        <v>1</v>
      </c>
      <c r="AR2906">
        <v>0</v>
      </c>
      <c r="AS2906">
        <v>0</v>
      </c>
      <c r="AT2906">
        <v>1</v>
      </c>
      <c r="AU2906">
        <v>0</v>
      </c>
      <c r="BA2906">
        <v>-2.25</v>
      </c>
    </row>
    <row r="2907" spans="3:53" ht="12.75" x14ac:dyDescent="0.2">
      <c r="C2907" t="s">
        <v>760</v>
      </c>
      <c r="D2907" t="s">
        <v>746</v>
      </c>
      <c r="E2907">
        <v>5.1100000000000003</v>
      </c>
      <c r="F2907">
        <v>17.059999999999999</v>
      </c>
      <c r="G2907">
        <v>-11.3</v>
      </c>
      <c r="H2907">
        <v>1580</v>
      </c>
      <c r="I2907">
        <v>17.91</v>
      </c>
      <c r="J2907" t="s">
        <v>78</v>
      </c>
      <c r="K2907">
        <v>42.92</v>
      </c>
      <c r="L2907">
        <v>5.1432950000000002</v>
      </c>
      <c r="M2907">
        <v>-1.0128720985282871</v>
      </c>
      <c r="N2907">
        <v>5.2167759999999994</v>
      </c>
      <c r="O2907">
        <v>-2.4071572174078342</v>
      </c>
      <c r="P2907">
        <v>28180000</v>
      </c>
      <c r="Q2907">
        <v>17170000</v>
      </c>
      <c r="R2907">
        <v>1.64</v>
      </c>
      <c r="S2907">
        <v>27.486999999999998</v>
      </c>
      <c r="T2907">
        <v>6.0090000000000003</v>
      </c>
      <c r="U2907">
        <v>15.2692</v>
      </c>
      <c r="V2907">
        <f t="shared" si="406"/>
        <v>2.2992756382482433</v>
      </c>
      <c r="AC2907">
        <v>5.5250000000000004</v>
      </c>
      <c r="AD2907">
        <v>5.0599999999999996</v>
      </c>
      <c r="AH2907" s="85">
        <f>IF(AND(M2907&lt;Variables!$G$6,M2907&gt;Variables!$G$5),0,1)</f>
        <v>1</v>
      </c>
      <c r="AI2907" s="85">
        <f t="shared" si="408"/>
        <v>1</v>
      </c>
      <c r="AJ2907" s="85">
        <f>IF(I2907&gt;Variables!$G$7,0,1)</f>
        <v>0</v>
      </c>
      <c r="AK2907" s="85">
        <f>IF(F2907&gt;Variables!$G$8,0,1)</f>
        <v>0</v>
      </c>
      <c r="AL2907" s="85">
        <f>IF(G2907&gt;Variables!$G$9,0,1)</f>
        <v>1</v>
      </c>
      <c r="AM2907" s="85">
        <f>IF(AND(K2907&gt;Variables!$G$10,K2907&lt;Variables!$G$11),0,1)</f>
        <v>1</v>
      </c>
      <c r="AN2907" s="103">
        <f>IF(H2907&lt;Variables!$G$13,1,0)</f>
        <v>1</v>
      </c>
      <c r="AO2907" s="101">
        <f>IF(R2907&lt;Variables!$G$12,0,1)</f>
        <v>0</v>
      </c>
      <c r="AP2907" s="86">
        <f t="shared" si="407"/>
        <v>1</v>
      </c>
      <c r="AR2907">
        <v>1</v>
      </c>
      <c r="AS2907">
        <v>0</v>
      </c>
      <c r="AT2907">
        <v>0</v>
      </c>
      <c r="AU2907">
        <v>0</v>
      </c>
      <c r="BA2907">
        <v>2</v>
      </c>
    </row>
    <row r="2908" spans="3:53" ht="12.75" x14ac:dyDescent="0.2">
      <c r="C2908" t="s">
        <v>760</v>
      </c>
      <c r="D2908" t="s">
        <v>446</v>
      </c>
      <c r="E2908">
        <v>4.05</v>
      </c>
      <c r="F2908">
        <v>10.3</v>
      </c>
      <c r="G2908">
        <v>4.6399999999999997</v>
      </c>
      <c r="H2908">
        <v>46.16</v>
      </c>
      <c r="I2908">
        <v>-10.94</v>
      </c>
      <c r="J2908" t="s">
        <v>78</v>
      </c>
      <c r="K2908">
        <v>34.880000000000003</v>
      </c>
      <c r="L2908">
        <v>4.17178</v>
      </c>
      <c r="M2908">
        <v>-2.6794318012934628</v>
      </c>
      <c r="N2908">
        <v>4.2760640000000008</v>
      </c>
      <c r="O2908">
        <v>-5.0528710515090776</v>
      </c>
      <c r="P2908">
        <v>11920000</v>
      </c>
      <c r="Q2908">
        <v>2290000</v>
      </c>
      <c r="R2908">
        <v>5.21</v>
      </c>
      <c r="S2908">
        <v>27.486999999999998</v>
      </c>
      <c r="T2908">
        <v>6.0090000000000003</v>
      </c>
      <c r="U2908">
        <v>15.2692</v>
      </c>
      <c r="V2908">
        <f t="shared" si="406"/>
        <v>2.163020457316541</v>
      </c>
      <c r="AC2908">
        <v>4.0999999999999996</v>
      </c>
      <c r="AD2908">
        <v>3.605</v>
      </c>
      <c r="AH2908" s="85">
        <f>IF(AND(M2908&lt;Variables!$G$6,M2908&gt;Variables!$G$5),0,1)</f>
        <v>0</v>
      </c>
      <c r="AI2908" s="85">
        <f t="shared" si="408"/>
        <v>1</v>
      </c>
      <c r="AJ2908" s="85">
        <f>IF(I2908&gt;Variables!$G$7,0,1)</f>
        <v>1</v>
      </c>
      <c r="AK2908" s="85">
        <f>IF(F2908&gt;Variables!$G$8,0,1)</f>
        <v>0</v>
      </c>
      <c r="AL2908" s="85">
        <f>IF(G2908&gt;Variables!$G$9,0,1)</f>
        <v>1</v>
      </c>
      <c r="AM2908" s="85">
        <f>IF(AND(K2908&gt;Variables!$G$10,K2908&lt;Variables!$G$11),0,1)</f>
        <v>1</v>
      </c>
      <c r="AN2908" s="103">
        <f>IF(H2908&lt;Variables!$G$13,1,0)</f>
        <v>1</v>
      </c>
      <c r="AO2908" s="101">
        <f>IF(R2908&lt;Variables!$G$12,0,1)</f>
        <v>1</v>
      </c>
      <c r="AP2908" s="86">
        <f t="shared" si="407"/>
        <v>1</v>
      </c>
      <c r="AR2908">
        <v>0</v>
      </c>
      <c r="AS2908">
        <v>0</v>
      </c>
      <c r="AT2908">
        <v>1</v>
      </c>
      <c r="AU2908">
        <v>0</v>
      </c>
      <c r="BA2908">
        <v>-2.25</v>
      </c>
    </row>
    <row r="2909" spans="3:53" ht="12.75" x14ac:dyDescent="0.2">
      <c r="C2909" t="s">
        <v>760</v>
      </c>
      <c r="D2909" t="s">
        <v>745</v>
      </c>
      <c r="E2909">
        <v>1.32</v>
      </c>
      <c r="F2909">
        <v>18.489999999999998</v>
      </c>
      <c r="G2909">
        <v>-3.05</v>
      </c>
      <c r="H2909">
        <v>1830</v>
      </c>
      <c r="I2909">
        <v>-51.887999999999998</v>
      </c>
      <c r="J2909" t="s">
        <v>78</v>
      </c>
      <c r="K2909">
        <v>47.21</v>
      </c>
      <c r="L2909">
        <v>1.3327850000000001</v>
      </c>
      <c r="M2909">
        <v>2.363471977849714E-2</v>
      </c>
      <c r="N2909">
        <v>1.3162039999999999</v>
      </c>
      <c r="O2909">
        <v>1.28369158580281</v>
      </c>
      <c r="P2909">
        <v>371549000</v>
      </c>
      <c r="Q2909">
        <v>237717000</v>
      </c>
      <c r="R2909">
        <v>1.56</v>
      </c>
      <c r="S2909">
        <v>27.486999999999998</v>
      </c>
      <c r="T2909">
        <v>6.0090000000000003</v>
      </c>
      <c r="U2909">
        <v>15.2692</v>
      </c>
      <c r="V2909">
        <f t="shared" si="406"/>
        <v>2.3376715345130687</v>
      </c>
      <c r="AC2909">
        <v>1.49</v>
      </c>
      <c r="AD2909">
        <v>1.24</v>
      </c>
      <c r="AH2909" s="85">
        <f>IF(AND(M2909&lt;Variables!$G$6,M2909&gt;Variables!$G$5),0,1)</f>
        <v>1</v>
      </c>
      <c r="AI2909" s="85">
        <f t="shared" si="408"/>
        <v>0</v>
      </c>
      <c r="AJ2909" s="85">
        <f>IF(I2909&gt;Variables!$G$7,0,1)</f>
        <v>1</v>
      </c>
      <c r="AK2909" s="85">
        <f>IF(F2909&gt;Variables!$G$8,0,1)</f>
        <v>0</v>
      </c>
      <c r="AL2909" s="85">
        <f>IF(G2909&gt;Variables!$G$9,0,1)</f>
        <v>1</v>
      </c>
      <c r="AM2909" s="85">
        <f>IF(AND(K2909&gt;Variables!$G$10,K2909&lt;Variables!$G$11),0,1)</f>
        <v>1</v>
      </c>
      <c r="AN2909" s="103">
        <f>IF(H2909&lt;Variables!$G$13,1,0)</f>
        <v>1</v>
      </c>
      <c r="AO2909" s="101">
        <f>IF(R2909&lt;Variables!$G$12,0,1)</f>
        <v>0</v>
      </c>
      <c r="AP2909" s="86">
        <f t="shared" si="407"/>
        <v>1</v>
      </c>
      <c r="AR2909">
        <v>1</v>
      </c>
      <c r="AS2909">
        <v>0</v>
      </c>
      <c r="AT2909">
        <v>0</v>
      </c>
      <c r="AU2909">
        <v>0</v>
      </c>
      <c r="BA2909">
        <v>2</v>
      </c>
    </row>
    <row r="2910" spans="3:53" ht="12.75" x14ac:dyDescent="0.2">
      <c r="C2910" t="s">
        <v>760</v>
      </c>
      <c r="D2910" t="s">
        <v>758</v>
      </c>
      <c r="E2910">
        <v>2.83</v>
      </c>
      <c r="F2910">
        <v>21.3</v>
      </c>
      <c r="G2910">
        <v>3.56</v>
      </c>
      <c r="H2910">
        <v>46.87</v>
      </c>
      <c r="I2910">
        <v>-70.823999999999998</v>
      </c>
      <c r="J2910" t="s">
        <v>78</v>
      </c>
      <c r="K2910">
        <v>57.29</v>
      </c>
      <c r="L2910">
        <v>2.8004699999999998</v>
      </c>
      <c r="M2910">
        <v>0.5866872346427624</v>
      </c>
      <c r="N2910">
        <v>2.7252459999999998</v>
      </c>
      <c r="O2910">
        <v>3.3631459325139699</v>
      </c>
      <c r="P2910">
        <v>32550000</v>
      </c>
      <c r="Q2910">
        <v>8560000</v>
      </c>
      <c r="R2910">
        <v>3.8</v>
      </c>
      <c r="S2910">
        <v>27.486999999999998</v>
      </c>
      <c r="T2910">
        <v>6.0090000000000003</v>
      </c>
      <c r="U2910">
        <v>15.2692</v>
      </c>
      <c r="V2910">
        <f t="shared" si="406"/>
        <v>2.414918700470992</v>
      </c>
      <c r="AC2910">
        <v>2.87</v>
      </c>
      <c r="AD2910">
        <v>2.5</v>
      </c>
      <c r="AH2910" s="85">
        <f>IF(AND(M2910&lt;Variables!$G$6,M2910&gt;Variables!$G$5),0,1)</f>
        <v>1</v>
      </c>
      <c r="AI2910" s="85">
        <f t="shared" si="408"/>
        <v>0</v>
      </c>
      <c r="AJ2910" s="85">
        <f>IF(I2910&gt;Variables!$G$7,0,1)</f>
        <v>1</v>
      </c>
      <c r="AK2910" s="85">
        <f>IF(F2910&gt;Variables!$G$8,0,1)</f>
        <v>0</v>
      </c>
      <c r="AL2910" s="85">
        <f>IF(G2910&gt;Variables!$G$9,0,1)</f>
        <v>1</v>
      </c>
      <c r="AM2910" s="85">
        <f>IF(AND(K2910&gt;Variables!$G$10,K2910&lt;Variables!$G$11),0,1)</f>
        <v>0</v>
      </c>
      <c r="AN2910" s="103">
        <f>IF(H2910&lt;Variables!$G$13,1,0)</f>
        <v>1</v>
      </c>
      <c r="AO2910" s="101">
        <f>IF(R2910&lt;Variables!$G$12,0,1)</f>
        <v>1</v>
      </c>
      <c r="AP2910" s="86">
        <f t="shared" si="407"/>
        <v>1</v>
      </c>
      <c r="AR2910">
        <v>0</v>
      </c>
      <c r="AS2910">
        <v>0</v>
      </c>
      <c r="AT2910">
        <v>1</v>
      </c>
      <c r="AU2910">
        <v>0</v>
      </c>
      <c r="BA2910">
        <v>-2.25</v>
      </c>
    </row>
    <row r="2911" spans="3:53" ht="12.75" x14ac:dyDescent="0.2">
      <c r="C2911" t="s">
        <v>760</v>
      </c>
      <c r="D2911" t="s">
        <v>747</v>
      </c>
      <c r="E2911">
        <v>11.9</v>
      </c>
      <c r="F2911">
        <v>28.79</v>
      </c>
      <c r="G2911">
        <v>-9.7799999999999994</v>
      </c>
      <c r="H2911">
        <v>191.97</v>
      </c>
      <c r="I2911">
        <v>-4.5460000000000003</v>
      </c>
      <c r="J2911" t="s">
        <v>78</v>
      </c>
      <c r="K2911">
        <v>51.1</v>
      </c>
      <c r="L2911">
        <v>12.022221052631579</v>
      </c>
      <c r="M2911">
        <v>-0.60072970140379689</v>
      </c>
      <c r="N2911">
        <v>11.879053061224489</v>
      </c>
      <c r="O2911">
        <v>0.59724405985770534</v>
      </c>
      <c r="P2911">
        <v>3090000</v>
      </c>
      <c r="Q2911">
        <v>0</v>
      </c>
      <c r="R2911">
        <v>1</v>
      </c>
      <c r="S2911">
        <v>27.486999999999998</v>
      </c>
      <c r="T2911">
        <v>6.0090000000000003</v>
      </c>
      <c r="U2911">
        <v>15.2692</v>
      </c>
      <c r="V2911">
        <f t="shared" si="406"/>
        <v>2.3959233703519183</v>
      </c>
      <c r="AC2911">
        <v>11.97</v>
      </c>
      <c r="AD2911">
        <v>10.6135</v>
      </c>
      <c r="AH2911" s="85">
        <f>IF(AND(M2911&lt;Variables!$G$6,M2911&gt;Variables!$G$5),0,1)</f>
        <v>1</v>
      </c>
      <c r="AI2911" s="85">
        <f t="shared" si="408"/>
        <v>0</v>
      </c>
      <c r="AJ2911" s="85">
        <f>IF(I2911&gt;Variables!$G$7,0,1)</f>
        <v>1</v>
      </c>
      <c r="AK2911" s="85">
        <f>IF(F2911&gt;Variables!$G$8,0,1)</f>
        <v>0</v>
      </c>
      <c r="AL2911" s="85">
        <f>IF(G2911&gt;Variables!$G$9,0,1)</f>
        <v>1</v>
      </c>
      <c r="AM2911" s="85">
        <f>IF(AND(K2911&gt;Variables!$G$10,K2911&lt;Variables!$G$11),0,1)</f>
        <v>0</v>
      </c>
      <c r="AN2911" s="103">
        <f>IF(H2911&lt;Variables!$G$13,1,0)</f>
        <v>1</v>
      </c>
      <c r="AO2911" s="101">
        <f>IF(R2911&lt;Variables!$G$12,0,1)</f>
        <v>0</v>
      </c>
      <c r="AP2911" s="86">
        <f t="shared" si="407"/>
        <v>1</v>
      </c>
      <c r="AR2911">
        <v>0</v>
      </c>
      <c r="AS2911">
        <v>0</v>
      </c>
      <c r="AT2911">
        <v>1</v>
      </c>
      <c r="AU2911">
        <v>0</v>
      </c>
      <c r="BA2911">
        <v>-2.25</v>
      </c>
    </row>
    <row r="2912" spans="3:53" ht="12.75" x14ac:dyDescent="0.2">
      <c r="C2912" t="s">
        <v>760</v>
      </c>
      <c r="D2912" t="s">
        <v>748</v>
      </c>
      <c r="E2912">
        <v>15.93</v>
      </c>
      <c r="F2912">
        <v>40.36</v>
      </c>
      <c r="G2912">
        <v>11.43</v>
      </c>
      <c r="H2912">
        <v>1460</v>
      </c>
      <c r="I2912">
        <v>-63.119</v>
      </c>
      <c r="J2912" t="s">
        <v>78</v>
      </c>
      <c r="K2912">
        <v>45.53</v>
      </c>
      <c r="L2912">
        <v>16.20196</v>
      </c>
      <c r="M2912">
        <v>-1.03049260706729</v>
      </c>
      <c r="N2912">
        <v>16.201796000000002</v>
      </c>
      <c r="O2912">
        <v>-1.0294908045996971</v>
      </c>
      <c r="P2912">
        <v>71390000</v>
      </c>
      <c r="Q2912">
        <v>12270000</v>
      </c>
      <c r="R2912">
        <v>5.82</v>
      </c>
      <c r="S2912">
        <v>27.486999999999998</v>
      </c>
      <c r="T2912">
        <v>6.0090000000000003</v>
      </c>
      <c r="U2912">
        <v>15.2692</v>
      </c>
      <c r="V2912">
        <f t="shared" si="406"/>
        <v>2.334180607741779</v>
      </c>
      <c r="AC2912">
        <v>16.149999999999999</v>
      </c>
      <c r="AD2912">
        <v>13.1</v>
      </c>
      <c r="AH2912" s="85">
        <f>IF(AND(M2912&lt;Variables!$G$6,M2912&gt;Variables!$G$5),0,1)</f>
        <v>1</v>
      </c>
      <c r="AI2912" s="85">
        <f t="shared" si="408"/>
        <v>0</v>
      </c>
      <c r="AJ2912" s="85">
        <f>IF(I2912&gt;Variables!$G$7,0,1)</f>
        <v>1</v>
      </c>
      <c r="AK2912" s="85">
        <f>IF(F2912&gt;Variables!$G$8,0,1)</f>
        <v>0</v>
      </c>
      <c r="AL2912" s="85">
        <f>IF(G2912&gt;Variables!$G$9,0,1)</f>
        <v>1</v>
      </c>
      <c r="AM2912" s="85">
        <f>IF(AND(K2912&gt;Variables!$G$10,K2912&lt;Variables!$G$11),0,1)</f>
        <v>1</v>
      </c>
      <c r="AN2912" s="103">
        <f>IF(H2912&lt;Variables!$G$13,1,0)</f>
        <v>1</v>
      </c>
      <c r="AO2912" s="101">
        <f>IF(R2912&lt;Variables!$G$12,0,1)</f>
        <v>1</v>
      </c>
      <c r="AP2912" s="86">
        <f t="shared" si="407"/>
        <v>1</v>
      </c>
      <c r="AR2912">
        <v>0</v>
      </c>
      <c r="AS2912">
        <v>0</v>
      </c>
      <c r="AT2912">
        <v>1</v>
      </c>
      <c r="AU2912">
        <v>0</v>
      </c>
      <c r="BA2912">
        <v>-2.25</v>
      </c>
    </row>
    <row r="2913" spans="3:53" ht="12.75" x14ac:dyDescent="0.2">
      <c r="C2913" t="s">
        <v>760</v>
      </c>
      <c r="D2913" t="s">
        <v>251</v>
      </c>
      <c r="E2913">
        <v>9.27</v>
      </c>
      <c r="F2913">
        <v>5.89</v>
      </c>
      <c r="G2913">
        <v>-7.45</v>
      </c>
      <c r="H2913">
        <v>3660</v>
      </c>
      <c r="I2913">
        <v>-0.379</v>
      </c>
      <c r="J2913" t="s">
        <v>78</v>
      </c>
      <c r="K2913">
        <v>45.04</v>
      </c>
      <c r="L2913">
        <v>9.3314750000000011</v>
      </c>
      <c r="M2913">
        <v>-0.71558890743426495</v>
      </c>
      <c r="N2913">
        <v>9.3491799999999987</v>
      </c>
      <c r="O2913">
        <v>-0.90360865872728124</v>
      </c>
      <c r="P2913">
        <v>21390000</v>
      </c>
      <c r="Q2913">
        <v>22742000</v>
      </c>
      <c r="R2913">
        <v>0.94</v>
      </c>
      <c r="S2913">
        <v>27.486999999999998</v>
      </c>
      <c r="T2913">
        <v>6.0090000000000003</v>
      </c>
      <c r="U2913">
        <v>15.2692</v>
      </c>
      <c r="V2913">
        <f t="shared" si="406"/>
        <v>2.3239692726005265</v>
      </c>
      <c r="AC2913">
        <v>9.43</v>
      </c>
      <c r="AD2913">
        <v>8.5500000000000007</v>
      </c>
      <c r="AH2913" s="85">
        <f>IF(AND(M2913&lt;Variables!$G$6,M2913&gt;Variables!$G$5),0,1)</f>
        <v>1</v>
      </c>
      <c r="AI2913" s="85">
        <f t="shared" si="408"/>
        <v>1</v>
      </c>
      <c r="AJ2913" s="85">
        <f>IF(I2913&gt;Variables!$G$7,0,1)</f>
        <v>1</v>
      </c>
      <c r="AK2913" s="85">
        <f>IF(F2913&gt;Variables!$G$8,0,1)</f>
        <v>1</v>
      </c>
      <c r="AL2913" s="85">
        <f>IF(G2913&gt;Variables!$G$9,0,1)</f>
        <v>1</v>
      </c>
      <c r="AM2913" s="85">
        <f>IF(AND(K2913&gt;Variables!$G$10,K2913&lt;Variables!$G$11),0,1)</f>
        <v>1</v>
      </c>
      <c r="AN2913" s="103">
        <f>IF(H2913&lt;Variables!$G$13,1,0)</f>
        <v>0</v>
      </c>
      <c r="AO2913" s="101">
        <f>IF(R2913&lt;Variables!$G$12,0,1)</f>
        <v>0</v>
      </c>
      <c r="AP2913" s="86">
        <f t="shared" si="407"/>
        <v>1</v>
      </c>
      <c r="AR2913">
        <v>0</v>
      </c>
      <c r="AS2913">
        <v>0</v>
      </c>
      <c r="AT2913">
        <v>1</v>
      </c>
      <c r="AU2913">
        <v>0</v>
      </c>
      <c r="BA2913">
        <v>-2.25</v>
      </c>
    </row>
    <row r="2914" spans="3:53" ht="12.75" x14ac:dyDescent="0.2">
      <c r="C2914" t="s">
        <v>760</v>
      </c>
      <c r="D2914" t="s">
        <v>697</v>
      </c>
      <c r="E2914">
        <v>3.75</v>
      </c>
      <c r="F2914">
        <v>17.93</v>
      </c>
      <c r="G2914">
        <v>17.829999999999998</v>
      </c>
      <c r="H2914">
        <v>-99999</v>
      </c>
      <c r="I2914">
        <v>-21.986999999999998</v>
      </c>
      <c r="J2914" t="s">
        <v>78</v>
      </c>
      <c r="K2914">
        <v>58.98</v>
      </c>
      <c r="L2914">
        <v>3.5524374999999999</v>
      </c>
      <c r="M2914">
        <v>4.1538380337444432</v>
      </c>
      <c r="N2914">
        <v>3.5165697674418599</v>
      </c>
      <c r="O2914">
        <v>5.2161692981731216</v>
      </c>
      <c r="P2914">
        <v>74333</v>
      </c>
      <c r="Q2914">
        <v>53701</v>
      </c>
      <c r="R2914">
        <v>1.38</v>
      </c>
      <c r="S2914">
        <v>27.486999999999998</v>
      </c>
      <c r="T2914">
        <v>6.0090000000000003</v>
      </c>
      <c r="U2914">
        <v>15.2692</v>
      </c>
      <c r="V2914">
        <f t="shared" si="406"/>
        <v>2.2443063786343878</v>
      </c>
      <c r="AC2914">
        <v>4.49</v>
      </c>
      <c r="AD2914">
        <v>3.4</v>
      </c>
      <c r="AH2914" s="85">
        <f>IF(AND(M2914&lt;Variables!$G$6,M2914&gt;Variables!$G$5),0,1)</f>
        <v>1</v>
      </c>
      <c r="AI2914" s="85">
        <f t="shared" si="408"/>
        <v>0</v>
      </c>
      <c r="AJ2914" s="85">
        <f>IF(I2914&gt;Variables!$G$7,0,1)</f>
        <v>1</v>
      </c>
      <c r="AK2914" s="85">
        <f>IF(F2914&gt;Variables!$G$8,0,1)</f>
        <v>0</v>
      </c>
      <c r="AL2914" s="85">
        <f>IF(G2914&gt;Variables!$G$9,0,1)</f>
        <v>0</v>
      </c>
      <c r="AM2914" s="85">
        <f>IF(AND(K2914&gt;Variables!$G$10,K2914&lt;Variables!$G$11),0,1)</f>
        <v>0</v>
      </c>
      <c r="AN2914" s="103">
        <f>IF(H2914&lt;Variables!$G$13,1,0)</f>
        <v>1</v>
      </c>
      <c r="AO2914" s="101">
        <f>IF(R2914&lt;Variables!$G$12,0,1)</f>
        <v>0</v>
      </c>
      <c r="AP2914" s="86">
        <f t="shared" si="407"/>
        <v>1</v>
      </c>
      <c r="AR2914">
        <v>0</v>
      </c>
      <c r="AS2914">
        <v>0</v>
      </c>
      <c r="AT2914">
        <v>1</v>
      </c>
      <c r="AU2914">
        <v>0</v>
      </c>
      <c r="BA2914">
        <v>-2.25</v>
      </c>
    </row>
    <row r="2915" spans="3:53" ht="12.75" x14ac:dyDescent="0.2">
      <c r="C2915" t="s">
        <v>761</v>
      </c>
      <c r="D2915" t="s">
        <v>752</v>
      </c>
      <c r="E2915">
        <v>8.98</v>
      </c>
      <c r="F2915">
        <v>7.39</v>
      </c>
      <c r="G2915">
        <v>6.56</v>
      </c>
      <c r="H2915">
        <v>3230</v>
      </c>
      <c r="I2915">
        <v>-53.113</v>
      </c>
      <c r="J2915" t="s">
        <v>78</v>
      </c>
      <c r="K2915">
        <v>56.41</v>
      </c>
      <c r="L2915">
        <v>8.9403799999999993</v>
      </c>
      <c r="M2915">
        <v>0.23846861095390931</v>
      </c>
      <c r="N2915">
        <v>8.7759400000000003</v>
      </c>
      <c r="O2915">
        <v>2.116696331105274</v>
      </c>
      <c r="P2915">
        <v>5924000</v>
      </c>
      <c r="Q2915">
        <v>5241000</v>
      </c>
      <c r="R2915">
        <v>1.1299999999999999</v>
      </c>
      <c r="S2915">
        <v>28.112000000000009</v>
      </c>
      <c r="T2915">
        <v>6.4610000000000003</v>
      </c>
      <c r="U2915">
        <v>15.777200000000001</v>
      </c>
      <c r="V2915">
        <f t="shared" si="406"/>
        <v>2.4227928661117306</v>
      </c>
      <c r="AC2915">
        <v>9.0393000000000008</v>
      </c>
      <c r="AD2915">
        <v>8.5449999999999999</v>
      </c>
      <c r="AH2915" s="85">
        <f>IF(AND(M2915&lt;Variables!$G$6,M2915&gt;Variables!$G$5),0,1)</f>
        <v>1</v>
      </c>
      <c r="AI2915" s="85">
        <f t="shared" si="408"/>
        <v>0</v>
      </c>
      <c r="AJ2915" s="85">
        <f>IF(I2915&gt;Variables!$G$7,0,1)</f>
        <v>1</v>
      </c>
      <c r="AK2915" s="85">
        <f>IF(F2915&gt;Variables!$G$8,0,1)</f>
        <v>1</v>
      </c>
      <c r="AL2915" s="85">
        <f>IF(G2915&gt;Variables!$G$9,0,1)</f>
        <v>1</v>
      </c>
      <c r="AM2915" s="85">
        <f>IF(AND(K2915&gt;Variables!$G$10,K2915&lt;Variables!$G$11),0,1)</f>
        <v>0</v>
      </c>
      <c r="AN2915" s="103">
        <f>IF(H2915&lt;Variables!$G$13,1,0)</f>
        <v>0</v>
      </c>
      <c r="AO2915" s="101">
        <f>IF(R2915&lt;Variables!$G$12,0,1)</f>
        <v>0</v>
      </c>
      <c r="AP2915" s="86">
        <f t="shared" si="407"/>
        <v>1</v>
      </c>
      <c r="AR2915">
        <v>0</v>
      </c>
      <c r="AS2915">
        <v>0</v>
      </c>
      <c r="AT2915">
        <v>1</v>
      </c>
      <c r="AU2915">
        <v>0</v>
      </c>
      <c r="BA2915">
        <v>-2.46</v>
      </c>
    </row>
    <row r="2916" spans="3:53" ht="12.75" x14ac:dyDescent="0.2">
      <c r="C2916" t="s">
        <v>761</v>
      </c>
      <c r="D2916" t="s">
        <v>251</v>
      </c>
      <c r="E2916">
        <v>9.33</v>
      </c>
      <c r="F2916">
        <v>6.95</v>
      </c>
      <c r="G2916">
        <v>-6.79</v>
      </c>
      <c r="H2916">
        <v>3660</v>
      </c>
      <c r="I2916">
        <v>-0.36399999999999999</v>
      </c>
      <c r="J2916" t="s">
        <v>78</v>
      </c>
      <c r="K2916">
        <v>50.05</v>
      </c>
      <c r="L2916">
        <v>9.3012950000000014</v>
      </c>
      <c r="M2916">
        <v>0.30861294045612619</v>
      </c>
      <c r="N2916">
        <v>9.339027999999999</v>
      </c>
      <c r="O2916">
        <v>-9.6669589169225398E-2</v>
      </c>
      <c r="P2916">
        <v>21933000</v>
      </c>
      <c r="Q2916">
        <v>22742000</v>
      </c>
      <c r="R2916">
        <v>0.96</v>
      </c>
      <c r="S2916">
        <v>28.112000000000009</v>
      </c>
      <c r="T2916">
        <v>6.4610000000000003</v>
      </c>
      <c r="U2916">
        <v>15.777200000000001</v>
      </c>
      <c r="V2916">
        <f t="shared" si="406"/>
        <v>2.3594494998395388</v>
      </c>
      <c r="AC2916">
        <v>9.35</v>
      </c>
      <c r="AD2916">
        <v>8.5500000000000007</v>
      </c>
      <c r="AH2916" s="85">
        <f>IF(AND(M2916&lt;Variables!$G$6,M2916&gt;Variables!$G$5),0,1)</f>
        <v>1</v>
      </c>
      <c r="AI2916" s="85">
        <f t="shared" si="408"/>
        <v>1</v>
      </c>
      <c r="AJ2916" s="85">
        <f>IF(I2916&gt;Variables!$G$7,0,1)</f>
        <v>1</v>
      </c>
      <c r="AK2916" s="85">
        <f>IF(F2916&gt;Variables!$G$8,0,1)</f>
        <v>1</v>
      </c>
      <c r="AL2916" s="85">
        <f>IF(G2916&gt;Variables!$G$9,0,1)</f>
        <v>1</v>
      </c>
      <c r="AM2916" s="85">
        <f>IF(AND(K2916&gt;Variables!$G$10,K2916&lt;Variables!$G$11),0,1)</f>
        <v>0</v>
      </c>
      <c r="AN2916" s="103">
        <f>IF(H2916&lt;Variables!$G$13,1,0)</f>
        <v>0</v>
      </c>
      <c r="AO2916" s="101">
        <f>IF(R2916&lt;Variables!$G$12,0,1)</f>
        <v>0</v>
      </c>
      <c r="AP2916" s="86">
        <f t="shared" si="407"/>
        <v>1</v>
      </c>
      <c r="AR2916">
        <v>0</v>
      </c>
      <c r="AS2916">
        <v>0</v>
      </c>
      <c r="AT2916">
        <v>1</v>
      </c>
      <c r="AU2916">
        <v>0</v>
      </c>
      <c r="BA2916">
        <v>-2.25</v>
      </c>
    </row>
    <row r="2917" spans="3:53" ht="12.75" x14ac:dyDescent="0.2">
      <c r="C2917" t="s">
        <v>761</v>
      </c>
      <c r="D2917" t="s">
        <v>383</v>
      </c>
      <c r="E2917">
        <v>1.24</v>
      </c>
      <c r="F2917">
        <v>6.9</v>
      </c>
      <c r="G2917">
        <v>-0.4</v>
      </c>
      <c r="H2917">
        <v>2070</v>
      </c>
      <c r="I2917">
        <v>-3.1930000000000001</v>
      </c>
      <c r="J2917" t="s">
        <v>78</v>
      </c>
      <c r="K2917">
        <v>53.55</v>
      </c>
      <c r="L2917">
        <v>1.233215</v>
      </c>
      <c r="M2917">
        <v>0.14474361729302249</v>
      </c>
      <c r="N2917">
        <v>1.2311859999999999</v>
      </c>
      <c r="O2917">
        <v>0.3097825998671187</v>
      </c>
      <c r="P2917">
        <v>15733000</v>
      </c>
      <c r="Q2917">
        <v>18512000</v>
      </c>
      <c r="R2917">
        <v>0.85</v>
      </c>
      <c r="S2917">
        <v>28.112000000000009</v>
      </c>
      <c r="T2917">
        <v>6.4610000000000003</v>
      </c>
      <c r="U2917">
        <v>15.777200000000001</v>
      </c>
      <c r="V2917">
        <f t="shared" si="406"/>
        <v>2.3985306964884465</v>
      </c>
      <c r="AC2917">
        <v>1.28</v>
      </c>
      <c r="AD2917">
        <v>1.19</v>
      </c>
      <c r="AH2917" s="85">
        <f>IF(AND(M2917&lt;Variables!$G$6,M2917&gt;Variables!$G$5),0,1)</f>
        <v>1</v>
      </c>
      <c r="AI2917" s="85">
        <f t="shared" si="408"/>
        <v>0</v>
      </c>
      <c r="AJ2917" s="85">
        <f>IF(I2917&gt;Variables!$G$7,0,1)</f>
        <v>1</v>
      </c>
      <c r="AK2917" s="85">
        <f>IF(F2917&gt;Variables!$G$8,0,1)</f>
        <v>1</v>
      </c>
      <c r="AL2917" s="85">
        <f>IF(G2917&gt;Variables!$G$9,0,1)</f>
        <v>1</v>
      </c>
      <c r="AM2917" s="85">
        <f>IF(AND(K2917&gt;Variables!$G$10,K2917&lt;Variables!$G$11),0,1)</f>
        <v>0</v>
      </c>
      <c r="AN2917" s="103">
        <f>IF(H2917&lt;Variables!$G$13,1,0)</f>
        <v>1</v>
      </c>
      <c r="AO2917" s="101">
        <f>IF(R2917&lt;Variables!$G$12,0,1)</f>
        <v>0</v>
      </c>
      <c r="AP2917" s="86">
        <f t="shared" si="407"/>
        <v>1</v>
      </c>
      <c r="AR2917">
        <v>1</v>
      </c>
      <c r="AS2917">
        <v>0</v>
      </c>
      <c r="AT2917">
        <v>0</v>
      </c>
      <c r="AU2917">
        <v>0</v>
      </c>
      <c r="BA2917">
        <v>2</v>
      </c>
    </row>
    <row r="2918" spans="3:53" ht="12.75" x14ac:dyDescent="0.2">
      <c r="C2918" t="s">
        <v>761</v>
      </c>
      <c r="D2918" t="s">
        <v>742</v>
      </c>
      <c r="E2918">
        <v>126</v>
      </c>
      <c r="F2918">
        <v>6.85</v>
      </c>
      <c r="G2918">
        <v>-2.74</v>
      </c>
      <c r="H2918">
        <v>10630</v>
      </c>
      <c r="I2918">
        <v>-3.5000000000000003E-2</v>
      </c>
      <c r="J2918" t="s">
        <v>78</v>
      </c>
      <c r="K2918">
        <v>49.94</v>
      </c>
      <c r="L2918">
        <v>125.62282500000001</v>
      </c>
      <c r="M2918">
        <v>0.3042241726374198</v>
      </c>
      <c r="N2918">
        <v>126.748018</v>
      </c>
      <c r="O2918">
        <v>-0.58621666178637388</v>
      </c>
      <c r="P2918">
        <v>1250000</v>
      </c>
      <c r="Q2918">
        <v>1112000</v>
      </c>
      <c r="R2918">
        <v>1.1200000000000001</v>
      </c>
      <c r="S2918">
        <v>28.112000000000009</v>
      </c>
      <c r="T2918">
        <v>6.4610000000000003</v>
      </c>
      <c r="U2918">
        <v>15.777200000000001</v>
      </c>
      <c r="V2918">
        <f t="shared" si="406"/>
        <v>2.3585212874760613</v>
      </c>
      <c r="AC2918">
        <v>130.02000000000001</v>
      </c>
      <c r="AD2918">
        <v>124.75</v>
      </c>
      <c r="AH2918" s="85">
        <f>IF(AND(M2918&lt;Variables!$G$6,M2918&gt;Variables!$G$5),0,1)</f>
        <v>1</v>
      </c>
      <c r="AI2918" s="85">
        <f t="shared" si="408"/>
        <v>1</v>
      </c>
      <c r="AJ2918" s="85">
        <f>IF(I2918&gt;Variables!$G$7,0,1)</f>
        <v>1</v>
      </c>
      <c r="AK2918" s="85">
        <f>IF(F2918&gt;Variables!$G$8,0,1)</f>
        <v>1</v>
      </c>
      <c r="AL2918" s="85">
        <f>IF(G2918&gt;Variables!$G$9,0,1)</f>
        <v>1</v>
      </c>
      <c r="AM2918" s="85">
        <f>IF(AND(K2918&gt;Variables!$G$10,K2918&lt;Variables!$G$11),0,1)</f>
        <v>1</v>
      </c>
      <c r="AN2918" s="103">
        <f>IF(H2918&lt;Variables!$G$13,1,0)</f>
        <v>0</v>
      </c>
      <c r="AO2918" s="101">
        <f>IF(R2918&lt;Variables!$G$12,0,1)</f>
        <v>0</v>
      </c>
      <c r="AP2918" s="86">
        <f t="shared" si="407"/>
        <v>1</v>
      </c>
      <c r="AR2918">
        <v>0</v>
      </c>
      <c r="AS2918">
        <v>0</v>
      </c>
      <c r="AT2918">
        <v>0</v>
      </c>
      <c r="AU2918">
        <v>1</v>
      </c>
      <c r="BA2918">
        <v>-0.59</v>
      </c>
    </row>
    <row r="2919" spans="3:53" ht="12.75" x14ac:dyDescent="0.2">
      <c r="C2919" t="s">
        <v>761</v>
      </c>
      <c r="D2919" t="s">
        <v>753</v>
      </c>
      <c r="E2919">
        <v>0.85</v>
      </c>
      <c r="F2919">
        <v>6.69</v>
      </c>
      <c r="G2919">
        <v>4.26</v>
      </c>
      <c r="H2919">
        <v>-99999</v>
      </c>
      <c r="I2919">
        <v>151.643</v>
      </c>
      <c r="J2919" t="s">
        <v>78</v>
      </c>
      <c r="K2919">
        <v>45.9</v>
      </c>
      <c r="L2919">
        <v>0.8602727</v>
      </c>
      <c r="M2919">
        <v>-0.62453452259963704</v>
      </c>
      <c r="N2919">
        <v>0.85853942857142862</v>
      </c>
      <c r="O2919">
        <v>-0.42390931043021213</v>
      </c>
      <c r="P2919">
        <v>919958</v>
      </c>
      <c r="Q2919">
        <v>2261000</v>
      </c>
      <c r="R2919">
        <v>0.41</v>
      </c>
      <c r="S2919">
        <v>28.112000000000009</v>
      </c>
      <c r="T2919">
        <v>6.4610000000000003</v>
      </c>
      <c r="U2919">
        <v>15.777200000000001</v>
      </c>
      <c r="V2919">
        <f t="shared" si="406"/>
        <v>2.3333669092123928</v>
      </c>
      <c r="AC2919">
        <v>0.85970000000000002</v>
      </c>
      <c r="AD2919">
        <v>0.83330000000000004</v>
      </c>
      <c r="AH2919" s="85">
        <f>IF(AND(M2919&lt;Variables!$G$6,M2919&gt;Variables!$G$5),0,1)</f>
        <v>1</v>
      </c>
      <c r="AI2919" s="85">
        <f t="shared" si="408"/>
        <v>0</v>
      </c>
      <c r="AJ2919" s="85">
        <f>IF(I2919&gt;Variables!$G$7,0,1)</f>
        <v>0</v>
      </c>
      <c r="AK2919" s="85">
        <f>IF(F2919&gt;Variables!$G$8,0,1)</f>
        <v>1</v>
      </c>
      <c r="AL2919" s="85">
        <f>IF(G2919&gt;Variables!$G$9,0,1)</f>
        <v>1</v>
      </c>
      <c r="AM2919" s="85">
        <f>IF(AND(K2919&gt;Variables!$G$10,K2919&lt;Variables!$G$11),0,1)</f>
        <v>1</v>
      </c>
      <c r="AN2919" s="103">
        <f>IF(H2919&lt;Variables!$G$13,1,0)</f>
        <v>1</v>
      </c>
      <c r="AO2919" s="101">
        <f>IF(R2919&lt;Variables!$G$12,0,1)</f>
        <v>0</v>
      </c>
      <c r="AP2919" s="86">
        <f t="shared" si="407"/>
        <v>1</v>
      </c>
      <c r="AR2919">
        <v>0</v>
      </c>
      <c r="AS2919">
        <v>0</v>
      </c>
      <c r="AT2919">
        <v>1</v>
      </c>
      <c r="AU2919">
        <v>0</v>
      </c>
      <c r="BA2919">
        <v>-1.37</v>
      </c>
    </row>
    <row r="2920" spans="3:53" ht="12.75" x14ac:dyDescent="0.2">
      <c r="C2920" t="s">
        <v>761</v>
      </c>
      <c r="D2920" t="s">
        <v>740</v>
      </c>
      <c r="E2920">
        <v>6.57</v>
      </c>
      <c r="F2920">
        <v>5.63</v>
      </c>
      <c r="G2920">
        <v>1.24</v>
      </c>
      <c r="H2920">
        <v>-99999</v>
      </c>
      <c r="I2920">
        <v>19.015999999999998</v>
      </c>
      <c r="J2920" t="s">
        <v>78</v>
      </c>
      <c r="K2920">
        <v>49.42</v>
      </c>
      <c r="L2920">
        <v>6.5433333333333339</v>
      </c>
      <c r="M2920">
        <v>-0.2037697401935859</v>
      </c>
      <c r="N2920">
        <v>6.5619043478260846</v>
      </c>
      <c r="O2920">
        <v>-0.48620562164480341</v>
      </c>
      <c r="P2920">
        <v>24900</v>
      </c>
      <c r="Q2920">
        <v>69528</v>
      </c>
      <c r="R2920">
        <v>0.36</v>
      </c>
      <c r="S2920">
        <v>28.112000000000009</v>
      </c>
      <c r="T2920">
        <v>6.4610000000000003</v>
      </c>
      <c r="U2920">
        <v>15.777200000000001</v>
      </c>
      <c r="V2920">
        <f t="shared" si="406"/>
        <v>2.3659478907794194</v>
      </c>
      <c r="AC2920">
        <v>6.58</v>
      </c>
      <c r="AD2920">
        <v>6.52</v>
      </c>
      <c r="AH2920" s="85">
        <f>IF(AND(M2920&lt;Variables!$G$6,M2920&gt;Variables!$G$5),0,1)</f>
        <v>1</v>
      </c>
      <c r="AI2920" s="85">
        <f t="shared" si="408"/>
        <v>1</v>
      </c>
      <c r="AJ2920" s="85">
        <f>IF(I2920&gt;Variables!$G$7,0,1)</f>
        <v>0</v>
      </c>
      <c r="AK2920" s="85">
        <f>IF(F2920&gt;Variables!$G$8,0,1)</f>
        <v>1</v>
      </c>
      <c r="AL2920" s="85">
        <f>IF(G2920&gt;Variables!$G$9,0,1)</f>
        <v>1</v>
      </c>
      <c r="AM2920" s="85">
        <f>IF(AND(K2920&gt;Variables!$G$10,K2920&lt;Variables!$G$11),0,1)</f>
        <v>1</v>
      </c>
      <c r="AN2920" s="103">
        <f>IF(H2920&lt;Variables!$G$13,1,0)</f>
        <v>1</v>
      </c>
      <c r="AO2920" s="101">
        <f>IF(R2920&lt;Variables!$G$12,0,1)</f>
        <v>0</v>
      </c>
      <c r="AP2920" s="86">
        <f t="shared" si="407"/>
        <v>1</v>
      </c>
      <c r="AR2920">
        <v>0</v>
      </c>
      <c r="AS2920">
        <v>0</v>
      </c>
      <c r="AT2920">
        <v>0</v>
      </c>
      <c r="AU2920">
        <v>0</v>
      </c>
      <c r="BA2920">
        <v>0</v>
      </c>
    </row>
    <row r="2921" spans="3:53" ht="12.75" x14ac:dyDescent="0.2">
      <c r="C2921" t="s">
        <v>761</v>
      </c>
      <c r="D2921" t="s">
        <v>741</v>
      </c>
      <c r="E2921">
        <v>11.89</v>
      </c>
      <c r="F2921">
        <v>29.46</v>
      </c>
      <c r="G2921">
        <v>3.22</v>
      </c>
      <c r="H2921">
        <v>204.42</v>
      </c>
      <c r="I2921">
        <v>11.597</v>
      </c>
      <c r="J2921" t="s">
        <v>76</v>
      </c>
      <c r="K2921">
        <v>52.5</v>
      </c>
      <c r="L2921">
        <v>11.904249999999999</v>
      </c>
      <c r="M2921">
        <v>-7.7703341243671453E-2</v>
      </c>
      <c r="N2921">
        <v>11.938056</v>
      </c>
      <c r="O2921">
        <v>-0.36066173588063039</v>
      </c>
      <c r="P2921">
        <v>1610000</v>
      </c>
      <c r="Q2921">
        <v>83360</v>
      </c>
      <c r="R2921">
        <v>19.309999999999999</v>
      </c>
      <c r="S2921">
        <v>28.112000000000009</v>
      </c>
      <c r="T2921">
        <v>6.4610000000000003</v>
      </c>
      <c r="U2921">
        <v>15.777200000000001</v>
      </c>
      <c r="V2921">
        <f t="shared" si="406"/>
        <v>2.3954813049961148</v>
      </c>
      <c r="AC2921">
        <v>12</v>
      </c>
      <c r="AD2921">
        <v>11.87</v>
      </c>
      <c r="AH2921" s="85">
        <f>IF(AND(M2921&lt;Variables!$G$6,M2921&gt;Variables!$G$5),0,1)</f>
        <v>1</v>
      </c>
      <c r="AI2921" s="85">
        <f t="shared" si="408"/>
        <v>1</v>
      </c>
      <c r="AJ2921" s="85">
        <f>IF(I2921&gt;Variables!$G$7,0,1)</f>
        <v>0</v>
      </c>
      <c r="AK2921" s="85">
        <f>IF(F2921&gt;Variables!$G$8,0,1)</f>
        <v>0</v>
      </c>
      <c r="AL2921" s="85">
        <f>IF(G2921&gt;Variables!$G$9,0,1)</f>
        <v>1</v>
      </c>
      <c r="AM2921" s="85">
        <f>IF(AND(K2921&gt;Variables!$G$10,K2921&lt;Variables!$G$11),0,1)</f>
        <v>0</v>
      </c>
      <c r="AN2921" s="103">
        <f>IF(H2921&lt;Variables!$G$13,1,0)</f>
        <v>1</v>
      </c>
      <c r="AO2921" s="101">
        <f>IF(R2921&lt;Variables!$G$12,0,1)</f>
        <v>1</v>
      </c>
      <c r="AP2921" s="86">
        <f t="shared" si="407"/>
        <v>0</v>
      </c>
      <c r="AR2921">
        <v>0</v>
      </c>
      <c r="AS2921">
        <v>1</v>
      </c>
      <c r="AT2921">
        <v>0</v>
      </c>
      <c r="AU2921">
        <v>0</v>
      </c>
      <c r="BA2921">
        <v>0.55000000000000004</v>
      </c>
    </row>
    <row r="2922" spans="3:53" ht="12.75" x14ac:dyDescent="0.2">
      <c r="C2922" t="s">
        <v>761</v>
      </c>
      <c r="D2922" t="s">
        <v>735</v>
      </c>
      <c r="E2922">
        <v>4.0599999999999996</v>
      </c>
      <c r="F2922">
        <v>66</v>
      </c>
      <c r="G2922">
        <v>24.78</v>
      </c>
      <c r="H2922">
        <v>147.05000000000001</v>
      </c>
      <c r="I2922">
        <v>-7.1280000000000001</v>
      </c>
      <c r="J2922" t="s">
        <v>76</v>
      </c>
      <c r="K2922">
        <v>46.68</v>
      </c>
      <c r="L2922">
        <v>4.2774749999999999</v>
      </c>
      <c r="M2922">
        <v>-2.2787976551587139</v>
      </c>
      <c r="N2922">
        <v>4.2389900000000003</v>
      </c>
      <c r="O2922">
        <v>-1.391605075737393</v>
      </c>
      <c r="P2922">
        <v>77850000</v>
      </c>
      <c r="Q2922">
        <v>2260000</v>
      </c>
      <c r="R2922">
        <v>34.450000000000003</v>
      </c>
      <c r="S2922">
        <v>28.112000000000009</v>
      </c>
      <c r="T2922">
        <v>6.4610000000000003</v>
      </c>
      <c r="U2922">
        <v>15.777200000000001</v>
      </c>
      <c r="V2922">
        <f t="shared" si="406"/>
        <v>2.3700040625088401</v>
      </c>
      <c r="AC2922">
        <v>4.3</v>
      </c>
      <c r="AD2922">
        <v>3.11</v>
      </c>
      <c r="AH2922" s="85">
        <f>IF(AND(M2922&lt;Variables!$G$6,M2922&gt;Variables!$G$5),0,1)</f>
        <v>0</v>
      </c>
      <c r="AI2922" s="85">
        <f t="shared" si="408"/>
        <v>0</v>
      </c>
      <c r="AJ2922" s="85">
        <f>IF(I2922&gt;Variables!$G$7,0,1)</f>
        <v>1</v>
      </c>
      <c r="AK2922" s="85">
        <f>IF(F2922&gt;Variables!$G$8,0,1)</f>
        <v>0</v>
      </c>
      <c r="AL2922" s="85">
        <f>IF(G2922&gt;Variables!$G$9,0,1)</f>
        <v>0</v>
      </c>
      <c r="AM2922" s="85">
        <f>IF(AND(K2922&gt;Variables!$G$10,K2922&lt;Variables!$G$11),0,1)</f>
        <v>1</v>
      </c>
      <c r="AN2922" s="103">
        <f>IF(H2922&lt;Variables!$G$13,1,0)</f>
        <v>1</v>
      </c>
      <c r="AO2922" s="101">
        <f>IF(R2922&lt;Variables!$G$12,0,1)</f>
        <v>1</v>
      </c>
      <c r="AP2922" s="86">
        <f t="shared" si="407"/>
        <v>0</v>
      </c>
      <c r="AR2922">
        <v>1</v>
      </c>
      <c r="AS2922">
        <v>0</v>
      </c>
      <c r="AT2922">
        <v>0</v>
      </c>
      <c r="AU2922">
        <v>0</v>
      </c>
      <c r="BA2922">
        <v>2</v>
      </c>
    </row>
    <row r="2923" spans="3:53" ht="12.75" x14ac:dyDescent="0.2">
      <c r="C2923" t="s">
        <v>761</v>
      </c>
      <c r="D2923" t="s">
        <v>743</v>
      </c>
      <c r="E2923">
        <v>58.93</v>
      </c>
      <c r="F2923">
        <v>8.3000000000000007</v>
      </c>
      <c r="G2923">
        <v>1.74</v>
      </c>
      <c r="H2923">
        <v>8440</v>
      </c>
      <c r="I2923">
        <v>-0.375</v>
      </c>
      <c r="J2923" t="s">
        <v>78</v>
      </c>
      <c r="K2923">
        <v>49.66</v>
      </c>
      <c r="L2923">
        <v>59.024685000000012</v>
      </c>
      <c r="M2923">
        <v>-0.1112839484022813</v>
      </c>
      <c r="N2923">
        <v>58.914213999999987</v>
      </c>
      <c r="O2923">
        <v>7.6019006211317866E-2</v>
      </c>
      <c r="P2923">
        <v>1881000</v>
      </c>
      <c r="Q2923">
        <v>1356000</v>
      </c>
      <c r="R2923">
        <v>1.39</v>
      </c>
      <c r="S2923">
        <v>28.112000000000009</v>
      </c>
      <c r="T2923">
        <v>6.4610000000000003</v>
      </c>
      <c r="U2923">
        <v>15.777200000000001</v>
      </c>
      <c r="V2923">
        <f t="shared" ref="V2923:V2986" si="409">1.849 + (0.01036 * K2923) + (0.1184 * M2923) - (0.002888 * K2923 * M2923)</f>
        <v>2.3662617107238444</v>
      </c>
      <c r="AC2923">
        <v>59.45</v>
      </c>
      <c r="AD2923">
        <v>58.25</v>
      </c>
      <c r="AH2923" s="85">
        <f>IF(AND(M2923&lt;Variables!$G$6,M2923&gt;Variables!$G$5),0,1)</f>
        <v>1</v>
      </c>
      <c r="AI2923" s="85">
        <f t="shared" si="408"/>
        <v>0</v>
      </c>
      <c r="AJ2923" s="85">
        <f>IF(I2923&gt;Variables!$G$7,0,1)</f>
        <v>1</v>
      </c>
      <c r="AK2923" s="85">
        <f>IF(F2923&gt;Variables!$G$8,0,1)</f>
        <v>1</v>
      </c>
      <c r="AL2923" s="85">
        <f>IF(G2923&gt;Variables!$G$9,0,1)</f>
        <v>1</v>
      </c>
      <c r="AM2923" s="85">
        <f>IF(AND(K2923&gt;Variables!$G$10,K2923&lt;Variables!$G$11),0,1)</f>
        <v>1</v>
      </c>
      <c r="AN2923" s="103">
        <f>IF(H2923&lt;Variables!$G$13,1,0)</f>
        <v>0</v>
      </c>
      <c r="AO2923" s="101">
        <f>IF(R2923&lt;Variables!$G$12,0,1)</f>
        <v>0</v>
      </c>
      <c r="AP2923" s="86">
        <f t="shared" si="407"/>
        <v>1</v>
      </c>
      <c r="AR2923">
        <v>0</v>
      </c>
      <c r="AS2923">
        <v>0</v>
      </c>
      <c r="AT2923">
        <v>0</v>
      </c>
      <c r="AU2923">
        <v>1</v>
      </c>
      <c r="BA2923">
        <v>-0.56999999999999995</v>
      </c>
    </row>
    <row r="2924" spans="3:53" ht="12.75" x14ac:dyDescent="0.2">
      <c r="C2924" t="s">
        <v>761</v>
      </c>
      <c r="D2924" t="s">
        <v>762</v>
      </c>
      <c r="E2924">
        <v>5.19</v>
      </c>
      <c r="F2924">
        <v>22.58</v>
      </c>
      <c r="G2924">
        <v>19.45</v>
      </c>
      <c r="H2924">
        <v>206.58</v>
      </c>
      <c r="I2924">
        <v>-61.107999999999997</v>
      </c>
      <c r="J2924" t="s">
        <v>76</v>
      </c>
      <c r="K2924">
        <v>58.83</v>
      </c>
      <c r="L2924">
        <v>5.2175499999999992</v>
      </c>
      <c r="M2924">
        <v>0.27694990944027298</v>
      </c>
      <c r="N2924">
        <v>4.9023160000000008</v>
      </c>
      <c r="O2924">
        <v>6.7250662747974506</v>
      </c>
      <c r="P2924">
        <v>2180000</v>
      </c>
      <c r="Q2924">
        <v>723910</v>
      </c>
      <c r="R2924">
        <v>3.01</v>
      </c>
      <c r="S2924">
        <v>28.112000000000009</v>
      </c>
      <c r="T2924">
        <v>6.4610000000000003</v>
      </c>
      <c r="U2924">
        <v>15.777200000000001</v>
      </c>
      <c r="V2924">
        <f t="shared" si="409"/>
        <v>2.4442155916359201</v>
      </c>
      <c r="AC2924">
        <v>5.26</v>
      </c>
      <c r="AD2924">
        <v>4.46</v>
      </c>
      <c r="AH2924" s="85">
        <f>IF(AND(M2924&lt;Variables!$G$6,M2924&gt;Variables!$G$5),0,1)</f>
        <v>1</v>
      </c>
      <c r="AI2924" s="85">
        <f t="shared" si="408"/>
        <v>0</v>
      </c>
      <c r="AJ2924" s="85">
        <f>IF(I2924&gt;Variables!$G$7,0,1)</f>
        <v>1</v>
      </c>
      <c r="AK2924" s="85">
        <f>IF(F2924&gt;Variables!$G$8,0,1)</f>
        <v>0</v>
      </c>
      <c r="AL2924" s="85">
        <f>IF(G2924&gt;Variables!$G$9,0,1)</f>
        <v>0</v>
      </c>
      <c r="AM2924" s="85">
        <f>IF(AND(K2924&gt;Variables!$G$10,K2924&lt;Variables!$G$11),0,1)</f>
        <v>0</v>
      </c>
      <c r="AN2924" s="103">
        <f>IF(H2924&lt;Variables!$G$13,1,0)</f>
        <v>1</v>
      </c>
      <c r="AO2924" s="101">
        <f>IF(R2924&lt;Variables!$G$12,0,1)</f>
        <v>1</v>
      </c>
      <c r="AP2924" s="86">
        <f t="shared" si="407"/>
        <v>0</v>
      </c>
      <c r="AR2924">
        <v>0</v>
      </c>
      <c r="AS2924">
        <v>0</v>
      </c>
      <c r="AT2924">
        <v>1</v>
      </c>
      <c r="AU2924">
        <v>0</v>
      </c>
      <c r="BA2924">
        <v>-2.25</v>
      </c>
    </row>
    <row r="2925" spans="3:53" ht="12.75" x14ac:dyDescent="0.2">
      <c r="C2925" t="s">
        <v>761</v>
      </c>
      <c r="D2925" t="s">
        <v>697</v>
      </c>
      <c r="E2925">
        <v>4</v>
      </c>
      <c r="F2925">
        <v>18.62</v>
      </c>
      <c r="G2925">
        <v>33.76</v>
      </c>
      <c r="H2925">
        <v>-99999</v>
      </c>
      <c r="I2925">
        <v>-21.35</v>
      </c>
      <c r="J2925" t="s">
        <v>76</v>
      </c>
      <c r="K2925">
        <v>65.489999999999995</v>
      </c>
      <c r="L2925">
        <v>3.7618823529411758</v>
      </c>
      <c r="M2925">
        <v>11.646234676007021</v>
      </c>
      <c r="N2925">
        <v>3.5846627906976751</v>
      </c>
      <c r="O2925">
        <v>17.16583247102481</v>
      </c>
      <c r="P2925">
        <v>81114</v>
      </c>
      <c r="Q2925">
        <v>53701</v>
      </c>
      <c r="R2925">
        <v>1.51</v>
      </c>
      <c r="S2925">
        <v>28.112000000000009</v>
      </c>
      <c r="T2925">
        <v>6.4610000000000003</v>
      </c>
      <c r="U2925">
        <v>15.777200000000001</v>
      </c>
      <c r="V2925">
        <f t="shared" si="409"/>
        <v>1.7036785926444824</v>
      </c>
      <c r="AC2925">
        <v>4.42</v>
      </c>
      <c r="AD2925">
        <v>3.4</v>
      </c>
      <c r="AH2925" s="85">
        <f>IF(AND(M2925&lt;Variables!$G$6,M2925&gt;Variables!$G$5),0,1)</f>
        <v>1</v>
      </c>
      <c r="AI2925" s="85">
        <f t="shared" si="408"/>
        <v>0</v>
      </c>
      <c r="AJ2925" s="85">
        <f>IF(I2925&gt;Variables!$G$7,0,1)</f>
        <v>1</v>
      </c>
      <c r="AK2925" s="85">
        <f>IF(F2925&gt;Variables!$G$8,0,1)</f>
        <v>0</v>
      </c>
      <c r="AL2925" s="85">
        <f>IF(G2925&gt;Variables!$G$9,0,1)</f>
        <v>0</v>
      </c>
      <c r="AM2925" s="85">
        <f>IF(AND(K2925&gt;Variables!$G$10,K2925&lt;Variables!$G$11),0,1)</f>
        <v>0</v>
      </c>
      <c r="AN2925" s="103">
        <f>IF(H2925&lt;Variables!$G$13,1,0)</f>
        <v>1</v>
      </c>
      <c r="AO2925" s="101">
        <f>IF(R2925&lt;Variables!$G$12,0,1)</f>
        <v>0</v>
      </c>
      <c r="AP2925" s="86">
        <f t="shared" si="407"/>
        <v>0</v>
      </c>
      <c r="AR2925">
        <v>1</v>
      </c>
      <c r="AS2925">
        <v>0</v>
      </c>
      <c r="AT2925">
        <v>0</v>
      </c>
      <c r="AU2925">
        <v>0</v>
      </c>
      <c r="BA2925">
        <v>2</v>
      </c>
    </row>
    <row r="2926" spans="3:53" ht="12.75" x14ac:dyDescent="0.2">
      <c r="C2926" t="s">
        <v>761</v>
      </c>
      <c r="D2926" t="s">
        <v>306</v>
      </c>
      <c r="E2926">
        <v>25.23</v>
      </c>
      <c r="F2926">
        <v>7.82</v>
      </c>
      <c r="G2926">
        <v>9.89</v>
      </c>
      <c r="H2926">
        <v>8230</v>
      </c>
      <c r="I2926">
        <v>-15.613</v>
      </c>
      <c r="J2926" t="s">
        <v>76</v>
      </c>
      <c r="K2926">
        <v>53.48</v>
      </c>
      <c r="L2926">
        <v>25.237995000000002</v>
      </c>
      <c r="M2926">
        <v>-7.1301226583183996E-2</v>
      </c>
      <c r="N2926">
        <v>24.653279999999999</v>
      </c>
      <c r="O2926">
        <v>2.2987610573522068</v>
      </c>
      <c r="P2926">
        <v>4740000</v>
      </c>
      <c r="Q2926">
        <v>5849000</v>
      </c>
      <c r="R2926">
        <v>0.81</v>
      </c>
      <c r="S2926">
        <v>28.112000000000009</v>
      </c>
      <c r="T2926">
        <v>6.4610000000000003</v>
      </c>
      <c r="U2926">
        <v>15.777200000000001</v>
      </c>
      <c r="V2926">
        <f t="shared" si="409"/>
        <v>2.4056232263306181</v>
      </c>
      <c r="AC2926">
        <v>25.38</v>
      </c>
      <c r="AD2926">
        <v>24.08</v>
      </c>
      <c r="AH2926" s="85">
        <f>IF(AND(M2926&lt;Variables!$G$6,M2926&gt;Variables!$G$5),0,1)</f>
        <v>1</v>
      </c>
      <c r="AI2926" s="85">
        <f t="shared" si="408"/>
        <v>0</v>
      </c>
      <c r="AJ2926" s="85">
        <f>IF(I2926&gt;Variables!$G$7,0,1)</f>
        <v>1</v>
      </c>
      <c r="AK2926" s="85">
        <f>IF(F2926&gt;Variables!$G$8,0,1)</f>
        <v>1</v>
      </c>
      <c r="AL2926" s="85">
        <f>IF(G2926&gt;Variables!$G$9,0,1)</f>
        <v>1</v>
      </c>
      <c r="AM2926" s="85">
        <f>IF(AND(K2926&gt;Variables!$G$10,K2926&lt;Variables!$G$11),0,1)</f>
        <v>0</v>
      </c>
      <c r="AN2926" s="103">
        <f>IF(H2926&lt;Variables!$G$13,1,0)</f>
        <v>0</v>
      </c>
      <c r="AO2926" s="101">
        <f>IF(R2926&lt;Variables!$G$12,0,1)</f>
        <v>0</v>
      </c>
      <c r="AP2926" s="86">
        <f t="shared" si="407"/>
        <v>0</v>
      </c>
      <c r="AR2926">
        <v>0</v>
      </c>
      <c r="AS2926">
        <v>0</v>
      </c>
      <c r="AT2926">
        <v>1</v>
      </c>
      <c r="AU2926">
        <v>0</v>
      </c>
      <c r="BA2926">
        <v>-1.58</v>
      </c>
    </row>
    <row r="2927" spans="3:53" ht="12.75" x14ac:dyDescent="0.2">
      <c r="C2927" t="s">
        <v>761</v>
      </c>
      <c r="D2927" t="s">
        <v>749</v>
      </c>
      <c r="E2927">
        <v>15.78</v>
      </c>
      <c r="F2927">
        <v>5.89</v>
      </c>
      <c r="G2927">
        <v>4.22</v>
      </c>
      <c r="H2927">
        <v>59870</v>
      </c>
      <c r="I2927">
        <v>0.753</v>
      </c>
      <c r="J2927" t="s">
        <v>78</v>
      </c>
      <c r="K2927">
        <v>71.14</v>
      </c>
      <c r="L2927">
        <v>15.674614999999999</v>
      </c>
      <c r="M2927">
        <v>0.73548855904913824</v>
      </c>
      <c r="N2927">
        <v>15.480092000000001</v>
      </c>
      <c r="O2927">
        <v>2.001331775030796</v>
      </c>
      <c r="P2927">
        <v>53418000</v>
      </c>
      <c r="Q2927">
        <v>77372000</v>
      </c>
      <c r="R2927">
        <v>0.69</v>
      </c>
      <c r="S2927">
        <v>28.112000000000009</v>
      </c>
      <c r="T2927">
        <v>6.4610000000000003</v>
      </c>
      <c r="U2927">
        <v>15.777200000000001</v>
      </c>
      <c r="V2927">
        <f t="shared" si="409"/>
        <v>2.5219844146013157</v>
      </c>
      <c r="AC2927">
        <v>16.059999999999999</v>
      </c>
      <c r="AD2927">
        <v>15.59</v>
      </c>
      <c r="AH2927" s="85">
        <f>IF(AND(M2927&lt;Variables!$G$6,M2927&gt;Variables!$G$5),0,1)</f>
        <v>1</v>
      </c>
      <c r="AI2927" s="85">
        <f t="shared" si="408"/>
        <v>0</v>
      </c>
      <c r="AJ2927" s="85">
        <f>IF(I2927&gt;Variables!$G$7,0,1)</f>
        <v>0</v>
      </c>
      <c r="AK2927" s="85">
        <f>IF(F2927&gt;Variables!$G$8,0,1)</f>
        <v>1</v>
      </c>
      <c r="AL2927" s="85">
        <f>IF(G2927&gt;Variables!$G$9,0,1)</f>
        <v>1</v>
      </c>
      <c r="AM2927" s="85">
        <f>IF(AND(K2927&gt;Variables!$G$10,K2927&lt;Variables!$G$11),0,1)</f>
        <v>0</v>
      </c>
      <c r="AN2927" s="103">
        <f>IF(H2927&lt;Variables!$G$13,1,0)</f>
        <v>0</v>
      </c>
      <c r="AO2927" s="101">
        <f>IF(R2927&lt;Variables!$G$12,0,1)</f>
        <v>0</v>
      </c>
      <c r="AP2927" s="86">
        <f t="shared" ref="AP2927:AP2990" si="410">IF(J2927="Pass", 0,1)</f>
        <v>1</v>
      </c>
      <c r="AR2927">
        <v>0</v>
      </c>
      <c r="AS2927">
        <v>1</v>
      </c>
      <c r="AT2927">
        <v>0</v>
      </c>
      <c r="AU2927">
        <v>0</v>
      </c>
      <c r="BA2927">
        <v>0.33</v>
      </c>
    </row>
    <row r="2928" spans="3:53" ht="12.75" x14ac:dyDescent="0.2">
      <c r="C2928" t="s">
        <v>761</v>
      </c>
      <c r="D2928" t="s">
        <v>608</v>
      </c>
      <c r="E2928">
        <v>32.86</v>
      </c>
      <c r="F2928">
        <v>5.56</v>
      </c>
      <c r="G2928">
        <v>2.02</v>
      </c>
      <c r="H2928">
        <v>7460</v>
      </c>
      <c r="I2928">
        <v>-26.396999999999998</v>
      </c>
      <c r="J2928" t="s">
        <v>78</v>
      </c>
      <c r="K2928">
        <v>54.16</v>
      </c>
      <c r="L2928">
        <v>32.635470000000012</v>
      </c>
      <c r="M2928">
        <v>0.68799376874300977</v>
      </c>
      <c r="N2928">
        <v>32.607508000000003</v>
      </c>
      <c r="O2928">
        <v>0.77433700238608771</v>
      </c>
      <c r="P2928">
        <v>10710000</v>
      </c>
      <c r="Q2928">
        <v>19007000</v>
      </c>
      <c r="R2928">
        <v>0.56000000000000005</v>
      </c>
      <c r="S2928">
        <v>28.112000000000009</v>
      </c>
      <c r="T2928">
        <v>6.4610000000000003</v>
      </c>
      <c r="U2928">
        <v>15.777200000000001</v>
      </c>
      <c r="V2928">
        <f t="shared" si="409"/>
        <v>2.3839441498355014</v>
      </c>
      <c r="AC2928">
        <v>33.700000000000003</v>
      </c>
      <c r="AD2928">
        <v>30.7</v>
      </c>
      <c r="AH2928" s="85">
        <f>IF(AND(M2928&lt;Variables!$G$6,M2928&gt;Variables!$G$5),0,1)</f>
        <v>1</v>
      </c>
      <c r="AI2928" s="85">
        <f t="shared" si="408"/>
        <v>0</v>
      </c>
      <c r="AJ2928" s="85">
        <f>IF(I2928&gt;Variables!$G$7,0,1)</f>
        <v>1</v>
      </c>
      <c r="AK2928" s="85">
        <f>IF(F2928&gt;Variables!$G$8,0,1)</f>
        <v>1</v>
      </c>
      <c r="AL2928" s="85">
        <f>IF(G2928&gt;Variables!$G$9,0,1)</f>
        <v>1</v>
      </c>
      <c r="AM2928" s="85">
        <f>IF(AND(K2928&gt;Variables!$G$10,K2928&lt;Variables!$G$11),0,1)</f>
        <v>0</v>
      </c>
      <c r="AN2928" s="103">
        <f>IF(H2928&lt;Variables!$G$13,1,0)</f>
        <v>0</v>
      </c>
      <c r="AO2928" s="101">
        <f>IF(R2928&lt;Variables!$G$12,0,1)</f>
        <v>0</v>
      </c>
      <c r="AP2928" s="86">
        <f t="shared" si="410"/>
        <v>1</v>
      </c>
      <c r="AR2928">
        <v>1</v>
      </c>
      <c r="AS2928">
        <v>0</v>
      </c>
      <c r="AT2928">
        <v>0</v>
      </c>
      <c r="AU2928">
        <v>0</v>
      </c>
      <c r="BA2928">
        <v>2</v>
      </c>
    </row>
    <row r="2929" spans="3:53" ht="12.75" x14ac:dyDescent="0.2">
      <c r="C2929" t="s">
        <v>761</v>
      </c>
      <c r="D2929" t="s">
        <v>744</v>
      </c>
      <c r="E2929">
        <v>13.63</v>
      </c>
      <c r="F2929">
        <v>9.3800000000000008</v>
      </c>
      <c r="G2929">
        <v>5.46</v>
      </c>
      <c r="H2929">
        <v>2330</v>
      </c>
      <c r="I2929">
        <v>-48.43</v>
      </c>
      <c r="J2929" t="s">
        <v>78</v>
      </c>
      <c r="K2929">
        <v>42.16</v>
      </c>
      <c r="L2929">
        <v>13.790225</v>
      </c>
      <c r="M2929">
        <v>-1.655701774264003</v>
      </c>
      <c r="N2929">
        <v>13.658574</v>
      </c>
      <c r="O2929">
        <v>-0.70778984687569635</v>
      </c>
      <c r="P2929">
        <v>11199000</v>
      </c>
      <c r="Q2929">
        <v>10179000</v>
      </c>
      <c r="R2929">
        <v>1.1000000000000001</v>
      </c>
      <c r="S2929">
        <v>28.112000000000009</v>
      </c>
      <c r="T2929">
        <v>6.4610000000000003</v>
      </c>
      <c r="U2929">
        <v>15.777200000000001</v>
      </c>
      <c r="V2929">
        <f t="shared" si="409"/>
        <v>2.2913375790141206</v>
      </c>
      <c r="AC2929">
        <v>13.6899</v>
      </c>
      <c r="AD2929">
        <v>12.66</v>
      </c>
      <c r="AH2929" s="85">
        <f>IF(AND(M2929&lt;Variables!$G$6,M2929&gt;Variables!$G$5),0,1)</f>
        <v>1</v>
      </c>
      <c r="AI2929" s="85">
        <f t="shared" si="408"/>
        <v>0</v>
      </c>
      <c r="AJ2929" s="85">
        <f>IF(I2929&gt;Variables!$G$7,0,1)</f>
        <v>1</v>
      </c>
      <c r="AK2929" s="85">
        <f>IF(F2929&gt;Variables!$G$8,0,1)</f>
        <v>0</v>
      </c>
      <c r="AL2929" s="85">
        <f>IF(G2929&gt;Variables!$G$9,0,1)</f>
        <v>1</v>
      </c>
      <c r="AM2929" s="85">
        <f>IF(AND(K2929&gt;Variables!$G$10,K2929&lt;Variables!$G$11),0,1)</f>
        <v>1</v>
      </c>
      <c r="AN2929" s="103">
        <f>IF(H2929&lt;Variables!$G$13,1,0)</f>
        <v>1</v>
      </c>
      <c r="AO2929" s="101">
        <f>IF(R2929&lt;Variables!$G$12,0,1)</f>
        <v>0</v>
      </c>
      <c r="AP2929" s="86">
        <f t="shared" si="410"/>
        <v>1</v>
      </c>
      <c r="AR2929">
        <v>0</v>
      </c>
      <c r="AS2929">
        <v>0</v>
      </c>
      <c r="AT2929">
        <v>1</v>
      </c>
      <c r="AU2929">
        <v>0</v>
      </c>
      <c r="BA2929">
        <v>-2.25</v>
      </c>
    </row>
    <row r="2930" spans="3:53" ht="12.75" x14ac:dyDescent="0.2">
      <c r="C2930" t="s">
        <v>761</v>
      </c>
      <c r="D2930" t="s">
        <v>737</v>
      </c>
      <c r="E2930">
        <v>63.2</v>
      </c>
      <c r="F2930">
        <v>5.88</v>
      </c>
      <c r="G2930">
        <v>2.66</v>
      </c>
      <c r="H2930">
        <v>87200</v>
      </c>
      <c r="I2930">
        <v>6.0000000000000001E-3</v>
      </c>
      <c r="J2930" t="s">
        <v>78</v>
      </c>
      <c r="K2930">
        <v>66.650000000000006</v>
      </c>
      <c r="L2930">
        <v>62.993415000000013</v>
      </c>
      <c r="M2930">
        <v>0.34382165183454139</v>
      </c>
      <c r="N2930">
        <v>62.350611999999998</v>
      </c>
      <c r="O2930">
        <v>1.378315260161364</v>
      </c>
      <c r="P2930">
        <v>13304000</v>
      </c>
      <c r="Q2930">
        <v>18048000</v>
      </c>
      <c r="R2930">
        <v>0.74</v>
      </c>
      <c r="S2930">
        <v>28.112000000000009</v>
      </c>
      <c r="T2930">
        <v>6.4610000000000003</v>
      </c>
      <c r="U2930">
        <v>15.777200000000001</v>
      </c>
      <c r="V2930">
        <f t="shared" si="409"/>
        <v>2.5140219041595078</v>
      </c>
      <c r="AC2930">
        <v>63.674999999999997</v>
      </c>
      <c r="AD2930">
        <v>62.48</v>
      </c>
      <c r="AH2930" s="85">
        <f>IF(AND(M2930&lt;Variables!$G$6,M2930&gt;Variables!$G$5),0,1)</f>
        <v>1</v>
      </c>
      <c r="AI2930" s="85">
        <f t="shared" si="408"/>
        <v>0</v>
      </c>
      <c r="AJ2930" s="85">
        <f>IF(I2930&gt;Variables!$G$7,0,1)</f>
        <v>0</v>
      </c>
      <c r="AK2930" s="85">
        <f>IF(F2930&gt;Variables!$G$8,0,1)</f>
        <v>1</v>
      </c>
      <c r="AL2930" s="85">
        <f>IF(G2930&gt;Variables!$G$9,0,1)</f>
        <v>1</v>
      </c>
      <c r="AM2930" s="85">
        <f>IF(AND(K2930&gt;Variables!$G$10,K2930&lt;Variables!$G$11),0,1)</f>
        <v>0</v>
      </c>
      <c r="AN2930" s="103">
        <f>IF(H2930&lt;Variables!$G$13,1,0)</f>
        <v>0</v>
      </c>
      <c r="AO2930" s="101">
        <f>IF(R2930&lt;Variables!$G$12,0,1)</f>
        <v>0</v>
      </c>
      <c r="AP2930" s="86">
        <f t="shared" si="410"/>
        <v>1</v>
      </c>
      <c r="AR2930">
        <v>0</v>
      </c>
      <c r="AS2930">
        <v>1</v>
      </c>
      <c r="AT2930">
        <v>0</v>
      </c>
      <c r="AU2930">
        <v>0</v>
      </c>
      <c r="BA2930">
        <v>-0.09</v>
      </c>
    </row>
    <row r="2931" spans="3:53" ht="12.75" x14ac:dyDescent="0.2">
      <c r="C2931" t="s">
        <v>761</v>
      </c>
      <c r="D2931" t="s">
        <v>463</v>
      </c>
      <c r="E2931">
        <v>89.99</v>
      </c>
      <c r="F2931">
        <v>11.73</v>
      </c>
      <c r="G2931">
        <v>9.4499999999999993</v>
      </c>
      <c r="H2931">
        <v>2540</v>
      </c>
      <c r="I2931">
        <v>-13.396000000000001</v>
      </c>
      <c r="J2931" t="s">
        <v>78</v>
      </c>
      <c r="K2931">
        <v>62.37</v>
      </c>
      <c r="L2931">
        <v>89.951349999999991</v>
      </c>
      <c r="M2931">
        <v>0.14302175564903419</v>
      </c>
      <c r="N2931">
        <v>87.606221052631597</v>
      </c>
      <c r="O2931">
        <v>2.823748037119667</v>
      </c>
      <c r="P2931">
        <v>66447</v>
      </c>
      <c r="Q2931">
        <v>197425</v>
      </c>
      <c r="R2931">
        <v>0.34</v>
      </c>
      <c r="S2931">
        <v>28.112000000000009</v>
      </c>
      <c r="T2931">
        <v>6.4610000000000003</v>
      </c>
      <c r="U2931">
        <v>15.777200000000001</v>
      </c>
      <c r="V2931">
        <f t="shared" si="409"/>
        <v>2.4863252450621354</v>
      </c>
      <c r="AC2931">
        <v>90.76</v>
      </c>
      <c r="AD2931">
        <v>85.55</v>
      </c>
      <c r="AH2931" s="85">
        <f>IF(AND(M2931&lt;Variables!$G$6,M2931&gt;Variables!$G$5),0,1)</f>
        <v>1</v>
      </c>
      <c r="AI2931" s="85">
        <f t="shared" si="408"/>
        <v>0</v>
      </c>
      <c r="AJ2931" s="85">
        <f>IF(I2931&gt;Variables!$G$7,0,1)</f>
        <v>1</v>
      </c>
      <c r="AK2931" s="85">
        <f>IF(F2931&gt;Variables!$G$8,0,1)</f>
        <v>0</v>
      </c>
      <c r="AL2931" s="85">
        <f>IF(G2931&gt;Variables!$G$9,0,1)</f>
        <v>1</v>
      </c>
      <c r="AM2931" s="85">
        <f>IF(AND(K2931&gt;Variables!$G$10,K2931&lt;Variables!$G$11),0,1)</f>
        <v>0</v>
      </c>
      <c r="AN2931" s="103">
        <f>IF(H2931&lt;Variables!$G$13,1,0)</f>
        <v>0</v>
      </c>
      <c r="AO2931" s="101">
        <f>IF(R2931&lt;Variables!$G$12,0,1)</f>
        <v>0</v>
      </c>
      <c r="AP2931" s="86">
        <f t="shared" si="410"/>
        <v>1</v>
      </c>
      <c r="AR2931">
        <v>0</v>
      </c>
      <c r="AS2931">
        <v>0</v>
      </c>
      <c r="AT2931">
        <v>1</v>
      </c>
      <c r="AU2931">
        <v>0</v>
      </c>
      <c r="BA2931">
        <v>-2.25</v>
      </c>
    </row>
    <row r="2932" spans="3:53" ht="12.75" x14ac:dyDescent="0.2">
      <c r="C2932" t="s">
        <v>761</v>
      </c>
      <c r="D2932" t="s">
        <v>603</v>
      </c>
      <c r="E2932">
        <v>18.14</v>
      </c>
      <c r="F2932">
        <v>17.41</v>
      </c>
      <c r="G2932">
        <v>-5.0599999999999996</v>
      </c>
      <c r="H2932">
        <v>8470</v>
      </c>
      <c r="I2932">
        <v>-0.70699999999999996</v>
      </c>
      <c r="J2932" t="s">
        <v>78</v>
      </c>
      <c r="K2932">
        <v>56.07</v>
      </c>
      <c r="L2932">
        <v>17.81437</v>
      </c>
      <c r="M2932">
        <v>0.93536846938734186</v>
      </c>
      <c r="N2932">
        <v>17.521090000000001</v>
      </c>
      <c r="O2932">
        <v>2.6248937708784141</v>
      </c>
      <c r="P2932">
        <v>214690000</v>
      </c>
      <c r="Q2932">
        <v>20472000</v>
      </c>
      <c r="R2932">
        <v>10.49</v>
      </c>
      <c r="S2932">
        <v>28.112000000000009</v>
      </c>
      <c r="T2932">
        <v>6.4610000000000003</v>
      </c>
      <c r="U2932">
        <v>15.777200000000001</v>
      </c>
      <c r="V2932">
        <f t="shared" si="409"/>
        <v>2.3891684608686141</v>
      </c>
      <c r="AC2932">
        <v>18.16</v>
      </c>
      <c r="AD2932">
        <v>13.56</v>
      </c>
      <c r="AH2932" s="85">
        <f>IF(AND(M2932&lt;Variables!$G$6,M2932&gt;Variables!$G$5),0,1)</f>
        <v>1</v>
      </c>
      <c r="AI2932" s="85">
        <f t="shared" si="408"/>
        <v>0</v>
      </c>
      <c r="AJ2932" s="85">
        <f>IF(I2932&gt;Variables!$G$7,0,1)</f>
        <v>1</v>
      </c>
      <c r="AK2932" s="85">
        <f>IF(F2932&gt;Variables!$G$8,0,1)</f>
        <v>0</v>
      </c>
      <c r="AL2932" s="85">
        <f>IF(G2932&gt;Variables!$G$9,0,1)</f>
        <v>1</v>
      </c>
      <c r="AM2932" s="85">
        <f>IF(AND(K2932&gt;Variables!$G$10,K2932&lt;Variables!$G$11),0,1)</f>
        <v>0</v>
      </c>
      <c r="AN2932" s="103">
        <f>IF(H2932&lt;Variables!$G$13,1,0)</f>
        <v>0</v>
      </c>
      <c r="AO2932" s="101">
        <f>IF(R2932&lt;Variables!$G$12,0,1)</f>
        <v>1</v>
      </c>
      <c r="AP2932" s="86">
        <f t="shared" si="410"/>
        <v>1</v>
      </c>
      <c r="AR2932">
        <v>0</v>
      </c>
      <c r="AS2932">
        <v>0</v>
      </c>
      <c r="AT2932">
        <v>1</v>
      </c>
      <c r="AU2932">
        <v>0</v>
      </c>
      <c r="BA2932">
        <v>-2.25</v>
      </c>
    </row>
    <row r="2933" spans="3:53" ht="12.75" x14ac:dyDescent="0.2">
      <c r="C2933" t="s">
        <v>761</v>
      </c>
      <c r="D2933" t="s">
        <v>763</v>
      </c>
      <c r="E2933">
        <v>29</v>
      </c>
      <c r="F2933">
        <v>20.239999999999998</v>
      </c>
      <c r="G2933">
        <v>13.29</v>
      </c>
      <c r="H2933">
        <v>727.98</v>
      </c>
      <c r="I2933">
        <v>313.54899999999998</v>
      </c>
      <c r="J2933" t="s">
        <v>78</v>
      </c>
      <c r="K2933">
        <v>62.98</v>
      </c>
      <c r="L2933">
        <v>28.766484999999999</v>
      </c>
      <c r="M2933">
        <v>1.0203366869466299</v>
      </c>
      <c r="N2933">
        <v>28.244171999999999</v>
      </c>
      <c r="O2933">
        <v>2.8884826221848652</v>
      </c>
      <c r="P2933">
        <v>665020</v>
      </c>
      <c r="Q2933">
        <v>262270</v>
      </c>
      <c r="R2933">
        <v>2.54</v>
      </c>
      <c r="S2933">
        <v>28.112000000000009</v>
      </c>
      <c r="T2933">
        <v>6.4610000000000003</v>
      </c>
      <c r="U2933">
        <v>15.777200000000001</v>
      </c>
      <c r="V2933">
        <f t="shared" si="409"/>
        <v>2.4366954602117015</v>
      </c>
      <c r="AC2933">
        <v>30.9499</v>
      </c>
      <c r="AD2933">
        <v>27.41</v>
      </c>
      <c r="AH2933" s="85">
        <f>IF(AND(M2933&lt;Variables!$G$6,M2933&gt;Variables!$G$5),0,1)</f>
        <v>1</v>
      </c>
      <c r="AI2933" s="85">
        <f t="shared" si="408"/>
        <v>0</v>
      </c>
      <c r="AJ2933" s="85">
        <f>IF(I2933&gt;Variables!$G$7,0,1)</f>
        <v>0</v>
      </c>
      <c r="AK2933" s="85">
        <f>IF(F2933&gt;Variables!$G$8,0,1)</f>
        <v>0</v>
      </c>
      <c r="AL2933" s="85">
        <f>IF(G2933&gt;Variables!$G$9,0,1)</f>
        <v>0</v>
      </c>
      <c r="AM2933" s="85">
        <f>IF(AND(K2933&gt;Variables!$G$10,K2933&lt;Variables!$G$11),0,1)</f>
        <v>0</v>
      </c>
      <c r="AN2933" s="103">
        <f>IF(H2933&lt;Variables!$G$13,1,0)</f>
        <v>1</v>
      </c>
      <c r="AO2933" s="101">
        <f>IF(R2933&lt;Variables!$G$12,0,1)</f>
        <v>1</v>
      </c>
      <c r="AP2933" s="86">
        <f t="shared" si="410"/>
        <v>1</v>
      </c>
      <c r="AR2933">
        <v>0</v>
      </c>
      <c r="AS2933">
        <v>0</v>
      </c>
      <c r="AT2933">
        <v>1</v>
      </c>
      <c r="AU2933">
        <v>0</v>
      </c>
      <c r="BA2933">
        <v>-2.25</v>
      </c>
    </row>
    <row r="2934" spans="3:53" ht="12.75" x14ac:dyDescent="0.2">
      <c r="C2934" t="s">
        <v>761</v>
      </c>
      <c r="D2934" t="s">
        <v>745</v>
      </c>
      <c r="E2934">
        <v>1.37</v>
      </c>
      <c r="F2934">
        <v>20.260000000000002</v>
      </c>
      <c r="G2934">
        <v>-1.45</v>
      </c>
      <c r="H2934">
        <v>1830</v>
      </c>
      <c r="I2934">
        <v>-51.075000000000003</v>
      </c>
      <c r="J2934" t="s">
        <v>78</v>
      </c>
      <c r="K2934">
        <v>58.56</v>
      </c>
      <c r="L2934">
        <v>1.3379300000000001</v>
      </c>
      <c r="M2934">
        <v>1.2758515019470309</v>
      </c>
      <c r="N2934">
        <v>1.3193820000000001</v>
      </c>
      <c r="O2934">
        <v>2.6995972356754852</v>
      </c>
      <c r="P2934">
        <v>381209000</v>
      </c>
      <c r="Q2934">
        <v>237717000</v>
      </c>
      <c r="R2934">
        <v>1.6</v>
      </c>
      <c r="S2934">
        <v>28.112000000000009</v>
      </c>
      <c r="T2934">
        <v>6.4610000000000003</v>
      </c>
      <c r="U2934">
        <v>15.777200000000001</v>
      </c>
      <c r="V2934">
        <f t="shared" si="409"/>
        <v>2.3909687787313243</v>
      </c>
      <c r="AC2934">
        <v>1.49</v>
      </c>
      <c r="AD2934">
        <v>1.24</v>
      </c>
      <c r="AH2934" s="85">
        <f>IF(AND(M2934&lt;Variables!$G$6,M2934&gt;Variables!$G$5),0,1)</f>
        <v>1</v>
      </c>
      <c r="AI2934" s="85">
        <f t="shared" si="408"/>
        <v>0</v>
      </c>
      <c r="AJ2934" s="85">
        <f>IF(I2934&gt;Variables!$G$7,0,1)</f>
        <v>1</v>
      </c>
      <c r="AK2934" s="85">
        <f>IF(F2934&gt;Variables!$G$8,0,1)</f>
        <v>0</v>
      </c>
      <c r="AL2934" s="85">
        <f>IF(G2934&gt;Variables!$G$9,0,1)</f>
        <v>1</v>
      </c>
      <c r="AM2934" s="85">
        <f>IF(AND(K2934&gt;Variables!$G$10,K2934&lt;Variables!$G$11),0,1)</f>
        <v>0</v>
      </c>
      <c r="AN2934" s="103">
        <f>IF(H2934&lt;Variables!$G$13,1,0)</f>
        <v>1</v>
      </c>
      <c r="AO2934" s="101">
        <f>IF(R2934&lt;Variables!$G$12,0,1)</f>
        <v>0</v>
      </c>
      <c r="AP2934" s="86">
        <f t="shared" si="410"/>
        <v>1</v>
      </c>
      <c r="AR2934">
        <v>0</v>
      </c>
      <c r="AS2934">
        <v>0</v>
      </c>
      <c r="AT2934">
        <v>1</v>
      </c>
      <c r="AU2934">
        <v>0</v>
      </c>
      <c r="BA2934">
        <v>-2.25</v>
      </c>
    </row>
    <row r="2935" spans="3:53" ht="12.75" x14ac:dyDescent="0.2">
      <c r="C2935" t="s">
        <v>761</v>
      </c>
      <c r="D2935" t="s">
        <v>758</v>
      </c>
      <c r="E2935">
        <v>2.79</v>
      </c>
      <c r="F2935">
        <v>21.09</v>
      </c>
      <c r="G2935">
        <v>1.84</v>
      </c>
      <c r="H2935">
        <v>46.87</v>
      </c>
      <c r="I2935">
        <v>-70.786000000000001</v>
      </c>
      <c r="J2935" t="s">
        <v>78</v>
      </c>
      <c r="K2935">
        <v>49.32</v>
      </c>
      <c r="L2935">
        <v>2.7905150000000001</v>
      </c>
      <c r="M2935">
        <v>-0.73516895626793122</v>
      </c>
      <c r="N2935">
        <v>2.7358220000000011</v>
      </c>
      <c r="O2935">
        <v>1.249277182506733</v>
      </c>
      <c r="P2935">
        <v>34080000</v>
      </c>
      <c r="Q2935">
        <v>8560000</v>
      </c>
      <c r="R2935">
        <v>3.98</v>
      </c>
      <c r="S2935">
        <v>28.112000000000009</v>
      </c>
      <c r="T2935">
        <v>6.4610000000000003</v>
      </c>
      <c r="U2935">
        <v>15.777200000000001</v>
      </c>
      <c r="V2935">
        <f t="shared" si="409"/>
        <v>2.3776258386598887</v>
      </c>
      <c r="AC2935">
        <v>2.83</v>
      </c>
      <c r="AD2935">
        <v>2.5</v>
      </c>
      <c r="AH2935" s="85">
        <f>IF(AND(M2935&lt;Variables!$G$6,M2935&gt;Variables!$G$5),0,1)</f>
        <v>1</v>
      </c>
      <c r="AI2935" s="85">
        <f t="shared" si="408"/>
        <v>0</v>
      </c>
      <c r="AJ2935" s="85">
        <f>IF(I2935&gt;Variables!$G$7,0,1)</f>
        <v>1</v>
      </c>
      <c r="AK2935" s="85">
        <f>IF(F2935&gt;Variables!$G$8,0,1)</f>
        <v>0</v>
      </c>
      <c r="AL2935" s="85">
        <f>IF(G2935&gt;Variables!$G$9,0,1)</f>
        <v>1</v>
      </c>
      <c r="AM2935" s="85">
        <f>IF(AND(K2935&gt;Variables!$G$10,K2935&lt;Variables!$G$11),0,1)</f>
        <v>1</v>
      </c>
      <c r="AN2935" s="103">
        <f>IF(H2935&lt;Variables!$G$13,1,0)</f>
        <v>1</v>
      </c>
      <c r="AO2935" s="101">
        <f>IF(R2935&lt;Variables!$G$12,0,1)</f>
        <v>1</v>
      </c>
      <c r="AP2935" s="86">
        <f t="shared" si="410"/>
        <v>1</v>
      </c>
      <c r="AR2935">
        <v>0</v>
      </c>
      <c r="AS2935">
        <v>0</v>
      </c>
      <c r="AT2935">
        <v>1</v>
      </c>
      <c r="AU2935">
        <v>0</v>
      </c>
      <c r="BA2935">
        <v>-2.25</v>
      </c>
    </row>
    <row r="2936" spans="3:53" ht="12.75" x14ac:dyDescent="0.2">
      <c r="C2936" t="s">
        <v>761</v>
      </c>
      <c r="D2936" t="s">
        <v>747</v>
      </c>
      <c r="E2936">
        <v>11.65</v>
      </c>
      <c r="F2936">
        <v>26.96</v>
      </c>
      <c r="G2936">
        <v>-10.76</v>
      </c>
      <c r="H2936">
        <v>191.97</v>
      </c>
      <c r="I2936">
        <v>-5.0629999999999997</v>
      </c>
      <c r="J2936" t="s">
        <v>78</v>
      </c>
      <c r="K2936">
        <v>35.07</v>
      </c>
      <c r="L2936">
        <v>11.93554</v>
      </c>
      <c r="M2936">
        <v>-0.96803328546508427</v>
      </c>
      <c r="N2936">
        <v>11.850906</v>
      </c>
      <c r="O2936">
        <v>-0.26079018768693002</v>
      </c>
      <c r="P2936">
        <v>3100000</v>
      </c>
      <c r="Q2936">
        <v>0</v>
      </c>
      <c r="R2936">
        <v>1</v>
      </c>
      <c r="S2936">
        <v>28.112000000000009</v>
      </c>
      <c r="T2936">
        <v>6.4610000000000003</v>
      </c>
      <c r="U2936">
        <v>15.777200000000001</v>
      </c>
      <c r="V2936">
        <f t="shared" si="409"/>
        <v>2.1957545611047342</v>
      </c>
      <c r="AC2936">
        <v>11.82</v>
      </c>
      <c r="AD2936">
        <v>10.6135</v>
      </c>
      <c r="AH2936" s="85">
        <f>IF(AND(M2936&lt;Variables!$G$6,M2936&gt;Variables!$G$5),0,1)</f>
        <v>1</v>
      </c>
      <c r="AI2936" s="85">
        <f t="shared" si="408"/>
        <v>0</v>
      </c>
      <c r="AJ2936" s="85">
        <f>IF(I2936&gt;Variables!$G$7,0,1)</f>
        <v>1</v>
      </c>
      <c r="AK2936" s="85">
        <f>IF(F2936&gt;Variables!$G$8,0,1)</f>
        <v>0</v>
      </c>
      <c r="AL2936" s="85">
        <f>IF(G2936&gt;Variables!$G$9,0,1)</f>
        <v>1</v>
      </c>
      <c r="AM2936" s="85">
        <f>IF(AND(K2936&gt;Variables!$G$10,K2936&lt;Variables!$G$11),0,1)</f>
        <v>1</v>
      </c>
      <c r="AN2936" s="103">
        <f>IF(H2936&lt;Variables!$G$13,1,0)</f>
        <v>1</v>
      </c>
      <c r="AO2936" s="101">
        <f>IF(R2936&lt;Variables!$G$12,0,1)</f>
        <v>0</v>
      </c>
      <c r="AP2936" s="86">
        <f t="shared" si="410"/>
        <v>1</v>
      </c>
      <c r="AR2936">
        <v>0</v>
      </c>
      <c r="AS2936">
        <v>0</v>
      </c>
      <c r="AT2936">
        <v>1</v>
      </c>
      <c r="AU2936">
        <v>0</v>
      </c>
      <c r="BA2936">
        <v>-2.25</v>
      </c>
    </row>
    <row r="2937" spans="3:53" ht="12.75" x14ac:dyDescent="0.2">
      <c r="C2937" t="s">
        <v>761</v>
      </c>
      <c r="D2937" t="s">
        <v>748</v>
      </c>
      <c r="E2937">
        <v>15.6</v>
      </c>
      <c r="F2937">
        <v>38.5</v>
      </c>
      <c r="G2937">
        <v>7.3</v>
      </c>
      <c r="H2937">
        <v>1460</v>
      </c>
      <c r="I2937">
        <v>-64.031000000000006</v>
      </c>
      <c r="J2937" t="s">
        <v>78</v>
      </c>
      <c r="K2937">
        <v>38.299999999999997</v>
      </c>
      <c r="L2937">
        <v>16.035219999999999</v>
      </c>
      <c r="M2937">
        <v>-3.711954061122928</v>
      </c>
      <c r="N2937">
        <v>16.218250000000001</v>
      </c>
      <c r="O2937">
        <v>-4.7986065081004314</v>
      </c>
      <c r="P2937">
        <v>72960000</v>
      </c>
      <c r="Q2937">
        <v>12270000</v>
      </c>
      <c r="R2937">
        <v>5.95</v>
      </c>
      <c r="S2937">
        <v>28.112000000000009</v>
      </c>
      <c r="T2937">
        <v>6.4610000000000003</v>
      </c>
      <c r="U2937">
        <v>15.777200000000001</v>
      </c>
      <c r="V2937">
        <f t="shared" si="409"/>
        <v>2.2168733626454769</v>
      </c>
      <c r="AC2937">
        <v>15.79</v>
      </c>
      <c r="AD2937">
        <v>13.1</v>
      </c>
      <c r="AH2937" s="85">
        <f>IF(AND(M2937&lt;Variables!$G$6,M2937&gt;Variables!$G$5),0,1)</f>
        <v>0</v>
      </c>
      <c r="AI2937" s="85">
        <f t="shared" si="408"/>
        <v>1</v>
      </c>
      <c r="AJ2937" s="85">
        <f>IF(I2937&gt;Variables!$G$7,0,1)</f>
        <v>1</v>
      </c>
      <c r="AK2937" s="85">
        <f>IF(F2937&gt;Variables!$G$8,0,1)</f>
        <v>0</v>
      </c>
      <c r="AL2937" s="85">
        <f>IF(G2937&gt;Variables!$G$9,0,1)</f>
        <v>1</v>
      </c>
      <c r="AM2937" s="85">
        <f>IF(AND(K2937&gt;Variables!$G$10,K2937&lt;Variables!$G$11),0,1)</f>
        <v>1</v>
      </c>
      <c r="AN2937" s="103">
        <f>IF(H2937&lt;Variables!$G$13,1,0)</f>
        <v>1</v>
      </c>
      <c r="AO2937" s="101">
        <f>IF(R2937&lt;Variables!$G$12,0,1)</f>
        <v>1</v>
      </c>
      <c r="AP2937" s="86">
        <f t="shared" si="410"/>
        <v>1</v>
      </c>
      <c r="AR2937">
        <v>0</v>
      </c>
      <c r="AS2937">
        <v>0</v>
      </c>
      <c r="AT2937">
        <v>1</v>
      </c>
      <c r="AU2937">
        <v>0</v>
      </c>
      <c r="BA2937">
        <v>-2.25</v>
      </c>
    </row>
    <row r="2938" spans="3:53" ht="12.75" x14ac:dyDescent="0.2">
      <c r="C2938" t="s">
        <v>761</v>
      </c>
      <c r="D2938" t="s">
        <v>273</v>
      </c>
      <c r="E2938">
        <v>5.68</v>
      </c>
      <c r="F2938">
        <v>6.87</v>
      </c>
      <c r="G2938">
        <v>5.19</v>
      </c>
      <c r="H2938">
        <v>2600</v>
      </c>
      <c r="I2938">
        <v>5.258</v>
      </c>
      <c r="J2938" t="s">
        <v>76</v>
      </c>
      <c r="K2938">
        <v>77.760000000000005</v>
      </c>
      <c r="L2938">
        <v>5.6343500000000004</v>
      </c>
      <c r="M2938">
        <v>0.81020880846948085</v>
      </c>
      <c r="N2938">
        <v>5.5945400000000003</v>
      </c>
      <c r="O2938">
        <v>1.5275608003517609</v>
      </c>
      <c r="P2938">
        <v>771277</v>
      </c>
      <c r="Q2938">
        <v>2147000</v>
      </c>
      <c r="R2938">
        <v>0.36</v>
      </c>
      <c r="S2938">
        <v>28.112000000000009</v>
      </c>
      <c r="T2938">
        <v>6.4610000000000003</v>
      </c>
      <c r="U2938">
        <v>15.777200000000001</v>
      </c>
      <c r="V2938">
        <f t="shared" si="409"/>
        <v>2.5685730178210435</v>
      </c>
      <c r="AC2938">
        <v>6.09</v>
      </c>
      <c r="AD2938">
        <v>5.63</v>
      </c>
      <c r="AH2938" s="85">
        <f>IF(AND(M2938&lt;Variables!$G$6,M2938&gt;Variables!$G$5),0,1)</f>
        <v>1</v>
      </c>
      <c r="AI2938" s="85">
        <f t="shared" si="408"/>
        <v>0</v>
      </c>
      <c r="AJ2938" s="85">
        <f>IF(I2938&gt;Variables!$G$7,0,1)</f>
        <v>0</v>
      </c>
      <c r="AK2938" s="85">
        <f>IF(F2938&gt;Variables!$G$8,0,1)</f>
        <v>1</v>
      </c>
      <c r="AL2938" s="85">
        <f>IF(G2938&gt;Variables!$G$9,0,1)</f>
        <v>1</v>
      </c>
      <c r="AM2938" s="85">
        <f>IF(AND(K2938&gt;Variables!$G$10,K2938&lt;Variables!$G$11),0,1)</f>
        <v>1</v>
      </c>
      <c r="AN2938" s="103">
        <f>IF(H2938&lt;Variables!$G$13,1,0)</f>
        <v>0</v>
      </c>
      <c r="AO2938" s="101">
        <f>IF(R2938&lt;Variables!$G$12,0,1)</f>
        <v>0</v>
      </c>
      <c r="AP2938" s="86">
        <f t="shared" si="410"/>
        <v>0</v>
      </c>
      <c r="AR2938">
        <v>1</v>
      </c>
      <c r="AS2938">
        <v>0</v>
      </c>
      <c r="AT2938">
        <v>0</v>
      </c>
      <c r="AU2938">
        <v>0</v>
      </c>
      <c r="BA2938">
        <v>0.87</v>
      </c>
    </row>
    <row r="2939" spans="3:53" ht="12.75" x14ac:dyDescent="0.2">
      <c r="C2939" t="s">
        <v>761</v>
      </c>
      <c r="D2939" t="s">
        <v>447</v>
      </c>
      <c r="E2939">
        <v>21.29</v>
      </c>
      <c r="F2939">
        <v>11.47</v>
      </c>
      <c r="G2939">
        <v>2.3199999999999998</v>
      </c>
      <c r="H2939">
        <v>8760</v>
      </c>
      <c r="I2939">
        <v>-47.773000000000003</v>
      </c>
      <c r="J2939" t="s">
        <v>78</v>
      </c>
      <c r="K2939">
        <v>55.05</v>
      </c>
      <c r="L2939">
        <v>21.142264999999998</v>
      </c>
      <c r="M2939">
        <v>1.293617311105367E-2</v>
      </c>
      <c r="N2939">
        <v>20.718461999999999</v>
      </c>
      <c r="O2939">
        <v>2.058733896367408</v>
      </c>
      <c r="P2939">
        <v>41477000</v>
      </c>
      <c r="Q2939">
        <v>23357000</v>
      </c>
      <c r="R2939">
        <v>1.78</v>
      </c>
      <c r="S2939">
        <v>28.112000000000009</v>
      </c>
      <c r="T2939">
        <v>6.4610000000000003</v>
      </c>
      <c r="U2939">
        <v>15.777200000000001</v>
      </c>
      <c r="V2939">
        <f t="shared" si="409"/>
        <v>2.4187929931759915</v>
      </c>
      <c r="AC2939">
        <v>21.29</v>
      </c>
      <c r="AD2939">
        <v>19.100000000000001</v>
      </c>
      <c r="AH2939" s="85">
        <f>IF(AND(M2939&lt;Variables!$G$6,M2939&gt;Variables!$G$5),0,1)</f>
        <v>1</v>
      </c>
      <c r="AI2939" s="85">
        <f t="shared" si="408"/>
        <v>0</v>
      </c>
      <c r="AJ2939" s="85">
        <f>IF(I2939&gt;Variables!$G$7,0,1)</f>
        <v>1</v>
      </c>
      <c r="AK2939" s="85">
        <f>IF(F2939&gt;Variables!$G$8,0,1)</f>
        <v>0</v>
      </c>
      <c r="AL2939" s="85">
        <f>IF(G2939&gt;Variables!$G$9,0,1)</f>
        <v>1</v>
      </c>
      <c r="AM2939" s="85">
        <f>IF(AND(K2939&gt;Variables!$G$10,K2939&lt;Variables!$G$11),0,1)</f>
        <v>0</v>
      </c>
      <c r="AN2939" s="103">
        <f>IF(H2939&lt;Variables!$G$13,1,0)</f>
        <v>0</v>
      </c>
      <c r="AO2939" s="101">
        <f>IF(R2939&lt;Variables!$G$12,0,1)</f>
        <v>0</v>
      </c>
      <c r="AP2939" s="86">
        <f t="shared" si="410"/>
        <v>1</v>
      </c>
      <c r="AR2939">
        <v>0</v>
      </c>
      <c r="AS2939">
        <v>0</v>
      </c>
      <c r="AT2939">
        <v>1</v>
      </c>
      <c r="AU2939">
        <v>0</v>
      </c>
      <c r="BA2939">
        <v>-2.25</v>
      </c>
    </row>
    <row r="2940" spans="3:53" ht="12.75" x14ac:dyDescent="0.2">
      <c r="C2940" t="s">
        <v>764</v>
      </c>
      <c r="D2940" t="s">
        <v>471</v>
      </c>
      <c r="E2940">
        <v>30.73</v>
      </c>
      <c r="F2940">
        <v>5.38</v>
      </c>
      <c r="G2940">
        <v>4.18</v>
      </c>
      <c r="H2940">
        <v>5470</v>
      </c>
      <c r="I2940">
        <v>168.398</v>
      </c>
      <c r="J2940" t="s">
        <v>78</v>
      </c>
      <c r="K2940">
        <v>48.19</v>
      </c>
      <c r="L2940">
        <v>30.834240000000001</v>
      </c>
      <c r="M2940">
        <v>-0.25698703778658322</v>
      </c>
      <c r="N2940">
        <v>30.623936</v>
      </c>
      <c r="O2940">
        <v>0.42797895084418591</v>
      </c>
      <c r="P2940">
        <v>937158</v>
      </c>
      <c r="Q2940">
        <v>1383000</v>
      </c>
      <c r="R2940">
        <v>0.68</v>
      </c>
      <c r="S2940">
        <v>25.584</v>
      </c>
      <c r="T2940">
        <v>6.1870000000000003</v>
      </c>
      <c r="U2940">
        <v>14.5304</v>
      </c>
      <c r="V2940">
        <f t="shared" si="409"/>
        <v>2.3535867197795706</v>
      </c>
      <c r="AC2940">
        <v>30.85</v>
      </c>
      <c r="AD2940">
        <v>30.1</v>
      </c>
      <c r="AH2940" s="85">
        <f>IF(AND(M2940&lt;Variables!$G$6,M2940&gt;Variables!$G$5),0,1)</f>
        <v>1</v>
      </c>
      <c r="AI2940" s="85">
        <f t="shared" si="408"/>
        <v>0</v>
      </c>
      <c r="AJ2940" s="85">
        <f>IF(I2940&gt;Variables!$G$7,0,1)</f>
        <v>0</v>
      </c>
      <c r="AK2940" s="85">
        <f>IF(F2940&gt;Variables!$G$8,0,1)</f>
        <v>1</v>
      </c>
      <c r="AL2940" s="85">
        <f>IF(G2940&gt;Variables!$G$9,0,1)</f>
        <v>1</v>
      </c>
      <c r="AM2940" s="85">
        <f>IF(AND(K2940&gt;Variables!$G$10,K2940&lt;Variables!$G$11),0,1)</f>
        <v>1</v>
      </c>
      <c r="AN2940" s="103">
        <f>IF(H2940&lt;Variables!$G$13,1,0)</f>
        <v>0</v>
      </c>
      <c r="AO2940" s="101">
        <f>IF(R2940&lt;Variables!$G$12,0,1)</f>
        <v>0</v>
      </c>
      <c r="AP2940" s="86">
        <f t="shared" si="410"/>
        <v>1</v>
      </c>
      <c r="AR2940">
        <v>0</v>
      </c>
      <c r="AS2940">
        <v>0</v>
      </c>
      <c r="AT2940">
        <v>0</v>
      </c>
      <c r="AU2940">
        <v>1</v>
      </c>
      <c r="BA2940">
        <v>-0.33</v>
      </c>
    </row>
    <row r="2941" spans="3:53" ht="12.75" x14ac:dyDescent="0.2">
      <c r="C2941" t="s">
        <v>764</v>
      </c>
      <c r="D2941" t="s">
        <v>735</v>
      </c>
      <c r="E2941">
        <v>3.86</v>
      </c>
      <c r="F2941">
        <v>55.15</v>
      </c>
      <c r="G2941">
        <v>15.67</v>
      </c>
      <c r="H2941">
        <v>147.05000000000001</v>
      </c>
      <c r="I2941">
        <v>-8.359</v>
      </c>
      <c r="J2941" t="s">
        <v>76</v>
      </c>
      <c r="K2941">
        <v>35.56</v>
      </c>
      <c r="L2941">
        <v>4.1791099999999997</v>
      </c>
      <c r="M2941">
        <v>-7.2769082412283872</v>
      </c>
      <c r="N2941">
        <v>4.2329400000000001</v>
      </c>
      <c r="O2941">
        <v>-8.4560612718347095</v>
      </c>
      <c r="P2941">
        <v>81320000</v>
      </c>
      <c r="Q2941">
        <v>2260000</v>
      </c>
      <c r="R2941">
        <v>35.979999999999997</v>
      </c>
      <c r="S2941">
        <v>25.584</v>
      </c>
      <c r="T2941">
        <v>6.1870000000000003</v>
      </c>
      <c r="U2941">
        <v>14.5304</v>
      </c>
      <c r="V2941">
        <f t="shared" si="409"/>
        <v>2.1031343474222983</v>
      </c>
      <c r="AC2941">
        <v>4.3</v>
      </c>
      <c r="AD2941">
        <v>3.11</v>
      </c>
      <c r="AH2941" s="85">
        <f>IF(AND(M2941&lt;Variables!$G$6,M2941&gt;Variables!$G$5),0,1)</f>
        <v>1</v>
      </c>
      <c r="AI2941" s="85">
        <f t="shared" si="408"/>
        <v>1</v>
      </c>
      <c r="AJ2941" s="85">
        <f>IF(I2941&gt;Variables!$G$7,0,1)</f>
        <v>1</v>
      </c>
      <c r="AK2941" s="85">
        <f>IF(F2941&gt;Variables!$G$8,0,1)</f>
        <v>0</v>
      </c>
      <c r="AL2941" s="85">
        <f>IF(G2941&gt;Variables!$G$9,0,1)</f>
        <v>0</v>
      </c>
      <c r="AM2941" s="85">
        <f>IF(AND(K2941&gt;Variables!$G$10,K2941&lt;Variables!$G$11),0,1)</f>
        <v>1</v>
      </c>
      <c r="AN2941" s="103">
        <f>IF(H2941&lt;Variables!$G$13,1,0)</f>
        <v>1</v>
      </c>
      <c r="AO2941" s="101">
        <f>IF(R2941&lt;Variables!$G$12,0,1)</f>
        <v>1</v>
      </c>
      <c r="AP2941" s="86">
        <f t="shared" si="410"/>
        <v>0</v>
      </c>
      <c r="AR2941">
        <v>1</v>
      </c>
      <c r="AS2941">
        <v>0</v>
      </c>
      <c r="AT2941">
        <v>0</v>
      </c>
      <c r="AU2941">
        <v>0</v>
      </c>
      <c r="BA2941">
        <v>2</v>
      </c>
    </row>
    <row r="2942" spans="3:53" ht="12.75" x14ac:dyDescent="0.2">
      <c r="C2942" t="s">
        <v>764</v>
      </c>
      <c r="D2942" t="s">
        <v>741</v>
      </c>
      <c r="E2942">
        <v>11.9</v>
      </c>
      <c r="F2942">
        <v>29.35</v>
      </c>
      <c r="G2942">
        <v>3.27</v>
      </c>
      <c r="H2942">
        <v>204.42</v>
      </c>
      <c r="I2942">
        <v>11.597</v>
      </c>
      <c r="J2942" t="s">
        <v>76</v>
      </c>
      <c r="K2942">
        <v>52.35</v>
      </c>
      <c r="L2942">
        <v>11.901578947368421</v>
      </c>
      <c r="M2942">
        <v>-1.326670499269832E-2</v>
      </c>
      <c r="N2942">
        <v>11.92934285714286</v>
      </c>
      <c r="O2942">
        <v>-0.24597211677329181</v>
      </c>
      <c r="P2942">
        <v>1710000</v>
      </c>
      <c r="Q2942">
        <v>83360</v>
      </c>
      <c r="R2942">
        <v>20.51</v>
      </c>
      <c r="S2942">
        <v>25.584</v>
      </c>
      <c r="T2942">
        <v>6.1870000000000003</v>
      </c>
      <c r="U2942">
        <v>14.5304</v>
      </c>
      <c r="V2942">
        <f t="shared" si="409"/>
        <v>2.3917809728032546</v>
      </c>
      <c r="AC2942">
        <v>12</v>
      </c>
      <c r="AD2942">
        <v>11.87</v>
      </c>
      <c r="AH2942" s="85">
        <f>IF(AND(M2942&lt;Variables!$G$6,M2942&gt;Variables!$G$5),0,1)</f>
        <v>1</v>
      </c>
      <c r="AI2942" s="85">
        <f t="shared" si="408"/>
        <v>1</v>
      </c>
      <c r="AJ2942" s="85">
        <f>IF(I2942&gt;Variables!$G$7,0,1)</f>
        <v>0</v>
      </c>
      <c r="AK2942" s="85">
        <f>IF(F2942&gt;Variables!$G$8,0,1)</f>
        <v>0</v>
      </c>
      <c r="AL2942" s="85">
        <f>IF(G2942&gt;Variables!$G$9,0,1)</f>
        <v>1</v>
      </c>
      <c r="AM2942" s="85">
        <f>IF(AND(K2942&gt;Variables!$G$10,K2942&lt;Variables!$G$11),0,1)</f>
        <v>0</v>
      </c>
      <c r="AN2942" s="103">
        <f>IF(H2942&lt;Variables!$G$13,1,0)</f>
        <v>1</v>
      </c>
      <c r="AO2942" s="101">
        <f>IF(R2942&lt;Variables!$G$12,0,1)</f>
        <v>1</v>
      </c>
      <c r="AP2942" s="86">
        <f t="shared" si="410"/>
        <v>0</v>
      </c>
      <c r="AR2942">
        <v>0</v>
      </c>
      <c r="AS2942">
        <v>1</v>
      </c>
      <c r="AT2942">
        <v>0</v>
      </c>
      <c r="AU2942">
        <v>0</v>
      </c>
      <c r="BA2942">
        <v>0.52</v>
      </c>
    </row>
    <row r="2943" spans="3:53" ht="12.75" x14ac:dyDescent="0.2">
      <c r="C2943" t="s">
        <v>764</v>
      </c>
      <c r="D2943" t="s">
        <v>697</v>
      </c>
      <c r="E2943">
        <v>4</v>
      </c>
      <c r="F2943">
        <v>22.03</v>
      </c>
      <c r="G2943">
        <v>26.27</v>
      </c>
      <c r="H2943">
        <v>-99999</v>
      </c>
      <c r="I2943">
        <v>-21.641999999999999</v>
      </c>
      <c r="J2943" t="s">
        <v>76</v>
      </c>
      <c r="K2943">
        <v>55.04</v>
      </c>
      <c r="L2943">
        <v>3.851588235294118</v>
      </c>
      <c r="M2943">
        <v>2.9445454128930639</v>
      </c>
      <c r="N2943">
        <v>3.6203048780487812</v>
      </c>
      <c r="O2943">
        <v>9.5211628181159664</v>
      </c>
      <c r="P2943">
        <v>81651</v>
      </c>
      <c r="Q2943">
        <v>53701</v>
      </c>
      <c r="R2943">
        <v>1.52</v>
      </c>
      <c r="S2943">
        <v>25.584</v>
      </c>
      <c r="T2943">
        <v>6.1870000000000003</v>
      </c>
      <c r="U2943">
        <v>14.5304</v>
      </c>
      <c r="V2943">
        <f t="shared" si="409"/>
        <v>2.2997968296165072</v>
      </c>
      <c r="AC2943">
        <v>4.42</v>
      </c>
      <c r="AD2943">
        <v>3.4</v>
      </c>
      <c r="AH2943" s="85">
        <f>IF(AND(M2943&lt;Variables!$G$6,M2943&gt;Variables!$G$5),0,1)</f>
        <v>1</v>
      </c>
      <c r="AI2943" s="85">
        <f t="shared" si="408"/>
        <v>0</v>
      </c>
      <c r="AJ2943" s="85">
        <f>IF(I2943&gt;Variables!$G$7,0,1)</f>
        <v>1</v>
      </c>
      <c r="AK2943" s="85">
        <f>IF(F2943&gt;Variables!$G$8,0,1)</f>
        <v>0</v>
      </c>
      <c r="AL2943" s="85">
        <f>IF(G2943&gt;Variables!$G$9,0,1)</f>
        <v>0</v>
      </c>
      <c r="AM2943" s="85">
        <f>IF(AND(K2943&gt;Variables!$G$10,K2943&lt;Variables!$G$11),0,1)</f>
        <v>0</v>
      </c>
      <c r="AN2943" s="103">
        <f>IF(H2943&lt;Variables!$G$13,1,0)</f>
        <v>1</v>
      </c>
      <c r="AO2943" s="101">
        <f>IF(R2943&lt;Variables!$G$12,0,1)</f>
        <v>0</v>
      </c>
      <c r="AP2943" s="86">
        <f t="shared" si="410"/>
        <v>0</v>
      </c>
      <c r="AR2943">
        <v>1</v>
      </c>
      <c r="AS2943">
        <v>0</v>
      </c>
      <c r="AT2943">
        <v>0</v>
      </c>
      <c r="AU2943">
        <v>0</v>
      </c>
      <c r="BA2943">
        <v>2</v>
      </c>
    </row>
    <row r="2944" spans="3:53" ht="12.75" x14ac:dyDescent="0.2">
      <c r="C2944" t="s">
        <v>764</v>
      </c>
      <c r="D2944" t="s">
        <v>306</v>
      </c>
      <c r="E2944">
        <v>24.83</v>
      </c>
      <c r="F2944">
        <v>5.93</v>
      </c>
      <c r="G2944">
        <v>8.2799999999999994</v>
      </c>
      <c r="H2944">
        <v>8230</v>
      </c>
      <c r="I2944">
        <v>-15.891999999999999</v>
      </c>
      <c r="J2944" t="s">
        <v>76</v>
      </c>
      <c r="K2944">
        <v>40.57</v>
      </c>
      <c r="L2944">
        <v>25.260075000000001</v>
      </c>
      <c r="M2944">
        <v>-1.623411648619409</v>
      </c>
      <c r="N2944">
        <v>24.847697999999991</v>
      </c>
      <c r="O2944">
        <v>9.2644397078850294E-3</v>
      </c>
      <c r="P2944">
        <v>4915000</v>
      </c>
      <c r="Q2944">
        <v>5849000</v>
      </c>
      <c r="R2944">
        <v>0.84</v>
      </c>
      <c r="S2944">
        <v>25.584</v>
      </c>
      <c r="T2944">
        <v>6.1870000000000003</v>
      </c>
      <c r="U2944">
        <v>14.5304</v>
      </c>
      <c r="V2944">
        <f t="shared" si="409"/>
        <v>2.267302169771467</v>
      </c>
      <c r="AC2944">
        <v>25.3</v>
      </c>
      <c r="AD2944">
        <v>24.08</v>
      </c>
      <c r="AH2944" s="85">
        <f>IF(AND(M2944&lt;Variables!$G$6,M2944&gt;Variables!$G$5),0,1)</f>
        <v>1</v>
      </c>
      <c r="AI2944" s="85">
        <f t="shared" si="408"/>
        <v>0</v>
      </c>
      <c r="AJ2944" s="85">
        <f>IF(I2944&gt;Variables!$G$7,0,1)</f>
        <v>1</v>
      </c>
      <c r="AK2944" s="85">
        <f>IF(F2944&gt;Variables!$G$8,0,1)</f>
        <v>1</v>
      </c>
      <c r="AL2944" s="85">
        <f>IF(G2944&gt;Variables!$G$9,0,1)</f>
        <v>1</v>
      </c>
      <c r="AM2944" s="85">
        <f>IF(AND(K2944&gt;Variables!$G$10,K2944&lt;Variables!$G$11),0,1)</f>
        <v>1</v>
      </c>
      <c r="AN2944" s="103">
        <f>IF(H2944&lt;Variables!$G$13,1,0)</f>
        <v>0</v>
      </c>
      <c r="AO2944" s="101">
        <f>IF(R2944&lt;Variables!$G$12,0,1)</f>
        <v>0</v>
      </c>
      <c r="AP2944" s="86">
        <f t="shared" si="410"/>
        <v>0</v>
      </c>
      <c r="AR2944">
        <v>0</v>
      </c>
      <c r="AS2944">
        <v>0</v>
      </c>
      <c r="AT2944">
        <v>1</v>
      </c>
      <c r="AU2944">
        <v>0</v>
      </c>
      <c r="BA2944">
        <v>-0.93</v>
      </c>
    </row>
    <row r="2945" spans="3:53" ht="12.75" x14ac:dyDescent="0.2">
      <c r="C2945" s="182" t="s">
        <v>764</v>
      </c>
      <c r="D2945" s="182" t="s">
        <v>273</v>
      </c>
      <c r="E2945" s="182">
        <v>5.7</v>
      </c>
      <c r="F2945" s="182">
        <v>7.16</v>
      </c>
      <c r="G2945" s="182">
        <v>5.37</v>
      </c>
      <c r="H2945" s="182">
        <v>2600</v>
      </c>
      <c r="I2945" s="182">
        <v>5.2670000000000003</v>
      </c>
      <c r="J2945" s="182" t="s">
        <v>76</v>
      </c>
      <c r="K2945" s="182">
        <v>78.95</v>
      </c>
      <c r="L2945" s="182">
        <v>5.6568500000000004</v>
      </c>
      <c r="M2945" s="182">
        <v>0.58601518512953343</v>
      </c>
      <c r="N2945" s="182">
        <v>5.6121219999999994</v>
      </c>
      <c r="O2945" s="182">
        <v>1.387674751190388</v>
      </c>
      <c r="P2945" s="182">
        <v>793887</v>
      </c>
      <c r="Q2945" s="182">
        <v>2147000</v>
      </c>
      <c r="R2945" s="182">
        <v>0.37</v>
      </c>
      <c r="S2945" s="182">
        <v>25.584</v>
      </c>
      <c r="T2945" s="182">
        <v>6.1870000000000003</v>
      </c>
      <c r="U2945" s="182">
        <v>14.5304</v>
      </c>
      <c r="V2945" s="182">
        <f t="shared" si="409"/>
        <v>2.6026902819943962</v>
      </c>
      <c r="W2945" s="93"/>
      <c r="X2945" s="93"/>
      <c r="Y2945" s="93"/>
      <c r="Z2945" s="93"/>
      <c r="AA2945" s="93"/>
      <c r="AC2945">
        <v>6.09</v>
      </c>
      <c r="AD2945">
        <v>5.63</v>
      </c>
      <c r="AH2945" s="85">
        <f>IF(AND(M2945&lt;Variables!$G$6,M2945&gt;Variables!$G$5),0,1)</f>
        <v>1</v>
      </c>
      <c r="AI2945" s="85">
        <f t="shared" si="408"/>
        <v>0</v>
      </c>
      <c r="AJ2945" s="85">
        <f>IF(I2945&gt;Variables!$G$7,0,1)</f>
        <v>0</v>
      </c>
      <c r="AK2945" s="85">
        <f>IF(F2945&gt;Variables!$G$8,0,1)</f>
        <v>1</v>
      </c>
      <c r="AL2945" s="85">
        <f>IF(G2945&gt;Variables!$G$9,0,1)</f>
        <v>1</v>
      </c>
      <c r="AM2945" s="85">
        <f>IF(AND(K2945&gt;Variables!$G$10,K2945&lt;Variables!$G$11),0,1)</f>
        <v>1</v>
      </c>
      <c r="AN2945" s="103">
        <f>IF(H2945&lt;Variables!$G$13,1,0)</f>
        <v>0</v>
      </c>
      <c r="AO2945" s="101">
        <f>IF(R2945&lt;Variables!$G$12,0,1)</f>
        <v>0</v>
      </c>
      <c r="AP2945" s="86">
        <f t="shared" si="410"/>
        <v>0</v>
      </c>
      <c r="AR2945">
        <v>0</v>
      </c>
      <c r="AS2945">
        <v>1</v>
      </c>
      <c r="AT2945">
        <v>0</v>
      </c>
      <c r="AU2945">
        <v>0</v>
      </c>
      <c r="BA2945">
        <v>0.61</v>
      </c>
    </row>
    <row r="2946" spans="3:53" ht="12.75" x14ac:dyDescent="0.2">
      <c r="C2946" t="s">
        <v>764</v>
      </c>
      <c r="D2946" t="s">
        <v>750</v>
      </c>
      <c r="E2946">
        <v>21.02</v>
      </c>
      <c r="F2946">
        <v>6.48</v>
      </c>
      <c r="G2946">
        <v>1.59</v>
      </c>
      <c r="H2946">
        <v>-99999</v>
      </c>
      <c r="I2946">
        <v>-50.29</v>
      </c>
      <c r="J2946" t="s">
        <v>76</v>
      </c>
      <c r="K2946">
        <v>70.03</v>
      </c>
      <c r="L2946">
        <v>21.0871</v>
      </c>
      <c r="M2946">
        <v>6.1174841490778301E-2</v>
      </c>
      <c r="N2946">
        <v>21.031680000000001</v>
      </c>
      <c r="O2946">
        <v>0.32484328403627261</v>
      </c>
      <c r="P2946">
        <v>154150</v>
      </c>
      <c r="Q2946">
        <v>8253</v>
      </c>
      <c r="R2946">
        <v>18.68</v>
      </c>
      <c r="S2946">
        <v>25.584</v>
      </c>
      <c r="T2946">
        <v>6.1870000000000003</v>
      </c>
      <c r="U2946">
        <v>14.5304</v>
      </c>
      <c r="V2946">
        <f t="shared" si="409"/>
        <v>2.5693814950884657</v>
      </c>
      <c r="AC2946">
        <v>21.14</v>
      </c>
      <c r="AD2946">
        <v>20.79</v>
      </c>
      <c r="AH2946" s="85">
        <f>IF(AND(M2946&lt;Variables!$G$6,M2946&gt;Variables!$G$5),0,1)</f>
        <v>1</v>
      </c>
      <c r="AI2946" s="85">
        <f t="shared" si="408"/>
        <v>0</v>
      </c>
      <c r="AJ2946" s="85">
        <f>IF(I2946&gt;Variables!$G$7,0,1)</f>
        <v>1</v>
      </c>
      <c r="AK2946" s="85">
        <f>IF(F2946&gt;Variables!$G$8,0,1)</f>
        <v>1</v>
      </c>
      <c r="AL2946" s="85">
        <f>IF(G2946&gt;Variables!$G$9,0,1)</f>
        <v>1</v>
      </c>
      <c r="AM2946" s="85">
        <f>IF(AND(K2946&gt;Variables!$G$10,K2946&lt;Variables!$G$11),0,1)</f>
        <v>0</v>
      </c>
      <c r="AN2946" s="103">
        <f>IF(H2946&lt;Variables!$G$13,1,0)</f>
        <v>1</v>
      </c>
      <c r="AO2946" s="101">
        <f>IF(R2946&lt;Variables!$G$12,0,1)</f>
        <v>1</v>
      </c>
      <c r="AP2946" s="86">
        <f t="shared" si="410"/>
        <v>0</v>
      </c>
      <c r="AR2946">
        <v>0</v>
      </c>
      <c r="AS2946">
        <v>0</v>
      </c>
      <c r="AT2946">
        <v>0</v>
      </c>
      <c r="AU2946">
        <v>0</v>
      </c>
      <c r="BA2946">
        <v>0</v>
      </c>
    </row>
    <row r="2947" spans="3:53" ht="12.75" x14ac:dyDescent="0.2">
      <c r="C2947" t="s">
        <v>764</v>
      </c>
      <c r="D2947" t="s">
        <v>251</v>
      </c>
      <c r="E2947">
        <v>9.19</v>
      </c>
      <c r="F2947">
        <v>5.73</v>
      </c>
      <c r="G2947">
        <v>-8.34</v>
      </c>
      <c r="H2947">
        <v>3660</v>
      </c>
      <c r="I2947">
        <v>-0.39900000000000002</v>
      </c>
      <c r="J2947" t="s">
        <v>78</v>
      </c>
      <c r="K2947">
        <v>37.9</v>
      </c>
      <c r="L2947">
        <v>9.2927949999999999</v>
      </c>
      <c r="M2947">
        <v>-1.267594948559601</v>
      </c>
      <c r="N2947">
        <v>9.3485220000000009</v>
      </c>
      <c r="O2947">
        <v>-1.856143677043282</v>
      </c>
      <c r="P2947">
        <v>22403000</v>
      </c>
      <c r="Q2947">
        <v>22742000</v>
      </c>
      <c r="R2947">
        <v>0.99</v>
      </c>
      <c r="S2947">
        <v>25.584</v>
      </c>
      <c r="T2947">
        <v>6.1870000000000003</v>
      </c>
      <c r="U2947">
        <v>14.5304</v>
      </c>
      <c r="V2947">
        <f t="shared" si="409"/>
        <v>2.2303056167041238</v>
      </c>
      <c r="AC2947">
        <v>9.25</v>
      </c>
      <c r="AD2947">
        <v>8.5500000000000007</v>
      </c>
      <c r="AH2947" s="85">
        <f>IF(AND(M2947&lt;Variables!$G$6,M2947&gt;Variables!$G$5),0,1)</f>
        <v>1</v>
      </c>
      <c r="AI2947" s="85">
        <f t="shared" ref="AI2947:AI3010" si="411">IF(L2947&gt;N2947,0,1)</f>
        <v>1</v>
      </c>
      <c r="AJ2947" s="85">
        <f>IF(I2947&gt;Variables!$G$7,0,1)</f>
        <v>1</v>
      </c>
      <c r="AK2947" s="85">
        <f>IF(F2947&gt;Variables!$G$8,0,1)</f>
        <v>1</v>
      </c>
      <c r="AL2947" s="85">
        <f>IF(G2947&gt;Variables!$G$9,0,1)</f>
        <v>1</v>
      </c>
      <c r="AM2947" s="85">
        <f>IF(AND(K2947&gt;Variables!$G$10,K2947&lt;Variables!$G$11),0,1)</f>
        <v>1</v>
      </c>
      <c r="AN2947" s="103">
        <f>IF(H2947&lt;Variables!$G$13,1,0)</f>
        <v>0</v>
      </c>
      <c r="AO2947" s="101">
        <f>IF(R2947&lt;Variables!$G$12,0,1)</f>
        <v>0</v>
      </c>
      <c r="AP2947" s="86">
        <f t="shared" si="410"/>
        <v>1</v>
      </c>
      <c r="AR2947">
        <v>0</v>
      </c>
      <c r="AS2947">
        <v>0</v>
      </c>
      <c r="AT2947">
        <v>1</v>
      </c>
      <c r="AU2947">
        <v>0</v>
      </c>
      <c r="BA2947">
        <v>-2.25</v>
      </c>
    </row>
    <row r="2948" spans="3:53" ht="12.75" x14ac:dyDescent="0.2">
      <c r="C2948" t="s">
        <v>764</v>
      </c>
      <c r="D2948" t="s">
        <v>740</v>
      </c>
      <c r="E2948">
        <v>6.57</v>
      </c>
      <c r="F2948">
        <v>5.63</v>
      </c>
      <c r="G2948">
        <v>1.86</v>
      </c>
      <c r="H2948">
        <v>-99999</v>
      </c>
      <c r="I2948">
        <v>19.149999999999999</v>
      </c>
      <c r="J2948" t="s">
        <v>78</v>
      </c>
      <c r="K2948">
        <v>59.72</v>
      </c>
      <c r="L2948">
        <v>6.5500000000000007</v>
      </c>
      <c r="M2948">
        <v>0.30534351145037508</v>
      </c>
      <c r="N2948">
        <v>6.562323809523809</v>
      </c>
      <c r="O2948">
        <v>0.1169736620593292</v>
      </c>
      <c r="P2948">
        <v>24904</v>
      </c>
      <c r="Q2948">
        <v>69528</v>
      </c>
      <c r="R2948">
        <v>0.36</v>
      </c>
      <c r="S2948">
        <v>25.584</v>
      </c>
      <c r="T2948">
        <v>6.1870000000000003</v>
      </c>
      <c r="U2948">
        <v>14.5304</v>
      </c>
      <c r="V2948">
        <f t="shared" si="409"/>
        <v>2.4511888610687027</v>
      </c>
      <c r="AC2948">
        <v>6.58</v>
      </c>
      <c r="AD2948">
        <v>6.52</v>
      </c>
      <c r="AH2948" s="85">
        <f>IF(AND(M2948&lt;Variables!$G$6,M2948&gt;Variables!$G$5),0,1)</f>
        <v>1</v>
      </c>
      <c r="AI2948" s="85">
        <f t="shared" si="411"/>
        <v>1</v>
      </c>
      <c r="AJ2948" s="85">
        <f>IF(I2948&gt;Variables!$G$7,0,1)</f>
        <v>0</v>
      </c>
      <c r="AK2948" s="85">
        <f>IF(F2948&gt;Variables!$G$8,0,1)</f>
        <v>1</v>
      </c>
      <c r="AL2948" s="85">
        <f>IF(G2948&gt;Variables!$G$9,0,1)</f>
        <v>1</v>
      </c>
      <c r="AM2948" s="85">
        <f>IF(AND(K2948&gt;Variables!$G$10,K2948&lt;Variables!$G$11),0,1)</f>
        <v>0</v>
      </c>
      <c r="AN2948" s="103">
        <f>IF(H2948&lt;Variables!$G$13,1,0)</f>
        <v>1</v>
      </c>
      <c r="AO2948" s="101">
        <f>IF(R2948&lt;Variables!$G$12,0,1)</f>
        <v>0</v>
      </c>
      <c r="AP2948" s="86">
        <f t="shared" si="410"/>
        <v>1</v>
      </c>
      <c r="AR2948">
        <v>0</v>
      </c>
      <c r="AS2948">
        <v>0</v>
      </c>
      <c r="AT2948">
        <v>0</v>
      </c>
      <c r="AU2948">
        <v>0</v>
      </c>
      <c r="BA2948">
        <v>0</v>
      </c>
    </row>
    <row r="2949" spans="3:53" ht="12.75" x14ac:dyDescent="0.2">
      <c r="C2949" t="s">
        <v>764</v>
      </c>
      <c r="D2949" t="s">
        <v>762</v>
      </c>
      <c r="E2949">
        <v>5.08</v>
      </c>
      <c r="F2949">
        <v>17.97</v>
      </c>
      <c r="G2949">
        <v>16.32</v>
      </c>
      <c r="H2949">
        <v>206.58</v>
      </c>
      <c r="I2949">
        <v>-61.816000000000003</v>
      </c>
      <c r="J2949" t="s">
        <v>76</v>
      </c>
      <c r="K2949">
        <v>47.48</v>
      </c>
      <c r="L2949">
        <v>5.2178199999999997</v>
      </c>
      <c r="M2949">
        <v>-2.353856591450068</v>
      </c>
      <c r="N2949">
        <v>4.9702739999999999</v>
      </c>
      <c r="O2949">
        <v>2.509439117441008</v>
      </c>
      <c r="P2949">
        <v>2330000</v>
      </c>
      <c r="Q2949">
        <v>723910</v>
      </c>
      <c r="R2949">
        <v>3.22</v>
      </c>
      <c r="S2949">
        <v>25.584</v>
      </c>
      <c r="T2949">
        <v>6.1870000000000003</v>
      </c>
      <c r="U2949">
        <v>14.5304</v>
      </c>
      <c r="V2949">
        <f t="shared" si="409"/>
        <v>2.3849622680307099</v>
      </c>
      <c r="AC2949">
        <v>5.13</v>
      </c>
      <c r="AD2949">
        <v>4.46</v>
      </c>
      <c r="AH2949" s="85">
        <f>IF(AND(M2949&lt;Variables!$G$6,M2949&gt;Variables!$G$5),0,1)</f>
        <v>0</v>
      </c>
      <c r="AI2949" s="85">
        <f t="shared" si="411"/>
        <v>0</v>
      </c>
      <c r="AJ2949" s="85">
        <f>IF(I2949&gt;Variables!$G$7,0,1)</f>
        <v>1</v>
      </c>
      <c r="AK2949" s="85">
        <f>IF(F2949&gt;Variables!$G$8,0,1)</f>
        <v>0</v>
      </c>
      <c r="AL2949" s="85">
        <f>IF(G2949&gt;Variables!$G$9,0,1)</f>
        <v>0</v>
      </c>
      <c r="AM2949" s="85">
        <f>IF(AND(K2949&gt;Variables!$G$10,K2949&lt;Variables!$G$11),0,1)</f>
        <v>1</v>
      </c>
      <c r="AN2949" s="103">
        <f>IF(H2949&lt;Variables!$G$13,1,0)</f>
        <v>1</v>
      </c>
      <c r="AO2949" s="101">
        <f>IF(R2949&lt;Variables!$G$12,0,1)</f>
        <v>1</v>
      </c>
      <c r="AP2949" s="86">
        <f t="shared" si="410"/>
        <v>0</v>
      </c>
      <c r="AR2949">
        <v>0</v>
      </c>
      <c r="AS2949">
        <v>0</v>
      </c>
      <c r="AT2949">
        <v>1</v>
      </c>
      <c r="AU2949">
        <v>0</v>
      </c>
      <c r="BA2949">
        <v>-2.25</v>
      </c>
    </row>
    <row r="2950" spans="3:53" ht="12.75" x14ac:dyDescent="0.2">
      <c r="C2950" t="s">
        <v>764</v>
      </c>
      <c r="D2950" t="s">
        <v>749</v>
      </c>
      <c r="E2950">
        <v>15.78</v>
      </c>
      <c r="F2950">
        <v>6.07</v>
      </c>
      <c r="G2950">
        <v>4.26</v>
      </c>
      <c r="H2950">
        <v>59870</v>
      </c>
      <c r="I2950">
        <v>0.75700000000000001</v>
      </c>
      <c r="J2950" t="s">
        <v>78</v>
      </c>
      <c r="K2950">
        <v>65.81</v>
      </c>
      <c r="L2950">
        <v>15.730415000000001</v>
      </c>
      <c r="M2950">
        <v>0.41057403762073308</v>
      </c>
      <c r="N2950">
        <v>15.548676</v>
      </c>
      <c r="O2950">
        <v>1.584212057669742</v>
      </c>
      <c r="P2950">
        <v>56890000</v>
      </c>
      <c r="Q2950">
        <v>77372000</v>
      </c>
      <c r="R2950">
        <v>0.74</v>
      </c>
      <c r="S2950">
        <v>25.584</v>
      </c>
      <c r="T2950">
        <v>6.1870000000000003</v>
      </c>
      <c r="U2950">
        <v>14.5304</v>
      </c>
      <c r="V2950">
        <f t="shared" si="409"/>
        <v>2.5013701600774052</v>
      </c>
      <c r="AC2950">
        <v>16.059999999999999</v>
      </c>
      <c r="AD2950">
        <v>15.59</v>
      </c>
      <c r="AH2950" s="85">
        <f>IF(AND(M2950&lt;Variables!$G$6,M2950&gt;Variables!$G$5),0,1)</f>
        <v>1</v>
      </c>
      <c r="AI2950" s="85">
        <f t="shared" si="411"/>
        <v>0</v>
      </c>
      <c r="AJ2950" s="85">
        <f>IF(I2950&gt;Variables!$G$7,0,1)</f>
        <v>0</v>
      </c>
      <c r="AK2950" s="85">
        <f>IF(F2950&gt;Variables!$G$8,0,1)</f>
        <v>1</v>
      </c>
      <c r="AL2950" s="85">
        <f>IF(G2950&gt;Variables!$G$9,0,1)</f>
        <v>1</v>
      </c>
      <c r="AM2950" s="85">
        <f>IF(AND(K2950&gt;Variables!$G$10,K2950&lt;Variables!$G$11),0,1)</f>
        <v>0</v>
      </c>
      <c r="AN2950" s="103">
        <f>IF(H2950&lt;Variables!$G$13,1,0)</f>
        <v>0</v>
      </c>
      <c r="AO2950" s="101">
        <f>IF(R2950&lt;Variables!$G$12,0,1)</f>
        <v>0</v>
      </c>
      <c r="AP2950" s="86">
        <f t="shared" si="410"/>
        <v>1</v>
      </c>
      <c r="AR2950">
        <v>0</v>
      </c>
      <c r="AS2950">
        <v>1</v>
      </c>
      <c r="AT2950">
        <v>0</v>
      </c>
      <c r="AU2950">
        <v>0</v>
      </c>
      <c r="BA2950">
        <v>0.6</v>
      </c>
    </row>
    <row r="2951" spans="3:53" ht="12.75" x14ac:dyDescent="0.2">
      <c r="C2951" t="s">
        <v>764</v>
      </c>
      <c r="D2951" t="s">
        <v>742</v>
      </c>
      <c r="E2951">
        <v>125.84</v>
      </c>
      <c r="F2951">
        <v>6.85</v>
      </c>
      <c r="G2951">
        <v>-2.79</v>
      </c>
      <c r="H2951">
        <v>10630</v>
      </c>
      <c r="I2951">
        <v>-3.5000000000000003E-2</v>
      </c>
      <c r="J2951" t="s">
        <v>78</v>
      </c>
      <c r="K2951">
        <v>48.48</v>
      </c>
      <c r="L2951">
        <v>125.775825</v>
      </c>
      <c r="M2951">
        <v>0.13052985341180309</v>
      </c>
      <c r="N2951">
        <v>126.7321</v>
      </c>
      <c r="O2951">
        <v>-0.62501923348543165</v>
      </c>
      <c r="P2951">
        <v>1292000</v>
      </c>
      <c r="Q2951">
        <v>1112000</v>
      </c>
      <c r="R2951">
        <v>1.1599999999999999</v>
      </c>
      <c r="S2951">
        <v>25.584</v>
      </c>
      <c r="T2951">
        <v>6.1870000000000003</v>
      </c>
      <c r="U2951">
        <v>14.5304</v>
      </c>
      <c r="V2951">
        <f t="shared" si="409"/>
        <v>2.3484320185406062</v>
      </c>
      <c r="AC2951">
        <v>130.02000000000001</v>
      </c>
      <c r="AD2951">
        <v>124.75</v>
      </c>
      <c r="AH2951" s="85">
        <f>IF(AND(M2951&lt;Variables!$G$6,M2951&gt;Variables!$G$5),0,1)</f>
        <v>1</v>
      </c>
      <c r="AI2951" s="85">
        <f t="shared" si="411"/>
        <v>1</v>
      </c>
      <c r="AJ2951" s="85">
        <f>IF(I2951&gt;Variables!$G$7,0,1)</f>
        <v>1</v>
      </c>
      <c r="AK2951" s="85">
        <f>IF(F2951&gt;Variables!$G$8,0,1)</f>
        <v>1</v>
      </c>
      <c r="AL2951" s="85">
        <f>IF(G2951&gt;Variables!$G$9,0,1)</f>
        <v>1</v>
      </c>
      <c r="AM2951" s="85">
        <f>IF(AND(K2951&gt;Variables!$G$10,K2951&lt;Variables!$G$11),0,1)</f>
        <v>1</v>
      </c>
      <c r="AN2951" s="103">
        <f>IF(H2951&lt;Variables!$G$13,1,0)</f>
        <v>0</v>
      </c>
      <c r="AO2951" s="101">
        <f>IF(R2951&lt;Variables!$G$12,0,1)</f>
        <v>0</v>
      </c>
      <c r="AP2951" s="86">
        <f t="shared" si="410"/>
        <v>1</v>
      </c>
      <c r="AR2951">
        <v>0</v>
      </c>
      <c r="AS2951">
        <v>0</v>
      </c>
      <c r="AT2951">
        <v>0</v>
      </c>
      <c r="AU2951">
        <v>1</v>
      </c>
      <c r="BA2951">
        <v>-0.64</v>
      </c>
    </row>
    <row r="2952" spans="3:53" ht="12.75" x14ac:dyDescent="0.2">
      <c r="C2952" t="s">
        <v>764</v>
      </c>
      <c r="D2952" t="s">
        <v>752</v>
      </c>
      <c r="E2952">
        <v>8.94</v>
      </c>
      <c r="F2952">
        <v>6.55</v>
      </c>
      <c r="G2952">
        <v>6.48</v>
      </c>
      <c r="H2952">
        <v>3230</v>
      </c>
      <c r="I2952">
        <v>-53.113</v>
      </c>
      <c r="J2952" t="s">
        <v>78</v>
      </c>
      <c r="K2952">
        <v>54.71</v>
      </c>
      <c r="L2952">
        <v>8.9618050000000018</v>
      </c>
      <c r="M2952">
        <v>-7.5933363870355639E-2</v>
      </c>
      <c r="N2952">
        <v>8.8209400000000002</v>
      </c>
      <c r="O2952">
        <v>1.5197926751570681</v>
      </c>
      <c r="P2952">
        <v>6337000</v>
      </c>
      <c r="Q2952">
        <v>5241000</v>
      </c>
      <c r="R2952">
        <v>1.21</v>
      </c>
      <c r="S2952">
        <v>25.584</v>
      </c>
      <c r="T2952">
        <v>6.1870000000000003</v>
      </c>
      <c r="U2952">
        <v>14.5304</v>
      </c>
      <c r="V2952">
        <f t="shared" si="409"/>
        <v>2.4188027495240085</v>
      </c>
      <c r="AC2952">
        <v>8.98</v>
      </c>
      <c r="AD2952">
        <v>8.5449999999999999</v>
      </c>
      <c r="AH2952" s="85">
        <f>IF(AND(M2952&lt;Variables!$G$6,M2952&gt;Variables!$G$5),0,1)</f>
        <v>1</v>
      </c>
      <c r="AI2952" s="85">
        <f t="shared" si="411"/>
        <v>0</v>
      </c>
      <c r="AJ2952" s="85">
        <f>IF(I2952&gt;Variables!$G$7,0,1)</f>
        <v>1</v>
      </c>
      <c r="AK2952" s="85">
        <f>IF(F2952&gt;Variables!$G$8,0,1)</f>
        <v>1</v>
      </c>
      <c r="AL2952" s="85">
        <f>IF(G2952&gt;Variables!$G$9,0,1)</f>
        <v>1</v>
      </c>
      <c r="AM2952" s="85">
        <f>IF(AND(K2952&gt;Variables!$G$10,K2952&lt;Variables!$G$11),0,1)</f>
        <v>0</v>
      </c>
      <c r="AN2952" s="103">
        <f>IF(H2952&lt;Variables!$G$13,1,0)</f>
        <v>0</v>
      </c>
      <c r="AO2952" s="101">
        <f>IF(R2952&lt;Variables!$G$12,0,1)</f>
        <v>0</v>
      </c>
      <c r="AP2952" s="86">
        <f t="shared" si="410"/>
        <v>1</v>
      </c>
      <c r="AR2952">
        <v>0</v>
      </c>
      <c r="AS2952">
        <v>0</v>
      </c>
      <c r="AT2952">
        <v>1</v>
      </c>
      <c r="AU2952">
        <v>0</v>
      </c>
      <c r="BA2952">
        <v>-2.25</v>
      </c>
    </row>
    <row r="2953" spans="3:53" ht="12.75" x14ac:dyDescent="0.2">
      <c r="C2953" t="s">
        <v>764</v>
      </c>
      <c r="D2953" t="s">
        <v>744</v>
      </c>
      <c r="E2953">
        <v>13.06</v>
      </c>
      <c r="F2953">
        <v>7.29</v>
      </c>
      <c r="G2953">
        <v>2.81</v>
      </c>
      <c r="H2953">
        <v>2330</v>
      </c>
      <c r="I2953">
        <v>-49.048000000000002</v>
      </c>
      <c r="J2953" t="s">
        <v>78</v>
      </c>
      <c r="K2953">
        <v>32.479999999999997</v>
      </c>
      <c r="L2953">
        <v>13.66789</v>
      </c>
      <c r="M2953">
        <v>-3.2623177388755709</v>
      </c>
      <c r="N2953">
        <v>13.717298</v>
      </c>
      <c r="O2953">
        <v>-3.610754829413211</v>
      </c>
      <c r="P2953">
        <v>11576000</v>
      </c>
      <c r="Q2953">
        <v>10179000</v>
      </c>
      <c r="R2953">
        <v>1.1399999999999999</v>
      </c>
      <c r="S2953">
        <v>25.584</v>
      </c>
      <c r="T2953">
        <v>6.1870000000000003</v>
      </c>
      <c r="U2953">
        <v>14.5304</v>
      </c>
      <c r="V2953">
        <f t="shared" si="409"/>
        <v>2.105247091215396</v>
      </c>
      <c r="AC2953">
        <v>13.6899</v>
      </c>
      <c r="AD2953">
        <v>12.66</v>
      </c>
      <c r="AH2953" s="85">
        <f>IF(AND(M2953&lt;Variables!$G$6,M2953&gt;Variables!$G$5),0,1)</f>
        <v>0</v>
      </c>
      <c r="AI2953" s="85">
        <f t="shared" si="411"/>
        <v>1</v>
      </c>
      <c r="AJ2953" s="85">
        <f>IF(I2953&gt;Variables!$G$7,0,1)</f>
        <v>1</v>
      </c>
      <c r="AK2953" s="85">
        <f>IF(F2953&gt;Variables!$G$8,0,1)</f>
        <v>1</v>
      </c>
      <c r="AL2953" s="85">
        <f>IF(G2953&gt;Variables!$G$9,0,1)</f>
        <v>1</v>
      </c>
      <c r="AM2953" s="85">
        <f>IF(AND(K2953&gt;Variables!$G$10,K2953&lt;Variables!$G$11),0,1)</f>
        <v>1</v>
      </c>
      <c r="AN2953" s="103">
        <f>IF(H2953&lt;Variables!$G$13,1,0)</f>
        <v>1</v>
      </c>
      <c r="AO2953" s="101">
        <f>IF(R2953&lt;Variables!$G$12,0,1)</f>
        <v>0</v>
      </c>
      <c r="AP2953" s="86">
        <f t="shared" si="410"/>
        <v>1</v>
      </c>
      <c r="AR2953">
        <v>1</v>
      </c>
      <c r="AS2953">
        <v>0</v>
      </c>
      <c r="AT2953">
        <v>0</v>
      </c>
      <c r="AU2953">
        <v>0</v>
      </c>
      <c r="BA2953">
        <v>2</v>
      </c>
    </row>
    <row r="2954" spans="3:53" ht="12.75" x14ac:dyDescent="0.2">
      <c r="C2954" t="s">
        <v>764</v>
      </c>
      <c r="D2954" t="s">
        <v>743</v>
      </c>
      <c r="E2954">
        <v>58.62</v>
      </c>
      <c r="F2954">
        <v>7.68</v>
      </c>
      <c r="G2954">
        <v>1.05</v>
      </c>
      <c r="H2954">
        <v>8440</v>
      </c>
      <c r="I2954">
        <v>-0.40699999999999997</v>
      </c>
      <c r="J2954" t="s">
        <v>78</v>
      </c>
      <c r="K2954">
        <v>34.869999999999997</v>
      </c>
      <c r="L2954">
        <v>58.969979999999993</v>
      </c>
      <c r="M2954">
        <v>-0.69523510097846941</v>
      </c>
      <c r="N2954">
        <v>58.921433999999998</v>
      </c>
      <c r="O2954">
        <v>-0.61341684250250195</v>
      </c>
      <c r="P2954">
        <v>1964000</v>
      </c>
      <c r="Q2954">
        <v>1356000</v>
      </c>
      <c r="R2954">
        <v>1.45</v>
      </c>
      <c r="S2954">
        <v>25.584</v>
      </c>
      <c r="T2954">
        <v>6.1870000000000003</v>
      </c>
      <c r="U2954">
        <v>14.5304</v>
      </c>
      <c r="V2954">
        <f t="shared" si="409"/>
        <v>2.1979507089847417</v>
      </c>
      <c r="AC2954">
        <v>59.45</v>
      </c>
      <c r="AD2954">
        <v>58.25</v>
      </c>
      <c r="AH2954" s="85">
        <f>IF(AND(M2954&lt;Variables!$G$6,M2954&gt;Variables!$G$5),0,1)</f>
        <v>1</v>
      </c>
      <c r="AI2954" s="85">
        <f t="shared" si="411"/>
        <v>0</v>
      </c>
      <c r="AJ2954" s="85">
        <f>IF(I2954&gt;Variables!$G$7,0,1)</f>
        <v>1</v>
      </c>
      <c r="AK2954" s="85">
        <f>IF(F2954&gt;Variables!$G$8,0,1)</f>
        <v>1</v>
      </c>
      <c r="AL2954" s="85">
        <f>IF(G2954&gt;Variables!$G$9,0,1)</f>
        <v>1</v>
      </c>
      <c r="AM2954" s="85">
        <f>IF(AND(K2954&gt;Variables!$G$10,K2954&lt;Variables!$G$11),0,1)</f>
        <v>1</v>
      </c>
      <c r="AN2954" s="103">
        <f>IF(H2954&lt;Variables!$G$13,1,0)</f>
        <v>0</v>
      </c>
      <c r="AO2954" s="101">
        <f>IF(R2954&lt;Variables!$G$12,0,1)</f>
        <v>0</v>
      </c>
      <c r="AP2954" s="86">
        <f t="shared" si="410"/>
        <v>1</v>
      </c>
      <c r="AR2954">
        <v>1</v>
      </c>
      <c r="AS2954">
        <v>0</v>
      </c>
      <c r="AT2954">
        <v>0</v>
      </c>
      <c r="AU2954">
        <v>0</v>
      </c>
      <c r="BA2954">
        <v>1.37</v>
      </c>
    </row>
    <row r="2955" spans="3:53" ht="12.75" x14ac:dyDescent="0.2">
      <c r="C2955" t="s">
        <v>764</v>
      </c>
      <c r="D2955" t="s">
        <v>447</v>
      </c>
      <c r="E2955">
        <v>20.92</v>
      </c>
      <c r="F2955">
        <v>11.26</v>
      </c>
      <c r="G2955">
        <v>2.4300000000000002</v>
      </c>
      <c r="H2955">
        <v>8760</v>
      </c>
      <c r="I2955">
        <v>-47.741999999999997</v>
      </c>
      <c r="J2955" t="s">
        <v>78</v>
      </c>
      <c r="K2955">
        <v>54.28</v>
      </c>
      <c r="L2955">
        <v>21.187380000000001</v>
      </c>
      <c r="M2955">
        <v>-9.1469544606278486E-2</v>
      </c>
      <c r="N2955">
        <v>20.794082</v>
      </c>
      <c r="O2955">
        <v>1.7981943131704481</v>
      </c>
      <c r="P2955">
        <v>42443000</v>
      </c>
      <c r="Q2955">
        <v>23357000</v>
      </c>
      <c r="R2955">
        <v>1.82</v>
      </c>
      <c r="S2955">
        <v>25.584</v>
      </c>
      <c r="T2955">
        <v>6.1870000000000003</v>
      </c>
      <c r="U2955">
        <v>14.5304</v>
      </c>
      <c r="V2955">
        <f t="shared" si="409"/>
        <v>2.4148496302716058</v>
      </c>
      <c r="AC2955">
        <v>21.21</v>
      </c>
      <c r="AD2955">
        <v>19.100000000000001</v>
      </c>
      <c r="AH2955" s="85">
        <f>IF(AND(M2955&lt;Variables!$G$6,M2955&gt;Variables!$G$5),0,1)</f>
        <v>1</v>
      </c>
      <c r="AI2955" s="85">
        <f t="shared" si="411"/>
        <v>0</v>
      </c>
      <c r="AJ2955" s="85">
        <f>IF(I2955&gt;Variables!$G$7,0,1)</f>
        <v>1</v>
      </c>
      <c r="AK2955" s="85">
        <f>IF(F2955&gt;Variables!$G$8,0,1)</f>
        <v>0</v>
      </c>
      <c r="AL2955" s="85">
        <f>IF(G2955&gt;Variables!$G$9,0,1)</f>
        <v>1</v>
      </c>
      <c r="AM2955" s="85">
        <f>IF(AND(K2955&gt;Variables!$G$10,K2955&lt;Variables!$G$11),0,1)</f>
        <v>0</v>
      </c>
      <c r="AN2955" s="103">
        <f>IF(H2955&lt;Variables!$G$13,1,0)</f>
        <v>0</v>
      </c>
      <c r="AO2955" s="101">
        <f>IF(R2955&lt;Variables!$G$12,0,1)</f>
        <v>0</v>
      </c>
      <c r="AP2955" s="86">
        <f t="shared" si="410"/>
        <v>1</v>
      </c>
      <c r="AR2955">
        <v>0</v>
      </c>
      <c r="AS2955">
        <v>0</v>
      </c>
      <c r="AT2955">
        <v>1</v>
      </c>
      <c r="AU2955">
        <v>0</v>
      </c>
      <c r="BA2955">
        <v>-2.25</v>
      </c>
    </row>
    <row r="2956" spans="3:53" ht="12.75" x14ac:dyDescent="0.2">
      <c r="C2956" t="s">
        <v>764</v>
      </c>
      <c r="D2956" t="s">
        <v>463</v>
      </c>
      <c r="E2956">
        <v>90.3</v>
      </c>
      <c r="F2956">
        <v>11.56</v>
      </c>
      <c r="G2956">
        <v>9.6199999999999992</v>
      </c>
      <c r="H2956">
        <v>2540</v>
      </c>
      <c r="I2956">
        <v>-13.365</v>
      </c>
      <c r="J2956" t="s">
        <v>78</v>
      </c>
      <c r="K2956">
        <v>62.83</v>
      </c>
      <c r="L2956">
        <v>90.053194117647067</v>
      </c>
      <c r="M2956">
        <v>0.18523038964616181</v>
      </c>
      <c r="N2956">
        <v>87.926285000000007</v>
      </c>
      <c r="O2956">
        <v>2.6086795319511009</v>
      </c>
      <c r="P2956">
        <v>71619</v>
      </c>
      <c r="Q2956">
        <v>197425</v>
      </c>
      <c r="R2956">
        <v>0.36</v>
      </c>
      <c r="S2956">
        <v>25.584</v>
      </c>
      <c r="T2956">
        <v>6.1870000000000003</v>
      </c>
      <c r="U2956">
        <v>14.5304</v>
      </c>
      <c r="V2956">
        <f t="shared" si="409"/>
        <v>2.4882394608324248</v>
      </c>
      <c r="AC2956">
        <v>90.702399999999997</v>
      </c>
      <c r="AD2956">
        <v>85.55</v>
      </c>
      <c r="AH2956" s="85">
        <f>IF(AND(M2956&lt;Variables!$G$6,M2956&gt;Variables!$G$5),0,1)</f>
        <v>1</v>
      </c>
      <c r="AI2956" s="85">
        <f t="shared" si="411"/>
        <v>0</v>
      </c>
      <c r="AJ2956" s="85">
        <f>IF(I2956&gt;Variables!$G$7,0,1)</f>
        <v>1</v>
      </c>
      <c r="AK2956" s="85">
        <f>IF(F2956&gt;Variables!$G$8,0,1)</f>
        <v>0</v>
      </c>
      <c r="AL2956" s="85">
        <f>IF(G2956&gt;Variables!$G$9,0,1)</f>
        <v>1</v>
      </c>
      <c r="AM2956" s="85">
        <f>IF(AND(K2956&gt;Variables!$G$10,K2956&lt;Variables!$G$11),0,1)</f>
        <v>0</v>
      </c>
      <c r="AN2956" s="103">
        <f>IF(H2956&lt;Variables!$G$13,1,0)</f>
        <v>0</v>
      </c>
      <c r="AO2956" s="101">
        <f>IF(R2956&lt;Variables!$G$12,0,1)</f>
        <v>0</v>
      </c>
      <c r="AP2956" s="86">
        <f t="shared" si="410"/>
        <v>1</v>
      </c>
      <c r="AR2956">
        <v>0</v>
      </c>
      <c r="AS2956">
        <v>0</v>
      </c>
      <c r="AT2956">
        <v>1</v>
      </c>
      <c r="AU2956">
        <v>0</v>
      </c>
      <c r="BA2956">
        <v>-2.25</v>
      </c>
    </row>
    <row r="2957" spans="3:53" ht="12.75" x14ac:dyDescent="0.2">
      <c r="C2957" t="s">
        <v>764</v>
      </c>
      <c r="D2957" t="s">
        <v>603</v>
      </c>
      <c r="E2957">
        <v>17.34</v>
      </c>
      <c r="F2957">
        <v>14.75</v>
      </c>
      <c r="G2957">
        <v>-7.92</v>
      </c>
      <c r="H2957">
        <v>8470</v>
      </c>
      <c r="I2957">
        <v>-0.80700000000000005</v>
      </c>
      <c r="J2957" t="s">
        <v>78</v>
      </c>
      <c r="K2957">
        <v>43.47</v>
      </c>
      <c r="L2957">
        <v>17.872405000000001</v>
      </c>
      <c r="M2957">
        <v>-2.419400187048129</v>
      </c>
      <c r="N2957">
        <v>17.585308000000001</v>
      </c>
      <c r="O2957">
        <v>-0.82630341191635648</v>
      </c>
      <c r="P2957">
        <v>220711000</v>
      </c>
      <c r="Q2957">
        <v>20472000</v>
      </c>
      <c r="R2957">
        <v>10.78</v>
      </c>
      <c r="S2957">
        <v>25.584</v>
      </c>
      <c r="T2957">
        <v>6.1870000000000003</v>
      </c>
      <c r="U2957">
        <v>14.5304</v>
      </c>
      <c r="V2957">
        <f t="shared" si="409"/>
        <v>2.3166270077197777</v>
      </c>
      <c r="AC2957">
        <v>17.920000000000002</v>
      </c>
      <c r="AD2957">
        <v>13.56</v>
      </c>
      <c r="AH2957" s="85">
        <f>IF(AND(M2957&lt;Variables!$G$6,M2957&gt;Variables!$G$5),0,1)</f>
        <v>0</v>
      </c>
      <c r="AI2957" s="85">
        <f t="shared" si="411"/>
        <v>0</v>
      </c>
      <c r="AJ2957" s="85">
        <f>IF(I2957&gt;Variables!$G$7,0,1)</f>
        <v>1</v>
      </c>
      <c r="AK2957" s="85">
        <f>IF(F2957&gt;Variables!$G$8,0,1)</f>
        <v>0</v>
      </c>
      <c r="AL2957" s="85">
        <f>IF(G2957&gt;Variables!$G$9,0,1)</f>
        <v>1</v>
      </c>
      <c r="AM2957" s="85">
        <f>IF(AND(K2957&gt;Variables!$G$10,K2957&lt;Variables!$G$11),0,1)</f>
        <v>1</v>
      </c>
      <c r="AN2957" s="103">
        <f>IF(H2957&lt;Variables!$G$13,1,0)</f>
        <v>0</v>
      </c>
      <c r="AO2957" s="101">
        <f>IF(R2957&lt;Variables!$G$12,0,1)</f>
        <v>1</v>
      </c>
      <c r="AP2957" s="86">
        <f t="shared" si="410"/>
        <v>1</v>
      </c>
      <c r="AR2957">
        <v>1</v>
      </c>
      <c r="AS2957">
        <v>0</v>
      </c>
      <c r="AT2957">
        <v>0</v>
      </c>
      <c r="AU2957">
        <v>0</v>
      </c>
      <c r="BA2957">
        <v>2</v>
      </c>
    </row>
    <row r="2958" spans="3:53" ht="12.75" x14ac:dyDescent="0.2">
      <c r="C2958" t="s">
        <v>764</v>
      </c>
      <c r="D2958" t="s">
        <v>763</v>
      </c>
      <c r="E2958">
        <v>28.64</v>
      </c>
      <c r="F2958">
        <v>18.28</v>
      </c>
      <c r="G2958">
        <v>8.4600000000000009</v>
      </c>
      <c r="H2958">
        <v>727.98</v>
      </c>
      <c r="I2958">
        <v>308.31200000000001</v>
      </c>
      <c r="J2958" t="s">
        <v>78</v>
      </c>
      <c r="K2958">
        <v>38.5</v>
      </c>
      <c r="L2958">
        <v>28.712240000000001</v>
      </c>
      <c r="M2958">
        <v>-3.1075248744089659</v>
      </c>
      <c r="N2958">
        <v>28.332246000000001</v>
      </c>
      <c r="O2958">
        <v>-1.8079964433458651</v>
      </c>
      <c r="P2958">
        <v>723490</v>
      </c>
      <c r="Q2958">
        <v>262270</v>
      </c>
      <c r="R2958">
        <v>2.76</v>
      </c>
      <c r="S2958">
        <v>25.584</v>
      </c>
      <c r="T2958">
        <v>6.1870000000000003</v>
      </c>
      <c r="U2958">
        <v>14.5304</v>
      </c>
      <c r="V2958">
        <f t="shared" si="409"/>
        <v>2.2254485306057625</v>
      </c>
      <c r="AC2958">
        <v>30.9499</v>
      </c>
      <c r="AD2958">
        <v>27.540099999999999</v>
      </c>
      <c r="AH2958" s="85">
        <f>IF(AND(M2958&lt;Variables!$G$6,M2958&gt;Variables!$G$5),0,1)</f>
        <v>0</v>
      </c>
      <c r="AI2958" s="85">
        <f t="shared" si="411"/>
        <v>0</v>
      </c>
      <c r="AJ2958" s="85">
        <f>IF(I2958&gt;Variables!$G$7,0,1)</f>
        <v>0</v>
      </c>
      <c r="AK2958" s="85">
        <f>IF(F2958&gt;Variables!$G$8,0,1)</f>
        <v>0</v>
      </c>
      <c r="AL2958" s="85">
        <f>IF(G2958&gt;Variables!$G$9,0,1)</f>
        <v>1</v>
      </c>
      <c r="AM2958" s="85">
        <f>IF(AND(K2958&gt;Variables!$G$10,K2958&lt;Variables!$G$11),0,1)</f>
        <v>1</v>
      </c>
      <c r="AN2958" s="103">
        <f>IF(H2958&lt;Variables!$G$13,1,0)</f>
        <v>1</v>
      </c>
      <c r="AO2958" s="101">
        <f>IF(R2958&lt;Variables!$G$12,0,1)</f>
        <v>1</v>
      </c>
      <c r="AP2958" s="86">
        <f t="shared" si="410"/>
        <v>1</v>
      </c>
      <c r="AR2958">
        <v>0</v>
      </c>
      <c r="AS2958">
        <v>0</v>
      </c>
      <c r="AT2958">
        <v>1</v>
      </c>
      <c r="AU2958">
        <v>0</v>
      </c>
      <c r="BA2958">
        <v>-2.25</v>
      </c>
    </row>
    <row r="2959" spans="3:53" ht="12.75" x14ac:dyDescent="0.2">
      <c r="C2959" t="s">
        <v>764</v>
      </c>
      <c r="D2959" t="s">
        <v>745</v>
      </c>
      <c r="E2959">
        <v>1.34</v>
      </c>
      <c r="F2959">
        <v>20.260000000000002</v>
      </c>
      <c r="G2959">
        <v>-1.45</v>
      </c>
      <c r="H2959">
        <v>1830</v>
      </c>
      <c r="I2959">
        <v>-51.176000000000002</v>
      </c>
      <c r="J2959" t="s">
        <v>78</v>
      </c>
      <c r="K2959">
        <v>56.37</v>
      </c>
      <c r="L2959">
        <v>1.3463849999999999</v>
      </c>
      <c r="M2959">
        <v>0.63986155520150745</v>
      </c>
      <c r="N2959">
        <v>1.3229880000000001</v>
      </c>
      <c r="O2959">
        <v>2.419674252525339</v>
      </c>
      <c r="P2959">
        <v>392469000</v>
      </c>
      <c r="Q2959">
        <v>237717000</v>
      </c>
      <c r="R2959">
        <v>1.65</v>
      </c>
      <c r="S2959">
        <v>25.584</v>
      </c>
      <c r="T2959">
        <v>6.1870000000000003</v>
      </c>
      <c r="U2959">
        <v>14.5304</v>
      </c>
      <c r="V2959">
        <f t="shared" si="409"/>
        <v>2.4045855480728031</v>
      </c>
      <c r="AC2959">
        <v>1.49</v>
      </c>
      <c r="AD2959">
        <v>1.24</v>
      </c>
      <c r="AH2959" s="85">
        <f>IF(AND(M2959&lt;Variables!$G$6,M2959&gt;Variables!$G$5),0,1)</f>
        <v>1</v>
      </c>
      <c r="AI2959" s="85">
        <f t="shared" si="411"/>
        <v>0</v>
      </c>
      <c r="AJ2959" s="85">
        <f>IF(I2959&gt;Variables!$G$7,0,1)</f>
        <v>1</v>
      </c>
      <c r="AK2959" s="85">
        <f>IF(F2959&gt;Variables!$G$8,0,1)</f>
        <v>0</v>
      </c>
      <c r="AL2959" s="85">
        <f>IF(G2959&gt;Variables!$G$9,0,1)</f>
        <v>1</v>
      </c>
      <c r="AM2959" s="85">
        <f>IF(AND(K2959&gt;Variables!$G$10,K2959&lt;Variables!$G$11),0,1)</f>
        <v>0</v>
      </c>
      <c r="AN2959" s="103">
        <f>IF(H2959&lt;Variables!$G$13,1,0)</f>
        <v>1</v>
      </c>
      <c r="AO2959" s="101">
        <f>IF(R2959&lt;Variables!$G$12,0,1)</f>
        <v>0</v>
      </c>
      <c r="AP2959" s="86">
        <f t="shared" si="410"/>
        <v>1</v>
      </c>
      <c r="AR2959">
        <v>1</v>
      </c>
      <c r="AS2959">
        <v>0</v>
      </c>
      <c r="AT2959">
        <v>0</v>
      </c>
      <c r="AU2959">
        <v>0</v>
      </c>
      <c r="BA2959">
        <v>2</v>
      </c>
    </row>
    <row r="2960" spans="3:53" ht="12.75" x14ac:dyDescent="0.2">
      <c r="C2960" t="s">
        <v>764</v>
      </c>
      <c r="D2960" t="s">
        <v>758</v>
      </c>
      <c r="E2960">
        <v>2.8</v>
      </c>
      <c r="F2960">
        <v>22.61</v>
      </c>
      <c r="G2960">
        <v>2.94</v>
      </c>
      <c r="H2960">
        <v>46.87</v>
      </c>
      <c r="I2960">
        <v>-70.808999999999997</v>
      </c>
      <c r="J2960" t="s">
        <v>78</v>
      </c>
      <c r="K2960">
        <v>53.09</v>
      </c>
      <c r="L2960">
        <v>2.7913350000000001</v>
      </c>
      <c r="M2960">
        <v>0.31042494003765753</v>
      </c>
      <c r="N2960">
        <v>2.7566160000000002</v>
      </c>
      <c r="O2960">
        <v>1.5738136904088069</v>
      </c>
      <c r="P2960">
        <v>35550000</v>
      </c>
      <c r="Q2960">
        <v>8560000</v>
      </c>
      <c r="R2960">
        <v>4.1500000000000004</v>
      </c>
      <c r="S2960">
        <v>25.584</v>
      </c>
      <c r="T2960">
        <v>6.1870000000000003</v>
      </c>
      <c r="U2960">
        <v>14.5304</v>
      </c>
      <c r="V2960">
        <f t="shared" si="409"/>
        <v>2.3881711442281204</v>
      </c>
      <c r="AC2960">
        <v>2.82</v>
      </c>
      <c r="AD2960">
        <v>2.5</v>
      </c>
      <c r="AH2960" s="85">
        <f>IF(AND(M2960&lt;Variables!$G$6,M2960&gt;Variables!$G$5),0,1)</f>
        <v>1</v>
      </c>
      <c r="AI2960" s="85">
        <f t="shared" si="411"/>
        <v>0</v>
      </c>
      <c r="AJ2960" s="85">
        <f>IF(I2960&gt;Variables!$G$7,0,1)</f>
        <v>1</v>
      </c>
      <c r="AK2960" s="85">
        <f>IF(F2960&gt;Variables!$G$8,0,1)</f>
        <v>0</v>
      </c>
      <c r="AL2960" s="85">
        <f>IF(G2960&gt;Variables!$G$9,0,1)</f>
        <v>1</v>
      </c>
      <c r="AM2960" s="85">
        <f>IF(AND(K2960&gt;Variables!$G$10,K2960&lt;Variables!$G$11),0,1)</f>
        <v>0</v>
      </c>
      <c r="AN2960" s="103">
        <f>IF(H2960&lt;Variables!$G$13,1,0)</f>
        <v>1</v>
      </c>
      <c r="AO2960" s="101">
        <f>IF(R2960&lt;Variables!$G$12,0,1)</f>
        <v>1</v>
      </c>
      <c r="AP2960" s="86">
        <f t="shared" si="410"/>
        <v>1</v>
      </c>
      <c r="AR2960">
        <v>0</v>
      </c>
      <c r="AS2960">
        <v>0</v>
      </c>
      <c r="AT2960">
        <v>1</v>
      </c>
      <c r="AU2960">
        <v>0</v>
      </c>
      <c r="BA2960">
        <v>-2.25</v>
      </c>
    </row>
    <row r="2961" spans="3:53" ht="12.75" x14ac:dyDescent="0.2">
      <c r="C2961" t="s">
        <v>764</v>
      </c>
      <c r="D2961" t="s">
        <v>747</v>
      </c>
      <c r="E2961">
        <v>11.4</v>
      </c>
      <c r="F2961">
        <v>23.31</v>
      </c>
      <c r="G2961">
        <v>-13.17</v>
      </c>
      <c r="H2961">
        <v>191.97</v>
      </c>
      <c r="I2961">
        <v>-5.7610000000000001</v>
      </c>
      <c r="J2961" t="s">
        <v>78</v>
      </c>
      <c r="K2961">
        <v>36.79</v>
      </c>
      <c r="L2961">
        <v>11.810420000000001</v>
      </c>
      <c r="M2961">
        <v>-2.628356993231391</v>
      </c>
      <c r="N2961">
        <v>11.80813</v>
      </c>
      <c r="O2961">
        <v>-2.6094733035628712</v>
      </c>
      <c r="P2961">
        <v>3150000</v>
      </c>
      <c r="Q2961">
        <v>0</v>
      </c>
      <c r="R2961">
        <v>1</v>
      </c>
      <c r="S2961">
        <v>25.584</v>
      </c>
      <c r="T2961">
        <v>6.1870000000000003</v>
      </c>
      <c r="U2961">
        <v>14.5304</v>
      </c>
      <c r="V2961">
        <f t="shared" si="409"/>
        <v>2.1982086009208817</v>
      </c>
      <c r="AC2961">
        <v>11.809699999999999</v>
      </c>
      <c r="AD2961">
        <v>10.6135</v>
      </c>
      <c r="AH2961" s="85">
        <f>IF(AND(M2961&lt;Variables!$G$6,M2961&gt;Variables!$G$5),0,1)</f>
        <v>0</v>
      </c>
      <c r="AI2961" s="85">
        <f t="shared" si="411"/>
        <v>0</v>
      </c>
      <c r="AJ2961" s="85">
        <f>IF(I2961&gt;Variables!$G$7,0,1)</f>
        <v>1</v>
      </c>
      <c r="AK2961" s="85">
        <f>IF(F2961&gt;Variables!$G$8,0,1)</f>
        <v>0</v>
      </c>
      <c r="AL2961" s="85">
        <f>IF(G2961&gt;Variables!$G$9,0,1)</f>
        <v>1</v>
      </c>
      <c r="AM2961" s="85">
        <f>IF(AND(K2961&gt;Variables!$G$10,K2961&lt;Variables!$G$11),0,1)</f>
        <v>1</v>
      </c>
      <c r="AN2961" s="103">
        <f>IF(H2961&lt;Variables!$G$13,1,0)</f>
        <v>1</v>
      </c>
      <c r="AO2961" s="101">
        <f>IF(R2961&lt;Variables!$G$12,0,1)</f>
        <v>0</v>
      </c>
      <c r="AP2961" s="86">
        <f t="shared" si="410"/>
        <v>1</v>
      </c>
      <c r="AR2961">
        <v>0</v>
      </c>
      <c r="AS2961">
        <v>0</v>
      </c>
      <c r="AT2961">
        <v>1</v>
      </c>
      <c r="AU2961">
        <v>0</v>
      </c>
      <c r="BA2961">
        <v>-2.25</v>
      </c>
    </row>
    <row r="2962" spans="3:53" ht="12.75" x14ac:dyDescent="0.2">
      <c r="C2962" t="s">
        <v>764</v>
      </c>
      <c r="D2962" t="s">
        <v>748</v>
      </c>
      <c r="E2962">
        <v>15.22</v>
      </c>
      <c r="F2962">
        <v>32.130000000000003</v>
      </c>
      <c r="G2962">
        <v>6.25</v>
      </c>
      <c r="H2962">
        <v>1460</v>
      </c>
      <c r="I2962">
        <v>-64.456000000000003</v>
      </c>
      <c r="J2962" t="s">
        <v>78</v>
      </c>
      <c r="K2962">
        <v>35.64</v>
      </c>
      <c r="L2962">
        <v>15.833589999999999</v>
      </c>
      <c r="M2962">
        <v>-3.4331443469232301</v>
      </c>
      <c r="N2962">
        <v>16.194526</v>
      </c>
      <c r="O2962">
        <v>-5.5853811343413238</v>
      </c>
      <c r="P2962">
        <v>76260000</v>
      </c>
      <c r="Q2962">
        <v>12270000</v>
      </c>
      <c r="R2962">
        <v>6.22</v>
      </c>
      <c r="S2962">
        <v>25.584</v>
      </c>
      <c r="T2962">
        <v>6.1870000000000003</v>
      </c>
      <c r="U2962">
        <v>14.5304</v>
      </c>
      <c r="V2962">
        <f t="shared" si="409"/>
        <v>2.1651138892705948</v>
      </c>
      <c r="AC2962">
        <v>15.79</v>
      </c>
      <c r="AD2962">
        <v>13.1</v>
      </c>
      <c r="AH2962" s="85">
        <f>IF(AND(M2962&lt;Variables!$G$6,M2962&gt;Variables!$G$5),0,1)</f>
        <v>0</v>
      </c>
      <c r="AI2962" s="85">
        <f t="shared" si="411"/>
        <v>1</v>
      </c>
      <c r="AJ2962" s="85">
        <f>IF(I2962&gt;Variables!$G$7,0,1)</f>
        <v>1</v>
      </c>
      <c r="AK2962" s="85">
        <f>IF(F2962&gt;Variables!$G$8,0,1)</f>
        <v>0</v>
      </c>
      <c r="AL2962" s="85">
        <f>IF(G2962&gt;Variables!$G$9,0,1)</f>
        <v>1</v>
      </c>
      <c r="AM2962" s="85">
        <f>IF(AND(K2962&gt;Variables!$G$10,K2962&lt;Variables!$G$11),0,1)</f>
        <v>1</v>
      </c>
      <c r="AN2962" s="103">
        <f>IF(H2962&lt;Variables!$G$13,1,0)</f>
        <v>1</v>
      </c>
      <c r="AO2962" s="101">
        <f>IF(R2962&lt;Variables!$G$12,0,1)</f>
        <v>1</v>
      </c>
      <c r="AP2962" s="86">
        <f t="shared" si="410"/>
        <v>1</v>
      </c>
      <c r="AR2962">
        <v>1</v>
      </c>
      <c r="AS2962">
        <v>0</v>
      </c>
      <c r="AT2962">
        <v>0</v>
      </c>
      <c r="AU2962">
        <v>0</v>
      </c>
      <c r="BA2962">
        <v>2</v>
      </c>
    </row>
    <row r="2963" spans="3:53" ht="12.75" x14ac:dyDescent="0.2">
      <c r="C2963" t="s">
        <v>764</v>
      </c>
      <c r="D2963" t="s">
        <v>737</v>
      </c>
      <c r="E2963">
        <v>63.14</v>
      </c>
      <c r="F2963">
        <v>6.09</v>
      </c>
      <c r="G2963">
        <v>2.68</v>
      </c>
      <c r="H2963">
        <v>87200</v>
      </c>
      <c r="I2963">
        <v>6.0000000000000001E-3</v>
      </c>
      <c r="J2963" t="s">
        <v>78</v>
      </c>
      <c r="K2963">
        <v>62.07</v>
      </c>
      <c r="L2963">
        <v>63.133054999999999</v>
      </c>
      <c r="M2963">
        <v>0.13771708022049631</v>
      </c>
      <c r="N2963">
        <v>62.551460000000013</v>
      </c>
      <c r="O2963">
        <v>1.068784006000808</v>
      </c>
      <c r="P2963">
        <v>14046000</v>
      </c>
      <c r="Q2963">
        <v>18048000</v>
      </c>
      <c r="R2963">
        <v>0.78</v>
      </c>
      <c r="S2963">
        <v>25.584</v>
      </c>
      <c r="T2963">
        <v>6.1870000000000003</v>
      </c>
      <c r="U2963">
        <v>14.5304</v>
      </c>
      <c r="V2963">
        <f t="shared" si="409"/>
        <v>2.4836639918972079</v>
      </c>
      <c r="AC2963">
        <v>63.674999999999997</v>
      </c>
      <c r="AD2963">
        <v>62.48</v>
      </c>
      <c r="AH2963" s="85">
        <f>IF(AND(M2963&lt;Variables!$G$6,M2963&gt;Variables!$G$5),0,1)</f>
        <v>1</v>
      </c>
      <c r="AI2963" s="85">
        <f t="shared" si="411"/>
        <v>0</v>
      </c>
      <c r="AJ2963" s="85">
        <f>IF(I2963&gt;Variables!$G$7,0,1)</f>
        <v>0</v>
      </c>
      <c r="AK2963" s="85">
        <f>IF(F2963&gt;Variables!$G$8,0,1)</f>
        <v>1</v>
      </c>
      <c r="AL2963" s="85">
        <f>IF(G2963&gt;Variables!$G$9,0,1)</f>
        <v>1</v>
      </c>
      <c r="AM2963" s="85">
        <f>IF(AND(K2963&gt;Variables!$G$10,K2963&lt;Variables!$G$11),0,1)</f>
        <v>0</v>
      </c>
      <c r="AN2963" s="103">
        <f>IF(H2963&lt;Variables!$G$13,1,0)</f>
        <v>0</v>
      </c>
      <c r="AO2963" s="101">
        <f>IF(R2963&lt;Variables!$G$12,0,1)</f>
        <v>0</v>
      </c>
      <c r="AP2963" s="86">
        <f t="shared" si="410"/>
        <v>1</v>
      </c>
      <c r="AR2963">
        <v>0</v>
      </c>
      <c r="AS2963">
        <v>1</v>
      </c>
      <c r="AT2963">
        <v>0</v>
      </c>
      <c r="AU2963">
        <v>0</v>
      </c>
      <c r="BA2963">
        <v>0</v>
      </c>
    </row>
    <row r="2964" spans="3:53" ht="12.75" x14ac:dyDescent="0.2">
      <c r="C2964" t="s">
        <v>764</v>
      </c>
      <c r="D2964" t="s">
        <v>383</v>
      </c>
      <c r="E2964">
        <v>1.25</v>
      </c>
      <c r="F2964">
        <v>7.76</v>
      </c>
      <c r="G2964">
        <v>0</v>
      </c>
      <c r="H2964">
        <v>2070</v>
      </c>
      <c r="I2964">
        <v>-3.1309999999999998</v>
      </c>
      <c r="J2964" t="s">
        <v>78</v>
      </c>
      <c r="K2964">
        <v>59.71</v>
      </c>
      <c r="L2964">
        <v>1.23569</v>
      </c>
      <c r="M2964">
        <v>0.34879298205860992</v>
      </c>
      <c r="N2964">
        <v>1.234332</v>
      </c>
      <c r="O2964">
        <v>0.45919574312257833</v>
      </c>
      <c r="P2964">
        <v>16589000</v>
      </c>
      <c r="Q2964">
        <v>18512000</v>
      </c>
      <c r="R2964">
        <v>0.9</v>
      </c>
      <c r="S2964">
        <v>25.584</v>
      </c>
      <c r="T2964">
        <v>6.1870000000000003</v>
      </c>
      <c r="U2964">
        <v>14.5304</v>
      </c>
      <c r="V2964">
        <f t="shared" si="409"/>
        <v>2.4487459622429575</v>
      </c>
      <c r="AC2964">
        <v>1.28</v>
      </c>
      <c r="AD2964">
        <v>1.19</v>
      </c>
      <c r="AH2964" s="85">
        <f>IF(AND(M2964&lt;Variables!$G$6,M2964&gt;Variables!$G$5),0,1)</f>
        <v>1</v>
      </c>
      <c r="AI2964" s="85">
        <f t="shared" si="411"/>
        <v>0</v>
      </c>
      <c r="AJ2964" s="85">
        <f>IF(I2964&gt;Variables!$G$7,0,1)</f>
        <v>1</v>
      </c>
      <c r="AK2964" s="85">
        <f>IF(F2964&gt;Variables!$G$8,0,1)</f>
        <v>1</v>
      </c>
      <c r="AL2964" s="85">
        <f>IF(G2964&gt;Variables!$G$9,0,1)</f>
        <v>1</v>
      </c>
      <c r="AM2964" s="85">
        <f>IF(AND(K2964&gt;Variables!$G$10,K2964&lt;Variables!$G$11),0,1)</f>
        <v>0</v>
      </c>
      <c r="AN2964" s="103">
        <f>IF(H2964&lt;Variables!$G$13,1,0)</f>
        <v>1</v>
      </c>
      <c r="AO2964" s="101">
        <f>IF(R2964&lt;Variables!$G$12,0,1)</f>
        <v>0</v>
      </c>
      <c r="AP2964" s="86">
        <f t="shared" si="410"/>
        <v>1</v>
      </c>
      <c r="AR2964">
        <v>0</v>
      </c>
      <c r="AS2964">
        <v>0</v>
      </c>
      <c r="AT2964">
        <v>1</v>
      </c>
      <c r="AU2964">
        <v>0</v>
      </c>
      <c r="BA2964">
        <v>-0.83</v>
      </c>
    </row>
    <row r="2965" spans="3:53" ht="12.75" x14ac:dyDescent="0.2">
      <c r="C2965" t="s">
        <v>765</v>
      </c>
      <c r="D2965" t="s">
        <v>741</v>
      </c>
      <c r="E2965">
        <v>11.9</v>
      </c>
      <c r="F2965">
        <v>29.46</v>
      </c>
      <c r="G2965">
        <v>3.35</v>
      </c>
      <c r="H2965">
        <v>204.42</v>
      </c>
      <c r="I2965">
        <v>11.59</v>
      </c>
      <c r="J2965" t="s">
        <v>76</v>
      </c>
      <c r="K2965">
        <v>57.18</v>
      </c>
      <c r="L2965">
        <v>11.904473684210529</v>
      </c>
      <c r="M2965">
        <v>4.6422176536910532E-2</v>
      </c>
      <c r="N2965">
        <v>11.921281632653059</v>
      </c>
      <c r="O2965">
        <v>-9.4634394192650378E-2</v>
      </c>
      <c r="P2965">
        <v>1810000</v>
      </c>
      <c r="Q2965">
        <v>83360</v>
      </c>
      <c r="R2965">
        <v>21.71</v>
      </c>
      <c r="S2965">
        <v>28.36</v>
      </c>
      <c r="T2965">
        <v>6.854000000000001</v>
      </c>
      <c r="U2965">
        <v>16.4984</v>
      </c>
      <c r="V2965">
        <f t="shared" si="409"/>
        <v>2.4392152205849191</v>
      </c>
      <c r="AC2965">
        <v>12</v>
      </c>
      <c r="AD2965">
        <v>11.87</v>
      </c>
      <c r="AH2965" s="85">
        <f>IF(AND(M2965&lt;Variables!$G$6,M2965&gt;Variables!$G$5),0,1)</f>
        <v>1</v>
      </c>
      <c r="AI2965" s="85">
        <f t="shared" si="411"/>
        <v>1</v>
      </c>
      <c r="AJ2965" s="85">
        <f>IF(I2965&gt;Variables!$G$7,0,1)</f>
        <v>0</v>
      </c>
      <c r="AK2965" s="85">
        <f>IF(F2965&gt;Variables!$G$8,0,1)</f>
        <v>0</v>
      </c>
      <c r="AL2965" s="85">
        <f>IF(G2965&gt;Variables!$G$9,0,1)</f>
        <v>1</v>
      </c>
      <c r="AM2965" s="85">
        <f>IF(AND(K2965&gt;Variables!$G$10,K2965&lt;Variables!$G$11),0,1)</f>
        <v>0</v>
      </c>
      <c r="AN2965" s="103">
        <f>IF(H2965&lt;Variables!$G$13,1,0)</f>
        <v>1</v>
      </c>
      <c r="AO2965" s="101">
        <f>IF(R2965&lt;Variables!$G$12,0,1)</f>
        <v>1</v>
      </c>
      <c r="AP2965" s="86">
        <f t="shared" si="410"/>
        <v>0</v>
      </c>
      <c r="AR2965">
        <v>0</v>
      </c>
      <c r="AS2965">
        <v>1</v>
      </c>
      <c r="AT2965">
        <v>0</v>
      </c>
      <c r="AU2965">
        <v>0</v>
      </c>
      <c r="BA2965">
        <v>0.55000000000000004</v>
      </c>
    </row>
    <row r="2966" spans="3:53" ht="12.75" x14ac:dyDescent="0.2">
      <c r="C2966" t="s">
        <v>765</v>
      </c>
      <c r="D2966" t="s">
        <v>748</v>
      </c>
      <c r="E2966">
        <v>15.59</v>
      </c>
      <c r="F2966">
        <v>34.549999999999997</v>
      </c>
      <c r="G2966">
        <v>8.41</v>
      </c>
      <c r="H2966">
        <v>1460</v>
      </c>
      <c r="I2966">
        <v>-63.881999999999998</v>
      </c>
      <c r="J2966" t="s">
        <v>78</v>
      </c>
      <c r="K2966">
        <v>46.26</v>
      </c>
      <c r="L2966">
        <v>15.670695</v>
      </c>
      <c r="M2966">
        <v>-0.45112868318859262</v>
      </c>
      <c r="N2966">
        <v>16.101426</v>
      </c>
      <c r="O2966">
        <v>-3.114171378361148</v>
      </c>
      <c r="P2966">
        <v>78470000</v>
      </c>
      <c r="Q2966">
        <v>12270000</v>
      </c>
      <c r="R2966">
        <v>6.4</v>
      </c>
      <c r="S2966">
        <v>28.36</v>
      </c>
      <c r="T2966">
        <v>6.854000000000001</v>
      </c>
      <c r="U2966">
        <v>16.4984</v>
      </c>
      <c r="V2966">
        <f t="shared" si="409"/>
        <v>2.3351102507203416</v>
      </c>
      <c r="AC2966">
        <v>15.79</v>
      </c>
      <c r="AD2966">
        <v>13.1</v>
      </c>
      <c r="AH2966" s="85">
        <f>IF(AND(M2966&lt;Variables!$G$6,M2966&gt;Variables!$G$5),0,1)</f>
        <v>1</v>
      </c>
      <c r="AI2966" s="85">
        <f t="shared" si="411"/>
        <v>1</v>
      </c>
      <c r="AJ2966" s="85">
        <f>IF(I2966&gt;Variables!$G$7,0,1)</f>
        <v>1</v>
      </c>
      <c r="AK2966" s="85">
        <f>IF(F2966&gt;Variables!$G$8,0,1)</f>
        <v>0</v>
      </c>
      <c r="AL2966" s="85">
        <f>IF(G2966&gt;Variables!$G$9,0,1)</f>
        <v>1</v>
      </c>
      <c r="AM2966" s="85">
        <f>IF(AND(K2966&gt;Variables!$G$10,K2966&lt;Variables!$G$11),0,1)</f>
        <v>1</v>
      </c>
      <c r="AN2966" s="103">
        <f>IF(H2966&lt;Variables!$G$13,1,0)</f>
        <v>1</v>
      </c>
      <c r="AO2966" s="101">
        <f>IF(R2966&lt;Variables!$G$12,0,1)</f>
        <v>1</v>
      </c>
      <c r="AP2966" s="86">
        <f t="shared" si="410"/>
        <v>1</v>
      </c>
      <c r="AR2966">
        <v>0</v>
      </c>
      <c r="AS2966">
        <v>0</v>
      </c>
      <c r="AT2966">
        <v>1</v>
      </c>
      <c r="AU2966">
        <v>0</v>
      </c>
      <c r="BA2966">
        <v>-2.25</v>
      </c>
    </row>
    <row r="2967" spans="3:53" ht="12.75" x14ac:dyDescent="0.2">
      <c r="C2967" t="s">
        <v>765</v>
      </c>
      <c r="D2967" t="s">
        <v>608</v>
      </c>
      <c r="E2967">
        <v>33.03</v>
      </c>
      <c r="F2967">
        <v>6.64</v>
      </c>
      <c r="G2967">
        <v>2.95</v>
      </c>
      <c r="H2967">
        <v>7460</v>
      </c>
      <c r="I2967">
        <v>-26.219000000000001</v>
      </c>
      <c r="J2967" t="s">
        <v>78</v>
      </c>
      <c r="K2967">
        <v>65.040000000000006</v>
      </c>
      <c r="L2967">
        <v>32.836804999999991</v>
      </c>
      <c r="M2967">
        <v>0.98424618351269422</v>
      </c>
      <c r="N2967">
        <v>32.760855999999997</v>
      </c>
      <c r="O2967">
        <v>1.2183564434335901</v>
      </c>
      <c r="P2967">
        <v>11602000</v>
      </c>
      <c r="Q2967">
        <v>19007000</v>
      </c>
      <c r="R2967">
        <v>0.61</v>
      </c>
      <c r="S2967">
        <v>28.36</v>
      </c>
      <c r="T2967">
        <v>6.854000000000001</v>
      </c>
      <c r="U2967">
        <v>16.4984</v>
      </c>
      <c r="V2967">
        <f t="shared" si="409"/>
        <v>2.4544727544397809</v>
      </c>
      <c r="AC2967">
        <v>33.700000000000003</v>
      </c>
      <c r="AD2967">
        <v>30.7</v>
      </c>
      <c r="AH2967" s="85">
        <f>IF(AND(M2967&lt;Variables!$G$6,M2967&gt;Variables!$G$5),0,1)</f>
        <v>1</v>
      </c>
      <c r="AI2967" s="85">
        <f t="shared" si="411"/>
        <v>0</v>
      </c>
      <c r="AJ2967" s="85">
        <f>IF(I2967&gt;Variables!$G$7,0,1)</f>
        <v>1</v>
      </c>
      <c r="AK2967" s="85">
        <f>IF(F2967&gt;Variables!$G$8,0,1)</f>
        <v>1</v>
      </c>
      <c r="AL2967" s="85">
        <f>IF(G2967&gt;Variables!$G$9,0,1)</f>
        <v>1</v>
      </c>
      <c r="AM2967" s="85">
        <f>IF(AND(K2967&gt;Variables!$G$10,K2967&lt;Variables!$G$11),0,1)</f>
        <v>0</v>
      </c>
      <c r="AN2967" s="103">
        <f>IF(H2967&lt;Variables!$G$13,1,0)</f>
        <v>0</v>
      </c>
      <c r="AO2967" s="101">
        <f>IF(R2967&lt;Variables!$G$12,0,1)</f>
        <v>0</v>
      </c>
      <c r="AP2967" s="86">
        <f t="shared" si="410"/>
        <v>1</v>
      </c>
      <c r="AR2967">
        <v>1</v>
      </c>
      <c r="AS2967">
        <v>0</v>
      </c>
      <c r="AT2967">
        <v>0</v>
      </c>
      <c r="AU2967">
        <v>0</v>
      </c>
      <c r="BA2967">
        <v>2</v>
      </c>
    </row>
    <row r="2968" spans="3:53" ht="12.75" x14ac:dyDescent="0.2">
      <c r="C2968" t="s">
        <v>765</v>
      </c>
      <c r="D2968" t="s">
        <v>737</v>
      </c>
      <c r="E2968">
        <v>63.3</v>
      </c>
      <c r="F2968">
        <v>6.1</v>
      </c>
      <c r="G2968">
        <v>2.78</v>
      </c>
      <c r="H2968">
        <v>87200</v>
      </c>
      <c r="I2968">
        <v>6.0000000000000001E-3</v>
      </c>
      <c r="J2968" t="s">
        <v>78</v>
      </c>
      <c r="K2968">
        <v>59.77</v>
      </c>
      <c r="L2968">
        <v>63.232220000000012</v>
      </c>
      <c r="M2968">
        <v>7.55627431711174E-2</v>
      </c>
      <c r="N2968">
        <v>62.721055999999997</v>
      </c>
      <c r="O2968">
        <v>0.89115846518910136</v>
      </c>
      <c r="P2968">
        <v>14714000</v>
      </c>
      <c r="Q2968">
        <v>18048000</v>
      </c>
      <c r="R2968">
        <v>0.82</v>
      </c>
      <c r="S2968">
        <v>28.36</v>
      </c>
      <c r="T2968">
        <v>6.854000000000001</v>
      </c>
      <c r="U2968">
        <v>16.4984</v>
      </c>
      <c r="V2968">
        <f t="shared" si="409"/>
        <v>2.4641205084512925</v>
      </c>
      <c r="AC2968">
        <v>63.674999999999997</v>
      </c>
      <c r="AD2968">
        <v>62.48</v>
      </c>
      <c r="AH2968" s="85">
        <f>IF(AND(M2968&lt;Variables!$G$6,M2968&gt;Variables!$G$5),0,1)</f>
        <v>1</v>
      </c>
      <c r="AI2968" s="85">
        <f t="shared" si="411"/>
        <v>0</v>
      </c>
      <c r="AJ2968" s="85">
        <f>IF(I2968&gt;Variables!$G$7,0,1)</f>
        <v>0</v>
      </c>
      <c r="AK2968" s="85">
        <f>IF(F2968&gt;Variables!$G$8,0,1)</f>
        <v>1</v>
      </c>
      <c r="AL2968" s="85">
        <f>IF(G2968&gt;Variables!$G$9,0,1)</f>
        <v>1</v>
      </c>
      <c r="AM2968" s="85">
        <f>IF(AND(K2968&gt;Variables!$G$10,K2968&lt;Variables!$G$11),0,1)</f>
        <v>0</v>
      </c>
      <c r="AN2968" s="103">
        <f>IF(H2968&lt;Variables!$G$13,1,0)</f>
        <v>0</v>
      </c>
      <c r="AO2968" s="101">
        <f>IF(R2968&lt;Variables!$G$12,0,1)</f>
        <v>0</v>
      </c>
      <c r="AP2968" s="86">
        <f t="shared" si="410"/>
        <v>1</v>
      </c>
      <c r="AR2968">
        <v>0</v>
      </c>
      <c r="AS2968">
        <v>1</v>
      </c>
      <c r="AT2968">
        <v>0</v>
      </c>
      <c r="AU2968">
        <v>0</v>
      </c>
      <c r="BA2968">
        <v>-0.1</v>
      </c>
    </row>
    <row r="2969" spans="3:53" ht="12.75" x14ac:dyDescent="0.2">
      <c r="C2969" t="s">
        <v>765</v>
      </c>
      <c r="D2969" t="s">
        <v>742</v>
      </c>
      <c r="E2969">
        <v>126.92</v>
      </c>
      <c r="F2969">
        <v>7.26</v>
      </c>
      <c r="G2969">
        <v>-2.2799999999999998</v>
      </c>
      <c r="H2969">
        <v>10630</v>
      </c>
      <c r="I2969">
        <v>-3.2000000000000001E-2</v>
      </c>
      <c r="J2969" t="s">
        <v>78</v>
      </c>
      <c r="K2969">
        <v>58.17</v>
      </c>
      <c r="L2969">
        <v>125.887325</v>
      </c>
      <c r="M2969">
        <v>0.56214952537915075</v>
      </c>
      <c r="N2969">
        <v>126.605</v>
      </c>
      <c r="O2969">
        <v>-7.8985822044983344E-3</v>
      </c>
      <c r="P2969">
        <v>1349000</v>
      </c>
      <c r="Q2969">
        <v>1112000</v>
      </c>
      <c r="R2969">
        <v>1.21</v>
      </c>
      <c r="S2969">
        <v>28.36</v>
      </c>
      <c r="T2969">
        <v>6.854000000000001</v>
      </c>
      <c r="U2969">
        <v>16.4984</v>
      </c>
      <c r="V2969">
        <f t="shared" si="409"/>
        <v>2.4237614167748021</v>
      </c>
      <c r="AC2969">
        <v>130.02000000000001</v>
      </c>
      <c r="AD2969">
        <v>124.75</v>
      </c>
      <c r="AH2969" s="85">
        <f>IF(AND(M2969&lt;Variables!$G$6,M2969&gt;Variables!$G$5),0,1)</f>
        <v>1</v>
      </c>
      <c r="AI2969" s="85">
        <f t="shared" si="411"/>
        <v>1</v>
      </c>
      <c r="AJ2969" s="85">
        <f>IF(I2969&gt;Variables!$G$7,0,1)</f>
        <v>1</v>
      </c>
      <c r="AK2969" s="85">
        <f>IF(F2969&gt;Variables!$G$8,0,1)</f>
        <v>1</v>
      </c>
      <c r="AL2969" s="85">
        <f>IF(G2969&gt;Variables!$G$9,0,1)</f>
        <v>1</v>
      </c>
      <c r="AM2969" s="85">
        <f>IF(AND(K2969&gt;Variables!$G$10,K2969&lt;Variables!$G$11),0,1)</f>
        <v>0</v>
      </c>
      <c r="AN2969" s="103">
        <f>IF(H2969&lt;Variables!$G$13,1,0)</f>
        <v>0</v>
      </c>
      <c r="AO2969" s="101">
        <f>IF(R2969&lt;Variables!$G$12,0,1)</f>
        <v>0</v>
      </c>
      <c r="AP2969" s="86">
        <f t="shared" si="410"/>
        <v>1</v>
      </c>
      <c r="AR2969">
        <v>0</v>
      </c>
      <c r="AS2969">
        <v>0</v>
      </c>
      <c r="AT2969">
        <v>0</v>
      </c>
      <c r="AU2969">
        <v>1</v>
      </c>
      <c r="BA2969">
        <v>-1.69</v>
      </c>
    </row>
    <row r="2970" spans="3:53" ht="12.75" x14ac:dyDescent="0.2">
      <c r="C2970" t="s">
        <v>765</v>
      </c>
      <c r="D2970" t="s">
        <v>743</v>
      </c>
      <c r="E2970">
        <v>58.4</v>
      </c>
      <c r="F2970">
        <v>7.54</v>
      </c>
      <c r="G2970">
        <v>0.85</v>
      </c>
      <c r="H2970">
        <v>8440</v>
      </c>
      <c r="I2970">
        <v>-0.41799999999999998</v>
      </c>
      <c r="J2970" t="s">
        <v>78</v>
      </c>
      <c r="K2970">
        <v>33.979999999999997</v>
      </c>
      <c r="L2970">
        <v>58.896024999999987</v>
      </c>
      <c r="M2970">
        <v>-0.77343929407798651</v>
      </c>
      <c r="N2970">
        <v>58.886004</v>
      </c>
      <c r="O2970">
        <v>-0.75655328896149865</v>
      </c>
      <c r="P2970">
        <v>2094000</v>
      </c>
      <c r="Q2970">
        <v>1356000</v>
      </c>
      <c r="R2970">
        <v>1.54</v>
      </c>
      <c r="S2970">
        <v>28.36</v>
      </c>
      <c r="T2970">
        <v>6.854000000000001</v>
      </c>
      <c r="U2970">
        <v>16.4984</v>
      </c>
      <c r="V2970">
        <f t="shared" si="409"/>
        <v>2.185358464891646</v>
      </c>
      <c r="AC2970">
        <v>59.45</v>
      </c>
      <c r="AD2970">
        <v>58.25</v>
      </c>
      <c r="AH2970" s="85">
        <f>IF(AND(M2970&lt;Variables!$G$6,M2970&gt;Variables!$G$5),0,1)</f>
        <v>1</v>
      </c>
      <c r="AI2970" s="85">
        <f t="shared" si="411"/>
        <v>0</v>
      </c>
      <c r="AJ2970" s="85">
        <f>IF(I2970&gt;Variables!$G$7,0,1)</f>
        <v>1</v>
      </c>
      <c r="AK2970" s="85">
        <f>IF(F2970&gt;Variables!$G$8,0,1)</f>
        <v>1</v>
      </c>
      <c r="AL2970" s="85">
        <f>IF(G2970&gt;Variables!$G$9,0,1)</f>
        <v>1</v>
      </c>
      <c r="AM2970" s="85">
        <f>IF(AND(K2970&gt;Variables!$G$10,K2970&lt;Variables!$G$11),0,1)</f>
        <v>1</v>
      </c>
      <c r="AN2970" s="103">
        <f>IF(H2970&lt;Variables!$G$13,1,0)</f>
        <v>0</v>
      </c>
      <c r="AO2970" s="101">
        <f>IF(R2970&lt;Variables!$G$12,0,1)</f>
        <v>0</v>
      </c>
      <c r="AP2970" s="86">
        <f t="shared" si="410"/>
        <v>1</v>
      </c>
      <c r="AR2970">
        <v>1</v>
      </c>
      <c r="AS2970">
        <v>0</v>
      </c>
      <c r="AT2970">
        <v>0</v>
      </c>
      <c r="AU2970">
        <v>0</v>
      </c>
      <c r="BA2970">
        <v>1.31</v>
      </c>
    </row>
    <row r="2971" spans="3:53" ht="12.75" x14ac:dyDescent="0.2">
      <c r="C2971" t="s">
        <v>765</v>
      </c>
      <c r="D2971" t="s">
        <v>383</v>
      </c>
      <c r="E2971">
        <v>1.23</v>
      </c>
      <c r="F2971">
        <v>7.75</v>
      </c>
      <c r="G2971">
        <v>-0.08</v>
      </c>
      <c r="H2971">
        <v>2070</v>
      </c>
      <c r="I2971">
        <v>-3.1760000000000002</v>
      </c>
      <c r="J2971" t="s">
        <v>78</v>
      </c>
      <c r="K2971">
        <v>49.07</v>
      </c>
      <c r="L2971">
        <v>1.239835</v>
      </c>
      <c r="M2971">
        <v>-6.7347671262701816E-2</v>
      </c>
      <c r="N2971">
        <v>1.2380420000000001</v>
      </c>
      <c r="O2971">
        <v>7.7380250427692629E-2</v>
      </c>
      <c r="P2971">
        <v>17239000</v>
      </c>
      <c r="Q2971">
        <v>18512000</v>
      </c>
      <c r="R2971">
        <v>0.93</v>
      </c>
      <c r="S2971">
        <v>28.36</v>
      </c>
      <c r="T2971">
        <v>6.854000000000001</v>
      </c>
      <c r="U2971">
        <v>16.4984</v>
      </c>
      <c r="V2971">
        <f t="shared" si="409"/>
        <v>2.3589353543834459</v>
      </c>
      <c r="AC2971">
        <v>1.28</v>
      </c>
      <c r="AD2971">
        <v>1.19</v>
      </c>
      <c r="AH2971" s="85">
        <f>IF(AND(M2971&lt;Variables!$G$6,M2971&gt;Variables!$G$5),0,1)</f>
        <v>1</v>
      </c>
      <c r="AI2971" s="85">
        <f t="shared" si="411"/>
        <v>0</v>
      </c>
      <c r="AJ2971" s="85">
        <f>IF(I2971&gt;Variables!$G$7,0,1)</f>
        <v>1</v>
      </c>
      <c r="AK2971" s="85">
        <f>IF(F2971&gt;Variables!$G$8,0,1)</f>
        <v>1</v>
      </c>
      <c r="AL2971" s="85">
        <f>IF(G2971&gt;Variables!$G$9,0,1)</f>
        <v>1</v>
      </c>
      <c r="AM2971" s="85">
        <f>IF(AND(K2971&gt;Variables!$G$10,K2971&lt;Variables!$G$11),0,1)</f>
        <v>1</v>
      </c>
      <c r="AN2971" s="103">
        <f>IF(H2971&lt;Variables!$G$13,1,0)</f>
        <v>1</v>
      </c>
      <c r="AO2971" s="101">
        <f>IF(R2971&lt;Variables!$G$12,0,1)</f>
        <v>0</v>
      </c>
      <c r="AP2971" s="86">
        <f t="shared" si="410"/>
        <v>1</v>
      </c>
      <c r="AR2971">
        <v>1</v>
      </c>
      <c r="AS2971">
        <v>0</v>
      </c>
      <c r="AT2971">
        <v>0</v>
      </c>
      <c r="AU2971">
        <v>0</v>
      </c>
      <c r="BA2971">
        <v>2</v>
      </c>
    </row>
    <row r="2972" spans="3:53" ht="12.75" x14ac:dyDescent="0.2">
      <c r="C2972" t="s">
        <v>765</v>
      </c>
      <c r="D2972" t="s">
        <v>744</v>
      </c>
      <c r="E2972">
        <v>13.46</v>
      </c>
      <c r="F2972">
        <v>7.76</v>
      </c>
      <c r="G2972">
        <v>4.28</v>
      </c>
      <c r="H2972">
        <v>2330</v>
      </c>
      <c r="I2972">
        <v>-48.706000000000003</v>
      </c>
      <c r="J2972" t="s">
        <v>78</v>
      </c>
      <c r="K2972">
        <v>44.24</v>
      </c>
      <c r="L2972">
        <v>13.54692</v>
      </c>
      <c r="M2972">
        <v>-1.0107094453942289</v>
      </c>
      <c r="N2972">
        <v>13.747578000000001</v>
      </c>
      <c r="O2972">
        <v>-2.4555452604087828</v>
      </c>
      <c r="P2972">
        <v>12042000</v>
      </c>
      <c r="Q2972">
        <v>10179000</v>
      </c>
      <c r="R2972">
        <v>1.18</v>
      </c>
      <c r="S2972">
        <v>28.36</v>
      </c>
      <c r="T2972">
        <v>6.854000000000001</v>
      </c>
      <c r="U2972">
        <v>16.4984</v>
      </c>
      <c r="V2972">
        <f t="shared" si="409"/>
        <v>2.3167918152412503</v>
      </c>
      <c r="AC2972">
        <v>13.6899</v>
      </c>
      <c r="AD2972">
        <v>12.66</v>
      </c>
      <c r="AH2972" s="85">
        <f>IF(AND(M2972&lt;Variables!$G$6,M2972&gt;Variables!$G$5),0,1)</f>
        <v>1</v>
      </c>
      <c r="AI2972" s="85">
        <f t="shared" si="411"/>
        <v>1</v>
      </c>
      <c r="AJ2972" s="85">
        <f>IF(I2972&gt;Variables!$G$7,0,1)</f>
        <v>1</v>
      </c>
      <c r="AK2972" s="85">
        <f>IF(F2972&gt;Variables!$G$8,0,1)</f>
        <v>1</v>
      </c>
      <c r="AL2972" s="85">
        <f>IF(G2972&gt;Variables!$G$9,0,1)</f>
        <v>1</v>
      </c>
      <c r="AM2972" s="85">
        <f>IF(AND(K2972&gt;Variables!$G$10,K2972&lt;Variables!$G$11),0,1)</f>
        <v>1</v>
      </c>
      <c r="AN2972" s="103">
        <f>IF(H2972&lt;Variables!$G$13,1,0)</f>
        <v>1</v>
      </c>
      <c r="AO2972" s="101">
        <f>IF(R2972&lt;Variables!$G$12,0,1)</f>
        <v>0</v>
      </c>
      <c r="AP2972" s="86">
        <f t="shared" si="410"/>
        <v>1</v>
      </c>
      <c r="AR2972">
        <v>0</v>
      </c>
      <c r="AS2972">
        <v>0</v>
      </c>
      <c r="AT2972">
        <v>1</v>
      </c>
      <c r="AU2972">
        <v>0</v>
      </c>
      <c r="BA2972">
        <v>-2.25</v>
      </c>
    </row>
    <row r="2973" spans="3:53" ht="12.75" x14ac:dyDescent="0.2">
      <c r="C2973" t="s">
        <v>765</v>
      </c>
      <c r="D2973" t="s">
        <v>447</v>
      </c>
      <c r="E2973">
        <v>20.54</v>
      </c>
      <c r="F2973">
        <v>9.75</v>
      </c>
      <c r="G2973">
        <v>0.75</v>
      </c>
      <c r="H2973">
        <v>8760</v>
      </c>
      <c r="I2973">
        <v>-48.283999999999999</v>
      </c>
      <c r="J2973" t="s">
        <v>78</v>
      </c>
      <c r="K2973">
        <v>42.42</v>
      </c>
      <c r="L2973">
        <v>21.053014999999998</v>
      </c>
      <c r="M2973">
        <v>-1.106801092385113</v>
      </c>
      <c r="N2973">
        <v>20.85153</v>
      </c>
      <c r="O2973">
        <v>-0.15121192545581311</v>
      </c>
      <c r="P2973">
        <v>43337000</v>
      </c>
      <c r="Q2973">
        <v>23357000</v>
      </c>
      <c r="R2973">
        <v>1.86</v>
      </c>
      <c r="S2973">
        <v>28.36</v>
      </c>
      <c r="T2973">
        <v>6.854000000000001</v>
      </c>
      <c r="U2973">
        <v>16.4984</v>
      </c>
      <c r="V2973">
        <f t="shared" si="409"/>
        <v>2.293019001416567</v>
      </c>
      <c r="AC2973">
        <v>20.87</v>
      </c>
      <c r="AD2973">
        <v>19.100000000000001</v>
      </c>
      <c r="AH2973" s="85">
        <f>IF(AND(M2973&lt;Variables!$G$6,M2973&gt;Variables!$G$5),0,1)</f>
        <v>1</v>
      </c>
      <c r="AI2973" s="85">
        <f t="shared" si="411"/>
        <v>0</v>
      </c>
      <c r="AJ2973" s="85">
        <f>IF(I2973&gt;Variables!$G$7,0,1)</f>
        <v>1</v>
      </c>
      <c r="AK2973" s="85">
        <f>IF(F2973&gt;Variables!$G$8,0,1)</f>
        <v>0</v>
      </c>
      <c r="AL2973" s="85">
        <f>IF(G2973&gt;Variables!$G$9,0,1)</f>
        <v>1</v>
      </c>
      <c r="AM2973" s="85">
        <f>IF(AND(K2973&gt;Variables!$G$10,K2973&lt;Variables!$G$11),0,1)</f>
        <v>1</v>
      </c>
      <c r="AN2973" s="103">
        <f>IF(H2973&lt;Variables!$G$13,1,0)</f>
        <v>0</v>
      </c>
      <c r="AO2973" s="101">
        <f>IF(R2973&lt;Variables!$G$12,0,1)</f>
        <v>0</v>
      </c>
      <c r="AP2973" s="86">
        <f t="shared" si="410"/>
        <v>1</v>
      </c>
      <c r="AR2973">
        <v>0</v>
      </c>
      <c r="AS2973">
        <v>0</v>
      </c>
      <c r="AT2973">
        <v>1</v>
      </c>
      <c r="AU2973">
        <v>0</v>
      </c>
      <c r="BA2973">
        <v>-1.54</v>
      </c>
    </row>
    <row r="2974" spans="3:53" ht="12.75" x14ac:dyDescent="0.2">
      <c r="C2974" t="s">
        <v>765</v>
      </c>
      <c r="D2974" t="s">
        <v>463</v>
      </c>
      <c r="E2974">
        <v>90.03</v>
      </c>
      <c r="F2974">
        <v>11.32</v>
      </c>
      <c r="G2974">
        <v>9.5299999999999994</v>
      </c>
      <c r="H2974">
        <v>2540</v>
      </c>
      <c r="I2974">
        <v>-13.382</v>
      </c>
      <c r="J2974" t="s">
        <v>78</v>
      </c>
      <c r="K2974">
        <v>61.33</v>
      </c>
      <c r="L2974">
        <v>89.848571428571418</v>
      </c>
      <c r="M2974">
        <v>0.32992018316533311</v>
      </c>
      <c r="N2974">
        <v>88.277160000000009</v>
      </c>
      <c r="O2974">
        <v>2.1158813899314231</v>
      </c>
      <c r="P2974">
        <v>72647</v>
      </c>
      <c r="Q2974">
        <v>197425</v>
      </c>
      <c r="R2974">
        <v>0.37</v>
      </c>
      <c r="S2974">
        <v>28.36</v>
      </c>
      <c r="T2974">
        <v>6.854000000000001</v>
      </c>
      <c r="U2974">
        <v>16.4984</v>
      </c>
      <c r="V2974">
        <f t="shared" si="409"/>
        <v>2.4650055437275413</v>
      </c>
      <c r="AC2974">
        <v>90.702399999999997</v>
      </c>
      <c r="AD2974">
        <v>85.55</v>
      </c>
      <c r="AH2974" s="85">
        <f>IF(AND(M2974&lt;Variables!$G$6,M2974&gt;Variables!$G$5),0,1)</f>
        <v>1</v>
      </c>
      <c r="AI2974" s="85">
        <f t="shared" si="411"/>
        <v>0</v>
      </c>
      <c r="AJ2974" s="85">
        <f>IF(I2974&gt;Variables!$G$7,0,1)</f>
        <v>1</v>
      </c>
      <c r="AK2974" s="85">
        <f>IF(F2974&gt;Variables!$G$8,0,1)</f>
        <v>0</v>
      </c>
      <c r="AL2974" s="85">
        <f>IF(G2974&gt;Variables!$G$9,0,1)</f>
        <v>1</v>
      </c>
      <c r="AM2974" s="85">
        <f>IF(AND(K2974&gt;Variables!$G$10,K2974&lt;Variables!$G$11),0,1)</f>
        <v>0</v>
      </c>
      <c r="AN2974" s="103">
        <f>IF(H2974&lt;Variables!$G$13,1,0)</f>
        <v>0</v>
      </c>
      <c r="AO2974" s="101">
        <f>IF(R2974&lt;Variables!$G$12,0,1)</f>
        <v>0</v>
      </c>
      <c r="AP2974" s="86">
        <f t="shared" si="410"/>
        <v>1</v>
      </c>
      <c r="AR2974">
        <v>0</v>
      </c>
      <c r="AS2974">
        <v>0</v>
      </c>
      <c r="AT2974">
        <v>1</v>
      </c>
      <c r="AU2974">
        <v>0</v>
      </c>
      <c r="BA2974">
        <v>-2.25</v>
      </c>
    </row>
    <row r="2975" spans="3:53" ht="12.75" x14ac:dyDescent="0.2">
      <c r="C2975" t="s">
        <v>765</v>
      </c>
      <c r="D2975" t="s">
        <v>749</v>
      </c>
      <c r="E2975">
        <v>15.82</v>
      </c>
      <c r="F2975">
        <v>5.98</v>
      </c>
      <c r="G2975">
        <v>4.1900000000000004</v>
      </c>
      <c r="H2975">
        <v>59870</v>
      </c>
      <c r="I2975">
        <v>0.754</v>
      </c>
      <c r="J2975" t="s">
        <v>78</v>
      </c>
      <c r="K2975">
        <v>58.14</v>
      </c>
      <c r="L2975">
        <v>15.780004999999999</v>
      </c>
      <c r="M2975">
        <v>3.1653982365664468E-2</v>
      </c>
      <c r="N2975">
        <v>15.602634</v>
      </c>
      <c r="O2975">
        <v>1.168815470516068</v>
      </c>
      <c r="P2975">
        <v>60626000</v>
      </c>
      <c r="Q2975">
        <v>77372000</v>
      </c>
      <c r="R2975">
        <v>0.78</v>
      </c>
      <c r="S2975">
        <v>28.36</v>
      </c>
      <c r="T2975">
        <v>6.854000000000001</v>
      </c>
      <c r="U2975">
        <v>16.4984</v>
      </c>
      <c r="V2975">
        <f t="shared" si="409"/>
        <v>2.4497632645117657</v>
      </c>
      <c r="AC2975">
        <v>16.059999999999999</v>
      </c>
      <c r="AD2975">
        <v>15.59</v>
      </c>
      <c r="AH2975" s="85">
        <f>IF(AND(M2975&lt;Variables!$G$6,M2975&gt;Variables!$G$5),0,1)</f>
        <v>1</v>
      </c>
      <c r="AI2975" s="85">
        <f t="shared" si="411"/>
        <v>0</v>
      </c>
      <c r="AJ2975" s="85">
        <f>IF(I2975&gt;Variables!$G$7,0,1)</f>
        <v>0</v>
      </c>
      <c r="AK2975" s="85">
        <f>IF(F2975&gt;Variables!$G$8,0,1)</f>
        <v>1</v>
      </c>
      <c r="AL2975" s="85">
        <f>IF(G2975&gt;Variables!$G$9,0,1)</f>
        <v>1</v>
      </c>
      <c r="AM2975" s="85">
        <f>IF(AND(K2975&gt;Variables!$G$10,K2975&lt;Variables!$G$11),0,1)</f>
        <v>0</v>
      </c>
      <c r="AN2975" s="103">
        <f>IF(H2975&lt;Variables!$G$13,1,0)</f>
        <v>0</v>
      </c>
      <c r="AO2975" s="101">
        <f>IF(R2975&lt;Variables!$G$12,0,1)</f>
        <v>0</v>
      </c>
      <c r="AP2975" s="86">
        <f t="shared" si="410"/>
        <v>1</v>
      </c>
      <c r="AR2975">
        <v>1</v>
      </c>
      <c r="AS2975">
        <v>0</v>
      </c>
      <c r="AT2975">
        <v>0</v>
      </c>
      <c r="AU2975">
        <v>0</v>
      </c>
      <c r="BA2975">
        <v>0.34</v>
      </c>
    </row>
    <row r="2976" spans="3:53" ht="12.75" x14ac:dyDescent="0.2">
      <c r="C2976" t="s">
        <v>765</v>
      </c>
      <c r="D2976" t="s">
        <v>603</v>
      </c>
      <c r="E2976">
        <v>17.28</v>
      </c>
      <c r="F2976">
        <v>13.57</v>
      </c>
      <c r="G2976">
        <v>-8.14</v>
      </c>
      <c r="H2976">
        <v>8470</v>
      </c>
      <c r="I2976">
        <v>-0.81599999999999995</v>
      </c>
      <c r="J2976" t="s">
        <v>78</v>
      </c>
      <c r="K2976">
        <v>43.92</v>
      </c>
      <c r="L2976">
        <v>17.718554999999999</v>
      </c>
      <c r="M2976">
        <v>-1.8035048569141281</v>
      </c>
      <c r="N2976">
        <v>17.6035</v>
      </c>
      <c r="O2976">
        <v>-1.1617007981367311</v>
      </c>
      <c r="P2976">
        <v>224792000</v>
      </c>
      <c r="Q2976">
        <v>20472000</v>
      </c>
      <c r="R2976">
        <v>10.98</v>
      </c>
      <c r="S2976">
        <v>28.36</v>
      </c>
      <c r="T2976">
        <v>6.854000000000001</v>
      </c>
      <c r="U2976">
        <v>16.4984</v>
      </c>
      <c r="V2976">
        <f t="shared" si="409"/>
        <v>2.3192345123570184</v>
      </c>
      <c r="AC2976">
        <v>17.920000000000002</v>
      </c>
      <c r="AD2976">
        <v>13.56</v>
      </c>
      <c r="AH2976" s="85">
        <f>IF(AND(M2976&lt;Variables!$G$6,M2976&gt;Variables!$G$5),0,1)</f>
        <v>1</v>
      </c>
      <c r="AI2976" s="85">
        <f t="shared" si="411"/>
        <v>0</v>
      </c>
      <c r="AJ2976" s="85">
        <f>IF(I2976&gt;Variables!$G$7,0,1)</f>
        <v>1</v>
      </c>
      <c r="AK2976" s="85">
        <f>IF(F2976&gt;Variables!$G$8,0,1)</f>
        <v>0</v>
      </c>
      <c r="AL2976" s="85">
        <f>IF(G2976&gt;Variables!$G$9,0,1)</f>
        <v>1</v>
      </c>
      <c r="AM2976" s="85">
        <f>IF(AND(K2976&gt;Variables!$G$10,K2976&lt;Variables!$G$11),0,1)</f>
        <v>1</v>
      </c>
      <c r="AN2976" s="103">
        <f>IF(H2976&lt;Variables!$G$13,1,0)</f>
        <v>0</v>
      </c>
      <c r="AO2976" s="101">
        <f>IF(R2976&lt;Variables!$G$12,0,1)</f>
        <v>1</v>
      </c>
      <c r="AP2976" s="86">
        <f t="shared" si="410"/>
        <v>1</v>
      </c>
      <c r="AR2976">
        <v>1</v>
      </c>
      <c r="AS2976">
        <v>0</v>
      </c>
      <c r="AT2976">
        <v>0</v>
      </c>
      <c r="AU2976">
        <v>0</v>
      </c>
      <c r="BA2976">
        <v>2</v>
      </c>
    </row>
    <row r="2977" spans="3:53" ht="12.75" x14ac:dyDescent="0.2">
      <c r="C2977" t="s">
        <v>765</v>
      </c>
      <c r="D2977" t="s">
        <v>763</v>
      </c>
      <c r="E2977">
        <v>28.5</v>
      </c>
      <c r="F2977">
        <v>18.66</v>
      </c>
      <c r="G2977">
        <v>10.53</v>
      </c>
      <c r="H2977">
        <v>727.98</v>
      </c>
      <c r="I2977">
        <v>310.65100000000001</v>
      </c>
      <c r="J2977" t="s">
        <v>78</v>
      </c>
      <c r="K2977">
        <v>47.35</v>
      </c>
      <c r="L2977">
        <v>28.683026315789469</v>
      </c>
      <c r="M2977">
        <v>-1.1610571078622429</v>
      </c>
      <c r="N2977">
        <v>28.414761224489801</v>
      </c>
      <c r="O2977">
        <v>-0.2279140196820682</v>
      </c>
      <c r="P2977">
        <v>774000</v>
      </c>
      <c r="Q2977">
        <v>262270</v>
      </c>
      <c r="R2977">
        <v>2.95</v>
      </c>
      <c r="S2977">
        <v>28.36</v>
      </c>
      <c r="T2977">
        <v>6.854000000000001</v>
      </c>
      <c r="U2977">
        <v>16.4984</v>
      </c>
      <c r="V2977">
        <f t="shared" si="409"/>
        <v>2.360847682546527</v>
      </c>
      <c r="AC2977">
        <v>30.9499</v>
      </c>
      <c r="AD2977">
        <v>28.31</v>
      </c>
      <c r="AH2977" s="85">
        <f>IF(AND(M2977&lt;Variables!$G$6,M2977&gt;Variables!$G$5),0,1)</f>
        <v>1</v>
      </c>
      <c r="AI2977" s="85">
        <f t="shared" si="411"/>
        <v>0</v>
      </c>
      <c r="AJ2977" s="85">
        <f>IF(I2977&gt;Variables!$G$7,0,1)</f>
        <v>0</v>
      </c>
      <c r="AK2977" s="85">
        <f>IF(F2977&gt;Variables!$G$8,0,1)</f>
        <v>0</v>
      </c>
      <c r="AL2977" s="85">
        <f>IF(G2977&gt;Variables!$G$9,0,1)</f>
        <v>1</v>
      </c>
      <c r="AM2977" s="85">
        <f>IF(AND(K2977&gt;Variables!$G$10,K2977&lt;Variables!$G$11),0,1)</f>
        <v>1</v>
      </c>
      <c r="AN2977" s="103">
        <f>IF(H2977&lt;Variables!$G$13,1,0)</f>
        <v>1</v>
      </c>
      <c r="AO2977" s="101">
        <f>IF(R2977&lt;Variables!$G$12,0,1)</f>
        <v>1</v>
      </c>
      <c r="AP2977" s="86">
        <f t="shared" si="410"/>
        <v>1</v>
      </c>
      <c r="AR2977">
        <v>1</v>
      </c>
      <c r="AS2977">
        <v>0</v>
      </c>
      <c r="AT2977">
        <v>0</v>
      </c>
      <c r="AU2977">
        <v>0</v>
      </c>
      <c r="BA2977">
        <v>2</v>
      </c>
    </row>
    <row r="2978" spans="3:53" ht="12.75" x14ac:dyDescent="0.2">
      <c r="C2978" t="s">
        <v>765</v>
      </c>
      <c r="D2978" t="s">
        <v>753</v>
      </c>
      <c r="E2978">
        <v>0.86</v>
      </c>
      <c r="F2978">
        <v>6.09</v>
      </c>
      <c r="G2978">
        <v>3.76</v>
      </c>
      <c r="H2978">
        <v>-99999</v>
      </c>
      <c r="I2978">
        <v>151.15299999999999</v>
      </c>
      <c r="J2978" t="s">
        <v>78</v>
      </c>
      <c r="K2978">
        <v>43.81</v>
      </c>
      <c r="L2978">
        <v>0.8580734736842105</v>
      </c>
      <c r="M2978">
        <v>-0.84765161810459266</v>
      </c>
      <c r="N2978">
        <v>0.8583647708333334</v>
      </c>
      <c r="O2978">
        <v>-0.88130024558081888</v>
      </c>
      <c r="P2978">
        <v>1223000</v>
      </c>
      <c r="Q2978">
        <v>2261000</v>
      </c>
      <c r="R2978">
        <v>0.54</v>
      </c>
      <c r="S2978">
        <v>28.36</v>
      </c>
      <c r="T2978">
        <v>6.854000000000001</v>
      </c>
      <c r="U2978">
        <v>16.4984</v>
      </c>
      <c r="V2978">
        <f t="shared" si="409"/>
        <v>2.3097573114363166</v>
      </c>
      <c r="AC2978">
        <v>0.85970000000000002</v>
      </c>
      <c r="AD2978">
        <v>0.83330000000000004</v>
      </c>
      <c r="AH2978" s="85">
        <f>IF(AND(M2978&lt;Variables!$G$6,M2978&gt;Variables!$G$5),0,1)</f>
        <v>1</v>
      </c>
      <c r="AI2978" s="85">
        <f t="shared" si="411"/>
        <v>1</v>
      </c>
      <c r="AJ2978" s="85">
        <f>IF(I2978&gt;Variables!$G$7,0,1)</f>
        <v>0</v>
      </c>
      <c r="AK2978" s="85">
        <f>IF(F2978&gt;Variables!$G$8,0,1)</f>
        <v>1</v>
      </c>
      <c r="AL2978" s="85">
        <f>IF(G2978&gt;Variables!$G$9,0,1)</f>
        <v>1</v>
      </c>
      <c r="AM2978" s="85">
        <f>IF(AND(K2978&gt;Variables!$G$10,K2978&lt;Variables!$G$11),0,1)</f>
        <v>1</v>
      </c>
      <c r="AN2978" s="103">
        <f>IF(H2978&lt;Variables!$G$13,1,0)</f>
        <v>1</v>
      </c>
      <c r="AO2978" s="101">
        <f>IF(R2978&lt;Variables!$G$12,0,1)</f>
        <v>0</v>
      </c>
      <c r="AP2978" s="86">
        <f t="shared" si="410"/>
        <v>1</v>
      </c>
      <c r="AR2978">
        <v>0</v>
      </c>
      <c r="AS2978">
        <v>0</v>
      </c>
      <c r="AT2978">
        <v>1</v>
      </c>
      <c r="AU2978">
        <v>0</v>
      </c>
      <c r="BA2978">
        <v>-1.67</v>
      </c>
    </row>
    <row r="2979" spans="3:53" ht="12.75" x14ac:dyDescent="0.2">
      <c r="C2979" t="s">
        <v>765</v>
      </c>
      <c r="D2979" t="s">
        <v>745</v>
      </c>
      <c r="E2979">
        <v>1.35</v>
      </c>
      <c r="F2979">
        <v>20.8</v>
      </c>
      <c r="G2979">
        <v>-0.36</v>
      </c>
      <c r="H2979">
        <v>1830</v>
      </c>
      <c r="I2979">
        <v>-50.874000000000002</v>
      </c>
      <c r="J2979" t="s">
        <v>78</v>
      </c>
      <c r="K2979">
        <v>56.26</v>
      </c>
      <c r="L2979">
        <v>1.348355</v>
      </c>
      <c r="M2979">
        <v>1.605289408204823</v>
      </c>
      <c r="N2979">
        <v>1.3323320000000001</v>
      </c>
      <c r="O2979">
        <v>2.8272232446567571</v>
      </c>
      <c r="P2979">
        <v>401004000</v>
      </c>
      <c r="Q2979">
        <v>237717000</v>
      </c>
      <c r="R2979">
        <v>1.69</v>
      </c>
      <c r="S2979">
        <v>28.36</v>
      </c>
      <c r="T2979">
        <v>6.854000000000001</v>
      </c>
      <c r="U2979">
        <v>16.4984</v>
      </c>
      <c r="V2979">
        <f t="shared" si="409"/>
        <v>2.3610942408104685</v>
      </c>
      <c r="AC2979">
        <v>1.49</v>
      </c>
      <c r="AD2979">
        <v>1.24</v>
      </c>
      <c r="AH2979" s="85">
        <f>IF(AND(M2979&lt;Variables!$G$6,M2979&gt;Variables!$G$5),0,1)</f>
        <v>1</v>
      </c>
      <c r="AI2979" s="85">
        <f t="shared" si="411"/>
        <v>0</v>
      </c>
      <c r="AJ2979" s="85">
        <f>IF(I2979&gt;Variables!$G$7,0,1)</f>
        <v>1</v>
      </c>
      <c r="AK2979" s="85">
        <f>IF(F2979&gt;Variables!$G$8,0,1)</f>
        <v>0</v>
      </c>
      <c r="AL2979" s="85">
        <f>IF(G2979&gt;Variables!$G$9,0,1)</f>
        <v>1</v>
      </c>
      <c r="AM2979" s="85">
        <f>IF(AND(K2979&gt;Variables!$G$10,K2979&lt;Variables!$G$11),0,1)</f>
        <v>0</v>
      </c>
      <c r="AN2979" s="103">
        <f>IF(H2979&lt;Variables!$G$13,1,0)</f>
        <v>1</v>
      </c>
      <c r="AO2979" s="101">
        <f>IF(R2979&lt;Variables!$G$12,0,1)</f>
        <v>0</v>
      </c>
      <c r="AP2979" s="86">
        <f t="shared" si="410"/>
        <v>1</v>
      </c>
      <c r="AR2979">
        <v>1</v>
      </c>
      <c r="AS2979">
        <v>0</v>
      </c>
      <c r="AT2979">
        <v>0</v>
      </c>
      <c r="AU2979">
        <v>0</v>
      </c>
      <c r="BA2979">
        <v>2</v>
      </c>
    </row>
    <row r="2980" spans="3:53" ht="12.75" x14ac:dyDescent="0.2">
      <c r="C2980" t="s">
        <v>765</v>
      </c>
      <c r="D2980" t="s">
        <v>747</v>
      </c>
      <c r="E2980">
        <v>11.18</v>
      </c>
      <c r="F2980">
        <v>21.43</v>
      </c>
      <c r="G2980">
        <v>-14.34</v>
      </c>
      <c r="H2980">
        <v>191.97</v>
      </c>
      <c r="I2980">
        <v>-6.2229999999999999</v>
      </c>
      <c r="J2980" t="s">
        <v>78</v>
      </c>
      <c r="K2980">
        <v>36.44</v>
      </c>
      <c r="L2980">
        <v>11.676295</v>
      </c>
      <c r="M2980">
        <v>-2.8364733847509078</v>
      </c>
      <c r="N2980">
        <v>11.794168000000001</v>
      </c>
      <c r="O2980">
        <v>-3.8075428466001049</v>
      </c>
      <c r="P2980">
        <v>3220000</v>
      </c>
      <c r="Q2980">
        <v>0</v>
      </c>
      <c r="R2980">
        <v>1</v>
      </c>
      <c r="S2980">
        <v>28.36</v>
      </c>
      <c r="T2980">
        <v>6.854000000000001</v>
      </c>
      <c r="U2980">
        <v>16.4984</v>
      </c>
      <c r="V2980">
        <f t="shared" si="409"/>
        <v>2.1891867795707451</v>
      </c>
      <c r="AC2980">
        <v>11.809699999999999</v>
      </c>
      <c r="AD2980">
        <v>10.6135</v>
      </c>
      <c r="AH2980" s="85">
        <f>IF(AND(M2980&lt;Variables!$G$6,M2980&gt;Variables!$G$5),0,1)</f>
        <v>0</v>
      </c>
      <c r="AI2980" s="85">
        <f t="shared" si="411"/>
        <v>1</v>
      </c>
      <c r="AJ2980" s="85">
        <f>IF(I2980&gt;Variables!$G$7,0,1)</f>
        <v>1</v>
      </c>
      <c r="AK2980" s="85">
        <f>IF(F2980&gt;Variables!$G$8,0,1)</f>
        <v>0</v>
      </c>
      <c r="AL2980" s="85">
        <f>IF(G2980&gt;Variables!$G$9,0,1)</f>
        <v>1</v>
      </c>
      <c r="AM2980" s="85">
        <f>IF(AND(K2980&gt;Variables!$G$10,K2980&lt;Variables!$G$11),0,1)</f>
        <v>1</v>
      </c>
      <c r="AN2980" s="103">
        <f>IF(H2980&lt;Variables!$G$13,1,0)</f>
        <v>1</v>
      </c>
      <c r="AO2980" s="101">
        <f>IF(R2980&lt;Variables!$G$12,0,1)</f>
        <v>0</v>
      </c>
      <c r="AP2980" s="86">
        <f t="shared" si="410"/>
        <v>1</v>
      </c>
      <c r="AR2980">
        <v>1</v>
      </c>
      <c r="AS2980">
        <v>0</v>
      </c>
      <c r="AT2980">
        <v>0</v>
      </c>
      <c r="AU2980">
        <v>0</v>
      </c>
      <c r="BA2980">
        <v>2</v>
      </c>
    </row>
    <row r="2981" spans="3:53" ht="12.75" x14ac:dyDescent="0.2">
      <c r="C2981" t="s">
        <v>765</v>
      </c>
      <c r="D2981" t="s">
        <v>735</v>
      </c>
      <c r="E2981">
        <v>4.16</v>
      </c>
      <c r="F2981">
        <v>57.6</v>
      </c>
      <c r="G2981">
        <v>20.6</v>
      </c>
      <c r="H2981">
        <v>147.05000000000001</v>
      </c>
      <c r="I2981">
        <v>-7.6390000000000002</v>
      </c>
      <c r="J2981" t="s">
        <v>76</v>
      </c>
      <c r="K2981">
        <v>47.29</v>
      </c>
      <c r="L2981">
        <v>4.0883900000000004</v>
      </c>
      <c r="M2981">
        <v>-1.183595498472513</v>
      </c>
      <c r="N2981">
        <v>4.2096780000000003</v>
      </c>
      <c r="O2981">
        <v>-4.0306645781458874</v>
      </c>
      <c r="P2981">
        <v>82900000</v>
      </c>
      <c r="Q2981">
        <v>2260000</v>
      </c>
      <c r="R2981">
        <v>36.68</v>
      </c>
      <c r="S2981">
        <v>28.36</v>
      </c>
      <c r="T2981">
        <v>6.854000000000001</v>
      </c>
      <c r="U2981">
        <v>16.4984</v>
      </c>
      <c r="V2981">
        <f t="shared" si="409"/>
        <v>2.3604344964633999</v>
      </c>
      <c r="AC2981">
        <v>4.3</v>
      </c>
      <c r="AD2981">
        <v>3.11</v>
      </c>
      <c r="AH2981" s="85">
        <f>IF(AND(M2981&lt;Variables!$G$6,M2981&gt;Variables!$G$5),0,1)</f>
        <v>1</v>
      </c>
      <c r="AI2981" s="85">
        <f t="shared" si="411"/>
        <v>1</v>
      </c>
      <c r="AJ2981" s="85">
        <f>IF(I2981&gt;Variables!$G$7,0,1)</f>
        <v>1</v>
      </c>
      <c r="AK2981" s="85">
        <f>IF(F2981&gt;Variables!$G$8,0,1)</f>
        <v>0</v>
      </c>
      <c r="AL2981" s="85">
        <f>IF(G2981&gt;Variables!$G$9,0,1)</f>
        <v>0</v>
      </c>
      <c r="AM2981" s="85">
        <f>IF(AND(K2981&gt;Variables!$G$10,K2981&lt;Variables!$G$11),0,1)</f>
        <v>1</v>
      </c>
      <c r="AN2981" s="103">
        <f>IF(H2981&lt;Variables!$G$13,1,0)</f>
        <v>1</v>
      </c>
      <c r="AO2981" s="101">
        <f>IF(R2981&lt;Variables!$G$12,0,1)</f>
        <v>1</v>
      </c>
      <c r="AP2981" s="86">
        <f t="shared" si="410"/>
        <v>0</v>
      </c>
      <c r="AR2981">
        <v>0</v>
      </c>
      <c r="AS2981">
        <v>0</v>
      </c>
      <c r="AT2981">
        <v>1</v>
      </c>
      <c r="AU2981">
        <v>0</v>
      </c>
      <c r="BA2981">
        <v>-2.25</v>
      </c>
    </row>
    <row r="2982" spans="3:53" ht="12.75" x14ac:dyDescent="0.2">
      <c r="C2982" t="s">
        <v>765</v>
      </c>
      <c r="D2982" t="s">
        <v>766</v>
      </c>
      <c r="E2982">
        <v>3.92</v>
      </c>
      <c r="F2982">
        <v>24.36</v>
      </c>
      <c r="G2982">
        <v>18.899999999999999</v>
      </c>
      <c r="H2982">
        <v>329.91</v>
      </c>
      <c r="I2982">
        <v>-84.245999999999995</v>
      </c>
      <c r="J2982" t="s">
        <v>76</v>
      </c>
      <c r="K2982">
        <v>72.27</v>
      </c>
      <c r="L2982">
        <v>3.762845</v>
      </c>
      <c r="M2982">
        <v>3.6449813904107229</v>
      </c>
      <c r="N2982">
        <v>3.7013660000000002</v>
      </c>
      <c r="O2982">
        <v>5.3665052307715646</v>
      </c>
      <c r="P2982">
        <v>12235000</v>
      </c>
      <c r="Q2982">
        <v>93135000</v>
      </c>
      <c r="R2982">
        <v>0.13</v>
      </c>
      <c r="S2982">
        <v>28.36</v>
      </c>
      <c r="T2982">
        <v>6.854000000000001</v>
      </c>
      <c r="U2982">
        <v>16.4984</v>
      </c>
      <c r="V2982">
        <f t="shared" si="409"/>
        <v>2.2685179355391991</v>
      </c>
      <c r="AC2982">
        <v>4.0999999999999996</v>
      </c>
      <c r="AD2982">
        <v>3.49</v>
      </c>
      <c r="AH2982" s="85">
        <f>IF(AND(M2982&lt;Variables!$G$6,M2982&gt;Variables!$G$5),0,1)</f>
        <v>1</v>
      </c>
      <c r="AI2982" s="85">
        <f t="shared" si="411"/>
        <v>0</v>
      </c>
      <c r="AJ2982" s="85">
        <f>IF(I2982&gt;Variables!$G$7,0,1)</f>
        <v>1</v>
      </c>
      <c r="AK2982" s="85">
        <f>IF(F2982&gt;Variables!$G$8,0,1)</f>
        <v>0</v>
      </c>
      <c r="AL2982" s="85">
        <f>IF(G2982&gt;Variables!$G$9,0,1)</f>
        <v>0</v>
      </c>
      <c r="AM2982" s="85">
        <f>IF(AND(K2982&gt;Variables!$G$10,K2982&lt;Variables!$G$11),0,1)</f>
        <v>0</v>
      </c>
      <c r="AN2982" s="103">
        <f>IF(H2982&lt;Variables!$G$13,1,0)</f>
        <v>1</v>
      </c>
      <c r="AO2982" s="101">
        <f>IF(R2982&lt;Variables!$G$12,0,1)</f>
        <v>0</v>
      </c>
      <c r="AP2982" s="86">
        <f t="shared" si="410"/>
        <v>0</v>
      </c>
      <c r="AR2982">
        <v>1</v>
      </c>
      <c r="AS2982">
        <v>0</v>
      </c>
      <c r="AT2982">
        <v>0</v>
      </c>
      <c r="AU2982">
        <v>0</v>
      </c>
      <c r="BA2982">
        <v>2</v>
      </c>
    </row>
    <row r="2983" spans="3:53" ht="12.75" x14ac:dyDescent="0.2">
      <c r="C2983" t="s">
        <v>765</v>
      </c>
      <c r="D2983" t="s">
        <v>697</v>
      </c>
      <c r="E2983">
        <v>3.87</v>
      </c>
      <c r="F2983">
        <v>25.17</v>
      </c>
      <c r="G2983">
        <v>20.7</v>
      </c>
      <c r="H2983">
        <v>-99999</v>
      </c>
      <c r="I2983">
        <v>-21.867999999999999</v>
      </c>
      <c r="J2983" t="s">
        <v>78</v>
      </c>
      <c r="K2983">
        <v>49.5</v>
      </c>
      <c r="L2983">
        <v>3.9304999999999999</v>
      </c>
      <c r="M2983">
        <v>-3.574608828393341</v>
      </c>
      <c r="N2983">
        <v>3.6588124999999998</v>
      </c>
      <c r="O2983">
        <v>3.5855212586050871</v>
      </c>
      <c r="P2983">
        <v>89976</v>
      </c>
      <c r="Q2983">
        <v>53701</v>
      </c>
      <c r="R2983">
        <v>1.68</v>
      </c>
      <c r="S2983">
        <v>28.36</v>
      </c>
      <c r="T2983">
        <v>6.854000000000001</v>
      </c>
      <c r="U2983">
        <v>16.4984</v>
      </c>
      <c r="V2983">
        <f t="shared" si="409"/>
        <v>2.4495980943900268</v>
      </c>
      <c r="AC2983">
        <v>4.42</v>
      </c>
      <c r="AD2983">
        <v>3.4</v>
      </c>
      <c r="AH2983" s="85">
        <f>IF(AND(M2983&lt;Variables!$G$6,M2983&gt;Variables!$G$5),0,1)</f>
        <v>0</v>
      </c>
      <c r="AI2983" s="85">
        <f t="shared" si="411"/>
        <v>0</v>
      </c>
      <c r="AJ2983" s="85">
        <f>IF(I2983&gt;Variables!$G$7,0,1)</f>
        <v>1</v>
      </c>
      <c r="AK2983" s="85">
        <f>IF(F2983&gt;Variables!$G$8,0,1)</f>
        <v>0</v>
      </c>
      <c r="AL2983" s="85">
        <f>IF(G2983&gt;Variables!$G$9,0,1)</f>
        <v>0</v>
      </c>
      <c r="AM2983" s="85">
        <f>IF(AND(K2983&gt;Variables!$G$10,K2983&lt;Variables!$G$11),0,1)</f>
        <v>1</v>
      </c>
      <c r="AN2983" s="103">
        <f>IF(H2983&lt;Variables!$G$13,1,0)</f>
        <v>1</v>
      </c>
      <c r="AO2983" s="101">
        <f>IF(R2983&lt;Variables!$G$12,0,1)</f>
        <v>0</v>
      </c>
      <c r="AP2983" s="86">
        <f t="shared" si="410"/>
        <v>1</v>
      </c>
      <c r="AR2983">
        <v>1</v>
      </c>
      <c r="AS2983">
        <v>0</v>
      </c>
      <c r="AT2983">
        <v>0</v>
      </c>
      <c r="AU2983">
        <v>0</v>
      </c>
      <c r="BA2983">
        <v>2</v>
      </c>
    </row>
    <row r="2984" spans="3:53" ht="12.75" x14ac:dyDescent="0.2">
      <c r="C2984" t="s">
        <v>765</v>
      </c>
      <c r="D2984" t="s">
        <v>133</v>
      </c>
      <c r="E2984">
        <v>5.12</v>
      </c>
      <c r="F2984">
        <v>31.14</v>
      </c>
      <c r="G2984">
        <v>19.329999999999998</v>
      </c>
      <c r="H2984">
        <v>19.12</v>
      </c>
      <c r="I2984">
        <v>-74.983999999999995</v>
      </c>
      <c r="J2984" t="s">
        <v>78</v>
      </c>
      <c r="K2984">
        <v>61.45</v>
      </c>
      <c r="L2984">
        <v>4.8358437500000004</v>
      </c>
      <c r="M2984">
        <v>3.3945730773455929</v>
      </c>
      <c r="N2984">
        <v>4.482717391304349</v>
      </c>
      <c r="O2984">
        <v>11.53948740331221</v>
      </c>
      <c r="P2984">
        <v>4500000</v>
      </c>
      <c r="Q2984">
        <v>4420000</v>
      </c>
      <c r="R2984">
        <v>1.02</v>
      </c>
      <c r="S2984">
        <v>28.36</v>
      </c>
      <c r="T2984">
        <v>6.854000000000001</v>
      </c>
      <c r="U2984">
        <v>16.4984</v>
      </c>
      <c r="V2984">
        <f t="shared" si="409"/>
        <v>2.2851127152965818</v>
      </c>
      <c r="AC2984">
        <v>5.34</v>
      </c>
      <c r="AD2984">
        <v>4.01</v>
      </c>
      <c r="AH2984" s="85">
        <f>IF(AND(M2984&lt;Variables!$G$6,M2984&gt;Variables!$G$5),0,1)</f>
        <v>1</v>
      </c>
      <c r="AI2984" s="85">
        <f t="shared" si="411"/>
        <v>0</v>
      </c>
      <c r="AJ2984" s="85">
        <f>IF(I2984&gt;Variables!$G$7,0,1)</f>
        <v>1</v>
      </c>
      <c r="AK2984" s="85">
        <f>IF(F2984&gt;Variables!$G$8,0,1)</f>
        <v>0</v>
      </c>
      <c r="AL2984" s="85">
        <f>IF(G2984&gt;Variables!$G$9,0,1)</f>
        <v>0</v>
      </c>
      <c r="AM2984" s="85">
        <f>IF(AND(K2984&gt;Variables!$G$10,K2984&lt;Variables!$G$11),0,1)</f>
        <v>0</v>
      </c>
      <c r="AN2984" s="103">
        <f>IF(H2984&lt;Variables!$G$13,1,0)</f>
        <v>1</v>
      </c>
      <c r="AO2984" s="101">
        <f>IF(R2984&lt;Variables!$G$12,0,1)</f>
        <v>0</v>
      </c>
      <c r="AP2984" s="86">
        <f t="shared" si="410"/>
        <v>1</v>
      </c>
      <c r="AR2984">
        <v>0</v>
      </c>
      <c r="AS2984">
        <v>0</v>
      </c>
      <c r="AT2984">
        <v>0</v>
      </c>
      <c r="AU2984">
        <v>0</v>
      </c>
      <c r="BA2984">
        <v>0</v>
      </c>
    </row>
    <row r="2985" spans="3:53" ht="12.75" x14ac:dyDescent="0.2">
      <c r="C2985" t="s">
        <v>765</v>
      </c>
      <c r="D2985" t="s">
        <v>762</v>
      </c>
      <c r="E2985">
        <v>5.04</v>
      </c>
      <c r="F2985">
        <v>17.920000000000002</v>
      </c>
      <c r="G2985">
        <v>15.87</v>
      </c>
      <c r="H2985">
        <v>206.58</v>
      </c>
      <c r="I2985">
        <v>-61.936</v>
      </c>
      <c r="J2985" t="s">
        <v>76</v>
      </c>
      <c r="K2985">
        <v>45.86</v>
      </c>
      <c r="L2985">
        <v>5.1741899999999994</v>
      </c>
      <c r="M2985">
        <v>-1.917015030371872</v>
      </c>
      <c r="N2985">
        <v>5.0261979999999999</v>
      </c>
      <c r="O2985">
        <v>0.97095259677394785</v>
      </c>
      <c r="P2985">
        <v>2440000</v>
      </c>
      <c r="Q2985">
        <v>723910</v>
      </c>
      <c r="R2985">
        <v>3.37</v>
      </c>
      <c r="S2985">
        <v>28.36</v>
      </c>
      <c r="T2985">
        <v>6.854000000000001</v>
      </c>
      <c r="U2985">
        <v>16.4984</v>
      </c>
      <c r="V2985">
        <f t="shared" si="409"/>
        <v>2.3510315456417326</v>
      </c>
      <c r="AC2985">
        <v>5.09</v>
      </c>
      <c r="AD2985">
        <v>4.46</v>
      </c>
      <c r="AH2985" s="85">
        <f>IF(AND(M2985&lt;Variables!$G$6,M2985&gt;Variables!$G$5),0,1)</f>
        <v>1</v>
      </c>
      <c r="AI2985" s="85">
        <f t="shared" si="411"/>
        <v>0</v>
      </c>
      <c r="AJ2985" s="85">
        <f>IF(I2985&gt;Variables!$G$7,0,1)</f>
        <v>1</v>
      </c>
      <c r="AK2985" s="85">
        <f>IF(F2985&gt;Variables!$G$8,0,1)</f>
        <v>0</v>
      </c>
      <c r="AL2985" s="85">
        <f>IF(G2985&gt;Variables!$G$9,0,1)</f>
        <v>0</v>
      </c>
      <c r="AM2985" s="85">
        <f>IF(AND(K2985&gt;Variables!$G$10,K2985&lt;Variables!$G$11),0,1)</f>
        <v>1</v>
      </c>
      <c r="AN2985" s="103">
        <f>IF(H2985&lt;Variables!$G$13,1,0)</f>
        <v>1</v>
      </c>
      <c r="AO2985" s="101">
        <f>IF(R2985&lt;Variables!$G$12,0,1)</f>
        <v>1</v>
      </c>
      <c r="AP2985" s="86">
        <f t="shared" si="410"/>
        <v>0</v>
      </c>
      <c r="AR2985">
        <v>0</v>
      </c>
      <c r="AS2985">
        <v>0</v>
      </c>
      <c r="AT2985">
        <v>1</v>
      </c>
      <c r="AU2985">
        <v>0</v>
      </c>
      <c r="BA2985">
        <v>-2.25</v>
      </c>
    </row>
    <row r="2986" spans="3:53" ht="12.75" x14ac:dyDescent="0.2">
      <c r="C2986" t="s">
        <v>765</v>
      </c>
      <c r="D2986" t="s">
        <v>273</v>
      </c>
      <c r="E2986">
        <v>5.72</v>
      </c>
      <c r="F2986">
        <v>7.72</v>
      </c>
      <c r="G2986">
        <v>5.82</v>
      </c>
      <c r="H2986">
        <v>2600</v>
      </c>
      <c r="I2986">
        <v>5.3129999999999997</v>
      </c>
      <c r="J2986" t="s">
        <v>76</v>
      </c>
      <c r="K2986">
        <v>79.73</v>
      </c>
      <c r="L2986">
        <v>5.6801649999999997</v>
      </c>
      <c r="M2986">
        <v>0.602711364898743</v>
      </c>
      <c r="N2986">
        <v>5.6294160000000009</v>
      </c>
      <c r="O2986">
        <v>1.509641497448394</v>
      </c>
      <c r="P2986">
        <v>888238</v>
      </c>
      <c r="Q2986">
        <v>2147000</v>
      </c>
      <c r="R2986">
        <v>0.41</v>
      </c>
      <c r="S2986">
        <v>28.36</v>
      </c>
      <c r="T2986">
        <v>6.854000000000001</v>
      </c>
      <c r="U2986">
        <v>16.4984</v>
      </c>
      <c r="V2986">
        <f t="shared" si="409"/>
        <v>2.6075833620716993</v>
      </c>
      <c r="AC2986">
        <v>6.09</v>
      </c>
      <c r="AD2986">
        <v>5.63</v>
      </c>
      <c r="AH2986" s="85">
        <f>IF(AND(M2986&lt;Variables!$G$6,M2986&gt;Variables!$G$5),0,1)</f>
        <v>1</v>
      </c>
      <c r="AI2986" s="85">
        <f t="shared" si="411"/>
        <v>0</v>
      </c>
      <c r="AJ2986" s="85">
        <f>IF(I2986&gt;Variables!$G$7,0,1)</f>
        <v>0</v>
      </c>
      <c r="AK2986" s="85">
        <f>IF(F2986&gt;Variables!$G$8,0,1)</f>
        <v>1</v>
      </c>
      <c r="AL2986" s="85">
        <f>IF(G2986&gt;Variables!$G$9,0,1)</f>
        <v>1</v>
      </c>
      <c r="AM2986" s="85">
        <f>IF(AND(K2986&gt;Variables!$G$10,K2986&lt;Variables!$G$11),0,1)</f>
        <v>1</v>
      </c>
      <c r="AN2986" s="103">
        <f>IF(H2986&lt;Variables!$G$13,1,0)</f>
        <v>0</v>
      </c>
      <c r="AO2986" s="101">
        <f>IF(R2986&lt;Variables!$G$12,0,1)</f>
        <v>0</v>
      </c>
      <c r="AP2986" s="86">
        <f t="shared" si="410"/>
        <v>0</v>
      </c>
      <c r="AR2986">
        <v>0</v>
      </c>
      <c r="AS2986">
        <v>1</v>
      </c>
      <c r="AT2986">
        <v>0</v>
      </c>
      <c r="AU2986">
        <v>0</v>
      </c>
      <c r="BA2986">
        <v>0.33</v>
      </c>
    </row>
    <row r="2987" spans="3:53" ht="12.75" x14ac:dyDescent="0.2">
      <c r="C2987" t="s">
        <v>765</v>
      </c>
      <c r="D2987" t="s">
        <v>306</v>
      </c>
      <c r="E2987">
        <v>25.23</v>
      </c>
      <c r="F2987">
        <v>6.98</v>
      </c>
      <c r="G2987">
        <v>9.59</v>
      </c>
      <c r="H2987">
        <v>8230</v>
      </c>
      <c r="I2987">
        <v>-15.664999999999999</v>
      </c>
      <c r="J2987" t="s">
        <v>76</v>
      </c>
      <c r="K2987">
        <v>52.07</v>
      </c>
      <c r="L2987">
        <v>25.208525000000002</v>
      </c>
      <c r="M2987">
        <v>-0.2301800680523777</v>
      </c>
      <c r="N2987">
        <v>25.012332000000001</v>
      </c>
      <c r="O2987">
        <v>0.55239951236854001</v>
      </c>
      <c r="P2987">
        <v>5057000</v>
      </c>
      <c r="Q2987">
        <v>5849000</v>
      </c>
      <c r="R2987">
        <v>0.86</v>
      </c>
      <c r="S2987">
        <v>28.36</v>
      </c>
      <c r="T2987">
        <v>6.854000000000001</v>
      </c>
      <c r="U2987">
        <v>16.4984</v>
      </c>
      <c r="V2987">
        <f t="shared" ref="V2987:V3050" si="412">1.849 + (0.01036 * K2987) + (0.1184 * M2987) - (0.002888 * K2987 * M2987)</f>
        <v>2.3958059350449901</v>
      </c>
      <c r="AC2987">
        <v>25.3</v>
      </c>
      <c r="AD2987">
        <v>24.08</v>
      </c>
      <c r="AH2987" s="85">
        <f>IF(AND(M2987&lt;Variables!$G$6,M2987&gt;Variables!$G$5),0,1)</f>
        <v>1</v>
      </c>
      <c r="AI2987" s="85">
        <f t="shared" si="411"/>
        <v>0</v>
      </c>
      <c r="AJ2987" s="85">
        <f>IF(I2987&gt;Variables!$G$7,0,1)</f>
        <v>1</v>
      </c>
      <c r="AK2987" s="85">
        <f>IF(F2987&gt;Variables!$G$8,0,1)</f>
        <v>1</v>
      </c>
      <c r="AL2987" s="85">
        <f>IF(G2987&gt;Variables!$G$9,0,1)</f>
        <v>1</v>
      </c>
      <c r="AM2987" s="85">
        <f>IF(AND(K2987&gt;Variables!$G$10,K2987&lt;Variables!$G$11),0,1)</f>
        <v>0</v>
      </c>
      <c r="AN2987" s="103">
        <f>IF(H2987&lt;Variables!$G$13,1,0)</f>
        <v>0</v>
      </c>
      <c r="AO2987" s="101">
        <f>IF(R2987&lt;Variables!$G$12,0,1)</f>
        <v>0</v>
      </c>
      <c r="AP2987" s="86">
        <f t="shared" si="410"/>
        <v>0</v>
      </c>
      <c r="AR2987">
        <v>0</v>
      </c>
      <c r="AS2987">
        <v>0</v>
      </c>
      <c r="AT2987">
        <v>1</v>
      </c>
      <c r="AU2987">
        <v>0</v>
      </c>
      <c r="BA2987">
        <v>-1.94</v>
      </c>
    </row>
    <row r="2988" spans="3:53" ht="12.75" x14ac:dyDescent="0.2">
      <c r="C2988" t="s">
        <v>765</v>
      </c>
      <c r="D2988" t="s">
        <v>758</v>
      </c>
      <c r="E2988">
        <v>2.7</v>
      </c>
      <c r="F2988">
        <v>20.43</v>
      </c>
      <c r="G2988">
        <v>-1.47</v>
      </c>
      <c r="H2988">
        <v>46.87</v>
      </c>
      <c r="I2988">
        <v>-70.704999999999998</v>
      </c>
      <c r="J2988" t="s">
        <v>78</v>
      </c>
      <c r="K2988">
        <v>37.1</v>
      </c>
      <c r="L2988">
        <v>2.77949</v>
      </c>
      <c r="M2988">
        <v>-3.579433637106082</v>
      </c>
      <c r="N2988">
        <v>2.767862</v>
      </c>
      <c r="O2988">
        <v>-3.1743634617621792</v>
      </c>
      <c r="P2988">
        <v>36190000</v>
      </c>
      <c r="Q2988">
        <v>8560000</v>
      </c>
      <c r="R2988">
        <v>4.2300000000000004</v>
      </c>
      <c r="S2988">
        <v>28.36</v>
      </c>
      <c r="T2988">
        <v>6.854000000000001</v>
      </c>
      <c r="U2988">
        <v>16.4984</v>
      </c>
      <c r="V2988">
        <f t="shared" si="412"/>
        <v>2.1930687585276436</v>
      </c>
      <c r="AC2988">
        <v>2.82</v>
      </c>
      <c r="AD2988">
        <v>2.5</v>
      </c>
      <c r="AH2988" s="85">
        <f>IF(AND(M2988&lt;Variables!$G$6,M2988&gt;Variables!$G$5),0,1)</f>
        <v>0</v>
      </c>
      <c r="AI2988" s="85">
        <f t="shared" si="411"/>
        <v>0</v>
      </c>
      <c r="AJ2988" s="85">
        <f>IF(I2988&gt;Variables!$G$7,0,1)</f>
        <v>1</v>
      </c>
      <c r="AK2988" s="85">
        <f>IF(F2988&gt;Variables!$G$8,0,1)</f>
        <v>0</v>
      </c>
      <c r="AL2988" s="85">
        <f>IF(G2988&gt;Variables!$G$9,0,1)</f>
        <v>1</v>
      </c>
      <c r="AM2988" s="85">
        <f>IF(AND(K2988&gt;Variables!$G$10,K2988&lt;Variables!$G$11),0,1)</f>
        <v>1</v>
      </c>
      <c r="AN2988" s="103">
        <f>IF(H2988&lt;Variables!$G$13,1,0)</f>
        <v>1</v>
      </c>
      <c r="AO2988" s="101">
        <f>IF(R2988&lt;Variables!$G$12,0,1)</f>
        <v>1</v>
      </c>
      <c r="AP2988" s="86">
        <f t="shared" si="410"/>
        <v>1</v>
      </c>
      <c r="AR2988">
        <v>0</v>
      </c>
      <c r="AS2988">
        <v>0</v>
      </c>
      <c r="AT2988">
        <v>1</v>
      </c>
      <c r="AU2988">
        <v>0</v>
      </c>
      <c r="BA2988">
        <v>-2.25</v>
      </c>
    </row>
    <row r="2989" spans="3:53" ht="12.75" x14ac:dyDescent="0.2">
      <c r="C2989" t="s">
        <v>765</v>
      </c>
      <c r="D2989" t="s">
        <v>750</v>
      </c>
      <c r="E2989">
        <v>21.02</v>
      </c>
      <c r="F2989">
        <v>6.48</v>
      </c>
      <c r="G2989">
        <v>1.59</v>
      </c>
      <c r="H2989">
        <v>-99999</v>
      </c>
      <c r="I2989">
        <v>-50.29</v>
      </c>
      <c r="J2989" t="s">
        <v>76</v>
      </c>
      <c r="K2989">
        <v>70.03</v>
      </c>
      <c r="L2989">
        <v>21.11835</v>
      </c>
      <c r="M2989">
        <v>-8.689125807649789E-2</v>
      </c>
      <c r="N2989">
        <v>21.031680000000001</v>
      </c>
      <c r="O2989">
        <v>0.32484328403627261</v>
      </c>
      <c r="P2989">
        <v>154161</v>
      </c>
      <c r="Q2989">
        <v>8253</v>
      </c>
      <c r="R2989">
        <v>18.68</v>
      </c>
      <c r="S2989">
        <v>28.36</v>
      </c>
      <c r="T2989">
        <v>6.854000000000001</v>
      </c>
      <c r="U2989">
        <v>16.4984</v>
      </c>
      <c r="V2989">
        <f t="shared" si="412"/>
        <v>2.5817963400350874</v>
      </c>
      <c r="AC2989">
        <v>21.14</v>
      </c>
      <c r="AD2989">
        <v>20.79</v>
      </c>
      <c r="AH2989" s="85">
        <f>IF(AND(M2989&lt;Variables!$G$6,M2989&gt;Variables!$G$5),0,1)</f>
        <v>1</v>
      </c>
      <c r="AI2989" s="85">
        <f t="shared" si="411"/>
        <v>0</v>
      </c>
      <c r="AJ2989" s="85">
        <f>IF(I2989&gt;Variables!$G$7,0,1)</f>
        <v>1</v>
      </c>
      <c r="AK2989" s="85">
        <f>IF(F2989&gt;Variables!$G$8,0,1)</f>
        <v>1</v>
      </c>
      <c r="AL2989" s="85">
        <f>IF(G2989&gt;Variables!$G$9,0,1)</f>
        <v>1</v>
      </c>
      <c r="AM2989" s="85">
        <f>IF(AND(K2989&gt;Variables!$G$10,K2989&lt;Variables!$G$11),0,1)</f>
        <v>0</v>
      </c>
      <c r="AN2989" s="103">
        <f>IF(H2989&lt;Variables!$G$13,1,0)</f>
        <v>1</v>
      </c>
      <c r="AO2989" s="101">
        <f>IF(R2989&lt;Variables!$G$12,0,1)</f>
        <v>1</v>
      </c>
      <c r="AP2989" s="86">
        <f t="shared" si="410"/>
        <v>0</v>
      </c>
      <c r="AR2989">
        <v>0</v>
      </c>
      <c r="AS2989">
        <v>0</v>
      </c>
      <c r="AT2989">
        <v>0</v>
      </c>
      <c r="AU2989">
        <v>0</v>
      </c>
      <c r="BA2989">
        <v>0</v>
      </c>
    </row>
    <row r="2990" spans="3:53" ht="12.75" x14ac:dyDescent="0.2">
      <c r="C2990" t="s">
        <v>767</v>
      </c>
      <c r="D2990" t="s">
        <v>743</v>
      </c>
      <c r="E2990">
        <v>58.89</v>
      </c>
      <c r="F2990">
        <v>7.99</v>
      </c>
      <c r="G2990">
        <v>1.62</v>
      </c>
      <c r="H2990">
        <v>8440</v>
      </c>
      <c r="I2990">
        <v>-0.38100000000000001</v>
      </c>
      <c r="J2990" t="s">
        <v>78</v>
      </c>
      <c r="K2990">
        <v>55.26</v>
      </c>
      <c r="L2990">
        <v>58.753875000000008</v>
      </c>
      <c r="M2990">
        <v>0.2316868461867285</v>
      </c>
      <c r="N2990">
        <v>58.839488000000003</v>
      </c>
      <c r="O2990">
        <v>8.5847110022435391E-2</v>
      </c>
      <c r="P2990">
        <v>2157000</v>
      </c>
      <c r="Q2990">
        <v>1356000</v>
      </c>
      <c r="R2990">
        <v>1.59</v>
      </c>
      <c r="S2990">
        <v>31.931000000000001</v>
      </c>
      <c r="T2990">
        <v>7.0469999999999997</v>
      </c>
      <c r="U2990">
        <v>18.044</v>
      </c>
      <c r="V2990">
        <f t="shared" si="412"/>
        <v>2.4119502149211436</v>
      </c>
      <c r="AC2990">
        <v>59.45</v>
      </c>
      <c r="AD2990">
        <v>58.25</v>
      </c>
      <c r="AH2990" s="85">
        <f>IF(AND(M2990&lt;Variables!$G$6,M2990&gt;Variables!$G$5),0,1)</f>
        <v>1</v>
      </c>
      <c r="AI2990" s="85">
        <f t="shared" si="411"/>
        <v>1</v>
      </c>
      <c r="AJ2990" s="85">
        <f>IF(I2990&gt;Variables!$G$7,0,1)</f>
        <v>1</v>
      </c>
      <c r="AK2990" s="85">
        <f>IF(F2990&gt;Variables!$G$8,0,1)</f>
        <v>1</v>
      </c>
      <c r="AL2990" s="85">
        <f>IF(G2990&gt;Variables!$G$9,0,1)</f>
        <v>1</v>
      </c>
      <c r="AM2990" s="85">
        <f>IF(AND(K2990&gt;Variables!$G$10,K2990&lt;Variables!$G$11),0,1)</f>
        <v>0</v>
      </c>
      <c r="AN2990" s="103">
        <f>IF(H2990&lt;Variables!$G$13,1,0)</f>
        <v>0</v>
      </c>
      <c r="AO2990" s="101">
        <f>IF(R2990&lt;Variables!$G$12,0,1)</f>
        <v>0</v>
      </c>
      <c r="AP2990" s="86">
        <f t="shared" si="410"/>
        <v>1</v>
      </c>
      <c r="AR2990">
        <v>0</v>
      </c>
      <c r="AS2990">
        <v>1</v>
      </c>
      <c r="AT2990">
        <v>0</v>
      </c>
      <c r="AU2990">
        <v>0</v>
      </c>
      <c r="BA2990">
        <v>0.43</v>
      </c>
    </row>
    <row r="2991" spans="3:53" ht="12.75" x14ac:dyDescent="0.2">
      <c r="C2991" t="s">
        <v>767</v>
      </c>
      <c r="D2991" t="s">
        <v>383</v>
      </c>
      <c r="E2991">
        <v>1.25</v>
      </c>
      <c r="F2991">
        <v>7.76</v>
      </c>
      <c r="G2991">
        <v>0.81</v>
      </c>
      <c r="H2991">
        <v>2070</v>
      </c>
      <c r="I2991">
        <v>-3.1309999999999998</v>
      </c>
      <c r="J2991" t="s">
        <v>78</v>
      </c>
      <c r="K2991">
        <v>52.31</v>
      </c>
      <c r="L2991">
        <v>1.2432000000000001</v>
      </c>
      <c r="M2991">
        <v>0.54697554697555828</v>
      </c>
      <c r="N2991">
        <v>1.240124</v>
      </c>
      <c r="O2991">
        <v>0.79637197570565488</v>
      </c>
      <c r="P2991">
        <v>17727000</v>
      </c>
      <c r="Q2991">
        <v>18512000</v>
      </c>
      <c r="R2991">
        <v>0.96</v>
      </c>
      <c r="S2991">
        <v>31.931000000000001</v>
      </c>
      <c r="T2991">
        <v>7.0469999999999997</v>
      </c>
      <c r="U2991">
        <v>18.044</v>
      </c>
      <c r="V2991">
        <f t="shared" si="412"/>
        <v>2.3730612087516083</v>
      </c>
      <c r="AC2991">
        <v>1.28</v>
      </c>
      <c r="AD2991">
        <v>1.19</v>
      </c>
      <c r="AH2991" s="85">
        <f>IF(AND(M2991&lt;Variables!$G$6,M2991&gt;Variables!$G$5),0,1)</f>
        <v>1</v>
      </c>
      <c r="AI2991" s="85">
        <f t="shared" si="411"/>
        <v>0</v>
      </c>
      <c r="AJ2991" s="85">
        <f>IF(I2991&gt;Variables!$G$7,0,1)</f>
        <v>1</v>
      </c>
      <c r="AK2991" s="85">
        <f>IF(F2991&gt;Variables!$G$8,0,1)</f>
        <v>1</v>
      </c>
      <c r="AL2991" s="85">
        <f>IF(G2991&gt;Variables!$G$9,0,1)</f>
        <v>1</v>
      </c>
      <c r="AM2991" s="85">
        <f>IF(AND(K2991&gt;Variables!$G$10,K2991&lt;Variables!$G$11),0,1)</f>
        <v>0</v>
      </c>
      <c r="AN2991" s="103">
        <f>IF(H2991&lt;Variables!$G$13,1,0)</f>
        <v>1</v>
      </c>
      <c r="AO2991" s="101">
        <f>IF(R2991&lt;Variables!$G$12,0,1)</f>
        <v>0</v>
      </c>
      <c r="AP2991" s="86">
        <f t="shared" ref="AP2991:AP3054" si="413">IF(J2991="Pass", 0,1)</f>
        <v>1</v>
      </c>
      <c r="AR2991">
        <v>1</v>
      </c>
      <c r="AS2991">
        <v>0</v>
      </c>
      <c r="AT2991">
        <v>0</v>
      </c>
      <c r="AU2991">
        <v>0</v>
      </c>
      <c r="BA2991">
        <v>2</v>
      </c>
    </row>
    <row r="2992" spans="3:53" ht="12.75" x14ac:dyDescent="0.2">
      <c r="C2992" t="s">
        <v>767</v>
      </c>
      <c r="D2992" t="s">
        <v>749</v>
      </c>
      <c r="E2992">
        <v>15.9</v>
      </c>
      <c r="F2992">
        <v>6.84</v>
      </c>
      <c r="G2992">
        <v>5.05</v>
      </c>
      <c r="H2992">
        <v>59870</v>
      </c>
      <c r="I2992">
        <v>0.78400000000000003</v>
      </c>
      <c r="J2992" t="s">
        <v>78</v>
      </c>
      <c r="K2992">
        <v>70.38</v>
      </c>
      <c r="L2992">
        <v>15.825765000000001</v>
      </c>
      <c r="M2992">
        <v>0.56385899828539343</v>
      </c>
      <c r="N2992">
        <v>15.657567999999999</v>
      </c>
      <c r="O2992">
        <v>1.6441378380090681</v>
      </c>
      <c r="P2992">
        <v>64747000</v>
      </c>
      <c r="Q2992">
        <v>77372000</v>
      </c>
      <c r="R2992">
        <v>0.84</v>
      </c>
      <c r="S2992">
        <v>31.931000000000001</v>
      </c>
      <c r="T2992">
        <v>7.0469999999999997</v>
      </c>
      <c r="U2992">
        <v>18.044</v>
      </c>
      <c r="V2992">
        <f t="shared" si="412"/>
        <v>2.5302891688845368</v>
      </c>
      <c r="AC2992">
        <v>16.059999999999999</v>
      </c>
      <c r="AD2992">
        <v>15.59</v>
      </c>
      <c r="AH2992" s="85">
        <f>IF(AND(M2992&lt;Variables!$G$6,M2992&gt;Variables!$G$5),0,1)</f>
        <v>1</v>
      </c>
      <c r="AI2992" s="85">
        <f t="shared" si="411"/>
        <v>0</v>
      </c>
      <c r="AJ2992" s="85">
        <f>IF(I2992&gt;Variables!$G$7,0,1)</f>
        <v>0</v>
      </c>
      <c r="AK2992" s="85">
        <f>IF(F2992&gt;Variables!$G$8,0,1)</f>
        <v>1</v>
      </c>
      <c r="AL2992" s="85">
        <f>IF(G2992&gt;Variables!$G$9,0,1)</f>
        <v>1</v>
      </c>
      <c r="AM2992" s="85">
        <f>IF(AND(K2992&gt;Variables!$G$10,K2992&lt;Variables!$G$11),0,1)</f>
        <v>0</v>
      </c>
      <c r="AN2992" s="103">
        <f>IF(H2992&lt;Variables!$G$13,1,0)</f>
        <v>0</v>
      </c>
      <c r="AO2992" s="101">
        <f>IF(R2992&lt;Variables!$G$12,0,1)</f>
        <v>0</v>
      </c>
      <c r="AP2992" s="86">
        <f t="shared" si="413"/>
        <v>1</v>
      </c>
      <c r="AR2992">
        <v>0</v>
      </c>
      <c r="AS2992">
        <v>1</v>
      </c>
      <c r="AT2992">
        <v>0</v>
      </c>
      <c r="AU2992">
        <v>0</v>
      </c>
      <c r="BA2992">
        <v>-0.26</v>
      </c>
    </row>
    <row r="2993" spans="3:53" ht="12.75" x14ac:dyDescent="0.2">
      <c r="C2993" t="s">
        <v>767</v>
      </c>
      <c r="D2993" t="s">
        <v>608</v>
      </c>
      <c r="E2993">
        <v>33.21</v>
      </c>
      <c r="F2993">
        <v>6.65</v>
      </c>
      <c r="G2993">
        <v>3.1</v>
      </c>
      <c r="H2993">
        <v>7460</v>
      </c>
      <c r="I2993">
        <v>-26.193000000000001</v>
      </c>
      <c r="J2993" t="s">
        <v>78</v>
      </c>
      <c r="K2993">
        <v>63.77</v>
      </c>
      <c r="L2993">
        <v>32.93947</v>
      </c>
      <c r="M2993">
        <v>0.82129433169386401</v>
      </c>
      <c r="N2993">
        <v>32.800595999999999</v>
      </c>
      <c r="O2993">
        <v>1.248160246844302</v>
      </c>
      <c r="P2993">
        <v>12225000</v>
      </c>
      <c r="Q2993">
        <v>19007000</v>
      </c>
      <c r="R2993">
        <v>0.64</v>
      </c>
      <c r="S2993">
        <v>31.931000000000001</v>
      </c>
      <c r="T2993">
        <v>7.0469999999999997</v>
      </c>
      <c r="U2993">
        <v>18.044</v>
      </c>
      <c r="V2993">
        <f t="shared" si="412"/>
        <v>2.4556425115037976</v>
      </c>
      <c r="AC2993">
        <v>33.700000000000003</v>
      </c>
      <c r="AD2993">
        <v>30.7</v>
      </c>
      <c r="AH2993" s="85">
        <f>IF(AND(M2993&lt;Variables!$G$6,M2993&gt;Variables!$G$5),0,1)</f>
        <v>1</v>
      </c>
      <c r="AI2993" s="85">
        <f t="shared" si="411"/>
        <v>0</v>
      </c>
      <c r="AJ2993" s="85">
        <f>IF(I2993&gt;Variables!$G$7,0,1)</f>
        <v>1</v>
      </c>
      <c r="AK2993" s="85">
        <f>IF(F2993&gt;Variables!$G$8,0,1)</f>
        <v>1</v>
      </c>
      <c r="AL2993" s="85">
        <f>IF(G2993&gt;Variables!$G$9,0,1)</f>
        <v>1</v>
      </c>
      <c r="AM2993" s="85">
        <f>IF(AND(K2993&gt;Variables!$G$10,K2993&lt;Variables!$G$11),0,1)</f>
        <v>0</v>
      </c>
      <c r="AN2993" s="103">
        <f>IF(H2993&lt;Variables!$G$13,1,0)</f>
        <v>0</v>
      </c>
      <c r="AO2993" s="101">
        <f>IF(R2993&lt;Variables!$G$12,0,1)</f>
        <v>0</v>
      </c>
      <c r="AP2993" s="86">
        <f t="shared" si="413"/>
        <v>1</v>
      </c>
      <c r="AR2993">
        <v>1</v>
      </c>
      <c r="AS2993">
        <v>0</v>
      </c>
      <c r="AT2993">
        <v>0</v>
      </c>
      <c r="AU2993">
        <v>0</v>
      </c>
      <c r="BA2993">
        <v>0.82</v>
      </c>
    </row>
    <row r="2994" spans="3:53" ht="12.75" x14ac:dyDescent="0.2">
      <c r="C2994" t="s">
        <v>767</v>
      </c>
      <c r="D2994" t="s">
        <v>766</v>
      </c>
      <c r="E2994">
        <v>4</v>
      </c>
      <c r="F2994">
        <v>29.17</v>
      </c>
      <c r="G2994">
        <v>22.25</v>
      </c>
      <c r="H2994">
        <v>329.91</v>
      </c>
      <c r="I2994">
        <v>-84.03</v>
      </c>
      <c r="J2994" t="s">
        <v>76</v>
      </c>
      <c r="K2994">
        <v>70.28</v>
      </c>
      <c r="L2994">
        <v>3.8443399999999999</v>
      </c>
      <c r="M2994">
        <v>4.3039897615715672</v>
      </c>
      <c r="N2994">
        <v>3.7502660000000012</v>
      </c>
      <c r="O2994">
        <v>6.9204157785074303</v>
      </c>
      <c r="P2994">
        <v>14067000</v>
      </c>
      <c r="Q2994">
        <v>93135000</v>
      </c>
      <c r="R2994">
        <v>0.15</v>
      </c>
      <c r="S2994">
        <v>31.931000000000001</v>
      </c>
      <c r="T2994">
        <v>7.0469999999999997</v>
      </c>
      <c r="U2994">
        <v>18.044</v>
      </c>
      <c r="V2994">
        <f t="shared" si="412"/>
        <v>2.2131182392899684</v>
      </c>
      <c r="AC2994">
        <v>4.04</v>
      </c>
      <c r="AD2994">
        <v>3.49</v>
      </c>
      <c r="AH2994" s="85">
        <f>IF(AND(M2994&lt;Variables!$G$6,M2994&gt;Variables!$G$5),0,1)</f>
        <v>1</v>
      </c>
      <c r="AI2994" s="85">
        <f t="shared" si="411"/>
        <v>0</v>
      </c>
      <c r="AJ2994" s="85">
        <f>IF(I2994&gt;Variables!$G$7,0,1)</f>
        <v>1</v>
      </c>
      <c r="AK2994" s="85">
        <f>IF(F2994&gt;Variables!$G$8,0,1)</f>
        <v>0</v>
      </c>
      <c r="AL2994" s="85">
        <f>IF(G2994&gt;Variables!$G$9,0,1)</f>
        <v>0</v>
      </c>
      <c r="AM2994" s="85">
        <f>IF(AND(K2994&gt;Variables!$G$10,K2994&lt;Variables!$G$11),0,1)</f>
        <v>0</v>
      </c>
      <c r="AN2994" s="103">
        <f>IF(H2994&lt;Variables!$G$13,1,0)</f>
        <v>1</v>
      </c>
      <c r="AO2994" s="101">
        <f>IF(R2994&lt;Variables!$G$12,0,1)</f>
        <v>0</v>
      </c>
      <c r="AP2994" s="86">
        <f t="shared" si="413"/>
        <v>0</v>
      </c>
      <c r="AR2994">
        <v>0</v>
      </c>
      <c r="AS2994">
        <v>0</v>
      </c>
      <c r="AT2994">
        <v>1</v>
      </c>
      <c r="AU2994">
        <v>0</v>
      </c>
      <c r="BA2994">
        <v>-2.25</v>
      </c>
    </row>
    <row r="2995" spans="3:53" ht="12.75" x14ac:dyDescent="0.2">
      <c r="C2995" t="s">
        <v>767</v>
      </c>
      <c r="D2995" t="s">
        <v>753</v>
      </c>
      <c r="E2995">
        <v>0.86</v>
      </c>
      <c r="F2995">
        <v>6.1</v>
      </c>
      <c r="G2995">
        <v>4.82</v>
      </c>
      <c r="H2995">
        <v>-99999</v>
      </c>
      <c r="I2995">
        <v>152.18199999999999</v>
      </c>
      <c r="J2995" t="s">
        <v>78</v>
      </c>
      <c r="K2995">
        <v>52.72</v>
      </c>
      <c r="L2995">
        <v>0.85688915789473685</v>
      </c>
      <c r="M2995">
        <v>0.30515523287603658</v>
      </c>
      <c r="N2995">
        <v>0.85838537500000012</v>
      </c>
      <c r="O2995">
        <v>0.13031734143885301</v>
      </c>
      <c r="P2995">
        <v>1235000</v>
      </c>
      <c r="Q2995">
        <v>2261000</v>
      </c>
      <c r="R2995">
        <v>0.55000000000000004</v>
      </c>
      <c r="S2995">
        <v>31.931000000000001</v>
      </c>
      <c r="T2995">
        <v>7.0469999999999997</v>
      </c>
      <c r="U2995">
        <v>18.044</v>
      </c>
      <c r="V2995">
        <f t="shared" si="412"/>
        <v>2.3848480597350976</v>
      </c>
      <c r="AC2995">
        <v>0.85970000000000002</v>
      </c>
      <c r="AD2995">
        <v>0.83330000000000004</v>
      </c>
      <c r="AH2995" s="85">
        <f>IF(AND(M2995&lt;Variables!$G$6,M2995&gt;Variables!$G$5),0,1)</f>
        <v>1</v>
      </c>
      <c r="AI2995" s="85">
        <f t="shared" si="411"/>
        <v>1</v>
      </c>
      <c r="AJ2995" s="85">
        <f>IF(I2995&gt;Variables!$G$7,0,1)</f>
        <v>0</v>
      </c>
      <c r="AK2995" s="85">
        <f>IF(F2995&gt;Variables!$G$8,0,1)</f>
        <v>1</v>
      </c>
      <c r="AL2995" s="85">
        <f>IF(G2995&gt;Variables!$G$9,0,1)</f>
        <v>1</v>
      </c>
      <c r="AM2995" s="85">
        <f>IF(AND(K2995&gt;Variables!$G$10,K2995&lt;Variables!$G$11),0,1)</f>
        <v>0</v>
      </c>
      <c r="AN2995" s="103">
        <f>IF(H2995&lt;Variables!$G$13,1,0)</f>
        <v>1</v>
      </c>
      <c r="AO2995" s="101">
        <f>IF(R2995&lt;Variables!$G$12,0,1)</f>
        <v>0</v>
      </c>
      <c r="AP2995" s="86">
        <f t="shared" si="413"/>
        <v>1</v>
      </c>
      <c r="AR2995">
        <v>0</v>
      </c>
      <c r="AS2995">
        <v>0</v>
      </c>
      <c r="AT2995">
        <v>0</v>
      </c>
      <c r="AU2995">
        <v>1</v>
      </c>
      <c r="BA2995">
        <v>-1.64</v>
      </c>
    </row>
    <row r="2996" spans="3:53" ht="12.75" x14ac:dyDescent="0.2">
      <c r="C2996" t="s">
        <v>767</v>
      </c>
      <c r="D2996" t="s">
        <v>735</v>
      </c>
      <c r="E2996">
        <v>4.13</v>
      </c>
      <c r="F2996">
        <v>67.400000000000006</v>
      </c>
      <c r="G2996">
        <v>22.99</v>
      </c>
      <c r="H2996">
        <v>147.05000000000001</v>
      </c>
      <c r="I2996">
        <v>-7.3579999999999997</v>
      </c>
      <c r="J2996" t="s">
        <v>76</v>
      </c>
      <c r="K2996">
        <v>51.06</v>
      </c>
      <c r="L2996">
        <v>4.0476599999999996</v>
      </c>
      <c r="M2996">
        <v>1.789676010336821</v>
      </c>
      <c r="N2996">
        <v>4.2235940000000003</v>
      </c>
      <c r="O2996">
        <v>-2.4503775694349512</v>
      </c>
      <c r="P2996">
        <v>86410000</v>
      </c>
      <c r="Q2996">
        <v>2260000</v>
      </c>
      <c r="R2996">
        <v>38.229999999999997</v>
      </c>
      <c r="S2996">
        <v>31.931000000000001</v>
      </c>
      <c r="T2996">
        <v>7.0469999999999997</v>
      </c>
      <c r="U2996">
        <v>18.044</v>
      </c>
      <c r="V2996">
        <f t="shared" si="412"/>
        <v>2.325971324354319</v>
      </c>
      <c r="AC2996">
        <v>4.3</v>
      </c>
      <c r="AD2996">
        <v>3.11</v>
      </c>
      <c r="AH2996" s="85">
        <f>IF(AND(M2996&lt;Variables!$G$6,M2996&gt;Variables!$G$5),0,1)</f>
        <v>1</v>
      </c>
      <c r="AI2996" s="85">
        <f t="shared" si="411"/>
        <v>1</v>
      </c>
      <c r="AJ2996" s="85">
        <f>IF(I2996&gt;Variables!$G$7,0,1)</f>
        <v>1</v>
      </c>
      <c r="AK2996" s="85">
        <f>IF(F2996&gt;Variables!$G$8,0,1)</f>
        <v>0</v>
      </c>
      <c r="AL2996" s="85">
        <f>IF(G2996&gt;Variables!$G$9,0,1)</f>
        <v>0</v>
      </c>
      <c r="AM2996" s="85">
        <f>IF(AND(K2996&gt;Variables!$G$10,K2996&lt;Variables!$G$11),0,1)</f>
        <v>0</v>
      </c>
      <c r="AN2996" s="103">
        <f>IF(H2996&lt;Variables!$G$13,1,0)</f>
        <v>1</v>
      </c>
      <c r="AO2996" s="101">
        <f>IF(R2996&lt;Variables!$G$12,0,1)</f>
        <v>1</v>
      </c>
      <c r="AP2996" s="86">
        <f t="shared" si="413"/>
        <v>0</v>
      </c>
      <c r="AR2996">
        <v>0</v>
      </c>
      <c r="AS2996">
        <v>0</v>
      </c>
      <c r="AT2996">
        <v>1</v>
      </c>
      <c r="AU2996">
        <v>0</v>
      </c>
      <c r="BA2996">
        <v>-2.25</v>
      </c>
    </row>
    <row r="2997" spans="3:53" ht="12.75" x14ac:dyDescent="0.2">
      <c r="C2997" t="s">
        <v>767</v>
      </c>
      <c r="D2997" t="s">
        <v>742</v>
      </c>
      <c r="E2997">
        <v>127.66</v>
      </c>
      <c r="F2997">
        <v>8.07</v>
      </c>
      <c r="G2997">
        <v>-1.65</v>
      </c>
      <c r="H2997">
        <v>10630</v>
      </c>
      <c r="I2997">
        <v>-2.8000000000000001E-2</v>
      </c>
      <c r="J2997" t="s">
        <v>78</v>
      </c>
      <c r="K2997">
        <v>63.01</v>
      </c>
      <c r="L2997">
        <v>126.432525</v>
      </c>
      <c r="M2997">
        <v>0.77311989142033188</v>
      </c>
      <c r="N2997">
        <v>126.56037999999999</v>
      </c>
      <c r="O2997">
        <v>0.67131593631436315</v>
      </c>
      <c r="P2997">
        <v>1397000</v>
      </c>
      <c r="Q2997">
        <v>1112000</v>
      </c>
      <c r="R2997">
        <v>1.26</v>
      </c>
      <c r="S2997">
        <v>31.931000000000001</v>
      </c>
      <c r="T2997">
        <v>7.0469999999999997</v>
      </c>
      <c r="U2997">
        <v>18.044</v>
      </c>
      <c r="V2997">
        <f t="shared" si="412"/>
        <v>2.4526341419171223</v>
      </c>
      <c r="AC2997">
        <v>130.02000000000001</v>
      </c>
      <c r="AD2997">
        <v>124.75</v>
      </c>
      <c r="AH2997" s="85">
        <f>IF(AND(M2997&lt;Variables!$G$6,M2997&gt;Variables!$G$5),0,1)</f>
        <v>1</v>
      </c>
      <c r="AI2997" s="85">
        <f t="shared" si="411"/>
        <v>1</v>
      </c>
      <c r="AJ2997" s="85">
        <f>IF(I2997&gt;Variables!$G$7,0,1)</f>
        <v>1</v>
      </c>
      <c r="AK2997" s="85">
        <f>IF(F2997&gt;Variables!$G$8,0,1)</f>
        <v>1</v>
      </c>
      <c r="AL2997" s="85">
        <f>IF(G2997&gt;Variables!$G$9,0,1)</f>
        <v>1</v>
      </c>
      <c r="AM2997" s="85">
        <f>IF(AND(K2997&gt;Variables!$G$10,K2997&lt;Variables!$G$11),0,1)</f>
        <v>0</v>
      </c>
      <c r="AN2997" s="103">
        <f>IF(H2997&lt;Variables!$G$13,1,0)</f>
        <v>0</v>
      </c>
      <c r="AO2997" s="101">
        <f>IF(R2997&lt;Variables!$G$12,0,1)</f>
        <v>0</v>
      </c>
      <c r="AP2997" s="86">
        <f t="shared" si="413"/>
        <v>1</v>
      </c>
      <c r="AR2997">
        <v>0</v>
      </c>
      <c r="AS2997">
        <v>0</v>
      </c>
      <c r="AT2997">
        <v>1</v>
      </c>
      <c r="AU2997">
        <v>0</v>
      </c>
      <c r="BA2997">
        <v>-1.9</v>
      </c>
    </row>
    <row r="2998" spans="3:53" ht="12.75" x14ac:dyDescent="0.2">
      <c r="C2998" t="s">
        <v>767</v>
      </c>
      <c r="D2998" t="s">
        <v>737</v>
      </c>
      <c r="E2998">
        <v>63.5</v>
      </c>
      <c r="F2998">
        <v>6.44</v>
      </c>
      <c r="G2998">
        <v>3.14</v>
      </c>
      <c r="H2998">
        <v>87200</v>
      </c>
      <c r="I2998">
        <v>7.0000000000000001E-3</v>
      </c>
      <c r="J2998" t="s">
        <v>78</v>
      </c>
      <c r="K2998">
        <v>65.819999999999993</v>
      </c>
      <c r="L2998">
        <v>63.308450000000008</v>
      </c>
      <c r="M2998">
        <v>0.31046408496811229</v>
      </c>
      <c r="N2998">
        <v>62.878309999999999</v>
      </c>
      <c r="O2998">
        <v>0.99667118915887454</v>
      </c>
      <c r="P2998">
        <v>15334000</v>
      </c>
      <c r="Q2998">
        <v>18048000</v>
      </c>
      <c r="R2998">
        <v>0.85</v>
      </c>
      <c r="S2998">
        <v>31.931000000000001</v>
      </c>
      <c r="T2998">
        <v>7.0469999999999997</v>
      </c>
      <c r="U2998">
        <v>18.044</v>
      </c>
      <c r="V2998">
        <f t="shared" si="412"/>
        <v>2.5086386010025521</v>
      </c>
      <c r="AC2998">
        <v>63.674999999999997</v>
      </c>
      <c r="AD2998">
        <v>62.48</v>
      </c>
      <c r="AH2998" s="85">
        <f>IF(AND(M2998&lt;Variables!$G$6,M2998&gt;Variables!$G$5),0,1)</f>
        <v>1</v>
      </c>
      <c r="AI2998" s="85">
        <f t="shared" si="411"/>
        <v>0</v>
      </c>
      <c r="AJ2998" s="85">
        <f>IF(I2998&gt;Variables!$G$7,0,1)</f>
        <v>0</v>
      </c>
      <c r="AK2998" s="85">
        <f>IF(F2998&gt;Variables!$G$8,0,1)</f>
        <v>1</v>
      </c>
      <c r="AL2998" s="85">
        <f>IF(G2998&gt;Variables!$G$9,0,1)</f>
        <v>1</v>
      </c>
      <c r="AM2998" s="85">
        <f>IF(AND(K2998&gt;Variables!$G$10,K2998&lt;Variables!$G$11),0,1)</f>
        <v>0</v>
      </c>
      <c r="AN2998" s="103">
        <f>IF(H2998&lt;Variables!$G$13,1,0)</f>
        <v>0</v>
      </c>
      <c r="AO2998" s="101">
        <f>IF(R2998&lt;Variables!$G$12,0,1)</f>
        <v>0</v>
      </c>
      <c r="AP2998" s="86">
        <f t="shared" si="413"/>
        <v>1</v>
      </c>
      <c r="AR2998">
        <v>0</v>
      </c>
      <c r="AS2998">
        <v>1</v>
      </c>
      <c r="AT2998">
        <v>0</v>
      </c>
      <c r="AU2998">
        <v>0</v>
      </c>
      <c r="BA2998">
        <v>-0.36</v>
      </c>
    </row>
    <row r="2999" spans="3:53" ht="12.75" x14ac:dyDescent="0.2">
      <c r="C2999" t="s">
        <v>767</v>
      </c>
      <c r="D2999" t="s">
        <v>447</v>
      </c>
      <c r="E2999">
        <v>20.85</v>
      </c>
      <c r="F2999">
        <v>9.39</v>
      </c>
      <c r="G2999">
        <v>0.94</v>
      </c>
      <c r="H2999">
        <v>8760</v>
      </c>
      <c r="I2999">
        <v>-48.222000000000001</v>
      </c>
      <c r="J2999" t="s">
        <v>78</v>
      </c>
      <c r="K2999">
        <v>48.54</v>
      </c>
      <c r="L2999">
        <v>20.955159999999999</v>
      </c>
      <c r="M2999">
        <v>-0.45411249544264948</v>
      </c>
      <c r="N2999">
        <v>20.8779</v>
      </c>
      <c r="O2999">
        <v>-8.5736592281795171E-2</v>
      </c>
      <c r="P2999">
        <v>44552000</v>
      </c>
      <c r="Q2999">
        <v>23357000</v>
      </c>
      <c r="R2999">
        <v>1.91</v>
      </c>
      <c r="S2999">
        <v>31.931000000000001</v>
      </c>
      <c r="T2999">
        <v>7.0469999999999997</v>
      </c>
      <c r="U2999">
        <v>18.044</v>
      </c>
      <c r="V2999">
        <f t="shared" si="412"/>
        <v>2.3617665686267246</v>
      </c>
      <c r="AC2999">
        <v>20.87</v>
      </c>
      <c r="AD2999">
        <v>19.100000000000001</v>
      </c>
      <c r="AH2999" s="85">
        <f>IF(AND(M2999&lt;Variables!$G$6,M2999&gt;Variables!$G$5),0,1)</f>
        <v>1</v>
      </c>
      <c r="AI2999" s="85">
        <f t="shared" si="411"/>
        <v>0</v>
      </c>
      <c r="AJ2999" s="85">
        <f>IF(I2999&gt;Variables!$G$7,0,1)</f>
        <v>1</v>
      </c>
      <c r="AK2999" s="85">
        <f>IF(F2999&gt;Variables!$G$8,0,1)</f>
        <v>0</v>
      </c>
      <c r="AL2999" s="85">
        <f>IF(G2999&gt;Variables!$G$9,0,1)</f>
        <v>1</v>
      </c>
      <c r="AM2999" s="85">
        <f>IF(AND(K2999&gt;Variables!$G$10,K2999&lt;Variables!$G$11),0,1)</f>
        <v>1</v>
      </c>
      <c r="AN2999" s="103">
        <f>IF(H2999&lt;Variables!$G$13,1,0)</f>
        <v>0</v>
      </c>
      <c r="AO2999" s="101">
        <f>IF(R2999&lt;Variables!$G$12,0,1)</f>
        <v>0</v>
      </c>
      <c r="AP2999" s="86">
        <f t="shared" si="413"/>
        <v>1</v>
      </c>
      <c r="AR2999">
        <v>0</v>
      </c>
      <c r="AS2999">
        <v>0</v>
      </c>
      <c r="AT2999">
        <v>1</v>
      </c>
      <c r="AU2999">
        <v>0</v>
      </c>
      <c r="BA2999">
        <v>-2.25</v>
      </c>
    </row>
    <row r="3000" spans="3:53" ht="12.75" x14ac:dyDescent="0.2">
      <c r="C3000" t="s">
        <v>767</v>
      </c>
      <c r="D3000" t="s">
        <v>750</v>
      </c>
      <c r="E3000">
        <v>20.85</v>
      </c>
      <c r="F3000">
        <v>6.3</v>
      </c>
      <c r="G3000">
        <v>0.39</v>
      </c>
      <c r="H3000">
        <v>-99999</v>
      </c>
      <c r="I3000">
        <v>-50.718000000000004</v>
      </c>
      <c r="J3000" t="s">
        <v>76</v>
      </c>
      <c r="K3000">
        <v>60.18</v>
      </c>
      <c r="L3000">
        <v>20.900333333333329</v>
      </c>
      <c r="M3000">
        <v>-0.2408255051753444</v>
      </c>
      <c r="N3000">
        <v>20.982424999999999</v>
      </c>
      <c r="O3000">
        <v>-0.63112342829771961</v>
      </c>
      <c r="P3000">
        <v>154194</v>
      </c>
      <c r="Q3000">
        <v>8253</v>
      </c>
      <c r="R3000">
        <v>18.68</v>
      </c>
      <c r="S3000">
        <v>31.931000000000001</v>
      </c>
      <c r="T3000">
        <v>7.0469999999999997</v>
      </c>
      <c r="U3000">
        <v>18.044</v>
      </c>
      <c r="V3000">
        <f t="shared" si="412"/>
        <v>2.4858064944546334</v>
      </c>
      <c r="AC3000">
        <v>21.14</v>
      </c>
      <c r="AD3000">
        <v>20.79</v>
      </c>
      <c r="AH3000" s="85">
        <f>IF(AND(M3000&lt;Variables!$G$6,M3000&gt;Variables!$G$5),0,1)</f>
        <v>1</v>
      </c>
      <c r="AI3000" s="85">
        <f t="shared" si="411"/>
        <v>1</v>
      </c>
      <c r="AJ3000" s="85">
        <f>IF(I3000&gt;Variables!$G$7,0,1)</f>
        <v>1</v>
      </c>
      <c r="AK3000" s="85">
        <f>IF(F3000&gt;Variables!$G$8,0,1)</f>
        <v>1</v>
      </c>
      <c r="AL3000" s="85">
        <f>IF(G3000&gt;Variables!$G$9,0,1)</f>
        <v>1</v>
      </c>
      <c r="AM3000" s="85">
        <f>IF(AND(K3000&gt;Variables!$G$10,K3000&lt;Variables!$G$11),0,1)</f>
        <v>0</v>
      </c>
      <c r="AN3000" s="103">
        <f>IF(H3000&lt;Variables!$G$13,1,0)</f>
        <v>1</v>
      </c>
      <c r="AO3000" s="101">
        <f>IF(R3000&lt;Variables!$G$12,0,1)</f>
        <v>1</v>
      </c>
      <c r="AP3000" s="86">
        <f t="shared" si="413"/>
        <v>0</v>
      </c>
      <c r="AR3000">
        <v>0</v>
      </c>
      <c r="AS3000">
        <v>0</v>
      </c>
      <c r="AT3000">
        <v>0</v>
      </c>
      <c r="AU3000">
        <v>0</v>
      </c>
      <c r="BA3000">
        <v>0</v>
      </c>
    </row>
    <row r="3001" spans="3:53" ht="12.75" x14ac:dyDescent="0.2">
      <c r="C3001" t="s">
        <v>767</v>
      </c>
      <c r="D3001" t="s">
        <v>463</v>
      </c>
      <c r="E3001">
        <v>90.31</v>
      </c>
      <c r="F3001">
        <v>11.21</v>
      </c>
      <c r="G3001">
        <v>9.66</v>
      </c>
      <c r="H3001">
        <v>2540</v>
      </c>
      <c r="I3001">
        <v>-13.358000000000001</v>
      </c>
      <c r="J3001" t="s">
        <v>78</v>
      </c>
      <c r="K3001">
        <v>61.65</v>
      </c>
      <c r="L3001">
        <v>90.116071428571431</v>
      </c>
      <c r="M3001">
        <v>0.14861785395818661</v>
      </c>
      <c r="N3001">
        <v>88.815643902439035</v>
      </c>
      <c r="O3001">
        <v>1.6149813642476729</v>
      </c>
      <c r="P3001">
        <v>73917</v>
      </c>
      <c r="Q3001">
        <v>197425</v>
      </c>
      <c r="R3001">
        <v>0.37</v>
      </c>
      <c r="S3001">
        <v>31.931000000000001</v>
      </c>
      <c r="T3001">
        <v>7.0469999999999997</v>
      </c>
      <c r="U3001">
        <v>18.044</v>
      </c>
      <c r="V3001">
        <f t="shared" si="412"/>
        <v>2.478829658377093</v>
      </c>
      <c r="AC3001">
        <v>90.702399999999997</v>
      </c>
      <c r="AD3001">
        <v>85.55</v>
      </c>
      <c r="AH3001" s="85">
        <f>IF(AND(M3001&lt;Variables!$G$6,M3001&gt;Variables!$G$5),0,1)</f>
        <v>1</v>
      </c>
      <c r="AI3001" s="85">
        <f t="shared" si="411"/>
        <v>0</v>
      </c>
      <c r="AJ3001" s="85">
        <f>IF(I3001&gt;Variables!$G$7,0,1)</f>
        <v>1</v>
      </c>
      <c r="AK3001" s="85">
        <f>IF(F3001&gt;Variables!$G$8,0,1)</f>
        <v>0</v>
      </c>
      <c r="AL3001" s="85">
        <f>IF(G3001&gt;Variables!$G$9,0,1)</f>
        <v>1</v>
      </c>
      <c r="AM3001" s="85">
        <f>IF(AND(K3001&gt;Variables!$G$10,K3001&lt;Variables!$G$11),0,1)</f>
        <v>0</v>
      </c>
      <c r="AN3001" s="103">
        <f>IF(H3001&lt;Variables!$G$13,1,0)</f>
        <v>0</v>
      </c>
      <c r="AO3001" s="101">
        <f>IF(R3001&lt;Variables!$G$12,0,1)</f>
        <v>0</v>
      </c>
      <c r="AP3001" s="86">
        <f t="shared" si="413"/>
        <v>1</v>
      </c>
      <c r="AR3001">
        <v>0</v>
      </c>
      <c r="AS3001">
        <v>0</v>
      </c>
      <c r="AT3001">
        <v>1</v>
      </c>
      <c r="AU3001">
        <v>0</v>
      </c>
      <c r="BA3001">
        <v>-2.25</v>
      </c>
    </row>
    <row r="3002" spans="3:53" ht="12.75" x14ac:dyDescent="0.2">
      <c r="C3002" t="s">
        <v>767</v>
      </c>
      <c r="D3002" t="s">
        <v>758</v>
      </c>
      <c r="E3002">
        <v>2.7</v>
      </c>
      <c r="F3002">
        <v>14.78</v>
      </c>
      <c r="G3002">
        <v>-0.37</v>
      </c>
      <c r="H3002">
        <v>46.87</v>
      </c>
      <c r="I3002">
        <v>-70.733999999999995</v>
      </c>
      <c r="J3002" t="s">
        <v>78</v>
      </c>
      <c r="K3002">
        <v>45.29</v>
      </c>
      <c r="L3002">
        <v>2.7509350000000001</v>
      </c>
      <c r="M3002">
        <v>-1.488039521108268</v>
      </c>
      <c r="N3002">
        <v>2.768683999999999</v>
      </c>
      <c r="O3002">
        <v>-2.119562940371654</v>
      </c>
      <c r="P3002">
        <v>38610000</v>
      </c>
      <c r="Q3002">
        <v>8560000</v>
      </c>
      <c r="R3002">
        <v>4.51</v>
      </c>
      <c r="S3002">
        <v>31.931000000000001</v>
      </c>
      <c r="T3002">
        <v>7.0469999999999997</v>
      </c>
      <c r="U3002">
        <v>18.044</v>
      </c>
      <c r="V3002">
        <f t="shared" si="412"/>
        <v>2.3366523997237305</v>
      </c>
      <c r="AC3002">
        <v>2.82</v>
      </c>
      <c r="AD3002">
        <v>2.5</v>
      </c>
      <c r="AH3002" s="85">
        <f>IF(AND(M3002&lt;Variables!$G$6,M3002&gt;Variables!$G$5),0,1)</f>
        <v>1</v>
      </c>
      <c r="AI3002" s="85">
        <f t="shared" si="411"/>
        <v>1</v>
      </c>
      <c r="AJ3002" s="85">
        <f>IF(I3002&gt;Variables!$G$7,0,1)</f>
        <v>1</v>
      </c>
      <c r="AK3002" s="85">
        <f>IF(F3002&gt;Variables!$G$8,0,1)</f>
        <v>0</v>
      </c>
      <c r="AL3002" s="85">
        <f>IF(G3002&gt;Variables!$G$9,0,1)</f>
        <v>1</v>
      </c>
      <c r="AM3002" s="85">
        <f>IF(AND(K3002&gt;Variables!$G$10,K3002&lt;Variables!$G$11),0,1)</f>
        <v>1</v>
      </c>
      <c r="AN3002" s="103">
        <f>IF(H3002&lt;Variables!$G$13,1,0)</f>
        <v>1</v>
      </c>
      <c r="AO3002" s="101">
        <f>IF(R3002&lt;Variables!$G$12,0,1)</f>
        <v>1</v>
      </c>
      <c r="AP3002" s="86">
        <f t="shared" si="413"/>
        <v>1</v>
      </c>
      <c r="AR3002">
        <v>0</v>
      </c>
      <c r="AS3002">
        <v>0</v>
      </c>
      <c r="AT3002">
        <v>1</v>
      </c>
      <c r="AU3002">
        <v>0</v>
      </c>
      <c r="BA3002">
        <v>-2.25</v>
      </c>
    </row>
    <row r="3003" spans="3:53" ht="12.75" x14ac:dyDescent="0.2">
      <c r="C3003" t="s">
        <v>767</v>
      </c>
      <c r="D3003" t="s">
        <v>603</v>
      </c>
      <c r="E3003">
        <v>17.670000000000002</v>
      </c>
      <c r="F3003">
        <v>16.62</v>
      </c>
      <c r="G3003">
        <v>-6.6</v>
      </c>
      <c r="H3003">
        <v>8470</v>
      </c>
      <c r="I3003">
        <v>-0.75800000000000001</v>
      </c>
      <c r="J3003" t="s">
        <v>78</v>
      </c>
      <c r="K3003">
        <v>52.55</v>
      </c>
      <c r="L3003">
        <v>17.627794999999999</v>
      </c>
      <c r="M3003">
        <v>0.35288020991849678</v>
      </c>
      <c r="N3003">
        <v>17.590318</v>
      </c>
      <c r="O3003">
        <v>0.56668674210438597</v>
      </c>
      <c r="P3003">
        <v>232274000</v>
      </c>
      <c r="Q3003">
        <v>20472000</v>
      </c>
      <c r="R3003">
        <v>11.35</v>
      </c>
      <c r="S3003">
        <v>31.931000000000001</v>
      </c>
      <c r="T3003">
        <v>7.0469999999999997</v>
      </c>
      <c r="U3003">
        <v>18.044</v>
      </c>
      <c r="V3003">
        <f t="shared" si="412"/>
        <v>2.3816443635241957</v>
      </c>
      <c r="AC3003">
        <v>17.829999999999998</v>
      </c>
      <c r="AD3003">
        <v>13.56</v>
      </c>
      <c r="AH3003" s="85">
        <f>IF(AND(M3003&lt;Variables!$G$6,M3003&gt;Variables!$G$5),0,1)</f>
        <v>1</v>
      </c>
      <c r="AI3003" s="85">
        <f t="shared" si="411"/>
        <v>0</v>
      </c>
      <c r="AJ3003" s="85">
        <f>IF(I3003&gt;Variables!$G$7,0,1)</f>
        <v>1</v>
      </c>
      <c r="AK3003" s="85">
        <f>IF(F3003&gt;Variables!$G$8,0,1)</f>
        <v>0</v>
      </c>
      <c r="AL3003" s="85">
        <f>IF(G3003&gt;Variables!$G$9,0,1)</f>
        <v>1</v>
      </c>
      <c r="AM3003" s="85">
        <f>IF(AND(K3003&gt;Variables!$G$10,K3003&lt;Variables!$G$11),0,1)</f>
        <v>0</v>
      </c>
      <c r="AN3003" s="103">
        <f>IF(H3003&lt;Variables!$G$13,1,0)</f>
        <v>0</v>
      </c>
      <c r="AO3003" s="101">
        <f>IF(R3003&lt;Variables!$G$12,0,1)</f>
        <v>1</v>
      </c>
      <c r="AP3003" s="86">
        <f t="shared" si="413"/>
        <v>1</v>
      </c>
      <c r="AR3003">
        <v>0</v>
      </c>
      <c r="AS3003">
        <v>0</v>
      </c>
      <c r="AT3003">
        <v>1</v>
      </c>
      <c r="AU3003">
        <v>0</v>
      </c>
      <c r="BA3003">
        <v>-2.25</v>
      </c>
    </row>
    <row r="3004" spans="3:53" ht="12.75" x14ac:dyDescent="0.2">
      <c r="C3004" t="s">
        <v>767</v>
      </c>
      <c r="D3004" t="s">
        <v>763</v>
      </c>
      <c r="E3004">
        <v>28.73</v>
      </c>
      <c r="F3004">
        <v>18.3</v>
      </c>
      <c r="G3004">
        <v>10.76</v>
      </c>
      <c r="H3004">
        <v>727.98</v>
      </c>
      <c r="I3004">
        <v>310.90600000000001</v>
      </c>
      <c r="J3004" t="s">
        <v>78</v>
      </c>
      <c r="K3004">
        <v>48.45</v>
      </c>
      <c r="L3004">
        <v>28.604444444444439</v>
      </c>
      <c r="M3004">
        <v>-0.67977004350527725</v>
      </c>
      <c r="N3004">
        <v>28.446850000000001</v>
      </c>
      <c r="O3004">
        <v>-0.1295398260264233</v>
      </c>
      <c r="P3004">
        <v>787440</v>
      </c>
      <c r="Q3004">
        <v>262270</v>
      </c>
      <c r="R3004">
        <v>3</v>
      </c>
      <c r="S3004">
        <v>31.931000000000001</v>
      </c>
      <c r="T3004">
        <v>7.0469999999999997</v>
      </c>
      <c r="U3004">
        <v>18.044</v>
      </c>
      <c r="V3004">
        <f t="shared" si="412"/>
        <v>2.3655730985083903</v>
      </c>
      <c r="AC3004">
        <v>30.9499</v>
      </c>
      <c r="AD3004">
        <v>28.41</v>
      </c>
      <c r="AH3004" s="85">
        <f>IF(AND(M3004&lt;Variables!$G$6,M3004&gt;Variables!$G$5),0,1)</f>
        <v>1</v>
      </c>
      <c r="AI3004" s="85">
        <f t="shared" si="411"/>
        <v>0</v>
      </c>
      <c r="AJ3004" s="85">
        <f>IF(I3004&gt;Variables!$G$7,0,1)</f>
        <v>0</v>
      </c>
      <c r="AK3004" s="85">
        <f>IF(F3004&gt;Variables!$G$8,0,1)</f>
        <v>0</v>
      </c>
      <c r="AL3004" s="85">
        <f>IF(G3004&gt;Variables!$G$9,0,1)</f>
        <v>1</v>
      </c>
      <c r="AM3004" s="85">
        <f>IF(AND(K3004&gt;Variables!$G$10,K3004&lt;Variables!$G$11),0,1)</f>
        <v>1</v>
      </c>
      <c r="AN3004" s="103">
        <f>IF(H3004&lt;Variables!$G$13,1,0)</f>
        <v>1</v>
      </c>
      <c r="AO3004" s="101">
        <f>IF(R3004&lt;Variables!$G$12,0,1)</f>
        <v>1</v>
      </c>
      <c r="AP3004" s="86">
        <f t="shared" si="413"/>
        <v>1</v>
      </c>
      <c r="AR3004">
        <v>1</v>
      </c>
      <c r="AS3004">
        <v>0</v>
      </c>
      <c r="AT3004">
        <v>0</v>
      </c>
      <c r="AU3004">
        <v>0</v>
      </c>
      <c r="BA3004">
        <v>1.58</v>
      </c>
    </row>
    <row r="3005" spans="3:53" ht="12.75" x14ac:dyDescent="0.2">
      <c r="C3005" t="s">
        <v>767</v>
      </c>
      <c r="D3005" t="s">
        <v>747</v>
      </c>
      <c r="E3005">
        <v>11.72</v>
      </c>
      <c r="F3005">
        <v>20.89</v>
      </c>
      <c r="G3005">
        <v>-14.36</v>
      </c>
      <c r="H3005">
        <v>191.97</v>
      </c>
      <c r="I3005">
        <v>-6.2309999999999999</v>
      </c>
      <c r="J3005" t="s">
        <v>78</v>
      </c>
      <c r="K3005">
        <v>41.14</v>
      </c>
      <c r="L3005">
        <v>11.49287</v>
      </c>
      <c r="M3005">
        <v>-1.3083764107659841</v>
      </c>
      <c r="N3005">
        <v>11.749158</v>
      </c>
      <c r="O3005">
        <v>-3.4611671747030739</v>
      </c>
      <c r="P3005">
        <v>3260000</v>
      </c>
      <c r="Q3005">
        <v>0</v>
      </c>
      <c r="R3005">
        <v>1</v>
      </c>
      <c r="S3005">
        <v>31.931000000000001</v>
      </c>
      <c r="T3005">
        <v>7.0469999999999997</v>
      </c>
      <c r="U3005">
        <v>18.044</v>
      </c>
      <c r="V3005">
        <f t="shared" si="412"/>
        <v>2.2757498697616869</v>
      </c>
      <c r="AC3005">
        <v>11.809699999999999</v>
      </c>
      <c r="AD3005">
        <v>10.6135</v>
      </c>
      <c r="AH3005" s="85">
        <f>IF(AND(M3005&lt;Variables!$G$6,M3005&gt;Variables!$G$5),0,1)</f>
        <v>1</v>
      </c>
      <c r="AI3005" s="85">
        <f t="shared" si="411"/>
        <v>1</v>
      </c>
      <c r="AJ3005" s="85">
        <f>IF(I3005&gt;Variables!$G$7,0,1)</f>
        <v>1</v>
      </c>
      <c r="AK3005" s="85">
        <f>IF(F3005&gt;Variables!$G$8,0,1)</f>
        <v>0</v>
      </c>
      <c r="AL3005" s="85">
        <f>IF(G3005&gt;Variables!$G$9,0,1)</f>
        <v>1</v>
      </c>
      <c r="AM3005" s="85">
        <f>IF(AND(K3005&gt;Variables!$G$10,K3005&lt;Variables!$G$11),0,1)</f>
        <v>1</v>
      </c>
      <c r="AN3005" s="103">
        <f>IF(H3005&lt;Variables!$G$13,1,0)</f>
        <v>1</v>
      </c>
      <c r="AO3005" s="101">
        <f>IF(R3005&lt;Variables!$G$12,0,1)</f>
        <v>0</v>
      </c>
      <c r="AP3005" s="86">
        <f t="shared" si="413"/>
        <v>1</v>
      </c>
      <c r="AR3005">
        <v>0</v>
      </c>
      <c r="AS3005">
        <v>0</v>
      </c>
      <c r="AT3005">
        <v>1</v>
      </c>
      <c r="AU3005">
        <v>0</v>
      </c>
      <c r="BA3005">
        <v>-2.25</v>
      </c>
    </row>
    <row r="3006" spans="3:53" ht="12.75" x14ac:dyDescent="0.2">
      <c r="C3006" t="s">
        <v>767</v>
      </c>
      <c r="D3006" t="s">
        <v>745</v>
      </c>
      <c r="E3006">
        <v>1.38</v>
      </c>
      <c r="F3006">
        <v>22.12</v>
      </c>
      <c r="G3006">
        <v>0</v>
      </c>
      <c r="H3006">
        <v>1830</v>
      </c>
      <c r="I3006">
        <v>-50.673000000000002</v>
      </c>
      <c r="J3006" t="s">
        <v>78</v>
      </c>
      <c r="K3006">
        <v>61.15</v>
      </c>
      <c r="L3006">
        <v>1.35527</v>
      </c>
      <c r="M3006">
        <v>1.4557984755804969</v>
      </c>
      <c r="N3006">
        <v>1.3390740000000001</v>
      </c>
      <c r="O3006">
        <v>2.682898779305726</v>
      </c>
      <c r="P3006">
        <v>410377000</v>
      </c>
      <c r="Q3006">
        <v>237717000</v>
      </c>
      <c r="R3006">
        <v>1.73</v>
      </c>
      <c r="S3006">
        <v>31.931000000000001</v>
      </c>
      <c r="T3006">
        <v>7.0469999999999997</v>
      </c>
      <c r="U3006">
        <v>18.044</v>
      </c>
      <c r="V3006">
        <f t="shared" si="412"/>
        <v>2.3977847817630447</v>
      </c>
      <c r="AC3006">
        <v>1.49</v>
      </c>
      <c r="AD3006">
        <v>1.24</v>
      </c>
      <c r="AH3006" s="85">
        <f>IF(AND(M3006&lt;Variables!$G$6,M3006&gt;Variables!$G$5),0,1)</f>
        <v>1</v>
      </c>
      <c r="AI3006" s="85">
        <f t="shared" si="411"/>
        <v>0</v>
      </c>
      <c r="AJ3006" s="85">
        <f>IF(I3006&gt;Variables!$G$7,0,1)</f>
        <v>1</v>
      </c>
      <c r="AK3006" s="85">
        <f>IF(F3006&gt;Variables!$G$8,0,1)</f>
        <v>0</v>
      </c>
      <c r="AL3006" s="85">
        <f>IF(G3006&gt;Variables!$G$9,0,1)</f>
        <v>1</v>
      </c>
      <c r="AM3006" s="85">
        <f>IF(AND(K3006&gt;Variables!$G$10,K3006&lt;Variables!$G$11),0,1)</f>
        <v>0</v>
      </c>
      <c r="AN3006" s="103">
        <f>IF(H3006&lt;Variables!$G$13,1,0)</f>
        <v>1</v>
      </c>
      <c r="AO3006" s="101">
        <f>IF(R3006&lt;Variables!$G$12,0,1)</f>
        <v>0</v>
      </c>
      <c r="AP3006" s="86">
        <f t="shared" si="413"/>
        <v>1</v>
      </c>
      <c r="AR3006">
        <v>1</v>
      </c>
      <c r="AS3006">
        <v>0</v>
      </c>
      <c r="AT3006">
        <v>0</v>
      </c>
      <c r="AU3006">
        <v>0</v>
      </c>
      <c r="BA3006">
        <v>2</v>
      </c>
    </row>
    <row r="3007" spans="3:53" ht="12.75" x14ac:dyDescent="0.2">
      <c r="C3007" t="s">
        <v>767</v>
      </c>
      <c r="D3007" t="s">
        <v>748</v>
      </c>
      <c r="E3007">
        <v>15.55</v>
      </c>
      <c r="F3007">
        <v>34.07</v>
      </c>
      <c r="G3007">
        <v>7.23</v>
      </c>
      <c r="H3007">
        <v>1460</v>
      </c>
      <c r="I3007">
        <v>-64.162000000000006</v>
      </c>
      <c r="J3007" t="s">
        <v>78</v>
      </c>
      <c r="K3007">
        <v>42.17</v>
      </c>
      <c r="L3007">
        <v>15.532935</v>
      </c>
      <c r="M3007">
        <v>-0.66268866766003121</v>
      </c>
      <c r="N3007">
        <v>16.001353999999999</v>
      </c>
      <c r="O3007">
        <v>-3.5706603328693491</v>
      </c>
      <c r="P3007">
        <v>79860000</v>
      </c>
      <c r="Q3007">
        <v>12270000</v>
      </c>
      <c r="R3007">
        <v>6.51</v>
      </c>
      <c r="S3007">
        <v>31.931000000000001</v>
      </c>
      <c r="T3007">
        <v>7.0469999999999997</v>
      </c>
      <c r="U3007">
        <v>18.044</v>
      </c>
      <c r="V3007">
        <f t="shared" si="412"/>
        <v>2.2881257000098176</v>
      </c>
      <c r="AC3007">
        <v>15.7</v>
      </c>
      <c r="AD3007">
        <v>13.1</v>
      </c>
      <c r="AH3007" s="85">
        <f>IF(AND(M3007&lt;Variables!$G$6,M3007&gt;Variables!$G$5),0,1)</f>
        <v>1</v>
      </c>
      <c r="AI3007" s="85">
        <f t="shared" si="411"/>
        <v>1</v>
      </c>
      <c r="AJ3007" s="85">
        <f>IF(I3007&gt;Variables!$G$7,0,1)</f>
        <v>1</v>
      </c>
      <c r="AK3007" s="85">
        <f>IF(F3007&gt;Variables!$G$8,0,1)</f>
        <v>0</v>
      </c>
      <c r="AL3007" s="85">
        <f>IF(G3007&gt;Variables!$G$9,0,1)</f>
        <v>1</v>
      </c>
      <c r="AM3007" s="85">
        <f>IF(AND(K3007&gt;Variables!$G$10,K3007&lt;Variables!$G$11),0,1)</f>
        <v>1</v>
      </c>
      <c r="AN3007" s="103">
        <f>IF(H3007&lt;Variables!$G$13,1,0)</f>
        <v>1</v>
      </c>
      <c r="AO3007" s="101">
        <f>IF(R3007&lt;Variables!$G$12,0,1)</f>
        <v>1</v>
      </c>
      <c r="AP3007" s="86">
        <f t="shared" si="413"/>
        <v>1</v>
      </c>
      <c r="AR3007">
        <v>0</v>
      </c>
      <c r="AS3007">
        <v>0</v>
      </c>
      <c r="AT3007">
        <v>1</v>
      </c>
      <c r="AU3007">
        <v>0</v>
      </c>
      <c r="BA3007">
        <v>-2.25</v>
      </c>
    </row>
    <row r="3008" spans="3:53" ht="12.75" x14ac:dyDescent="0.2">
      <c r="C3008" t="s">
        <v>767</v>
      </c>
      <c r="D3008" t="s">
        <v>133</v>
      </c>
      <c r="E3008">
        <v>4.96</v>
      </c>
      <c r="F3008">
        <v>36.56</v>
      </c>
      <c r="G3008">
        <v>18.850000000000001</v>
      </c>
      <c r="H3008">
        <v>19.12</v>
      </c>
      <c r="I3008">
        <v>-75.278999999999996</v>
      </c>
      <c r="J3008" t="s">
        <v>78</v>
      </c>
      <c r="K3008">
        <v>55.67</v>
      </c>
      <c r="L3008">
        <v>5.0059562500000014</v>
      </c>
      <c r="M3008">
        <v>-0.52050494848013851</v>
      </c>
      <c r="N3008">
        <v>4.5782565217391307</v>
      </c>
      <c r="O3008">
        <v>8.772847837462324</v>
      </c>
      <c r="P3008">
        <v>5740000</v>
      </c>
      <c r="Q3008">
        <v>4420000</v>
      </c>
      <c r="R3008">
        <v>1.3</v>
      </c>
      <c r="S3008">
        <v>31.931000000000001</v>
      </c>
      <c r="T3008">
        <v>7.0469999999999997</v>
      </c>
      <c r="U3008">
        <v>18.044</v>
      </c>
      <c r="V3008">
        <f t="shared" si="412"/>
        <v>2.4477975763716482</v>
      </c>
      <c r="AC3008">
        <v>5.0795000000000003</v>
      </c>
      <c r="AD3008">
        <v>4.01</v>
      </c>
      <c r="AH3008" s="85">
        <f>IF(AND(M3008&lt;Variables!$G$6,M3008&gt;Variables!$G$5),0,1)</f>
        <v>1</v>
      </c>
      <c r="AI3008" s="85">
        <f t="shared" si="411"/>
        <v>0</v>
      </c>
      <c r="AJ3008" s="85">
        <f>IF(I3008&gt;Variables!$G$7,0,1)</f>
        <v>1</v>
      </c>
      <c r="AK3008" s="85">
        <f>IF(F3008&gt;Variables!$G$8,0,1)</f>
        <v>0</v>
      </c>
      <c r="AL3008" s="85">
        <f>IF(G3008&gt;Variables!$G$9,0,1)</f>
        <v>0</v>
      </c>
      <c r="AM3008" s="85">
        <f>IF(AND(K3008&gt;Variables!$G$10,K3008&lt;Variables!$G$11),0,1)</f>
        <v>0</v>
      </c>
      <c r="AN3008" s="103">
        <f>IF(H3008&lt;Variables!$G$13,1,0)</f>
        <v>1</v>
      </c>
      <c r="AO3008" s="101">
        <f>IF(R3008&lt;Variables!$G$12,0,1)</f>
        <v>0</v>
      </c>
      <c r="AP3008" s="86">
        <f t="shared" si="413"/>
        <v>1</v>
      </c>
      <c r="AR3008">
        <v>1</v>
      </c>
      <c r="AS3008">
        <v>0</v>
      </c>
      <c r="AT3008">
        <v>0</v>
      </c>
      <c r="AU3008">
        <v>0</v>
      </c>
      <c r="BA3008">
        <v>2</v>
      </c>
    </row>
    <row r="3009" spans="3:53" ht="12.75" x14ac:dyDescent="0.2">
      <c r="C3009" t="s">
        <v>767</v>
      </c>
      <c r="D3009" t="s">
        <v>762</v>
      </c>
      <c r="E3009">
        <v>4.9400000000000004</v>
      </c>
      <c r="F3009">
        <v>16.36</v>
      </c>
      <c r="G3009">
        <v>12.9</v>
      </c>
      <c r="H3009">
        <v>206.58</v>
      </c>
      <c r="I3009">
        <v>-62.695</v>
      </c>
      <c r="J3009" t="s">
        <v>76</v>
      </c>
      <c r="K3009">
        <v>33.07</v>
      </c>
      <c r="L3009">
        <v>5.1165599999999998</v>
      </c>
      <c r="M3009">
        <v>-3.3530340697656138</v>
      </c>
      <c r="N3009">
        <v>5.0604600000000008</v>
      </c>
      <c r="O3009">
        <v>-2.2816107626579512</v>
      </c>
      <c r="P3009">
        <v>2510000</v>
      </c>
      <c r="Q3009">
        <v>723910</v>
      </c>
      <c r="R3009">
        <v>3.47</v>
      </c>
      <c r="S3009">
        <v>31.931000000000001</v>
      </c>
      <c r="T3009">
        <v>7.0469999999999997</v>
      </c>
      <c r="U3009">
        <v>18.044</v>
      </c>
      <c r="V3009">
        <f t="shared" si="412"/>
        <v>2.1148413744922374</v>
      </c>
      <c r="AC3009">
        <v>5.0149999999999997</v>
      </c>
      <c r="AD3009">
        <v>4.46</v>
      </c>
      <c r="AH3009" s="85">
        <f>IF(AND(M3009&lt;Variables!$G$6,M3009&gt;Variables!$G$5),0,1)</f>
        <v>0</v>
      </c>
      <c r="AI3009" s="85">
        <f t="shared" si="411"/>
        <v>0</v>
      </c>
      <c r="AJ3009" s="85">
        <f>IF(I3009&gt;Variables!$G$7,0,1)</f>
        <v>1</v>
      </c>
      <c r="AK3009" s="85">
        <f>IF(F3009&gt;Variables!$G$8,0,1)</f>
        <v>0</v>
      </c>
      <c r="AL3009" s="85">
        <f>IF(G3009&gt;Variables!$G$9,0,1)</f>
        <v>0</v>
      </c>
      <c r="AM3009" s="85">
        <f>IF(AND(K3009&gt;Variables!$G$10,K3009&lt;Variables!$G$11),0,1)</f>
        <v>1</v>
      </c>
      <c r="AN3009" s="103">
        <f>IF(H3009&lt;Variables!$G$13,1,0)</f>
        <v>1</v>
      </c>
      <c r="AO3009" s="101">
        <f>IF(R3009&lt;Variables!$G$12,0,1)</f>
        <v>1</v>
      </c>
      <c r="AP3009" s="86">
        <f t="shared" si="413"/>
        <v>0</v>
      </c>
      <c r="AR3009">
        <v>0</v>
      </c>
      <c r="AS3009">
        <v>0</v>
      </c>
      <c r="AT3009">
        <v>1</v>
      </c>
      <c r="AU3009">
        <v>0</v>
      </c>
      <c r="BA3009">
        <v>-2.25</v>
      </c>
    </row>
    <row r="3010" spans="3:53" ht="12.75" x14ac:dyDescent="0.2">
      <c r="C3010" t="s">
        <v>767</v>
      </c>
      <c r="D3010" t="s">
        <v>744</v>
      </c>
      <c r="E3010">
        <v>13.63</v>
      </c>
      <c r="F3010">
        <v>9.58</v>
      </c>
      <c r="G3010">
        <v>5.75</v>
      </c>
      <c r="H3010">
        <v>2330</v>
      </c>
      <c r="I3010">
        <v>-48.377000000000002</v>
      </c>
      <c r="J3010" t="s">
        <v>78</v>
      </c>
      <c r="K3010">
        <v>51.23</v>
      </c>
      <c r="L3010">
        <v>13.509270000000001</v>
      </c>
      <c r="M3010">
        <v>0.67161289988283923</v>
      </c>
      <c r="N3010">
        <v>13.747226</v>
      </c>
      <c r="O3010">
        <v>-1.070950604871133</v>
      </c>
      <c r="P3010">
        <v>12264000</v>
      </c>
      <c r="Q3010">
        <v>10179000</v>
      </c>
      <c r="R3010">
        <v>1.2</v>
      </c>
      <c r="S3010">
        <v>31.931000000000001</v>
      </c>
      <c r="T3010">
        <v>7.0469999999999997</v>
      </c>
      <c r="U3010">
        <v>18.044</v>
      </c>
      <c r="V3010">
        <f t="shared" si="412"/>
        <v>2.3598951343955665</v>
      </c>
      <c r="AC3010">
        <v>13.6899</v>
      </c>
      <c r="AD3010">
        <v>12.66</v>
      </c>
      <c r="AH3010" s="85">
        <f>IF(AND(M3010&lt;Variables!$G$6,M3010&gt;Variables!$G$5),0,1)</f>
        <v>1</v>
      </c>
      <c r="AI3010" s="85">
        <f t="shared" si="411"/>
        <v>1</v>
      </c>
      <c r="AJ3010" s="85">
        <f>IF(I3010&gt;Variables!$G$7,0,1)</f>
        <v>1</v>
      </c>
      <c r="AK3010" s="85">
        <f>IF(F3010&gt;Variables!$G$8,0,1)</f>
        <v>0</v>
      </c>
      <c r="AL3010" s="85">
        <f>IF(G3010&gt;Variables!$G$9,0,1)</f>
        <v>1</v>
      </c>
      <c r="AM3010" s="85">
        <f>IF(AND(K3010&gt;Variables!$G$10,K3010&lt;Variables!$G$11),0,1)</f>
        <v>0</v>
      </c>
      <c r="AN3010" s="103">
        <f>IF(H3010&lt;Variables!$G$13,1,0)</f>
        <v>1</v>
      </c>
      <c r="AO3010" s="101">
        <f>IF(R3010&lt;Variables!$G$12,0,1)</f>
        <v>0</v>
      </c>
      <c r="AP3010" s="86">
        <f t="shared" si="413"/>
        <v>1</v>
      </c>
      <c r="AR3010">
        <v>0</v>
      </c>
      <c r="AS3010">
        <v>0</v>
      </c>
      <c r="AT3010">
        <v>1</v>
      </c>
      <c r="AU3010">
        <v>0</v>
      </c>
      <c r="BA3010">
        <v>-2.25</v>
      </c>
    </row>
    <row r="3011" spans="3:53" ht="12.75" x14ac:dyDescent="0.2">
      <c r="C3011" t="s">
        <v>767</v>
      </c>
      <c r="D3011" t="s">
        <v>273</v>
      </c>
      <c r="E3011">
        <v>5.71</v>
      </c>
      <c r="F3011">
        <v>7.44</v>
      </c>
      <c r="G3011">
        <v>5.56</v>
      </c>
      <c r="H3011">
        <v>2600</v>
      </c>
      <c r="I3011">
        <v>5.2859999999999996</v>
      </c>
      <c r="J3011" t="s">
        <v>76</v>
      </c>
      <c r="K3011">
        <v>64.400000000000006</v>
      </c>
      <c r="L3011">
        <v>5.6960549999999994</v>
      </c>
      <c r="M3011">
        <v>6.9258460460805832E-2</v>
      </c>
      <c r="N3011">
        <v>5.6437139999999992</v>
      </c>
      <c r="O3011">
        <v>0.99732197627308816</v>
      </c>
      <c r="P3011">
        <v>911829</v>
      </c>
      <c r="Q3011">
        <v>2147000</v>
      </c>
      <c r="R3011">
        <v>0.42</v>
      </c>
      <c r="S3011">
        <v>31.931000000000001</v>
      </c>
      <c r="T3011">
        <v>7.0469999999999997</v>
      </c>
      <c r="U3011">
        <v>18.044</v>
      </c>
      <c r="V3011">
        <f t="shared" si="412"/>
        <v>2.5115030145811437</v>
      </c>
      <c r="AC3011">
        <v>6.09</v>
      </c>
      <c r="AD3011">
        <v>5.63</v>
      </c>
      <c r="AH3011" s="85">
        <f>IF(AND(M3011&lt;Variables!$G$6,M3011&gt;Variables!$G$5),0,1)</f>
        <v>1</v>
      </c>
      <c r="AI3011" s="85">
        <f t="shared" ref="AI3011:AI3074" si="414">IF(L3011&gt;N3011,0,1)</f>
        <v>0</v>
      </c>
      <c r="AJ3011" s="85">
        <f>IF(I3011&gt;Variables!$G$7,0,1)</f>
        <v>0</v>
      </c>
      <c r="AK3011" s="85">
        <f>IF(F3011&gt;Variables!$G$8,0,1)</f>
        <v>1</v>
      </c>
      <c r="AL3011" s="85">
        <f>IF(G3011&gt;Variables!$G$9,0,1)</f>
        <v>1</v>
      </c>
      <c r="AM3011" s="85">
        <f>IF(AND(K3011&gt;Variables!$G$10,K3011&lt;Variables!$G$11),0,1)</f>
        <v>0</v>
      </c>
      <c r="AN3011" s="103">
        <f>IF(H3011&lt;Variables!$G$13,1,0)</f>
        <v>0</v>
      </c>
      <c r="AO3011" s="101">
        <f>IF(R3011&lt;Variables!$G$12,0,1)</f>
        <v>0</v>
      </c>
      <c r="AP3011" s="86">
        <f t="shared" si="413"/>
        <v>0</v>
      </c>
      <c r="AR3011">
        <v>0</v>
      </c>
      <c r="AS3011">
        <v>1</v>
      </c>
      <c r="AT3011">
        <v>0</v>
      </c>
      <c r="AU3011">
        <v>0</v>
      </c>
      <c r="BA3011">
        <v>0.43</v>
      </c>
    </row>
    <row r="3012" spans="3:53" ht="12.75" x14ac:dyDescent="0.2">
      <c r="C3012" t="s">
        <v>767</v>
      </c>
      <c r="D3012" t="s">
        <v>697</v>
      </c>
      <c r="E3012">
        <v>3.95</v>
      </c>
      <c r="F3012">
        <v>44.83</v>
      </c>
      <c r="G3012">
        <v>10.19</v>
      </c>
      <c r="H3012">
        <v>-99999</v>
      </c>
      <c r="I3012">
        <v>-22.33</v>
      </c>
      <c r="J3012" t="s">
        <v>76</v>
      </c>
      <c r="K3012">
        <v>40.72</v>
      </c>
      <c r="L3012">
        <v>3.9544333333333341</v>
      </c>
      <c r="M3012">
        <v>-12.50326637613481</v>
      </c>
      <c r="N3012">
        <v>3.6955384615384621</v>
      </c>
      <c r="O3012">
        <v>-6.3735897756130093</v>
      </c>
      <c r="P3012">
        <v>112142</v>
      </c>
      <c r="Q3012">
        <v>53701</v>
      </c>
      <c r="R3012">
        <v>2.09</v>
      </c>
      <c r="S3012">
        <v>31.931000000000001</v>
      </c>
      <c r="T3012">
        <v>7.0469999999999997</v>
      </c>
      <c r="U3012">
        <v>18.044</v>
      </c>
      <c r="V3012">
        <f t="shared" si="412"/>
        <v>2.2608485848086111</v>
      </c>
      <c r="AC3012">
        <v>4.42</v>
      </c>
      <c r="AD3012">
        <v>3.4</v>
      </c>
      <c r="AH3012" s="85">
        <f>IF(AND(M3012&lt;Variables!$G$6,M3012&gt;Variables!$G$5),0,1)</f>
        <v>1</v>
      </c>
      <c r="AI3012" s="85">
        <f t="shared" si="414"/>
        <v>0</v>
      </c>
      <c r="AJ3012" s="85">
        <f>IF(I3012&gt;Variables!$G$7,0,1)</f>
        <v>1</v>
      </c>
      <c r="AK3012" s="85">
        <f>IF(F3012&gt;Variables!$G$8,0,1)</f>
        <v>0</v>
      </c>
      <c r="AL3012" s="85">
        <f>IF(G3012&gt;Variables!$G$9,0,1)</f>
        <v>1</v>
      </c>
      <c r="AM3012" s="85">
        <f>IF(AND(K3012&gt;Variables!$G$10,K3012&lt;Variables!$G$11),0,1)</f>
        <v>1</v>
      </c>
      <c r="AN3012" s="103">
        <f>IF(H3012&lt;Variables!$G$13,1,0)</f>
        <v>1</v>
      </c>
      <c r="AO3012" s="101">
        <f>IF(R3012&lt;Variables!$G$12,0,1)</f>
        <v>1</v>
      </c>
      <c r="AP3012" s="86">
        <f t="shared" si="413"/>
        <v>0</v>
      </c>
      <c r="AR3012">
        <v>0</v>
      </c>
      <c r="AS3012">
        <v>0</v>
      </c>
      <c r="AT3012">
        <v>1</v>
      </c>
      <c r="AU3012">
        <v>0</v>
      </c>
      <c r="BA3012">
        <v>-2.25</v>
      </c>
    </row>
    <row r="3013" spans="3:53" ht="12.75" x14ac:dyDescent="0.2">
      <c r="C3013" t="s">
        <v>767</v>
      </c>
      <c r="D3013" t="s">
        <v>741</v>
      </c>
      <c r="E3013">
        <v>11.91</v>
      </c>
      <c r="F3013">
        <v>29.35</v>
      </c>
      <c r="G3013">
        <v>3.35</v>
      </c>
      <c r="H3013">
        <v>204.42</v>
      </c>
      <c r="I3013">
        <v>11.59</v>
      </c>
      <c r="J3013" t="s">
        <v>76</v>
      </c>
      <c r="K3013">
        <v>55.97</v>
      </c>
      <c r="L3013">
        <v>11.905250000000001</v>
      </c>
      <c r="M3013">
        <v>3.9898364167080612E-2</v>
      </c>
      <c r="N3013">
        <v>11.914856</v>
      </c>
      <c r="O3013">
        <v>-4.0755842957734392E-2</v>
      </c>
      <c r="P3013">
        <v>1840000</v>
      </c>
      <c r="Q3013">
        <v>83360</v>
      </c>
      <c r="R3013">
        <v>22.07</v>
      </c>
      <c r="S3013">
        <v>31.931000000000001</v>
      </c>
      <c r="T3013">
        <v>7.0469999999999997</v>
      </c>
      <c r="U3013">
        <v>18.044</v>
      </c>
      <c r="V3013">
        <f t="shared" si="412"/>
        <v>2.4271239404716405</v>
      </c>
      <c r="AC3013">
        <v>12</v>
      </c>
      <c r="AD3013">
        <v>11.87</v>
      </c>
      <c r="AH3013" s="85">
        <f>IF(AND(M3013&lt;Variables!$G$6,M3013&gt;Variables!$G$5),0,1)</f>
        <v>1</v>
      </c>
      <c r="AI3013" s="85">
        <f t="shared" si="414"/>
        <v>1</v>
      </c>
      <c r="AJ3013" s="85">
        <f>IF(I3013&gt;Variables!$G$7,0,1)</f>
        <v>0</v>
      </c>
      <c r="AK3013" s="85">
        <f>IF(F3013&gt;Variables!$G$8,0,1)</f>
        <v>0</v>
      </c>
      <c r="AL3013" s="85">
        <f>IF(G3013&gt;Variables!$G$9,0,1)</f>
        <v>1</v>
      </c>
      <c r="AM3013" s="85">
        <f>IF(AND(K3013&gt;Variables!$G$10,K3013&lt;Variables!$G$11),0,1)</f>
        <v>0</v>
      </c>
      <c r="AN3013" s="103">
        <f>IF(H3013&lt;Variables!$G$13,1,0)</f>
        <v>1</v>
      </c>
      <c r="AO3013" s="101">
        <f>IF(R3013&lt;Variables!$G$12,0,1)</f>
        <v>1</v>
      </c>
      <c r="AP3013" s="86">
        <f t="shared" si="413"/>
        <v>0</v>
      </c>
      <c r="AR3013">
        <v>0</v>
      </c>
      <c r="AS3013">
        <v>1</v>
      </c>
      <c r="AT3013">
        <v>0</v>
      </c>
      <c r="AU3013">
        <v>0</v>
      </c>
      <c r="BA3013">
        <v>0.47</v>
      </c>
    </row>
    <row r="3014" spans="3:53" ht="12.75" x14ac:dyDescent="0.2">
      <c r="C3014" t="s">
        <v>767</v>
      </c>
      <c r="D3014" t="s">
        <v>306</v>
      </c>
      <c r="E3014">
        <v>25.09</v>
      </c>
      <c r="F3014">
        <v>6.88</v>
      </c>
      <c r="G3014">
        <v>9.24</v>
      </c>
      <c r="H3014">
        <v>8230</v>
      </c>
      <c r="I3014">
        <v>-15.71</v>
      </c>
      <c r="J3014" t="s">
        <v>76</v>
      </c>
      <c r="K3014">
        <v>48.55</v>
      </c>
      <c r="L3014">
        <v>25.166499999999989</v>
      </c>
      <c r="M3014">
        <v>-0.38344624798836491</v>
      </c>
      <c r="N3014">
        <v>25.120277999999999</v>
      </c>
      <c r="O3014">
        <v>-0.2001490588599468</v>
      </c>
      <c r="P3014">
        <v>5192000</v>
      </c>
      <c r="Q3014">
        <v>5849000</v>
      </c>
      <c r="R3014">
        <v>0.89</v>
      </c>
      <c r="S3014">
        <v>31.931000000000001</v>
      </c>
      <c r="T3014">
        <v>7.0469999999999997</v>
      </c>
      <c r="U3014">
        <v>18.044</v>
      </c>
      <c r="V3014">
        <f t="shared" si="412"/>
        <v>2.3603418829396214</v>
      </c>
      <c r="AC3014">
        <v>25.15</v>
      </c>
      <c r="AD3014">
        <v>24.08</v>
      </c>
      <c r="AH3014" s="85">
        <f>IF(AND(M3014&lt;Variables!$G$6,M3014&gt;Variables!$G$5),0,1)</f>
        <v>1</v>
      </c>
      <c r="AI3014" s="85">
        <f t="shared" si="414"/>
        <v>0</v>
      </c>
      <c r="AJ3014" s="85">
        <f>IF(I3014&gt;Variables!$G$7,0,1)</f>
        <v>1</v>
      </c>
      <c r="AK3014" s="85">
        <f>IF(F3014&gt;Variables!$G$8,0,1)</f>
        <v>1</v>
      </c>
      <c r="AL3014" s="85">
        <f>IF(G3014&gt;Variables!$G$9,0,1)</f>
        <v>1</v>
      </c>
      <c r="AM3014" s="85">
        <f>IF(AND(K3014&gt;Variables!$G$10,K3014&lt;Variables!$G$11),0,1)</f>
        <v>1</v>
      </c>
      <c r="AN3014" s="103">
        <f>IF(H3014&lt;Variables!$G$13,1,0)</f>
        <v>0</v>
      </c>
      <c r="AO3014" s="101">
        <f>IF(R3014&lt;Variables!$G$12,0,1)</f>
        <v>0</v>
      </c>
      <c r="AP3014" s="86">
        <f t="shared" si="413"/>
        <v>0</v>
      </c>
      <c r="AR3014">
        <v>0</v>
      </c>
      <c r="AS3014">
        <v>0</v>
      </c>
      <c r="AT3014">
        <v>1</v>
      </c>
      <c r="AU3014">
        <v>0</v>
      </c>
      <c r="BA3014">
        <v>-2.14</v>
      </c>
    </row>
    <row r="3015" spans="3:53" ht="12.75" x14ac:dyDescent="0.2">
      <c r="C3015" t="s">
        <v>768</v>
      </c>
      <c r="D3015" t="s">
        <v>608</v>
      </c>
      <c r="E3015">
        <v>33.200000000000003</v>
      </c>
      <c r="F3015">
        <v>6.65</v>
      </c>
      <c r="G3015">
        <v>2.84</v>
      </c>
      <c r="H3015">
        <v>7460</v>
      </c>
      <c r="I3015">
        <v>-26.23</v>
      </c>
      <c r="J3015" t="s">
        <v>78</v>
      </c>
      <c r="K3015">
        <v>56.28</v>
      </c>
      <c r="L3015">
        <v>32.992470000000012</v>
      </c>
      <c r="M3015">
        <v>0.40169772072229948</v>
      </c>
      <c r="N3015">
        <v>32.804296000000001</v>
      </c>
      <c r="O3015">
        <v>0.97762805213073067</v>
      </c>
      <c r="P3015">
        <v>12764000</v>
      </c>
      <c r="Q3015">
        <v>19007000</v>
      </c>
      <c r="R3015">
        <v>0.67</v>
      </c>
      <c r="S3015">
        <v>29.687999999999999</v>
      </c>
      <c r="T3015">
        <v>7.0319999999999991</v>
      </c>
      <c r="U3015">
        <v>16.980399999999999</v>
      </c>
      <c r="V3015">
        <f t="shared" si="412"/>
        <v>2.4143312123116591</v>
      </c>
      <c r="AC3015">
        <v>33.700000000000003</v>
      </c>
      <c r="AD3015">
        <v>30.7</v>
      </c>
      <c r="AH3015" s="85">
        <f>IF(AND(M3015&lt;Variables!$G$6,M3015&gt;Variables!$G$5),0,1)</f>
        <v>1</v>
      </c>
      <c r="AI3015" s="85">
        <f t="shared" si="414"/>
        <v>0</v>
      </c>
      <c r="AJ3015" s="85">
        <f>IF(I3015&gt;Variables!$G$7,0,1)</f>
        <v>1</v>
      </c>
      <c r="AK3015" s="85">
        <f>IF(F3015&gt;Variables!$G$8,0,1)</f>
        <v>1</v>
      </c>
      <c r="AL3015" s="85">
        <f>IF(G3015&gt;Variables!$G$9,0,1)</f>
        <v>1</v>
      </c>
      <c r="AM3015" s="85">
        <f>IF(AND(K3015&gt;Variables!$G$10,K3015&lt;Variables!$G$11),0,1)</f>
        <v>0</v>
      </c>
      <c r="AN3015" s="103">
        <f>IF(H3015&lt;Variables!$G$13,1,0)</f>
        <v>0</v>
      </c>
      <c r="AO3015" s="101">
        <f>IF(R3015&lt;Variables!$G$12,0,1)</f>
        <v>0</v>
      </c>
      <c r="AP3015" s="86">
        <f t="shared" si="413"/>
        <v>1</v>
      </c>
      <c r="AR3015">
        <v>1</v>
      </c>
      <c r="AS3015">
        <v>0</v>
      </c>
      <c r="AT3015">
        <v>0</v>
      </c>
      <c r="AU3015">
        <v>0</v>
      </c>
      <c r="BA3015">
        <v>0.86</v>
      </c>
    </row>
    <row r="3016" spans="3:53" ht="12.75" x14ac:dyDescent="0.2">
      <c r="C3016" t="s">
        <v>768</v>
      </c>
      <c r="D3016" t="s">
        <v>747</v>
      </c>
      <c r="E3016">
        <v>11.36</v>
      </c>
      <c r="F3016">
        <v>22.66</v>
      </c>
      <c r="G3016">
        <v>-14.68</v>
      </c>
      <c r="H3016">
        <v>191.97</v>
      </c>
      <c r="I3016">
        <v>-6.3620000000000001</v>
      </c>
      <c r="J3016" t="s">
        <v>78</v>
      </c>
      <c r="K3016">
        <v>42.47</v>
      </c>
      <c r="L3016">
        <v>11.406915</v>
      </c>
      <c r="M3016">
        <v>-0.93728234145692113</v>
      </c>
      <c r="N3016">
        <v>11.740496</v>
      </c>
      <c r="O3016">
        <v>-3.751936885801058</v>
      </c>
      <c r="P3016">
        <v>3310000</v>
      </c>
      <c r="Q3016">
        <v>0</v>
      </c>
      <c r="R3016">
        <v>1</v>
      </c>
      <c r="S3016">
        <v>29.687999999999999</v>
      </c>
      <c r="T3016">
        <v>7.0319999999999991</v>
      </c>
      <c r="U3016">
        <v>16.980399999999999</v>
      </c>
      <c r="V3016">
        <f t="shared" si="412"/>
        <v>2.2929757992198594</v>
      </c>
      <c r="AC3016">
        <v>11.8</v>
      </c>
      <c r="AD3016">
        <v>10.6135</v>
      </c>
      <c r="AH3016" s="85">
        <f>IF(AND(M3016&lt;Variables!$G$6,M3016&gt;Variables!$G$5),0,1)</f>
        <v>1</v>
      </c>
      <c r="AI3016" s="85">
        <f t="shared" si="414"/>
        <v>1</v>
      </c>
      <c r="AJ3016" s="85">
        <f>IF(I3016&gt;Variables!$G$7,0,1)</f>
        <v>1</v>
      </c>
      <c r="AK3016" s="85">
        <f>IF(F3016&gt;Variables!$G$8,0,1)</f>
        <v>0</v>
      </c>
      <c r="AL3016" s="85">
        <f>IF(G3016&gt;Variables!$G$9,0,1)</f>
        <v>1</v>
      </c>
      <c r="AM3016" s="85">
        <f>IF(AND(K3016&gt;Variables!$G$10,K3016&lt;Variables!$G$11),0,1)</f>
        <v>1</v>
      </c>
      <c r="AN3016" s="103">
        <f>IF(H3016&lt;Variables!$G$13,1,0)</f>
        <v>1</v>
      </c>
      <c r="AO3016" s="101">
        <f>IF(R3016&lt;Variables!$G$12,0,1)</f>
        <v>0</v>
      </c>
      <c r="AP3016" s="86">
        <f t="shared" si="413"/>
        <v>1</v>
      </c>
      <c r="AR3016">
        <v>0</v>
      </c>
      <c r="AS3016">
        <v>0</v>
      </c>
      <c r="AT3016">
        <v>1</v>
      </c>
      <c r="AU3016">
        <v>0</v>
      </c>
      <c r="BA3016">
        <v>-2.25</v>
      </c>
    </row>
    <row r="3017" spans="3:53" ht="12.75" x14ac:dyDescent="0.2">
      <c r="C3017" t="s">
        <v>768</v>
      </c>
      <c r="D3017" t="s">
        <v>750</v>
      </c>
      <c r="E3017">
        <v>20.98</v>
      </c>
      <c r="F3017">
        <v>6.3</v>
      </c>
      <c r="G3017">
        <v>0.19</v>
      </c>
      <c r="H3017">
        <v>-99999</v>
      </c>
      <c r="I3017">
        <v>-50.783000000000001</v>
      </c>
      <c r="J3017" t="s">
        <v>76</v>
      </c>
      <c r="K3017">
        <v>58.78</v>
      </c>
      <c r="L3017">
        <v>20.877749999999999</v>
      </c>
      <c r="M3017">
        <v>-0.3245081486271279</v>
      </c>
      <c r="N3017">
        <v>20.963266666666669</v>
      </c>
      <c r="O3017">
        <v>-0.73112014984942131</v>
      </c>
      <c r="P3017">
        <v>154194</v>
      </c>
      <c r="Q3017">
        <v>8253</v>
      </c>
      <c r="R3017">
        <v>18.68</v>
      </c>
      <c r="S3017">
        <v>29.687999999999999</v>
      </c>
      <c r="T3017">
        <v>7.0319999999999991</v>
      </c>
      <c r="U3017">
        <v>16.980399999999999</v>
      </c>
      <c r="V3017">
        <f t="shared" si="412"/>
        <v>2.4746264481661098</v>
      </c>
      <c r="AC3017">
        <v>21.14</v>
      </c>
      <c r="AD3017">
        <v>20.79</v>
      </c>
      <c r="AH3017" s="85">
        <f>IF(AND(M3017&lt;Variables!$G$6,M3017&gt;Variables!$G$5),0,1)</f>
        <v>1</v>
      </c>
      <c r="AI3017" s="85">
        <f t="shared" si="414"/>
        <v>1</v>
      </c>
      <c r="AJ3017" s="85">
        <f>IF(I3017&gt;Variables!$G$7,0,1)</f>
        <v>1</v>
      </c>
      <c r="AK3017" s="85">
        <f>IF(F3017&gt;Variables!$G$8,0,1)</f>
        <v>1</v>
      </c>
      <c r="AL3017" s="85">
        <f>IF(G3017&gt;Variables!$G$9,0,1)</f>
        <v>1</v>
      </c>
      <c r="AM3017" s="85">
        <f>IF(AND(K3017&gt;Variables!$G$10,K3017&lt;Variables!$G$11),0,1)</f>
        <v>0</v>
      </c>
      <c r="AN3017" s="103">
        <f>IF(H3017&lt;Variables!$G$13,1,0)</f>
        <v>1</v>
      </c>
      <c r="AO3017" s="101">
        <f>IF(R3017&lt;Variables!$G$12,0,1)</f>
        <v>1</v>
      </c>
      <c r="AP3017" s="86">
        <f t="shared" si="413"/>
        <v>0</v>
      </c>
      <c r="AR3017">
        <v>0</v>
      </c>
      <c r="AS3017">
        <v>0</v>
      </c>
      <c r="AT3017">
        <v>0</v>
      </c>
      <c r="AU3017">
        <v>0</v>
      </c>
      <c r="BA3017">
        <v>0</v>
      </c>
    </row>
    <row r="3018" spans="3:53" ht="12.75" x14ac:dyDescent="0.2">
      <c r="C3018" t="s">
        <v>768</v>
      </c>
      <c r="D3018" t="s">
        <v>697</v>
      </c>
      <c r="E3018">
        <v>3.69</v>
      </c>
      <c r="F3018">
        <v>36.72</v>
      </c>
      <c r="G3018">
        <v>10.51</v>
      </c>
      <c r="H3018">
        <v>-99999</v>
      </c>
      <c r="I3018">
        <v>-22.302</v>
      </c>
      <c r="J3018" t="s">
        <v>78</v>
      </c>
      <c r="K3018">
        <v>43.18</v>
      </c>
      <c r="L3018">
        <v>3.8279615384615391</v>
      </c>
      <c r="M3018">
        <v>-9.3512313241632903</v>
      </c>
      <c r="N3018">
        <v>3.730824324324324</v>
      </c>
      <c r="O3018">
        <v>-6.9910642166610497</v>
      </c>
      <c r="P3018">
        <v>120642</v>
      </c>
      <c r="Q3018">
        <v>53701</v>
      </c>
      <c r="R3018">
        <v>2.25</v>
      </c>
      <c r="S3018">
        <v>29.687999999999999</v>
      </c>
      <c r="T3018">
        <v>7.0319999999999991</v>
      </c>
      <c r="U3018">
        <v>16.980399999999999</v>
      </c>
      <c r="V3018">
        <f t="shared" si="412"/>
        <v>2.3552934660705134</v>
      </c>
      <c r="AC3018">
        <v>4.42</v>
      </c>
      <c r="AD3018">
        <v>3.6</v>
      </c>
      <c r="AH3018" s="85">
        <f>IF(AND(M3018&lt;Variables!$G$6,M3018&gt;Variables!$G$5),0,1)</f>
        <v>1</v>
      </c>
      <c r="AI3018" s="85">
        <f t="shared" si="414"/>
        <v>0</v>
      </c>
      <c r="AJ3018" s="85">
        <f>IF(I3018&gt;Variables!$G$7,0,1)</f>
        <v>1</v>
      </c>
      <c r="AK3018" s="85">
        <f>IF(F3018&gt;Variables!$G$8,0,1)</f>
        <v>0</v>
      </c>
      <c r="AL3018" s="85">
        <f>IF(G3018&gt;Variables!$G$9,0,1)</f>
        <v>1</v>
      </c>
      <c r="AM3018" s="85">
        <f>IF(AND(K3018&gt;Variables!$G$10,K3018&lt;Variables!$G$11),0,1)</f>
        <v>1</v>
      </c>
      <c r="AN3018" s="103">
        <f>IF(H3018&lt;Variables!$G$13,1,0)</f>
        <v>1</v>
      </c>
      <c r="AO3018" s="101">
        <f>IF(R3018&lt;Variables!$G$12,0,1)</f>
        <v>1</v>
      </c>
      <c r="AP3018" s="86">
        <f t="shared" si="413"/>
        <v>1</v>
      </c>
      <c r="AR3018">
        <v>1</v>
      </c>
      <c r="AS3018">
        <v>0</v>
      </c>
      <c r="AT3018">
        <v>0</v>
      </c>
      <c r="AU3018">
        <v>0</v>
      </c>
      <c r="BA3018">
        <v>2</v>
      </c>
    </row>
    <row r="3019" spans="3:53" ht="12.75" x14ac:dyDescent="0.2">
      <c r="C3019" t="s">
        <v>768</v>
      </c>
      <c r="D3019" t="s">
        <v>133</v>
      </c>
      <c r="E3019">
        <v>4.67</v>
      </c>
      <c r="F3019">
        <v>32.53</v>
      </c>
      <c r="G3019">
        <v>14.56</v>
      </c>
      <c r="H3019">
        <v>19.12</v>
      </c>
      <c r="I3019">
        <v>-76.158000000000001</v>
      </c>
      <c r="J3019" t="s">
        <v>78</v>
      </c>
      <c r="K3019">
        <v>48.58</v>
      </c>
      <c r="L3019">
        <v>5.0002062499999997</v>
      </c>
      <c r="M3019">
        <v>-4.0039598366567359</v>
      </c>
      <c r="N3019">
        <v>4.6446891304347826</v>
      </c>
      <c r="O3019">
        <v>3.3438377726407449</v>
      </c>
      <c r="P3019">
        <v>6180000</v>
      </c>
      <c r="Q3019">
        <v>4420000</v>
      </c>
      <c r="R3019">
        <v>1.4</v>
      </c>
      <c r="S3019">
        <v>29.687999999999999</v>
      </c>
      <c r="T3019">
        <v>7.0319999999999991</v>
      </c>
      <c r="U3019">
        <v>16.980399999999999</v>
      </c>
      <c r="V3019">
        <f t="shared" si="412"/>
        <v>2.4399716766213393</v>
      </c>
      <c r="AC3019">
        <v>4.8483000000000001</v>
      </c>
      <c r="AD3019">
        <v>4.01</v>
      </c>
      <c r="AH3019" s="85">
        <f>IF(AND(M3019&lt;Variables!$G$6,M3019&gt;Variables!$G$5),0,1)</f>
        <v>0</v>
      </c>
      <c r="AI3019" s="85">
        <f t="shared" si="414"/>
        <v>0</v>
      </c>
      <c r="AJ3019" s="85">
        <f>IF(I3019&gt;Variables!$G$7,0,1)</f>
        <v>1</v>
      </c>
      <c r="AK3019" s="85">
        <f>IF(F3019&gt;Variables!$G$8,0,1)</f>
        <v>0</v>
      </c>
      <c r="AL3019" s="85">
        <f>IF(G3019&gt;Variables!$G$9,0,1)</f>
        <v>0</v>
      </c>
      <c r="AM3019" s="85">
        <f>IF(AND(K3019&gt;Variables!$G$10,K3019&lt;Variables!$G$11),0,1)</f>
        <v>1</v>
      </c>
      <c r="AN3019" s="103">
        <f>IF(H3019&lt;Variables!$G$13,1,0)</f>
        <v>1</v>
      </c>
      <c r="AO3019" s="101">
        <f>IF(R3019&lt;Variables!$G$12,0,1)</f>
        <v>0</v>
      </c>
      <c r="AP3019" s="86">
        <f t="shared" si="413"/>
        <v>1</v>
      </c>
      <c r="AR3019">
        <v>1</v>
      </c>
      <c r="AS3019">
        <v>0</v>
      </c>
      <c r="AT3019">
        <v>0</v>
      </c>
      <c r="AU3019">
        <v>0</v>
      </c>
      <c r="BA3019">
        <v>2</v>
      </c>
    </row>
    <row r="3020" spans="3:53" ht="12.75" x14ac:dyDescent="0.2">
      <c r="C3020" t="s">
        <v>768</v>
      </c>
      <c r="D3020" t="s">
        <v>748</v>
      </c>
      <c r="E3020">
        <v>15.26</v>
      </c>
      <c r="F3020">
        <v>32.03</v>
      </c>
      <c r="G3020">
        <v>7.06</v>
      </c>
      <c r="H3020">
        <v>1460</v>
      </c>
      <c r="I3020">
        <v>-64.218000000000004</v>
      </c>
      <c r="J3020" t="s">
        <v>78</v>
      </c>
      <c r="K3020">
        <v>43.99</v>
      </c>
      <c r="L3020">
        <v>15.4481</v>
      </c>
      <c r="M3020">
        <v>-0.27252542383852763</v>
      </c>
      <c r="N3020">
        <v>15.916854000000001</v>
      </c>
      <c r="O3020">
        <v>-3.2095161518727271</v>
      </c>
      <c r="P3020">
        <v>81120000</v>
      </c>
      <c r="Q3020">
        <v>12270000</v>
      </c>
      <c r="R3020">
        <v>6.61</v>
      </c>
      <c r="S3020">
        <v>29.687999999999999</v>
      </c>
      <c r="T3020">
        <v>7.0319999999999991</v>
      </c>
      <c r="U3020">
        <v>16.980399999999999</v>
      </c>
      <c r="V3020">
        <f t="shared" si="412"/>
        <v>2.3070918699412872</v>
      </c>
      <c r="AC3020">
        <v>15.7</v>
      </c>
      <c r="AD3020">
        <v>13.1</v>
      </c>
      <c r="AH3020" s="85">
        <f>IF(AND(M3020&lt;Variables!$G$6,M3020&gt;Variables!$G$5),0,1)</f>
        <v>1</v>
      </c>
      <c r="AI3020" s="85">
        <f t="shared" si="414"/>
        <v>1</v>
      </c>
      <c r="AJ3020" s="85">
        <f>IF(I3020&gt;Variables!$G$7,0,1)</f>
        <v>1</v>
      </c>
      <c r="AK3020" s="85">
        <f>IF(F3020&gt;Variables!$G$8,0,1)</f>
        <v>0</v>
      </c>
      <c r="AL3020" s="85">
        <f>IF(G3020&gt;Variables!$G$9,0,1)</f>
        <v>1</v>
      </c>
      <c r="AM3020" s="85">
        <f>IF(AND(K3020&gt;Variables!$G$10,K3020&lt;Variables!$G$11),0,1)</f>
        <v>1</v>
      </c>
      <c r="AN3020" s="103">
        <f>IF(H3020&lt;Variables!$G$13,1,0)</f>
        <v>1</v>
      </c>
      <c r="AO3020" s="101">
        <f>IF(R3020&lt;Variables!$G$12,0,1)</f>
        <v>1</v>
      </c>
      <c r="AP3020" s="86">
        <f t="shared" si="413"/>
        <v>1</v>
      </c>
      <c r="AR3020">
        <v>0</v>
      </c>
      <c r="AS3020">
        <v>0</v>
      </c>
      <c r="AT3020">
        <v>1</v>
      </c>
      <c r="AU3020">
        <v>0</v>
      </c>
      <c r="BA3020">
        <v>-2.25</v>
      </c>
    </row>
    <row r="3021" spans="3:53" ht="12.75" x14ac:dyDescent="0.2">
      <c r="C3021" t="s">
        <v>768</v>
      </c>
      <c r="D3021" t="s">
        <v>745</v>
      </c>
      <c r="E3021">
        <v>1.37</v>
      </c>
      <c r="F3021">
        <v>21.24</v>
      </c>
      <c r="G3021">
        <v>-0.73</v>
      </c>
      <c r="H3021">
        <v>1830</v>
      </c>
      <c r="I3021">
        <v>-50.896000000000001</v>
      </c>
      <c r="J3021" t="s">
        <v>78</v>
      </c>
      <c r="K3021">
        <v>53.7</v>
      </c>
      <c r="L3021">
        <v>1.360285</v>
      </c>
      <c r="M3021">
        <v>0.34661853949722321</v>
      </c>
      <c r="N3021">
        <v>1.3451299999999999</v>
      </c>
      <c r="O3021">
        <v>1.4771806442499691</v>
      </c>
      <c r="P3021">
        <v>427385000</v>
      </c>
      <c r="Q3021">
        <v>237717000</v>
      </c>
      <c r="R3021">
        <v>1.8</v>
      </c>
      <c r="S3021">
        <v>29.687999999999999</v>
      </c>
      <c r="T3021">
        <v>7.0319999999999991</v>
      </c>
      <c r="U3021">
        <v>16.980399999999999</v>
      </c>
      <c r="V3021">
        <f t="shared" si="412"/>
        <v>2.3926160909074206</v>
      </c>
      <c r="AC3021">
        <v>1.49</v>
      </c>
      <c r="AD3021">
        <v>1.24</v>
      </c>
      <c r="AH3021" s="85">
        <f>IF(AND(M3021&lt;Variables!$G$6,M3021&gt;Variables!$G$5),0,1)</f>
        <v>1</v>
      </c>
      <c r="AI3021" s="85">
        <f t="shared" si="414"/>
        <v>0</v>
      </c>
      <c r="AJ3021" s="85">
        <f>IF(I3021&gt;Variables!$G$7,0,1)</f>
        <v>1</v>
      </c>
      <c r="AK3021" s="85">
        <f>IF(F3021&gt;Variables!$G$8,0,1)</f>
        <v>0</v>
      </c>
      <c r="AL3021" s="85">
        <f>IF(G3021&gt;Variables!$G$9,0,1)</f>
        <v>1</v>
      </c>
      <c r="AM3021" s="85">
        <f>IF(AND(K3021&gt;Variables!$G$10,K3021&lt;Variables!$G$11),0,1)</f>
        <v>0</v>
      </c>
      <c r="AN3021" s="103">
        <f>IF(H3021&lt;Variables!$G$13,1,0)</f>
        <v>1</v>
      </c>
      <c r="AO3021" s="101">
        <f>IF(R3021&lt;Variables!$G$12,0,1)</f>
        <v>0</v>
      </c>
      <c r="AP3021" s="86">
        <f t="shared" si="413"/>
        <v>1</v>
      </c>
      <c r="AR3021">
        <v>1</v>
      </c>
      <c r="AS3021">
        <v>0</v>
      </c>
      <c r="AT3021">
        <v>0</v>
      </c>
      <c r="AU3021">
        <v>0</v>
      </c>
      <c r="BA3021">
        <v>2</v>
      </c>
    </row>
    <row r="3022" spans="3:53" ht="12.75" x14ac:dyDescent="0.2">
      <c r="C3022" t="s">
        <v>768</v>
      </c>
      <c r="D3022" t="s">
        <v>763</v>
      </c>
      <c r="E3022">
        <v>29.01</v>
      </c>
      <c r="F3022">
        <v>19.95</v>
      </c>
      <c r="G3022">
        <v>13.22</v>
      </c>
      <c r="H3022">
        <v>727.98</v>
      </c>
      <c r="I3022">
        <v>313.471</v>
      </c>
      <c r="J3022" t="s">
        <v>78</v>
      </c>
      <c r="K3022">
        <v>57.5</v>
      </c>
      <c r="L3022">
        <v>28.603333333333339</v>
      </c>
      <c r="M3022">
        <v>1.5266285980654839</v>
      </c>
      <c r="N3022">
        <v>28.556725</v>
      </c>
      <c r="O3022">
        <v>1.6923334170847639</v>
      </c>
      <c r="P3022">
        <v>806420</v>
      </c>
      <c r="Q3022">
        <v>262270</v>
      </c>
      <c r="R3022">
        <v>3.07</v>
      </c>
      <c r="S3022">
        <v>29.687999999999999</v>
      </c>
      <c r="T3022">
        <v>7.0319999999999991</v>
      </c>
      <c r="U3022">
        <v>16.980399999999999</v>
      </c>
      <c r="V3022">
        <f t="shared" si="412"/>
        <v>2.3719408810161995</v>
      </c>
      <c r="AC3022">
        <v>30.9499</v>
      </c>
      <c r="AD3022">
        <v>28.66</v>
      </c>
      <c r="AH3022" s="85">
        <f>IF(AND(M3022&lt;Variables!$G$6,M3022&gt;Variables!$G$5),0,1)</f>
        <v>1</v>
      </c>
      <c r="AI3022" s="85">
        <f t="shared" si="414"/>
        <v>0</v>
      </c>
      <c r="AJ3022" s="85">
        <f>IF(I3022&gt;Variables!$G$7,0,1)</f>
        <v>0</v>
      </c>
      <c r="AK3022" s="85">
        <f>IF(F3022&gt;Variables!$G$8,0,1)</f>
        <v>0</v>
      </c>
      <c r="AL3022" s="85">
        <f>IF(G3022&gt;Variables!$G$9,0,1)</f>
        <v>0</v>
      </c>
      <c r="AM3022" s="85">
        <f>IF(AND(K3022&gt;Variables!$G$10,K3022&lt;Variables!$G$11),0,1)</f>
        <v>0</v>
      </c>
      <c r="AN3022" s="103">
        <f>IF(H3022&lt;Variables!$G$13,1,0)</f>
        <v>1</v>
      </c>
      <c r="AO3022" s="101">
        <f>IF(R3022&lt;Variables!$G$12,0,1)</f>
        <v>1</v>
      </c>
      <c r="AP3022" s="86">
        <f t="shared" si="413"/>
        <v>1</v>
      </c>
      <c r="AR3022">
        <v>1</v>
      </c>
      <c r="AS3022">
        <v>0</v>
      </c>
      <c r="AT3022">
        <v>0</v>
      </c>
      <c r="AU3022">
        <v>0</v>
      </c>
      <c r="BA3022">
        <v>1.26</v>
      </c>
    </row>
    <row r="3023" spans="3:53" ht="12.75" x14ac:dyDescent="0.2">
      <c r="C3023" t="s">
        <v>768</v>
      </c>
      <c r="D3023" t="s">
        <v>758</v>
      </c>
      <c r="E3023">
        <v>2.7</v>
      </c>
      <c r="F3023">
        <v>16.739999999999998</v>
      </c>
      <c r="G3023">
        <v>-0.37</v>
      </c>
      <c r="H3023">
        <v>46.87</v>
      </c>
      <c r="I3023">
        <v>-70.739000000000004</v>
      </c>
      <c r="J3023" t="s">
        <v>78</v>
      </c>
      <c r="K3023">
        <v>47.87</v>
      </c>
      <c r="L3023">
        <v>2.7288649999999999</v>
      </c>
      <c r="M3023">
        <v>-0.6913130550613501</v>
      </c>
      <c r="N3023">
        <v>2.7700119999999999</v>
      </c>
      <c r="O3023">
        <v>-2.166488809434775</v>
      </c>
      <c r="P3023">
        <v>39670000</v>
      </c>
      <c r="Q3023">
        <v>8560000</v>
      </c>
      <c r="R3023">
        <v>4.63</v>
      </c>
      <c r="S3023">
        <v>29.687999999999999</v>
      </c>
      <c r="T3023">
        <v>7.0319999999999991</v>
      </c>
      <c r="U3023">
        <v>16.980399999999999</v>
      </c>
      <c r="V3023">
        <f t="shared" si="412"/>
        <v>2.3586547686521682</v>
      </c>
      <c r="AC3023">
        <v>2.82</v>
      </c>
      <c r="AD3023">
        <v>2.5</v>
      </c>
      <c r="AH3023" s="85">
        <f>IF(AND(M3023&lt;Variables!$G$6,M3023&gt;Variables!$G$5),0,1)</f>
        <v>1</v>
      </c>
      <c r="AI3023" s="85">
        <f t="shared" si="414"/>
        <v>1</v>
      </c>
      <c r="AJ3023" s="85">
        <f>IF(I3023&gt;Variables!$G$7,0,1)</f>
        <v>1</v>
      </c>
      <c r="AK3023" s="85">
        <f>IF(F3023&gt;Variables!$G$8,0,1)</f>
        <v>0</v>
      </c>
      <c r="AL3023" s="85">
        <f>IF(G3023&gt;Variables!$G$9,0,1)</f>
        <v>1</v>
      </c>
      <c r="AM3023" s="85">
        <f>IF(AND(K3023&gt;Variables!$G$10,K3023&lt;Variables!$G$11),0,1)</f>
        <v>1</v>
      </c>
      <c r="AN3023" s="103">
        <f>IF(H3023&lt;Variables!$G$13,1,0)</f>
        <v>1</v>
      </c>
      <c r="AO3023" s="101">
        <f>IF(R3023&lt;Variables!$G$12,0,1)</f>
        <v>1</v>
      </c>
      <c r="AP3023" s="86">
        <f t="shared" si="413"/>
        <v>1</v>
      </c>
      <c r="AR3023">
        <v>0</v>
      </c>
      <c r="AS3023">
        <v>0</v>
      </c>
      <c r="AT3023">
        <v>1</v>
      </c>
      <c r="AU3023">
        <v>0</v>
      </c>
      <c r="BA3023">
        <v>-2.25</v>
      </c>
    </row>
    <row r="3024" spans="3:53" ht="12.75" x14ac:dyDescent="0.2">
      <c r="C3024" t="s">
        <v>768</v>
      </c>
      <c r="D3024" t="s">
        <v>603</v>
      </c>
      <c r="E3024">
        <v>17.309999999999999</v>
      </c>
      <c r="F3024">
        <v>13.44</v>
      </c>
      <c r="G3024">
        <v>-8.66</v>
      </c>
      <c r="H3024">
        <v>8470</v>
      </c>
      <c r="I3024">
        <v>-0.83399999999999996</v>
      </c>
      <c r="J3024" t="s">
        <v>78</v>
      </c>
      <c r="K3024">
        <v>42.01</v>
      </c>
      <c r="L3024">
        <v>17.486825</v>
      </c>
      <c r="M3024">
        <v>-1.068375762895774</v>
      </c>
      <c r="N3024">
        <v>17.584237999999999</v>
      </c>
      <c r="O3024">
        <v>-1.6164362652507229</v>
      </c>
      <c r="P3024">
        <v>237123000</v>
      </c>
      <c r="Q3024">
        <v>20472000</v>
      </c>
      <c r="R3024">
        <v>11.58</v>
      </c>
      <c r="S3024">
        <v>29.687999999999999</v>
      </c>
      <c r="T3024">
        <v>7.0319999999999991</v>
      </c>
      <c r="U3024">
        <v>16.980399999999999</v>
      </c>
      <c r="V3024">
        <f t="shared" si="412"/>
        <v>2.2873484709013785</v>
      </c>
      <c r="AC3024">
        <v>17.55</v>
      </c>
      <c r="AD3024">
        <v>13.56</v>
      </c>
      <c r="AH3024" s="85">
        <f>IF(AND(M3024&lt;Variables!$G$6,M3024&gt;Variables!$G$5),0,1)</f>
        <v>1</v>
      </c>
      <c r="AI3024" s="85">
        <f t="shared" si="414"/>
        <v>1</v>
      </c>
      <c r="AJ3024" s="85">
        <f>IF(I3024&gt;Variables!$G$7,0,1)</f>
        <v>1</v>
      </c>
      <c r="AK3024" s="85">
        <f>IF(F3024&gt;Variables!$G$8,0,1)</f>
        <v>0</v>
      </c>
      <c r="AL3024" s="85">
        <f>IF(G3024&gt;Variables!$G$9,0,1)</f>
        <v>1</v>
      </c>
      <c r="AM3024" s="85">
        <f>IF(AND(K3024&gt;Variables!$G$10,K3024&lt;Variables!$G$11),0,1)</f>
        <v>1</v>
      </c>
      <c r="AN3024" s="103">
        <f>IF(H3024&lt;Variables!$G$13,1,0)</f>
        <v>0</v>
      </c>
      <c r="AO3024" s="101">
        <f>IF(R3024&lt;Variables!$G$12,0,1)</f>
        <v>1</v>
      </c>
      <c r="AP3024" s="86">
        <f t="shared" si="413"/>
        <v>1</v>
      </c>
      <c r="AR3024">
        <v>0</v>
      </c>
      <c r="AS3024">
        <v>0</v>
      </c>
      <c r="AT3024">
        <v>1</v>
      </c>
      <c r="AU3024">
        <v>0</v>
      </c>
      <c r="BA3024">
        <v>-2.25</v>
      </c>
    </row>
    <row r="3025" spans="3:53" ht="12.75" x14ac:dyDescent="0.2">
      <c r="C3025" t="s">
        <v>768</v>
      </c>
      <c r="D3025" t="s">
        <v>463</v>
      </c>
      <c r="E3025">
        <v>89.95</v>
      </c>
      <c r="F3025">
        <v>11.8</v>
      </c>
      <c r="G3025">
        <v>9.86</v>
      </c>
      <c r="H3025">
        <v>2540</v>
      </c>
      <c r="I3025">
        <v>-13.34</v>
      </c>
      <c r="J3025" t="s">
        <v>78</v>
      </c>
      <c r="K3025">
        <v>61.82</v>
      </c>
      <c r="L3025">
        <v>90.165000000000006</v>
      </c>
      <c r="M3025">
        <v>0.27726945045194917</v>
      </c>
      <c r="N3025">
        <v>89.415300000000002</v>
      </c>
      <c r="O3025">
        <v>1.1180413195504619</v>
      </c>
      <c r="P3025">
        <v>76144</v>
      </c>
      <c r="Q3025">
        <v>197425</v>
      </c>
      <c r="R3025">
        <v>0.39</v>
      </c>
      <c r="S3025">
        <v>29.687999999999999</v>
      </c>
      <c r="T3025">
        <v>7.0319999999999991</v>
      </c>
      <c r="U3025">
        <v>16.980399999999999</v>
      </c>
      <c r="V3025">
        <f t="shared" si="412"/>
        <v>2.4727812799645097</v>
      </c>
      <c r="AC3025">
        <v>90.702399999999997</v>
      </c>
      <c r="AD3025">
        <v>85.55</v>
      </c>
      <c r="AH3025" s="85">
        <f>IF(AND(M3025&lt;Variables!$G$6,M3025&gt;Variables!$G$5),0,1)</f>
        <v>1</v>
      </c>
      <c r="AI3025" s="85">
        <f t="shared" si="414"/>
        <v>0</v>
      </c>
      <c r="AJ3025" s="85">
        <f>IF(I3025&gt;Variables!$G$7,0,1)</f>
        <v>1</v>
      </c>
      <c r="AK3025" s="85">
        <f>IF(F3025&gt;Variables!$G$8,0,1)</f>
        <v>0</v>
      </c>
      <c r="AL3025" s="85">
        <f>IF(G3025&gt;Variables!$G$9,0,1)</f>
        <v>1</v>
      </c>
      <c r="AM3025" s="85">
        <f>IF(AND(K3025&gt;Variables!$G$10,K3025&lt;Variables!$G$11),0,1)</f>
        <v>0</v>
      </c>
      <c r="AN3025" s="103">
        <f>IF(H3025&lt;Variables!$G$13,1,0)</f>
        <v>0</v>
      </c>
      <c r="AO3025" s="101">
        <f>IF(R3025&lt;Variables!$G$12,0,1)</f>
        <v>0</v>
      </c>
      <c r="AP3025" s="86">
        <f t="shared" si="413"/>
        <v>1</v>
      </c>
      <c r="AR3025">
        <v>0</v>
      </c>
      <c r="AS3025">
        <v>0</v>
      </c>
      <c r="AT3025">
        <v>1</v>
      </c>
      <c r="AU3025">
        <v>0</v>
      </c>
      <c r="BA3025">
        <v>-2.25</v>
      </c>
    </row>
    <row r="3026" spans="3:53" ht="12.75" x14ac:dyDescent="0.2">
      <c r="C3026" t="s">
        <v>768</v>
      </c>
      <c r="D3026" t="s">
        <v>447</v>
      </c>
      <c r="E3026">
        <v>20.73</v>
      </c>
      <c r="F3026">
        <v>9</v>
      </c>
      <c r="G3026">
        <v>0.41</v>
      </c>
      <c r="H3026">
        <v>8760</v>
      </c>
      <c r="I3026">
        <v>-48.402000000000001</v>
      </c>
      <c r="J3026" t="s">
        <v>78</v>
      </c>
      <c r="K3026">
        <v>45.76</v>
      </c>
      <c r="L3026">
        <v>20.839649999999999</v>
      </c>
      <c r="M3026">
        <v>-0.43018956652342483</v>
      </c>
      <c r="N3026">
        <v>20.906473999999999</v>
      </c>
      <c r="O3026">
        <v>-0.74844758614007723</v>
      </c>
      <c r="P3026">
        <v>45412000</v>
      </c>
      <c r="Q3026">
        <v>23357000</v>
      </c>
      <c r="R3026">
        <v>1.94</v>
      </c>
      <c r="S3026">
        <v>29.687999999999999</v>
      </c>
      <c r="T3026">
        <v>7.0319999999999991</v>
      </c>
      <c r="U3026">
        <v>16.980399999999999</v>
      </c>
      <c r="V3026">
        <f t="shared" si="412"/>
        <v>2.3289908058647817</v>
      </c>
      <c r="AC3026">
        <v>20.85</v>
      </c>
      <c r="AD3026">
        <v>19.100000000000001</v>
      </c>
      <c r="AH3026" s="85">
        <f>IF(AND(M3026&lt;Variables!$G$6,M3026&gt;Variables!$G$5),0,1)</f>
        <v>1</v>
      </c>
      <c r="AI3026" s="85">
        <f t="shared" si="414"/>
        <v>1</v>
      </c>
      <c r="AJ3026" s="85">
        <f>IF(I3026&gt;Variables!$G$7,0,1)</f>
        <v>1</v>
      </c>
      <c r="AK3026" s="85">
        <f>IF(F3026&gt;Variables!$G$8,0,1)</f>
        <v>1</v>
      </c>
      <c r="AL3026" s="85">
        <f>IF(G3026&gt;Variables!$G$9,0,1)</f>
        <v>1</v>
      </c>
      <c r="AM3026" s="85">
        <f>IF(AND(K3026&gt;Variables!$G$10,K3026&lt;Variables!$G$11),0,1)</f>
        <v>1</v>
      </c>
      <c r="AN3026" s="103">
        <f>IF(H3026&lt;Variables!$G$13,1,0)</f>
        <v>0</v>
      </c>
      <c r="AO3026" s="101">
        <f>IF(R3026&lt;Variables!$G$12,0,1)</f>
        <v>0</v>
      </c>
      <c r="AP3026" s="86">
        <f t="shared" si="413"/>
        <v>1</v>
      </c>
      <c r="AR3026">
        <v>0</v>
      </c>
      <c r="AS3026">
        <v>0</v>
      </c>
      <c r="AT3026">
        <v>1</v>
      </c>
      <c r="AU3026">
        <v>0</v>
      </c>
      <c r="BA3026">
        <v>-2.25</v>
      </c>
    </row>
    <row r="3027" spans="3:53" ht="12.75" x14ac:dyDescent="0.2">
      <c r="C3027" t="s">
        <v>768</v>
      </c>
      <c r="D3027" t="s">
        <v>743</v>
      </c>
      <c r="E3027">
        <v>58.77</v>
      </c>
      <c r="F3027">
        <v>7.83</v>
      </c>
      <c r="G3027">
        <v>1.33</v>
      </c>
      <c r="H3027">
        <v>8440</v>
      </c>
      <c r="I3027">
        <v>-0.39400000000000002</v>
      </c>
      <c r="J3027" t="s">
        <v>78</v>
      </c>
      <c r="K3027">
        <v>47.01</v>
      </c>
      <c r="L3027">
        <v>58.656800000000011</v>
      </c>
      <c r="M3027">
        <v>0.10774539354343859</v>
      </c>
      <c r="N3027">
        <v>58.831614000000002</v>
      </c>
      <c r="O3027">
        <v>-0.1897177255752375</v>
      </c>
      <c r="P3027">
        <v>2232000</v>
      </c>
      <c r="Q3027">
        <v>1356000</v>
      </c>
      <c r="R3027">
        <v>1.65</v>
      </c>
      <c r="S3027">
        <v>29.687999999999999</v>
      </c>
      <c r="T3027">
        <v>7.0319999999999991</v>
      </c>
      <c r="U3027">
        <v>16.980399999999999</v>
      </c>
      <c r="V3027">
        <f t="shared" si="412"/>
        <v>2.3341526141705655</v>
      </c>
      <c r="AC3027">
        <v>59.45</v>
      </c>
      <c r="AD3027">
        <v>58.25</v>
      </c>
      <c r="AH3027" s="85">
        <f>IF(AND(M3027&lt;Variables!$G$6,M3027&gt;Variables!$G$5),0,1)</f>
        <v>1</v>
      </c>
      <c r="AI3027" s="85">
        <f t="shared" si="414"/>
        <v>1</v>
      </c>
      <c r="AJ3027" s="85">
        <f>IF(I3027&gt;Variables!$G$7,0,1)</f>
        <v>1</v>
      </c>
      <c r="AK3027" s="85">
        <f>IF(F3027&gt;Variables!$G$8,0,1)</f>
        <v>1</v>
      </c>
      <c r="AL3027" s="85">
        <f>IF(G3027&gt;Variables!$G$9,0,1)</f>
        <v>1</v>
      </c>
      <c r="AM3027" s="85">
        <f>IF(AND(K3027&gt;Variables!$G$10,K3027&lt;Variables!$G$11),0,1)</f>
        <v>1</v>
      </c>
      <c r="AN3027" s="103">
        <f>IF(H3027&lt;Variables!$G$13,1,0)</f>
        <v>0</v>
      </c>
      <c r="AO3027" s="101">
        <f>IF(R3027&lt;Variables!$G$12,0,1)</f>
        <v>0</v>
      </c>
      <c r="AP3027" s="86">
        <f t="shared" si="413"/>
        <v>1</v>
      </c>
      <c r="AR3027">
        <v>0</v>
      </c>
      <c r="AS3027">
        <v>1</v>
      </c>
      <c r="AT3027">
        <v>0</v>
      </c>
      <c r="AU3027">
        <v>0</v>
      </c>
      <c r="BA3027">
        <v>0.8</v>
      </c>
    </row>
    <row r="3028" spans="3:53" ht="12.75" x14ac:dyDescent="0.2">
      <c r="C3028" t="s">
        <v>768</v>
      </c>
      <c r="D3028" t="s">
        <v>742</v>
      </c>
      <c r="E3028">
        <v>126.78</v>
      </c>
      <c r="F3028">
        <v>7.73</v>
      </c>
      <c r="G3028">
        <v>-2.1800000000000002</v>
      </c>
      <c r="H3028">
        <v>10630</v>
      </c>
      <c r="I3028">
        <v>-0.03</v>
      </c>
      <c r="J3028" t="s">
        <v>78</v>
      </c>
      <c r="K3028">
        <v>52.34</v>
      </c>
      <c r="L3028">
        <v>126.76045000000001</v>
      </c>
      <c r="M3028">
        <v>-3.1910584097816927E-2</v>
      </c>
      <c r="N3028">
        <v>126.47701000000001</v>
      </c>
      <c r="O3028">
        <v>0.19212187258379351</v>
      </c>
      <c r="P3028">
        <v>1422000</v>
      </c>
      <c r="Q3028">
        <v>1112000</v>
      </c>
      <c r="R3028">
        <v>1.28</v>
      </c>
      <c r="S3028">
        <v>29.687999999999999</v>
      </c>
      <c r="T3028">
        <v>7.0319999999999991</v>
      </c>
      <c r="U3028">
        <v>16.980399999999999</v>
      </c>
      <c r="V3028">
        <f t="shared" si="412"/>
        <v>2.3922877243610294</v>
      </c>
      <c r="AC3028">
        <v>130.02000000000001</v>
      </c>
      <c r="AD3028">
        <v>124.75</v>
      </c>
      <c r="AH3028" s="85">
        <f>IF(AND(M3028&lt;Variables!$G$6,M3028&gt;Variables!$G$5),0,1)</f>
        <v>1</v>
      </c>
      <c r="AI3028" s="85">
        <f t="shared" si="414"/>
        <v>0</v>
      </c>
      <c r="AJ3028" s="85">
        <f>IF(I3028&gt;Variables!$G$7,0,1)</f>
        <v>1</v>
      </c>
      <c r="AK3028" s="85">
        <f>IF(F3028&gt;Variables!$G$8,0,1)</f>
        <v>1</v>
      </c>
      <c r="AL3028" s="85">
        <f>IF(G3028&gt;Variables!$G$9,0,1)</f>
        <v>1</v>
      </c>
      <c r="AM3028" s="85">
        <f>IF(AND(K3028&gt;Variables!$G$10,K3028&lt;Variables!$G$11),0,1)</f>
        <v>0</v>
      </c>
      <c r="AN3028" s="103">
        <f>IF(H3028&lt;Variables!$G$13,1,0)</f>
        <v>0</v>
      </c>
      <c r="AO3028" s="101">
        <f>IF(R3028&lt;Variables!$G$12,0,1)</f>
        <v>0</v>
      </c>
      <c r="AP3028" s="86">
        <f t="shared" si="413"/>
        <v>1</v>
      </c>
      <c r="AR3028">
        <v>0</v>
      </c>
      <c r="AS3028">
        <v>0</v>
      </c>
      <c r="AT3028">
        <v>1</v>
      </c>
      <c r="AU3028">
        <v>0</v>
      </c>
      <c r="BA3028">
        <v>-1.56</v>
      </c>
    </row>
    <row r="3029" spans="3:53" ht="12.75" x14ac:dyDescent="0.2">
      <c r="C3029" t="s">
        <v>768</v>
      </c>
      <c r="D3029" t="s">
        <v>744</v>
      </c>
      <c r="E3029">
        <v>13.2</v>
      </c>
      <c r="F3029">
        <v>7.59</v>
      </c>
      <c r="G3029">
        <v>3.03</v>
      </c>
      <c r="H3029">
        <v>2330</v>
      </c>
      <c r="I3029">
        <v>-48.997</v>
      </c>
      <c r="J3029" t="s">
        <v>78</v>
      </c>
      <c r="K3029">
        <v>40.869999999999997</v>
      </c>
      <c r="L3029">
        <v>13.40987</v>
      </c>
      <c r="M3029">
        <v>-1.1921815796872119</v>
      </c>
      <c r="N3029">
        <v>13.701176</v>
      </c>
      <c r="O3029">
        <v>-3.2929728075896438</v>
      </c>
      <c r="P3029">
        <v>12660000</v>
      </c>
      <c r="Q3029">
        <v>10179000</v>
      </c>
      <c r="R3029">
        <v>1.24</v>
      </c>
      <c r="S3029">
        <v>29.687999999999999</v>
      </c>
      <c r="T3029">
        <v>7.0319999999999991</v>
      </c>
      <c r="U3029">
        <v>16.980399999999999</v>
      </c>
      <c r="V3029">
        <f t="shared" si="412"/>
        <v>2.2719751448003596</v>
      </c>
      <c r="AC3029">
        <v>13.44</v>
      </c>
      <c r="AD3029">
        <v>12.66</v>
      </c>
      <c r="AH3029" s="85">
        <f>IF(AND(M3029&lt;Variables!$G$6,M3029&gt;Variables!$G$5),0,1)</f>
        <v>1</v>
      </c>
      <c r="AI3029" s="85">
        <f t="shared" si="414"/>
        <v>1</v>
      </c>
      <c r="AJ3029" s="85">
        <f>IF(I3029&gt;Variables!$G$7,0,1)</f>
        <v>1</v>
      </c>
      <c r="AK3029" s="85">
        <f>IF(F3029&gt;Variables!$G$8,0,1)</f>
        <v>1</v>
      </c>
      <c r="AL3029" s="85">
        <f>IF(G3029&gt;Variables!$G$9,0,1)</f>
        <v>1</v>
      </c>
      <c r="AM3029" s="85">
        <f>IF(AND(K3029&gt;Variables!$G$10,K3029&lt;Variables!$G$11),0,1)</f>
        <v>1</v>
      </c>
      <c r="AN3029" s="103">
        <f>IF(H3029&lt;Variables!$G$13,1,0)</f>
        <v>1</v>
      </c>
      <c r="AO3029" s="101">
        <f>IF(R3029&lt;Variables!$G$12,0,1)</f>
        <v>0</v>
      </c>
      <c r="AP3029" s="86">
        <f t="shared" si="413"/>
        <v>1</v>
      </c>
      <c r="AR3029">
        <v>0</v>
      </c>
      <c r="AS3029">
        <v>0</v>
      </c>
      <c r="AT3029">
        <v>1</v>
      </c>
      <c r="AU3029">
        <v>0</v>
      </c>
      <c r="BA3029">
        <v>-2.25</v>
      </c>
    </row>
    <row r="3030" spans="3:53" ht="12.75" x14ac:dyDescent="0.2">
      <c r="C3030" t="s">
        <v>768</v>
      </c>
      <c r="D3030" t="s">
        <v>306</v>
      </c>
      <c r="E3030">
        <v>25.03</v>
      </c>
      <c r="F3030">
        <v>6.25</v>
      </c>
      <c r="G3030">
        <v>8.85</v>
      </c>
      <c r="H3030">
        <v>8230</v>
      </c>
      <c r="I3030">
        <v>-15.792999999999999</v>
      </c>
      <c r="J3030" t="s">
        <v>76</v>
      </c>
      <c r="K3030">
        <v>44.41</v>
      </c>
      <c r="L3030">
        <v>25.084005000000001</v>
      </c>
      <c r="M3030">
        <v>-0.41462677112365931</v>
      </c>
      <c r="N3030">
        <v>25.175578000000002</v>
      </c>
      <c r="O3030">
        <v>-0.77685604676087727</v>
      </c>
      <c r="P3030">
        <v>5490000</v>
      </c>
      <c r="Q3030">
        <v>5849000</v>
      </c>
      <c r="R3030">
        <v>0.94</v>
      </c>
      <c r="S3030">
        <v>29.687999999999999</v>
      </c>
      <c r="T3030">
        <v>7.0319999999999991</v>
      </c>
      <c r="U3030">
        <v>16.980399999999999</v>
      </c>
      <c r="V3030">
        <f t="shared" si="412"/>
        <v>2.3131741946263364</v>
      </c>
      <c r="AC3030">
        <v>25.11</v>
      </c>
      <c r="AD3030">
        <v>24.08</v>
      </c>
      <c r="AH3030" s="85">
        <f>IF(AND(M3030&lt;Variables!$G$6,M3030&gt;Variables!$G$5),0,1)</f>
        <v>1</v>
      </c>
      <c r="AI3030" s="85">
        <f t="shared" si="414"/>
        <v>1</v>
      </c>
      <c r="AJ3030" s="85">
        <f>IF(I3030&gt;Variables!$G$7,0,1)</f>
        <v>1</v>
      </c>
      <c r="AK3030" s="85">
        <f>IF(F3030&gt;Variables!$G$8,0,1)</f>
        <v>1</v>
      </c>
      <c r="AL3030" s="85">
        <f>IF(G3030&gt;Variables!$G$9,0,1)</f>
        <v>1</v>
      </c>
      <c r="AM3030" s="85">
        <f>IF(AND(K3030&gt;Variables!$G$10,K3030&lt;Variables!$G$11),0,1)</f>
        <v>1</v>
      </c>
      <c r="AN3030" s="103">
        <f>IF(H3030&lt;Variables!$G$13,1,0)</f>
        <v>0</v>
      </c>
      <c r="AO3030" s="101">
        <f>IF(R3030&lt;Variables!$G$12,0,1)</f>
        <v>0</v>
      </c>
      <c r="AP3030" s="86">
        <f t="shared" si="413"/>
        <v>0</v>
      </c>
      <c r="AR3030">
        <v>0</v>
      </c>
      <c r="AS3030">
        <v>0</v>
      </c>
      <c r="AT3030">
        <v>1</v>
      </c>
      <c r="AU3030">
        <v>0</v>
      </c>
      <c r="BA3030">
        <v>-1.43</v>
      </c>
    </row>
    <row r="3031" spans="3:53" ht="12.75" x14ac:dyDescent="0.2">
      <c r="C3031" t="s">
        <v>768</v>
      </c>
      <c r="D3031" t="s">
        <v>273</v>
      </c>
      <c r="E3031">
        <v>5.71</v>
      </c>
      <c r="F3031">
        <v>7.44</v>
      </c>
      <c r="G3031">
        <v>5.93</v>
      </c>
      <c r="H3031">
        <v>2600</v>
      </c>
      <c r="I3031">
        <v>5.3230000000000004</v>
      </c>
      <c r="J3031" t="s">
        <v>76</v>
      </c>
      <c r="K3031">
        <v>63.72</v>
      </c>
      <c r="L3031">
        <v>5.7047549999999996</v>
      </c>
      <c r="M3031">
        <v>0.2672332115927884</v>
      </c>
      <c r="N3031">
        <v>5.6535779999999987</v>
      </c>
      <c r="O3031">
        <v>1.1748666065985309</v>
      </c>
      <c r="P3031">
        <v>928302</v>
      </c>
      <c r="Q3031">
        <v>2147000</v>
      </c>
      <c r="R3031">
        <v>0.43</v>
      </c>
      <c r="S3031">
        <v>29.687999999999999</v>
      </c>
      <c r="T3031">
        <v>7.0319999999999991</v>
      </c>
      <c r="U3031">
        <v>16.980399999999999</v>
      </c>
      <c r="V3031">
        <f t="shared" si="412"/>
        <v>2.4916024587516903</v>
      </c>
      <c r="AC3031">
        <v>6.09</v>
      </c>
      <c r="AD3031">
        <v>5.63</v>
      </c>
      <c r="AH3031" s="85">
        <f>IF(AND(M3031&lt;Variables!$G$6,M3031&gt;Variables!$G$5),0,1)</f>
        <v>1</v>
      </c>
      <c r="AI3031" s="85">
        <f t="shared" si="414"/>
        <v>0</v>
      </c>
      <c r="AJ3031" s="85">
        <f>IF(I3031&gt;Variables!$G$7,0,1)</f>
        <v>0</v>
      </c>
      <c r="AK3031" s="85">
        <f>IF(F3031&gt;Variables!$G$8,0,1)</f>
        <v>1</v>
      </c>
      <c r="AL3031" s="85">
        <f>IF(G3031&gt;Variables!$G$9,0,1)</f>
        <v>1</v>
      </c>
      <c r="AM3031" s="85">
        <f>IF(AND(K3031&gt;Variables!$G$10,K3031&lt;Variables!$G$11),0,1)</f>
        <v>0</v>
      </c>
      <c r="AN3031" s="103">
        <f>IF(H3031&lt;Variables!$G$13,1,0)</f>
        <v>0</v>
      </c>
      <c r="AO3031" s="101">
        <f>IF(R3031&lt;Variables!$G$12,0,1)</f>
        <v>0</v>
      </c>
      <c r="AP3031" s="86">
        <f t="shared" si="413"/>
        <v>0</v>
      </c>
      <c r="AR3031">
        <v>0</v>
      </c>
      <c r="AS3031">
        <v>1</v>
      </c>
      <c r="AT3031">
        <v>0</v>
      </c>
      <c r="AU3031">
        <v>0</v>
      </c>
      <c r="BA3031">
        <v>0.32</v>
      </c>
    </row>
    <row r="3032" spans="3:53" ht="12.75" x14ac:dyDescent="0.2">
      <c r="C3032" t="s">
        <v>768</v>
      </c>
      <c r="D3032" t="s">
        <v>762</v>
      </c>
      <c r="E3032">
        <v>4.93</v>
      </c>
      <c r="F3032">
        <v>14.29</v>
      </c>
      <c r="G3032">
        <v>12.56</v>
      </c>
      <c r="H3032">
        <v>206.58</v>
      </c>
      <c r="I3032">
        <v>-62.78</v>
      </c>
      <c r="J3032" t="s">
        <v>76</v>
      </c>
      <c r="K3032">
        <v>34.18</v>
      </c>
      <c r="L3032">
        <v>5.0434900000000003</v>
      </c>
      <c r="M3032">
        <v>-2.2502275210221598</v>
      </c>
      <c r="N3032">
        <v>5.0726739999999992</v>
      </c>
      <c r="O3032">
        <v>-2.8125994298076229</v>
      </c>
      <c r="P3032">
        <v>2620000</v>
      </c>
      <c r="Q3032">
        <v>723910</v>
      </c>
      <c r="R3032">
        <v>3.62</v>
      </c>
      <c r="S3032">
        <v>29.687999999999999</v>
      </c>
      <c r="T3032">
        <v>7.0319999999999991</v>
      </c>
      <c r="U3032">
        <v>16.980399999999999</v>
      </c>
      <c r="V3032">
        <f t="shared" si="412"/>
        <v>2.1588019605297126</v>
      </c>
      <c r="AC3032">
        <v>4.95</v>
      </c>
      <c r="AD3032">
        <v>4.46</v>
      </c>
      <c r="AH3032" s="85">
        <f>IF(AND(M3032&lt;Variables!$G$6,M3032&gt;Variables!$G$5),0,1)</f>
        <v>0</v>
      </c>
      <c r="AI3032" s="85">
        <f t="shared" si="414"/>
        <v>1</v>
      </c>
      <c r="AJ3032" s="85">
        <f>IF(I3032&gt;Variables!$G$7,0,1)</f>
        <v>1</v>
      </c>
      <c r="AK3032" s="85">
        <f>IF(F3032&gt;Variables!$G$8,0,1)</f>
        <v>0</v>
      </c>
      <c r="AL3032" s="85">
        <f>IF(G3032&gt;Variables!$G$9,0,1)</f>
        <v>0</v>
      </c>
      <c r="AM3032" s="85">
        <f>IF(AND(K3032&gt;Variables!$G$10,K3032&lt;Variables!$G$11),0,1)</f>
        <v>1</v>
      </c>
      <c r="AN3032" s="103">
        <f>IF(H3032&lt;Variables!$G$13,1,0)</f>
        <v>1</v>
      </c>
      <c r="AO3032" s="101">
        <f>IF(R3032&lt;Variables!$G$12,0,1)</f>
        <v>1</v>
      </c>
      <c r="AP3032" s="86">
        <f t="shared" si="413"/>
        <v>0</v>
      </c>
      <c r="AR3032">
        <v>0</v>
      </c>
      <c r="AS3032">
        <v>0</v>
      </c>
      <c r="AT3032">
        <v>1</v>
      </c>
      <c r="AU3032">
        <v>0</v>
      </c>
      <c r="BA3032">
        <v>-2.25</v>
      </c>
    </row>
    <row r="3033" spans="3:53" ht="12.75" x14ac:dyDescent="0.2">
      <c r="C3033" t="s">
        <v>768</v>
      </c>
      <c r="D3033" t="s">
        <v>766</v>
      </c>
      <c r="E3033">
        <v>3.87</v>
      </c>
      <c r="F3033">
        <v>25</v>
      </c>
      <c r="G3033">
        <v>18.850000000000001</v>
      </c>
      <c r="H3033">
        <v>329.91</v>
      </c>
      <c r="I3033">
        <v>-84.233000000000004</v>
      </c>
      <c r="J3033" t="s">
        <v>76</v>
      </c>
      <c r="K3033">
        <v>53.58</v>
      </c>
      <c r="L3033">
        <v>3.9005899999999998</v>
      </c>
      <c r="M3033">
        <v>-6.127278180993425E-2</v>
      </c>
      <c r="N3033">
        <v>3.7785000000000002</v>
      </c>
      <c r="O3033">
        <v>3.1679237792775008</v>
      </c>
      <c r="P3033">
        <v>15298000</v>
      </c>
      <c r="Q3033">
        <v>93135000</v>
      </c>
      <c r="R3033">
        <v>0.16</v>
      </c>
      <c r="S3033">
        <v>29.687999999999999</v>
      </c>
      <c r="T3033">
        <v>7.0319999999999991</v>
      </c>
      <c r="U3033">
        <v>16.980399999999999</v>
      </c>
      <c r="V3033">
        <f t="shared" si="412"/>
        <v>2.406315394069102</v>
      </c>
      <c r="AC3033">
        <v>3.93</v>
      </c>
      <c r="AD3033">
        <v>3.49</v>
      </c>
      <c r="AH3033" s="85">
        <f>IF(AND(M3033&lt;Variables!$G$6,M3033&gt;Variables!$G$5),0,1)</f>
        <v>1</v>
      </c>
      <c r="AI3033" s="85">
        <f t="shared" si="414"/>
        <v>0</v>
      </c>
      <c r="AJ3033" s="85">
        <f>IF(I3033&gt;Variables!$G$7,0,1)</f>
        <v>1</v>
      </c>
      <c r="AK3033" s="85">
        <f>IF(F3033&gt;Variables!$G$8,0,1)</f>
        <v>0</v>
      </c>
      <c r="AL3033" s="85">
        <f>IF(G3033&gt;Variables!$G$9,0,1)</f>
        <v>0</v>
      </c>
      <c r="AM3033" s="85">
        <f>IF(AND(K3033&gt;Variables!$G$10,K3033&lt;Variables!$G$11),0,1)</f>
        <v>0</v>
      </c>
      <c r="AN3033" s="103">
        <f>IF(H3033&lt;Variables!$G$13,1,0)</f>
        <v>1</v>
      </c>
      <c r="AO3033" s="101">
        <f>IF(R3033&lt;Variables!$G$12,0,1)</f>
        <v>0</v>
      </c>
      <c r="AP3033" s="86">
        <f t="shared" si="413"/>
        <v>0</v>
      </c>
      <c r="AR3033">
        <v>0</v>
      </c>
      <c r="AS3033">
        <v>0</v>
      </c>
      <c r="AT3033">
        <v>1</v>
      </c>
      <c r="AU3033">
        <v>0</v>
      </c>
      <c r="BA3033">
        <v>-2.25</v>
      </c>
    </row>
    <row r="3034" spans="3:53" ht="12.75" x14ac:dyDescent="0.2">
      <c r="C3034" t="s">
        <v>768</v>
      </c>
      <c r="D3034" t="s">
        <v>741</v>
      </c>
      <c r="E3034">
        <v>11.95</v>
      </c>
      <c r="F3034">
        <v>29.51</v>
      </c>
      <c r="G3034">
        <v>3.66</v>
      </c>
      <c r="H3034">
        <v>204.42</v>
      </c>
      <c r="I3034">
        <v>11.568</v>
      </c>
      <c r="J3034" t="s">
        <v>76</v>
      </c>
      <c r="K3034">
        <v>70.67</v>
      </c>
      <c r="L3034">
        <v>11.91025</v>
      </c>
      <c r="M3034">
        <v>0.29176549610630109</v>
      </c>
      <c r="N3034">
        <v>11.91268</v>
      </c>
      <c r="O3034">
        <v>0.27130754792371292</v>
      </c>
      <c r="P3034">
        <v>1990000</v>
      </c>
      <c r="Q3034">
        <v>83360</v>
      </c>
      <c r="R3034">
        <v>23.87</v>
      </c>
      <c r="S3034">
        <v>29.687999999999999</v>
      </c>
      <c r="T3034">
        <v>7.0319999999999991</v>
      </c>
      <c r="U3034">
        <v>16.980399999999999</v>
      </c>
      <c r="V3034">
        <f t="shared" si="412"/>
        <v>2.5561383674817901</v>
      </c>
      <c r="AC3034">
        <v>12</v>
      </c>
      <c r="AD3034">
        <v>11.87</v>
      </c>
      <c r="AH3034" s="85">
        <f>IF(AND(M3034&lt;Variables!$G$6,M3034&gt;Variables!$G$5),0,1)</f>
        <v>1</v>
      </c>
      <c r="AI3034" s="85">
        <f t="shared" si="414"/>
        <v>1</v>
      </c>
      <c r="AJ3034" s="85">
        <f>IF(I3034&gt;Variables!$G$7,0,1)</f>
        <v>0</v>
      </c>
      <c r="AK3034" s="85">
        <f>IF(F3034&gt;Variables!$G$8,0,1)</f>
        <v>0</v>
      </c>
      <c r="AL3034" s="85">
        <f>IF(G3034&gt;Variables!$G$9,0,1)</f>
        <v>1</v>
      </c>
      <c r="AM3034" s="85">
        <f>IF(AND(K3034&gt;Variables!$G$10,K3034&lt;Variables!$G$11),0,1)</f>
        <v>0</v>
      </c>
      <c r="AN3034" s="103">
        <f>IF(H3034&lt;Variables!$G$13,1,0)</f>
        <v>1</v>
      </c>
      <c r="AO3034" s="101">
        <f>IF(R3034&lt;Variables!$G$12,0,1)</f>
        <v>1</v>
      </c>
      <c r="AP3034" s="86">
        <f t="shared" si="413"/>
        <v>0</v>
      </c>
      <c r="AR3034">
        <v>0</v>
      </c>
      <c r="AS3034">
        <v>1</v>
      </c>
      <c r="AT3034">
        <v>0</v>
      </c>
      <c r="AU3034">
        <v>0</v>
      </c>
      <c r="BA3034">
        <v>0.2</v>
      </c>
    </row>
    <row r="3035" spans="3:53" ht="12.75" x14ac:dyDescent="0.2">
      <c r="C3035" t="s">
        <v>768</v>
      </c>
      <c r="D3035" t="s">
        <v>753</v>
      </c>
      <c r="E3035">
        <v>0.85</v>
      </c>
      <c r="F3035">
        <v>6.05</v>
      </c>
      <c r="G3035">
        <v>4.28</v>
      </c>
      <c r="H3035">
        <v>-99999</v>
      </c>
      <c r="I3035">
        <v>151.667</v>
      </c>
      <c r="J3035" t="s">
        <v>78</v>
      </c>
      <c r="K3035">
        <v>48.21</v>
      </c>
      <c r="L3035">
        <v>0.85644133333333328</v>
      </c>
      <c r="M3035">
        <v>-0.15661707126076421</v>
      </c>
      <c r="N3035">
        <v>0.85867548936170213</v>
      </c>
      <c r="O3035">
        <v>-0.41639588016655771</v>
      </c>
      <c r="P3035">
        <v>1256000</v>
      </c>
      <c r="Q3035">
        <v>2261000</v>
      </c>
      <c r="R3035">
        <v>0.56000000000000005</v>
      </c>
      <c r="S3035">
        <v>29.687999999999999</v>
      </c>
      <c r="T3035">
        <v>7.0319999999999991</v>
      </c>
      <c r="U3035">
        <v>16.980399999999999</v>
      </c>
      <c r="V3035">
        <f t="shared" si="412"/>
        <v>2.3517180087705558</v>
      </c>
      <c r="AC3035">
        <v>0.85950000000000004</v>
      </c>
      <c r="AD3035">
        <v>0.83330000000000004</v>
      </c>
      <c r="AH3035" s="85">
        <f>IF(AND(M3035&lt;Variables!$G$6,M3035&gt;Variables!$G$5),0,1)</f>
        <v>1</v>
      </c>
      <c r="AI3035" s="85">
        <f t="shared" si="414"/>
        <v>1</v>
      </c>
      <c r="AJ3035" s="85">
        <f>IF(I3035&gt;Variables!$G$7,0,1)</f>
        <v>0</v>
      </c>
      <c r="AK3035" s="85">
        <f>IF(F3035&gt;Variables!$G$8,0,1)</f>
        <v>1</v>
      </c>
      <c r="AL3035" s="85">
        <f>IF(G3035&gt;Variables!$G$9,0,1)</f>
        <v>1</v>
      </c>
      <c r="AM3035" s="85">
        <f>IF(AND(K3035&gt;Variables!$G$10,K3035&lt;Variables!$G$11),0,1)</f>
        <v>1</v>
      </c>
      <c r="AN3035" s="103">
        <f>IF(H3035&lt;Variables!$G$13,1,0)</f>
        <v>1</v>
      </c>
      <c r="AO3035" s="101">
        <f>IF(R3035&lt;Variables!$G$12,0,1)</f>
        <v>0</v>
      </c>
      <c r="AP3035" s="86">
        <f t="shared" si="413"/>
        <v>1</v>
      </c>
      <c r="AR3035">
        <v>0</v>
      </c>
      <c r="AS3035">
        <v>0</v>
      </c>
      <c r="AT3035">
        <v>0</v>
      </c>
      <c r="AU3035">
        <v>1</v>
      </c>
      <c r="BA3035">
        <v>-1.06</v>
      </c>
    </row>
    <row r="3036" spans="3:53" ht="12.75" x14ac:dyDescent="0.2">
      <c r="C3036" t="s">
        <v>768</v>
      </c>
      <c r="D3036" t="s">
        <v>735</v>
      </c>
      <c r="E3036">
        <v>4.1900000000000004</v>
      </c>
      <c r="F3036">
        <v>60.5</v>
      </c>
      <c r="G3036">
        <v>23.58</v>
      </c>
      <c r="H3036">
        <v>147.05000000000001</v>
      </c>
      <c r="I3036">
        <v>-7.2430000000000003</v>
      </c>
      <c r="J3036" t="s">
        <v>76</v>
      </c>
      <c r="K3036">
        <v>52.12</v>
      </c>
      <c r="L3036">
        <v>4.0382900000000008</v>
      </c>
      <c r="M3036">
        <v>2.51864031557909</v>
      </c>
      <c r="N3036">
        <v>4.1854979999999999</v>
      </c>
      <c r="O3036">
        <v>-1.087039105024068</v>
      </c>
      <c r="P3036">
        <v>87810000</v>
      </c>
      <c r="Q3036">
        <v>2260000</v>
      </c>
      <c r="R3036">
        <v>38.85</v>
      </c>
      <c r="S3036">
        <v>29.687999999999999</v>
      </c>
      <c r="T3036">
        <v>7.0319999999999991</v>
      </c>
      <c r="U3036">
        <v>16.980399999999999</v>
      </c>
      <c r="V3036">
        <f t="shared" si="412"/>
        <v>2.3080580253443919</v>
      </c>
      <c r="AC3036">
        <v>4.3</v>
      </c>
      <c r="AD3036">
        <v>3.11</v>
      </c>
      <c r="AH3036" s="85">
        <f>IF(AND(M3036&lt;Variables!$G$6,M3036&gt;Variables!$G$5),0,1)</f>
        <v>1</v>
      </c>
      <c r="AI3036" s="85">
        <f t="shared" si="414"/>
        <v>1</v>
      </c>
      <c r="AJ3036" s="85">
        <f>IF(I3036&gt;Variables!$G$7,0,1)</f>
        <v>1</v>
      </c>
      <c r="AK3036" s="85">
        <f>IF(F3036&gt;Variables!$G$8,0,1)</f>
        <v>0</v>
      </c>
      <c r="AL3036" s="85">
        <f>IF(G3036&gt;Variables!$G$9,0,1)</f>
        <v>0</v>
      </c>
      <c r="AM3036" s="85">
        <f>IF(AND(K3036&gt;Variables!$G$10,K3036&lt;Variables!$G$11),0,1)</f>
        <v>0</v>
      </c>
      <c r="AN3036" s="103">
        <f>IF(H3036&lt;Variables!$G$13,1,0)</f>
        <v>1</v>
      </c>
      <c r="AO3036" s="101">
        <f>IF(R3036&lt;Variables!$G$12,0,1)</f>
        <v>1</v>
      </c>
      <c r="AP3036" s="86">
        <f t="shared" si="413"/>
        <v>0</v>
      </c>
      <c r="AR3036">
        <v>1</v>
      </c>
      <c r="AS3036">
        <v>0</v>
      </c>
      <c r="AT3036">
        <v>0</v>
      </c>
      <c r="AU3036">
        <v>0</v>
      </c>
      <c r="BA3036">
        <v>2</v>
      </c>
    </row>
    <row r="3037" spans="3:53" ht="12.75" x14ac:dyDescent="0.2">
      <c r="C3037" t="s">
        <v>768</v>
      </c>
      <c r="D3037" t="s">
        <v>737</v>
      </c>
      <c r="E3037">
        <v>63.28</v>
      </c>
      <c r="F3037">
        <v>5.86</v>
      </c>
      <c r="G3037">
        <v>2.79</v>
      </c>
      <c r="H3037">
        <v>87200</v>
      </c>
      <c r="I3037">
        <v>6.0000000000000001E-3</v>
      </c>
      <c r="J3037" t="s">
        <v>78</v>
      </c>
      <c r="K3037">
        <v>52.43</v>
      </c>
      <c r="L3037">
        <v>63.346699999999998</v>
      </c>
      <c r="M3037">
        <v>-9.0770316370067328E-2</v>
      </c>
      <c r="N3037">
        <v>63.014309999999988</v>
      </c>
      <c r="O3037">
        <v>0.43623424584035958</v>
      </c>
      <c r="P3037">
        <v>16041000</v>
      </c>
      <c r="Q3037">
        <v>18048000</v>
      </c>
      <c r="R3037">
        <v>0.89</v>
      </c>
      <c r="S3037">
        <v>29.687999999999999</v>
      </c>
      <c r="T3037">
        <v>7.0319999999999991</v>
      </c>
      <c r="U3037">
        <v>16.980399999999999</v>
      </c>
      <c r="V3037">
        <f t="shared" si="412"/>
        <v>2.3951718397826558</v>
      </c>
      <c r="AC3037">
        <v>63.674999999999997</v>
      </c>
      <c r="AD3037">
        <v>62.48</v>
      </c>
      <c r="AH3037" s="85">
        <f>IF(AND(M3037&lt;Variables!$G$6,M3037&gt;Variables!$G$5),0,1)</f>
        <v>1</v>
      </c>
      <c r="AI3037" s="85">
        <f t="shared" si="414"/>
        <v>0</v>
      </c>
      <c r="AJ3037" s="85">
        <f>IF(I3037&gt;Variables!$G$7,0,1)</f>
        <v>0</v>
      </c>
      <c r="AK3037" s="85">
        <f>IF(F3037&gt;Variables!$G$8,0,1)</f>
        <v>1</v>
      </c>
      <c r="AL3037" s="85">
        <f>IF(G3037&gt;Variables!$G$9,0,1)</f>
        <v>1</v>
      </c>
      <c r="AM3037" s="85">
        <f>IF(AND(K3037&gt;Variables!$G$10,K3037&lt;Variables!$G$11),0,1)</f>
        <v>0</v>
      </c>
      <c r="AN3037" s="103">
        <f>IF(H3037&lt;Variables!$G$13,1,0)</f>
        <v>0</v>
      </c>
      <c r="AO3037" s="101">
        <f>IF(R3037&lt;Variables!$G$12,0,1)</f>
        <v>0</v>
      </c>
      <c r="AP3037" s="86">
        <f t="shared" si="413"/>
        <v>1</v>
      </c>
      <c r="AR3037">
        <v>0</v>
      </c>
      <c r="AS3037">
        <v>1</v>
      </c>
      <c r="AT3037">
        <v>0</v>
      </c>
      <c r="AU3037">
        <v>0</v>
      </c>
      <c r="BA3037">
        <v>-0.11</v>
      </c>
    </row>
    <row r="3038" spans="3:53" ht="12.75" x14ac:dyDescent="0.2">
      <c r="C3038" t="s">
        <v>768</v>
      </c>
      <c r="D3038" t="s">
        <v>383</v>
      </c>
      <c r="E3038">
        <v>1.26</v>
      </c>
      <c r="F3038">
        <v>8.6199999999999992</v>
      </c>
      <c r="G3038">
        <v>2.42</v>
      </c>
      <c r="H3038">
        <v>2070</v>
      </c>
      <c r="I3038">
        <v>-3.0489999999999999</v>
      </c>
      <c r="J3038" t="s">
        <v>78</v>
      </c>
      <c r="K3038">
        <v>62.15</v>
      </c>
      <c r="L3038">
        <v>1.2498499999999999</v>
      </c>
      <c r="M3038">
        <v>1.612193463215595</v>
      </c>
      <c r="N3038">
        <v>1.24221</v>
      </c>
      <c r="O3038">
        <v>2.237141868122154</v>
      </c>
      <c r="P3038">
        <v>19593000</v>
      </c>
      <c r="Q3038">
        <v>18512000</v>
      </c>
      <c r="R3038">
        <v>1.06</v>
      </c>
      <c r="S3038">
        <v>29.687999999999999</v>
      </c>
      <c r="T3038">
        <v>7.0319999999999991</v>
      </c>
      <c r="U3038">
        <v>16.980399999999999</v>
      </c>
      <c r="V3038">
        <f t="shared" si="412"/>
        <v>2.3943863910869299</v>
      </c>
      <c r="AC3038">
        <v>1.28</v>
      </c>
      <c r="AD3038">
        <v>1.19</v>
      </c>
      <c r="AH3038" s="85">
        <f>IF(AND(M3038&lt;Variables!$G$6,M3038&gt;Variables!$G$5),0,1)</f>
        <v>1</v>
      </c>
      <c r="AI3038" s="85">
        <f t="shared" si="414"/>
        <v>0</v>
      </c>
      <c r="AJ3038" s="85">
        <f>IF(I3038&gt;Variables!$G$7,0,1)</f>
        <v>1</v>
      </c>
      <c r="AK3038" s="85">
        <f>IF(F3038&gt;Variables!$G$8,0,1)</f>
        <v>1</v>
      </c>
      <c r="AL3038" s="85">
        <f>IF(G3038&gt;Variables!$G$9,0,1)</f>
        <v>1</v>
      </c>
      <c r="AM3038" s="85">
        <f>IF(AND(K3038&gt;Variables!$G$10,K3038&lt;Variables!$G$11),0,1)</f>
        <v>0</v>
      </c>
      <c r="AN3038" s="103">
        <f>IF(H3038&lt;Variables!$G$13,1,0)</f>
        <v>1</v>
      </c>
      <c r="AO3038" s="101">
        <f>IF(R3038&lt;Variables!$G$12,0,1)</f>
        <v>0</v>
      </c>
      <c r="AP3038" s="86">
        <f t="shared" si="413"/>
        <v>1</v>
      </c>
      <c r="AR3038">
        <v>0</v>
      </c>
      <c r="AS3038">
        <v>0</v>
      </c>
      <c r="AT3038">
        <v>1</v>
      </c>
      <c r="AU3038">
        <v>0</v>
      </c>
      <c r="BA3038">
        <v>-2.25</v>
      </c>
    </row>
    <row r="3039" spans="3:53" ht="12.75" x14ac:dyDescent="0.2">
      <c r="C3039" t="s">
        <v>768</v>
      </c>
      <c r="D3039" t="s">
        <v>769</v>
      </c>
      <c r="E3039">
        <v>41.61</v>
      </c>
      <c r="F3039">
        <v>8.7799999999999994</v>
      </c>
      <c r="G3039">
        <v>3.45</v>
      </c>
      <c r="H3039">
        <v>-99999</v>
      </c>
      <c r="I3039">
        <v>443.06400000000002</v>
      </c>
      <c r="J3039" t="s">
        <v>78</v>
      </c>
      <c r="K3039">
        <v>72.37</v>
      </c>
      <c r="L3039">
        <v>42.054499999999997</v>
      </c>
      <c r="M3039">
        <v>-1.0593396663852921</v>
      </c>
      <c r="N3039">
        <v>42.054499999999997</v>
      </c>
      <c r="O3039">
        <v>-1.0593396663852921</v>
      </c>
      <c r="P3039">
        <v>220033</v>
      </c>
      <c r="Q3039">
        <v>192114</v>
      </c>
      <c r="R3039">
        <v>1.1499999999999999</v>
      </c>
      <c r="S3039">
        <v>29.687999999999999</v>
      </c>
      <c r="T3039">
        <v>7.0319999999999991</v>
      </c>
      <c r="U3039">
        <v>16.980399999999999</v>
      </c>
      <c r="V3039">
        <f t="shared" si="412"/>
        <v>2.6947342043633862</v>
      </c>
      <c r="AC3039">
        <v>42.74</v>
      </c>
      <c r="AD3039">
        <v>41.45</v>
      </c>
      <c r="AH3039" s="85">
        <f>IF(AND(M3039&lt;Variables!$G$6,M3039&gt;Variables!$G$5),0,1)</f>
        <v>1</v>
      </c>
      <c r="AI3039" s="85">
        <f t="shared" si="414"/>
        <v>1</v>
      </c>
      <c r="AJ3039" s="85">
        <f>IF(I3039&gt;Variables!$G$7,0,1)</f>
        <v>0</v>
      </c>
      <c r="AK3039" s="85">
        <f>IF(F3039&gt;Variables!$G$8,0,1)</f>
        <v>1</v>
      </c>
      <c r="AL3039" s="85">
        <f>IF(G3039&gt;Variables!$G$9,0,1)</f>
        <v>1</v>
      </c>
      <c r="AM3039" s="85">
        <f>IF(AND(K3039&gt;Variables!$G$10,K3039&lt;Variables!$G$11),0,1)</f>
        <v>0</v>
      </c>
      <c r="AN3039" s="103">
        <f>IF(H3039&lt;Variables!$G$13,1,0)</f>
        <v>1</v>
      </c>
      <c r="AO3039" s="101">
        <f>IF(R3039&lt;Variables!$G$12,0,1)</f>
        <v>0</v>
      </c>
      <c r="AP3039" s="86">
        <f t="shared" si="413"/>
        <v>1</v>
      </c>
      <c r="AR3039">
        <v>1</v>
      </c>
      <c r="AS3039">
        <v>0</v>
      </c>
      <c r="AT3039">
        <v>0</v>
      </c>
      <c r="AU3039">
        <v>0</v>
      </c>
      <c r="BA3039">
        <v>2</v>
      </c>
    </row>
    <row r="3040" spans="3:53" ht="12.75" x14ac:dyDescent="0.2">
      <c r="C3040" s="182" t="s">
        <v>770</v>
      </c>
      <c r="D3040" s="182" t="s">
        <v>769</v>
      </c>
      <c r="E3040" s="182">
        <v>41.61</v>
      </c>
      <c r="F3040" s="182">
        <v>8.7799999999999994</v>
      </c>
      <c r="G3040" s="182">
        <v>3.45</v>
      </c>
      <c r="H3040" s="182">
        <v>-99999</v>
      </c>
      <c r="I3040" s="182">
        <v>443.06400000000002</v>
      </c>
      <c r="J3040" s="182" t="s">
        <v>78</v>
      </c>
      <c r="K3040" s="182">
        <v>72.37</v>
      </c>
      <c r="L3040" s="182">
        <v>41.609000000000002</v>
      </c>
      <c r="M3040" s="182">
        <v>0</v>
      </c>
      <c r="N3040" s="182">
        <v>42.054499999999997</v>
      </c>
      <c r="O3040" s="182">
        <v>-1.0593396663852921</v>
      </c>
      <c r="P3040" s="182">
        <v>220068</v>
      </c>
      <c r="Q3040" s="182">
        <v>192114</v>
      </c>
      <c r="R3040" s="182">
        <v>1.1499999999999999</v>
      </c>
      <c r="S3040" s="182">
        <v>27.277999999999999</v>
      </c>
      <c r="T3040" s="182">
        <v>6.7759999999999989</v>
      </c>
      <c r="U3040" s="182">
        <v>15.602</v>
      </c>
      <c r="V3040" s="182">
        <f t="shared" si="412"/>
        <v>2.5987532</v>
      </c>
      <c r="W3040" s="93"/>
      <c r="X3040" s="93"/>
      <c r="Y3040" s="93"/>
      <c r="Z3040" s="93"/>
      <c r="AA3040" s="93"/>
      <c r="AC3040">
        <v>42.74</v>
      </c>
      <c r="AD3040">
        <v>41.45</v>
      </c>
      <c r="AH3040" s="85">
        <f>IF(AND(M3040&lt;Variables!$G$6,M3040&gt;Variables!$G$5),0,1)</f>
        <v>1</v>
      </c>
      <c r="AI3040" s="85">
        <f t="shared" si="414"/>
        <v>1</v>
      </c>
      <c r="AJ3040" s="85">
        <f>IF(I3040&gt;Variables!$G$7,0,1)</f>
        <v>0</v>
      </c>
      <c r="AK3040" s="85">
        <f>IF(F3040&gt;Variables!$G$8,0,1)</f>
        <v>1</v>
      </c>
      <c r="AL3040" s="85">
        <f>IF(G3040&gt;Variables!$G$9,0,1)</f>
        <v>1</v>
      </c>
      <c r="AM3040" s="85">
        <f>IF(AND(K3040&gt;Variables!$G$10,K3040&lt;Variables!$G$11),0,1)</f>
        <v>0</v>
      </c>
      <c r="AN3040" s="103">
        <f>IF(H3040&lt;Variables!$G$13,1,0)</f>
        <v>1</v>
      </c>
      <c r="AO3040" s="101">
        <f>IF(R3040&lt;Variables!$G$12,0,1)</f>
        <v>0</v>
      </c>
      <c r="AP3040" s="86">
        <f t="shared" si="413"/>
        <v>1</v>
      </c>
      <c r="AR3040">
        <v>1</v>
      </c>
      <c r="AS3040">
        <v>0</v>
      </c>
      <c r="AT3040">
        <v>0</v>
      </c>
      <c r="AU3040">
        <v>0</v>
      </c>
      <c r="BA3040">
        <v>2</v>
      </c>
    </row>
    <row r="3041" spans="3:53" ht="12.75" x14ac:dyDescent="0.2">
      <c r="C3041" t="s">
        <v>770</v>
      </c>
      <c r="D3041" t="s">
        <v>748</v>
      </c>
      <c r="E3041">
        <v>14.67</v>
      </c>
      <c r="F3041">
        <v>26.48</v>
      </c>
      <c r="G3041">
        <v>2.29</v>
      </c>
      <c r="H3041">
        <v>1460</v>
      </c>
      <c r="I3041">
        <v>-65.510999999999996</v>
      </c>
      <c r="J3041" t="s">
        <v>78</v>
      </c>
      <c r="K3041">
        <v>35.53</v>
      </c>
      <c r="L3041">
        <v>15.284265</v>
      </c>
      <c r="M3041">
        <v>-3.6918033022850669</v>
      </c>
      <c r="N3041">
        <v>15.700374</v>
      </c>
      <c r="O3041">
        <v>-6.2442716332744439</v>
      </c>
      <c r="P3041">
        <v>84060000</v>
      </c>
      <c r="Q3041">
        <v>12270000</v>
      </c>
      <c r="R3041">
        <v>6.85</v>
      </c>
      <c r="S3041">
        <v>27.277999999999999</v>
      </c>
      <c r="T3041">
        <v>6.7759999999999989</v>
      </c>
      <c r="U3041">
        <v>15.602</v>
      </c>
      <c r="V3041">
        <f t="shared" si="412"/>
        <v>2.158799588611032</v>
      </c>
      <c r="AC3041">
        <v>15.7</v>
      </c>
      <c r="AD3041">
        <v>13.1</v>
      </c>
      <c r="AH3041" s="85">
        <f>IF(AND(M3041&lt;Variables!$G$6,M3041&gt;Variables!$G$5),0,1)</f>
        <v>0</v>
      </c>
      <c r="AI3041" s="85">
        <f t="shared" si="414"/>
        <v>1</v>
      </c>
      <c r="AJ3041" s="85">
        <f>IF(I3041&gt;Variables!$G$7,0,1)</f>
        <v>1</v>
      </c>
      <c r="AK3041" s="85">
        <f>IF(F3041&gt;Variables!$G$8,0,1)</f>
        <v>0</v>
      </c>
      <c r="AL3041" s="85">
        <f>IF(G3041&gt;Variables!$G$9,0,1)</f>
        <v>1</v>
      </c>
      <c r="AM3041" s="85">
        <f>IF(AND(K3041&gt;Variables!$G$10,K3041&lt;Variables!$G$11),0,1)</f>
        <v>1</v>
      </c>
      <c r="AN3041" s="103">
        <f>IF(H3041&lt;Variables!$G$13,1,0)</f>
        <v>1</v>
      </c>
      <c r="AO3041" s="101">
        <f>IF(R3041&lt;Variables!$G$12,0,1)</f>
        <v>1</v>
      </c>
      <c r="AP3041" s="86">
        <f t="shared" si="413"/>
        <v>1</v>
      </c>
      <c r="AR3041">
        <v>0</v>
      </c>
      <c r="AS3041">
        <v>0</v>
      </c>
      <c r="AT3041">
        <v>1</v>
      </c>
      <c r="AU3041">
        <v>0</v>
      </c>
      <c r="BA3041">
        <v>-2.25</v>
      </c>
    </row>
    <row r="3042" spans="3:53" ht="12.75" x14ac:dyDescent="0.2">
      <c r="C3042" t="s">
        <v>770</v>
      </c>
      <c r="D3042" t="s">
        <v>742</v>
      </c>
      <c r="E3042">
        <v>126.81</v>
      </c>
      <c r="F3042">
        <v>7.47</v>
      </c>
      <c r="G3042">
        <v>-1.91</v>
      </c>
      <c r="H3042">
        <v>10630</v>
      </c>
      <c r="I3042">
        <v>-0.03</v>
      </c>
      <c r="J3042" t="s">
        <v>78</v>
      </c>
      <c r="K3042">
        <v>54.9</v>
      </c>
      <c r="L3042">
        <v>126.9877</v>
      </c>
      <c r="M3042">
        <v>6.480942642474441E-2</v>
      </c>
      <c r="N3042">
        <v>126.37521</v>
      </c>
      <c r="O3042">
        <v>0.54978345832225473</v>
      </c>
      <c r="P3042">
        <v>1447000</v>
      </c>
      <c r="Q3042">
        <v>1112000</v>
      </c>
      <c r="R3042">
        <v>1.3</v>
      </c>
      <c r="S3042">
        <v>27.277999999999999</v>
      </c>
      <c r="T3042">
        <v>6.7759999999999989</v>
      </c>
      <c r="U3042">
        <v>15.602</v>
      </c>
      <c r="V3042">
        <f t="shared" si="412"/>
        <v>2.4151618237577348</v>
      </c>
      <c r="AC3042">
        <v>130.02000000000001</v>
      </c>
      <c r="AD3042">
        <v>124.75</v>
      </c>
      <c r="AH3042" s="85">
        <f>IF(AND(M3042&lt;Variables!$G$6,M3042&gt;Variables!$G$5),0,1)</f>
        <v>1</v>
      </c>
      <c r="AI3042" s="85">
        <f t="shared" si="414"/>
        <v>0</v>
      </c>
      <c r="AJ3042" s="85">
        <f>IF(I3042&gt;Variables!$G$7,0,1)</f>
        <v>1</v>
      </c>
      <c r="AK3042" s="85">
        <f>IF(F3042&gt;Variables!$G$8,0,1)</f>
        <v>1</v>
      </c>
      <c r="AL3042" s="85">
        <f>IF(G3042&gt;Variables!$G$9,0,1)</f>
        <v>1</v>
      </c>
      <c r="AM3042" s="85">
        <f>IF(AND(K3042&gt;Variables!$G$10,K3042&lt;Variables!$G$11),0,1)</f>
        <v>0</v>
      </c>
      <c r="AN3042" s="103">
        <f>IF(H3042&lt;Variables!$G$13,1,0)</f>
        <v>0</v>
      </c>
      <c r="AO3042" s="101">
        <f>IF(R3042&lt;Variables!$G$12,0,1)</f>
        <v>0</v>
      </c>
      <c r="AP3042" s="86">
        <f t="shared" si="413"/>
        <v>1</v>
      </c>
      <c r="AR3042">
        <v>0</v>
      </c>
      <c r="AS3042">
        <v>0</v>
      </c>
      <c r="AT3042">
        <v>1</v>
      </c>
      <c r="AU3042">
        <v>0</v>
      </c>
      <c r="BA3042">
        <v>-1.4</v>
      </c>
    </row>
    <row r="3043" spans="3:53" ht="12.75" x14ac:dyDescent="0.2">
      <c r="C3043" t="s">
        <v>770</v>
      </c>
      <c r="D3043" t="s">
        <v>133</v>
      </c>
      <c r="E3043">
        <v>4.72</v>
      </c>
      <c r="F3043">
        <v>25.79</v>
      </c>
      <c r="G3043">
        <v>13.13</v>
      </c>
      <c r="H3043">
        <v>19.12</v>
      </c>
      <c r="I3043">
        <v>-76.563999999999993</v>
      </c>
      <c r="J3043" t="s">
        <v>78</v>
      </c>
      <c r="K3043">
        <v>46.26</v>
      </c>
      <c r="L3043">
        <v>4.8965750000000003</v>
      </c>
      <c r="M3043">
        <v>-3.1976432506394801</v>
      </c>
      <c r="N3043">
        <v>4.6844282608695647</v>
      </c>
      <c r="O3043">
        <v>1.18630782745982</v>
      </c>
      <c r="P3043">
        <v>6780000</v>
      </c>
      <c r="Q3043">
        <v>4420000</v>
      </c>
      <c r="R3043">
        <v>1.53</v>
      </c>
      <c r="S3043">
        <v>27.277999999999999</v>
      </c>
      <c r="T3043">
        <v>6.7759999999999989</v>
      </c>
      <c r="U3043">
        <v>15.602</v>
      </c>
      <c r="V3043">
        <f t="shared" si="412"/>
        <v>2.3768541960492797</v>
      </c>
      <c r="AC3043">
        <v>4.79</v>
      </c>
      <c r="AD3043">
        <v>4.01</v>
      </c>
      <c r="AH3043" s="85">
        <f>IF(AND(M3043&lt;Variables!$G$6,M3043&gt;Variables!$G$5),0,1)</f>
        <v>0</v>
      </c>
      <c r="AI3043" s="85">
        <f t="shared" si="414"/>
        <v>0</v>
      </c>
      <c r="AJ3043" s="85">
        <f>IF(I3043&gt;Variables!$G$7,0,1)</f>
        <v>1</v>
      </c>
      <c r="AK3043" s="85">
        <f>IF(F3043&gt;Variables!$G$8,0,1)</f>
        <v>0</v>
      </c>
      <c r="AL3043" s="85">
        <f>IF(G3043&gt;Variables!$G$9,0,1)</f>
        <v>0</v>
      </c>
      <c r="AM3043" s="85">
        <f>IF(AND(K3043&gt;Variables!$G$10,K3043&lt;Variables!$G$11),0,1)</f>
        <v>1</v>
      </c>
      <c r="AN3043" s="103">
        <f>IF(H3043&lt;Variables!$G$13,1,0)</f>
        <v>1</v>
      </c>
      <c r="AO3043" s="101">
        <f>IF(R3043&lt;Variables!$G$12,0,1)</f>
        <v>0</v>
      </c>
      <c r="AP3043" s="86">
        <f t="shared" si="413"/>
        <v>1</v>
      </c>
      <c r="AR3043">
        <v>0</v>
      </c>
      <c r="AS3043">
        <v>0</v>
      </c>
      <c r="AT3043">
        <v>1</v>
      </c>
      <c r="AU3043">
        <v>0</v>
      </c>
      <c r="BA3043">
        <v>-2.25</v>
      </c>
    </row>
    <row r="3044" spans="3:53" ht="12.75" x14ac:dyDescent="0.2">
      <c r="C3044" t="s">
        <v>770</v>
      </c>
      <c r="D3044" t="s">
        <v>745</v>
      </c>
      <c r="E3044">
        <v>1.4</v>
      </c>
      <c r="F3044">
        <v>23.73</v>
      </c>
      <c r="G3044">
        <v>1.77</v>
      </c>
      <c r="H3044">
        <v>1830</v>
      </c>
      <c r="I3044">
        <v>-50.273000000000003</v>
      </c>
      <c r="J3044" t="s">
        <v>78</v>
      </c>
      <c r="K3044">
        <v>61.82</v>
      </c>
      <c r="L3044">
        <v>1.3709100000000001</v>
      </c>
      <c r="M3044">
        <v>2.078181645768149</v>
      </c>
      <c r="N3044">
        <v>1.351496</v>
      </c>
      <c r="O3044">
        <v>3.5445165949436732</v>
      </c>
      <c r="P3044">
        <v>437638000</v>
      </c>
      <c r="Q3044">
        <v>237717000</v>
      </c>
      <c r="R3044">
        <v>1.84</v>
      </c>
      <c r="S3044">
        <v>27.277999999999999</v>
      </c>
      <c r="T3044">
        <v>6.7759999999999989</v>
      </c>
      <c r="U3044">
        <v>15.602</v>
      </c>
      <c r="V3044">
        <f t="shared" si="412"/>
        <v>2.3644813360410235</v>
      </c>
      <c r="AC3044">
        <v>1.49</v>
      </c>
      <c r="AD3044">
        <v>1.24</v>
      </c>
      <c r="AH3044" s="85">
        <f>IF(AND(M3044&lt;Variables!$G$6,M3044&gt;Variables!$G$5),0,1)</f>
        <v>1</v>
      </c>
      <c r="AI3044" s="85">
        <f t="shared" si="414"/>
        <v>0</v>
      </c>
      <c r="AJ3044" s="85">
        <f>IF(I3044&gt;Variables!$G$7,0,1)</f>
        <v>1</v>
      </c>
      <c r="AK3044" s="85">
        <f>IF(F3044&gt;Variables!$G$8,0,1)</f>
        <v>0</v>
      </c>
      <c r="AL3044" s="85">
        <f>IF(G3044&gt;Variables!$G$9,0,1)</f>
        <v>1</v>
      </c>
      <c r="AM3044" s="85">
        <f>IF(AND(K3044&gt;Variables!$G$10,K3044&lt;Variables!$G$11),0,1)</f>
        <v>0</v>
      </c>
      <c r="AN3044" s="103">
        <f>IF(H3044&lt;Variables!$G$13,1,0)</f>
        <v>1</v>
      </c>
      <c r="AO3044" s="101">
        <f>IF(R3044&lt;Variables!$G$12,0,1)</f>
        <v>0</v>
      </c>
      <c r="AP3044" s="86">
        <f t="shared" si="413"/>
        <v>1</v>
      </c>
      <c r="AR3044">
        <v>1</v>
      </c>
      <c r="AS3044">
        <v>0</v>
      </c>
      <c r="AT3044">
        <v>0</v>
      </c>
      <c r="AU3044">
        <v>0</v>
      </c>
      <c r="BA3044">
        <v>2</v>
      </c>
    </row>
    <row r="3045" spans="3:53" ht="12.75" x14ac:dyDescent="0.2">
      <c r="C3045" t="s">
        <v>770</v>
      </c>
      <c r="D3045" t="s">
        <v>763</v>
      </c>
      <c r="E3045">
        <v>28.8</v>
      </c>
      <c r="F3045">
        <v>20.239999999999998</v>
      </c>
      <c r="G3045">
        <v>12.2</v>
      </c>
      <c r="H3045">
        <v>727.98</v>
      </c>
      <c r="I3045">
        <v>312.43700000000001</v>
      </c>
      <c r="J3045" t="s">
        <v>78</v>
      </c>
      <c r="K3045">
        <v>51.99</v>
      </c>
      <c r="L3045">
        <v>28.695676470588239</v>
      </c>
      <c r="M3045">
        <v>0.29385447490040267</v>
      </c>
      <c r="N3045">
        <v>28.64114468085106</v>
      </c>
      <c r="O3045">
        <v>0.48481064809458391</v>
      </c>
      <c r="P3045">
        <v>820480</v>
      </c>
      <c r="Q3045">
        <v>262270</v>
      </c>
      <c r="R3045">
        <v>3.13</v>
      </c>
      <c r="S3045">
        <v>27.277999999999999</v>
      </c>
      <c r="T3045">
        <v>6.7759999999999989</v>
      </c>
      <c r="U3045">
        <v>15.602</v>
      </c>
      <c r="V3045">
        <f t="shared" si="412"/>
        <v>2.3782873667227995</v>
      </c>
      <c r="AC3045">
        <v>30.9499</v>
      </c>
      <c r="AD3045">
        <v>28.66</v>
      </c>
      <c r="AH3045" s="85">
        <f>IF(AND(M3045&lt;Variables!$G$6,M3045&gt;Variables!$G$5),0,1)</f>
        <v>1</v>
      </c>
      <c r="AI3045" s="85">
        <f t="shared" si="414"/>
        <v>0</v>
      </c>
      <c r="AJ3045" s="85">
        <f>IF(I3045&gt;Variables!$G$7,0,1)</f>
        <v>0</v>
      </c>
      <c r="AK3045" s="85">
        <f>IF(F3045&gt;Variables!$G$8,0,1)</f>
        <v>0</v>
      </c>
      <c r="AL3045" s="85">
        <f>IF(G3045&gt;Variables!$G$9,0,1)</f>
        <v>0</v>
      </c>
      <c r="AM3045" s="85">
        <f>IF(AND(K3045&gt;Variables!$G$10,K3045&lt;Variables!$G$11),0,1)</f>
        <v>0</v>
      </c>
      <c r="AN3045" s="103">
        <f>IF(H3045&lt;Variables!$G$13,1,0)</f>
        <v>1</v>
      </c>
      <c r="AO3045" s="101">
        <f>IF(R3045&lt;Variables!$G$12,0,1)</f>
        <v>1</v>
      </c>
      <c r="AP3045" s="86">
        <f t="shared" si="413"/>
        <v>1</v>
      </c>
      <c r="AR3045">
        <v>1</v>
      </c>
      <c r="AS3045">
        <v>0</v>
      </c>
      <c r="AT3045">
        <v>0</v>
      </c>
      <c r="AU3045">
        <v>0</v>
      </c>
      <c r="BA3045">
        <v>2</v>
      </c>
    </row>
    <row r="3046" spans="3:53" ht="12.75" x14ac:dyDescent="0.2">
      <c r="C3046" t="s">
        <v>770</v>
      </c>
      <c r="D3046" t="s">
        <v>758</v>
      </c>
      <c r="E3046">
        <v>2.71</v>
      </c>
      <c r="F3046">
        <v>16.93</v>
      </c>
      <c r="G3046">
        <v>0</v>
      </c>
      <c r="H3046">
        <v>46.87</v>
      </c>
      <c r="I3046">
        <v>-70.751999999999995</v>
      </c>
      <c r="J3046" t="s">
        <v>78</v>
      </c>
      <c r="K3046">
        <v>50.77</v>
      </c>
      <c r="L3046">
        <v>2.700215</v>
      </c>
      <c r="M3046">
        <v>0.73271943160083963</v>
      </c>
      <c r="N3046">
        <v>2.758702</v>
      </c>
      <c r="O3046">
        <v>-1.4029061493412409</v>
      </c>
      <c r="P3046">
        <v>40390000</v>
      </c>
      <c r="Q3046">
        <v>8560000</v>
      </c>
      <c r="R3046">
        <v>4.72</v>
      </c>
      <c r="S3046">
        <v>27.277999999999999</v>
      </c>
      <c r="T3046">
        <v>6.7759999999999989</v>
      </c>
      <c r="U3046">
        <v>15.602</v>
      </c>
      <c r="V3046">
        <f t="shared" si="412"/>
        <v>2.3542971026151616</v>
      </c>
      <c r="AC3046">
        <v>2.82</v>
      </c>
      <c r="AD3046">
        <v>2.5</v>
      </c>
      <c r="AH3046" s="85">
        <f>IF(AND(M3046&lt;Variables!$G$6,M3046&gt;Variables!$G$5),0,1)</f>
        <v>1</v>
      </c>
      <c r="AI3046" s="85">
        <f t="shared" si="414"/>
        <v>1</v>
      </c>
      <c r="AJ3046" s="85">
        <f>IF(I3046&gt;Variables!$G$7,0,1)</f>
        <v>1</v>
      </c>
      <c r="AK3046" s="85">
        <f>IF(F3046&gt;Variables!$G$8,0,1)</f>
        <v>0</v>
      </c>
      <c r="AL3046" s="85">
        <f>IF(G3046&gt;Variables!$G$9,0,1)</f>
        <v>1</v>
      </c>
      <c r="AM3046" s="85">
        <f>IF(AND(K3046&gt;Variables!$G$10,K3046&lt;Variables!$G$11),0,1)</f>
        <v>0</v>
      </c>
      <c r="AN3046" s="103">
        <f>IF(H3046&lt;Variables!$G$13,1,0)</f>
        <v>1</v>
      </c>
      <c r="AO3046" s="101">
        <f>IF(R3046&lt;Variables!$G$12,0,1)</f>
        <v>1</v>
      </c>
      <c r="AP3046" s="86">
        <f t="shared" si="413"/>
        <v>1</v>
      </c>
      <c r="AR3046">
        <v>1</v>
      </c>
      <c r="AS3046">
        <v>0</v>
      </c>
      <c r="AT3046">
        <v>0</v>
      </c>
      <c r="AU3046">
        <v>0</v>
      </c>
      <c r="BA3046">
        <v>0.54</v>
      </c>
    </row>
    <row r="3047" spans="3:53" ht="12.75" x14ac:dyDescent="0.2">
      <c r="C3047" t="s">
        <v>770</v>
      </c>
      <c r="D3047" t="s">
        <v>603</v>
      </c>
      <c r="E3047">
        <v>16.78</v>
      </c>
      <c r="F3047">
        <v>11.76</v>
      </c>
      <c r="G3047">
        <v>-10.88</v>
      </c>
      <c r="H3047">
        <v>8470</v>
      </c>
      <c r="I3047">
        <v>-0.92400000000000004</v>
      </c>
      <c r="J3047" t="s">
        <v>78</v>
      </c>
      <c r="K3047">
        <v>37.32</v>
      </c>
      <c r="L3047">
        <v>17.336130000000001</v>
      </c>
      <c r="M3047">
        <v>-2.6310947137567511</v>
      </c>
      <c r="N3047">
        <v>17.549233999999998</v>
      </c>
      <c r="O3047">
        <v>-3.81346559057793</v>
      </c>
      <c r="P3047">
        <v>243600000</v>
      </c>
      <c r="Q3047">
        <v>20472000</v>
      </c>
      <c r="R3047">
        <v>11.9</v>
      </c>
      <c r="S3047">
        <v>27.277999999999999</v>
      </c>
      <c r="T3047">
        <v>6.7759999999999989</v>
      </c>
      <c r="U3047">
        <v>15.602</v>
      </c>
      <c r="V3047">
        <f t="shared" si="412"/>
        <v>2.2076933951150575</v>
      </c>
      <c r="AC3047">
        <v>17.55</v>
      </c>
      <c r="AD3047">
        <v>13.56</v>
      </c>
      <c r="AH3047" s="85">
        <f>IF(AND(M3047&lt;Variables!$G$6,M3047&gt;Variables!$G$5),0,1)</f>
        <v>0</v>
      </c>
      <c r="AI3047" s="85">
        <f t="shared" si="414"/>
        <v>1</v>
      </c>
      <c r="AJ3047" s="85">
        <f>IF(I3047&gt;Variables!$G$7,0,1)</f>
        <v>1</v>
      </c>
      <c r="AK3047" s="85">
        <f>IF(F3047&gt;Variables!$G$8,0,1)</f>
        <v>0</v>
      </c>
      <c r="AL3047" s="85">
        <f>IF(G3047&gt;Variables!$G$9,0,1)</f>
        <v>1</v>
      </c>
      <c r="AM3047" s="85">
        <f>IF(AND(K3047&gt;Variables!$G$10,K3047&lt;Variables!$G$11),0,1)</f>
        <v>1</v>
      </c>
      <c r="AN3047" s="103">
        <f>IF(H3047&lt;Variables!$G$13,1,0)</f>
        <v>0</v>
      </c>
      <c r="AO3047" s="101">
        <f>IF(R3047&lt;Variables!$G$12,0,1)</f>
        <v>1</v>
      </c>
      <c r="AP3047" s="86">
        <f t="shared" si="413"/>
        <v>1</v>
      </c>
      <c r="AR3047">
        <v>0</v>
      </c>
      <c r="AS3047">
        <v>0</v>
      </c>
      <c r="AT3047">
        <v>1</v>
      </c>
      <c r="AU3047">
        <v>0</v>
      </c>
      <c r="BA3047">
        <v>-2.25</v>
      </c>
    </row>
    <row r="3048" spans="3:53" ht="12.75" x14ac:dyDescent="0.2">
      <c r="C3048" t="s">
        <v>770</v>
      </c>
      <c r="D3048" t="s">
        <v>463</v>
      </c>
      <c r="E3048">
        <v>89.95</v>
      </c>
      <c r="F3048">
        <v>11.7</v>
      </c>
      <c r="G3048">
        <v>9.3000000000000007</v>
      </c>
      <c r="H3048">
        <v>2540</v>
      </c>
      <c r="I3048">
        <v>-13.425000000000001</v>
      </c>
      <c r="J3048" t="s">
        <v>78</v>
      </c>
      <c r="K3048">
        <v>53.12</v>
      </c>
      <c r="L3048">
        <v>90.181630769230793</v>
      </c>
      <c r="M3048">
        <v>-0.25684916901039301</v>
      </c>
      <c r="N3048">
        <v>89.743089743589721</v>
      </c>
      <c r="O3048">
        <v>0.23055842739698129</v>
      </c>
      <c r="P3048">
        <v>78287</v>
      </c>
      <c r="Q3048">
        <v>197425</v>
      </c>
      <c r="R3048">
        <v>0.4</v>
      </c>
      <c r="S3048">
        <v>27.277999999999999</v>
      </c>
      <c r="T3048">
        <v>6.7759999999999989</v>
      </c>
      <c r="U3048">
        <v>15.602</v>
      </c>
      <c r="V3048">
        <f t="shared" si="412"/>
        <v>2.4083156332425886</v>
      </c>
      <c r="AC3048">
        <v>90.12</v>
      </c>
      <c r="AD3048">
        <v>85.55</v>
      </c>
      <c r="AH3048" s="85">
        <f>IF(AND(M3048&lt;Variables!$G$6,M3048&gt;Variables!$G$5),0,1)</f>
        <v>1</v>
      </c>
      <c r="AI3048" s="85">
        <f t="shared" si="414"/>
        <v>0</v>
      </c>
      <c r="AJ3048" s="85">
        <f>IF(I3048&gt;Variables!$G$7,0,1)</f>
        <v>1</v>
      </c>
      <c r="AK3048" s="85">
        <f>IF(F3048&gt;Variables!$G$8,0,1)</f>
        <v>0</v>
      </c>
      <c r="AL3048" s="85">
        <f>IF(G3048&gt;Variables!$G$9,0,1)</f>
        <v>1</v>
      </c>
      <c r="AM3048" s="85">
        <f>IF(AND(K3048&gt;Variables!$G$10,K3048&lt;Variables!$G$11),0,1)</f>
        <v>0</v>
      </c>
      <c r="AN3048" s="103">
        <f>IF(H3048&lt;Variables!$G$13,1,0)</f>
        <v>0</v>
      </c>
      <c r="AO3048" s="101">
        <f>IF(R3048&lt;Variables!$G$12,0,1)</f>
        <v>0</v>
      </c>
      <c r="AP3048" s="86">
        <f t="shared" si="413"/>
        <v>1</v>
      </c>
      <c r="AR3048">
        <v>0</v>
      </c>
      <c r="AS3048">
        <v>0</v>
      </c>
      <c r="AT3048">
        <v>1</v>
      </c>
      <c r="AU3048">
        <v>0</v>
      </c>
      <c r="BA3048">
        <v>-2.25</v>
      </c>
    </row>
    <row r="3049" spans="3:53" ht="12.75" x14ac:dyDescent="0.2">
      <c r="C3049" t="s">
        <v>770</v>
      </c>
      <c r="D3049" t="s">
        <v>383</v>
      </c>
      <c r="E3049">
        <v>1.27</v>
      </c>
      <c r="F3049">
        <v>8.64</v>
      </c>
      <c r="G3049">
        <v>2.02</v>
      </c>
      <c r="H3049">
        <v>2070</v>
      </c>
      <c r="I3049">
        <v>-3.07</v>
      </c>
      <c r="J3049" t="s">
        <v>78</v>
      </c>
      <c r="K3049">
        <v>58.17</v>
      </c>
      <c r="L3049">
        <v>1.2550250000000001</v>
      </c>
      <c r="M3049">
        <v>0.79480488436484087</v>
      </c>
      <c r="N3049">
        <v>1.2442500000000001</v>
      </c>
      <c r="O3049">
        <v>1.667671287924438</v>
      </c>
      <c r="P3049">
        <v>20354000</v>
      </c>
      <c r="Q3049">
        <v>18512000</v>
      </c>
      <c r="R3049">
        <v>1.1000000000000001</v>
      </c>
      <c r="S3049">
        <v>27.277999999999999</v>
      </c>
      <c r="T3049">
        <v>6.7759999999999989</v>
      </c>
      <c r="U3049">
        <v>15.602</v>
      </c>
      <c r="V3049">
        <f t="shared" si="412"/>
        <v>2.4122228835521211</v>
      </c>
      <c r="AC3049">
        <v>1.28</v>
      </c>
      <c r="AD3049">
        <v>1.19</v>
      </c>
      <c r="AH3049" s="85">
        <f>IF(AND(M3049&lt;Variables!$G$6,M3049&gt;Variables!$G$5),0,1)</f>
        <v>1</v>
      </c>
      <c r="AI3049" s="85">
        <f t="shared" si="414"/>
        <v>0</v>
      </c>
      <c r="AJ3049" s="85">
        <f>IF(I3049&gt;Variables!$G$7,0,1)</f>
        <v>1</v>
      </c>
      <c r="AK3049" s="85">
        <f>IF(F3049&gt;Variables!$G$8,0,1)</f>
        <v>1</v>
      </c>
      <c r="AL3049" s="85">
        <f>IF(G3049&gt;Variables!$G$9,0,1)</f>
        <v>1</v>
      </c>
      <c r="AM3049" s="85">
        <f>IF(AND(K3049&gt;Variables!$G$10,K3049&lt;Variables!$G$11),0,1)</f>
        <v>0</v>
      </c>
      <c r="AN3049" s="103">
        <f>IF(H3049&lt;Variables!$G$13,1,0)</f>
        <v>1</v>
      </c>
      <c r="AO3049" s="101">
        <f>IF(R3049&lt;Variables!$G$12,0,1)</f>
        <v>0</v>
      </c>
      <c r="AP3049" s="86">
        <f t="shared" si="413"/>
        <v>1</v>
      </c>
      <c r="AR3049">
        <v>0</v>
      </c>
      <c r="AS3049">
        <v>0</v>
      </c>
      <c r="AT3049">
        <v>1</v>
      </c>
      <c r="AU3049">
        <v>0</v>
      </c>
      <c r="BA3049">
        <v>-2.25</v>
      </c>
    </row>
    <row r="3050" spans="3:53" ht="12.75" x14ac:dyDescent="0.2">
      <c r="C3050" t="s">
        <v>770</v>
      </c>
      <c r="D3050" t="s">
        <v>447</v>
      </c>
      <c r="E3050">
        <v>20.38</v>
      </c>
      <c r="F3050">
        <v>8.6300000000000008</v>
      </c>
      <c r="G3050">
        <v>-0.26</v>
      </c>
      <c r="H3050">
        <v>8760</v>
      </c>
      <c r="I3050">
        <v>-48.600999999999999</v>
      </c>
      <c r="J3050" t="s">
        <v>78</v>
      </c>
      <c r="K3050">
        <v>42.16</v>
      </c>
      <c r="L3050">
        <v>20.734255000000001</v>
      </c>
      <c r="M3050">
        <v>-0.58962812987494684</v>
      </c>
      <c r="N3050">
        <v>20.929455999999998</v>
      </c>
      <c r="O3050">
        <v>-1.5167904985203799</v>
      </c>
      <c r="P3050">
        <v>46292000</v>
      </c>
      <c r="Q3050">
        <v>23357000</v>
      </c>
      <c r="R3050">
        <v>1.98</v>
      </c>
      <c r="S3050">
        <v>27.277999999999999</v>
      </c>
      <c r="T3050">
        <v>6.7759999999999989</v>
      </c>
      <c r="U3050">
        <v>15.602</v>
      </c>
      <c r="V3050">
        <f t="shared" si="412"/>
        <v>2.2877576184303701</v>
      </c>
      <c r="AC3050">
        <v>20.715</v>
      </c>
      <c r="AD3050">
        <v>19.100000000000001</v>
      </c>
      <c r="AH3050" s="85">
        <f>IF(AND(M3050&lt;Variables!$G$6,M3050&gt;Variables!$G$5),0,1)</f>
        <v>1</v>
      </c>
      <c r="AI3050" s="85">
        <f t="shared" si="414"/>
        <v>1</v>
      </c>
      <c r="AJ3050" s="85">
        <f>IF(I3050&gt;Variables!$G$7,0,1)</f>
        <v>1</v>
      </c>
      <c r="AK3050" s="85">
        <f>IF(F3050&gt;Variables!$G$8,0,1)</f>
        <v>1</v>
      </c>
      <c r="AL3050" s="85">
        <f>IF(G3050&gt;Variables!$G$9,0,1)</f>
        <v>1</v>
      </c>
      <c r="AM3050" s="85">
        <f>IF(AND(K3050&gt;Variables!$G$10,K3050&lt;Variables!$G$11),0,1)</f>
        <v>1</v>
      </c>
      <c r="AN3050" s="103">
        <f>IF(H3050&lt;Variables!$G$13,1,0)</f>
        <v>0</v>
      </c>
      <c r="AO3050" s="101">
        <f>IF(R3050&lt;Variables!$G$12,0,1)</f>
        <v>0</v>
      </c>
      <c r="AP3050" s="86">
        <f t="shared" si="413"/>
        <v>1</v>
      </c>
      <c r="AR3050">
        <v>0</v>
      </c>
      <c r="AS3050">
        <v>0</v>
      </c>
      <c r="AT3050">
        <v>1</v>
      </c>
      <c r="AU3050">
        <v>0</v>
      </c>
      <c r="BA3050">
        <v>-2.25</v>
      </c>
    </row>
    <row r="3051" spans="3:53" ht="12.75" x14ac:dyDescent="0.2">
      <c r="C3051" t="s">
        <v>770</v>
      </c>
      <c r="D3051" t="s">
        <v>743</v>
      </c>
      <c r="E3051">
        <v>58.97</v>
      </c>
      <c r="F3051">
        <v>8.2200000000000006</v>
      </c>
      <c r="G3051">
        <v>1.76</v>
      </c>
      <c r="H3051">
        <v>8440</v>
      </c>
      <c r="I3051">
        <v>-0.374</v>
      </c>
      <c r="J3051" t="s">
        <v>78</v>
      </c>
      <c r="K3051">
        <v>59.42</v>
      </c>
      <c r="L3051">
        <v>58.702300000000001</v>
      </c>
      <c r="M3051">
        <v>0.45602983188051888</v>
      </c>
      <c r="N3051">
        <v>58.845313999999988</v>
      </c>
      <c r="O3051">
        <v>0.21188772992189531</v>
      </c>
      <c r="P3051">
        <v>2277000</v>
      </c>
      <c r="Q3051">
        <v>1356000</v>
      </c>
      <c r="R3051">
        <v>1.68</v>
      </c>
      <c r="S3051">
        <v>27.277999999999999</v>
      </c>
      <c r="T3051">
        <v>6.7759999999999989</v>
      </c>
      <c r="U3051">
        <v>15.602</v>
      </c>
      <c r="V3051">
        <f t="shared" ref="V3051:V3093" si="415">1.849 + (0.01036 * K3051) + (0.1184 * M3051) - (0.002888 * K3051 * M3051)</f>
        <v>2.4403281510359904</v>
      </c>
      <c r="AC3051">
        <v>59.45</v>
      </c>
      <c r="AD3051">
        <v>58.25</v>
      </c>
      <c r="AH3051" s="85">
        <f>IF(AND(M3051&lt;Variables!$G$6,M3051&gt;Variables!$G$5),0,1)</f>
        <v>1</v>
      </c>
      <c r="AI3051" s="85">
        <f t="shared" si="414"/>
        <v>1</v>
      </c>
      <c r="AJ3051" s="85">
        <f>IF(I3051&gt;Variables!$G$7,0,1)</f>
        <v>1</v>
      </c>
      <c r="AK3051" s="85">
        <f>IF(F3051&gt;Variables!$G$8,0,1)</f>
        <v>1</v>
      </c>
      <c r="AL3051" s="85">
        <f>IF(G3051&gt;Variables!$G$9,0,1)</f>
        <v>1</v>
      </c>
      <c r="AM3051" s="85">
        <f>IF(AND(K3051&gt;Variables!$G$10,K3051&lt;Variables!$G$11),0,1)</f>
        <v>0</v>
      </c>
      <c r="AN3051" s="103">
        <f>IF(H3051&lt;Variables!$G$13,1,0)</f>
        <v>0</v>
      </c>
      <c r="AO3051" s="101">
        <f>IF(R3051&lt;Variables!$G$12,0,1)</f>
        <v>0</v>
      </c>
      <c r="AP3051" s="86">
        <f t="shared" si="413"/>
        <v>1</v>
      </c>
      <c r="AR3051">
        <v>0</v>
      </c>
      <c r="AS3051">
        <v>0</v>
      </c>
      <c r="AT3051">
        <v>0</v>
      </c>
      <c r="AU3051">
        <v>1</v>
      </c>
      <c r="BA3051">
        <v>-0.22</v>
      </c>
    </row>
    <row r="3052" spans="3:53" ht="12.75" x14ac:dyDescent="0.2">
      <c r="C3052" t="s">
        <v>770</v>
      </c>
      <c r="D3052" t="s">
        <v>608</v>
      </c>
      <c r="E3052">
        <v>33.479999999999997</v>
      </c>
      <c r="F3052">
        <v>7.84</v>
      </c>
      <c r="G3052">
        <v>4</v>
      </c>
      <c r="H3052">
        <v>7460</v>
      </c>
      <c r="I3052">
        <v>-26.033000000000001</v>
      </c>
      <c r="J3052" t="s">
        <v>78</v>
      </c>
      <c r="K3052">
        <v>64.58</v>
      </c>
      <c r="L3052">
        <v>33.152595000000012</v>
      </c>
      <c r="M3052">
        <v>1.0475952184134949</v>
      </c>
      <c r="N3052">
        <v>32.847796000000002</v>
      </c>
      <c r="O3052">
        <v>1.985229085080781</v>
      </c>
      <c r="P3052">
        <v>13562000</v>
      </c>
      <c r="Q3052">
        <v>19007000</v>
      </c>
      <c r="R3052">
        <v>0.71</v>
      </c>
      <c r="S3052">
        <v>27.277999999999999</v>
      </c>
      <c r="T3052">
        <v>6.7759999999999989</v>
      </c>
      <c r="U3052">
        <v>15.602</v>
      </c>
      <c r="V3052">
        <f t="shared" si="415"/>
        <v>2.4467001905557031</v>
      </c>
      <c r="AC3052">
        <v>33.700000000000003</v>
      </c>
      <c r="AD3052">
        <v>30.7</v>
      </c>
      <c r="AH3052" s="85">
        <f>IF(AND(M3052&lt;Variables!$G$6,M3052&gt;Variables!$G$5),0,1)</f>
        <v>1</v>
      </c>
      <c r="AI3052" s="85">
        <f t="shared" si="414"/>
        <v>0</v>
      </c>
      <c r="AJ3052" s="85">
        <f>IF(I3052&gt;Variables!$G$7,0,1)</f>
        <v>1</v>
      </c>
      <c r="AK3052" s="85">
        <f>IF(F3052&gt;Variables!$G$8,0,1)</f>
        <v>1</v>
      </c>
      <c r="AL3052" s="85">
        <f>IF(G3052&gt;Variables!$G$9,0,1)</f>
        <v>1</v>
      </c>
      <c r="AM3052" s="85">
        <f>IF(AND(K3052&gt;Variables!$G$10,K3052&lt;Variables!$G$11),0,1)</f>
        <v>0</v>
      </c>
      <c r="AN3052" s="103">
        <f>IF(H3052&lt;Variables!$G$13,1,0)</f>
        <v>0</v>
      </c>
      <c r="AO3052" s="101">
        <f>IF(R3052&lt;Variables!$G$12,0,1)</f>
        <v>0</v>
      </c>
      <c r="AP3052" s="86">
        <f t="shared" si="413"/>
        <v>1</v>
      </c>
      <c r="AR3052">
        <v>0</v>
      </c>
      <c r="AS3052">
        <v>0</v>
      </c>
      <c r="AT3052">
        <v>1</v>
      </c>
      <c r="AU3052">
        <v>0</v>
      </c>
      <c r="BA3052">
        <v>-2.25</v>
      </c>
    </row>
    <row r="3053" spans="3:53" ht="12.75" x14ac:dyDescent="0.2">
      <c r="C3053" t="s">
        <v>770</v>
      </c>
      <c r="D3053" t="s">
        <v>750</v>
      </c>
      <c r="E3053">
        <v>20.98</v>
      </c>
      <c r="F3053">
        <v>6.3</v>
      </c>
      <c r="G3053">
        <v>0.19</v>
      </c>
      <c r="H3053">
        <v>-99999</v>
      </c>
      <c r="I3053">
        <v>-50.783000000000001</v>
      </c>
      <c r="J3053" t="s">
        <v>76</v>
      </c>
      <c r="K3053">
        <v>58.77</v>
      </c>
      <c r="L3053">
        <v>20.877749999999999</v>
      </c>
      <c r="M3053">
        <v>-0.3245081486271279</v>
      </c>
      <c r="N3053">
        <v>20.963266666666669</v>
      </c>
      <c r="O3053">
        <v>-0.73112014984942131</v>
      </c>
      <c r="P3053">
        <v>154194</v>
      </c>
      <c r="Q3053">
        <v>8253</v>
      </c>
      <c r="R3053">
        <v>18.68</v>
      </c>
      <c r="S3053">
        <v>27.277999999999999</v>
      </c>
      <c r="T3053">
        <v>6.7759999999999989</v>
      </c>
      <c r="U3053">
        <v>15.602</v>
      </c>
      <c r="V3053">
        <f t="shared" si="415"/>
        <v>2.4745134763707775</v>
      </c>
      <c r="AC3053">
        <v>21.14</v>
      </c>
      <c r="AD3053">
        <v>20.79</v>
      </c>
      <c r="AH3053" s="85">
        <f>IF(AND(M3053&lt;Variables!$G$6,M3053&gt;Variables!$G$5),0,1)</f>
        <v>1</v>
      </c>
      <c r="AI3053" s="85">
        <f t="shared" si="414"/>
        <v>1</v>
      </c>
      <c r="AJ3053" s="85">
        <f>IF(I3053&gt;Variables!$G$7,0,1)</f>
        <v>1</v>
      </c>
      <c r="AK3053" s="85">
        <f>IF(F3053&gt;Variables!$G$8,0,1)</f>
        <v>1</v>
      </c>
      <c r="AL3053" s="85">
        <f>IF(G3053&gt;Variables!$G$9,0,1)</f>
        <v>1</v>
      </c>
      <c r="AM3053" s="85">
        <f>IF(AND(K3053&gt;Variables!$G$10,K3053&lt;Variables!$G$11),0,1)</f>
        <v>0</v>
      </c>
      <c r="AN3053" s="103">
        <f>IF(H3053&lt;Variables!$G$13,1,0)</f>
        <v>1</v>
      </c>
      <c r="AO3053" s="101">
        <f>IF(R3053&lt;Variables!$G$12,0,1)</f>
        <v>1</v>
      </c>
      <c r="AP3053" s="86">
        <f t="shared" si="413"/>
        <v>0</v>
      </c>
      <c r="AR3053">
        <v>0</v>
      </c>
      <c r="AS3053">
        <v>0</v>
      </c>
      <c r="AT3053">
        <v>0</v>
      </c>
      <c r="AU3053">
        <v>0</v>
      </c>
      <c r="BA3053">
        <v>0</v>
      </c>
    </row>
    <row r="3054" spans="3:53" ht="12.75" x14ac:dyDescent="0.2">
      <c r="C3054" t="s">
        <v>770</v>
      </c>
      <c r="D3054" t="s">
        <v>747</v>
      </c>
      <c r="E3054">
        <v>11.21</v>
      </c>
      <c r="F3054">
        <v>21.25</v>
      </c>
      <c r="G3054">
        <v>-14.68</v>
      </c>
      <c r="H3054">
        <v>191.97</v>
      </c>
      <c r="I3054">
        <v>-6.3620000000000001</v>
      </c>
      <c r="J3054" t="s">
        <v>78</v>
      </c>
      <c r="K3054">
        <v>43.9</v>
      </c>
      <c r="L3054">
        <v>11.344465</v>
      </c>
      <c r="M3054">
        <v>-0.39195325649998158</v>
      </c>
      <c r="N3054">
        <v>11.677526</v>
      </c>
      <c r="O3054">
        <v>-3.2329279335365881</v>
      </c>
      <c r="P3054">
        <v>3320000</v>
      </c>
      <c r="Q3054">
        <v>0</v>
      </c>
      <c r="R3054">
        <v>1</v>
      </c>
      <c r="S3054">
        <v>27.277999999999999</v>
      </c>
      <c r="T3054">
        <v>6.7759999999999989</v>
      </c>
      <c r="U3054">
        <v>15.602</v>
      </c>
      <c r="V3054">
        <f t="shared" si="415"/>
        <v>2.3070898225398908</v>
      </c>
      <c r="AC3054">
        <v>11.8</v>
      </c>
      <c r="AD3054">
        <v>10.6135</v>
      </c>
      <c r="AH3054" s="85">
        <f>IF(AND(M3054&lt;Variables!$G$6,M3054&gt;Variables!$G$5),0,1)</f>
        <v>1</v>
      </c>
      <c r="AI3054" s="85">
        <f t="shared" si="414"/>
        <v>1</v>
      </c>
      <c r="AJ3054" s="85">
        <f>IF(I3054&gt;Variables!$G$7,0,1)</f>
        <v>1</v>
      </c>
      <c r="AK3054" s="85">
        <f>IF(F3054&gt;Variables!$G$8,0,1)</f>
        <v>0</v>
      </c>
      <c r="AL3054" s="85">
        <f>IF(G3054&gt;Variables!$G$9,0,1)</f>
        <v>1</v>
      </c>
      <c r="AM3054" s="85">
        <f>IF(AND(K3054&gt;Variables!$G$10,K3054&lt;Variables!$G$11),0,1)</f>
        <v>1</v>
      </c>
      <c r="AN3054" s="103">
        <f>IF(H3054&lt;Variables!$G$13,1,0)</f>
        <v>1</v>
      </c>
      <c r="AO3054" s="101">
        <f>IF(R3054&lt;Variables!$G$12,0,1)</f>
        <v>0</v>
      </c>
      <c r="AP3054" s="86">
        <f t="shared" si="413"/>
        <v>1</v>
      </c>
      <c r="AR3054">
        <v>0</v>
      </c>
      <c r="AS3054">
        <v>0</v>
      </c>
      <c r="AT3054">
        <v>1</v>
      </c>
      <c r="AU3054">
        <v>0</v>
      </c>
      <c r="BA3054">
        <v>-2.25</v>
      </c>
    </row>
    <row r="3055" spans="3:53" ht="12.75" x14ac:dyDescent="0.2">
      <c r="C3055" t="s">
        <v>770</v>
      </c>
      <c r="D3055" t="s">
        <v>749</v>
      </c>
      <c r="E3055">
        <v>15.79</v>
      </c>
      <c r="F3055">
        <v>6.34</v>
      </c>
      <c r="G3055">
        <v>4.49</v>
      </c>
      <c r="H3055">
        <v>59870</v>
      </c>
      <c r="I3055">
        <v>0.76200000000000001</v>
      </c>
      <c r="J3055" t="s">
        <v>78</v>
      </c>
      <c r="K3055">
        <v>52.89</v>
      </c>
      <c r="L3055">
        <v>15.84295</v>
      </c>
      <c r="M3055">
        <v>-8.1739827494259537E-2</v>
      </c>
      <c r="N3055">
        <v>15.736098</v>
      </c>
      <c r="O3055">
        <v>0.59672988818447836</v>
      </c>
      <c r="P3055">
        <v>72402000</v>
      </c>
      <c r="Q3055">
        <v>77372000</v>
      </c>
      <c r="R3055">
        <v>0.94</v>
      </c>
      <c r="S3055">
        <v>27.277999999999999</v>
      </c>
      <c r="T3055">
        <v>6.7759999999999989</v>
      </c>
      <c r="U3055">
        <v>15.602</v>
      </c>
      <c r="V3055">
        <f t="shared" si="415"/>
        <v>2.3997478622718629</v>
      </c>
      <c r="AC3055">
        <v>16.059999999999999</v>
      </c>
      <c r="AD3055">
        <v>15.59</v>
      </c>
      <c r="AH3055" s="85">
        <f>IF(AND(M3055&lt;Variables!$G$6,M3055&gt;Variables!$G$5),0,1)</f>
        <v>1</v>
      </c>
      <c r="AI3055" s="85">
        <f t="shared" si="414"/>
        <v>0</v>
      </c>
      <c r="AJ3055" s="85">
        <f>IF(I3055&gt;Variables!$G$7,0,1)</f>
        <v>0</v>
      </c>
      <c r="AK3055" s="85">
        <f>IF(F3055&gt;Variables!$G$8,0,1)</f>
        <v>1</v>
      </c>
      <c r="AL3055" s="85">
        <f>IF(G3055&gt;Variables!$G$9,0,1)</f>
        <v>1</v>
      </c>
      <c r="AM3055" s="85">
        <f>IF(AND(K3055&gt;Variables!$G$10,K3055&lt;Variables!$G$11),0,1)</f>
        <v>0</v>
      </c>
      <c r="AN3055" s="103">
        <f>IF(H3055&lt;Variables!$G$13,1,0)</f>
        <v>0</v>
      </c>
      <c r="AO3055" s="101">
        <f>IF(R3055&lt;Variables!$G$12,0,1)</f>
        <v>0</v>
      </c>
      <c r="AP3055" s="86">
        <f t="shared" ref="AP3055:AP3118" si="416">IF(J3055="Pass", 0,1)</f>
        <v>1</v>
      </c>
      <c r="AR3055">
        <v>0</v>
      </c>
      <c r="AS3055">
        <v>1</v>
      </c>
      <c r="AT3055">
        <v>0</v>
      </c>
      <c r="AU3055">
        <v>0</v>
      </c>
      <c r="BA3055">
        <v>0.52</v>
      </c>
    </row>
    <row r="3056" spans="3:53" ht="12.75" x14ac:dyDescent="0.2">
      <c r="C3056" t="s">
        <v>770</v>
      </c>
      <c r="D3056" t="s">
        <v>174</v>
      </c>
      <c r="E3056">
        <v>80.97</v>
      </c>
      <c r="F3056">
        <v>6.19</v>
      </c>
      <c r="G3056">
        <v>8.35</v>
      </c>
      <c r="H3056">
        <v>5890</v>
      </c>
      <c r="I3056">
        <v>-0.19800000000000001</v>
      </c>
      <c r="J3056" t="s">
        <v>78</v>
      </c>
      <c r="K3056">
        <v>65.84</v>
      </c>
      <c r="L3056">
        <v>80.674960000000013</v>
      </c>
      <c r="M3056">
        <v>0.4462846960196617</v>
      </c>
      <c r="N3056">
        <v>79.747225999999998</v>
      </c>
      <c r="O3056">
        <v>1.614819805769794</v>
      </c>
      <c r="P3056">
        <v>1406000</v>
      </c>
      <c r="Q3056">
        <v>2733000</v>
      </c>
      <c r="R3056">
        <v>0.51</v>
      </c>
      <c r="S3056">
        <v>27.277999999999999</v>
      </c>
      <c r="T3056">
        <v>6.7759999999999989</v>
      </c>
      <c r="U3056">
        <v>15.602</v>
      </c>
      <c r="V3056">
        <f t="shared" si="415"/>
        <v>2.499083293902149</v>
      </c>
      <c r="AC3056">
        <v>81.28</v>
      </c>
      <c r="AD3056">
        <v>76.930000000000007</v>
      </c>
      <c r="AH3056" s="85">
        <f>IF(AND(M3056&lt;Variables!$G$6,M3056&gt;Variables!$G$5),0,1)</f>
        <v>1</v>
      </c>
      <c r="AI3056" s="85">
        <f t="shared" si="414"/>
        <v>0</v>
      </c>
      <c r="AJ3056" s="85">
        <f>IF(I3056&gt;Variables!$G$7,0,1)</f>
        <v>1</v>
      </c>
      <c r="AK3056" s="85">
        <f>IF(F3056&gt;Variables!$G$8,0,1)</f>
        <v>1</v>
      </c>
      <c r="AL3056" s="85">
        <f>IF(G3056&gt;Variables!$G$9,0,1)</f>
        <v>1</v>
      </c>
      <c r="AM3056" s="85">
        <f>IF(AND(K3056&gt;Variables!$G$10,K3056&lt;Variables!$G$11),0,1)</f>
        <v>0</v>
      </c>
      <c r="AN3056" s="103">
        <f>IF(H3056&lt;Variables!$G$13,1,0)</f>
        <v>0</v>
      </c>
      <c r="AO3056" s="101">
        <f>IF(R3056&lt;Variables!$G$12,0,1)</f>
        <v>0</v>
      </c>
      <c r="AP3056" s="86">
        <f t="shared" si="416"/>
        <v>1</v>
      </c>
      <c r="AR3056">
        <v>0</v>
      </c>
      <c r="AS3056">
        <v>0</v>
      </c>
      <c r="AT3056">
        <v>1</v>
      </c>
      <c r="AU3056">
        <v>0</v>
      </c>
      <c r="BA3056">
        <v>-1.72</v>
      </c>
    </row>
    <row r="3057" spans="3:53" ht="12.75" x14ac:dyDescent="0.2">
      <c r="C3057" t="s">
        <v>770</v>
      </c>
      <c r="D3057" t="s">
        <v>753</v>
      </c>
      <c r="E3057">
        <v>0.85</v>
      </c>
      <c r="F3057">
        <v>6.1</v>
      </c>
      <c r="G3057">
        <v>3.67</v>
      </c>
      <c r="H3057">
        <v>-99999</v>
      </c>
      <c r="I3057">
        <v>151.06800000000001</v>
      </c>
      <c r="J3057" t="s">
        <v>78</v>
      </c>
      <c r="K3057">
        <v>44.17</v>
      </c>
      <c r="L3057">
        <v>0.85453657894736834</v>
      </c>
      <c r="M3057">
        <v>-0.51917952451297311</v>
      </c>
      <c r="N3057">
        <v>0.85764040425531896</v>
      </c>
      <c r="O3057">
        <v>-0.87920347711069535</v>
      </c>
      <c r="P3057">
        <v>1269000</v>
      </c>
      <c r="Q3057">
        <v>2261000</v>
      </c>
      <c r="R3057">
        <v>0.56000000000000005</v>
      </c>
      <c r="S3057">
        <v>27.277999999999999</v>
      </c>
      <c r="T3057">
        <v>6.7759999999999989</v>
      </c>
      <c r="U3057">
        <v>15.602</v>
      </c>
      <c r="V3057">
        <f t="shared" si="415"/>
        <v>2.3113584212159313</v>
      </c>
      <c r="AC3057">
        <v>0.85950000000000004</v>
      </c>
      <c r="AD3057">
        <v>0.83330000000000004</v>
      </c>
      <c r="AH3057" s="85">
        <f>IF(AND(M3057&lt;Variables!$G$6,M3057&gt;Variables!$G$5),0,1)</f>
        <v>1</v>
      </c>
      <c r="AI3057" s="85">
        <f t="shared" si="414"/>
        <v>1</v>
      </c>
      <c r="AJ3057" s="85">
        <f>IF(I3057&gt;Variables!$G$7,0,1)</f>
        <v>0</v>
      </c>
      <c r="AK3057" s="85">
        <f>IF(F3057&gt;Variables!$G$8,0,1)</f>
        <v>1</v>
      </c>
      <c r="AL3057" s="85">
        <f>IF(G3057&gt;Variables!$G$9,0,1)</f>
        <v>1</v>
      </c>
      <c r="AM3057" s="85">
        <f>IF(AND(K3057&gt;Variables!$G$10,K3057&lt;Variables!$G$11),0,1)</f>
        <v>1</v>
      </c>
      <c r="AN3057" s="103">
        <f>IF(H3057&lt;Variables!$G$13,1,0)</f>
        <v>1</v>
      </c>
      <c r="AO3057" s="101">
        <f>IF(R3057&lt;Variables!$G$12,0,1)</f>
        <v>0</v>
      </c>
      <c r="AP3057" s="86">
        <f t="shared" si="416"/>
        <v>1</v>
      </c>
      <c r="AR3057">
        <v>0</v>
      </c>
      <c r="AS3057">
        <v>0</v>
      </c>
      <c r="AT3057">
        <v>0</v>
      </c>
      <c r="AU3057">
        <v>1</v>
      </c>
      <c r="BA3057">
        <v>-0.56000000000000005</v>
      </c>
    </row>
    <row r="3058" spans="3:53" ht="12.75" x14ac:dyDescent="0.2">
      <c r="C3058" t="s">
        <v>770</v>
      </c>
      <c r="D3058" t="s">
        <v>735</v>
      </c>
      <c r="E3058">
        <v>4.09</v>
      </c>
      <c r="F3058">
        <v>65.8</v>
      </c>
      <c r="G3058">
        <v>23.13</v>
      </c>
      <c r="H3058">
        <v>147.05000000000001</v>
      </c>
      <c r="I3058">
        <v>-7.3</v>
      </c>
      <c r="J3058" t="s">
        <v>76</v>
      </c>
      <c r="K3058">
        <v>50.24</v>
      </c>
      <c r="L3058">
        <v>4.0985299999999993</v>
      </c>
      <c r="M3058">
        <v>0.64584131383692844</v>
      </c>
      <c r="N3058">
        <v>4.1611019999999996</v>
      </c>
      <c r="O3058">
        <v>-0.86760670610813284</v>
      </c>
      <c r="P3058">
        <v>90380000</v>
      </c>
      <c r="Q3058">
        <v>2260000</v>
      </c>
      <c r="R3058">
        <v>39.99</v>
      </c>
      <c r="S3058">
        <v>27.277999999999999</v>
      </c>
      <c r="T3058">
        <v>6.7759999999999989</v>
      </c>
      <c r="U3058">
        <v>15.602</v>
      </c>
      <c r="V3058">
        <f t="shared" si="415"/>
        <v>2.3522468803087935</v>
      </c>
      <c r="AC3058">
        <v>4.1399999999999997</v>
      </c>
      <c r="AD3058">
        <v>3.11</v>
      </c>
      <c r="AH3058" s="85">
        <f>IF(AND(M3058&lt;Variables!$G$6,M3058&gt;Variables!$G$5),0,1)</f>
        <v>1</v>
      </c>
      <c r="AI3058" s="85">
        <f t="shared" si="414"/>
        <v>1</v>
      </c>
      <c r="AJ3058" s="85">
        <f>IF(I3058&gt;Variables!$G$7,0,1)</f>
        <v>1</v>
      </c>
      <c r="AK3058" s="85">
        <f>IF(F3058&gt;Variables!$G$8,0,1)</f>
        <v>0</v>
      </c>
      <c r="AL3058" s="85">
        <f>IF(G3058&gt;Variables!$G$9,0,1)</f>
        <v>0</v>
      </c>
      <c r="AM3058" s="85">
        <f>IF(AND(K3058&gt;Variables!$G$10,K3058&lt;Variables!$G$11),0,1)</f>
        <v>0</v>
      </c>
      <c r="AN3058" s="103">
        <f>IF(H3058&lt;Variables!$G$13,1,0)</f>
        <v>1</v>
      </c>
      <c r="AO3058" s="101">
        <f>IF(R3058&lt;Variables!$G$12,0,1)</f>
        <v>1</v>
      </c>
      <c r="AP3058" s="86">
        <f t="shared" si="416"/>
        <v>0</v>
      </c>
      <c r="AR3058">
        <v>0</v>
      </c>
      <c r="AS3058">
        <v>0</v>
      </c>
      <c r="AT3058">
        <v>1</v>
      </c>
      <c r="AU3058">
        <v>0</v>
      </c>
      <c r="BA3058">
        <v>-2.25</v>
      </c>
    </row>
    <row r="3059" spans="3:53" ht="12.75" x14ac:dyDescent="0.2">
      <c r="C3059" t="s">
        <v>770</v>
      </c>
      <c r="D3059" t="s">
        <v>697</v>
      </c>
      <c r="E3059">
        <v>3.98</v>
      </c>
      <c r="F3059">
        <v>30.69</v>
      </c>
      <c r="G3059">
        <v>26.75</v>
      </c>
      <c r="H3059">
        <v>-99999</v>
      </c>
      <c r="I3059">
        <v>-21.623000000000001</v>
      </c>
      <c r="J3059" t="s">
        <v>76</v>
      </c>
      <c r="K3059">
        <v>54.87</v>
      </c>
      <c r="L3059">
        <v>3.7671923076923082</v>
      </c>
      <c r="M3059">
        <v>5.6489734244029934</v>
      </c>
      <c r="N3059">
        <v>3.7540675675675672</v>
      </c>
      <c r="O3059">
        <v>6.018336867037938</v>
      </c>
      <c r="P3059">
        <v>127230</v>
      </c>
      <c r="Q3059">
        <v>53701</v>
      </c>
      <c r="R3059">
        <v>2.37</v>
      </c>
      <c r="S3059">
        <v>27.277999999999999</v>
      </c>
      <c r="T3059">
        <v>6.7759999999999989</v>
      </c>
      <c r="U3059">
        <v>15.602</v>
      </c>
      <c r="V3059">
        <f t="shared" si="415"/>
        <v>2.191129565299601</v>
      </c>
      <c r="AC3059">
        <v>4.42</v>
      </c>
      <c r="AD3059">
        <v>3.6</v>
      </c>
      <c r="AH3059" s="85">
        <f>IF(AND(M3059&lt;Variables!$G$6,M3059&gt;Variables!$G$5),0,1)</f>
        <v>1</v>
      </c>
      <c r="AI3059" s="85">
        <f t="shared" si="414"/>
        <v>0</v>
      </c>
      <c r="AJ3059" s="85">
        <f>IF(I3059&gt;Variables!$G$7,0,1)</f>
        <v>1</v>
      </c>
      <c r="AK3059" s="85">
        <f>IF(F3059&gt;Variables!$G$8,0,1)</f>
        <v>0</v>
      </c>
      <c r="AL3059" s="85">
        <f>IF(G3059&gt;Variables!$G$9,0,1)</f>
        <v>0</v>
      </c>
      <c r="AM3059" s="85">
        <f>IF(AND(K3059&gt;Variables!$G$10,K3059&lt;Variables!$G$11),0,1)</f>
        <v>0</v>
      </c>
      <c r="AN3059" s="103">
        <f>IF(H3059&lt;Variables!$G$13,1,0)</f>
        <v>1</v>
      </c>
      <c r="AO3059" s="101">
        <f>IF(R3059&lt;Variables!$G$12,0,1)</f>
        <v>1</v>
      </c>
      <c r="AP3059" s="86">
        <f t="shared" si="416"/>
        <v>0</v>
      </c>
      <c r="AR3059">
        <v>0</v>
      </c>
      <c r="AS3059">
        <v>0</v>
      </c>
      <c r="AT3059">
        <v>1</v>
      </c>
      <c r="AU3059">
        <v>0</v>
      </c>
      <c r="BA3059">
        <v>-2.25</v>
      </c>
    </row>
    <row r="3060" spans="3:53" ht="12.75" x14ac:dyDescent="0.2">
      <c r="C3060" t="s">
        <v>770</v>
      </c>
      <c r="D3060" t="s">
        <v>741</v>
      </c>
      <c r="E3060">
        <v>11.94</v>
      </c>
      <c r="F3060">
        <v>29.89</v>
      </c>
      <c r="G3060">
        <v>3.7</v>
      </c>
      <c r="H3060">
        <v>204.42</v>
      </c>
      <c r="I3060">
        <v>11.565</v>
      </c>
      <c r="J3060" t="s">
        <v>76</v>
      </c>
      <c r="K3060">
        <v>72.319999999999993</v>
      </c>
      <c r="L3060">
        <v>11.92184210526316</v>
      </c>
      <c r="M3060">
        <v>0.23618744895480831</v>
      </c>
      <c r="N3060">
        <v>11.91334693877551</v>
      </c>
      <c r="O3060">
        <v>0.30766384470169122</v>
      </c>
      <c r="P3060">
        <v>2050000</v>
      </c>
      <c r="Q3060">
        <v>83360</v>
      </c>
      <c r="R3060">
        <v>24.59</v>
      </c>
      <c r="S3060">
        <v>27.277999999999999</v>
      </c>
      <c r="T3060">
        <v>6.7759999999999989</v>
      </c>
      <c r="U3060">
        <v>15.602</v>
      </c>
      <c r="V3060">
        <f t="shared" si="415"/>
        <v>2.5768696455775562</v>
      </c>
      <c r="AC3060">
        <v>12</v>
      </c>
      <c r="AD3060">
        <v>11.87</v>
      </c>
      <c r="AH3060" s="85">
        <f>IF(AND(M3060&lt;Variables!$G$6,M3060&gt;Variables!$G$5),0,1)</f>
        <v>1</v>
      </c>
      <c r="AI3060" s="85">
        <f t="shared" si="414"/>
        <v>0</v>
      </c>
      <c r="AJ3060" s="85">
        <f>IF(I3060&gt;Variables!$G$7,0,1)</f>
        <v>0</v>
      </c>
      <c r="AK3060" s="85">
        <f>IF(F3060&gt;Variables!$G$8,0,1)</f>
        <v>0</v>
      </c>
      <c r="AL3060" s="85">
        <f>IF(G3060&gt;Variables!$G$9,0,1)</f>
        <v>1</v>
      </c>
      <c r="AM3060" s="85">
        <f>IF(AND(K3060&gt;Variables!$G$10,K3060&lt;Variables!$G$11),0,1)</f>
        <v>0</v>
      </c>
      <c r="AN3060" s="103">
        <f>IF(H3060&lt;Variables!$G$13,1,0)</f>
        <v>1</v>
      </c>
      <c r="AO3060" s="101">
        <f>IF(R3060&lt;Variables!$G$12,0,1)</f>
        <v>1</v>
      </c>
      <c r="AP3060" s="86">
        <f t="shared" si="416"/>
        <v>0</v>
      </c>
      <c r="AR3060">
        <v>0</v>
      </c>
      <c r="AS3060">
        <v>1</v>
      </c>
      <c r="AT3060">
        <v>0</v>
      </c>
      <c r="AU3060">
        <v>0</v>
      </c>
      <c r="BA3060">
        <v>0.33</v>
      </c>
    </row>
    <row r="3061" spans="3:53" ht="12.75" x14ac:dyDescent="0.2">
      <c r="C3061" t="s">
        <v>770</v>
      </c>
      <c r="D3061" t="s">
        <v>762</v>
      </c>
      <c r="E3061">
        <v>4.83</v>
      </c>
      <c r="F3061">
        <v>11.98</v>
      </c>
      <c r="G3061">
        <v>10.5</v>
      </c>
      <c r="H3061">
        <v>206.58</v>
      </c>
      <c r="I3061">
        <v>-63.277000000000001</v>
      </c>
      <c r="J3061" t="s">
        <v>76</v>
      </c>
      <c r="K3061">
        <v>31.04</v>
      </c>
      <c r="L3061">
        <v>4.9765099999999993</v>
      </c>
      <c r="M3061">
        <v>-2.7410775824824971</v>
      </c>
      <c r="N3061">
        <v>5.0772399999999998</v>
      </c>
      <c r="O3061">
        <v>-4.6706478322868357</v>
      </c>
      <c r="P3061">
        <v>2700000</v>
      </c>
      <c r="Q3061">
        <v>723910</v>
      </c>
      <c r="R3061">
        <v>3.73</v>
      </c>
      <c r="S3061">
        <v>27.277999999999999</v>
      </c>
      <c r="T3061">
        <v>6.7759999999999989</v>
      </c>
      <c r="U3061">
        <v>15.602</v>
      </c>
      <c r="V3061">
        <f t="shared" si="415"/>
        <v>2.0917506573208939</v>
      </c>
      <c r="AC3061">
        <v>4.8600000000000003</v>
      </c>
      <c r="AD3061">
        <v>4.46</v>
      </c>
      <c r="AH3061" s="85">
        <f>IF(AND(M3061&lt;Variables!$G$6,M3061&gt;Variables!$G$5),0,1)</f>
        <v>0</v>
      </c>
      <c r="AI3061" s="85">
        <f t="shared" si="414"/>
        <v>1</v>
      </c>
      <c r="AJ3061" s="85">
        <f>IF(I3061&gt;Variables!$G$7,0,1)</f>
        <v>1</v>
      </c>
      <c r="AK3061" s="85">
        <f>IF(F3061&gt;Variables!$G$8,0,1)</f>
        <v>0</v>
      </c>
      <c r="AL3061" s="85">
        <f>IF(G3061&gt;Variables!$G$9,0,1)</f>
        <v>1</v>
      </c>
      <c r="AM3061" s="85">
        <f>IF(AND(K3061&gt;Variables!$G$10,K3061&lt;Variables!$G$11),0,1)</f>
        <v>1</v>
      </c>
      <c r="AN3061" s="103">
        <f>IF(H3061&lt;Variables!$G$13,1,0)</f>
        <v>1</v>
      </c>
      <c r="AO3061" s="101">
        <f>IF(R3061&lt;Variables!$G$12,0,1)</f>
        <v>1</v>
      </c>
      <c r="AP3061" s="86">
        <f t="shared" si="416"/>
        <v>0</v>
      </c>
      <c r="AR3061">
        <v>0</v>
      </c>
      <c r="AS3061">
        <v>0</v>
      </c>
      <c r="AT3061">
        <v>1</v>
      </c>
      <c r="AU3061">
        <v>0</v>
      </c>
      <c r="BA3061">
        <v>-2.25</v>
      </c>
    </row>
    <row r="3062" spans="3:53" ht="12.75" x14ac:dyDescent="0.2">
      <c r="C3062" t="s">
        <v>770</v>
      </c>
      <c r="D3062" t="s">
        <v>306</v>
      </c>
      <c r="E3062">
        <v>25.02</v>
      </c>
      <c r="F3062">
        <v>6.67</v>
      </c>
      <c r="G3062">
        <v>9.24</v>
      </c>
      <c r="H3062">
        <v>8230</v>
      </c>
      <c r="I3062">
        <v>-15.725</v>
      </c>
      <c r="J3062" t="s">
        <v>76</v>
      </c>
      <c r="K3062">
        <v>48.65</v>
      </c>
      <c r="L3062">
        <v>25.086884999999999</v>
      </c>
      <c r="M3062">
        <v>-6.730608443416565E-2</v>
      </c>
      <c r="N3062">
        <v>25.156732000000002</v>
      </c>
      <c r="O3062">
        <v>-0.34476656188887261</v>
      </c>
      <c r="P3062">
        <v>5760000</v>
      </c>
      <c r="Q3062">
        <v>5849000</v>
      </c>
      <c r="R3062">
        <v>0.98</v>
      </c>
      <c r="S3062">
        <v>27.277999999999999</v>
      </c>
      <c r="T3062">
        <v>6.7759999999999989</v>
      </c>
      <c r="U3062">
        <v>15.602</v>
      </c>
      <c r="V3062">
        <f t="shared" si="415"/>
        <v>2.3545015452332962</v>
      </c>
      <c r="AC3062">
        <v>25.1</v>
      </c>
      <c r="AD3062">
        <v>24.08</v>
      </c>
      <c r="AH3062" s="85">
        <f>IF(AND(M3062&lt;Variables!$G$6,M3062&gt;Variables!$G$5),0,1)</f>
        <v>1</v>
      </c>
      <c r="AI3062" s="85">
        <f t="shared" si="414"/>
        <v>1</v>
      </c>
      <c r="AJ3062" s="85">
        <f>IF(I3062&gt;Variables!$G$7,0,1)</f>
        <v>1</v>
      </c>
      <c r="AK3062" s="85">
        <f>IF(F3062&gt;Variables!$G$8,0,1)</f>
        <v>1</v>
      </c>
      <c r="AL3062" s="85">
        <f>IF(G3062&gt;Variables!$G$9,0,1)</f>
        <v>1</v>
      </c>
      <c r="AM3062" s="85">
        <f>IF(AND(K3062&gt;Variables!$G$10,K3062&lt;Variables!$G$11),0,1)</f>
        <v>1</v>
      </c>
      <c r="AN3062" s="103">
        <f>IF(H3062&lt;Variables!$G$13,1,0)</f>
        <v>0</v>
      </c>
      <c r="AO3062" s="101">
        <f>IF(R3062&lt;Variables!$G$12,0,1)</f>
        <v>0</v>
      </c>
      <c r="AP3062" s="86">
        <f t="shared" si="416"/>
        <v>0</v>
      </c>
      <c r="AR3062">
        <v>0</v>
      </c>
      <c r="AS3062">
        <v>0</v>
      </c>
      <c r="AT3062">
        <v>1</v>
      </c>
      <c r="AU3062">
        <v>0</v>
      </c>
      <c r="BA3062">
        <v>-1.26</v>
      </c>
    </row>
    <row r="3063" spans="3:53" ht="12.75" x14ac:dyDescent="0.2">
      <c r="C3063" t="s">
        <v>770</v>
      </c>
      <c r="D3063" t="s">
        <v>273</v>
      </c>
      <c r="E3063">
        <v>5.65</v>
      </c>
      <c r="F3063">
        <v>6.21</v>
      </c>
      <c r="G3063">
        <v>4.4400000000000004</v>
      </c>
      <c r="H3063">
        <v>2600</v>
      </c>
      <c r="I3063">
        <v>5.1710000000000003</v>
      </c>
      <c r="J3063" t="s">
        <v>76</v>
      </c>
      <c r="K3063">
        <v>31.66</v>
      </c>
      <c r="L3063">
        <v>5.6979550000000003</v>
      </c>
      <c r="M3063">
        <v>-1.017119299818982</v>
      </c>
      <c r="N3063">
        <v>5.6607119999999984</v>
      </c>
      <c r="O3063">
        <v>-0.36589036856138829</v>
      </c>
      <c r="P3063">
        <v>976926</v>
      </c>
      <c r="Q3063">
        <v>2147000</v>
      </c>
      <c r="R3063">
        <v>0.46</v>
      </c>
      <c r="S3063">
        <v>27.277999999999999</v>
      </c>
      <c r="T3063">
        <v>6.7759999999999989</v>
      </c>
      <c r="U3063">
        <v>15.602</v>
      </c>
      <c r="V3063">
        <f t="shared" si="415"/>
        <v>2.149570042330625</v>
      </c>
      <c r="AC3063">
        <v>6.09</v>
      </c>
      <c r="AD3063">
        <v>5.63</v>
      </c>
      <c r="AH3063" s="85">
        <f>IF(AND(M3063&lt;Variables!$G$6,M3063&gt;Variables!$G$5),0,1)</f>
        <v>1</v>
      </c>
      <c r="AI3063" s="85">
        <f t="shared" si="414"/>
        <v>0</v>
      </c>
      <c r="AJ3063" s="85">
        <f>IF(I3063&gt;Variables!$G$7,0,1)</f>
        <v>0</v>
      </c>
      <c r="AK3063" s="85">
        <f>IF(F3063&gt;Variables!$G$8,0,1)</f>
        <v>1</v>
      </c>
      <c r="AL3063" s="85">
        <f>IF(G3063&gt;Variables!$G$9,0,1)</f>
        <v>1</v>
      </c>
      <c r="AM3063" s="85">
        <f>IF(AND(K3063&gt;Variables!$G$10,K3063&lt;Variables!$G$11),0,1)</f>
        <v>1</v>
      </c>
      <c r="AN3063" s="103">
        <f>IF(H3063&lt;Variables!$G$13,1,0)</f>
        <v>0</v>
      </c>
      <c r="AO3063" s="101">
        <f>IF(R3063&lt;Variables!$G$12,0,1)</f>
        <v>0</v>
      </c>
      <c r="AP3063" s="86">
        <f t="shared" si="416"/>
        <v>0</v>
      </c>
      <c r="AR3063">
        <v>0</v>
      </c>
      <c r="AS3063">
        <v>1</v>
      </c>
      <c r="AT3063">
        <v>0</v>
      </c>
      <c r="AU3063">
        <v>0</v>
      </c>
      <c r="BA3063">
        <v>1.58</v>
      </c>
    </row>
    <row r="3064" spans="3:53" ht="12.75" x14ac:dyDescent="0.2">
      <c r="C3064" t="s">
        <v>770</v>
      </c>
      <c r="D3064" t="s">
        <v>737</v>
      </c>
      <c r="E3064">
        <v>63.26</v>
      </c>
      <c r="F3064">
        <v>6.42</v>
      </c>
      <c r="G3064">
        <v>2.87</v>
      </c>
      <c r="H3064">
        <v>87200</v>
      </c>
      <c r="I3064">
        <v>6.0000000000000001E-3</v>
      </c>
      <c r="J3064" t="s">
        <v>78</v>
      </c>
      <c r="K3064">
        <v>52.22</v>
      </c>
      <c r="L3064">
        <v>63.385629999999992</v>
      </c>
      <c r="M3064">
        <v>-7.9245090724809411E-2</v>
      </c>
      <c r="N3064">
        <v>63.118070000000003</v>
      </c>
      <c r="O3064">
        <v>0.3443229490382137</v>
      </c>
      <c r="P3064">
        <v>16468000</v>
      </c>
      <c r="Q3064">
        <v>18048000</v>
      </c>
      <c r="R3064">
        <v>0.91</v>
      </c>
      <c r="S3064">
        <v>27.277999999999999</v>
      </c>
      <c r="T3064">
        <v>6.7759999999999989</v>
      </c>
      <c r="U3064">
        <v>15.602</v>
      </c>
      <c r="V3064">
        <f t="shared" si="415"/>
        <v>2.3925676411637147</v>
      </c>
      <c r="AC3064">
        <v>63.674999999999997</v>
      </c>
      <c r="AD3064">
        <v>62.48</v>
      </c>
      <c r="AH3064" s="85">
        <f>IF(AND(M3064&lt;Variables!$G$6,M3064&gt;Variables!$G$5),0,1)</f>
        <v>1</v>
      </c>
      <c r="AI3064" s="85">
        <f t="shared" si="414"/>
        <v>0</v>
      </c>
      <c r="AJ3064" s="85">
        <f>IF(I3064&gt;Variables!$G$7,0,1)</f>
        <v>0</v>
      </c>
      <c r="AK3064" s="85">
        <f>IF(F3064&gt;Variables!$G$8,0,1)</f>
        <v>1</v>
      </c>
      <c r="AL3064" s="85">
        <f>IF(G3064&gt;Variables!$G$9,0,1)</f>
        <v>1</v>
      </c>
      <c r="AM3064" s="85">
        <f>IF(AND(K3064&gt;Variables!$G$10,K3064&lt;Variables!$G$11),0,1)</f>
        <v>0</v>
      </c>
      <c r="AN3064" s="103">
        <f>IF(H3064&lt;Variables!$G$13,1,0)</f>
        <v>0</v>
      </c>
      <c r="AO3064" s="101">
        <f>IF(R3064&lt;Variables!$G$12,0,1)</f>
        <v>0</v>
      </c>
      <c r="AP3064" s="86">
        <f t="shared" si="416"/>
        <v>1</v>
      </c>
      <c r="AR3064">
        <v>0</v>
      </c>
      <c r="AS3064">
        <v>1</v>
      </c>
      <c r="AT3064">
        <v>0</v>
      </c>
      <c r="AU3064">
        <v>0</v>
      </c>
      <c r="BA3064">
        <v>0.12</v>
      </c>
    </row>
    <row r="3065" spans="3:53" ht="12.75" x14ac:dyDescent="0.2">
      <c r="C3065" t="s">
        <v>771</v>
      </c>
      <c r="D3065" t="s">
        <v>741</v>
      </c>
      <c r="E3065">
        <v>11.93</v>
      </c>
      <c r="F3065">
        <v>29.67</v>
      </c>
      <c r="G3065">
        <v>3.53</v>
      </c>
      <c r="H3065">
        <v>204.42</v>
      </c>
      <c r="I3065">
        <v>11.577999999999999</v>
      </c>
      <c r="J3065" t="s">
        <v>76</v>
      </c>
      <c r="K3065">
        <v>53.52</v>
      </c>
      <c r="L3065">
        <v>11.92888888888889</v>
      </c>
      <c r="M3065">
        <v>9.3144560357540755E-3</v>
      </c>
      <c r="N3065">
        <v>11.913020833333331</v>
      </c>
      <c r="O3065">
        <v>0.14252612250250349</v>
      </c>
      <c r="P3065">
        <v>2050000</v>
      </c>
      <c r="Q3065">
        <v>83360</v>
      </c>
      <c r="R3065">
        <v>24.59</v>
      </c>
      <c r="S3065">
        <v>24.771999999999998</v>
      </c>
      <c r="T3065">
        <v>5.8439999999999994</v>
      </c>
      <c r="U3065">
        <v>13.898400000000001</v>
      </c>
      <c r="V3065">
        <f t="shared" si="415"/>
        <v>2.4031303356184801</v>
      </c>
      <c r="AC3065">
        <v>12</v>
      </c>
      <c r="AD3065">
        <v>11.87</v>
      </c>
      <c r="AH3065" s="85">
        <f>IF(AND(M3065&lt;Variables!$G$6,M3065&gt;Variables!$G$5),0,1)</f>
        <v>1</v>
      </c>
      <c r="AI3065" s="85">
        <f t="shared" si="414"/>
        <v>0</v>
      </c>
      <c r="AJ3065" s="85">
        <f>IF(I3065&gt;Variables!$G$7,0,1)</f>
        <v>0</v>
      </c>
      <c r="AK3065" s="85">
        <f>IF(F3065&gt;Variables!$G$8,0,1)</f>
        <v>0</v>
      </c>
      <c r="AL3065" s="85">
        <f>IF(G3065&gt;Variables!$G$9,0,1)</f>
        <v>1</v>
      </c>
      <c r="AM3065" s="85">
        <f>IF(AND(K3065&gt;Variables!$G$10,K3065&lt;Variables!$G$11),0,1)</f>
        <v>0</v>
      </c>
      <c r="AN3065" s="103">
        <f>IF(H3065&lt;Variables!$G$13,1,0)</f>
        <v>1</v>
      </c>
      <c r="AO3065" s="101">
        <f>IF(R3065&lt;Variables!$G$12,0,1)</f>
        <v>1</v>
      </c>
      <c r="AP3065" s="86">
        <f t="shared" si="416"/>
        <v>0</v>
      </c>
      <c r="AR3065">
        <v>0</v>
      </c>
      <c r="AS3065">
        <v>1</v>
      </c>
      <c r="AT3065">
        <v>0</v>
      </c>
      <c r="AU3065">
        <v>0</v>
      </c>
      <c r="BA3065">
        <v>0.46</v>
      </c>
    </row>
    <row r="3066" spans="3:53" ht="12.75" x14ac:dyDescent="0.2">
      <c r="C3066" s="182" t="s">
        <v>771</v>
      </c>
      <c r="D3066" s="182" t="s">
        <v>769</v>
      </c>
      <c r="E3066" s="182">
        <v>41.61</v>
      </c>
      <c r="F3066" s="182">
        <v>6.5</v>
      </c>
      <c r="G3066" s="182">
        <v>3.45</v>
      </c>
      <c r="H3066" s="182">
        <v>-99999</v>
      </c>
      <c r="I3066" s="182">
        <v>443.06400000000002</v>
      </c>
      <c r="J3066" s="182" t="s">
        <v>78</v>
      </c>
      <c r="K3066" s="182">
        <v>72.37</v>
      </c>
      <c r="L3066" s="182">
        <v>41.609000000000002</v>
      </c>
      <c r="M3066" s="182">
        <v>0</v>
      </c>
      <c r="N3066" s="182">
        <v>42.054499999999997</v>
      </c>
      <c r="O3066" s="182">
        <v>-1.0593396663852921</v>
      </c>
      <c r="P3066" s="182">
        <v>221051</v>
      </c>
      <c r="Q3066" s="182">
        <v>192114</v>
      </c>
      <c r="R3066" s="182">
        <v>1.1499999999999999</v>
      </c>
      <c r="S3066" s="182">
        <v>24.771999999999998</v>
      </c>
      <c r="T3066" s="182">
        <v>5.8439999999999994</v>
      </c>
      <c r="U3066" s="182">
        <v>13.898400000000001</v>
      </c>
      <c r="V3066" s="182">
        <f t="shared" si="415"/>
        <v>2.5987532</v>
      </c>
      <c r="W3066" s="93"/>
      <c r="X3066" s="93"/>
      <c r="Y3066" s="93"/>
      <c r="Z3066" s="93"/>
      <c r="AA3066" s="93"/>
      <c r="AC3066">
        <v>42.74</v>
      </c>
      <c r="AD3066">
        <v>41.45</v>
      </c>
      <c r="AH3066" s="85">
        <f>IF(AND(M3066&lt;Variables!$G$6,M3066&gt;Variables!$G$5),0,1)</f>
        <v>1</v>
      </c>
      <c r="AI3066" s="85">
        <f t="shared" si="414"/>
        <v>1</v>
      </c>
      <c r="AJ3066" s="85">
        <f>IF(I3066&gt;Variables!$G$7,0,1)</f>
        <v>0</v>
      </c>
      <c r="AK3066" s="85">
        <f>IF(F3066&gt;Variables!$G$8,0,1)</f>
        <v>1</v>
      </c>
      <c r="AL3066" s="85">
        <f>IF(G3066&gt;Variables!$G$9,0,1)</f>
        <v>1</v>
      </c>
      <c r="AM3066" s="85">
        <f>IF(AND(K3066&gt;Variables!$G$10,K3066&lt;Variables!$G$11),0,1)</f>
        <v>0</v>
      </c>
      <c r="AN3066" s="103">
        <f>IF(H3066&lt;Variables!$G$13,1,0)</f>
        <v>1</v>
      </c>
      <c r="AO3066" s="101">
        <f>IF(R3066&lt;Variables!$G$12,0,1)</f>
        <v>0</v>
      </c>
      <c r="AP3066" s="86">
        <f t="shared" si="416"/>
        <v>1</v>
      </c>
      <c r="AR3066">
        <v>1</v>
      </c>
      <c r="AS3066">
        <v>0</v>
      </c>
      <c r="AT3066">
        <v>0</v>
      </c>
      <c r="AU3066">
        <v>0</v>
      </c>
      <c r="BA3066">
        <v>2</v>
      </c>
    </row>
    <row r="3067" spans="3:53" ht="12.75" x14ac:dyDescent="0.2">
      <c r="C3067" t="s">
        <v>771</v>
      </c>
      <c r="D3067" t="s">
        <v>471</v>
      </c>
      <c r="E3067">
        <v>30.77</v>
      </c>
      <c r="F3067">
        <v>5.16</v>
      </c>
      <c r="G3067">
        <v>4.2300000000000004</v>
      </c>
      <c r="H3067">
        <v>5470</v>
      </c>
      <c r="I3067">
        <v>168.529</v>
      </c>
      <c r="J3067" t="s">
        <v>78</v>
      </c>
      <c r="K3067">
        <v>59.15</v>
      </c>
      <c r="L3067">
        <v>30.67475</v>
      </c>
      <c r="M3067">
        <v>0.31051597812533133</v>
      </c>
      <c r="N3067">
        <v>30.754998000000001</v>
      </c>
      <c r="O3067">
        <v>4.8779063487510627E-2</v>
      </c>
      <c r="P3067">
        <v>1114000</v>
      </c>
      <c r="Q3067">
        <v>1383000</v>
      </c>
      <c r="R3067">
        <v>0.81</v>
      </c>
      <c r="S3067">
        <v>24.771999999999998</v>
      </c>
      <c r="T3067">
        <v>5.8439999999999994</v>
      </c>
      <c r="U3067">
        <v>13.898400000000001</v>
      </c>
      <c r="V3067">
        <f t="shared" si="415"/>
        <v>2.4455151377435835</v>
      </c>
      <c r="AC3067">
        <v>30.84</v>
      </c>
      <c r="AD3067">
        <v>30.1</v>
      </c>
      <c r="AH3067" s="85">
        <f>IF(AND(M3067&lt;Variables!$G$6,M3067&gt;Variables!$G$5),0,1)</f>
        <v>1</v>
      </c>
      <c r="AI3067" s="85">
        <f t="shared" si="414"/>
        <v>1</v>
      </c>
      <c r="AJ3067" s="85">
        <f>IF(I3067&gt;Variables!$G$7,0,1)</f>
        <v>0</v>
      </c>
      <c r="AK3067" s="85">
        <f>IF(F3067&gt;Variables!$G$8,0,1)</f>
        <v>1</v>
      </c>
      <c r="AL3067" s="85">
        <f>IF(G3067&gt;Variables!$G$9,0,1)</f>
        <v>1</v>
      </c>
      <c r="AM3067" s="85">
        <f>IF(AND(K3067&gt;Variables!$G$10,K3067&lt;Variables!$G$11),0,1)</f>
        <v>0</v>
      </c>
      <c r="AN3067" s="103">
        <f>IF(H3067&lt;Variables!$G$13,1,0)</f>
        <v>0</v>
      </c>
      <c r="AO3067" s="101">
        <f>IF(R3067&lt;Variables!$G$12,0,1)</f>
        <v>0</v>
      </c>
      <c r="AP3067" s="86">
        <f t="shared" si="416"/>
        <v>1</v>
      </c>
      <c r="AR3067">
        <v>0</v>
      </c>
      <c r="AS3067">
        <v>0</v>
      </c>
      <c r="AT3067">
        <v>0</v>
      </c>
      <c r="AU3067">
        <v>1</v>
      </c>
      <c r="BA3067">
        <v>-0.74</v>
      </c>
    </row>
    <row r="3068" spans="3:53" ht="12.75" x14ac:dyDescent="0.2">
      <c r="C3068" t="s">
        <v>771</v>
      </c>
      <c r="D3068" t="s">
        <v>748</v>
      </c>
      <c r="E3068">
        <v>14.17</v>
      </c>
      <c r="F3068">
        <v>21.97</v>
      </c>
      <c r="G3068">
        <v>-3.74</v>
      </c>
      <c r="H3068">
        <v>1460</v>
      </c>
      <c r="I3068">
        <v>-67.19</v>
      </c>
      <c r="J3068" t="s">
        <v>78</v>
      </c>
      <c r="K3068">
        <v>23.68</v>
      </c>
      <c r="L3068">
        <v>14.91362</v>
      </c>
      <c r="M3068">
        <v>-7.1184595021195261</v>
      </c>
      <c r="N3068">
        <v>15.465646</v>
      </c>
      <c r="O3068">
        <v>-10.433744571678419</v>
      </c>
      <c r="P3068">
        <v>86460000</v>
      </c>
      <c r="Q3068">
        <v>12270000</v>
      </c>
      <c r="R3068">
        <v>7.05</v>
      </c>
      <c r="S3068">
        <v>24.771999999999998</v>
      </c>
      <c r="T3068">
        <v>5.8439999999999994</v>
      </c>
      <c r="U3068">
        <v>13.898400000000001</v>
      </c>
      <c r="V3068">
        <f t="shared" si="415"/>
        <v>1.7383152644264777</v>
      </c>
      <c r="AC3068">
        <v>15.7</v>
      </c>
      <c r="AD3068">
        <v>13.1</v>
      </c>
      <c r="AH3068" s="85">
        <f>IF(AND(M3068&lt;Variables!$G$6,M3068&gt;Variables!$G$5),0,1)</f>
        <v>1</v>
      </c>
      <c r="AI3068" s="85">
        <f t="shared" si="414"/>
        <v>1</v>
      </c>
      <c r="AJ3068" s="85">
        <f>IF(I3068&gt;Variables!$G$7,0,1)</f>
        <v>1</v>
      </c>
      <c r="AK3068" s="85">
        <f>IF(F3068&gt;Variables!$G$8,0,1)</f>
        <v>0</v>
      </c>
      <c r="AL3068" s="85">
        <f>IF(G3068&gt;Variables!$G$9,0,1)</f>
        <v>1</v>
      </c>
      <c r="AM3068" s="85">
        <f>IF(AND(K3068&gt;Variables!$G$10,K3068&lt;Variables!$G$11),0,1)</f>
        <v>1</v>
      </c>
      <c r="AN3068" s="103">
        <f>IF(H3068&lt;Variables!$G$13,1,0)</f>
        <v>1</v>
      </c>
      <c r="AO3068" s="101">
        <f>IF(R3068&lt;Variables!$G$12,0,1)</f>
        <v>1</v>
      </c>
      <c r="AP3068" s="86">
        <f t="shared" si="416"/>
        <v>1</v>
      </c>
      <c r="AR3068">
        <v>0</v>
      </c>
      <c r="AS3068">
        <v>0</v>
      </c>
      <c r="AT3068">
        <v>1</v>
      </c>
      <c r="AU3068">
        <v>0</v>
      </c>
      <c r="BA3068">
        <v>-2.25</v>
      </c>
    </row>
    <row r="3069" spans="3:53" ht="12.75" x14ac:dyDescent="0.2">
      <c r="C3069" t="s">
        <v>771</v>
      </c>
      <c r="D3069" t="s">
        <v>745</v>
      </c>
      <c r="E3069">
        <v>1.42</v>
      </c>
      <c r="F3069">
        <v>24.34</v>
      </c>
      <c r="G3069">
        <v>1.85</v>
      </c>
      <c r="H3069">
        <v>1830</v>
      </c>
      <c r="I3069">
        <v>-50.273000000000003</v>
      </c>
      <c r="J3069" t="s">
        <v>78</v>
      </c>
      <c r="K3069">
        <v>59.33</v>
      </c>
      <c r="L3069">
        <v>1.3844449999999999</v>
      </c>
      <c r="M3069">
        <v>1.159670481673172</v>
      </c>
      <c r="N3069">
        <v>1.3591120000000001</v>
      </c>
      <c r="O3069">
        <v>3.0452236460276989</v>
      </c>
      <c r="P3069">
        <v>457709000</v>
      </c>
      <c r="Q3069">
        <v>237717000</v>
      </c>
      <c r="R3069">
        <v>1.93</v>
      </c>
      <c r="S3069">
        <v>24.771999999999998</v>
      </c>
      <c r="T3069">
        <v>5.8439999999999994</v>
      </c>
      <c r="U3069">
        <v>13.898400000000001</v>
      </c>
      <c r="V3069">
        <f t="shared" si="415"/>
        <v>2.4022599999609948</v>
      </c>
      <c r="AC3069">
        <v>1.49</v>
      </c>
      <c r="AD3069">
        <v>1.24</v>
      </c>
      <c r="AH3069" s="85">
        <f>IF(AND(M3069&lt;Variables!$G$6,M3069&gt;Variables!$G$5),0,1)</f>
        <v>1</v>
      </c>
      <c r="AI3069" s="85">
        <f t="shared" si="414"/>
        <v>0</v>
      </c>
      <c r="AJ3069" s="85">
        <f>IF(I3069&gt;Variables!$G$7,0,1)</f>
        <v>1</v>
      </c>
      <c r="AK3069" s="85">
        <f>IF(F3069&gt;Variables!$G$8,0,1)</f>
        <v>0</v>
      </c>
      <c r="AL3069" s="85">
        <f>IF(G3069&gt;Variables!$G$9,0,1)</f>
        <v>1</v>
      </c>
      <c r="AM3069" s="85">
        <f>IF(AND(K3069&gt;Variables!$G$10,K3069&lt;Variables!$G$11),0,1)</f>
        <v>0</v>
      </c>
      <c r="AN3069" s="103">
        <f>IF(H3069&lt;Variables!$G$13,1,0)</f>
        <v>1</v>
      </c>
      <c r="AO3069" s="101">
        <f>IF(R3069&lt;Variables!$G$12,0,1)</f>
        <v>0</v>
      </c>
      <c r="AP3069" s="86">
        <f t="shared" si="416"/>
        <v>1</v>
      </c>
      <c r="AR3069">
        <v>1</v>
      </c>
      <c r="AS3069">
        <v>0</v>
      </c>
      <c r="AT3069">
        <v>0</v>
      </c>
      <c r="AU3069">
        <v>0</v>
      </c>
      <c r="BA3069">
        <v>2</v>
      </c>
    </row>
    <row r="3070" spans="3:53" ht="12.75" x14ac:dyDescent="0.2">
      <c r="C3070" t="s">
        <v>771</v>
      </c>
      <c r="D3070" t="s">
        <v>306</v>
      </c>
      <c r="E3070">
        <v>25</v>
      </c>
      <c r="F3070">
        <v>6.08</v>
      </c>
      <c r="G3070">
        <v>8.98</v>
      </c>
      <c r="H3070">
        <v>8230</v>
      </c>
      <c r="I3070">
        <v>-15.771000000000001</v>
      </c>
      <c r="J3070" t="s">
        <v>76</v>
      </c>
      <c r="K3070">
        <v>46.8</v>
      </c>
      <c r="L3070">
        <v>25.055</v>
      </c>
      <c r="M3070">
        <v>-0.17960486928756</v>
      </c>
      <c r="N3070">
        <v>25.1327</v>
      </c>
      <c r="O3070">
        <v>-0.48820858881058637</v>
      </c>
      <c r="P3070">
        <v>6043000</v>
      </c>
      <c r="Q3070">
        <v>5849000</v>
      </c>
      <c r="R3070">
        <v>1.03</v>
      </c>
      <c r="S3070">
        <v>24.771999999999998</v>
      </c>
      <c r="T3070">
        <v>5.8439999999999994</v>
      </c>
      <c r="U3070">
        <v>13.898400000000001</v>
      </c>
      <c r="V3070">
        <f t="shared" si="415"/>
        <v>2.3368578902414683</v>
      </c>
      <c r="AC3070">
        <v>25.1</v>
      </c>
      <c r="AD3070">
        <v>24.08</v>
      </c>
      <c r="AH3070" s="85">
        <f>IF(AND(M3070&lt;Variables!$G$6,M3070&gt;Variables!$G$5),0,1)</f>
        <v>1</v>
      </c>
      <c r="AI3070" s="85">
        <f t="shared" si="414"/>
        <v>1</v>
      </c>
      <c r="AJ3070" s="85">
        <f>IF(I3070&gt;Variables!$G$7,0,1)</f>
        <v>1</v>
      </c>
      <c r="AK3070" s="85">
        <f>IF(F3070&gt;Variables!$G$8,0,1)</f>
        <v>1</v>
      </c>
      <c r="AL3070" s="85">
        <f>IF(G3070&gt;Variables!$G$9,0,1)</f>
        <v>1</v>
      </c>
      <c r="AM3070" s="85">
        <f>IF(AND(K3070&gt;Variables!$G$10,K3070&lt;Variables!$G$11),0,1)</f>
        <v>1</v>
      </c>
      <c r="AN3070" s="103">
        <f>IF(H3070&lt;Variables!$G$13,1,0)</f>
        <v>0</v>
      </c>
      <c r="AO3070" s="101">
        <f>IF(R3070&lt;Variables!$G$12,0,1)</f>
        <v>0</v>
      </c>
      <c r="AP3070" s="86">
        <f t="shared" si="416"/>
        <v>0</v>
      </c>
      <c r="AR3070">
        <v>0</v>
      </c>
      <c r="AS3070">
        <v>0</v>
      </c>
      <c r="AT3070">
        <v>1</v>
      </c>
      <c r="AU3070">
        <v>0</v>
      </c>
      <c r="BA3070">
        <v>-1.56</v>
      </c>
    </row>
    <row r="3071" spans="3:53" ht="12.75" x14ac:dyDescent="0.2">
      <c r="C3071" t="s">
        <v>771</v>
      </c>
      <c r="D3071" t="s">
        <v>273</v>
      </c>
      <c r="E3071">
        <v>5.67</v>
      </c>
      <c r="F3071">
        <v>6.78</v>
      </c>
      <c r="G3071">
        <v>5</v>
      </c>
      <c r="H3071">
        <v>2600</v>
      </c>
      <c r="I3071">
        <v>5.2290000000000001</v>
      </c>
      <c r="J3071" t="s">
        <v>76</v>
      </c>
      <c r="K3071">
        <v>46.7</v>
      </c>
      <c r="L3071">
        <v>5.6879550000000014</v>
      </c>
      <c r="M3071">
        <v>-0.31566705432797221</v>
      </c>
      <c r="N3071">
        <v>5.6691219999999998</v>
      </c>
      <c r="O3071">
        <v>1.5487407044691511E-2</v>
      </c>
      <c r="P3071">
        <v>1029000</v>
      </c>
      <c r="Q3071">
        <v>2147000</v>
      </c>
      <c r="R3071">
        <v>0.48</v>
      </c>
      <c r="S3071">
        <v>24.771999999999998</v>
      </c>
      <c r="T3071">
        <v>5.8439999999999994</v>
      </c>
      <c r="U3071">
        <v>13.898400000000001</v>
      </c>
      <c r="V3071">
        <f t="shared" si="415"/>
        <v>2.3380109101179603</v>
      </c>
      <c r="AC3071">
        <v>6.09</v>
      </c>
      <c r="AD3071">
        <v>5.66</v>
      </c>
      <c r="AH3071" s="85">
        <f>IF(AND(M3071&lt;Variables!$G$6,M3071&gt;Variables!$G$5),0,1)</f>
        <v>1</v>
      </c>
      <c r="AI3071" s="85">
        <f t="shared" si="414"/>
        <v>0</v>
      </c>
      <c r="AJ3071" s="85">
        <f>IF(I3071&gt;Variables!$G$7,0,1)</f>
        <v>0</v>
      </c>
      <c r="AK3071" s="85">
        <f>IF(F3071&gt;Variables!$G$8,0,1)</f>
        <v>1</v>
      </c>
      <c r="AL3071" s="85">
        <f>IF(G3071&gt;Variables!$G$9,0,1)</f>
        <v>1</v>
      </c>
      <c r="AM3071" s="85">
        <f>IF(AND(K3071&gt;Variables!$G$10,K3071&lt;Variables!$G$11),0,1)</f>
        <v>1</v>
      </c>
      <c r="AN3071" s="103">
        <f>IF(H3071&lt;Variables!$G$13,1,0)</f>
        <v>0</v>
      </c>
      <c r="AO3071" s="101">
        <f>IF(R3071&lt;Variables!$G$12,0,1)</f>
        <v>0</v>
      </c>
      <c r="AP3071" s="86">
        <f t="shared" si="416"/>
        <v>0</v>
      </c>
      <c r="AR3071">
        <v>1</v>
      </c>
      <c r="AS3071">
        <v>0</v>
      </c>
      <c r="AT3071">
        <v>0</v>
      </c>
      <c r="AU3071">
        <v>0</v>
      </c>
      <c r="BA3071">
        <v>1.35</v>
      </c>
    </row>
    <row r="3072" spans="3:53" ht="12.75" x14ac:dyDescent="0.2">
      <c r="C3072" t="s">
        <v>771</v>
      </c>
      <c r="D3072" t="s">
        <v>762</v>
      </c>
      <c r="E3072">
        <v>4.78</v>
      </c>
      <c r="F3072">
        <v>9.68</v>
      </c>
      <c r="G3072">
        <v>9.36</v>
      </c>
      <c r="H3072">
        <v>206.58</v>
      </c>
      <c r="I3072">
        <v>-63.543999999999997</v>
      </c>
      <c r="J3072" t="s">
        <v>76</v>
      </c>
      <c r="K3072">
        <v>30.48</v>
      </c>
      <c r="L3072">
        <v>4.9044800000000013</v>
      </c>
      <c r="M3072">
        <v>-2.3341924118357338</v>
      </c>
      <c r="N3072">
        <v>5.0690819999999999</v>
      </c>
      <c r="O3072">
        <v>-5.5055728039120266</v>
      </c>
      <c r="P3072">
        <v>2790000</v>
      </c>
      <c r="Q3072">
        <v>723910</v>
      </c>
      <c r="R3072">
        <v>3.85</v>
      </c>
      <c r="S3072">
        <v>24.771999999999998</v>
      </c>
      <c r="T3072">
        <v>5.8439999999999994</v>
      </c>
      <c r="U3072">
        <v>13.898400000000001</v>
      </c>
      <c r="V3072">
        <f t="shared" si="415"/>
        <v>2.0938745998890802</v>
      </c>
      <c r="AC3072">
        <v>4.8</v>
      </c>
      <c r="AD3072">
        <v>4.46</v>
      </c>
      <c r="AH3072" s="85">
        <f>IF(AND(M3072&lt;Variables!$G$6,M3072&gt;Variables!$G$5),0,1)</f>
        <v>0</v>
      </c>
      <c r="AI3072" s="85">
        <f t="shared" si="414"/>
        <v>1</v>
      </c>
      <c r="AJ3072" s="85">
        <f>IF(I3072&gt;Variables!$G$7,0,1)</f>
        <v>1</v>
      </c>
      <c r="AK3072" s="85">
        <f>IF(F3072&gt;Variables!$G$8,0,1)</f>
        <v>0</v>
      </c>
      <c r="AL3072" s="85">
        <f>IF(G3072&gt;Variables!$G$9,0,1)</f>
        <v>1</v>
      </c>
      <c r="AM3072" s="85">
        <f>IF(AND(K3072&gt;Variables!$G$10,K3072&lt;Variables!$G$11),0,1)</f>
        <v>1</v>
      </c>
      <c r="AN3072" s="103">
        <f>IF(H3072&lt;Variables!$G$13,1,0)</f>
        <v>1</v>
      </c>
      <c r="AO3072" s="101">
        <f>IF(R3072&lt;Variables!$G$12,0,1)</f>
        <v>1</v>
      </c>
      <c r="AP3072" s="86">
        <f t="shared" si="416"/>
        <v>0</v>
      </c>
      <c r="AR3072">
        <v>0</v>
      </c>
      <c r="AS3072">
        <v>0</v>
      </c>
      <c r="AT3072">
        <v>1</v>
      </c>
      <c r="AU3072">
        <v>0</v>
      </c>
      <c r="BA3072">
        <v>-2.25</v>
      </c>
    </row>
    <row r="3073" spans="3:53" ht="12.75" x14ac:dyDescent="0.2">
      <c r="C3073" t="s">
        <v>771</v>
      </c>
      <c r="D3073" t="s">
        <v>697</v>
      </c>
      <c r="E3073">
        <v>3.99</v>
      </c>
      <c r="F3073">
        <v>25.86</v>
      </c>
      <c r="G3073">
        <v>27.39</v>
      </c>
      <c r="H3073">
        <v>-99999</v>
      </c>
      <c r="I3073">
        <v>-21.597999999999999</v>
      </c>
      <c r="J3073" t="s">
        <v>76</v>
      </c>
      <c r="K3073">
        <v>55.27</v>
      </c>
      <c r="L3073">
        <v>3.8072142857142852</v>
      </c>
      <c r="M3073">
        <v>5.0636948650119393</v>
      </c>
      <c r="N3073">
        <v>3.80508108108108</v>
      </c>
      <c r="O3073">
        <v>5.1225956757678386</v>
      </c>
      <c r="P3073">
        <v>130801</v>
      </c>
      <c r="Q3073">
        <v>53701</v>
      </c>
      <c r="R3073">
        <v>2.44</v>
      </c>
      <c r="S3073">
        <v>24.771999999999998</v>
      </c>
      <c r="T3073">
        <v>5.8439999999999994</v>
      </c>
      <c r="U3073">
        <v>13.898400000000001</v>
      </c>
      <c r="V3073">
        <f t="shared" si="415"/>
        <v>2.2128729129509752</v>
      </c>
      <c r="AC3073">
        <v>4.42</v>
      </c>
      <c r="AD3073">
        <v>3.6</v>
      </c>
      <c r="AH3073" s="85">
        <f>IF(AND(M3073&lt;Variables!$G$6,M3073&gt;Variables!$G$5),0,1)</f>
        <v>1</v>
      </c>
      <c r="AI3073" s="85">
        <f t="shared" si="414"/>
        <v>0</v>
      </c>
      <c r="AJ3073" s="85">
        <f>IF(I3073&gt;Variables!$G$7,0,1)</f>
        <v>1</v>
      </c>
      <c r="AK3073" s="85">
        <f>IF(F3073&gt;Variables!$G$8,0,1)</f>
        <v>0</v>
      </c>
      <c r="AL3073" s="85">
        <f>IF(G3073&gt;Variables!$G$9,0,1)</f>
        <v>0</v>
      </c>
      <c r="AM3073" s="85">
        <f>IF(AND(K3073&gt;Variables!$G$10,K3073&lt;Variables!$G$11),0,1)</f>
        <v>0</v>
      </c>
      <c r="AN3073" s="103">
        <f>IF(H3073&lt;Variables!$G$13,1,0)</f>
        <v>1</v>
      </c>
      <c r="AO3073" s="101">
        <f>IF(R3073&lt;Variables!$G$12,0,1)</f>
        <v>1</v>
      </c>
      <c r="AP3073" s="86">
        <f t="shared" si="416"/>
        <v>0</v>
      </c>
      <c r="AR3073">
        <v>0</v>
      </c>
      <c r="AS3073">
        <v>0</v>
      </c>
      <c r="AT3073">
        <v>1</v>
      </c>
      <c r="AU3073">
        <v>0</v>
      </c>
      <c r="BA3073">
        <v>-2.25</v>
      </c>
    </row>
    <row r="3074" spans="3:53" ht="12.75" x14ac:dyDescent="0.2">
      <c r="C3074" t="s">
        <v>771</v>
      </c>
      <c r="D3074" t="s">
        <v>737</v>
      </c>
      <c r="E3074">
        <v>62.92</v>
      </c>
      <c r="F3074">
        <v>5.36</v>
      </c>
      <c r="G3074">
        <v>2.25</v>
      </c>
      <c r="H3074">
        <v>87200</v>
      </c>
      <c r="I3074">
        <v>5.0000000000000001E-3</v>
      </c>
      <c r="J3074" t="s">
        <v>78</v>
      </c>
      <c r="K3074">
        <v>42.2</v>
      </c>
      <c r="L3074">
        <v>63.267685000000007</v>
      </c>
      <c r="M3074">
        <v>-0.49722856146863609</v>
      </c>
      <c r="N3074">
        <v>63.162365999999992</v>
      </c>
      <c r="O3074">
        <v>-0.33131437793193558</v>
      </c>
      <c r="P3074">
        <v>17358000</v>
      </c>
      <c r="Q3074">
        <v>18048000</v>
      </c>
      <c r="R3074">
        <v>0.96</v>
      </c>
      <c r="S3074">
        <v>24.771999999999998</v>
      </c>
      <c r="T3074">
        <v>5.8439999999999994</v>
      </c>
      <c r="U3074">
        <v>13.898400000000001</v>
      </c>
      <c r="V3074">
        <f t="shared" si="415"/>
        <v>2.287919173131117</v>
      </c>
      <c r="AC3074">
        <v>63.674999999999997</v>
      </c>
      <c r="AD3074">
        <v>62.48</v>
      </c>
      <c r="AH3074" s="85">
        <f>IF(AND(M3074&lt;Variables!$G$6,M3074&gt;Variables!$G$5),0,1)</f>
        <v>1</v>
      </c>
      <c r="AI3074" s="85">
        <f t="shared" si="414"/>
        <v>0</v>
      </c>
      <c r="AJ3074" s="85">
        <f>IF(I3074&gt;Variables!$G$7,0,1)</f>
        <v>0</v>
      </c>
      <c r="AK3074" s="85">
        <f>IF(F3074&gt;Variables!$G$8,0,1)</f>
        <v>1</v>
      </c>
      <c r="AL3074" s="85">
        <f>IF(G3074&gt;Variables!$G$9,0,1)</f>
        <v>1</v>
      </c>
      <c r="AM3074" s="85">
        <f>IF(AND(K3074&gt;Variables!$G$10,K3074&lt;Variables!$G$11),0,1)</f>
        <v>1</v>
      </c>
      <c r="AN3074" s="103">
        <f>IF(H3074&lt;Variables!$G$13,1,0)</f>
        <v>0</v>
      </c>
      <c r="AO3074" s="101">
        <f>IF(R3074&lt;Variables!$G$12,0,1)</f>
        <v>0</v>
      </c>
      <c r="AP3074" s="86">
        <f t="shared" si="416"/>
        <v>1</v>
      </c>
      <c r="AR3074">
        <v>0</v>
      </c>
      <c r="AS3074">
        <v>1</v>
      </c>
      <c r="AT3074">
        <v>0</v>
      </c>
      <c r="AU3074">
        <v>0</v>
      </c>
      <c r="BA3074">
        <v>0.54</v>
      </c>
    </row>
    <row r="3075" spans="3:53" ht="12.75" x14ac:dyDescent="0.2">
      <c r="C3075" t="s">
        <v>771</v>
      </c>
      <c r="D3075" t="s">
        <v>772</v>
      </c>
      <c r="E3075">
        <v>63.4</v>
      </c>
      <c r="F3075">
        <v>5.44</v>
      </c>
      <c r="G3075">
        <v>1.1499999999999999</v>
      </c>
      <c r="H3075">
        <v>7510</v>
      </c>
      <c r="I3075">
        <v>-24.696999999999999</v>
      </c>
      <c r="J3075" t="s">
        <v>78</v>
      </c>
      <c r="K3075">
        <v>73.23</v>
      </c>
      <c r="L3075">
        <v>62.888874999999999</v>
      </c>
      <c r="M3075">
        <v>1.019456938926006</v>
      </c>
      <c r="N3075">
        <v>62.495949999999993</v>
      </c>
      <c r="O3075">
        <v>1.65458721725169</v>
      </c>
      <c r="P3075">
        <v>2558000</v>
      </c>
      <c r="Q3075">
        <v>1146000</v>
      </c>
      <c r="R3075">
        <v>2.23</v>
      </c>
      <c r="S3075">
        <v>24.771999999999998</v>
      </c>
      <c r="T3075">
        <v>5.8439999999999994</v>
      </c>
      <c r="U3075">
        <v>13.898400000000001</v>
      </c>
      <c r="V3075">
        <f t="shared" si="415"/>
        <v>2.5127633477995905</v>
      </c>
      <c r="AC3075">
        <v>63.62</v>
      </c>
      <c r="AD3075">
        <v>61.63</v>
      </c>
      <c r="AH3075" s="85">
        <f>IF(AND(M3075&lt;Variables!$G$6,M3075&gt;Variables!$G$5),0,1)</f>
        <v>1</v>
      </c>
      <c r="AI3075" s="85">
        <f t="shared" ref="AI3075:AI3138" si="417">IF(L3075&gt;N3075,0,1)</f>
        <v>0</v>
      </c>
      <c r="AJ3075" s="85">
        <f>IF(I3075&gt;Variables!$G$7,0,1)</f>
        <v>1</v>
      </c>
      <c r="AK3075" s="85">
        <f>IF(F3075&gt;Variables!$G$8,0,1)</f>
        <v>1</v>
      </c>
      <c r="AL3075" s="85">
        <f>IF(G3075&gt;Variables!$G$9,0,1)</f>
        <v>1</v>
      </c>
      <c r="AM3075" s="85">
        <f>IF(AND(K3075&gt;Variables!$G$10,K3075&lt;Variables!$G$11),0,1)</f>
        <v>0</v>
      </c>
      <c r="AN3075" s="103">
        <f>IF(H3075&lt;Variables!$G$13,1,0)</f>
        <v>0</v>
      </c>
      <c r="AO3075" s="101">
        <f>IF(R3075&lt;Variables!$G$12,0,1)</f>
        <v>1</v>
      </c>
      <c r="AP3075" s="86">
        <f t="shared" si="416"/>
        <v>1</v>
      </c>
      <c r="AR3075">
        <v>0</v>
      </c>
      <c r="AS3075">
        <v>0</v>
      </c>
      <c r="AT3075">
        <v>1</v>
      </c>
      <c r="AU3075">
        <v>0</v>
      </c>
      <c r="BA3075">
        <v>-1.83</v>
      </c>
    </row>
    <row r="3076" spans="3:53" ht="12.75" x14ac:dyDescent="0.2">
      <c r="C3076" t="s">
        <v>771</v>
      </c>
      <c r="D3076" t="s">
        <v>754</v>
      </c>
      <c r="E3076">
        <v>22.85</v>
      </c>
      <c r="F3076">
        <v>5.44</v>
      </c>
      <c r="G3076">
        <v>6.39</v>
      </c>
      <c r="H3076">
        <v>2700</v>
      </c>
      <c r="I3076">
        <v>7898.9520000000002</v>
      </c>
      <c r="J3076" t="s">
        <v>78</v>
      </c>
      <c r="K3076">
        <v>57.6</v>
      </c>
      <c r="L3076">
        <v>22.869064285714281</v>
      </c>
      <c r="M3076">
        <v>6.9682406270009406E-2</v>
      </c>
      <c r="N3076">
        <v>22.793427027027029</v>
      </c>
      <c r="O3076">
        <v>0.40175166667300471</v>
      </c>
      <c r="P3076">
        <v>87244</v>
      </c>
      <c r="Q3076">
        <v>858382</v>
      </c>
      <c r="R3076">
        <v>0.1</v>
      </c>
      <c r="S3076">
        <v>24.771999999999998</v>
      </c>
      <c r="T3076">
        <v>5.8439999999999994</v>
      </c>
      <c r="U3076">
        <v>13.898400000000001</v>
      </c>
      <c r="V3076">
        <f t="shared" si="415"/>
        <v>2.4423948122382408</v>
      </c>
      <c r="AC3076">
        <v>22.97</v>
      </c>
      <c r="AD3076">
        <v>21.5</v>
      </c>
      <c r="AH3076" s="85">
        <f>IF(AND(M3076&lt;Variables!$G$6,M3076&gt;Variables!$G$5),0,1)</f>
        <v>1</v>
      </c>
      <c r="AI3076" s="85">
        <f t="shared" si="417"/>
        <v>0</v>
      </c>
      <c r="AJ3076" s="85">
        <f>IF(I3076&gt;Variables!$G$7,0,1)</f>
        <v>0</v>
      </c>
      <c r="AK3076" s="85">
        <f>IF(F3076&gt;Variables!$G$8,0,1)</f>
        <v>1</v>
      </c>
      <c r="AL3076" s="85">
        <f>IF(G3076&gt;Variables!$G$9,0,1)</f>
        <v>1</v>
      </c>
      <c r="AM3076" s="85">
        <f>IF(AND(K3076&gt;Variables!$G$10,K3076&lt;Variables!$G$11),0,1)</f>
        <v>0</v>
      </c>
      <c r="AN3076" s="103">
        <f>IF(H3076&lt;Variables!$G$13,1,0)</f>
        <v>0</v>
      </c>
      <c r="AO3076" s="101">
        <f>IF(R3076&lt;Variables!$G$12,0,1)</f>
        <v>0</v>
      </c>
      <c r="AP3076" s="86">
        <f t="shared" si="416"/>
        <v>1</v>
      </c>
      <c r="AR3076">
        <v>0</v>
      </c>
      <c r="AS3076">
        <v>0</v>
      </c>
      <c r="AT3076">
        <v>1</v>
      </c>
      <c r="AU3076">
        <v>0</v>
      </c>
      <c r="BA3076">
        <v>-1.19</v>
      </c>
    </row>
    <row r="3077" spans="3:53" ht="12.75" x14ac:dyDescent="0.2">
      <c r="C3077" t="s">
        <v>771</v>
      </c>
      <c r="D3077" t="s">
        <v>773</v>
      </c>
      <c r="E3077">
        <v>53.84</v>
      </c>
      <c r="F3077">
        <v>5.85</v>
      </c>
      <c r="G3077">
        <v>5.67</v>
      </c>
      <c r="H3077">
        <v>16710</v>
      </c>
      <c r="I3077">
        <v>-6.2050000000000001</v>
      </c>
      <c r="J3077" t="s">
        <v>78</v>
      </c>
      <c r="K3077">
        <v>66.430000000000007</v>
      </c>
      <c r="L3077">
        <v>53.426250000000003</v>
      </c>
      <c r="M3077">
        <v>0.86801899815165273</v>
      </c>
      <c r="N3077">
        <v>53.002360000000003</v>
      </c>
      <c r="O3077">
        <v>1.6747178804868399</v>
      </c>
      <c r="P3077">
        <v>1494000</v>
      </c>
      <c r="Q3077">
        <v>2237000</v>
      </c>
      <c r="R3077">
        <v>0.67</v>
      </c>
      <c r="S3077">
        <v>24.771999999999998</v>
      </c>
      <c r="T3077">
        <v>5.8439999999999994</v>
      </c>
      <c r="U3077">
        <v>13.898400000000001</v>
      </c>
      <c r="V3077">
        <f t="shared" si="415"/>
        <v>2.4734589434688012</v>
      </c>
      <c r="AC3077">
        <v>54.15</v>
      </c>
      <c r="AD3077">
        <v>52.67</v>
      </c>
      <c r="AH3077" s="85">
        <f>IF(AND(M3077&lt;Variables!$G$6,M3077&gt;Variables!$G$5),0,1)</f>
        <v>1</v>
      </c>
      <c r="AI3077" s="85">
        <f t="shared" si="417"/>
        <v>0</v>
      </c>
      <c r="AJ3077" s="85">
        <f>IF(I3077&gt;Variables!$G$7,0,1)</f>
        <v>1</v>
      </c>
      <c r="AK3077" s="85">
        <f>IF(F3077&gt;Variables!$G$8,0,1)</f>
        <v>1</v>
      </c>
      <c r="AL3077" s="85">
        <f>IF(G3077&gt;Variables!$G$9,0,1)</f>
        <v>1</v>
      </c>
      <c r="AM3077" s="85">
        <f>IF(AND(K3077&gt;Variables!$G$10,K3077&lt;Variables!$G$11),0,1)</f>
        <v>0</v>
      </c>
      <c r="AN3077" s="103">
        <f>IF(H3077&lt;Variables!$G$13,1,0)</f>
        <v>0</v>
      </c>
      <c r="AO3077" s="101">
        <f>IF(R3077&lt;Variables!$G$12,0,1)</f>
        <v>0</v>
      </c>
      <c r="AP3077" s="86">
        <f t="shared" si="416"/>
        <v>1</v>
      </c>
      <c r="AR3077">
        <v>0</v>
      </c>
      <c r="AS3077">
        <v>0</v>
      </c>
      <c r="AT3077">
        <v>1</v>
      </c>
      <c r="AU3077">
        <v>0</v>
      </c>
      <c r="BA3077">
        <v>-1.6</v>
      </c>
    </row>
    <row r="3078" spans="3:53" ht="12.75" x14ac:dyDescent="0.2">
      <c r="C3078" t="s">
        <v>771</v>
      </c>
      <c r="D3078" t="s">
        <v>447</v>
      </c>
      <c r="E3078">
        <v>20.2</v>
      </c>
      <c r="F3078">
        <v>5.95</v>
      </c>
      <c r="G3078">
        <v>-2.35</v>
      </c>
      <c r="H3078">
        <v>8760</v>
      </c>
      <c r="I3078">
        <v>-49.27</v>
      </c>
      <c r="J3078" t="s">
        <v>78</v>
      </c>
      <c r="K3078">
        <v>33.24</v>
      </c>
      <c r="L3078">
        <v>20.579705000000001</v>
      </c>
      <c r="M3078">
        <v>-1.942229006684016</v>
      </c>
      <c r="N3078">
        <v>20.880970000000001</v>
      </c>
      <c r="O3078">
        <v>-3.356980063665632</v>
      </c>
      <c r="P3078">
        <v>47775000</v>
      </c>
      <c r="Q3078">
        <v>23357000</v>
      </c>
      <c r="R3078">
        <v>2.0499999999999998</v>
      </c>
      <c r="S3078">
        <v>24.771999999999998</v>
      </c>
      <c r="T3078">
        <v>5.8439999999999994</v>
      </c>
      <c r="U3078">
        <v>13.898400000000001</v>
      </c>
      <c r="V3078">
        <f t="shared" si="415"/>
        <v>2.1498548766307386</v>
      </c>
      <c r="AC3078">
        <v>20.549700000000001</v>
      </c>
      <c r="AD3078">
        <v>19.100000000000001</v>
      </c>
      <c r="AH3078" s="85">
        <f>IF(AND(M3078&lt;Variables!$G$6,M3078&gt;Variables!$G$5),0,1)</f>
        <v>1</v>
      </c>
      <c r="AI3078" s="85">
        <f t="shared" si="417"/>
        <v>1</v>
      </c>
      <c r="AJ3078" s="85">
        <f>IF(I3078&gt;Variables!$G$7,0,1)</f>
        <v>1</v>
      </c>
      <c r="AK3078" s="85">
        <f>IF(F3078&gt;Variables!$G$8,0,1)</f>
        <v>1</v>
      </c>
      <c r="AL3078" s="85">
        <f>IF(G3078&gt;Variables!$G$9,0,1)</f>
        <v>1</v>
      </c>
      <c r="AM3078" s="85">
        <f>IF(AND(K3078&gt;Variables!$G$10,K3078&lt;Variables!$G$11),0,1)</f>
        <v>1</v>
      </c>
      <c r="AN3078" s="103">
        <f>IF(H3078&lt;Variables!$G$13,1,0)</f>
        <v>0</v>
      </c>
      <c r="AO3078" s="101">
        <f>IF(R3078&lt;Variables!$G$12,0,1)</f>
        <v>1</v>
      </c>
      <c r="AP3078" s="86">
        <f t="shared" si="416"/>
        <v>1</v>
      </c>
      <c r="AR3078">
        <v>0</v>
      </c>
      <c r="AS3078">
        <v>0</v>
      </c>
      <c r="AT3078">
        <v>1</v>
      </c>
      <c r="AU3078">
        <v>0</v>
      </c>
      <c r="BA3078">
        <v>-2.25</v>
      </c>
    </row>
    <row r="3079" spans="3:53" ht="12.75" x14ac:dyDescent="0.2">
      <c r="C3079" t="s">
        <v>771</v>
      </c>
      <c r="D3079" t="s">
        <v>735</v>
      </c>
      <c r="E3079">
        <v>3.9</v>
      </c>
      <c r="F3079">
        <v>58.04</v>
      </c>
      <c r="G3079">
        <v>17.010000000000002</v>
      </c>
      <c r="H3079">
        <v>147.05000000000001</v>
      </c>
      <c r="I3079">
        <v>-8.1539999999999999</v>
      </c>
      <c r="J3079" t="s">
        <v>76</v>
      </c>
      <c r="K3079">
        <v>39.04</v>
      </c>
      <c r="L3079">
        <v>4.0983150000000004</v>
      </c>
      <c r="M3079">
        <v>-4.3509344694099994</v>
      </c>
      <c r="N3079">
        <v>4.1386060000000011</v>
      </c>
      <c r="O3079">
        <v>-5.2821167320590829</v>
      </c>
      <c r="P3079">
        <v>91890000</v>
      </c>
      <c r="Q3079">
        <v>2260000</v>
      </c>
      <c r="R3079">
        <v>40.659999999999997</v>
      </c>
      <c r="S3079">
        <v>24.771999999999998</v>
      </c>
      <c r="T3079">
        <v>5.8439999999999994</v>
      </c>
      <c r="U3079">
        <v>13.898400000000001</v>
      </c>
      <c r="V3079">
        <f t="shared" si="415"/>
        <v>2.2288608299303494</v>
      </c>
      <c r="AC3079">
        <v>4.04</v>
      </c>
      <c r="AD3079">
        <v>3.11</v>
      </c>
      <c r="AH3079" s="85">
        <f>IF(AND(M3079&lt;Variables!$G$6,M3079&gt;Variables!$G$5),0,1)</f>
        <v>0</v>
      </c>
      <c r="AI3079" s="85">
        <f t="shared" si="417"/>
        <v>1</v>
      </c>
      <c r="AJ3079" s="85">
        <f>IF(I3079&gt;Variables!$G$7,0,1)</f>
        <v>1</v>
      </c>
      <c r="AK3079" s="85">
        <f>IF(F3079&gt;Variables!$G$8,0,1)</f>
        <v>0</v>
      </c>
      <c r="AL3079" s="85">
        <f>IF(G3079&gt;Variables!$G$9,0,1)</f>
        <v>0</v>
      </c>
      <c r="AM3079" s="85">
        <f>IF(AND(K3079&gt;Variables!$G$10,K3079&lt;Variables!$G$11),0,1)</f>
        <v>1</v>
      </c>
      <c r="AN3079" s="103">
        <f>IF(H3079&lt;Variables!$G$13,1,0)</f>
        <v>1</v>
      </c>
      <c r="AO3079" s="101">
        <f>IF(R3079&lt;Variables!$G$12,0,1)</f>
        <v>1</v>
      </c>
      <c r="AP3079" s="86">
        <f t="shared" si="416"/>
        <v>0</v>
      </c>
      <c r="AR3079">
        <v>1</v>
      </c>
      <c r="AS3079">
        <v>0</v>
      </c>
      <c r="AT3079">
        <v>0</v>
      </c>
      <c r="AU3079">
        <v>0</v>
      </c>
      <c r="BA3079">
        <v>2</v>
      </c>
    </row>
    <row r="3080" spans="3:53" ht="12.75" x14ac:dyDescent="0.2">
      <c r="C3080" t="s">
        <v>771</v>
      </c>
      <c r="D3080" t="s">
        <v>608</v>
      </c>
      <c r="E3080">
        <v>33.369999999999997</v>
      </c>
      <c r="F3080">
        <v>6.55</v>
      </c>
      <c r="G3080">
        <v>3.73</v>
      </c>
      <c r="H3080">
        <v>7460</v>
      </c>
      <c r="I3080">
        <v>-26.091000000000001</v>
      </c>
      <c r="J3080" t="s">
        <v>78</v>
      </c>
      <c r="K3080">
        <v>57.04</v>
      </c>
      <c r="L3080">
        <v>33.240340000000003</v>
      </c>
      <c r="M3080">
        <v>0.51040392486958086</v>
      </c>
      <c r="N3080">
        <v>32.920771999999999</v>
      </c>
      <c r="O3080">
        <v>1.486076936470375</v>
      </c>
      <c r="P3080">
        <v>14375000</v>
      </c>
      <c r="Q3080">
        <v>19007000</v>
      </c>
      <c r="R3080">
        <v>0.76</v>
      </c>
      <c r="S3080">
        <v>24.771999999999998</v>
      </c>
      <c r="T3080">
        <v>5.8439999999999994</v>
      </c>
      <c r="U3080">
        <v>13.898400000000001</v>
      </c>
      <c r="V3080">
        <f t="shared" si="415"/>
        <v>2.4162866103468263</v>
      </c>
      <c r="AC3080">
        <v>33.61</v>
      </c>
      <c r="AD3080">
        <v>30.7</v>
      </c>
      <c r="AH3080" s="85">
        <f>IF(AND(M3080&lt;Variables!$G$6,M3080&gt;Variables!$G$5),0,1)</f>
        <v>1</v>
      </c>
      <c r="AI3080" s="85">
        <f t="shared" si="417"/>
        <v>0</v>
      </c>
      <c r="AJ3080" s="85">
        <f>IF(I3080&gt;Variables!$G$7,0,1)</f>
        <v>1</v>
      </c>
      <c r="AK3080" s="85">
        <f>IF(F3080&gt;Variables!$G$8,0,1)</f>
        <v>1</v>
      </c>
      <c r="AL3080" s="85">
        <f>IF(G3080&gt;Variables!$G$9,0,1)</f>
        <v>1</v>
      </c>
      <c r="AM3080" s="85">
        <f>IF(AND(K3080&gt;Variables!$G$10,K3080&lt;Variables!$G$11),0,1)</f>
        <v>0</v>
      </c>
      <c r="AN3080" s="103">
        <f>IF(H3080&lt;Variables!$G$13,1,0)</f>
        <v>0</v>
      </c>
      <c r="AO3080" s="101">
        <f>IF(R3080&lt;Variables!$G$12,0,1)</f>
        <v>0</v>
      </c>
      <c r="AP3080" s="86">
        <f t="shared" si="416"/>
        <v>1</v>
      </c>
      <c r="AR3080">
        <v>0</v>
      </c>
      <c r="AS3080">
        <v>0</v>
      </c>
      <c r="AT3080">
        <v>1</v>
      </c>
      <c r="AU3080">
        <v>0</v>
      </c>
      <c r="BA3080">
        <v>-1.18</v>
      </c>
    </row>
    <row r="3081" spans="3:53" ht="12.75" x14ac:dyDescent="0.2">
      <c r="C3081" t="s">
        <v>771</v>
      </c>
      <c r="D3081" t="s">
        <v>742</v>
      </c>
      <c r="E3081">
        <v>126.52</v>
      </c>
      <c r="F3081">
        <v>6.96</v>
      </c>
      <c r="G3081">
        <v>-2.25</v>
      </c>
      <c r="H3081">
        <v>10630</v>
      </c>
      <c r="I3081">
        <v>-3.2000000000000001E-2</v>
      </c>
      <c r="J3081" t="s">
        <v>78</v>
      </c>
      <c r="K3081">
        <v>49.31</v>
      </c>
      <c r="L3081">
        <v>126.987005</v>
      </c>
      <c r="M3081">
        <v>-0.28113506574946728</v>
      </c>
      <c r="N3081">
        <v>126.28411199999999</v>
      </c>
      <c r="O3081">
        <v>0.27389668781137111</v>
      </c>
      <c r="P3081">
        <v>1464000</v>
      </c>
      <c r="Q3081">
        <v>1112000</v>
      </c>
      <c r="R3081">
        <v>1.32</v>
      </c>
      <c r="S3081">
        <v>24.771999999999998</v>
      </c>
      <c r="T3081">
        <v>5.8439999999999994</v>
      </c>
      <c r="U3081">
        <v>13.898400000000001</v>
      </c>
      <c r="V3081">
        <f t="shared" si="415"/>
        <v>2.3666008882412655</v>
      </c>
      <c r="AC3081">
        <v>130.02000000000001</v>
      </c>
      <c r="AD3081">
        <v>124.75</v>
      </c>
      <c r="AH3081" s="85">
        <f>IF(AND(M3081&lt;Variables!$G$6,M3081&gt;Variables!$G$5),0,1)</f>
        <v>1</v>
      </c>
      <c r="AI3081" s="85">
        <f t="shared" si="417"/>
        <v>0</v>
      </c>
      <c r="AJ3081" s="85">
        <f>IF(I3081&gt;Variables!$G$7,0,1)</f>
        <v>1</v>
      </c>
      <c r="AK3081" s="85">
        <f>IF(F3081&gt;Variables!$G$8,0,1)</f>
        <v>1</v>
      </c>
      <c r="AL3081" s="85">
        <f>IF(G3081&gt;Variables!$G$9,0,1)</f>
        <v>1</v>
      </c>
      <c r="AM3081" s="85">
        <f>IF(AND(K3081&gt;Variables!$G$10,K3081&lt;Variables!$G$11),0,1)</f>
        <v>1</v>
      </c>
      <c r="AN3081" s="103">
        <f>IF(H3081&lt;Variables!$G$13,1,0)</f>
        <v>0</v>
      </c>
      <c r="AO3081" s="101">
        <f>IF(R3081&lt;Variables!$G$12,0,1)</f>
        <v>0</v>
      </c>
      <c r="AP3081" s="86">
        <f t="shared" si="416"/>
        <v>1</v>
      </c>
      <c r="AR3081">
        <v>0</v>
      </c>
      <c r="AS3081">
        <v>1</v>
      </c>
      <c r="AT3081">
        <v>0</v>
      </c>
      <c r="AU3081">
        <v>0</v>
      </c>
      <c r="BA3081">
        <v>0.41</v>
      </c>
    </row>
    <row r="3082" spans="3:53" ht="12.75" x14ac:dyDescent="0.2">
      <c r="C3082" t="s">
        <v>771</v>
      </c>
      <c r="D3082" t="s">
        <v>743</v>
      </c>
      <c r="E3082">
        <v>59.09</v>
      </c>
      <c r="F3082">
        <v>8.4</v>
      </c>
      <c r="G3082">
        <v>1.83</v>
      </c>
      <c r="H3082">
        <v>8440</v>
      </c>
      <c r="I3082">
        <v>-0.371</v>
      </c>
      <c r="J3082" t="s">
        <v>78</v>
      </c>
      <c r="K3082">
        <v>58.26</v>
      </c>
      <c r="L3082">
        <v>58.793675000000007</v>
      </c>
      <c r="M3082">
        <v>0.36793923836193348</v>
      </c>
      <c r="N3082">
        <v>58.857813999999998</v>
      </c>
      <c r="O3082">
        <v>0.25856549820215952</v>
      </c>
      <c r="P3082">
        <v>2341000</v>
      </c>
      <c r="Q3082">
        <v>1356000</v>
      </c>
      <c r="R3082">
        <v>1.73</v>
      </c>
      <c r="S3082">
        <v>24.771999999999998</v>
      </c>
      <c r="T3082">
        <v>5.8439999999999994</v>
      </c>
      <c r="U3082">
        <v>13.898400000000001</v>
      </c>
      <c r="V3082">
        <f t="shared" si="415"/>
        <v>2.4342300334241744</v>
      </c>
      <c r="AC3082">
        <v>59.45</v>
      </c>
      <c r="AD3082">
        <v>58.25</v>
      </c>
      <c r="AH3082" s="85">
        <f>IF(AND(M3082&lt;Variables!$G$6,M3082&gt;Variables!$G$5),0,1)</f>
        <v>1</v>
      </c>
      <c r="AI3082" s="85">
        <f t="shared" si="417"/>
        <v>1</v>
      </c>
      <c r="AJ3082" s="85">
        <f>IF(I3082&gt;Variables!$G$7,0,1)</f>
        <v>1</v>
      </c>
      <c r="AK3082" s="85">
        <f>IF(F3082&gt;Variables!$G$8,0,1)</f>
        <v>1</v>
      </c>
      <c r="AL3082" s="85">
        <f>IF(G3082&gt;Variables!$G$9,0,1)</f>
        <v>1</v>
      </c>
      <c r="AM3082" s="85">
        <f>IF(AND(K3082&gt;Variables!$G$10,K3082&lt;Variables!$G$11),0,1)</f>
        <v>0</v>
      </c>
      <c r="AN3082" s="103">
        <f>IF(H3082&lt;Variables!$G$13,1,0)</f>
        <v>0</v>
      </c>
      <c r="AO3082" s="101">
        <f>IF(R3082&lt;Variables!$G$12,0,1)</f>
        <v>0</v>
      </c>
      <c r="AP3082" s="86">
        <f t="shared" si="416"/>
        <v>1</v>
      </c>
      <c r="AR3082">
        <v>0</v>
      </c>
      <c r="AS3082">
        <v>1</v>
      </c>
      <c r="AT3082">
        <v>0</v>
      </c>
      <c r="AU3082">
        <v>0</v>
      </c>
      <c r="BA3082">
        <v>0.02</v>
      </c>
    </row>
    <row r="3083" spans="3:53" ht="12.75" x14ac:dyDescent="0.2">
      <c r="C3083" t="s">
        <v>771</v>
      </c>
      <c r="D3083" t="s">
        <v>383</v>
      </c>
      <c r="E3083">
        <v>1.26</v>
      </c>
      <c r="F3083">
        <v>9.48</v>
      </c>
      <c r="G3083">
        <v>1.78</v>
      </c>
      <c r="H3083">
        <v>2070</v>
      </c>
      <c r="I3083">
        <v>-3.081</v>
      </c>
      <c r="J3083" t="s">
        <v>78</v>
      </c>
      <c r="K3083">
        <v>53.9</v>
      </c>
      <c r="L3083">
        <v>1.259425</v>
      </c>
      <c r="M3083">
        <v>0.2123985151954251</v>
      </c>
      <c r="N3083">
        <v>1.246078</v>
      </c>
      <c r="O3083">
        <v>1.285794308221474</v>
      </c>
      <c r="P3083">
        <v>21436000</v>
      </c>
      <c r="Q3083">
        <v>18512000</v>
      </c>
      <c r="R3083">
        <v>1.1599999999999999</v>
      </c>
      <c r="S3083">
        <v>24.771999999999998</v>
      </c>
      <c r="T3083">
        <v>5.8439999999999994</v>
      </c>
      <c r="U3083">
        <v>13.898400000000001</v>
      </c>
      <c r="V3083">
        <f t="shared" si="415"/>
        <v>2.3994893516485694</v>
      </c>
      <c r="AC3083">
        <v>1.28</v>
      </c>
      <c r="AD3083">
        <v>1.19</v>
      </c>
      <c r="AH3083" s="85">
        <f>IF(AND(M3083&lt;Variables!$G$6,M3083&gt;Variables!$G$5),0,1)</f>
        <v>1</v>
      </c>
      <c r="AI3083" s="85">
        <f t="shared" si="417"/>
        <v>0</v>
      </c>
      <c r="AJ3083" s="85">
        <f>IF(I3083&gt;Variables!$G$7,0,1)</f>
        <v>1</v>
      </c>
      <c r="AK3083" s="85">
        <f>IF(F3083&gt;Variables!$G$8,0,1)</f>
        <v>0</v>
      </c>
      <c r="AL3083" s="85">
        <f>IF(G3083&gt;Variables!$G$9,0,1)</f>
        <v>1</v>
      </c>
      <c r="AM3083" s="85">
        <f>IF(AND(K3083&gt;Variables!$G$10,K3083&lt;Variables!$G$11),0,1)</f>
        <v>0</v>
      </c>
      <c r="AN3083" s="103">
        <f>IF(H3083&lt;Variables!$G$13,1,0)</f>
        <v>1</v>
      </c>
      <c r="AO3083" s="101">
        <f>IF(R3083&lt;Variables!$G$12,0,1)</f>
        <v>0</v>
      </c>
      <c r="AP3083" s="86">
        <f t="shared" si="416"/>
        <v>1</v>
      </c>
      <c r="AR3083">
        <v>0</v>
      </c>
      <c r="AS3083">
        <v>0</v>
      </c>
      <c r="AT3083">
        <v>1</v>
      </c>
      <c r="AU3083">
        <v>0</v>
      </c>
      <c r="BA3083">
        <v>-2.25</v>
      </c>
    </row>
    <row r="3084" spans="3:53" ht="12.75" x14ac:dyDescent="0.2">
      <c r="C3084" t="s">
        <v>771</v>
      </c>
      <c r="D3084" t="s">
        <v>463</v>
      </c>
      <c r="E3084">
        <v>89.32</v>
      </c>
      <c r="F3084">
        <v>11.04</v>
      </c>
      <c r="G3084">
        <v>9</v>
      </c>
      <c r="H3084">
        <v>2540</v>
      </c>
      <c r="I3084">
        <v>-13.48</v>
      </c>
      <c r="J3084" t="s">
        <v>78</v>
      </c>
      <c r="K3084">
        <v>49.33</v>
      </c>
      <c r="L3084">
        <v>90.134246153846163</v>
      </c>
      <c r="M3084">
        <v>-0.47179199027229501</v>
      </c>
      <c r="N3084">
        <v>90.04401388888887</v>
      </c>
      <c r="O3084">
        <v>-0.37205570300571211</v>
      </c>
      <c r="P3084">
        <v>79617</v>
      </c>
      <c r="Q3084">
        <v>197425</v>
      </c>
      <c r="R3084">
        <v>0.4</v>
      </c>
      <c r="S3084">
        <v>24.771999999999998</v>
      </c>
      <c r="T3084">
        <v>5.8439999999999994</v>
      </c>
      <c r="U3084">
        <v>13.898400000000001</v>
      </c>
      <c r="V3084">
        <f t="shared" si="415"/>
        <v>2.3714124931175826</v>
      </c>
      <c r="AC3084">
        <v>89.43</v>
      </c>
      <c r="AD3084">
        <v>85.55</v>
      </c>
      <c r="AH3084" s="85">
        <f>IF(AND(M3084&lt;Variables!$G$6,M3084&gt;Variables!$G$5),0,1)</f>
        <v>1</v>
      </c>
      <c r="AI3084" s="85">
        <f t="shared" si="417"/>
        <v>0</v>
      </c>
      <c r="AJ3084" s="85">
        <f>IF(I3084&gt;Variables!$G$7,0,1)</f>
        <v>1</v>
      </c>
      <c r="AK3084" s="85">
        <f>IF(F3084&gt;Variables!$G$8,0,1)</f>
        <v>0</v>
      </c>
      <c r="AL3084" s="85">
        <f>IF(G3084&gt;Variables!$G$9,0,1)</f>
        <v>1</v>
      </c>
      <c r="AM3084" s="85">
        <f>IF(AND(K3084&gt;Variables!$G$10,K3084&lt;Variables!$G$11),0,1)</f>
        <v>1</v>
      </c>
      <c r="AN3084" s="103">
        <f>IF(H3084&lt;Variables!$G$13,1,0)</f>
        <v>0</v>
      </c>
      <c r="AO3084" s="101">
        <f>IF(R3084&lt;Variables!$G$12,0,1)</f>
        <v>0</v>
      </c>
      <c r="AP3084" s="86">
        <f t="shared" si="416"/>
        <v>1</v>
      </c>
      <c r="AR3084">
        <v>0</v>
      </c>
      <c r="AS3084">
        <v>0</v>
      </c>
      <c r="AT3084">
        <v>1</v>
      </c>
      <c r="AU3084">
        <v>0</v>
      </c>
      <c r="BA3084">
        <v>-2.25</v>
      </c>
    </row>
    <row r="3085" spans="3:53" ht="12.75" x14ac:dyDescent="0.2">
      <c r="C3085" t="s">
        <v>771</v>
      </c>
      <c r="D3085" t="s">
        <v>758</v>
      </c>
      <c r="E3085">
        <v>2.68</v>
      </c>
      <c r="F3085">
        <v>17.170000000000002</v>
      </c>
      <c r="G3085">
        <v>-1.29</v>
      </c>
      <c r="H3085">
        <v>46.87</v>
      </c>
      <c r="I3085">
        <v>-70.709999999999994</v>
      </c>
      <c r="J3085" t="s">
        <v>78</v>
      </c>
      <c r="K3085">
        <v>46.08</v>
      </c>
      <c r="L3085">
        <v>2.6876899999999999</v>
      </c>
      <c r="M3085">
        <v>-0.10008594741208469</v>
      </c>
      <c r="N3085">
        <v>2.74533</v>
      </c>
      <c r="O3085">
        <v>-2.197550021308913</v>
      </c>
      <c r="P3085">
        <v>40920000</v>
      </c>
      <c r="Q3085">
        <v>8560000</v>
      </c>
      <c r="R3085">
        <v>4.78</v>
      </c>
      <c r="S3085">
        <v>24.771999999999998</v>
      </c>
      <c r="T3085">
        <v>5.8439999999999994</v>
      </c>
      <c r="U3085">
        <v>13.898400000000001</v>
      </c>
      <c r="V3085">
        <f t="shared" si="415"/>
        <v>2.3278579656255003</v>
      </c>
      <c r="AC3085">
        <v>2.82</v>
      </c>
      <c r="AD3085">
        <v>2.5</v>
      </c>
      <c r="AH3085" s="85">
        <f>IF(AND(M3085&lt;Variables!$G$6,M3085&gt;Variables!$G$5),0,1)</f>
        <v>1</v>
      </c>
      <c r="AI3085" s="85">
        <f t="shared" si="417"/>
        <v>1</v>
      </c>
      <c r="AJ3085" s="85">
        <f>IF(I3085&gt;Variables!$G$7,0,1)</f>
        <v>1</v>
      </c>
      <c r="AK3085" s="85">
        <f>IF(F3085&gt;Variables!$G$8,0,1)</f>
        <v>0</v>
      </c>
      <c r="AL3085" s="85">
        <f>IF(G3085&gt;Variables!$G$9,0,1)</f>
        <v>1</v>
      </c>
      <c r="AM3085" s="85">
        <f>IF(AND(K3085&gt;Variables!$G$10,K3085&lt;Variables!$G$11),0,1)</f>
        <v>1</v>
      </c>
      <c r="AN3085" s="103">
        <f>IF(H3085&lt;Variables!$G$13,1,0)</f>
        <v>1</v>
      </c>
      <c r="AO3085" s="101">
        <f>IF(R3085&lt;Variables!$G$12,0,1)</f>
        <v>1</v>
      </c>
      <c r="AP3085" s="86">
        <f t="shared" si="416"/>
        <v>1</v>
      </c>
      <c r="AR3085">
        <v>1</v>
      </c>
      <c r="AS3085">
        <v>0</v>
      </c>
      <c r="AT3085">
        <v>0</v>
      </c>
      <c r="AU3085">
        <v>0</v>
      </c>
      <c r="BA3085">
        <v>2</v>
      </c>
    </row>
    <row r="3086" spans="3:53" ht="12.75" x14ac:dyDescent="0.2">
      <c r="C3086" t="s">
        <v>771</v>
      </c>
      <c r="D3086" t="s">
        <v>747</v>
      </c>
      <c r="E3086">
        <v>11.03</v>
      </c>
      <c r="F3086">
        <v>19.440000000000001</v>
      </c>
      <c r="G3086">
        <v>-16.72</v>
      </c>
      <c r="H3086">
        <v>191.97</v>
      </c>
      <c r="I3086">
        <v>-7.234</v>
      </c>
      <c r="J3086" t="s">
        <v>78</v>
      </c>
      <c r="K3086">
        <v>35.020000000000003</v>
      </c>
      <c r="L3086">
        <v>11.271850000000001</v>
      </c>
      <c r="M3086">
        <v>-2.1456105253352331</v>
      </c>
      <c r="N3086">
        <v>11.577054</v>
      </c>
      <c r="O3086">
        <v>-4.7253299500892112</v>
      </c>
      <c r="P3086">
        <v>3370000</v>
      </c>
      <c r="Q3086">
        <v>0</v>
      </c>
      <c r="R3086">
        <v>1</v>
      </c>
      <c r="S3086">
        <v>24.771999999999998</v>
      </c>
      <c r="T3086">
        <v>5.8439999999999994</v>
      </c>
      <c r="U3086">
        <v>13.898400000000001</v>
      </c>
      <c r="V3086">
        <f t="shared" si="415"/>
        <v>2.1747691561651372</v>
      </c>
      <c r="AC3086">
        <v>11.8</v>
      </c>
      <c r="AD3086">
        <v>10.6135</v>
      </c>
      <c r="AH3086" s="85">
        <f>IF(AND(M3086&lt;Variables!$G$6,M3086&gt;Variables!$G$5),0,1)</f>
        <v>0</v>
      </c>
      <c r="AI3086" s="85">
        <f t="shared" si="417"/>
        <v>1</v>
      </c>
      <c r="AJ3086" s="85">
        <f>IF(I3086&gt;Variables!$G$7,0,1)</f>
        <v>1</v>
      </c>
      <c r="AK3086" s="85">
        <f>IF(F3086&gt;Variables!$G$8,0,1)</f>
        <v>0</v>
      </c>
      <c r="AL3086" s="85">
        <f>IF(G3086&gt;Variables!$G$9,0,1)</f>
        <v>1</v>
      </c>
      <c r="AM3086" s="85">
        <f>IF(AND(K3086&gt;Variables!$G$10,K3086&lt;Variables!$G$11),0,1)</f>
        <v>1</v>
      </c>
      <c r="AN3086" s="103">
        <f>IF(H3086&lt;Variables!$G$13,1,0)</f>
        <v>1</v>
      </c>
      <c r="AO3086" s="101">
        <f>IF(R3086&lt;Variables!$G$12,0,1)</f>
        <v>0</v>
      </c>
      <c r="AP3086" s="86">
        <f t="shared" si="416"/>
        <v>1</v>
      </c>
      <c r="AR3086">
        <v>0</v>
      </c>
      <c r="AS3086">
        <v>0</v>
      </c>
      <c r="AT3086">
        <v>1</v>
      </c>
      <c r="AU3086">
        <v>0</v>
      </c>
      <c r="BA3086">
        <v>-1.35</v>
      </c>
    </row>
    <row r="3087" spans="3:53" ht="12.75" x14ac:dyDescent="0.2">
      <c r="C3087" t="s">
        <v>771</v>
      </c>
      <c r="D3087" t="s">
        <v>133</v>
      </c>
      <c r="E3087">
        <v>4.3499999999999996</v>
      </c>
      <c r="F3087">
        <v>19.62</v>
      </c>
      <c r="G3087">
        <v>4.8099999999999996</v>
      </c>
      <c r="H3087">
        <v>19.12</v>
      </c>
      <c r="I3087">
        <v>-78.427000000000007</v>
      </c>
      <c r="J3087" t="s">
        <v>78</v>
      </c>
      <c r="K3087">
        <v>36.17</v>
      </c>
      <c r="L3087">
        <v>4.7805699999999991</v>
      </c>
      <c r="M3087">
        <v>-8.1343856485732662</v>
      </c>
      <c r="N3087">
        <v>4.7052413043478252</v>
      </c>
      <c r="O3087">
        <v>-6.6636604600512346</v>
      </c>
      <c r="P3087">
        <v>7290000</v>
      </c>
      <c r="Q3087">
        <v>4420000</v>
      </c>
      <c r="R3087">
        <v>1.65</v>
      </c>
      <c r="S3087">
        <v>24.771999999999998</v>
      </c>
      <c r="T3087">
        <v>5.8439999999999994</v>
      </c>
      <c r="U3087">
        <v>13.898400000000001</v>
      </c>
      <c r="V3087">
        <f t="shared" si="415"/>
        <v>2.1103194042978139</v>
      </c>
      <c r="AC3087">
        <v>4.54</v>
      </c>
      <c r="AD3087">
        <v>4.01</v>
      </c>
      <c r="AH3087" s="85">
        <f>IF(AND(M3087&lt;Variables!$G$6,M3087&gt;Variables!$G$5),0,1)</f>
        <v>1</v>
      </c>
      <c r="AI3087" s="85">
        <f t="shared" si="417"/>
        <v>0</v>
      </c>
      <c r="AJ3087" s="85">
        <f>IF(I3087&gt;Variables!$G$7,0,1)</f>
        <v>1</v>
      </c>
      <c r="AK3087" s="85">
        <f>IF(F3087&gt;Variables!$G$8,0,1)</f>
        <v>0</v>
      </c>
      <c r="AL3087" s="85">
        <f>IF(G3087&gt;Variables!$G$9,0,1)</f>
        <v>1</v>
      </c>
      <c r="AM3087" s="85">
        <f>IF(AND(K3087&gt;Variables!$G$10,K3087&lt;Variables!$G$11),0,1)</f>
        <v>1</v>
      </c>
      <c r="AN3087" s="103">
        <f>IF(H3087&lt;Variables!$G$13,1,0)</f>
        <v>1</v>
      </c>
      <c r="AO3087" s="101">
        <f>IF(R3087&lt;Variables!$G$12,0,1)</f>
        <v>0</v>
      </c>
      <c r="AP3087" s="86">
        <f t="shared" si="416"/>
        <v>1</v>
      </c>
      <c r="AR3087">
        <v>1</v>
      </c>
      <c r="AS3087">
        <v>0</v>
      </c>
      <c r="AT3087">
        <v>0</v>
      </c>
      <c r="AU3087">
        <v>0</v>
      </c>
      <c r="BA3087">
        <v>2</v>
      </c>
    </row>
    <row r="3088" spans="3:53" ht="12.75" x14ac:dyDescent="0.2">
      <c r="C3088" t="s">
        <v>771</v>
      </c>
      <c r="D3088" t="s">
        <v>753</v>
      </c>
      <c r="E3088">
        <v>0.85</v>
      </c>
      <c r="F3088">
        <v>6.11</v>
      </c>
      <c r="G3088">
        <v>3.66</v>
      </c>
      <c r="H3088">
        <v>-99999</v>
      </c>
      <c r="I3088">
        <v>151.05600000000001</v>
      </c>
      <c r="J3088" t="s">
        <v>78</v>
      </c>
      <c r="K3088">
        <v>44.18</v>
      </c>
      <c r="L3088">
        <v>0.85286078947368416</v>
      </c>
      <c r="M3088">
        <v>-0.33543451744916342</v>
      </c>
      <c r="N3088">
        <v>0.85668539583333325</v>
      </c>
      <c r="O3088">
        <v>-0.78037933946920079</v>
      </c>
      <c r="P3088">
        <v>1279000</v>
      </c>
      <c r="Q3088">
        <v>2261000</v>
      </c>
      <c r="R3088">
        <v>0.56999999999999995</v>
      </c>
      <c r="S3088">
        <v>24.771999999999998</v>
      </c>
      <c r="T3088">
        <v>5.8439999999999994</v>
      </c>
      <c r="U3088">
        <v>13.898400000000001</v>
      </c>
      <c r="V3088">
        <f t="shared" si="415"/>
        <v>2.3097880604148697</v>
      </c>
      <c r="AC3088">
        <v>0.85950000000000004</v>
      </c>
      <c r="AD3088">
        <v>0.83330000000000004</v>
      </c>
      <c r="AH3088" s="85">
        <f>IF(AND(M3088&lt;Variables!$G$6,M3088&gt;Variables!$G$5),0,1)</f>
        <v>1</v>
      </c>
      <c r="AI3088" s="85">
        <f t="shared" si="417"/>
        <v>1</v>
      </c>
      <c r="AJ3088" s="85">
        <f>IF(I3088&gt;Variables!$G$7,0,1)</f>
        <v>0</v>
      </c>
      <c r="AK3088" s="85">
        <f>IF(F3088&gt;Variables!$G$8,0,1)</f>
        <v>1</v>
      </c>
      <c r="AL3088" s="85">
        <f>IF(G3088&gt;Variables!$G$9,0,1)</f>
        <v>1</v>
      </c>
      <c r="AM3088" s="85">
        <f>IF(AND(K3088&gt;Variables!$G$10,K3088&lt;Variables!$G$11),0,1)</f>
        <v>1</v>
      </c>
      <c r="AN3088" s="103">
        <f>IF(H3088&lt;Variables!$G$13,1,0)</f>
        <v>1</v>
      </c>
      <c r="AO3088" s="101">
        <f>IF(R3088&lt;Variables!$G$12,0,1)</f>
        <v>0</v>
      </c>
      <c r="AP3088" s="86">
        <f t="shared" si="416"/>
        <v>1</v>
      </c>
      <c r="AR3088">
        <v>0</v>
      </c>
      <c r="AS3088">
        <v>0</v>
      </c>
      <c r="AT3088">
        <v>0</v>
      </c>
      <c r="AU3088">
        <v>1</v>
      </c>
      <c r="BA3088">
        <v>-0.95</v>
      </c>
    </row>
    <row r="3089" spans="3:53" ht="12.75" x14ac:dyDescent="0.2">
      <c r="C3089" t="s">
        <v>771</v>
      </c>
      <c r="D3089" t="s">
        <v>763</v>
      </c>
      <c r="E3089">
        <v>29.06</v>
      </c>
      <c r="F3089">
        <v>20.57</v>
      </c>
      <c r="G3089">
        <v>13.26</v>
      </c>
      <c r="H3089">
        <v>727.98</v>
      </c>
      <c r="I3089">
        <v>313.51</v>
      </c>
      <c r="J3089" t="s">
        <v>78</v>
      </c>
      <c r="K3089">
        <v>56.91</v>
      </c>
      <c r="L3089">
        <v>28.825868421052629</v>
      </c>
      <c r="M3089">
        <v>0.7775362590071474</v>
      </c>
      <c r="N3089">
        <v>28.732212499999999</v>
      </c>
      <c r="O3089">
        <v>1.1060321233528321</v>
      </c>
      <c r="P3089">
        <v>872700</v>
      </c>
      <c r="Q3089">
        <v>262270</v>
      </c>
      <c r="R3089">
        <v>3.33</v>
      </c>
      <c r="S3089">
        <v>24.771999999999998</v>
      </c>
      <c r="T3089">
        <v>5.8439999999999994</v>
      </c>
      <c r="U3089">
        <v>13.898400000000001</v>
      </c>
      <c r="V3089">
        <f t="shared" si="415"/>
        <v>2.4028550814781666</v>
      </c>
      <c r="AC3089">
        <v>30.9499</v>
      </c>
      <c r="AD3089">
        <v>28.66</v>
      </c>
      <c r="AH3089" s="85">
        <f>IF(AND(M3089&lt;Variables!$G$6,M3089&gt;Variables!$G$5),0,1)</f>
        <v>1</v>
      </c>
      <c r="AI3089" s="85">
        <f t="shared" si="417"/>
        <v>0</v>
      </c>
      <c r="AJ3089" s="85">
        <f>IF(I3089&gt;Variables!$G$7,0,1)</f>
        <v>0</v>
      </c>
      <c r="AK3089" s="85">
        <f>IF(F3089&gt;Variables!$G$8,0,1)</f>
        <v>0</v>
      </c>
      <c r="AL3089" s="85">
        <f>IF(G3089&gt;Variables!$G$9,0,1)</f>
        <v>0</v>
      </c>
      <c r="AM3089" s="85">
        <f>IF(AND(K3089&gt;Variables!$G$10,K3089&lt;Variables!$G$11),0,1)</f>
        <v>0</v>
      </c>
      <c r="AN3089" s="103">
        <f>IF(H3089&lt;Variables!$G$13,1,0)</f>
        <v>1</v>
      </c>
      <c r="AO3089" s="101">
        <f>IF(R3089&lt;Variables!$G$12,0,1)</f>
        <v>1</v>
      </c>
      <c r="AP3089" s="86">
        <f t="shared" si="416"/>
        <v>1</v>
      </c>
      <c r="AR3089">
        <v>1</v>
      </c>
      <c r="AS3089">
        <v>0</v>
      </c>
      <c r="AT3089">
        <v>0</v>
      </c>
      <c r="AU3089">
        <v>0</v>
      </c>
      <c r="BA3089">
        <v>2</v>
      </c>
    </row>
    <row r="3090" spans="3:53" ht="12.75" x14ac:dyDescent="0.2">
      <c r="C3090" t="s">
        <v>774</v>
      </c>
      <c r="D3090" t="s">
        <v>174</v>
      </c>
      <c r="E3090">
        <v>80.319999999999993</v>
      </c>
      <c r="F3090">
        <v>5.45</v>
      </c>
      <c r="G3090">
        <v>7.45</v>
      </c>
      <c r="H3090">
        <v>5890</v>
      </c>
      <c r="I3090">
        <v>-0.21</v>
      </c>
      <c r="J3090" t="s">
        <v>78</v>
      </c>
      <c r="K3090">
        <v>48.88</v>
      </c>
      <c r="L3090">
        <v>80.614895000000018</v>
      </c>
      <c r="M3090">
        <v>-0.31618846616375162</v>
      </c>
      <c r="N3090">
        <v>80.145174000000011</v>
      </c>
      <c r="O3090">
        <v>0.26804608347345782</v>
      </c>
      <c r="P3090">
        <v>1614000</v>
      </c>
      <c r="Q3090">
        <v>2733000</v>
      </c>
      <c r="R3090">
        <v>0.59</v>
      </c>
      <c r="S3090">
        <v>26.36</v>
      </c>
      <c r="T3090">
        <v>5.9760000000000009</v>
      </c>
      <c r="U3090">
        <v>14.5212</v>
      </c>
      <c r="V3090">
        <f t="shared" si="415"/>
        <v>2.3625949695551429</v>
      </c>
      <c r="AC3090">
        <v>80.95</v>
      </c>
      <c r="AD3090">
        <v>76.930000000000007</v>
      </c>
      <c r="AH3090" s="85">
        <f>IF(AND(M3090&lt;Variables!$G$6,M3090&gt;Variables!$G$5),0,1)</f>
        <v>1</v>
      </c>
      <c r="AI3090" s="85">
        <f t="shared" si="417"/>
        <v>0</v>
      </c>
      <c r="AJ3090" s="85">
        <f>IF(I3090&gt;Variables!$G$7,0,1)</f>
        <v>1</v>
      </c>
      <c r="AK3090" s="85">
        <f>IF(F3090&gt;Variables!$G$8,0,1)</f>
        <v>1</v>
      </c>
      <c r="AL3090" s="85">
        <f>IF(G3090&gt;Variables!$G$9,0,1)</f>
        <v>1</v>
      </c>
      <c r="AM3090" s="85">
        <f>IF(AND(K3090&gt;Variables!$G$10,K3090&lt;Variables!$G$11),0,1)</f>
        <v>1</v>
      </c>
      <c r="AN3090" s="103">
        <f>IF(H3090&lt;Variables!$G$13,1,0)</f>
        <v>0</v>
      </c>
      <c r="AO3090" s="101">
        <f>IF(R3090&lt;Variables!$G$12,0,1)</f>
        <v>0</v>
      </c>
      <c r="AP3090" s="86">
        <f t="shared" si="416"/>
        <v>1</v>
      </c>
      <c r="AR3090">
        <v>0</v>
      </c>
      <c r="AS3090">
        <v>0</v>
      </c>
      <c r="AT3090">
        <v>1</v>
      </c>
      <c r="AU3090">
        <v>0</v>
      </c>
      <c r="BA3090">
        <v>-1.34</v>
      </c>
    </row>
    <row r="3091" spans="3:53" ht="12.75" x14ac:dyDescent="0.2">
      <c r="C3091" t="s">
        <v>774</v>
      </c>
      <c r="D3091" t="s">
        <v>772</v>
      </c>
      <c r="E3091">
        <v>63.23</v>
      </c>
      <c r="F3091">
        <v>5.39</v>
      </c>
      <c r="G3091">
        <v>0.61</v>
      </c>
      <c r="H3091">
        <v>7510</v>
      </c>
      <c r="I3091">
        <v>-24.922999999999998</v>
      </c>
      <c r="J3091" t="s">
        <v>78</v>
      </c>
      <c r="K3091">
        <v>54.53</v>
      </c>
      <c r="L3091">
        <v>63.12037500000001</v>
      </c>
      <c r="M3091">
        <v>0.11822648392058881</v>
      </c>
      <c r="N3091">
        <v>62.61784999999999</v>
      </c>
      <c r="O3091">
        <v>0.92170203863596467</v>
      </c>
      <c r="P3091">
        <v>2618000</v>
      </c>
      <c r="Q3091">
        <v>1146000</v>
      </c>
      <c r="R3091">
        <v>2.2799999999999998</v>
      </c>
      <c r="S3091">
        <v>26.36</v>
      </c>
      <c r="T3091">
        <v>5.9760000000000009</v>
      </c>
      <c r="U3091">
        <v>14.5212</v>
      </c>
      <c r="V3091">
        <f t="shared" si="415"/>
        <v>2.4093101968904658</v>
      </c>
      <c r="AC3091">
        <v>63.62</v>
      </c>
      <c r="AD3091">
        <v>61.63</v>
      </c>
      <c r="AH3091" s="85">
        <f>IF(AND(M3091&lt;Variables!$G$6,M3091&gt;Variables!$G$5),0,1)</f>
        <v>1</v>
      </c>
      <c r="AI3091" s="85">
        <f t="shared" si="417"/>
        <v>0</v>
      </c>
      <c r="AJ3091" s="85">
        <f>IF(I3091&gt;Variables!$G$7,0,1)</f>
        <v>1</v>
      </c>
      <c r="AK3091" s="85">
        <f>IF(F3091&gt;Variables!$G$8,0,1)</f>
        <v>1</v>
      </c>
      <c r="AL3091" s="85">
        <f>IF(G3091&gt;Variables!$G$9,0,1)</f>
        <v>1</v>
      </c>
      <c r="AM3091" s="85">
        <f>IF(AND(K3091&gt;Variables!$G$10,K3091&lt;Variables!$G$11),0,1)</f>
        <v>0</v>
      </c>
      <c r="AN3091" s="103">
        <f>IF(H3091&lt;Variables!$G$13,1,0)</f>
        <v>0</v>
      </c>
      <c r="AO3091" s="101">
        <f>IF(R3091&lt;Variables!$G$12,0,1)</f>
        <v>1</v>
      </c>
      <c r="AP3091" s="86">
        <f t="shared" si="416"/>
        <v>1</v>
      </c>
      <c r="AR3091">
        <v>0</v>
      </c>
      <c r="AS3091">
        <v>1</v>
      </c>
      <c r="AT3091">
        <v>0</v>
      </c>
      <c r="AU3091">
        <v>0</v>
      </c>
      <c r="BA3091">
        <v>-0.22</v>
      </c>
    </row>
    <row r="3092" spans="3:53" ht="12.75" x14ac:dyDescent="0.2">
      <c r="C3092" t="s">
        <v>774</v>
      </c>
      <c r="D3092" t="s">
        <v>754</v>
      </c>
      <c r="E3092">
        <v>22.89</v>
      </c>
      <c r="F3092">
        <v>5.34</v>
      </c>
      <c r="G3092">
        <v>6.42</v>
      </c>
      <c r="H3092">
        <v>2700</v>
      </c>
      <c r="I3092">
        <v>7901.2759999999998</v>
      </c>
      <c r="J3092" t="s">
        <v>78</v>
      </c>
      <c r="K3092">
        <v>56.58</v>
      </c>
      <c r="L3092">
        <v>22.880346666666661</v>
      </c>
      <c r="M3092">
        <v>4.2190502941110063E-2</v>
      </c>
      <c r="N3092">
        <v>22.782029729729729</v>
      </c>
      <c r="O3092">
        <v>0.47392735217692639</v>
      </c>
      <c r="P3092">
        <v>91618</v>
      </c>
      <c r="Q3092">
        <v>858382</v>
      </c>
      <c r="R3092">
        <v>0.11</v>
      </c>
      <c r="S3092">
        <v>26.36</v>
      </c>
      <c r="T3092">
        <v>5.9760000000000009</v>
      </c>
      <c r="U3092">
        <v>14.5212</v>
      </c>
      <c r="V3092">
        <f t="shared" si="415"/>
        <v>2.4332700991085212</v>
      </c>
      <c r="AC3092">
        <v>22.97</v>
      </c>
      <c r="AD3092">
        <v>21.5</v>
      </c>
      <c r="AH3092" s="85">
        <f>IF(AND(M3092&lt;Variables!$G$6,M3092&gt;Variables!$G$5),0,1)</f>
        <v>1</v>
      </c>
      <c r="AI3092" s="85">
        <f t="shared" si="417"/>
        <v>0</v>
      </c>
      <c r="AJ3092" s="85">
        <f>IF(I3092&gt;Variables!$G$7,0,1)</f>
        <v>0</v>
      </c>
      <c r="AK3092" s="85">
        <f>IF(F3092&gt;Variables!$G$8,0,1)</f>
        <v>1</v>
      </c>
      <c r="AL3092" s="85">
        <f>IF(G3092&gt;Variables!$G$9,0,1)</f>
        <v>1</v>
      </c>
      <c r="AM3092" s="85">
        <f>IF(AND(K3092&gt;Variables!$G$10,K3092&lt;Variables!$G$11),0,1)</f>
        <v>0</v>
      </c>
      <c r="AN3092" s="103">
        <f>IF(H3092&lt;Variables!$G$13,1,0)</f>
        <v>0</v>
      </c>
      <c r="AO3092" s="101">
        <f>IF(R3092&lt;Variables!$G$12,0,1)</f>
        <v>0</v>
      </c>
      <c r="AP3092" s="86">
        <f t="shared" si="416"/>
        <v>1</v>
      </c>
      <c r="AR3092">
        <v>0</v>
      </c>
      <c r="AS3092">
        <v>0</v>
      </c>
      <c r="AT3092">
        <v>1</v>
      </c>
      <c r="AU3092">
        <v>0</v>
      </c>
      <c r="BA3092">
        <v>-1.63</v>
      </c>
    </row>
    <row r="3093" spans="3:53" ht="12.75" x14ac:dyDescent="0.2">
      <c r="C3093" t="s">
        <v>774</v>
      </c>
      <c r="D3093" t="s">
        <v>735</v>
      </c>
      <c r="E3093">
        <v>4.01</v>
      </c>
      <c r="F3093">
        <v>60.4</v>
      </c>
      <c r="G3093">
        <v>18.559999999999999</v>
      </c>
      <c r="H3093">
        <v>147.05000000000001</v>
      </c>
      <c r="I3093">
        <v>-7.9279999999999999</v>
      </c>
      <c r="J3093" t="s">
        <v>76</v>
      </c>
      <c r="K3093">
        <v>44.02</v>
      </c>
      <c r="L3093">
        <v>4.0533199999999994</v>
      </c>
      <c r="M3093">
        <v>-2.0161250530429222</v>
      </c>
      <c r="N3093">
        <v>4.1051900000000003</v>
      </c>
      <c r="O3093">
        <v>-3.2541733756537532</v>
      </c>
      <c r="P3093">
        <v>93470000</v>
      </c>
      <c r="Q3093">
        <v>2260000</v>
      </c>
      <c r="R3093">
        <v>41.36</v>
      </c>
      <c r="S3093">
        <v>26.36</v>
      </c>
      <c r="T3093">
        <v>5.9760000000000009</v>
      </c>
      <c r="U3093">
        <v>14.5212</v>
      </c>
      <c r="V3093">
        <f t="shared" si="415"/>
        <v>2.3226474878430521</v>
      </c>
      <c r="AC3093">
        <v>4.04</v>
      </c>
      <c r="AD3093">
        <v>3.11</v>
      </c>
      <c r="AH3093" s="85">
        <f>IF(AND(M3093&lt;Variables!$G$6,M3093&gt;Variables!$G$5),0,1)</f>
        <v>0</v>
      </c>
      <c r="AI3093" s="85">
        <f t="shared" si="417"/>
        <v>1</v>
      </c>
      <c r="AJ3093" s="85">
        <f>IF(I3093&gt;Variables!$G$7,0,1)</f>
        <v>1</v>
      </c>
      <c r="AK3093" s="85">
        <f>IF(F3093&gt;Variables!$G$8,0,1)</f>
        <v>0</v>
      </c>
      <c r="AL3093" s="85">
        <f>IF(G3093&gt;Variables!$G$9,0,1)</f>
        <v>0</v>
      </c>
      <c r="AM3093" s="85">
        <f>IF(AND(K3093&gt;Variables!$G$10,K3093&lt;Variables!$G$11),0,1)</f>
        <v>1</v>
      </c>
      <c r="AN3093" s="103">
        <f>IF(H3093&lt;Variables!$G$13,1,0)</f>
        <v>1</v>
      </c>
      <c r="AO3093" s="101">
        <f>IF(R3093&lt;Variables!$G$12,0,1)</f>
        <v>1</v>
      </c>
      <c r="AP3093" s="86">
        <f t="shared" si="416"/>
        <v>0</v>
      </c>
      <c r="AR3093">
        <v>0</v>
      </c>
      <c r="AS3093">
        <v>0</v>
      </c>
      <c r="AT3093">
        <v>1</v>
      </c>
      <c r="AU3093">
        <v>0</v>
      </c>
      <c r="BA3093">
        <v>-2.25</v>
      </c>
    </row>
    <row r="3094" spans="3:53" ht="12.75" x14ac:dyDescent="0.2">
      <c r="C3094" t="s">
        <v>774</v>
      </c>
      <c r="D3094" t="s">
        <v>769</v>
      </c>
      <c r="E3094">
        <v>41.61</v>
      </c>
      <c r="F3094">
        <v>6.5</v>
      </c>
      <c r="G3094">
        <v>3.45</v>
      </c>
      <c r="H3094">
        <v>-99999</v>
      </c>
      <c r="I3094">
        <v>443.06400000000002</v>
      </c>
      <c r="J3094" t="s">
        <v>78</v>
      </c>
      <c r="K3094">
        <v>72.37</v>
      </c>
      <c r="L3094">
        <v>-99999</v>
      </c>
      <c r="M3094">
        <v>-99999</v>
      </c>
      <c r="N3094">
        <v>42.054499999999997</v>
      </c>
      <c r="O3094">
        <v>-1.0593396663852921</v>
      </c>
      <c r="P3094">
        <v>221051</v>
      </c>
      <c r="Q3094">
        <v>192114</v>
      </c>
      <c r="R3094">
        <v>1.1499999999999999</v>
      </c>
      <c r="S3094">
        <v>26.36</v>
      </c>
      <c r="T3094">
        <v>5.9760000000000009</v>
      </c>
      <c r="U3094">
        <v>14.5212</v>
      </c>
      <c r="V3094"/>
      <c r="AC3094">
        <v>42.74</v>
      </c>
      <c r="AD3094">
        <v>41.45</v>
      </c>
      <c r="AH3094" s="85">
        <f>IF(AND(M3094&lt;Variables!$G$6,M3094&gt;Variables!$G$5),0,1)</f>
        <v>1</v>
      </c>
      <c r="AI3094" s="85">
        <f t="shared" si="417"/>
        <v>1</v>
      </c>
      <c r="AJ3094" s="85">
        <f>IF(I3094&gt;Variables!$G$7,0,1)</f>
        <v>0</v>
      </c>
      <c r="AK3094" s="85">
        <f>IF(F3094&gt;Variables!$G$8,0,1)</f>
        <v>1</v>
      </c>
      <c r="AL3094" s="85">
        <f>IF(G3094&gt;Variables!$G$9,0,1)</f>
        <v>1</v>
      </c>
      <c r="AM3094" s="85">
        <f>IF(AND(K3094&gt;Variables!$G$10,K3094&lt;Variables!$G$11),0,1)</f>
        <v>0</v>
      </c>
      <c r="AN3094" s="103">
        <f>IF(H3094&lt;Variables!$G$13,1,0)</f>
        <v>1</v>
      </c>
      <c r="AO3094" s="101">
        <f>IF(R3094&lt;Variables!$G$12,0,1)</f>
        <v>0</v>
      </c>
      <c r="AP3094" s="86">
        <f t="shared" si="416"/>
        <v>1</v>
      </c>
      <c r="AR3094">
        <v>1</v>
      </c>
      <c r="AS3094">
        <v>0</v>
      </c>
      <c r="AT3094">
        <v>0</v>
      </c>
      <c r="AU3094">
        <v>0</v>
      </c>
      <c r="BA3094">
        <v>2</v>
      </c>
    </row>
    <row r="3095" spans="3:53" ht="12.75" x14ac:dyDescent="0.2">
      <c r="C3095" t="s">
        <v>774</v>
      </c>
      <c r="D3095" t="s">
        <v>766</v>
      </c>
      <c r="E3095">
        <v>3.86</v>
      </c>
      <c r="F3095">
        <v>24.95</v>
      </c>
      <c r="G3095">
        <v>17.71</v>
      </c>
      <c r="H3095">
        <v>329.91</v>
      </c>
      <c r="I3095">
        <v>-84.292000000000002</v>
      </c>
      <c r="J3095" t="s">
        <v>76</v>
      </c>
      <c r="K3095">
        <v>46.25</v>
      </c>
      <c r="L3095">
        <v>3.89438</v>
      </c>
      <c r="M3095">
        <v>-0.86226819159916923</v>
      </c>
      <c r="N3095">
        <v>3.8321000000000009</v>
      </c>
      <c r="O3095">
        <v>0.74893661438895853</v>
      </c>
      <c r="P3095">
        <v>16890000</v>
      </c>
      <c r="Q3095">
        <v>8790000</v>
      </c>
      <c r="R3095">
        <v>1.92</v>
      </c>
      <c r="S3095">
        <v>26.36</v>
      </c>
      <c r="T3095">
        <v>5.9760000000000009</v>
      </c>
      <c r="U3095">
        <v>14.5212</v>
      </c>
      <c r="V3095">
        <f t="shared" ref="V3095:V3136" si="418">1.849 + (0.01036 * K3095) + (0.1184 * M3095) - (0.002888 * K3095 * M3095)</f>
        <v>2.3412306084665597</v>
      </c>
      <c r="AC3095">
        <v>3.8681999999999999</v>
      </c>
      <c r="AD3095">
        <v>3.49</v>
      </c>
      <c r="AH3095" s="85">
        <f>IF(AND(M3095&lt;Variables!$G$6,M3095&gt;Variables!$G$5),0,1)</f>
        <v>1</v>
      </c>
      <c r="AI3095" s="85">
        <f t="shared" si="417"/>
        <v>0</v>
      </c>
      <c r="AJ3095" s="85">
        <f>IF(I3095&gt;Variables!$G$7,0,1)</f>
        <v>1</v>
      </c>
      <c r="AK3095" s="85">
        <f>IF(F3095&gt;Variables!$G$8,0,1)</f>
        <v>0</v>
      </c>
      <c r="AL3095" s="85">
        <f>IF(G3095&gt;Variables!$G$9,0,1)</f>
        <v>0</v>
      </c>
      <c r="AM3095" s="85">
        <f>IF(AND(K3095&gt;Variables!$G$10,K3095&lt;Variables!$G$11),0,1)</f>
        <v>1</v>
      </c>
      <c r="AN3095" s="103">
        <f>IF(H3095&lt;Variables!$G$13,1,0)</f>
        <v>1</v>
      </c>
      <c r="AO3095" s="101">
        <f>IF(R3095&lt;Variables!$G$12,0,1)</f>
        <v>0</v>
      </c>
      <c r="AP3095" s="86">
        <f t="shared" si="416"/>
        <v>0</v>
      </c>
      <c r="AR3095">
        <v>0</v>
      </c>
      <c r="AS3095">
        <v>0</v>
      </c>
      <c r="AT3095">
        <v>1</v>
      </c>
      <c r="AU3095">
        <v>0</v>
      </c>
      <c r="BA3095">
        <v>-2.25</v>
      </c>
    </row>
    <row r="3096" spans="3:53" ht="12.75" x14ac:dyDescent="0.2">
      <c r="C3096" t="s">
        <v>774</v>
      </c>
      <c r="D3096" t="s">
        <v>697</v>
      </c>
      <c r="E3096">
        <v>3.81</v>
      </c>
      <c r="F3096">
        <v>19.66</v>
      </c>
      <c r="G3096">
        <v>27.07</v>
      </c>
      <c r="H3096">
        <v>-99999</v>
      </c>
      <c r="I3096">
        <v>-21.61</v>
      </c>
      <c r="J3096" t="s">
        <v>76</v>
      </c>
      <c r="K3096">
        <v>54.53</v>
      </c>
      <c r="L3096">
        <v>3.8511071428571428</v>
      </c>
      <c r="M3096">
        <v>3.6065695393718</v>
      </c>
      <c r="N3096">
        <v>3.847394736842106</v>
      </c>
      <c r="O3096">
        <v>3.706540994931621</v>
      </c>
      <c r="P3096">
        <v>142048</v>
      </c>
      <c r="Q3096">
        <v>53701</v>
      </c>
      <c r="R3096">
        <v>2.65</v>
      </c>
      <c r="S3096">
        <v>26.36</v>
      </c>
      <c r="T3096">
        <v>5.9760000000000009</v>
      </c>
      <c r="U3096">
        <v>14.5212</v>
      </c>
      <c r="V3096">
        <f t="shared" si="418"/>
        <v>2.2729765410577665</v>
      </c>
      <c r="AC3096">
        <v>4.42</v>
      </c>
      <c r="AD3096">
        <v>3.6</v>
      </c>
      <c r="AH3096" s="85">
        <f>IF(AND(M3096&lt;Variables!$G$6,M3096&gt;Variables!$G$5),0,1)</f>
        <v>1</v>
      </c>
      <c r="AI3096" s="85">
        <f t="shared" si="417"/>
        <v>0</v>
      </c>
      <c r="AJ3096" s="85">
        <f>IF(I3096&gt;Variables!$G$7,0,1)</f>
        <v>1</v>
      </c>
      <c r="AK3096" s="85">
        <f>IF(F3096&gt;Variables!$G$8,0,1)</f>
        <v>0</v>
      </c>
      <c r="AL3096" s="85">
        <f>IF(G3096&gt;Variables!$G$9,0,1)</f>
        <v>0</v>
      </c>
      <c r="AM3096" s="85">
        <f>IF(AND(K3096&gt;Variables!$G$10,K3096&lt;Variables!$G$11),0,1)</f>
        <v>0</v>
      </c>
      <c r="AN3096" s="103">
        <f>IF(H3096&lt;Variables!$G$13,1,0)</f>
        <v>1</v>
      </c>
      <c r="AO3096" s="101">
        <f>IF(R3096&lt;Variables!$G$12,0,1)</f>
        <v>1</v>
      </c>
      <c r="AP3096" s="86">
        <f t="shared" si="416"/>
        <v>0</v>
      </c>
      <c r="AR3096">
        <v>1</v>
      </c>
      <c r="AS3096">
        <v>0</v>
      </c>
      <c r="AT3096">
        <v>0</v>
      </c>
      <c r="AU3096">
        <v>0</v>
      </c>
      <c r="BA3096">
        <v>2</v>
      </c>
    </row>
    <row r="3097" spans="3:53" ht="12.75" x14ac:dyDescent="0.2">
      <c r="C3097" t="s">
        <v>774</v>
      </c>
      <c r="D3097" t="s">
        <v>273</v>
      </c>
      <c r="E3097">
        <v>5.68</v>
      </c>
      <c r="F3097">
        <v>6.87</v>
      </c>
      <c r="G3097">
        <v>5.37</v>
      </c>
      <c r="H3097">
        <v>2600</v>
      </c>
      <c r="I3097">
        <v>5.2670000000000003</v>
      </c>
      <c r="J3097" t="s">
        <v>76</v>
      </c>
      <c r="K3097">
        <v>56.7</v>
      </c>
      <c r="L3097">
        <v>5.6787900000000002</v>
      </c>
      <c r="M3097">
        <v>0.19740120694725749</v>
      </c>
      <c r="N3097">
        <v>5.6768559999999999</v>
      </c>
      <c r="O3097">
        <v>0.23153661111010199</v>
      </c>
      <c r="P3097">
        <v>1083000</v>
      </c>
      <c r="Q3097">
        <v>2147000</v>
      </c>
      <c r="R3097">
        <v>0.5</v>
      </c>
      <c r="S3097">
        <v>26.36</v>
      </c>
      <c r="T3097">
        <v>5.9760000000000009</v>
      </c>
      <c r="U3097">
        <v>14.5212</v>
      </c>
      <c r="V3097">
        <f t="shared" si="418"/>
        <v>2.4274599342254244</v>
      </c>
      <c r="AC3097">
        <v>6.09</v>
      </c>
      <c r="AD3097">
        <v>5.6749999999999998</v>
      </c>
      <c r="AH3097" s="85">
        <f>IF(AND(M3097&lt;Variables!$G$6,M3097&gt;Variables!$G$5),0,1)</f>
        <v>1</v>
      </c>
      <c r="AI3097" s="85">
        <f t="shared" si="417"/>
        <v>0</v>
      </c>
      <c r="AJ3097" s="85">
        <f>IF(I3097&gt;Variables!$G$7,0,1)</f>
        <v>0</v>
      </c>
      <c r="AK3097" s="85">
        <f>IF(F3097&gt;Variables!$G$8,0,1)</f>
        <v>1</v>
      </c>
      <c r="AL3097" s="85">
        <f>IF(G3097&gt;Variables!$G$9,0,1)</f>
        <v>1</v>
      </c>
      <c r="AM3097" s="85">
        <f>IF(AND(K3097&gt;Variables!$G$10,K3097&lt;Variables!$G$11),0,1)</f>
        <v>0</v>
      </c>
      <c r="AN3097" s="103">
        <f>IF(H3097&lt;Variables!$G$13,1,0)</f>
        <v>0</v>
      </c>
      <c r="AO3097" s="101">
        <f>IF(R3097&lt;Variables!$G$12,0,1)</f>
        <v>0</v>
      </c>
      <c r="AP3097" s="86">
        <f t="shared" si="416"/>
        <v>0</v>
      </c>
      <c r="AR3097">
        <v>1</v>
      </c>
      <c r="AS3097">
        <v>0</v>
      </c>
      <c r="AT3097">
        <v>0</v>
      </c>
      <c r="AU3097">
        <v>0</v>
      </c>
      <c r="BA3097">
        <v>1.31</v>
      </c>
    </row>
    <row r="3098" spans="3:53" ht="12.75" x14ac:dyDescent="0.2">
      <c r="C3098" t="s">
        <v>774</v>
      </c>
      <c r="D3098" t="s">
        <v>737</v>
      </c>
      <c r="E3098">
        <v>62.84</v>
      </c>
      <c r="F3098">
        <v>5.52</v>
      </c>
      <c r="G3098">
        <v>2.08</v>
      </c>
      <c r="H3098">
        <v>87200</v>
      </c>
      <c r="I3098">
        <v>4.0000000000000001E-3</v>
      </c>
      <c r="J3098" t="s">
        <v>78</v>
      </c>
      <c r="K3098">
        <v>39.880000000000003</v>
      </c>
      <c r="L3098">
        <v>63.132100000000001</v>
      </c>
      <c r="M3098">
        <v>-0.44668243255016632</v>
      </c>
      <c r="N3098">
        <v>63.186691999999987</v>
      </c>
      <c r="O3098">
        <v>-0.53269444774857977</v>
      </c>
      <c r="P3098">
        <v>17926000</v>
      </c>
      <c r="Q3098">
        <v>18048000</v>
      </c>
      <c r="R3098">
        <v>0.99</v>
      </c>
      <c r="S3098">
        <v>26.36</v>
      </c>
      <c r="T3098">
        <v>5.9760000000000009</v>
      </c>
      <c r="U3098">
        <v>14.5212</v>
      </c>
      <c r="V3098">
        <f t="shared" si="418"/>
        <v>2.260715552330431</v>
      </c>
      <c r="AC3098">
        <v>63.674999999999997</v>
      </c>
      <c r="AD3098">
        <v>62.48</v>
      </c>
      <c r="AH3098" s="85">
        <f>IF(AND(M3098&lt;Variables!$G$6,M3098&gt;Variables!$G$5),0,1)</f>
        <v>1</v>
      </c>
      <c r="AI3098" s="85">
        <f t="shared" si="417"/>
        <v>1</v>
      </c>
      <c r="AJ3098" s="85">
        <f>IF(I3098&gt;Variables!$G$7,0,1)</f>
        <v>0</v>
      </c>
      <c r="AK3098" s="85">
        <f>IF(F3098&gt;Variables!$G$8,0,1)</f>
        <v>1</v>
      </c>
      <c r="AL3098" s="85">
        <f>IF(G3098&gt;Variables!$G$9,0,1)</f>
        <v>1</v>
      </c>
      <c r="AM3098" s="85">
        <f>IF(AND(K3098&gt;Variables!$G$10,K3098&lt;Variables!$G$11),0,1)</f>
        <v>1</v>
      </c>
      <c r="AN3098" s="103">
        <f>IF(H3098&lt;Variables!$G$13,1,0)</f>
        <v>0</v>
      </c>
      <c r="AO3098" s="101">
        <f>IF(R3098&lt;Variables!$G$12,0,1)</f>
        <v>0</v>
      </c>
      <c r="AP3098" s="86">
        <f t="shared" si="416"/>
        <v>1</v>
      </c>
      <c r="AR3098">
        <v>0</v>
      </c>
      <c r="AS3098">
        <v>1</v>
      </c>
      <c r="AT3098">
        <v>0</v>
      </c>
      <c r="AU3098">
        <v>0</v>
      </c>
      <c r="BA3098">
        <v>0.67</v>
      </c>
    </row>
    <row r="3099" spans="3:53" ht="12.75" x14ac:dyDescent="0.2">
      <c r="C3099" t="s">
        <v>774</v>
      </c>
      <c r="D3099" t="s">
        <v>775</v>
      </c>
      <c r="E3099">
        <v>54.2</v>
      </c>
      <c r="F3099">
        <v>32.71</v>
      </c>
      <c r="G3099">
        <v>36.47</v>
      </c>
      <c r="H3099">
        <v>90.25</v>
      </c>
      <c r="I3099">
        <v>-0.79600000000000004</v>
      </c>
      <c r="J3099" t="s">
        <v>76</v>
      </c>
      <c r="K3099">
        <v>61.63</v>
      </c>
      <c r="L3099">
        <v>53.732500000000002</v>
      </c>
      <c r="M3099">
        <v>1.037547108360857</v>
      </c>
      <c r="N3099">
        <v>47.294786206896553</v>
      </c>
      <c r="O3099">
        <v>14.790665851627001</v>
      </c>
      <c r="P3099">
        <v>88310</v>
      </c>
      <c r="Q3099">
        <v>1280</v>
      </c>
      <c r="R3099">
        <v>68.989999999999995</v>
      </c>
      <c r="S3099">
        <v>26.36</v>
      </c>
      <c r="T3099">
        <v>5.9760000000000009</v>
      </c>
      <c r="U3099">
        <v>14.5212</v>
      </c>
      <c r="V3099">
        <f t="shared" si="418"/>
        <v>2.4256620239333739</v>
      </c>
      <c r="AC3099">
        <v>55</v>
      </c>
      <c r="AD3099">
        <v>49.01</v>
      </c>
      <c r="AH3099" s="85">
        <f>IF(AND(M3099&lt;Variables!$G$6,M3099&gt;Variables!$G$5),0,1)</f>
        <v>1</v>
      </c>
      <c r="AI3099" s="85">
        <f t="shared" si="417"/>
        <v>0</v>
      </c>
      <c r="AJ3099" s="85">
        <f>IF(I3099&gt;Variables!$G$7,0,1)</f>
        <v>1</v>
      </c>
      <c r="AK3099" s="85">
        <f>IF(F3099&gt;Variables!$G$8,0,1)</f>
        <v>0</v>
      </c>
      <c r="AL3099" s="85">
        <f>IF(G3099&gt;Variables!$G$9,0,1)</f>
        <v>0</v>
      </c>
      <c r="AM3099" s="85">
        <f>IF(AND(K3099&gt;Variables!$G$10,K3099&lt;Variables!$G$11),0,1)</f>
        <v>0</v>
      </c>
      <c r="AN3099" s="103">
        <f>IF(H3099&lt;Variables!$G$13,1,0)</f>
        <v>1</v>
      </c>
      <c r="AO3099" s="101">
        <f>IF(R3099&lt;Variables!$G$12,0,1)</f>
        <v>1</v>
      </c>
      <c r="AP3099" s="86">
        <f t="shared" si="416"/>
        <v>0</v>
      </c>
      <c r="AR3099">
        <v>0</v>
      </c>
      <c r="AS3099">
        <v>0</v>
      </c>
      <c r="AT3099">
        <v>1</v>
      </c>
      <c r="AU3099">
        <v>0</v>
      </c>
      <c r="BA3099">
        <v>-2.25</v>
      </c>
    </row>
    <row r="3100" spans="3:53" ht="12.75" x14ac:dyDescent="0.2">
      <c r="C3100" t="s">
        <v>774</v>
      </c>
      <c r="D3100" t="s">
        <v>749</v>
      </c>
      <c r="E3100">
        <v>15.69</v>
      </c>
      <c r="F3100">
        <v>5.53</v>
      </c>
      <c r="G3100">
        <v>3.53</v>
      </c>
      <c r="H3100">
        <v>59870</v>
      </c>
      <c r="I3100">
        <v>0.73099999999999998</v>
      </c>
      <c r="J3100" t="s">
        <v>78</v>
      </c>
      <c r="K3100">
        <v>42.86</v>
      </c>
      <c r="L3100">
        <v>15.75877</v>
      </c>
      <c r="M3100">
        <v>-0.46812029111409981</v>
      </c>
      <c r="N3100">
        <v>15.767566</v>
      </c>
      <c r="O3100">
        <v>-0.52364454983095132</v>
      </c>
      <c r="P3100">
        <v>79964000</v>
      </c>
      <c r="Q3100">
        <v>77372000</v>
      </c>
      <c r="R3100">
        <v>1.03</v>
      </c>
      <c r="S3100">
        <v>26.36</v>
      </c>
      <c r="T3100">
        <v>5.9760000000000009</v>
      </c>
      <c r="U3100">
        <v>14.5212</v>
      </c>
      <c r="V3100">
        <f t="shared" si="418"/>
        <v>2.2955479373677008</v>
      </c>
      <c r="AC3100">
        <v>16.059999999999999</v>
      </c>
      <c r="AD3100">
        <v>15.59</v>
      </c>
      <c r="AH3100" s="85">
        <f>IF(AND(M3100&lt;Variables!$G$6,M3100&gt;Variables!$G$5),0,1)</f>
        <v>1</v>
      </c>
      <c r="AI3100" s="85">
        <f t="shared" si="417"/>
        <v>1</v>
      </c>
      <c r="AJ3100" s="85">
        <f>IF(I3100&gt;Variables!$G$7,0,1)</f>
        <v>0</v>
      </c>
      <c r="AK3100" s="85">
        <f>IF(F3100&gt;Variables!$G$8,0,1)</f>
        <v>1</v>
      </c>
      <c r="AL3100" s="85">
        <f>IF(G3100&gt;Variables!$G$9,0,1)</f>
        <v>1</v>
      </c>
      <c r="AM3100" s="85">
        <f>IF(AND(K3100&gt;Variables!$G$10,K3100&lt;Variables!$G$11),0,1)</f>
        <v>1</v>
      </c>
      <c r="AN3100" s="103">
        <f>IF(H3100&lt;Variables!$G$13,1,0)</f>
        <v>0</v>
      </c>
      <c r="AO3100" s="101">
        <f>IF(R3100&lt;Variables!$G$12,0,1)</f>
        <v>0</v>
      </c>
      <c r="AP3100" s="86">
        <f t="shared" si="416"/>
        <v>1</v>
      </c>
      <c r="AR3100">
        <v>0</v>
      </c>
      <c r="AS3100">
        <v>1</v>
      </c>
      <c r="AT3100">
        <v>0</v>
      </c>
      <c r="AU3100">
        <v>0</v>
      </c>
      <c r="BA3100">
        <v>1.1399999999999999</v>
      </c>
    </row>
    <row r="3101" spans="3:53" ht="12.75" x14ac:dyDescent="0.2">
      <c r="C3101" t="s">
        <v>774</v>
      </c>
      <c r="D3101" t="s">
        <v>133</v>
      </c>
      <c r="E3101">
        <v>4.46</v>
      </c>
      <c r="F3101">
        <v>19.350000000000001</v>
      </c>
      <c r="G3101">
        <v>6.23</v>
      </c>
      <c r="H3101">
        <v>19.12</v>
      </c>
      <c r="I3101">
        <v>-78.146000000000001</v>
      </c>
      <c r="J3101" t="s">
        <v>78</v>
      </c>
      <c r="K3101">
        <v>41.08</v>
      </c>
      <c r="L3101">
        <v>4.6265000000000001</v>
      </c>
      <c r="M3101">
        <v>-3.7933643142764599</v>
      </c>
      <c r="N3101">
        <v>4.7251630434782612</v>
      </c>
      <c r="O3101">
        <v>-5.8021922408934739</v>
      </c>
      <c r="P3101">
        <v>7790000</v>
      </c>
      <c r="Q3101">
        <v>4420000</v>
      </c>
      <c r="R3101">
        <v>1.76</v>
      </c>
      <c r="S3101">
        <v>26.36</v>
      </c>
      <c r="T3101">
        <v>5.9760000000000009</v>
      </c>
      <c r="U3101">
        <v>14.5212</v>
      </c>
      <c r="V3101">
        <f t="shared" si="418"/>
        <v>2.2754955658056844</v>
      </c>
      <c r="AC3101">
        <v>4.54</v>
      </c>
      <c r="AD3101">
        <v>4.01</v>
      </c>
      <c r="AH3101" s="85">
        <f>IF(AND(M3101&lt;Variables!$G$6,M3101&gt;Variables!$G$5),0,1)</f>
        <v>0</v>
      </c>
      <c r="AI3101" s="85">
        <f t="shared" si="417"/>
        <v>1</v>
      </c>
      <c r="AJ3101" s="85">
        <f>IF(I3101&gt;Variables!$G$7,0,1)</f>
        <v>1</v>
      </c>
      <c r="AK3101" s="85">
        <f>IF(F3101&gt;Variables!$G$8,0,1)</f>
        <v>0</v>
      </c>
      <c r="AL3101" s="85">
        <f>IF(G3101&gt;Variables!$G$9,0,1)</f>
        <v>1</v>
      </c>
      <c r="AM3101" s="85">
        <f>IF(AND(K3101&gt;Variables!$G$10,K3101&lt;Variables!$G$11),0,1)</f>
        <v>1</v>
      </c>
      <c r="AN3101" s="103">
        <f>IF(H3101&lt;Variables!$G$13,1,0)</f>
        <v>1</v>
      </c>
      <c r="AO3101" s="101">
        <f>IF(R3101&lt;Variables!$G$12,0,1)</f>
        <v>0</v>
      </c>
      <c r="AP3101" s="86">
        <f t="shared" si="416"/>
        <v>1</v>
      </c>
      <c r="AR3101">
        <v>0</v>
      </c>
      <c r="AS3101">
        <v>0</v>
      </c>
      <c r="AT3101">
        <v>1</v>
      </c>
      <c r="AU3101">
        <v>0</v>
      </c>
      <c r="BA3101">
        <v>-2.25</v>
      </c>
    </row>
    <row r="3102" spans="3:53" ht="12.75" x14ac:dyDescent="0.2">
      <c r="C3102" t="s">
        <v>774</v>
      </c>
      <c r="D3102" t="s">
        <v>742</v>
      </c>
      <c r="E3102">
        <v>126.15</v>
      </c>
      <c r="F3102">
        <v>7.1</v>
      </c>
      <c r="G3102">
        <v>-2.4500000000000002</v>
      </c>
      <c r="H3102">
        <v>10630</v>
      </c>
      <c r="I3102">
        <v>-3.3000000000000002E-2</v>
      </c>
      <c r="J3102" t="s">
        <v>78</v>
      </c>
      <c r="K3102">
        <v>45.49</v>
      </c>
      <c r="L3102">
        <v>126.745755</v>
      </c>
      <c r="M3102">
        <v>-0.29646357781370908</v>
      </c>
      <c r="N3102">
        <v>126.387012</v>
      </c>
      <c r="O3102">
        <v>-1.3460243842116949E-2</v>
      </c>
      <c r="P3102">
        <v>1483000</v>
      </c>
      <c r="Q3102">
        <v>1112000</v>
      </c>
      <c r="R3102">
        <v>1.33</v>
      </c>
      <c r="S3102">
        <v>26.36</v>
      </c>
      <c r="T3102">
        <v>5.9760000000000009</v>
      </c>
      <c r="U3102">
        <v>14.5212</v>
      </c>
      <c r="V3102">
        <f t="shared" si="418"/>
        <v>2.3241230504977621</v>
      </c>
      <c r="AC3102">
        <v>130.02000000000001</v>
      </c>
      <c r="AD3102">
        <v>124.75</v>
      </c>
      <c r="AH3102" s="85">
        <f>IF(AND(M3102&lt;Variables!$G$6,M3102&gt;Variables!$G$5),0,1)</f>
        <v>1</v>
      </c>
      <c r="AI3102" s="85">
        <f t="shared" si="417"/>
        <v>0</v>
      </c>
      <c r="AJ3102" s="85">
        <f>IF(I3102&gt;Variables!$G$7,0,1)</f>
        <v>1</v>
      </c>
      <c r="AK3102" s="85">
        <f>IF(F3102&gt;Variables!$G$8,0,1)</f>
        <v>1</v>
      </c>
      <c r="AL3102" s="85">
        <f>IF(G3102&gt;Variables!$G$9,0,1)</f>
        <v>1</v>
      </c>
      <c r="AM3102" s="85">
        <f>IF(AND(K3102&gt;Variables!$G$10,K3102&lt;Variables!$G$11),0,1)</f>
        <v>1</v>
      </c>
      <c r="AN3102" s="103">
        <f>IF(H3102&lt;Variables!$G$13,1,0)</f>
        <v>0</v>
      </c>
      <c r="AO3102" s="101">
        <f>IF(R3102&lt;Variables!$G$12,0,1)</f>
        <v>0</v>
      </c>
      <c r="AP3102" s="86">
        <f t="shared" si="416"/>
        <v>1</v>
      </c>
      <c r="AR3102">
        <v>1</v>
      </c>
      <c r="AS3102">
        <v>0</v>
      </c>
      <c r="AT3102">
        <v>0</v>
      </c>
      <c r="AU3102">
        <v>0</v>
      </c>
      <c r="BA3102">
        <v>0.75</v>
      </c>
    </row>
    <row r="3103" spans="3:53" ht="12.75" x14ac:dyDescent="0.2">
      <c r="C3103" t="s">
        <v>774</v>
      </c>
      <c r="D3103" t="s">
        <v>744</v>
      </c>
      <c r="E3103">
        <v>13.13</v>
      </c>
      <c r="F3103">
        <v>7.19</v>
      </c>
      <c r="G3103">
        <v>2.4900000000000002</v>
      </c>
      <c r="H3103">
        <v>2330</v>
      </c>
      <c r="I3103">
        <v>-49.124000000000002</v>
      </c>
      <c r="J3103" t="s">
        <v>78</v>
      </c>
      <c r="K3103">
        <v>47.69</v>
      </c>
      <c r="L3103">
        <v>13.12951</v>
      </c>
      <c r="M3103">
        <v>0.38455357435273613</v>
      </c>
      <c r="N3103">
        <v>13.415578</v>
      </c>
      <c r="O3103">
        <v>-1.756003356694734</v>
      </c>
      <c r="P3103">
        <v>13785000</v>
      </c>
      <c r="Q3103">
        <v>10179000</v>
      </c>
      <c r="R3103">
        <v>1.35</v>
      </c>
      <c r="S3103">
        <v>26.36</v>
      </c>
      <c r="T3103">
        <v>5.9760000000000009</v>
      </c>
      <c r="U3103">
        <v>14.5212</v>
      </c>
      <c r="V3103">
        <f t="shared" si="418"/>
        <v>2.3356354716363366</v>
      </c>
      <c r="AC3103">
        <v>13.44</v>
      </c>
      <c r="AD3103">
        <v>12.66</v>
      </c>
      <c r="AH3103" s="85">
        <f>IF(AND(M3103&lt;Variables!$G$6,M3103&gt;Variables!$G$5),0,1)</f>
        <v>1</v>
      </c>
      <c r="AI3103" s="85">
        <f t="shared" si="417"/>
        <v>1</v>
      </c>
      <c r="AJ3103" s="85">
        <f>IF(I3103&gt;Variables!$G$7,0,1)</f>
        <v>1</v>
      </c>
      <c r="AK3103" s="85">
        <f>IF(F3103&gt;Variables!$G$8,0,1)</f>
        <v>1</v>
      </c>
      <c r="AL3103" s="85">
        <f>IF(G3103&gt;Variables!$G$9,0,1)</f>
        <v>1</v>
      </c>
      <c r="AM3103" s="85">
        <f>IF(AND(K3103&gt;Variables!$G$10,K3103&lt;Variables!$G$11),0,1)</f>
        <v>1</v>
      </c>
      <c r="AN3103" s="103">
        <f>IF(H3103&lt;Variables!$G$13,1,0)</f>
        <v>1</v>
      </c>
      <c r="AO3103" s="101">
        <f>IF(R3103&lt;Variables!$G$12,0,1)</f>
        <v>0</v>
      </c>
      <c r="AP3103" s="86">
        <f t="shared" si="416"/>
        <v>1</v>
      </c>
      <c r="AR3103">
        <v>0</v>
      </c>
      <c r="AS3103">
        <v>0</v>
      </c>
      <c r="AT3103">
        <v>1</v>
      </c>
      <c r="AU3103">
        <v>0</v>
      </c>
      <c r="BA3103">
        <v>-2.25</v>
      </c>
    </row>
    <row r="3104" spans="3:53" ht="12.75" x14ac:dyDescent="0.2">
      <c r="C3104" t="s">
        <v>774</v>
      </c>
      <c r="D3104" t="s">
        <v>741</v>
      </c>
      <c r="E3104">
        <v>11.92</v>
      </c>
      <c r="F3104">
        <v>29.73</v>
      </c>
      <c r="G3104">
        <v>3.53</v>
      </c>
      <c r="H3104">
        <v>204.42</v>
      </c>
      <c r="I3104">
        <v>11.577999999999999</v>
      </c>
      <c r="J3104" t="s">
        <v>76</v>
      </c>
      <c r="K3104">
        <v>52.36</v>
      </c>
      <c r="L3104">
        <v>11.935277777777779</v>
      </c>
      <c r="M3104">
        <v>-4.421998277749474E-2</v>
      </c>
      <c r="N3104">
        <v>11.91552083333333</v>
      </c>
      <c r="O3104">
        <v>0.1215151806554764</v>
      </c>
      <c r="P3104">
        <v>2060000</v>
      </c>
      <c r="Q3104">
        <v>82700</v>
      </c>
      <c r="R3104">
        <v>24.91</v>
      </c>
      <c r="S3104">
        <v>26.36</v>
      </c>
      <c r="T3104">
        <v>5.9760000000000009</v>
      </c>
      <c r="U3104">
        <v>14.5212</v>
      </c>
      <c r="V3104">
        <f t="shared" si="418"/>
        <v>2.3929007088044321</v>
      </c>
      <c r="AC3104">
        <v>12</v>
      </c>
      <c r="AD3104">
        <v>11.87</v>
      </c>
      <c r="AH3104" s="85">
        <f>IF(AND(M3104&lt;Variables!$G$6,M3104&gt;Variables!$G$5),0,1)</f>
        <v>1</v>
      </c>
      <c r="AI3104" s="85">
        <f t="shared" si="417"/>
        <v>0</v>
      </c>
      <c r="AJ3104" s="85">
        <f>IF(I3104&gt;Variables!$G$7,0,1)</f>
        <v>0</v>
      </c>
      <c r="AK3104" s="85">
        <f>IF(F3104&gt;Variables!$G$8,0,1)</f>
        <v>0</v>
      </c>
      <c r="AL3104" s="85">
        <f>IF(G3104&gt;Variables!$G$9,0,1)</f>
        <v>1</v>
      </c>
      <c r="AM3104" s="85">
        <f>IF(AND(K3104&gt;Variables!$G$10,K3104&lt;Variables!$G$11),0,1)</f>
        <v>0</v>
      </c>
      <c r="AN3104" s="103">
        <f>IF(H3104&lt;Variables!$G$13,1,0)</f>
        <v>1</v>
      </c>
      <c r="AO3104" s="101">
        <f>IF(R3104&lt;Variables!$G$12,0,1)</f>
        <v>1</v>
      </c>
      <c r="AP3104" s="86">
        <f t="shared" si="416"/>
        <v>0</v>
      </c>
      <c r="AR3104">
        <v>0</v>
      </c>
      <c r="AS3104">
        <v>1</v>
      </c>
      <c r="AT3104">
        <v>0</v>
      </c>
      <c r="AU3104">
        <v>0</v>
      </c>
      <c r="BA3104">
        <v>0.56999999999999995</v>
      </c>
    </row>
    <row r="3105" spans="3:53" ht="12.75" x14ac:dyDescent="0.2">
      <c r="C3105" t="s">
        <v>774</v>
      </c>
      <c r="D3105" t="s">
        <v>608</v>
      </c>
      <c r="E3105">
        <v>33.24</v>
      </c>
      <c r="F3105">
        <v>7.23</v>
      </c>
      <c r="G3105">
        <v>3.38</v>
      </c>
      <c r="H3105">
        <v>7460</v>
      </c>
      <c r="I3105">
        <v>-26.138999999999999</v>
      </c>
      <c r="J3105" t="s">
        <v>78</v>
      </c>
      <c r="K3105">
        <v>52.45</v>
      </c>
      <c r="L3105">
        <v>33.292989999999989</v>
      </c>
      <c r="M3105">
        <v>2.1055483451646061E-2</v>
      </c>
      <c r="N3105">
        <v>33.031844000000007</v>
      </c>
      <c r="O3105">
        <v>0.81181056679727137</v>
      </c>
      <c r="P3105">
        <v>14773000</v>
      </c>
      <c r="Q3105">
        <v>19007000</v>
      </c>
      <c r="R3105">
        <v>0.78</v>
      </c>
      <c r="S3105">
        <v>26.36</v>
      </c>
      <c r="T3105">
        <v>5.9760000000000009</v>
      </c>
      <c r="U3105">
        <v>14.5212</v>
      </c>
      <c r="V3105">
        <f t="shared" si="418"/>
        <v>2.3916855772515468</v>
      </c>
      <c r="AC3105">
        <v>33.61</v>
      </c>
      <c r="AD3105">
        <v>30.7</v>
      </c>
      <c r="AH3105" s="85">
        <f>IF(AND(M3105&lt;Variables!$G$6,M3105&gt;Variables!$G$5),0,1)</f>
        <v>1</v>
      </c>
      <c r="AI3105" s="85">
        <f t="shared" si="417"/>
        <v>0</v>
      </c>
      <c r="AJ3105" s="85">
        <f>IF(I3105&gt;Variables!$G$7,0,1)</f>
        <v>1</v>
      </c>
      <c r="AK3105" s="85">
        <f>IF(F3105&gt;Variables!$G$8,0,1)</f>
        <v>1</v>
      </c>
      <c r="AL3105" s="85">
        <f>IF(G3105&gt;Variables!$G$9,0,1)</f>
        <v>1</v>
      </c>
      <c r="AM3105" s="85">
        <f>IF(AND(K3105&gt;Variables!$G$10,K3105&lt;Variables!$G$11),0,1)</f>
        <v>0</v>
      </c>
      <c r="AN3105" s="103">
        <f>IF(H3105&lt;Variables!$G$13,1,0)</f>
        <v>0</v>
      </c>
      <c r="AO3105" s="101">
        <f>IF(R3105&lt;Variables!$G$12,0,1)</f>
        <v>0</v>
      </c>
      <c r="AP3105" s="86">
        <f t="shared" si="416"/>
        <v>1</v>
      </c>
      <c r="AR3105">
        <v>0</v>
      </c>
      <c r="AS3105">
        <v>0</v>
      </c>
      <c r="AT3105">
        <v>1</v>
      </c>
      <c r="AU3105">
        <v>0</v>
      </c>
      <c r="BA3105">
        <v>-0.96</v>
      </c>
    </row>
    <row r="3106" spans="3:53" ht="12.75" x14ac:dyDescent="0.2">
      <c r="C3106" t="s">
        <v>774</v>
      </c>
      <c r="D3106" t="s">
        <v>447</v>
      </c>
      <c r="E3106">
        <v>20.43</v>
      </c>
      <c r="F3106">
        <v>7.26</v>
      </c>
      <c r="G3106">
        <v>-1.19</v>
      </c>
      <c r="H3106">
        <v>8760</v>
      </c>
      <c r="I3106">
        <v>-48.911000000000001</v>
      </c>
      <c r="J3106" t="s">
        <v>78</v>
      </c>
      <c r="K3106">
        <v>43.92</v>
      </c>
      <c r="L3106">
        <v>20.496749999999999</v>
      </c>
      <c r="M3106">
        <v>-0.37444960786464682</v>
      </c>
      <c r="N3106">
        <v>20.823692000000001</v>
      </c>
      <c r="O3106">
        <v>-1.938618761745033</v>
      </c>
      <c r="P3106">
        <v>48775000</v>
      </c>
      <c r="Q3106">
        <v>23357000</v>
      </c>
      <c r="R3106">
        <v>2.09</v>
      </c>
      <c r="S3106">
        <v>26.36</v>
      </c>
      <c r="T3106">
        <v>5.9760000000000009</v>
      </c>
      <c r="U3106">
        <v>14.5212</v>
      </c>
      <c r="V3106">
        <f t="shared" si="418"/>
        <v>2.3071719141620011</v>
      </c>
      <c r="AC3106">
        <v>20.549700000000001</v>
      </c>
      <c r="AD3106">
        <v>19.100000000000001</v>
      </c>
      <c r="AH3106" s="85">
        <f>IF(AND(M3106&lt;Variables!$G$6,M3106&gt;Variables!$G$5),0,1)</f>
        <v>1</v>
      </c>
      <c r="AI3106" s="85">
        <f t="shared" si="417"/>
        <v>1</v>
      </c>
      <c r="AJ3106" s="85">
        <f>IF(I3106&gt;Variables!$G$7,0,1)</f>
        <v>1</v>
      </c>
      <c r="AK3106" s="85">
        <f>IF(F3106&gt;Variables!$G$8,0,1)</f>
        <v>1</v>
      </c>
      <c r="AL3106" s="85">
        <f>IF(G3106&gt;Variables!$G$9,0,1)</f>
        <v>1</v>
      </c>
      <c r="AM3106" s="85">
        <f>IF(AND(K3106&gt;Variables!$G$10,K3106&lt;Variables!$G$11),0,1)</f>
        <v>1</v>
      </c>
      <c r="AN3106" s="103">
        <f>IF(H3106&lt;Variables!$G$13,1,0)</f>
        <v>0</v>
      </c>
      <c r="AO3106" s="101">
        <f>IF(R3106&lt;Variables!$G$12,0,1)</f>
        <v>1</v>
      </c>
      <c r="AP3106" s="86">
        <f t="shared" si="416"/>
        <v>1</v>
      </c>
      <c r="AR3106">
        <v>0</v>
      </c>
      <c r="AS3106">
        <v>0</v>
      </c>
      <c r="AT3106">
        <v>1</v>
      </c>
      <c r="AU3106">
        <v>0</v>
      </c>
      <c r="BA3106">
        <v>-2.25</v>
      </c>
    </row>
    <row r="3107" spans="3:53" ht="12.75" x14ac:dyDescent="0.2">
      <c r="C3107" t="s">
        <v>774</v>
      </c>
      <c r="D3107" t="s">
        <v>743</v>
      </c>
      <c r="E3107">
        <v>59.05</v>
      </c>
      <c r="F3107">
        <v>8.7100000000000009</v>
      </c>
      <c r="G3107">
        <v>2.04</v>
      </c>
      <c r="H3107">
        <v>8440</v>
      </c>
      <c r="I3107">
        <v>-0.36199999999999999</v>
      </c>
      <c r="J3107" t="s">
        <v>78</v>
      </c>
      <c r="K3107">
        <v>60.56</v>
      </c>
      <c r="L3107">
        <v>58.915249999999993</v>
      </c>
      <c r="M3107">
        <v>0.37299341002542602</v>
      </c>
      <c r="N3107">
        <v>58.886412000000007</v>
      </c>
      <c r="O3107">
        <v>0.42214832175543471</v>
      </c>
      <c r="P3107">
        <v>2395000</v>
      </c>
      <c r="Q3107">
        <v>1356000</v>
      </c>
      <c r="R3107">
        <v>1.77</v>
      </c>
      <c r="S3107">
        <v>26.36</v>
      </c>
      <c r="T3107">
        <v>5.9760000000000009</v>
      </c>
      <c r="U3107">
        <v>14.5212</v>
      </c>
      <c r="V3107">
        <f t="shared" si="418"/>
        <v>2.4553284868756386</v>
      </c>
      <c r="AC3107">
        <v>59.45</v>
      </c>
      <c r="AD3107">
        <v>58.25</v>
      </c>
      <c r="AH3107" s="85">
        <f>IF(AND(M3107&lt;Variables!$G$6,M3107&gt;Variables!$G$5),0,1)</f>
        <v>1</v>
      </c>
      <c r="AI3107" s="85">
        <f t="shared" si="417"/>
        <v>0</v>
      </c>
      <c r="AJ3107" s="85">
        <f>IF(I3107&gt;Variables!$G$7,0,1)</f>
        <v>1</v>
      </c>
      <c r="AK3107" s="85">
        <f>IF(F3107&gt;Variables!$G$8,0,1)</f>
        <v>1</v>
      </c>
      <c r="AL3107" s="85">
        <f>IF(G3107&gt;Variables!$G$9,0,1)</f>
        <v>1</v>
      </c>
      <c r="AM3107" s="85">
        <f>IF(AND(K3107&gt;Variables!$G$10,K3107&lt;Variables!$G$11),0,1)</f>
        <v>0</v>
      </c>
      <c r="AN3107" s="103">
        <f>IF(H3107&lt;Variables!$G$13,1,0)</f>
        <v>0</v>
      </c>
      <c r="AO3107" s="101">
        <f>IF(R3107&lt;Variables!$G$12,0,1)</f>
        <v>0</v>
      </c>
      <c r="AP3107" s="86">
        <f t="shared" si="416"/>
        <v>1</v>
      </c>
      <c r="AR3107">
        <v>0</v>
      </c>
      <c r="AS3107">
        <v>0</v>
      </c>
      <c r="AT3107">
        <v>0</v>
      </c>
      <c r="AU3107">
        <v>1</v>
      </c>
      <c r="BA3107">
        <v>-0.36</v>
      </c>
    </row>
    <row r="3108" spans="3:53" ht="12.75" x14ac:dyDescent="0.2">
      <c r="C3108" t="s">
        <v>774</v>
      </c>
      <c r="D3108" t="s">
        <v>383</v>
      </c>
      <c r="E3108">
        <v>1.26</v>
      </c>
      <c r="F3108">
        <v>9.2799999999999994</v>
      </c>
      <c r="G3108">
        <v>2.2400000000000002</v>
      </c>
      <c r="H3108">
        <v>2070</v>
      </c>
      <c r="I3108">
        <v>-3.0649999999999999</v>
      </c>
      <c r="J3108" t="s">
        <v>78</v>
      </c>
      <c r="K3108">
        <v>53.64</v>
      </c>
      <c r="L3108">
        <v>1.26522</v>
      </c>
      <c r="M3108">
        <v>0.20391710532557569</v>
      </c>
      <c r="N3108">
        <v>1.249636</v>
      </c>
      <c r="O3108">
        <v>1.4535432718007539</v>
      </c>
      <c r="P3108">
        <v>22912000</v>
      </c>
      <c r="Q3108">
        <v>18512000</v>
      </c>
      <c r="R3108">
        <v>1.24</v>
      </c>
      <c r="S3108">
        <v>26.36</v>
      </c>
      <c r="T3108">
        <v>5.9760000000000009</v>
      </c>
      <c r="U3108">
        <v>14.5212</v>
      </c>
      <c r="V3108">
        <f t="shared" si="418"/>
        <v>2.3972649133968789</v>
      </c>
      <c r="AC3108">
        <v>1.27</v>
      </c>
      <c r="AD3108">
        <v>1.19</v>
      </c>
      <c r="AH3108" s="85">
        <f>IF(AND(M3108&lt;Variables!$G$6,M3108&gt;Variables!$G$5),0,1)</f>
        <v>1</v>
      </c>
      <c r="AI3108" s="85">
        <f t="shared" si="417"/>
        <v>0</v>
      </c>
      <c r="AJ3108" s="85">
        <f>IF(I3108&gt;Variables!$G$7,0,1)</f>
        <v>1</v>
      </c>
      <c r="AK3108" s="85">
        <f>IF(F3108&gt;Variables!$G$8,0,1)</f>
        <v>0</v>
      </c>
      <c r="AL3108" s="85">
        <f>IF(G3108&gt;Variables!$G$9,0,1)</f>
        <v>1</v>
      </c>
      <c r="AM3108" s="85">
        <f>IF(AND(K3108&gt;Variables!$G$10,K3108&lt;Variables!$G$11),0,1)</f>
        <v>0</v>
      </c>
      <c r="AN3108" s="103">
        <f>IF(H3108&lt;Variables!$G$13,1,0)</f>
        <v>1</v>
      </c>
      <c r="AO3108" s="101">
        <f>IF(R3108&lt;Variables!$G$12,0,1)</f>
        <v>0</v>
      </c>
      <c r="AP3108" s="86">
        <f t="shared" si="416"/>
        <v>1</v>
      </c>
      <c r="AR3108">
        <v>0</v>
      </c>
      <c r="AS3108">
        <v>0</v>
      </c>
      <c r="AT3108">
        <v>1</v>
      </c>
      <c r="AU3108">
        <v>0</v>
      </c>
      <c r="BA3108">
        <v>-2.25</v>
      </c>
    </row>
    <row r="3109" spans="3:53" ht="12.75" x14ac:dyDescent="0.2">
      <c r="C3109" t="s">
        <v>774</v>
      </c>
      <c r="D3109" t="s">
        <v>463</v>
      </c>
      <c r="E3109">
        <v>88.94</v>
      </c>
      <c r="F3109">
        <v>9.84</v>
      </c>
      <c r="G3109">
        <v>7.94</v>
      </c>
      <c r="H3109">
        <v>2540</v>
      </c>
      <c r="I3109">
        <v>-13.678000000000001</v>
      </c>
      <c r="J3109" t="s">
        <v>78</v>
      </c>
      <c r="K3109">
        <v>39.65</v>
      </c>
      <c r="L3109">
        <v>89.784984615384616</v>
      </c>
      <c r="M3109">
        <v>-1.0618530698297399</v>
      </c>
      <c r="N3109">
        <v>89.967336111111123</v>
      </c>
      <c r="O3109">
        <v>-1.2623871731719121</v>
      </c>
      <c r="P3109">
        <v>81022</v>
      </c>
      <c r="Q3109">
        <v>197425</v>
      </c>
      <c r="R3109">
        <v>0.41</v>
      </c>
      <c r="S3109">
        <v>26.36</v>
      </c>
      <c r="T3109">
        <v>5.9760000000000009</v>
      </c>
      <c r="U3109">
        <v>14.5212</v>
      </c>
      <c r="V3109">
        <f t="shared" si="418"/>
        <v>2.2556425420759068</v>
      </c>
      <c r="AC3109">
        <v>89.06</v>
      </c>
      <c r="AD3109">
        <v>85.55</v>
      </c>
      <c r="AH3109" s="85">
        <f>IF(AND(M3109&lt;Variables!$G$6,M3109&gt;Variables!$G$5),0,1)</f>
        <v>1</v>
      </c>
      <c r="AI3109" s="85">
        <f t="shared" si="417"/>
        <v>1</v>
      </c>
      <c r="AJ3109" s="85">
        <f>IF(I3109&gt;Variables!$G$7,0,1)</f>
        <v>1</v>
      </c>
      <c r="AK3109" s="85">
        <f>IF(F3109&gt;Variables!$G$8,0,1)</f>
        <v>0</v>
      </c>
      <c r="AL3109" s="85">
        <f>IF(G3109&gt;Variables!$G$9,0,1)</f>
        <v>1</v>
      </c>
      <c r="AM3109" s="85">
        <f>IF(AND(K3109&gt;Variables!$G$10,K3109&lt;Variables!$G$11),0,1)</f>
        <v>1</v>
      </c>
      <c r="AN3109" s="103">
        <f>IF(H3109&lt;Variables!$G$13,1,0)</f>
        <v>0</v>
      </c>
      <c r="AO3109" s="101">
        <f>IF(R3109&lt;Variables!$G$12,0,1)</f>
        <v>0</v>
      </c>
      <c r="AP3109" s="86">
        <f t="shared" si="416"/>
        <v>1</v>
      </c>
      <c r="AR3109">
        <v>0</v>
      </c>
      <c r="AS3109">
        <v>0</v>
      </c>
      <c r="AT3109">
        <v>1</v>
      </c>
      <c r="AU3109">
        <v>0</v>
      </c>
      <c r="BA3109">
        <v>-2.4</v>
      </c>
    </row>
    <row r="3110" spans="3:53" ht="12.75" x14ac:dyDescent="0.2">
      <c r="C3110" t="s">
        <v>774</v>
      </c>
      <c r="D3110" t="s">
        <v>747</v>
      </c>
      <c r="E3110">
        <v>11</v>
      </c>
      <c r="F3110">
        <v>17.399999999999999</v>
      </c>
      <c r="G3110">
        <v>-17.18</v>
      </c>
      <c r="H3110">
        <v>191.97</v>
      </c>
      <c r="I3110">
        <v>-7.234</v>
      </c>
      <c r="J3110" t="s">
        <v>78</v>
      </c>
      <c r="K3110">
        <v>38.67</v>
      </c>
      <c r="L3110">
        <v>11.18252</v>
      </c>
      <c r="M3110">
        <v>-1.9004660845676971</v>
      </c>
      <c r="N3110">
        <v>11.466494000000001</v>
      </c>
      <c r="O3110">
        <v>-4.329954735946286</v>
      </c>
      <c r="P3110">
        <v>3410000</v>
      </c>
      <c r="Q3110">
        <v>0</v>
      </c>
      <c r="R3110">
        <v>1</v>
      </c>
      <c r="S3110">
        <v>26.36</v>
      </c>
      <c r="T3110">
        <v>5.9760000000000009</v>
      </c>
      <c r="U3110">
        <v>14.5212</v>
      </c>
      <c r="V3110">
        <f t="shared" si="418"/>
        <v>2.2368480914269773</v>
      </c>
      <c r="AC3110">
        <v>11.8</v>
      </c>
      <c r="AD3110">
        <v>10.6135</v>
      </c>
      <c r="AH3110" s="85">
        <f>IF(AND(M3110&lt;Variables!$G$6,M3110&gt;Variables!$G$5),0,1)</f>
        <v>1</v>
      </c>
      <c r="AI3110" s="85">
        <f t="shared" si="417"/>
        <v>1</v>
      </c>
      <c r="AJ3110" s="85">
        <f>IF(I3110&gt;Variables!$G$7,0,1)</f>
        <v>1</v>
      </c>
      <c r="AK3110" s="85">
        <f>IF(F3110&gt;Variables!$G$8,0,1)</f>
        <v>0</v>
      </c>
      <c r="AL3110" s="85">
        <f>IF(G3110&gt;Variables!$G$9,0,1)</f>
        <v>1</v>
      </c>
      <c r="AM3110" s="85">
        <f>IF(AND(K3110&gt;Variables!$G$10,K3110&lt;Variables!$G$11),0,1)</f>
        <v>1</v>
      </c>
      <c r="AN3110" s="103">
        <f>IF(H3110&lt;Variables!$G$13,1,0)</f>
        <v>1</v>
      </c>
      <c r="AO3110" s="101">
        <f>IF(R3110&lt;Variables!$G$12,0,1)</f>
        <v>0</v>
      </c>
      <c r="AP3110" s="86">
        <f t="shared" si="416"/>
        <v>1</v>
      </c>
      <c r="AR3110">
        <v>0</v>
      </c>
      <c r="AS3110">
        <v>0</v>
      </c>
      <c r="AT3110">
        <v>1</v>
      </c>
      <c r="AU3110">
        <v>0</v>
      </c>
      <c r="BA3110">
        <v>-1.62</v>
      </c>
    </row>
    <row r="3111" spans="3:53" ht="12.75" x14ac:dyDescent="0.2">
      <c r="C3111" t="s">
        <v>774</v>
      </c>
      <c r="D3111" t="s">
        <v>748</v>
      </c>
      <c r="E3111">
        <v>14.21</v>
      </c>
      <c r="F3111">
        <v>22.57</v>
      </c>
      <c r="G3111">
        <v>-0.49</v>
      </c>
      <c r="H3111">
        <v>1460</v>
      </c>
      <c r="I3111">
        <v>-66.257000000000005</v>
      </c>
      <c r="J3111" t="s">
        <v>78</v>
      </c>
      <c r="K3111">
        <v>39.69</v>
      </c>
      <c r="L3111">
        <v>14.612270000000001</v>
      </c>
      <c r="M3111">
        <v>-2.000168351666102</v>
      </c>
      <c r="N3111">
        <v>15.287654</v>
      </c>
      <c r="O3111">
        <v>-6.3296435149565653</v>
      </c>
      <c r="P3111">
        <v>89470000</v>
      </c>
      <c r="Q3111">
        <v>12270000</v>
      </c>
      <c r="R3111">
        <v>7.29</v>
      </c>
      <c r="S3111">
        <v>26.36</v>
      </c>
      <c r="T3111">
        <v>5.9760000000000009</v>
      </c>
      <c r="U3111">
        <v>14.5212</v>
      </c>
      <c r="V3111">
        <f t="shared" si="418"/>
        <v>2.252637204425322</v>
      </c>
      <c r="AC3111">
        <v>15.7</v>
      </c>
      <c r="AD3111">
        <v>13.1</v>
      </c>
      <c r="AH3111" s="85">
        <f>IF(AND(M3111&lt;Variables!$G$6,M3111&gt;Variables!$G$5),0,1)</f>
        <v>0</v>
      </c>
      <c r="AI3111" s="85">
        <f t="shared" si="417"/>
        <v>1</v>
      </c>
      <c r="AJ3111" s="85">
        <f>IF(I3111&gt;Variables!$G$7,0,1)</f>
        <v>1</v>
      </c>
      <c r="AK3111" s="85">
        <f>IF(F3111&gt;Variables!$G$8,0,1)</f>
        <v>0</v>
      </c>
      <c r="AL3111" s="85">
        <f>IF(G3111&gt;Variables!$G$9,0,1)</f>
        <v>1</v>
      </c>
      <c r="AM3111" s="85">
        <f>IF(AND(K3111&gt;Variables!$G$10,K3111&lt;Variables!$G$11),0,1)</f>
        <v>1</v>
      </c>
      <c r="AN3111" s="103">
        <f>IF(H3111&lt;Variables!$G$13,1,0)</f>
        <v>1</v>
      </c>
      <c r="AO3111" s="101">
        <f>IF(R3111&lt;Variables!$G$12,0,1)</f>
        <v>1</v>
      </c>
      <c r="AP3111" s="86">
        <f t="shared" si="416"/>
        <v>1</v>
      </c>
      <c r="AR3111">
        <v>0</v>
      </c>
      <c r="AS3111">
        <v>0</v>
      </c>
      <c r="AT3111">
        <v>1</v>
      </c>
      <c r="AU3111">
        <v>0</v>
      </c>
      <c r="BA3111">
        <v>-2.25</v>
      </c>
    </row>
    <row r="3112" spans="3:53" ht="12.75" x14ac:dyDescent="0.2">
      <c r="C3112" t="s">
        <v>774</v>
      </c>
      <c r="D3112" t="s">
        <v>745</v>
      </c>
      <c r="E3112">
        <v>1.43</v>
      </c>
      <c r="F3112">
        <v>26.99</v>
      </c>
      <c r="G3112">
        <v>4.7300000000000004</v>
      </c>
      <c r="H3112">
        <v>1830</v>
      </c>
      <c r="I3112">
        <v>-49.481999999999999</v>
      </c>
      <c r="J3112" t="s">
        <v>78</v>
      </c>
      <c r="K3112">
        <v>70.540000000000006</v>
      </c>
      <c r="L3112">
        <v>1.4012100000000001</v>
      </c>
      <c r="M3112">
        <v>2.7683216648467859</v>
      </c>
      <c r="N3112">
        <v>1.37069</v>
      </c>
      <c r="O3112">
        <v>5.0565773442572706</v>
      </c>
      <c r="P3112">
        <v>472530000</v>
      </c>
      <c r="Q3112">
        <v>237717000</v>
      </c>
      <c r="R3112">
        <v>1.99</v>
      </c>
      <c r="S3112">
        <v>26.36</v>
      </c>
      <c r="T3112">
        <v>5.9760000000000009</v>
      </c>
      <c r="U3112">
        <v>14.5212</v>
      </c>
      <c r="V3112">
        <f t="shared" si="418"/>
        <v>2.3436025243496714</v>
      </c>
      <c r="AC3112">
        <v>1.49</v>
      </c>
      <c r="AD3112">
        <v>1.24</v>
      </c>
      <c r="AH3112" s="85">
        <f>IF(AND(M3112&lt;Variables!$G$6,M3112&gt;Variables!$G$5),0,1)</f>
        <v>1</v>
      </c>
      <c r="AI3112" s="85">
        <f t="shared" si="417"/>
        <v>0</v>
      </c>
      <c r="AJ3112" s="85">
        <f>IF(I3112&gt;Variables!$G$7,0,1)</f>
        <v>1</v>
      </c>
      <c r="AK3112" s="85">
        <f>IF(F3112&gt;Variables!$G$8,0,1)</f>
        <v>0</v>
      </c>
      <c r="AL3112" s="85">
        <f>IF(G3112&gt;Variables!$G$9,0,1)</f>
        <v>1</v>
      </c>
      <c r="AM3112" s="85">
        <f>IF(AND(K3112&gt;Variables!$G$10,K3112&lt;Variables!$G$11),0,1)</f>
        <v>0</v>
      </c>
      <c r="AN3112" s="103">
        <f>IF(H3112&lt;Variables!$G$13,1,0)</f>
        <v>1</v>
      </c>
      <c r="AO3112" s="101">
        <f>IF(R3112&lt;Variables!$G$12,0,1)</f>
        <v>0</v>
      </c>
      <c r="AP3112" s="86">
        <f t="shared" si="416"/>
        <v>1</v>
      </c>
      <c r="AR3112">
        <v>1</v>
      </c>
      <c r="AS3112">
        <v>0</v>
      </c>
      <c r="AT3112">
        <v>0</v>
      </c>
      <c r="AU3112">
        <v>0</v>
      </c>
      <c r="BA3112">
        <v>2</v>
      </c>
    </row>
    <row r="3113" spans="3:53" ht="12.75" x14ac:dyDescent="0.2">
      <c r="C3113" t="s">
        <v>774</v>
      </c>
      <c r="D3113" t="s">
        <v>753</v>
      </c>
      <c r="E3113">
        <v>0.84</v>
      </c>
      <c r="F3113">
        <v>6.11</v>
      </c>
      <c r="G3113">
        <v>2.76</v>
      </c>
      <c r="H3113">
        <v>-99999</v>
      </c>
      <c r="I3113">
        <v>150.14500000000001</v>
      </c>
      <c r="J3113" t="s">
        <v>78</v>
      </c>
      <c r="K3113">
        <v>34.020000000000003</v>
      </c>
      <c r="L3113">
        <v>0.85081057894736833</v>
      </c>
      <c r="M3113">
        <v>-0.96503019009548885</v>
      </c>
      <c r="N3113">
        <v>0.85525414583333337</v>
      </c>
      <c r="O3113">
        <v>-1.4795772572377941</v>
      </c>
      <c r="P3113">
        <v>1308000</v>
      </c>
      <c r="Q3113">
        <v>2261000</v>
      </c>
      <c r="R3113">
        <v>0.57999999999999996</v>
      </c>
      <c r="S3113">
        <v>26.36</v>
      </c>
      <c r="T3113">
        <v>5.9760000000000009</v>
      </c>
      <c r="U3113">
        <v>14.5212</v>
      </c>
      <c r="V3113">
        <f t="shared" si="418"/>
        <v>2.1820016100623305</v>
      </c>
      <c r="AC3113">
        <v>0.85950000000000004</v>
      </c>
      <c r="AD3113">
        <v>0.83330000000000004</v>
      </c>
      <c r="AH3113" s="85">
        <f>IF(AND(M3113&lt;Variables!$G$6,M3113&gt;Variables!$G$5),0,1)</f>
        <v>1</v>
      </c>
      <c r="AI3113" s="85">
        <f t="shared" si="417"/>
        <v>1</v>
      </c>
      <c r="AJ3113" s="85">
        <f>IF(I3113&gt;Variables!$G$7,0,1)</f>
        <v>0</v>
      </c>
      <c r="AK3113" s="85">
        <f>IF(F3113&gt;Variables!$G$8,0,1)</f>
        <v>1</v>
      </c>
      <c r="AL3113" s="85">
        <f>IF(G3113&gt;Variables!$G$9,0,1)</f>
        <v>1</v>
      </c>
      <c r="AM3113" s="85">
        <f>IF(AND(K3113&gt;Variables!$G$10,K3113&lt;Variables!$G$11),0,1)</f>
        <v>1</v>
      </c>
      <c r="AN3113" s="103">
        <f>IF(H3113&lt;Variables!$G$13,1,0)</f>
        <v>1</v>
      </c>
      <c r="AO3113" s="101">
        <f>IF(R3113&lt;Variables!$G$12,0,1)</f>
        <v>0</v>
      </c>
      <c r="AP3113" s="86">
        <f t="shared" si="416"/>
        <v>1</v>
      </c>
      <c r="AR3113">
        <v>0</v>
      </c>
      <c r="AS3113">
        <v>0</v>
      </c>
      <c r="AT3113">
        <v>0</v>
      </c>
      <c r="AU3113">
        <v>1</v>
      </c>
      <c r="BA3113">
        <v>-0.88</v>
      </c>
    </row>
    <row r="3114" spans="3:53" ht="12.75" x14ac:dyDescent="0.2">
      <c r="C3114" t="s">
        <v>774</v>
      </c>
      <c r="D3114" t="s">
        <v>306</v>
      </c>
      <c r="E3114">
        <v>24.93</v>
      </c>
      <c r="F3114">
        <v>5.95</v>
      </c>
      <c r="G3114">
        <v>8.4499999999999993</v>
      </c>
      <c r="H3114">
        <v>8230</v>
      </c>
      <c r="I3114">
        <v>-15.861000000000001</v>
      </c>
      <c r="J3114" t="s">
        <v>76</v>
      </c>
      <c r="K3114">
        <v>41.2</v>
      </c>
      <c r="L3114">
        <v>24.991250000000001</v>
      </c>
      <c r="M3114">
        <v>-0.40514179962987162</v>
      </c>
      <c r="N3114">
        <v>25.129532000000001</v>
      </c>
      <c r="O3114">
        <v>-0.95318925955327793</v>
      </c>
      <c r="P3114">
        <v>6152000</v>
      </c>
      <c r="Q3114">
        <v>5849000</v>
      </c>
      <c r="R3114">
        <v>1.05</v>
      </c>
      <c r="S3114">
        <v>26.36</v>
      </c>
      <c r="T3114">
        <v>5.9760000000000009</v>
      </c>
      <c r="U3114">
        <v>14.5212</v>
      </c>
      <c r="V3114">
        <f t="shared" si="418"/>
        <v>2.2760692510378631</v>
      </c>
      <c r="AC3114">
        <v>25.1</v>
      </c>
      <c r="AD3114">
        <v>24.08</v>
      </c>
      <c r="AH3114" s="85">
        <f>IF(AND(M3114&lt;Variables!$G$6,M3114&gt;Variables!$G$5),0,1)</f>
        <v>1</v>
      </c>
      <c r="AI3114" s="85">
        <f t="shared" si="417"/>
        <v>1</v>
      </c>
      <c r="AJ3114" s="85">
        <f>IF(I3114&gt;Variables!$G$7,0,1)</f>
        <v>1</v>
      </c>
      <c r="AK3114" s="85">
        <f>IF(F3114&gt;Variables!$G$8,0,1)</f>
        <v>1</v>
      </c>
      <c r="AL3114" s="85">
        <f>IF(G3114&gt;Variables!$G$9,0,1)</f>
        <v>1</v>
      </c>
      <c r="AM3114" s="85">
        <f>IF(AND(K3114&gt;Variables!$G$10,K3114&lt;Variables!$G$11),0,1)</f>
        <v>1</v>
      </c>
      <c r="AN3114" s="103">
        <f>IF(H3114&lt;Variables!$G$13,1,0)</f>
        <v>0</v>
      </c>
      <c r="AO3114" s="101">
        <f>IF(R3114&lt;Variables!$G$12,0,1)</f>
        <v>0</v>
      </c>
      <c r="AP3114" s="86">
        <f t="shared" si="416"/>
        <v>0</v>
      </c>
      <c r="AR3114">
        <v>0</v>
      </c>
      <c r="AS3114">
        <v>0</v>
      </c>
      <c r="AT3114">
        <v>1</v>
      </c>
      <c r="AU3114">
        <v>0</v>
      </c>
      <c r="BA3114">
        <v>-1.68</v>
      </c>
    </row>
    <row r="3115" spans="3:53" ht="12.75" x14ac:dyDescent="0.2">
      <c r="C3115" t="s">
        <v>776</v>
      </c>
      <c r="D3115" t="s">
        <v>772</v>
      </c>
      <c r="E3115">
        <v>63.58</v>
      </c>
      <c r="F3115">
        <v>5.72</v>
      </c>
      <c r="G3115">
        <v>1.17</v>
      </c>
      <c r="H3115">
        <v>7510</v>
      </c>
      <c r="I3115">
        <v>-24.686</v>
      </c>
      <c r="J3115" t="s">
        <v>78</v>
      </c>
      <c r="K3115">
        <v>64.900000000000006</v>
      </c>
      <c r="L3115">
        <v>63.323749999999997</v>
      </c>
      <c r="M3115">
        <v>0.3493949742395307</v>
      </c>
      <c r="N3115">
        <v>62.739350000000002</v>
      </c>
      <c r="O3115">
        <v>1.28412232514363</v>
      </c>
      <c r="P3115">
        <v>2681000</v>
      </c>
      <c r="Q3115">
        <v>1146000</v>
      </c>
      <c r="R3115">
        <v>2.34</v>
      </c>
      <c r="S3115">
        <v>28.238</v>
      </c>
      <c r="T3115">
        <v>5.5410000000000004</v>
      </c>
      <c r="U3115">
        <v>15.0732</v>
      </c>
      <c r="V3115">
        <f t="shared" si="418"/>
        <v>2.4972448456542762</v>
      </c>
      <c r="AC3115">
        <v>63.62</v>
      </c>
      <c r="AD3115">
        <v>61.63</v>
      </c>
      <c r="AH3115" s="85">
        <f>IF(AND(M3115&lt;Variables!$G$6,M3115&gt;Variables!$G$5),0,1)</f>
        <v>1</v>
      </c>
      <c r="AI3115" s="85">
        <f t="shared" si="417"/>
        <v>0</v>
      </c>
      <c r="AJ3115" s="85">
        <f>IF(I3115&gt;Variables!$G$7,0,1)</f>
        <v>1</v>
      </c>
      <c r="AK3115" s="85">
        <f>IF(F3115&gt;Variables!$G$8,0,1)</f>
        <v>1</v>
      </c>
      <c r="AL3115" s="85">
        <f>IF(G3115&gt;Variables!$G$9,0,1)</f>
        <v>1</v>
      </c>
      <c r="AM3115" s="85">
        <f>IF(AND(K3115&gt;Variables!$G$10,K3115&lt;Variables!$G$11),0,1)</f>
        <v>0</v>
      </c>
      <c r="AN3115" s="103">
        <f>IF(H3115&lt;Variables!$G$13,1,0)</f>
        <v>0</v>
      </c>
      <c r="AO3115" s="101">
        <f>IF(R3115&lt;Variables!$G$12,0,1)</f>
        <v>1</v>
      </c>
      <c r="AP3115" s="86">
        <f t="shared" si="416"/>
        <v>1</v>
      </c>
      <c r="AR3115">
        <v>0</v>
      </c>
      <c r="AS3115">
        <v>1</v>
      </c>
      <c r="AT3115">
        <v>0</v>
      </c>
      <c r="AU3115">
        <v>0</v>
      </c>
      <c r="BA3115">
        <v>-0.69</v>
      </c>
    </row>
    <row r="3116" spans="3:53" ht="12.75" x14ac:dyDescent="0.2">
      <c r="C3116" t="s">
        <v>776</v>
      </c>
      <c r="D3116" t="s">
        <v>766</v>
      </c>
      <c r="E3116">
        <v>3.81</v>
      </c>
      <c r="F3116">
        <v>21.84</v>
      </c>
      <c r="G3116">
        <v>15.9</v>
      </c>
      <c r="H3116">
        <v>329.91</v>
      </c>
      <c r="I3116">
        <v>-84.402000000000001</v>
      </c>
      <c r="J3116" t="s">
        <v>76</v>
      </c>
      <c r="K3116">
        <v>38.200000000000003</v>
      </c>
      <c r="L3116">
        <v>3.8705000000000012</v>
      </c>
      <c r="M3116">
        <v>-1.782715411445571</v>
      </c>
      <c r="N3116">
        <v>3.8455659999999998</v>
      </c>
      <c r="O3116">
        <v>-1.1458911380015311</v>
      </c>
      <c r="P3116">
        <v>17570000</v>
      </c>
      <c r="Q3116">
        <v>8790000</v>
      </c>
      <c r="R3116">
        <v>2</v>
      </c>
      <c r="S3116">
        <v>28.238</v>
      </c>
      <c r="T3116">
        <v>5.5410000000000004</v>
      </c>
      <c r="U3116">
        <v>15.0732</v>
      </c>
      <c r="V3116">
        <f t="shared" si="418"/>
        <v>2.2303505118201779</v>
      </c>
      <c r="AC3116">
        <v>3.85</v>
      </c>
      <c r="AD3116">
        <v>3.49</v>
      </c>
      <c r="AH3116" s="85">
        <f>IF(AND(M3116&lt;Variables!$G$6,M3116&gt;Variables!$G$5),0,1)</f>
        <v>1</v>
      </c>
      <c r="AI3116" s="85">
        <f t="shared" si="417"/>
        <v>0</v>
      </c>
      <c r="AJ3116" s="85">
        <f>IF(I3116&gt;Variables!$G$7,0,1)</f>
        <v>1</v>
      </c>
      <c r="AK3116" s="85">
        <f>IF(F3116&gt;Variables!$G$8,0,1)</f>
        <v>0</v>
      </c>
      <c r="AL3116" s="85">
        <f>IF(G3116&gt;Variables!$G$9,0,1)</f>
        <v>0</v>
      </c>
      <c r="AM3116" s="85">
        <f>IF(AND(K3116&gt;Variables!$G$10,K3116&lt;Variables!$G$11),0,1)</f>
        <v>1</v>
      </c>
      <c r="AN3116" s="103">
        <f>IF(H3116&lt;Variables!$G$13,1,0)</f>
        <v>1</v>
      </c>
      <c r="AO3116" s="101">
        <f>IF(R3116&lt;Variables!$G$12,0,1)</f>
        <v>1</v>
      </c>
      <c r="AP3116" s="86">
        <f t="shared" si="416"/>
        <v>0</v>
      </c>
      <c r="AR3116">
        <v>0</v>
      </c>
      <c r="AS3116">
        <v>0</v>
      </c>
      <c r="AT3116">
        <v>1</v>
      </c>
      <c r="AU3116">
        <v>0</v>
      </c>
      <c r="BA3116">
        <v>-2.25</v>
      </c>
    </row>
    <row r="3117" spans="3:53" ht="12.75" x14ac:dyDescent="0.2">
      <c r="C3117" t="s">
        <v>776</v>
      </c>
      <c r="D3117" t="s">
        <v>775</v>
      </c>
      <c r="E3117">
        <v>51.19</v>
      </c>
      <c r="F3117">
        <v>28.99</v>
      </c>
      <c r="G3117">
        <v>29.28</v>
      </c>
      <c r="H3117">
        <v>90.25</v>
      </c>
      <c r="I3117">
        <v>-1.194</v>
      </c>
      <c r="J3117" t="s">
        <v>76</v>
      </c>
      <c r="K3117">
        <v>54.29</v>
      </c>
      <c r="L3117">
        <v>54.163962499999997</v>
      </c>
      <c r="M3117">
        <v>-5.0446133810833977</v>
      </c>
      <c r="N3117">
        <v>48.75868333333333</v>
      </c>
      <c r="O3117">
        <v>5.4819295434898736</v>
      </c>
      <c r="P3117">
        <v>91790</v>
      </c>
      <c r="Q3117">
        <v>1280</v>
      </c>
      <c r="R3117">
        <v>71.709999999999994</v>
      </c>
      <c r="S3117">
        <v>28.238</v>
      </c>
      <c r="T3117">
        <v>5.5410000000000004</v>
      </c>
      <c r="U3117">
        <v>15.0732</v>
      </c>
      <c r="V3117">
        <f t="shared" si="418"/>
        <v>2.6051046862853684</v>
      </c>
      <c r="AC3117">
        <v>55</v>
      </c>
      <c r="AD3117">
        <v>49.01</v>
      </c>
      <c r="AH3117" s="85">
        <f>IF(AND(M3117&lt;Variables!$G$6,M3117&gt;Variables!$G$5),0,1)</f>
        <v>1</v>
      </c>
      <c r="AI3117" s="85">
        <f t="shared" si="417"/>
        <v>0</v>
      </c>
      <c r="AJ3117" s="85">
        <f>IF(I3117&gt;Variables!$G$7,0,1)</f>
        <v>1</v>
      </c>
      <c r="AK3117" s="85">
        <f>IF(F3117&gt;Variables!$G$8,0,1)</f>
        <v>0</v>
      </c>
      <c r="AL3117" s="85">
        <f>IF(G3117&gt;Variables!$G$9,0,1)</f>
        <v>0</v>
      </c>
      <c r="AM3117" s="85">
        <f>IF(AND(K3117&gt;Variables!$G$10,K3117&lt;Variables!$G$11),0,1)</f>
        <v>0</v>
      </c>
      <c r="AN3117" s="103">
        <f>IF(H3117&lt;Variables!$G$13,1,0)</f>
        <v>1</v>
      </c>
      <c r="AO3117" s="101">
        <f>IF(R3117&lt;Variables!$G$12,0,1)</f>
        <v>1</v>
      </c>
      <c r="AP3117" s="86">
        <f t="shared" si="416"/>
        <v>0</v>
      </c>
      <c r="AR3117">
        <v>1</v>
      </c>
      <c r="AS3117">
        <v>0</v>
      </c>
      <c r="AT3117">
        <v>0</v>
      </c>
      <c r="AU3117">
        <v>0</v>
      </c>
      <c r="BA3117">
        <v>2</v>
      </c>
    </row>
    <row r="3118" spans="3:53" ht="12.75" x14ac:dyDescent="0.2">
      <c r="C3118" t="s">
        <v>776</v>
      </c>
      <c r="D3118" t="s">
        <v>741</v>
      </c>
      <c r="E3118">
        <v>11.92</v>
      </c>
      <c r="F3118">
        <v>29.57</v>
      </c>
      <c r="G3118">
        <v>3.44</v>
      </c>
      <c r="H3118">
        <v>204.42</v>
      </c>
      <c r="I3118">
        <v>11.584</v>
      </c>
      <c r="J3118" t="s">
        <v>76</v>
      </c>
      <c r="K3118">
        <v>47.48</v>
      </c>
      <c r="L3118">
        <v>11.932499999999999</v>
      </c>
      <c r="M3118">
        <v>-0.10475591870938621</v>
      </c>
      <c r="N3118">
        <v>11.9178125</v>
      </c>
      <c r="O3118">
        <v>1.8354878464466619E-2</v>
      </c>
      <c r="P3118">
        <v>2140000</v>
      </c>
      <c r="Q3118">
        <v>83360</v>
      </c>
      <c r="R3118">
        <v>25.67</v>
      </c>
      <c r="S3118">
        <v>28.238</v>
      </c>
      <c r="T3118">
        <v>5.5410000000000004</v>
      </c>
      <c r="U3118">
        <v>15.0732</v>
      </c>
      <c r="V3118">
        <f t="shared" si="418"/>
        <v>2.3428540654514975</v>
      </c>
      <c r="AC3118">
        <v>12</v>
      </c>
      <c r="AD3118">
        <v>11.87</v>
      </c>
      <c r="AH3118" s="85">
        <f>IF(AND(M3118&lt;Variables!$G$6,M3118&gt;Variables!$G$5),0,1)</f>
        <v>1</v>
      </c>
      <c r="AI3118" s="85">
        <f t="shared" si="417"/>
        <v>0</v>
      </c>
      <c r="AJ3118" s="85">
        <f>IF(I3118&gt;Variables!$G$7,0,1)</f>
        <v>0</v>
      </c>
      <c r="AK3118" s="85">
        <f>IF(F3118&gt;Variables!$G$8,0,1)</f>
        <v>0</v>
      </c>
      <c r="AL3118" s="85">
        <f>IF(G3118&gt;Variables!$G$9,0,1)</f>
        <v>1</v>
      </c>
      <c r="AM3118" s="85">
        <f>IF(AND(K3118&gt;Variables!$G$10,K3118&lt;Variables!$G$11),0,1)</f>
        <v>1</v>
      </c>
      <c r="AN3118" s="103">
        <f>IF(H3118&lt;Variables!$G$13,1,0)</f>
        <v>1</v>
      </c>
      <c r="AO3118" s="101">
        <f>IF(R3118&lt;Variables!$G$12,0,1)</f>
        <v>1</v>
      </c>
      <c r="AP3118" s="86">
        <f t="shared" si="416"/>
        <v>0</v>
      </c>
      <c r="AR3118">
        <v>0</v>
      </c>
      <c r="AS3118">
        <v>1</v>
      </c>
      <c r="AT3118">
        <v>0</v>
      </c>
      <c r="AU3118">
        <v>0</v>
      </c>
      <c r="BA3118">
        <v>0.59</v>
      </c>
    </row>
    <row r="3119" spans="3:53" ht="12.75" x14ac:dyDescent="0.2">
      <c r="C3119" t="s">
        <v>776</v>
      </c>
      <c r="D3119" t="s">
        <v>735</v>
      </c>
      <c r="E3119">
        <v>3.87</v>
      </c>
      <c r="F3119">
        <v>57.82</v>
      </c>
      <c r="G3119">
        <v>17.54</v>
      </c>
      <c r="H3119">
        <v>147.05000000000001</v>
      </c>
      <c r="I3119">
        <v>-8.0760000000000005</v>
      </c>
      <c r="J3119" t="s">
        <v>76</v>
      </c>
      <c r="K3119">
        <v>42.21</v>
      </c>
      <c r="L3119">
        <v>4.0184350000000002</v>
      </c>
      <c r="M3119">
        <v>-2.0091154889901222</v>
      </c>
      <c r="N3119">
        <v>4.0709599999999986</v>
      </c>
      <c r="O3119">
        <v>-3.273429363098618</v>
      </c>
      <c r="P3119">
        <v>94640000</v>
      </c>
      <c r="Q3119">
        <v>2260000</v>
      </c>
      <c r="R3119">
        <v>41.88</v>
      </c>
      <c r="S3119">
        <v>28.238</v>
      </c>
      <c r="T3119">
        <v>5.5410000000000004</v>
      </c>
      <c r="U3119">
        <v>15.0732</v>
      </c>
      <c r="V3119">
        <f t="shared" si="418"/>
        <v>2.2933324868178779</v>
      </c>
      <c r="AC3119">
        <v>3.96</v>
      </c>
      <c r="AD3119">
        <v>3.11</v>
      </c>
      <c r="AH3119" s="85">
        <f>IF(AND(M3119&lt;Variables!$G$6,M3119&gt;Variables!$G$5),0,1)</f>
        <v>0</v>
      </c>
      <c r="AI3119" s="85">
        <f t="shared" si="417"/>
        <v>1</v>
      </c>
      <c r="AJ3119" s="85">
        <f>IF(I3119&gt;Variables!$G$7,0,1)</f>
        <v>1</v>
      </c>
      <c r="AK3119" s="85">
        <f>IF(F3119&gt;Variables!$G$8,0,1)</f>
        <v>0</v>
      </c>
      <c r="AL3119" s="85">
        <f>IF(G3119&gt;Variables!$G$9,0,1)</f>
        <v>0</v>
      </c>
      <c r="AM3119" s="85">
        <f>IF(AND(K3119&gt;Variables!$G$10,K3119&lt;Variables!$G$11),0,1)</f>
        <v>1</v>
      </c>
      <c r="AN3119" s="103">
        <f>IF(H3119&lt;Variables!$G$13,1,0)</f>
        <v>1</v>
      </c>
      <c r="AO3119" s="101">
        <f>IF(R3119&lt;Variables!$G$12,0,1)</f>
        <v>1</v>
      </c>
      <c r="AP3119" s="86">
        <f t="shared" ref="AP3119:AP3182" si="419">IF(J3119="Pass", 0,1)</f>
        <v>0</v>
      </c>
      <c r="AR3119">
        <v>1</v>
      </c>
      <c r="AS3119">
        <v>0</v>
      </c>
      <c r="AT3119">
        <v>0</v>
      </c>
      <c r="AU3119">
        <v>0</v>
      </c>
      <c r="BA3119">
        <v>2</v>
      </c>
    </row>
    <row r="3120" spans="3:53" ht="12.75" x14ac:dyDescent="0.2">
      <c r="C3120" t="s">
        <v>776</v>
      </c>
      <c r="D3120" t="s">
        <v>753</v>
      </c>
      <c r="E3120">
        <v>0.85</v>
      </c>
      <c r="F3120">
        <v>5.0599999999999996</v>
      </c>
      <c r="G3120">
        <v>3.79</v>
      </c>
      <c r="H3120">
        <v>-99999</v>
      </c>
      <c r="I3120">
        <v>151.18899999999999</v>
      </c>
      <c r="J3120" t="s">
        <v>78</v>
      </c>
      <c r="K3120">
        <v>52.09</v>
      </c>
      <c r="L3120">
        <v>0.84854215789473686</v>
      </c>
      <c r="M3120">
        <v>0.30143960220069738</v>
      </c>
      <c r="N3120">
        <v>0.85393753191489374</v>
      </c>
      <c r="O3120">
        <v>-0.33228799635153811</v>
      </c>
      <c r="P3120">
        <v>1417000</v>
      </c>
      <c r="Q3120">
        <v>2261000</v>
      </c>
      <c r="R3120">
        <v>0.63</v>
      </c>
      <c r="S3120">
        <v>28.238</v>
      </c>
      <c r="T3120">
        <v>5.5410000000000004</v>
      </c>
      <c r="U3120">
        <v>15.0732</v>
      </c>
      <c r="V3120">
        <f t="shared" si="418"/>
        <v>2.3789955050190668</v>
      </c>
      <c r="AC3120">
        <v>0.85950000000000004</v>
      </c>
      <c r="AD3120">
        <v>0.83330000000000004</v>
      </c>
      <c r="AH3120" s="85">
        <f>IF(AND(M3120&lt;Variables!$G$6,M3120&gt;Variables!$G$5),0,1)</f>
        <v>1</v>
      </c>
      <c r="AI3120" s="85">
        <f t="shared" si="417"/>
        <v>1</v>
      </c>
      <c r="AJ3120" s="85">
        <f>IF(I3120&gt;Variables!$G$7,0,1)</f>
        <v>0</v>
      </c>
      <c r="AK3120" s="85">
        <f>IF(F3120&gt;Variables!$G$8,0,1)</f>
        <v>1</v>
      </c>
      <c r="AL3120" s="85">
        <f>IF(G3120&gt;Variables!$G$9,0,1)</f>
        <v>1</v>
      </c>
      <c r="AM3120" s="85">
        <f>IF(AND(K3120&gt;Variables!$G$10,K3120&lt;Variables!$G$11),0,1)</f>
        <v>0</v>
      </c>
      <c r="AN3120" s="103">
        <f>IF(H3120&lt;Variables!$G$13,1,0)</f>
        <v>1</v>
      </c>
      <c r="AO3120" s="101">
        <f>IF(R3120&lt;Variables!$G$12,0,1)</f>
        <v>0</v>
      </c>
      <c r="AP3120" s="86">
        <f t="shared" si="419"/>
        <v>1</v>
      </c>
      <c r="AR3120">
        <v>0</v>
      </c>
      <c r="AS3120">
        <v>0</v>
      </c>
      <c r="AT3120">
        <v>1</v>
      </c>
      <c r="AU3120">
        <v>0</v>
      </c>
      <c r="BA3120">
        <v>-1.47</v>
      </c>
    </row>
    <row r="3121" spans="3:53" ht="12.75" x14ac:dyDescent="0.2">
      <c r="C3121" t="s">
        <v>776</v>
      </c>
      <c r="D3121" t="s">
        <v>740</v>
      </c>
      <c r="E3121">
        <v>6.55</v>
      </c>
      <c r="F3121">
        <v>5.0999999999999996</v>
      </c>
      <c r="G3121">
        <v>1.55</v>
      </c>
      <c r="H3121">
        <v>-99999</v>
      </c>
      <c r="I3121">
        <v>19.082999999999998</v>
      </c>
      <c r="J3121" t="s">
        <v>78</v>
      </c>
      <c r="K3121">
        <v>51.81</v>
      </c>
      <c r="L3121">
        <v>6.5492400000000002</v>
      </c>
      <c r="M3121">
        <v>1.1604399899830359E-2</v>
      </c>
      <c r="N3121">
        <v>6.5458363636363632</v>
      </c>
      <c r="O3121">
        <v>6.3607400679408288E-2</v>
      </c>
      <c r="P3121">
        <v>29678</v>
      </c>
      <c r="Q3121">
        <v>69528</v>
      </c>
      <c r="R3121">
        <v>0.43</v>
      </c>
      <c r="S3121">
        <v>28.238</v>
      </c>
      <c r="T3121">
        <v>5.5410000000000004</v>
      </c>
      <c r="U3121">
        <v>15.0732</v>
      </c>
      <c r="V3121">
        <f t="shared" si="418"/>
        <v>2.385389226155096</v>
      </c>
      <c r="AC3121">
        <v>6.5793999999999997</v>
      </c>
      <c r="AD3121">
        <v>6.52</v>
      </c>
      <c r="AH3121" s="85">
        <f>IF(AND(M3121&lt;Variables!$G$6,M3121&gt;Variables!$G$5),0,1)</f>
        <v>1</v>
      </c>
      <c r="AI3121" s="85">
        <f t="shared" si="417"/>
        <v>0</v>
      </c>
      <c r="AJ3121" s="85">
        <f>IF(I3121&gt;Variables!$G$7,0,1)</f>
        <v>0</v>
      </c>
      <c r="AK3121" s="85">
        <f>IF(F3121&gt;Variables!$G$8,0,1)</f>
        <v>1</v>
      </c>
      <c r="AL3121" s="85">
        <f>IF(G3121&gt;Variables!$G$9,0,1)</f>
        <v>1</v>
      </c>
      <c r="AM3121" s="85">
        <f>IF(AND(K3121&gt;Variables!$G$10,K3121&lt;Variables!$G$11),0,1)</f>
        <v>0</v>
      </c>
      <c r="AN3121" s="103">
        <f>IF(H3121&lt;Variables!$G$13,1,0)</f>
        <v>1</v>
      </c>
      <c r="AO3121" s="101">
        <f>IF(R3121&lt;Variables!$G$12,0,1)</f>
        <v>0</v>
      </c>
      <c r="AP3121" s="86">
        <f t="shared" si="419"/>
        <v>1</v>
      </c>
      <c r="AR3121">
        <v>0</v>
      </c>
      <c r="AS3121">
        <v>0</v>
      </c>
      <c r="AT3121">
        <v>0</v>
      </c>
      <c r="AU3121">
        <v>0</v>
      </c>
      <c r="BA3121">
        <v>0</v>
      </c>
    </row>
    <row r="3122" spans="3:53" ht="12.75" x14ac:dyDescent="0.2">
      <c r="C3122" t="s">
        <v>776</v>
      </c>
      <c r="D3122" t="s">
        <v>754</v>
      </c>
      <c r="E3122">
        <v>22.67</v>
      </c>
      <c r="F3122">
        <v>5.1100000000000003</v>
      </c>
      <c r="G3122">
        <v>5.49</v>
      </c>
      <c r="H3122">
        <v>2700</v>
      </c>
      <c r="I3122">
        <v>7808.1419999999998</v>
      </c>
      <c r="J3122" t="s">
        <v>78</v>
      </c>
      <c r="K3122">
        <v>39.82</v>
      </c>
      <c r="L3122">
        <v>22.87357857142857</v>
      </c>
      <c r="M3122">
        <v>-0.80257914543322706</v>
      </c>
      <c r="N3122">
        <v>22.75686285714286</v>
      </c>
      <c r="O3122">
        <v>-0.29381403562779818</v>
      </c>
      <c r="P3122">
        <v>95267</v>
      </c>
      <c r="Q3122">
        <v>858382</v>
      </c>
      <c r="R3122">
        <v>0.11</v>
      </c>
      <c r="S3122">
        <v>28.238</v>
      </c>
      <c r="T3122">
        <v>5.5410000000000004</v>
      </c>
      <c r="U3122">
        <v>15.0732</v>
      </c>
      <c r="V3122">
        <f t="shared" si="418"/>
        <v>2.2588065593181903</v>
      </c>
      <c r="AC3122">
        <v>22.97</v>
      </c>
      <c r="AD3122">
        <v>21.5</v>
      </c>
      <c r="AH3122" s="85">
        <f>IF(AND(M3122&lt;Variables!$G$6,M3122&gt;Variables!$G$5),0,1)</f>
        <v>1</v>
      </c>
      <c r="AI3122" s="85">
        <f t="shared" si="417"/>
        <v>0</v>
      </c>
      <c r="AJ3122" s="85">
        <f>IF(I3122&gt;Variables!$G$7,0,1)</f>
        <v>0</v>
      </c>
      <c r="AK3122" s="85">
        <f>IF(F3122&gt;Variables!$G$8,0,1)</f>
        <v>1</v>
      </c>
      <c r="AL3122" s="85">
        <f>IF(G3122&gt;Variables!$G$9,0,1)</f>
        <v>1</v>
      </c>
      <c r="AM3122" s="85">
        <f>IF(AND(K3122&gt;Variables!$G$10,K3122&lt;Variables!$G$11),0,1)</f>
        <v>1</v>
      </c>
      <c r="AN3122" s="103">
        <f>IF(H3122&lt;Variables!$G$13,1,0)</f>
        <v>0</v>
      </c>
      <c r="AO3122" s="101">
        <f>IF(R3122&lt;Variables!$G$12,0,1)</f>
        <v>0</v>
      </c>
      <c r="AP3122" s="86">
        <f t="shared" si="419"/>
        <v>1</v>
      </c>
      <c r="AR3122">
        <v>0</v>
      </c>
      <c r="AS3122">
        <v>0</v>
      </c>
      <c r="AT3122">
        <v>1</v>
      </c>
      <c r="AU3122">
        <v>0</v>
      </c>
      <c r="BA3122">
        <v>-1.06</v>
      </c>
    </row>
    <row r="3123" spans="3:53" ht="12.75" x14ac:dyDescent="0.2">
      <c r="C3123" t="s">
        <v>776</v>
      </c>
      <c r="D3123" t="s">
        <v>471</v>
      </c>
      <c r="E3123">
        <v>30.75</v>
      </c>
      <c r="F3123">
        <v>5.13</v>
      </c>
      <c r="G3123">
        <v>4.34</v>
      </c>
      <c r="H3123">
        <v>5470</v>
      </c>
      <c r="I3123">
        <v>168.626</v>
      </c>
      <c r="J3123" t="s">
        <v>78</v>
      </c>
      <c r="K3123">
        <v>61.75</v>
      </c>
      <c r="L3123">
        <v>30.709499999999998</v>
      </c>
      <c r="M3123">
        <v>0.2946970807079316</v>
      </c>
      <c r="N3123">
        <v>30.736595999999999</v>
      </c>
      <c r="O3123">
        <v>0.2062817886535061</v>
      </c>
      <c r="P3123">
        <v>1157000</v>
      </c>
      <c r="Q3123">
        <v>1383000</v>
      </c>
      <c r="R3123">
        <v>0.84</v>
      </c>
      <c r="S3123">
        <v>28.238</v>
      </c>
      <c r="T3123">
        <v>5.5410000000000004</v>
      </c>
      <c r="U3123">
        <v>15.0732</v>
      </c>
      <c r="V3123">
        <f t="shared" si="418"/>
        <v>2.4710676251648507</v>
      </c>
      <c r="AC3123">
        <v>30.84</v>
      </c>
      <c r="AD3123">
        <v>30.1</v>
      </c>
      <c r="AH3123" s="85">
        <f>IF(AND(M3123&lt;Variables!$G$6,M3123&gt;Variables!$G$5),0,1)</f>
        <v>1</v>
      </c>
      <c r="AI3123" s="85">
        <f t="shared" si="417"/>
        <v>1</v>
      </c>
      <c r="AJ3123" s="85">
        <f>IF(I3123&gt;Variables!$G$7,0,1)</f>
        <v>0</v>
      </c>
      <c r="AK3123" s="85">
        <f>IF(F3123&gt;Variables!$G$8,0,1)</f>
        <v>1</v>
      </c>
      <c r="AL3123" s="85">
        <f>IF(G3123&gt;Variables!$G$9,0,1)</f>
        <v>1</v>
      </c>
      <c r="AM3123" s="85">
        <f>IF(AND(K3123&gt;Variables!$G$10,K3123&lt;Variables!$G$11),0,1)</f>
        <v>0</v>
      </c>
      <c r="AN3123" s="103">
        <f>IF(H3123&lt;Variables!$G$13,1,0)</f>
        <v>0</v>
      </c>
      <c r="AO3123" s="101">
        <f>IF(R3123&lt;Variables!$G$12,0,1)</f>
        <v>0</v>
      </c>
      <c r="AP3123" s="86">
        <f t="shared" si="419"/>
        <v>1</v>
      </c>
      <c r="AR3123">
        <v>0</v>
      </c>
      <c r="AS3123">
        <v>0</v>
      </c>
      <c r="AT3123">
        <v>0</v>
      </c>
      <c r="AU3123">
        <v>1</v>
      </c>
      <c r="BA3123">
        <v>-0.96</v>
      </c>
    </row>
    <row r="3124" spans="3:53" ht="12.75" x14ac:dyDescent="0.2">
      <c r="C3124" t="s">
        <v>776</v>
      </c>
      <c r="D3124" t="s">
        <v>174</v>
      </c>
      <c r="E3124">
        <v>79.92</v>
      </c>
      <c r="F3124">
        <v>5.21</v>
      </c>
      <c r="G3124">
        <v>7.36</v>
      </c>
      <c r="H3124">
        <v>5890</v>
      </c>
      <c r="I3124">
        <v>-0.21299999999999999</v>
      </c>
      <c r="J3124" t="s">
        <v>78</v>
      </c>
      <c r="K3124">
        <v>46</v>
      </c>
      <c r="L3124">
        <v>80.499669999999995</v>
      </c>
      <c r="M3124">
        <v>-0.25424948946994819</v>
      </c>
      <c r="N3124">
        <v>80.309454000000002</v>
      </c>
      <c r="O3124">
        <v>-1.799788104648381E-2</v>
      </c>
      <c r="P3124">
        <v>1638000</v>
      </c>
      <c r="Q3124">
        <v>2733000</v>
      </c>
      <c r="R3124">
        <v>0.6</v>
      </c>
      <c r="S3124">
        <v>28.238</v>
      </c>
      <c r="T3124">
        <v>5.5410000000000004</v>
      </c>
      <c r="U3124">
        <v>15.0732</v>
      </c>
      <c r="V3124">
        <f t="shared" si="418"/>
        <v>2.3292333966238616</v>
      </c>
      <c r="AC3124">
        <v>80.95</v>
      </c>
      <c r="AD3124">
        <v>76.930000000000007</v>
      </c>
      <c r="AH3124" s="85">
        <f>IF(AND(M3124&lt;Variables!$G$6,M3124&gt;Variables!$G$5),0,1)</f>
        <v>1</v>
      </c>
      <c r="AI3124" s="85">
        <f t="shared" si="417"/>
        <v>0</v>
      </c>
      <c r="AJ3124" s="85">
        <f>IF(I3124&gt;Variables!$G$7,0,1)</f>
        <v>1</v>
      </c>
      <c r="AK3124" s="85">
        <f>IF(F3124&gt;Variables!$G$8,0,1)</f>
        <v>1</v>
      </c>
      <c r="AL3124" s="85">
        <f>IF(G3124&gt;Variables!$G$9,0,1)</f>
        <v>1</v>
      </c>
      <c r="AM3124" s="85">
        <f>IF(AND(K3124&gt;Variables!$G$10,K3124&lt;Variables!$G$11),0,1)</f>
        <v>1</v>
      </c>
      <c r="AN3124" s="103">
        <f>IF(H3124&lt;Variables!$G$13,1,0)</f>
        <v>0</v>
      </c>
      <c r="AO3124" s="101">
        <f>IF(R3124&lt;Variables!$G$12,0,1)</f>
        <v>0</v>
      </c>
      <c r="AP3124" s="86">
        <f t="shared" si="419"/>
        <v>1</v>
      </c>
      <c r="AR3124">
        <v>0</v>
      </c>
      <c r="AS3124">
        <v>1</v>
      </c>
      <c r="AT3124">
        <v>0</v>
      </c>
      <c r="AU3124">
        <v>0</v>
      </c>
      <c r="BA3124">
        <v>0.04</v>
      </c>
    </row>
    <row r="3125" spans="3:53" ht="12.75" x14ac:dyDescent="0.2">
      <c r="C3125" t="s">
        <v>776</v>
      </c>
      <c r="D3125" t="s">
        <v>744</v>
      </c>
      <c r="E3125">
        <v>12.99</v>
      </c>
      <c r="F3125">
        <v>5.9</v>
      </c>
      <c r="G3125">
        <v>1.56</v>
      </c>
      <c r="H3125">
        <v>2330</v>
      </c>
      <c r="I3125">
        <v>-49.341999999999999</v>
      </c>
      <c r="J3125" t="s">
        <v>78</v>
      </c>
      <c r="K3125">
        <v>40.68</v>
      </c>
      <c r="L3125">
        <v>13.085834999999999</v>
      </c>
      <c r="M3125">
        <v>-0.19666303296654289</v>
      </c>
      <c r="N3125">
        <v>13.338892</v>
      </c>
      <c r="O3125">
        <v>-2.0900686503796382</v>
      </c>
      <c r="P3125">
        <v>13888000</v>
      </c>
      <c r="Q3125">
        <v>10179000</v>
      </c>
      <c r="R3125">
        <v>1.36</v>
      </c>
      <c r="S3125">
        <v>28.238</v>
      </c>
      <c r="T3125">
        <v>5.5410000000000004</v>
      </c>
      <c r="U3125">
        <v>15.0732</v>
      </c>
      <c r="V3125">
        <f t="shared" si="418"/>
        <v>2.2702646251957175</v>
      </c>
      <c r="AC3125">
        <v>13.44</v>
      </c>
      <c r="AD3125">
        <v>12.66</v>
      </c>
      <c r="AH3125" s="85">
        <f>IF(AND(M3125&lt;Variables!$G$6,M3125&gt;Variables!$G$5),0,1)</f>
        <v>1</v>
      </c>
      <c r="AI3125" s="85">
        <f t="shared" si="417"/>
        <v>1</v>
      </c>
      <c r="AJ3125" s="85">
        <f>IF(I3125&gt;Variables!$G$7,0,1)</f>
        <v>1</v>
      </c>
      <c r="AK3125" s="85">
        <f>IF(F3125&gt;Variables!$G$8,0,1)</f>
        <v>1</v>
      </c>
      <c r="AL3125" s="85">
        <f>IF(G3125&gt;Variables!$G$9,0,1)</f>
        <v>1</v>
      </c>
      <c r="AM3125" s="85">
        <f>IF(AND(K3125&gt;Variables!$G$10,K3125&lt;Variables!$G$11),0,1)</f>
        <v>1</v>
      </c>
      <c r="AN3125" s="103">
        <f>IF(H3125&lt;Variables!$G$13,1,0)</f>
        <v>1</v>
      </c>
      <c r="AO3125" s="101">
        <f>IF(R3125&lt;Variables!$G$12,0,1)</f>
        <v>0</v>
      </c>
      <c r="AP3125" s="86">
        <f t="shared" si="419"/>
        <v>1</v>
      </c>
      <c r="AR3125">
        <v>1</v>
      </c>
      <c r="AS3125">
        <v>0</v>
      </c>
      <c r="AT3125">
        <v>0</v>
      </c>
      <c r="AU3125">
        <v>0</v>
      </c>
      <c r="BA3125">
        <v>2</v>
      </c>
    </row>
    <row r="3126" spans="3:53" ht="12.75" x14ac:dyDescent="0.2">
      <c r="C3126" t="s">
        <v>776</v>
      </c>
      <c r="D3126" t="s">
        <v>608</v>
      </c>
      <c r="E3126">
        <v>33.159999999999997</v>
      </c>
      <c r="F3126">
        <v>7.48</v>
      </c>
      <c r="G3126">
        <v>3.29</v>
      </c>
      <c r="H3126">
        <v>7460</v>
      </c>
      <c r="I3126">
        <v>-26.152999999999999</v>
      </c>
      <c r="J3126" t="s">
        <v>78</v>
      </c>
      <c r="K3126">
        <v>50.13</v>
      </c>
      <c r="L3126">
        <v>33.35568</v>
      </c>
      <c r="M3126">
        <v>-0.25686779582966512</v>
      </c>
      <c r="N3126">
        <v>33.102434000000002</v>
      </c>
      <c r="O3126">
        <v>0.50620446822732357</v>
      </c>
      <c r="P3126">
        <v>15202000</v>
      </c>
      <c r="Q3126">
        <v>19007000</v>
      </c>
      <c r="R3126">
        <v>0.8</v>
      </c>
      <c r="S3126">
        <v>28.238</v>
      </c>
      <c r="T3126">
        <v>5.5410000000000004</v>
      </c>
      <c r="U3126">
        <v>15.0732</v>
      </c>
      <c r="V3126">
        <f t="shared" si="418"/>
        <v>2.3751218011368374</v>
      </c>
      <c r="AC3126">
        <v>33.61</v>
      </c>
      <c r="AD3126">
        <v>30.7</v>
      </c>
      <c r="AH3126" s="85">
        <f>IF(AND(M3126&lt;Variables!$G$6,M3126&gt;Variables!$G$5),0,1)</f>
        <v>1</v>
      </c>
      <c r="AI3126" s="85">
        <f t="shared" si="417"/>
        <v>0</v>
      </c>
      <c r="AJ3126" s="85">
        <f>IF(I3126&gt;Variables!$G$7,0,1)</f>
        <v>1</v>
      </c>
      <c r="AK3126" s="85">
        <f>IF(F3126&gt;Variables!$G$8,0,1)</f>
        <v>1</v>
      </c>
      <c r="AL3126" s="85">
        <f>IF(G3126&gt;Variables!$G$9,0,1)</f>
        <v>1</v>
      </c>
      <c r="AM3126" s="85">
        <f>IF(AND(K3126&gt;Variables!$G$10,K3126&lt;Variables!$G$11),0,1)</f>
        <v>0</v>
      </c>
      <c r="AN3126" s="103">
        <f>IF(H3126&lt;Variables!$G$13,1,0)</f>
        <v>0</v>
      </c>
      <c r="AO3126" s="101">
        <f>IF(R3126&lt;Variables!$G$12,0,1)</f>
        <v>0</v>
      </c>
      <c r="AP3126" s="86">
        <f t="shared" si="419"/>
        <v>1</v>
      </c>
      <c r="AR3126">
        <v>0</v>
      </c>
      <c r="AS3126">
        <v>0</v>
      </c>
      <c r="AT3126">
        <v>1</v>
      </c>
      <c r="AU3126">
        <v>0</v>
      </c>
      <c r="BA3126">
        <v>-0.55000000000000004</v>
      </c>
    </row>
    <row r="3127" spans="3:53" ht="12.75" x14ac:dyDescent="0.2">
      <c r="C3127" t="s">
        <v>776</v>
      </c>
      <c r="D3127" t="s">
        <v>742</v>
      </c>
      <c r="E3127">
        <v>125.32</v>
      </c>
      <c r="F3127">
        <v>6.55</v>
      </c>
      <c r="G3127">
        <v>-3.05</v>
      </c>
      <c r="H3127">
        <v>10630</v>
      </c>
      <c r="I3127">
        <v>-3.6999999999999998E-2</v>
      </c>
      <c r="J3127" t="s">
        <v>78</v>
      </c>
      <c r="K3127">
        <v>34.86</v>
      </c>
      <c r="L3127">
        <v>126.372005</v>
      </c>
      <c r="M3127">
        <v>-0.61089875087444645</v>
      </c>
      <c r="N3127">
        <v>126.37141200000001</v>
      </c>
      <c r="O3127">
        <v>-0.61043236582654636</v>
      </c>
      <c r="P3127">
        <v>1504000</v>
      </c>
      <c r="Q3127">
        <v>1112000</v>
      </c>
      <c r="R3127">
        <v>1.35</v>
      </c>
      <c r="S3127">
        <v>28.238</v>
      </c>
      <c r="T3127">
        <v>5.5410000000000004</v>
      </c>
      <c r="U3127">
        <v>15.0732</v>
      </c>
      <c r="V3127">
        <f t="shared" si="418"/>
        <v>2.1993218350519008</v>
      </c>
      <c r="AC3127">
        <v>130.02000000000001</v>
      </c>
      <c r="AD3127">
        <v>124.75</v>
      </c>
      <c r="AH3127" s="85">
        <f>IF(AND(M3127&lt;Variables!$G$6,M3127&gt;Variables!$G$5),0,1)</f>
        <v>1</v>
      </c>
      <c r="AI3127" s="85">
        <f t="shared" si="417"/>
        <v>0</v>
      </c>
      <c r="AJ3127" s="85">
        <f>IF(I3127&gt;Variables!$G$7,0,1)</f>
        <v>1</v>
      </c>
      <c r="AK3127" s="85">
        <f>IF(F3127&gt;Variables!$G$8,0,1)</f>
        <v>1</v>
      </c>
      <c r="AL3127" s="85">
        <f>IF(G3127&gt;Variables!$G$9,0,1)</f>
        <v>1</v>
      </c>
      <c r="AM3127" s="85">
        <f>IF(AND(K3127&gt;Variables!$G$10,K3127&lt;Variables!$G$11),0,1)</f>
        <v>1</v>
      </c>
      <c r="AN3127" s="103">
        <f>IF(H3127&lt;Variables!$G$13,1,0)</f>
        <v>0</v>
      </c>
      <c r="AO3127" s="101">
        <f>IF(R3127&lt;Variables!$G$12,0,1)</f>
        <v>0</v>
      </c>
      <c r="AP3127" s="86">
        <f t="shared" si="419"/>
        <v>1</v>
      </c>
      <c r="AR3127">
        <v>1</v>
      </c>
      <c r="AS3127">
        <v>0</v>
      </c>
      <c r="AT3127">
        <v>0</v>
      </c>
      <c r="AU3127">
        <v>0</v>
      </c>
      <c r="BA3127">
        <v>0.81</v>
      </c>
    </row>
    <row r="3128" spans="3:53" ht="12.75" x14ac:dyDescent="0.2">
      <c r="C3128" t="s">
        <v>776</v>
      </c>
      <c r="D3128" t="s">
        <v>743</v>
      </c>
      <c r="E3128">
        <v>58.76</v>
      </c>
      <c r="F3128">
        <v>8.18</v>
      </c>
      <c r="G3128">
        <v>1.54</v>
      </c>
      <c r="H3128">
        <v>8440</v>
      </c>
      <c r="I3128">
        <v>-0.38700000000000001</v>
      </c>
      <c r="J3128" t="s">
        <v>78</v>
      </c>
      <c r="K3128">
        <v>41.96</v>
      </c>
      <c r="L3128">
        <v>58.983574999999988</v>
      </c>
      <c r="M3128">
        <v>-0.2434152219494857</v>
      </c>
      <c r="N3128">
        <v>58.885910000000003</v>
      </c>
      <c r="O3128">
        <v>-7.7964321176320836E-2</v>
      </c>
      <c r="P3128">
        <v>2599000</v>
      </c>
      <c r="Q3128">
        <v>1356000</v>
      </c>
      <c r="R3128">
        <v>1.92</v>
      </c>
      <c r="S3128">
        <v>28.238</v>
      </c>
      <c r="T3128">
        <v>5.5410000000000004</v>
      </c>
      <c r="U3128">
        <v>15.0732</v>
      </c>
      <c r="V3128">
        <f t="shared" si="418"/>
        <v>2.2843824111563258</v>
      </c>
      <c r="AC3128">
        <v>59.45</v>
      </c>
      <c r="AD3128">
        <v>58.25</v>
      </c>
      <c r="AH3128" s="85">
        <f>IF(AND(M3128&lt;Variables!$G$6,M3128&gt;Variables!$G$5),0,1)</f>
        <v>1</v>
      </c>
      <c r="AI3128" s="85">
        <f t="shared" si="417"/>
        <v>0</v>
      </c>
      <c r="AJ3128" s="85">
        <f>IF(I3128&gt;Variables!$G$7,0,1)</f>
        <v>1</v>
      </c>
      <c r="AK3128" s="85">
        <f>IF(F3128&gt;Variables!$G$8,0,1)</f>
        <v>1</v>
      </c>
      <c r="AL3128" s="85">
        <f>IF(G3128&gt;Variables!$G$9,0,1)</f>
        <v>1</v>
      </c>
      <c r="AM3128" s="85">
        <f>IF(AND(K3128&gt;Variables!$G$10,K3128&lt;Variables!$G$11),0,1)</f>
        <v>1</v>
      </c>
      <c r="AN3128" s="103">
        <f>IF(H3128&lt;Variables!$G$13,1,0)</f>
        <v>0</v>
      </c>
      <c r="AO3128" s="101">
        <f>IF(R3128&lt;Variables!$G$12,0,1)</f>
        <v>0</v>
      </c>
      <c r="AP3128" s="86">
        <f t="shared" si="419"/>
        <v>1</v>
      </c>
      <c r="AR3128">
        <v>1</v>
      </c>
      <c r="AS3128">
        <v>0</v>
      </c>
      <c r="AT3128">
        <v>0</v>
      </c>
      <c r="AU3128">
        <v>0</v>
      </c>
      <c r="BA3128">
        <v>0.85</v>
      </c>
    </row>
    <row r="3129" spans="3:53" ht="12.75" x14ac:dyDescent="0.2">
      <c r="C3129" t="s">
        <v>776</v>
      </c>
      <c r="D3129" t="s">
        <v>383</v>
      </c>
      <c r="E3129">
        <v>1.25</v>
      </c>
      <c r="F3129">
        <v>8.6199999999999992</v>
      </c>
      <c r="G3129">
        <v>1.61</v>
      </c>
      <c r="H3129">
        <v>2070</v>
      </c>
      <c r="I3129">
        <v>-3.08</v>
      </c>
      <c r="J3129" t="s">
        <v>78</v>
      </c>
      <c r="K3129">
        <v>50.89</v>
      </c>
      <c r="L3129">
        <v>1.2649999999999999</v>
      </c>
      <c r="M3129">
        <v>-0.39525691699605647</v>
      </c>
      <c r="N3129">
        <v>1.25278</v>
      </c>
      <c r="O3129">
        <v>0.57631826817158671</v>
      </c>
      <c r="P3129">
        <v>23298000</v>
      </c>
      <c r="Q3129">
        <v>18512000</v>
      </c>
      <c r="R3129">
        <v>1.26</v>
      </c>
      <c r="S3129">
        <v>28.238</v>
      </c>
      <c r="T3129">
        <v>5.5410000000000004</v>
      </c>
      <c r="U3129">
        <v>15.0732</v>
      </c>
      <c r="V3129">
        <f t="shared" si="418"/>
        <v>2.3875130166007903</v>
      </c>
      <c r="AC3129">
        <v>1.27</v>
      </c>
      <c r="AD3129">
        <v>1.19</v>
      </c>
      <c r="AH3129" s="85">
        <f>IF(AND(M3129&lt;Variables!$G$6,M3129&gt;Variables!$G$5),0,1)</f>
        <v>1</v>
      </c>
      <c r="AI3129" s="85">
        <f t="shared" si="417"/>
        <v>0</v>
      </c>
      <c r="AJ3129" s="85">
        <f>IF(I3129&gt;Variables!$G$7,0,1)</f>
        <v>1</v>
      </c>
      <c r="AK3129" s="85">
        <f>IF(F3129&gt;Variables!$G$8,0,1)</f>
        <v>1</v>
      </c>
      <c r="AL3129" s="85">
        <f>IF(G3129&gt;Variables!$G$9,0,1)</f>
        <v>1</v>
      </c>
      <c r="AM3129" s="85">
        <f>IF(AND(K3129&gt;Variables!$G$10,K3129&lt;Variables!$G$11),0,1)</f>
        <v>0</v>
      </c>
      <c r="AN3129" s="103">
        <f>IF(H3129&lt;Variables!$G$13,1,0)</f>
        <v>1</v>
      </c>
      <c r="AO3129" s="101">
        <f>IF(R3129&lt;Variables!$G$12,0,1)</f>
        <v>0</v>
      </c>
      <c r="AP3129" s="86">
        <f t="shared" si="419"/>
        <v>1</v>
      </c>
      <c r="AR3129">
        <v>0</v>
      </c>
      <c r="AS3129">
        <v>0</v>
      </c>
      <c r="AT3129">
        <v>1</v>
      </c>
      <c r="AU3129">
        <v>0</v>
      </c>
      <c r="BA3129">
        <v>-2.02</v>
      </c>
    </row>
    <row r="3130" spans="3:53" ht="12.75" x14ac:dyDescent="0.2">
      <c r="C3130" t="s">
        <v>776</v>
      </c>
      <c r="D3130" t="s">
        <v>463</v>
      </c>
      <c r="E3130">
        <v>87.53</v>
      </c>
      <c r="F3130">
        <v>9.68</v>
      </c>
      <c r="G3130">
        <v>7.78</v>
      </c>
      <c r="H3130">
        <v>2540</v>
      </c>
      <c r="I3130">
        <v>-13.707000000000001</v>
      </c>
      <c r="J3130" t="s">
        <v>78</v>
      </c>
      <c r="K3130">
        <v>39.25</v>
      </c>
      <c r="L3130">
        <v>89.480064285714278</v>
      </c>
      <c r="M3130">
        <v>-0.87121560756269134</v>
      </c>
      <c r="N3130">
        <v>89.753261764705883</v>
      </c>
      <c r="O3130">
        <v>-1.172950981398049</v>
      </c>
      <c r="P3130">
        <v>82816</v>
      </c>
      <c r="Q3130">
        <v>197425</v>
      </c>
      <c r="R3130">
        <v>0.42</v>
      </c>
      <c r="S3130">
        <v>28.238</v>
      </c>
      <c r="T3130">
        <v>5.5410000000000004</v>
      </c>
      <c r="U3130">
        <v>15.0732</v>
      </c>
      <c r="V3130">
        <f t="shared" si="418"/>
        <v>2.2512338460442387</v>
      </c>
      <c r="AC3130">
        <v>89.06</v>
      </c>
      <c r="AD3130">
        <v>85.55</v>
      </c>
      <c r="AH3130" s="85">
        <f>IF(AND(M3130&lt;Variables!$G$6,M3130&gt;Variables!$G$5),0,1)</f>
        <v>1</v>
      </c>
      <c r="AI3130" s="85">
        <f t="shared" si="417"/>
        <v>1</v>
      </c>
      <c r="AJ3130" s="85">
        <f>IF(I3130&gt;Variables!$G$7,0,1)</f>
        <v>1</v>
      </c>
      <c r="AK3130" s="85">
        <f>IF(F3130&gt;Variables!$G$8,0,1)</f>
        <v>0</v>
      </c>
      <c r="AL3130" s="85">
        <f>IF(G3130&gt;Variables!$G$9,0,1)</f>
        <v>1</v>
      </c>
      <c r="AM3130" s="85">
        <f>IF(AND(K3130&gt;Variables!$G$10,K3130&lt;Variables!$G$11),0,1)</f>
        <v>1</v>
      </c>
      <c r="AN3130" s="103">
        <f>IF(H3130&lt;Variables!$G$13,1,0)</f>
        <v>0</v>
      </c>
      <c r="AO3130" s="101">
        <f>IF(R3130&lt;Variables!$G$12,0,1)</f>
        <v>0</v>
      </c>
      <c r="AP3130" s="86">
        <f t="shared" si="419"/>
        <v>1</v>
      </c>
      <c r="AR3130">
        <v>0</v>
      </c>
      <c r="AS3130">
        <v>0</v>
      </c>
      <c r="AT3130">
        <v>1</v>
      </c>
      <c r="AU3130">
        <v>0</v>
      </c>
      <c r="BA3130">
        <v>-2.25</v>
      </c>
    </row>
    <row r="3131" spans="3:53" ht="12.75" x14ac:dyDescent="0.2">
      <c r="C3131" t="s">
        <v>776</v>
      </c>
      <c r="D3131" t="s">
        <v>777</v>
      </c>
      <c r="E3131">
        <v>18.98</v>
      </c>
      <c r="F3131">
        <v>5.13</v>
      </c>
      <c r="G3131">
        <v>1.06</v>
      </c>
      <c r="H3131">
        <v>-99999</v>
      </c>
      <c r="I3131">
        <v>-1.107</v>
      </c>
      <c r="J3131" t="s">
        <v>76</v>
      </c>
      <c r="K3131">
        <v>75.459999999999994</v>
      </c>
      <c r="L3131">
        <v>18.932500000000001</v>
      </c>
      <c r="M3131">
        <v>0.25089132444209389</v>
      </c>
      <c r="N3131">
        <v>18.908750000000001</v>
      </c>
      <c r="O3131">
        <v>0.37680967805909499</v>
      </c>
      <c r="P3131">
        <v>15132</v>
      </c>
      <c r="Q3131">
        <v>66046</v>
      </c>
      <c r="R3131">
        <v>0.23</v>
      </c>
      <c r="S3131">
        <v>28.238</v>
      </c>
      <c r="T3131">
        <v>5.5410000000000004</v>
      </c>
      <c r="U3131">
        <v>15.0732</v>
      </c>
      <c r="V3131">
        <f t="shared" si="418"/>
        <v>2.6057947678330913</v>
      </c>
      <c r="AC3131">
        <v>18.98</v>
      </c>
      <c r="AD3131">
        <v>18.79</v>
      </c>
      <c r="AH3131" s="85">
        <f>IF(AND(M3131&lt;Variables!$G$6,M3131&gt;Variables!$G$5),0,1)</f>
        <v>1</v>
      </c>
      <c r="AI3131" s="85">
        <f t="shared" si="417"/>
        <v>0</v>
      </c>
      <c r="AJ3131" s="85">
        <f>IF(I3131&gt;Variables!$G$7,0,1)</f>
        <v>1</v>
      </c>
      <c r="AK3131" s="85">
        <f>IF(F3131&gt;Variables!$G$8,0,1)</f>
        <v>1</v>
      </c>
      <c r="AL3131" s="85">
        <f>IF(G3131&gt;Variables!$G$9,0,1)</f>
        <v>1</v>
      </c>
      <c r="AM3131" s="85">
        <f>IF(AND(K3131&gt;Variables!$G$10,K3131&lt;Variables!$G$11),0,1)</f>
        <v>1</v>
      </c>
      <c r="AN3131" s="103">
        <f>IF(H3131&lt;Variables!$G$13,1,0)</f>
        <v>1</v>
      </c>
      <c r="AO3131" s="101">
        <f>IF(R3131&lt;Variables!$G$12,0,1)</f>
        <v>0</v>
      </c>
      <c r="AP3131" s="86">
        <f t="shared" si="419"/>
        <v>0</v>
      </c>
      <c r="AR3131">
        <v>0</v>
      </c>
      <c r="AS3131">
        <v>0</v>
      </c>
      <c r="AT3131">
        <v>0</v>
      </c>
      <c r="AU3131">
        <v>0</v>
      </c>
      <c r="BA3131">
        <v>0</v>
      </c>
    </row>
    <row r="3132" spans="3:53" ht="12.75" x14ac:dyDescent="0.2">
      <c r="C3132" t="s">
        <v>776</v>
      </c>
      <c r="D3132" t="s">
        <v>747</v>
      </c>
      <c r="E3132">
        <v>11.05</v>
      </c>
      <c r="F3132">
        <v>18.04</v>
      </c>
      <c r="G3132">
        <v>-16.5</v>
      </c>
      <c r="H3132">
        <v>191.97</v>
      </c>
      <c r="I3132">
        <v>-7.1340000000000003</v>
      </c>
      <c r="J3132" t="s">
        <v>78</v>
      </c>
      <c r="K3132">
        <v>44</v>
      </c>
      <c r="L3132">
        <v>11.08282105263158</v>
      </c>
      <c r="M3132">
        <v>-0.2059137517713413</v>
      </c>
      <c r="N3132">
        <v>11.37928367346939</v>
      </c>
      <c r="O3132">
        <v>-2.8058327978393778</v>
      </c>
      <c r="P3132">
        <v>3430000</v>
      </c>
      <c r="Q3132">
        <v>0</v>
      </c>
      <c r="R3132">
        <v>1</v>
      </c>
      <c r="S3132">
        <v>28.238</v>
      </c>
      <c r="T3132">
        <v>5.5410000000000004</v>
      </c>
      <c r="U3132">
        <v>15.0732</v>
      </c>
      <c r="V3132">
        <f t="shared" si="418"/>
        <v>2.3066256840553612</v>
      </c>
      <c r="AC3132">
        <v>11.8</v>
      </c>
      <c r="AD3132">
        <v>10.6135</v>
      </c>
      <c r="AH3132" s="85">
        <f>IF(AND(M3132&lt;Variables!$G$6,M3132&gt;Variables!$G$5),0,1)</f>
        <v>1</v>
      </c>
      <c r="AI3132" s="85">
        <f t="shared" si="417"/>
        <v>1</v>
      </c>
      <c r="AJ3132" s="85">
        <f>IF(I3132&gt;Variables!$G$7,0,1)</f>
        <v>1</v>
      </c>
      <c r="AK3132" s="85">
        <f>IF(F3132&gt;Variables!$G$8,0,1)</f>
        <v>0</v>
      </c>
      <c r="AL3132" s="85">
        <f>IF(G3132&gt;Variables!$G$9,0,1)</f>
        <v>1</v>
      </c>
      <c r="AM3132" s="85">
        <f>IF(AND(K3132&gt;Variables!$G$10,K3132&lt;Variables!$G$11),0,1)</f>
        <v>1</v>
      </c>
      <c r="AN3132" s="103">
        <f>IF(H3132&lt;Variables!$G$13,1,0)</f>
        <v>1</v>
      </c>
      <c r="AO3132" s="101">
        <f>IF(R3132&lt;Variables!$G$12,0,1)</f>
        <v>0</v>
      </c>
      <c r="AP3132" s="86">
        <f t="shared" si="419"/>
        <v>1</v>
      </c>
      <c r="AR3132">
        <v>0</v>
      </c>
      <c r="AS3132">
        <v>0</v>
      </c>
      <c r="AT3132">
        <v>1</v>
      </c>
      <c r="AU3132">
        <v>0</v>
      </c>
      <c r="BA3132">
        <v>-2.25</v>
      </c>
    </row>
    <row r="3133" spans="3:53" ht="12.75" x14ac:dyDescent="0.2">
      <c r="C3133" t="s">
        <v>776</v>
      </c>
      <c r="D3133" t="s">
        <v>748</v>
      </c>
      <c r="E3133">
        <v>13.49</v>
      </c>
      <c r="F3133">
        <v>21.79</v>
      </c>
      <c r="G3133">
        <v>-3.48</v>
      </c>
      <c r="H3133">
        <v>1460</v>
      </c>
      <c r="I3133">
        <v>-67.069000000000003</v>
      </c>
      <c r="J3133" t="s">
        <v>78</v>
      </c>
      <c r="K3133">
        <v>32.79</v>
      </c>
      <c r="L3133">
        <v>14.272315000000001</v>
      </c>
      <c r="M3133">
        <v>-2.6857240748960591</v>
      </c>
      <c r="N3133">
        <v>15.06911</v>
      </c>
      <c r="O3133">
        <v>-7.8313185052070136</v>
      </c>
      <c r="P3133">
        <v>90800000</v>
      </c>
      <c r="Q3133">
        <v>12270000</v>
      </c>
      <c r="R3133">
        <v>7.4</v>
      </c>
      <c r="S3133">
        <v>28.238</v>
      </c>
      <c r="T3133">
        <v>5.5410000000000004</v>
      </c>
      <c r="U3133">
        <v>15.0732</v>
      </c>
      <c r="V3133">
        <f t="shared" si="418"/>
        <v>2.1250460788292576</v>
      </c>
      <c r="AC3133">
        <v>15.7</v>
      </c>
      <c r="AD3133">
        <v>13.1</v>
      </c>
      <c r="AH3133" s="85">
        <f>IF(AND(M3133&lt;Variables!$G$6,M3133&gt;Variables!$G$5),0,1)</f>
        <v>0</v>
      </c>
      <c r="AI3133" s="85">
        <f t="shared" si="417"/>
        <v>1</v>
      </c>
      <c r="AJ3133" s="85">
        <f>IF(I3133&gt;Variables!$G$7,0,1)</f>
        <v>1</v>
      </c>
      <c r="AK3133" s="85">
        <f>IF(F3133&gt;Variables!$G$8,0,1)</f>
        <v>0</v>
      </c>
      <c r="AL3133" s="85">
        <f>IF(G3133&gt;Variables!$G$9,0,1)</f>
        <v>1</v>
      </c>
      <c r="AM3133" s="85">
        <f>IF(AND(K3133&gt;Variables!$G$10,K3133&lt;Variables!$G$11),0,1)</f>
        <v>1</v>
      </c>
      <c r="AN3133" s="103">
        <f>IF(H3133&lt;Variables!$G$13,1,0)</f>
        <v>1</v>
      </c>
      <c r="AO3133" s="101">
        <f>IF(R3133&lt;Variables!$G$12,0,1)</f>
        <v>1</v>
      </c>
      <c r="AP3133" s="86">
        <f t="shared" si="419"/>
        <v>1</v>
      </c>
      <c r="AR3133">
        <v>1</v>
      </c>
      <c r="AS3133">
        <v>0</v>
      </c>
      <c r="AT3133">
        <v>0</v>
      </c>
      <c r="AU3133">
        <v>0</v>
      </c>
      <c r="BA3133">
        <v>2</v>
      </c>
    </row>
    <row r="3134" spans="3:53" ht="12.75" x14ac:dyDescent="0.2">
      <c r="C3134" t="s">
        <v>776</v>
      </c>
      <c r="D3134" t="s">
        <v>133</v>
      </c>
      <c r="E3134">
        <v>4.46</v>
      </c>
      <c r="F3134">
        <v>26.88</v>
      </c>
      <c r="G3134">
        <v>6.68</v>
      </c>
      <c r="H3134">
        <v>19.12</v>
      </c>
      <c r="I3134">
        <v>-78.040000000000006</v>
      </c>
      <c r="J3134" t="s">
        <v>78</v>
      </c>
      <c r="K3134">
        <v>42.55</v>
      </c>
      <c r="L3134">
        <v>4.5245699999999998</v>
      </c>
      <c r="M3134">
        <v>-1.2060814618847759</v>
      </c>
      <c r="N3134">
        <v>4.7326999999999986</v>
      </c>
      <c r="O3134">
        <v>-5.550742705009819</v>
      </c>
      <c r="P3134">
        <v>6860000</v>
      </c>
      <c r="Q3134">
        <v>4790000</v>
      </c>
      <c r="R3134">
        <v>1.43</v>
      </c>
      <c r="S3134">
        <v>28.238</v>
      </c>
      <c r="T3134">
        <v>5.5410000000000004</v>
      </c>
      <c r="U3134">
        <v>15.0732</v>
      </c>
      <c r="V3134">
        <f t="shared" si="418"/>
        <v>2.295226551707676</v>
      </c>
      <c r="AC3134">
        <v>4.54</v>
      </c>
      <c r="AD3134">
        <v>4.01</v>
      </c>
      <c r="AH3134" s="85">
        <f>IF(AND(M3134&lt;Variables!$G$6,M3134&gt;Variables!$G$5),0,1)</f>
        <v>1</v>
      </c>
      <c r="AI3134" s="85">
        <f t="shared" si="417"/>
        <v>1</v>
      </c>
      <c r="AJ3134" s="85">
        <f>IF(I3134&gt;Variables!$G$7,0,1)</f>
        <v>1</v>
      </c>
      <c r="AK3134" s="85">
        <f>IF(F3134&gt;Variables!$G$8,0,1)</f>
        <v>0</v>
      </c>
      <c r="AL3134" s="85">
        <f>IF(G3134&gt;Variables!$G$9,0,1)</f>
        <v>1</v>
      </c>
      <c r="AM3134" s="85">
        <f>IF(AND(K3134&gt;Variables!$G$10,K3134&lt;Variables!$G$11),0,1)</f>
        <v>1</v>
      </c>
      <c r="AN3134" s="103">
        <f>IF(H3134&lt;Variables!$G$13,1,0)</f>
        <v>1</v>
      </c>
      <c r="AO3134" s="101">
        <f>IF(R3134&lt;Variables!$G$12,0,1)</f>
        <v>0</v>
      </c>
      <c r="AP3134" s="86">
        <f t="shared" si="419"/>
        <v>1</v>
      </c>
      <c r="AR3134">
        <v>0</v>
      </c>
      <c r="AS3134">
        <v>0</v>
      </c>
      <c r="AT3134">
        <v>1</v>
      </c>
      <c r="AU3134">
        <v>0</v>
      </c>
      <c r="BA3134">
        <v>-2.25</v>
      </c>
    </row>
    <row r="3135" spans="3:53" ht="12.75" x14ac:dyDescent="0.2">
      <c r="C3135" t="s">
        <v>776</v>
      </c>
      <c r="D3135" t="s">
        <v>273</v>
      </c>
      <c r="E3135">
        <v>5.69</v>
      </c>
      <c r="F3135">
        <v>6.97</v>
      </c>
      <c r="G3135">
        <v>5.19</v>
      </c>
      <c r="H3135">
        <v>2600</v>
      </c>
      <c r="I3135">
        <v>5.2480000000000002</v>
      </c>
      <c r="J3135" t="s">
        <v>76</v>
      </c>
      <c r="K3135">
        <v>51.26</v>
      </c>
      <c r="L3135">
        <v>5.6728700000000014</v>
      </c>
      <c r="M3135">
        <v>0.12568594027360391</v>
      </c>
      <c r="N3135">
        <v>5.6829140000000002</v>
      </c>
      <c r="O3135">
        <v>-5.1276510607067553E-2</v>
      </c>
      <c r="P3135">
        <v>1151000</v>
      </c>
      <c r="Q3135">
        <v>2147000</v>
      </c>
      <c r="R3135">
        <v>0.54</v>
      </c>
      <c r="S3135">
        <v>28.238</v>
      </c>
      <c r="T3135">
        <v>5.5410000000000004</v>
      </c>
      <c r="U3135">
        <v>15.0732</v>
      </c>
      <c r="V3135">
        <f t="shared" si="418"/>
        <v>2.3763284094985435</v>
      </c>
      <c r="AC3135">
        <v>6.09</v>
      </c>
      <c r="AD3135">
        <v>5.6749999999999998</v>
      </c>
      <c r="AH3135" s="85">
        <f>IF(AND(M3135&lt;Variables!$G$6,M3135&gt;Variables!$G$5),0,1)</f>
        <v>1</v>
      </c>
      <c r="AI3135" s="85">
        <f t="shared" si="417"/>
        <v>1</v>
      </c>
      <c r="AJ3135" s="85">
        <f>IF(I3135&gt;Variables!$G$7,0,1)</f>
        <v>0</v>
      </c>
      <c r="AK3135" s="85">
        <f>IF(F3135&gt;Variables!$G$8,0,1)</f>
        <v>1</v>
      </c>
      <c r="AL3135" s="85">
        <f>IF(G3135&gt;Variables!$G$9,0,1)</f>
        <v>1</v>
      </c>
      <c r="AM3135" s="85">
        <f>IF(AND(K3135&gt;Variables!$G$10,K3135&lt;Variables!$G$11),0,1)</f>
        <v>0</v>
      </c>
      <c r="AN3135" s="103">
        <f>IF(H3135&lt;Variables!$G$13,1,0)</f>
        <v>0</v>
      </c>
      <c r="AO3135" s="101">
        <f>IF(R3135&lt;Variables!$G$12,0,1)</f>
        <v>0</v>
      </c>
      <c r="AP3135" s="86">
        <f t="shared" si="419"/>
        <v>0</v>
      </c>
      <c r="AR3135">
        <v>1</v>
      </c>
      <c r="AS3135">
        <v>0</v>
      </c>
      <c r="AT3135">
        <v>0</v>
      </c>
      <c r="AU3135">
        <v>0</v>
      </c>
      <c r="BA3135">
        <v>1.22</v>
      </c>
    </row>
    <row r="3136" spans="3:53" ht="12.75" x14ac:dyDescent="0.2">
      <c r="C3136" t="s">
        <v>776</v>
      </c>
      <c r="D3136" t="s">
        <v>745</v>
      </c>
      <c r="E3136">
        <v>1.49</v>
      </c>
      <c r="F3136">
        <v>30.53</v>
      </c>
      <c r="G3136">
        <v>7.63</v>
      </c>
      <c r="H3136">
        <v>1830</v>
      </c>
      <c r="I3136">
        <v>-48.725000000000001</v>
      </c>
      <c r="J3136" t="s">
        <v>78</v>
      </c>
      <c r="K3136">
        <v>75.83</v>
      </c>
      <c r="L3136">
        <v>1.423565</v>
      </c>
      <c r="M3136">
        <v>3.9573184224113258</v>
      </c>
      <c r="N3136">
        <v>1.382458</v>
      </c>
      <c r="O3136">
        <v>7.0484600617161801</v>
      </c>
      <c r="P3136">
        <v>498500000</v>
      </c>
      <c r="Q3136">
        <v>237717000</v>
      </c>
      <c r="R3136">
        <v>2.1</v>
      </c>
      <c r="S3136">
        <v>28.238</v>
      </c>
      <c r="T3136">
        <v>5.5410000000000004</v>
      </c>
      <c r="U3136">
        <v>15.0732</v>
      </c>
      <c r="V3136">
        <f t="shared" si="418"/>
        <v>2.2365042803679507</v>
      </c>
      <c r="AC3136">
        <v>1.49</v>
      </c>
      <c r="AD3136">
        <v>1.24</v>
      </c>
      <c r="AH3136" s="85">
        <f>IF(AND(M3136&lt;Variables!$G$6,M3136&gt;Variables!$G$5),0,1)</f>
        <v>1</v>
      </c>
      <c r="AI3136" s="85">
        <f t="shared" si="417"/>
        <v>0</v>
      </c>
      <c r="AJ3136" s="85">
        <f>IF(I3136&gt;Variables!$G$7,0,1)</f>
        <v>1</v>
      </c>
      <c r="AK3136" s="85">
        <f>IF(F3136&gt;Variables!$G$8,0,1)</f>
        <v>0</v>
      </c>
      <c r="AL3136" s="85">
        <f>IF(G3136&gt;Variables!$G$9,0,1)</f>
        <v>1</v>
      </c>
      <c r="AM3136" s="85">
        <f>IF(AND(K3136&gt;Variables!$G$10,K3136&lt;Variables!$G$11),0,1)</f>
        <v>1</v>
      </c>
      <c r="AN3136" s="103">
        <f>IF(H3136&lt;Variables!$G$13,1,0)</f>
        <v>1</v>
      </c>
      <c r="AO3136" s="101">
        <f>IF(R3136&lt;Variables!$G$12,0,1)</f>
        <v>1</v>
      </c>
      <c r="AP3136" s="86">
        <f t="shared" si="419"/>
        <v>1</v>
      </c>
      <c r="AR3136">
        <v>0</v>
      </c>
      <c r="AS3136">
        <v>0</v>
      </c>
      <c r="AT3136">
        <v>1</v>
      </c>
      <c r="AU3136">
        <v>0</v>
      </c>
      <c r="BA3136">
        <v>-2.25</v>
      </c>
    </row>
    <row r="3137" spans="3:53" ht="12.75" x14ac:dyDescent="0.2">
      <c r="C3137" t="s">
        <v>776</v>
      </c>
      <c r="D3137" t="s">
        <v>769</v>
      </c>
      <c r="E3137">
        <v>41.61</v>
      </c>
      <c r="F3137">
        <v>6.5</v>
      </c>
      <c r="G3137">
        <v>3.45</v>
      </c>
      <c r="H3137">
        <v>-99999</v>
      </c>
      <c r="I3137">
        <v>443.06400000000002</v>
      </c>
      <c r="J3137" t="s">
        <v>78</v>
      </c>
      <c r="K3137">
        <v>72.72</v>
      </c>
      <c r="L3137">
        <v>-99999</v>
      </c>
      <c r="M3137">
        <v>-99999</v>
      </c>
      <c r="N3137">
        <v>42.054499999999997</v>
      </c>
      <c r="O3137">
        <v>-1.0593396663852921</v>
      </c>
      <c r="P3137">
        <v>221055</v>
      </c>
      <c r="Q3137">
        <v>192114</v>
      </c>
      <c r="R3137">
        <v>1.1499999999999999</v>
      </c>
      <c r="S3137">
        <v>28.238</v>
      </c>
      <c r="T3137">
        <v>5.5410000000000004</v>
      </c>
      <c r="U3137">
        <v>15.0732</v>
      </c>
      <c r="V3137"/>
      <c r="AC3137">
        <v>42.74</v>
      </c>
      <c r="AD3137">
        <v>41.45</v>
      </c>
      <c r="AH3137" s="85">
        <f>IF(AND(M3137&lt;Variables!$G$6,M3137&gt;Variables!$G$5),0,1)</f>
        <v>1</v>
      </c>
      <c r="AI3137" s="85">
        <f t="shared" si="417"/>
        <v>1</v>
      </c>
      <c r="AJ3137" s="85">
        <f>IF(I3137&gt;Variables!$G$7,0,1)</f>
        <v>0</v>
      </c>
      <c r="AK3137" s="85">
        <f>IF(F3137&gt;Variables!$G$8,0,1)</f>
        <v>1</v>
      </c>
      <c r="AL3137" s="85">
        <f>IF(G3137&gt;Variables!$G$9,0,1)</f>
        <v>1</v>
      </c>
      <c r="AM3137" s="85">
        <f>IF(AND(K3137&gt;Variables!$G$10,K3137&lt;Variables!$G$11),0,1)</f>
        <v>0</v>
      </c>
      <c r="AN3137" s="103">
        <f>IF(H3137&lt;Variables!$G$13,1,0)</f>
        <v>1</v>
      </c>
      <c r="AO3137" s="101">
        <f>IF(R3137&lt;Variables!$G$12,0,1)</f>
        <v>0</v>
      </c>
      <c r="AP3137" s="86">
        <f t="shared" si="419"/>
        <v>1</v>
      </c>
      <c r="AR3137">
        <v>1</v>
      </c>
      <c r="AS3137">
        <v>0</v>
      </c>
      <c r="AT3137">
        <v>0</v>
      </c>
      <c r="AU3137">
        <v>0</v>
      </c>
      <c r="BA3137">
        <v>2</v>
      </c>
    </row>
    <row r="3138" spans="3:53" ht="12.75" x14ac:dyDescent="0.2">
      <c r="C3138" t="s">
        <v>776</v>
      </c>
      <c r="D3138" t="s">
        <v>697</v>
      </c>
      <c r="E3138">
        <v>3.8</v>
      </c>
      <c r="F3138">
        <v>37.24</v>
      </c>
      <c r="G3138">
        <v>21.02</v>
      </c>
      <c r="H3138">
        <v>-99999</v>
      </c>
      <c r="I3138">
        <v>-21.855</v>
      </c>
      <c r="J3138" t="s">
        <v>78</v>
      </c>
      <c r="K3138">
        <v>48.2</v>
      </c>
      <c r="L3138">
        <v>3.9200416666666671</v>
      </c>
      <c r="M3138">
        <v>-3.0622548654882542</v>
      </c>
      <c r="N3138">
        <v>3.878944444444445</v>
      </c>
      <c r="O3138">
        <v>-2.0352043081594542</v>
      </c>
      <c r="P3138">
        <v>150862</v>
      </c>
      <c r="Q3138">
        <v>53701</v>
      </c>
      <c r="R3138">
        <v>2.81</v>
      </c>
      <c r="S3138">
        <v>28.238</v>
      </c>
      <c r="T3138">
        <v>5.5410000000000004</v>
      </c>
      <c r="U3138">
        <v>15.0732</v>
      </c>
      <c r="V3138">
        <f t="shared" ref="V3138:V3143" si="420">1.849 + (0.01036 * K3138) + (0.1184 * M3138) - (0.002888 * K3138 * M3138)</f>
        <v>2.4120518008099405</v>
      </c>
      <c r="AC3138">
        <v>4.42</v>
      </c>
      <c r="AD3138">
        <v>3.6</v>
      </c>
      <c r="AH3138" s="85">
        <f>IF(AND(M3138&lt;Variables!$G$6,M3138&gt;Variables!$G$5),0,1)</f>
        <v>0</v>
      </c>
      <c r="AI3138" s="85">
        <f t="shared" si="417"/>
        <v>0</v>
      </c>
      <c r="AJ3138" s="85">
        <f>IF(I3138&gt;Variables!$G$7,0,1)</f>
        <v>1</v>
      </c>
      <c r="AK3138" s="85">
        <f>IF(F3138&gt;Variables!$G$8,0,1)</f>
        <v>0</v>
      </c>
      <c r="AL3138" s="85">
        <f>IF(G3138&gt;Variables!$G$9,0,1)</f>
        <v>0</v>
      </c>
      <c r="AM3138" s="85">
        <f>IF(AND(K3138&gt;Variables!$G$10,K3138&lt;Variables!$G$11),0,1)</f>
        <v>1</v>
      </c>
      <c r="AN3138" s="103">
        <f>IF(H3138&lt;Variables!$G$13,1,0)</f>
        <v>1</v>
      </c>
      <c r="AO3138" s="101">
        <f>IF(R3138&lt;Variables!$G$12,0,1)</f>
        <v>1</v>
      </c>
      <c r="AP3138" s="86">
        <f t="shared" si="419"/>
        <v>1</v>
      </c>
      <c r="AR3138">
        <v>1</v>
      </c>
      <c r="AS3138">
        <v>0</v>
      </c>
      <c r="AT3138">
        <v>0</v>
      </c>
      <c r="AU3138">
        <v>0</v>
      </c>
      <c r="BA3138">
        <v>2</v>
      </c>
    </row>
    <row r="3139" spans="3:53" ht="12.75" x14ac:dyDescent="0.2">
      <c r="C3139" t="s">
        <v>776</v>
      </c>
      <c r="D3139" t="s">
        <v>447</v>
      </c>
      <c r="E3139">
        <v>20.37</v>
      </c>
      <c r="F3139">
        <v>7.79</v>
      </c>
      <c r="G3139">
        <v>-0.8</v>
      </c>
      <c r="H3139">
        <v>8760</v>
      </c>
      <c r="I3139">
        <v>-48.802</v>
      </c>
      <c r="J3139" t="s">
        <v>78</v>
      </c>
      <c r="K3139">
        <v>48.66</v>
      </c>
      <c r="L3139">
        <v>20.417494999999999</v>
      </c>
      <c r="M3139">
        <v>0.40408972795145132</v>
      </c>
      <c r="N3139">
        <v>20.73076</v>
      </c>
      <c r="O3139">
        <v>-1.1131285104839379</v>
      </c>
      <c r="P3139">
        <v>49410000</v>
      </c>
      <c r="Q3139">
        <v>23357000</v>
      </c>
      <c r="R3139">
        <v>2.12</v>
      </c>
      <c r="S3139">
        <v>28.238</v>
      </c>
      <c r="T3139">
        <v>5.5410000000000004</v>
      </c>
      <c r="U3139">
        <v>15.0732</v>
      </c>
      <c r="V3139">
        <f t="shared" si="420"/>
        <v>2.3441750619932562</v>
      </c>
      <c r="AC3139">
        <v>20.549700000000001</v>
      </c>
      <c r="AD3139">
        <v>19.100000000000001</v>
      </c>
      <c r="AH3139" s="85">
        <f>IF(AND(M3139&lt;Variables!$G$6,M3139&gt;Variables!$G$5),0,1)</f>
        <v>1</v>
      </c>
      <c r="AI3139" s="85">
        <f t="shared" ref="AI3139:AI3202" si="421">IF(L3139&gt;N3139,0,1)</f>
        <v>1</v>
      </c>
      <c r="AJ3139" s="85">
        <f>IF(I3139&gt;Variables!$G$7,0,1)</f>
        <v>1</v>
      </c>
      <c r="AK3139" s="85">
        <f>IF(F3139&gt;Variables!$G$8,0,1)</f>
        <v>1</v>
      </c>
      <c r="AL3139" s="85">
        <f>IF(G3139&gt;Variables!$G$9,0,1)</f>
        <v>1</v>
      </c>
      <c r="AM3139" s="85">
        <f>IF(AND(K3139&gt;Variables!$G$10,K3139&lt;Variables!$G$11),0,1)</f>
        <v>1</v>
      </c>
      <c r="AN3139" s="103">
        <f>IF(H3139&lt;Variables!$G$13,1,0)</f>
        <v>0</v>
      </c>
      <c r="AO3139" s="101">
        <f>IF(R3139&lt;Variables!$G$12,0,1)</f>
        <v>1</v>
      </c>
      <c r="AP3139" s="86">
        <f t="shared" si="419"/>
        <v>1</v>
      </c>
      <c r="AR3139">
        <v>0</v>
      </c>
      <c r="AS3139">
        <v>0</v>
      </c>
      <c r="AT3139">
        <v>1</v>
      </c>
      <c r="AU3139">
        <v>0</v>
      </c>
      <c r="BA3139">
        <v>-2.25</v>
      </c>
    </row>
    <row r="3140" spans="3:53" ht="12.75" x14ac:dyDescent="0.2">
      <c r="C3140" t="s">
        <v>778</v>
      </c>
      <c r="D3140" t="s">
        <v>747</v>
      </c>
      <c r="E3140">
        <v>11.11</v>
      </c>
      <c r="F3140">
        <v>18.91</v>
      </c>
      <c r="G3140">
        <v>-15.82</v>
      </c>
      <c r="H3140">
        <v>191.97</v>
      </c>
      <c r="I3140">
        <v>-6.8380000000000001</v>
      </c>
      <c r="J3140" t="s">
        <v>78</v>
      </c>
      <c r="K3140">
        <v>50.78</v>
      </c>
      <c r="L3140">
        <v>11.04486</v>
      </c>
      <c r="M3140">
        <v>0.95193601367515968</v>
      </c>
      <c r="N3140">
        <v>11.28722</v>
      </c>
      <c r="O3140">
        <v>-1.2157112203004901</v>
      </c>
      <c r="P3140">
        <v>3440000</v>
      </c>
      <c r="Q3140">
        <v>0</v>
      </c>
      <c r="R3140">
        <v>1</v>
      </c>
      <c r="S3140">
        <v>25.475000000000001</v>
      </c>
      <c r="T3140">
        <v>5.3279999999999994</v>
      </c>
      <c r="U3140">
        <v>13.730399999999999</v>
      </c>
      <c r="V3140">
        <f t="shared" si="420"/>
        <v>2.348186094502601</v>
      </c>
      <c r="AC3140">
        <v>11.8</v>
      </c>
      <c r="AD3140">
        <v>10.6135</v>
      </c>
      <c r="AH3140" s="85">
        <f>IF(AND(M3140&lt;Variables!$G$6,M3140&gt;Variables!$G$5),0,1)</f>
        <v>1</v>
      </c>
      <c r="AI3140" s="85">
        <f t="shared" si="421"/>
        <v>1</v>
      </c>
      <c r="AJ3140" s="85">
        <f>IF(I3140&gt;Variables!$G$7,0,1)</f>
        <v>1</v>
      </c>
      <c r="AK3140" s="85">
        <f>IF(F3140&gt;Variables!$G$8,0,1)</f>
        <v>0</v>
      </c>
      <c r="AL3140" s="85">
        <f>IF(G3140&gt;Variables!$G$9,0,1)</f>
        <v>1</v>
      </c>
      <c r="AM3140" s="85">
        <f>IF(AND(K3140&gt;Variables!$G$10,K3140&lt;Variables!$G$11),0,1)</f>
        <v>0</v>
      </c>
      <c r="AN3140" s="103">
        <f>IF(H3140&lt;Variables!$G$13,1,0)</f>
        <v>1</v>
      </c>
      <c r="AO3140" s="101">
        <f>IF(R3140&lt;Variables!$G$12,0,1)</f>
        <v>0</v>
      </c>
      <c r="AP3140" s="86">
        <f t="shared" si="419"/>
        <v>1</v>
      </c>
      <c r="AR3140">
        <v>0</v>
      </c>
      <c r="AS3140">
        <v>0</v>
      </c>
      <c r="AT3140">
        <v>1</v>
      </c>
      <c r="AU3140">
        <v>0</v>
      </c>
      <c r="BA3140">
        <v>-2.25</v>
      </c>
    </row>
    <row r="3141" spans="3:53" ht="12.75" x14ac:dyDescent="0.2">
      <c r="C3141" t="s">
        <v>778</v>
      </c>
      <c r="D3141" t="s">
        <v>697</v>
      </c>
      <c r="E3141">
        <v>3.85</v>
      </c>
      <c r="F3141">
        <v>37.93</v>
      </c>
      <c r="G3141">
        <v>14.97</v>
      </c>
      <c r="H3141">
        <v>-99999</v>
      </c>
      <c r="I3141">
        <v>-22.109000000000002</v>
      </c>
      <c r="J3141" t="s">
        <v>78</v>
      </c>
      <c r="K3141">
        <v>42.41</v>
      </c>
      <c r="L3141">
        <v>3.906192307692308</v>
      </c>
      <c r="M3141">
        <v>-7.5826350666102131</v>
      </c>
      <c r="N3141">
        <v>3.9077714285714289</v>
      </c>
      <c r="O3141">
        <v>-7.6199806978036664</v>
      </c>
      <c r="P3141">
        <v>151927</v>
      </c>
      <c r="Q3141">
        <v>53701</v>
      </c>
      <c r="R3141">
        <v>2.83</v>
      </c>
      <c r="S3141">
        <v>25.475000000000001</v>
      </c>
      <c r="T3141">
        <v>5.3279999999999994</v>
      </c>
      <c r="U3141">
        <v>13.730399999999999</v>
      </c>
      <c r="V3141">
        <f t="shared" si="420"/>
        <v>2.3193053576825751</v>
      </c>
      <c r="AC3141">
        <v>4.42</v>
      </c>
      <c r="AD3141">
        <v>3.6</v>
      </c>
      <c r="AH3141" s="85">
        <f>IF(AND(M3141&lt;Variables!$G$6,M3141&gt;Variables!$G$5),0,1)</f>
        <v>1</v>
      </c>
      <c r="AI3141" s="85">
        <f t="shared" si="421"/>
        <v>1</v>
      </c>
      <c r="AJ3141" s="85">
        <f>IF(I3141&gt;Variables!$G$7,0,1)</f>
        <v>1</v>
      </c>
      <c r="AK3141" s="85">
        <f>IF(F3141&gt;Variables!$G$8,0,1)</f>
        <v>0</v>
      </c>
      <c r="AL3141" s="85">
        <f>IF(G3141&gt;Variables!$G$9,0,1)</f>
        <v>0</v>
      </c>
      <c r="AM3141" s="85">
        <f>IF(AND(K3141&gt;Variables!$G$10,K3141&lt;Variables!$G$11),0,1)</f>
        <v>1</v>
      </c>
      <c r="AN3141" s="103">
        <f>IF(H3141&lt;Variables!$G$13,1,0)</f>
        <v>1</v>
      </c>
      <c r="AO3141" s="101">
        <f>IF(R3141&lt;Variables!$G$12,0,1)</f>
        <v>1</v>
      </c>
      <c r="AP3141" s="86">
        <f t="shared" si="419"/>
        <v>1</v>
      </c>
      <c r="AR3141">
        <v>0</v>
      </c>
      <c r="AS3141">
        <v>0</v>
      </c>
      <c r="AT3141">
        <v>0</v>
      </c>
      <c r="AU3141">
        <v>0</v>
      </c>
      <c r="BA3141">
        <v>0</v>
      </c>
    </row>
    <row r="3142" spans="3:53" ht="12.75" x14ac:dyDescent="0.2">
      <c r="C3142" t="s">
        <v>778</v>
      </c>
      <c r="D3142" t="s">
        <v>748</v>
      </c>
      <c r="E3142">
        <v>14.01</v>
      </c>
      <c r="F3142">
        <v>20.05</v>
      </c>
      <c r="G3142">
        <v>-2.08</v>
      </c>
      <c r="H3142">
        <v>1460</v>
      </c>
      <c r="I3142">
        <v>-66.611999999999995</v>
      </c>
      <c r="J3142" t="s">
        <v>78</v>
      </c>
      <c r="K3142">
        <v>45.49</v>
      </c>
      <c r="L3142">
        <v>14.03655</v>
      </c>
      <c r="M3142">
        <v>0.38079157627763233</v>
      </c>
      <c r="N3142">
        <v>14.833676000000001</v>
      </c>
      <c r="O3142">
        <v>-5.0134302515438556</v>
      </c>
      <c r="P3142">
        <v>93520000</v>
      </c>
      <c r="Q3142">
        <v>12270000</v>
      </c>
      <c r="R3142">
        <v>7.62</v>
      </c>
      <c r="S3142">
        <v>25.475000000000001</v>
      </c>
      <c r="T3142">
        <v>5.3279999999999994</v>
      </c>
      <c r="U3142">
        <v>13.730399999999999</v>
      </c>
      <c r="V3142">
        <f t="shared" si="420"/>
        <v>2.3153355836028084</v>
      </c>
      <c r="AC3142">
        <v>15.7</v>
      </c>
      <c r="AD3142">
        <v>13.32</v>
      </c>
      <c r="AH3142" s="85">
        <f>IF(AND(M3142&lt;Variables!$G$6,M3142&gt;Variables!$G$5),0,1)</f>
        <v>1</v>
      </c>
      <c r="AI3142" s="85">
        <f t="shared" si="421"/>
        <v>1</v>
      </c>
      <c r="AJ3142" s="85">
        <f>IF(I3142&gt;Variables!$G$7,0,1)</f>
        <v>1</v>
      </c>
      <c r="AK3142" s="85">
        <f>IF(F3142&gt;Variables!$G$8,0,1)</f>
        <v>0</v>
      </c>
      <c r="AL3142" s="85">
        <f>IF(G3142&gt;Variables!$G$9,0,1)</f>
        <v>1</v>
      </c>
      <c r="AM3142" s="85">
        <f>IF(AND(K3142&gt;Variables!$G$10,K3142&lt;Variables!$G$11),0,1)</f>
        <v>1</v>
      </c>
      <c r="AN3142" s="103">
        <f>IF(H3142&lt;Variables!$G$13,1,0)</f>
        <v>1</v>
      </c>
      <c r="AO3142" s="101">
        <f>IF(R3142&lt;Variables!$G$12,0,1)</f>
        <v>1</v>
      </c>
      <c r="AP3142" s="86">
        <f t="shared" si="419"/>
        <v>1</v>
      </c>
      <c r="AR3142">
        <v>1</v>
      </c>
      <c r="AS3142">
        <v>0</v>
      </c>
      <c r="AT3142">
        <v>0</v>
      </c>
      <c r="AU3142">
        <v>0</v>
      </c>
      <c r="BA3142">
        <v>2</v>
      </c>
    </row>
    <row r="3143" spans="3:53" ht="12.75" x14ac:dyDescent="0.2">
      <c r="C3143" t="s">
        <v>778</v>
      </c>
      <c r="D3143" t="s">
        <v>745</v>
      </c>
      <c r="E3143">
        <v>1.33</v>
      </c>
      <c r="F3143">
        <v>18.14</v>
      </c>
      <c r="G3143">
        <v>-4</v>
      </c>
      <c r="H3143">
        <v>1830</v>
      </c>
      <c r="I3143">
        <v>-51.887999999999998</v>
      </c>
      <c r="J3143" t="s">
        <v>78</v>
      </c>
      <c r="K3143">
        <v>31.3</v>
      </c>
      <c r="L3143">
        <v>1.422345</v>
      </c>
      <c r="M3143">
        <v>-7.1955116374719141</v>
      </c>
      <c r="N3143">
        <v>1.3870640000000001</v>
      </c>
      <c r="O3143">
        <v>-4.8349607516307831</v>
      </c>
      <c r="P3143">
        <v>550115000</v>
      </c>
      <c r="Q3143">
        <v>237717000</v>
      </c>
      <c r="R3143">
        <v>2.31</v>
      </c>
      <c r="S3143">
        <v>25.475000000000001</v>
      </c>
      <c r="T3143">
        <v>5.3279999999999994</v>
      </c>
      <c r="U3143">
        <v>13.730399999999999</v>
      </c>
      <c r="V3143">
        <f t="shared" si="420"/>
        <v>1.9717533792856168</v>
      </c>
      <c r="AC3143">
        <v>1.37</v>
      </c>
      <c r="AD3143">
        <v>1.24</v>
      </c>
      <c r="AH3143" s="85">
        <f>IF(AND(M3143&lt;Variables!$G$6,M3143&gt;Variables!$G$5),0,1)</f>
        <v>1</v>
      </c>
      <c r="AI3143" s="85">
        <f t="shared" si="421"/>
        <v>0</v>
      </c>
      <c r="AJ3143" s="85">
        <f>IF(I3143&gt;Variables!$G$7,0,1)</f>
        <v>1</v>
      </c>
      <c r="AK3143" s="85">
        <f>IF(F3143&gt;Variables!$G$8,0,1)</f>
        <v>0</v>
      </c>
      <c r="AL3143" s="85">
        <f>IF(G3143&gt;Variables!$G$9,0,1)</f>
        <v>1</v>
      </c>
      <c r="AM3143" s="85">
        <f>IF(AND(K3143&gt;Variables!$G$10,K3143&lt;Variables!$G$11),0,1)</f>
        <v>1</v>
      </c>
      <c r="AN3143" s="103">
        <f>IF(H3143&lt;Variables!$G$13,1,0)</f>
        <v>1</v>
      </c>
      <c r="AO3143" s="101">
        <f>IF(R3143&lt;Variables!$G$12,0,1)</f>
        <v>1</v>
      </c>
      <c r="AP3143" s="86">
        <f t="shared" si="419"/>
        <v>1</v>
      </c>
      <c r="AR3143">
        <v>1</v>
      </c>
      <c r="AS3143">
        <v>0</v>
      </c>
      <c r="AT3143">
        <v>0</v>
      </c>
      <c r="AU3143">
        <v>0</v>
      </c>
      <c r="BA3143">
        <v>2</v>
      </c>
    </row>
    <row r="3144" spans="3:53" ht="12.75" x14ac:dyDescent="0.2">
      <c r="C3144" t="s">
        <v>778</v>
      </c>
      <c r="D3144" t="s">
        <v>769</v>
      </c>
      <c r="E3144">
        <v>41.61</v>
      </c>
      <c r="F3144">
        <v>6.5</v>
      </c>
      <c r="G3144">
        <v>3.45</v>
      </c>
      <c r="H3144">
        <v>-99999</v>
      </c>
      <c r="I3144">
        <v>443.06400000000002</v>
      </c>
      <c r="J3144" t="s">
        <v>78</v>
      </c>
      <c r="K3144">
        <v>72.72</v>
      </c>
      <c r="L3144">
        <v>-99999</v>
      </c>
      <c r="M3144">
        <v>-99999</v>
      </c>
      <c r="N3144">
        <v>42.054499999999997</v>
      </c>
      <c r="O3144">
        <v>-1.0593396663852921</v>
      </c>
      <c r="P3144">
        <v>221055</v>
      </c>
      <c r="Q3144">
        <v>192114</v>
      </c>
      <c r="R3144">
        <v>1.1499999999999999</v>
      </c>
      <c r="S3144">
        <v>25.475000000000001</v>
      </c>
      <c r="T3144">
        <v>5.3279999999999994</v>
      </c>
      <c r="U3144">
        <v>13.730399999999999</v>
      </c>
      <c r="V3144"/>
      <c r="AC3144">
        <v>42.74</v>
      </c>
      <c r="AD3144">
        <v>41.45</v>
      </c>
      <c r="AH3144" s="85">
        <f>IF(AND(M3144&lt;Variables!$G$6,M3144&gt;Variables!$G$5),0,1)</f>
        <v>1</v>
      </c>
      <c r="AI3144" s="85">
        <f t="shared" si="421"/>
        <v>1</v>
      </c>
      <c r="AJ3144" s="85">
        <f>IF(I3144&gt;Variables!$G$7,0,1)</f>
        <v>0</v>
      </c>
      <c r="AK3144" s="85">
        <f>IF(F3144&gt;Variables!$G$8,0,1)</f>
        <v>1</v>
      </c>
      <c r="AL3144" s="85">
        <f>IF(G3144&gt;Variables!$G$9,0,1)</f>
        <v>1</v>
      </c>
      <c r="AM3144" s="85">
        <f>IF(AND(K3144&gt;Variables!$G$10,K3144&lt;Variables!$G$11),0,1)</f>
        <v>0</v>
      </c>
      <c r="AN3144" s="103">
        <f>IF(H3144&lt;Variables!$G$13,1,0)</f>
        <v>1</v>
      </c>
      <c r="AO3144" s="101">
        <f>IF(R3144&lt;Variables!$G$12,0,1)</f>
        <v>0</v>
      </c>
      <c r="AP3144" s="86">
        <f t="shared" si="419"/>
        <v>1</v>
      </c>
      <c r="AR3144">
        <v>1</v>
      </c>
      <c r="AS3144">
        <v>0</v>
      </c>
      <c r="AT3144">
        <v>0</v>
      </c>
      <c r="AU3144">
        <v>0</v>
      </c>
      <c r="BA3144">
        <v>2</v>
      </c>
    </row>
    <row r="3145" spans="3:53" ht="12.75" x14ac:dyDescent="0.2">
      <c r="C3145" t="s">
        <v>778</v>
      </c>
      <c r="D3145" t="s">
        <v>463</v>
      </c>
      <c r="E3145">
        <v>87.81</v>
      </c>
      <c r="F3145">
        <v>8.8800000000000008</v>
      </c>
      <c r="G3145">
        <v>6.36</v>
      </c>
      <c r="H3145">
        <v>2540</v>
      </c>
      <c r="I3145">
        <v>-13.975</v>
      </c>
      <c r="J3145" t="s">
        <v>78</v>
      </c>
      <c r="K3145">
        <v>28.69</v>
      </c>
      <c r="L3145">
        <v>88.934570000000008</v>
      </c>
      <c r="M3145">
        <v>-1.578205190624975</v>
      </c>
      <c r="N3145">
        <v>89.763770967741934</v>
      </c>
      <c r="O3145">
        <v>-2.4873854381009801</v>
      </c>
      <c r="P3145">
        <v>83983</v>
      </c>
      <c r="Q3145">
        <v>197425</v>
      </c>
      <c r="R3145">
        <v>0.43</v>
      </c>
      <c r="S3145">
        <v>25.475000000000001</v>
      </c>
      <c r="T3145">
        <v>5.3279999999999994</v>
      </c>
      <c r="U3145">
        <v>13.730399999999999</v>
      </c>
      <c r="V3145">
        <f t="shared" ref="V3145:V3162" si="422">1.849 + (0.01036 * K3145) + (0.1184 * M3145) - (0.002888 * K3145 * M3145)</f>
        <v>2.090133811012163</v>
      </c>
      <c r="AC3145">
        <v>89.06</v>
      </c>
      <c r="AD3145">
        <v>85.55</v>
      </c>
      <c r="AH3145" s="85">
        <f>IF(AND(M3145&lt;Variables!$G$6,M3145&gt;Variables!$G$5),0,1)</f>
        <v>1</v>
      </c>
      <c r="AI3145" s="85">
        <f t="shared" si="421"/>
        <v>1</v>
      </c>
      <c r="AJ3145" s="85">
        <f>IF(I3145&gt;Variables!$G$7,0,1)</f>
        <v>1</v>
      </c>
      <c r="AK3145" s="85">
        <f>IF(F3145&gt;Variables!$G$8,0,1)</f>
        <v>1</v>
      </c>
      <c r="AL3145" s="85">
        <f>IF(G3145&gt;Variables!$G$9,0,1)</f>
        <v>1</v>
      </c>
      <c r="AM3145" s="85">
        <f>IF(AND(K3145&gt;Variables!$G$10,K3145&lt;Variables!$G$11),0,1)</f>
        <v>1</v>
      </c>
      <c r="AN3145" s="103">
        <f>IF(H3145&lt;Variables!$G$13,1,0)</f>
        <v>0</v>
      </c>
      <c r="AO3145" s="101">
        <f>IF(R3145&lt;Variables!$G$12,0,1)</f>
        <v>0</v>
      </c>
      <c r="AP3145" s="86">
        <f t="shared" si="419"/>
        <v>1</v>
      </c>
      <c r="AR3145">
        <v>0</v>
      </c>
      <c r="AS3145">
        <v>0</v>
      </c>
      <c r="AT3145">
        <v>1</v>
      </c>
      <c r="AU3145">
        <v>0</v>
      </c>
      <c r="BA3145">
        <v>-2.25</v>
      </c>
    </row>
    <row r="3146" spans="3:53" ht="12.75" x14ac:dyDescent="0.2">
      <c r="C3146" t="s">
        <v>778</v>
      </c>
      <c r="D3146" t="s">
        <v>741</v>
      </c>
      <c r="E3146">
        <v>11.93</v>
      </c>
      <c r="F3146">
        <v>29.62</v>
      </c>
      <c r="G3146">
        <v>3.53</v>
      </c>
      <c r="H3146">
        <v>204.42</v>
      </c>
      <c r="I3146">
        <v>11.577999999999999</v>
      </c>
      <c r="J3146" t="s">
        <v>76</v>
      </c>
      <c r="K3146">
        <v>54.13</v>
      </c>
      <c r="L3146">
        <v>11.926944444444439</v>
      </c>
      <c r="M3146">
        <v>2.5618930060317489E-2</v>
      </c>
      <c r="N3146">
        <v>11.919680851063831</v>
      </c>
      <c r="O3146">
        <v>8.6572359319936953E-2</v>
      </c>
      <c r="P3146">
        <v>2150000</v>
      </c>
      <c r="Q3146">
        <v>83360</v>
      </c>
      <c r="R3146">
        <v>25.79</v>
      </c>
      <c r="S3146">
        <v>25.475000000000001</v>
      </c>
      <c r="T3146">
        <v>5.3279999999999994</v>
      </c>
      <c r="U3146">
        <v>13.730399999999999</v>
      </c>
      <c r="V3146">
        <f t="shared" si="422"/>
        <v>2.408815139567273</v>
      </c>
      <c r="AC3146">
        <v>12</v>
      </c>
      <c r="AD3146">
        <v>11.87</v>
      </c>
      <c r="AH3146" s="85">
        <f>IF(AND(M3146&lt;Variables!$G$6,M3146&gt;Variables!$G$5),0,1)</f>
        <v>1</v>
      </c>
      <c r="AI3146" s="85">
        <f t="shared" si="421"/>
        <v>0</v>
      </c>
      <c r="AJ3146" s="85">
        <f>IF(I3146&gt;Variables!$G$7,0,1)</f>
        <v>0</v>
      </c>
      <c r="AK3146" s="85">
        <f>IF(F3146&gt;Variables!$G$8,0,1)</f>
        <v>0</v>
      </c>
      <c r="AL3146" s="85">
        <f>IF(G3146&gt;Variables!$G$9,0,1)</f>
        <v>1</v>
      </c>
      <c r="AM3146" s="85">
        <f>IF(AND(K3146&gt;Variables!$G$10,K3146&lt;Variables!$G$11),0,1)</f>
        <v>0</v>
      </c>
      <c r="AN3146" s="103">
        <f>IF(H3146&lt;Variables!$G$13,1,0)</f>
        <v>1</v>
      </c>
      <c r="AO3146" s="101">
        <f>IF(R3146&lt;Variables!$G$12,0,1)</f>
        <v>1</v>
      </c>
      <c r="AP3146" s="86">
        <f t="shared" si="419"/>
        <v>0</v>
      </c>
      <c r="AR3146">
        <v>0</v>
      </c>
      <c r="AS3146">
        <v>1</v>
      </c>
      <c r="AT3146">
        <v>0</v>
      </c>
      <c r="AU3146">
        <v>0</v>
      </c>
      <c r="BA3146">
        <v>0.44</v>
      </c>
    </row>
    <row r="3147" spans="3:53" ht="12.75" x14ac:dyDescent="0.2">
      <c r="C3147" t="s">
        <v>778</v>
      </c>
      <c r="D3147" t="s">
        <v>750</v>
      </c>
      <c r="E3147">
        <v>21.04</v>
      </c>
      <c r="F3147">
        <v>6.48</v>
      </c>
      <c r="G3147">
        <v>0.39</v>
      </c>
      <c r="H3147">
        <v>-99999</v>
      </c>
      <c r="I3147">
        <v>-50.718000000000004</v>
      </c>
      <c r="J3147" t="s">
        <v>76</v>
      </c>
      <c r="K3147">
        <v>53.93</v>
      </c>
      <c r="L3147">
        <v>20.94452857142857</v>
      </c>
      <c r="M3147">
        <v>-0.451328236423155</v>
      </c>
      <c r="N3147">
        <v>20.920245454545451</v>
      </c>
      <c r="O3147">
        <v>-0.3357773918000922</v>
      </c>
      <c r="P3147">
        <v>159519</v>
      </c>
      <c r="Q3147">
        <v>8253</v>
      </c>
      <c r="R3147">
        <v>19.329999999999998</v>
      </c>
      <c r="S3147">
        <v>25.475000000000001</v>
      </c>
      <c r="T3147">
        <v>5.3279999999999994</v>
      </c>
      <c r="U3147">
        <v>13.730399999999999</v>
      </c>
      <c r="V3147">
        <f t="shared" si="422"/>
        <v>2.4245718374178868</v>
      </c>
      <c r="AC3147">
        <v>21.04</v>
      </c>
      <c r="AD3147">
        <v>20.79</v>
      </c>
      <c r="AH3147" s="85">
        <f>IF(AND(M3147&lt;Variables!$G$6,M3147&gt;Variables!$G$5),0,1)</f>
        <v>1</v>
      </c>
      <c r="AI3147" s="85">
        <f t="shared" si="421"/>
        <v>0</v>
      </c>
      <c r="AJ3147" s="85">
        <f>IF(I3147&gt;Variables!$G$7,0,1)</f>
        <v>1</v>
      </c>
      <c r="AK3147" s="85">
        <f>IF(F3147&gt;Variables!$G$8,0,1)</f>
        <v>1</v>
      </c>
      <c r="AL3147" s="85">
        <f>IF(G3147&gt;Variables!$G$9,0,1)</f>
        <v>1</v>
      </c>
      <c r="AM3147" s="85">
        <f>IF(AND(K3147&gt;Variables!$G$10,K3147&lt;Variables!$G$11),0,1)</f>
        <v>0</v>
      </c>
      <c r="AN3147" s="103">
        <f>IF(H3147&lt;Variables!$G$13,1,0)</f>
        <v>1</v>
      </c>
      <c r="AO3147" s="101">
        <f>IF(R3147&lt;Variables!$G$12,0,1)</f>
        <v>1</v>
      </c>
      <c r="AP3147" s="86">
        <f t="shared" si="419"/>
        <v>0</v>
      </c>
      <c r="AR3147">
        <v>0</v>
      </c>
      <c r="AS3147">
        <v>0</v>
      </c>
      <c r="AT3147">
        <v>0</v>
      </c>
      <c r="AU3147">
        <v>0</v>
      </c>
      <c r="BA3147">
        <v>0</v>
      </c>
    </row>
    <row r="3148" spans="3:53" ht="12.75" x14ac:dyDescent="0.2">
      <c r="C3148" t="s">
        <v>778</v>
      </c>
      <c r="D3148" t="s">
        <v>306</v>
      </c>
      <c r="E3148">
        <v>24.58</v>
      </c>
      <c r="F3148">
        <v>5.09</v>
      </c>
      <c r="G3148">
        <v>6.95</v>
      </c>
      <c r="H3148">
        <v>8230</v>
      </c>
      <c r="I3148">
        <v>-16.123000000000001</v>
      </c>
      <c r="J3148" t="s">
        <v>76</v>
      </c>
      <c r="K3148">
        <v>30.52</v>
      </c>
      <c r="L3148">
        <v>24.858775000000001</v>
      </c>
      <c r="M3148">
        <v>-1.262230339186061</v>
      </c>
      <c r="N3148">
        <v>25.01491</v>
      </c>
      <c r="O3148">
        <v>-1.878519650880196</v>
      </c>
      <c r="P3148">
        <v>6568000</v>
      </c>
      <c r="Q3148">
        <v>5849000</v>
      </c>
      <c r="R3148">
        <v>1.1200000000000001</v>
      </c>
      <c r="S3148">
        <v>25.475000000000001</v>
      </c>
      <c r="T3148">
        <v>5.3279999999999994</v>
      </c>
      <c r="U3148">
        <v>13.730399999999999</v>
      </c>
      <c r="V3148">
        <f t="shared" si="422"/>
        <v>2.1269943314616264</v>
      </c>
      <c r="AC3148">
        <v>25.1</v>
      </c>
      <c r="AD3148">
        <v>24.08</v>
      </c>
      <c r="AH3148" s="85">
        <f>IF(AND(M3148&lt;Variables!$G$6,M3148&gt;Variables!$G$5),0,1)</f>
        <v>1</v>
      </c>
      <c r="AI3148" s="85">
        <f t="shared" si="421"/>
        <v>1</v>
      </c>
      <c r="AJ3148" s="85">
        <f>IF(I3148&gt;Variables!$G$7,0,1)</f>
        <v>1</v>
      </c>
      <c r="AK3148" s="85">
        <f>IF(F3148&gt;Variables!$G$8,0,1)</f>
        <v>1</v>
      </c>
      <c r="AL3148" s="85">
        <f>IF(G3148&gt;Variables!$G$9,0,1)</f>
        <v>1</v>
      </c>
      <c r="AM3148" s="85">
        <f>IF(AND(K3148&gt;Variables!$G$10,K3148&lt;Variables!$G$11),0,1)</f>
        <v>1</v>
      </c>
      <c r="AN3148" s="103">
        <f>IF(H3148&lt;Variables!$G$13,1,0)</f>
        <v>0</v>
      </c>
      <c r="AO3148" s="101">
        <f>IF(R3148&lt;Variables!$G$12,0,1)</f>
        <v>0</v>
      </c>
      <c r="AP3148" s="86">
        <f t="shared" si="419"/>
        <v>0</v>
      </c>
      <c r="AR3148">
        <v>1</v>
      </c>
      <c r="AS3148">
        <v>0</v>
      </c>
      <c r="AT3148">
        <v>0</v>
      </c>
      <c r="AU3148">
        <v>0</v>
      </c>
      <c r="BA3148">
        <v>0.33</v>
      </c>
    </row>
    <row r="3149" spans="3:53" ht="12.75" x14ac:dyDescent="0.2">
      <c r="C3149" t="s">
        <v>778</v>
      </c>
      <c r="D3149" t="s">
        <v>766</v>
      </c>
      <c r="E3149">
        <v>3.74</v>
      </c>
      <c r="F3149">
        <v>20.51</v>
      </c>
      <c r="G3149">
        <v>14.33</v>
      </c>
      <c r="H3149">
        <v>329.91</v>
      </c>
      <c r="I3149">
        <v>-84.488</v>
      </c>
      <c r="J3149" t="s">
        <v>76</v>
      </c>
      <c r="K3149">
        <v>28.92</v>
      </c>
      <c r="L3149">
        <v>3.8439950000000001</v>
      </c>
      <c r="M3149">
        <v>-2.4452425146234482</v>
      </c>
      <c r="N3149">
        <v>3.8540920000000001</v>
      </c>
      <c r="O3149">
        <v>-2.700817728274262</v>
      </c>
      <c r="P3149">
        <v>17970000</v>
      </c>
      <c r="Q3149">
        <v>8790000</v>
      </c>
      <c r="R3149">
        <v>2.04</v>
      </c>
      <c r="S3149">
        <v>25.475000000000001</v>
      </c>
      <c r="T3149">
        <v>5.3279999999999994</v>
      </c>
      <c r="U3149">
        <v>13.730399999999999</v>
      </c>
      <c r="V3149">
        <f t="shared" si="422"/>
        <v>2.0633234885227481</v>
      </c>
      <c r="AC3149">
        <v>3.85</v>
      </c>
      <c r="AD3149">
        <v>3.49</v>
      </c>
      <c r="AH3149" s="85">
        <f>IF(AND(M3149&lt;Variables!$G$6,M3149&gt;Variables!$G$5),0,1)</f>
        <v>0</v>
      </c>
      <c r="AI3149" s="85">
        <f t="shared" si="421"/>
        <v>1</v>
      </c>
      <c r="AJ3149" s="85">
        <f>IF(I3149&gt;Variables!$G$7,0,1)</f>
        <v>1</v>
      </c>
      <c r="AK3149" s="85">
        <f>IF(F3149&gt;Variables!$G$8,0,1)</f>
        <v>0</v>
      </c>
      <c r="AL3149" s="85">
        <f>IF(G3149&gt;Variables!$G$9,0,1)</f>
        <v>0</v>
      </c>
      <c r="AM3149" s="85">
        <f>IF(AND(K3149&gt;Variables!$G$10,K3149&lt;Variables!$G$11),0,1)</f>
        <v>1</v>
      </c>
      <c r="AN3149" s="103">
        <f>IF(H3149&lt;Variables!$G$13,1,0)</f>
        <v>1</v>
      </c>
      <c r="AO3149" s="101">
        <f>IF(R3149&lt;Variables!$G$12,0,1)</f>
        <v>1</v>
      </c>
      <c r="AP3149" s="86">
        <f t="shared" si="419"/>
        <v>0</v>
      </c>
      <c r="AR3149">
        <v>1</v>
      </c>
      <c r="AS3149">
        <v>0</v>
      </c>
      <c r="AT3149">
        <v>0</v>
      </c>
      <c r="AU3149">
        <v>0</v>
      </c>
      <c r="BA3149">
        <v>2</v>
      </c>
    </row>
    <row r="3150" spans="3:53" ht="12.75" x14ac:dyDescent="0.2">
      <c r="C3150" t="s">
        <v>778</v>
      </c>
      <c r="D3150" t="s">
        <v>775</v>
      </c>
      <c r="E3150">
        <v>51.19</v>
      </c>
      <c r="F3150">
        <v>30.5</v>
      </c>
      <c r="G3150">
        <v>29.28</v>
      </c>
      <c r="H3150">
        <v>90.25</v>
      </c>
      <c r="I3150">
        <v>-1.194</v>
      </c>
      <c r="J3150" t="s">
        <v>76</v>
      </c>
      <c r="K3150">
        <v>54.29</v>
      </c>
      <c r="L3150">
        <v>54.163962499999997</v>
      </c>
      <c r="M3150">
        <v>-5.0446133810833977</v>
      </c>
      <c r="N3150">
        <v>49.980696153846147</v>
      </c>
      <c r="O3150">
        <v>2.902928445990054</v>
      </c>
      <c r="P3150">
        <v>92640</v>
      </c>
      <c r="Q3150">
        <v>1280</v>
      </c>
      <c r="R3150">
        <v>72.38</v>
      </c>
      <c r="S3150">
        <v>25.475000000000001</v>
      </c>
      <c r="T3150">
        <v>5.3279999999999994</v>
      </c>
      <c r="U3150">
        <v>13.730399999999999</v>
      </c>
      <c r="V3150">
        <f t="shared" si="422"/>
        <v>2.6051046862853684</v>
      </c>
      <c r="AC3150">
        <v>55</v>
      </c>
      <c r="AD3150">
        <v>49.01</v>
      </c>
      <c r="AH3150" s="85">
        <f>IF(AND(M3150&lt;Variables!$G$6,M3150&gt;Variables!$G$5),0,1)</f>
        <v>1</v>
      </c>
      <c r="AI3150" s="85">
        <f t="shared" si="421"/>
        <v>0</v>
      </c>
      <c r="AJ3150" s="85">
        <f>IF(I3150&gt;Variables!$G$7,0,1)</f>
        <v>1</v>
      </c>
      <c r="AK3150" s="85">
        <f>IF(F3150&gt;Variables!$G$8,0,1)</f>
        <v>0</v>
      </c>
      <c r="AL3150" s="85">
        <f>IF(G3150&gt;Variables!$G$9,0,1)</f>
        <v>0</v>
      </c>
      <c r="AM3150" s="85">
        <f>IF(AND(K3150&gt;Variables!$G$10,K3150&lt;Variables!$G$11),0,1)</f>
        <v>0</v>
      </c>
      <c r="AN3150" s="103">
        <f>IF(H3150&lt;Variables!$G$13,1,0)</f>
        <v>1</v>
      </c>
      <c r="AO3150" s="101">
        <f>IF(R3150&lt;Variables!$G$12,0,1)</f>
        <v>1</v>
      </c>
      <c r="AP3150" s="86">
        <f t="shared" si="419"/>
        <v>0</v>
      </c>
      <c r="AR3150">
        <v>1</v>
      </c>
      <c r="AS3150">
        <v>0</v>
      </c>
      <c r="AT3150">
        <v>0</v>
      </c>
      <c r="AU3150">
        <v>0</v>
      </c>
      <c r="BA3150">
        <v>2</v>
      </c>
    </row>
    <row r="3151" spans="3:53" ht="12.75" x14ac:dyDescent="0.2">
      <c r="C3151" t="s">
        <v>778</v>
      </c>
      <c r="D3151" t="s">
        <v>273</v>
      </c>
      <c r="E3151">
        <v>5.68</v>
      </c>
      <c r="F3151">
        <v>6.97</v>
      </c>
      <c r="G3151">
        <v>5.19</v>
      </c>
      <c r="H3151">
        <v>2600</v>
      </c>
      <c r="I3151">
        <v>5.2480000000000002</v>
      </c>
      <c r="J3151" t="s">
        <v>76</v>
      </c>
      <c r="K3151">
        <v>50.35</v>
      </c>
      <c r="L3151">
        <v>5.6772789473684213</v>
      </c>
      <c r="M3151">
        <v>4.7928816899858097E-2</v>
      </c>
      <c r="N3151">
        <v>5.6867040816326542</v>
      </c>
      <c r="O3151">
        <v>-0.11789046056234589</v>
      </c>
      <c r="P3151">
        <v>1192000</v>
      </c>
      <c r="Q3151">
        <v>2147000</v>
      </c>
      <c r="R3151">
        <v>0.56000000000000005</v>
      </c>
      <c r="S3151">
        <v>25.475000000000001</v>
      </c>
      <c r="T3151">
        <v>5.3279999999999994</v>
      </c>
      <c r="U3151">
        <v>13.730399999999999</v>
      </c>
      <c r="V3151">
        <f t="shared" si="422"/>
        <v>2.3693314043124816</v>
      </c>
      <c r="AC3151">
        <v>6.09</v>
      </c>
      <c r="AD3151">
        <v>5.6749999999999998</v>
      </c>
      <c r="AH3151" s="85">
        <f>IF(AND(M3151&lt;Variables!$G$6,M3151&gt;Variables!$G$5),0,1)</f>
        <v>1</v>
      </c>
      <c r="AI3151" s="85">
        <f t="shared" si="421"/>
        <v>1</v>
      </c>
      <c r="AJ3151" s="85">
        <f>IF(I3151&gt;Variables!$G$7,0,1)</f>
        <v>0</v>
      </c>
      <c r="AK3151" s="85">
        <f>IF(F3151&gt;Variables!$G$8,0,1)</f>
        <v>1</v>
      </c>
      <c r="AL3151" s="85">
        <f>IF(G3151&gt;Variables!$G$9,0,1)</f>
        <v>1</v>
      </c>
      <c r="AM3151" s="85">
        <f>IF(AND(K3151&gt;Variables!$G$10,K3151&lt;Variables!$G$11),0,1)</f>
        <v>0</v>
      </c>
      <c r="AN3151" s="103">
        <f>IF(H3151&lt;Variables!$G$13,1,0)</f>
        <v>0</v>
      </c>
      <c r="AO3151" s="101">
        <f>IF(R3151&lt;Variables!$G$12,0,1)</f>
        <v>0</v>
      </c>
      <c r="AP3151" s="86">
        <f t="shared" si="419"/>
        <v>0</v>
      </c>
      <c r="AR3151">
        <v>1</v>
      </c>
      <c r="AS3151">
        <v>0</v>
      </c>
      <c r="AT3151">
        <v>0</v>
      </c>
      <c r="AU3151">
        <v>0</v>
      </c>
      <c r="BA3151">
        <v>1.26</v>
      </c>
    </row>
    <row r="3152" spans="3:53" ht="12.75" x14ac:dyDescent="0.2">
      <c r="C3152" t="s">
        <v>778</v>
      </c>
      <c r="D3152" t="s">
        <v>735</v>
      </c>
      <c r="E3152">
        <v>3.67</v>
      </c>
      <c r="F3152">
        <v>56.2</v>
      </c>
      <c r="G3152">
        <v>13.45</v>
      </c>
      <c r="H3152">
        <v>147.05000000000001</v>
      </c>
      <c r="I3152">
        <v>-8.6669999999999998</v>
      </c>
      <c r="J3152" t="s">
        <v>76</v>
      </c>
      <c r="K3152">
        <v>36.950000000000003</v>
      </c>
      <c r="L3152">
        <v>3.9388000000000001</v>
      </c>
      <c r="M3152">
        <v>-3.508682847567774</v>
      </c>
      <c r="N3152">
        <v>4.0221</v>
      </c>
      <c r="O3152">
        <v>-5.5070734193580417</v>
      </c>
      <c r="P3152">
        <v>95940000</v>
      </c>
      <c r="Q3152">
        <v>2260000</v>
      </c>
      <c r="R3152">
        <v>42.45</v>
      </c>
      <c r="S3152">
        <v>25.475000000000001</v>
      </c>
      <c r="T3152">
        <v>5.3279999999999994</v>
      </c>
      <c r="U3152">
        <v>13.730399999999999</v>
      </c>
      <c r="V3152">
        <f t="shared" si="422"/>
        <v>2.1907911114044887</v>
      </c>
      <c r="AC3152">
        <v>3.88</v>
      </c>
      <c r="AD3152">
        <v>3.11</v>
      </c>
      <c r="AH3152" s="85">
        <f>IF(AND(M3152&lt;Variables!$G$6,M3152&gt;Variables!$G$5),0,1)</f>
        <v>0</v>
      </c>
      <c r="AI3152" s="85">
        <f t="shared" si="421"/>
        <v>1</v>
      </c>
      <c r="AJ3152" s="85">
        <f>IF(I3152&gt;Variables!$G$7,0,1)</f>
        <v>1</v>
      </c>
      <c r="AK3152" s="85">
        <f>IF(F3152&gt;Variables!$G$8,0,1)</f>
        <v>0</v>
      </c>
      <c r="AL3152" s="85">
        <f>IF(G3152&gt;Variables!$G$9,0,1)</f>
        <v>0</v>
      </c>
      <c r="AM3152" s="85">
        <f>IF(AND(K3152&gt;Variables!$G$10,K3152&lt;Variables!$G$11),0,1)</f>
        <v>1</v>
      </c>
      <c r="AN3152" s="103">
        <f>IF(H3152&lt;Variables!$G$13,1,0)</f>
        <v>1</v>
      </c>
      <c r="AO3152" s="101">
        <f>IF(R3152&lt;Variables!$G$12,0,1)</f>
        <v>1</v>
      </c>
      <c r="AP3152" s="86">
        <f t="shared" si="419"/>
        <v>0</v>
      </c>
      <c r="AR3152">
        <v>1</v>
      </c>
      <c r="AS3152">
        <v>0</v>
      </c>
      <c r="AT3152">
        <v>0</v>
      </c>
      <c r="AU3152">
        <v>0</v>
      </c>
      <c r="BA3152">
        <v>2</v>
      </c>
    </row>
    <row r="3153" spans="3:53" ht="12.75" x14ac:dyDescent="0.2">
      <c r="C3153" t="s">
        <v>778</v>
      </c>
      <c r="D3153" t="s">
        <v>133</v>
      </c>
      <c r="E3153">
        <v>4.25</v>
      </c>
      <c r="F3153">
        <v>14.01</v>
      </c>
      <c r="G3153">
        <v>0.24</v>
      </c>
      <c r="H3153">
        <v>19.12</v>
      </c>
      <c r="I3153">
        <v>-79.498999999999995</v>
      </c>
      <c r="J3153" t="s">
        <v>78</v>
      </c>
      <c r="K3153">
        <v>34.64</v>
      </c>
      <c r="L3153">
        <v>4.3999449999999998</v>
      </c>
      <c r="M3153">
        <v>-4.5442613487213954</v>
      </c>
      <c r="N3153">
        <v>4.6962673913043478</v>
      </c>
      <c r="O3153">
        <v>-10.567272898967399</v>
      </c>
      <c r="P3153">
        <v>8320000</v>
      </c>
      <c r="Q3153">
        <v>4420000</v>
      </c>
      <c r="R3153">
        <v>1.88</v>
      </c>
      <c r="S3153">
        <v>25.475000000000001</v>
      </c>
      <c r="T3153">
        <v>5.3279999999999994</v>
      </c>
      <c r="U3153">
        <v>13.730399999999999</v>
      </c>
      <c r="V3153">
        <f t="shared" si="422"/>
        <v>2.1244392158011065</v>
      </c>
      <c r="AC3153">
        <v>4.54</v>
      </c>
      <c r="AD3153">
        <v>4.01</v>
      </c>
      <c r="AH3153" s="85">
        <f>IF(AND(M3153&lt;Variables!$G$6,M3153&gt;Variables!$G$5),0,1)</f>
        <v>0</v>
      </c>
      <c r="AI3153" s="85">
        <f t="shared" si="421"/>
        <v>1</v>
      </c>
      <c r="AJ3153" s="85">
        <f>IF(I3153&gt;Variables!$G$7,0,1)</f>
        <v>1</v>
      </c>
      <c r="AK3153" s="85">
        <f>IF(F3153&gt;Variables!$G$8,0,1)</f>
        <v>0</v>
      </c>
      <c r="AL3153" s="85">
        <f>IF(G3153&gt;Variables!$G$9,0,1)</f>
        <v>1</v>
      </c>
      <c r="AM3153" s="85">
        <f>IF(AND(K3153&gt;Variables!$G$10,K3153&lt;Variables!$G$11),0,1)</f>
        <v>1</v>
      </c>
      <c r="AN3153" s="103">
        <f>IF(H3153&lt;Variables!$G$13,1,0)</f>
        <v>1</v>
      </c>
      <c r="AO3153" s="101">
        <f>IF(R3153&lt;Variables!$G$12,0,1)</f>
        <v>0</v>
      </c>
      <c r="AP3153" s="86">
        <f t="shared" si="419"/>
        <v>1</v>
      </c>
      <c r="AR3153">
        <v>0</v>
      </c>
      <c r="AS3153">
        <v>0</v>
      </c>
      <c r="AT3153">
        <v>1</v>
      </c>
      <c r="AU3153">
        <v>0</v>
      </c>
      <c r="BA3153">
        <v>-2.25</v>
      </c>
    </row>
    <row r="3154" spans="3:53" ht="12.75" x14ac:dyDescent="0.2">
      <c r="C3154" t="s">
        <v>778</v>
      </c>
      <c r="D3154" t="s">
        <v>737</v>
      </c>
      <c r="E3154">
        <v>62.59</v>
      </c>
      <c r="F3154">
        <v>4.9000000000000004</v>
      </c>
      <c r="G3154">
        <v>1.67</v>
      </c>
      <c r="H3154">
        <v>87200</v>
      </c>
      <c r="I3154">
        <v>4.0000000000000001E-3</v>
      </c>
      <c r="J3154" t="s">
        <v>78</v>
      </c>
      <c r="K3154">
        <v>38.86</v>
      </c>
      <c r="L3154">
        <v>62.743409999999997</v>
      </c>
      <c r="M3154">
        <v>-0.22856583663526711</v>
      </c>
      <c r="N3154">
        <v>63.091999999999999</v>
      </c>
      <c r="O3154">
        <v>-0.77981360552843049</v>
      </c>
      <c r="P3154">
        <v>19079000</v>
      </c>
      <c r="Q3154">
        <v>18048000</v>
      </c>
      <c r="R3154">
        <v>1.06</v>
      </c>
      <c r="S3154">
        <v>25.475000000000001</v>
      </c>
      <c r="T3154">
        <v>5.3279999999999994</v>
      </c>
      <c r="U3154">
        <v>13.730399999999999</v>
      </c>
      <c r="V3154">
        <f t="shared" si="422"/>
        <v>2.2501788185152192</v>
      </c>
      <c r="AC3154">
        <v>63.674999999999997</v>
      </c>
      <c r="AD3154">
        <v>62.5</v>
      </c>
      <c r="AH3154" s="85">
        <f>IF(AND(M3154&lt;Variables!$G$6,M3154&gt;Variables!$G$5),0,1)</f>
        <v>1</v>
      </c>
      <c r="AI3154" s="85">
        <f t="shared" si="421"/>
        <v>1</v>
      </c>
      <c r="AJ3154" s="85">
        <f>IF(I3154&gt;Variables!$G$7,0,1)</f>
        <v>0</v>
      </c>
      <c r="AK3154" s="85">
        <f>IF(F3154&gt;Variables!$G$8,0,1)</f>
        <v>1</v>
      </c>
      <c r="AL3154" s="85">
        <f>IF(G3154&gt;Variables!$G$9,0,1)</f>
        <v>1</v>
      </c>
      <c r="AM3154" s="85">
        <f>IF(AND(K3154&gt;Variables!$G$10,K3154&lt;Variables!$G$11),0,1)</f>
        <v>1</v>
      </c>
      <c r="AN3154" s="103">
        <f>IF(H3154&lt;Variables!$G$13,1,0)</f>
        <v>0</v>
      </c>
      <c r="AO3154" s="101">
        <f>IF(R3154&lt;Variables!$G$12,0,1)</f>
        <v>0</v>
      </c>
      <c r="AP3154" s="86">
        <f t="shared" si="419"/>
        <v>1</v>
      </c>
      <c r="AR3154">
        <v>0</v>
      </c>
      <c r="AS3154">
        <v>1</v>
      </c>
      <c r="AT3154">
        <v>0</v>
      </c>
      <c r="AU3154">
        <v>0</v>
      </c>
      <c r="BA3154">
        <v>1.1499999999999999</v>
      </c>
    </row>
    <row r="3155" spans="3:53" ht="12.75" x14ac:dyDescent="0.2">
      <c r="C3155" t="s">
        <v>778</v>
      </c>
      <c r="D3155" t="s">
        <v>772</v>
      </c>
      <c r="E3155">
        <v>62.78</v>
      </c>
      <c r="F3155">
        <v>4.92</v>
      </c>
      <c r="G3155">
        <v>0.17</v>
      </c>
      <c r="H3155">
        <v>7510</v>
      </c>
      <c r="I3155">
        <v>-25.11</v>
      </c>
      <c r="J3155" t="s">
        <v>78</v>
      </c>
      <c r="K3155">
        <v>41.3</v>
      </c>
      <c r="L3155">
        <v>63.38024999999999</v>
      </c>
      <c r="M3155">
        <v>-0.7340614781418352</v>
      </c>
      <c r="N3155">
        <v>62.830350000000003</v>
      </c>
      <c r="O3155">
        <v>0.1347278823052927</v>
      </c>
      <c r="P3155">
        <v>2722000</v>
      </c>
      <c r="Q3155">
        <v>1146000</v>
      </c>
      <c r="R3155">
        <v>2.38</v>
      </c>
      <c r="S3155">
        <v>25.475000000000001</v>
      </c>
      <c r="T3155">
        <v>5.3279999999999994</v>
      </c>
      <c r="U3155">
        <v>13.730399999999999</v>
      </c>
      <c r="V3155">
        <f t="shared" si="422"/>
        <v>2.277509863356487</v>
      </c>
      <c r="AC3155">
        <v>63.53</v>
      </c>
      <c r="AD3155">
        <v>61.63</v>
      </c>
      <c r="AH3155" s="85">
        <f>IF(AND(M3155&lt;Variables!$G$6,M3155&gt;Variables!$G$5),0,1)</f>
        <v>1</v>
      </c>
      <c r="AI3155" s="85">
        <f t="shared" si="421"/>
        <v>0</v>
      </c>
      <c r="AJ3155" s="85">
        <f>IF(I3155&gt;Variables!$G$7,0,1)</f>
        <v>1</v>
      </c>
      <c r="AK3155" s="85">
        <f>IF(F3155&gt;Variables!$G$8,0,1)</f>
        <v>1</v>
      </c>
      <c r="AL3155" s="85">
        <f>IF(G3155&gt;Variables!$G$9,0,1)</f>
        <v>1</v>
      </c>
      <c r="AM3155" s="85">
        <f>IF(AND(K3155&gt;Variables!$G$10,K3155&lt;Variables!$G$11),0,1)</f>
        <v>1</v>
      </c>
      <c r="AN3155" s="103">
        <f>IF(H3155&lt;Variables!$G$13,1,0)</f>
        <v>0</v>
      </c>
      <c r="AO3155" s="101">
        <f>IF(R3155&lt;Variables!$G$12,0,1)</f>
        <v>1</v>
      </c>
      <c r="AP3155" s="86">
        <f t="shared" si="419"/>
        <v>1</v>
      </c>
      <c r="AR3155">
        <v>0</v>
      </c>
      <c r="AS3155">
        <v>1</v>
      </c>
      <c r="AT3155">
        <v>0</v>
      </c>
      <c r="AU3155">
        <v>0</v>
      </c>
      <c r="BA3155">
        <v>0.4</v>
      </c>
    </row>
    <row r="3156" spans="3:53" ht="12.75" x14ac:dyDescent="0.2">
      <c r="C3156" t="s">
        <v>778</v>
      </c>
      <c r="D3156" t="s">
        <v>471</v>
      </c>
      <c r="E3156">
        <v>30.73</v>
      </c>
      <c r="F3156">
        <v>4.96</v>
      </c>
      <c r="G3156">
        <v>4.17</v>
      </c>
      <c r="H3156">
        <v>5470</v>
      </c>
      <c r="I3156">
        <v>168.464</v>
      </c>
      <c r="J3156" t="s">
        <v>78</v>
      </c>
      <c r="K3156">
        <v>54.09</v>
      </c>
      <c r="L3156">
        <v>30.729035</v>
      </c>
      <c r="M3156">
        <v>6.8225377074159155E-2</v>
      </c>
      <c r="N3156">
        <v>30.723610000000001</v>
      </c>
      <c r="O3156">
        <v>8.5894854152890249E-2</v>
      </c>
      <c r="P3156">
        <v>1197000</v>
      </c>
      <c r="Q3156">
        <v>1383000</v>
      </c>
      <c r="R3156">
        <v>0.87</v>
      </c>
      <c r="S3156">
        <v>25.475000000000001</v>
      </c>
      <c r="T3156">
        <v>5.3279999999999994</v>
      </c>
      <c r="U3156">
        <v>13.730399999999999</v>
      </c>
      <c r="V3156">
        <f t="shared" si="422"/>
        <v>2.4067926675001021</v>
      </c>
      <c r="AC3156">
        <v>30.799299999999999</v>
      </c>
      <c r="AD3156">
        <v>30.1</v>
      </c>
      <c r="AH3156" s="85">
        <f>IF(AND(M3156&lt;Variables!$G$6,M3156&gt;Variables!$G$5),0,1)</f>
        <v>1</v>
      </c>
      <c r="AI3156" s="85">
        <f t="shared" si="421"/>
        <v>0</v>
      </c>
      <c r="AJ3156" s="85">
        <f>IF(I3156&gt;Variables!$G$7,0,1)</f>
        <v>0</v>
      </c>
      <c r="AK3156" s="85">
        <f>IF(F3156&gt;Variables!$G$8,0,1)</f>
        <v>1</v>
      </c>
      <c r="AL3156" s="85">
        <f>IF(G3156&gt;Variables!$G$9,0,1)</f>
        <v>1</v>
      </c>
      <c r="AM3156" s="85">
        <f>IF(AND(K3156&gt;Variables!$G$10,K3156&lt;Variables!$G$11),0,1)</f>
        <v>0</v>
      </c>
      <c r="AN3156" s="103">
        <f>IF(H3156&lt;Variables!$G$13,1,0)</f>
        <v>0</v>
      </c>
      <c r="AO3156" s="101">
        <f>IF(R3156&lt;Variables!$G$12,0,1)</f>
        <v>0</v>
      </c>
      <c r="AP3156" s="86">
        <f t="shared" si="419"/>
        <v>1</v>
      </c>
      <c r="AR3156">
        <v>0</v>
      </c>
      <c r="AS3156">
        <v>0</v>
      </c>
      <c r="AT3156">
        <v>1</v>
      </c>
      <c r="AU3156">
        <v>0</v>
      </c>
      <c r="BA3156">
        <v>-1.19</v>
      </c>
    </row>
    <row r="3157" spans="3:53" ht="12.75" x14ac:dyDescent="0.2">
      <c r="C3157" t="s">
        <v>778</v>
      </c>
      <c r="D3157" t="s">
        <v>753</v>
      </c>
      <c r="E3157">
        <v>0.84</v>
      </c>
      <c r="F3157">
        <v>5</v>
      </c>
      <c r="G3157">
        <v>3.66</v>
      </c>
      <c r="H3157">
        <v>-99999</v>
      </c>
      <c r="I3157">
        <v>151.05600000000001</v>
      </c>
      <c r="J3157" t="s">
        <v>78</v>
      </c>
      <c r="K3157">
        <v>50.84</v>
      </c>
      <c r="L3157">
        <v>0.84799521052631588</v>
      </c>
      <c r="M3157">
        <v>0.2364151882933169</v>
      </c>
      <c r="N3157">
        <v>0.85247668085106409</v>
      </c>
      <c r="O3157">
        <v>-0.29052769497360798</v>
      </c>
      <c r="P3157">
        <v>1430000</v>
      </c>
      <c r="Q3157">
        <v>2261000</v>
      </c>
      <c r="R3157">
        <v>0.63</v>
      </c>
      <c r="S3157">
        <v>25.475000000000001</v>
      </c>
      <c r="T3157">
        <v>5.3279999999999994</v>
      </c>
      <c r="U3157">
        <v>13.730399999999999</v>
      </c>
      <c r="V3157">
        <f t="shared" si="422"/>
        <v>2.3689820807707886</v>
      </c>
      <c r="AC3157">
        <v>0.85950000000000004</v>
      </c>
      <c r="AD3157">
        <v>0.83330000000000004</v>
      </c>
      <c r="AH3157" s="85">
        <f>IF(AND(M3157&lt;Variables!$G$6,M3157&gt;Variables!$G$5),0,1)</f>
        <v>1</v>
      </c>
      <c r="AI3157" s="85">
        <f t="shared" si="421"/>
        <v>1</v>
      </c>
      <c r="AJ3157" s="85">
        <f>IF(I3157&gt;Variables!$G$7,0,1)</f>
        <v>0</v>
      </c>
      <c r="AK3157" s="85">
        <f>IF(F3157&gt;Variables!$G$8,0,1)</f>
        <v>1</v>
      </c>
      <c r="AL3157" s="85">
        <f>IF(G3157&gt;Variables!$G$9,0,1)</f>
        <v>1</v>
      </c>
      <c r="AM3157" s="85">
        <f>IF(AND(K3157&gt;Variables!$G$10,K3157&lt;Variables!$G$11),0,1)</f>
        <v>0</v>
      </c>
      <c r="AN3157" s="103">
        <f>IF(H3157&lt;Variables!$G$13,1,0)</f>
        <v>1</v>
      </c>
      <c r="AO3157" s="101">
        <f>IF(R3157&lt;Variables!$G$12,0,1)</f>
        <v>0</v>
      </c>
      <c r="AP3157" s="86">
        <f t="shared" si="419"/>
        <v>1</v>
      </c>
      <c r="AR3157">
        <v>0</v>
      </c>
      <c r="AS3157">
        <v>0</v>
      </c>
      <c r="AT3157">
        <v>1</v>
      </c>
      <c r="AU3157">
        <v>0</v>
      </c>
      <c r="BA3157">
        <v>-0.76</v>
      </c>
    </row>
    <row r="3158" spans="3:53" ht="12.75" x14ac:dyDescent="0.2">
      <c r="C3158" t="s">
        <v>778</v>
      </c>
      <c r="D3158" t="s">
        <v>740</v>
      </c>
      <c r="E3158">
        <v>6.58</v>
      </c>
      <c r="F3158">
        <v>5.71</v>
      </c>
      <c r="G3158">
        <v>1.55</v>
      </c>
      <c r="H3158">
        <v>-99999</v>
      </c>
      <c r="I3158">
        <v>19.082999999999998</v>
      </c>
      <c r="J3158" t="s">
        <v>78</v>
      </c>
      <c r="K3158">
        <v>51.8</v>
      </c>
      <c r="L3158">
        <v>6.5492400000000002</v>
      </c>
      <c r="M3158">
        <v>1.1604399899830359E-2</v>
      </c>
      <c r="N3158">
        <v>6.5474199999999998</v>
      </c>
      <c r="O3158">
        <v>3.9404834270598599E-2</v>
      </c>
      <c r="P3158">
        <v>29679</v>
      </c>
      <c r="Q3158">
        <v>69528</v>
      </c>
      <c r="R3158">
        <v>0.43</v>
      </c>
      <c r="S3158">
        <v>25.475000000000001</v>
      </c>
      <c r="T3158">
        <v>5.3279999999999994</v>
      </c>
      <c r="U3158">
        <v>13.730399999999999</v>
      </c>
      <c r="V3158">
        <f t="shared" si="422"/>
        <v>2.3852859612901649</v>
      </c>
      <c r="AC3158">
        <v>6.5793999999999997</v>
      </c>
      <c r="AD3158">
        <v>6.52</v>
      </c>
      <c r="AH3158" s="85">
        <f>IF(AND(M3158&lt;Variables!$G$6,M3158&gt;Variables!$G$5),0,1)</f>
        <v>1</v>
      </c>
      <c r="AI3158" s="85">
        <f t="shared" si="421"/>
        <v>0</v>
      </c>
      <c r="AJ3158" s="85">
        <f>IF(I3158&gt;Variables!$G$7,0,1)</f>
        <v>0</v>
      </c>
      <c r="AK3158" s="85">
        <f>IF(F3158&gt;Variables!$G$8,0,1)</f>
        <v>1</v>
      </c>
      <c r="AL3158" s="85">
        <f>IF(G3158&gt;Variables!$G$9,0,1)</f>
        <v>1</v>
      </c>
      <c r="AM3158" s="85">
        <f>IF(AND(K3158&gt;Variables!$G$10,K3158&lt;Variables!$G$11),0,1)</f>
        <v>0</v>
      </c>
      <c r="AN3158" s="103">
        <f>IF(H3158&lt;Variables!$G$13,1,0)</f>
        <v>1</v>
      </c>
      <c r="AO3158" s="101">
        <f>IF(R3158&lt;Variables!$G$12,0,1)</f>
        <v>0</v>
      </c>
      <c r="AP3158" s="86">
        <f t="shared" si="419"/>
        <v>1</v>
      </c>
      <c r="AR3158">
        <v>0</v>
      </c>
      <c r="AS3158">
        <v>0</v>
      </c>
      <c r="AT3158">
        <v>0</v>
      </c>
      <c r="AU3158">
        <v>0</v>
      </c>
      <c r="BA3158">
        <v>0</v>
      </c>
    </row>
    <row r="3159" spans="3:53" ht="12.75" x14ac:dyDescent="0.2">
      <c r="C3159" t="s">
        <v>778</v>
      </c>
      <c r="D3159" t="s">
        <v>608</v>
      </c>
      <c r="E3159">
        <v>33.090000000000003</v>
      </c>
      <c r="F3159">
        <v>6.26</v>
      </c>
      <c r="G3159">
        <v>3.01</v>
      </c>
      <c r="H3159">
        <v>7460</v>
      </c>
      <c r="I3159">
        <v>-26.202999999999999</v>
      </c>
      <c r="J3159" t="s">
        <v>78</v>
      </c>
      <c r="K3159">
        <v>49.7</v>
      </c>
      <c r="L3159">
        <v>33.267189999999992</v>
      </c>
      <c r="M3159">
        <v>-0.26209006531658541</v>
      </c>
      <c r="N3159">
        <v>33.126531999999997</v>
      </c>
      <c r="O3159">
        <v>0.16140536534278679</v>
      </c>
      <c r="P3159">
        <v>15983000</v>
      </c>
      <c r="Q3159">
        <v>19007000</v>
      </c>
      <c r="R3159">
        <v>0.84</v>
      </c>
      <c r="S3159">
        <v>25.475000000000001</v>
      </c>
      <c r="T3159">
        <v>5.3279999999999994</v>
      </c>
      <c r="U3159">
        <v>13.730399999999999</v>
      </c>
      <c r="V3159">
        <f t="shared" si="422"/>
        <v>2.3704792668656407</v>
      </c>
      <c r="AC3159">
        <v>33.61</v>
      </c>
      <c r="AD3159">
        <v>30.7</v>
      </c>
      <c r="AH3159" s="85">
        <f>IF(AND(M3159&lt;Variables!$G$6,M3159&gt;Variables!$G$5),0,1)</f>
        <v>1</v>
      </c>
      <c r="AI3159" s="85">
        <f t="shared" si="421"/>
        <v>0</v>
      </c>
      <c r="AJ3159" s="85">
        <f>IF(I3159&gt;Variables!$G$7,0,1)</f>
        <v>1</v>
      </c>
      <c r="AK3159" s="85">
        <f>IF(F3159&gt;Variables!$G$8,0,1)</f>
        <v>1</v>
      </c>
      <c r="AL3159" s="85">
        <f>IF(G3159&gt;Variables!$G$9,0,1)</f>
        <v>1</v>
      </c>
      <c r="AM3159" s="85">
        <f>IF(AND(K3159&gt;Variables!$G$10,K3159&lt;Variables!$G$11),0,1)</f>
        <v>1</v>
      </c>
      <c r="AN3159" s="103">
        <f>IF(H3159&lt;Variables!$G$13,1,0)</f>
        <v>0</v>
      </c>
      <c r="AO3159" s="101">
        <f>IF(R3159&lt;Variables!$G$12,0,1)</f>
        <v>0</v>
      </c>
      <c r="AP3159" s="86">
        <f t="shared" si="419"/>
        <v>1</v>
      </c>
      <c r="AR3159">
        <v>0</v>
      </c>
      <c r="AS3159">
        <v>0</v>
      </c>
      <c r="AT3159">
        <v>1</v>
      </c>
      <c r="AU3159">
        <v>0</v>
      </c>
      <c r="BA3159">
        <v>-0.78</v>
      </c>
    </row>
    <row r="3160" spans="3:53" ht="12.75" x14ac:dyDescent="0.2">
      <c r="C3160" t="s">
        <v>778</v>
      </c>
      <c r="D3160" t="s">
        <v>742</v>
      </c>
      <c r="E3160">
        <v>125.67</v>
      </c>
      <c r="F3160">
        <v>6.4</v>
      </c>
      <c r="G3160">
        <v>-3.09</v>
      </c>
      <c r="H3160">
        <v>10630</v>
      </c>
      <c r="I3160">
        <v>-3.6999999999999998E-2</v>
      </c>
      <c r="J3160" t="s">
        <v>78</v>
      </c>
      <c r="K3160">
        <v>38.69</v>
      </c>
      <c r="L3160">
        <v>126.018005</v>
      </c>
      <c r="M3160">
        <v>-0.37137947073516941</v>
      </c>
      <c r="N3160">
        <v>126.394812</v>
      </c>
      <c r="O3160">
        <v>-0.66839135770856672</v>
      </c>
      <c r="P3160">
        <v>1531000</v>
      </c>
      <c r="Q3160">
        <v>1112000</v>
      </c>
      <c r="R3160">
        <v>1.38</v>
      </c>
      <c r="S3160">
        <v>25.475000000000001</v>
      </c>
      <c r="T3160">
        <v>5.3279999999999994</v>
      </c>
      <c r="U3160">
        <v>13.730399999999999</v>
      </c>
      <c r="V3160">
        <f t="shared" si="422"/>
        <v>2.2473537946002398</v>
      </c>
      <c r="AC3160">
        <v>130.02000000000001</v>
      </c>
      <c r="AD3160">
        <v>124.75</v>
      </c>
      <c r="AH3160" s="85">
        <f>IF(AND(M3160&lt;Variables!$G$6,M3160&gt;Variables!$G$5),0,1)</f>
        <v>1</v>
      </c>
      <c r="AI3160" s="85">
        <f t="shared" si="421"/>
        <v>1</v>
      </c>
      <c r="AJ3160" s="85">
        <f>IF(I3160&gt;Variables!$G$7,0,1)</f>
        <v>1</v>
      </c>
      <c r="AK3160" s="85">
        <f>IF(F3160&gt;Variables!$G$8,0,1)</f>
        <v>1</v>
      </c>
      <c r="AL3160" s="85">
        <f>IF(G3160&gt;Variables!$G$9,0,1)</f>
        <v>1</v>
      </c>
      <c r="AM3160" s="85">
        <f>IF(AND(K3160&gt;Variables!$G$10,K3160&lt;Variables!$G$11),0,1)</f>
        <v>1</v>
      </c>
      <c r="AN3160" s="103">
        <f>IF(H3160&lt;Variables!$G$13,1,0)</f>
        <v>0</v>
      </c>
      <c r="AO3160" s="101">
        <f>IF(R3160&lt;Variables!$G$12,0,1)</f>
        <v>0</v>
      </c>
      <c r="AP3160" s="86">
        <f t="shared" si="419"/>
        <v>1</v>
      </c>
      <c r="AR3160">
        <v>1</v>
      </c>
      <c r="AS3160">
        <v>0</v>
      </c>
      <c r="AT3160">
        <v>0</v>
      </c>
      <c r="AU3160">
        <v>0</v>
      </c>
      <c r="BA3160">
        <v>0.81</v>
      </c>
    </row>
    <row r="3161" spans="3:53" ht="12.75" x14ac:dyDescent="0.2">
      <c r="C3161" t="s">
        <v>778</v>
      </c>
      <c r="D3161" t="s">
        <v>383</v>
      </c>
      <c r="E3161">
        <v>1.25</v>
      </c>
      <c r="F3161">
        <v>6.9</v>
      </c>
      <c r="G3161">
        <v>0.16</v>
      </c>
      <c r="H3161">
        <v>2070</v>
      </c>
      <c r="I3161">
        <v>-3.1309999999999998</v>
      </c>
      <c r="J3161" t="s">
        <v>78</v>
      </c>
      <c r="K3161">
        <v>46.91</v>
      </c>
      <c r="L3161">
        <v>1.258445</v>
      </c>
      <c r="M3161">
        <v>-1.3067714520698019</v>
      </c>
      <c r="N3161">
        <v>1.253752</v>
      </c>
      <c r="O3161">
        <v>-0.93734646086307216</v>
      </c>
      <c r="P3161">
        <v>24633000</v>
      </c>
      <c r="Q3161">
        <v>18512000</v>
      </c>
      <c r="R3161">
        <v>1.33</v>
      </c>
      <c r="S3161">
        <v>25.475000000000001</v>
      </c>
      <c r="T3161">
        <v>5.3279999999999994</v>
      </c>
      <c r="U3161">
        <v>13.730399999999999</v>
      </c>
      <c r="V3161">
        <f t="shared" si="422"/>
        <v>2.3573021338572597</v>
      </c>
      <c r="AC3161">
        <v>1.2549999999999999</v>
      </c>
      <c r="AD3161">
        <v>1.19</v>
      </c>
      <c r="AH3161" s="85">
        <f>IF(AND(M3161&lt;Variables!$G$6,M3161&gt;Variables!$G$5),0,1)</f>
        <v>1</v>
      </c>
      <c r="AI3161" s="85">
        <f t="shared" si="421"/>
        <v>0</v>
      </c>
      <c r="AJ3161" s="85">
        <f>IF(I3161&gt;Variables!$G$7,0,1)</f>
        <v>1</v>
      </c>
      <c r="AK3161" s="85">
        <f>IF(F3161&gt;Variables!$G$8,0,1)</f>
        <v>1</v>
      </c>
      <c r="AL3161" s="85">
        <f>IF(G3161&gt;Variables!$G$9,0,1)</f>
        <v>1</v>
      </c>
      <c r="AM3161" s="85">
        <f>IF(AND(K3161&gt;Variables!$G$10,K3161&lt;Variables!$G$11),0,1)</f>
        <v>1</v>
      </c>
      <c r="AN3161" s="103">
        <f>IF(H3161&lt;Variables!$G$13,1,0)</f>
        <v>1</v>
      </c>
      <c r="AO3161" s="101">
        <f>IF(R3161&lt;Variables!$G$12,0,1)</f>
        <v>0</v>
      </c>
      <c r="AP3161" s="86">
        <f t="shared" si="419"/>
        <v>1</v>
      </c>
      <c r="AR3161">
        <v>0</v>
      </c>
      <c r="AS3161">
        <v>0</v>
      </c>
      <c r="AT3161">
        <v>1</v>
      </c>
      <c r="AU3161">
        <v>0</v>
      </c>
      <c r="BA3161">
        <v>-2.25</v>
      </c>
    </row>
    <row r="3162" spans="3:53" ht="12.75" x14ac:dyDescent="0.2">
      <c r="C3162" t="s">
        <v>778</v>
      </c>
      <c r="D3162" t="s">
        <v>743</v>
      </c>
      <c r="E3162">
        <v>59.06</v>
      </c>
      <c r="F3162">
        <v>8.3800000000000008</v>
      </c>
      <c r="G3162">
        <v>1.7</v>
      </c>
      <c r="H3162">
        <v>8440</v>
      </c>
      <c r="I3162">
        <v>-0.377</v>
      </c>
      <c r="J3162" t="s">
        <v>78</v>
      </c>
      <c r="K3162">
        <v>51.09</v>
      </c>
      <c r="L3162">
        <v>58.989575000000002</v>
      </c>
      <c r="M3162">
        <v>-9.2516347168122182E-2</v>
      </c>
      <c r="N3162">
        <v>58.847049999999989</v>
      </c>
      <c r="O3162">
        <v>0.14945524032218019</v>
      </c>
      <c r="P3162">
        <v>2691000</v>
      </c>
      <c r="Q3162">
        <v>1356000</v>
      </c>
      <c r="R3162">
        <v>1.98</v>
      </c>
      <c r="S3162">
        <v>25.475000000000001</v>
      </c>
      <c r="T3162">
        <v>5.3279999999999994</v>
      </c>
      <c r="U3162">
        <v>13.730399999999999</v>
      </c>
      <c r="V3162">
        <f t="shared" si="422"/>
        <v>2.3809890590859486</v>
      </c>
      <c r="AC3162">
        <v>59.45</v>
      </c>
      <c r="AD3162">
        <v>58.25</v>
      </c>
      <c r="AH3162" s="85">
        <f>IF(AND(M3162&lt;Variables!$G$6,M3162&gt;Variables!$G$5),0,1)</f>
        <v>1</v>
      </c>
      <c r="AI3162" s="85">
        <f t="shared" si="421"/>
        <v>0</v>
      </c>
      <c r="AJ3162" s="85">
        <f>IF(I3162&gt;Variables!$G$7,0,1)</f>
        <v>1</v>
      </c>
      <c r="AK3162" s="85">
        <f>IF(F3162&gt;Variables!$G$8,0,1)</f>
        <v>1</v>
      </c>
      <c r="AL3162" s="85">
        <f>IF(G3162&gt;Variables!$G$9,0,1)</f>
        <v>1</v>
      </c>
      <c r="AM3162" s="85">
        <f>IF(AND(K3162&gt;Variables!$G$10,K3162&lt;Variables!$G$11),0,1)</f>
        <v>0</v>
      </c>
      <c r="AN3162" s="103">
        <f>IF(H3162&lt;Variables!$G$13,1,0)</f>
        <v>0</v>
      </c>
      <c r="AO3162" s="101">
        <f>IF(R3162&lt;Variables!$G$12,0,1)</f>
        <v>0</v>
      </c>
      <c r="AP3162" s="86">
        <f t="shared" si="419"/>
        <v>1</v>
      </c>
      <c r="AR3162">
        <v>0</v>
      </c>
      <c r="AS3162">
        <v>0</v>
      </c>
      <c r="AT3162">
        <v>0</v>
      </c>
      <c r="AU3162">
        <v>1</v>
      </c>
      <c r="BA3162">
        <v>-0.5</v>
      </c>
    </row>
    <row r="3163" spans="3:53" ht="12.75" x14ac:dyDescent="0.2">
      <c r="C3163" t="s">
        <v>778</v>
      </c>
      <c r="D3163" t="s">
        <v>779</v>
      </c>
      <c r="E3163">
        <v>15.82</v>
      </c>
      <c r="F3163">
        <v>4.91</v>
      </c>
      <c r="G3163">
        <v>3.2</v>
      </c>
      <c r="H3163">
        <v>-99999</v>
      </c>
      <c r="I3163">
        <v>158.166</v>
      </c>
      <c r="J3163" t="s">
        <v>78</v>
      </c>
      <c r="K3163">
        <v>-99999</v>
      </c>
      <c r="L3163">
        <v>-99999</v>
      </c>
      <c r="M3163">
        <v>-99999</v>
      </c>
      <c r="N3163">
        <v>15.819900000000001</v>
      </c>
      <c r="O3163">
        <v>0</v>
      </c>
      <c r="P3163">
        <v>42546</v>
      </c>
      <c r="Q3163">
        <v>31672</v>
      </c>
      <c r="R3163">
        <v>1.34</v>
      </c>
      <c r="S3163">
        <v>25.475000000000001</v>
      </c>
      <c r="T3163">
        <v>5.3279999999999994</v>
      </c>
      <c r="U3163">
        <v>13.730399999999999</v>
      </c>
      <c r="V3163"/>
      <c r="AC3163">
        <v>-99999</v>
      </c>
      <c r="AD3163">
        <v>-99999</v>
      </c>
      <c r="AH3163" s="85">
        <f>IF(AND(M3163&lt;Variables!$G$6,M3163&gt;Variables!$G$5),0,1)</f>
        <v>1</v>
      </c>
      <c r="AI3163" s="85">
        <f t="shared" si="421"/>
        <v>1</v>
      </c>
      <c r="AJ3163" s="85">
        <f>IF(I3163&gt;Variables!$G$7,0,1)</f>
        <v>0</v>
      </c>
      <c r="AK3163" s="85">
        <f>IF(F3163&gt;Variables!$G$8,0,1)</f>
        <v>1</v>
      </c>
      <c r="AL3163" s="85">
        <f>IF(G3163&gt;Variables!$G$9,0,1)</f>
        <v>1</v>
      </c>
      <c r="AM3163" s="85">
        <f>IF(AND(K3163&gt;Variables!$G$10,K3163&lt;Variables!$G$11),0,1)</f>
        <v>1</v>
      </c>
      <c r="AN3163" s="103">
        <f>IF(H3163&lt;Variables!$G$13,1,0)</f>
        <v>1</v>
      </c>
      <c r="AO3163" s="101">
        <f>IF(R3163&lt;Variables!$G$12,0,1)</f>
        <v>0</v>
      </c>
      <c r="AP3163" s="86">
        <f t="shared" si="419"/>
        <v>1</v>
      </c>
      <c r="AR3163">
        <v>0</v>
      </c>
      <c r="AS3163">
        <v>0</v>
      </c>
      <c r="AT3163">
        <v>0</v>
      </c>
      <c r="AU3163">
        <v>0</v>
      </c>
      <c r="BA3163">
        <v>0</v>
      </c>
    </row>
    <row r="3164" spans="3:53" ht="12.75" x14ac:dyDescent="0.2">
      <c r="C3164" t="s">
        <v>778</v>
      </c>
      <c r="D3164" t="s">
        <v>777</v>
      </c>
      <c r="E3164">
        <v>18.98</v>
      </c>
      <c r="F3164">
        <v>5.13</v>
      </c>
      <c r="G3164">
        <v>1.06</v>
      </c>
      <c r="H3164">
        <v>-99999</v>
      </c>
      <c r="I3164">
        <v>-1.107</v>
      </c>
      <c r="J3164" t="s">
        <v>76</v>
      </c>
      <c r="K3164">
        <v>75.92</v>
      </c>
      <c r="L3164">
        <v>18.932500000000001</v>
      </c>
      <c r="M3164">
        <v>0.25089132444209389</v>
      </c>
      <c r="N3164">
        <v>18.908750000000001</v>
      </c>
      <c r="O3164">
        <v>0.37680967805909499</v>
      </c>
      <c r="P3164">
        <v>15132</v>
      </c>
      <c r="Q3164">
        <v>66046</v>
      </c>
      <c r="R3164">
        <v>0.23</v>
      </c>
      <c r="S3164">
        <v>25.475000000000001</v>
      </c>
      <c r="T3164">
        <v>5.3279999999999994</v>
      </c>
      <c r="U3164">
        <v>13.730399999999999</v>
      </c>
      <c r="V3164">
        <f t="shared" ref="V3164:V3185" si="423">1.849 + (0.01036 * K3164) + (0.1184 * M3164) - (0.002888 * K3164 * M3164)</f>
        <v>2.6102270637263967</v>
      </c>
      <c r="AC3164">
        <v>18.98</v>
      </c>
      <c r="AD3164">
        <v>18.79</v>
      </c>
      <c r="AH3164" s="85">
        <f>IF(AND(M3164&lt;Variables!$G$6,M3164&gt;Variables!$G$5),0,1)</f>
        <v>1</v>
      </c>
      <c r="AI3164" s="85">
        <f t="shared" si="421"/>
        <v>0</v>
      </c>
      <c r="AJ3164" s="85">
        <f>IF(I3164&gt;Variables!$G$7,0,1)</f>
        <v>1</v>
      </c>
      <c r="AK3164" s="85">
        <f>IF(F3164&gt;Variables!$G$8,0,1)</f>
        <v>1</v>
      </c>
      <c r="AL3164" s="85">
        <f>IF(G3164&gt;Variables!$G$9,0,1)</f>
        <v>1</v>
      </c>
      <c r="AM3164" s="85">
        <f>IF(AND(K3164&gt;Variables!$G$10,K3164&lt;Variables!$G$11),0,1)</f>
        <v>1</v>
      </c>
      <c r="AN3164" s="103">
        <f>IF(H3164&lt;Variables!$G$13,1,0)</f>
        <v>1</v>
      </c>
      <c r="AO3164" s="101">
        <f>IF(R3164&lt;Variables!$G$12,0,1)</f>
        <v>0</v>
      </c>
      <c r="AP3164" s="86">
        <f t="shared" si="419"/>
        <v>0</v>
      </c>
      <c r="AR3164">
        <v>0</v>
      </c>
      <c r="AS3164">
        <v>0</v>
      </c>
      <c r="AT3164">
        <v>0</v>
      </c>
      <c r="AU3164">
        <v>0</v>
      </c>
      <c r="BA3164">
        <v>0</v>
      </c>
    </row>
    <row r="3165" spans="3:53" ht="12.75" x14ac:dyDescent="0.2">
      <c r="C3165" t="s">
        <v>780</v>
      </c>
      <c r="D3165" t="s">
        <v>742</v>
      </c>
      <c r="E3165">
        <v>125.67</v>
      </c>
      <c r="F3165">
        <v>6.59</v>
      </c>
      <c r="G3165">
        <v>-2.91</v>
      </c>
      <c r="H3165">
        <v>10630</v>
      </c>
      <c r="I3165">
        <v>-3.5999999999999997E-2</v>
      </c>
      <c r="J3165" t="s">
        <v>78</v>
      </c>
      <c r="K3165">
        <v>45.32</v>
      </c>
      <c r="L3165">
        <v>125.87023000000001</v>
      </c>
      <c r="M3165">
        <v>-7.1684940910995212E-2</v>
      </c>
      <c r="N3165">
        <v>126.38087400000001</v>
      </c>
      <c r="O3165">
        <v>-0.47544694144147509</v>
      </c>
      <c r="P3165">
        <v>1565000</v>
      </c>
      <c r="Q3165">
        <v>1112000</v>
      </c>
      <c r="R3165">
        <v>1.41</v>
      </c>
      <c r="S3165">
        <v>24.963999999999999</v>
      </c>
      <c r="T3165">
        <v>5.3109999999999999</v>
      </c>
      <c r="U3165">
        <v>13.502800000000001</v>
      </c>
      <c r="V3165">
        <f t="shared" si="423"/>
        <v>2.3194101262719231</v>
      </c>
      <c r="AC3165">
        <v>130.02000000000001</v>
      </c>
      <c r="AD3165">
        <v>124.75</v>
      </c>
      <c r="AH3165" s="85">
        <f>IF(AND(M3165&lt;Variables!$G$6,M3165&gt;Variables!$G$5),0,1)</f>
        <v>1</v>
      </c>
      <c r="AI3165" s="85">
        <f t="shared" si="421"/>
        <v>1</v>
      </c>
      <c r="AJ3165" s="85">
        <f>IF(I3165&gt;Variables!$G$7,0,1)</f>
        <v>1</v>
      </c>
      <c r="AK3165" s="85">
        <f>IF(F3165&gt;Variables!$G$8,0,1)</f>
        <v>1</v>
      </c>
      <c r="AL3165" s="85">
        <f>IF(G3165&gt;Variables!$G$9,0,1)</f>
        <v>1</v>
      </c>
      <c r="AM3165" s="85">
        <f>IF(AND(K3165&gt;Variables!$G$10,K3165&lt;Variables!$G$11),0,1)</f>
        <v>1</v>
      </c>
      <c r="AN3165" s="103">
        <f>IF(H3165&lt;Variables!$G$13,1,0)</f>
        <v>0</v>
      </c>
      <c r="AO3165" s="101">
        <f>IF(R3165&lt;Variables!$G$12,0,1)</f>
        <v>0</v>
      </c>
      <c r="AP3165" s="86">
        <f t="shared" si="419"/>
        <v>1</v>
      </c>
      <c r="AR3165">
        <v>1</v>
      </c>
      <c r="AS3165">
        <v>0</v>
      </c>
      <c r="AT3165">
        <v>0</v>
      </c>
      <c r="AU3165">
        <v>0</v>
      </c>
      <c r="BA3165">
        <v>0.77</v>
      </c>
    </row>
    <row r="3166" spans="3:53" ht="12.75" x14ac:dyDescent="0.2">
      <c r="C3166" t="s">
        <v>780</v>
      </c>
      <c r="D3166" t="s">
        <v>773</v>
      </c>
      <c r="E3166">
        <v>53.55</v>
      </c>
      <c r="F3166">
        <v>5.56</v>
      </c>
      <c r="G3166">
        <v>4.6500000000000004</v>
      </c>
      <c r="H3166">
        <v>16710</v>
      </c>
      <c r="I3166">
        <v>-6.4210000000000003</v>
      </c>
      <c r="J3166" t="s">
        <v>78</v>
      </c>
      <c r="K3166">
        <v>49.09</v>
      </c>
      <c r="L3166">
        <v>53.426499999999997</v>
      </c>
      <c r="M3166">
        <v>-0.10107343733913871</v>
      </c>
      <c r="N3166">
        <v>53.287399999999998</v>
      </c>
      <c r="O3166">
        <v>0.1597000416608883</v>
      </c>
      <c r="P3166">
        <v>1776000</v>
      </c>
      <c r="Q3166">
        <v>2237000</v>
      </c>
      <c r="R3166">
        <v>0.79</v>
      </c>
      <c r="S3166">
        <v>24.963999999999999</v>
      </c>
      <c r="T3166">
        <v>5.3109999999999999</v>
      </c>
      <c r="U3166">
        <v>13.502800000000001</v>
      </c>
      <c r="V3166">
        <f t="shared" si="423"/>
        <v>2.3599346802916155</v>
      </c>
      <c r="AC3166">
        <v>54.15</v>
      </c>
      <c r="AD3166">
        <v>52.67</v>
      </c>
      <c r="AH3166" s="85">
        <f>IF(AND(M3166&lt;Variables!$G$6,M3166&gt;Variables!$G$5),0,1)</f>
        <v>1</v>
      </c>
      <c r="AI3166" s="85">
        <f t="shared" si="421"/>
        <v>0</v>
      </c>
      <c r="AJ3166" s="85">
        <f>IF(I3166&gt;Variables!$G$7,0,1)</f>
        <v>1</v>
      </c>
      <c r="AK3166" s="85">
        <f>IF(F3166&gt;Variables!$G$8,0,1)</f>
        <v>1</v>
      </c>
      <c r="AL3166" s="85">
        <f>IF(G3166&gt;Variables!$G$9,0,1)</f>
        <v>1</v>
      </c>
      <c r="AM3166" s="85">
        <f>IF(AND(K3166&gt;Variables!$G$10,K3166&lt;Variables!$G$11),0,1)</f>
        <v>1</v>
      </c>
      <c r="AN3166" s="103">
        <f>IF(H3166&lt;Variables!$G$13,1,0)</f>
        <v>0</v>
      </c>
      <c r="AO3166" s="101">
        <f>IF(R3166&lt;Variables!$G$12,0,1)</f>
        <v>0</v>
      </c>
      <c r="AP3166" s="86">
        <f t="shared" si="419"/>
        <v>1</v>
      </c>
      <c r="AR3166">
        <v>1</v>
      </c>
      <c r="AS3166">
        <v>0</v>
      </c>
      <c r="AT3166">
        <v>0</v>
      </c>
      <c r="AU3166">
        <v>0</v>
      </c>
      <c r="BA3166">
        <v>0.28000000000000003</v>
      </c>
    </row>
    <row r="3167" spans="3:53" ht="12.75" x14ac:dyDescent="0.2">
      <c r="C3167" t="s">
        <v>780</v>
      </c>
      <c r="D3167" t="s">
        <v>740</v>
      </c>
      <c r="E3167">
        <v>6.55</v>
      </c>
      <c r="F3167">
        <v>5.79</v>
      </c>
      <c r="G3167">
        <v>1.94</v>
      </c>
      <c r="H3167">
        <v>-99999</v>
      </c>
      <c r="I3167">
        <v>19.166</v>
      </c>
      <c r="J3167" t="s">
        <v>78</v>
      </c>
      <c r="K3167">
        <v>55.72</v>
      </c>
      <c r="L3167">
        <v>6.5492400000000002</v>
      </c>
      <c r="M3167">
        <v>0.39332808081548398</v>
      </c>
      <c r="N3167">
        <v>6.55192</v>
      </c>
      <c r="O3167">
        <v>0.35226315339625958</v>
      </c>
      <c r="P3167">
        <v>29684</v>
      </c>
      <c r="Q3167">
        <v>69528</v>
      </c>
      <c r="R3167">
        <v>0.43</v>
      </c>
      <c r="S3167">
        <v>24.963999999999999</v>
      </c>
      <c r="T3167">
        <v>5.3109999999999999</v>
      </c>
      <c r="U3167">
        <v>13.502800000000001</v>
      </c>
      <c r="V3167">
        <f t="shared" si="423"/>
        <v>2.4095351417336972</v>
      </c>
      <c r="AC3167">
        <v>6.5793999999999997</v>
      </c>
      <c r="AD3167">
        <v>6.52</v>
      </c>
      <c r="AH3167" s="85">
        <f>IF(AND(M3167&lt;Variables!$G$6,M3167&gt;Variables!$G$5),0,1)</f>
        <v>1</v>
      </c>
      <c r="AI3167" s="85">
        <f t="shared" si="421"/>
        <v>1</v>
      </c>
      <c r="AJ3167" s="85">
        <f>IF(I3167&gt;Variables!$G$7,0,1)</f>
        <v>0</v>
      </c>
      <c r="AK3167" s="85">
        <f>IF(F3167&gt;Variables!$G$8,0,1)</f>
        <v>1</v>
      </c>
      <c r="AL3167" s="85">
        <f>IF(G3167&gt;Variables!$G$9,0,1)</f>
        <v>1</v>
      </c>
      <c r="AM3167" s="85">
        <f>IF(AND(K3167&gt;Variables!$G$10,K3167&lt;Variables!$G$11),0,1)</f>
        <v>0</v>
      </c>
      <c r="AN3167" s="103">
        <f>IF(H3167&lt;Variables!$G$13,1,0)</f>
        <v>1</v>
      </c>
      <c r="AO3167" s="101">
        <f>IF(R3167&lt;Variables!$G$12,0,1)</f>
        <v>0</v>
      </c>
      <c r="AP3167" s="86">
        <f t="shared" si="419"/>
        <v>1</v>
      </c>
      <c r="AR3167">
        <v>0</v>
      </c>
      <c r="AS3167">
        <v>0</v>
      </c>
      <c r="AT3167">
        <v>0</v>
      </c>
      <c r="AU3167">
        <v>0</v>
      </c>
      <c r="BA3167">
        <v>0</v>
      </c>
    </row>
    <row r="3168" spans="3:53" ht="12.75" x14ac:dyDescent="0.2">
      <c r="C3168" t="s">
        <v>780</v>
      </c>
      <c r="D3168" t="s">
        <v>608</v>
      </c>
      <c r="E3168">
        <v>33.1</v>
      </c>
      <c r="F3168">
        <v>6.09</v>
      </c>
      <c r="G3168">
        <v>2.5499999999999998</v>
      </c>
      <c r="H3168">
        <v>7460</v>
      </c>
      <c r="I3168">
        <v>-26.283999999999999</v>
      </c>
      <c r="J3168" t="s">
        <v>78</v>
      </c>
      <c r="K3168">
        <v>46.11</v>
      </c>
      <c r="L3168">
        <v>33.191875000000003</v>
      </c>
      <c r="M3168">
        <v>-0.48769465418871932</v>
      </c>
      <c r="N3168">
        <v>33.143934000000002</v>
      </c>
      <c r="O3168">
        <v>-0.34375521022942063</v>
      </c>
      <c r="P3168">
        <v>16423000</v>
      </c>
      <c r="Q3168">
        <v>19007000</v>
      </c>
      <c r="R3168">
        <v>0.86</v>
      </c>
      <c r="S3168">
        <v>24.963999999999999</v>
      </c>
      <c r="T3168">
        <v>5.3109999999999999</v>
      </c>
      <c r="U3168">
        <v>13.502800000000001</v>
      </c>
      <c r="V3168">
        <f t="shared" si="423"/>
        <v>2.3339007432014611</v>
      </c>
      <c r="AC3168">
        <v>33.61</v>
      </c>
      <c r="AD3168">
        <v>30.7</v>
      </c>
      <c r="AH3168" s="85">
        <f>IF(AND(M3168&lt;Variables!$G$6,M3168&gt;Variables!$G$5),0,1)</f>
        <v>1</v>
      </c>
      <c r="AI3168" s="85">
        <f t="shared" si="421"/>
        <v>0</v>
      </c>
      <c r="AJ3168" s="85">
        <f>IF(I3168&gt;Variables!$G$7,0,1)</f>
        <v>1</v>
      </c>
      <c r="AK3168" s="85">
        <f>IF(F3168&gt;Variables!$G$8,0,1)</f>
        <v>1</v>
      </c>
      <c r="AL3168" s="85">
        <f>IF(G3168&gt;Variables!$G$9,0,1)</f>
        <v>1</v>
      </c>
      <c r="AM3168" s="85">
        <f>IF(AND(K3168&gt;Variables!$G$10,K3168&lt;Variables!$G$11),0,1)</f>
        <v>1</v>
      </c>
      <c r="AN3168" s="103">
        <f>IF(H3168&lt;Variables!$G$13,1,0)</f>
        <v>0</v>
      </c>
      <c r="AO3168" s="101">
        <f>IF(R3168&lt;Variables!$G$12,0,1)</f>
        <v>0</v>
      </c>
      <c r="AP3168" s="86">
        <f t="shared" si="419"/>
        <v>1</v>
      </c>
      <c r="AR3168">
        <v>1</v>
      </c>
      <c r="AS3168">
        <v>0</v>
      </c>
      <c r="AT3168">
        <v>0</v>
      </c>
      <c r="AU3168">
        <v>0</v>
      </c>
      <c r="BA3168">
        <v>0.62</v>
      </c>
    </row>
    <row r="3169" spans="3:53" ht="12.75" x14ac:dyDescent="0.2">
      <c r="C3169" t="s">
        <v>780</v>
      </c>
      <c r="D3169" t="s">
        <v>463</v>
      </c>
      <c r="E3169">
        <v>88.13</v>
      </c>
      <c r="F3169">
        <v>8.58</v>
      </c>
      <c r="G3169">
        <v>6.69</v>
      </c>
      <c r="H3169">
        <v>2540</v>
      </c>
      <c r="I3169">
        <v>-13.837999999999999</v>
      </c>
      <c r="J3169" t="s">
        <v>78</v>
      </c>
      <c r="K3169">
        <v>38.24</v>
      </c>
      <c r="L3169">
        <v>88.459077777777779</v>
      </c>
      <c r="M3169">
        <v>-0.73941283835324578</v>
      </c>
      <c r="N3169">
        <v>89.571496428571422</v>
      </c>
      <c r="O3169">
        <v>-1.972163577707003</v>
      </c>
      <c r="P3169">
        <v>84392</v>
      </c>
      <c r="Q3169">
        <v>197425</v>
      </c>
      <c r="R3169">
        <v>0.43</v>
      </c>
      <c r="S3169">
        <v>24.963999999999999</v>
      </c>
      <c r="T3169">
        <v>5.3109999999999999</v>
      </c>
      <c r="U3169">
        <v>13.502800000000001</v>
      </c>
      <c r="V3169">
        <f t="shared" si="423"/>
        <v>2.2392785442977337</v>
      </c>
      <c r="AC3169">
        <v>89.06</v>
      </c>
      <c r="AD3169">
        <v>85.55</v>
      </c>
      <c r="AH3169" s="85">
        <f>IF(AND(M3169&lt;Variables!$G$6,M3169&gt;Variables!$G$5),0,1)</f>
        <v>1</v>
      </c>
      <c r="AI3169" s="85">
        <f t="shared" si="421"/>
        <v>1</v>
      </c>
      <c r="AJ3169" s="85">
        <f>IF(I3169&gt;Variables!$G$7,0,1)</f>
        <v>1</v>
      </c>
      <c r="AK3169" s="85">
        <f>IF(F3169&gt;Variables!$G$8,0,1)</f>
        <v>1</v>
      </c>
      <c r="AL3169" s="85">
        <f>IF(G3169&gt;Variables!$G$9,0,1)</f>
        <v>1</v>
      </c>
      <c r="AM3169" s="85">
        <f>IF(AND(K3169&gt;Variables!$G$10,K3169&lt;Variables!$G$11),0,1)</f>
        <v>1</v>
      </c>
      <c r="AN3169" s="103">
        <f>IF(H3169&lt;Variables!$G$13,1,0)</f>
        <v>0</v>
      </c>
      <c r="AO3169" s="101">
        <f>IF(R3169&lt;Variables!$G$12,0,1)</f>
        <v>0</v>
      </c>
      <c r="AP3169" s="86">
        <f t="shared" si="419"/>
        <v>1</v>
      </c>
      <c r="AR3169">
        <v>0</v>
      </c>
      <c r="AS3169">
        <v>0</v>
      </c>
      <c r="AT3169">
        <v>1</v>
      </c>
      <c r="AU3169">
        <v>0</v>
      </c>
      <c r="BA3169">
        <v>-2.25</v>
      </c>
    </row>
    <row r="3170" spans="3:53" ht="12.75" x14ac:dyDescent="0.2">
      <c r="C3170" t="s">
        <v>780</v>
      </c>
      <c r="D3170" t="s">
        <v>748</v>
      </c>
      <c r="E3170">
        <v>14.73</v>
      </c>
      <c r="F3170">
        <v>25.26</v>
      </c>
      <c r="G3170">
        <v>1.36</v>
      </c>
      <c r="H3170">
        <v>1460</v>
      </c>
      <c r="I3170">
        <v>-65.751999999999995</v>
      </c>
      <c r="J3170" t="s">
        <v>78</v>
      </c>
      <c r="K3170">
        <v>57.71</v>
      </c>
      <c r="L3170">
        <v>14.105734999999999</v>
      </c>
      <c r="M3170">
        <v>3.3976605969132532</v>
      </c>
      <c r="N3170">
        <v>14.700574</v>
      </c>
      <c r="O3170">
        <v>-0.78618698834480027</v>
      </c>
      <c r="P3170">
        <v>94990000</v>
      </c>
      <c r="Q3170">
        <v>12270000</v>
      </c>
      <c r="R3170">
        <v>7.74</v>
      </c>
      <c r="S3170">
        <v>24.963999999999999</v>
      </c>
      <c r="T3170">
        <v>5.3109999999999999</v>
      </c>
      <c r="U3170">
        <v>13.502800000000001</v>
      </c>
      <c r="V3170">
        <f t="shared" si="423"/>
        <v>2.2828824827522984</v>
      </c>
      <c r="AC3170">
        <v>15.7</v>
      </c>
      <c r="AD3170">
        <v>13.32</v>
      </c>
      <c r="AH3170" s="85">
        <f>IF(AND(M3170&lt;Variables!$G$6,M3170&gt;Variables!$G$5),0,1)</f>
        <v>1</v>
      </c>
      <c r="AI3170" s="85">
        <f t="shared" si="421"/>
        <v>1</v>
      </c>
      <c r="AJ3170" s="85">
        <f>IF(I3170&gt;Variables!$G$7,0,1)</f>
        <v>1</v>
      </c>
      <c r="AK3170" s="85">
        <f>IF(F3170&gt;Variables!$G$8,0,1)</f>
        <v>0</v>
      </c>
      <c r="AL3170" s="85">
        <f>IF(G3170&gt;Variables!$G$9,0,1)</f>
        <v>1</v>
      </c>
      <c r="AM3170" s="85">
        <f>IF(AND(K3170&gt;Variables!$G$10,K3170&lt;Variables!$G$11),0,1)</f>
        <v>0</v>
      </c>
      <c r="AN3170" s="103">
        <f>IF(H3170&lt;Variables!$G$13,1,0)</f>
        <v>1</v>
      </c>
      <c r="AO3170" s="101">
        <f>IF(R3170&lt;Variables!$G$12,0,1)</f>
        <v>1</v>
      </c>
      <c r="AP3170" s="86">
        <f t="shared" si="419"/>
        <v>1</v>
      </c>
      <c r="AR3170">
        <v>0</v>
      </c>
      <c r="AS3170">
        <v>0</v>
      </c>
      <c r="AT3170">
        <v>1</v>
      </c>
      <c r="AU3170">
        <v>0</v>
      </c>
      <c r="BA3170">
        <v>-2.25</v>
      </c>
    </row>
    <row r="3171" spans="3:53" ht="12.75" x14ac:dyDescent="0.2">
      <c r="C3171" t="s">
        <v>780</v>
      </c>
      <c r="D3171" t="s">
        <v>133</v>
      </c>
      <c r="E3171">
        <v>4.26</v>
      </c>
      <c r="F3171">
        <v>12.3</v>
      </c>
      <c r="G3171">
        <v>0.31</v>
      </c>
      <c r="H3171">
        <v>19.12</v>
      </c>
      <c r="I3171">
        <v>-79.483999999999995</v>
      </c>
      <c r="J3171" t="s">
        <v>78</v>
      </c>
      <c r="K3171">
        <v>39.76</v>
      </c>
      <c r="L3171">
        <v>4.3264050000000003</v>
      </c>
      <c r="M3171">
        <v>-2.856990965940553</v>
      </c>
      <c r="N3171">
        <v>4.613434782608695</v>
      </c>
      <c r="O3171">
        <v>-8.9008472419870035</v>
      </c>
      <c r="P3171">
        <v>8560000</v>
      </c>
      <c r="Q3171">
        <v>4420000</v>
      </c>
      <c r="R3171">
        <v>1.94</v>
      </c>
      <c r="S3171">
        <v>24.963999999999999</v>
      </c>
      <c r="T3171">
        <v>5.3109999999999999</v>
      </c>
      <c r="U3171">
        <v>13.502800000000001</v>
      </c>
      <c r="V3171">
        <f t="shared" si="423"/>
        <v>2.2507052284397782</v>
      </c>
      <c r="AC3171">
        <v>4.54</v>
      </c>
      <c r="AD3171">
        <v>4.01</v>
      </c>
      <c r="AH3171" s="85">
        <f>IF(AND(M3171&lt;Variables!$G$6,M3171&gt;Variables!$G$5),0,1)</f>
        <v>0</v>
      </c>
      <c r="AI3171" s="85">
        <f t="shared" si="421"/>
        <v>1</v>
      </c>
      <c r="AJ3171" s="85">
        <f>IF(I3171&gt;Variables!$G$7,0,1)</f>
        <v>1</v>
      </c>
      <c r="AK3171" s="85">
        <f>IF(F3171&gt;Variables!$G$8,0,1)</f>
        <v>0</v>
      </c>
      <c r="AL3171" s="85">
        <f>IF(G3171&gt;Variables!$G$9,0,1)</f>
        <v>1</v>
      </c>
      <c r="AM3171" s="85">
        <f>IF(AND(K3171&gt;Variables!$G$10,K3171&lt;Variables!$G$11),0,1)</f>
        <v>1</v>
      </c>
      <c r="AN3171" s="103">
        <f>IF(H3171&lt;Variables!$G$13,1,0)</f>
        <v>1</v>
      </c>
      <c r="AO3171" s="101">
        <f>IF(R3171&lt;Variables!$G$12,0,1)</f>
        <v>0</v>
      </c>
      <c r="AP3171" s="86">
        <f t="shared" si="419"/>
        <v>1</v>
      </c>
      <c r="AR3171">
        <v>0</v>
      </c>
      <c r="AS3171">
        <v>0</v>
      </c>
      <c r="AT3171">
        <v>1</v>
      </c>
      <c r="AU3171">
        <v>0</v>
      </c>
      <c r="BA3171">
        <v>-2.25</v>
      </c>
    </row>
    <row r="3172" spans="3:53" ht="12.75" x14ac:dyDescent="0.2">
      <c r="C3172" t="s">
        <v>780</v>
      </c>
      <c r="D3172" t="s">
        <v>747</v>
      </c>
      <c r="E3172">
        <v>11.01</v>
      </c>
      <c r="F3172">
        <v>18.690000000000001</v>
      </c>
      <c r="G3172">
        <v>-17.059999999999999</v>
      </c>
      <c r="H3172">
        <v>191.97</v>
      </c>
      <c r="I3172">
        <v>-7.3869999999999996</v>
      </c>
      <c r="J3172" t="s">
        <v>78</v>
      </c>
      <c r="K3172">
        <v>41.68</v>
      </c>
      <c r="L3172">
        <v>11.01840555555555</v>
      </c>
      <c r="M3172">
        <v>-0.30317957881584923</v>
      </c>
      <c r="N3172">
        <v>11.2149625</v>
      </c>
      <c r="O3172">
        <v>-2.0504972709449629</v>
      </c>
      <c r="P3172">
        <v>3460000</v>
      </c>
      <c r="Q3172">
        <v>0</v>
      </c>
      <c r="R3172">
        <v>1</v>
      </c>
      <c r="S3172">
        <v>24.963999999999999</v>
      </c>
      <c r="T3172">
        <v>5.3109999999999999</v>
      </c>
      <c r="U3172">
        <v>13.502800000000001</v>
      </c>
      <c r="V3172">
        <f t="shared" si="423"/>
        <v>2.2814026216206922</v>
      </c>
      <c r="AC3172">
        <v>11.8</v>
      </c>
      <c r="AD3172">
        <v>10.6135</v>
      </c>
      <c r="AH3172" s="85">
        <f>IF(AND(M3172&lt;Variables!$G$6,M3172&gt;Variables!$G$5),0,1)</f>
        <v>1</v>
      </c>
      <c r="AI3172" s="85">
        <f t="shared" si="421"/>
        <v>1</v>
      </c>
      <c r="AJ3172" s="85">
        <f>IF(I3172&gt;Variables!$G$7,0,1)</f>
        <v>1</v>
      </c>
      <c r="AK3172" s="85">
        <f>IF(F3172&gt;Variables!$G$8,0,1)</f>
        <v>0</v>
      </c>
      <c r="AL3172" s="85">
        <f>IF(G3172&gt;Variables!$G$9,0,1)</f>
        <v>1</v>
      </c>
      <c r="AM3172" s="85">
        <f>IF(AND(K3172&gt;Variables!$G$10,K3172&lt;Variables!$G$11),0,1)</f>
        <v>1</v>
      </c>
      <c r="AN3172" s="103">
        <f>IF(H3172&lt;Variables!$G$13,1,0)</f>
        <v>1</v>
      </c>
      <c r="AO3172" s="101">
        <f>IF(R3172&lt;Variables!$G$12,0,1)</f>
        <v>0</v>
      </c>
      <c r="AP3172" s="86">
        <f t="shared" si="419"/>
        <v>1</v>
      </c>
      <c r="AR3172">
        <v>0</v>
      </c>
      <c r="AS3172">
        <v>0</v>
      </c>
      <c r="AT3172">
        <v>1</v>
      </c>
      <c r="AU3172">
        <v>0</v>
      </c>
      <c r="BA3172">
        <v>-2.25</v>
      </c>
    </row>
    <row r="3173" spans="3:53" ht="12.75" x14ac:dyDescent="0.2">
      <c r="C3173" t="s">
        <v>780</v>
      </c>
      <c r="D3173" t="s">
        <v>745</v>
      </c>
      <c r="E3173">
        <v>1.36</v>
      </c>
      <c r="F3173">
        <v>19.47</v>
      </c>
      <c r="G3173">
        <v>-1.83</v>
      </c>
      <c r="H3173">
        <v>1830</v>
      </c>
      <c r="I3173">
        <v>-51.48</v>
      </c>
      <c r="J3173" t="s">
        <v>78</v>
      </c>
      <c r="K3173">
        <v>38</v>
      </c>
      <c r="L3173">
        <v>1.4072100000000001</v>
      </c>
      <c r="M3173">
        <v>-4.0725975511828354</v>
      </c>
      <c r="N3173">
        <v>1.3869039999999999</v>
      </c>
      <c r="O3173">
        <v>-2.6681010365533622</v>
      </c>
      <c r="P3173">
        <v>581134000</v>
      </c>
      <c r="Q3173">
        <v>237717000</v>
      </c>
      <c r="R3173">
        <v>2.44</v>
      </c>
      <c r="S3173">
        <v>24.963999999999999</v>
      </c>
      <c r="T3173">
        <v>5.3109999999999999</v>
      </c>
      <c r="U3173">
        <v>13.502800000000001</v>
      </c>
      <c r="V3173">
        <f t="shared" si="423"/>
        <v>2.2074275955969616</v>
      </c>
      <c r="AC3173">
        <v>1.37</v>
      </c>
      <c r="AD3173">
        <v>1.24</v>
      </c>
      <c r="AH3173" s="85">
        <f>IF(AND(M3173&lt;Variables!$G$6,M3173&gt;Variables!$G$5),0,1)</f>
        <v>0</v>
      </c>
      <c r="AI3173" s="85">
        <f t="shared" si="421"/>
        <v>0</v>
      </c>
      <c r="AJ3173" s="85">
        <f>IF(I3173&gt;Variables!$G$7,0,1)</f>
        <v>1</v>
      </c>
      <c r="AK3173" s="85">
        <f>IF(F3173&gt;Variables!$G$8,0,1)</f>
        <v>0</v>
      </c>
      <c r="AL3173" s="85">
        <f>IF(G3173&gt;Variables!$G$9,0,1)</f>
        <v>1</v>
      </c>
      <c r="AM3173" s="85">
        <f>IF(AND(K3173&gt;Variables!$G$10,K3173&lt;Variables!$G$11),0,1)</f>
        <v>1</v>
      </c>
      <c r="AN3173" s="103">
        <f>IF(H3173&lt;Variables!$G$13,1,0)</f>
        <v>1</v>
      </c>
      <c r="AO3173" s="101">
        <f>IF(R3173&lt;Variables!$G$12,0,1)</f>
        <v>1</v>
      </c>
      <c r="AP3173" s="86">
        <f t="shared" si="419"/>
        <v>1</v>
      </c>
      <c r="AR3173">
        <v>0</v>
      </c>
      <c r="AS3173">
        <v>0</v>
      </c>
      <c r="AT3173">
        <v>1</v>
      </c>
      <c r="AU3173">
        <v>0</v>
      </c>
      <c r="BA3173">
        <v>-2.25</v>
      </c>
    </row>
    <row r="3174" spans="3:53" ht="12.75" x14ac:dyDescent="0.2">
      <c r="C3174" t="s">
        <v>780</v>
      </c>
      <c r="D3174" t="s">
        <v>174</v>
      </c>
      <c r="E3174">
        <v>80.37</v>
      </c>
      <c r="F3174">
        <v>5.51</v>
      </c>
      <c r="G3174">
        <v>7.39</v>
      </c>
      <c r="H3174">
        <v>5890</v>
      </c>
      <c r="I3174">
        <v>-0.21099999999999999</v>
      </c>
      <c r="J3174" t="s">
        <v>78</v>
      </c>
      <c r="K3174">
        <v>50.2</v>
      </c>
      <c r="L3174">
        <v>80.302409999999995</v>
      </c>
      <c r="M3174">
        <v>2.190469750534068E-2</v>
      </c>
      <c r="N3174">
        <v>80.431888000000015</v>
      </c>
      <c r="O3174">
        <v>-0.13910900611959001</v>
      </c>
      <c r="P3174">
        <v>1708000</v>
      </c>
      <c r="Q3174">
        <v>2733000</v>
      </c>
      <c r="R3174">
        <v>0.62</v>
      </c>
      <c r="S3174">
        <v>24.963999999999999</v>
      </c>
      <c r="T3174">
        <v>5.3109999999999999</v>
      </c>
      <c r="U3174">
        <v>13.502800000000001</v>
      </c>
      <c r="V3174">
        <f t="shared" si="423"/>
        <v>2.3684898257115821</v>
      </c>
      <c r="AC3174">
        <v>80.95</v>
      </c>
      <c r="AD3174">
        <v>76.930000000000007</v>
      </c>
      <c r="AH3174" s="85">
        <f>IF(AND(M3174&lt;Variables!$G$6,M3174&gt;Variables!$G$5),0,1)</f>
        <v>1</v>
      </c>
      <c r="AI3174" s="85">
        <f t="shared" si="421"/>
        <v>1</v>
      </c>
      <c r="AJ3174" s="85">
        <f>IF(I3174&gt;Variables!$G$7,0,1)</f>
        <v>1</v>
      </c>
      <c r="AK3174" s="85">
        <f>IF(F3174&gt;Variables!$G$8,0,1)</f>
        <v>1</v>
      </c>
      <c r="AL3174" s="85">
        <f>IF(G3174&gt;Variables!$G$9,0,1)</f>
        <v>1</v>
      </c>
      <c r="AM3174" s="85">
        <f>IF(AND(K3174&gt;Variables!$G$10,K3174&lt;Variables!$G$11),0,1)</f>
        <v>0</v>
      </c>
      <c r="AN3174" s="103">
        <f>IF(H3174&lt;Variables!$G$13,1,0)</f>
        <v>0</v>
      </c>
      <c r="AO3174" s="101">
        <f>IF(R3174&lt;Variables!$G$12,0,1)</f>
        <v>0</v>
      </c>
      <c r="AP3174" s="86">
        <f t="shared" si="419"/>
        <v>1</v>
      </c>
      <c r="AR3174">
        <v>0</v>
      </c>
      <c r="AS3174">
        <v>1</v>
      </c>
      <c r="AT3174">
        <v>0</v>
      </c>
      <c r="AU3174">
        <v>0</v>
      </c>
      <c r="BA3174">
        <v>-0.28000000000000003</v>
      </c>
    </row>
    <row r="3175" spans="3:53" ht="12.75" x14ac:dyDescent="0.2">
      <c r="C3175" t="s">
        <v>780</v>
      </c>
      <c r="D3175" t="s">
        <v>697</v>
      </c>
      <c r="E3175">
        <v>3.81</v>
      </c>
      <c r="F3175">
        <v>37.590000000000003</v>
      </c>
      <c r="G3175">
        <v>25.8</v>
      </c>
      <c r="H3175">
        <v>-99999</v>
      </c>
      <c r="I3175">
        <v>-21.661000000000001</v>
      </c>
      <c r="J3175" t="s">
        <v>78</v>
      </c>
      <c r="K3175">
        <v>52.82</v>
      </c>
      <c r="L3175">
        <v>3.8782272727272731</v>
      </c>
      <c r="M3175">
        <v>1.8506581029289459</v>
      </c>
      <c r="N3175">
        <v>3.8652031249999999</v>
      </c>
      <c r="O3175">
        <v>2.1938530074017861</v>
      </c>
      <c r="P3175">
        <v>154126</v>
      </c>
      <c r="Q3175">
        <v>53701</v>
      </c>
      <c r="R3175">
        <v>2.87</v>
      </c>
      <c r="S3175">
        <v>24.963999999999999</v>
      </c>
      <c r="T3175">
        <v>5.3109999999999999</v>
      </c>
      <c r="U3175">
        <v>13.502800000000001</v>
      </c>
      <c r="V3175">
        <f t="shared" si="423"/>
        <v>2.3330260336282977</v>
      </c>
      <c r="AC3175">
        <v>4.42</v>
      </c>
      <c r="AD3175">
        <v>3.6</v>
      </c>
      <c r="AH3175" s="85">
        <f>IF(AND(M3175&lt;Variables!$G$6,M3175&gt;Variables!$G$5),0,1)</f>
        <v>1</v>
      </c>
      <c r="AI3175" s="85">
        <f t="shared" si="421"/>
        <v>0</v>
      </c>
      <c r="AJ3175" s="85">
        <f>IF(I3175&gt;Variables!$G$7,0,1)</f>
        <v>1</v>
      </c>
      <c r="AK3175" s="85">
        <f>IF(F3175&gt;Variables!$G$8,0,1)</f>
        <v>0</v>
      </c>
      <c r="AL3175" s="85">
        <f>IF(G3175&gt;Variables!$G$9,0,1)</f>
        <v>0</v>
      </c>
      <c r="AM3175" s="85">
        <f>IF(AND(K3175&gt;Variables!$G$10,K3175&lt;Variables!$G$11),0,1)</f>
        <v>0</v>
      </c>
      <c r="AN3175" s="103">
        <f>IF(H3175&lt;Variables!$G$13,1,0)</f>
        <v>1</v>
      </c>
      <c r="AO3175" s="101">
        <f>IF(R3175&lt;Variables!$G$12,0,1)</f>
        <v>1</v>
      </c>
      <c r="AP3175" s="86">
        <f t="shared" si="419"/>
        <v>1</v>
      </c>
      <c r="AR3175">
        <v>1</v>
      </c>
      <c r="AS3175">
        <v>0</v>
      </c>
      <c r="AT3175">
        <v>0</v>
      </c>
      <c r="AU3175">
        <v>0</v>
      </c>
      <c r="BA3175">
        <v>2</v>
      </c>
    </row>
    <row r="3176" spans="3:53" ht="12.75" x14ac:dyDescent="0.2">
      <c r="C3176" t="s">
        <v>780</v>
      </c>
      <c r="D3176" t="s">
        <v>743</v>
      </c>
      <c r="E3176">
        <v>59.17</v>
      </c>
      <c r="F3176">
        <v>9.17</v>
      </c>
      <c r="G3176">
        <v>2.2400000000000002</v>
      </c>
      <c r="H3176">
        <v>8440</v>
      </c>
      <c r="I3176">
        <v>-0.35299999999999998</v>
      </c>
      <c r="J3176" t="s">
        <v>78</v>
      </c>
      <c r="K3176">
        <v>59.08</v>
      </c>
      <c r="L3176">
        <v>59.060324999999999</v>
      </c>
      <c r="M3176">
        <v>0.32115468379153211</v>
      </c>
      <c r="N3176">
        <v>58.873849999999997</v>
      </c>
      <c r="O3176">
        <v>0.63890844577005834</v>
      </c>
      <c r="P3176">
        <v>2772000</v>
      </c>
      <c r="Q3176">
        <v>1356000</v>
      </c>
      <c r="R3176">
        <v>2.04</v>
      </c>
      <c r="S3176">
        <v>24.963999999999999</v>
      </c>
      <c r="T3176">
        <v>5.3109999999999999</v>
      </c>
      <c r="U3176">
        <v>13.502800000000001</v>
      </c>
      <c r="V3176">
        <f t="shared" si="423"/>
        <v>2.4442971261021675</v>
      </c>
      <c r="AC3176">
        <v>59.4</v>
      </c>
      <c r="AD3176">
        <v>58.25</v>
      </c>
      <c r="AH3176" s="85">
        <f>IF(AND(M3176&lt;Variables!$G$6,M3176&gt;Variables!$G$5),0,1)</f>
        <v>1</v>
      </c>
      <c r="AI3176" s="85">
        <f t="shared" si="421"/>
        <v>0</v>
      </c>
      <c r="AJ3176" s="85">
        <f>IF(I3176&gt;Variables!$G$7,0,1)</f>
        <v>1</v>
      </c>
      <c r="AK3176" s="85">
        <f>IF(F3176&gt;Variables!$G$8,0,1)</f>
        <v>0</v>
      </c>
      <c r="AL3176" s="85">
        <f>IF(G3176&gt;Variables!$G$9,0,1)</f>
        <v>1</v>
      </c>
      <c r="AM3176" s="85">
        <f>IF(AND(K3176&gt;Variables!$G$10,K3176&lt;Variables!$G$11),0,1)</f>
        <v>0</v>
      </c>
      <c r="AN3176" s="103">
        <f>IF(H3176&lt;Variables!$G$13,1,0)</f>
        <v>0</v>
      </c>
      <c r="AO3176" s="101">
        <f>IF(R3176&lt;Variables!$G$12,0,1)</f>
        <v>1</v>
      </c>
      <c r="AP3176" s="86">
        <f t="shared" si="419"/>
        <v>1</v>
      </c>
      <c r="AR3176">
        <v>0</v>
      </c>
      <c r="AS3176">
        <v>0</v>
      </c>
      <c r="AT3176">
        <v>0</v>
      </c>
      <c r="AU3176">
        <v>1</v>
      </c>
      <c r="BA3176">
        <v>-0.56000000000000005</v>
      </c>
    </row>
    <row r="3177" spans="3:53" ht="12.75" x14ac:dyDescent="0.2">
      <c r="C3177" t="s">
        <v>780</v>
      </c>
      <c r="D3177" t="s">
        <v>744</v>
      </c>
      <c r="E3177">
        <v>13.07</v>
      </c>
      <c r="F3177">
        <v>5.34</v>
      </c>
      <c r="G3177">
        <v>1.4</v>
      </c>
      <c r="H3177">
        <v>2330</v>
      </c>
      <c r="I3177">
        <v>-49.378999999999998</v>
      </c>
      <c r="J3177" t="s">
        <v>78</v>
      </c>
      <c r="K3177">
        <v>48.31</v>
      </c>
      <c r="L3177">
        <v>13.044955</v>
      </c>
      <c r="M3177">
        <v>-3.7984032907732793E-2</v>
      </c>
      <c r="N3177">
        <v>13.18505</v>
      </c>
      <c r="O3177">
        <v>-1.1001095938202829</v>
      </c>
      <c r="P3177">
        <v>14342000</v>
      </c>
      <c r="Q3177">
        <v>10179000</v>
      </c>
      <c r="R3177">
        <v>1.41</v>
      </c>
      <c r="S3177">
        <v>24.963999999999999</v>
      </c>
      <c r="T3177">
        <v>5.3109999999999999</v>
      </c>
      <c r="U3177">
        <v>13.502800000000001</v>
      </c>
      <c r="V3177">
        <f t="shared" si="423"/>
        <v>2.3502937954265075</v>
      </c>
      <c r="AC3177">
        <v>13.44</v>
      </c>
      <c r="AD3177">
        <v>12.66</v>
      </c>
      <c r="AH3177" s="85">
        <f>IF(AND(M3177&lt;Variables!$G$6,M3177&gt;Variables!$G$5),0,1)</f>
        <v>1</v>
      </c>
      <c r="AI3177" s="85">
        <f t="shared" si="421"/>
        <v>1</v>
      </c>
      <c r="AJ3177" s="85">
        <f>IF(I3177&gt;Variables!$G$7,0,1)</f>
        <v>1</v>
      </c>
      <c r="AK3177" s="85">
        <f>IF(F3177&gt;Variables!$G$8,0,1)</f>
        <v>1</v>
      </c>
      <c r="AL3177" s="85">
        <f>IF(G3177&gt;Variables!$G$9,0,1)</f>
        <v>1</v>
      </c>
      <c r="AM3177" s="85">
        <f>IF(AND(K3177&gt;Variables!$G$10,K3177&lt;Variables!$G$11),0,1)</f>
        <v>1</v>
      </c>
      <c r="AN3177" s="103">
        <f>IF(H3177&lt;Variables!$G$13,1,0)</f>
        <v>1</v>
      </c>
      <c r="AO3177" s="101">
        <f>IF(R3177&lt;Variables!$G$12,0,1)</f>
        <v>0</v>
      </c>
      <c r="AP3177" s="86">
        <f t="shared" si="419"/>
        <v>1</v>
      </c>
      <c r="AR3177">
        <v>0</v>
      </c>
      <c r="AS3177">
        <v>0</v>
      </c>
      <c r="AT3177">
        <v>1</v>
      </c>
      <c r="AU3177">
        <v>0</v>
      </c>
      <c r="BA3177">
        <v>-2.25</v>
      </c>
    </row>
    <row r="3178" spans="3:53" ht="12.75" x14ac:dyDescent="0.2">
      <c r="C3178" t="s">
        <v>780</v>
      </c>
      <c r="D3178" t="s">
        <v>766</v>
      </c>
      <c r="E3178">
        <v>3.79</v>
      </c>
      <c r="F3178">
        <v>20.2</v>
      </c>
      <c r="G3178">
        <v>15.23</v>
      </c>
      <c r="H3178">
        <v>329.91</v>
      </c>
      <c r="I3178">
        <v>-84.441999999999993</v>
      </c>
      <c r="J3178" t="s">
        <v>76</v>
      </c>
      <c r="K3178">
        <v>41.91</v>
      </c>
      <c r="L3178">
        <v>3.8051050000000002</v>
      </c>
      <c r="M3178">
        <v>-0.67028373724246482</v>
      </c>
      <c r="N3178">
        <v>3.8603160000000001</v>
      </c>
      <c r="O3178">
        <v>-2.0909169093929161</v>
      </c>
      <c r="P3178">
        <v>18480000</v>
      </c>
      <c r="Q3178">
        <v>8790000</v>
      </c>
      <c r="R3178">
        <v>2.1</v>
      </c>
      <c r="S3178">
        <v>24.963999999999999</v>
      </c>
      <c r="T3178">
        <v>5.3109999999999999</v>
      </c>
      <c r="U3178">
        <v>13.502800000000001</v>
      </c>
      <c r="V3178">
        <f t="shared" si="423"/>
        <v>2.2849545215540696</v>
      </c>
      <c r="AC3178">
        <v>3.85</v>
      </c>
      <c r="AD3178">
        <v>3.49</v>
      </c>
      <c r="AH3178" s="85">
        <f>IF(AND(M3178&lt;Variables!$G$6,M3178&gt;Variables!$G$5),0,1)</f>
        <v>1</v>
      </c>
      <c r="AI3178" s="85">
        <f t="shared" si="421"/>
        <v>1</v>
      </c>
      <c r="AJ3178" s="85">
        <f>IF(I3178&gt;Variables!$G$7,0,1)</f>
        <v>1</v>
      </c>
      <c r="AK3178" s="85">
        <f>IF(F3178&gt;Variables!$G$8,0,1)</f>
        <v>0</v>
      </c>
      <c r="AL3178" s="85">
        <f>IF(G3178&gt;Variables!$G$9,0,1)</f>
        <v>0</v>
      </c>
      <c r="AM3178" s="85">
        <f>IF(AND(K3178&gt;Variables!$G$10,K3178&lt;Variables!$G$11),0,1)</f>
        <v>1</v>
      </c>
      <c r="AN3178" s="103">
        <f>IF(H3178&lt;Variables!$G$13,1,0)</f>
        <v>1</v>
      </c>
      <c r="AO3178" s="101">
        <f>IF(R3178&lt;Variables!$G$12,0,1)</f>
        <v>1</v>
      </c>
      <c r="AP3178" s="86">
        <f t="shared" si="419"/>
        <v>0</v>
      </c>
      <c r="AR3178">
        <v>0</v>
      </c>
      <c r="AS3178">
        <v>0</v>
      </c>
      <c r="AT3178">
        <v>1</v>
      </c>
      <c r="AU3178">
        <v>0</v>
      </c>
      <c r="BA3178">
        <v>-2.25</v>
      </c>
    </row>
    <row r="3179" spans="3:53" ht="12.75" x14ac:dyDescent="0.2">
      <c r="C3179" t="s">
        <v>780</v>
      </c>
      <c r="D3179" t="s">
        <v>383</v>
      </c>
      <c r="E3179">
        <v>1.23</v>
      </c>
      <c r="F3179">
        <v>5.18</v>
      </c>
      <c r="G3179">
        <v>-1.21</v>
      </c>
      <c r="H3179">
        <v>2070</v>
      </c>
      <c r="I3179">
        <v>-3.2229999999999999</v>
      </c>
      <c r="J3179" t="s">
        <v>78</v>
      </c>
      <c r="K3179">
        <v>37.57</v>
      </c>
      <c r="L3179">
        <v>1.2502200000000001</v>
      </c>
      <c r="M3179">
        <v>-2.017244964886181</v>
      </c>
      <c r="N3179">
        <v>1.252834</v>
      </c>
      <c r="O3179">
        <v>-2.2216830003016921</v>
      </c>
      <c r="P3179">
        <v>25150000</v>
      </c>
      <c r="Q3179">
        <v>18512000</v>
      </c>
      <c r="R3179">
        <v>1.36</v>
      </c>
      <c r="S3179">
        <v>24.963999999999999</v>
      </c>
      <c r="T3179">
        <v>5.3109999999999999</v>
      </c>
      <c r="U3179">
        <v>13.502800000000001</v>
      </c>
      <c r="V3179">
        <f t="shared" si="423"/>
        <v>2.2182588320967507</v>
      </c>
      <c r="AC3179">
        <v>1.2549999999999999</v>
      </c>
      <c r="AD3179">
        <v>1.19</v>
      </c>
      <c r="AH3179" s="85">
        <f>IF(AND(M3179&lt;Variables!$G$6,M3179&gt;Variables!$G$5),0,1)</f>
        <v>0</v>
      </c>
      <c r="AI3179" s="85">
        <f t="shared" si="421"/>
        <v>1</v>
      </c>
      <c r="AJ3179" s="85">
        <f>IF(I3179&gt;Variables!$G$7,0,1)</f>
        <v>1</v>
      </c>
      <c r="AK3179" s="85">
        <f>IF(F3179&gt;Variables!$G$8,0,1)</f>
        <v>1</v>
      </c>
      <c r="AL3179" s="85">
        <f>IF(G3179&gt;Variables!$G$9,0,1)</f>
        <v>1</v>
      </c>
      <c r="AM3179" s="85">
        <f>IF(AND(K3179&gt;Variables!$G$10,K3179&lt;Variables!$G$11),0,1)</f>
        <v>1</v>
      </c>
      <c r="AN3179" s="103">
        <f>IF(H3179&lt;Variables!$G$13,1,0)</f>
        <v>1</v>
      </c>
      <c r="AO3179" s="101">
        <f>IF(R3179&lt;Variables!$G$12,0,1)</f>
        <v>0</v>
      </c>
      <c r="AP3179" s="86">
        <f t="shared" si="419"/>
        <v>1</v>
      </c>
      <c r="AR3179">
        <v>0</v>
      </c>
      <c r="AS3179">
        <v>0</v>
      </c>
      <c r="AT3179">
        <v>1</v>
      </c>
      <c r="AU3179">
        <v>0</v>
      </c>
      <c r="BA3179">
        <v>-1.73</v>
      </c>
    </row>
    <row r="3180" spans="3:53" ht="12.75" x14ac:dyDescent="0.2">
      <c r="C3180" t="s">
        <v>780</v>
      </c>
      <c r="D3180" t="s">
        <v>471</v>
      </c>
      <c r="E3180">
        <v>30.69</v>
      </c>
      <c r="F3180">
        <v>4.99</v>
      </c>
      <c r="G3180">
        <v>4.07</v>
      </c>
      <c r="H3180">
        <v>5470</v>
      </c>
      <c r="I3180">
        <v>168.36500000000001</v>
      </c>
      <c r="J3180" t="s">
        <v>78</v>
      </c>
      <c r="K3180">
        <v>50.47</v>
      </c>
      <c r="L3180">
        <v>30.719535000000011</v>
      </c>
      <c r="M3180">
        <v>1.5136947873438771E-3</v>
      </c>
      <c r="N3180">
        <v>30.710214000000001</v>
      </c>
      <c r="O3180">
        <v>3.1865619692517597E-2</v>
      </c>
      <c r="P3180">
        <v>1211000</v>
      </c>
      <c r="Q3180">
        <v>1383000</v>
      </c>
      <c r="R3180">
        <v>0.88</v>
      </c>
      <c r="S3180">
        <v>24.963999999999999</v>
      </c>
      <c r="T3180">
        <v>5.3109999999999999</v>
      </c>
      <c r="U3180">
        <v>13.502800000000001</v>
      </c>
      <c r="V3180">
        <f t="shared" si="423"/>
        <v>2.3718277893067725</v>
      </c>
      <c r="AC3180">
        <v>30.799299999999999</v>
      </c>
      <c r="AD3180">
        <v>30.1</v>
      </c>
      <c r="AH3180" s="85">
        <f>IF(AND(M3180&lt;Variables!$G$6,M3180&gt;Variables!$G$5),0,1)</f>
        <v>1</v>
      </c>
      <c r="AI3180" s="85">
        <f t="shared" si="421"/>
        <v>0</v>
      </c>
      <c r="AJ3180" s="85">
        <f>IF(I3180&gt;Variables!$G$7,0,1)</f>
        <v>0</v>
      </c>
      <c r="AK3180" s="85">
        <f>IF(F3180&gt;Variables!$G$8,0,1)</f>
        <v>1</v>
      </c>
      <c r="AL3180" s="85">
        <f>IF(G3180&gt;Variables!$G$9,0,1)</f>
        <v>1</v>
      </c>
      <c r="AM3180" s="85">
        <f>IF(AND(K3180&gt;Variables!$G$10,K3180&lt;Variables!$G$11),0,1)</f>
        <v>0</v>
      </c>
      <c r="AN3180" s="103">
        <f>IF(H3180&lt;Variables!$G$13,1,0)</f>
        <v>0</v>
      </c>
      <c r="AO3180" s="101">
        <f>IF(R3180&lt;Variables!$G$12,0,1)</f>
        <v>0</v>
      </c>
      <c r="AP3180" s="86">
        <f t="shared" si="419"/>
        <v>1</v>
      </c>
      <c r="AR3180">
        <v>0</v>
      </c>
      <c r="AS3180">
        <v>0</v>
      </c>
      <c r="AT3180">
        <v>1</v>
      </c>
      <c r="AU3180">
        <v>0</v>
      </c>
      <c r="BA3180">
        <v>-1.06</v>
      </c>
    </row>
    <row r="3181" spans="3:53" ht="12.75" x14ac:dyDescent="0.2">
      <c r="C3181" t="s">
        <v>780</v>
      </c>
      <c r="D3181" t="s">
        <v>735</v>
      </c>
      <c r="E3181">
        <v>3.58</v>
      </c>
      <c r="F3181">
        <v>47.4</v>
      </c>
      <c r="G3181">
        <v>7.99</v>
      </c>
      <c r="H3181">
        <v>147.05000000000001</v>
      </c>
      <c r="I3181">
        <v>-9.7089999999999996</v>
      </c>
      <c r="J3181" t="s">
        <v>76</v>
      </c>
      <c r="K3181">
        <v>29.92</v>
      </c>
      <c r="L3181">
        <v>3.8531</v>
      </c>
      <c r="M3181">
        <v>-6.1093664841296569</v>
      </c>
      <c r="N3181">
        <v>3.970558</v>
      </c>
      <c r="O3181">
        <v>-8.8868617458805623</v>
      </c>
      <c r="P3181">
        <v>97950000</v>
      </c>
      <c r="Q3181">
        <v>2260000</v>
      </c>
      <c r="R3181">
        <v>43.34</v>
      </c>
      <c r="S3181">
        <v>24.963999999999999</v>
      </c>
      <c r="T3181">
        <v>5.3109999999999999</v>
      </c>
      <c r="U3181">
        <v>13.502800000000001</v>
      </c>
      <c r="V3181">
        <f t="shared" si="423"/>
        <v>1.9635262124315487</v>
      </c>
      <c r="AC3181">
        <v>3.88</v>
      </c>
      <c r="AD3181">
        <v>3.11</v>
      </c>
      <c r="AH3181" s="85">
        <f>IF(AND(M3181&lt;Variables!$G$6,M3181&gt;Variables!$G$5),0,1)</f>
        <v>1</v>
      </c>
      <c r="AI3181" s="85">
        <f t="shared" si="421"/>
        <v>1</v>
      </c>
      <c r="AJ3181" s="85">
        <f>IF(I3181&gt;Variables!$G$7,0,1)</f>
        <v>1</v>
      </c>
      <c r="AK3181" s="85">
        <f>IF(F3181&gt;Variables!$G$8,0,1)</f>
        <v>0</v>
      </c>
      <c r="AL3181" s="85">
        <f>IF(G3181&gt;Variables!$G$9,0,1)</f>
        <v>1</v>
      </c>
      <c r="AM3181" s="85">
        <f>IF(AND(K3181&gt;Variables!$G$10,K3181&lt;Variables!$G$11),0,1)</f>
        <v>1</v>
      </c>
      <c r="AN3181" s="103">
        <f>IF(H3181&lt;Variables!$G$13,1,0)</f>
        <v>1</v>
      </c>
      <c r="AO3181" s="101">
        <f>IF(R3181&lt;Variables!$G$12,0,1)</f>
        <v>1</v>
      </c>
      <c r="AP3181" s="86">
        <f t="shared" si="419"/>
        <v>0</v>
      </c>
      <c r="AR3181">
        <v>1</v>
      </c>
      <c r="AS3181">
        <v>0</v>
      </c>
      <c r="AT3181">
        <v>0</v>
      </c>
      <c r="AU3181">
        <v>0</v>
      </c>
      <c r="BA3181">
        <v>2</v>
      </c>
    </row>
    <row r="3182" spans="3:53" ht="12.75" x14ac:dyDescent="0.2">
      <c r="C3182" t="s">
        <v>780</v>
      </c>
      <c r="D3182" t="s">
        <v>775</v>
      </c>
      <c r="E3182">
        <v>52.9</v>
      </c>
      <c r="F3182">
        <v>29.89</v>
      </c>
      <c r="G3182">
        <v>28.68</v>
      </c>
      <c r="H3182">
        <v>90.25</v>
      </c>
      <c r="I3182">
        <v>-1.234</v>
      </c>
      <c r="J3182" t="s">
        <v>76</v>
      </c>
      <c r="K3182">
        <v>53.66</v>
      </c>
      <c r="L3182">
        <v>53.067712499999999</v>
      </c>
      <c r="M3182">
        <v>-3.5383332190924972</v>
      </c>
      <c r="N3182">
        <v>50.416324000000003</v>
      </c>
      <c r="O3182">
        <v>1.534574396975064</v>
      </c>
      <c r="P3182">
        <v>93450</v>
      </c>
      <c r="Q3182">
        <v>1280</v>
      </c>
      <c r="R3182">
        <v>73.010000000000005</v>
      </c>
      <c r="S3182">
        <v>24.963999999999999</v>
      </c>
      <c r="T3182">
        <v>5.3109999999999999</v>
      </c>
      <c r="U3182">
        <v>13.502800000000001</v>
      </c>
      <c r="V3182">
        <f t="shared" si="423"/>
        <v>2.5343147288888703</v>
      </c>
      <c r="AC3182">
        <v>55</v>
      </c>
      <c r="AD3182">
        <v>49.01</v>
      </c>
      <c r="AH3182" s="85">
        <f>IF(AND(M3182&lt;Variables!$G$6,M3182&gt;Variables!$G$5),0,1)</f>
        <v>0</v>
      </c>
      <c r="AI3182" s="85">
        <f t="shared" si="421"/>
        <v>0</v>
      </c>
      <c r="AJ3182" s="85">
        <f>IF(I3182&gt;Variables!$G$7,0,1)</f>
        <v>1</v>
      </c>
      <c r="AK3182" s="85">
        <f>IF(F3182&gt;Variables!$G$8,0,1)</f>
        <v>0</v>
      </c>
      <c r="AL3182" s="85">
        <f>IF(G3182&gt;Variables!$G$9,0,1)</f>
        <v>0</v>
      </c>
      <c r="AM3182" s="85">
        <f>IF(AND(K3182&gt;Variables!$G$10,K3182&lt;Variables!$G$11),0,1)</f>
        <v>0</v>
      </c>
      <c r="AN3182" s="103">
        <f>IF(H3182&lt;Variables!$G$13,1,0)</f>
        <v>1</v>
      </c>
      <c r="AO3182" s="101">
        <f>IF(R3182&lt;Variables!$G$12,0,1)</f>
        <v>1</v>
      </c>
      <c r="AP3182" s="86">
        <f t="shared" si="419"/>
        <v>0</v>
      </c>
      <c r="AR3182">
        <v>0</v>
      </c>
      <c r="AS3182">
        <v>0</v>
      </c>
      <c r="AT3182">
        <v>1</v>
      </c>
      <c r="AU3182">
        <v>0</v>
      </c>
      <c r="BA3182">
        <v>-2.25</v>
      </c>
    </row>
    <row r="3183" spans="3:53" ht="12.75" x14ac:dyDescent="0.2">
      <c r="C3183" t="s">
        <v>780</v>
      </c>
      <c r="D3183" t="s">
        <v>741</v>
      </c>
      <c r="E3183">
        <v>11.93</v>
      </c>
      <c r="F3183">
        <v>29.67</v>
      </c>
      <c r="G3183">
        <v>3.49</v>
      </c>
      <c r="H3183">
        <v>204.42</v>
      </c>
      <c r="I3183">
        <v>11.581</v>
      </c>
      <c r="J3183" t="s">
        <v>76</v>
      </c>
      <c r="K3183">
        <v>49.8</v>
      </c>
      <c r="L3183">
        <v>11.92555555555556</v>
      </c>
      <c r="M3183">
        <v>-4.658529768005946E-3</v>
      </c>
      <c r="N3183">
        <v>11.92184782608695</v>
      </c>
      <c r="O3183">
        <v>2.6440313272159791E-2</v>
      </c>
      <c r="P3183">
        <v>2170000</v>
      </c>
      <c r="Q3183">
        <v>82700</v>
      </c>
      <c r="R3183">
        <v>26.24</v>
      </c>
      <c r="S3183">
        <v>24.963999999999999</v>
      </c>
      <c r="T3183">
        <v>5.3109999999999999</v>
      </c>
      <c r="U3183">
        <v>13.502800000000001</v>
      </c>
      <c r="V3183">
        <f t="shared" si="423"/>
        <v>2.3650464310071744</v>
      </c>
      <c r="AC3183">
        <v>12</v>
      </c>
      <c r="AD3183">
        <v>11.87</v>
      </c>
      <c r="AH3183" s="85">
        <f>IF(AND(M3183&lt;Variables!$G$6,M3183&gt;Variables!$G$5),0,1)</f>
        <v>1</v>
      </c>
      <c r="AI3183" s="85">
        <f t="shared" si="421"/>
        <v>0</v>
      </c>
      <c r="AJ3183" s="85">
        <f>IF(I3183&gt;Variables!$G$7,0,1)</f>
        <v>0</v>
      </c>
      <c r="AK3183" s="85">
        <f>IF(F3183&gt;Variables!$G$8,0,1)</f>
        <v>0</v>
      </c>
      <c r="AL3183" s="85">
        <f>IF(G3183&gt;Variables!$G$9,0,1)</f>
        <v>1</v>
      </c>
      <c r="AM3183" s="85">
        <f>IF(AND(K3183&gt;Variables!$G$10,K3183&lt;Variables!$G$11),0,1)</f>
        <v>1</v>
      </c>
      <c r="AN3183" s="103">
        <f>IF(H3183&lt;Variables!$G$13,1,0)</f>
        <v>1</v>
      </c>
      <c r="AO3183" s="101">
        <f>IF(R3183&lt;Variables!$G$12,0,1)</f>
        <v>1</v>
      </c>
      <c r="AP3183" s="86">
        <f t="shared" ref="AP3183:AP3246" si="424">IF(J3183="Pass", 0,1)</f>
        <v>0</v>
      </c>
      <c r="AR3183">
        <v>0</v>
      </c>
      <c r="AS3183">
        <v>1</v>
      </c>
      <c r="AT3183">
        <v>0</v>
      </c>
      <c r="AU3183">
        <v>0</v>
      </c>
      <c r="BA3183">
        <v>0.46</v>
      </c>
    </row>
    <row r="3184" spans="3:53" ht="12.75" x14ac:dyDescent="0.2">
      <c r="C3184" t="s">
        <v>780</v>
      </c>
      <c r="D3184" t="s">
        <v>273</v>
      </c>
      <c r="E3184">
        <v>5.68</v>
      </c>
      <c r="F3184">
        <v>7.06</v>
      </c>
      <c r="G3184">
        <v>5.28</v>
      </c>
      <c r="H3184">
        <v>2600</v>
      </c>
      <c r="I3184">
        <v>5.258</v>
      </c>
      <c r="J3184" t="s">
        <v>76</v>
      </c>
      <c r="K3184">
        <v>53.08</v>
      </c>
      <c r="L3184">
        <v>5.681165</v>
      </c>
      <c r="M3184">
        <v>6.7503760232269061E-2</v>
      </c>
      <c r="N3184">
        <v>5.6878479999999998</v>
      </c>
      <c r="O3184">
        <v>-5.007166154932733E-2</v>
      </c>
      <c r="P3184">
        <v>1205000</v>
      </c>
      <c r="Q3184">
        <v>2147000</v>
      </c>
      <c r="R3184">
        <v>0.56000000000000005</v>
      </c>
      <c r="S3184">
        <v>24.963999999999999</v>
      </c>
      <c r="T3184">
        <v>5.3109999999999999</v>
      </c>
      <c r="U3184">
        <v>13.502800000000001</v>
      </c>
      <c r="V3184">
        <f t="shared" si="423"/>
        <v>2.3965532535865446</v>
      </c>
      <c r="AC3184">
        <v>6.09</v>
      </c>
      <c r="AD3184">
        <v>5.6749999999999998</v>
      </c>
      <c r="AH3184" s="85">
        <f>IF(AND(M3184&lt;Variables!$G$6,M3184&gt;Variables!$G$5),0,1)</f>
        <v>1</v>
      </c>
      <c r="AI3184" s="85">
        <f t="shared" si="421"/>
        <v>1</v>
      </c>
      <c r="AJ3184" s="85">
        <f>IF(I3184&gt;Variables!$G$7,0,1)</f>
        <v>0</v>
      </c>
      <c r="AK3184" s="85">
        <f>IF(F3184&gt;Variables!$G$8,0,1)</f>
        <v>1</v>
      </c>
      <c r="AL3184" s="85">
        <f>IF(G3184&gt;Variables!$G$9,0,1)</f>
        <v>1</v>
      </c>
      <c r="AM3184" s="85">
        <f>IF(AND(K3184&gt;Variables!$G$10,K3184&lt;Variables!$G$11),0,1)</f>
        <v>0</v>
      </c>
      <c r="AN3184" s="103">
        <f>IF(H3184&lt;Variables!$G$13,1,0)</f>
        <v>0</v>
      </c>
      <c r="AO3184" s="101">
        <f>IF(R3184&lt;Variables!$G$12,0,1)</f>
        <v>0</v>
      </c>
      <c r="AP3184" s="86">
        <f t="shared" si="424"/>
        <v>0</v>
      </c>
      <c r="AR3184">
        <v>1</v>
      </c>
      <c r="AS3184">
        <v>0</v>
      </c>
      <c r="AT3184">
        <v>0</v>
      </c>
      <c r="AU3184">
        <v>0</v>
      </c>
      <c r="BA3184">
        <v>1.22</v>
      </c>
    </row>
    <row r="3185" spans="3:53" ht="12.75" x14ac:dyDescent="0.2">
      <c r="C3185" t="s">
        <v>780</v>
      </c>
      <c r="D3185" t="s">
        <v>306</v>
      </c>
      <c r="E3185">
        <v>24.88</v>
      </c>
      <c r="F3185">
        <v>5.27</v>
      </c>
      <c r="G3185">
        <v>8.2899999999999991</v>
      </c>
      <c r="H3185">
        <v>8230</v>
      </c>
      <c r="I3185">
        <v>-15.89</v>
      </c>
      <c r="J3185" t="s">
        <v>76</v>
      </c>
      <c r="K3185">
        <v>51.55</v>
      </c>
      <c r="L3185">
        <v>24.789355</v>
      </c>
      <c r="M3185">
        <v>0.25109568199737659</v>
      </c>
      <c r="N3185">
        <v>24.952643999999999</v>
      </c>
      <c r="O3185">
        <v>-0.40494305934071811</v>
      </c>
      <c r="P3185">
        <v>6744000</v>
      </c>
      <c r="Q3185">
        <v>5849000</v>
      </c>
      <c r="R3185">
        <v>1.1499999999999999</v>
      </c>
      <c r="S3185">
        <v>24.963999999999999</v>
      </c>
      <c r="T3185">
        <v>5.3109999999999999</v>
      </c>
      <c r="U3185">
        <v>13.502800000000001</v>
      </c>
      <c r="V3185">
        <f t="shared" si="423"/>
        <v>2.3754055075571752</v>
      </c>
      <c r="AC3185">
        <v>25.1</v>
      </c>
      <c r="AD3185">
        <v>24.08</v>
      </c>
      <c r="AH3185" s="85">
        <f>IF(AND(M3185&lt;Variables!$G$6,M3185&gt;Variables!$G$5),0,1)</f>
        <v>1</v>
      </c>
      <c r="AI3185" s="85">
        <f t="shared" si="421"/>
        <v>1</v>
      </c>
      <c r="AJ3185" s="85">
        <f>IF(I3185&gt;Variables!$G$7,0,1)</f>
        <v>1</v>
      </c>
      <c r="AK3185" s="85">
        <f>IF(F3185&gt;Variables!$G$8,0,1)</f>
        <v>1</v>
      </c>
      <c r="AL3185" s="85">
        <f>IF(G3185&gt;Variables!$G$9,0,1)</f>
        <v>1</v>
      </c>
      <c r="AM3185" s="85">
        <f>IF(AND(K3185&gt;Variables!$G$10,K3185&lt;Variables!$G$11),0,1)</f>
        <v>0</v>
      </c>
      <c r="AN3185" s="103">
        <f>IF(H3185&lt;Variables!$G$13,1,0)</f>
        <v>0</v>
      </c>
      <c r="AO3185" s="101">
        <f>IF(R3185&lt;Variables!$G$12,0,1)</f>
        <v>0</v>
      </c>
      <c r="AP3185" s="86">
        <f t="shared" si="424"/>
        <v>0</v>
      </c>
      <c r="AR3185">
        <v>0</v>
      </c>
      <c r="AS3185">
        <v>0</v>
      </c>
      <c r="AT3185">
        <v>1</v>
      </c>
      <c r="AU3185">
        <v>0</v>
      </c>
      <c r="BA3185">
        <v>-2.25</v>
      </c>
    </row>
    <row r="3186" spans="3:53" ht="12.75" x14ac:dyDescent="0.2">
      <c r="C3186" t="s">
        <v>780</v>
      </c>
      <c r="D3186" t="s">
        <v>769</v>
      </c>
      <c r="E3186">
        <v>41.61</v>
      </c>
      <c r="F3186">
        <v>6.5</v>
      </c>
      <c r="G3186">
        <v>3.45</v>
      </c>
      <c r="H3186">
        <v>-99999</v>
      </c>
      <c r="I3186">
        <v>443.06400000000002</v>
      </c>
      <c r="J3186" t="s">
        <v>78</v>
      </c>
      <c r="K3186">
        <v>72.72</v>
      </c>
      <c r="L3186">
        <v>-99999</v>
      </c>
      <c r="M3186">
        <v>-99999</v>
      </c>
      <c r="N3186">
        <v>42.054499999999997</v>
      </c>
      <c r="O3186">
        <v>-1.0593396663852921</v>
      </c>
      <c r="P3186">
        <v>221055</v>
      </c>
      <c r="Q3186">
        <v>192114</v>
      </c>
      <c r="R3186">
        <v>1.1499999999999999</v>
      </c>
      <c r="S3186">
        <v>24.963999999999999</v>
      </c>
      <c r="T3186">
        <v>5.3109999999999999</v>
      </c>
      <c r="U3186">
        <v>13.502800000000001</v>
      </c>
      <c r="V3186"/>
      <c r="AC3186">
        <v>42.74</v>
      </c>
      <c r="AD3186">
        <v>41.45</v>
      </c>
      <c r="AH3186" s="85">
        <f>IF(AND(M3186&lt;Variables!$G$6,M3186&gt;Variables!$G$5),0,1)</f>
        <v>1</v>
      </c>
      <c r="AI3186" s="85">
        <f t="shared" si="421"/>
        <v>1</v>
      </c>
      <c r="AJ3186" s="85">
        <f>IF(I3186&gt;Variables!$G$7,0,1)</f>
        <v>0</v>
      </c>
      <c r="AK3186" s="85">
        <f>IF(F3186&gt;Variables!$G$8,0,1)</f>
        <v>1</v>
      </c>
      <c r="AL3186" s="85">
        <f>IF(G3186&gt;Variables!$G$9,0,1)</f>
        <v>1</v>
      </c>
      <c r="AM3186" s="85">
        <f>IF(AND(K3186&gt;Variables!$G$10,K3186&lt;Variables!$G$11),0,1)</f>
        <v>0</v>
      </c>
      <c r="AN3186" s="103">
        <f>IF(H3186&lt;Variables!$G$13,1,0)</f>
        <v>1</v>
      </c>
      <c r="AO3186" s="101">
        <f>IF(R3186&lt;Variables!$G$12,0,1)</f>
        <v>0</v>
      </c>
      <c r="AP3186" s="86">
        <f t="shared" si="424"/>
        <v>1</v>
      </c>
      <c r="AR3186">
        <v>1</v>
      </c>
      <c r="AS3186">
        <v>0</v>
      </c>
      <c r="AT3186">
        <v>0</v>
      </c>
      <c r="AU3186">
        <v>0</v>
      </c>
      <c r="BA3186">
        <v>2</v>
      </c>
    </row>
    <row r="3187" spans="3:53" ht="12.75" x14ac:dyDescent="0.2">
      <c r="C3187" t="s">
        <v>780</v>
      </c>
      <c r="D3187" t="s">
        <v>750</v>
      </c>
      <c r="E3187">
        <v>21.04</v>
      </c>
      <c r="F3187">
        <v>5.04</v>
      </c>
      <c r="G3187">
        <v>0.39</v>
      </c>
      <c r="H3187">
        <v>-99999</v>
      </c>
      <c r="I3187">
        <v>-50.718000000000004</v>
      </c>
      <c r="J3187" t="s">
        <v>76</v>
      </c>
      <c r="K3187">
        <v>53.93</v>
      </c>
      <c r="L3187">
        <v>20.912500000000001</v>
      </c>
      <c r="M3187">
        <v>-0.29886431560071719</v>
      </c>
      <c r="N3187">
        <v>20.920245454545451</v>
      </c>
      <c r="O3187">
        <v>-0.3357773918000922</v>
      </c>
      <c r="P3187">
        <v>160484</v>
      </c>
      <c r="Q3187">
        <v>8253</v>
      </c>
      <c r="R3187">
        <v>19.45</v>
      </c>
      <c r="S3187">
        <v>24.963999999999999</v>
      </c>
      <c r="T3187">
        <v>5.3109999999999999</v>
      </c>
      <c r="U3187">
        <v>13.502800000000001</v>
      </c>
      <c r="V3187">
        <f t="shared" ref="V3187:V3209" si="425">1.849 + (0.01036 * K3187) + (0.1184 * M3187) - (0.002888 * K3187 * M3187)</f>
        <v>2.4188773343693959</v>
      </c>
      <c r="AC3187">
        <v>21.04</v>
      </c>
      <c r="AD3187">
        <v>20.79</v>
      </c>
      <c r="AH3187" s="85">
        <f>IF(AND(M3187&lt;Variables!$G$6,M3187&gt;Variables!$G$5),0,1)</f>
        <v>1</v>
      </c>
      <c r="AI3187" s="85">
        <f t="shared" si="421"/>
        <v>1</v>
      </c>
      <c r="AJ3187" s="85">
        <f>IF(I3187&gt;Variables!$G$7,0,1)</f>
        <v>1</v>
      </c>
      <c r="AK3187" s="85">
        <f>IF(F3187&gt;Variables!$G$8,0,1)</f>
        <v>1</v>
      </c>
      <c r="AL3187" s="85">
        <f>IF(G3187&gt;Variables!$G$9,0,1)</f>
        <v>1</v>
      </c>
      <c r="AM3187" s="85">
        <f>IF(AND(K3187&gt;Variables!$G$10,K3187&lt;Variables!$G$11),0,1)</f>
        <v>0</v>
      </c>
      <c r="AN3187" s="103">
        <f>IF(H3187&lt;Variables!$G$13,1,0)</f>
        <v>1</v>
      </c>
      <c r="AO3187" s="101">
        <f>IF(R3187&lt;Variables!$G$12,0,1)</f>
        <v>1</v>
      </c>
      <c r="AP3187" s="86">
        <f t="shared" si="424"/>
        <v>0</v>
      </c>
      <c r="AR3187">
        <v>0</v>
      </c>
      <c r="AS3187">
        <v>0</v>
      </c>
      <c r="AT3187">
        <v>0</v>
      </c>
      <c r="AU3187">
        <v>0</v>
      </c>
      <c r="BA3187">
        <v>0</v>
      </c>
    </row>
    <row r="3188" spans="3:53" ht="12.75" x14ac:dyDescent="0.2">
      <c r="C3188" t="s">
        <v>780</v>
      </c>
      <c r="D3188" t="s">
        <v>777</v>
      </c>
      <c r="E3188">
        <v>18.98</v>
      </c>
      <c r="F3188">
        <v>5.13</v>
      </c>
      <c r="G3188">
        <v>1.06</v>
      </c>
      <c r="H3188">
        <v>-99999</v>
      </c>
      <c r="I3188">
        <v>-1.107</v>
      </c>
      <c r="J3188" t="s">
        <v>76</v>
      </c>
      <c r="K3188">
        <v>75.92</v>
      </c>
      <c r="L3188">
        <v>18.932500000000001</v>
      </c>
      <c r="M3188">
        <v>0.25089132444209389</v>
      </c>
      <c r="N3188">
        <v>18.908750000000001</v>
      </c>
      <c r="O3188">
        <v>0.37680967805909499</v>
      </c>
      <c r="P3188">
        <v>15133</v>
      </c>
      <c r="Q3188">
        <v>66046</v>
      </c>
      <c r="R3188">
        <v>0.23</v>
      </c>
      <c r="S3188">
        <v>24.963999999999999</v>
      </c>
      <c r="T3188">
        <v>5.3109999999999999</v>
      </c>
      <c r="U3188">
        <v>13.502800000000001</v>
      </c>
      <c r="V3188">
        <f t="shared" si="425"/>
        <v>2.6102270637263967</v>
      </c>
      <c r="AC3188">
        <v>18.98</v>
      </c>
      <c r="AD3188">
        <v>18.79</v>
      </c>
      <c r="AH3188" s="85">
        <f>IF(AND(M3188&lt;Variables!$G$6,M3188&gt;Variables!$G$5),0,1)</f>
        <v>1</v>
      </c>
      <c r="AI3188" s="85">
        <f t="shared" si="421"/>
        <v>0</v>
      </c>
      <c r="AJ3188" s="85">
        <f>IF(I3188&gt;Variables!$G$7,0,1)</f>
        <v>1</v>
      </c>
      <c r="AK3188" s="85">
        <f>IF(F3188&gt;Variables!$G$8,0,1)</f>
        <v>1</v>
      </c>
      <c r="AL3188" s="85">
        <f>IF(G3188&gt;Variables!$G$9,0,1)</f>
        <v>1</v>
      </c>
      <c r="AM3188" s="85">
        <f>IF(AND(K3188&gt;Variables!$G$10,K3188&lt;Variables!$G$11),0,1)</f>
        <v>1</v>
      </c>
      <c r="AN3188" s="103">
        <f>IF(H3188&lt;Variables!$G$13,1,0)</f>
        <v>1</v>
      </c>
      <c r="AO3188" s="101">
        <f>IF(R3188&lt;Variables!$G$12,0,1)</f>
        <v>0</v>
      </c>
      <c r="AP3188" s="86">
        <f t="shared" si="424"/>
        <v>0</v>
      </c>
      <c r="AR3188">
        <v>0</v>
      </c>
      <c r="AS3188">
        <v>0</v>
      </c>
      <c r="AT3188">
        <v>0</v>
      </c>
      <c r="AU3188">
        <v>0</v>
      </c>
      <c r="BA3188">
        <v>0</v>
      </c>
    </row>
    <row r="3189" spans="3:53" ht="12.75" x14ac:dyDescent="0.2">
      <c r="C3189" t="s">
        <v>780</v>
      </c>
      <c r="D3189" t="s">
        <v>749</v>
      </c>
      <c r="E3189">
        <v>15.72</v>
      </c>
      <c r="F3189">
        <v>5.3</v>
      </c>
      <c r="G3189">
        <v>3.8</v>
      </c>
      <c r="H3189">
        <v>59870</v>
      </c>
      <c r="I3189">
        <v>0.73899999999999999</v>
      </c>
      <c r="J3189" t="s">
        <v>78</v>
      </c>
      <c r="K3189">
        <v>54.54</v>
      </c>
      <c r="L3189">
        <v>15.67385</v>
      </c>
      <c r="M3189">
        <v>0.33335779020469769</v>
      </c>
      <c r="N3189">
        <v>15.753386000000001</v>
      </c>
      <c r="O3189">
        <v>-0.17320720764412259</v>
      </c>
      <c r="P3189">
        <v>85808000</v>
      </c>
      <c r="Q3189">
        <v>77372000</v>
      </c>
      <c r="R3189">
        <v>1.1100000000000001</v>
      </c>
      <c r="S3189">
        <v>24.963999999999999</v>
      </c>
      <c r="T3189">
        <v>5.3109999999999999</v>
      </c>
      <c r="U3189">
        <v>13.502800000000001</v>
      </c>
      <c r="V3189">
        <f t="shared" si="425"/>
        <v>2.4009962701212531</v>
      </c>
      <c r="AC3189">
        <v>16.059999999999999</v>
      </c>
      <c r="AD3189">
        <v>15.692299999999999</v>
      </c>
      <c r="AH3189" s="85">
        <f>IF(AND(M3189&lt;Variables!$G$6,M3189&gt;Variables!$G$5),0,1)</f>
        <v>1</v>
      </c>
      <c r="AI3189" s="85">
        <f t="shared" si="421"/>
        <v>1</v>
      </c>
      <c r="AJ3189" s="85">
        <f>IF(I3189&gt;Variables!$G$7,0,1)</f>
        <v>0</v>
      </c>
      <c r="AK3189" s="85">
        <f>IF(F3189&gt;Variables!$G$8,0,1)</f>
        <v>1</v>
      </c>
      <c r="AL3189" s="85">
        <f>IF(G3189&gt;Variables!$G$9,0,1)</f>
        <v>1</v>
      </c>
      <c r="AM3189" s="85">
        <f>IF(AND(K3189&gt;Variables!$G$10,K3189&lt;Variables!$G$11),0,1)</f>
        <v>0</v>
      </c>
      <c r="AN3189" s="103">
        <f>IF(H3189&lt;Variables!$G$13,1,0)</f>
        <v>0</v>
      </c>
      <c r="AO3189" s="101">
        <f>IF(R3189&lt;Variables!$G$12,0,1)</f>
        <v>0</v>
      </c>
      <c r="AP3189" s="86">
        <f t="shared" si="424"/>
        <v>1</v>
      </c>
      <c r="AR3189">
        <v>1</v>
      </c>
      <c r="AS3189">
        <v>0</v>
      </c>
      <c r="AT3189">
        <v>0</v>
      </c>
      <c r="AU3189">
        <v>0</v>
      </c>
      <c r="BA3189">
        <v>1.03</v>
      </c>
    </row>
    <row r="3190" spans="3:53" ht="12.75" x14ac:dyDescent="0.2">
      <c r="C3190" t="s">
        <v>781</v>
      </c>
      <c r="D3190" t="s">
        <v>383</v>
      </c>
      <c r="E3190">
        <v>1.24</v>
      </c>
      <c r="F3190">
        <v>6.47</v>
      </c>
      <c r="G3190">
        <v>-0.4</v>
      </c>
      <c r="H3190">
        <v>2070</v>
      </c>
      <c r="I3190">
        <v>-3.1930000000000001</v>
      </c>
      <c r="J3190" t="s">
        <v>78</v>
      </c>
      <c r="K3190">
        <v>46.05</v>
      </c>
      <c r="L3190">
        <v>1.2402200000000001</v>
      </c>
      <c r="M3190">
        <v>-0.4208930673590171</v>
      </c>
      <c r="N3190">
        <v>1.2512760000000001</v>
      </c>
      <c r="O3190">
        <v>-1.3007521921622369</v>
      </c>
      <c r="P3190">
        <v>25616000</v>
      </c>
      <c r="Q3190">
        <v>18512000</v>
      </c>
      <c r="R3190">
        <v>1.38</v>
      </c>
      <c r="S3190">
        <v>24.18</v>
      </c>
      <c r="T3190">
        <v>5.6449999999999996</v>
      </c>
      <c r="U3190">
        <v>13.384</v>
      </c>
      <c r="V3190">
        <f t="shared" si="425"/>
        <v>2.3322198399961294</v>
      </c>
      <c r="AC3190">
        <v>1.2549999999999999</v>
      </c>
      <c r="AD3190">
        <v>1.19</v>
      </c>
      <c r="AH3190" s="85">
        <f>IF(AND(M3190&lt;Variables!$G$6,M3190&gt;Variables!$G$5),0,1)</f>
        <v>1</v>
      </c>
      <c r="AI3190" s="85">
        <f t="shared" si="421"/>
        <v>1</v>
      </c>
      <c r="AJ3190" s="85">
        <f>IF(I3190&gt;Variables!$G$7,0,1)</f>
        <v>1</v>
      </c>
      <c r="AK3190" s="85">
        <f>IF(F3190&gt;Variables!$G$8,0,1)</f>
        <v>1</v>
      </c>
      <c r="AL3190" s="85">
        <f>IF(G3190&gt;Variables!$G$9,0,1)</f>
        <v>1</v>
      </c>
      <c r="AM3190" s="85">
        <f>IF(AND(K3190&gt;Variables!$G$10,K3190&lt;Variables!$G$11),0,1)</f>
        <v>1</v>
      </c>
      <c r="AN3190" s="103">
        <f>IF(H3190&lt;Variables!$G$13,1,0)</f>
        <v>1</v>
      </c>
      <c r="AO3190" s="101">
        <f>IF(R3190&lt;Variables!$G$12,0,1)</f>
        <v>0</v>
      </c>
      <c r="AP3190" s="86">
        <f t="shared" si="424"/>
        <v>1</v>
      </c>
      <c r="AR3190">
        <v>0</v>
      </c>
      <c r="AS3190">
        <v>0</v>
      </c>
      <c r="AT3190">
        <v>1</v>
      </c>
      <c r="AU3190">
        <v>0</v>
      </c>
      <c r="BA3190">
        <v>-2.25</v>
      </c>
    </row>
    <row r="3191" spans="3:53" ht="12.75" x14ac:dyDescent="0.2">
      <c r="C3191" t="s">
        <v>781</v>
      </c>
      <c r="D3191" t="s">
        <v>608</v>
      </c>
      <c r="E3191">
        <v>33.22</v>
      </c>
      <c r="F3191">
        <v>6.71</v>
      </c>
      <c r="G3191">
        <v>3.17</v>
      </c>
      <c r="H3191">
        <v>7460</v>
      </c>
      <c r="I3191">
        <v>-26.177</v>
      </c>
      <c r="J3191" t="s">
        <v>78</v>
      </c>
      <c r="K3191">
        <v>51</v>
      </c>
      <c r="L3191">
        <v>33.16178</v>
      </c>
      <c r="M3191">
        <v>0.20571875212970059</v>
      </c>
      <c r="N3191">
        <v>33.197746000000002</v>
      </c>
      <c r="O3191">
        <v>9.715719856402838E-2</v>
      </c>
      <c r="P3191">
        <v>16761000</v>
      </c>
      <c r="Q3191">
        <v>19007000</v>
      </c>
      <c r="R3191">
        <v>0.88</v>
      </c>
      <c r="S3191">
        <v>24.18</v>
      </c>
      <c r="T3191">
        <v>5.6449999999999996</v>
      </c>
      <c r="U3191">
        <v>13.384</v>
      </c>
      <c r="V3191">
        <f t="shared" si="425"/>
        <v>2.3714171966884772</v>
      </c>
      <c r="AC3191">
        <v>33.61</v>
      </c>
      <c r="AD3191">
        <v>30.7</v>
      </c>
      <c r="AH3191" s="85">
        <f>IF(AND(M3191&lt;Variables!$G$6,M3191&gt;Variables!$G$5),0,1)</f>
        <v>1</v>
      </c>
      <c r="AI3191" s="85">
        <f t="shared" si="421"/>
        <v>1</v>
      </c>
      <c r="AJ3191" s="85">
        <f>IF(I3191&gt;Variables!$G$7,0,1)</f>
        <v>1</v>
      </c>
      <c r="AK3191" s="85">
        <f>IF(F3191&gt;Variables!$G$8,0,1)</f>
        <v>1</v>
      </c>
      <c r="AL3191" s="85">
        <f>IF(G3191&gt;Variables!$G$9,0,1)</f>
        <v>1</v>
      </c>
      <c r="AM3191" s="85">
        <f>IF(AND(K3191&gt;Variables!$G$10,K3191&lt;Variables!$G$11),0,1)</f>
        <v>0</v>
      </c>
      <c r="AN3191" s="103">
        <f>IF(H3191&lt;Variables!$G$13,1,0)</f>
        <v>0</v>
      </c>
      <c r="AO3191" s="101">
        <f>IF(R3191&lt;Variables!$G$12,0,1)</f>
        <v>0</v>
      </c>
      <c r="AP3191" s="86">
        <f t="shared" si="424"/>
        <v>1</v>
      </c>
      <c r="AR3191">
        <v>0</v>
      </c>
      <c r="AS3191">
        <v>0</v>
      </c>
      <c r="AT3191">
        <v>1</v>
      </c>
      <c r="AU3191">
        <v>0</v>
      </c>
      <c r="BA3191">
        <v>-1.2</v>
      </c>
    </row>
    <row r="3192" spans="3:53" ht="12.75" x14ac:dyDescent="0.2">
      <c r="C3192" t="s">
        <v>781</v>
      </c>
      <c r="D3192" t="s">
        <v>743</v>
      </c>
      <c r="E3192">
        <v>58.82</v>
      </c>
      <c r="F3192">
        <v>8.2899999999999991</v>
      </c>
      <c r="G3192">
        <v>1.83</v>
      </c>
      <c r="H3192">
        <v>8440</v>
      </c>
      <c r="I3192">
        <v>-0.371</v>
      </c>
      <c r="J3192" t="s">
        <v>78</v>
      </c>
      <c r="K3192">
        <v>48.63</v>
      </c>
      <c r="L3192">
        <v>59.045374999999993</v>
      </c>
      <c r="M3192">
        <v>-5.6524325571634337E-2</v>
      </c>
      <c r="N3192">
        <v>58.913670000000003</v>
      </c>
      <c r="O3192">
        <v>0.16690523608528249</v>
      </c>
      <c r="P3192">
        <v>2826000</v>
      </c>
      <c r="Q3192">
        <v>1356000</v>
      </c>
      <c r="R3192">
        <v>2.08</v>
      </c>
      <c r="S3192">
        <v>24.18</v>
      </c>
      <c r="T3192">
        <v>5.6449999999999996</v>
      </c>
      <c r="U3192">
        <v>13.384</v>
      </c>
      <c r="V3192">
        <f t="shared" si="425"/>
        <v>2.3540527905792787</v>
      </c>
      <c r="AC3192">
        <v>59.34</v>
      </c>
      <c r="AD3192">
        <v>58.25</v>
      </c>
      <c r="AH3192" s="85">
        <f>IF(AND(M3192&lt;Variables!$G$6,M3192&gt;Variables!$G$5),0,1)</f>
        <v>1</v>
      </c>
      <c r="AI3192" s="85">
        <f t="shared" si="421"/>
        <v>0</v>
      </c>
      <c r="AJ3192" s="85">
        <f>IF(I3192&gt;Variables!$G$7,0,1)</f>
        <v>1</v>
      </c>
      <c r="AK3192" s="85">
        <f>IF(F3192&gt;Variables!$G$8,0,1)</f>
        <v>1</v>
      </c>
      <c r="AL3192" s="85">
        <f>IF(G3192&gt;Variables!$G$9,0,1)</f>
        <v>1</v>
      </c>
      <c r="AM3192" s="85">
        <f>IF(AND(K3192&gt;Variables!$G$10,K3192&lt;Variables!$G$11),0,1)</f>
        <v>1</v>
      </c>
      <c r="AN3192" s="103">
        <f>IF(H3192&lt;Variables!$G$13,1,0)</f>
        <v>0</v>
      </c>
      <c r="AO3192" s="101">
        <f>IF(R3192&lt;Variables!$G$12,0,1)</f>
        <v>1</v>
      </c>
      <c r="AP3192" s="86">
        <f t="shared" si="424"/>
        <v>1</v>
      </c>
      <c r="AR3192">
        <v>0</v>
      </c>
      <c r="AS3192">
        <v>0</v>
      </c>
      <c r="AT3192">
        <v>0</v>
      </c>
      <c r="AU3192">
        <v>1</v>
      </c>
      <c r="BA3192">
        <v>-0.19</v>
      </c>
    </row>
    <row r="3193" spans="3:53" ht="12.75" x14ac:dyDescent="0.2">
      <c r="C3193" t="s">
        <v>781</v>
      </c>
      <c r="D3193" t="s">
        <v>463</v>
      </c>
      <c r="E3193">
        <v>87.55</v>
      </c>
      <c r="F3193">
        <v>8.41</v>
      </c>
      <c r="G3193">
        <v>6.38</v>
      </c>
      <c r="H3193">
        <v>2540</v>
      </c>
      <c r="I3193">
        <v>-13.971</v>
      </c>
      <c r="J3193" t="s">
        <v>78</v>
      </c>
      <c r="K3193">
        <v>35.11</v>
      </c>
      <c r="L3193">
        <v>87.995887500000009</v>
      </c>
      <c r="M3193">
        <v>-0.50671402115242259</v>
      </c>
      <c r="N3193">
        <v>89.31506785714285</v>
      </c>
      <c r="O3193">
        <v>-1.9762262958429739</v>
      </c>
      <c r="P3193">
        <v>84871</v>
      </c>
      <c r="Q3193">
        <v>197425</v>
      </c>
      <c r="R3193">
        <v>0.43</v>
      </c>
      <c r="S3193">
        <v>24.18</v>
      </c>
      <c r="T3193">
        <v>5.6449999999999996</v>
      </c>
      <c r="U3193">
        <v>13.384</v>
      </c>
      <c r="V3193">
        <f t="shared" si="425"/>
        <v>2.2041242860638794</v>
      </c>
      <c r="AC3193">
        <v>89.06</v>
      </c>
      <c r="AD3193">
        <v>85.55</v>
      </c>
      <c r="AH3193" s="85">
        <f>IF(AND(M3193&lt;Variables!$G$6,M3193&gt;Variables!$G$5),0,1)</f>
        <v>1</v>
      </c>
      <c r="AI3193" s="85">
        <f t="shared" si="421"/>
        <v>1</v>
      </c>
      <c r="AJ3193" s="85">
        <f>IF(I3193&gt;Variables!$G$7,0,1)</f>
        <v>1</v>
      </c>
      <c r="AK3193" s="85">
        <f>IF(F3193&gt;Variables!$G$8,0,1)</f>
        <v>1</v>
      </c>
      <c r="AL3193" s="85">
        <f>IF(G3193&gt;Variables!$G$9,0,1)</f>
        <v>1</v>
      </c>
      <c r="AM3193" s="85">
        <f>IF(AND(K3193&gt;Variables!$G$10,K3193&lt;Variables!$G$11),0,1)</f>
        <v>1</v>
      </c>
      <c r="AN3193" s="103">
        <f>IF(H3193&lt;Variables!$G$13,1,0)</f>
        <v>0</v>
      </c>
      <c r="AO3193" s="101">
        <f>IF(R3193&lt;Variables!$G$12,0,1)</f>
        <v>0</v>
      </c>
      <c r="AP3193" s="86">
        <f t="shared" si="424"/>
        <v>1</v>
      </c>
      <c r="AR3193">
        <v>0</v>
      </c>
      <c r="AS3193">
        <v>0</v>
      </c>
      <c r="AT3193">
        <v>1</v>
      </c>
      <c r="AU3193">
        <v>0</v>
      </c>
      <c r="BA3193">
        <v>-2.25</v>
      </c>
    </row>
    <row r="3194" spans="3:53" ht="12.75" x14ac:dyDescent="0.2">
      <c r="C3194" t="s">
        <v>781</v>
      </c>
      <c r="D3194" t="s">
        <v>697</v>
      </c>
      <c r="E3194">
        <v>3.82</v>
      </c>
      <c r="F3194">
        <v>31.03</v>
      </c>
      <c r="G3194">
        <v>22.61</v>
      </c>
      <c r="H3194">
        <v>-99999</v>
      </c>
      <c r="I3194">
        <v>-21.79</v>
      </c>
      <c r="J3194" t="s">
        <v>78</v>
      </c>
      <c r="K3194">
        <v>49.67</v>
      </c>
      <c r="L3194">
        <v>3.8593181818181819</v>
      </c>
      <c r="M3194">
        <v>-0.24144632236029559</v>
      </c>
      <c r="N3194">
        <v>3.8492656250000001</v>
      </c>
      <c r="O3194">
        <v>1.9078314451213111E-2</v>
      </c>
      <c r="P3194">
        <v>157691</v>
      </c>
      <c r="Q3194">
        <v>53701</v>
      </c>
      <c r="R3194">
        <v>2.94</v>
      </c>
      <c r="S3194">
        <v>24.18</v>
      </c>
      <c r="T3194">
        <v>5.6449999999999996</v>
      </c>
      <c r="U3194">
        <v>13.384</v>
      </c>
      <c r="V3194">
        <f t="shared" si="425"/>
        <v>2.3696286963783053</v>
      </c>
      <c r="AC3194">
        <v>4.42</v>
      </c>
      <c r="AD3194">
        <v>3.6</v>
      </c>
      <c r="AH3194" s="85">
        <f>IF(AND(M3194&lt;Variables!$G$6,M3194&gt;Variables!$G$5),0,1)</f>
        <v>1</v>
      </c>
      <c r="AI3194" s="85">
        <f t="shared" si="421"/>
        <v>0</v>
      </c>
      <c r="AJ3194" s="85">
        <f>IF(I3194&gt;Variables!$G$7,0,1)</f>
        <v>1</v>
      </c>
      <c r="AK3194" s="85">
        <f>IF(F3194&gt;Variables!$G$8,0,1)</f>
        <v>0</v>
      </c>
      <c r="AL3194" s="85">
        <f>IF(G3194&gt;Variables!$G$9,0,1)</f>
        <v>0</v>
      </c>
      <c r="AM3194" s="85">
        <f>IF(AND(K3194&gt;Variables!$G$10,K3194&lt;Variables!$G$11),0,1)</f>
        <v>1</v>
      </c>
      <c r="AN3194" s="103">
        <f>IF(H3194&lt;Variables!$G$13,1,0)</f>
        <v>1</v>
      </c>
      <c r="AO3194" s="101">
        <f>IF(R3194&lt;Variables!$G$12,0,1)</f>
        <v>1</v>
      </c>
      <c r="AP3194" s="86">
        <f t="shared" si="424"/>
        <v>1</v>
      </c>
      <c r="AR3194">
        <v>0</v>
      </c>
      <c r="AS3194">
        <v>0</v>
      </c>
      <c r="AT3194">
        <v>1</v>
      </c>
      <c r="AU3194">
        <v>0</v>
      </c>
      <c r="BA3194">
        <v>-2.25</v>
      </c>
    </row>
    <row r="3195" spans="3:53" ht="12.75" x14ac:dyDescent="0.2">
      <c r="C3195" t="s">
        <v>781</v>
      </c>
      <c r="D3195" t="s">
        <v>747</v>
      </c>
      <c r="E3195">
        <v>11</v>
      </c>
      <c r="F3195">
        <v>16.649999999999999</v>
      </c>
      <c r="G3195">
        <v>-17.63</v>
      </c>
      <c r="H3195">
        <v>191.97</v>
      </c>
      <c r="I3195">
        <v>-7.6459999999999999</v>
      </c>
      <c r="J3195" t="s">
        <v>78</v>
      </c>
      <c r="K3195">
        <v>41.69</v>
      </c>
      <c r="L3195">
        <v>10.99215263157895</v>
      </c>
      <c r="M3195">
        <v>-0.74919476047264832</v>
      </c>
      <c r="N3195">
        <v>11.14361632653061</v>
      </c>
      <c r="O3195">
        <v>-2.0982086934736399</v>
      </c>
      <c r="P3195">
        <v>3480000</v>
      </c>
      <c r="Q3195">
        <v>0</v>
      </c>
      <c r="R3195">
        <v>1</v>
      </c>
      <c r="S3195">
        <v>24.18</v>
      </c>
      <c r="T3195">
        <v>5.6449999999999996</v>
      </c>
      <c r="U3195">
        <v>13.384</v>
      </c>
      <c r="V3195">
        <f t="shared" si="425"/>
        <v>2.2824073289411726</v>
      </c>
      <c r="AC3195">
        <v>11.8</v>
      </c>
      <c r="AD3195">
        <v>10.6135</v>
      </c>
      <c r="AH3195" s="85">
        <f>IF(AND(M3195&lt;Variables!$G$6,M3195&gt;Variables!$G$5),0,1)</f>
        <v>1</v>
      </c>
      <c r="AI3195" s="85">
        <f t="shared" si="421"/>
        <v>1</v>
      </c>
      <c r="AJ3195" s="85">
        <f>IF(I3195&gt;Variables!$G$7,0,1)</f>
        <v>1</v>
      </c>
      <c r="AK3195" s="85">
        <f>IF(F3195&gt;Variables!$G$8,0,1)</f>
        <v>0</v>
      </c>
      <c r="AL3195" s="85">
        <f>IF(G3195&gt;Variables!$G$9,0,1)</f>
        <v>1</v>
      </c>
      <c r="AM3195" s="85">
        <f>IF(AND(K3195&gt;Variables!$G$10,K3195&lt;Variables!$G$11),0,1)</f>
        <v>1</v>
      </c>
      <c r="AN3195" s="103">
        <f>IF(H3195&lt;Variables!$G$13,1,0)</f>
        <v>1</v>
      </c>
      <c r="AO3195" s="101">
        <f>IF(R3195&lt;Variables!$G$12,0,1)</f>
        <v>0</v>
      </c>
      <c r="AP3195" s="86">
        <f t="shared" si="424"/>
        <v>1</v>
      </c>
      <c r="AR3195">
        <v>0</v>
      </c>
      <c r="AS3195">
        <v>0</v>
      </c>
      <c r="AT3195">
        <v>1</v>
      </c>
      <c r="AU3195">
        <v>0</v>
      </c>
      <c r="BA3195">
        <v>-2.25</v>
      </c>
    </row>
    <row r="3196" spans="3:53" ht="12.75" x14ac:dyDescent="0.2">
      <c r="C3196" t="s">
        <v>781</v>
      </c>
      <c r="D3196" t="s">
        <v>745</v>
      </c>
      <c r="E3196">
        <v>1.36</v>
      </c>
      <c r="F3196">
        <v>19.739999999999998</v>
      </c>
      <c r="G3196">
        <v>-1.82</v>
      </c>
      <c r="H3196">
        <v>1830</v>
      </c>
      <c r="I3196">
        <v>-51.075000000000003</v>
      </c>
      <c r="J3196" t="s">
        <v>78</v>
      </c>
      <c r="K3196">
        <v>41.1</v>
      </c>
      <c r="L3196">
        <v>1.38852</v>
      </c>
      <c r="M3196">
        <v>-2.7741768213637461</v>
      </c>
      <c r="N3196">
        <v>1.3878839999999999</v>
      </c>
      <c r="O3196">
        <v>-2.729622936787242</v>
      </c>
      <c r="P3196">
        <v>593928000</v>
      </c>
      <c r="Q3196">
        <v>237717000</v>
      </c>
      <c r="R3196">
        <v>2.5</v>
      </c>
      <c r="S3196">
        <v>24.18</v>
      </c>
      <c r="T3196">
        <v>5.6449999999999996</v>
      </c>
      <c r="U3196">
        <v>13.384</v>
      </c>
      <c r="V3196">
        <f t="shared" si="425"/>
        <v>2.2756193756805807</v>
      </c>
      <c r="AC3196">
        <v>1.37</v>
      </c>
      <c r="AD3196">
        <v>1.24</v>
      </c>
      <c r="AH3196" s="85">
        <f>IF(AND(M3196&lt;Variables!$G$6,M3196&gt;Variables!$G$5),0,1)</f>
        <v>0</v>
      </c>
      <c r="AI3196" s="85">
        <f t="shared" si="421"/>
        <v>0</v>
      </c>
      <c r="AJ3196" s="85">
        <f>IF(I3196&gt;Variables!$G$7,0,1)</f>
        <v>1</v>
      </c>
      <c r="AK3196" s="85">
        <f>IF(F3196&gt;Variables!$G$8,0,1)</f>
        <v>0</v>
      </c>
      <c r="AL3196" s="85">
        <f>IF(G3196&gt;Variables!$G$9,0,1)</f>
        <v>1</v>
      </c>
      <c r="AM3196" s="85">
        <f>IF(AND(K3196&gt;Variables!$G$10,K3196&lt;Variables!$G$11),0,1)</f>
        <v>1</v>
      </c>
      <c r="AN3196" s="103">
        <f>IF(H3196&lt;Variables!$G$13,1,0)</f>
        <v>1</v>
      </c>
      <c r="AO3196" s="101">
        <f>IF(R3196&lt;Variables!$G$12,0,1)</f>
        <v>1</v>
      </c>
      <c r="AP3196" s="86">
        <f t="shared" si="424"/>
        <v>1</v>
      </c>
      <c r="AR3196">
        <v>0</v>
      </c>
      <c r="AS3196">
        <v>0</v>
      </c>
      <c r="AT3196">
        <v>1</v>
      </c>
      <c r="AU3196">
        <v>0</v>
      </c>
      <c r="BA3196">
        <v>-2.25</v>
      </c>
    </row>
    <row r="3197" spans="3:53" ht="12.75" x14ac:dyDescent="0.2">
      <c r="C3197" t="s">
        <v>781</v>
      </c>
      <c r="D3197" t="s">
        <v>744</v>
      </c>
      <c r="E3197">
        <v>13.2</v>
      </c>
      <c r="F3197">
        <v>6.1</v>
      </c>
      <c r="G3197">
        <v>2.4900000000000002</v>
      </c>
      <c r="H3197">
        <v>2330</v>
      </c>
      <c r="I3197">
        <v>-49.124000000000002</v>
      </c>
      <c r="J3197" t="s">
        <v>78</v>
      </c>
      <c r="K3197">
        <v>57.62</v>
      </c>
      <c r="L3197">
        <v>13.02547</v>
      </c>
      <c r="M3197">
        <v>1.1863679391223321</v>
      </c>
      <c r="N3197">
        <v>13.16085</v>
      </c>
      <c r="O3197">
        <v>0.14550731905613831</v>
      </c>
      <c r="P3197">
        <v>14531000</v>
      </c>
      <c r="Q3197">
        <v>10179000</v>
      </c>
      <c r="R3197">
        <v>1.43</v>
      </c>
      <c r="S3197">
        <v>24.18</v>
      </c>
      <c r="T3197">
        <v>5.6449999999999996</v>
      </c>
      <c r="U3197">
        <v>13.384</v>
      </c>
      <c r="V3197">
        <f t="shared" si="425"/>
        <v>2.3889897563484475</v>
      </c>
      <c r="AC3197">
        <v>13.44</v>
      </c>
      <c r="AD3197">
        <v>12.66</v>
      </c>
      <c r="AH3197" s="85">
        <f>IF(AND(M3197&lt;Variables!$G$6,M3197&gt;Variables!$G$5),0,1)</f>
        <v>1</v>
      </c>
      <c r="AI3197" s="85">
        <f t="shared" si="421"/>
        <v>1</v>
      </c>
      <c r="AJ3197" s="85">
        <f>IF(I3197&gt;Variables!$G$7,0,1)</f>
        <v>1</v>
      </c>
      <c r="AK3197" s="85">
        <f>IF(F3197&gt;Variables!$G$8,0,1)</f>
        <v>1</v>
      </c>
      <c r="AL3197" s="85">
        <f>IF(G3197&gt;Variables!$G$9,0,1)</f>
        <v>1</v>
      </c>
      <c r="AM3197" s="85">
        <f>IF(AND(K3197&gt;Variables!$G$10,K3197&lt;Variables!$G$11),0,1)</f>
        <v>0</v>
      </c>
      <c r="AN3197" s="103">
        <f>IF(H3197&lt;Variables!$G$13,1,0)</f>
        <v>1</v>
      </c>
      <c r="AO3197" s="101">
        <f>IF(R3197&lt;Variables!$G$12,0,1)</f>
        <v>0</v>
      </c>
      <c r="AP3197" s="86">
        <f t="shared" si="424"/>
        <v>1</v>
      </c>
      <c r="AR3197">
        <v>0</v>
      </c>
      <c r="AS3197">
        <v>0</v>
      </c>
      <c r="AT3197">
        <v>1</v>
      </c>
      <c r="AU3197">
        <v>0</v>
      </c>
      <c r="BA3197">
        <v>-2.25</v>
      </c>
    </row>
    <row r="3198" spans="3:53" ht="12.75" x14ac:dyDescent="0.2">
      <c r="C3198" t="s">
        <v>781</v>
      </c>
      <c r="D3198" t="s">
        <v>748</v>
      </c>
      <c r="E3198">
        <v>14.54</v>
      </c>
      <c r="F3198">
        <v>26.48</v>
      </c>
      <c r="G3198">
        <v>-0.45</v>
      </c>
      <c r="H3198">
        <v>1460</v>
      </c>
      <c r="I3198">
        <v>-66.257000000000005</v>
      </c>
      <c r="J3198" t="s">
        <v>78</v>
      </c>
      <c r="K3198">
        <v>49.43</v>
      </c>
      <c r="L3198">
        <v>14.181704999999999</v>
      </c>
      <c r="M3198">
        <v>1.0104215254794831</v>
      </c>
      <c r="N3198">
        <v>14.62487</v>
      </c>
      <c r="O3198">
        <v>-2.0504113882721589</v>
      </c>
      <c r="P3198">
        <v>97620000</v>
      </c>
      <c r="Q3198">
        <v>12270000</v>
      </c>
      <c r="R3198">
        <v>7.96</v>
      </c>
      <c r="S3198">
        <v>24.18</v>
      </c>
      <c r="T3198">
        <v>5.6449999999999996</v>
      </c>
      <c r="U3198">
        <v>13.384</v>
      </c>
      <c r="V3198">
        <f t="shared" si="425"/>
        <v>2.3364871558359166</v>
      </c>
      <c r="AC3198">
        <v>15.7</v>
      </c>
      <c r="AD3198">
        <v>13.32</v>
      </c>
      <c r="AH3198" s="85">
        <f>IF(AND(M3198&lt;Variables!$G$6,M3198&gt;Variables!$G$5),0,1)</f>
        <v>1</v>
      </c>
      <c r="AI3198" s="85">
        <f t="shared" si="421"/>
        <v>1</v>
      </c>
      <c r="AJ3198" s="85">
        <f>IF(I3198&gt;Variables!$G$7,0,1)</f>
        <v>1</v>
      </c>
      <c r="AK3198" s="85">
        <f>IF(F3198&gt;Variables!$G$8,0,1)</f>
        <v>0</v>
      </c>
      <c r="AL3198" s="85">
        <f>IF(G3198&gt;Variables!$G$9,0,1)</f>
        <v>1</v>
      </c>
      <c r="AM3198" s="85">
        <f>IF(AND(K3198&gt;Variables!$G$10,K3198&lt;Variables!$G$11),0,1)</f>
        <v>1</v>
      </c>
      <c r="AN3198" s="103">
        <f>IF(H3198&lt;Variables!$G$13,1,0)</f>
        <v>1</v>
      </c>
      <c r="AO3198" s="101">
        <f>IF(R3198&lt;Variables!$G$12,0,1)</f>
        <v>1</v>
      </c>
      <c r="AP3198" s="86">
        <f t="shared" si="424"/>
        <v>1</v>
      </c>
      <c r="AR3198">
        <v>0</v>
      </c>
      <c r="AS3198">
        <v>0</v>
      </c>
      <c r="AT3198">
        <v>1</v>
      </c>
      <c r="AU3198">
        <v>0</v>
      </c>
      <c r="BA3198">
        <v>-2.25</v>
      </c>
    </row>
    <row r="3199" spans="3:53" ht="12.75" x14ac:dyDescent="0.2">
      <c r="C3199" t="s">
        <v>781</v>
      </c>
      <c r="D3199" t="s">
        <v>133</v>
      </c>
      <c r="E3199">
        <v>4.24</v>
      </c>
      <c r="F3199">
        <v>14.25</v>
      </c>
      <c r="G3199">
        <v>1.19</v>
      </c>
      <c r="H3199">
        <v>19.12</v>
      </c>
      <c r="I3199">
        <v>-79.289000000000001</v>
      </c>
      <c r="J3199" t="s">
        <v>78</v>
      </c>
      <c r="K3199">
        <v>43.09</v>
      </c>
      <c r="L3199">
        <v>4.2748600000000003</v>
      </c>
      <c r="M3199">
        <v>-0.81546530178766352</v>
      </c>
      <c r="N3199">
        <v>4.5600320000000014</v>
      </c>
      <c r="O3199">
        <v>-7.0181963635342974</v>
      </c>
      <c r="P3199">
        <v>8770000</v>
      </c>
      <c r="Q3199">
        <v>4420000</v>
      </c>
      <c r="R3199">
        <v>1.98</v>
      </c>
      <c r="S3199">
        <v>24.18</v>
      </c>
      <c r="T3199">
        <v>5.6449999999999996</v>
      </c>
      <c r="U3199">
        <v>13.384</v>
      </c>
      <c r="V3199">
        <f t="shared" si="425"/>
        <v>2.3003410070467805</v>
      </c>
      <c r="AC3199">
        <v>4.54</v>
      </c>
      <c r="AD3199">
        <v>4.01</v>
      </c>
      <c r="AH3199" s="85">
        <f>IF(AND(M3199&lt;Variables!$G$6,M3199&gt;Variables!$G$5),0,1)</f>
        <v>1</v>
      </c>
      <c r="AI3199" s="85">
        <f t="shared" si="421"/>
        <v>1</v>
      </c>
      <c r="AJ3199" s="85">
        <f>IF(I3199&gt;Variables!$G$7,0,1)</f>
        <v>1</v>
      </c>
      <c r="AK3199" s="85">
        <f>IF(F3199&gt;Variables!$G$8,0,1)</f>
        <v>0</v>
      </c>
      <c r="AL3199" s="85">
        <f>IF(G3199&gt;Variables!$G$9,0,1)</f>
        <v>1</v>
      </c>
      <c r="AM3199" s="85">
        <f>IF(AND(K3199&gt;Variables!$G$10,K3199&lt;Variables!$G$11),0,1)</f>
        <v>1</v>
      </c>
      <c r="AN3199" s="103">
        <f>IF(H3199&lt;Variables!$G$13,1,0)</f>
        <v>1</v>
      </c>
      <c r="AO3199" s="101">
        <f>IF(R3199&lt;Variables!$G$12,0,1)</f>
        <v>0</v>
      </c>
      <c r="AP3199" s="86">
        <f t="shared" si="424"/>
        <v>1</v>
      </c>
      <c r="AR3199">
        <v>0</v>
      </c>
      <c r="AS3199">
        <v>0</v>
      </c>
      <c r="AT3199">
        <v>1</v>
      </c>
      <c r="AU3199">
        <v>0</v>
      </c>
      <c r="BA3199">
        <v>-2.25</v>
      </c>
    </row>
    <row r="3200" spans="3:53" ht="12.75" x14ac:dyDescent="0.2">
      <c r="C3200" t="s">
        <v>781</v>
      </c>
      <c r="D3200" t="s">
        <v>749</v>
      </c>
      <c r="E3200">
        <v>15.78</v>
      </c>
      <c r="F3200">
        <v>6.02</v>
      </c>
      <c r="G3200">
        <v>4.29</v>
      </c>
      <c r="H3200">
        <v>59870</v>
      </c>
      <c r="I3200">
        <v>0.75700000000000001</v>
      </c>
      <c r="J3200" t="s">
        <v>78</v>
      </c>
      <c r="K3200">
        <v>59.64</v>
      </c>
      <c r="L3200">
        <v>15.6853</v>
      </c>
      <c r="M3200">
        <v>0.73125792939884693</v>
      </c>
      <c r="N3200">
        <v>15.749796</v>
      </c>
      <c r="O3200">
        <v>0.31875968425243473</v>
      </c>
      <c r="P3200">
        <v>88285000</v>
      </c>
      <c r="Q3200">
        <v>77372000</v>
      </c>
      <c r="R3200">
        <v>1.1399999999999999</v>
      </c>
      <c r="S3200">
        <v>24.18</v>
      </c>
      <c r="T3200">
        <v>5.6449999999999996</v>
      </c>
      <c r="U3200">
        <v>13.384</v>
      </c>
      <c r="V3200">
        <f t="shared" si="425"/>
        <v>2.4274992390786285</v>
      </c>
      <c r="AC3200">
        <v>16.059999999999999</v>
      </c>
      <c r="AD3200">
        <v>15.71</v>
      </c>
      <c r="AH3200" s="85">
        <f>IF(AND(M3200&lt;Variables!$G$6,M3200&gt;Variables!$G$5),0,1)</f>
        <v>1</v>
      </c>
      <c r="AI3200" s="85">
        <f t="shared" si="421"/>
        <v>1</v>
      </c>
      <c r="AJ3200" s="85">
        <f>IF(I3200&gt;Variables!$G$7,0,1)</f>
        <v>0</v>
      </c>
      <c r="AK3200" s="85">
        <f>IF(F3200&gt;Variables!$G$8,0,1)</f>
        <v>1</v>
      </c>
      <c r="AL3200" s="85">
        <f>IF(G3200&gt;Variables!$G$9,0,1)</f>
        <v>1</v>
      </c>
      <c r="AM3200" s="85">
        <f>IF(AND(K3200&gt;Variables!$G$10,K3200&lt;Variables!$G$11),0,1)</f>
        <v>0</v>
      </c>
      <c r="AN3200" s="103">
        <f>IF(H3200&lt;Variables!$G$13,1,0)</f>
        <v>0</v>
      </c>
      <c r="AO3200" s="101">
        <f>IF(R3200&lt;Variables!$G$12,0,1)</f>
        <v>0</v>
      </c>
      <c r="AP3200" s="86">
        <f t="shared" si="424"/>
        <v>1</v>
      </c>
      <c r="AR3200">
        <v>0</v>
      </c>
      <c r="AS3200">
        <v>1</v>
      </c>
      <c r="AT3200">
        <v>0</v>
      </c>
      <c r="AU3200">
        <v>0</v>
      </c>
      <c r="BA3200">
        <v>0.9</v>
      </c>
    </row>
    <row r="3201" spans="3:53" ht="12.75" x14ac:dyDescent="0.2">
      <c r="C3201" t="s">
        <v>781</v>
      </c>
      <c r="D3201" t="s">
        <v>742</v>
      </c>
      <c r="E3201">
        <v>126.11</v>
      </c>
      <c r="F3201">
        <v>6.94</v>
      </c>
      <c r="G3201">
        <v>-2.67</v>
      </c>
      <c r="H3201">
        <v>10630</v>
      </c>
      <c r="I3201">
        <v>-3.4000000000000002E-2</v>
      </c>
      <c r="J3201" t="s">
        <v>78</v>
      </c>
      <c r="K3201">
        <v>52.76</v>
      </c>
      <c r="L3201">
        <v>125.73023000000001</v>
      </c>
      <c r="M3201">
        <v>0.28216762189967193</v>
      </c>
      <c r="N3201">
        <v>126.366274</v>
      </c>
      <c r="O3201">
        <v>-0.22258628912333411</v>
      </c>
      <c r="P3201">
        <v>1584000</v>
      </c>
      <c r="Q3201">
        <v>1112000</v>
      </c>
      <c r="R3201">
        <v>1.42</v>
      </c>
      <c r="S3201">
        <v>24.18</v>
      </c>
      <c r="T3201">
        <v>5.6449999999999996</v>
      </c>
      <c r="U3201">
        <v>13.384</v>
      </c>
      <c r="V3201">
        <f t="shared" si="425"/>
        <v>2.3860081175765604</v>
      </c>
      <c r="AC3201">
        <v>130.02000000000001</v>
      </c>
      <c r="AD3201">
        <v>124.75</v>
      </c>
      <c r="AH3201" s="85">
        <f>IF(AND(M3201&lt;Variables!$G$6,M3201&gt;Variables!$G$5),0,1)</f>
        <v>1</v>
      </c>
      <c r="AI3201" s="85">
        <f t="shared" si="421"/>
        <v>1</v>
      </c>
      <c r="AJ3201" s="85">
        <f>IF(I3201&gt;Variables!$G$7,0,1)</f>
        <v>1</v>
      </c>
      <c r="AK3201" s="85">
        <f>IF(F3201&gt;Variables!$G$8,0,1)</f>
        <v>1</v>
      </c>
      <c r="AL3201" s="85">
        <f>IF(G3201&gt;Variables!$G$9,0,1)</f>
        <v>1</v>
      </c>
      <c r="AM3201" s="85">
        <f>IF(AND(K3201&gt;Variables!$G$10,K3201&lt;Variables!$G$11),0,1)</f>
        <v>0</v>
      </c>
      <c r="AN3201" s="103">
        <f>IF(H3201&lt;Variables!$G$13,1,0)</f>
        <v>0</v>
      </c>
      <c r="AO3201" s="101">
        <f>IF(R3201&lt;Variables!$G$12,0,1)</f>
        <v>0</v>
      </c>
      <c r="AP3201" s="86">
        <f t="shared" si="424"/>
        <v>1</v>
      </c>
      <c r="AR3201">
        <v>1</v>
      </c>
      <c r="AS3201">
        <v>0</v>
      </c>
      <c r="AT3201">
        <v>0</v>
      </c>
      <c r="AU3201">
        <v>0</v>
      </c>
      <c r="BA3201">
        <v>1.0900000000000001</v>
      </c>
    </row>
    <row r="3202" spans="3:53" ht="12.75" x14ac:dyDescent="0.2">
      <c r="C3202" t="s">
        <v>781</v>
      </c>
      <c r="D3202" t="s">
        <v>773</v>
      </c>
      <c r="E3202">
        <v>53.52</v>
      </c>
      <c r="F3202">
        <v>5.35</v>
      </c>
      <c r="G3202">
        <v>5.0599999999999996</v>
      </c>
      <c r="H3202">
        <v>16710</v>
      </c>
      <c r="I3202">
        <v>-6.3319999999999999</v>
      </c>
      <c r="J3202" t="s">
        <v>78</v>
      </c>
      <c r="K3202">
        <v>54.46</v>
      </c>
      <c r="L3202">
        <v>53.413715000000003</v>
      </c>
      <c r="M3202">
        <v>0.31131517438918987</v>
      </c>
      <c r="N3202">
        <v>53.388486</v>
      </c>
      <c r="O3202">
        <v>0.35871779544375532</v>
      </c>
      <c r="P3202">
        <v>1818000</v>
      </c>
      <c r="Q3202">
        <v>2237000</v>
      </c>
      <c r="R3202">
        <v>0.81</v>
      </c>
      <c r="S3202">
        <v>24.18</v>
      </c>
      <c r="T3202">
        <v>5.6449999999999996</v>
      </c>
      <c r="U3202">
        <v>13.384</v>
      </c>
      <c r="V3202">
        <f t="shared" si="425"/>
        <v>2.4011015165884646</v>
      </c>
      <c r="AC3202">
        <v>54.15</v>
      </c>
      <c r="AD3202">
        <v>52.67</v>
      </c>
      <c r="AH3202" s="85">
        <f>IF(AND(M3202&lt;Variables!$G$6,M3202&gt;Variables!$G$5),0,1)</f>
        <v>1</v>
      </c>
      <c r="AI3202" s="85">
        <f t="shared" si="421"/>
        <v>0</v>
      </c>
      <c r="AJ3202" s="85">
        <f>IF(I3202&gt;Variables!$G$7,0,1)</f>
        <v>1</v>
      </c>
      <c r="AK3202" s="85">
        <f>IF(F3202&gt;Variables!$G$8,0,1)</f>
        <v>1</v>
      </c>
      <c r="AL3202" s="85">
        <f>IF(G3202&gt;Variables!$G$9,0,1)</f>
        <v>1</v>
      </c>
      <c r="AM3202" s="85">
        <f>IF(AND(K3202&gt;Variables!$G$10,K3202&lt;Variables!$G$11),0,1)</f>
        <v>0</v>
      </c>
      <c r="AN3202" s="103">
        <f>IF(H3202&lt;Variables!$G$13,1,0)</f>
        <v>0</v>
      </c>
      <c r="AO3202" s="101">
        <f>IF(R3202&lt;Variables!$G$12,0,1)</f>
        <v>0</v>
      </c>
      <c r="AP3202" s="86">
        <f t="shared" si="424"/>
        <v>1</v>
      </c>
      <c r="AR3202">
        <v>0</v>
      </c>
      <c r="AS3202">
        <v>1</v>
      </c>
      <c r="AT3202">
        <v>0</v>
      </c>
      <c r="AU3202">
        <v>0</v>
      </c>
      <c r="BA3202">
        <v>0.09</v>
      </c>
    </row>
    <row r="3203" spans="3:53" ht="12.75" x14ac:dyDescent="0.2">
      <c r="C3203" t="s">
        <v>781</v>
      </c>
      <c r="D3203" t="s">
        <v>737</v>
      </c>
      <c r="E3203">
        <v>62.86</v>
      </c>
      <c r="F3203">
        <v>5.39</v>
      </c>
      <c r="G3203">
        <v>2.14</v>
      </c>
      <c r="H3203">
        <v>87200</v>
      </c>
      <c r="I3203">
        <v>5.0000000000000001E-3</v>
      </c>
      <c r="J3203" t="s">
        <v>78</v>
      </c>
      <c r="K3203">
        <v>57.51</v>
      </c>
      <c r="L3203">
        <v>62.625149999999998</v>
      </c>
      <c r="M3203">
        <v>0.4229131586910414</v>
      </c>
      <c r="N3203">
        <v>62.984476000000001</v>
      </c>
      <c r="O3203">
        <v>-0.14999886638733051</v>
      </c>
      <c r="P3203">
        <v>19992000</v>
      </c>
      <c r="Q3203">
        <v>18048000</v>
      </c>
      <c r="R3203">
        <v>1.1100000000000001</v>
      </c>
      <c r="S3203">
        <v>24.18</v>
      </c>
      <c r="T3203">
        <v>5.6449999999999996</v>
      </c>
      <c r="U3203">
        <v>13.384</v>
      </c>
      <c r="V3203">
        <f t="shared" si="425"/>
        <v>2.424635345124762</v>
      </c>
      <c r="AC3203">
        <v>63.674999999999997</v>
      </c>
      <c r="AD3203">
        <v>62.7</v>
      </c>
      <c r="AH3203" s="85">
        <f>IF(AND(M3203&lt;Variables!$G$6,M3203&gt;Variables!$G$5),0,1)</f>
        <v>1</v>
      </c>
      <c r="AI3203" s="85">
        <f t="shared" ref="AI3203:AI3266" si="426">IF(L3203&gt;N3203,0,1)</f>
        <v>1</v>
      </c>
      <c r="AJ3203" s="85">
        <f>IF(I3203&gt;Variables!$G$7,0,1)</f>
        <v>0</v>
      </c>
      <c r="AK3203" s="85">
        <f>IF(F3203&gt;Variables!$G$8,0,1)</f>
        <v>1</v>
      </c>
      <c r="AL3203" s="85">
        <f>IF(G3203&gt;Variables!$G$9,0,1)</f>
        <v>1</v>
      </c>
      <c r="AM3203" s="85">
        <f>IF(AND(K3203&gt;Variables!$G$10,K3203&lt;Variables!$G$11),0,1)</f>
        <v>0</v>
      </c>
      <c r="AN3203" s="103">
        <f>IF(H3203&lt;Variables!$G$13,1,0)</f>
        <v>0</v>
      </c>
      <c r="AO3203" s="101">
        <f>IF(R3203&lt;Variables!$G$12,0,1)</f>
        <v>0</v>
      </c>
      <c r="AP3203" s="86">
        <f t="shared" si="424"/>
        <v>1</v>
      </c>
      <c r="AR3203">
        <v>0</v>
      </c>
      <c r="AS3203">
        <v>0</v>
      </c>
      <c r="AT3203">
        <v>0</v>
      </c>
      <c r="AU3203">
        <v>1</v>
      </c>
      <c r="BA3203">
        <v>-0.05</v>
      </c>
    </row>
    <row r="3204" spans="3:53" ht="12.75" x14ac:dyDescent="0.2">
      <c r="C3204" t="s">
        <v>781</v>
      </c>
      <c r="D3204" t="s">
        <v>777</v>
      </c>
      <c r="E3204">
        <v>18.98</v>
      </c>
      <c r="F3204">
        <v>5.13</v>
      </c>
      <c r="G3204">
        <v>1.06</v>
      </c>
      <c r="H3204">
        <v>-99999</v>
      </c>
      <c r="I3204">
        <v>-1.107</v>
      </c>
      <c r="J3204" t="s">
        <v>76</v>
      </c>
      <c r="K3204">
        <v>75.92</v>
      </c>
      <c r="L3204">
        <v>18.932500000000001</v>
      </c>
      <c r="M3204">
        <v>0.25089132444209389</v>
      </c>
      <c r="N3204">
        <v>18.908750000000001</v>
      </c>
      <c r="O3204">
        <v>0.37680967805909499</v>
      </c>
      <c r="P3204">
        <v>15376</v>
      </c>
      <c r="Q3204">
        <v>66046</v>
      </c>
      <c r="R3204">
        <v>0.23</v>
      </c>
      <c r="S3204">
        <v>24.18</v>
      </c>
      <c r="T3204">
        <v>5.6449999999999996</v>
      </c>
      <c r="U3204">
        <v>13.384</v>
      </c>
      <c r="V3204">
        <f t="shared" si="425"/>
        <v>2.6102270637263967</v>
      </c>
      <c r="AC3204">
        <v>18.98</v>
      </c>
      <c r="AD3204">
        <v>18.79</v>
      </c>
      <c r="AH3204" s="85">
        <f>IF(AND(M3204&lt;Variables!$G$6,M3204&gt;Variables!$G$5),0,1)</f>
        <v>1</v>
      </c>
      <c r="AI3204" s="85">
        <f t="shared" si="426"/>
        <v>0</v>
      </c>
      <c r="AJ3204" s="85">
        <f>IF(I3204&gt;Variables!$G$7,0,1)</f>
        <v>1</v>
      </c>
      <c r="AK3204" s="85">
        <f>IF(F3204&gt;Variables!$G$8,0,1)</f>
        <v>1</v>
      </c>
      <c r="AL3204" s="85">
        <f>IF(G3204&gt;Variables!$G$9,0,1)</f>
        <v>1</v>
      </c>
      <c r="AM3204" s="85">
        <f>IF(AND(K3204&gt;Variables!$G$10,K3204&lt;Variables!$G$11),0,1)</f>
        <v>1</v>
      </c>
      <c r="AN3204" s="103">
        <f>IF(H3204&lt;Variables!$G$13,1,0)</f>
        <v>1</v>
      </c>
      <c r="AO3204" s="101">
        <f>IF(R3204&lt;Variables!$G$12,0,1)</f>
        <v>0</v>
      </c>
      <c r="AP3204" s="86">
        <f t="shared" si="424"/>
        <v>0</v>
      </c>
      <c r="AR3204">
        <v>0</v>
      </c>
      <c r="AS3204">
        <v>0</v>
      </c>
      <c r="AT3204">
        <v>0</v>
      </c>
      <c r="AU3204">
        <v>0</v>
      </c>
      <c r="BA3204">
        <v>0</v>
      </c>
    </row>
    <row r="3205" spans="3:53" ht="12.75" x14ac:dyDescent="0.2">
      <c r="C3205" t="s">
        <v>781</v>
      </c>
      <c r="D3205" t="s">
        <v>741</v>
      </c>
      <c r="E3205">
        <v>11.92</v>
      </c>
      <c r="F3205">
        <v>29.46</v>
      </c>
      <c r="G3205">
        <v>3.35</v>
      </c>
      <c r="H3205">
        <v>204.42</v>
      </c>
      <c r="I3205">
        <v>11.59</v>
      </c>
      <c r="J3205" t="s">
        <v>76</v>
      </c>
      <c r="K3205">
        <v>38.51</v>
      </c>
      <c r="L3205">
        <v>11.92205882352941</v>
      </c>
      <c r="M3205">
        <v>-0.1011471567780904</v>
      </c>
      <c r="N3205">
        <v>11.923999999999999</v>
      </c>
      <c r="O3205">
        <v>-0.11741026501172069</v>
      </c>
      <c r="P3205">
        <v>2210000</v>
      </c>
      <c r="Q3205">
        <v>83360</v>
      </c>
      <c r="R3205">
        <v>26.51</v>
      </c>
      <c r="S3205">
        <v>24.18</v>
      </c>
      <c r="T3205">
        <v>5.6449999999999996</v>
      </c>
      <c r="U3205">
        <v>13.384</v>
      </c>
      <c r="V3205">
        <f t="shared" si="425"/>
        <v>2.2472370478352039</v>
      </c>
      <c r="AC3205">
        <v>12</v>
      </c>
      <c r="AD3205">
        <v>11.87</v>
      </c>
      <c r="AH3205" s="85">
        <f>IF(AND(M3205&lt;Variables!$G$6,M3205&gt;Variables!$G$5),0,1)</f>
        <v>1</v>
      </c>
      <c r="AI3205" s="85">
        <f t="shared" si="426"/>
        <v>1</v>
      </c>
      <c r="AJ3205" s="85">
        <f>IF(I3205&gt;Variables!$G$7,0,1)</f>
        <v>0</v>
      </c>
      <c r="AK3205" s="85">
        <f>IF(F3205&gt;Variables!$G$8,0,1)</f>
        <v>0</v>
      </c>
      <c r="AL3205" s="85">
        <f>IF(G3205&gt;Variables!$G$9,0,1)</f>
        <v>1</v>
      </c>
      <c r="AM3205" s="85">
        <f>IF(AND(K3205&gt;Variables!$G$10,K3205&lt;Variables!$G$11),0,1)</f>
        <v>1</v>
      </c>
      <c r="AN3205" s="103">
        <f>IF(H3205&lt;Variables!$G$13,1,0)</f>
        <v>1</v>
      </c>
      <c r="AO3205" s="101">
        <f>IF(R3205&lt;Variables!$G$12,0,1)</f>
        <v>1</v>
      </c>
      <c r="AP3205" s="86">
        <f t="shared" si="424"/>
        <v>0</v>
      </c>
      <c r="AR3205">
        <v>0</v>
      </c>
      <c r="AS3205">
        <v>1</v>
      </c>
      <c r="AT3205">
        <v>0</v>
      </c>
      <c r="AU3205">
        <v>0</v>
      </c>
      <c r="BA3205">
        <v>0.56999999999999995</v>
      </c>
    </row>
    <row r="3206" spans="3:53" ht="12.75" x14ac:dyDescent="0.2">
      <c r="C3206" t="s">
        <v>781</v>
      </c>
      <c r="D3206" t="s">
        <v>306</v>
      </c>
      <c r="E3206">
        <v>24.95</v>
      </c>
      <c r="F3206">
        <v>6.29</v>
      </c>
      <c r="G3206">
        <v>8.85</v>
      </c>
      <c r="H3206">
        <v>8230</v>
      </c>
      <c r="I3206">
        <v>-15.792999999999999</v>
      </c>
      <c r="J3206" t="s">
        <v>76</v>
      </c>
      <c r="K3206">
        <v>56.42</v>
      </c>
      <c r="L3206">
        <v>24.800509999999999</v>
      </c>
      <c r="M3206">
        <v>0.72373511673752378</v>
      </c>
      <c r="N3206">
        <v>24.946809999999999</v>
      </c>
      <c r="O3206">
        <v>0.13304306241960859</v>
      </c>
      <c r="P3206">
        <v>6849000</v>
      </c>
      <c r="Q3206">
        <v>5849000</v>
      </c>
      <c r="R3206">
        <v>1.17</v>
      </c>
      <c r="S3206">
        <v>24.18</v>
      </c>
      <c r="T3206">
        <v>5.6449999999999996</v>
      </c>
      <c r="U3206">
        <v>13.384</v>
      </c>
      <c r="V3206">
        <f t="shared" si="425"/>
        <v>2.4012753431147984</v>
      </c>
      <c r="AC3206">
        <v>25.1</v>
      </c>
      <c r="AD3206">
        <v>24.08</v>
      </c>
      <c r="AH3206" s="85">
        <f>IF(AND(M3206&lt;Variables!$G$6,M3206&gt;Variables!$G$5),0,1)</f>
        <v>1</v>
      </c>
      <c r="AI3206" s="85">
        <f t="shared" si="426"/>
        <v>1</v>
      </c>
      <c r="AJ3206" s="85">
        <f>IF(I3206&gt;Variables!$G$7,0,1)</f>
        <v>1</v>
      </c>
      <c r="AK3206" s="85">
        <f>IF(F3206&gt;Variables!$G$8,0,1)</f>
        <v>1</v>
      </c>
      <c r="AL3206" s="85">
        <f>IF(G3206&gt;Variables!$G$9,0,1)</f>
        <v>1</v>
      </c>
      <c r="AM3206" s="85">
        <f>IF(AND(K3206&gt;Variables!$G$10,K3206&lt;Variables!$G$11),0,1)</f>
        <v>0</v>
      </c>
      <c r="AN3206" s="103">
        <f>IF(H3206&lt;Variables!$G$13,1,0)</f>
        <v>0</v>
      </c>
      <c r="AO3206" s="101">
        <f>IF(R3206&lt;Variables!$G$12,0,1)</f>
        <v>0</v>
      </c>
      <c r="AP3206" s="86">
        <f t="shared" si="424"/>
        <v>0</v>
      </c>
      <c r="AR3206">
        <v>0</v>
      </c>
      <c r="AS3206">
        <v>0</v>
      </c>
      <c r="AT3206">
        <v>1</v>
      </c>
      <c r="AU3206">
        <v>0</v>
      </c>
      <c r="BA3206">
        <v>-2.25</v>
      </c>
    </row>
    <row r="3207" spans="3:53" ht="12.75" x14ac:dyDescent="0.2">
      <c r="C3207" t="s">
        <v>781</v>
      </c>
      <c r="D3207" t="s">
        <v>273</v>
      </c>
      <c r="E3207">
        <v>5.74</v>
      </c>
      <c r="F3207">
        <v>7.91</v>
      </c>
      <c r="G3207">
        <v>6.2</v>
      </c>
      <c r="H3207">
        <v>2600</v>
      </c>
      <c r="I3207">
        <v>5.351</v>
      </c>
      <c r="J3207" t="s">
        <v>76</v>
      </c>
      <c r="K3207">
        <v>75.02</v>
      </c>
      <c r="L3207">
        <v>5.6883399999999993</v>
      </c>
      <c r="M3207">
        <v>0.82027445616825001</v>
      </c>
      <c r="N3207">
        <v>5.6891520000000018</v>
      </c>
      <c r="O3207">
        <v>0.80588460283709318</v>
      </c>
      <c r="P3207">
        <v>1269000</v>
      </c>
      <c r="Q3207">
        <v>2147000</v>
      </c>
      <c r="R3207">
        <v>0.59</v>
      </c>
      <c r="S3207">
        <v>24.18</v>
      </c>
      <c r="T3207">
        <v>5.6449999999999996</v>
      </c>
      <c r="U3207">
        <v>13.384</v>
      </c>
      <c r="V3207">
        <f t="shared" si="425"/>
        <v>2.545608869351689</v>
      </c>
      <c r="AC3207">
        <v>6.09</v>
      </c>
      <c r="AD3207">
        <v>5.6901000000000002</v>
      </c>
      <c r="AH3207" s="85">
        <f>IF(AND(M3207&lt;Variables!$G$6,M3207&gt;Variables!$G$5),0,1)</f>
        <v>1</v>
      </c>
      <c r="AI3207" s="85">
        <f t="shared" si="426"/>
        <v>1</v>
      </c>
      <c r="AJ3207" s="85">
        <f>IF(I3207&gt;Variables!$G$7,0,1)</f>
        <v>0</v>
      </c>
      <c r="AK3207" s="85">
        <f>IF(F3207&gt;Variables!$G$8,0,1)</f>
        <v>1</v>
      </c>
      <c r="AL3207" s="85">
        <f>IF(G3207&gt;Variables!$G$9,0,1)</f>
        <v>1</v>
      </c>
      <c r="AM3207" s="85">
        <f>IF(AND(K3207&gt;Variables!$G$10,K3207&lt;Variables!$G$11),0,1)</f>
        <v>1</v>
      </c>
      <c r="AN3207" s="103">
        <f>IF(H3207&lt;Variables!$G$13,1,0)</f>
        <v>0</v>
      </c>
      <c r="AO3207" s="101">
        <f>IF(R3207&lt;Variables!$G$12,0,1)</f>
        <v>0</v>
      </c>
      <c r="AP3207" s="86">
        <f t="shared" si="424"/>
        <v>0</v>
      </c>
      <c r="AR3207">
        <v>1</v>
      </c>
      <c r="AS3207">
        <v>0</v>
      </c>
      <c r="AT3207">
        <v>0</v>
      </c>
      <c r="AU3207">
        <v>0</v>
      </c>
      <c r="BA3207">
        <v>0.96</v>
      </c>
    </row>
    <row r="3208" spans="3:53" ht="12.75" x14ac:dyDescent="0.2">
      <c r="C3208" t="s">
        <v>781</v>
      </c>
      <c r="D3208" t="s">
        <v>750</v>
      </c>
      <c r="E3208">
        <v>20.87</v>
      </c>
      <c r="F3208">
        <v>5.67</v>
      </c>
      <c r="G3208">
        <v>1.06</v>
      </c>
      <c r="H3208">
        <v>-99999</v>
      </c>
      <c r="I3208">
        <v>-50.482999999999997</v>
      </c>
      <c r="J3208" t="s">
        <v>76</v>
      </c>
      <c r="K3208">
        <v>56.74</v>
      </c>
      <c r="L3208">
        <v>20.966000000000001</v>
      </c>
      <c r="M3208">
        <v>0.1144710483640053</v>
      </c>
      <c r="N3208">
        <v>20.93482307692307</v>
      </c>
      <c r="O3208">
        <v>0.26356527052644318</v>
      </c>
      <c r="P3208">
        <v>160529</v>
      </c>
      <c r="Q3208">
        <v>8253</v>
      </c>
      <c r="R3208">
        <v>19.45</v>
      </c>
      <c r="S3208">
        <v>24.18</v>
      </c>
      <c r="T3208">
        <v>5.6449999999999996</v>
      </c>
      <c r="U3208">
        <v>13.384</v>
      </c>
      <c r="V3208">
        <f t="shared" si="425"/>
        <v>2.431621960049605</v>
      </c>
      <c r="AC3208">
        <v>20.91</v>
      </c>
      <c r="AD3208">
        <v>20.79</v>
      </c>
      <c r="AH3208" s="85">
        <f>IF(AND(M3208&lt;Variables!$G$6,M3208&gt;Variables!$G$5),0,1)</f>
        <v>1</v>
      </c>
      <c r="AI3208" s="85">
        <f t="shared" si="426"/>
        <v>0</v>
      </c>
      <c r="AJ3208" s="85">
        <f>IF(I3208&gt;Variables!$G$7,0,1)</f>
        <v>1</v>
      </c>
      <c r="AK3208" s="85">
        <f>IF(F3208&gt;Variables!$G$8,0,1)</f>
        <v>1</v>
      </c>
      <c r="AL3208" s="85">
        <f>IF(G3208&gt;Variables!$G$9,0,1)</f>
        <v>1</v>
      </c>
      <c r="AM3208" s="85">
        <f>IF(AND(K3208&gt;Variables!$G$10,K3208&lt;Variables!$G$11),0,1)</f>
        <v>0</v>
      </c>
      <c r="AN3208" s="103">
        <f>IF(H3208&lt;Variables!$G$13,1,0)</f>
        <v>1</v>
      </c>
      <c r="AO3208" s="101">
        <f>IF(R3208&lt;Variables!$G$12,0,1)</f>
        <v>1</v>
      </c>
      <c r="AP3208" s="86">
        <f t="shared" si="424"/>
        <v>0</v>
      </c>
      <c r="AR3208">
        <v>0</v>
      </c>
      <c r="AS3208">
        <v>0</v>
      </c>
      <c r="AT3208">
        <v>0</v>
      </c>
      <c r="AU3208">
        <v>0</v>
      </c>
      <c r="BA3208">
        <v>0</v>
      </c>
    </row>
    <row r="3209" spans="3:53" ht="12.75" x14ac:dyDescent="0.2">
      <c r="C3209" t="s">
        <v>781</v>
      </c>
      <c r="D3209" t="s">
        <v>775</v>
      </c>
      <c r="E3209">
        <v>51.17</v>
      </c>
      <c r="F3209">
        <v>28.35</v>
      </c>
      <c r="G3209">
        <v>28.68</v>
      </c>
      <c r="H3209">
        <v>90.25</v>
      </c>
      <c r="I3209">
        <v>-1.234</v>
      </c>
      <c r="J3209" t="s">
        <v>76</v>
      </c>
      <c r="K3209">
        <v>52.68</v>
      </c>
      <c r="L3209">
        <v>51.715283333333332</v>
      </c>
      <c r="M3209">
        <v>-1.01572165803984</v>
      </c>
      <c r="N3209">
        <v>50.766067999999997</v>
      </c>
      <c r="O3209">
        <v>0.8350695980630084</v>
      </c>
      <c r="P3209">
        <v>95700</v>
      </c>
      <c r="Q3209">
        <v>1280</v>
      </c>
      <c r="R3209">
        <v>74.77</v>
      </c>
      <c r="S3209">
        <v>24.18</v>
      </c>
      <c r="T3209">
        <v>5.6449999999999996</v>
      </c>
      <c r="U3209">
        <v>13.384</v>
      </c>
      <c r="V3209">
        <f t="shared" si="425"/>
        <v>2.4290350862267989</v>
      </c>
      <c r="AC3209">
        <v>55</v>
      </c>
      <c r="AD3209">
        <v>49.01</v>
      </c>
      <c r="AH3209" s="85">
        <f>IF(AND(M3209&lt;Variables!$G$6,M3209&gt;Variables!$G$5),0,1)</f>
        <v>1</v>
      </c>
      <c r="AI3209" s="85">
        <f t="shared" si="426"/>
        <v>0</v>
      </c>
      <c r="AJ3209" s="85">
        <f>IF(I3209&gt;Variables!$G$7,0,1)</f>
        <v>1</v>
      </c>
      <c r="AK3209" s="85">
        <f>IF(F3209&gt;Variables!$G$8,0,1)</f>
        <v>0</v>
      </c>
      <c r="AL3209" s="85">
        <f>IF(G3209&gt;Variables!$G$9,0,1)</f>
        <v>0</v>
      </c>
      <c r="AM3209" s="85">
        <f>IF(AND(K3209&gt;Variables!$G$10,K3209&lt;Variables!$G$11),0,1)</f>
        <v>0</v>
      </c>
      <c r="AN3209" s="103">
        <f>IF(H3209&lt;Variables!$G$13,1,0)</f>
        <v>1</v>
      </c>
      <c r="AO3209" s="101">
        <f>IF(R3209&lt;Variables!$G$12,0,1)</f>
        <v>1</v>
      </c>
      <c r="AP3209" s="86">
        <f t="shared" si="424"/>
        <v>0</v>
      </c>
      <c r="AR3209">
        <v>0</v>
      </c>
      <c r="AS3209">
        <v>0</v>
      </c>
      <c r="AT3209">
        <v>1</v>
      </c>
      <c r="AU3209">
        <v>0</v>
      </c>
      <c r="BA3209">
        <v>-2.25</v>
      </c>
    </row>
    <row r="3210" spans="3:53" ht="12.75" x14ac:dyDescent="0.2">
      <c r="C3210" t="s">
        <v>781</v>
      </c>
      <c r="D3210" t="s">
        <v>769</v>
      </c>
      <c r="E3210">
        <v>41.61</v>
      </c>
      <c r="F3210">
        <v>6.5</v>
      </c>
      <c r="G3210">
        <v>3.45</v>
      </c>
      <c r="H3210">
        <v>-99999</v>
      </c>
      <c r="I3210">
        <v>443.06400000000002</v>
      </c>
      <c r="J3210" t="s">
        <v>78</v>
      </c>
      <c r="K3210">
        <v>72.72</v>
      </c>
      <c r="L3210">
        <v>-99999</v>
      </c>
      <c r="M3210">
        <v>-99999</v>
      </c>
      <c r="N3210">
        <v>41.609000000000002</v>
      </c>
      <c r="O3210">
        <v>0</v>
      </c>
      <c r="P3210">
        <v>221055</v>
      </c>
      <c r="Q3210">
        <v>192114</v>
      </c>
      <c r="R3210">
        <v>1.1499999999999999</v>
      </c>
      <c r="S3210">
        <v>24.18</v>
      </c>
      <c r="T3210">
        <v>5.6449999999999996</v>
      </c>
      <c r="U3210">
        <v>13.384</v>
      </c>
      <c r="V3210"/>
      <c r="AC3210">
        <v>42.74</v>
      </c>
      <c r="AD3210">
        <v>41.45</v>
      </c>
      <c r="AH3210" s="85">
        <f>IF(AND(M3210&lt;Variables!$G$6,M3210&gt;Variables!$G$5),0,1)</f>
        <v>1</v>
      </c>
      <c r="AI3210" s="85">
        <f t="shared" si="426"/>
        <v>1</v>
      </c>
      <c r="AJ3210" s="85">
        <f>IF(I3210&gt;Variables!$G$7,0,1)</f>
        <v>0</v>
      </c>
      <c r="AK3210" s="85">
        <f>IF(F3210&gt;Variables!$G$8,0,1)</f>
        <v>1</v>
      </c>
      <c r="AL3210" s="85">
        <f>IF(G3210&gt;Variables!$G$9,0,1)</f>
        <v>1</v>
      </c>
      <c r="AM3210" s="85">
        <f>IF(AND(K3210&gt;Variables!$G$10,K3210&lt;Variables!$G$11),0,1)</f>
        <v>0</v>
      </c>
      <c r="AN3210" s="103">
        <f>IF(H3210&lt;Variables!$G$13,1,0)</f>
        <v>1</v>
      </c>
      <c r="AO3210" s="101">
        <f>IF(R3210&lt;Variables!$G$12,0,1)</f>
        <v>0</v>
      </c>
      <c r="AP3210" s="86">
        <f t="shared" si="424"/>
        <v>1</v>
      </c>
      <c r="AR3210">
        <v>1</v>
      </c>
      <c r="AS3210">
        <v>0</v>
      </c>
      <c r="AT3210">
        <v>0</v>
      </c>
      <c r="AU3210">
        <v>0</v>
      </c>
      <c r="BA3210">
        <v>2</v>
      </c>
    </row>
    <row r="3211" spans="3:53" ht="12.75" x14ac:dyDescent="0.2">
      <c r="C3211" t="s">
        <v>781</v>
      </c>
      <c r="D3211" t="s">
        <v>735</v>
      </c>
      <c r="E3211">
        <v>3.68</v>
      </c>
      <c r="F3211">
        <v>46.4</v>
      </c>
      <c r="G3211">
        <v>10.08</v>
      </c>
      <c r="H3211">
        <v>147.05000000000001</v>
      </c>
      <c r="I3211">
        <v>-9.3000000000000007</v>
      </c>
      <c r="J3211" t="s">
        <v>76</v>
      </c>
      <c r="K3211">
        <v>39.47</v>
      </c>
      <c r="L3211">
        <v>3.7711050000000008</v>
      </c>
      <c r="M3211">
        <v>-2.2116859647238889</v>
      </c>
      <c r="N3211">
        <v>3.942876</v>
      </c>
      <c r="O3211">
        <v>-6.4718241202614646</v>
      </c>
      <c r="P3211">
        <v>99960000</v>
      </c>
      <c r="Q3211">
        <v>2260000</v>
      </c>
      <c r="R3211">
        <v>44.23</v>
      </c>
      <c r="S3211">
        <v>24.18</v>
      </c>
      <c r="T3211">
        <v>5.6449999999999996</v>
      </c>
      <c r="U3211">
        <v>13.384</v>
      </c>
      <c r="V3211">
        <f t="shared" ref="V3211:V3231" si="427">1.849 + (0.01036 * K3211) + (0.1184 * M3211) - (0.002888 * K3211 * M3211)</f>
        <v>2.2481542494165501</v>
      </c>
      <c r="AC3211">
        <v>3.88</v>
      </c>
      <c r="AD3211">
        <v>3.11</v>
      </c>
      <c r="AH3211" s="85">
        <f>IF(AND(M3211&lt;Variables!$G$6,M3211&gt;Variables!$G$5),0,1)</f>
        <v>0</v>
      </c>
      <c r="AI3211" s="85">
        <f t="shared" si="426"/>
        <v>1</v>
      </c>
      <c r="AJ3211" s="85">
        <f>IF(I3211&gt;Variables!$G$7,0,1)</f>
        <v>1</v>
      </c>
      <c r="AK3211" s="85">
        <f>IF(F3211&gt;Variables!$G$8,0,1)</f>
        <v>0</v>
      </c>
      <c r="AL3211" s="85">
        <f>IF(G3211&gt;Variables!$G$9,0,1)</f>
        <v>1</v>
      </c>
      <c r="AM3211" s="85">
        <f>IF(AND(K3211&gt;Variables!$G$10,K3211&lt;Variables!$G$11),0,1)</f>
        <v>1</v>
      </c>
      <c r="AN3211" s="103">
        <f>IF(H3211&lt;Variables!$G$13,1,0)</f>
        <v>1</v>
      </c>
      <c r="AO3211" s="101">
        <f>IF(R3211&lt;Variables!$G$12,0,1)</f>
        <v>1</v>
      </c>
      <c r="AP3211" s="86">
        <f t="shared" si="424"/>
        <v>0</v>
      </c>
      <c r="AR3211">
        <v>0</v>
      </c>
      <c r="AS3211">
        <v>0</v>
      </c>
      <c r="AT3211">
        <v>1</v>
      </c>
      <c r="AU3211">
        <v>0</v>
      </c>
      <c r="BA3211">
        <v>-2.25</v>
      </c>
    </row>
    <row r="3212" spans="3:53" ht="12.75" x14ac:dyDescent="0.2">
      <c r="C3212" t="s">
        <v>781</v>
      </c>
      <c r="D3212" t="s">
        <v>471</v>
      </c>
      <c r="E3212">
        <v>30.74</v>
      </c>
      <c r="F3212">
        <v>4.96</v>
      </c>
      <c r="G3212">
        <v>4.17</v>
      </c>
      <c r="H3212">
        <v>5470</v>
      </c>
      <c r="I3212">
        <v>168.464</v>
      </c>
      <c r="J3212" t="s">
        <v>78</v>
      </c>
      <c r="K3212">
        <v>55.16</v>
      </c>
      <c r="L3212">
        <v>30.72328000000001</v>
      </c>
      <c r="M3212">
        <v>8.6969880819996612E-2</v>
      </c>
      <c r="N3212">
        <v>30.700811999999999</v>
      </c>
      <c r="O3212">
        <v>0.1602172607030749</v>
      </c>
      <c r="P3212">
        <v>1246000</v>
      </c>
      <c r="Q3212">
        <v>1383000</v>
      </c>
      <c r="R3212">
        <v>0.9</v>
      </c>
      <c r="S3212">
        <v>24.18</v>
      </c>
      <c r="T3212">
        <v>5.6449999999999996</v>
      </c>
      <c r="U3212">
        <v>13.384</v>
      </c>
      <c r="V3212">
        <f t="shared" si="427"/>
        <v>2.4169003509771096</v>
      </c>
      <c r="AC3212">
        <v>30.799299999999999</v>
      </c>
      <c r="AD3212">
        <v>30.1</v>
      </c>
      <c r="AH3212" s="85">
        <f>IF(AND(M3212&lt;Variables!$G$6,M3212&gt;Variables!$G$5),0,1)</f>
        <v>1</v>
      </c>
      <c r="AI3212" s="85">
        <f t="shared" si="426"/>
        <v>0</v>
      </c>
      <c r="AJ3212" s="85">
        <f>IF(I3212&gt;Variables!$G$7,0,1)</f>
        <v>0</v>
      </c>
      <c r="AK3212" s="85">
        <f>IF(F3212&gt;Variables!$G$8,0,1)</f>
        <v>1</v>
      </c>
      <c r="AL3212" s="85">
        <f>IF(G3212&gt;Variables!$G$9,0,1)</f>
        <v>1</v>
      </c>
      <c r="AM3212" s="85">
        <f>IF(AND(K3212&gt;Variables!$G$10,K3212&lt;Variables!$G$11),0,1)</f>
        <v>0</v>
      </c>
      <c r="AN3212" s="103">
        <f>IF(H3212&lt;Variables!$G$13,1,0)</f>
        <v>0</v>
      </c>
      <c r="AO3212" s="101">
        <f>IF(R3212&lt;Variables!$G$12,0,1)</f>
        <v>0</v>
      </c>
      <c r="AP3212" s="86">
        <f t="shared" si="424"/>
        <v>1</v>
      </c>
      <c r="AR3212">
        <v>0</v>
      </c>
      <c r="AS3212">
        <v>0</v>
      </c>
      <c r="AT3212">
        <v>1</v>
      </c>
      <c r="AU3212">
        <v>0</v>
      </c>
      <c r="BA3212">
        <v>-1.29</v>
      </c>
    </row>
    <row r="3213" spans="3:53" ht="12.75" x14ac:dyDescent="0.2">
      <c r="C3213" t="s">
        <v>781</v>
      </c>
      <c r="D3213" t="s">
        <v>753</v>
      </c>
      <c r="E3213">
        <v>0.84</v>
      </c>
      <c r="F3213">
        <v>5.07</v>
      </c>
      <c r="G3213">
        <v>3.73</v>
      </c>
      <c r="H3213">
        <v>-99999</v>
      </c>
      <c r="I3213">
        <v>151.12899999999999</v>
      </c>
      <c r="J3213" t="s">
        <v>78</v>
      </c>
      <c r="K3213">
        <v>57.43</v>
      </c>
      <c r="L3213">
        <v>0.84528383333333335</v>
      </c>
      <c r="M3213">
        <v>0.62892089698470244</v>
      </c>
      <c r="N3213">
        <v>0.84985327659574483</v>
      </c>
      <c r="O3213">
        <v>8.7864979146322478E-2</v>
      </c>
      <c r="P3213">
        <v>1476000</v>
      </c>
      <c r="Q3213">
        <v>2261000</v>
      </c>
      <c r="R3213">
        <v>0.65</v>
      </c>
      <c r="S3213">
        <v>24.18</v>
      </c>
      <c r="T3213">
        <v>5.6449999999999996</v>
      </c>
      <c r="U3213">
        <v>13.384</v>
      </c>
      <c r="V3213">
        <f t="shared" si="427"/>
        <v>2.4141275726982436</v>
      </c>
      <c r="AC3213">
        <v>0.85950000000000004</v>
      </c>
      <c r="AD3213">
        <v>0.83330000000000004</v>
      </c>
      <c r="AH3213" s="85">
        <f>IF(AND(M3213&lt;Variables!$G$6,M3213&gt;Variables!$G$5),0,1)</f>
        <v>1</v>
      </c>
      <c r="AI3213" s="85">
        <f t="shared" si="426"/>
        <v>1</v>
      </c>
      <c r="AJ3213" s="85">
        <f>IF(I3213&gt;Variables!$G$7,0,1)</f>
        <v>0</v>
      </c>
      <c r="AK3213" s="85">
        <f>IF(F3213&gt;Variables!$G$8,0,1)</f>
        <v>1</v>
      </c>
      <c r="AL3213" s="85">
        <f>IF(G3213&gt;Variables!$G$9,0,1)</f>
        <v>1</v>
      </c>
      <c r="AM3213" s="85">
        <f>IF(AND(K3213&gt;Variables!$G$10,K3213&lt;Variables!$G$11),0,1)</f>
        <v>0</v>
      </c>
      <c r="AN3213" s="103">
        <f>IF(H3213&lt;Variables!$G$13,1,0)</f>
        <v>1</v>
      </c>
      <c r="AO3213" s="101">
        <f>IF(R3213&lt;Variables!$G$12,0,1)</f>
        <v>0</v>
      </c>
      <c r="AP3213" s="86">
        <f t="shared" si="424"/>
        <v>1</v>
      </c>
      <c r="AR3213">
        <v>0</v>
      </c>
      <c r="AS3213">
        <v>0</v>
      </c>
      <c r="AT3213">
        <v>1</v>
      </c>
      <c r="AU3213">
        <v>0</v>
      </c>
      <c r="BA3213">
        <v>-0.66</v>
      </c>
    </row>
    <row r="3214" spans="3:53" ht="12.75" x14ac:dyDescent="0.2">
      <c r="C3214" t="s">
        <v>781</v>
      </c>
      <c r="D3214" t="s">
        <v>766</v>
      </c>
      <c r="E3214">
        <v>3.78</v>
      </c>
      <c r="F3214">
        <v>21.03</v>
      </c>
      <c r="G3214">
        <v>15.52</v>
      </c>
      <c r="H3214">
        <v>329.91</v>
      </c>
      <c r="I3214">
        <v>-84.423000000000002</v>
      </c>
      <c r="J3214" t="s">
        <v>76</v>
      </c>
      <c r="K3214">
        <v>46.64</v>
      </c>
      <c r="L3214">
        <v>3.7817949999999998</v>
      </c>
      <c r="M3214">
        <v>0.19316224173969429</v>
      </c>
      <c r="N3214">
        <v>3.860284</v>
      </c>
      <c r="O3214">
        <v>-1.8440094044894031</v>
      </c>
      <c r="P3214">
        <v>18830000</v>
      </c>
      <c r="Q3214">
        <v>8790000</v>
      </c>
      <c r="R3214">
        <v>2.14</v>
      </c>
      <c r="S3214">
        <v>24.18</v>
      </c>
      <c r="T3214">
        <v>5.6449999999999996</v>
      </c>
      <c r="U3214">
        <v>13.384</v>
      </c>
      <c r="V3214">
        <f t="shared" si="427"/>
        <v>2.3290425662966925</v>
      </c>
      <c r="AC3214">
        <v>3.85</v>
      </c>
      <c r="AD3214">
        <v>3.49</v>
      </c>
      <c r="AH3214" s="85">
        <f>IF(AND(M3214&lt;Variables!$G$6,M3214&gt;Variables!$G$5),0,1)</f>
        <v>1</v>
      </c>
      <c r="AI3214" s="85">
        <f t="shared" si="426"/>
        <v>1</v>
      </c>
      <c r="AJ3214" s="85">
        <f>IF(I3214&gt;Variables!$G$7,0,1)</f>
        <v>1</v>
      </c>
      <c r="AK3214" s="85">
        <f>IF(F3214&gt;Variables!$G$8,0,1)</f>
        <v>0</v>
      </c>
      <c r="AL3214" s="85">
        <f>IF(G3214&gt;Variables!$G$9,0,1)</f>
        <v>0</v>
      </c>
      <c r="AM3214" s="85">
        <f>IF(AND(K3214&gt;Variables!$G$10,K3214&lt;Variables!$G$11),0,1)</f>
        <v>1</v>
      </c>
      <c r="AN3214" s="103">
        <f>IF(H3214&lt;Variables!$G$13,1,0)</f>
        <v>1</v>
      </c>
      <c r="AO3214" s="101">
        <f>IF(R3214&lt;Variables!$G$12,0,1)</f>
        <v>1</v>
      </c>
      <c r="AP3214" s="86">
        <f t="shared" si="424"/>
        <v>0</v>
      </c>
      <c r="AR3214">
        <v>0</v>
      </c>
      <c r="AS3214">
        <v>0</v>
      </c>
      <c r="AT3214">
        <v>1</v>
      </c>
      <c r="AU3214">
        <v>0</v>
      </c>
      <c r="BA3214">
        <v>-2.25</v>
      </c>
    </row>
    <row r="3215" spans="3:53" ht="12.75" x14ac:dyDescent="0.2">
      <c r="C3215" t="s">
        <v>782</v>
      </c>
      <c r="D3215" t="s">
        <v>775</v>
      </c>
      <c r="E3215">
        <v>49.95</v>
      </c>
      <c r="F3215">
        <v>28.25</v>
      </c>
      <c r="G3215">
        <v>28.2</v>
      </c>
      <c r="H3215">
        <v>90.25</v>
      </c>
      <c r="I3215">
        <v>-1.268</v>
      </c>
      <c r="J3215" t="s">
        <v>76</v>
      </c>
      <c r="K3215">
        <v>52.15</v>
      </c>
      <c r="L3215">
        <v>51.489999999999988</v>
      </c>
      <c r="M3215">
        <v>-0.95164109535831221</v>
      </c>
      <c r="N3215">
        <v>51.245986363636362</v>
      </c>
      <c r="O3215">
        <v>-0.48001098445224688</v>
      </c>
      <c r="P3215">
        <v>96790</v>
      </c>
      <c r="Q3215">
        <v>1280</v>
      </c>
      <c r="R3215">
        <v>75.62</v>
      </c>
      <c r="S3215">
        <v>29.89</v>
      </c>
      <c r="T3215">
        <v>5.6219999999999999</v>
      </c>
      <c r="U3215">
        <v>15.7164</v>
      </c>
      <c r="V3215">
        <f t="shared" si="427"/>
        <v>2.4199255983686148</v>
      </c>
      <c r="AC3215">
        <v>55</v>
      </c>
      <c r="AD3215">
        <v>49.01</v>
      </c>
      <c r="AH3215" s="85">
        <f>IF(AND(M3215&lt;Variables!$G$6,M3215&gt;Variables!$G$5),0,1)</f>
        <v>1</v>
      </c>
      <c r="AI3215" s="85">
        <f t="shared" si="426"/>
        <v>0</v>
      </c>
      <c r="AJ3215" s="85">
        <f>IF(I3215&gt;Variables!$G$7,0,1)</f>
        <v>1</v>
      </c>
      <c r="AK3215" s="85">
        <f>IF(F3215&gt;Variables!$G$8,0,1)</f>
        <v>0</v>
      </c>
      <c r="AL3215" s="85">
        <f>IF(G3215&gt;Variables!$G$9,0,1)</f>
        <v>0</v>
      </c>
      <c r="AM3215" s="85">
        <f>IF(AND(K3215&gt;Variables!$G$10,K3215&lt;Variables!$G$11),0,1)</f>
        <v>0</v>
      </c>
      <c r="AN3215" s="103">
        <f>IF(H3215&lt;Variables!$G$13,1,0)</f>
        <v>1</v>
      </c>
      <c r="AO3215" s="101">
        <f>IF(R3215&lt;Variables!$G$12,0,1)</f>
        <v>1</v>
      </c>
      <c r="AP3215" s="86">
        <f t="shared" si="424"/>
        <v>0</v>
      </c>
      <c r="AR3215">
        <v>1</v>
      </c>
      <c r="AS3215">
        <v>0</v>
      </c>
      <c r="AT3215">
        <v>0</v>
      </c>
      <c r="AU3215">
        <v>0</v>
      </c>
      <c r="BA3215">
        <v>2</v>
      </c>
    </row>
    <row r="3216" spans="3:53" ht="12.75" x14ac:dyDescent="0.2">
      <c r="C3216" t="s">
        <v>782</v>
      </c>
      <c r="D3216" t="s">
        <v>763</v>
      </c>
      <c r="E3216">
        <v>29.61</v>
      </c>
      <c r="F3216">
        <v>23.07</v>
      </c>
      <c r="G3216">
        <v>15.06</v>
      </c>
      <c r="H3216">
        <v>727.98</v>
      </c>
      <c r="I3216">
        <v>315.26900000000001</v>
      </c>
      <c r="J3216" t="s">
        <v>78</v>
      </c>
      <c r="K3216">
        <v>65.13</v>
      </c>
      <c r="L3216">
        <v>29.172910000000002</v>
      </c>
      <c r="M3216">
        <v>1.1688583689457031</v>
      </c>
      <c r="N3216">
        <v>28.99461914893617</v>
      </c>
      <c r="O3216">
        <v>1.790955930120868</v>
      </c>
      <c r="P3216">
        <v>1020000</v>
      </c>
      <c r="Q3216">
        <v>262270</v>
      </c>
      <c r="R3216">
        <v>3.89</v>
      </c>
      <c r="S3216">
        <v>29.89</v>
      </c>
      <c r="T3216">
        <v>5.6219999999999999</v>
      </c>
      <c r="U3216">
        <v>15.7164</v>
      </c>
      <c r="V3216">
        <f t="shared" si="427"/>
        <v>2.4422827016786464</v>
      </c>
      <c r="AC3216">
        <v>30.9499</v>
      </c>
      <c r="AD3216">
        <v>29.07</v>
      </c>
      <c r="AH3216" s="85">
        <f>IF(AND(M3216&lt;Variables!$G$6,M3216&gt;Variables!$G$5),0,1)</f>
        <v>1</v>
      </c>
      <c r="AI3216" s="85">
        <f t="shared" si="426"/>
        <v>0</v>
      </c>
      <c r="AJ3216" s="85">
        <f>IF(I3216&gt;Variables!$G$7,0,1)</f>
        <v>0</v>
      </c>
      <c r="AK3216" s="85">
        <f>IF(F3216&gt;Variables!$G$8,0,1)</f>
        <v>0</v>
      </c>
      <c r="AL3216" s="85">
        <f>IF(G3216&gt;Variables!$G$9,0,1)</f>
        <v>0</v>
      </c>
      <c r="AM3216" s="85">
        <f>IF(AND(K3216&gt;Variables!$G$10,K3216&lt;Variables!$G$11),0,1)</f>
        <v>0</v>
      </c>
      <c r="AN3216" s="103">
        <f>IF(H3216&lt;Variables!$G$13,1,0)</f>
        <v>1</v>
      </c>
      <c r="AO3216" s="101">
        <f>IF(R3216&lt;Variables!$G$12,0,1)</f>
        <v>1</v>
      </c>
      <c r="AP3216" s="86">
        <f t="shared" si="424"/>
        <v>1</v>
      </c>
      <c r="AR3216">
        <v>1</v>
      </c>
      <c r="AS3216">
        <v>0</v>
      </c>
      <c r="AT3216">
        <v>0</v>
      </c>
      <c r="AU3216">
        <v>0</v>
      </c>
      <c r="BA3216">
        <v>2</v>
      </c>
    </row>
    <row r="3217" spans="3:53" ht="12.75" x14ac:dyDescent="0.2">
      <c r="C3217" t="s">
        <v>782</v>
      </c>
      <c r="D3217" t="s">
        <v>306</v>
      </c>
      <c r="E3217">
        <v>24.78</v>
      </c>
      <c r="F3217">
        <v>5.23</v>
      </c>
      <c r="G3217">
        <v>8.0399999999999991</v>
      </c>
      <c r="H3217">
        <v>8230</v>
      </c>
      <c r="I3217">
        <v>-15.933</v>
      </c>
      <c r="J3217" t="s">
        <v>76</v>
      </c>
      <c r="K3217">
        <v>45.77</v>
      </c>
      <c r="L3217">
        <v>24.812754999999999</v>
      </c>
      <c r="M3217">
        <v>-7.1555939676997068E-2</v>
      </c>
      <c r="N3217">
        <v>24.921655999999999</v>
      </c>
      <c r="O3217">
        <v>-0.50821662894310471</v>
      </c>
      <c r="P3217">
        <v>6925000</v>
      </c>
      <c r="Q3217">
        <v>5849000</v>
      </c>
      <c r="R3217">
        <v>1.18</v>
      </c>
      <c r="S3217">
        <v>29.89</v>
      </c>
      <c r="T3217">
        <v>5.6219999999999999</v>
      </c>
      <c r="U3217">
        <v>15.7164</v>
      </c>
      <c r="V3217">
        <f t="shared" si="427"/>
        <v>2.324163509899082</v>
      </c>
      <c r="AC3217">
        <v>25.1</v>
      </c>
      <c r="AD3217">
        <v>24.08</v>
      </c>
      <c r="AH3217" s="85">
        <f>IF(AND(M3217&lt;Variables!$G$6,M3217&gt;Variables!$G$5),0,1)</f>
        <v>1</v>
      </c>
      <c r="AI3217" s="85">
        <f t="shared" si="426"/>
        <v>1</v>
      </c>
      <c r="AJ3217" s="85">
        <f>IF(I3217&gt;Variables!$G$7,0,1)</f>
        <v>1</v>
      </c>
      <c r="AK3217" s="85">
        <f>IF(F3217&gt;Variables!$G$8,0,1)</f>
        <v>1</v>
      </c>
      <c r="AL3217" s="85">
        <f>IF(G3217&gt;Variables!$G$9,0,1)</f>
        <v>1</v>
      </c>
      <c r="AM3217" s="85">
        <f>IF(AND(K3217&gt;Variables!$G$10,K3217&lt;Variables!$G$11),0,1)</f>
        <v>1</v>
      </c>
      <c r="AN3217" s="103">
        <f>IF(H3217&lt;Variables!$G$13,1,0)</f>
        <v>0</v>
      </c>
      <c r="AO3217" s="101">
        <f>IF(R3217&lt;Variables!$G$12,0,1)</f>
        <v>0</v>
      </c>
      <c r="AP3217" s="86">
        <f t="shared" si="424"/>
        <v>0</v>
      </c>
      <c r="AR3217">
        <v>0</v>
      </c>
      <c r="AS3217">
        <v>0</v>
      </c>
      <c r="AT3217">
        <v>1</v>
      </c>
      <c r="AU3217">
        <v>0</v>
      </c>
      <c r="BA3217">
        <v>-2.25</v>
      </c>
    </row>
    <row r="3218" spans="3:53" ht="12.75" x14ac:dyDescent="0.2">
      <c r="C3218" t="s">
        <v>782</v>
      </c>
      <c r="D3218" t="s">
        <v>273</v>
      </c>
      <c r="E3218">
        <v>5.71</v>
      </c>
      <c r="F3218">
        <v>7.37</v>
      </c>
      <c r="G3218">
        <v>5.65</v>
      </c>
      <c r="H3218">
        <v>2600</v>
      </c>
      <c r="I3218">
        <v>5.2949999999999999</v>
      </c>
      <c r="J3218" t="s">
        <v>76</v>
      </c>
      <c r="K3218">
        <v>55.59</v>
      </c>
      <c r="L3218">
        <v>5.695009999999999</v>
      </c>
      <c r="M3218">
        <v>0.17541672446582279</v>
      </c>
      <c r="N3218">
        <v>5.6890519999999993</v>
      </c>
      <c r="O3218">
        <v>0.28032789997350599</v>
      </c>
      <c r="P3218">
        <v>1314000</v>
      </c>
      <c r="Q3218">
        <v>2147000</v>
      </c>
      <c r="R3218">
        <v>0.61</v>
      </c>
      <c r="S3218">
        <v>29.89</v>
      </c>
      <c r="T3218">
        <v>5.6219999999999999</v>
      </c>
      <c r="U3218">
        <v>15.7164</v>
      </c>
      <c r="V3218">
        <f t="shared" si="427"/>
        <v>2.4175196515974506</v>
      </c>
      <c r="AC3218">
        <v>6.09</v>
      </c>
      <c r="AD3218">
        <v>5.6901000000000002</v>
      </c>
      <c r="AH3218" s="85">
        <f>IF(AND(M3218&lt;Variables!$G$6,M3218&gt;Variables!$G$5),0,1)</f>
        <v>1</v>
      </c>
      <c r="AI3218" s="85">
        <f t="shared" si="426"/>
        <v>0</v>
      </c>
      <c r="AJ3218" s="85">
        <f>IF(I3218&gt;Variables!$G$7,0,1)</f>
        <v>0</v>
      </c>
      <c r="AK3218" s="85">
        <f>IF(F3218&gt;Variables!$G$8,0,1)</f>
        <v>1</v>
      </c>
      <c r="AL3218" s="85">
        <f>IF(G3218&gt;Variables!$G$9,0,1)</f>
        <v>1</v>
      </c>
      <c r="AM3218" s="85">
        <f>IF(AND(K3218&gt;Variables!$G$10,K3218&lt;Variables!$G$11),0,1)</f>
        <v>0</v>
      </c>
      <c r="AN3218" s="103">
        <f>IF(H3218&lt;Variables!$G$13,1,0)</f>
        <v>0</v>
      </c>
      <c r="AO3218" s="101">
        <f>IF(R3218&lt;Variables!$G$12,0,1)</f>
        <v>0</v>
      </c>
      <c r="AP3218" s="86">
        <f t="shared" si="424"/>
        <v>0</v>
      </c>
      <c r="AR3218">
        <v>1</v>
      </c>
      <c r="AS3218">
        <v>0</v>
      </c>
      <c r="AT3218">
        <v>0</v>
      </c>
      <c r="AU3218">
        <v>0</v>
      </c>
      <c r="BA3218">
        <v>1.35</v>
      </c>
    </row>
    <row r="3219" spans="3:53" ht="12.75" x14ac:dyDescent="0.2">
      <c r="C3219" t="s">
        <v>782</v>
      </c>
      <c r="D3219" t="s">
        <v>766</v>
      </c>
      <c r="E3219">
        <v>3.81</v>
      </c>
      <c r="F3219">
        <v>21.15</v>
      </c>
      <c r="G3219">
        <v>15.4</v>
      </c>
      <c r="H3219">
        <v>329.91</v>
      </c>
      <c r="I3219">
        <v>-84.43</v>
      </c>
      <c r="J3219" t="s">
        <v>76</v>
      </c>
      <c r="K3219">
        <v>46.64</v>
      </c>
      <c r="L3219">
        <v>3.773015</v>
      </c>
      <c r="M3219">
        <v>0.31765047316272482</v>
      </c>
      <c r="N3219">
        <v>3.8490980000000001</v>
      </c>
      <c r="O3219">
        <v>-1.665273266619868</v>
      </c>
      <c r="P3219">
        <v>19010000</v>
      </c>
      <c r="Q3219">
        <v>8790000</v>
      </c>
      <c r="R3219">
        <v>2.16</v>
      </c>
      <c r="S3219">
        <v>29.89</v>
      </c>
      <c r="T3219">
        <v>5.6219999999999999</v>
      </c>
      <c r="U3219">
        <v>15.7164</v>
      </c>
      <c r="V3219">
        <f t="shared" si="427"/>
        <v>2.327013866241189</v>
      </c>
      <c r="AC3219">
        <v>3.85</v>
      </c>
      <c r="AD3219">
        <v>3.49</v>
      </c>
      <c r="AH3219" s="85">
        <f>IF(AND(M3219&lt;Variables!$G$6,M3219&gt;Variables!$G$5),0,1)</f>
        <v>1</v>
      </c>
      <c r="AI3219" s="85">
        <f t="shared" si="426"/>
        <v>1</v>
      </c>
      <c r="AJ3219" s="85">
        <f>IF(I3219&gt;Variables!$G$7,0,1)</f>
        <v>1</v>
      </c>
      <c r="AK3219" s="85">
        <f>IF(F3219&gt;Variables!$G$8,0,1)</f>
        <v>0</v>
      </c>
      <c r="AL3219" s="85">
        <f>IF(G3219&gt;Variables!$G$9,0,1)</f>
        <v>0</v>
      </c>
      <c r="AM3219" s="85">
        <f>IF(AND(K3219&gt;Variables!$G$10,K3219&lt;Variables!$G$11),0,1)</f>
        <v>1</v>
      </c>
      <c r="AN3219" s="103">
        <f>IF(H3219&lt;Variables!$G$13,1,0)</f>
        <v>1</v>
      </c>
      <c r="AO3219" s="101">
        <f>IF(R3219&lt;Variables!$G$12,0,1)</f>
        <v>1</v>
      </c>
      <c r="AP3219" s="86">
        <f t="shared" si="424"/>
        <v>0</v>
      </c>
      <c r="AR3219">
        <v>0</v>
      </c>
      <c r="AS3219">
        <v>0</v>
      </c>
      <c r="AT3219">
        <v>1</v>
      </c>
      <c r="AU3219">
        <v>0</v>
      </c>
      <c r="BA3219">
        <v>-2.25</v>
      </c>
    </row>
    <row r="3220" spans="3:53" ht="12.75" x14ac:dyDescent="0.2">
      <c r="C3220" t="s">
        <v>782</v>
      </c>
      <c r="D3220" t="s">
        <v>735</v>
      </c>
      <c r="E3220">
        <v>3.56</v>
      </c>
      <c r="F3220">
        <v>47.2</v>
      </c>
      <c r="G3220">
        <v>5.37</v>
      </c>
      <c r="H3220">
        <v>147.05000000000001</v>
      </c>
      <c r="I3220">
        <v>-10.17</v>
      </c>
      <c r="J3220" t="s">
        <v>76</v>
      </c>
      <c r="K3220">
        <v>34.76</v>
      </c>
      <c r="L3220">
        <v>3.6890000000000009</v>
      </c>
      <c r="M3220">
        <v>-4.310111141230716</v>
      </c>
      <c r="N3220">
        <v>3.907368</v>
      </c>
      <c r="O3220">
        <v>-9.6578566441655802</v>
      </c>
      <c r="P3220">
        <v>100570000</v>
      </c>
      <c r="Q3220">
        <v>2260000</v>
      </c>
      <c r="R3220">
        <v>44.5</v>
      </c>
      <c r="S3220">
        <v>29.89</v>
      </c>
      <c r="T3220">
        <v>5.6219999999999999</v>
      </c>
      <c r="U3220">
        <v>15.7164</v>
      </c>
      <c r="V3220">
        <f t="shared" si="427"/>
        <v>2.1314750507996738</v>
      </c>
      <c r="AC3220">
        <v>3.88</v>
      </c>
      <c r="AD3220">
        <v>3.11</v>
      </c>
      <c r="AH3220" s="85">
        <f>IF(AND(M3220&lt;Variables!$G$6,M3220&gt;Variables!$G$5),0,1)</f>
        <v>0</v>
      </c>
      <c r="AI3220" s="85">
        <f t="shared" si="426"/>
        <v>1</v>
      </c>
      <c r="AJ3220" s="85">
        <f>IF(I3220&gt;Variables!$G$7,0,1)</f>
        <v>1</v>
      </c>
      <c r="AK3220" s="85">
        <f>IF(F3220&gt;Variables!$G$8,0,1)</f>
        <v>0</v>
      </c>
      <c r="AL3220" s="85">
        <f>IF(G3220&gt;Variables!$G$9,0,1)</f>
        <v>1</v>
      </c>
      <c r="AM3220" s="85">
        <f>IF(AND(K3220&gt;Variables!$G$10,K3220&lt;Variables!$G$11),0,1)</f>
        <v>1</v>
      </c>
      <c r="AN3220" s="103">
        <f>IF(H3220&lt;Variables!$G$13,1,0)</f>
        <v>1</v>
      </c>
      <c r="AO3220" s="101">
        <f>IF(R3220&lt;Variables!$G$12,0,1)</f>
        <v>1</v>
      </c>
      <c r="AP3220" s="86">
        <f t="shared" si="424"/>
        <v>0</v>
      </c>
      <c r="AR3220">
        <v>1</v>
      </c>
      <c r="AS3220">
        <v>0</v>
      </c>
      <c r="AT3220">
        <v>0</v>
      </c>
      <c r="AU3220">
        <v>0</v>
      </c>
      <c r="BA3220">
        <v>2</v>
      </c>
    </row>
    <row r="3221" spans="3:53" ht="12.75" x14ac:dyDescent="0.2">
      <c r="C3221" t="s">
        <v>782</v>
      </c>
      <c r="D3221" t="s">
        <v>743</v>
      </c>
      <c r="E3221">
        <v>58.84</v>
      </c>
      <c r="F3221">
        <v>8.16</v>
      </c>
      <c r="G3221">
        <v>1.54</v>
      </c>
      <c r="H3221">
        <v>8440</v>
      </c>
      <c r="I3221">
        <v>-0.38500000000000001</v>
      </c>
      <c r="J3221" t="s">
        <v>78</v>
      </c>
      <c r="K3221">
        <v>43.42</v>
      </c>
      <c r="L3221">
        <v>59.005699999999997</v>
      </c>
      <c r="M3221">
        <v>-0.28082032752768132</v>
      </c>
      <c r="N3221">
        <v>58.929679999999998</v>
      </c>
      <c r="O3221">
        <v>-0.1521813795696739</v>
      </c>
      <c r="P3221">
        <v>2897000</v>
      </c>
      <c r="Q3221">
        <v>1356000</v>
      </c>
      <c r="R3221">
        <v>2.14</v>
      </c>
      <c r="S3221">
        <v>29.89</v>
      </c>
      <c r="T3221">
        <v>5.6219999999999999</v>
      </c>
      <c r="U3221">
        <v>15.7164</v>
      </c>
      <c r="V3221">
        <f t="shared" si="427"/>
        <v>2.3007960885988981</v>
      </c>
      <c r="AC3221">
        <v>59.34</v>
      </c>
      <c r="AD3221">
        <v>58.25</v>
      </c>
      <c r="AH3221" s="85">
        <f>IF(AND(M3221&lt;Variables!$G$6,M3221&gt;Variables!$G$5),0,1)</f>
        <v>1</v>
      </c>
      <c r="AI3221" s="85">
        <f t="shared" si="426"/>
        <v>0</v>
      </c>
      <c r="AJ3221" s="85">
        <f>IF(I3221&gt;Variables!$G$7,0,1)</f>
        <v>1</v>
      </c>
      <c r="AK3221" s="85">
        <f>IF(F3221&gt;Variables!$G$8,0,1)</f>
        <v>1</v>
      </c>
      <c r="AL3221" s="85">
        <f>IF(G3221&gt;Variables!$G$9,0,1)</f>
        <v>1</v>
      </c>
      <c r="AM3221" s="85">
        <f>IF(AND(K3221&gt;Variables!$G$10,K3221&lt;Variables!$G$11),0,1)</f>
        <v>1</v>
      </c>
      <c r="AN3221" s="103">
        <f>IF(H3221&lt;Variables!$G$13,1,0)</f>
        <v>0</v>
      </c>
      <c r="AO3221" s="101">
        <f>IF(R3221&lt;Variables!$G$12,0,1)</f>
        <v>1</v>
      </c>
      <c r="AP3221" s="86">
        <f t="shared" si="424"/>
        <v>1</v>
      </c>
      <c r="AR3221">
        <v>0</v>
      </c>
      <c r="AS3221">
        <v>0</v>
      </c>
      <c r="AT3221">
        <v>0</v>
      </c>
      <c r="AU3221">
        <v>1</v>
      </c>
      <c r="BA3221">
        <v>-0.43</v>
      </c>
    </row>
    <row r="3222" spans="3:53" ht="12.75" x14ac:dyDescent="0.2">
      <c r="C3222" t="s">
        <v>782</v>
      </c>
      <c r="D3222" t="s">
        <v>174</v>
      </c>
      <c r="E3222">
        <v>80.53</v>
      </c>
      <c r="F3222">
        <v>5.31</v>
      </c>
      <c r="G3222">
        <v>7.67</v>
      </c>
      <c r="H3222">
        <v>5890</v>
      </c>
      <c r="I3222">
        <v>-0.20699999999999999</v>
      </c>
      <c r="J3222" t="s">
        <v>78</v>
      </c>
      <c r="K3222">
        <v>55.23</v>
      </c>
      <c r="L3222">
        <v>80.283969999999997</v>
      </c>
      <c r="M3222">
        <v>0.30022182510407641</v>
      </c>
      <c r="N3222">
        <v>80.452240000000003</v>
      </c>
      <c r="O3222">
        <v>9.0438749747679334E-2</v>
      </c>
      <c r="P3222">
        <v>1893000</v>
      </c>
      <c r="Q3222">
        <v>2733000</v>
      </c>
      <c r="R3222">
        <v>0.69</v>
      </c>
      <c r="S3222">
        <v>29.89</v>
      </c>
      <c r="T3222">
        <v>5.6219999999999999</v>
      </c>
      <c r="U3222">
        <v>15.7164</v>
      </c>
      <c r="V3222">
        <f t="shared" si="427"/>
        <v>2.4088424100476842</v>
      </c>
      <c r="AC3222">
        <v>80.879900000000006</v>
      </c>
      <c r="AD3222">
        <v>76.930000000000007</v>
      </c>
      <c r="AH3222" s="85">
        <f>IF(AND(M3222&lt;Variables!$G$6,M3222&gt;Variables!$G$5),0,1)</f>
        <v>1</v>
      </c>
      <c r="AI3222" s="85">
        <f t="shared" si="426"/>
        <v>1</v>
      </c>
      <c r="AJ3222" s="85">
        <f>IF(I3222&gt;Variables!$G$7,0,1)</f>
        <v>1</v>
      </c>
      <c r="AK3222" s="85">
        <f>IF(F3222&gt;Variables!$G$8,0,1)</f>
        <v>1</v>
      </c>
      <c r="AL3222" s="85">
        <f>IF(G3222&gt;Variables!$G$9,0,1)</f>
        <v>1</v>
      </c>
      <c r="AM3222" s="85">
        <f>IF(AND(K3222&gt;Variables!$G$10,K3222&lt;Variables!$G$11),0,1)</f>
        <v>0</v>
      </c>
      <c r="AN3222" s="103">
        <f>IF(H3222&lt;Variables!$G$13,1,0)</f>
        <v>0</v>
      </c>
      <c r="AO3222" s="101">
        <f>IF(R3222&lt;Variables!$G$12,0,1)</f>
        <v>0</v>
      </c>
      <c r="AP3222" s="86">
        <f t="shared" si="424"/>
        <v>1</v>
      </c>
      <c r="AR3222">
        <v>0</v>
      </c>
      <c r="AS3222">
        <v>0</v>
      </c>
      <c r="AT3222">
        <v>0</v>
      </c>
      <c r="AU3222">
        <v>1</v>
      </c>
      <c r="BA3222">
        <v>-1.33</v>
      </c>
    </row>
    <row r="3223" spans="3:53" ht="12.75" x14ac:dyDescent="0.2">
      <c r="C3223" t="s">
        <v>782</v>
      </c>
      <c r="D3223" t="s">
        <v>737</v>
      </c>
      <c r="E3223">
        <v>62.86</v>
      </c>
      <c r="F3223">
        <v>5.33</v>
      </c>
      <c r="G3223">
        <v>2.1</v>
      </c>
      <c r="H3223">
        <v>87200</v>
      </c>
      <c r="I3223">
        <v>4.0000000000000001E-3</v>
      </c>
      <c r="J3223" t="s">
        <v>78</v>
      </c>
      <c r="K3223">
        <v>55.13</v>
      </c>
      <c r="L3223">
        <v>62.685399999999987</v>
      </c>
      <c r="M3223">
        <v>0.28651009644990338</v>
      </c>
      <c r="N3223">
        <v>62.934933999999991</v>
      </c>
      <c r="O3223">
        <v>-0.111121114387741</v>
      </c>
      <c r="P3223">
        <v>20356000</v>
      </c>
      <c r="Q3223">
        <v>18048000</v>
      </c>
      <c r="R3223">
        <v>1.1299999999999999</v>
      </c>
      <c r="S3223">
        <v>29.89</v>
      </c>
      <c r="T3223">
        <v>5.6219999999999999</v>
      </c>
      <c r="U3223">
        <v>15.7164</v>
      </c>
      <c r="V3223">
        <f t="shared" si="427"/>
        <v>2.4084527643489544</v>
      </c>
      <c r="AC3223">
        <v>63.674999999999997</v>
      </c>
      <c r="AD3223">
        <v>62.7</v>
      </c>
      <c r="AH3223" s="85">
        <f>IF(AND(M3223&lt;Variables!$G$6,M3223&gt;Variables!$G$5),0,1)</f>
        <v>1</v>
      </c>
      <c r="AI3223" s="85">
        <f t="shared" si="426"/>
        <v>1</v>
      </c>
      <c r="AJ3223" s="85">
        <f>IF(I3223&gt;Variables!$G$7,0,1)</f>
        <v>0</v>
      </c>
      <c r="AK3223" s="85">
        <f>IF(F3223&gt;Variables!$G$8,0,1)</f>
        <v>1</v>
      </c>
      <c r="AL3223" s="85">
        <f>IF(G3223&gt;Variables!$G$9,0,1)</f>
        <v>1</v>
      </c>
      <c r="AM3223" s="85">
        <f>IF(AND(K3223&gt;Variables!$G$10,K3223&lt;Variables!$G$11),0,1)</f>
        <v>0</v>
      </c>
      <c r="AN3223" s="103">
        <f>IF(H3223&lt;Variables!$G$13,1,0)</f>
        <v>0</v>
      </c>
      <c r="AO3223" s="101">
        <f>IF(R3223&lt;Variables!$G$12,0,1)</f>
        <v>0</v>
      </c>
      <c r="AP3223" s="86">
        <f t="shared" si="424"/>
        <v>1</v>
      </c>
      <c r="AR3223">
        <v>0</v>
      </c>
      <c r="AS3223">
        <v>0</v>
      </c>
      <c r="AT3223">
        <v>0</v>
      </c>
      <c r="AU3223">
        <v>1</v>
      </c>
      <c r="BA3223">
        <v>-0.08</v>
      </c>
    </row>
    <row r="3224" spans="3:53" ht="12.75" x14ac:dyDescent="0.2">
      <c r="C3224" t="s">
        <v>782</v>
      </c>
      <c r="D3224" t="s">
        <v>749</v>
      </c>
      <c r="E3224">
        <v>15.79</v>
      </c>
      <c r="F3224">
        <v>5.73</v>
      </c>
      <c r="G3224">
        <v>4.22</v>
      </c>
      <c r="H3224">
        <v>59870</v>
      </c>
      <c r="I3224">
        <v>0.755</v>
      </c>
      <c r="J3224" t="s">
        <v>78</v>
      </c>
      <c r="K3224">
        <v>57.94</v>
      </c>
      <c r="L3224">
        <v>15.71838</v>
      </c>
      <c r="M3224">
        <v>0.45564492015080021</v>
      </c>
      <c r="N3224">
        <v>15.743376</v>
      </c>
      <c r="O3224">
        <v>0.29614994903254133</v>
      </c>
      <c r="P3224">
        <v>89720000</v>
      </c>
      <c r="Q3224">
        <v>77372000</v>
      </c>
      <c r="R3224">
        <v>1.1599999999999999</v>
      </c>
      <c r="S3224">
        <v>29.89</v>
      </c>
      <c r="T3224">
        <v>5.6219999999999999</v>
      </c>
      <c r="U3224">
        <v>15.7164</v>
      </c>
      <c r="V3224">
        <f t="shared" si="427"/>
        <v>2.4269633659926786</v>
      </c>
      <c r="AC3224">
        <v>16.059999999999999</v>
      </c>
      <c r="AD3224">
        <v>15.71</v>
      </c>
      <c r="AH3224" s="85">
        <f>IF(AND(M3224&lt;Variables!$G$6,M3224&gt;Variables!$G$5),0,1)</f>
        <v>1</v>
      </c>
      <c r="AI3224" s="85">
        <f t="shared" si="426"/>
        <v>1</v>
      </c>
      <c r="AJ3224" s="85">
        <f>IF(I3224&gt;Variables!$G$7,0,1)</f>
        <v>0</v>
      </c>
      <c r="AK3224" s="85">
        <f>IF(F3224&gt;Variables!$G$8,0,1)</f>
        <v>1</v>
      </c>
      <c r="AL3224" s="85">
        <f>IF(G3224&gt;Variables!$G$9,0,1)</f>
        <v>1</v>
      </c>
      <c r="AM3224" s="85">
        <f>IF(AND(K3224&gt;Variables!$G$10,K3224&lt;Variables!$G$11),0,1)</f>
        <v>0</v>
      </c>
      <c r="AN3224" s="103">
        <f>IF(H3224&lt;Variables!$G$13,1,0)</f>
        <v>0</v>
      </c>
      <c r="AO3224" s="101">
        <f>IF(R3224&lt;Variables!$G$12,0,1)</f>
        <v>0</v>
      </c>
      <c r="AP3224" s="86">
        <f t="shared" si="424"/>
        <v>1</v>
      </c>
      <c r="AR3224">
        <v>0</v>
      </c>
      <c r="AS3224">
        <v>1</v>
      </c>
      <c r="AT3224">
        <v>0</v>
      </c>
      <c r="AU3224">
        <v>0</v>
      </c>
      <c r="BA3224">
        <v>0.99</v>
      </c>
    </row>
    <row r="3225" spans="3:53" ht="12.75" x14ac:dyDescent="0.2">
      <c r="C3225" t="s">
        <v>782</v>
      </c>
      <c r="D3225" t="s">
        <v>742</v>
      </c>
      <c r="E3225">
        <v>125.67</v>
      </c>
      <c r="F3225">
        <v>6.66</v>
      </c>
      <c r="G3225">
        <v>-2.92</v>
      </c>
      <c r="H3225">
        <v>10630</v>
      </c>
      <c r="I3225">
        <v>-3.5999999999999997E-2</v>
      </c>
      <c r="J3225" t="s">
        <v>78</v>
      </c>
      <c r="K3225">
        <v>46.09</v>
      </c>
      <c r="L3225">
        <v>125.79648</v>
      </c>
      <c r="M3225">
        <v>-2.637593675118393E-2</v>
      </c>
      <c r="N3225">
        <v>126.323494</v>
      </c>
      <c r="O3225">
        <v>-0.4434598682015522</v>
      </c>
      <c r="P3225">
        <v>1598000</v>
      </c>
      <c r="Q3225">
        <v>1112000</v>
      </c>
      <c r="R3225">
        <v>1.44</v>
      </c>
      <c r="S3225">
        <v>29.89</v>
      </c>
      <c r="T3225">
        <v>5.6219999999999999</v>
      </c>
      <c r="U3225">
        <v>15.7164</v>
      </c>
      <c r="V3225">
        <f t="shared" si="427"/>
        <v>2.3268803351676617</v>
      </c>
      <c r="AC3225">
        <v>130.02000000000001</v>
      </c>
      <c r="AD3225">
        <v>124.75</v>
      </c>
      <c r="AH3225" s="85">
        <f>IF(AND(M3225&lt;Variables!$G$6,M3225&gt;Variables!$G$5),0,1)</f>
        <v>1</v>
      </c>
      <c r="AI3225" s="85">
        <f t="shared" si="426"/>
        <v>1</v>
      </c>
      <c r="AJ3225" s="85">
        <f>IF(I3225&gt;Variables!$G$7,0,1)</f>
        <v>1</v>
      </c>
      <c r="AK3225" s="85">
        <f>IF(F3225&gt;Variables!$G$8,0,1)</f>
        <v>1</v>
      </c>
      <c r="AL3225" s="85">
        <f>IF(G3225&gt;Variables!$G$9,0,1)</f>
        <v>1</v>
      </c>
      <c r="AM3225" s="85">
        <f>IF(AND(K3225&gt;Variables!$G$10,K3225&lt;Variables!$G$11),0,1)</f>
        <v>1</v>
      </c>
      <c r="AN3225" s="103">
        <f>IF(H3225&lt;Variables!$G$13,1,0)</f>
        <v>0</v>
      </c>
      <c r="AO3225" s="101">
        <f>IF(R3225&lt;Variables!$G$12,0,1)</f>
        <v>0</v>
      </c>
      <c r="AP3225" s="86">
        <f t="shared" si="424"/>
        <v>1</v>
      </c>
      <c r="AR3225">
        <v>1</v>
      </c>
      <c r="AS3225">
        <v>0</v>
      </c>
      <c r="AT3225">
        <v>0</v>
      </c>
      <c r="AU3225">
        <v>0</v>
      </c>
      <c r="BA3225">
        <v>1.41</v>
      </c>
    </row>
    <row r="3226" spans="3:53" ht="12.75" x14ac:dyDescent="0.2">
      <c r="C3226" t="s">
        <v>782</v>
      </c>
      <c r="D3226" t="s">
        <v>608</v>
      </c>
      <c r="E3226">
        <v>33.33</v>
      </c>
      <c r="F3226">
        <v>7.04</v>
      </c>
      <c r="G3226">
        <v>3.32</v>
      </c>
      <c r="H3226">
        <v>7460</v>
      </c>
      <c r="I3226">
        <v>-26.15</v>
      </c>
      <c r="J3226" t="s">
        <v>78</v>
      </c>
      <c r="K3226">
        <v>52.62</v>
      </c>
      <c r="L3226">
        <v>33.160625000000003</v>
      </c>
      <c r="M3226">
        <v>0.35999019921970099</v>
      </c>
      <c r="N3226">
        <v>33.232061999999999</v>
      </c>
      <c r="O3226">
        <v>0.14425225855681789</v>
      </c>
      <c r="P3226">
        <v>17021000</v>
      </c>
      <c r="Q3226">
        <v>19007000</v>
      </c>
      <c r="R3226">
        <v>0.9</v>
      </c>
      <c r="S3226">
        <v>29.89</v>
      </c>
      <c r="T3226">
        <v>5.6219999999999999</v>
      </c>
      <c r="U3226">
        <v>15.7164</v>
      </c>
      <c r="V3226">
        <f t="shared" si="427"/>
        <v>2.3820595673784797</v>
      </c>
      <c r="AC3226">
        <v>33.61</v>
      </c>
      <c r="AD3226">
        <v>30.7</v>
      </c>
      <c r="AH3226" s="85">
        <f>IF(AND(M3226&lt;Variables!$G$6,M3226&gt;Variables!$G$5),0,1)</f>
        <v>1</v>
      </c>
      <c r="AI3226" s="85">
        <f t="shared" si="426"/>
        <v>1</v>
      </c>
      <c r="AJ3226" s="85">
        <f>IF(I3226&gt;Variables!$G$7,0,1)</f>
        <v>1</v>
      </c>
      <c r="AK3226" s="85">
        <f>IF(F3226&gt;Variables!$G$8,0,1)</f>
        <v>1</v>
      </c>
      <c r="AL3226" s="85">
        <f>IF(G3226&gt;Variables!$G$9,0,1)</f>
        <v>1</v>
      </c>
      <c r="AM3226" s="85">
        <f>IF(AND(K3226&gt;Variables!$G$10,K3226&lt;Variables!$G$11),0,1)</f>
        <v>0</v>
      </c>
      <c r="AN3226" s="103">
        <f>IF(H3226&lt;Variables!$G$13,1,0)</f>
        <v>0</v>
      </c>
      <c r="AO3226" s="101">
        <f>IF(R3226&lt;Variables!$G$12,0,1)</f>
        <v>0</v>
      </c>
      <c r="AP3226" s="86">
        <f t="shared" si="424"/>
        <v>1</v>
      </c>
      <c r="AR3226">
        <v>0</v>
      </c>
      <c r="AS3226">
        <v>0</v>
      </c>
      <c r="AT3226">
        <v>1</v>
      </c>
      <c r="AU3226">
        <v>0</v>
      </c>
      <c r="BA3226">
        <v>-1.47</v>
      </c>
    </row>
    <row r="3227" spans="3:53" ht="12.75" x14ac:dyDescent="0.2">
      <c r="C3227" t="s">
        <v>782</v>
      </c>
      <c r="D3227" t="s">
        <v>463</v>
      </c>
      <c r="E3227">
        <v>88.13</v>
      </c>
      <c r="F3227">
        <v>8.56</v>
      </c>
      <c r="G3227">
        <v>6.67</v>
      </c>
      <c r="H3227">
        <v>2540</v>
      </c>
      <c r="I3227">
        <v>-13.916</v>
      </c>
      <c r="J3227" t="s">
        <v>78</v>
      </c>
      <c r="K3227">
        <v>38.6</v>
      </c>
      <c r="L3227">
        <v>87.776571428571415</v>
      </c>
      <c r="M3227">
        <v>1.529858276535493E-2</v>
      </c>
      <c r="N3227">
        <v>89.191366666666667</v>
      </c>
      <c r="O3227">
        <v>-1.5711909336516441</v>
      </c>
      <c r="P3227">
        <v>87646</v>
      </c>
      <c r="Q3227">
        <v>197425</v>
      </c>
      <c r="R3227">
        <v>0.44</v>
      </c>
      <c r="S3227">
        <v>29.89</v>
      </c>
      <c r="T3227">
        <v>5.6219999999999999</v>
      </c>
      <c r="U3227">
        <v>15.7164</v>
      </c>
      <c r="V3227">
        <f t="shared" si="427"/>
        <v>2.249001915148201</v>
      </c>
      <c r="AC3227">
        <v>89.06</v>
      </c>
      <c r="AD3227">
        <v>85.55</v>
      </c>
      <c r="AH3227" s="85">
        <f>IF(AND(M3227&lt;Variables!$G$6,M3227&gt;Variables!$G$5),0,1)</f>
        <v>1</v>
      </c>
      <c r="AI3227" s="85">
        <f t="shared" si="426"/>
        <v>1</v>
      </c>
      <c r="AJ3227" s="85">
        <f>IF(I3227&gt;Variables!$G$7,0,1)</f>
        <v>1</v>
      </c>
      <c r="AK3227" s="85">
        <f>IF(F3227&gt;Variables!$G$8,0,1)</f>
        <v>1</v>
      </c>
      <c r="AL3227" s="85">
        <f>IF(G3227&gt;Variables!$G$9,0,1)</f>
        <v>1</v>
      </c>
      <c r="AM3227" s="85">
        <f>IF(AND(K3227&gt;Variables!$G$10,K3227&lt;Variables!$G$11),0,1)</f>
        <v>1</v>
      </c>
      <c r="AN3227" s="103">
        <f>IF(H3227&lt;Variables!$G$13,1,0)</f>
        <v>0</v>
      </c>
      <c r="AO3227" s="101">
        <f>IF(R3227&lt;Variables!$G$12,0,1)</f>
        <v>0</v>
      </c>
      <c r="AP3227" s="86">
        <f t="shared" si="424"/>
        <v>1</v>
      </c>
      <c r="AR3227">
        <v>0</v>
      </c>
      <c r="AS3227">
        <v>0</v>
      </c>
      <c r="AT3227">
        <v>1</v>
      </c>
      <c r="AU3227">
        <v>0</v>
      </c>
      <c r="BA3227">
        <v>-2.25</v>
      </c>
    </row>
    <row r="3228" spans="3:53" ht="12.75" x14ac:dyDescent="0.2">
      <c r="C3228" t="s">
        <v>782</v>
      </c>
      <c r="D3228" t="s">
        <v>471</v>
      </c>
      <c r="E3228">
        <v>30.77</v>
      </c>
      <c r="F3228">
        <v>5.08</v>
      </c>
      <c r="G3228">
        <v>4.2300000000000004</v>
      </c>
      <c r="H3228">
        <v>5470</v>
      </c>
      <c r="I3228">
        <v>168.529</v>
      </c>
      <c r="J3228" t="s">
        <v>78</v>
      </c>
      <c r="K3228">
        <v>57.46</v>
      </c>
      <c r="L3228">
        <v>30.723034999999999</v>
      </c>
      <c r="M3228">
        <v>0.15286575691496671</v>
      </c>
      <c r="N3228">
        <v>30.701813999999999</v>
      </c>
      <c r="O3228">
        <v>0.22209111161964951</v>
      </c>
      <c r="P3228">
        <v>1285000</v>
      </c>
      <c r="Q3228">
        <v>1383000</v>
      </c>
      <c r="R3228">
        <v>0.93</v>
      </c>
      <c r="S3228">
        <v>29.89</v>
      </c>
      <c r="T3228">
        <v>5.6219999999999999</v>
      </c>
      <c r="U3228">
        <v>15.7164</v>
      </c>
      <c r="V3228">
        <f t="shared" si="427"/>
        <v>2.4370176770776713</v>
      </c>
      <c r="AC3228">
        <v>30.79</v>
      </c>
      <c r="AD3228">
        <v>30.1</v>
      </c>
      <c r="AH3228" s="85">
        <f>IF(AND(M3228&lt;Variables!$G$6,M3228&gt;Variables!$G$5),0,1)</f>
        <v>1</v>
      </c>
      <c r="AI3228" s="85">
        <f t="shared" si="426"/>
        <v>0</v>
      </c>
      <c r="AJ3228" s="85">
        <f>IF(I3228&gt;Variables!$G$7,0,1)</f>
        <v>0</v>
      </c>
      <c r="AK3228" s="85">
        <f>IF(F3228&gt;Variables!$G$8,0,1)</f>
        <v>1</v>
      </c>
      <c r="AL3228" s="85">
        <f>IF(G3228&gt;Variables!$G$9,0,1)</f>
        <v>1</v>
      </c>
      <c r="AM3228" s="85">
        <f>IF(AND(K3228&gt;Variables!$G$10,K3228&lt;Variables!$G$11),0,1)</f>
        <v>0</v>
      </c>
      <c r="AN3228" s="103">
        <f>IF(H3228&lt;Variables!$G$13,1,0)</f>
        <v>0</v>
      </c>
      <c r="AO3228" s="101">
        <f>IF(R3228&lt;Variables!$G$12,0,1)</f>
        <v>0</v>
      </c>
      <c r="AP3228" s="86">
        <f t="shared" si="424"/>
        <v>1</v>
      </c>
      <c r="AR3228">
        <v>0</v>
      </c>
      <c r="AS3228">
        <v>0</v>
      </c>
      <c r="AT3228">
        <v>1</v>
      </c>
      <c r="AU3228">
        <v>0</v>
      </c>
      <c r="BA3228">
        <v>-1.31</v>
      </c>
    </row>
    <row r="3229" spans="3:53" ht="12.75" x14ac:dyDescent="0.2">
      <c r="C3229" t="s">
        <v>782</v>
      </c>
      <c r="D3229" t="s">
        <v>741</v>
      </c>
      <c r="E3229">
        <v>11.92</v>
      </c>
      <c r="F3229">
        <v>29.46</v>
      </c>
      <c r="G3229">
        <v>3.53</v>
      </c>
      <c r="H3229">
        <v>204.42</v>
      </c>
      <c r="I3229">
        <v>11.577999999999999</v>
      </c>
      <c r="J3229" t="s">
        <v>76</v>
      </c>
      <c r="K3229">
        <v>55.16</v>
      </c>
      <c r="L3229">
        <v>11.922052941176471</v>
      </c>
      <c r="M3229">
        <v>6.6658476209940601E-2</v>
      </c>
      <c r="N3229">
        <v>11.92533111111111</v>
      </c>
      <c r="O3229">
        <v>3.9151021010561733E-2</v>
      </c>
      <c r="P3229">
        <v>2210000</v>
      </c>
      <c r="Q3229">
        <v>83360</v>
      </c>
      <c r="R3229">
        <v>26.51</v>
      </c>
      <c r="S3229">
        <v>29.89</v>
      </c>
      <c r="T3229">
        <v>5.6219999999999999</v>
      </c>
      <c r="U3229">
        <v>15.7164</v>
      </c>
      <c r="V3229">
        <f t="shared" si="427"/>
        <v>2.4177311296733826</v>
      </c>
      <c r="AC3229">
        <v>12</v>
      </c>
      <c r="AD3229">
        <v>11.87</v>
      </c>
      <c r="AH3229" s="85">
        <f>IF(AND(M3229&lt;Variables!$G$6,M3229&gt;Variables!$G$5),0,1)</f>
        <v>1</v>
      </c>
      <c r="AI3229" s="85">
        <f t="shared" si="426"/>
        <v>1</v>
      </c>
      <c r="AJ3229" s="85">
        <f>IF(I3229&gt;Variables!$G$7,0,1)</f>
        <v>0</v>
      </c>
      <c r="AK3229" s="85">
        <f>IF(F3229&gt;Variables!$G$8,0,1)</f>
        <v>0</v>
      </c>
      <c r="AL3229" s="85">
        <f>IF(G3229&gt;Variables!$G$9,0,1)</f>
        <v>1</v>
      </c>
      <c r="AM3229" s="85">
        <f>IF(AND(K3229&gt;Variables!$G$10,K3229&lt;Variables!$G$11),0,1)</f>
        <v>0</v>
      </c>
      <c r="AN3229" s="103">
        <f>IF(H3229&lt;Variables!$G$13,1,0)</f>
        <v>1</v>
      </c>
      <c r="AO3229" s="101">
        <f>IF(R3229&lt;Variables!$G$12,0,1)</f>
        <v>1</v>
      </c>
      <c r="AP3229" s="86">
        <f t="shared" si="424"/>
        <v>0</v>
      </c>
      <c r="AR3229">
        <v>0</v>
      </c>
      <c r="AS3229">
        <v>1</v>
      </c>
      <c r="AT3229">
        <v>0</v>
      </c>
      <c r="AU3229">
        <v>0</v>
      </c>
      <c r="BA3229">
        <v>0.65</v>
      </c>
    </row>
    <row r="3230" spans="3:53" ht="12.75" x14ac:dyDescent="0.2">
      <c r="C3230" t="s">
        <v>782</v>
      </c>
      <c r="D3230" t="s">
        <v>740</v>
      </c>
      <c r="E3230">
        <v>6.52</v>
      </c>
      <c r="F3230">
        <v>5.31</v>
      </c>
      <c r="G3230">
        <v>2.0099999999999998</v>
      </c>
      <c r="H3230">
        <v>-99999</v>
      </c>
      <c r="I3230">
        <v>19.181000000000001</v>
      </c>
      <c r="J3230" t="s">
        <v>78</v>
      </c>
      <c r="K3230">
        <v>55.75</v>
      </c>
      <c r="L3230">
        <v>6.5681333333333329</v>
      </c>
      <c r="M3230">
        <v>0.17153529160999709</v>
      </c>
      <c r="N3230">
        <v>6.5542333333333316</v>
      </c>
      <c r="O3230">
        <v>0.38397575104132031</v>
      </c>
      <c r="P3230">
        <v>30514</v>
      </c>
      <c r="Q3230">
        <v>69528</v>
      </c>
      <c r="R3230">
        <v>0.44</v>
      </c>
      <c r="S3230">
        <v>29.89</v>
      </c>
      <c r="T3230">
        <v>5.6219999999999999</v>
      </c>
      <c r="U3230">
        <v>15.7164</v>
      </c>
      <c r="V3230">
        <f t="shared" si="427"/>
        <v>2.4192615673656643</v>
      </c>
      <c r="AC3230">
        <v>6.5793999999999997</v>
      </c>
      <c r="AD3230">
        <v>6.52</v>
      </c>
      <c r="AH3230" s="85">
        <f>IF(AND(M3230&lt;Variables!$G$6,M3230&gt;Variables!$G$5),0,1)</f>
        <v>1</v>
      </c>
      <c r="AI3230" s="85">
        <f t="shared" si="426"/>
        <v>0</v>
      </c>
      <c r="AJ3230" s="85">
        <f>IF(I3230&gt;Variables!$G$7,0,1)</f>
        <v>0</v>
      </c>
      <c r="AK3230" s="85">
        <f>IF(F3230&gt;Variables!$G$8,0,1)</f>
        <v>1</v>
      </c>
      <c r="AL3230" s="85">
        <f>IF(G3230&gt;Variables!$G$9,0,1)</f>
        <v>1</v>
      </c>
      <c r="AM3230" s="85">
        <f>IF(AND(K3230&gt;Variables!$G$10,K3230&lt;Variables!$G$11),0,1)</f>
        <v>0</v>
      </c>
      <c r="AN3230" s="103">
        <f>IF(H3230&lt;Variables!$G$13,1,0)</f>
        <v>1</v>
      </c>
      <c r="AO3230" s="101">
        <f>IF(R3230&lt;Variables!$G$12,0,1)</f>
        <v>0</v>
      </c>
      <c r="AP3230" s="86">
        <f t="shared" si="424"/>
        <v>1</v>
      </c>
      <c r="AR3230">
        <v>0</v>
      </c>
      <c r="AS3230">
        <v>0</v>
      </c>
      <c r="AT3230">
        <v>0</v>
      </c>
      <c r="AU3230">
        <v>0</v>
      </c>
      <c r="BA3230">
        <v>0</v>
      </c>
    </row>
    <row r="3231" spans="3:53" ht="12.75" x14ac:dyDescent="0.2">
      <c r="C3231" t="s">
        <v>782</v>
      </c>
      <c r="D3231" t="s">
        <v>183</v>
      </c>
      <c r="E3231">
        <v>20.09</v>
      </c>
      <c r="F3231">
        <v>56.33</v>
      </c>
      <c r="G3231">
        <v>59.08</v>
      </c>
      <c r="H3231">
        <v>34.299999999999997</v>
      </c>
      <c r="I3231">
        <v>1451.1379999999999</v>
      </c>
      <c r="J3231" t="s">
        <v>78</v>
      </c>
      <c r="K3231">
        <v>71.45</v>
      </c>
      <c r="L3231">
        <v>17.36049499999999</v>
      </c>
      <c r="M3231">
        <v>9.9623023421855628</v>
      </c>
      <c r="N3231">
        <v>16.096935999999999</v>
      </c>
      <c r="O3231">
        <v>18.593998261532509</v>
      </c>
      <c r="P3231">
        <v>12280000</v>
      </c>
      <c r="Q3231">
        <v>14840000</v>
      </c>
      <c r="R3231">
        <v>0.83</v>
      </c>
      <c r="S3231">
        <v>29.89</v>
      </c>
      <c r="T3231">
        <v>5.6219999999999999</v>
      </c>
      <c r="U3231">
        <v>15.7164</v>
      </c>
      <c r="V3231">
        <f t="shared" si="427"/>
        <v>1.7130614185304012</v>
      </c>
      <c r="AC3231">
        <v>20.98</v>
      </c>
      <c r="AD3231">
        <v>14.81</v>
      </c>
      <c r="AH3231" s="85">
        <f>IF(AND(M3231&lt;Variables!$G$6,M3231&gt;Variables!$G$5),0,1)</f>
        <v>1</v>
      </c>
      <c r="AI3231" s="85">
        <f t="shared" si="426"/>
        <v>0</v>
      </c>
      <c r="AJ3231" s="85">
        <f>IF(I3231&gt;Variables!$G$7,0,1)</f>
        <v>0</v>
      </c>
      <c r="AK3231" s="85">
        <f>IF(F3231&gt;Variables!$G$8,0,1)</f>
        <v>0</v>
      </c>
      <c r="AL3231" s="85">
        <f>IF(G3231&gt;Variables!$G$9,0,1)</f>
        <v>0</v>
      </c>
      <c r="AM3231" s="85">
        <f>IF(AND(K3231&gt;Variables!$G$10,K3231&lt;Variables!$G$11),0,1)</f>
        <v>0</v>
      </c>
      <c r="AN3231" s="103">
        <f>IF(H3231&lt;Variables!$G$13,1,0)</f>
        <v>1</v>
      </c>
      <c r="AO3231" s="101">
        <f>IF(R3231&lt;Variables!$G$12,0,1)</f>
        <v>0</v>
      </c>
      <c r="AP3231" s="86">
        <f t="shared" si="424"/>
        <v>1</v>
      </c>
      <c r="AR3231">
        <v>0</v>
      </c>
      <c r="AS3231">
        <v>0</v>
      </c>
      <c r="AT3231">
        <v>1</v>
      </c>
      <c r="AU3231">
        <v>0</v>
      </c>
      <c r="BA3231">
        <v>-2.25</v>
      </c>
    </row>
    <row r="3232" spans="3:53" ht="12.75" x14ac:dyDescent="0.2">
      <c r="C3232" t="s">
        <v>782</v>
      </c>
      <c r="D3232" t="s">
        <v>769</v>
      </c>
      <c r="E3232">
        <v>41.61</v>
      </c>
      <c r="F3232">
        <v>6.5</v>
      </c>
      <c r="G3232">
        <v>3.45</v>
      </c>
      <c r="H3232">
        <v>-99999</v>
      </c>
      <c r="I3232">
        <v>443.06400000000002</v>
      </c>
      <c r="J3232" t="s">
        <v>78</v>
      </c>
      <c r="K3232">
        <v>72.72</v>
      </c>
      <c r="L3232">
        <v>-99999</v>
      </c>
      <c r="M3232">
        <v>-99999</v>
      </c>
      <c r="N3232">
        <v>41.609000000000002</v>
      </c>
      <c r="O3232">
        <v>0</v>
      </c>
      <c r="P3232">
        <v>221064</v>
      </c>
      <c r="Q3232">
        <v>192114</v>
      </c>
      <c r="R3232">
        <v>1.1499999999999999</v>
      </c>
      <c r="S3232">
        <v>29.89</v>
      </c>
      <c r="T3232">
        <v>5.6219999999999999</v>
      </c>
      <c r="U3232">
        <v>15.7164</v>
      </c>
      <c r="V3232"/>
      <c r="AC3232">
        <v>42.74</v>
      </c>
      <c r="AD3232">
        <v>41.45</v>
      </c>
      <c r="AH3232" s="85">
        <f>IF(AND(M3232&lt;Variables!$G$6,M3232&gt;Variables!$G$5),0,1)</f>
        <v>1</v>
      </c>
      <c r="AI3232" s="85">
        <f t="shared" si="426"/>
        <v>1</v>
      </c>
      <c r="AJ3232" s="85">
        <f>IF(I3232&gt;Variables!$G$7,0,1)</f>
        <v>0</v>
      </c>
      <c r="AK3232" s="85">
        <f>IF(F3232&gt;Variables!$G$8,0,1)</f>
        <v>1</v>
      </c>
      <c r="AL3232" s="85">
        <f>IF(G3232&gt;Variables!$G$9,0,1)</f>
        <v>1</v>
      </c>
      <c r="AM3232" s="85">
        <f>IF(AND(K3232&gt;Variables!$G$10,K3232&lt;Variables!$G$11),0,1)</f>
        <v>0</v>
      </c>
      <c r="AN3232" s="103">
        <f>IF(H3232&lt;Variables!$G$13,1,0)</f>
        <v>1</v>
      </c>
      <c r="AO3232" s="101">
        <f>IF(R3232&lt;Variables!$G$12,0,1)</f>
        <v>0</v>
      </c>
      <c r="AP3232" s="86">
        <f t="shared" si="424"/>
        <v>1</v>
      </c>
      <c r="AR3232">
        <v>1</v>
      </c>
      <c r="AS3232">
        <v>0</v>
      </c>
      <c r="AT3232">
        <v>0</v>
      </c>
      <c r="AU3232">
        <v>0</v>
      </c>
      <c r="BA3232">
        <v>2</v>
      </c>
    </row>
    <row r="3233" spans="3:53" ht="12.75" x14ac:dyDescent="0.2">
      <c r="C3233" t="s">
        <v>782</v>
      </c>
      <c r="D3233" t="s">
        <v>748</v>
      </c>
      <c r="E3233">
        <v>14.59</v>
      </c>
      <c r="F3233">
        <v>26.74</v>
      </c>
      <c r="G3233">
        <v>1.53</v>
      </c>
      <c r="H3233">
        <v>1460</v>
      </c>
      <c r="I3233">
        <v>-65.733000000000004</v>
      </c>
      <c r="J3233" t="s">
        <v>78</v>
      </c>
      <c r="K3233">
        <v>53.67</v>
      </c>
      <c r="L3233">
        <v>14.359885</v>
      </c>
      <c r="M3233">
        <v>1.7417618595134809</v>
      </c>
      <c r="N3233">
        <v>14.537305999999999</v>
      </c>
      <c r="O3233">
        <v>0.50005138503654156</v>
      </c>
      <c r="P3233">
        <v>98580000</v>
      </c>
      <c r="Q3233">
        <v>12270000</v>
      </c>
      <c r="R3233">
        <v>8.0299999999999994</v>
      </c>
      <c r="S3233">
        <v>29.89</v>
      </c>
      <c r="T3233">
        <v>5.6219999999999999</v>
      </c>
      <c r="U3233">
        <v>15.7164</v>
      </c>
      <c r="V3233">
        <f>1.849 + (0.01036 * K3233) + (0.1184 * M3233) - (0.002888 * K3233 * M3233)</f>
        <v>2.3412745273741407</v>
      </c>
      <c r="AC3233">
        <v>15.7</v>
      </c>
      <c r="AD3233">
        <v>13.32</v>
      </c>
      <c r="AH3233" s="85">
        <f>IF(AND(M3233&lt;Variables!$G$6,M3233&gt;Variables!$G$5),0,1)</f>
        <v>1</v>
      </c>
      <c r="AI3233" s="85">
        <f t="shared" si="426"/>
        <v>1</v>
      </c>
      <c r="AJ3233" s="85">
        <f>IF(I3233&gt;Variables!$G$7,0,1)</f>
        <v>1</v>
      </c>
      <c r="AK3233" s="85">
        <f>IF(F3233&gt;Variables!$G$8,0,1)</f>
        <v>0</v>
      </c>
      <c r="AL3233" s="85">
        <f>IF(G3233&gt;Variables!$G$9,0,1)</f>
        <v>1</v>
      </c>
      <c r="AM3233" s="85">
        <f>IF(AND(K3233&gt;Variables!$G$10,K3233&lt;Variables!$G$11),0,1)</f>
        <v>0</v>
      </c>
      <c r="AN3233" s="103">
        <f>IF(H3233&lt;Variables!$G$13,1,0)</f>
        <v>1</v>
      </c>
      <c r="AO3233" s="101">
        <f>IF(R3233&lt;Variables!$G$12,0,1)</f>
        <v>1</v>
      </c>
      <c r="AP3233" s="86">
        <f t="shared" si="424"/>
        <v>1</v>
      </c>
      <c r="AR3233">
        <v>0</v>
      </c>
      <c r="AS3233">
        <v>0</v>
      </c>
      <c r="AT3233">
        <v>1</v>
      </c>
      <c r="AU3233">
        <v>0</v>
      </c>
      <c r="BA3233">
        <v>-2.25</v>
      </c>
    </row>
    <row r="3234" spans="3:53" ht="12.75" x14ac:dyDescent="0.2">
      <c r="C3234" t="s">
        <v>782</v>
      </c>
      <c r="D3234" t="s">
        <v>744</v>
      </c>
      <c r="E3234">
        <v>13.25</v>
      </c>
      <c r="F3234">
        <v>6.47</v>
      </c>
      <c r="G3234">
        <v>2.4900000000000002</v>
      </c>
      <c r="H3234">
        <v>2330</v>
      </c>
      <c r="I3234">
        <v>-49.124000000000002</v>
      </c>
      <c r="J3234" t="s">
        <v>78</v>
      </c>
      <c r="K3234">
        <v>55.17</v>
      </c>
      <c r="L3234">
        <v>13.04992</v>
      </c>
      <c r="M3234">
        <v>0.99678771977148606</v>
      </c>
      <c r="N3234">
        <v>13.138192</v>
      </c>
      <c r="O3234">
        <v>0.31821730113246482</v>
      </c>
      <c r="P3234">
        <v>14744000</v>
      </c>
      <c r="Q3234">
        <v>10179000</v>
      </c>
      <c r="R3234">
        <v>1.45</v>
      </c>
      <c r="S3234">
        <v>29.89</v>
      </c>
      <c r="T3234">
        <v>5.6219999999999999</v>
      </c>
      <c r="U3234">
        <v>15.7164</v>
      </c>
      <c r="V3234">
        <f>1.849 + (0.01036 * K3234) + (0.1184 * M3234) - (0.002888 * K3234 * M3234)</f>
        <v>2.3797617217135421</v>
      </c>
      <c r="AC3234">
        <v>13.44</v>
      </c>
      <c r="AD3234">
        <v>12.66</v>
      </c>
      <c r="AH3234" s="85">
        <f>IF(AND(M3234&lt;Variables!$G$6,M3234&gt;Variables!$G$5),0,1)</f>
        <v>1</v>
      </c>
      <c r="AI3234" s="85">
        <f t="shared" si="426"/>
        <v>1</v>
      </c>
      <c r="AJ3234" s="85">
        <f>IF(I3234&gt;Variables!$G$7,0,1)</f>
        <v>1</v>
      </c>
      <c r="AK3234" s="85">
        <f>IF(F3234&gt;Variables!$G$8,0,1)</f>
        <v>1</v>
      </c>
      <c r="AL3234" s="85">
        <f>IF(G3234&gt;Variables!$G$9,0,1)</f>
        <v>1</v>
      </c>
      <c r="AM3234" s="85">
        <f>IF(AND(K3234&gt;Variables!$G$10,K3234&lt;Variables!$G$11),0,1)</f>
        <v>0</v>
      </c>
      <c r="AN3234" s="103">
        <f>IF(H3234&lt;Variables!$G$13,1,0)</f>
        <v>1</v>
      </c>
      <c r="AO3234" s="101">
        <f>IF(R3234&lt;Variables!$G$12,0,1)</f>
        <v>0</v>
      </c>
      <c r="AP3234" s="86">
        <f t="shared" si="424"/>
        <v>1</v>
      </c>
      <c r="AR3234">
        <v>0</v>
      </c>
      <c r="AS3234">
        <v>0</v>
      </c>
      <c r="AT3234">
        <v>1</v>
      </c>
      <c r="AU3234">
        <v>0</v>
      </c>
      <c r="BA3234">
        <v>-2.25</v>
      </c>
    </row>
    <row r="3235" spans="3:53" ht="12.75" x14ac:dyDescent="0.2">
      <c r="C3235" t="s">
        <v>782</v>
      </c>
      <c r="D3235" t="s">
        <v>777</v>
      </c>
      <c r="E3235">
        <v>18.98</v>
      </c>
      <c r="F3235">
        <v>5.66</v>
      </c>
      <c r="G3235">
        <v>1.06</v>
      </c>
      <c r="H3235">
        <v>-99999</v>
      </c>
      <c r="I3235">
        <v>-1.107</v>
      </c>
      <c r="J3235" t="s">
        <v>76</v>
      </c>
      <c r="K3235">
        <v>75.92</v>
      </c>
      <c r="L3235">
        <v>-99999</v>
      </c>
      <c r="M3235">
        <v>-99999</v>
      </c>
      <c r="N3235">
        <v>18.908750000000001</v>
      </c>
      <c r="O3235">
        <v>0.37680967805909499</v>
      </c>
      <c r="P3235">
        <v>15542</v>
      </c>
      <c r="Q3235">
        <v>66046</v>
      </c>
      <c r="R3235">
        <v>0.24</v>
      </c>
      <c r="S3235">
        <v>29.89</v>
      </c>
      <c r="T3235">
        <v>5.6219999999999999</v>
      </c>
      <c r="U3235">
        <v>15.7164</v>
      </c>
      <c r="V3235"/>
      <c r="AC3235">
        <v>18.98</v>
      </c>
      <c r="AD3235">
        <v>18.79</v>
      </c>
      <c r="AH3235" s="85">
        <f>IF(AND(M3235&lt;Variables!$G$6,M3235&gt;Variables!$G$5),0,1)</f>
        <v>1</v>
      </c>
      <c r="AI3235" s="85">
        <f t="shared" si="426"/>
        <v>1</v>
      </c>
      <c r="AJ3235" s="85">
        <f>IF(I3235&gt;Variables!$G$7,0,1)</f>
        <v>1</v>
      </c>
      <c r="AK3235" s="85">
        <f>IF(F3235&gt;Variables!$G$8,0,1)</f>
        <v>1</v>
      </c>
      <c r="AL3235" s="85">
        <f>IF(G3235&gt;Variables!$G$9,0,1)</f>
        <v>1</v>
      </c>
      <c r="AM3235" s="85">
        <f>IF(AND(K3235&gt;Variables!$G$10,K3235&lt;Variables!$G$11),0,1)</f>
        <v>1</v>
      </c>
      <c r="AN3235" s="103">
        <f>IF(H3235&lt;Variables!$G$13,1,0)</f>
        <v>1</v>
      </c>
      <c r="AO3235" s="101">
        <f>IF(R3235&lt;Variables!$G$12,0,1)</f>
        <v>0</v>
      </c>
      <c r="AP3235" s="86">
        <f t="shared" si="424"/>
        <v>0</v>
      </c>
      <c r="AR3235">
        <v>0</v>
      </c>
      <c r="AS3235">
        <v>0</v>
      </c>
      <c r="AT3235">
        <v>0</v>
      </c>
      <c r="AU3235">
        <v>0</v>
      </c>
      <c r="BA3235">
        <v>0</v>
      </c>
    </row>
    <row r="3236" spans="3:53" ht="12.75" x14ac:dyDescent="0.2">
      <c r="C3236" t="s">
        <v>782</v>
      </c>
      <c r="D3236" t="s">
        <v>383</v>
      </c>
      <c r="E3236">
        <v>1.23</v>
      </c>
      <c r="F3236">
        <v>5.6</v>
      </c>
      <c r="G3236">
        <v>-1.21</v>
      </c>
      <c r="H3236">
        <v>2070</v>
      </c>
      <c r="I3236">
        <v>-3.234</v>
      </c>
      <c r="J3236" t="s">
        <v>78</v>
      </c>
      <c r="K3236">
        <v>39.21</v>
      </c>
      <c r="L3236">
        <v>1.231155</v>
      </c>
      <c r="M3236">
        <v>-0.49993705098057611</v>
      </c>
      <c r="N3236">
        <v>1.2491380000000001</v>
      </c>
      <c r="O3236">
        <v>-1.932372564120199</v>
      </c>
      <c r="P3236">
        <v>25881000</v>
      </c>
      <c r="Q3236">
        <v>18512000</v>
      </c>
      <c r="R3236">
        <v>1.4</v>
      </c>
      <c r="S3236">
        <v>29.89</v>
      </c>
      <c r="T3236">
        <v>5.6219999999999999</v>
      </c>
      <c r="U3236">
        <v>15.7164</v>
      </c>
      <c r="V3236">
        <f t="shared" ref="V3236:V3257" si="428">1.849 + (0.01036 * K3236) + (0.1184 * M3236) - (0.002888 * K3236 * M3236)</f>
        <v>2.2526351649126228</v>
      </c>
      <c r="AC3236">
        <v>1.2549999999999999</v>
      </c>
      <c r="AD3236">
        <v>1.19</v>
      </c>
      <c r="AH3236" s="85">
        <f>IF(AND(M3236&lt;Variables!$G$6,M3236&gt;Variables!$G$5),0,1)</f>
        <v>1</v>
      </c>
      <c r="AI3236" s="85">
        <f t="shared" si="426"/>
        <v>1</v>
      </c>
      <c r="AJ3236" s="85">
        <f>IF(I3236&gt;Variables!$G$7,0,1)</f>
        <v>1</v>
      </c>
      <c r="AK3236" s="85">
        <f>IF(F3236&gt;Variables!$G$8,0,1)</f>
        <v>1</v>
      </c>
      <c r="AL3236" s="85">
        <f>IF(G3236&gt;Variables!$G$9,0,1)</f>
        <v>1</v>
      </c>
      <c r="AM3236" s="85">
        <f>IF(AND(K3236&gt;Variables!$G$10,K3236&lt;Variables!$G$11),0,1)</f>
        <v>1</v>
      </c>
      <c r="AN3236" s="103">
        <f>IF(H3236&lt;Variables!$G$13,1,0)</f>
        <v>1</v>
      </c>
      <c r="AO3236" s="101">
        <f>IF(R3236&lt;Variables!$G$12,0,1)</f>
        <v>0</v>
      </c>
      <c r="AP3236" s="86">
        <f t="shared" si="424"/>
        <v>1</v>
      </c>
      <c r="AR3236">
        <v>0</v>
      </c>
      <c r="AS3236">
        <v>0</v>
      </c>
      <c r="AT3236">
        <v>1</v>
      </c>
      <c r="AU3236">
        <v>0</v>
      </c>
      <c r="BA3236">
        <v>-1.23</v>
      </c>
    </row>
    <row r="3237" spans="3:53" ht="12.75" x14ac:dyDescent="0.2">
      <c r="C3237" t="s">
        <v>782</v>
      </c>
      <c r="D3237" t="s">
        <v>697</v>
      </c>
      <c r="E3237">
        <v>3.8</v>
      </c>
      <c r="F3237">
        <v>24.48</v>
      </c>
      <c r="G3237">
        <v>21.02</v>
      </c>
      <c r="H3237">
        <v>-99999</v>
      </c>
      <c r="I3237">
        <v>-21.855</v>
      </c>
      <c r="J3237" t="s">
        <v>78</v>
      </c>
      <c r="K3237">
        <v>49.15</v>
      </c>
      <c r="L3237">
        <v>3.8301666666666661</v>
      </c>
      <c r="M3237">
        <v>-0.78760715373567203</v>
      </c>
      <c r="N3237">
        <v>3.8338181818181818</v>
      </c>
      <c r="O3237">
        <v>-0.88210186853837058</v>
      </c>
      <c r="P3237">
        <v>171460</v>
      </c>
      <c r="Q3237">
        <v>53701</v>
      </c>
      <c r="R3237">
        <v>3.19</v>
      </c>
      <c r="S3237">
        <v>29.89</v>
      </c>
      <c r="T3237">
        <v>5.6219999999999999</v>
      </c>
      <c r="U3237">
        <v>15.7164</v>
      </c>
      <c r="V3237">
        <f t="shared" si="428"/>
        <v>2.3767383679561371</v>
      </c>
      <c r="AC3237">
        <v>4.42</v>
      </c>
      <c r="AD3237">
        <v>3.6</v>
      </c>
      <c r="AH3237" s="85">
        <f>IF(AND(M3237&lt;Variables!$G$6,M3237&gt;Variables!$G$5),0,1)</f>
        <v>1</v>
      </c>
      <c r="AI3237" s="85">
        <f t="shared" si="426"/>
        <v>1</v>
      </c>
      <c r="AJ3237" s="85">
        <f>IF(I3237&gt;Variables!$G$7,0,1)</f>
        <v>1</v>
      </c>
      <c r="AK3237" s="85">
        <f>IF(F3237&gt;Variables!$G$8,0,1)</f>
        <v>0</v>
      </c>
      <c r="AL3237" s="85">
        <f>IF(G3237&gt;Variables!$G$9,0,1)</f>
        <v>0</v>
      </c>
      <c r="AM3237" s="85">
        <f>IF(AND(K3237&gt;Variables!$G$10,K3237&lt;Variables!$G$11),0,1)</f>
        <v>1</v>
      </c>
      <c r="AN3237" s="103">
        <f>IF(H3237&lt;Variables!$G$13,1,0)</f>
        <v>1</v>
      </c>
      <c r="AO3237" s="101">
        <f>IF(R3237&lt;Variables!$G$12,0,1)</f>
        <v>1</v>
      </c>
      <c r="AP3237" s="86">
        <f t="shared" si="424"/>
        <v>1</v>
      </c>
      <c r="AR3237">
        <v>0</v>
      </c>
      <c r="AS3237">
        <v>0</v>
      </c>
      <c r="AT3237">
        <v>1</v>
      </c>
      <c r="AU3237">
        <v>0</v>
      </c>
      <c r="BA3237">
        <v>-2.25</v>
      </c>
    </row>
    <row r="3238" spans="3:53" ht="12.75" x14ac:dyDescent="0.2">
      <c r="C3238" t="s">
        <v>782</v>
      </c>
      <c r="D3238" t="s">
        <v>745</v>
      </c>
      <c r="E3238">
        <v>1.36</v>
      </c>
      <c r="F3238">
        <v>20.25</v>
      </c>
      <c r="G3238">
        <v>-1.68</v>
      </c>
      <c r="H3238">
        <v>1830</v>
      </c>
      <c r="I3238">
        <v>-51.238999999999997</v>
      </c>
      <c r="J3238" t="s">
        <v>78</v>
      </c>
      <c r="K3238">
        <v>42.26</v>
      </c>
      <c r="L3238">
        <v>1.3620699999999999</v>
      </c>
      <c r="M3238">
        <v>-0.74665766076631823</v>
      </c>
      <c r="N3238">
        <v>1.388498</v>
      </c>
      <c r="O3238">
        <v>-2.6357978189381712</v>
      </c>
      <c r="P3238">
        <v>600818000</v>
      </c>
      <c r="Q3238">
        <v>237717000</v>
      </c>
      <c r="R3238">
        <v>2.5299999999999998</v>
      </c>
      <c r="S3238">
        <v>29.89</v>
      </c>
      <c r="T3238">
        <v>5.6219999999999999</v>
      </c>
      <c r="U3238">
        <v>15.7164</v>
      </c>
      <c r="V3238">
        <f t="shared" si="428"/>
        <v>2.2895365708898954</v>
      </c>
      <c r="AC3238">
        <v>1.36</v>
      </c>
      <c r="AD3238">
        <v>1.24</v>
      </c>
      <c r="AH3238" s="85">
        <f>IF(AND(M3238&lt;Variables!$G$6,M3238&gt;Variables!$G$5),0,1)</f>
        <v>1</v>
      </c>
      <c r="AI3238" s="85">
        <f t="shared" si="426"/>
        <v>1</v>
      </c>
      <c r="AJ3238" s="85">
        <f>IF(I3238&gt;Variables!$G$7,0,1)</f>
        <v>1</v>
      </c>
      <c r="AK3238" s="85">
        <f>IF(F3238&gt;Variables!$G$8,0,1)</f>
        <v>0</v>
      </c>
      <c r="AL3238" s="85">
        <f>IF(G3238&gt;Variables!$G$9,0,1)</f>
        <v>1</v>
      </c>
      <c r="AM3238" s="85">
        <f>IF(AND(K3238&gt;Variables!$G$10,K3238&lt;Variables!$G$11),0,1)</f>
        <v>1</v>
      </c>
      <c r="AN3238" s="103">
        <f>IF(H3238&lt;Variables!$G$13,1,0)</f>
        <v>1</v>
      </c>
      <c r="AO3238" s="101">
        <f>IF(R3238&lt;Variables!$G$12,0,1)</f>
        <v>1</v>
      </c>
      <c r="AP3238" s="86">
        <f t="shared" si="424"/>
        <v>1</v>
      </c>
      <c r="AR3238">
        <v>0</v>
      </c>
      <c r="AS3238">
        <v>0</v>
      </c>
      <c r="AT3238">
        <v>1</v>
      </c>
      <c r="AU3238">
        <v>0</v>
      </c>
      <c r="BA3238">
        <v>-2.25</v>
      </c>
    </row>
    <row r="3239" spans="3:53" ht="12.75" x14ac:dyDescent="0.2">
      <c r="C3239" t="s">
        <v>782</v>
      </c>
      <c r="D3239" t="s">
        <v>746</v>
      </c>
      <c r="E3239">
        <v>5.29</v>
      </c>
      <c r="F3239">
        <v>21.97</v>
      </c>
      <c r="G3239">
        <v>-7.86</v>
      </c>
      <c r="H3239">
        <v>1580</v>
      </c>
      <c r="I3239">
        <v>18.501000000000001</v>
      </c>
      <c r="J3239" t="s">
        <v>78</v>
      </c>
      <c r="K3239">
        <v>51.53</v>
      </c>
      <c r="L3239">
        <v>5.3170450000000011</v>
      </c>
      <c r="M3239">
        <v>-0.53121611722302442</v>
      </c>
      <c r="N3239">
        <v>5.2203939999999998</v>
      </c>
      <c r="O3239">
        <v>1.3103608654825749</v>
      </c>
      <c r="P3239">
        <v>36770000</v>
      </c>
      <c r="Q3239">
        <v>17170000</v>
      </c>
      <c r="R3239">
        <v>2.14</v>
      </c>
      <c r="S3239">
        <v>29.89</v>
      </c>
      <c r="T3239">
        <v>5.6219999999999999</v>
      </c>
      <c r="U3239">
        <v>15.7164</v>
      </c>
      <c r="V3239">
        <f t="shared" si="428"/>
        <v>2.3990096718320046</v>
      </c>
      <c r="AC3239">
        <v>5.5250000000000004</v>
      </c>
      <c r="AD3239">
        <v>5.18</v>
      </c>
      <c r="AH3239" s="85">
        <f>IF(AND(M3239&lt;Variables!$G$6,M3239&gt;Variables!$G$5),0,1)</f>
        <v>1</v>
      </c>
      <c r="AI3239" s="85">
        <f t="shared" si="426"/>
        <v>0</v>
      </c>
      <c r="AJ3239" s="85">
        <f>IF(I3239&gt;Variables!$G$7,0,1)</f>
        <v>0</v>
      </c>
      <c r="AK3239" s="85">
        <f>IF(F3239&gt;Variables!$G$8,0,1)</f>
        <v>0</v>
      </c>
      <c r="AL3239" s="85">
        <f>IF(G3239&gt;Variables!$G$9,0,1)</f>
        <v>1</v>
      </c>
      <c r="AM3239" s="85">
        <f>IF(AND(K3239&gt;Variables!$G$10,K3239&lt;Variables!$G$11),0,1)</f>
        <v>0</v>
      </c>
      <c r="AN3239" s="103">
        <f>IF(H3239&lt;Variables!$G$13,1,0)</f>
        <v>1</v>
      </c>
      <c r="AO3239" s="101">
        <f>IF(R3239&lt;Variables!$G$12,0,1)</f>
        <v>1</v>
      </c>
      <c r="AP3239" s="86">
        <f t="shared" si="424"/>
        <v>1</v>
      </c>
      <c r="AR3239">
        <v>1</v>
      </c>
      <c r="AS3239">
        <v>0</v>
      </c>
      <c r="AT3239">
        <v>0</v>
      </c>
      <c r="AU3239">
        <v>0</v>
      </c>
      <c r="BA3239">
        <v>2</v>
      </c>
    </row>
    <row r="3240" spans="3:53" ht="12.75" x14ac:dyDescent="0.2">
      <c r="C3240" t="s">
        <v>783</v>
      </c>
      <c r="D3240" t="s">
        <v>740</v>
      </c>
      <c r="E3240">
        <v>6.56</v>
      </c>
      <c r="F3240">
        <v>5.71</v>
      </c>
      <c r="G3240">
        <v>1.0900000000000001</v>
      </c>
      <c r="H3240">
        <v>-99999</v>
      </c>
      <c r="I3240">
        <v>18.983000000000001</v>
      </c>
      <c r="J3240" t="s">
        <v>78</v>
      </c>
      <c r="K3240">
        <v>46.49</v>
      </c>
      <c r="L3240">
        <v>6.5562500000000004</v>
      </c>
      <c r="M3240">
        <v>-0.54375595805529697</v>
      </c>
      <c r="N3240">
        <v>6.5523555555555557</v>
      </c>
      <c r="O3240">
        <v>-0.4846433513308222</v>
      </c>
      <c r="P3240">
        <v>30528</v>
      </c>
      <c r="Q3240">
        <v>69528</v>
      </c>
      <c r="R3240">
        <v>0.44</v>
      </c>
      <c r="S3240">
        <v>30.669</v>
      </c>
      <c r="T3240">
        <v>5.6959999999999997</v>
      </c>
      <c r="U3240">
        <v>16.046800000000001</v>
      </c>
      <c r="V3240">
        <f t="shared" si="428"/>
        <v>2.3392620660133461</v>
      </c>
      <c r="AC3240">
        <v>6.5793999999999997</v>
      </c>
      <c r="AD3240">
        <v>6.52</v>
      </c>
      <c r="AH3240" s="85">
        <f>IF(AND(M3240&lt;Variables!$G$6,M3240&gt;Variables!$G$5),0,1)</f>
        <v>1</v>
      </c>
      <c r="AI3240" s="85">
        <f t="shared" si="426"/>
        <v>0</v>
      </c>
      <c r="AJ3240" s="85">
        <f>IF(I3240&gt;Variables!$G$7,0,1)</f>
        <v>0</v>
      </c>
      <c r="AK3240" s="85">
        <f>IF(F3240&gt;Variables!$G$8,0,1)</f>
        <v>1</v>
      </c>
      <c r="AL3240" s="85">
        <f>IF(G3240&gt;Variables!$G$9,0,1)</f>
        <v>1</v>
      </c>
      <c r="AM3240" s="85">
        <f>IF(AND(K3240&gt;Variables!$G$10,K3240&lt;Variables!$G$11),0,1)</f>
        <v>1</v>
      </c>
      <c r="AN3240" s="103">
        <f>IF(H3240&lt;Variables!$G$13,1,0)</f>
        <v>1</v>
      </c>
      <c r="AO3240" s="101">
        <f>IF(R3240&lt;Variables!$G$12,0,1)</f>
        <v>0</v>
      </c>
      <c r="AP3240" s="86">
        <f t="shared" si="424"/>
        <v>1</v>
      </c>
      <c r="AR3240">
        <v>0</v>
      </c>
      <c r="AS3240">
        <v>0</v>
      </c>
      <c r="AT3240">
        <v>0</v>
      </c>
      <c r="AU3240">
        <v>0</v>
      </c>
      <c r="BA3240">
        <v>0</v>
      </c>
    </row>
    <row r="3241" spans="3:53" ht="12.75" x14ac:dyDescent="0.2">
      <c r="C3241" s="182" t="s">
        <v>783</v>
      </c>
      <c r="D3241" s="182" t="s">
        <v>784</v>
      </c>
      <c r="E3241" s="182">
        <v>5.68</v>
      </c>
      <c r="F3241" s="182">
        <v>8.14</v>
      </c>
      <c r="G3241" s="182">
        <v>0.71</v>
      </c>
      <c r="H3241" s="182">
        <v>-99999</v>
      </c>
      <c r="I3241" s="182">
        <v>-0.255</v>
      </c>
      <c r="J3241" s="182" t="s">
        <v>76</v>
      </c>
      <c r="K3241" s="182">
        <v>69.650000000000006</v>
      </c>
      <c r="L3241" s="182">
        <v>5.6983333333333333</v>
      </c>
      <c r="M3241" s="182">
        <v>-0.40947645510383318</v>
      </c>
      <c r="N3241" s="182">
        <v>5.7030000000000003</v>
      </c>
      <c r="O3241" s="182">
        <v>-0.49096966508855799</v>
      </c>
      <c r="P3241" s="182">
        <v>16743</v>
      </c>
      <c r="Q3241" s="182">
        <v>68789</v>
      </c>
      <c r="R3241" s="182">
        <v>0.24</v>
      </c>
      <c r="S3241" s="182">
        <v>30.669</v>
      </c>
      <c r="T3241" s="182">
        <v>5.6959999999999997</v>
      </c>
      <c r="U3241" s="182">
        <v>16.046800000000001</v>
      </c>
      <c r="V3241" s="182">
        <f t="shared" si="428"/>
        <v>2.6044578490786781</v>
      </c>
      <c r="W3241" s="93"/>
      <c r="X3241" s="93"/>
      <c r="Y3241" s="93"/>
      <c r="Z3241" s="93"/>
      <c r="AA3241" s="93"/>
      <c r="AC3241">
        <v>5.71</v>
      </c>
      <c r="AD3241">
        <v>5.65</v>
      </c>
      <c r="AH3241" s="85">
        <f>IF(AND(M3241&lt;Variables!$G$6,M3241&gt;Variables!$G$5),0,1)</f>
        <v>1</v>
      </c>
      <c r="AI3241" s="85">
        <f t="shared" si="426"/>
        <v>1</v>
      </c>
      <c r="AJ3241" s="85">
        <f>IF(I3241&gt;Variables!$G$7,0,1)</f>
        <v>1</v>
      </c>
      <c r="AK3241" s="85">
        <f>IF(F3241&gt;Variables!$G$8,0,1)</f>
        <v>1</v>
      </c>
      <c r="AL3241" s="85">
        <f>IF(G3241&gt;Variables!$G$9,0,1)</f>
        <v>1</v>
      </c>
      <c r="AM3241" s="85">
        <f>IF(AND(K3241&gt;Variables!$G$10,K3241&lt;Variables!$G$11),0,1)</f>
        <v>0</v>
      </c>
      <c r="AN3241" s="103">
        <f>IF(H3241&lt;Variables!$G$13,1,0)</f>
        <v>1</v>
      </c>
      <c r="AO3241" s="101">
        <f>IF(R3241&lt;Variables!$G$12,0,1)</f>
        <v>0</v>
      </c>
      <c r="AP3241" s="86">
        <f t="shared" si="424"/>
        <v>0</v>
      </c>
      <c r="AR3241">
        <v>0</v>
      </c>
      <c r="AS3241">
        <v>0</v>
      </c>
      <c r="AT3241">
        <v>0</v>
      </c>
      <c r="AU3241">
        <v>0</v>
      </c>
      <c r="BA3241">
        <v>0</v>
      </c>
    </row>
    <row r="3242" spans="3:53" ht="12.75" x14ac:dyDescent="0.2">
      <c r="C3242" t="s">
        <v>783</v>
      </c>
      <c r="D3242" t="s">
        <v>744</v>
      </c>
      <c r="E3242">
        <v>13.2</v>
      </c>
      <c r="F3242">
        <v>6.63</v>
      </c>
      <c r="G3242">
        <v>2.4900000000000002</v>
      </c>
      <c r="H3242">
        <v>2330</v>
      </c>
      <c r="I3242">
        <v>-49.124000000000002</v>
      </c>
      <c r="J3242" t="s">
        <v>78</v>
      </c>
      <c r="K3242">
        <v>53.16</v>
      </c>
      <c r="L3242">
        <v>13.126485000000001</v>
      </c>
      <c r="M3242">
        <v>0.40768720643795592</v>
      </c>
      <c r="N3242">
        <v>13.102186</v>
      </c>
      <c r="O3242">
        <v>0.59390089562154025</v>
      </c>
      <c r="P3242">
        <v>14869000</v>
      </c>
      <c r="Q3242">
        <v>10179000</v>
      </c>
      <c r="R3242">
        <v>1.46</v>
      </c>
      <c r="S3242">
        <v>30.669</v>
      </c>
      <c r="T3242">
        <v>5.6959999999999997</v>
      </c>
      <c r="U3242">
        <v>16.046800000000001</v>
      </c>
      <c r="V3242">
        <f t="shared" si="428"/>
        <v>2.385417146571684</v>
      </c>
      <c r="AC3242">
        <v>13.44</v>
      </c>
      <c r="AD3242">
        <v>12.66</v>
      </c>
      <c r="AH3242" s="85">
        <f>IF(AND(M3242&lt;Variables!$G$6,M3242&gt;Variables!$G$5),0,1)</f>
        <v>1</v>
      </c>
      <c r="AI3242" s="85">
        <f t="shared" si="426"/>
        <v>0</v>
      </c>
      <c r="AJ3242" s="85">
        <f>IF(I3242&gt;Variables!$G$7,0,1)</f>
        <v>1</v>
      </c>
      <c r="AK3242" s="85">
        <f>IF(F3242&gt;Variables!$G$8,0,1)</f>
        <v>1</v>
      </c>
      <c r="AL3242" s="85">
        <f>IF(G3242&gt;Variables!$G$9,0,1)</f>
        <v>1</v>
      </c>
      <c r="AM3242" s="85">
        <f>IF(AND(K3242&gt;Variables!$G$10,K3242&lt;Variables!$G$11),0,1)</f>
        <v>0</v>
      </c>
      <c r="AN3242" s="103">
        <f>IF(H3242&lt;Variables!$G$13,1,0)</f>
        <v>1</v>
      </c>
      <c r="AO3242" s="101">
        <f>IF(R3242&lt;Variables!$G$12,0,1)</f>
        <v>0</v>
      </c>
      <c r="AP3242" s="86">
        <f t="shared" si="424"/>
        <v>1</v>
      </c>
      <c r="AR3242">
        <v>0</v>
      </c>
      <c r="AS3242">
        <v>0</v>
      </c>
      <c r="AT3242">
        <v>1</v>
      </c>
      <c r="AU3242">
        <v>0</v>
      </c>
      <c r="BA3242">
        <v>-2.25</v>
      </c>
    </row>
    <row r="3243" spans="3:53" ht="12.75" x14ac:dyDescent="0.2">
      <c r="C3243" t="s">
        <v>783</v>
      </c>
      <c r="D3243" t="s">
        <v>737</v>
      </c>
      <c r="E3243">
        <v>62.92</v>
      </c>
      <c r="F3243">
        <v>5.41</v>
      </c>
      <c r="G3243">
        <v>2.19</v>
      </c>
      <c r="H3243">
        <v>87200</v>
      </c>
      <c r="I3243">
        <v>5.0000000000000001E-3</v>
      </c>
      <c r="J3243" t="s">
        <v>78</v>
      </c>
      <c r="K3243">
        <v>56.52</v>
      </c>
      <c r="L3243">
        <v>62.758489999999988</v>
      </c>
      <c r="M3243">
        <v>0.25735163481467921</v>
      </c>
      <c r="N3243">
        <v>62.87177599999999</v>
      </c>
      <c r="O3243">
        <v>7.6702143740955908E-2</v>
      </c>
      <c r="P3243">
        <v>20629000</v>
      </c>
      <c r="Q3243">
        <v>18048000</v>
      </c>
      <c r="R3243">
        <v>1.1399999999999999</v>
      </c>
      <c r="S3243">
        <v>30.669</v>
      </c>
      <c r="T3243">
        <v>5.6959999999999997</v>
      </c>
      <c r="U3243">
        <v>16.046800000000001</v>
      </c>
      <c r="V3243">
        <f t="shared" si="428"/>
        <v>2.4230101879756503</v>
      </c>
      <c r="AC3243">
        <v>63.674999999999997</v>
      </c>
      <c r="AD3243">
        <v>62.71</v>
      </c>
      <c r="AH3243" s="85">
        <f>IF(AND(M3243&lt;Variables!$G$6,M3243&gt;Variables!$G$5),0,1)</f>
        <v>1</v>
      </c>
      <c r="AI3243" s="85">
        <f t="shared" si="426"/>
        <v>1</v>
      </c>
      <c r="AJ3243" s="85">
        <f>IF(I3243&gt;Variables!$G$7,0,1)</f>
        <v>0</v>
      </c>
      <c r="AK3243" s="85">
        <f>IF(F3243&gt;Variables!$G$8,0,1)</f>
        <v>1</v>
      </c>
      <c r="AL3243" s="85">
        <f>IF(G3243&gt;Variables!$G$9,0,1)</f>
        <v>1</v>
      </c>
      <c r="AM3243" s="85">
        <f>IF(AND(K3243&gt;Variables!$G$10,K3243&lt;Variables!$G$11),0,1)</f>
        <v>0</v>
      </c>
      <c r="AN3243" s="103">
        <f>IF(H3243&lt;Variables!$G$13,1,0)</f>
        <v>0</v>
      </c>
      <c r="AO3243" s="101">
        <f>IF(R3243&lt;Variables!$G$12,0,1)</f>
        <v>0</v>
      </c>
      <c r="AP3243" s="86">
        <f t="shared" si="424"/>
        <v>1</v>
      </c>
      <c r="AR3243">
        <v>0</v>
      </c>
      <c r="AS3243">
        <v>0</v>
      </c>
      <c r="AT3243">
        <v>0</v>
      </c>
      <c r="AU3243">
        <v>1</v>
      </c>
      <c r="BA3243">
        <v>-0.24</v>
      </c>
    </row>
    <row r="3244" spans="3:53" ht="12.75" x14ac:dyDescent="0.2">
      <c r="C3244" t="s">
        <v>783</v>
      </c>
      <c r="D3244" t="s">
        <v>306</v>
      </c>
      <c r="E3244">
        <v>24.65</v>
      </c>
      <c r="F3244">
        <v>5.12</v>
      </c>
      <c r="G3244">
        <v>7.58</v>
      </c>
      <c r="H3244">
        <v>8230</v>
      </c>
      <c r="I3244">
        <v>-16.013000000000002</v>
      </c>
      <c r="J3244" t="s">
        <v>76</v>
      </c>
      <c r="K3244">
        <v>40.299999999999997</v>
      </c>
      <c r="L3244">
        <v>24.829055</v>
      </c>
      <c r="M3244">
        <v>-0.56004950651563457</v>
      </c>
      <c r="N3244">
        <v>24.880631999999999</v>
      </c>
      <c r="O3244">
        <v>-0.76618632517052132</v>
      </c>
      <c r="P3244">
        <v>7194000</v>
      </c>
      <c r="Q3244">
        <v>5849000</v>
      </c>
      <c r="R3244">
        <v>1.23</v>
      </c>
      <c r="S3244">
        <v>30.669</v>
      </c>
      <c r="T3244">
        <v>5.6959999999999997</v>
      </c>
      <c r="U3244">
        <v>16.046800000000001</v>
      </c>
      <c r="V3244">
        <f t="shared" si="428"/>
        <v>2.2653802843136801</v>
      </c>
      <c r="AC3244">
        <v>25.1</v>
      </c>
      <c r="AD3244">
        <v>24.08</v>
      </c>
      <c r="AH3244" s="85">
        <f>IF(AND(M3244&lt;Variables!$G$6,M3244&gt;Variables!$G$5),0,1)</f>
        <v>1</v>
      </c>
      <c r="AI3244" s="85">
        <f t="shared" si="426"/>
        <v>1</v>
      </c>
      <c r="AJ3244" s="85">
        <f>IF(I3244&gt;Variables!$G$7,0,1)</f>
        <v>1</v>
      </c>
      <c r="AK3244" s="85">
        <f>IF(F3244&gt;Variables!$G$8,0,1)</f>
        <v>1</v>
      </c>
      <c r="AL3244" s="85">
        <f>IF(G3244&gt;Variables!$G$9,0,1)</f>
        <v>1</v>
      </c>
      <c r="AM3244" s="85">
        <f>IF(AND(K3244&gt;Variables!$G$10,K3244&lt;Variables!$G$11),0,1)</f>
        <v>1</v>
      </c>
      <c r="AN3244" s="103">
        <f>IF(H3244&lt;Variables!$G$13,1,0)</f>
        <v>0</v>
      </c>
      <c r="AO3244" s="101">
        <f>IF(R3244&lt;Variables!$G$12,0,1)</f>
        <v>0</v>
      </c>
      <c r="AP3244" s="86">
        <f t="shared" si="424"/>
        <v>0</v>
      </c>
      <c r="AR3244">
        <v>0</v>
      </c>
      <c r="AS3244">
        <v>0</v>
      </c>
      <c r="AT3244">
        <v>1</v>
      </c>
      <c r="AU3244">
        <v>0</v>
      </c>
      <c r="BA3244">
        <v>-2.25</v>
      </c>
    </row>
    <row r="3245" spans="3:53" ht="12.75" x14ac:dyDescent="0.2">
      <c r="C3245" t="s">
        <v>783</v>
      </c>
      <c r="D3245" t="s">
        <v>273</v>
      </c>
      <c r="E3245">
        <v>5.72</v>
      </c>
      <c r="F3245">
        <v>7.38</v>
      </c>
      <c r="G3245">
        <v>5.74</v>
      </c>
      <c r="H3245">
        <v>2600</v>
      </c>
      <c r="I3245">
        <v>5.3040000000000003</v>
      </c>
      <c r="J3245" t="s">
        <v>76</v>
      </c>
      <c r="K3245">
        <v>56.03</v>
      </c>
      <c r="L3245">
        <v>5.7010099999999992</v>
      </c>
      <c r="M3245">
        <v>0.15769135644387081</v>
      </c>
      <c r="N3245">
        <v>5.6884519999999998</v>
      </c>
      <c r="O3245">
        <v>0.37880252835042161</v>
      </c>
      <c r="P3245">
        <v>1385000</v>
      </c>
      <c r="Q3245">
        <v>2147000</v>
      </c>
      <c r="R3245">
        <v>0.65</v>
      </c>
      <c r="S3245">
        <v>30.669</v>
      </c>
      <c r="T3245">
        <v>5.6959999999999997</v>
      </c>
      <c r="U3245">
        <v>16.046800000000001</v>
      </c>
      <c r="V3245">
        <f t="shared" si="428"/>
        <v>2.4226246865288776</v>
      </c>
      <c r="AC3245">
        <v>6.09</v>
      </c>
      <c r="AD3245">
        <v>5.7</v>
      </c>
      <c r="AH3245" s="85">
        <f>IF(AND(M3245&lt;Variables!$G$6,M3245&gt;Variables!$G$5),0,1)</f>
        <v>1</v>
      </c>
      <c r="AI3245" s="85">
        <f t="shared" si="426"/>
        <v>0</v>
      </c>
      <c r="AJ3245" s="85">
        <f>IF(I3245&gt;Variables!$G$7,0,1)</f>
        <v>0</v>
      </c>
      <c r="AK3245" s="85">
        <f>IF(F3245&gt;Variables!$G$8,0,1)</f>
        <v>1</v>
      </c>
      <c r="AL3245" s="85">
        <f>IF(G3245&gt;Variables!$G$9,0,1)</f>
        <v>1</v>
      </c>
      <c r="AM3245" s="85">
        <f>IF(AND(K3245&gt;Variables!$G$10,K3245&lt;Variables!$G$11),0,1)</f>
        <v>0</v>
      </c>
      <c r="AN3245" s="103">
        <f>IF(H3245&lt;Variables!$G$13,1,0)</f>
        <v>0</v>
      </c>
      <c r="AO3245" s="101">
        <f>IF(R3245&lt;Variables!$G$12,0,1)</f>
        <v>0</v>
      </c>
      <c r="AP3245" s="86">
        <f t="shared" si="424"/>
        <v>0</v>
      </c>
      <c r="AR3245">
        <v>1</v>
      </c>
      <c r="AS3245">
        <v>0</v>
      </c>
      <c r="AT3245">
        <v>0</v>
      </c>
      <c r="AU3245">
        <v>0</v>
      </c>
      <c r="BA3245">
        <v>1.57</v>
      </c>
    </row>
    <row r="3246" spans="3:53" ht="12.75" x14ac:dyDescent="0.2">
      <c r="C3246" t="s">
        <v>783</v>
      </c>
      <c r="D3246" t="s">
        <v>766</v>
      </c>
      <c r="E3246">
        <v>3.84</v>
      </c>
      <c r="F3246">
        <v>22.46</v>
      </c>
      <c r="G3246">
        <v>16.77</v>
      </c>
      <c r="H3246">
        <v>329.91</v>
      </c>
      <c r="I3246">
        <v>-84.352999999999994</v>
      </c>
      <c r="J3246" t="s">
        <v>76</v>
      </c>
      <c r="K3246">
        <v>57.95</v>
      </c>
      <c r="L3246">
        <v>3.78973</v>
      </c>
      <c r="M3246">
        <v>1.06260868188499</v>
      </c>
      <c r="N3246">
        <v>3.831982</v>
      </c>
      <c r="O3246">
        <v>-5.1722581160348037E-2</v>
      </c>
      <c r="P3246">
        <v>19210000</v>
      </c>
      <c r="Q3246">
        <v>8790000</v>
      </c>
      <c r="R3246">
        <v>2.19</v>
      </c>
      <c r="S3246">
        <v>30.669</v>
      </c>
      <c r="T3246">
        <v>5.6959999999999997</v>
      </c>
      <c r="U3246">
        <v>16.046800000000001</v>
      </c>
      <c r="V3246">
        <f t="shared" si="428"/>
        <v>2.3973371039783835</v>
      </c>
      <c r="AC3246">
        <v>3.85</v>
      </c>
      <c r="AD3246">
        <v>3.49</v>
      </c>
      <c r="AH3246" s="85">
        <f>IF(AND(M3246&lt;Variables!$G$6,M3246&gt;Variables!$G$5),0,1)</f>
        <v>1</v>
      </c>
      <c r="AI3246" s="85">
        <f t="shared" si="426"/>
        <v>1</v>
      </c>
      <c r="AJ3246" s="85">
        <f>IF(I3246&gt;Variables!$G$7,0,1)</f>
        <v>1</v>
      </c>
      <c r="AK3246" s="85">
        <f>IF(F3246&gt;Variables!$G$8,0,1)</f>
        <v>0</v>
      </c>
      <c r="AL3246" s="85">
        <f>IF(G3246&gt;Variables!$G$9,0,1)</f>
        <v>0</v>
      </c>
      <c r="AM3246" s="85">
        <f>IF(AND(K3246&gt;Variables!$G$10,K3246&lt;Variables!$G$11),0,1)</f>
        <v>0</v>
      </c>
      <c r="AN3246" s="103">
        <f>IF(H3246&lt;Variables!$G$13,1,0)</f>
        <v>1</v>
      </c>
      <c r="AO3246" s="101">
        <f>IF(R3246&lt;Variables!$G$12,0,1)</f>
        <v>1</v>
      </c>
      <c r="AP3246" s="86">
        <f t="shared" si="424"/>
        <v>0</v>
      </c>
      <c r="AR3246">
        <v>0</v>
      </c>
      <c r="AS3246">
        <v>0</v>
      </c>
      <c r="AT3246">
        <v>1</v>
      </c>
      <c r="AU3246">
        <v>0</v>
      </c>
      <c r="BA3246">
        <v>-2.25</v>
      </c>
    </row>
    <row r="3247" spans="3:53" ht="12.75" x14ac:dyDescent="0.2">
      <c r="C3247" t="s">
        <v>783</v>
      </c>
      <c r="D3247" t="s">
        <v>775</v>
      </c>
      <c r="E3247">
        <v>49.51</v>
      </c>
      <c r="F3247">
        <v>28.25</v>
      </c>
      <c r="G3247">
        <v>25.7</v>
      </c>
      <c r="H3247">
        <v>90.25</v>
      </c>
      <c r="I3247">
        <v>-1.4550000000000001</v>
      </c>
      <c r="J3247" t="s">
        <v>76</v>
      </c>
      <c r="K3247">
        <v>49.33</v>
      </c>
      <c r="L3247">
        <v>51.035916666666658</v>
      </c>
      <c r="M3247">
        <v>-2.019002957067805</v>
      </c>
      <c r="N3247">
        <v>52.446168421052633</v>
      </c>
      <c r="O3247">
        <v>-4.6536639272830396</v>
      </c>
      <c r="P3247">
        <v>97420</v>
      </c>
      <c r="Q3247">
        <v>1280</v>
      </c>
      <c r="R3247">
        <v>76.11</v>
      </c>
      <c r="S3247">
        <v>30.669</v>
      </c>
      <c r="T3247">
        <v>5.6959999999999997</v>
      </c>
      <c r="U3247">
        <v>16.046800000000001</v>
      </c>
      <c r="V3247">
        <f t="shared" si="428"/>
        <v>2.4086461869219553</v>
      </c>
      <c r="AC3247">
        <v>55</v>
      </c>
      <c r="AD3247">
        <v>49.01</v>
      </c>
      <c r="AH3247" s="85">
        <f>IF(AND(M3247&lt;Variables!$G$6,M3247&gt;Variables!$G$5),0,1)</f>
        <v>0</v>
      </c>
      <c r="AI3247" s="85">
        <f t="shared" si="426"/>
        <v>1</v>
      </c>
      <c r="AJ3247" s="85">
        <f>IF(I3247&gt;Variables!$G$7,0,1)</f>
        <v>1</v>
      </c>
      <c r="AK3247" s="85">
        <f>IF(F3247&gt;Variables!$G$8,0,1)</f>
        <v>0</v>
      </c>
      <c r="AL3247" s="85">
        <f>IF(G3247&gt;Variables!$G$9,0,1)</f>
        <v>0</v>
      </c>
      <c r="AM3247" s="85">
        <f>IF(AND(K3247&gt;Variables!$G$10,K3247&lt;Variables!$G$11),0,1)</f>
        <v>1</v>
      </c>
      <c r="AN3247" s="103">
        <f>IF(H3247&lt;Variables!$G$13,1,0)</f>
        <v>1</v>
      </c>
      <c r="AO3247" s="101">
        <f>IF(R3247&lt;Variables!$G$12,0,1)</f>
        <v>1</v>
      </c>
      <c r="AP3247" s="86">
        <f t="shared" ref="AP3247:AP3310" si="429">IF(J3247="Pass", 0,1)</f>
        <v>0</v>
      </c>
      <c r="AR3247">
        <v>1</v>
      </c>
      <c r="AS3247">
        <v>0</v>
      </c>
      <c r="AT3247">
        <v>0</v>
      </c>
      <c r="AU3247">
        <v>0</v>
      </c>
      <c r="BA3247">
        <v>2</v>
      </c>
    </row>
    <row r="3248" spans="3:53" ht="12.75" x14ac:dyDescent="0.2">
      <c r="C3248" t="s">
        <v>783</v>
      </c>
      <c r="D3248" t="s">
        <v>735</v>
      </c>
      <c r="E3248">
        <v>3.61</v>
      </c>
      <c r="F3248">
        <v>44.2</v>
      </c>
      <c r="G3248">
        <v>8.59</v>
      </c>
      <c r="H3248">
        <v>147.05000000000001</v>
      </c>
      <c r="I3248">
        <v>-9.5559999999999992</v>
      </c>
      <c r="J3248" t="s">
        <v>76</v>
      </c>
      <c r="K3248">
        <v>43.67</v>
      </c>
      <c r="L3248">
        <v>3.6400399999999999</v>
      </c>
      <c r="M3248">
        <v>-6.703223041506251E-2</v>
      </c>
      <c r="N3248">
        <v>3.8552339999999998</v>
      </c>
      <c r="O3248">
        <v>-5.6451566882840289</v>
      </c>
      <c r="P3248">
        <v>101490000</v>
      </c>
      <c r="Q3248">
        <v>2260000</v>
      </c>
      <c r="R3248">
        <v>44.91</v>
      </c>
      <c r="S3248">
        <v>30.669</v>
      </c>
      <c r="T3248">
        <v>5.6959999999999997</v>
      </c>
      <c r="U3248">
        <v>16.046800000000001</v>
      </c>
      <c r="V3248">
        <f t="shared" si="428"/>
        <v>2.3019386191052846</v>
      </c>
      <c r="AC3248">
        <v>3.88</v>
      </c>
      <c r="AD3248">
        <v>3.11</v>
      </c>
      <c r="AH3248" s="85">
        <f>IF(AND(M3248&lt;Variables!$G$6,M3248&gt;Variables!$G$5),0,1)</f>
        <v>1</v>
      </c>
      <c r="AI3248" s="85">
        <f t="shared" si="426"/>
        <v>1</v>
      </c>
      <c r="AJ3248" s="85">
        <f>IF(I3248&gt;Variables!$G$7,0,1)</f>
        <v>1</v>
      </c>
      <c r="AK3248" s="85">
        <f>IF(F3248&gt;Variables!$G$8,0,1)</f>
        <v>0</v>
      </c>
      <c r="AL3248" s="85">
        <f>IF(G3248&gt;Variables!$G$9,0,1)</f>
        <v>1</v>
      </c>
      <c r="AM3248" s="85">
        <f>IF(AND(K3248&gt;Variables!$G$10,K3248&lt;Variables!$G$11),0,1)</f>
        <v>1</v>
      </c>
      <c r="AN3248" s="103">
        <f>IF(H3248&lt;Variables!$G$13,1,0)</f>
        <v>1</v>
      </c>
      <c r="AO3248" s="101">
        <f>IF(R3248&lt;Variables!$G$12,0,1)</f>
        <v>1</v>
      </c>
      <c r="AP3248" s="86">
        <f t="shared" si="429"/>
        <v>0</v>
      </c>
      <c r="AR3248">
        <v>0</v>
      </c>
      <c r="AS3248">
        <v>0</v>
      </c>
      <c r="AT3248">
        <v>1</v>
      </c>
      <c r="AU3248">
        <v>0</v>
      </c>
      <c r="BA3248">
        <v>-2.25</v>
      </c>
    </row>
    <row r="3249" spans="3:53" ht="12.75" x14ac:dyDescent="0.2">
      <c r="C3249" t="s">
        <v>783</v>
      </c>
      <c r="D3249" t="s">
        <v>749</v>
      </c>
      <c r="E3249">
        <v>15.86</v>
      </c>
      <c r="F3249">
        <v>6.34</v>
      </c>
      <c r="G3249">
        <v>4.6900000000000004</v>
      </c>
      <c r="H3249">
        <v>59870</v>
      </c>
      <c r="I3249">
        <v>0.77</v>
      </c>
      <c r="J3249" t="s">
        <v>78</v>
      </c>
      <c r="K3249">
        <v>64.25</v>
      </c>
      <c r="L3249">
        <v>15.769955</v>
      </c>
      <c r="M3249">
        <v>0.57099084937146716</v>
      </c>
      <c r="N3249">
        <v>15.73723</v>
      </c>
      <c r="O3249">
        <v>0.78012458355122949</v>
      </c>
      <c r="P3249">
        <v>91525000</v>
      </c>
      <c r="Q3249">
        <v>77372000</v>
      </c>
      <c r="R3249">
        <v>1.18</v>
      </c>
      <c r="S3249">
        <v>30.669</v>
      </c>
      <c r="T3249">
        <v>5.6959999999999997</v>
      </c>
      <c r="U3249">
        <v>16.046800000000001</v>
      </c>
      <c r="V3249">
        <f t="shared" si="428"/>
        <v>2.4762856805013085</v>
      </c>
      <c r="AC3249">
        <v>16.059999999999999</v>
      </c>
      <c r="AD3249">
        <v>15.71</v>
      </c>
      <c r="AH3249" s="85">
        <f>IF(AND(M3249&lt;Variables!$G$6,M3249&gt;Variables!$G$5),0,1)</f>
        <v>1</v>
      </c>
      <c r="AI3249" s="85">
        <f t="shared" si="426"/>
        <v>0</v>
      </c>
      <c r="AJ3249" s="85">
        <f>IF(I3249&gt;Variables!$G$7,0,1)</f>
        <v>0</v>
      </c>
      <c r="AK3249" s="85">
        <f>IF(F3249&gt;Variables!$G$8,0,1)</f>
        <v>1</v>
      </c>
      <c r="AL3249" s="85">
        <f>IF(G3249&gt;Variables!$G$9,0,1)</f>
        <v>1</v>
      </c>
      <c r="AM3249" s="85">
        <f>IF(AND(K3249&gt;Variables!$G$10,K3249&lt;Variables!$G$11),0,1)</f>
        <v>0</v>
      </c>
      <c r="AN3249" s="103">
        <f>IF(H3249&lt;Variables!$G$13,1,0)</f>
        <v>0</v>
      </c>
      <c r="AO3249" s="101">
        <f>IF(R3249&lt;Variables!$G$12,0,1)</f>
        <v>0</v>
      </c>
      <c r="AP3249" s="86">
        <f t="shared" si="429"/>
        <v>1</v>
      </c>
      <c r="AR3249">
        <v>0</v>
      </c>
      <c r="AS3249">
        <v>1</v>
      </c>
      <c r="AT3249">
        <v>0</v>
      </c>
      <c r="AU3249">
        <v>0</v>
      </c>
      <c r="BA3249">
        <v>0.51</v>
      </c>
    </row>
    <row r="3250" spans="3:53" ht="12.75" x14ac:dyDescent="0.2">
      <c r="C3250" t="s">
        <v>783</v>
      </c>
      <c r="D3250" t="s">
        <v>742</v>
      </c>
      <c r="E3250">
        <v>125.51</v>
      </c>
      <c r="F3250">
        <v>6.47</v>
      </c>
      <c r="G3250">
        <v>-3</v>
      </c>
      <c r="H3250">
        <v>10630</v>
      </c>
      <c r="I3250">
        <v>-3.5999999999999997E-2</v>
      </c>
      <c r="J3250" t="s">
        <v>78</v>
      </c>
      <c r="K3250">
        <v>44.51</v>
      </c>
      <c r="L3250">
        <v>125.80873</v>
      </c>
      <c r="M3250">
        <v>-0.11821914107232501</v>
      </c>
      <c r="N3250">
        <v>126.14279399999999</v>
      </c>
      <c r="O3250">
        <v>-0.38273609192452041</v>
      </c>
      <c r="P3250">
        <v>1621000</v>
      </c>
      <c r="Q3250">
        <v>1112000</v>
      </c>
      <c r="R3250">
        <v>1.46</v>
      </c>
      <c r="S3250">
        <v>30.669</v>
      </c>
      <c r="T3250">
        <v>5.6959999999999997</v>
      </c>
      <c r="U3250">
        <v>16.046800000000001</v>
      </c>
      <c r="V3250">
        <f t="shared" si="428"/>
        <v>2.3113229189998816</v>
      </c>
      <c r="AC3250">
        <v>130.02000000000001</v>
      </c>
      <c r="AD3250">
        <v>124.75</v>
      </c>
      <c r="AH3250" s="85">
        <f>IF(AND(M3250&lt;Variables!$G$6,M3250&gt;Variables!$G$5),0,1)</f>
        <v>1</v>
      </c>
      <c r="AI3250" s="85">
        <f t="shared" si="426"/>
        <v>1</v>
      </c>
      <c r="AJ3250" s="85">
        <f>IF(I3250&gt;Variables!$G$7,0,1)</f>
        <v>1</v>
      </c>
      <c r="AK3250" s="85">
        <f>IF(F3250&gt;Variables!$G$8,0,1)</f>
        <v>1</v>
      </c>
      <c r="AL3250" s="85">
        <f>IF(G3250&gt;Variables!$G$9,0,1)</f>
        <v>1</v>
      </c>
      <c r="AM3250" s="85">
        <f>IF(AND(K3250&gt;Variables!$G$10,K3250&lt;Variables!$G$11),0,1)</f>
        <v>1</v>
      </c>
      <c r="AN3250" s="103">
        <f>IF(H3250&lt;Variables!$G$13,1,0)</f>
        <v>0</v>
      </c>
      <c r="AO3250" s="101">
        <f>IF(R3250&lt;Variables!$G$12,0,1)</f>
        <v>0</v>
      </c>
      <c r="AP3250" s="86">
        <f t="shared" si="429"/>
        <v>1</v>
      </c>
      <c r="AR3250">
        <v>1</v>
      </c>
      <c r="AS3250">
        <v>0</v>
      </c>
      <c r="AT3250">
        <v>0</v>
      </c>
      <c r="AU3250">
        <v>0</v>
      </c>
      <c r="BA3250">
        <v>1.57</v>
      </c>
    </row>
    <row r="3251" spans="3:53" ht="12.75" x14ac:dyDescent="0.2">
      <c r="C3251" t="s">
        <v>783</v>
      </c>
      <c r="D3251" t="s">
        <v>741</v>
      </c>
      <c r="E3251">
        <v>11.93</v>
      </c>
      <c r="F3251">
        <v>29.57</v>
      </c>
      <c r="G3251">
        <v>3.53</v>
      </c>
      <c r="H3251">
        <v>204.42</v>
      </c>
      <c r="I3251">
        <v>11.577999999999999</v>
      </c>
      <c r="J3251" t="s">
        <v>76</v>
      </c>
      <c r="K3251">
        <v>55.84</v>
      </c>
      <c r="L3251">
        <v>11.92078421052631</v>
      </c>
      <c r="M3251">
        <v>7.7308583990204169E-2</v>
      </c>
      <c r="N3251">
        <v>11.92641086956522</v>
      </c>
      <c r="O3251">
        <v>3.0093969376349661E-2</v>
      </c>
      <c r="P3251">
        <v>2270000</v>
      </c>
      <c r="Q3251">
        <v>83360</v>
      </c>
      <c r="R3251">
        <v>27.23</v>
      </c>
      <c r="S3251">
        <v>30.669</v>
      </c>
      <c r="T3251">
        <v>5.6959999999999997</v>
      </c>
      <c r="U3251">
        <v>16.046800000000001</v>
      </c>
      <c r="V3251">
        <f t="shared" si="428"/>
        <v>2.4241884964233624</v>
      </c>
      <c r="AC3251">
        <v>12</v>
      </c>
      <c r="AD3251">
        <v>11.87</v>
      </c>
      <c r="AH3251" s="85">
        <f>IF(AND(M3251&lt;Variables!$G$6,M3251&gt;Variables!$G$5),0,1)</f>
        <v>1</v>
      </c>
      <c r="AI3251" s="85">
        <f t="shared" si="426"/>
        <v>1</v>
      </c>
      <c r="AJ3251" s="85">
        <f>IF(I3251&gt;Variables!$G$7,0,1)</f>
        <v>0</v>
      </c>
      <c r="AK3251" s="85">
        <f>IF(F3251&gt;Variables!$G$8,0,1)</f>
        <v>0</v>
      </c>
      <c r="AL3251" s="85">
        <f>IF(G3251&gt;Variables!$G$9,0,1)</f>
        <v>1</v>
      </c>
      <c r="AM3251" s="85">
        <f>IF(AND(K3251&gt;Variables!$G$10,K3251&lt;Variables!$G$11),0,1)</f>
        <v>0</v>
      </c>
      <c r="AN3251" s="103">
        <f>IF(H3251&lt;Variables!$G$13,1,0)</f>
        <v>1</v>
      </c>
      <c r="AO3251" s="101">
        <f>IF(R3251&lt;Variables!$G$12,0,1)</f>
        <v>1</v>
      </c>
      <c r="AP3251" s="86">
        <f t="shared" si="429"/>
        <v>0</v>
      </c>
      <c r="AR3251">
        <v>0</v>
      </c>
      <c r="AS3251">
        <v>0</v>
      </c>
      <c r="AT3251">
        <v>0</v>
      </c>
      <c r="AU3251">
        <v>1</v>
      </c>
      <c r="BA3251">
        <v>0.1</v>
      </c>
    </row>
    <row r="3252" spans="3:53" ht="12.75" x14ac:dyDescent="0.2">
      <c r="C3252" t="s">
        <v>783</v>
      </c>
      <c r="D3252" t="s">
        <v>608</v>
      </c>
      <c r="E3252">
        <v>33.35</v>
      </c>
      <c r="F3252">
        <v>7.5</v>
      </c>
      <c r="G3252">
        <v>3.91</v>
      </c>
      <c r="H3252">
        <v>7460</v>
      </c>
      <c r="I3252">
        <v>-26.048999999999999</v>
      </c>
      <c r="J3252" t="s">
        <v>78</v>
      </c>
      <c r="K3252">
        <v>58.58</v>
      </c>
      <c r="L3252">
        <v>33.284270000000006</v>
      </c>
      <c r="M3252">
        <v>0.55801133688674065</v>
      </c>
      <c r="N3252">
        <v>33.263162000000001</v>
      </c>
      <c r="O3252">
        <v>0.6218230245218348</v>
      </c>
      <c r="P3252">
        <v>17472000</v>
      </c>
      <c r="Q3252">
        <v>19007000</v>
      </c>
      <c r="R3252">
        <v>0.92</v>
      </c>
      <c r="S3252">
        <v>30.669</v>
      </c>
      <c r="T3252">
        <v>5.6959999999999997</v>
      </c>
      <c r="U3252">
        <v>16.046800000000001</v>
      </c>
      <c r="V3252">
        <f t="shared" si="428"/>
        <v>2.4275535200037748</v>
      </c>
      <c r="AC3252">
        <v>33.6</v>
      </c>
      <c r="AD3252">
        <v>30.7</v>
      </c>
      <c r="AH3252" s="85">
        <f>IF(AND(M3252&lt;Variables!$G$6,M3252&gt;Variables!$G$5),0,1)</f>
        <v>1</v>
      </c>
      <c r="AI3252" s="85">
        <f t="shared" si="426"/>
        <v>0</v>
      </c>
      <c r="AJ3252" s="85">
        <f>IF(I3252&gt;Variables!$G$7,0,1)</f>
        <v>1</v>
      </c>
      <c r="AK3252" s="85">
        <f>IF(F3252&gt;Variables!$G$8,0,1)</f>
        <v>1</v>
      </c>
      <c r="AL3252" s="85">
        <f>IF(G3252&gt;Variables!$G$9,0,1)</f>
        <v>1</v>
      </c>
      <c r="AM3252" s="85">
        <f>IF(AND(K3252&gt;Variables!$G$10,K3252&lt;Variables!$G$11),0,1)</f>
        <v>0</v>
      </c>
      <c r="AN3252" s="103">
        <f>IF(H3252&lt;Variables!$G$13,1,0)</f>
        <v>0</v>
      </c>
      <c r="AO3252" s="101">
        <f>IF(R3252&lt;Variables!$G$12,0,1)</f>
        <v>0</v>
      </c>
      <c r="AP3252" s="86">
        <f t="shared" si="429"/>
        <v>1</v>
      </c>
      <c r="AR3252">
        <v>0</v>
      </c>
      <c r="AS3252">
        <v>0</v>
      </c>
      <c r="AT3252">
        <v>1</v>
      </c>
      <c r="AU3252">
        <v>0</v>
      </c>
      <c r="BA3252">
        <v>-1.69</v>
      </c>
    </row>
    <row r="3253" spans="3:53" ht="12.75" x14ac:dyDescent="0.2">
      <c r="C3253" t="s">
        <v>783</v>
      </c>
      <c r="D3253" t="s">
        <v>743</v>
      </c>
      <c r="E3253">
        <v>58.63</v>
      </c>
      <c r="F3253">
        <v>7.87</v>
      </c>
      <c r="G3253">
        <v>1.31</v>
      </c>
      <c r="H3253">
        <v>8440</v>
      </c>
      <c r="I3253">
        <v>-0.39500000000000002</v>
      </c>
      <c r="J3253" t="s">
        <v>78</v>
      </c>
      <c r="K3253">
        <v>39.020000000000003</v>
      </c>
      <c r="L3253">
        <v>58.981949999999998</v>
      </c>
      <c r="M3253">
        <v>-0.46107326054836079</v>
      </c>
      <c r="N3253">
        <v>58.940809999999999</v>
      </c>
      <c r="O3253">
        <v>-0.39159624715031599</v>
      </c>
      <c r="P3253">
        <v>2987000</v>
      </c>
      <c r="Q3253">
        <v>1356000</v>
      </c>
      <c r="R3253">
        <v>2.2000000000000002</v>
      </c>
      <c r="S3253">
        <v>30.669</v>
      </c>
      <c r="T3253">
        <v>5.6959999999999997</v>
      </c>
      <c r="U3253">
        <v>16.046800000000001</v>
      </c>
      <c r="V3253">
        <f t="shared" si="428"/>
        <v>2.2506143610246863</v>
      </c>
      <c r="AC3253">
        <v>59.34</v>
      </c>
      <c r="AD3253">
        <v>58.25</v>
      </c>
      <c r="AH3253" s="85">
        <f>IF(AND(M3253&lt;Variables!$G$6,M3253&gt;Variables!$G$5),0,1)</f>
        <v>1</v>
      </c>
      <c r="AI3253" s="85">
        <f t="shared" si="426"/>
        <v>0</v>
      </c>
      <c r="AJ3253" s="85">
        <f>IF(I3253&gt;Variables!$G$7,0,1)</f>
        <v>1</v>
      </c>
      <c r="AK3253" s="85">
        <f>IF(F3253&gt;Variables!$G$8,0,1)</f>
        <v>1</v>
      </c>
      <c r="AL3253" s="85">
        <f>IF(G3253&gt;Variables!$G$9,0,1)</f>
        <v>1</v>
      </c>
      <c r="AM3253" s="85">
        <f>IF(AND(K3253&gt;Variables!$G$10,K3253&lt;Variables!$G$11),0,1)</f>
        <v>1</v>
      </c>
      <c r="AN3253" s="103">
        <f>IF(H3253&lt;Variables!$G$13,1,0)</f>
        <v>0</v>
      </c>
      <c r="AO3253" s="101">
        <f>IF(R3253&lt;Variables!$G$12,0,1)</f>
        <v>1</v>
      </c>
      <c r="AP3253" s="86">
        <f t="shared" si="429"/>
        <v>1</v>
      </c>
      <c r="AR3253">
        <v>0</v>
      </c>
      <c r="AS3253">
        <v>0</v>
      </c>
      <c r="AT3253">
        <v>0</v>
      </c>
      <c r="AU3253">
        <v>1</v>
      </c>
      <c r="BA3253">
        <v>-0.01</v>
      </c>
    </row>
    <row r="3254" spans="3:53" ht="12.75" x14ac:dyDescent="0.2">
      <c r="C3254" t="s">
        <v>783</v>
      </c>
      <c r="D3254" t="s">
        <v>463</v>
      </c>
      <c r="E3254">
        <v>88.38</v>
      </c>
      <c r="F3254">
        <v>9</v>
      </c>
      <c r="G3254">
        <v>7.11</v>
      </c>
      <c r="H3254">
        <v>2540</v>
      </c>
      <c r="I3254">
        <v>-13.833</v>
      </c>
      <c r="J3254" t="s">
        <v>78</v>
      </c>
      <c r="K3254">
        <v>43.54</v>
      </c>
      <c r="L3254">
        <v>87.898124999999993</v>
      </c>
      <c r="M3254">
        <v>0.28655332522737259</v>
      </c>
      <c r="N3254">
        <v>88.967075999999992</v>
      </c>
      <c r="O3254">
        <v>-0.91840266842082796</v>
      </c>
      <c r="P3254">
        <v>89111</v>
      </c>
      <c r="Q3254">
        <v>197425</v>
      </c>
      <c r="R3254">
        <v>0.45</v>
      </c>
      <c r="S3254">
        <v>30.669</v>
      </c>
      <c r="T3254">
        <v>5.6959999999999997</v>
      </c>
      <c r="U3254">
        <v>16.046800000000001</v>
      </c>
      <c r="V3254">
        <f t="shared" si="428"/>
        <v>2.2979700899251263</v>
      </c>
      <c r="AC3254">
        <v>89.06</v>
      </c>
      <c r="AD3254">
        <v>85.55</v>
      </c>
      <c r="AH3254" s="85">
        <f>IF(AND(M3254&lt;Variables!$G$6,M3254&gt;Variables!$G$5),0,1)</f>
        <v>1</v>
      </c>
      <c r="AI3254" s="85">
        <f t="shared" si="426"/>
        <v>1</v>
      </c>
      <c r="AJ3254" s="85">
        <f>IF(I3254&gt;Variables!$G$7,0,1)</f>
        <v>1</v>
      </c>
      <c r="AK3254" s="85">
        <f>IF(F3254&gt;Variables!$G$8,0,1)</f>
        <v>1</v>
      </c>
      <c r="AL3254" s="85">
        <f>IF(G3254&gt;Variables!$G$9,0,1)</f>
        <v>1</v>
      </c>
      <c r="AM3254" s="85">
        <f>IF(AND(K3254&gt;Variables!$G$10,K3254&lt;Variables!$G$11),0,1)</f>
        <v>1</v>
      </c>
      <c r="AN3254" s="103">
        <f>IF(H3254&lt;Variables!$G$13,1,0)</f>
        <v>0</v>
      </c>
      <c r="AO3254" s="101">
        <f>IF(R3254&lt;Variables!$G$12,0,1)</f>
        <v>0</v>
      </c>
      <c r="AP3254" s="86">
        <f t="shared" si="429"/>
        <v>1</v>
      </c>
      <c r="AR3254">
        <v>0</v>
      </c>
      <c r="AS3254">
        <v>0</v>
      </c>
      <c r="AT3254">
        <v>1</v>
      </c>
      <c r="AU3254">
        <v>0</v>
      </c>
      <c r="BA3254">
        <v>-2.25</v>
      </c>
    </row>
    <row r="3255" spans="3:53" ht="12.75" x14ac:dyDescent="0.2">
      <c r="C3255" t="s">
        <v>783</v>
      </c>
      <c r="D3255" t="s">
        <v>383</v>
      </c>
      <c r="E3255">
        <v>1.22</v>
      </c>
      <c r="F3255">
        <v>5.18</v>
      </c>
      <c r="G3255">
        <v>-0.81</v>
      </c>
      <c r="H3255">
        <v>2070</v>
      </c>
      <c r="I3255">
        <v>-3.234</v>
      </c>
      <c r="J3255" t="s">
        <v>78</v>
      </c>
      <c r="K3255">
        <v>41.86</v>
      </c>
      <c r="L3255">
        <v>1.2270399999999999</v>
      </c>
      <c r="M3255">
        <v>0.2412309297170305</v>
      </c>
      <c r="N3255">
        <v>1.247044</v>
      </c>
      <c r="O3255">
        <v>-1.3667520953550829</v>
      </c>
      <c r="P3255">
        <v>26172000</v>
      </c>
      <c r="Q3255">
        <v>18512000</v>
      </c>
      <c r="R3255">
        <v>1.41</v>
      </c>
      <c r="S3255">
        <v>30.669</v>
      </c>
      <c r="T3255">
        <v>5.6959999999999997</v>
      </c>
      <c r="U3255">
        <v>16.046800000000001</v>
      </c>
      <c r="V3255">
        <f t="shared" si="428"/>
        <v>2.2820685297170429</v>
      </c>
      <c r="AC3255">
        <v>1.2549999999999999</v>
      </c>
      <c r="AD3255">
        <v>1.19</v>
      </c>
      <c r="AH3255" s="85">
        <f>IF(AND(M3255&lt;Variables!$G$6,M3255&gt;Variables!$G$5),0,1)</f>
        <v>1</v>
      </c>
      <c r="AI3255" s="85">
        <f t="shared" si="426"/>
        <v>1</v>
      </c>
      <c r="AJ3255" s="85">
        <f>IF(I3255&gt;Variables!$G$7,0,1)</f>
        <v>1</v>
      </c>
      <c r="AK3255" s="85">
        <f>IF(F3255&gt;Variables!$G$8,0,1)</f>
        <v>1</v>
      </c>
      <c r="AL3255" s="85">
        <f>IF(G3255&gt;Variables!$G$9,0,1)</f>
        <v>1</v>
      </c>
      <c r="AM3255" s="85">
        <f>IF(AND(K3255&gt;Variables!$G$10,K3255&lt;Variables!$G$11),0,1)</f>
        <v>1</v>
      </c>
      <c r="AN3255" s="103">
        <f>IF(H3255&lt;Variables!$G$13,1,0)</f>
        <v>1</v>
      </c>
      <c r="AO3255" s="101">
        <f>IF(R3255&lt;Variables!$G$12,0,1)</f>
        <v>0</v>
      </c>
      <c r="AP3255" s="86">
        <f t="shared" si="429"/>
        <v>1</v>
      </c>
      <c r="AR3255">
        <v>0</v>
      </c>
      <c r="AS3255">
        <v>0</v>
      </c>
      <c r="AT3255">
        <v>1</v>
      </c>
      <c r="AU3255">
        <v>0</v>
      </c>
      <c r="BA3255">
        <v>-1.03</v>
      </c>
    </row>
    <row r="3256" spans="3:53" ht="12.75" x14ac:dyDescent="0.2">
      <c r="C3256" t="s">
        <v>783</v>
      </c>
      <c r="D3256" t="s">
        <v>746</v>
      </c>
      <c r="E3256">
        <v>5.33</v>
      </c>
      <c r="F3256">
        <v>22.45</v>
      </c>
      <c r="G3256">
        <v>-6.63</v>
      </c>
      <c r="H3256">
        <v>1580</v>
      </c>
      <c r="I3256">
        <v>18.707000000000001</v>
      </c>
      <c r="J3256" t="s">
        <v>78</v>
      </c>
      <c r="K3256">
        <v>62.39</v>
      </c>
      <c r="L3256">
        <v>5.33101</v>
      </c>
      <c r="M3256">
        <v>0.53442030684616393</v>
      </c>
      <c r="N3256">
        <v>5.2377339999999997</v>
      </c>
      <c r="O3256">
        <v>2.3247839619194108</v>
      </c>
      <c r="P3256">
        <v>37020000</v>
      </c>
      <c r="Q3256">
        <v>17170000</v>
      </c>
      <c r="R3256">
        <v>2.16</v>
      </c>
      <c r="S3256">
        <v>30.669</v>
      </c>
      <c r="T3256">
        <v>5.6959999999999997</v>
      </c>
      <c r="U3256">
        <v>16.046800000000001</v>
      </c>
      <c r="V3256">
        <f t="shared" si="428"/>
        <v>2.4623426735879321</v>
      </c>
      <c r="AC3256">
        <v>5.5250000000000004</v>
      </c>
      <c r="AD3256">
        <v>5.18</v>
      </c>
      <c r="AH3256" s="85">
        <f>IF(AND(M3256&lt;Variables!$G$6,M3256&gt;Variables!$G$5),0,1)</f>
        <v>1</v>
      </c>
      <c r="AI3256" s="85">
        <f t="shared" si="426"/>
        <v>0</v>
      </c>
      <c r="AJ3256" s="85">
        <f>IF(I3256&gt;Variables!$G$7,0,1)</f>
        <v>0</v>
      </c>
      <c r="AK3256" s="85">
        <f>IF(F3256&gt;Variables!$G$8,0,1)</f>
        <v>0</v>
      </c>
      <c r="AL3256" s="85">
        <f>IF(G3256&gt;Variables!$G$9,0,1)</f>
        <v>1</v>
      </c>
      <c r="AM3256" s="85">
        <f>IF(AND(K3256&gt;Variables!$G$10,K3256&lt;Variables!$G$11),0,1)</f>
        <v>0</v>
      </c>
      <c r="AN3256" s="103">
        <f>IF(H3256&lt;Variables!$G$13,1,0)</f>
        <v>1</v>
      </c>
      <c r="AO3256" s="101">
        <f>IF(R3256&lt;Variables!$G$12,0,1)</f>
        <v>1</v>
      </c>
      <c r="AP3256" s="86">
        <f t="shared" si="429"/>
        <v>1</v>
      </c>
      <c r="AR3256">
        <v>0</v>
      </c>
      <c r="AS3256">
        <v>0</v>
      </c>
      <c r="AT3256">
        <v>1</v>
      </c>
      <c r="AU3256">
        <v>0</v>
      </c>
      <c r="BA3256">
        <v>-0.57999999999999996</v>
      </c>
    </row>
    <row r="3257" spans="3:53" ht="12.75" x14ac:dyDescent="0.2">
      <c r="C3257" t="s">
        <v>783</v>
      </c>
      <c r="D3257" t="s">
        <v>763</v>
      </c>
      <c r="E3257">
        <v>29.59</v>
      </c>
      <c r="F3257">
        <v>23.14</v>
      </c>
      <c r="G3257">
        <v>15.2</v>
      </c>
      <c r="H3257">
        <v>727.98</v>
      </c>
      <c r="I3257">
        <v>315.40100000000001</v>
      </c>
      <c r="J3257" t="s">
        <v>78</v>
      </c>
      <c r="K3257">
        <v>62.11</v>
      </c>
      <c r="L3257">
        <v>29.333469999999991</v>
      </c>
      <c r="M3257">
        <v>0.73816701535824414</v>
      </c>
      <c r="N3257">
        <v>29.097762500000002</v>
      </c>
      <c r="O3257">
        <v>1.554200258525029</v>
      </c>
      <c r="P3257">
        <v>1050000</v>
      </c>
      <c r="Q3257">
        <v>262270</v>
      </c>
      <c r="R3257">
        <v>4</v>
      </c>
      <c r="S3257">
        <v>30.669</v>
      </c>
      <c r="T3257">
        <v>5.6959999999999997</v>
      </c>
      <c r="U3257">
        <v>16.046800000000001</v>
      </c>
      <c r="V3257">
        <f t="shared" si="428"/>
        <v>2.4474508406189912</v>
      </c>
      <c r="AC3257">
        <v>30.9499</v>
      </c>
      <c r="AD3257">
        <v>29.07</v>
      </c>
      <c r="AH3257" s="85">
        <f>IF(AND(M3257&lt;Variables!$G$6,M3257&gt;Variables!$G$5),0,1)</f>
        <v>1</v>
      </c>
      <c r="AI3257" s="85">
        <f t="shared" si="426"/>
        <v>0</v>
      </c>
      <c r="AJ3257" s="85">
        <f>IF(I3257&gt;Variables!$G$7,0,1)</f>
        <v>0</v>
      </c>
      <c r="AK3257" s="85">
        <f>IF(F3257&gt;Variables!$G$8,0,1)</f>
        <v>0</v>
      </c>
      <c r="AL3257" s="85">
        <f>IF(G3257&gt;Variables!$G$9,0,1)</f>
        <v>0</v>
      </c>
      <c r="AM3257" s="85">
        <f>IF(AND(K3257&gt;Variables!$G$10,K3257&lt;Variables!$G$11),0,1)</f>
        <v>0</v>
      </c>
      <c r="AN3257" s="103">
        <f>IF(H3257&lt;Variables!$G$13,1,0)</f>
        <v>1</v>
      </c>
      <c r="AO3257" s="101">
        <f>IF(R3257&lt;Variables!$G$12,0,1)</f>
        <v>1</v>
      </c>
      <c r="AP3257" s="86">
        <f t="shared" si="429"/>
        <v>1</v>
      </c>
      <c r="AR3257">
        <v>1</v>
      </c>
      <c r="AS3257">
        <v>0</v>
      </c>
      <c r="AT3257">
        <v>0</v>
      </c>
      <c r="AU3257">
        <v>0</v>
      </c>
      <c r="BA3257">
        <v>2</v>
      </c>
    </row>
    <row r="3258" spans="3:53" ht="12.75" x14ac:dyDescent="0.2">
      <c r="C3258" t="s">
        <v>783</v>
      </c>
      <c r="D3258" t="s">
        <v>777</v>
      </c>
      <c r="E3258">
        <v>18.98</v>
      </c>
      <c r="F3258">
        <v>5.66</v>
      </c>
      <c r="G3258">
        <v>1.06</v>
      </c>
      <c r="H3258">
        <v>-99999</v>
      </c>
      <c r="I3258">
        <v>-1.107</v>
      </c>
      <c r="J3258" t="s">
        <v>76</v>
      </c>
      <c r="K3258">
        <v>75.92</v>
      </c>
      <c r="L3258">
        <v>-99999</v>
      </c>
      <c r="M3258">
        <v>-99999</v>
      </c>
      <c r="N3258">
        <v>18.932500000000001</v>
      </c>
      <c r="O3258">
        <v>0.25089132444209389</v>
      </c>
      <c r="P3258">
        <v>15543</v>
      </c>
      <c r="Q3258">
        <v>66046</v>
      </c>
      <c r="R3258">
        <v>0.24</v>
      </c>
      <c r="S3258">
        <v>30.669</v>
      </c>
      <c r="T3258">
        <v>5.6959999999999997</v>
      </c>
      <c r="U3258">
        <v>16.046800000000001</v>
      </c>
      <c r="V3258"/>
      <c r="AC3258">
        <v>18.98</v>
      </c>
      <c r="AD3258">
        <v>18.79</v>
      </c>
      <c r="AH3258" s="85">
        <f>IF(AND(M3258&lt;Variables!$G$6,M3258&gt;Variables!$G$5),0,1)</f>
        <v>1</v>
      </c>
      <c r="AI3258" s="85">
        <f t="shared" si="426"/>
        <v>1</v>
      </c>
      <c r="AJ3258" s="85">
        <f>IF(I3258&gt;Variables!$G$7,0,1)</f>
        <v>1</v>
      </c>
      <c r="AK3258" s="85">
        <f>IF(F3258&gt;Variables!$G$8,0,1)</f>
        <v>1</v>
      </c>
      <c r="AL3258" s="85">
        <f>IF(G3258&gt;Variables!$G$9,0,1)</f>
        <v>1</v>
      </c>
      <c r="AM3258" s="85">
        <f>IF(AND(K3258&gt;Variables!$G$10,K3258&lt;Variables!$G$11),0,1)</f>
        <v>1</v>
      </c>
      <c r="AN3258" s="103">
        <f>IF(H3258&lt;Variables!$G$13,1,0)</f>
        <v>1</v>
      </c>
      <c r="AO3258" s="101">
        <f>IF(R3258&lt;Variables!$G$12,0,1)</f>
        <v>0</v>
      </c>
      <c r="AP3258" s="86">
        <f t="shared" si="429"/>
        <v>0</v>
      </c>
      <c r="AR3258">
        <v>0</v>
      </c>
      <c r="AS3258">
        <v>0</v>
      </c>
      <c r="AT3258">
        <v>0</v>
      </c>
      <c r="AU3258">
        <v>0</v>
      </c>
      <c r="BA3258">
        <v>0</v>
      </c>
    </row>
    <row r="3259" spans="3:53" ht="12.75" x14ac:dyDescent="0.2">
      <c r="C3259" t="s">
        <v>783</v>
      </c>
      <c r="D3259" t="s">
        <v>748</v>
      </c>
      <c r="E3259">
        <v>14.33</v>
      </c>
      <c r="F3259">
        <v>25.86</v>
      </c>
      <c r="G3259">
        <v>-0.28000000000000003</v>
      </c>
      <c r="H3259">
        <v>1460</v>
      </c>
      <c r="I3259">
        <v>-66.173000000000002</v>
      </c>
      <c r="J3259" t="s">
        <v>78</v>
      </c>
      <c r="K3259">
        <v>48.09</v>
      </c>
      <c r="L3259">
        <v>14.512174999999999</v>
      </c>
      <c r="M3259">
        <v>-1.1244007187068961</v>
      </c>
      <c r="N3259">
        <v>14.420705999999999</v>
      </c>
      <c r="O3259">
        <v>-0.49724333884903049</v>
      </c>
      <c r="P3259">
        <v>99220000</v>
      </c>
      <c r="Q3259">
        <v>12270000</v>
      </c>
      <c r="R3259">
        <v>8.09</v>
      </c>
      <c r="S3259">
        <v>30.669</v>
      </c>
      <c r="T3259">
        <v>5.6959999999999997</v>
      </c>
      <c r="U3259">
        <v>16.046800000000001</v>
      </c>
      <c r="V3259">
        <f>1.849 + (0.01036 * K3259) + (0.1184 * M3259) - (0.002888 * K3259 * M3259)</f>
        <v>2.3702445343699345</v>
      </c>
      <c r="AC3259">
        <v>15.7</v>
      </c>
      <c r="AD3259">
        <v>13.32</v>
      </c>
      <c r="AH3259" s="85">
        <f>IF(AND(M3259&lt;Variables!$G$6,M3259&gt;Variables!$G$5),0,1)</f>
        <v>1</v>
      </c>
      <c r="AI3259" s="85">
        <f t="shared" si="426"/>
        <v>0</v>
      </c>
      <c r="AJ3259" s="85">
        <f>IF(I3259&gt;Variables!$G$7,0,1)</f>
        <v>1</v>
      </c>
      <c r="AK3259" s="85">
        <f>IF(F3259&gt;Variables!$G$8,0,1)</f>
        <v>0</v>
      </c>
      <c r="AL3259" s="85">
        <f>IF(G3259&gt;Variables!$G$9,0,1)</f>
        <v>1</v>
      </c>
      <c r="AM3259" s="85">
        <f>IF(AND(K3259&gt;Variables!$G$10,K3259&lt;Variables!$G$11),0,1)</f>
        <v>1</v>
      </c>
      <c r="AN3259" s="103">
        <f>IF(H3259&lt;Variables!$G$13,1,0)</f>
        <v>1</v>
      </c>
      <c r="AO3259" s="101">
        <f>IF(R3259&lt;Variables!$G$12,0,1)</f>
        <v>1</v>
      </c>
      <c r="AP3259" s="86">
        <f t="shared" si="429"/>
        <v>1</v>
      </c>
      <c r="AR3259">
        <v>0</v>
      </c>
      <c r="AS3259">
        <v>0</v>
      </c>
      <c r="AT3259">
        <v>1</v>
      </c>
      <c r="AU3259">
        <v>0</v>
      </c>
      <c r="BA3259">
        <v>-2.25</v>
      </c>
    </row>
    <row r="3260" spans="3:53" ht="12.75" x14ac:dyDescent="0.2">
      <c r="C3260" t="s">
        <v>783</v>
      </c>
      <c r="D3260" t="s">
        <v>697</v>
      </c>
      <c r="E3260">
        <v>3.73</v>
      </c>
      <c r="F3260">
        <v>36.21</v>
      </c>
      <c r="G3260">
        <v>18.63</v>
      </c>
      <c r="H3260">
        <v>-99999</v>
      </c>
      <c r="I3260">
        <v>-21.954000000000001</v>
      </c>
      <c r="J3260" t="s">
        <v>78</v>
      </c>
      <c r="K3260">
        <v>46.86</v>
      </c>
      <c r="L3260">
        <v>3.803590909090909</v>
      </c>
      <c r="M3260">
        <v>-2.0662292809426459</v>
      </c>
      <c r="N3260">
        <v>3.8316406249999999</v>
      </c>
      <c r="O3260">
        <v>-2.783158323988181</v>
      </c>
      <c r="P3260">
        <v>172044</v>
      </c>
      <c r="Q3260">
        <v>53701</v>
      </c>
      <c r="R3260">
        <v>3.2</v>
      </c>
      <c r="S3260">
        <v>30.669</v>
      </c>
      <c r="T3260">
        <v>5.6959999999999997</v>
      </c>
      <c r="U3260">
        <v>16.046800000000001</v>
      </c>
      <c r="V3260">
        <f>1.849 + (0.01036 * K3260) + (0.1184 * M3260) - (0.002888 * K3260 * M3260)</f>
        <v>2.3694543329915509</v>
      </c>
      <c r="AC3260">
        <v>4.42</v>
      </c>
      <c r="AD3260">
        <v>3.6</v>
      </c>
      <c r="AH3260" s="85">
        <f>IF(AND(M3260&lt;Variables!$G$6,M3260&gt;Variables!$G$5),0,1)</f>
        <v>0</v>
      </c>
      <c r="AI3260" s="85">
        <f t="shared" si="426"/>
        <v>1</v>
      </c>
      <c r="AJ3260" s="85">
        <f>IF(I3260&gt;Variables!$G$7,0,1)</f>
        <v>1</v>
      </c>
      <c r="AK3260" s="85">
        <f>IF(F3260&gt;Variables!$G$8,0,1)</f>
        <v>0</v>
      </c>
      <c r="AL3260" s="85">
        <f>IF(G3260&gt;Variables!$G$9,0,1)</f>
        <v>0</v>
      </c>
      <c r="AM3260" s="85">
        <f>IF(AND(K3260&gt;Variables!$G$10,K3260&lt;Variables!$G$11),0,1)</f>
        <v>1</v>
      </c>
      <c r="AN3260" s="103">
        <f>IF(H3260&lt;Variables!$G$13,1,0)</f>
        <v>1</v>
      </c>
      <c r="AO3260" s="101">
        <f>IF(R3260&lt;Variables!$G$12,0,1)</f>
        <v>1</v>
      </c>
      <c r="AP3260" s="86">
        <f t="shared" si="429"/>
        <v>1</v>
      </c>
      <c r="AR3260">
        <v>1</v>
      </c>
      <c r="AS3260">
        <v>0</v>
      </c>
      <c r="AT3260">
        <v>0</v>
      </c>
      <c r="AU3260">
        <v>0</v>
      </c>
      <c r="BA3260">
        <v>2</v>
      </c>
    </row>
    <row r="3261" spans="3:53" ht="12.75" x14ac:dyDescent="0.2">
      <c r="C3261" t="s">
        <v>783</v>
      </c>
      <c r="D3261" t="s">
        <v>769</v>
      </c>
      <c r="E3261">
        <v>41.61</v>
      </c>
      <c r="F3261">
        <v>6.5</v>
      </c>
      <c r="G3261">
        <v>3.45</v>
      </c>
      <c r="H3261">
        <v>-99999</v>
      </c>
      <c r="I3261">
        <v>443.06400000000002</v>
      </c>
      <c r="J3261" t="s">
        <v>78</v>
      </c>
      <c r="K3261">
        <v>72.72</v>
      </c>
      <c r="L3261">
        <v>-99999</v>
      </c>
      <c r="M3261">
        <v>-99999</v>
      </c>
      <c r="N3261">
        <v>-99999</v>
      </c>
      <c r="O3261">
        <v>-99999</v>
      </c>
      <c r="P3261">
        <v>221064</v>
      </c>
      <c r="Q3261">
        <v>192114</v>
      </c>
      <c r="R3261">
        <v>1.1499999999999999</v>
      </c>
      <c r="S3261">
        <v>30.669</v>
      </c>
      <c r="T3261">
        <v>5.6959999999999997</v>
      </c>
      <c r="U3261">
        <v>16.046800000000001</v>
      </c>
      <c r="V3261"/>
      <c r="AC3261">
        <v>42.74</v>
      </c>
      <c r="AD3261">
        <v>41.45</v>
      </c>
      <c r="AH3261" s="85">
        <f>IF(AND(M3261&lt;Variables!$G$6,M3261&gt;Variables!$G$5),0,1)</f>
        <v>1</v>
      </c>
      <c r="AI3261" s="85">
        <f t="shared" si="426"/>
        <v>1</v>
      </c>
      <c r="AJ3261" s="85">
        <f>IF(I3261&gt;Variables!$G$7,0,1)</f>
        <v>0</v>
      </c>
      <c r="AK3261" s="85">
        <f>IF(F3261&gt;Variables!$G$8,0,1)</f>
        <v>1</v>
      </c>
      <c r="AL3261" s="85">
        <f>IF(G3261&gt;Variables!$G$9,0,1)</f>
        <v>1</v>
      </c>
      <c r="AM3261" s="85">
        <f>IF(AND(K3261&gt;Variables!$G$10,K3261&lt;Variables!$G$11),0,1)</f>
        <v>0</v>
      </c>
      <c r="AN3261" s="103">
        <f>IF(H3261&lt;Variables!$G$13,1,0)</f>
        <v>1</v>
      </c>
      <c r="AO3261" s="101">
        <f>IF(R3261&lt;Variables!$G$12,0,1)</f>
        <v>0</v>
      </c>
      <c r="AP3261" s="86">
        <f t="shared" si="429"/>
        <v>1</v>
      </c>
      <c r="AR3261">
        <v>1</v>
      </c>
      <c r="AS3261">
        <v>0</v>
      </c>
      <c r="AT3261">
        <v>0</v>
      </c>
      <c r="AU3261">
        <v>0</v>
      </c>
      <c r="BA3261">
        <v>2</v>
      </c>
    </row>
    <row r="3262" spans="3:53" ht="12.75" x14ac:dyDescent="0.2">
      <c r="C3262" t="s">
        <v>783</v>
      </c>
      <c r="D3262" t="s">
        <v>183</v>
      </c>
      <c r="E3262">
        <v>19.78</v>
      </c>
      <c r="F3262">
        <v>65.55</v>
      </c>
      <c r="G3262">
        <v>60.5</v>
      </c>
      <c r="H3262">
        <v>34.299999999999997</v>
      </c>
      <c r="I3262">
        <v>1455.979</v>
      </c>
      <c r="J3262" t="s">
        <v>78</v>
      </c>
      <c r="K3262">
        <v>59.44</v>
      </c>
      <c r="L3262">
        <v>18.0518</v>
      </c>
      <c r="M3262">
        <v>6.6929613667335204</v>
      </c>
      <c r="N3262">
        <v>16.630042</v>
      </c>
      <c r="O3262">
        <v>15.814500047564531</v>
      </c>
      <c r="P3262">
        <v>14070000</v>
      </c>
      <c r="Q3262">
        <v>14840000</v>
      </c>
      <c r="R3262">
        <v>0.95</v>
      </c>
      <c r="S3262">
        <v>30.669</v>
      </c>
      <c r="T3262">
        <v>5.6959999999999997</v>
      </c>
      <c r="U3262">
        <v>16.046800000000001</v>
      </c>
      <c r="V3262">
        <f>1.849 + (0.01036 * K3262) + (0.1184 * M3262) - (0.002888 * K3262 * M3262)</f>
        <v>2.1083130727528552</v>
      </c>
      <c r="AC3262">
        <v>20.98</v>
      </c>
      <c r="AD3262">
        <v>14.81</v>
      </c>
      <c r="AH3262" s="85">
        <f>IF(AND(M3262&lt;Variables!$G$6,M3262&gt;Variables!$G$5),0,1)</f>
        <v>1</v>
      </c>
      <c r="AI3262" s="85">
        <f t="shared" si="426"/>
        <v>0</v>
      </c>
      <c r="AJ3262" s="85">
        <f>IF(I3262&gt;Variables!$G$7,0,1)</f>
        <v>0</v>
      </c>
      <c r="AK3262" s="85">
        <f>IF(F3262&gt;Variables!$G$8,0,1)</f>
        <v>0</v>
      </c>
      <c r="AL3262" s="85">
        <f>IF(G3262&gt;Variables!$G$9,0,1)</f>
        <v>0</v>
      </c>
      <c r="AM3262" s="85">
        <f>IF(AND(K3262&gt;Variables!$G$10,K3262&lt;Variables!$G$11),0,1)</f>
        <v>0</v>
      </c>
      <c r="AN3262" s="103">
        <f>IF(H3262&lt;Variables!$G$13,1,0)</f>
        <v>1</v>
      </c>
      <c r="AO3262" s="101">
        <f>IF(R3262&lt;Variables!$G$12,0,1)</f>
        <v>0</v>
      </c>
      <c r="AP3262" s="86">
        <f t="shared" si="429"/>
        <v>1</v>
      </c>
      <c r="AR3262">
        <v>0</v>
      </c>
      <c r="AS3262">
        <v>0</v>
      </c>
      <c r="AT3262">
        <v>1</v>
      </c>
      <c r="AU3262">
        <v>0</v>
      </c>
      <c r="BA3262">
        <v>-2.25</v>
      </c>
    </row>
    <row r="3263" spans="3:53" ht="12.75" x14ac:dyDescent="0.2">
      <c r="C3263" t="s">
        <v>783</v>
      </c>
      <c r="D3263" t="s">
        <v>174</v>
      </c>
      <c r="E3263">
        <v>79.98</v>
      </c>
      <c r="F3263">
        <v>5.25</v>
      </c>
      <c r="G3263">
        <v>7.39</v>
      </c>
      <c r="H3263">
        <v>5890</v>
      </c>
      <c r="I3263">
        <v>-0.21099999999999999</v>
      </c>
      <c r="J3263" t="s">
        <v>78</v>
      </c>
      <c r="K3263">
        <v>48.21</v>
      </c>
      <c r="L3263">
        <v>80.399968421052634</v>
      </c>
      <c r="M3263">
        <v>-9.9463249330955142E-2</v>
      </c>
      <c r="N3263">
        <v>80.43496530612245</v>
      </c>
      <c r="O3263">
        <v>-0.14292951539783419</v>
      </c>
      <c r="P3263">
        <v>1956000</v>
      </c>
      <c r="Q3263">
        <v>2733000</v>
      </c>
      <c r="R3263">
        <v>0.72</v>
      </c>
      <c r="S3263">
        <v>30.669</v>
      </c>
      <c r="T3263">
        <v>5.6959999999999997</v>
      </c>
      <c r="U3263">
        <v>16.046800000000001</v>
      </c>
      <c r="V3263">
        <f>1.849 + (0.01036 * K3263) + (0.1184 * M3263) - (0.002888 * K3263 * M3263)</f>
        <v>2.3505274672259233</v>
      </c>
      <c r="AC3263">
        <v>80.31</v>
      </c>
      <c r="AD3263">
        <v>76.930000000000007</v>
      </c>
      <c r="AH3263" s="85">
        <f>IF(AND(M3263&lt;Variables!$G$6,M3263&gt;Variables!$G$5),0,1)</f>
        <v>1</v>
      </c>
      <c r="AI3263" s="85">
        <f t="shared" si="426"/>
        <v>1</v>
      </c>
      <c r="AJ3263" s="85">
        <f>IF(I3263&gt;Variables!$G$7,0,1)</f>
        <v>1</v>
      </c>
      <c r="AK3263" s="85">
        <f>IF(F3263&gt;Variables!$G$8,0,1)</f>
        <v>1</v>
      </c>
      <c r="AL3263" s="85">
        <f>IF(G3263&gt;Variables!$G$9,0,1)</f>
        <v>1</v>
      </c>
      <c r="AM3263" s="85">
        <f>IF(AND(K3263&gt;Variables!$G$10,K3263&lt;Variables!$G$11),0,1)</f>
        <v>1</v>
      </c>
      <c r="AN3263" s="103">
        <f>IF(H3263&lt;Variables!$G$13,1,0)</f>
        <v>0</v>
      </c>
      <c r="AO3263" s="101">
        <f>IF(R3263&lt;Variables!$G$12,0,1)</f>
        <v>0</v>
      </c>
      <c r="AP3263" s="86">
        <f t="shared" si="429"/>
        <v>1</v>
      </c>
      <c r="AR3263">
        <v>0</v>
      </c>
      <c r="AS3263">
        <v>0</v>
      </c>
      <c r="AT3263">
        <v>0</v>
      </c>
      <c r="AU3263">
        <v>1</v>
      </c>
      <c r="BA3263">
        <v>-0.55000000000000004</v>
      </c>
    </row>
    <row r="3264" spans="3:53" ht="12.75" x14ac:dyDescent="0.2">
      <c r="C3264" t="s">
        <v>783</v>
      </c>
      <c r="D3264" t="s">
        <v>754</v>
      </c>
      <c r="E3264">
        <v>22.89</v>
      </c>
      <c r="F3264">
        <v>5.32</v>
      </c>
      <c r="G3264">
        <v>6.39</v>
      </c>
      <c r="H3264">
        <v>2700</v>
      </c>
      <c r="I3264">
        <v>7898.9520000000002</v>
      </c>
      <c r="J3264" t="s">
        <v>78</v>
      </c>
      <c r="K3264">
        <v>64.489999999999995</v>
      </c>
      <c r="L3264">
        <v>22.677142857142861</v>
      </c>
      <c r="M3264">
        <v>0.91659317122338746</v>
      </c>
      <c r="N3264">
        <v>22.775577142857141</v>
      </c>
      <c r="O3264">
        <v>0.48043944817081069</v>
      </c>
      <c r="P3264">
        <v>108431</v>
      </c>
      <c r="Q3264">
        <v>858382</v>
      </c>
      <c r="R3264">
        <v>0.13</v>
      </c>
      <c r="S3264">
        <v>30.669</v>
      </c>
      <c r="T3264">
        <v>5.6959999999999997</v>
      </c>
      <c r="U3264">
        <v>16.046800000000001</v>
      </c>
      <c r="V3264">
        <f>1.849 + (0.01036 * K3264) + (0.1184 * M3264) - (0.002888 * K3264 * M3264)</f>
        <v>2.4549281931208262</v>
      </c>
      <c r="AC3264">
        <v>22.97</v>
      </c>
      <c r="AD3264">
        <v>21.5</v>
      </c>
      <c r="AH3264" s="85">
        <f>IF(AND(M3264&lt;Variables!$G$6,M3264&gt;Variables!$G$5),0,1)</f>
        <v>1</v>
      </c>
      <c r="AI3264" s="85">
        <f t="shared" si="426"/>
        <v>1</v>
      </c>
      <c r="AJ3264" s="85">
        <f>IF(I3264&gt;Variables!$G$7,0,1)</f>
        <v>0</v>
      </c>
      <c r="AK3264" s="85">
        <f>IF(F3264&gt;Variables!$G$8,0,1)</f>
        <v>1</v>
      </c>
      <c r="AL3264" s="85">
        <f>IF(G3264&gt;Variables!$G$9,0,1)</f>
        <v>1</v>
      </c>
      <c r="AM3264" s="85">
        <f>IF(AND(K3264&gt;Variables!$G$10,K3264&lt;Variables!$G$11),0,1)</f>
        <v>0</v>
      </c>
      <c r="AN3264" s="103">
        <f>IF(H3264&lt;Variables!$G$13,1,0)</f>
        <v>0</v>
      </c>
      <c r="AO3264" s="101">
        <f>IF(R3264&lt;Variables!$G$12,0,1)</f>
        <v>0</v>
      </c>
      <c r="AP3264" s="86">
        <f t="shared" si="429"/>
        <v>1</v>
      </c>
      <c r="AR3264">
        <v>0</v>
      </c>
      <c r="AS3264">
        <v>0</v>
      </c>
      <c r="AT3264">
        <v>1</v>
      </c>
      <c r="AU3264">
        <v>0</v>
      </c>
      <c r="BA3264">
        <v>-2.25</v>
      </c>
    </row>
    <row r="3265" spans="3:53" ht="12.75" x14ac:dyDescent="0.2">
      <c r="C3265" t="s">
        <v>785</v>
      </c>
      <c r="D3265" t="s">
        <v>273</v>
      </c>
      <c r="E3265">
        <v>5.71</v>
      </c>
      <c r="F3265">
        <v>7.72</v>
      </c>
      <c r="G3265">
        <v>5.93</v>
      </c>
      <c r="H3265">
        <v>2600</v>
      </c>
      <c r="I3265">
        <v>5.3230000000000004</v>
      </c>
      <c r="J3265" t="s">
        <v>76</v>
      </c>
      <c r="K3265">
        <v>56.07</v>
      </c>
      <c r="L3265">
        <v>5.7100099999999996</v>
      </c>
      <c r="M3265">
        <v>0.17495591076021369</v>
      </c>
      <c r="N3265">
        <v>5.6898519999999992</v>
      </c>
      <c r="O3265">
        <v>0.52985560960110234</v>
      </c>
      <c r="P3265">
        <v>1397000</v>
      </c>
      <c r="Q3265">
        <v>2147000</v>
      </c>
      <c r="R3265">
        <v>0.65</v>
      </c>
      <c r="S3265">
        <v>29.553999999999998</v>
      </c>
      <c r="T3265">
        <v>5.6750000000000007</v>
      </c>
      <c r="U3265">
        <v>15.614800000000001</v>
      </c>
      <c r="V3265">
        <f>1.849 + (0.01036 * K3265) + (0.1184 * M3265) - (0.002888 * K3265 * M3265)</f>
        <v>2.4222693412116625</v>
      </c>
      <c r="AC3265">
        <v>6.09</v>
      </c>
      <c r="AD3265">
        <v>5.7</v>
      </c>
      <c r="AH3265" s="85">
        <f>IF(AND(M3265&lt;Variables!$G$6,M3265&gt;Variables!$G$5),0,1)</f>
        <v>1</v>
      </c>
      <c r="AI3265" s="85">
        <f t="shared" si="426"/>
        <v>0</v>
      </c>
      <c r="AJ3265" s="85">
        <f>IF(I3265&gt;Variables!$G$7,0,1)</f>
        <v>0</v>
      </c>
      <c r="AK3265" s="85">
        <f>IF(F3265&gt;Variables!$G$8,0,1)</f>
        <v>1</v>
      </c>
      <c r="AL3265" s="85">
        <f>IF(G3265&gt;Variables!$G$9,0,1)</f>
        <v>1</v>
      </c>
      <c r="AM3265" s="85">
        <f>IF(AND(K3265&gt;Variables!$G$10,K3265&lt;Variables!$G$11),0,1)</f>
        <v>0</v>
      </c>
      <c r="AN3265" s="103">
        <f>IF(H3265&lt;Variables!$G$13,1,0)</f>
        <v>0</v>
      </c>
      <c r="AO3265" s="101">
        <f>IF(R3265&lt;Variables!$G$12,0,1)</f>
        <v>0</v>
      </c>
      <c r="AP3265" s="86">
        <f t="shared" si="429"/>
        <v>0</v>
      </c>
      <c r="AR3265">
        <v>1</v>
      </c>
      <c r="AS3265">
        <v>0</v>
      </c>
      <c r="AT3265">
        <v>0</v>
      </c>
      <c r="AU3265">
        <v>0</v>
      </c>
      <c r="BA3265">
        <v>1.83</v>
      </c>
    </row>
    <row r="3266" spans="3:53" ht="12.75" x14ac:dyDescent="0.2">
      <c r="C3266" t="s">
        <v>785</v>
      </c>
      <c r="D3266" t="s">
        <v>748</v>
      </c>
      <c r="E3266">
        <v>14.09</v>
      </c>
      <c r="F3266">
        <v>22.83</v>
      </c>
      <c r="G3266">
        <v>-1.46</v>
      </c>
      <c r="H3266">
        <v>1460</v>
      </c>
      <c r="I3266">
        <v>-66.519000000000005</v>
      </c>
      <c r="J3266" t="s">
        <v>78</v>
      </c>
      <c r="K3266">
        <v>43.46</v>
      </c>
      <c r="L3266">
        <v>14.437725</v>
      </c>
      <c r="M3266">
        <v>-1.785080405673336</v>
      </c>
      <c r="N3266">
        <v>14.301273999999999</v>
      </c>
      <c r="O3266">
        <v>-0.84799438147957784</v>
      </c>
      <c r="P3266">
        <v>100440000</v>
      </c>
      <c r="Q3266">
        <v>12270000</v>
      </c>
      <c r="R3266">
        <v>8.19</v>
      </c>
      <c r="S3266">
        <v>29.553999999999998</v>
      </c>
      <c r="T3266">
        <v>5.6750000000000007</v>
      </c>
      <c r="U3266">
        <v>15.614800000000001</v>
      </c>
      <c r="V3266">
        <f>1.849 + (0.01036 * K3266) + (0.1184 * M3266) - (0.002888 * K3266 * M3266)</f>
        <v>2.3119419486837436</v>
      </c>
      <c r="AC3266">
        <v>15.7</v>
      </c>
      <c r="AD3266">
        <v>13.32</v>
      </c>
      <c r="AH3266" s="85">
        <f>IF(AND(M3266&lt;Variables!$G$6,M3266&gt;Variables!$G$5),0,1)</f>
        <v>1</v>
      </c>
      <c r="AI3266" s="85">
        <f t="shared" si="426"/>
        <v>0</v>
      </c>
      <c r="AJ3266" s="85">
        <f>IF(I3266&gt;Variables!$G$7,0,1)</f>
        <v>1</v>
      </c>
      <c r="AK3266" s="85">
        <f>IF(F3266&gt;Variables!$G$8,0,1)</f>
        <v>0</v>
      </c>
      <c r="AL3266" s="85">
        <f>IF(G3266&gt;Variables!$G$9,0,1)</f>
        <v>1</v>
      </c>
      <c r="AM3266" s="85">
        <f>IF(AND(K3266&gt;Variables!$G$10,K3266&lt;Variables!$G$11),0,1)</f>
        <v>1</v>
      </c>
      <c r="AN3266" s="103">
        <f>IF(H3266&lt;Variables!$G$13,1,0)</f>
        <v>1</v>
      </c>
      <c r="AO3266" s="101">
        <f>IF(R3266&lt;Variables!$G$12,0,1)</f>
        <v>1</v>
      </c>
      <c r="AP3266" s="86">
        <f t="shared" si="429"/>
        <v>1</v>
      </c>
      <c r="AR3266">
        <v>0</v>
      </c>
      <c r="AS3266">
        <v>0</v>
      </c>
      <c r="AT3266">
        <v>1</v>
      </c>
      <c r="AU3266">
        <v>0</v>
      </c>
      <c r="BA3266">
        <v>-2.25</v>
      </c>
    </row>
    <row r="3267" spans="3:53" ht="12.75" x14ac:dyDescent="0.2">
      <c r="C3267" t="s">
        <v>785</v>
      </c>
      <c r="D3267" t="s">
        <v>777</v>
      </c>
      <c r="E3267">
        <v>18.98</v>
      </c>
      <c r="F3267">
        <v>5.66</v>
      </c>
      <c r="G3267">
        <v>1.06</v>
      </c>
      <c r="H3267">
        <v>-99999</v>
      </c>
      <c r="I3267">
        <v>-1.107</v>
      </c>
      <c r="J3267" t="s">
        <v>76</v>
      </c>
      <c r="K3267">
        <v>75.92</v>
      </c>
      <c r="L3267">
        <v>-99999</v>
      </c>
      <c r="M3267">
        <v>-99999</v>
      </c>
      <c r="N3267">
        <v>18.932500000000001</v>
      </c>
      <c r="O3267">
        <v>0.25089132444209389</v>
      </c>
      <c r="P3267">
        <v>15543</v>
      </c>
      <c r="Q3267">
        <v>66046</v>
      </c>
      <c r="R3267">
        <v>0.24</v>
      </c>
      <c r="S3267">
        <v>29.553999999999998</v>
      </c>
      <c r="T3267">
        <v>5.6750000000000007</v>
      </c>
      <c r="U3267">
        <v>15.614800000000001</v>
      </c>
      <c r="V3267"/>
      <c r="AC3267">
        <v>18.98</v>
      </c>
      <c r="AD3267">
        <v>18.79</v>
      </c>
      <c r="AH3267" s="85">
        <f>IF(AND(M3267&lt;Variables!$G$6,M3267&gt;Variables!$G$5),0,1)</f>
        <v>1</v>
      </c>
      <c r="AI3267" s="85">
        <f t="shared" ref="AI3267:AI3330" si="430">IF(L3267&gt;N3267,0,1)</f>
        <v>1</v>
      </c>
      <c r="AJ3267" s="85">
        <f>IF(I3267&gt;Variables!$G$7,0,1)</f>
        <v>1</v>
      </c>
      <c r="AK3267" s="85">
        <f>IF(F3267&gt;Variables!$G$8,0,1)</f>
        <v>1</v>
      </c>
      <c r="AL3267" s="85">
        <f>IF(G3267&gt;Variables!$G$9,0,1)</f>
        <v>1</v>
      </c>
      <c r="AM3267" s="85">
        <f>IF(AND(K3267&gt;Variables!$G$10,K3267&lt;Variables!$G$11),0,1)</f>
        <v>1</v>
      </c>
      <c r="AN3267" s="103">
        <f>IF(H3267&lt;Variables!$G$13,1,0)</f>
        <v>1</v>
      </c>
      <c r="AO3267" s="101">
        <f>IF(R3267&lt;Variables!$G$12,0,1)</f>
        <v>0</v>
      </c>
      <c r="AP3267" s="86">
        <f t="shared" si="429"/>
        <v>0</v>
      </c>
      <c r="AR3267">
        <v>0</v>
      </c>
      <c r="AS3267">
        <v>0</v>
      </c>
      <c r="AT3267">
        <v>0</v>
      </c>
      <c r="AU3267">
        <v>0</v>
      </c>
      <c r="BA3267">
        <v>0</v>
      </c>
    </row>
    <row r="3268" spans="3:53" ht="12.75" x14ac:dyDescent="0.2">
      <c r="C3268" t="s">
        <v>785</v>
      </c>
      <c r="D3268" t="s">
        <v>383</v>
      </c>
      <c r="E3268">
        <v>1.23</v>
      </c>
      <c r="F3268">
        <v>5.6</v>
      </c>
      <c r="G3268">
        <v>-1.21</v>
      </c>
      <c r="H3268">
        <v>2070</v>
      </c>
      <c r="I3268">
        <v>-3.234</v>
      </c>
      <c r="J3268" t="s">
        <v>78</v>
      </c>
      <c r="K3268">
        <v>43.37</v>
      </c>
      <c r="L3268">
        <v>1.22645</v>
      </c>
      <c r="M3268">
        <v>-0.11822740429696869</v>
      </c>
      <c r="N3268">
        <v>1.2434160000000001</v>
      </c>
      <c r="O3268">
        <v>-1.4810811506366319</v>
      </c>
      <c r="P3268">
        <v>26442000</v>
      </c>
      <c r="Q3268">
        <v>18512000</v>
      </c>
      <c r="R3268">
        <v>1.43</v>
      </c>
      <c r="S3268">
        <v>29.553999999999998</v>
      </c>
      <c r="T3268">
        <v>5.6750000000000007</v>
      </c>
      <c r="U3268">
        <v>15.614800000000001</v>
      </c>
      <c r="V3268">
        <f t="shared" ref="V3268:V3288" si="431">1.849 + (0.01036 * K3268) + (0.1184 * M3268) - (0.002888 * K3268 * M3268)</f>
        <v>2.2991233603815893</v>
      </c>
      <c r="AC3268">
        <v>1.2549999999999999</v>
      </c>
      <c r="AD3268">
        <v>1.19</v>
      </c>
      <c r="AH3268" s="85">
        <f>IF(AND(M3268&lt;Variables!$G$6,M3268&gt;Variables!$G$5),0,1)</f>
        <v>1</v>
      </c>
      <c r="AI3268" s="85">
        <f t="shared" si="430"/>
        <v>1</v>
      </c>
      <c r="AJ3268" s="85">
        <f>IF(I3268&gt;Variables!$G$7,0,1)</f>
        <v>1</v>
      </c>
      <c r="AK3268" s="85">
        <f>IF(F3268&gt;Variables!$G$8,0,1)</f>
        <v>1</v>
      </c>
      <c r="AL3268" s="85">
        <f>IF(G3268&gt;Variables!$G$9,0,1)</f>
        <v>1</v>
      </c>
      <c r="AM3268" s="85">
        <f>IF(AND(K3268&gt;Variables!$G$10,K3268&lt;Variables!$G$11),0,1)</f>
        <v>1</v>
      </c>
      <c r="AN3268" s="103">
        <f>IF(H3268&lt;Variables!$G$13,1,0)</f>
        <v>1</v>
      </c>
      <c r="AO3268" s="101">
        <f>IF(R3268&lt;Variables!$G$12,0,1)</f>
        <v>0</v>
      </c>
      <c r="AP3268" s="86">
        <f t="shared" si="429"/>
        <v>1</v>
      </c>
      <c r="AR3268">
        <v>1</v>
      </c>
      <c r="AS3268">
        <v>0</v>
      </c>
      <c r="AT3268">
        <v>0</v>
      </c>
      <c r="AU3268">
        <v>0</v>
      </c>
      <c r="BA3268">
        <v>1.2</v>
      </c>
    </row>
    <row r="3269" spans="3:53" ht="12.75" x14ac:dyDescent="0.2">
      <c r="C3269" t="s">
        <v>785</v>
      </c>
      <c r="D3269" t="s">
        <v>183</v>
      </c>
      <c r="E3269">
        <v>20.059999999999999</v>
      </c>
      <c r="F3269">
        <v>59.88</v>
      </c>
      <c r="G3269">
        <v>65.58</v>
      </c>
      <c r="H3269">
        <v>34.299999999999997</v>
      </c>
      <c r="I3269">
        <v>1470.203</v>
      </c>
      <c r="J3269" t="s">
        <v>78</v>
      </c>
      <c r="K3269">
        <v>60.14</v>
      </c>
      <c r="L3269">
        <v>18.776209999999999</v>
      </c>
      <c r="M3269">
        <v>5.8254035292532524</v>
      </c>
      <c r="N3269">
        <v>17.158866</v>
      </c>
      <c r="O3269">
        <v>15.80019332279884</v>
      </c>
      <c r="P3269">
        <v>15390000</v>
      </c>
      <c r="Q3269">
        <v>14840000</v>
      </c>
      <c r="R3269">
        <v>1.04</v>
      </c>
      <c r="S3269">
        <v>29.553999999999998</v>
      </c>
      <c r="T3269">
        <v>5.6750000000000007</v>
      </c>
      <c r="U3269">
        <v>15.614800000000001</v>
      </c>
      <c r="V3269">
        <f t="shared" si="431"/>
        <v>2.1499969271596342</v>
      </c>
      <c r="AC3269">
        <v>20.98</v>
      </c>
      <c r="AD3269">
        <v>14.81</v>
      </c>
      <c r="AH3269" s="85">
        <f>IF(AND(M3269&lt;Variables!$G$6,M3269&gt;Variables!$G$5),0,1)</f>
        <v>1</v>
      </c>
      <c r="AI3269" s="85">
        <f t="shared" si="430"/>
        <v>0</v>
      </c>
      <c r="AJ3269" s="85">
        <f>IF(I3269&gt;Variables!$G$7,0,1)</f>
        <v>0</v>
      </c>
      <c r="AK3269" s="85">
        <f>IF(F3269&gt;Variables!$G$8,0,1)</f>
        <v>0</v>
      </c>
      <c r="AL3269" s="85">
        <f>IF(G3269&gt;Variables!$G$9,0,1)</f>
        <v>0</v>
      </c>
      <c r="AM3269" s="85">
        <f>IF(AND(K3269&gt;Variables!$G$10,K3269&lt;Variables!$G$11),0,1)</f>
        <v>0</v>
      </c>
      <c r="AN3269" s="103">
        <f>IF(H3269&lt;Variables!$G$13,1,0)</f>
        <v>1</v>
      </c>
      <c r="AO3269" s="101">
        <f>IF(R3269&lt;Variables!$G$12,0,1)</f>
        <v>0</v>
      </c>
      <c r="AP3269" s="86">
        <f t="shared" si="429"/>
        <v>1</v>
      </c>
      <c r="AR3269">
        <v>1</v>
      </c>
      <c r="AS3269">
        <v>0</v>
      </c>
      <c r="AT3269">
        <v>0</v>
      </c>
      <c r="AU3269">
        <v>0</v>
      </c>
      <c r="BA3269">
        <v>2</v>
      </c>
    </row>
    <row r="3270" spans="3:53" ht="12.75" x14ac:dyDescent="0.2">
      <c r="C3270" t="s">
        <v>785</v>
      </c>
      <c r="D3270" t="s">
        <v>697</v>
      </c>
      <c r="E3270">
        <v>3.7</v>
      </c>
      <c r="F3270">
        <v>32.76</v>
      </c>
      <c r="G3270">
        <v>16.8</v>
      </c>
      <c r="H3270">
        <v>-99999</v>
      </c>
      <c r="I3270">
        <v>-22.030999999999999</v>
      </c>
      <c r="J3270" t="s">
        <v>78</v>
      </c>
      <c r="K3270">
        <v>45.08</v>
      </c>
      <c r="L3270">
        <v>3.775199999999999</v>
      </c>
      <c r="M3270">
        <v>-2.852828989192612</v>
      </c>
      <c r="N3270">
        <v>3.855</v>
      </c>
      <c r="O3270">
        <v>-4.8638132295719849</v>
      </c>
      <c r="P3270">
        <v>176287</v>
      </c>
      <c r="Q3270">
        <v>53701</v>
      </c>
      <c r="R3270">
        <v>3.28</v>
      </c>
      <c r="S3270">
        <v>29.553999999999998</v>
      </c>
      <c r="T3270">
        <v>5.6750000000000007</v>
      </c>
      <c r="U3270">
        <v>15.614800000000001</v>
      </c>
      <c r="V3270">
        <f t="shared" si="431"/>
        <v>2.3496666207247294</v>
      </c>
      <c r="AC3270">
        <v>4.42</v>
      </c>
      <c r="AD3270">
        <v>3.6</v>
      </c>
      <c r="AH3270" s="85">
        <f>IF(AND(M3270&lt;Variables!$G$6,M3270&gt;Variables!$G$5),0,1)</f>
        <v>0</v>
      </c>
      <c r="AI3270" s="85">
        <f t="shared" si="430"/>
        <v>1</v>
      </c>
      <c r="AJ3270" s="85">
        <f>IF(I3270&gt;Variables!$G$7,0,1)</f>
        <v>1</v>
      </c>
      <c r="AK3270" s="85">
        <f>IF(F3270&gt;Variables!$G$8,0,1)</f>
        <v>0</v>
      </c>
      <c r="AL3270" s="85">
        <f>IF(G3270&gt;Variables!$G$9,0,1)</f>
        <v>0</v>
      </c>
      <c r="AM3270" s="85">
        <f>IF(AND(K3270&gt;Variables!$G$10,K3270&lt;Variables!$G$11),0,1)</f>
        <v>1</v>
      </c>
      <c r="AN3270" s="103">
        <f>IF(H3270&lt;Variables!$G$13,1,0)</f>
        <v>1</v>
      </c>
      <c r="AO3270" s="101">
        <f>IF(R3270&lt;Variables!$G$12,0,1)</f>
        <v>1</v>
      </c>
      <c r="AP3270" s="86">
        <f t="shared" si="429"/>
        <v>1</v>
      </c>
      <c r="AR3270">
        <v>1</v>
      </c>
      <c r="AS3270">
        <v>0</v>
      </c>
      <c r="AT3270">
        <v>0</v>
      </c>
      <c r="AU3270">
        <v>0</v>
      </c>
      <c r="BA3270">
        <v>2</v>
      </c>
    </row>
    <row r="3271" spans="3:53" ht="12.75" x14ac:dyDescent="0.2">
      <c r="C3271" t="s">
        <v>785</v>
      </c>
      <c r="D3271" t="s">
        <v>763</v>
      </c>
      <c r="E3271">
        <v>29.76</v>
      </c>
      <c r="F3271">
        <v>24.07</v>
      </c>
      <c r="G3271">
        <v>15.48</v>
      </c>
      <c r="H3271">
        <v>727.98</v>
      </c>
      <c r="I3271">
        <v>315.65600000000001</v>
      </c>
      <c r="J3271" t="s">
        <v>78</v>
      </c>
      <c r="K3271">
        <v>59.59</v>
      </c>
      <c r="L3271">
        <v>29.475757894736841</v>
      </c>
      <c r="M3271">
        <v>0.48935842728208823</v>
      </c>
      <c r="N3271">
        <v>29.169948936170211</v>
      </c>
      <c r="O3271">
        <v>1.542858593323549</v>
      </c>
      <c r="P3271">
        <v>1080000</v>
      </c>
      <c r="Q3271">
        <v>262270</v>
      </c>
      <c r="R3271">
        <v>4.12</v>
      </c>
      <c r="S3271">
        <v>29.553999999999998</v>
      </c>
      <c r="T3271">
        <v>5.6750000000000007</v>
      </c>
      <c r="U3271">
        <v>15.614800000000001</v>
      </c>
      <c r="V3271">
        <f t="shared" si="431"/>
        <v>2.4400758490373349</v>
      </c>
      <c r="AC3271">
        <v>30.9499</v>
      </c>
      <c r="AD3271">
        <v>29.07</v>
      </c>
      <c r="AH3271" s="85">
        <f>IF(AND(M3271&lt;Variables!$G$6,M3271&gt;Variables!$G$5),0,1)</f>
        <v>1</v>
      </c>
      <c r="AI3271" s="85">
        <f t="shared" si="430"/>
        <v>0</v>
      </c>
      <c r="AJ3271" s="85">
        <f>IF(I3271&gt;Variables!$G$7,0,1)</f>
        <v>0</v>
      </c>
      <c r="AK3271" s="85">
        <f>IF(F3271&gt;Variables!$G$8,0,1)</f>
        <v>0</v>
      </c>
      <c r="AL3271" s="85">
        <f>IF(G3271&gt;Variables!$G$9,0,1)</f>
        <v>0</v>
      </c>
      <c r="AM3271" s="85">
        <f>IF(AND(K3271&gt;Variables!$G$10,K3271&lt;Variables!$G$11),0,1)</f>
        <v>0</v>
      </c>
      <c r="AN3271" s="103">
        <f>IF(H3271&lt;Variables!$G$13,1,0)</f>
        <v>1</v>
      </c>
      <c r="AO3271" s="101">
        <f>IF(R3271&lt;Variables!$G$12,0,1)</f>
        <v>1</v>
      </c>
      <c r="AP3271" s="86">
        <f t="shared" si="429"/>
        <v>1</v>
      </c>
      <c r="AR3271">
        <v>1</v>
      </c>
      <c r="AS3271">
        <v>0</v>
      </c>
      <c r="AT3271">
        <v>0</v>
      </c>
      <c r="AU3271">
        <v>0</v>
      </c>
      <c r="BA3271">
        <v>2</v>
      </c>
    </row>
    <row r="3272" spans="3:53" ht="12.75" x14ac:dyDescent="0.2">
      <c r="C3272" t="s">
        <v>785</v>
      </c>
      <c r="D3272" t="s">
        <v>746</v>
      </c>
      <c r="E3272">
        <v>5.36</v>
      </c>
      <c r="F3272">
        <v>23.44</v>
      </c>
      <c r="G3272">
        <v>-6.34</v>
      </c>
      <c r="H3272">
        <v>1580</v>
      </c>
      <c r="I3272">
        <v>18.754000000000001</v>
      </c>
      <c r="J3272" t="s">
        <v>78</v>
      </c>
      <c r="K3272">
        <v>64.8</v>
      </c>
      <c r="L3272">
        <v>5.3208700000000002</v>
      </c>
      <c r="M3272">
        <v>1.0361087566506999</v>
      </c>
      <c r="N3272">
        <v>5.2588119999999989</v>
      </c>
      <c r="O3272">
        <v>2.2284120443933229</v>
      </c>
      <c r="P3272">
        <v>37460000</v>
      </c>
      <c r="Q3272">
        <v>17170000</v>
      </c>
      <c r="R3272">
        <v>2.1800000000000002</v>
      </c>
      <c r="S3272">
        <v>29.553999999999998</v>
      </c>
      <c r="T3272">
        <v>5.6750000000000007</v>
      </c>
      <c r="U3272">
        <v>15.614800000000001</v>
      </c>
      <c r="V3272">
        <f t="shared" si="431"/>
        <v>2.449103397406815</v>
      </c>
      <c r="AC3272">
        <v>5.5250000000000004</v>
      </c>
      <c r="AD3272">
        <v>5.18</v>
      </c>
      <c r="AH3272" s="85">
        <f>IF(AND(M3272&lt;Variables!$G$6,M3272&gt;Variables!$G$5),0,1)</f>
        <v>1</v>
      </c>
      <c r="AI3272" s="85">
        <f t="shared" si="430"/>
        <v>0</v>
      </c>
      <c r="AJ3272" s="85">
        <f>IF(I3272&gt;Variables!$G$7,0,1)</f>
        <v>0</v>
      </c>
      <c r="AK3272" s="85">
        <f>IF(F3272&gt;Variables!$G$8,0,1)</f>
        <v>0</v>
      </c>
      <c r="AL3272" s="85">
        <f>IF(G3272&gt;Variables!$G$9,0,1)</f>
        <v>1</v>
      </c>
      <c r="AM3272" s="85">
        <f>IF(AND(K3272&gt;Variables!$G$10,K3272&lt;Variables!$G$11),0,1)</f>
        <v>0</v>
      </c>
      <c r="AN3272" s="103">
        <f>IF(H3272&lt;Variables!$G$13,1,0)</f>
        <v>1</v>
      </c>
      <c r="AO3272" s="101">
        <f>IF(R3272&lt;Variables!$G$12,0,1)</f>
        <v>1</v>
      </c>
      <c r="AP3272" s="86">
        <f t="shared" si="429"/>
        <v>1</v>
      </c>
      <c r="AR3272">
        <v>0</v>
      </c>
      <c r="AS3272">
        <v>0</v>
      </c>
      <c r="AT3272">
        <v>1</v>
      </c>
      <c r="AU3272">
        <v>0</v>
      </c>
      <c r="BA3272">
        <v>-0.86</v>
      </c>
    </row>
    <row r="3273" spans="3:53" ht="12.75" x14ac:dyDescent="0.2">
      <c r="C3273" t="s">
        <v>785</v>
      </c>
      <c r="D3273" t="s">
        <v>784</v>
      </c>
      <c r="E3273">
        <v>5.68</v>
      </c>
      <c r="F3273">
        <v>8.14</v>
      </c>
      <c r="G3273">
        <v>0.71</v>
      </c>
      <c r="H3273">
        <v>-99999</v>
      </c>
      <c r="I3273">
        <v>-0.255</v>
      </c>
      <c r="J3273" t="s">
        <v>76</v>
      </c>
      <c r="K3273">
        <v>69.650000000000006</v>
      </c>
      <c r="L3273">
        <v>5.6749999999999998</v>
      </c>
      <c r="M3273">
        <v>0</v>
      </c>
      <c r="N3273">
        <v>5.6983333333333333</v>
      </c>
      <c r="O3273">
        <v>-0.40947645510383318</v>
      </c>
      <c r="P3273">
        <v>16743</v>
      </c>
      <c r="Q3273">
        <v>68789</v>
      </c>
      <c r="R3273">
        <v>0.24</v>
      </c>
      <c r="S3273">
        <v>29.553999999999998</v>
      </c>
      <c r="T3273">
        <v>5.6750000000000007</v>
      </c>
      <c r="U3273">
        <v>15.614800000000001</v>
      </c>
      <c r="V3273">
        <f t="shared" si="431"/>
        <v>2.5705740000000001</v>
      </c>
      <c r="AC3273">
        <v>5.71</v>
      </c>
      <c r="AD3273">
        <v>5.65</v>
      </c>
      <c r="AH3273" s="85">
        <f>IF(AND(M3273&lt;Variables!$G$6,M3273&gt;Variables!$G$5),0,1)</f>
        <v>1</v>
      </c>
      <c r="AI3273" s="85">
        <f t="shared" si="430"/>
        <v>1</v>
      </c>
      <c r="AJ3273" s="85">
        <f>IF(I3273&gt;Variables!$G$7,0,1)</f>
        <v>1</v>
      </c>
      <c r="AK3273" s="85">
        <f>IF(F3273&gt;Variables!$G$8,0,1)</f>
        <v>1</v>
      </c>
      <c r="AL3273" s="85">
        <f>IF(G3273&gt;Variables!$G$9,0,1)</f>
        <v>1</v>
      </c>
      <c r="AM3273" s="85">
        <f>IF(AND(K3273&gt;Variables!$G$10,K3273&lt;Variables!$G$11),0,1)</f>
        <v>0</v>
      </c>
      <c r="AN3273" s="103">
        <f>IF(H3273&lt;Variables!$G$13,1,0)</f>
        <v>1</v>
      </c>
      <c r="AO3273" s="101">
        <f>IF(R3273&lt;Variables!$G$12,0,1)</f>
        <v>0</v>
      </c>
      <c r="AP3273" s="86">
        <f t="shared" si="429"/>
        <v>0</v>
      </c>
      <c r="AR3273">
        <v>0</v>
      </c>
      <c r="AS3273">
        <v>0</v>
      </c>
      <c r="AT3273">
        <v>0</v>
      </c>
      <c r="AU3273">
        <v>0</v>
      </c>
      <c r="BA3273">
        <v>0</v>
      </c>
    </row>
    <row r="3274" spans="3:53" ht="12.75" x14ac:dyDescent="0.2">
      <c r="C3274" t="s">
        <v>785</v>
      </c>
      <c r="D3274" t="s">
        <v>463</v>
      </c>
      <c r="E3274">
        <v>88.19</v>
      </c>
      <c r="F3274">
        <v>9.2899999999999991</v>
      </c>
      <c r="G3274">
        <v>7.39</v>
      </c>
      <c r="H3274">
        <v>2540</v>
      </c>
      <c r="I3274">
        <v>-13.78</v>
      </c>
      <c r="J3274" t="s">
        <v>78</v>
      </c>
      <c r="K3274">
        <v>46.7</v>
      </c>
      <c r="L3274">
        <v>88.001249999999999</v>
      </c>
      <c r="M3274">
        <v>0.43039161375548263</v>
      </c>
      <c r="N3274">
        <v>88.807875999999993</v>
      </c>
      <c r="O3274">
        <v>-0.48179960975533043</v>
      </c>
      <c r="P3274">
        <v>110335</v>
      </c>
      <c r="Q3274">
        <v>197425</v>
      </c>
      <c r="R3274">
        <v>0.56000000000000005</v>
      </c>
      <c r="S3274">
        <v>29.553999999999998</v>
      </c>
      <c r="T3274">
        <v>5.6750000000000007</v>
      </c>
      <c r="U3274">
        <v>15.614800000000001</v>
      </c>
      <c r="V3274">
        <f t="shared" si="431"/>
        <v>2.325723622278093</v>
      </c>
      <c r="AC3274">
        <v>89.06</v>
      </c>
      <c r="AD3274">
        <v>85.55</v>
      </c>
      <c r="AH3274" s="85">
        <f>IF(AND(M3274&lt;Variables!$G$6,M3274&gt;Variables!$G$5),0,1)</f>
        <v>1</v>
      </c>
      <c r="AI3274" s="85">
        <f t="shared" si="430"/>
        <v>1</v>
      </c>
      <c r="AJ3274" s="85">
        <f>IF(I3274&gt;Variables!$G$7,0,1)</f>
        <v>1</v>
      </c>
      <c r="AK3274" s="85">
        <f>IF(F3274&gt;Variables!$G$8,0,1)</f>
        <v>0</v>
      </c>
      <c r="AL3274" s="85">
        <f>IF(G3274&gt;Variables!$G$9,0,1)</f>
        <v>1</v>
      </c>
      <c r="AM3274" s="85">
        <f>IF(AND(K3274&gt;Variables!$G$10,K3274&lt;Variables!$G$11),0,1)</f>
        <v>1</v>
      </c>
      <c r="AN3274" s="103">
        <f>IF(H3274&lt;Variables!$G$13,1,0)</f>
        <v>0</v>
      </c>
      <c r="AO3274" s="101">
        <f>IF(R3274&lt;Variables!$G$12,0,1)</f>
        <v>0</v>
      </c>
      <c r="AP3274" s="86">
        <f t="shared" si="429"/>
        <v>1</v>
      </c>
      <c r="AR3274">
        <v>0</v>
      </c>
      <c r="AS3274">
        <v>0</v>
      </c>
      <c r="AT3274">
        <v>1</v>
      </c>
      <c r="AU3274">
        <v>0</v>
      </c>
      <c r="BA3274">
        <v>-2.25</v>
      </c>
    </row>
    <row r="3275" spans="3:53" ht="12.75" x14ac:dyDescent="0.2">
      <c r="C3275" t="s">
        <v>785</v>
      </c>
      <c r="D3275" t="s">
        <v>743</v>
      </c>
      <c r="E3275">
        <v>58.58</v>
      </c>
      <c r="F3275">
        <v>7.87</v>
      </c>
      <c r="G3275">
        <v>1.19</v>
      </c>
      <c r="H3275">
        <v>8440</v>
      </c>
      <c r="I3275">
        <v>-0.4</v>
      </c>
      <c r="J3275" t="s">
        <v>78</v>
      </c>
      <c r="K3275">
        <v>38.159999999999997</v>
      </c>
      <c r="L3275">
        <v>58.823575000000012</v>
      </c>
      <c r="M3275">
        <v>-0.30782726143388423</v>
      </c>
      <c r="N3275">
        <v>58.936860000000003</v>
      </c>
      <c r="O3275">
        <v>-0.49944975012242693</v>
      </c>
      <c r="P3275">
        <v>3019000</v>
      </c>
      <c r="Q3275">
        <v>1356000</v>
      </c>
      <c r="R3275">
        <v>2.23</v>
      </c>
      <c r="S3275">
        <v>29.553999999999998</v>
      </c>
      <c r="T3275">
        <v>5.6750000000000007</v>
      </c>
      <c r="U3275">
        <v>15.614800000000001</v>
      </c>
      <c r="V3275">
        <f t="shared" si="431"/>
        <v>2.2418152880459914</v>
      </c>
      <c r="AC3275">
        <v>59.34</v>
      </c>
      <c r="AD3275">
        <v>58.25</v>
      </c>
      <c r="AH3275" s="85">
        <f>IF(AND(M3275&lt;Variables!$G$6,M3275&gt;Variables!$G$5),0,1)</f>
        <v>1</v>
      </c>
      <c r="AI3275" s="85">
        <f t="shared" si="430"/>
        <v>1</v>
      </c>
      <c r="AJ3275" s="85">
        <f>IF(I3275&gt;Variables!$G$7,0,1)</f>
        <v>1</v>
      </c>
      <c r="AK3275" s="85">
        <f>IF(F3275&gt;Variables!$G$8,0,1)</f>
        <v>1</v>
      </c>
      <c r="AL3275" s="85">
        <f>IF(G3275&gt;Variables!$G$9,0,1)</f>
        <v>1</v>
      </c>
      <c r="AM3275" s="85">
        <f>IF(AND(K3275&gt;Variables!$G$10,K3275&lt;Variables!$G$11),0,1)</f>
        <v>1</v>
      </c>
      <c r="AN3275" s="103">
        <f>IF(H3275&lt;Variables!$G$13,1,0)</f>
        <v>0</v>
      </c>
      <c r="AO3275" s="101">
        <f>IF(R3275&lt;Variables!$G$12,0,1)</f>
        <v>1</v>
      </c>
      <c r="AP3275" s="86">
        <f t="shared" si="429"/>
        <v>1</v>
      </c>
      <c r="AR3275">
        <v>0</v>
      </c>
      <c r="AS3275">
        <v>0</v>
      </c>
      <c r="AT3275">
        <v>0</v>
      </c>
      <c r="AU3275">
        <v>1</v>
      </c>
      <c r="BA3275">
        <v>-0.05</v>
      </c>
    </row>
    <row r="3276" spans="3:53" ht="12.75" x14ac:dyDescent="0.2">
      <c r="C3276" t="s">
        <v>785</v>
      </c>
      <c r="D3276" t="s">
        <v>749</v>
      </c>
      <c r="E3276">
        <v>15.83</v>
      </c>
      <c r="F3276">
        <v>6.51</v>
      </c>
      <c r="G3276">
        <v>4.6900000000000004</v>
      </c>
      <c r="H3276">
        <v>59870</v>
      </c>
      <c r="I3276">
        <v>0.77100000000000002</v>
      </c>
      <c r="J3276" t="s">
        <v>78</v>
      </c>
      <c r="K3276">
        <v>60.96</v>
      </c>
      <c r="L3276">
        <v>15.805440000000001</v>
      </c>
      <c r="M3276">
        <v>0.34519760285065532</v>
      </c>
      <c r="N3276">
        <v>15.741163999999999</v>
      </c>
      <c r="O3276">
        <v>0.75493781781320712</v>
      </c>
      <c r="P3276">
        <v>93041000</v>
      </c>
      <c r="Q3276">
        <v>77372000</v>
      </c>
      <c r="R3276">
        <v>1.2</v>
      </c>
      <c r="S3276">
        <v>29.553999999999998</v>
      </c>
      <c r="T3276">
        <v>5.6750000000000007</v>
      </c>
      <c r="U3276">
        <v>15.614800000000001</v>
      </c>
      <c r="V3276">
        <f t="shared" si="431"/>
        <v>2.4606441021056047</v>
      </c>
      <c r="AC3276">
        <v>16.059999999999999</v>
      </c>
      <c r="AD3276">
        <v>15.71</v>
      </c>
      <c r="AH3276" s="85">
        <f>IF(AND(M3276&lt;Variables!$G$6,M3276&gt;Variables!$G$5),0,1)</f>
        <v>1</v>
      </c>
      <c r="AI3276" s="85">
        <f t="shared" si="430"/>
        <v>0</v>
      </c>
      <c r="AJ3276" s="85">
        <f>IF(I3276&gt;Variables!$G$7,0,1)</f>
        <v>0</v>
      </c>
      <c r="AK3276" s="85">
        <f>IF(F3276&gt;Variables!$G$8,0,1)</f>
        <v>1</v>
      </c>
      <c r="AL3276" s="85">
        <f>IF(G3276&gt;Variables!$G$9,0,1)</f>
        <v>1</v>
      </c>
      <c r="AM3276" s="85">
        <f>IF(AND(K3276&gt;Variables!$G$10,K3276&lt;Variables!$G$11),0,1)</f>
        <v>0</v>
      </c>
      <c r="AN3276" s="103">
        <f>IF(H3276&lt;Variables!$G$13,1,0)</f>
        <v>0</v>
      </c>
      <c r="AO3276" s="101">
        <f>IF(R3276&lt;Variables!$G$12,0,1)</f>
        <v>0</v>
      </c>
      <c r="AP3276" s="86">
        <f t="shared" si="429"/>
        <v>1</v>
      </c>
      <c r="AR3276">
        <v>0</v>
      </c>
      <c r="AS3276">
        <v>1</v>
      </c>
      <c r="AT3276">
        <v>0</v>
      </c>
      <c r="AU3276">
        <v>0</v>
      </c>
      <c r="BA3276">
        <v>0.57999999999999996</v>
      </c>
    </row>
    <row r="3277" spans="3:53" ht="12.75" x14ac:dyDescent="0.2">
      <c r="C3277" t="s">
        <v>785</v>
      </c>
      <c r="D3277" t="s">
        <v>608</v>
      </c>
      <c r="E3277">
        <v>33.53</v>
      </c>
      <c r="F3277">
        <v>7.84</v>
      </c>
      <c r="G3277">
        <v>4.16</v>
      </c>
      <c r="H3277">
        <v>7460</v>
      </c>
      <c r="I3277">
        <v>-26.003</v>
      </c>
      <c r="J3277" t="s">
        <v>78</v>
      </c>
      <c r="K3277">
        <v>60.51</v>
      </c>
      <c r="L3277">
        <v>33.383479999999999</v>
      </c>
      <c r="M3277">
        <v>0.49880959085151838</v>
      </c>
      <c r="N3277">
        <v>33.299737999999998</v>
      </c>
      <c r="O3277">
        <v>0.7515434505821017</v>
      </c>
      <c r="P3277">
        <v>17840000</v>
      </c>
      <c r="Q3277">
        <v>19007000</v>
      </c>
      <c r="R3277">
        <v>0.94</v>
      </c>
      <c r="S3277">
        <v>29.553999999999998</v>
      </c>
      <c r="T3277">
        <v>5.6750000000000007</v>
      </c>
      <c r="U3277">
        <v>15.614800000000001</v>
      </c>
      <c r="V3277">
        <f t="shared" si="431"/>
        <v>2.4477742429838951</v>
      </c>
      <c r="AC3277">
        <v>33.590000000000003</v>
      </c>
      <c r="AD3277">
        <v>30.7</v>
      </c>
      <c r="AH3277" s="85">
        <f>IF(AND(M3277&lt;Variables!$G$6,M3277&gt;Variables!$G$5),0,1)</f>
        <v>1</v>
      </c>
      <c r="AI3277" s="85">
        <f t="shared" si="430"/>
        <v>0</v>
      </c>
      <c r="AJ3277" s="85">
        <f>IF(I3277&gt;Variables!$G$7,0,1)</f>
        <v>1</v>
      </c>
      <c r="AK3277" s="85">
        <f>IF(F3277&gt;Variables!$G$8,0,1)</f>
        <v>1</v>
      </c>
      <c r="AL3277" s="85">
        <f>IF(G3277&gt;Variables!$G$9,0,1)</f>
        <v>1</v>
      </c>
      <c r="AM3277" s="85">
        <f>IF(AND(K3277&gt;Variables!$G$10,K3277&lt;Variables!$G$11),0,1)</f>
        <v>0</v>
      </c>
      <c r="AN3277" s="103">
        <f>IF(H3277&lt;Variables!$G$13,1,0)</f>
        <v>0</v>
      </c>
      <c r="AO3277" s="101">
        <f>IF(R3277&lt;Variables!$G$12,0,1)</f>
        <v>0</v>
      </c>
      <c r="AP3277" s="86">
        <f t="shared" si="429"/>
        <v>1</v>
      </c>
      <c r="AR3277">
        <v>0</v>
      </c>
      <c r="AS3277">
        <v>0</v>
      </c>
      <c r="AT3277">
        <v>1</v>
      </c>
      <c r="AU3277">
        <v>0</v>
      </c>
      <c r="BA3277">
        <v>-2.25</v>
      </c>
    </row>
    <row r="3278" spans="3:53" ht="12.75" x14ac:dyDescent="0.2">
      <c r="C3278" t="s">
        <v>785</v>
      </c>
      <c r="D3278" t="s">
        <v>744</v>
      </c>
      <c r="E3278">
        <v>13.05</v>
      </c>
      <c r="F3278">
        <v>5.98</v>
      </c>
      <c r="G3278">
        <v>1.87</v>
      </c>
      <c r="H3278">
        <v>2330</v>
      </c>
      <c r="I3278">
        <v>-49.27</v>
      </c>
      <c r="J3278" t="s">
        <v>78</v>
      </c>
      <c r="K3278">
        <v>47.28</v>
      </c>
      <c r="L3278">
        <v>13.16011</v>
      </c>
      <c r="M3278">
        <v>-0.45675910003791681</v>
      </c>
      <c r="N3278">
        <v>13.086046</v>
      </c>
      <c r="O3278">
        <v>0.106632668110736</v>
      </c>
      <c r="P3278">
        <v>14954000</v>
      </c>
      <c r="Q3278">
        <v>10179000</v>
      </c>
      <c r="R3278">
        <v>1.47</v>
      </c>
      <c r="S3278">
        <v>29.553999999999998</v>
      </c>
      <c r="T3278">
        <v>5.6750000000000007</v>
      </c>
      <c r="U3278">
        <v>15.614800000000001</v>
      </c>
      <c r="V3278">
        <f t="shared" si="431"/>
        <v>2.3471085294369121</v>
      </c>
      <c r="AC3278">
        <v>13.44</v>
      </c>
      <c r="AD3278">
        <v>12.66</v>
      </c>
      <c r="AH3278" s="85">
        <f>IF(AND(M3278&lt;Variables!$G$6,M3278&gt;Variables!$G$5),0,1)</f>
        <v>1</v>
      </c>
      <c r="AI3278" s="85">
        <f t="shared" si="430"/>
        <v>0</v>
      </c>
      <c r="AJ3278" s="85">
        <f>IF(I3278&gt;Variables!$G$7,0,1)</f>
        <v>1</v>
      </c>
      <c r="AK3278" s="85">
        <f>IF(F3278&gt;Variables!$G$8,0,1)</f>
        <v>1</v>
      </c>
      <c r="AL3278" s="85">
        <f>IF(G3278&gt;Variables!$G$9,0,1)</f>
        <v>1</v>
      </c>
      <c r="AM3278" s="85">
        <f>IF(AND(K3278&gt;Variables!$G$10,K3278&lt;Variables!$G$11),0,1)</f>
        <v>1</v>
      </c>
      <c r="AN3278" s="103">
        <f>IF(H3278&lt;Variables!$G$13,1,0)</f>
        <v>1</v>
      </c>
      <c r="AO3278" s="101">
        <f>IF(R3278&lt;Variables!$G$12,0,1)</f>
        <v>0</v>
      </c>
      <c r="AP3278" s="86">
        <f t="shared" si="429"/>
        <v>1</v>
      </c>
      <c r="AR3278">
        <v>0</v>
      </c>
      <c r="AS3278">
        <v>0</v>
      </c>
      <c r="AT3278">
        <v>1</v>
      </c>
      <c r="AU3278">
        <v>0</v>
      </c>
      <c r="BA3278">
        <v>-2.25</v>
      </c>
    </row>
    <row r="3279" spans="3:53" ht="12.75" x14ac:dyDescent="0.2">
      <c r="C3279" t="s">
        <v>785</v>
      </c>
      <c r="D3279" t="s">
        <v>737</v>
      </c>
      <c r="E3279">
        <v>63.09</v>
      </c>
      <c r="F3279">
        <v>5.87</v>
      </c>
      <c r="G3279">
        <v>2.4500000000000002</v>
      </c>
      <c r="H3279">
        <v>87200</v>
      </c>
      <c r="I3279">
        <v>5.0000000000000001E-3</v>
      </c>
      <c r="J3279" t="s">
        <v>78</v>
      </c>
      <c r="K3279">
        <v>59.5</v>
      </c>
      <c r="L3279">
        <v>62.872960000000013</v>
      </c>
      <c r="M3279">
        <v>0.32929895459031189</v>
      </c>
      <c r="N3279">
        <v>62.841963999999997</v>
      </c>
      <c r="O3279">
        <v>0.37878510607975441</v>
      </c>
      <c r="P3279">
        <v>20899000</v>
      </c>
      <c r="Q3279">
        <v>18048000</v>
      </c>
      <c r="R3279">
        <v>1.1599999999999999</v>
      </c>
      <c r="S3279">
        <v>29.553999999999998</v>
      </c>
      <c r="T3279">
        <v>5.6750000000000007</v>
      </c>
      <c r="U3279">
        <v>15.614800000000001</v>
      </c>
      <c r="V3279">
        <f t="shared" si="431"/>
        <v>2.447823581062512</v>
      </c>
      <c r="AC3279">
        <v>63.674999999999997</v>
      </c>
      <c r="AD3279">
        <v>62.71</v>
      </c>
      <c r="AH3279" s="85">
        <f>IF(AND(M3279&lt;Variables!$G$6,M3279&gt;Variables!$G$5),0,1)</f>
        <v>1</v>
      </c>
      <c r="AI3279" s="85">
        <f t="shared" si="430"/>
        <v>0</v>
      </c>
      <c r="AJ3279" s="85">
        <f>IF(I3279&gt;Variables!$G$7,0,1)</f>
        <v>0</v>
      </c>
      <c r="AK3279" s="85">
        <f>IF(F3279&gt;Variables!$G$8,0,1)</f>
        <v>1</v>
      </c>
      <c r="AL3279" s="85">
        <f>IF(G3279&gt;Variables!$G$9,0,1)</f>
        <v>1</v>
      </c>
      <c r="AM3279" s="85">
        <f>IF(AND(K3279&gt;Variables!$G$10,K3279&lt;Variables!$G$11),0,1)</f>
        <v>0</v>
      </c>
      <c r="AN3279" s="103">
        <f>IF(H3279&lt;Variables!$G$13,1,0)</f>
        <v>0</v>
      </c>
      <c r="AO3279" s="101">
        <f>IF(R3279&lt;Variables!$G$12,0,1)</f>
        <v>0</v>
      </c>
      <c r="AP3279" s="86">
        <f t="shared" si="429"/>
        <v>1</v>
      </c>
      <c r="AR3279">
        <v>0</v>
      </c>
      <c r="AS3279">
        <v>0</v>
      </c>
      <c r="AT3279">
        <v>0</v>
      </c>
      <c r="AU3279">
        <v>1</v>
      </c>
      <c r="BA3279">
        <v>-0.46</v>
      </c>
    </row>
    <row r="3280" spans="3:53" ht="12.75" x14ac:dyDescent="0.2">
      <c r="C3280" t="s">
        <v>785</v>
      </c>
      <c r="D3280" t="s">
        <v>740</v>
      </c>
      <c r="E3280">
        <v>6.58</v>
      </c>
      <c r="F3280">
        <v>5.31</v>
      </c>
      <c r="G3280">
        <v>1.69</v>
      </c>
      <c r="H3280">
        <v>-99999</v>
      </c>
      <c r="I3280">
        <v>19.114000000000001</v>
      </c>
      <c r="J3280" t="s">
        <v>78</v>
      </c>
      <c r="K3280">
        <v>52.09</v>
      </c>
      <c r="L3280">
        <v>6.5522499999999999</v>
      </c>
      <c r="M3280">
        <v>0.10301804723568631</v>
      </c>
      <c r="N3280">
        <v>6.553020000000001</v>
      </c>
      <c r="O3280">
        <v>9.1255634806535105E-2</v>
      </c>
      <c r="P3280">
        <v>30531</v>
      </c>
      <c r="Q3280">
        <v>69528</v>
      </c>
      <c r="R3280">
        <v>0.44</v>
      </c>
      <c r="S3280">
        <v>29.553999999999998</v>
      </c>
      <c r="T3280">
        <v>5.6750000000000007</v>
      </c>
      <c r="U3280">
        <v>15.614800000000001</v>
      </c>
      <c r="V3280">
        <f t="shared" si="431"/>
        <v>2.3853521220802012</v>
      </c>
      <c r="AC3280">
        <v>6.5793999999999997</v>
      </c>
      <c r="AD3280">
        <v>6.52</v>
      </c>
      <c r="AH3280" s="85">
        <f>IF(AND(M3280&lt;Variables!$G$6,M3280&gt;Variables!$G$5),0,1)</f>
        <v>1</v>
      </c>
      <c r="AI3280" s="85">
        <f t="shared" si="430"/>
        <v>1</v>
      </c>
      <c r="AJ3280" s="85">
        <f>IF(I3280&gt;Variables!$G$7,0,1)</f>
        <v>0</v>
      </c>
      <c r="AK3280" s="85">
        <f>IF(F3280&gt;Variables!$G$8,0,1)</f>
        <v>1</v>
      </c>
      <c r="AL3280" s="85">
        <f>IF(G3280&gt;Variables!$G$9,0,1)</f>
        <v>1</v>
      </c>
      <c r="AM3280" s="85">
        <f>IF(AND(K3280&gt;Variables!$G$10,K3280&lt;Variables!$G$11),0,1)</f>
        <v>0</v>
      </c>
      <c r="AN3280" s="103">
        <f>IF(H3280&lt;Variables!$G$13,1,0)</f>
        <v>1</v>
      </c>
      <c r="AO3280" s="101">
        <f>IF(R3280&lt;Variables!$G$12,0,1)</f>
        <v>0</v>
      </c>
      <c r="AP3280" s="86">
        <f t="shared" si="429"/>
        <v>1</v>
      </c>
      <c r="AR3280">
        <v>0</v>
      </c>
      <c r="AS3280">
        <v>0</v>
      </c>
      <c r="AT3280">
        <v>0</v>
      </c>
      <c r="AU3280">
        <v>0</v>
      </c>
      <c r="BA3280">
        <v>0</v>
      </c>
    </row>
    <row r="3281" spans="3:53" ht="12.75" x14ac:dyDescent="0.2">
      <c r="C3281" t="s">
        <v>785</v>
      </c>
      <c r="D3281" t="s">
        <v>754</v>
      </c>
      <c r="E3281">
        <v>22.88</v>
      </c>
      <c r="F3281">
        <v>5.0599999999999996</v>
      </c>
      <c r="G3281">
        <v>6.14</v>
      </c>
      <c r="H3281">
        <v>2700</v>
      </c>
      <c r="I3281">
        <v>7873.3770000000004</v>
      </c>
      <c r="J3281" t="s">
        <v>78</v>
      </c>
      <c r="K3281">
        <v>57.51</v>
      </c>
      <c r="L3281">
        <v>22.732499999999991</v>
      </c>
      <c r="M3281">
        <v>0.4289013526888979</v>
      </c>
      <c r="N3281">
        <v>22.775574285714288</v>
      </c>
      <c r="O3281">
        <v>0.2389652774632523</v>
      </c>
      <c r="P3281">
        <v>111139</v>
      </c>
      <c r="Q3281">
        <v>858382</v>
      </c>
      <c r="R3281">
        <v>0.13</v>
      </c>
      <c r="S3281">
        <v>29.553999999999998</v>
      </c>
      <c r="T3281">
        <v>5.6750000000000007</v>
      </c>
      <c r="U3281">
        <v>15.614800000000001</v>
      </c>
      <c r="V3281">
        <f t="shared" si="431"/>
        <v>2.424349774859782</v>
      </c>
      <c r="AC3281">
        <v>22.93</v>
      </c>
      <c r="AD3281">
        <v>21.5</v>
      </c>
      <c r="AH3281" s="85">
        <f>IF(AND(M3281&lt;Variables!$G$6,M3281&gt;Variables!$G$5),0,1)</f>
        <v>1</v>
      </c>
      <c r="AI3281" s="85">
        <f t="shared" si="430"/>
        <v>1</v>
      </c>
      <c r="AJ3281" s="85">
        <f>IF(I3281&gt;Variables!$G$7,0,1)</f>
        <v>0</v>
      </c>
      <c r="AK3281" s="85">
        <f>IF(F3281&gt;Variables!$G$8,0,1)</f>
        <v>1</v>
      </c>
      <c r="AL3281" s="85">
        <f>IF(G3281&gt;Variables!$G$9,0,1)</f>
        <v>1</v>
      </c>
      <c r="AM3281" s="85">
        <f>IF(AND(K3281&gt;Variables!$G$10,K3281&lt;Variables!$G$11),0,1)</f>
        <v>0</v>
      </c>
      <c r="AN3281" s="103">
        <f>IF(H3281&lt;Variables!$G$13,1,0)</f>
        <v>0</v>
      </c>
      <c r="AO3281" s="101">
        <f>IF(R3281&lt;Variables!$G$12,0,1)</f>
        <v>0</v>
      </c>
      <c r="AP3281" s="86">
        <f t="shared" si="429"/>
        <v>1</v>
      </c>
      <c r="AR3281">
        <v>0</v>
      </c>
      <c r="AS3281">
        <v>0</v>
      </c>
      <c r="AT3281">
        <v>1</v>
      </c>
      <c r="AU3281">
        <v>0</v>
      </c>
      <c r="BA3281">
        <v>-2.25</v>
      </c>
    </row>
    <row r="3282" spans="3:53" ht="12.75" x14ac:dyDescent="0.2">
      <c r="C3282" t="s">
        <v>785</v>
      </c>
      <c r="D3282" t="s">
        <v>753</v>
      </c>
      <c r="E3282">
        <v>0.84</v>
      </c>
      <c r="F3282">
        <v>5.01</v>
      </c>
      <c r="G3282">
        <v>3.65</v>
      </c>
      <c r="H3282">
        <v>-99999</v>
      </c>
      <c r="I3282">
        <v>151.05000000000001</v>
      </c>
      <c r="J3282" t="s">
        <v>78</v>
      </c>
      <c r="K3282">
        <v>53.74</v>
      </c>
      <c r="L3282">
        <v>0.84810312499999996</v>
      </c>
      <c r="M3282">
        <v>0.21776538083149091</v>
      </c>
      <c r="N3282">
        <v>0.8475786363636364</v>
      </c>
      <c r="O3282">
        <v>0.2797809589134338</v>
      </c>
      <c r="P3282">
        <v>1528000</v>
      </c>
      <c r="Q3282">
        <v>2261000</v>
      </c>
      <c r="R3282">
        <v>0.68</v>
      </c>
      <c r="S3282">
        <v>29.553999999999998</v>
      </c>
      <c r="T3282">
        <v>5.6750000000000007</v>
      </c>
      <c r="U3282">
        <v>15.614800000000001</v>
      </c>
      <c r="V3282">
        <f t="shared" si="431"/>
        <v>2.3977323900881746</v>
      </c>
      <c r="AC3282">
        <v>0.85950000000000004</v>
      </c>
      <c r="AD3282">
        <v>0.83330000000000004</v>
      </c>
      <c r="AH3282" s="85">
        <f>IF(AND(M3282&lt;Variables!$G$6,M3282&gt;Variables!$G$5),0,1)</f>
        <v>1</v>
      </c>
      <c r="AI3282" s="85">
        <f t="shared" si="430"/>
        <v>0</v>
      </c>
      <c r="AJ3282" s="85">
        <f>IF(I3282&gt;Variables!$G$7,0,1)</f>
        <v>0</v>
      </c>
      <c r="AK3282" s="85">
        <f>IF(F3282&gt;Variables!$G$8,0,1)</f>
        <v>1</v>
      </c>
      <c r="AL3282" s="85">
        <f>IF(G3282&gt;Variables!$G$9,0,1)</f>
        <v>1</v>
      </c>
      <c r="AM3282" s="85">
        <f>IF(AND(K3282&gt;Variables!$G$10,K3282&lt;Variables!$G$11),0,1)</f>
        <v>0</v>
      </c>
      <c r="AN3282" s="103">
        <f>IF(H3282&lt;Variables!$G$13,1,0)</f>
        <v>1</v>
      </c>
      <c r="AO3282" s="101">
        <f>IF(R3282&lt;Variables!$G$12,0,1)</f>
        <v>0</v>
      </c>
      <c r="AP3282" s="86">
        <f t="shared" si="429"/>
        <v>1</v>
      </c>
      <c r="AR3282">
        <v>0</v>
      </c>
      <c r="AS3282">
        <v>0</v>
      </c>
      <c r="AT3282">
        <v>1</v>
      </c>
      <c r="AU3282">
        <v>0</v>
      </c>
      <c r="BA3282">
        <v>-1.28</v>
      </c>
    </row>
    <row r="3283" spans="3:53" ht="12.75" x14ac:dyDescent="0.2">
      <c r="C3283" t="s">
        <v>785</v>
      </c>
      <c r="D3283" t="s">
        <v>735</v>
      </c>
      <c r="E3283">
        <v>3.52</v>
      </c>
      <c r="F3283">
        <v>45.54</v>
      </c>
      <c r="G3283">
        <v>6.72</v>
      </c>
      <c r="H3283">
        <v>147.05000000000001</v>
      </c>
      <c r="I3283">
        <v>-9.9079999999999995</v>
      </c>
      <c r="J3283" t="s">
        <v>76</v>
      </c>
      <c r="K3283">
        <v>39.22</v>
      </c>
      <c r="L3283">
        <v>3.62757</v>
      </c>
      <c r="M3283">
        <v>-1.449179478273328</v>
      </c>
      <c r="N3283">
        <v>3.8047900000000001</v>
      </c>
      <c r="O3283">
        <v>-6.0394923241492826</v>
      </c>
      <c r="P3283">
        <v>102200000</v>
      </c>
      <c r="Q3283">
        <v>2260000</v>
      </c>
      <c r="R3283">
        <v>45.22</v>
      </c>
      <c r="S3283">
        <v>29.553999999999998</v>
      </c>
      <c r="T3283">
        <v>5.6750000000000007</v>
      </c>
      <c r="U3283">
        <v>15.614800000000001</v>
      </c>
      <c r="V3283">
        <f t="shared" si="431"/>
        <v>2.247881083442635</v>
      </c>
      <c r="AC3283">
        <v>3.88</v>
      </c>
      <c r="AD3283">
        <v>3.11</v>
      </c>
      <c r="AH3283" s="85">
        <f>IF(AND(M3283&lt;Variables!$G$6,M3283&gt;Variables!$G$5),0,1)</f>
        <v>1</v>
      </c>
      <c r="AI3283" s="85">
        <f t="shared" si="430"/>
        <v>1</v>
      </c>
      <c r="AJ3283" s="85">
        <f>IF(I3283&gt;Variables!$G$7,0,1)</f>
        <v>1</v>
      </c>
      <c r="AK3283" s="85">
        <f>IF(F3283&gt;Variables!$G$8,0,1)</f>
        <v>0</v>
      </c>
      <c r="AL3283" s="85">
        <f>IF(G3283&gt;Variables!$G$9,0,1)</f>
        <v>1</v>
      </c>
      <c r="AM3283" s="85">
        <f>IF(AND(K3283&gt;Variables!$G$10,K3283&lt;Variables!$G$11),0,1)</f>
        <v>1</v>
      </c>
      <c r="AN3283" s="103">
        <f>IF(H3283&lt;Variables!$G$13,1,0)</f>
        <v>1</v>
      </c>
      <c r="AO3283" s="101">
        <f>IF(R3283&lt;Variables!$G$12,0,1)</f>
        <v>1</v>
      </c>
      <c r="AP3283" s="86">
        <f t="shared" si="429"/>
        <v>0</v>
      </c>
      <c r="AR3283">
        <v>0</v>
      </c>
      <c r="AS3283">
        <v>0</v>
      </c>
      <c r="AT3283">
        <v>1</v>
      </c>
      <c r="AU3283">
        <v>0</v>
      </c>
      <c r="BA3283">
        <v>-2.25</v>
      </c>
    </row>
    <row r="3284" spans="3:53" ht="12.75" x14ac:dyDescent="0.2">
      <c r="C3284" t="s">
        <v>785</v>
      </c>
      <c r="D3284" t="s">
        <v>775</v>
      </c>
      <c r="E3284">
        <v>49.32</v>
      </c>
      <c r="F3284">
        <v>25.63</v>
      </c>
      <c r="G3284">
        <v>29.33</v>
      </c>
      <c r="H3284">
        <v>90.25</v>
      </c>
      <c r="I3284">
        <v>-1.1910000000000001</v>
      </c>
      <c r="J3284" t="s">
        <v>76</v>
      </c>
      <c r="K3284">
        <v>53.65</v>
      </c>
      <c r="L3284">
        <v>50.896787500000002</v>
      </c>
      <c r="M3284">
        <v>1.084572380918926</v>
      </c>
      <c r="N3284">
        <v>52.45152941176471</v>
      </c>
      <c r="O3284">
        <v>-1.9117257838048911</v>
      </c>
      <c r="P3284">
        <v>98820</v>
      </c>
      <c r="Q3284">
        <v>1280</v>
      </c>
      <c r="R3284">
        <v>77.2</v>
      </c>
      <c r="S3284">
        <v>29.553999999999998</v>
      </c>
      <c r="T3284">
        <v>5.6750000000000007</v>
      </c>
      <c r="U3284">
        <v>15.614800000000001</v>
      </c>
      <c r="V3284">
        <f t="shared" si="431"/>
        <v>2.3651824237143653</v>
      </c>
      <c r="AC3284">
        <v>55</v>
      </c>
      <c r="AD3284">
        <v>49.322600000000001</v>
      </c>
      <c r="AH3284" s="85">
        <f>IF(AND(M3284&lt;Variables!$G$6,M3284&gt;Variables!$G$5),0,1)</f>
        <v>1</v>
      </c>
      <c r="AI3284" s="85">
        <f t="shared" si="430"/>
        <v>1</v>
      </c>
      <c r="AJ3284" s="85">
        <f>IF(I3284&gt;Variables!$G$7,0,1)</f>
        <v>1</v>
      </c>
      <c r="AK3284" s="85">
        <f>IF(F3284&gt;Variables!$G$8,0,1)</f>
        <v>0</v>
      </c>
      <c r="AL3284" s="85">
        <f>IF(G3284&gt;Variables!$G$9,0,1)</f>
        <v>0</v>
      </c>
      <c r="AM3284" s="85">
        <f>IF(AND(K3284&gt;Variables!$G$10,K3284&lt;Variables!$G$11),0,1)</f>
        <v>0</v>
      </c>
      <c r="AN3284" s="103">
        <f>IF(H3284&lt;Variables!$G$13,1,0)</f>
        <v>1</v>
      </c>
      <c r="AO3284" s="101">
        <f>IF(R3284&lt;Variables!$G$12,0,1)</f>
        <v>1</v>
      </c>
      <c r="AP3284" s="86">
        <f t="shared" si="429"/>
        <v>0</v>
      </c>
      <c r="AR3284">
        <v>1</v>
      </c>
      <c r="AS3284">
        <v>0</v>
      </c>
      <c r="AT3284">
        <v>0</v>
      </c>
      <c r="AU3284">
        <v>0</v>
      </c>
      <c r="BA3284">
        <v>2</v>
      </c>
    </row>
    <row r="3285" spans="3:53" ht="12.75" x14ac:dyDescent="0.2">
      <c r="C3285" t="s">
        <v>785</v>
      </c>
      <c r="D3285" t="s">
        <v>766</v>
      </c>
      <c r="E3285">
        <v>3.83</v>
      </c>
      <c r="F3285">
        <v>22.44</v>
      </c>
      <c r="G3285">
        <v>16.62</v>
      </c>
      <c r="H3285">
        <v>329.91</v>
      </c>
      <c r="I3285">
        <v>-84.361000000000004</v>
      </c>
      <c r="J3285" t="s">
        <v>76</v>
      </c>
      <c r="K3285">
        <v>53.45</v>
      </c>
      <c r="L3285">
        <v>3.8085550000000001</v>
      </c>
      <c r="M3285">
        <v>0.43179105986392452</v>
      </c>
      <c r="N3285">
        <v>3.8242859999999999</v>
      </c>
      <c r="O3285">
        <v>1.8670151761659069E-2</v>
      </c>
      <c r="P3285">
        <v>19480000</v>
      </c>
      <c r="Q3285">
        <v>8790000</v>
      </c>
      <c r="R3285">
        <v>2.2200000000000002</v>
      </c>
      <c r="S3285">
        <v>29.553999999999998</v>
      </c>
      <c r="T3285">
        <v>5.6750000000000007</v>
      </c>
      <c r="U3285">
        <v>15.614800000000001</v>
      </c>
      <c r="V3285">
        <f t="shared" si="431"/>
        <v>2.3872132390394776</v>
      </c>
      <c r="AC3285">
        <v>3.8399000000000001</v>
      </c>
      <c r="AD3285">
        <v>3.49</v>
      </c>
      <c r="AH3285" s="85">
        <f>IF(AND(M3285&lt;Variables!$G$6,M3285&gt;Variables!$G$5),0,1)</f>
        <v>1</v>
      </c>
      <c r="AI3285" s="85">
        <f t="shared" si="430"/>
        <v>1</v>
      </c>
      <c r="AJ3285" s="85">
        <f>IF(I3285&gt;Variables!$G$7,0,1)</f>
        <v>1</v>
      </c>
      <c r="AK3285" s="85">
        <f>IF(F3285&gt;Variables!$G$8,0,1)</f>
        <v>0</v>
      </c>
      <c r="AL3285" s="85">
        <f>IF(G3285&gt;Variables!$G$9,0,1)</f>
        <v>0</v>
      </c>
      <c r="AM3285" s="85">
        <f>IF(AND(K3285&gt;Variables!$G$10,K3285&lt;Variables!$G$11),0,1)</f>
        <v>0</v>
      </c>
      <c r="AN3285" s="103">
        <f>IF(H3285&lt;Variables!$G$13,1,0)</f>
        <v>1</v>
      </c>
      <c r="AO3285" s="101">
        <f>IF(R3285&lt;Variables!$G$12,0,1)</f>
        <v>1</v>
      </c>
      <c r="AP3285" s="86">
        <f t="shared" si="429"/>
        <v>0</v>
      </c>
      <c r="AR3285">
        <v>0</v>
      </c>
      <c r="AS3285">
        <v>0</v>
      </c>
      <c r="AT3285">
        <v>1</v>
      </c>
      <c r="AU3285">
        <v>0</v>
      </c>
      <c r="BA3285">
        <v>-2.25</v>
      </c>
    </row>
    <row r="3286" spans="3:53" ht="12.75" x14ac:dyDescent="0.2">
      <c r="C3286" t="s">
        <v>785</v>
      </c>
      <c r="D3286" t="s">
        <v>750</v>
      </c>
      <c r="E3286">
        <v>20.88</v>
      </c>
      <c r="F3286">
        <v>5.74</v>
      </c>
      <c r="G3286">
        <v>0.63</v>
      </c>
      <c r="H3286">
        <v>-99999</v>
      </c>
      <c r="I3286">
        <v>-50.634999999999998</v>
      </c>
      <c r="J3286" t="s">
        <v>76</v>
      </c>
      <c r="K3286">
        <v>53.98</v>
      </c>
      <c r="L3286">
        <v>20.95</v>
      </c>
      <c r="M3286">
        <v>-0.23866348448689381</v>
      </c>
      <c r="N3286">
        <v>20.946518181818181</v>
      </c>
      <c r="O3286">
        <v>-0.22208073635151651</v>
      </c>
      <c r="P3286">
        <v>167697</v>
      </c>
      <c r="Q3286">
        <v>8253</v>
      </c>
      <c r="R3286">
        <v>20.32</v>
      </c>
      <c r="S3286">
        <v>29.553999999999998</v>
      </c>
      <c r="T3286">
        <v>5.6750000000000007</v>
      </c>
      <c r="U3286">
        <v>15.614800000000001</v>
      </c>
      <c r="V3286">
        <f t="shared" si="431"/>
        <v>2.4171813059665879</v>
      </c>
      <c r="AC3286">
        <v>20.91</v>
      </c>
      <c r="AD3286">
        <v>20.79</v>
      </c>
      <c r="AH3286" s="85">
        <f>IF(AND(M3286&lt;Variables!$G$6,M3286&gt;Variables!$G$5),0,1)</f>
        <v>1</v>
      </c>
      <c r="AI3286" s="85">
        <f t="shared" si="430"/>
        <v>0</v>
      </c>
      <c r="AJ3286" s="85">
        <f>IF(I3286&gt;Variables!$G$7,0,1)</f>
        <v>1</v>
      </c>
      <c r="AK3286" s="85">
        <f>IF(F3286&gt;Variables!$G$8,0,1)</f>
        <v>1</v>
      </c>
      <c r="AL3286" s="85">
        <f>IF(G3286&gt;Variables!$G$9,0,1)</f>
        <v>1</v>
      </c>
      <c r="AM3286" s="85">
        <f>IF(AND(K3286&gt;Variables!$G$10,K3286&lt;Variables!$G$11),0,1)</f>
        <v>0</v>
      </c>
      <c r="AN3286" s="103">
        <f>IF(H3286&lt;Variables!$G$13,1,0)</f>
        <v>1</v>
      </c>
      <c r="AO3286" s="101">
        <f>IF(R3286&lt;Variables!$G$12,0,1)</f>
        <v>1</v>
      </c>
      <c r="AP3286" s="86">
        <f t="shared" si="429"/>
        <v>0</v>
      </c>
      <c r="AR3286">
        <v>0</v>
      </c>
      <c r="AS3286">
        <v>0</v>
      </c>
      <c r="AT3286">
        <v>0</v>
      </c>
      <c r="AU3286">
        <v>0</v>
      </c>
      <c r="BA3286">
        <v>0</v>
      </c>
    </row>
    <row r="3287" spans="3:53" ht="12.75" x14ac:dyDescent="0.2">
      <c r="C3287" t="s">
        <v>785</v>
      </c>
      <c r="D3287" t="s">
        <v>741</v>
      </c>
      <c r="E3287">
        <v>11.93</v>
      </c>
      <c r="F3287">
        <v>29.66</v>
      </c>
      <c r="G3287">
        <v>3.53</v>
      </c>
      <c r="H3287">
        <v>204.42</v>
      </c>
      <c r="I3287">
        <v>11.577999999999999</v>
      </c>
      <c r="J3287" t="s">
        <v>76</v>
      </c>
      <c r="K3287">
        <v>55.76</v>
      </c>
      <c r="L3287">
        <v>11.920463157894741</v>
      </c>
      <c r="M3287">
        <v>8.0003956045489238E-2</v>
      </c>
      <c r="N3287">
        <v>11.926417777777781</v>
      </c>
      <c r="O3287">
        <v>3.003602832779384E-2</v>
      </c>
      <c r="P3287">
        <v>2280000</v>
      </c>
      <c r="Q3287">
        <v>82700</v>
      </c>
      <c r="R3287">
        <v>27.57</v>
      </c>
      <c r="S3287">
        <v>29.553999999999998</v>
      </c>
      <c r="T3287">
        <v>5.6750000000000007</v>
      </c>
      <c r="U3287">
        <v>15.614800000000001</v>
      </c>
      <c r="V3287">
        <f t="shared" si="431"/>
        <v>2.4232626409344751</v>
      </c>
      <c r="AC3287">
        <v>12</v>
      </c>
      <c r="AD3287">
        <v>11.87</v>
      </c>
      <c r="AH3287" s="85">
        <f>IF(AND(M3287&lt;Variables!$G$6,M3287&gt;Variables!$G$5),0,1)</f>
        <v>1</v>
      </c>
      <c r="AI3287" s="85">
        <f t="shared" si="430"/>
        <v>1</v>
      </c>
      <c r="AJ3287" s="85">
        <f>IF(I3287&gt;Variables!$G$7,0,1)</f>
        <v>0</v>
      </c>
      <c r="AK3287" s="85">
        <f>IF(F3287&gt;Variables!$G$8,0,1)</f>
        <v>0</v>
      </c>
      <c r="AL3287" s="85">
        <f>IF(G3287&gt;Variables!$G$9,0,1)</f>
        <v>1</v>
      </c>
      <c r="AM3287" s="85">
        <f>IF(AND(K3287&gt;Variables!$G$10,K3287&lt;Variables!$G$11),0,1)</f>
        <v>0</v>
      </c>
      <c r="AN3287" s="103">
        <f>IF(H3287&lt;Variables!$G$13,1,0)</f>
        <v>1</v>
      </c>
      <c r="AO3287" s="101">
        <f>IF(R3287&lt;Variables!$G$12,0,1)</f>
        <v>1</v>
      </c>
      <c r="AP3287" s="86">
        <f t="shared" si="429"/>
        <v>0</v>
      </c>
      <c r="AR3287">
        <v>0</v>
      </c>
      <c r="AS3287">
        <v>0</v>
      </c>
      <c r="AT3287">
        <v>0</v>
      </c>
      <c r="AU3287">
        <v>1</v>
      </c>
      <c r="BA3287">
        <v>0.13</v>
      </c>
    </row>
    <row r="3288" spans="3:53" ht="12.75" x14ac:dyDescent="0.2">
      <c r="C3288" t="s">
        <v>785</v>
      </c>
      <c r="D3288" t="s">
        <v>742</v>
      </c>
      <c r="E3288">
        <v>124.84</v>
      </c>
      <c r="F3288">
        <v>6.02</v>
      </c>
      <c r="G3288">
        <v>-3.53</v>
      </c>
      <c r="H3288">
        <v>10630</v>
      </c>
      <c r="I3288">
        <v>-0.04</v>
      </c>
      <c r="J3288" t="s">
        <v>78</v>
      </c>
      <c r="K3288">
        <v>29.76</v>
      </c>
      <c r="L3288">
        <v>125.671745</v>
      </c>
      <c r="M3288">
        <v>-0.55043796837547809</v>
      </c>
      <c r="N3288">
        <v>125.945492</v>
      </c>
      <c r="O3288">
        <v>-0.76659512354757209</v>
      </c>
      <c r="P3288">
        <v>1637000</v>
      </c>
      <c r="Q3288">
        <v>1112000</v>
      </c>
      <c r="R3288">
        <v>1.47</v>
      </c>
      <c r="S3288">
        <v>29.553999999999998</v>
      </c>
      <c r="T3288">
        <v>5.6750000000000007</v>
      </c>
      <c r="U3288">
        <v>15.614800000000001</v>
      </c>
      <c r="V3288">
        <f t="shared" si="431"/>
        <v>2.1394501705597548</v>
      </c>
      <c r="AC3288">
        <v>130.02000000000001</v>
      </c>
      <c r="AD3288">
        <v>124.75</v>
      </c>
      <c r="AH3288" s="85">
        <f>IF(AND(M3288&lt;Variables!$G$6,M3288&gt;Variables!$G$5),0,1)</f>
        <v>1</v>
      </c>
      <c r="AI3288" s="85">
        <f t="shared" si="430"/>
        <v>1</v>
      </c>
      <c r="AJ3288" s="85">
        <f>IF(I3288&gt;Variables!$G$7,0,1)</f>
        <v>1</v>
      </c>
      <c r="AK3288" s="85">
        <f>IF(F3288&gt;Variables!$G$8,0,1)</f>
        <v>1</v>
      </c>
      <c r="AL3288" s="85">
        <f>IF(G3288&gt;Variables!$G$9,0,1)</f>
        <v>1</v>
      </c>
      <c r="AM3288" s="85">
        <f>IF(AND(K3288&gt;Variables!$G$10,K3288&lt;Variables!$G$11),0,1)</f>
        <v>1</v>
      </c>
      <c r="AN3288" s="103">
        <f>IF(H3288&lt;Variables!$G$13,1,0)</f>
        <v>0</v>
      </c>
      <c r="AO3288" s="101">
        <f>IF(R3288&lt;Variables!$G$12,0,1)</f>
        <v>0</v>
      </c>
      <c r="AP3288" s="86">
        <f t="shared" si="429"/>
        <v>1</v>
      </c>
      <c r="AR3288">
        <v>1</v>
      </c>
      <c r="AS3288">
        <v>0</v>
      </c>
      <c r="AT3288">
        <v>0</v>
      </c>
      <c r="AU3288">
        <v>0</v>
      </c>
      <c r="BA3288">
        <v>1.88</v>
      </c>
    </row>
    <row r="3289" spans="3:53" ht="12.75" x14ac:dyDescent="0.2">
      <c r="C3289" t="s">
        <v>785</v>
      </c>
      <c r="D3289" t="s">
        <v>769</v>
      </c>
      <c r="E3289">
        <v>41.61</v>
      </c>
      <c r="F3289">
        <v>6.5</v>
      </c>
      <c r="G3289">
        <v>3.45</v>
      </c>
      <c r="H3289">
        <v>-99999</v>
      </c>
      <c r="I3289">
        <v>443.06400000000002</v>
      </c>
      <c r="J3289" t="s">
        <v>78</v>
      </c>
      <c r="K3289">
        <v>72.72</v>
      </c>
      <c r="L3289">
        <v>-99999</v>
      </c>
      <c r="M3289">
        <v>-99999</v>
      </c>
      <c r="N3289">
        <v>-99999</v>
      </c>
      <c r="O3289">
        <v>-99999</v>
      </c>
      <c r="P3289">
        <v>221138</v>
      </c>
      <c r="Q3289">
        <v>192114</v>
      </c>
      <c r="R3289">
        <v>1.1499999999999999</v>
      </c>
      <c r="S3289">
        <v>29.553999999999998</v>
      </c>
      <c r="T3289">
        <v>5.6750000000000007</v>
      </c>
      <c r="U3289">
        <v>15.614800000000001</v>
      </c>
      <c r="V3289"/>
      <c r="AC3289">
        <v>42.74</v>
      </c>
      <c r="AD3289">
        <v>41.45</v>
      </c>
      <c r="AH3289" s="85">
        <f>IF(AND(M3289&lt;Variables!$G$6,M3289&gt;Variables!$G$5),0,1)</f>
        <v>1</v>
      </c>
      <c r="AI3289" s="85">
        <f t="shared" si="430"/>
        <v>1</v>
      </c>
      <c r="AJ3289" s="85">
        <f>IF(I3289&gt;Variables!$G$7,0,1)</f>
        <v>0</v>
      </c>
      <c r="AK3289" s="85">
        <f>IF(F3289&gt;Variables!$G$8,0,1)</f>
        <v>1</v>
      </c>
      <c r="AL3289" s="85">
        <f>IF(G3289&gt;Variables!$G$9,0,1)</f>
        <v>1</v>
      </c>
      <c r="AM3289" s="85">
        <f>IF(AND(K3289&gt;Variables!$G$10,K3289&lt;Variables!$G$11),0,1)</f>
        <v>0</v>
      </c>
      <c r="AN3289" s="103">
        <f>IF(H3289&lt;Variables!$G$13,1,0)</f>
        <v>1</v>
      </c>
      <c r="AO3289" s="101">
        <f>IF(R3289&lt;Variables!$G$12,0,1)</f>
        <v>0</v>
      </c>
      <c r="AP3289" s="86">
        <f t="shared" si="429"/>
        <v>1</v>
      </c>
      <c r="AR3289">
        <v>1</v>
      </c>
      <c r="AS3289">
        <v>0</v>
      </c>
      <c r="AT3289">
        <v>0</v>
      </c>
      <c r="AU3289">
        <v>0</v>
      </c>
      <c r="BA3289">
        <v>2</v>
      </c>
    </row>
    <row r="3290" spans="3:53" ht="12.75" x14ac:dyDescent="0.2">
      <c r="C3290" s="182" t="s">
        <v>786</v>
      </c>
      <c r="D3290" s="182" t="s">
        <v>769</v>
      </c>
      <c r="E3290" s="182">
        <v>41.61</v>
      </c>
      <c r="F3290" s="182">
        <v>6.5</v>
      </c>
      <c r="G3290" s="182">
        <v>3.45</v>
      </c>
      <c r="H3290" s="182">
        <v>-99999</v>
      </c>
      <c r="I3290" s="182">
        <v>443.06400000000002</v>
      </c>
      <c r="J3290" s="182" t="s">
        <v>78</v>
      </c>
      <c r="K3290" s="182">
        <v>72.72</v>
      </c>
      <c r="L3290" s="182">
        <v>41.609000000000002</v>
      </c>
      <c r="M3290" s="182">
        <v>0</v>
      </c>
      <c r="N3290" s="182">
        <v>41.609000000000002</v>
      </c>
      <c r="O3290" s="182">
        <v>0</v>
      </c>
      <c r="P3290" s="182">
        <v>221138</v>
      </c>
      <c r="Q3290" s="182">
        <v>192114</v>
      </c>
      <c r="R3290" s="182">
        <v>1.1499999999999999</v>
      </c>
      <c r="S3290" s="182">
        <v>28.22000000000001</v>
      </c>
      <c r="T3290" s="182">
        <v>5.6020000000000003</v>
      </c>
      <c r="U3290" s="182">
        <v>14.9992</v>
      </c>
      <c r="V3290" s="182">
        <f>1.849 + (0.01036 * K3290) + (0.1184 * M3290) - (0.002888 * K3290 * M3290)</f>
        <v>2.6023791999999997</v>
      </c>
      <c r="W3290" s="93"/>
      <c r="X3290" s="93"/>
      <c r="Y3290" s="93"/>
      <c r="Z3290" s="93"/>
      <c r="AA3290" s="93"/>
      <c r="AC3290">
        <v>42.74</v>
      </c>
      <c r="AD3290">
        <v>41.45</v>
      </c>
      <c r="AH3290" s="85">
        <f>IF(AND(M3290&lt;Variables!$G$6,M3290&gt;Variables!$G$5),0,1)</f>
        <v>1</v>
      </c>
      <c r="AI3290" s="85">
        <f t="shared" si="430"/>
        <v>1</v>
      </c>
      <c r="AJ3290" s="85">
        <f>IF(I3290&gt;Variables!$G$7,0,1)</f>
        <v>0</v>
      </c>
      <c r="AK3290" s="85">
        <f>IF(F3290&gt;Variables!$G$8,0,1)</f>
        <v>1</v>
      </c>
      <c r="AL3290" s="85">
        <f>IF(G3290&gt;Variables!$G$9,0,1)</f>
        <v>1</v>
      </c>
      <c r="AM3290" s="85">
        <f>IF(AND(K3290&gt;Variables!$G$10,K3290&lt;Variables!$G$11),0,1)</f>
        <v>0</v>
      </c>
      <c r="AN3290" s="103">
        <f>IF(H3290&lt;Variables!$G$13,1,0)</f>
        <v>1</v>
      </c>
      <c r="AO3290" s="101">
        <f>IF(R3290&lt;Variables!$G$12,0,1)</f>
        <v>0</v>
      </c>
      <c r="AP3290" s="86">
        <f t="shared" si="429"/>
        <v>1</v>
      </c>
      <c r="AR3290">
        <v>1</v>
      </c>
      <c r="AS3290">
        <v>0</v>
      </c>
      <c r="AT3290">
        <v>0</v>
      </c>
      <c r="AU3290">
        <v>0</v>
      </c>
      <c r="BA3290">
        <v>2</v>
      </c>
    </row>
    <row r="3291" spans="3:53" ht="12.75" x14ac:dyDescent="0.2">
      <c r="C3291" t="s">
        <v>786</v>
      </c>
      <c r="D3291" t="s">
        <v>273</v>
      </c>
      <c r="E3291">
        <v>5.71</v>
      </c>
      <c r="F3291">
        <v>7.53</v>
      </c>
      <c r="G3291">
        <v>5.83</v>
      </c>
      <c r="H3291">
        <v>2600</v>
      </c>
      <c r="I3291">
        <v>5.3140000000000001</v>
      </c>
      <c r="J3291" t="s">
        <v>76</v>
      </c>
      <c r="K3291">
        <v>55.32</v>
      </c>
      <c r="L3291">
        <v>5.7119999999999997</v>
      </c>
      <c r="M3291">
        <v>5.2521008403363337E-2</v>
      </c>
      <c r="N3291">
        <v>5.6945699999999988</v>
      </c>
      <c r="O3291">
        <v>0.35876282142463889</v>
      </c>
      <c r="P3291">
        <v>1405000</v>
      </c>
      <c r="Q3291">
        <v>2147000</v>
      </c>
      <c r="R3291">
        <v>0.65</v>
      </c>
      <c r="S3291">
        <v>28.22000000000001</v>
      </c>
      <c r="T3291">
        <v>5.6020000000000003</v>
      </c>
      <c r="U3291">
        <v>14.9992</v>
      </c>
      <c r="V3291">
        <f>1.849 + (0.01036 * K3291) + (0.1184 * M3291) - (0.002888 * K3291 * M3291)</f>
        <v>2.4199427126050419</v>
      </c>
      <c r="AC3291">
        <v>6.09</v>
      </c>
      <c r="AD3291">
        <v>5.7</v>
      </c>
      <c r="AH3291" s="85">
        <f>IF(AND(M3291&lt;Variables!$G$6,M3291&gt;Variables!$G$5),0,1)</f>
        <v>1</v>
      </c>
      <c r="AI3291" s="85">
        <f t="shared" si="430"/>
        <v>0</v>
      </c>
      <c r="AJ3291" s="85">
        <f>IF(I3291&gt;Variables!$G$7,0,1)</f>
        <v>0</v>
      </c>
      <c r="AK3291" s="85">
        <f>IF(F3291&gt;Variables!$G$8,0,1)</f>
        <v>1</v>
      </c>
      <c r="AL3291" s="85">
        <f>IF(G3291&gt;Variables!$G$9,0,1)</f>
        <v>1</v>
      </c>
      <c r="AM3291" s="85">
        <f>IF(AND(K3291&gt;Variables!$G$10,K3291&lt;Variables!$G$11),0,1)</f>
        <v>0</v>
      </c>
      <c r="AN3291" s="103">
        <f>IF(H3291&lt;Variables!$G$13,1,0)</f>
        <v>0</v>
      </c>
      <c r="AO3291" s="101">
        <f>IF(R3291&lt;Variables!$G$12,0,1)</f>
        <v>0</v>
      </c>
      <c r="AP3291" s="86">
        <f t="shared" si="429"/>
        <v>0</v>
      </c>
      <c r="AR3291">
        <v>1</v>
      </c>
      <c r="AS3291">
        <v>0</v>
      </c>
      <c r="AT3291">
        <v>0</v>
      </c>
      <c r="AU3291">
        <v>0</v>
      </c>
      <c r="BA3291">
        <v>2</v>
      </c>
    </row>
    <row r="3292" spans="3:53" ht="12.75" x14ac:dyDescent="0.2">
      <c r="C3292" t="s">
        <v>786</v>
      </c>
      <c r="D3292" t="s">
        <v>750</v>
      </c>
      <c r="E3292">
        <v>20.88</v>
      </c>
      <c r="F3292">
        <v>5.74</v>
      </c>
      <c r="G3292">
        <v>0.63</v>
      </c>
      <c r="H3292">
        <v>-99999</v>
      </c>
      <c r="I3292">
        <v>-50.634999999999998</v>
      </c>
      <c r="J3292" t="s">
        <v>76</v>
      </c>
      <c r="K3292">
        <v>53.95</v>
      </c>
      <c r="L3292">
        <v>20.885000000000002</v>
      </c>
      <c r="M3292">
        <v>7.1821881733304144E-2</v>
      </c>
      <c r="N3292">
        <v>20.946518181818181</v>
      </c>
      <c r="O3292">
        <v>-0.22208073635151651</v>
      </c>
      <c r="P3292">
        <v>167697</v>
      </c>
      <c r="Q3292">
        <v>8253</v>
      </c>
      <c r="R3292">
        <v>20.32</v>
      </c>
      <c r="S3292">
        <v>28.22000000000001</v>
      </c>
      <c r="T3292">
        <v>5.6020000000000003</v>
      </c>
      <c r="U3292">
        <v>14.9992</v>
      </c>
      <c r="V3292">
        <f>1.849 + (0.01036 * K3292) + (0.1184 * M3292) - (0.002888 * K3292 * M3292)</f>
        <v>2.4052353157768733</v>
      </c>
      <c r="AC3292">
        <v>20.91</v>
      </c>
      <c r="AD3292">
        <v>20.79</v>
      </c>
      <c r="AH3292" s="85">
        <f>IF(AND(M3292&lt;Variables!$G$6,M3292&gt;Variables!$G$5),0,1)</f>
        <v>1</v>
      </c>
      <c r="AI3292" s="85">
        <f t="shared" si="430"/>
        <v>1</v>
      </c>
      <c r="AJ3292" s="85">
        <f>IF(I3292&gt;Variables!$G$7,0,1)</f>
        <v>1</v>
      </c>
      <c r="AK3292" s="85">
        <f>IF(F3292&gt;Variables!$G$8,0,1)</f>
        <v>1</v>
      </c>
      <c r="AL3292" s="85">
        <f>IF(G3292&gt;Variables!$G$9,0,1)</f>
        <v>1</v>
      </c>
      <c r="AM3292" s="85">
        <f>IF(AND(K3292&gt;Variables!$G$10,K3292&lt;Variables!$G$11),0,1)</f>
        <v>0</v>
      </c>
      <c r="AN3292" s="103">
        <f>IF(H3292&lt;Variables!$G$13,1,0)</f>
        <v>1</v>
      </c>
      <c r="AO3292" s="101">
        <f>IF(R3292&lt;Variables!$G$12,0,1)</f>
        <v>1</v>
      </c>
      <c r="AP3292" s="86">
        <f t="shared" si="429"/>
        <v>0</v>
      </c>
      <c r="AR3292">
        <v>0</v>
      </c>
      <c r="AS3292">
        <v>0</v>
      </c>
      <c r="AT3292">
        <v>0</v>
      </c>
      <c r="AU3292">
        <v>0</v>
      </c>
      <c r="BA3292">
        <v>0</v>
      </c>
    </row>
    <row r="3293" spans="3:53" ht="12.75" x14ac:dyDescent="0.2">
      <c r="C3293" t="s">
        <v>786</v>
      </c>
      <c r="D3293" t="s">
        <v>775</v>
      </c>
      <c r="E3293">
        <v>50.74</v>
      </c>
      <c r="F3293">
        <v>25.15</v>
      </c>
      <c r="G3293">
        <v>23.98</v>
      </c>
      <c r="H3293">
        <v>90.25</v>
      </c>
      <c r="I3293">
        <v>-1.597</v>
      </c>
      <c r="J3293" t="s">
        <v>76</v>
      </c>
      <c r="K3293">
        <v>47.31</v>
      </c>
      <c r="L3293">
        <v>50.34384285714286</v>
      </c>
      <c r="M3293">
        <v>-2.0285357636300572</v>
      </c>
      <c r="N3293">
        <v>52.277700000000003</v>
      </c>
      <c r="O3293">
        <v>-5.6526970390816764</v>
      </c>
      <c r="P3293">
        <v>99530</v>
      </c>
      <c r="Q3293">
        <v>1280</v>
      </c>
      <c r="R3293">
        <v>77.760000000000005</v>
      </c>
      <c r="S3293">
        <v>28.22000000000001</v>
      </c>
      <c r="T3293">
        <v>5.6020000000000003</v>
      </c>
      <c r="U3293">
        <v>14.9992</v>
      </c>
      <c r="V3293">
        <f>1.849 + (0.01036 * K3293) + (0.1184 * M3293) - (0.002888 * K3293 * M3293)</f>
        <v>2.3761144034967536</v>
      </c>
      <c r="AC3293">
        <v>55</v>
      </c>
      <c r="AD3293">
        <v>49.5</v>
      </c>
      <c r="AH3293" s="85">
        <f>IF(AND(M3293&lt;Variables!$G$6,M3293&gt;Variables!$G$5),0,1)</f>
        <v>0</v>
      </c>
      <c r="AI3293" s="85">
        <f t="shared" si="430"/>
        <v>1</v>
      </c>
      <c r="AJ3293" s="85">
        <f>IF(I3293&gt;Variables!$G$7,0,1)</f>
        <v>1</v>
      </c>
      <c r="AK3293" s="85">
        <f>IF(F3293&gt;Variables!$G$8,0,1)</f>
        <v>0</v>
      </c>
      <c r="AL3293" s="85">
        <f>IF(G3293&gt;Variables!$G$9,0,1)</f>
        <v>0</v>
      </c>
      <c r="AM3293" s="85">
        <f>IF(AND(K3293&gt;Variables!$G$10,K3293&lt;Variables!$G$11),0,1)</f>
        <v>1</v>
      </c>
      <c r="AN3293" s="103">
        <f>IF(H3293&lt;Variables!$G$13,1,0)</f>
        <v>1</v>
      </c>
      <c r="AO3293" s="101">
        <f>IF(R3293&lt;Variables!$G$12,0,1)</f>
        <v>1</v>
      </c>
      <c r="AP3293" s="86">
        <f t="shared" si="429"/>
        <v>0</v>
      </c>
      <c r="AR3293">
        <v>0</v>
      </c>
      <c r="AS3293">
        <v>0</v>
      </c>
      <c r="AT3293">
        <v>1</v>
      </c>
      <c r="AU3293">
        <v>0</v>
      </c>
      <c r="BA3293">
        <v>-2.25</v>
      </c>
    </row>
    <row r="3294" spans="3:53" ht="12.75" x14ac:dyDescent="0.2">
      <c r="C3294" t="s">
        <v>786</v>
      </c>
      <c r="D3294" t="s">
        <v>777</v>
      </c>
      <c r="E3294">
        <v>18.98</v>
      </c>
      <c r="F3294">
        <v>5.66</v>
      </c>
      <c r="G3294">
        <v>1.06</v>
      </c>
      <c r="H3294">
        <v>-99999</v>
      </c>
      <c r="I3294">
        <v>-1.107</v>
      </c>
      <c r="J3294" t="s">
        <v>76</v>
      </c>
      <c r="K3294">
        <v>75.92</v>
      </c>
      <c r="L3294">
        <v>-99999</v>
      </c>
      <c r="M3294">
        <v>-99999</v>
      </c>
      <c r="N3294">
        <v>18.932500000000001</v>
      </c>
      <c r="O3294">
        <v>0.25089132444209389</v>
      </c>
      <c r="P3294">
        <v>15544</v>
      </c>
      <c r="Q3294">
        <v>66046</v>
      </c>
      <c r="R3294">
        <v>0.24</v>
      </c>
      <c r="S3294">
        <v>28.22000000000001</v>
      </c>
      <c r="T3294">
        <v>5.6020000000000003</v>
      </c>
      <c r="U3294">
        <v>14.9992</v>
      </c>
      <c r="V3294"/>
      <c r="AC3294">
        <v>18.98</v>
      </c>
      <c r="AD3294">
        <v>18.79</v>
      </c>
      <c r="AH3294" s="85">
        <f>IF(AND(M3294&lt;Variables!$G$6,M3294&gt;Variables!$G$5),0,1)</f>
        <v>1</v>
      </c>
      <c r="AI3294" s="85">
        <f t="shared" si="430"/>
        <v>1</v>
      </c>
      <c r="AJ3294" s="85">
        <f>IF(I3294&gt;Variables!$G$7,0,1)</f>
        <v>1</v>
      </c>
      <c r="AK3294" s="85">
        <f>IF(F3294&gt;Variables!$G$8,0,1)</f>
        <v>1</v>
      </c>
      <c r="AL3294" s="85">
        <f>IF(G3294&gt;Variables!$G$9,0,1)</f>
        <v>1</v>
      </c>
      <c r="AM3294" s="85">
        <f>IF(AND(K3294&gt;Variables!$G$10,K3294&lt;Variables!$G$11),0,1)</f>
        <v>1</v>
      </c>
      <c r="AN3294" s="103">
        <f>IF(H3294&lt;Variables!$G$13,1,0)</f>
        <v>1</v>
      </c>
      <c r="AO3294" s="101">
        <f>IF(R3294&lt;Variables!$G$12,0,1)</f>
        <v>0</v>
      </c>
      <c r="AP3294" s="86">
        <f t="shared" si="429"/>
        <v>0</v>
      </c>
      <c r="AR3294">
        <v>0</v>
      </c>
      <c r="AS3294">
        <v>0</v>
      </c>
      <c r="AT3294">
        <v>0</v>
      </c>
      <c r="AU3294">
        <v>0</v>
      </c>
      <c r="BA3294">
        <v>0</v>
      </c>
    </row>
    <row r="3295" spans="3:53" ht="12.75" x14ac:dyDescent="0.2">
      <c r="C3295" t="s">
        <v>786</v>
      </c>
      <c r="D3295" t="s">
        <v>740</v>
      </c>
      <c r="E3295">
        <v>6.56</v>
      </c>
      <c r="F3295">
        <v>5.78</v>
      </c>
      <c r="G3295">
        <v>2.0099999999999998</v>
      </c>
      <c r="H3295">
        <v>-99999</v>
      </c>
      <c r="I3295">
        <v>19.181000000000001</v>
      </c>
      <c r="J3295" t="s">
        <v>78</v>
      </c>
      <c r="K3295">
        <v>54.8</v>
      </c>
      <c r="L3295">
        <v>6.5595999999999997</v>
      </c>
      <c r="M3295">
        <v>0.30184767363863713</v>
      </c>
      <c r="N3295">
        <v>6.5554181818181823</v>
      </c>
      <c r="O3295">
        <v>0.36583201127171938</v>
      </c>
      <c r="P3295">
        <v>30581</v>
      </c>
      <c r="Q3295">
        <v>69528</v>
      </c>
      <c r="R3295">
        <v>0.44</v>
      </c>
      <c r="S3295">
        <v>28.22000000000001</v>
      </c>
      <c r="T3295">
        <v>5.6020000000000003</v>
      </c>
      <c r="U3295">
        <v>14.9992</v>
      </c>
      <c r="V3295">
        <f>1.849 + (0.01036 * K3295) + (0.1184 * M3295) - (0.002888 * K3295 * M3295)</f>
        <v>2.4046956272943474</v>
      </c>
      <c r="AC3295">
        <v>6.57</v>
      </c>
      <c r="AD3295">
        <v>6.52</v>
      </c>
      <c r="AH3295" s="85">
        <f>IF(AND(M3295&lt;Variables!$G$6,M3295&gt;Variables!$G$5),0,1)</f>
        <v>1</v>
      </c>
      <c r="AI3295" s="85">
        <f t="shared" si="430"/>
        <v>0</v>
      </c>
      <c r="AJ3295" s="85">
        <f>IF(I3295&gt;Variables!$G$7,0,1)</f>
        <v>0</v>
      </c>
      <c r="AK3295" s="85">
        <f>IF(F3295&gt;Variables!$G$8,0,1)</f>
        <v>1</v>
      </c>
      <c r="AL3295" s="85">
        <f>IF(G3295&gt;Variables!$G$9,0,1)</f>
        <v>1</v>
      </c>
      <c r="AM3295" s="85">
        <f>IF(AND(K3295&gt;Variables!$G$10,K3295&lt;Variables!$G$11),0,1)</f>
        <v>0</v>
      </c>
      <c r="AN3295" s="103">
        <f>IF(H3295&lt;Variables!$G$13,1,0)</f>
        <v>1</v>
      </c>
      <c r="AO3295" s="101">
        <f>IF(R3295&lt;Variables!$G$12,0,1)</f>
        <v>0</v>
      </c>
      <c r="AP3295" s="86">
        <f t="shared" si="429"/>
        <v>1</v>
      </c>
      <c r="AR3295">
        <v>0</v>
      </c>
      <c r="AS3295">
        <v>0</v>
      </c>
      <c r="AT3295">
        <v>0</v>
      </c>
      <c r="AU3295">
        <v>0</v>
      </c>
      <c r="BA3295">
        <v>0</v>
      </c>
    </row>
    <row r="3296" spans="3:53" ht="12.75" x14ac:dyDescent="0.2">
      <c r="C3296" t="s">
        <v>786</v>
      </c>
      <c r="D3296" t="s">
        <v>463</v>
      </c>
      <c r="E3296">
        <v>87.94</v>
      </c>
      <c r="F3296">
        <v>8.75</v>
      </c>
      <c r="G3296">
        <v>6.85</v>
      </c>
      <c r="H3296">
        <v>2540</v>
      </c>
      <c r="I3296">
        <v>-13.881</v>
      </c>
      <c r="J3296" t="s">
        <v>78</v>
      </c>
      <c r="K3296">
        <v>42.48</v>
      </c>
      <c r="L3296">
        <v>88.070555555555558</v>
      </c>
      <c r="M3296">
        <v>-0.14823973203303409</v>
      </c>
      <c r="N3296">
        <v>88.378987499999994</v>
      </c>
      <c r="O3296">
        <v>-0.49671026158790982</v>
      </c>
      <c r="P3296">
        <v>111565</v>
      </c>
      <c r="Q3296">
        <v>197425</v>
      </c>
      <c r="R3296">
        <v>0.56999999999999995</v>
      </c>
      <c r="S3296">
        <v>28.22000000000001</v>
      </c>
      <c r="T3296">
        <v>5.6020000000000003</v>
      </c>
      <c r="U3296">
        <v>14.9992</v>
      </c>
      <c r="V3296">
        <f>1.849 + (0.01036 * K3296) + (0.1184 * M3296) - (0.002888 * K3296 * M3296)</f>
        <v>2.2897275981101011</v>
      </c>
      <c r="AC3296">
        <v>89.06</v>
      </c>
      <c r="AD3296">
        <v>85.55</v>
      </c>
      <c r="AH3296" s="85">
        <f>IF(AND(M3296&lt;Variables!$G$6,M3296&gt;Variables!$G$5),0,1)</f>
        <v>1</v>
      </c>
      <c r="AI3296" s="85">
        <f t="shared" si="430"/>
        <v>1</v>
      </c>
      <c r="AJ3296" s="85">
        <f>IF(I3296&gt;Variables!$G$7,0,1)</f>
        <v>1</v>
      </c>
      <c r="AK3296" s="85">
        <f>IF(F3296&gt;Variables!$G$8,0,1)</f>
        <v>1</v>
      </c>
      <c r="AL3296" s="85">
        <f>IF(G3296&gt;Variables!$G$9,0,1)</f>
        <v>1</v>
      </c>
      <c r="AM3296" s="85">
        <f>IF(AND(K3296&gt;Variables!$G$10,K3296&lt;Variables!$G$11),0,1)</f>
        <v>1</v>
      </c>
      <c r="AN3296" s="103">
        <f>IF(H3296&lt;Variables!$G$13,1,0)</f>
        <v>0</v>
      </c>
      <c r="AO3296" s="101">
        <f>IF(R3296&lt;Variables!$G$12,0,1)</f>
        <v>0</v>
      </c>
      <c r="AP3296" s="86">
        <f t="shared" si="429"/>
        <v>1</v>
      </c>
      <c r="AR3296">
        <v>0</v>
      </c>
      <c r="AS3296">
        <v>0</v>
      </c>
      <c r="AT3296">
        <v>1</v>
      </c>
      <c r="AU3296">
        <v>0</v>
      </c>
      <c r="BA3296">
        <v>-2.25</v>
      </c>
    </row>
    <row r="3297" spans="3:53" ht="12.75" x14ac:dyDescent="0.2">
      <c r="C3297" t="s">
        <v>786</v>
      </c>
      <c r="D3297" t="s">
        <v>787</v>
      </c>
      <c r="E3297">
        <v>11.89</v>
      </c>
      <c r="F3297">
        <v>5.9</v>
      </c>
      <c r="G3297">
        <v>0.06</v>
      </c>
      <c r="H3297">
        <v>-99999</v>
      </c>
      <c r="I3297">
        <v>0</v>
      </c>
      <c r="J3297" t="s">
        <v>78</v>
      </c>
      <c r="K3297">
        <v>-99999</v>
      </c>
      <c r="L3297">
        <v>11.887499999999999</v>
      </c>
      <c r="M3297">
        <v>2.8180862250271919E-2</v>
      </c>
      <c r="N3297">
        <v>11.887499999999999</v>
      </c>
      <c r="O3297">
        <v>2.8180862250271919E-2</v>
      </c>
      <c r="P3297">
        <v>300000</v>
      </c>
      <c r="Q3297">
        <v>23400</v>
      </c>
      <c r="R3297">
        <v>12.82</v>
      </c>
      <c r="S3297">
        <v>28.22000000000001</v>
      </c>
      <c r="T3297">
        <v>5.6020000000000003</v>
      </c>
      <c r="U3297">
        <v>14.9992</v>
      </c>
      <c r="V3297"/>
      <c r="AC3297">
        <v>-99999</v>
      </c>
      <c r="AD3297">
        <v>-99999</v>
      </c>
      <c r="AH3297" s="85">
        <f>IF(AND(M3297&lt;Variables!$G$6,M3297&gt;Variables!$G$5),0,1)</f>
        <v>1</v>
      </c>
      <c r="AI3297" s="85">
        <f t="shared" si="430"/>
        <v>1</v>
      </c>
      <c r="AJ3297" s="85">
        <f>IF(I3297&gt;Variables!$G$7,0,1)</f>
        <v>1</v>
      </c>
      <c r="AK3297" s="85">
        <f>IF(F3297&gt;Variables!$G$8,0,1)</f>
        <v>1</v>
      </c>
      <c r="AL3297" s="85">
        <f>IF(G3297&gt;Variables!$G$9,0,1)</f>
        <v>1</v>
      </c>
      <c r="AM3297" s="85">
        <f>IF(AND(K3297&gt;Variables!$G$10,K3297&lt;Variables!$G$11),0,1)</f>
        <v>1</v>
      </c>
      <c r="AN3297" s="103">
        <f>IF(H3297&lt;Variables!$G$13,1,0)</f>
        <v>1</v>
      </c>
      <c r="AO3297" s="101">
        <f>IF(R3297&lt;Variables!$G$12,0,1)</f>
        <v>1</v>
      </c>
      <c r="AP3297" s="86">
        <f t="shared" si="429"/>
        <v>1</v>
      </c>
      <c r="AR3297">
        <v>0</v>
      </c>
      <c r="AS3297">
        <v>0</v>
      </c>
      <c r="AT3297">
        <v>0</v>
      </c>
      <c r="AU3297">
        <v>0</v>
      </c>
      <c r="BA3297">
        <v>0</v>
      </c>
    </row>
    <row r="3298" spans="3:53" ht="12.75" x14ac:dyDescent="0.2">
      <c r="C3298" t="s">
        <v>786</v>
      </c>
      <c r="D3298" t="s">
        <v>766</v>
      </c>
      <c r="E3298">
        <v>3.78</v>
      </c>
      <c r="F3298">
        <v>21.31</v>
      </c>
      <c r="G3298">
        <v>15</v>
      </c>
      <c r="H3298">
        <v>329.91</v>
      </c>
      <c r="I3298">
        <v>-84.450999999999993</v>
      </c>
      <c r="J3298" t="s">
        <v>76</v>
      </c>
      <c r="K3298">
        <v>37.51</v>
      </c>
      <c r="L3298">
        <v>3.8110200000000001</v>
      </c>
      <c r="M3298">
        <v>-1.0264968433647701</v>
      </c>
      <c r="N3298">
        <v>3.8158500000000002</v>
      </c>
      <c r="O3298">
        <v>-1.15177483391642</v>
      </c>
      <c r="P3298">
        <v>19790000</v>
      </c>
      <c r="Q3298">
        <v>8790000</v>
      </c>
      <c r="R3298">
        <v>2.25</v>
      </c>
      <c r="S3298">
        <v>28.22000000000001</v>
      </c>
      <c r="T3298">
        <v>5.6020000000000003</v>
      </c>
      <c r="U3298">
        <v>14.9992</v>
      </c>
      <c r="V3298">
        <f t="shared" ref="V3298:V3321" si="432">1.849 + (0.01036 * K3298) + (0.1184 * M3298) - (0.002888 * K3298 * M3298)</f>
        <v>2.2272656271108522</v>
      </c>
      <c r="AC3298">
        <v>3.79</v>
      </c>
      <c r="AD3298">
        <v>3.49</v>
      </c>
      <c r="AH3298" s="85">
        <f>IF(AND(M3298&lt;Variables!$G$6,M3298&gt;Variables!$G$5),0,1)</f>
        <v>1</v>
      </c>
      <c r="AI3298" s="85">
        <f t="shared" si="430"/>
        <v>1</v>
      </c>
      <c r="AJ3298" s="85">
        <f>IF(I3298&gt;Variables!$G$7,0,1)</f>
        <v>1</v>
      </c>
      <c r="AK3298" s="85">
        <f>IF(F3298&gt;Variables!$G$8,0,1)</f>
        <v>0</v>
      </c>
      <c r="AL3298" s="85">
        <f>IF(G3298&gt;Variables!$G$9,0,1)</f>
        <v>0</v>
      </c>
      <c r="AM3298" s="85">
        <f>IF(AND(K3298&gt;Variables!$G$10,K3298&lt;Variables!$G$11),0,1)</f>
        <v>1</v>
      </c>
      <c r="AN3298" s="103">
        <f>IF(H3298&lt;Variables!$G$13,1,0)</f>
        <v>1</v>
      </c>
      <c r="AO3298" s="101">
        <f>IF(R3298&lt;Variables!$G$12,0,1)</f>
        <v>1</v>
      </c>
      <c r="AP3298" s="86">
        <f t="shared" si="429"/>
        <v>0</v>
      </c>
      <c r="AR3298">
        <v>0</v>
      </c>
      <c r="AS3298">
        <v>0</v>
      </c>
      <c r="AT3298">
        <v>1</v>
      </c>
      <c r="AU3298">
        <v>0</v>
      </c>
      <c r="BA3298">
        <v>-2.25</v>
      </c>
    </row>
    <row r="3299" spans="3:53" ht="12.75" x14ac:dyDescent="0.2">
      <c r="C3299" t="s">
        <v>786</v>
      </c>
      <c r="D3299" t="s">
        <v>784</v>
      </c>
      <c r="E3299">
        <v>5.67</v>
      </c>
      <c r="F3299">
        <v>7.48</v>
      </c>
      <c r="G3299">
        <v>0.89</v>
      </c>
      <c r="H3299">
        <v>-99999</v>
      </c>
      <c r="I3299">
        <v>-0.249</v>
      </c>
      <c r="J3299" t="s">
        <v>76</v>
      </c>
      <c r="K3299">
        <v>70.790000000000006</v>
      </c>
      <c r="L3299">
        <v>5.68</v>
      </c>
      <c r="M3299">
        <v>8.8028169014082627E-2</v>
      </c>
      <c r="N3299">
        <v>5.7</v>
      </c>
      <c r="O3299">
        <v>-0.26315789473685208</v>
      </c>
      <c r="P3299">
        <v>16866</v>
      </c>
      <c r="Q3299">
        <v>68789</v>
      </c>
      <c r="R3299">
        <v>0.25</v>
      </c>
      <c r="S3299">
        <v>28.22000000000001</v>
      </c>
      <c r="T3299">
        <v>5.6020000000000003</v>
      </c>
      <c r="U3299">
        <v>14.9992</v>
      </c>
      <c r="V3299">
        <f t="shared" si="432"/>
        <v>2.5748103225352117</v>
      </c>
      <c r="AC3299">
        <v>5.71</v>
      </c>
      <c r="AD3299">
        <v>5.65</v>
      </c>
      <c r="AH3299" s="85">
        <f>IF(AND(M3299&lt;Variables!$G$6,M3299&gt;Variables!$G$5),0,1)</f>
        <v>1</v>
      </c>
      <c r="AI3299" s="85">
        <f t="shared" si="430"/>
        <v>1</v>
      </c>
      <c r="AJ3299" s="85">
        <f>IF(I3299&gt;Variables!$G$7,0,1)</f>
        <v>1</v>
      </c>
      <c r="AK3299" s="85">
        <f>IF(F3299&gt;Variables!$G$8,0,1)</f>
        <v>1</v>
      </c>
      <c r="AL3299" s="85">
        <f>IF(G3299&gt;Variables!$G$9,0,1)</f>
        <v>1</v>
      </c>
      <c r="AM3299" s="85">
        <f>IF(AND(K3299&gt;Variables!$G$10,K3299&lt;Variables!$G$11),0,1)</f>
        <v>0</v>
      </c>
      <c r="AN3299" s="103">
        <f>IF(H3299&lt;Variables!$G$13,1,0)</f>
        <v>1</v>
      </c>
      <c r="AO3299" s="101">
        <f>IF(R3299&lt;Variables!$G$12,0,1)</f>
        <v>0</v>
      </c>
      <c r="AP3299" s="86">
        <f t="shared" si="429"/>
        <v>0</v>
      </c>
      <c r="AR3299">
        <v>0</v>
      </c>
      <c r="AS3299">
        <v>0</v>
      </c>
      <c r="AT3299">
        <v>0</v>
      </c>
      <c r="AU3299">
        <v>0</v>
      </c>
      <c r="BA3299">
        <v>0</v>
      </c>
    </row>
    <row r="3300" spans="3:53" ht="12.75" x14ac:dyDescent="0.2">
      <c r="C3300" t="s">
        <v>786</v>
      </c>
      <c r="D3300" t="s">
        <v>735</v>
      </c>
      <c r="E3300">
        <v>3.33</v>
      </c>
      <c r="F3300">
        <v>35.200000000000003</v>
      </c>
      <c r="G3300">
        <v>0.86</v>
      </c>
      <c r="H3300">
        <v>147.05000000000001</v>
      </c>
      <c r="I3300">
        <v>-11.122</v>
      </c>
      <c r="J3300" t="s">
        <v>76</v>
      </c>
      <c r="K3300">
        <v>27.3</v>
      </c>
      <c r="L3300">
        <v>3.5597650000000001</v>
      </c>
      <c r="M3300">
        <v>-5.0864312672325349</v>
      </c>
      <c r="N3300">
        <v>3.728062</v>
      </c>
      <c r="O3300">
        <v>-9.3711424327170576</v>
      </c>
      <c r="P3300">
        <v>104470000</v>
      </c>
      <c r="Q3300">
        <v>2260000</v>
      </c>
      <c r="R3300">
        <v>46.23</v>
      </c>
      <c r="S3300">
        <v>28.22000000000001</v>
      </c>
      <c r="T3300">
        <v>5.6020000000000003</v>
      </c>
      <c r="U3300">
        <v>14.9992</v>
      </c>
      <c r="V3300">
        <f t="shared" si="432"/>
        <v>1.9306209865033224</v>
      </c>
      <c r="AC3300">
        <v>3.88</v>
      </c>
      <c r="AD3300">
        <v>3.11</v>
      </c>
      <c r="AH3300" s="85">
        <f>IF(AND(M3300&lt;Variables!$G$6,M3300&gt;Variables!$G$5),0,1)</f>
        <v>1</v>
      </c>
      <c r="AI3300" s="85">
        <f t="shared" si="430"/>
        <v>1</v>
      </c>
      <c r="AJ3300" s="85">
        <f>IF(I3300&gt;Variables!$G$7,0,1)</f>
        <v>1</v>
      </c>
      <c r="AK3300" s="85">
        <f>IF(F3300&gt;Variables!$G$8,0,1)</f>
        <v>0</v>
      </c>
      <c r="AL3300" s="85">
        <f>IF(G3300&gt;Variables!$G$9,0,1)</f>
        <v>1</v>
      </c>
      <c r="AM3300" s="85">
        <f>IF(AND(K3300&gt;Variables!$G$10,K3300&lt;Variables!$G$11),0,1)</f>
        <v>1</v>
      </c>
      <c r="AN3300" s="103">
        <f>IF(H3300&lt;Variables!$G$13,1,0)</f>
        <v>1</v>
      </c>
      <c r="AO3300" s="101">
        <f>IF(R3300&lt;Variables!$G$12,0,1)</f>
        <v>1</v>
      </c>
      <c r="AP3300" s="86">
        <f t="shared" si="429"/>
        <v>0</v>
      </c>
      <c r="AR3300">
        <v>0</v>
      </c>
      <c r="AS3300">
        <v>0</v>
      </c>
      <c r="AT3300">
        <v>1</v>
      </c>
      <c r="AU3300">
        <v>0</v>
      </c>
      <c r="BA3300">
        <v>-2.25</v>
      </c>
    </row>
    <row r="3301" spans="3:53" ht="12.75" x14ac:dyDescent="0.2">
      <c r="C3301" t="s">
        <v>786</v>
      </c>
      <c r="D3301" t="s">
        <v>741</v>
      </c>
      <c r="E3301">
        <v>11.93</v>
      </c>
      <c r="F3301">
        <v>29.73</v>
      </c>
      <c r="G3301">
        <v>3.57</v>
      </c>
      <c r="H3301">
        <v>204.42</v>
      </c>
      <c r="I3301">
        <v>11.574</v>
      </c>
      <c r="J3301" t="s">
        <v>76</v>
      </c>
      <c r="K3301">
        <v>57.02</v>
      </c>
      <c r="L3301">
        <v>11.92389473684211</v>
      </c>
      <c r="M3301">
        <v>9.3134528633346314E-2</v>
      </c>
      <c r="N3301">
        <v>11.924758695652169</v>
      </c>
      <c r="O3301">
        <v>8.5882696742242165E-2</v>
      </c>
      <c r="P3301">
        <v>2340000</v>
      </c>
      <c r="Q3301">
        <v>83360</v>
      </c>
      <c r="R3301">
        <v>28.07</v>
      </c>
      <c r="S3301">
        <v>28.22000000000001</v>
      </c>
      <c r="T3301">
        <v>5.6020000000000003</v>
      </c>
      <c r="U3301">
        <v>14.9992</v>
      </c>
      <c r="V3301">
        <f t="shared" si="432"/>
        <v>2.4354175151743074</v>
      </c>
      <c r="AC3301">
        <v>12</v>
      </c>
      <c r="AD3301">
        <v>11.87</v>
      </c>
      <c r="AH3301" s="85">
        <f>IF(AND(M3301&lt;Variables!$G$6,M3301&gt;Variables!$G$5),0,1)</f>
        <v>1</v>
      </c>
      <c r="AI3301" s="85">
        <f t="shared" si="430"/>
        <v>1</v>
      </c>
      <c r="AJ3301" s="85">
        <f>IF(I3301&gt;Variables!$G$7,0,1)</f>
        <v>0</v>
      </c>
      <c r="AK3301" s="85">
        <f>IF(F3301&gt;Variables!$G$8,0,1)</f>
        <v>0</v>
      </c>
      <c r="AL3301" s="85">
        <f>IF(G3301&gt;Variables!$G$9,0,1)</f>
        <v>1</v>
      </c>
      <c r="AM3301" s="85">
        <f>IF(AND(K3301&gt;Variables!$G$10,K3301&lt;Variables!$G$11),0,1)</f>
        <v>0</v>
      </c>
      <c r="AN3301" s="103">
        <f>IF(H3301&lt;Variables!$G$13,1,0)</f>
        <v>1</v>
      </c>
      <c r="AO3301" s="101">
        <f>IF(R3301&lt;Variables!$G$12,0,1)</f>
        <v>1</v>
      </c>
      <c r="AP3301" s="86">
        <f t="shared" si="429"/>
        <v>0</v>
      </c>
      <c r="AR3301">
        <v>0</v>
      </c>
      <c r="AS3301">
        <v>0</v>
      </c>
      <c r="AT3301">
        <v>0</v>
      </c>
      <c r="AU3301">
        <v>1</v>
      </c>
      <c r="BA3301">
        <v>7.0000000000000007E-2</v>
      </c>
    </row>
    <row r="3302" spans="3:53" ht="12.75" x14ac:dyDescent="0.2">
      <c r="C3302" t="s">
        <v>786</v>
      </c>
      <c r="D3302" t="s">
        <v>697</v>
      </c>
      <c r="E3302">
        <v>3.75</v>
      </c>
      <c r="F3302">
        <v>30.69</v>
      </c>
      <c r="G3302">
        <v>17.829999999999998</v>
      </c>
      <c r="H3302">
        <v>-99999</v>
      </c>
      <c r="I3302">
        <v>-21.986999999999998</v>
      </c>
      <c r="J3302" t="s">
        <v>78</v>
      </c>
      <c r="K3302">
        <v>46.32</v>
      </c>
      <c r="L3302">
        <v>3.734666666666667</v>
      </c>
      <c r="M3302">
        <v>-0.92823991431632036</v>
      </c>
      <c r="N3302">
        <v>3.8457407407407409</v>
      </c>
      <c r="O3302">
        <v>-3.7896662974912112</v>
      </c>
      <c r="P3302">
        <v>177032</v>
      </c>
      <c r="Q3302">
        <v>53701</v>
      </c>
      <c r="R3302">
        <v>3.3</v>
      </c>
      <c r="S3302">
        <v>28.22000000000001</v>
      </c>
      <c r="T3302">
        <v>5.6020000000000003</v>
      </c>
      <c r="U3302">
        <v>14.9992</v>
      </c>
      <c r="V3302">
        <f t="shared" si="432"/>
        <v>2.3431442524812569</v>
      </c>
      <c r="AC3302">
        <v>4.42</v>
      </c>
      <c r="AD3302">
        <v>3.6</v>
      </c>
      <c r="AH3302" s="85">
        <f>IF(AND(M3302&lt;Variables!$G$6,M3302&gt;Variables!$G$5),0,1)</f>
        <v>1</v>
      </c>
      <c r="AI3302" s="85">
        <f t="shared" si="430"/>
        <v>1</v>
      </c>
      <c r="AJ3302" s="85">
        <f>IF(I3302&gt;Variables!$G$7,0,1)</f>
        <v>1</v>
      </c>
      <c r="AK3302" s="85">
        <f>IF(F3302&gt;Variables!$G$8,0,1)</f>
        <v>0</v>
      </c>
      <c r="AL3302" s="85">
        <f>IF(G3302&gt;Variables!$G$9,0,1)</f>
        <v>0</v>
      </c>
      <c r="AM3302" s="85">
        <f>IF(AND(K3302&gt;Variables!$G$10,K3302&lt;Variables!$G$11),0,1)</f>
        <v>1</v>
      </c>
      <c r="AN3302" s="103">
        <f>IF(H3302&lt;Variables!$G$13,1,0)</f>
        <v>1</v>
      </c>
      <c r="AO3302" s="101">
        <f>IF(R3302&lt;Variables!$G$12,0,1)</f>
        <v>1</v>
      </c>
      <c r="AP3302" s="86">
        <f t="shared" si="429"/>
        <v>1</v>
      </c>
      <c r="AR3302">
        <v>1</v>
      </c>
      <c r="AS3302">
        <v>0</v>
      </c>
      <c r="AT3302">
        <v>0</v>
      </c>
      <c r="AU3302">
        <v>0</v>
      </c>
      <c r="BA3302">
        <v>2</v>
      </c>
    </row>
    <row r="3303" spans="3:53" ht="12.75" x14ac:dyDescent="0.2">
      <c r="C3303" t="s">
        <v>786</v>
      </c>
      <c r="D3303" t="s">
        <v>763</v>
      </c>
      <c r="E3303">
        <v>30.2</v>
      </c>
      <c r="F3303">
        <v>25.99</v>
      </c>
      <c r="G3303">
        <v>18.989999999999998</v>
      </c>
      <c r="H3303">
        <v>727.98</v>
      </c>
      <c r="I3303">
        <v>318.73899999999998</v>
      </c>
      <c r="J3303" t="s">
        <v>78</v>
      </c>
      <c r="K3303">
        <v>77.510000000000005</v>
      </c>
      <c r="L3303">
        <v>29.736975000000001</v>
      </c>
      <c r="M3303">
        <v>2.633169648224134</v>
      </c>
      <c r="N3303">
        <v>29.32512916666667</v>
      </c>
      <c r="O3303">
        <v>4.0745628997655734</v>
      </c>
      <c r="P3303">
        <v>1150000</v>
      </c>
      <c r="Q3303">
        <v>262270</v>
      </c>
      <c r="R3303">
        <v>4.38</v>
      </c>
      <c r="S3303">
        <v>28.22000000000001</v>
      </c>
      <c r="T3303">
        <v>5.6020000000000003</v>
      </c>
      <c r="U3303">
        <v>14.9992</v>
      </c>
      <c r="V3303">
        <f t="shared" si="432"/>
        <v>2.3743388097447711</v>
      </c>
      <c r="AC3303">
        <v>30.9499</v>
      </c>
      <c r="AD3303">
        <v>29.07</v>
      </c>
      <c r="AH3303" s="85">
        <f>IF(AND(M3303&lt;Variables!$G$6,M3303&gt;Variables!$G$5),0,1)</f>
        <v>1</v>
      </c>
      <c r="AI3303" s="85">
        <f t="shared" si="430"/>
        <v>0</v>
      </c>
      <c r="AJ3303" s="85">
        <f>IF(I3303&gt;Variables!$G$7,0,1)</f>
        <v>0</v>
      </c>
      <c r="AK3303" s="85">
        <f>IF(F3303&gt;Variables!$G$8,0,1)</f>
        <v>0</v>
      </c>
      <c r="AL3303" s="85">
        <f>IF(G3303&gt;Variables!$G$9,0,1)</f>
        <v>0</v>
      </c>
      <c r="AM3303" s="85">
        <f>IF(AND(K3303&gt;Variables!$G$10,K3303&lt;Variables!$G$11),0,1)</f>
        <v>1</v>
      </c>
      <c r="AN3303" s="103">
        <f>IF(H3303&lt;Variables!$G$13,1,0)</f>
        <v>1</v>
      </c>
      <c r="AO3303" s="101">
        <f>IF(R3303&lt;Variables!$G$12,0,1)</f>
        <v>1</v>
      </c>
      <c r="AP3303" s="86">
        <f t="shared" si="429"/>
        <v>1</v>
      </c>
      <c r="AR3303">
        <v>1</v>
      </c>
      <c r="AS3303">
        <v>0</v>
      </c>
      <c r="AT3303">
        <v>0</v>
      </c>
      <c r="AU3303">
        <v>0</v>
      </c>
      <c r="BA3303">
        <v>2</v>
      </c>
    </row>
    <row r="3304" spans="3:53" ht="12.75" x14ac:dyDescent="0.2">
      <c r="C3304" t="s">
        <v>786</v>
      </c>
      <c r="D3304" t="s">
        <v>746</v>
      </c>
      <c r="E3304">
        <v>5.31</v>
      </c>
      <c r="F3304">
        <v>22.29</v>
      </c>
      <c r="G3304">
        <v>-7.14</v>
      </c>
      <c r="H3304">
        <v>1580</v>
      </c>
      <c r="I3304">
        <v>18.620999999999999</v>
      </c>
      <c r="J3304" t="s">
        <v>78</v>
      </c>
      <c r="K3304">
        <v>51.86</v>
      </c>
      <c r="L3304">
        <v>5.3207299999999993</v>
      </c>
      <c r="M3304">
        <v>0.17422421359476581</v>
      </c>
      <c r="N3304">
        <v>5.2763679999999997</v>
      </c>
      <c r="O3304">
        <v>1.016456774811771</v>
      </c>
      <c r="P3304">
        <v>37940000</v>
      </c>
      <c r="Q3304">
        <v>17170000</v>
      </c>
      <c r="R3304">
        <v>2.21</v>
      </c>
      <c r="S3304">
        <v>28.22000000000001</v>
      </c>
      <c r="T3304">
        <v>5.6020000000000003</v>
      </c>
      <c r="U3304">
        <v>14.9992</v>
      </c>
      <c r="V3304">
        <f t="shared" si="432"/>
        <v>2.3808038937228533</v>
      </c>
      <c r="AC3304">
        <v>5.5250000000000004</v>
      </c>
      <c r="AD3304">
        <v>5.18</v>
      </c>
      <c r="AH3304" s="85">
        <f>IF(AND(M3304&lt;Variables!$G$6,M3304&gt;Variables!$G$5),0,1)</f>
        <v>1</v>
      </c>
      <c r="AI3304" s="85">
        <f t="shared" si="430"/>
        <v>0</v>
      </c>
      <c r="AJ3304" s="85">
        <f>IF(I3304&gt;Variables!$G$7,0,1)</f>
        <v>0</v>
      </c>
      <c r="AK3304" s="85">
        <f>IF(F3304&gt;Variables!$G$8,0,1)</f>
        <v>0</v>
      </c>
      <c r="AL3304" s="85">
        <f>IF(G3304&gt;Variables!$G$9,0,1)</f>
        <v>1</v>
      </c>
      <c r="AM3304" s="85">
        <f>IF(AND(K3304&gt;Variables!$G$10,K3304&lt;Variables!$G$11),0,1)</f>
        <v>0</v>
      </c>
      <c r="AN3304" s="103">
        <f>IF(H3304&lt;Variables!$G$13,1,0)</f>
        <v>1</v>
      </c>
      <c r="AO3304" s="101">
        <f>IF(R3304&lt;Variables!$G$12,0,1)</f>
        <v>1</v>
      </c>
      <c r="AP3304" s="86">
        <f t="shared" si="429"/>
        <v>1</v>
      </c>
      <c r="AR3304">
        <v>0</v>
      </c>
      <c r="AS3304">
        <v>0</v>
      </c>
      <c r="AT3304">
        <v>1</v>
      </c>
      <c r="AU3304">
        <v>0</v>
      </c>
      <c r="BA3304">
        <v>-1.36</v>
      </c>
    </row>
    <row r="3305" spans="3:53" ht="12.75" x14ac:dyDescent="0.2">
      <c r="C3305" t="s">
        <v>786</v>
      </c>
      <c r="D3305" t="s">
        <v>748</v>
      </c>
      <c r="E3305">
        <v>13.78</v>
      </c>
      <c r="F3305">
        <v>20.23</v>
      </c>
      <c r="G3305">
        <v>-3.68</v>
      </c>
      <c r="H3305">
        <v>1460</v>
      </c>
      <c r="I3305">
        <v>-67.152000000000001</v>
      </c>
      <c r="J3305" t="s">
        <v>78</v>
      </c>
      <c r="K3305">
        <v>35.35</v>
      </c>
      <c r="L3305">
        <v>14.267424999999999</v>
      </c>
      <c r="M3305">
        <v>-2.8556309214872222</v>
      </c>
      <c r="N3305">
        <v>14.222766</v>
      </c>
      <c r="O3305">
        <v>-2.5506009168680852</v>
      </c>
      <c r="P3305">
        <v>101970000</v>
      </c>
      <c r="Q3305">
        <v>12270000</v>
      </c>
      <c r="R3305">
        <v>8.31</v>
      </c>
      <c r="S3305">
        <v>28.22000000000001</v>
      </c>
      <c r="T3305">
        <v>5.6020000000000003</v>
      </c>
      <c r="U3305">
        <v>14.9992</v>
      </c>
      <c r="V3305">
        <f t="shared" si="432"/>
        <v>2.1686529441752804</v>
      </c>
      <c r="AC3305">
        <v>15.7</v>
      </c>
      <c r="AD3305">
        <v>13.32</v>
      </c>
      <c r="AH3305" s="85">
        <f>IF(AND(M3305&lt;Variables!$G$6,M3305&gt;Variables!$G$5),0,1)</f>
        <v>0</v>
      </c>
      <c r="AI3305" s="85">
        <f t="shared" si="430"/>
        <v>0</v>
      </c>
      <c r="AJ3305" s="85">
        <f>IF(I3305&gt;Variables!$G$7,0,1)</f>
        <v>1</v>
      </c>
      <c r="AK3305" s="85">
        <f>IF(F3305&gt;Variables!$G$8,0,1)</f>
        <v>0</v>
      </c>
      <c r="AL3305" s="85">
        <f>IF(G3305&gt;Variables!$G$9,0,1)</f>
        <v>1</v>
      </c>
      <c r="AM3305" s="85">
        <f>IF(AND(K3305&gt;Variables!$G$10,K3305&lt;Variables!$G$11),0,1)</f>
        <v>1</v>
      </c>
      <c r="AN3305" s="103">
        <f>IF(H3305&lt;Variables!$G$13,1,0)</f>
        <v>1</v>
      </c>
      <c r="AO3305" s="101">
        <f>IF(R3305&lt;Variables!$G$12,0,1)</f>
        <v>1</v>
      </c>
      <c r="AP3305" s="86">
        <f t="shared" si="429"/>
        <v>1</v>
      </c>
      <c r="AR3305">
        <v>0</v>
      </c>
      <c r="AS3305">
        <v>0</v>
      </c>
      <c r="AT3305">
        <v>1</v>
      </c>
      <c r="AU3305">
        <v>0</v>
      </c>
      <c r="BA3305">
        <v>-2.25</v>
      </c>
    </row>
    <row r="3306" spans="3:53" ht="12.75" x14ac:dyDescent="0.2">
      <c r="C3306" t="s">
        <v>786</v>
      </c>
      <c r="D3306" t="s">
        <v>743</v>
      </c>
      <c r="E3306">
        <v>58.72</v>
      </c>
      <c r="F3306">
        <v>7.91</v>
      </c>
      <c r="G3306">
        <v>1.31</v>
      </c>
      <c r="H3306">
        <v>8440</v>
      </c>
      <c r="I3306">
        <v>-0.39600000000000002</v>
      </c>
      <c r="J3306" t="s">
        <v>78</v>
      </c>
      <c r="K3306">
        <v>44.08</v>
      </c>
      <c r="L3306">
        <v>58.737250000000003</v>
      </c>
      <c r="M3306">
        <v>-4.6393047001681412E-2</v>
      </c>
      <c r="N3306">
        <v>58.923909999999999</v>
      </c>
      <c r="O3306">
        <v>-0.36302750445447102</v>
      </c>
      <c r="P3306">
        <v>3049000</v>
      </c>
      <c r="Q3306">
        <v>1356000</v>
      </c>
      <c r="R3306">
        <v>2.25</v>
      </c>
      <c r="S3306">
        <v>28.22000000000001</v>
      </c>
      <c r="T3306">
        <v>5.6020000000000003</v>
      </c>
      <c r="U3306">
        <v>14.9992</v>
      </c>
      <c r="V3306">
        <f t="shared" si="432"/>
        <v>2.3060818391531774</v>
      </c>
      <c r="AC3306">
        <v>59.34</v>
      </c>
      <c r="AD3306">
        <v>58.25</v>
      </c>
      <c r="AH3306" s="85">
        <f>IF(AND(M3306&lt;Variables!$G$6,M3306&gt;Variables!$G$5),0,1)</f>
        <v>1</v>
      </c>
      <c r="AI3306" s="85">
        <f t="shared" si="430"/>
        <v>1</v>
      </c>
      <c r="AJ3306" s="85">
        <f>IF(I3306&gt;Variables!$G$7,0,1)</f>
        <v>1</v>
      </c>
      <c r="AK3306" s="85">
        <f>IF(F3306&gt;Variables!$G$8,0,1)</f>
        <v>1</v>
      </c>
      <c r="AL3306" s="85">
        <f>IF(G3306&gt;Variables!$G$9,0,1)</f>
        <v>1</v>
      </c>
      <c r="AM3306" s="85">
        <f>IF(AND(K3306&gt;Variables!$G$10,K3306&lt;Variables!$G$11),0,1)</f>
        <v>1</v>
      </c>
      <c r="AN3306" s="103">
        <f>IF(H3306&lt;Variables!$G$13,1,0)</f>
        <v>0</v>
      </c>
      <c r="AO3306" s="101">
        <f>IF(R3306&lt;Variables!$G$12,0,1)</f>
        <v>1</v>
      </c>
      <c r="AP3306" s="86">
        <f t="shared" si="429"/>
        <v>1</v>
      </c>
      <c r="AR3306">
        <v>0</v>
      </c>
      <c r="AS3306">
        <v>0</v>
      </c>
      <c r="AT3306">
        <v>0</v>
      </c>
      <c r="AU3306">
        <v>1</v>
      </c>
      <c r="BA3306">
        <v>-0.27</v>
      </c>
    </row>
    <row r="3307" spans="3:53" ht="12.75" x14ac:dyDescent="0.2">
      <c r="C3307" t="s">
        <v>786</v>
      </c>
      <c r="D3307" t="s">
        <v>183</v>
      </c>
      <c r="E3307">
        <v>19.28</v>
      </c>
      <c r="F3307">
        <v>62.86</v>
      </c>
      <c r="G3307">
        <v>65.88</v>
      </c>
      <c r="H3307">
        <v>34.299999999999997</v>
      </c>
      <c r="I3307">
        <v>1473.796</v>
      </c>
      <c r="J3307" t="s">
        <v>78</v>
      </c>
      <c r="K3307">
        <v>58.18</v>
      </c>
      <c r="L3307">
        <v>19.590129999999998</v>
      </c>
      <c r="M3307">
        <v>1.607288976642844</v>
      </c>
      <c r="N3307">
        <v>17.684325999999999</v>
      </c>
      <c r="O3307">
        <v>12.55730074191124</v>
      </c>
      <c r="P3307">
        <v>17470000</v>
      </c>
      <c r="Q3307">
        <v>14840000</v>
      </c>
      <c r="R3307">
        <v>1.18</v>
      </c>
      <c r="S3307">
        <v>28.22000000000001</v>
      </c>
      <c r="T3307">
        <v>5.6020000000000003</v>
      </c>
      <c r="U3307">
        <v>14.9992</v>
      </c>
      <c r="V3307">
        <f t="shared" si="432"/>
        <v>2.3719849489893119</v>
      </c>
      <c r="AC3307">
        <v>20.25</v>
      </c>
      <c r="AD3307">
        <v>14.81</v>
      </c>
      <c r="AH3307" s="85">
        <f>IF(AND(M3307&lt;Variables!$G$6,M3307&gt;Variables!$G$5),0,1)</f>
        <v>1</v>
      </c>
      <c r="AI3307" s="85">
        <f t="shared" si="430"/>
        <v>0</v>
      </c>
      <c r="AJ3307" s="85">
        <f>IF(I3307&gt;Variables!$G$7,0,1)</f>
        <v>0</v>
      </c>
      <c r="AK3307" s="85">
        <f>IF(F3307&gt;Variables!$G$8,0,1)</f>
        <v>0</v>
      </c>
      <c r="AL3307" s="85">
        <f>IF(G3307&gt;Variables!$G$9,0,1)</f>
        <v>0</v>
      </c>
      <c r="AM3307" s="85">
        <f>IF(AND(K3307&gt;Variables!$G$10,K3307&lt;Variables!$G$11),0,1)</f>
        <v>0</v>
      </c>
      <c r="AN3307" s="103">
        <f>IF(H3307&lt;Variables!$G$13,1,0)</f>
        <v>1</v>
      </c>
      <c r="AO3307" s="101">
        <f>IF(R3307&lt;Variables!$G$12,0,1)</f>
        <v>0</v>
      </c>
      <c r="AP3307" s="86">
        <f t="shared" si="429"/>
        <v>1</v>
      </c>
      <c r="AR3307">
        <v>1</v>
      </c>
      <c r="AS3307">
        <v>0</v>
      </c>
      <c r="AT3307">
        <v>0</v>
      </c>
      <c r="AU3307">
        <v>0</v>
      </c>
      <c r="BA3307">
        <v>2</v>
      </c>
    </row>
    <row r="3308" spans="3:53" ht="12.75" x14ac:dyDescent="0.2">
      <c r="C3308" t="s">
        <v>786</v>
      </c>
      <c r="D3308" t="s">
        <v>742</v>
      </c>
      <c r="E3308">
        <v>125.19</v>
      </c>
      <c r="F3308">
        <v>6.08</v>
      </c>
      <c r="G3308">
        <v>-3.33</v>
      </c>
      <c r="H3308">
        <v>10630</v>
      </c>
      <c r="I3308">
        <v>-3.7999999999999999E-2</v>
      </c>
      <c r="J3308" t="s">
        <v>78</v>
      </c>
      <c r="K3308">
        <v>42.66</v>
      </c>
      <c r="L3308">
        <v>125.499495</v>
      </c>
      <c r="M3308">
        <v>-0.21473791587766311</v>
      </c>
      <c r="N3308">
        <v>125.77659199999999</v>
      </c>
      <c r="O3308">
        <v>-0.43457370827792008</v>
      </c>
      <c r="P3308">
        <v>1658000</v>
      </c>
      <c r="Q3308">
        <v>1112000</v>
      </c>
      <c r="R3308">
        <v>1.49</v>
      </c>
      <c r="S3308">
        <v>28.22000000000001</v>
      </c>
      <c r="T3308">
        <v>5.6020000000000003</v>
      </c>
      <c r="U3308">
        <v>14.9992</v>
      </c>
      <c r="V3308">
        <f t="shared" si="432"/>
        <v>2.2919887886510781</v>
      </c>
      <c r="AC3308">
        <v>130.02000000000001</v>
      </c>
      <c r="AD3308">
        <v>124.75</v>
      </c>
      <c r="AH3308" s="85">
        <f>IF(AND(M3308&lt;Variables!$G$6,M3308&gt;Variables!$G$5),0,1)</f>
        <v>1</v>
      </c>
      <c r="AI3308" s="85">
        <f t="shared" si="430"/>
        <v>1</v>
      </c>
      <c r="AJ3308" s="85">
        <f>IF(I3308&gt;Variables!$G$7,0,1)</f>
        <v>1</v>
      </c>
      <c r="AK3308" s="85">
        <f>IF(F3308&gt;Variables!$G$8,0,1)</f>
        <v>1</v>
      </c>
      <c r="AL3308" s="85">
        <f>IF(G3308&gt;Variables!$G$9,0,1)</f>
        <v>1</v>
      </c>
      <c r="AM3308" s="85">
        <f>IF(AND(K3308&gt;Variables!$G$10,K3308&lt;Variables!$G$11),0,1)</f>
        <v>1</v>
      </c>
      <c r="AN3308" s="103">
        <f>IF(H3308&lt;Variables!$G$13,1,0)</f>
        <v>0</v>
      </c>
      <c r="AO3308" s="101">
        <f>IF(R3308&lt;Variables!$G$12,0,1)</f>
        <v>0</v>
      </c>
      <c r="AP3308" s="86">
        <f t="shared" si="429"/>
        <v>1</v>
      </c>
      <c r="AR3308">
        <v>1</v>
      </c>
      <c r="AS3308">
        <v>0</v>
      </c>
      <c r="AT3308">
        <v>0</v>
      </c>
      <c r="AU3308">
        <v>0</v>
      </c>
      <c r="BA3308">
        <v>1.71</v>
      </c>
    </row>
    <row r="3309" spans="3:53" ht="12.75" x14ac:dyDescent="0.2">
      <c r="C3309" t="s">
        <v>786</v>
      </c>
      <c r="D3309" t="s">
        <v>749</v>
      </c>
      <c r="E3309">
        <v>15.78</v>
      </c>
      <c r="F3309">
        <v>5.97</v>
      </c>
      <c r="G3309">
        <v>4.1500000000000004</v>
      </c>
      <c r="H3309">
        <v>59870</v>
      </c>
      <c r="I3309">
        <v>0.755</v>
      </c>
      <c r="J3309" t="s">
        <v>78</v>
      </c>
      <c r="K3309">
        <v>50.02</v>
      </c>
      <c r="L3309">
        <v>15.808315</v>
      </c>
      <c r="M3309">
        <v>-0.1867055407233581</v>
      </c>
      <c r="N3309">
        <v>15.736293999999999</v>
      </c>
      <c r="O3309">
        <v>0.27011442465426128</v>
      </c>
      <c r="P3309">
        <v>94906000</v>
      </c>
      <c r="Q3309">
        <v>77372000</v>
      </c>
      <c r="R3309">
        <v>1.23</v>
      </c>
      <c r="S3309">
        <v>28.22000000000001</v>
      </c>
      <c r="T3309">
        <v>5.6020000000000003</v>
      </c>
      <c r="U3309">
        <v>14.9992</v>
      </c>
      <c r="V3309">
        <f t="shared" si="432"/>
        <v>2.3720723281708396</v>
      </c>
      <c r="AC3309">
        <v>16.059999999999999</v>
      </c>
      <c r="AD3309">
        <v>15.71</v>
      </c>
      <c r="AH3309" s="85">
        <f>IF(AND(M3309&lt;Variables!$G$6,M3309&gt;Variables!$G$5),0,1)</f>
        <v>1</v>
      </c>
      <c r="AI3309" s="85">
        <f t="shared" si="430"/>
        <v>0</v>
      </c>
      <c r="AJ3309" s="85">
        <f>IF(I3309&gt;Variables!$G$7,0,1)</f>
        <v>0</v>
      </c>
      <c r="AK3309" s="85">
        <f>IF(F3309&gt;Variables!$G$8,0,1)</f>
        <v>1</v>
      </c>
      <c r="AL3309" s="85">
        <f>IF(G3309&gt;Variables!$G$9,0,1)</f>
        <v>1</v>
      </c>
      <c r="AM3309" s="85">
        <f>IF(AND(K3309&gt;Variables!$G$10,K3309&lt;Variables!$G$11),0,1)</f>
        <v>0</v>
      </c>
      <c r="AN3309" s="103">
        <f>IF(H3309&lt;Variables!$G$13,1,0)</f>
        <v>0</v>
      </c>
      <c r="AO3309" s="101">
        <f>IF(R3309&lt;Variables!$G$12,0,1)</f>
        <v>0</v>
      </c>
      <c r="AP3309" s="86">
        <f t="shared" si="429"/>
        <v>1</v>
      </c>
      <c r="AR3309">
        <v>0</v>
      </c>
      <c r="AS3309">
        <v>1</v>
      </c>
      <c r="AT3309">
        <v>0</v>
      </c>
      <c r="AU3309">
        <v>0</v>
      </c>
      <c r="BA3309">
        <v>0.97</v>
      </c>
    </row>
    <row r="3310" spans="3:53" ht="12.75" x14ac:dyDescent="0.2">
      <c r="C3310" t="s">
        <v>786</v>
      </c>
      <c r="D3310" t="s">
        <v>737</v>
      </c>
      <c r="E3310">
        <v>63.03</v>
      </c>
      <c r="F3310">
        <v>5.67</v>
      </c>
      <c r="G3310">
        <v>2.44</v>
      </c>
      <c r="H3310">
        <v>87200</v>
      </c>
      <c r="I3310">
        <v>5.0000000000000001E-3</v>
      </c>
      <c r="J3310" t="s">
        <v>78</v>
      </c>
      <c r="K3310">
        <v>58.96</v>
      </c>
      <c r="L3310">
        <v>62.944209999999998</v>
      </c>
      <c r="M3310">
        <v>0.19984363931170479</v>
      </c>
      <c r="N3310">
        <v>62.808607999999992</v>
      </c>
      <c r="O3310">
        <v>0.41617225460562329</v>
      </c>
      <c r="P3310">
        <v>21154000</v>
      </c>
      <c r="Q3310">
        <v>18048000</v>
      </c>
      <c r="R3310">
        <v>1.17</v>
      </c>
      <c r="S3310">
        <v>28.22000000000001</v>
      </c>
      <c r="T3310">
        <v>5.6020000000000003</v>
      </c>
      <c r="U3310">
        <v>14.9992</v>
      </c>
      <c r="V3310">
        <f t="shared" si="432"/>
        <v>2.4494584154421188</v>
      </c>
      <c r="AC3310">
        <v>63.674999999999997</v>
      </c>
      <c r="AD3310">
        <v>62.71</v>
      </c>
      <c r="AH3310" s="85">
        <f>IF(AND(M3310&lt;Variables!$G$6,M3310&gt;Variables!$G$5),0,1)</f>
        <v>1</v>
      </c>
      <c r="AI3310" s="85">
        <f t="shared" si="430"/>
        <v>0</v>
      </c>
      <c r="AJ3310" s="85">
        <f>IF(I3310&gt;Variables!$G$7,0,1)</f>
        <v>0</v>
      </c>
      <c r="AK3310" s="85">
        <f>IF(F3310&gt;Variables!$G$8,0,1)</f>
        <v>1</v>
      </c>
      <c r="AL3310" s="85">
        <f>IF(G3310&gt;Variables!$G$9,0,1)</f>
        <v>1</v>
      </c>
      <c r="AM3310" s="85">
        <f>IF(AND(K3310&gt;Variables!$G$10,K3310&lt;Variables!$G$11),0,1)</f>
        <v>0</v>
      </c>
      <c r="AN3310" s="103">
        <f>IF(H3310&lt;Variables!$G$13,1,0)</f>
        <v>0</v>
      </c>
      <c r="AO3310" s="101">
        <f>IF(R3310&lt;Variables!$G$12,0,1)</f>
        <v>0</v>
      </c>
      <c r="AP3310" s="86">
        <f t="shared" si="429"/>
        <v>1</v>
      </c>
      <c r="AR3310">
        <v>0</v>
      </c>
      <c r="AS3310">
        <v>0</v>
      </c>
      <c r="AT3310">
        <v>0</v>
      </c>
      <c r="AU3310">
        <v>1</v>
      </c>
      <c r="BA3310">
        <v>-0.25</v>
      </c>
    </row>
    <row r="3311" spans="3:53" ht="12.75" x14ac:dyDescent="0.2">
      <c r="C3311" t="s">
        <v>786</v>
      </c>
      <c r="D3311" t="s">
        <v>754</v>
      </c>
      <c r="E3311">
        <v>22.93</v>
      </c>
      <c r="F3311">
        <v>5.32</v>
      </c>
      <c r="G3311">
        <v>6.39</v>
      </c>
      <c r="H3311">
        <v>2700</v>
      </c>
      <c r="I3311">
        <v>7898.9520000000002</v>
      </c>
      <c r="J3311" t="s">
        <v>78</v>
      </c>
      <c r="K3311">
        <v>59.92</v>
      </c>
      <c r="L3311">
        <v>22.776785714285719</v>
      </c>
      <c r="M3311">
        <v>0.47510780086240922</v>
      </c>
      <c r="N3311">
        <v>22.770002941176472</v>
      </c>
      <c r="O3311">
        <v>0.50503752292263959</v>
      </c>
      <c r="P3311">
        <v>113882</v>
      </c>
      <c r="Q3311">
        <v>858382</v>
      </c>
      <c r="R3311">
        <v>0.13</v>
      </c>
      <c r="S3311">
        <v>28.22000000000001</v>
      </c>
      <c r="T3311">
        <v>5.6020000000000003</v>
      </c>
      <c r="U3311">
        <v>14.9992</v>
      </c>
      <c r="V3311">
        <f t="shared" si="432"/>
        <v>2.4438070527949822</v>
      </c>
      <c r="AC3311">
        <v>22.93</v>
      </c>
      <c r="AD3311">
        <v>21.5</v>
      </c>
      <c r="AH3311" s="85">
        <f>IF(AND(M3311&lt;Variables!$G$6,M3311&gt;Variables!$G$5),0,1)</f>
        <v>1</v>
      </c>
      <c r="AI3311" s="85">
        <f t="shared" si="430"/>
        <v>0</v>
      </c>
      <c r="AJ3311" s="85">
        <f>IF(I3311&gt;Variables!$G$7,0,1)</f>
        <v>0</v>
      </c>
      <c r="AK3311" s="85">
        <f>IF(F3311&gt;Variables!$G$8,0,1)</f>
        <v>1</v>
      </c>
      <c r="AL3311" s="85">
        <f>IF(G3311&gt;Variables!$G$9,0,1)</f>
        <v>1</v>
      </c>
      <c r="AM3311" s="85">
        <f>IF(AND(K3311&gt;Variables!$G$10,K3311&lt;Variables!$G$11),0,1)</f>
        <v>0</v>
      </c>
      <c r="AN3311" s="103">
        <f>IF(H3311&lt;Variables!$G$13,1,0)</f>
        <v>0</v>
      </c>
      <c r="AO3311" s="101">
        <f>IF(R3311&lt;Variables!$G$12,0,1)</f>
        <v>0</v>
      </c>
      <c r="AP3311" s="86">
        <f t="shared" ref="AP3311:AP3374" si="433">IF(J3311="Pass", 0,1)</f>
        <v>1</v>
      </c>
      <c r="AR3311">
        <v>0</v>
      </c>
      <c r="AS3311">
        <v>0</v>
      </c>
      <c r="AT3311">
        <v>1</v>
      </c>
      <c r="AU3311">
        <v>0</v>
      </c>
      <c r="BA3311">
        <v>-2.25</v>
      </c>
    </row>
    <row r="3312" spans="3:53" ht="12.75" x14ac:dyDescent="0.2">
      <c r="C3312" t="s">
        <v>786</v>
      </c>
      <c r="D3312" t="s">
        <v>471</v>
      </c>
      <c r="E3312">
        <v>30.69</v>
      </c>
      <c r="F3312">
        <v>4.96</v>
      </c>
      <c r="G3312">
        <v>4.0999999999999996</v>
      </c>
      <c r="H3312">
        <v>5470</v>
      </c>
      <c r="I3312">
        <v>168.398</v>
      </c>
      <c r="J3312" t="s">
        <v>78</v>
      </c>
      <c r="K3312">
        <v>51.13</v>
      </c>
      <c r="L3312">
        <v>30.728770000000011</v>
      </c>
      <c r="M3312">
        <v>4.0027635339537331E-3</v>
      </c>
      <c r="N3312">
        <v>30.724822</v>
      </c>
      <c r="O3312">
        <v>1.685282342725123E-2</v>
      </c>
      <c r="P3312">
        <v>1361000</v>
      </c>
      <c r="Q3312">
        <v>1383000</v>
      </c>
      <c r="R3312">
        <v>0.98</v>
      </c>
      <c r="S3312">
        <v>28.22000000000001</v>
      </c>
      <c r="T3312">
        <v>5.6020000000000003</v>
      </c>
      <c r="U3312">
        <v>14.9992</v>
      </c>
      <c r="V3312">
        <f t="shared" si="432"/>
        <v>2.3785896653694896</v>
      </c>
      <c r="AC3312">
        <v>30.774999999999999</v>
      </c>
      <c r="AD3312">
        <v>30.1</v>
      </c>
      <c r="AH3312" s="85">
        <f>IF(AND(M3312&lt;Variables!$G$6,M3312&gt;Variables!$G$5),0,1)</f>
        <v>1</v>
      </c>
      <c r="AI3312" s="85">
        <f t="shared" si="430"/>
        <v>0</v>
      </c>
      <c r="AJ3312" s="85">
        <f>IF(I3312&gt;Variables!$G$7,0,1)</f>
        <v>0</v>
      </c>
      <c r="AK3312" s="85">
        <f>IF(F3312&gt;Variables!$G$8,0,1)</f>
        <v>1</v>
      </c>
      <c r="AL3312" s="85">
        <f>IF(G3312&gt;Variables!$G$9,0,1)</f>
        <v>1</v>
      </c>
      <c r="AM3312" s="85">
        <f>IF(AND(K3312&gt;Variables!$G$10,K3312&lt;Variables!$G$11),0,1)</f>
        <v>0</v>
      </c>
      <c r="AN3312" s="103">
        <f>IF(H3312&lt;Variables!$G$13,1,0)</f>
        <v>0</v>
      </c>
      <c r="AO3312" s="101">
        <f>IF(R3312&lt;Variables!$G$12,0,1)</f>
        <v>0</v>
      </c>
      <c r="AP3312" s="86">
        <f t="shared" si="433"/>
        <v>1</v>
      </c>
      <c r="AR3312">
        <v>0</v>
      </c>
      <c r="AS3312">
        <v>0</v>
      </c>
      <c r="AT3312">
        <v>0</v>
      </c>
      <c r="AU3312">
        <v>1</v>
      </c>
      <c r="BA3312">
        <v>-1.06</v>
      </c>
    </row>
    <row r="3313" spans="3:53" ht="12.75" x14ac:dyDescent="0.2">
      <c r="C3313" t="s">
        <v>786</v>
      </c>
      <c r="D3313" t="s">
        <v>753</v>
      </c>
      <c r="E3313">
        <v>0.85</v>
      </c>
      <c r="F3313">
        <v>4.9400000000000004</v>
      </c>
      <c r="G3313">
        <v>3.05</v>
      </c>
      <c r="H3313">
        <v>-99999</v>
      </c>
      <c r="I3313">
        <v>150.44399999999999</v>
      </c>
      <c r="J3313" t="s">
        <v>78</v>
      </c>
      <c r="K3313">
        <v>45.86</v>
      </c>
      <c r="L3313">
        <v>0.8484733333333333</v>
      </c>
      <c r="M3313">
        <v>-0.40936269849376472</v>
      </c>
      <c r="N3313">
        <v>0.84710020930232555</v>
      </c>
      <c r="O3313">
        <v>-0.2479292625904688</v>
      </c>
      <c r="P3313">
        <v>1541000</v>
      </c>
      <c r="Q3313">
        <v>2261000</v>
      </c>
      <c r="R3313">
        <v>0.68</v>
      </c>
      <c r="S3313">
        <v>28.22000000000001</v>
      </c>
      <c r="T3313">
        <v>5.6020000000000003</v>
      </c>
      <c r="U3313">
        <v>14.9992</v>
      </c>
      <c r="V3313">
        <f t="shared" si="432"/>
        <v>2.329858558741583</v>
      </c>
      <c r="AC3313">
        <v>0.85950000000000004</v>
      </c>
      <c r="AD3313">
        <v>0.83330000000000004</v>
      </c>
      <c r="AH3313" s="85">
        <f>IF(AND(M3313&lt;Variables!$G$6,M3313&gt;Variables!$G$5),0,1)</f>
        <v>1</v>
      </c>
      <c r="AI3313" s="85">
        <f t="shared" si="430"/>
        <v>0</v>
      </c>
      <c r="AJ3313" s="85">
        <f>IF(I3313&gt;Variables!$G$7,0,1)</f>
        <v>0</v>
      </c>
      <c r="AK3313" s="85">
        <f>IF(F3313&gt;Variables!$G$8,0,1)</f>
        <v>1</v>
      </c>
      <c r="AL3313" s="85">
        <f>IF(G3313&gt;Variables!$G$9,0,1)</f>
        <v>1</v>
      </c>
      <c r="AM3313" s="85">
        <f>IF(AND(K3313&gt;Variables!$G$10,K3313&lt;Variables!$G$11),0,1)</f>
        <v>1</v>
      </c>
      <c r="AN3313" s="103">
        <f>IF(H3313&lt;Variables!$G$13,1,0)</f>
        <v>1</v>
      </c>
      <c r="AO3313" s="101">
        <f>IF(R3313&lt;Variables!$G$12,0,1)</f>
        <v>0</v>
      </c>
      <c r="AP3313" s="86">
        <f t="shared" si="433"/>
        <v>1</v>
      </c>
      <c r="AR3313">
        <v>0</v>
      </c>
      <c r="AS3313">
        <v>0</v>
      </c>
      <c r="AT3313">
        <v>1</v>
      </c>
      <c r="AU3313">
        <v>0</v>
      </c>
      <c r="BA3313">
        <v>-1.59</v>
      </c>
    </row>
    <row r="3314" spans="3:53" ht="12.75" x14ac:dyDescent="0.2">
      <c r="C3314" t="s">
        <v>786</v>
      </c>
      <c r="D3314" t="s">
        <v>608</v>
      </c>
      <c r="E3314">
        <v>33.32</v>
      </c>
      <c r="F3314">
        <v>7.34</v>
      </c>
      <c r="G3314">
        <v>3.82</v>
      </c>
      <c r="H3314">
        <v>7460</v>
      </c>
      <c r="I3314">
        <v>-26.064</v>
      </c>
      <c r="J3314" t="s">
        <v>78</v>
      </c>
      <c r="K3314">
        <v>53.44</v>
      </c>
      <c r="L3314">
        <v>33.436815000000003</v>
      </c>
      <c r="M3314">
        <v>9.5254287826217667E-3</v>
      </c>
      <c r="N3314">
        <v>33.311880000000002</v>
      </c>
      <c r="O3314">
        <v>0.38460753340848841</v>
      </c>
      <c r="P3314">
        <v>18132000</v>
      </c>
      <c r="Q3314">
        <v>19007000</v>
      </c>
      <c r="R3314">
        <v>0.95</v>
      </c>
      <c r="S3314">
        <v>28.22000000000001</v>
      </c>
      <c r="T3314">
        <v>5.6020000000000003</v>
      </c>
      <c r="U3314">
        <v>14.9992</v>
      </c>
      <c r="V3314">
        <f t="shared" si="432"/>
        <v>2.4022961063838166</v>
      </c>
      <c r="AC3314">
        <v>33.479999999999997</v>
      </c>
      <c r="AD3314">
        <v>30.7</v>
      </c>
      <c r="AH3314" s="85">
        <f>IF(AND(M3314&lt;Variables!$G$6,M3314&gt;Variables!$G$5),0,1)</f>
        <v>1</v>
      </c>
      <c r="AI3314" s="85">
        <f t="shared" si="430"/>
        <v>0</v>
      </c>
      <c r="AJ3314" s="85">
        <f>IF(I3314&gt;Variables!$G$7,0,1)</f>
        <v>1</v>
      </c>
      <c r="AK3314" s="85">
        <f>IF(F3314&gt;Variables!$G$8,0,1)</f>
        <v>1</v>
      </c>
      <c r="AL3314" s="85">
        <f>IF(G3314&gt;Variables!$G$9,0,1)</f>
        <v>1</v>
      </c>
      <c r="AM3314" s="85">
        <f>IF(AND(K3314&gt;Variables!$G$10,K3314&lt;Variables!$G$11),0,1)</f>
        <v>0</v>
      </c>
      <c r="AN3314" s="103">
        <f>IF(H3314&lt;Variables!$G$13,1,0)</f>
        <v>0</v>
      </c>
      <c r="AO3314" s="101">
        <f>IF(R3314&lt;Variables!$G$12,0,1)</f>
        <v>0</v>
      </c>
      <c r="AP3314" s="86">
        <f t="shared" si="433"/>
        <v>1</v>
      </c>
      <c r="AR3314">
        <v>0</v>
      </c>
      <c r="AS3314">
        <v>0</v>
      </c>
      <c r="AT3314">
        <v>1</v>
      </c>
      <c r="AU3314">
        <v>0</v>
      </c>
      <c r="BA3314">
        <v>-1.92</v>
      </c>
    </row>
    <row r="3315" spans="3:53" ht="12.75" x14ac:dyDescent="0.2">
      <c r="C3315" t="s">
        <v>788</v>
      </c>
      <c r="D3315" t="s">
        <v>775</v>
      </c>
      <c r="E3315">
        <v>50.74</v>
      </c>
      <c r="F3315">
        <v>25.15</v>
      </c>
      <c r="G3315">
        <v>23.98</v>
      </c>
      <c r="H3315">
        <v>90.25</v>
      </c>
      <c r="I3315">
        <v>-1.597</v>
      </c>
      <c r="J3315" t="s">
        <v>76</v>
      </c>
      <c r="K3315">
        <v>47.4</v>
      </c>
      <c r="L3315">
        <v>50.3857</v>
      </c>
      <c r="M3315">
        <v>-2.1099240459098492</v>
      </c>
      <c r="N3315">
        <v>50.976815384615378</v>
      </c>
      <c r="O3315">
        <v>-3.2450347714632111</v>
      </c>
      <c r="P3315">
        <v>99710</v>
      </c>
      <c r="Q3315">
        <v>1280</v>
      </c>
      <c r="R3315">
        <v>77.900000000000006</v>
      </c>
      <c r="S3315">
        <v>26.619</v>
      </c>
      <c r="T3315">
        <v>5.601</v>
      </c>
      <c r="U3315">
        <v>14.391999999999999</v>
      </c>
      <c r="V3315">
        <f t="shared" si="432"/>
        <v>2.379079027517728</v>
      </c>
      <c r="AC3315">
        <v>55</v>
      </c>
      <c r="AD3315">
        <v>49.5</v>
      </c>
      <c r="AH3315" s="85">
        <f>IF(AND(M3315&lt;Variables!$G$6,M3315&gt;Variables!$G$5),0,1)</f>
        <v>0</v>
      </c>
      <c r="AI3315" s="85">
        <f t="shared" si="430"/>
        <v>1</v>
      </c>
      <c r="AJ3315" s="85">
        <f>IF(I3315&gt;Variables!$G$7,0,1)</f>
        <v>1</v>
      </c>
      <c r="AK3315" s="85">
        <f>IF(F3315&gt;Variables!$G$8,0,1)</f>
        <v>0</v>
      </c>
      <c r="AL3315" s="85">
        <f>IF(G3315&gt;Variables!$G$9,0,1)</f>
        <v>0</v>
      </c>
      <c r="AM3315" s="85">
        <f>IF(AND(K3315&gt;Variables!$G$10,K3315&lt;Variables!$G$11),0,1)</f>
        <v>1</v>
      </c>
      <c r="AN3315" s="103">
        <f>IF(H3315&lt;Variables!$G$13,1,0)</f>
        <v>1</v>
      </c>
      <c r="AO3315" s="101">
        <f>IF(R3315&lt;Variables!$G$12,0,1)</f>
        <v>1</v>
      </c>
      <c r="AP3315" s="86">
        <f t="shared" si="433"/>
        <v>0</v>
      </c>
      <c r="AR3315">
        <v>0</v>
      </c>
      <c r="AS3315">
        <v>0</v>
      </c>
      <c r="AT3315">
        <v>1</v>
      </c>
      <c r="AU3315">
        <v>0</v>
      </c>
      <c r="BA3315">
        <v>-2.25</v>
      </c>
    </row>
    <row r="3316" spans="3:53" ht="12.75" x14ac:dyDescent="0.2">
      <c r="C3316" t="s">
        <v>788</v>
      </c>
      <c r="D3316" t="s">
        <v>746</v>
      </c>
      <c r="E3316">
        <v>5.39</v>
      </c>
      <c r="F3316">
        <v>24.25</v>
      </c>
      <c r="G3316">
        <v>-5.94</v>
      </c>
      <c r="H3316">
        <v>1580</v>
      </c>
      <c r="I3316">
        <v>18.809000000000001</v>
      </c>
      <c r="J3316" t="s">
        <v>78</v>
      </c>
      <c r="K3316">
        <v>59.32</v>
      </c>
      <c r="L3316">
        <v>5.3562649999999996</v>
      </c>
      <c r="M3316">
        <v>0.79785074114145615</v>
      </c>
      <c r="N3316">
        <v>5.321623999999999</v>
      </c>
      <c r="O3316">
        <v>1.453992239962858</v>
      </c>
      <c r="P3316">
        <v>39010000</v>
      </c>
      <c r="Q3316">
        <v>17170000</v>
      </c>
      <c r="R3316">
        <v>2.27</v>
      </c>
      <c r="S3316">
        <v>26.619</v>
      </c>
      <c r="T3316">
        <v>5.601</v>
      </c>
      <c r="U3316">
        <v>14.391999999999999</v>
      </c>
      <c r="V3316">
        <f t="shared" si="432"/>
        <v>2.4213360025256403</v>
      </c>
      <c r="AC3316">
        <v>5.5250000000000004</v>
      </c>
      <c r="AD3316">
        <v>5.18</v>
      </c>
      <c r="AH3316" s="85">
        <f>IF(AND(M3316&lt;Variables!$G$6,M3316&gt;Variables!$G$5),0,1)</f>
        <v>1</v>
      </c>
      <c r="AI3316" s="85">
        <f t="shared" si="430"/>
        <v>0</v>
      </c>
      <c r="AJ3316" s="85">
        <f>IF(I3316&gt;Variables!$G$7,0,1)</f>
        <v>0</v>
      </c>
      <c r="AK3316" s="85">
        <f>IF(F3316&gt;Variables!$G$8,0,1)</f>
        <v>0</v>
      </c>
      <c r="AL3316" s="85">
        <f>IF(G3316&gt;Variables!$G$9,0,1)</f>
        <v>1</v>
      </c>
      <c r="AM3316" s="85">
        <f>IF(AND(K3316&gt;Variables!$G$10,K3316&lt;Variables!$G$11),0,1)</f>
        <v>0</v>
      </c>
      <c r="AN3316" s="103">
        <f>IF(H3316&lt;Variables!$G$13,1,0)</f>
        <v>1</v>
      </c>
      <c r="AO3316" s="101">
        <f>IF(R3316&lt;Variables!$G$12,0,1)</f>
        <v>1</v>
      </c>
      <c r="AP3316" s="86">
        <f t="shared" si="433"/>
        <v>1</v>
      </c>
      <c r="AR3316">
        <v>0</v>
      </c>
      <c r="AS3316">
        <v>0</v>
      </c>
      <c r="AT3316">
        <v>1</v>
      </c>
      <c r="AU3316">
        <v>0</v>
      </c>
      <c r="BA3316">
        <v>-2.25</v>
      </c>
    </row>
    <row r="3317" spans="3:53" ht="12.75" x14ac:dyDescent="0.2">
      <c r="C3317" t="s">
        <v>788</v>
      </c>
      <c r="D3317" t="s">
        <v>740</v>
      </c>
      <c r="E3317">
        <v>6.56</v>
      </c>
      <c r="F3317">
        <v>5.45</v>
      </c>
      <c r="G3317">
        <v>2.0099999999999998</v>
      </c>
      <c r="H3317">
        <v>-99999</v>
      </c>
      <c r="I3317">
        <v>19.181000000000001</v>
      </c>
      <c r="J3317" t="s">
        <v>78</v>
      </c>
      <c r="K3317">
        <v>54.79</v>
      </c>
      <c r="L3317">
        <v>6.5692000000000004</v>
      </c>
      <c r="M3317">
        <v>0.15527004810325951</v>
      </c>
      <c r="N3317">
        <v>6.5542499999999997</v>
      </c>
      <c r="O3317">
        <v>0.38372048670709857</v>
      </c>
      <c r="P3317">
        <v>30960</v>
      </c>
      <c r="Q3317">
        <v>69528</v>
      </c>
      <c r="R3317">
        <v>0.45</v>
      </c>
      <c r="S3317">
        <v>26.619</v>
      </c>
      <c r="T3317">
        <v>5.601</v>
      </c>
      <c r="U3317">
        <v>14.391999999999999</v>
      </c>
      <c r="V3317">
        <f t="shared" si="432"/>
        <v>2.410439447433478</v>
      </c>
      <c r="AC3317">
        <v>6.57</v>
      </c>
      <c r="AD3317">
        <v>6.52</v>
      </c>
      <c r="AH3317" s="85">
        <f>IF(AND(M3317&lt;Variables!$G$6,M3317&gt;Variables!$G$5),0,1)</f>
        <v>1</v>
      </c>
      <c r="AI3317" s="85">
        <f t="shared" si="430"/>
        <v>0</v>
      </c>
      <c r="AJ3317" s="85">
        <f>IF(I3317&gt;Variables!$G$7,0,1)</f>
        <v>0</v>
      </c>
      <c r="AK3317" s="85">
        <f>IF(F3317&gt;Variables!$G$8,0,1)</f>
        <v>1</v>
      </c>
      <c r="AL3317" s="85">
        <f>IF(G3317&gt;Variables!$G$9,0,1)</f>
        <v>1</v>
      </c>
      <c r="AM3317" s="85">
        <f>IF(AND(K3317&gt;Variables!$G$10,K3317&lt;Variables!$G$11),0,1)</f>
        <v>0</v>
      </c>
      <c r="AN3317" s="103">
        <f>IF(H3317&lt;Variables!$G$13,1,0)</f>
        <v>1</v>
      </c>
      <c r="AO3317" s="101">
        <f>IF(R3317&lt;Variables!$G$12,0,1)</f>
        <v>0</v>
      </c>
      <c r="AP3317" s="86">
        <f t="shared" si="433"/>
        <v>1</v>
      </c>
      <c r="AR3317">
        <v>0</v>
      </c>
      <c r="AS3317">
        <v>0</v>
      </c>
      <c r="AT3317">
        <v>0</v>
      </c>
      <c r="AU3317">
        <v>0</v>
      </c>
      <c r="BA3317">
        <v>0</v>
      </c>
    </row>
    <row r="3318" spans="3:53" ht="12.75" x14ac:dyDescent="0.2">
      <c r="C3318" t="s">
        <v>788</v>
      </c>
      <c r="D3318" t="s">
        <v>463</v>
      </c>
      <c r="E3318">
        <v>87.78</v>
      </c>
      <c r="F3318">
        <v>8.5399999999999991</v>
      </c>
      <c r="G3318">
        <v>6.66</v>
      </c>
      <c r="H3318">
        <v>2540</v>
      </c>
      <c r="I3318">
        <v>-13.917999999999999</v>
      </c>
      <c r="J3318" t="s">
        <v>78</v>
      </c>
      <c r="K3318">
        <v>42.61</v>
      </c>
      <c r="L3318">
        <v>87.998159999999999</v>
      </c>
      <c r="M3318">
        <v>-0.24791427457119269</v>
      </c>
      <c r="N3318">
        <v>88.000890476190477</v>
      </c>
      <c r="O3318">
        <v>-0.25100936478618968</v>
      </c>
      <c r="P3318">
        <v>113133</v>
      </c>
      <c r="Q3318">
        <v>197425</v>
      </c>
      <c r="R3318">
        <v>0.56999999999999995</v>
      </c>
      <c r="S3318">
        <v>26.619</v>
      </c>
      <c r="T3318">
        <v>5.601</v>
      </c>
      <c r="U3318">
        <v>14.391999999999999</v>
      </c>
      <c r="V3318">
        <f t="shared" si="432"/>
        <v>2.2915943053583847</v>
      </c>
      <c r="AC3318">
        <v>89.06</v>
      </c>
      <c r="AD3318">
        <v>85.55</v>
      </c>
      <c r="AH3318" s="85">
        <f>IF(AND(M3318&lt;Variables!$G$6,M3318&gt;Variables!$G$5),0,1)</f>
        <v>1</v>
      </c>
      <c r="AI3318" s="85">
        <f t="shared" si="430"/>
        <v>1</v>
      </c>
      <c r="AJ3318" s="85">
        <f>IF(I3318&gt;Variables!$G$7,0,1)</f>
        <v>1</v>
      </c>
      <c r="AK3318" s="85">
        <f>IF(F3318&gt;Variables!$G$8,0,1)</f>
        <v>1</v>
      </c>
      <c r="AL3318" s="85">
        <f>IF(G3318&gt;Variables!$G$9,0,1)</f>
        <v>1</v>
      </c>
      <c r="AM3318" s="85">
        <f>IF(AND(K3318&gt;Variables!$G$10,K3318&lt;Variables!$G$11),0,1)</f>
        <v>1</v>
      </c>
      <c r="AN3318" s="103">
        <f>IF(H3318&lt;Variables!$G$13,1,0)</f>
        <v>0</v>
      </c>
      <c r="AO3318" s="101">
        <f>IF(R3318&lt;Variables!$G$12,0,1)</f>
        <v>0</v>
      </c>
      <c r="AP3318" s="86">
        <f t="shared" si="433"/>
        <v>1</v>
      </c>
      <c r="AR3318">
        <v>0</v>
      </c>
      <c r="AS3318">
        <v>0</v>
      </c>
      <c r="AT3318">
        <v>1</v>
      </c>
      <c r="AU3318">
        <v>0</v>
      </c>
      <c r="BA3318">
        <v>-2.25</v>
      </c>
    </row>
    <row r="3319" spans="3:53" ht="12.75" x14ac:dyDescent="0.2">
      <c r="C3319" t="s">
        <v>788</v>
      </c>
      <c r="D3319" t="s">
        <v>183</v>
      </c>
      <c r="E3319">
        <v>18.309999999999999</v>
      </c>
      <c r="F3319">
        <v>49.39</v>
      </c>
      <c r="G3319">
        <v>54.17</v>
      </c>
      <c r="H3319">
        <v>34.299999999999997</v>
      </c>
      <c r="I3319">
        <v>1436.46</v>
      </c>
      <c r="J3319" t="s">
        <v>78</v>
      </c>
      <c r="K3319">
        <v>47.76</v>
      </c>
      <c r="L3319">
        <v>19.313034999999999</v>
      </c>
      <c r="M3319">
        <v>-4.2097733473791106</v>
      </c>
      <c r="N3319">
        <v>18.216086000000001</v>
      </c>
      <c r="O3319">
        <v>1.558589479650015</v>
      </c>
      <c r="P3319">
        <v>19240000</v>
      </c>
      <c r="Q3319">
        <v>14840000</v>
      </c>
      <c r="R3319">
        <v>1.3</v>
      </c>
      <c r="S3319">
        <v>26.619</v>
      </c>
      <c r="T3319">
        <v>5.601</v>
      </c>
      <c r="U3319">
        <v>14.391999999999999</v>
      </c>
      <c r="V3319">
        <f t="shared" si="432"/>
        <v>2.4260141780748592</v>
      </c>
      <c r="AC3319">
        <v>18.940000000000001</v>
      </c>
      <c r="AD3319">
        <v>14.81</v>
      </c>
      <c r="AH3319" s="85">
        <f>IF(AND(M3319&lt;Variables!$G$6,M3319&gt;Variables!$G$5),0,1)</f>
        <v>0</v>
      </c>
      <c r="AI3319" s="85">
        <f t="shared" si="430"/>
        <v>0</v>
      </c>
      <c r="AJ3319" s="85">
        <f>IF(I3319&gt;Variables!$G$7,0,1)</f>
        <v>0</v>
      </c>
      <c r="AK3319" s="85">
        <f>IF(F3319&gt;Variables!$G$8,0,1)</f>
        <v>0</v>
      </c>
      <c r="AL3319" s="85">
        <f>IF(G3319&gt;Variables!$G$9,0,1)</f>
        <v>0</v>
      </c>
      <c r="AM3319" s="85">
        <f>IF(AND(K3319&gt;Variables!$G$10,K3319&lt;Variables!$G$11),0,1)</f>
        <v>1</v>
      </c>
      <c r="AN3319" s="103">
        <f>IF(H3319&lt;Variables!$G$13,1,0)</f>
        <v>1</v>
      </c>
      <c r="AO3319" s="101">
        <f>IF(R3319&lt;Variables!$G$12,0,1)</f>
        <v>0</v>
      </c>
      <c r="AP3319" s="86">
        <f t="shared" si="433"/>
        <v>1</v>
      </c>
      <c r="AR3319">
        <v>0</v>
      </c>
      <c r="AS3319">
        <v>0</v>
      </c>
      <c r="AT3319">
        <v>1</v>
      </c>
      <c r="AU3319">
        <v>0</v>
      </c>
      <c r="BA3319">
        <v>-2.25</v>
      </c>
    </row>
    <row r="3320" spans="3:53" ht="12.75" x14ac:dyDescent="0.2">
      <c r="C3320" t="s">
        <v>788</v>
      </c>
      <c r="D3320" t="s">
        <v>763</v>
      </c>
      <c r="E3320">
        <v>30.41</v>
      </c>
      <c r="F3320">
        <v>28.73</v>
      </c>
      <c r="G3320">
        <v>18.52</v>
      </c>
      <c r="H3320">
        <v>727.98</v>
      </c>
      <c r="I3320">
        <v>318.34800000000001</v>
      </c>
      <c r="J3320" t="s">
        <v>78</v>
      </c>
      <c r="K3320">
        <v>56.09</v>
      </c>
      <c r="L3320">
        <v>30.257764999999999</v>
      </c>
      <c r="M3320">
        <v>0.47007768088622209</v>
      </c>
      <c r="N3320">
        <v>29.637122448979589</v>
      </c>
      <c r="O3320">
        <v>2.5740607993697959</v>
      </c>
      <c r="P3320">
        <v>1330000</v>
      </c>
      <c r="Q3320">
        <v>262270</v>
      </c>
      <c r="R3320">
        <v>5.07</v>
      </c>
      <c r="S3320">
        <v>26.619</v>
      </c>
      <c r="T3320">
        <v>5.601</v>
      </c>
      <c r="U3320">
        <v>14.391999999999999</v>
      </c>
      <c r="V3320">
        <f t="shared" si="432"/>
        <v>2.4096026916517457</v>
      </c>
      <c r="AC3320">
        <v>30.79</v>
      </c>
      <c r="AD3320">
        <v>29.07</v>
      </c>
      <c r="AH3320" s="85">
        <f>IF(AND(M3320&lt;Variables!$G$6,M3320&gt;Variables!$G$5),0,1)</f>
        <v>1</v>
      </c>
      <c r="AI3320" s="85">
        <f t="shared" si="430"/>
        <v>0</v>
      </c>
      <c r="AJ3320" s="85">
        <f>IF(I3320&gt;Variables!$G$7,0,1)</f>
        <v>0</v>
      </c>
      <c r="AK3320" s="85">
        <f>IF(F3320&gt;Variables!$G$8,0,1)</f>
        <v>0</v>
      </c>
      <c r="AL3320" s="85">
        <f>IF(G3320&gt;Variables!$G$9,0,1)</f>
        <v>0</v>
      </c>
      <c r="AM3320" s="85">
        <f>IF(AND(K3320&gt;Variables!$G$10,K3320&lt;Variables!$G$11),0,1)</f>
        <v>0</v>
      </c>
      <c r="AN3320" s="103">
        <f>IF(H3320&lt;Variables!$G$13,1,0)</f>
        <v>1</v>
      </c>
      <c r="AO3320" s="101">
        <f>IF(R3320&lt;Variables!$G$12,0,1)</f>
        <v>1</v>
      </c>
      <c r="AP3320" s="86">
        <f t="shared" si="433"/>
        <v>1</v>
      </c>
      <c r="AR3320">
        <v>0</v>
      </c>
      <c r="AS3320">
        <v>0</v>
      </c>
      <c r="AT3320">
        <v>1</v>
      </c>
      <c r="AU3320">
        <v>0</v>
      </c>
      <c r="BA3320">
        <v>-2.25</v>
      </c>
    </row>
    <row r="3321" spans="3:53" ht="12.75" x14ac:dyDescent="0.2">
      <c r="C3321" t="s">
        <v>788</v>
      </c>
      <c r="D3321" t="s">
        <v>741</v>
      </c>
      <c r="E3321">
        <v>11.93</v>
      </c>
      <c r="F3321">
        <v>29.62</v>
      </c>
      <c r="G3321">
        <v>3.53</v>
      </c>
      <c r="H3321">
        <v>204.42</v>
      </c>
      <c r="I3321">
        <v>11.577999999999999</v>
      </c>
      <c r="J3321" t="s">
        <v>76</v>
      </c>
      <c r="K3321">
        <v>53.34</v>
      </c>
      <c r="L3321">
        <v>11.927442105263159</v>
      </c>
      <c r="M3321">
        <v>2.1445459254938071E-2</v>
      </c>
      <c r="N3321">
        <v>11.923621276595741</v>
      </c>
      <c r="O3321">
        <v>5.3496528078926832E-2</v>
      </c>
      <c r="P3321">
        <v>2380000</v>
      </c>
      <c r="Q3321">
        <v>83360</v>
      </c>
      <c r="R3321">
        <v>28.55</v>
      </c>
      <c r="S3321">
        <v>26.619</v>
      </c>
      <c r="T3321">
        <v>5.601</v>
      </c>
      <c r="U3321">
        <v>14.391999999999999</v>
      </c>
      <c r="V3321">
        <f t="shared" si="432"/>
        <v>2.4008379568750349</v>
      </c>
      <c r="AC3321">
        <v>12</v>
      </c>
      <c r="AD3321">
        <v>11.87</v>
      </c>
      <c r="AH3321" s="85">
        <f>IF(AND(M3321&lt;Variables!$G$6,M3321&gt;Variables!$G$5),0,1)</f>
        <v>1</v>
      </c>
      <c r="AI3321" s="85">
        <f t="shared" si="430"/>
        <v>0</v>
      </c>
      <c r="AJ3321" s="85">
        <f>IF(I3321&gt;Variables!$G$7,0,1)</f>
        <v>0</v>
      </c>
      <c r="AK3321" s="85">
        <f>IF(F3321&gt;Variables!$G$8,0,1)</f>
        <v>0</v>
      </c>
      <c r="AL3321" s="85">
        <f>IF(G3321&gt;Variables!$G$9,0,1)</f>
        <v>1</v>
      </c>
      <c r="AM3321" s="85">
        <f>IF(AND(K3321&gt;Variables!$G$10,K3321&lt;Variables!$G$11),0,1)</f>
        <v>0</v>
      </c>
      <c r="AN3321" s="103">
        <f>IF(H3321&lt;Variables!$G$13,1,0)</f>
        <v>1</v>
      </c>
      <c r="AO3321" s="101">
        <f>IF(R3321&lt;Variables!$G$12,0,1)</f>
        <v>1</v>
      </c>
      <c r="AP3321" s="86">
        <f t="shared" si="433"/>
        <v>0</v>
      </c>
      <c r="AR3321">
        <v>0</v>
      </c>
      <c r="AS3321">
        <v>1</v>
      </c>
      <c r="AT3321">
        <v>0</v>
      </c>
      <c r="AU3321">
        <v>0</v>
      </c>
      <c r="BA3321">
        <v>0.33</v>
      </c>
    </row>
    <row r="3322" spans="3:53" ht="12.75" x14ac:dyDescent="0.2">
      <c r="C3322" t="s">
        <v>788</v>
      </c>
      <c r="D3322" t="s">
        <v>787</v>
      </c>
      <c r="E3322">
        <v>11.89</v>
      </c>
      <c r="F3322">
        <v>5.96</v>
      </c>
      <c r="G3322">
        <v>0.06</v>
      </c>
      <c r="H3322">
        <v>-99999</v>
      </c>
      <c r="I3322">
        <v>0</v>
      </c>
      <c r="J3322" t="s">
        <v>78</v>
      </c>
      <c r="K3322">
        <v>-99999</v>
      </c>
      <c r="L3322">
        <v>-99999</v>
      </c>
      <c r="M3322">
        <v>-99999</v>
      </c>
      <c r="N3322">
        <v>11.887499999999999</v>
      </c>
      <c r="O3322">
        <v>2.8180862250271919E-2</v>
      </c>
      <c r="P3322">
        <v>600000</v>
      </c>
      <c r="Q3322">
        <v>23400</v>
      </c>
      <c r="R3322">
        <v>25.64</v>
      </c>
      <c r="S3322">
        <v>26.619</v>
      </c>
      <c r="T3322">
        <v>5.601</v>
      </c>
      <c r="U3322">
        <v>14.391999999999999</v>
      </c>
      <c r="V3322"/>
      <c r="AC3322">
        <v>-99999</v>
      </c>
      <c r="AD3322">
        <v>-99999</v>
      </c>
      <c r="AH3322" s="85">
        <f>IF(AND(M3322&lt;Variables!$G$6,M3322&gt;Variables!$G$5),0,1)</f>
        <v>1</v>
      </c>
      <c r="AI3322" s="85">
        <f t="shared" si="430"/>
        <v>1</v>
      </c>
      <c r="AJ3322" s="85">
        <f>IF(I3322&gt;Variables!$G$7,0,1)</f>
        <v>1</v>
      </c>
      <c r="AK3322" s="85">
        <f>IF(F3322&gt;Variables!$G$8,0,1)</f>
        <v>1</v>
      </c>
      <c r="AL3322" s="85">
        <f>IF(G3322&gt;Variables!$G$9,0,1)</f>
        <v>1</v>
      </c>
      <c r="AM3322" s="85">
        <f>IF(AND(K3322&gt;Variables!$G$10,K3322&lt;Variables!$G$11),0,1)</f>
        <v>1</v>
      </c>
      <c r="AN3322" s="103">
        <f>IF(H3322&lt;Variables!$G$13,1,0)</f>
        <v>1</v>
      </c>
      <c r="AO3322" s="101">
        <f>IF(R3322&lt;Variables!$G$12,0,1)</f>
        <v>1</v>
      </c>
      <c r="AP3322" s="86">
        <f t="shared" si="433"/>
        <v>1</v>
      </c>
      <c r="AR3322">
        <v>0</v>
      </c>
      <c r="AS3322">
        <v>0</v>
      </c>
      <c r="AT3322">
        <v>0</v>
      </c>
      <c r="AU3322">
        <v>0</v>
      </c>
      <c r="BA3322">
        <v>0</v>
      </c>
    </row>
    <row r="3323" spans="3:53" ht="12.75" x14ac:dyDescent="0.2">
      <c r="C3323" t="s">
        <v>788</v>
      </c>
      <c r="D3323" t="s">
        <v>777</v>
      </c>
      <c r="E3323">
        <v>18.86</v>
      </c>
      <c r="F3323">
        <v>5.66</v>
      </c>
      <c r="G3323">
        <v>1.06</v>
      </c>
      <c r="H3323">
        <v>-99999</v>
      </c>
      <c r="I3323">
        <v>-1.107</v>
      </c>
      <c r="J3323" t="s">
        <v>76</v>
      </c>
      <c r="K3323">
        <v>75.92</v>
      </c>
      <c r="L3323">
        <v>18.98</v>
      </c>
      <c r="M3323">
        <v>0</v>
      </c>
      <c r="N3323">
        <v>18.956250000000001</v>
      </c>
      <c r="O3323">
        <v>0.12528849324101399</v>
      </c>
      <c r="P3323">
        <v>15626</v>
      </c>
      <c r="Q3323">
        <v>66046</v>
      </c>
      <c r="R3323">
        <v>0.24</v>
      </c>
      <c r="S3323">
        <v>26.619</v>
      </c>
      <c r="T3323">
        <v>5.601</v>
      </c>
      <c r="U3323">
        <v>14.391999999999999</v>
      </c>
      <c r="V3323">
        <f t="shared" ref="V3323:V3347" si="434">1.849 + (0.01036 * K3323) + (0.1184 * M3323) - (0.002888 * K3323 * M3323)</f>
        <v>2.6355312</v>
      </c>
      <c r="AC3323">
        <v>18.89</v>
      </c>
      <c r="AD3323">
        <v>18.79</v>
      </c>
      <c r="AH3323" s="85">
        <f>IF(AND(M3323&lt;Variables!$G$6,M3323&gt;Variables!$G$5),0,1)</f>
        <v>1</v>
      </c>
      <c r="AI3323" s="85">
        <f t="shared" si="430"/>
        <v>0</v>
      </c>
      <c r="AJ3323" s="85">
        <f>IF(I3323&gt;Variables!$G$7,0,1)</f>
        <v>1</v>
      </c>
      <c r="AK3323" s="85">
        <f>IF(F3323&gt;Variables!$G$8,0,1)</f>
        <v>1</v>
      </c>
      <c r="AL3323" s="85">
        <f>IF(G3323&gt;Variables!$G$9,0,1)</f>
        <v>1</v>
      </c>
      <c r="AM3323" s="85">
        <f>IF(AND(K3323&gt;Variables!$G$10,K3323&lt;Variables!$G$11),0,1)</f>
        <v>1</v>
      </c>
      <c r="AN3323" s="103">
        <f>IF(H3323&lt;Variables!$G$13,1,0)</f>
        <v>1</v>
      </c>
      <c r="AO3323" s="101">
        <f>IF(R3323&lt;Variables!$G$12,0,1)</f>
        <v>0</v>
      </c>
      <c r="AP3323" s="86">
        <f t="shared" si="433"/>
        <v>0</v>
      </c>
      <c r="AR3323">
        <v>0</v>
      </c>
      <c r="AS3323">
        <v>0</v>
      </c>
      <c r="AT3323">
        <v>0</v>
      </c>
      <c r="AU3323">
        <v>0</v>
      </c>
      <c r="BA3323">
        <v>0</v>
      </c>
    </row>
    <row r="3324" spans="3:53" ht="12.75" x14ac:dyDescent="0.2">
      <c r="C3324" t="s">
        <v>788</v>
      </c>
      <c r="D3324" t="s">
        <v>748</v>
      </c>
      <c r="E3324">
        <v>14.08</v>
      </c>
      <c r="F3324">
        <v>21.88</v>
      </c>
      <c r="G3324">
        <v>-2.29</v>
      </c>
      <c r="H3324">
        <v>1460</v>
      </c>
      <c r="I3324">
        <v>-66.742999999999995</v>
      </c>
      <c r="J3324" t="s">
        <v>78</v>
      </c>
      <c r="K3324">
        <v>52.21</v>
      </c>
      <c r="L3324">
        <v>13.88719</v>
      </c>
      <c r="M3324">
        <v>1.244384213076944</v>
      </c>
      <c r="N3324">
        <v>14.132878</v>
      </c>
      <c r="O3324">
        <v>-0.51566283951506087</v>
      </c>
      <c r="P3324">
        <v>104740000</v>
      </c>
      <c r="Q3324">
        <v>12270000</v>
      </c>
      <c r="R3324">
        <v>8.5399999999999991</v>
      </c>
      <c r="S3324">
        <v>26.619</v>
      </c>
      <c r="T3324">
        <v>5.601</v>
      </c>
      <c r="U3324">
        <v>14.391999999999999</v>
      </c>
      <c r="V3324">
        <f t="shared" si="434"/>
        <v>2.3495993531077204</v>
      </c>
      <c r="AC3324">
        <v>15.7</v>
      </c>
      <c r="AD3324">
        <v>13.82</v>
      </c>
      <c r="AH3324" s="85">
        <f>IF(AND(M3324&lt;Variables!$G$6,M3324&gt;Variables!$G$5),0,1)</f>
        <v>1</v>
      </c>
      <c r="AI3324" s="85">
        <f t="shared" si="430"/>
        <v>1</v>
      </c>
      <c r="AJ3324" s="85">
        <f>IF(I3324&gt;Variables!$G$7,0,1)</f>
        <v>1</v>
      </c>
      <c r="AK3324" s="85">
        <f>IF(F3324&gt;Variables!$G$8,0,1)</f>
        <v>0</v>
      </c>
      <c r="AL3324" s="85">
        <f>IF(G3324&gt;Variables!$G$9,0,1)</f>
        <v>1</v>
      </c>
      <c r="AM3324" s="85">
        <f>IF(AND(K3324&gt;Variables!$G$10,K3324&lt;Variables!$G$11),0,1)</f>
        <v>0</v>
      </c>
      <c r="AN3324" s="103">
        <f>IF(H3324&lt;Variables!$G$13,1,0)</f>
        <v>1</v>
      </c>
      <c r="AO3324" s="101">
        <f>IF(R3324&lt;Variables!$G$12,0,1)</f>
        <v>1</v>
      </c>
      <c r="AP3324" s="86">
        <f t="shared" si="433"/>
        <v>1</v>
      </c>
      <c r="AR3324">
        <v>1</v>
      </c>
      <c r="AS3324">
        <v>0</v>
      </c>
      <c r="AT3324">
        <v>0</v>
      </c>
      <c r="AU3324">
        <v>0</v>
      </c>
      <c r="BA3324">
        <v>2</v>
      </c>
    </row>
    <row r="3325" spans="3:53" ht="12.75" x14ac:dyDescent="0.2">
      <c r="C3325" t="s">
        <v>788</v>
      </c>
      <c r="D3325" t="s">
        <v>697</v>
      </c>
      <c r="E3325">
        <v>3.8</v>
      </c>
      <c r="F3325">
        <v>26.47</v>
      </c>
      <c r="G3325">
        <v>20.49</v>
      </c>
      <c r="H3325">
        <v>-99999</v>
      </c>
      <c r="I3325">
        <v>-21.876999999999999</v>
      </c>
      <c r="J3325" t="s">
        <v>78</v>
      </c>
      <c r="K3325">
        <v>49.05</v>
      </c>
      <c r="L3325">
        <v>3.7787142857142859</v>
      </c>
      <c r="M3325">
        <v>0.12664927601980719</v>
      </c>
      <c r="N3325">
        <v>3.80592</v>
      </c>
      <c r="O3325">
        <v>-0.58908227182914741</v>
      </c>
      <c r="P3325">
        <v>180893</v>
      </c>
      <c r="Q3325">
        <v>53701</v>
      </c>
      <c r="R3325">
        <v>3.37</v>
      </c>
      <c r="S3325">
        <v>26.619</v>
      </c>
      <c r="T3325">
        <v>5.601</v>
      </c>
      <c r="U3325">
        <v>14.391999999999999</v>
      </c>
      <c r="V3325">
        <f t="shared" si="434"/>
        <v>2.3542125937771732</v>
      </c>
      <c r="AC3325">
        <v>4.42</v>
      </c>
      <c r="AD3325">
        <v>3.6</v>
      </c>
      <c r="AH3325" s="85">
        <f>IF(AND(M3325&lt;Variables!$G$6,M3325&gt;Variables!$G$5),0,1)</f>
        <v>1</v>
      </c>
      <c r="AI3325" s="85">
        <f t="shared" si="430"/>
        <v>1</v>
      </c>
      <c r="AJ3325" s="85">
        <f>IF(I3325&gt;Variables!$G$7,0,1)</f>
        <v>1</v>
      </c>
      <c r="AK3325" s="85">
        <f>IF(F3325&gt;Variables!$G$8,0,1)</f>
        <v>0</v>
      </c>
      <c r="AL3325" s="85">
        <f>IF(G3325&gt;Variables!$G$9,0,1)</f>
        <v>0</v>
      </c>
      <c r="AM3325" s="85">
        <f>IF(AND(K3325&gt;Variables!$G$10,K3325&lt;Variables!$G$11),0,1)</f>
        <v>1</v>
      </c>
      <c r="AN3325" s="103">
        <f>IF(H3325&lt;Variables!$G$13,1,0)</f>
        <v>1</v>
      </c>
      <c r="AO3325" s="101">
        <f>IF(R3325&lt;Variables!$G$12,0,1)</f>
        <v>1</v>
      </c>
      <c r="AP3325" s="86">
        <f t="shared" si="433"/>
        <v>1</v>
      </c>
      <c r="AR3325">
        <v>0</v>
      </c>
      <c r="AS3325">
        <v>0</v>
      </c>
      <c r="AT3325">
        <v>1</v>
      </c>
      <c r="AU3325">
        <v>0</v>
      </c>
      <c r="BA3325">
        <v>-2.25</v>
      </c>
    </row>
    <row r="3326" spans="3:53" ht="12.75" x14ac:dyDescent="0.2">
      <c r="C3326" t="s">
        <v>788</v>
      </c>
      <c r="D3326" t="s">
        <v>743</v>
      </c>
      <c r="E3326">
        <v>59.3</v>
      </c>
      <c r="F3326">
        <v>8.83</v>
      </c>
      <c r="G3326">
        <v>2.2400000000000002</v>
      </c>
      <c r="H3326">
        <v>8440</v>
      </c>
      <c r="I3326">
        <v>-0.35299999999999998</v>
      </c>
      <c r="J3326" t="s">
        <v>78</v>
      </c>
      <c r="K3326">
        <v>69.13</v>
      </c>
      <c r="L3326">
        <v>58.844250000000002</v>
      </c>
      <c r="M3326">
        <v>0.68970205245202532</v>
      </c>
      <c r="N3326">
        <v>58.912509999999997</v>
      </c>
      <c r="O3326">
        <v>0.57303618535349909</v>
      </c>
      <c r="P3326">
        <v>3179000</v>
      </c>
      <c r="Q3326">
        <v>1356000</v>
      </c>
      <c r="R3326">
        <v>2.34</v>
      </c>
      <c r="S3326">
        <v>26.619</v>
      </c>
      <c r="T3326">
        <v>5.601</v>
      </c>
      <c r="U3326">
        <v>14.391999999999999</v>
      </c>
      <c r="V3326">
        <f t="shared" si="434"/>
        <v>2.5091502738755271</v>
      </c>
      <c r="AC3326">
        <v>59.34</v>
      </c>
      <c r="AD3326">
        <v>58.25</v>
      </c>
      <c r="AH3326" s="85">
        <f>IF(AND(M3326&lt;Variables!$G$6,M3326&gt;Variables!$G$5),0,1)</f>
        <v>1</v>
      </c>
      <c r="AI3326" s="85">
        <f t="shared" si="430"/>
        <v>1</v>
      </c>
      <c r="AJ3326" s="85">
        <f>IF(I3326&gt;Variables!$G$7,0,1)</f>
        <v>1</v>
      </c>
      <c r="AK3326" s="85">
        <f>IF(F3326&gt;Variables!$G$8,0,1)</f>
        <v>1</v>
      </c>
      <c r="AL3326" s="85">
        <f>IF(G3326&gt;Variables!$G$9,0,1)</f>
        <v>1</v>
      </c>
      <c r="AM3326" s="85">
        <f>IF(AND(K3326&gt;Variables!$G$10,K3326&lt;Variables!$G$11),0,1)</f>
        <v>0</v>
      </c>
      <c r="AN3326" s="103">
        <f>IF(H3326&lt;Variables!$G$13,1,0)</f>
        <v>0</v>
      </c>
      <c r="AO3326" s="101">
        <f>IF(R3326&lt;Variables!$G$12,0,1)</f>
        <v>1</v>
      </c>
      <c r="AP3326" s="86">
        <f t="shared" si="433"/>
        <v>1</v>
      </c>
      <c r="AR3326">
        <v>0</v>
      </c>
      <c r="AS3326">
        <v>0</v>
      </c>
      <c r="AT3326">
        <v>0</v>
      </c>
      <c r="AU3326">
        <v>1</v>
      </c>
      <c r="BA3326">
        <v>-1.18</v>
      </c>
    </row>
    <row r="3327" spans="3:53" ht="12.75" x14ac:dyDescent="0.2">
      <c r="C3327" t="s">
        <v>788</v>
      </c>
      <c r="D3327" t="s">
        <v>742</v>
      </c>
      <c r="E3327">
        <v>126.32</v>
      </c>
      <c r="F3327">
        <v>7.17</v>
      </c>
      <c r="G3327">
        <v>-2.2400000000000002</v>
      </c>
      <c r="H3327">
        <v>10630</v>
      </c>
      <c r="I3327">
        <v>-3.2000000000000001E-2</v>
      </c>
      <c r="J3327" t="s">
        <v>78</v>
      </c>
      <c r="K3327">
        <v>71.06</v>
      </c>
      <c r="L3327">
        <v>125.32349499999999</v>
      </c>
      <c r="M3327">
        <v>1.0584647356028469</v>
      </c>
      <c r="N3327">
        <v>125.57529</v>
      </c>
      <c r="O3327">
        <v>0.85582920015555985</v>
      </c>
      <c r="P3327">
        <v>1700000</v>
      </c>
      <c r="Q3327">
        <v>1112000</v>
      </c>
      <c r="R3327">
        <v>1.53</v>
      </c>
      <c r="S3327">
        <v>26.619</v>
      </c>
      <c r="T3327">
        <v>5.601</v>
      </c>
      <c r="U3327">
        <v>14.391999999999999</v>
      </c>
      <c r="V3327">
        <f t="shared" si="434"/>
        <v>2.493284336820099</v>
      </c>
      <c r="AC3327">
        <v>130.02000000000001</v>
      </c>
      <c r="AD3327">
        <v>126.25</v>
      </c>
      <c r="AH3327" s="85">
        <f>IF(AND(M3327&lt;Variables!$G$6,M3327&gt;Variables!$G$5),0,1)</f>
        <v>1</v>
      </c>
      <c r="AI3327" s="85">
        <f t="shared" si="430"/>
        <v>1</v>
      </c>
      <c r="AJ3327" s="85">
        <f>IF(I3327&gt;Variables!$G$7,0,1)</f>
        <v>1</v>
      </c>
      <c r="AK3327" s="85">
        <f>IF(F3327&gt;Variables!$G$8,0,1)</f>
        <v>1</v>
      </c>
      <c r="AL3327" s="85">
        <f>IF(G3327&gt;Variables!$G$9,0,1)</f>
        <v>1</v>
      </c>
      <c r="AM3327" s="85">
        <f>IF(AND(K3327&gt;Variables!$G$10,K3327&lt;Variables!$G$11),0,1)</f>
        <v>0</v>
      </c>
      <c r="AN3327" s="103">
        <f>IF(H3327&lt;Variables!$G$13,1,0)</f>
        <v>0</v>
      </c>
      <c r="AO3327" s="101">
        <f>IF(R3327&lt;Variables!$G$12,0,1)</f>
        <v>0</v>
      </c>
      <c r="AP3327" s="86">
        <f t="shared" si="433"/>
        <v>1</v>
      </c>
      <c r="AR3327">
        <v>0</v>
      </c>
      <c r="AS3327">
        <v>1</v>
      </c>
      <c r="AT3327">
        <v>0</v>
      </c>
      <c r="AU3327">
        <v>0</v>
      </c>
      <c r="BA3327">
        <v>1.61</v>
      </c>
    </row>
    <row r="3328" spans="3:53" ht="12.75" x14ac:dyDescent="0.2">
      <c r="C3328" t="s">
        <v>788</v>
      </c>
      <c r="D3328" t="s">
        <v>737</v>
      </c>
      <c r="E3328">
        <v>62.98</v>
      </c>
      <c r="F3328">
        <v>5.51</v>
      </c>
      <c r="G3328">
        <v>2.2200000000000002</v>
      </c>
      <c r="H3328">
        <v>87200</v>
      </c>
      <c r="I3328">
        <v>5.0000000000000001E-3</v>
      </c>
      <c r="J3328" t="s">
        <v>78</v>
      </c>
      <c r="K3328">
        <v>52.78</v>
      </c>
      <c r="L3328">
        <v>62.95937</v>
      </c>
      <c r="M3328">
        <v>-3.7913339984187069E-2</v>
      </c>
      <c r="N3328">
        <v>62.802503999999999</v>
      </c>
      <c r="O3328">
        <v>0.2117686262955352</v>
      </c>
      <c r="P3328">
        <v>21705000</v>
      </c>
      <c r="Q3328">
        <v>18048000</v>
      </c>
      <c r="R3328">
        <v>1.2</v>
      </c>
      <c r="S3328">
        <v>26.619</v>
      </c>
      <c r="T3328">
        <v>5.601</v>
      </c>
      <c r="U3328">
        <v>14.391999999999999</v>
      </c>
      <c r="V3328">
        <f t="shared" si="434"/>
        <v>2.3970909393975197</v>
      </c>
      <c r="AC3328">
        <v>63.674999999999997</v>
      </c>
      <c r="AD3328">
        <v>62.71</v>
      </c>
      <c r="AH3328" s="85">
        <f>IF(AND(M3328&lt;Variables!$G$6,M3328&gt;Variables!$G$5),0,1)</f>
        <v>1</v>
      </c>
      <c r="AI3328" s="85">
        <f t="shared" si="430"/>
        <v>0</v>
      </c>
      <c r="AJ3328" s="85">
        <f>IF(I3328&gt;Variables!$G$7,0,1)</f>
        <v>0</v>
      </c>
      <c r="AK3328" s="85">
        <f>IF(F3328&gt;Variables!$G$8,0,1)</f>
        <v>1</v>
      </c>
      <c r="AL3328" s="85">
        <f>IF(G3328&gt;Variables!$G$9,0,1)</f>
        <v>1</v>
      </c>
      <c r="AM3328" s="85">
        <f>IF(AND(K3328&gt;Variables!$G$10,K3328&lt;Variables!$G$11),0,1)</f>
        <v>0</v>
      </c>
      <c r="AN3328" s="103">
        <f>IF(H3328&lt;Variables!$G$13,1,0)</f>
        <v>0</v>
      </c>
      <c r="AO3328" s="101">
        <f>IF(R3328&lt;Variables!$G$12,0,1)</f>
        <v>0</v>
      </c>
      <c r="AP3328" s="86">
        <f t="shared" si="433"/>
        <v>1</v>
      </c>
      <c r="AR3328">
        <v>0</v>
      </c>
      <c r="AS3328">
        <v>0</v>
      </c>
      <c r="AT3328">
        <v>0</v>
      </c>
      <c r="AU3328">
        <v>1</v>
      </c>
      <c r="BA3328">
        <v>-0.17</v>
      </c>
    </row>
    <row r="3329" spans="3:53" ht="12.75" x14ac:dyDescent="0.2">
      <c r="C3329" t="s">
        <v>788</v>
      </c>
      <c r="D3329" t="s">
        <v>784</v>
      </c>
      <c r="E3329">
        <v>5.67</v>
      </c>
      <c r="F3329">
        <v>7.48</v>
      </c>
      <c r="G3329">
        <v>0.27</v>
      </c>
      <c r="H3329">
        <v>-99999</v>
      </c>
      <c r="I3329">
        <v>-0.26900000000000002</v>
      </c>
      <c r="J3329" t="s">
        <v>76</v>
      </c>
      <c r="K3329">
        <v>61.7</v>
      </c>
      <c r="L3329">
        <v>5.6649999999999991</v>
      </c>
      <c r="M3329">
        <v>-0.2647837599293697</v>
      </c>
      <c r="N3329">
        <v>5.6831250000000004</v>
      </c>
      <c r="O3329">
        <v>-0.58286594083360954</v>
      </c>
      <c r="P3329">
        <v>16866</v>
      </c>
      <c r="Q3329">
        <v>68789</v>
      </c>
      <c r="R3329">
        <v>0.25</v>
      </c>
      <c r="S3329">
        <v>26.619</v>
      </c>
      <c r="T3329">
        <v>5.601</v>
      </c>
      <c r="U3329">
        <v>14.391999999999999</v>
      </c>
      <c r="V3329">
        <f t="shared" si="434"/>
        <v>2.5040433150926726</v>
      </c>
      <c r="AC3329">
        <v>5.71</v>
      </c>
      <c r="AD3329">
        <v>5.65</v>
      </c>
      <c r="AH3329" s="85">
        <f>IF(AND(M3329&lt;Variables!$G$6,M3329&gt;Variables!$G$5),0,1)</f>
        <v>1</v>
      </c>
      <c r="AI3329" s="85">
        <f t="shared" si="430"/>
        <v>1</v>
      </c>
      <c r="AJ3329" s="85">
        <f>IF(I3329&gt;Variables!$G$7,0,1)</f>
        <v>1</v>
      </c>
      <c r="AK3329" s="85">
        <f>IF(F3329&gt;Variables!$G$8,0,1)</f>
        <v>1</v>
      </c>
      <c r="AL3329" s="85">
        <f>IF(G3329&gt;Variables!$G$9,0,1)</f>
        <v>1</v>
      </c>
      <c r="AM3329" s="85">
        <f>IF(AND(K3329&gt;Variables!$G$10,K3329&lt;Variables!$G$11),0,1)</f>
        <v>0</v>
      </c>
      <c r="AN3329" s="103">
        <f>IF(H3329&lt;Variables!$G$13,1,0)</f>
        <v>1</v>
      </c>
      <c r="AO3329" s="101">
        <f>IF(R3329&lt;Variables!$G$12,0,1)</f>
        <v>0</v>
      </c>
      <c r="AP3329" s="86">
        <f t="shared" si="433"/>
        <v>0</v>
      </c>
      <c r="AR3329">
        <v>0</v>
      </c>
      <c r="AS3329">
        <v>0</v>
      </c>
      <c r="AT3329">
        <v>0</v>
      </c>
      <c r="AU3329">
        <v>0</v>
      </c>
      <c r="BA3329">
        <v>0</v>
      </c>
    </row>
    <row r="3330" spans="3:53" ht="12.75" x14ac:dyDescent="0.2">
      <c r="C3330" t="s">
        <v>788</v>
      </c>
      <c r="D3330" t="s">
        <v>750</v>
      </c>
      <c r="E3330">
        <v>20.88</v>
      </c>
      <c r="F3330">
        <v>5.29</v>
      </c>
      <c r="G3330">
        <v>0.52</v>
      </c>
      <c r="H3330">
        <v>-99999</v>
      </c>
      <c r="I3330">
        <v>-50.67</v>
      </c>
      <c r="J3330" t="s">
        <v>76</v>
      </c>
      <c r="K3330">
        <v>53.15</v>
      </c>
      <c r="L3330">
        <v>20.88935</v>
      </c>
      <c r="M3330">
        <v>-4.9546778621637207E-2</v>
      </c>
      <c r="N3330">
        <v>20.925740000000001</v>
      </c>
      <c r="O3330">
        <v>-0.2233612765904395</v>
      </c>
      <c r="P3330">
        <v>167723</v>
      </c>
      <c r="Q3330">
        <v>8253</v>
      </c>
      <c r="R3330">
        <v>20.32</v>
      </c>
      <c r="S3330">
        <v>26.619</v>
      </c>
      <c r="T3330">
        <v>5.601</v>
      </c>
      <c r="U3330">
        <v>14.391999999999999</v>
      </c>
      <c r="V3330">
        <f t="shared" si="434"/>
        <v>2.401372953198639</v>
      </c>
      <c r="AC3330">
        <v>20.91</v>
      </c>
      <c r="AD3330">
        <v>20.79</v>
      </c>
      <c r="AH3330" s="85">
        <f>IF(AND(M3330&lt;Variables!$G$6,M3330&gt;Variables!$G$5),0,1)</f>
        <v>1</v>
      </c>
      <c r="AI3330" s="85">
        <f t="shared" si="430"/>
        <v>1</v>
      </c>
      <c r="AJ3330" s="85">
        <f>IF(I3330&gt;Variables!$G$7,0,1)</f>
        <v>1</v>
      </c>
      <c r="AK3330" s="85">
        <f>IF(F3330&gt;Variables!$G$8,0,1)</f>
        <v>1</v>
      </c>
      <c r="AL3330" s="85">
        <f>IF(G3330&gt;Variables!$G$9,0,1)</f>
        <v>1</v>
      </c>
      <c r="AM3330" s="85">
        <f>IF(AND(K3330&gt;Variables!$G$10,K3330&lt;Variables!$G$11),0,1)</f>
        <v>0</v>
      </c>
      <c r="AN3330" s="103">
        <f>IF(H3330&lt;Variables!$G$13,1,0)</f>
        <v>1</v>
      </c>
      <c r="AO3330" s="101">
        <f>IF(R3330&lt;Variables!$G$12,0,1)</f>
        <v>1</v>
      </c>
      <c r="AP3330" s="86">
        <f t="shared" si="433"/>
        <v>0</v>
      </c>
      <c r="AR3330">
        <v>0</v>
      </c>
      <c r="AS3330">
        <v>0</v>
      </c>
      <c r="AT3330">
        <v>0</v>
      </c>
      <c r="AU3330">
        <v>0</v>
      </c>
      <c r="BA3330">
        <v>0</v>
      </c>
    </row>
    <row r="3331" spans="3:53" ht="12.75" x14ac:dyDescent="0.2">
      <c r="C3331" s="182" t="s">
        <v>788</v>
      </c>
      <c r="D3331" s="182" t="s">
        <v>769</v>
      </c>
      <c r="E3331" s="182">
        <v>42.17</v>
      </c>
      <c r="F3331" s="182">
        <v>6.5</v>
      </c>
      <c r="G3331" s="182">
        <v>3.45</v>
      </c>
      <c r="H3331" s="182">
        <v>-99999</v>
      </c>
      <c r="I3331" s="182">
        <v>443.06400000000002</v>
      </c>
      <c r="J3331" s="182" t="s">
        <v>78</v>
      </c>
      <c r="K3331" s="182">
        <v>72.72</v>
      </c>
      <c r="L3331" s="182">
        <v>41.609000000000002</v>
      </c>
      <c r="M3331" s="182">
        <v>0</v>
      </c>
      <c r="N3331" s="182">
        <v>41.609000000000002</v>
      </c>
      <c r="O3331" s="182">
        <v>0</v>
      </c>
      <c r="P3331" s="182">
        <v>221152</v>
      </c>
      <c r="Q3331" s="182">
        <v>192114</v>
      </c>
      <c r="R3331" s="182">
        <v>1.1499999999999999</v>
      </c>
      <c r="S3331" s="182">
        <v>26.619</v>
      </c>
      <c r="T3331" s="182">
        <v>5.601</v>
      </c>
      <c r="U3331" s="182">
        <v>14.391999999999999</v>
      </c>
      <c r="V3331" s="182">
        <f t="shared" si="434"/>
        <v>2.6023791999999997</v>
      </c>
      <c r="W3331" s="93"/>
      <c r="X3331" s="93"/>
      <c r="Y3331" s="93"/>
      <c r="Z3331" s="93"/>
      <c r="AA3331" s="93"/>
      <c r="AC3331">
        <v>42.74</v>
      </c>
      <c r="AD3331">
        <v>41.45</v>
      </c>
      <c r="AH3331" s="85">
        <f>IF(AND(M3331&lt;Variables!$G$6,M3331&gt;Variables!$G$5),0,1)</f>
        <v>1</v>
      </c>
      <c r="AI3331" s="85">
        <f t="shared" ref="AI3331:AI3394" si="435">IF(L3331&gt;N3331,0,1)</f>
        <v>1</v>
      </c>
      <c r="AJ3331" s="85">
        <f>IF(I3331&gt;Variables!$G$7,0,1)</f>
        <v>0</v>
      </c>
      <c r="AK3331" s="85">
        <f>IF(F3331&gt;Variables!$G$8,0,1)</f>
        <v>1</v>
      </c>
      <c r="AL3331" s="85">
        <f>IF(G3331&gt;Variables!$G$9,0,1)</f>
        <v>1</v>
      </c>
      <c r="AM3331" s="85">
        <f>IF(AND(K3331&gt;Variables!$G$10,K3331&lt;Variables!$G$11),0,1)</f>
        <v>0</v>
      </c>
      <c r="AN3331" s="103">
        <f>IF(H3331&lt;Variables!$G$13,1,0)</f>
        <v>1</v>
      </c>
      <c r="AO3331" s="101">
        <f>IF(R3331&lt;Variables!$G$12,0,1)</f>
        <v>0</v>
      </c>
      <c r="AP3331" s="86">
        <f t="shared" si="433"/>
        <v>1</v>
      </c>
      <c r="AR3331">
        <v>0</v>
      </c>
      <c r="AS3331">
        <v>0</v>
      </c>
      <c r="AT3331">
        <v>0</v>
      </c>
      <c r="AU3331">
        <v>0</v>
      </c>
      <c r="BA3331">
        <v>0</v>
      </c>
    </row>
    <row r="3332" spans="3:53" ht="12.75" x14ac:dyDescent="0.2">
      <c r="C3332" t="s">
        <v>788</v>
      </c>
      <c r="D3332" t="s">
        <v>306</v>
      </c>
      <c r="E3332">
        <v>24.71</v>
      </c>
      <c r="F3332">
        <v>5.31</v>
      </c>
      <c r="G3332">
        <v>7.93</v>
      </c>
      <c r="H3332">
        <v>8230</v>
      </c>
      <c r="I3332">
        <v>-15.952</v>
      </c>
      <c r="J3332" t="s">
        <v>76</v>
      </c>
      <c r="K3332">
        <v>62.32</v>
      </c>
      <c r="L3332">
        <v>24.441275000000001</v>
      </c>
      <c r="M3332">
        <v>1.344958477002538</v>
      </c>
      <c r="N3332">
        <v>24.659089999999999</v>
      </c>
      <c r="O3332">
        <v>0.44977328847089232</v>
      </c>
      <c r="P3332">
        <v>7742000</v>
      </c>
      <c r="Q3332">
        <v>5849000</v>
      </c>
      <c r="R3332">
        <v>1.32</v>
      </c>
      <c r="S3332">
        <v>26.619</v>
      </c>
      <c r="T3332">
        <v>5.601</v>
      </c>
      <c r="U3332">
        <v>14.391999999999999</v>
      </c>
      <c r="V3332">
        <f t="shared" si="434"/>
        <v>2.4118124417928271</v>
      </c>
      <c r="AC3332">
        <v>25.1</v>
      </c>
      <c r="AD3332">
        <v>24.164000000000001</v>
      </c>
      <c r="AH3332" s="85">
        <f>IF(AND(M3332&lt;Variables!$G$6,M3332&gt;Variables!$G$5),0,1)</f>
        <v>1</v>
      </c>
      <c r="AI3332" s="85">
        <f t="shared" si="435"/>
        <v>1</v>
      </c>
      <c r="AJ3332" s="85">
        <f>IF(I3332&gt;Variables!$G$7,0,1)</f>
        <v>1</v>
      </c>
      <c r="AK3332" s="85">
        <f>IF(F3332&gt;Variables!$G$8,0,1)</f>
        <v>1</v>
      </c>
      <c r="AL3332" s="85">
        <f>IF(G3332&gt;Variables!$G$9,0,1)</f>
        <v>1</v>
      </c>
      <c r="AM3332" s="85">
        <f>IF(AND(K3332&gt;Variables!$G$10,K3332&lt;Variables!$G$11),0,1)</f>
        <v>0</v>
      </c>
      <c r="AN3332" s="103">
        <f>IF(H3332&lt;Variables!$G$13,1,0)</f>
        <v>0</v>
      </c>
      <c r="AO3332" s="101">
        <f>IF(R3332&lt;Variables!$G$12,0,1)</f>
        <v>0</v>
      </c>
      <c r="AP3332" s="86">
        <f t="shared" si="433"/>
        <v>0</v>
      </c>
      <c r="AR3332">
        <v>1</v>
      </c>
      <c r="AS3332">
        <v>0</v>
      </c>
      <c r="AT3332">
        <v>0</v>
      </c>
      <c r="AU3332">
        <v>0</v>
      </c>
      <c r="BA3332">
        <v>1.48</v>
      </c>
    </row>
    <row r="3333" spans="3:53" ht="12.75" x14ac:dyDescent="0.2">
      <c r="C3333" t="s">
        <v>788</v>
      </c>
      <c r="D3333" t="s">
        <v>608</v>
      </c>
      <c r="E3333">
        <v>33.17</v>
      </c>
      <c r="F3333">
        <v>6.42</v>
      </c>
      <c r="G3333">
        <v>2.85</v>
      </c>
      <c r="H3333">
        <v>7460</v>
      </c>
      <c r="I3333">
        <v>-26.234999999999999</v>
      </c>
      <c r="J3333" t="s">
        <v>78</v>
      </c>
      <c r="K3333">
        <v>45.96</v>
      </c>
      <c r="L3333">
        <v>33.244375000000012</v>
      </c>
      <c r="M3333">
        <v>-0.34705119287099639</v>
      </c>
      <c r="N3333">
        <v>33.242616000000012</v>
      </c>
      <c r="O3333">
        <v>-0.34177815608737733</v>
      </c>
      <c r="P3333">
        <v>19109000</v>
      </c>
      <c r="Q3333">
        <v>19007000</v>
      </c>
      <c r="R3333">
        <v>1.01</v>
      </c>
      <c r="S3333">
        <v>26.619</v>
      </c>
      <c r="T3333">
        <v>5.601</v>
      </c>
      <c r="U3333">
        <v>14.391999999999999</v>
      </c>
      <c r="V3333">
        <f t="shared" si="434"/>
        <v>2.3301197042807997</v>
      </c>
      <c r="AC3333">
        <v>33.35</v>
      </c>
      <c r="AD3333">
        <v>30.7</v>
      </c>
      <c r="AH3333" s="85">
        <f>IF(AND(M3333&lt;Variables!$G$6,M3333&gt;Variables!$G$5),0,1)</f>
        <v>1</v>
      </c>
      <c r="AI3333" s="85">
        <f t="shared" si="435"/>
        <v>0</v>
      </c>
      <c r="AJ3333" s="85">
        <f>IF(I3333&gt;Variables!$G$7,0,1)</f>
        <v>1</v>
      </c>
      <c r="AK3333" s="85">
        <f>IF(F3333&gt;Variables!$G$8,0,1)</f>
        <v>1</v>
      </c>
      <c r="AL3333" s="85">
        <f>IF(G3333&gt;Variables!$G$9,0,1)</f>
        <v>1</v>
      </c>
      <c r="AM3333" s="85">
        <f>IF(AND(K3333&gt;Variables!$G$10,K3333&lt;Variables!$G$11),0,1)</f>
        <v>1</v>
      </c>
      <c r="AN3333" s="103">
        <f>IF(H3333&lt;Variables!$G$13,1,0)</f>
        <v>0</v>
      </c>
      <c r="AO3333" s="101">
        <f>IF(R3333&lt;Variables!$G$12,0,1)</f>
        <v>0</v>
      </c>
      <c r="AP3333" s="86">
        <f t="shared" si="433"/>
        <v>1</v>
      </c>
      <c r="AR3333">
        <v>0</v>
      </c>
      <c r="AS3333">
        <v>0</v>
      </c>
      <c r="AT3333">
        <v>1</v>
      </c>
      <c r="AU3333">
        <v>0</v>
      </c>
      <c r="BA3333">
        <v>-1.83</v>
      </c>
    </row>
    <row r="3334" spans="3:53" ht="12.75" x14ac:dyDescent="0.2">
      <c r="C3334" t="s">
        <v>788</v>
      </c>
      <c r="D3334" t="s">
        <v>749</v>
      </c>
      <c r="E3334">
        <v>15.8</v>
      </c>
      <c r="F3334">
        <v>5.8</v>
      </c>
      <c r="G3334">
        <v>4.09</v>
      </c>
      <c r="H3334">
        <v>59870</v>
      </c>
      <c r="I3334">
        <v>0.751</v>
      </c>
      <c r="J3334" t="s">
        <v>78</v>
      </c>
      <c r="K3334">
        <v>50.21</v>
      </c>
      <c r="L3334">
        <v>15.783004999999999</v>
      </c>
      <c r="M3334">
        <v>-8.8734686455479855E-2</v>
      </c>
      <c r="N3334">
        <v>15.747123999999999</v>
      </c>
      <c r="O3334">
        <v>0.13892060543881329</v>
      </c>
      <c r="P3334">
        <v>97777000</v>
      </c>
      <c r="Q3334">
        <v>77372000</v>
      </c>
      <c r="R3334">
        <v>1.26</v>
      </c>
      <c r="S3334">
        <v>26.619</v>
      </c>
      <c r="T3334">
        <v>5.601</v>
      </c>
      <c r="U3334">
        <v>14.391999999999999</v>
      </c>
      <c r="V3334">
        <f t="shared" si="434"/>
        <v>2.3715365176604841</v>
      </c>
      <c r="AC3334">
        <v>16.059999999999999</v>
      </c>
      <c r="AD3334">
        <v>15.76</v>
      </c>
      <c r="AH3334" s="85">
        <f>IF(AND(M3334&lt;Variables!$G$6,M3334&gt;Variables!$G$5),0,1)</f>
        <v>1</v>
      </c>
      <c r="AI3334" s="85">
        <f t="shared" si="435"/>
        <v>0</v>
      </c>
      <c r="AJ3334" s="85">
        <f>IF(I3334&gt;Variables!$G$7,0,1)</f>
        <v>0</v>
      </c>
      <c r="AK3334" s="85">
        <f>IF(F3334&gt;Variables!$G$8,0,1)</f>
        <v>1</v>
      </c>
      <c r="AL3334" s="85">
        <f>IF(G3334&gt;Variables!$G$9,0,1)</f>
        <v>1</v>
      </c>
      <c r="AM3334" s="85">
        <f>IF(AND(K3334&gt;Variables!$G$10,K3334&lt;Variables!$G$11),0,1)</f>
        <v>0</v>
      </c>
      <c r="AN3334" s="103">
        <f>IF(H3334&lt;Variables!$G$13,1,0)</f>
        <v>0</v>
      </c>
      <c r="AO3334" s="101">
        <f>IF(R3334&lt;Variables!$G$12,0,1)</f>
        <v>0</v>
      </c>
      <c r="AP3334" s="86">
        <f t="shared" si="433"/>
        <v>1</v>
      </c>
      <c r="AR3334">
        <v>0</v>
      </c>
      <c r="AS3334">
        <v>1</v>
      </c>
      <c r="AT3334">
        <v>0</v>
      </c>
      <c r="AU3334">
        <v>0</v>
      </c>
      <c r="BA3334">
        <v>0.77</v>
      </c>
    </row>
    <row r="3335" spans="3:53" ht="12.75" x14ac:dyDescent="0.2">
      <c r="C3335" t="s">
        <v>788</v>
      </c>
      <c r="D3335" t="s">
        <v>383</v>
      </c>
      <c r="E3335">
        <v>1.23</v>
      </c>
      <c r="F3335">
        <v>5.67</v>
      </c>
      <c r="G3335">
        <v>-1.21</v>
      </c>
      <c r="H3335">
        <v>2070</v>
      </c>
      <c r="I3335">
        <v>-3.234</v>
      </c>
      <c r="J3335" t="s">
        <v>78</v>
      </c>
      <c r="K3335">
        <v>54.52</v>
      </c>
      <c r="L3335">
        <v>1.2174499999999999</v>
      </c>
      <c r="M3335">
        <v>0.62014867140333851</v>
      </c>
      <c r="N3335">
        <v>1.227962</v>
      </c>
      <c r="O3335">
        <v>-0.24121267596229609</v>
      </c>
      <c r="P3335">
        <v>27825000</v>
      </c>
      <c r="Q3335">
        <v>18512000</v>
      </c>
      <c r="R3335">
        <v>1.5</v>
      </c>
      <c r="S3335">
        <v>26.619</v>
      </c>
      <c r="T3335">
        <v>5.601</v>
      </c>
      <c r="U3335">
        <v>14.391999999999999</v>
      </c>
      <c r="V3335">
        <f t="shared" si="434"/>
        <v>2.3896080626226954</v>
      </c>
      <c r="AC3335">
        <v>1.2549999999999999</v>
      </c>
      <c r="AD3335">
        <v>1.19</v>
      </c>
      <c r="AH3335" s="85">
        <f>IF(AND(M3335&lt;Variables!$G$6,M3335&gt;Variables!$G$5),0,1)</f>
        <v>1</v>
      </c>
      <c r="AI3335" s="85">
        <f t="shared" si="435"/>
        <v>1</v>
      </c>
      <c r="AJ3335" s="85">
        <f>IF(I3335&gt;Variables!$G$7,0,1)</f>
        <v>1</v>
      </c>
      <c r="AK3335" s="85">
        <f>IF(F3335&gt;Variables!$G$8,0,1)</f>
        <v>1</v>
      </c>
      <c r="AL3335" s="85">
        <f>IF(G3335&gt;Variables!$G$9,0,1)</f>
        <v>1</v>
      </c>
      <c r="AM3335" s="85">
        <f>IF(AND(K3335&gt;Variables!$G$10,K3335&lt;Variables!$G$11),0,1)</f>
        <v>0</v>
      </c>
      <c r="AN3335" s="103">
        <f>IF(H3335&lt;Variables!$G$13,1,0)</f>
        <v>1</v>
      </c>
      <c r="AO3335" s="101">
        <f>IF(R3335&lt;Variables!$G$12,0,1)</f>
        <v>0</v>
      </c>
      <c r="AP3335" s="86">
        <f t="shared" si="433"/>
        <v>1</v>
      </c>
      <c r="AR3335">
        <v>1</v>
      </c>
      <c r="AS3335">
        <v>0</v>
      </c>
      <c r="AT3335">
        <v>0</v>
      </c>
      <c r="AU3335">
        <v>0</v>
      </c>
      <c r="BA3335">
        <v>0.99</v>
      </c>
    </row>
    <row r="3336" spans="3:53" ht="12.75" x14ac:dyDescent="0.2">
      <c r="C3336" t="s">
        <v>788</v>
      </c>
      <c r="D3336" t="s">
        <v>753</v>
      </c>
      <c r="E3336">
        <v>0.85</v>
      </c>
      <c r="F3336">
        <v>4.9400000000000004</v>
      </c>
      <c r="G3336">
        <v>3.63</v>
      </c>
      <c r="H3336">
        <v>-99999</v>
      </c>
      <c r="I3336">
        <v>151.03200000000001</v>
      </c>
      <c r="J3336" t="s">
        <v>78</v>
      </c>
      <c r="K3336">
        <v>52.66</v>
      </c>
      <c r="L3336">
        <v>0.8480606249999999</v>
      </c>
      <c r="M3336">
        <v>0.20510031343574039</v>
      </c>
      <c r="N3336">
        <v>0.84697631707317078</v>
      </c>
      <c r="O3336">
        <v>0.33338392938621908</v>
      </c>
      <c r="P3336">
        <v>1545000</v>
      </c>
      <c r="Q3336">
        <v>2261000</v>
      </c>
      <c r="R3336">
        <v>0.68</v>
      </c>
      <c r="S3336">
        <v>26.619</v>
      </c>
      <c r="T3336">
        <v>5.601</v>
      </c>
      <c r="U3336">
        <v>14.391999999999999</v>
      </c>
      <c r="V3336">
        <f t="shared" si="434"/>
        <v>2.3876493948348321</v>
      </c>
      <c r="AC3336">
        <v>0.85950000000000004</v>
      </c>
      <c r="AD3336">
        <v>0.83330000000000004</v>
      </c>
      <c r="AH3336" s="85">
        <f>IF(AND(M3336&lt;Variables!$G$6,M3336&gt;Variables!$G$5),0,1)</f>
        <v>1</v>
      </c>
      <c r="AI3336" s="85">
        <f t="shared" si="435"/>
        <v>0</v>
      </c>
      <c r="AJ3336" s="85">
        <f>IF(I3336&gt;Variables!$G$7,0,1)</f>
        <v>0</v>
      </c>
      <c r="AK3336" s="85">
        <f>IF(F3336&gt;Variables!$G$8,0,1)</f>
        <v>1</v>
      </c>
      <c r="AL3336" s="85">
        <f>IF(G3336&gt;Variables!$G$9,0,1)</f>
        <v>1</v>
      </c>
      <c r="AM3336" s="85">
        <f>IF(AND(K3336&gt;Variables!$G$10,K3336&lt;Variables!$G$11),0,1)</f>
        <v>0</v>
      </c>
      <c r="AN3336" s="103">
        <f>IF(H3336&lt;Variables!$G$13,1,0)</f>
        <v>1</v>
      </c>
      <c r="AO3336" s="101">
        <f>IF(R3336&lt;Variables!$G$12,0,1)</f>
        <v>0</v>
      </c>
      <c r="AP3336" s="86">
        <f t="shared" si="433"/>
        <v>1</v>
      </c>
      <c r="AR3336">
        <v>0</v>
      </c>
      <c r="AS3336">
        <v>1</v>
      </c>
      <c r="AT3336">
        <v>0</v>
      </c>
      <c r="AU3336">
        <v>0</v>
      </c>
      <c r="BA3336">
        <v>-0.87</v>
      </c>
    </row>
    <row r="3337" spans="3:53" ht="12.75" x14ac:dyDescent="0.2">
      <c r="C3337" t="s">
        <v>788</v>
      </c>
      <c r="D3337" t="s">
        <v>735</v>
      </c>
      <c r="E3337">
        <v>3.22</v>
      </c>
      <c r="F3337">
        <v>32.799999999999997</v>
      </c>
      <c r="G3337">
        <v>-3.58</v>
      </c>
      <c r="H3337">
        <v>147.05000000000001</v>
      </c>
      <c r="I3337">
        <v>-12.166</v>
      </c>
      <c r="J3337" t="s">
        <v>76</v>
      </c>
      <c r="K3337">
        <v>25.79</v>
      </c>
      <c r="L3337">
        <v>3.402365000000001</v>
      </c>
      <c r="M3337">
        <v>-5.0660349492191612</v>
      </c>
      <c r="N3337">
        <v>3.5937899999999998</v>
      </c>
      <c r="O3337">
        <v>-10.12273950342119</v>
      </c>
      <c r="P3337">
        <v>106710000</v>
      </c>
      <c r="Q3337">
        <v>2260000</v>
      </c>
      <c r="R3337">
        <v>47.22</v>
      </c>
      <c r="S3337">
        <v>26.619</v>
      </c>
      <c r="T3337">
        <v>5.601</v>
      </c>
      <c r="U3337">
        <v>14.391999999999999</v>
      </c>
      <c r="V3337">
        <f t="shared" si="434"/>
        <v>1.8936918454034171</v>
      </c>
      <c r="AC3337">
        <v>3.88</v>
      </c>
      <c r="AD3337">
        <v>3.11</v>
      </c>
      <c r="AH3337" s="85">
        <f>IF(AND(M3337&lt;Variables!$G$6,M3337&gt;Variables!$G$5),0,1)</f>
        <v>1</v>
      </c>
      <c r="AI3337" s="85">
        <f t="shared" si="435"/>
        <v>1</v>
      </c>
      <c r="AJ3337" s="85">
        <f>IF(I3337&gt;Variables!$G$7,0,1)</f>
        <v>1</v>
      </c>
      <c r="AK3337" s="85">
        <f>IF(F3337&gt;Variables!$G$8,0,1)</f>
        <v>0</v>
      </c>
      <c r="AL3337" s="85">
        <f>IF(G3337&gt;Variables!$G$9,0,1)</f>
        <v>1</v>
      </c>
      <c r="AM3337" s="85">
        <f>IF(AND(K3337&gt;Variables!$G$10,K3337&lt;Variables!$G$11),0,1)</f>
        <v>1</v>
      </c>
      <c r="AN3337" s="103">
        <f>IF(H3337&lt;Variables!$G$13,1,0)</f>
        <v>1</v>
      </c>
      <c r="AO3337" s="101">
        <f>IF(R3337&lt;Variables!$G$12,0,1)</f>
        <v>1</v>
      </c>
      <c r="AP3337" s="86">
        <f t="shared" si="433"/>
        <v>0</v>
      </c>
      <c r="AR3337">
        <v>0</v>
      </c>
      <c r="AS3337">
        <v>0</v>
      </c>
      <c r="AT3337">
        <v>1</v>
      </c>
      <c r="AU3337">
        <v>0</v>
      </c>
      <c r="BA3337">
        <v>-2.25</v>
      </c>
    </row>
    <row r="3338" spans="3:53" ht="12.75" x14ac:dyDescent="0.2">
      <c r="C3338" t="s">
        <v>788</v>
      </c>
      <c r="D3338" t="s">
        <v>766</v>
      </c>
      <c r="E3338">
        <v>3.72</v>
      </c>
      <c r="F3338">
        <v>19.07</v>
      </c>
      <c r="G3338">
        <v>13.46</v>
      </c>
      <c r="H3338">
        <v>329.91</v>
      </c>
      <c r="I3338">
        <v>-84.534000000000006</v>
      </c>
      <c r="J3338" t="s">
        <v>76</v>
      </c>
      <c r="K3338">
        <v>42.92</v>
      </c>
      <c r="L3338">
        <v>3.7570950000000001</v>
      </c>
      <c r="M3338">
        <v>-0.95006913586160557</v>
      </c>
      <c r="N3338">
        <v>3.7772920000000001</v>
      </c>
      <c r="O3338">
        <v>-1.47968438765126</v>
      </c>
      <c r="P3338">
        <v>20440000</v>
      </c>
      <c r="Q3338">
        <v>8790000</v>
      </c>
      <c r="R3338">
        <v>2.33</v>
      </c>
      <c r="S3338">
        <v>26.619</v>
      </c>
      <c r="T3338">
        <v>5.601</v>
      </c>
      <c r="U3338">
        <v>14.391999999999999</v>
      </c>
      <c r="V3338">
        <f t="shared" si="434"/>
        <v>2.2989268959086737</v>
      </c>
      <c r="AC3338">
        <v>3.79</v>
      </c>
      <c r="AD3338">
        <v>3.49</v>
      </c>
      <c r="AH3338" s="85">
        <f>IF(AND(M3338&lt;Variables!$G$6,M3338&gt;Variables!$G$5),0,1)</f>
        <v>1</v>
      </c>
      <c r="AI3338" s="85">
        <f t="shared" si="435"/>
        <v>1</v>
      </c>
      <c r="AJ3338" s="85">
        <f>IF(I3338&gt;Variables!$G$7,0,1)</f>
        <v>1</v>
      </c>
      <c r="AK3338" s="85">
        <f>IF(F3338&gt;Variables!$G$8,0,1)</f>
        <v>0</v>
      </c>
      <c r="AL3338" s="85">
        <f>IF(G3338&gt;Variables!$G$9,0,1)</f>
        <v>0</v>
      </c>
      <c r="AM3338" s="85">
        <f>IF(AND(K3338&gt;Variables!$G$10,K3338&lt;Variables!$G$11),0,1)</f>
        <v>1</v>
      </c>
      <c r="AN3338" s="103">
        <f>IF(H3338&lt;Variables!$G$13,1,0)</f>
        <v>1</v>
      </c>
      <c r="AO3338" s="101">
        <f>IF(R3338&lt;Variables!$G$12,0,1)</f>
        <v>1</v>
      </c>
      <c r="AP3338" s="86">
        <f t="shared" si="433"/>
        <v>0</v>
      </c>
      <c r="AR3338">
        <v>0</v>
      </c>
      <c r="AS3338">
        <v>0</v>
      </c>
      <c r="AT3338">
        <v>1</v>
      </c>
      <c r="AU3338">
        <v>0</v>
      </c>
      <c r="BA3338">
        <v>-0.87</v>
      </c>
    </row>
    <row r="3339" spans="3:53" ht="12.75" x14ac:dyDescent="0.2">
      <c r="C3339" t="s">
        <v>788</v>
      </c>
      <c r="D3339" t="s">
        <v>273</v>
      </c>
      <c r="E3339">
        <v>5.73</v>
      </c>
      <c r="F3339">
        <v>7.91</v>
      </c>
      <c r="G3339">
        <v>6.11</v>
      </c>
      <c r="H3339">
        <v>2600</v>
      </c>
      <c r="I3339">
        <v>5.3419999999999996</v>
      </c>
      <c r="J3339" t="s">
        <v>76</v>
      </c>
      <c r="K3339">
        <v>60.94</v>
      </c>
      <c r="L3339">
        <v>5.7152400000000014</v>
      </c>
      <c r="M3339">
        <v>0.25825687110252382</v>
      </c>
      <c r="N3339">
        <v>5.7033320000000014</v>
      </c>
      <c r="O3339">
        <v>0.46758631620954061</v>
      </c>
      <c r="P3339">
        <v>1455000</v>
      </c>
      <c r="Q3339">
        <v>2147000</v>
      </c>
      <c r="R3339">
        <v>0.68</v>
      </c>
      <c r="S3339">
        <v>26.619</v>
      </c>
      <c r="T3339">
        <v>5.601</v>
      </c>
      <c r="U3339">
        <v>14.391999999999999</v>
      </c>
      <c r="V3339">
        <f t="shared" si="434"/>
        <v>2.465464167820774</v>
      </c>
      <c r="AC3339">
        <v>6.09</v>
      </c>
      <c r="AD3339">
        <v>5.73</v>
      </c>
      <c r="AH3339" s="85">
        <f>IF(AND(M3339&lt;Variables!$G$6,M3339&gt;Variables!$G$5),0,1)</f>
        <v>1</v>
      </c>
      <c r="AI3339" s="85">
        <f t="shared" si="435"/>
        <v>0</v>
      </c>
      <c r="AJ3339" s="85">
        <f>IF(I3339&gt;Variables!$G$7,0,1)</f>
        <v>0</v>
      </c>
      <c r="AK3339" s="85">
        <f>IF(F3339&gt;Variables!$G$8,0,1)</f>
        <v>1</v>
      </c>
      <c r="AL3339" s="85">
        <f>IF(G3339&gt;Variables!$G$9,0,1)</f>
        <v>1</v>
      </c>
      <c r="AM3339" s="85">
        <f>IF(AND(K3339&gt;Variables!$G$10,K3339&lt;Variables!$G$11),0,1)</f>
        <v>0</v>
      </c>
      <c r="AN3339" s="103">
        <f>IF(H3339&lt;Variables!$G$13,1,0)</f>
        <v>0</v>
      </c>
      <c r="AO3339" s="101">
        <f>IF(R3339&lt;Variables!$G$12,0,1)</f>
        <v>0</v>
      </c>
      <c r="AP3339" s="86">
        <f t="shared" si="433"/>
        <v>0</v>
      </c>
      <c r="AR3339">
        <v>1</v>
      </c>
      <c r="AS3339">
        <v>0</v>
      </c>
      <c r="AT3339">
        <v>0</v>
      </c>
      <c r="AU3339">
        <v>0</v>
      </c>
      <c r="BA3339">
        <v>1.92</v>
      </c>
    </row>
    <row r="3340" spans="3:53" ht="12.75" x14ac:dyDescent="0.2">
      <c r="C3340" t="s">
        <v>789</v>
      </c>
      <c r="D3340" t="s">
        <v>186</v>
      </c>
      <c r="E3340">
        <v>24.2</v>
      </c>
      <c r="F3340">
        <v>5.2</v>
      </c>
      <c r="G3340">
        <v>8.8699999999999992</v>
      </c>
      <c r="H3340">
        <v>3230</v>
      </c>
      <c r="I3340">
        <v>3.3000000000000002E-2</v>
      </c>
      <c r="J3340" t="s">
        <v>78</v>
      </c>
      <c r="K3340">
        <v>73.209999999999994</v>
      </c>
      <c r="L3340">
        <v>23.957305000000002</v>
      </c>
      <c r="M3340">
        <v>1.430440527429939</v>
      </c>
      <c r="N3340">
        <v>23.635476000000001</v>
      </c>
      <c r="O3340">
        <v>2.811553276946924</v>
      </c>
      <c r="P3340">
        <v>4194000</v>
      </c>
      <c r="Q3340">
        <v>9037000</v>
      </c>
      <c r="R3340">
        <v>0.46</v>
      </c>
      <c r="S3340">
        <v>25.103999999999999</v>
      </c>
      <c r="T3340">
        <v>5.6840000000000002</v>
      </c>
      <c r="U3340">
        <v>13.8628</v>
      </c>
      <c r="V3340">
        <f t="shared" si="434"/>
        <v>2.4743810311217391</v>
      </c>
      <c r="AC3340">
        <v>26.2</v>
      </c>
      <c r="AD3340">
        <v>23.75</v>
      </c>
      <c r="AH3340" s="85">
        <f>IF(AND(M3340&lt;Variables!$G$6,M3340&gt;Variables!$G$5),0,1)</f>
        <v>1</v>
      </c>
      <c r="AI3340" s="85">
        <f t="shared" si="435"/>
        <v>0</v>
      </c>
      <c r="AJ3340" s="85">
        <f>IF(I3340&gt;Variables!$G$7,0,1)</f>
        <v>0</v>
      </c>
      <c r="AK3340" s="85">
        <f>IF(F3340&gt;Variables!$G$8,0,1)</f>
        <v>1</v>
      </c>
      <c r="AL3340" s="85">
        <f>IF(G3340&gt;Variables!$G$9,0,1)</f>
        <v>1</v>
      </c>
      <c r="AM3340" s="85">
        <f>IF(AND(K3340&gt;Variables!$G$10,K3340&lt;Variables!$G$11),0,1)</f>
        <v>0</v>
      </c>
      <c r="AN3340" s="103">
        <f>IF(H3340&lt;Variables!$G$13,1,0)</f>
        <v>0</v>
      </c>
      <c r="AO3340" s="101">
        <f>IF(R3340&lt;Variables!$G$12,0,1)</f>
        <v>0</v>
      </c>
      <c r="AP3340" s="86">
        <f t="shared" si="433"/>
        <v>1</v>
      </c>
      <c r="AR3340">
        <v>1</v>
      </c>
      <c r="AS3340">
        <v>0</v>
      </c>
      <c r="AT3340">
        <v>0</v>
      </c>
      <c r="AU3340">
        <v>0</v>
      </c>
      <c r="BA3340">
        <v>2</v>
      </c>
    </row>
    <row r="3341" spans="3:53" ht="12.75" x14ac:dyDescent="0.2">
      <c r="C3341" t="s">
        <v>789</v>
      </c>
      <c r="D3341" t="s">
        <v>773</v>
      </c>
      <c r="E3341">
        <v>53.44</v>
      </c>
      <c r="F3341">
        <v>5.15</v>
      </c>
      <c r="G3341">
        <v>4.9400000000000004</v>
      </c>
      <c r="H3341">
        <v>16710</v>
      </c>
      <c r="I3341">
        <v>-6.3860000000000001</v>
      </c>
      <c r="J3341" t="s">
        <v>78</v>
      </c>
      <c r="K3341">
        <v>59.74</v>
      </c>
      <c r="L3341">
        <v>53.148499999999999</v>
      </c>
      <c r="M3341">
        <v>0.69898491961203912</v>
      </c>
      <c r="N3341">
        <v>53.320187999999987</v>
      </c>
      <c r="O3341">
        <v>0.37473986400801079</v>
      </c>
      <c r="P3341">
        <v>2186000</v>
      </c>
      <c r="Q3341">
        <v>2237000</v>
      </c>
      <c r="R3341">
        <v>0.98</v>
      </c>
      <c r="S3341">
        <v>25.103999999999999</v>
      </c>
      <c r="T3341">
        <v>5.6840000000000002</v>
      </c>
      <c r="U3341">
        <v>13.8628</v>
      </c>
      <c r="V3341">
        <f t="shared" si="434"/>
        <v>2.4300709614081297</v>
      </c>
      <c r="AC3341">
        <v>54.15</v>
      </c>
      <c r="AD3341">
        <v>52.67</v>
      </c>
      <c r="AH3341" s="85">
        <f>IF(AND(M3341&lt;Variables!$G$6,M3341&gt;Variables!$G$5),0,1)</f>
        <v>1</v>
      </c>
      <c r="AI3341" s="85">
        <f t="shared" si="435"/>
        <v>1</v>
      </c>
      <c r="AJ3341" s="85">
        <f>IF(I3341&gt;Variables!$G$7,0,1)</f>
        <v>1</v>
      </c>
      <c r="AK3341" s="85">
        <f>IF(F3341&gt;Variables!$G$8,0,1)</f>
        <v>1</v>
      </c>
      <c r="AL3341" s="85">
        <f>IF(G3341&gt;Variables!$G$9,0,1)</f>
        <v>1</v>
      </c>
      <c r="AM3341" s="85">
        <f>IF(AND(K3341&gt;Variables!$G$10,K3341&lt;Variables!$G$11),0,1)</f>
        <v>0</v>
      </c>
      <c r="AN3341" s="103">
        <f>IF(H3341&lt;Variables!$G$13,1,0)</f>
        <v>0</v>
      </c>
      <c r="AO3341" s="101">
        <f>IF(R3341&lt;Variables!$G$12,0,1)</f>
        <v>0</v>
      </c>
      <c r="AP3341" s="86">
        <f t="shared" si="433"/>
        <v>1</v>
      </c>
      <c r="AR3341">
        <v>1</v>
      </c>
      <c r="AS3341">
        <v>0</v>
      </c>
      <c r="AT3341">
        <v>0</v>
      </c>
      <c r="AU3341">
        <v>0</v>
      </c>
      <c r="BA3341">
        <v>1</v>
      </c>
    </row>
    <row r="3342" spans="3:53" ht="12.75" x14ac:dyDescent="0.2">
      <c r="C3342" t="s">
        <v>789</v>
      </c>
      <c r="D3342" t="s">
        <v>740</v>
      </c>
      <c r="E3342">
        <v>6.56</v>
      </c>
      <c r="F3342">
        <v>5.78</v>
      </c>
      <c r="G3342">
        <v>2.0099999999999998</v>
      </c>
      <c r="H3342">
        <v>-99999</v>
      </c>
      <c r="I3342">
        <v>19.181000000000001</v>
      </c>
      <c r="J3342" t="s">
        <v>78</v>
      </c>
      <c r="K3342">
        <v>54.79</v>
      </c>
      <c r="L3342">
        <v>6.5793999999999997</v>
      </c>
      <c r="M3342">
        <v>0</v>
      </c>
      <c r="N3342">
        <v>6.5605666666666664</v>
      </c>
      <c r="O3342">
        <v>0.28706869833398418</v>
      </c>
      <c r="P3342">
        <v>30974</v>
      </c>
      <c r="Q3342">
        <v>69528</v>
      </c>
      <c r="R3342">
        <v>0.45</v>
      </c>
      <c r="S3342">
        <v>25.103999999999999</v>
      </c>
      <c r="T3342">
        <v>5.6840000000000002</v>
      </c>
      <c r="U3342">
        <v>13.8628</v>
      </c>
      <c r="V3342">
        <f t="shared" si="434"/>
        <v>2.4166243999999999</v>
      </c>
      <c r="AC3342">
        <v>6.57</v>
      </c>
      <c r="AD3342">
        <v>6.52</v>
      </c>
      <c r="AH3342" s="85">
        <f>IF(AND(M3342&lt;Variables!$G$6,M3342&gt;Variables!$G$5),0,1)</f>
        <v>1</v>
      </c>
      <c r="AI3342" s="85">
        <f t="shared" si="435"/>
        <v>0</v>
      </c>
      <c r="AJ3342" s="85">
        <f>IF(I3342&gt;Variables!$G$7,0,1)</f>
        <v>0</v>
      </c>
      <c r="AK3342" s="85">
        <f>IF(F3342&gt;Variables!$G$8,0,1)</f>
        <v>1</v>
      </c>
      <c r="AL3342" s="85">
        <f>IF(G3342&gt;Variables!$G$9,0,1)</f>
        <v>1</v>
      </c>
      <c r="AM3342" s="85">
        <f>IF(AND(K3342&gt;Variables!$G$10,K3342&lt;Variables!$G$11),0,1)</f>
        <v>0</v>
      </c>
      <c r="AN3342" s="103">
        <f>IF(H3342&lt;Variables!$G$13,1,0)</f>
        <v>1</v>
      </c>
      <c r="AO3342" s="101">
        <f>IF(R3342&lt;Variables!$G$12,0,1)</f>
        <v>0</v>
      </c>
      <c r="AP3342" s="86">
        <f t="shared" si="433"/>
        <v>1</v>
      </c>
      <c r="AR3342">
        <v>0</v>
      </c>
      <c r="AS3342">
        <v>0</v>
      </c>
      <c r="AT3342">
        <v>0</v>
      </c>
      <c r="AU3342">
        <v>0</v>
      </c>
      <c r="BA3342">
        <v>0</v>
      </c>
    </row>
    <row r="3343" spans="3:53" ht="12.75" x14ac:dyDescent="0.2">
      <c r="C3343" t="s">
        <v>789</v>
      </c>
      <c r="D3343" t="s">
        <v>737</v>
      </c>
      <c r="E3343">
        <v>63.01</v>
      </c>
      <c r="F3343">
        <v>5.63</v>
      </c>
      <c r="G3343">
        <v>2.36</v>
      </c>
      <c r="H3343">
        <v>87200</v>
      </c>
      <c r="I3343">
        <v>5.0000000000000001E-3</v>
      </c>
      <c r="J3343" t="s">
        <v>78</v>
      </c>
      <c r="K3343">
        <v>57.16</v>
      </c>
      <c r="L3343">
        <v>62.955145000000002</v>
      </c>
      <c r="M3343">
        <v>0.1109599541070025</v>
      </c>
      <c r="N3343">
        <v>62.843902</v>
      </c>
      <c r="O3343">
        <v>0.28817115779984293</v>
      </c>
      <c r="P3343">
        <v>21862000</v>
      </c>
      <c r="Q3343">
        <v>18048000</v>
      </c>
      <c r="R3343">
        <v>1.21</v>
      </c>
      <c r="S3343">
        <v>25.103999999999999</v>
      </c>
      <c r="T3343">
        <v>5.6840000000000002</v>
      </c>
      <c r="U3343">
        <v>13.8628</v>
      </c>
      <c r="V3343">
        <f t="shared" si="434"/>
        <v>2.435998202385397</v>
      </c>
      <c r="AC3343">
        <v>63.674999999999997</v>
      </c>
      <c r="AD3343">
        <v>62.71</v>
      </c>
      <c r="AH3343" s="85">
        <f>IF(AND(M3343&lt;Variables!$G$6,M3343&gt;Variables!$G$5),0,1)</f>
        <v>1</v>
      </c>
      <c r="AI3343" s="85">
        <f t="shared" si="435"/>
        <v>0</v>
      </c>
      <c r="AJ3343" s="85">
        <f>IF(I3343&gt;Variables!$G$7,0,1)</f>
        <v>0</v>
      </c>
      <c r="AK3343" s="85">
        <f>IF(F3343&gt;Variables!$G$8,0,1)</f>
        <v>1</v>
      </c>
      <c r="AL3343" s="85">
        <f>IF(G3343&gt;Variables!$G$9,0,1)</f>
        <v>1</v>
      </c>
      <c r="AM3343" s="85">
        <f>IF(AND(K3343&gt;Variables!$G$10,K3343&lt;Variables!$G$11),0,1)</f>
        <v>0</v>
      </c>
      <c r="AN3343" s="103">
        <f>IF(H3343&lt;Variables!$G$13,1,0)</f>
        <v>0</v>
      </c>
      <c r="AO3343" s="101">
        <f>IF(R3343&lt;Variables!$G$12,0,1)</f>
        <v>0</v>
      </c>
      <c r="AP3343" s="86">
        <f t="shared" si="433"/>
        <v>1</v>
      </c>
      <c r="AR3343">
        <v>0</v>
      </c>
      <c r="AS3343">
        <v>0</v>
      </c>
      <c r="AT3343">
        <v>0</v>
      </c>
      <c r="AU3343">
        <v>1</v>
      </c>
      <c r="BA3343">
        <v>-0.2</v>
      </c>
    </row>
    <row r="3344" spans="3:53" ht="12.75" x14ac:dyDescent="0.2">
      <c r="C3344" t="s">
        <v>789</v>
      </c>
      <c r="D3344" t="s">
        <v>749</v>
      </c>
      <c r="E3344">
        <v>15.82</v>
      </c>
      <c r="F3344">
        <v>6.07</v>
      </c>
      <c r="G3344">
        <v>4.46</v>
      </c>
      <c r="H3344">
        <v>59870</v>
      </c>
      <c r="I3344">
        <v>0.76300000000000001</v>
      </c>
      <c r="J3344" t="s">
        <v>78</v>
      </c>
      <c r="K3344">
        <v>58.61</v>
      </c>
      <c r="L3344">
        <v>15.777184999999999</v>
      </c>
      <c r="M3344">
        <v>0.30306420315158711</v>
      </c>
      <c r="N3344">
        <v>15.766124</v>
      </c>
      <c r="O3344">
        <v>0.37343357187852838</v>
      </c>
      <c r="P3344">
        <v>100180000</v>
      </c>
      <c r="Q3344">
        <v>77372000</v>
      </c>
      <c r="R3344">
        <v>1.29</v>
      </c>
      <c r="S3344">
        <v>25.103999999999999</v>
      </c>
      <c r="T3344">
        <v>5.6840000000000002</v>
      </c>
      <c r="U3344">
        <v>13.8628</v>
      </c>
      <c r="V3344">
        <f t="shared" si="434"/>
        <v>2.4407840332230362</v>
      </c>
      <c r="AC3344">
        <v>16.059999999999999</v>
      </c>
      <c r="AD3344">
        <v>15.77</v>
      </c>
      <c r="AH3344" s="85">
        <f>IF(AND(M3344&lt;Variables!$G$6,M3344&gt;Variables!$G$5),0,1)</f>
        <v>1</v>
      </c>
      <c r="AI3344" s="85">
        <f t="shared" si="435"/>
        <v>0</v>
      </c>
      <c r="AJ3344" s="85">
        <f>IF(I3344&gt;Variables!$G$7,0,1)</f>
        <v>0</v>
      </c>
      <c r="AK3344" s="85">
        <f>IF(F3344&gt;Variables!$G$8,0,1)</f>
        <v>1</v>
      </c>
      <c r="AL3344" s="85">
        <f>IF(G3344&gt;Variables!$G$9,0,1)</f>
        <v>1</v>
      </c>
      <c r="AM3344" s="85">
        <f>IF(AND(K3344&gt;Variables!$G$10,K3344&lt;Variables!$G$11),0,1)</f>
        <v>0</v>
      </c>
      <c r="AN3344" s="103">
        <f>IF(H3344&lt;Variables!$G$13,1,0)</f>
        <v>0</v>
      </c>
      <c r="AO3344" s="101">
        <f>IF(R3344&lt;Variables!$G$12,0,1)</f>
        <v>0</v>
      </c>
      <c r="AP3344" s="86">
        <f t="shared" si="433"/>
        <v>1</v>
      </c>
      <c r="AR3344">
        <v>0</v>
      </c>
      <c r="AS3344">
        <v>1</v>
      </c>
      <c r="AT3344">
        <v>0</v>
      </c>
      <c r="AU3344">
        <v>0</v>
      </c>
      <c r="BA3344">
        <v>0.77</v>
      </c>
    </row>
    <row r="3345" spans="3:53" ht="12.75" x14ac:dyDescent="0.2">
      <c r="C3345" t="s">
        <v>789</v>
      </c>
      <c r="D3345" t="s">
        <v>183</v>
      </c>
      <c r="E3345">
        <v>17.600000000000001</v>
      </c>
      <c r="F3345">
        <v>44.08</v>
      </c>
      <c r="G3345">
        <v>47.37</v>
      </c>
      <c r="H3345">
        <v>34.299999999999997</v>
      </c>
      <c r="I3345">
        <v>1410.835</v>
      </c>
      <c r="J3345" t="s">
        <v>78</v>
      </c>
      <c r="K3345">
        <v>42.59</v>
      </c>
      <c r="L3345">
        <v>18.752765</v>
      </c>
      <c r="M3345">
        <v>-5.6939070051803284</v>
      </c>
      <c r="N3345">
        <v>18.397957999999999</v>
      </c>
      <c r="O3345">
        <v>-3.8752018022869739</v>
      </c>
      <c r="P3345">
        <v>19910000</v>
      </c>
      <c r="Q3345">
        <v>14840000</v>
      </c>
      <c r="R3345">
        <v>1.34</v>
      </c>
      <c r="S3345">
        <v>25.103999999999999</v>
      </c>
      <c r="T3345">
        <v>5.6840000000000002</v>
      </c>
      <c r="U3345">
        <v>13.8628</v>
      </c>
      <c r="V3345">
        <f t="shared" si="434"/>
        <v>2.316423916711269</v>
      </c>
      <c r="AC3345">
        <v>18.940000000000001</v>
      </c>
      <c r="AD3345">
        <v>14.81</v>
      </c>
      <c r="AH3345" s="85">
        <f>IF(AND(M3345&lt;Variables!$G$6,M3345&gt;Variables!$G$5),0,1)</f>
        <v>1</v>
      </c>
      <c r="AI3345" s="85">
        <f t="shared" si="435"/>
        <v>0</v>
      </c>
      <c r="AJ3345" s="85">
        <f>IF(I3345&gt;Variables!$G$7,0,1)</f>
        <v>0</v>
      </c>
      <c r="AK3345" s="85">
        <f>IF(F3345&gt;Variables!$G$8,0,1)</f>
        <v>0</v>
      </c>
      <c r="AL3345" s="85">
        <f>IF(G3345&gt;Variables!$G$9,0,1)</f>
        <v>0</v>
      </c>
      <c r="AM3345" s="85">
        <f>IF(AND(K3345&gt;Variables!$G$10,K3345&lt;Variables!$G$11),0,1)</f>
        <v>1</v>
      </c>
      <c r="AN3345" s="103">
        <f>IF(H3345&lt;Variables!$G$13,1,0)</f>
        <v>1</v>
      </c>
      <c r="AO3345" s="101">
        <f>IF(R3345&lt;Variables!$G$12,0,1)</f>
        <v>0</v>
      </c>
      <c r="AP3345" s="86">
        <f t="shared" si="433"/>
        <v>1</v>
      </c>
      <c r="AR3345">
        <v>1</v>
      </c>
      <c r="AS3345">
        <v>0</v>
      </c>
      <c r="AT3345">
        <v>0</v>
      </c>
      <c r="AU3345">
        <v>0</v>
      </c>
      <c r="BA3345">
        <v>2</v>
      </c>
    </row>
    <row r="3346" spans="3:53" ht="12.75" x14ac:dyDescent="0.2">
      <c r="C3346" t="s">
        <v>789</v>
      </c>
      <c r="D3346" t="s">
        <v>742</v>
      </c>
      <c r="E3346">
        <v>126.72</v>
      </c>
      <c r="F3346">
        <v>7.45</v>
      </c>
      <c r="G3346">
        <v>-2.16</v>
      </c>
      <c r="H3346">
        <v>10630</v>
      </c>
      <c r="I3346">
        <v>-3.1E-2</v>
      </c>
      <c r="J3346" t="s">
        <v>78</v>
      </c>
      <c r="K3346">
        <v>67.3</v>
      </c>
      <c r="L3346">
        <v>125.67975</v>
      </c>
      <c r="M3346">
        <v>0.85156916687057038</v>
      </c>
      <c r="N3346">
        <v>125.67149000000001</v>
      </c>
      <c r="O3346">
        <v>0.85819782991353766</v>
      </c>
      <c r="P3346">
        <v>1720000</v>
      </c>
      <c r="Q3346">
        <v>1112000</v>
      </c>
      <c r="R3346">
        <v>1.55</v>
      </c>
      <c r="S3346">
        <v>25.103999999999999</v>
      </c>
      <c r="T3346">
        <v>5.6840000000000002</v>
      </c>
      <c r="U3346">
        <v>13.8628</v>
      </c>
      <c r="V3346">
        <f t="shared" si="434"/>
        <v>2.4815407623185108</v>
      </c>
      <c r="AC3346">
        <v>130.02000000000001</v>
      </c>
      <c r="AD3346">
        <v>126.6</v>
      </c>
      <c r="AH3346" s="85">
        <f>IF(AND(M3346&lt;Variables!$G$6,M3346&gt;Variables!$G$5),0,1)</f>
        <v>1</v>
      </c>
      <c r="AI3346" s="85">
        <f t="shared" si="435"/>
        <v>0</v>
      </c>
      <c r="AJ3346" s="85">
        <f>IF(I3346&gt;Variables!$G$7,0,1)</f>
        <v>1</v>
      </c>
      <c r="AK3346" s="85">
        <f>IF(F3346&gt;Variables!$G$8,0,1)</f>
        <v>1</v>
      </c>
      <c r="AL3346" s="85">
        <f>IF(G3346&gt;Variables!$G$9,0,1)</f>
        <v>1</v>
      </c>
      <c r="AM3346" s="85">
        <f>IF(AND(K3346&gt;Variables!$G$10,K3346&lt;Variables!$G$11),0,1)</f>
        <v>0</v>
      </c>
      <c r="AN3346" s="103">
        <f>IF(H3346&lt;Variables!$G$13,1,0)</f>
        <v>0</v>
      </c>
      <c r="AO3346" s="101">
        <f>IF(R3346&lt;Variables!$G$12,0,1)</f>
        <v>0</v>
      </c>
      <c r="AP3346" s="86">
        <f t="shared" si="433"/>
        <v>1</v>
      </c>
      <c r="AR3346">
        <v>1</v>
      </c>
      <c r="AS3346">
        <v>0</v>
      </c>
      <c r="AT3346">
        <v>0</v>
      </c>
      <c r="AU3346">
        <v>0</v>
      </c>
      <c r="BA3346">
        <v>1.41</v>
      </c>
    </row>
    <row r="3347" spans="3:53" ht="12.75" x14ac:dyDescent="0.2">
      <c r="C3347" t="s">
        <v>789</v>
      </c>
      <c r="D3347" t="s">
        <v>748</v>
      </c>
      <c r="E3347">
        <v>13.9</v>
      </c>
      <c r="F3347">
        <v>21.86</v>
      </c>
      <c r="G3347">
        <v>-2.61</v>
      </c>
      <c r="H3347">
        <v>1460</v>
      </c>
      <c r="I3347">
        <v>-66.835999999999999</v>
      </c>
      <c r="J3347" t="s">
        <v>78</v>
      </c>
      <c r="K3347">
        <v>50.42</v>
      </c>
      <c r="L3347">
        <v>13.857455</v>
      </c>
      <c r="M3347">
        <v>1.136897070926822</v>
      </c>
      <c r="N3347">
        <v>14.140844</v>
      </c>
      <c r="O3347">
        <v>-0.88993273668811557</v>
      </c>
      <c r="P3347">
        <v>106120000</v>
      </c>
      <c r="Q3347">
        <v>12270000</v>
      </c>
      <c r="R3347">
        <v>8.65</v>
      </c>
      <c r="S3347">
        <v>25.103999999999999</v>
      </c>
      <c r="T3347">
        <v>5.6840000000000002</v>
      </c>
      <c r="U3347">
        <v>13.8628</v>
      </c>
      <c r="V3347">
        <f t="shared" si="434"/>
        <v>2.3404128654847511</v>
      </c>
      <c r="AC3347">
        <v>15.7</v>
      </c>
      <c r="AD3347">
        <v>13.89</v>
      </c>
      <c r="AH3347" s="85">
        <f>IF(AND(M3347&lt;Variables!$G$6,M3347&gt;Variables!$G$5),0,1)</f>
        <v>1</v>
      </c>
      <c r="AI3347" s="85">
        <f t="shared" si="435"/>
        <v>1</v>
      </c>
      <c r="AJ3347" s="85">
        <f>IF(I3347&gt;Variables!$G$7,0,1)</f>
        <v>1</v>
      </c>
      <c r="AK3347" s="85">
        <f>IF(F3347&gt;Variables!$G$8,0,1)</f>
        <v>0</v>
      </c>
      <c r="AL3347" s="85">
        <f>IF(G3347&gt;Variables!$G$9,0,1)</f>
        <v>1</v>
      </c>
      <c r="AM3347" s="85">
        <f>IF(AND(K3347&gt;Variables!$G$10,K3347&lt;Variables!$G$11),0,1)</f>
        <v>0</v>
      </c>
      <c r="AN3347" s="103">
        <f>IF(H3347&lt;Variables!$G$13,1,0)</f>
        <v>1</v>
      </c>
      <c r="AO3347" s="101">
        <f>IF(R3347&lt;Variables!$G$12,0,1)</f>
        <v>1</v>
      </c>
      <c r="AP3347" s="86">
        <f t="shared" si="433"/>
        <v>1</v>
      </c>
      <c r="AR3347">
        <v>1</v>
      </c>
      <c r="AS3347">
        <v>0</v>
      </c>
      <c r="AT3347">
        <v>0</v>
      </c>
      <c r="AU3347">
        <v>0</v>
      </c>
      <c r="BA3347">
        <v>2</v>
      </c>
    </row>
    <row r="3348" spans="3:53" ht="12.75" x14ac:dyDescent="0.2">
      <c r="C3348" t="s">
        <v>789</v>
      </c>
      <c r="D3348" t="s">
        <v>787</v>
      </c>
      <c r="E3348">
        <v>11.89</v>
      </c>
      <c r="F3348">
        <v>5.96</v>
      </c>
      <c r="G3348">
        <v>0.06</v>
      </c>
      <c r="H3348">
        <v>-99999</v>
      </c>
      <c r="I3348">
        <v>0</v>
      </c>
      <c r="J3348" t="s">
        <v>78</v>
      </c>
      <c r="K3348">
        <v>-99999</v>
      </c>
      <c r="L3348">
        <v>-99999</v>
      </c>
      <c r="M3348">
        <v>-99999</v>
      </c>
      <c r="N3348">
        <v>11.887499999999999</v>
      </c>
      <c r="O3348">
        <v>2.8180862250271919E-2</v>
      </c>
      <c r="P3348">
        <v>600000</v>
      </c>
      <c r="Q3348">
        <v>23400</v>
      </c>
      <c r="R3348">
        <v>25.64</v>
      </c>
      <c r="S3348">
        <v>25.103999999999999</v>
      </c>
      <c r="T3348">
        <v>5.6840000000000002</v>
      </c>
      <c r="U3348">
        <v>13.8628</v>
      </c>
      <c r="V3348"/>
      <c r="AC3348">
        <v>-99999</v>
      </c>
      <c r="AD3348">
        <v>-99999</v>
      </c>
      <c r="AH3348" s="85">
        <f>IF(AND(M3348&lt;Variables!$G$6,M3348&gt;Variables!$G$5),0,1)</f>
        <v>1</v>
      </c>
      <c r="AI3348" s="85">
        <f t="shared" si="435"/>
        <v>1</v>
      </c>
      <c r="AJ3348" s="85">
        <f>IF(I3348&gt;Variables!$G$7,0,1)</f>
        <v>1</v>
      </c>
      <c r="AK3348" s="85">
        <f>IF(F3348&gt;Variables!$G$8,0,1)</f>
        <v>1</v>
      </c>
      <c r="AL3348" s="85">
        <f>IF(G3348&gt;Variables!$G$9,0,1)</f>
        <v>1</v>
      </c>
      <c r="AM3348" s="85">
        <f>IF(AND(K3348&gt;Variables!$G$10,K3348&lt;Variables!$G$11),0,1)</f>
        <v>1</v>
      </c>
      <c r="AN3348" s="103">
        <f>IF(H3348&lt;Variables!$G$13,1,0)</f>
        <v>1</v>
      </c>
      <c r="AO3348" s="101">
        <f>IF(R3348&lt;Variables!$G$12,0,1)</f>
        <v>1</v>
      </c>
      <c r="AP3348" s="86">
        <f t="shared" si="433"/>
        <v>1</v>
      </c>
      <c r="AR3348">
        <v>0</v>
      </c>
      <c r="AS3348">
        <v>0</v>
      </c>
      <c r="AT3348">
        <v>0</v>
      </c>
      <c r="AU3348">
        <v>0</v>
      </c>
      <c r="BA3348">
        <v>0</v>
      </c>
    </row>
    <row r="3349" spans="3:53" ht="12.75" x14ac:dyDescent="0.2">
      <c r="C3349" t="s">
        <v>789</v>
      </c>
      <c r="D3349" t="s">
        <v>746</v>
      </c>
      <c r="E3349">
        <v>5.32</v>
      </c>
      <c r="F3349">
        <v>22.98</v>
      </c>
      <c r="G3349">
        <v>-6.79</v>
      </c>
      <c r="H3349">
        <v>1580</v>
      </c>
      <c r="I3349">
        <v>18.678999999999998</v>
      </c>
      <c r="J3349" t="s">
        <v>78</v>
      </c>
      <c r="K3349">
        <v>50.19</v>
      </c>
      <c r="L3349">
        <v>5.3567349999999996</v>
      </c>
      <c r="M3349">
        <v>-0.1257295722114298</v>
      </c>
      <c r="N3349">
        <v>5.336748</v>
      </c>
      <c r="O3349">
        <v>0.24831601567095909</v>
      </c>
      <c r="P3349">
        <v>39680000</v>
      </c>
      <c r="Q3349">
        <v>17170000</v>
      </c>
      <c r="R3349">
        <v>2.31</v>
      </c>
      <c r="S3349">
        <v>25.103999999999999</v>
      </c>
      <c r="T3349">
        <v>5.6840000000000002</v>
      </c>
      <c r="U3349">
        <v>13.8628</v>
      </c>
      <c r="V3349">
        <f t="shared" ref="V3349:V3367" si="436">1.849 + (0.01036 * K3349) + (0.1184 * M3349) - (0.002888 * K3349 * M3349)</f>
        <v>2.3723063592083609</v>
      </c>
      <c r="AC3349">
        <v>5.5250000000000004</v>
      </c>
      <c r="AD3349">
        <v>5.18</v>
      </c>
      <c r="AH3349" s="85">
        <f>IF(AND(M3349&lt;Variables!$G$6,M3349&gt;Variables!$G$5),0,1)</f>
        <v>1</v>
      </c>
      <c r="AI3349" s="85">
        <f t="shared" si="435"/>
        <v>0</v>
      </c>
      <c r="AJ3349" s="85">
        <f>IF(I3349&gt;Variables!$G$7,0,1)</f>
        <v>0</v>
      </c>
      <c r="AK3349" s="85">
        <f>IF(F3349&gt;Variables!$G$8,0,1)</f>
        <v>0</v>
      </c>
      <c r="AL3349" s="85">
        <f>IF(G3349&gt;Variables!$G$9,0,1)</f>
        <v>1</v>
      </c>
      <c r="AM3349" s="85">
        <f>IF(AND(K3349&gt;Variables!$G$10,K3349&lt;Variables!$G$11),0,1)</f>
        <v>0</v>
      </c>
      <c r="AN3349" s="103">
        <f>IF(H3349&lt;Variables!$G$13,1,0)</f>
        <v>1</v>
      </c>
      <c r="AO3349" s="101">
        <f>IF(R3349&lt;Variables!$G$12,0,1)</f>
        <v>1</v>
      </c>
      <c r="AP3349" s="86">
        <f t="shared" si="433"/>
        <v>1</v>
      </c>
      <c r="AR3349">
        <v>1</v>
      </c>
      <c r="AS3349">
        <v>0</v>
      </c>
      <c r="AT3349">
        <v>0</v>
      </c>
      <c r="AU3349">
        <v>0</v>
      </c>
      <c r="BA3349">
        <v>0.72</v>
      </c>
    </row>
    <row r="3350" spans="3:53" ht="12.75" x14ac:dyDescent="0.2">
      <c r="C3350" t="s">
        <v>789</v>
      </c>
      <c r="D3350" t="s">
        <v>763</v>
      </c>
      <c r="E3350">
        <v>30.04</v>
      </c>
      <c r="F3350">
        <v>25.07</v>
      </c>
      <c r="G3350">
        <v>18.87</v>
      </c>
      <c r="H3350">
        <v>727.98</v>
      </c>
      <c r="I3350">
        <v>318.642</v>
      </c>
      <c r="J3350" t="s">
        <v>78</v>
      </c>
      <c r="K3350">
        <v>56.07</v>
      </c>
      <c r="L3350">
        <v>30.425695000000001</v>
      </c>
      <c r="M3350">
        <v>0.2113509650313572</v>
      </c>
      <c r="N3350">
        <v>29.772302</v>
      </c>
      <c r="O3350">
        <v>2.410623135557334</v>
      </c>
      <c r="P3350">
        <v>1400000</v>
      </c>
      <c r="Q3350">
        <v>262270</v>
      </c>
      <c r="R3350">
        <v>5.34</v>
      </c>
      <c r="S3350">
        <v>25.103999999999999</v>
      </c>
      <c r="T3350">
        <v>5.6840000000000002</v>
      </c>
      <c r="U3350">
        <v>13.8628</v>
      </c>
      <c r="V3350">
        <f t="shared" si="436"/>
        <v>2.4206850586760309</v>
      </c>
      <c r="AC3350">
        <v>30.69</v>
      </c>
      <c r="AD3350">
        <v>29.07</v>
      </c>
      <c r="AH3350" s="85">
        <f>IF(AND(M3350&lt;Variables!$G$6,M3350&gt;Variables!$G$5),0,1)</f>
        <v>1</v>
      </c>
      <c r="AI3350" s="85">
        <f t="shared" si="435"/>
        <v>0</v>
      </c>
      <c r="AJ3350" s="85">
        <f>IF(I3350&gt;Variables!$G$7,0,1)</f>
        <v>0</v>
      </c>
      <c r="AK3350" s="85">
        <f>IF(F3350&gt;Variables!$G$8,0,1)</f>
        <v>0</v>
      </c>
      <c r="AL3350" s="85">
        <f>IF(G3350&gt;Variables!$G$9,0,1)</f>
        <v>0</v>
      </c>
      <c r="AM3350" s="85">
        <f>IF(AND(K3350&gt;Variables!$G$10,K3350&lt;Variables!$G$11),0,1)</f>
        <v>0</v>
      </c>
      <c r="AN3350" s="103">
        <f>IF(H3350&lt;Variables!$G$13,1,0)</f>
        <v>1</v>
      </c>
      <c r="AO3350" s="101">
        <f>IF(R3350&lt;Variables!$G$12,0,1)</f>
        <v>1</v>
      </c>
      <c r="AP3350" s="86">
        <f t="shared" si="433"/>
        <v>1</v>
      </c>
      <c r="AR3350">
        <v>0</v>
      </c>
      <c r="AS3350">
        <v>0</v>
      </c>
      <c r="AT3350">
        <v>1</v>
      </c>
      <c r="AU3350">
        <v>0</v>
      </c>
      <c r="BA3350">
        <v>-0.78</v>
      </c>
    </row>
    <row r="3351" spans="3:53" ht="12.75" x14ac:dyDescent="0.2">
      <c r="C3351" t="s">
        <v>789</v>
      </c>
      <c r="D3351" t="s">
        <v>697</v>
      </c>
      <c r="E3351">
        <v>3.77</v>
      </c>
      <c r="F3351">
        <v>27.59</v>
      </c>
      <c r="G3351">
        <v>16.559999999999999</v>
      </c>
      <c r="H3351">
        <v>-99999</v>
      </c>
      <c r="I3351">
        <v>-22.041</v>
      </c>
      <c r="J3351" t="s">
        <v>78</v>
      </c>
      <c r="K3351">
        <v>44.62</v>
      </c>
      <c r="L3351">
        <v>3.760388888888889</v>
      </c>
      <c r="M3351">
        <v>-2.669641142316852</v>
      </c>
      <c r="N3351">
        <v>3.7919200000000002</v>
      </c>
      <c r="O3351">
        <v>-3.4789763497120201</v>
      </c>
      <c r="P3351">
        <v>185340</v>
      </c>
      <c r="Q3351">
        <v>53701</v>
      </c>
      <c r="R3351">
        <v>3.45</v>
      </c>
      <c r="S3351">
        <v>25.103999999999999</v>
      </c>
      <c r="T3351">
        <v>5.6840000000000002</v>
      </c>
      <c r="U3351">
        <v>13.8628</v>
      </c>
      <c r="V3351">
        <f t="shared" si="436"/>
        <v>2.3391944806299585</v>
      </c>
      <c r="AC3351">
        <v>4.42</v>
      </c>
      <c r="AD3351">
        <v>3.6</v>
      </c>
      <c r="AH3351" s="85">
        <f>IF(AND(M3351&lt;Variables!$G$6,M3351&gt;Variables!$G$5),0,1)</f>
        <v>0</v>
      </c>
      <c r="AI3351" s="85">
        <f t="shared" si="435"/>
        <v>1</v>
      </c>
      <c r="AJ3351" s="85">
        <f>IF(I3351&gt;Variables!$G$7,0,1)</f>
        <v>1</v>
      </c>
      <c r="AK3351" s="85">
        <f>IF(F3351&gt;Variables!$G$8,0,1)</f>
        <v>0</v>
      </c>
      <c r="AL3351" s="85">
        <f>IF(G3351&gt;Variables!$G$9,0,1)</f>
        <v>0</v>
      </c>
      <c r="AM3351" s="85">
        <f>IF(AND(K3351&gt;Variables!$G$10,K3351&lt;Variables!$G$11),0,1)</f>
        <v>1</v>
      </c>
      <c r="AN3351" s="103">
        <f>IF(H3351&lt;Variables!$G$13,1,0)</f>
        <v>1</v>
      </c>
      <c r="AO3351" s="101">
        <f>IF(R3351&lt;Variables!$G$12,0,1)</f>
        <v>1</v>
      </c>
      <c r="AP3351" s="86">
        <f t="shared" si="433"/>
        <v>1</v>
      </c>
      <c r="AR3351">
        <v>1</v>
      </c>
      <c r="AS3351">
        <v>0</v>
      </c>
      <c r="AT3351">
        <v>0</v>
      </c>
      <c r="AU3351">
        <v>0</v>
      </c>
      <c r="BA3351">
        <v>2</v>
      </c>
    </row>
    <row r="3352" spans="3:53" ht="12.75" x14ac:dyDescent="0.2">
      <c r="C3352" s="182" t="s">
        <v>789</v>
      </c>
      <c r="D3352" s="182" t="s">
        <v>769</v>
      </c>
      <c r="E3352" s="182">
        <v>42.17</v>
      </c>
      <c r="F3352" s="182">
        <v>6.5</v>
      </c>
      <c r="G3352" s="182">
        <v>3.45</v>
      </c>
      <c r="H3352" s="182">
        <v>-99999</v>
      </c>
      <c r="I3352" s="182">
        <v>443.06400000000002</v>
      </c>
      <c r="J3352" s="182" t="s">
        <v>78</v>
      </c>
      <c r="K3352" s="182">
        <v>72.72</v>
      </c>
      <c r="L3352" s="182">
        <v>41.609000000000002</v>
      </c>
      <c r="M3352" s="182">
        <v>0</v>
      </c>
      <c r="N3352" s="182">
        <v>41.609000000000002</v>
      </c>
      <c r="O3352" s="182">
        <v>0</v>
      </c>
      <c r="P3352" s="182">
        <v>221452</v>
      </c>
      <c r="Q3352" s="182">
        <v>192114</v>
      </c>
      <c r="R3352" s="182">
        <v>1.1499999999999999</v>
      </c>
      <c r="S3352" s="182">
        <v>25.103999999999999</v>
      </c>
      <c r="T3352" s="182">
        <v>5.6840000000000002</v>
      </c>
      <c r="U3352" s="182">
        <v>13.8628</v>
      </c>
      <c r="V3352" s="182">
        <f t="shared" si="436"/>
        <v>2.6023791999999997</v>
      </c>
      <c r="W3352" s="93"/>
      <c r="X3352" s="93"/>
      <c r="Y3352" s="93"/>
      <c r="Z3352" s="93"/>
      <c r="AA3352" s="93"/>
      <c r="AC3352">
        <v>42.74</v>
      </c>
      <c r="AD3352">
        <v>41.45</v>
      </c>
      <c r="AH3352" s="85">
        <f>IF(AND(M3352&lt;Variables!$G$6,M3352&gt;Variables!$G$5),0,1)</f>
        <v>1</v>
      </c>
      <c r="AI3352" s="85">
        <f t="shared" si="435"/>
        <v>1</v>
      </c>
      <c r="AJ3352" s="85">
        <f>IF(I3352&gt;Variables!$G$7,0,1)</f>
        <v>0</v>
      </c>
      <c r="AK3352" s="85">
        <f>IF(F3352&gt;Variables!$G$8,0,1)</f>
        <v>1</v>
      </c>
      <c r="AL3352" s="85">
        <f>IF(G3352&gt;Variables!$G$9,0,1)</f>
        <v>1</v>
      </c>
      <c r="AM3352" s="85">
        <f>IF(AND(K3352&gt;Variables!$G$10,K3352&lt;Variables!$G$11),0,1)</f>
        <v>0</v>
      </c>
      <c r="AN3352" s="103">
        <f>IF(H3352&lt;Variables!$G$13,1,0)</f>
        <v>1</v>
      </c>
      <c r="AO3352" s="101">
        <f>IF(R3352&lt;Variables!$G$12,0,1)</f>
        <v>0</v>
      </c>
      <c r="AP3352" s="86">
        <f t="shared" si="433"/>
        <v>1</v>
      </c>
      <c r="AR3352">
        <v>0</v>
      </c>
      <c r="AS3352">
        <v>0</v>
      </c>
      <c r="AT3352">
        <v>0</v>
      </c>
      <c r="AU3352">
        <v>0</v>
      </c>
      <c r="BA3352">
        <v>0</v>
      </c>
    </row>
    <row r="3353" spans="3:53" ht="12.75" x14ac:dyDescent="0.2">
      <c r="C3353" t="s">
        <v>789</v>
      </c>
      <c r="D3353" t="s">
        <v>608</v>
      </c>
      <c r="E3353">
        <v>33.1</v>
      </c>
      <c r="F3353">
        <v>6.65</v>
      </c>
      <c r="G3353">
        <v>3.07</v>
      </c>
      <c r="H3353">
        <v>7460</v>
      </c>
      <c r="I3353">
        <v>-26.193000000000001</v>
      </c>
      <c r="J3353" t="s">
        <v>78</v>
      </c>
      <c r="K3353">
        <v>49.21</v>
      </c>
      <c r="L3353">
        <v>33.183399999999999</v>
      </c>
      <c r="M3353">
        <v>5.0025012506265017E-2</v>
      </c>
      <c r="N3353">
        <v>33.232925999999999</v>
      </c>
      <c r="O3353">
        <v>-9.9076440034188501E-2</v>
      </c>
      <c r="P3353">
        <v>19296000</v>
      </c>
      <c r="Q3353">
        <v>19007000</v>
      </c>
      <c r="R3353">
        <v>1.02</v>
      </c>
      <c r="S3353">
        <v>25.103999999999999</v>
      </c>
      <c r="T3353">
        <v>5.6840000000000002</v>
      </c>
      <c r="U3353">
        <v>13.8628</v>
      </c>
      <c r="V3353">
        <f t="shared" si="436"/>
        <v>2.35762908274137</v>
      </c>
      <c r="AC3353">
        <v>33.238100000000003</v>
      </c>
      <c r="AD3353">
        <v>30.7</v>
      </c>
      <c r="AH3353" s="85">
        <f>IF(AND(M3353&lt;Variables!$G$6,M3353&gt;Variables!$G$5),0,1)</f>
        <v>1</v>
      </c>
      <c r="AI3353" s="85">
        <f t="shared" si="435"/>
        <v>1</v>
      </c>
      <c r="AJ3353" s="85">
        <f>IF(I3353&gt;Variables!$G$7,0,1)</f>
        <v>1</v>
      </c>
      <c r="AK3353" s="85">
        <f>IF(F3353&gt;Variables!$G$8,0,1)</f>
        <v>1</v>
      </c>
      <c r="AL3353" s="85">
        <f>IF(G3353&gt;Variables!$G$9,0,1)</f>
        <v>1</v>
      </c>
      <c r="AM3353" s="85">
        <f>IF(AND(K3353&gt;Variables!$G$10,K3353&lt;Variables!$G$11),0,1)</f>
        <v>1</v>
      </c>
      <c r="AN3353" s="103">
        <f>IF(H3353&lt;Variables!$G$13,1,0)</f>
        <v>0</v>
      </c>
      <c r="AO3353" s="101">
        <f>IF(R3353&lt;Variables!$G$12,0,1)</f>
        <v>0</v>
      </c>
      <c r="AP3353" s="86">
        <f t="shared" si="433"/>
        <v>1</v>
      </c>
      <c r="AR3353">
        <v>0</v>
      </c>
      <c r="AS3353">
        <v>1</v>
      </c>
      <c r="AT3353">
        <v>0</v>
      </c>
      <c r="AU3353">
        <v>0</v>
      </c>
      <c r="BA3353">
        <v>0.03</v>
      </c>
    </row>
    <row r="3354" spans="3:53" ht="12.75" x14ac:dyDescent="0.2">
      <c r="C3354" t="s">
        <v>789</v>
      </c>
      <c r="D3354" t="s">
        <v>741</v>
      </c>
      <c r="E3354">
        <v>11.94</v>
      </c>
      <c r="F3354">
        <v>29.67</v>
      </c>
      <c r="G3354">
        <v>3.49</v>
      </c>
      <c r="H3354">
        <v>204.42</v>
      </c>
      <c r="I3354">
        <v>11.581</v>
      </c>
      <c r="J3354" t="s">
        <v>76</v>
      </c>
      <c r="K3354">
        <v>49.31</v>
      </c>
      <c r="L3354">
        <v>11.927577777777779</v>
      </c>
      <c r="M3354">
        <v>-2.1611913380934301E-2</v>
      </c>
      <c r="N3354">
        <v>11.924337777777771</v>
      </c>
      <c r="O3354">
        <v>5.5535345825298539E-3</v>
      </c>
      <c r="P3354">
        <v>2410000</v>
      </c>
      <c r="Q3354">
        <v>83360</v>
      </c>
      <c r="R3354">
        <v>28.91</v>
      </c>
      <c r="S3354">
        <v>25.103999999999999</v>
      </c>
      <c r="T3354">
        <v>5.6840000000000002</v>
      </c>
      <c r="U3354">
        <v>13.8628</v>
      </c>
      <c r="V3354">
        <f t="shared" si="436"/>
        <v>2.3603704432558716</v>
      </c>
      <c r="AC3354">
        <v>12</v>
      </c>
      <c r="AD3354">
        <v>11.87</v>
      </c>
      <c r="AH3354" s="85">
        <f>IF(AND(M3354&lt;Variables!$G$6,M3354&gt;Variables!$G$5),0,1)</f>
        <v>1</v>
      </c>
      <c r="AI3354" s="85">
        <f t="shared" si="435"/>
        <v>0</v>
      </c>
      <c r="AJ3354" s="85">
        <f>IF(I3354&gt;Variables!$G$7,0,1)</f>
        <v>0</v>
      </c>
      <c r="AK3354" s="85">
        <f>IF(F3354&gt;Variables!$G$8,0,1)</f>
        <v>0</v>
      </c>
      <c r="AL3354" s="85">
        <f>IF(G3354&gt;Variables!$G$9,0,1)</f>
        <v>1</v>
      </c>
      <c r="AM3354" s="85">
        <f>IF(AND(K3354&gt;Variables!$G$10,K3354&lt;Variables!$G$11),0,1)</f>
        <v>1</v>
      </c>
      <c r="AN3354" s="103">
        <f>IF(H3354&lt;Variables!$G$13,1,0)</f>
        <v>1</v>
      </c>
      <c r="AO3354" s="101">
        <f>IF(R3354&lt;Variables!$G$12,0,1)</f>
        <v>1</v>
      </c>
      <c r="AP3354" s="86">
        <f t="shared" si="433"/>
        <v>0</v>
      </c>
      <c r="AR3354">
        <v>0</v>
      </c>
      <c r="AS3354">
        <v>1</v>
      </c>
      <c r="AT3354">
        <v>0</v>
      </c>
      <c r="AU3354">
        <v>0</v>
      </c>
      <c r="BA3354">
        <v>0.23</v>
      </c>
    </row>
    <row r="3355" spans="3:53" ht="12.75" x14ac:dyDescent="0.2">
      <c r="C3355" t="s">
        <v>789</v>
      </c>
      <c r="D3355" t="s">
        <v>743</v>
      </c>
      <c r="E3355">
        <v>59.04</v>
      </c>
      <c r="F3355">
        <v>8.93</v>
      </c>
      <c r="G3355">
        <v>2.2000000000000002</v>
      </c>
      <c r="H3355">
        <v>8440</v>
      </c>
      <c r="I3355">
        <v>-0.35499999999999998</v>
      </c>
      <c r="J3355" t="s">
        <v>78</v>
      </c>
      <c r="K3355">
        <v>64.52</v>
      </c>
      <c r="L3355">
        <v>59.008240000000001</v>
      </c>
      <c r="M3355">
        <v>0.36733852763614161</v>
      </c>
      <c r="N3355">
        <v>58.945876000000013</v>
      </c>
      <c r="O3355">
        <v>0.47352591723294762</v>
      </c>
      <c r="P3355">
        <v>3226000</v>
      </c>
      <c r="Q3355">
        <v>1356000</v>
      </c>
      <c r="R3355">
        <v>2.38</v>
      </c>
      <c r="S3355">
        <v>25.103999999999999</v>
      </c>
      <c r="T3355">
        <v>5.6840000000000002</v>
      </c>
      <c r="U3355">
        <v>13.8628</v>
      </c>
      <c r="V3355">
        <f t="shared" si="436"/>
        <v>2.4924725126248126</v>
      </c>
      <c r="AC3355">
        <v>59.274999999999999</v>
      </c>
      <c r="AD3355">
        <v>58.25</v>
      </c>
      <c r="AH3355" s="85">
        <f>IF(AND(M3355&lt;Variables!$G$6,M3355&gt;Variables!$G$5),0,1)</f>
        <v>1</v>
      </c>
      <c r="AI3355" s="85">
        <f t="shared" si="435"/>
        <v>0</v>
      </c>
      <c r="AJ3355" s="85">
        <f>IF(I3355&gt;Variables!$G$7,0,1)</f>
        <v>1</v>
      </c>
      <c r="AK3355" s="85">
        <f>IF(F3355&gt;Variables!$G$8,0,1)</f>
        <v>1</v>
      </c>
      <c r="AL3355" s="85">
        <f>IF(G3355&gt;Variables!$G$9,0,1)</f>
        <v>1</v>
      </c>
      <c r="AM3355" s="85">
        <f>IF(AND(K3355&gt;Variables!$G$10,K3355&lt;Variables!$G$11),0,1)</f>
        <v>0</v>
      </c>
      <c r="AN3355" s="103">
        <f>IF(H3355&lt;Variables!$G$13,1,0)</f>
        <v>0</v>
      </c>
      <c r="AO3355" s="101">
        <f>IF(R3355&lt;Variables!$G$12,0,1)</f>
        <v>1</v>
      </c>
      <c r="AP3355" s="86">
        <f t="shared" si="433"/>
        <v>1</v>
      </c>
      <c r="AR3355">
        <v>0</v>
      </c>
      <c r="AS3355">
        <v>0</v>
      </c>
      <c r="AT3355">
        <v>0</v>
      </c>
      <c r="AU3355">
        <v>1</v>
      </c>
      <c r="BA3355">
        <v>-0.99</v>
      </c>
    </row>
    <row r="3356" spans="3:53" ht="12.75" x14ac:dyDescent="0.2">
      <c r="C3356" t="s">
        <v>789</v>
      </c>
      <c r="D3356" t="s">
        <v>273</v>
      </c>
      <c r="E3356">
        <v>5.75</v>
      </c>
      <c r="F3356">
        <v>8.3800000000000008</v>
      </c>
      <c r="G3356">
        <v>6.48</v>
      </c>
      <c r="H3356">
        <v>2600</v>
      </c>
      <c r="I3356">
        <v>5.3780000000000001</v>
      </c>
      <c r="J3356" t="s">
        <v>76</v>
      </c>
      <c r="K3356">
        <v>66.81</v>
      </c>
      <c r="L3356">
        <v>5.7218052631578944</v>
      </c>
      <c r="M3356">
        <v>0.49275946218667332</v>
      </c>
      <c r="N3356">
        <v>5.7089693877551024</v>
      </c>
      <c r="O3356">
        <v>0.71870436602624255</v>
      </c>
      <c r="P3356">
        <v>1484000</v>
      </c>
      <c r="Q3356">
        <v>2147000</v>
      </c>
      <c r="R3356">
        <v>0.69</v>
      </c>
      <c r="S3356">
        <v>25.103999999999999</v>
      </c>
      <c r="T3356">
        <v>5.6840000000000002</v>
      </c>
      <c r="U3356">
        <v>13.8628</v>
      </c>
      <c r="V3356">
        <f t="shared" si="436"/>
        <v>2.504417722399721</v>
      </c>
      <c r="AC3356">
        <v>6.09</v>
      </c>
      <c r="AD3356">
        <v>5.75</v>
      </c>
      <c r="AH3356" s="85">
        <f>IF(AND(M3356&lt;Variables!$G$6,M3356&gt;Variables!$G$5),0,1)</f>
        <v>1</v>
      </c>
      <c r="AI3356" s="85">
        <f t="shared" si="435"/>
        <v>0</v>
      </c>
      <c r="AJ3356" s="85">
        <f>IF(I3356&gt;Variables!$G$7,0,1)</f>
        <v>0</v>
      </c>
      <c r="AK3356" s="85">
        <f>IF(F3356&gt;Variables!$G$8,0,1)</f>
        <v>1</v>
      </c>
      <c r="AL3356" s="85">
        <f>IF(G3356&gt;Variables!$G$9,0,1)</f>
        <v>1</v>
      </c>
      <c r="AM3356" s="85">
        <f>IF(AND(K3356&gt;Variables!$G$10,K3356&lt;Variables!$G$11),0,1)</f>
        <v>0</v>
      </c>
      <c r="AN3356" s="103">
        <f>IF(H3356&lt;Variables!$G$13,1,0)</f>
        <v>0</v>
      </c>
      <c r="AO3356" s="101">
        <f>IF(R3356&lt;Variables!$G$12,0,1)</f>
        <v>0</v>
      </c>
      <c r="AP3356" s="86">
        <f t="shared" si="433"/>
        <v>0</v>
      </c>
      <c r="AR3356">
        <v>1</v>
      </c>
      <c r="AS3356">
        <v>0</v>
      </c>
      <c r="AT3356">
        <v>0</v>
      </c>
      <c r="AU3356">
        <v>0</v>
      </c>
      <c r="BA3356">
        <v>2</v>
      </c>
    </row>
    <row r="3357" spans="3:53" ht="12.75" x14ac:dyDescent="0.2">
      <c r="C3357" t="s">
        <v>789</v>
      </c>
      <c r="D3357" t="s">
        <v>784</v>
      </c>
      <c r="E3357">
        <v>5.67</v>
      </c>
      <c r="F3357">
        <v>7.67</v>
      </c>
      <c r="G3357">
        <v>0.27</v>
      </c>
      <c r="H3357">
        <v>-99999</v>
      </c>
      <c r="I3357">
        <v>-0.26900000000000002</v>
      </c>
      <c r="J3357" t="s">
        <v>76</v>
      </c>
      <c r="K3357">
        <v>61.7</v>
      </c>
      <c r="L3357">
        <v>5.6583333333333341</v>
      </c>
      <c r="M3357">
        <v>-0.1472754050073711</v>
      </c>
      <c r="N3357">
        <v>5.6792857142857134</v>
      </c>
      <c r="O3357">
        <v>-0.5156584077474311</v>
      </c>
      <c r="P3357">
        <v>17534</v>
      </c>
      <c r="Q3357">
        <v>68789</v>
      </c>
      <c r="R3357">
        <v>0.25</v>
      </c>
      <c r="S3357">
        <v>25.103999999999999</v>
      </c>
      <c r="T3357">
        <v>5.6840000000000002</v>
      </c>
      <c r="U3357">
        <v>13.8628</v>
      </c>
      <c r="V3357">
        <f t="shared" si="436"/>
        <v>2.4970175375552288</v>
      </c>
      <c r="AC3357">
        <v>5.71</v>
      </c>
      <c r="AD3357">
        <v>5.65</v>
      </c>
      <c r="AH3357" s="85">
        <f>IF(AND(M3357&lt;Variables!$G$6,M3357&gt;Variables!$G$5),0,1)</f>
        <v>1</v>
      </c>
      <c r="AI3357" s="85">
        <f t="shared" si="435"/>
        <v>1</v>
      </c>
      <c r="AJ3357" s="85">
        <f>IF(I3357&gt;Variables!$G$7,0,1)</f>
        <v>1</v>
      </c>
      <c r="AK3357" s="85">
        <f>IF(F3357&gt;Variables!$G$8,0,1)</f>
        <v>1</v>
      </c>
      <c r="AL3357" s="85">
        <f>IF(G3357&gt;Variables!$G$9,0,1)</f>
        <v>1</v>
      </c>
      <c r="AM3357" s="85">
        <f>IF(AND(K3357&gt;Variables!$G$10,K3357&lt;Variables!$G$11),0,1)</f>
        <v>0</v>
      </c>
      <c r="AN3357" s="103">
        <f>IF(H3357&lt;Variables!$G$13,1,0)</f>
        <v>1</v>
      </c>
      <c r="AO3357" s="101">
        <f>IF(R3357&lt;Variables!$G$12,0,1)</f>
        <v>0</v>
      </c>
      <c r="AP3357" s="86">
        <f t="shared" si="433"/>
        <v>0</v>
      </c>
      <c r="AR3357">
        <v>0</v>
      </c>
      <c r="AS3357">
        <v>0</v>
      </c>
      <c r="AT3357">
        <v>0</v>
      </c>
      <c r="AU3357">
        <v>0</v>
      </c>
      <c r="BA3357">
        <v>0</v>
      </c>
    </row>
    <row r="3358" spans="3:53" ht="12.75" x14ac:dyDescent="0.2">
      <c r="C3358" t="s">
        <v>789</v>
      </c>
      <c r="D3358" t="s">
        <v>383</v>
      </c>
      <c r="E3358">
        <v>1.22</v>
      </c>
      <c r="F3358">
        <v>5.6</v>
      </c>
      <c r="G3358">
        <v>-1.21</v>
      </c>
      <c r="H3358">
        <v>2070</v>
      </c>
      <c r="I3358">
        <v>-3.234</v>
      </c>
      <c r="J3358" t="s">
        <v>78</v>
      </c>
      <c r="K3358">
        <v>53.12</v>
      </c>
      <c r="L3358">
        <v>1.21702</v>
      </c>
      <c r="M3358">
        <v>0.65569998849648115</v>
      </c>
      <c r="N3358">
        <v>1.2245239999999999</v>
      </c>
      <c r="O3358">
        <v>3.8872247501879981E-2</v>
      </c>
      <c r="P3358">
        <v>28115000</v>
      </c>
      <c r="Q3358">
        <v>18512000</v>
      </c>
      <c r="R3358">
        <v>1.52</v>
      </c>
      <c r="S3358">
        <v>25.103999999999999</v>
      </c>
      <c r="T3358">
        <v>5.6840000000000002</v>
      </c>
      <c r="U3358">
        <v>13.8628</v>
      </c>
      <c r="V3358">
        <f t="shared" si="436"/>
        <v>2.3763667762107445</v>
      </c>
      <c r="AC3358">
        <v>1.2549999999999999</v>
      </c>
      <c r="AD3358">
        <v>1.19</v>
      </c>
      <c r="AH3358" s="85">
        <f>IF(AND(M3358&lt;Variables!$G$6,M3358&gt;Variables!$G$5),0,1)</f>
        <v>1</v>
      </c>
      <c r="AI3358" s="85">
        <f t="shared" si="435"/>
        <v>1</v>
      </c>
      <c r="AJ3358" s="85">
        <f>IF(I3358&gt;Variables!$G$7,0,1)</f>
        <v>1</v>
      </c>
      <c r="AK3358" s="85">
        <f>IF(F3358&gt;Variables!$G$8,0,1)</f>
        <v>1</v>
      </c>
      <c r="AL3358" s="85">
        <f>IF(G3358&gt;Variables!$G$9,0,1)</f>
        <v>1</v>
      </c>
      <c r="AM3358" s="85">
        <f>IF(AND(K3358&gt;Variables!$G$10,K3358&lt;Variables!$G$11),0,1)</f>
        <v>0</v>
      </c>
      <c r="AN3358" s="103">
        <f>IF(H3358&lt;Variables!$G$13,1,0)</f>
        <v>1</v>
      </c>
      <c r="AO3358" s="101">
        <f>IF(R3358&lt;Variables!$G$12,0,1)</f>
        <v>0</v>
      </c>
      <c r="AP3358" s="86">
        <f t="shared" si="433"/>
        <v>1</v>
      </c>
      <c r="AR3358">
        <v>1</v>
      </c>
      <c r="AS3358">
        <v>0</v>
      </c>
      <c r="AT3358">
        <v>0</v>
      </c>
      <c r="AU3358">
        <v>0</v>
      </c>
      <c r="BA3358">
        <v>1.51</v>
      </c>
    </row>
    <row r="3359" spans="3:53" ht="12.75" x14ac:dyDescent="0.2">
      <c r="C3359" t="s">
        <v>789</v>
      </c>
      <c r="D3359" t="s">
        <v>750</v>
      </c>
      <c r="E3359">
        <v>20.84</v>
      </c>
      <c r="F3359">
        <v>5.29</v>
      </c>
      <c r="G3359">
        <v>0.52</v>
      </c>
      <c r="H3359">
        <v>-99999</v>
      </c>
      <c r="I3359">
        <v>-50.67</v>
      </c>
      <c r="J3359" t="s">
        <v>76</v>
      </c>
      <c r="K3359">
        <v>53.15</v>
      </c>
      <c r="L3359">
        <v>20.8858</v>
      </c>
      <c r="M3359">
        <v>-3.2558005917905537E-2</v>
      </c>
      <c r="N3359">
        <v>20.913425</v>
      </c>
      <c r="O3359">
        <v>-0.16460718414128159</v>
      </c>
      <c r="P3359">
        <v>167723</v>
      </c>
      <c r="Q3359">
        <v>8253</v>
      </c>
      <c r="R3359">
        <v>20.32</v>
      </c>
      <c r="S3359">
        <v>25.103999999999999</v>
      </c>
      <c r="T3359">
        <v>5.6840000000000002</v>
      </c>
      <c r="U3359">
        <v>13.8628</v>
      </c>
      <c r="V3359">
        <f t="shared" si="436"/>
        <v>2.4007766948453013</v>
      </c>
      <c r="AC3359">
        <v>20.91</v>
      </c>
      <c r="AD3359">
        <v>20.79</v>
      </c>
      <c r="AH3359" s="85">
        <f>IF(AND(M3359&lt;Variables!$G$6,M3359&gt;Variables!$G$5),0,1)</f>
        <v>1</v>
      </c>
      <c r="AI3359" s="85">
        <f t="shared" si="435"/>
        <v>1</v>
      </c>
      <c r="AJ3359" s="85">
        <f>IF(I3359&gt;Variables!$G$7,0,1)</f>
        <v>1</v>
      </c>
      <c r="AK3359" s="85">
        <f>IF(F3359&gt;Variables!$G$8,0,1)</f>
        <v>1</v>
      </c>
      <c r="AL3359" s="85">
        <f>IF(G3359&gt;Variables!$G$9,0,1)</f>
        <v>1</v>
      </c>
      <c r="AM3359" s="85">
        <f>IF(AND(K3359&gt;Variables!$G$10,K3359&lt;Variables!$G$11),0,1)</f>
        <v>0</v>
      </c>
      <c r="AN3359" s="103">
        <f>IF(H3359&lt;Variables!$G$13,1,0)</f>
        <v>1</v>
      </c>
      <c r="AO3359" s="101">
        <f>IF(R3359&lt;Variables!$G$12,0,1)</f>
        <v>1</v>
      </c>
      <c r="AP3359" s="86">
        <f t="shared" si="433"/>
        <v>0</v>
      </c>
      <c r="AR3359">
        <v>0</v>
      </c>
      <c r="AS3359">
        <v>0</v>
      </c>
      <c r="AT3359">
        <v>0</v>
      </c>
      <c r="AU3359">
        <v>0</v>
      </c>
      <c r="BA3359">
        <v>0</v>
      </c>
    </row>
    <row r="3360" spans="3:53" ht="12.75" x14ac:dyDescent="0.2">
      <c r="C3360" t="s">
        <v>789</v>
      </c>
      <c r="D3360" t="s">
        <v>463</v>
      </c>
      <c r="E3360">
        <v>87.46</v>
      </c>
      <c r="F3360">
        <v>8.5399999999999991</v>
      </c>
      <c r="G3360">
        <v>6.66</v>
      </c>
      <c r="H3360">
        <v>2540</v>
      </c>
      <c r="I3360">
        <v>-13.917999999999999</v>
      </c>
      <c r="J3360" t="s">
        <v>78</v>
      </c>
      <c r="K3360">
        <v>42.61</v>
      </c>
      <c r="L3360">
        <v>87.90270000000001</v>
      </c>
      <c r="M3360">
        <v>-0.13958615605665001</v>
      </c>
      <c r="N3360">
        <v>87.931452631578949</v>
      </c>
      <c r="O3360">
        <v>-0.17223942860754779</v>
      </c>
      <c r="P3360">
        <v>113531</v>
      </c>
      <c r="Q3360">
        <v>197425</v>
      </c>
      <c r="R3360">
        <v>0.57999999999999996</v>
      </c>
      <c r="S3360">
        <v>25.103999999999999</v>
      </c>
      <c r="T3360">
        <v>5.6840000000000002</v>
      </c>
      <c r="U3360">
        <v>13.8628</v>
      </c>
      <c r="V3360">
        <f t="shared" si="436"/>
        <v>2.2910897476473422</v>
      </c>
      <c r="AC3360">
        <v>89.06</v>
      </c>
      <c r="AD3360">
        <v>85.55</v>
      </c>
      <c r="AH3360" s="85">
        <f>IF(AND(M3360&lt;Variables!$G$6,M3360&gt;Variables!$G$5),0,1)</f>
        <v>1</v>
      </c>
      <c r="AI3360" s="85">
        <f t="shared" si="435"/>
        <v>1</v>
      </c>
      <c r="AJ3360" s="85">
        <f>IF(I3360&gt;Variables!$G$7,0,1)</f>
        <v>1</v>
      </c>
      <c r="AK3360" s="85">
        <f>IF(F3360&gt;Variables!$G$8,0,1)</f>
        <v>1</v>
      </c>
      <c r="AL3360" s="85">
        <f>IF(G3360&gt;Variables!$G$9,0,1)</f>
        <v>1</v>
      </c>
      <c r="AM3360" s="85">
        <f>IF(AND(K3360&gt;Variables!$G$10,K3360&lt;Variables!$G$11),0,1)</f>
        <v>1</v>
      </c>
      <c r="AN3360" s="103">
        <f>IF(H3360&lt;Variables!$G$13,1,0)</f>
        <v>0</v>
      </c>
      <c r="AO3360" s="101">
        <f>IF(R3360&lt;Variables!$G$12,0,1)</f>
        <v>0</v>
      </c>
      <c r="AP3360" s="86">
        <f t="shared" si="433"/>
        <v>1</v>
      </c>
      <c r="AR3360">
        <v>0</v>
      </c>
      <c r="AS3360">
        <v>1</v>
      </c>
      <c r="AT3360">
        <v>0</v>
      </c>
      <c r="AU3360">
        <v>0</v>
      </c>
      <c r="BA3360">
        <v>0.67</v>
      </c>
    </row>
    <row r="3361" spans="3:53" ht="12.75" x14ac:dyDescent="0.2">
      <c r="C3361" t="s">
        <v>789</v>
      </c>
      <c r="D3361" t="s">
        <v>766</v>
      </c>
      <c r="E3361">
        <v>3.7</v>
      </c>
      <c r="F3361">
        <v>18.64</v>
      </c>
      <c r="G3361">
        <v>12.84</v>
      </c>
      <c r="H3361">
        <v>329.91</v>
      </c>
      <c r="I3361">
        <v>-84.566000000000003</v>
      </c>
      <c r="J3361" t="s">
        <v>76</v>
      </c>
      <c r="K3361">
        <v>40.97</v>
      </c>
      <c r="L3361">
        <v>3.7237750000000012</v>
      </c>
      <c r="M3361">
        <v>-0.60355418896149482</v>
      </c>
      <c r="N3361">
        <v>3.765584</v>
      </c>
      <c r="O3361">
        <v>-1.7071455582985331</v>
      </c>
      <c r="P3361">
        <v>20600000</v>
      </c>
      <c r="Q3361">
        <v>8790000</v>
      </c>
      <c r="R3361">
        <v>2.34</v>
      </c>
      <c r="S3361">
        <v>25.103999999999999</v>
      </c>
      <c r="T3361">
        <v>5.6840000000000002</v>
      </c>
      <c r="U3361">
        <v>13.8628</v>
      </c>
      <c r="V3361">
        <f t="shared" si="436"/>
        <v>2.2734017364985797</v>
      </c>
      <c r="AC3361">
        <v>3.79</v>
      </c>
      <c r="AD3361">
        <v>3.49</v>
      </c>
      <c r="AH3361" s="85">
        <f>IF(AND(M3361&lt;Variables!$G$6,M3361&gt;Variables!$G$5),0,1)</f>
        <v>1</v>
      </c>
      <c r="AI3361" s="85">
        <f t="shared" si="435"/>
        <v>1</v>
      </c>
      <c r="AJ3361" s="85">
        <f>IF(I3361&gt;Variables!$G$7,0,1)</f>
        <v>1</v>
      </c>
      <c r="AK3361" s="85">
        <f>IF(F3361&gt;Variables!$G$8,0,1)</f>
        <v>0</v>
      </c>
      <c r="AL3361" s="85">
        <f>IF(G3361&gt;Variables!$G$9,0,1)</f>
        <v>0</v>
      </c>
      <c r="AM3361" s="85">
        <f>IF(AND(K3361&gt;Variables!$G$10,K3361&lt;Variables!$G$11),0,1)</f>
        <v>1</v>
      </c>
      <c r="AN3361" s="103">
        <f>IF(H3361&lt;Variables!$G$13,1,0)</f>
        <v>1</v>
      </c>
      <c r="AO3361" s="101">
        <f>IF(R3361&lt;Variables!$G$12,0,1)</f>
        <v>1</v>
      </c>
      <c r="AP3361" s="86">
        <f t="shared" si="433"/>
        <v>0</v>
      </c>
      <c r="AR3361">
        <v>1</v>
      </c>
      <c r="AS3361">
        <v>0</v>
      </c>
      <c r="AT3361">
        <v>0</v>
      </c>
      <c r="AU3361">
        <v>0</v>
      </c>
      <c r="BA3361">
        <v>2</v>
      </c>
    </row>
    <row r="3362" spans="3:53" ht="12.75" x14ac:dyDescent="0.2">
      <c r="C3362" t="s">
        <v>789</v>
      </c>
      <c r="D3362" t="s">
        <v>775</v>
      </c>
      <c r="E3362">
        <v>50.74</v>
      </c>
      <c r="F3362">
        <v>23.62</v>
      </c>
      <c r="G3362">
        <v>23.98</v>
      </c>
      <c r="H3362">
        <v>90.25</v>
      </c>
      <c r="I3362">
        <v>-1.597</v>
      </c>
      <c r="J3362" t="s">
        <v>76</v>
      </c>
      <c r="K3362">
        <v>47.46</v>
      </c>
      <c r="L3362">
        <v>49.322600000000001</v>
      </c>
      <c r="M3362">
        <v>0</v>
      </c>
      <c r="N3362">
        <v>50.768690000000007</v>
      </c>
      <c r="O3362">
        <v>-2.8483894305722779</v>
      </c>
      <c r="P3362">
        <v>99710</v>
      </c>
      <c r="Q3362">
        <v>1280</v>
      </c>
      <c r="R3362">
        <v>77.900000000000006</v>
      </c>
      <c r="S3362">
        <v>25.103999999999999</v>
      </c>
      <c r="T3362">
        <v>5.6840000000000002</v>
      </c>
      <c r="U3362">
        <v>13.8628</v>
      </c>
      <c r="V3362">
        <f t="shared" si="436"/>
        <v>2.3406856</v>
      </c>
      <c r="AC3362">
        <v>55</v>
      </c>
      <c r="AD3362">
        <v>49.5</v>
      </c>
      <c r="AH3362" s="85">
        <f>IF(AND(M3362&lt;Variables!$G$6,M3362&gt;Variables!$G$5),0,1)</f>
        <v>1</v>
      </c>
      <c r="AI3362" s="85">
        <f t="shared" si="435"/>
        <v>1</v>
      </c>
      <c r="AJ3362" s="85">
        <f>IF(I3362&gt;Variables!$G$7,0,1)</f>
        <v>1</v>
      </c>
      <c r="AK3362" s="85">
        <f>IF(F3362&gt;Variables!$G$8,0,1)</f>
        <v>0</v>
      </c>
      <c r="AL3362" s="85">
        <f>IF(G3362&gt;Variables!$G$9,0,1)</f>
        <v>0</v>
      </c>
      <c r="AM3362" s="85">
        <f>IF(AND(K3362&gt;Variables!$G$10,K3362&lt;Variables!$G$11),0,1)</f>
        <v>1</v>
      </c>
      <c r="AN3362" s="103">
        <f>IF(H3362&lt;Variables!$G$13,1,0)</f>
        <v>1</v>
      </c>
      <c r="AO3362" s="101">
        <f>IF(R3362&lt;Variables!$G$12,0,1)</f>
        <v>1</v>
      </c>
      <c r="AP3362" s="86">
        <f t="shared" si="433"/>
        <v>0</v>
      </c>
      <c r="AR3362">
        <v>0</v>
      </c>
      <c r="AS3362">
        <v>0</v>
      </c>
      <c r="AT3362">
        <v>1</v>
      </c>
      <c r="AU3362">
        <v>0</v>
      </c>
      <c r="BA3362">
        <v>-2.25</v>
      </c>
    </row>
    <row r="3363" spans="3:53" ht="12.75" x14ac:dyDescent="0.2">
      <c r="C3363" t="s">
        <v>789</v>
      </c>
      <c r="D3363" t="s">
        <v>777</v>
      </c>
      <c r="E3363">
        <v>18.89</v>
      </c>
      <c r="F3363">
        <v>5.66</v>
      </c>
      <c r="G3363">
        <v>0.44</v>
      </c>
      <c r="H3363">
        <v>-99999</v>
      </c>
      <c r="I3363">
        <v>-1.163</v>
      </c>
      <c r="J3363" t="s">
        <v>76</v>
      </c>
      <c r="K3363">
        <v>68.489999999999995</v>
      </c>
      <c r="L3363">
        <v>18.940999999999999</v>
      </c>
      <c r="M3363">
        <v>-0.41180507892930368</v>
      </c>
      <c r="N3363">
        <v>18.940999999999999</v>
      </c>
      <c r="O3363">
        <v>-0.41180507892930368</v>
      </c>
      <c r="P3363">
        <v>15671</v>
      </c>
      <c r="Q3363">
        <v>66046</v>
      </c>
      <c r="R3363">
        <v>0.24</v>
      </c>
      <c r="S3363">
        <v>25.103999999999999</v>
      </c>
      <c r="T3363">
        <v>5.6840000000000002</v>
      </c>
      <c r="U3363">
        <v>13.8628</v>
      </c>
      <c r="V3363">
        <f t="shared" si="436"/>
        <v>2.5912533608785169</v>
      </c>
      <c r="AC3363">
        <v>18.89</v>
      </c>
      <c r="AD3363">
        <v>18.79</v>
      </c>
      <c r="AH3363" s="85">
        <f>IF(AND(M3363&lt;Variables!$G$6,M3363&gt;Variables!$G$5),0,1)</f>
        <v>1</v>
      </c>
      <c r="AI3363" s="85">
        <f t="shared" si="435"/>
        <v>1</v>
      </c>
      <c r="AJ3363" s="85">
        <f>IF(I3363&gt;Variables!$G$7,0,1)</f>
        <v>1</v>
      </c>
      <c r="AK3363" s="85">
        <f>IF(F3363&gt;Variables!$G$8,0,1)</f>
        <v>1</v>
      </c>
      <c r="AL3363" s="85">
        <f>IF(G3363&gt;Variables!$G$9,0,1)</f>
        <v>1</v>
      </c>
      <c r="AM3363" s="85">
        <f>IF(AND(K3363&gt;Variables!$G$10,K3363&lt;Variables!$G$11),0,1)</f>
        <v>0</v>
      </c>
      <c r="AN3363" s="103">
        <f>IF(H3363&lt;Variables!$G$13,1,0)</f>
        <v>1</v>
      </c>
      <c r="AO3363" s="101">
        <f>IF(R3363&lt;Variables!$G$12,0,1)</f>
        <v>0</v>
      </c>
      <c r="AP3363" s="86">
        <f t="shared" si="433"/>
        <v>0</v>
      </c>
      <c r="AR3363">
        <v>0</v>
      </c>
      <c r="AS3363">
        <v>0</v>
      </c>
      <c r="AT3363">
        <v>0</v>
      </c>
      <c r="AU3363">
        <v>0</v>
      </c>
      <c r="BA3363">
        <v>0</v>
      </c>
    </row>
    <row r="3364" spans="3:53" ht="12.75" x14ac:dyDescent="0.2">
      <c r="C3364" t="s">
        <v>789</v>
      </c>
      <c r="D3364" t="s">
        <v>735</v>
      </c>
      <c r="E3364">
        <v>3.18</v>
      </c>
      <c r="F3364">
        <v>28.6</v>
      </c>
      <c r="G3364">
        <v>-3.28</v>
      </c>
      <c r="H3364">
        <v>147.05000000000001</v>
      </c>
      <c r="I3364">
        <v>-12.02</v>
      </c>
      <c r="J3364" t="s">
        <v>76</v>
      </c>
      <c r="K3364">
        <v>35.71</v>
      </c>
      <c r="L3364">
        <v>3.3045149999999999</v>
      </c>
      <c r="M3364">
        <v>-1.9493026964622611</v>
      </c>
      <c r="N3364">
        <v>3.5196200000000011</v>
      </c>
      <c r="O3364">
        <v>-7.9417664406953197</v>
      </c>
      <c r="P3364">
        <v>108460000</v>
      </c>
      <c r="Q3364">
        <v>2260000</v>
      </c>
      <c r="R3364">
        <v>47.99</v>
      </c>
      <c r="S3364">
        <v>25.103999999999999</v>
      </c>
      <c r="T3364">
        <v>5.6840000000000002</v>
      </c>
      <c r="U3364">
        <v>13.8628</v>
      </c>
      <c r="V3364">
        <f t="shared" si="436"/>
        <v>2.1891906834903154</v>
      </c>
      <c r="AC3364">
        <v>3.88</v>
      </c>
      <c r="AD3364">
        <v>3.11</v>
      </c>
      <c r="AH3364" s="85">
        <f>IF(AND(M3364&lt;Variables!$G$6,M3364&gt;Variables!$G$5),0,1)</f>
        <v>1</v>
      </c>
      <c r="AI3364" s="85">
        <f t="shared" si="435"/>
        <v>1</v>
      </c>
      <c r="AJ3364" s="85">
        <f>IF(I3364&gt;Variables!$G$7,0,1)</f>
        <v>1</v>
      </c>
      <c r="AK3364" s="85">
        <f>IF(F3364&gt;Variables!$G$8,0,1)</f>
        <v>0</v>
      </c>
      <c r="AL3364" s="85">
        <f>IF(G3364&gt;Variables!$G$9,0,1)</f>
        <v>1</v>
      </c>
      <c r="AM3364" s="85">
        <f>IF(AND(K3364&gt;Variables!$G$10,K3364&lt;Variables!$G$11),0,1)</f>
        <v>1</v>
      </c>
      <c r="AN3364" s="103">
        <f>IF(H3364&lt;Variables!$G$13,1,0)</f>
        <v>1</v>
      </c>
      <c r="AO3364" s="101">
        <f>IF(R3364&lt;Variables!$G$12,0,1)</f>
        <v>1</v>
      </c>
      <c r="AP3364" s="86">
        <f t="shared" si="433"/>
        <v>0</v>
      </c>
      <c r="AR3364">
        <v>1</v>
      </c>
      <c r="AS3364">
        <v>0</v>
      </c>
      <c r="AT3364">
        <v>0</v>
      </c>
      <c r="AU3364">
        <v>0</v>
      </c>
      <c r="BA3364">
        <v>2</v>
      </c>
    </row>
    <row r="3365" spans="3:53" ht="12.75" x14ac:dyDescent="0.2">
      <c r="C3365" t="s">
        <v>790</v>
      </c>
      <c r="D3365" t="s">
        <v>186</v>
      </c>
      <c r="E3365">
        <v>24.37</v>
      </c>
      <c r="F3365">
        <v>5.42</v>
      </c>
      <c r="G3365">
        <v>8.92</v>
      </c>
      <c r="H3365">
        <v>3230</v>
      </c>
      <c r="I3365">
        <v>3.3000000000000002E-2</v>
      </c>
      <c r="J3365" t="s">
        <v>78</v>
      </c>
      <c r="K3365">
        <v>64.69</v>
      </c>
      <c r="L3365">
        <v>24.096550000000001</v>
      </c>
      <c r="M3365">
        <v>0.88581145433680153</v>
      </c>
      <c r="N3365">
        <v>23.734563999999999</v>
      </c>
      <c r="O3365">
        <v>2.424464169638858</v>
      </c>
      <c r="P3365">
        <v>4359000</v>
      </c>
      <c r="Q3365">
        <v>9037000</v>
      </c>
      <c r="R3365">
        <v>0.48</v>
      </c>
      <c r="S3365">
        <v>28.655999999999999</v>
      </c>
      <c r="T3365">
        <v>5.694</v>
      </c>
      <c r="U3365">
        <v>15.250400000000001</v>
      </c>
      <c r="V3365">
        <f t="shared" si="436"/>
        <v>2.4585769992642117</v>
      </c>
      <c r="AC3365">
        <v>26.2</v>
      </c>
      <c r="AD3365">
        <v>23.75</v>
      </c>
      <c r="AH3365" s="85">
        <f>IF(AND(M3365&lt;Variables!$G$6,M3365&gt;Variables!$G$5),0,1)</f>
        <v>1</v>
      </c>
      <c r="AI3365" s="85">
        <f t="shared" si="435"/>
        <v>0</v>
      </c>
      <c r="AJ3365" s="85">
        <f>IF(I3365&gt;Variables!$G$7,0,1)</f>
        <v>0</v>
      </c>
      <c r="AK3365" s="85">
        <f>IF(F3365&gt;Variables!$G$8,0,1)</f>
        <v>1</v>
      </c>
      <c r="AL3365" s="85">
        <f>IF(G3365&gt;Variables!$G$9,0,1)</f>
        <v>1</v>
      </c>
      <c r="AM3365" s="85">
        <f>IF(AND(K3365&gt;Variables!$G$10,K3365&lt;Variables!$G$11),0,1)</f>
        <v>0</v>
      </c>
      <c r="AN3365" s="103">
        <f>IF(H3365&lt;Variables!$G$13,1,0)</f>
        <v>0</v>
      </c>
      <c r="AO3365" s="101">
        <f>IF(R3365&lt;Variables!$G$12,0,1)</f>
        <v>0</v>
      </c>
      <c r="AP3365" s="86">
        <f t="shared" si="433"/>
        <v>1</v>
      </c>
      <c r="AR3365">
        <v>1</v>
      </c>
      <c r="AS3365">
        <v>0</v>
      </c>
      <c r="AT3365">
        <v>0</v>
      </c>
      <c r="AU3365">
        <v>0</v>
      </c>
      <c r="BA3365">
        <v>2</v>
      </c>
    </row>
    <row r="3366" spans="3:53" ht="12.75" x14ac:dyDescent="0.2">
      <c r="C3366" t="s">
        <v>790</v>
      </c>
      <c r="D3366" t="s">
        <v>773</v>
      </c>
      <c r="E3366">
        <v>53.52</v>
      </c>
      <c r="F3366">
        <v>5.4</v>
      </c>
      <c r="G3366">
        <v>5.0599999999999996</v>
      </c>
      <c r="H3366">
        <v>16710</v>
      </c>
      <c r="I3366">
        <v>-6.3319999999999999</v>
      </c>
      <c r="J3366" t="s">
        <v>78</v>
      </c>
      <c r="K3366">
        <v>60.51</v>
      </c>
      <c r="L3366">
        <v>53.2485</v>
      </c>
      <c r="M3366">
        <v>0.62255274796472826</v>
      </c>
      <c r="N3366">
        <v>53.338587999999987</v>
      </c>
      <c r="O3366">
        <v>0.45260290729857933</v>
      </c>
      <c r="P3366">
        <v>2240000</v>
      </c>
      <c r="Q3366">
        <v>2237000</v>
      </c>
      <c r="R3366">
        <v>1</v>
      </c>
      <c r="S3366">
        <v>28.655999999999999</v>
      </c>
      <c r="T3366">
        <v>5.694</v>
      </c>
      <c r="U3366">
        <v>15.250400000000001</v>
      </c>
      <c r="V3366">
        <f t="shared" si="436"/>
        <v>2.4408009597002733</v>
      </c>
      <c r="AC3366">
        <v>54.15</v>
      </c>
      <c r="AD3366">
        <v>52.67</v>
      </c>
      <c r="AH3366" s="85">
        <f>IF(AND(M3366&lt;Variables!$G$6,M3366&gt;Variables!$G$5),0,1)</f>
        <v>1</v>
      </c>
      <c r="AI3366" s="85">
        <f t="shared" si="435"/>
        <v>1</v>
      </c>
      <c r="AJ3366" s="85">
        <f>IF(I3366&gt;Variables!$G$7,0,1)</f>
        <v>1</v>
      </c>
      <c r="AK3366" s="85">
        <f>IF(F3366&gt;Variables!$G$8,0,1)</f>
        <v>1</v>
      </c>
      <c r="AL3366" s="85">
        <f>IF(G3366&gt;Variables!$G$9,0,1)</f>
        <v>1</v>
      </c>
      <c r="AM3366" s="85">
        <f>IF(AND(K3366&gt;Variables!$G$10,K3366&lt;Variables!$G$11),0,1)</f>
        <v>0</v>
      </c>
      <c r="AN3366" s="103">
        <f>IF(H3366&lt;Variables!$G$13,1,0)</f>
        <v>0</v>
      </c>
      <c r="AO3366" s="101">
        <f>IF(R3366&lt;Variables!$G$12,0,1)</f>
        <v>0</v>
      </c>
      <c r="AP3366" s="86">
        <f t="shared" si="433"/>
        <v>1</v>
      </c>
      <c r="AR3366">
        <v>0</v>
      </c>
      <c r="AS3366">
        <v>1</v>
      </c>
      <c r="AT3366">
        <v>0</v>
      </c>
      <c r="AU3366">
        <v>0</v>
      </c>
      <c r="BA3366">
        <v>1</v>
      </c>
    </row>
    <row r="3367" spans="3:53" ht="12.75" x14ac:dyDescent="0.2">
      <c r="C3367" t="s">
        <v>790</v>
      </c>
      <c r="D3367" t="s">
        <v>737</v>
      </c>
      <c r="E3367">
        <v>63.01</v>
      </c>
      <c r="F3367">
        <v>5.55</v>
      </c>
      <c r="G3367">
        <v>2.27</v>
      </c>
      <c r="H3367">
        <v>87200</v>
      </c>
      <c r="I3367">
        <v>5.0000000000000001E-3</v>
      </c>
      <c r="J3367" t="s">
        <v>78</v>
      </c>
      <c r="K3367">
        <v>51.84</v>
      </c>
      <c r="L3367">
        <v>62.939890000000013</v>
      </c>
      <c r="M3367">
        <v>4.7839295556421073E-2</v>
      </c>
      <c r="N3367">
        <v>62.886740000000003</v>
      </c>
      <c r="O3367">
        <v>0.1323967500938921</v>
      </c>
      <c r="P3367">
        <v>22016000</v>
      </c>
      <c r="Q3367">
        <v>18048000</v>
      </c>
      <c r="R3367">
        <v>1.22</v>
      </c>
      <c r="S3367">
        <v>28.655999999999999</v>
      </c>
      <c r="T3367">
        <v>5.694</v>
      </c>
      <c r="U3367">
        <v>15.250400000000001</v>
      </c>
      <c r="V3367">
        <f t="shared" si="436"/>
        <v>2.3845643641260903</v>
      </c>
      <c r="AC3367">
        <v>63.674999999999997</v>
      </c>
      <c r="AD3367">
        <v>62.71</v>
      </c>
      <c r="AH3367" s="85">
        <f>IF(AND(M3367&lt;Variables!$G$6,M3367&gt;Variables!$G$5),0,1)</f>
        <v>1</v>
      </c>
      <c r="AI3367" s="85">
        <f t="shared" si="435"/>
        <v>0</v>
      </c>
      <c r="AJ3367" s="85">
        <f>IF(I3367&gt;Variables!$G$7,0,1)</f>
        <v>0</v>
      </c>
      <c r="AK3367" s="85">
        <f>IF(F3367&gt;Variables!$G$8,0,1)</f>
        <v>1</v>
      </c>
      <c r="AL3367" s="85">
        <f>IF(G3367&gt;Variables!$G$9,0,1)</f>
        <v>1</v>
      </c>
      <c r="AM3367" s="85">
        <f>IF(AND(K3367&gt;Variables!$G$10,K3367&lt;Variables!$G$11),0,1)</f>
        <v>0</v>
      </c>
      <c r="AN3367" s="103">
        <f>IF(H3367&lt;Variables!$G$13,1,0)</f>
        <v>0</v>
      </c>
      <c r="AO3367" s="101">
        <f>IF(R3367&lt;Variables!$G$12,0,1)</f>
        <v>0</v>
      </c>
      <c r="AP3367" s="86">
        <f t="shared" si="433"/>
        <v>1</v>
      </c>
      <c r="AR3367">
        <v>0</v>
      </c>
      <c r="AS3367">
        <v>0</v>
      </c>
      <c r="AT3367">
        <v>0</v>
      </c>
      <c r="AU3367">
        <v>1</v>
      </c>
      <c r="BA3367">
        <v>-0.22</v>
      </c>
    </row>
    <row r="3368" spans="3:53" ht="12.75" x14ac:dyDescent="0.2">
      <c r="C3368" t="s">
        <v>790</v>
      </c>
      <c r="D3368" t="s">
        <v>769</v>
      </c>
      <c r="E3368">
        <v>42.17</v>
      </c>
      <c r="F3368">
        <v>6.5</v>
      </c>
      <c r="G3368">
        <v>3.45</v>
      </c>
      <c r="H3368">
        <v>-99999</v>
      </c>
      <c r="I3368">
        <v>443.06400000000002</v>
      </c>
      <c r="J3368" t="s">
        <v>78</v>
      </c>
      <c r="K3368">
        <v>72.72</v>
      </c>
      <c r="L3368">
        <v>-99999</v>
      </c>
      <c r="M3368">
        <v>-99999</v>
      </c>
      <c r="N3368">
        <v>41.609000000000002</v>
      </c>
      <c r="O3368">
        <v>0</v>
      </c>
      <c r="P3368">
        <v>221452</v>
      </c>
      <c r="Q3368">
        <v>192114</v>
      </c>
      <c r="R3368">
        <v>1.1499999999999999</v>
      </c>
      <c r="S3368">
        <v>28.655999999999999</v>
      </c>
      <c r="T3368">
        <v>5.694</v>
      </c>
      <c r="U3368">
        <v>15.250400000000001</v>
      </c>
      <c r="V3368"/>
      <c r="AC3368">
        <v>42.74</v>
      </c>
      <c r="AD3368">
        <v>41.45</v>
      </c>
      <c r="AH3368" s="85">
        <f>IF(AND(M3368&lt;Variables!$G$6,M3368&gt;Variables!$G$5),0,1)</f>
        <v>1</v>
      </c>
      <c r="AI3368" s="85">
        <f t="shared" si="435"/>
        <v>1</v>
      </c>
      <c r="AJ3368" s="85">
        <f>IF(I3368&gt;Variables!$G$7,0,1)</f>
        <v>0</v>
      </c>
      <c r="AK3368" s="85">
        <f>IF(F3368&gt;Variables!$G$8,0,1)</f>
        <v>1</v>
      </c>
      <c r="AL3368" s="85">
        <f>IF(G3368&gt;Variables!$G$9,0,1)</f>
        <v>1</v>
      </c>
      <c r="AM3368" s="85">
        <f>IF(AND(K3368&gt;Variables!$G$10,K3368&lt;Variables!$G$11),0,1)</f>
        <v>0</v>
      </c>
      <c r="AN3368" s="103">
        <f>IF(H3368&lt;Variables!$G$13,1,0)</f>
        <v>1</v>
      </c>
      <c r="AO3368" s="101">
        <f>IF(R3368&lt;Variables!$G$12,0,1)</f>
        <v>0</v>
      </c>
      <c r="AP3368" s="86">
        <f t="shared" si="433"/>
        <v>1</v>
      </c>
      <c r="AR3368">
        <v>0</v>
      </c>
      <c r="AS3368">
        <v>0</v>
      </c>
      <c r="AT3368">
        <v>0</v>
      </c>
      <c r="AU3368">
        <v>0</v>
      </c>
      <c r="BA3368">
        <v>0</v>
      </c>
    </row>
    <row r="3369" spans="3:53" ht="12.75" x14ac:dyDescent="0.2">
      <c r="C3369" t="s">
        <v>790</v>
      </c>
      <c r="D3369" t="s">
        <v>735</v>
      </c>
      <c r="E3369">
        <v>3.23</v>
      </c>
      <c r="F3369">
        <v>25</v>
      </c>
      <c r="G3369">
        <v>-3.83</v>
      </c>
      <c r="H3369">
        <v>147.05000000000001</v>
      </c>
      <c r="I3369">
        <v>-12.228999999999999</v>
      </c>
      <c r="J3369" t="s">
        <v>76</v>
      </c>
      <c r="K3369">
        <v>39.46</v>
      </c>
      <c r="L3369">
        <v>3.254375</v>
      </c>
      <c r="M3369">
        <v>-1.00403303245633</v>
      </c>
      <c r="N3369">
        <v>3.45608</v>
      </c>
      <c r="O3369">
        <v>-6.7816717205620201</v>
      </c>
      <c r="P3369">
        <v>109260000</v>
      </c>
      <c r="Q3369">
        <v>2260000</v>
      </c>
      <c r="R3369">
        <v>48.35</v>
      </c>
      <c r="S3369">
        <v>28.655999999999999</v>
      </c>
      <c r="T3369">
        <v>5.694</v>
      </c>
      <c r="U3369">
        <v>15.250400000000001</v>
      </c>
      <c r="V3369">
        <f t="shared" ref="V3369:V3383" si="437">1.849 + (0.01036 * K3369) + (0.1184 * M3369) - (0.002888 * K3369 * M3369)</f>
        <v>2.2533481752717499</v>
      </c>
      <c r="AC3369">
        <v>3.88</v>
      </c>
      <c r="AD3369">
        <v>3.2</v>
      </c>
      <c r="AH3369" s="85">
        <f>IF(AND(M3369&lt;Variables!$G$6,M3369&gt;Variables!$G$5),0,1)</f>
        <v>1</v>
      </c>
      <c r="AI3369" s="85">
        <f t="shared" si="435"/>
        <v>1</v>
      </c>
      <c r="AJ3369" s="85">
        <f>IF(I3369&gt;Variables!$G$7,0,1)</f>
        <v>1</v>
      </c>
      <c r="AK3369" s="85">
        <f>IF(F3369&gt;Variables!$G$8,0,1)</f>
        <v>0</v>
      </c>
      <c r="AL3369" s="85">
        <f>IF(G3369&gt;Variables!$G$9,0,1)</f>
        <v>1</v>
      </c>
      <c r="AM3369" s="85">
        <f>IF(AND(K3369&gt;Variables!$G$10,K3369&lt;Variables!$G$11),0,1)</f>
        <v>1</v>
      </c>
      <c r="AN3369" s="103">
        <f>IF(H3369&lt;Variables!$G$13,1,0)</f>
        <v>1</v>
      </c>
      <c r="AO3369" s="101">
        <f>IF(R3369&lt;Variables!$G$12,0,1)</f>
        <v>1</v>
      </c>
      <c r="AP3369" s="86">
        <f t="shared" si="433"/>
        <v>0</v>
      </c>
      <c r="AR3369">
        <v>1</v>
      </c>
      <c r="AS3369">
        <v>0</v>
      </c>
      <c r="AT3369">
        <v>0</v>
      </c>
      <c r="AU3369">
        <v>0</v>
      </c>
      <c r="BA3369">
        <v>2</v>
      </c>
    </row>
    <row r="3370" spans="3:53" ht="12.75" x14ac:dyDescent="0.2">
      <c r="C3370" t="s">
        <v>790</v>
      </c>
      <c r="D3370" t="s">
        <v>273</v>
      </c>
      <c r="E3370">
        <v>5.79</v>
      </c>
      <c r="F3370">
        <v>8.4700000000000006</v>
      </c>
      <c r="G3370">
        <v>6.77</v>
      </c>
      <c r="H3370">
        <v>2600</v>
      </c>
      <c r="I3370">
        <v>5.4059999999999997</v>
      </c>
      <c r="J3370" t="s">
        <v>76</v>
      </c>
      <c r="K3370">
        <v>73.33</v>
      </c>
      <c r="L3370">
        <v>5.7329368421052633</v>
      </c>
      <c r="M3370">
        <v>0.56800133668974861</v>
      </c>
      <c r="N3370">
        <v>5.7163265306122444</v>
      </c>
      <c r="O3370">
        <v>0.86022848982507671</v>
      </c>
      <c r="P3370">
        <v>1496000</v>
      </c>
      <c r="Q3370">
        <v>2147000</v>
      </c>
      <c r="R3370">
        <v>0.7</v>
      </c>
      <c r="S3370">
        <v>28.655999999999999</v>
      </c>
      <c r="T3370">
        <v>5.694</v>
      </c>
      <c r="U3370">
        <v>15.250400000000001</v>
      </c>
      <c r="V3370">
        <f t="shared" si="437"/>
        <v>2.5556605164638677</v>
      </c>
      <c r="AC3370">
        <v>6.09</v>
      </c>
      <c r="AD3370">
        <v>5.77</v>
      </c>
      <c r="AH3370" s="85">
        <f>IF(AND(M3370&lt;Variables!$G$6,M3370&gt;Variables!$G$5),0,1)</f>
        <v>1</v>
      </c>
      <c r="AI3370" s="85">
        <f t="shared" si="435"/>
        <v>0</v>
      </c>
      <c r="AJ3370" s="85">
        <f>IF(I3370&gt;Variables!$G$7,0,1)</f>
        <v>0</v>
      </c>
      <c r="AK3370" s="85">
        <f>IF(F3370&gt;Variables!$G$8,0,1)</f>
        <v>1</v>
      </c>
      <c r="AL3370" s="85">
        <f>IF(G3370&gt;Variables!$G$9,0,1)</f>
        <v>1</v>
      </c>
      <c r="AM3370" s="85">
        <f>IF(AND(K3370&gt;Variables!$G$10,K3370&lt;Variables!$G$11),0,1)</f>
        <v>0</v>
      </c>
      <c r="AN3370" s="103">
        <f>IF(H3370&lt;Variables!$G$13,1,0)</f>
        <v>0</v>
      </c>
      <c r="AO3370" s="101">
        <f>IF(R3370&lt;Variables!$G$12,0,1)</f>
        <v>0</v>
      </c>
      <c r="AP3370" s="86">
        <f t="shared" si="433"/>
        <v>0</v>
      </c>
      <c r="AR3370">
        <v>1</v>
      </c>
      <c r="AS3370">
        <v>0</v>
      </c>
      <c r="AT3370">
        <v>0</v>
      </c>
      <c r="AU3370">
        <v>0</v>
      </c>
      <c r="BA3370">
        <v>1.95</v>
      </c>
    </row>
    <row r="3371" spans="3:53" ht="12.75" x14ac:dyDescent="0.2">
      <c r="C3371" t="s">
        <v>790</v>
      </c>
      <c r="D3371" t="s">
        <v>306</v>
      </c>
      <c r="E3371">
        <v>24.89</v>
      </c>
      <c r="F3371">
        <v>5.78</v>
      </c>
      <c r="G3371">
        <v>8.58</v>
      </c>
      <c r="H3371">
        <v>8230</v>
      </c>
      <c r="I3371">
        <v>-15.839</v>
      </c>
      <c r="J3371" t="s">
        <v>76</v>
      </c>
      <c r="K3371">
        <v>64.3</v>
      </c>
      <c r="L3371">
        <v>24.653449999999999</v>
      </c>
      <c r="M3371">
        <v>1.081187420016275</v>
      </c>
      <c r="N3371">
        <v>24.664424</v>
      </c>
      <c r="O3371">
        <v>1.0362131302964861</v>
      </c>
      <c r="P3371">
        <v>7890000</v>
      </c>
      <c r="Q3371">
        <v>5849000</v>
      </c>
      <c r="R3371">
        <v>1.35</v>
      </c>
      <c r="S3371">
        <v>28.655999999999999</v>
      </c>
      <c r="T3371">
        <v>5.694</v>
      </c>
      <c r="U3371">
        <v>15.250400000000001</v>
      </c>
      <c r="V3371">
        <f t="shared" si="437"/>
        <v>2.4423858165327768</v>
      </c>
      <c r="AC3371">
        <v>25.1</v>
      </c>
      <c r="AD3371">
        <v>24.164000000000001</v>
      </c>
      <c r="AH3371" s="85">
        <f>IF(AND(M3371&lt;Variables!$G$6,M3371&gt;Variables!$G$5),0,1)</f>
        <v>1</v>
      </c>
      <c r="AI3371" s="85">
        <f t="shared" si="435"/>
        <v>1</v>
      </c>
      <c r="AJ3371" s="85">
        <f>IF(I3371&gt;Variables!$G$7,0,1)</f>
        <v>1</v>
      </c>
      <c r="AK3371" s="85">
        <f>IF(F3371&gt;Variables!$G$8,0,1)</f>
        <v>1</v>
      </c>
      <c r="AL3371" s="85">
        <f>IF(G3371&gt;Variables!$G$9,0,1)</f>
        <v>1</v>
      </c>
      <c r="AM3371" s="85">
        <f>IF(AND(K3371&gt;Variables!$G$10,K3371&lt;Variables!$G$11),0,1)</f>
        <v>0</v>
      </c>
      <c r="AN3371" s="103">
        <f>IF(H3371&lt;Variables!$G$13,1,0)</f>
        <v>0</v>
      </c>
      <c r="AO3371" s="101">
        <f>IF(R3371&lt;Variables!$G$12,0,1)</f>
        <v>0</v>
      </c>
      <c r="AP3371" s="86">
        <f t="shared" si="433"/>
        <v>0</v>
      </c>
      <c r="AR3371">
        <v>0</v>
      </c>
      <c r="AS3371">
        <v>0</v>
      </c>
      <c r="AT3371">
        <v>0</v>
      </c>
      <c r="AU3371">
        <v>1</v>
      </c>
      <c r="BA3371">
        <v>-0.26</v>
      </c>
    </row>
    <row r="3372" spans="3:53" ht="12.75" x14ac:dyDescent="0.2">
      <c r="C3372" t="s">
        <v>790</v>
      </c>
      <c r="D3372" t="s">
        <v>741</v>
      </c>
      <c r="E3372">
        <v>11.95</v>
      </c>
      <c r="F3372">
        <v>29.78</v>
      </c>
      <c r="G3372">
        <v>3.66</v>
      </c>
      <c r="H3372">
        <v>204.42</v>
      </c>
      <c r="I3372">
        <v>11.568</v>
      </c>
      <c r="J3372" t="s">
        <v>76</v>
      </c>
      <c r="K3372">
        <v>59.6</v>
      </c>
      <c r="L3372">
        <v>11.93112105263158</v>
      </c>
      <c r="M3372">
        <v>0.11632559343919149</v>
      </c>
      <c r="N3372">
        <v>11.92638723404256</v>
      </c>
      <c r="O3372">
        <v>0.15606373994226949</v>
      </c>
      <c r="P3372">
        <v>2460000</v>
      </c>
      <c r="Q3372">
        <v>82700</v>
      </c>
      <c r="R3372">
        <v>29.75</v>
      </c>
      <c r="S3372">
        <v>28.655999999999999</v>
      </c>
      <c r="T3372">
        <v>5.694</v>
      </c>
      <c r="U3372">
        <v>15.250400000000001</v>
      </c>
      <c r="V3372">
        <f t="shared" si="437"/>
        <v>2.4602064307575984</v>
      </c>
      <c r="AC3372">
        <v>12</v>
      </c>
      <c r="AD3372">
        <v>11.87</v>
      </c>
      <c r="AH3372" s="85">
        <f>IF(AND(M3372&lt;Variables!$G$6,M3372&gt;Variables!$G$5),0,1)</f>
        <v>1</v>
      </c>
      <c r="AI3372" s="85">
        <f t="shared" si="435"/>
        <v>0</v>
      </c>
      <c r="AJ3372" s="85">
        <f>IF(I3372&gt;Variables!$G$7,0,1)</f>
        <v>0</v>
      </c>
      <c r="AK3372" s="85">
        <f>IF(F3372&gt;Variables!$G$8,0,1)</f>
        <v>0</v>
      </c>
      <c r="AL3372" s="85">
        <f>IF(G3372&gt;Variables!$G$9,0,1)</f>
        <v>1</v>
      </c>
      <c r="AM3372" s="85">
        <f>IF(AND(K3372&gt;Variables!$G$10,K3372&lt;Variables!$G$11),0,1)</f>
        <v>0</v>
      </c>
      <c r="AN3372" s="103">
        <f>IF(H3372&lt;Variables!$G$13,1,0)</f>
        <v>1</v>
      </c>
      <c r="AO3372" s="101">
        <f>IF(R3372&lt;Variables!$G$12,0,1)</f>
        <v>1</v>
      </c>
      <c r="AP3372" s="86">
        <f t="shared" si="433"/>
        <v>0</v>
      </c>
      <c r="AR3372">
        <v>0</v>
      </c>
      <c r="AS3372">
        <v>0</v>
      </c>
      <c r="AT3372">
        <v>0</v>
      </c>
      <c r="AU3372">
        <v>1</v>
      </c>
      <c r="BA3372">
        <v>-0.02</v>
      </c>
    </row>
    <row r="3373" spans="3:53" ht="12.75" x14ac:dyDescent="0.2">
      <c r="C3373" t="s">
        <v>790</v>
      </c>
      <c r="D3373" t="s">
        <v>775</v>
      </c>
      <c r="E3373">
        <v>50.42</v>
      </c>
      <c r="F3373">
        <v>25.15</v>
      </c>
      <c r="G3373">
        <v>27.55</v>
      </c>
      <c r="H3373">
        <v>90.25</v>
      </c>
      <c r="I3373">
        <v>-1.3140000000000001</v>
      </c>
      <c r="J3373" t="s">
        <v>76</v>
      </c>
      <c r="K3373">
        <v>51.58</v>
      </c>
      <c r="L3373">
        <v>50.74</v>
      </c>
      <c r="M3373">
        <v>0</v>
      </c>
      <c r="N3373">
        <v>50.723689999999998</v>
      </c>
      <c r="O3373">
        <v>3.2154600739806513E-2</v>
      </c>
      <c r="P3373">
        <v>99710</v>
      </c>
      <c r="Q3373">
        <v>1280</v>
      </c>
      <c r="R3373">
        <v>77.900000000000006</v>
      </c>
      <c r="S3373">
        <v>28.655999999999999</v>
      </c>
      <c r="T3373">
        <v>5.694</v>
      </c>
      <c r="U3373">
        <v>15.250400000000001</v>
      </c>
      <c r="V3373">
        <f t="shared" si="437"/>
        <v>2.3833688</v>
      </c>
      <c r="AC3373">
        <v>55</v>
      </c>
      <c r="AD3373">
        <v>49.69</v>
      </c>
      <c r="AH3373" s="85">
        <f>IF(AND(M3373&lt;Variables!$G$6,M3373&gt;Variables!$G$5),0,1)</f>
        <v>1</v>
      </c>
      <c r="AI3373" s="85">
        <f t="shared" si="435"/>
        <v>0</v>
      </c>
      <c r="AJ3373" s="85">
        <f>IF(I3373&gt;Variables!$G$7,0,1)</f>
        <v>1</v>
      </c>
      <c r="AK3373" s="85">
        <f>IF(F3373&gt;Variables!$G$8,0,1)</f>
        <v>0</v>
      </c>
      <c r="AL3373" s="85">
        <f>IF(G3373&gt;Variables!$G$9,0,1)</f>
        <v>0</v>
      </c>
      <c r="AM3373" s="85">
        <f>IF(AND(K3373&gt;Variables!$G$10,K3373&lt;Variables!$G$11),0,1)</f>
        <v>0</v>
      </c>
      <c r="AN3373" s="103">
        <f>IF(H3373&lt;Variables!$G$13,1,0)</f>
        <v>1</v>
      </c>
      <c r="AO3373" s="101">
        <f>IF(R3373&lt;Variables!$G$12,0,1)</f>
        <v>1</v>
      </c>
      <c r="AP3373" s="86">
        <f t="shared" si="433"/>
        <v>0</v>
      </c>
      <c r="AR3373">
        <v>1</v>
      </c>
      <c r="AS3373">
        <v>0</v>
      </c>
      <c r="AT3373">
        <v>0</v>
      </c>
      <c r="AU3373">
        <v>0</v>
      </c>
      <c r="BA3373">
        <v>2</v>
      </c>
    </row>
    <row r="3374" spans="3:53" ht="12.75" x14ac:dyDescent="0.2">
      <c r="C3374" t="s">
        <v>790</v>
      </c>
      <c r="D3374" t="s">
        <v>750</v>
      </c>
      <c r="E3374">
        <v>20.84</v>
      </c>
      <c r="F3374">
        <v>5.29</v>
      </c>
      <c r="G3374">
        <v>0.52</v>
      </c>
      <c r="H3374">
        <v>-99999</v>
      </c>
      <c r="I3374">
        <v>-50.67</v>
      </c>
      <c r="J3374" t="s">
        <v>76</v>
      </c>
      <c r="K3374">
        <v>53.18</v>
      </c>
      <c r="L3374">
        <v>20.8858</v>
      </c>
      <c r="M3374">
        <v>-3.2558005917905537E-2</v>
      </c>
      <c r="N3374">
        <v>20.92248571428572</v>
      </c>
      <c r="O3374">
        <v>-0.20784200730042199</v>
      </c>
      <c r="P3374">
        <v>167723</v>
      </c>
      <c r="Q3374">
        <v>8253</v>
      </c>
      <c r="R3374">
        <v>20.32</v>
      </c>
      <c r="S3374">
        <v>28.655999999999999</v>
      </c>
      <c r="T3374">
        <v>5.694</v>
      </c>
      <c r="U3374">
        <v>15.250400000000001</v>
      </c>
      <c r="V3374">
        <f t="shared" si="437"/>
        <v>2.4010903156709347</v>
      </c>
      <c r="AC3374">
        <v>20.91</v>
      </c>
      <c r="AD3374">
        <v>20.79</v>
      </c>
      <c r="AH3374" s="85">
        <f>IF(AND(M3374&lt;Variables!$G$6,M3374&gt;Variables!$G$5),0,1)</f>
        <v>1</v>
      </c>
      <c r="AI3374" s="85">
        <f t="shared" si="435"/>
        <v>1</v>
      </c>
      <c r="AJ3374" s="85">
        <f>IF(I3374&gt;Variables!$G$7,0,1)</f>
        <v>1</v>
      </c>
      <c r="AK3374" s="85">
        <f>IF(F3374&gt;Variables!$G$8,0,1)</f>
        <v>1</v>
      </c>
      <c r="AL3374" s="85">
        <f>IF(G3374&gt;Variables!$G$9,0,1)</f>
        <v>1</v>
      </c>
      <c r="AM3374" s="85">
        <f>IF(AND(K3374&gt;Variables!$G$10,K3374&lt;Variables!$G$11),0,1)</f>
        <v>0</v>
      </c>
      <c r="AN3374" s="103">
        <f>IF(H3374&lt;Variables!$G$13,1,0)</f>
        <v>1</v>
      </c>
      <c r="AO3374" s="101">
        <f>IF(R3374&lt;Variables!$G$12,0,1)</f>
        <v>1</v>
      </c>
      <c r="AP3374" s="86">
        <f t="shared" si="433"/>
        <v>0</v>
      </c>
      <c r="AR3374">
        <v>0</v>
      </c>
      <c r="AS3374">
        <v>0</v>
      </c>
      <c r="AT3374">
        <v>0</v>
      </c>
      <c r="AU3374">
        <v>0</v>
      </c>
      <c r="BA3374">
        <v>0</v>
      </c>
    </row>
    <row r="3375" spans="3:53" ht="12.75" x14ac:dyDescent="0.2">
      <c r="C3375" t="s">
        <v>790</v>
      </c>
      <c r="D3375" t="s">
        <v>746</v>
      </c>
      <c r="E3375">
        <v>5.39</v>
      </c>
      <c r="F3375">
        <v>24.02</v>
      </c>
      <c r="G3375">
        <v>-6.27</v>
      </c>
      <c r="H3375">
        <v>1580</v>
      </c>
      <c r="I3375">
        <v>18.765999999999998</v>
      </c>
      <c r="J3375" t="s">
        <v>78</v>
      </c>
      <c r="K3375">
        <v>55.19</v>
      </c>
      <c r="L3375">
        <v>5.3644949999999998</v>
      </c>
      <c r="M3375">
        <v>0.2890300018920719</v>
      </c>
      <c r="N3375">
        <v>5.3465199999999991</v>
      </c>
      <c r="O3375">
        <v>0.62620171625657151</v>
      </c>
      <c r="P3375">
        <v>39930000</v>
      </c>
      <c r="Q3375">
        <v>17170000</v>
      </c>
      <c r="R3375">
        <v>2.33</v>
      </c>
      <c r="S3375">
        <v>28.655999999999999</v>
      </c>
      <c r="T3375">
        <v>5.694</v>
      </c>
      <c r="U3375">
        <v>15.250400000000001</v>
      </c>
      <c r="V3375">
        <f t="shared" si="437"/>
        <v>2.4089214301808464</v>
      </c>
      <c r="AC3375">
        <v>5.5250000000000004</v>
      </c>
      <c r="AD3375">
        <v>5.18</v>
      </c>
      <c r="AH3375" s="85">
        <f>IF(AND(M3375&lt;Variables!$G$6,M3375&gt;Variables!$G$5),0,1)</f>
        <v>1</v>
      </c>
      <c r="AI3375" s="85">
        <f t="shared" si="435"/>
        <v>0</v>
      </c>
      <c r="AJ3375" s="85">
        <f>IF(I3375&gt;Variables!$G$7,0,1)</f>
        <v>0</v>
      </c>
      <c r="AK3375" s="85">
        <f>IF(F3375&gt;Variables!$G$8,0,1)</f>
        <v>0</v>
      </c>
      <c r="AL3375" s="85">
        <f>IF(G3375&gt;Variables!$G$9,0,1)</f>
        <v>1</v>
      </c>
      <c r="AM3375" s="85">
        <f>IF(AND(K3375&gt;Variables!$G$10,K3375&lt;Variables!$G$11),0,1)</f>
        <v>0</v>
      </c>
      <c r="AN3375" s="103">
        <f>IF(H3375&lt;Variables!$G$13,1,0)</f>
        <v>1</v>
      </c>
      <c r="AO3375" s="101">
        <f>IF(R3375&lt;Variables!$G$12,0,1)</f>
        <v>1</v>
      </c>
      <c r="AP3375" s="86">
        <f t="shared" ref="AP3375:AP3438" si="438">IF(J3375="Pass", 0,1)</f>
        <v>1</v>
      </c>
      <c r="AR3375">
        <v>0</v>
      </c>
      <c r="AS3375">
        <v>0</v>
      </c>
      <c r="AT3375">
        <v>1</v>
      </c>
      <c r="AU3375">
        <v>0</v>
      </c>
      <c r="BA3375">
        <v>-2.25</v>
      </c>
    </row>
    <row r="3376" spans="3:53" ht="12.75" x14ac:dyDescent="0.2">
      <c r="C3376" t="s">
        <v>790</v>
      </c>
      <c r="D3376" t="s">
        <v>740</v>
      </c>
      <c r="E3376">
        <v>6.54</v>
      </c>
      <c r="F3376">
        <v>5.78</v>
      </c>
      <c r="G3376">
        <v>1.47</v>
      </c>
      <c r="H3376">
        <v>-99999</v>
      </c>
      <c r="I3376">
        <v>19.067</v>
      </c>
      <c r="J3376" t="s">
        <v>78</v>
      </c>
      <c r="K3376">
        <v>49.73</v>
      </c>
      <c r="L3376">
        <v>6.5448666666666666</v>
      </c>
      <c r="M3376">
        <v>2.0372200095747101E-3</v>
      </c>
      <c r="N3376">
        <v>6.5553333333333326</v>
      </c>
      <c r="O3376">
        <v>-0.1576324621173629</v>
      </c>
      <c r="P3376">
        <v>30974</v>
      </c>
      <c r="Q3376">
        <v>69528</v>
      </c>
      <c r="R3376">
        <v>0.45</v>
      </c>
      <c r="S3376">
        <v>28.655999999999999</v>
      </c>
      <c r="T3376">
        <v>5.694</v>
      </c>
      <c r="U3376">
        <v>15.250400000000001</v>
      </c>
      <c r="V3376">
        <f t="shared" si="437"/>
        <v>2.3641514208224259</v>
      </c>
      <c r="AC3376">
        <v>6.57</v>
      </c>
      <c r="AD3376">
        <v>6.52</v>
      </c>
      <c r="AH3376" s="85">
        <f>IF(AND(M3376&lt;Variables!$G$6,M3376&gt;Variables!$G$5),0,1)</f>
        <v>1</v>
      </c>
      <c r="AI3376" s="85">
        <f t="shared" si="435"/>
        <v>1</v>
      </c>
      <c r="AJ3376" s="85">
        <f>IF(I3376&gt;Variables!$G$7,0,1)</f>
        <v>0</v>
      </c>
      <c r="AK3376" s="85">
        <f>IF(F3376&gt;Variables!$G$8,0,1)</f>
        <v>1</v>
      </c>
      <c r="AL3376" s="85">
        <f>IF(G3376&gt;Variables!$G$9,0,1)</f>
        <v>1</v>
      </c>
      <c r="AM3376" s="85">
        <f>IF(AND(K3376&gt;Variables!$G$10,K3376&lt;Variables!$G$11),0,1)</f>
        <v>1</v>
      </c>
      <c r="AN3376" s="103">
        <f>IF(H3376&lt;Variables!$G$13,1,0)</f>
        <v>1</v>
      </c>
      <c r="AO3376" s="101">
        <f>IF(R3376&lt;Variables!$G$12,0,1)</f>
        <v>0</v>
      </c>
      <c r="AP3376" s="86">
        <f t="shared" si="438"/>
        <v>1</v>
      </c>
      <c r="AR3376">
        <v>0</v>
      </c>
      <c r="AS3376">
        <v>0</v>
      </c>
      <c r="AT3376">
        <v>0</v>
      </c>
      <c r="AU3376">
        <v>0</v>
      </c>
      <c r="BA3376">
        <v>0</v>
      </c>
    </row>
    <row r="3377" spans="3:53" ht="12.75" x14ac:dyDescent="0.2">
      <c r="C3377" t="s">
        <v>790</v>
      </c>
      <c r="D3377" t="s">
        <v>749</v>
      </c>
      <c r="E3377">
        <v>15.8</v>
      </c>
      <c r="F3377">
        <v>5.87</v>
      </c>
      <c r="G3377">
        <v>4.1900000000000004</v>
      </c>
      <c r="H3377">
        <v>59870</v>
      </c>
      <c r="I3377">
        <v>0.753</v>
      </c>
      <c r="J3377" t="s">
        <v>78</v>
      </c>
      <c r="K3377">
        <v>47.26</v>
      </c>
      <c r="L3377">
        <v>15.782859999999999</v>
      </c>
      <c r="M3377">
        <v>1.35590127518349E-2</v>
      </c>
      <c r="N3377">
        <v>15.784649999999999</v>
      </c>
      <c r="O3377">
        <v>2.2173440652959501E-3</v>
      </c>
      <c r="P3377">
        <v>101940000</v>
      </c>
      <c r="Q3377">
        <v>77372000</v>
      </c>
      <c r="R3377">
        <v>1.32</v>
      </c>
      <c r="S3377">
        <v>28.655999999999999</v>
      </c>
      <c r="T3377">
        <v>5.694</v>
      </c>
      <c r="U3377">
        <v>15.250400000000001</v>
      </c>
      <c r="V3377">
        <f t="shared" si="437"/>
        <v>2.338368359763439</v>
      </c>
      <c r="AC3377">
        <v>16.059999999999999</v>
      </c>
      <c r="AD3377">
        <v>15.77</v>
      </c>
      <c r="AH3377" s="85">
        <f>IF(AND(M3377&lt;Variables!$G$6,M3377&gt;Variables!$G$5),0,1)</f>
        <v>1</v>
      </c>
      <c r="AI3377" s="85">
        <f t="shared" si="435"/>
        <v>1</v>
      </c>
      <c r="AJ3377" s="85">
        <f>IF(I3377&gt;Variables!$G$7,0,1)</f>
        <v>0</v>
      </c>
      <c r="AK3377" s="85">
        <f>IF(F3377&gt;Variables!$G$8,0,1)</f>
        <v>1</v>
      </c>
      <c r="AL3377" s="85">
        <f>IF(G3377&gt;Variables!$G$9,0,1)</f>
        <v>1</v>
      </c>
      <c r="AM3377" s="85">
        <f>IF(AND(K3377&gt;Variables!$G$10,K3377&lt;Variables!$G$11),0,1)</f>
        <v>1</v>
      </c>
      <c r="AN3377" s="103">
        <f>IF(H3377&lt;Variables!$G$13,1,0)</f>
        <v>0</v>
      </c>
      <c r="AO3377" s="101">
        <f>IF(R3377&lt;Variables!$G$12,0,1)</f>
        <v>0</v>
      </c>
      <c r="AP3377" s="86">
        <f t="shared" si="438"/>
        <v>1</v>
      </c>
      <c r="AR3377">
        <v>0</v>
      </c>
      <c r="AS3377">
        <v>1</v>
      </c>
      <c r="AT3377">
        <v>0</v>
      </c>
      <c r="AU3377">
        <v>0</v>
      </c>
      <c r="BA3377">
        <v>0.85</v>
      </c>
    </row>
    <row r="3378" spans="3:53" ht="12.75" x14ac:dyDescent="0.2">
      <c r="C3378" t="s">
        <v>790</v>
      </c>
      <c r="D3378" t="s">
        <v>608</v>
      </c>
      <c r="E3378">
        <v>32.97</v>
      </c>
      <c r="F3378">
        <v>6.23</v>
      </c>
      <c r="G3378">
        <v>2.4500000000000002</v>
      </c>
      <c r="H3378">
        <v>7460</v>
      </c>
      <c r="I3378">
        <v>-26.3</v>
      </c>
      <c r="J3378" t="s">
        <v>78</v>
      </c>
      <c r="K3378">
        <v>41.85</v>
      </c>
      <c r="L3378">
        <v>33.081254999999999</v>
      </c>
      <c r="M3378">
        <v>-0.2456224831857157</v>
      </c>
      <c r="N3378">
        <v>33.236795999999998</v>
      </c>
      <c r="O3378">
        <v>-0.71245134458808324</v>
      </c>
      <c r="P3378">
        <v>19430000</v>
      </c>
      <c r="Q3378">
        <v>19007000</v>
      </c>
      <c r="R3378">
        <v>1.02</v>
      </c>
      <c r="S3378">
        <v>28.655999999999999</v>
      </c>
      <c r="T3378">
        <v>5.694</v>
      </c>
      <c r="U3378">
        <v>15.250400000000001</v>
      </c>
      <c r="V3378">
        <f t="shared" si="437"/>
        <v>2.2831709190515901</v>
      </c>
      <c r="AC3378">
        <v>33.119999999999997</v>
      </c>
      <c r="AD3378">
        <v>30.7</v>
      </c>
      <c r="AH3378" s="85">
        <f>IF(AND(M3378&lt;Variables!$G$6,M3378&gt;Variables!$G$5),0,1)</f>
        <v>1</v>
      </c>
      <c r="AI3378" s="85">
        <f t="shared" si="435"/>
        <v>1</v>
      </c>
      <c r="AJ3378" s="85">
        <f>IF(I3378&gt;Variables!$G$7,0,1)</f>
        <v>1</v>
      </c>
      <c r="AK3378" s="85">
        <f>IF(F3378&gt;Variables!$G$8,0,1)</f>
        <v>1</v>
      </c>
      <c r="AL3378" s="85">
        <f>IF(G3378&gt;Variables!$G$9,0,1)</f>
        <v>1</v>
      </c>
      <c r="AM3378" s="85">
        <f>IF(AND(K3378&gt;Variables!$G$10,K3378&lt;Variables!$G$11),0,1)</f>
        <v>1</v>
      </c>
      <c r="AN3378" s="103">
        <f>IF(H3378&lt;Variables!$G$13,1,0)</f>
        <v>0</v>
      </c>
      <c r="AO3378" s="101">
        <f>IF(R3378&lt;Variables!$G$12,0,1)</f>
        <v>0</v>
      </c>
      <c r="AP3378" s="86">
        <f t="shared" si="438"/>
        <v>1</v>
      </c>
      <c r="AR3378">
        <v>0</v>
      </c>
      <c r="AS3378">
        <v>1</v>
      </c>
      <c r="AT3378">
        <v>0</v>
      </c>
      <c r="AU3378">
        <v>0</v>
      </c>
      <c r="BA3378">
        <v>0.37</v>
      </c>
    </row>
    <row r="3379" spans="3:53" ht="12.75" x14ac:dyDescent="0.2">
      <c r="C3379" t="s">
        <v>790</v>
      </c>
      <c r="D3379" t="s">
        <v>742</v>
      </c>
      <c r="E3379">
        <v>126.93</v>
      </c>
      <c r="F3379">
        <v>7.64</v>
      </c>
      <c r="G3379">
        <v>-1.94</v>
      </c>
      <c r="H3379">
        <v>10630</v>
      </c>
      <c r="I3379">
        <v>-0.03</v>
      </c>
      <c r="J3379" t="s">
        <v>78</v>
      </c>
      <c r="K3379">
        <v>68.81</v>
      </c>
      <c r="L3379">
        <v>126.0518421052632</v>
      </c>
      <c r="M3379">
        <v>0.78392975321348712</v>
      </c>
      <c r="N3379">
        <v>125.7814183673469</v>
      </c>
      <c r="O3379">
        <v>1.0006101449558831</v>
      </c>
      <c r="P3379">
        <v>1736000</v>
      </c>
      <c r="Q3379">
        <v>1112000</v>
      </c>
      <c r="R3379">
        <v>1.56</v>
      </c>
      <c r="S3379">
        <v>28.655999999999999</v>
      </c>
      <c r="T3379">
        <v>5.694</v>
      </c>
      <c r="U3379">
        <v>15.250400000000001</v>
      </c>
      <c r="V3379">
        <f t="shared" si="437"/>
        <v>2.4989037909323022</v>
      </c>
      <c r="AC3379">
        <v>130.02000000000001</v>
      </c>
      <c r="AD3379">
        <v>126.71</v>
      </c>
      <c r="AH3379" s="85">
        <f>IF(AND(M3379&lt;Variables!$G$6,M3379&gt;Variables!$G$5),0,1)</f>
        <v>1</v>
      </c>
      <c r="AI3379" s="85">
        <f t="shared" si="435"/>
        <v>0</v>
      </c>
      <c r="AJ3379" s="85">
        <f>IF(I3379&gt;Variables!$G$7,0,1)</f>
        <v>1</v>
      </c>
      <c r="AK3379" s="85">
        <f>IF(F3379&gt;Variables!$G$8,0,1)</f>
        <v>1</v>
      </c>
      <c r="AL3379" s="85">
        <f>IF(G3379&gt;Variables!$G$9,0,1)</f>
        <v>1</v>
      </c>
      <c r="AM3379" s="85">
        <f>IF(AND(K3379&gt;Variables!$G$10,K3379&lt;Variables!$G$11),0,1)</f>
        <v>0</v>
      </c>
      <c r="AN3379" s="103">
        <f>IF(H3379&lt;Variables!$G$13,1,0)</f>
        <v>0</v>
      </c>
      <c r="AO3379" s="101">
        <f>IF(R3379&lt;Variables!$G$12,0,1)</f>
        <v>0</v>
      </c>
      <c r="AP3379" s="86">
        <f t="shared" si="438"/>
        <v>1</v>
      </c>
      <c r="AR3379">
        <v>1</v>
      </c>
      <c r="AS3379">
        <v>0</v>
      </c>
      <c r="AT3379">
        <v>0</v>
      </c>
      <c r="AU3379">
        <v>0</v>
      </c>
      <c r="BA3379">
        <v>1.39</v>
      </c>
    </row>
    <row r="3380" spans="3:53" ht="12.75" x14ac:dyDescent="0.2">
      <c r="C3380" t="s">
        <v>790</v>
      </c>
      <c r="D3380" t="s">
        <v>463</v>
      </c>
      <c r="E3380">
        <v>87.68</v>
      </c>
      <c r="F3380">
        <v>7.67</v>
      </c>
      <c r="G3380">
        <v>5.8</v>
      </c>
      <c r="H3380">
        <v>2540</v>
      </c>
      <c r="I3380">
        <v>-14.081</v>
      </c>
      <c r="J3380" t="s">
        <v>78</v>
      </c>
      <c r="K3380">
        <v>35.75</v>
      </c>
      <c r="L3380">
        <v>87.649514285714275</v>
      </c>
      <c r="M3380">
        <v>-0.66117227281513336</v>
      </c>
      <c r="N3380">
        <v>87.871266666666656</v>
      </c>
      <c r="O3380">
        <v>-0.91186424989890136</v>
      </c>
      <c r="P3380">
        <v>116275</v>
      </c>
      <c r="Q3380">
        <v>197425</v>
      </c>
      <c r="R3380">
        <v>0.59</v>
      </c>
      <c r="S3380">
        <v>28.655999999999999</v>
      </c>
      <c r="T3380">
        <v>5.694</v>
      </c>
      <c r="U3380">
        <v>15.250400000000001</v>
      </c>
      <c r="V3380">
        <f t="shared" si="437"/>
        <v>2.2093505953777597</v>
      </c>
      <c r="AC3380">
        <v>89.06</v>
      </c>
      <c r="AD3380">
        <v>85.55</v>
      </c>
      <c r="AH3380" s="85">
        <f>IF(AND(M3380&lt;Variables!$G$6,M3380&gt;Variables!$G$5),0,1)</f>
        <v>1</v>
      </c>
      <c r="AI3380" s="85">
        <f t="shared" si="435"/>
        <v>1</v>
      </c>
      <c r="AJ3380" s="85">
        <f>IF(I3380&gt;Variables!$G$7,0,1)</f>
        <v>1</v>
      </c>
      <c r="AK3380" s="85">
        <f>IF(F3380&gt;Variables!$G$8,0,1)</f>
        <v>1</v>
      </c>
      <c r="AL3380" s="85">
        <f>IF(G3380&gt;Variables!$G$9,0,1)</f>
        <v>1</v>
      </c>
      <c r="AM3380" s="85">
        <f>IF(AND(K3380&gt;Variables!$G$10,K3380&lt;Variables!$G$11),0,1)</f>
        <v>1</v>
      </c>
      <c r="AN3380" s="103">
        <f>IF(H3380&lt;Variables!$G$13,1,0)</f>
        <v>0</v>
      </c>
      <c r="AO3380" s="101">
        <f>IF(R3380&lt;Variables!$G$12,0,1)</f>
        <v>0</v>
      </c>
      <c r="AP3380" s="86">
        <f t="shared" si="438"/>
        <v>1</v>
      </c>
      <c r="AR3380">
        <v>0</v>
      </c>
      <c r="AS3380">
        <v>0</v>
      </c>
      <c r="AT3380">
        <v>1</v>
      </c>
      <c r="AU3380">
        <v>0</v>
      </c>
      <c r="BA3380">
        <v>-2.25</v>
      </c>
    </row>
    <row r="3381" spans="3:53" ht="12.75" x14ac:dyDescent="0.2">
      <c r="C3381" t="s">
        <v>790</v>
      </c>
      <c r="D3381" t="s">
        <v>697</v>
      </c>
      <c r="E3381">
        <v>3.81</v>
      </c>
      <c r="F3381">
        <v>32.76</v>
      </c>
      <c r="G3381">
        <v>21.02</v>
      </c>
      <c r="H3381">
        <v>-99999</v>
      </c>
      <c r="I3381">
        <v>-21.855</v>
      </c>
      <c r="J3381" t="s">
        <v>78</v>
      </c>
      <c r="K3381">
        <v>51.09</v>
      </c>
      <c r="L3381">
        <v>3.764409090909091</v>
      </c>
      <c r="M3381">
        <v>0.94545805812816586</v>
      </c>
      <c r="N3381">
        <v>3.7756458333333329</v>
      </c>
      <c r="O3381">
        <v>0.64503313450788757</v>
      </c>
      <c r="P3381">
        <v>186997</v>
      </c>
      <c r="Q3381">
        <v>53701</v>
      </c>
      <c r="R3381">
        <v>3.48</v>
      </c>
      <c r="S3381">
        <v>28.655999999999999</v>
      </c>
      <c r="T3381">
        <v>5.694</v>
      </c>
      <c r="U3381">
        <v>15.250400000000001</v>
      </c>
      <c r="V3381">
        <f t="shared" si="437"/>
        <v>2.3507342641583246</v>
      </c>
      <c r="AC3381">
        <v>4.42</v>
      </c>
      <c r="AD3381">
        <v>3.6</v>
      </c>
      <c r="AH3381" s="85">
        <f>IF(AND(M3381&lt;Variables!$G$6,M3381&gt;Variables!$G$5),0,1)</f>
        <v>1</v>
      </c>
      <c r="AI3381" s="85">
        <f t="shared" si="435"/>
        <v>1</v>
      </c>
      <c r="AJ3381" s="85">
        <f>IF(I3381&gt;Variables!$G$7,0,1)</f>
        <v>1</v>
      </c>
      <c r="AK3381" s="85">
        <f>IF(F3381&gt;Variables!$G$8,0,1)</f>
        <v>0</v>
      </c>
      <c r="AL3381" s="85">
        <f>IF(G3381&gt;Variables!$G$9,0,1)</f>
        <v>0</v>
      </c>
      <c r="AM3381" s="85">
        <f>IF(AND(K3381&gt;Variables!$G$10,K3381&lt;Variables!$G$11),0,1)</f>
        <v>0</v>
      </c>
      <c r="AN3381" s="103">
        <f>IF(H3381&lt;Variables!$G$13,1,0)</f>
        <v>1</v>
      </c>
      <c r="AO3381" s="101">
        <f>IF(R3381&lt;Variables!$G$12,0,1)</f>
        <v>1</v>
      </c>
      <c r="AP3381" s="86">
        <f t="shared" si="438"/>
        <v>1</v>
      </c>
      <c r="AR3381">
        <v>1</v>
      </c>
      <c r="AS3381">
        <v>0</v>
      </c>
      <c r="AT3381">
        <v>0</v>
      </c>
      <c r="AU3381">
        <v>0</v>
      </c>
      <c r="BA3381">
        <v>2</v>
      </c>
    </row>
    <row r="3382" spans="3:53" ht="12.75" x14ac:dyDescent="0.2">
      <c r="C3382" t="s">
        <v>790</v>
      </c>
      <c r="D3382" t="s">
        <v>743</v>
      </c>
      <c r="E3382">
        <v>59.09</v>
      </c>
      <c r="F3382">
        <v>8.67</v>
      </c>
      <c r="G3382">
        <v>1.97</v>
      </c>
      <c r="H3382">
        <v>8440</v>
      </c>
      <c r="I3382">
        <v>-0.36499999999999999</v>
      </c>
      <c r="J3382" t="s">
        <v>78</v>
      </c>
      <c r="K3382">
        <v>53.64</v>
      </c>
      <c r="L3382">
        <v>59.081494999999983</v>
      </c>
      <c r="M3382">
        <v>1.4395370327072559E-2</v>
      </c>
      <c r="N3382">
        <v>58.95857800000001</v>
      </c>
      <c r="O3382">
        <v>0.2229056474190973</v>
      </c>
      <c r="P3382">
        <v>3286000</v>
      </c>
      <c r="Q3382">
        <v>1356000</v>
      </c>
      <c r="R3382">
        <v>2.42</v>
      </c>
      <c r="S3382">
        <v>28.655999999999999</v>
      </c>
      <c r="T3382">
        <v>5.694</v>
      </c>
      <c r="U3382">
        <v>15.250400000000001</v>
      </c>
      <c r="V3382">
        <f t="shared" si="437"/>
        <v>2.4041847916320993</v>
      </c>
      <c r="AC3382">
        <v>59.25</v>
      </c>
      <c r="AD3382">
        <v>58.25</v>
      </c>
      <c r="AH3382" s="85">
        <f>IF(AND(M3382&lt;Variables!$G$6,M3382&gt;Variables!$G$5),0,1)</f>
        <v>1</v>
      </c>
      <c r="AI3382" s="85">
        <f t="shared" si="435"/>
        <v>0</v>
      </c>
      <c r="AJ3382" s="85">
        <f>IF(I3382&gt;Variables!$G$7,0,1)</f>
        <v>1</v>
      </c>
      <c r="AK3382" s="85">
        <f>IF(F3382&gt;Variables!$G$8,0,1)</f>
        <v>1</v>
      </c>
      <c r="AL3382" s="85">
        <f>IF(G3382&gt;Variables!$G$9,0,1)</f>
        <v>1</v>
      </c>
      <c r="AM3382" s="85">
        <f>IF(AND(K3382&gt;Variables!$G$10,K3382&lt;Variables!$G$11),0,1)</f>
        <v>0</v>
      </c>
      <c r="AN3382" s="103">
        <f>IF(H3382&lt;Variables!$G$13,1,0)</f>
        <v>0</v>
      </c>
      <c r="AO3382" s="101">
        <f>IF(R3382&lt;Variables!$G$12,0,1)</f>
        <v>1</v>
      </c>
      <c r="AP3382" s="86">
        <f t="shared" si="438"/>
        <v>1</v>
      </c>
      <c r="AR3382">
        <v>0</v>
      </c>
      <c r="AS3382">
        <v>0</v>
      </c>
      <c r="AT3382">
        <v>1</v>
      </c>
      <c r="AU3382">
        <v>0</v>
      </c>
      <c r="BA3382">
        <v>-1.1499999999999999</v>
      </c>
    </row>
    <row r="3383" spans="3:53" ht="12.75" x14ac:dyDescent="0.2">
      <c r="C3383" t="s">
        <v>790</v>
      </c>
      <c r="D3383" t="s">
        <v>791</v>
      </c>
      <c r="E3383">
        <v>2.89</v>
      </c>
      <c r="F3383">
        <v>21.34</v>
      </c>
      <c r="G3383">
        <v>14.46</v>
      </c>
      <c r="H3383">
        <v>127.79</v>
      </c>
      <c r="I3383">
        <v>30.881</v>
      </c>
      <c r="J3383" t="s">
        <v>78</v>
      </c>
      <c r="K3383">
        <v>59.14</v>
      </c>
      <c r="L3383">
        <v>2.8222749999999999</v>
      </c>
      <c r="M3383">
        <v>0.98590675961768393</v>
      </c>
      <c r="N3383">
        <v>2.7081395348837209</v>
      </c>
      <c r="O3383">
        <v>5.2419922713611111</v>
      </c>
      <c r="P3383">
        <v>2920000</v>
      </c>
      <c r="Q3383">
        <v>628440</v>
      </c>
      <c r="R3383">
        <v>4.6500000000000004</v>
      </c>
      <c r="S3383">
        <v>28.655999999999999</v>
      </c>
      <c r="T3383">
        <v>5.694</v>
      </c>
      <c r="U3383">
        <v>15.250400000000001</v>
      </c>
      <c r="V3383">
        <f t="shared" si="437"/>
        <v>2.4100325139329088</v>
      </c>
      <c r="AC3383">
        <v>3.04</v>
      </c>
      <c r="AD3383">
        <v>2.5499999999999998</v>
      </c>
      <c r="AH3383" s="85">
        <f>IF(AND(M3383&lt;Variables!$G$6,M3383&gt;Variables!$G$5),0,1)</f>
        <v>1</v>
      </c>
      <c r="AI3383" s="85">
        <f t="shared" si="435"/>
        <v>0</v>
      </c>
      <c r="AJ3383" s="85">
        <f>IF(I3383&gt;Variables!$G$7,0,1)</f>
        <v>0</v>
      </c>
      <c r="AK3383" s="85">
        <f>IF(F3383&gt;Variables!$G$8,0,1)</f>
        <v>0</v>
      </c>
      <c r="AL3383" s="85">
        <f>IF(G3383&gt;Variables!$G$9,0,1)</f>
        <v>0</v>
      </c>
      <c r="AM3383" s="85">
        <f>IF(AND(K3383&gt;Variables!$G$10,K3383&lt;Variables!$G$11),0,1)</f>
        <v>0</v>
      </c>
      <c r="AN3383" s="103">
        <f>IF(H3383&lt;Variables!$G$13,1,0)</f>
        <v>1</v>
      </c>
      <c r="AO3383" s="101">
        <f>IF(R3383&lt;Variables!$G$12,0,1)</f>
        <v>1</v>
      </c>
      <c r="AP3383" s="86">
        <f t="shared" si="438"/>
        <v>1</v>
      </c>
      <c r="AR3383">
        <v>1</v>
      </c>
      <c r="AS3383">
        <v>0</v>
      </c>
      <c r="AT3383">
        <v>0</v>
      </c>
      <c r="AU3383">
        <v>0</v>
      </c>
      <c r="BA3383">
        <v>2</v>
      </c>
    </row>
    <row r="3384" spans="3:53" ht="12.75" x14ac:dyDescent="0.2">
      <c r="C3384" t="s">
        <v>790</v>
      </c>
      <c r="D3384" t="s">
        <v>787</v>
      </c>
      <c r="E3384">
        <v>11.89</v>
      </c>
      <c r="F3384">
        <v>5.96</v>
      </c>
      <c r="G3384">
        <v>0.06</v>
      </c>
      <c r="H3384">
        <v>-99999</v>
      </c>
      <c r="I3384">
        <v>0</v>
      </c>
      <c r="J3384" t="s">
        <v>78</v>
      </c>
      <c r="K3384">
        <v>-99999</v>
      </c>
      <c r="L3384">
        <v>-99999</v>
      </c>
      <c r="M3384">
        <v>-99999</v>
      </c>
      <c r="N3384">
        <v>11.887499999999999</v>
      </c>
      <c r="O3384">
        <v>2.8180862250271919E-2</v>
      </c>
      <c r="P3384">
        <v>600000</v>
      </c>
      <c r="Q3384">
        <v>23400</v>
      </c>
      <c r="R3384">
        <v>25.64</v>
      </c>
      <c r="S3384">
        <v>28.655999999999999</v>
      </c>
      <c r="T3384">
        <v>5.694</v>
      </c>
      <c r="U3384">
        <v>15.250400000000001</v>
      </c>
      <c r="V3384"/>
      <c r="AC3384">
        <v>-99999</v>
      </c>
      <c r="AD3384">
        <v>-99999</v>
      </c>
      <c r="AH3384" s="85">
        <f>IF(AND(M3384&lt;Variables!$G$6,M3384&gt;Variables!$G$5),0,1)</f>
        <v>1</v>
      </c>
      <c r="AI3384" s="85">
        <f t="shared" si="435"/>
        <v>1</v>
      </c>
      <c r="AJ3384" s="85">
        <f>IF(I3384&gt;Variables!$G$7,0,1)</f>
        <v>1</v>
      </c>
      <c r="AK3384" s="85">
        <f>IF(F3384&gt;Variables!$G$8,0,1)</f>
        <v>1</v>
      </c>
      <c r="AL3384" s="85">
        <f>IF(G3384&gt;Variables!$G$9,0,1)</f>
        <v>1</v>
      </c>
      <c r="AM3384" s="85">
        <f>IF(AND(K3384&gt;Variables!$G$10,K3384&lt;Variables!$G$11),0,1)</f>
        <v>1</v>
      </c>
      <c r="AN3384" s="103">
        <f>IF(H3384&lt;Variables!$G$13,1,0)</f>
        <v>1</v>
      </c>
      <c r="AO3384" s="101">
        <f>IF(R3384&lt;Variables!$G$12,0,1)</f>
        <v>1</v>
      </c>
      <c r="AP3384" s="86">
        <f t="shared" si="438"/>
        <v>1</v>
      </c>
      <c r="AR3384">
        <v>0</v>
      </c>
      <c r="AS3384">
        <v>0</v>
      </c>
      <c r="AT3384">
        <v>0</v>
      </c>
      <c r="AU3384">
        <v>0</v>
      </c>
      <c r="BA3384">
        <v>0</v>
      </c>
    </row>
    <row r="3385" spans="3:53" ht="12.75" x14ac:dyDescent="0.2">
      <c r="C3385" t="s">
        <v>790</v>
      </c>
      <c r="D3385" t="s">
        <v>763</v>
      </c>
      <c r="E3385">
        <v>30.26</v>
      </c>
      <c r="F3385">
        <v>26.99</v>
      </c>
      <c r="G3385">
        <v>18.59</v>
      </c>
      <c r="H3385">
        <v>727.98</v>
      </c>
      <c r="I3385">
        <v>318.40600000000001</v>
      </c>
      <c r="J3385" t="s">
        <v>78</v>
      </c>
      <c r="K3385">
        <v>55</v>
      </c>
      <c r="L3385">
        <v>30.453289473684219</v>
      </c>
      <c r="M3385">
        <v>-0.1168657780466357</v>
      </c>
      <c r="N3385">
        <v>29.88925306122449</v>
      </c>
      <c r="O3385">
        <v>1.7680165432473349</v>
      </c>
      <c r="P3385">
        <v>1430000</v>
      </c>
      <c r="Q3385">
        <v>262270</v>
      </c>
      <c r="R3385">
        <v>5.45</v>
      </c>
      <c r="S3385">
        <v>28.655999999999999</v>
      </c>
      <c r="T3385">
        <v>5.694</v>
      </c>
      <c r="U3385">
        <v>15.250400000000001</v>
      </c>
      <c r="V3385">
        <f t="shared" ref="V3385:V3406" si="439">1.849 + (0.01036 * K3385) + (0.1184 * M3385) - (0.002888 * K3385 * M3385)</f>
        <v>2.4235260520642061</v>
      </c>
      <c r="AC3385">
        <v>30.69</v>
      </c>
      <c r="AD3385">
        <v>29.07</v>
      </c>
      <c r="AH3385" s="85">
        <f>IF(AND(M3385&lt;Variables!$G$6,M3385&gt;Variables!$G$5),0,1)</f>
        <v>1</v>
      </c>
      <c r="AI3385" s="85">
        <f t="shared" si="435"/>
        <v>0</v>
      </c>
      <c r="AJ3385" s="85">
        <f>IF(I3385&gt;Variables!$G$7,0,1)</f>
        <v>0</v>
      </c>
      <c r="AK3385" s="85">
        <f>IF(F3385&gt;Variables!$G$8,0,1)</f>
        <v>0</v>
      </c>
      <c r="AL3385" s="85">
        <f>IF(G3385&gt;Variables!$G$9,0,1)</f>
        <v>0</v>
      </c>
      <c r="AM3385" s="85">
        <f>IF(AND(K3385&gt;Variables!$G$10,K3385&lt;Variables!$G$11),0,1)</f>
        <v>0</v>
      </c>
      <c r="AN3385" s="103">
        <f>IF(H3385&lt;Variables!$G$13,1,0)</f>
        <v>1</v>
      </c>
      <c r="AO3385" s="101">
        <f>IF(R3385&lt;Variables!$G$12,0,1)</f>
        <v>1</v>
      </c>
      <c r="AP3385" s="86">
        <f t="shared" si="438"/>
        <v>1</v>
      </c>
      <c r="AR3385">
        <v>0</v>
      </c>
      <c r="AS3385">
        <v>0</v>
      </c>
      <c r="AT3385">
        <v>1</v>
      </c>
      <c r="AU3385">
        <v>0</v>
      </c>
      <c r="BA3385">
        <v>-2.25</v>
      </c>
    </row>
    <row r="3386" spans="3:53" ht="12.75" x14ac:dyDescent="0.2">
      <c r="C3386" t="s">
        <v>790</v>
      </c>
      <c r="D3386" t="s">
        <v>784</v>
      </c>
      <c r="E3386">
        <v>5.67</v>
      </c>
      <c r="F3386">
        <v>7.48</v>
      </c>
      <c r="G3386">
        <v>0.27</v>
      </c>
      <c r="H3386">
        <v>-99999</v>
      </c>
      <c r="I3386">
        <v>-0.26900000000000002</v>
      </c>
      <c r="J3386" t="s">
        <v>76</v>
      </c>
      <c r="K3386">
        <v>61.7</v>
      </c>
      <c r="L3386">
        <v>5.6583333333333341</v>
      </c>
      <c r="M3386">
        <v>-0.1472754050073711</v>
      </c>
      <c r="N3386">
        <v>5.6792857142857134</v>
      </c>
      <c r="O3386">
        <v>-0.5156584077474311</v>
      </c>
      <c r="P3386">
        <v>18098</v>
      </c>
      <c r="Q3386">
        <v>68789</v>
      </c>
      <c r="R3386">
        <v>0.26</v>
      </c>
      <c r="S3386">
        <v>28.655999999999999</v>
      </c>
      <c r="T3386">
        <v>5.694</v>
      </c>
      <c r="U3386">
        <v>15.250400000000001</v>
      </c>
      <c r="V3386">
        <f t="shared" si="439"/>
        <v>2.4970175375552288</v>
      </c>
      <c r="AC3386">
        <v>5.71</v>
      </c>
      <c r="AD3386">
        <v>5.65</v>
      </c>
      <c r="AH3386" s="85">
        <f>IF(AND(M3386&lt;Variables!$G$6,M3386&gt;Variables!$G$5),0,1)</f>
        <v>1</v>
      </c>
      <c r="AI3386" s="85">
        <f t="shared" si="435"/>
        <v>1</v>
      </c>
      <c r="AJ3386" s="85">
        <f>IF(I3386&gt;Variables!$G$7,0,1)</f>
        <v>1</v>
      </c>
      <c r="AK3386" s="85">
        <f>IF(F3386&gt;Variables!$G$8,0,1)</f>
        <v>1</v>
      </c>
      <c r="AL3386" s="85">
        <f>IF(G3386&gt;Variables!$G$9,0,1)</f>
        <v>1</v>
      </c>
      <c r="AM3386" s="85">
        <f>IF(AND(K3386&gt;Variables!$G$10,K3386&lt;Variables!$G$11),0,1)</f>
        <v>0</v>
      </c>
      <c r="AN3386" s="103">
        <f>IF(H3386&lt;Variables!$G$13,1,0)</f>
        <v>1</v>
      </c>
      <c r="AO3386" s="101">
        <f>IF(R3386&lt;Variables!$G$12,0,1)</f>
        <v>0</v>
      </c>
      <c r="AP3386" s="86">
        <f t="shared" si="438"/>
        <v>0</v>
      </c>
      <c r="AR3386">
        <v>0</v>
      </c>
      <c r="AS3386">
        <v>0</v>
      </c>
      <c r="AT3386">
        <v>0</v>
      </c>
      <c r="AU3386">
        <v>0</v>
      </c>
      <c r="BA3386">
        <v>0</v>
      </c>
    </row>
    <row r="3387" spans="3:53" ht="12.75" x14ac:dyDescent="0.2">
      <c r="C3387" t="s">
        <v>790</v>
      </c>
      <c r="D3387" t="s">
        <v>792</v>
      </c>
      <c r="E3387">
        <v>6.63</v>
      </c>
      <c r="F3387">
        <v>44.52</v>
      </c>
      <c r="G3387">
        <v>75.12</v>
      </c>
      <c r="H3387">
        <v>16.989999999999998</v>
      </c>
      <c r="I3387">
        <v>-1.1739999999999999</v>
      </c>
      <c r="J3387" t="s">
        <v>78</v>
      </c>
      <c r="K3387">
        <v>63.04</v>
      </c>
      <c r="L3387">
        <v>6.9647249999999996</v>
      </c>
      <c r="M3387">
        <v>3.0909332385700821</v>
      </c>
      <c r="N3387">
        <v>5.9198888888888881</v>
      </c>
      <c r="O3387">
        <v>21.28606017380207</v>
      </c>
      <c r="P3387">
        <v>4610000</v>
      </c>
      <c r="Q3387">
        <v>859500</v>
      </c>
      <c r="R3387">
        <v>5.36</v>
      </c>
      <c r="S3387">
        <v>28.655999999999999</v>
      </c>
      <c r="T3387">
        <v>5.694</v>
      </c>
      <c r="U3387">
        <v>15.250400000000001</v>
      </c>
      <c r="V3387">
        <f t="shared" si="439"/>
        <v>2.3053270736805827</v>
      </c>
      <c r="AC3387">
        <v>7.25</v>
      </c>
      <c r="AD3387">
        <v>5.53</v>
      </c>
      <c r="AH3387" s="85">
        <f>IF(AND(M3387&lt;Variables!$G$6,M3387&gt;Variables!$G$5),0,1)</f>
        <v>1</v>
      </c>
      <c r="AI3387" s="85">
        <f t="shared" si="435"/>
        <v>0</v>
      </c>
      <c r="AJ3387" s="85">
        <f>IF(I3387&gt;Variables!$G$7,0,1)</f>
        <v>1</v>
      </c>
      <c r="AK3387" s="85">
        <f>IF(F3387&gt;Variables!$G$8,0,1)</f>
        <v>0</v>
      </c>
      <c r="AL3387" s="85">
        <f>IF(G3387&gt;Variables!$G$9,0,1)</f>
        <v>0</v>
      </c>
      <c r="AM3387" s="85">
        <f>IF(AND(K3387&gt;Variables!$G$10,K3387&lt;Variables!$G$11),0,1)</f>
        <v>0</v>
      </c>
      <c r="AN3387" s="103">
        <f>IF(H3387&lt;Variables!$G$13,1,0)</f>
        <v>1</v>
      </c>
      <c r="AO3387" s="101">
        <f>IF(R3387&lt;Variables!$G$12,0,1)</f>
        <v>1</v>
      </c>
      <c r="AP3387" s="86">
        <f t="shared" si="438"/>
        <v>1</v>
      </c>
      <c r="AR3387">
        <v>1</v>
      </c>
      <c r="AS3387">
        <v>0</v>
      </c>
      <c r="AT3387">
        <v>0</v>
      </c>
      <c r="AU3387">
        <v>0</v>
      </c>
      <c r="BA3387">
        <v>2</v>
      </c>
    </row>
    <row r="3388" spans="3:53" ht="12.75" x14ac:dyDescent="0.2">
      <c r="C3388" t="s">
        <v>790</v>
      </c>
      <c r="D3388" t="s">
        <v>777</v>
      </c>
      <c r="E3388">
        <v>18.89</v>
      </c>
      <c r="F3388">
        <v>5.66</v>
      </c>
      <c r="G3388">
        <v>0.59</v>
      </c>
      <c r="H3388">
        <v>-99999</v>
      </c>
      <c r="I3388">
        <v>-1.1499999999999999</v>
      </c>
      <c r="J3388" t="s">
        <v>76</v>
      </c>
      <c r="K3388">
        <v>69.3</v>
      </c>
      <c r="L3388">
        <v>18.928249999999998</v>
      </c>
      <c r="M3388">
        <v>-0.20207890322664751</v>
      </c>
      <c r="N3388">
        <v>18.928249999999998</v>
      </c>
      <c r="O3388">
        <v>-0.20207890322664751</v>
      </c>
      <c r="P3388">
        <v>15671</v>
      </c>
      <c r="Q3388">
        <v>66046</v>
      </c>
      <c r="R3388">
        <v>0.24</v>
      </c>
      <c r="S3388">
        <v>28.655999999999999</v>
      </c>
      <c r="T3388">
        <v>5.694</v>
      </c>
      <c r="U3388">
        <v>15.250400000000001</v>
      </c>
      <c r="V3388">
        <f t="shared" si="439"/>
        <v>2.5834656062235011</v>
      </c>
      <c r="AC3388">
        <v>18.89</v>
      </c>
      <c r="AD3388">
        <v>18.79</v>
      </c>
      <c r="AH3388" s="85">
        <f>IF(AND(M3388&lt;Variables!$G$6,M3388&gt;Variables!$G$5),0,1)</f>
        <v>1</v>
      </c>
      <c r="AI3388" s="85">
        <f t="shared" si="435"/>
        <v>1</v>
      </c>
      <c r="AJ3388" s="85">
        <f>IF(I3388&gt;Variables!$G$7,0,1)</f>
        <v>1</v>
      </c>
      <c r="AK3388" s="85">
        <f>IF(F3388&gt;Variables!$G$8,0,1)</f>
        <v>1</v>
      </c>
      <c r="AL3388" s="85">
        <f>IF(G3388&gt;Variables!$G$9,0,1)</f>
        <v>1</v>
      </c>
      <c r="AM3388" s="85">
        <f>IF(AND(K3388&gt;Variables!$G$10,K3388&lt;Variables!$G$11),0,1)</f>
        <v>0</v>
      </c>
      <c r="AN3388" s="103">
        <f>IF(H3388&lt;Variables!$G$13,1,0)</f>
        <v>1</v>
      </c>
      <c r="AO3388" s="101">
        <f>IF(R3388&lt;Variables!$G$12,0,1)</f>
        <v>0</v>
      </c>
      <c r="AP3388" s="86">
        <f t="shared" si="438"/>
        <v>0</v>
      </c>
      <c r="AR3388">
        <v>0</v>
      </c>
      <c r="AS3388">
        <v>0</v>
      </c>
      <c r="AT3388">
        <v>0</v>
      </c>
      <c r="AU3388">
        <v>0</v>
      </c>
      <c r="BA3388">
        <v>0</v>
      </c>
    </row>
    <row r="3389" spans="3:53" ht="12.75" x14ac:dyDescent="0.2">
      <c r="C3389" t="s">
        <v>790</v>
      </c>
      <c r="D3389" t="s">
        <v>183</v>
      </c>
      <c r="E3389">
        <v>17.8</v>
      </c>
      <c r="F3389">
        <v>48.33</v>
      </c>
      <c r="G3389">
        <v>54.25</v>
      </c>
      <c r="H3389">
        <v>34.299999999999997</v>
      </c>
      <c r="I3389">
        <v>1435.4829999999999</v>
      </c>
      <c r="J3389" t="s">
        <v>78</v>
      </c>
      <c r="K3389">
        <v>50.76</v>
      </c>
      <c r="L3389">
        <v>18.318944999999999</v>
      </c>
      <c r="M3389">
        <v>1.042936697500898</v>
      </c>
      <c r="N3389">
        <v>18.549555999999999</v>
      </c>
      <c r="O3389">
        <v>-0.21324499626836069</v>
      </c>
      <c r="P3389">
        <v>20520000</v>
      </c>
      <c r="Q3389">
        <v>14840000</v>
      </c>
      <c r="R3389">
        <v>1.38</v>
      </c>
      <c r="S3389">
        <v>28.655999999999999</v>
      </c>
      <c r="T3389">
        <v>5.694</v>
      </c>
      <c r="U3389">
        <v>15.250400000000001</v>
      </c>
      <c r="V3389">
        <f t="shared" si="439"/>
        <v>2.345468124966366</v>
      </c>
      <c r="AC3389">
        <v>18.940000000000001</v>
      </c>
      <c r="AD3389">
        <v>14.81</v>
      </c>
      <c r="AH3389" s="85">
        <f>IF(AND(M3389&lt;Variables!$G$6,M3389&gt;Variables!$G$5),0,1)</f>
        <v>1</v>
      </c>
      <c r="AI3389" s="85">
        <f t="shared" si="435"/>
        <v>1</v>
      </c>
      <c r="AJ3389" s="85">
        <f>IF(I3389&gt;Variables!$G$7,0,1)</f>
        <v>0</v>
      </c>
      <c r="AK3389" s="85">
        <f>IF(F3389&gt;Variables!$G$8,0,1)</f>
        <v>0</v>
      </c>
      <c r="AL3389" s="85">
        <f>IF(G3389&gt;Variables!$G$9,0,1)</f>
        <v>0</v>
      </c>
      <c r="AM3389" s="85">
        <f>IF(AND(K3389&gt;Variables!$G$10,K3389&lt;Variables!$G$11),0,1)</f>
        <v>0</v>
      </c>
      <c r="AN3389" s="103">
        <f>IF(H3389&lt;Variables!$G$13,1,0)</f>
        <v>1</v>
      </c>
      <c r="AO3389" s="101">
        <f>IF(R3389&lt;Variables!$G$12,0,1)</f>
        <v>0</v>
      </c>
      <c r="AP3389" s="86">
        <f t="shared" si="438"/>
        <v>1</v>
      </c>
      <c r="AR3389">
        <v>1</v>
      </c>
      <c r="AS3389">
        <v>0</v>
      </c>
      <c r="AT3389">
        <v>0</v>
      </c>
      <c r="AU3389">
        <v>0</v>
      </c>
      <c r="BA3389">
        <v>2</v>
      </c>
    </row>
    <row r="3390" spans="3:53" ht="12.75" x14ac:dyDescent="0.2">
      <c r="C3390" t="s">
        <v>793</v>
      </c>
      <c r="D3390" t="s">
        <v>735</v>
      </c>
      <c r="E3390">
        <v>3.29</v>
      </c>
      <c r="F3390">
        <v>33</v>
      </c>
      <c r="G3390">
        <v>0</v>
      </c>
      <c r="H3390">
        <v>147.05000000000001</v>
      </c>
      <c r="I3390">
        <v>-11.315</v>
      </c>
      <c r="J3390" t="s">
        <v>76</v>
      </c>
      <c r="K3390">
        <v>53.91</v>
      </c>
      <c r="L3390">
        <v>3.2462949999999999</v>
      </c>
      <c r="M3390">
        <v>3.194564880887294</v>
      </c>
      <c r="N3390">
        <v>3.4206180000000002</v>
      </c>
      <c r="O3390">
        <v>-2.0644807458769172</v>
      </c>
      <c r="P3390">
        <v>110700000</v>
      </c>
      <c r="Q3390">
        <v>2260000</v>
      </c>
      <c r="R3390">
        <v>48.98</v>
      </c>
      <c r="S3390">
        <v>29.218</v>
      </c>
      <c r="T3390">
        <v>5.87</v>
      </c>
      <c r="U3390">
        <v>15.552</v>
      </c>
      <c r="V3390">
        <f t="shared" si="439"/>
        <v>2.2883756308967604</v>
      </c>
      <c r="AC3390">
        <v>3.88</v>
      </c>
      <c r="AD3390">
        <v>3.22</v>
      </c>
      <c r="AH3390" s="85">
        <f>IF(AND(M3390&lt;Variables!$G$6,M3390&gt;Variables!$G$5),0,1)</f>
        <v>1</v>
      </c>
      <c r="AI3390" s="85">
        <f t="shared" si="435"/>
        <v>1</v>
      </c>
      <c r="AJ3390" s="85">
        <f>IF(I3390&gt;Variables!$G$7,0,1)</f>
        <v>1</v>
      </c>
      <c r="AK3390" s="85">
        <f>IF(F3390&gt;Variables!$G$8,0,1)</f>
        <v>0</v>
      </c>
      <c r="AL3390" s="85">
        <f>IF(G3390&gt;Variables!$G$9,0,1)</f>
        <v>1</v>
      </c>
      <c r="AM3390" s="85">
        <f>IF(AND(K3390&gt;Variables!$G$10,K3390&lt;Variables!$G$11),0,1)</f>
        <v>0</v>
      </c>
      <c r="AN3390" s="103">
        <f>IF(H3390&lt;Variables!$G$13,1,0)</f>
        <v>1</v>
      </c>
      <c r="AO3390" s="101">
        <f>IF(R3390&lt;Variables!$G$12,0,1)</f>
        <v>1</v>
      </c>
      <c r="AP3390" s="86">
        <f t="shared" si="438"/>
        <v>0</v>
      </c>
      <c r="AR3390">
        <v>1</v>
      </c>
      <c r="AS3390">
        <v>0</v>
      </c>
      <c r="AT3390">
        <v>0</v>
      </c>
      <c r="AU3390">
        <v>0</v>
      </c>
      <c r="BA3390">
        <v>2</v>
      </c>
    </row>
    <row r="3391" spans="3:53" ht="12.75" x14ac:dyDescent="0.2">
      <c r="C3391" t="s">
        <v>793</v>
      </c>
      <c r="D3391" t="s">
        <v>773</v>
      </c>
      <c r="E3391">
        <v>53.55</v>
      </c>
      <c r="F3391">
        <v>5.58</v>
      </c>
      <c r="G3391">
        <v>5.16</v>
      </c>
      <c r="H3391">
        <v>16710</v>
      </c>
      <c r="I3391">
        <v>-6.3120000000000003</v>
      </c>
      <c r="J3391" t="s">
        <v>78</v>
      </c>
      <c r="K3391">
        <v>58.97</v>
      </c>
      <c r="L3391">
        <v>53.411749999999998</v>
      </c>
      <c r="M3391">
        <v>0.40861795391463029</v>
      </c>
      <c r="N3391">
        <v>53.348488000000003</v>
      </c>
      <c r="O3391">
        <v>0.52768505829069878</v>
      </c>
      <c r="P3391">
        <v>2339000</v>
      </c>
      <c r="Q3391">
        <v>2237000</v>
      </c>
      <c r="R3391">
        <v>1.05</v>
      </c>
      <c r="S3391">
        <v>29.218</v>
      </c>
      <c r="T3391">
        <v>5.87</v>
      </c>
      <c r="U3391">
        <v>15.552</v>
      </c>
      <c r="V3391">
        <f t="shared" si="439"/>
        <v>2.4387197379995977</v>
      </c>
      <c r="AC3391">
        <v>54.15</v>
      </c>
      <c r="AD3391">
        <v>52.67</v>
      </c>
      <c r="AH3391" s="85">
        <f>IF(AND(M3391&lt;Variables!$G$6,M3391&gt;Variables!$G$5),0,1)</f>
        <v>1</v>
      </c>
      <c r="AI3391" s="85">
        <f t="shared" si="435"/>
        <v>0</v>
      </c>
      <c r="AJ3391" s="85">
        <f>IF(I3391&gt;Variables!$G$7,0,1)</f>
        <v>1</v>
      </c>
      <c r="AK3391" s="85">
        <f>IF(F3391&gt;Variables!$G$8,0,1)</f>
        <v>1</v>
      </c>
      <c r="AL3391" s="85">
        <f>IF(G3391&gt;Variables!$G$9,0,1)</f>
        <v>1</v>
      </c>
      <c r="AM3391" s="85">
        <f>IF(AND(K3391&gt;Variables!$G$10,K3391&lt;Variables!$G$11),0,1)</f>
        <v>0</v>
      </c>
      <c r="AN3391" s="103">
        <f>IF(H3391&lt;Variables!$G$13,1,0)</f>
        <v>0</v>
      </c>
      <c r="AO3391" s="101">
        <f>IF(R3391&lt;Variables!$G$12,0,1)</f>
        <v>0</v>
      </c>
      <c r="AP3391" s="86">
        <f t="shared" si="438"/>
        <v>1</v>
      </c>
      <c r="AR3391">
        <v>1</v>
      </c>
      <c r="AS3391">
        <v>0</v>
      </c>
      <c r="AT3391">
        <v>0</v>
      </c>
      <c r="AU3391">
        <v>0</v>
      </c>
      <c r="BA3391">
        <v>1.0900000000000001</v>
      </c>
    </row>
    <row r="3392" spans="3:53" ht="12.75" x14ac:dyDescent="0.2">
      <c r="C3392" t="s">
        <v>793</v>
      </c>
      <c r="D3392" t="s">
        <v>306</v>
      </c>
      <c r="E3392">
        <v>24.82</v>
      </c>
      <c r="F3392">
        <v>5.86</v>
      </c>
      <c r="G3392">
        <v>8.3000000000000007</v>
      </c>
      <c r="H3392">
        <v>8230</v>
      </c>
      <c r="I3392">
        <v>-15.888</v>
      </c>
      <c r="J3392" t="s">
        <v>76</v>
      </c>
      <c r="K3392">
        <v>56.87</v>
      </c>
      <c r="L3392">
        <v>24.786390000000001</v>
      </c>
      <c r="M3392">
        <v>0.27680513378511201</v>
      </c>
      <c r="N3392">
        <v>24.682828000000001</v>
      </c>
      <c r="O3392">
        <v>0.69753757551604778</v>
      </c>
      <c r="P3392">
        <v>7933000</v>
      </c>
      <c r="Q3392">
        <v>5849000</v>
      </c>
      <c r="R3392">
        <v>1.36</v>
      </c>
      <c r="S3392">
        <v>29.218</v>
      </c>
      <c r="T3392">
        <v>5.87</v>
      </c>
      <c r="U3392">
        <v>15.552</v>
      </c>
      <c r="V3392">
        <f t="shared" si="439"/>
        <v>2.4254842976564155</v>
      </c>
      <c r="AC3392">
        <v>25.1</v>
      </c>
      <c r="AD3392">
        <v>24.164000000000001</v>
      </c>
      <c r="AH3392" s="85">
        <f>IF(AND(M3392&lt;Variables!$G$6,M3392&gt;Variables!$G$5),0,1)</f>
        <v>1</v>
      </c>
      <c r="AI3392" s="85">
        <f t="shared" si="435"/>
        <v>0</v>
      </c>
      <c r="AJ3392" s="85">
        <f>IF(I3392&gt;Variables!$G$7,0,1)</f>
        <v>1</v>
      </c>
      <c r="AK3392" s="85">
        <f>IF(F3392&gt;Variables!$G$8,0,1)</f>
        <v>1</v>
      </c>
      <c r="AL3392" s="85">
        <f>IF(G3392&gt;Variables!$G$9,0,1)</f>
        <v>1</v>
      </c>
      <c r="AM3392" s="85">
        <f>IF(AND(K3392&gt;Variables!$G$10,K3392&lt;Variables!$G$11),0,1)</f>
        <v>0</v>
      </c>
      <c r="AN3392" s="103">
        <f>IF(H3392&lt;Variables!$G$13,1,0)</f>
        <v>0</v>
      </c>
      <c r="AO3392" s="101">
        <f>IF(R3392&lt;Variables!$G$12,0,1)</f>
        <v>0</v>
      </c>
      <c r="AP3392" s="86">
        <f t="shared" si="438"/>
        <v>0</v>
      </c>
      <c r="AR3392">
        <v>0</v>
      </c>
      <c r="AS3392">
        <v>0</v>
      </c>
      <c r="AT3392">
        <v>0</v>
      </c>
      <c r="AU3392">
        <v>1</v>
      </c>
      <c r="BA3392">
        <v>-0.25</v>
      </c>
    </row>
    <row r="3393" spans="3:53" ht="12.75" x14ac:dyDescent="0.2">
      <c r="C3393" t="s">
        <v>793</v>
      </c>
      <c r="D3393" t="s">
        <v>273</v>
      </c>
      <c r="E3393">
        <v>5.81</v>
      </c>
      <c r="F3393">
        <v>9.41</v>
      </c>
      <c r="G3393">
        <v>7.59</v>
      </c>
      <c r="H3393">
        <v>2600</v>
      </c>
      <c r="I3393">
        <v>5.4850000000000003</v>
      </c>
      <c r="J3393" t="s">
        <v>76</v>
      </c>
      <c r="K3393">
        <v>84.45</v>
      </c>
      <c r="L3393">
        <v>5.7582950000000013</v>
      </c>
      <c r="M3393">
        <v>0.89792204115972385</v>
      </c>
      <c r="N3393">
        <v>5.729318000000001</v>
      </c>
      <c r="O3393">
        <v>1.4082304385966811</v>
      </c>
      <c r="P3393">
        <v>1542000</v>
      </c>
      <c r="Q3393">
        <v>2147000</v>
      </c>
      <c r="R3393">
        <v>0.72</v>
      </c>
      <c r="S3393">
        <v>29.218</v>
      </c>
      <c r="T3393">
        <v>5.87</v>
      </c>
      <c r="U3393">
        <v>15.552</v>
      </c>
      <c r="V3393">
        <f t="shared" si="439"/>
        <v>2.6112203263796006</v>
      </c>
      <c r="AC3393">
        <v>6.09</v>
      </c>
      <c r="AD3393">
        <v>5.8</v>
      </c>
      <c r="AH3393" s="85">
        <f>IF(AND(M3393&lt;Variables!$G$6,M3393&gt;Variables!$G$5),0,1)</f>
        <v>1</v>
      </c>
      <c r="AI3393" s="85">
        <f t="shared" si="435"/>
        <v>0</v>
      </c>
      <c r="AJ3393" s="85">
        <f>IF(I3393&gt;Variables!$G$7,0,1)</f>
        <v>0</v>
      </c>
      <c r="AK3393" s="85">
        <f>IF(F3393&gt;Variables!$G$8,0,1)</f>
        <v>0</v>
      </c>
      <c r="AL3393" s="85">
        <f>IF(G3393&gt;Variables!$G$9,0,1)</f>
        <v>1</v>
      </c>
      <c r="AM3393" s="85">
        <f>IF(AND(K3393&gt;Variables!$G$10,K3393&lt;Variables!$G$11),0,1)</f>
        <v>1</v>
      </c>
      <c r="AN3393" s="103">
        <f>IF(H3393&lt;Variables!$G$13,1,0)</f>
        <v>0</v>
      </c>
      <c r="AO3393" s="101">
        <f>IF(R3393&lt;Variables!$G$12,0,1)</f>
        <v>0</v>
      </c>
      <c r="AP3393" s="86">
        <f t="shared" si="438"/>
        <v>0</v>
      </c>
      <c r="AR3393">
        <v>1</v>
      </c>
      <c r="AS3393">
        <v>0</v>
      </c>
      <c r="AT3393">
        <v>0</v>
      </c>
      <c r="AU3393">
        <v>0</v>
      </c>
      <c r="BA3393">
        <v>1.95</v>
      </c>
    </row>
    <row r="3394" spans="3:53" ht="12.75" x14ac:dyDescent="0.2">
      <c r="C3394" t="s">
        <v>793</v>
      </c>
      <c r="D3394" t="s">
        <v>763</v>
      </c>
      <c r="E3394">
        <v>30</v>
      </c>
      <c r="F3394">
        <v>25.7</v>
      </c>
      <c r="G3394">
        <v>15.83</v>
      </c>
      <c r="H3394">
        <v>727.98</v>
      </c>
      <c r="I3394">
        <v>315.98099999999999</v>
      </c>
      <c r="J3394" t="s">
        <v>78</v>
      </c>
      <c r="K3394">
        <v>38.979999999999997</v>
      </c>
      <c r="L3394">
        <v>30.350809999999999</v>
      </c>
      <c r="M3394">
        <v>-2.1113439806054659</v>
      </c>
      <c r="N3394">
        <v>29.995367999999999</v>
      </c>
      <c r="O3394">
        <v>-0.9513735587441311</v>
      </c>
      <c r="P3394">
        <v>1450000</v>
      </c>
      <c r="Q3394">
        <v>262270</v>
      </c>
      <c r="R3394">
        <v>5.53</v>
      </c>
      <c r="S3394">
        <v>29.218</v>
      </c>
      <c r="T3394">
        <v>5.87</v>
      </c>
      <c r="U3394">
        <v>15.552</v>
      </c>
      <c r="V3394">
        <f t="shared" si="439"/>
        <v>2.2405326166915476</v>
      </c>
      <c r="AC3394">
        <v>30.69</v>
      </c>
      <c r="AD3394">
        <v>29.07</v>
      </c>
      <c r="AH3394" s="85">
        <f>IF(AND(M3394&lt;Variables!$G$6,M3394&gt;Variables!$G$5),0,1)</f>
        <v>0</v>
      </c>
      <c r="AI3394" s="85">
        <f t="shared" si="435"/>
        <v>0</v>
      </c>
      <c r="AJ3394" s="85">
        <f>IF(I3394&gt;Variables!$G$7,0,1)</f>
        <v>0</v>
      </c>
      <c r="AK3394" s="85">
        <f>IF(F3394&gt;Variables!$G$8,0,1)</f>
        <v>0</v>
      </c>
      <c r="AL3394" s="85">
        <f>IF(G3394&gt;Variables!$G$9,0,1)</f>
        <v>0</v>
      </c>
      <c r="AM3394" s="85">
        <f>IF(AND(K3394&gt;Variables!$G$10,K3394&lt;Variables!$G$11),0,1)</f>
        <v>1</v>
      </c>
      <c r="AN3394" s="103">
        <f>IF(H3394&lt;Variables!$G$13,1,0)</f>
        <v>1</v>
      </c>
      <c r="AO3394" s="101">
        <f>IF(R3394&lt;Variables!$G$12,0,1)</f>
        <v>1</v>
      </c>
      <c r="AP3394" s="86">
        <f t="shared" si="438"/>
        <v>1</v>
      </c>
      <c r="AR3394">
        <v>0</v>
      </c>
      <c r="AS3394">
        <v>0</v>
      </c>
      <c r="AT3394">
        <v>1</v>
      </c>
      <c r="AU3394">
        <v>0</v>
      </c>
      <c r="BA3394">
        <v>-1.52</v>
      </c>
    </row>
    <row r="3395" spans="3:53" ht="12.75" x14ac:dyDescent="0.2">
      <c r="C3395" t="s">
        <v>793</v>
      </c>
      <c r="D3395" t="s">
        <v>775</v>
      </c>
      <c r="E3395">
        <v>49.72</v>
      </c>
      <c r="F3395">
        <v>28.62</v>
      </c>
      <c r="G3395">
        <v>26.75</v>
      </c>
      <c r="H3395">
        <v>90.25</v>
      </c>
      <c r="I3395">
        <v>-1.373</v>
      </c>
      <c r="J3395" t="s">
        <v>76</v>
      </c>
      <c r="K3395">
        <v>50.63</v>
      </c>
      <c r="L3395">
        <v>50.582000000000001</v>
      </c>
      <c r="M3395">
        <v>-0.31236408208453847</v>
      </c>
      <c r="N3395">
        <v>50.696445454545461</v>
      </c>
      <c r="O3395">
        <v>-0.53740543760555592</v>
      </c>
      <c r="P3395">
        <v>101280</v>
      </c>
      <c r="Q3395">
        <v>1280</v>
      </c>
      <c r="R3395">
        <v>79.12</v>
      </c>
      <c r="S3395">
        <v>29.218</v>
      </c>
      <c r="T3395">
        <v>5.87</v>
      </c>
      <c r="U3395">
        <v>15.552</v>
      </c>
      <c r="V3395">
        <f t="shared" si="439"/>
        <v>2.382216593839706</v>
      </c>
      <c r="AC3395">
        <v>55</v>
      </c>
      <c r="AD3395">
        <v>49.69</v>
      </c>
      <c r="AH3395" s="85">
        <f>IF(AND(M3395&lt;Variables!$G$6,M3395&gt;Variables!$G$5),0,1)</f>
        <v>1</v>
      </c>
      <c r="AI3395" s="85">
        <f t="shared" ref="AI3395:AI3458" si="440">IF(L3395&gt;N3395,0,1)</f>
        <v>1</v>
      </c>
      <c r="AJ3395" s="85">
        <f>IF(I3395&gt;Variables!$G$7,0,1)</f>
        <v>1</v>
      </c>
      <c r="AK3395" s="85">
        <f>IF(F3395&gt;Variables!$G$8,0,1)</f>
        <v>0</v>
      </c>
      <c r="AL3395" s="85">
        <f>IF(G3395&gt;Variables!$G$9,0,1)</f>
        <v>0</v>
      </c>
      <c r="AM3395" s="85">
        <f>IF(AND(K3395&gt;Variables!$G$10,K3395&lt;Variables!$G$11),0,1)</f>
        <v>0</v>
      </c>
      <c r="AN3395" s="103">
        <f>IF(H3395&lt;Variables!$G$13,1,0)</f>
        <v>1</v>
      </c>
      <c r="AO3395" s="101">
        <f>IF(R3395&lt;Variables!$G$12,0,1)</f>
        <v>1</v>
      </c>
      <c r="AP3395" s="86">
        <f t="shared" si="438"/>
        <v>0</v>
      </c>
      <c r="AR3395">
        <v>1</v>
      </c>
      <c r="AS3395">
        <v>0</v>
      </c>
      <c r="AT3395">
        <v>0</v>
      </c>
      <c r="AU3395">
        <v>0</v>
      </c>
      <c r="BA3395">
        <v>2</v>
      </c>
    </row>
    <row r="3396" spans="3:53" ht="12.75" x14ac:dyDescent="0.2">
      <c r="C3396" t="s">
        <v>793</v>
      </c>
      <c r="D3396" t="s">
        <v>383</v>
      </c>
      <c r="E3396">
        <v>1.23</v>
      </c>
      <c r="F3396">
        <v>5.6</v>
      </c>
      <c r="G3396">
        <v>-1.61</v>
      </c>
      <c r="H3396">
        <v>2070</v>
      </c>
      <c r="I3396">
        <v>-3.2549999999999999</v>
      </c>
      <c r="J3396" t="s">
        <v>78</v>
      </c>
      <c r="K3396">
        <v>49.14</v>
      </c>
      <c r="L3396">
        <v>1.221115</v>
      </c>
      <c r="M3396">
        <v>-9.1309991278479011E-2</v>
      </c>
      <c r="N3396">
        <v>1.2214879999999999</v>
      </c>
      <c r="O3396">
        <v>-0.12181863432141241</v>
      </c>
      <c r="P3396">
        <v>29751000</v>
      </c>
      <c r="Q3396">
        <v>18512000</v>
      </c>
      <c r="R3396">
        <v>1.61</v>
      </c>
      <c r="S3396">
        <v>29.218</v>
      </c>
      <c r="T3396">
        <v>5.87</v>
      </c>
      <c r="U3396">
        <v>15.552</v>
      </c>
      <c r="V3396">
        <f t="shared" si="439"/>
        <v>2.3602376749741021</v>
      </c>
      <c r="AC3396">
        <v>1.2549999999999999</v>
      </c>
      <c r="AD3396">
        <v>1.19</v>
      </c>
      <c r="AH3396" s="85">
        <f>IF(AND(M3396&lt;Variables!$G$6,M3396&gt;Variables!$G$5),0,1)</f>
        <v>1</v>
      </c>
      <c r="AI3396" s="85">
        <f t="shared" si="440"/>
        <v>1</v>
      </c>
      <c r="AJ3396" s="85">
        <f>IF(I3396&gt;Variables!$G$7,0,1)</f>
        <v>1</v>
      </c>
      <c r="AK3396" s="85">
        <f>IF(F3396&gt;Variables!$G$8,0,1)</f>
        <v>1</v>
      </c>
      <c r="AL3396" s="85">
        <f>IF(G3396&gt;Variables!$G$9,0,1)</f>
        <v>1</v>
      </c>
      <c r="AM3396" s="85">
        <f>IF(AND(K3396&gt;Variables!$G$10,K3396&lt;Variables!$G$11),0,1)</f>
        <v>1</v>
      </c>
      <c r="AN3396" s="103">
        <f>IF(H3396&lt;Variables!$G$13,1,0)</f>
        <v>1</v>
      </c>
      <c r="AO3396" s="101">
        <f>IF(R3396&lt;Variables!$G$12,0,1)</f>
        <v>0</v>
      </c>
      <c r="AP3396" s="86">
        <f t="shared" si="438"/>
        <v>1</v>
      </c>
      <c r="AR3396">
        <v>1</v>
      </c>
      <c r="AS3396">
        <v>0</v>
      </c>
      <c r="AT3396">
        <v>0</v>
      </c>
      <c r="AU3396">
        <v>0</v>
      </c>
      <c r="BA3396">
        <v>1.41</v>
      </c>
    </row>
    <row r="3397" spans="3:53" ht="12.75" x14ac:dyDescent="0.2">
      <c r="C3397" t="s">
        <v>793</v>
      </c>
      <c r="D3397" t="s">
        <v>777</v>
      </c>
      <c r="E3397">
        <v>18.89</v>
      </c>
      <c r="F3397">
        <v>5.66</v>
      </c>
      <c r="G3397">
        <v>0.59</v>
      </c>
      <c r="H3397">
        <v>-99999</v>
      </c>
      <c r="I3397">
        <v>-1.1499999999999999</v>
      </c>
      <c r="J3397" t="s">
        <v>76</v>
      </c>
      <c r="K3397">
        <v>69.52</v>
      </c>
      <c r="L3397">
        <v>18.9206</v>
      </c>
      <c r="M3397">
        <v>-0.16172848641163459</v>
      </c>
      <c r="N3397">
        <v>18.9206</v>
      </c>
      <c r="O3397">
        <v>-0.16172848641163459</v>
      </c>
      <c r="P3397">
        <v>15881</v>
      </c>
      <c r="Q3397">
        <v>66046</v>
      </c>
      <c r="R3397">
        <v>0.24</v>
      </c>
      <c r="S3397">
        <v>29.218</v>
      </c>
      <c r="T3397">
        <v>5.87</v>
      </c>
      <c r="U3397">
        <v>15.552</v>
      </c>
      <c r="V3397">
        <f t="shared" si="439"/>
        <v>2.5825493835248352</v>
      </c>
      <c r="AC3397">
        <v>18.89</v>
      </c>
      <c r="AD3397">
        <v>18.79</v>
      </c>
      <c r="AH3397" s="85">
        <f>IF(AND(M3397&lt;Variables!$G$6,M3397&gt;Variables!$G$5),0,1)</f>
        <v>1</v>
      </c>
      <c r="AI3397" s="85">
        <f t="shared" si="440"/>
        <v>1</v>
      </c>
      <c r="AJ3397" s="85">
        <f>IF(I3397&gt;Variables!$G$7,0,1)</f>
        <v>1</v>
      </c>
      <c r="AK3397" s="85">
        <f>IF(F3397&gt;Variables!$G$8,0,1)</f>
        <v>1</v>
      </c>
      <c r="AL3397" s="85">
        <f>IF(G3397&gt;Variables!$G$9,0,1)</f>
        <v>1</v>
      </c>
      <c r="AM3397" s="85">
        <f>IF(AND(K3397&gt;Variables!$G$10,K3397&lt;Variables!$G$11),0,1)</f>
        <v>0</v>
      </c>
      <c r="AN3397" s="103">
        <f>IF(H3397&lt;Variables!$G$13,1,0)</f>
        <v>1</v>
      </c>
      <c r="AO3397" s="101">
        <f>IF(R3397&lt;Variables!$G$12,0,1)</f>
        <v>0</v>
      </c>
      <c r="AP3397" s="86">
        <f t="shared" si="438"/>
        <v>0</v>
      </c>
      <c r="AR3397">
        <v>0</v>
      </c>
      <c r="AS3397">
        <v>0</v>
      </c>
      <c r="AT3397">
        <v>0</v>
      </c>
      <c r="AU3397">
        <v>0</v>
      </c>
      <c r="BA3397">
        <v>0</v>
      </c>
    </row>
    <row r="3398" spans="3:53" ht="12.75" x14ac:dyDescent="0.2">
      <c r="C3398" t="s">
        <v>793</v>
      </c>
      <c r="D3398" t="s">
        <v>746</v>
      </c>
      <c r="E3398">
        <v>5.39</v>
      </c>
      <c r="F3398">
        <v>24.13</v>
      </c>
      <c r="G3398">
        <v>-6.16</v>
      </c>
      <c r="H3398">
        <v>1580</v>
      </c>
      <c r="I3398">
        <v>18.783999999999999</v>
      </c>
      <c r="J3398" t="s">
        <v>78</v>
      </c>
      <c r="K3398">
        <v>55.26</v>
      </c>
      <c r="L3398">
        <v>5.3718549999999992</v>
      </c>
      <c r="M3398">
        <v>0.27262463339015458</v>
      </c>
      <c r="N3398">
        <v>5.3455959999999996</v>
      </c>
      <c r="O3398">
        <v>0.76519063543148935</v>
      </c>
      <c r="P3398">
        <v>40560000</v>
      </c>
      <c r="Q3398">
        <v>17170000</v>
      </c>
      <c r="R3398">
        <v>2.36</v>
      </c>
      <c r="S3398">
        <v>29.218</v>
      </c>
      <c r="T3398">
        <v>5.87</v>
      </c>
      <c r="U3398">
        <v>15.552</v>
      </c>
      <c r="V3398">
        <f t="shared" si="439"/>
        <v>2.410263951440982</v>
      </c>
      <c r="AC3398">
        <v>5.5250000000000004</v>
      </c>
      <c r="AD3398">
        <v>5.18</v>
      </c>
      <c r="AH3398" s="85">
        <f>IF(AND(M3398&lt;Variables!$G$6,M3398&gt;Variables!$G$5),0,1)</f>
        <v>1</v>
      </c>
      <c r="AI3398" s="85">
        <f t="shared" si="440"/>
        <v>0</v>
      </c>
      <c r="AJ3398" s="85">
        <f>IF(I3398&gt;Variables!$G$7,0,1)</f>
        <v>0</v>
      </c>
      <c r="AK3398" s="85">
        <f>IF(F3398&gt;Variables!$G$8,0,1)</f>
        <v>0</v>
      </c>
      <c r="AL3398" s="85">
        <f>IF(G3398&gt;Variables!$G$9,0,1)</f>
        <v>1</v>
      </c>
      <c r="AM3398" s="85">
        <f>IF(AND(K3398&gt;Variables!$G$10,K3398&lt;Variables!$G$11),0,1)</f>
        <v>0</v>
      </c>
      <c r="AN3398" s="103">
        <f>IF(H3398&lt;Variables!$G$13,1,0)</f>
        <v>1</v>
      </c>
      <c r="AO3398" s="101">
        <f>IF(R3398&lt;Variables!$G$12,0,1)</f>
        <v>1</v>
      </c>
      <c r="AP3398" s="86">
        <f t="shared" si="438"/>
        <v>1</v>
      </c>
      <c r="AR3398">
        <v>0</v>
      </c>
      <c r="AS3398">
        <v>0</v>
      </c>
      <c r="AT3398">
        <v>1</v>
      </c>
      <c r="AU3398">
        <v>0</v>
      </c>
      <c r="BA3398">
        <v>-2.25</v>
      </c>
    </row>
    <row r="3399" spans="3:53" ht="12.75" x14ac:dyDescent="0.2">
      <c r="C3399" t="s">
        <v>793</v>
      </c>
      <c r="D3399" t="s">
        <v>784</v>
      </c>
      <c r="E3399">
        <v>5.67</v>
      </c>
      <c r="F3399">
        <v>7.01</v>
      </c>
      <c r="G3399">
        <v>0.27</v>
      </c>
      <c r="H3399">
        <v>-99999</v>
      </c>
      <c r="I3399">
        <v>-0.26900000000000002</v>
      </c>
      <c r="J3399" t="s">
        <v>76</v>
      </c>
      <c r="K3399">
        <v>61.71</v>
      </c>
      <c r="L3399">
        <v>5.65</v>
      </c>
      <c r="M3399">
        <v>0</v>
      </c>
      <c r="N3399">
        <v>5.6669999999999998</v>
      </c>
      <c r="O3399">
        <v>-0.29998235397916823</v>
      </c>
      <c r="P3399">
        <v>20120</v>
      </c>
      <c r="Q3399">
        <v>68789</v>
      </c>
      <c r="R3399">
        <v>0.28999999999999998</v>
      </c>
      <c r="S3399">
        <v>29.218</v>
      </c>
      <c r="T3399">
        <v>5.87</v>
      </c>
      <c r="U3399">
        <v>15.552</v>
      </c>
      <c r="V3399">
        <f t="shared" si="439"/>
        <v>2.4883156</v>
      </c>
      <c r="AC3399">
        <v>5.71</v>
      </c>
      <c r="AD3399">
        <v>5.65</v>
      </c>
      <c r="AH3399" s="85">
        <f>IF(AND(M3399&lt;Variables!$G$6,M3399&gt;Variables!$G$5),0,1)</f>
        <v>1</v>
      </c>
      <c r="AI3399" s="85">
        <f t="shared" si="440"/>
        <v>1</v>
      </c>
      <c r="AJ3399" s="85">
        <f>IF(I3399&gt;Variables!$G$7,0,1)</f>
        <v>1</v>
      </c>
      <c r="AK3399" s="85">
        <f>IF(F3399&gt;Variables!$G$8,0,1)</f>
        <v>1</v>
      </c>
      <c r="AL3399" s="85">
        <f>IF(G3399&gt;Variables!$G$9,0,1)</f>
        <v>1</v>
      </c>
      <c r="AM3399" s="85">
        <f>IF(AND(K3399&gt;Variables!$G$10,K3399&lt;Variables!$G$11),0,1)</f>
        <v>0</v>
      </c>
      <c r="AN3399" s="103">
        <f>IF(H3399&lt;Variables!$G$13,1,0)</f>
        <v>1</v>
      </c>
      <c r="AO3399" s="101">
        <f>IF(R3399&lt;Variables!$G$12,0,1)</f>
        <v>0</v>
      </c>
      <c r="AP3399" s="86">
        <f t="shared" si="438"/>
        <v>0</v>
      </c>
      <c r="AR3399">
        <v>0</v>
      </c>
      <c r="AS3399">
        <v>0</v>
      </c>
      <c r="AT3399">
        <v>0</v>
      </c>
      <c r="AU3399">
        <v>0</v>
      </c>
      <c r="BA3399">
        <v>0</v>
      </c>
    </row>
    <row r="3400" spans="3:53" ht="12.75" x14ac:dyDescent="0.2">
      <c r="C3400" t="s">
        <v>793</v>
      </c>
      <c r="D3400" t="s">
        <v>697</v>
      </c>
      <c r="E3400">
        <v>3.75</v>
      </c>
      <c r="F3400">
        <v>30.47</v>
      </c>
      <c r="G3400">
        <v>21.5</v>
      </c>
      <c r="H3400">
        <v>-99999</v>
      </c>
      <c r="I3400">
        <v>-21.835000000000001</v>
      </c>
      <c r="J3400" t="s">
        <v>78</v>
      </c>
      <c r="K3400">
        <v>51.73</v>
      </c>
      <c r="L3400">
        <v>3.7526111111111109</v>
      </c>
      <c r="M3400">
        <v>1.6625460790264599</v>
      </c>
      <c r="N3400">
        <v>3.7711666666666668</v>
      </c>
      <c r="O3400">
        <v>1.1623281919830131</v>
      </c>
      <c r="P3400">
        <v>187304</v>
      </c>
      <c r="Q3400">
        <v>53701</v>
      </c>
      <c r="R3400">
        <v>3.49</v>
      </c>
      <c r="S3400">
        <v>29.218</v>
      </c>
      <c r="T3400">
        <v>5.87</v>
      </c>
      <c r="U3400">
        <v>15.552</v>
      </c>
      <c r="V3400">
        <f t="shared" si="439"/>
        <v>2.3333901227234368</v>
      </c>
      <c r="AC3400">
        <v>4.42</v>
      </c>
      <c r="AD3400">
        <v>3.6</v>
      </c>
      <c r="AH3400" s="85">
        <f>IF(AND(M3400&lt;Variables!$G$6,M3400&gt;Variables!$G$5),0,1)</f>
        <v>1</v>
      </c>
      <c r="AI3400" s="85">
        <f t="shared" si="440"/>
        <v>1</v>
      </c>
      <c r="AJ3400" s="85">
        <f>IF(I3400&gt;Variables!$G$7,0,1)</f>
        <v>1</v>
      </c>
      <c r="AK3400" s="85">
        <f>IF(F3400&gt;Variables!$G$8,0,1)</f>
        <v>0</v>
      </c>
      <c r="AL3400" s="85">
        <f>IF(G3400&gt;Variables!$G$9,0,1)</f>
        <v>0</v>
      </c>
      <c r="AM3400" s="85">
        <f>IF(AND(K3400&gt;Variables!$G$10,K3400&lt;Variables!$G$11),0,1)</f>
        <v>0</v>
      </c>
      <c r="AN3400" s="103">
        <f>IF(H3400&lt;Variables!$G$13,1,0)</f>
        <v>1</v>
      </c>
      <c r="AO3400" s="101">
        <f>IF(R3400&lt;Variables!$G$12,0,1)</f>
        <v>1</v>
      </c>
      <c r="AP3400" s="86">
        <f t="shared" si="438"/>
        <v>1</v>
      </c>
      <c r="AR3400">
        <v>1</v>
      </c>
      <c r="AS3400">
        <v>0</v>
      </c>
      <c r="AT3400">
        <v>0</v>
      </c>
      <c r="AU3400">
        <v>0</v>
      </c>
      <c r="BA3400">
        <v>2</v>
      </c>
    </row>
    <row r="3401" spans="3:53" ht="12.75" x14ac:dyDescent="0.2">
      <c r="C3401" t="s">
        <v>793</v>
      </c>
      <c r="D3401" t="s">
        <v>741</v>
      </c>
      <c r="E3401">
        <v>11.95</v>
      </c>
      <c r="F3401">
        <v>29.89</v>
      </c>
      <c r="G3401">
        <v>3.7</v>
      </c>
      <c r="H3401">
        <v>204.42</v>
      </c>
      <c r="I3401">
        <v>11.565</v>
      </c>
      <c r="J3401" t="s">
        <v>76</v>
      </c>
      <c r="K3401">
        <v>61.6</v>
      </c>
      <c r="L3401">
        <v>11.936249999999999</v>
      </c>
      <c r="M3401">
        <v>0.1151953084092569</v>
      </c>
      <c r="N3401">
        <v>11.92814255319149</v>
      </c>
      <c r="O3401">
        <v>0.18324266926754129</v>
      </c>
      <c r="P3401">
        <v>2540000</v>
      </c>
      <c r="Q3401">
        <v>83360</v>
      </c>
      <c r="R3401">
        <v>30.47</v>
      </c>
      <c r="S3401">
        <v>29.218</v>
      </c>
      <c r="T3401">
        <v>5.87</v>
      </c>
      <c r="U3401">
        <v>15.552</v>
      </c>
      <c r="V3401">
        <f t="shared" si="439"/>
        <v>2.4803217869934024</v>
      </c>
      <c r="AC3401">
        <v>12</v>
      </c>
      <c r="AD3401">
        <v>11.87</v>
      </c>
      <c r="AH3401" s="85">
        <f>IF(AND(M3401&lt;Variables!$G$6,M3401&gt;Variables!$G$5),0,1)</f>
        <v>1</v>
      </c>
      <c r="AI3401" s="85">
        <f t="shared" si="440"/>
        <v>0</v>
      </c>
      <c r="AJ3401" s="85">
        <f>IF(I3401&gt;Variables!$G$7,0,1)</f>
        <v>0</v>
      </c>
      <c r="AK3401" s="85">
        <f>IF(F3401&gt;Variables!$G$8,0,1)</f>
        <v>0</v>
      </c>
      <c r="AL3401" s="85">
        <f>IF(G3401&gt;Variables!$G$9,0,1)</f>
        <v>1</v>
      </c>
      <c r="AM3401" s="85">
        <f>IF(AND(K3401&gt;Variables!$G$10,K3401&lt;Variables!$G$11),0,1)</f>
        <v>0</v>
      </c>
      <c r="AN3401" s="103">
        <f>IF(H3401&lt;Variables!$G$13,1,0)</f>
        <v>1</v>
      </c>
      <c r="AO3401" s="101">
        <f>IF(R3401&lt;Variables!$G$12,0,1)</f>
        <v>1</v>
      </c>
      <c r="AP3401" s="86">
        <f t="shared" si="438"/>
        <v>0</v>
      </c>
      <c r="AR3401">
        <v>0</v>
      </c>
      <c r="AS3401">
        <v>0</v>
      </c>
      <c r="AT3401">
        <v>0</v>
      </c>
      <c r="AU3401">
        <v>1</v>
      </c>
      <c r="BA3401">
        <v>-0.13</v>
      </c>
    </row>
    <row r="3402" spans="3:53" ht="12.75" x14ac:dyDescent="0.2">
      <c r="C3402" t="s">
        <v>793</v>
      </c>
      <c r="D3402" t="s">
        <v>791</v>
      </c>
      <c r="E3402">
        <v>2.85</v>
      </c>
      <c r="F3402">
        <v>16.739999999999998</v>
      </c>
      <c r="G3402">
        <v>14.46</v>
      </c>
      <c r="H3402">
        <v>127.79</v>
      </c>
      <c r="I3402">
        <v>30.88</v>
      </c>
      <c r="J3402" t="s">
        <v>78</v>
      </c>
      <c r="K3402">
        <v>55.22</v>
      </c>
      <c r="L3402">
        <v>2.8637899999999998</v>
      </c>
      <c r="M3402">
        <v>-0.48152972110384312</v>
      </c>
      <c r="N3402">
        <v>2.735322222222222</v>
      </c>
      <c r="O3402">
        <v>4.1924778311716224</v>
      </c>
      <c r="P3402">
        <v>3290000</v>
      </c>
      <c r="Q3402">
        <v>628440</v>
      </c>
      <c r="R3402">
        <v>5.24</v>
      </c>
      <c r="S3402">
        <v>29.218</v>
      </c>
      <c r="T3402">
        <v>5.87</v>
      </c>
      <c r="U3402">
        <v>15.552</v>
      </c>
      <c r="V3402">
        <f t="shared" si="439"/>
        <v>2.4408582066450402</v>
      </c>
      <c r="AC3402">
        <v>3.04</v>
      </c>
      <c r="AD3402">
        <v>2.5499999999999998</v>
      </c>
      <c r="AH3402" s="85">
        <f>IF(AND(M3402&lt;Variables!$G$6,M3402&gt;Variables!$G$5),0,1)</f>
        <v>1</v>
      </c>
      <c r="AI3402" s="85">
        <f t="shared" si="440"/>
        <v>0</v>
      </c>
      <c r="AJ3402" s="85">
        <f>IF(I3402&gt;Variables!$G$7,0,1)</f>
        <v>0</v>
      </c>
      <c r="AK3402" s="85">
        <f>IF(F3402&gt;Variables!$G$8,0,1)</f>
        <v>0</v>
      </c>
      <c r="AL3402" s="85">
        <f>IF(G3402&gt;Variables!$G$9,0,1)</f>
        <v>0</v>
      </c>
      <c r="AM3402" s="85">
        <f>IF(AND(K3402&gt;Variables!$G$10,K3402&lt;Variables!$G$11),0,1)</f>
        <v>0</v>
      </c>
      <c r="AN3402" s="103">
        <f>IF(H3402&lt;Variables!$G$13,1,0)</f>
        <v>1</v>
      </c>
      <c r="AO3402" s="101">
        <f>IF(R3402&lt;Variables!$G$12,0,1)</f>
        <v>1</v>
      </c>
      <c r="AP3402" s="86">
        <f t="shared" si="438"/>
        <v>1</v>
      </c>
      <c r="AR3402">
        <v>0</v>
      </c>
      <c r="AS3402">
        <v>0</v>
      </c>
      <c r="AT3402">
        <v>1</v>
      </c>
      <c r="AU3402">
        <v>0</v>
      </c>
      <c r="BA3402">
        <v>-2.25</v>
      </c>
    </row>
    <row r="3403" spans="3:53" ht="12.75" x14ac:dyDescent="0.2">
      <c r="C3403" t="s">
        <v>793</v>
      </c>
      <c r="D3403" t="s">
        <v>743</v>
      </c>
      <c r="E3403">
        <v>59.01</v>
      </c>
      <c r="F3403">
        <v>8.66</v>
      </c>
      <c r="G3403">
        <v>1.92</v>
      </c>
      <c r="H3403">
        <v>8440</v>
      </c>
      <c r="I3403">
        <v>-0.36599999999999999</v>
      </c>
      <c r="J3403" t="s">
        <v>78</v>
      </c>
      <c r="K3403">
        <v>51.43</v>
      </c>
      <c r="L3403">
        <v>59.152025000000002</v>
      </c>
      <c r="M3403">
        <v>-0.15557371028295239</v>
      </c>
      <c r="N3403">
        <v>58.943789999999993</v>
      </c>
      <c r="O3403">
        <v>0.19715393258562011</v>
      </c>
      <c r="P3403">
        <v>3311000</v>
      </c>
      <c r="Q3403">
        <v>1356000</v>
      </c>
      <c r="R3403">
        <v>2.44</v>
      </c>
      <c r="S3403">
        <v>29.218</v>
      </c>
      <c r="T3403">
        <v>5.87</v>
      </c>
      <c r="U3403">
        <v>15.552</v>
      </c>
      <c r="V3403">
        <f t="shared" si="439"/>
        <v>2.3865022109990317</v>
      </c>
      <c r="AC3403">
        <v>59.25</v>
      </c>
      <c r="AD3403">
        <v>58.25</v>
      </c>
      <c r="AH3403" s="85">
        <f>IF(AND(M3403&lt;Variables!$G$6,M3403&gt;Variables!$G$5),0,1)</f>
        <v>1</v>
      </c>
      <c r="AI3403" s="85">
        <f t="shared" si="440"/>
        <v>0</v>
      </c>
      <c r="AJ3403" s="85">
        <f>IF(I3403&gt;Variables!$G$7,0,1)</f>
        <v>1</v>
      </c>
      <c r="AK3403" s="85">
        <f>IF(F3403&gt;Variables!$G$8,0,1)</f>
        <v>1</v>
      </c>
      <c r="AL3403" s="85">
        <f>IF(G3403&gt;Variables!$G$9,0,1)</f>
        <v>1</v>
      </c>
      <c r="AM3403" s="85">
        <f>IF(AND(K3403&gt;Variables!$G$10,K3403&lt;Variables!$G$11),0,1)</f>
        <v>0</v>
      </c>
      <c r="AN3403" s="103">
        <f>IF(H3403&lt;Variables!$G$13,1,0)</f>
        <v>0</v>
      </c>
      <c r="AO3403" s="101">
        <f>IF(R3403&lt;Variables!$G$12,0,1)</f>
        <v>1</v>
      </c>
      <c r="AP3403" s="86">
        <f t="shared" si="438"/>
        <v>1</v>
      </c>
      <c r="AR3403">
        <v>0</v>
      </c>
      <c r="AS3403">
        <v>0</v>
      </c>
      <c r="AT3403">
        <v>1</v>
      </c>
      <c r="AU3403">
        <v>0</v>
      </c>
      <c r="BA3403">
        <v>-1.1499999999999999</v>
      </c>
    </row>
    <row r="3404" spans="3:53" ht="12.75" x14ac:dyDescent="0.2">
      <c r="C3404" t="s">
        <v>793</v>
      </c>
      <c r="D3404" t="s">
        <v>608</v>
      </c>
      <c r="E3404">
        <v>32.729999999999997</v>
      </c>
      <c r="F3404">
        <v>5.59</v>
      </c>
      <c r="G3404">
        <v>1.83</v>
      </c>
      <c r="H3404">
        <v>7460</v>
      </c>
      <c r="I3404">
        <v>-26.408000000000001</v>
      </c>
      <c r="J3404" t="s">
        <v>78</v>
      </c>
      <c r="K3404">
        <v>34.880000000000003</v>
      </c>
      <c r="L3404">
        <v>33.078069999999997</v>
      </c>
      <c r="M3404">
        <v>-0.84064759521945109</v>
      </c>
      <c r="N3404">
        <v>33.222693999999997</v>
      </c>
      <c r="O3404">
        <v>-1.2723050093409041</v>
      </c>
      <c r="P3404">
        <v>19576000</v>
      </c>
      <c r="Q3404">
        <v>19007000</v>
      </c>
      <c r="R3404">
        <v>1.03</v>
      </c>
      <c r="S3404">
        <v>29.218</v>
      </c>
      <c r="T3404">
        <v>5.87</v>
      </c>
      <c r="U3404">
        <v>15.552</v>
      </c>
      <c r="V3404">
        <f t="shared" si="439"/>
        <v>2.1955054488201999</v>
      </c>
      <c r="AC3404">
        <v>33.119999999999997</v>
      </c>
      <c r="AD3404">
        <v>30.7</v>
      </c>
      <c r="AH3404" s="85">
        <f>IF(AND(M3404&lt;Variables!$G$6,M3404&gt;Variables!$G$5),0,1)</f>
        <v>1</v>
      </c>
      <c r="AI3404" s="85">
        <f t="shared" si="440"/>
        <v>1</v>
      </c>
      <c r="AJ3404" s="85">
        <f>IF(I3404&gt;Variables!$G$7,0,1)</f>
        <v>1</v>
      </c>
      <c r="AK3404" s="85">
        <f>IF(F3404&gt;Variables!$G$8,0,1)</f>
        <v>1</v>
      </c>
      <c r="AL3404" s="85">
        <f>IF(G3404&gt;Variables!$G$9,0,1)</f>
        <v>1</v>
      </c>
      <c r="AM3404" s="85">
        <f>IF(AND(K3404&gt;Variables!$G$10,K3404&lt;Variables!$G$11),0,1)</f>
        <v>1</v>
      </c>
      <c r="AN3404" s="103">
        <f>IF(H3404&lt;Variables!$G$13,1,0)</f>
        <v>0</v>
      </c>
      <c r="AO3404" s="101">
        <f>IF(R3404&lt;Variables!$G$12,0,1)</f>
        <v>0</v>
      </c>
      <c r="AP3404" s="86">
        <f t="shared" si="438"/>
        <v>1</v>
      </c>
      <c r="AR3404">
        <v>0</v>
      </c>
      <c r="AS3404">
        <v>1</v>
      </c>
      <c r="AT3404">
        <v>0</v>
      </c>
      <c r="AU3404">
        <v>0</v>
      </c>
      <c r="BA3404">
        <v>1.1599999999999999</v>
      </c>
    </row>
    <row r="3405" spans="3:53" ht="12.75" x14ac:dyDescent="0.2">
      <c r="C3405" t="s">
        <v>793</v>
      </c>
      <c r="D3405" t="s">
        <v>463</v>
      </c>
      <c r="E3405">
        <v>87.27</v>
      </c>
      <c r="F3405">
        <v>7.91</v>
      </c>
      <c r="G3405">
        <v>6.04</v>
      </c>
      <c r="H3405">
        <v>2540</v>
      </c>
      <c r="I3405">
        <v>-14.035</v>
      </c>
      <c r="J3405" t="s">
        <v>78</v>
      </c>
      <c r="K3405">
        <v>40.74</v>
      </c>
      <c r="L3405">
        <v>87.559622222222231</v>
      </c>
      <c r="M3405">
        <v>-0.33077143878851739</v>
      </c>
      <c r="N3405">
        <v>87.79916363636363</v>
      </c>
      <c r="O3405">
        <v>-0.60269780991908162</v>
      </c>
      <c r="P3405">
        <v>118004</v>
      </c>
      <c r="Q3405">
        <v>197425</v>
      </c>
      <c r="R3405">
        <v>0.6</v>
      </c>
      <c r="S3405">
        <v>29.218</v>
      </c>
      <c r="T3405">
        <v>5.87</v>
      </c>
      <c r="U3405">
        <v>15.552</v>
      </c>
      <c r="V3405">
        <f t="shared" si="439"/>
        <v>2.2708206765135528</v>
      </c>
      <c r="AC3405">
        <v>89.06</v>
      </c>
      <c r="AD3405">
        <v>85.55</v>
      </c>
      <c r="AH3405" s="85">
        <f>IF(AND(M3405&lt;Variables!$G$6,M3405&gt;Variables!$G$5),0,1)</f>
        <v>1</v>
      </c>
      <c r="AI3405" s="85">
        <f t="shared" si="440"/>
        <v>1</v>
      </c>
      <c r="AJ3405" s="85">
        <f>IF(I3405&gt;Variables!$G$7,0,1)</f>
        <v>1</v>
      </c>
      <c r="AK3405" s="85">
        <f>IF(F3405&gt;Variables!$G$8,0,1)</f>
        <v>1</v>
      </c>
      <c r="AL3405" s="85">
        <f>IF(G3405&gt;Variables!$G$9,0,1)</f>
        <v>1</v>
      </c>
      <c r="AM3405" s="85">
        <f>IF(AND(K3405&gt;Variables!$G$10,K3405&lt;Variables!$G$11),0,1)</f>
        <v>1</v>
      </c>
      <c r="AN3405" s="103">
        <f>IF(H3405&lt;Variables!$G$13,1,0)</f>
        <v>0</v>
      </c>
      <c r="AO3405" s="101">
        <f>IF(R3405&lt;Variables!$G$12,0,1)</f>
        <v>0</v>
      </c>
      <c r="AP3405" s="86">
        <f t="shared" si="438"/>
        <v>1</v>
      </c>
      <c r="AR3405">
        <v>0</v>
      </c>
      <c r="AS3405">
        <v>1</v>
      </c>
      <c r="AT3405">
        <v>0</v>
      </c>
      <c r="AU3405">
        <v>0</v>
      </c>
      <c r="BA3405">
        <v>1.1399999999999999</v>
      </c>
    </row>
    <row r="3406" spans="3:53" ht="12.75" x14ac:dyDescent="0.2">
      <c r="C3406" t="s">
        <v>793</v>
      </c>
      <c r="D3406" t="s">
        <v>742</v>
      </c>
      <c r="E3406">
        <v>127.04</v>
      </c>
      <c r="F3406">
        <v>7.69</v>
      </c>
      <c r="G3406">
        <v>-1.89</v>
      </c>
      <c r="H3406">
        <v>10630</v>
      </c>
      <c r="I3406">
        <v>-0.03</v>
      </c>
      <c r="J3406" t="s">
        <v>78</v>
      </c>
      <c r="K3406">
        <v>66.400000000000006</v>
      </c>
      <c r="L3406">
        <v>126.5781578947368</v>
      </c>
      <c r="M3406">
        <v>0.41226868358845448</v>
      </c>
      <c r="N3406">
        <v>125.9103040816327</v>
      </c>
      <c r="O3406">
        <v>0.94487574074637093</v>
      </c>
      <c r="P3406">
        <v>1748000</v>
      </c>
      <c r="Q3406">
        <v>1112000</v>
      </c>
      <c r="R3406">
        <v>1.57</v>
      </c>
      <c r="S3406">
        <v>29.218</v>
      </c>
      <c r="T3406">
        <v>5.87</v>
      </c>
      <c r="U3406">
        <v>15.552</v>
      </c>
      <c r="V3406">
        <f t="shared" si="439"/>
        <v>2.5066586501121635</v>
      </c>
      <c r="AC3406">
        <v>130.02000000000001</v>
      </c>
      <c r="AD3406">
        <v>126.71</v>
      </c>
      <c r="AH3406" s="85">
        <f>IF(AND(M3406&lt;Variables!$G$6,M3406&gt;Variables!$G$5),0,1)</f>
        <v>1</v>
      </c>
      <c r="AI3406" s="85">
        <f t="shared" si="440"/>
        <v>0</v>
      </c>
      <c r="AJ3406" s="85">
        <f>IF(I3406&gt;Variables!$G$7,0,1)</f>
        <v>1</v>
      </c>
      <c r="AK3406" s="85">
        <f>IF(F3406&gt;Variables!$G$8,0,1)</f>
        <v>1</v>
      </c>
      <c r="AL3406" s="85">
        <f>IF(G3406&gt;Variables!$G$9,0,1)</f>
        <v>1</v>
      </c>
      <c r="AM3406" s="85">
        <f>IF(AND(K3406&gt;Variables!$G$10,K3406&lt;Variables!$G$11),0,1)</f>
        <v>0</v>
      </c>
      <c r="AN3406" s="103">
        <f>IF(H3406&lt;Variables!$G$13,1,0)</f>
        <v>0</v>
      </c>
      <c r="AO3406" s="101">
        <f>IF(R3406&lt;Variables!$G$12,0,1)</f>
        <v>0</v>
      </c>
      <c r="AP3406" s="86">
        <f t="shared" si="438"/>
        <v>1</v>
      </c>
      <c r="AR3406">
        <v>1</v>
      </c>
      <c r="AS3406">
        <v>0</v>
      </c>
      <c r="AT3406">
        <v>0</v>
      </c>
      <c r="AU3406">
        <v>0</v>
      </c>
      <c r="BA3406">
        <v>1.29</v>
      </c>
    </row>
    <row r="3407" spans="3:53" ht="12.75" x14ac:dyDescent="0.2">
      <c r="C3407" t="s">
        <v>793</v>
      </c>
      <c r="D3407" t="s">
        <v>769</v>
      </c>
      <c r="E3407">
        <v>42.17</v>
      </c>
      <c r="F3407">
        <v>6.5</v>
      </c>
      <c r="G3407">
        <v>3.45</v>
      </c>
      <c r="H3407">
        <v>-99999</v>
      </c>
      <c r="I3407">
        <v>443.06400000000002</v>
      </c>
      <c r="J3407" t="s">
        <v>78</v>
      </c>
      <c r="K3407">
        <v>72.72</v>
      </c>
      <c r="L3407">
        <v>-99999</v>
      </c>
      <c r="M3407">
        <v>-99999</v>
      </c>
      <c r="N3407">
        <v>41.609000000000002</v>
      </c>
      <c r="O3407">
        <v>0</v>
      </c>
      <c r="P3407">
        <v>221553</v>
      </c>
      <c r="Q3407">
        <v>192114</v>
      </c>
      <c r="R3407">
        <v>1.1499999999999999</v>
      </c>
      <c r="S3407">
        <v>29.218</v>
      </c>
      <c r="T3407">
        <v>5.87</v>
      </c>
      <c r="U3407">
        <v>15.552</v>
      </c>
      <c r="V3407"/>
      <c r="AC3407">
        <v>42.74</v>
      </c>
      <c r="AD3407">
        <v>41.45</v>
      </c>
      <c r="AH3407" s="85">
        <f>IF(AND(M3407&lt;Variables!$G$6,M3407&gt;Variables!$G$5),0,1)</f>
        <v>1</v>
      </c>
      <c r="AI3407" s="85">
        <f t="shared" si="440"/>
        <v>1</v>
      </c>
      <c r="AJ3407" s="85">
        <f>IF(I3407&gt;Variables!$G$7,0,1)</f>
        <v>0</v>
      </c>
      <c r="AK3407" s="85">
        <f>IF(F3407&gt;Variables!$G$8,0,1)</f>
        <v>1</v>
      </c>
      <c r="AL3407" s="85">
        <f>IF(G3407&gt;Variables!$G$9,0,1)</f>
        <v>1</v>
      </c>
      <c r="AM3407" s="85">
        <f>IF(AND(K3407&gt;Variables!$G$10,K3407&lt;Variables!$G$11),0,1)</f>
        <v>0</v>
      </c>
      <c r="AN3407" s="103">
        <f>IF(H3407&lt;Variables!$G$13,1,0)</f>
        <v>1</v>
      </c>
      <c r="AO3407" s="101">
        <f>IF(R3407&lt;Variables!$G$12,0,1)</f>
        <v>0</v>
      </c>
      <c r="AP3407" s="86">
        <f t="shared" si="438"/>
        <v>1</v>
      </c>
      <c r="AR3407">
        <v>0</v>
      </c>
      <c r="AS3407">
        <v>0</v>
      </c>
      <c r="AT3407">
        <v>0</v>
      </c>
      <c r="AU3407">
        <v>0</v>
      </c>
      <c r="BA3407">
        <v>0</v>
      </c>
    </row>
    <row r="3408" spans="3:53" ht="12.75" x14ac:dyDescent="0.2">
      <c r="C3408" t="s">
        <v>793</v>
      </c>
      <c r="D3408" t="s">
        <v>186</v>
      </c>
      <c r="E3408">
        <v>24.82</v>
      </c>
      <c r="F3408">
        <v>6.65</v>
      </c>
      <c r="G3408">
        <v>10.71</v>
      </c>
      <c r="H3408">
        <v>3230</v>
      </c>
      <c r="I3408">
        <v>0.04</v>
      </c>
      <c r="J3408" t="s">
        <v>78</v>
      </c>
      <c r="K3408">
        <v>78.23</v>
      </c>
      <c r="L3408">
        <v>24.248315000000002</v>
      </c>
      <c r="M3408">
        <v>1.903987967823755</v>
      </c>
      <c r="N3408">
        <v>23.862269999999999</v>
      </c>
      <c r="O3408">
        <v>3.552595792437176</v>
      </c>
      <c r="P3408">
        <v>4617000</v>
      </c>
      <c r="Q3408">
        <v>9037000</v>
      </c>
      <c r="R3408">
        <v>0.51</v>
      </c>
      <c r="S3408">
        <v>29.218</v>
      </c>
      <c r="T3408">
        <v>5.87</v>
      </c>
      <c r="U3408">
        <v>15.552</v>
      </c>
      <c r="V3408">
        <f>1.849 + (0.01036 * K3408) + (0.1184 * M3408) - (0.002888 * K3408 * M3408)</f>
        <v>2.4547303248387351</v>
      </c>
      <c r="AC3408">
        <v>26.2</v>
      </c>
      <c r="AD3408">
        <v>23.75</v>
      </c>
      <c r="AH3408" s="85">
        <f>IF(AND(M3408&lt;Variables!$G$6,M3408&gt;Variables!$G$5),0,1)</f>
        <v>1</v>
      </c>
      <c r="AI3408" s="85">
        <f t="shared" si="440"/>
        <v>0</v>
      </c>
      <c r="AJ3408" s="85">
        <f>IF(I3408&gt;Variables!$G$7,0,1)</f>
        <v>0</v>
      </c>
      <c r="AK3408" s="85">
        <f>IF(F3408&gt;Variables!$G$8,0,1)</f>
        <v>1</v>
      </c>
      <c r="AL3408" s="85">
        <f>IF(G3408&gt;Variables!$G$9,0,1)</f>
        <v>1</v>
      </c>
      <c r="AM3408" s="85">
        <f>IF(AND(K3408&gt;Variables!$G$10,K3408&lt;Variables!$G$11),0,1)</f>
        <v>1</v>
      </c>
      <c r="AN3408" s="103">
        <f>IF(H3408&lt;Variables!$G$13,1,0)</f>
        <v>0</v>
      </c>
      <c r="AO3408" s="101">
        <f>IF(R3408&lt;Variables!$G$12,0,1)</f>
        <v>0</v>
      </c>
      <c r="AP3408" s="86">
        <f t="shared" si="438"/>
        <v>1</v>
      </c>
      <c r="AR3408">
        <v>0</v>
      </c>
      <c r="AS3408">
        <v>0</v>
      </c>
      <c r="AT3408">
        <v>1</v>
      </c>
      <c r="AU3408">
        <v>0</v>
      </c>
      <c r="BA3408">
        <v>-2.25</v>
      </c>
    </row>
    <row r="3409" spans="3:53" ht="12.75" x14ac:dyDescent="0.2">
      <c r="C3409" t="s">
        <v>793</v>
      </c>
      <c r="D3409" t="s">
        <v>183</v>
      </c>
      <c r="E3409">
        <v>17.25</v>
      </c>
      <c r="F3409">
        <v>39.67</v>
      </c>
      <c r="G3409">
        <v>42.25</v>
      </c>
      <c r="H3409">
        <v>34.299999999999997</v>
      </c>
      <c r="I3409">
        <v>1394.0820000000001</v>
      </c>
      <c r="J3409" t="s">
        <v>78</v>
      </c>
      <c r="K3409">
        <v>41.65</v>
      </c>
      <c r="L3409">
        <v>17.848040000000001</v>
      </c>
      <c r="M3409">
        <v>-4.3592461693272799</v>
      </c>
      <c r="N3409">
        <v>18.542736000000001</v>
      </c>
      <c r="O3409">
        <v>-7.9423877900219138</v>
      </c>
      <c r="P3409">
        <v>21220000</v>
      </c>
      <c r="Q3409">
        <v>14840000</v>
      </c>
      <c r="R3409">
        <v>1.43</v>
      </c>
      <c r="S3409">
        <v>29.218</v>
      </c>
      <c r="T3409">
        <v>5.87</v>
      </c>
      <c r="U3409">
        <v>15.552</v>
      </c>
      <c r="V3409">
        <f>1.849 + (0.01036 * K3409) + (0.1184 * M3409) - (0.002888 * K3409 * M3409)</f>
        <v>2.288712050878416</v>
      </c>
      <c r="AC3409">
        <v>18.940000000000001</v>
      </c>
      <c r="AD3409">
        <v>14.81</v>
      </c>
      <c r="AH3409" s="85">
        <f>IF(AND(M3409&lt;Variables!$G$6,M3409&gt;Variables!$G$5),0,1)</f>
        <v>0</v>
      </c>
      <c r="AI3409" s="85">
        <f t="shared" si="440"/>
        <v>1</v>
      </c>
      <c r="AJ3409" s="85">
        <f>IF(I3409&gt;Variables!$G$7,0,1)</f>
        <v>0</v>
      </c>
      <c r="AK3409" s="85">
        <f>IF(F3409&gt;Variables!$G$8,0,1)</f>
        <v>0</v>
      </c>
      <c r="AL3409" s="85">
        <f>IF(G3409&gt;Variables!$G$9,0,1)</f>
        <v>0</v>
      </c>
      <c r="AM3409" s="85">
        <f>IF(AND(K3409&gt;Variables!$G$10,K3409&lt;Variables!$G$11),0,1)</f>
        <v>1</v>
      </c>
      <c r="AN3409" s="103">
        <f>IF(H3409&lt;Variables!$G$13,1,0)</f>
        <v>1</v>
      </c>
      <c r="AO3409" s="101">
        <f>IF(R3409&lt;Variables!$G$12,0,1)</f>
        <v>0</v>
      </c>
      <c r="AP3409" s="86">
        <f t="shared" si="438"/>
        <v>1</v>
      </c>
      <c r="AR3409">
        <v>0</v>
      </c>
      <c r="AS3409">
        <v>0</v>
      </c>
      <c r="AT3409">
        <v>1</v>
      </c>
      <c r="AU3409">
        <v>0</v>
      </c>
      <c r="BA3409">
        <v>-2.25</v>
      </c>
    </row>
    <row r="3410" spans="3:53" ht="12.75" x14ac:dyDescent="0.2">
      <c r="C3410" t="s">
        <v>793</v>
      </c>
      <c r="D3410" t="s">
        <v>787</v>
      </c>
      <c r="E3410">
        <v>11.89</v>
      </c>
      <c r="F3410">
        <v>5.96</v>
      </c>
      <c r="G3410">
        <v>0.06</v>
      </c>
      <c r="H3410">
        <v>-99999</v>
      </c>
      <c r="I3410">
        <v>0</v>
      </c>
      <c r="J3410" t="s">
        <v>78</v>
      </c>
      <c r="K3410">
        <v>-99999</v>
      </c>
      <c r="L3410">
        <v>-99999</v>
      </c>
      <c r="M3410">
        <v>-99999</v>
      </c>
      <c r="N3410">
        <v>11.887499999999999</v>
      </c>
      <c r="O3410">
        <v>2.8180862250271919E-2</v>
      </c>
      <c r="P3410">
        <v>600000</v>
      </c>
      <c r="Q3410">
        <v>23400</v>
      </c>
      <c r="R3410">
        <v>25.64</v>
      </c>
      <c r="S3410">
        <v>29.218</v>
      </c>
      <c r="T3410">
        <v>5.87</v>
      </c>
      <c r="U3410">
        <v>15.552</v>
      </c>
      <c r="V3410"/>
      <c r="AC3410">
        <v>-99999</v>
      </c>
      <c r="AD3410">
        <v>-99999</v>
      </c>
      <c r="AH3410" s="85">
        <f>IF(AND(M3410&lt;Variables!$G$6,M3410&gt;Variables!$G$5),0,1)</f>
        <v>1</v>
      </c>
      <c r="AI3410" s="85">
        <f t="shared" si="440"/>
        <v>1</v>
      </c>
      <c r="AJ3410" s="85">
        <f>IF(I3410&gt;Variables!$G$7,0,1)</f>
        <v>1</v>
      </c>
      <c r="AK3410" s="85">
        <f>IF(F3410&gt;Variables!$G$8,0,1)</f>
        <v>1</v>
      </c>
      <c r="AL3410" s="85">
        <f>IF(G3410&gt;Variables!$G$9,0,1)</f>
        <v>1</v>
      </c>
      <c r="AM3410" s="85">
        <f>IF(AND(K3410&gt;Variables!$G$10,K3410&lt;Variables!$G$11),0,1)</f>
        <v>1</v>
      </c>
      <c r="AN3410" s="103">
        <f>IF(H3410&lt;Variables!$G$13,1,0)</f>
        <v>1</v>
      </c>
      <c r="AO3410" s="101">
        <f>IF(R3410&lt;Variables!$G$12,0,1)</f>
        <v>1</v>
      </c>
      <c r="AP3410" s="86">
        <f t="shared" si="438"/>
        <v>1</v>
      </c>
      <c r="AR3410">
        <v>0</v>
      </c>
      <c r="AS3410">
        <v>0</v>
      </c>
      <c r="AT3410">
        <v>0</v>
      </c>
      <c r="AU3410">
        <v>0</v>
      </c>
      <c r="BA3410">
        <v>0</v>
      </c>
    </row>
    <row r="3411" spans="3:53" ht="12.75" x14ac:dyDescent="0.2">
      <c r="C3411" t="s">
        <v>793</v>
      </c>
      <c r="D3411" t="s">
        <v>792</v>
      </c>
      <c r="E3411">
        <v>6.7</v>
      </c>
      <c r="F3411">
        <v>54.55</v>
      </c>
      <c r="G3411">
        <v>61.71</v>
      </c>
      <c r="H3411">
        <v>16.989999999999998</v>
      </c>
      <c r="I3411">
        <v>-1.6879999999999999</v>
      </c>
      <c r="J3411" t="s">
        <v>78</v>
      </c>
      <c r="K3411">
        <v>51.52</v>
      </c>
      <c r="L3411">
        <v>7.2105583333333323</v>
      </c>
      <c r="M3411">
        <v>-8.0515031776318633</v>
      </c>
      <c r="N3411">
        <v>6.0128595238095226</v>
      </c>
      <c r="O3411">
        <v>10.263676936850819</v>
      </c>
      <c r="P3411">
        <v>10140000</v>
      </c>
      <c r="Q3411">
        <v>859500</v>
      </c>
      <c r="R3411">
        <v>11.8</v>
      </c>
      <c r="S3411">
        <v>29.218</v>
      </c>
      <c r="T3411">
        <v>5.87</v>
      </c>
      <c r="U3411">
        <v>15.552</v>
      </c>
      <c r="V3411">
        <f t="shared" ref="V3411:V3436" si="441">1.849 + (0.01036 * K3411) + (0.1184 * M3411) - (0.002888 * K3411 * M3411)</f>
        <v>2.6274304492074698</v>
      </c>
      <c r="AC3411">
        <v>7.25</v>
      </c>
      <c r="AD3411">
        <v>5.53</v>
      </c>
      <c r="AH3411" s="85">
        <f>IF(AND(M3411&lt;Variables!$G$6,M3411&gt;Variables!$G$5),0,1)</f>
        <v>1</v>
      </c>
      <c r="AI3411" s="85">
        <f t="shared" si="440"/>
        <v>0</v>
      </c>
      <c r="AJ3411" s="85">
        <f>IF(I3411&gt;Variables!$G$7,0,1)</f>
        <v>1</v>
      </c>
      <c r="AK3411" s="85">
        <f>IF(F3411&gt;Variables!$G$8,0,1)</f>
        <v>0</v>
      </c>
      <c r="AL3411" s="85">
        <f>IF(G3411&gt;Variables!$G$9,0,1)</f>
        <v>0</v>
      </c>
      <c r="AM3411" s="85">
        <f>IF(AND(K3411&gt;Variables!$G$10,K3411&lt;Variables!$G$11),0,1)</f>
        <v>0</v>
      </c>
      <c r="AN3411" s="103">
        <f>IF(H3411&lt;Variables!$G$13,1,0)</f>
        <v>1</v>
      </c>
      <c r="AO3411" s="101">
        <f>IF(R3411&lt;Variables!$G$12,0,1)</f>
        <v>1</v>
      </c>
      <c r="AP3411" s="86">
        <f t="shared" si="438"/>
        <v>1</v>
      </c>
      <c r="AR3411">
        <v>0</v>
      </c>
      <c r="AS3411">
        <v>0</v>
      </c>
      <c r="AT3411">
        <v>1</v>
      </c>
      <c r="AU3411">
        <v>0</v>
      </c>
      <c r="BA3411">
        <v>-2.25</v>
      </c>
    </row>
    <row r="3412" spans="3:53" ht="12.75" x14ac:dyDescent="0.2">
      <c r="C3412" t="s">
        <v>793</v>
      </c>
      <c r="D3412" t="s">
        <v>740</v>
      </c>
      <c r="E3412">
        <v>6.57</v>
      </c>
      <c r="F3412">
        <v>5.78</v>
      </c>
      <c r="G3412">
        <v>1.86</v>
      </c>
      <c r="H3412">
        <v>-99999</v>
      </c>
      <c r="I3412">
        <v>19.149999999999999</v>
      </c>
      <c r="J3412" t="s">
        <v>78</v>
      </c>
      <c r="K3412">
        <v>53.6</v>
      </c>
      <c r="L3412">
        <v>6.5531833333333331</v>
      </c>
      <c r="M3412">
        <v>0.25661828475220161</v>
      </c>
      <c r="N3412">
        <v>6.555227272727274</v>
      </c>
      <c r="O3412">
        <v>0.2253579724716416</v>
      </c>
      <c r="P3412">
        <v>30974</v>
      </c>
      <c r="Q3412">
        <v>69528</v>
      </c>
      <c r="R3412">
        <v>0.45</v>
      </c>
      <c r="S3412">
        <v>29.218</v>
      </c>
      <c r="T3412">
        <v>5.87</v>
      </c>
      <c r="U3412">
        <v>15.552</v>
      </c>
      <c r="V3412">
        <f t="shared" si="441"/>
        <v>2.3949559156135312</v>
      </c>
      <c r="AC3412">
        <v>6.57</v>
      </c>
      <c r="AD3412">
        <v>6.52</v>
      </c>
      <c r="AH3412" s="85">
        <f>IF(AND(M3412&lt;Variables!$G$6,M3412&gt;Variables!$G$5),0,1)</f>
        <v>1</v>
      </c>
      <c r="AI3412" s="85">
        <f t="shared" si="440"/>
        <v>1</v>
      </c>
      <c r="AJ3412" s="85">
        <f>IF(I3412&gt;Variables!$G$7,0,1)</f>
        <v>0</v>
      </c>
      <c r="AK3412" s="85">
        <f>IF(F3412&gt;Variables!$G$8,0,1)</f>
        <v>1</v>
      </c>
      <c r="AL3412" s="85">
        <f>IF(G3412&gt;Variables!$G$9,0,1)</f>
        <v>1</v>
      </c>
      <c r="AM3412" s="85">
        <f>IF(AND(K3412&gt;Variables!$G$10,K3412&lt;Variables!$G$11),0,1)</f>
        <v>0</v>
      </c>
      <c r="AN3412" s="103">
        <f>IF(H3412&lt;Variables!$G$13,1,0)</f>
        <v>1</v>
      </c>
      <c r="AO3412" s="101">
        <f>IF(R3412&lt;Variables!$G$12,0,1)</f>
        <v>0</v>
      </c>
      <c r="AP3412" s="86">
        <f t="shared" si="438"/>
        <v>1</v>
      </c>
      <c r="AR3412">
        <v>0</v>
      </c>
      <c r="AS3412">
        <v>0</v>
      </c>
      <c r="AT3412">
        <v>0</v>
      </c>
      <c r="AU3412">
        <v>0</v>
      </c>
      <c r="BA3412">
        <v>0</v>
      </c>
    </row>
    <row r="3413" spans="3:53" ht="12.75" x14ac:dyDescent="0.2">
      <c r="C3413" t="s">
        <v>793</v>
      </c>
      <c r="D3413" t="s">
        <v>749</v>
      </c>
      <c r="E3413">
        <v>15.86</v>
      </c>
      <c r="F3413">
        <v>6.27</v>
      </c>
      <c r="G3413">
        <v>4.67</v>
      </c>
      <c r="H3413">
        <v>59870</v>
      </c>
      <c r="I3413">
        <v>0.77</v>
      </c>
      <c r="J3413" t="s">
        <v>78</v>
      </c>
      <c r="K3413">
        <v>61.38</v>
      </c>
      <c r="L3413">
        <v>15.80254</v>
      </c>
      <c r="M3413">
        <v>0.34779219036938158</v>
      </c>
      <c r="N3413">
        <v>15.796424</v>
      </c>
      <c r="O3413">
        <v>0.38664447092581278</v>
      </c>
      <c r="P3413">
        <v>103696000</v>
      </c>
      <c r="Q3413">
        <v>77372000</v>
      </c>
      <c r="R3413">
        <v>1.34</v>
      </c>
      <c r="S3413">
        <v>29.218</v>
      </c>
      <c r="T3413">
        <v>5.87</v>
      </c>
      <c r="U3413">
        <v>15.552</v>
      </c>
      <c r="V3413">
        <f t="shared" si="441"/>
        <v>2.4644238596853425</v>
      </c>
      <c r="AC3413">
        <v>16.059999999999999</v>
      </c>
      <c r="AD3413">
        <v>15.82</v>
      </c>
      <c r="AH3413" s="85">
        <f>IF(AND(M3413&lt;Variables!$G$6,M3413&gt;Variables!$G$5),0,1)</f>
        <v>1</v>
      </c>
      <c r="AI3413" s="85">
        <f t="shared" si="440"/>
        <v>0</v>
      </c>
      <c r="AJ3413" s="85">
        <f>IF(I3413&gt;Variables!$G$7,0,1)</f>
        <v>0</v>
      </c>
      <c r="AK3413" s="85">
        <f>IF(F3413&gt;Variables!$G$8,0,1)</f>
        <v>1</v>
      </c>
      <c r="AL3413" s="85">
        <f>IF(G3413&gt;Variables!$G$9,0,1)</f>
        <v>1</v>
      </c>
      <c r="AM3413" s="85">
        <f>IF(AND(K3413&gt;Variables!$G$10,K3413&lt;Variables!$G$11),0,1)</f>
        <v>0</v>
      </c>
      <c r="AN3413" s="103">
        <f>IF(H3413&lt;Variables!$G$13,1,0)</f>
        <v>0</v>
      </c>
      <c r="AO3413" s="101">
        <f>IF(R3413&lt;Variables!$G$12,0,1)</f>
        <v>0</v>
      </c>
      <c r="AP3413" s="86">
        <f t="shared" si="438"/>
        <v>1</v>
      </c>
      <c r="AR3413">
        <v>0</v>
      </c>
      <c r="AS3413">
        <v>1</v>
      </c>
      <c r="AT3413">
        <v>0</v>
      </c>
      <c r="AU3413">
        <v>0</v>
      </c>
      <c r="BA3413">
        <v>0.56000000000000005</v>
      </c>
    </row>
    <row r="3414" spans="3:53" ht="12.75" x14ac:dyDescent="0.2">
      <c r="C3414" t="s">
        <v>793</v>
      </c>
      <c r="D3414" t="s">
        <v>737</v>
      </c>
      <c r="E3414">
        <v>63.16</v>
      </c>
      <c r="F3414">
        <v>5.9</v>
      </c>
      <c r="G3414">
        <v>2.61</v>
      </c>
      <c r="H3414">
        <v>87200</v>
      </c>
      <c r="I3414">
        <v>6.0000000000000001E-3</v>
      </c>
      <c r="J3414" t="s">
        <v>78</v>
      </c>
      <c r="K3414">
        <v>64.95</v>
      </c>
      <c r="L3414">
        <v>63.002135000000003</v>
      </c>
      <c r="M3414">
        <v>0.27437959046943672</v>
      </c>
      <c r="N3414">
        <v>62.942738000000013</v>
      </c>
      <c r="O3414">
        <v>0.36900523774480792</v>
      </c>
      <c r="P3414">
        <v>22282000</v>
      </c>
      <c r="Q3414">
        <v>18048000</v>
      </c>
      <c r="R3414">
        <v>1.23</v>
      </c>
      <c r="S3414">
        <v>29.218</v>
      </c>
      <c r="T3414">
        <v>5.87</v>
      </c>
      <c r="U3414">
        <v>15.552</v>
      </c>
      <c r="V3414">
        <f t="shared" si="441"/>
        <v>2.5029016272015219</v>
      </c>
      <c r="AC3414">
        <v>63.674999999999997</v>
      </c>
      <c r="AD3414">
        <v>62.71</v>
      </c>
      <c r="AH3414" s="85">
        <f>IF(AND(M3414&lt;Variables!$G$6,M3414&gt;Variables!$G$5),0,1)</f>
        <v>1</v>
      </c>
      <c r="AI3414" s="85">
        <f t="shared" si="440"/>
        <v>0</v>
      </c>
      <c r="AJ3414" s="85">
        <f>IF(I3414&gt;Variables!$G$7,0,1)</f>
        <v>0</v>
      </c>
      <c r="AK3414" s="85">
        <f>IF(F3414&gt;Variables!$G$8,0,1)</f>
        <v>1</v>
      </c>
      <c r="AL3414" s="85">
        <f>IF(G3414&gt;Variables!$G$9,0,1)</f>
        <v>1</v>
      </c>
      <c r="AM3414" s="85">
        <f>IF(AND(K3414&gt;Variables!$G$10,K3414&lt;Variables!$G$11),0,1)</f>
        <v>0</v>
      </c>
      <c r="AN3414" s="103">
        <f>IF(H3414&lt;Variables!$G$13,1,0)</f>
        <v>0</v>
      </c>
      <c r="AO3414" s="101">
        <f>IF(R3414&lt;Variables!$G$12,0,1)</f>
        <v>0</v>
      </c>
      <c r="AP3414" s="86">
        <f t="shared" si="438"/>
        <v>1</v>
      </c>
      <c r="AR3414">
        <v>0</v>
      </c>
      <c r="AS3414">
        <v>1</v>
      </c>
      <c r="AT3414">
        <v>0</v>
      </c>
      <c r="AU3414">
        <v>0</v>
      </c>
      <c r="BA3414">
        <v>-0.04</v>
      </c>
    </row>
    <row r="3415" spans="3:53" ht="12.75" x14ac:dyDescent="0.2">
      <c r="C3415" t="s">
        <v>794</v>
      </c>
      <c r="D3415" t="s">
        <v>745</v>
      </c>
      <c r="E3415">
        <v>1.3</v>
      </c>
      <c r="F3415">
        <v>16.98</v>
      </c>
      <c r="G3415">
        <v>-4</v>
      </c>
      <c r="H3415">
        <v>1830</v>
      </c>
      <c r="I3415">
        <v>-51.923000000000002</v>
      </c>
      <c r="J3415" t="s">
        <v>78</v>
      </c>
      <c r="K3415">
        <v>46.12</v>
      </c>
      <c r="L3415">
        <v>1.317585</v>
      </c>
      <c r="M3415">
        <v>0.1832898826261726</v>
      </c>
      <c r="N3415">
        <v>1.314646</v>
      </c>
      <c r="O3415">
        <v>0.40725792342578021</v>
      </c>
      <c r="P3415">
        <v>686818000</v>
      </c>
      <c r="Q3415">
        <v>237717000</v>
      </c>
      <c r="R3415">
        <v>2.89</v>
      </c>
      <c r="S3415">
        <v>30.988</v>
      </c>
      <c r="T3415">
        <v>6.0140000000000002</v>
      </c>
      <c r="U3415">
        <v>16.410799999999998</v>
      </c>
      <c r="V3415">
        <f t="shared" si="441"/>
        <v>2.3240915068340944</v>
      </c>
      <c r="AC3415">
        <v>1.33</v>
      </c>
      <c r="AD3415">
        <v>1.24</v>
      </c>
      <c r="AH3415" s="85">
        <f>IF(AND(M3415&lt;Variables!$G$6,M3415&gt;Variables!$G$5),0,1)</f>
        <v>1</v>
      </c>
      <c r="AI3415" s="85">
        <f t="shared" si="440"/>
        <v>0</v>
      </c>
      <c r="AJ3415" s="85">
        <f>IF(I3415&gt;Variables!$G$7,0,1)</f>
        <v>1</v>
      </c>
      <c r="AK3415" s="85">
        <f>IF(F3415&gt;Variables!$G$8,0,1)</f>
        <v>0</v>
      </c>
      <c r="AL3415" s="85">
        <f>IF(G3415&gt;Variables!$G$9,0,1)</f>
        <v>1</v>
      </c>
      <c r="AM3415" s="85">
        <f>IF(AND(K3415&gt;Variables!$G$10,K3415&lt;Variables!$G$11),0,1)</f>
        <v>1</v>
      </c>
      <c r="AN3415" s="103">
        <f>IF(H3415&lt;Variables!$G$13,1,0)</f>
        <v>1</v>
      </c>
      <c r="AO3415" s="101">
        <f>IF(R3415&lt;Variables!$G$12,0,1)</f>
        <v>1</v>
      </c>
      <c r="AP3415" s="86">
        <f t="shared" si="438"/>
        <v>1</v>
      </c>
      <c r="AR3415">
        <v>1</v>
      </c>
      <c r="AS3415">
        <v>0</v>
      </c>
      <c r="AT3415">
        <v>0</v>
      </c>
      <c r="AU3415">
        <v>0</v>
      </c>
      <c r="BA3415">
        <v>2</v>
      </c>
    </row>
    <row r="3416" spans="3:53" ht="12.75" x14ac:dyDescent="0.2">
      <c r="C3416" t="s">
        <v>794</v>
      </c>
      <c r="D3416" t="s">
        <v>186</v>
      </c>
      <c r="E3416">
        <v>24.53</v>
      </c>
      <c r="F3416">
        <v>6.38</v>
      </c>
      <c r="G3416">
        <v>9.8800000000000008</v>
      </c>
      <c r="H3416">
        <v>3230</v>
      </c>
      <c r="I3416">
        <v>3.6999999999999998E-2</v>
      </c>
      <c r="J3416" t="s">
        <v>78</v>
      </c>
      <c r="K3416">
        <v>59.1</v>
      </c>
      <c r="L3416">
        <v>24.426500000000001</v>
      </c>
      <c r="M3416">
        <v>0.40325056803061349</v>
      </c>
      <c r="N3416">
        <v>23.997530000000001</v>
      </c>
      <c r="O3416">
        <v>2.1980178793400711</v>
      </c>
      <c r="P3416">
        <v>4839000</v>
      </c>
      <c r="Q3416">
        <v>9037000</v>
      </c>
      <c r="R3416">
        <v>0.54</v>
      </c>
      <c r="S3416">
        <v>30.988</v>
      </c>
      <c r="T3416">
        <v>6.0140000000000002</v>
      </c>
      <c r="U3416">
        <v>16.410799999999998</v>
      </c>
      <c r="V3416">
        <f t="shared" si="441"/>
        <v>2.4401937377029048</v>
      </c>
      <c r="AC3416">
        <v>26.2</v>
      </c>
      <c r="AD3416">
        <v>23.75</v>
      </c>
      <c r="AH3416" s="85">
        <f>IF(AND(M3416&lt;Variables!$G$6,M3416&gt;Variables!$G$5),0,1)</f>
        <v>1</v>
      </c>
      <c r="AI3416" s="85">
        <f t="shared" si="440"/>
        <v>0</v>
      </c>
      <c r="AJ3416" s="85">
        <f>IF(I3416&gt;Variables!$G$7,0,1)</f>
        <v>0</v>
      </c>
      <c r="AK3416" s="85">
        <f>IF(F3416&gt;Variables!$G$8,0,1)</f>
        <v>1</v>
      </c>
      <c r="AL3416" s="85">
        <f>IF(G3416&gt;Variables!$G$9,0,1)</f>
        <v>1</v>
      </c>
      <c r="AM3416" s="85">
        <f>IF(AND(K3416&gt;Variables!$G$10,K3416&lt;Variables!$G$11),0,1)</f>
        <v>0</v>
      </c>
      <c r="AN3416" s="103">
        <f>IF(H3416&lt;Variables!$G$13,1,0)</f>
        <v>0</v>
      </c>
      <c r="AO3416" s="101">
        <f>IF(R3416&lt;Variables!$G$12,0,1)</f>
        <v>0</v>
      </c>
      <c r="AP3416" s="86">
        <f t="shared" si="438"/>
        <v>1</v>
      </c>
      <c r="AR3416">
        <v>0</v>
      </c>
      <c r="AS3416">
        <v>0</v>
      </c>
      <c r="AT3416">
        <v>1</v>
      </c>
      <c r="AU3416">
        <v>0</v>
      </c>
      <c r="BA3416">
        <v>-2.25</v>
      </c>
    </row>
    <row r="3417" spans="3:53" ht="12.75" x14ac:dyDescent="0.2">
      <c r="C3417" t="s">
        <v>794</v>
      </c>
      <c r="D3417" t="s">
        <v>737</v>
      </c>
      <c r="E3417">
        <v>63.18</v>
      </c>
      <c r="F3417">
        <v>6.18</v>
      </c>
      <c r="G3417">
        <v>2.66</v>
      </c>
      <c r="H3417">
        <v>87200</v>
      </c>
      <c r="I3417">
        <v>6.0000000000000001E-3</v>
      </c>
      <c r="J3417" t="s">
        <v>78</v>
      </c>
      <c r="K3417">
        <v>59.47</v>
      </c>
      <c r="L3417">
        <v>63.097864999999992</v>
      </c>
      <c r="M3417">
        <v>0.17771599720530831</v>
      </c>
      <c r="N3417">
        <v>62.993588000000003</v>
      </c>
      <c r="O3417">
        <v>0.34354607646733548</v>
      </c>
      <c r="P3417">
        <v>22688000</v>
      </c>
      <c r="Q3417">
        <v>18048000</v>
      </c>
      <c r="R3417">
        <v>1.26</v>
      </c>
      <c r="S3417">
        <v>30.988</v>
      </c>
      <c r="T3417">
        <v>6.0140000000000002</v>
      </c>
      <c r="U3417">
        <v>16.410799999999998</v>
      </c>
      <c r="V3417">
        <f t="shared" si="441"/>
        <v>2.4556281652873349</v>
      </c>
      <c r="AC3417">
        <v>63.674999999999997</v>
      </c>
      <c r="AD3417">
        <v>62.71</v>
      </c>
      <c r="AH3417" s="85">
        <f>IF(AND(M3417&lt;Variables!$G$6,M3417&gt;Variables!$G$5),0,1)</f>
        <v>1</v>
      </c>
      <c r="AI3417" s="85">
        <f t="shared" si="440"/>
        <v>0</v>
      </c>
      <c r="AJ3417" s="85">
        <f>IF(I3417&gt;Variables!$G$7,0,1)</f>
        <v>0</v>
      </c>
      <c r="AK3417" s="85">
        <f>IF(F3417&gt;Variables!$G$8,0,1)</f>
        <v>1</v>
      </c>
      <c r="AL3417" s="85">
        <f>IF(G3417&gt;Variables!$G$9,0,1)</f>
        <v>1</v>
      </c>
      <c r="AM3417" s="85">
        <f>IF(AND(K3417&gt;Variables!$G$10,K3417&lt;Variables!$G$11),0,1)</f>
        <v>0</v>
      </c>
      <c r="AN3417" s="103">
        <f>IF(H3417&lt;Variables!$G$13,1,0)</f>
        <v>0</v>
      </c>
      <c r="AO3417" s="101">
        <f>IF(R3417&lt;Variables!$G$12,0,1)</f>
        <v>0</v>
      </c>
      <c r="AP3417" s="86">
        <f t="shared" si="438"/>
        <v>1</v>
      </c>
      <c r="AR3417">
        <v>0</v>
      </c>
      <c r="AS3417">
        <v>1</v>
      </c>
      <c r="AT3417">
        <v>0</v>
      </c>
      <c r="AU3417">
        <v>0</v>
      </c>
      <c r="BA3417">
        <v>-0.02</v>
      </c>
    </row>
    <row r="3418" spans="3:53" ht="12.75" x14ac:dyDescent="0.2">
      <c r="C3418" t="s">
        <v>794</v>
      </c>
      <c r="D3418" t="s">
        <v>740</v>
      </c>
      <c r="E3418">
        <v>6.56</v>
      </c>
      <c r="F3418">
        <v>5.78</v>
      </c>
      <c r="G3418">
        <v>1.7</v>
      </c>
      <c r="H3418">
        <v>-99999</v>
      </c>
      <c r="I3418">
        <v>19.116</v>
      </c>
      <c r="J3418" t="s">
        <v>78</v>
      </c>
      <c r="K3418">
        <v>51.73</v>
      </c>
      <c r="L3418">
        <v>6.5498875000000014</v>
      </c>
      <c r="M3418">
        <v>0.14828498962767109</v>
      </c>
      <c r="N3418">
        <v>6.5531250000000014</v>
      </c>
      <c r="O3418">
        <v>9.8807820696219295E-2</v>
      </c>
      <c r="P3418">
        <v>30974</v>
      </c>
      <c r="Q3418">
        <v>69528</v>
      </c>
      <c r="R3418">
        <v>0.45</v>
      </c>
      <c r="S3418">
        <v>30.988</v>
      </c>
      <c r="T3418">
        <v>6.0140000000000002</v>
      </c>
      <c r="U3418">
        <v>16.410799999999998</v>
      </c>
      <c r="V3418">
        <f t="shared" si="441"/>
        <v>2.3803265228731032</v>
      </c>
      <c r="AC3418">
        <v>6.56</v>
      </c>
      <c r="AD3418">
        <v>6.52</v>
      </c>
      <c r="AH3418" s="85">
        <f>IF(AND(M3418&lt;Variables!$G$6,M3418&gt;Variables!$G$5),0,1)</f>
        <v>1</v>
      </c>
      <c r="AI3418" s="85">
        <f t="shared" si="440"/>
        <v>1</v>
      </c>
      <c r="AJ3418" s="85">
        <f>IF(I3418&gt;Variables!$G$7,0,1)</f>
        <v>0</v>
      </c>
      <c r="AK3418" s="85">
        <f>IF(F3418&gt;Variables!$G$8,0,1)</f>
        <v>1</v>
      </c>
      <c r="AL3418" s="85">
        <f>IF(G3418&gt;Variables!$G$9,0,1)</f>
        <v>1</v>
      </c>
      <c r="AM3418" s="85">
        <f>IF(AND(K3418&gt;Variables!$G$10,K3418&lt;Variables!$G$11),0,1)</f>
        <v>0</v>
      </c>
      <c r="AN3418" s="103">
        <f>IF(H3418&lt;Variables!$G$13,1,0)</f>
        <v>1</v>
      </c>
      <c r="AO3418" s="101">
        <f>IF(R3418&lt;Variables!$G$12,0,1)</f>
        <v>0</v>
      </c>
      <c r="AP3418" s="86">
        <f t="shared" si="438"/>
        <v>1</v>
      </c>
      <c r="AR3418">
        <v>0</v>
      </c>
      <c r="AS3418">
        <v>0</v>
      </c>
      <c r="AT3418">
        <v>0</v>
      </c>
      <c r="AU3418">
        <v>0</v>
      </c>
      <c r="BA3418">
        <v>0</v>
      </c>
    </row>
    <row r="3419" spans="3:53" ht="12.75" x14ac:dyDescent="0.2">
      <c r="C3419" t="s">
        <v>794</v>
      </c>
      <c r="D3419" t="s">
        <v>608</v>
      </c>
      <c r="E3419">
        <v>32.79</v>
      </c>
      <c r="F3419">
        <v>5.65</v>
      </c>
      <c r="G3419">
        <v>1.92</v>
      </c>
      <c r="H3419">
        <v>7460</v>
      </c>
      <c r="I3419">
        <v>-26.391999999999999</v>
      </c>
      <c r="J3419" t="s">
        <v>78</v>
      </c>
      <c r="K3419">
        <v>41.77</v>
      </c>
      <c r="L3419">
        <v>33.002985000000002</v>
      </c>
      <c r="M3419">
        <v>-0.52414955798696428</v>
      </c>
      <c r="N3419">
        <v>33.179664000000002</v>
      </c>
      <c r="O3419">
        <v>-1.053850334349369</v>
      </c>
      <c r="P3419">
        <v>19860000</v>
      </c>
      <c r="Q3419">
        <v>19007000</v>
      </c>
      <c r="R3419">
        <v>1.04</v>
      </c>
      <c r="S3419">
        <v>30.988</v>
      </c>
      <c r="T3419">
        <v>6.0140000000000002</v>
      </c>
      <c r="U3419">
        <v>16.410799999999998</v>
      </c>
      <c r="V3419">
        <f t="shared" si="441"/>
        <v>2.2829069760175327</v>
      </c>
      <c r="AC3419">
        <v>33.119999999999997</v>
      </c>
      <c r="AD3419">
        <v>30.7</v>
      </c>
      <c r="AH3419" s="85">
        <f>IF(AND(M3419&lt;Variables!$G$6,M3419&gt;Variables!$G$5),0,1)</f>
        <v>1</v>
      </c>
      <c r="AI3419" s="85">
        <f t="shared" si="440"/>
        <v>1</v>
      </c>
      <c r="AJ3419" s="85">
        <f>IF(I3419&gt;Variables!$G$7,0,1)</f>
        <v>1</v>
      </c>
      <c r="AK3419" s="85">
        <f>IF(F3419&gt;Variables!$G$8,0,1)</f>
        <v>1</v>
      </c>
      <c r="AL3419" s="85">
        <f>IF(G3419&gt;Variables!$G$9,0,1)</f>
        <v>1</v>
      </c>
      <c r="AM3419" s="85">
        <f>IF(AND(K3419&gt;Variables!$G$10,K3419&lt;Variables!$G$11),0,1)</f>
        <v>1</v>
      </c>
      <c r="AN3419" s="103">
        <f>IF(H3419&lt;Variables!$G$13,1,0)</f>
        <v>0</v>
      </c>
      <c r="AO3419" s="101">
        <f>IF(R3419&lt;Variables!$G$12,0,1)</f>
        <v>0</v>
      </c>
      <c r="AP3419" s="86">
        <f t="shared" si="438"/>
        <v>1</v>
      </c>
      <c r="AR3419">
        <v>0</v>
      </c>
      <c r="AS3419">
        <v>0</v>
      </c>
      <c r="AT3419">
        <v>0</v>
      </c>
      <c r="AU3419">
        <v>1</v>
      </c>
      <c r="BA3419">
        <v>-0.11</v>
      </c>
    </row>
    <row r="3420" spans="3:53" ht="12.75" x14ac:dyDescent="0.2">
      <c r="C3420" t="s">
        <v>794</v>
      </c>
      <c r="D3420" t="s">
        <v>383</v>
      </c>
      <c r="E3420">
        <v>1.22</v>
      </c>
      <c r="F3420">
        <v>5.6</v>
      </c>
      <c r="G3420">
        <v>-1.61</v>
      </c>
      <c r="H3420">
        <v>2070</v>
      </c>
      <c r="I3420">
        <v>-3.2549999999999999</v>
      </c>
      <c r="J3420" t="s">
        <v>78</v>
      </c>
      <c r="K3420">
        <v>48.18</v>
      </c>
      <c r="L3420">
        <v>1.2228000000000001</v>
      </c>
      <c r="M3420">
        <v>-0.22898266274124249</v>
      </c>
      <c r="N3420">
        <v>1.2209939999999999</v>
      </c>
      <c r="O3420">
        <v>-8.1409081453302751E-2</v>
      </c>
      <c r="P3420">
        <v>29909000</v>
      </c>
      <c r="Q3420">
        <v>18512000</v>
      </c>
      <c r="R3420">
        <v>1.62</v>
      </c>
      <c r="S3420">
        <v>30.988</v>
      </c>
      <c r="T3420">
        <v>6.0140000000000002</v>
      </c>
      <c r="U3420">
        <v>16.410799999999998</v>
      </c>
      <c r="V3420">
        <f t="shared" si="441"/>
        <v>2.3528947797186786</v>
      </c>
      <c r="AC3420">
        <v>1.2549999999999999</v>
      </c>
      <c r="AD3420">
        <v>1.19</v>
      </c>
      <c r="AH3420" s="85">
        <f>IF(AND(M3420&lt;Variables!$G$6,M3420&gt;Variables!$G$5),0,1)</f>
        <v>1</v>
      </c>
      <c r="AI3420" s="85">
        <f t="shared" si="440"/>
        <v>0</v>
      </c>
      <c r="AJ3420" s="85">
        <f>IF(I3420&gt;Variables!$G$7,0,1)</f>
        <v>1</v>
      </c>
      <c r="AK3420" s="85">
        <f>IF(F3420&gt;Variables!$G$8,0,1)</f>
        <v>1</v>
      </c>
      <c r="AL3420" s="85">
        <f>IF(G3420&gt;Variables!$G$9,0,1)</f>
        <v>1</v>
      </c>
      <c r="AM3420" s="85">
        <f>IF(AND(K3420&gt;Variables!$G$10,K3420&lt;Variables!$G$11),0,1)</f>
        <v>1</v>
      </c>
      <c r="AN3420" s="103">
        <f>IF(H3420&lt;Variables!$G$13,1,0)</f>
        <v>1</v>
      </c>
      <c r="AO3420" s="101">
        <f>IF(R3420&lt;Variables!$G$12,0,1)</f>
        <v>0</v>
      </c>
      <c r="AP3420" s="86">
        <f t="shared" si="438"/>
        <v>1</v>
      </c>
      <c r="AR3420">
        <v>1</v>
      </c>
      <c r="AS3420">
        <v>0</v>
      </c>
      <c r="AT3420">
        <v>0</v>
      </c>
      <c r="AU3420">
        <v>0</v>
      </c>
      <c r="BA3420">
        <v>2</v>
      </c>
    </row>
    <row r="3421" spans="3:53" ht="12.75" x14ac:dyDescent="0.2">
      <c r="C3421" t="s">
        <v>794</v>
      </c>
      <c r="D3421" t="s">
        <v>197</v>
      </c>
      <c r="E3421">
        <v>15.49</v>
      </c>
      <c r="F3421">
        <v>5.57</v>
      </c>
      <c r="G3421">
        <v>6.09</v>
      </c>
      <c r="H3421">
        <v>4450</v>
      </c>
      <c r="I3421">
        <v>-67.245000000000005</v>
      </c>
      <c r="J3421" t="s">
        <v>78</v>
      </c>
      <c r="K3421">
        <v>66.08</v>
      </c>
      <c r="L3421">
        <v>15.37473</v>
      </c>
      <c r="M3421">
        <v>0.81477853594827643</v>
      </c>
      <c r="N3421">
        <v>15.312632000000001</v>
      </c>
      <c r="O3421">
        <v>1.2236172070222759</v>
      </c>
      <c r="P3421">
        <v>10521000</v>
      </c>
      <c r="Q3421">
        <v>15700000</v>
      </c>
      <c r="R3421">
        <v>0.67</v>
      </c>
      <c r="S3421">
        <v>30.988</v>
      </c>
      <c r="T3421">
        <v>6.0140000000000002</v>
      </c>
      <c r="U3421">
        <v>16.410799999999998</v>
      </c>
      <c r="V3421">
        <f t="shared" si="441"/>
        <v>2.4745670250433012</v>
      </c>
      <c r="AC3421">
        <v>16.36</v>
      </c>
      <c r="AD3421">
        <v>15.49</v>
      </c>
      <c r="AH3421" s="85">
        <f>IF(AND(M3421&lt;Variables!$G$6,M3421&gt;Variables!$G$5),0,1)</f>
        <v>1</v>
      </c>
      <c r="AI3421" s="85">
        <f t="shared" si="440"/>
        <v>0</v>
      </c>
      <c r="AJ3421" s="85">
        <f>IF(I3421&gt;Variables!$G$7,0,1)</f>
        <v>1</v>
      </c>
      <c r="AK3421" s="85">
        <f>IF(F3421&gt;Variables!$G$8,0,1)</f>
        <v>1</v>
      </c>
      <c r="AL3421" s="85">
        <f>IF(G3421&gt;Variables!$G$9,0,1)</f>
        <v>1</v>
      </c>
      <c r="AM3421" s="85">
        <f>IF(AND(K3421&gt;Variables!$G$10,K3421&lt;Variables!$G$11),0,1)</f>
        <v>0</v>
      </c>
      <c r="AN3421" s="103">
        <f>IF(H3421&lt;Variables!$G$13,1,0)</f>
        <v>0</v>
      </c>
      <c r="AO3421" s="101">
        <f>IF(R3421&lt;Variables!$G$12,0,1)</f>
        <v>0</v>
      </c>
      <c r="AP3421" s="86">
        <f t="shared" si="438"/>
        <v>1</v>
      </c>
      <c r="AR3421">
        <v>1</v>
      </c>
      <c r="AS3421">
        <v>0</v>
      </c>
      <c r="AT3421">
        <v>0</v>
      </c>
      <c r="AU3421">
        <v>0</v>
      </c>
      <c r="BA3421">
        <v>2</v>
      </c>
    </row>
    <row r="3422" spans="3:53" ht="12.75" x14ac:dyDescent="0.2">
      <c r="C3422" t="s">
        <v>794</v>
      </c>
      <c r="D3422" t="s">
        <v>735</v>
      </c>
      <c r="E3422">
        <v>3.29</v>
      </c>
      <c r="F3422">
        <v>30.71</v>
      </c>
      <c r="G3422">
        <v>-2.84</v>
      </c>
      <c r="H3422">
        <v>147.05000000000001</v>
      </c>
      <c r="I3422">
        <v>-11.983000000000001</v>
      </c>
      <c r="J3422" t="s">
        <v>76</v>
      </c>
      <c r="K3422">
        <v>44.94</v>
      </c>
      <c r="L3422">
        <v>3.2378300000000002</v>
      </c>
      <c r="M3422">
        <v>0.53029343727124911</v>
      </c>
      <c r="N3422">
        <v>3.379966</v>
      </c>
      <c r="O3422">
        <v>-3.6972561262450481</v>
      </c>
      <c r="P3422">
        <v>111690000</v>
      </c>
      <c r="Q3422">
        <v>2260000</v>
      </c>
      <c r="R3422">
        <v>49.42</v>
      </c>
      <c r="S3422">
        <v>30.988</v>
      </c>
      <c r="T3422">
        <v>6.0140000000000002</v>
      </c>
      <c r="U3422">
        <v>16.410799999999998</v>
      </c>
      <c r="V3422">
        <f t="shared" si="441"/>
        <v>2.3085400971119547</v>
      </c>
      <c r="AC3422">
        <v>3.88</v>
      </c>
      <c r="AD3422">
        <v>3.25</v>
      </c>
      <c r="AH3422" s="85">
        <f>IF(AND(M3422&lt;Variables!$G$6,M3422&gt;Variables!$G$5),0,1)</f>
        <v>1</v>
      </c>
      <c r="AI3422" s="85">
        <f t="shared" si="440"/>
        <v>1</v>
      </c>
      <c r="AJ3422" s="85">
        <f>IF(I3422&gt;Variables!$G$7,0,1)</f>
        <v>1</v>
      </c>
      <c r="AK3422" s="85">
        <f>IF(F3422&gt;Variables!$G$8,0,1)</f>
        <v>0</v>
      </c>
      <c r="AL3422" s="85">
        <f>IF(G3422&gt;Variables!$G$9,0,1)</f>
        <v>1</v>
      </c>
      <c r="AM3422" s="85">
        <f>IF(AND(K3422&gt;Variables!$G$10,K3422&lt;Variables!$G$11),0,1)</f>
        <v>1</v>
      </c>
      <c r="AN3422" s="103">
        <f>IF(H3422&lt;Variables!$G$13,1,0)</f>
        <v>1</v>
      </c>
      <c r="AO3422" s="101">
        <f>IF(R3422&lt;Variables!$G$12,0,1)</f>
        <v>1</v>
      </c>
      <c r="AP3422" s="86">
        <f t="shared" si="438"/>
        <v>0</v>
      </c>
      <c r="AR3422">
        <v>1</v>
      </c>
      <c r="AS3422">
        <v>0</v>
      </c>
      <c r="AT3422">
        <v>0</v>
      </c>
      <c r="AU3422">
        <v>0</v>
      </c>
      <c r="BA3422">
        <v>2</v>
      </c>
    </row>
    <row r="3423" spans="3:53" ht="12.75" x14ac:dyDescent="0.2">
      <c r="C3423" s="182" t="s">
        <v>794</v>
      </c>
      <c r="D3423" s="182" t="s">
        <v>741</v>
      </c>
      <c r="E3423" s="182">
        <v>11.97</v>
      </c>
      <c r="F3423" s="182">
        <v>30.11</v>
      </c>
      <c r="G3423" s="182">
        <v>3.92</v>
      </c>
      <c r="H3423" s="182">
        <v>204.42</v>
      </c>
      <c r="I3423" s="182">
        <v>11.548999999999999</v>
      </c>
      <c r="J3423" s="182" t="s">
        <v>76</v>
      </c>
      <c r="K3423" s="182">
        <v>74.569999999999993</v>
      </c>
      <c r="L3423" s="182">
        <v>11.9475</v>
      </c>
      <c r="M3423" s="182">
        <v>0.23017367650137391</v>
      </c>
      <c r="N3423" s="182">
        <v>11.93370416666667</v>
      </c>
      <c r="O3423" s="182">
        <v>0.3460437158202796</v>
      </c>
      <c r="P3423" s="182">
        <v>2630000</v>
      </c>
      <c r="Q3423" s="182">
        <v>83360</v>
      </c>
      <c r="R3423" s="182">
        <v>31.55</v>
      </c>
      <c r="S3423" s="182">
        <v>30.988</v>
      </c>
      <c r="T3423" s="182">
        <v>6.0140000000000002</v>
      </c>
      <c r="U3423" s="182">
        <v>16.410799999999998</v>
      </c>
      <c r="V3423" s="182">
        <f t="shared" si="441"/>
        <v>2.5992279838459913</v>
      </c>
      <c r="W3423" s="93"/>
      <c r="X3423" s="93"/>
      <c r="Y3423" s="93"/>
      <c r="Z3423" s="93"/>
      <c r="AA3423" s="93"/>
      <c r="AC3423">
        <v>12</v>
      </c>
      <c r="AD3423">
        <v>11.87</v>
      </c>
      <c r="AH3423" s="85">
        <f>IF(AND(M3423&lt;Variables!$G$6,M3423&gt;Variables!$G$5),0,1)</f>
        <v>1</v>
      </c>
      <c r="AI3423" s="85">
        <f t="shared" si="440"/>
        <v>0</v>
      </c>
      <c r="AJ3423" s="85">
        <f>IF(I3423&gt;Variables!$G$7,0,1)</f>
        <v>0</v>
      </c>
      <c r="AK3423" s="85">
        <f>IF(F3423&gt;Variables!$G$8,0,1)</f>
        <v>0</v>
      </c>
      <c r="AL3423" s="85">
        <f>IF(G3423&gt;Variables!$G$9,0,1)</f>
        <v>1</v>
      </c>
      <c r="AM3423" s="85">
        <f>IF(AND(K3423&gt;Variables!$G$10,K3423&lt;Variables!$G$11),0,1)</f>
        <v>0</v>
      </c>
      <c r="AN3423" s="103">
        <f>IF(H3423&lt;Variables!$G$13,1,0)</f>
        <v>1</v>
      </c>
      <c r="AO3423" s="101">
        <f>IF(R3423&lt;Variables!$G$12,0,1)</f>
        <v>1</v>
      </c>
      <c r="AP3423" s="86">
        <f t="shared" si="438"/>
        <v>0</v>
      </c>
      <c r="AR3423">
        <v>0</v>
      </c>
      <c r="AS3423">
        <v>0</v>
      </c>
      <c r="AT3423">
        <v>0</v>
      </c>
      <c r="AU3423">
        <v>1</v>
      </c>
      <c r="BA3423">
        <v>-0.35</v>
      </c>
    </row>
    <row r="3424" spans="3:53" ht="12.75" x14ac:dyDescent="0.2">
      <c r="C3424" t="s">
        <v>794</v>
      </c>
      <c r="D3424" t="s">
        <v>775</v>
      </c>
      <c r="E3424">
        <v>51.9</v>
      </c>
      <c r="F3424">
        <v>29.95</v>
      </c>
      <c r="G3424">
        <v>30.46</v>
      </c>
      <c r="H3424">
        <v>90.25</v>
      </c>
      <c r="I3424">
        <v>-1.1180000000000001</v>
      </c>
      <c r="J3424" t="s">
        <v>76</v>
      </c>
      <c r="K3424">
        <v>54.88</v>
      </c>
      <c r="L3424">
        <v>50.926580000000001</v>
      </c>
      <c r="M3424">
        <v>1.911418359528555</v>
      </c>
      <c r="N3424">
        <v>50.586649999999992</v>
      </c>
      <c r="O3424">
        <v>2.5962383356083221</v>
      </c>
      <c r="P3424">
        <v>102100</v>
      </c>
      <c r="Q3424">
        <v>1280</v>
      </c>
      <c r="R3424">
        <v>79.77</v>
      </c>
      <c r="S3424">
        <v>30.988</v>
      </c>
      <c r="T3424">
        <v>6.0140000000000002</v>
      </c>
      <c r="U3424">
        <v>16.410799999999998</v>
      </c>
      <c r="V3424">
        <f t="shared" si="441"/>
        <v>2.3409214626873434</v>
      </c>
      <c r="AC3424">
        <v>55</v>
      </c>
      <c r="AD3424">
        <v>49.69</v>
      </c>
      <c r="AH3424" s="85">
        <f>IF(AND(M3424&lt;Variables!$G$6,M3424&gt;Variables!$G$5),0,1)</f>
        <v>1</v>
      </c>
      <c r="AI3424" s="85">
        <f t="shared" si="440"/>
        <v>0</v>
      </c>
      <c r="AJ3424" s="85">
        <f>IF(I3424&gt;Variables!$G$7,0,1)</f>
        <v>1</v>
      </c>
      <c r="AK3424" s="85">
        <f>IF(F3424&gt;Variables!$G$8,0,1)</f>
        <v>0</v>
      </c>
      <c r="AL3424" s="85">
        <f>IF(G3424&gt;Variables!$G$9,0,1)</f>
        <v>0</v>
      </c>
      <c r="AM3424" s="85">
        <f>IF(AND(K3424&gt;Variables!$G$10,K3424&lt;Variables!$G$11),0,1)</f>
        <v>0</v>
      </c>
      <c r="AN3424" s="103">
        <f>IF(H3424&lt;Variables!$G$13,1,0)</f>
        <v>1</v>
      </c>
      <c r="AO3424" s="101">
        <f>IF(R3424&lt;Variables!$G$12,0,1)</f>
        <v>1</v>
      </c>
      <c r="AP3424" s="86">
        <f t="shared" si="438"/>
        <v>0</v>
      </c>
      <c r="AR3424">
        <v>0</v>
      </c>
      <c r="AS3424">
        <v>0</v>
      </c>
      <c r="AT3424">
        <v>1</v>
      </c>
      <c r="AU3424">
        <v>0</v>
      </c>
      <c r="BA3424">
        <v>-2.25</v>
      </c>
    </row>
    <row r="3425" spans="3:53" ht="12.75" x14ac:dyDescent="0.2">
      <c r="C3425" t="s">
        <v>794</v>
      </c>
      <c r="D3425" t="s">
        <v>273</v>
      </c>
      <c r="E3425">
        <v>5.82</v>
      </c>
      <c r="F3425">
        <v>9.98</v>
      </c>
      <c r="G3425">
        <v>8.15</v>
      </c>
      <c r="H3425">
        <v>2600</v>
      </c>
      <c r="I3425">
        <v>5.5369999999999999</v>
      </c>
      <c r="J3425" t="s">
        <v>76</v>
      </c>
      <c r="K3425">
        <v>86.14</v>
      </c>
      <c r="L3425">
        <v>5.783785</v>
      </c>
      <c r="M3425">
        <v>0.97194138440484745</v>
      </c>
      <c r="N3425">
        <v>5.7415120000000002</v>
      </c>
      <c r="O3425">
        <v>1.7153669625701331</v>
      </c>
      <c r="P3425">
        <v>1579000</v>
      </c>
      <c r="Q3425">
        <v>2147000</v>
      </c>
      <c r="R3425">
        <v>0.74</v>
      </c>
      <c r="S3425">
        <v>30.988</v>
      </c>
      <c r="T3425">
        <v>6.0140000000000002</v>
      </c>
      <c r="U3425">
        <v>16.410799999999998</v>
      </c>
      <c r="V3425">
        <f t="shared" si="441"/>
        <v>2.6146961468111281</v>
      </c>
      <c r="AC3425">
        <v>6.09</v>
      </c>
      <c r="AD3425">
        <v>5.82</v>
      </c>
      <c r="AH3425" s="85">
        <f>IF(AND(M3425&lt;Variables!$G$6,M3425&gt;Variables!$G$5),0,1)</f>
        <v>1</v>
      </c>
      <c r="AI3425" s="85">
        <f t="shared" si="440"/>
        <v>0</v>
      </c>
      <c r="AJ3425" s="85">
        <f>IF(I3425&gt;Variables!$G$7,0,1)</f>
        <v>0</v>
      </c>
      <c r="AK3425" s="85">
        <f>IF(F3425&gt;Variables!$G$8,0,1)</f>
        <v>0</v>
      </c>
      <c r="AL3425" s="85">
        <f>IF(G3425&gt;Variables!$G$9,0,1)</f>
        <v>1</v>
      </c>
      <c r="AM3425" s="85">
        <f>IF(AND(K3425&gt;Variables!$G$10,K3425&lt;Variables!$G$11),0,1)</f>
        <v>1</v>
      </c>
      <c r="AN3425" s="103">
        <f>IF(H3425&lt;Variables!$G$13,1,0)</f>
        <v>0</v>
      </c>
      <c r="AO3425" s="101">
        <f>IF(R3425&lt;Variables!$G$12,0,1)</f>
        <v>0</v>
      </c>
      <c r="AP3425" s="86">
        <f t="shared" si="438"/>
        <v>0</v>
      </c>
      <c r="AR3425">
        <v>1</v>
      </c>
      <c r="AS3425">
        <v>0</v>
      </c>
      <c r="AT3425">
        <v>0</v>
      </c>
      <c r="AU3425">
        <v>0</v>
      </c>
      <c r="BA3425">
        <v>1.77</v>
      </c>
    </row>
    <row r="3426" spans="3:53" ht="12.75" x14ac:dyDescent="0.2">
      <c r="C3426" t="s">
        <v>794</v>
      </c>
      <c r="D3426" t="s">
        <v>743</v>
      </c>
      <c r="E3426">
        <v>58.96</v>
      </c>
      <c r="F3426">
        <v>8.42</v>
      </c>
      <c r="G3426">
        <v>1.69</v>
      </c>
      <c r="H3426">
        <v>8440</v>
      </c>
      <c r="I3426">
        <v>-0.376</v>
      </c>
      <c r="J3426" t="s">
        <v>78</v>
      </c>
      <c r="K3426">
        <v>43.58</v>
      </c>
      <c r="L3426">
        <v>59.093564999999998</v>
      </c>
      <c r="M3426">
        <v>-0.27678986705235742</v>
      </c>
      <c r="N3426">
        <v>58.936723999999998</v>
      </c>
      <c r="O3426">
        <v>-1.1408845866625361E-2</v>
      </c>
      <c r="P3426">
        <v>3348000</v>
      </c>
      <c r="Q3426">
        <v>1356000</v>
      </c>
      <c r="R3426">
        <v>2.4700000000000002</v>
      </c>
      <c r="S3426">
        <v>30.988</v>
      </c>
      <c r="T3426">
        <v>6.0140000000000002</v>
      </c>
      <c r="U3426">
        <v>16.410799999999998</v>
      </c>
      <c r="V3426">
        <f t="shared" si="441"/>
        <v>2.3025533866899384</v>
      </c>
      <c r="AC3426">
        <v>59.25</v>
      </c>
      <c r="AD3426">
        <v>58.25</v>
      </c>
      <c r="AH3426" s="85">
        <f>IF(AND(M3426&lt;Variables!$G$6,M3426&gt;Variables!$G$5),0,1)</f>
        <v>1</v>
      </c>
      <c r="AI3426" s="85">
        <f t="shared" si="440"/>
        <v>0</v>
      </c>
      <c r="AJ3426" s="85">
        <f>IF(I3426&gt;Variables!$G$7,0,1)</f>
        <v>1</v>
      </c>
      <c r="AK3426" s="85">
        <f>IF(F3426&gt;Variables!$G$8,0,1)</f>
        <v>1</v>
      </c>
      <c r="AL3426" s="85">
        <f>IF(G3426&gt;Variables!$G$9,0,1)</f>
        <v>1</v>
      </c>
      <c r="AM3426" s="85">
        <f>IF(AND(K3426&gt;Variables!$G$10,K3426&lt;Variables!$G$11),0,1)</f>
        <v>1</v>
      </c>
      <c r="AN3426" s="103">
        <f>IF(H3426&lt;Variables!$G$13,1,0)</f>
        <v>0</v>
      </c>
      <c r="AO3426" s="101">
        <f>IF(R3426&lt;Variables!$G$12,0,1)</f>
        <v>1</v>
      </c>
      <c r="AP3426" s="86">
        <f t="shared" si="438"/>
        <v>1</v>
      </c>
      <c r="AR3426">
        <v>0</v>
      </c>
      <c r="AS3426">
        <v>0</v>
      </c>
      <c r="AT3426">
        <v>1</v>
      </c>
      <c r="AU3426">
        <v>0</v>
      </c>
      <c r="BA3426">
        <v>-1.1399999999999999</v>
      </c>
    </row>
    <row r="3427" spans="3:53" ht="12.75" x14ac:dyDescent="0.2">
      <c r="C3427" t="s">
        <v>794</v>
      </c>
      <c r="D3427" t="s">
        <v>306</v>
      </c>
      <c r="E3427">
        <v>24.82</v>
      </c>
      <c r="F3427">
        <v>5.78</v>
      </c>
      <c r="G3427">
        <v>8.15</v>
      </c>
      <c r="H3427">
        <v>8230</v>
      </c>
      <c r="I3427">
        <v>-15.914</v>
      </c>
      <c r="J3427" t="s">
        <v>76</v>
      </c>
      <c r="K3427">
        <v>52.74</v>
      </c>
      <c r="L3427">
        <v>24.83014</v>
      </c>
      <c r="M3427">
        <v>-4.0837466079530017E-2</v>
      </c>
      <c r="N3427">
        <v>24.670044000000001</v>
      </c>
      <c r="O3427">
        <v>0.60784650404351104</v>
      </c>
      <c r="P3427">
        <v>7979000</v>
      </c>
      <c r="Q3427">
        <v>5849000</v>
      </c>
      <c r="R3427">
        <v>1.36</v>
      </c>
      <c r="S3427">
        <v>30.988</v>
      </c>
      <c r="T3427">
        <v>6.0140000000000002</v>
      </c>
      <c r="U3427">
        <v>16.410799999999998</v>
      </c>
      <c r="V3427">
        <f t="shared" si="441"/>
        <v>2.3967713258876508</v>
      </c>
      <c r="AC3427">
        <v>25.1</v>
      </c>
      <c r="AD3427">
        <v>24.164000000000001</v>
      </c>
      <c r="AH3427" s="85">
        <f>IF(AND(M3427&lt;Variables!$G$6,M3427&gt;Variables!$G$5),0,1)</f>
        <v>1</v>
      </c>
      <c r="AI3427" s="85">
        <f t="shared" si="440"/>
        <v>0</v>
      </c>
      <c r="AJ3427" s="85">
        <f>IF(I3427&gt;Variables!$G$7,0,1)</f>
        <v>1</v>
      </c>
      <c r="AK3427" s="85">
        <f>IF(F3427&gt;Variables!$G$8,0,1)</f>
        <v>1</v>
      </c>
      <c r="AL3427" s="85">
        <f>IF(G3427&gt;Variables!$G$9,0,1)</f>
        <v>1</v>
      </c>
      <c r="AM3427" s="85">
        <f>IF(AND(K3427&gt;Variables!$G$10,K3427&lt;Variables!$G$11),0,1)</f>
        <v>0</v>
      </c>
      <c r="AN3427" s="103">
        <f>IF(H3427&lt;Variables!$G$13,1,0)</f>
        <v>0</v>
      </c>
      <c r="AO3427" s="101">
        <f>IF(R3427&lt;Variables!$G$12,0,1)</f>
        <v>0</v>
      </c>
      <c r="AP3427" s="86">
        <f t="shared" si="438"/>
        <v>0</v>
      </c>
      <c r="AR3427">
        <v>0</v>
      </c>
      <c r="AS3427">
        <v>0</v>
      </c>
      <c r="AT3427">
        <v>0</v>
      </c>
      <c r="AU3427">
        <v>1</v>
      </c>
      <c r="BA3427">
        <v>-0.18</v>
      </c>
    </row>
    <row r="3428" spans="3:53" ht="12.75" x14ac:dyDescent="0.2">
      <c r="C3428" t="s">
        <v>794</v>
      </c>
      <c r="D3428" t="s">
        <v>784</v>
      </c>
      <c r="E3428">
        <v>5.67</v>
      </c>
      <c r="F3428">
        <v>7.01</v>
      </c>
      <c r="G3428">
        <v>0.71</v>
      </c>
      <c r="H3428">
        <v>-99999</v>
      </c>
      <c r="I3428">
        <v>-0.255</v>
      </c>
      <c r="J3428" t="s">
        <v>76</v>
      </c>
      <c r="K3428">
        <v>65.569999999999993</v>
      </c>
      <c r="L3428">
        <v>5.6749999999999998</v>
      </c>
      <c r="M3428">
        <v>0</v>
      </c>
      <c r="N3428">
        <v>5.668333333333333</v>
      </c>
      <c r="O3428">
        <v>0.11761246692149641</v>
      </c>
      <c r="P3428">
        <v>20203</v>
      </c>
      <c r="Q3428">
        <v>68789</v>
      </c>
      <c r="R3428">
        <v>0.28999999999999998</v>
      </c>
      <c r="S3428">
        <v>30.988</v>
      </c>
      <c r="T3428">
        <v>6.0140000000000002</v>
      </c>
      <c r="U3428">
        <v>16.410799999999998</v>
      </c>
      <c r="V3428">
        <f t="shared" si="441"/>
        <v>2.5283052000000001</v>
      </c>
      <c r="AC3428">
        <v>5.71</v>
      </c>
      <c r="AD3428">
        <v>5.65</v>
      </c>
      <c r="AH3428" s="85">
        <f>IF(AND(M3428&lt;Variables!$G$6,M3428&gt;Variables!$G$5),0,1)</f>
        <v>1</v>
      </c>
      <c r="AI3428" s="85">
        <f t="shared" si="440"/>
        <v>0</v>
      </c>
      <c r="AJ3428" s="85">
        <f>IF(I3428&gt;Variables!$G$7,0,1)</f>
        <v>1</v>
      </c>
      <c r="AK3428" s="85">
        <f>IF(F3428&gt;Variables!$G$8,0,1)</f>
        <v>1</v>
      </c>
      <c r="AL3428" s="85">
        <f>IF(G3428&gt;Variables!$G$9,0,1)</f>
        <v>1</v>
      </c>
      <c r="AM3428" s="85">
        <f>IF(AND(K3428&gt;Variables!$G$10,K3428&lt;Variables!$G$11),0,1)</f>
        <v>0</v>
      </c>
      <c r="AN3428" s="103">
        <f>IF(H3428&lt;Variables!$G$13,1,0)</f>
        <v>1</v>
      </c>
      <c r="AO3428" s="101">
        <f>IF(R3428&lt;Variables!$G$12,0,1)</f>
        <v>0</v>
      </c>
      <c r="AP3428" s="86">
        <f t="shared" si="438"/>
        <v>0</v>
      </c>
      <c r="AR3428">
        <v>0</v>
      </c>
      <c r="AS3428">
        <v>0</v>
      </c>
      <c r="AT3428">
        <v>0</v>
      </c>
      <c r="AU3428">
        <v>0</v>
      </c>
      <c r="BA3428">
        <v>0</v>
      </c>
    </row>
    <row r="3429" spans="3:53" ht="12.75" x14ac:dyDescent="0.2">
      <c r="C3429" t="s">
        <v>794</v>
      </c>
      <c r="D3429" t="s">
        <v>742</v>
      </c>
      <c r="E3429">
        <v>126.98</v>
      </c>
      <c r="F3429">
        <v>7.67</v>
      </c>
      <c r="G3429">
        <v>-2.0299999999999998</v>
      </c>
      <c r="H3429">
        <v>10630</v>
      </c>
      <c r="I3429">
        <v>-0.03</v>
      </c>
      <c r="J3429" t="s">
        <v>78</v>
      </c>
      <c r="K3429">
        <v>58.37</v>
      </c>
      <c r="L3429">
        <v>126.89425</v>
      </c>
      <c r="M3429">
        <v>2.0292487642259559E-2</v>
      </c>
      <c r="N3429">
        <v>126.03389799999999</v>
      </c>
      <c r="O3429">
        <v>0.70306640837213008</v>
      </c>
      <c r="P3429">
        <v>1763000</v>
      </c>
      <c r="Q3429">
        <v>1112000</v>
      </c>
      <c r="R3429">
        <v>1.59</v>
      </c>
      <c r="S3429">
        <v>30.988</v>
      </c>
      <c r="T3429">
        <v>6.0140000000000002</v>
      </c>
      <c r="U3429">
        <v>16.410799999999998</v>
      </c>
      <c r="V3429">
        <f t="shared" si="441"/>
        <v>2.4526950739462197</v>
      </c>
      <c r="AC3429">
        <v>130.02000000000001</v>
      </c>
      <c r="AD3429">
        <v>126.76</v>
      </c>
      <c r="AH3429" s="85">
        <f>IF(AND(M3429&lt;Variables!$G$6,M3429&gt;Variables!$G$5),0,1)</f>
        <v>1</v>
      </c>
      <c r="AI3429" s="85">
        <f t="shared" si="440"/>
        <v>0</v>
      </c>
      <c r="AJ3429" s="85">
        <f>IF(I3429&gt;Variables!$G$7,0,1)</f>
        <v>1</v>
      </c>
      <c r="AK3429" s="85">
        <f>IF(F3429&gt;Variables!$G$8,0,1)</f>
        <v>1</v>
      </c>
      <c r="AL3429" s="85">
        <f>IF(G3429&gt;Variables!$G$9,0,1)</f>
        <v>1</v>
      </c>
      <c r="AM3429" s="85">
        <f>IF(AND(K3429&gt;Variables!$G$10,K3429&lt;Variables!$G$11),0,1)</f>
        <v>0</v>
      </c>
      <c r="AN3429" s="103">
        <f>IF(H3429&lt;Variables!$G$13,1,0)</f>
        <v>0</v>
      </c>
      <c r="AO3429" s="101">
        <f>IF(R3429&lt;Variables!$G$12,0,1)</f>
        <v>0</v>
      </c>
      <c r="AP3429" s="86">
        <f t="shared" si="438"/>
        <v>1</v>
      </c>
      <c r="AR3429">
        <v>1</v>
      </c>
      <c r="AS3429">
        <v>0</v>
      </c>
      <c r="AT3429">
        <v>0</v>
      </c>
      <c r="AU3429">
        <v>0</v>
      </c>
      <c r="BA3429">
        <v>1.21</v>
      </c>
    </row>
    <row r="3430" spans="3:53" ht="12.75" x14ac:dyDescent="0.2">
      <c r="C3430" t="s">
        <v>794</v>
      </c>
      <c r="D3430" t="s">
        <v>792</v>
      </c>
      <c r="E3430">
        <v>6.85</v>
      </c>
      <c r="F3430">
        <v>67.22</v>
      </c>
      <c r="G3430">
        <v>69.760000000000005</v>
      </c>
      <c r="H3430">
        <v>16.989999999999998</v>
      </c>
      <c r="I3430">
        <v>-1.294</v>
      </c>
      <c r="J3430" t="s">
        <v>78</v>
      </c>
      <c r="K3430">
        <v>56.44</v>
      </c>
      <c r="L3430">
        <v>7.12318125</v>
      </c>
      <c r="M3430">
        <v>-2.2908479269708328</v>
      </c>
      <c r="N3430">
        <v>6.240104761904762</v>
      </c>
      <c r="O3430">
        <v>11.53658897668079</v>
      </c>
      <c r="P3430">
        <v>11000000</v>
      </c>
      <c r="Q3430">
        <v>859500</v>
      </c>
      <c r="R3430">
        <v>12.8</v>
      </c>
      <c r="S3430">
        <v>30.988</v>
      </c>
      <c r="T3430">
        <v>6.0140000000000002</v>
      </c>
      <c r="U3430">
        <v>16.410799999999998</v>
      </c>
      <c r="V3430">
        <f t="shared" si="441"/>
        <v>2.5358872852575529</v>
      </c>
      <c r="AC3430">
        <v>7.0289999999999999</v>
      </c>
      <c r="AD3430">
        <v>5.53</v>
      </c>
      <c r="AH3430" s="85">
        <f>IF(AND(M3430&lt;Variables!$G$6,M3430&gt;Variables!$G$5),0,1)</f>
        <v>0</v>
      </c>
      <c r="AI3430" s="85">
        <f t="shared" si="440"/>
        <v>0</v>
      </c>
      <c r="AJ3430" s="85">
        <f>IF(I3430&gt;Variables!$G$7,0,1)</f>
        <v>1</v>
      </c>
      <c r="AK3430" s="85">
        <f>IF(F3430&gt;Variables!$G$8,0,1)</f>
        <v>0</v>
      </c>
      <c r="AL3430" s="85">
        <f>IF(G3430&gt;Variables!$G$9,0,1)</f>
        <v>0</v>
      </c>
      <c r="AM3430" s="85">
        <f>IF(AND(K3430&gt;Variables!$G$10,K3430&lt;Variables!$G$11),0,1)</f>
        <v>0</v>
      </c>
      <c r="AN3430" s="103">
        <f>IF(H3430&lt;Variables!$G$13,1,0)</f>
        <v>1</v>
      </c>
      <c r="AO3430" s="101">
        <f>IF(R3430&lt;Variables!$G$12,0,1)</f>
        <v>1</v>
      </c>
      <c r="AP3430" s="86">
        <f t="shared" si="438"/>
        <v>1</v>
      </c>
      <c r="AR3430">
        <v>1</v>
      </c>
      <c r="AS3430">
        <v>0</v>
      </c>
      <c r="AT3430">
        <v>0</v>
      </c>
      <c r="AU3430">
        <v>0</v>
      </c>
      <c r="BA3430">
        <v>2</v>
      </c>
    </row>
    <row r="3431" spans="3:53" ht="12.75" x14ac:dyDescent="0.2">
      <c r="C3431" t="s">
        <v>794</v>
      </c>
      <c r="D3431" t="s">
        <v>183</v>
      </c>
      <c r="E3431">
        <v>17.27</v>
      </c>
      <c r="F3431">
        <v>42.24</v>
      </c>
      <c r="G3431">
        <v>44.75</v>
      </c>
      <c r="H3431">
        <v>34.299999999999997</v>
      </c>
      <c r="I3431">
        <v>1402.5260000000001</v>
      </c>
      <c r="J3431" t="s">
        <v>78</v>
      </c>
      <c r="K3431">
        <v>45.16</v>
      </c>
      <c r="L3431">
        <v>17.555454999999998</v>
      </c>
      <c r="M3431">
        <v>-1.056395291378099</v>
      </c>
      <c r="N3431">
        <v>18.577458</v>
      </c>
      <c r="O3431">
        <v>-6.4995867572409303</v>
      </c>
      <c r="P3431">
        <v>21600000</v>
      </c>
      <c r="Q3431">
        <v>14840000</v>
      </c>
      <c r="R3431">
        <v>1.46</v>
      </c>
      <c r="S3431">
        <v>30.988</v>
      </c>
      <c r="T3431">
        <v>6.0140000000000002</v>
      </c>
      <c r="U3431">
        <v>16.410799999999998</v>
      </c>
      <c r="V3431">
        <f t="shared" si="441"/>
        <v>2.3295576687045711</v>
      </c>
      <c r="AC3431">
        <v>18.940000000000001</v>
      </c>
      <c r="AD3431">
        <v>14.81</v>
      </c>
      <c r="AH3431" s="85">
        <f>IF(AND(M3431&lt;Variables!$G$6,M3431&gt;Variables!$G$5),0,1)</f>
        <v>1</v>
      </c>
      <c r="AI3431" s="85">
        <f t="shared" si="440"/>
        <v>1</v>
      </c>
      <c r="AJ3431" s="85">
        <f>IF(I3431&gt;Variables!$G$7,0,1)</f>
        <v>0</v>
      </c>
      <c r="AK3431" s="85">
        <f>IF(F3431&gt;Variables!$G$8,0,1)</f>
        <v>0</v>
      </c>
      <c r="AL3431" s="85">
        <f>IF(G3431&gt;Variables!$G$9,0,1)</f>
        <v>0</v>
      </c>
      <c r="AM3431" s="85">
        <f>IF(AND(K3431&gt;Variables!$G$10,K3431&lt;Variables!$G$11),0,1)</f>
        <v>1</v>
      </c>
      <c r="AN3431" s="103">
        <f>IF(H3431&lt;Variables!$G$13,1,0)</f>
        <v>1</v>
      </c>
      <c r="AO3431" s="101">
        <f>IF(R3431&lt;Variables!$G$12,0,1)</f>
        <v>0</v>
      </c>
      <c r="AP3431" s="86">
        <f t="shared" si="438"/>
        <v>1</v>
      </c>
      <c r="AR3431">
        <v>0</v>
      </c>
      <c r="AS3431">
        <v>0</v>
      </c>
      <c r="AT3431">
        <v>1</v>
      </c>
      <c r="AU3431">
        <v>0</v>
      </c>
      <c r="BA3431">
        <v>-2.25</v>
      </c>
    </row>
    <row r="3432" spans="3:53" ht="12.75" x14ac:dyDescent="0.2">
      <c r="C3432" t="s">
        <v>794</v>
      </c>
      <c r="D3432" t="s">
        <v>763</v>
      </c>
      <c r="E3432">
        <v>29.95</v>
      </c>
      <c r="F3432">
        <v>24.51</v>
      </c>
      <c r="G3432">
        <v>16.760000000000002</v>
      </c>
      <c r="H3432">
        <v>727.98</v>
      </c>
      <c r="I3432">
        <v>316.82900000000001</v>
      </c>
      <c r="J3432" t="s">
        <v>78</v>
      </c>
      <c r="K3432">
        <v>44.43</v>
      </c>
      <c r="L3432">
        <v>30.20731000000001</v>
      </c>
      <c r="M3432">
        <v>-0.8518136835090826</v>
      </c>
      <c r="N3432">
        <v>30.087817999999999</v>
      </c>
      <c r="O3432">
        <v>-0.45805249154326472</v>
      </c>
      <c r="P3432">
        <v>1490000</v>
      </c>
      <c r="Q3432">
        <v>262270</v>
      </c>
      <c r="R3432">
        <v>5.68</v>
      </c>
      <c r="S3432">
        <v>30.988</v>
      </c>
      <c r="T3432">
        <v>6.0140000000000002</v>
      </c>
      <c r="U3432">
        <v>16.410799999999998</v>
      </c>
      <c r="V3432">
        <f t="shared" si="441"/>
        <v>2.3177395445681199</v>
      </c>
      <c r="AC3432">
        <v>30.69</v>
      </c>
      <c r="AD3432">
        <v>29.07</v>
      </c>
      <c r="AH3432" s="85">
        <f>IF(AND(M3432&lt;Variables!$G$6,M3432&gt;Variables!$G$5),0,1)</f>
        <v>1</v>
      </c>
      <c r="AI3432" s="85">
        <f t="shared" si="440"/>
        <v>0</v>
      </c>
      <c r="AJ3432" s="85">
        <f>IF(I3432&gt;Variables!$G$7,0,1)</f>
        <v>0</v>
      </c>
      <c r="AK3432" s="85">
        <f>IF(F3432&gt;Variables!$G$8,0,1)</f>
        <v>0</v>
      </c>
      <c r="AL3432" s="85">
        <f>IF(G3432&gt;Variables!$G$9,0,1)</f>
        <v>0</v>
      </c>
      <c r="AM3432" s="85">
        <f>IF(AND(K3432&gt;Variables!$G$10,K3432&lt;Variables!$G$11),0,1)</f>
        <v>1</v>
      </c>
      <c r="AN3432" s="103">
        <f>IF(H3432&lt;Variables!$G$13,1,0)</f>
        <v>1</v>
      </c>
      <c r="AO3432" s="101">
        <f>IF(R3432&lt;Variables!$G$12,0,1)</f>
        <v>1</v>
      </c>
      <c r="AP3432" s="86">
        <f t="shared" si="438"/>
        <v>1</v>
      </c>
      <c r="AR3432">
        <v>0</v>
      </c>
      <c r="AS3432">
        <v>0</v>
      </c>
      <c r="AT3432">
        <v>1</v>
      </c>
      <c r="AU3432">
        <v>0</v>
      </c>
      <c r="BA3432">
        <v>-1.18</v>
      </c>
    </row>
    <row r="3433" spans="3:53" ht="12.75" x14ac:dyDescent="0.2">
      <c r="C3433" t="s">
        <v>794</v>
      </c>
      <c r="D3433" t="s">
        <v>697</v>
      </c>
      <c r="E3433">
        <v>3.8</v>
      </c>
      <c r="F3433">
        <v>26.21</v>
      </c>
      <c r="G3433">
        <v>21.02</v>
      </c>
      <c r="H3433">
        <v>-99999</v>
      </c>
      <c r="I3433">
        <v>-21.855</v>
      </c>
      <c r="J3433" t="s">
        <v>78</v>
      </c>
      <c r="K3433">
        <v>50.83</v>
      </c>
      <c r="L3433">
        <v>3.7488888888888878</v>
      </c>
      <c r="M3433">
        <v>1.3633669235329109</v>
      </c>
      <c r="N3433">
        <v>3.7598124999999998</v>
      </c>
      <c r="O3433">
        <v>1.068869790714287</v>
      </c>
      <c r="P3433">
        <v>192354</v>
      </c>
      <c r="Q3433">
        <v>53701</v>
      </c>
      <c r="R3433">
        <v>3.58</v>
      </c>
      <c r="S3433">
        <v>30.988</v>
      </c>
      <c r="T3433">
        <v>6.0140000000000002</v>
      </c>
      <c r="U3433">
        <v>16.410799999999998</v>
      </c>
      <c r="V3433">
        <f t="shared" si="441"/>
        <v>2.3368832149377585</v>
      </c>
      <c r="AC3433">
        <v>4.42</v>
      </c>
      <c r="AD3433">
        <v>3.6</v>
      </c>
      <c r="AH3433" s="85">
        <f>IF(AND(M3433&lt;Variables!$G$6,M3433&gt;Variables!$G$5),0,1)</f>
        <v>1</v>
      </c>
      <c r="AI3433" s="85">
        <f t="shared" si="440"/>
        <v>1</v>
      </c>
      <c r="AJ3433" s="85">
        <f>IF(I3433&gt;Variables!$G$7,0,1)</f>
        <v>1</v>
      </c>
      <c r="AK3433" s="85">
        <f>IF(F3433&gt;Variables!$G$8,0,1)</f>
        <v>0</v>
      </c>
      <c r="AL3433" s="85">
        <f>IF(G3433&gt;Variables!$G$9,0,1)</f>
        <v>0</v>
      </c>
      <c r="AM3433" s="85">
        <f>IF(AND(K3433&gt;Variables!$G$10,K3433&lt;Variables!$G$11),0,1)</f>
        <v>0</v>
      </c>
      <c r="AN3433" s="103">
        <f>IF(H3433&lt;Variables!$G$13,1,0)</f>
        <v>1</v>
      </c>
      <c r="AO3433" s="101">
        <f>IF(R3433&lt;Variables!$G$12,0,1)</f>
        <v>1</v>
      </c>
      <c r="AP3433" s="86">
        <f t="shared" si="438"/>
        <v>1</v>
      </c>
      <c r="AR3433">
        <v>1</v>
      </c>
      <c r="AS3433">
        <v>0</v>
      </c>
      <c r="AT3433">
        <v>0</v>
      </c>
      <c r="AU3433">
        <v>0</v>
      </c>
      <c r="BA3433">
        <v>2</v>
      </c>
    </row>
    <row r="3434" spans="3:53" ht="12.75" x14ac:dyDescent="0.2">
      <c r="C3434" t="s">
        <v>794</v>
      </c>
      <c r="D3434" t="s">
        <v>749</v>
      </c>
      <c r="E3434">
        <v>15.86</v>
      </c>
      <c r="F3434">
        <v>6.74</v>
      </c>
      <c r="G3434">
        <v>4.8899999999999997</v>
      </c>
      <c r="H3434">
        <v>59870</v>
      </c>
      <c r="I3434">
        <v>0.77800000000000002</v>
      </c>
      <c r="J3434" t="s">
        <v>78</v>
      </c>
      <c r="K3434">
        <v>62.55</v>
      </c>
      <c r="L3434">
        <v>15.84047</v>
      </c>
      <c r="M3434">
        <v>0.31331141058314882</v>
      </c>
      <c r="N3434">
        <v>15.809913999999999</v>
      </c>
      <c r="O3434">
        <v>0.50718808464106391</v>
      </c>
      <c r="P3434">
        <v>105874000</v>
      </c>
      <c r="Q3434">
        <v>77372000</v>
      </c>
      <c r="R3434">
        <v>1.37</v>
      </c>
      <c r="S3434">
        <v>30.988</v>
      </c>
      <c r="T3434">
        <v>6.0140000000000002</v>
      </c>
      <c r="U3434">
        <v>16.410799999999998</v>
      </c>
      <c r="V3434">
        <f t="shared" si="441"/>
        <v>2.4775161192350978</v>
      </c>
      <c r="AC3434">
        <v>16.059999999999999</v>
      </c>
      <c r="AD3434">
        <v>15.82</v>
      </c>
      <c r="AH3434" s="85">
        <f>IF(AND(M3434&lt;Variables!$G$6,M3434&gt;Variables!$G$5),0,1)</f>
        <v>1</v>
      </c>
      <c r="AI3434" s="85">
        <f t="shared" si="440"/>
        <v>0</v>
      </c>
      <c r="AJ3434" s="85">
        <f>IF(I3434&gt;Variables!$G$7,0,1)</f>
        <v>0</v>
      </c>
      <c r="AK3434" s="85">
        <f>IF(F3434&gt;Variables!$G$8,0,1)</f>
        <v>1</v>
      </c>
      <c r="AL3434" s="85">
        <f>IF(G3434&gt;Variables!$G$9,0,1)</f>
        <v>1</v>
      </c>
      <c r="AM3434" s="85">
        <f>IF(AND(K3434&gt;Variables!$G$10,K3434&lt;Variables!$G$11),0,1)</f>
        <v>0</v>
      </c>
      <c r="AN3434" s="103">
        <f>IF(H3434&lt;Variables!$G$13,1,0)</f>
        <v>0</v>
      </c>
      <c r="AO3434" s="101">
        <f>IF(R3434&lt;Variables!$G$12,0,1)</f>
        <v>0</v>
      </c>
      <c r="AP3434" s="86">
        <f t="shared" si="438"/>
        <v>1</v>
      </c>
      <c r="AR3434">
        <v>0</v>
      </c>
      <c r="AS3434">
        <v>1</v>
      </c>
      <c r="AT3434">
        <v>0</v>
      </c>
      <c r="AU3434">
        <v>0</v>
      </c>
      <c r="BA3434">
        <v>0.53</v>
      </c>
    </row>
    <row r="3435" spans="3:53" ht="12.75" x14ac:dyDescent="0.2">
      <c r="C3435" t="s">
        <v>794</v>
      </c>
      <c r="D3435" t="s">
        <v>746</v>
      </c>
      <c r="E3435">
        <v>5.29</v>
      </c>
      <c r="F3435">
        <v>23.33</v>
      </c>
      <c r="G3435">
        <v>-7.49</v>
      </c>
      <c r="H3435">
        <v>1580</v>
      </c>
      <c r="I3435">
        <v>18.562999999999999</v>
      </c>
      <c r="J3435" t="s">
        <v>78</v>
      </c>
      <c r="K3435">
        <v>39.49</v>
      </c>
      <c r="L3435">
        <v>5.3611899999999997</v>
      </c>
      <c r="M3435">
        <v>-0.95296007043211339</v>
      </c>
      <c r="N3435">
        <v>5.3459880000000002</v>
      </c>
      <c r="O3435">
        <v>-0.67130715594572832</v>
      </c>
      <c r="P3435">
        <v>41020000</v>
      </c>
      <c r="Q3435">
        <v>17170000</v>
      </c>
      <c r="R3435">
        <v>2.39</v>
      </c>
      <c r="S3435">
        <v>30.988</v>
      </c>
      <c r="T3435">
        <v>6.0140000000000002</v>
      </c>
      <c r="U3435">
        <v>16.410799999999998</v>
      </c>
      <c r="V3435">
        <f t="shared" si="441"/>
        <v>2.2539682791686175</v>
      </c>
      <c r="AC3435">
        <v>5.5250000000000004</v>
      </c>
      <c r="AD3435">
        <v>5.18</v>
      </c>
      <c r="AH3435" s="85">
        <f>IF(AND(M3435&lt;Variables!$G$6,M3435&gt;Variables!$G$5),0,1)</f>
        <v>1</v>
      </c>
      <c r="AI3435" s="85">
        <f t="shared" si="440"/>
        <v>0</v>
      </c>
      <c r="AJ3435" s="85">
        <f>IF(I3435&gt;Variables!$G$7,0,1)</f>
        <v>0</v>
      </c>
      <c r="AK3435" s="85">
        <f>IF(F3435&gt;Variables!$G$8,0,1)</f>
        <v>0</v>
      </c>
      <c r="AL3435" s="85">
        <f>IF(G3435&gt;Variables!$G$9,0,1)</f>
        <v>1</v>
      </c>
      <c r="AM3435" s="85">
        <f>IF(AND(K3435&gt;Variables!$G$10,K3435&lt;Variables!$G$11),0,1)</f>
        <v>1</v>
      </c>
      <c r="AN3435" s="103">
        <f>IF(H3435&lt;Variables!$G$13,1,0)</f>
        <v>1</v>
      </c>
      <c r="AO3435" s="101">
        <f>IF(R3435&lt;Variables!$G$12,0,1)</f>
        <v>1</v>
      </c>
      <c r="AP3435" s="86">
        <f t="shared" si="438"/>
        <v>1</v>
      </c>
      <c r="AR3435">
        <v>1</v>
      </c>
      <c r="AS3435">
        <v>0</v>
      </c>
      <c r="AT3435">
        <v>0</v>
      </c>
      <c r="AU3435">
        <v>0</v>
      </c>
      <c r="BA3435">
        <v>1.0900000000000001</v>
      </c>
    </row>
    <row r="3436" spans="3:53" ht="12.75" x14ac:dyDescent="0.2">
      <c r="C3436" t="s">
        <v>794</v>
      </c>
      <c r="D3436" t="s">
        <v>791</v>
      </c>
      <c r="E3436">
        <v>2.81</v>
      </c>
      <c r="F3436">
        <v>18.62</v>
      </c>
      <c r="G3436">
        <v>13.25</v>
      </c>
      <c r="H3436">
        <v>127.79</v>
      </c>
      <c r="I3436">
        <v>30.675999999999998</v>
      </c>
      <c r="J3436" t="s">
        <v>78</v>
      </c>
      <c r="K3436">
        <v>50.6</v>
      </c>
      <c r="L3436">
        <v>2.855036842105263</v>
      </c>
      <c r="M3436">
        <v>-1.227194044873603</v>
      </c>
      <c r="N3436">
        <v>2.752329787234042</v>
      </c>
      <c r="O3436">
        <v>2.4586520510670029</v>
      </c>
      <c r="P3436">
        <v>3420000</v>
      </c>
      <c r="Q3436">
        <v>628440</v>
      </c>
      <c r="R3436">
        <v>5.44</v>
      </c>
      <c r="S3436">
        <v>30.988</v>
      </c>
      <c r="T3436">
        <v>6.0140000000000002</v>
      </c>
      <c r="U3436">
        <v>16.410799999999998</v>
      </c>
      <c r="V3436">
        <f t="shared" si="441"/>
        <v>2.4072495270076706</v>
      </c>
      <c r="AC3436">
        <v>3.04</v>
      </c>
      <c r="AD3436">
        <v>2.5499999999999998</v>
      </c>
      <c r="AH3436" s="85">
        <f>IF(AND(M3436&lt;Variables!$G$6,M3436&gt;Variables!$G$5),0,1)</f>
        <v>1</v>
      </c>
      <c r="AI3436" s="85">
        <f t="shared" si="440"/>
        <v>0</v>
      </c>
      <c r="AJ3436" s="85">
        <f>IF(I3436&gt;Variables!$G$7,0,1)</f>
        <v>0</v>
      </c>
      <c r="AK3436" s="85">
        <f>IF(F3436&gt;Variables!$G$8,0,1)</f>
        <v>0</v>
      </c>
      <c r="AL3436" s="85">
        <f>IF(G3436&gt;Variables!$G$9,0,1)</f>
        <v>0</v>
      </c>
      <c r="AM3436" s="85">
        <f>IF(AND(K3436&gt;Variables!$G$10,K3436&lt;Variables!$G$11),0,1)</f>
        <v>0</v>
      </c>
      <c r="AN3436" s="103">
        <f>IF(H3436&lt;Variables!$G$13,1,0)</f>
        <v>1</v>
      </c>
      <c r="AO3436" s="101">
        <f>IF(R3436&lt;Variables!$G$12,0,1)</f>
        <v>1</v>
      </c>
      <c r="AP3436" s="86">
        <f t="shared" si="438"/>
        <v>1</v>
      </c>
      <c r="AR3436">
        <v>1</v>
      </c>
      <c r="AS3436">
        <v>0</v>
      </c>
      <c r="AT3436">
        <v>0</v>
      </c>
      <c r="AU3436">
        <v>0</v>
      </c>
      <c r="BA3436">
        <v>0.54</v>
      </c>
    </row>
    <row r="3437" spans="3:53" ht="12.75" x14ac:dyDescent="0.2">
      <c r="C3437" t="s">
        <v>794</v>
      </c>
      <c r="D3437" t="s">
        <v>787</v>
      </c>
      <c r="E3437">
        <v>11.89</v>
      </c>
      <c r="F3437">
        <v>5.96</v>
      </c>
      <c r="G3437">
        <v>0.06</v>
      </c>
      <c r="H3437">
        <v>-99999</v>
      </c>
      <c r="I3437">
        <v>0</v>
      </c>
      <c r="J3437" t="s">
        <v>78</v>
      </c>
      <c r="K3437">
        <v>-99999</v>
      </c>
      <c r="L3437">
        <v>-99999</v>
      </c>
      <c r="M3437">
        <v>-99999</v>
      </c>
      <c r="N3437">
        <v>11.887499999999999</v>
      </c>
      <c r="O3437">
        <v>2.8180862250271919E-2</v>
      </c>
      <c r="P3437">
        <v>600000</v>
      </c>
      <c r="Q3437">
        <v>23400</v>
      </c>
      <c r="R3437">
        <v>25.64</v>
      </c>
      <c r="S3437">
        <v>30.988</v>
      </c>
      <c r="T3437">
        <v>6.0140000000000002</v>
      </c>
      <c r="U3437">
        <v>16.410799999999998</v>
      </c>
      <c r="V3437"/>
      <c r="AC3437">
        <v>-99999</v>
      </c>
      <c r="AD3437">
        <v>-99999</v>
      </c>
      <c r="AH3437" s="85">
        <f>IF(AND(M3437&lt;Variables!$G$6,M3437&gt;Variables!$G$5),0,1)</f>
        <v>1</v>
      </c>
      <c r="AI3437" s="85">
        <f t="shared" si="440"/>
        <v>1</v>
      </c>
      <c r="AJ3437" s="85">
        <f>IF(I3437&gt;Variables!$G$7,0,1)</f>
        <v>1</v>
      </c>
      <c r="AK3437" s="85">
        <f>IF(F3437&gt;Variables!$G$8,0,1)</f>
        <v>1</v>
      </c>
      <c r="AL3437" s="85">
        <f>IF(G3437&gt;Variables!$G$9,0,1)</f>
        <v>1</v>
      </c>
      <c r="AM3437" s="85">
        <f>IF(AND(K3437&gt;Variables!$G$10,K3437&lt;Variables!$G$11),0,1)</f>
        <v>1</v>
      </c>
      <c r="AN3437" s="103">
        <f>IF(H3437&lt;Variables!$G$13,1,0)</f>
        <v>1</v>
      </c>
      <c r="AO3437" s="101">
        <f>IF(R3437&lt;Variables!$G$12,0,1)</f>
        <v>1</v>
      </c>
      <c r="AP3437" s="86">
        <f t="shared" si="438"/>
        <v>1</v>
      </c>
      <c r="AR3437">
        <v>0</v>
      </c>
      <c r="AS3437">
        <v>0</v>
      </c>
      <c r="AT3437">
        <v>0</v>
      </c>
      <c r="AU3437">
        <v>0</v>
      </c>
      <c r="BA3437">
        <v>0</v>
      </c>
    </row>
    <row r="3438" spans="3:53" ht="12.75" x14ac:dyDescent="0.2">
      <c r="C3438" t="s">
        <v>794</v>
      </c>
      <c r="D3438" t="s">
        <v>769</v>
      </c>
      <c r="E3438">
        <v>42.17</v>
      </c>
      <c r="F3438">
        <v>6.5</v>
      </c>
      <c r="G3438">
        <v>3.45</v>
      </c>
      <c r="H3438">
        <v>-99999</v>
      </c>
      <c r="I3438">
        <v>443.06400000000002</v>
      </c>
      <c r="J3438" t="s">
        <v>78</v>
      </c>
      <c r="K3438">
        <v>72.72</v>
      </c>
      <c r="L3438">
        <v>-99999</v>
      </c>
      <c r="M3438">
        <v>-99999</v>
      </c>
      <c r="N3438">
        <v>41.609000000000002</v>
      </c>
      <c r="O3438">
        <v>0</v>
      </c>
      <c r="P3438">
        <v>221564</v>
      </c>
      <c r="Q3438">
        <v>192114</v>
      </c>
      <c r="R3438">
        <v>1.1499999999999999</v>
      </c>
      <c r="S3438">
        <v>30.988</v>
      </c>
      <c r="T3438">
        <v>6.0140000000000002</v>
      </c>
      <c r="U3438">
        <v>16.410799999999998</v>
      </c>
      <c r="V3438"/>
      <c r="AC3438">
        <v>42.74</v>
      </c>
      <c r="AD3438">
        <v>41.45</v>
      </c>
      <c r="AH3438" s="85">
        <f>IF(AND(M3438&lt;Variables!$G$6,M3438&gt;Variables!$G$5),0,1)</f>
        <v>1</v>
      </c>
      <c r="AI3438" s="85">
        <f t="shared" si="440"/>
        <v>1</v>
      </c>
      <c r="AJ3438" s="85">
        <f>IF(I3438&gt;Variables!$G$7,0,1)</f>
        <v>0</v>
      </c>
      <c r="AK3438" s="85">
        <f>IF(F3438&gt;Variables!$G$8,0,1)</f>
        <v>1</v>
      </c>
      <c r="AL3438" s="85">
        <f>IF(G3438&gt;Variables!$G$9,0,1)</f>
        <v>1</v>
      </c>
      <c r="AM3438" s="85">
        <f>IF(AND(K3438&gt;Variables!$G$10,K3438&lt;Variables!$G$11),0,1)</f>
        <v>0</v>
      </c>
      <c r="AN3438" s="103">
        <f>IF(H3438&lt;Variables!$G$13,1,0)</f>
        <v>1</v>
      </c>
      <c r="AO3438" s="101">
        <f>IF(R3438&lt;Variables!$G$12,0,1)</f>
        <v>0</v>
      </c>
      <c r="AP3438" s="86">
        <f t="shared" si="438"/>
        <v>1</v>
      </c>
      <c r="AR3438">
        <v>0</v>
      </c>
      <c r="AS3438">
        <v>0</v>
      </c>
      <c r="AT3438">
        <v>0</v>
      </c>
      <c r="AU3438">
        <v>0</v>
      </c>
      <c r="BA3438">
        <v>0</v>
      </c>
    </row>
    <row r="3439" spans="3:53" ht="12.75" x14ac:dyDescent="0.2">
      <c r="C3439" t="s">
        <v>794</v>
      </c>
      <c r="D3439" t="s">
        <v>463</v>
      </c>
      <c r="E3439">
        <v>86.4</v>
      </c>
      <c r="F3439">
        <v>7.17</v>
      </c>
      <c r="G3439">
        <v>5.31</v>
      </c>
      <c r="H3439">
        <v>2540</v>
      </c>
      <c r="I3439">
        <v>-14.173999999999999</v>
      </c>
      <c r="J3439" t="s">
        <v>78</v>
      </c>
      <c r="K3439">
        <v>34.369999999999997</v>
      </c>
      <c r="L3439">
        <v>87.284444444444432</v>
      </c>
      <c r="M3439">
        <v>-0.70395641325931491</v>
      </c>
      <c r="N3439">
        <v>87.709618181818186</v>
      </c>
      <c r="O3439">
        <v>-1.185295527866854</v>
      </c>
      <c r="P3439">
        <v>119073</v>
      </c>
      <c r="Q3439">
        <v>197425</v>
      </c>
      <c r="R3439">
        <v>0.6</v>
      </c>
      <c r="S3439">
        <v>30.988</v>
      </c>
      <c r="T3439">
        <v>6.0140000000000002</v>
      </c>
      <c r="U3439">
        <v>16.410799999999998</v>
      </c>
      <c r="V3439">
        <f t="shared" ref="V3439:V3445" si="442">1.849 + (0.01036 * K3439) + (0.1184 * M3439) - (0.002888 * K3439 * M3439)</f>
        <v>2.1915998684658082</v>
      </c>
      <c r="AC3439">
        <v>89.06</v>
      </c>
      <c r="AD3439">
        <v>85.55</v>
      </c>
      <c r="AH3439" s="85">
        <f>IF(AND(M3439&lt;Variables!$G$6,M3439&gt;Variables!$G$5),0,1)</f>
        <v>1</v>
      </c>
      <c r="AI3439" s="85">
        <f t="shared" si="440"/>
        <v>1</v>
      </c>
      <c r="AJ3439" s="85">
        <f>IF(I3439&gt;Variables!$G$7,0,1)</f>
        <v>1</v>
      </c>
      <c r="AK3439" s="85">
        <f>IF(F3439&gt;Variables!$G$8,0,1)</f>
        <v>1</v>
      </c>
      <c r="AL3439" s="85">
        <f>IF(G3439&gt;Variables!$G$9,0,1)</f>
        <v>1</v>
      </c>
      <c r="AM3439" s="85">
        <f>IF(AND(K3439&gt;Variables!$G$10,K3439&lt;Variables!$G$11),0,1)</f>
        <v>1</v>
      </c>
      <c r="AN3439" s="103">
        <f>IF(H3439&lt;Variables!$G$13,1,0)</f>
        <v>0</v>
      </c>
      <c r="AO3439" s="101">
        <f>IF(R3439&lt;Variables!$G$12,0,1)</f>
        <v>0</v>
      </c>
      <c r="AP3439" s="86">
        <f t="shared" ref="AP3439:AP3502" si="443">IF(J3439="Pass", 0,1)</f>
        <v>1</v>
      </c>
      <c r="AR3439">
        <v>1</v>
      </c>
      <c r="AS3439">
        <v>0</v>
      </c>
      <c r="AT3439">
        <v>0</v>
      </c>
      <c r="AU3439">
        <v>0</v>
      </c>
      <c r="BA3439">
        <v>2</v>
      </c>
    </row>
    <row r="3440" spans="3:53" ht="12.75" x14ac:dyDescent="0.2">
      <c r="C3440" t="s">
        <v>795</v>
      </c>
      <c r="D3440" t="s">
        <v>383</v>
      </c>
      <c r="E3440">
        <v>1.24</v>
      </c>
      <c r="F3440">
        <v>5.6</v>
      </c>
      <c r="G3440">
        <v>-0.6</v>
      </c>
      <c r="H3440">
        <v>2070</v>
      </c>
      <c r="I3440">
        <v>-3.2029999999999998</v>
      </c>
      <c r="J3440" t="s">
        <v>78</v>
      </c>
      <c r="K3440">
        <v>61.51</v>
      </c>
      <c r="L3440">
        <v>1.22332</v>
      </c>
      <c r="M3440">
        <v>0.75041689827679936</v>
      </c>
      <c r="N3440">
        <v>1.2212400000000001</v>
      </c>
      <c r="O3440">
        <v>0.92201369100257324</v>
      </c>
      <c r="P3440">
        <v>30116000</v>
      </c>
      <c r="Q3440">
        <v>18512000</v>
      </c>
      <c r="R3440">
        <v>1.63</v>
      </c>
      <c r="S3440">
        <v>30.557000000000009</v>
      </c>
      <c r="T3440">
        <v>5.7369999999999992</v>
      </c>
      <c r="U3440">
        <v>15.9908</v>
      </c>
      <c r="V3440">
        <f t="shared" si="442"/>
        <v>2.4417882425792121</v>
      </c>
      <c r="AC3440">
        <v>1.2549999999999999</v>
      </c>
      <c r="AD3440">
        <v>1.19</v>
      </c>
      <c r="AH3440" s="85">
        <f>IF(AND(M3440&lt;Variables!$G$6,M3440&gt;Variables!$G$5),0,1)</f>
        <v>1</v>
      </c>
      <c r="AI3440" s="85">
        <f t="shared" si="440"/>
        <v>0</v>
      </c>
      <c r="AJ3440" s="85">
        <f>IF(I3440&gt;Variables!$G$7,0,1)</f>
        <v>1</v>
      </c>
      <c r="AK3440" s="85">
        <f>IF(F3440&gt;Variables!$G$8,0,1)</f>
        <v>1</v>
      </c>
      <c r="AL3440" s="85">
        <f>IF(G3440&gt;Variables!$G$9,0,1)</f>
        <v>1</v>
      </c>
      <c r="AM3440" s="85">
        <f>IF(AND(K3440&gt;Variables!$G$10,K3440&lt;Variables!$G$11),0,1)</f>
        <v>0</v>
      </c>
      <c r="AN3440" s="103">
        <f>IF(H3440&lt;Variables!$G$13,1,0)</f>
        <v>1</v>
      </c>
      <c r="AO3440" s="101">
        <f>IF(R3440&lt;Variables!$G$12,0,1)</f>
        <v>0</v>
      </c>
      <c r="AP3440" s="86">
        <f t="shared" si="443"/>
        <v>1</v>
      </c>
      <c r="AR3440">
        <v>0</v>
      </c>
      <c r="AS3440">
        <v>0</v>
      </c>
      <c r="AT3440">
        <v>0</v>
      </c>
      <c r="AU3440">
        <v>1</v>
      </c>
      <c r="BA3440">
        <v>-0.06</v>
      </c>
    </row>
    <row r="3441" spans="3:53" ht="12.75" x14ac:dyDescent="0.2">
      <c r="C3441" t="s">
        <v>795</v>
      </c>
      <c r="D3441" t="s">
        <v>183</v>
      </c>
      <c r="E3441">
        <v>17.7</v>
      </c>
      <c r="F3441">
        <v>37.96</v>
      </c>
      <c r="G3441">
        <v>44.42</v>
      </c>
      <c r="H3441">
        <v>34.299999999999997</v>
      </c>
      <c r="I3441">
        <v>1402.376</v>
      </c>
      <c r="J3441" t="s">
        <v>78</v>
      </c>
      <c r="K3441">
        <v>47.06</v>
      </c>
      <c r="L3441">
        <v>17.436645000000009</v>
      </c>
      <c r="M3441">
        <v>-0.61161421821690698</v>
      </c>
      <c r="N3441">
        <v>18.405138000000001</v>
      </c>
      <c r="O3441">
        <v>-5.8415101261397906</v>
      </c>
      <c r="P3441">
        <v>21870000</v>
      </c>
      <c r="Q3441">
        <v>14840000</v>
      </c>
      <c r="R3441">
        <v>1.47</v>
      </c>
      <c r="S3441">
        <v>30.557000000000009</v>
      </c>
      <c r="T3441">
        <v>5.7369999999999992</v>
      </c>
      <c r="U3441">
        <v>15.9908</v>
      </c>
      <c r="V3441">
        <f t="shared" si="442"/>
        <v>2.3472505245987407</v>
      </c>
      <c r="AC3441">
        <v>18.940000000000001</v>
      </c>
      <c r="AD3441">
        <v>14.81</v>
      </c>
      <c r="AH3441" s="85">
        <f>IF(AND(M3441&lt;Variables!$G$6,M3441&gt;Variables!$G$5),0,1)</f>
        <v>1</v>
      </c>
      <c r="AI3441" s="85">
        <f t="shared" si="440"/>
        <v>1</v>
      </c>
      <c r="AJ3441" s="85">
        <f>IF(I3441&gt;Variables!$G$7,0,1)</f>
        <v>0</v>
      </c>
      <c r="AK3441" s="85">
        <f>IF(F3441&gt;Variables!$G$8,0,1)</f>
        <v>0</v>
      </c>
      <c r="AL3441" s="85">
        <f>IF(G3441&gt;Variables!$G$9,0,1)</f>
        <v>0</v>
      </c>
      <c r="AM3441" s="85">
        <f>IF(AND(K3441&gt;Variables!$G$10,K3441&lt;Variables!$G$11),0,1)</f>
        <v>1</v>
      </c>
      <c r="AN3441" s="103">
        <f>IF(H3441&lt;Variables!$G$13,1,0)</f>
        <v>1</v>
      </c>
      <c r="AO3441" s="101">
        <f>IF(R3441&lt;Variables!$G$12,0,1)</f>
        <v>0</v>
      </c>
      <c r="AP3441" s="86">
        <f t="shared" si="443"/>
        <v>1</v>
      </c>
      <c r="AR3441">
        <v>0</v>
      </c>
      <c r="AS3441">
        <v>0</v>
      </c>
      <c r="AT3441">
        <v>1</v>
      </c>
      <c r="AU3441">
        <v>0</v>
      </c>
      <c r="BA3441">
        <v>-2.25</v>
      </c>
    </row>
    <row r="3442" spans="3:53" ht="12.75" x14ac:dyDescent="0.2">
      <c r="C3442" t="s">
        <v>795</v>
      </c>
      <c r="D3442" t="s">
        <v>784</v>
      </c>
      <c r="E3442">
        <v>5.67</v>
      </c>
      <c r="F3442">
        <v>7.01</v>
      </c>
      <c r="G3442">
        <v>0.71</v>
      </c>
      <c r="H3442">
        <v>-99999</v>
      </c>
      <c r="I3442">
        <v>-0.255</v>
      </c>
      <c r="J3442" t="s">
        <v>76</v>
      </c>
      <c r="K3442">
        <v>65.569999999999993</v>
      </c>
      <c r="L3442">
        <v>5.6749999999999998</v>
      </c>
      <c r="M3442">
        <v>0</v>
      </c>
      <c r="N3442">
        <v>5.6669999999999998</v>
      </c>
      <c r="O3442">
        <v>0.1411681665784367</v>
      </c>
      <c r="P3442">
        <v>20223</v>
      </c>
      <c r="Q3442">
        <v>68789</v>
      </c>
      <c r="R3442">
        <v>0.28999999999999998</v>
      </c>
      <c r="S3442">
        <v>30.557000000000009</v>
      </c>
      <c r="T3442">
        <v>5.7369999999999992</v>
      </c>
      <c r="U3442">
        <v>15.9908</v>
      </c>
      <c r="V3442">
        <f t="shared" si="442"/>
        <v>2.5283052000000001</v>
      </c>
      <c r="AC3442">
        <v>5.71</v>
      </c>
      <c r="AD3442">
        <v>5.65</v>
      </c>
      <c r="AH3442" s="85">
        <f>IF(AND(M3442&lt;Variables!$G$6,M3442&gt;Variables!$G$5),0,1)</f>
        <v>1</v>
      </c>
      <c r="AI3442" s="85">
        <f t="shared" si="440"/>
        <v>0</v>
      </c>
      <c r="AJ3442" s="85">
        <f>IF(I3442&gt;Variables!$G$7,0,1)</f>
        <v>1</v>
      </c>
      <c r="AK3442" s="85">
        <f>IF(F3442&gt;Variables!$G$8,0,1)</f>
        <v>1</v>
      </c>
      <c r="AL3442" s="85">
        <f>IF(G3442&gt;Variables!$G$9,0,1)</f>
        <v>1</v>
      </c>
      <c r="AM3442" s="85">
        <f>IF(AND(K3442&gt;Variables!$G$10,K3442&lt;Variables!$G$11),0,1)</f>
        <v>0</v>
      </c>
      <c r="AN3442" s="103">
        <f>IF(H3442&lt;Variables!$G$13,1,0)</f>
        <v>1</v>
      </c>
      <c r="AO3442" s="101">
        <f>IF(R3442&lt;Variables!$G$12,0,1)</f>
        <v>0</v>
      </c>
      <c r="AP3442" s="86">
        <f t="shared" si="443"/>
        <v>0</v>
      </c>
      <c r="AR3442">
        <v>0</v>
      </c>
      <c r="AS3442">
        <v>0</v>
      </c>
      <c r="AT3442">
        <v>0</v>
      </c>
      <c r="AU3442">
        <v>0</v>
      </c>
      <c r="BA3442">
        <v>0</v>
      </c>
    </row>
    <row r="3443" spans="3:53" ht="12.75" x14ac:dyDescent="0.2">
      <c r="C3443" t="s">
        <v>795</v>
      </c>
      <c r="D3443" t="s">
        <v>792</v>
      </c>
      <c r="E3443">
        <v>6.43</v>
      </c>
      <c r="F3443">
        <v>66.2</v>
      </c>
      <c r="G3443">
        <v>60.61</v>
      </c>
      <c r="H3443">
        <v>16.989999999999998</v>
      </c>
      <c r="I3443">
        <v>-1.8480000000000001</v>
      </c>
      <c r="J3443" t="s">
        <v>78</v>
      </c>
      <c r="K3443">
        <v>47.62</v>
      </c>
      <c r="L3443">
        <v>6.78724375</v>
      </c>
      <c r="M3443">
        <v>-2.9797625877220049</v>
      </c>
      <c r="N3443">
        <v>6.399978571428572</v>
      </c>
      <c r="O3443">
        <v>2.8909695010139451</v>
      </c>
      <c r="P3443">
        <v>9670000</v>
      </c>
      <c r="Q3443">
        <v>859500</v>
      </c>
      <c r="R3443">
        <v>11.25</v>
      </c>
      <c r="S3443">
        <v>30.557000000000009</v>
      </c>
      <c r="T3443">
        <v>5.7369999999999992</v>
      </c>
      <c r="U3443">
        <v>15.9908</v>
      </c>
      <c r="V3443">
        <f t="shared" si="442"/>
        <v>2.3993358079198197</v>
      </c>
      <c r="AC3443">
        <v>7</v>
      </c>
      <c r="AD3443">
        <v>5.53</v>
      </c>
      <c r="AH3443" s="85">
        <f>IF(AND(M3443&lt;Variables!$G$6,M3443&gt;Variables!$G$5),0,1)</f>
        <v>0</v>
      </c>
      <c r="AI3443" s="85">
        <f t="shared" si="440"/>
        <v>0</v>
      </c>
      <c r="AJ3443" s="85">
        <f>IF(I3443&gt;Variables!$G$7,0,1)</f>
        <v>1</v>
      </c>
      <c r="AK3443" s="85">
        <f>IF(F3443&gt;Variables!$G$8,0,1)</f>
        <v>0</v>
      </c>
      <c r="AL3443" s="85">
        <f>IF(G3443&gt;Variables!$G$9,0,1)</f>
        <v>0</v>
      </c>
      <c r="AM3443" s="85">
        <f>IF(AND(K3443&gt;Variables!$G$10,K3443&lt;Variables!$G$11),0,1)</f>
        <v>1</v>
      </c>
      <c r="AN3443" s="103">
        <f>IF(H3443&lt;Variables!$G$13,1,0)</f>
        <v>1</v>
      </c>
      <c r="AO3443" s="101">
        <f>IF(R3443&lt;Variables!$G$12,0,1)</f>
        <v>1</v>
      </c>
      <c r="AP3443" s="86">
        <f t="shared" si="443"/>
        <v>1</v>
      </c>
      <c r="AR3443">
        <v>1</v>
      </c>
      <c r="AS3443">
        <v>0</v>
      </c>
      <c r="AT3443">
        <v>0</v>
      </c>
      <c r="AU3443">
        <v>0</v>
      </c>
      <c r="BA3443">
        <v>2</v>
      </c>
    </row>
    <row r="3444" spans="3:53" ht="12.75" x14ac:dyDescent="0.2">
      <c r="C3444" t="s">
        <v>795</v>
      </c>
      <c r="D3444" t="s">
        <v>777</v>
      </c>
      <c r="E3444">
        <v>18.89</v>
      </c>
      <c r="F3444">
        <v>5.15</v>
      </c>
      <c r="G3444">
        <v>0.59</v>
      </c>
      <c r="H3444">
        <v>-99999</v>
      </c>
      <c r="I3444">
        <v>-1.1499999999999999</v>
      </c>
      <c r="J3444" t="s">
        <v>76</v>
      </c>
      <c r="K3444">
        <v>69.52</v>
      </c>
      <c r="L3444">
        <v>18.89</v>
      </c>
      <c r="M3444">
        <v>0</v>
      </c>
      <c r="N3444">
        <v>18.9206</v>
      </c>
      <c r="O3444">
        <v>-0.16172848641163459</v>
      </c>
      <c r="P3444">
        <v>16637</v>
      </c>
      <c r="Q3444">
        <v>66046</v>
      </c>
      <c r="R3444">
        <v>0.25</v>
      </c>
      <c r="S3444">
        <v>30.557000000000009</v>
      </c>
      <c r="T3444">
        <v>5.7369999999999992</v>
      </c>
      <c r="U3444">
        <v>15.9908</v>
      </c>
      <c r="V3444">
        <f t="shared" si="442"/>
        <v>2.5692271999999998</v>
      </c>
      <c r="AC3444">
        <v>18.89</v>
      </c>
      <c r="AD3444">
        <v>18.79</v>
      </c>
      <c r="AH3444" s="85">
        <f>IF(AND(M3444&lt;Variables!$G$6,M3444&gt;Variables!$G$5),0,1)</f>
        <v>1</v>
      </c>
      <c r="AI3444" s="85">
        <f t="shared" si="440"/>
        <v>1</v>
      </c>
      <c r="AJ3444" s="85">
        <f>IF(I3444&gt;Variables!$G$7,0,1)</f>
        <v>1</v>
      </c>
      <c r="AK3444" s="85">
        <f>IF(F3444&gt;Variables!$G$8,0,1)</f>
        <v>1</v>
      </c>
      <c r="AL3444" s="85">
        <f>IF(G3444&gt;Variables!$G$9,0,1)</f>
        <v>1</v>
      </c>
      <c r="AM3444" s="85">
        <f>IF(AND(K3444&gt;Variables!$G$10,K3444&lt;Variables!$G$11),0,1)</f>
        <v>0</v>
      </c>
      <c r="AN3444" s="103">
        <f>IF(H3444&lt;Variables!$G$13,1,0)</f>
        <v>1</v>
      </c>
      <c r="AO3444" s="101">
        <f>IF(R3444&lt;Variables!$G$12,0,1)</f>
        <v>0</v>
      </c>
      <c r="AP3444" s="86">
        <f t="shared" si="443"/>
        <v>0</v>
      </c>
      <c r="AR3444">
        <v>0</v>
      </c>
      <c r="AS3444">
        <v>0</v>
      </c>
      <c r="AT3444">
        <v>0</v>
      </c>
      <c r="AU3444">
        <v>0</v>
      </c>
      <c r="BA3444">
        <v>0</v>
      </c>
    </row>
    <row r="3445" spans="3:53" ht="12.75" x14ac:dyDescent="0.2">
      <c r="C3445" t="s">
        <v>795</v>
      </c>
      <c r="D3445" t="s">
        <v>775</v>
      </c>
      <c r="E3445">
        <v>52.84</v>
      </c>
      <c r="F3445">
        <v>29.95</v>
      </c>
      <c r="G3445">
        <v>32.22</v>
      </c>
      <c r="H3445">
        <v>90.25</v>
      </c>
      <c r="I3445">
        <v>-1.0129999999999999</v>
      </c>
      <c r="J3445" t="s">
        <v>76</v>
      </c>
      <c r="K3445">
        <v>56.87</v>
      </c>
      <c r="L3445">
        <v>51.205483333333341</v>
      </c>
      <c r="M3445">
        <v>2.723373701188891</v>
      </c>
      <c r="N3445">
        <v>50.679072727272732</v>
      </c>
      <c r="O3445">
        <v>3.790375729770481</v>
      </c>
      <c r="P3445">
        <v>103110</v>
      </c>
      <c r="Q3445">
        <v>1280</v>
      </c>
      <c r="R3445">
        <v>80.55</v>
      </c>
      <c r="S3445">
        <v>30.557000000000009</v>
      </c>
      <c r="T3445">
        <v>5.7369999999999992</v>
      </c>
      <c r="U3445">
        <v>15.9908</v>
      </c>
      <c r="V3445">
        <f t="shared" si="442"/>
        <v>2.3133322244482288</v>
      </c>
      <c r="AC3445">
        <v>55</v>
      </c>
      <c r="AD3445">
        <v>49.69</v>
      </c>
      <c r="AH3445" s="85">
        <f>IF(AND(M3445&lt;Variables!$G$6,M3445&gt;Variables!$G$5),0,1)</f>
        <v>1</v>
      </c>
      <c r="AI3445" s="85">
        <f t="shared" si="440"/>
        <v>0</v>
      </c>
      <c r="AJ3445" s="85">
        <f>IF(I3445&gt;Variables!$G$7,0,1)</f>
        <v>1</v>
      </c>
      <c r="AK3445" s="85">
        <f>IF(F3445&gt;Variables!$G$8,0,1)</f>
        <v>0</v>
      </c>
      <c r="AL3445" s="85">
        <f>IF(G3445&gt;Variables!$G$9,0,1)</f>
        <v>0</v>
      </c>
      <c r="AM3445" s="85">
        <f>IF(AND(K3445&gt;Variables!$G$10,K3445&lt;Variables!$G$11),0,1)</f>
        <v>0</v>
      </c>
      <c r="AN3445" s="103">
        <f>IF(H3445&lt;Variables!$G$13,1,0)</f>
        <v>1</v>
      </c>
      <c r="AO3445" s="101">
        <f>IF(R3445&lt;Variables!$G$12,0,1)</f>
        <v>1</v>
      </c>
      <c r="AP3445" s="86">
        <f t="shared" si="443"/>
        <v>0</v>
      </c>
      <c r="AR3445">
        <v>0</v>
      </c>
      <c r="AS3445">
        <v>0</v>
      </c>
      <c r="AT3445">
        <v>1</v>
      </c>
      <c r="AU3445">
        <v>0</v>
      </c>
      <c r="BA3445">
        <v>-2.25</v>
      </c>
    </row>
    <row r="3446" spans="3:53" ht="12.75" x14ac:dyDescent="0.2">
      <c r="C3446" t="s">
        <v>795</v>
      </c>
      <c r="D3446" t="s">
        <v>787</v>
      </c>
      <c r="E3446">
        <v>11.89</v>
      </c>
      <c r="F3446">
        <v>5.96</v>
      </c>
      <c r="G3446">
        <v>0.06</v>
      </c>
      <c r="H3446">
        <v>-99999</v>
      </c>
      <c r="I3446">
        <v>0</v>
      </c>
      <c r="J3446" t="s">
        <v>78</v>
      </c>
      <c r="K3446">
        <v>-99999</v>
      </c>
      <c r="L3446">
        <v>-99999</v>
      </c>
      <c r="M3446">
        <v>-99999</v>
      </c>
      <c r="N3446">
        <v>-99999</v>
      </c>
      <c r="O3446">
        <v>-99999</v>
      </c>
      <c r="P3446">
        <v>600000</v>
      </c>
      <c r="Q3446">
        <v>23400</v>
      </c>
      <c r="R3446">
        <v>25.64</v>
      </c>
      <c r="S3446">
        <v>30.557000000000009</v>
      </c>
      <c r="T3446">
        <v>5.7369999999999992</v>
      </c>
      <c r="U3446">
        <v>15.9908</v>
      </c>
      <c r="V3446"/>
      <c r="AC3446">
        <v>-99999</v>
      </c>
      <c r="AD3446">
        <v>-99999</v>
      </c>
      <c r="AH3446" s="85">
        <f>IF(AND(M3446&lt;Variables!$G$6,M3446&gt;Variables!$G$5),0,1)</f>
        <v>1</v>
      </c>
      <c r="AI3446" s="85">
        <f t="shared" si="440"/>
        <v>1</v>
      </c>
      <c r="AJ3446" s="85">
        <f>IF(I3446&gt;Variables!$G$7,0,1)</f>
        <v>1</v>
      </c>
      <c r="AK3446" s="85">
        <f>IF(F3446&gt;Variables!$G$8,0,1)</f>
        <v>1</v>
      </c>
      <c r="AL3446" s="85">
        <f>IF(G3446&gt;Variables!$G$9,0,1)</f>
        <v>1</v>
      </c>
      <c r="AM3446" s="85">
        <f>IF(AND(K3446&gt;Variables!$G$10,K3446&lt;Variables!$G$11),0,1)</f>
        <v>1</v>
      </c>
      <c r="AN3446" s="103">
        <f>IF(H3446&lt;Variables!$G$13,1,0)</f>
        <v>1</v>
      </c>
      <c r="AO3446" s="101">
        <f>IF(R3446&lt;Variables!$G$12,0,1)</f>
        <v>1</v>
      </c>
      <c r="AP3446" s="86">
        <f t="shared" si="443"/>
        <v>1</v>
      </c>
      <c r="AR3446">
        <v>0</v>
      </c>
      <c r="AS3446">
        <v>0</v>
      </c>
      <c r="AT3446">
        <v>0</v>
      </c>
      <c r="AU3446">
        <v>0</v>
      </c>
      <c r="BA3446">
        <v>0</v>
      </c>
    </row>
    <row r="3447" spans="3:53" ht="12.75" x14ac:dyDescent="0.2">
      <c r="C3447" t="s">
        <v>795</v>
      </c>
      <c r="D3447" t="s">
        <v>769</v>
      </c>
      <c r="E3447">
        <v>42.17</v>
      </c>
      <c r="F3447">
        <v>6.5</v>
      </c>
      <c r="G3447">
        <v>3.45</v>
      </c>
      <c r="H3447">
        <v>-99999</v>
      </c>
      <c r="I3447">
        <v>443.06400000000002</v>
      </c>
      <c r="J3447" t="s">
        <v>78</v>
      </c>
      <c r="K3447">
        <v>72.72</v>
      </c>
      <c r="L3447">
        <v>-99999</v>
      </c>
      <c r="M3447">
        <v>-99999</v>
      </c>
      <c r="N3447">
        <v>41.609000000000002</v>
      </c>
      <c r="O3447">
        <v>0</v>
      </c>
      <c r="P3447">
        <v>221564</v>
      </c>
      <c r="Q3447">
        <v>192114</v>
      </c>
      <c r="R3447">
        <v>1.1499999999999999</v>
      </c>
      <c r="S3447">
        <v>30.557000000000009</v>
      </c>
      <c r="T3447">
        <v>5.7369999999999992</v>
      </c>
      <c r="U3447">
        <v>15.9908</v>
      </c>
      <c r="V3447"/>
      <c r="AC3447">
        <v>42.74</v>
      </c>
      <c r="AD3447">
        <v>41.45</v>
      </c>
      <c r="AH3447" s="85">
        <f>IF(AND(M3447&lt;Variables!$G$6,M3447&gt;Variables!$G$5),0,1)</f>
        <v>1</v>
      </c>
      <c r="AI3447" s="85">
        <f t="shared" si="440"/>
        <v>1</v>
      </c>
      <c r="AJ3447" s="85">
        <f>IF(I3447&gt;Variables!$G$7,0,1)</f>
        <v>0</v>
      </c>
      <c r="AK3447" s="85">
        <f>IF(F3447&gt;Variables!$G$8,0,1)</f>
        <v>1</v>
      </c>
      <c r="AL3447" s="85">
        <f>IF(G3447&gt;Variables!$G$9,0,1)</f>
        <v>1</v>
      </c>
      <c r="AM3447" s="85">
        <f>IF(AND(K3447&gt;Variables!$G$10,K3447&lt;Variables!$G$11),0,1)</f>
        <v>0</v>
      </c>
      <c r="AN3447" s="103">
        <f>IF(H3447&lt;Variables!$G$13,1,0)</f>
        <v>1</v>
      </c>
      <c r="AO3447" s="101">
        <f>IF(R3447&lt;Variables!$G$12,0,1)</f>
        <v>0</v>
      </c>
      <c r="AP3447" s="86">
        <f t="shared" si="443"/>
        <v>1</v>
      </c>
      <c r="AR3447">
        <v>0</v>
      </c>
      <c r="AS3447">
        <v>0</v>
      </c>
      <c r="AT3447">
        <v>0</v>
      </c>
      <c r="AU3447">
        <v>0</v>
      </c>
      <c r="BA3447">
        <v>0</v>
      </c>
    </row>
    <row r="3448" spans="3:53" ht="12.75" x14ac:dyDescent="0.2">
      <c r="C3448" t="s">
        <v>795</v>
      </c>
      <c r="D3448" t="s">
        <v>750</v>
      </c>
      <c r="E3448">
        <v>20.88</v>
      </c>
      <c r="F3448">
        <v>5.18</v>
      </c>
      <c r="G3448">
        <v>0.48</v>
      </c>
      <c r="H3448">
        <v>-99999</v>
      </c>
      <c r="I3448">
        <v>-50.685000000000002</v>
      </c>
      <c r="J3448" t="s">
        <v>76</v>
      </c>
      <c r="K3448">
        <v>52.82</v>
      </c>
      <c r="L3448">
        <v>20.855</v>
      </c>
      <c r="M3448">
        <v>7.1925197794296652E-2</v>
      </c>
      <c r="N3448">
        <v>20.876771428571431</v>
      </c>
      <c r="O3448">
        <v>-3.243522876416767E-2</v>
      </c>
      <c r="P3448">
        <v>167787</v>
      </c>
      <c r="Q3448">
        <v>8253</v>
      </c>
      <c r="R3448">
        <v>20.329999999999998</v>
      </c>
      <c r="S3448">
        <v>30.557000000000009</v>
      </c>
      <c r="T3448">
        <v>5.7369999999999992</v>
      </c>
      <c r="U3448">
        <v>15.9908</v>
      </c>
      <c r="V3448">
        <f t="shared" ref="V3448:V3485" si="444">1.849 + (0.01036 * K3448) + (0.1184 * M3448) - (0.002888 * K3448 * M3448)</f>
        <v>2.39375937453848</v>
      </c>
      <c r="AC3448">
        <v>20.91</v>
      </c>
      <c r="AD3448">
        <v>20.79</v>
      </c>
      <c r="AH3448" s="85">
        <f>IF(AND(M3448&lt;Variables!$G$6,M3448&gt;Variables!$G$5),0,1)</f>
        <v>1</v>
      </c>
      <c r="AI3448" s="85">
        <f t="shared" si="440"/>
        <v>1</v>
      </c>
      <c r="AJ3448" s="85">
        <f>IF(I3448&gt;Variables!$G$7,0,1)</f>
        <v>1</v>
      </c>
      <c r="AK3448" s="85">
        <f>IF(F3448&gt;Variables!$G$8,0,1)</f>
        <v>1</v>
      </c>
      <c r="AL3448" s="85">
        <f>IF(G3448&gt;Variables!$G$9,0,1)</f>
        <v>1</v>
      </c>
      <c r="AM3448" s="85">
        <f>IF(AND(K3448&gt;Variables!$G$10,K3448&lt;Variables!$G$11),0,1)</f>
        <v>0</v>
      </c>
      <c r="AN3448" s="103">
        <f>IF(H3448&lt;Variables!$G$13,1,0)</f>
        <v>1</v>
      </c>
      <c r="AO3448" s="101">
        <f>IF(R3448&lt;Variables!$G$12,0,1)</f>
        <v>1</v>
      </c>
      <c r="AP3448" s="86">
        <f t="shared" si="443"/>
        <v>0</v>
      </c>
      <c r="AR3448">
        <v>0</v>
      </c>
      <c r="AS3448">
        <v>0</v>
      </c>
      <c r="AT3448">
        <v>0</v>
      </c>
      <c r="AU3448">
        <v>0</v>
      </c>
      <c r="BA3448">
        <v>0</v>
      </c>
    </row>
    <row r="3449" spans="3:53" ht="12.75" x14ac:dyDescent="0.2">
      <c r="C3449" t="s">
        <v>795</v>
      </c>
      <c r="D3449" t="s">
        <v>306</v>
      </c>
      <c r="E3449">
        <v>24.84</v>
      </c>
      <c r="F3449">
        <v>5.57</v>
      </c>
      <c r="G3449">
        <v>8.2799999999999994</v>
      </c>
      <c r="H3449">
        <v>8230</v>
      </c>
      <c r="I3449">
        <v>-15.891999999999999</v>
      </c>
      <c r="J3449" t="s">
        <v>76</v>
      </c>
      <c r="K3449">
        <v>53.45</v>
      </c>
      <c r="L3449">
        <v>24.868144999999998</v>
      </c>
      <c r="M3449">
        <v>-7.2964831112240058E-2</v>
      </c>
      <c r="N3449">
        <v>24.66904199999999</v>
      </c>
      <c r="O3449">
        <v>0.73354287531719942</v>
      </c>
      <c r="P3449">
        <v>8005000.0000000009</v>
      </c>
      <c r="Q3449">
        <v>5849000</v>
      </c>
      <c r="R3449">
        <v>1.37</v>
      </c>
      <c r="S3449">
        <v>30.557000000000009</v>
      </c>
      <c r="T3449">
        <v>5.7369999999999992</v>
      </c>
      <c r="U3449">
        <v>15.9908</v>
      </c>
      <c r="V3449">
        <f t="shared" si="444"/>
        <v>2.405366078000188</v>
      </c>
      <c r="AC3449">
        <v>25.1</v>
      </c>
      <c r="AD3449">
        <v>24.164000000000001</v>
      </c>
      <c r="AH3449" s="85">
        <f>IF(AND(M3449&lt;Variables!$G$6,M3449&gt;Variables!$G$5),0,1)</f>
        <v>1</v>
      </c>
      <c r="AI3449" s="85">
        <f t="shared" si="440"/>
        <v>0</v>
      </c>
      <c r="AJ3449" s="85">
        <f>IF(I3449&gt;Variables!$G$7,0,1)</f>
        <v>1</v>
      </c>
      <c r="AK3449" s="85">
        <f>IF(F3449&gt;Variables!$G$8,0,1)</f>
        <v>1</v>
      </c>
      <c r="AL3449" s="85">
        <f>IF(G3449&gt;Variables!$G$9,0,1)</f>
        <v>1</v>
      </c>
      <c r="AM3449" s="85">
        <f>IF(AND(K3449&gt;Variables!$G$10,K3449&lt;Variables!$G$11),0,1)</f>
        <v>0</v>
      </c>
      <c r="AN3449" s="103">
        <f>IF(H3449&lt;Variables!$G$13,1,0)</f>
        <v>0</v>
      </c>
      <c r="AO3449" s="101">
        <f>IF(R3449&lt;Variables!$G$12,0,1)</f>
        <v>0</v>
      </c>
      <c r="AP3449" s="86">
        <f t="shared" si="443"/>
        <v>0</v>
      </c>
      <c r="AR3449">
        <v>0</v>
      </c>
      <c r="AS3449">
        <v>0</v>
      </c>
      <c r="AT3449">
        <v>0</v>
      </c>
      <c r="AU3449">
        <v>1</v>
      </c>
      <c r="BA3449">
        <v>-0.31</v>
      </c>
    </row>
    <row r="3450" spans="3:53" ht="12.75" x14ac:dyDescent="0.2">
      <c r="C3450" t="s">
        <v>795</v>
      </c>
      <c r="D3450" t="s">
        <v>273</v>
      </c>
      <c r="E3450">
        <v>5.82</v>
      </c>
      <c r="F3450">
        <v>9.7200000000000006</v>
      </c>
      <c r="G3450">
        <v>7.89</v>
      </c>
      <c r="H3450">
        <v>2600</v>
      </c>
      <c r="I3450">
        <v>5.5129999999999999</v>
      </c>
      <c r="J3450" t="s">
        <v>76</v>
      </c>
      <c r="K3450">
        <v>71.25</v>
      </c>
      <c r="L3450">
        <v>5.8008473684210529</v>
      </c>
      <c r="M3450">
        <v>0.43705048536465768</v>
      </c>
      <c r="N3450">
        <v>5.7510285714285709</v>
      </c>
      <c r="O3450">
        <v>1.307095376727651</v>
      </c>
      <c r="P3450">
        <v>1598000</v>
      </c>
      <c r="Q3450">
        <v>2147000</v>
      </c>
      <c r="R3450">
        <v>0.74</v>
      </c>
      <c r="S3450">
        <v>30.557000000000009</v>
      </c>
      <c r="T3450">
        <v>5.7369999999999992</v>
      </c>
      <c r="U3450">
        <v>15.9908</v>
      </c>
      <c r="V3450">
        <f t="shared" si="444"/>
        <v>2.54896489909369</v>
      </c>
      <c r="AC3450">
        <v>6.09</v>
      </c>
      <c r="AD3450">
        <v>5.82</v>
      </c>
      <c r="AH3450" s="85">
        <f>IF(AND(M3450&lt;Variables!$G$6,M3450&gt;Variables!$G$5),0,1)</f>
        <v>1</v>
      </c>
      <c r="AI3450" s="85">
        <f t="shared" si="440"/>
        <v>0</v>
      </c>
      <c r="AJ3450" s="85">
        <f>IF(I3450&gt;Variables!$G$7,0,1)</f>
        <v>0</v>
      </c>
      <c r="AK3450" s="85">
        <f>IF(F3450&gt;Variables!$G$8,0,1)</f>
        <v>0</v>
      </c>
      <c r="AL3450" s="85">
        <f>IF(G3450&gt;Variables!$G$9,0,1)</f>
        <v>1</v>
      </c>
      <c r="AM3450" s="85">
        <f>IF(AND(K3450&gt;Variables!$G$10,K3450&lt;Variables!$G$11),0,1)</f>
        <v>0</v>
      </c>
      <c r="AN3450" s="103">
        <f>IF(H3450&lt;Variables!$G$13,1,0)</f>
        <v>0</v>
      </c>
      <c r="AO3450" s="101">
        <f>IF(R3450&lt;Variables!$G$12,0,1)</f>
        <v>0</v>
      </c>
      <c r="AP3450" s="86">
        <f t="shared" si="443"/>
        <v>0</v>
      </c>
      <c r="AR3450">
        <v>1</v>
      </c>
      <c r="AS3450">
        <v>0</v>
      </c>
      <c r="AT3450">
        <v>0</v>
      </c>
      <c r="AU3450">
        <v>0</v>
      </c>
      <c r="BA3450">
        <v>1.8</v>
      </c>
    </row>
    <row r="3451" spans="3:53" ht="12.75" x14ac:dyDescent="0.2">
      <c r="C3451" t="s">
        <v>795</v>
      </c>
      <c r="D3451" t="s">
        <v>735</v>
      </c>
      <c r="E3451">
        <v>3.35</v>
      </c>
      <c r="F3451">
        <v>37.19</v>
      </c>
      <c r="G3451">
        <v>1.46</v>
      </c>
      <c r="H3451">
        <v>147.05000000000001</v>
      </c>
      <c r="I3451">
        <v>-10.989000000000001</v>
      </c>
      <c r="J3451" t="s">
        <v>76</v>
      </c>
      <c r="K3451">
        <v>57.85</v>
      </c>
      <c r="L3451">
        <v>3.2862100000000001</v>
      </c>
      <c r="M3451">
        <v>3.426135274373836</v>
      </c>
      <c r="N3451">
        <v>3.3574280000000001</v>
      </c>
      <c r="O3451">
        <v>1.232252783976304</v>
      </c>
      <c r="P3451">
        <v>112500000</v>
      </c>
      <c r="Q3451">
        <v>2260000</v>
      </c>
      <c r="R3451">
        <v>49.78</v>
      </c>
      <c r="S3451">
        <v>30.557000000000009</v>
      </c>
      <c r="T3451">
        <v>5.7369999999999992</v>
      </c>
      <c r="U3451">
        <v>15.9908</v>
      </c>
      <c r="V3451">
        <f t="shared" si="444"/>
        <v>2.2815732552880057</v>
      </c>
      <c r="AC3451">
        <v>3.88</v>
      </c>
      <c r="AD3451">
        <v>3.3</v>
      </c>
      <c r="AH3451" s="85">
        <f>IF(AND(M3451&lt;Variables!$G$6,M3451&gt;Variables!$G$5),0,1)</f>
        <v>1</v>
      </c>
      <c r="AI3451" s="85">
        <f t="shared" si="440"/>
        <v>1</v>
      </c>
      <c r="AJ3451" s="85">
        <f>IF(I3451&gt;Variables!$G$7,0,1)</f>
        <v>1</v>
      </c>
      <c r="AK3451" s="85">
        <f>IF(F3451&gt;Variables!$G$8,0,1)</f>
        <v>0</v>
      </c>
      <c r="AL3451" s="85">
        <f>IF(G3451&gt;Variables!$G$9,0,1)</f>
        <v>1</v>
      </c>
      <c r="AM3451" s="85">
        <f>IF(AND(K3451&gt;Variables!$G$10,K3451&lt;Variables!$G$11),0,1)</f>
        <v>0</v>
      </c>
      <c r="AN3451" s="103">
        <f>IF(H3451&lt;Variables!$G$13,1,0)</f>
        <v>1</v>
      </c>
      <c r="AO3451" s="101">
        <f>IF(R3451&lt;Variables!$G$12,0,1)</f>
        <v>1</v>
      </c>
      <c r="AP3451" s="86">
        <f t="shared" si="443"/>
        <v>0</v>
      </c>
      <c r="AR3451">
        <v>1</v>
      </c>
      <c r="AS3451">
        <v>0</v>
      </c>
      <c r="AT3451">
        <v>0</v>
      </c>
      <c r="AU3451">
        <v>0</v>
      </c>
      <c r="BA3451">
        <v>2</v>
      </c>
    </row>
    <row r="3452" spans="3:53" ht="12.75" x14ac:dyDescent="0.2">
      <c r="C3452" t="s">
        <v>795</v>
      </c>
      <c r="D3452" t="s">
        <v>744</v>
      </c>
      <c r="E3452">
        <v>13.01</v>
      </c>
      <c r="F3452">
        <v>5.09</v>
      </c>
      <c r="G3452">
        <v>1.17</v>
      </c>
      <c r="H3452">
        <v>2330</v>
      </c>
      <c r="I3452">
        <v>-49.433999999999997</v>
      </c>
      <c r="J3452" t="s">
        <v>78</v>
      </c>
      <c r="K3452">
        <v>57.21</v>
      </c>
      <c r="L3452">
        <v>12.964185000000001</v>
      </c>
      <c r="M3452">
        <v>0.35339668478966679</v>
      </c>
      <c r="N3452">
        <v>12.965707999999999</v>
      </c>
      <c r="O3452">
        <v>0.34160880377685848</v>
      </c>
      <c r="P3452">
        <v>15896000</v>
      </c>
      <c r="Q3452">
        <v>10179000</v>
      </c>
      <c r="R3452">
        <v>1.56</v>
      </c>
      <c r="S3452">
        <v>30.557000000000009</v>
      </c>
      <c r="T3452">
        <v>5.7369999999999992</v>
      </c>
      <c r="U3452">
        <v>15.9908</v>
      </c>
      <c r="V3452">
        <f t="shared" si="444"/>
        <v>2.4251486907943698</v>
      </c>
      <c r="AC3452">
        <v>13.44</v>
      </c>
      <c r="AD3452">
        <v>12.86</v>
      </c>
      <c r="AH3452" s="85">
        <f>IF(AND(M3452&lt;Variables!$G$6,M3452&gt;Variables!$G$5),0,1)</f>
        <v>1</v>
      </c>
      <c r="AI3452" s="85">
        <f t="shared" si="440"/>
        <v>1</v>
      </c>
      <c r="AJ3452" s="85">
        <f>IF(I3452&gt;Variables!$G$7,0,1)</f>
        <v>1</v>
      </c>
      <c r="AK3452" s="85">
        <f>IF(F3452&gt;Variables!$G$8,0,1)</f>
        <v>1</v>
      </c>
      <c r="AL3452" s="85">
        <f>IF(G3452&gt;Variables!$G$9,0,1)</f>
        <v>1</v>
      </c>
      <c r="AM3452" s="85">
        <f>IF(AND(K3452&gt;Variables!$G$10,K3452&lt;Variables!$G$11),0,1)</f>
        <v>0</v>
      </c>
      <c r="AN3452" s="103">
        <f>IF(H3452&lt;Variables!$G$13,1,0)</f>
        <v>1</v>
      </c>
      <c r="AO3452" s="101">
        <f>IF(R3452&lt;Variables!$G$12,0,1)</f>
        <v>0</v>
      </c>
      <c r="AP3452" s="86">
        <f t="shared" si="443"/>
        <v>1</v>
      </c>
      <c r="AR3452">
        <v>1</v>
      </c>
      <c r="AS3452">
        <v>0</v>
      </c>
      <c r="AT3452">
        <v>0</v>
      </c>
      <c r="AU3452">
        <v>0</v>
      </c>
      <c r="BA3452">
        <v>2</v>
      </c>
    </row>
    <row r="3453" spans="3:53" ht="12.75" x14ac:dyDescent="0.2">
      <c r="C3453" t="s">
        <v>795</v>
      </c>
      <c r="D3453" t="s">
        <v>741</v>
      </c>
      <c r="E3453">
        <v>11.94</v>
      </c>
      <c r="F3453">
        <v>30</v>
      </c>
      <c r="G3453">
        <v>3.7</v>
      </c>
      <c r="H3453">
        <v>204.42</v>
      </c>
      <c r="I3453">
        <v>11.565</v>
      </c>
      <c r="J3453" t="s">
        <v>76</v>
      </c>
      <c r="K3453">
        <v>51.5</v>
      </c>
      <c r="L3453">
        <v>11.952125000000001</v>
      </c>
      <c r="M3453">
        <v>-1.7779265193423668E-2</v>
      </c>
      <c r="N3453">
        <v>11.937141666666671</v>
      </c>
      <c r="O3453">
        <v>0.10771702047599679</v>
      </c>
      <c r="P3453">
        <v>2700000</v>
      </c>
      <c r="Q3453">
        <v>82700</v>
      </c>
      <c r="R3453">
        <v>32.65</v>
      </c>
      <c r="S3453">
        <v>30.557000000000009</v>
      </c>
      <c r="T3453">
        <v>5.7369999999999992</v>
      </c>
      <c r="U3453">
        <v>15.9908</v>
      </c>
      <c r="V3453">
        <f t="shared" si="444"/>
        <v>2.383079280671847</v>
      </c>
      <c r="AC3453">
        <v>12</v>
      </c>
      <c r="AD3453">
        <v>11.87</v>
      </c>
      <c r="AH3453" s="85">
        <f>IF(AND(M3453&lt;Variables!$G$6,M3453&gt;Variables!$G$5),0,1)</f>
        <v>1</v>
      </c>
      <c r="AI3453" s="85">
        <f t="shared" si="440"/>
        <v>0</v>
      </c>
      <c r="AJ3453" s="85">
        <f>IF(I3453&gt;Variables!$G$7,0,1)</f>
        <v>0</v>
      </c>
      <c r="AK3453" s="85">
        <f>IF(F3453&gt;Variables!$G$8,0,1)</f>
        <v>0</v>
      </c>
      <c r="AL3453" s="85">
        <f>IF(G3453&gt;Variables!$G$9,0,1)</f>
        <v>1</v>
      </c>
      <c r="AM3453" s="85">
        <f>IF(AND(K3453&gt;Variables!$G$10,K3453&lt;Variables!$G$11),0,1)</f>
        <v>0</v>
      </c>
      <c r="AN3453" s="103">
        <f>IF(H3453&lt;Variables!$G$13,1,0)</f>
        <v>1</v>
      </c>
      <c r="AO3453" s="101">
        <f>IF(R3453&lt;Variables!$G$12,0,1)</f>
        <v>1</v>
      </c>
      <c r="AP3453" s="86">
        <f t="shared" si="443"/>
        <v>0</v>
      </c>
      <c r="AR3453">
        <v>0</v>
      </c>
      <c r="AS3453">
        <v>0</v>
      </c>
      <c r="AT3453">
        <v>0</v>
      </c>
      <c r="AU3453">
        <v>1</v>
      </c>
      <c r="BA3453">
        <v>-0.17</v>
      </c>
    </row>
    <row r="3454" spans="3:53" ht="12.75" x14ac:dyDescent="0.2">
      <c r="C3454" t="s">
        <v>795</v>
      </c>
      <c r="D3454" t="s">
        <v>197</v>
      </c>
      <c r="E3454">
        <v>15.57</v>
      </c>
      <c r="F3454">
        <v>6.09</v>
      </c>
      <c r="G3454">
        <v>6.57</v>
      </c>
      <c r="H3454">
        <v>4450</v>
      </c>
      <c r="I3454">
        <v>-67.149000000000001</v>
      </c>
      <c r="J3454" t="s">
        <v>78</v>
      </c>
      <c r="K3454">
        <v>67.69</v>
      </c>
      <c r="L3454">
        <v>15.445729999999999</v>
      </c>
      <c r="M3454">
        <v>0.80520635800314377</v>
      </c>
      <c r="N3454">
        <v>15.336376</v>
      </c>
      <c r="O3454">
        <v>1.523984544979837</v>
      </c>
      <c r="P3454">
        <v>10828000</v>
      </c>
      <c r="Q3454">
        <v>15700000</v>
      </c>
      <c r="R3454">
        <v>0.69</v>
      </c>
      <c r="S3454">
        <v>30.557000000000009</v>
      </c>
      <c r="T3454">
        <v>5.7369999999999992</v>
      </c>
      <c r="U3454">
        <v>15.9908</v>
      </c>
      <c r="V3454">
        <f t="shared" si="444"/>
        <v>2.4881960725256755</v>
      </c>
      <c r="AC3454">
        <v>16.36</v>
      </c>
      <c r="AD3454">
        <v>15.545</v>
      </c>
      <c r="AH3454" s="85">
        <f>IF(AND(M3454&lt;Variables!$G$6,M3454&gt;Variables!$G$5),0,1)</f>
        <v>1</v>
      </c>
      <c r="AI3454" s="85">
        <f t="shared" si="440"/>
        <v>0</v>
      </c>
      <c r="AJ3454" s="85">
        <f>IF(I3454&gt;Variables!$G$7,0,1)</f>
        <v>1</v>
      </c>
      <c r="AK3454" s="85">
        <f>IF(F3454&gt;Variables!$G$8,0,1)</f>
        <v>1</v>
      </c>
      <c r="AL3454" s="85">
        <f>IF(G3454&gt;Variables!$G$9,0,1)</f>
        <v>1</v>
      </c>
      <c r="AM3454" s="85">
        <f>IF(AND(K3454&gt;Variables!$G$10,K3454&lt;Variables!$G$11),0,1)</f>
        <v>0</v>
      </c>
      <c r="AN3454" s="103">
        <f>IF(H3454&lt;Variables!$G$13,1,0)</f>
        <v>0</v>
      </c>
      <c r="AO3454" s="101">
        <f>IF(R3454&lt;Variables!$G$12,0,1)</f>
        <v>0</v>
      </c>
      <c r="AP3454" s="86">
        <f t="shared" si="443"/>
        <v>1</v>
      </c>
      <c r="AR3454">
        <v>1</v>
      </c>
      <c r="AS3454">
        <v>0</v>
      </c>
      <c r="AT3454">
        <v>0</v>
      </c>
      <c r="AU3454">
        <v>0</v>
      </c>
      <c r="BA3454">
        <v>2</v>
      </c>
    </row>
    <row r="3455" spans="3:53" ht="12.75" x14ac:dyDescent="0.2">
      <c r="C3455" t="s">
        <v>795</v>
      </c>
      <c r="D3455" t="s">
        <v>186</v>
      </c>
      <c r="E3455">
        <v>24.7</v>
      </c>
      <c r="F3455">
        <v>6.29</v>
      </c>
      <c r="G3455">
        <v>9.81</v>
      </c>
      <c r="H3455">
        <v>3230</v>
      </c>
      <c r="I3455">
        <v>3.5999999999999997E-2</v>
      </c>
      <c r="J3455" t="s">
        <v>78</v>
      </c>
      <c r="K3455">
        <v>57.3</v>
      </c>
      <c r="L3455">
        <v>24.518315000000001</v>
      </c>
      <c r="M3455">
        <v>-3.3913423495848208E-2</v>
      </c>
      <c r="N3455">
        <v>24.112506</v>
      </c>
      <c r="O3455">
        <v>1.6484972569835681</v>
      </c>
      <c r="P3455">
        <v>4936000</v>
      </c>
      <c r="Q3455">
        <v>9037000</v>
      </c>
      <c r="R3455">
        <v>0.55000000000000004</v>
      </c>
      <c r="S3455">
        <v>30.557000000000009</v>
      </c>
      <c r="T3455">
        <v>5.7369999999999992</v>
      </c>
      <c r="U3455">
        <v>15.9908</v>
      </c>
      <c r="V3455">
        <f t="shared" si="444"/>
        <v>2.4442247253704008</v>
      </c>
      <c r="AC3455">
        <v>26.2</v>
      </c>
      <c r="AD3455">
        <v>23.75</v>
      </c>
      <c r="AH3455" s="85">
        <f>IF(AND(M3455&lt;Variables!$G$6,M3455&gt;Variables!$G$5),0,1)</f>
        <v>1</v>
      </c>
      <c r="AI3455" s="85">
        <f t="shared" si="440"/>
        <v>0</v>
      </c>
      <c r="AJ3455" s="85">
        <f>IF(I3455&gt;Variables!$G$7,0,1)</f>
        <v>0</v>
      </c>
      <c r="AK3455" s="85">
        <f>IF(F3455&gt;Variables!$G$8,0,1)</f>
        <v>1</v>
      </c>
      <c r="AL3455" s="85">
        <f>IF(G3455&gt;Variables!$G$9,0,1)</f>
        <v>1</v>
      </c>
      <c r="AM3455" s="85">
        <f>IF(AND(K3455&gt;Variables!$G$10,K3455&lt;Variables!$G$11),0,1)</f>
        <v>0</v>
      </c>
      <c r="AN3455" s="103">
        <f>IF(H3455&lt;Variables!$G$13,1,0)</f>
        <v>0</v>
      </c>
      <c r="AO3455" s="101">
        <f>IF(R3455&lt;Variables!$G$12,0,1)</f>
        <v>0</v>
      </c>
      <c r="AP3455" s="86">
        <f t="shared" si="443"/>
        <v>1</v>
      </c>
      <c r="AR3455">
        <v>0</v>
      </c>
      <c r="AS3455">
        <v>0</v>
      </c>
      <c r="AT3455">
        <v>1</v>
      </c>
      <c r="AU3455">
        <v>0</v>
      </c>
      <c r="BA3455">
        <v>-2.25</v>
      </c>
    </row>
    <row r="3456" spans="3:53" ht="12.75" x14ac:dyDescent="0.2">
      <c r="C3456" t="s">
        <v>795</v>
      </c>
      <c r="D3456" t="s">
        <v>749</v>
      </c>
      <c r="E3456">
        <v>15.87</v>
      </c>
      <c r="F3456">
        <v>6.46</v>
      </c>
      <c r="G3456">
        <v>4.75</v>
      </c>
      <c r="H3456">
        <v>59870</v>
      </c>
      <c r="I3456">
        <v>0.77300000000000002</v>
      </c>
      <c r="J3456" t="s">
        <v>78</v>
      </c>
      <c r="K3456">
        <v>55.59</v>
      </c>
      <c r="L3456">
        <v>15.855475</v>
      </c>
      <c r="M3456">
        <v>9.1608734522307209E-2</v>
      </c>
      <c r="N3456">
        <v>15.82086</v>
      </c>
      <c r="O3456">
        <v>0.31060258418316888</v>
      </c>
      <c r="P3456">
        <v>107548000</v>
      </c>
      <c r="Q3456">
        <v>77372000</v>
      </c>
      <c r="R3456">
        <v>1.39</v>
      </c>
      <c r="S3456">
        <v>30.557000000000009</v>
      </c>
      <c r="T3456">
        <v>5.7369999999999992</v>
      </c>
      <c r="U3456">
        <v>15.9908</v>
      </c>
      <c r="V3456">
        <f t="shared" si="444"/>
        <v>2.421051648820991</v>
      </c>
      <c r="AC3456">
        <v>16.059999999999999</v>
      </c>
      <c r="AD3456">
        <v>15.82</v>
      </c>
      <c r="AH3456" s="85">
        <f>IF(AND(M3456&lt;Variables!$G$6,M3456&gt;Variables!$G$5),0,1)</f>
        <v>1</v>
      </c>
      <c r="AI3456" s="85">
        <f t="shared" si="440"/>
        <v>0</v>
      </c>
      <c r="AJ3456" s="85">
        <f>IF(I3456&gt;Variables!$G$7,0,1)</f>
        <v>0</v>
      </c>
      <c r="AK3456" s="85">
        <f>IF(F3456&gt;Variables!$G$8,0,1)</f>
        <v>1</v>
      </c>
      <c r="AL3456" s="85">
        <f>IF(G3456&gt;Variables!$G$9,0,1)</f>
        <v>1</v>
      </c>
      <c r="AM3456" s="85">
        <f>IF(AND(K3456&gt;Variables!$G$10,K3456&lt;Variables!$G$11),0,1)</f>
        <v>0</v>
      </c>
      <c r="AN3456" s="103">
        <f>IF(H3456&lt;Variables!$G$13,1,0)</f>
        <v>0</v>
      </c>
      <c r="AO3456" s="101">
        <f>IF(R3456&lt;Variables!$G$12,0,1)</f>
        <v>0</v>
      </c>
      <c r="AP3456" s="86">
        <f t="shared" si="443"/>
        <v>1</v>
      </c>
      <c r="AR3456">
        <v>0</v>
      </c>
      <c r="AS3456">
        <v>1</v>
      </c>
      <c r="AT3456">
        <v>0</v>
      </c>
      <c r="AU3456">
        <v>0</v>
      </c>
      <c r="BA3456">
        <v>0.53</v>
      </c>
    </row>
    <row r="3457" spans="3:53" ht="12.75" x14ac:dyDescent="0.2">
      <c r="C3457" t="s">
        <v>795</v>
      </c>
      <c r="D3457" t="s">
        <v>463</v>
      </c>
      <c r="E3457">
        <v>86.4</v>
      </c>
      <c r="F3457">
        <v>7.17</v>
      </c>
      <c r="G3457">
        <v>5.31</v>
      </c>
      <c r="H3457">
        <v>2540</v>
      </c>
      <c r="I3457">
        <v>-14.173999999999999</v>
      </c>
      <c r="J3457" t="s">
        <v>78</v>
      </c>
      <c r="K3457">
        <v>34.369999999999997</v>
      </c>
      <c r="L3457">
        <v>87.284444444444432</v>
      </c>
      <c r="M3457">
        <v>-0.70395641325931491</v>
      </c>
      <c r="N3457">
        <v>87.705790476190472</v>
      </c>
      <c r="O3457">
        <v>-1.1809830007423019</v>
      </c>
      <c r="P3457">
        <v>119552</v>
      </c>
      <c r="Q3457">
        <v>197425</v>
      </c>
      <c r="R3457">
        <v>0.61</v>
      </c>
      <c r="S3457">
        <v>30.557000000000009</v>
      </c>
      <c r="T3457">
        <v>5.7369999999999992</v>
      </c>
      <c r="U3457">
        <v>15.9908</v>
      </c>
      <c r="V3457">
        <f t="shared" si="444"/>
        <v>2.1915998684658082</v>
      </c>
      <c r="AC3457">
        <v>89.06</v>
      </c>
      <c r="AD3457">
        <v>85.55</v>
      </c>
      <c r="AH3457" s="85">
        <f>IF(AND(M3457&lt;Variables!$G$6,M3457&gt;Variables!$G$5),0,1)</f>
        <v>1</v>
      </c>
      <c r="AI3457" s="85">
        <f t="shared" si="440"/>
        <v>1</v>
      </c>
      <c r="AJ3457" s="85">
        <f>IF(I3457&gt;Variables!$G$7,0,1)</f>
        <v>1</v>
      </c>
      <c r="AK3457" s="85">
        <f>IF(F3457&gt;Variables!$G$8,0,1)</f>
        <v>1</v>
      </c>
      <c r="AL3457" s="85">
        <f>IF(G3457&gt;Variables!$G$9,0,1)</f>
        <v>1</v>
      </c>
      <c r="AM3457" s="85">
        <f>IF(AND(K3457&gt;Variables!$G$10,K3457&lt;Variables!$G$11),0,1)</f>
        <v>1</v>
      </c>
      <c r="AN3457" s="103">
        <f>IF(H3457&lt;Variables!$G$13,1,0)</f>
        <v>0</v>
      </c>
      <c r="AO3457" s="101">
        <f>IF(R3457&lt;Variables!$G$12,0,1)</f>
        <v>0</v>
      </c>
      <c r="AP3457" s="86">
        <f t="shared" si="443"/>
        <v>1</v>
      </c>
      <c r="AR3457">
        <v>1</v>
      </c>
      <c r="AS3457">
        <v>0</v>
      </c>
      <c r="AT3457">
        <v>0</v>
      </c>
      <c r="AU3457">
        <v>0</v>
      </c>
      <c r="BA3457">
        <v>2</v>
      </c>
    </row>
    <row r="3458" spans="3:53" ht="12.75" x14ac:dyDescent="0.2">
      <c r="C3458" t="s">
        <v>795</v>
      </c>
      <c r="D3458" t="s">
        <v>742</v>
      </c>
      <c r="E3458">
        <v>127.08</v>
      </c>
      <c r="F3458">
        <v>7.81</v>
      </c>
      <c r="G3458">
        <v>-1.86</v>
      </c>
      <c r="H3458">
        <v>10630</v>
      </c>
      <c r="I3458">
        <v>-2.9000000000000001E-2</v>
      </c>
      <c r="J3458" t="s">
        <v>78</v>
      </c>
      <c r="K3458">
        <v>60.56</v>
      </c>
      <c r="L3458">
        <v>127.0125</v>
      </c>
      <c r="M3458">
        <v>0.10038382049012989</v>
      </c>
      <c r="N3458">
        <v>126.15929800000001</v>
      </c>
      <c r="O3458">
        <v>0.77735213777109635</v>
      </c>
      <c r="P3458">
        <v>1782000</v>
      </c>
      <c r="Q3458">
        <v>1112000</v>
      </c>
      <c r="R3458">
        <v>1.6</v>
      </c>
      <c r="S3458">
        <v>30.557000000000009</v>
      </c>
      <c r="T3458">
        <v>5.7369999999999992</v>
      </c>
      <c r="U3458">
        <v>15.9908</v>
      </c>
      <c r="V3458">
        <f t="shared" si="444"/>
        <v>2.4707301871862994</v>
      </c>
      <c r="AC3458">
        <v>130.02000000000001</v>
      </c>
      <c r="AD3458">
        <v>126.76</v>
      </c>
      <c r="AH3458" s="85">
        <f>IF(AND(M3458&lt;Variables!$G$6,M3458&gt;Variables!$G$5),0,1)</f>
        <v>1</v>
      </c>
      <c r="AI3458" s="85">
        <f t="shared" si="440"/>
        <v>0</v>
      </c>
      <c r="AJ3458" s="85">
        <f>IF(I3458&gt;Variables!$G$7,0,1)</f>
        <v>1</v>
      </c>
      <c r="AK3458" s="85">
        <f>IF(F3458&gt;Variables!$G$8,0,1)</f>
        <v>1</v>
      </c>
      <c r="AL3458" s="85">
        <f>IF(G3458&gt;Variables!$G$9,0,1)</f>
        <v>1</v>
      </c>
      <c r="AM3458" s="85">
        <f>IF(AND(K3458&gt;Variables!$G$10,K3458&lt;Variables!$G$11),0,1)</f>
        <v>0</v>
      </c>
      <c r="AN3458" s="103">
        <f>IF(H3458&lt;Variables!$G$13,1,0)</f>
        <v>0</v>
      </c>
      <c r="AO3458" s="101">
        <f>IF(R3458&lt;Variables!$G$12,0,1)</f>
        <v>0</v>
      </c>
      <c r="AP3458" s="86">
        <f t="shared" si="443"/>
        <v>1</v>
      </c>
      <c r="AR3458">
        <v>1</v>
      </c>
      <c r="AS3458">
        <v>0</v>
      </c>
      <c r="AT3458">
        <v>0</v>
      </c>
      <c r="AU3458">
        <v>0</v>
      </c>
      <c r="BA3458">
        <v>1.1599999999999999</v>
      </c>
    </row>
    <row r="3459" spans="3:53" ht="12.75" x14ac:dyDescent="0.2">
      <c r="C3459" t="s">
        <v>795</v>
      </c>
      <c r="D3459" t="s">
        <v>743</v>
      </c>
      <c r="E3459">
        <v>58.98</v>
      </c>
      <c r="F3459">
        <v>8.34</v>
      </c>
      <c r="G3459">
        <v>1.69</v>
      </c>
      <c r="H3459">
        <v>8440</v>
      </c>
      <c r="I3459">
        <v>-0.377</v>
      </c>
      <c r="J3459" t="s">
        <v>78</v>
      </c>
      <c r="K3459">
        <v>43.08</v>
      </c>
      <c r="L3459">
        <v>59.018565000000002</v>
      </c>
      <c r="M3459">
        <v>-0.15006295053090951</v>
      </c>
      <c r="N3459">
        <v>58.947023999999999</v>
      </c>
      <c r="O3459">
        <v>-2.8880168742698969E-2</v>
      </c>
      <c r="P3459">
        <v>3381000</v>
      </c>
      <c r="Q3459">
        <v>1356000</v>
      </c>
      <c r="R3459">
        <v>2.4900000000000002</v>
      </c>
      <c r="S3459">
        <v>30.557000000000009</v>
      </c>
      <c r="T3459">
        <v>5.7369999999999992</v>
      </c>
      <c r="U3459">
        <v>15.9908</v>
      </c>
      <c r="V3459">
        <f t="shared" si="444"/>
        <v>2.2962114346499614</v>
      </c>
      <c r="AC3459">
        <v>59.25</v>
      </c>
      <c r="AD3459">
        <v>58.25</v>
      </c>
      <c r="AH3459" s="85">
        <f>IF(AND(M3459&lt;Variables!$G$6,M3459&gt;Variables!$G$5),0,1)</f>
        <v>1</v>
      </c>
      <c r="AI3459" s="85">
        <f t="shared" ref="AI3459:AI3522" si="445">IF(L3459&gt;N3459,0,1)</f>
        <v>0</v>
      </c>
      <c r="AJ3459" s="85">
        <f>IF(I3459&gt;Variables!$G$7,0,1)</f>
        <v>1</v>
      </c>
      <c r="AK3459" s="85">
        <f>IF(F3459&gt;Variables!$G$8,0,1)</f>
        <v>1</v>
      </c>
      <c r="AL3459" s="85">
        <f>IF(G3459&gt;Variables!$G$9,0,1)</f>
        <v>1</v>
      </c>
      <c r="AM3459" s="85">
        <f>IF(AND(K3459&gt;Variables!$G$10,K3459&lt;Variables!$G$11),0,1)</f>
        <v>1</v>
      </c>
      <c r="AN3459" s="103">
        <f>IF(H3459&lt;Variables!$G$13,1,0)</f>
        <v>0</v>
      </c>
      <c r="AO3459" s="101">
        <f>IF(R3459&lt;Variables!$G$12,0,1)</f>
        <v>1</v>
      </c>
      <c r="AP3459" s="86">
        <f t="shared" si="443"/>
        <v>1</v>
      </c>
      <c r="AR3459">
        <v>0</v>
      </c>
      <c r="AS3459">
        <v>0</v>
      </c>
      <c r="AT3459">
        <v>1</v>
      </c>
      <c r="AU3459">
        <v>0</v>
      </c>
      <c r="BA3459">
        <v>-1.1000000000000001</v>
      </c>
    </row>
    <row r="3460" spans="3:53" ht="12.75" x14ac:dyDescent="0.2">
      <c r="C3460" t="s">
        <v>795</v>
      </c>
      <c r="D3460" t="s">
        <v>791</v>
      </c>
      <c r="E3460">
        <v>2.78</v>
      </c>
      <c r="F3460">
        <v>17.989999999999998</v>
      </c>
      <c r="G3460">
        <v>12.25</v>
      </c>
      <c r="H3460">
        <v>127.79</v>
      </c>
      <c r="I3460">
        <v>30.498000000000001</v>
      </c>
      <c r="J3460" t="s">
        <v>78</v>
      </c>
      <c r="K3460">
        <v>46.2</v>
      </c>
      <c r="L3460">
        <v>2.8382299999999998</v>
      </c>
      <c r="M3460">
        <v>-1.5231323747547001</v>
      </c>
      <c r="N3460">
        <v>2.7717999999999989</v>
      </c>
      <c r="O3460">
        <v>0.83700122663974885</v>
      </c>
      <c r="P3460">
        <v>3430000</v>
      </c>
      <c r="Q3460">
        <v>628440</v>
      </c>
      <c r="R3460">
        <v>5.46</v>
      </c>
      <c r="S3460">
        <v>30.557000000000009</v>
      </c>
      <c r="T3460">
        <v>5.7369999999999992</v>
      </c>
      <c r="U3460">
        <v>15.9908</v>
      </c>
      <c r="V3460">
        <f t="shared" si="444"/>
        <v>2.3505179778101142</v>
      </c>
      <c r="AC3460">
        <v>3.04</v>
      </c>
      <c r="AD3460">
        <v>2.5499999999999998</v>
      </c>
      <c r="AH3460" s="85">
        <f>IF(AND(M3460&lt;Variables!$G$6,M3460&gt;Variables!$G$5),0,1)</f>
        <v>1</v>
      </c>
      <c r="AI3460" s="85">
        <f t="shared" si="445"/>
        <v>0</v>
      </c>
      <c r="AJ3460" s="85">
        <f>IF(I3460&gt;Variables!$G$7,0,1)</f>
        <v>0</v>
      </c>
      <c r="AK3460" s="85">
        <f>IF(F3460&gt;Variables!$G$8,0,1)</f>
        <v>0</v>
      </c>
      <c r="AL3460" s="85">
        <f>IF(G3460&gt;Variables!$G$9,0,1)</f>
        <v>0</v>
      </c>
      <c r="AM3460" s="85">
        <f>IF(AND(K3460&gt;Variables!$G$10,K3460&lt;Variables!$G$11),0,1)</f>
        <v>1</v>
      </c>
      <c r="AN3460" s="103">
        <f>IF(H3460&lt;Variables!$G$13,1,0)</f>
        <v>1</v>
      </c>
      <c r="AO3460" s="101">
        <f>IF(R3460&lt;Variables!$G$12,0,1)</f>
        <v>1</v>
      </c>
      <c r="AP3460" s="86">
        <f t="shared" si="443"/>
        <v>1</v>
      </c>
      <c r="AR3460">
        <v>1</v>
      </c>
      <c r="AS3460">
        <v>0</v>
      </c>
      <c r="AT3460">
        <v>0</v>
      </c>
      <c r="AU3460">
        <v>0</v>
      </c>
      <c r="BA3460">
        <v>1.1299999999999999</v>
      </c>
    </row>
    <row r="3461" spans="3:53" ht="12.75" x14ac:dyDescent="0.2">
      <c r="C3461" t="s">
        <v>795</v>
      </c>
      <c r="D3461" t="s">
        <v>746</v>
      </c>
      <c r="E3461">
        <v>5.27</v>
      </c>
      <c r="F3461">
        <v>20.58</v>
      </c>
      <c r="G3461">
        <v>-8.8000000000000007</v>
      </c>
      <c r="H3461">
        <v>1580</v>
      </c>
      <c r="I3461">
        <v>18.343</v>
      </c>
      <c r="J3461" t="s">
        <v>78</v>
      </c>
      <c r="K3461">
        <v>30.59</v>
      </c>
      <c r="L3461">
        <v>5.3332349999999993</v>
      </c>
      <c r="M3461">
        <v>-1.841940210772617</v>
      </c>
      <c r="N3461">
        <v>5.3428020000000016</v>
      </c>
      <c r="O3461">
        <v>-2.0177053164238781</v>
      </c>
      <c r="P3461">
        <v>41530000</v>
      </c>
      <c r="Q3461">
        <v>17170000</v>
      </c>
      <c r="R3461">
        <v>2.42</v>
      </c>
      <c r="S3461">
        <v>30.557000000000009</v>
      </c>
      <c r="T3461">
        <v>5.7369999999999992</v>
      </c>
      <c r="U3461">
        <v>15.9908</v>
      </c>
      <c r="V3461">
        <f t="shared" si="444"/>
        <v>2.1105508976698011</v>
      </c>
      <c r="AC3461">
        <v>5.5250000000000004</v>
      </c>
      <c r="AD3461">
        <v>5.18</v>
      </c>
      <c r="AH3461" s="85">
        <f>IF(AND(M3461&lt;Variables!$G$6,M3461&gt;Variables!$G$5),0,1)</f>
        <v>1</v>
      </c>
      <c r="AI3461" s="85">
        <f t="shared" si="445"/>
        <v>1</v>
      </c>
      <c r="AJ3461" s="85">
        <f>IF(I3461&gt;Variables!$G$7,0,1)</f>
        <v>0</v>
      </c>
      <c r="AK3461" s="85">
        <f>IF(F3461&gt;Variables!$G$8,0,1)</f>
        <v>0</v>
      </c>
      <c r="AL3461" s="85">
        <f>IF(G3461&gt;Variables!$G$9,0,1)</f>
        <v>1</v>
      </c>
      <c r="AM3461" s="85">
        <f>IF(AND(K3461&gt;Variables!$G$10,K3461&lt;Variables!$G$11),0,1)</f>
        <v>1</v>
      </c>
      <c r="AN3461" s="103">
        <f>IF(H3461&lt;Variables!$G$13,1,0)</f>
        <v>1</v>
      </c>
      <c r="AO3461" s="101">
        <f>IF(R3461&lt;Variables!$G$12,0,1)</f>
        <v>1</v>
      </c>
      <c r="AP3461" s="86">
        <f t="shared" si="443"/>
        <v>1</v>
      </c>
      <c r="AR3461">
        <v>1</v>
      </c>
      <c r="AS3461">
        <v>0</v>
      </c>
      <c r="AT3461">
        <v>0</v>
      </c>
      <c r="AU3461">
        <v>0</v>
      </c>
      <c r="BA3461">
        <v>1.9</v>
      </c>
    </row>
    <row r="3462" spans="3:53" ht="12.75" x14ac:dyDescent="0.2">
      <c r="C3462" t="s">
        <v>795</v>
      </c>
      <c r="D3462" t="s">
        <v>737</v>
      </c>
      <c r="E3462">
        <v>63.12</v>
      </c>
      <c r="F3462">
        <v>5.98</v>
      </c>
      <c r="G3462">
        <v>2.59</v>
      </c>
      <c r="H3462">
        <v>87200</v>
      </c>
      <c r="I3462">
        <v>6.0000000000000001E-3</v>
      </c>
      <c r="J3462" t="s">
        <v>78</v>
      </c>
      <c r="K3462">
        <v>53.93</v>
      </c>
      <c r="L3462">
        <v>63.147174999999997</v>
      </c>
      <c r="M3462">
        <v>2.8227707731968799E-2</v>
      </c>
      <c r="N3462">
        <v>63.028511999999999</v>
      </c>
      <c r="O3462">
        <v>0.21654961487905661</v>
      </c>
      <c r="P3462">
        <v>22912000</v>
      </c>
      <c r="Q3462">
        <v>18048000</v>
      </c>
      <c r="R3462">
        <v>1.27</v>
      </c>
      <c r="S3462">
        <v>30.557000000000009</v>
      </c>
      <c r="T3462">
        <v>5.7369999999999992</v>
      </c>
      <c r="U3462">
        <v>15.9908</v>
      </c>
      <c r="V3462">
        <f t="shared" si="444"/>
        <v>2.4066604996326442</v>
      </c>
      <c r="AC3462">
        <v>63.674999999999997</v>
      </c>
      <c r="AD3462">
        <v>62.71</v>
      </c>
      <c r="AH3462" s="85">
        <f>IF(AND(M3462&lt;Variables!$G$6,M3462&gt;Variables!$G$5),0,1)</f>
        <v>1</v>
      </c>
      <c r="AI3462" s="85">
        <f t="shared" si="445"/>
        <v>0</v>
      </c>
      <c r="AJ3462" s="85">
        <f>IF(I3462&gt;Variables!$G$7,0,1)</f>
        <v>0</v>
      </c>
      <c r="AK3462" s="85">
        <f>IF(F3462&gt;Variables!$G$8,0,1)</f>
        <v>1</v>
      </c>
      <c r="AL3462" s="85">
        <f>IF(G3462&gt;Variables!$G$9,0,1)</f>
        <v>1</v>
      </c>
      <c r="AM3462" s="85">
        <f>IF(AND(K3462&gt;Variables!$G$10,K3462&lt;Variables!$G$11),0,1)</f>
        <v>0</v>
      </c>
      <c r="AN3462" s="103">
        <f>IF(H3462&lt;Variables!$G$13,1,0)</f>
        <v>0</v>
      </c>
      <c r="AO3462" s="101">
        <f>IF(R3462&lt;Variables!$G$12,0,1)</f>
        <v>0</v>
      </c>
      <c r="AP3462" s="86">
        <f t="shared" si="443"/>
        <v>1</v>
      </c>
      <c r="AR3462">
        <v>0</v>
      </c>
      <c r="AS3462">
        <v>1</v>
      </c>
      <c r="AT3462">
        <v>0</v>
      </c>
      <c r="AU3462">
        <v>0</v>
      </c>
      <c r="BA3462">
        <v>0.08</v>
      </c>
    </row>
    <row r="3463" spans="3:53" ht="12.75" x14ac:dyDescent="0.2">
      <c r="C3463" t="s">
        <v>795</v>
      </c>
      <c r="D3463" t="s">
        <v>763</v>
      </c>
      <c r="E3463">
        <v>29.97</v>
      </c>
      <c r="F3463">
        <v>24.95</v>
      </c>
      <c r="G3463">
        <v>16.690000000000001</v>
      </c>
      <c r="H3463">
        <v>727.98</v>
      </c>
      <c r="I3463">
        <v>316.75900000000001</v>
      </c>
      <c r="J3463" t="s">
        <v>78</v>
      </c>
      <c r="K3463">
        <v>44.02</v>
      </c>
      <c r="L3463">
        <v>30.141388888888891</v>
      </c>
      <c r="M3463">
        <v>-0.70132431411218821</v>
      </c>
      <c r="N3463">
        <v>30.148977083333339</v>
      </c>
      <c r="O3463">
        <v>-0.72631679253352954</v>
      </c>
      <c r="P3463">
        <v>1500000</v>
      </c>
      <c r="Q3463">
        <v>262270</v>
      </c>
      <c r="R3463">
        <v>5.72</v>
      </c>
      <c r="S3463">
        <v>30.557000000000009</v>
      </c>
      <c r="T3463">
        <v>5.7369999999999992</v>
      </c>
      <c r="U3463">
        <v>15.9908</v>
      </c>
      <c r="V3463">
        <f t="shared" si="444"/>
        <v>2.3111695929443639</v>
      </c>
      <c r="AC3463">
        <v>30.69</v>
      </c>
      <c r="AD3463">
        <v>29.07</v>
      </c>
      <c r="AH3463" s="85">
        <f>IF(AND(M3463&lt;Variables!$G$6,M3463&gt;Variables!$G$5),0,1)</f>
        <v>1</v>
      </c>
      <c r="AI3463" s="85">
        <f t="shared" si="445"/>
        <v>1</v>
      </c>
      <c r="AJ3463" s="85">
        <f>IF(I3463&gt;Variables!$G$7,0,1)</f>
        <v>0</v>
      </c>
      <c r="AK3463" s="85">
        <f>IF(F3463&gt;Variables!$G$8,0,1)</f>
        <v>0</v>
      </c>
      <c r="AL3463" s="85">
        <f>IF(G3463&gt;Variables!$G$9,0,1)</f>
        <v>0</v>
      </c>
      <c r="AM3463" s="85">
        <f>IF(AND(K3463&gt;Variables!$G$10,K3463&lt;Variables!$G$11),0,1)</f>
        <v>1</v>
      </c>
      <c r="AN3463" s="103">
        <f>IF(H3463&lt;Variables!$G$13,1,0)</f>
        <v>1</v>
      </c>
      <c r="AO3463" s="101">
        <f>IF(R3463&lt;Variables!$G$12,0,1)</f>
        <v>1</v>
      </c>
      <c r="AP3463" s="86">
        <f t="shared" si="443"/>
        <v>1</v>
      </c>
      <c r="AR3463">
        <v>0</v>
      </c>
      <c r="AS3463">
        <v>0</v>
      </c>
      <c r="AT3463">
        <v>1</v>
      </c>
      <c r="AU3463">
        <v>0</v>
      </c>
      <c r="BA3463">
        <v>-1.35</v>
      </c>
    </row>
    <row r="3464" spans="3:53" ht="12.75" x14ac:dyDescent="0.2">
      <c r="C3464" t="s">
        <v>795</v>
      </c>
      <c r="D3464" t="s">
        <v>697</v>
      </c>
      <c r="E3464">
        <v>3.83</v>
      </c>
      <c r="F3464">
        <v>31.03</v>
      </c>
      <c r="G3464">
        <v>22.61</v>
      </c>
      <c r="H3464">
        <v>-99999</v>
      </c>
      <c r="I3464">
        <v>-21.79</v>
      </c>
      <c r="J3464" t="s">
        <v>78</v>
      </c>
      <c r="K3464">
        <v>53.27</v>
      </c>
      <c r="L3464">
        <v>3.792222222222223</v>
      </c>
      <c r="M3464">
        <v>1.523586287723403</v>
      </c>
      <c r="N3464">
        <v>3.7711818181818169</v>
      </c>
      <c r="O3464">
        <v>2.0900127763180358</v>
      </c>
      <c r="P3464">
        <v>196547</v>
      </c>
      <c r="Q3464">
        <v>53701</v>
      </c>
      <c r="R3464">
        <v>3.66</v>
      </c>
      <c r="S3464">
        <v>30.557000000000009</v>
      </c>
      <c r="T3464">
        <v>5.7369999999999992</v>
      </c>
      <c r="U3464">
        <v>15.9908</v>
      </c>
      <c r="V3464">
        <f t="shared" si="444"/>
        <v>2.3468755732786408</v>
      </c>
      <c r="AC3464">
        <v>4.42</v>
      </c>
      <c r="AD3464">
        <v>3.6</v>
      </c>
      <c r="AH3464" s="85">
        <f>IF(AND(M3464&lt;Variables!$G$6,M3464&gt;Variables!$G$5),0,1)</f>
        <v>1</v>
      </c>
      <c r="AI3464" s="85">
        <f t="shared" si="445"/>
        <v>0</v>
      </c>
      <c r="AJ3464" s="85">
        <f>IF(I3464&gt;Variables!$G$7,0,1)</f>
        <v>1</v>
      </c>
      <c r="AK3464" s="85">
        <f>IF(F3464&gt;Variables!$G$8,0,1)</f>
        <v>0</v>
      </c>
      <c r="AL3464" s="85">
        <f>IF(G3464&gt;Variables!$G$9,0,1)</f>
        <v>0</v>
      </c>
      <c r="AM3464" s="85">
        <f>IF(AND(K3464&gt;Variables!$G$10,K3464&lt;Variables!$G$11),0,1)</f>
        <v>0</v>
      </c>
      <c r="AN3464" s="103">
        <f>IF(H3464&lt;Variables!$G$13,1,0)</f>
        <v>1</v>
      </c>
      <c r="AO3464" s="101">
        <f>IF(R3464&lt;Variables!$G$12,0,1)</f>
        <v>1</v>
      </c>
      <c r="AP3464" s="86">
        <f t="shared" si="443"/>
        <v>1</v>
      </c>
      <c r="AR3464">
        <v>1</v>
      </c>
      <c r="AS3464">
        <v>0</v>
      </c>
      <c r="AT3464">
        <v>0</v>
      </c>
      <c r="AU3464">
        <v>0</v>
      </c>
      <c r="BA3464">
        <v>2</v>
      </c>
    </row>
    <row r="3465" spans="3:53" ht="12.75" x14ac:dyDescent="0.2">
      <c r="C3465" t="s">
        <v>796</v>
      </c>
      <c r="D3465" t="s">
        <v>186</v>
      </c>
      <c r="E3465">
        <v>24.6</v>
      </c>
      <c r="F3465">
        <v>6.5</v>
      </c>
      <c r="G3465">
        <v>9.7200000000000006</v>
      </c>
      <c r="H3465">
        <v>3230</v>
      </c>
      <c r="I3465">
        <v>3.5999999999999997E-2</v>
      </c>
      <c r="J3465" t="s">
        <v>78</v>
      </c>
      <c r="K3465">
        <v>51.04</v>
      </c>
      <c r="L3465">
        <v>24.604164999999998</v>
      </c>
      <c r="M3465">
        <v>-0.46400680535187189</v>
      </c>
      <c r="N3465">
        <v>24.222505999999999</v>
      </c>
      <c r="O3465">
        <v>1.104320089754542</v>
      </c>
      <c r="P3465">
        <v>5312000</v>
      </c>
      <c r="Q3465">
        <v>9037000</v>
      </c>
      <c r="R3465">
        <v>0.59</v>
      </c>
      <c r="S3465">
        <v>29.783000000000001</v>
      </c>
      <c r="T3465">
        <v>5.98</v>
      </c>
      <c r="U3465">
        <v>15.801600000000001</v>
      </c>
      <c r="V3465">
        <f t="shared" si="444"/>
        <v>2.3912322306591589</v>
      </c>
      <c r="AC3465">
        <v>26.2</v>
      </c>
      <c r="AD3465">
        <v>24.49</v>
      </c>
      <c r="AH3465" s="85">
        <f>IF(AND(M3465&lt;Variables!$G$6,M3465&gt;Variables!$G$5),0,1)</f>
        <v>1</v>
      </c>
      <c r="AI3465" s="85">
        <f t="shared" si="445"/>
        <v>0</v>
      </c>
      <c r="AJ3465" s="85">
        <f>IF(I3465&gt;Variables!$G$7,0,1)</f>
        <v>0</v>
      </c>
      <c r="AK3465" s="85">
        <f>IF(F3465&gt;Variables!$G$8,0,1)</f>
        <v>1</v>
      </c>
      <c r="AL3465" s="85">
        <f>IF(G3465&gt;Variables!$G$9,0,1)</f>
        <v>1</v>
      </c>
      <c r="AM3465" s="85">
        <f>IF(AND(K3465&gt;Variables!$G$10,K3465&lt;Variables!$G$11),0,1)</f>
        <v>0</v>
      </c>
      <c r="AN3465" s="103">
        <f>IF(H3465&lt;Variables!$G$13,1,0)</f>
        <v>0</v>
      </c>
      <c r="AO3465" s="101">
        <f>IF(R3465&lt;Variables!$G$12,0,1)</f>
        <v>0</v>
      </c>
      <c r="AP3465" s="86">
        <f t="shared" si="443"/>
        <v>1</v>
      </c>
      <c r="AR3465">
        <v>1</v>
      </c>
      <c r="AS3465">
        <v>0</v>
      </c>
      <c r="AT3465">
        <v>0</v>
      </c>
      <c r="AU3465">
        <v>0</v>
      </c>
      <c r="BA3465">
        <v>2</v>
      </c>
    </row>
    <row r="3466" spans="3:53" ht="12.75" x14ac:dyDescent="0.2">
      <c r="C3466" t="s">
        <v>796</v>
      </c>
      <c r="D3466" t="s">
        <v>749</v>
      </c>
      <c r="E3466">
        <v>15.89</v>
      </c>
      <c r="F3466">
        <v>6.61</v>
      </c>
      <c r="G3466">
        <v>4.87</v>
      </c>
      <c r="H3466">
        <v>59870</v>
      </c>
      <c r="I3466">
        <v>0.77700000000000002</v>
      </c>
      <c r="J3466" t="s">
        <v>78</v>
      </c>
      <c r="K3466">
        <v>55.68</v>
      </c>
      <c r="L3466">
        <v>15.873025</v>
      </c>
      <c r="M3466">
        <v>8.9302448651102137E-2</v>
      </c>
      <c r="N3466">
        <v>15.825912000000001</v>
      </c>
      <c r="O3466">
        <v>0.38726362183739771</v>
      </c>
      <c r="P3466">
        <v>108512000</v>
      </c>
      <c r="Q3466">
        <v>77372000</v>
      </c>
      <c r="R3466">
        <v>1.4</v>
      </c>
      <c r="S3466">
        <v>29.783000000000001</v>
      </c>
      <c r="T3466">
        <v>5.98</v>
      </c>
      <c r="U3466">
        <v>15.801600000000001</v>
      </c>
      <c r="V3466">
        <f t="shared" si="444"/>
        <v>2.4220580332557908</v>
      </c>
      <c r="AC3466">
        <v>16.059999999999999</v>
      </c>
      <c r="AD3466">
        <v>15.82</v>
      </c>
      <c r="AH3466" s="85">
        <f>IF(AND(M3466&lt;Variables!$G$6,M3466&gt;Variables!$G$5),0,1)</f>
        <v>1</v>
      </c>
      <c r="AI3466" s="85">
        <f t="shared" si="445"/>
        <v>0</v>
      </c>
      <c r="AJ3466" s="85">
        <f>IF(I3466&gt;Variables!$G$7,0,1)</f>
        <v>0</v>
      </c>
      <c r="AK3466" s="85">
        <f>IF(F3466&gt;Variables!$G$8,0,1)</f>
        <v>1</v>
      </c>
      <c r="AL3466" s="85">
        <f>IF(G3466&gt;Variables!$G$9,0,1)</f>
        <v>1</v>
      </c>
      <c r="AM3466" s="85">
        <f>IF(AND(K3466&gt;Variables!$G$10,K3466&lt;Variables!$G$11),0,1)</f>
        <v>0</v>
      </c>
      <c r="AN3466" s="103">
        <f>IF(H3466&lt;Variables!$G$13,1,0)</f>
        <v>0</v>
      </c>
      <c r="AO3466" s="101">
        <f>IF(R3466&lt;Variables!$G$12,0,1)</f>
        <v>0</v>
      </c>
      <c r="AP3466" s="86">
        <f t="shared" si="443"/>
        <v>1</v>
      </c>
      <c r="AR3466">
        <v>0</v>
      </c>
      <c r="AS3466">
        <v>1</v>
      </c>
      <c r="AT3466">
        <v>0</v>
      </c>
      <c r="AU3466">
        <v>0</v>
      </c>
      <c r="BA3466">
        <v>0.5</v>
      </c>
    </row>
    <row r="3467" spans="3:53" ht="12.75" x14ac:dyDescent="0.2">
      <c r="C3467" t="s">
        <v>796</v>
      </c>
      <c r="D3467" t="s">
        <v>463</v>
      </c>
      <c r="E3467">
        <v>86.98</v>
      </c>
      <c r="F3467">
        <v>6.84</v>
      </c>
      <c r="G3467">
        <v>5.69</v>
      </c>
      <c r="H3467">
        <v>2540</v>
      </c>
      <c r="I3467">
        <v>-14.102</v>
      </c>
      <c r="J3467" t="s">
        <v>78</v>
      </c>
      <c r="K3467">
        <v>41.49</v>
      </c>
      <c r="L3467">
        <v>87.101249999999993</v>
      </c>
      <c r="M3467">
        <v>-0.1392058093310822</v>
      </c>
      <c r="N3467">
        <v>87.56769523809524</v>
      </c>
      <c r="O3467">
        <v>-0.67113247242296559</v>
      </c>
      <c r="P3467">
        <v>119838</v>
      </c>
      <c r="Q3467">
        <v>197425</v>
      </c>
      <c r="R3467">
        <v>0.61</v>
      </c>
      <c r="S3467">
        <v>29.783000000000001</v>
      </c>
      <c r="T3467">
        <v>5.98</v>
      </c>
      <c r="U3467">
        <v>15.801600000000001</v>
      </c>
      <c r="V3467">
        <f t="shared" si="444"/>
        <v>2.2790345065713753</v>
      </c>
      <c r="AC3467">
        <v>89.06</v>
      </c>
      <c r="AD3467">
        <v>85.55</v>
      </c>
      <c r="AH3467" s="85">
        <f>IF(AND(M3467&lt;Variables!$G$6,M3467&gt;Variables!$G$5),0,1)</f>
        <v>1</v>
      </c>
      <c r="AI3467" s="85">
        <f t="shared" si="445"/>
        <v>1</v>
      </c>
      <c r="AJ3467" s="85">
        <f>IF(I3467&gt;Variables!$G$7,0,1)</f>
        <v>1</v>
      </c>
      <c r="AK3467" s="85">
        <f>IF(F3467&gt;Variables!$G$8,0,1)</f>
        <v>1</v>
      </c>
      <c r="AL3467" s="85">
        <f>IF(G3467&gt;Variables!$G$9,0,1)</f>
        <v>1</v>
      </c>
      <c r="AM3467" s="85">
        <f>IF(AND(K3467&gt;Variables!$G$10,K3467&lt;Variables!$G$11),0,1)</f>
        <v>1</v>
      </c>
      <c r="AN3467" s="103">
        <f>IF(H3467&lt;Variables!$G$13,1,0)</f>
        <v>0</v>
      </c>
      <c r="AO3467" s="101">
        <f>IF(R3467&lt;Variables!$G$12,0,1)</f>
        <v>0</v>
      </c>
      <c r="AP3467" s="86">
        <f t="shared" si="443"/>
        <v>1</v>
      </c>
      <c r="AR3467">
        <v>1</v>
      </c>
      <c r="AS3467">
        <v>0</v>
      </c>
      <c r="AT3467">
        <v>0</v>
      </c>
      <c r="AU3467">
        <v>0</v>
      </c>
      <c r="BA3467">
        <v>2</v>
      </c>
    </row>
    <row r="3468" spans="3:53" ht="12.75" x14ac:dyDescent="0.2">
      <c r="C3468" t="s">
        <v>796</v>
      </c>
      <c r="D3468" t="s">
        <v>743</v>
      </c>
      <c r="E3468">
        <v>58.9</v>
      </c>
      <c r="F3468">
        <v>8.3800000000000008</v>
      </c>
      <c r="G3468">
        <v>1.73</v>
      </c>
      <c r="H3468">
        <v>8440</v>
      </c>
      <c r="I3468">
        <v>-0.376</v>
      </c>
      <c r="J3468" t="s">
        <v>78</v>
      </c>
      <c r="K3468">
        <v>46.57</v>
      </c>
      <c r="L3468">
        <v>58.994690000000013</v>
      </c>
      <c r="M3468">
        <v>-6.7277241392415699E-2</v>
      </c>
      <c r="N3468">
        <v>58.965173999999998</v>
      </c>
      <c r="O3468">
        <v>-1.7254252484694171E-2</v>
      </c>
      <c r="P3468">
        <v>3405000</v>
      </c>
      <c r="Q3468">
        <v>1356000</v>
      </c>
      <c r="R3468">
        <v>2.5099999999999998</v>
      </c>
      <c r="S3468">
        <v>29.783000000000001</v>
      </c>
      <c r="T3468">
        <v>5.98</v>
      </c>
      <c r="U3468">
        <v>15.801600000000001</v>
      </c>
      <c r="V3468">
        <f t="shared" si="444"/>
        <v>2.3325479706873278</v>
      </c>
      <c r="AC3468">
        <v>59.25</v>
      </c>
      <c r="AD3468">
        <v>58.25</v>
      </c>
      <c r="AH3468" s="85">
        <f>IF(AND(M3468&lt;Variables!$G$6,M3468&gt;Variables!$G$5),0,1)</f>
        <v>1</v>
      </c>
      <c r="AI3468" s="85">
        <f t="shared" si="445"/>
        <v>0</v>
      </c>
      <c r="AJ3468" s="85">
        <f>IF(I3468&gt;Variables!$G$7,0,1)</f>
        <v>1</v>
      </c>
      <c r="AK3468" s="85">
        <f>IF(F3468&gt;Variables!$G$8,0,1)</f>
        <v>1</v>
      </c>
      <c r="AL3468" s="85">
        <f>IF(G3468&gt;Variables!$G$9,0,1)</f>
        <v>1</v>
      </c>
      <c r="AM3468" s="85">
        <f>IF(AND(K3468&gt;Variables!$G$10,K3468&lt;Variables!$G$11),0,1)</f>
        <v>1</v>
      </c>
      <c r="AN3468" s="103">
        <f>IF(H3468&lt;Variables!$G$13,1,0)</f>
        <v>0</v>
      </c>
      <c r="AO3468" s="101">
        <f>IF(R3468&lt;Variables!$G$12,0,1)</f>
        <v>1</v>
      </c>
      <c r="AP3468" s="86">
        <f t="shared" si="443"/>
        <v>1</v>
      </c>
      <c r="AR3468">
        <v>0</v>
      </c>
      <c r="AS3468">
        <v>1</v>
      </c>
      <c r="AT3468">
        <v>0</v>
      </c>
      <c r="AU3468">
        <v>0</v>
      </c>
      <c r="BA3468">
        <v>0.09</v>
      </c>
    </row>
    <row r="3469" spans="3:53" ht="12.75" x14ac:dyDescent="0.2">
      <c r="C3469" t="s">
        <v>796</v>
      </c>
      <c r="D3469" t="s">
        <v>746</v>
      </c>
      <c r="E3469">
        <v>5.26</v>
      </c>
      <c r="F3469">
        <v>20.79</v>
      </c>
      <c r="G3469">
        <v>-8.19</v>
      </c>
      <c r="H3469">
        <v>1580</v>
      </c>
      <c r="I3469">
        <v>18.446000000000002</v>
      </c>
      <c r="J3469" t="s">
        <v>78</v>
      </c>
      <c r="K3469">
        <v>43.61</v>
      </c>
      <c r="L3469">
        <v>5.3050849999999992</v>
      </c>
      <c r="M3469">
        <v>-0.66134661367347725</v>
      </c>
      <c r="N3469">
        <v>5.3367000000000004</v>
      </c>
      <c r="O3469">
        <v>-1.2498360409991189</v>
      </c>
      <c r="P3469">
        <v>41980000</v>
      </c>
      <c r="Q3469">
        <v>17170000</v>
      </c>
      <c r="R3469">
        <v>2.44</v>
      </c>
      <c r="S3469">
        <v>29.783000000000001</v>
      </c>
      <c r="T3469">
        <v>5.98</v>
      </c>
      <c r="U3469">
        <v>15.801600000000001</v>
      </c>
      <c r="V3469">
        <f t="shared" si="444"/>
        <v>2.3057899099158634</v>
      </c>
      <c r="AC3469">
        <v>5.5250000000000004</v>
      </c>
      <c r="AD3469">
        <v>5.18</v>
      </c>
      <c r="AH3469" s="85">
        <f>IF(AND(M3469&lt;Variables!$G$6,M3469&gt;Variables!$G$5),0,1)</f>
        <v>1</v>
      </c>
      <c r="AI3469" s="85">
        <f t="shared" si="445"/>
        <v>1</v>
      </c>
      <c r="AJ3469" s="85">
        <f>IF(I3469&gt;Variables!$G$7,0,1)</f>
        <v>0</v>
      </c>
      <c r="AK3469" s="85">
        <f>IF(F3469&gt;Variables!$G$8,0,1)</f>
        <v>0</v>
      </c>
      <c r="AL3469" s="85">
        <f>IF(G3469&gt;Variables!$G$9,0,1)</f>
        <v>1</v>
      </c>
      <c r="AM3469" s="85">
        <f>IF(AND(K3469&gt;Variables!$G$10,K3469&lt;Variables!$G$11),0,1)</f>
        <v>1</v>
      </c>
      <c r="AN3469" s="103">
        <f>IF(H3469&lt;Variables!$G$13,1,0)</f>
        <v>1</v>
      </c>
      <c r="AO3469" s="101">
        <f>IF(R3469&lt;Variables!$G$12,0,1)</f>
        <v>1</v>
      </c>
      <c r="AP3469" s="86">
        <f t="shared" si="443"/>
        <v>1</v>
      </c>
      <c r="AR3469">
        <v>1</v>
      </c>
      <c r="AS3469">
        <v>0</v>
      </c>
      <c r="AT3469">
        <v>0</v>
      </c>
      <c r="AU3469">
        <v>0</v>
      </c>
      <c r="BA3469">
        <v>2</v>
      </c>
    </row>
    <row r="3470" spans="3:53" ht="12.75" x14ac:dyDescent="0.2">
      <c r="C3470" t="s">
        <v>796</v>
      </c>
      <c r="D3470" t="s">
        <v>791</v>
      </c>
      <c r="E3470">
        <v>2.77</v>
      </c>
      <c r="F3470">
        <v>15.48</v>
      </c>
      <c r="G3470">
        <v>12.45</v>
      </c>
      <c r="H3470">
        <v>127.79</v>
      </c>
      <c r="I3470">
        <v>30.533999999999999</v>
      </c>
      <c r="J3470" t="s">
        <v>78</v>
      </c>
      <c r="K3470">
        <v>49.37</v>
      </c>
      <c r="L3470">
        <v>2.8140900000000002</v>
      </c>
      <c r="M3470">
        <v>-0.50069471836367629</v>
      </c>
      <c r="N3470">
        <v>2.7917679999999998</v>
      </c>
      <c r="O3470">
        <v>0.29486690871159682</v>
      </c>
      <c r="P3470">
        <v>3520000</v>
      </c>
      <c r="Q3470">
        <v>628440</v>
      </c>
      <c r="R3470">
        <v>5.6</v>
      </c>
      <c r="S3470">
        <v>29.783000000000001</v>
      </c>
      <c r="T3470">
        <v>5.98</v>
      </c>
      <c r="U3470">
        <v>15.801600000000001</v>
      </c>
      <c r="V3470">
        <f t="shared" si="444"/>
        <v>2.3725802786790759</v>
      </c>
      <c r="AC3470">
        <v>3.04</v>
      </c>
      <c r="AD3470">
        <v>2.5499999999999998</v>
      </c>
      <c r="AH3470" s="85">
        <f>IF(AND(M3470&lt;Variables!$G$6,M3470&gt;Variables!$G$5),0,1)</f>
        <v>1</v>
      </c>
      <c r="AI3470" s="85">
        <f t="shared" si="445"/>
        <v>0</v>
      </c>
      <c r="AJ3470" s="85">
        <f>IF(I3470&gt;Variables!$G$7,0,1)</f>
        <v>0</v>
      </c>
      <c r="AK3470" s="85">
        <f>IF(F3470&gt;Variables!$G$8,0,1)</f>
        <v>0</v>
      </c>
      <c r="AL3470" s="85">
        <f>IF(G3470&gt;Variables!$G$9,0,1)</f>
        <v>0</v>
      </c>
      <c r="AM3470" s="85">
        <f>IF(AND(K3470&gt;Variables!$G$10,K3470&lt;Variables!$G$11),0,1)</f>
        <v>1</v>
      </c>
      <c r="AN3470" s="103">
        <f>IF(H3470&lt;Variables!$G$13,1,0)</f>
        <v>1</v>
      </c>
      <c r="AO3470" s="101">
        <f>IF(R3470&lt;Variables!$G$12,0,1)</f>
        <v>1</v>
      </c>
      <c r="AP3470" s="86">
        <f t="shared" si="443"/>
        <v>1</v>
      </c>
      <c r="AR3470">
        <v>1</v>
      </c>
      <c r="AS3470">
        <v>0</v>
      </c>
      <c r="AT3470">
        <v>0</v>
      </c>
      <c r="AU3470">
        <v>0</v>
      </c>
      <c r="BA3470">
        <v>2</v>
      </c>
    </row>
    <row r="3471" spans="3:53" ht="12.75" x14ac:dyDescent="0.2">
      <c r="C3471" t="s">
        <v>796</v>
      </c>
      <c r="D3471" t="s">
        <v>744</v>
      </c>
      <c r="E3471">
        <v>13.16</v>
      </c>
      <c r="F3471">
        <v>6.14</v>
      </c>
      <c r="G3471">
        <v>2.2599999999999998</v>
      </c>
      <c r="H3471">
        <v>2330</v>
      </c>
      <c r="I3471">
        <v>-49.179000000000002</v>
      </c>
      <c r="J3471" t="s">
        <v>78</v>
      </c>
      <c r="K3471">
        <v>70.819999999999993</v>
      </c>
      <c r="L3471">
        <v>13.006679999999999</v>
      </c>
      <c r="M3471">
        <v>1.1018953337823549</v>
      </c>
      <c r="N3471">
        <v>12.956156</v>
      </c>
      <c r="O3471">
        <v>1.496153643102184</v>
      </c>
      <c r="P3471">
        <v>15971000</v>
      </c>
      <c r="Q3471">
        <v>10179000</v>
      </c>
      <c r="R3471">
        <v>1.57</v>
      </c>
      <c r="S3471">
        <v>29.783000000000001</v>
      </c>
      <c r="T3471">
        <v>5.98</v>
      </c>
      <c r="U3471">
        <v>15.801600000000001</v>
      </c>
      <c r="V3471">
        <f t="shared" si="444"/>
        <v>2.4877909823887396</v>
      </c>
      <c r="AC3471">
        <v>13.44</v>
      </c>
      <c r="AD3471">
        <v>12.86</v>
      </c>
      <c r="AH3471" s="85">
        <f>IF(AND(M3471&lt;Variables!$G$6,M3471&gt;Variables!$G$5),0,1)</f>
        <v>1</v>
      </c>
      <c r="AI3471" s="85">
        <f t="shared" si="445"/>
        <v>0</v>
      </c>
      <c r="AJ3471" s="85">
        <f>IF(I3471&gt;Variables!$G$7,0,1)</f>
        <v>1</v>
      </c>
      <c r="AK3471" s="85">
        <f>IF(F3471&gt;Variables!$G$8,0,1)</f>
        <v>1</v>
      </c>
      <c r="AL3471" s="85">
        <f>IF(G3471&gt;Variables!$G$9,0,1)</f>
        <v>1</v>
      </c>
      <c r="AM3471" s="85">
        <f>IF(AND(K3471&gt;Variables!$G$10,K3471&lt;Variables!$G$11),0,1)</f>
        <v>0</v>
      </c>
      <c r="AN3471" s="103">
        <f>IF(H3471&lt;Variables!$G$13,1,0)</f>
        <v>1</v>
      </c>
      <c r="AO3471" s="101">
        <f>IF(R3471&lt;Variables!$G$12,0,1)</f>
        <v>0</v>
      </c>
      <c r="AP3471" s="86">
        <f t="shared" si="443"/>
        <v>1</v>
      </c>
      <c r="AR3471">
        <v>1</v>
      </c>
      <c r="AS3471">
        <v>0</v>
      </c>
      <c r="AT3471">
        <v>0</v>
      </c>
      <c r="AU3471">
        <v>0</v>
      </c>
      <c r="BA3471">
        <v>1.58</v>
      </c>
    </row>
    <row r="3472" spans="3:53" ht="12.75" x14ac:dyDescent="0.2">
      <c r="C3472" t="s">
        <v>796</v>
      </c>
      <c r="D3472" t="s">
        <v>763</v>
      </c>
      <c r="E3472">
        <v>29.66</v>
      </c>
      <c r="F3472">
        <v>24.28</v>
      </c>
      <c r="G3472">
        <v>15.4</v>
      </c>
      <c r="H3472">
        <v>727.98</v>
      </c>
      <c r="I3472">
        <v>315.58600000000001</v>
      </c>
      <c r="J3472" t="s">
        <v>78</v>
      </c>
      <c r="K3472">
        <v>35.659999999999997</v>
      </c>
      <c r="L3472">
        <v>29.99967222222222</v>
      </c>
      <c r="M3472">
        <v>-1.330255275011341</v>
      </c>
      <c r="N3472">
        <v>30.169127083333329</v>
      </c>
      <c r="O3472">
        <v>-1.884466467203191</v>
      </c>
      <c r="P3472">
        <v>1500000</v>
      </c>
      <c r="Q3472">
        <v>262270</v>
      </c>
      <c r="R3472">
        <v>5.72</v>
      </c>
      <c r="S3472">
        <v>29.783000000000001</v>
      </c>
      <c r="T3472">
        <v>5.98</v>
      </c>
      <c r="U3472">
        <v>15.801600000000001</v>
      </c>
      <c r="V3472">
        <f t="shared" si="444"/>
        <v>2.1979331516113967</v>
      </c>
      <c r="AC3472">
        <v>30.69</v>
      </c>
      <c r="AD3472">
        <v>29.07</v>
      </c>
      <c r="AH3472" s="85">
        <f>IF(AND(M3472&lt;Variables!$G$6,M3472&gt;Variables!$G$5),0,1)</f>
        <v>1</v>
      </c>
      <c r="AI3472" s="85">
        <f t="shared" si="445"/>
        <v>1</v>
      </c>
      <c r="AJ3472" s="85">
        <f>IF(I3472&gt;Variables!$G$7,0,1)</f>
        <v>0</v>
      </c>
      <c r="AK3472" s="85">
        <f>IF(F3472&gt;Variables!$G$8,0,1)</f>
        <v>0</v>
      </c>
      <c r="AL3472" s="85">
        <f>IF(G3472&gt;Variables!$G$9,0,1)</f>
        <v>0</v>
      </c>
      <c r="AM3472" s="85">
        <f>IF(AND(K3472&gt;Variables!$G$10,K3472&lt;Variables!$G$11),0,1)</f>
        <v>1</v>
      </c>
      <c r="AN3472" s="103">
        <f>IF(H3472&lt;Variables!$G$13,1,0)</f>
        <v>1</v>
      </c>
      <c r="AO3472" s="101">
        <f>IF(R3472&lt;Variables!$G$12,0,1)</f>
        <v>1</v>
      </c>
      <c r="AP3472" s="86">
        <f t="shared" si="443"/>
        <v>1</v>
      </c>
      <c r="AR3472">
        <v>1</v>
      </c>
      <c r="AS3472">
        <v>0</v>
      </c>
      <c r="AT3472">
        <v>0</v>
      </c>
      <c r="AU3472">
        <v>0</v>
      </c>
      <c r="BA3472">
        <v>2</v>
      </c>
    </row>
    <row r="3473" spans="3:53" ht="12.75" x14ac:dyDescent="0.2">
      <c r="C3473" t="s">
        <v>796</v>
      </c>
      <c r="D3473" t="s">
        <v>183</v>
      </c>
      <c r="E3473">
        <v>17.87</v>
      </c>
      <c r="F3473">
        <v>43.1</v>
      </c>
      <c r="G3473">
        <v>47.5</v>
      </c>
      <c r="H3473">
        <v>34.299999999999997</v>
      </c>
      <c r="I3473">
        <v>1412.3030000000001</v>
      </c>
      <c r="J3473" t="s">
        <v>78</v>
      </c>
      <c r="K3473">
        <v>51.07</v>
      </c>
      <c r="L3473">
        <v>17.324742105263159</v>
      </c>
      <c r="M3473">
        <v>2.166022977178073</v>
      </c>
      <c r="N3473">
        <v>18.247159183673471</v>
      </c>
      <c r="O3473">
        <v>-2.998599278747121</v>
      </c>
      <c r="P3473">
        <v>22360000</v>
      </c>
      <c r="Q3473">
        <v>14840000</v>
      </c>
      <c r="R3473">
        <v>1.51</v>
      </c>
      <c r="S3473">
        <v>29.783000000000001</v>
      </c>
      <c r="T3473">
        <v>5.98</v>
      </c>
      <c r="U3473">
        <v>15.801600000000001</v>
      </c>
      <c r="V3473">
        <f t="shared" si="444"/>
        <v>2.3150752450302137</v>
      </c>
      <c r="AC3473">
        <v>18.940000000000001</v>
      </c>
      <c r="AD3473">
        <v>14.81</v>
      </c>
      <c r="AH3473" s="85">
        <f>IF(AND(M3473&lt;Variables!$G$6,M3473&gt;Variables!$G$5),0,1)</f>
        <v>1</v>
      </c>
      <c r="AI3473" s="85">
        <f t="shared" si="445"/>
        <v>1</v>
      </c>
      <c r="AJ3473" s="85">
        <f>IF(I3473&gt;Variables!$G$7,0,1)</f>
        <v>0</v>
      </c>
      <c r="AK3473" s="85">
        <f>IF(F3473&gt;Variables!$G$8,0,1)</f>
        <v>0</v>
      </c>
      <c r="AL3473" s="85">
        <f>IF(G3473&gt;Variables!$G$9,0,1)</f>
        <v>0</v>
      </c>
      <c r="AM3473" s="85">
        <f>IF(AND(K3473&gt;Variables!$G$10,K3473&lt;Variables!$G$11),0,1)</f>
        <v>0</v>
      </c>
      <c r="AN3473" s="103">
        <f>IF(H3473&lt;Variables!$G$13,1,0)</f>
        <v>1</v>
      </c>
      <c r="AO3473" s="101">
        <f>IF(R3473&lt;Variables!$G$12,0,1)</f>
        <v>0</v>
      </c>
      <c r="AP3473" s="86">
        <f t="shared" si="443"/>
        <v>1</v>
      </c>
      <c r="AR3473">
        <v>0</v>
      </c>
      <c r="AS3473">
        <v>0</v>
      </c>
      <c r="AT3473">
        <v>1</v>
      </c>
      <c r="AU3473">
        <v>0</v>
      </c>
      <c r="BA3473">
        <v>-2.25</v>
      </c>
    </row>
    <row r="3474" spans="3:53" ht="12.75" x14ac:dyDescent="0.2">
      <c r="C3474" t="s">
        <v>796</v>
      </c>
      <c r="D3474" t="s">
        <v>742</v>
      </c>
      <c r="E3474">
        <v>128.05000000000001</v>
      </c>
      <c r="F3474">
        <v>8.57</v>
      </c>
      <c r="G3474">
        <v>-1.1599999999999999</v>
      </c>
      <c r="H3474">
        <v>10630</v>
      </c>
      <c r="I3474">
        <v>-2.5999999999999999E-2</v>
      </c>
      <c r="J3474" t="s">
        <v>78</v>
      </c>
      <c r="K3474">
        <v>71.069999999999993</v>
      </c>
      <c r="L3474">
        <v>127.24375000000001</v>
      </c>
      <c r="M3474">
        <v>0.6296969399282617</v>
      </c>
      <c r="N3474">
        <v>126.381398</v>
      </c>
      <c r="O3474">
        <v>1.3163345447405139</v>
      </c>
      <c r="P3474">
        <v>1815000</v>
      </c>
      <c r="Q3474">
        <v>1112000</v>
      </c>
      <c r="R3474">
        <v>1.63</v>
      </c>
      <c r="S3474">
        <v>29.783000000000001</v>
      </c>
      <c r="T3474">
        <v>5.98</v>
      </c>
      <c r="U3474">
        <v>15.801600000000001</v>
      </c>
      <c r="V3474">
        <f t="shared" si="444"/>
        <v>2.53059592001572</v>
      </c>
      <c r="AC3474">
        <v>130.02000000000001</v>
      </c>
      <c r="AD3474">
        <v>127.06</v>
      </c>
      <c r="AH3474" s="85">
        <f>IF(AND(M3474&lt;Variables!$G$6,M3474&gt;Variables!$G$5),0,1)</f>
        <v>1</v>
      </c>
      <c r="AI3474" s="85">
        <f t="shared" si="445"/>
        <v>0</v>
      </c>
      <c r="AJ3474" s="85">
        <f>IF(I3474&gt;Variables!$G$7,0,1)</f>
        <v>1</v>
      </c>
      <c r="AK3474" s="85">
        <f>IF(F3474&gt;Variables!$G$8,0,1)</f>
        <v>1</v>
      </c>
      <c r="AL3474" s="85">
        <f>IF(G3474&gt;Variables!$G$9,0,1)</f>
        <v>1</v>
      </c>
      <c r="AM3474" s="85">
        <f>IF(AND(K3474&gt;Variables!$G$10,K3474&lt;Variables!$G$11),0,1)</f>
        <v>0</v>
      </c>
      <c r="AN3474" s="103">
        <f>IF(H3474&lt;Variables!$G$13,1,0)</f>
        <v>0</v>
      </c>
      <c r="AO3474" s="101">
        <f>IF(R3474&lt;Variables!$G$12,0,1)</f>
        <v>0</v>
      </c>
      <c r="AP3474" s="86">
        <f t="shared" si="443"/>
        <v>1</v>
      </c>
      <c r="AR3474">
        <v>0</v>
      </c>
      <c r="AS3474">
        <v>1</v>
      </c>
      <c r="AT3474">
        <v>0</v>
      </c>
      <c r="AU3474">
        <v>0</v>
      </c>
      <c r="BA3474">
        <v>0.8</v>
      </c>
    </row>
    <row r="3475" spans="3:53" ht="12.75" x14ac:dyDescent="0.2">
      <c r="C3475" t="s">
        <v>796</v>
      </c>
      <c r="D3475" t="s">
        <v>197</v>
      </c>
      <c r="E3475">
        <v>15.62</v>
      </c>
      <c r="F3475">
        <v>6.13</v>
      </c>
      <c r="G3475">
        <v>6.71</v>
      </c>
      <c r="H3475">
        <v>4450</v>
      </c>
      <c r="I3475">
        <v>-67.122</v>
      </c>
      <c r="J3475" t="s">
        <v>78</v>
      </c>
      <c r="K3475">
        <v>67.69</v>
      </c>
      <c r="L3475">
        <v>15.518115</v>
      </c>
      <c r="M3475">
        <v>0.46323280888174873</v>
      </c>
      <c r="N3475">
        <v>15.35683</v>
      </c>
      <c r="O3475">
        <v>1.5183472109803759</v>
      </c>
      <c r="P3475">
        <v>11056000</v>
      </c>
      <c r="Q3475">
        <v>15700000</v>
      </c>
      <c r="R3475">
        <v>0.7</v>
      </c>
      <c r="S3475">
        <v>29.783000000000001</v>
      </c>
      <c r="T3475">
        <v>5.98</v>
      </c>
      <c r="U3475">
        <v>15.801600000000001</v>
      </c>
      <c r="V3475">
        <f t="shared" si="444"/>
        <v>2.5145583757013008</v>
      </c>
      <c r="AC3475">
        <v>16.36</v>
      </c>
      <c r="AD3475">
        <v>15.545</v>
      </c>
      <c r="AH3475" s="85">
        <f>IF(AND(M3475&lt;Variables!$G$6,M3475&gt;Variables!$G$5),0,1)</f>
        <v>1</v>
      </c>
      <c r="AI3475" s="85">
        <f t="shared" si="445"/>
        <v>0</v>
      </c>
      <c r="AJ3475" s="85">
        <f>IF(I3475&gt;Variables!$G$7,0,1)</f>
        <v>1</v>
      </c>
      <c r="AK3475" s="85">
        <f>IF(F3475&gt;Variables!$G$8,0,1)</f>
        <v>1</v>
      </c>
      <c r="AL3475" s="85">
        <f>IF(G3475&gt;Variables!$G$9,0,1)</f>
        <v>1</v>
      </c>
      <c r="AM3475" s="85">
        <f>IF(AND(K3475&gt;Variables!$G$10,K3475&lt;Variables!$G$11),0,1)</f>
        <v>0</v>
      </c>
      <c r="AN3475" s="103">
        <f>IF(H3475&lt;Variables!$G$13,1,0)</f>
        <v>0</v>
      </c>
      <c r="AO3475" s="101">
        <f>IF(R3475&lt;Variables!$G$12,0,1)</f>
        <v>0</v>
      </c>
      <c r="AP3475" s="86">
        <f t="shared" si="443"/>
        <v>1</v>
      </c>
      <c r="AR3475">
        <v>1</v>
      </c>
      <c r="AS3475">
        <v>0</v>
      </c>
      <c r="AT3475">
        <v>0</v>
      </c>
      <c r="AU3475">
        <v>0</v>
      </c>
      <c r="BA3475">
        <v>2</v>
      </c>
    </row>
    <row r="3476" spans="3:53" ht="12.75" x14ac:dyDescent="0.2">
      <c r="C3476" t="s">
        <v>796</v>
      </c>
      <c r="D3476" t="s">
        <v>697</v>
      </c>
      <c r="E3476">
        <v>3.98</v>
      </c>
      <c r="F3476">
        <v>31.55</v>
      </c>
      <c r="G3476">
        <v>26.75</v>
      </c>
      <c r="H3476">
        <v>-99999</v>
      </c>
      <c r="I3476">
        <v>-21.623000000000001</v>
      </c>
      <c r="J3476" t="s">
        <v>76</v>
      </c>
      <c r="K3476">
        <v>59.06</v>
      </c>
      <c r="L3476">
        <v>3.831</v>
      </c>
      <c r="M3476">
        <v>3.8893239363090579</v>
      </c>
      <c r="N3476">
        <v>3.7843181818181821</v>
      </c>
      <c r="O3476">
        <v>5.1708606089724372</v>
      </c>
      <c r="P3476">
        <v>199076</v>
      </c>
      <c r="Q3476">
        <v>53701</v>
      </c>
      <c r="R3476">
        <v>3.71</v>
      </c>
      <c r="S3476">
        <v>29.783000000000001</v>
      </c>
      <c r="T3476">
        <v>5.98</v>
      </c>
      <c r="U3476">
        <v>15.801600000000001</v>
      </c>
      <c r="V3476">
        <f t="shared" si="444"/>
        <v>2.2579739278517357</v>
      </c>
      <c r="AC3476">
        <v>4.42</v>
      </c>
      <c r="AD3476">
        <v>3.6</v>
      </c>
      <c r="AH3476" s="85">
        <f>IF(AND(M3476&lt;Variables!$G$6,M3476&gt;Variables!$G$5),0,1)</f>
        <v>1</v>
      </c>
      <c r="AI3476" s="85">
        <f t="shared" si="445"/>
        <v>0</v>
      </c>
      <c r="AJ3476" s="85">
        <f>IF(I3476&gt;Variables!$G$7,0,1)</f>
        <v>1</v>
      </c>
      <c r="AK3476" s="85">
        <f>IF(F3476&gt;Variables!$G$8,0,1)</f>
        <v>0</v>
      </c>
      <c r="AL3476" s="85">
        <f>IF(G3476&gt;Variables!$G$9,0,1)</f>
        <v>0</v>
      </c>
      <c r="AM3476" s="85">
        <f>IF(AND(K3476&gt;Variables!$G$10,K3476&lt;Variables!$G$11),0,1)</f>
        <v>0</v>
      </c>
      <c r="AN3476" s="103">
        <f>IF(H3476&lt;Variables!$G$13,1,0)</f>
        <v>1</v>
      </c>
      <c r="AO3476" s="101">
        <f>IF(R3476&lt;Variables!$G$12,0,1)</f>
        <v>1</v>
      </c>
      <c r="AP3476" s="86">
        <f t="shared" si="443"/>
        <v>0</v>
      </c>
      <c r="AR3476">
        <v>1</v>
      </c>
      <c r="AS3476">
        <v>0</v>
      </c>
      <c r="AT3476">
        <v>0</v>
      </c>
      <c r="AU3476">
        <v>0</v>
      </c>
      <c r="BA3476">
        <v>2</v>
      </c>
    </row>
    <row r="3477" spans="3:53" ht="12.75" x14ac:dyDescent="0.2">
      <c r="C3477" t="s">
        <v>796</v>
      </c>
      <c r="D3477" t="s">
        <v>740</v>
      </c>
      <c r="E3477">
        <v>6.54</v>
      </c>
      <c r="F3477">
        <v>5.62</v>
      </c>
      <c r="G3477">
        <v>1.24</v>
      </c>
      <c r="H3477">
        <v>-99999</v>
      </c>
      <c r="I3477">
        <v>19.015999999999998</v>
      </c>
      <c r="J3477" t="s">
        <v>78</v>
      </c>
      <c r="K3477">
        <v>47.05</v>
      </c>
      <c r="L3477">
        <v>6.5505857142857149</v>
      </c>
      <c r="M3477">
        <v>-0.31425761273256381</v>
      </c>
      <c r="N3477">
        <v>6.5522583333333344</v>
      </c>
      <c r="O3477">
        <v>-0.3397047582830981</v>
      </c>
      <c r="P3477">
        <v>32392</v>
      </c>
      <c r="Q3477">
        <v>69528</v>
      </c>
      <c r="R3477">
        <v>0.47</v>
      </c>
      <c r="S3477">
        <v>29.783000000000001</v>
      </c>
      <c r="T3477">
        <v>5.98</v>
      </c>
      <c r="U3477">
        <v>15.801600000000001</v>
      </c>
      <c r="V3477">
        <f t="shared" si="444"/>
        <v>2.3419313487736102</v>
      </c>
      <c r="AC3477">
        <v>6.56</v>
      </c>
      <c r="AD3477">
        <v>6.52</v>
      </c>
      <c r="AH3477" s="85">
        <f>IF(AND(M3477&lt;Variables!$G$6,M3477&gt;Variables!$G$5),0,1)</f>
        <v>1</v>
      </c>
      <c r="AI3477" s="85">
        <f t="shared" si="445"/>
        <v>1</v>
      </c>
      <c r="AJ3477" s="85">
        <f>IF(I3477&gt;Variables!$G$7,0,1)</f>
        <v>0</v>
      </c>
      <c r="AK3477" s="85">
        <f>IF(F3477&gt;Variables!$G$8,0,1)</f>
        <v>1</v>
      </c>
      <c r="AL3477" s="85">
        <f>IF(G3477&gt;Variables!$G$9,0,1)</f>
        <v>1</v>
      </c>
      <c r="AM3477" s="85">
        <f>IF(AND(K3477&gt;Variables!$G$10,K3477&lt;Variables!$G$11),0,1)</f>
        <v>1</v>
      </c>
      <c r="AN3477" s="103">
        <f>IF(H3477&lt;Variables!$G$13,1,0)</f>
        <v>1</v>
      </c>
      <c r="AO3477" s="101">
        <f>IF(R3477&lt;Variables!$G$12,0,1)</f>
        <v>0</v>
      </c>
      <c r="AP3477" s="86">
        <f t="shared" si="443"/>
        <v>1</v>
      </c>
      <c r="AR3477">
        <v>0</v>
      </c>
      <c r="AS3477">
        <v>0</v>
      </c>
      <c r="AT3477">
        <v>0</v>
      </c>
      <c r="AU3477">
        <v>0</v>
      </c>
      <c r="BA3477">
        <v>0</v>
      </c>
    </row>
    <row r="3478" spans="3:53" ht="12.75" x14ac:dyDescent="0.2">
      <c r="C3478" t="s">
        <v>796</v>
      </c>
      <c r="D3478" t="s">
        <v>608</v>
      </c>
      <c r="E3478">
        <v>32.700000000000003</v>
      </c>
      <c r="F3478">
        <v>5.17</v>
      </c>
      <c r="G3478">
        <v>1.71</v>
      </c>
      <c r="H3478">
        <v>7460</v>
      </c>
      <c r="I3478">
        <v>-26.428999999999998</v>
      </c>
      <c r="J3478" t="s">
        <v>78</v>
      </c>
      <c r="K3478">
        <v>44.66</v>
      </c>
      <c r="L3478">
        <v>32.786074999999997</v>
      </c>
      <c r="M3478">
        <v>-7.9530715402800545E-2</v>
      </c>
      <c r="N3478">
        <v>33.039154000000003</v>
      </c>
      <c r="O3478">
        <v>-0.84491872885122421</v>
      </c>
      <c r="P3478">
        <v>20360000</v>
      </c>
      <c r="Q3478">
        <v>19007000</v>
      </c>
      <c r="R3478">
        <v>1.07</v>
      </c>
      <c r="S3478">
        <v>29.783000000000001</v>
      </c>
      <c r="T3478">
        <v>5.98</v>
      </c>
      <c r="U3478">
        <v>15.801600000000001</v>
      </c>
      <c r="V3478">
        <f t="shared" si="444"/>
        <v>2.3125188822699876</v>
      </c>
      <c r="AC3478">
        <v>33.119999999999997</v>
      </c>
      <c r="AD3478">
        <v>30.7</v>
      </c>
      <c r="AH3478" s="85">
        <f>IF(AND(M3478&lt;Variables!$G$6,M3478&gt;Variables!$G$5),0,1)</f>
        <v>1</v>
      </c>
      <c r="AI3478" s="85">
        <f t="shared" si="445"/>
        <v>1</v>
      </c>
      <c r="AJ3478" s="85">
        <f>IF(I3478&gt;Variables!$G$7,0,1)</f>
        <v>1</v>
      </c>
      <c r="AK3478" s="85">
        <f>IF(F3478&gt;Variables!$G$8,0,1)</f>
        <v>1</v>
      </c>
      <c r="AL3478" s="85">
        <f>IF(G3478&gt;Variables!$G$9,0,1)</f>
        <v>1</v>
      </c>
      <c r="AM3478" s="85">
        <f>IF(AND(K3478&gt;Variables!$G$10,K3478&lt;Variables!$G$11),0,1)</f>
        <v>1</v>
      </c>
      <c r="AN3478" s="103">
        <f>IF(H3478&lt;Variables!$G$13,1,0)</f>
        <v>0</v>
      </c>
      <c r="AO3478" s="101">
        <f>IF(R3478&lt;Variables!$G$12,0,1)</f>
        <v>0</v>
      </c>
      <c r="AP3478" s="86">
        <f t="shared" si="443"/>
        <v>1</v>
      </c>
      <c r="AR3478">
        <v>0</v>
      </c>
      <c r="AS3478">
        <v>0</v>
      </c>
      <c r="AT3478">
        <v>0</v>
      </c>
      <c r="AU3478">
        <v>1</v>
      </c>
      <c r="BA3478">
        <v>-0.03</v>
      </c>
    </row>
    <row r="3479" spans="3:53" ht="12.75" x14ac:dyDescent="0.2">
      <c r="C3479" t="s">
        <v>796</v>
      </c>
      <c r="D3479" t="s">
        <v>735</v>
      </c>
      <c r="E3479">
        <v>3.49</v>
      </c>
      <c r="F3479">
        <v>36</v>
      </c>
      <c r="G3479">
        <v>2.84</v>
      </c>
      <c r="H3479">
        <v>147.05000000000001</v>
      </c>
      <c r="I3479">
        <v>-10.692</v>
      </c>
      <c r="J3479" t="s">
        <v>76</v>
      </c>
      <c r="K3479">
        <v>59.45</v>
      </c>
      <c r="L3479">
        <v>3.339305</v>
      </c>
      <c r="M3479">
        <v>3.1651795807810141</v>
      </c>
      <c r="N3479">
        <v>3.3364060000000002</v>
      </c>
      <c r="O3479">
        <v>3.254819707193898</v>
      </c>
      <c r="P3479">
        <v>113530000</v>
      </c>
      <c r="Q3479">
        <v>2260000</v>
      </c>
      <c r="R3479">
        <v>50.23</v>
      </c>
      <c r="S3479">
        <v>29.783000000000001</v>
      </c>
      <c r="T3479">
        <v>5.98</v>
      </c>
      <c r="U3479">
        <v>15.801600000000001</v>
      </c>
      <c r="V3479">
        <f t="shared" si="444"/>
        <v>2.2962245158528507</v>
      </c>
      <c r="AC3479">
        <v>3.88</v>
      </c>
      <c r="AD3479">
        <v>3.3</v>
      </c>
      <c r="AH3479" s="85">
        <f>IF(AND(M3479&lt;Variables!$G$6,M3479&gt;Variables!$G$5),0,1)</f>
        <v>1</v>
      </c>
      <c r="AI3479" s="85">
        <f t="shared" si="445"/>
        <v>0</v>
      </c>
      <c r="AJ3479" s="85">
        <f>IF(I3479&gt;Variables!$G$7,0,1)</f>
        <v>1</v>
      </c>
      <c r="AK3479" s="85">
        <f>IF(F3479&gt;Variables!$G$8,0,1)</f>
        <v>0</v>
      </c>
      <c r="AL3479" s="85">
        <f>IF(G3479&gt;Variables!$G$9,0,1)</f>
        <v>1</v>
      </c>
      <c r="AM3479" s="85">
        <f>IF(AND(K3479&gt;Variables!$G$10,K3479&lt;Variables!$G$11),0,1)</f>
        <v>0</v>
      </c>
      <c r="AN3479" s="103">
        <f>IF(H3479&lt;Variables!$G$13,1,0)</f>
        <v>1</v>
      </c>
      <c r="AO3479" s="101">
        <f>IF(R3479&lt;Variables!$G$12,0,1)</f>
        <v>1</v>
      </c>
      <c r="AP3479" s="86">
        <f t="shared" si="443"/>
        <v>0</v>
      </c>
      <c r="AR3479">
        <v>1</v>
      </c>
      <c r="AS3479">
        <v>0</v>
      </c>
      <c r="AT3479">
        <v>0</v>
      </c>
      <c r="AU3479">
        <v>0</v>
      </c>
      <c r="BA3479">
        <v>2</v>
      </c>
    </row>
    <row r="3480" spans="3:53" ht="12.75" x14ac:dyDescent="0.2">
      <c r="C3480" t="s">
        <v>796</v>
      </c>
      <c r="D3480" t="s">
        <v>775</v>
      </c>
      <c r="E3480">
        <v>51.26</v>
      </c>
      <c r="F3480">
        <v>33.47</v>
      </c>
      <c r="G3480">
        <v>32.82</v>
      </c>
      <c r="H3480">
        <v>90.25</v>
      </c>
      <c r="I3480">
        <v>-0.97899999999999998</v>
      </c>
      <c r="J3480" t="s">
        <v>76</v>
      </c>
      <c r="K3480">
        <v>57.56</v>
      </c>
      <c r="L3480">
        <v>51.781599999999997</v>
      </c>
      <c r="M3480">
        <v>2.0422312172663601</v>
      </c>
      <c r="N3480">
        <v>51.204822222222219</v>
      </c>
      <c r="O3480">
        <v>3.1916481824411602</v>
      </c>
      <c r="P3480">
        <v>103950</v>
      </c>
      <c r="Q3480">
        <v>1280</v>
      </c>
      <c r="R3480">
        <v>81.209999999999994</v>
      </c>
      <c r="S3480">
        <v>29.783000000000001</v>
      </c>
      <c r="T3480">
        <v>5.98</v>
      </c>
      <c r="U3480">
        <v>15.801600000000001</v>
      </c>
      <c r="V3480">
        <f t="shared" si="444"/>
        <v>2.3476349823597569</v>
      </c>
      <c r="AC3480">
        <v>55</v>
      </c>
      <c r="AD3480">
        <v>49.69</v>
      </c>
      <c r="AH3480" s="85">
        <f>IF(AND(M3480&lt;Variables!$G$6,M3480&gt;Variables!$G$5),0,1)</f>
        <v>1</v>
      </c>
      <c r="AI3480" s="85">
        <f t="shared" si="445"/>
        <v>0</v>
      </c>
      <c r="AJ3480" s="85">
        <f>IF(I3480&gt;Variables!$G$7,0,1)</f>
        <v>1</v>
      </c>
      <c r="AK3480" s="85">
        <f>IF(F3480&gt;Variables!$G$8,0,1)</f>
        <v>0</v>
      </c>
      <c r="AL3480" s="85">
        <f>IF(G3480&gt;Variables!$G$9,0,1)</f>
        <v>0</v>
      </c>
      <c r="AM3480" s="85">
        <f>IF(AND(K3480&gt;Variables!$G$10,K3480&lt;Variables!$G$11),0,1)</f>
        <v>0</v>
      </c>
      <c r="AN3480" s="103">
        <f>IF(H3480&lt;Variables!$G$13,1,0)</f>
        <v>1</v>
      </c>
      <c r="AO3480" s="101">
        <f>IF(R3480&lt;Variables!$G$12,0,1)</f>
        <v>1</v>
      </c>
      <c r="AP3480" s="86">
        <f t="shared" si="443"/>
        <v>0</v>
      </c>
      <c r="AR3480">
        <v>1</v>
      </c>
      <c r="AS3480">
        <v>0</v>
      </c>
      <c r="AT3480">
        <v>0</v>
      </c>
      <c r="AU3480">
        <v>0</v>
      </c>
      <c r="BA3480">
        <v>2</v>
      </c>
    </row>
    <row r="3481" spans="3:53" ht="12.75" x14ac:dyDescent="0.2">
      <c r="C3481" t="s">
        <v>796</v>
      </c>
      <c r="D3481" t="s">
        <v>741</v>
      </c>
      <c r="E3481">
        <v>11.96</v>
      </c>
      <c r="F3481">
        <v>29.95</v>
      </c>
      <c r="G3481">
        <v>3.75</v>
      </c>
      <c r="H3481">
        <v>204.42</v>
      </c>
      <c r="I3481">
        <v>11.561999999999999</v>
      </c>
      <c r="J3481" t="s">
        <v>76</v>
      </c>
      <c r="K3481">
        <v>54.14</v>
      </c>
      <c r="L3481">
        <v>11.95447368421053</v>
      </c>
      <c r="M3481">
        <v>4.4026680168165336E-3</v>
      </c>
      <c r="N3481">
        <v>11.94008297872341</v>
      </c>
      <c r="O3481">
        <v>0.1249323082860731</v>
      </c>
      <c r="P3481">
        <v>2820000</v>
      </c>
      <c r="Q3481">
        <v>83360</v>
      </c>
      <c r="R3481">
        <v>33.83</v>
      </c>
      <c r="S3481">
        <v>29.783000000000001</v>
      </c>
      <c r="T3481">
        <v>5.98</v>
      </c>
      <c r="U3481">
        <v>15.801600000000001</v>
      </c>
      <c r="V3481">
        <f t="shared" si="444"/>
        <v>2.4097232909239001</v>
      </c>
      <c r="AC3481">
        <v>12</v>
      </c>
      <c r="AD3481">
        <v>11.87</v>
      </c>
      <c r="AH3481" s="85">
        <f>IF(AND(M3481&lt;Variables!$G$6,M3481&gt;Variables!$G$5),0,1)</f>
        <v>1</v>
      </c>
      <c r="AI3481" s="85">
        <f t="shared" si="445"/>
        <v>0</v>
      </c>
      <c r="AJ3481" s="85">
        <f>IF(I3481&gt;Variables!$G$7,0,1)</f>
        <v>0</v>
      </c>
      <c r="AK3481" s="85">
        <f>IF(F3481&gt;Variables!$G$8,0,1)</f>
        <v>0</v>
      </c>
      <c r="AL3481" s="85">
        <f>IF(G3481&gt;Variables!$G$9,0,1)</f>
        <v>1</v>
      </c>
      <c r="AM3481" s="85">
        <f>IF(AND(K3481&gt;Variables!$G$10,K3481&lt;Variables!$G$11),0,1)</f>
        <v>0</v>
      </c>
      <c r="AN3481" s="103">
        <f>IF(H3481&lt;Variables!$G$13,1,0)</f>
        <v>1</v>
      </c>
      <c r="AO3481" s="101">
        <f>IF(R3481&lt;Variables!$G$12,0,1)</f>
        <v>1</v>
      </c>
      <c r="AP3481" s="86">
        <f t="shared" si="443"/>
        <v>0</v>
      </c>
      <c r="AR3481">
        <v>0</v>
      </c>
      <c r="AS3481">
        <v>0</v>
      </c>
      <c r="AT3481">
        <v>0</v>
      </c>
      <c r="AU3481">
        <v>1</v>
      </c>
      <c r="BA3481">
        <v>-0.28999999999999998</v>
      </c>
    </row>
    <row r="3482" spans="3:53" ht="12.75" x14ac:dyDescent="0.2">
      <c r="C3482" t="s">
        <v>796</v>
      </c>
      <c r="D3482" t="s">
        <v>273</v>
      </c>
      <c r="E3482">
        <v>5.83</v>
      </c>
      <c r="F3482">
        <v>9.7899999999999991</v>
      </c>
      <c r="G3482">
        <v>8.06</v>
      </c>
      <c r="H3482">
        <v>2600</v>
      </c>
      <c r="I3482">
        <v>5.5289999999999999</v>
      </c>
      <c r="J3482" t="s">
        <v>76</v>
      </c>
      <c r="K3482">
        <v>68.17</v>
      </c>
      <c r="L3482">
        <v>5.8181199999999986</v>
      </c>
      <c r="M3482">
        <v>0.29012808261090078</v>
      </c>
      <c r="N3482">
        <v>5.7643439999999986</v>
      </c>
      <c r="O3482">
        <v>1.2257422527177511</v>
      </c>
      <c r="P3482">
        <v>1623000</v>
      </c>
      <c r="Q3482">
        <v>2147000</v>
      </c>
      <c r="R3482">
        <v>0.76</v>
      </c>
      <c r="S3482">
        <v>29.783000000000001</v>
      </c>
      <c r="T3482">
        <v>5.98</v>
      </c>
      <c r="U3482">
        <v>15.801600000000001</v>
      </c>
      <c r="V3482">
        <f t="shared" si="444"/>
        <v>2.5324734103222331</v>
      </c>
      <c r="AC3482">
        <v>6.09</v>
      </c>
      <c r="AD3482">
        <v>5.8223000000000003</v>
      </c>
      <c r="AH3482" s="85">
        <f>IF(AND(M3482&lt;Variables!$G$6,M3482&gt;Variables!$G$5),0,1)</f>
        <v>1</v>
      </c>
      <c r="AI3482" s="85">
        <f t="shared" si="445"/>
        <v>0</v>
      </c>
      <c r="AJ3482" s="85">
        <f>IF(I3482&gt;Variables!$G$7,0,1)</f>
        <v>0</v>
      </c>
      <c r="AK3482" s="85">
        <f>IF(F3482&gt;Variables!$G$8,0,1)</f>
        <v>0</v>
      </c>
      <c r="AL3482" s="85">
        <f>IF(G3482&gt;Variables!$G$9,0,1)</f>
        <v>1</v>
      </c>
      <c r="AM3482" s="85">
        <f>IF(AND(K3482&gt;Variables!$G$10,K3482&lt;Variables!$G$11),0,1)</f>
        <v>0</v>
      </c>
      <c r="AN3482" s="103">
        <f>IF(H3482&lt;Variables!$G$13,1,0)</f>
        <v>0</v>
      </c>
      <c r="AO3482" s="101">
        <f>IF(R3482&lt;Variables!$G$12,0,1)</f>
        <v>0</v>
      </c>
      <c r="AP3482" s="86">
        <f t="shared" si="443"/>
        <v>0</v>
      </c>
      <c r="AR3482">
        <v>1</v>
      </c>
      <c r="AS3482">
        <v>0</v>
      </c>
      <c r="AT3482">
        <v>0</v>
      </c>
      <c r="AU3482">
        <v>0</v>
      </c>
      <c r="BA3482">
        <v>1.47</v>
      </c>
    </row>
    <row r="3483" spans="3:53" ht="12.75" x14ac:dyDescent="0.2">
      <c r="C3483" t="s">
        <v>796</v>
      </c>
      <c r="D3483" t="s">
        <v>306</v>
      </c>
      <c r="E3483">
        <v>24.95</v>
      </c>
      <c r="F3483">
        <v>6.12</v>
      </c>
      <c r="G3483">
        <v>8.7100000000000009</v>
      </c>
      <c r="H3483">
        <v>8230</v>
      </c>
      <c r="I3483">
        <v>-15.816000000000001</v>
      </c>
      <c r="J3483" t="s">
        <v>76</v>
      </c>
      <c r="K3483">
        <v>58.55</v>
      </c>
      <c r="L3483">
        <v>24.88287</v>
      </c>
      <c r="M3483">
        <v>0.26978399195912212</v>
      </c>
      <c r="N3483">
        <v>24.686014</v>
      </c>
      <c r="O3483">
        <v>1.069374747984813</v>
      </c>
      <c r="P3483">
        <v>8098000.0000000009</v>
      </c>
      <c r="Q3483">
        <v>5849000</v>
      </c>
      <c r="R3483">
        <v>1.38</v>
      </c>
      <c r="S3483">
        <v>29.783000000000001</v>
      </c>
      <c r="T3483">
        <v>5.98</v>
      </c>
      <c r="U3483">
        <v>15.801600000000001</v>
      </c>
      <c r="V3483">
        <f t="shared" si="444"/>
        <v>2.4419020019660116</v>
      </c>
      <c r="AC3483">
        <v>25.1</v>
      </c>
      <c r="AD3483">
        <v>24.164000000000001</v>
      </c>
      <c r="AH3483" s="85">
        <f>IF(AND(M3483&lt;Variables!$G$6,M3483&gt;Variables!$G$5),0,1)</f>
        <v>1</v>
      </c>
      <c r="AI3483" s="85">
        <f t="shared" si="445"/>
        <v>0</v>
      </c>
      <c r="AJ3483" s="85">
        <f>IF(I3483&gt;Variables!$G$7,0,1)</f>
        <v>1</v>
      </c>
      <c r="AK3483" s="85">
        <f>IF(F3483&gt;Variables!$G$8,0,1)</f>
        <v>1</v>
      </c>
      <c r="AL3483" s="85">
        <f>IF(G3483&gt;Variables!$G$9,0,1)</f>
        <v>1</v>
      </c>
      <c r="AM3483" s="85">
        <f>IF(AND(K3483&gt;Variables!$G$10,K3483&lt;Variables!$G$11),0,1)</f>
        <v>0</v>
      </c>
      <c r="AN3483" s="103">
        <f>IF(H3483&lt;Variables!$G$13,1,0)</f>
        <v>0</v>
      </c>
      <c r="AO3483" s="101">
        <f>IF(R3483&lt;Variables!$G$12,0,1)</f>
        <v>0</v>
      </c>
      <c r="AP3483" s="86">
        <f t="shared" si="443"/>
        <v>0</v>
      </c>
      <c r="AR3483">
        <v>0</v>
      </c>
      <c r="AS3483">
        <v>0</v>
      </c>
      <c r="AT3483">
        <v>0</v>
      </c>
      <c r="AU3483">
        <v>1</v>
      </c>
      <c r="BA3483">
        <v>-0.62</v>
      </c>
    </row>
    <row r="3484" spans="3:53" ht="12.75" x14ac:dyDescent="0.2">
      <c r="C3484" t="s">
        <v>796</v>
      </c>
      <c r="D3484" t="s">
        <v>784</v>
      </c>
      <c r="E3484">
        <v>5.67</v>
      </c>
      <c r="F3484">
        <v>7.01</v>
      </c>
      <c r="G3484">
        <v>0.71</v>
      </c>
      <c r="H3484">
        <v>-99999</v>
      </c>
      <c r="I3484">
        <v>-0.255</v>
      </c>
      <c r="J3484" t="s">
        <v>76</v>
      </c>
      <c r="K3484">
        <v>65.53</v>
      </c>
      <c r="L3484">
        <v>5.6749999999999998</v>
      </c>
      <c r="M3484">
        <v>0</v>
      </c>
      <c r="N3484">
        <v>5.6669999999999998</v>
      </c>
      <c r="O3484">
        <v>0.1411681665784367</v>
      </c>
      <c r="P3484">
        <v>20224</v>
      </c>
      <c r="Q3484">
        <v>68789</v>
      </c>
      <c r="R3484">
        <v>0.28999999999999998</v>
      </c>
      <c r="S3484">
        <v>29.783000000000001</v>
      </c>
      <c r="T3484">
        <v>5.98</v>
      </c>
      <c r="U3484">
        <v>15.801600000000001</v>
      </c>
      <c r="V3484">
        <f t="shared" si="444"/>
        <v>2.5278907999999998</v>
      </c>
      <c r="AC3484">
        <v>5.71</v>
      </c>
      <c r="AD3484">
        <v>5.65</v>
      </c>
      <c r="AH3484" s="85">
        <f>IF(AND(M3484&lt;Variables!$G$6,M3484&gt;Variables!$G$5),0,1)</f>
        <v>1</v>
      </c>
      <c r="AI3484" s="85">
        <f t="shared" si="445"/>
        <v>0</v>
      </c>
      <c r="AJ3484" s="85">
        <f>IF(I3484&gt;Variables!$G$7,0,1)</f>
        <v>1</v>
      </c>
      <c r="AK3484" s="85">
        <f>IF(F3484&gt;Variables!$G$8,0,1)</f>
        <v>1</v>
      </c>
      <c r="AL3484" s="85">
        <f>IF(G3484&gt;Variables!$G$9,0,1)</f>
        <v>1</v>
      </c>
      <c r="AM3484" s="85">
        <f>IF(AND(K3484&gt;Variables!$G$10,K3484&lt;Variables!$G$11),0,1)</f>
        <v>0</v>
      </c>
      <c r="AN3484" s="103">
        <f>IF(H3484&lt;Variables!$G$13,1,0)</f>
        <v>1</v>
      </c>
      <c r="AO3484" s="101">
        <f>IF(R3484&lt;Variables!$G$12,0,1)</f>
        <v>0</v>
      </c>
      <c r="AP3484" s="86">
        <f t="shared" si="443"/>
        <v>0</v>
      </c>
      <c r="AR3484">
        <v>0</v>
      </c>
      <c r="AS3484">
        <v>0</v>
      </c>
      <c r="AT3484">
        <v>0</v>
      </c>
      <c r="AU3484">
        <v>0</v>
      </c>
      <c r="BA3484">
        <v>0</v>
      </c>
    </row>
    <row r="3485" spans="3:53" ht="12.75" x14ac:dyDescent="0.2">
      <c r="C3485" t="s">
        <v>796</v>
      </c>
      <c r="D3485" t="s">
        <v>383</v>
      </c>
      <c r="E3485">
        <v>1.22</v>
      </c>
      <c r="F3485">
        <v>5.6</v>
      </c>
      <c r="G3485">
        <v>-1.21</v>
      </c>
      <c r="H3485">
        <v>2070</v>
      </c>
      <c r="I3485">
        <v>-3.234</v>
      </c>
      <c r="J3485" t="s">
        <v>78</v>
      </c>
      <c r="K3485">
        <v>47.03</v>
      </c>
      <c r="L3485">
        <v>1.22455</v>
      </c>
      <c r="M3485">
        <v>3.6748193213820543E-2</v>
      </c>
      <c r="N3485">
        <v>1.2211860000000001</v>
      </c>
      <c r="O3485">
        <v>0.3123193354656853</v>
      </c>
      <c r="P3485">
        <v>30645000</v>
      </c>
      <c r="Q3485">
        <v>18512000</v>
      </c>
      <c r="R3485">
        <v>1.66</v>
      </c>
      <c r="S3485">
        <v>29.783000000000001</v>
      </c>
      <c r="T3485">
        <v>5.98</v>
      </c>
      <c r="U3485">
        <v>15.801600000000001</v>
      </c>
      <c r="V3485">
        <f t="shared" si="444"/>
        <v>2.3355905494589853</v>
      </c>
      <c r="AC3485">
        <v>1.2549999999999999</v>
      </c>
      <c r="AD3485">
        <v>1.19</v>
      </c>
      <c r="AH3485" s="85">
        <f>IF(AND(M3485&lt;Variables!$G$6,M3485&gt;Variables!$G$5),0,1)</f>
        <v>1</v>
      </c>
      <c r="AI3485" s="85">
        <f t="shared" si="445"/>
        <v>0</v>
      </c>
      <c r="AJ3485" s="85">
        <f>IF(I3485&gt;Variables!$G$7,0,1)</f>
        <v>1</v>
      </c>
      <c r="AK3485" s="85">
        <f>IF(F3485&gt;Variables!$G$8,0,1)</f>
        <v>1</v>
      </c>
      <c r="AL3485" s="85">
        <f>IF(G3485&gt;Variables!$G$9,0,1)</f>
        <v>1</v>
      </c>
      <c r="AM3485" s="85">
        <f>IF(AND(K3485&gt;Variables!$G$10,K3485&lt;Variables!$G$11),0,1)</f>
        <v>1</v>
      </c>
      <c r="AN3485" s="103">
        <f>IF(H3485&lt;Variables!$G$13,1,0)</f>
        <v>1</v>
      </c>
      <c r="AO3485" s="101">
        <f>IF(R3485&lt;Variables!$G$12,0,1)</f>
        <v>0</v>
      </c>
      <c r="AP3485" s="86">
        <f t="shared" si="443"/>
        <v>1</v>
      </c>
      <c r="AR3485">
        <v>1</v>
      </c>
      <c r="AS3485">
        <v>0</v>
      </c>
      <c r="AT3485">
        <v>0</v>
      </c>
      <c r="AU3485">
        <v>0</v>
      </c>
      <c r="BA3485">
        <v>2</v>
      </c>
    </row>
    <row r="3486" spans="3:53" ht="12.75" x14ac:dyDescent="0.2">
      <c r="C3486" t="s">
        <v>796</v>
      </c>
      <c r="D3486" t="s">
        <v>787</v>
      </c>
      <c r="E3486">
        <v>11.89</v>
      </c>
      <c r="F3486">
        <v>5.96</v>
      </c>
      <c r="G3486">
        <v>0.06</v>
      </c>
      <c r="H3486">
        <v>-99999</v>
      </c>
      <c r="I3486">
        <v>0</v>
      </c>
      <c r="J3486" t="s">
        <v>78</v>
      </c>
      <c r="K3486">
        <v>-99999</v>
      </c>
      <c r="L3486">
        <v>-99999</v>
      </c>
      <c r="M3486">
        <v>-99999</v>
      </c>
      <c r="N3486">
        <v>-99999</v>
      </c>
      <c r="O3486">
        <v>-99999</v>
      </c>
      <c r="P3486">
        <v>600000</v>
      </c>
      <c r="Q3486">
        <v>23400</v>
      </c>
      <c r="R3486">
        <v>25.64</v>
      </c>
      <c r="S3486">
        <v>29.783000000000001</v>
      </c>
      <c r="T3486">
        <v>5.98</v>
      </c>
      <c r="U3486">
        <v>15.801600000000001</v>
      </c>
      <c r="V3486"/>
      <c r="AC3486">
        <v>-99999</v>
      </c>
      <c r="AD3486">
        <v>-99999</v>
      </c>
      <c r="AH3486" s="85">
        <f>IF(AND(M3486&lt;Variables!$G$6,M3486&gt;Variables!$G$5),0,1)</f>
        <v>1</v>
      </c>
      <c r="AI3486" s="85">
        <f t="shared" si="445"/>
        <v>1</v>
      </c>
      <c r="AJ3486" s="85">
        <f>IF(I3486&gt;Variables!$G$7,0,1)</f>
        <v>1</v>
      </c>
      <c r="AK3486" s="85">
        <f>IF(F3486&gt;Variables!$G$8,0,1)</f>
        <v>1</v>
      </c>
      <c r="AL3486" s="85">
        <f>IF(G3486&gt;Variables!$G$9,0,1)</f>
        <v>1</v>
      </c>
      <c r="AM3486" s="85">
        <f>IF(AND(K3486&gt;Variables!$G$10,K3486&lt;Variables!$G$11),0,1)</f>
        <v>1</v>
      </c>
      <c r="AN3486" s="103">
        <f>IF(H3486&lt;Variables!$G$13,1,0)</f>
        <v>1</v>
      </c>
      <c r="AO3486" s="101">
        <f>IF(R3486&lt;Variables!$G$12,0,1)</f>
        <v>1</v>
      </c>
      <c r="AP3486" s="86">
        <f t="shared" si="443"/>
        <v>1</v>
      </c>
      <c r="AR3486">
        <v>0</v>
      </c>
      <c r="AS3486">
        <v>0</v>
      </c>
      <c r="AT3486">
        <v>0</v>
      </c>
      <c r="AU3486">
        <v>0</v>
      </c>
      <c r="BA3486">
        <v>0</v>
      </c>
    </row>
    <row r="3487" spans="3:53" ht="12.75" x14ac:dyDescent="0.2">
      <c r="C3487" t="s">
        <v>796</v>
      </c>
      <c r="D3487" t="s">
        <v>769</v>
      </c>
      <c r="E3487">
        <v>42.17</v>
      </c>
      <c r="F3487">
        <v>6.5</v>
      </c>
      <c r="G3487">
        <v>3.45</v>
      </c>
      <c r="H3487">
        <v>-99999</v>
      </c>
      <c r="I3487">
        <v>443.06400000000002</v>
      </c>
      <c r="J3487" t="s">
        <v>78</v>
      </c>
      <c r="K3487">
        <v>72.72</v>
      </c>
      <c r="L3487">
        <v>-99999</v>
      </c>
      <c r="M3487">
        <v>-99999</v>
      </c>
      <c r="N3487">
        <v>41.609000000000002</v>
      </c>
      <c r="O3487">
        <v>0</v>
      </c>
      <c r="P3487">
        <v>221614</v>
      </c>
      <c r="Q3487">
        <v>192114</v>
      </c>
      <c r="R3487">
        <v>1.1499999999999999</v>
      </c>
      <c r="S3487">
        <v>29.783000000000001</v>
      </c>
      <c r="T3487">
        <v>5.98</v>
      </c>
      <c r="U3487">
        <v>15.801600000000001</v>
      </c>
      <c r="V3487"/>
      <c r="AC3487">
        <v>42.74</v>
      </c>
      <c r="AD3487">
        <v>41.45</v>
      </c>
      <c r="AH3487" s="85">
        <f>IF(AND(M3487&lt;Variables!$G$6,M3487&gt;Variables!$G$5),0,1)</f>
        <v>1</v>
      </c>
      <c r="AI3487" s="85">
        <f t="shared" si="445"/>
        <v>1</v>
      </c>
      <c r="AJ3487" s="85">
        <f>IF(I3487&gt;Variables!$G$7,0,1)</f>
        <v>0</v>
      </c>
      <c r="AK3487" s="85">
        <f>IF(F3487&gt;Variables!$G$8,0,1)</f>
        <v>1</v>
      </c>
      <c r="AL3487" s="85">
        <f>IF(G3487&gt;Variables!$G$9,0,1)</f>
        <v>1</v>
      </c>
      <c r="AM3487" s="85">
        <f>IF(AND(K3487&gt;Variables!$G$10,K3487&lt;Variables!$G$11),0,1)</f>
        <v>0</v>
      </c>
      <c r="AN3487" s="103">
        <f>IF(H3487&lt;Variables!$G$13,1,0)</f>
        <v>1</v>
      </c>
      <c r="AO3487" s="101">
        <f>IF(R3487&lt;Variables!$G$12,0,1)</f>
        <v>0</v>
      </c>
      <c r="AP3487" s="86">
        <f t="shared" si="443"/>
        <v>1</v>
      </c>
      <c r="AR3487">
        <v>0</v>
      </c>
      <c r="AS3487">
        <v>0</v>
      </c>
      <c r="AT3487">
        <v>0</v>
      </c>
      <c r="AU3487">
        <v>0</v>
      </c>
      <c r="BA3487">
        <v>0</v>
      </c>
    </row>
    <row r="3488" spans="3:53" ht="12.75" x14ac:dyDescent="0.2">
      <c r="C3488" t="s">
        <v>796</v>
      </c>
      <c r="D3488" t="s">
        <v>737</v>
      </c>
      <c r="E3488">
        <v>63.21</v>
      </c>
      <c r="F3488">
        <v>6.06</v>
      </c>
      <c r="G3488">
        <v>2.66</v>
      </c>
      <c r="H3488">
        <v>87200</v>
      </c>
      <c r="I3488">
        <v>6.0000000000000001E-3</v>
      </c>
      <c r="J3488" t="s">
        <v>78</v>
      </c>
      <c r="K3488">
        <v>55.18</v>
      </c>
      <c r="L3488">
        <v>63.198700000000002</v>
      </c>
      <c r="M3488">
        <v>1.6614265799783069E-2</v>
      </c>
      <c r="N3488">
        <v>63.063823999999997</v>
      </c>
      <c r="O3488">
        <v>0.23052201845547129</v>
      </c>
      <c r="P3488">
        <v>23065000</v>
      </c>
      <c r="Q3488">
        <v>18048000</v>
      </c>
      <c r="R3488">
        <v>1.28</v>
      </c>
      <c r="S3488">
        <v>29.783000000000001</v>
      </c>
      <c r="T3488">
        <v>5.98</v>
      </c>
      <c r="U3488">
        <v>15.801600000000001</v>
      </c>
      <c r="V3488">
        <f>1.849 + (0.01036 * K3488) + (0.1184 * M3488) - (0.002888 * K3488 * M3488)</f>
        <v>2.4199842823311233</v>
      </c>
      <c r="AC3488">
        <v>63.674999999999997</v>
      </c>
      <c r="AD3488">
        <v>62.71</v>
      </c>
      <c r="AH3488" s="85">
        <f>IF(AND(M3488&lt;Variables!$G$6,M3488&gt;Variables!$G$5),0,1)</f>
        <v>1</v>
      </c>
      <c r="AI3488" s="85">
        <f t="shared" si="445"/>
        <v>0</v>
      </c>
      <c r="AJ3488" s="85">
        <f>IF(I3488&gt;Variables!$G$7,0,1)</f>
        <v>0</v>
      </c>
      <c r="AK3488" s="85">
        <f>IF(F3488&gt;Variables!$G$8,0,1)</f>
        <v>1</v>
      </c>
      <c r="AL3488" s="85">
        <f>IF(G3488&gt;Variables!$G$9,0,1)</f>
        <v>1</v>
      </c>
      <c r="AM3488" s="85">
        <f>IF(AND(K3488&gt;Variables!$G$10,K3488&lt;Variables!$G$11),0,1)</f>
        <v>0</v>
      </c>
      <c r="AN3488" s="103">
        <f>IF(H3488&lt;Variables!$G$13,1,0)</f>
        <v>0</v>
      </c>
      <c r="AO3488" s="101">
        <f>IF(R3488&lt;Variables!$G$12,0,1)</f>
        <v>0</v>
      </c>
      <c r="AP3488" s="86">
        <f t="shared" si="443"/>
        <v>1</v>
      </c>
      <c r="AR3488">
        <v>0</v>
      </c>
      <c r="AS3488">
        <v>1</v>
      </c>
      <c r="AT3488">
        <v>0</v>
      </c>
      <c r="AU3488">
        <v>0</v>
      </c>
      <c r="BA3488">
        <v>0.18</v>
      </c>
    </row>
    <row r="3489" spans="3:53" ht="12.75" x14ac:dyDescent="0.2">
      <c r="C3489" t="s">
        <v>796</v>
      </c>
      <c r="D3489" t="s">
        <v>792</v>
      </c>
      <c r="E3489">
        <v>6.95</v>
      </c>
      <c r="F3489">
        <v>53.42</v>
      </c>
      <c r="G3489">
        <v>67.069999999999993</v>
      </c>
      <c r="H3489">
        <v>16.989999999999998</v>
      </c>
      <c r="I3489">
        <v>-1.4370000000000001</v>
      </c>
      <c r="J3489" t="s">
        <v>78</v>
      </c>
      <c r="K3489">
        <v>55.61</v>
      </c>
      <c r="L3489">
        <v>6.6652437500000001</v>
      </c>
      <c r="M3489">
        <v>2.7719353849587201</v>
      </c>
      <c r="N3489">
        <v>6.5349785714285717</v>
      </c>
      <c r="O3489">
        <v>4.8205426403190632</v>
      </c>
      <c r="P3489">
        <v>12070000</v>
      </c>
      <c r="Q3489">
        <v>859500</v>
      </c>
      <c r="R3489">
        <v>14.04</v>
      </c>
      <c r="S3489">
        <v>29.783000000000001</v>
      </c>
      <c r="T3489">
        <v>5.98</v>
      </c>
      <c r="U3489">
        <v>15.801600000000001</v>
      </c>
      <c r="V3489">
        <f>1.849 + (0.01036 * K3489) + (0.1184 * M3489) - (0.002888 * K3489 * M3489)</f>
        <v>2.3081392699032954</v>
      </c>
      <c r="AC3489">
        <v>7</v>
      </c>
      <c r="AD3489">
        <v>5.53</v>
      </c>
      <c r="AH3489" s="85">
        <f>IF(AND(M3489&lt;Variables!$G$6,M3489&gt;Variables!$G$5),0,1)</f>
        <v>1</v>
      </c>
      <c r="AI3489" s="85">
        <f t="shared" si="445"/>
        <v>0</v>
      </c>
      <c r="AJ3489" s="85">
        <f>IF(I3489&gt;Variables!$G$7,0,1)</f>
        <v>1</v>
      </c>
      <c r="AK3489" s="85">
        <f>IF(F3489&gt;Variables!$G$8,0,1)</f>
        <v>0</v>
      </c>
      <c r="AL3489" s="85">
        <f>IF(G3489&gt;Variables!$G$9,0,1)</f>
        <v>0</v>
      </c>
      <c r="AM3489" s="85">
        <f>IF(AND(K3489&gt;Variables!$G$10,K3489&lt;Variables!$G$11),0,1)</f>
        <v>0</v>
      </c>
      <c r="AN3489" s="103">
        <f>IF(H3489&lt;Variables!$G$13,1,0)</f>
        <v>1</v>
      </c>
      <c r="AO3489" s="101">
        <f>IF(R3489&lt;Variables!$G$12,0,1)</f>
        <v>1</v>
      </c>
      <c r="AP3489" s="86">
        <f t="shared" si="443"/>
        <v>1</v>
      </c>
      <c r="AR3489">
        <v>0</v>
      </c>
      <c r="AS3489">
        <v>0</v>
      </c>
      <c r="AT3489">
        <v>1</v>
      </c>
      <c r="AU3489">
        <v>0</v>
      </c>
      <c r="BA3489">
        <v>-2.25</v>
      </c>
    </row>
    <row r="3490" spans="3:53" ht="12.75" x14ac:dyDescent="0.2">
      <c r="C3490" t="s">
        <v>797</v>
      </c>
      <c r="D3490" t="s">
        <v>798</v>
      </c>
      <c r="E3490">
        <v>1.91</v>
      </c>
      <c r="F3490">
        <v>6.67</v>
      </c>
      <c r="G3490">
        <v>0</v>
      </c>
      <c r="H3490">
        <v>-99999</v>
      </c>
      <c r="I3490">
        <v>0.42499999999999999</v>
      </c>
      <c r="J3490" t="s">
        <v>76</v>
      </c>
      <c r="K3490">
        <v>-99999</v>
      </c>
      <c r="L3490">
        <v>-99999</v>
      </c>
      <c r="M3490">
        <v>-99999</v>
      </c>
      <c r="N3490">
        <v>1.92</v>
      </c>
      <c r="O3490">
        <v>0</v>
      </c>
      <c r="P3490">
        <v>24510</v>
      </c>
      <c r="Q3490">
        <v>20135</v>
      </c>
      <c r="R3490">
        <v>1.22</v>
      </c>
      <c r="S3490">
        <v>26.013999999999999</v>
      </c>
      <c r="T3490">
        <v>6.6950000000000003</v>
      </c>
      <c r="U3490">
        <v>15.075200000000001</v>
      </c>
      <c r="V3490"/>
      <c r="AC3490">
        <v>1.91</v>
      </c>
      <c r="AD3490">
        <v>1.91</v>
      </c>
      <c r="AH3490" s="85">
        <f>IF(AND(M3490&lt;Variables!$G$6,M3490&gt;Variables!$G$5),0,1)</f>
        <v>1</v>
      </c>
      <c r="AI3490" s="85">
        <f t="shared" si="445"/>
        <v>1</v>
      </c>
      <c r="AJ3490" s="85">
        <f>IF(I3490&gt;Variables!$G$7,0,1)</f>
        <v>0</v>
      </c>
      <c r="AK3490" s="85">
        <f>IF(F3490&gt;Variables!$G$8,0,1)</f>
        <v>1</v>
      </c>
      <c r="AL3490" s="85">
        <f>IF(G3490&gt;Variables!$G$9,0,1)</f>
        <v>1</v>
      </c>
      <c r="AM3490" s="85">
        <f>IF(AND(K3490&gt;Variables!$G$10,K3490&lt;Variables!$G$11),0,1)</f>
        <v>1</v>
      </c>
      <c r="AN3490" s="103">
        <f>IF(H3490&lt;Variables!$G$13,1,0)</f>
        <v>1</v>
      </c>
      <c r="AO3490" s="101">
        <f>IF(R3490&lt;Variables!$G$12,0,1)</f>
        <v>0</v>
      </c>
      <c r="AP3490" s="86">
        <f t="shared" si="443"/>
        <v>0</v>
      </c>
      <c r="AR3490">
        <v>0</v>
      </c>
      <c r="AS3490">
        <v>0</v>
      </c>
      <c r="AT3490">
        <v>0</v>
      </c>
      <c r="AU3490">
        <v>0</v>
      </c>
      <c r="BA3490">
        <v>0</v>
      </c>
    </row>
    <row r="3491" spans="3:53" ht="12.75" x14ac:dyDescent="0.2">
      <c r="C3491" t="s">
        <v>797</v>
      </c>
      <c r="D3491" t="s">
        <v>176</v>
      </c>
      <c r="E3491">
        <v>70.98</v>
      </c>
      <c r="F3491">
        <v>5.77</v>
      </c>
      <c r="G3491">
        <v>3.84</v>
      </c>
      <c r="H3491">
        <v>6300</v>
      </c>
      <c r="I3491">
        <v>-21.302</v>
      </c>
      <c r="J3491" t="s">
        <v>78</v>
      </c>
      <c r="K3491">
        <v>63.65</v>
      </c>
      <c r="L3491">
        <v>70.274280000000005</v>
      </c>
      <c r="M3491">
        <v>0.89039688489160074</v>
      </c>
      <c r="N3491">
        <v>69.848567741935483</v>
      </c>
      <c r="O3491">
        <v>1.505302530968387</v>
      </c>
      <c r="P3491">
        <v>284281</v>
      </c>
      <c r="Q3491">
        <v>997328</v>
      </c>
      <c r="R3491">
        <v>0.28999999999999998</v>
      </c>
      <c r="S3491">
        <v>26.013999999999999</v>
      </c>
      <c r="T3491">
        <v>6.6950000000000003</v>
      </c>
      <c r="U3491">
        <v>15.075200000000001</v>
      </c>
      <c r="V3491">
        <f t="shared" ref="V3491:V3536" si="446">1.849 + (0.01036 * K3491) + (0.1184 * M3491) - (0.002888 * K3491 * M3491)</f>
        <v>2.4501631673141295</v>
      </c>
      <c r="AC3491">
        <v>74.98</v>
      </c>
      <c r="AD3491">
        <v>70.819999999999993</v>
      </c>
      <c r="AH3491" s="85">
        <f>IF(AND(M3491&lt;Variables!$G$6,M3491&gt;Variables!$G$5),0,1)</f>
        <v>1</v>
      </c>
      <c r="AI3491" s="85">
        <f t="shared" si="445"/>
        <v>0</v>
      </c>
      <c r="AJ3491" s="85">
        <f>IF(I3491&gt;Variables!$G$7,0,1)</f>
        <v>1</v>
      </c>
      <c r="AK3491" s="85">
        <f>IF(F3491&gt;Variables!$G$8,0,1)</f>
        <v>1</v>
      </c>
      <c r="AL3491" s="85">
        <f>IF(G3491&gt;Variables!$G$9,0,1)</f>
        <v>1</v>
      </c>
      <c r="AM3491" s="85">
        <f>IF(AND(K3491&gt;Variables!$G$10,K3491&lt;Variables!$G$11),0,1)</f>
        <v>0</v>
      </c>
      <c r="AN3491" s="103">
        <f>IF(H3491&lt;Variables!$G$13,1,0)</f>
        <v>0</v>
      </c>
      <c r="AO3491" s="101">
        <f>IF(R3491&lt;Variables!$G$12,0,1)</f>
        <v>0</v>
      </c>
      <c r="AP3491" s="86">
        <f t="shared" si="443"/>
        <v>1</v>
      </c>
      <c r="AR3491">
        <v>1</v>
      </c>
      <c r="AS3491">
        <v>0</v>
      </c>
      <c r="AT3491">
        <v>0</v>
      </c>
      <c r="AU3491">
        <v>0</v>
      </c>
      <c r="BA3491">
        <v>1.76</v>
      </c>
    </row>
    <row r="3492" spans="3:53" ht="12.75" x14ac:dyDescent="0.2">
      <c r="C3492" t="s">
        <v>797</v>
      </c>
      <c r="D3492" t="s">
        <v>97</v>
      </c>
      <c r="E3492">
        <v>31.77</v>
      </c>
      <c r="F3492">
        <v>5.76</v>
      </c>
      <c r="G3492">
        <v>4.04</v>
      </c>
      <c r="H3492">
        <v>16640</v>
      </c>
      <c r="I3492">
        <v>-44.512999999999998</v>
      </c>
      <c r="J3492" t="s">
        <v>78</v>
      </c>
      <c r="K3492">
        <v>78.599999999999994</v>
      </c>
      <c r="L3492">
        <v>31.372920000000001</v>
      </c>
      <c r="M3492">
        <v>1.076661018483452</v>
      </c>
      <c r="N3492">
        <v>31.177819354838711</v>
      </c>
      <c r="O3492">
        <v>1.7091658627452511</v>
      </c>
      <c r="P3492">
        <v>6240000</v>
      </c>
      <c r="Q3492">
        <v>37731000</v>
      </c>
      <c r="R3492">
        <v>0.17</v>
      </c>
      <c r="S3492">
        <v>26.013999999999999</v>
      </c>
      <c r="T3492">
        <v>6.6950000000000003</v>
      </c>
      <c r="U3492">
        <v>15.075200000000001</v>
      </c>
      <c r="V3492">
        <f t="shared" si="446"/>
        <v>2.5463740587079564</v>
      </c>
      <c r="AC3492">
        <v>32.020000000000003</v>
      </c>
      <c r="AD3492">
        <v>30.44</v>
      </c>
      <c r="AH3492" s="85">
        <f>IF(AND(M3492&lt;Variables!$G$6,M3492&gt;Variables!$G$5),0,1)</f>
        <v>1</v>
      </c>
      <c r="AI3492" s="85">
        <f t="shared" si="445"/>
        <v>0</v>
      </c>
      <c r="AJ3492" s="85">
        <f>IF(I3492&gt;Variables!$G$7,0,1)</f>
        <v>1</v>
      </c>
      <c r="AK3492" s="85">
        <f>IF(F3492&gt;Variables!$G$8,0,1)</f>
        <v>1</v>
      </c>
      <c r="AL3492" s="85">
        <f>IF(G3492&gt;Variables!$G$9,0,1)</f>
        <v>1</v>
      </c>
      <c r="AM3492" s="85">
        <f>IF(AND(K3492&gt;Variables!$G$10,K3492&lt;Variables!$G$11),0,1)</f>
        <v>1</v>
      </c>
      <c r="AN3492" s="103">
        <f>IF(H3492&lt;Variables!$G$13,1,0)</f>
        <v>0</v>
      </c>
      <c r="AO3492" s="101">
        <f>IF(R3492&lt;Variables!$G$12,0,1)</f>
        <v>0</v>
      </c>
      <c r="AP3492" s="86">
        <f t="shared" si="443"/>
        <v>1</v>
      </c>
      <c r="AR3492">
        <v>0</v>
      </c>
      <c r="AS3492">
        <v>0</v>
      </c>
      <c r="AT3492">
        <v>1</v>
      </c>
      <c r="AU3492">
        <v>0</v>
      </c>
      <c r="BA3492">
        <v>-2</v>
      </c>
    </row>
    <row r="3493" spans="3:53" ht="12.75" x14ac:dyDescent="0.2">
      <c r="C3493" t="s">
        <v>797</v>
      </c>
      <c r="D3493" t="s">
        <v>566</v>
      </c>
      <c r="E3493">
        <v>4.03</v>
      </c>
      <c r="F3493">
        <v>21.57</v>
      </c>
      <c r="G3493">
        <v>4.1399999999999997</v>
      </c>
      <c r="H3493">
        <v>108.49</v>
      </c>
      <c r="I3493">
        <v>0.22800000000000001</v>
      </c>
      <c r="J3493" t="s">
        <v>76</v>
      </c>
      <c r="K3493">
        <v>58.85</v>
      </c>
      <c r="L3493">
        <v>4.0137049999999999</v>
      </c>
      <c r="M3493">
        <v>0.67007914134199098</v>
      </c>
      <c r="N3493">
        <v>3.9785483870967742</v>
      </c>
      <c r="O3493">
        <v>1.5596545992621831</v>
      </c>
      <c r="P3493">
        <v>23500000</v>
      </c>
      <c r="Q3493">
        <v>6820000</v>
      </c>
      <c r="R3493">
        <v>3.45</v>
      </c>
      <c r="S3493">
        <v>26.013999999999999</v>
      </c>
      <c r="T3493">
        <v>6.6950000000000003</v>
      </c>
      <c r="U3493">
        <v>15.075200000000001</v>
      </c>
      <c r="V3493">
        <f t="shared" si="446"/>
        <v>2.424137523567377</v>
      </c>
      <c r="AC3493">
        <v>5.24</v>
      </c>
      <c r="AD3493">
        <v>3.87</v>
      </c>
      <c r="AH3493" s="85">
        <f>IF(AND(M3493&lt;Variables!$G$6,M3493&gt;Variables!$G$5),0,1)</f>
        <v>1</v>
      </c>
      <c r="AI3493" s="85">
        <f t="shared" si="445"/>
        <v>0</v>
      </c>
      <c r="AJ3493" s="85">
        <f>IF(I3493&gt;Variables!$G$7,0,1)</f>
        <v>0</v>
      </c>
      <c r="AK3493" s="85">
        <f>IF(F3493&gt;Variables!$G$8,0,1)</f>
        <v>0</v>
      </c>
      <c r="AL3493" s="85">
        <f>IF(G3493&gt;Variables!$G$9,0,1)</f>
        <v>1</v>
      </c>
      <c r="AM3493" s="85">
        <f>IF(AND(K3493&gt;Variables!$G$10,K3493&lt;Variables!$G$11),0,1)</f>
        <v>0</v>
      </c>
      <c r="AN3493" s="103">
        <f>IF(H3493&lt;Variables!$G$13,1,0)</f>
        <v>1</v>
      </c>
      <c r="AO3493" s="101">
        <f>IF(R3493&lt;Variables!$G$12,0,1)</f>
        <v>1</v>
      </c>
      <c r="AP3493" s="86">
        <f t="shared" si="443"/>
        <v>0</v>
      </c>
      <c r="AR3493">
        <v>1</v>
      </c>
      <c r="AS3493">
        <v>0</v>
      </c>
      <c r="AT3493">
        <v>0</v>
      </c>
      <c r="AU3493">
        <v>0</v>
      </c>
      <c r="BA3493">
        <v>2</v>
      </c>
    </row>
    <row r="3494" spans="3:53" ht="12.75" x14ac:dyDescent="0.2">
      <c r="C3494" t="s">
        <v>797</v>
      </c>
      <c r="D3494" t="s">
        <v>697</v>
      </c>
      <c r="E3494">
        <v>4.75</v>
      </c>
      <c r="F3494">
        <v>10.07</v>
      </c>
      <c r="G3494">
        <v>13.02</v>
      </c>
      <c r="H3494">
        <v>-99999</v>
      </c>
      <c r="I3494">
        <v>-15.670999999999999</v>
      </c>
      <c r="J3494" t="s">
        <v>76</v>
      </c>
      <c r="K3494">
        <v>65.45</v>
      </c>
      <c r="L3494">
        <v>4.3877750000000004</v>
      </c>
      <c r="M3494">
        <v>4.8367338799277571</v>
      </c>
      <c r="N3494">
        <v>4.3620666666666663</v>
      </c>
      <c r="O3494">
        <v>5.4546010300927694</v>
      </c>
      <c r="P3494">
        <v>26378</v>
      </c>
      <c r="Q3494">
        <v>58657</v>
      </c>
      <c r="R3494">
        <v>0.45</v>
      </c>
      <c r="S3494">
        <v>26.013999999999999</v>
      </c>
      <c r="T3494">
        <v>6.6950000000000003</v>
      </c>
      <c r="U3494">
        <v>15.075200000000001</v>
      </c>
      <c r="V3494">
        <f t="shared" si="446"/>
        <v>2.1854937880930541</v>
      </c>
      <c r="AC3494">
        <v>8.4</v>
      </c>
      <c r="AD3494">
        <v>4.3</v>
      </c>
      <c r="AH3494" s="85">
        <f>IF(AND(M3494&lt;Variables!$G$6,M3494&gt;Variables!$G$5),0,1)</f>
        <v>1</v>
      </c>
      <c r="AI3494" s="85">
        <f t="shared" si="445"/>
        <v>0</v>
      </c>
      <c r="AJ3494" s="85">
        <f>IF(I3494&gt;Variables!$G$7,0,1)</f>
        <v>1</v>
      </c>
      <c r="AK3494" s="85">
        <f>IF(F3494&gt;Variables!$G$8,0,1)</f>
        <v>0</v>
      </c>
      <c r="AL3494" s="85">
        <f>IF(G3494&gt;Variables!$G$9,0,1)</f>
        <v>0</v>
      </c>
      <c r="AM3494" s="85">
        <f>IF(AND(K3494&gt;Variables!$G$10,K3494&lt;Variables!$G$11),0,1)</f>
        <v>0</v>
      </c>
      <c r="AN3494" s="103">
        <f>IF(H3494&lt;Variables!$G$13,1,0)</f>
        <v>1</v>
      </c>
      <c r="AO3494" s="101">
        <f>IF(R3494&lt;Variables!$G$12,0,1)</f>
        <v>0</v>
      </c>
      <c r="AP3494" s="86">
        <f t="shared" si="443"/>
        <v>0</v>
      </c>
      <c r="AR3494">
        <v>0</v>
      </c>
      <c r="AS3494">
        <v>0</v>
      </c>
      <c r="AT3494">
        <v>1</v>
      </c>
      <c r="AU3494">
        <v>0</v>
      </c>
      <c r="BA3494">
        <v>-2.25</v>
      </c>
    </row>
    <row r="3495" spans="3:53" ht="12.75" x14ac:dyDescent="0.2">
      <c r="C3495" t="s">
        <v>797</v>
      </c>
      <c r="D3495" t="s">
        <v>799</v>
      </c>
      <c r="E3495">
        <v>2.63</v>
      </c>
      <c r="F3495">
        <v>27.32</v>
      </c>
      <c r="G3495">
        <v>-2.97</v>
      </c>
      <c r="H3495">
        <v>881.81</v>
      </c>
      <c r="I3495">
        <v>-52.215000000000003</v>
      </c>
      <c r="J3495" t="s">
        <v>78</v>
      </c>
      <c r="K3495">
        <v>57.76</v>
      </c>
      <c r="L3495">
        <v>2.6048249999999999</v>
      </c>
      <c r="M3495">
        <v>0.1986697762805536</v>
      </c>
      <c r="N3495">
        <v>2.6270838709677409</v>
      </c>
      <c r="O3495">
        <v>-0.65029788947880995</v>
      </c>
      <c r="P3495">
        <v>38860000</v>
      </c>
      <c r="Q3495">
        <v>13330000</v>
      </c>
      <c r="R3495">
        <v>2.92</v>
      </c>
      <c r="S3495">
        <v>26.013999999999999</v>
      </c>
      <c r="T3495">
        <v>6.6950000000000003</v>
      </c>
      <c r="U3495">
        <v>15.075200000000001</v>
      </c>
      <c r="V3495">
        <f t="shared" si="446"/>
        <v>2.4377758213008551</v>
      </c>
      <c r="AC3495">
        <v>3.2</v>
      </c>
      <c r="AD3495">
        <v>2.5550000000000002</v>
      </c>
      <c r="AH3495" s="85">
        <f>IF(AND(M3495&lt;Variables!$G$6,M3495&gt;Variables!$G$5),0,1)</f>
        <v>1</v>
      </c>
      <c r="AI3495" s="85">
        <f t="shared" si="445"/>
        <v>1</v>
      </c>
      <c r="AJ3495" s="85">
        <f>IF(I3495&gt;Variables!$G$7,0,1)</f>
        <v>1</v>
      </c>
      <c r="AK3495" s="85">
        <f>IF(F3495&gt;Variables!$G$8,0,1)</f>
        <v>0</v>
      </c>
      <c r="AL3495" s="85">
        <f>IF(G3495&gt;Variables!$G$9,0,1)</f>
        <v>1</v>
      </c>
      <c r="AM3495" s="85">
        <f>IF(AND(K3495&gt;Variables!$G$10,K3495&lt;Variables!$G$11),0,1)</f>
        <v>0</v>
      </c>
      <c r="AN3495" s="103">
        <f>IF(H3495&lt;Variables!$G$13,1,0)</f>
        <v>1</v>
      </c>
      <c r="AO3495" s="101">
        <f>IF(R3495&lt;Variables!$G$12,0,1)</f>
        <v>1</v>
      </c>
      <c r="AP3495" s="86">
        <f t="shared" si="443"/>
        <v>1</v>
      </c>
      <c r="AR3495">
        <v>0</v>
      </c>
      <c r="AS3495">
        <v>0</v>
      </c>
      <c r="AT3495">
        <v>1</v>
      </c>
      <c r="AU3495">
        <v>0</v>
      </c>
      <c r="BA3495">
        <v>-2.25</v>
      </c>
    </row>
    <row r="3496" spans="3:53" ht="12.75" x14ac:dyDescent="0.2">
      <c r="C3496" t="s">
        <v>797</v>
      </c>
      <c r="D3496" t="s">
        <v>185</v>
      </c>
      <c r="E3496">
        <v>9.41</v>
      </c>
      <c r="F3496">
        <v>23.19</v>
      </c>
      <c r="G3496">
        <v>15.47</v>
      </c>
      <c r="H3496">
        <v>40.380000000000003</v>
      </c>
      <c r="I3496">
        <v>40.633000000000003</v>
      </c>
      <c r="J3496" t="s">
        <v>78</v>
      </c>
      <c r="K3496">
        <v>63.83</v>
      </c>
      <c r="L3496">
        <v>9.0208650000000006</v>
      </c>
      <c r="M3496">
        <v>5.3114086066025754</v>
      </c>
      <c r="N3496">
        <v>8.8431064516129059</v>
      </c>
      <c r="O3496">
        <v>7.4283121206494398</v>
      </c>
      <c r="P3496">
        <v>7120000</v>
      </c>
      <c r="Q3496">
        <v>11900000</v>
      </c>
      <c r="R3496">
        <v>0.6</v>
      </c>
      <c r="S3496">
        <v>26.013999999999999</v>
      </c>
      <c r="T3496">
        <v>6.6950000000000003</v>
      </c>
      <c r="U3496">
        <v>15.075200000000001</v>
      </c>
      <c r="V3496">
        <f t="shared" si="446"/>
        <v>2.1600389926156756</v>
      </c>
      <c r="AC3496">
        <v>10.75</v>
      </c>
      <c r="AD3496">
        <v>8.36</v>
      </c>
      <c r="AH3496" s="85">
        <f>IF(AND(M3496&lt;Variables!$G$6,M3496&gt;Variables!$G$5),0,1)</f>
        <v>1</v>
      </c>
      <c r="AI3496" s="85">
        <f t="shared" si="445"/>
        <v>0</v>
      </c>
      <c r="AJ3496" s="85">
        <f>IF(I3496&gt;Variables!$G$7,0,1)</f>
        <v>0</v>
      </c>
      <c r="AK3496" s="85">
        <f>IF(F3496&gt;Variables!$G$8,0,1)</f>
        <v>0</v>
      </c>
      <c r="AL3496" s="85">
        <f>IF(G3496&gt;Variables!$G$9,0,1)</f>
        <v>0</v>
      </c>
      <c r="AM3496" s="85">
        <f>IF(AND(K3496&gt;Variables!$G$10,K3496&lt;Variables!$G$11),0,1)</f>
        <v>0</v>
      </c>
      <c r="AN3496" s="103">
        <f>IF(H3496&lt;Variables!$G$13,1,0)</f>
        <v>1</v>
      </c>
      <c r="AO3496" s="101">
        <f>IF(R3496&lt;Variables!$G$12,0,1)</f>
        <v>0</v>
      </c>
      <c r="AP3496" s="86">
        <f t="shared" si="443"/>
        <v>1</v>
      </c>
      <c r="AR3496">
        <v>1</v>
      </c>
      <c r="AS3496">
        <v>0</v>
      </c>
      <c r="AT3496">
        <v>0</v>
      </c>
      <c r="AU3496">
        <v>0</v>
      </c>
      <c r="BA3496">
        <v>2</v>
      </c>
    </row>
    <row r="3497" spans="3:53" ht="12.75" x14ac:dyDescent="0.2">
      <c r="C3497" t="s">
        <v>797</v>
      </c>
      <c r="D3497" t="s">
        <v>800</v>
      </c>
      <c r="E3497">
        <v>13.35</v>
      </c>
      <c r="F3497">
        <v>22.03</v>
      </c>
      <c r="G3497">
        <v>0.61</v>
      </c>
      <c r="H3497">
        <v>185</v>
      </c>
      <c r="I3497">
        <v>-92.113</v>
      </c>
      <c r="J3497" t="s">
        <v>78</v>
      </c>
      <c r="K3497">
        <v>47.18</v>
      </c>
      <c r="L3497">
        <v>13.642875</v>
      </c>
      <c r="M3497">
        <v>-3.3927966062871668</v>
      </c>
      <c r="N3497">
        <v>13.673906451612901</v>
      </c>
      <c r="O3497">
        <v>-3.6120362045817851</v>
      </c>
      <c r="P3497">
        <v>10570000</v>
      </c>
      <c r="Q3497">
        <v>1180000</v>
      </c>
      <c r="R3497">
        <v>8.9600000000000009</v>
      </c>
      <c r="S3497">
        <v>26.013999999999999</v>
      </c>
      <c r="T3497">
        <v>6.6950000000000003</v>
      </c>
      <c r="U3497">
        <v>15.075200000000001</v>
      </c>
      <c r="V3497">
        <f t="shared" si="446"/>
        <v>2.3983660333544066</v>
      </c>
      <c r="AC3497">
        <v>16.25</v>
      </c>
      <c r="AD3497">
        <v>12.4</v>
      </c>
      <c r="AH3497" s="85">
        <f>IF(AND(M3497&lt;Variables!$G$6,M3497&gt;Variables!$G$5),0,1)</f>
        <v>0</v>
      </c>
      <c r="AI3497" s="85">
        <f t="shared" si="445"/>
        <v>1</v>
      </c>
      <c r="AJ3497" s="85">
        <f>IF(I3497&gt;Variables!$G$7,0,1)</f>
        <v>1</v>
      </c>
      <c r="AK3497" s="85">
        <f>IF(F3497&gt;Variables!$G$8,0,1)</f>
        <v>0</v>
      </c>
      <c r="AL3497" s="85">
        <f>IF(G3497&gt;Variables!$G$9,0,1)</f>
        <v>1</v>
      </c>
      <c r="AM3497" s="85">
        <f>IF(AND(K3497&gt;Variables!$G$10,K3497&lt;Variables!$G$11),0,1)</f>
        <v>1</v>
      </c>
      <c r="AN3497" s="103">
        <f>IF(H3497&lt;Variables!$G$13,1,0)</f>
        <v>1</v>
      </c>
      <c r="AO3497" s="101">
        <f>IF(R3497&lt;Variables!$G$12,0,1)</f>
        <v>1</v>
      </c>
      <c r="AP3497" s="86">
        <f t="shared" si="443"/>
        <v>1</v>
      </c>
      <c r="AR3497">
        <v>0</v>
      </c>
      <c r="AS3497">
        <v>0</v>
      </c>
      <c r="AT3497">
        <v>1</v>
      </c>
      <c r="AU3497">
        <v>0</v>
      </c>
      <c r="BA3497">
        <v>-2.25</v>
      </c>
    </row>
    <row r="3498" spans="3:53" ht="12.75" x14ac:dyDescent="0.2">
      <c r="C3498" t="s">
        <v>797</v>
      </c>
      <c r="D3498" t="s">
        <v>801</v>
      </c>
      <c r="E3498">
        <v>35.200000000000003</v>
      </c>
      <c r="F3498">
        <v>18.09</v>
      </c>
      <c r="G3498">
        <v>-6.44</v>
      </c>
      <c r="H3498">
        <v>1310</v>
      </c>
      <c r="I3498">
        <v>-67.941999999999993</v>
      </c>
      <c r="J3498" t="s">
        <v>78</v>
      </c>
      <c r="K3498">
        <v>56.68</v>
      </c>
      <c r="L3498">
        <v>35.166445000000003</v>
      </c>
      <c r="M3498">
        <v>1.0109068460021331E-2</v>
      </c>
      <c r="N3498">
        <v>35.669674193548403</v>
      </c>
      <c r="O3498">
        <v>-1.400837559763219</v>
      </c>
      <c r="P3498">
        <v>356100</v>
      </c>
      <c r="Q3498">
        <v>188950</v>
      </c>
      <c r="R3498">
        <v>1.88</v>
      </c>
      <c r="S3498">
        <v>26.013999999999999</v>
      </c>
      <c r="T3498">
        <v>6.6950000000000003</v>
      </c>
      <c r="U3498">
        <v>15.075200000000001</v>
      </c>
      <c r="V3498">
        <f t="shared" si="446"/>
        <v>2.4357469416887598</v>
      </c>
      <c r="AC3498">
        <v>36.340000000000003</v>
      </c>
      <c r="AD3498">
        <v>31.77</v>
      </c>
      <c r="AH3498" s="85">
        <f>IF(AND(M3498&lt;Variables!$G$6,M3498&gt;Variables!$G$5),0,1)</f>
        <v>1</v>
      </c>
      <c r="AI3498" s="85">
        <f t="shared" si="445"/>
        <v>1</v>
      </c>
      <c r="AJ3498" s="85">
        <f>IF(I3498&gt;Variables!$G$7,0,1)</f>
        <v>1</v>
      </c>
      <c r="AK3498" s="85">
        <f>IF(F3498&gt;Variables!$G$8,0,1)</f>
        <v>0</v>
      </c>
      <c r="AL3498" s="85">
        <f>IF(G3498&gt;Variables!$G$9,0,1)</f>
        <v>1</v>
      </c>
      <c r="AM3498" s="85">
        <f>IF(AND(K3498&gt;Variables!$G$10,K3498&lt;Variables!$G$11),0,1)</f>
        <v>0</v>
      </c>
      <c r="AN3498" s="103">
        <f>IF(H3498&lt;Variables!$G$13,1,0)</f>
        <v>1</v>
      </c>
      <c r="AO3498" s="101">
        <f>IF(R3498&lt;Variables!$G$12,0,1)</f>
        <v>0</v>
      </c>
      <c r="AP3498" s="86">
        <f t="shared" si="443"/>
        <v>1</v>
      </c>
      <c r="AR3498">
        <v>1</v>
      </c>
      <c r="AS3498">
        <v>0</v>
      </c>
      <c r="AT3498">
        <v>0</v>
      </c>
      <c r="AU3498">
        <v>0</v>
      </c>
      <c r="BA3498">
        <v>1.77</v>
      </c>
    </row>
    <row r="3499" spans="3:53" ht="12.75" x14ac:dyDescent="0.2">
      <c r="C3499" t="s">
        <v>797</v>
      </c>
      <c r="D3499" t="s">
        <v>802</v>
      </c>
      <c r="E3499">
        <v>221.91</v>
      </c>
      <c r="F3499">
        <v>14.1</v>
      </c>
      <c r="G3499">
        <v>6.3</v>
      </c>
      <c r="H3499">
        <v>37470</v>
      </c>
      <c r="I3499">
        <v>-2.91</v>
      </c>
      <c r="J3499" t="s">
        <v>78</v>
      </c>
      <c r="K3499">
        <v>78.95</v>
      </c>
      <c r="L3499">
        <v>220.28270499999999</v>
      </c>
      <c r="M3499">
        <v>1.3061828889381051</v>
      </c>
      <c r="N3499">
        <v>218.2591677419355</v>
      </c>
      <c r="O3499">
        <v>2.245418741749774</v>
      </c>
      <c r="P3499">
        <v>4401000</v>
      </c>
      <c r="Q3499">
        <v>2782000</v>
      </c>
      <c r="R3499">
        <v>1.58</v>
      </c>
      <c r="S3499">
        <v>26.013999999999999</v>
      </c>
      <c r="T3499">
        <v>6.6950000000000003</v>
      </c>
      <c r="U3499">
        <v>15.075200000000001</v>
      </c>
      <c r="V3499">
        <f t="shared" si="446"/>
        <v>2.523754428382428</v>
      </c>
      <c r="AC3499">
        <v>234.89</v>
      </c>
      <c r="AD3499">
        <v>220.26</v>
      </c>
      <c r="AH3499" s="85">
        <f>IF(AND(M3499&lt;Variables!$G$6,M3499&gt;Variables!$G$5),0,1)</f>
        <v>1</v>
      </c>
      <c r="AI3499" s="85">
        <f t="shared" si="445"/>
        <v>0</v>
      </c>
      <c r="AJ3499" s="85">
        <f>IF(I3499&gt;Variables!$G$7,0,1)</f>
        <v>1</v>
      </c>
      <c r="AK3499" s="85">
        <f>IF(F3499&gt;Variables!$G$8,0,1)</f>
        <v>0</v>
      </c>
      <c r="AL3499" s="85">
        <f>IF(G3499&gt;Variables!$G$9,0,1)</f>
        <v>1</v>
      </c>
      <c r="AM3499" s="85">
        <f>IF(AND(K3499&gt;Variables!$G$10,K3499&lt;Variables!$G$11),0,1)</f>
        <v>1</v>
      </c>
      <c r="AN3499" s="103">
        <f>IF(H3499&lt;Variables!$G$13,1,0)</f>
        <v>0</v>
      </c>
      <c r="AO3499" s="101">
        <f>IF(R3499&lt;Variables!$G$12,0,1)</f>
        <v>0</v>
      </c>
      <c r="AP3499" s="86">
        <f t="shared" si="443"/>
        <v>1</v>
      </c>
      <c r="AR3499">
        <v>1</v>
      </c>
      <c r="AS3499">
        <v>0</v>
      </c>
      <c r="AT3499">
        <v>0</v>
      </c>
      <c r="AU3499">
        <v>0</v>
      </c>
      <c r="BA3499">
        <v>1.32</v>
      </c>
    </row>
    <row r="3500" spans="3:53" ht="12.75" x14ac:dyDescent="0.2">
      <c r="C3500" t="s">
        <v>797</v>
      </c>
      <c r="D3500" t="s">
        <v>803</v>
      </c>
      <c r="E3500">
        <v>308</v>
      </c>
      <c r="F3500">
        <v>13.67</v>
      </c>
      <c r="G3500">
        <v>7.39</v>
      </c>
      <c r="H3500">
        <v>16820</v>
      </c>
      <c r="I3500">
        <v>-4.6779999999999999</v>
      </c>
      <c r="J3500" t="s">
        <v>78</v>
      </c>
      <c r="K3500">
        <v>68.819999999999993</v>
      </c>
      <c r="L3500">
        <v>308.77888000000002</v>
      </c>
      <c r="M3500">
        <v>-1.272107729648456E-2</v>
      </c>
      <c r="N3500">
        <v>304.44989677419352</v>
      </c>
      <c r="O3500">
        <v>1.409001373052885</v>
      </c>
      <c r="P3500">
        <v>728283</v>
      </c>
      <c r="Q3500">
        <v>881257</v>
      </c>
      <c r="R3500">
        <v>0.83</v>
      </c>
      <c r="S3500">
        <v>26.013999999999999</v>
      </c>
      <c r="T3500">
        <v>6.6950000000000003</v>
      </c>
      <c r="U3500">
        <v>15.075200000000001</v>
      </c>
      <c r="V3500">
        <f t="shared" si="446"/>
        <v>2.5629973660382994</v>
      </c>
      <c r="AC3500">
        <v>318.77</v>
      </c>
      <c r="AD3500">
        <v>294.10000000000002</v>
      </c>
      <c r="AH3500" s="85">
        <f>IF(AND(M3500&lt;Variables!$G$6,M3500&gt;Variables!$G$5),0,1)</f>
        <v>1</v>
      </c>
      <c r="AI3500" s="85">
        <f t="shared" si="445"/>
        <v>0</v>
      </c>
      <c r="AJ3500" s="85">
        <f>IF(I3500&gt;Variables!$G$7,0,1)</f>
        <v>1</v>
      </c>
      <c r="AK3500" s="85">
        <f>IF(F3500&gt;Variables!$G$8,0,1)</f>
        <v>0</v>
      </c>
      <c r="AL3500" s="85">
        <f>IF(G3500&gt;Variables!$G$9,0,1)</f>
        <v>1</v>
      </c>
      <c r="AM3500" s="85">
        <f>IF(AND(K3500&gt;Variables!$G$10,K3500&lt;Variables!$G$11),0,1)</f>
        <v>0</v>
      </c>
      <c r="AN3500" s="103">
        <f>IF(H3500&lt;Variables!$G$13,1,0)</f>
        <v>0</v>
      </c>
      <c r="AO3500" s="101">
        <f>IF(R3500&lt;Variables!$G$12,0,1)</f>
        <v>0</v>
      </c>
      <c r="AP3500" s="86">
        <f t="shared" si="443"/>
        <v>1</v>
      </c>
      <c r="AR3500">
        <v>0</v>
      </c>
      <c r="AS3500">
        <v>0</v>
      </c>
      <c r="AT3500">
        <v>1</v>
      </c>
      <c r="AU3500">
        <v>0</v>
      </c>
      <c r="BA3500">
        <v>-1.28</v>
      </c>
    </row>
    <row r="3501" spans="3:53" ht="12.75" x14ac:dyDescent="0.2">
      <c r="C3501" t="s">
        <v>797</v>
      </c>
      <c r="D3501" t="s">
        <v>804</v>
      </c>
      <c r="E3501">
        <v>2.6</v>
      </c>
      <c r="F3501">
        <v>40.869999999999997</v>
      </c>
      <c r="G3501">
        <v>9.89</v>
      </c>
      <c r="H3501">
        <v>52.91</v>
      </c>
      <c r="I3501">
        <v>-66.352000000000004</v>
      </c>
      <c r="J3501" t="s">
        <v>78</v>
      </c>
      <c r="K3501">
        <v>67.06</v>
      </c>
      <c r="L3501">
        <v>2.6690800000000001</v>
      </c>
      <c r="M3501">
        <v>4.1594856654727428</v>
      </c>
      <c r="N3501">
        <v>2.6371935483870979</v>
      </c>
      <c r="O3501">
        <v>5.4188837106894736</v>
      </c>
      <c r="P3501">
        <v>32780000</v>
      </c>
      <c r="Q3501">
        <v>917900</v>
      </c>
      <c r="R3501">
        <v>35.71</v>
      </c>
      <c r="S3501">
        <v>26.013999999999999</v>
      </c>
      <c r="T3501">
        <v>6.6950000000000003</v>
      </c>
      <c r="U3501">
        <v>15.075200000000001</v>
      </c>
      <c r="V3501">
        <f t="shared" si="446"/>
        <v>2.2306601087895457</v>
      </c>
      <c r="AC3501">
        <v>3.4</v>
      </c>
      <c r="AD3501">
        <v>2.52</v>
      </c>
      <c r="AH3501" s="85">
        <f>IF(AND(M3501&lt;Variables!$G$6,M3501&gt;Variables!$G$5),0,1)</f>
        <v>1</v>
      </c>
      <c r="AI3501" s="85">
        <f t="shared" si="445"/>
        <v>0</v>
      </c>
      <c r="AJ3501" s="85">
        <f>IF(I3501&gt;Variables!$G$7,0,1)</f>
        <v>1</v>
      </c>
      <c r="AK3501" s="85">
        <f>IF(F3501&gt;Variables!$G$8,0,1)</f>
        <v>0</v>
      </c>
      <c r="AL3501" s="85">
        <f>IF(G3501&gt;Variables!$G$9,0,1)</f>
        <v>1</v>
      </c>
      <c r="AM3501" s="85">
        <f>IF(AND(K3501&gt;Variables!$G$10,K3501&lt;Variables!$G$11),0,1)</f>
        <v>0</v>
      </c>
      <c r="AN3501" s="103">
        <f>IF(H3501&lt;Variables!$G$13,1,0)</f>
        <v>1</v>
      </c>
      <c r="AO3501" s="101">
        <f>IF(R3501&lt;Variables!$G$12,0,1)</f>
        <v>1</v>
      </c>
      <c r="AP3501" s="86">
        <f t="shared" si="443"/>
        <v>1</v>
      </c>
      <c r="AR3501">
        <v>1</v>
      </c>
      <c r="AS3501">
        <v>0</v>
      </c>
      <c r="AT3501">
        <v>0</v>
      </c>
      <c r="AU3501">
        <v>0</v>
      </c>
      <c r="BA3501">
        <v>2</v>
      </c>
    </row>
    <row r="3502" spans="3:53" ht="12.75" x14ac:dyDescent="0.2">
      <c r="C3502" t="s">
        <v>797</v>
      </c>
      <c r="D3502" t="s">
        <v>676</v>
      </c>
      <c r="E3502">
        <v>2.87</v>
      </c>
      <c r="F3502">
        <v>6.69</v>
      </c>
      <c r="G3502">
        <v>3.24</v>
      </c>
      <c r="H3502">
        <v>-99999</v>
      </c>
      <c r="I3502">
        <v>-22.062999999999999</v>
      </c>
      <c r="J3502" t="s">
        <v>78</v>
      </c>
      <c r="K3502">
        <v>72.05</v>
      </c>
      <c r="L3502">
        <v>2.8655555555555559</v>
      </c>
      <c r="M3502">
        <v>0.15509887553314561</v>
      </c>
      <c r="N3502">
        <v>2.8553333333333328</v>
      </c>
      <c r="O3502">
        <v>0.51365865047864212</v>
      </c>
      <c r="P3502">
        <v>110912</v>
      </c>
      <c r="Q3502">
        <v>191010</v>
      </c>
      <c r="R3502">
        <v>0.57999999999999996</v>
      </c>
      <c r="S3502">
        <v>26.013999999999999</v>
      </c>
      <c r="T3502">
        <v>6.6950000000000003</v>
      </c>
      <c r="U3502">
        <v>15.075200000000001</v>
      </c>
      <c r="V3502">
        <f t="shared" si="446"/>
        <v>2.581528670802637</v>
      </c>
      <c r="AC3502">
        <v>2.9</v>
      </c>
      <c r="AD3502">
        <v>2.85</v>
      </c>
      <c r="AH3502" s="85">
        <f>IF(AND(M3502&lt;Variables!$G$6,M3502&gt;Variables!$G$5),0,1)</f>
        <v>1</v>
      </c>
      <c r="AI3502" s="85">
        <f t="shared" si="445"/>
        <v>0</v>
      </c>
      <c r="AJ3502" s="85">
        <f>IF(I3502&gt;Variables!$G$7,0,1)</f>
        <v>1</v>
      </c>
      <c r="AK3502" s="85">
        <f>IF(F3502&gt;Variables!$G$8,0,1)</f>
        <v>1</v>
      </c>
      <c r="AL3502" s="85">
        <f>IF(G3502&gt;Variables!$G$9,0,1)</f>
        <v>1</v>
      </c>
      <c r="AM3502" s="85">
        <f>IF(AND(K3502&gt;Variables!$G$10,K3502&lt;Variables!$G$11),0,1)</f>
        <v>0</v>
      </c>
      <c r="AN3502" s="103">
        <f>IF(H3502&lt;Variables!$G$13,1,0)</f>
        <v>1</v>
      </c>
      <c r="AO3502" s="101">
        <f>IF(R3502&lt;Variables!$G$12,0,1)</f>
        <v>0</v>
      </c>
      <c r="AP3502" s="86">
        <f t="shared" si="443"/>
        <v>1</v>
      </c>
      <c r="AR3502">
        <v>0</v>
      </c>
      <c r="AS3502">
        <v>1</v>
      </c>
      <c r="AT3502">
        <v>0</v>
      </c>
      <c r="AU3502">
        <v>0</v>
      </c>
      <c r="BA3502">
        <v>1.2</v>
      </c>
    </row>
    <row r="3503" spans="3:53" ht="12.75" x14ac:dyDescent="0.2">
      <c r="C3503" t="s">
        <v>797</v>
      </c>
      <c r="D3503" t="s">
        <v>805</v>
      </c>
      <c r="E3503">
        <v>45.95</v>
      </c>
      <c r="F3503">
        <v>11.29</v>
      </c>
      <c r="G3503">
        <v>1.04</v>
      </c>
      <c r="H3503">
        <v>9400</v>
      </c>
      <c r="I3503">
        <v>114.661</v>
      </c>
      <c r="J3503" t="s">
        <v>78</v>
      </c>
      <c r="K3503">
        <v>75.38</v>
      </c>
      <c r="L3503">
        <v>45.671750000000003</v>
      </c>
      <c r="M3503">
        <v>0.4559711418984374</v>
      </c>
      <c r="N3503">
        <v>45.514351612903234</v>
      </c>
      <c r="O3503">
        <v>0.80336942994726868</v>
      </c>
      <c r="P3503">
        <v>2432000</v>
      </c>
      <c r="Q3503">
        <v>1695000</v>
      </c>
      <c r="R3503">
        <v>1.43</v>
      </c>
      <c r="S3503">
        <v>26.013999999999999</v>
      </c>
      <c r="T3503">
        <v>6.6950000000000003</v>
      </c>
      <c r="U3503">
        <v>15.075200000000001</v>
      </c>
      <c r="V3503">
        <f t="shared" si="446"/>
        <v>2.5846600328956084</v>
      </c>
      <c r="AC3503">
        <v>46.46</v>
      </c>
      <c r="AD3503">
        <v>44.82</v>
      </c>
      <c r="AH3503" s="85">
        <f>IF(AND(M3503&lt;Variables!$G$6,M3503&gt;Variables!$G$5),0,1)</f>
        <v>1</v>
      </c>
      <c r="AI3503" s="85">
        <f t="shared" si="445"/>
        <v>0</v>
      </c>
      <c r="AJ3503" s="85">
        <f>IF(I3503&gt;Variables!$G$7,0,1)</f>
        <v>0</v>
      </c>
      <c r="AK3503" s="85">
        <f>IF(F3503&gt;Variables!$G$8,0,1)</f>
        <v>0</v>
      </c>
      <c r="AL3503" s="85">
        <f>IF(G3503&gt;Variables!$G$9,0,1)</f>
        <v>1</v>
      </c>
      <c r="AM3503" s="85">
        <f>IF(AND(K3503&gt;Variables!$G$10,K3503&lt;Variables!$G$11),0,1)</f>
        <v>1</v>
      </c>
      <c r="AN3503" s="103">
        <f>IF(H3503&lt;Variables!$G$13,1,0)</f>
        <v>0</v>
      </c>
      <c r="AO3503" s="101">
        <f>IF(R3503&lt;Variables!$G$12,0,1)</f>
        <v>0</v>
      </c>
      <c r="AP3503" s="86">
        <f t="shared" ref="AP3503:AP3566" si="447">IF(J3503="Pass", 0,1)</f>
        <v>1</v>
      </c>
      <c r="AR3503">
        <v>0</v>
      </c>
      <c r="AS3503">
        <v>0</v>
      </c>
      <c r="AT3503">
        <v>0</v>
      </c>
      <c r="AU3503">
        <v>1</v>
      </c>
      <c r="BA3503">
        <v>-1.56</v>
      </c>
    </row>
    <row r="3504" spans="3:53" ht="12.75" x14ac:dyDescent="0.2">
      <c r="C3504" t="s">
        <v>797</v>
      </c>
      <c r="D3504" t="s">
        <v>806</v>
      </c>
      <c r="E3504">
        <v>79.569999999999993</v>
      </c>
      <c r="F3504">
        <v>10.82</v>
      </c>
      <c r="G3504">
        <v>1.74</v>
      </c>
      <c r="H3504">
        <v>3860</v>
      </c>
      <c r="I3504">
        <v>-0.34100000000000003</v>
      </c>
      <c r="J3504" t="s">
        <v>78</v>
      </c>
      <c r="K3504">
        <v>81.349999999999994</v>
      </c>
      <c r="L3504">
        <v>78.432490000000001</v>
      </c>
      <c r="M3504">
        <v>1.2971792684383709</v>
      </c>
      <c r="N3504">
        <v>78.250774193548381</v>
      </c>
      <c r="O3504">
        <v>1.5324139841551681</v>
      </c>
      <c r="P3504">
        <v>867346</v>
      </c>
      <c r="Q3504">
        <v>452001</v>
      </c>
      <c r="R3504">
        <v>1.92</v>
      </c>
      <c r="S3504">
        <v>26.013999999999999</v>
      </c>
      <c r="T3504">
        <v>6.6950000000000003</v>
      </c>
      <c r="U3504">
        <v>15.075200000000001</v>
      </c>
      <c r="V3504">
        <f t="shared" si="446"/>
        <v>2.5406142846713142</v>
      </c>
      <c r="AC3504">
        <v>80.13</v>
      </c>
      <c r="AD3504">
        <v>78.209999999999994</v>
      </c>
      <c r="AH3504" s="85">
        <f>IF(AND(M3504&lt;Variables!$G$6,M3504&gt;Variables!$G$5),0,1)</f>
        <v>1</v>
      </c>
      <c r="AI3504" s="85">
        <f t="shared" si="445"/>
        <v>0</v>
      </c>
      <c r="AJ3504" s="85">
        <f>IF(I3504&gt;Variables!$G$7,0,1)</f>
        <v>1</v>
      </c>
      <c r="AK3504" s="85">
        <f>IF(F3504&gt;Variables!$G$8,0,1)</f>
        <v>0</v>
      </c>
      <c r="AL3504" s="85">
        <f>IF(G3504&gt;Variables!$G$9,0,1)</f>
        <v>1</v>
      </c>
      <c r="AM3504" s="85">
        <f>IF(AND(K3504&gt;Variables!$G$10,K3504&lt;Variables!$G$11),0,1)</f>
        <v>1</v>
      </c>
      <c r="AN3504" s="103">
        <f>IF(H3504&lt;Variables!$G$13,1,0)</f>
        <v>0</v>
      </c>
      <c r="AO3504" s="101">
        <f>IF(R3504&lt;Variables!$G$12,0,1)</f>
        <v>0</v>
      </c>
      <c r="AP3504" s="86">
        <f t="shared" si="447"/>
        <v>1</v>
      </c>
      <c r="AR3504">
        <v>0</v>
      </c>
      <c r="AS3504">
        <v>1</v>
      </c>
      <c r="AT3504">
        <v>0</v>
      </c>
      <c r="AU3504">
        <v>0</v>
      </c>
      <c r="BA3504">
        <v>-0.49</v>
      </c>
    </row>
    <row r="3505" spans="3:53" ht="12.75" x14ac:dyDescent="0.2">
      <c r="C3505" t="s">
        <v>797</v>
      </c>
      <c r="D3505" t="s">
        <v>131</v>
      </c>
      <c r="E3505">
        <v>34.119999999999997</v>
      </c>
      <c r="F3505">
        <v>9.1999999999999993</v>
      </c>
      <c r="G3505">
        <v>6.09</v>
      </c>
      <c r="H3505">
        <v>5010</v>
      </c>
      <c r="I3505">
        <v>1.7000000000000001E-2</v>
      </c>
      <c r="J3505" t="s">
        <v>78</v>
      </c>
      <c r="K3505">
        <v>76.2</v>
      </c>
      <c r="L3505">
        <v>33.657840000000007</v>
      </c>
      <c r="M3505">
        <v>1.2542694361848259</v>
      </c>
      <c r="N3505">
        <v>33.281348387096777</v>
      </c>
      <c r="O3505">
        <v>2.3996972827364749</v>
      </c>
      <c r="P3505">
        <v>543495</v>
      </c>
      <c r="Q3505">
        <v>2889000</v>
      </c>
      <c r="R3505">
        <v>0.19</v>
      </c>
      <c r="S3505">
        <v>26.013999999999999</v>
      </c>
      <c r="T3505">
        <v>6.6950000000000003</v>
      </c>
      <c r="U3505">
        <v>15.075200000000001</v>
      </c>
      <c r="V3505">
        <f t="shared" si="446"/>
        <v>2.5109159452086081</v>
      </c>
      <c r="AC3505">
        <v>36.79</v>
      </c>
      <c r="AD3505">
        <v>33.969099999999997</v>
      </c>
      <c r="AH3505" s="85">
        <f>IF(AND(M3505&lt;Variables!$G$6,M3505&gt;Variables!$G$5),0,1)</f>
        <v>1</v>
      </c>
      <c r="AI3505" s="85">
        <f t="shared" si="445"/>
        <v>0</v>
      </c>
      <c r="AJ3505" s="85">
        <f>IF(I3505&gt;Variables!$G$7,0,1)</f>
        <v>0</v>
      </c>
      <c r="AK3505" s="85">
        <f>IF(F3505&gt;Variables!$G$8,0,1)</f>
        <v>0</v>
      </c>
      <c r="AL3505" s="85">
        <f>IF(G3505&gt;Variables!$G$9,0,1)</f>
        <v>1</v>
      </c>
      <c r="AM3505" s="85">
        <f>IF(AND(K3505&gt;Variables!$G$10,K3505&lt;Variables!$G$11),0,1)</f>
        <v>1</v>
      </c>
      <c r="AN3505" s="103">
        <f>IF(H3505&lt;Variables!$G$13,1,0)</f>
        <v>0</v>
      </c>
      <c r="AO3505" s="101">
        <f>IF(R3505&lt;Variables!$G$12,0,1)</f>
        <v>0</v>
      </c>
      <c r="AP3505" s="86">
        <f t="shared" si="447"/>
        <v>1</v>
      </c>
      <c r="AR3505">
        <v>1</v>
      </c>
      <c r="AS3505">
        <v>0</v>
      </c>
      <c r="AT3505">
        <v>0</v>
      </c>
      <c r="AU3505">
        <v>0</v>
      </c>
      <c r="BA3505">
        <v>2</v>
      </c>
    </row>
    <row r="3506" spans="3:53" ht="12.75" x14ac:dyDescent="0.2">
      <c r="C3506" t="s">
        <v>797</v>
      </c>
      <c r="D3506" t="s">
        <v>136</v>
      </c>
      <c r="E3506">
        <v>179.41</v>
      </c>
      <c r="F3506">
        <v>8.41</v>
      </c>
      <c r="G3506">
        <v>7.11</v>
      </c>
      <c r="H3506">
        <v>14270</v>
      </c>
      <c r="I3506">
        <v>256.65800000000002</v>
      </c>
      <c r="J3506" t="s">
        <v>78</v>
      </c>
      <c r="K3506">
        <v>58.81</v>
      </c>
      <c r="L3506">
        <v>178.65364</v>
      </c>
      <c r="M3506">
        <v>0.25264528615257659</v>
      </c>
      <c r="N3506">
        <v>174.95050967741929</v>
      </c>
      <c r="O3506">
        <v>2.3746660299766229</v>
      </c>
      <c r="P3506">
        <v>1458000</v>
      </c>
      <c r="Q3506">
        <v>3592000</v>
      </c>
      <c r="R3506">
        <v>0.41</v>
      </c>
      <c r="S3506">
        <v>26.013999999999999</v>
      </c>
      <c r="T3506">
        <v>6.6950000000000003</v>
      </c>
      <c r="U3506">
        <v>15.075200000000001</v>
      </c>
      <c r="V3506">
        <f t="shared" si="446"/>
        <v>2.4452746978037725</v>
      </c>
      <c r="AC3506">
        <v>191.89</v>
      </c>
      <c r="AD3506">
        <v>160.11000000000001</v>
      </c>
      <c r="AH3506" s="85">
        <f>IF(AND(M3506&lt;Variables!$G$6,M3506&gt;Variables!$G$5),0,1)</f>
        <v>1</v>
      </c>
      <c r="AI3506" s="85">
        <f t="shared" si="445"/>
        <v>0</v>
      </c>
      <c r="AJ3506" s="85">
        <f>IF(I3506&gt;Variables!$G$7,0,1)</f>
        <v>0</v>
      </c>
      <c r="AK3506" s="85">
        <f>IF(F3506&gt;Variables!$G$8,0,1)</f>
        <v>1</v>
      </c>
      <c r="AL3506" s="85">
        <f>IF(G3506&gt;Variables!$G$9,0,1)</f>
        <v>1</v>
      </c>
      <c r="AM3506" s="85">
        <f>IF(AND(K3506&gt;Variables!$G$10,K3506&lt;Variables!$G$11),0,1)</f>
        <v>0</v>
      </c>
      <c r="AN3506" s="103">
        <f>IF(H3506&lt;Variables!$G$13,1,0)</f>
        <v>0</v>
      </c>
      <c r="AO3506" s="101">
        <f>IF(R3506&lt;Variables!$G$12,0,1)</f>
        <v>0</v>
      </c>
      <c r="AP3506" s="86">
        <f t="shared" si="447"/>
        <v>1</v>
      </c>
      <c r="AR3506">
        <v>1</v>
      </c>
      <c r="AS3506">
        <v>0</v>
      </c>
      <c r="AT3506">
        <v>0</v>
      </c>
      <c r="AU3506">
        <v>0</v>
      </c>
      <c r="BA3506">
        <v>2</v>
      </c>
    </row>
    <row r="3507" spans="3:53" ht="12.75" x14ac:dyDescent="0.2">
      <c r="C3507" t="s">
        <v>797</v>
      </c>
      <c r="D3507" t="s">
        <v>807</v>
      </c>
      <c r="E3507">
        <v>39.97</v>
      </c>
      <c r="F3507">
        <v>8.36</v>
      </c>
      <c r="G3507">
        <v>-0.99</v>
      </c>
      <c r="H3507">
        <v>6020</v>
      </c>
      <c r="I3507">
        <v>11.038</v>
      </c>
      <c r="J3507" t="s">
        <v>78</v>
      </c>
      <c r="K3507">
        <v>62.41</v>
      </c>
      <c r="L3507">
        <v>39.975369999999998</v>
      </c>
      <c r="M3507">
        <v>-0.1385102877096481</v>
      </c>
      <c r="N3507">
        <v>39.946932258064507</v>
      </c>
      <c r="O3507">
        <v>-6.7420090960990581E-2</v>
      </c>
      <c r="P3507">
        <v>1227000</v>
      </c>
      <c r="Q3507">
        <v>1252000</v>
      </c>
      <c r="R3507">
        <v>0.98</v>
      </c>
      <c r="S3507">
        <v>26.013999999999999</v>
      </c>
      <c r="T3507">
        <v>6.6950000000000003</v>
      </c>
      <c r="U3507">
        <v>15.075200000000001</v>
      </c>
      <c r="V3507">
        <f t="shared" si="446"/>
        <v>2.5041330872727876</v>
      </c>
      <c r="AC3507">
        <v>41.37</v>
      </c>
      <c r="AD3507">
        <v>38.01</v>
      </c>
      <c r="AH3507" s="85">
        <f>IF(AND(M3507&lt;Variables!$G$6,M3507&gt;Variables!$G$5),0,1)</f>
        <v>1</v>
      </c>
      <c r="AI3507" s="85">
        <f t="shared" si="445"/>
        <v>0</v>
      </c>
      <c r="AJ3507" s="85">
        <f>IF(I3507&gt;Variables!$G$7,0,1)</f>
        <v>0</v>
      </c>
      <c r="AK3507" s="85">
        <f>IF(F3507&gt;Variables!$G$8,0,1)</f>
        <v>1</v>
      </c>
      <c r="AL3507" s="85">
        <f>IF(G3507&gt;Variables!$G$9,0,1)</f>
        <v>1</v>
      </c>
      <c r="AM3507" s="85">
        <f>IF(AND(K3507&gt;Variables!$G$10,K3507&lt;Variables!$G$11),0,1)</f>
        <v>0</v>
      </c>
      <c r="AN3507" s="103">
        <f>IF(H3507&lt;Variables!$G$13,1,0)</f>
        <v>0</v>
      </c>
      <c r="AO3507" s="101">
        <f>IF(R3507&lt;Variables!$G$12,0,1)</f>
        <v>0</v>
      </c>
      <c r="AP3507" s="86">
        <f t="shared" si="447"/>
        <v>1</v>
      </c>
      <c r="AR3507">
        <v>1</v>
      </c>
      <c r="AS3507">
        <v>0</v>
      </c>
      <c r="AT3507">
        <v>0</v>
      </c>
      <c r="AU3507">
        <v>0</v>
      </c>
      <c r="BA3507">
        <v>2</v>
      </c>
    </row>
    <row r="3508" spans="3:53" ht="12.75" x14ac:dyDescent="0.2">
      <c r="C3508" t="s">
        <v>797</v>
      </c>
      <c r="D3508" t="s">
        <v>808</v>
      </c>
      <c r="E3508">
        <v>3.01</v>
      </c>
      <c r="F3508">
        <v>6.76</v>
      </c>
      <c r="G3508">
        <v>0.33</v>
      </c>
      <c r="H3508">
        <v>-99999</v>
      </c>
      <c r="I3508">
        <v>-9.9670000000000005</v>
      </c>
      <c r="J3508" t="s">
        <v>76</v>
      </c>
      <c r="K3508"/>
      <c r="L3508">
        <v>3</v>
      </c>
      <c r="M3508">
        <v>0</v>
      </c>
      <c r="N3508">
        <v>2.9950000000000001</v>
      </c>
      <c r="O3508">
        <v>0.16694490818029689</v>
      </c>
      <c r="P3508">
        <v>53638</v>
      </c>
      <c r="Q3508">
        <v>995</v>
      </c>
      <c r="R3508">
        <v>53.91</v>
      </c>
      <c r="S3508">
        <v>26.013999999999999</v>
      </c>
      <c r="T3508">
        <v>6.6950000000000003</v>
      </c>
      <c r="U3508">
        <v>15.075200000000001</v>
      </c>
      <c r="V3508">
        <f t="shared" si="446"/>
        <v>1.849</v>
      </c>
      <c r="AC3508">
        <v>3.01</v>
      </c>
      <c r="AD3508">
        <v>2.98</v>
      </c>
      <c r="AH3508" s="85">
        <f>IF(AND(M3508&lt;Variables!$G$6,M3508&gt;Variables!$G$5),0,1)</f>
        <v>1</v>
      </c>
      <c r="AI3508" s="85">
        <f t="shared" si="445"/>
        <v>0</v>
      </c>
      <c r="AJ3508" s="85">
        <f>IF(I3508&gt;Variables!$G$7,0,1)</f>
        <v>1</v>
      </c>
      <c r="AK3508" s="85">
        <f>IF(F3508&gt;Variables!$G$8,0,1)</f>
        <v>1</v>
      </c>
      <c r="AL3508" s="85">
        <f>IF(G3508&gt;Variables!$G$9,0,1)</f>
        <v>1</v>
      </c>
      <c r="AM3508" s="85">
        <f>IF(AND(K3508&gt;Variables!$G$10,K3508&lt;Variables!$G$11),0,1)</f>
        <v>1</v>
      </c>
      <c r="AN3508" s="103">
        <f>IF(H3508&lt;Variables!$G$13,1,0)</f>
        <v>1</v>
      </c>
      <c r="AO3508" s="101">
        <f>IF(R3508&lt;Variables!$G$12,0,1)</f>
        <v>1</v>
      </c>
      <c r="AP3508" s="86">
        <f t="shared" si="447"/>
        <v>0</v>
      </c>
      <c r="AR3508">
        <v>0</v>
      </c>
      <c r="AS3508">
        <v>0</v>
      </c>
      <c r="AT3508">
        <v>0</v>
      </c>
      <c r="AU3508">
        <v>0</v>
      </c>
      <c r="BA3508">
        <v>0</v>
      </c>
    </row>
    <row r="3509" spans="3:53" ht="12.75" x14ac:dyDescent="0.2">
      <c r="C3509" t="s">
        <v>797</v>
      </c>
      <c r="D3509" t="s">
        <v>584</v>
      </c>
      <c r="E3509">
        <v>23.92</v>
      </c>
      <c r="F3509">
        <v>7.96</v>
      </c>
      <c r="G3509">
        <v>5.67</v>
      </c>
      <c r="H3509">
        <v>12890</v>
      </c>
      <c r="I3509">
        <v>0.34100000000000003</v>
      </c>
      <c r="J3509" t="s">
        <v>78</v>
      </c>
      <c r="K3509">
        <v>67.17</v>
      </c>
      <c r="L3509">
        <v>23.631578947368421</v>
      </c>
      <c r="M3509">
        <v>1.0089086859688079</v>
      </c>
      <c r="N3509">
        <v>23.357393333333331</v>
      </c>
      <c r="O3509">
        <v>2.1946227447183899</v>
      </c>
      <c r="P3509">
        <v>101742</v>
      </c>
      <c r="Q3509">
        <v>1407000</v>
      </c>
      <c r="R3509">
        <v>7.0000000000000007E-2</v>
      </c>
      <c r="S3509">
        <v>26.013999999999999</v>
      </c>
      <c r="T3509">
        <v>6.6950000000000003</v>
      </c>
      <c r="U3509">
        <v>15.075200000000001</v>
      </c>
      <c r="V3509">
        <f t="shared" si="446"/>
        <v>2.4686208595100232</v>
      </c>
      <c r="AC3509">
        <v>26</v>
      </c>
      <c r="AD3509">
        <v>23.86</v>
      </c>
      <c r="AH3509" s="85">
        <f>IF(AND(M3509&lt;Variables!$G$6,M3509&gt;Variables!$G$5),0,1)</f>
        <v>1</v>
      </c>
      <c r="AI3509" s="85">
        <f t="shared" si="445"/>
        <v>0</v>
      </c>
      <c r="AJ3509" s="85">
        <f>IF(I3509&gt;Variables!$G$7,0,1)</f>
        <v>0</v>
      </c>
      <c r="AK3509" s="85">
        <f>IF(F3509&gt;Variables!$G$8,0,1)</f>
        <v>1</v>
      </c>
      <c r="AL3509" s="85">
        <f>IF(G3509&gt;Variables!$G$9,0,1)</f>
        <v>1</v>
      </c>
      <c r="AM3509" s="85">
        <f>IF(AND(K3509&gt;Variables!$G$10,K3509&lt;Variables!$G$11),0,1)</f>
        <v>0</v>
      </c>
      <c r="AN3509" s="103">
        <f>IF(H3509&lt;Variables!$G$13,1,0)</f>
        <v>0</v>
      </c>
      <c r="AO3509" s="101">
        <f>IF(R3509&lt;Variables!$G$12,0,1)</f>
        <v>0</v>
      </c>
      <c r="AP3509" s="86">
        <f t="shared" si="447"/>
        <v>1</v>
      </c>
      <c r="AR3509">
        <v>1</v>
      </c>
      <c r="AS3509">
        <v>0</v>
      </c>
      <c r="AT3509">
        <v>0</v>
      </c>
      <c r="AU3509">
        <v>0</v>
      </c>
      <c r="BA3509">
        <v>2</v>
      </c>
    </row>
    <row r="3510" spans="3:53" ht="12.75" x14ac:dyDescent="0.2">
      <c r="C3510" t="s">
        <v>797</v>
      </c>
      <c r="D3510" t="s">
        <v>414</v>
      </c>
      <c r="E3510">
        <v>47.65</v>
      </c>
      <c r="F3510">
        <v>7.02</v>
      </c>
      <c r="G3510">
        <v>3.02</v>
      </c>
      <c r="H3510">
        <v>2420</v>
      </c>
      <c r="I3510">
        <v>28.065999999999999</v>
      </c>
      <c r="J3510" t="s">
        <v>78</v>
      </c>
      <c r="K3510">
        <v>62.58</v>
      </c>
      <c r="L3510">
        <v>47.690435294117648</v>
      </c>
      <c r="M3510">
        <v>-9.5271292529488474E-2</v>
      </c>
      <c r="N3510">
        <v>47.210900000000002</v>
      </c>
      <c r="O3510">
        <v>0.91949104973641249</v>
      </c>
      <c r="P3510">
        <v>142673</v>
      </c>
      <c r="Q3510">
        <v>398121</v>
      </c>
      <c r="R3510">
        <v>0.36</v>
      </c>
      <c r="S3510">
        <v>26.013999999999999</v>
      </c>
      <c r="T3510">
        <v>6.6950000000000003</v>
      </c>
      <c r="U3510">
        <v>15.075200000000001</v>
      </c>
      <c r="V3510">
        <f t="shared" si="446"/>
        <v>2.5032671587455071</v>
      </c>
      <c r="AC3510">
        <v>50.14</v>
      </c>
      <c r="AD3510">
        <v>47.42</v>
      </c>
      <c r="AH3510" s="85">
        <f>IF(AND(M3510&lt;Variables!$G$6,M3510&gt;Variables!$G$5),0,1)</f>
        <v>1</v>
      </c>
      <c r="AI3510" s="85">
        <f t="shared" si="445"/>
        <v>0</v>
      </c>
      <c r="AJ3510" s="85">
        <f>IF(I3510&gt;Variables!$G$7,0,1)</f>
        <v>0</v>
      </c>
      <c r="AK3510" s="85">
        <f>IF(F3510&gt;Variables!$G$8,0,1)</f>
        <v>1</v>
      </c>
      <c r="AL3510" s="85">
        <f>IF(G3510&gt;Variables!$G$9,0,1)</f>
        <v>1</v>
      </c>
      <c r="AM3510" s="85">
        <f>IF(AND(K3510&gt;Variables!$G$10,K3510&lt;Variables!$G$11),0,1)</f>
        <v>0</v>
      </c>
      <c r="AN3510" s="103">
        <f>IF(H3510&lt;Variables!$G$13,1,0)</f>
        <v>1</v>
      </c>
      <c r="AO3510" s="101">
        <f>IF(R3510&lt;Variables!$G$12,0,1)</f>
        <v>0</v>
      </c>
      <c r="AP3510" s="86">
        <f t="shared" si="447"/>
        <v>1</v>
      </c>
      <c r="AR3510">
        <v>1</v>
      </c>
      <c r="AS3510">
        <v>0</v>
      </c>
      <c r="AT3510">
        <v>0</v>
      </c>
      <c r="AU3510">
        <v>0</v>
      </c>
      <c r="BA3510">
        <v>1.33</v>
      </c>
    </row>
    <row r="3511" spans="3:53" ht="12.75" x14ac:dyDescent="0.2">
      <c r="C3511" t="s">
        <v>797</v>
      </c>
      <c r="D3511" t="s">
        <v>499</v>
      </c>
      <c r="E3511">
        <v>77.81</v>
      </c>
      <c r="F3511">
        <v>6.07</v>
      </c>
      <c r="G3511">
        <v>3.29</v>
      </c>
      <c r="H3511">
        <v>5310</v>
      </c>
      <c r="I3511">
        <v>85.388000000000005</v>
      </c>
      <c r="J3511" t="s">
        <v>78</v>
      </c>
      <c r="K3511">
        <v>68.14</v>
      </c>
      <c r="L3511">
        <v>77.249809999999997</v>
      </c>
      <c r="M3511">
        <v>0.6604417538373345</v>
      </c>
      <c r="N3511">
        <v>76.523048275862081</v>
      </c>
      <c r="O3511">
        <v>1.61644334877875</v>
      </c>
      <c r="P3511">
        <v>164609</v>
      </c>
      <c r="Q3511">
        <v>1283000</v>
      </c>
      <c r="R3511">
        <v>0.13</v>
      </c>
      <c r="S3511">
        <v>26.013999999999999</v>
      </c>
      <c r="T3511">
        <v>6.6950000000000003</v>
      </c>
      <c r="U3511">
        <v>15.075200000000001</v>
      </c>
      <c r="V3511">
        <f t="shared" si="446"/>
        <v>2.5031594804588377</v>
      </c>
      <c r="AC3511">
        <v>80.88</v>
      </c>
      <c r="AD3511">
        <v>76.500600000000006</v>
      </c>
      <c r="AH3511" s="85">
        <f>IF(AND(M3511&lt;Variables!$G$6,M3511&gt;Variables!$G$5),0,1)</f>
        <v>1</v>
      </c>
      <c r="AI3511" s="85">
        <f t="shared" si="445"/>
        <v>0</v>
      </c>
      <c r="AJ3511" s="85">
        <f>IF(I3511&gt;Variables!$G$7,0,1)</f>
        <v>0</v>
      </c>
      <c r="AK3511" s="85">
        <f>IF(F3511&gt;Variables!$G$8,0,1)</f>
        <v>1</v>
      </c>
      <c r="AL3511" s="85">
        <f>IF(G3511&gt;Variables!$G$9,0,1)</f>
        <v>1</v>
      </c>
      <c r="AM3511" s="85">
        <f>IF(AND(K3511&gt;Variables!$G$10,K3511&lt;Variables!$G$11),0,1)</f>
        <v>0</v>
      </c>
      <c r="AN3511" s="103">
        <f>IF(H3511&lt;Variables!$G$13,1,0)</f>
        <v>0</v>
      </c>
      <c r="AO3511" s="101">
        <f>IF(R3511&lt;Variables!$G$12,0,1)</f>
        <v>0</v>
      </c>
      <c r="AP3511" s="86">
        <f t="shared" si="447"/>
        <v>1</v>
      </c>
      <c r="AR3511">
        <v>1</v>
      </c>
      <c r="AS3511">
        <v>0</v>
      </c>
      <c r="AT3511">
        <v>0</v>
      </c>
      <c r="AU3511">
        <v>0</v>
      </c>
      <c r="BA3511">
        <v>2</v>
      </c>
    </row>
    <row r="3512" spans="3:53" ht="12.75" x14ac:dyDescent="0.2">
      <c r="C3512" t="s">
        <v>797</v>
      </c>
      <c r="D3512" t="s">
        <v>809</v>
      </c>
      <c r="E3512">
        <v>20.77</v>
      </c>
      <c r="F3512">
        <v>5.89</v>
      </c>
      <c r="G3512">
        <v>2.0699999999999998</v>
      </c>
      <c r="H3512">
        <v>2560</v>
      </c>
      <c r="I3512">
        <v>-19.22</v>
      </c>
      <c r="J3512" t="s">
        <v>78</v>
      </c>
      <c r="K3512">
        <v>70.59</v>
      </c>
      <c r="L3512">
        <v>20.679024999999999</v>
      </c>
      <c r="M3512">
        <v>5.3073101850797881E-2</v>
      </c>
      <c r="N3512">
        <v>20.555900000000001</v>
      </c>
      <c r="O3512">
        <v>0.65236744681575654</v>
      </c>
      <c r="P3512">
        <v>36337</v>
      </c>
      <c r="Q3512">
        <v>67071</v>
      </c>
      <c r="R3512">
        <v>0.54</v>
      </c>
      <c r="S3512">
        <v>26.013999999999999</v>
      </c>
      <c r="T3512">
        <v>6.6950000000000003</v>
      </c>
      <c r="U3512">
        <v>15.075200000000001</v>
      </c>
      <c r="V3512">
        <f t="shared" si="446"/>
        <v>2.5757765646692716</v>
      </c>
      <c r="AC3512">
        <v>20.9</v>
      </c>
      <c r="AD3512">
        <v>20.69</v>
      </c>
      <c r="AH3512" s="85">
        <f>IF(AND(M3512&lt;Variables!$G$6,M3512&gt;Variables!$G$5),0,1)</f>
        <v>1</v>
      </c>
      <c r="AI3512" s="85">
        <f t="shared" si="445"/>
        <v>0</v>
      </c>
      <c r="AJ3512" s="85">
        <f>IF(I3512&gt;Variables!$G$7,0,1)</f>
        <v>1</v>
      </c>
      <c r="AK3512" s="85">
        <f>IF(F3512&gt;Variables!$G$8,0,1)</f>
        <v>1</v>
      </c>
      <c r="AL3512" s="85">
        <f>IF(G3512&gt;Variables!$G$9,0,1)</f>
        <v>1</v>
      </c>
      <c r="AM3512" s="85">
        <f>IF(AND(K3512&gt;Variables!$G$10,K3512&lt;Variables!$G$11),0,1)</f>
        <v>0</v>
      </c>
      <c r="AN3512" s="103">
        <f>IF(H3512&lt;Variables!$G$13,1,0)</f>
        <v>0</v>
      </c>
      <c r="AO3512" s="101">
        <f>IF(R3512&lt;Variables!$G$12,0,1)</f>
        <v>0</v>
      </c>
      <c r="AP3512" s="86">
        <f t="shared" si="447"/>
        <v>1</v>
      </c>
      <c r="AR3512">
        <v>0</v>
      </c>
      <c r="AS3512">
        <v>1</v>
      </c>
      <c r="AT3512">
        <v>0</v>
      </c>
      <c r="AU3512">
        <v>0</v>
      </c>
      <c r="BA3512">
        <v>0.3</v>
      </c>
    </row>
    <row r="3513" spans="3:53" ht="12.75" x14ac:dyDescent="0.2">
      <c r="C3513" t="s">
        <v>797</v>
      </c>
      <c r="D3513" t="s">
        <v>810</v>
      </c>
      <c r="E3513">
        <v>10.17</v>
      </c>
      <c r="F3513">
        <v>12.61</v>
      </c>
      <c r="G3513">
        <v>0.97</v>
      </c>
      <c r="H3513">
        <v>1860</v>
      </c>
      <c r="I3513">
        <v>-74.14</v>
      </c>
      <c r="J3513" t="s">
        <v>78</v>
      </c>
      <c r="K3513">
        <v>48.73</v>
      </c>
      <c r="L3513">
        <v>10.384410000000001</v>
      </c>
      <c r="M3513">
        <v>-1.5042741956451999</v>
      </c>
      <c r="N3513">
        <v>10.503748387096771</v>
      </c>
      <c r="O3513">
        <v>-2.6233338513255839</v>
      </c>
      <c r="P3513">
        <v>11486000</v>
      </c>
      <c r="Q3513">
        <v>7195000</v>
      </c>
      <c r="R3513">
        <v>1.6</v>
      </c>
      <c r="S3513">
        <v>26.013999999999999</v>
      </c>
      <c r="T3513">
        <v>6.6950000000000003</v>
      </c>
      <c r="U3513">
        <v>15.075200000000001</v>
      </c>
      <c r="V3513">
        <f t="shared" si="446"/>
        <v>2.3874366123629551</v>
      </c>
      <c r="AC3513">
        <v>10.38</v>
      </c>
      <c r="AD3513">
        <v>9.2100000000000009</v>
      </c>
      <c r="AH3513" s="85">
        <f>IF(AND(M3513&lt;Variables!$G$6,M3513&gt;Variables!$G$5),0,1)</f>
        <v>1</v>
      </c>
      <c r="AI3513" s="85">
        <f t="shared" si="445"/>
        <v>1</v>
      </c>
      <c r="AJ3513" s="85">
        <f>IF(I3513&gt;Variables!$G$7,0,1)</f>
        <v>1</v>
      </c>
      <c r="AK3513" s="85">
        <f>IF(F3513&gt;Variables!$G$8,0,1)</f>
        <v>0</v>
      </c>
      <c r="AL3513" s="85">
        <f>IF(G3513&gt;Variables!$G$9,0,1)</f>
        <v>1</v>
      </c>
      <c r="AM3513" s="85">
        <f>IF(AND(K3513&gt;Variables!$G$10,K3513&lt;Variables!$G$11),0,1)</f>
        <v>1</v>
      </c>
      <c r="AN3513" s="103">
        <f>IF(H3513&lt;Variables!$G$13,1,0)</f>
        <v>1</v>
      </c>
      <c r="AO3513" s="101">
        <f>IF(R3513&lt;Variables!$G$12,0,1)</f>
        <v>0</v>
      </c>
      <c r="AP3513" s="86">
        <f t="shared" si="447"/>
        <v>1</v>
      </c>
      <c r="AR3513">
        <v>1</v>
      </c>
      <c r="AS3513">
        <v>0</v>
      </c>
      <c r="AT3513">
        <v>0</v>
      </c>
      <c r="AU3513">
        <v>0</v>
      </c>
      <c r="BA3513">
        <v>2</v>
      </c>
    </row>
    <row r="3514" spans="3:53" ht="12.75" x14ac:dyDescent="0.2">
      <c r="C3514" t="s">
        <v>797</v>
      </c>
      <c r="D3514" t="s">
        <v>183</v>
      </c>
      <c r="E3514">
        <v>25.53</v>
      </c>
      <c r="F3514">
        <v>66.69</v>
      </c>
      <c r="G3514">
        <v>37.11</v>
      </c>
      <c r="H3514">
        <v>42.28</v>
      </c>
      <c r="I3514">
        <v>2322.9259999999999</v>
      </c>
      <c r="J3514" t="s">
        <v>78</v>
      </c>
      <c r="K3514">
        <v>72.45</v>
      </c>
      <c r="L3514">
        <v>23.177415</v>
      </c>
      <c r="M3514">
        <v>11.62763405668837</v>
      </c>
      <c r="N3514">
        <v>22.265009677419361</v>
      </c>
      <c r="O3514">
        <v>16.202060429550009</v>
      </c>
      <c r="P3514">
        <v>16470000</v>
      </c>
      <c r="Q3514">
        <v>16000000</v>
      </c>
      <c r="R3514">
        <v>1.03</v>
      </c>
      <c r="S3514">
        <v>26.013999999999999</v>
      </c>
      <c r="T3514">
        <v>6.6950000000000003</v>
      </c>
      <c r="U3514">
        <v>15.075200000000001</v>
      </c>
      <c r="V3514">
        <f t="shared" si="446"/>
        <v>1.5433788838802776</v>
      </c>
      <c r="AC3514">
        <v>28.8</v>
      </c>
      <c r="AD3514">
        <v>20</v>
      </c>
      <c r="AH3514" s="85">
        <f>IF(AND(M3514&lt;Variables!$G$6,M3514&gt;Variables!$G$5),0,1)</f>
        <v>1</v>
      </c>
      <c r="AI3514" s="85">
        <f t="shared" si="445"/>
        <v>0</v>
      </c>
      <c r="AJ3514" s="85">
        <f>IF(I3514&gt;Variables!$G$7,0,1)</f>
        <v>0</v>
      </c>
      <c r="AK3514" s="85">
        <f>IF(F3514&gt;Variables!$G$8,0,1)</f>
        <v>0</v>
      </c>
      <c r="AL3514" s="85">
        <f>IF(G3514&gt;Variables!$G$9,0,1)</f>
        <v>0</v>
      </c>
      <c r="AM3514" s="85">
        <f>IF(AND(K3514&gt;Variables!$G$10,K3514&lt;Variables!$G$11),0,1)</f>
        <v>0</v>
      </c>
      <c r="AN3514" s="103">
        <f>IF(H3514&lt;Variables!$G$13,1,0)</f>
        <v>1</v>
      </c>
      <c r="AO3514" s="101">
        <f>IF(R3514&lt;Variables!$G$12,0,1)</f>
        <v>0</v>
      </c>
      <c r="AP3514" s="86">
        <f t="shared" si="447"/>
        <v>1</v>
      </c>
      <c r="AR3514">
        <v>1</v>
      </c>
      <c r="AS3514">
        <v>0</v>
      </c>
      <c r="AT3514">
        <v>0</v>
      </c>
      <c r="AU3514">
        <v>0</v>
      </c>
      <c r="BA3514">
        <v>2</v>
      </c>
    </row>
    <row r="3515" spans="3:53" ht="12.75" x14ac:dyDescent="0.2">
      <c r="C3515" t="s">
        <v>811</v>
      </c>
      <c r="D3515" t="s">
        <v>176</v>
      </c>
      <c r="E3515">
        <v>71.709999999999994</v>
      </c>
      <c r="F3515">
        <v>6.35</v>
      </c>
      <c r="G3515">
        <v>4.7300000000000004</v>
      </c>
      <c r="H3515">
        <v>6300</v>
      </c>
      <c r="I3515">
        <v>-21.157</v>
      </c>
      <c r="J3515" t="s">
        <v>78</v>
      </c>
      <c r="K3515">
        <v>70.36</v>
      </c>
      <c r="L3515">
        <v>70.851250000000007</v>
      </c>
      <c r="M3515">
        <v>0.92976482419152473</v>
      </c>
      <c r="N3515">
        <v>70.068488888888893</v>
      </c>
      <c r="O3515">
        <v>2.057288709903518</v>
      </c>
      <c r="P3515">
        <v>314612</v>
      </c>
      <c r="Q3515">
        <v>997328</v>
      </c>
      <c r="R3515">
        <v>0.32</v>
      </c>
      <c r="S3515">
        <v>26.013000000000002</v>
      </c>
      <c r="T3515">
        <v>6.6659999999999986</v>
      </c>
      <c r="U3515">
        <v>15.1656</v>
      </c>
      <c r="V3515">
        <f t="shared" si="446"/>
        <v>2.4990858404333025</v>
      </c>
      <c r="AC3515">
        <v>74.98</v>
      </c>
      <c r="AD3515">
        <v>71</v>
      </c>
      <c r="AH3515" s="85">
        <f>IF(AND(M3515&lt;Variables!$G$6,M3515&gt;Variables!$G$5),0,1)</f>
        <v>1</v>
      </c>
      <c r="AI3515" s="85">
        <f t="shared" si="445"/>
        <v>0</v>
      </c>
      <c r="AJ3515" s="85">
        <f>IF(I3515&gt;Variables!$G$7,0,1)</f>
        <v>1</v>
      </c>
      <c r="AK3515" s="85">
        <f>IF(F3515&gt;Variables!$G$8,0,1)</f>
        <v>1</v>
      </c>
      <c r="AL3515" s="85">
        <f>IF(G3515&gt;Variables!$G$9,0,1)</f>
        <v>1</v>
      </c>
      <c r="AM3515" s="85">
        <f>IF(AND(K3515&gt;Variables!$G$10,K3515&lt;Variables!$G$11),0,1)</f>
        <v>0</v>
      </c>
      <c r="AN3515" s="103">
        <f>IF(H3515&lt;Variables!$G$13,1,0)</f>
        <v>0</v>
      </c>
      <c r="AO3515" s="101">
        <f>IF(R3515&lt;Variables!$G$12,0,1)</f>
        <v>0</v>
      </c>
      <c r="AP3515" s="86">
        <f t="shared" si="447"/>
        <v>1</v>
      </c>
      <c r="AR3515">
        <v>1</v>
      </c>
      <c r="AS3515">
        <v>0</v>
      </c>
      <c r="AT3515">
        <v>0</v>
      </c>
      <c r="AU3515">
        <v>0</v>
      </c>
      <c r="BA3515">
        <v>2</v>
      </c>
    </row>
    <row r="3516" spans="3:53" ht="12.75" x14ac:dyDescent="0.2">
      <c r="C3516" t="s">
        <v>811</v>
      </c>
      <c r="D3516" t="s">
        <v>97</v>
      </c>
      <c r="E3516">
        <v>31.88</v>
      </c>
      <c r="F3516">
        <v>5.89</v>
      </c>
      <c r="G3516">
        <v>4.3499999999999996</v>
      </c>
      <c r="H3516">
        <v>16640</v>
      </c>
      <c r="I3516">
        <v>-44.448999999999998</v>
      </c>
      <c r="J3516" t="s">
        <v>78</v>
      </c>
      <c r="K3516">
        <v>72.540000000000006</v>
      </c>
      <c r="L3516">
        <v>31.541889999999999</v>
      </c>
      <c r="M3516">
        <v>0.83416054015788099</v>
      </c>
      <c r="N3516">
        <v>31.269736111111111</v>
      </c>
      <c r="O3516">
        <v>1.7117633707778199</v>
      </c>
      <c r="P3516">
        <v>7457000</v>
      </c>
      <c r="Q3516">
        <v>37731000</v>
      </c>
      <c r="R3516">
        <v>0.2</v>
      </c>
      <c r="S3516">
        <v>26.013000000000002</v>
      </c>
      <c r="T3516">
        <v>6.6659999999999986</v>
      </c>
      <c r="U3516">
        <v>15.1656</v>
      </c>
      <c r="V3516">
        <f t="shared" si="446"/>
        <v>2.5245261118308369</v>
      </c>
      <c r="AC3516">
        <v>32.020000000000003</v>
      </c>
      <c r="AD3516">
        <v>30.44</v>
      </c>
      <c r="AH3516" s="85">
        <f>IF(AND(M3516&lt;Variables!$G$6,M3516&gt;Variables!$G$5),0,1)</f>
        <v>1</v>
      </c>
      <c r="AI3516" s="85">
        <f t="shared" si="445"/>
        <v>0</v>
      </c>
      <c r="AJ3516" s="85">
        <f>IF(I3516&gt;Variables!$G$7,0,1)</f>
        <v>1</v>
      </c>
      <c r="AK3516" s="85">
        <f>IF(F3516&gt;Variables!$G$8,0,1)</f>
        <v>1</v>
      </c>
      <c r="AL3516" s="85">
        <f>IF(G3516&gt;Variables!$G$9,0,1)</f>
        <v>1</v>
      </c>
      <c r="AM3516" s="85">
        <f>IF(AND(K3516&gt;Variables!$G$10,K3516&lt;Variables!$G$11),0,1)</f>
        <v>0</v>
      </c>
      <c r="AN3516" s="103">
        <f>IF(H3516&lt;Variables!$G$13,1,0)</f>
        <v>0</v>
      </c>
      <c r="AO3516" s="101">
        <f>IF(R3516&lt;Variables!$G$12,0,1)</f>
        <v>0</v>
      </c>
      <c r="AP3516" s="86">
        <f t="shared" si="447"/>
        <v>1</v>
      </c>
      <c r="AR3516">
        <v>0</v>
      </c>
      <c r="AS3516">
        <v>0</v>
      </c>
      <c r="AT3516">
        <v>1</v>
      </c>
      <c r="AU3516">
        <v>0</v>
      </c>
      <c r="BA3516">
        <v>-2.25</v>
      </c>
    </row>
    <row r="3517" spans="3:53" ht="12.75" x14ac:dyDescent="0.2">
      <c r="C3517" t="s">
        <v>811</v>
      </c>
      <c r="D3517" t="s">
        <v>676</v>
      </c>
      <c r="E3517">
        <v>2.87</v>
      </c>
      <c r="F3517">
        <v>7.06</v>
      </c>
      <c r="G3517">
        <v>3.22</v>
      </c>
      <c r="H3517">
        <v>-99999</v>
      </c>
      <c r="I3517">
        <v>-22.068999999999999</v>
      </c>
      <c r="J3517" t="s">
        <v>78</v>
      </c>
      <c r="K3517">
        <v>70.680000000000007</v>
      </c>
      <c r="L3517">
        <v>2.867227272727273</v>
      </c>
      <c r="M3517">
        <v>7.9265682715315089E-2</v>
      </c>
      <c r="N3517">
        <v>2.857194444444445</v>
      </c>
      <c r="O3517">
        <v>0.43068666815735762</v>
      </c>
      <c r="P3517">
        <v>104399</v>
      </c>
      <c r="Q3517">
        <v>191010</v>
      </c>
      <c r="R3517">
        <v>0.55000000000000004</v>
      </c>
      <c r="S3517">
        <v>26.013000000000002</v>
      </c>
      <c r="T3517">
        <v>6.6659999999999986</v>
      </c>
      <c r="U3517">
        <v>15.1656</v>
      </c>
      <c r="V3517">
        <f t="shared" si="446"/>
        <v>2.5744498412974215</v>
      </c>
      <c r="AC3517">
        <v>2.9</v>
      </c>
      <c r="AD3517">
        <v>2.85</v>
      </c>
      <c r="AH3517" s="85">
        <f>IF(AND(M3517&lt;Variables!$G$6,M3517&gt;Variables!$G$5),0,1)</f>
        <v>1</v>
      </c>
      <c r="AI3517" s="85">
        <f t="shared" si="445"/>
        <v>0</v>
      </c>
      <c r="AJ3517" s="85">
        <f>IF(I3517&gt;Variables!$G$7,0,1)</f>
        <v>1</v>
      </c>
      <c r="AK3517" s="85">
        <f>IF(F3517&gt;Variables!$G$8,0,1)</f>
        <v>1</v>
      </c>
      <c r="AL3517" s="85">
        <f>IF(G3517&gt;Variables!$G$9,0,1)</f>
        <v>1</v>
      </c>
      <c r="AM3517" s="85">
        <f>IF(AND(K3517&gt;Variables!$G$10,K3517&lt;Variables!$G$11),0,1)</f>
        <v>0</v>
      </c>
      <c r="AN3517" s="103">
        <f>IF(H3517&lt;Variables!$G$13,1,0)</f>
        <v>1</v>
      </c>
      <c r="AO3517" s="101">
        <f>IF(R3517&lt;Variables!$G$12,0,1)</f>
        <v>0</v>
      </c>
      <c r="AP3517" s="86">
        <f t="shared" si="447"/>
        <v>1</v>
      </c>
      <c r="AR3517">
        <v>0</v>
      </c>
      <c r="AS3517">
        <v>1</v>
      </c>
      <c r="AT3517">
        <v>0</v>
      </c>
      <c r="AU3517">
        <v>0</v>
      </c>
      <c r="BA3517">
        <v>1.04</v>
      </c>
    </row>
    <row r="3518" spans="3:53" ht="12.75" x14ac:dyDescent="0.2">
      <c r="C3518" t="s">
        <v>811</v>
      </c>
      <c r="D3518" t="s">
        <v>584</v>
      </c>
      <c r="E3518">
        <v>23.89</v>
      </c>
      <c r="F3518">
        <v>8.1</v>
      </c>
      <c r="G3518">
        <v>6.02</v>
      </c>
      <c r="H3518">
        <v>12890</v>
      </c>
      <c r="I3518">
        <v>0.34799999999999998</v>
      </c>
      <c r="J3518" t="s">
        <v>78</v>
      </c>
      <c r="K3518">
        <v>68.22</v>
      </c>
      <c r="L3518">
        <v>23.785135</v>
      </c>
      <c r="M3518">
        <v>0.69314300717653654</v>
      </c>
      <c r="N3518">
        <v>23.452347222222219</v>
      </c>
      <c r="O3518">
        <v>2.121974287103455</v>
      </c>
      <c r="P3518">
        <v>106541</v>
      </c>
      <c r="Q3518">
        <v>1407000</v>
      </c>
      <c r="R3518">
        <v>0.08</v>
      </c>
      <c r="S3518">
        <v>26.013000000000002</v>
      </c>
      <c r="T3518">
        <v>6.6659999999999986</v>
      </c>
      <c r="U3518">
        <v>15.1656</v>
      </c>
      <c r="V3518">
        <f t="shared" si="446"/>
        <v>2.5012647403873052</v>
      </c>
      <c r="AC3518">
        <v>26</v>
      </c>
      <c r="AD3518">
        <v>23.86</v>
      </c>
      <c r="AH3518" s="85">
        <f>IF(AND(M3518&lt;Variables!$G$6,M3518&gt;Variables!$G$5),0,1)</f>
        <v>1</v>
      </c>
      <c r="AI3518" s="85">
        <f t="shared" si="445"/>
        <v>0</v>
      </c>
      <c r="AJ3518" s="85">
        <f>IF(I3518&gt;Variables!$G$7,0,1)</f>
        <v>0</v>
      </c>
      <c r="AK3518" s="85">
        <f>IF(F3518&gt;Variables!$G$8,0,1)</f>
        <v>1</v>
      </c>
      <c r="AL3518" s="85">
        <f>IF(G3518&gt;Variables!$G$9,0,1)</f>
        <v>1</v>
      </c>
      <c r="AM3518" s="85">
        <f>IF(AND(K3518&gt;Variables!$G$10,K3518&lt;Variables!$G$11),0,1)</f>
        <v>0</v>
      </c>
      <c r="AN3518" s="103">
        <f>IF(H3518&lt;Variables!$G$13,1,0)</f>
        <v>0</v>
      </c>
      <c r="AO3518" s="101">
        <f>IF(R3518&lt;Variables!$G$12,0,1)</f>
        <v>0</v>
      </c>
      <c r="AP3518" s="86">
        <f t="shared" si="447"/>
        <v>1</v>
      </c>
      <c r="AR3518">
        <v>1</v>
      </c>
      <c r="AS3518">
        <v>0</v>
      </c>
      <c r="AT3518">
        <v>0</v>
      </c>
      <c r="AU3518">
        <v>0</v>
      </c>
      <c r="BA3518">
        <v>2</v>
      </c>
    </row>
    <row r="3519" spans="3:53" ht="12.75" x14ac:dyDescent="0.2">
      <c r="C3519" t="s">
        <v>811</v>
      </c>
      <c r="D3519" t="s">
        <v>807</v>
      </c>
      <c r="E3519">
        <v>40.049999999999997</v>
      </c>
      <c r="F3519">
        <v>9.19</v>
      </c>
      <c r="G3519">
        <v>-0.6</v>
      </c>
      <c r="H3519">
        <v>6020</v>
      </c>
      <c r="I3519">
        <v>11.106</v>
      </c>
      <c r="J3519" t="s">
        <v>78</v>
      </c>
      <c r="K3519">
        <v>65.489999999999995</v>
      </c>
      <c r="L3519">
        <v>40.020135000000003</v>
      </c>
      <c r="M3519">
        <v>0.14958720154241101</v>
      </c>
      <c r="N3519">
        <v>39.96889444444443</v>
      </c>
      <c r="O3519">
        <v>0.2779800569915723</v>
      </c>
      <c r="P3519">
        <v>1368000</v>
      </c>
      <c r="Q3519">
        <v>1252000</v>
      </c>
      <c r="R3519">
        <v>1.0900000000000001</v>
      </c>
      <c r="S3519">
        <v>26.013000000000002</v>
      </c>
      <c r="T3519">
        <v>6.6659999999999986</v>
      </c>
      <c r="U3519">
        <v>15.1656</v>
      </c>
      <c r="V3519">
        <f t="shared" si="446"/>
        <v>2.516895331348433</v>
      </c>
      <c r="AC3519">
        <v>41.37</v>
      </c>
      <c r="AD3519">
        <v>38.01</v>
      </c>
      <c r="AH3519" s="85">
        <f>IF(AND(M3519&lt;Variables!$G$6,M3519&gt;Variables!$G$5),0,1)</f>
        <v>1</v>
      </c>
      <c r="AI3519" s="85">
        <f t="shared" si="445"/>
        <v>0</v>
      </c>
      <c r="AJ3519" s="85">
        <f>IF(I3519&gt;Variables!$G$7,0,1)</f>
        <v>0</v>
      </c>
      <c r="AK3519" s="85">
        <f>IF(F3519&gt;Variables!$G$8,0,1)</f>
        <v>0</v>
      </c>
      <c r="AL3519" s="85">
        <f>IF(G3519&gt;Variables!$G$9,0,1)</f>
        <v>1</v>
      </c>
      <c r="AM3519" s="85">
        <f>IF(AND(K3519&gt;Variables!$G$10,K3519&lt;Variables!$G$11),0,1)</f>
        <v>0</v>
      </c>
      <c r="AN3519" s="103">
        <f>IF(H3519&lt;Variables!$G$13,1,0)</f>
        <v>0</v>
      </c>
      <c r="AO3519" s="101">
        <f>IF(R3519&lt;Variables!$G$12,0,1)</f>
        <v>0</v>
      </c>
      <c r="AP3519" s="86">
        <f t="shared" si="447"/>
        <v>1</v>
      </c>
      <c r="AR3519">
        <v>0</v>
      </c>
      <c r="AS3519">
        <v>0</v>
      </c>
      <c r="AT3519">
        <v>1</v>
      </c>
      <c r="AU3519">
        <v>0</v>
      </c>
      <c r="BA3519">
        <v>-2.25</v>
      </c>
    </row>
    <row r="3520" spans="3:53" ht="12.75" x14ac:dyDescent="0.2">
      <c r="C3520" t="s">
        <v>811</v>
      </c>
      <c r="D3520" t="s">
        <v>136</v>
      </c>
      <c r="E3520">
        <v>182.19</v>
      </c>
      <c r="F3520">
        <v>9.7899999999999991</v>
      </c>
      <c r="G3520">
        <v>8.64</v>
      </c>
      <c r="H3520">
        <v>14270</v>
      </c>
      <c r="I3520">
        <v>258.75599999999997</v>
      </c>
      <c r="J3520" t="s">
        <v>78</v>
      </c>
      <c r="K3520">
        <v>61.88</v>
      </c>
      <c r="L3520">
        <v>179.92122499999999</v>
      </c>
      <c r="M3520">
        <v>0.96918804326726837</v>
      </c>
      <c r="N3520">
        <v>175.86240277777779</v>
      </c>
      <c r="O3520">
        <v>3.299509804579674</v>
      </c>
      <c r="P3520">
        <v>1586000</v>
      </c>
      <c r="Q3520">
        <v>3592000</v>
      </c>
      <c r="R3520">
        <v>0.44</v>
      </c>
      <c r="S3520">
        <v>26.013000000000002</v>
      </c>
      <c r="T3520">
        <v>6.6659999999999986</v>
      </c>
      <c r="U3520">
        <v>15.1656</v>
      </c>
      <c r="V3520">
        <f t="shared" si="446"/>
        <v>2.4316256118558548</v>
      </c>
      <c r="AC3520">
        <v>191.89</v>
      </c>
      <c r="AD3520">
        <v>160.11000000000001</v>
      </c>
      <c r="AH3520" s="85">
        <f>IF(AND(M3520&lt;Variables!$G$6,M3520&gt;Variables!$G$5),0,1)</f>
        <v>1</v>
      </c>
      <c r="AI3520" s="85">
        <f t="shared" si="445"/>
        <v>0</v>
      </c>
      <c r="AJ3520" s="85">
        <f>IF(I3520&gt;Variables!$G$7,0,1)</f>
        <v>0</v>
      </c>
      <c r="AK3520" s="85">
        <f>IF(F3520&gt;Variables!$G$8,0,1)</f>
        <v>0</v>
      </c>
      <c r="AL3520" s="85">
        <f>IF(G3520&gt;Variables!$G$9,0,1)</f>
        <v>1</v>
      </c>
      <c r="AM3520" s="85">
        <f>IF(AND(K3520&gt;Variables!$G$10,K3520&lt;Variables!$G$11),0,1)</f>
        <v>0</v>
      </c>
      <c r="AN3520" s="103">
        <f>IF(H3520&lt;Variables!$G$13,1,0)</f>
        <v>0</v>
      </c>
      <c r="AO3520" s="101">
        <f>IF(R3520&lt;Variables!$G$12,0,1)</f>
        <v>0</v>
      </c>
      <c r="AP3520" s="86">
        <f t="shared" si="447"/>
        <v>1</v>
      </c>
      <c r="AR3520">
        <v>1</v>
      </c>
      <c r="AS3520">
        <v>0</v>
      </c>
      <c r="AT3520">
        <v>0</v>
      </c>
      <c r="AU3520">
        <v>0</v>
      </c>
      <c r="BA3520">
        <v>2</v>
      </c>
    </row>
    <row r="3521" spans="3:53" ht="12.75" x14ac:dyDescent="0.2">
      <c r="C3521" t="s">
        <v>811</v>
      </c>
      <c r="D3521" t="s">
        <v>131</v>
      </c>
      <c r="E3521">
        <v>34.799999999999997</v>
      </c>
      <c r="F3521">
        <v>10.25</v>
      </c>
      <c r="G3521">
        <v>7.65</v>
      </c>
      <c r="H3521">
        <v>5010</v>
      </c>
      <c r="I3521">
        <v>0.02</v>
      </c>
      <c r="J3521" t="s">
        <v>78</v>
      </c>
      <c r="K3521">
        <v>78.75</v>
      </c>
      <c r="L3521">
        <v>33.894509999999997</v>
      </c>
      <c r="M3521">
        <v>2.0321580102500301</v>
      </c>
      <c r="N3521">
        <v>33.452844444444452</v>
      </c>
      <c r="O3521">
        <v>3.3792509256811059</v>
      </c>
      <c r="P3521">
        <v>687810</v>
      </c>
      <c r="Q3521">
        <v>2889000</v>
      </c>
      <c r="R3521">
        <v>0.24</v>
      </c>
      <c r="S3521">
        <v>26.013000000000002</v>
      </c>
      <c r="T3521">
        <v>6.6659999999999986</v>
      </c>
      <c r="U3521">
        <v>15.1656</v>
      </c>
      <c r="V3521">
        <f t="shared" si="446"/>
        <v>2.4432838121424392</v>
      </c>
      <c r="AC3521">
        <v>36.79</v>
      </c>
      <c r="AD3521">
        <v>34.491500000000002</v>
      </c>
      <c r="AH3521" s="85">
        <f>IF(AND(M3521&lt;Variables!$G$6,M3521&gt;Variables!$G$5),0,1)</f>
        <v>1</v>
      </c>
      <c r="AI3521" s="85">
        <f t="shared" si="445"/>
        <v>0</v>
      </c>
      <c r="AJ3521" s="85">
        <f>IF(I3521&gt;Variables!$G$7,0,1)</f>
        <v>0</v>
      </c>
      <c r="AK3521" s="85">
        <f>IF(F3521&gt;Variables!$G$8,0,1)</f>
        <v>0</v>
      </c>
      <c r="AL3521" s="85">
        <f>IF(G3521&gt;Variables!$G$9,0,1)</f>
        <v>1</v>
      </c>
      <c r="AM3521" s="85">
        <f>IF(AND(K3521&gt;Variables!$G$10,K3521&lt;Variables!$G$11),0,1)</f>
        <v>1</v>
      </c>
      <c r="AN3521" s="103">
        <f>IF(H3521&lt;Variables!$G$13,1,0)</f>
        <v>0</v>
      </c>
      <c r="AO3521" s="101">
        <f>IF(R3521&lt;Variables!$G$12,0,1)</f>
        <v>0</v>
      </c>
      <c r="AP3521" s="86">
        <f t="shared" si="447"/>
        <v>1</v>
      </c>
      <c r="AR3521">
        <v>1</v>
      </c>
      <c r="AS3521">
        <v>0</v>
      </c>
      <c r="AT3521">
        <v>0</v>
      </c>
      <c r="AU3521">
        <v>0</v>
      </c>
      <c r="BA3521">
        <v>2</v>
      </c>
    </row>
    <row r="3522" spans="3:53" ht="12.75" x14ac:dyDescent="0.2">
      <c r="C3522" t="s">
        <v>811</v>
      </c>
      <c r="D3522" t="s">
        <v>806</v>
      </c>
      <c r="E3522">
        <v>79.64</v>
      </c>
      <c r="F3522">
        <v>11.24</v>
      </c>
      <c r="G3522">
        <v>2.13</v>
      </c>
      <c r="H3522">
        <v>3860</v>
      </c>
      <c r="I3522">
        <v>-0.32300000000000001</v>
      </c>
      <c r="J3522" t="s">
        <v>78</v>
      </c>
      <c r="K3522">
        <v>78.099999999999994</v>
      </c>
      <c r="L3522">
        <v>78.848749999999995</v>
      </c>
      <c r="M3522">
        <v>1.143011144754996</v>
      </c>
      <c r="N3522">
        <v>78.428583333333336</v>
      </c>
      <c r="O3522">
        <v>1.6848661680530981</v>
      </c>
      <c r="P3522">
        <v>924688</v>
      </c>
      <c r="Q3522">
        <v>452001</v>
      </c>
      <c r="R3522">
        <v>2.0499999999999998</v>
      </c>
      <c r="S3522">
        <v>26.013000000000002</v>
      </c>
      <c r="T3522">
        <v>6.6659999999999986</v>
      </c>
      <c r="U3522">
        <v>15.1656</v>
      </c>
      <c r="V3522">
        <f t="shared" si="446"/>
        <v>2.5356391554082967</v>
      </c>
      <c r="AC3522">
        <v>80.13</v>
      </c>
      <c r="AD3522">
        <v>78.209999999999994</v>
      </c>
      <c r="AH3522" s="85">
        <f>IF(AND(M3522&lt;Variables!$G$6,M3522&gt;Variables!$G$5),0,1)</f>
        <v>1</v>
      </c>
      <c r="AI3522" s="85">
        <f t="shared" si="445"/>
        <v>0</v>
      </c>
      <c r="AJ3522" s="85">
        <f>IF(I3522&gt;Variables!$G$7,0,1)</f>
        <v>1</v>
      </c>
      <c r="AK3522" s="85">
        <f>IF(F3522&gt;Variables!$G$8,0,1)</f>
        <v>0</v>
      </c>
      <c r="AL3522" s="85">
        <f>IF(G3522&gt;Variables!$G$9,0,1)</f>
        <v>1</v>
      </c>
      <c r="AM3522" s="85">
        <f>IF(AND(K3522&gt;Variables!$G$10,K3522&lt;Variables!$G$11),0,1)</f>
        <v>1</v>
      </c>
      <c r="AN3522" s="103">
        <f>IF(H3522&lt;Variables!$G$13,1,0)</f>
        <v>0</v>
      </c>
      <c r="AO3522" s="101">
        <f>IF(R3522&lt;Variables!$G$12,0,1)</f>
        <v>1</v>
      </c>
      <c r="AP3522" s="86">
        <f t="shared" si="447"/>
        <v>1</v>
      </c>
      <c r="AR3522">
        <v>0</v>
      </c>
      <c r="AS3522">
        <v>1</v>
      </c>
      <c r="AT3522">
        <v>0</v>
      </c>
      <c r="AU3522">
        <v>0</v>
      </c>
      <c r="BA3522">
        <v>-0.55000000000000004</v>
      </c>
    </row>
    <row r="3523" spans="3:53" ht="12.75" x14ac:dyDescent="0.2">
      <c r="C3523" t="s">
        <v>811</v>
      </c>
      <c r="D3523" t="s">
        <v>805</v>
      </c>
      <c r="E3523">
        <v>45.92</v>
      </c>
      <c r="F3523">
        <v>11.88</v>
      </c>
      <c r="G3523">
        <v>1.41</v>
      </c>
      <c r="H3523">
        <v>9400</v>
      </c>
      <c r="I3523">
        <v>114.752</v>
      </c>
      <c r="J3523" t="s">
        <v>78</v>
      </c>
      <c r="K3523">
        <v>73.989999999999995</v>
      </c>
      <c r="L3523">
        <v>45.799500000000002</v>
      </c>
      <c r="M3523">
        <v>0.54694920250220036</v>
      </c>
      <c r="N3523">
        <v>45.584858333333329</v>
      </c>
      <c r="O3523">
        <v>1.020386338080465</v>
      </c>
      <c r="P3523">
        <v>2655000</v>
      </c>
      <c r="Q3523">
        <v>1695000</v>
      </c>
      <c r="R3523">
        <v>1.57</v>
      </c>
      <c r="S3523">
        <v>26.013000000000002</v>
      </c>
      <c r="T3523">
        <v>6.6659999999999986</v>
      </c>
      <c r="U3523">
        <v>15.1656</v>
      </c>
      <c r="V3523">
        <f t="shared" si="446"/>
        <v>2.5634213735040783</v>
      </c>
      <c r="AC3523">
        <v>46.46</v>
      </c>
      <c r="AD3523">
        <v>44.82</v>
      </c>
      <c r="AH3523" s="85">
        <f>IF(AND(M3523&lt;Variables!$G$6,M3523&gt;Variables!$G$5),0,1)</f>
        <v>1</v>
      </c>
      <c r="AI3523" s="85">
        <f t="shared" ref="AI3523:AI3586" si="448">IF(L3523&gt;N3523,0,1)</f>
        <v>0</v>
      </c>
      <c r="AJ3523" s="85">
        <f>IF(I3523&gt;Variables!$G$7,0,1)</f>
        <v>0</v>
      </c>
      <c r="AK3523" s="85">
        <f>IF(F3523&gt;Variables!$G$8,0,1)</f>
        <v>0</v>
      </c>
      <c r="AL3523" s="85">
        <f>IF(G3523&gt;Variables!$G$9,0,1)</f>
        <v>1</v>
      </c>
      <c r="AM3523" s="85">
        <f>IF(AND(K3523&gt;Variables!$G$10,K3523&lt;Variables!$G$11),0,1)</f>
        <v>0</v>
      </c>
      <c r="AN3523" s="103">
        <f>IF(H3523&lt;Variables!$G$13,1,0)</f>
        <v>0</v>
      </c>
      <c r="AO3523" s="101">
        <f>IF(R3523&lt;Variables!$G$12,0,1)</f>
        <v>0</v>
      </c>
      <c r="AP3523" s="86">
        <f t="shared" si="447"/>
        <v>1</v>
      </c>
      <c r="AR3523">
        <v>0</v>
      </c>
      <c r="AS3523">
        <v>0</v>
      </c>
      <c r="AT3523">
        <v>1</v>
      </c>
      <c r="AU3523">
        <v>0</v>
      </c>
      <c r="BA3523">
        <v>-1.51</v>
      </c>
    </row>
    <row r="3524" spans="3:53" ht="12.75" x14ac:dyDescent="0.2">
      <c r="C3524" t="s">
        <v>811</v>
      </c>
      <c r="D3524" t="s">
        <v>810</v>
      </c>
      <c r="E3524">
        <v>10.19</v>
      </c>
      <c r="F3524">
        <v>12.25</v>
      </c>
      <c r="G3524">
        <v>0.89</v>
      </c>
      <c r="H3524">
        <v>1860</v>
      </c>
      <c r="I3524">
        <v>-74.137</v>
      </c>
      <c r="J3524" t="s">
        <v>78</v>
      </c>
      <c r="K3524">
        <v>49.13</v>
      </c>
      <c r="L3524">
        <v>10.288655</v>
      </c>
      <c r="M3524">
        <v>-0.66728838706324056</v>
      </c>
      <c r="N3524">
        <v>10.469472222222221</v>
      </c>
      <c r="O3524">
        <v>-2.382853852868505</v>
      </c>
      <c r="P3524">
        <v>12205000</v>
      </c>
      <c r="Q3524">
        <v>7195000</v>
      </c>
      <c r="R3524">
        <v>1.7</v>
      </c>
      <c r="S3524">
        <v>26.013000000000002</v>
      </c>
      <c r="T3524">
        <v>6.6659999999999986</v>
      </c>
      <c r="U3524">
        <v>15.1656</v>
      </c>
      <c r="V3524">
        <f t="shared" si="446"/>
        <v>2.3736596959538443</v>
      </c>
      <c r="AC3524">
        <v>10.32</v>
      </c>
      <c r="AD3524">
        <v>9.2100000000000009</v>
      </c>
      <c r="AH3524" s="85">
        <f>IF(AND(M3524&lt;Variables!$G$6,M3524&gt;Variables!$G$5),0,1)</f>
        <v>1</v>
      </c>
      <c r="AI3524" s="85">
        <f t="shared" si="448"/>
        <v>1</v>
      </c>
      <c r="AJ3524" s="85">
        <f>IF(I3524&gt;Variables!$G$7,0,1)</f>
        <v>1</v>
      </c>
      <c r="AK3524" s="85">
        <f>IF(F3524&gt;Variables!$G$8,0,1)</f>
        <v>0</v>
      </c>
      <c r="AL3524" s="85">
        <f>IF(G3524&gt;Variables!$G$9,0,1)</f>
        <v>1</v>
      </c>
      <c r="AM3524" s="85">
        <f>IF(AND(K3524&gt;Variables!$G$10,K3524&lt;Variables!$G$11),0,1)</f>
        <v>1</v>
      </c>
      <c r="AN3524" s="103">
        <f>IF(H3524&lt;Variables!$G$13,1,0)</f>
        <v>1</v>
      </c>
      <c r="AO3524" s="101">
        <f>IF(R3524&lt;Variables!$G$12,0,1)</f>
        <v>0</v>
      </c>
      <c r="AP3524" s="86">
        <f t="shared" si="447"/>
        <v>1</v>
      </c>
      <c r="AR3524">
        <v>0</v>
      </c>
      <c r="AS3524">
        <v>0</v>
      </c>
      <c r="AT3524">
        <v>1</v>
      </c>
      <c r="AU3524">
        <v>0</v>
      </c>
      <c r="BA3524">
        <v>-2.25</v>
      </c>
    </row>
    <row r="3525" spans="3:53" ht="12.75" x14ac:dyDescent="0.2">
      <c r="C3525" t="s">
        <v>811</v>
      </c>
      <c r="D3525" t="s">
        <v>802</v>
      </c>
      <c r="E3525">
        <v>220.65</v>
      </c>
      <c r="F3525">
        <v>13.55</v>
      </c>
      <c r="G3525">
        <v>4.92</v>
      </c>
      <c r="H3525">
        <v>37470</v>
      </c>
      <c r="I3525">
        <v>-3.0680000000000001</v>
      </c>
      <c r="J3525" t="s">
        <v>78</v>
      </c>
      <c r="K3525">
        <v>60.56</v>
      </c>
      <c r="L3525">
        <v>220.66240999999999</v>
      </c>
      <c r="M3525">
        <v>-0.1778327355347854</v>
      </c>
      <c r="N3525">
        <v>218.64234166666671</v>
      </c>
      <c r="O3525">
        <v>0.74443875825972983</v>
      </c>
      <c r="P3525">
        <v>4762000</v>
      </c>
      <c r="Q3525">
        <v>2782000</v>
      </c>
      <c r="R3525">
        <v>1.71</v>
      </c>
      <c r="S3525">
        <v>26.013000000000002</v>
      </c>
      <c r="T3525">
        <v>6.6659999999999986</v>
      </c>
      <c r="U3525">
        <v>15.1656</v>
      </c>
      <c r="V3525">
        <f t="shared" si="446"/>
        <v>2.4864486658526745</v>
      </c>
      <c r="AC3525">
        <v>234.89</v>
      </c>
      <c r="AD3525">
        <v>220.26</v>
      </c>
      <c r="AH3525" s="85">
        <f>IF(AND(M3525&lt;Variables!$G$6,M3525&gt;Variables!$G$5),0,1)</f>
        <v>1</v>
      </c>
      <c r="AI3525" s="85">
        <f t="shared" si="448"/>
        <v>0</v>
      </c>
      <c r="AJ3525" s="85">
        <f>IF(I3525&gt;Variables!$G$7,0,1)</f>
        <v>1</v>
      </c>
      <c r="AK3525" s="85">
        <f>IF(F3525&gt;Variables!$G$8,0,1)</f>
        <v>0</v>
      </c>
      <c r="AL3525" s="85">
        <f>IF(G3525&gt;Variables!$G$9,0,1)</f>
        <v>1</v>
      </c>
      <c r="AM3525" s="85">
        <f>IF(AND(K3525&gt;Variables!$G$10,K3525&lt;Variables!$G$11),0,1)</f>
        <v>0</v>
      </c>
      <c r="AN3525" s="103">
        <f>IF(H3525&lt;Variables!$G$13,1,0)</f>
        <v>0</v>
      </c>
      <c r="AO3525" s="101">
        <f>IF(R3525&lt;Variables!$G$12,0,1)</f>
        <v>0</v>
      </c>
      <c r="AP3525" s="86">
        <f t="shared" si="447"/>
        <v>1</v>
      </c>
      <c r="AR3525">
        <v>1</v>
      </c>
      <c r="AS3525">
        <v>0</v>
      </c>
      <c r="AT3525">
        <v>0</v>
      </c>
      <c r="AU3525">
        <v>0</v>
      </c>
      <c r="BA3525">
        <v>2</v>
      </c>
    </row>
    <row r="3526" spans="3:53" ht="12.75" x14ac:dyDescent="0.2">
      <c r="C3526" t="s">
        <v>811</v>
      </c>
      <c r="D3526" t="s">
        <v>803</v>
      </c>
      <c r="E3526">
        <v>308.69</v>
      </c>
      <c r="F3526">
        <v>14.17</v>
      </c>
      <c r="G3526">
        <v>7.39</v>
      </c>
      <c r="H3526">
        <v>16820</v>
      </c>
      <c r="I3526">
        <v>-4.6779999999999999</v>
      </c>
      <c r="J3526" t="s">
        <v>78</v>
      </c>
      <c r="K3526">
        <v>64.099999999999994</v>
      </c>
      <c r="L3526">
        <v>309.20240000000001</v>
      </c>
      <c r="M3526">
        <v>-0.14631193030843601</v>
      </c>
      <c r="N3526">
        <v>305.04109999999997</v>
      </c>
      <c r="O3526">
        <v>1.2158689435620409</v>
      </c>
      <c r="P3526">
        <v>795812</v>
      </c>
      <c r="Q3526">
        <v>881257</v>
      </c>
      <c r="R3526">
        <v>0.9</v>
      </c>
      <c r="S3526">
        <v>26.013000000000002</v>
      </c>
      <c r="T3526">
        <v>6.6659999999999986</v>
      </c>
      <c r="U3526">
        <v>15.1656</v>
      </c>
      <c r="V3526">
        <f t="shared" si="446"/>
        <v>2.5228380490397231</v>
      </c>
      <c r="AC3526">
        <v>318.77</v>
      </c>
      <c r="AD3526">
        <v>294.10000000000002</v>
      </c>
      <c r="AH3526" s="85">
        <f>IF(AND(M3526&lt;Variables!$G$6,M3526&gt;Variables!$G$5),0,1)</f>
        <v>1</v>
      </c>
      <c r="AI3526" s="85">
        <f t="shared" si="448"/>
        <v>0</v>
      </c>
      <c r="AJ3526" s="85">
        <f>IF(I3526&gt;Variables!$G$7,0,1)</f>
        <v>1</v>
      </c>
      <c r="AK3526" s="85">
        <f>IF(F3526&gt;Variables!$G$8,0,1)</f>
        <v>0</v>
      </c>
      <c r="AL3526" s="85">
        <f>IF(G3526&gt;Variables!$G$9,0,1)</f>
        <v>1</v>
      </c>
      <c r="AM3526" s="85">
        <f>IF(AND(K3526&gt;Variables!$G$10,K3526&lt;Variables!$G$11),0,1)</f>
        <v>0</v>
      </c>
      <c r="AN3526" s="103">
        <f>IF(H3526&lt;Variables!$G$13,1,0)</f>
        <v>0</v>
      </c>
      <c r="AO3526" s="101">
        <f>IF(R3526&lt;Variables!$G$12,0,1)</f>
        <v>0</v>
      </c>
      <c r="AP3526" s="86">
        <f t="shared" si="447"/>
        <v>1</v>
      </c>
      <c r="AR3526">
        <v>0</v>
      </c>
      <c r="AS3526">
        <v>0</v>
      </c>
      <c r="AT3526">
        <v>1</v>
      </c>
      <c r="AU3526">
        <v>0</v>
      </c>
      <c r="BA3526">
        <v>-2</v>
      </c>
    </row>
    <row r="3527" spans="3:53" ht="12.75" x14ac:dyDescent="0.2">
      <c r="C3527" t="s">
        <v>811</v>
      </c>
      <c r="D3527" t="s">
        <v>800</v>
      </c>
      <c r="E3527">
        <v>12.71</v>
      </c>
      <c r="F3527">
        <v>16.96</v>
      </c>
      <c r="G3527">
        <v>-1.74</v>
      </c>
      <c r="H3527">
        <v>185</v>
      </c>
      <c r="I3527">
        <v>-92.186000000000007</v>
      </c>
      <c r="J3527" t="s">
        <v>78</v>
      </c>
      <c r="K3527">
        <v>42.74</v>
      </c>
      <c r="L3527">
        <v>13.353705</v>
      </c>
      <c r="M3527">
        <v>-3.6027828980795928</v>
      </c>
      <c r="N3527">
        <v>13.572683333333339</v>
      </c>
      <c r="O3527">
        <v>-5.1580318802103866</v>
      </c>
      <c r="P3527">
        <v>11180000</v>
      </c>
      <c r="Q3527">
        <v>1180000</v>
      </c>
      <c r="R3527">
        <v>9.4700000000000006</v>
      </c>
      <c r="S3527">
        <v>26.013000000000002</v>
      </c>
      <c r="T3527">
        <v>6.6659999999999986</v>
      </c>
      <c r="U3527">
        <v>15.1656</v>
      </c>
      <c r="V3527">
        <f t="shared" si="446"/>
        <v>2.3099196386599825</v>
      </c>
      <c r="AC3527">
        <v>16.25</v>
      </c>
      <c r="AD3527">
        <v>12.4</v>
      </c>
      <c r="AH3527" s="85">
        <f>IF(AND(M3527&lt;Variables!$G$6,M3527&gt;Variables!$G$5),0,1)</f>
        <v>0</v>
      </c>
      <c r="AI3527" s="85">
        <f t="shared" si="448"/>
        <v>1</v>
      </c>
      <c r="AJ3527" s="85">
        <f>IF(I3527&gt;Variables!$G$7,0,1)</f>
        <v>1</v>
      </c>
      <c r="AK3527" s="85">
        <f>IF(F3527&gt;Variables!$G$8,0,1)</f>
        <v>0</v>
      </c>
      <c r="AL3527" s="85">
        <f>IF(G3527&gt;Variables!$G$9,0,1)</f>
        <v>1</v>
      </c>
      <c r="AM3527" s="85">
        <f>IF(AND(K3527&gt;Variables!$G$10,K3527&lt;Variables!$G$11),0,1)</f>
        <v>1</v>
      </c>
      <c r="AN3527" s="103">
        <f>IF(H3527&lt;Variables!$G$13,1,0)</f>
        <v>1</v>
      </c>
      <c r="AO3527" s="101">
        <f>IF(R3527&lt;Variables!$G$12,0,1)</f>
        <v>1</v>
      </c>
      <c r="AP3527" s="86">
        <f t="shared" si="447"/>
        <v>1</v>
      </c>
      <c r="AR3527">
        <v>1</v>
      </c>
      <c r="AS3527">
        <v>0</v>
      </c>
      <c r="AT3527">
        <v>0</v>
      </c>
      <c r="AU3527">
        <v>0</v>
      </c>
      <c r="BA3527">
        <v>2</v>
      </c>
    </row>
    <row r="3528" spans="3:53" ht="12.75" x14ac:dyDescent="0.2">
      <c r="C3528" t="s">
        <v>811</v>
      </c>
      <c r="D3528" t="s">
        <v>801</v>
      </c>
      <c r="E3528">
        <v>35.01</v>
      </c>
      <c r="F3528">
        <v>17.64</v>
      </c>
      <c r="G3528">
        <v>-6.81</v>
      </c>
      <c r="H3528">
        <v>1310</v>
      </c>
      <c r="I3528">
        <v>-68.078999999999994</v>
      </c>
      <c r="J3528" t="s">
        <v>78</v>
      </c>
      <c r="K3528">
        <v>52.72</v>
      </c>
      <c r="L3528">
        <v>35.057454999999997</v>
      </c>
      <c r="M3528">
        <v>-7.8314298627770423E-2</v>
      </c>
      <c r="N3528">
        <v>35.594586111111113</v>
      </c>
      <c r="O3528">
        <v>-1.586157258153551</v>
      </c>
      <c r="P3528">
        <v>416380</v>
      </c>
      <c r="Q3528">
        <v>188950</v>
      </c>
      <c r="R3528">
        <v>2.2000000000000002</v>
      </c>
      <c r="S3528">
        <v>26.013000000000002</v>
      </c>
      <c r="T3528">
        <v>6.6659999999999986</v>
      </c>
      <c r="U3528">
        <v>15.1656</v>
      </c>
      <c r="V3528">
        <f t="shared" si="446"/>
        <v>2.3978305587731907</v>
      </c>
      <c r="AC3528">
        <v>36.340000000000003</v>
      </c>
      <c r="AD3528">
        <v>31.77</v>
      </c>
      <c r="AH3528" s="85">
        <f>IF(AND(M3528&lt;Variables!$G$6,M3528&gt;Variables!$G$5),0,1)</f>
        <v>1</v>
      </c>
      <c r="AI3528" s="85">
        <f t="shared" si="448"/>
        <v>1</v>
      </c>
      <c r="AJ3528" s="85">
        <f>IF(I3528&gt;Variables!$G$7,0,1)</f>
        <v>1</v>
      </c>
      <c r="AK3528" s="85">
        <f>IF(F3528&gt;Variables!$G$8,0,1)</f>
        <v>0</v>
      </c>
      <c r="AL3528" s="85">
        <f>IF(G3528&gt;Variables!$G$9,0,1)</f>
        <v>1</v>
      </c>
      <c r="AM3528" s="85">
        <f>IF(AND(K3528&gt;Variables!$G$10,K3528&lt;Variables!$G$11),0,1)</f>
        <v>0</v>
      </c>
      <c r="AN3528" s="103">
        <f>IF(H3528&lt;Variables!$G$13,1,0)</f>
        <v>1</v>
      </c>
      <c r="AO3528" s="101">
        <f>IF(R3528&lt;Variables!$G$12,0,1)</f>
        <v>1</v>
      </c>
      <c r="AP3528" s="86">
        <f t="shared" si="447"/>
        <v>1</v>
      </c>
      <c r="AR3528">
        <v>1</v>
      </c>
      <c r="AS3528">
        <v>0</v>
      </c>
      <c r="AT3528">
        <v>0</v>
      </c>
      <c r="AU3528">
        <v>0</v>
      </c>
      <c r="BA3528">
        <v>2</v>
      </c>
    </row>
    <row r="3529" spans="3:53" ht="12.75" x14ac:dyDescent="0.2">
      <c r="C3529" t="s">
        <v>811</v>
      </c>
      <c r="D3529" t="s">
        <v>185</v>
      </c>
      <c r="E3529">
        <v>9.34</v>
      </c>
      <c r="F3529">
        <v>27.21</v>
      </c>
      <c r="G3529">
        <v>15.17</v>
      </c>
      <c r="H3529">
        <v>40.380000000000003</v>
      </c>
      <c r="I3529">
        <v>40.588999999999999</v>
      </c>
      <c r="J3529" t="s">
        <v>78</v>
      </c>
      <c r="K3529">
        <v>59.2</v>
      </c>
      <c r="L3529">
        <v>9.2507000000000019</v>
      </c>
      <c r="M3529">
        <v>2.4246813754634529</v>
      </c>
      <c r="N3529">
        <v>8.937358333333334</v>
      </c>
      <c r="O3529">
        <v>6.0156664487921843</v>
      </c>
      <c r="P3529">
        <v>9340000</v>
      </c>
      <c r="Q3529">
        <v>11900000</v>
      </c>
      <c r="R3529">
        <v>0.78</v>
      </c>
      <c r="S3529">
        <v>26.013000000000002</v>
      </c>
      <c r="T3529">
        <v>6.6659999999999986</v>
      </c>
      <c r="U3529">
        <v>15.1656</v>
      </c>
      <c r="V3529">
        <f t="shared" si="446"/>
        <v>2.3348474699644366</v>
      </c>
      <c r="AC3529">
        <v>10.75</v>
      </c>
      <c r="AD3529">
        <v>8.36</v>
      </c>
      <c r="AH3529" s="85">
        <f>IF(AND(M3529&lt;Variables!$G$6,M3529&gt;Variables!$G$5),0,1)</f>
        <v>1</v>
      </c>
      <c r="AI3529" s="85">
        <f t="shared" si="448"/>
        <v>0</v>
      </c>
      <c r="AJ3529" s="85">
        <f>IF(I3529&gt;Variables!$G$7,0,1)</f>
        <v>0</v>
      </c>
      <c r="AK3529" s="85">
        <f>IF(F3529&gt;Variables!$G$8,0,1)</f>
        <v>0</v>
      </c>
      <c r="AL3529" s="85">
        <f>IF(G3529&gt;Variables!$G$9,0,1)</f>
        <v>0</v>
      </c>
      <c r="AM3529" s="85">
        <f>IF(AND(K3529&gt;Variables!$G$10,K3529&lt;Variables!$G$11),0,1)</f>
        <v>0</v>
      </c>
      <c r="AN3529" s="103">
        <f>IF(H3529&lt;Variables!$G$13,1,0)</f>
        <v>1</v>
      </c>
      <c r="AO3529" s="101">
        <f>IF(R3529&lt;Variables!$G$12,0,1)</f>
        <v>0</v>
      </c>
      <c r="AP3529" s="86">
        <f t="shared" si="447"/>
        <v>1</v>
      </c>
      <c r="AR3529">
        <v>1</v>
      </c>
      <c r="AS3529">
        <v>0</v>
      </c>
      <c r="AT3529">
        <v>0</v>
      </c>
      <c r="AU3529">
        <v>0</v>
      </c>
      <c r="BA3529">
        <v>2</v>
      </c>
    </row>
    <row r="3530" spans="3:53" ht="12.75" x14ac:dyDescent="0.2">
      <c r="C3530" t="s">
        <v>811</v>
      </c>
      <c r="D3530" t="s">
        <v>799</v>
      </c>
      <c r="E3530">
        <v>2.65</v>
      </c>
      <c r="F3530">
        <v>29.02</v>
      </c>
      <c r="G3530">
        <v>-1.88</v>
      </c>
      <c r="H3530">
        <v>881.81</v>
      </c>
      <c r="I3530">
        <v>-51.877000000000002</v>
      </c>
      <c r="J3530" t="s">
        <v>78</v>
      </c>
      <c r="K3530">
        <v>60.38</v>
      </c>
      <c r="L3530">
        <v>2.6066050000000001</v>
      </c>
      <c r="M3530">
        <v>1.25431356112646</v>
      </c>
      <c r="N3530">
        <v>2.6288444444444452</v>
      </c>
      <c r="O3530">
        <v>0.39772439094488898</v>
      </c>
      <c r="P3530">
        <v>41440000</v>
      </c>
      <c r="Q3530">
        <v>13330000</v>
      </c>
      <c r="R3530">
        <v>3.11</v>
      </c>
      <c r="S3530">
        <v>26.013000000000002</v>
      </c>
      <c r="T3530">
        <v>6.6659999999999986</v>
      </c>
      <c r="U3530">
        <v>15.1656</v>
      </c>
      <c r="V3530">
        <f t="shared" si="446"/>
        <v>2.4043235378908574</v>
      </c>
      <c r="AC3530">
        <v>3.2</v>
      </c>
      <c r="AD3530">
        <v>2.5550000000000002</v>
      </c>
      <c r="AH3530" s="85">
        <f>IF(AND(M3530&lt;Variables!$G$6,M3530&gt;Variables!$G$5),0,1)</f>
        <v>1</v>
      </c>
      <c r="AI3530" s="85">
        <f t="shared" si="448"/>
        <v>1</v>
      </c>
      <c r="AJ3530" s="85">
        <f>IF(I3530&gt;Variables!$G$7,0,1)</f>
        <v>1</v>
      </c>
      <c r="AK3530" s="85">
        <f>IF(F3530&gt;Variables!$G$8,0,1)</f>
        <v>0</v>
      </c>
      <c r="AL3530" s="85">
        <f>IF(G3530&gt;Variables!$G$9,0,1)</f>
        <v>1</v>
      </c>
      <c r="AM3530" s="85">
        <f>IF(AND(K3530&gt;Variables!$G$10,K3530&lt;Variables!$G$11),0,1)</f>
        <v>0</v>
      </c>
      <c r="AN3530" s="103">
        <f>IF(H3530&lt;Variables!$G$13,1,0)</f>
        <v>1</v>
      </c>
      <c r="AO3530" s="101">
        <f>IF(R3530&lt;Variables!$G$12,0,1)</f>
        <v>1</v>
      </c>
      <c r="AP3530" s="86">
        <f t="shared" si="447"/>
        <v>1</v>
      </c>
      <c r="AR3530">
        <v>0</v>
      </c>
      <c r="AS3530">
        <v>0</v>
      </c>
      <c r="AT3530">
        <v>1</v>
      </c>
      <c r="AU3530">
        <v>0</v>
      </c>
      <c r="BA3530">
        <v>-2.25</v>
      </c>
    </row>
    <row r="3531" spans="3:53" ht="12.75" x14ac:dyDescent="0.2">
      <c r="C3531" t="s">
        <v>811</v>
      </c>
      <c r="D3531" t="s">
        <v>804</v>
      </c>
      <c r="E3531">
        <v>2.58</v>
      </c>
      <c r="F3531">
        <v>31.06</v>
      </c>
      <c r="G3531">
        <v>1.19</v>
      </c>
      <c r="H3531">
        <v>52.91</v>
      </c>
      <c r="I3531">
        <v>-68.034999999999997</v>
      </c>
      <c r="J3531" t="s">
        <v>78</v>
      </c>
      <c r="K3531">
        <v>46.07</v>
      </c>
      <c r="L3531">
        <v>2.665589999999999</v>
      </c>
      <c r="M3531">
        <v>-3.9612243443290009</v>
      </c>
      <c r="N3531">
        <v>2.6225333333333332</v>
      </c>
      <c r="O3531">
        <v>-2.384462860338596</v>
      </c>
      <c r="P3531">
        <v>36990000</v>
      </c>
      <c r="Q3531">
        <v>917900</v>
      </c>
      <c r="R3531">
        <v>40.299999999999997</v>
      </c>
      <c r="S3531">
        <v>26.013000000000002</v>
      </c>
      <c r="T3531">
        <v>6.6659999999999986</v>
      </c>
      <c r="U3531">
        <v>15.1656</v>
      </c>
      <c r="V3531">
        <f t="shared" si="446"/>
        <v>2.3843177704403149</v>
      </c>
      <c r="AC3531">
        <v>3.4</v>
      </c>
      <c r="AD3531">
        <v>2.52</v>
      </c>
      <c r="AH3531" s="85">
        <f>IF(AND(M3531&lt;Variables!$G$6,M3531&gt;Variables!$G$5),0,1)</f>
        <v>0</v>
      </c>
      <c r="AI3531" s="85">
        <f t="shared" si="448"/>
        <v>0</v>
      </c>
      <c r="AJ3531" s="85">
        <f>IF(I3531&gt;Variables!$G$7,0,1)</f>
        <v>1</v>
      </c>
      <c r="AK3531" s="85">
        <f>IF(F3531&gt;Variables!$G$8,0,1)</f>
        <v>0</v>
      </c>
      <c r="AL3531" s="85">
        <f>IF(G3531&gt;Variables!$G$9,0,1)</f>
        <v>1</v>
      </c>
      <c r="AM3531" s="85">
        <f>IF(AND(K3531&gt;Variables!$G$10,K3531&lt;Variables!$G$11),0,1)</f>
        <v>1</v>
      </c>
      <c r="AN3531" s="103">
        <f>IF(H3531&lt;Variables!$G$13,1,0)</f>
        <v>1</v>
      </c>
      <c r="AO3531" s="101">
        <f>IF(R3531&lt;Variables!$G$12,0,1)</f>
        <v>1</v>
      </c>
      <c r="AP3531" s="86">
        <f t="shared" si="447"/>
        <v>1</v>
      </c>
      <c r="AR3531">
        <v>0</v>
      </c>
      <c r="AS3531">
        <v>0</v>
      </c>
      <c r="AT3531">
        <v>1</v>
      </c>
      <c r="AU3531">
        <v>0</v>
      </c>
      <c r="BA3531">
        <v>-2.25</v>
      </c>
    </row>
    <row r="3532" spans="3:53" ht="12.75" x14ac:dyDescent="0.2">
      <c r="C3532" t="s">
        <v>811</v>
      </c>
      <c r="D3532" t="s">
        <v>183</v>
      </c>
      <c r="E3532">
        <v>25.43</v>
      </c>
      <c r="F3532">
        <v>75.5</v>
      </c>
      <c r="G3532">
        <v>38.9</v>
      </c>
      <c r="H3532">
        <v>42.28</v>
      </c>
      <c r="I3532">
        <v>2335.473</v>
      </c>
      <c r="J3532" t="s">
        <v>78</v>
      </c>
      <c r="K3532">
        <v>72.33</v>
      </c>
      <c r="L3532">
        <v>24.317045</v>
      </c>
      <c r="M3532">
        <v>7.7844779248465459</v>
      </c>
      <c r="N3532">
        <v>22.813169444444441</v>
      </c>
      <c r="O3532">
        <v>14.88977918577976</v>
      </c>
      <c r="P3532">
        <v>19470000</v>
      </c>
      <c r="Q3532">
        <v>16000000</v>
      </c>
      <c r="R3532">
        <v>1.22</v>
      </c>
      <c r="S3532">
        <v>26.013000000000002</v>
      </c>
      <c r="T3532">
        <v>6.6659999999999986</v>
      </c>
      <c r="U3532">
        <v>15.1656</v>
      </c>
      <c r="V3532">
        <f t="shared" si="446"/>
        <v>1.893928865679444</v>
      </c>
      <c r="AC3532">
        <v>28.8</v>
      </c>
      <c r="AD3532">
        <v>20</v>
      </c>
      <c r="AH3532" s="85">
        <f>IF(AND(M3532&lt;Variables!$G$6,M3532&gt;Variables!$G$5),0,1)</f>
        <v>1</v>
      </c>
      <c r="AI3532" s="85">
        <f t="shared" si="448"/>
        <v>0</v>
      </c>
      <c r="AJ3532" s="85">
        <f>IF(I3532&gt;Variables!$G$7,0,1)</f>
        <v>0</v>
      </c>
      <c r="AK3532" s="85">
        <f>IF(F3532&gt;Variables!$G$8,0,1)</f>
        <v>0</v>
      </c>
      <c r="AL3532" s="85">
        <f>IF(G3532&gt;Variables!$G$9,0,1)</f>
        <v>0</v>
      </c>
      <c r="AM3532" s="85">
        <f>IF(AND(K3532&gt;Variables!$G$10,K3532&lt;Variables!$G$11),0,1)</f>
        <v>0</v>
      </c>
      <c r="AN3532" s="103">
        <f>IF(H3532&lt;Variables!$G$13,1,0)</f>
        <v>1</v>
      </c>
      <c r="AO3532" s="101">
        <f>IF(R3532&lt;Variables!$G$12,0,1)</f>
        <v>0</v>
      </c>
      <c r="AP3532" s="86">
        <f t="shared" si="447"/>
        <v>1</v>
      </c>
      <c r="AR3532">
        <v>0</v>
      </c>
      <c r="AS3532">
        <v>0</v>
      </c>
      <c r="AT3532">
        <v>0</v>
      </c>
      <c r="AU3532">
        <v>0</v>
      </c>
      <c r="BA3532">
        <v>0</v>
      </c>
    </row>
    <row r="3533" spans="3:53" ht="12.75" x14ac:dyDescent="0.2">
      <c r="C3533" t="s">
        <v>811</v>
      </c>
      <c r="D3533" t="s">
        <v>809</v>
      </c>
      <c r="E3533">
        <v>20.73</v>
      </c>
      <c r="F3533">
        <v>6.09</v>
      </c>
      <c r="G3533">
        <v>2.0699999999999998</v>
      </c>
      <c r="H3533">
        <v>2560</v>
      </c>
      <c r="I3533">
        <v>-19.22</v>
      </c>
      <c r="J3533" t="s">
        <v>78</v>
      </c>
      <c r="K3533">
        <v>65.55</v>
      </c>
      <c r="L3533">
        <v>20.715209090909092</v>
      </c>
      <c r="M3533">
        <v>-0.12169363484798131</v>
      </c>
      <c r="N3533">
        <v>20.579704166666669</v>
      </c>
      <c r="O3533">
        <v>0.53594469794169208</v>
      </c>
      <c r="P3533">
        <v>37742</v>
      </c>
      <c r="Q3533">
        <v>67071</v>
      </c>
      <c r="R3533">
        <v>0.56000000000000005</v>
      </c>
      <c r="S3533">
        <v>26.013000000000002</v>
      </c>
      <c r="T3533">
        <v>6.6659999999999986</v>
      </c>
      <c r="U3533">
        <v>15.1656</v>
      </c>
      <c r="V3533">
        <f t="shared" si="446"/>
        <v>2.5367271009372545</v>
      </c>
      <c r="AC3533">
        <v>20.9</v>
      </c>
      <c r="AD3533">
        <v>20.72</v>
      </c>
      <c r="AH3533" s="85">
        <f>IF(AND(M3533&lt;Variables!$G$6,M3533&gt;Variables!$G$5),0,1)</f>
        <v>1</v>
      </c>
      <c r="AI3533" s="85">
        <f t="shared" si="448"/>
        <v>0</v>
      </c>
      <c r="AJ3533" s="85">
        <f>IF(I3533&gt;Variables!$G$7,0,1)</f>
        <v>1</v>
      </c>
      <c r="AK3533" s="85">
        <f>IF(F3533&gt;Variables!$G$8,0,1)</f>
        <v>1</v>
      </c>
      <c r="AL3533" s="85">
        <f>IF(G3533&gt;Variables!$G$9,0,1)</f>
        <v>1</v>
      </c>
      <c r="AM3533" s="85">
        <f>IF(AND(K3533&gt;Variables!$G$10,K3533&lt;Variables!$G$11),0,1)</f>
        <v>0</v>
      </c>
      <c r="AN3533" s="103">
        <f>IF(H3533&lt;Variables!$G$13,1,0)</f>
        <v>0</v>
      </c>
      <c r="AO3533" s="101">
        <f>IF(R3533&lt;Variables!$G$12,0,1)</f>
        <v>0</v>
      </c>
      <c r="AP3533" s="86">
        <f t="shared" si="447"/>
        <v>1</v>
      </c>
      <c r="AR3533">
        <v>0</v>
      </c>
      <c r="AS3533">
        <v>1</v>
      </c>
      <c r="AT3533">
        <v>0</v>
      </c>
      <c r="AU3533">
        <v>0</v>
      </c>
      <c r="BA3533">
        <v>0.46</v>
      </c>
    </row>
    <row r="3534" spans="3:53" ht="12.75" x14ac:dyDescent="0.2">
      <c r="C3534" t="s">
        <v>811</v>
      </c>
      <c r="D3534" t="s">
        <v>566</v>
      </c>
      <c r="E3534">
        <v>4.13</v>
      </c>
      <c r="F3534">
        <v>22.77</v>
      </c>
      <c r="G3534">
        <v>6.16</v>
      </c>
      <c r="H3534">
        <v>108.49</v>
      </c>
      <c r="I3534">
        <v>0.251</v>
      </c>
      <c r="J3534" t="s">
        <v>76</v>
      </c>
      <c r="K3534">
        <v>63.95</v>
      </c>
      <c r="L3534">
        <v>4.0587049999999989</v>
      </c>
      <c r="M3534">
        <v>1.483108528459228</v>
      </c>
      <c r="N3534">
        <v>3.993680555555557</v>
      </c>
      <c r="O3534">
        <v>3.1354396703124472</v>
      </c>
      <c r="P3534">
        <v>25300000</v>
      </c>
      <c r="Q3534">
        <v>6820000</v>
      </c>
      <c r="R3534">
        <v>3.71</v>
      </c>
      <c r="S3534">
        <v>26.013000000000002</v>
      </c>
      <c r="T3534">
        <v>6.6659999999999986</v>
      </c>
      <c r="U3534">
        <v>15.1656</v>
      </c>
      <c r="V3534">
        <f t="shared" si="446"/>
        <v>2.4132102951089061</v>
      </c>
      <c r="AC3534">
        <v>5.24</v>
      </c>
      <c r="AD3534">
        <v>3.87</v>
      </c>
      <c r="AH3534" s="85">
        <f>IF(AND(M3534&lt;Variables!$G$6,M3534&gt;Variables!$G$5),0,1)</f>
        <v>1</v>
      </c>
      <c r="AI3534" s="85">
        <f t="shared" si="448"/>
        <v>0</v>
      </c>
      <c r="AJ3534" s="85">
        <f>IF(I3534&gt;Variables!$G$7,0,1)</f>
        <v>0</v>
      </c>
      <c r="AK3534" s="85">
        <f>IF(F3534&gt;Variables!$G$8,0,1)</f>
        <v>0</v>
      </c>
      <c r="AL3534" s="85">
        <f>IF(G3534&gt;Variables!$G$9,0,1)</f>
        <v>1</v>
      </c>
      <c r="AM3534" s="85">
        <f>IF(AND(K3534&gt;Variables!$G$10,K3534&lt;Variables!$G$11),0,1)</f>
        <v>0</v>
      </c>
      <c r="AN3534" s="103">
        <f>IF(H3534&lt;Variables!$G$13,1,0)</f>
        <v>1</v>
      </c>
      <c r="AO3534" s="101">
        <f>IF(R3534&lt;Variables!$G$12,0,1)</f>
        <v>1</v>
      </c>
      <c r="AP3534" s="86">
        <f t="shared" si="447"/>
        <v>0</v>
      </c>
      <c r="AR3534">
        <v>1</v>
      </c>
      <c r="AS3534">
        <v>0</v>
      </c>
      <c r="AT3534">
        <v>0</v>
      </c>
      <c r="AU3534">
        <v>0</v>
      </c>
      <c r="BA3534">
        <v>2</v>
      </c>
    </row>
    <row r="3535" spans="3:53" ht="12.75" x14ac:dyDescent="0.2">
      <c r="C3535" t="s">
        <v>811</v>
      </c>
      <c r="D3535" t="s">
        <v>414</v>
      </c>
      <c r="E3535">
        <v>47.5</v>
      </c>
      <c r="F3535">
        <v>6.73</v>
      </c>
      <c r="G3535">
        <v>2.85</v>
      </c>
      <c r="H3535">
        <v>2420</v>
      </c>
      <c r="I3535">
        <v>28.018000000000001</v>
      </c>
      <c r="J3535" t="s">
        <v>78</v>
      </c>
      <c r="K3535">
        <v>59.7</v>
      </c>
      <c r="L3535">
        <v>47.657678571428569</v>
      </c>
      <c r="M3535">
        <v>-0.18397574967307229</v>
      </c>
      <c r="N3535">
        <v>47.232006666666663</v>
      </c>
      <c r="O3535">
        <v>0.71560231543555863</v>
      </c>
      <c r="P3535">
        <v>145053</v>
      </c>
      <c r="Q3535">
        <v>398121</v>
      </c>
      <c r="R3535">
        <v>0.36</v>
      </c>
      <c r="S3535">
        <v>26.013000000000002</v>
      </c>
      <c r="T3535">
        <v>6.6659999999999986</v>
      </c>
      <c r="U3535">
        <v>15.1656</v>
      </c>
      <c r="V3535">
        <f t="shared" si="446"/>
        <v>2.4774291925525413</v>
      </c>
      <c r="AC3535">
        <v>50.14</v>
      </c>
      <c r="AD3535">
        <v>47.42</v>
      </c>
      <c r="AH3535" s="85">
        <f>IF(AND(M3535&lt;Variables!$G$6,M3535&gt;Variables!$G$5),0,1)</f>
        <v>1</v>
      </c>
      <c r="AI3535" s="85">
        <f t="shared" si="448"/>
        <v>0</v>
      </c>
      <c r="AJ3535" s="85">
        <f>IF(I3535&gt;Variables!$G$7,0,1)</f>
        <v>0</v>
      </c>
      <c r="AK3535" s="85">
        <f>IF(F3535&gt;Variables!$G$8,0,1)</f>
        <v>1</v>
      </c>
      <c r="AL3535" s="85">
        <f>IF(G3535&gt;Variables!$G$9,0,1)</f>
        <v>1</v>
      </c>
      <c r="AM3535" s="85">
        <f>IF(AND(K3535&gt;Variables!$G$10,K3535&lt;Variables!$G$11),0,1)</f>
        <v>0</v>
      </c>
      <c r="AN3535" s="103">
        <f>IF(H3535&lt;Variables!$G$13,1,0)</f>
        <v>1</v>
      </c>
      <c r="AO3535" s="101">
        <f>IF(R3535&lt;Variables!$G$12,0,1)</f>
        <v>0</v>
      </c>
      <c r="AP3535" s="86">
        <f t="shared" si="447"/>
        <v>1</v>
      </c>
      <c r="AR3535">
        <v>1</v>
      </c>
      <c r="AS3535">
        <v>0</v>
      </c>
      <c r="AT3535">
        <v>0</v>
      </c>
      <c r="AU3535">
        <v>0</v>
      </c>
      <c r="BA3535">
        <v>1.22</v>
      </c>
    </row>
    <row r="3536" spans="3:53" ht="12.75" x14ac:dyDescent="0.2">
      <c r="C3536" t="s">
        <v>811</v>
      </c>
      <c r="D3536" t="s">
        <v>812</v>
      </c>
      <c r="E3536">
        <v>16.28</v>
      </c>
      <c r="F3536">
        <v>6.47</v>
      </c>
      <c r="G3536">
        <v>0.1</v>
      </c>
      <c r="H3536">
        <v>-99999</v>
      </c>
      <c r="I3536">
        <v>-9.4E-2</v>
      </c>
      <c r="J3536" t="s">
        <v>78</v>
      </c>
      <c r="K3536">
        <v>68.12</v>
      </c>
      <c r="L3536">
        <v>16.322444444444439</v>
      </c>
      <c r="M3536">
        <v>-0.27841690378618239</v>
      </c>
      <c r="N3536">
        <v>16.288536842105259</v>
      </c>
      <c r="O3536">
        <v>-7.0827982998689018E-2</v>
      </c>
      <c r="P3536">
        <v>16293</v>
      </c>
      <c r="Q3536">
        <v>318504</v>
      </c>
      <c r="R3536">
        <v>0.05</v>
      </c>
      <c r="S3536">
        <v>26.013000000000002</v>
      </c>
      <c r="T3536">
        <v>6.6659999999999986</v>
      </c>
      <c r="U3536">
        <v>15.1656</v>
      </c>
      <c r="V3536">
        <f t="shared" si="446"/>
        <v>2.5765317519870377</v>
      </c>
      <c r="AC3536">
        <v>16.32</v>
      </c>
      <c r="AD3536">
        <v>16.16</v>
      </c>
      <c r="AH3536" s="85">
        <f>IF(AND(M3536&lt;Variables!$G$6,M3536&gt;Variables!$G$5),0,1)</f>
        <v>1</v>
      </c>
      <c r="AI3536" s="85">
        <f t="shared" si="448"/>
        <v>0</v>
      </c>
      <c r="AJ3536" s="85">
        <f>IF(I3536&gt;Variables!$G$7,0,1)</f>
        <v>1</v>
      </c>
      <c r="AK3536" s="85">
        <f>IF(F3536&gt;Variables!$G$8,0,1)</f>
        <v>1</v>
      </c>
      <c r="AL3536" s="85">
        <f>IF(G3536&gt;Variables!$G$9,0,1)</f>
        <v>1</v>
      </c>
      <c r="AM3536" s="85">
        <f>IF(AND(K3536&gt;Variables!$G$10,K3536&lt;Variables!$G$11),0,1)</f>
        <v>0</v>
      </c>
      <c r="AN3536" s="103">
        <f>IF(H3536&lt;Variables!$G$13,1,0)</f>
        <v>1</v>
      </c>
      <c r="AO3536" s="101">
        <f>IF(R3536&lt;Variables!$G$12,0,1)</f>
        <v>0</v>
      </c>
      <c r="AP3536" s="86">
        <f t="shared" si="447"/>
        <v>1</v>
      </c>
      <c r="AR3536">
        <v>0</v>
      </c>
      <c r="AS3536">
        <v>0</v>
      </c>
      <c r="AT3536">
        <v>0</v>
      </c>
      <c r="AU3536">
        <v>0</v>
      </c>
      <c r="BA3536">
        <v>0</v>
      </c>
    </row>
    <row r="3537" spans="3:53" ht="12.75" x14ac:dyDescent="0.2">
      <c r="C3537" t="s">
        <v>811</v>
      </c>
      <c r="D3537" t="s">
        <v>808</v>
      </c>
      <c r="E3537">
        <v>3.01</v>
      </c>
      <c r="F3537">
        <v>6.76</v>
      </c>
      <c r="G3537">
        <v>0.33</v>
      </c>
      <c r="H3537">
        <v>-99999</v>
      </c>
      <c r="I3537">
        <v>-9.9670000000000005</v>
      </c>
      <c r="J3537" t="s">
        <v>76</v>
      </c>
      <c r="K3537"/>
      <c r="L3537">
        <v>-99999</v>
      </c>
      <c r="M3537">
        <v>-99999</v>
      </c>
      <c r="N3537">
        <v>2.9950000000000001</v>
      </c>
      <c r="O3537">
        <v>0.16694490818029689</v>
      </c>
      <c r="P3537">
        <v>53638</v>
      </c>
      <c r="Q3537">
        <v>995</v>
      </c>
      <c r="R3537">
        <v>53.91</v>
      </c>
      <c r="S3537">
        <v>26.013000000000002</v>
      </c>
      <c r="T3537">
        <v>6.6659999999999986</v>
      </c>
      <c r="U3537">
        <v>15.1656</v>
      </c>
      <c r="V3537"/>
      <c r="AC3537">
        <v>3.01</v>
      </c>
      <c r="AD3537">
        <v>2.98</v>
      </c>
      <c r="AH3537" s="85">
        <f>IF(AND(M3537&lt;Variables!$G$6,M3537&gt;Variables!$G$5),0,1)</f>
        <v>1</v>
      </c>
      <c r="AI3537" s="85">
        <f t="shared" si="448"/>
        <v>1</v>
      </c>
      <c r="AJ3537" s="85">
        <f>IF(I3537&gt;Variables!$G$7,0,1)</f>
        <v>1</v>
      </c>
      <c r="AK3537" s="85">
        <f>IF(F3537&gt;Variables!$G$8,0,1)</f>
        <v>1</v>
      </c>
      <c r="AL3537" s="85">
        <f>IF(G3537&gt;Variables!$G$9,0,1)</f>
        <v>1</v>
      </c>
      <c r="AM3537" s="85">
        <f>IF(AND(K3537&gt;Variables!$G$10,K3537&lt;Variables!$G$11),0,1)</f>
        <v>1</v>
      </c>
      <c r="AN3537" s="103">
        <f>IF(H3537&lt;Variables!$G$13,1,0)</f>
        <v>1</v>
      </c>
      <c r="AO3537" s="101">
        <f>IF(R3537&lt;Variables!$G$12,0,1)</f>
        <v>1</v>
      </c>
      <c r="AP3537" s="86">
        <f t="shared" si="447"/>
        <v>0</v>
      </c>
      <c r="AR3537">
        <v>0</v>
      </c>
      <c r="AS3537">
        <v>0</v>
      </c>
      <c r="AT3537">
        <v>0</v>
      </c>
      <c r="AU3537">
        <v>0</v>
      </c>
      <c r="BA3537">
        <v>0</v>
      </c>
    </row>
    <row r="3538" spans="3:53" ht="12.75" x14ac:dyDescent="0.2">
      <c r="C3538" t="s">
        <v>811</v>
      </c>
      <c r="D3538" t="s">
        <v>813</v>
      </c>
      <c r="E3538">
        <v>11.99</v>
      </c>
      <c r="F3538">
        <v>6.54</v>
      </c>
      <c r="G3538">
        <v>6.71</v>
      </c>
      <c r="H3538">
        <v>2160</v>
      </c>
      <c r="I3538">
        <v>-18.234999999999999</v>
      </c>
      <c r="J3538" t="s">
        <v>78</v>
      </c>
      <c r="K3538">
        <v>76.989999999999995</v>
      </c>
      <c r="L3538">
        <v>11.783160000000001</v>
      </c>
      <c r="M3538">
        <v>1.2461852338421879</v>
      </c>
      <c r="N3538">
        <v>11.65723428571428</v>
      </c>
      <c r="O3538">
        <v>2.339883608756014</v>
      </c>
      <c r="P3538">
        <v>433088</v>
      </c>
      <c r="Q3538">
        <v>1541000</v>
      </c>
      <c r="R3538">
        <v>0.28000000000000003</v>
      </c>
      <c r="S3538">
        <v>26.013000000000002</v>
      </c>
      <c r="T3538">
        <v>6.6659999999999986</v>
      </c>
      <c r="U3538">
        <v>15.1656</v>
      </c>
      <c r="V3538">
        <f>1.849 + (0.01036 * K3538) + (0.1184 * M3538) - (0.002888 * K3538 * M3538)</f>
        <v>2.5170790339555777</v>
      </c>
      <c r="AC3538">
        <v>12.936400000000001</v>
      </c>
      <c r="AD3538">
        <v>11.71</v>
      </c>
      <c r="AH3538" s="85">
        <f>IF(AND(M3538&lt;Variables!$G$6,M3538&gt;Variables!$G$5),0,1)</f>
        <v>1</v>
      </c>
      <c r="AI3538" s="85">
        <f t="shared" si="448"/>
        <v>0</v>
      </c>
      <c r="AJ3538" s="85">
        <f>IF(I3538&gt;Variables!$G$7,0,1)</f>
        <v>1</v>
      </c>
      <c r="AK3538" s="85">
        <f>IF(F3538&gt;Variables!$G$8,0,1)</f>
        <v>1</v>
      </c>
      <c r="AL3538" s="85">
        <f>IF(G3538&gt;Variables!$G$9,0,1)</f>
        <v>1</v>
      </c>
      <c r="AM3538" s="85">
        <f>IF(AND(K3538&gt;Variables!$G$10,K3538&lt;Variables!$G$11),0,1)</f>
        <v>1</v>
      </c>
      <c r="AN3538" s="103">
        <f>IF(H3538&lt;Variables!$G$13,1,0)</f>
        <v>1</v>
      </c>
      <c r="AO3538" s="101">
        <f>IF(R3538&lt;Variables!$G$12,0,1)</f>
        <v>0</v>
      </c>
      <c r="AP3538" s="86">
        <f t="shared" si="447"/>
        <v>1</v>
      </c>
      <c r="AR3538">
        <v>0</v>
      </c>
      <c r="AS3538">
        <v>0</v>
      </c>
      <c r="AT3538">
        <v>1</v>
      </c>
      <c r="AU3538">
        <v>0</v>
      </c>
      <c r="BA3538">
        <v>-2.25</v>
      </c>
    </row>
    <row r="3539" spans="3:53" ht="12.75" x14ac:dyDescent="0.2">
      <c r="C3539" t="s">
        <v>811</v>
      </c>
      <c r="D3539" t="s">
        <v>798</v>
      </c>
      <c r="E3539">
        <v>1.91</v>
      </c>
      <c r="F3539">
        <v>6.67</v>
      </c>
      <c r="G3539">
        <v>-0.52</v>
      </c>
      <c r="H3539">
        <v>-99999</v>
      </c>
      <c r="I3539">
        <v>0.40100000000000002</v>
      </c>
      <c r="J3539" t="s">
        <v>76</v>
      </c>
      <c r="K3539">
        <v>-99999</v>
      </c>
      <c r="L3539">
        <v>1.91</v>
      </c>
      <c r="M3539">
        <v>0</v>
      </c>
      <c r="N3539">
        <v>1.915</v>
      </c>
      <c r="O3539">
        <v>-0.26109660574413129</v>
      </c>
      <c r="P3539">
        <v>24510</v>
      </c>
      <c r="Q3539">
        <v>20135</v>
      </c>
      <c r="R3539">
        <v>1.22</v>
      </c>
      <c r="S3539">
        <v>26.013000000000002</v>
      </c>
      <c r="T3539">
        <v>6.6659999999999986</v>
      </c>
      <c r="U3539">
        <v>15.1656</v>
      </c>
      <c r="V3539"/>
      <c r="AC3539">
        <v>-99999</v>
      </c>
      <c r="AD3539">
        <v>-99999</v>
      </c>
      <c r="AH3539" s="85">
        <f>IF(AND(M3539&lt;Variables!$G$6,M3539&gt;Variables!$G$5),0,1)</f>
        <v>1</v>
      </c>
      <c r="AI3539" s="85">
        <f t="shared" si="448"/>
        <v>1</v>
      </c>
      <c r="AJ3539" s="85">
        <f>IF(I3539&gt;Variables!$G$7,0,1)</f>
        <v>0</v>
      </c>
      <c r="AK3539" s="85">
        <f>IF(F3539&gt;Variables!$G$8,0,1)</f>
        <v>1</v>
      </c>
      <c r="AL3539" s="85">
        <f>IF(G3539&gt;Variables!$G$9,0,1)</f>
        <v>1</v>
      </c>
      <c r="AM3539" s="85">
        <f>IF(AND(K3539&gt;Variables!$G$10,K3539&lt;Variables!$G$11),0,1)</f>
        <v>1</v>
      </c>
      <c r="AN3539" s="103">
        <f>IF(H3539&lt;Variables!$G$13,1,0)</f>
        <v>1</v>
      </c>
      <c r="AO3539" s="101">
        <f>IF(R3539&lt;Variables!$G$12,0,1)</f>
        <v>0</v>
      </c>
      <c r="AP3539" s="86">
        <f t="shared" si="447"/>
        <v>0</v>
      </c>
      <c r="AR3539">
        <v>0</v>
      </c>
      <c r="AS3539">
        <v>0</v>
      </c>
      <c r="AT3539">
        <v>0</v>
      </c>
      <c r="AU3539">
        <v>0</v>
      </c>
      <c r="BA3539">
        <v>0</v>
      </c>
    </row>
    <row r="3540" spans="3:53" ht="12.75" x14ac:dyDescent="0.2">
      <c r="C3540" t="s">
        <v>814</v>
      </c>
      <c r="D3540" t="s">
        <v>804</v>
      </c>
      <c r="E3540">
        <v>2.72</v>
      </c>
      <c r="F3540">
        <v>31.06</v>
      </c>
      <c r="G3540">
        <v>4.6900000000000004</v>
      </c>
      <c r="H3540">
        <v>52.91</v>
      </c>
      <c r="I3540">
        <v>-67.388000000000005</v>
      </c>
      <c r="J3540" t="s">
        <v>78</v>
      </c>
      <c r="K3540">
        <v>54.91</v>
      </c>
      <c r="L3540">
        <v>2.671605</v>
      </c>
      <c r="M3540">
        <v>-0.85734979534776345</v>
      </c>
      <c r="N3540">
        <v>2.6215390243902439</v>
      </c>
      <c r="O3540">
        <v>1.0360698565634909</v>
      </c>
      <c r="P3540">
        <v>38210000</v>
      </c>
      <c r="Q3540">
        <v>917900</v>
      </c>
      <c r="R3540">
        <v>41.63</v>
      </c>
      <c r="S3540">
        <v>25.742999999999999</v>
      </c>
      <c r="T3540">
        <v>7.1920000000000002</v>
      </c>
      <c r="U3540">
        <v>15.43</v>
      </c>
      <c r="V3540">
        <f t="shared" ref="V3540:V3560" si="449">1.849 + (0.01036 * K3540) + (0.1184 * M3540) - (0.002888 * K3540 * M3540)</f>
        <v>2.452315983365057</v>
      </c>
      <c r="AC3540">
        <v>3.4</v>
      </c>
      <c r="AD3540">
        <v>2.61</v>
      </c>
      <c r="AH3540" s="85">
        <f>IF(AND(M3540&lt;Variables!$G$6,M3540&gt;Variables!$G$5),0,1)</f>
        <v>1</v>
      </c>
      <c r="AI3540" s="85">
        <f t="shared" si="448"/>
        <v>0</v>
      </c>
      <c r="AJ3540" s="85">
        <f>IF(I3540&gt;Variables!$G$7,0,1)</f>
        <v>1</v>
      </c>
      <c r="AK3540" s="85">
        <f>IF(F3540&gt;Variables!$G$8,0,1)</f>
        <v>0</v>
      </c>
      <c r="AL3540" s="85">
        <f>IF(G3540&gt;Variables!$G$9,0,1)</f>
        <v>1</v>
      </c>
      <c r="AM3540" s="85">
        <f>IF(AND(K3540&gt;Variables!$G$10,K3540&lt;Variables!$G$11),0,1)</f>
        <v>0</v>
      </c>
      <c r="AN3540" s="103">
        <f>IF(H3540&lt;Variables!$G$13,1,0)</f>
        <v>1</v>
      </c>
      <c r="AO3540" s="101">
        <f>IF(R3540&lt;Variables!$G$12,0,1)</f>
        <v>1</v>
      </c>
      <c r="AP3540" s="86">
        <f t="shared" si="447"/>
        <v>1</v>
      </c>
      <c r="AR3540">
        <v>0</v>
      </c>
      <c r="AS3540">
        <v>0</v>
      </c>
      <c r="AT3540">
        <v>1</v>
      </c>
      <c r="AU3540">
        <v>0</v>
      </c>
      <c r="BA3540">
        <v>-2.25</v>
      </c>
    </row>
    <row r="3541" spans="3:53" ht="12.75" x14ac:dyDescent="0.2">
      <c r="C3541" t="s">
        <v>814</v>
      </c>
      <c r="D3541" t="s">
        <v>566</v>
      </c>
      <c r="E3541">
        <v>4.3</v>
      </c>
      <c r="F3541">
        <v>25.83</v>
      </c>
      <c r="G3541">
        <v>9.15</v>
      </c>
      <c r="H3541">
        <v>108.49</v>
      </c>
      <c r="I3541">
        <v>0.28299999999999997</v>
      </c>
      <c r="J3541" t="s">
        <v>76</v>
      </c>
      <c r="K3541">
        <v>64.48</v>
      </c>
      <c r="L3541">
        <v>4.1070950000000002</v>
      </c>
      <c r="M3541">
        <v>3.1142449833763322</v>
      </c>
      <c r="N3541">
        <v>4.0234585365853652</v>
      </c>
      <c r="O3541">
        <v>5.2577020861799761</v>
      </c>
      <c r="P3541">
        <v>29670000</v>
      </c>
      <c r="Q3541">
        <v>6820000</v>
      </c>
      <c r="R3541">
        <v>4.3499999999999996</v>
      </c>
      <c r="S3541">
        <v>25.742999999999999</v>
      </c>
      <c r="T3541">
        <v>7.1920000000000002</v>
      </c>
      <c r="U3541">
        <v>15.43</v>
      </c>
      <c r="V3541">
        <f t="shared" si="449"/>
        <v>2.3058101862985878</v>
      </c>
      <c r="AC3541">
        <v>5.24</v>
      </c>
      <c r="AD3541">
        <v>3.87</v>
      </c>
      <c r="AH3541" s="85">
        <f>IF(AND(M3541&lt;Variables!$G$6,M3541&gt;Variables!$G$5),0,1)</f>
        <v>1</v>
      </c>
      <c r="AI3541" s="85">
        <f t="shared" si="448"/>
        <v>0</v>
      </c>
      <c r="AJ3541" s="85">
        <f>IF(I3541&gt;Variables!$G$7,0,1)</f>
        <v>0</v>
      </c>
      <c r="AK3541" s="85">
        <f>IF(F3541&gt;Variables!$G$8,0,1)</f>
        <v>0</v>
      </c>
      <c r="AL3541" s="85">
        <f>IF(G3541&gt;Variables!$G$9,0,1)</f>
        <v>1</v>
      </c>
      <c r="AM3541" s="85">
        <f>IF(AND(K3541&gt;Variables!$G$10,K3541&lt;Variables!$G$11),0,1)</f>
        <v>0</v>
      </c>
      <c r="AN3541" s="103">
        <f>IF(H3541&lt;Variables!$G$13,1,0)</f>
        <v>1</v>
      </c>
      <c r="AO3541" s="101">
        <f>IF(R3541&lt;Variables!$G$12,0,1)</f>
        <v>1</v>
      </c>
      <c r="AP3541" s="86">
        <f t="shared" si="447"/>
        <v>0</v>
      </c>
      <c r="AR3541">
        <v>0</v>
      </c>
      <c r="AS3541">
        <v>0</v>
      </c>
      <c r="AT3541">
        <v>1</v>
      </c>
      <c r="AU3541">
        <v>0</v>
      </c>
      <c r="BA3541">
        <v>-2.25</v>
      </c>
    </row>
    <row r="3542" spans="3:53" ht="12.75" x14ac:dyDescent="0.2">
      <c r="C3542" t="s">
        <v>814</v>
      </c>
      <c r="D3542" t="s">
        <v>176</v>
      </c>
      <c r="E3542">
        <v>71.180000000000007</v>
      </c>
      <c r="F3542">
        <v>6.42</v>
      </c>
      <c r="G3542">
        <v>4.6900000000000004</v>
      </c>
      <c r="H3542">
        <v>6300</v>
      </c>
      <c r="I3542">
        <v>-21.164000000000001</v>
      </c>
      <c r="J3542" t="s">
        <v>78</v>
      </c>
      <c r="K3542">
        <v>61.84</v>
      </c>
      <c r="L3542">
        <v>71.361499999999992</v>
      </c>
      <c r="M3542">
        <v>0.1660559265150138</v>
      </c>
      <c r="N3542">
        <v>70.275502439024393</v>
      </c>
      <c r="O3542">
        <v>1.713965064882619</v>
      </c>
      <c r="P3542">
        <v>344894</v>
      </c>
      <c r="Q3542">
        <v>997328</v>
      </c>
      <c r="R3542">
        <v>0.35</v>
      </c>
      <c r="S3542">
        <v>25.742999999999999</v>
      </c>
      <c r="T3542">
        <v>7.1920000000000002</v>
      </c>
      <c r="U3542">
        <v>15.43</v>
      </c>
      <c r="V3542">
        <f t="shared" si="449"/>
        <v>2.4796668428438293</v>
      </c>
      <c r="AC3542">
        <v>74.98</v>
      </c>
      <c r="AD3542">
        <v>71</v>
      </c>
      <c r="AH3542" s="85">
        <f>IF(AND(M3542&lt;Variables!$G$6,M3542&gt;Variables!$G$5),0,1)</f>
        <v>1</v>
      </c>
      <c r="AI3542" s="85">
        <f t="shared" si="448"/>
        <v>0</v>
      </c>
      <c r="AJ3542" s="85">
        <f>IF(I3542&gt;Variables!$G$7,0,1)</f>
        <v>1</v>
      </c>
      <c r="AK3542" s="85">
        <f>IF(F3542&gt;Variables!$G$8,0,1)</f>
        <v>1</v>
      </c>
      <c r="AL3542" s="85">
        <f>IF(G3542&gt;Variables!$G$9,0,1)</f>
        <v>1</v>
      </c>
      <c r="AM3542" s="85">
        <f>IF(AND(K3542&gt;Variables!$G$10,K3542&lt;Variables!$G$11),0,1)</f>
        <v>0</v>
      </c>
      <c r="AN3542" s="103">
        <f>IF(H3542&lt;Variables!$G$13,1,0)</f>
        <v>0</v>
      </c>
      <c r="AO3542" s="101">
        <f>IF(R3542&lt;Variables!$G$12,0,1)</f>
        <v>0</v>
      </c>
      <c r="AP3542" s="86">
        <f t="shared" si="447"/>
        <v>1</v>
      </c>
      <c r="AR3542">
        <v>1</v>
      </c>
      <c r="AS3542">
        <v>0</v>
      </c>
      <c r="AT3542">
        <v>0</v>
      </c>
      <c r="AU3542">
        <v>0</v>
      </c>
      <c r="BA3542">
        <v>2</v>
      </c>
    </row>
    <row r="3543" spans="3:53" ht="12.75" x14ac:dyDescent="0.2">
      <c r="C3543" t="s">
        <v>814</v>
      </c>
      <c r="D3543" t="s">
        <v>812</v>
      </c>
      <c r="E3543">
        <v>16.28</v>
      </c>
      <c r="F3543">
        <v>6.67</v>
      </c>
      <c r="G3543">
        <v>0.1</v>
      </c>
      <c r="H3543">
        <v>-99999</v>
      </c>
      <c r="I3543">
        <v>-9.4E-2</v>
      </c>
      <c r="J3543" t="s">
        <v>78</v>
      </c>
      <c r="K3543">
        <v>68.28</v>
      </c>
      <c r="L3543">
        <v>16.330285714285711</v>
      </c>
      <c r="M3543">
        <v>-0.32629995101126519</v>
      </c>
      <c r="N3543">
        <v>16.288536842105259</v>
      </c>
      <c r="O3543">
        <v>-7.0827982998689018E-2</v>
      </c>
      <c r="P3543">
        <v>18026</v>
      </c>
      <c r="Q3543">
        <v>318504</v>
      </c>
      <c r="R3543">
        <v>0.06</v>
      </c>
      <c r="S3543">
        <v>25.742999999999999</v>
      </c>
      <c r="T3543">
        <v>7.1920000000000002</v>
      </c>
      <c r="U3543">
        <v>15.43</v>
      </c>
      <c r="V3543">
        <f t="shared" si="449"/>
        <v>2.5820908345720484</v>
      </c>
      <c r="AC3543">
        <v>16.32</v>
      </c>
      <c r="AD3543">
        <v>16.16</v>
      </c>
      <c r="AH3543" s="85">
        <f>IF(AND(M3543&lt;Variables!$G$6,M3543&gt;Variables!$G$5),0,1)</f>
        <v>1</v>
      </c>
      <c r="AI3543" s="85">
        <f t="shared" si="448"/>
        <v>0</v>
      </c>
      <c r="AJ3543" s="85">
        <f>IF(I3543&gt;Variables!$G$7,0,1)</f>
        <v>1</v>
      </c>
      <c r="AK3543" s="85">
        <f>IF(F3543&gt;Variables!$G$8,0,1)</f>
        <v>1</v>
      </c>
      <c r="AL3543" s="85">
        <f>IF(G3543&gt;Variables!$G$9,0,1)</f>
        <v>1</v>
      </c>
      <c r="AM3543" s="85">
        <f>IF(AND(K3543&gt;Variables!$G$10,K3543&lt;Variables!$G$11),0,1)</f>
        <v>0</v>
      </c>
      <c r="AN3543" s="103">
        <f>IF(H3543&lt;Variables!$G$13,1,0)</f>
        <v>1</v>
      </c>
      <c r="AO3543" s="101">
        <f>IF(R3543&lt;Variables!$G$12,0,1)</f>
        <v>0</v>
      </c>
      <c r="AP3543" s="86">
        <f t="shared" si="447"/>
        <v>1</v>
      </c>
      <c r="AR3543">
        <v>0</v>
      </c>
      <c r="AS3543">
        <v>0</v>
      </c>
      <c r="AT3543">
        <v>0</v>
      </c>
      <c r="AU3543">
        <v>0</v>
      </c>
      <c r="BA3543">
        <v>0</v>
      </c>
    </row>
    <row r="3544" spans="3:53" ht="12.75" x14ac:dyDescent="0.2">
      <c r="C3544" t="s">
        <v>814</v>
      </c>
      <c r="D3544" t="s">
        <v>676</v>
      </c>
      <c r="E3544">
        <v>2.9</v>
      </c>
      <c r="F3544">
        <v>6.69</v>
      </c>
      <c r="G3544">
        <v>4.32</v>
      </c>
      <c r="H3544">
        <v>-99999</v>
      </c>
      <c r="I3544">
        <v>-21.7</v>
      </c>
      <c r="J3544" t="s">
        <v>78</v>
      </c>
      <c r="K3544">
        <v>76.650000000000006</v>
      </c>
      <c r="L3544">
        <v>2.8749375000000001</v>
      </c>
      <c r="M3544">
        <v>0.87175808169743552</v>
      </c>
      <c r="N3544">
        <v>2.860475000000001</v>
      </c>
      <c r="O3544">
        <v>1.381763518296764</v>
      </c>
      <c r="P3544">
        <v>109093</v>
      </c>
      <c r="Q3544">
        <v>191010</v>
      </c>
      <c r="R3544">
        <v>0.56999999999999995</v>
      </c>
      <c r="S3544">
        <v>25.742999999999999</v>
      </c>
      <c r="T3544">
        <v>7.1920000000000002</v>
      </c>
      <c r="U3544">
        <v>15.43</v>
      </c>
      <c r="V3544">
        <f t="shared" si="449"/>
        <v>2.5533332547664074</v>
      </c>
      <c r="AC3544">
        <v>2.9</v>
      </c>
      <c r="AD3544">
        <v>2.85</v>
      </c>
      <c r="AH3544" s="85">
        <f>IF(AND(M3544&lt;Variables!$G$6,M3544&gt;Variables!$G$5),0,1)</f>
        <v>1</v>
      </c>
      <c r="AI3544" s="85">
        <f t="shared" si="448"/>
        <v>0</v>
      </c>
      <c r="AJ3544" s="85">
        <f>IF(I3544&gt;Variables!$G$7,0,1)</f>
        <v>1</v>
      </c>
      <c r="AK3544" s="85">
        <f>IF(F3544&gt;Variables!$G$8,0,1)</f>
        <v>1</v>
      </c>
      <c r="AL3544" s="85">
        <f>IF(G3544&gt;Variables!$G$9,0,1)</f>
        <v>1</v>
      </c>
      <c r="AM3544" s="85">
        <f>IF(AND(K3544&gt;Variables!$G$10,K3544&lt;Variables!$G$11),0,1)</f>
        <v>1</v>
      </c>
      <c r="AN3544" s="103">
        <f>IF(H3544&lt;Variables!$G$13,1,0)</f>
        <v>1</v>
      </c>
      <c r="AO3544" s="101">
        <f>IF(R3544&lt;Variables!$G$12,0,1)</f>
        <v>0</v>
      </c>
      <c r="AP3544" s="86">
        <f t="shared" si="447"/>
        <v>1</v>
      </c>
      <c r="AR3544">
        <v>0</v>
      </c>
      <c r="AS3544">
        <v>0</v>
      </c>
      <c r="AT3544">
        <v>0</v>
      </c>
      <c r="AU3544">
        <v>0</v>
      </c>
      <c r="BA3544">
        <v>0</v>
      </c>
    </row>
    <row r="3545" spans="3:53" ht="12.75" x14ac:dyDescent="0.2">
      <c r="C3545" t="s">
        <v>814</v>
      </c>
      <c r="D3545" t="s">
        <v>414</v>
      </c>
      <c r="E3545">
        <v>47.75</v>
      </c>
      <c r="F3545">
        <v>6.71</v>
      </c>
      <c r="G3545">
        <v>2.83</v>
      </c>
      <c r="H3545">
        <v>2420</v>
      </c>
      <c r="I3545">
        <v>28.010999999999999</v>
      </c>
      <c r="J3545" t="s">
        <v>78</v>
      </c>
      <c r="K3545">
        <v>59.2</v>
      </c>
      <c r="L3545">
        <v>47.622968749999998</v>
      </c>
      <c r="M3545">
        <v>-0.13222348722221569</v>
      </c>
      <c r="N3545">
        <v>47.271434285714292</v>
      </c>
      <c r="O3545">
        <v>0.61044416918173194</v>
      </c>
      <c r="P3545">
        <v>150520</v>
      </c>
      <c r="Q3545">
        <v>398121</v>
      </c>
      <c r="R3545">
        <v>0.38</v>
      </c>
      <c r="S3545">
        <v>25.742999999999999</v>
      </c>
      <c r="T3545">
        <v>7.1920000000000002</v>
      </c>
      <c r="U3545">
        <v>15.43</v>
      </c>
      <c r="V3545">
        <f t="shared" si="449"/>
        <v>2.4692629358338767</v>
      </c>
      <c r="AC3545">
        <v>50.14</v>
      </c>
      <c r="AD3545">
        <v>47.465000000000003</v>
      </c>
      <c r="AH3545" s="85">
        <f>IF(AND(M3545&lt;Variables!$G$6,M3545&gt;Variables!$G$5),0,1)</f>
        <v>1</v>
      </c>
      <c r="AI3545" s="85">
        <f t="shared" si="448"/>
        <v>0</v>
      </c>
      <c r="AJ3545" s="85">
        <f>IF(I3545&gt;Variables!$G$7,0,1)</f>
        <v>0</v>
      </c>
      <c r="AK3545" s="85">
        <f>IF(F3545&gt;Variables!$G$8,0,1)</f>
        <v>1</v>
      </c>
      <c r="AL3545" s="85">
        <f>IF(G3545&gt;Variables!$G$9,0,1)</f>
        <v>1</v>
      </c>
      <c r="AM3545" s="85">
        <f>IF(AND(K3545&gt;Variables!$G$10,K3545&lt;Variables!$G$11),0,1)</f>
        <v>0</v>
      </c>
      <c r="AN3545" s="103">
        <f>IF(H3545&lt;Variables!$G$13,1,0)</f>
        <v>1</v>
      </c>
      <c r="AO3545" s="101">
        <f>IF(R3545&lt;Variables!$G$12,0,1)</f>
        <v>0</v>
      </c>
      <c r="AP3545" s="86">
        <f t="shared" si="447"/>
        <v>1</v>
      </c>
      <c r="AR3545">
        <v>1</v>
      </c>
      <c r="AS3545">
        <v>0</v>
      </c>
      <c r="AT3545">
        <v>0</v>
      </c>
      <c r="AU3545">
        <v>0</v>
      </c>
      <c r="BA3545">
        <v>1.0900000000000001</v>
      </c>
    </row>
    <row r="3546" spans="3:53" ht="12.75" x14ac:dyDescent="0.2">
      <c r="C3546" t="s">
        <v>814</v>
      </c>
      <c r="D3546" t="s">
        <v>813</v>
      </c>
      <c r="E3546">
        <v>12.03</v>
      </c>
      <c r="F3546">
        <v>7.26</v>
      </c>
      <c r="G3546">
        <v>7.24</v>
      </c>
      <c r="H3546">
        <v>2160</v>
      </c>
      <c r="I3546">
        <v>-18.123999999999999</v>
      </c>
      <c r="J3546" t="s">
        <v>78</v>
      </c>
      <c r="K3546">
        <v>70.92</v>
      </c>
      <c r="L3546">
        <v>11.85299</v>
      </c>
      <c r="M3546">
        <v>1.1550672024527171</v>
      </c>
      <c r="N3546">
        <v>11.7004675</v>
      </c>
      <c r="O3546">
        <v>2.473683209666639</v>
      </c>
      <c r="P3546">
        <v>790465</v>
      </c>
      <c r="Q3546">
        <v>1541000</v>
      </c>
      <c r="R3546">
        <v>0.51</v>
      </c>
      <c r="S3546">
        <v>25.742999999999999</v>
      </c>
      <c r="T3546">
        <v>7.1920000000000002</v>
      </c>
      <c r="U3546">
        <v>15.43</v>
      </c>
      <c r="V3546">
        <f t="shared" si="449"/>
        <v>2.4839138037683313</v>
      </c>
      <c r="AC3546">
        <v>12.936400000000001</v>
      </c>
      <c r="AD3546">
        <v>11.71</v>
      </c>
      <c r="AH3546" s="85">
        <f>IF(AND(M3546&lt;Variables!$G$6,M3546&gt;Variables!$G$5),0,1)</f>
        <v>1</v>
      </c>
      <c r="AI3546" s="85">
        <f t="shared" si="448"/>
        <v>0</v>
      </c>
      <c r="AJ3546" s="85">
        <f>IF(I3546&gt;Variables!$G$7,0,1)</f>
        <v>1</v>
      </c>
      <c r="AK3546" s="85">
        <f>IF(F3546&gt;Variables!$G$8,0,1)</f>
        <v>1</v>
      </c>
      <c r="AL3546" s="85">
        <f>IF(G3546&gt;Variables!$G$9,0,1)</f>
        <v>1</v>
      </c>
      <c r="AM3546" s="85">
        <f>IF(AND(K3546&gt;Variables!$G$10,K3546&lt;Variables!$G$11),0,1)</f>
        <v>0</v>
      </c>
      <c r="AN3546" s="103">
        <f>IF(H3546&lt;Variables!$G$13,1,0)</f>
        <v>1</v>
      </c>
      <c r="AO3546" s="101">
        <f>IF(R3546&lt;Variables!$G$12,0,1)</f>
        <v>0</v>
      </c>
      <c r="AP3546" s="86">
        <f t="shared" si="447"/>
        <v>1</v>
      </c>
      <c r="AR3546">
        <v>0</v>
      </c>
      <c r="AS3546">
        <v>0</v>
      </c>
      <c r="AT3546">
        <v>1</v>
      </c>
      <c r="AU3546">
        <v>0</v>
      </c>
      <c r="BA3546">
        <v>-2.25</v>
      </c>
    </row>
    <row r="3547" spans="3:53" ht="12.75" x14ac:dyDescent="0.2">
      <c r="C3547" t="s">
        <v>814</v>
      </c>
      <c r="D3547" t="s">
        <v>186</v>
      </c>
      <c r="E3547">
        <v>27.17</v>
      </c>
      <c r="F3547">
        <v>7.48</v>
      </c>
      <c r="G3547">
        <v>3.4</v>
      </c>
      <c r="H3547">
        <v>3480</v>
      </c>
      <c r="I3547">
        <v>0.47399999999999998</v>
      </c>
      <c r="J3547" t="s">
        <v>78</v>
      </c>
      <c r="K3547">
        <v>75.84</v>
      </c>
      <c r="L3547">
        <v>25.964915000000001</v>
      </c>
      <c r="M3547">
        <v>3.5435702369909561</v>
      </c>
      <c r="N3547">
        <v>25.717080487804878</v>
      </c>
      <c r="O3547">
        <v>4.5414156274424471</v>
      </c>
      <c r="P3547">
        <v>3510000</v>
      </c>
      <c r="Q3547">
        <v>9062000</v>
      </c>
      <c r="R3547">
        <v>0.39</v>
      </c>
      <c r="S3547">
        <v>25.742999999999999</v>
      </c>
      <c r="T3547">
        <v>7.1920000000000002</v>
      </c>
      <c r="U3547">
        <v>15.43</v>
      </c>
      <c r="V3547">
        <f t="shared" si="449"/>
        <v>2.2781273848181671</v>
      </c>
      <c r="AC3547">
        <v>28.38</v>
      </c>
      <c r="AD3547">
        <v>26.41</v>
      </c>
      <c r="AH3547" s="85">
        <f>IF(AND(M3547&lt;Variables!$G$6,M3547&gt;Variables!$G$5),0,1)</f>
        <v>1</v>
      </c>
      <c r="AI3547" s="85">
        <f t="shared" si="448"/>
        <v>0</v>
      </c>
      <c r="AJ3547" s="85">
        <f>IF(I3547&gt;Variables!$G$7,0,1)</f>
        <v>0</v>
      </c>
      <c r="AK3547" s="85">
        <f>IF(F3547&gt;Variables!$G$8,0,1)</f>
        <v>1</v>
      </c>
      <c r="AL3547" s="85">
        <f>IF(G3547&gt;Variables!$G$9,0,1)</f>
        <v>1</v>
      </c>
      <c r="AM3547" s="85">
        <f>IF(AND(K3547&gt;Variables!$G$10,K3547&lt;Variables!$G$11),0,1)</f>
        <v>1</v>
      </c>
      <c r="AN3547" s="103">
        <f>IF(H3547&lt;Variables!$G$13,1,0)</f>
        <v>0</v>
      </c>
      <c r="AO3547" s="101">
        <f>IF(R3547&lt;Variables!$G$12,0,1)</f>
        <v>0</v>
      </c>
      <c r="AP3547" s="86">
        <f t="shared" si="447"/>
        <v>1</v>
      </c>
      <c r="AR3547">
        <v>0</v>
      </c>
      <c r="AS3547">
        <v>0</v>
      </c>
      <c r="AT3547">
        <v>1</v>
      </c>
      <c r="AU3547">
        <v>0</v>
      </c>
      <c r="BA3547">
        <v>-2.25</v>
      </c>
    </row>
    <row r="3548" spans="3:53" ht="12.75" x14ac:dyDescent="0.2">
      <c r="C3548" t="s">
        <v>814</v>
      </c>
      <c r="D3548" t="s">
        <v>584</v>
      </c>
      <c r="E3548">
        <v>23.97</v>
      </c>
      <c r="F3548">
        <v>8.41</v>
      </c>
      <c r="G3548">
        <v>5.95</v>
      </c>
      <c r="H3548">
        <v>12890</v>
      </c>
      <c r="I3548">
        <v>0.34699999999999998</v>
      </c>
      <c r="J3548" t="s">
        <v>78</v>
      </c>
      <c r="K3548">
        <v>63.82</v>
      </c>
      <c r="L3548">
        <v>23.877109999999998</v>
      </c>
      <c r="M3548">
        <v>0.24244977721340841</v>
      </c>
      <c r="N3548">
        <v>23.51229268292683</v>
      </c>
      <c r="O3548">
        <v>1.7978141169538771</v>
      </c>
      <c r="P3548">
        <v>129144</v>
      </c>
      <c r="Q3548">
        <v>1407000</v>
      </c>
      <c r="R3548">
        <v>0.09</v>
      </c>
      <c r="S3548">
        <v>25.742999999999999</v>
      </c>
      <c r="T3548">
        <v>7.1920000000000002</v>
      </c>
      <c r="U3548">
        <v>15.43</v>
      </c>
      <c r="V3548">
        <f t="shared" si="449"/>
        <v>2.4941948114923451</v>
      </c>
      <c r="AC3548">
        <v>26</v>
      </c>
      <c r="AD3548">
        <v>23.86</v>
      </c>
      <c r="AH3548" s="85">
        <f>IF(AND(M3548&lt;Variables!$G$6,M3548&gt;Variables!$G$5),0,1)</f>
        <v>1</v>
      </c>
      <c r="AI3548" s="85">
        <f t="shared" si="448"/>
        <v>0</v>
      </c>
      <c r="AJ3548" s="85">
        <f>IF(I3548&gt;Variables!$G$7,0,1)</f>
        <v>0</v>
      </c>
      <c r="AK3548" s="85">
        <f>IF(F3548&gt;Variables!$G$8,0,1)</f>
        <v>1</v>
      </c>
      <c r="AL3548" s="85">
        <f>IF(G3548&gt;Variables!$G$9,0,1)</f>
        <v>1</v>
      </c>
      <c r="AM3548" s="85">
        <f>IF(AND(K3548&gt;Variables!$G$10,K3548&lt;Variables!$G$11),0,1)</f>
        <v>0</v>
      </c>
      <c r="AN3548" s="103">
        <f>IF(H3548&lt;Variables!$G$13,1,0)</f>
        <v>0</v>
      </c>
      <c r="AO3548" s="101">
        <f>IF(R3548&lt;Variables!$G$12,0,1)</f>
        <v>0</v>
      </c>
      <c r="AP3548" s="86">
        <f t="shared" si="447"/>
        <v>1</v>
      </c>
      <c r="AR3548">
        <v>1</v>
      </c>
      <c r="AS3548">
        <v>0</v>
      </c>
      <c r="AT3548">
        <v>0</v>
      </c>
      <c r="AU3548">
        <v>0</v>
      </c>
      <c r="BA3548">
        <v>2</v>
      </c>
    </row>
    <row r="3549" spans="3:53" ht="12.75" x14ac:dyDescent="0.2">
      <c r="C3549" t="s">
        <v>814</v>
      </c>
      <c r="D3549" t="s">
        <v>806</v>
      </c>
      <c r="E3549">
        <v>78.7</v>
      </c>
      <c r="F3549">
        <v>10.31</v>
      </c>
      <c r="G3549">
        <v>1.27</v>
      </c>
      <c r="H3549">
        <v>3860</v>
      </c>
      <c r="I3549">
        <v>-0.36199999999999999</v>
      </c>
      <c r="J3549" t="s">
        <v>78</v>
      </c>
      <c r="K3549">
        <v>60.59</v>
      </c>
      <c r="L3549">
        <v>79.094999999999999</v>
      </c>
      <c r="M3549">
        <v>-1.2643024211397831E-2</v>
      </c>
      <c r="N3549">
        <v>78.511560975609754</v>
      </c>
      <c r="O3549">
        <v>0.73038800561917638</v>
      </c>
      <c r="P3549">
        <v>994315</v>
      </c>
      <c r="Q3549">
        <v>452001</v>
      </c>
      <c r="R3549">
        <v>2.2000000000000002</v>
      </c>
      <c r="S3549">
        <v>25.742999999999999</v>
      </c>
      <c r="T3549">
        <v>7.1920000000000002</v>
      </c>
      <c r="U3549">
        <v>15.43</v>
      </c>
      <c r="V3549">
        <f t="shared" si="449"/>
        <v>2.4774277918705359</v>
      </c>
      <c r="AC3549">
        <v>80.13</v>
      </c>
      <c r="AD3549">
        <v>78.209999999999994</v>
      </c>
      <c r="AH3549" s="85">
        <f>IF(AND(M3549&lt;Variables!$G$6,M3549&gt;Variables!$G$5),0,1)</f>
        <v>1</v>
      </c>
      <c r="AI3549" s="85">
        <f t="shared" si="448"/>
        <v>0</v>
      </c>
      <c r="AJ3549" s="85">
        <f>IF(I3549&gt;Variables!$G$7,0,1)</f>
        <v>1</v>
      </c>
      <c r="AK3549" s="85">
        <f>IF(F3549&gt;Variables!$G$8,0,1)</f>
        <v>0</v>
      </c>
      <c r="AL3549" s="85">
        <f>IF(G3549&gt;Variables!$G$9,0,1)</f>
        <v>1</v>
      </c>
      <c r="AM3549" s="85">
        <f>IF(AND(K3549&gt;Variables!$G$10,K3549&lt;Variables!$G$11),0,1)</f>
        <v>0</v>
      </c>
      <c r="AN3549" s="103">
        <f>IF(H3549&lt;Variables!$G$13,1,0)</f>
        <v>0</v>
      </c>
      <c r="AO3549" s="101">
        <f>IF(R3549&lt;Variables!$G$12,0,1)</f>
        <v>1</v>
      </c>
      <c r="AP3549" s="86">
        <f t="shared" si="447"/>
        <v>1</v>
      </c>
      <c r="AR3549">
        <v>0</v>
      </c>
      <c r="AS3549">
        <v>1</v>
      </c>
      <c r="AT3549">
        <v>0</v>
      </c>
      <c r="AU3549">
        <v>0</v>
      </c>
      <c r="BA3549">
        <v>0.33</v>
      </c>
    </row>
    <row r="3550" spans="3:53" ht="12.75" x14ac:dyDescent="0.2">
      <c r="C3550" t="s">
        <v>814</v>
      </c>
      <c r="D3550" t="s">
        <v>807</v>
      </c>
      <c r="E3550">
        <v>40.590000000000003</v>
      </c>
      <c r="F3550">
        <v>10.6</v>
      </c>
      <c r="G3550">
        <v>0.91</v>
      </c>
      <c r="H3550">
        <v>6020</v>
      </c>
      <c r="I3550">
        <v>11.339</v>
      </c>
      <c r="J3550" t="s">
        <v>78</v>
      </c>
      <c r="K3550">
        <v>78.37</v>
      </c>
      <c r="L3550">
        <v>40.086200000000012</v>
      </c>
      <c r="M3550">
        <v>1.499269075143046</v>
      </c>
      <c r="N3550">
        <v>40.012239024390247</v>
      </c>
      <c r="O3550">
        <v>1.6868862929622961</v>
      </c>
      <c r="P3550">
        <v>1564000</v>
      </c>
      <c r="Q3550">
        <v>1252000</v>
      </c>
      <c r="R3550">
        <v>1.25</v>
      </c>
      <c r="S3550">
        <v>25.742999999999999</v>
      </c>
      <c r="T3550">
        <v>7.1920000000000002</v>
      </c>
      <c r="U3550">
        <v>15.43</v>
      </c>
      <c r="V3550">
        <f t="shared" si="449"/>
        <v>2.4990932505909784</v>
      </c>
      <c r="AC3550">
        <v>41.37</v>
      </c>
      <c r="AD3550">
        <v>38.01</v>
      </c>
      <c r="AH3550" s="85">
        <f>IF(AND(M3550&lt;Variables!$G$6,M3550&gt;Variables!$G$5),0,1)</f>
        <v>1</v>
      </c>
      <c r="AI3550" s="85">
        <f t="shared" si="448"/>
        <v>0</v>
      </c>
      <c r="AJ3550" s="85">
        <f>IF(I3550&gt;Variables!$G$7,0,1)</f>
        <v>0</v>
      </c>
      <c r="AK3550" s="85">
        <f>IF(F3550&gt;Variables!$G$8,0,1)</f>
        <v>0</v>
      </c>
      <c r="AL3550" s="85">
        <f>IF(G3550&gt;Variables!$G$9,0,1)</f>
        <v>1</v>
      </c>
      <c r="AM3550" s="85">
        <f>IF(AND(K3550&gt;Variables!$G$10,K3550&lt;Variables!$G$11),0,1)</f>
        <v>1</v>
      </c>
      <c r="AN3550" s="103">
        <f>IF(H3550&lt;Variables!$G$13,1,0)</f>
        <v>0</v>
      </c>
      <c r="AO3550" s="101">
        <f>IF(R3550&lt;Variables!$G$12,0,1)</f>
        <v>0</v>
      </c>
      <c r="AP3550" s="86">
        <f t="shared" si="447"/>
        <v>1</v>
      </c>
      <c r="AR3550">
        <v>0</v>
      </c>
      <c r="AS3550">
        <v>0</v>
      </c>
      <c r="AT3550">
        <v>1</v>
      </c>
      <c r="AU3550">
        <v>0</v>
      </c>
      <c r="BA3550">
        <v>-2.25</v>
      </c>
    </row>
    <row r="3551" spans="3:53" ht="12.75" x14ac:dyDescent="0.2">
      <c r="C3551" t="s">
        <v>814</v>
      </c>
      <c r="D3551" t="s">
        <v>805</v>
      </c>
      <c r="E3551">
        <v>45.89</v>
      </c>
      <c r="F3551">
        <v>11.6</v>
      </c>
      <c r="G3551">
        <v>1.23</v>
      </c>
      <c r="H3551">
        <v>9400</v>
      </c>
      <c r="I3551">
        <v>114.71</v>
      </c>
      <c r="J3551" t="s">
        <v>78</v>
      </c>
      <c r="K3551">
        <v>64.19</v>
      </c>
      <c r="L3551">
        <v>45.886500000000012</v>
      </c>
      <c r="M3551">
        <v>0.1819707321325307</v>
      </c>
      <c r="N3551">
        <v>45.630363414634147</v>
      </c>
      <c r="O3551">
        <v>0.74432145604373423</v>
      </c>
      <c r="P3551">
        <v>2815000</v>
      </c>
      <c r="Q3551">
        <v>1695000</v>
      </c>
      <c r="R3551">
        <v>1.66</v>
      </c>
      <c r="S3551">
        <v>25.742999999999999</v>
      </c>
      <c r="T3551">
        <v>7.1920000000000002</v>
      </c>
      <c r="U3551">
        <v>15.43</v>
      </c>
      <c r="V3551">
        <f t="shared" si="449"/>
        <v>2.5018198693428362</v>
      </c>
      <c r="AC3551">
        <v>46.46</v>
      </c>
      <c r="AD3551">
        <v>44.82</v>
      </c>
      <c r="AH3551" s="85">
        <f>IF(AND(M3551&lt;Variables!$G$6,M3551&gt;Variables!$G$5),0,1)</f>
        <v>1</v>
      </c>
      <c r="AI3551" s="85">
        <f t="shared" si="448"/>
        <v>0</v>
      </c>
      <c r="AJ3551" s="85">
        <f>IF(I3551&gt;Variables!$G$7,0,1)</f>
        <v>0</v>
      </c>
      <c r="AK3551" s="85">
        <f>IF(F3551&gt;Variables!$G$8,0,1)</f>
        <v>0</v>
      </c>
      <c r="AL3551" s="85">
        <f>IF(G3551&gt;Variables!$G$9,0,1)</f>
        <v>1</v>
      </c>
      <c r="AM3551" s="85">
        <f>IF(AND(K3551&gt;Variables!$G$10,K3551&lt;Variables!$G$11),0,1)</f>
        <v>0</v>
      </c>
      <c r="AN3551" s="103">
        <f>IF(H3551&lt;Variables!$G$13,1,0)</f>
        <v>0</v>
      </c>
      <c r="AO3551" s="101">
        <f>IF(R3551&lt;Variables!$G$12,0,1)</f>
        <v>0</v>
      </c>
      <c r="AP3551" s="86">
        <f t="shared" si="447"/>
        <v>1</v>
      </c>
      <c r="AR3551">
        <v>0</v>
      </c>
      <c r="AS3551">
        <v>0</v>
      </c>
      <c r="AT3551">
        <v>0</v>
      </c>
      <c r="AU3551">
        <v>1</v>
      </c>
      <c r="BA3551">
        <v>-1.41</v>
      </c>
    </row>
    <row r="3552" spans="3:53" ht="12.75" x14ac:dyDescent="0.2">
      <c r="C3552" t="s">
        <v>814</v>
      </c>
      <c r="D3552" t="s">
        <v>697</v>
      </c>
      <c r="E3552">
        <v>4.99</v>
      </c>
      <c r="F3552">
        <v>8.85</v>
      </c>
      <c r="G3552">
        <v>22.6</v>
      </c>
      <c r="H3552">
        <v>-99999</v>
      </c>
      <c r="I3552">
        <v>-15.295999999999999</v>
      </c>
      <c r="J3552" t="s">
        <v>76</v>
      </c>
      <c r="K3552">
        <v>70.459999999999994</v>
      </c>
      <c r="L3552">
        <v>4.6789166666666659</v>
      </c>
      <c r="M3552">
        <v>6.6486188042103977</v>
      </c>
      <c r="N3552">
        <v>4.488868421052632</v>
      </c>
      <c r="O3552">
        <v>11.163873206821551</v>
      </c>
      <c r="P3552">
        <v>50467</v>
      </c>
      <c r="Q3552">
        <v>58657</v>
      </c>
      <c r="R3552">
        <v>0.86</v>
      </c>
      <c r="S3552">
        <v>25.742999999999999</v>
      </c>
      <c r="T3552">
        <v>7.1920000000000002</v>
      </c>
      <c r="U3552">
        <v>15.43</v>
      </c>
      <c r="V3552">
        <f t="shared" si="449"/>
        <v>2.0132447318503202</v>
      </c>
      <c r="AC3552">
        <v>8.4</v>
      </c>
      <c r="AD3552">
        <v>4.3</v>
      </c>
      <c r="AH3552" s="85">
        <f>IF(AND(M3552&lt;Variables!$G$6,M3552&gt;Variables!$G$5),0,1)</f>
        <v>1</v>
      </c>
      <c r="AI3552" s="85">
        <f t="shared" si="448"/>
        <v>0</v>
      </c>
      <c r="AJ3552" s="85">
        <f>IF(I3552&gt;Variables!$G$7,0,1)</f>
        <v>1</v>
      </c>
      <c r="AK3552" s="85">
        <f>IF(F3552&gt;Variables!$G$8,0,1)</f>
        <v>1</v>
      </c>
      <c r="AL3552" s="85">
        <f>IF(G3552&gt;Variables!$G$9,0,1)</f>
        <v>0</v>
      </c>
      <c r="AM3552" s="85">
        <f>IF(AND(K3552&gt;Variables!$G$10,K3552&lt;Variables!$G$11),0,1)</f>
        <v>0</v>
      </c>
      <c r="AN3552" s="103">
        <f>IF(H3552&lt;Variables!$G$13,1,0)</f>
        <v>1</v>
      </c>
      <c r="AO3552" s="101">
        <f>IF(R3552&lt;Variables!$G$12,0,1)</f>
        <v>0</v>
      </c>
      <c r="AP3552" s="86">
        <f t="shared" si="447"/>
        <v>0</v>
      </c>
      <c r="AR3552">
        <v>0</v>
      </c>
      <c r="AS3552">
        <v>0</v>
      </c>
      <c r="AT3552">
        <v>1</v>
      </c>
      <c r="AU3552">
        <v>0</v>
      </c>
      <c r="BA3552">
        <v>-2.25</v>
      </c>
    </row>
    <row r="3553" spans="3:53" ht="12.75" x14ac:dyDescent="0.2">
      <c r="C3553" t="s">
        <v>814</v>
      </c>
      <c r="D3553" t="s">
        <v>136</v>
      </c>
      <c r="E3553">
        <v>187.39</v>
      </c>
      <c r="F3553">
        <v>13.39</v>
      </c>
      <c r="G3553">
        <v>11.74</v>
      </c>
      <c r="H3553">
        <v>14270</v>
      </c>
      <c r="I3553">
        <v>262.90800000000002</v>
      </c>
      <c r="J3553" t="s">
        <v>78</v>
      </c>
      <c r="K3553">
        <v>66.27</v>
      </c>
      <c r="L3553">
        <v>181.651995</v>
      </c>
      <c r="M3553">
        <v>2.861518256378079</v>
      </c>
      <c r="N3553">
        <v>177.31963170731709</v>
      </c>
      <c r="O3553">
        <v>5.3746831080800392</v>
      </c>
      <c r="P3553">
        <v>1973000</v>
      </c>
      <c r="Q3553">
        <v>3592000</v>
      </c>
      <c r="R3553">
        <v>0.55000000000000004</v>
      </c>
      <c r="S3553">
        <v>25.742999999999999</v>
      </c>
      <c r="T3553">
        <v>7.1920000000000002</v>
      </c>
      <c r="U3553">
        <v>15.43</v>
      </c>
      <c r="V3553">
        <f t="shared" si="449"/>
        <v>2.3267013922678585</v>
      </c>
      <c r="AC3553">
        <v>189</v>
      </c>
      <c r="AD3553">
        <v>160.11000000000001</v>
      </c>
      <c r="AH3553" s="85">
        <f>IF(AND(M3553&lt;Variables!$G$6,M3553&gt;Variables!$G$5),0,1)</f>
        <v>1</v>
      </c>
      <c r="AI3553" s="85">
        <f t="shared" si="448"/>
        <v>0</v>
      </c>
      <c r="AJ3553" s="85">
        <f>IF(I3553&gt;Variables!$G$7,0,1)</f>
        <v>0</v>
      </c>
      <c r="AK3553" s="85">
        <f>IF(F3553&gt;Variables!$G$8,0,1)</f>
        <v>0</v>
      </c>
      <c r="AL3553" s="85">
        <f>IF(G3553&gt;Variables!$G$9,0,1)</f>
        <v>1</v>
      </c>
      <c r="AM3553" s="85">
        <f>IF(AND(K3553&gt;Variables!$G$10,K3553&lt;Variables!$G$11),0,1)</f>
        <v>0</v>
      </c>
      <c r="AN3553" s="103">
        <f>IF(H3553&lt;Variables!$G$13,1,0)</f>
        <v>0</v>
      </c>
      <c r="AO3553" s="101">
        <f>IF(R3553&lt;Variables!$G$12,0,1)</f>
        <v>0</v>
      </c>
      <c r="AP3553" s="86">
        <f t="shared" si="447"/>
        <v>1</v>
      </c>
      <c r="AR3553">
        <v>0</v>
      </c>
      <c r="AS3553">
        <v>0</v>
      </c>
      <c r="AT3553">
        <v>1</v>
      </c>
      <c r="AU3553">
        <v>0</v>
      </c>
      <c r="BA3553">
        <v>-2.25</v>
      </c>
    </row>
    <row r="3554" spans="3:53" ht="12.75" x14ac:dyDescent="0.2">
      <c r="C3554" t="s">
        <v>814</v>
      </c>
      <c r="D3554" t="s">
        <v>802</v>
      </c>
      <c r="E3554">
        <v>222.11</v>
      </c>
      <c r="F3554">
        <v>13.89</v>
      </c>
      <c r="G3554">
        <v>5.76</v>
      </c>
      <c r="H3554">
        <v>37470</v>
      </c>
      <c r="I3554">
        <v>-2.9750000000000001</v>
      </c>
      <c r="J3554" t="s">
        <v>78</v>
      </c>
      <c r="K3554">
        <v>68.14</v>
      </c>
      <c r="L3554">
        <v>221.24561499999999</v>
      </c>
      <c r="M3554">
        <v>0.35679125211137408</v>
      </c>
      <c r="N3554">
        <v>219.0131512195122</v>
      </c>
      <c r="O3554">
        <v>1.3797567697014861</v>
      </c>
      <c r="P3554">
        <v>4987000</v>
      </c>
      <c r="Q3554">
        <v>2782000</v>
      </c>
      <c r="R3554">
        <v>1.79</v>
      </c>
      <c r="S3554">
        <v>25.742999999999999</v>
      </c>
      <c r="T3554">
        <v>7.1920000000000002</v>
      </c>
      <c r="U3554">
        <v>15.43</v>
      </c>
      <c r="V3554">
        <f t="shared" si="449"/>
        <v>2.5269621331562928</v>
      </c>
      <c r="AC3554">
        <v>234.89</v>
      </c>
      <c r="AD3554">
        <v>220.5</v>
      </c>
      <c r="AH3554" s="85">
        <f>IF(AND(M3554&lt;Variables!$G$6,M3554&gt;Variables!$G$5),0,1)</f>
        <v>1</v>
      </c>
      <c r="AI3554" s="85">
        <f t="shared" si="448"/>
        <v>0</v>
      </c>
      <c r="AJ3554" s="85">
        <f>IF(I3554&gt;Variables!$G$7,0,1)</f>
        <v>1</v>
      </c>
      <c r="AK3554" s="85">
        <f>IF(F3554&gt;Variables!$G$8,0,1)</f>
        <v>0</v>
      </c>
      <c r="AL3554" s="85">
        <f>IF(G3554&gt;Variables!$G$9,0,1)</f>
        <v>1</v>
      </c>
      <c r="AM3554" s="85">
        <f>IF(AND(K3554&gt;Variables!$G$10,K3554&lt;Variables!$G$11),0,1)</f>
        <v>0</v>
      </c>
      <c r="AN3554" s="103">
        <f>IF(H3554&lt;Variables!$G$13,1,0)</f>
        <v>0</v>
      </c>
      <c r="AO3554" s="101">
        <f>IF(R3554&lt;Variables!$G$12,0,1)</f>
        <v>0</v>
      </c>
      <c r="AP3554" s="86">
        <f t="shared" si="447"/>
        <v>1</v>
      </c>
      <c r="AR3554">
        <v>1</v>
      </c>
      <c r="AS3554">
        <v>0</v>
      </c>
      <c r="AT3554">
        <v>0</v>
      </c>
      <c r="AU3554">
        <v>0</v>
      </c>
      <c r="BA3554">
        <v>1.1100000000000001</v>
      </c>
    </row>
    <row r="3555" spans="3:53" ht="12.75" x14ac:dyDescent="0.2">
      <c r="C3555" t="s">
        <v>814</v>
      </c>
      <c r="D3555" t="s">
        <v>131</v>
      </c>
      <c r="E3555">
        <v>34.96</v>
      </c>
      <c r="F3555">
        <v>11.66</v>
      </c>
      <c r="G3555">
        <v>8.52</v>
      </c>
      <c r="H3555">
        <v>5010</v>
      </c>
      <c r="I3555">
        <v>2.3E-2</v>
      </c>
      <c r="J3555" t="s">
        <v>78</v>
      </c>
      <c r="K3555">
        <v>76.14</v>
      </c>
      <c r="L3555">
        <v>34.23845</v>
      </c>
      <c r="M3555">
        <v>1.825287067609656</v>
      </c>
      <c r="N3555">
        <v>33.633443902439033</v>
      </c>
      <c r="O3555">
        <v>3.6569436693094</v>
      </c>
      <c r="P3555">
        <v>1207000</v>
      </c>
      <c r="Q3555">
        <v>2889000</v>
      </c>
      <c r="R3555">
        <v>0.42</v>
      </c>
      <c r="S3555">
        <v>25.742999999999999</v>
      </c>
      <c r="T3555">
        <v>7.1920000000000002</v>
      </c>
      <c r="U3555">
        <v>15.43</v>
      </c>
      <c r="V3555">
        <f t="shared" si="449"/>
        <v>2.4525577808422989</v>
      </c>
      <c r="AC3555">
        <v>36.79</v>
      </c>
      <c r="AD3555">
        <v>34.71</v>
      </c>
      <c r="AH3555" s="85">
        <f>IF(AND(M3555&lt;Variables!$G$6,M3555&gt;Variables!$G$5),0,1)</f>
        <v>1</v>
      </c>
      <c r="AI3555" s="85">
        <f t="shared" si="448"/>
        <v>0</v>
      </c>
      <c r="AJ3555" s="85">
        <f>IF(I3555&gt;Variables!$G$7,0,1)</f>
        <v>0</v>
      </c>
      <c r="AK3555" s="85">
        <f>IF(F3555&gt;Variables!$G$8,0,1)</f>
        <v>0</v>
      </c>
      <c r="AL3555" s="85">
        <f>IF(G3555&gt;Variables!$G$9,0,1)</f>
        <v>1</v>
      </c>
      <c r="AM3555" s="85">
        <f>IF(AND(K3555&gt;Variables!$G$10,K3555&lt;Variables!$G$11),0,1)</f>
        <v>1</v>
      </c>
      <c r="AN3555" s="103">
        <f>IF(H3555&lt;Variables!$G$13,1,0)</f>
        <v>0</v>
      </c>
      <c r="AO3555" s="101">
        <f>IF(R3555&lt;Variables!$G$12,0,1)</f>
        <v>0</v>
      </c>
      <c r="AP3555" s="86">
        <f t="shared" si="447"/>
        <v>1</v>
      </c>
      <c r="AR3555">
        <v>1</v>
      </c>
      <c r="AS3555">
        <v>0</v>
      </c>
      <c r="AT3555">
        <v>0</v>
      </c>
      <c r="AU3555">
        <v>0</v>
      </c>
      <c r="BA3555">
        <v>2</v>
      </c>
    </row>
    <row r="3556" spans="3:53" ht="12.75" x14ac:dyDescent="0.2">
      <c r="C3556" t="s">
        <v>814</v>
      </c>
      <c r="D3556" t="s">
        <v>800</v>
      </c>
      <c r="E3556">
        <v>12.86</v>
      </c>
      <c r="F3556">
        <v>17.82</v>
      </c>
      <c r="G3556">
        <v>-2.06</v>
      </c>
      <c r="H3556">
        <v>185</v>
      </c>
      <c r="I3556">
        <v>-92.203999999999994</v>
      </c>
      <c r="J3556" t="s">
        <v>78</v>
      </c>
      <c r="K3556">
        <v>43.44</v>
      </c>
      <c r="L3556">
        <v>13.084860000000001</v>
      </c>
      <c r="M3556">
        <v>-1.9477472437611161</v>
      </c>
      <c r="N3556">
        <v>13.478890243902439</v>
      </c>
      <c r="O3556">
        <v>-4.8141221729732528</v>
      </c>
      <c r="P3556">
        <v>11610000</v>
      </c>
      <c r="Q3556">
        <v>1180000</v>
      </c>
      <c r="R3556">
        <v>9.84</v>
      </c>
      <c r="S3556">
        <v>25.742999999999999</v>
      </c>
      <c r="T3556">
        <v>7.1920000000000002</v>
      </c>
      <c r="U3556">
        <v>15.43</v>
      </c>
      <c r="V3556">
        <f t="shared" si="449"/>
        <v>2.3127792114355059</v>
      </c>
      <c r="AC3556">
        <v>16.25</v>
      </c>
      <c r="AD3556">
        <v>12.4</v>
      </c>
      <c r="AH3556" s="85">
        <f>IF(AND(M3556&lt;Variables!$G$6,M3556&gt;Variables!$G$5),0,1)</f>
        <v>1</v>
      </c>
      <c r="AI3556" s="85">
        <f t="shared" si="448"/>
        <v>1</v>
      </c>
      <c r="AJ3556" s="85">
        <f>IF(I3556&gt;Variables!$G$7,0,1)</f>
        <v>1</v>
      </c>
      <c r="AK3556" s="85">
        <f>IF(F3556&gt;Variables!$G$8,0,1)</f>
        <v>0</v>
      </c>
      <c r="AL3556" s="85">
        <f>IF(G3556&gt;Variables!$G$9,0,1)</f>
        <v>1</v>
      </c>
      <c r="AM3556" s="85">
        <f>IF(AND(K3556&gt;Variables!$G$10,K3556&lt;Variables!$G$11),0,1)</f>
        <v>1</v>
      </c>
      <c r="AN3556" s="103">
        <f>IF(H3556&lt;Variables!$G$13,1,0)</f>
        <v>1</v>
      </c>
      <c r="AO3556" s="101">
        <f>IF(R3556&lt;Variables!$G$12,0,1)</f>
        <v>1</v>
      </c>
      <c r="AP3556" s="86">
        <f t="shared" si="447"/>
        <v>1</v>
      </c>
      <c r="AR3556">
        <v>0</v>
      </c>
      <c r="AS3556">
        <v>0</v>
      </c>
      <c r="AT3556">
        <v>1</v>
      </c>
      <c r="AU3556">
        <v>0</v>
      </c>
      <c r="BA3556">
        <v>-2.25</v>
      </c>
    </row>
    <row r="3557" spans="3:53" ht="12.75" x14ac:dyDescent="0.2">
      <c r="C3557" t="s">
        <v>814</v>
      </c>
      <c r="D3557" t="s">
        <v>801</v>
      </c>
      <c r="E3557">
        <v>35.159999999999997</v>
      </c>
      <c r="F3557">
        <v>18.149999999999999</v>
      </c>
      <c r="G3557">
        <v>-6.45</v>
      </c>
      <c r="H3557">
        <v>1310</v>
      </c>
      <c r="I3557">
        <v>-67.945999999999998</v>
      </c>
      <c r="J3557" t="s">
        <v>78</v>
      </c>
      <c r="K3557">
        <v>56.33</v>
      </c>
      <c r="L3557">
        <v>35.115478947368423</v>
      </c>
      <c r="M3557">
        <v>0.1410234293139099</v>
      </c>
      <c r="N3557">
        <v>35.539002500000002</v>
      </c>
      <c r="O3557">
        <v>-1.0523719679526631</v>
      </c>
      <c r="P3557">
        <v>459810</v>
      </c>
      <c r="Q3557">
        <v>188950</v>
      </c>
      <c r="R3557">
        <v>2.4300000000000002</v>
      </c>
      <c r="S3557">
        <v>25.742999999999999</v>
      </c>
      <c r="T3557">
        <v>7.1920000000000002</v>
      </c>
      <c r="U3557">
        <v>15.43</v>
      </c>
      <c r="V3557">
        <f t="shared" si="449"/>
        <v>2.4263341358856136</v>
      </c>
      <c r="AC3557">
        <v>36.340000000000003</v>
      </c>
      <c r="AD3557">
        <v>31.77</v>
      </c>
      <c r="AH3557" s="85">
        <f>IF(AND(M3557&lt;Variables!$G$6,M3557&gt;Variables!$G$5),0,1)</f>
        <v>1</v>
      </c>
      <c r="AI3557" s="85">
        <f t="shared" si="448"/>
        <v>1</v>
      </c>
      <c r="AJ3557" s="85">
        <f>IF(I3557&gt;Variables!$G$7,0,1)</f>
        <v>1</v>
      </c>
      <c r="AK3557" s="85">
        <f>IF(F3557&gt;Variables!$G$8,0,1)</f>
        <v>0</v>
      </c>
      <c r="AL3557" s="85">
        <f>IF(G3557&gt;Variables!$G$9,0,1)</f>
        <v>1</v>
      </c>
      <c r="AM3557" s="85">
        <f>IF(AND(K3557&gt;Variables!$G$10,K3557&lt;Variables!$G$11),0,1)</f>
        <v>0</v>
      </c>
      <c r="AN3557" s="103">
        <f>IF(H3557&lt;Variables!$G$13,1,0)</f>
        <v>1</v>
      </c>
      <c r="AO3557" s="101">
        <f>IF(R3557&lt;Variables!$G$12,0,1)</f>
        <v>1</v>
      </c>
      <c r="AP3557" s="86">
        <f t="shared" si="447"/>
        <v>1</v>
      </c>
      <c r="AR3557">
        <v>1</v>
      </c>
      <c r="AS3557">
        <v>0</v>
      </c>
      <c r="AT3557">
        <v>0</v>
      </c>
      <c r="AU3557">
        <v>0</v>
      </c>
      <c r="BA3557">
        <v>2</v>
      </c>
    </row>
    <row r="3558" spans="3:53" ht="12.75" x14ac:dyDescent="0.2">
      <c r="C3558" t="s">
        <v>814</v>
      </c>
      <c r="D3558" t="s">
        <v>185</v>
      </c>
      <c r="E3558">
        <v>9.3699999999999992</v>
      </c>
      <c r="F3558">
        <v>26.36</v>
      </c>
      <c r="G3558">
        <v>15.35</v>
      </c>
      <c r="H3558">
        <v>40.380000000000003</v>
      </c>
      <c r="I3558">
        <v>40.6</v>
      </c>
      <c r="J3558" t="s">
        <v>78</v>
      </c>
      <c r="K3558">
        <v>57.83</v>
      </c>
      <c r="L3558">
        <v>9.4348099999999988</v>
      </c>
      <c r="M3558">
        <v>0.58496143536543299</v>
      </c>
      <c r="N3558">
        <v>9.0018609756097554</v>
      </c>
      <c r="O3558">
        <v>5.4226456697436376</v>
      </c>
      <c r="P3558">
        <v>10060000</v>
      </c>
      <c r="Q3558">
        <v>11900000</v>
      </c>
      <c r="R3558">
        <v>0.85</v>
      </c>
      <c r="S3558">
        <v>25.742999999999999</v>
      </c>
      <c r="T3558">
        <v>7.1920000000000002</v>
      </c>
      <c r="U3558">
        <v>15.43</v>
      </c>
      <c r="V3558">
        <f t="shared" si="449"/>
        <v>2.4196820463441227</v>
      </c>
      <c r="AC3558">
        <v>10.75</v>
      </c>
      <c r="AD3558">
        <v>8.36</v>
      </c>
      <c r="AH3558" s="85">
        <f>IF(AND(M3558&lt;Variables!$G$6,M3558&gt;Variables!$G$5),0,1)</f>
        <v>1</v>
      </c>
      <c r="AI3558" s="85">
        <f t="shared" si="448"/>
        <v>0</v>
      </c>
      <c r="AJ3558" s="85">
        <f>IF(I3558&gt;Variables!$G$7,0,1)</f>
        <v>0</v>
      </c>
      <c r="AK3558" s="85">
        <f>IF(F3558&gt;Variables!$G$8,0,1)</f>
        <v>0</v>
      </c>
      <c r="AL3558" s="85">
        <f>IF(G3558&gt;Variables!$G$9,0,1)</f>
        <v>0</v>
      </c>
      <c r="AM3558" s="85">
        <f>IF(AND(K3558&gt;Variables!$G$10,K3558&lt;Variables!$G$11),0,1)</f>
        <v>0</v>
      </c>
      <c r="AN3558" s="103">
        <f>IF(H3558&lt;Variables!$G$13,1,0)</f>
        <v>1</v>
      </c>
      <c r="AO3558" s="101">
        <f>IF(R3558&lt;Variables!$G$12,0,1)</f>
        <v>0</v>
      </c>
      <c r="AP3558" s="86">
        <f t="shared" si="447"/>
        <v>1</v>
      </c>
      <c r="AR3558">
        <v>0</v>
      </c>
      <c r="AS3558">
        <v>0</v>
      </c>
      <c r="AT3558">
        <v>1</v>
      </c>
      <c r="AU3558">
        <v>0</v>
      </c>
      <c r="BA3558">
        <v>-2.25</v>
      </c>
    </row>
    <row r="3559" spans="3:53" ht="12.75" x14ac:dyDescent="0.2">
      <c r="C3559" t="s">
        <v>814</v>
      </c>
      <c r="D3559" t="s">
        <v>799</v>
      </c>
      <c r="E3559">
        <v>2.58</v>
      </c>
      <c r="F3559">
        <v>26.59</v>
      </c>
      <c r="G3559">
        <v>-4.82</v>
      </c>
      <c r="H3559">
        <v>881.81</v>
      </c>
      <c r="I3559">
        <v>-52.725000000000001</v>
      </c>
      <c r="J3559" t="s">
        <v>78</v>
      </c>
      <c r="K3559">
        <v>46.66</v>
      </c>
      <c r="L3559">
        <v>2.6111800000000001</v>
      </c>
      <c r="M3559">
        <v>-1.944714650081574</v>
      </c>
      <c r="N3559">
        <v>2.6234658536585371</v>
      </c>
      <c r="O3559">
        <v>-2.4039136461634749</v>
      </c>
      <c r="P3559">
        <v>43240000</v>
      </c>
      <c r="Q3559">
        <v>13330000</v>
      </c>
      <c r="R3559">
        <v>3.24</v>
      </c>
      <c r="S3559">
        <v>25.742999999999999</v>
      </c>
      <c r="T3559">
        <v>7.1920000000000002</v>
      </c>
      <c r="U3559">
        <v>15.43</v>
      </c>
      <c r="V3559">
        <f t="shared" si="449"/>
        <v>2.3642016189646058</v>
      </c>
      <c r="AC3559">
        <v>3.2</v>
      </c>
      <c r="AD3559">
        <v>2.5550000000000002</v>
      </c>
      <c r="AH3559" s="85">
        <f>IF(AND(M3559&lt;Variables!$G$6,M3559&gt;Variables!$G$5),0,1)</f>
        <v>1</v>
      </c>
      <c r="AI3559" s="85">
        <f t="shared" si="448"/>
        <v>1</v>
      </c>
      <c r="AJ3559" s="85">
        <f>IF(I3559&gt;Variables!$G$7,0,1)</f>
        <v>1</v>
      </c>
      <c r="AK3559" s="85">
        <f>IF(F3559&gt;Variables!$G$8,0,1)</f>
        <v>0</v>
      </c>
      <c r="AL3559" s="85">
        <f>IF(G3559&gt;Variables!$G$9,0,1)</f>
        <v>1</v>
      </c>
      <c r="AM3559" s="85">
        <f>IF(AND(K3559&gt;Variables!$G$10,K3559&lt;Variables!$G$11),0,1)</f>
        <v>1</v>
      </c>
      <c r="AN3559" s="103">
        <f>IF(H3559&lt;Variables!$G$13,1,0)</f>
        <v>1</v>
      </c>
      <c r="AO3559" s="101">
        <f>IF(R3559&lt;Variables!$G$12,0,1)</f>
        <v>1</v>
      </c>
      <c r="AP3559" s="86">
        <f t="shared" si="447"/>
        <v>1</v>
      </c>
      <c r="AR3559">
        <v>1</v>
      </c>
      <c r="AS3559">
        <v>0</v>
      </c>
      <c r="AT3559">
        <v>0</v>
      </c>
      <c r="AU3559">
        <v>0</v>
      </c>
      <c r="BA3559">
        <v>2</v>
      </c>
    </row>
    <row r="3560" spans="3:53" ht="12.75" x14ac:dyDescent="0.2">
      <c r="C3560" t="s">
        <v>814</v>
      </c>
      <c r="D3560" t="s">
        <v>183</v>
      </c>
      <c r="E3560">
        <v>24.53</v>
      </c>
      <c r="F3560">
        <v>70.569999999999993</v>
      </c>
      <c r="G3560">
        <v>30.9</v>
      </c>
      <c r="H3560">
        <v>42.28</v>
      </c>
      <c r="I3560">
        <v>2289.0320000000002</v>
      </c>
      <c r="J3560" t="s">
        <v>78</v>
      </c>
      <c r="K3560">
        <v>55.76</v>
      </c>
      <c r="L3560">
        <v>24.89986</v>
      </c>
      <c r="M3560">
        <v>-0.80305672401371264</v>
      </c>
      <c r="N3560">
        <v>23.050953658536589</v>
      </c>
      <c r="O3560">
        <v>7.1534842587857579</v>
      </c>
      <c r="P3560">
        <v>20620000</v>
      </c>
      <c r="Q3560">
        <v>16000000</v>
      </c>
      <c r="R3560">
        <v>1.29</v>
      </c>
      <c r="S3560">
        <v>25.742999999999999</v>
      </c>
      <c r="T3560">
        <v>7.1920000000000002</v>
      </c>
      <c r="U3560">
        <v>15.43</v>
      </c>
      <c r="V3560">
        <f t="shared" si="449"/>
        <v>2.4609118270615178</v>
      </c>
      <c r="AC3560">
        <v>28.8</v>
      </c>
      <c r="AD3560">
        <v>20</v>
      </c>
      <c r="AH3560" s="85">
        <f>IF(AND(M3560&lt;Variables!$G$6,M3560&gt;Variables!$G$5),0,1)</f>
        <v>1</v>
      </c>
      <c r="AI3560" s="85">
        <f t="shared" si="448"/>
        <v>0</v>
      </c>
      <c r="AJ3560" s="85">
        <f>IF(I3560&gt;Variables!$G$7,0,1)</f>
        <v>0</v>
      </c>
      <c r="AK3560" s="85">
        <f>IF(F3560&gt;Variables!$G$8,0,1)</f>
        <v>0</v>
      </c>
      <c r="AL3560" s="85">
        <f>IF(G3560&gt;Variables!$G$9,0,1)</f>
        <v>0</v>
      </c>
      <c r="AM3560" s="85">
        <f>IF(AND(K3560&gt;Variables!$G$10,K3560&lt;Variables!$G$11),0,1)</f>
        <v>0</v>
      </c>
      <c r="AN3560" s="103">
        <f>IF(H3560&lt;Variables!$G$13,1,0)</f>
        <v>1</v>
      </c>
      <c r="AO3560" s="101">
        <f>IF(R3560&lt;Variables!$G$12,0,1)</f>
        <v>0</v>
      </c>
      <c r="AP3560" s="86">
        <f t="shared" si="447"/>
        <v>1</v>
      </c>
      <c r="AR3560">
        <v>1</v>
      </c>
      <c r="AS3560">
        <v>0</v>
      </c>
      <c r="AT3560">
        <v>0</v>
      </c>
      <c r="AU3560">
        <v>0</v>
      </c>
      <c r="BA3560">
        <v>2</v>
      </c>
    </row>
    <row r="3561" spans="3:53" ht="12.75" x14ac:dyDescent="0.2">
      <c r="C3561" t="s">
        <v>814</v>
      </c>
      <c r="D3561" t="s">
        <v>808</v>
      </c>
      <c r="E3561">
        <v>3.01</v>
      </c>
      <c r="F3561">
        <v>6.76</v>
      </c>
      <c r="G3561">
        <v>0.33</v>
      </c>
      <c r="H3561">
        <v>-99999</v>
      </c>
      <c r="I3561">
        <v>-9.9670000000000005</v>
      </c>
      <c r="J3561" t="s">
        <v>76</v>
      </c>
      <c r="K3561"/>
      <c r="L3561">
        <v>-99999</v>
      </c>
      <c r="M3561">
        <v>-99999</v>
      </c>
      <c r="N3561">
        <v>2.9950000000000001</v>
      </c>
      <c r="O3561">
        <v>0.16694490818029689</v>
      </c>
      <c r="P3561">
        <v>53638</v>
      </c>
      <c r="Q3561">
        <v>995</v>
      </c>
      <c r="R3561">
        <v>53.91</v>
      </c>
      <c r="S3561">
        <v>25.742999999999999</v>
      </c>
      <c r="T3561">
        <v>7.1920000000000002</v>
      </c>
      <c r="U3561">
        <v>15.43</v>
      </c>
      <c r="V3561"/>
      <c r="AC3561">
        <v>3.01</v>
      </c>
      <c r="AD3561">
        <v>2.98</v>
      </c>
      <c r="AH3561" s="85">
        <f>IF(AND(M3561&lt;Variables!$G$6,M3561&gt;Variables!$G$5),0,1)</f>
        <v>1</v>
      </c>
      <c r="AI3561" s="85">
        <f t="shared" si="448"/>
        <v>1</v>
      </c>
      <c r="AJ3561" s="85">
        <f>IF(I3561&gt;Variables!$G$7,0,1)</f>
        <v>1</v>
      </c>
      <c r="AK3561" s="85">
        <f>IF(F3561&gt;Variables!$G$8,0,1)</f>
        <v>1</v>
      </c>
      <c r="AL3561" s="85">
        <f>IF(G3561&gt;Variables!$G$9,0,1)</f>
        <v>1</v>
      </c>
      <c r="AM3561" s="85">
        <f>IF(AND(K3561&gt;Variables!$G$10,K3561&lt;Variables!$G$11),0,1)</f>
        <v>1</v>
      </c>
      <c r="AN3561" s="103">
        <f>IF(H3561&lt;Variables!$G$13,1,0)</f>
        <v>1</v>
      </c>
      <c r="AO3561" s="101">
        <f>IF(R3561&lt;Variables!$G$12,0,1)</f>
        <v>1</v>
      </c>
      <c r="AP3561" s="86">
        <f t="shared" si="447"/>
        <v>0</v>
      </c>
      <c r="AR3561">
        <v>0</v>
      </c>
      <c r="AS3561">
        <v>0</v>
      </c>
      <c r="AT3561">
        <v>0</v>
      </c>
      <c r="AU3561">
        <v>0</v>
      </c>
      <c r="BA3561">
        <v>0</v>
      </c>
    </row>
    <row r="3562" spans="3:53" ht="12.75" x14ac:dyDescent="0.2">
      <c r="C3562" t="s">
        <v>814</v>
      </c>
      <c r="D3562" t="s">
        <v>798</v>
      </c>
      <c r="E3562">
        <v>1.91</v>
      </c>
      <c r="F3562">
        <v>6.67</v>
      </c>
      <c r="G3562">
        <v>-0.52</v>
      </c>
      <c r="H3562">
        <v>-99999</v>
      </c>
      <c r="I3562">
        <v>0.40100000000000002</v>
      </c>
      <c r="J3562" t="s">
        <v>76</v>
      </c>
      <c r="K3562">
        <v>-99999</v>
      </c>
      <c r="L3562">
        <v>1.91</v>
      </c>
      <c r="M3562">
        <v>0</v>
      </c>
      <c r="N3562">
        <v>1.915</v>
      </c>
      <c r="O3562">
        <v>-0.26109660574413129</v>
      </c>
      <c r="P3562">
        <v>24510</v>
      </c>
      <c r="Q3562">
        <v>20135</v>
      </c>
      <c r="R3562">
        <v>1.22</v>
      </c>
      <c r="S3562">
        <v>25.742999999999999</v>
      </c>
      <c r="T3562">
        <v>7.1920000000000002</v>
      </c>
      <c r="U3562">
        <v>15.43</v>
      </c>
      <c r="V3562"/>
      <c r="AC3562">
        <v>-99999</v>
      </c>
      <c r="AD3562">
        <v>-99999</v>
      </c>
      <c r="AH3562" s="85">
        <f>IF(AND(M3562&lt;Variables!$G$6,M3562&gt;Variables!$G$5),0,1)</f>
        <v>1</v>
      </c>
      <c r="AI3562" s="85">
        <f t="shared" si="448"/>
        <v>1</v>
      </c>
      <c r="AJ3562" s="85">
        <f>IF(I3562&gt;Variables!$G$7,0,1)</f>
        <v>0</v>
      </c>
      <c r="AK3562" s="85">
        <f>IF(F3562&gt;Variables!$G$8,0,1)</f>
        <v>1</v>
      </c>
      <c r="AL3562" s="85">
        <f>IF(G3562&gt;Variables!$G$9,0,1)</f>
        <v>1</v>
      </c>
      <c r="AM3562" s="85">
        <f>IF(AND(K3562&gt;Variables!$G$10,K3562&lt;Variables!$G$11),0,1)</f>
        <v>1</v>
      </c>
      <c r="AN3562" s="103">
        <f>IF(H3562&lt;Variables!$G$13,1,0)</f>
        <v>1</v>
      </c>
      <c r="AO3562" s="101">
        <f>IF(R3562&lt;Variables!$G$12,0,1)</f>
        <v>0</v>
      </c>
      <c r="AP3562" s="86">
        <f t="shared" si="447"/>
        <v>0</v>
      </c>
      <c r="AR3562">
        <v>0</v>
      </c>
      <c r="AS3562">
        <v>0</v>
      </c>
      <c r="AT3562">
        <v>0</v>
      </c>
      <c r="AU3562">
        <v>0</v>
      </c>
      <c r="BA3562">
        <v>0</v>
      </c>
    </row>
    <row r="3563" spans="3:53" ht="12.75" x14ac:dyDescent="0.2">
      <c r="C3563" t="s">
        <v>814</v>
      </c>
      <c r="D3563" t="s">
        <v>803</v>
      </c>
      <c r="E3563">
        <v>308.97000000000003</v>
      </c>
      <c r="F3563">
        <v>13.77</v>
      </c>
      <c r="G3563">
        <v>7.5</v>
      </c>
      <c r="H3563">
        <v>16820</v>
      </c>
      <c r="I3563">
        <v>-4.6639999999999997</v>
      </c>
      <c r="J3563" t="s">
        <v>78</v>
      </c>
      <c r="K3563">
        <v>60.39</v>
      </c>
      <c r="L3563">
        <v>308.70810499999999</v>
      </c>
      <c r="M3563">
        <v>0.1107502506291574</v>
      </c>
      <c r="N3563">
        <v>305.43728292682931</v>
      </c>
      <c r="O3563">
        <v>1.1828016012165159</v>
      </c>
      <c r="P3563">
        <v>834554</v>
      </c>
      <c r="Q3563">
        <v>881257</v>
      </c>
      <c r="R3563">
        <v>0.95</v>
      </c>
      <c r="S3563">
        <v>25.742999999999999</v>
      </c>
      <c r="T3563">
        <v>7.1920000000000002</v>
      </c>
      <c r="U3563">
        <v>15.43</v>
      </c>
      <c r="V3563">
        <f t="shared" ref="V3563:V3568" si="450">1.849 + (0.01036 * K3563) + (0.1184 * M3563) - (0.002888 * K3563 * M3563)</f>
        <v>2.4684376860231834</v>
      </c>
      <c r="AC3563">
        <v>318.77</v>
      </c>
      <c r="AD3563">
        <v>294.10000000000002</v>
      </c>
      <c r="AH3563" s="85">
        <f>IF(AND(M3563&lt;Variables!$G$6,M3563&gt;Variables!$G$5),0,1)</f>
        <v>1</v>
      </c>
      <c r="AI3563" s="85">
        <f t="shared" si="448"/>
        <v>0</v>
      </c>
      <c r="AJ3563" s="85">
        <f>IF(I3563&gt;Variables!$G$7,0,1)</f>
        <v>1</v>
      </c>
      <c r="AK3563" s="85">
        <f>IF(F3563&gt;Variables!$G$8,0,1)</f>
        <v>0</v>
      </c>
      <c r="AL3563" s="85">
        <f>IF(G3563&gt;Variables!$G$9,0,1)</f>
        <v>1</v>
      </c>
      <c r="AM3563" s="85">
        <f>IF(AND(K3563&gt;Variables!$G$10,K3563&lt;Variables!$G$11),0,1)</f>
        <v>0</v>
      </c>
      <c r="AN3563" s="103">
        <f>IF(H3563&lt;Variables!$G$13,1,0)</f>
        <v>0</v>
      </c>
      <c r="AO3563" s="101">
        <f>IF(R3563&lt;Variables!$G$12,0,1)</f>
        <v>0</v>
      </c>
      <c r="AP3563" s="86">
        <f t="shared" si="447"/>
        <v>1</v>
      </c>
      <c r="AR3563">
        <v>0</v>
      </c>
      <c r="AS3563">
        <v>0</v>
      </c>
      <c r="AT3563">
        <v>1</v>
      </c>
      <c r="AU3563">
        <v>0</v>
      </c>
      <c r="BA3563">
        <v>-1.84</v>
      </c>
    </row>
    <row r="3564" spans="3:53" ht="12.75" x14ac:dyDescent="0.2">
      <c r="C3564" t="s">
        <v>814</v>
      </c>
      <c r="D3564" t="s">
        <v>810</v>
      </c>
      <c r="E3564">
        <v>10.08</v>
      </c>
      <c r="F3564">
        <v>12.23</v>
      </c>
      <c r="G3564">
        <v>-0.1</v>
      </c>
      <c r="H3564">
        <v>1860</v>
      </c>
      <c r="I3564">
        <v>-74.338999999999999</v>
      </c>
      <c r="J3564" t="s">
        <v>78</v>
      </c>
      <c r="K3564">
        <v>44.09</v>
      </c>
      <c r="L3564">
        <v>10.24621</v>
      </c>
      <c r="M3564">
        <v>-1.2317725285740011</v>
      </c>
      <c r="N3564">
        <v>10.437856097560971</v>
      </c>
      <c r="O3564">
        <v>-3.0452239865162438</v>
      </c>
      <c r="P3564">
        <v>12690000</v>
      </c>
      <c r="Q3564">
        <v>7195000</v>
      </c>
      <c r="R3564">
        <v>1.76</v>
      </c>
      <c r="S3564">
        <v>25.742999999999999</v>
      </c>
      <c r="T3564">
        <v>7.1920000000000002</v>
      </c>
      <c r="U3564">
        <v>15.43</v>
      </c>
      <c r="V3564">
        <f t="shared" si="450"/>
        <v>2.3167744936834209</v>
      </c>
      <c r="AC3564">
        <v>10.24</v>
      </c>
      <c r="AD3564">
        <v>9.2100000000000009</v>
      </c>
      <c r="AH3564" s="85">
        <f>IF(AND(M3564&lt;Variables!$G$6,M3564&gt;Variables!$G$5),0,1)</f>
        <v>1</v>
      </c>
      <c r="AI3564" s="85">
        <f t="shared" si="448"/>
        <v>1</v>
      </c>
      <c r="AJ3564" s="85">
        <f>IF(I3564&gt;Variables!$G$7,0,1)</f>
        <v>1</v>
      </c>
      <c r="AK3564" s="85">
        <f>IF(F3564&gt;Variables!$G$8,0,1)</f>
        <v>0</v>
      </c>
      <c r="AL3564" s="85">
        <f>IF(G3564&gt;Variables!$G$9,0,1)</f>
        <v>1</v>
      </c>
      <c r="AM3564" s="85">
        <f>IF(AND(K3564&gt;Variables!$G$10,K3564&lt;Variables!$G$11),0,1)</f>
        <v>1</v>
      </c>
      <c r="AN3564" s="103">
        <f>IF(H3564&lt;Variables!$G$13,1,0)</f>
        <v>1</v>
      </c>
      <c r="AO3564" s="101">
        <f>IF(R3564&lt;Variables!$G$12,0,1)</f>
        <v>0</v>
      </c>
      <c r="AP3564" s="86">
        <f t="shared" si="447"/>
        <v>1</v>
      </c>
      <c r="AR3564">
        <v>0</v>
      </c>
      <c r="AS3564">
        <v>0</v>
      </c>
      <c r="AT3564">
        <v>1</v>
      </c>
      <c r="AU3564">
        <v>0</v>
      </c>
      <c r="BA3564">
        <v>-2.25</v>
      </c>
    </row>
    <row r="3565" spans="3:53" ht="12.75" x14ac:dyDescent="0.2">
      <c r="C3565" t="s">
        <v>815</v>
      </c>
      <c r="D3565" t="s">
        <v>804</v>
      </c>
      <c r="E3565">
        <v>2.8</v>
      </c>
      <c r="F3565">
        <v>37.880000000000003</v>
      </c>
      <c r="G3565">
        <v>6.92</v>
      </c>
      <c r="H3565">
        <v>52.91</v>
      </c>
      <c r="I3565">
        <v>-66.956000000000003</v>
      </c>
      <c r="J3565" t="s">
        <v>78</v>
      </c>
      <c r="K3565">
        <v>57.89</v>
      </c>
      <c r="L3565">
        <v>2.6680100000000002</v>
      </c>
      <c r="M3565">
        <v>1.3864265876065049</v>
      </c>
      <c r="N3565">
        <v>2.6336586956521741</v>
      </c>
      <c r="O3565">
        <v>2.7088287660660639</v>
      </c>
      <c r="P3565">
        <v>41950000</v>
      </c>
      <c r="Q3565">
        <v>917900</v>
      </c>
      <c r="R3565">
        <v>45.7</v>
      </c>
      <c r="S3565">
        <v>25.609000000000002</v>
      </c>
      <c r="T3565">
        <v>7.2</v>
      </c>
      <c r="U3565">
        <v>15.4</v>
      </c>
      <c r="V3565">
        <f t="shared" si="450"/>
        <v>2.3811017488405208</v>
      </c>
      <c r="AC3565">
        <v>3.4</v>
      </c>
      <c r="AD3565">
        <v>2.62</v>
      </c>
      <c r="AH3565" s="85">
        <f>IF(AND(M3565&lt;Variables!$G$6,M3565&gt;Variables!$G$5),0,1)</f>
        <v>1</v>
      </c>
      <c r="AI3565" s="85">
        <f t="shared" si="448"/>
        <v>0</v>
      </c>
      <c r="AJ3565" s="85">
        <f>IF(I3565&gt;Variables!$G$7,0,1)</f>
        <v>1</v>
      </c>
      <c r="AK3565" s="85">
        <f>IF(F3565&gt;Variables!$G$8,0,1)</f>
        <v>0</v>
      </c>
      <c r="AL3565" s="85">
        <f>IF(G3565&gt;Variables!$G$9,0,1)</f>
        <v>1</v>
      </c>
      <c r="AM3565" s="85">
        <f>IF(AND(K3565&gt;Variables!$G$10,K3565&lt;Variables!$G$11),0,1)</f>
        <v>0</v>
      </c>
      <c r="AN3565" s="103">
        <f>IF(H3565&lt;Variables!$G$13,1,0)</f>
        <v>1</v>
      </c>
      <c r="AO3565" s="101">
        <f>IF(R3565&lt;Variables!$G$12,0,1)</f>
        <v>1</v>
      </c>
      <c r="AP3565" s="86">
        <f t="shared" si="447"/>
        <v>1</v>
      </c>
      <c r="AR3565">
        <v>0</v>
      </c>
      <c r="AS3565">
        <v>0</v>
      </c>
      <c r="AT3565">
        <v>1</v>
      </c>
      <c r="AU3565">
        <v>0</v>
      </c>
      <c r="BA3565">
        <v>-2.25</v>
      </c>
    </row>
    <row r="3566" spans="3:53" ht="12.75" x14ac:dyDescent="0.2">
      <c r="C3566" t="s">
        <v>815</v>
      </c>
      <c r="D3566" t="s">
        <v>676</v>
      </c>
      <c r="E3566">
        <v>2.87</v>
      </c>
      <c r="F3566">
        <v>6.69</v>
      </c>
      <c r="G3566">
        <v>3.96</v>
      </c>
      <c r="H3566">
        <v>-99999</v>
      </c>
      <c r="I3566">
        <v>-21.821000000000002</v>
      </c>
      <c r="J3566" t="s">
        <v>78</v>
      </c>
      <c r="K3566">
        <v>71.02</v>
      </c>
      <c r="L3566">
        <v>2.879944444444444</v>
      </c>
      <c r="M3566">
        <v>0.34915796986825121</v>
      </c>
      <c r="N3566">
        <v>2.8636136363636369</v>
      </c>
      <c r="O3566">
        <v>0.92143588441176794</v>
      </c>
      <c r="P3566">
        <v>110912</v>
      </c>
      <c r="Q3566">
        <v>191010</v>
      </c>
      <c r="R3566">
        <v>0.57999999999999996</v>
      </c>
      <c r="S3566">
        <v>25.609000000000002</v>
      </c>
      <c r="T3566">
        <v>7.2</v>
      </c>
      <c r="U3566">
        <v>15.4</v>
      </c>
      <c r="V3566">
        <f t="shared" si="450"/>
        <v>2.5544931928625161</v>
      </c>
      <c r="AC3566">
        <v>2.9</v>
      </c>
      <c r="AD3566">
        <v>2.85</v>
      </c>
      <c r="AH3566" s="85">
        <f>IF(AND(M3566&lt;Variables!$G$6,M3566&gt;Variables!$G$5),0,1)</f>
        <v>1</v>
      </c>
      <c r="AI3566" s="85">
        <f t="shared" si="448"/>
        <v>0</v>
      </c>
      <c r="AJ3566" s="85">
        <f>IF(I3566&gt;Variables!$G$7,0,1)</f>
        <v>1</v>
      </c>
      <c r="AK3566" s="85">
        <f>IF(F3566&gt;Variables!$G$8,0,1)</f>
        <v>1</v>
      </c>
      <c r="AL3566" s="85">
        <f>IF(G3566&gt;Variables!$G$9,0,1)</f>
        <v>1</v>
      </c>
      <c r="AM3566" s="85">
        <f>IF(AND(K3566&gt;Variables!$G$10,K3566&lt;Variables!$G$11),0,1)</f>
        <v>0</v>
      </c>
      <c r="AN3566" s="103">
        <f>IF(H3566&lt;Variables!$G$13,1,0)</f>
        <v>1</v>
      </c>
      <c r="AO3566" s="101">
        <f>IF(R3566&lt;Variables!$G$12,0,1)</f>
        <v>0</v>
      </c>
      <c r="AP3566" s="86">
        <f t="shared" si="447"/>
        <v>1</v>
      </c>
      <c r="AR3566">
        <v>0</v>
      </c>
      <c r="AS3566">
        <v>1</v>
      </c>
      <c r="AT3566">
        <v>0</v>
      </c>
      <c r="AU3566">
        <v>0</v>
      </c>
      <c r="BA3566">
        <v>1.1499999999999999</v>
      </c>
    </row>
    <row r="3567" spans="3:53" ht="12.75" x14ac:dyDescent="0.2">
      <c r="C3567" t="s">
        <v>815</v>
      </c>
      <c r="D3567" t="s">
        <v>816</v>
      </c>
      <c r="E3567">
        <v>11.03</v>
      </c>
      <c r="F3567">
        <v>19.649999999999999</v>
      </c>
      <c r="G3567">
        <v>12.92</v>
      </c>
      <c r="H3567">
        <v>38.909999999999997</v>
      </c>
      <c r="I3567">
        <v>-57.09</v>
      </c>
      <c r="J3567" t="s">
        <v>78</v>
      </c>
      <c r="K3567">
        <v>64.209999999999994</v>
      </c>
      <c r="L3567">
        <v>11.21345</v>
      </c>
      <c r="M3567">
        <v>-0.30900391940035571</v>
      </c>
      <c r="N3567">
        <v>10.894227272727271</v>
      </c>
      <c r="O3567">
        <v>2.6121423773224262</v>
      </c>
      <c r="P3567">
        <v>19390</v>
      </c>
      <c r="Q3567">
        <v>10900</v>
      </c>
      <c r="R3567">
        <v>1.78</v>
      </c>
      <c r="S3567">
        <v>25.609000000000002</v>
      </c>
      <c r="T3567">
        <v>7.2</v>
      </c>
      <c r="U3567">
        <v>15.4</v>
      </c>
      <c r="V3567">
        <f t="shared" si="450"/>
        <v>2.5349307530706424</v>
      </c>
      <c r="AC3567">
        <v>13.46</v>
      </c>
      <c r="AD3567">
        <v>10.85</v>
      </c>
      <c r="AH3567" s="85">
        <f>IF(AND(M3567&lt;Variables!$G$6,M3567&gt;Variables!$G$5),0,1)</f>
        <v>1</v>
      </c>
      <c r="AI3567" s="85">
        <f t="shared" si="448"/>
        <v>0</v>
      </c>
      <c r="AJ3567" s="85">
        <f>IF(I3567&gt;Variables!$G$7,0,1)</f>
        <v>1</v>
      </c>
      <c r="AK3567" s="85">
        <f>IF(F3567&gt;Variables!$G$8,0,1)</f>
        <v>0</v>
      </c>
      <c r="AL3567" s="85">
        <f>IF(G3567&gt;Variables!$G$9,0,1)</f>
        <v>0</v>
      </c>
      <c r="AM3567" s="85">
        <f>IF(AND(K3567&gt;Variables!$G$10,K3567&lt;Variables!$G$11),0,1)</f>
        <v>0</v>
      </c>
      <c r="AN3567" s="103">
        <f>IF(H3567&lt;Variables!$G$13,1,0)</f>
        <v>1</v>
      </c>
      <c r="AO3567" s="101">
        <f>IF(R3567&lt;Variables!$G$12,0,1)</f>
        <v>0</v>
      </c>
      <c r="AP3567" s="86">
        <f t="shared" ref="AP3567:AP3630" si="451">IF(J3567="Pass", 0,1)</f>
        <v>1</v>
      </c>
      <c r="AR3567">
        <v>1</v>
      </c>
      <c r="AS3567">
        <v>0</v>
      </c>
      <c r="AT3567">
        <v>0</v>
      </c>
      <c r="AU3567">
        <v>0</v>
      </c>
      <c r="BA3567">
        <v>2</v>
      </c>
    </row>
    <row r="3568" spans="3:53" ht="12.75" x14ac:dyDescent="0.2">
      <c r="C3568" t="s">
        <v>815</v>
      </c>
      <c r="D3568" t="s">
        <v>808</v>
      </c>
      <c r="E3568">
        <v>3</v>
      </c>
      <c r="F3568">
        <v>6.76</v>
      </c>
      <c r="G3568">
        <v>0.67</v>
      </c>
      <c r="H3568">
        <v>-99999</v>
      </c>
      <c r="I3568">
        <v>-9.8119999999999994</v>
      </c>
      <c r="J3568" t="s">
        <v>76</v>
      </c>
      <c r="K3568"/>
      <c r="L3568">
        <v>3.01</v>
      </c>
      <c r="M3568">
        <v>0</v>
      </c>
      <c r="N3568">
        <v>3</v>
      </c>
      <c r="O3568">
        <v>0.33333333333332632</v>
      </c>
      <c r="P3568">
        <v>53638</v>
      </c>
      <c r="Q3568">
        <v>995</v>
      </c>
      <c r="R3568">
        <v>53.91</v>
      </c>
      <c r="S3568">
        <v>25.609000000000002</v>
      </c>
      <c r="T3568">
        <v>7.2</v>
      </c>
      <c r="U3568">
        <v>15.4</v>
      </c>
      <c r="V3568">
        <f t="shared" si="450"/>
        <v>1.849</v>
      </c>
      <c r="AC3568">
        <v>3.01</v>
      </c>
      <c r="AD3568">
        <v>2.98</v>
      </c>
      <c r="AH3568" s="85">
        <f>IF(AND(M3568&lt;Variables!$G$6,M3568&gt;Variables!$G$5),0,1)</f>
        <v>1</v>
      </c>
      <c r="AI3568" s="85">
        <f t="shared" si="448"/>
        <v>0</v>
      </c>
      <c r="AJ3568" s="85">
        <f>IF(I3568&gt;Variables!$G$7,0,1)</f>
        <v>1</v>
      </c>
      <c r="AK3568" s="85">
        <f>IF(F3568&gt;Variables!$G$8,0,1)</f>
        <v>1</v>
      </c>
      <c r="AL3568" s="85">
        <f>IF(G3568&gt;Variables!$G$9,0,1)</f>
        <v>1</v>
      </c>
      <c r="AM3568" s="85">
        <f>IF(AND(K3568&gt;Variables!$G$10,K3568&lt;Variables!$G$11),0,1)</f>
        <v>1</v>
      </c>
      <c r="AN3568" s="103">
        <f>IF(H3568&lt;Variables!$G$13,1,0)</f>
        <v>1</v>
      </c>
      <c r="AO3568" s="101">
        <f>IF(R3568&lt;Variables!$G$12,0,1)</f>
        <v>1</v>
      </c>
      <c r="AP3568" s="86">
        <f t="shared" si="451"/>
        <v>0</v>
      </c>
      <c r="AR3568">
        <v>0</v>
      </c>
      <c r="AS3568">
        <v>0</v>
      </c>
      <c r="AT3568">
        <v>0</v>
      </c>
      <c r="AU3568">
        <v>0</v>
      </c>
      <c r="BA3568">
        <v>0</v>
      </c>
    </row>
    <row r="3569" spans="3:53" ht="12.75" x14ac:dyDescent="0.2">
      <c r="C3569" t="s">
        <v>815</v>
      </c>
      <c r="D3569" t="s">
        <v>798</v>
      </c>
      <c r="E3569">
        <v>1.91</v>
      </c>
      <c r="F3569">
        <v>6.67</v>
      </c>
      <c r="G3569">
        <v>-0.52</v>
      </c>
      <c r="H3569">
        <v>-99999</v>
      </c>
      <c r="I3569">
        <v>0.40100000000000002</v>
      </c>
      <c r="J3569" t="s">
        <v>76</v>
      </c>
      <c r="K3569">
        <v>-99999</v>
      </c>
      <c r="L3569">
        <v>1.91</v>
      </c>
      <c r="M3569">
        <v>0</v>
      </c>
      <c r="N3569">
        <v>1.915</v>
      </c>
      <c r="O3569">
        <v>-0.26109660574413129</v>
      </c>
      <c r="P3569">
        <v>24510</v>
      </c>
      <c r="Q3569">
        <v>20135</v>
      </c>
      <c r="R3569">
        <v>1.22</v>
      </c>
      <c r="S3569">
        <v>25.609000000000002</v>
      </c>
      <c r="T3569">
        <v>7.2</v>
      </c>
      <c r="U3569">
        <v>15.4</v>
      </c>
      <c r="V3569"/>
      <c r="AC3569">
        <v>-99999</v>
      </c>
      <c r="AD3569">
        <v>-99999</v>
      </c>
      <c r="AH3569" s="85">
        <f>IF(AND(M3569&lt;Variables!$G$6,M3569&gt;Variables!$G$5),0,1)</f>
        <v>1</v>
      </c>
      <c r="AI3569" s="85">
        <f t="shared" si="448"/>
        <v>1</v>
      </c>
      <c r="AJ3569" s="85">
        <f>IF(I3569&gt;Variables!$G$7,0,1)</f>
        <v>0</v>
      </c>
      <c r="AK3569" s="85">
        <f>IF(F3569&gt;Variables!$G$8,0,1)</f>
        <v>1</v>
      </c>
      <c r="AL3569" s="85">
        <f>IF(G3569&gt;Variables!$G$9,0,1)</f>
        <v>1</v>
      </c>
      <c r="AM3569" s="85">
        <f>IF(AND(K3569&gt;Variables!$G$10,K3569&lt;Variables!$G$11),0,1)</f>
        <v>1</v>
      </c>
      <c r="AN3569" s="103">
        <f>IF(H3569&lt;Variables!$G$13,1,0)</f>
        <v>1</v>
      </c>
      <c r="AO3569" s="101">
        <f>IF(R3569&lt;Variables!$G$12,0,1)</f>
        <v>0</v>
      </c>
      <c r="AP3569" s="86">
        <f t="shared" si="451"/>
        <v>0</v>
      </c>
      <c r="AR3569">
        <v>0</v>
      </c>
      <c r="AS3569">
        <v>0</v>
      </c>
      <c r="AT3569">
        <v>0</v>
      </c>
      <c r="AU3569">
        <v>0</v>
      </c>
      <c r="BA3569">
        <v>0</v>
      </c>
    </row>
    <row r="3570" spans="3:53" ht="12.75" x14ac:dyDescent="0.2">
      <c r="C3570" t="s">
        <v>815</v>
      </c>
      <c r="D3570" t="s">
        <v>799</v>
      </c>
      <c r="E3570">
        <v>2.6</v>
      </c>
      <c r="F3570">
        <v>26.83</v>
      </c>
      <c r="G3570">
        <v>-3.53</v>
      </c>
      <c r="H3570">
        <v>881.81</v>
      </c>
      <c r="I3570">
        <v>-52.384</v>
      </c>
      <c r="J3570" t="s">
        <v>78</v>
      </c>
      <c r="K3570">
        <v>51.28</v>
      </c>
      <c r="L3570">
        <v>2.610055</v>
      </c>
      <c r="M3570">
        <v>-0.57680776841866621</v>
      </c>
      <c r="N3570">
        <v>2.6214369565217388</v>
      </c>
      <c r="O3570">
        <v>-1.0084910284020929</v>
      </c>
      <c r="P3570">
        <v>44890000</v>
      </c>
      <c r="Q3570">
        <v>13330000</v>
      </c>
      <c r="R3570">
        <v>3.37</v>
      </c>
      <c r="S3570">
        <v>25.609000000000002</v>
      </c>
      <c r="T3570">
        <v>7.2</v>
      </c>
      <c r="U3570">
        <v>15.4</v>
      </c>
      <c r="V3570">
        <f t="shared" ref="V3570:V3590" si="452">1.849 + (0.01036 * K3570) + (0.1184 * M3570) - (0.002888 * K3570 * M3570)</f>
        <v>2.3973900526479324</v>
      </c>
      <c r="AC3570">
        <v>3.2</v>
      </c>
      <c r="AD3570">
        <v>2.5550000000000002</v>
      </c>
      <c r="AH3570" s="85">
        <f>IF(AND(M3570&lt;Variables!$G$6,M3570&gt;Variables!$G$5),0,1)</f>
        <v>1</v>
      </c>
      <c r="AI3570" s="85">
        <f t="shared" si="448"/>
        <v>1</v>
      </c>
      <c r="AJ3570" s="85">
        <f>IF(I3570&gt;Variables!$G$7,0,1)</f>
        <v>1</v>
      </c>
      <c r="AK3570" s="85">
        <f>IF(F3570&gt;Variables!$G$8,0,1)</f>
        <v>0</v>
      </c>
      <c r="AL3570" s="85">
        <f>IF(G3570&gt;Variables!$G$9,0,1)</f>
        <v>1</v>
      </c>
      <c r="AM3570" s="85">
        <f>IF(AND(K3570&gt;Variables!$G$10,K3570&lt;Variables!$G$11),0,1)</f>
        <v>0</v>
      </c>
      <c r="AN3570" s="103">
        <f>IF(H3570&lt;Variables!$G$13,1,0)</f>
        <v>1</v>
      </c>
      <c r="AO3570" s="101">
        <f>IF(R3570&lt;Variables!$G$12,0,1)</f>
        <v>1</v>
      </c>
      <c r="AP3570" s="86">
        <f t="shared" si="451"/>
        <v>1</v>
      </c>
      <c r="AR3570">
        <v>1</v>
      </c>
      <c r="AS3570">
        <v>0</v>
      </c>
      <c r="AT3570">
        <v>0</v>
      </c>
      <c r="AU3570">
        <v>0</v>
      </c>
      <c r="BA3570">
        <v>2</v>
      </c>
    </row>
    <row r="3571" spans="3:53" ht="12.75" x14ac:dyDescent="0.2">
      <c r="C3571" t="s">
        <v>815</v>
      </c>
      <c r="D3571" t="s">
        <v>566</v>
      </c>
      <c r="E3571">
        <v>4.18</v>
      </c>
      <c r="F3571">
        <v>24.92</v>
      </c>
      <c r="G3571">
        <v>8.25</v>
      </c>
      <c r="H3571">
        <v>108.49</v>
      </c>
      <c r="I3571">
        <v>0.27400000000000002</v>
      </c>
      <c r="J3571" t="s">
        <v>76</v>
      </c>
      <c r="K3571">
        <v>57.14</v>
      </c>
      <c r="L3571">
        <v>4.1365949999999998</v>
      </c>
      <c r="M3571">
        <v>1.532782397116478</v>
      </c>
      <c r="N3571">
        <v>4.0439108695652166</v>
      </c>
      <c r="O3571">
        <v>3.85985585413176</v>
      </c>
      <c r="P3571">
        <v>33390000</v>
      </c>
      <c r="Q3571">
        <v>6820000</v>
      </c>
      <c r="R3571">
        <v>4.9000000000000004</v>
      </c>
      <c r="S3571">
        <v>25.609000000000002</v>
      </c>
      <c r="T3571">
        <v>7.2</v>
      </c>
      <c r="U3571">
        <v>15.4</v>
      </c>
      <c r="V3571">
        <f t="shared" si="452"/>
        <v>2.3695115941560627</v>
      </c>
      <c r="AC3571">
        <v>5.24</v>
      </c>
      <c r="AD3571">
        <v>3.87</v>
      </c>
      <c r="AH3571" s="85">
        <f>IF(AND(M3571&lt;Variables!$G$6,M3571&gt;Variables!$G$5),0,1)</f>
        <v>1</v>
      </c>
      <c r="AI3571" s="85">
        <f t="shared" si="448"/>
        <v>0</v>
      </c>
      <c r="AJ3571" s="85">
        <f>IF(I3571&gt;Variables!$G$7,0,1)</f>
        <v>0</v>
      </c>
      <c r="AK3571" s="85">
        <f>IF(F3571&gt;Variables!$G$8,0,1)</f>
        <v>0</v>
      </c>
      <c r="AL3571" s="85">
        <f>IF(G3571&gt;Variables!$G$9,0,1)</f>
        <v>1</v>
      </c>
      <c r="AM3571" s="85">
        <f>IF(AND(K3571&gt;Variables!$G$10,K3571&lt;Variables!$G$11),0,1)</f>
        <v>0</v>
      </c>
      <c r="AN3571" s="103">
        <f>IF(H3571&lt;Variables!$G$13,1,0)</f>
        <v>1</v>
      </c>
      <c r="AO3571" s="101">
        <f>IF(R3571&lt;Variables!$G$12,0,1)</f>
        <v>1</v>
      </c>
      <c r="AP3571" s="86">
        <f t="shared" si="451"/>
        <v>0</v>
      </c>
      <c r="AR3571">
        <v>0</v>
      </c>
      <c r="AS3571">
        <v>0</v>
      </c>
      <c r="AT3571">
        <v>1</v>
      </c>
      <c r="AU3571">
        <v>0</v>
      </c>
      <c r="BA3571">
        <v>-2.25</v>
      </c>
    </row>
    <row r="3572" spans="3:53" ht="12.75" x14ac:dyDescent="0.2">
      <c r="C3572" t="s">
        <v>815</v>
      </c>
      <c r="D3572" t="s">
        <v>817</v>
      </c>
      <c r="E3572">
        <v>2.85</v>
      </c>
      <c r="F3572">
        <v>20.94</v>
      </c>
      <c r="G3572">
        <v>20.420000000000002</v>
      </c>
      <c r="H3572">
        <v>61.14</v>
      </c>
      <c r="I3572">
        <v>-70.204999999999998</v>
      </c>
      <c r="J3572" t="s">
        <v>78</v>
      </c>
      <c r="K3572">
        <v>60.38</v>
      </c>
      <c r="L3572">
        <v>2.83202</v>
      </c>
      <c r="M3572">
        <v>-7.4858228402346086E-2</v>
      </c>
      <c r="N3572">
        <v>2.661358695652174</v>
      </c>
      <c r="O3572">
        <v>6.3329044905960838</v>
      </c>
      <c r="P3572">
        <v>5070000</v>
      </c>
      <c r="Q3572">
        <v>2130000</v>
      </c>
      <c r="R3572">
        <v>2.38</v>
      </c>
      <c r="S3572">
        <v>25.609000000000002</v>
      </c>
      <c r="T3572">
        <v>7.2</v>
      </c>
      <c r="U3572">
        <v>15.4</v>
      </c>
      <c r="V3572">
        <f t="shared" si="452"/>
        <v>2.4787271719888984</v>
      </c>
      <c r="AC3572">
        <v>3.24</v>
      </c>
      <c r="AD3572">
        <v>2.7</v>
      </c>
      <c r="AH3572" s="85">
        <f>IF(AND(M3572&lt;Variables!$G$6,M3572&gt;Variables!$G$5),0,1)</f>
        <v>1</v>
      </c>
      <c r="AI3572" s="85">
        <f t="shared" si="448"/>
        <v>0</v>
      </c>
      <c r="AJ3572" s="85">
        <f>IF(I3572&gt;Variables!$G$7,0,1)</f>
        <v>1</v>
      </c>
      <c r="AK3572" s="85">
        <f>IF(F3572&gt;Variables!$G$8,0,1)</f>
        <v>0</v>
      </c>
      <c r="AL3572" s="85">
        <f>IF(G3572&gt;Variables!$G$9,0,1)</f>
        <v>0</v>
      </c>
      <c r="AM3572" s="85">
        <f>IF(AND(K3572&gt;Variables!$G$10,K3572&lt;Variables!$G$11),0,1)</f>
        <v>0</v>
      </c>
      <c r="AN3572" s="103">
        <f>IF(H3572&lt;Variables!$G$13,1,0)</f>
        <v>1</v>
      </c>
      <c r="AO3572" s="101">
        <f>IF(R3572&lt;Variables!$G$12,0,1)</f>
        <v>1</v>
      </c>
      <c r="AP3572" s="86">
        <f t="shared" si="451"/>
        <v>1</v>
      </c>
      <c r="AR3572">
        <v>1</v>
      </c>
      <c r="AS3572">
        <v>0</v>
      </c>
      <c r="AT3572">
        <v>0</v>
      </c>
      <c r="AU3572">
        <v>0</v>
      </c>
      <c r="BA3572">
        <v>2</v>
      </c>
    </row>
    <row r="3573" spans="3:53" ht="12.75" x14ac:dyDescent="0.2">
      <c r="C3573" t="s">
        <v>815</v>
      </c>
      <c r="D3573" t="s">
        <v>801</v>
      </c>
      <c r="E3573">
        <v>35</v>
      </c>
      <c r="F3573">
        <v>17.61</v>
      </c>
      <c r="G3573">
        <v>-6.89</v>
      </c>
      <c r="H3573">
        <v>1310</v>
      </c>
      <c r="I3573">
        <v>-68.078999999999994</v>
      </c>
      <c r="J3573" t="s">
        <v>78</v>
      </c>
      <c r="K3573">
        <v>51.85</v>
      </c>
      <c r="L3573">
        <v>35.090742105263161</v>
      </c>
      <c r="M3573">
        <v>-0.25859272223698671</v>
      </c>
      <c r="N3573">
        <v>35.481335555555553</v>
      </c>
      <c r="O3573">
        <v>-1.356588042752487</v>
      </c>
      <c r="P3573">
        <v>534990</v>
      </c>
      <c r="Q3573">
        <v>188950</v>
      </c>
      <c r="R3573">
        <v>2.83</v>
      </c>
      <c r="S3573">
        <v>25.609000000000002</v>
      </c>
      <c r="T3573">
        <v>7.2</v>
      </c>
      <c r="U3573">
        <v>15.4</v>
      </c>
      <c r="V3573">
        <f t="shared" si="452"/>
        <v>2.3942710199745298</v>
      </c>
      <c r="AC3573">
        <v>36.340000000000003</v>
      </c>
      <c r="AD3573">
        <v>31.77</v>
      </c>
      <c r="AH3573" s="85">
        <f>IF(AND(M3573&lt;Variables!$G$6,M3573&gt;Variables!$G$5),0,1)</f>
        <v>1</v>
      </c>
      <c r="AI3573" s="85">
        <f t="shared" si="448"/>
        <v>1</v>
      </c>
      <c r="AJ3573" s="85">
        <f>IF(I3573&gt;Variables!$G$7,0,1)</f>
        <v>1</v>
      </c>
      <c r="AK3573" s="85">
        <f>IF(F3573&gt;Variables!$G$8,0,1)</f>
        <v>0</v>
      </c>
      <c r="AL3573" s="85">
        <f>IF(G3573&gt;Variables!$G$9,0,1)</f>
        <v>1</v>
      </c>
      <c r="AM3573" s="85">
        <f>IF(AND(K3573&gt;Variables!$G$10,K3573&lt;Variables!$G$11),0,1)</f>
        <v>0</v>
      </c>
      <c r="AN3573" s="103">
        <f>IF(H3573&lt;Variables!$G$13,1,0)</f>
        <v>1</v>
      </c>
      <c r="AO3573" s="101">
        <f>IF(R3573&lt;Variables!$G$12,0,1)</f>
        <v>1</v>
      </c>
      <c r="AP3573" s="86">
        <f t="shared" si="451"/>
        <v>1</v>
      </c>
      <c r="AR3573">
        <v>1</v>
      </c>
      <c r="AS3573">
        <v>0</v>
      </c>
      <c r="AT3573">
        <v>0</v>
      </c>
      <c r="AU3573">
        <v>0</v>
      </c>
      <c r="BA3573">
        <v>2</v>
      </c>
    </row>
    <row r="3574" spans="3:53" ht="12.75" x14ac:dyDescent="0.2">
      <c r="C3574" t="s">
        <v>815</v>
      </c>
      <c r="D3574" t="s">
        <v>185</v>
      </c>
      <c r="E3574">
        <v>9.1</v>
      </c>
      <c r="F3574">
        <v>16.86</v>
      </c>
      <c r="G3574">
        <v>9.8800000000000008</v>
      </c>
      <c r="H3574">
        <v>40.380000000000003</v>
      </c>
      <c r="I3574">
        <v>39.582999999999998</v>
      </c>
      <c r="J3574" t="s">
        <v>78</v>
      </c>
      <c r="K3574">
        <v>47.87</v>
      </c>
      <c r="L3574">
        <v>9.3249250000000004</v>
      </c>
      <c r="M3574">
        <v>-3.0565929484687651</v>
      </c>
      <c r="N3574">
        <v>8.9901065217391309</v>
      </c>
      <c r="O3574">
        <v>0.55386972490773023</v>
      </c>
      <c r="P3574">
        <v>10790000</v>
      </c>
      <c r="Q3574">
        <v>11900000</v>
      </c>
      <c r="R3574">
        <v>0.91</v>
      </c>
      <c r="S3574">
        <v>25.609000000000002</v>
      </c>
      <c r="T3574">
        <v>7.2</v>
      </c>
      <c r="U3574">
        <v>15.4</v>
      </c>
      <c r="V3574">
        <f t="shared" si="452"/>
        <v>2.4056021685332589</v>
      </c>
      <c r="AC3574">
        <v>10.75</v>
      </c>
      <c r="AD3574">
        <v>8.36</v>
      </c>
      <c r="AH3574" s="85">
        <f>IF(AND(M3574&lt;Variables!$G$6,M3574&gt;Variables!$G$5),0,1)</f>
        <v>0</v>
      </c>
      <c r="AI3574" s="85">
        <f t="shared" si="448"/>
        <v>0</v>
      </c>
      <c r="AJ3574" s="85">
        <f>IF(I3574&gt;Variables!$G$7,0,1)</f>
        <v>0</v>
      </c>
      <c r="AK3574" s="85">
        <f>IF(F3574&gt;Variables!$G$8,0,1)</f>
        <v>0</v>
      </c>
      <c r="AL3574" s="85">
        <f>IF(G3574&gt;Variables!$G$9,0,1)</f>
        <v>1</v>
      </c>
      <c r="AM3574" s="85">
        <f>IF(AND(K3574&gt;Variables!$G$10,K3574&lt;Variables!$G$11),0,1)</f>
        <v>1</v>
      </c>
      <c r="AN3574" s="103">
        <f>IF(H3574&lt;Variables!$G$13,1,0)</f>
        <v>1</v>
      </c>
      <c r="AO3574" s="101">
        <f>IF(R3574&lt;Variables!$G$12,0,1)</f>
        <v>0</v>
      </c>
      <c r="AP3574" s="86">
        <f t="shared" si="451"/>
        <v>1</v>
      </c>
      <c r="AR3574">
        <v>0</v>
      </c>
      <c r="AS3574">
        <v>0</v>
      </c>
      <c r="AT3574">
        <v>1</v>
      </c>
      <c r="AU3574">
        <v>0</v>
      </c>
      <c r="BA3574">
        <v>-2.25</v>
      </c>
    </row>
    <row r="3575" spans="3:53" ht="12.75" x14ac:dyDescent="0.2">
      <c r="C3575" t="s">
        <v>815</v>
      </c>
      <c r="D3575" t="s">
        <v>803</v>
      </c>
      <c r="E3575">
        <v>309.83999999999997</v>
      </c>
      <c r="F3575">
        <v>14.16</v>
      </c>
      <c r="G3575">
        <v>7.31</v>
      </c>
      <c r="H3575">
        <v>16820</v>
      </c>
      <c r="I3575">
        <v>-4.6890000000000001</v>
      </c>
      <c r="J3575" t="s">
        <v>78</v>
      </c>
      <c r="K3575">
        <v>55.64</v>
      </c>
      <c r="L3575">
        <v>308.55773499999998</v>
      </c>
      <c r="M3575">
        <v>-1.2229477896575131E-2</v>
      </c>
      <c r="N3575">
        <v>305.84192608695651</v>
      </c>
      <c r="O3575">
        <v>0.87563989257707298</v>
      </c>
      <c r="P3575">
        <v>872350</v>
      </c>
      <c r="Q3575">
        <v>881257</v>
      </c>
      <c r="R3575">
        <v>0.99</v>
      </c>
      <c r="S3575">
        <v>25.609000000000002</v>
      </c>
      <c r="T3575">
        <v>7.2</v>
      </c>
      <c r="U3575">
        <v>15.4</v>
      </c>
      <c r="V3575">
        <f t="shared" si="452"/>
        <v>2.4259475640747228</v>
      </c>
      <c r="AC3575">
        <v>318.77</v>
      </c>
      <c r="AD3575">
        <v>294.10000000000002</v>
      </c>
      <c r="AH3575" s="85">
        <f>IF(AND(M3575&lt;Variables!$G$6,M3575&gt;Variables!$G$5),0,1)</f>
        <v>1</v>
      </c>
      <c r="AI3575" s="85">
        <f t="shared" si="448"/>
        <v>0</v>
      </c>
      <c r="AJ3575" s="85">
        <f>IF(I3575&gt;Variables!$G$7,0,1)</f>
        <v>1</v>
      </c>
      <c r="AK3575" s="85">
        <f>IF(F3575&gt;Variables!$G$8,0,1)</f>
        <v>0</v>
      </c>
      <c r="AL3575" s="85">
        <f>IF(G3575&gt;Variables!$G$9,0,1)</f>
        <v>1</v>
      </c>
      <c r="AM3575" s="85">
        <f>IF(AND(K3575&gt;Variables!$G$10,K3575&lt;Variables!$G$11),0,1)</f>
        <v>0</v>
      </c>
      <c r="AN3575" s="103">
        <f>IF(H3575&lt;Variables!$G$13,1,0)</f>
        <v>0</v>
      </c>
      <c r="AO3575" s="101">
        <f>IF(R3575&lt;Variables!$G$12,0,1)</f>
        <v>0</v>
      </c>
      <c r="AP3575" s="86">
        <f t="shared" si="451"/>
        <v>1</v>
      </c>
      <c r="AR3575">
        <v>0</v>
      </c>
      <c r="AS3575">
        <v>0</v>
      </c>
      <c r="AT3575">
        <v>1</v>
      </c>
      <c r="AU3575">
        <v>0</v>
      </c>
      <c r="BA3575">
        <v>-2.25</v>
      </c>
    </row>
    <row r="3576" spans="3:53" ht="12.75" x14ac:dyDescent="0.2">
      <c r="C3576" t="s">
        <v>815</v>
      </c>
      <c r="D3576" t="s">
        <v>802</v>
      </c>
      <c r="E3576">
        <v>221.96</v>
      </c>
      <c r="F3576">
        <v>13.41</v>
      </c>
      <c r="G3576">
        <v>5.39</v>
      </c>
      <c r="H3576">
        <v>37470</v>
      </c>
      <c r="I3576">
        <v>-3.0139999999999998</v>
      </c>
      <c r="J3576" t="s">
        <v>78</v>
      </c>
      <c r="K3576">
        <v>61.02</v>
      </c>
      <c r="L3576">
        <v>221.49277000000001</v>
      </c>
      <c r="M3576">
        <v>-0.1073488764441439</v>
      </c>
      <c r="N3576">
        <v>219.2834195652174</v>
      </c>
      <c r="O3576">
        <v>0.89910146361805743</v>
      </c>
      <c r="P3576">
        <v>5166000</v>
      </c>
      <c r="Q3576">
        <v>2782000</v>
      </c>
      <c r="R3576">
        <v>1.86</v>
      </c>
      <c r="S3576">
        <v>25.609000000000002</v>
      </c>
      <c r="T3576">
        <v>7.2</v>
      </c>
      <c r="U3576">
        <v>15.4</v>
      </c>
      <c r="V3576">
        <f t="shared" si="452"/>
        <v>2.4873747303655285</v>
      </c>
      <c r="AC3576">
        <v>234.89</v>
      </c>
      <c r="AD3576">
        <v>221</v>
      </c>
      <c r="AH3576" s="85">
        <f>IF(AND(M3576&lt;Variables!$G$6,M3576&gt;Variables!$G$5),0,1)</f>
        <v>1</v>
      </c>
      <c r="AI3576" s="85">
        <f t="shared" si="448"/>
        <v>0</v>
      </c>
      <c r="AJ3576" s="85">
        <f>IF(I3576&gt;Variables!$G$7,0,1)</f>
        <v>1</v>
      </c>
      <c r="AK3576" s="85">
        <f>IF(F3576&gt;Variables!$G$8,0,1)</f>
        <v>0</v>
      </c>
      <c r="AL3576" s="85">
        <f>IF(G3576&gt;Variables!$G$9,0,1)</f>
        <v>1</v>
      </c>
      <c r="AM3576" s="85">
        <f>IF(AND(K3576&gt;Variables!$G$10,K3576&lt;Variables!$G$11),0,1)</f>
        <v>0</v>
      </c>
      <c r="AN3576" s="103">
        <f>IF(H3576&lt;Variables!$G$13,1,0)</f>
        <v>0</v>
      </c>
      <c r="AO3576" s="101">
        <f>IF(R3576&lt;Variables!$G$12,0,1)</f>
        <v>0</v>
      </c>
      <c r="AP3576" s="86">
        <f t="shared" si="451"/>
        <v>1</v>
      </c>
      <c r="AR3576">
        <v>1</v>
      </c>
      <c r="AS3576">
        <v>0</v>
      </c>
      <c r="AT3576">
        <v>0</v>
      </c>
      <c r="AU3576">
        <v>0</v>
      </c>
      <c r="BA3576">
        <v>1.62</v>
      </c>
    </row>
    <row r="3577" spans="3:53" ht="12.75" x14ac:dyDescent="0.2">
      <c r="C3577" t="s">
        <v>815</v>
      </c>
      <c r="D3577" t="s">
        <v>136</v>
      </c>
      <c r="E3577">
        <v>185.38</v>
      </c>
      <c r="F3577">
        <v>12.84</v>
      </c>
      <c r="G3577">
        <v>11.92</v>
      </c>
      <c r="H3577">
        <v>14270</v>
      </c>
      <c r="I3577">
        <v>263.15199999999999</v>
      </c>
      <c r="J3577" t="s">
        <v>78</v>
      </c>
      <c r="K3577">
        <v>63.41</v>
      </c>
      <c r="L3577">
        <v>184.10117500000001</v>
      </c>
      <c r="M3577">
        <v>1.6614912968371951</v>
      </c>
      <c r="N3577">
        <v>178.4173239130435</v>
      </c>
      <c r="O3577">
        <v>4.9001273504233662</v>
      </c>
      <c r="P3577">
        <v>2098000</v>
      </c>
      <c r="Q3577">
        <v>3592000</v>
      </c>
      <c r="R3577">
        <v>0.57999999999999996</v>
      </c>
      <c r="S3577">
        <v>25.609000000000002</v>
      </c>
      <c r="T3577">
        <v>7.2</v>
      </c>
      <c r="U3577">
        <v>15.4</v>
      </c>
      <c r="V3577">
        <f t="shared" si="452"/>
        <v>2.3983824584190181</v>
      </c>
      <c r="AC3577">
        <v>188</v>
      </c>
      <c r="AD3577">
        <v>160.11000000000001</v>
      </c>
      <c r="AH3577" s="85">
        <f>IF(AND(M3577&lt;Variables!$G$6,M3577&gt;Variables!$G$5),0,1)</f>
        <v>1</v>
      </c>
      <c r="AI3577" s="85">
        <f t="shared" si="448"/>
        <v>0</v>
      </c>
      <c r="AJ3577" s="85">
        <f>IF(I3577&gt;Variables!$G$7,0,1)</f>
        <v>0</v>
      </c>
      <c r="AK3577" s="85">
        <f>IF(F3577&gt;Variables!$G$8,0,1)</f>
        <v>0</v>
      </c>
      <c r="AL3577" s="85">
        <f>IF(G3577&gt;Variables!$G$9,0,1)</f>
        <v>1</v>
      </c>
      <c r="AM3577" s="85">
        <f>IF(AND(K3577&gt;Variables!$G$10,K3577&lt;Variables!$G$11),0,1)</f>
        <v>0</v>
      </c>
      <c r="AN3577" s="103">
        <f>IF(H3577&lt;Variables!$G$13,1,0)</f>
        <v>0</v>
      </c>
      <c r="AO3577" s="101">
        <f>IF(R3577&lt;Variables!$G$12,0,1)</f>
        <v>0</v>
      </c>
      <c r="AP3577" s="86">
        <f t="shared" si="451"/>
        <v>1</v>
      </c>
      <c r="AR3577">
        <v>0</v>
      </c>
      <c r="AS3577">
        <v>0</v>
      </c>
      <c r="AT3577">
        <v>1</v>
      </c>
      <c r="AU3577">
        <v>0</v>
      </c>
      <c r="BA3577">
        <v>-2.46</v>
      </c>
    </row>
    <row r="3578" spans="3:53" ht="12.75" x14ac:dyDescent="0.2">
      <c r="C3578" t="s">
        <v>815</v>
      </c>
      <c r="D3578" t="s">
        <v>131</v>
      </c>
      <c r="E3578">
        <v>35.06</v>
      </c>
      <c r="F3578">
        <v>12.5</v>
      </c>
      <c r="G3578">
        <v>9.0399999999999991</v>
      </c>
      <c r="H3578">
        <v>5010</v>
      </c>
      <c r="I3578">
        <v>2.4E-2</v>
      </c>
      <c r="J3578" t="s">
        <v>78</v>
      </c>
      <c r="K3578">
        <v>69.53</v>
      </c>
      <c r="L3578">
        <v>34.628484999999998</v>
      </c>
      <c r="M3578">
        <v>1.15949340550129</v>
      </c>
      <c r="N3578">
        <v>33.798295652173913</v>
      </c>
      <c r="O3578">
        <v>3.6442794645678092</v>
      </c>
      <c r="P3578">
        <v>1475000</v>
      </c>
      <c r="Q3578">
        <v>2889000</v>
      </c>
      <c r="R3578">
        <v>0.51</v>
      </c>
      <c r="S3578">
        <v>25.609000000000002</v>
      </c>
      <c r="T3578">
        <v>7.2</v>
      </c>
      <c r="U3578">
        <v>15.4</v>
      </c>
      <c r="V3578">
        <f t="shared" si="452"/>
        <v>2.4737854823241032</v>
      </c>
      <c r="AC3578">
        <v>36.79</v>
      </c>
      <c r="AD3578">
        <v>34.71</v>
      </c>
      <c r="AH3578" s="85">
        <f>IF(AND(M3578&lt;Variables!$G$6,M3578&gt;Variables!$G$5),0,1)</f>
        <v>1</v>
      </c>
      <c r="AI3578" s="85">
        <f t="shared" si="448"/>
        <v>0</v>
      </c>
      <c r="AJ3578" s="85">
        <f>IF(I3578&gt;Variables!$G$7,0,1)</f>
        <v>0</v>
      </c>
      <c r="AK3578" s="85">
        <f>IF(F3578&gt;Variables!$G$8,0,1)</f>
        <v>0</v>
      </c>
      <c r="AL3578" s="85">
        <f>IF(G3578&gt;Variables!$G$9,0,1)</f>
        <v>1</v>
      </c>
      <c r="AM3578" s="85">
        <f>IF(AND(K3578&gt;Variables!$G$10,K3578&lt;Variables!$G$11),0,1)</f>
        <v>0</v>
      </c>
      <c r="AN3578" s="103">
        <f>IF(H3578&lt;Variables!$G$13,1,0)</f>
        <v>0</v>
      </c>
      <c r="AO3578" s="101">
        <f>IF(R3578&lt;Variables!$G$12,0,1)</f>
        <v>0</v>
      </c>
      <c r="AP3578" s="86">
        <f t="shared" si="451"/>
        <v>1</v>
      </c>
      <c r="AR3578">
        <v>1</v>
      </c>
      <c r="AS3578">
        <v>0</v>
      </c>
      <c r="AT3578">
        <v>0</v>
      </c>
      <c r="AU3578">
        <v>0</v>
      </c>
      <c r="BA3578">
        <v>2</v>
      </c>
    </row>
    <row r="3579" spans="3:53" ht="12.75" x14ac:dyDescent="0.2">
      <c r="C3579" t="s">
        <v>815</v>
      </c>
      <c r="D3579" t="s">
        <v>806</v>
      </c>
      <c r="E3579">
        <v>78.78</v>
      </c>
      <c r="F3579">
        <v>10.34</v>
      </c>
      <c r="G3579">
        <v>0.87</v>
      </c>
      <c r="H3579">
        <v>3860</v>
      </c>
      <c r="I3579">
        <v>-0.38100000000000001</v>
      </c>
      <c r="J3579" t="s">
        <v>78</v>
      </c>
      <c r="K3579">
        <v>52.88</v>
      </c>
      <c r="L3579">
        <v>79.145250000000004</v>
      </c>
      <c r="M3579">
        <v>-0.47412826417252868</v>
      </c>
      <c r="N3579">
        <v>78.54084782608696</v>
      </c>
      <c r="O3579">
        <v>0.29176177779548262</v>
      </c>
      <c r="P3579">
        <v>1060000</v>
      </c>
      <c r="Q3579">
        <v>452001</v>
      </c>
      <c r="R3579">
        <v>2.35</v>
      </c>
      <c r="S3579">
        <v>25.609000000000002</v>
      </c>
      <c r="T3579">
        <v>7.2</v>
      </c>
      <c r="U3579">
        <v>15.4</v>
      </c>
      <c r="V3579">
        <f t="shared" si="452"/>
        <v>2.4131076682580446</v>
      </c>
      <c r="AC3579">
        <v>80.13</v>
      </c>
      <c r="AD3579">
        <v>78.209999999999994</v>
      </c>
      <c r="AH3579" s="85">
        <f>IF(AND(M3579&lt;Variables!$G$6,M3579&gt;Variables!$G$5),0,1)</f>
        <v>1</v>
      </c>
      <c r="AI3579" s="85">
        <f t="shared" si="448"/>
        <v>0</v>
      </c>
      <c r="AJ3579" s="85">
        <f>IF(I3579&gt;Variables!$G$7,0,1)</f>
        <v>1</v>
      </c>
      <c r="AK3579" s="85">
        <f>IF(F3579&gt;Variables!$G$8,0,1)</f>
        <v>0</v>
      </c>
      <c r="AL3579" s="85">
        <f>IF(G3579&gt;Variables!$G$9,0,1)</f>
        <v>1</v>
      </c>
      <c r="AM3579" s="85">
        <f>IF(AND(K3579&gt;Variables!$G$10,K3579&lt;Variables!$G$11),0,1)</f>
        <v>0</v>
      </c>
      <c r="AN3579" s="103">
        <f>IF(H3579&lt;Variables!$G$13,1,0)</f>
        <v>0</v>
      </c>
      <c r="AO3579" s="101">
        <f>IF(R3579&lt;Variables!$G$12,0,1)</f>
        <v>1</v>
      </c>
      <c r="AP3579" s="86">
        <f t="shared" si="451"/>
        <v>1</v>
      </c>
      <c r="AR3579">
        <v>0</v>
      </c>
      <c r="AS3579">
        <v>1</v>
      </c>
      <c r="AT3579">
        <v>0</v>
      </c>
      <c r="AU3579">
        <v>0</v>
      </c>
      <c r="BA3579">
        <v>0.42</v>
      </c>
    </row>
    <row r="3580" spans="3:53" ht="12.75" x14ac:dyDescent="0.2">
      <c r="C3580" t="s">
        <v>815</v>
      </c>
      <c r="D3580" t="s">
        <v>805</v>
      </c>
      <c r="E3580">
        <v>45.35</v>
      </c>
      <c r="F3580">
        <v>10.17</v>
      </c>
      <c r="G3580">
        <v>-0.08</v>
      </c>
      <c r="H3580">
        <v>9400</v>
      </c>
      <c r="I3580">
        <v>114.357</v>
      </c>
      <c r="J3580" t="s">
        <v>78</v>
      </c>
      <c r="K3580">
        <v>43.55</v>
      </c>
      <c r="L3580">
        <v>45.805944999999987</v>
      </c>
      <c r="M3580">
        <v>-0.94080582771514532</v>
      </c>
      <c r="N3580">
        <v>45.605843478260873</v>
      </c>
      <c r="O3580">
        <v>-0.50617083394348339</v>
      </c>
      <c r="P3580">
        <v>3063000</v>
      </c>
      <c r="Q3580">
        <v>1695000</v>
      </c>
      <c r="R3580">
        <v>1.81</v>
      </c>
      <c r="S3580">
        <v>25.609000000000002</v>
      </c>
      <c r="T3580">
        <v>7.2</v>
      </c>
      <c r="U3580">
        <v>15.4</v>
      </c>
      <c r="V3580">
        <f t="shared" si="452"/>
        <v>2.3071139968842473</v>
      </c>
      <c r="AC3580">
        <v>46.46</v>
      </c>
      <c r="AD3580">
        <v>44.82</v>
      </c>
      <c r="AH3580" s="85">
        <f>IF(AND(M3580&lt;Variables!$G$6,M3580&gt;Variables!$G$5),0,1)</f>
        <v>1</v>
      </c>
      <c r="AI3580" s="85">
        <f t="shared" si="448"/>
        <v>0</v>
      </c>
      <c r="AJ3580" s="85">
        <f>IF(I3580&gt;Variables!$G$7,0,1)</f>
        <v>0</v>
      </c>
      <c r="AK3580" s="85">
        <f>IF(F3580&gt;Variables!$G$8,0,1)</f>
        <v>0</v>
      </c>
      <c r="AL3580" s="85">
        <f>IF(G3580&gt;Variables!$G$9,0,1)</f>
        <v>1</v>
      </c>
      <c r="AM3580" s="85">
        <f>IF(AND(K3580&gt;Variables!$G$10,K3580&lt;Variables!$G$11),0,1)</f>
        <v>1</v>
      </c>
      <c r="AN3580" s="103">
        <f>IF(H3580&lt;Variables!$G$13,1,0)</f>
        <v>0</v>
      </c>
      <c r="AO3580" s="101">
        <f>IF(R3580&lt;Variables!$G$12,0,1)</f>
        <v>0</v>
      </c>
      <c r="AP3580" s="86">
        <f t="shared" si="451"/>
        <v>1</v>
      </c>
      <c r="AR3580">
        <v>0</v>
      </c>
      <c r="AS3580">
        <v>0</v>
      </c>
      <c r="AT3580">
        <v>0</v>
      </c>
      <c r="AU3580">
        <v>1</v>
      </c>
      <c r="BA3580">
        <v>-0.61</v>
      </c>
    </row>
    <row r="3581" spans="3:53" ht="12.75" x14ac:dyDescent="0.2">
      <c r="C3581" t="s">
        <v>815</v>
      </c>
      <c r="D3581" t="s">
        <v>697</v>
      </c>
      <c r="E3581">
        <v>4.8899999999999997</v>
      </c>
      <c r="F3581">
        <v>11.06</v>
      </c>
      <c r="G3581">
        <v>11.79</v>
      </c>
      <c r="H3581">
        <v>-99999</v>
      </c>
      <c r="I3581">
        <v>-15.722</v>
      </c>
      <c r="J3581" t="s">
        <v>76</v>
      </c>
      <c r="K3581">
        <v>44</v>
      </c>
      <c r="L3581">
        <v>4.7856777777777779</v>
      </c>
      <c r="M3581">
        <v>-4.9246478497182631</v>
      </c>
      <c r="N3581">
        <v>4.5213651162790702</v>
      </c>
      <c r="O3581">
        <v>0.6333238520780009</v>
      </c>
      <c r="P3581">
        <v>54619</v>
      </c>
      <c r="Q3581">
        <v>58657</v>
      </c>
      <c r="R3581">
        <v>0.93</v>
      </c>
      <c r="S3581">
        <v>25.609000000000002</v>
      </c>
      <c r="T3581">
        <v>7.2</v>
      </c>
      <c r="U3581">
        <v>15.4</v>
      </c>
      <c r="V3581">
        <f t="shared" si="452"/>
        <v>2.3475465461527567</v>
      </c>
      <c r="AC3581">
        <v>8.4</v>
      </c>
      <c r="AD3581">
        <v>4.8099999999999996</v>
      </c>
      <c r="AH3581" s="85">
        <f>IF(AND(M3581&lt;Variables!$G$6,M3581&gt;Variables!$G$5),0,1)</f>
        <v>0</v>
      </c>
      <c r="AI3581" s="85">
        <f t="shared" si="448"/>
        <v>0</v>
      </c>
      <c r="AJ3581" s="85">
        <f>IF(I3581&gt;Variables!$G$7,0,1)</f>
        <v>1</v>
      </c>
      <c r="AK3581" s="85">
        <f>IF(F3581&gt;Variables!$G$8,0,1)</f>
        <v>0</v>
      </c>
      <c r="AL3581" s="85">
        <f>IF(G3581&gt;Variables!$G$9,0,1)</f>
        <v>1</v>
      </c>
      <c r="AM3581" s="85">
        <f>IF(AND(K3581&gt;Variables!$G$10,K3581&lt;Variables!$G$11),0,1)</f>
        <v>1</v>
      </c>
      <c r="AN3581" s="103">
        <f>IF(H3581&lt;Variables!$G$13,1,0)</f>
        <v>1</v>
      </c>
      <c r="AO3581" s="101">
        <f>IF(R3581&lt;Variables!$G$12,0,1)</f>
        <v>0</v>
      </c>
      <c r="AP3581" s="86">
        <f t="shared" si="451"/>
        <v>0</v>
      </c>
      <c r="AR3581">
        <v>1</v>
      </c>
      <c r="AS3581">
        <v>0</v>
      </c>
      <c r="AT3581">
        <v>0</v>
      </c>
      <c r="AU3581">
        <v>0</v>
      </c>
      <c r="BA3581">
        <v>2</v>
      </c>
    </row>
    <row r="3582" spans="3:53" ht="12.75" x14ac:dyDescent="0.2">
      <c r="C3582" t="s">
        <v>815</v>
      </c>
      <c r="D3582" t="s">
        <v>809</v>
      </c>
      <c r="E3582">
        <v>20.75</v>
      </c>
      <c r="F3582">
        <v>6.45</v>
      </c>
      <c r="G3582">
        <v>2.37</v>
      </c>
      <c r="H3582">
        <v>2560</v>
      </c>
      <c r="I3582">
        <v>-19.152999999999999</v>
      </c>
      <c r="J3582" t="s">
        <v>78</v>
      </c>
      <c r="K3582">
        <v>63.65</v>
      </c>
      <c r="L3582">
        <v>20.745730769230779</v>
      </c>
      <c r="M3582">
        <v>2.0578840132047159E-2</v>
      </c>
      <c r="N3582">
        <v>20.621238709677421</v>
      </c>
      <c r="O3582">
        <v>0.62441103628830941</v>
      </c>
      <c r="P3582">
        <v>48422</v>
      </c>
      <c r="Q3582">
        <v>67071</v>
      </c>
      <c r="R3582">
        <v>0.72</v>
      </c>
      <c r="S3582">
        <v>25.609000000000002</v>
      </c>
      <c r="T3582">
        <v>7.2</v>
      </c>
      <c r="U3582">
        <v>15.4</v>
      </c>
      <c r="V3582">
        <f t="shared" si="452"/>
        <v>2.5070677075839534</v>
      </c>
      <c r="AC3582">
        <v>20.9</v>
      </c>
      <c r="AD3582">
        <v>20.72</v>
      </c>
      <c r="AH3582" s="85">
        <f>IF(AND(M3582&lt;Variables!$G$6,M3582&gt;Variables!$G$5),0,1)</f>
        <v>1</v>
      </c>
      <c r="AI3582" s="85">
        <f t="shared" si="448"/>
        <v>0</v>
      </c>
      <c r="AJ3582" s="85">
        <f>IF(I3582&gt;Variables!$G$7,0,1)</f>
        <v>1</v>
      </c>
      <c r="AK3582" s="85">
        <f>IF(F3582&gt;Variables!$G$8,0,1)</f>
        <v>1</v>
      </c>
      <c r="AL3582" s="85">
        <f>IF(G3582&gt;Variables!$G$9,0,1)</f>
        <v>1</v>
      </c>
      <c r="AM3582" s="85">
        <f>IF(AND(K3582&gt;Variables!$G$10,K3582&lt;Variables!$G$11),0,1)</f>
        <v>0</v>
      </c>
      <c r="AN3582" s="103">
        <f>IF(H3582&lt;Variables!$G$13,1,0)</f>
        <v>0</v>
      </c>
      <c r="AO3582" s="101">
        <f>IF(R3582&lt;Variables!$G$12,0,1)</f>
        <v>0</v>
      </c>
      <c r="AP3582" s="86">
        <f t="shared" si="451"/>
        <v>1</v>
      </c>
      <c r="AR3582">
        <v>0</v>
      </c>
      <c r="AS3582">
        <v>1</v>
      </c>
      <c r="AT3582">
        <v>0</v>
      </c>
      <c r="AU3582">
        <v>0</v>
      </c>
      <c r="BA3582">
        <v>0.32</v>
      </c>
    </row>
    <row r="3583" spans="3:53" ht="12.75" x14ac:dyDescent="0.2">
      <c r="C3583" t="s">
        <v>815</v>
      </c>
      <c r="D3583" t="s">
        <v>183</v>
      </c>
      <c r="E3583">
        <v>25.45</v>
      </c>
      <c r="F3583">
        <v>63.83</v>
      </c>
      <c r="G3583">
        <v>36.44</v>
      </c>
      <c r="H3583">
        <v>42.28</v>
      </c>
      <c r="I3583">
        <v>2325.7979999999998</v>
      </c>
      <c r="J3583" t="s">
        <v>78</v>
      </c>
      <c r="K3583">
        <v>63.59</v>
      </c>
      <c r="L3583">
        <v>25.131609999999998</v>
      </c>
      <c r="M3583">
        <v>2.4450880783204898</v>
      </c>
      <c r="N3583">
        <v>23.248523913043481</v>
      </c>
      <c r="O3583">
        <v>10.7429447834977</v>
      </c>
      <c r="P3583">
        <v>21610000</v>
      </c>
      <c r="Q3583">
        <v>16000000</v>
      </c>
      <c r="R3583">
        <v>1.35</v>
      </c>
      <c r="S3583">
        <v>25.609000000000002</v>
      </c>
      <c r="T3583">
        <v>7.2</v>
      </c>
      <c r="U3583">
        <v>15.4</v>
      </c>
      <c r="V3583">
        <f t="shared" si="452"/>
        <v>2.3482554886727907</v>
      </c>
      <c r="AC3583">
        <v>28.8</v>
      </c>
      <c r="AD3583">
        <v>20</v>
      </c>
      <c r="AH3583" s="85">
        <f>IF(AND(M3583&lt;Variables!$G$6,M3583&gt;Variables!$G$5),0,1)</f>
        <v>1</v>
      </c>
      <c r="AI3583" s="85">
        <f t="shared" si="448"/>
        <v>0</v>
      </c>
      <c r="AJ3583" s="85">
        <f>IF(I3583&gt;Variables!$G$7,0,1)</f>
        <v>0</v>
      </c>
      <c r="AK3583" s="85">
        <f>IF(F3583&gt;Variables!$G$8,0,1)</f>
        <v>0</v>
      </c>
      <c r="AL3583" s="85">
        <f>IF(G3583&gt;Variables!$G$9,0,1)</f>
        <v>0</v>
      </c>
      <c r="AM3583" s="85">
        <f>IF(AND(K3583&gt;Variables!$G$10,K3583&lt;Variables!$G$11),0,1)</f>
        <v>0</v>
      </c>
      <c r="AN3583" s="103">
        <f>IF(H3583&lt;Variables!$G$13,1,0)</f>
        <v>1</v>
      </c>
      <c r="AO3583" s="101">
        <f>IF(R3583&lt;Variables!$G$12,0,1)</f>
        <v>0</v>
      </c>
      <c r="AP3583" s="86">
        <f t="shared" si="451"/>
        <v>1</v>
      </c>
      <c r="AR3583">
        <v>1</v>
      </c>
      <c r="AS3583">
        <v>0</v>
      </c>
      <c r="AT3583">
        <v>0</v>
      </c>
      <c r="AU3583">
        <v>0</v>
      </c>
      <c r="BA3583">
        <v>2</v>
      </c>
    </row>
    <row r="3584" spans="3:53" ht="12.75" x14ac:dyDescent="0.2">
      <c r="C3584" t="s">
        <v>815</v>
      </c>
      <c r="D3584" t="s">
        <v>812</v>
      </c>
      <c r="E3584">
        <v>16.32</v>
      </c>
      <c r="F3584">
        <v>6.83</v>
      </c>
      <c r="G3584">
        <v>0.12</v>
      </c>
      <c r="H3584">
        <v>-99999</v>
      </c>
      <c r="I3584">
        <v>-9.4E-2</v>
      </c>
      <c r="J3584" t="s">
        <v>78</v>
      </c>
      <c r="K3584">
        <v>68.44</v>
      </c>
      <c r="L3584">
        <v>16.325333333333329</v>
      </c>
      <c r="M3584">
        <v>-0.2776870303822192</v>
      </c>
      <c r="N3584">
        <v>16.28811</v>
      </c>
      <c r="O3584">
        <v>-4.9790921107473532E-2</v>
      </c>
      <c r="P3584">
        <v>19653</v>
      </c>
      <c r="Q3584">
        <v>318504</v>
      </c>
      <c r="R3584">
        <v>0.06</v>
      </c>
      <c r="S3584">
        <v>25.609000000000002</v>
      </c>
      <c r="T3584">
        <v>7.2</v>
      </c>
      <c r="U3584">
        <v>15.4</v>
      </c>
      <c r="V3584">
        <f t="shared" si="452"/>
        <v>2.5800464078405745</v>
      </c>
      <c r="AC3584">
        <v>16.32</v>
      </c>
      <c r="AD3584">
        <v>16.16</v>
      </c>
      <c r="AH3584" s="85">
        <f>IF(AND(M3584&lt;Variables!$G$6,M3584&gt;Variables!$G$5),0,1)</f>
        <v>1</v>
      </c>
      <c r="AI3584" s="85">
        <f t="shared" si="448"/>
        <v>0</v>
      </c>
      <c r="AJ3584" s="85">
        <f>IF(I3584&gt;Variables!$G$7,0,1)</f>
        <v>1</v>
      </c>
      <c r="AK3584" s="85">
        <f>IF(F3584&gt;Variables!$G$8,0,1)</f>
        <v>1</v>
      </c>
      <c r="AL3584" s="85">
        <f>IF(G3584&gt;Variables!$G$9,0,1)</f>
        <v>1</v>
      </c>
      <c r="AM3584" s="85">
        <f>IF(AND(K3584&gt;Variables!$G$10,K3584&lt;Variables!$G$11),0,1)</f>
        <v>0</v>
      </c>
      <c r="AN3584" s="103">
        <f>IF(H3584&lt;Variables!$G$13,1,0)</f>
        <v>1</v>
      </c>
      <c r="AO3584" s="101">
        <f>IF(R3584&lt;Variables!$G$12,0,1)</f>
        <v>0</v>
      </c>
      <c r="AP3584" s="86">
        <f t="shared" si="451"/>
        <v>1</v>
      </c>
      <c r="AR3584">
        <v>0</v>
      </c>
      <c r="AS3584">
        <v>0</v>
      </c>
      <c r="AT3584">
        <v>0</v>
      </c>
      <c r="AU3584">
        <v>0</v>
      </c>
      <c r="BA3584">
        <v>0</v>
      </c>
    </row>
    <row r="3585" spans="3:53" ht="12.75" x14ac:dyDescent="0.2">
      <c r="C3585" t="s">
        <v>815</v>
      </c>
      <c r="D3585" t="s">
        <v>186</v>
      </c>
      <c r="E3585">
        <v>27.02</v>
      </c>
      <c r="F3585">
        <v>7</v>
      </c>
      <c r="G3585">
        <v>4</v>
      </c>
      <c r="H3585">
        <v>3480</v>
      </c>
      <c r="I3585">
        <v>0.48499999999999999</v>
      </c>
      <c r="J3585" t="s">
        <v>78</v>
      </c>
      <c r="K3585">
        <v>66.709999999999994</v>
      </c>
      <c r="L3585">
        <v>26.376100000000001</v>
      </c>
      <c r="M3585">
        <v>2.517051421552094</v>
      </c>
      <c r="N3585">
        <v>25.859326086956521</v>
      </c>
      <c r="O3585">
        <v>4.5657566986597198</v>
      </c>
      <c r="P3585">
        <v>3982000</v>
      </c>
      <c r="Q3585">
        <v>9062000</v>
      </c>
      <c r="R3585">
        <v>0.44</v>
      </c>
      <c r="S3585">
        <v>25.609000000000002</v>
      </c>
      <c r="T3585">
        <v>7.2</v>
      </c>
      <c r="U3585">
        <v>15.4</v>
      </c>
      <c r="V3585">
        <f t="shared" si="452"/>
        <v>2.3532031873537025</v>
      </c>
      <c r="AC3585">
        <v>28.38</v>
      </c>
      <c r="AD3585">
        <v>26.41</v>
      </c>
      <c r="AH3585" s="85">
        <f>IF(AND(M3585&lt;Variables!$G$6,M3585&gt;Variables!$G$5),0,1)</f>
        <v>1</v>
      </c>
      <c r="AI3585" s="85">
        <f t="shared" si="448"/>
        <v>0</v>
      </c>
      <c r="AJ3585" s="85">
        <f>IF(I3585&gt;Variables!$G$7,0,1)</f>
        <v>0</v>
      </c>
      <c r="AK3585" s="85">
        <f>IF(F3585&gt;Variables!$G$8,0,1)</f>
        <v>1</v>
      </c>
      <c r="AL3585" s="85">
        <f>IF(G3585&gt;Variables!$G$9,0,1)</f>
        <v>1</v>
      </c>
      <c r="AM3585" s="85">
        <f>IF(AND(K3585&gt;Variables!$G$10,K3585&lt;Variables!$G$11),0,1)</f>
        <v>0</v>
      </c>
      <c r="AN3585" s="103">
        <f>IF(H3585&lt;Variables!$G$13,1,0)</f>
        <v>0</v>
      </c>
      <c r="AO3585" s="101">
        <f>IF(R3585&lt;Variables!$G$12,0,1)</f>
        <v>0</v>
      </c>
      <c r="AP3585" s="86">
        <f t="shared" si="451"/>
        <v>1</v>
      </c>
      <c r="AR3585">
        <v>1</v>
      </c>
      <c r="AS3585">
        <v>0</v>
      </c>
      <c r="AT3585">
        <v>0</v>
      </c>
      <c r="AU3585">
        <v>0</v>
      </c>
      <c r="BA3585">
        <v>2</v>
      </c>
    </row>
    <row r="3586" spans="3:53" ht="12.75" x14ac:dyDescent="0.2">
      <c r="C3586" t="s">
        <v>815</v>
      </c>
      <c r="D3586" t="s">
        <v>414</v>
      </c>
      <c r="E3586">
        <v>47.69</v>
      </c>
      <c r="F3586">
        <v>7.09</v>
      </c>
      <c r="G3586">
        <v>3.1</v>
      </c>
      <c r="H3586">
        <v>2420</v>
      </c>
      <c r="I3586">
        <v>28.091000000000001</v>
      </c>
      <c r="J3586" t="s">
        <v>78</v>
      </c>
      <c r="K3586">
        <v>61.14</v>
      </c>
      <c r="L3586">
        <v>47.62303571428572</v>
      </c>
      <c r="M3586">
        <v>0.13011410294387091</v>
      </c>
      <c r="N3586">
        <v>47.306978947368421</v>
      </c>
      <c r="O3586">
        <v>0.79908094121197248</v>
      </c>
      <c r="P3586">
        <v>164772</v>
      </c>
      <c r="Q3586">
        <v>398121</v>
      </c>
      <c r="R3586">
        <v>0.41</v>
      </c>
      <c r="S3586">
        <v>25.609000000000002</v>
      </c>
      <c r="T3586">
        <v>7.2</v>
      </c>
      <c r="U3586">
        <v>15.4</v>
      </c>
      <c r="V3586">
        <f t="shared" si="452"/>
        <v>2.4748413607670363</v>
      </c>
      <c r="AC3586">
        <v>50.14</v>
      </c>
      <c r="AD3586">
        <v>47.465000000000003</v>
      </c>
      <c r="AH3586" s="85">
        <f>IF(AND(M3586&lt;Variables!$G$6,M3586&gt;Variables!$G$5),0,1)</f>
        <v>1</v>
      </c>
      <c r="AI3586" s="85">
        <f t="shared" si="448"/>
        <v>0</v>
      </c>
      <c r="AJ3586" s="85">
        <f>IF(I3586&gt;Variables!$G$7,0,1)</f>
        <v>0</v>
      </c>
      <c r="AK3586" s="85">
        <f>IF(F3586&gt;Variables!$G$8,0,1)</f>
        <v>1</v>
      </c>
      <c r="AL3586" s="85">
        <f>IF(G3586&gt;Variables!$G$9,0,1)</f>
        <v>1</v>
      </c>
      <c r="AM3586" s="85">
        <f>IF(AND(K3586&gt;Variables!$G$10,K3586&lt;Variables!$G$11),0,1)</f>
        <v>0</v>
      </c>
      <c r="AN3586" s="103">
        <f>IF(H3586&lt;Variables!$G$13,1,0)</f>
        <v>1</v>
      </c>
      <c r="AO3586" s="101">
        <f>IF(R3586&lt;Variables!$G$12,0,1)</f>
        <v>0</v>
      </c>
      <c r="AP3586" s="86">
        <f t="shared" si="451"/>
        <v>1</v>
      </c>
      <c r="AR3586">
        <v>1</v>
      </c>
      <c r="AS3586">
        <v>0</v>
      </c>
      <c r="AT3586">
        <v>0</v>
      </c>
      <c r="AU3586">
        <v>0</v>
      </c>
      <c r="BA3586">
        <v>1.06</v>
      </c>
    </row>
    <row r="3587" spans="3:53" ht="12.75" x14ac:dyDescent="0.2">
      <c r="C3587" t="s">
        <v>815</v>
      </c>
      <c r="D3587" t="s">
        <v>813</v>
      </c>
      <c r="E3587">
        <v>11.98</v>
      </c>
      <c r="F3587">
        <v>7.79</v>
      </c>
      <c r="G3587">
        <v>6.92</v>
      </c>
      <c r="H3587">
        <v>2160</v>
      </c>
      <c r="I3587">
        <v>-18.163</v>
      </c>
      <c r="J3587" t="s">
        <v>78</v>
      </c>
      <c r="K3587">
        <v>59.88</v>
      </c>
      <c r="L3587">
        <v>11.920665</v>
      </c>
      <c r="M3587">
        <v>0.27209052515106791</v>
      </c>
      <c r="N3587">
        <v>11.738271111111111</v>
      </c>
      <c r="O3587">
        <v>1.83015783887915</v>
      </c>
      <c r="P3587">
        <v>867188</v>
      </c>
      <c r="Q3587">
        <v>1541000</v>
      </c>
      <c r="R3587">
        <v>0.56000000000000005</v>
      </c>
      <c r="S3587">
        <v>25.609000000000002</v>
      </c>
      <c r="T3587">
        <v>7.2</v>
      </c>
      <c r="U3587">
        <v>15.4</v>
      </c>
      <c r="V3587">
        <f t="shared" si="452"/>
        <v>2.4545187676721056</v>
      </c>
      <c r="AC3587">
        <v>12.936400000000001</v>
      </c>
      <c r="AD3587">
        <v>11.71</v>
      </c>
      <c r="AH3587" s="85">
        <f>IF(AND(M3587&lt;Variables!$G$6,M3587&gt;Variables!$G$5),0,1)</f>
        <v>1</v>
      </c>
      <c r="AI3587" s="85">
        <f t="shared" ref="AI3587:AI3650" si="453">IF(L3587&gt;N3587,0,1)</f>
        <v>0</v>
      </c>
      <c r="AJ3587" s="85">
        <f>IF(I3587&gt;Variables!$G$7,0,1)</f>
        <v>1</v>
      </c>
      <c r="AK3587" s="85">
        <f>IF(F3587&gt;Variables!$G$8,0,1)</f>
        <v>1</v>
      </c>
      <c r="AL3587" s="85">
        <f>IF(G3587&gt;Variables!$G$9,0,1)</f>
        <v>1</v>
      </c>
      <c r="AM3587" s="85">
        <f>IF(AND(K3587&gt;Variables!$G$10,K3587&lt;Variables!$G$11),0,1)</f>
        <v>0</v>
      </c>
      <c r="AN3587" s="103">
        <f>IF(H3587&lt;Variables!$G$13,1,0)</f>
        <v>1</v>
      </c>
      <c r="AO3587" s="101">
        <f>IF(R3587&lt;Variables!$G$12,0,1)</f>
        <v>0</v>
      </c>
      <c r="AP3587" s="86">
        <f t="shared" si="451"/>
        <v>1</v>
      </c>
      <c r="AR3587">
        <v>0</v>
      </c>
      <c r="AS3587">
        <v>0</v>
      </c>
      <c r="AT3587">
        <v>1</v>
      </c>
      <c r="AU3587">
        <v>0</v>
      </c>
      <c r="BA3587">
        <v>-2.25</v>
      </c>
    </row>
    <row r="3588" spans="3:53" ht="12.75" x14ac:dyDescent="0.2">
      <c r="C3588" t="s">
        <v>815</v>
      </c>
      <c r="D3588" t="s">
        <v>584</v>
      </c>
      <c r="E3588">
        <v>23.94</v>
      </c>
      <c r="F3588">
        <v>8.1</v>
      </c>
      <c r="G3588">
        <v>5.75</v>
      </c>
      <c r="H3588">
        <v>12890</v>
      </c>
      <c r="I3588">
        <v>0.34300000000000003</v>
      </c>
      <c r="J3588" t="s">
        <v>78</v>
      </c>
      <c r="K3588">
        <v>58.59</v>
      </c>
      <c r="L3588">
        <v>23.932860000000002</v>
      </c>
      <c r="M3588">
        <v>-0.17908432172334379</v>
      </c>
      <c r="N3588">
        <v>23.55715217391305</v>
      </c>
      <c r="O3588">
        <v>1.412937453685708</v>
      </c>
      <c r="P3588">
        <v>137361</v>
      </c>
      <c r="Q3588">
        <v>1407000</v>
      </c>
      <c r="R3588">
        <v>0.1</v>
      </c>
      <c r="S3588">
        <v>25.609000000000002</v>
      </c>
      <c r="T3588">
        <v>7.2</v>
      </c>
      <c r="U3588">
        <v>15.4</v>
      </c>
      <c r="V3588">
        <f t="shared" si="452"/>
        <v>2.4650913018913738</v>
      </c>
      <c r="AC3588">
        <v>26</v>
      </c>
      <c r="AD3588">
        <v>23.86</v>
      </c>
      <c r="AH3588" s="85">
        <f>IF(AND(M3588&lt;Variables!$G$6,M3588&gt;Variables!$G$5),0,1)</f>
        <v>1</v>
      </c>
      <c r="AI3588" s="85">
        <f t="shared" si="453"/>
        <v>0</v>
      </c>
      <c r="AJ3588" s="85">
        <f>IF(I3588&gt;Variables!$G$7,0,1)</f>
        <v>0</v>
      </c>
      <c r="AK3588" s="85">
        <f>IF(F3588&gt;Variables!$G$8,0,1)</f>
        <v>1</v>
      </c>
      <c r="AL3588" s="85">
        <f>IF(G3588&gt;Variables!$G$9,0,1)</f>
        <v>1</v>
      </c>
      <c r="AM3588" s="85">
        <f>IF(AND(K3588&gt;Variables!$G$10,K3588&lt;Variables!$G$11),0,1)</f>
        <v>0</v>
      </c>
      <c r="AN3588" s="103">
        <f>IF(H3588&lt;Variables!$G$13,1,0)</f>
        <v>0</v>
      </c>
      <c r="AO3588" s="101">
        <f>IF(R3588&lt;Variables!$G$12,0,1)</f>
        <v>0</v>
      </c>
      <c r="AP3588" s="86">
        <f t="shared" si="451"/>
        <v>1</v>
      </c>
      <c r="AR3588">
        <v>1</v>
      </c>
      <c r="AS3588">
        <v>0</v>
      </c>
      <c r="AT3588">
        <v>0</v>
      </c>
      <c r="AU3588">
        <v>0</v>
      </c>
      <c r="BA3588">
        <v>2</v>
      </c>
    </row>
    <row r="3589" spans="3:53" ht="12.75" x14ac:dyDescent="0.2">
      <c r="C3589" t="s">
        <v>815</v>
      </c>
      <c r="D3589" t="s">
        <v>807</v>
      </c>
      <c r="E3589">
        <v>39.4</v>
      </c>
      <c r="F3589">
        <v>8.6199999999999992</v>
      </c>
      <c r="G3589">
        <v>-1.31</v>
      </c>
      <c r="H3589">
        <v>6020</v>
      </c>
      <c r="I3589">
        <v>10.981999999999999</v>
      </c>
      <c r="J3589" t="s">
        <v>78</v>
      </c>
      <c r="K3589">
        <v>43.94</v>
      </c>
      <c r="L3589">
        <v>40.141060000000003</v>
      </c>
      <c r="M3589">
        <v>-0.87456584355272116</v>
      </c>
      <c r="N3589">
        <v>40.033836956521732</v>
      </c>
      <c r="O3589">
        <v>-0.60907715837117749</v>
      </c>
      <c r="P3589">
        <v>1696000</v>
      </c>
      <c r="Q3589">
        <v>1252000</v>
      </c>
      <c r="R3589">
        <v>1.35</v>
      </c>
      <c r="S3589">
        <v>25.609000000000002</v>
      </c>
      <c r="T3589">
        <v>7.2</v>
      </c>
      <c r="U3589">
        <v>15.4</v>
      </c>
      <c r="V3589">
        <f t="shared" si="452"/>
        <v>2.3116510902259182</v>
      </c>
      <c r="AC3589">
        <v>41.37</v>
      </c>
      <c r="AD3589">
        <v>38.01</v>
      </c>
      <c r="AH3589" s="85">
        <f>IF(AND(M3589&lt;Variables!$G$6,M3589&gt;Variables!$G$5),0,1)</f>
        <v>1</v>
      </c>
      <c r="AI3589" s="85">
        <f t="shared" si="453"/>
        <v>0</v>
      </c>
      <c r="AJ3589" s="85">
        <f>IF(I3589&gt;Variables!$G$7,0,1)</f>
        <v>0</v>
      </c>
      <c r="AK3589" s="85">
        <f>IF(F3589&gt;Variables!$G$8,0,1)</f>
        <v>1</v>
      </c>
      <c r="AL3589" s="85">
        <f>IF(G3589&gt;Variables!$G$9,0,1)</f>
        <v>1</v>
      </c>
      <c r="AM3589" s="85">
        <f>IF(AND(K3589&gt;Variables!$G$10,K3589&lt;Variables!$G$11),0,1)</f>
        <v>1</v>
      </c>
      <c r="AN3589" s="103">
        <f>IF(H3589&lt;Variables!$G$13,1,0)</f>
        <v>0</v>
      </c>
      <c r="AO3589" s="101">
        <f>IF(R3589&lt;Variables!$G$12,0,1)</f>
        <v>0</v>
      </c>
      <c r="AP3589" s="86">
        <f t="shared" si="451"/>
        <v>1</v>
      </c>
      <c r="AR3589">
        <v>0</v>
      </c>
      <c r="AS3589">
        <v>0</v>
      </c>
      <c r="AT3589">
        <v>1</v>
      </c>
      <c r="AU3589">
        <v>0</v>
      </c>
      <c r="BA3589">
        <v>-2.25</v>
      </c>
    </row>
    <row r="3590" spans="3:53" ht="12.75" x14ac:dyDescent="0.2">
      <c r="C3590" t="s">
        <v>818</v>
      </c>
      <c r="D3590" t="s">
        <v>185</v>
      </c>
      <c r="E3590">
        <v>9.2899999999999991</v>
      </c>
      <c r="F3590">
        <v>19.399999999999999</v>
      </c>
      <c r="G3590">
        <v>11.28</v>
      </c>
      <c r="H3590">
        <v>40.380000000000003</v>
      </c>
      <c r="I3590">
        <v>39.820999999999998</v>
      </c>
      <c r="J3590" t="s">
        <v>78</v>
      </c>
      <c r="K3590">
        <v>51.19</v>
      </c>
      <c r="L3590">
        <v>9.2361250000000013</v>
      </c>
      <c r="M3590">
        <v>-0.87834454384281158</v>
      </c>
      <c r="N3590">
        <v>8.9958568627450965</v>
      </c>
      <c r="O3590">
        <v>1.769071470156097</v>
      </c>
      <c r="P3590">
        <v>11580000</v>
      </c>
      <c r="Q3590">
        <v>11900000</v>
      </c>
      <c r="R3590">
        <v>0.97</v>
      </c>
      <c r="S3590">
        <v>26.71</v>
      </c>
      <c r="T3590">
        <v>6.7959999999999994</v>
      </c>
      <c r="U3590">
        <v>15.6676</v>
      </c>
      <c r="V3590">
        <f t="shared" si="452"/>
        <v>2.4051839824006285</v>
      </c>
      <c r="AC3590">
        <v>10.75</v>
      </c>
      <c r="AD3590">
        <v>8.36</v>
      </c>
      <c r="AH3590" s="85">
        <f>IF(AND(M3590&lt;Variables!$G$6,M3590&gt;Variables!$G$5),0,1)</f>
        <v>1</v>
      </c>
      <c r="AI3590" s="85">
        <f t="shared" si="453"/>
        <v>0</v>
      </c>
      <c r="AJ3590" s="85">
        <f>IF(I3590&gt;Variables!$G$7,0,1)</f>
        <v>0</v>
      </c>
      <c r="AK3590" s="85">
        <f>IF(F3590&gt;Variables!$G$8,0,1)</f>
        <v>0</v>
      </c>
      <c r="AL3590" s="85">
        <f>IF(G3590&gt;Variables!$G$9,0,1)</f>
        <v>1</v>
      </c>
      <c r="AM3590" s="85">
        <f>IF(AND(K3590&gt;Variables!$G$10,K3590&lt;Variables!$G$11),0,1)</f>
        <v>0</v>
      </c>
      <c r="AN3590" s="103">
        <f>IF(H3590&lt;Variables!$G$13,1,0)</f>
        <v>1</v>
      </c>
      <c r="AO3590" s="101">
        <f>IF(R3590&lt;Variables!$G$12,0,1)</f>
        <v>0</v>
      </c>
      <c r="AP3590" s="86">
        <f t="shared" si="451"/>
        <v>1</v>
      </c>
      <c r="AR3590">
        <v>0</v>
      </c>
      <c r="AS3590">
        <v>0</v>
      </c>
      <c r="AT3590">
        <v>1</v>
      </c>
      <c r="AU3590">
        <v>0</v>
      </c>
      <c r="BA3590">
        <v>-2.25</v>
      </c>
    </row>
    <row r="3591" spans="3:53" ht="12.75" x14ac:dyDescent="0.2">
      <c r="C3591" t="s">
        <v>818</v>
      </c>
      <c r="D3591" t="s">
        <v>798</v>
      </c>
      <c r="E3591">
        <v>1.91</v>
      </c>
      <c r="F3591">
        <v>6.11</v>
      </c>
      <c r="G3591">
        <v>-0.52</v>
      </c>
      <c r="H3591">
        <v>-99999</v>
      </c>
      <c r="I3591">
        <v>0.40100000000000002</v>
      </c>
      <c r="J3591" t="s">
        <v>76</v>
      </c>
      <c r="K3591">
        <v>-99999</v>
      </c>
      <c r="L3591">
        <v>1.91</v>
      </c>
      <c r="M3591">
        <v>0</v>
      </c>
      <c r="N3591">
        <v>1.915</v>
      </c>
      <c r="O3591">
        <v>-0.26109660574413129</v>
      </c>
      <c r="P3591">
        <v>24610</v>
      </c>
      <c r="Q3591">
        <v>20135</v>
      </c>
      <c r="R3591">
        <v>1.22</v>
      </c>
      <c r="S3591">
        <v>26.71</v>
      </c>
      <c r="T3591">
        <v>6.7959999999999994</v>
      </c>
      <c r="U3591">
        <v>15.6676</v>
      </c>
      <c r="V3591"/>
      <c r="AC3591">
        <v>-99999</v>
      </c>
      <c r="AD3591">
        <v>-99999</v>
      </c>
      <c r="AH3591" s="85">
        <f>IF(AND(M3591&lt;Variables!$G$6,M3591&gt;Variables!$G$5),0,1)</f>
        <v>1</v>
      </c>
      <c r="AI3591" s="85">
        <f t="shared" si="453"/>
        <v>1</v>
      </c>
      <c r="AJ3591" s="85">
        <f>IF(I3591&gt;Variables!$G$7,0,1)</f>
        <v>0</v>
      </c>
      <c r="AK3591" s="85">
        <f>IF(F3591&gt;Variables!$G$8,0,1)</f>
        <v>1</v>
      </c>
      <c r="AL3591" s="85">
        <f>IF(G3591&gt;Variables!$G$9,0,1)</f>
        <v>1</v>
      </c>
      <c r="AM3591" s="85">
        <f>IF(AND(K3591&gt;Variables!$G$10,K3591&lt;Variables!$G$11),0,1)</f>
        <v>1</v>
      </c>
      <c r="AN3591" s="103">
        <f>IF(H3591&lt;Variables!$G$13,1,0)</f>
        <v>1</v>
      </c>
      <c r="AO3591" s="101">
        <f>IF(R3591&lt;Variables!$G$12,0,1)</f>
        <v>0</v>
      </c>
      <c r="AP3591" s="86">
        <f t="shared" si="451"/>
        <v>0</v>
      </c>
      <c r="AR3591">
        <v>0</v>
      </c>
      <c r="AS3591">
        <v>0</v>
      </c>
      <c r="AT3591">
        <v>0</v>
      </c>
      <c r="AU3591">
        <v>0</v>
      </c>
      <c r="BA3591">
        <v>0</v>
      </c>
    </row>
    <row r="3592" spans="3:53" ht="12.75" x14ac:dyDescent="0.2">
      <c r="C3592" t="s">
        <v>818</v>
      </c>
      <c r="D3592" t="s">
        <v>808</v>
      </c>
      <c r="E3592">
        <v>3</v>
      </c>
      <c r="F3592">
        <v>6.76</v>
      </c>
      <c r="G3592">
        <v>0.67</v>
      </c>
      <c r="H3592">
        <v>-99999</v>
      </c>
      <c r="I3592">
        <v>-9.8119999999999994</v>
      </c>
      <c r="J3592" t="s">
        <v>76</v>
      </c>
      <c r="K3592"/>
      <c r="L3592">
        <v>3.01</v>
      </c>
      <c r="M3592">
        <v>0</v>
      </c>
      <c r="N3592">
        <v>3</v>
      </c>
      <c r="O3592">
        <v>0.33333333333332632</v>
      </c>
      <c r="P3592">
        <v>53638</v>
      </c>
      <c r="Q3592">
        <v>995</v>
      </c>
      <c r="R3592">
        <v>53.91</v>
      </c>
      <c r="S3592">
        <v>26.71</v>
      </c>
      <c r="T3592">
        <v>6.7959999999999994</v>
      </c>
      <c r="U3592">
        <v>15.6676</v>
      </c>
      <c r="V3592">
        <f t="shared" ref="V3592:V3616" si="454">1.849 + (0.01036 * K3592) + (0.1184 * M3592) - (0.002888 * K3592 * M3592)</f>
        <v>1.849</v>
      </c>
      <c r="AC3592">
        <v>3.01</v>
      </c>
      <c r="AD3592">
        <v>2.98</v>
      </c>
      <c r="AH3592" s="85">
        <f>IF(AND(M3592&lt;Variables!$G$6,M3592&gt;Variables!$G$5),0,1)</f>
        <v>1</v>
      </c>
      <c r="AI3592" s="85">
        <f t="shared" si="453"/>
        <v>0</v>
      </c>
      <c r="AJ3592" s="85">
        <f>IF(I3592&gt;Variables!$G$7,0,1)</f>
        <v>1</v>
      </c>
      <c r="AK3592" s="85">
        <f>IF(F3592&gt;Variables!$G$8,0,1)</f>
        <v>1</v>
      </c>
      <c r="AL3592" s="85">
        <f>IF(G3592&gt;Variables!$G$9,0,1)</f>
        <v>1</v>
      </c>
      <c r="AM3592" s="85">
        <f>IF(AND(K3592&gt;Variables!$G$10,K3592&lt;Variables!$G$11),0,1)</f>
        <v>1</v>
      </c>
      <c r="AN3592" s="103">
        <f>IF(H3592&lt;Variables!$G$13,1,0)</f>
        <v>1</v>
      </c>
      <c r="AO3592" s="101">
        <f>IF(R3592&lt;Variables!$G$12,0,1)</f>
        <v>1</v>
      </c>
      <c r="AP3592" s="86">
        <f t="shared" si="451"/>
        <v>0</v>
      </c>
      <c r="AR3592">
        <v>0</v>
      </c>
      <c r="AS3592">
        <v>0</v>
      </c>
      <c r="AT3592">
        <v>0</v>
      </c>
      <c r="AU3592">
        <v>0</v>
      </c>
      <c r="BA3592">
        <v>0</v>
      </c>
    </row>
    <row r="3593" spans="3:53" ht="12.75" x14ac:dyDescent="0.2">
      <c r="C3593" t="s">
        <v>818</v>
      </c>
      <c r="D3593" t="s">
        <v>816</v>
      </c>
      <c r="E3593">
        <v>11.03</v>
      </c>
      <c r="F3593">
        <v>16.93</v>
      </c>
      <c r="G3593">
        <v>12.92</v>
      </c>
      <c r="H3593">
        <v>38.909999999999997</v>
      </c>
      <c r="I3593">
        <v>-57.09</v>
      </c>
      <c r="J3593" t="s">
        <v>78</v>
      </c>
      <c r="K3593">
        <v>64.209999999999994</v>
      </c>
      <c r="L3593">
        <v>11.21345</v>
      </c>
      <c r="M3593">
        <v>-0.30900391940035571</v>
      </c>
      <c r="N3593">
        <v>10.894227272727271</v>
      </c>
      <c r="O3593">
        <v>2.6121423773224262</v>
      </c>
      <c r="P3593">
        <v>20520</v>
      </c>
      <c r="Q3593">
        <v>10900</v>
      </c>
      <c r="R3593">
        <v>1.88</v>
      </c>
      <c r="S3593">
        <v>26.71</v>
      </c>
      <c r="T3593">
        <v>6.7959999999999994</v>
      </c>
      <c r="U3593">
        <v>15.6676</v>
      </c>
      <c r="V3593">
        <f t="shared" si="454"/>
        <v>2.5349307530706424</v>
      </c>
      <c r="AC3593">
        <v>13.46</v>
      </c>
      <c r="AD3593">
        <v>10.85</v>
      </c>
      <c r="AH3593" s="85">
        <f>IF(AND(M3593&lt;Variables!$G$6,M3593&gt;Variables!$G$5),0,1)</f>
        <v>1</v>
      </c>
      <c r="AI3593" s="85">
        <f t="shared" si="453"/>
        <v>0</v>
      </c>
      <c r="AJ3593" s="85">
        <f>IF(I3593&gt;Variables!$G$7,0,1)</f>
        <v>1</v>
      </c>
      <c r="AK3593" s="85">
        <f>IF(F3593&gt;Variables!$G$8,0,1)</f>
        <v>0</v>
      </c>
      <c r="AL3593" s="85">
        <f>IF(G3593&gt;Variables!$G$9,0,1)</f>
        <v>0</v>
      </c>
      <c r="AM3593" s="85">
        <f>IF(AND(K3593&gt;Variables!$G$10,K3593&lt;Variables!$G$11),0,1)</f>
        <v>0</v>
      </c>
      <c r="AN3593" s="103">
        <f>IF(H3593&lt;Variables!$G$13,1,0)</f>
        <v>1</v>
      </c>
      <c r="AO3593" s="101">
        <f>IF(R3593&lt;Variables!$G$12,0,1)</f>
        <v>0</v>
      </c>
      <c r="AP3593" s="86">
        <f t="shared" si="451"/>
        <v>1</v>
      </c>
      <c r="AR3593">
        <v>1</v>
      </c>
      <c r="AS3593">
        <v>0</v>
      </c>
      <c r="AT3593">
        <v>0</v>
      </c>
      <c r="AU3593">
        <v>0</v>
      </c>
      <c r="BA3593">
        <v>2</v>
      </c>
    </row>
    <row r="3594" spans="3:53" ht="12.75" x14ac:dyDescent="0.2">
      <c r="C3594" t="s">
        <v>818</v>
      </c>
      <c r="D3594" t="s">
        <v>676</v>
      </c>
      <c r="E3594">
        <v>2.87</v>
      </c>
      <c r="F3594">
        <v>6.51</v>
      </c>
      <c r="G3594">
        <v>3.96</v>
      </c>
      <c r="H3594">
        <v>-99999</v>
      </c>
      <c r="I3594">
        <v>-21.821000000000002</v>
      </c>
      <c r="J3594" t="s">
        <v>78</v>
      </c>
      <c r="K3594">
        <v>71.31</v>
      </c>
      <c r="L3594">
        <v>2.881357142857143</v>
      </c>
      <c r="M3594">
        <v>0.29995785716054979</v>
      </c>
      <c r="N3594">
        <v>2.8636136363636369</v>
      </c>
      <c r="O3594">
        <v>0.92143588441176794</v>
      </c>
      <c r="P3594">
        <v>112037</v>
      </c>
      <c r="Q3594">
        <v>191010</v>
      </c>
      <c r="R3594">
        <v>0.59</v>
      </c>
      <c r="S3594">
        <v>26.71</v>
      </c>
      <c r="T3594">
        <v>6.7959999999999994</v>
      </c>
      <c r="U3594">
        <v>15.6676</v>
      </c>
      <c r="V3594">
        <f t="shared" si="454"/>
        <v>2.561512305322394</v>
      </c>
      <c r="AC3594">
        <v>2.9</v>
      </c>
      <c r="AD3594">
        <v>2.85</v>
      </c>
      <c r="AH3594" s="85">
        <f>IF(AND(M3594&lt;Variables!$G$6,M3594&gt;Variables!$G$5),0,1)</f>
        <v>1</v>
      </c>
      <c r="AI3594" s="85">
        <f t="shared" si="453"/>
        <v>0</v>
      </c>
      <c r="AJ3594" s="85">
        <f>IF(I3594&gt;Variables!$G$7,0,1)</f>
        <v>1</v>
      </c>
      <c r="AK3594" s="85">
        <f>IF(F3594&gt;Variables!$G$8,0,1)</f>
        <v>1</v>
      </c>
      <c r="AL3594" s="85">
        <f>IF(G3594&gt;Variables!$G$9,0,1)</f>
        <v>1</v>
      </c>
      <c r="AM3594" s="85">
        <f>IF(AND(K3594&gt;Variables!$G$10,K3594&lt;Variables!$G$11),0,1)</f>
        <v>0</v>
      </c>
      <c r="AN3594" s="103">
        <f>IF(H3594&lt;Variables!$G$13,1,0)</f>
        <v>1</v>
      </c>
      <c r="AO3594" s="101">
        <f>IF(R3594&lt;Variables!$G$12,0,1)</f>
        <v>0</v>
      </c>
      <c r="AP3594" s="86">
        <f t="shared" si="451"/>
        <v>1</v>
      </c>
      <c r="AR3594">
        <v>0</v>
      </c>
      <c r="AS3594">
        <v>1</v>
      </c>
      <c r="AT3594">
        <v>0</v>
      </c>
      <c r="AU3594">
        <v>0</v>
      </c>
      <c r="BA3594">
        <v>1.1499999999999999</v>
      </c>
    </row>
    <row r="3595" spans="3:53" ht="12.75" x14ac:dyDescent="0.2">
      <c r="C3595" t="s">
        <v>818</v>
      </c>
      <c r="D3595" t="s">
        <v>183</v>
      </c>
      <c r="E3595">
        <v>25</v>
      </c>
      <c r="F3595">
        <v>64.66</v>
      </c>
      <c r="G3595">
        <v>34.020000000000003</v>
      </c>
      <c r="H3595">
        <v>42.28</v>
      </c>
      <c r="I3595">
        <v>2305.7420000000002</v>
      </c>
      <c r="J3595" t="s">
        <v>78</v>
      </c>
      <c r="K3595">
        <v>56.15</v>
      </c>
      <c r="L3595">
        <v>25.200835000000001</v>
      </c>
      <c r="M3595">
        <v>0.3538176413598903</v>
      </c>
      <c r="N3595">
        <v>23.42364705882353</v>
      </c>
      <c r="O3595">
        <v>7.9678153299079471</v>
      </c>
      <c r="P3595">
        <v>23060000</v>
      </c>
      <c r="Q3595">
        <v>16000000</v>
      </c>
      <c r="R3595">
        <v>1.44</v>
      </c>
      <c r="S3595">
        <v>26.71</v>
      </c>
      <c r="T3595">
        <v>6.7959999999999994</v>
      </c>
      <c r="U3595">
        <v>15.6676</v>
      </c>
      <c r="V3595">
        <f t="shared" si="454"/>
        <v>2.4152305154329214</v>
      </c>
      <c r="AC3595">
        <v>28.8</v>
      </c>
      <c r="AD3595">
        <v>20</v>
      </c>
      <c r="AH3595" s="85">
        <f>IF(AND(M3595&lt;Variables!$G$6,M3595&gt;Variables!$G$5),0,1)</f>
        <v>1</v>
      </c>
      <c r="AI3595" s="85">
        <f t="shared" si="453"/>
        <v>0</v>
      </c>
      <c r="AJ3595" s="85">
        <f>IF(I3595&gt;Variables!$G$7,0,1)</f>
        <v>0</v>
      </c>
      <c r="AK3595" s="85">
        <f>IF(F3595&gt;Variables!$G$8,0,1)</f>
        <v>0</v>
      </c>
      <c r="AL3595" s="85">
        <f>IF(G3595&gt;Variables!$G$9,0,1)</f>
        <v>0</v>
      </c>
      <c r="AM3595" s="85">
        <f>IF(AND(K3595&gt;Variables!$G$10,K3595&lt;Variables!$G$11),0,1)</f>
        <v>0</v>
      </c>
      <c r="AN3595" s="103">
        <f>IF(H3595&lt;Variables!$G$13,1,0)</f>
        <v>1</v>
      </c>
      <c r="AO3595" s="101">
        <f>IF(R3595&lt;Variables!$G$12,0,1)</f>
        <v>0</v>
      </c>
      <c r="AP3595" s="86">
        <f t="shared" si="451"/>
        <v>1</v>
      </c>
      <c r="AR3595">
        <v>0</v>
      </c>
      <c r="AS3595">
        <v>0</v>
      </c>
      <c r="AT3595">
        <v>1</v>
      </c>
      <c r="AU3595">
        <v>0</v>
      </c>
      <c r="BA3595">
        <v>-2.25</v>
      </c>
    </row>
    <row r="3596" spans="3:53" ht="12.75" x14ac:dyDescent="0.2">
      <c r="C3596" t="s">
        <v>818</v>
      </c>
      <c r="D3596" t="s">
        <v>817</v>
      </c>
      <c r="E3596">
        <v>2.97</v>
      </c>
      <c r="F3596">
        <v>25.21</v>
      </c>
      <c r="G3596">
        <v>25.11</v>
      </c>
      <c r="H3596">
        <v>61.14</v>
      </c>
      <c r="I3596">
        <v>-68.817999999999998</v>
      </c>
      <c r="J3596" t="s">
        <v>78</v>
      </c>
      <c r="K3596">
        <v>63.93</v>
      </c>
      <c r="L3596">
        <v>2.8526349999999998</v>
      </c>
      <c r="M3596">
        <v>3.0626070282387929</v>
      </c>
      <c r="N3596">
        <v>2.688149019607843</v>
      </c>
      <c r="O3596">
        <v>9.3689367127755947</v>
      </c>
      <c r="P3596">
        <v>6220000</v>
      </c>
      <c r="Q3596">
        <v>2130000</v>
      </c>
      <c r="R3596">
        <v>2.92</v>
      </c>
      <c r="S3596">
        <v>26.71</v>
      </c>
      <c r="T3596">
        <v>6.7959999999999994</v>
      </c>
      <c r="U3596">
        <v>15.6676</v>
      </c>
      <c r="V3596">
        <f t="shared" si="454"/>
        <v>2.3084788265368696</v>
      </c>
      <c r="AC3596">
        <v>3.24</v>
      </c>
      <c r="AD3596">
        <v>2.7</v>
      </c>
      <c r="AH3596" s="85">
        <f>IF(AND(M3596&lt;Variables!$G$6,M3596&gt;Variables!$G$5),0,1)</f>
        <v>1</v>
      </c>
      <c r="AI3596" s="85">
        <f t="shared" si="453"/>
        <v>0</v>
      </c>
      <c r="AJ3596" s="85">
        <f>IF(I3596&gt;Variables!$G$7,0,1)</f>
        <v>1</v>
      </c>
      <c r="AK3596" s="85">
        <f>IF(F3596&gt;Variables!$G$8,0,1)</f>
        <v>0</v>
      </c>
      <c r="AL3596" s="85">
        <f>IF(G3596&gt;Variables!$G$9,0,1)</f>
        <v>0</v>
      </c>
      <c r="AM3596" s="85">
        <f>IF(AND(K3596&gt;Variables!$G$10,K3596&lt;Variables!$G$11),0,1)</f>
        <v>0</v>
      </c>
      <c r="AN3596" s="103">
        <f>IF(H3596&lt;Variables!$G$13,1,0)</f>
        <v>1</v>
      </c>
      <c r="AO3596" s="101">
        <f>IF(R3596&lt;Variables!$G$12,0,1)</f>
        <v>1</v>
      </c>
      <c r="AP3596" s="86">
        <f t="shared" si="451"/>
        <v>1</v>
      </c>
      <c r="AR3596">
        <v>0</v>
      </c>
      <c r="AS3596">
        <v>0</v>
      </c>
      <c r="AT3596">
        <v>0</v>
      </c>
      <c r="AU3596">
        <v>0</v>
      </c>
      <c r="BA3596">
        <v>0</v>
      </c>
    </row>
    <row r="3597" spans="3:53" ht="12.75" x14ac:dyDescent="0.2">
      <c r="C3597" t="s">
        <v>818</v>
      </c>
      <c r="D3597" t="s">
        <v>697</v>
      </c>
      <c r="E3597">
        <v>5.49</v>
      </c>
      <c r="F3597">
        <v>21.38</v>
      </c>
      <c r="G3597">
        <v>28.99</v>
      </c>
      <c r="H3597">
        <v>-99999</v>
      </c>
      <c r="I3597">
        <v>-15.06</v>
      </c>
      <c r="J3597" t="s">
        <v>76</v>
      </c>
      <c r="K3597">
        <v>67.25</v>
      </c>
      <c r="L3597">
        <v>4.9245388888888879</v>
      </c>
      <c r="M3597">
        <v>6.6089662089062129</v>
      </c>
      <c r="N3597">
        <v>4.57611875</v>
      </c>
      <c r="O3597">
        <v>14.726043767985701</v>
      </c>
      <c r="P3597">
        <v>67016</v>
      </c>
      <c r="Q3597">
        <v>58657</v>
      </c>
      <c r="R3597">
        <v>1.1399999999999999</v>
      </c>
      <c r="S3597">
        <v>26.71</v>
      </c>
      <c r="T3597">
        <v>6.7959999999999994</v>
      </c>
      <c r="U3597">
        <v>15.6676</v>
      </c>
      <c r="V3597">
        <f t="shared" si="454"/>
        <v>2.0446313999731487</v>
      </c>
      <c r="AC3597">
        <v>8.4</v>
      </c>
      <c r="AD3597">
        <v>4.9000000000000004</v>
      </c>
      <c r="AH3597" s="85">
        <f>IF(AND(M3597&lt;Variables!$G$6,M3597&gt;Variables!$G$5),0,1)</f>
        <v>1</v>
      </c>
      <c r="AI3597" s="85">
        <f t="shared" si="453"/>
        <v>0</v>
      </c>
      <c r="AJ3597" s="85">
        <f>IF(I3597&gt;Variables!$G$7,0,1)</f>
        <v>1</v>
      </c>
      <c r="AK3597" s="85">
        <f>IF(F3597&gt;Variables!$G$8,0,1)</f>
        <v>0</v>
      </c>
      <c r="AL3597" s="85">
        <f>IF(G3597&gt;Variables!$G$9,0,1)</f>
        <v>0</v>
      </c>
      <c r="AM3597" s="85">
        <f>IF(AND(K3597&gt;Variables!$G$10,K3597&lt;Variables!$G$11),0,1)</f>
        <v>0</v>
      </c>
      <c r="AN3597" s="103">
        <f>IF(H3597&lt;Variables!$G$13,1,0)</f>
        <v>1</v>
      </c>
      <c r="AO3597" s="101">
        <f>IF(R3597&lt;Variables!$G$12,0,1)</f>
        <v>0</v>
      </c>
      <c r="AP3597" s="86">
        <f t="shared" si="451"/>
        <v>0</v>
      </c>
      <c r="AR3597">
        <v>0</v>
      </c>
      <c r="AS3597">
        <v>0</v>
      </c>
      <c r="AT3597">
        <v>1</v>
      </c>
      <c r="AU3597">
        <v>0</v>
      </c>
      <c r="BA3597">
        <v>-2.25</v>
      </c>
    </row>
    <row r="3598" spans="3:53" ht="12.75" x14ac:dyDescent="0.2">
      <c r="C3598" t="s">
        <v>818</v>
      </c>
      <c r="D3598" t="s">
        <v>804</v>
      </c>
      <c r="E3598">
        <v>2.79</v>
      </c>
      <c r="F3598">
        <v>37.880000000000003</v>
      </c>
      <c r="G3598">
        <v>7.91</v>
      </c>
      <c r="H3598">
        <v>52.91</v>
      </c>
      <c r="I3598">
        <v>-66.813000000000002</v>
      </c>
      <c r="J3598" t="s">
        <v>78</v>
      </c>
      <c r="K3598">
        <v>54.91</v>
      </c>
      <c r="L3598">
        <v>2.678199999999999</v>
      </c>
      <c r="M3598">
        <v>1.934134866701535</v>
      </c>
      <c r="N3598">
        <v>2.649754901960784</v>
      </c>
      <c r="O3598">
        <v>3.0283970030524578</v>
      </c>
      <c r="P3598">
        <v>46780000</v>
      </c>
      <c r="Q3598">
        <v>917900</v>
      </c>
      <c r="R3598">
        <v>50.96</v>
      </c>
      <c r="S3598">
        <v>26.71</v>
      </c>
      <c r="T3598">
        <v>6.7959999999999994</v>
      </c>
      <c r="U3598">
        <v>15.6676</v>
      </c>
      <c r="V3598">
        <f t="shared" si="454"/>
        <v>2.3401539063251433</v>
      </c>
      <c r="AC3598">
        <v>3.4</v>
      </c>
      <c r="AD3598">
        <v>2.62</v>
      </c>
      <c r="AH3598" s="85">
        <f>IF(AND(M3598&lt;Variables!$G$6,M3598&gt;Variables!$G$5),0,1)</f>
        <v>1</v>
      </c>
      <c r="AI3598" s="85">
        <f t="shared" si="453"/>
        <v>0</v>
      </c>
      <c r="AJ3598" s="85">
        <f>IF(I3598&gt;Variables!$G$7,0,1)</f>
        <v>1</v>
      </c>
      <c r="AK3598" s="85">
        <f>IF(F3598&gt;Variables!$G$8,0,1)</f>
        <v>0</v>
      </c>
      <c r="AL3598" s="85">
        <f>IF(G3598&gt;Variables!$G$9,0,1)</f>
        <v>1</v>
      </c>
      <c r="AM3598" s="85">
        <f>IF(AND(K3598&gt;Variables!$G$10,K3598&lt;Variables!$G$11),0,1)</f>
        <v>0</v>
      </c>
      <c r="AN3598" s="103">
        <f>IF(H3598&lt;Variables!$G$13,1,0)</f>
        <v>1</v>
      </c>
      <c r="AO3598" s="101">
        <f>IF(R3598&lt;Variables!$G$12,0,1)</f>
        <v>1</v>
      </c>
      <c r="AP3598" s="86">
        <f t="shared" si="451"/>
        <v>1</v>
      </c>
      <c r="AR3598">
        <v>0</v>
      </c>
      <c r="AS3598">
        <v>0</v>
      </c>
      <c r="AT3598">
        <v>1</v>
      </c>
      <c r="AU3598">
        <v>0</v>
      </c>
      <c r="BA3598">
        <v>-2.25</v>
      </c>
    </row>
    <row r="3599" spans="3:53" ht="12.75" x14ac:dyDescent="0.2">
      <c r="C3599" t="s">
        <v>818</v>
      </c>
      <c r="D3599" t="s">
        <v>807</v>
      </c>
      <c r="E3599">
        <v>39</v>
      </c>
      <c r="F3599">
        <v>5.98</v>
      </c>
      <c r="G3599">
        <v>-3.35</v>
      </c>
      <c r="H3599">
        <v>6020</v>
      </c>
      <c r="I3599">
        <v>10.619</v>
      </c>
      <c r="J3599" t="s">
        <v>78</v>
      </c>
      <c r="K3599">
        <v>32.44</v>
      </c>
      <c r="L3599">
        <v>39.877130000000001</v>
      </c>
      <c r="M3599">
        <v>-2.2748126557753841</v>
      </c>
      <c r="N3599">
        <v>39.92093137254902</v>
      </c>
      <c r="O3599">
        <v>-2.3820370413574921</v>
      </c>
      <c r="P3599">
        <v>1859000</v>
      </c>
      <c r="Q3599">
        <v>1252000</v>
      </c>
      <c r="R3599">
        <v>1.48</v>
      </c>
      <c r="S3599">
        <v>26.71</v>
      </c>
      <c r="T3599">
        <v>6.7959999999999994</v>
      </c>
      <c r="U3599">
        <v>15.6676</v>
      </c>
      <c r="V3599">
        <f t="shared" si="454"/>
        <v>2.1288603178902794</v>
      </c>
      <c r="AC3599">
        <v>41.37</v>
      </c>
      <c r="AD3599">
        <v>38.01</v>
      </c>
      <c r="AH3599" s="85">
        <f>IF(AND(M3599&lt;Variables!$G$6,M3599&gt;Variables!$G$5),0,1)</f>
        <v>0</v>
      </c>
      <c r="AI3599" s="85">
        <f t="shared" si="453"/>
        <v>1</v>
      </c>
      <c r="AJ3599" s="85">
        <f>IF(I3599&gt;Variables!$G$7,0,1)</f>
        <v>0</v>
      </c>
      <c r="AK3599" s="85">
        <f>IF(F3599&gt;Variables!$G$8,0,1)</f>
        <v>1</v>
      </c>
      <c r="AL3599" s="85">
        <f>IF(G3599&gt;Variables!$G$9,0,1)</f>
        <v>1</v>
      </c>
      <c r="AM3599" s="85">
        <f>IF(AND(K3599&gt;Variables!$G$10,K3599&lt;Variables!$G$11),0,1)</f>
        <v>1</v>
      </c>
      <c r="AN3599" s="103">
        <f>IF(H3599&lt;Variables!$G$13,1,0)</f>
        <v>0</v>
      </c>
      <c r="AO3599" s="101">
        <f>IF(R3599&lt;Variables!$G$12,0,1)</f>
        <v>0</v>
      </c>
      <c r="AP3599" s="86">
        <f t="shared" si="451"/>
        <v>1</v>
      </c>
      <c r="AR3599">
        <v>0</v>
      </c>
      <c r="AS3599">
        <v>0</v>
      </c>
      <c r="AT3599">
        <v>1</v>
      </c>
      <c r="AU3599">
        <v>0</v>
      </c>
      <c r="BA3599">
        <v>-2.25</v>
      </c>
    </row>
    <row r="3600" spans="3:53" ht="12.75" x14ac:dyDescent="0.2">
      <c r="C3600" t="s">
        <v>818</v>
      </c>
      <c r="D3600" t="s">
        <v>801</v>
      </c>
      <c r="E3600">
        <v>34.799999999999997</v>
      </c>
      <c r="F3600">
        <v>16.62</v>
      </c>
      <c r="G3600">
        <v>-7.42</v>
      </c>
      <c r="H3600">
        <v>1310</v>
      </c>
      <c r="I3600">
        <v>-68.239999999999995</v>
      </c>
      <c r="J3600" t="s">
        <v>78</v>
      </c>
      <c r="K3600">
        <v>46.34</v>
      </c>
      <c r="L3600">
        <v>35.007631578947361</v>
      </c>
      <c r="M3600">
        <v>-0.59310375933065962</v>
      </c>
      <c r="N3600">
        <v>35.418601999999993</v>
      </c>
      <c r="O3600">
        <v>-1.7465455017112079</v>
      </c>
      <c r="P3600">
        <v>547970</v>
      </c>
      <c r="Q3600">
        <v>188950</v>
      </c>
      <c r="R3600">
        <v>2.9</v>
      </c>
      <c r="S3600">
        <v>26.71</v>
      </c>
      <c r="T3600">
        <v>6.7959999999999994</v>
      </c>
      <c r="U3600">
        <v>15.6676</v>
      </c>
      <c r="V3600">
        <f t="shared" si="454"/>
        <v>2.3382339435581714</v>
      </c>
      <c r="AC3600">
        <v>36.340000000000003</v>
      </c>
      <c r="AD3600">
        <v>31.77</v>
      </c>
      <c r="AH3600" s="85">
        <f>IF(AND(M3600&lt;Variables!$G$6,M3600&gt;Variables!$G$5),0,1)</f>
        <v>1</v>
      </c>
      <c r="AI3600" s="85">
        <f t="shared" si="453"/>
        <v>1</v>
      </c>
      <c r="AJ3600" s="85">
        <f>IF(I3600&gt;Variables!$G$7,0,1)</f>
        <v>1</v>
      </c>
      <c r="AK3600" s="85">
        <f>IF(F3600&gt;Variables!$G$8,0,1)</f>
        <v>0</v>
      </c>
      <c r="AL3600" s="85">
        <f>IF(G3600&gt;Variables!$G$9,0,1)</f>
        <v>1</v>
      </c>
      <c r="AM3600" s="85">
        <f>IF(AND(K3600&gt;Variables!$G$10,K3600&lt;Variables!$G$11),0,1)</f>
        <v>1</v>
      </c>
      <c r="AN3600" s="103">
        <f>IF(H3600&lt;Variables!$G$13,1,0)</f>
        <v>1</v>
      </c>
      <c r="AO3600" s="101">
        <f>IF(R3600&lt;Variables!$G$12,0,1)</f>
        <v>1</v>
      </c>
      <c r="AP3600" s="86">
        <f t="shared" si="451"/>
        <v>1</v>
      </c>
      <c r="AR3600">
        <v>1</v>
      </c>
      <c r="AS3600">
        <v>0</v>
      </c>
      <c r="AT3600">
        <v>0</v>
      </c>
      <c r="AU3600">
        <v>0</v>
      </c>
      <c r="BA3600">
        <v>2</v>
      </c>
    </row>
    <row r="3601" spans="3:53" ht="12.75" x14ac:dyDescent="0.2">
      <c r="C3601" t="s">
        <v>818</v>
      </c>
      <c r="D3601" t="s">
        <v>802</v>
      </c>
      <c r="E3601">
        <v>223.8</v>
      </c>
      <c r="F3601">
        <v>14.42</v>
      </c>
      <c r="G3601">
        <v>6.11</v>
      </c>
      <c r="H3601">
        <v>37470</v>
      </c>
      <c r="I3601">
        <v>-2.931</v>
      </c>
      <c r="J3601" t="s">
        <v>78</v>
      </c>
      <c r="K3601">
        <v>66.86</v>
      </c>
      <c r="L3601">
        <v>221.84393</v>
      </c>
      <c r="M3601">
        <v>0.41744211797907199</v>
      </c>
      <c r="N3601">
        <v>219.64642745098041</v>
      </c>
      <c r="O3601">
        <v>1.422091215080975</v>
      </c>
      <c r="P3601">
        <v>5619000</v>
      </c>
      <c r="Q3601">
        <v>2782000</v>
      </c>
      <c r="R3601">
        <v>2.02</v>
      </c>
      <c r="S3601">
        <v>26.71</v>
      </c>
      <c r="T3601">
        <v>6.7959999999999994</v>
      </c>
      <c r="U3601">
        <v>15.6676</v>
      </c>
      <c r="V3601">
        <f t="shared" si="454"/>
        <v>2.5104901469053851</v>
      </c>
      <c r="AC3601">
        <v>234.89</v>
      </c>
      <c r="AD3601">
        <v>221</v>
      </c>
      <c r="AH3601" s="85">
        <f>IF(AND(M3601&lt;Variables!$G$6,M3601&gt;Variables!$G$5),0,1)</f>
        <v>1</v>
      </c>
      <c r="AI3601" s="85">
        <f t="shared" si="453"/>
        <v>0</v>
      </c>
      <c r="AJ3601" s="85">
        <f>IF(I3601&gt;Variables!$G$7,0,1)</f>
        <v>1</v>
      </c>
      <c r="AK3601" s="85">
        <f>IF(F3601&gt;Variables!$G$8,0,1)</f>
        <v>0</v>
      </c>
      <c r="AL3601" s="85">
        <f>IF(G3601&gt;Variables!$G$9,0,1)</f>
        <v>1</v>
      </c>
      <c r="AM3601" s="85">
        <f>IF(AND(K3601&gt;Variables!$G$10,K3601&lt;Variables!$G$11),0,1)</f>
        <v>0</v>
      </c>
      <c r="AN3601" s="103">
        <f>IF(H3601&lt;Variables!$G$13,1,0)</f>
        <v>0</v>
      </c>
      <c r="AO3601" s="101">
        <f>IF(R3601&lt;Variables!$G$12,0,1)</f>
        <v>1</v>
      </c>
      <c r="AP3601" s="86">
        <f t="shared" si="451"/>
        <v>1</v>
      </c>
      <c r="AR3601">
        <v>0</v>
      </c>
      <c r="AS3601">
        <v>1</v>
      </c>
      <c r="AT3601">
        <v>0</v>
      </c>
      <c r="AU3601">
        <v>0</v>
      </c>
      <c r="BA3601">
        <v>0.94</v>
      </c>
    </row>
    <row r="3602" spans="3:53" ht="12.75" x14ac:dyDescent="0.2">
      <c r="C3602" t="s">
        <v>818</v>
      </c>
      <c r="D3602" t="s">
        <v>803</v>
      </c>
      <c r="E3602">
        <v>308.02</v>
      </c>
      <c r="F3602">
        <v>13.4</v>
      </c>
      <c r="G3602">
        <v>7.04</v>
      </c>
      <c r="H3602">
        <v>16820</v>
      </c>
      <c r="I3602">
        <v>-4.726</v>
      </c>
      <c r="J3602" t="s">
        <v>78</v>
      </c>
      <c r="K3602">
        <v>50.57</v>
      </c>
      <c r="L3602">
        <v>308.80356</v>
      </c>
      <c r="M3602">
        <v>-0.34460742615791579</v>
      </c>
      <c r="N3602">
        <v>306.14009215686269</v>
      </c>
      <c r="O3602">
        <v>0.52241045328939539</v>
      </c>
      <c r="P3602">
        <v>908758</v>
      </c>
      <c r="Q3602">
        <v>881257</v>
      </c>
      <c r="R3602">
        <v>1.03</v>
      </c>
      <c r="S3602">
        <v>26.71</v>
      </c>
      <c r="T3602">
        <v>6.7959999999999994</v>
      </c>
      <c r="U3602">
        <v>15.6676</v>
      </c>
      <c r="V3602">
        <f t="shared" si="454"/>
        <v>2.3824322720407496</v>
      </c>
      <c r="AC3602">
        <v>318.77</v>
      </c>
      <c r="AD3602">
        <v>294.10000000000002</v>
      </c>
      <c r="AH3602" s="85">
        <f>IF(AND(M3602&lt;Variables!$G$6,M3602&gt;Variables!$G$5),0,1)</f>
        <v>1</v>
      </c>
      <c r="AI3602" s="85">
        <f t="shared" si="453"/>
        <v>0</v>
      </c>
      <c r="AJ3602" s="85">
        <f>IF(I3602&gt;Variables!$G$7,0,1)</f>
        <v>1</v>
      </c>
      <c r="AK3602" s="85">
        <f>IF(F3602&gt;Variables!$G$8,0,1)</f>
        <v>0</v>
      </c>
      <c r="AL3602" s="85">
        <f>IF(G3602&gt;Variables!$G$9,0,1)</f>
        <v>1</v>
      </c>
      <c r="AM3602" s="85">
        <f>IF(AND(K3602&gt;Variables!$G$10,K3602&lt;Variables!$G$11),0,1)</f>
        <v>0</v>
      </c>
      <c r="AN3602" s="103">
        <f>IF(H3602&lt;Variables!$G$13,1,0)</f>
        <v>0</v>
      </c>
      <c r="AO3602" s="101">
        <f>IF(R3602&lt;Variables!$G$12,0,1)</f>
        <v>0</v>
      </c>
      <c r="AP3602" s="86">
        <f t="shared" si="451"/>
        <v>1</v>
      </c>
      <c r="AR3602">
        <v>0</v>
      </c>
      <c r="AS3602">
        <v>0</v>
      </c>
      <c r="AT3602">
        <v>1</v>
      </c>
      <c r="AU3602">
        <v>0</v>
      </c>
      <c r="BA3602">
        <v>-2.14</v>
      </c>
    </row>
    <row r="3603" spans="3:53" ht="12.75" x14ac:dyDescent="0.2">
      <c r="C3603" t="s">
        <v>818</v>
      </c>
      <c r="D3603" t="s">
        <v>131</v>
      </c>
      <c r="E3603">
        <v>34.97</v>
      </c>
      <c r="F3603">
        <v>12.11</v>
      </c>
      <c r="G3603">
        <v>8.9499999999999993</v>
      </c>
      <c r="H3603">
        <v>5010</v>
      </c>
      <c r="I3603">
        <v>2.4E-2</v>
      </c>
      <c r="J3603" t="s">
        <v>78</v>
      </c>
      <c r="K3603">
        <v>65.319999999999993</v>
      </c>
      <c r="L3603">
        <v>34.892989999999998</v>
      </c>
      <c r="M3603">
        <v>0.30668051089916742</v>
      </c>
      <c r="N3603">
        <v>33.914149019607841</v>
      </c>
      <c r="O3603">
        <v>3.2017639002658229</v>
      </c>
      <c r="P3603">
        <v>1629000</v>
      </c>
      <c r="Q3603">
        <v>2889000</v>
      </c>
      <c r="R3603">
        <v>0.56000000000000005</v>
      </c>
      <c r="S3603">
        <v>26.71</v>
      </c>
      <c r="T3603">
        <v>6.7959999999999994</v>
      </c>
      <c r="U3603">
        <v>15.6676</v>
      </c>
      <c r="V3603">
        <f t="shared" si="454"/>
        <v>2.5041726851235167</v>
      </c>
      <c r="AC3603">
        <v>36.79</v>
      </c>
      <c r="AD3603">
        <v>34.71</v>
      </c>
      <c r="AH3603" s="85">
        <f>IF(AND(M3603&lt;Variables!$G$6,M3603&gt;Variables!$G$5),0,1)</f>
        <v>1</v>
      </c>
      <c r="AI3603" s="85">
        <f t="shared" si="453"/>
        <v>0</v>
      </c>
      <c r="AJ3603" s="85">
        <f>IF(I3603&gt;Variables!$G$7,0,1)</f>
        <v>0</v>
      </c>
      <c r="AK3603" s="85">
        <f>IF(F3603&gt;Variables!$G$8,0,1)</f>
        <v>0</v>
      </c>
      <c r="AL3603" s="85">
        <f>IF(G3603&gt;Variables!$G$9,0,1)</f>
        <v>1</v>
      </c>
      <c r="AM3603" s="85">
        <f>IF(AND(K3603&gt;Variables!$G$10,K3603&lt;Variables!$G$11),0,1)</f>
        <v>0</v>
      </c>
      <c r="AN3603" s="103">
        <f>IF(H3603&lt;Variables!$G$13,1,0)</f>
        <v>0</v>
      </c>
      <c r="AO3603" s="101">
        <f>IF(R3603&lt;Variables!$G$12,0,1)</f>
        <v>0</v>
      </c>
      <c r="AP3603" s="86">
        <f t="shared" si="451"/>
        <v>1</v>
      </c>
      <c r="AR3603">
        <v>1</v>
      </c>
      <c r="AS3603">
        <v>0</v>
      </c>
      <c r="AT3603">
        <v>0</v>
      </c>
      <c r="AU3603">
        <v>0</v>
      </c>
      <c r="BA3603">
        <v>2</v>
      </c>
    </row>
    <row r="3604" spans="3:53" ht="12.75" x14ac:dyDescent="0.2">
      <c r="C3604" t="s">
        <v>818</v>
      </c>
      <c r="D3604" t="s">
        <v>136</v>
      </c>
      <c r="E3604">
        <v>185.32</v>
      </c>
      <c r="F3604">
        <v>11.44</v>
      </c>
      <c r="G3604">
        <v>10.050000000000001</v>
      </c>
      <c r="H3604">
        <v>14270</v>
      </c>
      <c r="I3604">
        <v>260.66800000000001</v>
      </c>
      <c r="J3604" t="s">
        <v>78</v>
      </c>
      <c r="K3604">
        <v>53.4</v>
      </c>
      <c r="L3604">
        <v>184.953115</v>
      </c>
      <c r="M3604">
        <v>-0.49748553842958421</v>
      </c>
      <c r="N3604">
        <v>178.87908039215691</v>
      </c>
      <c r="O3604">
        <v>2.8812310509111141</v>
      </c>
      <c r="P3604">
        <v>2236000</v>
      </c>
      <c r="Q3604">
        <v>3592000</v>
      </c>
      <c r="R3604">
        <v>0.62</v>
      </c>
      <c r="S3604">
        <v>26.71</v>
      </c>
      <c r="T3604">
        <v>6.7959999999999994</v>
      </c>
      <c r="U3604">
        <v>15.6676</v>
      </c>
      <c r="V3604">
        <f t="shared" si="454"/>
        <v>2.420043533998117</v>
      </c>
      <c r="AC3604">
        <v>187.5</v>
      </c>
      <c r="AD3604">
        <v>160.11000000000001</v>
      </c>
      <c r="AH3604" s="85">
        <f>IF(AND(M3604&lt;Variables!$G$6,M3604&gt;Variables!$G$5),0,1)</f>
        <v>1</v>
      </c>
      <c r="AI3604" s="85">
        <f t="shared" si="453"/>
        <v>0</v>
      </c>
      <c r="AJ3604" s="85">
        <f>IF(I3604&gt;Variables!$G$7,0,1)</f>
        <v>0</v>
      </c>
      <c r="AK3604" s="85">
        <f>IF(F3604&gt;Variables!$G$8,0,1)</f>
        <v>0</v>
      </c>
      <c r="AL3604" s="85">
        <f>IF(G3604&gt;Variables!$G$9,0,1)</f>
        <v>1</v>
      </c>
      <c r="AM3604" s="85">
        <f>IF(AND(K3604&gt;Variables!$G$10,K3604&lt;Variables!$G$11),0,1)</f>
        <v>0</v>
      </c>
      <c r="AN3604" s="103">
        <f>IF(H3604&lt;Variables!$G$13,1,0)</f>
        <v>0</v>
      </c>
      <c r="AO3604" s="101">
        <f>IF(R3604&lt;Variables!$G$12,0,1)</f>
        <v>0</v>
      </c>
      <c r="AP3604" s="86">
        <f t="shared" si="451"/>
        <v>1</v>
      </c>
      <c r="AR3604">
        <v>0</v>
      </c>
      <c r="AS3604">
        <v>0</v>
      </c>
      <c r="AT3604">
        <v>1</v>
      </c>
      <c r="AU3604">
        <v>0</v>
      </c>
      <c r="BA3604">
        <v>-2.25</v>
      </c>
    </row>
    <row r="3605" spans="3:53" ht="12.75" x14ac:dyDescent="0.2">
      <c r="C3605" t="s">
        <v>818</v>
      </c>
      <c r="D3605" t="s">
        <v>566</v>
      </c>
      <c r="E3605">
        <v>4.13</v>
      </c>
      <c r="F3605">
        <v>25.23</v>
      </c>
      <c r="G3605">
        <v>6.31</v>
      </c>
      <c r="H3605">
        <v>108.49</v>
      </c>
      <c r="I3605">
        <v>0.251</v>
      </c>
      <c r="J3605" t="s">
        <v>76</v>
      </c>
      <c r="K3605">
        <v>50.25</v>
      </c>
      <c r="L3605">
        <v>4.1704600000000003</v>
      </c>
      <c r="M3605">
        <v>-1.09004762064617</v>
      </c>
      <c r="N3605">
        <v>4.0539901960784306</v>
      </c>
      <c r="O3605">
        <v>1.7516027540041621</v>
      </c>
      <c r="P3605">
        <v>34700000</v>
      </c>
      <c r="Q3605">
        <v>6820000</v>
      </c>
      <c r="R3605">
        <v>5.09</v>
      </c>
      <c r="S3605">
        <v>26.71</v>
      </c>
      <c r="T3605">
        <v>6.7959999999999994</v>
      </c>
      <c r="U3605">
        <v>15.6676</v>
      </c>
      <c r="V3605">
        <f t="shared" si="454"/>
        <v>2.3987182525189068</v>
      </c>
      <c r="AC3605">
        <v>5.24</v>
      </c>
      <c r="AD3605">
        <v>3.87</v>
      </c>
      <c r="AH3605" s="85">
        <f>IF(AND(M3605&lt;Variables!$G$6,M3605&gt;Variables!$G$5),0,1)</f>
        <v>1</v>
      </c>
      <c r="AI3605" s="85">
        <f t="shared" si="453"/>
        <v>0</v>
      </c>
      <c r="AJ3605" s="85">
        <f>IF(I3605&gt;Variables!$G$7,0,1)</f>
        <v>0</v>
      </c>
      <c r="AK3605" s="85">
        <f>IF(F3605&gt;Variables!$G$8,0,1)</f>
        <v>0</v>
      </c>
      <c r="AL3605" s="85">
        <f>IF(G3605&gt;Variables!$G$9,0,1)</f>
        <v>1</v>
      </c>
      <c r="AM3605" s="85">
        <f>IF(AND(K3605&gt;Variables!$G$10,K3605&lt;Variables!$G$11),0,1)</f>
        <v>0</v>
      </c>
      <c r="AN3605" s="103">
        <f>IF(H3605&lt;Variables!$G$13,1,0)</f>
        <v>1</v>
      </c>
      <c r="AO3605" s="101">
        <f>IF(R3605&lt;Variables!$G$12,0,1)</f>
        <v>1</v>
      </c>
      <c r="AP3605" s="86">
        <f t="shared" si="451"/>
        <v>0</v>
      </c>
      <c r="AR3605">
        <v>0</v>
      </c>
      <c r="AS3605">
        <v>0</v>
      </c>
      <c r="AT3605">
        <v>1</v>
      </c>
      <c r="AU3605">
        <v>0</v>
      </c>
      <c r="BA3605">
        <v>-2.25</v>
      </c>
    </row>
    <row r="3606" spans="3:53" ht="12.75" x14ac:dyDescent="0.2">
      <c r="C3606" t="s">
        <v>818</v>
      </c>
      <c r="D3606" t="s">
        <v>806</v>
      </c>
      <c r="E3606">
        <v>78.64</v>
      </c>
      <c r="F3606">
        <v>9.75</v>
      </c>
      <c r="G3606">
        <v>0.69</v>
      </c>
      <c r="H3606">
        <v>3860</v>
      </c>
      <c r="I3606">
        <v>-0.38900000000000001</v>
      </c>
      <c r="J3606" t="s">
        <v>78</v>
      </c>
      <c r="K3606">
        <v>48.94</v>
      </c>
      <c r="L3606">
        <v>79.03725</v>
      </c>
      <c r="M3606">
        <v>-0.51526337265024369</v>
      </c>
      <c r="N3606">
        <v>78.562333333333328</v>
      </c>
      <c r="O3606">
        <v>8.6131182458091871E-2</v>
      </c>
      <c r="P3606">
        <v>1112000</v>
      </c>
      <c r="Q3606">
        <v>452001</v>
      </c>
      <c r="R3606">
        <v>2.46</v>
      </c>
      <c r="S3606">
        <v>26.71</v>
      </c>
      <c r="T3606">
        <v>6.7959999999999994</v>
      </c>
      <c r="U3606">
        <v>15.6676</v>
      </c>
      <c r="V3606">
        <f t="shared" si="454"/>
        <v>2.3678378822314796</v>
      </c>
      <c r="AC3606">
        <v>80.13</v>
      </c>
      <c r="AD3606">
        <v>78.209999999999994</v>
      </c>
      <c r="AH3606" s="85">
        <f>IF(AND(M3606&lt;Variables!$G$6,M3606&gt;Variables!$G$5),0,1)</f>
        <v>1</v>
      </c>
      <c r="AI3606" s="85">
        <f t="shared" si="453"/>
        <v>0</v>
      </c>
      <c r="AJ3606" s="85">
        <f>IF(I3606&gt;Variables!$G$7,0,1)</f>
        <v>1</v>
      </c>
      <c r="AK3606" s="85">
        <f>IF(F3606&gt;Variables!$G$8,0,1)</f>
        <v>0</v>
      </c>
      <c r="AL3606" s="85">
        <f>IF(G3606&gt;Variables!$G$9,0,1)</f>
        <v>1</v>
      </c>
      <c r="AM3606" s="85">
        <f>IF(AND(K3606&gt;Variables!$G$10,K3606&lt;Variables!$G$11),0,1)</f>
        <v>1</v>
      </c>
      <c r="AN3606" s="103">
        <f>IF(H3606&lt;Variables!$G$13,1,0)</f>
        <v>0</v>
      </c>
      <c r="AO3606" s="101">
        <f>IF(R3606&lt;Variables!$G$12,0,1)</f>
        <v>1</v>
      </c>
      <c r="AP3606" s="86">
        <f t="shared" si="451"/>
        <v>1</v>
      </c>
      <c r="AR3606">
        <v>0</v>
      </c>
      <c r="AS3606">
        <v>1</v>
      </c>
      <c r="AT3606">
        <v>0</v>
      </c>
      <c r="AU3606">
        <v>0</v>
      </c>
      <c r="BA3606">
        <v>0.68</v>
      </c>
    </row>
    <row r="3607" spans="3:53" ht="12.75" x14ac:dyDescent="0.2">
      <c r="C3607" t="s">
        <v>818</v>
      </c>
      <c r="D3607" t="s">
        <v>805</v>
      </c>
      <c r="E3607">
        <v>45.31</v>
      </c>
      <c r="F3607">
        <v>9.93</v>
      </c>
      <c r="G3607">
        <v>-0.22</v>
      </c>
      <c r="H3607">
        <v>9400</v>
      </c>
      <c r="I3607">
        <v>114.31399999999999</v>
      </c>
      <c r="J3607" t="s">
        <v>78</v>
      </c>
      <c r="K3607">
        <v>43.46</v>
      </c>
      <c r="L3607">
        <v>45.658189999999998</v>
      </c>
      <c r="M3607">
        <v>-0.76260140842202107</v>
      </c>
      <c r="N3607">
        <v>45.572327450980403</v>
      </c>
      <c r="O3607">
        <v>-0.57562882049983399</v>
      </c>
      <c r="P3607">
        <v>3413000</v>
      </c>
      <c r="Q3607">
        <v>1695000</v>
      </c>
      <c r="R3607">
        <v>2.0099999999999998</v>
      </c>
      <c r="S3607">
        <v>26.71</v>
      </c>
      <c r="T3607">
        <v>6.7959999999999994</v>
      </c>
      <c r="U3607">
        <v>15.6676</v>
      </c>
      <c r="V3607">
        <f t="shared" si="454"/>
        <v>2.3046695872653737</v>
      </c>
      <c r="AC3607">
        <v>46.46</v>
      </c>
      <c r="AD3607">
        <v>44.82</v>
      </c>
      <c r="AH3607" s="85">
        <f>IF(AND(M3607&lt;Variables!$G$6,M3607&gt;Variables!$G$5),0,1)</f>
        <v>1</v>
      </c>
      <c r="AI3607" s="85">
        <f t="shared" si="453"/>
        <v>0</v>
      </c>
      <c r="AJ3607" s="85">
        <f>IF(I3607&gt;Variables!$G$7,0,1)</f>
        <v>0</v>
      </c>
      <c r="AK3607" s="85">
        <f>IF(F3607&gt;Variables!$G$8,0,1)</f>
        <v>0</v>
      </c>
      <c r="AL3607" s="85">
        <f>IF(G3607&gt;Variables!$G$9,0,1)</f>
        <v>1</v>
      </c>
      <c r="AM3607" s="85">
        <f>IF(AND(K3607&gt;Variables!$G$10,K3607&lt;Variables!$G$11),0,1)</f>
        <v>1</v>
      </c>
      <c r="AN3607" s="103">
        <f>IF(H3607&lt;Variables!$G$13,1,0)</f>
        <v>0</v>
      </c>
      <c r="AO3607" s="101">
        <f>IF(R3607&lt;Variables!$G$12,0,1)</f>
        <v>1</v>
      </c>
      <c r="AP3607" s="86">
        <f t="shared" si="451"/>
        <v>1</v>
      </c>
      <c r="AR3607">
        <v>0</v>
      </c>
      <c r="AS3607">
        <v>0</v>
      </c>
      <c r="AT3607">
        <v>0</v>
      </c>
      <c r="AU3607">
        <v>1</v>
      </c>
      <c r="BA3607">
        <v>-0.66</v>
      </c>
    </row>
    <row r="3608" spans="3:53" ht="12.75" x14ac:dyDescent="0.2">
      <c r="C3608" t="s">
        <v>818</v>
      </c>
      <c r="D3608" t="s">
        <v>186</v>
      </c>
      <c r="E3608">
        <v>27.07</v>
      </c>
      <c r="F3608">
        <v>8.3699999999999992</v>
      </c>
      <c r="G3608">
        <v>3.96</v>
      </c>
      <c r="H3608">
        <v>3480</v>
      </c>
      <c r="I3608">
        <v>0.48399999999999999</v>
      </c>
      <c r="J3608" t="s">
        <v>78</v>
      </c>
      <c r="K3608">
        <v>64.45</v>
      </c>
      <c r="L3608">
        <v>26.688500000000001</v>
      </c>
      <c r="M3608">
        <v>1.279577346047936</v>
      </c>
      <c r="N3608">
        <v>25.962599999999998</v>
      </c>
      <c r="O3608">
        <v>4.1112985602366594</v>
      </c>
      <c r="P3608">
        <v>4257000</v>
      </c>
      <c r="Q3608">
        <v>9062000</v>
      </c>
      <c r="R3608">
        <v>0.47</v>
      </c>
      <c r="S3608">
        <v>26.71</v>
      </c>
      <c r="T3608">
        <v>6.7959999999999994</v>
      </c>
      <c r="U3608">
        <v>15.6676</v>
      </c>
      <c r="V3608">
        <f t="shared" si="454"/>
        <v>2.4300341790284197</v>
      </c>
      <c r="AC3608">
        <v>28.38</v>
      </c>
      <c r="AD3608">
        <v>26.41</v>
      </c>
      <c r="AH3608" s="85">
        <f>IF(AND(M3608&lt;Variables!$G$6,M3608&gt;Variables!$G$5),0,1)</f>
        <v>1</v>
      </c>
      <c r="AI3608" s="85">
        <f t="shared" si="453"/>
        <v>0</v>
      </c>
      <c r="AJ3608" s="85">
        <f>IF(I3608&gt;Variables!$G$7,0,1)</f>
        <v>0</v>
      </c>
      <c r="AK3608" s="85">
        <f>IF(F3608&gt;Variables!$G$8,0,1)</f>
        <v>1</v>
      </c>
      <c r="AL3608" s="85">
        <f>IF(G3608&gt;Variables!$G$9,0,1)</f>
        <v>1</v>
      </c>
      <c r="AM3608" s="85">
        <f>IF(AND(K3608&gt;Variables!$G$10,K3608&lt;Variables!$G$11),0,1)</f>
        <v>0</v>
      </c>
      <c r="AN3608" s="103">
        <f>IF(H3608&lt;Variables!$G$13,1,0)</f>
        <v>0</v>
      </c>
      <c r="AO3608" s="101">
        <f>IF(R3608&lt;Variables!$G$12,0,1)</f>
        <v>0</v>
      </c>
      <c r="AP3608" s="86">
        <f t="shared" si="451"/>
        <v>1</v>
      </c>
      <c r="AR3608">
        <v>1</v>
      </c>
      <c r="AS3608">
        <v>0</v>
      </c>
      <c r="AT3608">
        <v>0</v>
      </c>
      <c r="AU3608">
        <v>0</v>
      </c>
      <c r="BA3608">
        <v>2</v>
      </c>
    </row>
    <row r="3609" spans="3:53" ht="12.75" x14ac:dyDescent="0.2">
      <c r="C3609" t="s">
        <v>818</v>
      </c>
      <c r="D3609" t="s">
        <v>414</v>
      </c>
      <c r="E3609">
        <v>47.48</v>
      </c>
      <c r="F3609">
        <v>6.99</v>
      </c>
      <c r="G3609">
        <v>2.94</v>
      </c>
      <c r="H3609">
        <v>2420</v>
      </c>
      <c r="I3609">
        <v>28.044</v>
      </c>
      <c r="J3609" t="s">
        <v>78</v>
      </c>
      <c r="K3609">
        <v>54.15</v>
      </c>
      <c r="L3609">
        <v>47.585046666666663</v>
      </c>
      <c r="M3609">
        <v>5.2439442810961592E-2</v>
      </c>
      <c r="N3609">
        <v>47.341416279069762</v>
      </c>
      <c r="O3609">
        <v>0.5673335147959695</v>
      </c>
      <c r="P3609">
        <v>168979</v>
      </c>
      <c r="Q3609">
        <v>398121</v>
      </c>
      <c r="R3609">
        <v>0.42</v>
      </c>
      <c r="S3609">
        <v>26.71</v>
      </c>
      <c r="T3609">
        <v>6.7959999999999994</v>
      </c>
      <c r="U3609">
        <v>15.6676</v>
      </c>
      <c r="V3609">
        <f t="shared" si="454"/>
        <v>2.408002077276937</v>
      </c>
      <c r="AC3609">
        <v>50.14</v>
      </c>
      <c r="AD3609">
        <v>47.465000000000003</v>
      </c>
      <c r="AH3609" s="85">
        <f>IF(AND(M3609&lt;Variables!$G$6,M3609&gt;Variables!$G$5),0,1)</f>
        <v>1</v>
      </c>
      <c r="AI3609" s="85">
        <f t="shared" si="453"/>
        <v>0</v>
      </c>
      <c r="AJ3609" s="85">
        <f>IF(I3609&gt;Variables!$G$7,0,1)</f>
        <v>0</v>
      </c>
      <c r="AK3609" s="85">
        <f>IF(F3609&gt;Variables!$G$8,0,1)</f>
        <v>1</v>
      </c>
      <c r="AL3609" s="85">
        <f>IF(G3609&gt;Variables!$G$9,0,1)</f>
        <v>1</v>
      </c>
      <c r="AM3609" s="85">
        <f>IF(AND(K3609&gt;Variables!$G$10,K3609&lt;Variables!$G$11),0,1)</f>
        <v>0</v>
      </c>
      <c r="AN3609" s="103">
        <f>IF(H3609&lt;Variables!$G$13,1,0)</f>
        <v>1</v>
      </c>
      <c r="AO3609" s="101">
        <f>IF(R3609&lt;Variables!$G$12,0,1)</f>
        <v>0</v>
      </c>
      <c r="AP3609" s="86">
        <f t="shared" si="451"/>
        <v>1</v>
      </c>
      <c r="AR3609">
        <v>1</v>
      </c>
      <c r="AS3609">
        <v>0</v>
      </c>
      <c r="AT3609">
        <v>0</v>
      </c>
      <c r="AU3609">
        <v>0</v>
      </c>
      <c r="BA3609">
        <v>1.51</v>
      </c>
    </row>
    <row r="3610" spans="3:53" ht="12.75" x14ac:dyDescent="0.2">
      <c r="C3610" t="s">
        <v>818</v>
      </c>
      <c r="D3610" t="s">
        <v>799</v>
      </c>
      <c r="E3610">
        <v>2.56</v>
      </c>
      <c r="F3610">
        <v>25.37</v>
      </c>
      <c r="G3610">
        <v>-4.09</v>
      </c>
      <c r="H3610">
        <v>881.81</v>
      </c>
      <c r="I3610">
        <v>-52.554000000000002</v>
      </c>
      <c r="J3610" t="s">
        <v>78</v>
      </c>
      <c r="K3610">
        <v>47.9</v>
      </c>
      <c r="L3610">
        <v>2.60249</v>
      </c>
      <c r="M3610">
        <v>-0.86801486268919792</v>
      </c>
      <c r="N3610">
        <v>2.617864705882353</v>
      </c>
      <c r="O3610">
        <v>-1.450216498852928</v>
      </c>
      <c r="P3610">
        <v>46250000</v>
      </c>
      <c r="Q3610">
        <v>13330000</v>
      </c>
      <c r="R3610">
        <v>3.47</v>
      </c>
      <c r="S3610">
        <v>26.71</v>
      </c>
      <c r="T3610">
        <v>6.7959999999999994</v>
      </c>
      <c r="U3610">
        <v>15.6676</v>
      </c>
      <c r="V3610">
        <f t="shared" si="454"/>
        <v>2.3625480498906817</v>
      </c>
      <c r="AC3610">
        <v>3.2</v>
      </c>
      <c r="AD3610">
        <v>2.5550000000000002</v>
      </c>
      <c r="AH3610" s="85">
        <f>IF(AND(M3610&lt;Variables!$G$6,M3610&gt;Variables!$G$5),0,1)</f>
        <v>1</v>
      </c>
      <c r="AI3610" s="85">
        <f t="shared" si="453"/>
        <v>1</v>
      </c>
      <c r="AJ3610" s="85">
        <f>IF(I3610&gt;Variables!$G$7,0,1)</f>
        <v>1</v>
      </c>
      <c r="AK3610" s="85">
        <f>IF(F3610&gt;Variables!$G$8,0,1)</f>
        <v>0</v>
      </c>
      <c r="AL3610" s="85">
        <f>IF(G3610&gt;Variables!$G$9,0,1)</f>
        <v>1</v>
      </c>
      <c r="AM3610" s="85">
        <f>IF(AND(K3610&gt;Variables!$G$10,K3610&lt;Variables!$G$11),0,1)</f>
        <v>1</v>
      </c>
      <c r="AN3610" s="103">
        <f>IF(H3610&lt;Variables!$G$13,1,0)</f>
        <v>1</v>
      </c>
      <c r="AO3610" s="101">
        <f>IF(R3610&lt;Variables!$G$12,0,1)</f>
        <v>1</v>
      </c>
      <c r="AP3610" s="86">
        <f t="shared" si="451"/>
        <v>1</v>
      </c>
      <c r="AR3610">
        <v>1</v>
      </c>
      <c r="AS3610">
        <v>0</v>
      </c>
      <c r="AT3610">
        <v>0</v>
      </c>
      <c r="AU3610">
        <v>0</v>
      </c>
      <c r="BA3610">
        <v>2</v>
      </c>
    </row>
    <row r="3611" spans="3:53" ht="12.75" x14ac:dyDescent="0.2">
      <c r="C3611" t="s">
        <v>818</v>
      </c>
      <c r="D3611" t="s">
        <v>809</v>
      </c>
      <c r="E3611">
        <v>20.73</v>
      </c>
      <c r="F3611">
        <v>6.35</v>
      </c>
      <c r="G3611">
        <v>2.52</v>
      </c>
      <c r="H3611">
        <v>2560</v>
      </c>
      <c r="I3611">
        <v>-19.119</v>
      </c>
      <c r="J3611" t="s">
        <v>78</v>
      </c>
      <c r="K3611">
        <v>65.040000000000006</v>
      </c>
      <c r="L3611">
        <v>20.758708333333331</v>
      </c>
      <c r="M3611">
        <v>0.1025673964139539</v>
      </c>
      <c r="N3611">
        <v>20.629648484848481</v>
      </c>
      <c r="O3611">
        <v>0.72881278254424176</v>
      </c>
      <c r="P3611">
        <v>54736</v>
      </c>
      <c r="Q3611">
        <v>67071</v>
      </c>
      <c r="R3611">
        <v>0.82</v>
      </c>
      <c r="S3611">
        <v>26.71</v>
      </c>
      <c r="T3611">
        <v>6.7959999999999994</v>
      </c>
      <c r="U3611">
        <v>15.6676</v>
      </c>
      <c r="V3611">
        <f t="shared" si="454"/>
        <v>2.5156925794949507</v>
      </c>
      <c r="AC3611">
        <v>20.9</v>
      </c>
      <c r="AD3611">
        <v>20.72</v>
      </c>
      <c r="AH3611" s="85">
        <f>IF(AND(M3611&lt;Variables!$G$6,M3611&gt;Variables!$G$5),0,1)</f>
        <v>1</v>
      </c>
      <c r="AI3611" s="85">
        <f t="shared" si="453"/>
        <v>0</v>
      </c>
      <c r="AJ3611" s="85">
        <f>IF(I3611&gt;Variables!$G$7,0,1)</f>
        <v>1</v>
      </c>
      <c r="AK3611" s="85">
        <f>IF(F3611&gt;Variables!$G$8,0,1)</f>
        <v>1</v>
      </c>
      <c r="AL3611" s="85">
        <f>IF(G3611&gt;Variables!$G$9,0,1)</f>
        <v>1</v>
      </c>
      <c r="AM3611" s="85">
        <f>IF(AND(K3611&gt;Variables!$G$10,K3611&lt;Variables!$G$11),0,1)</f>
        <v>0</v>
      </c>
      <c r="AN3611" s="103">
        <f>IF(H3611&lt;Variables!$G$13,1,0)</f>
        <v>0</v>
      </c>
      <c r="AO3611" s="101">
        <f>IF(R3611&lt;Variables!$G$12,0,1)</f>
        <v>0</v>
      </c>
      <c r="AP3611" s="86">
        <f t="shared" si="451"/>
        <v>1</v>
      </c>
      <c r="AR3611">
        <v>0</v>
      </c>
      <c r="AS3611">
        <v>1</v>
      </c>
      <c r="AT3611">
        <v>0</v>
      </c>
      <c r="AU3611">
        <v>0</v>
      </c>
      <c r="BA3611">
        <v>0.55000000000000004</v>
      </c>
    </row>
    <row r="3612" spans="3:53" ht="12.75" x14ac:dyDescent="0.2">
      <c r="C3612" t="s">
        <v>818</v>
      </c>
      <c r="D3612" t="s">
        <v>176</v>
      </c>
      <c r="E3612">
        <v>71.44</v>
      </c>
      <c r="F3612">
        <v>6.04</v>
      </c>
      <c r="G3612">
        <v>4.26</v>
      </c>
      <c r="H3612">
        <v>6300</v>
      </c>
      <c r="I3612">
        <v>-21.186</v>
      </c>
      <c r="J3612" t="s">
        <v>78</v>
      </c>
      <c r="K3612">
        <v>55.69</v>
      </c>
      <c r="L3612">
        <v>71.488749999999996</v>
      </c>
      <c r="M3612">
        <v>-0.41789792100155382</v>
      </c>
      <c r="N3612">
        <v>70.4934431372549</v>
      </c>
      <c r="O3612">
        <v>0.98811581864267917</v>
      </c>
      <c r="P3612">
        <v>371033</v>
      </c>
      <c r="Q3612">
        <v>997328</v>
      </c>
      <c r="R3612">
        <v>0.37</v>
      </c>
      <c r="S3612">
        <v>26.71</v>
      </c>
      <c r="T3612">
        <v>6.7959999999999994</v>
      </c>
      <c r="U3612">
        <v>15.6676</v>
      </c>
      <c r="V3612">
        <f t="shared" si="454"/>
        <v>2.4436809454704407</v>
      </c>
      <c r="AC3612">
        <v>74.98</v>
      </c>
      <c r="AD3612">
        <v>71.19</v>
      </c>
      <c r="AH3612" s="85">
        <f>IF(AND(M3612&lt;Variables!$G$6,M3612&gt;Variables!$G$5),0,1)</f>
        <v>1</v>
      </c>
      <c r="AI3612" s="85">
        <f t="shared" si="453"/>
        <v>0</v>
      </c>
      <c r="AJ3612" s="85">
        <f>IF(I3612&gt;Variables!$G$7,0,1)</f>
        <v>1</v>
      </c>
      <c r="AK3612" s="85">
        <f>IF(F3612&gt;Variables!$G$8,0,1)</f>
        <v>1</v>
      </c>
      <c r="AL3612" s="85">
        <f>IF(G3612&gt;Variables!$G$9,0,1)</f>
        <v>1</v>
      </c>
      <c r="AM3612" s="85">
        <f>IF(AND(K3612&gt;Variables!$G$10,K3612&lt;Variables!$G$11),0,1)</f>
        <v>0</v>
      </c>
      <c r="AN3612" s="103">
        <f>IF(H3612&lt;Variables!$G$13,1,0)</f>
        <v>0</v>
      </c>
      <c r="AO3612" s="101">
        <f>IF(R3612&lt;Variables!$G$12,0,1)</f>
        <v>0</v>
      </c>
      <c r="AP3612" s="86">
        <f t="shared" si="451"/>
        <v>1</v>
      </c>
      <c r="AR3612">
        <v>1</v>
      </c>
      <c r="AS3612">
        <v>0</v>
      </c>
      <c r="AT3612">
        <v>0</v>
      </c>
      <c r="AU3612">
        <v>0</v>
      </c>
      <c r="BA3612">
        <v>2</v>
      </c>
    </row>
    <row r="3613" spans="3:53" ht="12.75" x14ac:dyDescent="0.2">
      <c r="C3613" t="s">
        <v>818</v>
      </c>
      <c r="D3613" t="s">
        <v>584</v>
      </c>
      <c r="E3613">
        <v>24.02</v>
      </c>
      <c r="F3613">
        <v>8.4600000000000009</v>
      </c>
      <c r="G3613">
        <v>6.15</v>
      </c>
      <c r="H3613">
        <v>12890</v>
      </c>
      <c r="I3613">
        <v>0.35099999999999998</v>
      </c>
      <c r="J3613" t="s">
        <v>78</v>
      </c>
      <c r="K3613">
        <v>62.52</v>
      </c>
      <c r="L3613">
        <v>23.933536842105259</v>
      </c>
      <c r="M3613">
        <v>0.19413410646853349</v>
      </c>
      <c r="N3613">
        <v>23.587579999999999</v>
      </c>
      <c r="O3613">
        <v>1.663672152887246</v>
      </c>
      <c r="P3613">
        <v>154338</v>
      </c>
      <c r="Q3613">
        <v>1407000</v>
      </c>
      <c r="R3613">
        <v>0.11</v>
      </c>
      <c r="S3613">
        <v>26.71</v>
      </c>
      <c r="T3613">
        <v>6.7959999999999994</v>
      </c>
      <c r="U3613">
        <v>15.6676</v>
      </c>
      <c r="V3613">
        <f t="shared" si="454"/>
        <v>2.4846402588023144</v>
      </c>
      <c r="AC3613">
        <v>26</v>
      </c>
      <c r="AD3613">
        <v>23.94</v>
      </c>
      <c r="AH3613" s="85">
        <f>IF(AND(M3613&lt;Variables!$G$6,M3613&gt;Variables!$G$5),0,1)</f>
        <v>1</v>
      </c>
      <c r="AI3613" s="85">
        <f t="shared" si="453"/>
        <v>0</v>
      </c>
      <c r="AJ3613" s="85">
        <f>IF(I3613&gt;Variables!$G$7,0,1)</f>
        <v>0</v>
      </c>
      <c r="AK3613" s="85">
        <f>IF(F3613&gt;Variables!$G$8,0,1)</f>
        <v>1</v>
      </c>
      <c r="AL3613" s="85">
        <f>IF(G3613&gt;Variables!$G$9,0,1)</f>
        <v>1</v>
      </c>
      <c r="AM3613" s="85">
        <f>IF(AND(K3613&gt;Variables!$G$10,K3613&lt;Variables!$G$11),0,1)</f>
        <v>0</v>
      </c>
      <c r="AN3613" s="103">
        <f>IF(H3613&lt;Variables!$G$13,1,0)</f>
        <v>0</v>
      </c>
      <c r="AO3613" s="101">
        <f>IF(R3613&lt;Variables!$G$12,0,1)</f>
        <v>0</v>
      </c>
      <c r="AP3613" s="86">
        <f t="shared" si="451"/>
        <v>1</v>
      </c>
      <c r="AR3613">
        <v>1</v>
      </c>
      <c r="AS3613">
        <v>0</v>
      </c>
      <c r="AT3613">
        <v>0</v>
      </c>
      <c r="AU3613">
        <v>0</v>
      </c>
      <c r="BA3613">
        <v>2</v>
      </c>
    </row>
    <row r="3614" spans="3:53" ht="12.75" x14ac:dyDescent="0.2">
      <c r="C3614" t="s">
        <v>818</v>
      </c>
      <c r="D3614" t="s">
        <v>812</v>
      </c>
      <c r="E3614">
        <v>16.32</v>
      </c>
      <c r="F3614">
        <v>6.39</v>
      </c>
      <c r="G3614">
        <v>0.37</v>
      </c>
      <c r="H3614">
        <v>-99999</v>
      </c>
      <c r="I3614">
        <v>-0.09</v>
      </c>
      <c r="J3614" t="s">
        <v>78</v>
      </c>
      <c r="K3614">
        <v>70.59</v>
      </c>
      <c r="L3614">
        <v>16.292333333333339</v>
      </c>
      <c r="M3614">
        <v>0.1698140229555718</v>
      </c>
      <c r="N3614">
        <v>16.289628571428569</v>
      </c>
      <c r="O3614">
        <v>0.18644641551065341</v>
      </c>
      <c r="P3614">
        <v>20585</v>
      </c>
      <c r="Q3614">
        <v>318504</v>
      </c>
      <c r="R3614">
        <v>0.06</v>
      </c>
      <c r="S3614">
        <v>26.71</v>
      </c>
      <c r="T3614">
        <v>6.7959999999999994</v>
      </c>
      <c r="U3614">
        <v>15.6676</v>
      </c>
      <c r="V3614">
        <f t="shared" si="454"/>
        <v>2.5657994279272467</v>
      </c>
      <c r="AC3614">
        <v>16.32</v>
      </c>
      <c r="AD3614">
        <v>16.16</v>
      </c>
      <c r="AH3614" s="85">
        <f>IF(AND(M3614&lt;Variables!$G$6,M3614&gt;Variables!$G$5),0,1)</f>
        <v>1</v>
      </c>
      <c r="AI3614" s="85">
        <f t="shared" si="453"/>
        <v>0</v>
      </c>
      <c r="AJ3614" s="85">
        <f>IF(I3614&gt;Variables!$G$7,0,1)</f>
        <v>1</v>
      </c>
      <c r="AK3614" s="85">
        <f>IF(F3614&gt;Variables!$G$8,0,1)</f>
        <v>1</v>
      </c>
      <c r="AL3614" s="85">
        <f>IF(G3614&gt;Variables!$G$9,0,1)</f>
        <v>1</v>
      </c>
      <c r="AM3614" s="85">
        <f>IF(AND(K3614&gt;Variables!$G$10,K3614&lt;Variables!$G$11),0,1)</f>
        <v>0</v>
      </c>
      <c r="AN3614" s="103">
        <f>IF(H3614&lt;Variables!$G$13,1,0)</f>
        <v>1</v>
      </c>
      <c r="AO3614" s="101">
        <f>IF(R3614&lt;Variables!$G$12,0,1)</f>
        <v>0</v>
      </c>
      <c r="AP3614" s="86">
        <f t="shared" si="451"/>
        <v>1</v>
      </c>
      <c r="AR3614">
        <v>0</v>
      </c>
      <c r="AS3614">
        <v>0</v>
      </c>
      <c r="AT3614">
        <v>0</v>
      </c>
      <c r="AU3614">
        <v>0</v>
      </c>
      <c r="BA3614">
        <v>0</v>
      </c>
    </row>
    <row r="3615" spans="3:53" ht="12.75" x14ac:dyDescent="0.2">
      <c r="C3615" t="s">
        <v>819</v>
      </c>
      <c r="D3615" t="s">
        <v>808</v>
      </c>
      <c r="E3615">
        <v>2.99</v>
      </c>
      <c r="F3615">
        <v>6.76</v>
      </c>
      <c r="G3615">
        <v>0.33</v>
      </c>
      <c r="H3615">
        <v>-99999</v>
      </c>
      <c r="I3615">
        <v>-9.9670000000000005</v>
      </c>
      <c r="J3615" t="s">
        <v>76</v>
      </c>
      <c r="K3615"/>
      <c r="L3615">
        <v>3.0049999999999999</v>
      </c>
      <c r="M3615">
        <v>-0.16638935108152719</v>
      </c>
      <c r="N3615">
        <v>3.003333333333333</v>
      </c>
      <c r="O3615">
        <v>-0.11098779134295481</v>
      </c>
      <c r="P3615">
        <v>53638</v>
      </c>
      <c r="Q3615">
        <v>995</v>
      </c>
      <c r="R3615">
        <v>53.91</v>
      </c>
      <c r="S3615">
        <v>28.388999999999999</v>
      </c>
      <c r="T3615">
        <v>7.4540000000000006</v>
      </c>
      <c r="U3615">
        <v>16.742000000000001</v>
      </c>
      <c r="V3615">
        <f t="shared" si="454"/>
        <v>1.8292995008319473</v>
      </c>
      <c r="AC3615">
        <v>3.01</v>
      </c>
      <c r="AD3615">
        <v>2.98</v>
      </c>
      <c r="AH3615" s="85">
        <f>IF(AND(M3615&lt;Variables!$G$6,M3615&gt;Variables!$G$5),0,1)</f>
        <v>1</v>
      </c>
      <c r="AI3615" s="85">
        <f t="shared" si="453"/>
        <v>0</v>
      </c>
      <c r="AJ3615" s="85">
        <f>IF(I3615&gt;Variables!$G$7,0,1)</f>
        <v>1</v>
      </c>
      <c r="AK3615" s="85">
        <f>IF(F3615&gt;Variables!$G$8,0,1)</f>
        <v>1</v>
      </c>
      <c r="AL3615" s="85">
        <f>IF(G3615&gt;Variables!$G$9,0,1)</f>
        <v>1</v>
      </c>
      <c r="AM3615" s="85">
        <f>IF(AND(K3615&gt;Variables!$G$10,K3615&lt;Variables!$G$11),0,1)</f>
        <v>1</v>
      </c>
      <c r="AN3615" s="103">
        <f>IF(H3615&lt;Variables!$G$13,1,0)</f>
        <v>1</v>
      </c>
      <c r="AO3615" s="101">
        <f>IF(R3615&lt;Variables!$G$12,0,1)</f>
        <v>1</v>
      </c>
      <c r="AP3615" s="86">
        <f t="shared" si="451"/>
        <v>0</v>
      </c>
      <c r="AR3615">
        <v>0</v>
      </c>
      <c r="AS3615">
        <v>0</v>
      </c>
      <c r="AT3615">
        <v>0</v>
      </c>
      <c r="AU3615">
        <v>0</v>
      </c>
      <c r="BA3615">
        <v>0</v>
      </c>
    </row>
    <row r="3616" spans="3:53" ht="12.75" x14ac:dyDescent="0.2">
      <c r="C3616" t="s">
        <v>819</v>
      </c>
      <c r="D3616" t="s">
        <v>816</v>
      </c>
      <c r="E3616">
        <v>11.03</v>
      </c>
      <c r="F3616">
        <v>17.57</v>
      </c>
      <c r="G3616">
        <v>12.92</v>
      </c>
      <c r="H3616">
        <v>38.909999999999997</v>
      </c>
      <c r="I3616">
        <v>-57.09</v>
      </c>
      <c r="J3616" t="s">
        <v>78</v>
      </c>
      <c r="K3616">
        <v>64.209999999999994</v>
      </c>
      <c r="L3616">
        <v>11.204599999999999</v>
      </c>
      <c r="M3616">
        <v>-0.23026257072988121</v>
      </c>
      <c r="N3616">
        <v>11.06752631578947</v>
      </c>
      <c r="O3616">
        <v>1.005406999139262</v>
      </c>
      <c r="P3616">
        <v>18690</v>
      </c>
      <c r="Q3616">
        <v>10900</v>
      </c>
      <c r="R3616">
        <v>1.71</v>
      </c>
      <c r="S3616">
        <v>28.388999999999999</v>
      </c>
      <c r="T3616">
        <v>7.4540000000000006</v>
      </c>
      <c r="U3616">
        <v>16.742000000000001</v>
      </c>
      <c r="V3616">
        <f t="shared" si="454"/>
        <v>2.5296520527426236</v>
      </c>
      <c r="AC3616">
        <v>13.46</v>
      </c>
      <c r="AD3616">
        <v>10.85</v>
      </c>
      <c r="AH3616" s="85">
        <f>IF(AND(M3616&lt;Variables!$G$6,M3616&gt;Variables!$G$5),0,1)</f>
        <v>1</v>
      </c>
      <c r="AI3616" s="85">
        <f t="shared" si="453"/>
        <v>0</v>
      </c>
      <c r="AJ3616" s="85">
        <f>IF(I3616&gt;Variables!$G$7,0,1)</f>
        <v>1</v>
      </c>
      <c r="AK3616" s="85">
        <f>IF(F3616&gt;Variables!$G$8,0,1)</f>
        <v>0</v>
      </c>
      <c r="AL3616" s="85">
        <f>IF(G3616&gt;Variables!$G$9,0,1)</f>
        <v>0</v>
      </c>
      <c r="AM3616" s="85">
        <f>IF(AND(K3616&gt;Variables!$G$10,K3616&lt;Variables!$G$11),0,1)</f>
        <v>0</v>
      </c>
      <c r="AN3616" s="103">
        <f>IF(H3616&lt;Variables!$G$13,1,0)</f>
        <v>1</v>
      </c>
      <c r="AO3616" s="101">
        <f>IF(R3616&lt;Variables!$G$12,0,1)</f>
        <v>0</v>
      </c>
      <c r="AP3616" s="86">
        <f t="shared" si="451"/>
        <v>1</v>
      </c>
      <c r="AR3616">
        <v>1</v>
      </c>
      <c r="AS3616">
        <v>0</v>
      </c>
      <c r="AT3616">
        <v>0</v>
      </c>
      <c r="AU3616">
        <v>0</v>
      </c>
      <c r="BA3616">
        <v>2</v>
      </c>
    </row>
    <row r="3617" spans="3:53" ht="12.75" x14ac:dyDescent="0.2">
      <c r="C3617" t="s">
        <v>819</v>
      </c>
      <c r="D3617" t="s">
        <v>798</v>
      </c>
      <c r="E3617">
        <v>1.91</v>
      </c>
      <c r="F3617">
        <v>6.11</v>
      </c>
      <c r="G3617">
        <v>-0.52</v>
      </c>
      <c r="H3617">
        <v>-99999</v>
      </c>
      <c r="I3617">
        <v>0.40100000000000002</v>
      </c>
      <c r="J3617" t="s">
        <v>76</v>
      </c>
      <c r="K3617">
        <v>-99999</v>
      </c>
      <c r="L3617">
        <v>-99999</v>
      </c>
      <c r="M3617">
        <v>-99999</v>
      </c>
      <c r="N3617">
        <v>1.91</v>
      </c>
      <c r="O3617">
        <v>0</v>
      </c>
      <c r="P3617">
        <v>24610</v>
      </c>
      <c r="Q3617">
        <v>20135</v>
      </c>
      <c r="R3617">
        <v>1.22</v>
      </c>
      <c r="S3617">
        <v>28.388999999999999</v>
      </c>
      <c r="T3617">
        <v>7.4540000000000006</v>
      </c>
      <c r="U3617">
        <v>16.742000000000001</v>
      </c>
      <c r="V3617"/>
      <c r="AC3617">
        <v>-99999</v>
      </c>
      <c r="AD3617">
        <v>-99999</v>
      </c>
      <c r="AH3617" s="85">
        <f>IF(AND(M3617&lt;Variables!$G$6,M3617&gt;Variables!$G$5),0,1)</f>
        <v>1</v>
      </c>
      <c r="AI3617" s="85">
        <f t="shared" si="453"/>
        <v>1</v>
      </c>
      <c r="AJ3617" s="85">
        <f>IF(I3617&gt;Variables!$G$7,0,1)</f>
        <v>0</v>
      </c>
      <c r="AK3617" s="85">
        <f>IF(F3617&gt;Variables!$G$8,0,1)</f>
        <v>1</v>
      </c>
      <c r="AL3617" s="85">
        <f>IF(G3617&gt;Variables!$G$9,0,1)</f>
        <v>1</v>
      </c>
      <c r="AM3617" s="85">
        <f>IF(AND(K3617&gt;Variables!$G$10,K3617&lt;Variables!$G$11),0,1)</f>
        <v>1</v>
      </c>
      <c r="AN3617" s="103">
        <f>IF(H3617&lt;Variables!$G$13,1,0)</f>
        <v>1</v>
      </c>
      <c r="AO3617" s="101">
        <f>IF(R3617&lt;Variables!$G$12,0,1)</f>
        <v>0</v>
      </c>
      <c r="AP3617" s="86">
        <f t="shared" si="451"/>
        <v>0</v>
      </c>
      <c r="AR3617">
        <v>0</v>
      </c>
      <c r="AS3617">
        <v>0</v>
      </c>
      <c r="AT3617">
        <v>0</v>
      </c>
      <c r="AU3617">
        <v>0</v>
      </c>
      <c r="BA3617">
        <v>0</v>
      </c>
    </row>
    <row r="3618" spans="3:53" ht="12.75" x14ac:dyDescent="0.2">
      <c r="C3618" t="s">
        <v>819</v>
      </c>
      <c r="D3618" t="s">
        <v>183</v>
      </c>
      <c r="E3618">
        <v>24.18</v>
      </c>
      <c r="F3618">
        <v>62.92</v>
      </c>
      <c r="G3618">
        <v>28.35</v>
      </c>
      <c r="H3618">
        <v>42.28</v>
      </c>
      <c r="I3618">
        <v>2271.6060000000002</v>
      </c>
      <c r="J3618" t="s">
        <v>78</v>
      </c>
      <c r="K3618">
        <v>45.34</v>
      </c>
      <c r="L3618">
        <v>24.814879999999999</v>
      </c>
      <c r="M3618">
        <v>-2.3972713146305762</v>
      </c>
      <c r="N3618">
        <v>23.967866000000001</v>
      </c>
      <c r="O3618">
        <v>1.051966829253794</v>
      </c>
      <c r="P3618">
        <v>23660000</v>
      </c>
      <c r="Q3618">
        <v>16000000</v>
      </c>
      <c r="R3618">
        <v>1.48</v>
      </c>
      <c r="S3618">
        <v>28.388999999999999</v>
      </c>
      <c r="T3618">
        <v>7.4540000000000006</v>
      </c>
      <c r="U3618">
        <v>16.742000000000001</v>
      </c>
      <c r="V3618">
        <f t="shared" ref="V3618:V3649" si="455">1.849 + (0.01036 * K3618) + (0.1184 * M3618) - (0.002888 * K3618 * M3618)</f>
        <v>2.3487887850463918</v>
      </c>
      <c r="AC3618">
        <v>28.8</v>
      </c>
      <c r="AD3618">
        <v>20</v>
      </c>
      <c r="AH3618" s="85">
        <f>IF(AND(M3618&lt;Variables!$G$6,M3618&gt;Variables!$G$5),0,1)</f>
        <v>0</v>
      </c>
      <c r="AI3618" s="85">
        <f t="shared" si="453"/>
        <v>0</v>
      </c>
      <c r="AJ3618" s="85">
        <f>IF(I3618&gt;Variables!$G$7,0,1)</f>
        <v>0</v>
      </c>
      <c r="AK3618" s="85">
        <f>IF(F3618&gt;Variables!$G$8,0,1)</f>
        <v>0</v>
      </c>
      <c r="AL3618" s="85">
        <f>IF(G3618&gt;Variables!$G$9,0,1)</f>
        <v>0</v>
      </c>
      <c r="AM3618" s="85">
        <f>IF(AND(K3618&gt;Variables!$G$10,K3618&lt;Variables!$G$11),0,1)</f>
        <v>1</v>
      </c>
      <c r="AN3618" s="103">
        <f>IF(H3618&lt;Variables!$G$13,1,0)</f>
        <v>1</v>
      </c>
      <c r="AO3618" s="101">
        <f>IF(R3618&lt;Variables!$G$12,0,1)</f>
        <v>0</v>
      </c>
      <c r="AP3618" s="86">
        <f t="shared" si="451"/>
        <v>1</v>
      </c>
      <c r="AR3618">
        <v>0</v>
      </c>
      <c r="AS3618">
        <v>0</v>
      </c>
      <c r="AT3618">
        <v>1</v>
      </c>
      <c r="AU3618">
        <v>0</v>
      </c>
      <c r="BA3618">
        <v>-2.25</v>
      </c>
    </row>
    <row r="3619" spans="3:53" ht="12.75" x14ac:dyDescent="0.2">
      <c r="C3619" t="s">
        <v>819</v>
      </c>
      <c r="D3619" t="s">
        <v>812</v>
      </c>
      <c r="E3619">
        <v>16.3</v>
      </c>
      <c r="F3619">
        <v>6.39</v>
      </c>
      <c r="G3619">
        <v>0</v>
      </c>
      <c r="H3619">
        <v>-99999</v>
      </c>
      <c r="I3619">
        <v>-9.5000000000000001E-2</v>
      </c>
      <c r="J3619" t="s">
        <v>78</v>
      </c>
      <c r="K3619">
        <v>63.57</v>
      </c>
      <c r="L3619">
        <v>16.286666666666669</v>
      </c>
      <c r="M3619">
        <v>-0.1637331150224953</v>
      </c>
      <c r="N3619">
        <v>16.290900000000001</v>
      </c>
      <c r="O3619">
        <v>-0.18967644513191709</v>
      </c>
      <c r="P3619">
        <v>20585</v>
      </c>
      <c r="Q3619">
        <v>318504</v>
      </c>
      <c r="R3619">
        <v>0.06</v>
      </c>
      <c r="S3619">
        <v>28.388999999999999</v>
      </c>
      <c r="T3619">
        <v>7.4540000000000006</v>
      </c>
      <c r="U3619">
        <v>16.742000000000001</v>
      </c>
      <c r="V3619">
        <f t="shared" si="455"/>
        <v>2.518258987965615</v>
      </c>
      <c r="AC3619">
        <v>16.3</v>
      </c>
      <c r="AD3619">
        <v>16.16</v>
      </c>
      <c r="AH3619" s="85">
        <f>IF(AND(M3619&lt;Variables!$G$6,M3619&gt;Variables!$G$5),0,1)</f>
        <v>1</v>
      </c>
      <c r="AI3619" s="85">
        <f t="shared" si="453"/>
        <v>1</v>
      </c>
      <c r="AJ3619" s="85">
        <f>IF(I3619&gt;Variables!$G$7,0,1)</f>
        <v>1</v>
      </c>
      <c r="AK3619" s="85">
        <f>IF(F3619&gt;Variables!$G$8,0,1)</f>
        <v>1</v>
      </c>
      <c r="AL3619" s="85">
        <f>IF(G3619&gt;Variables!$G$9,0,1)</f>
        <v>1</v>
      </c>
      <c r="AM3619" s="85">
        <f>IF(AND(K3619&gt;Variables!$G$10,K3619&lt;Variables!$G$11),0,1)</f>
        <v>0</v>
      </c>
      <c r="AN3619" s="103">
        <f>IF(H3619&lt;Variables!$G$13,1,0)</f>
        <v>1</v>
      </c>
      <c r="AO3619" s="101">
        <f>IF(R3619&lt;Variables!$G$12,0,1)</f>
        <v>0</v>
      </c>
      <c r="AP3619" s="86">
        <f t="shared" si="451"/>
        <v>1</v>
      </c>
      <c r="AR3619">
        <v>0</v>
      </c>
      <c r="AS3619">
        <v>0</v>
      </c>
      <c r="AT3619">
        <v>0</v>
      </c>
      <c r="AU3619">
        <v>0</v>
      </c>
      <c r="BA3619">
        <v>0</v>
      </c>
    </row>
    <row r="3620" spans="3:53" ht="12.75" x14ac:dyDescent="0.2">
      <c r="C3620" t="s">
        <v>819</v>
      </c>
      <c r="D3620" t="s">
        <v>813</v>
      </c>
      <c r="E3620">
        <v>11.91</v>
      </c>
      <c r="F3620">
        <v>6.18</v>
      </c>
      <c r="G3620">
        <v>6.08</v>
      </c>
      <c r="H3620">
        <v>2160</v>
      </c>
      <c r="I3620">
        <v>-18.364999999999998</v>
      </c>
      <c r="J3620" t="s">
        <v>78</v>
      </c>
      <c r="K3620">
        <v>50.91</v>
      </c>
      <c r="L3620">
        <v>11.922773684210529</v>
      </c>
      <c r="M3620">
        <v>-0.5265023548476675</v>
      </c>
      <c r="N3620">
        <v>11.79822857142857</v>
      </c>
      <c r="O3620">
        <v>0.5235652809864827</v>
      </c>
      <c r="P3620">
        <v>1075000</v>
      </c>
      <c r="Q3620">
        <v>1541000</v>
      </c>
      <c r="R3620">
        <v>0.7</v>
      </c>
      <c r="S3620">
        <v>28.388999999999999</v>
      </c>
      <c r="T3620">
        <v>7.4540000000000006</v>
      </c>
      <c r="U3620">
        <v>16.742000000000001</v>
      </c>
      <c r="V3620">
        <f t="shared" si="455"/>
        <v>2.3915003515347677</v>
      </c>
      <c r="AC3620">
        <v>12.936400000000001</v>
      </c>
      <c r="AD3620">
        <v>11.885</v>
      </c>
      <c r="AH3620" s="85">
        <f>IF(AND(M3620&lt;Variables!$G$6,M3620&gt;Variables!$G$5),0,1)</f>
        <v>1</v>
      </c>
      <c r="AI3620" s="85">
        <f t="shared" si="453"/>
        <v>0</v>
      </c>
      <c r="AJ3620" s="85">
        <f>IF(I3620&gt;Variables!$G$7,0,1)</f>
        <v>1</v>
      </c>
      <c r="AK3620" s="85">
        <f>IF(F3620&gt;Variables!$G$8,0,1)</f>
        <v>1</v>
      </c>
      <c r="AL3620" s="85">
        <f>IF(G3620&gt;Variables!$G$9,0,1)</f>
        <v>1</v>
      </c>
      <c r="AM3620" s="85">
        <f>IF(AND(K3620&gt;Variables!$G$10,K3620&lt;Variables!$G$11),0,1)</f>
        <v>0</v>
      </c>
      <c r="AN3620" s="103">
        <f>IF(H3620&lt;Variables!$G$13,1,0)</f>
        <v>1</v>
      </c>
      <c r="AO3620" s="101">
        <f>IF(R3620&lt;Variables!$G$12,0,1)</f>
        <v>0</v>
      </c>
      <c r="AP3620" s="86">
        <f t="shared" si="451"/>
        <v>1</v>
      </c>
      <c r="AR3620">
        <v>1</v>
      </c>
      <c r="AS3620">
        <v>0</v>
      </c>
      <c r="AT3620">
        <v>0</v>
      </c>
      <c r="AU3620">
        <v>0</v>
      </c>
      <c r="BA3620">
        <v>2</v>
      </c>
    </row>
    <row r="3621" spans="3:53" ht="12.75" x14ac:dyDescent="0.2">
      <c r="C3621" t="s">
        <v>819</v>
      </c>
      <c r="D3621" t="s">
        <v>804</v>
      </c>
      <c r="E3621">
        <v>3.15</v>
      </c>
      <c r="F3621">
        <v>51.52</v>
      </c>
      <c r="G3621">
        <v>24.89</v>
      </c>
      <c r="H3621">
        <v>52.91</v>
      </c>
      <c r="I3621">
        <v>-63.436</v>
      </c>
      <c r="J3621" t="s">
        <v>78</v>
      </c>
      <c r="K3621">
        <v>72.97</v>
      </c>
      <c r="L3621">
        <v>2.7966549999999999</v>
      </c>
      <c r="M3621">
        <v>12.984976695373589</v>
      </c>
      <c r="N3621">
        <v>2.6920980000000001</v>
      </c>
      <c r="O3621">
        <v>17.373141690978581</v>
      </c>
      <c r="P3621">
        <v>52240000</v>
      </c>
      <c r="Q3621">
        <v>917900</v>
      </c>
      <c r="R3621">
        <v>56.91</v>
      </c>
      <c r="S3621">
        <v>28.388999999999999</v>
      </c>
      <c r="T3621">
        <v>7.4540000000000006</v>
      </c>
      <c r="U3621">
        <v>16.742000000000001</v>
      </c>
      <c r="V3621">
        <f t="shared" si="455"/>
        <v>1.4059707322876784</v>
      </c>
      <c r="AC3621">
        <v>3.4</v>
      </c>
      <c r="AD3621">
        <v>2.62</v>
      </c>
      <c r="AH3621" s="85">
        <f>IF(AND(M3621&lt;Variables!$G$6,M3621&gt;Variables!$G$5),0,1)</f>
        <v>1</v>
      </c>
      <c r="AI3621" s="85">
        <f t="shared" si="453"/>
        <v>0</v>
      </c>
      <c r="AJ3621" s="85">
        <f>IF(I3621&gt;Variables!$G$7,0,1)</f>
        <v>1</v>
      </c>
      <c r="AK3621" s="85">
        <f>IF(F3621&gt;Variables!$G$8,0,1)</f>
        <v>0</v>
      </c>
      <c r="AL3621" s="85">
        <f>IF(G3621&gt;Variables!$G$9,0,1)</f>
        <v>0</v>
      </c>
      <c r="AM3621" s="85">
        <f>IF(AND(K3621&gt;Variables!$G$10,K3621&lt;Variables!$G$11),0,1)</f>
        <v>0</v>
      </c>
      <c r="AN3621" s="103">
        <f>IF(H3621&lt;Variables!$G$13,1,0)</f>
        <v>1</v>
      </c>
      <c r="AO3621" s="101">
        <f>IF(R3621&lt;Variables!$G$12,0,1)</f>
        <v>1</v>
      </c>
      <c r="AP3621" s="86">
        <f t="shared" si="451"/>
        <v>1</v>
      </c>
      <c r="AR3621">
        <v>1</v>
      </c>
      <c r="AS3621">
        <v>0</v>
      </c>
      <c r="AT3621">
        <v>0</v>
      </c>
      <c r="AU3621">
        <v>0</v>
      </c>
      <c r="BA3621">
        <v>2</v>
      </c>
    </row>
    <row r="3622" spans="3:53" ht="12.75" x14ac:dyDescent="0.2">
      <c r="C3622" t="s">
        <v>819</v>
      </c>
      <c r="D3622" t="s">
        <v>799</v>
      </c>
      <c r="E3622">
        <v>2.58</v>
      </c>
      <c r="F3622">
        <v>26.83</v>
      </c>
      <c r="G3622">
        <v>-3.72</v>
      </c>
      <c r="H3622">
        <v>881.81</v>
      </c>
      <c r="I3622">
        <v>-52.44</v>
      </c>
      <c r="J3622" t="s">
        <v>78</v>
      </c>
      <c r="K3622">
        <v>51.09</v>
      </c>
      <c r="L3622">
        <v>2.5885950000000002</v>
      </c>
      <c r="M3622">
        <v>5.4276547702504889E-2</v>
      </c>
      <c r="N3622">
        <v>2.6085280000000002</v>
      </c>
      <c r="O3622">
        <v>-0.71028564769097058</v>
      </c>
      <c r="P3622">
        <v>47980000</v>
      </c>
      <c r="Q3622">
        <v>13330000</v>
      </c>
      <c r="R3622">
        <v>3.6</v>
      </c>
      <c r="S3622">
        <v>28.388999999999999</v>
      </c>
      <c r="T3622">
        <v>7.4540000000000006</v>
      </c>
      <c r="U3622">
        <v>16.742000000000001</v>
      </c>
      <c r="V3622">
        <f t="shared" si="455"/>
        <v>2.3767103515296912</v>
      </c>
      <c r="AC3622">
        <v>3.2</v>
      </c>
      <c r="AD3622">
        <v>2.58</v>
      </c>
      <c r="AH3622" s="85">
        <f>IF(AND(M3622&lt;Variables!$G$6,M3622&gt;Variables!$G$5),0,1)</f>
        <v>1</v>
      </c>
      <c r="AI3622" s="85">
        <f t="shared" si="453"/>
        <v>1</v>
      </c>
      <c r="AJ3622" s="85">
        <f>IF(I3622&gt;Variables!$G$7,0,1)</f>
        <v>1</v>
      </c>
      <c r="AK3622" s="85">
        <f>IF(F3622&gt;Variables!$G$8,0,1)</f>
        <v>0</v>
      </c>
      <c r="AL3622" s="85">
        <f>IF(G3622&gt;Variables!$G$9,0,1)</f>
        <v>1</v>
      </c>
      <c r="AM3622" s="85">
        <f>IF(AND(K3622&gt;Variables!$G$10,K3622&lt;Variables!$G$11),0,1)</f>
        <v>0</v>
      </c>
      <c r="AN3622" s="103">
        <f>IF(H3622&lt;Variables!$G$13,1,0)</f>
        <v>1</v>
      </c>
      <c r="AO3622" s="101">
        <f>IF(R3622&lt;Variables!$G$12,0,1)</f>
        <v>1</v>
      </c>
      <c r="AP3622" s="86">
        <f t="shared" si="451"/>
        <v>1</v>
      </c>
      <c r="AR3622">
        <v>1</v>
      </c>
      <c r="AS3622">
        <v>0</v>
      </c>
      <c r="AT3622">
        <v>0</v>
      </c>
      <c r="AU3622">
        <v>0</v>
      </c>
      <c r="BA3622">
        <v>2</v>
      </c>
    </row>
    <row r="3623" spans="3:53" ht="12.75" x14ac:dyDescent="0.2">
      <c r="C3623" t="s">
        <v>819</v>
      </c>
      <c r="D3623" t="s">
        <v>817</v>
      </c>
      <c r="E3623">
        <v>2.87</v>
      </c>
      <c r="F3623">
        <v>24.79</v>
      </c>
      <c r="G3623">
        <v>21.28</v>
      </c>
      <c r="H3623">
        <v>61.14</v>
      </c>
      <c r="I3623">
        <v>-69.796000000000006</v>
      </c>
      <c r="J3623" t="s">
        <v>78</v>
      </c>
      <c r="K3623">
        <v>51.62</v>
      </c>
      <c r="L3623">
        <v>2.8660000000000001</v>
      </c>
      <c r="M3623">
        <v>-0.55478018143753682</v>
      </c>
      <c r="N3623">
        <v>2.74709</v>
      </c>
      <c r="O3623">
        <v>3.7497861373307519</v>
      </c>
      <c r="P3623">
        <v>7030000</v>
      </c>
      <c r="Q3623">
        <v>2130000</v>
      </c>
      <c r="R3623">
        <v>3.3</v>
      </c>
      <c r="S3623">
        <v>28.388999999999999</v>
      </c>
      <c r="T3623">
        <v>7.4540000000000006</v>
      </c>
      <c r="U3623">
        <v>16.742000000000001</v>
      </c>
      <c r="V3623">
        <f t="shared" si="455"/>
        <v>2.4008030570830421</v>
      </c>
      <c r="AC3623">
        <v>3.24</v>
      </c>
      <c r="AD3623">
        <v>2.7</v>
      </c>
      <c r="AH3623" s="85">
        <f>IF(AND(M3623&lt;Variables!$G$6,M3623&gt;Variables!$G$5),0,1)</f>
        <v>1</v>
      </c>
      <c r="AI3623" s="85">
        <f t="shared" si="453"/>
        <v>0</v>
      </c>
      <c r="AJ3623" s="85">
        <f>IF(I3623&gt;Variables!$G$7,0,1)</f>
        <v>1</v>
      </c>
      <c r="AK3623" s="85">
        <f>IF(F3623&gt;Variables!$G$8,0,1)</f>
        <v>0</v>
      </c>
      <c r="AL3623" s="85">
        <f>IF(G3623&gt;Variables!$G$9,0,1)</f>
        <v>0</v>
      </c>
      <c r="AM3623" s="85">
        <f>IF(AND(K3623&gt;Variables!$G$10,K3623&lt;Variables!$G$11),0,1)</f>
        <v>0</v>
      </c>
      <c r="AN3623" s="103">
        <f>IF(H3623&lt;Variables!$G$13,1,0)</f>
        <v>1</v>
      </c>
      <c r="AO3623" s="101">
        <f>IF(R3623&lt;Variables!$G$12,0,1)</f>
        <v>1</v>
      </c>
      <c r="AP3623" s="86">
        <f t="shared" si="451"/>
        <v>1</v>
      </c>
      <c r="AR3623">
        <v>1</v>
      </c>
      <c r="AS3623">
        <v>0</v>
      </c>
      <c r="AT3623">
        <v>0</v>
      </c>
      <c r="AU3623">
        <v>0</v>
      </c>
      <c r="BA3623">
        <v>2</v>
      </c>
    </row>
    <row r="3624" spans="3:53" ht="12.75" x14ac:dyDescent="0.2">
      <c r="C3624" t="s">
        <v>819</v>
      </c>
      <c r="D3624" t="s">
        <v>185</v>
      </c>
      <c r="E3624">
        <v>9</v>
      </c>
      <c r="F3624">
        <v>22.39</v>
      </c>
      <c r="G3624">
        <v>11.58</v>
      </c>
      <c r="H3624">
        <v>40.380000000000003</v>
      </c>
      <c r="I3624">
        <v>39.914999999999999</v>
      </c>
      <c r="J3624" t="s">
        <v>78</v>
      </c>
      <c r="K3624">
        <v>50.41</v>
      </c>
      <c r="L3624">
        <v>9.1687049999999992</v>
      </c>
      <c r="M3624">
        <v>0.11991878896748449</v>
      </c>
      <c r="N3624">
        <v>9.1036839999999994</v>
      </c>
      <c r="O3624">
        <v>0.83500262091699329</v>
      </c>
      <c r="P3624">
        <v>11970000</v>
      </c>
      <c r="Q3624">
        <v>11900000</v>
      </c>
      <c r="R3624">
        <v>1.01</v>
      </c>
      <c r="S3624">
        <v>28.388999999999999</v>
      </c>
      <c r="T3624">
        <v>7.4540000000000006</v>
      </c>
      <c r="U3624">
        <v>16.742000000000001</v>
      </c>
      <c r="V3624">
        <f t="shared" si="455"/>
        <v>2.3679877180472046</v>
      </c>
      <c r="AC3624">
        <v>10.75</v>
      </c>
      <c r="AD3624">
        <v>8.36</v>
      </c>
      <c r="AH3624" s="85">
        <f>IF(AND(M3624&lt;Variables!$G$6,M3624&gt;Variables!$G$5),0,1)</f>
        <v>1</v>
      </c>
      <c r="AI3624" s="85">
        <f t="shared" si="453"/>
        <v>0</v>
      </c>
      <c r="AJ3624" s="85">
        <f>IF(I3624&gt;Variables!$G$7,0,1)</f>
        <v>0</v>
      </c>
      <c r="AK3624" s="85">
        <f>IF(F3624&gt;Variables!$G$8,0,1)</f>
        <v>0</v>
      </c>
      <c r="AL3624" s="85">
        <f>IF(G3624&gt;Variables!$G$9,0,1)</f>
        <v>1</v>
      </c>
      <c r="AM3624" s="85">
        <f>IF(AND(K3624&gt;Variables!$G$10,K3624&lt;Variables!$G$11),0,1)</f>
        <v>0</v>
      </c>
      <c r="AN3624" s="103">
        <f>IF(H3624&lt;Variables!$G$13,1,0)</f>
        <v>1</v>
      </c>
      <c r="AO3624" s="101">
        <f>IF(R3624&lt;Variables!$G$12,0,1)</f>
        <v>0</v>
      </c>
      <c r="AP3624" s="86">
        <f t="shared" si="451"/>
        <v>1</v>
      </c>
      <c r="AR3624">
        <v>1</v>
      </c>
      <c r="AS3624">
        <v>0</v>
      </c>
      <c r="AT3624">
        <v>0</v>
      </c>
      <c r="AU3624">
        <v>0</v>
      </c>
      <c r="BA3624">
        <v>2</v>
      </c>
    </row>
    <row r="3625" spans="3:53" ht="12.75" x14ac:dyDescent="0.2">
      <c r="C3625" t="s">
        <v>819</v>
      </c>
      <c r="D3625" t="s">
        <v>801</v>
      </c>
      <c r="E3625">
        <v>34.729999999999997</v>
      </c>
      <c r="F3625">
        <v>16.989999999999998</v>
      </c>
      <c r="G3625">
        <v>-7.16</v>
      </c>
      <c r="H3625">
        <v>1310</v>
      </c>
      <c r="I3625">
        <v>-68.16</v>
      </c>
      <c r="J3625" t="s">
        <v>78</v>
      </c>
      <c r="K3625">
        <v>49.84</v>
      </c>
      <c r="L3625">
        <v>34.945515789473681</v>
      </c>
      <c r="M3625">
        <v>-0.13053402830991981</v>
      </c>
      <c r="N3625">
        <v>35.241712244897947</v>
      </c>
      <c r="O3625">
        <v>-0.96990816598996799</v>
      </c>
      <c r="P3625">
        <v>611000</v>
      </c>
      <c r="Q3625">
        <v>188950</v>
      </c>
      <c r="R3625">
        <v>3.23</v>
      </c>
      <c r="S3625">
        <v>28.388999999999999</v>
      </c>
      <c r="T3625">
        <v>7.4540000000000006</v>
      </c>
      <c r="U3625">
        <v>16.742000000000001</v>
      </c>
      <c r="V3625">
        <f t="shared" si="455"/>
        <v>2.3686759675722562</v>
      </c>
      <c r="AC3625">
        <v>36.340000000000003</v>
      </c>
      <c r="AD3625">
        <v>31.77</v>
      </c>
      <c r="AH3625" s="85">
        <f>IF(AND(M3625&lt;Variables!$G$6,M3625&gt;Variables!$G$5),0,1)</f>
        <v>1</v>
      </c>
      <c r="AI3625" s="85">
        <f t="shared" si="453"/>
        <v>1</v>
      </c>
      <c r="AJ3625" s="85">
        <f>IF(I3625&gt;Variables!$G$7,0,1)</f>
        <v>1</v>
      </c>
      <c r="AK3625" s="85">
        <f>IF(F3625&gt;Variables!$G$8,0,1)</f>
        <v>0</v>
      </c>
      <c r="AL3625" s="85">
        <f>IF(G3625&gt;Variables!$G$9,0,1)</f>
        <v>1</v>
      </c>
      <c r="AM3625" s="85">
        <f>IF(AND(K3625&gt;Variables!$G$10,K3625&lt;Variables!$G$11),0,1)</f>
        <v>1</v>
      </c>
      <c r="AN3625" s="103">
        <f>IF(H3625&lt;Variables!$G$13,1,0)</f>
        <v>1</v>
      </c>
      <c r="AO3625" s="101">
        <f>IF(R3625&lt;Variables!$G$12,0,1)</f>
        <v>1</v>
      </c>
      <c r="AP3625" s="86">
        <f t="shared" si="451"/>
        <v>1</v>
      </c>
      <c r="AR3625">
        <v>1</v>
      </c>
      <c r="AS3625">
        <v>0</v>
      </c>
      <c r="AT3625">
        <v>0</v>
      </c>
      <c r="AU3625">
        <v>0</v>
      </c>
      <c r="BA3625">
        <v>2</v>
      </c>
    </row>
    <row r="3626" spans="3:53" ht="12.75" x14ac:dyDescent="0.2">
      <c r="C3626" t="s">
        <v>819</v>
      </c>
      <c r="D3626" t="s">
        <v>802</v>
      </c>
      <c r="E3626">
        <v>224.19</v>
      </c>
      <c r="F3626">
        <v>15.46</v>
      </c>
      <c r="G3626">
        <v>7.14</v>
      </c>
      <c r="H3626">
        <v>37470</v>
      </c>
      <c r="I3626">
        <v>-2.8159999999999998</v>
      </c>
      <c r="J3626" t="s">
        <v>78</v>
      </c>
      <c r="K3626">
        <v>74.59</v>
      </c>
      <c r="L3626">
        <v>222.736085</v>
      </c>
      <c r="M3626">
        <v>0.98278417706766441</v>
      </c>
      <c r="N3626">
        <v>220.76063600000001</v>
      </c>
      <c r="O3626">
        <v>1.886416018478938</v>
      </c>
      <c r="P3626">
        <v>6073000</v>
      </c>
      <c r="Q3626">
        <v>2782000</v>
      </c>
      <c r="R3626">
        <v>2.1800000000000002</v>
      </c>
      <c r="S3626">
        <v>28.388999999999999</v>
      </c>
      <c r="T3626">
        <v>7.4540000000000006</v>
      </c>
      <c r="U3626">
        <v>16.742000000000001</v>
      </c>
      <c r="V3626">
        <f t="shared" si="455"/>
        <v>2.5264066889003378</v>
      </c>
      <c r="AC3626">
        <v>234.89</v>
      </c>
      <c r="AD3626">
        <v>221</v>
      </c>
      <c r="AH3626" s="85">
        <f>IF(AND(M3626&lt;Variables!$G$6,M3626&gt;Variables!$G$5),0,1)</f>
        <v>1</v>
      </c>
      <c r="AI3626" s="85">
        <f t="shared" si="453"/>
        <v>0</v>
      </c>
      <c r="AJ3626" s="85">
        <f>IF(I3626&gt;Variables!$G$7,0,1)</f>
        <v>1</v>
      </c>
      <c r="AK3626" s="85">
        <f>IF(F3626&gt;Variables!$G$8,0,1)</f>
        <v>0</v>
      </c>
      <c r="AL3626" s="85">
        <f>IF(G3626&gt;Variables!$G$9,0,1)</f>
        <v>1</v>
      </c>
      <c r="AM3626" s="85">
        <f>IF(AND(K3626&gt;Variables!$G$10,K3626&lt;Variables!$G$11),0,1)</f>
        <v>0</v>
      </c>
      <c r="AN3626" s="103">
        <f>IF(H3626&lt;Variables!$G$13,1,0)</f>
        <v>0</v>
      </c>
      <c r="AO3626" s="101">
        <f>IF(R3626&lt;Variables!$G$12,0,1)</f>
        <v>1</v>
      </c>
      <c r="AP3626" s="86">
        <f t="shared" si="451"/>
        <v>1</v>
      </c>
      <c r="AR3626">
        <v>0</v>
      </c>
      <c r="AS3626">
        <v>0</v>
      </c>
      <c r="AT3626">
        <v>0</v>
      </c>
      <c r="AU3626">
        <v>1</v>
      </c>
      <c r="BA3626">
        <v>0.02</v>
      </c>
    </row>
    <row r="3627" spans="3:53" ht="12.75" x14ac:dyDescent="0.2">
      <c r="C3627" t="s">
        <v>819</v>
      </c>
      <c r="D3627" t="s">
        <v>803</v>
      </c>
      <c r="E3627">
        <v>307.2</v>
      </c>
      <c r="F3627">
        <v>13.28</v>
      </c>
      <c r="G3627">
        <v>6.94</v>
      </c>
      <c r="H3627">
        <v>16820</v>
      </c>
      <c r="I3627">
        <v>-4.74</v>
      </c>
      <c r="J3627" t="s">
        <v>78</v>
      </c>
      <c r="K3627">
        <v>49.17</v>
      </c>
      <c r="L3627">
        <v>308.50818500000003</v>
      </c>
      <c r="M3627">
        <v>-0.3430006241163544</v>
      </c>
      <c r="N3627">
        <v>307.76535000000001</v>
      </c>
      <c r="O3627">
        <v>-0.1024644262260269</v>
      </c>
      <c r="P3627">
        <v>931618</v>
      </c>
      <c r="Q3627">
        <v>881257</v>
      </c>
      <c r="R3627">
        <v>1.06</v>
      </c>
      <c r="S3627">
        <v>28.388999999999999</v>
      </c>
      <c r="T3627">
        <v>7.4540000000000006</v>
      </c>
      <c r="U3627">
        <v>16.742000000000001</v>
      </c>
      <c r="V3627">
        <f t="shared" si="455"/>
        <v>2.3664970300109931</v>
      </c>
      <c r="AC3627">
        <v>318.77</v>
      </c>
      <c r="AD3627">
        <v>294.10000000000002</v>
      </c>
      <c r="AH3627" s="85">
        <f>IF(AND(M3627&lt;Variables!$G$6,M3627&gt;Variables!$G$5),0,1)</f>
        <v>1</v>
      </c>
      <c r="AI3627" s="85">
        <f t="shared" si="453"/>
        <v>0</v>
      </c>
      <c r="AJ3627" s="85">
        <f>IF(I3627&gt;Variables!$G$7,0,1)</f>
        <v>1</v>
      </c>
      <c r="AK3627" s="85">
        <f>IF(F3627&gt;Variables!$G$8,0,1)</f>
        <v>0</v>
      </c>
      <c r="AL3627" s="85">
        <f>IF(G3627&gt;Variables!$G$9,0,1)</f>
        <v>1</v>
      </c>
      <c r="AM3627" s="85">
        <f>IF(AND(K3627&gt;Variables!$G$10,K3627&lt;Variables!$G$11),0,1)</f>
        <v>1</v>
      </c>
      <c r="AN3627" s="103">
        <f>IF(H3627&lt;Variables!$G$13,1,0)</f>
        <v>0</v>
      </c>
      <c r="AO3627" s="101">
        <f>IF(R3627&lt;Variables!$G$12,0,1)</f>
        <v>0</v>
      </c>
      <c r="AP3627" s="86">
        <f t="shared" si="451"/>
        <v>1</v>
      </c>
      <c r="AR3627">
        <v>0</v>
      </c>
      <c r="AS3627">
        <v>0</v>
      </c>
      <c r="AT3627">
        <v>1</v>
      </c>
      <c r="AU3627">
        <v>0</v>
      </c>
      <c r="BA3627">
        <v>-2.15</v>
      </c>
    </row>
    <row r="3628" spans="3:53" ht="12.75" x14ac:dyDescent="0.2">
      <c r="C3628" t="s">
        <v>819</v>
      </c>
      <c r="D3628" t="s">
        <v>136</v>
      </c>
      <c r="E3628">
        <v>184</v>
      </c>
      <c r="F3628">
        <v>13.11</v>
      </c>
      <c r="G3628">
        <v>11.56</v>
      </c>
      <c r="H3628">
        <v>14270</v>
      </c>
      <c r="I3628">
        <v>262.66899999999998</v>
      </c>
      <c r="J3628" t="s">
        <v>78</v>
      </c>
      <c r="K3628">
        <v>58.62</v>
      </c>
      <c r="L3628">
        <v>186.14250000000001</v>
      </c>
      <c r="M3628">
        <v>0.21719918879353531</v>
      </c>
      <c r="N3628">
        <v>181.08414999999999</v>
      </c>
      <c r="O3628">
        <v>3.016636188203091</v>
      </c>
      <c r="P3628">
        <v>2324000</v>
      </c>
      <c r="Q3628">
        <v>3592000</v>
      </c>
      <c r="R3628">
        <v>0.65</v>
      </c>
      <c r="S3628">
        <v>28.388999999999999</v>
      </c>
      <c r="T3628">
        <v>7.4540000000000006</v>
      </c>
      <c r="U3628">
        <v>16.742000000000001</v>
      </c>
      <c r="V3628">
        <f t="shared" si="455"/>
        <v>2.4452489428539961</v>
      </c>
      <c r="AC3628">
        <v>187.5</v>
      </c>
      <c r="AD3628">
        <v>160.11000000000001</v>
      </c>
      <c r="AH3628" s="85">
        <f>IF(AND(M3628&lt;Variables!$G$6,M3628&gt;Variables!$G$5),0,1)</f>
        <v>1</v>
      </c>
      <c r="AI3628" s="85">
        <f t="shared" si="453"/>
        <v>0</v>
      </c>
      <c r="AJ3628" s="85">
        <f>IF(I3628&gt;Variables!$G$7,0,1)</f>
        <v>0</v>
      </c>
      <c r="AK3628" s="85">
        <f>IF(F3628&gt;Variables!$G$8,0,1)</f>
        <v>0</v>
      </c>
      <c r="AL3628" s="85">
        <f>IF(G3628&gt;Variables!$G$9,0,1)</f>
        <v>1</v>
      </c>
      <c r="AM3628" s="85">
        <f>IF(AND(K3628&gt;Variables!$G$10,K3628&lt;Variables!$G$11),0,1)</f>
        <v>0</v>
      </c>
      <c r="AN3628" s="103">
        <f>IF(H3628&lt;Variables!$G$13,1,0)</f>
        <v>0</v>
      </c>
      <c r="AO3628" s="101">
        <f>IF(R3628&lt;Variables!$G$12,0,1)</f>
        <v>0</v>
      </c>
      <c r="AP3628" s="86">
        <f t="shared" si="451"/>
        <v>1</v>
      </c>
      <c r="AR3628">
        <v>0</v>
      </c>
      <c r="AS3628">
        <v>0</v>
      </c>
      <c r="AT3628">
        <v>1</v>
      </c>
      <c r="AU3628">
        <v>0</v>
      </c>
      <c r="BA3628">
        <v>-2.25</v>
      </c>
    </row>
    <row r="3629" spans="3:53" ht="12.75" x14ac:dyDescent="0.2">
      <c r="C3629" t="s">
        <v>819</v>
      </c>
      <c r="D3629" t="s">
        <v>131</v>
      </c>
      <c r="E3629">
        <v>35.119999999999997</v>
      </c>
      <c r="F3629">
        <v>12.5</v>
      </c>
      <c r="G3629">
        <v>9.67</v>
      </c>
      <c r="H3629">
        <v>5010</v>
      </c>
      <c r="I3629">
        <v>2.5999999999999999E-2</v>
      </c>
      <c r="J3629" t="s">
        <v>78</v>
      </c>
      <c r="K3629">
        <v>67.17</v>
      </c>
      <c r="L3629">
        <v>35.025210000000001</v>
      </c>
      <c r="M3629">
        <v>0.58469313959857938</v>
      </c>
      <c r="N3629">
        <v>34.231865999999997</v>
      </c>
      <c r="O3629">
        <v>2.9158036549921071</v>
      </c>
      <c r="P3629">
        <v>1769000</v>
      </c>
      <c r="Q3629">
        <v>2889000</v>
      </c>
      <c r="R3629">
        <v>0.61</v>
      </c>
      <c r="S3629">
        <v>28.388999999999999</v>
      </c>
      <c r="T3629">
        <v>7.4540000000000006</v>
      </c>
      <c r="U3629">
        <v>16.742000000000001</v>
      </c>
      <c r="V3629">
        <f t="shared" si="455"/>
        <v>2.5006860230448877</v>
      </c>
      <c r="AC3629">
        <v>36.79</v>
      </c>
      <c r="AD3629">
        <v>34.979999999999997</v>
      </c>
      <c r="AH3629" s="85">
        <f>IF(AND(M3629&lt;Variables!$G$6,M3629&gt;Variables!$G$5),0,1)</f>
        <v>1</v>
      </c>
      <c r="AI3629" s="85">
        <f t="shared" si="453"/>
        <v>0</v>
      </c>
      <c r="AJ3629" s="85">
        <f>IF(I3629&gt;Variables!$G$7,0,1)</f>
        <v>0</v>
      </c>
      <c r="AK3629" s="85">
        <f>IF(F3629&gt;Variables!$G$8,0,1)</f>
        <v>0</v>
      </c>
      <c r="AL3629" s="85">
        <f>IF(G3629&gt;Variables!$G$9,0,1)</f>
        <v>1</v>
      </c>
      <c r="AM3629" s="85">
        <f>IF(AND(K3629&gt;Variables!$G$10,K3629&lt;Variables!$G$11),0,1)</f>
        <v>0</v>
      </c>
      <c r="AN3629" s="103">
        <f>IF(H3629&lt;Variables!$G$13,1,0)</f>
        <v>0</v>
      </c>
      <c r="AO3629" s="101">
        <f>IF(R3629&lt;Variables!$G$12,0,1)</f>
        <v>0</v>
      </c>
      <c r="AP3629" s="86">
        <f t="shared" si="451"/>
        <v>1</v>
      </c>
      <c r="AR3629">
        <v>1</v>
      </c>
      <c r="AS3629">
        <v>0</v>
      </c>
      <c r="AT3629">
        <v>0</v>
      </c>
      <c r="AU3629">
        <v>0</v>
      </c>
      <c r="BA3629">
        <v>2</v>
      </c>
    </row>
    <row r="3630" spans="3:53" ht="12.75" x14ac:dyDescent="0.2">
      <c r="C3630" t="s">
        <v>819</v>
      </c>
      <c r="D3630" t="s">
        <v>584</v>
      </c>
      <c r="E3630">
        <v>24.21</v>
      </c>
      <c r="F3630">
        <v>10.72</v>
      </c>
      <c r="G3630">
        <v>7.66</v>
      </c>
      <c r="H3630">
        <v>12890</v>
      </c>
      <c r="I3630">
        <v>0.38200000000000001</v>
      </c>
      <c r="J3630" t="s">
        <v>78</v>
      </c>
      <c r="K3630">
        <v>77.069999999999993</v>
      </c>
      <c r="L3630">
        <v>24.010214999999999</v>
      </c>
      <c r="M3630">
        <v>1.2902216827296431</v>
      </c>
      <c r="N3630">
        <v>23.749563999999999</v>
      </c>
      <c r="O3630">
        <v>2.4018798829317638</v>
      </c>
      <c r="P3630">
        <v>167126</v>
      </c>
      <c r="Q3630">
        <v>1407000</v>
      </c>
      <c r="R3630">
        <v>0.12</v>
      </c>
      <c r="S3630">
        <v>28.388999999999999</v>
      </c>
      <c r="T3630">
        <v>7.4540000000000006</v>
      </c>
      <c r="U3630">
        <v>16.742000000000001</v>
      </c>
      <c r="V3630">
        <f t="shared" si="455"/>
        <v>2.5130322791011221</v>
      </c>
      <c r="AC3630">
        <v>26</v>
      </c>
      <c r="AD3630">
        <v>23.94</v>
      </c>
      <c r="AH3630" s="85">
        <f>IF(AND(M3630&lt;Variables!$G$6,M3630&gt;Variables!$G$5),0,1)</f>
        <v>1</v>
      </c>
      <c r="AI3630" s="85">
        <f t="shared" si="453"/>
        <v>0</v>
      </c>
      <c r="AJ3630" s="85">
        <f>IF(I3630&gt;Variables!$G$7,0,1)</f>
        <v>0</v>
      </c>
      <c r="AK3630" s="85">
        <f>IF(F3630&gt;Variables!$G$8,0,1)</f>
        <v>0</v>
      </c>
      <c r="AL3630" s="85">
        <f>IF(G3630&gt;Variables!$G$9,0,1)</f>
        <v>1</v>
      </c>
      <c r="AM3630" s="85">
        <f>IF(AND(K3630&gt;Variables!$G$10,K3630&lt;Variables!$G$11),0,1)</f>
        <v>1</v>
      </c>
      <c r="AN3630" s="103">
        <f>IF(H3630&lt;Variables!$G$13,1,0)</f>
        <v>0</v>
      </c>
      <c r="AO3630" s="101">
        <f>IF(R3630&lt;Variables!$G$12,0,1)</f>
        <v>0</v>
      </c>
      <c r="AP3630" s="86">
        <f t="shared" si="451"/>
        <v>1</v>
      </c>
      <c r="AR3630">
        <v>0</v>
      </c>
      <c r="AS3630">
        <v>0</v>
      </c>
      <c r="AT3630">
        <v>1</v>
      </c>
      <c r="AU3630">
        <v>0</v>
      </c>
      <c r="BA3630">
        <v>-0.59</v>
      </c>
    </row>
    <row r="3631" spans="3:53" ht="12.75" x14ac:dyDescent="0.2">
      <c r="C3631" t="s">
        <v>819</v>
      </c>
      <c r="D3631" t="s">
        <v>805</v>
      </c>
      <c r="E3631">
        <v>45.39</v>
      </c>
      <c r="F3631">
        <v>10.51</v>
      </c>
      <c r="G3631">
        <v>0.14000000000000001</v>
      </c>
      <c r="H3631">
        <v>9400</v>
      </c>
      <c r="I3631">
        <v>114.42100000000001</v>
      </c>
      <c r="J3631" t="s">
        <v>78</v>
      </c>
      <c r="K3631">
        <v>49.97</v>
      </c>
      <c r="L3631">
        <v>45.539460000000012</v>
      </c>
      <c r="M3631">
        <v>-0.14154757214952471</v>
      </c>
      <c r="N3631">
        <v>45.624281999999987</v>
      </c>
      <c r="O3631">
        <v>-0.32719857377699091</v>
      </c>
      <c r="P3631">
        <v>3581000</v>
      </c>
      <c r="Q3631">
        <v>1695000</v>
      </c>
      <c r="R3631">
        <v>2.11</v>
      </c>
      <c r="S3631">
        <v>28.388999999999999</v>
      </c>
      <c r="T3631">
        <v>7.4540000000000006</v>
      </c>
      <c r="U3631">
        <v>16.742000000000001</v>
      </c>
      <c r="V3631">
        <f t="shared" si="455"/>
        <v>2.3703571731942361</v>
      </c>
      <c r="AC3631">
        <v>46.46</v>
      </c>
      <c r="AD3631">
        <v>44.82</v>
      </c>
      <c r="AH3631" s="85">
        <f>IF(AND(M3631&lt;Variables!$G$6,M3631&gt;Variables!$G$5),0,1)</f>
        <v>1</v>
      </c>
      <c r="AI3631" s="85">
        <f t="shared" si="453"/>
        <v>1</v>
      </c>
      <c r="AJ3631" s="85">
        <f>IF(I3631&gt;Variables!$G$7,0,1)</f>
        <v>0</v>
      </c>
      <c r="AK3631" s="85">
        <f>IF(F3631&gt;Variables!$G$8,0,1)</f>
        <v>0</v>
      </c>
      <c r="AL3631" s="85">
        <f>IF(G3631&gt;Variables!$G$9,0,1)</f>
        <v>1</v>
      </c>
      <c r="AM3631" s="85">
        <f>IF(AND(K3631&gt;Variables!$G$10,K3631&lt;Variables!$G$11),0,1)</f>
        <v>1</v>
      </c>
      <c r="AN3631" s="103">
        <f>IF(H3631&lt;Variables!$G$13,1,0)</f>
        <v>0</v>
      </c>
      <c r="AO3631" s="101">
        <f>IF(R3631&lt;Variables!$G$12,0,1)</f>
        <v>1</v>
      </c>
      <c r="AP3631" s="86">
        <f t="shared" ref="AP3631:AP3694" si="456">IF(J3631="Pass", 0,1)</f>
        <v>1</v>
      </c>
      <c r="AR3631">
        <v>0</v>
      </c>
      <c r="AS3631">
        <v>0</v>
      </c>
      <c r="AT3631">
        <v>0</v>
      </c>
      <c r="AU3631">
        <v>1</v>
      </c>
      <c r="BA3631">
        <v>-0.82</v>
      </c>
    </row>
    <row r="3632" spans="3:53" ht="12.75" x14ac:dyDescent="0.2">
      <c r="C3632" t="s">
        <v>819</v>
      </c>
      <c r="D3632" t="s">
        <v>186</v>
      </c>
      <c r="E3632">
        <v>27.62</v>
      </c>
      <c r="F3632">
        <v>10.5</v>
      </c>
      <c r="G3632">
        <v>6.19</v>
      </c>
      <c r="H3632">
        <v>3480</v>
      </c>
      <c r="I3632">
        <v>0.52700000000000002</v>
      </c>
      <c r="J3632" t="s">
        <v>78</v>
      </c>
      <c r="K3632">
        <v>72.88</v>
      </c>
      <c r="L3632">
        <v>27.030180000000001</v>
      </c>
      <c r="M3632">
        <v>2.1447137976883548</v>
      </c>
      <c r="N3632">
        <v>26.155086000000001</v>
      </c>
      <c r="O3632">
        <v>5.5622604337833286</v>
      </c>
      <c r="P3632">
        <v>4790000</v>
      </c>
      <c r="Q3632">
        <v>9062000</v>
      </c>
      <c r="R3632">
        <v>0.53</v>
      </c>
      <c r="S3632">
        <v>28.388999999999999</v>
      </c>
      <c r="T3632">
        <v>7.4540000000000006</v>
      </c>
      <c r="U3632">
        <v>16.742000000000001</v>
      </c>
      <c r="V3632">
        <f t="shared" si="455"/>
        <v>2.4065570439761785</v>
      </c>
      <c r="AC3632">
        <v>28.38</v>
      </c>
      <c r="AD3632">
        <v>26.41</v>
      </c>
      <c r="AH3632" s="85">
        <f>IF(AND(M3632&lt;Variables!$G$6,M3632&gt;Variables!$G$5),0,1)</f>
        <v>1</v>
      </c>
      <c r="AI3632" s="85">
        <f t="shared" si="453"/>
        <v>0</v>
      </c>
      <c r="AJ3632" s="85">
        <f>IF(I3632&gt;Variables!$G$7,0,1)</f>
        <v>0</v>
      </c>
      <c r="AK3632" s="85">
        <f>IF(F3632&gt;Variables!$G$8,0,1)</f>
        <v>0</v>
      </c>
      <c r="AL3632" s="85">
        <f>IF(G3632&gt;Variables!$G$9,0,1)</f>
        <v>1</v>
      </c>
      <c r="AM3632" s="85">
        <f>IF(AND(K3632&gt;Variables!$G$10,K3632&lt;Variables!$G$11),0,1)</f>
        <v>0</v>
      </c>
      <c r="AN3632" s="103">
        <f>IF(H3632&lt;Variables!$G$13,1,0)</f>
        <v>0</v>
      </c>
      <c r="AO3632" s="101">
        <f>IF(R3632&lt;Variables!$G$12,0,1)</f>
        <v>0</v>
      </c>
      <c r="AP3632" s="86">
        <f t="shared" si="456"/>
        <v>1</v>
      </c>
      <c r="AR3632">
        <v>1</v>
      </c>
      <c r="AS3632">
        <v>0</v>
      </c>
      <c r="AT3632">
        <v>0</v>
      </c>
      <c r="AU3632">
        <v>0</v>
      </c>
      <c r="BA3632">
        <v>2</v>
      </c>
    </row>
    <row r="3633" spans="3:53" ht="12.75" x14ac:dyDescent="0.2">
      <c r="C3633" t="s">
        <v>819</v>
      </c>
      <c r="D3633" t="s">
        <v>806</v>
      </c>
      <c r="E3633">
        <v>78.47</v>
      </c>
      <c r="F3633">
        <v>9.77</v>
      </c>
      <c r="G3633">
        <v>0.49</v>
      </c>
      <c r="H3633">
        <v>3860</v>
      </c>
      <c r="I3633">
        <v>-0.4</v>
      </c>
      <c r="J3633" t="s">
        <v>78</v>
      </c>
      <c r="K3633">
        <v>45.98</v>
      </c>
      <c r="L3633">
        <v>78.792065000000008</v>
      </c>
      <c r="M3633">
        <v>-0.40875308954018291</v>
      </c>
      <c r="N3633">
        <v>78.634422000000001</v>
      </c>
      <c r="O3633">
        <v>-0.2090967235697388</v>
      </c>
      <c r="P3633">
        <v>1152000</v>
      </c>
      <c r="Q3633">
        <v>452001</v>
      </c>
      <c r="R3633">
        <v>2.5499999999999998</v>
      </c>
      <c r="S3633">
        <v>28.388999999999999</v>
      </c>
      <c r="T3633">
        <v>7.4540000000000006</v>
      </c>
      <c r="U3633">
        <v>16.742000000000001</v>
      </c>
      <c r="V3633">
        <f t="shared" si="455"/>
        <v>2.3312348550592246</v>
      </c>
      <c r="AC3633">
        <v>80.13</v>
      </c>
      <c r="AD3633">
        <v>78.209999999999994</v>
      </c>
      <c r="AH3633" s="85">
        <f>IF(AND(M3633&lt;Variables!$G$6,M3633&gt;Variables!$G$5),0,1)</f>
        <v>1</v>
      </c>
      <c r="AI3633" s="85">
        <f t="shared" si="453"/>
        <v>0</v>
      </c>
      <c r="AJ3633" s="85">
        <f>IF(I3633&gt;Variables!$G$7,0,1)</f>
        <v>1</v>
      </c>
      <c r="AK3633" s="85">
        <f>IF(F3633&gt;Variables!$G$8,0,1)</f>
        <v>0</v>
      </c>
      <c r="AL3633" s="85">
        <f>IF(G3633&gt;Variables!$G$9,0,1)</f>
        <v>1</v>
      </c>
      <c r="AM3633" s="85">
        <f>IF(AND(K3633&gt;Variables!$G$10,K3633&lt;Variables!$G$11),0,1)</f>
        <v>1</v>
      </c>
      <c r="AN3633" s="103">
        <f>IF(H3633&lt;Variables!$G$13,1,0)</f>
        <v>0</v>
      </c>
      <c r="AO3633" s="101">
        <f>IF(R3633&lt;Variables!$G$12,0,1)</f>
        <v>1</v>
      </c>
      <c r="AP3633" s="86">
        <f t="shared" si="456"/>
        <v>1</v>
      </c>
      <c r="AR3633">
        <v>0</v>
      </c>
      <c r="AS3633">
        <v>1</v>
      </c>
      <c r="AT3633">
        <v>0</v>
      </c>
      <c r="AU3633">
        <v>0</v>
      </c>
      <c r="BA3633">
        <v>0.81</v>
      </c>
    </row>
    <row r="3634" spans="3:53" ht="12.75" x14ac:dyDescent="0.2">
      <c r="C3634" t="s">
        <v>819</v>
      </c>
      <c r="D3634" t="s">
        <v>676</v>
      </c>
      <c r="E3634">
        <v>2.87</v>
      </c>
      <c r="F3634">
        <v>7.81</v>
      </c>
      <c r="G3634">
        <v>3.06</v>
      </c>
      <c r="H3634">
        <v>-99999</v>
      </c>
      <c r="I3634">
        <v>-22.123000000000001</v>
      </c>
      <c r="J3634" t="s">
        <v>78</v>
      </c>
      <c r="K3634">
        <v>58.64</v>
      </c>
      <c r="L3634">
        <v>2.8722222222222218</v>
      </c>
      <c r="M3634">
        <v>-0.25145067698258478</v>
      </c>
      <c r="N3634">
        <v>2.8669347826086962</v>
      </c>
      <c r="O3634">
        <v>-6.7486104686882459E-2</v>
      </c>
      <c r="P3634">
        <v>117863</v>
      </c>
      <c r="Q3634">
        <v>191010</v>
      </c>
      <c r="R3634">
        <v>0.62</v>
      </c>
      <c r="S3634">
        <v>28.388999999999999</v>
      </c>
      <c r="T3634">
        <v>7.4540000000000006</v>
      </c>
      <c r="U3634">
        <v>16.742000000000001</v>
      </c>
      <c r="V3634">
        <f t="shared" si="455"/>
        <v>2.4693223953578332</v>
      </c>
      <c r="AC3634">
        <v>2.9</v>
      </c>
      <c r="AD3634">
        <v>2.8650000000000002</v>
      </c>
      <c r="AH3634" s="85">
        <f>IF(AND(M3634&lt;Variables!$G$6,M3634&gt;Variables!$G$5),0,1)</f>
        <v>1</v>
      </c>
      <c r="AI3634" s="85">
        <f t="shared" si="453"/>
        <v>0</v>
      </c>
      <c r="AJ3634" s="85">
        <f>IF(I3634&gt;Variables!$G$7,0,1)</f>
        <v>1</v>
      </c>
      <c r="AK3634" s="85">
        <f>IF(F3634&gt;Variables!$G$8,0,1)</f>
        <v>1</v>
      </c>
      <c r="AL3634" s="85">
        <f>IF(G3634&gt;Variables!$G$9,0,1)</f>
        <v>1</v>
      </c>
      <c r="AM3634" s="85">
        <f>IF(AND(K3634&gt;Variables!$G$10,K3634&lt;Variables!$G$11),0,1)</f>
        <v>0</v>
      </c>
      <c r="AN3634" s="103">
        <f>IF(H3634&lt;Variables!$G$13,1,0)</f>
        <v>1</v>
      </c>
      <c r="AO3634" s="101">
        <f>IF(R3634&lt;Variables!$G$12,0,1)</f>
        <v>0</v>
      </c>
      <c r="AP3634" s="86">
        <f t="shared" si="456"/>
        <v>1</v>
      </c>
      <c r="AR3634">
        <v>0</v>
      </c>
      <c r="AS3634">
        <v>0</v>
      </c>
      <c r="AT3634">
        <v>0</v>
      </c>
      <c r="AU3634">
        <v>0</v>
      </c>
      <c r="BA3634">
        <v>0</v>
      </c>
    </row>
    <row r="3635" spans="3:53" ht="12.75" x14ac:dyDescent="0.2">
      <c r="C3635" t="s">
        <v>819</v>
      </c>
      <c r="D3635" t="s">
        <v>499</v>
      </c>
      <c r="E3635">
        <v>78.39</v>
      </c>
      <c r="F3635">
        <v>7.26</v>
      </c>
      <c r="G3635">
        <v>4.74</v>
      </c>
      <c r="H3635">
        <v>5310</v>
      </c>
      <c r="I3635">
        <v>86.070999999999998</v>
      </c>
      <c r="J3635" t="s">
        <v>78</v>
      </c>
      <c r="K3635">
        <v>72.88</v>
      </c>
      <c r="L3635">
        <v>77.577924999999993</v>
      </c>
      <c r="M3635">
        <v>1.639738366294279</v>
      </c>
      <c r="N3635">
        <v>77.267442857142868</v>
      </c>
      <c r="O3635">
        <v>2.0481551923273331</v>
      </c>
      <c r="P3635">
        <v>283857</v>
      </c>
      <c r="Q3635">
        <v>1283000</v>
      </c>
      <c r="R3635">
        <v>0.22</v>
      </c>
      <c r="S3635">
        <v>28.388999999999999</v>
      </c>
      <c r="T3635">
        <v>7.4540000000000006</v>
      </c>
      <c r="U3635">
        <v>16.742000000000001</v>
      </c>
      <c r="V3635">
        <f t="shared" si="455"/>
        <v>2.4530538889618403</v>
      </c>
      <c r="AC3635">
        <v>80.88</v>
      </c>
      <c r="AD3635">
        <v>77.844999999999999</v>
      </c>
      <c r="AH3635" s="85">
        <f>IF(AND(M3635&lt;Variables!$G$6,M3635&gt;Variables!$G$5),0,1)</f>
        <v>1</v>
      </c>
      <c r="AI3635" s="85">
        <f t="shared" si="453"/>
        <v>0</v>
      </c>
      <c r="AJ3635" s="85">
        <f>IF(I3635&gt;Variables!$G$7,0,1)</f>
        <v>0</v>
      </c>
      <c r="AK3635" s="85">
        <f>IF(F3635&gt;Variables!$G$8,0,1)</f>
        <v>1</v>
      </c>
      <c r="AL3635" s="85">
        <f>IF(G3635&gt;Variables!$G$9,0,1)</f>
        <v>1</v>
      </c>
      <c r="AM3635" s="85">
        <f>IF(AND(K3635&gt;Variables!$G$10,K3635&lt;Variables!$G$11),0,1)</f>
        <v>0</v>
      </c>
      <c r="AN3635" s="103">
        <f>IF(H3635&lt;Variables!$G$13,1,0)</f>
        <v>0</v>
      </c>
      <c r="AO3635" s="101">
        <f>IF(R3635&lt;Variables!$G$12,0,1)</f>
        <v>0</v>
      </c>
      <c r="AP3635" s="86">
        <f t="shared" si="456"/>
        <v>1</v>
      </c>
      <c r="AR3635">
        <v>1</v>
      </c>
      <c r="AS3635">
        <v>0</v>
      </c>
      <c r="AT3635">
        <v>0</v>
      </c>
      <c r="AU3635">
        <v>0</v>
      </c>
      <c r="BA3635">
        <v>2</v>
      </c>
    </row>
    <row r="3636" spans="3:53" ht="12.75" x14ac:dyDescent="0.2">
      <c r="C3636" t="s">
        <v>819</v>
      </c>
      <c r="D3636" t="s">
        <v>176</v>
      </c>
      <c r="E3636">
        <v>71.790000000000006</v>
      </c>
      <c r="F3636">
        <v>7.14</v>
      </c>
      <c r="G3636">
        <v>5.32</v>
      </c>
      <c r="H3636">
        <v>6300</v>
      </c>
      <c r="I3636">
        <v>-21.059000000000001</v>
      </c>
      <c r="J3636" t="s">
        <v>78</v>
      </c>
      <c r="K3636">
        <v>63.7</v>
      </c>
      <c r="L3636">
        <v>71.53949999999999</v>
      </c>
      <c r="M3636">
        <v>0.5178957079655393</v>
      </c>
      <c r="N3636">
        <v>70.779012000000009</v>
      </c>
      <c r="O3636">
        <v>1.5979143647837131</v>
      </c>
      <c r="P3636">
        <v>379968</v>
      </c>
      <c r="Q3636">
        <v>997328</v>
      </c>
      <c r="R3636">
        <v>0.38</v>
      </c>
      <c r="S3636">
        <v>28.388999999999999</v>
      </c>
      <c r="T3636">
        <v>7.4540000000000006</v>
      </c>
      <c r="U3636">
        <v>16.742000000000001</v>
      </c>
      <c r="V3636">
        <f t="shared" si="455"/>
        <v>2.4749758571698144</v>
      </c>
      <c r="AC3636">
        <v>74.98</v>
      </c>
      <c r="AD3636">
        <v>71.62</v>
      </c>
      <c r="AH3636" s="85">
        <f>IF(AND(M3636&lt;Variables!$G$6,M3636&gt;Variables!$G$5),0,1)</f>
        <v>1</v>
      </c>
      <c r="AI3636" s="85">
        <f t="shared" si="453"/>
        <v>0</v>
      </c>
      <c r="AJ3636" s="85">
        <f>IF(I3636&gt;Variables!$G$7,0,1)</f>
        <v>1</v>
      </c>
      <c r="AK3636" s="85">
        <f>IF(F3636&gt;Variables!$G$8,0,1)</f>
        <v>1</v>
      </c>
      <c r="AL3636" s="85">
        <f>IF(G3636&gt;Variables!$G$9,0,1)</f>
        <v>1</v>
      </c>
      <c r="AM3636" s="85">
        <f>IF(AND(K3636&gt;Variables!$G$10,K3636&lt;Variables!$G$11),0,1)</f>
        <v>0</v>
      </c>
      <c r="AN3636" s="103">
        <f>IF(H3636&lt;Variables!$G$13,1,0)</f>
        <v>0</v>
      </c>
      <c r="AO3636" s="101">
        <f>IF(R3636&lt;Variables!$G$12,0,1)</f>
        <v>0</v>
      </c>
      <c r="AP3636" s="86">
        <f t="shared" si="456"/>
        <v>1</v>
      </c>
      <c r="AR3636">
        <v>1</v>
      </c>
      <c r="AS3636">
        <v>0</v>
      </c>
      <c r="AT3636">
        <v>0</v>
      </c>
      <c r="AU3636">
        <v>0</v>
      </c>
      <c r="BA3636">
        <v>2</v>
      </c>
    </row>
    <row r="3637" spans="3:53" ht="12.75" x14ac:dyDescent="0.2">
      <c r="C3637" t="s">
        <v>819</v>
      </c>
      <c r="D3637" t="s">
        <v>414</v>
      </c>
      <c r="E3637">
        <v>47.49</v>
      </c>
      <c r="F3637">
        <v>6.62</v>
      </c>
      <c r="G3637">
        <v>2.68</v>
      </c>
      <c r="H3637">
        <v>2420</v>
      </c>
      <c r="I3637">
        <v>27.966000000000001</v>
      </c>
      <c r="J3637" t="s">
        <v>78</v>
      </c>
      <c r="K3637">
        <v>51.61</v>
      </c>
      <c r="L3637">
        <v>47.566511764705893</v>
      </c>
      <c r="M3637">
        <v>-0.1608521665081519</v>
      </c>
      <c r="N3637">
        <v>47.538283333333332</v>
      </c>
      <c r="O3637">
        <v>-0.1015672631566706</v>
      </c>
      <c r="P3637">
        <v>179022</v>
      </c>
      <c r="Q3637">
        <v>398121</v>
      </c>
      <c r="R3637">
        <v>0.45</v>
      </c>
      <c r="S3637">
        <v>28.388999999999999</v>
      </c>
      <c r="T3637">
        <v>7.4540000000000006</v>
      </c>
      <c r="U3637">
        <v>16.742000000000001</v>
      </c>
      <c r="V3637">
        <f t="shared" si="455"/>
        <v>2.3886096674307811</v>
      </c>
      <c r="AC3637">
        <v>50.14</v>
      </c>
      <c r="AD3637">
        <v>47.47</v>
      </c>
      <c r="AH3637" s="85">
        <f>IF(AND(M3637&lt;Variables!$G$6,M3637&gt;Variables!$G$5),0,1)</f>
        <v>1</v>
      </c>
      <c r="AI3637" s="85">
        <f t="shared" si="453"/>
        <v>0</v>
      </c>
      <c r="AJ3637" s="85">
        <f>IF(I3637&gt;Variables!$G$7,0,1)</f>
        <v>0</v>
      </c>
      <c r="AK3637" s="85">
        <f>IF(F3637&gt;Variables!$G$8,0,1)</f>
        <v>1</v>
      </c>
      <c r="AL3637" s="85">
        <f>IF(G3637&gt;Variables!$G$9,0,1)</f>
        <v>1</v>
      </c>
      <c r="AM3637" s="85">
        <f>IF(AND(K3637&gt;Variables!$G$10,K3637&lt;Variables!$G$11),0,1)</f>
        <v>0</v>
      </c>
      <c r="AN3637" s="103">
        <f>IF(H3637&lt;Variables!$G$13,1,0)</f>
        <v>1</v>
      </c>
      <c r="AO3637" s="101">
        <f>IF(R3637&lt;Variables!$G$12,0,1)</f>
        <v>0</v>
      </c>
      <c r="AP3637" s="86">
        <f t="shared" si="456"/>
        <v>1</v>
      </c>
      <c r="AR3637">
        <v>1</v>
      </c>
      <c r="AS3637">
        <v>0</v>
      </c>
      <c r="AT3637">
        <v>0</v>
      </c>
      <c r="AU3637">
        <v>0</v>
      </c>
      <c r="BA3637">
        <v>1.72</v>
      </c>
    </row>
    <row r="3638" spans="3:53" ht="12.75" x14ac:dyDescent="0.2">
      <c r="C3638" t="s">
        <v>819</v>
      </c>
      <c r="D3638" t="s">
        <v>697</v>
      </c>
      <c r="E3638">
        <v>5.13</v>
      </c>
      <c r="F3638">
        <v>22.6</v>
      </c>
      <c r="G3638">
        <v>27.27</v>
      </c>
      <c r="H3638">
        <v>-99999</v>
      </c>
      <c r="I3638">
        <v>-15.122999999999999</v>
      </c>
      <c r="J3638" t="s">
        <v>76</v>
      </c>
      <c r="K3638">
        <v>58.42</v>
      </c>
      <c r="L3638">
        <v>5.0312055555555553</v>
      </c>
      <c r="M3638">
        <v>2.9574312319667149</v>
      </c>
      <c r="N3638">
        <v>4.6855354166666672</v>
      </c>
      <c r="O3638">
        <v>10.55300065760893</v>
      </c>
      <c r="P3638">
        <v>77582</v>
      </c>
      <c r="Q3638">
        <v>58657</v>
      </c>
      <c r="R3638">
        <v>1.32</v>
      </c>
      <c r="S3638">
        <v>28.388999999999999</v>
      </c>
      <c r="T3638">
        <v>7.4540000000000006</v>
      </c>
      <c r="U3638">
        <v>16.742000000000001</v>
      </c>
      <c r="V3638">
        <f t="shared" si="455"/>
        <v>2.3054222509983795</v>
      </c>
      <c r="AC3638">
        <v>8.4</v>
      </c>
      <c r="AD3638">
        <v>4.9000000000000004</v>
      </c>
      <c r="AH3638" s="85">
        <f>IF(AND(M3638&lt;Variables!$G$6,M3638&gt;Variables!$G$5),0,1)</f>
        <v>1</v>
      </c>
      <c r="AI3638" s="85">
        <f t="shared" si="453"/>
        <v>0</v>
      </c>
      <c r="AJ3638" s="85">
        <f>IF(I3638&gt;Variables!$G$7,0,1)</f>
        <v>1</v>
      </c>
      <c r="AK3638" s="85">
        <f>IF(F3638&gt;Variables!$G$8,0,1)</f>
        <v>0</v>
      </c>
      <c r="AL3638" s="85">
        <f>IF(G3638&gt;Variables!$G$9,0,1)</f>
        <v>0</v>
      </c>
      <c r="AM3638" s="85">
        <f>IF(AND(K3638&gt;Variables!$G$10,K3638&lt;Variables!$G$11),0,1)</f>
        <v>0</v>
      </c>
      <c r="AN3638" s="103">
        <f>IF(H3638&lt;Variables!$G$13,1,0)</f>
        <v>1</v>
      </c>
      <c r="AO3638" s="101">
        <f>IF(R3638&lt;Variables!$G$12,0,1)</f>
        <v>0</v>
      </c>
      <c r="AP3638" s="86">
        <f t="shared" si="456"/>
        <v>0</v>
      </c>
      <c r="AR3638">
        <v>1</v>
      </c>
      <c r="AS3638">
        <v>0</v>
      </c>
      <c r="AT3638">
        <v>0</v>
      </c>
      <c r="AU3638">
        <v>0</v>
      </c>
      <c r="BA3638">
        <v>2</v>
      </c>
    </row>
    <row r="3639" spans="3:53" ht="12.75" x14ac:dyDescent="0.2">
      <c r="C3639" t="s">
        <v>819</v>
      </c>
      <c r="D3639" t="s">
        <v>566</v>
      </c>
      <c r="E3639">
        <v>4.13</v>
      </c>
      <c r="F3639">
        <v>22.82</v>
      </c>
      <c r="G3639">
        <v>5.41</v>
      </c>
      <c r="H3639">
        <v>108.49</v>
      </c>
      <c r="I3639">
        <v>0.24199999999999999</v>
      </c>
      <c r="J3639" t="s">
        <v>76</v>
      </c>
      <c r="K3639">
        <v>47.79</v>
      </c>
      <c r="L3639">
        <v>4.1696600000000004</v>
      </c>
      <c r="M3639">
        <v>-1.9104675201335479</v>
      </c>
      <c r="N3639">
        <v>4.0652119999999998</v>
      </c>
      <c r="O3639">
        <v>0.60975909743452572</v>
      </c>
      <c r="P3639">
        <v>35610000</v>
      </c>
      <c r="Q3639">
        <v>6820000</v>
      </c>
      <c r="R3639">
        <v>5.22</v>
      </c>
      <c r="S3639">
        <v>28.388999999999999</v>
      </c>
      <c r="T3639">
        <v>7.4540000000000006</v>
      </c>
      <c r="U3639">
        <v>16.742000000000001</v>
      </c>
      <c r="V3639">
        <f t="shared" si="455"/>
        <v>2.3815830347855704</v>
      </c>
      <c r="AC3639">
        <v>5.24</v>
      </c>
      <c r="AD3639">
        <v>3.87</v>
      </c>
      <c r="AH3639" s="85">
        <f>IF(AND(M3639&lt;Variables!$G$6,M3639&gt;Variables!$G$5),0,1)</f>
        <v>1</v>
      </c>
      <c r="AI3639" s="85">
        <f t="shared" si="453"/>
        <v>0</v>
      </c>
      <c r="AJ3639" s="85">
        <f>IF(I3639&gt;Variables!$G$7,0,1)</f>
        <v>0</v>
      </c>
      <c r="AK3639" s="85">
        <f>IF(F3639&gt;Variables!$G$8,0,1)</f>
        <v>0</v>
      </c>
      <c r="AL3639" s="85">
        <f>IF(G3639&gt;Variables!$G$9,0,1)</f>
        <v>1</v>
      </c>
      <c r="AM3639" s="85">
        <f>IF(AND(K3639&gt;Variables!$G$10,K3639&lt;Variables!$G$11),0,1)</f>
        <v>1</v>
      </c>
      <c r="AN3639" s="103">
        <f>IF(H3639&lt;Variables!$G$13,1,0)</f>
        <v>1</v>
      </c>
      <c r="AO3639" s="101">
        <f>IF(R3639&lt;Variables!$G$12,0,1)</f>
        <v>1</v>
      </c>
      <c r="AP3639" s="86">
        <f t="shared" si="456"/>
        <v>0</v>
      </c>
      <c r="AR3639">
        <v>0</v>
      </c>
      <c r="AS3639">
        <v>0</v>
      </c>
      <c r="AT3639">
        <v>1</v>
      </c>
      <c r="AU3639">
        <v>0</v>
      </c>
      <c r="BA3639">
        <v>-2.25</v>
      </c>
    </row>
    <row r="3640" spans="3:53" ht="12.75" x14ac:dyDescent="0.2">
      <c r="C3640" t="s">
        <v>820</v>
      </c>
      <c r="D3640" t="s">
        <v>808</v>
      </c>
      <c r="E3640">
        <v>2.99</v>
      </c>
      <c r="F3640">
        <v>7.12</v>
      </c>
      <c r="G3640">
        <v>0.33</v>
      </c>
      <c r="H3640">
        <v>-99999</v>
      </c>
      <c r="I3640">
        <v>-9.9670000000000005</v>
      </c>
      <c r="J3640" t="s">
        <v>76</v>
      </c>
      <c r="K3640"/>
      <c r="L3640">
        <v>3.0049999999999999</v>
      </c>
      <c r="M3640">
        <v>-0.16638935108152719</v>
      </c>
      <c r="N3640">
        <v>3.003333333333333</v>
      </c>
      <c r="O3640">
        <v>-0.11098779134295481</v>
      </c>
      <c r="P3640">
        <v>53738</v>
      </c>
      <c r="Q3640">
        <v>995</v>
      </c>
      <c r="R3640">
        <v>54.01</v>
      </c>
      <c r="S3640">
        <v>27.494</v>
      </c>
      <c r="T3640">
        <v>7.359</v>
      </c>
      <c r="U3640">
        <v>16.202400000000001</v>
      </c>
      <c r="V3640">
        <f t="shared" si="455"/>
        <v>1.8292995008319473</v>
      </c>
      <c r="AC3640">
        <v>3.01</v>
      </c>
      <c r="AD3640">
        <v>2.98</v>
      </c>
      <c r="AH3640" s="85">
        <f>IF(AND(M3640&lt;Variables!$G$6,M3640&gt;Variables!$G$5),0,1)</f>
        <v>1</v>
      </c>
      <c r="AI3640" s="85">
        <f t="shared" si="453"/>
        <v>0</v>
      </c>
      <c r="AJ3640" s="85">
        <f>IF(I3640&gt;Variables!$G$7,0,1)</f>
        <v>1</v>
      </c>
      <c r="AK3640" s="85">
        <f>IF(F3640&gt;Variables!$G$8,0,1)</f>
        <v>1</v>
      </c>
      <c r="AL3640" s="85">
        <f>IF(G3640&gt;Variables!$G$9,0,1)</f>
        <v>1</v>
      </c>
      <c r="AM3640" s="85">
        <f>IF(AND(K3640&gt;Variables!$G$10,K3640&lt;Variables!$G$11),0,1)</f>
        <v>1</v>
      </c>
      <c r="AN3640" s="103">
        <f>IF(H3640&lt;Variables!$G$13,1,0)</f>
        <v>1</v>
      </c>
      <c r="AO3640" s="101">
        <f>IF(R3640&lt;Variables!$G$12,0,1)</f>
        <v>1</v>
      </c>
      <c r="AP3640" s="86">
        <f t="shared" si="456"/>
        <v>0</v>
      </c>
      <c r="AR3640">
        <v>0</v>
      </c>
      <c r="AS3640">
        <v>0</v>
      </c>
      <c r="AT3640">
        <v>0</v>
      </c>
      <c r="AU3640">
        <v>0</v>
      </c>
      <c r="BA3640">
        <v>0</v>
      </c>
    </row>
    <row r="3641" spans="3:53" ht="12.75" x14ac:dyDescent="0.2">
      <c r="C3641" t="s">
        <v>820</v>
      </c>
      <c r="D3641" t="s">
        <v>816</v>
      </c>
      <c r="E3641">
        <v>11.03</v>
      </c>
      <c r="F3641">
        <v>16.63</v>
      </c>
      <c r="G3641">
        <v>12.92</v>
      </c>
      <c r="H3641">
        <v>38.909999999999997</v>
      </c>
      <c r="I3641">
        <v>-57.09</v>
      </c>
      <c r="J3641" t="s">
        <v>78</v>
      </c>
      <c r="K3641">
        <v>64.209999999999994</v>
      </c>
      <c r="L3641">
        <v>11.204599999999999</v>
      </c>
      <c r="M3641">
        <v>-0.23026257072988121</v>
      </c>
      <c r="N3641">
        <v>11.155557142857139</v>
      </c>
      <c r="O3641">
        <v>0.2083522754194316</v>
      </c>
      <c r="P3641">
        <v>20220</v>
      </c>
      <c r="Q3641">
        <v>10900</v>
      </c>
      <c r="R3641">
        <v>1.86</v>
      </c>
      <c r="S3641">
        <v>27.494</v>
      </c>
      <c r="T3641">
        <v>7.359</v>
      </c>
      <c r="U3641">
        <v>16.202400000000001</v>
      </c>
      <c r="V3641">
        <f t="shared" si="455"/>
        <v>2.5296520527426236</v>
      </c>
      <c r="AC3641">
        <v>13.46</v>
      </c>
      <c r="AD3641">
        <v>10.85</v>
      </c>
      <c r="AH3641" s="85">
        <f>IF(AND(M3641&lt;Variables!$G$6,M3641&gt;Variables!$G$5),0,1)</f>
        <v>1</v>
      </c>
      <c r="AI3641" s="85">
        <f t="shared" si="453"/>
        <v>0</v>
      </c>
      <c r="AJ3641" s="85">
        <f>IF(I3641&gt;Variables!$G$7,0,1)</f>
        <v>1</v>
      </c>
      <c r="AK3641" s="85">
        <f>IF(F3641&gt;Variables!$G$8,0,1)</f>
        <v>0</v>
      </c>
      <c r="AL3641" s="85">
        <f>IF(G3641&gt;Variables!$G$9,0,1)</f>
        <v>0</v>
      </c>
      <c r="AM3641" s="85">
        <f>IF(AND(K3641&gt;Variables!$G$10,K3641&lt;Variables!$G$11),0,1)</f>
        <v>0</v>
      </c>
      <c r="AN3641" s="103">
        <f>IF(H3641&lt;Variables!$G$13,1,0)</f>
        <v>1</v>
      </c>
      <c r="AO3641" s="101">
        <f>IF(R3641&lt;Variables!$G$12,0,1)</f>
        <v>0</v>
      </c>
      <c r="AP3641" s="86">
        <f t="shared" si="456"/>
        <v>1</v>
      </c>
      <c r="AR3641">
        <v>1</v>
      </c>
      <c r="AS3641">
        <v>0</v>
      </c>
      <c r="AT3641">
        <v>0</v>
      </c>
      <c r="AU3641">
        <v>0</v>
      </c>
      <c r="BA3641">
        <v>2</v>
      </c>
    </row>
    <row r="3642" spans="3:53" ht="12.75" x14ac:dyDescent="0.2">
      <c r="C3642" t="s">
        <v>820</v>
      </c>
      <c r="D3642" t="s">
        <v>566</v>
      </c>
      <c r="E3642">
        <v>3.89</v>
      </c>
      <c r="F3642">
        <v>20.149999999999999</v>
      </c>
      <c r="G3642">
        <v>2.84</v>
      </c>
      <c r="H3642">
        <v>108.49</v>
      </c>
      <c r="I3642">
        <v>0.20899999999999999</v>
      </c>
      <c r="J3642" t="s">
        <v>76</v>
      </c>
      <c r="K3642">
        <v>38.11</v>
      </c>
      <c r="L3642">
        <v>4.1116400000000004</v>
      </c>
      <c r="M3642">
        <v>-2.958430212761801</v>
      </c>
      <c r="N3642">
        <v>4.0834820000000001</v>
      </c>
      <c r="O3642">
        <v>-2.2892717538610392</v>
      </c>
      <c r="P3642">
        <v>36860000</v>
      </c>
      <c r="Q3642">
        <v>6820000</v>
      </c>
      <c r="R3642">
        <v>5.4</v>
      </c>
      <c r="S3642">
        <v>27.494</v>
      </c>
      <c r="T3642">
        <v>7.359</v>
      </c>
      <c r="U3642">
        <v>16.202400000000001</v>
      </c>
      <c r="V3642">
        <f t="shared" si="455"/>
        <v>2.219151262188324</v>
      </c>
      <c r="AC3642">
        <v>5.24</v>
      </c>
      <c r="AD3642">
        <v>3.87</v>
      </c>
      <c r="AH3642" s="85">
        <f>IF(AND(M3642&lt;Variables!$G$6,M3642&gt;Variables!$G$5),0,1)</f>
        <v>0</v>
      </c>
      <c r="AI3642" s="85">
        <f t="shared" si="453"/>
        <v>0</v>
      </c>
      <c r="AJ3642" s="85">
        <f>IF(I3642&gt;Variables!$G$7,0,1)</f>
        <v>0</v>
      </c>
      <c r="AK3642" s="85">
        <f>IF(F3642&gt;Variables!$G$8,0,1)</f>
        <v>0</v>
      </c>
      <c r="AL3642" s="85">
        <f>IF(G3642&gt;Variables!$G$9,0,1)</f>
        <v>1</v>
      </c>
      <c r="AM3642" s="85">
        <f>IF(AND(K3642&gt;Variables!$G$10,K3642&lt;Variables!$G$11),0,1)</f>
        <v>1</v>
      </c>
      <c r="AN3642" s="103">
        <f>IF(H3642&lt;Variables!$G$13,1,0)</f>
        <v>1</v>
      </c>
      <c r="AO3642" s="101">
        <f>IF(R3642&lt;Variables!$G$12,0,1)</f>
        <v>1</v>
      </c>
      <c r="AP3642" s="86">
        <f t="shared" si="456"/>
        <v>0</v>
      </c>
      <c r="AR3642">
        <v>1</v>
      </c>
      <c r="AS3642">
        <v>0</v>
      </c>
      <c r="AT3642">
        <v>0</v>
      </c>
      <c r="AU3642">
        <v>0</v>
      </c>
      <c r="BA3642">
        <v>2</v>
      </c>
    </row>
    <row r="3643" spans="3:53" ht="12.75" x14ac:dyDescent="0.2">
      <c r="C3643" t="s">
        <v>820</v>
      </c>
      <c r="D3643" t="s">
        <v>809</v>
      </c>
      <c r="E3643">
        <v>20.77</v>
      </c>
      <c r="F3643">
        <v>6.4</v>
      </c>
      <c r="G3643">
        <v>2.2200000000000002</v>
      </c>
      <c r="H3643">
        <v>2560</v>
      </c>
      <c r="I3643">
        <v>-19.186</v>
      </c>
      <c r="J3643" t="s">
        <v>78</v>
      </c>
      <c r="K3643">
        <v>56.55</v>
      </c>
      <c r="L3643">
        <v>20.750745454545449</v>
      </c>
      <c r="M3643">
        <v>-0.14816554235509891</v>
      </c>
      <c r="N3643">
        <v>20.722506896551721</v>
      </c>
      <c r="O3643">
        <v>-1.209745791974039E-2</v>
      </c>
      <c r="P3643">
        <v>55717</v>
      </c>
      <c r="Q3643">
        <v>67071</v>
      </c>
      <c r="R3643">
        <v>0.83</v>
      </c>
      <c r="S3643">
        <v>27.494</v>
      </c>
      <c r="T3643">
        <v>7.359</v>
      </c>
      <c r="U3643">
        <v>16.202400000000001</v>
      </c>
      <c r="V3643">
        <f t="shared" si="455"/>
        <v>2.4415130627666386</v>
      </c>
      <c r="AC3643">
        <v>20.9</v>
      </c>
      <c r="AD3643">
        <v>20.75</v>
      </c>
      <c r="AH3643" s="85">
        <f>IF(AND(M3643&lt;Variables!$G$6,M3643&gt;Variables!$G$5),0,1)</f>
        <v>1</v>
      </c>
      <c r="AI3643" s="85">
        <f t="shared" si="453"/>
        <v>0</v>
      </c>
      <c r="AJ3643" s="85">
        <f>IF(I3643&gt;Variables!$G$7,0,1)</f>
        <v>1</v>
      </c>
      <c r="AK3643" s="85">
        <f>IF(F3643&gt;Variables!$G$8,0,1)</f>
        <v>1</v>
      </c>
      <c r="AL3643" s="85">
        <f>IF(G3643&gt;Variables!$G$9,0,1)</f>
        <v>1</v>
      </c>
      <c r="AM3643" s="85">
        <f>IF(AND(K3643&gt;Variables!$G$10,K3643&lt;Variables!$G$11),0,1)</f>
        <v>0</v>
      </c>
      <c r="AN3643" s="103">
        <f>IF(H3643&lt;Variables!$G$13,1,0)</f>
        <v>0</v>
      </c>
      <c r="AO3643" s="101">
        <f>IF(R3643&lt;Variables!$G$12,0,1)</f>
        <v>0</v>
      </c>
      <c r="AP3643" s="86">
        <f t="shared" si="456"/>
        <v>1</v>
      </c>
      <c r="AR3643">
        <v>0</v>
      </c>
      <c r="AS3643">
        <v>1</v>
      </c>
      <c r="AT3643">
        <v>0</v>
      </c>
      <c r="AU3643">
        <v>0</v>
      </c>
      <c r="BA3643">
        <v>0.5</v>
      </c>
    </row>
    <row r="3644" spans="3:53" ht="12.75" x14ac:dyDescent="0.2">
      <c r="C3644" t="s">
        <v>820</v>
      </c>
      <c r="D3644" t="s">
        <v>183</v>
      </c>
      <c r="E3644">
        <v>23.9</v>
      </c>
      <c r="F3644">
        <v>58.15</v>
      </c>
      <c r="G3644">
        <v>26.88</v>
      </c>
      <c r="H3644">
        <v>42.28</v>
      </c>
      <c r="I3644">
        <v>2265.0749999999998</v>
      </c>
      <c r="J3644" t="s">
        <v>78</v>
      </c>
      <c r="K3644">
        <v>41.98</v>
      </c>
      <c r="L3644">
        <v>24.582650000000001</v>
      </c>
      <c r="M3644">
        <v>-2.6052927572901941</v>
      </c>
      <c r="N3644">
        <v>24.19610200000001</v>
      </c>
      <c r="O3644">
        <v>-1.0493508417182531</v>
      </c>
      <c r="P3644">
        <v>24390000</v>
      </c>
      <c r="Q3644">
        <v>16000000</v>
      </c>
      <c r="R3644">
        <v>1.52</v>
      </c>
      <c r="S3644">
        <v>27.494</v>
      </c>
      <c r="T3644">
        <v>7.359</v>
      </c>
      <c r="U3644">
        <v>16.202400000000001</v>
      </c>
      <c r="V3644">
        <f t="shared" si="455"/>
        <v>2.2913072461154513</v>
      </c>
      <c r="AC3644">
        <v>28.8</v>
      </c>
      <c r="AD3644">
        <v>20</v>
      </c>
      <c r="AH3644" s="85">
        <f>IF(AND(M3644&lt;Variables!$G$6,M3644&gt;Variables!$G$5),0,1)</f>
        <v>0</v>
      </c>
      <c r="AI3644" s="85">
        <f t="shared" si="453"/>
        <v>0</v>
      </c>
      <c r="AJ3644" s="85">
        <f>IF(I3644&gt;Variables!$G$7,0,1)</f>
        <v>0</v>
      </c>
      <c r="AK3644" s="85">
        <f>IF(F3644&gt;Variables!$G$8,0,1)</f>
        <v>0</v>
      </c>
      <c r="AL3644" s="85">
        <f>IF(G3644&gt;Variables!$G$9,0,1)</f>
        <v>0</v>
      </c>
      <c r="AM3644" s="85">
        <f>IF(AND(K3644&gt;Variables!$G$10,K3644&lt;Variables!$G$11),0,1)</f>
        <v>1</v>
      </c>
      <c r="AN3644" s="103">
        <f>IF(H3644&lt;Variables!$G$13,1,0)</f>
        <v>1</v>
      </c>
      <c r="AO3644" s="101">
        <f>IF(R3644&lt;Variables!$G$12,0,1)</f>
        <v>0</v>
      </c>
      <c r="AP3644" s="86">
        <f t="shared" si="456"/>
        <v>1</v>
      </c>
      <c r="AR3644">
        <v>1</v>
      </c>
      <c r="AS3644">
        <v>0</v>
      </c>
      <c r="AT3644">
        <v>0</v>
      </c>
      <c r="AU3644">
        <v>0</v>
      </c>
      <c r="BA3644">
        <v>2</v>
      </c>
    </row>
    <row r="3645" spans="3:53" ht="12.75" x14ac:dyDescent="0.2">
      <c r="C3645" t="s">
        <v>820</v>
      </c>
      <c r="D3645" t="s">
        <v>176</v>
      </c>
      <c r="E3645">
        <v>72.06</v>
      </c>
      <c r="F3645">
        <v>6.8</v>
      </c>
      <c r="G3645">
        <v>5.52</v>
      </c>
      <c r="H3645">
        <v>6300</v>
      </c>
      <c r="I3645">
        <v>-21.024999999999999</v>
      </c>
      <c r="J3645" t="s">
        <v>78</v>
      </c>
      <c r="K3645">
        <v>64.25</v>
      </c>
      <c r="L3645">
        <v>71.561499999999995</v>
      </c>
      <c r="M3645">
        <v>0.6826296262655227</v>
      </c>
      <c r="N3645">
        <v>71.048112000000003</v>
      </c>
      <c r="O3645">
        <v>1.410154290940193</v>
      </c>
      <c r="P3645">
        <v>388699</v>
      </c>
      <c r="Q3645">
        <v>997328</v>
      </c>
      <c r="R3645">
        <v>0.39</v>
      </c>
      <c r="S3645">
        <v>27.494</v>
      </c>
      <c r="T3645">
        <v>7.359</v>
      </c>
      <c r="U3645">
        <v>16.202400000000001</v>
      </c>
      <c r="V3645">
        <f t="shared" si="455"/>
        <v>2.4687886900777651</v>
      </c>
      <c r="AC3645">
        <v>74.98</v>
      </c>
      <c r="AD3645">
        <v>71.825000000000003</v>
      </c>
      <c r="AH3645" s="85">
        <f>IF(AND(M3645&lt;Variables!$G$6,M3645&gt;Variables!$G$5),0,1)</f>
        <v>1</v>
      </c>
      <c r="AI3645" s="85">
        <f t="shared" si="453"/>
        <v>0</v>
      </c>
      <c r="AJ3645" s="85">
        <f>IF(I3645&gt;Variables!$G$7,0,1)</f>
        <v>1</v>
      </c>
      <c r="AK3645" s="85">
        <f>IF(F3645&gt;Variables!$G$8,0,1)</f>
        <v>1</v>
      </c>
      <c r="AL3645" s="85">
        <f>IF(G3645&gt;Variables!$G$9,0,1)</f>
        <v>1</v>
      </c>
      <c r="AM3645" s="85">
        <f>IF(AND(K3645&gt;Variables!$G$10,K3645&lt;Variables!$G$11),0,1)</f>
        <v>0</v>
      </c>
      <c r="AN3645" s="103">
        <f>IF(H3645&lt;Variables!$G$13,1,0)</f>
        <v>0</v>
      </c>
      <c r="AO3645" s="101">
        <f>IF(R3645&lt;Variables!$G$12,0,1)</f>
        <v>0</v>
      </c>
      <c r="AP3645" s="86">
        <f t="shared" si="456"/>
        <v>1</v>
      </c>
      <c r="AR3645">
        <v>1</v>
      </c>
      <c r="AS3645">
        <v>0</v>
      </c>
      <c r="AT3645">
        <v>0</v>
      </c>
      <c r="AU3645">
        <v>0</v>
      </c>
      <c r="BA3645">
        <v>2</v>
      </c>
    </row>
    <row r="3646" spans="3:53" ht="12.75" x14ac:dyDescent="0.2">
      <c r="C3646" t="s">
        <v>820</v>
      </c>
      <c r="D3646" t="s">
        <v>686</v>
      </c>
      <c r="E3646">
        <v>20.21</v>
      </c>
      <c r="F3646">
        <v>6.88</v>
      </c>
      <c r="G3646">
        <v>4.29</v>
      </c>
      <c r="H3646">
        <v>2230</v>
      </c>
      <c r="I3646">
        <v>-57.037999999999997</v>
      </c>
      <c r="J3646" t="s">
        <v>78</v>
      </c>
      <c r="K3646">
        <v>60.76</v>
      </c>
      <c r="L3646">
        <v>19.811969999999999</v>
      </c>
      <c r="M3646">
        <v>1.1762081206462529</v>
      </c>
      <c r="N3646">
        <v>19.754828571428568</v>
      </c>
      <c r="O3646">
        <v>1.468863308645</v>
      </c>
      <c r="P3646">
        <v>336498</v>
      </c>
      <c r="Q3646">
        <v>1298000</v>
      </c>
      <c r="R3646">
        <v>0.26</v>
      </c>
      <c r="S3646">
        <v>27.494</v>
      </c>
      <c r="T3646">
        <v>7.359</v>
      </c>
      <c r="U3646">
        <v>16.202400000000001</v>
      </c>
      <c r="V3646">
        <f t="shared" si="455"/>
        <v>2.4113416626590896</v>
      </c>
      <c r="AC3646">
        <v>21.32</v>
      </c>
      <c r="AD3646">
        <v>19.72</v>
      </c>
      <c r="AH3646" s="85">
        <f>IF(AND(M3646&lt;Variables!$G$6,M3646&gt;Variables!$G$5),0,1)</f>
        <v>1</v>
      </c>
      <c r="AI3646" s="85">
        <f t="shared" si="453"/>
        <v>0</v>
      </c>
      <c r="AJ3646" s="85">
        <f>IF(I3646&gt;Variables!$G$7,0,1)</f>
        <v>1</v>
      </c>
      <c r="AK3646" s="85">
        <f>IF(F3646&gt;Variables!$G$8,0,1)</f>
        <v>1</v>
      </c>
      <c r="AL3646" s="85">
        <f>IF(G3646&gt;Variables!$G$9,0,1)</f>
        <v>1</v>
      </c>
      <c r="AM3646" s="85">
        <f>IF(AND(K3646&gt;Variables!$G$10,K3646&lt;Variables!$G$11),0,1)</f>
        <v>0</v>
      </c>
      <c r="AN3646" s="103">
        <f>IF(H3646&lt;Variables!$G$13,1,0)</f>
        <v>1</v>
      </c>
      <c r="AO3646" s="101">
        <f>IF(R3646&lt;Variables!$G$12,0,1)</f>
        <v>0</v>
      </c>
      <c r="AP3646" s="86">
        <f t="shared" si="456"/>
        <v>1</v>
      </c>
      <c r="AR3646">
        <v>1</v>
      </c>
      <c r="AS3646">
        <v>0</v>
      </c>
      <c r="AT3646">
        <v>0</v>
      </c>
      <c r="AU3646">
        <v>0</v>
      </c>
      <c r="BA3646">
        <v>1.47</v>
      </c>
    </row>
    <row r="3647" spans="3:53" ht="12.75" x14ac:dyDescent="0.2">
      <c r="C3647" t="s">
        <v>820</v>
      </c>
      <c r="D3647" t="s">
        <v>812</v>
      </c>
      <c r="E3647">
        <v>16.3</v>
      </c>
      <c r="F3647">
        <v>6.41</v>
      </c>
      <c r="G3647">
        <v>0.25</v>
      </c>
      <c r="H3647">
        <v>-99999</v>
      </c>
      <c r="I3647">
        <v>-9.1999999999999998E-2</v>
      </c>
      <c r="J3647" t="s">
        <v>78</v>
      </c>
      <c r="K3647">
        <v>66.069999999999993</v>
      </c>
      <c r="L3647">
        <v>16.293333333333329</v>
      </c>
      <c r="M3647">
        <v>4.0916530278238807E-2</v>
      </c>
      <c r="N3647">
        <v>16.293875</v>
      </c>
      <c r="O3647">
        <v>3.7590812498566627E-2</v>
      </c>
      <c r="P3647">
        <v>20685</v>
      </c>
      <c r="Q3647">
        <v>318504</v>
      </c>
      <c r="R3647">
        <v>0.06</v>
      </c>
      <c r="S3647">
        <v>27.494</v>
      </c>
      <c r="T3647">
        <v>7.359</v>
      </c>
      <c r="U3647">
        <v>16.202400000000001</v>
      </c>
      <c r="V3647">
        <f t="shared" si="455"/>
        <v>2.5305224274959079</v>
      </c>
      <c r="AC3647">
        <v>16.295000000000002</v>
      </c>
      <c r="AD3647">
        <v>16.16</v>
      </c>
      <c r="AH3647" s="85">
        <f>IF(AND(M3647&lt;Variables!$G$6,M3647&gt;Variables!$G$5),0,1)</f>
        <v>1</v>
      </c>
      <c r="AI3647" s="85">
        <f t="shared" si="453"/>
        <v>1</v>
      </c>
      <c r="AJ3647" s="85">
        <f>IF(I3647&gt;Variables!$G$7,0,1)</f>
        <v>1</v>
      </c>
      <c r="AK3647" s="85">
        <f>IF(F3647&gt;Variables!$G$8,0,1)</f>
        <v>1</v>
      </c>
      <c r="AL3647" s="85">
        <f>IF(G3647&gt;Variables!$G$9,0,1)</f>
        <v>1</v>
      </c>
      <c r="AM3647" s="85">
        <f>IF(AND(K3647&gt;Variables!$G$10,K3647&lt;Variables!$G$11),0,1)</f>
        <v>0</v>
      </c>
      <c r="AN3647" s="103">
        <f>IF(H3647&lt;Variables!$G$13,1,0)</f>
        <v>1</v>
      </c>
      <c r="AO3647" s="101">
        <f>IF(R3647&lt;Variables!$G$12,0,1)</f>
        <v>0</v>
      </c>
      <c r="AP3647" s="86">
        <f t="shared" si="456"/>
        <v>1</v>
      </c>
      <c r="AR3647">
        <v>0</v>
      </c>
      <c r="AS3647">
        <v>0</v>
      </c>
      <c r="AT3647">
        <v>0</v>
      </c>
      <c r="AU3647">
        <v>0</v>
      </c>
      <c r="BA3647">
        <v>0</v>
      </c>
    </row>
    <row r="3648" spans="3:53" ht="12.75" x14ac:dyDescent="0.2">
      <c r="C3648" t="s">
        <v>820</v>
      </c>
      <c r="D3648" t="s">
        <v>676</v>
      </c>
      <c r="E3648">
        <v>2.87</v>
      </c>
      <c r="F3648">
        <v>7.43</v>
      </c>
      <c r="G3648">
        <v>3.06</v>
      </c>
      <c r="H3648">
        <v>-99999</v>
      </c>
      <c r="I3648">
        <v>-22.123000000000001</v>
      </c>
      <c r="J3648" t="s">
        <v>78</v>
      </c>
      <c r="K3648">
        <v>58.64</v>
      </c>
      <c r="L3648">
        <v>2.8668749999999998</v>
      </c>
      <c r="M3648">
        <v>-6.5402223675591967E-2</v>
      </c>
      <c r="N3648">
        <v>2.8683863636363638</v>
      </c>
      <c r="O3648">
        <v>-0.1180581416539366</v>
      </c>
      <c r="P3648">
        <v>122228</v>
      </c>
      <c r="Q3648">
        <v>191010</v>
      </c>
      <c r="R3648">
        <v>0.64</v>
      </c>
      <c r="S3648">
        <v>27.494</v>
      </c>
      <c r="T3648">
        <v>7.359</v>
      </c>
      <c r="U3648">
        <v>16.202400000000001</v>
      </c>
      <c r="V3648">
        <f t="shared" si="455"/>
        <v>2.4598427950294304</v>
      </c>
      <c r="AC3648">
        <v>2.9</v>
      </c>
      <c r="AD3648">
        <v>2.87</v>
      </c>
      <c r="AH3648" s="85">
        <f>IF(AND(M3648&lt;Variables!$G$6,M3648&gt;Variables!$G$5),0,1)</f>
        <v>1</v>
      </c>
      <c r="AI3648" s="85">
        <f t="shared" si="453"/>
        <v>1</v>
      </c>
      <c r="AJ3648" s="85">
        <f>IF(I3648&gt;Variables!$G$7,0,1)</f>
        <v>1</v>
      </c>
      <c r="AK3648" s="85">
        <f>IF(F3648&gt;Variables!$G$8,0,1)</f>
        <v>1</v>
      </c>
      <c r="AL3648" s="85">
        <f>IF(G3648&gt;Variables!$G$9,0,1)</f>
        <v>1</v>
      </c>
      <c r="AM3648" s="85">
        <f>IF(AND(K3648&gt;Variables!$G$10,K3648&lt;Variables!$G$11),0,1)</f>
        <v>0</v>
      </c>
      <c r="AN3648" s="103">
        <f>IF(H3648&lt;Variables!$G$13,1,0)</f>
        <v>1</v>
      </c>
      <c r="AO3648" s="101">
        <f>IF(R3648&lt;Variables!$G$12,0,1)</f>
        <v>0</v>
      </c>
      <c r="AP3648" s="86">
        <f t="shared" si="456"/>
        <v>1</v>
      </c>
      <c r="AR3648">
        <v>0</v>
      </c>
      <c r="AS3648">
        <v>0</v>
      </c>
      <c r="AT3648">
        <v>0</v>
      </c>
      <c r="AU3648">
        <v>0</v>
      </c>
      <c r="BA3648">
        <v>0</v>
      </c>
    </row>
    <row r="3649" spans="3:53" ht="12.75" x14ac:dyDescent="0.2">
      <c r="C3649" t="s">
        <v>820</v>
      </c>
      <c r="D3649" t="s">
        <v>813</v>
      </c>
      <c r="E3649">
        <v>12.18</v>
      </c>
      <c r="F3649">
        <v>7.61</v>
      </c>
      <c r="G3649">
        <v>8.14</v>
      </c>
      <c r="H3649">
        <v>2160</v>
      </c>
      <c r="I3649">
        <v>-17.940000000000001</v>
      </c>
      <c r="J3649" t="s">
        <v>78</v>
      </c>
      <c r="K3649">
        <v>66.489999999999995</v>
      </c>
      <c r="L3649">
        <v>11.92375</v>
      </c>
      <c r="M3649">
        <v>1.394276129573313</v>
      </c>
      <c r="N3649">
        <v>11.855226</v>
      </c>
      <c r="O3649">
        <v>1.9803418340569789</v>
      </c>
      <c r="P3649">
        <v>1142000</v>
      </c>
      <c r="Q3649">
        <v>1541000</v>
      </c>
      <c r="R3649">
        <v>0.74</v>
      </c>
      <c r="S3649">
        <v>27.494</v>
      </c>
      <c r="T3649">
        <v>7.359</v>
      </c>
      <c r="U3649">
        <v>16.202400000000001</v>
      </c>
      <c r="V3649">
        <f t="shared" si="455"/>
        <v>2.4351854411992884</v>
      </c>
      <c r="AC3649">
        <v>12.936400000000001</v>
      </c>
      <c r="AD3649">
        <v>11.99</v>
      </c>
      <c r="AH3649" s="85">
        <f>IF(AND(M3649&lt;Variables!$G$6,M3649&gt;Variables!$G$5),0,1)</f>
        <v>1</v>
      </c>
      <c r="AI3649" s="85">
        <f t="shared" si="453"/>
        <v>0</v>
      </c>
      <c r="AJ3649" s="85">
        <f>IF(I3649&gt;Variables!$G$7,0,1)</f>
        <v>1</v>
      </c>
      <c r="AK3649" s="85">
        <f>IF(F3649&gt;Variables!$G$8,0,1)</f>
        <v>1</v>
      </c>
      <c r="AL3649" s="85">
        <f>IF(G3649&gt;Variables!$G$9,0,1)</f>
        <v>1</v>
      </c>
      <c r="AM3649" s="85">
        <f>IF(AND(K3649&gt;Variables!$G$10,K3649&lt;Variables!$G$11),0,1)</f>
        <v>0</v>
      </c>
      <c r="AN3649" s="103">
        <f>IF(H3649&lt;Variables!$G$13,1,0)</f>
        <v>1</v>
      </c>
      <c r="AO3649" s="101">
        <f>IF(R3649&lt;Variables!$G$12,0,1)</f>
        <v>0</v>
      </c>
      <c r="AP3649" s="86">
        <f t="shared" si="456"/>
        <v>1</v>
      </c>
      <c r="AR3649">
        <v>1</v>
      </c>
      <c r="AS3649">
        <v>0</v>
      </c>
      <c r="AT3649">
        <v>0</v>
      </c>
      <c r="AU3649">
        <v>0</v>
      </c>
      <c r="BA3649">
        <v>1.19</v>
      </c>
    </row>
    <row r="3650" spans="3:53" ht="12.75" x14ac:dyDescent="0.2">
      <c r="C3650" t="s">
        <v>820</v>
      </c>
      <c r="D3650" t="s">
        <v>499</v>
      </c>
      <c r="E3650">
        <v>79.599999999999994</v>
      </c>
      <c r="F3650">
        <v>8.4</v>
      </c>
      <c r="G3650">
        <v>6</v>
      </c>
      <c r="H3650">
        <v>5310</v>
      </c>
      <c r="I3650">
        <v>86.641999999999996</v>
      </c>
      <c r="J3650" t="s">
        <v>78</v>
      </c>
      <c r="K3650">
        <v>74.510000000000005</v>
      </c>
      <c r="L3650">
        <v>78.078585000000004</v>
      </c>
      <c r="M3650">
        <v>2.204721051233181</v>
      </c>
      <c r="N3650">
        <v>77.62093200000001</v>
      </c>
      <c r="O3650">
        <v>2.8073200667056999</v>
      </c>
      <c r="P3650">
        <v>316365</v>
      </c>
      <c r="Q3650">
        <v>1283000</v>
      </c>
      <c r="R3650">
        <v>0.25</v>
      </c>
      <c r="S3650">
        <v>27.494</v>
      </c>
      <c r="T3650">
        <v>7.359</v>
      </c>
      <c r="U3650">
        <v>16.202400000000001</v>
      </c>
      <c r="V3650">
        <f t="shared" ref="V3650:V3684" si="457">1.849 + (0.01036 * K3650) + (0.1184 * M3650) - (0.002888 * K3650 * M3650)</f>
        <v>2.4075399376229232</v>
      </c>
      <c r="AC3650">
        <v>80.88</v>
      </c>
      <c r="AD3650">
        <v>77.844999999999999</v>
      </c>
      <c r="AH3650" s="85">
        <f>IF(AND(M3650&lt;Variables!$G$6,M3650&gt;Variables!$G$5),0,1)</f>
        <v>1</v>
      </c>
      <c r="AI3650" s="85">
        <f t="shared" si="453"/>
        <v>0</v>
      </c>
      <c r="AJ3650" s="85">
        <f>IF(I3650&gt;Variables!$G$7,0,1)</f>
        <v>0</v>
      </c>
      <c r="AK3650" s="85">
        <f>IF(F3650&gt;Variables!$G$8,0,1)</f>
        <v>1</v>
      </c>
      <c r="AL3650" s="85">
        <f>IF(G3650&gt;Variables!$G$9,0,1)</f>
        <v>1</v>
      </c>
      <c r="AM3650" s="85">
        <f>IF(AND(K3650&gt;Variables!$G$10,K3650&lt;Variables!$G$11),0,1)</f>
        <v>0</v>
      </c>
      <c r="AN3650" s="103">
        <f>IF(H3650&lt;Variables!$G$13,1,0)</f>
        <v>0</v>
      </c>
      <c r="AO3650" s="101">
        <f>IF(R3650&lt;Variables!$G$12,0,1)</f>
        <v>0</v>
      </c>
      <c r="AP3650" s="86">
        <f t="shared" si="456"/>
        <v>1</v>
      </c>
      <c r="AR3650">
        <v>1</v>
      </c>
      <c r="AS3650">
        <v>0</v>
      </c>
      <c r="AT3650">
        <v>0</v>
      </c>
      <c r="AU3650">
        <v>0</v>
      </c>
      <c r="BA3650">
        <v>1.24</v>
      </c>
    </row>
    <row r="3651" spans="3:53" ht="12.75" x14ac:dyDescent="0.2">
      <c r="C3651" t="s">
        <v>820</v>
      </c>
      <c r="D3651" t="s">
        <v>806</v>
      </c>
      <c r="E3651">
        <v>78.430000000000007</v>
      </c>
      <c r="F3651">
        <v>9.58</v>
      </c>
      <c r="G3651">
        <v>0.44</v>
      </c>
      <c r="H3651">
        <v>3860</v>
      </c>
      <c r="I3651">
        <v>-0.40200000000000002</v>
      </c>
      <c r="J3651" t="s">
        <v>78</v>
      </c>
      <c r="K3651">
        <v>45.59</v>
      </c>
      <c r="L3651">
        <v>78.637405000000015</v>
      </c>
      <c r="M3651">
        <v>-0.25739023305768172</v>
      </c>
      <c r="N3651">
        <v>78.684358000000003</v>
      </c>
      <c r="O3651">
        <v>-0.31690923880957489</v>
      </c>
      <c r="P3651">
        <v>1174000</v>
      </c>
      <c r="Q3651">
        <v>452001</v>
      </c>
      <c r="R3651">
        <v>2.6</v>
      </c>
      <c r="S3651">
        <v>27.494</v>
      </c>
      <c r="T3651">
        <v>7.359</v>
      </c>
      <c r="U3651">
        <v>16.202400000000001</v>
      </c>
      <c r="V3651">
        <f t="shared" si="457"/>
        <v>2.3247264034600583</v>
      </c>
      <c r="AC3651">
        <v>80.13</v>
      </c>
      <c r="AD3651">
        <v>78.209999999999994</v>
      </c>
      <c r="AH3651" s="85">
        <f>IF(AND(M3651&lt;Variables!$G$6,M3651&gt;Variables!$G$5),0,1)</f>
        <v>1</v>
      </c>
      <c r="AI3651" s="85">
        <f t="shared" ref="AI3651:AI3714" si="458">IF(L3651&gt;N3651,0,1)</f>
        <v>1</v>
      </c>
      <c r="AJ3651" s="85">
        <f>IF(I3651&gt;Variables!$G$7,0,1)</f>
        <v>1</v>
      </c>
      <c r="AK3651" s="85">
        <f>IF(F3651&gt;Variables!$G$8,0,1)</f>
        <v>0</v>
      </c>
      <c r="AL3651" s="85">
        <f>IF(G3651&gt;Variables!$G$9,0,1)</f>
        <v>1</v>
      </c>
      <c r="AM3651" s="85">
        <f>IF(AND(K3651&gt;Variables!$G$10,K3651&lt;Variables!$G$11),0,1)</f>
        <v>1</v>
      </c>
      <c r="AN3651" s="103">
        <f>IF(H3651&lt;Variables!$G$13,1,0)</f>
        <v>0</v>
      </c>
      <c r="AO3651" s="101">
        <f>IF(R3651&lt;Variables!$G$12,0,1)</f>
        <v>1</v>
      </c>
      <c r="AP3651" s="86">
        <f t="shared" si="456"/>
        <v>1</v>
      </c>
      <c r="AR3651">
        <v>0</v>
      </c>
      <c r="AS3651">
        <v>1</v>
      </c>
      <c r="AT3651">
        <v>0</v>
      </c>
      <c r="AU3651">
        <v>0</v>
      </c>
      <c r="BA3651">
        <v>1.03</v>
      </c>
    </row>
    <row r="3652" spans="3:53" ht="12.75" x14ac:dyDescent="0.2">
      <c r="C3652" t="s">
        <v>820</v>
      </c>
      <c r="D3652" t="s">
        <v>584</v>
      </c>
      <c r="E3652">
        <v>24.28</v>
      </c>
      <c r="F3652">
        <v>9.59</v>
      </c>
      <c r="G3652">
        <v>7.79</v>
      </c>
      <c r="H3652">
        <v>12890</v>
      </c>
      <c r="I3652">
        <v>0.38500000000000001</v>
      </c>
      <c r="J3652" t="s">
        <v>78</v>
      </c>
      <c r="K3652">
        <v>72.19</v>
      </c>
      <c r="L3652">
        <v>24.063111111111109</v>
      </c>
      <c r="M3652">
        <v>1.1922352332754611</v>
      </c>
      <c r="N3652">
        <v>23.863608333333332</v>
      </c>
      <c r="O3652">
        <v>2.0382150925066291</v>
      </c>
      <c r="P3652">
        <v>178017</v>
      </c>
      <c r="Q3652">
        <v>1407000</v>
      </c>
      <c r="R3652">
        <v>0.13</v>
      </c>
      <c r="S3652">
        <v>27.494</v>
      </c>
      <c r="T3652">
        <v>7.359</v>
      </c>
      <c r="U3652">
        <v>16.202400000000001</v>
      </c>
      <c r="V3652">
        <f t="shared" si="457"/>
        <v>2.4894862228362458</v>
      </c>
      <c r="AC3652">
        <v>26</v>
      </c>
      <c r="AD3652">
        <v>23.94</v>
      </c>
      <c r="AH3652" s="85">
        <f>IF(AND(M3652&lt;Variables!$G$6,M3652&gt;Variables!$G$5),0,1)</f>
        <v>1</v>
      </c>
      <c r="AI3652" s="85">
        <f t="shared" si="458"/>
        <v>0</v>
      </c>
      <c r="AJ3652" s="85">
        <f>IF(I3652&gt;Variables!$G$7,0,1)</f>
        <v>0</v>
      </c>
      <c r="AK3652" s="85">
        <f>IF(F3652&gt;Variables!$G$8,0,1)</f>
        <v>0</v>
      </c>
      <c r="AL3652" s="85">
        <f>IF(G3652&gt;Variables!$G$9,0,1)</f>
        <v>1</v>
      </c>
      <c r="AM3652" s="85">
        <f>IF(AND(K3652&gt;Variables!$G$10,K3652&lt;Variables!$G$11),0,1)</f>
        <v>0</v>
      </c>
      <c r="AN3652" s="103">
        <f>IF(H3652&lt;Variables!$G$13,1,0)</f>
        <v>0</v>
      </c>
      <c r="AO3652" s="101">
        <f>IF(R3652&lt;Variables!$G$12,0,1)</f>
        <v>0</v>
      </c>
      <c r="AP3652" s="86">
        <f t="shared" si="456"/>
        <v>1</v>
      </c>
      <c r="AR3652">
        <v>1</v>
      </c>
      <c r="AS3652">
        <v>0</v>
      </c>
      <c r="AT3652">
        <v>0</v>
      </c>
      <c r="AU3652">
        <v>0</v>
      </c>
      <c r="BA3652">
        <v>0.42</v>
      </c>
    </row>
    <row r="3653" spans="3:53" ht="12.75" x14ac:dyDescent="0.2">
      <c r="C3653" t="s">
        <v>820</v>
      </c>
      <c r="D3653" t="s">
        <v>186</v>
      </c>
      <c r="E3653">
        <v>27.6</v>
      </c>
      <c r="F3653">
        <v>10.06</v>
      </c>
      <c r="G3653">
        <v>6.34</v>
      </c>
      <c r="H3653">
        <v>3480</v>
      </c>
      <c r="I3653">
        <v>0.52900000000000003</v>
      </c>
      <c r="J3653" t="s">
        <v>78</v>
      </c>
      <c r="K3653">
        <v>68.12</v>
      </c>
      <c r="L3653">
        <v>27.17475</v>
      </c>
      <c r="M3653">
        <v>1.744082282265714</v>
      </c>
      <c r="N3653">
        <v>26.353044000000001</v>
      </c>
      <c r="O3653">
        <v>4.9165326024576173</v>
      </c>
      <c r="P3653">
        <v>5033000</v>
      </c>
      <c r="Q3653">
        <v>9062000</v>
      </c>
      <c r="R3653">
        <v>0.56000000000000005</v>
      </c>
      <c r="S3653">
        <v>27.494</v>
      </c>
      <c r="T3653">
        <v>7.359</v>
      </c>
      <c r="U3653">
        <v>16.202400000000001</v>
      </c>
      <c r="V3653">
        <f t="shared" si="457"/>
        <v>2.4181082581440485</v>
      </c>
      <c r="AC3653">
        <v>28.38</v>
      </c>
      <c r="AD3653">
        <v>26.41</v>
      </c>
      <c r="AH3653" s="85">
        <f>IF(AND(M3653&lt;Variables!$G$6,M3653&gt;Variables!$G$5),0,1)</f>
        <v>1</v>
      </c>
      <c r="AI3653" s="85">
        <f t="shared" si="458"/>
        <v>0</v>
      </c>
      <c r="AJ3653" s="85">
        <f>IF(I3653&gt;Variables!$G$7,0,1)</f>
        <v>0</v>
      </c>
      <c r="AK3653" s="85">
        <f>IF(F3653&gt;Variables!$G$8,0,1)</f>
        <v>0</v>
      </c>
      <c r="AL3653" s="85">
        <f>IF(G3653&gt;Variables!$G$9,0,1)</f>
        <v>1</v>
      </c>
      <c r="AM3653" s="85">
        <f>IF(AND(K3653&gt;Variables!$G$10,K3653&lt;Variables!$G$11),0,1)</f>
        <v>0</v>
      </c>
      <c r="AN3653" s="103">
        <f>IF(H3653&lt;Variables!$G$13,1,0)</f>
        <v>0</v>
      </c>
      <c r="AO3653" s="101">
        <f>IF(R3653&lt;Variables!$G$12,0,1)</f>
        <v>0</v>
      </c>
      <c r="AP3653" s="86">
        <f t="shared" si="456"/>
        <v>1</v>
      </c>
      <c r="AR3653">
        <v>1</v>
      </c>
      <c r="AS3653">
        <v>0</v>
      </c>
      <c r="AT3653">
        <v>0</v>
      </c>
      <c r="AU3653">
        <v>0</v>
      </c>
      <c r="BA3653">
        <v>2</v>
      </c>
    </row>
    <row r="3654" spans="3:53" ht="12.75" x14ac:dyDescent="0.2">
      <c r="C3654" t="s">
        <v>820</v>
      </c>
      <c r="D3654" t="s">
        <v>805</v>
      </c>
      <c r="E3654">
        <v>45.43</v>
      </c>
      <c r="F3654">
        <v>10.3</v>
      </c>
      <c r="G3654">
        <v>0.13</v>
      </c>
      <c r="H3654">
        <v>9400</v>
      </c>
      <c r="I3654">
        <v>114.41800000000001</v>
      </c>
      <c r="J3654" t="s">
        <v>78</v>
      </c>
      <c r="K3654">
        <v>50.56</v>
      </c>
      <c r="L3654">
        <v>45.401710000000008</v>
      </c>
      <c r="M3654">
        <v>0.1504128368733037</v>
      </c>
      <c r="N3654">
        <v>45.62598400000001</v>
      </c>
      <c r="O3654">
        <v>-0.34187536645787348</v>
      </c>
      <c r="P3654">
        <v>3680000</v>
      </c>
      <c r="Q3654">
        <v>1695000</v>
      </c>
      <c r="R3654">
        <v>2.17</v>
      </c>
      <c r="S3654">
        <v>27.494</v>
      </c>
      <c r="T3654">
        <v>7.359</v>
      </c>
      <c r="U3654">
        <v>16.202400000000001</v>
      </c>
      <c r="V3654">
        <f t="shared" si="457"/>
        <v>2.3686476065684756</v>
      </c>
      <c r="AC3654">
        <v>46.46</v>
      </c>
      <c r="AD3654">
        <v>44.82</v>
      </c>
      <c r="AH3654" s="85">
        <f>IF(AND(M3654&lt;Variables!$G$6,M3654&gt;Variables!$G$5),0,1)</f>
        <v>1</v>
      </c>
      <c r="AI3654" s="85">
        <f t="shared" si="458"/>
        <v>1</v>
      </c>
      <c r="AJ3654" s="85">
        <f>IF(I3654&gt;Variables!$G$7,0,1)</f>
        <v>0</v>
      </c>
      <c r="AK3654" s="85">
        <f>IF(F3654&gt;Variables!$G$8,0,1)</f>
        <v>0</v>
      </c>
      <c r="AL3654" s="85">
        <f>IF(G3654&gt;Variables!$G$9,0,1)</f>
        <v>1</v>
      </c>
      <c r="AM3654" s="85">
        <f>IF(AND(K3654&gt;Variables!$G$10,K3654&lt;Variables!$G$11),0,1)</f>
        <v>0</v>
      </c>
      <c r="AN3654" s="103">
        <f>IF(H3654&lt;Variables!$G$13,1,0)</f>
        <v>0</v>
      </c>
      <c r="AO3654" s="101">
        <f>IF(R3654&lt;Variables!$G$12,0,1)</f>
        <v>1</v>
      </c>
      <c r="AP3654" s="86">
        <f t="shared" si="456"/>
        <v>1</v>
      </c>
      <c r="AR3654">
        <v>0</v>
      </c>
      <c r="AS3654">
        <v>0</v>
      </c>
      <c r="AT3654">
        <v>1</v>
      </c>
      <c r="AU3654">
        <v>0</v>
      </c>
      <c r="BA3654">
        <v>-1.28</v>
      </c>
    </row>
    <row r="3655" spans="3:53" ht="12.75" x14ac:dyDescent="0.2">
      <c r="C3655" t="s">
        <v>820</v>
      </c>
      <c r="D3655" t="s">
        <v>414</v>
      </c>
      <c r="E3655">
        <v>47.92</v>
      </c>
      <c r="F3655">
        <v>6.96</v>
      </c>
      <c r="G3655">
        <v>3.37</v>
      </c>
      <c r="H3655">
        <v>2420</v>
      </c>
      <c r="I3655">
        <v>28.17</v>
      </c>
      <c r="J3655" t="s">
        <v>78</v>
      </c>
      <c r="K3655">
        <v>64</v>
      </c>
      <c r="L3655">
        <v>47.591705555555549</v>
      </c>
      <c r="M3655">
        <v>0.45868170072121051</v>
      </c>
      <c r="N3655">
        <v>47.618645238095233</v>
      </c>
      <c r="O3655">
        <v>0.40184839561895802</v>
      </c>
      <c r="P3655">
        <v>182652</v>
      </c>
      <c r="Q3655">
        <v>398121</v>
      </c>
      <c r="R3655">
        <v>0.46</v>
      </c>
      <c r="S3655">
        <v>27.494</v>
      </c>
      <c r="T3655">
        <v>7.359</v>
      </c>
      <c r="U3655">
        <v>16.202400000000001</v>
      </c>
      <c r="V3655">
        <f t="shared" si="457"/>
        <v>2.4815688572576886</v>
      </c>
      <c r="AC3655">
        <v>50.14</v>
      </c>
      <c r="AD3655">
        <v>47.66</v>
      </c>
      <c r="AH3655" s="85">
        <f>IF(AND(M3655&lt;Variables!$G$6,M3655&gt;Variables!$G$5),0,1)</f>
        <v>1</v>
      </c>
      <c r="AI3655" s="85">
        <f t="shared" si="458"/>
        <v>1</v>
      </c>
      <c r="AJ3655" s="85">
        <f>IF(I3655&gt;Variables!$G$7,0,1)</f>
        <v>0</v>
      </c>
      <c r="AK3655" s="85">
        <f>IF(F3655&gt;Variables!$G$8,0,1)</f>
        <v>1</v>
      </c>
      <c r="AL3655" s="85">
        <f>IF(G3655&gt;Variables!$G$9,0,1)</f>
        <v>1</v>
      </c>
      <c r="AM3655" s="85">
        <f>IF(AND(K3655&gt;Variables!$G$10,K3655&lt;Variables!$G$11),0,1)</f>
        <v>0</v>
      </c>
      <c r="AN3655" s="103">
        <f>IF(H3655&lt;Variables!$G$13,1,0)</f>
        <v>1</v>
      </c>
      <c r="AO3655" s="101">
        <f>IF(R3655&lt;Variables!$G$12,0,1)</f>
        <v>0</v>
      </c>
      <c r="AP3655" s="86">
        <f t="shared" si="456"/>
        <v>1</v>
      </c>
      <c r="AR3655">
        <v>0</v>
      </c>
      <c r="AS3655">
        <v>1</v>
      </c>
      <c r="AT3655">
        <v>0</v>
      </c>
      <c r="AU3655">
        <v>0</v>
      </c>
      <c r="BA3655">
        <v>0.66</v>
      </c>
    </row>
    <row r="3656" spans="3:53" ht="12.75" x14ac:dyDescent="0.2">
      <c r="C3656" t="s">
        <v>820</v>
      </c>
      <c r="D3656" t="s">
        <v>804</v>
      </c>
      <c r="E3656">
        <v>3.16</v>
      </c>
      <c r="F3656">
        <v>61.08</v>
      </c>
      <c r="G3656">
        <v>26.09</v>
      </c>
      <c r="H3656">
        <v>52.91</v>
      </c>
      <c r="I3656">
        <v>-63.246000000000002</v>
      </c>
      <c r="J3656" t="s">
        <v>78</v>
      </c>
      <c r="K3656">
        <v>67.61</v>
      </c>
      <c r="L3656">
        <v>2.9452950000000002</v>
      </c>
      <c r="M3656">
        <v>8.3083358373269807</v>
      </c>
      <c r="N3656">
        <v>2.7619560000000001</v>
      </c>
      <c r="O3656">
        <v>15.497857315612549</v>
      </c>
      <c r="P3656">
        <v>65459999.999999993</v>
      </c>
      <c r="Q3656">
        <v>917900</v>
      </c>
      <c r="R3656">
        <v>71.31</v>
      </c>
      <c r="S3656">
        <v>27.494</v>
      </c>
      <c r="T3656">
        <v>7.359</v>
      </c>
      <c r="U3656">
        <v>16.202400000000001</v>
      </c>
      <c r="V3656">
        <f t="shared" si="457"/>
        <v>1.9108801828821909</v>
      </c>
      <c r="AC3656">
        <v>3.34</v>
      </c>
      <c r="AD3656">
        <v>2.62</v>
      </c>
      <c r="AH3656" s="85">
        <f>IF(AND(M3656&lt;Variables!$G$6,M3656&gt;Variables!$G$5),0,1)</f>
        <v>1</v>
      </c>
      <c r="AI3656" s="85">
        <f t="shared" si="458"/>
        <v>0</v>
      </c>
      <c r="AJ3656" s="85">
        <f>IF(I3656&gt;Variables!$G$7,0,1)</f>
        <v>1</v>
      </c>
      <c r="AK3656" s="85">
        <f>IF(F3656&gt;Variables!$G$8,0,1)</f>
        <v>0</v>
      </c>
      <c r="AL3656" s="85">
        <f>IF(G3656&gt;Variables!$G$9,0,1)</f>
        <v>0</v>
      </c>
      <c r="AM3656" s="85">
        <f>IF(AND(K3656&gt;Variables!$G$10,K3656&lt;Variables!$G$11),0,1)</f>
        <v>0</v>
      </c>
      <c r="AN3656" s="103">
        <f>IF(H3656&lt;Variables!$G$13,1,0)</f>
        <v>1</v>
      </c>
      <c r="AO3656" s="101">
        <f>IF(R3656&lt;Variables!$G$12,0,1)</f>
        <v>1</v>
      </c>
      <c r="AP3656" s="86">
        <f t="shared" si="456"/>
        <v>1</v>
      </c>
      <c r="AR3656">
        <v>1</v>
      </c>
      <c r="AS3656">
        <v>0</v>
      </c>
      <c r="AT3656">
        <v>0</v>
      </c>
      <c r="AU3656">
        <v>0</v>
      </c>
      <c r="BA3656">
        <v>2</v>
      </c>
    </row>
    <row r="3657" spans="3:53" ht="12.75" x14ac:dyDescent="0.2">
      <c r="C3657" t="s">
        <v>820</v>
      </c>
      <c r="D3657" t="s">
        <v>136</v>
      </c>
      <c r="E3657">
        <v>186</v>
      </c>
      <c r="F3657">
        <v>13.48</v>
      </c>
      <c r="G3657">
        <v>11.23</v>
      </c>
      <c r="H3657">
        <v>14270</v>
      </c>
      <c r="I3657">
        <v>262.23599999999999</v>
      </c>
      <c r="J3657" t="s">
        <v>78</v>
      </c>
      <c r="K3657">
        <v>55.22</v>
      </c>
      <c r="L3657">
        <v>185.51412999999999</v>
      </c>
      <c r="M3657">
        <v>0.26190457837362868</v>
      </c>
      <c r="N3657">
        <v>182.60773</v>
      </c>
      <c r="O3657">
        <v>1.857681490263323</v>
      </c>
      <c r="P3657">
        <v>2378000</v>
      </c>
      <c r="Q3657">
        <v>3592000</v>
      </c>
      <c r="R3657">
        <v>0.66</v>
      </c>
      <c r="S3657">
        <v>27.494</v>
      </c>
      <c r="T3657">
        <v>7.359</v>
      </c>
      <c r="U3657">
        <v>16.202400000000001</v>
      </c>
      <c r="V3657">
        <f t="shared" si="457"/>
        <v>2.4103213751576549</v>
      </c>
      <c r="AC3657">
        <v>186.9599</v>
      </c>
      <c r="AD3657">
        <v>160.11000000000001</v>
      </c>
      <c r="AH3657" s="85">
        <f>IF(AND(M3657&lt;Variables!$G$6,M3657&gt;Variables!$G$5),0,1)</f>
        <v>1</v>
      </c>
      <c r="AI3657" s="85">
        <f t="shared" si="458"/>
        <v>0</v>
      </c>
      <c r="AJ3657" s="85">
        <f>IF(I3657&gt;Variables!$G$7,0,1)</f>
        <v>0</v>
      </c>
      <c r="AK3657" s="85">
        <f>IF(F3657&gt;Variables!$G$8,0,1)</f>
        <v>0</v>
      </c>
      <c r="AL3657" s="85">
        <f>IF(G3657&gt;Variables!$G$9,0,1)</f>
        <v>1</v>
      </c>
      <c r="AM3657" s="85">
        <f>IF(AND(K3657&gt;Variables!$G$10,K3657&lt;Variables!$G$11),0,1)</f>
        <v>0</v>
      </c>
      <c r="AN3657" s="103">
        <f>IF(H3657&lt;Variables!$G$13,1,0)</f>
        <v>0</v>
      </c>
      <c r="AO3657" s="101">
        <f>IF(R3657&lt;Variables!$G$12,0,1)</f>
        <v>0</v>
      </c>
      <c r="AP3657" s="86">
        <f t="shared" si="456"/>
        <v>1</v>
      </c>
      <c r="AR3657">
        <v>0</v>
      </c>
      <c r="AS3657">
        <v>0</v>
      </c>
      <c r="AT3657">
        <v>1</v>
      </c>
      <c r="AU3657">
        <v>0</v>
      </c>
      <c r="BA3657">
        <v>-2.25</v>
      </c>
    </row>
    <row r="3658" spans="3:53" ht="12.75" x14ac:dyDescent="0.2">
      <c r="C3658" t="s">
        <v>820</v>
      </c>
      <c r="D3658" t="s">
        <v>803</v>
      </c>
      <c r="E3658">
        <v>307.05</v>
      </c>
      <c r="F3658">
        <v>13.58</v>
      </c>
      <c r="G3658">
        <v>6.97</v>
      </c>
      <c r="H3658">
        <v>16820</v>
      </c>
      <c r="I3658">
        <v>-4.7359999999999998</v>
      </c>
      <c r="J3658" t="s">
        <v>78</v>
      </c>
      <c r="K3658">
        <v>49.48</v>
      </c>
      <c r="L3658">
        <v>308.31073500000002</v>
      </c>
      <c r="M3658">
        <v>-0.25160817056856533</v>
      </c>
      <c r="N3658">
        <v>308.53144800000001</v>
      </c>
      <c r="O3658">
        <v>-0.32296480843662012</v>
      </c>
      <c r="P3658">
        <v>958474</v>
      </c>
      <c r="Q3658">
        <v>881257</v>
      </c>
      <c r="R3658">
        <v>1.0900000000000001</v>
      </c>
      <c r="S3658">
        <v>27.494</v>
      </c>
      <c r="T3658">
        <v>7.359</v>
      </c>
      <c r="U3658">
        <v>16.202400000000001</v>
      </c>
      <c r="V3658">
        <f t="shared" si="457"/>
        <v>2.3677767573485498</v>
      </c>
      <c r="AC3658">
        <v>318.77</v>
      </c>
      <c r="AD3658">
        <v>294.10000000000002</v>
      </c>
      <c r="AH3658" s="85">
        <f>IF(AND(M3658&lt;Variables!$G$6,M3658&gt;Variables!$G$5),0,1)</f>
        <v>1</v>
      </c>
      <c r="AI3658" s="85">
        <f t="shared" si="458"/>
        <v>1</v>
      </c>
      <c r="AJ3658" s="85">
        <f>IF(I3658&gt;Variables!$G$7,0,1)</f>
        <v>1</v>
      </c>
      <c r="AK3658" s="85">
        <f>IF(F3658&gt;Variables!$G$8,0,1)</f>
        <v>0</v>
      </c>
      <c r="AL3658" s="85">
        <f>IF(G3658&gt;Variables!$G$9,0,1)</f>
        <v>1</v>
      </c>
      <c r="AM3658" s="85">
        <f>IF(AND(K3658&gt;Variables!$G$10,K3658&lt;Variables!$G$11),0,1)</f>
        <v>1</v>
      </c>
      <c r="AN3658" s="103">
        <f>IF(H3658&lt;Variables!$G$13,1,0)</f>
        <v>0</v>
      </c>
      <c r="AO3658" s="101">
        <f>IF(R3658&lt;Variables!$G$12,0,1)</f>
        <v>0</v>
      </c>
      <c r="AP3658" s="86">
        <f t="shared" si="456"/>
        <v>1</v>
      </c>
      <c r="AR3658">
        <v>0</v>
      </c>
      <c r="AS3658">
        <v>0</v>
      </c>
      <c r="AT3658">
        <v>1</v>
      </c>
      <c r="AU3658">
        <v>0</v>
      </c>
      <c r="BA3658">
        <v>-2.25</v>
      </c>
    </row>
    <row r="3659" spans="3:53" ht="12.75" x14ac:dyDescent="0.2">
      <c r="C3659" t="s">
        <v>820</v>
      </c>
      <c r="D3659" t="s">
        <v>802</v>
      </c>
      <c r="E3659">
        <v>223.32</v>
      </c>
      <c r="F3659">
        <v>14.83</v>
      </c>
      <c r="G3659">
        <v>6.61</v>
      </c>
      <c r="H3659">
        <v>37470</v>
      </c>
      <c r="I3659">
        <v>-2.875</v>
      </c>
      <c r="J3659" t="s">
        <v>78</v>
      </c>
      <c r="K3659">
        <v>61.57</v>
      </c>
      <c r="L3659">
        <v>223.19164000000001</v>
      </c>
      <c r="M3659">
        <v>0.27978646512028821</v>
      </c>
      <c r="N3659">
        <v>221.66465400000001</v>
      </c>
      <c r="O3659">
        <v>0.97058595548570981</v>
      </c>
      <c r="P3659">
        <v>6339000</v>
      </c>
      <c r="Q3659">
        <v>2782000</v>
      </c>
      <c r="R3659">
        <v>2.2799999999999998</v>
      </c>
      <c r="S3659">
        <v>27.494</v>
      </c>
      <c r="T3659">
        <v>7.359</v>
      </c>
      <c r="U3659">
        <v>16.202400000000001</v>
      </c>
      <c r="V3659">
        <f t="shared" si="457"/>
        <v>2.4702419221955085</v>
      </c>
      <c r="AC3659">
        <v>234.89</v>
      </c>
      <c r="AD3659">
        <v>221</v>
      </c>
      <c r="AH3659" s="85">
        <f>IF(AND(M3659&lt;Variables!$G$6,M3659&gt;Variables!$G$5),0,1)</f>
        <v>1</v>
      </c>
      <c r="AI3659" s="85">
        <f t="shared" si="458"/>
        <v>0</v>
      </c>
      <c r="AJ3659" s="85">
        <f>IF(I3659&gt;Variables!$G$7,0,1)</f>
        <v>1</v>
      </c>
      <c r="AK3659" s="85">
        <f>IF(F3659&gt;Variables!$G$8,0,1)</f>
        <v>0</v>
      </c>
      <c r="AL3659" s="85">
        <f>IF(G3659&gt;Variables!$G$9,0,1)</f>
        <v>1</v>
      </c>
      <c r="AM3659" s="85">
        <f>IF(AND(K3659&gt;Variables!$G$10,K3659&lt;Variables!$G$11),0,1)</f>
        <v>0</v>
      </c>
      <c r="AN3659" s="103">
        <f>IF(H3659&lt;Variables!$G$13,1,0)</f>
        <v>0</v>
      </c>
      <c r="AO3659" s="101">
        <f>IF(R3659&lt;Variables!$G$12,0,1)</f>
        <v>1</v>
      </c>
      <c r="AP3659" s="86">
        <f t="shared" si="456"/>
        <v>1</v>
      </c>
      <c r="AR3659">
        <v>1</v>
      </c>
      <c r="AS3659">
        <v>0</v>
      </c>
      <c r="AT3659">
        <v>0</v>
      </c>
      <c r="AU3659">
        <v>0</v>
      </c>
      <c r="BA3659">
        <v>1.31</v>
      </c>
    </row>
    <row r="3660" spans="3:53" ht="12.75" x14ac:dyDescent="0.2">
      <c r="C3660" t="s">
        <v>820</v>
      </c>
      <c r="D3660" t="s">
        <v>131</v>
      </c>
      <c r="E3660">
        <v>35.299999999999997</v>
      </c>
      <c r="F3660">
        <v>13.1</v>
      </c>
      <c r="G3660">
        <v>10.01</v>
      </c>
      <c r="H3660">
        <v>5010</v>
      </c>
      <c r="I3660">
        <v>2.7E-2</v>
      </c>
      <c r="J3660" t="s">
        <v>78</v>
      </c>
      <c r="K3660">
        <v>68.2</v>
      </c>
      <c r="L3660">
        <v>35.105634999999999</v>
      </c>
      <c r="M3660">
        <v>0.66759937542791614</v>
      </c>
      <c r="N3660">
        <v>34.452364000000003</v>
      </c>
      <c r="O3660">
        <v>2.5764153658657731</v>
      </c>
      <c r="P3660">
        <v>1996000</v>
      </c>
      <c r="Q3660">
        <v>2889000</v>
      </c>
      <c r="R3660">
        <v>0.69</v>
      </c>
      <c r="S3660">
        <v>27.494</v>
      </c>
      <c r="T3660">
        <v>7.359</v>
      </c>
      <c r="U3660">
        <v>16.202400000000001</v>
      </c>
      <c r="V3660">
        <f t="shared" si="457"/>
        <v>2.5031043249073819</v>
      </c>
      <c r="AC3660">
        <v>36.79</v>
      </c>
      <c r="AD3660">
        <v>34.979999999999997</v>
      </c>
      <c r="AH3660" s="85">
        <f>IF(AND(M3660&lt;Variables!$G$6,M3660&gt;Variables!$G$5),0,1)</f>
        <v>1</v>
      </c>
      <c r="AI3660" s="85">
        <f t="shared" si="458"/>
        <v>0</v>
      </c>
      <c r="AJ3660" s="85">
        <f>IF(I3660&gt;Variables!$G$7,0,1)</f>
        <v>0</v>
      </c>
      <c r="AK3660" s="85">
        <f>IF(F3660&gt;Variables!$G$8,0,1)</f>
        <v>0</v>
      </c>
      <c r="AL3660" s="85">
        <f>IF(G3660&gt;Variables!$G$9,0,1)</f>
        <v>1</v>
      </c>
      <c r="AM3660" s="85">
        <f>IF(AND(K3660&gt;Variables!$G$10,K3660&lt;Variables!$G$11),0,1)</f>
        <v>0</v>
      </c>
      <c r="AN3660" s="103">
        <f>IF(H3660&lt;Variables!$G$13,1,0)</f>
        <v>0</v>
      </c>
      <c r="AO3660" s="101">
        <f>IF(R3660&lt;Variables!$G$12,0,1)</f>
        <v>0</v>
      </c>
      <c r="AP3660" s="86">
        <f t="shared" si="456"/>
        <v>1</v>
      </c>
      <c r="AR3660">
        <v>1</v>
      </c>
      <c r="AS3660">
        <v>0</v>
      </c>
      <c r="AT3660">
        <v>0</v>
      </c>
      <c r="AU3660">
        <v>0</v>
      </c>
      <c r="BA3660">
        <v>2</v>
      </c>
    </row>
    <row r="3661" spans="3:53" ht="12.75" x14ac:dyDescent="0.2">
      <c r="C3661" t="s">
        <v>820</v>
      </c>
      <c r="D3661" t="s">
        <v>801</v>
      </c>
      <c r="E3661">
        <v>35.590000000000003</v>
      </c>
      <c r="F3661">
        <v>17.940000000000001</v>
      </c>
      <c r="G3661">
        <v>-6.62</v>
      </c>
      <c r="H3661">
        <v>1310</v>
      </c>
      <c r="I3661">
        <v>-67.998000000000005</v>
      </c>
      <c r="J3661" t="s">
        <v>78</v>
      </c>
      <c r="K3661">
        <v>56.79</v>
      </c>
      <c r="L3661">
        <v>34.911745000000003</v>
      </c>
      <c r="M3661">
        <v>0.53923113840341708</v>
      </c>
      <c r="N3661">
        <v>35.048244897959187</v>
      </c>
      <c r="O3661">
        <v>0.14766817052179559</v>
      </c>
      <c r="P3661">
        <v>634790</v>
      </c>
      <c r="Q3661">
        <v>188950</v>
      </c>
      <c r="R3661">
        <v>3.36</v>
      </c>
      <c r="S3661">
        <v>27.494</v>
      </c>
      <c r="T3661">
        <v>7.359</v>
      </c>
      <c r="U3661">
        <v>16.202400000000001</v>
      </c>
      <c r="V3661">
        <f t="shared" si="457"/>
        <v>2.4127503266083665</v>
      </c>
      <c r="AC3661">
        <v>36.340000000000003</v>
      </c>
      <c r="AD3661">
        <v>31.77</v>
      </c>
      <c r="AH3661" s="85">
        <f>IF(AND(M3661&lt;Variables!$G$6,M3661&gt;Variables!$G$5),0,1)</f>
        <v>1</v>
      </c>
      <c r="AI3661" s="85">
        <f t="shared" si="458"/>
        <v>1</v>
      </c>
      <c r="AJ3661" s="85">
        <f>IF(I3661&gt;Variables!$G$7,0,1)</f>
        <v>1</v>
      </c>
      <c r="AK3661" s="85">
        <f>IF(F3661&gt;Variables!$G$8,0,1)</f>
        <v>0</v>
      </c>
      <c r="AL3661" s="85">
        <f>IF(G3661&gt;Variables!$G$9,0,1)</f>
        <v>1</v>
      </c>
      <c r="AM3661" s="85">
        <f>IF(AND(K3661&gt;Variables!$G$10,K3661&lt;Variables!$G$11),0,1)</f>
        <v>0</v>
      </c>
      <c r="AN3661" s="103">
        <f>IF(H3661&lt;Variables!$G$13,1,0)</f>
        <v>1</v>
      </c>
      <c r="AO3661" s="101">
        <f>IF(R3661&lt;Variables!$G$12,0,1)</f>
        <v>1</v>
      </c>
      <c r="AP3661" s="86">
        <f t="shared" si="456"/>
        <v>1</v>
      </c>
      <c r="AR3661">
        <v>1</v>
      </c>
      <c r="AS3661">
        <v>0</v>
      </c>
      <c r="AT3661">
        <v>0</v>
      </c>
      <c r="AU3661">
        <v>0</v>
      </c>
      <c r="BA3661">
        <v>2</v>
      </c>
    </row>
    <row r="3662" spans="3:53" ht="12.75" x14ac:dyDescent="0.2">
      <c r="C3662" t="s">
        <v>820</v>
      </c>
      <c r="D3662" t="s">
        <v>185</v>
      </c>
      <c r="E3662">
        <v>9.07</v>
      </c>
      <c r="F3662">
        <v>19.5</v>
      </c>
      <c r="G3662">
        <v>10.37</v>
      </c>
      <c r="H3662">
        <v>40.380000000000003</v>
      </c>
      <c r="I3662">
        <v>39.679000000000002</v>
      </c>
      <c r="J3662" t="s">
        <v>78</v>
      </c>
      <c r="K3662">
        <v>48.9</v>
      </c>
      <c r="L3662">
        <v>9.0572200000000009</v>
      </c>
      <c r="M3662">
        <v>0.25151205336735921</v>
      </c>
      <c r="N3662">
        <v>9.1292340000000003</v>
      </c>
      <c r="O3662">
        <v>-0.53930044952293066</v>
      </c>
      <c r="P3662">
        <v>12150000</v>
      </c>
      <c r="Q3662">
        <v>11900000</v>
      </c>
      <c r="R3662">
        <v>1.02</v>
      </c>
      <c r="S3662">
        <v>27.494</v>
      </c>
      <c r="T3662">
        <v>7.359</v>
      </c>
      <c r="U3662">
        <v>16.202400000000001</v>
      </c>
      <c r="V3662">
        <f t="shared" si="457"/>
        <v>2.3498636901035859</v>
      </c>
      <c r="AC3662">
        <v>10.75</v>
      </c>
      <c r="AD3662">
        <v>8.36</v>
      </c>
      <c r="AH3662" s="85">
        <f>IF(AND(M3662&lt;Variables!$G$6,M3662&gt;Variables!$G$5),0,1)</f>
        <v>1</v>
      </c>
      <c r="AI3662" s="85">
        <f t="shared" si="458"/>
        <v>1</v>
      </c>
      <c r="AJ3662" s="85">
        <f>IF(I3662&gt;Variables!$G$7,0,1)</f>
        <v>0</v>
      </c>
      <c r="AK3662" s="85">
        <f>IF(F3662&gt;Variables!$G$8,0,1)</f>
        <v>0</v>
      </c>
      <c r="AL3662" s="85">
        <f>IF(G3662&gt;Variables!$G$9,0,1)</f>
        <v>1</v>
      </c>
      <c r="AM3662" s="85">
        <f>IF(AND(K3662&gt;Variables!$G$10,K3662&lt;Variables!$G$11),0,1)</f>
        <v>1</v>
      </c>
      <c r="AN3662" s="103">
        <f>IF(H3662&lt;Variables!$G$13,1,0)</f>
        <v>1</v>
      </c>
      <c r="AO3662" s="101">
        <f>IF(R3662&lt;Variables!$G$12,0,1)</f>
        <v>0</v>
      </c>
      <c r="AP3662" s="86">
        <f t="shared" si="456"/>
        <v>1</v>
      </c>
      <c r="AR3662">
        <v>1</v>
      </c>
      <c r="AS3662">
        <v>0</v>
      </c>
      <c r="AT3662">
        <v>0</v>
      </c>
      <c r="AU3662">
        <v>0</v>
      </c>
      <c r="BA3662">
        <v>2</v>
      </c>
    </row>
    <row r="3663" spans="3:53" ht="12.75" x14ac:dyDescent="0.2">
      <c r="C3663" t="s">
        <v>820</v>
      </c>
      <c r="D3663" t="s">
        <v>817</v>
      </c>
      <c r="E3663">
        <v>2.92</v>
      </c>
      <c r="F3663">
        <v>24.79</v>
      </c>
      <c r="G3663">
        <v>23.33</v>
      </c>
      <c r="H3663">
        <v>61.14</v>
      </c>
      <c r="I3663">
        <v>-69.242000000000004</v>
      </c>
      <c r="J3663" t="s">
        <v>78</v>
      </c>
      <c r="K3663">
        <v>56.38</v>
      </c>
      <c r="L3663">
        <v>2.8881350000000001</v>
      </c>
      <c r="M3663">
        <v>0.35195723191608969</v>
      </c>
      <c r="N3663">
        <v>2.7959800000000001</v>
      </c>
      <c r="O3663">
        <v>3.659539767809505</v>
      </c>
      <c r="P3663">
        <v>7380000</v>
      </c>
      <c r="Q3663">
        <v>2130000</v>
      </c>
      <c r="R3663">
        <v>3.46</v>
      </c>
      <c r="S3663">
        <v>27.494</v>
      </c>
      <c r="T3663">
        <v>7.359</v>
      </c>
      <c r="U3663">
        <v>16.202400000000001</v>
      </c>
      <c r="V3663">
        <f t="shared" si="457"/>
        <v>2.4174609451109457</v>
      </c>
      <c r="AC3663">
        <v>3.24</v>
      </c>
      <c r="AD3663">
        <v>2.7</v>
      </c>
      <c r="AH3663" s="85">
        <f>IF(AND(M3663&lt;Variables!$G$6,M3663&gt;Variables!$G$5),0,1)</f>
        <v>1</v>
      </c>
      <c r="AI3663" s="85">
        <f t="shared" si="458"/>
        <v>0</v>
      </c>
      <c r="AJ3663" s="85">
        <f>IF(I3663&gt;Variables!$G$7,0,1)</f>
        <v>1</v>
      </c>
      <c r="AK3663" s="85">
        <f>IF(F3663&gt;Variables!$G$8,0,1)</f>
        <v>0</v>
      </c>
      <c r="AL3663" s="85">
        <f>IF(G3663&gt;Variables!$G$9,0,1)</f>
        <v>0</v>
      </c>
      <c r="AM3663" s="85">
        <f>IF(AND(K3663&gt;Variables!$G$10,K3663&lt;Variables!$G$11),0,1)</f>
        <v>0</v>
      </c>
      <c r="AN3663" s="103">
        <f>IF(H3663&lt;Variables!$G$13,1,0)</f>
        <v>1</v>
      </c>
      <c r="AO3663" s="101">
        <f>IF(R3663&lt;Variables!$G$12,0,1)</f>
        <v>1</v>
      </c>
      <c r="AP3663" s="86">
        <f t="shared" si="456"/>
        <v>1</v>
      </c>
      <c r="AR3663">
        <v>0</v>
      </c>
      <c r="AS3663">
        <v>0</v>
      </c>
      <c r="AT3663">
        <v>1</v>
      </c>
      <c r="AU3663">
        <v>0</v>
      </c>
      <c r="BA3663">
        <v>-2.25</v>
      </c>
    </row>
    <row r="3664" spans="3:53" ht="12.75" x14ac:dyDescent="0.2">
      <c r="C3664" t="s">
        <v>820</v>
      </c>
      <c r="D3664" t="s">
        <v>799</v>
      </c>
      <c r="E3664">
        <v>2.66</v>
      </c>
      <c r="F3664">
        <v>28.29</v>
      </c>
      <c r="G3664">
        <v>-2.23</v>
      </c>
      <c r="H3664">
        <v>881.81</v>
      </c>
      <c r="I3664">
        <v>-51.993000000000002</v>
      </c>
      <c r="J3664" t="s">
        <v>78</v>
      </c>
      <c r="K3664">
        <v>61.36</v>
      </c>
      <c r="L3664">
        <v>2.5921449999999999</v>
      </c>
      <c r="M3664">
        <v>1.4603735516338781</v>
      </c>
      <c r="N3664">
        <v>2.6016819999999998</v>
      </c>
      <c r="O3664">
        <v>1.088449702922941</v>
      </c>
      <c r="P3664">
        <v>49730000</v>
      </c>
      <c r="Q3664">
        <v>13330000</v>
      </c>
      <c r="R3664">
        <v>3.73</v>
      </c>
      <c r="S3664">
        <v>27.494</v>
      </c>
      <c r="T3664">
        <v>7.359</v>
      </c>
      <c r="U3664">
        <v>16.202400000000001</v>
      </c>
      <c r="V3664">
        <f t="shared" si="457"/>
        <v>2.3988084194950514</v>
      </c>
      <c r="AC3664">
        <v>3.2</v>
      </c>
      <c r="AD3664">
        <v>2.6166999999999998</v>
      </c>
      <c r="AH3664" s="85">
        <f>IF(AND(M3664&lt;Variables!$G$6,M3664&gt;Variables!$G$5),0,1)</f>
        <v>1</v>
      </c>
      <c r="AI3664" s="85">
        <f t="shared" si="458"/>
        <v>1</v>
      </c>
      <c r="AJ3664" s="85">
        <f>IF(I3664&gt;Variables!$G$7,0,1)</f>
        <v>1</v>
      </c>
      <c r="AK3664" s="85">
        <f>IF(F3664&gt;Variables!$G$8,0,1)</f>
        <v>0</v>
      </c>
      <c r="AL3664" s="85">
        <f>IF(G3664&gt;Variables!$G$9,0,1)</f>
        <v>1</v>
      </c>
      <c r="AM3664" s="85">
        <f>IF(AND(K3664&gt;Variables!$G$10,K3664&lt;Variables!$G$11),0,1)</f>
        <v>0</v>
      </c>
      <c r="AN3664" s="103">
        <f>IF(H3664&lt;Variables!$G$13,1,0)</f>
        <v>1</v>
      </c>
      <c r="AO3664" s="101">
        <f>IF(R3664&lt;Variables!$G$12,0,1)</f>
        <v>1</v>
      </c>
      <c r="AP3664" s="86">
        <f t="shared" si="456"/>
        <v>1</v>
      </c>
      <c r="AR3664">
        <v>1</v>
      </c>
      <c r="AS3664">
        <v>0</v>
      </c>
      <c r="AT3664">
        <v>0</v>
      </c>
      <c r="AU3664">
        <v>0</v>
      </c>
      <c r="BA3664">
        <v>2</v>
      </c>
    </row>
    <row r="3665" spans="3:53" ht="12.75" x14ac:dyDescent="0.2">
      <c r="C3665" t="s">
        <v>821</v>
      </c>
      <c r="D3665" t="s">
        <v>136</v>
      </c>
      <c r="E3665">
        <v>184.01</v>
      </c>
      <c r="F3665">
        <v>12.49</v>
      </c>
      <c r="G3665">
        <v>10.93</v>
      </c>
      <c r="H3665">
        <v>14270</v>
      </c>
      <c r="I3665">
        <v>261.839</v>
      </c>
      <c r="J3665" t="s">
        <v>78</v>
      </c>
      <c r="K3665">
        <v>52.85</v>
      </c>
      <c r="L3665">
        <v>185.16738000000001</v>
      </c>
      <c r="M3665">
        <v>0.1796320712643987</v>
      </c>
      <c r="N3665">
        <v>183.52285000000001</v>
      </c>
      <c r="O3665">
        <v>1.0773317872951329</v>
      </c>
      <c r="P3665">
        <v>2423000</v>
      </c>
      <c r="Q3665">
        <v>3592000</v>
      </c>
      <c r="R3665">
        <v>0.67</v>
      </c>
      <c r="S3665">
        <v>29.62</v>
      </c>
      <c r="T3665">
        <v>8.3050000000000015</v>
      </c>
      <c r="U3665">
        <v>17.604800000000001</v>
      </c>
      <c r="V3665">
        <f t="shared" si="457"/>
        <v>2.3903770504949624</v>
      </c>
      <c r="AC3665">
        <v>185.99</v>
      </c>
      <c r="AD3665">
        <v>160.11000000000001</v>
      </c>
      <c r="AH3665" s="85">
        <f>IF(AND(M3665&lt;Variables!$G$6,M3665&gt;Variables!$G$5),0,1)</f>
        <v>1</v>
      </c>
      <c r="AI3665" s="85">
        <f t="shared" si="458"/>
        <v>0</v>
      </c>
      <c r="AJ3665" s="85">
        <f>IF(I3665&gt;Variables!$G$7,0,1)</f>
        <v>0</v>
      </c>
      <c r="AK3665" s="85">
        <f>IF(F3665&gt;Variables!$G$8,0,1)</f>
        <v>0</v>
      </c>
      <c r="AL3665" s="85">
        <f>IF(G3665&gt;Variables!$G$9,0,1)</f>
        <v>1</v>
      </c>
      <c r="AM3665" s="85">
        <f>IF(AND(K3665&gt;Variables!$G$10,K3665&lt;Variables!$G$11),0,1)</f>
        <v>0</v>
      </c>
      <c r="AN3665" s="103">
        <f>IF(H3665&lt;Variables!$G$13,1,0)</f>
        <v>0</v>
      </c>
      <c r="AO3665" s="101">
        <f>IF(R3665&lt;Variables!$G$12,0,1)</f>
        <v>0</v>
      </c>
      <c r="AP3665" s="86">
        <f t="shared" si="456"/>
        <v>1</v>
      </c>
      <c r="AR3665">
        <v>0</v>
      </c>
      <c r="AS3665">
        <v>0</v>
      </c>
      <c r="AT3665">
        <v>1</v>
      </c>
      <c r="AU3665">
        <v>0</v>
      </c>
      <c r="BA3665">
        <v>-2.25</v>
      </c>
    </row>
    <row r="3666" spans="3:53" ht="12.75" x14ac:dyDescent="0.2">
      <c r="C3666" t="s">
        <v>821</v>
      </c>
      <c r="D3666" t="s">
        <v>802</v>
      </c>
      <c r="E3666">
        <v>221.47</v>
      </c>
      <c r="F3666">
        <v>13.82</v>
      </c>
      <c r="G3666">
        <v>5.58</v>
      </c>
      <c r="H3666">
        <v>37470</v>
      </c>
      <c r="I3666">
        <v>-2.992</v>
      </c>
      <c r="J3666" t="s">
        <v>78</v>
      </c>
      <c r="K3666">
        <v>42.33</v>
      </c>
      <c r="L3666">
        <v>223.28444500000001</v>
      </c>
      <c r="M3666">
        <v>-0.73647987435937101</v>
      </c>
      <c r="N3666">
        <v>221.917598</v>
      </c>
      <c r="O3666">
        <v>-0.12509057528642309</v>
      </c>
      <c r="P3666">
        <v>6616000</v>
      </c>
      <c r="Q3666">
        <v>2782000</v>
      </c>
      <c r="R3666">
        <v>2.38</v>
      </c>
      <c r="S3666">
        <v>29.62</v>
      </c>
      <c r="T3666">
        <v>8.3050000000000015</v>
      </c>
      <c r="U3666">
        <v>17.604800000000001</v>
      </c>
      <c r="V3666">
        <f t="shared" si="457"/>
        <v>2.2903735404956045</v>
      </c>
      <c r="AC3666">
        <v>234.89</v>
      </c>
      <c r="AD3666">
        <v>221</v>
      </c>
      <c r="AH3666" s="85">
        <f>IF(AND(M3666&lt;Variables!$G$6,M3666&gt;Variables!$G$5),0,1)</f>
        <v>1</v>
      </c>
      <c r="AI3666" s="85">
        <f t="shared" si="458"/>
        <v>0</v>
      </c>
      <c r="AJ3666" s="85">
        <f>IF(I3666&gt;Variables!$G$7,0,1)</f>
        <v>1</v>
      </c>
      <c r="AK3666" s="85">
        <f>IF(F3666&gt;Variables!$G$8,0,1)</f>
        <v>0</v>
      </c>
      <c r="AL3666" s="85">
        <f>IF(G3666&gt;Variables!$G$9,0,1)</f>
        <v>1</v>
      </c>
      <c r="AM3666" s="85">
        <f>IF(AND(K3666&gt;Variables!$G$10,K3666&lt;Variables!$G$11),0,1)</f>
        <v>1</v>
      </c>
      <c r="AN3666" s="103">
        <f>IF(H3666&lt;Variables!$G$13,1,0)</f>
        <v>0</v>
      </c>
      <c r="AO3666" s="101">
        <f>IF(R3666&lt;Variables!$G$12,0,1)</f>
        <v>1</v>
      </c>
      <c r="AP3666" s="86">
        <f t="shared" si="456"/>
        <v>1</v>
      </c>
      <c r="AR3666">
        <v>1</v>
      </c>
      <c r="AS3666">
        <v>0</v>
      </c>
      <c r="AT3666">
        <v>0</v>
      </c>
      <c r="AU3666">
        <v>0</v>
      </c>
      <c r="BA3666">
        <v>1.52</v>
      </c>
    </row>
    <row r="3667" spans="3:53" ht="12.75" x14ac:dyDescent="0.2">
      <c r="C3667" t="s">
        <v>821</v>
      </c>
      <c r="D3667" t="s">
        <v>131</v>
      </c>
      <c r="E3667">
        <v>35.93</v>
      </c>
      <c r="F3667">
        <v>15.12</v>
      </c>
      <c r="G3667">
        <v>11.98</v>
      </c>
      <c r="H3667">
        <v>5010</v>
      </c>
      <c r="I3667">
        <v>3.3000000000000002E-2</v>
      </c>
      <c r="J3667" t="s">
        <v>78</v>
      </c>
      <c r="K3667">
        <v>77.7</v>
      </c>
      <c r="L3667">
        <v>35.277335000000008</v>
      </c>
      <c r="M3667">
        <v>1.9768074884341189</v>
      </c>
      <c r="N3667">
        <v>34.677227999999999</v>
      </c>
      <c r="O3667">
        <v>3.7415678092839459</v>
      </c>
      <c r="P3667">
        <v>2381000</v>
      </c>
      <c r="Q3667">
        <v>2889000</v>
      </c>
      <c r="R3667">
        <v>0.82</v>
      </c>
      <c r="S3667">
        <v>29.62</v>
      </c>
      <c r="T3667">
        <v>8.3050000000000015</v>
      </c>
      <c r="U3667">
        <v>17.604800000000001</v>
      </c>
      <c r="V3667">
        <f t="shared" si="457"/>
        <v>2.4444351505639554</v>
      </c>
      <c r="AC3667">
        <v>36.79</v>
      </c>
      <c r="AD3667">
        <v>34.979999999999997</v>
      </c>
      <c r="AH3667" s="85">
        <f>IF(AND(M3667&lt;Variables!$G$6,M3667&gt;Variables!$G$5),0,1)</f>
        <v>1</v>
      </c>
      <c r="AI3667" s="85">
        <f t="shared" si="458"/>
        <v>0</v>
      </c>
      <c r="AJ3667" s="85">
        <f>IF(I3667&gt;Variables!$G$7,0,1)</f>
        <v>0</v>
      </c>
      <c r="AK3667" s="85">
        <f>IF(F3667&gt;Variables!$G$8,0,1)</f>
        <v>0</v>
      </c>
      <c r="AL3667" s="85">
        <f>IF(G3667&gt;Variables!$G$9,0,1)</f>
        <v>1</v>
      </c>
      <c r="AM3667" s="85">
        <f>IF(AND(K3667&gt;Variables!$G$10,K3667&lt;Variables!$G$11),0,1)</f>
        <v>1</v>
      </c>
      <c r="AN3667" s="103">
        <f>IF(H3667&lt;Variables!$G$13,1,0)</f>
        <v>0</v>
      </c>
      <c r="AO3667" s="101">
        <f>IF(R3667&lt;Variables!$G$12,0,1)</f>
        <v>0</v>
      </c>
      <c r="AP3667" s="86">
        <f t="shared" si="456"/>
        <v>1</v>
      </c>
      <c r="AR3667">
        <v>0</v>
      </c>
      <c r="AS3667">
        <v>0</v>
      </c>
      <c r="AT3667">
        <v>1</v>
      </c>
      <c r="AU3667">
        <v>0</v>
      </c>
      <c r="BA3667">
        <v>-2.25</v>
      </c>
    </row>
    <row r="3668" spans="3:53" ht="12.75" x14ac:dyDescent="0.2">
      <c r="C3668" t="s">
        <v>821</v>
      </c>
      <c r="D3668" t="s">
        <v>801</v>
      </c>
      <c r="E3668">
        <v>35.64</v>
      </c>
      <c r="F3668">
        <v>20.83</v>
      </c>
      <c r="G3668">
        <v>-4.99</v>
      </c>
      <c r="H3668">
        <v>1310</v>
      </c>
      <c r="I3668">
        <v>-67.495999999999995</v>
      </c>
      <c r="J3668" t="s">
        <v>78</v>
      </c>
      <c r="K3668">
        <v>65.040000000000006</v>
      </c>
      <c r="L3668">
        <v>35.113745000000002</v>
      </c>
      <c r="M3668">
        <v>1.712306676488087</v>
      </c>
      <c r="N3668">
        <v>35.075489795918372</v>
      </c>
      <c r="O3668">
        <v>1.82323955503554</v>
      </c>
      <c r="P3668">
        <v>650200</v>
      </c>
      <c r="Q3668">
        <v>188950</v>
      </c>
      <c r="R3668">
        <v>3.44</v>
      </c>
      <c r="S3668">
        <v>29.62</v>
      </c>
      <c r="T3668">
        <v>8.3050000000000015</v>
      </c>
      <c r="U3668">
        <v>17.604800000000001</v>
      </c>
      <c r="V3668">
        <f t="shared" si="457"/>
        <v>2.4039194955185779</v>
      </c>
      <c r="AC3668">
        <v>36.340000000000003</v>
      </c>
      <c r="AD3668">
        <v>31.77</v>
      </c>
      <c r="AH3668" s="85">
        <f>IF(AND(M3668&lt;Variables!$G$6,M3668&gt;Variables!$G$5),0,1)</f>
        <v>1</v>
      </c>
      <c r="AI3668" s="85">
        <f t="shared" si="458"/>
        <v>0</v>
      </c>
      <c r="AJ3668" s="85">
        <f>IF(I3668&gt;Variables!$G$7,0,1)</f>
        <v>1</v>
      </c>
      <c r="AK3668" s="85">
        <f>IF(F3668&gt;Variables!$G$8,0,1)</f>
        <v>0</v>
      </c>
      <c r="AL3668" s="85">
        <f>IF(G3668&gt;Variables!$G$9,0,1)</f>
        <v>1</v>
      </c>
      <c r="AM3668" s="85">
        <f>IF(AND(K3668&gt;Variables!$G$10,K3668&lt;Variables!$G$11),0,1)</f>
        <v>0</v>
      </c>
      <c r="AN3668" s="103">
        <f>IF(H3668&lt;Variables!$G$13,1,0)</f>
        <v>1</v>
      </c>
      <c r="AO3668" s="101">
        <f>IF(R3668&lt;Variables!$G$12,0,1)</f>
        <v>1</v>
      </c>
      <c r="AP3668" s="86">
        <f t="shared" si="456"/>
        <v>1</v>
      </c>
      <c r="AR3668">
        <v>0</v>
      </c>
      <c r="AS3668">
        <v>0</v>
      </c>
      <c r="AT3668">
        <v>1</v>
      </c>
      <c r="AU3668">
        <v>0</v>
      </c>
      <c r="BA3668">
        <v>-1.1000000000000001</v>
      </c>
    </row>
    <row r="3669" spans="3:53" ht="12.75" x14ac:dyDescent="0.2">
      <c r="C3669" t="s">
        <v>821</v>
      </c>
      <c r="D3669" t="s">
        <v>185</v>
      </c>
      <c r="E3669">
        <v>9.2899999999999991</v>
      </c>
      <c r="F3669">
        <v>21.15</v>
      </c>
      <c r="G3669">
        <v>13.77</v>
      </c>
      <c r="H3669">
        <v>40.380000000000003</v>
      </c>
      <c r="I3669">
        <v>40.274000000000001</v>
      </c>
      <c r="J3669" t="s">
        <v>78</v>
      </c>
      <c r="K3669">
        <v>57.04</v>
      </c>
      <c r="L3669">
        <v>9.1510949999999998</v>
      </c>
      <c r="M3669">
        <v>2.2817487961823142</v>
      </c>
      <c r="N3669">
        <v>9.1976080000000007</v>
      </c>
      <c r="O3669">
        <v>1.764502248845558</v>
      </c>
      <c r="P3669">
        <v>12510000</v>
      </c>
      <c r="Q3669">
        <v>11900000</v>
      </c>
      <c r="R3669">
        <v>1.05</v>
      </c>
      <c r="S3669">
        <v>29.62</v>
      </c>
      <c r="T3669">
        <v>8.3050000000000015</v>
      </c>
      <c r="U3669">
        <v>17.604800000000001</v>
      </c>
      <c r="V3669">
        <f t="shared" si="457"/>
        <v>2.3342175100147031</v>
      </c>
      <c r="AC3669">
        <v>10.75</v>
      </c>
      <c r="AD3669">
        <v>8.36</v>
      </c>
      <c r="AH3669" s="85">
        <f>IF(AND(M3669&lt;Variables!$G$6,M3669&gt;Variables!$G$5),0,1)</f>
        <v>1</v>
      </c>
      <c r="AI3669" s="85">
        <f t="shared" si="458"/>
        <v>1</v>
      </c>
      <c r="AJ3669" s="85">
        <f>IF(I3669&gt;Variables!$G$7,0,1)</f>
        <v>0</v>
      </c>
      <c r="AK3669" s="85">
        <f>IF(F3669&gt;Variables!$G$8,0,1)</f>
        <v>0</v>
      </c>
      <c r="AL3669" s="85">
        <f>IF(G3669&gt;Variables!$G$9,0,1)</f>
        <v>0</v>
      </c>
      <c r="AM3669" s="85">
        <f>IF(AND(K3669&gt;Variables!$G$10,K3669&lt;Variables!$G$11),0,1)</f>
        <v>0</v>
      </c>
      <c r="AN3669" s="103">
        <f>IF(H3669&lt;Variables!$G$13,1,0)</f>
        <v>1</v>
      </c>
      <c r="AO3669" s="101">
        <f>IF(R3669&lt;Variables!$G$12,0,1)</f>
        <v>0</v>
      </c>
      <c r="AP3669" s="86">
        <f t="shared" si="456"/>
        <v>1</v>
      </c>
      <c r="AR3669">
        <v>1</v>
      </c>
      <c r="AS3669">
        <v>0</v>
      </c>
      <c r="AT3669">
        <v>0</v>
      </c>
      <c r="AU3669">
        <v>0</v>
      </c>
      <c r="BA3669">
        <v>2</v>
      </c>
    </row>
    <row r="3670" spans="3:53" ht="12.75" x14ac:dyDescent="0.2">
      <c r="C3670" t="s">
        <v>821</v>
      </c>
      <c r="D3670" t="s">
        <v>817</v>
      </c>
      <c r="E3670">
        <v>2.84</v>
      </c>
      <c r="F3670">
        <v>23.5</v>
      </c>
      <c r="G3670">
        <v>19.149999999999999</v>
      </c>
      <c r="H3670">
        <v>61.14</v>
      </c>
      <c r="I3670">
        <v>-70.855000000000004</v>
      </c>
      <c r="J3670" t="s">
        <v>78</v>
      </c>
      <c r="K3670">
        <v>38.6</v>
      </c>
      <c r="L3670">
        <v>2.9016600000000001</v>
      </c>
      <c r="M3670">
        <v>-3.500065479759864</v>
      </c>
      <c r="N3670">
        <v>2.8298260000000002</v>
      </c>
      <c r="O3670">
        <v>-1.0504532787528169</v>
      </c>
      <c r="P3670">
        <v>7500000</v>
      </c>
      <c r="Q3670">
        <v>2130000</v>
      </c>
      <c r="R3670">
        <v>3.52</v>
      </c>
      <c r="S3670">
        <v>29.62</v>
      </c>
      <c r="T3670">
        <v>8.3050000000000015</v>
      </c>
      <c r="U3670">
        <v>17.604800000000001</v>
      </c>
      <c r="V3670">
        <f t="shared" si="457"/>
        <v>2.2246643466705263</v>
      </c>
      <c r="AC3670">
        <v>3.24</v>
      </c>
      <c r="AD3670">
        <v>2.7</v>
      </c>
      <c r="AH3670" s="85">
        <f>IF(AND(M3670&lt;Variables!$G$6,M3670&gt;Variables!$G$5),0,1)</f>
        <v>0</v>
      </c>
      <c r="AI3670" s="85">
        <f t="shared" si="458"/>
        <v>0</v>
      </c>
      <c r="AJ3670" s="85">
        <f>IF(I3670&gt;Variables!$G$7,0,1)</f>
        <v>1</v>
      </c>
      <c r="AK3670" s="85">
        <f>IF(F3670&gt;Variables!$G$8,0,1)</f>
        <v>0</v>
      </c>
      <c r="AL3670" s="85">
        <f>IF(G3670&gt;Variables!$G$9,0,1)</f>
        <v>0</v>
      </c>
      <c r="AM3670" s="85">
        <f>IF(AND(K3670&gt;Variables!$G$10,K3670&lt;Variables!$G$11),0,1)</f>
        <v>1</v>
      </c>
      <c r="AN3670" s="103">
        <f>IF(H3670&lt;Variables!$G$13,1,0)</f>
        <v>1</v>
      </c>
      <c r="AO3670" s="101">
        <f>IF(R3670&lt;Variables!$G$12,0,1)</f>
        <v>1</v>
      </c>
      <c r="AP3670" s="86">
        <f t="shared" si="456"/>
        <v>1</v>
      </c>
      <c r="AR3670">
        <v>0</v>
      </c>
      <c r="AS3670">
        <v>0</v>
      </c>
      <c r="AT3670">
        <v>1</v>
      </c>
      <c r="AU3670">
        <v>0</v>
      </c>
      <c r="BA3670">
        <v>-2.25</v>
      </c>
    </row>
    <row r="3671" spans="3:53" ht="12.75" x14ac:dyDescent="0.2">
      <c r="C3671" t="s">
        <v>821</v>
      </c>
      <c r="D3671" t="s">
        <v>799</v>
      </c>
      <c r="E3671">
        <v>2.71</v>
      </c>
      <c r="F3671">
        <v>30.33</v>
      </c>
      <c r="G3671">
        <v>1.48</v>
      </c>
      <c r="H3671">
        <v>881.81</v>
      </c>
      <c r="I3671">
        <v>-50.969000000000001</v>
      </c>
      <c r="J3671" t="s">
        <v>78</v>
      </c>
      <c r="K3671">
        <v>77.819999999999993</v>
      </c>
      <c r="L3671">
        <v>2.61843</v>
      </c>
      <c r="M3671">
        <v>4.2571311816623014</v>
      </c>
      <c r="N3671">
        <v>2.6088840000000002</v>
      </c>
      <c r="O3671">
        <v>4.6386117588976923</v>
      </c>
      <c r="P3671">
        <v>51910000</v>
      </c>
      <c r="Q3671">
        <v>13330000</v>
      </c>
      <c r="R3671">
        <v>3.89</v>
      </c>
      <c r="S3671">
        <v>29.62</v>
      </c>
      <c r="T3671">
        <v>8.3050000000000015</v>
      </c>
      <c r="U3671">
        <v>17.604800000000001</v>
      </c>
      <c r="V3671">
        <f t="shared" si="457"/>
        <v>2.2024941604763151</v>
      </c>
      <c r="AC3671">
        <v>3.2</v>
      </c>
      <c r="AD3671">
        <v>2.65</v>
      </c>
      <c r="AH3671" s="85">
        <f>IF(AND(M3671&lt;Variables!$G$6,M3671&gt;Variables!$G$5),0,1)</f>
        <v>1</v>
      </c>
      <c r="AI3671" s="85">
        <f t="shared" si="458"/>
        <v>0</v>
      </c>
      <c r="AJ3671" s="85">
        <f>IF(I3671&gt;Variables!$G$7,0,1)</f>
        <v>1</v>
      </c>
      <c r="AK3671" s="85">
        <f>IF(F3671&gt;Variables!$G$8,0,1)</f>
        <v>0</v>
      </c>
      <c r="AL3671" s="85">
        <f>IF(G3671&gt;Variables!$G$9,0,1)</f>
        <v>1</v>
      </c>
      <c r="AM3671" s="85">
        <f>IF(AND(K3671&gt;Variables!$G$10,K3671&lt;Variables!$G$11),0,1)</f>
        <v>1</v>
      </c>
      <c r="AN3671" s="103">
        <f>IF(H3671&lt;Variables!$G$13,1,0)</f>
        <v>1</v>
      </c>
      <c r="AO3671" s="101">
        <f>IF(R3671&lt;Variables!$G$12,0,1)</f>
        <v>1</v>
      </c>
      <c r="AP3671" s="86">
        <f t="shared" si="456"/>
        <v>1</v>
      </c>
      <c r="AR3671">
        <v>1</v>
      </c>
      <c r="AS3671">
        <v>0</v>
      </c>
      <c r="AT3671">
        <v>0</v>
      </c>
      <c r="AU3671">
        <v>0</v>
      </c>
      <c r="BA3671">
        <v>2</v>
      </c>
    </row>
    <row r="3672" spans="3:53" ht="12.75" x14ac:dyDescent="0.2">
      <c r="C3672" t="s">
        <v>821</v>
      </c>
      <c r="D3672" t="s">
        <v>804</v>
      </c>
      <c r="E3672">
        <v>3.16</v>
      </c>
      <c r="F3672">
        <v>56.31</v>
      </c>
      <c r="G3672">
        <v>20.55</v>
      </c>
      <c r="H3672">
        <v>52.91</v>
      </c>
      <c r="I3672">
        <v>-64.277000000000001</v>
      </c>
      <c r="J3672" t="s">
        <v>78</v>
      </c>
      <c r="K3672">
        <v>55.95</v>
      </c>
      <c r="L3672">
        <v>3.021045</v>
      </c>
      <c r="M3672">
        <v>0.95844318770491144</v>
      </c>
      <c r="N3672">
        <v>2.8115600000000001</v>
      </c>
      <c r="O3672">
        <v>8.4807011054361201</v>
      </c>
      <c r="P3672">
        <v>68730000</v>
      </c>
      <c r="Q3672">
        <v>917900</v>
      </c>
      <c r="R3672">
        <v>74.88</v>
      </c>
      <c r="S3672">
        <v>29.62</v>
      </c>
      <c r="T3672">
        <v>8.3050000000000015</v>
      </c>
      <c r="U3672">
        <v>17.604800000000001</v>
      </c>
      <c r="V3672">
        <f t="shared" si="457"/>
        <v>2.3872529727594261</v>
      </c>
      <c r="AC3672">
        <v>3.34</v>
      </c>
      <c r="AD3672">
        <v>2.62</v>
      </c>
      <c r="AH3672" s="85">
        <f>IF(AND(M3672&lt;Variables!$G$6,M3672&gt;Variables!$G$5),0,1)</f>
        <v>1</v>
      </c>
      <c r="AI3672" s="85">
        <f t="shared" si="458"/>
        <v>0</v>
      </c>
      <c r="AJ3672" s="85">
        <f>IF(I3672&gt;Variables!$G$7,0,1)</f>
        <v>1</v>
      </c>
      <c r="AK3672" s="85">
        <f>IF(F3672&gt;Variables!$G$8,0,1)</f>
        <v>0</v>
      </c>
      <c r="AL3672" s="85">
        <f>IF(G3672&gt;Variables!$G$9,0,1)</f>
        <v>0</v>
      </c>
      <c r="AM3672" s="85">
        <f>IF(AND(K3672&gt;Variables!$G$10,K3672&lt;Variables!$G$11),0,1)</f>
        <v>0</v>
      </c>
      <c r="AN3672" s="103">
        <f>IF(H3672&lt;Variables!$G$13,1,0)</f>
        <v>1</v>
      </c>
      <c r="AO3672" s="101">
        <f>IF(R3672&lt;Variables!$G$12,0,1)</f>
        <v>1</v>
      </c>
      <c r="AP3672" s="86">
        <f t="shared" si="456"/>
        <v>1</v>
      </c>
      <c r="AR3672">
        <v>0</v>
      </c>
      <c r="AS3672">
        <v>0</v>
      </c>
      <c r="AT3672">
        <v>1</v>
      </c>
      <c r="AU3672">
        <v>0</v>
      </c>
      <c r="BA3672">
        <v>-2.25</v>
      </c>
    </row>
    <row r="3673" spans="3:53" ht="12.75" x14ac:dyDescent="0.2">
      <c r="C3673" t="s">
        <v>821</v>
      </c>
      <c r="D3673" t="s">
        <v>183</v>
      </c>
      <c r="E3673">
        <v>26.08</v>
      </c>
      <c r="F3673">
        <v>68.48</v>
      </c>
      <c r="G3673">
        <v>39.770000000000003</v>
      </c>
      <c r="H3673">
        <v>42.28</v>
      </c>
      <c r="I3673">
        <v>2338.1579999999999</v>
      </c>
      <c r="J3673" t="s">
        <v>78</v>
      </c>
      <c r="K3673">
        <v>67.86</v>
      </c>
      <c r="L3673">
        <v>24.890985000000001</v>
      </c>
      <c r="M3673">
        <v>5.962058150772255</v>
      </c>
      <c r="N3673">
        <v>24.638981999999999</v>
      </c>
      <c r="O3673">
        <v>7.0458186949444483</v>
      </c>
      <c r="P3673">
        <v>25140000</v>
      </c>
      <c r="Q3673">
        <v>16000000</v>
      </c>
      <c r="R3673">
        <v>1.57</v>
      </c>
      <c r="S3673">
        <v>29.62</v>
      </c>
      <c r="T3673">
        <v>8.3050000000000015</v>
      </c>
      <c r="U3673">
        <v>17.604800000000001</v>
      </c>
      <c r="V3673">
        <f t="shared" si="457"/>
        <v>2.0894950365216967</v>
      </c>
      <c r="AC3673">
        <v>28.8</v>
      </c>
      <c r="AD3673">
        <v>20</v>
      </c>
      <c r="AH3673" s="85">
        <f>IF(AND(M3673&lt;Variables!$G$6,M3673&gt;Variables!$G$5),0,1)</f>
        <v>1</v>
      </c>
      <c r="AI3673" s="85">
        <f t="shared" si="458"/>
        <v>0</v>
      </c>
      <c r="AJ3673" s="85">
        <f>IF(I3673&gt;Variables!$G$7,0,1)</f>
        <v>0</v>
      </c>
      <c r="AK3673" s="85">
        <f>IF(F3673&gt;Variables!$G$8,0,1)</f>
        <v>0</v>
      </c>
      <c r="AL3673" s="85">
        <f>IF(G3673&gt;Variables!$G$9,0,1)</f>
        <v>0</v>
      </c>
      <c r="AM3673" s="85">
        <f>IF(AND(K3673&gt;Variables!$G$10,K3673&lt;Variables!$G$11),0,1)</f>
        <v>0</v>
      </c>
      <c r="AN3673" s="103">
        <f>IF(H3673&lt;Variables!$G$13,1,0)</f>
        <v>1</v>
      </c>
      <c r="AO3673" s="101">
        <f>IF(R3673&lt;Variables!$G$12,0,1)</f>
        <v>0</v>
      </c>
      <c r="AP3673" s="86">
        <f t="shared" si="456"/>
        <v>1</v>
      </c>
      <c r="AR3673">
        <v>0</v>
      </c>
      <c r="AS3673">
        <v>0</v>
      </c>
      <c r="AT3673">
        <v>1</v>
      </c>
      <c r="AU3673">
        <v>0</v>
      </c>
      <c r="BA3673">
        <v>-2.25</v>
      </c>
    </row>
    <row r="3674" spans="3:53" ht="12.75" x14ac:dyDescent="0.2">
      <c r="C3674" t="s">
        <v>821</v>
      </c>
      <c r="D3674" t="s">
        <v>186</v>
      </c>
      <c r="E3674">
        <v>27.72</v>
      </c>
      <c r="F3674">
        <v>12.19</v>
      </c>
      <c r="G3674">
        <v>7.15</v>
      </c>
      <c r="H3674">
        <v>3480</v>
      </c>
      <c r="I3674">
        <v>0.54400000000000004</v>
      </c>
      <c r="J3674" t="s">
        <v>78</v>
      </c>
      <c r="K3674">
        <v>68.23</v>
      </c>
      <c r="L3674">
        <v>27.343705</v>
      </c>
      <c r="M3674">
        <v>1.888167678813093</v>
      </c>
      <c r="N3674">
        <v>26.564920000000001</v>
      </c>
      <c r="O3674">
        <v>4.8751511391715177</v>
      </c>
      <c r="P3674">
        <v>5382000</v>
      </c>
      <c r="Q3674">
        <v>9062000</v>
      </c>
      <c r="R3674">
        <v>0.59</v>
      </c>
      <c r="S3674">
        <v>29.62</v>
      </c>
      <c r="T3674">
        <v>8.3050000000000015</v>
      </c>
      <c r="U3674">
        <v>17.604800000000001</v>
      </c>
      <c r="V3674">
        <f t="shared" si="457"/>
        <v>2.4073617352364649</v>
      </c>
      <c r="AC3674">
        <v>28.38</v>
      </c>
      <c r="AD3674">
        <v>26.41</v>
      </c>
      <c r="AH3674" s="85">
        <f>IF(AND(M3674&lt;Variables!$G$6,M3674&gt;Variables!$G$5),0,1)</f>
        <v>1</v>
      </c>
      <c r="AI3674" s="85">
        <f t="shared" si="458"/>
        <v>0</v>
      </c>
      <c r="AJ3674" s="85">
        <f>IF(I3674&gt;Variables!$G$7,0,1)</f>
        <v>0</v>
      </c>
      <c r="AK3674" s="85">
        <f>IF(F3674&gt;Variables!$G$8,0,1)</f>
        <v>0</v>
      </c>
      <c r="AL3674" s="85">
        <f>IF(G3674&gt;Variables!$G$9,0,1)</f>
        <v>1</v>
      </c>
      <c r="AM3674" s="85">
        <f>IF(AND(K3674&gt;Variables!$G$10,K3674&lt;Variables!$G$11),0,1)</f>
        <v>0</v>
      </c>
      <c r="AN3674" s="103">
        <f>IF(H3674&lt;Variables!$G$13,1,0)</f>
        <v>0</v>
      </c>
      <c r="AO3674" s="101">
        <f>IF(R3674&lt;Variables!$G$12,0,1)</f>
        <v>0</v>
      </c>
      <c r="AP3674" s="86">
        <f t="shared" si="456"/>
        <v>1</v>
      </c>
      <c r="AR3674">
        <v>1</v>
      </c>
      <c r="AS3674">
        <v>0</v>
      </c>
      <c r="AT3674">
        <v>0</v>
      </c>
      <c r="AU3674">
        <v>0</v>
      </c>
      <c r="BA3674">
        <v>2</v>
      </c>
    </row>
    <row r="3675" spans="3:53" ht="12.75" x14ac:dyDescent="0.2">
      <c r="C3675" t="s">
        <v>821</v>
      </c>
      <c r="D3675" t="s">
        <v>803</v>
      </c>
      <c r="E3675">
        <v>303.26</v>
      </c>
      <c r="F3675">
        <v>11.93</v>
      </c>
      <c r="G3675">
        <v>5.44</v>
      </c>
      <c r="H3675">
        <v>16820</v>
      </c>
      <c r="I3675">
        <v>-4.9459999999999997</v>
      </c>
      <c r="J3675" t="s">
        <v>78</v>
      </c>
      <c r="K3675">
        <v>33.35</v>
      </c>
      <c r="L3675">
        <v>306.92164999999989</v>
      </c>
      <c r="M3675">
        <v>-1.228864109130102</v>
      </c>
      <c r="N3675">
        <v>308.23433399999999</v>
      </c>
      <c r="O3675">
        <v>-1.649502809768107</v>
      </c>
      <c r="P3675">
        <v>999786</v>
      </c>
      <c r="Q3675">
        <v>881257</v>
      </c>
      <c r="R3675">
        <v>1.1299999999999999</v>
      </c>
      <c r="S3675">
        <v>29.62</v>
      </c>
      <c r="T3675">
        <v>8.3050000000000015</v>
      </c>
      <c r="U3675">
        <v>17.604800000000001</v>
      </c>
      <c r="V3675">
        <f t="shared" si="457"/>
        <v>2.1673662903770401</v>
      </c>
      <c r="AC3675">
        <v>318.77</v>
      </c>
      <c r="AD3675">
        <v>294.10000000000002</v>
      </c>
      <c r="AH3675" s="85">
        <f>IF(AND(M3675&lt;Variables!$G$6,M3675&gt;Variables!$G$5),0,1)</f>
        <v>1</v>
      </c>
      <c r="AI3675" s="85">
        <f t="shared" si="458"/>
        <v>1</v>
      </c>
      <c r="AJ3675" s="85">
        <f>IF(I3675&gt;Variables!$G$7,0,1)</f>
        <v>1</v>
      </c>
      <c r="AK3675" s="85">
        <f>IF(F3675&gt;Variables!$G$8,0,1)</f>
        <v>0</v>
      </c>
      <c r="AL3675" s="85">
        <f>IF(G3675&gt;Variables!$G$9,0,1)</f>
        <v>1</v>
      </c>
      <c r="AM3675" s="85">
        <f>IF(AND(K3675&gt;Variables!$G$10,K3675&lt;Variables!$G$11),0,1)</f>
        <v>1</v>
      </c>
      <c r="AN3675" s="103">
        <f>IF(H3675&lt;Variables!$G$13,1,0)</f>
        <v>0</v>
      </c>
      <c r="AO3675" s="101">
        <f>IF(R3675&lt;Variables!$G$12,0,1)</f>
        <v>0</v>
      </c>
      <c r="AP3675" s="86">
        <f t="shared" si="456"/>
        <v>1</v>
      </c>
      <c r="AR3675">
        <v>0</v>
      </c>
      <c r="AS3675">
        <v>0</v>
      </c>
      <c r="AT3675">
        <v>1</v>
      </c>
      <c r="AU3675">
        <v>0</v>
      </c>
      <c r="BA3675">
        <v>-1.93</v>
      </c>
    </row>
    <row r="3676" spans="3:53" ht="12.75" x14ac:dyDescent="0.2">
      <c r="C3676" t="s">
        <v>821</v>
      </c>
      <c r="D3676" t="s">
        <v>808</v>
      </c>
      <c r="E3676">
        <v>2.99</v>
      </c>
      <c r="F3676">
        <v>7.12</v>
      </c>
      <c r="G3676">
        <v>0.33</v>
      </c>
      <c r="H3676">
        <v>-99999</v>
      </c>
      <c r="I3676">
        <v>-9.9670000000000005</v>
      </c>
      <c r="J3676" t="s">
        <v>76</v>
      </c>
      <c r="K3676"/>
      <c r="L3676">
        <v>3</v>
      </c>
      <c r="M3676">
        <v>0</v>
      </c>
      <c r="N3676">
        <v>3.0049999999999999</v>
      </c>
      <c r="O3676">
        <v>-0.16638935108152719</v>
      </c>
      <c r="P3676">
        <v>53738</v>
      </c>
      <c r="Q3676">
        <v>995</v>
      </c>
      <c r="R3676">
        <v>54.01</v>
      </c>
      <c r="S3676">
        <v>29.62</v>
      </c>
      <c r="T3676">
        <v>8.3050000000000015</v>
      </c>
      <c r="U3676">
        <v>17.604800000000001</v>
      </c>
      <c r="V3676">
        <f t="shared" si="457"/>
        <v>1.849</v>
      </c>
      <c r="AC3676">
        <v>3.01</v>
      </c>
      <c r="AD3676">
        <v>2.98</v>
      </c>
      <c r="AH3676" s="85">
        <f>IF(AND(M3676&lt;Variables!$G$6,M3676&gt;Variables!$G$5),0,1)</f>
        <v>1</v>
      </c>
      <c r="AI3676" s="85">
        <f t="shared" si="458"/>
        <v>1</v>
      </c>
      <c r="AJ3676" s="85">
        <f>IF(I3676&gt;Variables!$G$7,0,1)</f>
        <v>1</v>
      </c>
      <c r="AK3676" s="85">
        <f>IF(F3676&gt;Variables!$G$8,0,1)</f>
        <v>1</v>
      </c>
      <c r="AL3676" s="85">
        <f>IF(G3676&gt;Variables!$G$9,0,1)</f>
        <v>1</v>
      </c>
      <c r="AM3676" s="85">
        <f>IF(AND(K3676&gt;Variables!$G$10,K3676&lt;Variables!$G$11),0,1)</f>
        <v>1</v>
      </c>
      <c r="AN3676" s="103">
        <f>IF(H3676&lt;Variables!$G$13,1,0)</f>
        <v>1</v>
      </c>
      <c r="AO3676" s="101">
        <f>IF(R3676&lt;Variables!$G$12,0,1)</f>
        <v>1</v>
      </c>
      <c r="AP3676" s="86">
        <f t="shared" si="456"/>
        <v>0</v>
      </c>
      <c r="AR3676">
        <v>0</v>
      </c>
      <c r="AS3676">
        <v>0</v>
      </c>
      <c r="AT3676">
        <v>0</v>
      </c>
      <c r="AU3676">
        <v>0</v>
      </c>
      <c r="BA3676">
        <v>0</v>
      </c>
    </row>
    <row r="3677" spans="3:53" ht="12.75" x14ac:dyDescent="0.2">
      <c r="C3677" t="s">
        <v>821</v>
      </c>
      <c r="D3677" t="s">
        <v>584</v>
      </c>
      <c r="E3677">
        <v>24.19</v>
      </c>
      <c r="F3677">
        <v>9.86</v>
      </c>
      <c r="G3677">
        <v>7.08</v>
      </c>
      <c r="H3677">
        <v>12890</v>
      </c>
      <c r="I3677">
        <v>0.37</v>
      </c>
      <c r="J3677" t="s">
        <v>78</v>
      </c>
      <c r="K3677">
        <v>58.73</v>
      </c>
      <c r="L3677">
        <v>24.14078235294118</v>
      </c>
      <c r="M3677">
        <v>0.1972498089028317</v>
      </c>
      <c r="N3677">
        <v>23.946606382978729</v>
      </c>
      <c r="O3677">
        <v>1.009719762183686</v>
      </c>
      <c r="P3677">
        <v>186383</v>
      </c>
      <c r="Q3677">
        <v>1407000</v>
      </c>
      <c r="R3677">
        <v>0.13</v>
      </c>
      <c r="S3677">
        <v>29.62</v>
      </c>
      <c r="T3677">
        <v>8.3050000000000015</v>
      </c>
      <c r="U3677">
        <v>17.604800000000001</v>
      </c>
      <c r="V3677">
        <f t="shared" si="457"/>
        <v>2.4473411954465143</v>
      </c>
      <c r="AC3677">
        <v>26</v>
      </c>
      <c r="AD3677">
        <v>23.94</v>
      </c>
      <c r="AH3677" s="85">
        <f>IF(AND(M3677&lt;Variables!$G$6,M3677&gt;Variables!$G$5),0,1)</f>
        <v>1</v>
      </c>
      <c r="AI3677" s="85">
        <f t="shared" si="458"/>
        <v>0</v>
      </c>
      <c r="AJ3677" s="85">
        <f>IF(I3677&gt;Variables!$G$7,0,1)</f>
        <v>0</v>
      </c>
      <c r="AK3677" s="85">
        <f>IF(F3677&gt;Variables!$G$8,0,1)</f>
        <v>0</v>
      </c>
      <c r="AL3677" s="85">
        <f>IF(G3677&gt;Variables!$G$9,0,1)</f>
        <v>1</v>
      </c>
      <c r="AM3677" s="85">
        <f>IF(AND(K3677&gt;Variables!$G$10,K3677&lt;Variables!$G$11),0,1)</f>
        <v>0</v>
      </c>
      <c r="AN3677" s="103">
        <f>IF(H3677&lt;Variables!$G$13,1,0)</f>
        <v>0</v>
      </c>
      <c r="AO3677" s="101">
        <f>IF(R3677&lt;Variables!$G$12,0,1)</f>
        <v>0</v>
      </c>
      <c r="AP3677" s="86">
        <f t="shared" si="456"/>
        <v>1</v>
      </c>
      <c r="AR3677">
        <v>1</v>
      </c>
      <c r="AS3677">
        <v>0</v>
      </c>
      <c r="AT3677">
        <v>0</v>
      </c>
      <c r="AU3677">
        <v>0</v>
      </c>
      <c r="BA3677">
        <v>1.06</v>
      </c>
    </row>
    <row r="3678" spans="3:53" ht="12.75" x14ac:dyDescent="0.2">
      <c r="C3678" t="s">
        <v>821</v>
      </c>
      <c r="D3678" t="s">
        <v>813</v>
      </c>
      <c r="E3678">
        <v>12.18</v>
      </c>
      <c r="F3678">
        <v>9.58</v>
      </c>
      <c r="G3678">
        <v>9.39</v>
      </c>
      <c r="H3678">
        <v>2160</v>
      </c>
      <c r="I3678">
        <v>-17.684999999999999</v>
      </c>
      <c r="J3678" t="s">
        <v>78</v>
      </c>
      <c r="K3678">
        <v>69.92</v>
      </c>
      <c r="L3678">
        <v>11.965545000000001</v>
      </c>
      <c r="M3678">
        <v>2.210137524032544</v>
      </c>
      <c r="N3678">
        <v>11.904082000000001</v>
      </c>
      <c r="O3678">
        <v>2.7378675650923898</v>
      </c>
      <c r="P3678">
        <v>1346000</v>
      </c>
      <c r="Q3678">
        <v>1541000</v>
      </c>
      <c r="R3678">
        <v>0.87</v>
      </c>
      <c r="S3678">
        <v>29.62</v>
      </c>
      <c r="T3678">
        <v>8.3050000000000015</v>
      </c>
      <c r="U3678">
        <v>17.604800000000001</v>
      </c>
      <c r="V3678">
        <f t="shared" si="457"/>
        <v>2.3887607111605869</v>
      </c>
      <c r="AC3678">
        <v>12.936400000000001</v>
      </c>
      <c r="AD3678">
        <v>11.99</v>
      </c>
      <c r="AH3678" s="85">
        <f>IF(AND(M3678&lt;Variables!$G$6,M3678&gt;Variables!$G$5),0,1)</f>
        <v>1</v>
      </c>
      <c r="AI3678" s="85">
        <f t="shared" si="458"/>
        <v>0</v>
      </c>
      <c r="AJ3678" s="85">
        <f>IF(I3678&gt;Variables!$G$7,0,1)</f>
        <v>1</v>
      </c>
      <c r="AK3678" s="85">
        <f>IF(F3678&gt;Variables!$G$8,0,1)</f>
        <v>0</v>
      </c>
      <c r="AL3678" s="85">
        <f>IF(G3678&gt;Variables!$G$9,0,1)</f>
        <v>1</v>
      </c>
      <c r="AM3678" s="85">
        <f>IF(AND(K3678&gt;Variables!$G$10,K3678&lt;Variables!$G$11),0,1)</f>
        <v>0</v>
      </c>
      <c r="AN3678" s="103">
        <f>IF(H3678&lt;Variables!$G$13,1,0)</f>
        <v>1</v>
      </c>
      <c r="AO3678" s="101">
        <f>IF(R3678&lt;Variables!$G$12,0,1)</f>
        <v>0</v>
      </c>
      <c r="AP3678" s="86">
        <f t="shared" si="456"/>
        <v>1</v>
      </c>
      <c r="AR3678">
        <v>1</v>
      </c>
      <c r="AS3678">
        <v>0</v>
      </c>
      <c r="AT3678">
        <v>0</v>
      </c>
      <c r="AU3678">
        <v>0</v>
      </c>
      <c r="BA3678">
        <v>1.5</v>
      </c>
    </row>
    <row r="3679" spans="3:53" ht="12.75" x14ac:dyDescent="0.2">
      <c r="C3679" t="s">
        <v>821</v>
      </c>
      <c r="D3679" t="s">
        <v>806</v>
      </c>
      <c r="E3679">
        <v>78.37</v>
      </c>
      <c r="F3679">
        <v>9.4700000000000006</v>
      </c>
      <c r="G3679">
        <v>0.26</v>
      </c>
      <c r="H3679">
        <v>3860</v>
      </c>
      <c r="I3679">
        <v>-0.41</v>
      </c>
      <c r="J3679" t="s">
        <v>78</v>
      </c>
      <c r="K3679">
        <v>42.25</v>
      </c>
      <c r="L3679">
        <v>78.506654999999995</v>
      </c>
      <c r="M3679">
        <v>-0.27597023462531772</v>
      </c>
      <c r="N3679">
        <v>78.731362000000004</v>
      </c>
      <c r="O3679">
        <v>-0.56059235962410758</v>
      </c>
      <c r="P3679">
        <v>1225000</v>
      </c>
      <c r="Q3679">
        <v>452001</v>
      </c>
      <c r="R3679">
        <v>2.71</v>
      </c>
      <c r="S3679">
        <v>29.62</v>
      </c>
      <c r="T3679">
        <v>8.3050000000000015</v>
      </c>
      <c r="U3679">
        <v>17.604800000000001</v>
      </c>
      <c r="V3679">
        <f t="shared" si="457"/>
        <v>2.287708460308874</v>
      </c>
      <c r="AC3679">
        <v>80.13</v>
      </c>
      <c r="AD3679">
        <v>78.290000000000006</v>
      </c>
      <c r="AH3679" s="85">
        <f>IF(AND(M3679&lt;Variables!$G$6,M3679&gt;Variables!$G$5),0,1)</f>
        <v>1</v>
      </c>
      <c r="AI3679" s="85">
        <f t="shared" si="458"/>
        <v>1</v>
      </c>
      <c r="AJ3679" s="85">
        <f>IF(I3679&gt;Variables!$G$7,0,1)</f>
        <v>1</v>
      </c>
      <c r="AK3679" s="85">
        <f>IF(F3679&gt;Variables!$G$8,0,1)</f>
        <v>0</v>
      </c>
      <c r="AL3679" s="85">
        <f>IF(G3679&gt;Variables!$G$9,0,1)</f>
        <v>1</v>
      </c>
      <c r="AM3679" s="85">
        <f>IF(AND(K3679&gt;Variables!$G$10,K3679&lt;Variables!$G$11),0,1)</f>
        <v>1</v>
      </c>
      <c r="AN3679" s="103">
        <f>IF(H3679&lt;Variables!$G$13,1,0)</f>
        <v>0</v>
      </c>
      <c r="AO3679" s="101">
        <f>IF(R3679&lt;Variables!$G$12,0,1)</f>
        <v>1</v>
      </c>
      <c r="AP3679" s="86">
        <f t="shared" si="456"/>
        <v>1</v>
      </c>
      <c r="AR3679">
        <v>0</v>
      </c>
      <c r="AS3679">
        <v>1</v>
      </c>
      <c r="AT3679">
        <v>0</v>
      </c>
      <c r="AU3679">
        <v>0</v>
      </c>
      <c r="BA3679">
        <v>0.83</v>
      </c>
    </row>
    <row r="3680" spans="3:53" ht="12.75" x14ac:dyDescent="0.2">
      <c r="C3680" t="s">
        <v>821</v>
      </c>
      <c r="D3680" t="s">
        <v>499</v>
      </c>
      <c r="E3680">
        <v>80.150000000000006</v>
      </c>
      <c r="F3680">
        <v>8.66</v>
      </c>
      <c r="G3680">
        <v>6.24</v>
      </c>
      <c r="H3680">
        <v>5310</v>
      </c>
      <c r="I3680">
        <v>86.748000000000005</v>
      </c>
      <c r="J3680" t="s">
        <v>78</v>
      </c>
      <c r="K3680">
        <v>76.27</v>
      </c>
      <c r="L3680">
        <v>78.788775000000001</v>
      </c>
      <c r="M3680">
        <v>1.511922224961618</v>
      </c>
      <c r="N3680">
        <v>77.996520000000004</v>
      </c>
      <c r="O3680">
        <v>2.5430365354761979</v>
      </c>
      <c r="P3680">
        <v>365490</v>
      </c>
      <c r="Q3680">
        <v>1283000</v>
      </c>
      <c r="R3680">
        <v>0.28000000000000003</v>
      </c>
      <c r="S3680">
        <v>29.62</v>
      </c>
      <c r="T3680">
        <v>8.3050000000000015</v>
      </c>
      <c r="U3680">
        <v>17.604800000000001</v>
      </c>
      <c r="V3680">
        <f t="shared" si="457"/>
        <v>2.485141069648944</v>
      </c>
      <c r="AC3680">
        <v>80.88</v>
      </c>
      <c r="AD3680">
        <v>77.844999999999999</v>
      </c>
      <c r="AH3680" s="85">
        <f>IF(AND(M3680&lt;Variables!$G$6,M3680&gt;Variables!$G$5),0,1)</f>
        <v>1</v>
      </c>
      <c r="AI3680" s="85">
        <f t="shared" si="458"/>
        <v>0</v>
      </c>
      <c r="AJ3680" s="85">
        <f>IF(I3680&gt;Variables!$G$7,0,1)</f>
        <v>0</v>
      </c>
      <c r="AK3680" s="85">
        <f>IF(F3680&gt;Variables!$G$8,0,1)</f>
        <v>1</v>
      </c>
      <c r="AL3680" s="85">
        <f>IF(G3680&gt;Variables!$G$9,0,1)</f>
        <v>1</v>
      </c>
      <c r="AM3680" s="85">
        <f>IF(AND(K3680&gt;Variables!$G$10,K3680&lt;Variables!$G$11),0,1)</f>
        <v>1</v>
      </c>
      <c r="AN3680" s="103">
        <f>IF(H3680&lt;Variables!$G$13,1,0)</f>
        <v>0</v>
      </c>
      <c r="AO3680" s="101">
        <f>IF(R3680&lt;Variables!$G$12,0,1)</f>
        <v>0</v>
      </c>
      <c r="AP3680" s="86">
        <f t="shared" si="456"/>
        <v>1</v>
      </c>
      <c r="AR3680">
        <v>1</v>
      </c>
      <c r="AS3680">
        <v>0</v>
      </c>
      <c r="AT3680">
        <v>0</v>
      </c>
      <c r="AU3680">
        <v>0</v>
      </c>
      <c r="BA3680">
        <v>0.7</v>
      </c>
    </row>
    <row r="3681" spans="3:53" ht="12.75" x14ac:dyDescent="0.2">
      <c r="C3681" t="s">
        <v>821</v>
      </c>
      <c r="D3681" t="s">
        <v>414</v>
      </c>
      <c r="E3681">
        <v>47.96</v>
      </c>
      <c r="F3681">
        <v>7.8</v>
      </c>
      <c r="G3681">
        <v>3.94</v>
      </c>
      <c r="H3681">
        <v>2420</v>
      </c>
      <c r="I3681">
        <v>28.327999999999999</v>
      </c>
      <c r="J3681" t="s">
        <v>78</v>
      </c>
      <c r="K3681">
        <v>67.05</v>
      </c>
      <c r="L3681">
        <v>47.696534999999997</v>
      </c>
      <c r="M3681">
        <v>0.78300237113660998</v>
      </c>
      <c r="N3681">
        <v>47.662933333333328</v>
      </c>
      <c r="O3681">
        <v>0.85405290484289398</v>
      </c>
      <c r="P3681">
        <v>234282</v>
      </c>
      <c r="Q3681">
        <v>398121</v>
      </c>
      <c r="R3681">
        <v>0.59</v>
      </c>
      <c r="S3681">
        <v>29.62</v>
      </c>
      <c r="T3681">
        <v>8.3050000000000015</v>
      </c>
      <c r="U3681">
        <v>17.604800000000001</v>
      </c>
      <c r="V3681">
        <f t="shared" si="457"/>
        <v>2.4847245883947329</v>
      </c>
      <c r="AC3681">
        <v>50.14</v>
      </c>
      <c r="AD3681">
        <v>47.66</v>
      </c>
      <c r="AH3681" s="85">
        <f>IF(AND(M3681&lt;Variables!$G$6,M3681&gt;Variables!$G$5),0,1)</f>
        <v>1</v>
      </c>
      <c r="AI3681" s="85">
        <f t="shared" si="458"/>
        <v>0</v>
      </c>
      <c r="AJ3681" s="85">
        <f>IF(I3681&gt;Variables!$G$7,0,1)</f>
        <v>0</v>
      </c>
      <c r="AK3681" s="85">
        <f>IF(F3681&gt;Variables!$G$8,0,1)</f>
        <v>1</v>
      </c>
      <c r="AL3681" s="85">
        <f>IF(G3681&gt;Variables!$G$9,0,1)</f>
        <v>1</v>
      </c>
      <c r="AM3681" s="85">
        <f>IF(AND(K3681&gt;Variables!$G$10,K3681&lt;Variables!$G$11),0,1)</f>
        <v>0</v>
      </c>
      <c r="AN3681" s="103">
        <f>IF(H3681&lt;Variables!$G$13,1,0)</f>
        <v>1</v>
      </c>
      <c r="AO3681" s="101">
        <f>IF(R3681&lt;Variables!$G$12,0,1)</f>
        <v>0</v>
      </c>
      <c r="AP3681" s="86">
        <f t="shared" si="456"/>
        <v>1</v>
      </c>
      <c r="AR3681">
        <v>0</v>
      </c>
      <c r="AS3681">
        <v>1</v>
      </c>
      <c r="AT3681">
        <v>0</v>
      </c>
      <c r="AU3681">
        <v>0</v>
      </c>
      <c r="BA3681">
        <v>0.42</v>
      </c>
    </row>
    <row r="3682" spans="3:53" ht="12.75" x14ac:dyDescent="0.2">
      <c r="C3682" t="s">
        <v>821</v>
      </c>
      <c r="D3682" t="s">
        <v>822</v>
      </c>
      <c r="E3682">
        <v>52.56</v>
      </c>
      <c r="F3682">
        <v>7.12</v>
      </c>
      <c r="G3682">
        <v>4.3499999999999996</v>
      </c>
      <c r="H3682">
        <v>2450</v>
      </c>
      <c r="I3682">
        <v>-36.606000000000002</v>
      </c>
      <c r="J3682" t="s">
        <v>78</v>
      </c>
      <c r="K3682">
        <v>68.569999999999993</v>
      </c>
      <c r="L3682">
        <v>51.802500000000002</v>
      </c>
      <c r="M3682">
        <v>1.4043723758505851</v>
      </c>
      <c r="N3682">
        <v>51.654479166666668</v>
      </c>
      <c r="O3682">
        <v>1.6949562699265741</v>
      </c>
      <c r="P3682">
        <v>172125</v>
      </c>
      <c r="Q3682">
        <v>476560</v>
      </c>
      <c r="R3682">
        <v>0.36</v>
      </c>
      <c r="S3682">
        <v>29.62</v>
      </c>
      <c r="T3682">
        <v>8.3050000000000015</v>
      </c>
      <c r="U3682">
        <v>17.604800000000001</v>
      </c>
      <c r="V3682">
        <f t="shared" si="457"/>
        <v>2.447554803011438</v>
      </c>
      <c r="AC3682">
        <v>53.98</v>
      </c>
      <c r="AD3682">
        <v>51.405000000000001</v>
      </c>
      <c r="AH3682" s="85">
        <f>IF(AND(M3682&lt;Variables!$G$6,M3682&gt;Variables!$G$5),0,1)</f>
        <v>1</v>
      </c>
      <c r="AI3682" s="85">
        <f t="shared" si="458"/>
        <v>0</v>
      </c>
      <c r="AJ3682" s="85">
        <f>IF(I3682&gt;Variables!$G$7,0,1)</f>
        <v>1</v>
      </c>
      <c r="AK3682" s="85">
        <f>IF(F3682&gt;Variables!$G$8,0,1)</f>
        <v>1</v>
      </c>
      <c r="AL3682" s="85">
        <f>IF(G3682&gt;Variables!$G$9,0,1)</f>
        <v>1</v>
      </c>
      <c r="AM3682" s="85">
        <f>IF(AND(K3682&gt;Variables!$G$10,K3682&lt;Variables!$G$11),0,1)</f>
        <v>0</v>
      </c>
      <c r="AN3682" s="103">
        <f>IF(H3682&lt;Variables!$G$13,1,0)</f>
        <v>1</v>
      </c>
      <c r="AO3682" s="101">
        <f>IF(R3682&lt;Variables!$G$12,0,1)</f>
        <v>0</v>
      </c>
      <c r="AP3682" s="86">
        <f t="shared" si="456"/>
        <v>1</v>
      </c>
      <c r="AR3682">
        <v>0</v>
      </c>
      <c r="AS3682">
        <v>0</v>
      </c>
      <c r="AT3682">
        <v>1</v>
      </c>
      <c r="AU3682">
        <v>0</v>
      </c>
      <c r="BA3682">
        <v>-1.5</v>
      </c>
    </row>
    <row r="3683" spans="3:53" ht="12.75" x14ac:dyDescent="0.2">
      <c r="C3683" t="s">
        <v>821</v>
      </c>
      <c r="D3683" t="s">
        <v>566</v>
      </c>
      <c r="E3683">
        <v>3.96</v>
      </c>
      <c r="F3683">
        <v>17.510000000000002</v>
      </c>
      <c r="G3683">
        <v>1.8</v>
      </c>
      <c r="H3683">
        <v>108.49</v>
      </c>
      <c r="I3683">
        <v>0.20200000000000001</v>
      </c>
      <c r="J3683" t="s">
        <v>76</v>
      </c>
      <c r="K3683">
        <v>40.65</v>
      </c>
      <c r="L3683">
        <v>4.0390750000000004</v>
      </c>
      <c r="M3683">
        <v>-2.2078074806731851</v>
      </c>
      <c r="N3683">
        <v>4.0835339999999993</v>
      </c>
      <c r="O3683">
        <v>-3.272508567334063</v>
      </c>
      <c r="P3683">
        <v>38040000</v>
      </c>
      <c r="Q3683">
        <v>6820000</v>
      </c>
      <c r="R3683">
        <v>5.58</v>
      </c>
      <c r="S3683">
        <v>29.62</v>
      </c>
      <c r="T3683">
        <v>8.3050000000000015</v>
      </c>
      <c r="U3683">
        <v>17.604800000000001</v>
      </c>
      <c r="V3683">
        <f t="shared" si="457"/>
        <v>2.267920010658381</v>
      </c>
      <c r="AC3683">
        <v>5.24</v>
      </c>
      <c r="AD3683">
        <v>3.89</v>
      </c>
      <c r="AH3683" s="85">
        <f>IF(AND(M3683&lt;Variables!$G$6,M3683&gt;Variables!$G$5),0,1)</f>
        <v>0</v>
      </c>
      <c r="AI3683" s="85">
        <f t="shared" si="458"/>
        <v>1</v>
      </c>
      <c r="AJ3683" s="85">
        <f>IF(I3683&gt;Variables!$G$7,0,1)</f>
        <v>0</v>
      </c>
      <c r="AK3683" s="85">
        <f>IF(F3683&gt;Variables!$G$8,0,1)</f>
        <v>0</v>
      </c>
      <c r="AL3683" s="85">
        <f>IF(G3683&gt;Variables!$G$9,0,1)</f>
        <v>1</v>
      </c>
      <c r="AM3683" s="85">
        <f>IF(AND(K3683&gt;Variables!$G$10,K3683&lt;Variables!$G$11),0,1)</f>
        <v>1</v>
      </c>
      <c r="AN3683" s="103">
        <f>IF(H3683&lt;Variables!$G$13,1,0)</f>
        <v>1</v>
      </c>
      <c r="AO3683" s="101">
        <f>IF(R3683&lt;Variables!$G$12,0,1)</f>
        <v>1</v>
      </c>
      <c r="AP3683" s="86">
        <f t="shared" si="456"/>
        <v>0</v>
      </c>
      <c r="AR3683">
        <v>1</v>
      </c>
      <c r="AS3683">
        <v>0</v>
      </c>
      <c r="AT3683">
        <v>0</v>
      </c>
      <c r="AU3683">
        <v>0</v>
      </c>
      <c r="BA3683">
        <v>2</v>
      </c>
    </row>
    <row r="3684" spans="3:53" ht="12.75" x14ac:dyDescent="0.2">
      <c r="C3684" t="s">
        <v>821</v>
      </c>
      <c r="D3684" t="s">
        <v>697</v>
      </c>
      <c r="E3684">
        <v>5.15</v>
      </c>
      <c r="F3684">
        <v>26.04</v>
      </c>
      <c r="G3684">
        <v>26.54</v>
      </c>
      <c r="H3684">
        <v>-99999</v>
      </c>
      <c r="I3684">
        <v>-15.15</v>
      </c>
      <c r="J3684" t="s">
        <v>76</v>
      </c>
      <c r="K3684">
        <v>53.75</v>
      </c>
      <c r="L3684">
        <v>5.1526470588235291</v>
      </c>
      <c r="M3684">
        <v>-5.1372795250858243E-2</v>
      </c>
      <c r="N3684">
        <v>4.8141600000000002</v>
      </c>
      <c r="O3684">
        <v>6.9760872093989432</v>
      </c>
      <c r="P3684">
        <v>106197</v>
      </c>
      <c r="Q3684">
        <v>58657</v>
      </c>
      <c r="R3684">
        <v>1.81</v>
      </c>
      <c r="S3684">
        <v>29.62</v>
      </c>
      <c r="T3684">
        <v>8.3050000000000015</v>
      </c>
      <c r="U3684">
        <v>17.604800000000001</v>
      </c>
      <c r="V3684">
        <f t="shared" si="457"/>
        <v>2.4077420600490891</v>
      </c>
      <c r="AC3684">
        <v>8.4</v>
      </c>
      <c r="AD3684">
        <v>5.0804999999999998</v>
      </c>
      <c r="AH3684" s="85">
        <f>IF(AND(M3684&lt;Variables!$G$6,M3684&gt;Variables!$G$5),0,1)</f>
        <v>1</v>
      </c>
      <c r="AI3684" s="85">
        <f t="shared" si="458"/>
        <v>0</v>
      </c>
      <c r="AJ3684" s="85">
        <f>IF(I3684&gt;Variables!$G$7,0,1)</f>
        <v>1</v>
      </c>
      <c r="AK3684" s="85">
        <f>IF(F3684&gt;Variables!$G$8,0,1)</f>
        <v>0</v>
      </c>
      <c r="AL3684" s="85">
        <f>IF(G3684&gt;Variables!$G$9,0,1)</f>
        <v>0</v>
      </c>
      <c r="AM3684" s="85">
        <f>IF(AND(K3684&gt;Variables!$G$10,K3684&lt;Variables!$G$11),0,1)</f>
        <v>0</v>
      </c>
      <c r="AN3684" s="103">
        <f>IF(H3684&lt;Variables!$G$13,1,0)</f>
        <v>1</v>
      </c>
      <c r="AO3684" s="101">
        <f>IF(R3684&lt;Variables!$G$12,0,1)</f>
        <v>0</v>
      </c>
      <c r="AP3684" s="86">
        <f t="shared" si="456"/>
        <v>0</v>
      </c>
      <c r="AR3684">
        <v>1</v>
      </c>
      <c r="AS3684">
        <v>0</v>
      </c>
      <c r="AT3684">
        <v>0</v>
      </c>
      <c r="AU3684">
        <v>0</v>
      </c>
      <c r="BA3684">
        <v>2</v>
      </c>
    </row>
    <row r="3685" spans="3:53" ht="12.75" x14ac:dyDescent="0.2">
      <c r="C3685" t="s">
        <v>821</v>
      </c>
      <c r="D3685" s="182" t="s">
        <v>816</v>
      </c>
      <c r="E3685" s="182">
        <v>11.03</v>
      </c>
      <c r="F3685" s="182">
        <v>16.93</v>
      </c>
      <c r="G3685" s="182">
        <v>12.92</v>
      </c>
      <c r="H3685" s="182">
        <v>38.909999999999997</v>
      </c>
      <c r="I3685" s="182">
        <v>-57.09</v>
      </c>
      <c r="J3685" s="182" t="s">
        <v>78</v>
      </c>
      <c r="K3685" s="182">
        <v>64.319999999999993</v>
      </c>
      <c r="L3685" s="182">
        <v>-99999</v>
      </c>
      <c r="M3685" s="182">
        <v>-99999</v>
      </c>
      <c r="N3685" s="182">
        <v>11.1694</v>
      </c>
      <c r="O3685">
        <v>8.4158504485463928E-2</v>
      </c>
      <c r="P3685">
        <v>20520</v>
      </c>
      <c r="Q3685">
        <v>10900</v>
      </c>
      <c r="R3685">
        <v>1.88</v>
      </c>
      <c r="S3685">
        <v>29.62</v>
      </c>
      <c r="T3685">
        <v>8.3050000000000015</v>
      </c>
      <c r="U3685">
        <v>17.604800000000001</v>
      </c>
      <c r="V3685"/>
      <c r="AC3685">
        <v>13.46</v>
      </c>
      <c r="AD3685">
        <v>10.85</v>
      </c>
      <c r="AH3685" s="85">
        <f>IF(AND(M3685&lt;Variables!$G$6,M3685&gt;Variables!$G$5),0,1)</f>
        <v>1</v>
      </c>
      <c r="AI3685" s="85">
        <f t="shared" si="458"/>
        <v>1</v>
      </c>
      <c r="AJ3685" s="85">
        <f>IF(I3685&gt;Variables!$G$7,0,1)</f>
        <v>1</v>
      </c>
      <c r="AK3685" s="85">
        <f>IF(F3685&gt;Variables!$G$8,0,1)</f>
        <v>0</v>
      </c>
      <c r="AL3685" s="85">
        <f>IF(G3685&gt;Variables!$G$9,0,1)</f>
        <v>0</v>
      </c>
      <c r="AM3685" s="85">
        <f>IF(AND(K3685&gt;Variables!$G$10,K3685&lt;Variables!$G$11),0,1)</f>
        <v>0</v>
      </c>
      <c r="AN3685" s="103">
        <f>IF(H3685&lt;Variables!$G$13,1,0)</f>
        <v>1</v>
      </c>
      <c r="AO3685" s="101">
        <f>IF(R3685&lt;Variables!$G$12,0,1)</f>
        <v>0</v>
      </c>
      <c r="AP3685" s="86">
        <f t="shared" si="456"/>
        <v>1</v>
      </c>
      <c r="AR3685">
        <v>1</v>
      </c>
      <c r="AS3685">
        <v>0</v>
      </c>
      <c r="AT3685">
        <v>0</v>
      </c>
      <c r="AU3685">
        <v>0</v>
      </c>
      <c r="BA3685">
        <v>2</v>
      </c>
    </row>
    <row r="3686" spans="3:53" ht="12.75" x14ac:dyDescent="0.2">
      <c r="C3686" t="s">
        <v>821</v>
      </c>
      <c r="D3686" t="s">
        <v>686</v>
      </c>
      <c r="E3686">
        <v>20.239999999999998</v>
      </c>
      <c r="F3686">
        <v>6.76</v>
      </c>
      <c r="G3686">
        <v>5.31</v>
      </c>
      <c r="H3686">
        <v>2230</v>
      </c>
      <c r="I3686">
        <v>-56.901000000000003</v>
      </c>
      <c r="J3686" t="s">
        <v>78</v>
      </c>
      <c r="K3686">
        <v>69.010000000000005</v>
      </c>
      <c r="L3686">
        <v>19.921220000000002</v>
      </c>
      <c r="M3686">
        <v>1.600203200406402</v>
      </c>
      <c r="N3686">
        <v>19.820633999999998</v>
      </c>
      <c r="O3686">
        <v>2.1158051755559391</v>
      </c>
      <c r="P3686">
        <v>364989</v>
      </c>
      <c r="Q3686">
        <v>1298000</v>
      </c>
      <c r="R3686">
        <v>0.28000000000000003</v>
      </c>
      <c r="S3686">
        <v>29.62</v>
      </c>
      <c r="T3686">
        <v>8.3050000000000015</v>
      </c>
      <c r="U3686">
        <v>17.604800000000001</v>
      </c>
      <c r="V3686">
        <f t="shared" ref="V3686:V3693" si="459">1.849 + (0.01036 * K3686) + (0.1184 * M3686) - (0.002888 * K3686 * M3686)</f>
        <v>2.4344857529083059</v>
      </c>
      <c r="AC3686">
        <v>21.32</v>
      </c>
      <c r="AD3686">
        <v>19.72</v>
      </c>
      <c r="AH3686" s="85">
        <f>IF(AND(M3686&lt;Variables!$G$6,M3686&gt;Variables!$G$5),0,1)</f>
        <v>1</v>
      </c>
      <c r="AI3686" s="85">
        <f t="shared" si="458"/>
        <v>0</v>
      </c>
      <c r="AJ3686" s="85">
        <f>IF(I3686&gt;Variables!$G$7,0,1)</f>
        <v>1</v>
      </c>
      <c r="AK3686" s="85">
        <f>IF(F3686&gt;Variables!$G$8,0,1)</f>
        <v>1</v>
      </c>
      <c r="AL3686" s="85">
        <f>IF(G3686&gt;Variables!$G$9,0,1)</f>
        <v>1</v>
      </c>
      <c r="AM3686" s="85">
        <f>IF(AND(K3686&gt;Variables!$G$10,K3686&lt;Variables!$G$11),0,1)</f>
        <v>0</v>
      </c>
      <c r="AN3686" s="103">
        <f>IF(H3686&lt;Variables!$G$13,1,0)</f>
        <v>1</v>
      </c>
      <c r="AO3686" s="101">
        <f>IF(R3686&lt;Variables!$G$12,0,1)</f>
        <v>0</v>
      </c>
      <c r="AP3686" s="86">
        <f t="shared" si="456"/>
        <v>1</v>
      </c>
      <c r="AR3686">
        <v>1</v>
      </c>
      <c r="AS3686">
        <v>0</v>
      </c>
      <c r="AT3686">
        <v>0</v>
      </c>
      <c r="AU3686">
        <v>0</v>
      </c>
      <c r="BA3686">
        <v>2</v>
      </c>
    </row>
    <row r="3687" spans="3:53" ht="12.75" x14ac:dyDescent="0.2">
      <c r="C3687" t="s">
        <v>821</v>
      </c>
      <c r="D3687" t="s">
        <v>676</v>
      </c>
      <c r="E3687">
        <v>2.88</v>
      </c>
      <c r="F3687">
        <v>7.43</v>
      </c>
      <c r="G3687">
        <v>3.24</v>
      </c>
      <c r="H3687">
        <v>-99999</v>
      </c>
      <c r="I3687">
        <v>-22.062999999999999</v>
      </c>
      <c r="J3687" t="s">
        <v>78</v>
      </c>
      <c r="K3687">
        <v>58.12</v>
      </c>
      <c r="L3687">
        <v>2.8645</v>
      </c>
      <c r="M3687">
        <v>0.1920055856170382</v>
      </c>
      <c r="N3687">
        <v>2.87018</v>
      </c>
      <c r="O3687">
        <v>-6.27138367629525E-3</v>
      </c>
      <c r="P3687">
        <v>122228</v>
      </c>
      <c r="Q3687">
        <v>191010</v>
      </c>
      <c r="R3687">
        <v>0.64</v>
      </c>
      <c r="S3687">
        <v>29.62</v>
      </c>
      <c r="T3687">
        <v>8.3050000000000015</v>
      </c>
      <c r="U3687">
        <v>17.604800000000001</v>
      </c>
      <c r="V3687">
        <f t="shared" si="459"/>
        <v>2.4416284162681094</v>
      </c>
      <c r="AC3687">
        <v>2.9</v>
      </c>
      <c r="AD3687">
        <v>2.88</v>
      </c>
      <c r="AH3687" s="85">
        <f>IF(AND(M3687&lt;Variables!$G$6,M3687&gt;Variables!$G$5),0,1)</f>
        <v>1</v>
      </c>
      <c r="AI3687" s="85">
        <f t="shared" si="458"/>
        <v>1</v>
      </c>
      <c r="AJ3687" s="85">
        <f>IF(I3687&gt;Variables!$G$7,0,1)</f>
        <v>1</v>
      </c>
      <c r="AK3687" s="85">
        <f>IF(F3687&gt;Variables!$G$8,0,1)</f>
        <v>1</v>
      </c>
      <c r="AL3687" s="85">
        <f>IF(G3687&gt;Variables!$G$9,0,1)</f>
        <v>1</v>
      </c>
      <c r="AM3687" s="85">
        <f>IF(AND(K3687&gt;Variables!$G$10,K3687&lt;Variables!$G$11),0,1)</f>
        <v>0</v>
      </c>
      <c r="AN3687" s="103">
        <f>IF(H3687&lt;Variables!$G$13,1,0)</f>
        <v>1</v>
      </c>
      <c r="AO3687" s="101">
        <f>IF(R3687&lt;Variables!$G$12,0,1)</f>
        <v>0</v>
      </c>
      <c r="AP3687" s="86">
        <f t="shared" si="456"/>
        <v>1</v>
      </c>
      <c r="AR3687">
        <v>0</v>
      </c>
      <c r="AS3687">
        <v>0</v>
      </c>
      <c r="AT3687">
        <v>0</v>
      </c>
      <c r="AU3687">
        <v>0</v>
      </c>
      <c r="BA3687">
        <v>0</v>
      </c>
    </row>
    <row r="3688" spans="3:53" ht="12.75" x14ac:dyDescent="0.2">
      <c r="C3688" t="s">
        <v>821</v>
      </c>
      <c r="D3688" t="s">
        <v>805</v>
      </c>
      <c r="E3688">
        <v>45.57</v>
      </c>
      <c r="F3688">
        <v>10.44</v>
      </c>
      <c r="G3688">
        <v>0.33</v>
      </c>
      <c r="H3688">
        <v>9400</v>
      </c>
      <c r="I3688">
        <v>114.486</v>
      </c>
      <c r="J3688" t="s">
        <v>78</v>
      </c>
      <c r="K3688">
        <v>55.29</v>
      </c>
      <c r="L3688">
        <v>45.432515000000009</v>
      </c>
      <c r="M3688">
        <v>0.28060299985592457</v>
      </c>
      <c r="N3688">
        <v>45.628583999999996</v>
      </c>
      <c r="O3688">
        <v>-0.15030928858103801</v>
      </c>
      <c r="P3688">
        <v>3845000</v>
      </c>
      <c r="Q3688">
        <v>1695000</v>
      </c>
      <c r="R3688">
        <v>2.27</v>
      </c>
      <c r="S3688">
        <v>29.62</v>
      </c>
      <c r="T3688">
        <v>8.3050000000000015</v>
      </c>
      <c r="U3688">
        <v>17.604800000000001</v>
      </c>
      <c r="V3688">
        <f t="shared" si="459"/>
        <v>2.4102218040613872</v>
      </c>
      <c r="AC3688">
        <v>46.46</v>
      </c>
      <c r="AD3688">
        <v>44.82</v>
      </c>
      <c r="AH3688" s="85">
        <f>IF(AND(M3688&lt;Variables!$G$6,M3688&gt;Variables!$G$5),0,1)</f>
        <v>1</v>
      </c>
      <c r="AI3688" s="85">
        <f t="shared" si="458"/>
        <v>1</v>
      </c>
      <c r="AJ3688" s="85">
        <f>IF(I3688&gt;Variables!$G$7,0,1)</f>
        <v>0</v>
      </c>
      <c r="AK3688" s="85">
        <f>IF(F3688&gt;Variables!$G$8,0,1)</f>
        <v>0</v>
      </c>
      <c r="AL3688" s="85">
        <f>IF(G3688&gt;Variables!$G$9,0,1)</f>
        <v>1</v>
      </c>
      <c r="AM3688" s="85">
        <f>IF(AND(K3688&gt;Variables!$G$10,K3688&lt;Variables!$G$11),0,1)</f>
        <v>0</v>
      </c>
      <c r="AN3688" s="103">
        <f>IF(H3688&lt;Variables!$G$13,1,0)</f>
        <v>0</v>
      </c>
      <c r="AO3688" s="101">
        <f>IF(R3688&lt;Variables!$G$12,0,1)</f>
        <v>1</v>
      </c>
      <c r="AP3688" s="86">
        <f t="shared" si="456"/>
        <v>1</v>
      </c>
      <c r="AR3688">
        <v>0</v>
      </c>
      <c r="AS3688">
        <v>0</v>
      </c>
      <c r="AT3688">
        <v>1</v>
      </c>
      <c r="AU3688">
        <v>0</v>
      </c>
      <c r="BA3688">
        <v>-1.45</v>
      </c>
    </row>
    <row r="3689" spans="3:53" ht="12.75" x14ac:dyDescent="0.2">
      <c r="C3689" t="s">
        <v>821</v>
      </c>
      <c r="D3689" t="s">
        <v>176</v>
      </c>
      <c r="E3689">
        <v>73.22</v>
      </c>
      <c r="F3689">
        <v>9.25</v>
      </c>
      <c r="G3689">
        <v>7.48</v>
      </c>
      <c r="H3689">
        <v>6300</v>
      </c>
      <c r="I3689">
        <v>-20.678999999999998</v>
      </c>
      <c r="J3689" t="s">
        <v>78</v>
      </c>
      <c r="K3689">
        <v>77.569999999999993</v>
      </c>
      <c r="L3689">
        <v>71.955995000000001</v>
      </c>
      <c r="M3689">
        <v>1.992891627723304</v>
      </c>
      <c r="N3689">
        <v>71.435497999999995</v>
      </c>
      <c r="O3689">
        <v>2.736037480973402</v>
      </c>
      <c r="P3689">
        <v>447649</v>
      </c>
      <c r="Q3689">
        <v>997328</v>
      </c>
      <c r="R3689">
        <v>0.45</v>
      </c>
      <c r="S3689">
        <v>29.62</v>
      </c>
      <c r="T3689">
        <v>8.3050000000000015</v>
      </c>
      <c r="U3689">
        <v>17.604800000000001</v>
      </c>
      <c r="V3689">
        <f t="shared" si="459"/>
        <v>2.4421316816339491</v>
      </c>
      <c r="AC3689">
        <v>74.98</v>
      </c>
      <c r="AD3689">
        <v>72.22</v>
      </c>
      <c r="AH3689" s="85">
        <f>IF(AND(M3689&lt;Variables!$G$6,M3689&gt;Variables!$G$5),0,1)</f>
        <v>1</v>
      </c>
      <c r="AI3689" s="85">
        <f t="shared" si="458"/>
        <v>0</v>
      </c>
      <c r="AJ3689" s="85">
        <f>IF(I3689&gt;Variables!$G$7,0,1)</f>
        <v>1</v>
      </c>
      <c r="AK3689" s="85">
        <f>IF(F3689&gt;Variables!$G$8,0,1)</f>
        <v>0</v>
      </c>
      <c r="AL3689" s="85">
        <f>IF(G3689&gt;Variables!$G$9,0,1)</f>
        <v>1</v>
      </c>
      <c r="AM3689" s="85">
        <f>IF(AND(K3689&gt;Variables!$G$10,K3689&lt;Variables!$G$11),0,1)</f>
        <v>1</v>
      </c>
      <c r="AN3689" s="103">
        <f>IF(H3689&lt;Variables!$G$13,1,0)</f>
        <v>0</v>
      </c>
      <c r="AO3689" s="101">
        <f>IF(R3689&lt;Variables!$G$12,0,1)</f>
        <v>0</v>
      </c>
      <c r="AP3689" s="86">
        <f t="shared" si="456"/>
        <v>1</v>
      </c>
      <c r="AR3689">
        <v>1</v>
      </c>
      <c r="AS3689">
        <v>0</v>
      </c>
      <c r="AT3689">
        <v>0</v>
      </c>
      <c r="AU3689">
        <v>0</v>
      </c>
      <c r="BA3689">
        <v>1.1599999999999999</v>
      </c>
    </row>
    <row r="3690" spans="3:53" ht="12.75" x14ac:dyDescent="0.2">
      <c r="C3690" t="s">
        <v>823</v>
      </c>
      <c r="D3690" t="s">
        <v>805</v>
      </c>
      <c r="E3690">
        <v>45.53</v>
      </c>
      <c r="F3690">
        <v>10.46</v>
      </c>
      <c r="G3690">
        <v>0.11</v>
      </c>
      <c r="H3690">
        <v>9400</v>
      </c>
      <c r="I3690">
        <v>114.411</v>
      </c>
      <c r="J3690" t="s">
        <v>78</v>
      </c>
      <c r="K3690">
        <v>49.9</v>
      </c>
      <c r="L3690">
        <v>45.468269999999997</v>
      </c>
      <c r="M3690">
        <v>-1.8188508161852451E-2</v>
      </c>
      <c r="N3690">
        <v>45.608784000000007</v>
      </c>
      <c r="O3690">
        <v>-0.32621786189258239</v>
      </c>
      <c r="P3690">
        <v>4148000</v>
      </c>
      <c r="Q3690">
        <v>1695000</v>
      </c>
      <c r="R3690">
        <v>2.4500000000000002</v>
      </c>
      <c r="S3690">
        <v>29.428000000000001</v>
      </c>
      <c r="T3690">
        <v>8.0589999999999993</v>
      </c>
      <c r="U3690">
        <v>17.486799999999999</v>
      </c>
      <c r="V3690">
        <f t="shared" si="459"/>
        <v>2.3664316483710506</v>
      </c>
      <c r="AC3690">
        <v>46.46</v>
      </c>
      <c r="AD3690">
        <v>44.82</v>
      </c>
      <c r="AH3690" s="85">
        <f>IF(AND(M3690&lt;Variables!$G$6,M3690&gt;Variables!$G$5),0,1)</f>
        <v>1</v>
      </c>
      <c r="AI3690" s="85">
        <f t="shared" si="458"/>
        <v>1</v>
      </c>
      <c r="AJ3690" s="85">
        <f>IF(I3690&gt;Variables!$G$7,0,1)</f>
        <v>0</v>
      </c>
      <c r="AK3690" s="85">
        <f>IF(F3690&gt;Variables!$G$8,0,1)</f>
        <v>0</v>
      </c>
      <c r="AL3690" s="85">
        <f>IF(G3690&gt;Variables!$G$9,0,1)</f>
        <v>1</v>
      </c>
      <c r="AM3690" s="85">
        <f>IF(AND(K3690&gt;Variables!$G$10,K3690&lt;Variables!$G$11),0,1)</f>
        <v>1</v>
      </c>
      <c r="AN3690" s="103">
        <f>IF(H3690&lt;Variables!$G$13,1,0)</f>
        <v>0</v>
      </c>
      <c r="AO3690" s="101">
        <f>IF(R3690&lt;Variables!$G$12,0,1)</f>
        <v>1</v>
      </c>
      <c r="AP3690" s="86">
        <f t="shared" si="456"/>
        <v>1</v>
      </c>
      <c r="AR3690">
        <v>0</v>
      </c>
      <c r="AS3690">
        <v>0</v>
      </c>
      <c r="AT3690">
        <v>1</v>
      </c>
      <c r="AU3690">
        <v>0</v>
      </c>
      <c r="BA3690">
        <v>-1.38</v>
      </c>
    </row>
    <row r="3691" spans="3:53" ht="12.75" x14ac:dyDescent="0.2">
      <c r="C3691" t="s">
        <v>823</v>
      </c>
      <c r="D3691" t="s">
        <v>185</v>
      </c>
      <c r="E3691">
        <v>9.4600000000000009</v>
      </c>
      <c r="F3691">
        <v>21.01</v>
      </c>
      <c r="G3691">
        <v>13.67</v>
      </c>
      <c r="H3691">
        <v>40.380000000000003</v>
      </c>
      <c r="I3691">
        <v>40.311</v>
      </c>
      <c r="J3691" t="s">
        <v>78</v>
      </c>
      <c r="K3691">
        <v>57.12</v>
      </c>
      <c r="L3691">
        <v>9.1908300000000018</v>
      </c>
      <c r="M3691">
        <v>1.7459794164400639</v>
      </c>
      <c r="N3691">
        <v>9.2479040000000001</v>
      </c>
      <c r="O3691">
        <v>1.1180479382138919</v>
      </c>
      <c r="P3691">
        <v>13300000</v>
      </c>
      <c r="Q3691">
        <v>11900000</v>
      </c>
      <c r="R3691">
        <v>1.1200000000000001</v>
      </c>
      <c r="S3691">
        <v>29.428000000000001</v>
      </c>
      <c r="T3691">
        <v>8.0589999999999993</v>
      </c>
      <c r="U3691">
        <v>17.486799999999999</v>
      </c>
      <c r="V3691">
        <f t="shared" si="459"/>
        <v>2.3594659286632447</v>
      </c>
      <c r="AC3691">
        <v>10.75</v>
      </c>
      <c r="AD3691">
        <v>8.36</v>
      </c>
      <c r="AH3691" s="85">
        <f>IF(AND(M3691&lt;Variables!$G$6,M3691&gt;Variables!$G$5),0,1)</f>
        <v>1</v>
      </c>
      <c r="AI3691" s="85">
        <f t="shared" si="458"/>
        <v>1</v>
      </c>
      <c r="AJ3691" s="85">
        <f>IF(I3691&gt;Variables!$G$7,0,1)</f>
        <v>0</v>
      </c>
      <c r="AK3691" s="85">
        <f>IF(F3691&gt;Variables!$G$8,0,1)</f>
        <v>0</v>
      </c>
      <c r="AL3691" s="85">
        <f>IF(G3691&gt;Variables!$G$9,0,1)</f>
        <v>0</v>
      </c>
      <c r="AM3691" s="85">
        <f>IF(AND(K3691&gt;Variables!$G$10,K3691&lt;Variables!$G$11),0,1)</f>
        <v>0</v>
      </c>
      <c r="AN3691" s="103">
        <f>IF(H3691&lt;Variables!$G$13,1,0)</f>
        <v>1</v>
      </c>
      <c r="AO3691" s="101">
        <f>IF(R3691&lt;Variables!$G$12,0,1)</f>
        <v>0</v>
      </c>
      <c r="AP3691" s="86">
        <f t="shared" si="456"/>
        <v>1</v>
      </c>
      <c r="AR3691">
        <v>1</v>
      </c>
      <c r="AS3691">
        <v>0</v>
      </c>
      <c r="AT3691">
        <v>0</v>
      </c>
      <c r="AU3691">
        <v>0</v>
      </c>
      <c r="BA3691">
        <v>2</v>
      </c>
    </row>
    <row r="3692" spans="3:53" ht="12.75" x14ac:dyDescent="0.2">
      <c r="C3692" t="s">
        <v>823</v>
      </c>
      <c r="D3692" t="s">
        <v>697</v>
      </c>
      <c r="E3692">
        <v>5.4</v>
      </c>
      <c r="F3692">
        <v>25.31</v>
      </c>
      <c r="G3692">
        <v>32.19</v>
      </c>
      <c r="H3692">
        <v>-99999</v>
      </c>
      <c r="I3692">
        <v>-14.946</v>
      </c>
      <c r="J3692" t="s">
        <v>76</v>
      </c>
      <c r="K3692">
        <v>56.95</v>
      </c>
      <c r="L3692">
        <v>5.2288235294117644</v>
      </c>
      <c r="M3692">
        <v>2.8912138598267729</v>
      </c>
      <c r="N3692">
        <v>4.942826666666666</v>
      </c>
      <c r="O3692">
        <v>8.84460173935563</v>
      </c>
      <c r="P3692">
        <v>125782</v>
      </c>
      <c r="Q3692">
        <v>58657</v>
      </c>
      <c r="R3692">
        <v>2.14</v>
      </c>
      <c r="S3692">
        <v>29.428000000000001</v>
      </c>
      <c r="T3692">
        <v>8.0589999999999993</v>
      </c>
      <c r="U3692">
        <v>17.486799999999999</v>
      </c>
      <c r="V3692">
        <f t="shared" si="459"/>
        <v>2.3057991515356049</v>
      </c>
      <c r="AC3692">
        <v>8.4</v>
      </c>
      <c r="AD3692">
        <v>5.28</v>
      </c>
      <c r="AH3692" s="85">
        <f>IF(AND(M3692&lt;Variables!$G$6,M3692&gt;Variables!$G$5),0,1)</f>
        <v>1</v>
      </c>
      <c r="AI3692" s="85">
        <f t="shared" si="458"/>
        <v>0</v>
      </c>
      <c r="AJ3692" s="85">
        <f>IF(I3692&gt;Variables!$G$7,0,1)</f>
        <v>1</v>
      </c>
      <c r="AK3692" s="85">
        <f>IF(F3692&gt;Variables!$G$8,0,1)</f>
        <v>0</v>
      </c>
      <c r="AL3692" s="85">
        <f>IF(G3692&gt;Variables!$G$9,0,1)</f>
        <v>0</v>
      </c>
      <c r="AM3692" s="85">
        <f>IF(AND(K3692&gt;Variables!$G$10,K3692&lt;Variables!$G$11),0,1)</f>
        <v>0</v>
      </c>
      <c r="AN3692" s="103">
        <f>IF(H3692&lt;Variables!$G$13,1,0)</f>
        <v>1</v>
      </c>
      <c r="AO3692" s="101">
        <f>IF(R3692&lt;Variables!$G$12,0,1)</f>
        <v>1</v>
      </c>
      <c r="AP3692" s="86">
        <f t="shared" si="456"/>
        <v>0</v>
      </c>
      <c r="AR3692">
        <v>1</v>
      </c>
      <c r="AS3692">
        <v>0</v>
      </c>
      <c r="AT3692">
        <v>0</v>
      </c>
      <c r="AU3692">
        <v>0</v>
      </c>
      <c r="BA3692">
        <v>2</v>
      </c>
    </row>
    <row r="3693" spans="3:53" ht="12.75" x14ac:dyDescent="0.2">
      <c r="C3693" t="s">
        <v>823</v>
      </c>
      <c r="D3693" t="s">
        <v>808</v>
      </c>
      <c r="E3693">
        <v>2.99</v>
      </c>
      <c r="F3693">
        <v>6.76</v>
      </c>
      <c r="G3693">
        <v>0.33</v>
      </c>
      <c r="H3693">
        <v>-99999</v>
      </c>
      <c r="I3693">
        <v>-9.9670000000000005</v>
      </c>
      <c r="J3693" t="s">
        <v>76</v>
      </c>
      <c r="K3693"/>
      <c r="L3693">
        <v>3</v>
      </c>
      <c r="M3693">
        <v>0</v>
      </c>
      <c r="N3693">
        <v>3.0049999999999999</v>
      </c>
      <c r="O3693">
        <v>-0.16638935108152719</v>
      </c>
      <c r="P3693">
        <v>54238</v>
      </c>
      <c r="Q3693">
        <v>995</v>
      </c>
      <c r="R3693">
        <v>54.51</v>
      </c>
      <c r="S3693">
        <v>29.428000000000001</v>
      </c>
      <c r="T3693">
        <v>8.0589999999999993</v>
      </c>
      <c r="U3693">
        <v>17.486799999999999</v>
      </c>
      <c r="V3693">
        <f t="shared" si="459"/>
        <v>1.849</v>
      </c>
      <c r="AC3693">
        <v>3.01</v>
      </c>
      <c r="AD3693">
        <v>2.98</v>
      </c>
      <c r="AH3693" s="85">
        <f>IF(AND(M3693&lt;Variables!$G$6,M3693&gt;Variables!$G$5),0,1)</f>
        <v>1</v>
      </c>
      <c r="AI3693" s="85">
        <f t="shared" si="458"/>
        <v>1</v>
      </c>
      <c r="AJ3693" s="85">
        <f>IF(I3693&gt;Variables!$G$7,0,1)</f>
        <v>1</v>
      </c>
      <c r="AK3693" s="85">
        <f>IF(F3693&gt;Variables!$G$8,0,1)</f>
        <v>1</v>
      </c>
      <c r="AL3693" s="85">
        <f>IF(G3693&gt;Variables!$G$9,0,1)</f>
        <v>1</v>
      </c>
      <c r="AM3693" s="85">
        <f>IF(AND(K3693&gt;Variables!$G$10,K3693&lt;Variables!$G$11),0,1)</f>
        <v>1</v>
      </c>
      <c r="AN3693" s="103">
        <f>IF(H3693&lt;Variables!$G$13,1,0)</f>
        <v>1</v>
      </c>
      <c r="AO3693" s="101">
        <f>IF(R3693&lt;Variables!$G$12,0,1)</f>
        <v>1</v>
      </c>
      <c r="AP3693" s="86">
        <f t="shared" si="456"/>
        <v>0</v>
      </c>
      <c r="AR3693">
        <v>0</v>
      </c>
      <c r="AS3693">
        <v>0</v>
      </c>
      <c r="AT3693">
        <v>0</v>
      </c>
      <c r="AU3693">
        <v>0</v>
      </c>
      <c r="BA3693">
        <v>0</v>
      </c>
    </row>
    <row r="3694" spans="3:53" ht="12.75" x14ac:dyDescent="0.2">
      <c r="C3694" s="182" t="s">
        <v>823</v>
      </c>
      <c r="D3694" s="182" t="s">
        <v>816</v>
      </c>
      <c r="E3694" s="182">
        <v>11.03</v>
      </c>
      <c r="F3694" s="182">
        <v>16.93</v>
      </c>
      <c r="G3694" s="182">
        <v>12.92</v>
      </c>
      <c r="H3694" s="182">
        <v>38.909999999999997</v>
      </c>
      <c r="I3694" s="182">
        <v>-57.09</v>
      </c>
      <c r="J3694" s="182" t="s">
        <v>78</v>
      </c>
      <c r="K3694" s="182">
        <v>64.31</v>
      </c>
      <c r="L3694" s="182">
        <v>-99999</v>
      </c>
      <c r="M3694" s="182">
        <v>-99999</v>
      </c>
      <c r="N3694" s="182">
        <v>11.17908888888889</v>
      </c>
      <c r="O3694">
        <v>-2.5841899260176829E-3</v>
      </c>
      <c r="P3694">
        <v>20530</v>
      </c>
      <c r="Q3694">
        <v>10900</v>
      </c>
      <c r="R3694">
        <v>1.88</v>
      </c>
      <c r="S3694">
        <v>29.428000000000001</v>
      </c>
      <c r="T3694">
        <v>8.0589999999999993</v>
      </c>
      <c r="U3694">
        <v>17.486799999999999</v>
      </c>
      <c r="V3694"/>
      <c r="AC3694">
        <v>13.46</v>
      </c>
      <c r="AD3694">
        <v>10.85</v>
      </c>
      <c r="AH3694" s="85">
        <f>IF(AND(M3694&lt;Variables!$G$6,M3694&gt;Variables!$G$5),0,1)</f>
        <v>1</v>
      </c>
      <c r="AI3694" s="85">
        <f t="shared" si="458"/>
        <v>1</v>
      </c>
      <c r="AJ3694" s="85">
        <f>IF(I3694&gt;Variables!$G$7,0,1)</f>
        <v>1</v>
      </c>
      <c r="AK3694" s="85">
        <f>IF(F3694&gt;Variables!$G$8,0,1)</f>
        <v>0</v>
      </c>
      <c r="AL3694" s="85">
        <f>IF(G3694&gt;Variables!$G$9,0,1)</f>
        <v>0</v>
      </c>
      <c r="AM3694" s="85">
        <f>IF(AND(K3694&gt;Variables!$G$10,K3694&lt;Variables!$G$11),0,1)</f>
        <v>0</v>
      </c>
      <c r="AN3694" s="103">
        <f>IF(H3694&lt;Variables!$G$13,1,0)</f>
        <v>1</v>
      </c>
      <c r="AO3694" s="101">
        <f>IF(R3694&lt;Variables!$G$12,0,1)</f>
        <v>0</v>
      </c>
      <c r="AP3694" s="86">
        <f t="shared" si="456"/>
        <v>1</v>
      </c>
      <c r="AR3694">
        <v>1</v>
      </c>
      <c r="AS3694">
        <v>0</v>
      </c>
      <c r="AT3694">
        <v>0</v>
      </c>
      <c r="AU3694">
        <v>0</v>
      </c>
      <c r="BA3694">
        <v>2</v>
      </c>
    </row>
    <row r="3695" spans="3:53" ht="12.75" x14ac:dyDescent="0.2">
      <c r="C3695" t="s">
        <v>823</v>
      </c>
      <c r="D3695" t="s">
        <v>824</v>
      </c>
      <c r="E3695">
        <v>8.56</v>
      </c>
      <c r="F3695">
        <v>6.6</v>
      </c>
      <c r="G3695">
        <v>5.42</v>
      </c>
      <c r="H3695">
        <v>2410</v>
      </c>
      <c r="I3695">
        <v>1.5069999999999999</v>
      </c>
      <c r="J3695" t="s">
        <v>78</v>
      </c>
      <c r="K3695">
        <v>65.78</v>
      </c>
      <c r="L3695">
        <v>8.5209849999999996</v>
      </c>
      <c r="M3695">
        <v>0.45786960075626132</v>
      </c>
      <c r="N3695">
        <v>8.4594140000000007</v>
      </c>
      <c r="O3695">
        <v>1.1890421724247069</v>
      </c>
      <c r="P3695">
        <v>518117</v>
      </c>
      <c r="Q3695">
        <v>3637000</v>
      </c>
      <c r="R3695">
        <v>0.14000000000000001</v>
      </c>
      <c r="S3695">
        <v>29.428000000000001</v>
      </c>
      <c r="T3695">
        <v>8.0589999999999993</v>
      </c>
      <c r="U3695">
        <v>17.486799999999999</v>
      </c>
      <c r="V3695">
        <f t="shared" ref="V3695:V3716" si="460">1.849 + (0.01036 * K3695) + (0.1184 * M3695) - (0.002888 * K3695 * M3695)</f>
        <v>2.4977098638981281</v>
      </c>
      <c r="AC3695">
        <v>8.7698999999999998</v>
      </c>
      <c r="AD3695">
        <v>8.41</v>
      </c>
      <c r="AH3695" s="85">
        <f>IF(AND(M3695&lt;Variables!$G$6,M3695&gt;Variables!$G$5),0,1)</f>
        <v>1</v>
      </c>
      <c r="AI3695" s="85">
        <f t="shared" si="458"/>
        <v>0</v>
      </c>
      <c r="AJ3695" s="85">
        <f>IF(I3695&gt;Variables!$G$7,0,1)</f>
        <v>0</v>
      </c>
      <c r="AK3695" s="85">
        <f>IF(F3695&gt;Variables!$G$8,0,1)</f>
        <v>1</v>
      </c>
      <c r="AL3695" s="85">
        <f>IF(G3695&gt;Variables!$G$9,0,1)</f>
        <v>1</v>
      </c>
      <c r="AM3695" s="85">
        <f>IF(AND(K3695&gt;Variables!$G$10,K3695&lt;Variables!$G$11),0,1)</f>
        <v>0</v>
      </c>
      <c r="AN3695" s="103">
        <f>IF(H3695&lt;Variables!$G$13,1,0)</f>
        <v>1</v>
      </c>
      <c r="AO3695" s="101">
        <f>IF(R3695&lt;Variables!$G$12,0,1)</f>
        <v>0</v>
      </c>
      <c r="AP3695" s="86">
        <f t="shared" ref="AP3695:AP3758" si="461">IF(J3695="Pass", 0,1)</f>
        <v>1</v>
      </c>
      <c r="AR3695">
        <v>0</v>
      </c>
      <c r="AS3695">
        <v>1</v>
      </c>
      <c r="AT3695">
        <v>0</v>
      </c>
      <c r="AU3695">
        <v>0</v>
      </c>
      <c r="BA3695">
        <v>0.27</v>
      </c>
    </row>
    <row r="3696" spans="3:53" ht="12.75" x14ac:dyDescent="0.2">
      <c r="C3696" t="s">
        <v>823</v>
      </c>
      <c r="D3696" t="s">
        <v>809</v>
      </c>
      <c r="E3696">
        <v>20.9</v>
      </c>
      <c r="F3696">
        <v>6.76</v>
      </c>
      <c r="G3696">
        <v>2.86</v>
      </c>
      <c r="H3696">
        <v>2560</v>
      </c>
      <c r="I3696">
        <v>-19.038</v>
      </c>
      <c r="J3696" t="s">
        <v>78</v>
      </c>
      <c r="K3696">
        <v>64.47</v>
      </c>
      <c r="L3696">
        <v>20.77899</v>
      </c>
      <c r="M3696">
        <v>0.34173942044344369</v>
      </c>
      <c r="N3696">
        <v>20.75937857142857</v>
      </c>
      <c r="O3696">
        <v>0.43653247258643108</v>
      </c>
      <c r="P3696">
        <v>59292</v>
      </c>
      <c r="Q3696">
        <v>67071</v>
      </c>
      <c r="R3696">
        <v>0.88</v>
      </c>
      <c r="S3696">
        <v>29.428000000000001</v>
      </c>
      <c r="T3696">
        <v>8.0589999999999993</v>
      </c>
      <c r="U3696">
        <v>17.486799999999999</v>
      </c>
      <c r="V3696">
        <f t="shared" si="460"/>
        <v>2.4937429034013681</v>
      </c>
      <c r="AC3696">
        <v>20.9</v>
      </c>
      <c r="AD3696">
        <v>20.75</v>
      </c>
      <c r="AH3696" s="85">
        <f>IF(AND(M3696&lt;Variables!$G$6,M3696&gt;Variables!$G$5),0,1)</f>
        <v>1</v>
      </c>
      <c r="AI3696" s="85">
        <f t="shared" si="458"/>
        <v>0</v>
      </c>
      <c r="AJ3696" s="85">
        <f>IF(I3696&gt;Variables!$G$7,0,1)</f>
        <v>1</v>
      </c>
      <c r="AK3696" s="85">
        <f>IF(F3696&gt;Variables!$G$8,0,1)</f>
        <v>1</v>
      </c>
      <c r="AL3696" s="85">
        <f>IF(G3696&gt;Variables!$G$9,0,1)</f>
        <v>1</v>
      </c>
      <c r="AM3696" s="85">
        <f>IF(AND(K3696&gt;Variables!$G$10,K3696&lt;Variables!$G$11),0,1)</f>
        <v>0</v>
      </c>
      <c r="AN3696" s="103">
        <f>IF(H3696&lt;Variables!$G$13,1,0)</f>
        <v>0</v>
      </c>
      <c r="AO3696" s="101">
        <f>IF(R3696&lt;Variables!$G$12,0,1)</f>
        <v>0</v>
      </c>
      <c r="AP3696" s="86">
        <f t="shared" si="461"/>
        <v>1</v>
      </c>
      <c r="AR3696">
        <v>0</v>
      </c>
      <c r="AS3696">
        <v>1</v>
      </c>
      <c r="AT3696">
        <v>0</v>
      </c>
      <c r="AU3696">
        <v>0</v>
      </c>
      <c r="BA3696">
        <v>-0.18</v>
      </c>
    </row>
    <row r="3697" spans="3:53" ht="12.75" x14ac:dyDescent="0.2">
      <c r="C3697" t="s">
        <v>823</v>
      </c>
      <c r="D3697" t="s">
        <v>414</v>
      </c>
      <c r="E3697">
        <v>47.88</v>
      </c>
      <c r="F3697">
        <v>6.93</v>
      </c>
      <c r="G3697">
        <v>3.46</v>
      </c>
      <c r="H3697">
        <v>2420</v>
      </c>
      <c r="I3697">
        <v>28.195</v>
      </c>
      <c r="J3697" t="s">
        <v>78</v>
      </c>
      <c r="K3697">
        <v>55.7</v>
      </c>
      <c r="L3697">
        <v>47.739500000000007</v>
      </c>
      <c r="M3697">
        <v>0.23146451052062689</v>
      </c>
      <c r="N3697">
        <v>47.67893636363636</v>
      </c>
      <c r="O3697">
        <v>0.35878240877476331</v>
      </c>
      <c r="P3697">
        <v>244263</v>
      </c>
      <c r="Q3697">
        <v>398121</v>
      </c>
      <c r="R3697">
        <v>0.61</v>
      </c>
      <c r="S3697">
        <v>29.428000000000001</v>
      </c>
      <c r="T3697">
        <v>8.0589999999999993</v>
      </c>
      <c r="U3697">
        <v>17.486799999999999</v>
      </c>
      <c r="V3697">
        <f t="shared" si="460"/>
        <v>2.416223646540077</v>
      </c>
      <c r="AC3697">
        <v>50.14</v>
      </c>
      <c r="AD3697">
        <v>47.71</v>
      </c>
      <c r="AH3697" s="85">
        <f>IF(AND(M3697&lt;Variables!$G$6,M3697&gt;Variables!$G$5),0,1)</f>
        <v>1</v>
      </c>
      <c r="AI3697" s="85">
        <f t="shared" si="458"/>
        <v>0</v>
      </c>
      <c r="AJ3697" s="85">
        <f>IF(I3697&gt;Variables!$G$7,0,1)</f>
        <v>0</v>
      </c>
      <c r="AK3697" s="85">
        <f>IF(F3697&gt;Variables!$G$8,0,1)</f>
        <v>1</v>
      </c>
      <c r="AL3697" s="85">
        <f>IF(G3697&gt;Variables!$G$9,0,1)</f>
        <v>1</v>
      </c>
      <c r="AM3697" s="85">
        <f>IF(AND(K3697&gt;Variables!$G$10,K3697&lt;Variables!$G$11),0,1)</f>
        <v>0</v>
      </c>
      <c r="AN3697" s="103">
        <f>IF(H3697&lt;Variables!$G$13,1,0)</f>
        <v>1</v>
      </c>
      <c r="AO3697" s="101">
        <f>IF(R3697&lt;Variables!$G$12,0,1)</f>
        <v>0</v>
      </c>
      <c r="AP3697" s="86">
        <f t="shared" si="461"/>
        <v>1</v>
      </c>
      <c r="AR3697">
        <v>0</v>
      </c>
      <c r="AS3697">
        <v>1</v>
      </c>
      <c r="AT3697">
        <v>0</v>
      </c>
      <c r="AU3697">
        <v>0</v>
      </c>
      <c r="BA3697">
        <v>0.64</v>
      </c>
    </row>
    <row r="3698" spans="3:53" ht="12.75" x14ac:dyDescent="0.2">
      <c r="C3698" t="s">
        <v>823</v>
      </c>
      <c r="D3698" t="s">
        <v>822</v>
      </c>
      <c r="E3698">
        <v>52.47</v>
      </c>
      <c r="F3698">
        <v>6.95</v>
      </c>
      <c r="G3698">
        <v>4.1900000000000004</v>
      </c>
      <c r="H3698">
        <v>2450</v>
      </c>
      <c r="I3698">
        <v>-36.673000000000002</v>
      </c>
      <c r="J3698" t="s">
        <v>78</v>
      </c>
      <c r="K3698">
        <v>64.5</v>
      </c>
      <c r="L3698">
        <v>52.097000000000001</v>
      </c>
      <c r="M3698">
        <v>0.67758220243008527</v>
      </c>
      <c r="N3698">
        <v>51.707857142857129</v>
      </c>
      <c r="O3698">
        <v>1.4352612893868339</v>
      </c>
      <c r="P3698">
        <v>181585</v>
      </c>
      <c r="Q3698">
        <v>476560</v>
      </c>
      <c r="R3698">
        <v>0.38</v>
      </c>
      <c r="S3698">
        <v>29.428000000000001</v>
      </c>
      <c r="T3698">
        <v>8.0589999999999993</v>
      </c>
      <c r="U3698">
        <v>17.486799999999999</v>
      </c>
      <c r="V3698">
        <f t="shared" si="460"/>
        <v>2.4712284304278556</v>
      </c>
      <c r="AC3698">
        <v>53.98</v>
      </c>
      <c r="AD3698">
        <v>51.405000000000001</v>
      </c>
      <c r="AH3698" s="85">
        <f>IF(AND(M3698&lt;Variables!$G$6,M3698&gt;Variables!$G$5),0,1)</f>
        <v>1</v>
      </c>
      <c r="AI3698" s="85">
        <f t="shared" si="458"/>
        <v>0</v>
      </c>
      <c r="AJ3698" s="85">
        <f>IF(I3698&gt;Variables!$G$7,0,1)</f>
        <v>1</v>
      </c>
      <c r="AK3698" s="85">
        <f>IF(F3698&gt;Variables!$G$8,0,1)</f>
        <v>1</v>
      </c>
      <c r="AL3698" s="85">
        <f>IF(G3698&gt;Variables!$G$9,0,1)</f>
        <v>1</v>
      </c>
      <c r="AM3698" s="85">
        <f>IF(AND(K3698&gt;Variables!$G$10,K3698&lt;Variables!$G$11),0,1)</f>
        <v>0</v>
      </c>
      <c r="AN3698" s="103">
        <f>IF(H3698&lt;Variables!$G$13,1,0)</f>
        <v>1</v>
      </c>
      <c r="AO3698" s="101">
        <f>IF(R3698&lt;Variables!$G$12,0,1)</f>
        <v>0</v>
      </c>
      <c r="AP3698" s="86">
        <f t="shared" si="461"/>
        <v>1</v>
      </c>
      <c r="AR3698">
        <v>0</v>
      </c>
      <c r="AS3698">
        <v>0</v>
      </c>
      <c r="AT3698">
        <v>1</v>
      </c>
      <c r="AU3698">
        <v>0</v>
      </c>
      <c r="BA3698">
        <v>-1.43</v>
      </c>
    </row>
    <row r="3699" spans="3:53" ht="12.75" x14ac:dyDescent="0.2">
      <c r="C3699" t="s">
        <v>823</v>
      </c>
      <c r="D3699" t="s">
        <v>176</v>
      </c>
      <c r="E3699">
        <v>73.150000000000006</v>
      </c>
      <c r="F3699">
        <v>8.83</v>
      </c>
      <c r="G3699">
        <v>6.99</v>
      </c>
      <c r="H3699">
        <v>6300</v>
      </c>
      <c r="I3699">
        <v>-20.768999999999998</v>
      </c>
      <c r="J3699" t="s">
        <v>78</v>
      </c>
      <c r="K3699">
        <v>64.2</v>
      </c>
      <c r="L3699">
        <v>72.408990000000003</v>
      </c>
      <c r="M3699">
        <v>0.88526300394466806</v>
      </c>
      <c r="N3699">
        <v>71.786696000000006</v>
      </c>
      <c r="O3699">
        <v>1.7598024012694371</v>
      </c>
      <c r="P3699">
        <v>468323</v>
      </c>
      <c r="Q3699">
        <v>997328</v>
      </c>
      <c r="R3699">
        <v>0.47</v>
      </c>
      <c r="S3699">
        <v>29.428000000000001</v>
      </c>
      <c r="T3699">
        <v>8.0589999999999993</v>
      </c>
      <c r="U3699">
        <v>17.486799999999999</v>
      </c>
      <c r="V3699">
        <f t="shared" si="460"/>
        <v>2.4547908802108696</v>
      </c>
      <c r="AC3699">
        <v>74.98</v>
      </c>
      <c r="AD3699">
        <v>72.22</v>
      </c>
      <c r="AH3699" s="85">
        <f>IF(AND(M3699&lt;Variables!$G$6,M3699&gt;Variables!$G$5),0,1)</f>
        <v>1</v>
      </c>
      <c r="AI3699" s="85">
        <f t="shared" si="458"/>
        <v>0</v>
      </c>
      <c r="AJ3699" s="85">
        <f>IF(I3699&gt;Variables!$G$7,0,1)</f>
        <v>1</v>
      </c>
      <c r="AK3699" s="85">
        <f>IF(F3699&gt;Variables!$G$8,0,1)</f>
        <v>1</v>
      </c>
      <c r="AL3699" s="85">
        <f>IF(G3699&gt;Variables!$G$9,0,1)</f>
        <v>1</v>
      </c>
      <c r="AM3699" s="85">
        <f>IF(AND(K3699&gt;Variables!$G$10,K3699&lt;Variables!$G$11),0,1)</f>
        <v>0</v>
      </c>
      <c r="AN3699" s="103">
        <f>IF(H3699&lt;Variables!$G$13,1,0)</f>
        <v>0</v>
      </c>
      <c r="AO3699" s="101">
        <f>IF(R3699&lt;Variables!$G$12,0,1)</f>
        <v>0</v>
      </c>
      <c r="AP3699" s="86">
        <f t="shared" si="461"/>
        <v>1</v>
      </c>
      <c r="AR3699">
        <v>0</v>
      </c>
      <c r="AS3699">
        <v>0</v>
      </c>
      <c r="AT3699">
        <v>1</v>
      </c>
      <c r="AU3699">
        <v>0</v>
      </c>
      <c r="BA3699">
        <v>-0.49</v>
      </c>
    </row>
    <row r="3700" spans="3:53" ht="12.75" x14ac:dyDescent="0.2">
      <c r="C3700" t="s">
        <v>823</v>
      </c>
      <c r="D3700" t="s">
        <v>813</v>
      </c>
      <c r="E3700">
        <v>12.24</v>
      </c>
      <c r="F3700">
        <v>8.86</v>
      </c>
      <c r="G3700">
        <v>9.1199999999999992</v>
      </c>
      <c r="H3700">
        <v>2160</v>
      </c>
      <c r="I3700">
        <v>-17.739999999999998</v>
      </c>
      <c r="J3700" t="s">
        <v>78</v>
      </c>
      <c r="K3700">
        <v>64.22</v>
      </c>
      <c r="L3700">
        <v>12.041634999999999</v>
      </c>
      <c r="M3700">
        <v>1.3151453270257429</v>
      </c>
      <c r="N3700">
        <v>11.944240000000001</v>
      </c>
      <c r="O3700">
        <v>2.141283162428071</v>
      </c>
      <c r="P3700">
        <v>1420000</v>
      </c>
      <c r="Q3700">
        <v>1541000</v>
      </c>
      <c r="R3700">
        <v>0.92</v>
      </c>
      <c r="S3700">
        <v>29.428000000000001</v>
      </c>
      <c r="T3700">
        <v>8.0589999999999993</v>
      </c>
      <c r="U3700">
        <v>17.486799999999999</v>
      </c>
      <c r="V3700">
        <f t="shared" si="460"/>
        <v>2.4261158749000469</v>
      </c>
      <c r="AC3700">
        <v>12.936400000000001</v>
      </c>
      <c r="AD3700">
        <v>11.99</v>
      </c>
      <c r="AH3700" s="85">
        <f>IF(AND(M3700&lt;Variables!$G$6,M3700&gt;Variables!$G$5),0,1)</f>
        <v>1</v>
      </c>
      <c r="AI3700" s="85">
        <f t="shared" si="458"/>
        <v>0</v>
      </c>
      <c r="AJ3700" s="85">
        <f>IF(I3700&gt;Variables!$G$7,0,1)</f>
        <v>1</v>
      </c>
      <c r="AK3700" s="85">
        <f>IF(F3700&gt;Variables!$G$8,0,1)</f>
        <v>1</v>
      </c>
      <c r="AL3700" s="85">
        <f>IF(G3700&gt;Variables!$G$9,0,1)</f>
        <v>1</v>
      </c>
      <c r="AM3700" s="85">
        <f>IF(AND(K3700&gt;Variables!$G$10,K3700&lt;Variables!$G$11),0,1)</f>
        <v>0</v>
      </c>
      <c r="AN3700" s="103">
        <f>IF(H3700&lt;Variables!$G$13,1,0)</f>
        <v>1</v>
      </c>
      <c r="AO3700" s="101">
        <f>IF(R3700&lt;Variables!$G$12,0,1)</f>
        <v>0</v>
      </c>
      <c r="AP3700" s="86">
        <f t="shared" si="461"/>
        <v>1</v>
      </c>
      <c r="AR3700">
        <v>1</v>
      </c>
      <c r="AS3700">
        <v>0</v>
      </c>
      <c r="AT3700">
        <v>0</v>
      </c>
      <c r="AU3700">
        <v>0</v>
      </c>
      <c r="BA3700">
        <v>2</v>
      </c>
    </row>
    <row r="3701" spans="3:53" ht="12.75" x14ac:dyDescent="0.2">
      <c r="C3701" t="s">
        <v>823</v>
      </c>
      <c r="D3701" t="s">
        <v>499</v>
      </c>
      <c r="E3701">
        <v>80.2</v>
      </c>
      <c r="F3701">
        <v>8.9499999999999993</v>
      </c>
      <c r="G3701">
        <v>6.54</v>
      </c>
      <c r="H3701">
        <v>5310</v>
      </c>
      <c r="I3701">
        <v>86.876000000000005</v>
      </c>
      <c r="J3701" t="s">
        <v>78</v>
      </c>
      <c r="K3701">
        <v>70.930000000000007</v>
      </c>
      <c r="L3701">
        <v>79.382059999999996</v>
      </c>
      <c r="M3701">
        <v>1.0303839431730639</v>
      </c>
      <c r="N3701">
        <v>78.268634000000006</v>
      </c>
      <c r="O3701">
        <v>2.4676117383114118</v>
      </c>
      <c r="P3701">
        <v>395403</v>
      </c>
      <c r="Q3701">
        <v>1283000</v>
      </c>
      <c r="R3701">
        <v>0.31</v>
      </c>
      <c r="S3701">
        <v>29.428000000000001</v>
      </c>
      <c r="T3701">
        <v>8.0589999999999993</v>
      </c>
      <c r="U3701">
        <v>17.486799999999999</v>
      </c>
      <c r="V3701">
        <f t="shared" si="460"/>
        <v>2.494762394509892</v>
      </c>
      <c r="AC3701">
        <v>80.88</v>
      </c>
      <c r="AD3701">
        <v>77.844999999999999</v>
      </c>
      <c r="AH3701" s="85">
        <f>IF(AND(M3701&lt;Variables!$G$6,M3701&gt;Variables!$G$5),0,1)</f>
        <v>1</v>
      </c>
      <c r="AI3701" s="85">
        <f t="shared" si="458"/>
        <v>0</v>
      </c>
      <c r="AJ3701" s="85">
        <f>IF(I3701&gt;Variables!$G$7,0,1)</f>
        <v>0</v>
      </c>
      <c r="AK3701" s="85">
        <f>IF(F3701&gt;Variables!$G$8,0,1)</f>
        <v>1</v>
      </c>
      <c r="AL3701" s="85">
        <f>IF(G3701&gt;Variables!$G$9,0,1)</f>
        <v>1</v>
      </c>
      <c r="AM3701" s="85">
        <f>IF(AND(K3701&gt;Variables!$G$10,K3701&lt;Variables!$G$11),0,1)</f>
        <v>0</v>
      </c>
      <c r="AN3701" s="103">
        <f>IF(H3701&lt;Variables!$G$13,1,0)</f>
        <v>0</v>
      </c>
      <c r="AO3701" s="101">
        <f>IF(R3701&lt;Variables!$G$12,0,1)</f>
        <v>0</v>
      </c>
      <c r="AP3701" s="86">
        <f t="shared" si="461"/>
        <v>1</v>
      </c>
      <c r="AR3701">
        <v>0</v>
      </c>
      <c r="AS3701">
        <v>0</v>
      </c>
      <c r="AT3701">
        <v>0</v>
      </c>
      <c r="AU3701">
        <v>1</v>
      </c>
      <c r="BA3701">
        <v>-0.38</v>
      </c>
    </row>
    <row r="3702" spans="3:53" ht="12.75" x14ac:dyDescent="0.2">
      <c r="C3702" t="s">
        <v>823</v>
      </c>
      <c r="D3702" t="s">
        <v>806</v>
      </c>
      <c r="E3702">
        <v>78.45</v>
      </c>
      <c r="F3702">
        <v>9.68</v>
      </c>
      <c r="G3702">
        <v>0.51</v>
      </c>
      <c r="H3702">
        <v>3860</v>
      </c>
      <c r="I3702">
        <v>-0.39900000000000002</v>
      </c>
      <c r="J3702" t="s">
        <v>78</v>
      </c>
      <c r="K3702">
        <v>49.87</v>
      </c>
      <c r="L3702">
        <v>78.440905000000001</v>
      </c>
      <c r="M3702">
        <v>6.2588518069741944E-2</v>
      </c>
      <c r="N3702">
        <v>78.767861999999994</v>
      </c>
      <c r="O3702">
        <v>-0.35276062209229309</v>
      </c>
      <c r="P3702">
        <v>1262000</v>
      </c>
      <c r="Q3702">
        <v>452001</v>
      </c>
      <c r="R3702">
        <v>2.79</v>
      </c>
      <c r="S3702">
        <v>29.428000000000001</v>
      </c>
      <c r="T3702">
        <v>8.0589999999999993</v>
      </c>
      <c r="U3702">
        <v>17.486799999999999</v>
      </c>
      <c r="V3702">
        <f t="shared" si="460"/>
        <v>2.3640493967634102</v>
      </c>
      <c r="AC3702">
        <v>80.13</v>
      </c>
      <c r="AD3702">
        <v>78.33</v>
      </c>
      <c r="AH3702" s="85">
        <f>IF(AND(M3702&lt;Variables!$G$6,M3702&gt;Variables!$G$5),0,1)</f>
        <v>1</v>
      </c>
      <c r="AI3702" s="85">
        <f t="shared" si="458"/>
        <v>1</v>
      </c>
      <c r="AJ3702" s="85">
        <f>IF(I3702&gt;Variables!$G$7,0,1)</f>
        <v>1</v>
      </c>
      <c r="AK3702" s="85">
        <f>IF(F3702&gt;Variables!$G$8,0,1)</f>
        <v>0</v>
      </c>
      <c r="AL3702" s="85">
        <f>IF(G3702&gt;Variables!$G$9,0,1)</f>
        <v>1</v>
      </c>
      <c r="AM3702" s="85">
        <f>IF(AND(K3702&gt;Variables!$G$10,K3702&lt;Variables!$G$11),0,1)</f>
        <v>1</v>
      </c>
      <c r="AN3702" s="103">
        <f>IF(H3702&lt;Variables!$G$13,1,0)</f>
        <v>0</v>
      </c>
      <c r="AO3702" s="101">
        <f>IF(R3702&lt;Variables!$G$12,0,1)</f>
        <v>1</v>
      </c>
      <c r="AP3702" s="86">
        <f t="shared" si="461"/>
        <v>1</v>
      </c>
      <c r="AR3702">
        <v>0</v>
      </c>
      <c r="AS3702">
        <v>1</v>
      </c>
      <c r="AT3702">
        <v>0</v>
      </c>
      <c r="AU3702">
        <v>0</v>
      </c>
      <c r="BA3702">
        <v>1</v>
      </c>
    </row>
    <row r="3703" spans="3:53" ht="12.75" x14ac:dyDescent="0.2">
      <c r="C3703" t="s">
        <v>823</v>
      </c>
      <c r="D3703" t="s">
        <v>566</v>
      </c>
      <c r="E3703">
        <v>3.95</v>
      </c>
      <c r="F3703">
        <v>17.420000000000002</v>
      </c>
      <c r="G3703">
        <v>1.55</v>
      </c>
      <c r="H3703">
        <v>108.49</v>
      </c>
      <c r="I3703">
        <v>0.20399999999999999</v>
      </c>
      <c r="J3703" t="s">
        <v>76</v>
      </c>
      <c r="K3703">
        <v>42.22</v>
      </c>
      <c r="L3703">
        <v>3.9841549999999999</v>
      </c>
      <c r="M3703">
        <v>-1.1082651151875349</v>
      </c>
      <c r="N3703">
        <v>4.0727480000000007</v>
      </c>
      <c r="O3703">
        <v>-3.259420911875734</v>
      </c>
      <c r="P3703">
        <v>38640000</v>
      </c>
      <c r="Q3703">
        <v>6820000</v>
      </c>
      <c r="R3703">
        <v>5.67</v>
      </c>
      <c r="S3703">
        <v>29.428000000000001</v>
      </c>
      <c r="T3703">
        <v>8.0589999999999993</v>
      </c>
      <c r="U3703">
        <v>17.486799999999999</v>
      </c>
      <c r="V3703">
        <f t="shared" si="460"/>
        <v>2.2903128830971689</v>
      </c>
      <c r="AC3703">
        <v>5.24</v>
      </c>
      <c r="AD3703">
        <v>3.9106999999999998</v>
      </c>
      <c r="AH3703" s="85">
        <f>IF(AND(M3703&lt;Variables!$G$6,M3703&gt;Variables!$G$5),0,1)</f>
        <v>1</v>
      </c>
      <c r="AI3703" s="85">
        <f t="shared" si="458"/>
        <v>1</v>
      </c>
      <c r="AJ3703" s="85">
        <f>IF(I3703&gt;Variables!$G$7,0,1)</f>
        <v>0</v>
      </c>
      <c r="AK3703" s="85">
        <f>IF(F3703&gt;Variables!$G$8,0,1)</f>
        <v>0</v>
      </c>
      <c r="AL3703" s="85">
        <f>IF(G3703&gt;Variables!$G$9,0,1)</f>
        <v>1</v>
      </c>
      <c r="AM3703" s="85">
        <f>IF(AND(K3703&gt;Variables!$G$10,K3703&lt;Variables!$G$11),0,1)</f>
        <v>1</v>
      </c>
      <c r="AN3703" s="103">
        <f>IF(H3703&lt;Variables!$G$13,1,0)</f>
        <v>1</v>
      </c>
      <c r="AO3703" s="101">
        <f>IF(R3703&lt;Variables!$G$12,0,1)</f>
        <v>1</v>
      </c>
      <c r="AP3703" s="86">
        <f t="shared" si="461"/>
        <v>0</v>
      </c>
      <c r="AR3703">
        <v>1</v>
      </c>
      <c r="AS3703">
        <v>0</v>
      </c>
      <c r="AT3703">
        <v>0</v>
      </c>
      <c r="AU3703">
        <v>0</v>
      </c>
      <c r="BA3703">
        <v>2</v>
      </c>
    </row>
    <row r="3704" spans="3:53" ht="12.75" x14ac:dyDescent="0.2">
      <c r="C3704" t="s">
        <v>823</v>
      </c>
      <c r="D3704" t="s">
        <v>584</v>
      </c>
      <c r="E3704">
        <v>24.6</v>
      </c>
      <c r="F3704">
        <v>10.27</v>
      </c>
      <c r="G3704">
        <v>8.01</v>
      </c>
      <c r="H3704">
        <v>12890</v>
      </c>
      <c r="I3704">
        <v>0.39</v>
      </c>
      <c r="J3704" t="s">
        <v>78</v>
      </c>
      <c r="K3704">
        <v>69.52</v>
      </c>
      <c r="L3704">
        <v>24.25254705882352</v>
      </c>
      <c r="M3704">
        <v>0.60798950649939587</v>
      </c>
      <c r="N3704">
        <v>24.026180851063831</v>
      </c>
      <c r="O3704">
        <v>1.5558825235414619</v>
      </c>
      <c r="P3704">
        <v>190922</v>
      </c>
      <c r="Q3704">
        <v>1407000</v>
      </c>
      <c r="R3704">
        <v>0.14000000000000001</v>
      </c>
      <c r="S3704">
        <v>29.428000000000001</v>
      </c>
      <c r="T3704">
        <v>8.0589999999999993</v>
      </c>
      <c r="U3704">
        <v>17.486799999999999</v>
      </c>
      <c r="V3704">
        <f t="shared" si="460"/>
        <v>2.5191448183090999</v>
      </c>
      <c r="AC3704">
        <v>26</v>
      </c>
      <c r="AD3704">
        <v>23.94</v>
      </c>
      <c r="AH3704" s="85">
        <f>IF(AND(M3704&lt;Variables!$G$6,M3704&gt;Variables!$G$5),0,1)</f>
        <v>1</v>
      </c>
      <c r="AI3704" s="85">
        <f t="shared" si="458"/>
        <v>0</v>
      </c>
      <c r="AJ3704" s="85">
        <f>IF(I3704&gt;Variables!$G$7,0,1)</f>
        <v>0</v>
      </c>
      <c r="AK3704" s="85">
        <f>IF(F3704&gt;Variables!$G$8,0,1)</f>
        <v>0</v>
      </c>
      <c r="AL3704" s="85">
        <f>IF(G3704&gt;Variables!$G$9,0,1)</f>
        <v>1</v>
      </c>
      <c r="AM3704" s="85">
        <f>IF(AND(K3704&gt;Variables!$G$10,K3704&lt;Variables!$G$11),0,1)</f>
        <v>0</v>
      </c>
      <c r="AN3704" s="103">
        <f>IF(H3704&lt;Variables!$G$13,1,0)</f>
        <v>0</v>
      </c>
      <c r="AO3704" s="101">
        <f>IF(R3704&lt;Variables!$G$12,0,1)</f>
        <v>0</v>
      </c>
      <c r="AP3704" s="86">
        <f t="shared" si="461"/>
        <v>1</v>
      </c>
      <c r="AR3704">
        <v>0</v>
      </c>
      <c r="AS3704">
        <v>0</v>
      </c>
      <c r="AT3704">
        <v>1</v>
      </c>
      <c r="AU3704">
        <v>0</v>
      </c>
      <c r="BA3704">
        <v>-2.25</v>
      </c>
    </row>
    <row r="3705" spans="3:53" ht="12.75" x14ac:dyDescent="0.2">
      <c r="C3705" t="s">
        <v>823</v>
      </c>
      <c r="D3705" t="s">
        <v>183</v>
      </c>
      <c r="E3705">
        <v>27.68</v>
      </c>
      <c r="F3705">
        <v>72.849999999999994</v>
      </c>
      <c r="G3705">
        <v>39.450000000000003</v>
      </c>
      <c r="H3705">
        <v>42.28</v>
      </c>
      <c r="I3705">
        <v>2338.1529999999998</v>
      </c>
      <c r="J3705" t="s">
        <v>78</v>
      </c>
      <c r="K3705">
        <v>64.55</v>
      </c>
      <c r="L3705">
        <v>25.108564999999999</v>
      </c>
      <c r="M3705">
        <v>4.8048743526362374</v>
      </c>
      <c r="N3705">
        <v>24.990729999999999</v>
      </c>
      <c r="O3705">
        <v>5.2990448858436654</v>
      </c>
      <c r="P3705">
        <v>26920000</v>
      </c>
      <c r="Q3705">
        <v>16000000</v>
      </c>
      <c r="R3705">
        <v>1.68</v>
      </c>
      <c r="S3705">
        <v>29.428000000000001</v>
      </c>
      <c r="T3705">
        <v>8.0589999999999993</v>
      </c>
      <c r="U3705">
        <v>17.486799999999999</v>
      </c>
      <c r="V3705">
        <f t="shared" si="460"/>
        <v>2.1909085245839419</v>
      </c>
      <c r="AC3705">
        <v>28.8</v>
      </c>
      <c r="AD3705">
        <v>20</v>
      </c>
      <c r="AH3705" s="85">
        <f>IF(AND(M3705&lt;Variables!$G$6,M3705&gt;Variables!$G$5),0,1)</f>
        <v>1</v>
      </c>
      <c r="AI3705" s="85">
        <f t="shared" si="458"/>
        <v>0</v>
      </c>
      <c r="AJ3705" s="85">
        <f>IF(I3705&gt;Variables!$G$7,0,1)</f>
        <v>0</v>
      </c>
      <c r="AK3705" s="85">
        <f>IF(F3705&gt;Variables!$G$8,0,1)</f>
        <v>0</v>
      </c>
      <c r="AL3705" s="85">
        <f>IF(G3705&gt;Variables!$G$9,0,1)</f>
        <v>0</v>
      </c>
      <c r="AM3705" s="85">
        <f>IF(AND(K3705&gt;Variables!$G$10,K3705&lt;Variables!$G$11),0,1)</f>
        <v>0</v>
      </c>
      <c r="AN3705" s="103">
        <f>IF(H3705&lt;Variables!$G$13,1,0)</f>
        <v>1</v>
      </c>
      <c r="AO3705" s="101">
        <f>IF(R3705&lt;Variables!$G$12,0,1)</f>
        <v>0</v>
      </c>
      <c r="AP3705" s="86">
        <f t="shared" si="461"/>
        <v>1</v>
      </c>
      <c r="AR3705">
        <v>0</v>
      </c>
      <c r="AS3705">
        <v>0</v>
      </c>
      <c r="AT3705">
        <v>1</v>
      </c>
      <c r="AU3705">
        <v>0</v>
      </c>
      <c r="BA3705">
        <v>-2.25</v>
      </c>
    </row>
    <row r="3706" spans="3:53" ht="12.75" x14ac:dyDescent="0.2">
      <c r="C3706" t="s">
        <v>823</v>
      </c>
      <c r="D3706" t="s">
        <v>803</v>
      </c>
      <c r="E3706">
        <v>304.54000000000002</v>
      </c>
      <c r="F3706">
        <v>11.94</v>
      </c>
      <c r="G3706">
        <v>5.6</v>
      </c>
      <c r="H3706">
        <v>16820</v>
      </c>
      <c r="I3706">
        <v>-4.9249999999999998</v>
      </c>
      <c r="J3706" t="s">
        <v>78</v>
      </c>
      <c r="K3706">
        <v>37.83</v>
      </c>
      <c r="L3706">
        <v>305.69990000000001</v>
      </c>
      <c r="M3706">
        <v>-0.69018668308363273</v>
      </c>
      <c r="N3706">
        <v>307.57313599999998</v>
      </c>
      <c r="O3706">
        <v>-1.2950207719051441</v>
      </c>
      <c r="P3706">
        <v>1023000</v>
      </c>
      <c r="Q3706">
        <v>881257</v>
      </c>
      <c r="R3706">
        <v>1.1599999999999999</v>
      </c>
      <c r="S3706">
        <v>29.428000000000001</v>
      </c>
      <c r="T3706">
        <v>8.0589999999999993</v>
      </c>
      <c r="U3706">
        <v>17.486799999999999</v>
      </c>
      <c r="V3706">
        <f t="shared" si="460"/>
        <v>2.2346056900173012</v>
      </c>
      <c r="AC3706">
        <v>318.77</v>
      </c>
      <c r="AD3706">
        <v>294.10000000000002</v>
      </c>
      <c r="AH3706" s="85">
        <f>IF(AND(M3706&lt;Variables!$G$6,M3706&gt;Variables!$G$5),0,1)</f>
        <v>1</v>
      </c>
      <c r="AI3706" s="85">
        <f t="shared" si="458"/>
        <v>1</v>
      </c>
      <c r="AJ3706" s="85">
        <f>IF(I3706&gt;Variables!$G$7,0,1)</f>
        <v>1</v>
      </c>
      <c r="AK3706" s="85">
        <f>IF(F3706&gt;Variables!$G$8,0,1)</f>
        <v>0</v>
      </c>
      <c r="AL3706" s="85">
        <f>IF(G3706&gt;Variables!$G$9,0,1)</f>
        <v>1</v>
      </c>
      <c r="AM3706" s="85">
        <f>IF(AND(K3706&gt;Variables!$G$10,K3706&lt;Variables!$G$11),0,1)</f>
        <v>1</v>
      </c>
      <c r="AN3706" s="103">
        <f>IF(H3706&lt;Variables!$G$13,1,0)</f>
        <v>0</v>
      </c>
      <c r="AO3706" s="101">
        <f>IF(R3706&lt;Variables!$G$12,0,1)</f>
        <v>0</v>
      </c>
      <c r="AP3706" s="86">
        <f t="shared" si="461"/>
        <v>1</v>
      </c>
      <c r="AR3706">
        <v>0</v>
      </c>
      <c r="AS3706">
        <v>0</v>
      </c>
      <c r="AT3706">
        <v>1</v>
      </c>
      <c r="AU3706">
        <v>0</v>
      </c>
      <c r="BA3706">
        <v>-1.95</v>
      </c>
    </row>
    <row r="3707" spans="3:53" ht="12.75" x14ac:dyDescent="0.2">
      <c r="C3707" t="s">
        <v>823</v>
      </c>
      <c r="D3707" t="s">
        <v>136</v>
      </c>
      <c r="E3707">
        <v>184.94</v>
      </c>
      <c r="F3707">
        <v>12.55</v>
      </c>
      <c r="G3707">
        <v>10.57</v>
      </c>
      <c r="H3707">
        <v>14270</v>
      </c>
      <c r="I3707">
        <v>261.35599999999999</v>
      </c>
      <c r="J3707" t="s">
        <v>78</v>
      </c>
      <c r="K3707">
        <v>51.03</v>
      </c>
      <c r="L3707">
        <v>185.24733000000001</v>
      </c>
      <c r="M3707">
        <v>-0.19154392130778039</v>
      </c>
      <c r="N3707">
        <v>183.84866</v>
      </c>
      <c r="O3707">
        <v>0.56777133975304317</v>
      </c>
      <c r="P3707">
        <v>2465000</v>
      </c>
      <c r="Q3707">
        <v>3592000</v>
      </c>
      <c r="R3707">
        <v>0.69</v>
      </c>
      <c r="S3707">
        <v>29.428000000000001</v>
      </c>
      <c r="T3707">
        <v>8.0589999999999993</v>
      </c>
      <c r="U3707">
        <v>17.486799999999999</v>
      </c>
      <c r="V3707">
        <f t="shared" si="460"/>
        <v>2.383220716164081</v>
      </c>
      <c r="AC3707">
        <v>185.84979999999999</v>
      </c>
      <c r="AD3707">
        <v>160.11000000000001</v>
      </c>
      <c r="AH3707" s="85">
        <f>IF(AND(M3707&lt;Variables!$G$6,M3707&gt;Variables!$G$5),0,1)</f>
        <v>1</v>
      </c>
      <c r="AI3707" s="85">
        <f t="shared" si="458"/>
        <v>0</v>
      </c>
      <c r="AJ3707" s="85">
        <f>IF(I3707&gt;Variables!$G$7,0,1)</f>
        <v>0</v>
      </c>
      <c r="AK3707" s="85">
        <f>IF(F3707&gt;Variables!$G$8,0,1)</f>
        <v>0</v>
      </c>
      <c r="AL3707" s="85">
        <f>IF(G3707&gt;Variables!$G$9,0,1)</f>
        <v>1</v>
      </c>
      <c r="AM3707" s="85">
        <f>IF(AND(K3707&gt;Variables!$G$10,K3707&lt;Variables!$G$11),0,1)</f>
        <v>0</v>
      </c>
      <c r="AN3707" s="103">
        <f>IF(H3707&lt;Variables!$G$13,1,0)</f>
        <v>0</v>
      </c>
      <c r="AO3707" s="101">
        <f>IF(R3707&lt;Variables!$G$12,0,1)</f>
        <v>0</v>
      </c>
      <c r="AP3707" s="86">
        <f t="shared" si="461"/>
        <v>1</v>
      </c>
      <c r="AR3707">
        <v>0</v>
      </c>
      <c r="AS3707">
        <v>0</v>
      </c>
      <c r="AT3707">
        <v>1</v>
      </c>
      <c r="AU3707">
        <v>0</v>
      </c>
      <c r="BA3707">
        <v>-2.25</v>
      </c>
    </row>
    <row r="3708" spans="3:53" ht="12.75" x14ac:dyDescent="0.2">
      <c r="C3708" t="s">
        <v>823</v>
      </c>
      <c r="D3708" t="s">
        <v>186</v>
      </c>
      <c r="E3708">
        <v>27.95</v>
      </c>
      <c r="F3708">
        <v>13.03</v>
      </c>
      <c r="G3708">
        <v>8</v>
      </c>
      <c r="H3708">
        <v>3480</v>
      </c>
      <c r="I3708">
        <v>0.56200000000000006</v>
      </c>
      <c r="J3708" t="s">
        <v>78</v>
      </c>
      <c r="K3708">
        <v>70.13</v>
      </c>
      <c r="L3708">
        <v>27.600820000000009</v>
      </c>
      <c r="M3708">
        <v>1.7361078402742831</v>
      </c>
      <c r="N3708">
        <v>26.820542</v>
      </c>
      <c r="O3708">
        <v>4.6958707993298674</v>
      </c>
      <c r="P3708">
        <v>5940000</v>
      </c>
      <c r="Q3708">
        <v>9062000</v>
      </c>
      <c r="R3708">
        <v>0.66</v>
      </c>
      <c r="S3708">
        <v>29.428000000000001</v>
      </c>
      <c r="T3708">
        <v>8.0589999999999993</v>
      </c>
      <c r="U3708">
        <v>17.486799999999999</v>
      </c>
      <c r="V3708">
        <f t="shared" si="460"/>
        <v>2.4294786029710731</v>
      </c>
      <c r="AC3708">
        <v>28.38</v>
      </c>
      <c r="AD3708">
        <v>26.41</v>
      </c>
      <c r="AH3708" s="85">
        <f>IF(AND(M3708&lt;Variables!$G$6,M3708&gt;Variables!$G$5),0,1)</f>
        <v>1</v>
      </c>
      <c r="AI3708" s="85">
        <f t="shared" si="458"/>
        <v>0</v>
      </c>
      <c r="AJ3708" s="85">
        <f>IF(I3708&gt;Variables!$G$7,0,1)</f>
        <v>0</v>
      </c>
      <c r="AK3708" s="85">
        <f>IF(F3708&gt;Variables!$G$8,0,1)</f>
        <v>0</v>
      </c>
      <c r="AL3708" s="85">
        <f>IF(G3708&gt;Variables!$G$9,0,1)</f>
        <v>1</v>
      </c>
      <c r="AM3708" s="85">
        <f>IF(AND(K3708&gt;Variables!$G$10,K3708&lt;Variables!$G$11),0,1)</f>
        <v>0</v>
      </c>
      <c r="AN3708" s="103">
        <f>IF(H3708&lt;Variables!$G$13,1,0)</f>
        <v>0</v>
      </c>
      <c r="AO3708" s="101">
        <f>IF(R3708&lt;Variables!$G$12,0,1)</f>
        <v>0</v>
      </c>
      <c r="AP3708" s="86">
        <f t="shared" si="461"/>
        <v>1</v>
      </c>
      <c r="AR3708">
        <v>0</v>
      </c>
      <c r="AS3708">
        <v>0</v>
      </c>
      <c r="AT3708">
        <v>1</v>
      </c>
      <c r="AU3708">
        <v>0</v>
      </c>
      <c r="BA3708">
        <v>-1.59</v>
      </c>
    </row>
    <row r="3709" spans="3:53" ht="12.75" x14ac:dyDescent="0.2">
      <c r="C3709" t="s">
        <v>823</v>
      </c>
      <c r="D3709" t="s">
        <v>802</v>
      </c>
      <c r="E3709">
        <v>222.58</v>
      </c>
      <c r="F3709">
        <v>14.32</v>
      </c>
      <c r="G3709">
        <v>6.29</v>
      </c>
      <c r="H3709">
        <v>37470</v>
      </c>
      <c r="I3709">
        <v>-2.911</v>
      </c>
      <c r="J3709" t="s">
        <v>78</v>
      </c>
      <c r="K3709">
        <v>56.22</v>
      </c>
      <c r="L3709">
        <v>223.16769500000001</v>
      </c>
      <c r="M3709">
        <v>-1.2409950284257169E-2</v>
      </c>
      <c r="N3709">
        <v>222.230298</v>
      </c>
      <c r="O3709">
        <v>0.40935102377443677</v>
      </c>
      <c r="P3709">
        <v>6873000</v>
      </c>
      <c r="Q3709">
        <v>2782000</v>
      </c>
      <c r="R3709">
        <v>2.4700000000000002</v>
      </c>
      <c r="S3709">
        <v>29.428000000000001</v>
      </c>
      <c r="T3709">
        <v>8.0589999999999993</v>
      </c>
      <c r="U3709">
        <v>17.486799999999999</v>
      </c>
      <c r="V3709">
        <f t="shared" si="460"/>
        <v>2.431984783111929</v>
      </c>
      <c r="AC3709">
        <v>234.89</v>
      </c>
      <c r="AD3709">
        <v>222.45</v>
      </c>
      <c r="AH3709" s="85">
        <f>IF(AND(M3709&lt;Variables!$G$6,M3709&gt;Variables!$G$5),0,1)</f>
        <v>1</v>
      </c>
      <c r="AI3709" s="85">
        <f t="shared" si="458"/>
        <v>0</v>
      </c>
      <c r="AJ3709" s="85">
        <f>IF(I3709&gt;Variables!$G$7,0,1)</f>
        <v>1</v>
      </c>
      <c r="AK3709" s="85">
        <f>IF(F3709&gt;Variables!$G$8,0,1)</f>
        <v>0</v>
      </c>
      <c r="AL3709" s="85">
        <f>IF(G3709&gt;Variables!$G$9,0,1)</f>
        <v>1</v>
      </c>
      <c r="AM3709" s="85">
        <f>IF(AND(K3709&gt;Variables!$G$10,K3709&lt;Variables!$G$11),0,1)</f>
        <v>0</v>
      </c>
      <c r="AN3709" s="103">
        <f>IF(H3709&lt;Variables!$G$13,1,0)</f>
        <v>0</v>
      </c>
      <c r="AO3709" s="101">
        <f>IF(R3709&lt;Variables!$G$12,0,1)</f>
        <v>1</v>
      </c>
      <c r="AP3709" s="86">
        <f t="shared" si="461"/>
        <v>1</v>
      </c>
      <c r="AR3709">
        <v>1</v>
      </c>
      <c r="AS3709">
        <v>0</v>
      </c>
      <c r="AT3709">
        <v>0</v>
      </c>
      <c r="AU3709">
        <v>0</v>
      </c>
      <c r="BA3709">
        <v>1.51</v>
      </c>
    </row>
    <row r="3710" spans="3:53" ht="12.75" x14ac:dyDescent="0.2">
      <c r="C3710" t="s">
        <v>823</v>
      </c>
      <c r="D3710" t="s">
        <v>131</v>
      </c>
      <c r="E3710">
        <v>36.31</v>
      </c>
      <c r="F3710">
        <v>15.32</v>
      </c>
      <c r="G3710">
        <v>12.05</v>
      </c>
      <c r="H3710">
        <v>5010</v>
      </c>
      <c r="I3710">
        <v>3.3000000000000002E-2</v>
      </c>
      <c r="J3710" t="s">
        <v>78</v>
      </c>
      <c r="K3710">
        <v>74.680000000000007</v>
      </c>
      <c r="L3710">
        <v>35.521414999999998</v>
      </c>
      <c r="M3710">
        <v>1.336053194952953</v>
      </c>
      <c r="N3710">
        <v>34.916355999999993</v>
      </c>
      <c r="O3710">
        <v>3.0920866999981591</v>
      </c>
      <c r="P3710">
        <v>2627000</v>
      </c>
      <c r="Q3710">
        <v>2889000</v>
      </c>
      <c r="R3710">
        <v>0.91</v>
      </c>
      <c r="S3710">
        <v>29.428000000000001</v>
      </c>
      <c r="T3710">
        <v>8.0589999999999993</v>
      </c>
      <c r="U3710">
        <v>17.486799999999999</v>
      </c>
      <c r="V3710">
        <f t="shared" si="460"/>
        <v>2.4927191031762677</v>
      </c>
      <c r="AC3710">
        <v>36.79</v>
      </c>
      <c r="AD3710">
        <v>34.979999999999997</v>
      </c>
      <c r="AH3710" s="85">
        <f>IF(AND(M3710&lt;Variables!$G$6,M3710&gt;Variables!$G$5),0,1)</f>
        <v>1</v>
      </c>
      <c r="AI3710" s="85">
        <f t="shared" si="458"/>
        <v>0</v>
      </c>
      <c r="AJ3710" s="85">
        <f>IF(I3710&gt;Variables!$G$7,0,1)</f>
        <v>0</v>
      </c>
      <c r="AK3710" s="85">
        <f>IF(F3710&gt;Variables!$G$8,0,1)</f>
        <v>0</v>
      </c>
      <c r="AL3710" s="85">
        <f>IF(G3710&gt;Variables!$G$9,0,1)</f>
        <v>0</v>
      </c>
      <c r="AM3710" s="85">
        <f>IF(AND(K3710&gt;Variables!$G$10,K3710&lt;Variables!$G$11),0,1)</f>
        <v>0</v>
      </c>
      <c r="AN3710" s="103">
        <f>IF(H3710&lt;Variables!$G$13,1,0)</f>
        <v>0</v>
      </c>
      <c r="AO3710" s="101">
        <f>IF(R3710&lt;Variables!$G$12,0,1)</f>
        <v>0</v>
      </c>
      <c r="AP3710" s="86">
        <f t="shared" si="461"/>
        <v>1</v>
      </c>
      <c r="AR3710">
        <v>0</v>
      </c>
      <c r="AS3710">
        <v>0</v>
      </c>
      <c r="AT3710">
        <v>1</v>
      </c>
      <c r="AU3710">
        <v>0</v>
      </c>
      <c r="BA3710">
        <v>-2.25</v>
      </c>
    </row>
    <row r="3711" spans="3:53" ht="12.75" x14ac:dyDescent="0.2">
      <c r="C3711" t="s">
        <v>823</v>
      </c>
      <c r="D3711" t="s">
        <v>817</v>
      </c>
      <c r="E3711">
        <v>2.84</v>
      </c>
      <c r="F3711">
        <v>20.14</v>
      </c>
      <c r="G3711">
        <v>19.149999999999999</v>
      </c>
      <c r="H3711">
        <v>61.14</v>
      </c>
      <c r="I3711">
        <v>-70.602000000000004</v>
      </c>
      <c r="J3711" t="s">
        <v>78</v>
      </c>
      <c r="K3711">
        <v>42.93</v>
      </c>
      <c r="L3711">
        <v>2.8717700000000002</v>
      </c>
      <c r="M3711">
        <v>-2.4991555730438142</v>
      </c>
      <c r="N3711">
        <v>2.8520620000000001</v>
      </c>
      <c r="O3711">
        <v>-1.825416137517357</v>
      </c>
      <c r="P3711">
        <v>8090000</v>
      </c>
      <c r="Q3711">
        <v>2130000</v>
      </c>
      <c r="R3711">
        <v>3.8</v>
      </c>
      <c r="S3711">
        <v>29.428000000000001</v>
      </c>
      <c r="T3711">
        <v>8.0589999999999993</v>
      </c>
      <c r="U3711">
        <v>17.486799999999999</v>
      </c>
      <c r="V3711">
        <f t="shared" si="460"/>
        <v>2.3077046865438389</v>
      </c>
      <c r="AC3711">
        <v>3.24</v>
      </c>
      <c r="AD3711">
        <v>2.7</v>
      </c>
      <c r="AH3711" s="85">
        <f>IF(AND(M3711&lt;Variables!$G$6,M3711&gt;Variables!$G$5),0,1)</f>
        <v>0</v>
      </c>
      <c r="AI3711" s="85">
        <f t="shared" si="458"/>
        <v>0</v>
      </c>
      <c r="AJ3711" s="85">
        <f>IF(I3711&gt;Variables!$G$7,0,1)</f>
        <v>1</v>
      </c>
      <c r="AK3711" s="85">
        <f>IF(F3711&gt;Variables!$G$8,0,1)</f>
        <v>0</v>
      </c>
      <c r="AL3711" s="85">
        <f>IF(G3711&gt;Variables!$G$9,0,1)</f>
        <v>0</v>
      </c>
      <c r="AM3711" s="85">
        <f>IF(AND(K3711&gt;Variables!$G$10,K3711&lt;Variables!$G$11),0,1)</f>
        <v>1</v>
      </c>
      <c r="AN3711" s="103">
        <f>IF(H3711&lt;Variables!$G$13,1,0)</f>
        <v>1</v>
      </c>
      <c r="AO3711" s="101">
        <f>IF(R3711&lt;Variables!$G$12,0,1)</f>
        <v>1</v>
      </c>
      <c r="AP3711" s="86">
        <f t="shared" si="461"/>
        <v>1</v>
      </c>
      <c r="AR3711">
        <v>1</v>
      </c>
      <c r="AS3711">
        <v>0</v>
      </c>
      <c r="AT3711">
        <v>0</v>
      </c>
      <c r="AU3711">
        <v>0</v>
      </c>
      <c r="BA3711">
        <v>2</v>
      </c>
    </row>
    <row r="3712" spans="3:53" ht="12.75" x14ac:dyDescent="0.2">
      <c r="C3712" t="s">
        <v>823</v>
      </c>
      <c r="D3712" t="s">
        <v>801</v>
      </c>
      <c r="E3712">
        <v>35.950000000000003</v>
      </c>
      <c r="F3712">
        <v>20.46</v>
      </c>
      <c r="G3712">
        <v>-4.76</v>
      </c>
      <c r="H3712">
        <v>1310</v>
      </c>
      <c r="I3712">
        <v>-67.424999999999997</v>
      </c>
      <c r="J3712" t="s">
        <v>78</v>
      </c>
      <c r="K3712">
        <v>63.15</v>
      </c>
      <c r="L3712">
        <v>35.324999999999989</v>
      </c>
      <c r="M3712">
        <v>1.3446567586695219</v>
      </c>
      <c r="N3712">
        <v>35.161231249999993</v>
      </c>
      <c r="O3712">
        <v>1.8166848181688859</v>
      </c>
      <c r="P3712">
        <v>674150</v>
      </c>
      <c r="Q3712">
        <v>188950</v>
      </c>
      <c r="R3712">
        <v>3.57</v>
      </c>
      <c r="S3712">
        <v>29.428000000000001</v>
      </c>
      <c r="T3712">
        <v>8.0589999999999993</v>
      </c>
      <c r="U3712">
        <v>17.486799999999999</v>
      </c>
      <c r="V3712">
        <f t="shared" si="460"/>
        <v>2.4172066256192482</v>
      </c>
      <c r="AC3712">
        <v>36.049999999999997</v>
      </c>
      <c r="AD3712">
        <v>31.77</v>
      </c>
      <c r="AH3712" s="85">
        <f>IF(AND(M3712&lt;Variables!$G$6,M3712&gt;Variables!$G$5),0,1)</f>
        <v>1</v>
      </c>
      <c r="AI3712" s="85">
        <f t="shared" si="458"/>
        <v>0</v>
      </c>
      <c r="AJ3712" s="85">
        <f>IF(I3712&gt;Variables!$G$7,0,1)</f>
        <v>1</v>
      </c>
      <c r="AK3712" s="85">
        <f>IF(F3712&gt;Variables!$G$8,0,1)</f>
        <v>0</v>
      </c>
      <c r="AL3712" s="85">
        <f>IF(G3712&gt;Variables!$G$9,0,1)</f>
        <v>1</v>
      </c>
      <c r="AM3712" s="85">
        <f>IF(AND(K3712&gt;Variables!$G$10,K3712&lt;Variables!$G$11),0,1)</f>
        <v>0</v>
      </c>
      <c r="AN3712" s="103">
        <f>IF(H3712&lt;Variables!$G$13,1,0)</f>
        <v>1</v>
      </c>
      <c r="AO3712" s="101">
        <f>IF(R3712&lt;Variables!$G$12,0,1)</f>
        <v>1</v>
      </c>
      <c r="AP3712" s="86">
        <f t="shared" si="461"/>
        <v>1</v>
      </c>
      <c r="AR3712">
        <v>0</v>
      </c>
      <c r="AS3712">
        <v>0</v>
      </c>
      <c r="AT3712">
        <v>1</v>
      </c>
      <c r="AU3712">
        <v>0</v>
      </c>
      <c r="BA3712">
        <v>-1.64</v>
      </c>
    </row>
    <row r="3713" spans="3:53" ht="12.75" x14ac:dyDescent="0.2">
      <c r="C3713" t="s">
        <v>823</v>
      </c>
      <c r="D3713" t="s">
        <v>799</v>
      </c>
      <c r="E3713">
        <v>2.69</v>
      </c>
      <c r="F3713">
        <v>32.39</v>
      </c>
      <c r="G3713">
        <v>-0.26</v>
      </c>
      <c r="H3713">
        <v>881.81</v>
      </c>
      <c r="I3713">
        <v>-51.368000000000002</v>
      </c>
      <c r="J3713" t="s">
        <v>78</v>
      </c>
      <c r="K3713">
        <v>61.78</v>
      </c>
      <c r="L3713">
        <v>2.6466449999999999</v>
      </c>
      <c r="M3713">
        <v>1.373625854619714</v>
      </c>
      <c r="N3713">
        <v>2.6218539999999999</v>
      </c>
      <c r="O3713">
        <v>2.3321664745634001</v>
      </c>
      <c r="P3713">
        <v>55380000</v>
      </c>
      <c r="Q3713">
        <v>13330000</v>
      </c>
      <c r="R3713">
        <v>4.1500000000000004</v>
      </c>
      <c r="S3713">
        <v>29.428000000000001</v>
      </c>
      <c r="T3713">
        <v>8.0589999999999993</v>
      </c>
      <c r="U3713">
        <v>17.486799999999999</v>
      </c>
      <c r="V3713">
        <f t="shared" si="460"/>
        <v>2.4065948970851774</v>
      </c>
      <c r="AC3713">
        <v>3.2</v>
      </c>
      <c r="AD3713">
        <v>2.65</v>
      </c>
      <c r="AH3713" s="85">
        <f>IF(AND(M3713&lt;Variables!$G$6,M3713&gt;Variables!$G$5),0,1)</f>
        <v>1</v>
      </c>
      <c r="AI3713" s="85">
        <f t="shared" si="458"/>
        <v>0</v>
      </c>
      <c r="AJ3713" s="85">
        <f>IF(I3713&gt;Variables!$G$7,0,1)</f>
        <v>1</v>
      </c>
      <c r="AK3713" s="85">
        <f>IF(F3713&gt;Variables!$G$8,0,1)</f>
        <v>0</v>
      </c>
      <c r="AL3713" s="85">
        <f>IF(G3713&gt;Variables!$G$9,0,1)</f>
        <v>1</v>
      </c>
      <c r="AM3713" s="85">
        <f>IF(AND(K3713&gt;Variables!$G$10,K3713&lt;Variables!$G$11),0,1)</f>
        <v>0</v>
      </c>
      <c r="AN3713" s="103">
        <f>IF(H3713&lt;Variables!$G$13,1,0)</f>
        <v>1</v>
      </c>
      <c r="AO3713" s="101">
        <f>IF(R3713&lt;Variables!$G$12,0,1)</f>
        <v>1</v>
      </c>
      <c r="AP3713" s="86">
        <f t="shared" si="461"/>
        <v>1</v>
      </c>
      <c r="AR3713">
        <v>1</v>
      </c>
      <c r="AS3713">
        <v>0</v>
      </c>
      <c r="AT3713">
        <v>0</v>
      </c>
      <c r="AU3713">
        <v>0</v>
      </c>
      <c r="BA3713">
        <v>2</v>
      </c>
    </row>
    <row r="3714" spans="3:53" ht="12.75" x14ac:dyDescent="0.2">
      <c r="C3714" t="s">
        <v>823</v>
      </c>
      <c r="D3714" t="s">
        <v>804</v>
      </c>
      <c r="E3714">
        <v>3.12</v>
      </c>
      <c r="F3714">
        <v>52.45</v>
      </c>
      <c r="G3714">
        <v>21.74</v>
      </c>
      <c r="H3714">
        <v>52.91</v>
      </c>
      <c r="I3714">
        <v>-64.122</v>
      </c>
      <c r="J3714" t="s">
        <v>78</v>
      </c>
      <c r="K3714">
        <v>54.92</v>
      </c>
      <c r="L3714">
        <v>3.0903</v>
      </c>
      <c r="M3714">
        <v>-0.33330097401548131</v>
      </c>
      <c r="N3714">
        <v>2.8590939999999998</v>
      </c>
      <c r="O3714">
        <v>7.7264336184819324</v>
      </c>
      <c r="P3714">
        <v>73180000</v>
      </c>
      <c r="Q3714">
        <v>917900</v>
      </c>
      <c r="R3714">
        <v>79.73</v>
      </c>
      <c r="S3714">
        <v>29.428000000000001</v>
      </c>
      <c r="T3714">
        <v>8.0589999999999993</v>
      </c>
      <c r="U3714">
        <v>17.486799999999999</v>
      </c>
      <c r="V3714">
        <f t="shared" si="460"/>
        <v>2.4313728855321499</v>
      </c>
      <c r="AC3714">
        <v>3.34</v>
      </c>
      <c r="AD3714">
        <v>2.62</v>
      </c>
      <c r="AH3714" s="85">
        <f>IF(AND(M3714&lt;Variables!$G$6,M3714&gt;Variables!$G$5),0,1)</f>
        <v>1</v>
      </c>
      <c r="AI3714" s="85">
        <f t="shared" si="458"/>
        <v>0</v>
      </c>
      <c r="AJ3714" s="85">
        <f>IF(I3714&gt;Variables!$G$7,0,1)</f>
        <v>1</v>
      </c>
      <c r="AK3714" s="85">
        <f>IF(F3714&gt;Variables!$G$8,0,1)</f>
        <v>0</v>
      </c>
      <c r="AL3714" s="85">
        <f>IF(G3714&gt;Variables!$G$9,0,1)</f>
        <v>0</v>
      </c>
      <c r="AM3714" s="85">
        <f>IF(AND(K3714&gt;Variables!$G$10,K3714&lt;Variables!$G$11),0,1)</f>
        <v>0</v>
      </c>
      <c r="AN3714" s="103">
        <f>IF(H3714&lt;Variables!$G$13,1,0)</f>
        <v>1</v>
      </c>
      <c r="AO3714" s="101">
        <f>IF(R3714&lt;Variables!$G$12,0,1)</f>
        <v>1</v>
      </c>
      <c r="AP3714" s="86">
        <f t="shared" si="461"/>
        <v>1</v>
      </c>
      <c r="AR3714">
        <v>0</v>
      </c>
      <c r="AS3714">
        <v>0</v>
      </c>
      <c r="AT3714">
        <v>1</v>
      </c>
      <c r="AU3714">
        <v>0</v>
      </c>
      <c r="BA3714">
        <v>-2.25</v>
      </c>
    </row>
    <row r="3715" spans="3:53" ht="12.75" x14ac:dyDescent="0.2">
      <c r="C3715" t="s">
        <v>825</v>
      </c>
      <c r="D3715" t="s">
        <v>185</v>
      </c>
      <c r="E3715">
        <v>9.3800000000000008</v>
      </c>
      <c r="F3715">
        <v>22</v>
      </c>
      <c r="G3715">
        <v>14.32</v>
      </c>
      <c r="H3715">
        <v>40.380000000000003</v>
      </c>
      <c r="I3715">
        <v>40.432000000000002</v>
      </c>
      <c r="J3715" t="s">
        <v>78</v>
      </c>
      <c r="K3715">
        <v>55.53</v>
      </c>
      <c r="L3715">
        <v>9.253779999999999</v>
      </c>
      <c r="M3715">
        <v>1.634143020473799</v>
      </c>
      <c r="N3715">
        <v>9.2570640000000015</v>
      </c>
      <c r="O3715">
        <v>1.5980876874136101</v>
      </c>
      <c r="P3715">
        <v>14490000</v>
      </c>
      <c r="Q3715">
        <v>11900000</v>
      </c>
      <c r="R3715">
        <v>1.22</v>
      </c>
      <c r="S3715">
        <v>31.481000000000009</v>
      </c>
      <c r="T3715">
        <v>8.1499999999999986</v>
      </c>
      <c r="U3715">
        <v>18.311199999999999</v>
      </c>
      <c r="V3715">
        <f t="shared" si="460"/>
        <v>2.3557047715791817</v>
      </c>
      <c r="AC3715">
        <v>10.75</v>
      </c>
      <c r="AD3715">
        <v>8.36</v>
      </c>
      <c r="AH3715" s="85">
        <f>IF(AND(M3715&lt;Variables!$G$6,M3715&gt;Variables!$G$5),0,1)</f>
        <v>1</v>
      </c>
      <c r="AI3715" s="85">
        <f t="shared" ref="AI3715:AI3778" si="462">IF(L3715&gt;N3715,0,1)</f>
        <v>1</v>
      </c>
      <c r="AJ3715" s="85">
        <f>IF(I3715&gt;Variables!$G$7,0,1)</f>
        <v>0</v>
      </c>
      <c r="AK3715" s="85">
        <f>IF(F3715&gt;Variables!$G$8,0,1)</f>
        <v>0</v>
      </c>
      <c r="AL3715" s="85">
        <f>IF(G3715&gt;Variables!$G$9,0,1)</f>
        <v>0</v>
      </c>
      <c r="AM3715" s="85">
        <f>IF(AND(K3715&gt;Variables!$G$10,K3715&lt;Variables!$G$11),0,1)</f>
        <v>0</v>
      </c>
      <c r="AN3715" s="103">
        <f>IF(H3715&lt;Variables!$G$13,1,0)</f>
        <v>1</v>
      </c>
      <c r="AO3715" s="101">
        <f>IF(R3715&lt;Variables!$G$12,0,1)</f>
        <v>0</v>
      </c>
      <c r="AP3715" s="86">
        <f t="shared" si="461"/>
        <v>1</v>
      </c>
      <c r="AR3715">
        <v>0</v>
      </c>
      <c r="AS3715">
        <v>0</v>
      </c>
      <c r="AT3715">
        <v>1</v>
      </c>
      <c r="AU3715">
        <v>0</v>
      </c>
      <c r="BA3715">
        <v>-2.25</v>
      </c>
    </row>
    <row r="3716" spans="3:53" ht="12.75" x14ac:dyDescent="0.2">
      <c r="C3716" t="s">
        <v>825</v>
      </c>
      <c r="D3716" t="s">
        <v>826</v>
      </c>
      <c r="E3716">
        <v>4.91</v>
      </c>
      <c r="F3716">
        <v>18.34</v>
      </c>
      <c r="G3716">
        <v>13.72</v>
      </c>
      <c r="H3716">
        <v>235.54</v>
      </c>
      <c r="I3716">
        <v>898.85</v>
      </c>
      <c r="J3716" t="s">
        <v>78</v>
      </c>
      <c r="K3716">
        <v>55.32</v>
      </c>
      <c r="L3716">
        <v>4.902849999999999</v>
      </c>
      <c r="M3716">
        <v>-0.26209245642839091</v>
      </c>
      <c r="N3716">
        <v>4.7673574468085107</v>
      </c>
      <c r="O3716">
        <v>2.572547885487201</v>
      </c>
      <c r="P3716">
        <v>889470</v>
      </c>
      <c r="Q3716">
        <v>495920</v>
      </c>
      <c r="R3716">
        <v>1.79</v>
      </c>
      <c r="S3716">
        <v>31.481000000000009</v>
      </c>
      <c r="T3716">
        <v>8.1499999999999986</v>
      </c>
      <c r="U3716">
        <v>18.311199999999999</v>
      </c>
      <c r="V3716">
        <f t="shared" si="460"/>
        <v>2.432956434302497</v>
      </c>
      <c r="AC3716">
        <v>5.1361999999999997</v>
      </c>
      <c r="AD3716">
        <v>4.66</v>
      </c>
      <c r="AH3716" s="85">
        <f>IF(AND(M3716&lt;Variables!$G$6,M3716&gt;Variables!$G$5),0,1)</f>
        <v>1</v>
      </c>
      <c r="AI3716" s="85">
        <f t="shared" si="462"/>
        <v>0</v>
      </c>
      <c r="AJ3716" s="85">
        <f>IF(I3716&gt;Variables!$G$7,0,1)</f>
        <v>0</v>
      </c>
      <c r="AK3716" s="85">
        <f>IF(F3716&gt;Variables!$G$8,0,1)</f>
        <v>0</v>
      </c>
      <c r="AL3716" s="85">
        <f>IF(G3716&gt;Variables!$G$9,0,1)</f>
        <v>0</v>
      </c>
      <c r="AM3716" s="85">
        <f>IF(AND(K3716&gt;Variables!$G$10,K3716&lt;Variables!$G$11),0,1)</f>
        <v>0</v>
      </c>
      <c r="AN3716" s="103">
        <f>IF(H3716&lt;Variables!$G$13,1,0)</f>
        <v>1</v>
      </c>
      <c r="AO3716" s="101">
        <f>IF(R3716&lt;Variables!$G$12,0,1)</f>
        <v>0</v>
      </c>
      <c r="AP3716" s="86">
        <f t="shared" si="461"/>
        <v>1</v>
      </c>
      <c r="AR3716">
        <v>1</v>
      </c>
      <c r="AS3716">
        <v>0</v>
      </c>
      <c r="AT3716">
        <v>0</v>
      </c>
      <c r="AU3716">
        <v>0</v>
      </c>
      <c r="BA3716">
        <v>1.07</v>
      </c>
    </row>
    <row r="3717" spans="3:53" ht="12.75" x14ac:dyDescent="0.2">
      <c r="C3717" t="s">
        <v>825</v>
      </c>
      <c r="D3717" t="s">
        <v>808</v>
      </c>
      <c r="E3717">
        <v>2.99</v>
      </c>
      <c r="F3717">
        <v>6.76</v>
      </c>
      <c r="G3717">
        <v>0.33</v>
      </c>
      <c r="H3717">
        <v>-99999</v>
      </c>
      <c r="I3717">
        <v>-9.9670000000000005</v>
      </c>
      <c r="J3717" t="s">
        <v>76</v>
      </c>
      <c r="K3717"/>
      <c r="L3717">
        <v>-99999</v>
      </c>
      <c r="M3717">
        <v>-99999</v>
      </c>
      <c r="N3717">
        <v>3.0049999999999999</v>
      </c>
      <c r="O3717">
        <v>-0.16638935108152719</v>
      </c>
      <c r="P3717">
        <v>54238</v>
      </c>
      <c r="Q3717">
        <v>995</v>
      </c>
      <c r="R3717">
        <v>54.51</v>
      </c>
      <c r="S3717">
        <v>31.481000000000009</v>
      </c>
      <c r="T3717">
        <v>8.1499999999999986</v>
      </c>
      <c r="U3717">
        <v>18.311199999999999</v>
      </c>
      <c r="V3717"/>
      <c r="AC3717">
        <v>3.01</v>
      </c>
      <c r="AD3717">
        <v>2.98</v>
      </c>
      <c r="AH3717" s="85">
        <f>IF(AND(M3717&lt;Variables!$G$6,M3717&gt;Variables!$G$5),0,1)</f>
        <v>1</v>
      </c>
      <c r="AI3717" s="85">
        <f t="shared" si="462"/>
        <v>1</v>
      </c>
      <c r="AJ3717" s="85">
        <f>IF(I3717&gt;Variables!$G$7,0,1)</f>
        <v>1</v>
      </c>
      <c r="AK3717" s="85">
        <f>IF(F3717&gt;Variables!$G$8,0,1)</f>
        <v>1</v>
      </c>
      <c r="AL3717" s="85">
        <f>IF(G3717&gt;Variables!$G$9,0,1)</f>
        <v>1</v>
      </c>
      <c r="AM3717" s="85">
        <f>IF(AND(K3717&gt;Variables!$G$10,K3717&lt;Variables!$G$11),0,1)</f>
        <v>1</v>
      </c>
      <c r="AN3717" s="103">
        <f>IF(H3717&lt;Variables!$G$13,1,0)</f>
        <v>1</v>
      </c>
      <c r="AO3717" s="101">
        <f>IF(R3717&lt;Variables!$G$12,0,1)</f>
        <v>1</v>
      </c>
      <c r="AP3717" s="86">
        <f t="shared" si="461"/>
        <v>0</v>
      </c>
      <c r="AR3717">
        <v>0</v>
      </c>
      <c r="AS3717">
        <v>0</v>
      </c>
      <c r="AT3717">
        <v>0</v>
      </c>
      <c r="AU3717">
        <v>0</v>
      </c>
      <c r="BA3717">
        <v>0</v>
      </c>
    </row>
    <row r="3718" spans="3:53" ht="12.75" x14ac:dyDescent="0.2">
      <c r="C3718" t="s">
        <v>825</v>
      </c>
      <c r="D3718" t="s">
        <v>329</v>
      </c>
      <c r="E3718">
        <v>229</v>
      </c>
      <c r="F3718">
        <v>6.66</v>
      </c>
      <c r="G3718">
        <v>4.75</v>
      </c>
      <c r="H3718">
        <v>50400</v>
      </c>
      <c r="I3718">
        <v>4225.9110000000001</v>
      </c>
      <c r="J3718" t="s">
        <v>76</v>
      </c>
      <c r="K3718">
        <v>62.34</v>
      </c>
      <c r="L3718">
        <v>228.00749500000001</v>
      </c>
      <c r="M3718">
        <v>0.43310199079202522</v>
      </c>
      <c r="N3718">
        <v>226.865816</v>
      </c>
      <c r="O3718">
        <v>0.9385212975409386</v>
      </c>
      <c r="P3718">
        <v>1205000</v>
      </c>
      <c r="Q3718">
        <v>2708000</v>
      </c>
      <c r="R3718">
        <v>0.44</v>
      </c>
      <c r="S3718">
        <v>31.481000000000009</v>
      </c>
      <c r="T3718">
        <v>8.1499999999999986</v>
      </c>
      <c r="U3718">
        <v>18.311199999999999</v>
      </c>
      <c r="V3718">
        <f t="shared" ref="V3718:V3758" si="463">1.849 + (0.01036 * K3718) + (0.1184 * M3718) - (0.002888 * K3718 * M3718)</f>
        <v>2.4681468941397204</v>
      </c>
      <c r="AC3718">
        <v>235</v>
      </c>
      <c r="AD3718">
        <v>227.29</v>
      </c>
      <c r="AH3718" s="85">
        <f>IF(AND(M3718&lt;Variables!$G$6,M3718&gt;Variables!$G$5),0,1)</f>
        <v>1</v>
      </c>
      <c r="AI3718" s="85">
        <f t="shared" si="462"/>
        <v>0</v>
      </c>
      <c r="AJ3718" s="85">
        <f>IF(I3718&gt;Variables!$G$7,0,1)</f>
        <v>0</v>
      </c>
      <c r="AK3718" s="85">
        <f>IF(F3718&gt;Variables!$G$8,0,1)</f>
        <v>1</v>
      </c>
      <c r="AL3718" s="85">
        <f>IF(G3718&gt;Variables!$G$9,0,1)</f>
        <v>1</v>
      </c>
      <c r="AM3718" s="85">
        <f>IF(AND(K3718&gt;Variables!$G$10,K3718&lt;Variables!$G$11),0,1)</f>
        <v>0</v>
      </c>
      <c r="AN3718" s="103">
        <f>IF(H3718&lt;Variables!$G$13,1,0)</f>
        <v>0</v>
      </c>
      <c r="AO3718" s="101">
        <f>IF(R3718&lt;Variables!$G$12,0,1)</f>
        <v>0</v>
      </c>
      <c r="AP3718" s="86">
        <f t="shared" si="461"/>
        <v>0</v>
      </c>
      <c r="AR3718">
        <v>0</v>
      </c>
      <c r="AS3718">
        <v>1</v>
      </c>
      <c r="AT3718">
        <v>0</v>
      </c>
      <c r="AU3718">
        <v>0</v>
      </c>
      <c r="BA3718">
        <v>0.65</v>
      </c>
    </row>
    <row r="3719" spans="3:53" ht="12.75" x14ac:dyDescent="0.2">
      <c r="C3719" t="s">
        <v>825</v>
      </c>
      <c r="D3719" t="s">
        <v>697</v>
      </c>
      <c r="E3719">
        <v>5.49</v>
      </c>
      <c r="F3719">
        <v>25.31</v>
      </c>
      <c r="G3719">
        <v>30.22</v>
      </c>
      <c r="H3719">
        <v>-99999</v>
      </c>
      <c r="I3719">
        <v>-14.972</v>
      </c>
      <c r="J3719" t="s">
        <v>76</v>
      </c>
      <c r="K3719">
        <v>54.14</v>
      </c>
      <c r="L3719">
        <v>5.2850000000000001</v>
      </c>
      <c r="M3719">
        <v>0.28382213812676782</v>
      </c>
      <c r="N3719">
        <v>5.0605913043478257</v>
      </c>
      <c r="O3719">
        <v>4.7308443075908011</v>
      </c>
      <c r="P3719">
        <v>131288</v>
      </c>
      <c r="Q3719">
        <v>58657</v>
      </c>
      <c r="R3719">
        <v>2.2400000000000002</v>
      </c>
      <c r="S3719">
        <v>31.481000000000009</v>
      </c>
      <c r="T3719">
        <v>8.1499999999999986</v>
      </c>
      <c r="U3719">
        <v>18.311199999999999</v>
      </c>
      <c r="V3719">
        <f t="shared" si="463"/>
        <v>2.3991175561021763</v>
      </c>
      <c r="AC3719">
        <v>8.4</v>
      </c>
      <c r="AD3719">
        <v>5.35</v>
      </c>
      <c r="AH3719" s="85">
        <f>IF(AND(M3719&lt;Variables!$G$6,M3719&gt;Variables!$G$5),0,1)</f>
        <v>1</v>
      </c>
      <c r="AI3719" s="85">
        <f t="shared" si="462"/>
        <v>0</v>
      </c>
      <c r="AJ3719" s="85">
        <f>IF(I3719&gt;Variables!$G$7,0,1)</f>
        <v>1</v>
      </c>
      <c r="AK3719" s="85">
        <f>IF(F3719&gt;Variables!$G$8,0,1)</f>
        <v>0</v>
      </c>
      <c r="AL3719" s="85">
        <f>IF(G3719&gt;Variables!$G$9,0,1)</f>
        <v>0</v>
      </c>
      <c r="AM3719" s="85">
        <f>IF(AND(K3719&gt;Variables!$G$10,K3719&lt;Variables!$G$11),0,1)</f>
        <v>0</v>
      </c>
      <c r="AN3719" s="103">
        <f>IF(H3719&lt;Variables!$G$13,1,0)</f>
        <v>1</v>
      </c>
      <c r="AO3719" s="101">
        <f>IF(R3719&lt;Variables!$G$12,0,1)</f>
        <v>1</v>
      </c>
      <c r="AP3719" s="86">
        <f t="shared" si="461"/>
        <v>0</v>
      </c>
      <c r="AR3719">
        <v>0</v>
      </c>
      <c r="AS3719">
        <v>0</v>
      </c>
      <c r="AT3719">
        <v>1</v>
      </c>
      <c r="AU3719">
        <v>0</v>
      </c>
      <c r="BA3719">
        <v>-2.25</v>
      </c>
    </row>
    <row r="3720" spans="3:53" ht="12.75" x14ac:dyDescent="0.2">
      <c r="C3720" t="s">
        <v>825</v>
      </c>
      <c r="D3720" t="s">
        <v>809</v>
      </c>
      <c r="E3720">
        <v>20.8</v>
      </c>
      <c r="F3720">
        <v>6.55</v>
      </c>
      <c r="G3720">
        <v>2.61</v>
      </c>
      <c r="H3720">
        <v>2560</v>
      </c>
      <c r="I3720">
        <v>-19.096</v>
      </c>
      <c r="J3720" t="s">
        <v>78</v>
      </c>
      <c r="K3720">
        <v>56.48</v>
      </c>
      <c r="L3720">
        <v>20.815000000000001</v>
      </c>
      <c r="M3720">
        <v>-7.2063415805911926E-2</v>
      </c>
      <c r="N3720">
        <v>20.77049655172414</v>
      </c>
      <c r="O3720">
        <v>0.14204498290346301</v>
      </c>
      <c r="P3720">
        <v>60781</v>
      </c>
      <c r="Q3720">
        <v>67071</v>
      </c>
      <c r="R3720">
        <v>0.91</v>
      </c>
      <c r="S3720">
        <v>31.481000000000009</v>
      </c>
      <c r="T3720">
        <v>8.1499999999999986</v>
      </c>
      <c r="U3720">
        <v>18.311199999999999</v>
      </c>
      <c r="V3720">
        <f t="shared" si="463"/>
        <v>2.4373550608695651</v>
      </c>
      <c r="AC3720">
        <v>20.9</v>
      </c>
      <c r="AD3720">
        <v>20.75</v>
      </c>
      <c r="AH3720" s="85">
        <f>IF(AND(M3720&lt;Variables!$G$6,M3720&gt;Variables!$G$5),0,1)</f>
        <v>1</v>
      </c>
      <c r="AI3720" s="85">
        <f t="shared" si="462"/>
        <v>0</v>
      </c>
      <c r="AJ3720" s="85">
        <f>IF(I3720&gt;Variables!$G$7,0,1)</f>
        <v>1</v>
      </c>
      <c r="AK3720" s="85">
        <f>IF(F3720&gt;Variables!$G$8,0,1)</f>
        <v>1</v>
      </c>
      <c r="AL3720" s="85">
        <f>IF(G3720&gt;Variables!$G$9,0,1)</f>
        <v>1</v>
      </c>
      <c r="AM3720" s="85">
        <f>IF(AND(K3720&gt;Variables!$G$10,K3720&lt;Variables!$G$11),0,1)</f>
        <v>0</v>
      </c>
      <c r="AN3720" s="103">
        <f>IF(H3720&lt;Variables!$G$13,1,0)</f>
        <v>0</v>
      </c>
      <c r="AO3720" s="101">
        <f>IF(R3720&lt;Variables!$G$12,0,1)</f>
        <v>0</v>
      </c>
      <c r="AP3720" s="86">
        <f t="shared" si="461"/>
        <v>1</v>
      </c>
      <c r="AR3720">
        <v>0</v>
      </c>
      <c r="AS3720">
        <v>1</v>
      </c>
      <c r="AT3720">
        <v>0</v>
      </c>
      <c r="AU3720">
        <v>0</v>
      </c>
      <c r="BA3720">
        <v>0.3</v>
      </c>
    </row>
    <row r="3721" spans="3:53" ht="12.75" x14ac:dyDescent="0.2">
      <c r="C3721" t="s">
        <v>825</v>
      </c>
      <c r="D3721" t="s">
        <v>822</v>
      </c>
      <c r="E3721">
        <v>52.66</v>
      </c>
      <c r="F3721">
        <v>6.91</v>
      </c>
      <c r="G3721">
        <v>4.6100000000000003</v>
      </c>
      <c r="H3721">
        <v>2450</v>
      </c>
      <c r="I3721">
        <v>-36.497</v>
      </c>
      <c r="J3721" t="s">
        <v>78</v>
      </c>
      <c r="K3721">
        <v>65.63</v>
      </c>
      <c r="L3721">
        <v>52.319750000000013</v>
      </c>
      <c r="M3721">
        <v>0.65032803100164516</v>
      </c>
      <c r="N3721">
        <v>51.741938775510206</v>
      </c>
      <c r="O3721">
        <v>1.774307739941732</v>
      </c>
      <c r="P3721">
        <v>190130</v>
      </c>
      <c r="Q3721">
        <v>476560</v>
      </c>
      <c r="R3721">
        <v>0.4</v>
      </c>
      <c r="S3721">
        <v>31.481000000000009</v>
      </c>
      <c r="T3721">
        <v>8.1499999999999986</v>
      </c>
      <c r="U3721">
        <v>18.311199999999999</v>
      </c>
      <c r="V3721">
        <f t="shared" si="463"/>
        <v>2.4826628280582401</v>
      </c>
      <c r="AC3721">
        <v>53.98</v>
      </c>
      <c r="AD3721">
        <v>51.405000000000001</v>
      </c>
      <c r="AH3721" s="85">
        <f>IF(AND(M3721&lt;Variables!$G$6,M3721&gt;Variables!$G$5),0,1)</f>
        <v>1</v>
      </c>
      <c r="AI3721" s="85">
        <f t="shared" si="462"/>
        <v>0</v>
      </c>
      <c r="AJ3721" s="85">
        <f>IF(I3721&gt;Variables!$G$7,0,1)</f>
        <v>1</v>
      </c>
      <c r="AK3721" s="85">
        <f>IF(F3721&gt;Variables!$G$8,0,1)</f>
        <v>1</v>
      </c>
      <c r="AL3721" s="85">
        <f>IF(G3721&gt;Variables!$G$9,0,1)</f>
        <v>1</v>
      </c>
      <c r="AM3721" s="85">
        <f>IF(AND(K3721&gt;Variables!$G$10,K3721&lt;Variables!$G$11),0,1)</f>
        <v>0</v>
      </c>
      <c r="AN3721" s="103">
        <f>IF(H3721&lt;Variables!$G$13,1,0)</f>
        <v>1</v>
      </c>
      <c r="AO3721" s="101">
        <f>IF(R3721&lt;Variables!$G$12,0,1)</f>
        <v>0</v>
      </c>
      <c r="AP3721" s="86">
        <f t="shared" si="461"/>
        <v>1</v>
      </c>
      <c r="AR3721">
        <v>0</v>
      </c>
      <c r="AS3721">
        <v>0</v>
      </c>
      <c r="AT3721">
        <v>1</v>
      </c>
      <c r="AU3721">
        <v>0</v>
      </c>
      <c r="BA3721">
        <v>-1.78</v>
      </c>
    </row>
    <row r="3722" spans="3:53" ht="12.75" x14ac:dyDescent="0.2">
      <c r="C3722" t="s">
        <v>825</v>
      </c>
      <c r="D3722" t="s">
        <v>414</v>
      </c>
      <c r="E3722">
        <v>47.74</v>
      </c>
      <c r="F3722">
        <v>7.34</v>
      </c>
      <c r="G3722">
        <v>3.22</v>
      </c>
      <c r="H3722">
        <v>2420</v>
      </c>
      <c r="I3722">
        <v>28.126000000000001</v>
      </c>
      <c r="J3722" t="s">
        <v>78</v>
      </c>
      <c r="K3722">
        <v>49.76</v>
      </c>
      <c r="L3722">
        <v>47.823075000000003</v>
      </c>
      <c r="M3722">
        <v>-0.17371321271164791</v>
      </c>
      <c r="N3722">
        <v>47.695675000000001</v>
      </c>
      <c r="O3722">
        <v>9.2932954612762297E-2</v>
      </c>
      <c r="P3722">
        <v>249989</v>
      </c>
      <c r="Q3722">
        <v>398121</v>
      </c>
      <c r="R3722">
        <v>0.63</v>
      </c>
      <c r="S3722">
        <v>31.481000000000009</v>
      </c>
      <c r="T3722">
        <v>8.1499999999999986</v>
      </c>
      <c r="U3722">
        <v>18.311199999999999</v>
      </c>
      <c r="V3722">
        <f t="shared" si="463"/>
        <v>2.3689097394285081</v>
      </c>
      <c r="AC3722">
        <v>50.14</v>
      </c>
      <c r="AD3722">
        <v>47.73</v>
      </c>
      <c r="AH3722" s="85">
        <f>IF(AND(M3722&lt;Variables!$G$6,M3722&gt;Variables!$G$5),0,1)</f>
        <v>1</v>
      </c>
      <c r="AI3722" s="85">
        <f t="shared" si="462"/>
        <v>0</v>
      </c>
      <c r="AJ3722" s="85">
        <f>IF(I3722&gt;Variables!$G$7,0,1)</f>
        <v>0</v>
      </c>
      <c r="AK3722" s="85">
        <f>IF(F3722&gt;Variables!$G$8,0,1)</f>
        <v>1</v>
      </c>
      <c r="AL3722" s="85">
        <f>IF(G3722&gt;Variables!$G$9,0,1)</f>
        <v>1</v>
      </c>
      <c r="AM3722" s="85">
        <f>IF(AND(K3722&gt;Variables!$G$10,K3722&lt;Variables!$G$11),0,1)</f>
        <v>1</v>
      </c>
      <c r="AN3722" s="103">
        <f>IF(H3722&lt;Variables!$G$13,1,0)</f>
        <v>1</v>
      </c>
      <c r="AO3722" s="101">
        <f>IF(R3722&lt;Variables!$G$12,0,1)</f>
        <v>0</v>
      </c>
      <c r="AP3722" s="86">
        <f t="shared" si="461"/>
        <v>1</v>
      </c>
      <c r="AR3722">
        <v>0</v>
      </c>
      <c r="AS3722">
        <v>1</v>
      </c>
      <c r="AT3722">
        <v>0</v>
      </c>
      <c r="AU3722">
        <v>0</v>
      </c>
      <c r="BA3722">
        <v>0.98</v>
      </c>
    </row>
    <row r="3723" spans="3:53" ht="12.75" x14ac:dyDescent="0.2">
      <c r="C3723" t="s">
        <v>825</v>
      </c>
      <c r="D3723" t="s">
        <v>499</v>
      </c>
      <c r="E3723">
        <v>79.52</v>
      </c>
      <c r="F3723">
        <v>8.64</v>
      </c>
      <c r="G3723">
        <v>5.18</v>
      </c>
      <c r="H3723">
        <v>5310</v>
      </c>
      <c r="I3723">
        <v>86.272000000000006</v>
      </c>
      <c r="J3723" t="s">
        <v>78</v>
      </c>
      <c r="K3723">
        <v>47.28</v>
      </c>
      <c r="L3723">
        <v>79.768239999999992</v>
      </c>
      <c r="M3723">
        <v>-0.73743635311495503</v>
      </c>
      <c r="N3723">
        <v>78.494018000000011</v>
      </c>
      <c r="O3723">
        <v>0.8739290171131201</v>
      </c>
      <c r="P3723">
        <v>417855</v>
      </c>
      <c r="Q3723">
        <v>1283000</v>
      </c>
      <c r="R3723">
        <v>0.33</v>
      </c>
      <c r="S3723">
        <v>31.481000000000009</v>
      </c>
      <c r="T3723">
        <v>8.1499999999999986</v>
      </c>
      <c r="U3723">
        <v>18.311199999999999</v>
      </c>
      <c r="V3723">
        <f t="shared" si="463"/>
        <v>2.3522013171501839</v>
      </c>
      <c r="AC3723">
        <v>80.88</v>
      </c>
      <c r="AD3723">
        <v>77.844999999999999</v>
      </c>
      <c r="AH3723" s="85">
        <f>IF(AND(M3723&lt;Variables!$G$6,M3723&gt;Variables!$G$5),0,1)</f>
        <v>1</v>
      </c>
      <c r="AI3723" s="85">
        <f t="shared" si="462"/>
        <v>0</v>
      </c>
      <c r="AJ3723" s="85">
        <f>IF(I3723&gt;Variables!$G$7,0,1)</f>
        <v>0</v>
      </c>
      <c r="AK3723" s="85">
        <f>IF(F3723&gt;Variables!$G$8,0,1)</f>
        <v>1</v>
      </c>
      <c r="AL3723" s="85">
        <f>IF(G3723&gt;Variables!$G$9,0,1)</f>
        <v>1</v>
      </c>
      <c r="AM3723" s="85">
        <f>IF(AND(K3723&gt;Variables!$G$10,K3723&lt;Variables!$G$11),0,1)</f>
        <v>1</v>
      </c>
      <c r="AN3723" s="103">
        <f>IF(H3723&lt;Variables!$G$13,1,0)</f>
        <v>0</v>
      </c>
      <c r="AO3723" s="101">
        <f>IF(R3723&lt;Variables!$G$12,0,1)</f>
        <v>0</v>
      </c>
      <c r="AP3723" s="86">
        <f t="shared" si="461"/>
        <v>1</v>
      </c>
      <c r="AR3723">
        <v>1</v>
      </c>
      <c r="AS3723">
        <v>0</v>
      </c>
      <c r="AT3723">
        <v>0</v>
      </c>
      <c r="AU3723">
        <v>0</v>
      </c>
      <c r="BA3723">
        <v>1.28</v>
      </c>
    </row>
    <row r="3724" spans="3:53" ht="12.75" x14ac:dyDescent="0.2">
      <c r="C3724" t="s">
        <v>825</v>
      </c>
      <c r="D3724" t="s">
        <v>176</v>
      </c>
      <c r="E3724">
        <v>73.22</v>
      </c>
      <c r="F3724">
        <v>8.73</v>
      </c>
      <c r="G3724">
        <v>7.23</v>
      </c>
      <c r="H3724">
        <v>6300</v>
      </c>
      <c r="I3724">
        <v>-20.724</v>
      </c>
      <c r="J3724" t="s">
        <v>78</v>
      </c>
      <c r="K3724">
        <v>64.75</v>
      </c>
      <c r="L3724">
        <v>72.793239999999997</v>
      </c>
      <c r="M3724">
        <v>0.58626322993728763</v>
      </c>
      <c r="N3724">
        <v>71.97769599999998</v>
      </c>
      <c r="O3724">
        <v>1.7259568853107199</v>
      </c>
      <c r="P3724">
        <v>477975</v>
      </c>
      <c r="Q3724">
        <v>997328</v>
      </c>
      <c r="R3724">
        <v>0.48</v>
      </c>
      <c r="S3724">
        <v>31.481000000000009</v>
      </c>
      <c r="T3724">
        <v>8.1499999999999986</v>
      </c>
      <c r="U3724">
        <v>18.311199999999999</v>
      </c>
      <c r="V3724">
        <f t="shared" si="463"/>
        <v>2.4795935149527621</v>
      </c>
      <c r="AC3724">
        <v>74.98</v>
      </c>
      <c r="AD3724">
        <v>72.22</v>
      </c>
      <c r="AH3724" s="85">
        <f>IF(AND(M3724&lt;Variables!$G$6,M3724&gt;Variables!$G$5),0,1)</f>
        <v>1</v>
      </c>
      <c r="AI3724" s="85">
        <f t="shared" si="462"/>
        <v>0</v>
      </c>
      <c r="AJ3724" s="85">
        <f>IF(I3724&gt;Variables!$G$7,0,1)</f>
        <v>1</v>
      </c>
      <c r="AK3724" s="85">
        <f>IF(F3724&gt;Variables!$G$8,0,1)</f>
        <v>1</v>
      </c>
      <c r="AL3724" s="85">
        <f>IF(G3724&gt;Variables!$G$9,0,1)</f>
        <v>1</v>
      </c>
      <c r="AM3724" s="85">
        <f>IF(AND(K3724&gt;Variables!$G$10,K3724&lt;Variables!$G$11),0,1)</f>
        <v>0</v>
      </c>
      <c r="AN3724" s="103">
        <f>IF(H3724&lt;Variables!$G$13,1,0)</f>
        <v>0</v>
      </c>
      <c r="AO3724" s="101">
        <f>IF(R3724&lt;Variables!$G$12,0,1)</f>
        <v>0</v>
      </c>
      <c r="AP3724" s="86">
        <f t="shared" si="461"/>
        <v>1</v>
      </c>
      <c r="AR3724">
        <v>0</v>
      </c>
      <c r="AS3724">
        <v>0</v>
      </c>
      <c r="AT3724">
        <v>1</v>
      </c>
      <c r="AU3724">
        <v>0</v>
      </c>
      <c r="BA3724">
        <v>-0.82</v>
      </c>
    </row>
    <row r="3725" spans="3:53" ht="12.75" x14ac:dyDescent="0.2">
      <c r="C3725" t="s">
        <v>825</v>
      </c>
      <c r="D3725" t="s">
        <v>817</v>
      </c>
      <c r="E3725">
        <v>2.87</v>
      </c>
      <c r="F3725">
        <v>20.94</v>
      </c>
      <c r="G3725">
        <v>21.49</v>
      </c>
      <c r="H3725">
        <v>61.14</v>
      </c>
      <c r="I3725">
        <v>-69.796000000000006</v>
      </c>
      <c r="J3725" t="s">
        <v>78</v>
      </c>
      <c r="K3725">
        <v>51.6</v>
      </c>
      <c r="L3725">
        <v>2.8574899999999999</v>
      </c>
      <c r="M3725">
        <v>-8.713941256138516E-2</v>
      </c>
      <c r="N3725">
        <v>2.8612160000000002</v>
      </c>
      <c r="O3725">
        <v>-0.21725028798945001</v>
      </c>
      <c r="P3725">
        <v>8270000</v>
      </c>
      <c r="Q3725">
        <v>2130000</v>
      </c>
      <c r="R3725">
        <v>3.88</v>
      </c>
      <c r="S3725">
        <v>31.481000000000009</v>
      </c>
      <c r="T3725">
        <v>8.1499999999999986</v>
      </c>
      <c r="U3725">
        <v>18.311199999999999</v>
      </c>
      <c r="V3725">
        <f t="shared" si="463"/>
        <v>2.3862442785241593</v>
      </c>
      <c r="AC3725">
        <v>3.24</v>
      </c>
      <c r="AD3725">
        <v>2.7</v>
      </c>
      <c r="AH3725" s="85">
        <f>IF(AND(M3725&lt;Variables!$G$6,M3725&gt;Variables!$G$5),0,1)</f>
        <v>1</v>
      </c>
      <c r="AI3725" s="85">
        <f t="shared" si="462"/>
        <v>1</v>
      </c>
      <c r="AJ3725" s="85">
        <f>IF(I3725&gt;Variables!$G$7,0,1)</f>
        <v>1</v>
      </c>
      <c r="AK3725" s="85">
        <f>IF(F3725&gt;Variables!$G$8,0,1)</f>
        <v>0</v>
      </c>
      <c r="AL3725" s="85">
        <f>IF(G3725&gt;Variables!$G$9,0,1)</f>
        <v>0</v>
      </c>
      <c r="AM3725" s="85">
        <f>IF(AND(K3725&gt;Variables!$G$10,K3725&lt;Variables!$G$11),0,1)</f>
        <v>0</v>
      </c>
      <c r="AN3725" s="103">
        <f>IF(H3725&lt;Variables!$G$13,1,0)</f>
        <v>1</v>
      </c>
      <c r="AO3725" s="101">
        <f>IF(R3725&lt;Variables!$G$12,0,1)</f>
        <v>1</v>
      </c>
      <c r="AP3725" s="86">
        <f t="shared" si="461"/>
        <v>1</v>
      </c>
      <c r="AR3725">
        <v>1</v>
      </c>
      <c r="AS3725">
        <v>0</v>
      </c>
      <c r="AT3725">
        <v>0</v>
      </c>
      <c r="AU3725">
        <v>0</v>
      </c>
      <c r="BA3725">
        <v>2</v>
      </c>
    </row>
    <row r="3726" spans="3:53" ht="12.75" x14ac:dyDescent="0.2">
      <c r="C3726" t="s">
        <v>825</v>
      </c>
      <c r="D3726" t="s">
        <v>806</v>
      </c>
      <c r="E3726">
        <v>78.459999999999994</v>
      </c>
      <c r="F3726">
        <v>9.68</v>
      </c>
      <c r="G3726">
        <v>0.47</v>
      </c>
      <c r="H3726">
        <v>3860</v>
      </c>
      <c r="I3726">
        <v>-0.40100000000000002</v>
      </c>
      <c r="J3726" t="s">
        <v>78</v>
      </c>
      <c r="K3726">
        <v>48.99</v>
      </c>
      <c r="L3726">
        <v>78.427499999999995</v>
      </c>
      <c r="M3726">
        <v>4.1439546077586133E-2</v>
      </c>
      <c r="N3726">
        <v>78.754661999999996</v>
      </c>
      <c r="O3726">
        <v>-0.37415181846631818</v>
      </c>
      <c r="P3726">
        <v>1285000</v>
      </c>
      <c r="Q3726">
        <v>452001</v>
      </c>
      <c r="R3726">
        <v>2.84</v>
      </c>
      <c r="S3726">
        <v>31.481000000000009</v>
      </c>
      <c r="T3726">
        <v>8.1499999999999986</v>
      </c>
      <c r="U3726">
        <v>18.311199999999999</v>
      </c>
      <c r="V3726">
        <f t="shared" si="463"/>
        <v>2.3555798459851451</v>
      </c>
      <c r="AC3726">
        <v>80.13</v>
      </c>
      <c r="AD3726">
        <v>78.459999999999994</v>
      </c>
      <c r="AH3726" s="85">
        <f>IF(AND(M3726&lt;Variables!$G$6,M3726&gt;Variables!$G$5),0,1)</f>
        <v>1</v>
      </c>
      <c r="AI3726" s="85">
        <f t="shared" si="462"/>
        <v>1</v>
      </c>
      <c r="AJ3726" s="85">
        <f>IF(I3726&gt;Variables!$G$7,0,1)</f>
        <v>1</v>
      </c>
      <c r="AK3726" s="85">
        <f>IF(F3726&gt;Variables!$G$8,0,1)</f>
        <v>0</v>
      </c>
      <c r="AL3726" s="85">
        <f>IF(G3726&gt;Variables!$G$9,0,1)</f>
        <v>1</v>
      </c>
      <c r="AM3726" s="85">
        <f>IF(AND(K3726&gt;Variables!$G$10,K3726&lt;Variables!$G$11),0,1)</f>
        <v>1</v>
      </c>
      <c r="AN3726" s="103">
        <f>IF(H3726&lt;Variables!$G$13,1,0)</f>
        <v>0</v>
      </c>
      <c r="AO3726" s="101">
        <f>IF(R3726&lt;Variables!$G$12,0,1)</f>
        <v>1</v>
      </c>
      <c r="AP3726" s="86">
        <f t="shared" si="461"/>
        <v>1</v>
      </c>
      <c r="AR3726">
        <v>0</v>
      </c>
      <c r="AS3726">
        <v>1</v>
      </c>
      <c r="AT3726">
        <v>0</v>
      </c>
      <c r="AU3726">
        <v>0</v>
      </c>
      <c r="BA3726">
        <v>0.95</v>
      </c>
    </row>
    <row r="3727" spans="3:53" ht="12.75" x14ac:dyDescent="0.2">
      <c r="C3727" t="s">
        <v>825</v>
      </c>
      <c r="D3727" t="s">
        <v>805</v>
      </c>
      <c r="E3727">
        <v>45.34</v>
      </c>
      <c r="F3727">
        <v>10.34</v>
      </c>
      <c r="G3727">
        <v>-0.17</v>
      </c>
      <c r="H3727">
        <v>9400</v>
      </c>
      <c r="I3727">
        <v>114.331</v>
      </c>
      <c r="J3727" t="s">
        <v>78</v>
      </c>
      <c r="K3727">
        <v>44.03</v>
      </c>
      <c r="L3727">
        <v>45.45675</v>
      </c>
      <c r="M3727">
        <v>-0.26783700990501669</v>
      </c>
      <c r="N3727">
        <v>45.580283999999999</v>
      </c>
      <c r="O3727">
        <v>-0.53813618186318912</v>
      </c>
      <c r="P3727">
        <v>4259000</v>
      </c>
      <c r="Q3727">
        <v>1695000</v>
      </c>
      <c r="R3727">
        <v>2.5099999999999998</v>
      </c>
      <c r="S3727">
        <v>31.481000000000009</v>
      </c>
      <c r="T3727">
        <v>8.1499999999999986</v>
      </c>
      <c r="U3727">
        <v>18.311199999999999</v>
      </c>
      <c r="V3727">
        <f t="shared" si="463"/>
        <v>2.3074966879484342</v>
      </c>
      <c r="AC3727">
        <v>46.46</v>
      </c>
      <c r="AD3727">
        <v>44.82</v>
      </c>
      <c r="AH3727" s="85">
        <f>IF(AND(M3727&lt;Variables!$G$6,M3727&gt;Variables!$G$5),0,1)</f>
        <v>1</v>
      </c>
      <c r="AI3727" s="85">
        <f t="shared" si="462"/>
        <v>1</v>
      </c>
      <c r="AJ3727" s="85">
        <f>IF(I3727&gt;Variables!$G$7,0,1)</f>
        <v>0</v>
      </c>
      <c r="AK3727" s="85">
        <f>IF(F3727&gt;Variables!$G$8,0,1)</f>
        <v>0</v>
      </c>
      <c r="AL3727" s="85">
        <f>IF(G3727&gt;Variables!$G$9,0,1)</f>
        <v>1</v>
      </c>
      <c r="AM3727" s="85">
        <f>IF(AND(K3727&gt;Variables!$G$10,K3727&lt;Variables!$G$11),0,1)</f>
        <v>1</v>
      </c>
      <c r="AN3727" s="103">
        <f>IF(H3727&lt;Variables!$G$13,1,0)</f>
        <v>0</v>
      </c>
      <c r="AO3727" s="101">
        <f>IF(R3727&lt;Variables!$G$12,0,1)</f>
        <v>1</v>
      </c>
      <c r="AP3727" s="86">
        <f t="shared" si="461"/>
        <v>1</v>
      </c>
      <c r="AR3727">
        <v>0</v>
      </c>
      <c r="AS3727">
        <v>0</v>
      </c>
      <c r="AT3727">
        <v>0</v>
      </c>
      <c r="AU3727">
        <v>1</v>
      </c>
      <c r="BA3727">
        <v>-0.55000000000000004</v>
      </c>
    </row>
    <row r="3728" spans="3:53" ht="12.75" x14ac:dyDescent="0.2">
      <c r="C3728" t="s">
        <v>825</v>
      </c>
      <c r="D3728" t="s">
        <v>584</v>
      </c>
      <c r="E3728">
        <v>24.48</v>
      </c>
      <c r="F3728">
        <v>10.5</v>
      </c>
      <c r="G3728">
        <v>8.3699999999999992</v>
      </c>
      <c r="H3728">
        <v>12890</v>
      </c>
      <c r="I3728">
        <v>0.39800000000000002</v>
      </c>
      <c r="J3728" t="s">
        <v>78</v>
      </c>
      <c r="K3728">
        <v>64.44</v>
      </c>
      <c r="L3728">
        <v>24.350776470588229</v>
      </c>
      <c r="M3728">
        <v>0.53026452592888684</v>
      </c>
      <c r="N3728">
        <v>24.113008510638299</v>
      </c>
      <c r="O3728">
        <v>1.5215500347036131</v>
      </c>
      <c r="P3728">
        <v>202051</v>
      </c>
      <c r="Q3728">
        <v>1407000</v>
      </c>
      <c r="R3728">
        <v>0.14000000000000001</v>
      </c>
      <c r="S3728">
        <v>31.481000000000009</v>
      </c>
      <c r="T3728">
        <v>8.1499999999999986</v>
      </c>
      <c r="U3728">
        <v>18.311199999999999</v>
      </c>
      <c r="V3728">
        <f t="shared" si="463"/>
        <v>2.4806980492751038</v>
      </c>
      <c r="AC3728">
        <v>26</v>
      </c>
      <c r="AD3728">
        <v>23.94</v>
      </c>
      <c r="AH3728" s="85">
        <f>IF(AND(M3728&lt;Variables!$G$6,M3728&gt;Variables!$G$5),0,1)</f>
        <v>1</v>
      </c>
      <c r="AI3728" s="85">
        <f t="shared" si="462"/>
        <v>0</v>
      </c>
      <c r="AJ3728" s="85">
        <f>IF(I3728&gt;Variables!$G$7,0,1)</f>
        <v>0</v>
      </c>
      <c r="AK3728" s="85">
        <f>IF(F3728&gt;Variables!$G$8,0,1)</f>
        <v>0</v>
      </c>
      <c r="AL3728" s="85">
        <f>IF(G3728&gt;Variables!$G$9,0,1)</f>
        <v>1</v>
      </c>
      <c r="AM3728" s="85">
        <f>IF(AND(K3728&gt;Variables!$G$10,K3728&lt;Variables!$G$11),0,1)</f>
        <v>0</v>
      </c>
      <c r="AN3728" s="103">
        <f>IF(H3728&lt;Variables!$G$13,1,0)</f>
        <v>0</v>
      </c>
      <c r="AO3728" s="101">
        <f>IF(R3728&lt;Variables!$G$12,0,1)</f>
        <v>0</v>
      </c>
      <c r="AP3728" s="86">
        <f t="shared" si="461"/>
        <v>1</v>
      </c>
      <c r="AR3728">
        <v>1</v>
      </c>
      <c r="AS3728">
        <v>0</v>
      </c>
      <c r="AT3728">
        <v>0</v>
      </c>
      <c r="AU3728">
        <v>0</v>
      </c>
      <c r="BA3728">
        <v>1.04</v>
      </c>
    </row>
    <row r="3729" spans="3:53" ht="12.75" x14ac:dyDescent="0.2">
      <c r="C3729" t="s">
        <v>825</v>
      </c>
      <c r="D3729" t="s">
        <v>136</v>
      </c>
      <c r="E3729">
        <v>180.44</v>
      </c>
      <c r="F3729">
        <v>11.61</v>
      </c>
      <c r="G3729">
        <v>8.49</v>
      </c>
      <c r="H3729">
        <v>14270</v>
      </c>
      <c r="I3729">
        <v>258.55599999999998</v>
      </c>
      <c r="J3729" t="s">
        <v>78</v>
      </c>
      <c r="K3729">
        <v>38.03</v>
      </c>
      <c r="L3729">
        <v>184.736705</v>
      </c>
      <c r="M3729">
        <v>-1.796072415603601</v>
      </c>
      <c r="N3729">
        <v>184.44150999999999</v>
      </c>
      <c r="O3729">
        <v>-1.6388989658564499</v>
      </c>
      <c r="P3729">
        <v>2503000</v>
      </c>
      <c r="Q3729">
        <v>3592000</v>
      </c>
      <c r="R3729">
        <v>0.7</v>
      </c>
      <c r="S3729">
        <v>31.481000000000009</v>
      </c>
      <c r="T3729">
        <v>8.1499999999999986</v>
      </c>
      <c r="U3729">
        <v>18.311199999999999</v>
      </c>
      <c r="V3729">
        <f t="shared" si="463"/>
        <v>2.2275996088846228</v>
      </c>
      <c r="AC3729">
        <v>183.99</v>
      </c>
      <c r="AD3729">
        <v>160.11000000000001</v>
      </c>
      <c r="AH3729" s="85">
        <f>IF(AND(M3729&lt;Variables!$G$6,M3729&gt;Variables!$G$5),0,1)</f>
        <v>1</v>
      </c>
      <c r="AI3729" s="85">
        <f t="shared" si="462"/>
        <v>0</v>
      </c>
      <c r="AJ3729" s="85">
        <f>IF(I3729&gt;Variables!$G$7,0,1)</f>
        <v>0</v>
      </c>
      <c r="AK3729" s="85">
        <f>IF(F3729&gt;Variables!$G$8,0,1)</f>
        <v>0</v>
      </c>
      <c r="AL3729" s="85">
        <f>IF(G3729&gt;Variables!$G$9,0,1)</f>
        <v>1</v>
      </c>
      <c r="AM3729" s="85">
        <f>IF(AND(K3729&gt;Variables!$G$10,K3729&lt;Variables!$G$11),0,1)</f>
        <v>1</v>
      </c>
      <c r="AN3729" s="103">
        <f>IF(H3729&lt;Variables!$G$13,1,0)</f>
        <v>0</v>
      </c>
      <c r="AO3729" s="101">
        <f>IF(R3729&lt;Variables!$G$12,0,1)</f>
        <v>0</v>
      </c>
      <c r="AP3729" s="86">
        <f t="shared" si="461"/>
        <v>1</v>
      </c>
      <c r="AR3729">
        <v>0</v>
      </c>
      <c r="AS3729">
        <v>0</v>
      </c>
      <c r="AT3729">
        <v>1</v>
      </c>
      <c r="AU3729">
        <v>0</v>
      </c>
      <c r="BA3729">
        <v>-2.25</v>
      </c>
    </row>
    <row r="3730" spans="3:53" ht="12.75" x14ac:dyDescent="0.2">
      <c r="C3730" t="s">
        <v>825</v>
      </c>
      <c r="D3730" t="s">
        <v>803</v>
      </c>
      <c r="E3730">
        <v>302.04000000000002</v>
      </c>
      <c r="F3730">
        <v>12.11</v>
      </c>
      <c r="G3730">
        <v>5.1100000000000003</v>
      </c>
      <c r="H3730">
        <v>16820</v>
      </c>
      <c r="I3730">
        <v>-4.992</v>
      </c>
      <c r="J3730" t="s">
        <v>78</v>
      </c>
      <c r="K3730">
        <v>34.11</v>
      </c>
      <c r="L3730">
        <v>304.84377499999988</v>
      </c>
      <c r="M3730">
        <v>-0.86725569515072065</v>
      </c>
      <c r="N3730">
        <v>306.99449800000002</v>
      </c>
      <c r="O3730">
        <v>-1.5617537223745399</v>
      </c>
      <c r="P3730">
        <v>1034000</v>
      </c>
      <c r="Q3730">
        <v>881257</v>
      </c>
      <c r="R3730">
        <v>1.17</v>
      </c>
      <c r="S3730">
        <v>31.481000000000009</v>
      </c>
      <c r="T3730">
        <v>8.1499999999999986</v>
      </c>
      <c r="U3730">
        <v>18.311199999999999</v>
      </c>
      <c r="V3730">
        <f t="shared" si="463"/>
        <v>2.1851296067016297</v>
      </c>
      <c r="AC3730">
        <v>318.77</v>
      </c>
      <c r="AD3730">
        <v>294.10000000000002</v>
      </c>
      <c r="AH3730" s="85">
        <f>IF(AND(M3730&lt;Variables!$G$6,M3730&gt;Variables!$G$5),0,1)</f>
        <v>1</v>
      </c>
      <c r="AI3730" s="85">
        <f t="shared" si="462"/>
        <v>1</v>
      </c>
      <c r="AJ3730" s="85">
        <f>IF(I3730&gt;Variables!$G$7,0,1)</f>
        <v>1</v>
      </c>
      <c r="AK3730" s="85">
        <f>IF(F3730&gt;Variables!$G$8,0,1)</f>
        <v>0</v>
      </c>
      <c r="AL3730" s="85">
        <f>IF(G3730&gt;Variables!$G$9,0,1)</f>
        <v>1</v>
      </c>
      <c r="AM3730" s="85">
        <f>IF(AND(K3730&gt;Variables!$G$10,K3730&lt;Variables!$G$11),0,1)</f>
        <v>1</v>
      </c>
      <c r="AN3730" s="103">
        <f>IF(H3730&lt;Variables!$G$13,1,0)</f>
        <v>0</v>
      </c>
      <c r="AO3730" s="101">
        <f>IF(R3730&lt;Variables!$G$12,0,1)</f>
        <v>0</v>
      </c>
      <c r="AP3730" s="86">
        <f t="shared" si="461"/>
        <v>1</v>
      </c>
      <c r="AR3730">
        <v>0</v>
      </c>
      <c r="AS3730">
        <v>0</v>
      </c>
      <c r="AT3730">
        <v>1</v>
      </c>
      <c r="AU3730">
        <v>0</v>
      </c>
      <c r="BA3730">
        <v>-1.96</v>
      </c>
    </row>
    <row r="3731" spans="3:53" ht="12.75" x14ac:dyDescent="0.2">
      <c r="C3731" t="s">
        <v>825</v>
      </c>
      <c r="D3731" t="s">
        <v>186</v>
      </c>
      <c r="E3731">
        <v>27.97</v>
      </c>
      <c r="F3731">
        <v>12.23</v>
      </c>
      <c r="G3731">
        <v>7.31</v>
      </c>
      <c r="H3731">
        <v>3480</v>
      </c>
      <c r="I3731">
        <v>0.54600000000000004</v>
      </c>
      <c r="J3731" t="s">
        <v>78</v>
      </c>
      <c r="K3731">
        <v>61.29</v>
      </c>
      <c r="L3731">
        <v>27.742545</v>
      </c>
      <c r="M3731">
        <v>0.5671974218659428</v>
      </c>
      <c r="N3731">
        <v>27.077604000000001</v>
      </c>
      <c r="O3731">
        <v>3.0368122674369351</v>
      </c>
      <c r="P3731">
        <v>6246000</v>
      </c>
      <c r="Q3731">
        <v>9062000</v>
      </c>
      <c r="R3731">
        <v>0.69</v>
      </c>
      <c r="S3731">
        <v>31.481000000000009</v>
      </c>
      <c r="T3731">
        <v>8.1499999999999986</v>
      </c>
      <c r="U3731">
        <v>18.311199999999999</v>
      </c>
      <c r="V3731">
        <f t="shared" si="463"/>
        <v>2.4507235001488872</v>
      </c>
      <c r="AC3731">
        <v>28.38</v>
      </c>
      <c r="AD3731">
        <v>26.41</v>
      </c>
      <c r="AH3731" s="85">
        <f>IF(AND(M3731&lt;Variables!$G$6,M3731&gt;Variables!$G$5),0,1)</f>
        <v>1</v>
      </c>
      <c r="AI3731" s="85">
        <f t="shared" si="462"/>
        <v>0</v>
      </c>
      <c r="AJ3731" s="85">
        <f>IF(I3731&gt;Variables!$G$7,0,1)</f>
        <v>0</v>
      </c>
      <c r="AK3731" s="85">
        <f>IF(F3731&gt;Variables!$G$8,0,1)</f>
        <v>0</v>
      </c>
      <c r="AL3731" s="85">
        <f>IF(G3731&gt;Variables!$G$9,0,1)</f>
        <v>1</v>
      </c>
      <c r="AM3731" s="85">
        <f>IF(AND(K3731&gt;Variables!$G$10,K3731&lt;Variables!$G$11),0,1)</f>
        <v>0</v>
      </c>
      <c r="AN3731" s="103">
        <f>IF(H3731&lt;Variables!$G$13,1,0)</f>
        <v>0</v>
      </c>
      <c r="AO3731" s="101">
        <f>IF(R3731&lt;Variables!$G$12,0,1)</f>
        <v>0</v>
      </c>
      <c r="AP3731" s="86">
        <f t="shared" si="461"/>
        <v>1</v>
      </c>
      <c r="AR3731">
        <v>0</v>
      </c>
      <c r="AS3731">
        <v>0</v>
      </c>
      <c r="AT3731">
        <v>1</v>
      </c>
      <c r="AU3731">
        <v>0</v>
      </c>
      <c r="BA3731">
        <v>-2.0699999999999998</v>
      </c>
    </row>
    <row r="3732" spans="3:53" ht="12.75" x14ac:dyDescent="0.2">
      <c r="C3732" t="s">
        <v>825</v>
      </c>
      <c r="D3732" t="s">
        <v>802</v>
      </c>
      <c r="E3732">
        <v>224.7</v>
      </c>
      <c r="F3732">
        <v>15.02</v>
      </c>
      <c r="G3732">
        <v>7</v>
      </c>
      <c r="H3732">
        <v>37470</v>
      </c>
      <c r="I3732">
        <v>-2.8340000000000001</v>
      </c>
      <c r="J3732" t="s">
        <v>78</v>
      </c>
      <c r="K3732">
        <v>63.92</v>
      </c>
      <c r="L3732">
        <v>222.97100499999999</v>
      </c>
      <c r="M3732">
        <v>0.74404068816031754</v>
      </c>
      <c r="N3732">
        <v>222.55019799999991</v>
      </c>
      <c r="O3732">
        <v>0.93453163317341026</v>
      </c>
      <c r="P3732">
        <v>7055000</v>
      </c>
      <c r="Q3732">
        <v>2782000</v>
      </c>
      <c r="R3732">
        <v>2.54</v>
      </c>
      <c r="S3732">
        <v>31.481000000000009</v>
      </c>
      <c r="T3732">
        <v>8.1499999999999986</v>
      </c>
      <c r="U3732">
        <v>18.311199999999999</v>
      </c>
      <c r="V3732">
        <f t="shared" si="463"/>
        <v>2.4619549921647264</v>
      </c>
      <c r="AC3732">
        <v>234.89</v>
      </c>
      <c r="AD3732">
        <v>223.05099999999999</v>
      </c>
      <c r="AH3732" s="85">
        <f>IF(AND(M3732&lt;Variables!$G$6,M3732&gt;Variables!$G$5),0,1)</f>
        <v>1</v>
      </c>
      <c r="AI3732" s="85">
        <f t="shared" si="462"/>
        <v>0</v>
      </c>
      <c r="AJ3732" s="85">
        <f>IF(I3732&gt;Variables!$G$7,0,1)</f>
        <v>1</v>
      </c>
      <c r="AK3732" s="85">
        <f>IF(F3732&gt;Variables!$G$8,0,1)</f>
        <v>0</v>
      </c>
      <c r="AL3732" s="85">
        <f>IF(G3732&gt;Variables!$G$9,0,1)</f>
        <v>1</v>
      </c>
      <c r="AM3732" s="85">
        <f>IF(AND(K3732&gt;Variables!$G$10,K3732&lt;Variables!$G$11),0,1)</f>
        <v>0</v>
      </c>
      <c r="AN3732" s="103">
        <f>IF(H3732&lt;Variables!$G$13,1,0)</f>
        <v>0</v>
      </c>
      <c r="AO3732" s="101">
        <f>IF(R3732&lt;Variables!$G$12,0,1)</f>
        <v>1</v>
      </c>
      <c r="AP3732" s="86">
        <f t="shared" si="461"/>
        <v>1</v>
      </c>
      <c r="AR3732">
        <v>0</v>
      </c>
      <c r="AS3732">
        <v>1</v>
      </c>
      <c r="AT3732">
        <v>0</v>
      </c>
      <c r="AU3732">
        <v>0</v>
      </c>
      <c r="BA3732">
        <v>0.26</v>
      </c>
    </row>
    <row r="3733" spans="3:53" ht="12.75" x14ac:dyDescent="0.2">
      <c r="C3733" t="s">
        <v>825</v>
      </c>
      <c r="D3733" t="s">
        <v>827</v>
      </c>
      <c r="E3733">
        <v>9.7799999999999994</v>
      </c>
      <c r="F3733">
        <v>16.47</v>
      </c>
      <c r="G3733">
        <v>13.72</v>
      </c>
      <c r="H3733">
        <v>79.05</v>
      </c>
      <c r="I3733">
        <v>-15.353</v>
      </c>
      <c r="J3733" t="s">
        <v>78</v>
      </c>
      <c r="K3733">
        <v>49.69</v>
      </c>
      <c r="L3733">
        <v>10.027625</v>
      </c>
      <c r="M3733">
        <v>-2.4694282045848448</v>
      </c>
      <c r="N3733">
        <v>9.5173914893617013</v>
      </c>
      <c r="O3733">
        <v>2.759248801857475</v>
      </c>
      <c r="P3733">
        <v>1250000</v>
      </c>
      <c r="Q3733">
        <v>794500</v>
      </c>
      <c r="R3733">
        <v>1.57</v>
      </c>
      <c r="S3733">
        <v>31.481000000000009</v>
      </c>
      <c r="T3733">
        <v>8.1499999999999986</v>
      </c>
      <c r="U3733">
        <v>18.311199999999999</v>
      </c>
      <c r="V3733">
        <f t="shared" si="463"/>
        <v>2.4257827036362052</v>
      </c>
      <c r="AC3733">
        <v>9.9</v>
      </c>
      <c r="AD3733">
        <v>9.14</v>
      </c>
      <c r="AH3733" s="85">
        <f>IF(AND(M3733&lt;Variables!$G$6,M3733&gt;Variables!$G$5),0,1)</f>
        <v>0</v>
      </c>
      <c r="AI3733" s="85">
        <f t="shared" si="462"/>
        <v>0</v>
      </c>
      <c r="AJ3733" s="85">
        <f>IF(I3733&gt;Variables!$G$7,0,1)</f>
        <v>1</v>
      </c>
      <c r="AK3733" s="85">
        <f>IF(F3733&gt;Variables!$G$8,0,1)</f>
        <v>0</v>
      </c>
      <c r="AL3733" s="85">
        <f>IF(G3733&gt;Variables!$G$9,0,1)</f>
        <v>0</v>
      </c>
      <c r="AM3733" s="85">
        <f>IF(AND(K3733&gt;Variables!$G$10,K3733&lt;Variables!$G$11),0,1)</f>
        <v>1</v>
      </c>
      <c r="AN3733" s="103">
        <f>IF(H3733&lt;Variables!$G$13,1,0)</f>
        <v>1</v>
      </c>
      <c r="AO3733" s="101">
        <f>IF(R3733&lt;Variables!$G$12,0,1)</f>
        <v>0</v>
      </c>
      <c r="AP3733" s="86">
        <f t="shared" si="461"/>
        <v>1</v>
      </c>
      <c r="AR3733">
        <v>0</v>
      </c>
      <c r="AS3733">
        <v>0</v>
      </c>
      <c r="AT3733">
        <v>1</v>
      </c>
      <c r="AU3733">
        <v>0</v>
      </c>
      <c r="BA3733">
        <v>-2.25</v>
      </c>
    </row>
    <row r="3734" spans="3:53" ht="12.75" x14ac:dyDescent="0.2">
      <c r="C3734" t="s">
        <v>825</v>
      </c>
      <c r="D3734" t="s">
        <v>131</v>
      </c>
      <c r="E3734">
        <v>36.049999999999997</v>
      </c>
      <c r="F3734">
        <v>16.600000000000001</v>
      </c>
      <c r="G3734">
        <v>12.4</v>
      </c>
      <c r="H3734">
        <v>5010</v>
      </c>
      <c r="I3734">
        <v>3.5000000000000003E-2</v>
      </c>
      <c r="J3734" t="s">
        <v>78</v>
      </c>
      <c r="K3734">
        <v>64.25</v>
      </c>
      <c r="L3734">
        <v>35.840525</v>
      </c>
      <c r="M3734">
        <v>0.75187235678048769</v>
      </c>
      <c r="N3734">
        <v>35.190817999999993</v>
      </c>
      <c r="O3734">
        <v>2.6119938445307138</v>
      </c>
      <c r="P3734">
        <v>2870000</v>
      </c>
      <c r="Q3734">
        <v>2889000</v>
      </c>
      <c r="R3734">
        <v>0.99</v>
      </c>
      <c r="S3734">
        <v>31.481000000000009</v>
      </c>
      <c r="T3734">
        <v>8.1499999999999986</v>
      </c>
      <c r="U3734">
        <v>18.311199999999999</v>
      </c>
      <c r="V3734">
        <f t="shared" si="463"/>
        <v>2.464138763752763</v>
      </c>
      <c r="AC3734">
        <v>36.79</v>
      </c>
      <c r="AD3734">
        <v>34.979999999999997</v>
      </c>
      <c r="AH3734" s="85">
        <f>IF(AND(M3734&lt;Variables!$G$6,M3734&gt;Variables!$G$5),0,1)</f>
        <v>1</v>
      </c>
      <c r="AI3734" s="85">
        <f t="shared" si="462"/>
        <v>0</v>
      </c>
      <c r="AJ3734" s="85">
        <f>IF(I3734&gt;Variables!$G$7,0,1)</f>
        <v>0</v>
      </c>
      <c r="AK3734" s="85">
        <f>IF(F3734&gt;Variables!$G$8,0,1)</f>
        <v>0</v>
      </c>
      <c r="AL3734" s="85">
        <f>IF(G3734&gt;Variables!$G$9,0,1)</f>
        <v>0</v>
      </c>
      <c r="AM3734" s="85">
        <f>IF(AND(K3734&gt;Variables!$G$10,K3734&lt;Variables!$G$11),0,1)</f>
        <v>0</v>
      </c>
      <c r="AN3734" s="103">
        <f>IF(H3734&lt;Variables!$G$13,1,0)</f>
        <v>0</v>
      </c>
      <c r="AO3734" s="101">
        <f>IF(R3734&lt;Variables!$G$12,0,1)</f>
        <v>0</v>
      </c>
      <c r="AP3734" s="86">
        <f t="shared" si="461"/>
        <v>1</v>
      </c>
      <c r="AR3734">
        <v>0</v>
      </c>
      <c r="AS3734">
        <v>0</v>
      </c>
      <c r="AT3734">
        <v>1</v>
      </c>
      <c r="AU3734">
        <v>0</v>
      </c>
      <c r="BA3734">
        <v>-2.25</v>
      </c>
    </row>
    <row r="3735" spans="3:53" ht="12.75" x14ac:dyDescent="0.2">
      <c r="C3735" t="s">
        <v>825</v>
      </c>
      <c r="D3735" t="s">
        <v>813</v>
      </c>
      <c r="E3735">
        <v>12.25</v>
      </c>
      <c r="F3735">
        <v>9.89</v>
      </c>
      <c r="G3735">
        <v>9.57</v>
      </c>
      <c r="H3735">
        <v>2160</v>
      </c>
      <c r="I3735">
        <v>-17.649000000000001</v>
      </c>
      <c r="J3735" t="s">
        <v>78</v>
      </c>
      <c r="K3735">
        <v>59.66</v>
      </c>
      <c r="L3735">
        <v>12.156855</v>
      </c>
      <c r="M3735">
        <v>0.76619323007473239</v>
      </c>
      <c r="N3735">
        <v>11.99654</v>
      </c>
      <c r="O3735">
        <v>2.112775850370209</v>
      </c>
      <c r="P3735">
        <v>1610000</v>
      </c>
      <c r="Q3735">
        <v>1541000</v>
      </c>
      <c r="R3735">
        <v>1.04</v>
      </c>
      <c r="S3735">
        <v>31.481000000000009</v>
      </c>
      <c r="T3735">
        <v>8.1499999999999986</v>
      </c>
      <c r="U3735">
        <v>18.311199999999999</v>
      </c>
      <c r="V3735">
        <f t="shared" si="463"/>
        <v>2.4257812559899734</v>
      </c>
      <c r="AC3735">
        <v>12.936400000000001</v>
      </c>
      <c r="AD3735">
        <v>11.99</v>
      </c>
      <c r="AH3735" s="85">
        <f>IF(AND(M3735&lt;Variables!$G$6,M3735&gt;Variables!$G$5),0,1)</f>
        <v>1</v>
      </c>
      <c r="AI3735" s="85">
        <f t="shared" si="462"/>
        <v>0</v>
      </c>
      <c r="AJ3735" s="85">
        <f>IF(I3735&gt;Variables!$G$7,0,1)</f>
        <v>1</v>
      </c>
      <c r="AK3735" s="85">
        <f>IF(F3735&gt;Variables!$G$8,0,1)</f>
        <v>0</v>
      </c>
      <c r="AL3735" s="85">
        <f>IF(G3735&gt;Variables!$G$9,0,1)</f>
        <v>1</v>
      </c>
      <c r="AM3735" s="85">
        <f>IF(AND(K3735&gt;Variables!$G$10,K3735&lt;Variables!$G$11),0,1)</f>
        <v>0</v>
      </c>
      <c r="AN3735" s="103">
        <f>IF(H3735&lt;Variables!$G$13,1,0)</f>
        <v>1</v>
      </c>
      <c r="AO3735" s="101">
        <f>IF(R3735&lt;Variables!$G$12,0,1)</f>
        <v>0</v>
      </c>
      <c r="AP3735" s="86">
        <f t="shared" si="461"/>
        <v>1</v>
      </c>
      <c r="AR3735">
        <v>1</v>
      </c>
      <c r="AS3735">
        <v>0</v>
      </c>
      <c r="AT3735">
        <v>0</v>
      </c>
      <c r="AU3735">
        <v>0</v>
      </c>
      <c r="BA3735">
        <v>2</v>
      </c>
    </row>
    <row r="3736" spans="3:53" ht="12.75" x14ac:dyDescent="0.2">
      <c r="C3736" t="s">
        <v>825</v>
      </c>
      <c r="D3736" t="s">
        <v>799</v>
      </c>
      <c r="E3736">
        <v>2.66</v>
      </c>
      <c r="F3736">
        <v>31.57</v>
      </c>
      <c r="G3736">
        <v>-0.74</v>
      </c>
      <c r="H3736">
        <v>881.81</v>
      </c>
      <c r="I3736">
        <v>-51.537999999999997</v>
      </c>
      <c r="J3736" t="s">
        <v>78</v>
      </c>
      <c r="K3736">
        <v>55.35</v>
      </c>
      <c r="L3736">
        <v>2.6714850000000001</v>
      </c>
      <c r="M3736">
        <v>-4.810058824959746E-2</v>
      </c>
      <c r="N3736">
        <v>2.6291340000000001</v>
      </c>
      <c r="O3736">
        <v>1.5619591850396299</v>
      </c>
      <c r="P3736">
        <v>57420000</v>
      </c>
      <c r="Q3736">
        <v>13330000</v>
      </c>
      <c r="R3736">
        <v>4.3099999999999996</v>
      </c>
      <c r="S3736">
        <v>31.481000000000009</v>
      </c>
      <c r="T3736">
        <v>8.1499999999999986</v>
      </c>
      <c r="U3736">
        <v>18.311199999999999</v>
      </c>
      <c r="V3736">
        <f t="shared" si="463"/>
        <v>2.424419807863416</v>
      </c>
      <c r="AC3736">
        <v>3.2</v>
      </c>
      <c r="AD3736">
        <v>2.65</v>
      </c>
      <c r="AH3736" s="85">
        <f>IF(AND(M3736&lt;Variables!$G$6,M3736&gt;Variables!$G$5),0,1)</f>
        <v>1</v>
      </c>
      <c r="AI3736" s="85">
        <f t="shared" si="462"/>
        <v>0</v>
      </c>
      <c r="AJ3736" s="85">
        <f>IF(I3736&gt;Variables!$G$7,0,1)</f>
        <v>1</v>
      </c>
      <c r="AK3736" s="85">
        <f>IF(F3736&gt;Variables!$G$8,0,1)</f>
        <v>0</v>
      </c>
      <c r="AL3736" s="85">
        <f>IF(G3736&gt;Variables!$G$9,0,1)</f>
        <v>1</v>
      </c>
      <c r="AM3736" s="85">
        <f>IF(AND(K3736&gt;Variables!$G$10,K3736&lt;Variables!$G$11),0,1)</f>
        <v>0</v>
      </c>
      <c r="AN3736" s="103">
        <f>IF(H3736&lt;Variables!$G$13,1,0)</f>
        <v>1</v>
      </c>
      <c r="AO3736" s="101">
        <f>IF(R3736&lt;Variables!$G$12,0,1)</f>
        <v>1</v>
      </c>
      <c r="AP3736" s="86">
        <f t="shared" si="461"/>
        <v>1</v>
      </c>
      <c r="AR3736">
        <v>1</v>
      </c>
      <c r="AS3736">
        <v>0</v>
      </c>
      <c r="AT3736">
        <v>0</v>
      </c>
      <c r="AU3736">
        <v>0</v>
      </c>
      <c r="BA3736">
        <v>2</v>
      </c>
    </row>
    <row r="3737" spans="3:53" ht="12.75" x14ac:dyDescent="0.2">
      <c r="C3737" t="s">
        <v>825</v>
      </c>
      <c r="D3737" t="s">
        <v>828</v>
      </c>
      <c r="E3737">
        <v>3.4</v>
      </c>
      <c r="F3737">
        <v>20.420000000000002</v>
      </c>
      <c r="G3737">
        <v>16.96</v>
      </c>
      <c r="H3737">
        <v>149.04</v>
      </c>
      <c r="I3737">
        <v>-69.677000000000007</v>
      </c>
      <c r="J3737" t="s">
        <v>78</v>
      </c>
      <c r="K3737">
        <v>49.73</v>
      </c>
      <c r="L3737">
        <v>3.460735000000001</v>
      </c>
      <c r="M3737">
        <v>-2.32999637360273</v>
      </c>
      <c r="N3737">
        <v>3.26235306122449</v>
      </c>
      <c r="O3737">
        <v>3.6092641282459801</v>
      </c>
      <c r="P3737">
        <v>5450000</v>
      </c>
      <c r="Q3737">
        <v>736860</v>
      </c>
      <c r="R3737">
        <v>7.4</v>
      </c>
      <c r="S3737">
        <v>31.481000000000009</v>
      </c>
      <c r="T3737">
        <v>8.1499999999999986</v>
      </c>
      <c r="U3737">
        <v>18.311199999999999</v>
      </c>
      <c r="V3737">
        <f t="shared" si="463"/>
        <v>2.4229658677413908</v>
      </c>
      <c r="AC3737">
        <v>3.48</v>
      </c>
      <c r="AD3737">
        <v>3.1981999999999999</v>
      </c>
      <c r="AH3737" s="85">
        <f>IF(AND(M3737&lt;Variables!$G$6,M3737&gt;Variables!$G$5),0,1)</f>
        <v>0</v>
      </c>
      <c r="AI3737" s="85">
        <f t="shared" si="462"/>
        <v>0</v>
      </c>
      <c r="AJ3737" s="85">
        <f>IF(I3737&gt;Variables!$G$7,0,1)</f>
        <v>1</v>
      </c>
      <c r="AK3737" s="85">
        <f>IF(F3737&gt;Variables!$G$8,0,1)</f>
        <v>0</v>
      </c>
      <c r="AL3737" s="85">
        <f>IF(G3737&gt;Variables!$G$9,0,1)</f>
        <v>0</v>
      </c>
      <c r="AM3737" s="85">
        <f>IF(AND(K3737&gt;Variables!$G$10,K3737&lt;Variables!$G$11),0,1)</f>
        <v>1</v>
      </c>
      <c r="AN3737" s="103">
        <f>IF(H3737&lt;Variables!$G$13,1,0)</f>
        <v>1</v>
      </c>
      <c r="AO3737" s="101">
        <f>IF(R3737&lt;Variables!$G$12,0,1)</f>
        <v>1</v>
      </c>
      <c r="AP3737" s="86">
        <f t="shared" si="461"/>
        <v>1</v>
      </c>
      <c r="AR3737">
        <v>1</v>
      </c>
      <c r="AS3737">
        <v>0</v>
      </c>
      <c r="AT3737">
        <v>0</v>
      </c>
      <c r="AU3737">
        <v>0</v>
      </c>
      <c r="BA3737">
        <v>2</v>
      </c>
    </row>
    <row r="3738" spans="3:53" ht="12.75" x14ac:dyDescent="0.2">
      <c r="C3738" t="s">
        <v>825</v>
      </c>
      <c r="D3738" t="s">
        <v>183</v>
      </c>
      <c r="E3738">
        <v>27.75</v>
      </c>
      <c r="F3738">
        <v>85.83</v>
      </c>
      <c r="G3738">
        <v>47.88</v>
      </c>
      <c r="H3738">
        <v>42.28</v>
      </c>
      <c r="I3738">
        <v>2381.5439999999999</v>
      </c>
      <c r="J3738" t="s">
        <v>78</v>
      </c>
      <c r="K3738">
        <v>65.73</v>
      </c>
      <c r="L3738">
        <v>26.05583</v>
      </c>
      <c r="M3738">
        <v>7.0969529659964659</v>
      </c>
      <c r="N3738">
        <v>25.426577999999999</v>
      </c>
      <c r="O3738">
        <v>9.747367498685831</v>
      </c>
      <c r="P3738">
        <v>29230000</v>
      </c>
      <c r="Q3738">
        <v>16000000</v>
      </c>
      <c r="R3738">
        <v>1.83</v>
      </c>
      <c r="S3738">
        <v>31.481000000000009</v>
      </c>
      <c r="T3738">
        <v>8.1499999999999986</v>
      </c>
      <c r="U3738">
        <v>18.311199999999999</v>
      </c>
      <c r="V3738">
        <f t="shared" si="463"/>
        <v>2.0230399402760924</v>
      </c>
      <c r="AC3738">
        <v>28</v>
      </c>
      <c r="AD3738">
        <v>20</v>
      </c>
      <c r="AH3738" s="85">
        <f>IF(AND(M3738&lt;Variables!$G$6,M3738&gt;Variables!$G$5),0,1)</f>
        <v>1</v>
      </c>
      <c r="AI3738" s="85">
        <f t="shared" si="462"/>
        <v>0</v>
      </c>
      <c r="AJ3738" s="85">
        <f>IF(I3738&gt;Variables!$G$7,0,1)</f>
        <v>0</v>
      </c>
      <c r="AK3738" s="85">
        <f>IF(F3738&gt;Variables!$G$8,0,1)</f>
        <v>0</v>
      </c>
      <c r="AL3738" s="85">
        <f>IF(G3738&gt;Variables!$G$9,0,1)</f>
        <v>0</v>
      </c>
      <c r="AM3738" s="85">
        <f>IF(AND(K3738&gt;Variables!$G$10,K3738&lt;Variables!$G$11),0,1)</f>
        <v>0</v>
      </c>
      <c r="AN3738" s="103">
        <f>IF(H3738&lt;Variables!$G$13,1,0)</f>
        <v>1</v>
      </c>
      <c r="AO3738" s="101">
        <f>IF(R3738&lt;Variables!$G$12,0,1)</f>
        <v>0</v>
      </c>
      <c r="AP3738" s="86">
        <f t="shared" si="461"/>
        <v>1</v>
      </c>
      <c r="AR3738">
        <v>0</v>
      </c>
      <c r="AS3738">
        <v>0</v>
      </c>
      <c r="AT3738">
        <v>1</v>
      </c>
      <c r="AU3738">
        <v>0</v>
      </c>
      <c r="BA3738">
        <v>-2.25</v>
      </c>
    </row>
    <row r="3739" spans="3:53" ht="12.75" x14ac:dyDescent="0.2">
      <c r="C3739" t="s">
        <v>825</v>
      </c>
      <c r="D3739" t="s">
        <v>804</v>
      </c>
      <c r="E3739">
        <v>3.17</v>
      </c>
      <c r="F3739">
        <v>57.33</v>
      </c>
      <c r="G3739">
        <v>21.34</v>
      </c>
      <c r="H3739">
        <v>52.91</v>
      </c>
      <c r="I3739">
        <v>-64.122</v>
      </c>
      <c r="J3739" t="s">
        <v>78</v>
      </c>
      <c r="K3739">
        <v>53.78</v>
      </c>
      <c r="L3739">
        <v>3.1019749999999999</v>
      </c>
      <c r="M3739">
        <v>-1.0307948967996221</v>
      </c>
      <c r="N3739">
        <v>2.8923459999999999</v>
      </c>
      <c r="O3739">
        <v>6.1422112015644039</v>
      </c>
      <c r="P3739">
        <v>75930000</v>
      </c>
      <c r="Q3739">
        <v>917900</v>
      </c>
      <c r="R3739">
        <v>82.72</v>
      </c>
      <c r="S3739">
        <v>31.481000000000009</v>
      </c>
      <c r="T3739">
        <v>8.1499999999999986</v>
      </c>
      <c r="U3739">
        <v>18.311199999999999</v>
      </c>
      <c r="V3739">
        <f t="shared" si="463"/>
        <v>2.4442142841189889</v>
      </c>
      <c r="AC3739">
        <v>3.34</v>
      </c>
      <c r="AD3739">
        <v>2.62</v>
      </c>
      <c r="AH3739" s="85">
        <f>IF(AND(M3739&lt;Variables!$G$6,M3739&gt;Variables!$G$5),0,1)</f>
        <v>1</v>
      </c>
      <c r="AI3739" s="85">
        <f t="shared" si="462"/>
        <v>0</v>
      </c>
      <c r="AJ3739" s="85">
        <f>IF(I3739&gt;Variables!$G$7,0,1)</f>
        <v>1</v>
      </c>
      <c r="AK3739" s="85">
        <f>IF(F3739&gt;Variables!$G$8,0,1)</f>
        <v>0</v>
      </c>
      <c r="AL3739" s="85">
        <f>IF(G3739&gt;Variables!$G$9,0,1)</f>
        <v>0</v>
      </c>
      <c r="AM3739" s="85">
        <f>IF(AND(K3739&gt;Variables!$G$10,K3739&lt;Variables!$G$11),0,1)</f>
        <v>0</v>
      </c>
      <c r="AN3739" s="103">
        <f>IF(H3739&lt;Variables!$G$13,1,0)</f>
        <v>1</v>
      </c>
      <c r="AO3739" s="101">
        <f>IF(R3739&lt;Variables!$G$12,0,1)</f>
        <v>1</v>
      </c>
      <c r="AP3739" s="86">
        <f t="shared" si="461"/>
        <v>1</v>
      </c>
      <c r="AR3739">
        <v>0</v>
      </c>
      <c r="AS3739">
        <v>0</v>
      </c>
      <c r="AT3739">
        <v>1</v>
      </c>
      <c r="AU3739">
        <v>0</v>
      </c>
      <c r="BA3739">
        <v>-2.25</v>
      </c>
    </row>
    <row r="3740" spans="3:53" ht="12.75" x14ac:dyDescent="0.2">
      <c r="C3740" t="s">
        <v>829</v>
      </c>
      <c r="D3740" t="s">
        <v>822</v>
      </c>
      <c r="E3740">
        <v>52.73</v>
      </c>
      <c r="F3740">
        <v>7.63</v>
      </c>
      <c r="G3740">
        <v>4.8499999999999996</v>
      </c>
      <c r="H3740">
        <v>2450</v>
      </c>
      <c r="I3740">
        <v>-36.396000000000001</v>
      </c>
      <c r="J3740" t="s">
        <v>78</v>
      </c>
      <c r="K3740">
        <v>67.27</v>
      </c>
      <c r="L3740">
        <v>52.498421052631578</v>
      </c>
      <c r="M3740">
        <v>0.53635698316741798</v>
      </c>
      <c r="N3740">
        <v>51.846562499999997</v>
      </c>
      <c r="O3740">
        <v>1.80038454815591</v>
      </c>
      <c r="P3740">
        <v>197385</v>
      </c>
      <c r="Q3740">
        <v>476560</v>
      </c>
      <c r="R3740">
        <v>0.41</v>
      </c>
      <c r="S3740">
        <v>32.149000000000008</v>
      </c>
      <c r="T3740">
        <v>8.2409999999999997</v>
      </c>
      <c r="U3740">
        <v>18.632000000000001</v>
      </c>
      <c r="V3740">
        <f t="shared" si="463"/>
        <v>2.5052207062708649</v>
      </c>
      <c r="AC3740">
        <v>53.98</v>
      </c>
      <c r="AD3740">
        <v>51.405000000000001</v>
      </c>
      <c r="AH3740" s="85">
        <f>IF(AND(M3740&lt;Variables!$G$6,M3740&gt;Variables!$G$5),0,1)</f>
        <v>1</v>
      </c>
      <c r="AI3740" s="85">
        <f t="shared" si="462"/>
        <v>0</v>
      </c>
      <c r="AJ3740" s="85">
        <f>IF(I3740&gt;Variables!$G$7,0,1)</f>
        <v>1</v>
      </c>
      <c r="AK3740" s="85">
        <f>IF(F3740&gt;Variables!$G$8,0,1)</f>
        <v>1</v>
      </c>
      <c r="AL3740" s="85">
        <f>IF(G3740&gt;Variables!$G$9,0,1)</f>
        <v>1</v>
      </c>
      <c r="AM3740" s="85">
        <f>IF(AND(K3740&gt;Variables!$G$10,K3740&lt;Variables!$G$11),0,1)</f>
        <v>0</v>
      </c>
      <c r="AN3740" s="103">
        <f>IF(H3740&lt;Variables!$G$13,1,0)</f>
        <v>1</v>
      </c>
      <c r="AO3740" s="101">
        <f>IF(R3740&lt;Variables!$G$12,0,1)</f>
        <v>0</v>
      </c>
      <c r="AP3740" s="86">
        <f t="shared" si="461"/>
        <v>1</v>
      </c>
      <c r="AR3740">
        <v>0</v>
      </c>
      <c r="AS3740">
        <v>0</v>
      </c>
      <c r="AT3740">
        <v>1</v>
      </c>
      <c r="AU3740">
        <v>0</v>
      </c>
      <c r="BA3740">
        <v>-1.83</v>
      </c>
    </row>
    <row r="3741" spans="3:53" ht="12.75" x14ac:dyDescent="0.2">
      <c r="C3741" t="s">
        <v>829</v>
      </c>
      <c r="D3741" t="s">
        <v>828</v>
      </c>
      <c r="E3741">
        <v>3.37</v>
      </c>
      <c r="F3741">
        <v>21.83</v>
      </c>
      <c r="G3741">
        <v>19.03</v>
      </c>
      <c r="H3741">
        <v>149.04</v>
      </c>
      <c r="I3741">
        <v>-69.287000000000006</v>
      </c>
      <c r="J3741" t="s">
        <v>78</v>
      </c>
      <c r="K3741">
        <v>52.52</v>
      </c>
      <c r="L3741">
        <v>3.475025</v>
      </c>
      <c r="M3741">
        <v>-1.007906417939429</v>
      </c>
      <c r="N3741">
        <v>3.309504</v>
      </c>
      <c r="O3741">
        <v>3.9430682059910009</v>
      </c>
      <c r="P3741">
        <v>5790000</v>
      </c>
      <c r="Q3741">
        <v>736860</v>
      </c>
      <c r="R3741">
        <v>7.86</v>
      </c>
      <c r="S3741">
        <v>32.149000000000008</v>
      </c>
      <c r="T3741">
        <v>8.2409999999999997</v>
      </c>
      <c r="U3741">
        <v>18.632000000000001</v>
      </c>
      <c r="V3741">
        <f t="shared" si="463"/>
        <v>2.4266480678786482</v>
      </c>
      <c r="AC3741">
        <v>3.48</v>
      </c>
      <c r="AD3741">
        <v>3.1981999999999999</v>
      </c>
      <c r="AH3741" s="85">
        <f>IF(AND(M3741&lt;Variables!$G$6,M3741&gt;Variables!$G$5),0,1)</f>
        <v>1</v>
      </c>
      <c r="AI3741" s="85">
        <f t="shared" si="462"/>
        <v>0</v>
      </c>
      <c r="AJ3741" s="85">
        <f>IF(I3741&gt;Variables!$G$7,0,1)</f>
        <v>1</v>
      </c>
      <c r="AK3741" s="85">
        <f>IF(F3741&gt;Variables!$G$8,0,1)</f>
        <v>0</v>
      </c>
      <c r="AL3741" s="85">
        <f>IF(G3741&gt;Variables!$G$9,0,1)</f>
        <v>0</v>
      </c>
      <c r="AM3741" s="85">
        <f>IF(AND(K3741&gt;Variables!$G$10,K3741&lt;Variables!$G$11),0,1)</f>
        <v>0</v>
      </c>
      <c r="AN3741" s="103">
        <f>IF(H3741&lt;Variables!$G$13,1,0)</f>
        <v>1</v>
      </c>
      <c r="AO3741" s="101">
        <f>IF(R3741&lt;Variables!$G$12,0,1)</f>
        <v>1</v>
      </c>
      <c r="AP3741" s="86">
        <f t="shared" si="461"/>
        <v>1</v>
      </c>
      <c r="AR3741">
        <v>1</v>
      </c>
      <c r="AS3741">
        <v>0</v>
      </c>
      <c r="AT3741">
        <v>0</v>
      </c>
      <c r="AU3741">
        <v>0</v>
      </c>
      <c r="BA3741">
        <v>2</v>
      </c>
    </row>
    <row r="3742" spans="3:53" ht="12.75" x14ac:dyDescent="0.2">
      <c r="C3742" t="s">
        <v>829</v>
      </c>
      <c r="D3742" t="s">
        <v>183</v>
      </c>
      <c r="E3742">
        <v>26.41</v>
      </c>
      <c r="F3742">
        <v>78.680000000000007</v>
      </c>
      <c r="G3742">
        <v>39.35</v>
      </c>
      <c r="H3742">
        <v>42.28</v>
      </c>
      <c r="I3742">
        <v>2334.9609999999998</v>
      </c>
      <c r="J3742" t="s">
        <v>78</v>
      </c>
      <c r="K3742">
        <v>50.37</v>
      </c>
      <c r="L3742">
        <v>26.713180000000001</v>
      </c>
      <c r="M3742">
        <v>-1.565444473477136</v>
      </c>
      <c r="N3742">
        <v>25.608266</v>
      </c>
      <c r="O3742">
        <v>2.6816887953288262</v>
      </c>
      <c r="P3742">
        <v>30740000</v>
      </c>
      <c r="Q3742">
        <v>16000000</v>
      </c>
      <c r="R3742">
        <v>1.92</v>
      </c>
      <c r="S3742">
        <v>32.149000000000008</v>
      </c>
      <c r="T3742">
        <v>8.2409999999999997</v>
      </c>
      <c r="U3742">
        <v>18.632000000000001</v>
      </c>
      <c r="V3742">
        <f t="shared" si="463"/>
        <v>2.4132075276569842</v>
      </c>
      <c r="AC3742">
        <v>27.5</v>
      </c>
      <c r="AD3742">
        <v>20</v>
      </c>
      <c r="AH3742" s="85">
        <f>IF(AND(M3742&lt;Variables!$G$6,M3742&gt;Variables!$G$5),0,1)</f>
        <v>1</v>
      </c>
      <c r="AI3742" s="85">
        <f t="shared" si="462"/>
        <v>0</v>
      </c>
      <c r="AJ3742" s="85">
        <f>IF(I3742&gt;Variables!$G$7,0,1)</f>
        <v>0</v>
      </c>
      <c r="AK3742" s="85">
        <f>IF(F3742&gt;Variables!$G$8,0,1)</f>
        <v>0</v>
      </c>
      <c r="AL3742" s="85">
        <f>IF(G3742&gt;Variables!$G$9,0,1)</f>
        <v>0</v>
      </c>
      <c r="AM3742" s="85">
        <f>IF(AND(K3742&gt;Variables!$G$10,K3742&lt;Variables!$G$11),0,1)</f>
        <v>0</v>
      </c>
      <c r="AN3742" s="103">
        <f>IF(H3742&lt;Variables!$G$13,1,0)</f>
        <v>1</v>
      </c>
      <c r="AO3742" s="101">
        <f>IF(R3742&lt;Variables!$G$12,0,1)</f>
        <v>0</v>
      </c>
      <c r="AP3742" s="86">
        <f t="shared" si="461"/>
        <v>1</v>
      </c>
      <c r="AR3742">
        <v>1</v>
      </c>
      <c r="AS3742">
        <v>0</v>
      </c>
      <c r="AT3742">
        <v>0</v>
      </c>
      <c r="AU3742">
        <v>0</v>
      </c>
      <c r="BA3742">
        <v>2</v>
      </c>
    </row>
    <row r="3743" spans="3:53" ht="12.75" x14ac:dyDescent="0.2">
      <c r="C3743" t="s">
        <v>829</v>
      </c>
      <c r="D3743" t="s">
        <v>185</v>
      </c>
      <c r="E3743">
        <v>9.26</v>
      </c>
      <c r="F3743">
        <v>23.45</v>
      </c>
      <c r="G3743">
        <v>12.56</v>
      </c>
      <c r="H3743">
        <v>40.380000000000003</v>
      </c>
      <c r="I3743">
        <v>40.101999999999997</v>
      </c>
      <c r="J3743" t="s">
        <v>78</v>
      </c>
      <c r="K3743">
        <v>49.12</v>
      </c>
      <c r="L3743">
        <v>9.3204450000000012</v>
      </c>
      <c r="M3743">
        <v>-0.64744762723240834</v>
      </c>
      <c r="N3743">
        <v>9.2488240000000008</v>
      </c>
      <c r="O3743">
        <v>0.1219182027898761</v>
      </c>
      <c r="P3743">
        <v>15030000</v>
      </c>
      <c r="Q3743">
        <v>11900000</v>
      </c>
      <c r="R3743">
        <v>1.26</v>
      </c>
      <c r="S3743">
        <v>32.149000000000008</v>
      </c>
      <c r="T3743">
        <v>8.2409999999999997</v>
      </c>
      <c r="U3743">
        <v>18.632000000000001</v>
      </c>
      <c r="V3743">
        <f t="shared" si="463"/>
        <v>2.3730713890102888</v>
      </c>
      <c r="AC3743">
        <v>10.75</v>
      </c>
      <c r="AD3743">
        <v>8.36</v>
      </c>
      <c r="AH3743" s="85">
        <f>IF(AND(M3743&lt;Variables!$G$6,M3743&gt;Variables!$G$5),0,1)</f>
        <v>1</v>
      </c>
      <c r="AI3743" s="85">
        <f t="shared" si="462"/>
        <v>0</v>
      </c>
      <c r="AJ3743" s="85">
        <f>IF(I3743&gt;Variables!$G$7,0,1)</f>
        <v>0</v>
      </c>
      <c r="AK3743" s="85">
        <f>IF(F3743&gt;Variables!$G$8,0,1)</f>
        <v>0</v>
      </c>
      <c r="AL3743" s="85">
        <f>IF(G3743&gt;Variables!$G$9,0,1)</f>
        <v>0</v>
      </c>
      <c r="AM3743" s="85">
        <f>IF(AND(K3743&gt;Variables!$G$10,K3743&lt;Variables!$G$11),0,1)</f>
        <v>1</v>
      </c>
      <c r="AN3743" s="103">
        <f>IF(H3743&lt;Variables!$G$13,1,0)</f>
        <v>1</v>
      </c>
      <c r="AO3743" s="101">
        <f>IF(R3743&lt;Variables!$G$12,0,1)</f>
        <v>0</v>
      </c>
      <c r="AP3743" s="86">
        <f t="shared" si="461"/>
        <v>1</v>
      </c>
      <c r="AR3743">
        <v>0</v>
      </c>
      <c r="AS3743">
        <v>0</v>
      </c>
      <c r="AT3743">
        <v>1</v>
      </c>
      <c r="AU3743">
        <v>0</v>
      </c>
      <c r="BA3743">
        <v>-2.25</v>
      </c>
    </row>
    <row r="3744" spans="3:53" ht="12.75" x14ac:dyDescent="0.2">
      <c r="C3744" t="s">
        <v>829</v>
      </c>
      <c r="D3744" t="s">
        <v>817</v>
      </c>
      <c r="E3744">
        <v>2.9</v>
      </c>
      <c r="F3744">
        <v>26.07</v>
      </c>
      <c r="G3744">
        <v>25.09</v>
      </c>
      <c r="H3744">
        <v>61.14</v>
      </c>
      <c r="I3744">
        <v>-68.683000000000007</v>
      </c>
      <c r="J3744" t="s">
        <v>78</v>
      </c>
      <c r="K3744">
        <v>59.7</v>
      </c>
      <c r="L3744">
        <v>2.8715350000000002</v>
      </c>
      <c r="M3744">
        <v>2.3668525718822719</v>
      </c>
      <c r="N3744">
        <v>2.870648000000001</v>
      </c>
      <c r="O3744">
        <v>2.398482851258644</v>
      </c>
      <c r="P3744">
        <v>9040000</v>
      </c>
      <c r="Q3744">
        <v>2130000</v>
      </c>
      <c r="R3744">
        <v>4.24</v>
      </c>
      <c r="S3744">
        <v>32.149000000000008</v>
      </c>
      <c r="T3744">
        <v>8.2409999999999997</v>
      </c>
      <c r="U3744">
        <v>18.632000000000001</v>
      </c>
      <c r="V3744">
        <f t="shared" si="463"/>
        <v>2.3396497719233795</v>
      </c>
      <c r="AC3744">
        <v>3.24</v>
      </c>
      <c r="AD3744">
        <v>2.7</v>
      </c>
      <c r="AH3744" s="85">
        <f>IF(AND(M3744&lt;Variables!$G$6,M3744&gt;Variables!$G$5),0,1)</f>
        <v>1</v>
      </c>
      <c r="AI3744" s="85">
        <f t="shared" si="462"/>
        <v>0</v>
      </c>
      <c r="AJ3744" s="85">
        <f>IF(I3744&gt;Variables!$G$7,0,1)</f>
        <v>1</v>
      </c>
      <c r="AK3744" s="85">
        <f>IF(F3744&gt;Variables!$G$8,0,1)</f>
        <v>0</v>
      </c>
      <c r="AL3744" s="85">
        <f>IF(G3744&gt;Variables!$G$9,0,1)</f>
        <v>0</v>
      </c>
      <c r="AM3744" s="85">
        <f>IF(AND(K3744&gt;Variables!$G$10,K3744&lt;Variables!$G$11),0,1)</f>
        <v>0</v>
      </c>
      <c r="AN3744" s="103">
        <f>IF(H3744&lt;Variables!$G$13,1,0)</f>
        <v>1</v>
      </c>
      <c r="AO3744" s="101">
        <f>IF(R3744&lt;Variables!$G$12,0,1)</f>
        <v>1</v>
      </c>
      <c r="AP3744" s="86">
        <f t="shared" si="461"/>
        <v>1</v>
      </c>
      <c r="AR3744">
        <v>1</v>
      </c>
      <c r="AS3744">
        <v>0</v>
      </c>
      <c r="AT3744">
        <v>0</v>
      </c>
      <c r="AU3744">
        <v>0</v>
      </c>
      <c r="BA3744">
        <v>2</v>
      </c>
    </row>
    <row r="3745" spans="3:53" ht="12.75" x14ac:dyDescent="0.2">
      <c r="C3745" t="s">
        <v>829</v>
      </c>
      <c r="D3745" t="s">
        <v>799</v>
      </c>
      <c r="E3745">
        <v>2.77</v>
      </c>
      <c r="F3745">
        <v>31.63</v>
      </c>
      <c r="G3745">
        <v>1.49</v>
      </c>
      <c r="H3745">
        <v>881.81</v>
      </c>
      <c r="I3745">
        <v>-50.838000000000001</v>
      </c>
      <c r="J3745" t="s">
        <v>78</v>
      </c>
      <c r="K3745">
        <v>67.209999999999994</v>
      </c>
      <c r="L3745">
        <v>2.696955</v>
      </c>
      <c r="M3745">
        <v>1.2289786073553399</v>
      </c>
      <c r="N3745">
        <v>2.6388919999999998</v>
      </c>
      <c r="O3745">
        <v>3.4562990831000442</v>
      </c>
      <c r="P3745">
        <v>59540000</v>
      </c>
      <c r="Q3745">
        <v>13330000</v>
      </c>
      <c r="R3745">
        <v>4.47</v>
      </c>
      <c r="S3745">
        <v>32.149000000000008</v>
      </c>
      <c r="T3745">
        <v>8.2409999999999997</v>
      </c>
      <c r="U3745">
        <v>18.632000000000001</v>
      </c>
      <c r="V3745">
        <f t="shared" si="463"/>
        <v>2.4522588715562543</v>
      </c>
      <c r="AC3745">
        <v>3.2</v>
      </c>
      <c r="AD3745">
        <v>2.73</v>
      </c>
      <c r="AH3745" s="85">
        <f>IF(AND(M3745&lt;Variables!$G$6,M3745&gt;Variables!$G$5),0,1)</f>
        <v>1</v>
      </c>
      <c r="AI3745" s="85">
        <f t="shared" si="462"/>
        <v>0</v>
      </c>
      <c r="AJ3745" s="85">
        <f>IF(I3745&gt;Variables!$G$7,0,1)</f>
        <v>1</v>
      </c>
      <c r="AK3745" s="85">
        <f>IF(F3745&gt;Variables!$G$8,0,1)</f>
        <v>0</v>
      </c>
      <c r="AL3745" s="85">
        <f>IF(G3745&gt;Variables!$G$9,0,1)</f>
        <v>1</v>
      </c>
      <c r="AM3745" s="85">
        <f>IF(AND(K3745&gt;Variables!$G$10,K3745&lt;Variables!$G$11),0,1)</f>
        <v>0</v>
      </c>
      <c r="AN3745" s="103">
        <f>IF(H3745&lt;Variables!$G$13,1,0)</f>
        <v>1</v>
      </c>
      <c r="AO3745" s="101">
        <f>IF(R3745&lt;Variables!$G$12,0,1)</f>
        <v>1</v>
      </c>
      <c r="AP3745" s="86">
        <f t="shared" si="461"/>
        <v>1</v>
      </c>
      <c r="AR3745">
        <v>1</v>
      </c>
      <c r="AS3745">
        <v>0</v>
      </c>
      <c r="AT3745">
        <v>0</v>
      </c>
      <c r="AU3745">
        <v>0</v>
      </c>
      <c r="BA3745">
        <v>2</v>
      </c>
    </row>
    <row r="3746" spans="3:53" ht="12.75" x14ac:dyDescent="0.2">
      <c r="C3746" t="s">
        <v>829</v>
      </c>
      <c r="D3746" t="s">
        <v>804</v>
      </c>
      <c r="E3746">
        <v>3.21</v>
      </c>
      <c r="F3746">
        <v>60.61</v>
      </c>
      <c r="G3746">
        <v>25.1</v>
      </c>
      <c r="H3746">
        <v>52.91</v>
      </c>
      <c r="I3746">
        <v>-63.512</v>
      </c>
      <c r="J3746" t="s">
        <v>78</v>
      </c>
      <c r="K3746">
        <v>56.13</v>
      </c>
      <c r="L3746">
        <v>3.0978349999999999</v>
      </c>
      <c r="M3746">
        <v>2.1681270952132752</v>
      </c>
      <c r="N3746">
        <v>2.9364479999999999</v>
      </c>
      <c r="O3746">
        <v>7.783281025238642</v>
      </c>
      <c r="P3746">
        <v>80850000</v>
      </c>
      <c r="Q3746">
        <v>917900</v>
      </c>
      <c r="R3746">
        <v>88.08</v>
      </c>
      <c r="S3746">
        <v>32.149000000000008</v>
      </c>
      <c r="T3746">
        <v>8.2409999999999997</v>
      </c>
      <c r="U3746">
        <v>18.632000000000001</v>
      </c>
      <c r="V3746">
        <f t="shared" si="463"/>
        <v>2.3357521875819724</v>
      </c>
      <c r="AC3746">
        <v>3.34</v>
      </c>
      <c r="AD3746">
        <v>2.62</v>
      </c>
      <c r="AH3746" s="85">
        <f>IF(AND(M3746&lt;Variables!$G$6,M3746&gt;Variables!$G$5),0,1)</f>
        <v>1</v>
      </c>
      <c r="AI3746" s="85">
        <f t="shared" si="462"/>
        <v>0</v>
      </c>
      <c r="AJ3746" s="85">
        <f>IF(I3746&gt;Variables!$G$7,0,1)</f>
        <v>1</v>
      </c>
      <c r="AK3746" s="85">
        <f>IF(F3746&gt;Variables!$G$8,0,1)</f>
        <v>0</v>
      </c>
      <c r="AL3746" s="85">
        <f>IF(G3746&gt;Variables!$G$9,0,1)</f>
        <v>0</v>
      </c>
      <c r="AM3746" s="85">
        <f>IF(AND(K3746&gt;Variables!$G$10,K3746&lt;Variables!$G$11),0,1)</f>
        <v>0</v>
      </c>
      <c r="AN3746" s="103">
        <f>IF(H3746&lt;Variables!$G$13,1,0)</f>
        <v>1</v>
      </c>
      <c r="AO3746" s="101">
        <f>IF(R3746&lt;Variables!$G$12,0,1)</f>
        <v>1</v>
      </c>
      <c r="AP3746" s="86">
        <f t="shared" si="461"/>
        <v>1</v>
      </c>
      <c r="AR3746">
        <v>0</v>
      </c>
      <c r="AS3746">
        <v>0</v>
      </c>
      <c r="AT3746">
        <v>1</v>
      </c>
      <c r="AU3746">
        <v>0</v>
      </c>
      <c r="BA3746">
        <v>-2.25</v>
      </c>
    </row>
    <row r="3747" spans="3:53" ht="12.75" x14ac:dyDescent="0.2">
      <c r="C3747" t="s">
        <v>829</v>
      </c>
      <c r="D3747" t="s">
        <v>676</v>
      </c>
      <c r="E3747">
        <v>2.88</v>
      </c>
      <c r="F3747">
        <v>6.69</v>
      </c>
      <c r="G3747">
        <v>3.6</v>
      </c>
      <c r="H3747">
        <v>-99999</v>
      </c>
      <c r="I3747">
        <v>-21.940999999999999</v>
      </c>
      <c r="J3747" t="s">
        <v>78</v>
      </c>
      <c r="K3747">
        <v>60.58</v>
      </c>
      <c r="L3747">
        <v>2.8791833333333332</v>
      </c>
      <c r="M3747">
        <v>3.1837731764223609E-2</v>
      </c>
      <c r="N3747">
        <v>2.8729800000000001</v>
      </c>
      <c r="O3747">
        <v>0.24782629882561019</v>
      </c>
      <c r="P3747">
        <v>129653</v>
      </c>
      <c r="Q3747">
        <v>191010</v>
      </c>
      <c r="R3747">
        <v>0.68</v>
      </c>
      <c r="S3747">
        <v>32.149000000000008</v>
      </c>
      <c r="T3747">
        <v>8.2409999999999997</v>
      </c>
      <c r="U3747">
        <v>18.632000000000001</v>
      </c>
      <c r="V3747">
        <f t="shared" si="463"/>
        <v>2.4748082158065654</v>
      </c>
      <c r="AC3747">
        <v>2.9</v>
      </c>
      <c r="AD3747">
        <v>2.88</v>
      </c>
      <c r="AH3747" s="85">
        <f>IF(AND(M3747&lt;Variables!$G$6,M3747&gt;Variables!$G$5),0,1)</f>
        <v>1</v>
      </c>
      <c r="AI3747" s="85">
        <f t="shared" si="462"/>
        <v>0</v>
      </c>
      <c r="AJ3747" s="85">
        <f>IF(I3747&gt;Variables!$G$7,0,1)</f>
        <v>1</v>
      </c>
      <c r="AK3747" s="85">
        <f>IF(F3747&gt;Variables!$G$8,0,1)</f>
        <v>1</v>
      </c>
      <c r="AL3747" s="85">
        <f>IF(G3747&gt;Variables!$G$9,0,1)</f>
        <v>1</v>
      </c>
      <c r="AM3747" s="85">
        <f>IF(AND(K3747&gt;Variables!$G$10,K3747&lt;Variables!$G$11),0,1)</f>
        <v>0</v>
      </c>
      <c r="AN3747" s="103">
        <f>IF(H3747&lt;Variables!$G$13,1,0)</f>
        <v>1</v>
      </c>
      <c r="AO3747" s="101">
        <f>IF(R3747&lt;Variables!$G$12,0,1)</f>
        <v>0</v>
      </c>
      <c r="AP3747" s="86">
        <f t="shared" si="461"/>
        <v>1</v>
      </c>
      <c r="AR3747">
        <v>0</v>
      </c>
      <c r="AS3747">
        <v>0</v>
      </c>
      <c r="AT3747">
        <v>0</v>
      </c>
      <c r="AU3747">
        <v>0</v>
      </c>
      <c r="BA3747">
        <v>0</v>
      </c>
    </row>
    <row r="3748" spans="3:53" ht="12.75" x14ac:dyDescent="0.2">
      <c r="C3748" t="s">
        <v>829</v>
      </c>
      <c r="D3748" t="s">
        <v>697</v>
      </c>
      <c r="E3748">
        <v>5.7</v>
      </c>
      <c r="F3748">
        <v>26.54</v>
      </c>
      <c r="G3748">
        <v>37.590000000000003</v>
      </c>
      <c r="H3748">
        <v>-99999</v>
      </c>
      <c r="I3748">
        <v>-14.759</v>
      </c>
      <c r="J3748" t="s">
        <v>76</v>
      </c>
      <c r="K3748">
        <v>57.53</v>
      </c>
      <c r="L3748">
        <v>5.3947500000000002</v>
      </c>
      <c r="M3748">
        <v>3.804624866768608</v>
      </c>
      <c r="N3748">
        <v>5.1773195652173909</v>
      </c>
      <c r="O3748">
        <v>8.1640785247696179</v>
      </c>
      <c r="P3748">
        <v>153553</v>
      </c>
      <c r="Q3748">
        <v>58657</v>
      </c>
      <c r="R3748">
        <v>2.62</v>
      </c>
      <c r="S3748">
        <v>32.149000000000008</v>
      </c>
      <c r="T3748">
        <v>8.2409999999999997</v>
      </c>
      <c r="U3748">
        <v>18.632000000000001</v>
      </c>
      <c r="V3748">
        <f t="shared" si="463"/>
        <v>2.2633527461513512</v>
      </c>
      <c r="AC3748">
        <v>8.4</v>
      </c>
      <c r="AD3748">
        <v>5.45</v>
      </c>
      <c r="AH3748" s="85">
        <f>IF(AND(M3748&lt;Variables!$G$6,M3748&gt;Variables!$G$5),0,1)</f>
        <v>1</v>
      </c>
      <c r="AI3748" s="85">
        <f t="shared" si="462"/>
        <v>0</v>
      </c>
      <c r="AJ3748" s="85">
        <f>IF(I3748&gt;Variables!$G$7,0,1)</f>
        <v>1</v>
      </c>
      <c r="AK3748" s="85">
        <f>IF(F3748&gt;Variables!$G$8,0,1)</f>
        <v>0</v>
      </c>
      <c r="AL3748" s="85">
        <f>IF(G3748&gt;Variables!$G$9,0,1)</f>
        <v>0</v>
      </c>
      <c r="AM3748" s="85">
        <f>IF(AND(K3748&gt;Variables!$G$10,K3748&lt;Variables!$G$11),0,1)</f>
        <v>0</v>
      </c>
      <c r="AN3748" s="103">
        <f>IF(H3748&lt;Variables!$G$13,1,0)</f>
        <v>1</v>
      </c>
      <c r="AO3748" s="101">
        <f>IF(R3748&lt;Variables!$G$12,0,1)</f>
        <v>1</v>
      </c>
      <c r="AP3748" s="86">
        <f t="shared" si="461"/>
        <v>0</v>
      </c>
      <c r="AR3748">
        <v>1</v>
      </c>
      <c r="AS3748">
        <v>0</v>
      </c>
      <c r="AT3748">
        <v>0</v>
      </c>
      <c r="AU3748">
        <v>0</v>
      </c>
      <c r="BA3748">
        <v>2</v>
      </c>
    </row>
    <row r="3749" spans="3:53" ht="12.75" x14ac:dyDescent="0.2">
      <c r="C3749" t="s">
        <v>829</v>
      </c>
      <c r="D3749" t="s">
        <v>802</v>
      </c>
      <c r="E3749">
        <v>224.26</v>
      </c>
      <c r="F3749">
        <v>15.16</v>
      </c>
      <c r="G3749">
        <v>6.85</v>
      </c>
      <c r="H3749">
        <v>37470</v>
      </c>
      <c r="I3749">
        <v>-2.8479999999999999</v>
      </c>
      <c r="J3749" t="s">
        <v>78</v>
      </c>
      <c r="K3749">
        <v>58.77</v>
      </c>
      <c r="L3749">
        <v>223.23089999999999</v>
      </c>
      <c r="M3749">
        <v>0.4901203193644007</v>
      </c>
      <c r="N3749">
        <v>222.85101</v>
      </c>
      <c r="O3749">
        <v>0.66142397110964757</v>
      </c>
      <c r="P3749">
        <v>7297000</v>
      </c>
      <c r="Q3749">
        <v>2782000</v>
      </c>
      <c r="R3749">
        <v>2.62</v>
      </c>
      <c r="S3749">
        <v>32.149000000000008</v>
      </c>
      <c r="T3749">
        <v>8.2409999999999997</v>
      </c>
      <c r="U3749">
        <v>18.632000000000001</v>
      </c>
      <c r="V3749">
        <f t="shared" si="463"/>
        <v>2.4327004218765405</v>
      </c>
      <c r="AC3749">
        <v>234.89</v>
      </c>
      <c r="AD3749">
        <v>223.05099999999999</v>
      </c>
      <c r="AH3749" s="85">
        <f>IF(AND(M3749&lt;Variables!$G$6,M3749&gt;Variables!$G$5),0,1)</f>
        <v>1</v>
      </c>
      <c r="AI3749" s="85">
        <f t="shared" si="462"/>
        <v>0</v>
      </c>
      <c r="AJ3749" s="85">
        <f>IF(I3749&gt;Variables!$G$7,0,1)</f>
        <v>1</v>
      </c>
      <c r="AK3749" s="85">
        <f>IF(F3749&gt;Variables!$G$8,0,1)</f>
        <v>0</v>
      </c>
      <c r="AL3749" s="85">
        <f>IF(G3749&gt;Variables!$G$9,0,1)</f>
        <v>1</v>
      </c>
      <c r="AM3749" s="85">
        <f>IF(AND(K3749&gt;Variables!$G$10,K3749&lt;Variables!$G$11),0,1)</f>
        <v>0</v>
      </c>
      <c r="AN3749" s="103">
        <f>IF(H3749&lt;Variables!$G$13,1,0)</f>
        <v>0</v>
      </c>
      <c r="AO3749" s="101">
        <f>IF(R3749&lt;Variables!$G$12,0,1)</f>
        <v>1</v>
      </c>
      <c r="AP3749" s="86">
        <f t="shared" si="461"/>
        <v>1</v>
      </c>
      <c r="AR3749">
        <v>0</v>
      </c>
      <c r="AS3749">
        <v>1</v>
      </c>
      <c r="AT3749">
        <v>0</v>
      </c>
      <c r="AU3749">
        <v>0</v>
      </c>
      <c r="BA3749">
        <v>0.85</v>
      </c>
    </row>
    <row r="3750" spans="3:53" ht="12.75" x14ac:dyDescent="0.2">
      <c r="C3750" t="s">
        <v>829</v>
      </c>
      <c r="D3750" t="s">
        <v>414</v>
      </c>
      <c r="E3750">
        <v>48.08</v>
      </c>
      <c r="F3750">
        <v>7.25</v>
      </c>
      <c r="G3750">
        <v>3.52</v>
      </c>
      <c r="H3750">
        <v>2420</v>
      </c>
      <c r="I3750">
        <v>28.213000000000001</v>
      </c>
      <c r="J3750" t="s">
        <v>78</v>
      </c>
      <c r="K3750">
        <v>56.05</v>
      </c>
      <c r="L3750">
        <v>47.877147058823532</v>
      </c>
      <c r="M3750">
        <v>5.9588788215922993E-3</v>
      </c>
      <c r="N3750">
        <v>47.6968380952381</v>
      </c>
      <c r="O3750">
        <v>0.38401267689102681</v>
      </c>
      <c r="P3750">
        <v>251581</v>
      </c>
      <c r="Q3750">
        <v>398121</v>
      </c>
      <c r="R3750">
        <v>0.63</v>
      </c>
      <c r="S3750">
        <v>32.149000000000008</v>
      </c>
      <c r="T3750">
        <v>8.2409999999999997</v>
      </c>
      <c r="U3750">
        <v>18.632000000000001</v>
      </c>
      <c r="V3750">
        <f t="shared" si="463"/>
        <v>2.4294189532363162</v>
      </c>
      <c r="AC3750">
        <v>50.14</v>
      </c>
      <c r="AD3750">
        <v>47.73</v>
      </c>
      <c r="AH3750" s="85">
        <f>IF(AND(M3750&lt;Variables!$G$6,M3750&gt;Variables!$G$5),0,1)</f>
        <v>1</v>
      </c>
      <c r="AI3750" s="85">
        <f t="shared" si="462"/>
        <v>0</v>
      </c>
      <c r="AJ3750" s="85">
        <f>IF(I3750&gt;Variables!$G$7,0,1)</f>
        <v>0</v>
      </c>
      <c r="AK3750" s="85">
        <f>IF(F3750&gt;Variables!$G$8,0,1)</f>
        <v>1</v>
      </c>
      <c r="AL3750" s="85">
        <f>IF(G3750&gt;Variables!$G$9,0,1)</f>
        <v>1</v>
      </c>
      <c r="AM3750" s="85">
        <f>IF(AND(K3750&gt;Variables!$G$10,K3750&lt;Variables!$G$11),0,1)</f>
        <v>0</v>
      </c>
      <c r="AN3750" s="103">
        <f>IF(H3750&lt;Variables!$G$13,1,0)</f>
        <v>1</v>
      </c>
      <c r="AO3750" s="101">
        <f>IF(R3750&lt;Variables!$G$12,0,1)</f>
        <v>0</v>
      </c>
      <c r="AP3750" s="86">
        <f t="shared" si="461"/>
        <v>1</v>
      </c>
      <c r="AR3750">
        <v>0</v>
      </c>
      <c r="AS3750">
        <v>1</v>
      </c>
      <c r="AT3750">
        <v>0</v>
      </c>
      <c r="AU3750">
        <v>0</v>
      </c>
      <c r="BA3750">
        <v>0.44</v>
      </c>
    </row>
    <row r="3751" spans="3:53" ht="12.75" x14ac:dyDescent="0.2">
      <c r="C3751" t="s">
        <v>829</v>
      </c>
      <c r="D3751" t="s">
        <v>813</v>
      </c>
      <c r="E3751">
        <v>12.12</v>
      </c>
      <c r="F3751">
        <v>8.68</v>
      </c>
      <c r="G3751">
        <v>8.64</v>
      </c>
      <c r="H3751">
        <v>2160</v>
      </c>
      <c r="I3751">
        <v>-17.838000000000001</v>
      </c>
      <c r="J3751" t="s">
        <v>78</v>
      </c>
      <c r="K3751">
        <v>51.33</v>
      </c>
      <c r="L3751">
        <v>12.190785</v>
      </c>
      <c r="M3751">
        <v>-0.36572706351560968</v>
      </c>
      <c r="N3751">
        <v>12.034867999999999</v>
      </c>
      <c r="O3751">
        <v>0.92507869633469075</v>
      </c>
      <c r="P3751">
        <v>1677000</v>
      </c>
      <c r="Q3751">
        <v>1541000</v>
      </c>
      <c r="R3751">
        <v>1.0900000000000001</v>
      </c>
      <c r="S3751">
        <v>32.149000000000008</v>
      </c>
      <c r="T3751">
        <v>8.2409999999999997</v>
      </c>
      <c r="U3751">
        <v>18.632000000000001</v>
      </c>
      <c r="V3751">
        <f t="shared" si="463"/>
        <v>2.3916924759314515</v>
      </c>
      <c r="AC3751">
        <v>12.936400000000001</v>
      </c>
      <c r="AD3751">
        <v>11.99</v>
      </c>
      <c r="AH3751" s="85">
        <f>IF(AND(M3751&lt;Variables!$G$6,M3751&gt;Variables!$G$5),0,1)</f>
        <v>1</v>
      </c>
      <c r="AI3751" s="85">
        <f t="shared" si="462"/>
        <v>0</v>
      </c>
      <c r="AJ3751" s="85">
        <f>IF(I3751&gt;Variables!$G$7,0,1)</f>
        <v>1</v>
      </c>
      <c r="AK3751" s="85">
        <f>IF(F3751&gt;Variables!$G$8,0,1)</f>
        <v>1</v>
      </c>
      <c r="AL3751" s="85">
        <f>IF(G3751&gt;Variables!$G$9,0,1)</f>
        <v>1</v>
      </c>
      <c r="AM3751" s="85">
        <f>IF(AND(K3751&gt;Variables!$G$10,K3751&lt;Variables!$G$11),0,1)</f>
        <v>0</v>
      </c>
      <c r="AN3751" s="103">
        <f>IF(H3751&lt;Variables!$G$13,1,0)</f>
        <v>1</v>
      </c>
      <c r="AO3751" s="101">
        <f>IF(R3751&lt;Variables!$G$12,0,1)</f>
        <v>0</v>
      </c>
      <c r="AP3751" s="86">
        <f t="shared" si="461"/>
        <v>1</v>
      </c>
      <c r="AR3751">
        <v>1</v>
      </c>
      <c r="AS3751">
        <v>0</v>
      </c>
      <c r="AT3751">
        <v>0</v>
      </c>
      <c r="AU3751">
        <v>0</v>
      </c>
      <c r="BA3751">
        <v>2</v>
      </c>
    </row>
    <row r="3752" spans="3:53" ht="12.75" x14ac:dyDescent="0.2">
      <c r="C3752" t="s">
        <v>829</v>
      </c>
      <c r="D3752" t="s">
        <v>800</v>
      </c>
      <c r="E3752">
        <v>12.84</v>
      </c>
      <c r="F3752">
        <v>17.73</v>
      </c>
      <c r="G3752">
        <v>-1.76</v>
      </c>
      <c r="H3752">
        <v>185</v>
      </c>
      <c r="I3752">
        <v>-92.194000000000003</v>
      </c>
      <c r="J3752" t="s">
        <v>78</v>
      </c>
      <c r="K3752">
        <v>42.81</v>
      </c>
      <c r="L3752">
        <v>13.04189</v>
      </c>
      <c r="M3752">
        <v>-1.325651420154599</v>
      </c>
      <c r="N3752">
        <v>12.908478000000001</v>
      </c>
      <c r="O3752">
        <v>-0.30583001342219268</v>
      </c>
      <c r="P3752">
        <v>14170000</v>
      </c>
      <c r="Q3752">
        <v>1180000</v>
      </c>
      <c r="R3752">
        <v>12.01</v>
      </c>
      <c r="S3752">
        <v>32.149000000000008</v>
      </c>
      <c r="T3752">
        <v>8.2409999999999997</v>
      </c>
      <c r="U3752">
        <v>18.632000000000001</v>
      </c>
      <c r="V3752">
        <f t="shared" si="463"/>
        <v>2.2994517563669072</v>
      </c>
      <c r="AC3752">
        <v>16.25</v>
      </c>
      <c r="AD3752">
        <v>12.7</v>
      </c>
      <c r="AH3752" s="85">
        <f>IF(AND(M3752&lt;Variables!$G$6,M3752&gt;Variables!$G$5),0,1)</f>
        <v>1</v>
      </c>
      <c r="AI3752" s="85">
        <f t="shared" si="462"/>
        <v>0</v>
      </c>
      <c r="AJ3752" s="85">
        <f>IF(I3752&gt;Variables!$G$7,0,1)</f>
        <v>1</v>
      </c>
      <c r="AK3752" s="85">
        <f>IF(F3752&gt;Variables!$G$8,0,1)</f>
        <v>0</v>
      </c>
      <c r="AL3752" s="85">
        <f>IF(G3752&gt;Variables!$G$9,0,1)</f>
        <v>1</v>
      </c>
      <c r="AM3752" s="85">
        <f>IF(AND(K3752&gt;Variables!$G$10,K3752&lt;Variables!$G$11),0,1)</f>
        <v>1</v>
      </c>
      <c r="AN3752" s="103">
        <f>IF(H3752&lt;Variables!$G$13,1,0)</f>
        <v>1</v>
      </c>
      <c r="AO3752" s="101">
        <f>IF(R3752&lt;Variables!$G$12,0,1)</f>
        <v>1</v>
      </c>
      <c r="AP3752" s="86">
        <f t="shared" si="461"/>
        <v>1</v>
      </c>
      <c r="AR3752">
        <v>1</v>
      </c>
      <c r="AS3752">
        <v>0</v>
      </c>
      <c r="AT3752">
        <v>0</v>
      </c>
      <c r="AU3752">
        <v>0</v>
      </c>
      <c r="BA3752">
        <v>2</v>
      </c>
    </row>
    <row r="3753" spans="3:53" ht="12.75" x14ac:dyDescent="0.2">
      <c r="C3753" t="s">
        <v>829</v>
      </c>
      <c r="D3753" t="s">
        <v>136</v>
      </c>
      <c r="E3753">
        <v>179.05</v>
      </c>
      <c r="F3753">
        <v>9.94</v>
      </c>
      <c r="G3753">
        <v>7.73</v>
      </c>
      <c r="H3753">
        <v>14270</v>
      </c>
      <c r="I3753">
        <v>257.51900000000001</v>
      </c>
      <c r="J3753" t="s">
        <v>78</v>
      </c>
      <c r="K3753">
        <v>36.92</v>
      </c>
      <c r="L3753">
        <v>183.66444000000001</v>
      </c>
      <c r="M3753">
        <v>-1.9135114015538379</v>
      </c>
      <c r="N3753">
        <v>184.59995000000001</v>
      </c>
      <c r="O3753">
        <v>-2.4105911187949798</v>
      </c>
      <c r="P3753">
        <v>2598000</v>
      </c>
      <c r="Q3753">
        <v>3592000</v>
      </c>
      <c r="R3753">
        <v>0.72</v>
      </c>
      <c r="S3753">
        <v>32.149000000000008</v>
      </c>
      <c r="T3753">
        <v>8.2409999999999997</v>
      </c>
      <c r="U3753">
        <v>18.632000000000001</v>
      </c>
      <c r="V3753">
        <f t="shared" si="463"/>
        <v>2.2089595267062472</v>
      </c>
      <c r="AC3753">
        <v>183.99</v>
      </c>
      <c r="AD3753">
        <v>160.11000000000001</v>
      </c>
      <c r="AH3753" s="85">
        <f>IF(AND(M3753&lt;Variables!$G$6,M3753&gt;Variables!$G$5),0,1)</f>
        <v>1</v>
      </c>
      <c r="AI3753" s="85">
        <f t="shared" si="462"/>
        <v>1</v>
      </c>
      <c r="AJ3753" s="85">
        <f>IF(I3753&gt;Variables!$G$7,0,1)</f>
        <v>0</v>
      </c>
      <c r="AK3753" s="85">
        <f>IF(F3753&gt;Variables!$G$8,0,1)</f>
        <v>0</v>
      </c>
      <c r="AL3753" s="85">
        <f>IF(G3753&gt;Variables!$G$9,0,1)</f>
        <v>1</v>
      </c>
      <c r="AM3753" s="85">
        <f>IF(AND(K3753&gt;Variables!$G$10,K3753&lt;Variables!$G$11),0,1)</f>
        <v>1</v>
      </c>
      <c r="AN3753" s="103">
        <f>IF(H3753&lt;Variables!$G$13,1,0)</f>
        <v>0</v>
      </c>
      <c r="AO3753" s="101">
        <f>IF(R3753&lt;Variables!$G$12,0,1)</f>
        <v>0</v>
      </c>
      <c r="AP3753" s="86">
        <f t="shared" si="461"/>
        <v>1</v>
      </c>
      <c r="AR3753">
        <v>0</v>
      </c>
      <c r="AS3753">
        <v>0</v>
      </c>
      <c r="AT3753">
        <v>1</v>
      </c>
      <c r="AU3753">
        <v>0</v>
      </c>
      <c r="BA3753">
        <v>-2.25</v>
      </c>
    </row>
    <row r="3754" spans="3:53" ht="12.75" x14ac:dyDescent="0.2">
      <c r="C3754" t="s">
        <v>829</v>
      </c>
      <c r="D3754" t="s">
        <v>329</v>
      </c>
      <c r="E3754">
        <v>229.81</v>
      </c>
      <c r="F3754">
        <v>6.77</v>
      </c>
      <c r="G3754">
        <v>5.25</v>
      </c>
      <c r="H3754">
        <v>50400</v>
      </c>
      <c r="I3754">
        <v>4234.2579999999998</v>
      </c>
      <c r="J3754" t="s">
        <v>76</v>
      </c>
      <c r="K3754">
        <v>67.260000000000005</v>
      </c>
      <c r="L3754">
        <v>228.748425</v>
      </c>
      <c r="M3754">
        <v>0.59085652720887449</v>
      </c>
      <c r="N3754">
        <v>227.35921999999999</v>
      </c>
      <c r="O3754">
        <v>1.205484431200974</v>
      </c>
      <c r="P3754">
        <v>1326000</v>
      </c>
      <c r="Q3754">
        <v>2708000</v>
      </c>
      <c r="R3754">
        <v>0.49</v>
      </c>
      <c r="S3754">
        <v>32.149000000000008</v>
      </c>
      <c r="T3754">
        <v>8.2409999999999997</v>
      </c>
      <c r="U3754">
        <v>18.632000000000001</v>
      </c>
      <c r="V3754">
        <f t="shared" si="463"/>
        <v>2.5009989758835718</v>
      </c>
      <c r="AC3754">
        <v>235</v>
      </c>
      <c r="AD3754">
        <v>227.29</v>
      </c>
      <c r="AH3754" s="85">
        <f>IF(AND(M3754&lt;Variables!$G$6,M3754&gt;Variables!$G$5),0,1)</f>
        <v>1</v>
      </c>
      <c r="AI3754" s="85">
        <f t="shared" si="462"/>
        <v>0</v>
      </c>
      <c r="AJ3754" s="85">
        <f>IF(I3754&gt;Variables!$G$7,0,1)</f>
        <v>0</v>
      </c>
      <c r="AK3754" s="85">
        <f>IF(F3754&gt;Variables!$G$8,0,1)</f>
        <v>1</v>
      </c>
      <c r="AL3754" s="85">
        <f>IF(G3754&gt;Variables!$G$9,0,1)</f>
        <v>1</v>
      </c>
      <c r="AM3754" s="85">
        <f>IF(AND(K3754&gt;Variables!$G$10,K3754&lt;Variables!$G$11),0,1)</f>
        <v>0</v>
      </c>
      <c r="AN3754" s="103">
        <f>IF(H3754&lt;Variables!$G$13,1,0)</f>
        <v>0</v>
      </c>
      <c r="AO3754" s="101">
        <f>IF(R3754&lt;Variables!$G$12,0,1)</f>
        <v>0</v>
      </c>
      <c r="AP3754" s="86">
        <f t="shared" si="461"/>
        <v>0</v>
      </c>
      <c r="AR3754">
        <v>0</v>
      </c>
      <c r="AS3754">
        <v>0</v>
      </c>
      <c r="AT3754">
        <v>0</v>
      </c>
      <c r="AU3754">
        <v>1</v>
      </c>
      <c r="BA3754">
        <v>-0.32</v>
      </c>
    </row>
    <row r="3755" spans="3:53" ht="12.75" x14ac:dyDescent="0.2">
      <c r="C3755" t="s">
        <v>829</v>
      </c>
      <c r="D3755" t="s">
        <v>176</v>
      </c>
      <c r="E3755">
        <v>73.319999999999993</v>
      </c>
      <c r="F3755">
        <v>9.32</v>
      </c>
      <c r="G3755">
        <v>7.38</v>
      </c>
      <c r="H3755">
        <v>6300</v>
      </c>
      <c r="I3755">
        <v>-20.698</v>
      </c>
      <c r="J3755" t="s">
        <v>78</v>
      </c>
      <c r="K3755">
        <v>62.27</v>
      </c>
      <c r="L3755">
        <v>73.202489999999997</v>
      </c>
      <c r="M3755">
        <v>0.16052732632454961</v>
      </c>
      <c r="N3755">
        <v>72.21789600000001</v>
      </c>
      <c r="O3755">
        <v>1.5260815684799001</v>
      </c>
      <c r="P3755">
        <v>492226</v>
      </c>
      <c r="Q3755">
        <v>997328</v>
      </c>
      <c r="R3755">
        <v>0.49</v>
      </c>
      <c r="S3755">
        <v>32.149000000000008</v>
      </c>
      <c r="T3755">
        <v>8.2409999999999997</v>
      </c>
      <c r="U3755">
        <v>18.632000000000001</v>
      </c>
      <c r="V3755">
        <f t="shared" si="463"/>
        <v>2.484255081706483</v>
      </c>
      <c r="AC3755">
        <v>74.98</v>
      </c>
      <c r="AD3755">
        <v>72.22</v>
      </c>
      <c r="AH3755" s="85">
        <f>IF(AND(M3755&lt;Variables!$G$6,M3755&gt;Variables!$G$5),0,1)</f>
        <v>1</v>
      </c>
      <c r="AI3755" s="85">
        <f t="shared" si="462"/>
        <v>0</v>
      </c>
      <c r="AJ3755" s="85">
        <f>IF(I3755&gt;Variables!$G$7,0,1)</f>
        <v>1</v>
      </c>
      <c r="AK3755" s="85">
        <f>IF(F3755&gt;Variables!$G$8,0,1)</f>
        <v>0</v>
      </c>
      <c r="AL3755" s="85">
        <f>IF(G3755&gt;Variables!$G$9,0,1)</f>
        <v>1</v>
      </c>
      <c r="AM3755" s="85">
        <f>IF(AND(K3755&gt;Variables!$G$10,K3755&lt;Variables!$G$11),0,1)</f>
        <v>0</v>
      </c>
      <c r="AN3755" s="103">
        <f>IF(H3755&lt;Variables!$G$13,1,0)</f>
        <v>0</v>
      </c>
      <c r="AO3755" s="101">
        <f>IF(R3755&lt;Variables!$G$12,0,1)</f>
        <v>0</v>
      </c>
      <c r="AP3755" s="86">
        <f t="shared" si="461"/>
        <v>1</v>
      </c>
      <c r="AR3755">
        <v>0</v>
      </c>
      <c r="AS3755">
        <v>0</v>
      </c>
      <c r="AT3755">
        <v>1</v>
      </c>
      <c r="AU3755">
        <v>0</v>
      </c>
      <c r="BA3755">
        <v>-0.83</v>
      </c>
    </row>
    <row r="3756" spans="3:53" ht="12.75" x14ac:dyDescent="0.2">
      <c r="C3756" t="s">
        <v>829</v>
      </c>
      <c r="D3756" t="s">
        <v>131</v>
      </c>
      <c r="E3756">
        <v>35.92</v>
      </c>
      <c r="F3756">
        <v>14.61</v>
      </c>
      <c r="G3756">
        <v>11.35</v>
      </c>
      <c r="H3756">
        <v>5010</v>
      </c>
      <c r="I3756">
        <v>3.1E-2</v>
      </c>
      <c r="J3756" t="s">
        <v>78</v>
      </c>
      <c r="K3756">
        <v>50.02</v>
      </c>
      <c r="L3756">
        <v>35.999985000000002</v>
      </c>
      <c r="M3756">
        <v>-0.63884748840865391</v>
      </c>
      <c r="N3756">
        <v>35.387421999999987</v>
      </c>
      <c r="O3756">
        <v>1.08111294459373</v>
      </c>
      <c r="P3756">
        <v>3032000</v>
      </c>
      <c r="Q3756">
        <v>2889000</v>
      </c>
      <c r="R3756">
        <v>1.05</v>
      </c>
      <c r="S3756">
        <v>32.149000000000008</v>
      </c>
      <c r="T3756">
        <v>8.2409999999999997</v>
      </c>
      <c r="U3756">
        <v>18.632000000000001</v>
      </c>
      <c r="V3756">
        <f t="shared" si="463"/>
        <v>2.3838541345295559</v>
      </c>
      <c r="AC3756">
        <v>36.79</v>
      </c>
      <c r="AD3756">
        <v>34.979999999999997</v>
      </c>
      <c r="AH3756" s="85">
        <f>IF(AND(M3756&lt;Variables!$G$6,M3756&gt;Variables!$G$5),0,1)</f>
        <v>1</v>
      </c>
      <c r="AI3756" s="85">
        <f t="shared" si="462"/>
        <v>0</v>
      </c>
      <c r="AJ3756" s="85">
        <f>IF(I3756&gt;Variables!$G$7,0,1)</f>
        <v>0</v>
      </c>
      <c r="AK3756" s="85">
        <f>IF(F3756&gt;Variables!$G$8,0,1)</f>
        <v>0</v>
      </c>
      <c r="AL3756" s="85">
        <f>IF(G3756&gt;Variables!$G$9,0,1)</f>
        <v>1</v>
      </c>
      <c r="AM3756" s="85">
        <f>IF(AND(K3756&gt;Variables!$G$10,K3756&lt;Variables!$G$11),0,1)</f>
        <v>0</v>
      </c>
      <c r="AN3756" s="103">
        <f>IF(H3756&lt;Variables!$G$13,1,0)</f>
        <v>0</v>
      </c>
      <c r="AO3756" s="101">
        <f>IF(R3756&lt;Variables!$G$12,0,1)</f>
        <v>0</v>
      </c>
      <c r="AP3756" s="86">
        <f t="shared" si="461"/>
        <v>1</v>
      </c>
      <c r="AR3756">
        <v>0</v>
      </c>
      <c r="AS3756">
        <v>0</v>
      </c>
      <c r="AT3756">
        <v>1</v>
      </c>
      <c r="AU3756">
        <v>0</v>
      </c>
      <c r="BA3756">
        <v>-2.25</v>
      </c>
    </row>
    <row r="3757" spans="3:53" ht="12.75" x14ac:dyDescent="0.2">
      <c r="C3757" t="s">
        <v>829</v>
      </c>
      <c r="D3757" t="s">
        <v>801</v>
      </c>
      <c r="E3757">
        <v>35.69</v>
      </c>
      <c r="F3757">
        <v>19.79</v>
      </c>
      <c r="G3757">
        <v>-5.16</v>
      </c>
      <c r="H3757">
        <v>1310</v>
      </c>
      <c r="I3757">
        <v>-67.59</v>
      </c>
      <c r="J3757" t="s">
        <v>78</v>
      </c>
      <c r="K3757">
        <v>51.15</v>
      </c>
      <c r="L3757">
        <v>35.770552631578937</v>
      </c>
      <c r="M3757">
        <v>-0.3370164079391923</v>
      </c>
      <c r="N3757">
        <v>35.296675</v>
      </c>
      <c r="O3757">
        <v>1.001014968123763</v>
      </c>
      <c r="P3757">
        <v>716510</v>
      </c>
      <c r="Q3757">
        <v>188950</v>
      </c>
      <c r="R3757">
        <v>3.79</v>
      </c>
      <c r="S3757">
        <v>32.149000000000008</v>
      </c>
      <c r="T3757">
        <v>8.2409999999999997</v>
      </c>
      <c r="U3757">
        <v>18.632000000000001</v>
      </c>
      <c r="V3757">
        <f t="shared" si="463"/>
        <v>2.3887957255004668</v>
      </c>
      <c r="AC3757">
        <v>36.009900000000002</v>
      </c>
      <c r="AD3757">
        <v>31.77</v>
      </c>
      <c r="AH3757" s="85">
        <f>IF(AND(M3757&lt;Variables!$G$6,M3757&gt;Variables!$G$5),0,1)</f>
        <v>1</v>
      </c>
      <c r="AI3757" s="85">
        <f t="shared" si="462"/>
        <v>0</v>
      </c>
      <c r="AJ3757" s="85">
        <f>IF(I3757&gt;Variables!$G$7,0,1)</f>
        <v>1</v>
      </c>
      <c r="AK3757" s="85">
        <f>IF(F3757&gt;Variables!$G$8,0,1)</f>
        <v>0</v>
      </c>
      <c r="AL3757" s="85">
        <f>IF(G3757&gt;Variables!$G$9,0,1)</f>
        <v>1</v>
      </c>
      <c r="AM3757" s="85">
        <f>IF(AND(K3757&gt;Variables!$G$10,K3757&lt;Variables!$G$11),0,1)</f>
        <v>0</v>
      </c>
      <c r="AN3757" s="103">
        <f>IF(H3757&lt;Variables!$G$13,1,0)</f>
        <v>1</v>
      </c>
      <c r="AO3757" s="101">
        <f>IF(R3757&lt;Variables!$G$12,0,1)</f>
        <v>1</v>
      </c>
      <c r="AP3757" s="86">
        <f t="shared" si="461"/>
        <v>1</v>
      </c>
      <c r="AR3757">
        <v>0</v>
      </c>
      <c r="AS3757">
        <v>0</v>
      </c>
      <c r="AT3757">
        <v>1</v>
      </c>
      <c r="AU3757">
        <v>0</v>
      </c>
      <c r="BA3757">
        <v>-1.75</v>
      </c>
    </row>
    <row r="3758" spans="3:53" ht="12.75" x14ac:dyDescent="0.2">
      <c r="C3758" t="s">
        <v>829</v>
      </c>
      <c r="D3758" t="s">
        <v>803</v>
      </c>
      <c r="E3758">
        <v>301.74</v>
      </c>
      <c r="F3758">
        <v>11.61</v>
      </c>
      <c r="G3758">
        <v>5.15</v>
      </c>
      <c r="H3758">
        <v>16820</v>
      </c>
      <c r="I3758">
        <v>-4.9870000000000001</v>
      </c>
      <c r="J3758" t="s">
        <v>78</v>
      </c>
      <c r="K3758">
        <v>37.619999999999997</v>
      </c>
      <c r="L3758">
        <v>303.47512999999998</v>
      </c>
      <c r="M3758">
        <v>-0.38392931901867322</v>
      </c>
      <c r="N3758">
        <v>306.42014799999998</v>
      </c>
      <c r="O3758">
        <v>-1.3413439118892341</v>
      </c>
      <c r="P3758">
        <v>1073000</v>
      </c>
      <c r="Q3758">
        <v>881257</v>
      </c>
      <c r="R3758">
        <v>1.22</v>
      </c>
      <c r="S3758">
        <v>32.149000000000008</v>
      </c>
      <c r="T3758">
        <v>8.2409999999999997</v>
      </c>
      <c r="U3758">
        <v>18.632000000000001</v>
      </c>
      <c r="V3758">
        <f t="shared" si="463"/>
        <v>2.2349985684227107</v>
      </c>
      <c r="AC3758">
        <v>318.77</v>
      </c>
      <c r="AD3758">
        <v>294.10000000000002</v>
      </c>
      <c r="AH3758" s="85">
        <f>IF(AND(M3758&lt;Variables!$G$6,M3758&gt;Variables!$G$5),0,1)</f>
        <v>1</v>
      </c>
      <c r="AI3758" s="85">
        <f t="shared" si="462"/>
        <v>1</v>
      </c>
      <c r="AJ3758" s="85">
        <f>IF(I3758&gt;Variables!$G$7,0,1)</f>
        <v>1</v>
      </c>
      <c r="AK3758" s="85">
        <f>IF(F3758&gt;Variables!$G$8,0,1)</f>
        <v>0</v>
      </c>
      <c r="AL3758" s="85">
        <f>IF(G3758&gt;Variables!$G$9,0,1)</f>
        <v>1</v>
      </c>
      <c r="AM3758" s="85">
        <f>IF(AND(K3758&gt;Variables!$G$10,K3758&lt;Variables!$G$11),0,1)</f>
        <v>1</v>
      </c>
      <c r="AN3758" s="103">
        <f>IF(H3758&lt;Variables!$G$13,1,0)</f>
        <v>0</v>
      </c>
      <c r="AO3758" s="101">
        <f>IF(R3758&lt;Variables!$G$12,0,1)</f>
        <v>0</v>
      </c>
      <c r="AP3758" s="86">
        <f t="shared" si="461"/>
        <v>1</v>
      </c>
      <c r="AR3758">
        <v>0</v>
      </c>
      <c r="AS3758">
        <v>0</v>
      </c>
      <c r="AT3758">
        <v>1</v>
      </c>
      <c r="AU3758">
        <v>0</v>
      </c>
      <c r="BA3758">
        <v>-1.99</v>
      </c>
    </row>
    <row r="3759" spans="3:53" ht="12.75" x14ac:dyDescent="0.2">
      <c r="C3759" t="s">
        <v>829</v>
      </c>
      <c r="D3759" t="s">
        <v>808</v>
      </c>
      <c r="E3759">
        <v>2.99</v>
      </c>
      <c r="F3759">
        <v>6.76</v>
      </c>
      <c r="G3759">
        <v>0.33</v>
      </c>
      <c r="H3759">
        <v>-99999</v>
      </c>
      <c r="I3759">
        <v>-9.9670000000000005</v>
      </c>
      <c r="J3759" t="s">
        <v>76</v>
      </c>
      <c r="K3759"/>
      <c r="L3759">
        <v>-99999</v>
      </c>
      <c r="M3759">
        <v>-99999</v>
      </c>
      <c r="N3759">
        <v>3.0049999999999999</v>
      </c>
      <c r="O3759">
        <v>-0.16638935108152719</v>
      </c>
      <c r="P3759">
        <v>54238</v>
      </c>
      <c r="Q3759">
        <v>995</v>
      </c>
      <c r="R3759">
        <v>54.51</v>
      </c>
      <c r="S3759">
        <v>32.149000000000008</v>
      </c>
      <c r="T3759">
        <v>8.2409999999999997</v>
      </c>
      <c r="U3759">
        <v>18.632000000000001</v>
      </c>
      <c r="V3759"/>
      <c r="AC3759">
        <v>3.01</v>
      </c>
      <c r="AD3759">
        <v>2.98</v>
      </c>
      <c r="AH3759" s="85">
        <f>IF(AND(M3759&lt;Variables!$G$6,M3759&gt;Variables!$G$5),0,1)</f>
        <v>1</v>
      </c>
      <c r="AI3759" s="85">
        <f t="shared" si="462"/>
        <v>1</v>
      </c>
      <c r="AJ3759" s="85">
        <f>IF(I3759&gt;Variables!$G$7,0,1)</f>
        <v>1</v>
      </c>
      <c r="AK3759" s="85">
        <f>IF(F3759&gt;Variables!$G$8,0,1)</f>
        <v>1</v>
      </c>
      <c r="AL3759" s="85">
        <f>IF(G3759&gt;Variables!$G$9,0,1)</f>
        <v>1</v>
      </c>
      <c r="AM3759" s="85">
        <f>IF(AND(K3759&gt;Variables!$G$10,K3759&lt;Variables!$G$11),0,1)</f>
        <v>1</v>
      </c>
      <c r="AN3759" s="103">
        <f>IF(H3759&lt;Variables!$G$13,1,0)</f>
        <v>1</v>
      </c>
      <c r="AO3759" s="101">
        <f>IF(R3759&lt;Variables!$G$12,0,1)</f>
        <v>1</v>
      </c>
      <c r="AP3759" s="86">
        <f t="shared" ref="AP3759:AP3822" si="464">IF(J3759="Pass", 0,1)</f>
        <v>0</v>
      </c>
      <c r="AR3759">
        <v>0</v>
      </c>
      <c r="AS3759">
        <v>0</v>
      </c>
      <c r="AT3759">
        <v>0</v>
      </c>
      <c r="AU3759">
        <v>0</v>
      </c>
      <c r="BA3759">
        <v>0</v>
      </c>
    </row>
    <row r="3760" spans="3:53" ht="12.75" x14ac:dyDescent="0.2">
      <c r="C3760" t="s">
        <v>829</v>
      </c>
      <c r="D3760" t="s">
        <v>805</v>
      </c>
      <c r="E3760">
        <v>45.31</v>
      </c>
      <c r="F3760">
        <v>10.039999999999999</v>
      </c>
      <c r="G3760">
        <v>-0.2</v>
      </c>
      <c r="H3760">
        <v>9400</v>
      </c>
      <c r="I3760">
        <v>114.321</v>
      </c>
      <c r="J3760" t="s">
        <v>78</v>
      </c>
      <c r="K3760">
        <v>43.86</v>
      </c>
      <c r="L3760">
        <v>45.431424999999997</v>
      </c>
      <c r="M3760">
        <v>-0.24525975137254469</v>
      </c>
      <c r="N3760">
        <v>45.528253999999997</v>
      </c>
      <c r="O3760">
        <v>-0.45741705798776428</v>
      </c>
      <c r="P3760">
        <v>4399000</v>
      </c>
      <c r="Q3760">
        <v>1695000</v>
      </c>
      <c r="R3760">
        <v>2.6</v>
      </c>
      <c r="S3760">
        <v>32.149000000000008</v>
      </c>
      <c r="T3760">
        <v>8.2409999999999997</v>
      </c>
      <c r="U3760">
        <v>18.632000000000001</v>
      </c>
      <c r="V3760">
        <f>1.849 + (0.01036 * K3760) + (0.1184 * M3760) - (0.002888 * K3760 * M3760)</f>
        <v>2.3054173291412279</v>
      </c>
      <c r="AC3760">
        <v>46.46</v>
      </c>
      <c r="AD3760">
        <v>44.82</v>
      </c>
      <c r="AH3760" s="85">
        <f>IF(AND(M3760&lt;Variables!$G$6,M3760&gt;Variables!$G$5),0,1)</f>
        <v>1</v>
      </c>
      <c r="AI3760" s="85">
        <f t="shared" si="462"/>
        <v>1</v>
      </c>
      <c r="AJ3760" s="85">
        <f>IF(I3760&gt;Variables!$G$7,0,1)</f>
        <v>0</v>
      </c>
      <c r="AK3760" s="85">
        <f>IF(F3760&gt;Variables!$G$8,0,1)</f>
        <v>0</v>
      </c>
      <c r="AL3760" s="85">
        <f>IF(G3760&gt;Variables!$G$9,0,1)</f>
        <v>1</v>
      </c>
      <c r="AM3760" s="85">
        <f>IF(AND(K3760&gt;Variables!$G$10,K3760&lt;Variables!$G$11),0,1)</f>
        <v>1</v>
      </c>
      <c r="AN3760" s="103">
        <f>IF(H3760&lt;Variables!$G$13,1,0)</f>
        <v>0</v>
      </c>
      <c r="AO3760" s="101">
        <f>IF(R3760&lt;Variables!$G$12,0,1)</f>
        <v>1</v>
      </c>
      <c r="AP3760" s="86">
        <f t="shared" si="464"/>
        <v>1</v>
      </c>
      <c r="AR3760">
        <v>0</v>
      </c>
      <c r="AS3760">
        <v>1</v>
      </c>
      <c r="AT3760">
        <v>0</v>
      </c>
      <c r="AU3760">
        <v>0</v>
      </c>
      <c r="BA3760">
        <v>0.06</v>
      </c>
    </row>
    <row r="3761" spans="3:53" ht="12.75" x14ac:dyDescent="0.2">
      <c r="C3761" t="s">
        <v>829</v>
      </c>
      <c r="D3761" t="s">
        <v>186</v>
      </c>
      <c r="E3761">
        <v>28.18</v>
      </c>
      <c r="F3761">
        <v>13.88</v>
      </c>
      <c r="G3761">
        <v>8.8800000000000008</v>
      </c>
      <c r="H3761">
        <v>3480</v>
      </c>
      <c r="I3761">
        <v>0.57899999999999996</v>
      </c>
      <c r="J3761" t="s">
        <v>78</v>
      </c>
      <c r="K3761">
        <v>65.48</v>
      </c>
      <c r="L3761">
        <v>27.93506</v>
      </c>
      <c r="M3761">
        <v>1.3421843375313991</v>
      </c>
      <c r="N3761">
        <v>27.330732000000001</v>
      </c>
      <c r="O3761">
        <v>3.5830288043510921</v>
      </c>
      <c r="P3761">
        <v>6807000</v>
      </c>
      <c r="Q3761">
        <v>9062000</v>
      </c>
      <c r="R3761">
        <v>0.75</v>
      </c>
      <c r="S3761">
        <v>32.149000000000008</v>
      </c>
      <c r="T3761">
        <v>8.2409999999999997</v>
      </c>
      <c r="U3761">
        <v>18.632000000000001</v>
      </c>
      <c r="V3761">
        <f>1.849 + (0.01036 * K3761) + (0.1184 * M3761) - (0.002888 * K3761 * M3761)</f>
        <v>2.4324719921062639</v>
      </c>
      <c r="AC3761">
        <v>28.38</v>
      </c>
      <c r="AD3761">
        <v>26.41</v>
      </c>
      <c r="AH3761" s="85">
        <f>IF(AND(M3761&lt;Variables!$G$6,M3761&gt;Variables!$G$5),0,1)</f>
        <v>1</v>
      </c>
      <c r="AI3761" s="85">
        <f t="shared" si="462"/>
        <v>0</v>
      </c>
      <c r="AJ3761" s="85">
        <f>IF(I3761&gt;Variables!$G$7,0,1)</f>
        <v>0</v>
      </c>
      <c r="AK3761" s="85">
        <f>IF(F3761&gt;Variables!$G$8,0,1)</f>
        <v>0</v>
      </c>
      <c r="AL3761" s="85">
        <f>IF(G3761&gt;Variables!$G$9,0,1)</f>
        <v>1</v>
      </c>
      <c r="AM3761" s="85">
        <f>IF(AND(K3761&gt;Variables!$G$10,K3761&lt;Variables!$G$11),0,1)</f>
        <v>0</v>
      </c>
      <c r="AN3761" s="103">
        <f>IF(H3761&lt;Variables!$G$13,1,0)</f>
        <v>0</v>
      </c>
      <c r="AO3761" s="101">
        <f>IF(R3761&lt;Variables!$G$12,0,1)</f>
        <v>0</v>
      </c>
      <c r="AP3761" s="86">
        <f t="shared" si="464"/>
        <v>1</v>
      </c>
      <c r="AR3761">
        <v>0</v>
      </c>
      <c r="AS3761">
        <v>0</v>
      </c>
      <c r="AT3761">
        <v>1</v>
      </c>
      <c r="AU3761">
        <v>0</v>
      </c>
      <c r="BA3761">
        <v>-2.25</v>
      </c>
    </row>
    <row r="3762" spans="3:53" ht="12.75" x14ac:dyDescent="0.2">
      <c r="C3762" t="s">
        <v>829</v>
      </c>
      <c r="D3762" t="s">
        <v>584</v>
      </c>
      <c r="E3762">
        <v>24.61</v>
      </c>
      <c r="F3762">
        <v>11.26</v>
      </c>
      <c r="G3762">
        <v>8.9</v>
      </c>
      <c r="H3762">
        <v>12890</v>
      </c>
      <c r="I3762">
        <v>0.40899999999999997</v>
      </c>
      <c r="J3762" t="s">
        <v>78</v>
      </c>
      <c r="K3762">
        <v>68.12</v>
      </c>
      <c r="L3762">
        <v>24.425168421052629</v>
      </c>
      <c r="M3762">
        <v>0.71578453803691222</v>
      </c>
      <c r="N3762">
        <v>24.181731914893611</v>
      </c>
      <c r="O3762">
        <v>1.72968622172498</v>
      </c>
      <c r="P3762">
        <v>207647</v>
      </c>
      <c r="Q3762">
        <v>1407000</v>
      </c>
      <c r="R3762">
        <v>0.15</v>
      </c>
      <c r="S3762">
        <v>32.149000000000008</v>
      </c>
      <c r="T3762">
        <v>8.2409999999999997</v>
      </c>
      <c r="U3762">
        <v>18.632000000000001</v>
      </c>
      <c r="V3762">
        <f>1.849 + (0.01036 * K3762) + (0.1184 * M3762) - (0.002888 * K3762 * M3762)</f>
        <v>2.4986553962962272</v>
      </c>
      <c r="AC3762">
        <v>26</v>
      </c>
      <c r="AD3762">
        <v>23.94</v>
      </c>
      <c r="AH3762" s="85">
        <f>IF(AND(M3762&lt;Variables!$G$6,M3762&gt;Variables!$G$5),0,1)</f>
        <v>1</v>
      </c>
      <c r="AI3762" s="85">
        <f t="shared" si="462"/>
        <v>0</v>
      </c>
      <c r="AJ3762" s="85">
        <f>IF(I3762&gt;Variables!$G$7,0,1)</f>
        <v>0</v>
      </c>
      <c r="AK3762" s="85">
        <f>IF(F3762&gt;Variables!$G$8,0,1)</f>
        <v>0</v>
      </c>
      <c r="AL3762" s="85">
        <f>IF(G3762&gt;Variables!$G$9,0,1)</f>
        <v>1</v>
      </c>
      <c r="AM3762" s="85">
        <f>IF(AND(K3762&gt;Variables!$G$10,K3762&lt;Variables!$G$11),0,1)</f>
        <v>0</v>
      </c>
      <c r="AN3762" s="103">
        <f>IF(H3762&lt;Variables!$G$13,1,0)</f>
        <v>0</v>
      </c>
      <c r="AO3762" s="101">
        <f>IF(R3762&lt;Variables!$G$12,0,1)</f>
        <v>0</v>
      </c>
      <c r="AP3762" s="86">
        <f t="shared" si="464"/>
        <v>1</v>
      </c>
      <c r="AR3762">
        <v>0</v>
      </c>
      <c r="AS3762">
        <v>0</v>
      </c>
      <c r="AT3762">
        <v>1</v>
      </c>
      <c r="AU3762">
        <v>0</v>
      </c>
      <c r="BA3762">
        <v>-2.25</v>
      </c>
    </row>
    <row r="3763" spans="3:53" ht="12.75" x14ac:dyDescent="0.2">
      <c r="C3763" t="s">
        <v>829</v>
      </c>
      <c r="D3763" t="s">
        <v>806</v>
      </c>
      <c r="E3763">
        <v>79.13</v>
      </c>
      <c r="F3763">
        <v>10.54</v>
      </c>
      <c r="G3763">
        <v>1.33</v>
      </c>
      <c r="H3763">
        <v>3860</v>
      </c>
      <c r="I3763">
        <v>-0.35899999999999999</v>
      </c>
      <c r="J3763" t="s">
        <v>78</v>
      </c>
      <c r="K3763">
        <v>69.56</v>
      </c>
      <c r="L3763">
        <v>78.554500000000004</v>
      </c>
      <c r="M3763">
        <v>0.73261239012404256</v>
      </c>
      <c r="N3763">
        <v>78.730462000000003</v>
      </c>
      <c r="O3763">
        <v>0.50747574680813201</v>
      </c>
      <c r="P3763">
        <v>1348000</v>
      </c>
      <c r="Q3763">
        <v>452001</v>
      </c>
      <c r="R3763">
        <v>2.98</v>
      </c>
      <c r="S3763">
        <v>32.149000000000008</v>
      </c>
      <c r="T3763">
        <v>8.2409999999999997</v>
      </c>
      <c r="U3763">
        <v>18.632000000000001</v>
      </c>
      <c r="V3763">
        <f>1.849 + (0.01036 * K3763) + (0.1184 * M3763) - (0.002888 * K3763 * M3763)</f>
        <v>2.5092089314195882</v>
      </c>
      <c r="AC3763">
        <v>80.13</v>
      </c>
      <c r="AD3763">
        <v>78.47</v>
      </c>
      <c r="AH3763" s="85">
        <f>IF(AND(M3763&lt;Variables!$G$6,M3763&gt;Variables!$G$5),0,1)</f>
        <v>1</v>
      </c>
      <c r="AI3763" s="85">
        <f t="shared" si="462"/>
        <v>1</v>
      </c>
      <c r="AJ3763" s="85">
        <f>IF(I3763&gt;Variables!$G$7,0,1)</f>
        <v>1</v>
      </c>
      <c r="AK3763" s="85">
        <f>IF(F3763&gt;Variables!$G$8,0,1)</f>
        <v>0</v>
      </c>
      <c r="AL3763" s="85">
        <f>IF(G3763&gt;Variables!$G$9,0,1)</f>
        <v>1</v>
      </c>
      <c r="AM3763" s="85">
        <f>IF(AND(K3763&gt;Variables!$G$10,K3763&lt;Variables!$G$11),0,1)</f>
        <v>0</v>
      </c>
      <c r="AN3763" s="103">
        <f>IF(H3763&lt;Variables!$G$13,1,0)</f>
        <v>0</v>
      </c>
      <c r="AO3763" s="101">
        <f>IF(R3763&lt;Variables!$G$12,0,1)</f>
        <v>1</v>
      </c>
      <c r="AP3763" s="86">
        <f t="shared" si="464"/>
        <v>1</v>
      </c>
      <c r="AR3763">
        <v>0</v>
      </c>
      <c r="AS3763">
        <v>1</v>
      </c>
      <c r="AT3763">
        <v>0</v>
      </c>
      <c r="AU3763">
        <v>0</v>
      </c>
      <c r="BA3763">
        <v>0.35</v>
      </c>
    </row>
    <row r="3764" spans="3:53" ht="12.75" x14ac:dyDescent="0.2">
      <c r="C3764" t="s">
        <v>829</v>
      </c>
      <c r="D3764" t="s">
        <v>499</v>
      </c>
      <c r="E3764">
        <v>80.59</v>
      </c>
      <c r="F3764">
        <v>9.33</v>
      </c>
      <c r="G3764">
        <v>6.62</v>
      </c>
      <c r="H3764">
        <v>5310</v>
      </c>
      <c r="I3764">
        <v>86.911000000000001</v>
      </c>
      <c r="J3764" t="s">
        <v>78</v>
      </c>
      <c r="K3764">
        <v>62.1</v>
      </c>
      <c r="L3764">
        <v>79.969035000000005</v>
      </c>
      <c r="M3764">
        <v>0.36384708156100659</v>
      </c>
      <c r="N3764">
        <v>78.703665999999998</v>
      </c>
      <c r="O3764">
        <v>1.977460617908201</v>
      </c>
      <c r="P3764">
        <v>456825</v>
      </c>
      <c r="Q3764">
        <v>1283000</v>
      </c>
      <c r="R3764">
        <v>0.36</v>
      </c>
      <c r="S3764">
        <v>32.149000000000008</v>
      </c>
      <c r="T3764">
        <v>8.2409999999999997</v>
      </c>
      <c r="U3764">
        <v>18.632000000000001</v>
      </c>
      <c r="V3764">
        <f>1.849 + (0.01036 * K3764) + (0.1184 * M3764) - (0.002888 * K3764 * M3764)</f>
        <v>2.4701814123836807</v>
      </c>
      <c r="AC3764">
        <v>80.88</v>
      </c>
      <c r="AD3764">
        <v>77.844999999999999</v>
      </c>
      <c r="AH3764" s="85">
        <f>IF(AND(M3764&lt;Variables!$G$6,M3764&gt;Variables!$G$5),0,1)</f>
        <v>1</v>
      </c>
      <c r="AI3764" s="85">
        <f t="shared" si="462"/>
        <v>0</v>
      </c>
      <c r="AJ3764" s="85">
        <f>IF(I3764&gt;Variables!$G$7,0,1)</f>
        <v>0</v>
      </c>
      <c r="AK3764" s="85">
        <f>IF(F3764&gt;Variables!$G$8,0,1)</f>
        <v>0</v>
      </c>
      <c r="AL3764" s="85">
        <f>IF(G3764&gt;Variables!$G$9,0,1)</f>
        <v>1</v>
      </c>
      <c r="AM3764" s="85">
        <f>IF(AND(K3764&gt;Variables!$G$10,K3764&lt;Variables!$G$11),0,1)</f>
        <v>0</v>
      </c>
      <c r="AN3764" s="103">
        <f>IF(H3764&lt;Variables!$G$13,1,0)</f>
        <v>0</v>
      </c>
      <c r="AO3764" s="101">
        <f>IF(R3764&lt;Variables!$G$12,0,1)</f>
        <v>0</v>
      </c>
      <c r="AP3764" s="86">
        <f t="shared" si="464"/>
        <v>1</v>
      </c>
      <c r="AR3764">
        <v>0</v>
      </c>
      <c r="AS3764">
        <v>0</v>
      </c>
      <c r="AT3764">
        <v>0</v>
      </c>
      <c r="AU3764">
        <v>1</v>
      </c>
      <c r="BA3764">
        <v>-1.1200000000000001</v>
      </c>
    </row>
    <row r="3765" spans="3:53" ht="12.75" x14ac:dyDescent="0.2">
      <c r="C3765" t="s">
        <v>830</v>
      </c>
      <c r="D3765" t="s">
        <v>808</v>
      </c>
      <c r="E3765">
        <v>2.99</v>
      </c>
      <c r="F3765">
        <v>6.76</v>
      </c>
      <c r="G3765">
        <v>0.33</v>
      </c>
      <c r="H3765">
        <v>-99999</v>
      </c>
      <c r="I3765">
        <v>-9.9670000000000005</v>
      </c>
      <c r="J3765" t="s">
        <v>76</v>
      </c>
      <c r="K3765"/>
      <c r="L3765">
        <v>-99999</v>
      </c>
      <c r="M3765">
        <v>-99999</v>
      </c>
      <c r="N3765">
        <v>3.0049999999999999</v>
      </c>
      <c r="O3765">
        <v>-0.16638935108152719</v>
      </c>
      <c r="P3765">
        <v>54238</v>
      </c>
      <c r="Q3765">
        <v>995</v>
      </c>
      <c r="R3765">
        <v>54.51</v>
      </c>
      <c r="S3765">
        <v>31.829000000000001</v>
      </c>
      <c r="T3765">
        <v>7.9620000000000006</v>
      </c>
      <c r="U3765">
        <v>18.222000000000001</v>
      </c>
      <c r="V3765"/>
      <c r="AC3765">
        <v>3.01</v>
      </c>
      <c r="AD3765">
        <v>2.98</v>
      </c>
      <c r="AH3765" s="85">
        <f>IF(AND(M3765&lt;Variables!$G$6,M3765&gt;Variables!$G$5),0,1)</f>
        <v>1</v>
      </c>
      <c r="AI3765" s="85">
        <f t="shared" si="462"/>
        <v>1</v>
      </c>
      <c r="AJ3765" s="85">
        <f>IF(I3765&gt;Variables!$G$7,0,1)</f>
        <v>1</v>
      </c>
      <c r="AK3765" s="85">
        <f>IF(F3765&gt;Variables!$G$8,0,1)</f>
        <v>1</v>
      </c>
      <c r="AL3765" s="85">
        <f>IF(G3765&gt;Variables!$G$9,0,1)</f>
        <v>1</v>
      </c>
      <c r="AM3765" s="85">
        <f>IF(AND(K3765&gt;Variables!$G$10,K3765&lt;Variables!$G$11),0,1)</f>
        <v>1</v>
      </c>
      <c r="AN3765" s="103">
        <f>IF(H3765&lt;Variables!$G$13,1,0)</f>
        <v>1</v>
      </c>
      <c r="AO3765" s="101">
        <f>IF(R3765&lt;Variables!$G$12,0,1)</f>
        <v>1</v>
      </c>
      <c r="AP3765" s="86">
        <f t="shared" si="464"/>
        <v>0</v>
      </c>
      <c r="AR3765">
        <v>0</v>
      </c>
      <c r="AS3765">
        <v>0</v>
      </c>
      <c r="AT3765">
        <v>0</v>
      </c>
      <c r="AU3765">
        <v>0</v>
      </c>
      <c r="BA3765">
        <v>0</v>
      </c>
    </row>
    <row r="3766" spans="3:53" ht="12.75" x14ac:dyDescent="0.2">
      <c r="C3766" t="s">
        <v>830</v>
      </c>
      <c r="D3766" t="s">
        <v>183</v>
      </c>
      <c r="E3766">
        <v>26.17</v>
      </c>
      <c r="F3766">
        <v>74.89</v>
      </c>
      <c r="G3766">
        <v>41.44</v>
      </c>
      <c r="H3766">
        <v>42.28</v>
      </c>
      <c r="I3766">
        <v>2348.6309999999999</v>
      </c>
      <c r="J3766" t="s">
        <v>78</v>
      </c>
      <c r="K3766">
        <v>52.53</v>
      </c>
      <c r="L3766">
        <v>26.943504999999998</v>
      </c>
      <c r="M3766">
        <v>-0.94087610353588735</v>
      </c>
      <c r="N3766">
        <v>25.697696000000001</v>
      </c>
      <c r="O3766">
        <v>3.8614512367178779</v>
      </c>
      <c r="P3766">
        <v>31790000</v>
      </c>
      <c r="Q3766">
        <v>16000000</v>
      </c>
      <c r="R3766">
        <v>1.99</v>
      </c>
      <c r="S3766">
        <v>31.829000000000001</v>
      </c>
      <c r="T3766">
        <v>7.9620000000000006</v>
      </c>
      <c r="U3766">
        <v>18.222000000000001</v>
      </c>
      <c r="V3766">
        <f t="shared" ref="V3766:V3800" si="465">1.849 + (0.01036 * K3766) + (0.1184 * M3766) - (0.002888 * K3766 * M3766)</f>
        <v>2.4245482216650722</v>
      </c>
      <c r="AC3766">
        <v>26.9499</v>
      </c>
      <c r="AD3766">
        <v>20</v>
      </c>
      <c r="AH3766" s="85">
        <f>IF(AND(M3766&lt;Variables!$G$6,M3766&gt;Variables!$G$5),0,1)</f>
        <v>1</v>
      </c>
      <c r="AI3766" s="85">
        <f t="shared" si="462"/>
        <v>0</v>
      </c>
      <c r="AJ3766" s="85">
        <f>IF(I3766&gt;Variables!$G$7,0,1)</f>
        <v>0</v>
      </c>
      <c r="AK3766" s="85">
        <f>IF(F3766&gt;Variables!$G$8,0,1)</f>
        <v>0</v>
      </c>
      <c r="AL3766" s="85">
        <f>IF(G3766&gt;Variables!$G$9,0,1)</f>
        <v>0</v>
      </c>
      <c r="AM3766" s="85">
        <f>IF(AND(K3766&gt;Variables!$G$10,K3766&lt;Variables!$G$11),0,1)</f>
        <v>0</v>
      </c>
      <c r="AN3766" s="103">
        <f>IF(H3766&lt;Variables!$G$13,1,0)</f>
        <v>1</v>
      </c>
      <c r="AO3766" s="101">
        <f>IF(R3766&lt;Variables!$G$12,0,1)</f>
        <v>0</v>
      </c>
      <c r="AP3766" s="86">
        <f t="shared" si="464"/>
        <v>1</v>
      </c>
      <c r="AR3766">
        <v>1</v>
      </c>
      <c r="AS3766">
        <v>0</v>
      </c>
      <c r="AT3766">
        <v>0</v>
      </c>
      <c r="AU3766">
        <v>0</v>
      </c>
      <c r="BA3766">
        <v>2</v>
      </c>
    </row>
    <row r="3767" spans="3:53" ht="12.75" x14ac:dyDescent="0.2">
      <c r="C3767" t="s">
        <v>830</v>
      </c>
      <c r="D3767" t="s">
        <v>676</v>
      </c>
      <c r="E3767">
        <v>2.88</v>
      </c>
      <c r="F3767">
        <v>7.06</v>
      </c>
      <c r="G3767">
        <v>3.78</v>
      </c>
      <c r="H3767">
        <v>-99999</v>
      </c>
      <c r="I3767">
        <v>-21.882000000000001</v>
      </c>
      <c r="J3767" t="s">
        <v>78</v>
      </c>
      <c r="K3767">
        <v>62.45</v>
      </c>
      <c r="L3767">
        <v>2.8825249999999998</v>
      </c>
      <c r="M3767">
        <v>8.5862221489839824E-2</v>
      </c>
      <c r="N3767">
        <v>2.8750052631578948</v>
      </c>
      <c r="O3767">
        <v>0.3476423841786907</v>
      </c>
      <c r="P3767">
        <v>130193</v>
      </c>
      <c r="Q3767">
        <v>191010</v>
      </c>
      <c r="R3767">
        <v>0.68</v>
      </c>
      <c r="S3767">
        <v>31.829000000000001</v>
      </c>
      <c r="T3767">
        <v>7.9620000000000006</v>
      </c>
      <c r="U3767">
        <v>18.222000000000001</v>
      </c>
      <c r="V3767">
        <f t="shared" si="465"/>
        <v>2.4906623545502637</v>
      </c>
      <c r="AC3767">
        <v>2.9</v>
      </c>
      <c r="AD3767">
        <v>2.88</v>
      </c>
      <c r="AH3767" s="85">
        <f>IF(AND(M3767&lt;Variables!$G$6,M3767&gt;Variables!$G$5),0,1)</f>
        <v>1</v>
      </c>
      <c r="AI3767" s="85">
        <f t="shared" si="462"/>
        <v>0</v>
      </c>
      <c r="AJ3767" s="85">
        <f>IF(I3767&gt;Variables!$G$7,0,1)</f>
        <v>1</v>
      </c>
      <c r="AK3767" s="85">
        <f>IF(F3767&gt;Variables!$G$8,0,1)</f>
        <v>1</v>
      </c>
      <c r="AL3767" s="85">
        <f>IF(G3767&gt;Variables!$G$9,0,1)</f>
        <v>1</v>
      </c>
      <c r="AM3767" s="85">
        <f>IF(AND(K3767&gt;Variables!$G$10,K3767&lt;Variables!$G$11),0,1)</f>
        <v>0</v>
      </c>
      <c r="AN3767" s="103">
        <f>IF(H3767&lt;Variables!$G$13,1,0)</f>
        <v>1</v>
      </c>
      <c r="AO3767" s="101">
        <f>IF(R3767&lt;Variables!$G$12,0,1)</f>
        <v>0</v>
      </c>
      <c r="AP3767" s="86">
        <f t="shared" si="464"/>
        <v>1</v>
      </c>
      <c r="AR3767">
        <v>0</v>
      </c>
      <c r="AS3767">
        <v>0</v>
      </c>
      <c r="AT3767">
        <v>0</v>
      </c>
      <c r="AU3767">
        <v>0</v>
      </c>
      <c r="BA3767">
        <v>0</v>
      </c>
    </row>
    <row r="3768" spans="3:53" ht="12.75" x14ac:dyDescent="0.2">
      <c r="C3768" t="s">
        <v>830</v>
      </c>
      <c r="D3768" t="s">
        <v>131</v>
      </c>
      <c r="E3768">
        <v>35.31</v>
      </c>
      <c r="F3768">
        <v>13.15</v>
      </c>
      <c r="G3768">
        <v>9.85</v>
      </c>
      <c r="H3768">
        <v>5010</v>
      </c>
      <c r="I3768">
        <v>2.5999999999999999E-2</v>
      </c>
      <c r="J3768" t="s">
        <v>78</v>
      </c>
      <c r="K3768">
        <v>37.369999999999997</v>
      </c>
      <c r="L3768">
        <v>35.918364999999987</v>
      </c>
      <c r="M3768">
        <v>-1.7494253983999419</v>
      </c>
      <c r="N3768">
        <v>35.481436000000002</v>
      </c>
      <c r="O3768">
        <v>-0.53953847865684756</v>
      </c>
      <c r="P3768">
        <v>3154000</v>
      </c>
      <c r="Q3768">
        <v>2889000</v>
      </c>
      <c r="R3768">
        <v>1.0900000000000001</v>
      </c>
      <c r="S3768">
        <v>31.829000000000001</v>
      </c>
      <c r="T3768">
        <v>7.9620000000000006</v>
      </c>
      <c r="U3768">
        <v>18.222000000000001</v>
      </c>
      <c r="V3768">
        <f t="shared" si="465"/>
        <v>2.2178271992045855</v>
      </c>
      <c r="AC3768">
        <v>36.79</v>
      </c>
      <c r="AD3768">
        <v>34.979999999999997</v>
      </c>
      <c r="AH3768" s="85">
        <f>IF(AND(M3768&lt;Variables!$G$6,M3768&gt;Variables!$G$5),0,1)</f>
        <v>1</v>
      </c>
      <c r="AI3768" s="85">
        <f t="shared" si="462"/>
        <v>0</v>
      </c>
      <c r="AJ3768" s="85">
        <f>IF(I3768&gt;Variables!$G$7,0,1)</f>
        <v>0</v>
      </c>
      <c r="AK3768" s="85">
        <f>IF(F3768&gt;Variables!$G$8,0,1)</f>
        <v>0</v>
      </c>
      <c r="AL3768" s="85">
        <f>IF(G3768&gt;Variables!$G$9,0,1)</f>
        <v>1</v>
      </c>
      <c r="AM3768" s="85">
        <f>IF(AND(K3768&gt;Variables!$G$10,K3768&lt;Variables!$G$11),0,1)</f>
        <v>1</v>
      </c>
      <c r="AN3768" s="103">
        <f>IF(H3768&lt;Variables!$G$13,1,0)</f>
        <v>0</v>
      </c>
      <c r="AO3768" s="101">
        <f>IF(R3768&lt;Variables!$G$12,0,1)</f>
        <v>0</v>
      </c>
      <c r="AP3768" s="86">
        <f t="shared" si="464"/>
        <v>1</v>
      </c>
      <c r="AR3768">
        <v>1</v>
      </c>
      <c r="AS3768">
        <v>0</v>
      </c>
      <c r="AT3768">
        <v>0</v>
      </c>
      <c r="AU3768">
        <v>0</v>
      </c>
      <c r="BA3768">
        <v>1.04</v>
      </c>
    </row>
    <row r="3769" spans="3:53" ht="12.75" x14ac:dyDescent="0.2">
      <c r="C3769" t="s">
        <v>830</v>
      </c>
      <c r="D3769" t="s">
        <v>186</v>
      </c>
      <c r="E3769">
        <v>27.94</v>
      </c>
      <c r="F3769">
        <v>12.47</v>
      </c>
      <c r="G3769">
        <v>7.77</v>
      </c>
      <c r="H3769">
        <v>3480</v>
      </c>
      <c r="I3769">
        <v>0.55700000000000005</v>
      </c>
      <c r="J3769" t="s">
        <v>78</v>
      </c>
      <c r="K3769">
        <v>54.91</v>
      </c>
      <c r="L3769">
        <v>28.043060000000001</v>
      </c>
      <c r="M3769">
        <v>-8.2230683812670305E-2</v>
      </c>
      <c r="N3769">
        <v>27.532931999999999</v>
      </c>
      <c r="O3769">
        <v>1.7690378925135799</v>
      </c>
      <c r="P3769">
        <v>7101000</v>
      </c>
      <c r="Q3769">
        <v>9062000</v>
      </c>
      <c r="R3769">
        <v>0.78</v>
      </c>
      <c r="S3769">
        <v>31.829000000000001</v>
      </c>
      <c r="T3769">
        <v>7.9620000000000006</v>
      </c>
      <c r="U3769">
        <v>18.222000000000001</v>
      </c>
      <c r="V3769">
        <f t="shared" si="465"/>
        <v>2.4211716354540478</v>
      </c>
      <c r="AC3769">
        <v>28.05</v>
      </c>
      <c r="AD3769">
        <v>26.41</v>
      </c>
      <c r="AH3769" s="85">
        <f>IF(AND(M3769&lt;Variables!$G$6,M3769&gt;Variables!$G$5),0,1)</f>
        <v>1</v>
      </c>
      <c r="AI3769" s="85">
        <f t="shared" si="462"/>
        <v>0</v>
      </c>
      <c r="AJ3769" s="85">
        <f>IF(I3769&gt;Variables!$G$7,0,1)</f>
        <v>0</v>
      </c>
      <c r="AK3769" s="85">
        <f>IF(F3769&gt;Variables!$G$8,0,1)</f>
        <v>0</v>
      </c>
      <c r="AL3769" s="85">
        <f>IF(G3769&gt;Variables!$G$9,0,1)</f>
        <v>1</v>
      </c>
      <c r="AM3769" s="85">
        <f>IF(AND(K3769&gt;Variables!$G$10,K3769&lt;Variables!$G$11),0,1)</f>
        <v>0</v>
      </c>
      <c r="AN3769" s="103">
        <f>IF(H3769&lt;Variables!$G$13,1,0)</f>
        <v>0</v>
      </c>
      <c r="AO3769" s="101">
        <f>IF(R3769&lt;Variables!$G$12,0,1)</f>
        <v>0</v>
      </c>
      <c r="AP3769" s="86">
        <f t="shared" si="464"/>
        <v>1</v>
      </c>
      <c r="AR3769">
        <v>0</v>
      </c>
      <c r="AS3769">
        <v>0</v>
      </c>
      <c r="AT3769">
        <v>1</v>
      </c>
      <c r="AU3769">
        <v>0</v>
      </c>
      <c r="BA3769">
        <v>-2.25</v>
      </c>
    </row>
    <row r="3770" spans="3:53" ht="12.75" x14ac:dyDescent="0.2">
      <c r="C3770" t="s">
        <v>830</v>
      </c>
      <c r="D3770" t="s">
        <v>800</v>
      </c>
      <c r="E3770">
        <v>12.78</v>
      </c>
      <c r="F3770">
        <v>17.420000000000002</v>
      </c>
      <c r="G3770">
        <v>-2.48</v>
      </c>
      <c r="H3770">
        <v>185</v>
      </c>
      <c r="I3770">
        <v>-92.218000000000004</v>
      </c>
      <c r="J3770" t="s">
        <v>78</v>
      </c>
      <c r="K3770">
        <v>40.89</v>
      </c>
      <c r="L3770">
        <v>13.01116</v>
      </c>
      <c r="M3770">
        <v>-1.8150572277952151</v>
      </c>
      <c r="N3770">
        <v>12.899241999999999</v>
      </c>
      <c r="O3770">
        <v>-0.96317287480921043</v>
      </c>
      <c r="P3770">
        <v>14300000</v>
      </c>
      <c r="Q3770">
        <v>1180000</v>
      </c>
      <c r="R3770">
        <v>12.12</v>
      </c>
      <c r="S3770">
        <v>31.829000000000001</v>
      </c>
      <c r="T3770">
        <v>7.9620000000000006</v>
      </c>
      <c r="U3770">
        <v>18.222000000000001</v>
      </c>
      <c r="V3770">
        <f t="shared" si="465"/>
        <v>2.2720583130776961</v>
      </c>
      <c r="AC3770">
        <v>16.25</v>
      </c>
      <c r="AD3770">
        <v>12.74</v>
      </c>
      <c r="AH3770" s="85">
        <f>IF(AND(M3770&lt;Variables!$G$6,M3770&gt;Variables!$G$5),0,1)</f>
        <v>1</v>
      </c>
      <c r="AI3770" s="85">
        <f t="shared" si="462"/>
        <v>0</v>
      </c>
      <c r="AJ3770" s="85">
        <f>IF(I3770&gt;Variables!$G$7,0,1)</f>
        <v>1</v>
      </c>
      <c r="AK3770" s="85">
        <f>IF(F3770&gt;Variables!$G$8,0,1)</f>
        <v>0</v>
      </c>
      <c r="AL3770" s="85">
        <f>IF(G3770&gt;Variables!$G$9,0,1)</f>
        <v>1</v>
      </c>
      <c r="AM3770" s="85">
        <f>IF(AND(K3770&gt;Variables!$G$10,K3770&lt;Variables!$G$11),0,1)</f>
        <v>1</v>
      </c>
      <c r="AN3770" s="103">
        <f>IF(H3770&lt;Variables!$G$13,1,0)</f>
        <v>1</v>
      </c>
      <c r="AO3770" s="101">
        <f>IF(R3770&lt;Variables!$G$12,0,1)</f>
        <v>1</v>
      </c>
      <c r="AP3770" s="86">
        <f t="shared" si="464"/>
        <v>1</v>
      </c>
      <c r="AR3770">
        <v>1</v>
      </c>
      <c r="AS3770">
        <v>0</v>
      </c>
      <c r="AT3770">
        <v>0</v>
      </c>
      <c r="AU3770">
        <v>0</v>
      </c>
      <c r="BA3770">
        <v>2</v>
      </c>
    </row>
    <row r="3771" spans="3:53" ht="12.75" x14ac:dyDescent="0.2">
      <c r="C3771" t="s">
        <v>830</v>
      </c>
      <c r="D3771" t="s">
        <v>185</v>
      </c>
      <c r="E3771">
        <v>8.86</v>
      </c>
      <c r="F3771">
        <v>18.579999999999998</v>
      </c>
      <c r="G3771">
        <v>9.6300000000000008</v>
      </c>
      <c r="H3771">
        <v>40.380000000000003</v>
      </c>
      <c r="I3771">
        <v>39.531999999999996</v>
      </c>
      <c r="J3771" t="s">
        <v>78</v>
      </c>
      <c r="K3771">
        <v>39.33</v>
      </c>
      <c r="L3771">
        <v>9.2830100000000009</v>
      </c>
      <c r="M3771">
        <v>-2.845090116244628</v>
      </c>
      <c r="N3771">
        <v>9.2124099999999984</v>
      </c>
      <c r="O3771">
        <v>-2.1005361246405458</v>
      </c>
      <c r="P3771">
        <v>15460000</v>
      </c>
      <c r="Q3771">
        <v>11900000</v>
      </c>
      <c r="R3771">
        <v>1.3</v>
      </c>
      <c r="S3771">
        <v>31.829000000000001</v>
      </c>
      <c r="T3771">
        <v>7.9620000000000006</v>
      </c>
      <c r="U3771">
        <v>18.222000000000001</v>
      </c>
      <c r="V3771">
        <f t="shared" si="465"/>
        <v>2.2427598048938866</v>
      </c>
      <c r="AC3771">
        <v>10.75</v>
      </c>
      <c r="AD3771">
        <v>8.36</v>
      </c>
      <c r="AH3771" s="85">
        <f>IF(AND(M3771&lt;Variables!$G$6,M3771&gt;Variables!$G$5),0,1)</f>
        <v>0</v>
      </c>
      <c r="AI3771" s="85">
        <f t="shared" si="462"/>
        <v>0</v>
      </c>
      <c r="AJ3771" s="85">
        <f>IF(I3771&gt;Variables!$G$7,0,1)</f>
        <v>0</v>
      </c>
      <c r="AK3771" s="85">
        <f>IF(F3771&gt;Variables!$G$8,0,1)</f>
        <v>0</v>
      </c>
      <c r="AL3771" s="85">
        <f>IF(G3771&gt;Variables!$G$9,0,1)</f>
        <v>1</v>
      </c>
      <c r="AM3771" s="85">
        <f>IF(AND(K3771&gt;Variables!$G$10,K3771&lt;Variables!$G$11),0,1)</f>
        <v>1</v>
      </c>
      <c r="AN3771" s="103">
        <f>IF(H3771&lt;Variables!$G$13,1,0)</f>
        <v>1</v>
      </c>
      <c r="AO3771" s="101">
        <f>IF(R3771&lt;Variables!$G$12,0,1)</f>
        <v>0</v>
      </c>
      <c r="AP3771" s="86">
        <f t="shared" si="464"/>
        <v>1</v>
      </c>
      <c r="AR3771">
        <v>1</v>
      </c>
      <c r="AS3771">
        <v>0</v>
      </c>
      <c r="AT3771">
        <v>0</v>
      </c>
      <c r="AU3771">
        <v>0</v>
      </c>
      <c r="BA3771">
        <v>2</v>
      </c>
    </row>
    <row r="3772" spans="3:53" ht="12.75" x14ac:dyDescent="0.2">
      <c r="C3772" t="s">
        <v>830</v>
      </c>
      <c r="D3772" t="s">
        <v>828</v>
      </c>
      <c r="E3772">
        <v>3.42</v>
      </c>
      <c r="F3772">
        <v>19.54</v>
      </c>
      <c r="G3772">
        <v>17.3</v>
      </c>
      <c r="H3772">
        <v>149.04</v>
      </c>
      <c r="I3772">
        <v>-69.747</v>
      </c>
      <c r="J3772" t="s">
        <v>78</v>
      </c>
      <c r="K3772">
        <v>48.73</v>
      </c>
      <c r="L3772">
        <v>3.428774999999999</v>
      </c>
      <c r="M3772">
        <v>-1.133786848072549</v>
      </c>
      <c r="N3772">
        <v>3.3540160000000001</v>
      </c>
      <c r="O3772">
        <v>1.069881598656649</v>
      </c>
      <c r="P3772">
        <v>6030000</v>
      </c>
      <c r="Q3772">
        <v>736860</v>
      </c>
      <c r="R3772">
        <v>8.18</v>
      </c>
      <c r="S3772">
        <v>31.829000000000001</v>
      </c>
      <c r="T3772">
        <v>7.9620000000000006</v>
      </c>
      <c r="U3772">
        <v>18.222000000000001</v>
      </c>
      <c r="V3772">
        <f t="shared" si="465"/>
        <v>2.3791627999999996</v>
      </c>
      <c r="AC3772">
        <v>3.48</v>
      </c>
      <c r="AD3772">
        <v>3.1981999999999999</v>
      </c>
      <c r="AH3772" s="85">
        <f>IF(AND(M3772&lt;Variables!$G$6,M3772&gt;Variables!$G$5),0,1)</f>
        <v>1</v>
      </c>
      <c r="AI3772" s="85">
        <f t="shared" si="462"/>
        <v>0</v>
      </c>
      <c r="AJ3772" s="85">
        <f>IF(I3772&gt;Variables!$G$7,0,1)</f>
        <v>1</v>
      </c>
      <c r="AK3772" s="85">
        <f>IF(F3772&gt;Variables!$G$8,0,1)</f>
        <v>0</v>
      </c>
      <c r="AL3772" s="85">
        <f>IF(G3772&gt;Variables!$G$9,0,1)</f>
        <v>0</v>
      </c>
      <c r="AM3772" s="85">
        <f>IF(AND(K3772&gt;Variables!$G$10,K3772&lt;Variables!$G$11),0,1)</f>
        <v>1</v>
      </c>
      <c r="AN3772" s="103">
        <f>IF(H3772&lt;Variables!$G$13,1,0)</f>
        <v>1</v>
      </c>
      <c r="AO3772" s="101">
        <f>IF(R3772&lt;Variables!$G$12,0,1)</f>
        <v>1</v>
      </c>
      <c r="AP3772" s="86">
        <f t="shared" si="464"/>
        <v>1</v>
      </c>
      <c r="AR3772">
        <v>0</v>
      </c>
      <c r="AS3772">
        <v>0</v>
      </c>
      <c r="AT3772">
        <v>1</v>
      </c>
      <c r="AU3772">
        <v>0</v>
      </c>
      <c r="BA3772">
        <v>-2.25</v>
      </c>
    </row>
    <row r="3773" spans="3:53" ht="12.75" x14ac:dyDescent="0.2">
      <c r="C3773" t="s">
        <v>830</v>
      </c>
      <c r="D3773" t="s">
        <v>801</v>
      </c>
      <c r="E3773">
        <v>35.700000000000003</v>
      </c>
      <c r="F3773">
        <v>20.97</v>
      </c>
      <c r="G3773">
        <v>-4.83</v>
      </c>
      <c r="H3773">
        <v>1310</v>
      </c>
      <c r="I3773">
        <v>-67.445999999999998</v>
      </c>
      <c r="J3773" t="s">
        <v>78</v>
      </c>
      <c r="K3773">
        <v>53.48</v>
      </c>
      <c r="L3773">
        <v>35.793633333333332</v>
      </c>
      <c r="M3773">
        <v>-5.2057675061394693E-2</v>
      </c>
      <c r="N3773">
        <v>35.356391489361698</v>
      </c>
      <c r="O3773">
        <v>1.1839684226945351</v>
      </c>
      <c r="P3773">
        <v>735760</v>
      </c>
      <c r="Q3773">
        <v>188950</v>
      </c>
      <c r="R3773">
        <v>3.89</v>
      </c>
      <c r="S3773">
        <v>31.829000000000001</v>
      </c>
      <c r="T3773">
        <v>7.9620000000000006</v>
      </c>
      <c r="U3773">
        <v>18.222000000000001</v>
      </c>
      <c r="V3773">
        <f t="shared" si="465"/>
        <v>2.404929491679805</v>
      </c>
      <c r="AC3773">
        <v>35.999899999999997</v>
      </c>
      <c r="AD3773">
        <v>31.77</v>
      </c>
      <c r="AH3773" s="85">
        <f>IF(AND(M3773&lt;Variables!$G$6,M3773&gt;Variables!$G$5),0,1)</f>
        <v>1</v>
      </c>
      <c r="AI3773" s="85">
        <f t="shared" si="462"/>
        <v>0</v>
      </c>
      <c r="AJ3773" s="85">
        <f>IF(I3773&gt;Variables!$G$7,0,1)</f>
        <v>1</v>
      </c>
      <c r="AK3773" s="85">
        <f>IF(F3773&gt;Variables!$G$8,0,1)</f>
        <v>0</v>
      </c>
      <c r="AL3773" s="85">
        <f>IF(G3773&gt;Variables!$G$9,0,1)</f>
        <v>1</v>
      </c>
      <c r="AM3773" s="85">
        <f>IF(AND(K3773&gt;Variables!$G$10,K3773&lt;Variables!$G$11),0,1)</f>
        <v>0</v>
      </c>
      <c r="AN3773" s="103">
        <f>IF(H3773&lt;Variables!$G$13,1,0)</f>
        <v>1</v>
      </c>
      <c r="AO3773" s="101">
        <f>IF(R3773&lt;Variables!$G$12,0,1)</f>
        <v>1</v>
      </c>
      <c r="AP3773" s="86">
        <f t="shared" si="464"/>
        <v>1</v>
      </c>
      <c r="AR3773">
        <v>0</v>
      </c>
      <c r="AS3773">
        <v>0</v>
      </c>
      <c r="AT3773">
        <v>1</v>
      </c>
      <c r="AU3773">
        <v>0</v>
      </c>
      <c r="BA3773">
        <v>-2.25</v>
      </c>
    </row>
    <row r="3774" spans="3:53" ht="12.75" x14ac:dyDescent="0.2">
      <c r="C3774" t="s">
        <v>830</v>
      </c>
      <c r="D3774" t="s">
        <v>817</v>
      </c>
      <c r="E3774">
        <v>3.05</v>
      </c>
      <c r="F3774">
        <v>25.68</v>
      </c>
      <c r="G3774">
        <v>29.79</v>
      </c>
      <c r="H3774">
        <v>61.14</v>
      </c>
      <c r="I3774">
        <v>-67.064999999999998</v>
      </c>
      <c r="J3774" t="s">
        <v>78</v>
      </c>
      <c r="K3774">
        <v>67.790000000000006</v>
      </c>
      <c r="L3774">
        <v>2.8929649999999998</v>
      </c>
      <c r="M3774">
        <v>5.4316246480686861</v>
      </c>
      <c r="N3774">
        <v>2.8803800000000011</v>
      </c>
      <c r="O3774">
        <v>5.8922781021948287</v>
      </c>
      <c r="P3774">
        <v>9600000</v>
      </c>
      <c r="Q3774">
        <v>2130000</v>
      </c>
      <c r="R3774">
        <v>4.51</v>
      </c>
      <c r="S3774">
        <v>31.829000000000001</v>
      </c>
      <c r="T3774">
        <v>7.9620000000000006</v>
      </c>
      <c r="U3774">
        <v>18.222000000000001</v>
      </c>
      <c r="V3774">
        <f t="shared" si="465"/>
        <v>2.1310187551615725</v>
      </c>
      <c r="AC3774">
        <v>3.24</v>
      </c>
      <c r="AD3774">
        <v>2.7</v>
      </c>
      <c r="AH3774" s="85">
        <f>IF(AND(M3774&lt;Variables!$G$6,M3774&gt;Variables!$G$5),0,1)</f>
        <v>1</v>
      </c>
      <c r="AI3774" s="85">
        <f t="shared" si="462"/>
        <v>0</v>
      </c>
      <c r="AJ3774" s="85">
        <f>IF(I3774&gt;Variables!$G$7,0,1)</f>
        <v>1</v>
      </c>
      <c r="AK3774" s="85">
        <f>IF(F3774&gt;Variables!$G$8,0,1)</f>
        <v>0</v>
      </c>
      <c r="AL3774" s="85">
        <f>IF(G3774&gt;Variables!$G$9,0,1)</f>
        <v>0</v>
      </c>
      <c r="AM3774" s="85">
        <f>IF(AND(K3774&gt;Variables!$G$10,K3774&lt;Variables!$G$11),0,1)</f>
        <v>0</v>
      </c>
      <c r="AN3774" s="103">
        <f>IF(H3774&lt;Variables!$G$13,1,0)</f>
        <v>1</v>
      </c>
      <c r="AO3774" s="101">
        <f>IF(R3774&lt;Variables!$G$12,0,1)</f>
        <v>1</v>
      </c>
      <c r="AP3774" s="86">
        <f t="shared" si="464"/>
        <v>1</v>
      </c>
      <c r="AR3774">
        <v>0</v>
      </c>
      <c r="AS3774">
        <v>0</v>
      </c>
      <c r="AT3774">
        <v>1</v>
      </c>
      <c r="AU3774">
        <v>0</v>
      </c>
      <c r="BA3774">
        <v>-2.25</v>
      </c>
    </row>
    <row r="3775" spans="3:53" ht="12.75" x14ac:dyDescent="0.2">
      <c r="C3775" t="s">
        <v>830</v>
      </c>
      <c r="D3775" t="s">
        <v>799</v>
      </c>
      <c r="E3775">
        <v>2.82</v>
      </c>
      <c r="F3775">
        <v>37.46</v>
      </c>
      <c r="G3775">
        <v>5.95</v>
      </c>
      <c r="H3775">
        <v>881.81</v>
      </c>
      <c r="I3775">
        <v>-49.557000000000002</v>
      </c>
      <c r="J3775" t="s">
        <v>78</v>
      </c>
      <c r="K3775">
        <v>81.59</v>
      </c>
      <c r="L3775">
        <v>2.7249050000000001</v>
      </c>
      <c r="M3775">
        <v>4.5908022481517694</v>
      </c>
      <c r="N3775">
        <v>2.6557040000000001</v>
      </c>
      <c r="O3775">
        <v>7.3161768028364618</v>
      </c>
      <c r="P3775">
        <v>65940000</v>
      </c>
      <c r="Q3775">
        <v>13330000</v>
      </c>
      <c r="R3775">
        <v>4.95</v>
      </c>
      <c r="S3775">
        <v>31.829000000000001</v>
      </c>
      <c r="T3775">
        <v>7.9620000000000006</v>
      </c>
      <c r="U3775">
        <v>18.222000000000001</v>
      </c>
      <c r="V3775">
        <f t="shared" si="465"/>
        <v>2.1560838381088514</v>
      </c>
      <c r="AC3775">
        <v>3.2</v>
      </c>
      <c r="AD3775">
        <v>2.79</v>
      </c>
      <c r="AH3775" s="85">
        <f>IF(AND(M3775&lt;Variables!$G$6,M3775&gt;Variables!$G$5),0,1)</f>
        <v>1</v>
      </c>
      <c r="AI3775" s="85">
        <f t="shared" si="462"/>
        <v>0</v>
      </c>
      <c r="AJ3775" s="85">
        <f>IF(I3775&gt;Variables!$G$7,0,1)</f>
        <v>1</v>
      </c>
      <c r="AK3775" s="85">
        <f>IF(F3775&gt;Variables!$G$8,0,1)</f>
        <v>0</v>
      </c>
      <c r="AL3775" s="85">
        <f>IF(G3775&gt;Variables!$G$9,0,1)</f>
        <v>1</v>
      </c>
      <c r="AM3775" s="85">
        <f>IF(AND(K3775&gt;Variables!$G$10,K3775&lt;Variables!$G$11),0,1)</f>
        <v>1</v>
      </c>
      <c r="AN3775" s="103">
        <f>IF(H3775&lt;Variables!$G$13,1,0)</f>
        <v>1</v>
      </c>
      <c r="AO3775" s="101">
        <f>IF(R3775&lt;Variables!$G$12,0,1)</f>
        <v>1</v>
      </c>
      <c r="AP3775" s="86">
        <f t="shared" si="464"/>
        <v>1</v>
      </c>
      <c r="AR3775">
        <v>1</v>
      </c>
      <c r="AS3775">
        <v>0</v>
      </c>
      <c r="AT3775">
        <v>0</v>
      </c>
      <c r="AU3775">
        <v>0</v>
      </c>
      <c r="BA3775">
        <v>2</v>
      </c>
    </row>
    <row r="3776" spans="3:53" ht="12.75" x14ac:dyDescent="0.2">
      <c r="C3776" t="s">
        <v>830</v>
      </c>
      <c r="D3776" t="s">
        <v>804</v>
      </c>
      <c r="E3776">
        <v>3.1</v>
      </c>
      <c r="F3776">
        <v>56.06</v>
      </c>
      <c r="G3776">
        <v>22.09</v>
      </c>
      <c r="H3776">
        <v>52.91</v>
      </c>
      <c r="I3776">
        <v>-63.976999999999997</v>
      </c>
      <c r="J3776" t="s">
        <v>78</v>
      </c>
      <c r="K3776">
        <v>50.97</v>
      </c>
      <c r="L3776">
        <v>3.1116549999999998</v>
      </c>
      <c r="M3776">
        <v>-0.72806914648313747</v>
      </c>
      <c r="N3776">
        <v>2.991768</v>
      </c>
      <c r="O3776">
        <v>3.249984624476244</v>
      </c>
      <c r="P3776">
        <v>85500000</v>
      </c>
      <c r="Q3776">
        <v>917900</v>
      </c>
      <c r="R3776">
        <v>93.15</v>
      </c>
      <c r="S3776">
        <v>31.829000000000001</v>
      </c>
      <c r="T3776">
        <v>7.9620000000000006</v>
      </c>
      <c r="U3776">
        <v>18.222000000000001</v>
      </c>
      <c r="V3776">
        <f t="shared" si="465"/>
        <v>2.3980185815927535</v>
      </c>
      <c r="AC3776">
        <v>3.34</v>
      </c>
      <c r="AD3776">
        <v>2.62</v>
      </c>
      <c r="AH3776" s="85">
        <f>IF(AND(M3776&lt;Variables!$G$6,M3776&gt;Variables!$G$5),0,1)</f>
        <v>1</v>
      </c>
      <c r="AI3776" s="85">
        <f t="shared" si="462"/>
        <v>0</v>
      </c>
      <c r="AJ3776" s="85">
        <f>IF(I3776&gt;Variables!$G$7,0,1)</f>
        <v>1</v>
      </c>
      <c r="AK3776" s="85">
        <f>IF(F3776&gt;Variables!$G$8,0,1)</f>
        <v>0</v>
      </c>
      <c r="AL3776" s="85">
        <f>IF(G3776&gt;Variables!$G$9,0,1)</f>
        <v>0</v>
      </c>
      <c r="AM3776" s="85">
        <f>IF(AND(K3776&gt;Variables!$G$10,K3776&lt;Variables!$G$11),0,1)</f>
        <v>0</v>
      </c>
      <c r="AN3776" s="103">
        <f>IF(H3776&lt;Variables!$G$13,1,0)</f>
        <v>1</v>
      </c>
      <c r="AO3776" s="101">
        <f>IF(R3776&lt;Variables!$G$12,0,1)</f>
        <v>1</v>
      </c>
      <c r="AP3776" s="86">
        <f t="shared" si="464"/>
        <v>1</v>
      </c>
      <c r="AR3776">
        <v>0</v>
      </c>
      <c r="AS3776">
        <v>0</v>
      </c>
      <c r="AT3776">
        <v>1</v>
      </c>
      <c r="AU3776">
        <v>0</v>
      </c>
      <c r="BA3776">
        <v>-2.25</v>
      </c>
    </row>
    <row r="3777" spans="3:53" ht="12.75" x14ac:dyDescent="0.2">
      <c r="C3777" t="s">
        <v>830</v>
      </c>
      <c r="D3777" t="s">
        <v>803</v>
      </c>
      <c r="E3777">
        <v>300.93</v>
      </c>
      <c r="F3777">
        <v>11.04</v>
      </c>
      <c r="G3777">
        <v>4.78</v>
      </c>
      <c r="H3777">
        <v>16820</v>
      </c>
      <c r="I3777">
        <v>-5.0389999999999997</v>
      </c>
      <c r="J3777" t="s">
        <v>78</v>
      </c>
      <c r="K3777">
        <v>34.43</v>
      </c>
      <c r="L3777">
        <v>302.75049000000001</v>
      </c>
      <c r="M3777">
        <v>-0.4989223964592111</v>
      </c>
      <c r="N3777">
        <v>305.65706999999998</v>
      </c>
      <c r="O3777">
        <v>-1.44510643905602</v>
      </c>
      <c r="P3777">
        <v>1092000</v>
      </c>
      <c r="Q3777">
        <v>881257</v>
      </c>
      <c r="R3777">
        <v>1.24</v>
      </c>
      <c r="S3777">
        <v>31.829000000000001</v>
      </c>
      <c r="T3777">
        <v>7.9620000000000006</v>
      </c>
      <c r="U3777">
        <v>18.222000000000001</v>
      </c>
      <c r="V3777">
        <f t="shared" si="465"/>
        <v>2.1962321580011714</v>
      </c>
      <c r="AC3777">
        <v>318.77</v>
      </c>
      <c r="AD3777">
        <v>294.10000000000002</v>
      </c>
      <c r="AH3777" s="85">
        <f>IF(AND(M3777&lt;Variables!$G$6,M3777&gt;Variables!$G$5),0,1)</f>
        <v>1</v>
      </c>
      <c r="AI3777" s="85">
        <f t="shared" si="462"/>
        <v>1</v>
      </c>
      <c r="AJ3777" s="85">
        <f>IF(I3777&gt;Variables!$G$7,0,1)</f>
        <v>1</v>
      </c>
      <c r="AK3777" s="85">
        <f>IF(F3777&gt;Variables!$G$8,0,1)</f>
        <v>0</v>
      </c>
      <c r="AL3777" s="85">
        <f>IF(G3777&gt;Variables!$G$9,0,1)</f>
        <v>1</v>
      </c>
      <c r="AM3777" s="85">
        <f>IF(AND(K3777&gt;Variables!$G$10,K3777&lt;Variables!$G$11),0,1)</f>
        <v>1</v>
      </c>
      <c r="AN3777" s="103">
        <f>IF(H3777&lt;Variables!$G$13,1,0)</f>
        <v>0</v>
      </c>
      <c r="AO3777" s="101">
        <f>IF(R3777&lt;Variables!$G$12,0,1)</f>
        <v>0</v>
      </c>
      <c r="AP3777" s="86">
        <f t="shared" si="464"/>
        <v>1</v>
      </c>
      <c r="AR3777">
        <v>0</v>
      </c>
      <c r="AS3777">
        <v>0</v>
      </c>
      <c r="AT3777">
        <v>1</v>
      </c>
      <c r="AU3777">
        <v>0</v>
      </c>
      <c r="BA3777">
        <v>-1.67</v>
      </c>
    </row>
    <row r="3778" spans="3:53" ht="12.75" x14ac:dyDescent="0.2">
      <c r="C3778" t="s">
        <v>830</v>
      </c>
      <c r="D3778" t="s">
        <v>584</v>
      </c>
      <c r="E3778">
        <v>24.45</v>
      </c>
      <c r="F3778">
        <v>10.63</v>
      </c>
      <c r="G3778">
        <v>8.19</v>
      </c>
      <c r="H3778">
        <v>12890</v>
      </c>
      <c r="I3778">
        <v>0.39400000000000002</v>
      </c>
      <c r="J3778" t="s">
        <v>78</v>
      </c>
      <c r="K3778">
        <v>53.56</v>
      </c>
      <c r="L3778">
        <v>24.474295000000001</v>
      </c>
      <c r="M3778">
        <v>-0.14012661038855931</v>
      </c>
      <c r="N3778">
        <v>24.24111702127659</v>
      </c>
      <c r="O3778">
        <v>0.82043652752819307</v>
      </c>
      <c r="P3778">
        <v>228675</v>
      </c>
      <c r="Q3778">
        <v>1407000</v>
      </c>
      <c r="R3778">
        <v>0.16</v>
      </c>
      <c r="S3778">
        <v>31.829000000000001</v>
      </c>
      <c r="T3778">
        <v>7.9620000000000006</v>
      </c>
      <c r="U3778">
        <v>18.222000000000001</v>
      </c>
      <c r="V3778">
        <f t="shared" si="465"/>
        <v>2.4089655727869581</v>
      </c>
      <c r="AC3778">
        <v>26</v>
      </c>
      <c r="AD3778">
        <v>23.94</v>
      </c>
      <c r="AH3778" s="85">
        <f>IF(AND(M3778&lt;Variables!$G$6,M3778&gt;Variables!$G$5),0,1)</f>
        <v>1</v>
      </c>
      <c r="AI3778" s="85">
        <f t="shared" si="462"/>
        <v>0</v>
      </c>
      <c r="AJ3778" s="85">
        <f>IF(I3778&gt;Variables!$G$7,0,1)</f>
        <v>0</v>
      </c>
      <c r="AK3778" s="85">
        <f>IF(F3778&gt;Variables!$G$8,0,1)</f>
        <v>0</v>
      </c>
      <c r="AL3778" s="85">
        <f>IF(G3778&gt;Variables!$G$9,0,1)</f>
        <v>1</v>
      </c>
      <c r="AM3778" s="85">
        <f>IF(AND(K3778&gt;Variables!$G$10,K3778&lt;Variables!$G$11),0,1)</f>
        <v>0</v>
      </c>
      <c r="AN3778" s="103">
        <f>IF(H3778&lt;Variables!$G$13,1,0)</f>
        <v>0</v>
      </c>
      <c r="AO3778" s="101">
        <f>IF(R3778&lt;Variables!$G$12,0,1)</f>
        <v>0</v>
      </c>
      <c r="AP3778" s="86">
        <f t="shared" si="464"/>
        <v>1</v>
      </c>
      <c r="AR3778">
        <v>1</v>
      </c>
      <c r="AS3778">
        <v>0</v>
      </c>
      <c r="AT3778">
        <v>0</v>
      </c>
      <c r="AU3778">
        <v>0</v>
      </c>
      <c r="BA3778">
        <v>2</v>
      </c>
    </row>
    <row r="3779" spans="3:53" ht="12.75" x14ac:dyDescent="0.2">
      <c r="C3779" t="s">
        <v>830</v>
      </c>
      <c r="D3779" t="s">
        <v>806</v>
      </c>
      <c r="E3779">
        <v>79.03</v>
      </c>
      <c r="F3779">
        <v>10.35</v>
      </c>
      <c r="G3779">
        <v>1.2</v>
      </c>
      <c r="H3779">
        <v>3860</v>
      </c>
      <c r="I3779">
        <v>-0.36499999999999999</v>
      </c>
      <c r="J3779" t="s">
        <v>78</v>
      </c>
      <c r="K3779">
        <v>63.46</v>
      </c>
      <c r="L3779">
        <v>78.71875</v>
      </c>
      <c r="M3779">
        <v>0.39539499801508682</v>
      </c>
      <c r="N3779">
        <v>78.682761999999997</v>
      </c>
      <c r="O3779">
        <v>0.44131394370726901</v>
      </c>
      <c r="P3779">
        <v>1387000</v>
      </c>
      <c r="Q3779">
        <v>452001</v>
      </c>
      <c r="R3779">
        <v>3.07</v>
      </c>
      <c r="S3779">
        <v>31.829000000000001</v>
      </c>
      <c r="T3779">
        <v>7.9620000000000006</v>
      </c>
      <c r="U3779">
        <v>18.222000000000001</v>
      </c>
      <c r="V3779">
        <f t="shared" si="465"/>
        <v>2.4807953458991663</v>
      </c>
      <c r="AC3779">
        <v>80.13</v>
      </c>
      <c r="AD3779">
        <v>78.47</v>
      </c>
      <c r="AH3779" s="85">
        <f>IF(AND(M3779&lt;Variables!$G$6,M3779&gt;Variables!$G$5),0,1)</f>
        <v>1</v>
      </c>
      <c r="AI3779" s="85">
        <f t="shared" ref="AI3779:AI3842" si="466">IF(L3779&gt;N3779,0,1)</f>
        <v>0</v>
      </c>
      <c r="AJ3779" s="85">
        <f>IF(I3779&gt;Variables!$G$7,0,1)</f>
        <v>1</v>
      </c>
      <c r="AK3779" s="85">
        <f>IF(F3779&gt;Variables!$G$8,0,1)</f>
        <v>0</v>
      </c>
      <c r="AL3779" s="85">
        <f>IF(G3779&gt;Variables!$G$9,0,1)</f>
        <v>1</v>
      </c>
      <c r="AM3779" s="85">
        <f>IF(AND(K3779&gt;Variables!$G$10,K3779&lt;Variables!$G$11),0,1)</f>
        <v>0</v>
      </c>
      <c r="AN3779" s="103">
        <f>IF(H3779&lt;Variables!$G$13,1,0)</f>
        <v>0</v>
      </c>
      <c r="AO3779" s="101">
        <f>IF(R3779&lt;Variables!$G$12,0,1)</f>
        <v>1</v>
      </c>
      <c r="AP3779" s="86">
        <f t="shared" si="464"/>
        <v>1</v>
      </c>
      <c r="AR3779">
        <v>0</v>
      </c>
      <c r="AS3779">
        <v>1</v>
      </c>
      <c r="AT3779">
        <v>0</v>
      </c>
      <c r="AU3779">
        <v>0</v>
      </c>
      <c r="BA3779">
        <v>0.48</v>
      </c>
    </row>
    <row r="3780" spans="3:53" ht="12.75" x14ac:dyDescent="0.2">
      <c r="C3780" t="s">
        <v>830</v>
      </c>
      <c r="D3780" t="s">
        <v>499</v>
      </c>
      <c r="E3780">
        <v>80.36</v>
      </c>
      <c r="F3780">
        <v>9.4</v>
      </c>
      <c r="G3780">
        <v>6.85</v>
      </c>
      <c r="H3780">
        <v>5310</v>
      </c>
      <c r="I3780">
        <v>87.012</v>
      </c>
      <c r="J3780" t="s">
        <v>78</v>
      </c>
      <c r="K3780">
        <v>60.15</v>
      </c>
      <c r="L3780">
        <v>80.158330000000007</v>
      </c>
      <c r="M3780">
        <v>0.34515439630540667</v>
      </c>
      <c r="N3780">
        <v>78.99302800000001</v>
      </c>
      <c r="O3780">
        <v>1.825442113701468</v>
      </c>
      <c r="P3780">
        <v>483864</v>
      </c>
      <c r="Q3780">
        <v>1283000</v>
      </c>
      <c r="R3780">
        <v>0.38</v>
      </c>
      <c r="S3780">
        <v>31.829000000000001</v>
      </c>
      <c r="T3780">
        <v>7.9620000000000006</v>
      </c>
      <c r="U3780">
        <v>18.222000000000001</v>
      </c>
      <c r="V3780">
        <f t="shared" si="465"/>
        <v>2.4530624058462793</v>
      </c>
      <c r="AC3780">
        <v>80.78</v>
      </c>
      <c r="AD3780">
        <v>77.844999999999999</v>
      </c>
      <c r="AH3780" s="85">
        <f>IF(AND(M3780&lt;Variables!$G$6,M3780&gt;Variables!$G$5),0,1)</f>
        <v>1</v>
      </c>
      <c r="AI3780" s="85">
        <f t="shared" si="466"/>
        <v>0</v>
      </c>
      <c r="AJ3780" s="85">
        <f>IF(I3780&gt;Variables!$G$7,0,1)</f>
        <v>0</v>
      </c>
      <c r="AK3780" s="85">
        <f>IF(F3780&gt;Variables!$G$8,0,1)</f>
        <v>0</v>
      </c>
      <c r="AL3780" s="85">
        <f>IF(G3780&gt;Variables!$G$9,0,1)</f>
        <v>1</v>
      </c>
      <c r="AM3780" s="85">
        <f>IF(AND(K3780&gt;Variables!$G$10,K3780&lt;Variables!$G$11),0,1)</f>
        <v>0</v>
      </c>
      <c r="AN3780" s="103">
        <f>IF(H3780&lt;Variables!$G$13,1,0)</f>
        <v>0</v>
      </c>
      <c r="AO3780" s="101">
        <f>IF(R3780&lt;Variables!$G$12,0,1)</f>
        <v>0</v>
      </c>
      <c r="AP3780" s="86">
        <f t="shared" si="464"/>
        <v>1</v>
      </c>
      <c r="AR3780">
        <v>0</v>
      </c>
      <c r="AS3780">
        <v>0</v>
      </c>
      <c r="AT3780">
        <v>0</v>
      </c>
      <c r="AU3780">
        <v>1</v>
      </c>
      <c r="BA3780">
        <v>-1.1000000000000001</v>
      </c>
    </row>
    <row r="3781" spans="3:53" ht="12.75" x14ac:dyDescent="0.2">
      <c r="C3781" t="s">
        <v>830</v>
      </c>
      <c r="D3781" t="s">
        <v>176</v>
      </c>
      <c r="E3781">
        <v>73.180000000000007</v>
      </c>
      <c r="F3781">
        <v>8.85</v>
      </c>
      <c r="G3781">
        <v>7.18</v>
      </c>
      <c r="H3781">
        <v>6300</v>
      </c>
      <c r="I3781">
        <v>-20.734999999999999</v>
      </c>
      <c r="J3781" t="s">
        <v>78</v>
      </c>
      <c r="K3781">
        <v>55.53</v>
      </c>
      <c r="L3781">
        <v>73.283200000000008</v>
      </c>
      <c r="M3781">
        <v>-0.14082354482337159</v>
      </c>
      <c r="N3781">
        <v>72.400778000000003</v>
      </c>
      <c r="O3781">
        <v>1.076261915307049</v>
      </c>
      <c r="P3781">
        <v>500469</v>
      </c>
      <c r="Q3781">
        <v>997328</v>
      </c>
      <c r="R3781">
        <v>0.5</v>
      </c>
      <c r="S3781">
        <v>31.829000000000001</v>
      </c>
      <c r="T3781">
        <v>7.9620000000000006</v>
      </c>
      <c r="U3781">
        <v>18.222000000000001</v>
      </c>
      <c r="V3781">
        <f t="shared" si="465"/>
        <v>2.4302012543033054</v>
      </c>
      <c r="AC3781">
        <v>74.98</v>
      </c>
      <c r="AD3781">
        <v>72.22</v>
      </c>
      <c r="AH3781" s="85">
        <f>IF(AND(M3781&lt;Variables!$G$6,M3781&gt;Variables!$G$5),0,1)</f>
        <v>1</v>
      </c>
      <c r="AI3781" s="85">
        <f t="shared" si="466"/>
        <v>0</v>
      </c>
      <c r="AJ3781" s="85">
        <f>IF(I3781&gt;Variables!$G$7,0,1)</f>
        <v>1</v>
      </c>
      <c r="AK3781" s="85">
        <f>IF(F3781&gt;Variables!$G$8,0,1)</f>
        <v>1</v>
      </c>
      <c r="AL3781" s="85">
        <f>IF(G3781&gt;Variables!$G$9,0,1)</f>
        <v>1</v>
      </c>
      <c r="AM3781" s="85">
        <f>IF(AND(K3781&gt;Variables!$G$10,K3781&lt;Variables!$G$11),0,1)</f>
        <v>0</v>
      </c>
      <c r="AN3781" s="103">
        <f>IF(H3781&lt;Variables!$G$13,1,0)</f>
        <v>0</v>
      </c>
      <c r="AO3781" s="101">
        <f>IF(R3781&lt;Variables!$G$12,0,1)</f>
        <v>0</v>
      </c>
      <c r="AP3781" s="86">
        <f t="shared" si="464"/>
        <v>1</v>
      </c>
      <c r="AR3781">
        <v>0</v>
      </c>
      <c r="AS3781">
        <v>0</v>
      </c>
      <c r="AT3781">
        <v>1</v>
      </c>
      <c r="AU3781">
        <v>0</v>
      </c>
      <c r="BA3781">
        <v>-1.07</v>
      </c>
    </row>
    <row r="3782" spans="3:53" ht="12.75" x14ac:dyDescent="0.2">
      <c r="C3782" t="s">
        <v>830</v>
      </c>
      <c r="D3782" t="s">
        <v>813</v>
      </c>
      <c r="E3782">
        <v>12.04</v>
      </c>
      <c r="F3782">
        <v>7.97</v>
      </c>
      <c r="G3782">
        <v>7.69</v>
      </c>
      <c r="H3782">
        <v>2160</v>
      </c>
      <c r="I3782">
        <v>-18.032</v>
      </c>
      <c r="J3782" t="s">
        <v>78</v>
      </c>
      <c r="K3782">
        <v>45.04</v>
      </c>
      <c r="L3782">
        <v>12.157145</v>
      </c>
      <c r="M3782">
        <v>-0.96358972439664681</v>
      </c>
      <c r="N3782">
        <v>12.05148</v>
      </c>
      <c r="O3782">
        <v>-9.5258009804624622E-2</v>
      </c>
      <c r="P3782">
        <v>1734000</v>
      </c>
      <c r="Q3782">
        <v>1541000</v>
      </c>
      <c r="R3782">
        <v>1.1299999999999999</v>
      </c>
      <c r="S3782">
        <v>31.829000000000001</v>
      </c>
      <c r="T3782">
        <v>7.9620000000000006</v>
      </c>
      <c r="U3782">
        <v>18.222000000000001</v>
      </c>
      <c r="V3782">
        <f t="shared" si="465"/>
        <v>2.3268648110989876</v>
      </c>
      <c r="AC3782">
        <v>12.936400000000001</v>
      </c>
      <c r="AD3782">
        <v>11.99</v>
      </c>
      <c r="AH3782" s="85">
        <f>IF(AND(M3782&lt;Variables!$G$6,M3782&gt;Variables!$G$5),0,1)</f>
        <v>1</v>
      </c>
      <c r="AI3782" s="85">
        <f t="shared" si="466"/>
        <v>0</v>
      </c>
      <c r="AJ3782" s="85">
        <f>IF(I3782&gt;Variables!$G$7,0,1)</f>
        <v>1</v>
      </c>
      <c r="AK3782" s="85">
        <f>IF(F3782&gt;Variables!$G$8,0,1)</f>
        <v>1</v>
      </c>
      <c r="AL3782" s="85">
        <f>IF(G3782&gt;Variables!$G$9,0,1)</f>
        <v>1</v>
      </c>
      <c r="AM3782" s="85">
        <f>IF(AND(K3782&gt;Variables!$G$10,K3782&lt;Variables!$G$11),0,1)</f>
        <v>1</v>
      </c>
      <c r="AN3782" s="103">
        <f>IF(H3782&lt;Variables!$G$13,1,0)</f>
        <v>1</v>
      </c>
      <c r="AO3782" s="101">
        <f>IF(R3782&lt;Variables!$G$12,0,1)</f>
        <v>0</v>
      </c>
      <c r="AP3782" s="86">
        <f t="shared" si="464"/>
        <v>1</v>
      </c>
      <c r="AR3782">
        <v>1</v>
      </c>
      <c r="AS3782">
        <v>0</v>
      </c>
      <c r="AT3782">
        <v>0</v>
      </c>
      <c r="AU3782">
        <v>0</v>
      </c>
      <c r="BA3782">
        <v>2</v>
      </c>
    </row>
    <row r="3783" spans="3:53" ht="12.75" x14ac:dyDescent="0.2">
      <c r="C3783" t="s">
        <v>830</v>
      </c>
      <c r="D3783" t="s">
        <v>822</v>
      </c>
      <c r="E3783">
        <v>52.84</v>
      </c>
      <c r="F3783">
        <v>7.93</v>
      </c>
      <c r="G3783">
        <v>5.15</v>
      </c>
      <c r="H3783">
        <v>2450</v>
      </c>
      <c r="I3783">
        <v>-36.268999999999998</v>
      </c>
      <c r="J3783" t="s">
        <v>78</v>
      </c>
      <c r="K3783">
        <v>66.47</v>
      </c>
      <c r="L3783">
        <v>52.619500000000002</v>
      </c>
      <c r="M3783">
        <v>0.59008542460494218</v>
      </c>
      <c r="N3783">
        <v>52.027755102040821</v>
      </c>
      <c r="O3783">
        <v>1.7341607305362821</v>
      </c>
      <c r="P3783">
        <v>207943</v>
      </c>
      <c r="Q3783">
        <v>476560</v>
      </c>
      <c r="R3783">
        <v>0.44</v>
      </c>
      <c r="S3783">
        <v>31.829000000000001</v>
      </c>
      <c r="T3783">
        <v>7.9620000000000006</v>
      </c>
      <c r="U3783">
        <v>18.222000000000001</v>
      </c>
      <c r="V3783">
        <f t="shared" si="465"/>
        <v>2.4942193533081847</v>
      </c>
      <c r="AC3783">
        <v>53.98</v>
      </c>
      <c r="AD3783">
        <v>51.405000000000001</v>
      </c>
      <c r="AH3783" s="85">
        <f>IF(AND(M3783&lt;Variables!$G$6,M3783&gt;Variables!$G$5),0,1)</f>
        <v>1</v>
      </c>
      <c r="AI3783" s="85">
        <f t="shared" si="466"/>
        <v>0</v>
      </c>
      <c r="AJ3783" s="85">
        <f>IF(I3783&gt;Variables!$G$7,0,1)</f>
        <v>1</v>
      </c>
      <c r="AK3783" s="85">
        <f>IF(F3783&gt;Variables!$G$8,0,1)</f>
        <v>1</v>
      </c>
      <c r="AL3783" s="85">
        <f>IF(G3783&gt;Variables!$G$9,0,1)</f>
        <v>1</v>
      </c>
      <c r="AM3783" s="85">
        <f>IF(AND(K3783&gt;Variables!$G$10,K3783&lt;Variables!$G$11),0,1)</f>
        <v>0</v>
      </c>
      <c r="AN3783" s="103">
        <f>IF(H3783&lt;Variables!$G$13,1,0)</f>
        <v>1</v>
      </c>
      <c r="AO3783" s="101">
        <f>IF(R3783&lt;Variables!$G$12,0,1)</f>
        <v>0</v>
      </c>
      <c r="AP3783" s="86">
        <f t="shared" si="464"/>
        <v>1</v>
      </c>
      <c r="AR3783">
        <v>0</v>
      </c>
      <c r="AS3783">
        <v>0</v>
      </c>
      <c r="AT3783">
        <v>1</v>
      </c>
      <c r="AU3783">
        <v>0</v>
      </c>
      <c r="BA3783">
        <v>-2.25</v>
      </c>
    </row>
    <row r="3784" spans="3:53" ht="12.75" x14ac:dyDescent="0.2">
      <c r="C3784" t="s">
        <v>830</v>
      </c>
      <c r="D3784" t="s">
        <v>802</v>
      </c>
      <c r="E3784">
        <v>224.57</v>
      </c>
      <c r="F3784">
        <v>15.5</v>
      </c>
      <c r="G3784">
        <v>7.11</v>
      </c>
      <c r="H3784">
        <v>37470</v>
      </c>
      <c r="I3784">
        <v>-2.819</v>
      </c>
      <c r="J3784" t="s">
        <v>78</v>
      </c>
      <c r="K3784">
        <v>61.5</v>
      </c>
      <c r="L3784">
        <v>223.91621499999999</v>
      </c>
      <c r="M3784">
        <v>0.42582222104818501</v>
      </c>
      <c r="N3784">
        <v>223.20902000000001</v>
      </c>
      <c r="O3784">
        <v>0.74400219130928713</v>
      </c>
      <c r="P3784">
        <v>7478000</v>
      </c>
      <c r="Q3784">
        <v>2782000</v>
      </c>
      <c r="R3784">
        <v>2.69</v>
      </c>
      <c r="S3784">
        <v>31.829000000000001</v>
      </c>
      <c r="T3784">
        <v>7.9620000000000006</v>
      </c>
      <c r="U3784">
        <v>18.222000000000001</v>
      </c>
      <c r="V3784">
        <f t="shared" si="465"/>
        <v>2.4609262146472948</v>
      </c>
      <c r="AC3784">
        <v>234.89</v>
      </c>
      <c r="AD3784">
        <v>223.05099999999999</v>
      </c>
      <c r="AH3784" s="85">
        <f>IF(AND(M3784&lt;Variables!$G$6,M3784&gt;Variables!$G$5),0,1)</f>
        <v>1</v>
      </c>
      <c r="AI3784" s="85">
        <f t="shared" si="466"/>
        <v>0</v>
      </c>
      <c r="AJ3784" s="85">
        <f>IF(I3784&gt;Variables!$G$7,0,1)</f>
        <v>1</v>
      </c>
      <c r="AK3784" s="85">
        <f>IF(F3784&gt;Variables!$G$8,0,1)</f>
        <v>0</v>
      </c>
      <c r="AL3784" s="85">
        <f>IF(G3784&gt;Variables!$G$9,0,1)</f>
        <v>1</v>
      </c>
      <c r="AM3784" s="85">
        <f>IF(AND(K3784&gt;Variables!$G$10,K3784&lt;Variables!$G$11),0,1)</f>
        <v>0</v>
      </c>
      <c r="AN3784" s="103">
        <f>IF(H3784&lt;Variables!$G$13,1,0)</f>
        <v>0</v>
      </c>
      <c r="AO3784" s="101">
        <f>IF(R3784&lt;Variables!$G$12,0,1)</f>
        <v>1</v>
      </c>
      <c r="AP3784" s="86">
        <f t="shared" si="464"/>
        <v>1</v>
      </c>
      <c r="AR3784">
        <v>0</v>
      </c>
      <c r="AS3784">
        <v>1</v>
      </c>
      <c r="AT3784">
        <v>0</v>
      </c>
      <c r="AU3784">
        <v>0</v>
      </c>
      <c r="BA3784">
        <v>0.65</v>
      </c>
    </row>
    <row r="3785" spans="3:53" ht="12.75" x14ac:dyDescent="0.2">
      <c r="C3785" t="s">
        <v>830</v>
      </c>
      <c r="D3785" t="s">
        <v>414</v>
      </c>
      <c r="E3785">
        <v>47.97</v>
      </c>
      <c r="F3785">
        <v>7.52</v>
      </c>
      <c r="G3785">
        <v>3.71</v>
      </c>
      <c r="H3785">
        <v>2420</v>
      </c>
      <c r="I3785">
        <v>28.265000000000001</v>
      </c>
      <c r="J3785" t="s">
        <v>78</v>
      </c>
      <c r="K3785">
        <v>57.02</v>
      </c>
      <c r="L3785">
        <v>47.843433333333337</v>
      </c>
      <c r="M3785">
        <v>0.25409268983622207</v>
      </c>
      <c r="N3785">
        <v>47.73040952380952</v>
      </c>
      <c r="O3785">
        <v>0.49149060008266182</v>
      </c>
      <c r="P3785">
        <v>255905</v>
      </c>
      <c r="Q3785">
        <v>398121</v>
      </c>
      <c r="R3785">
        <v>0.64</v>
      </c>
      <c r="S3785">
        <v>31.829000000000001</v>
      </c>
      <c r="T3785">
        <v>7.9620000000000006</v>
      </c>
      <c r="U3785">
        <v>18.222000000000001</v>
      </c>
      <c r="V3785">
        <f t="shared" si="465"/>
        <v>2.4279693758527641</v>
      </c>
      <c r="AC3785">
        <v>50.14</v>
      </c>
      <c r="AD3785">
        <v>47.73</v>
      </c>
      <c r="AH3785" s="85">
        <f>IF(AND(M3785&lt;Variables!$G$6,M3785&gt;Variables!$G$5),0,1)</f>
        <v>1</v>
      </c>
      <c r="AI3785" s="85">
        <f t="shared" si="466"/>
        <v>0</v>
      </c>
      <c r="AJ3785" s="85">
        <f>IF(I3785&gt;Variables!$G$7,0,1)</f>
        <v>0</v>
      </c>
      <c r="AK3785" s="85">
        <f>IF(F3785&gt;Variables!$G$8,0,1)</f>
        <v>1</v>
      </c>
      <c r="AL3785" s="85">
        <f>IF(G3785&gt;Variables!$G$9,0,1)</f>
        <v>1</v>
      </c>
      <c r="AM3785" s="85">
        <f>IF(AND(K3785&gt;Variables!$G$10,K3785&lt;Variables!$G$11),0,1)</f>
        <v>0</v>
      </c>
      <c r="AN3785" s="103">
        <f>IF(H3785&lt;Variables!$G$13,1,0)</f>
        <v>1</v>
      </c>
      <c r="AO3785" s="101">
        <f>IF(R3785&lt;Variables!$G$12,0,1)</f>
        <v>0</v>
      </c>
      <c r="AP3785" s="86">
        <f t="shared" si="464"/>
        <v>1</v>
      </c>
      <c r="AR3785">
        <v>0</v>
      </c>
      <c r="AS3785">
        <v>1</v>
      </c>
      <c r="AT3785">
        <v>0</v>
      </c>
      <c r="AU3785">
        <v>0</v>
      </c>
      <c r="BA3785">
        <v>0.67</v>
      </c>
    </row>
    <row r="3786" spans="3:53" ht="12.75" x14ac:dyDescent="0.2">
      <c r="C3786" t="s">
        <v>830</v>
      </c>
      <c r="D3786" t="s">
        <v>136</v>
      </c>
      <c r="E3786">
        <v>177.11</v>
      </c>
      <c r="F3786">
        <v>7.46</v>
      </c>
      <c r="G3786">
        <v>6.03</v>
      </c>
      <c r="H3786">
        <v>14270</v>
      </c>
      <c r="I3786">
        <v>255.16</v>
      </c>
      <c r="J3786" t="s">
        <v>78</v>
      </c>
      <c r="K3786">
        <v>31.94</v>
      </c>
      <c r="L3786">
        <v>181.74465499999999</v>
      </c>
      <c r="M3786">
        <v>-2.445549223992316</v>
      </c>
      <c r="N3786">
        <v>184.21194800000001</v>
      </c>
      <c r="O3786">
        <v>-3.7521713846704419</v>
      </c>
      <c r="P3786">
        <v>2771000</v>
      </c>
      <c r="Q3786">
        <v>3592000</v>
      </c>
      <c r="R3786">
        <v>0.77</v>
      </c>
      <c r="S3786">
        <v>31.829000000000001</v>
      </c>
      <c r="T3786">
        <v>7.9620000000000006</v>
      </c>
      <c r="U3786">
        <v>18.222000000000001</v>
      </c>
      <c r="V3786">
        <f t="shared" si="465"/>
        <v>2.1159294841942504</v>
      </c>
      <c r="AC3786">
        <v>183.99</v>
      </c>
      <c r="AD3786">
        <v>160.11000000000001</v>
      </c>
      <c r="AH3786" s="85">
        <f>IF(AND(M3786&lt;Variables!$G$6,M3786&gt;Variables!$G$5),0,1)</f>
        <v>0</v>
      </c>
      <c r="AI3786" s="85">
        <f t="shared" si="466"/>
        <v>1</v>
      </c>
      <c r="AJ3786" s="85">
        <f>IF(I3786&gt;Variables!$G$7,0,1)</f>
        <v>0</v>
      </c>
      <c r="AK3786" s="85">
        <f>IF(F3786&gt;Variables!$G$8,0,1)</f>
        <v>1</v>
      </c>
      <c r="AL3786" s="85">
        <f>IF(G3786&gt;Variables!$G$9,0,1)</f>
        <v>1</v>
      </c>
      <c r="AM3786" s="85">
        <f>IF(AND(K3786&gt;Variables!$G$10,K3786&lt;Variables!$G$11),0,1)</f>
        <v>1</v>
      </c>
      <c r="AN3786" s="103">
        <f>IF(H3786&lt;Variables!$G$13,1,0)</f>
        <v>0</v>
      </c>
      <c r="AO3786" s="101">
        <f>IF(R3786&lt;Variables!$G$12,0,1)</f>
        <v>0</v>
      </c>
      <c r="AP3786" s="86">
        <f t="shared" si="464"/>
        <v>1</v>
      </c>
      <c r="AR3786">
        <v>0</v>
      </c>
      <c r="AS3786">
        <v>0</v>
      </c>
      <c r="AT3786">
        <v>1</v>
      </c>
      <c r="AU3786">
        <v>0</v>
      </c>
      <c r="BA3786">
        <v>-2.25</v>
      </c>
    </row>
    <row r="3787" spans="3:53" ht="12.75" x14ac:dyDescent="0.2">
      <c r="C3787" t="s">
        <v>830</v>
      </c>
      <c r="D3787" t="s">
        <v>697</v>
      </c>
      <c r="E3787">
        <v>5.77</v>
      </c>
      <c r="F3787">
        <v>32.19</v>
      </c>
      <c r="G3787">
        <v>43.24</v>
      </c>
      <c r="H3787">
        <v>-99999</v>
      </c>
      <c r="I3787">
        <v>-14.571</v>
      </c>
      <c r="J3787" t="s">
        <v>76</v>
      </c>
      <c r="K3787">
        <v>61.04</v>
      </c>
      <c r="L3787">
        <v>5.5407894736842112</v>
      </c>
      <c r="M3787">
        <v>5.2196627879363469</v>
      </c>
      <c r="N3787">
        <v>5.2670377777777766</v>
      </c>
      <c r="O3787">
        <v>10.688402969073501</v>
      </c>
      <c r="P3787">
        <v>169680</v>
      </c>
      <c r="Q3787">
        <v>58657</v>
      </c>
      <c r="R3787">
        <v>2.89</v>
      </c>
      <c r="S3787">
        <v>31.829000000000001</v>
      </c>
      <c r="T3787">
        <v>7.9620000000000006</v>
      </c>
      <c r="U3787">
        <v>18.222000000000001</v>
      </c>
      <c r="V3787">
        <f t="shared" si="465"/>
        <v>2.1792419446212308</v>
      </c>
      <c r="AC3787">
        <v>8.4</v>
      </c>
      <c r="AD3787">
        <v>5.45</v>
      </c>
      <c r="AH3787" s="85">
        <f>IF(AND(M3787&lt;Variables!$G$6,M3787&gt;Variables!$G$5),0,1)</f>
        <v>1</v>
      </c>
      <c r="AI3787" s="85">
        <f t="shared" si="466"/>
        <v>0</v>
      </c>
      <c r="AJ3787" s="85">
        <f>IF(I3787&gt;Variables!$G$7,0,1)</f>
        <v>1</v>
      </c>
      <c r="AK3787" s="85">
        <f>IF(F3787&gt;Variables!$G$8,0,1)</f>
        <v>0</v>
      </c>
      <c r="AL3787" s="85">
        <f>IF(G3787&gt;Variables!$G$9,0,1)</f>
        <v>0</v>
      </c>
      <c r="AM3787" s="85">
        <f>IF(AND(K3787&gt;Variables!$G$10,K3787&lt;Variables!$G$11),0,1)</f>
        <v>0</v>
      </c>
      <c r="AN3787" s="103">
        <f>IF(H3787&lt;Variables!$G$13,1,0)</f>
        <v>1</v>
      </c>
      <c r="AO3787" s="101">
        <f>IF(R3787&lt;Variables!$G$12,0,1)</f>
        <v>1</v>
      </c>
      <c r="AP3787" s="86">
        <f t="shared" si="464"/>
        <v>0</v>
      </c>
      <c r="AR3787">
        <v>1</v>
      </c>
      <c r="AS3787">
        <v>0</v>
      </c>
      <c r="AT3787">
        <v>0</v>
      </c>
      <c r="AU3787">
        <v>0</v>
      </c>
      <c r="BA3787">
        <v>2</v>
      </c>
    </row>
    <row r="3788" spans="3:53" ht="12.75" x14ac:dyDescent="0.2">
      <c r="C3788" t="s">
        <v>830</v>
      </c>
      <c r="D3788" t="s">
        <v>329</v>
      </c>
      <c r="E3788">
        <v>229.24</v>
      </c>
      <c r="F3788">
        <v>6.59</v>
      </c>
      <c r="G3788">
        <v>4.9800000000000004</v>
      </c>
      <c r="H3788">
        <v>50400</v>
      </c>
      <c r="I3788">
        <v>4229.7330000000002</v>
      </c>
      <c r="J3788" t="s">
        <v>76</v>
      </c>
      <c r="K3788">
        <v>58.95</v>
      </c>
      <c r="L3788">
        <v>229.30817500000001</v>
      </c>
      <c r="M3788">
        <v>8.3653799085018576E-2</v>
      </c>
      <c r="N3788">
        <v>227.80171999999999</v>
      </c>
      <c r="O3788">
        <v>0.74550797948320258</v>
      </c>
      <c r="P3788">
        <v>1372000</v>
      </c>
      <c r="Q3788">
        <v>2708000</v>
      </c>
      <c r="R3788">
        <v>0.51</v>
      </c>
      <c r="S3788">
        <v>31.829000000000001</v>
      </c>
      <c r="T3788">
        <v>7.9620000000000006</v>
      </c>
      <c r="U3788">
        <v>18.222000000000001</v>
      </c>
      <c r="V3788">
        <f t="shared" si="465"/>
        <v>2.4553847512865596</v>
      </c>
      <c r="AC3788">
        <v>235</v>
      </c>
      <c r="AD3788">
        <v>227.29</v>
      </c>
      <c r="AH3788" s="85">
        <f>IF(AND(M3788&lt;Variables!$G$6,M3788&gt;Variables!$G$5),0,1)</f>
        <v>1</v>
      </c>
      <c r="AI3788" s="85">
        <f t="shared" si="466"/>
        <v>0</v>
      </c>
      <c r="AJ3788" s="85">
        <f>IF(I3788&gt;Variables!$G$7,0,1)</f>
        <v>0</v>
      </c>
      <c r="AK3788" s="85">
        <f>IF(F3788&gt;Variables!$G$8,0,1)</f>
        <v>1</v>
      </c>
      <c r="AL3788" s="85">
        <f>IF(G3788&gt;Variables!$G$9,0,1)</f>
        <v>1</v>
      </c>
      <c r="AM3788" s="85">
        <f>IF(AND(K3788&gt;Variables!$G$10,K3788&lt;Variables!$G$11),0,1)</f>
        <v>0</v>
      </c>
      <c r="AN3788" s="103">
        <f>IF(H3788&lt;Variables!$G$13,1,0)</f>
        <v>0</v>
      </c>
      <c r="AO3788" s="101">
        <f>IF(R3788&lt;Variables!$G$12,0,1)</f>
        <v>0</v>
      </c>
      <c r="AP3788" s="86">
        <f t="shared" si="464"/>
        <v>0</v>
      </c>
      <c r="AR3788">
        <v>0</v>
      </c>
      <c r="AS3788">
        <v>1</v>
      </c>
      <c r="AT3788">
        <v>0</v>
      </c>
      <c r="AU3788">
        <v>0</v>
      </c>
      <c r="BA3788">
        <v>0.75</v>
      </c>
    </row>
    <row r="3789" spans="3:53" ht="12.75" x14ac:dyDescent="0.2">
      <c r="C3789" t="s">
        <v>830</v>
      </c>
      <c r="D3789" t="s">
        <v>805</v>
      </c>
      <c r="E3789">
        <v>45.27</v>
      </c>
      <c r="F3789">
        <v>10.08</v>
      </c>
      <c r="G3789">
        <v>-0.12</v>
      </c>
      <c r="H3789">
        <v>9400</v>
      </c>
      <c r="I3789">
        <v>114.34399999999999</v>
      </c>
      <c r="J3789" t="s">
        <v>78</v>
      </c>
      <c r="K3789">
        <v>46.77</v>
      </c>
      <c r="L3789">
        <v>45.381175000000013</v>
      </c>
      <c r="M3789">
        <v>-5.7678101106921877E-2</v>
      </c>
      <c r="N3789">
        <v>45.463654000000012</v>
      </c>
      <c r="O3789">
        <v>-0.23899090908972789</v>
      </c>
      <c r="P3789">
        <v>4518000</v>
      </c>
      <c r="Q3789">
        <v>1695000</v>
      </c>
      <c r="R3789">
        <v>2.67</v>
      </c>
      <c r="S3789">
        <v>31.829000000000001</v>
      </c>
      <c r="T3789">
        <v>7.9620000000000006</v>
      </c>
      <c r="U3789">
        <v>18.222000000000001</v>
      </c>
      <c r="V3789">
        <f t="shared" si="465"/>
        <v>2.3344987954589103</v>
      </c>
      <c r="AC3789">
        <v>46.46</v>
      </c>
      <c r="AD3789">
        <v>44.82</v>
      </c>
      <c r="AH3789" s="85">
        <f>IF(AND(M3789&lt;Variables!$G$6,M3789&gt;Variables!$G$5),0,1)</f>
        <v>1</v>
      </c>
      <c r="AI3789" s="85">
        <f t="shared" si="466"/>
        <v>1</v>
      </c>
      <c r="AJ3789" s="85">
        <f>IF(I3789&gt;Variables!$G$7,0,1)</f>
        <v>0</v>
      </c>
      <c r="AK3789" s="85">
        <f>IF(F3789&gt;Variables!$G$8,0,1)</f>
        <v>0</v>
      </c>
      <c r="AL3789" s="85">
        <f>IF(G3789&gt;Variables!$G$9,0,1)</f>
        <v>1</v>
      </c>
      <c r="AM3789" s="85">
        <f>IF(AND(K3789&gt;Variables!$G$10,K3789&lt;Variables!$G$11),0,1)</f>
        <v>1</v>
      </c>
      <c r="AN3789" s="103">
        <f>IF(H3789&lt;Variables!$G$13,1,0)</f>
        <v>0</v>
      </c>
      <c r="AO3789" s="101">
        <f>IF(R3789&lt;Variables!$G$12,0,1)</f>
        <v>1</v>
      </c>
      <c r="AP3789" s="86">
        <f t="shared" si="464"/>
        <v>1</v>
      </c>
      <c r="AR3789">
        <v>0</v>
      </c>
      <c r="AS3789">
        <v>1</v>
      </c>
      <c r="AT3789">
        <v>0</v>
      </c>
      <c r="AU3789">
        <v>0</v>
      </c>
      <c r="BA3789">
        <v>0.15</v>
      </c>
    </row>
    <row r="3790" spans="3:53" ht="12.75" x14ac:dyDescent="0.2">
      <c r="C3790" t="s">
        <v>831</v>
      </c>
      <c r="D3790" t="s">
        <v>817</v>
      </c>
      <c r="E3790">
        <v>2.94</v>
      </c>
      <c r="F3790">
        <v>26.28</v>
      </c>
      <c r="G3790">
        <v>26.6</v>
      </c>
      <c r="H3790">
        <v>61.14</v>
      </c>
      <c r="I3790">
        <v>-68.171000000000006</v>
      </c>
      <c r="J3790" t="s">
        <v>78</v>
      </c>
      <c r="K3790">
        <v>55.98</v>
      </c>
      <c r="L3790">
        <v>2.9307349999999999</v>
      </c>
      <c r="M3790">
        <v>1.5103719715361581</v>
      </c>
      <c r="N3790">
        <v>2.8970499999999988</v>
      </c>
      <c r="O3790">
        <v>2.690668093405391</v>
      </c>
      <c r="P3790">
        <v>10620000</v>
      </c>
      <c r="Q3790">
        <v>2130000</v>
      </c>
      <c r="R3790">
        <v>4.99</v>
      </c>
      <c r="S3790">
        <v>32.234999999999999</v>
      </c>
      <c r="T3790">
        <v>8.27</v>
      </c>
      <c r="U3790">
        <v>18.435600000000001</v>
      </c>
      <c r="V3790">
        <f t="shared" si="465"/>
        <v>2.3635986423023572</v>
      </c>
      <c r="AC3790">
        <v>3.24</v>
      </c>
      <c r="AD3790">
        <v>2.7</v>
      </c>
      <c r="AH3790" s="85">
        <f>IF(AND(M3790&lt;Variables!$G$6,M3790&gt;Variables!$G$5),0,1)</f>
        <v>1</v>
      </c>
      <c r="AI3790" s="85">
        <f t="shared" si="466"/>
        <v>0</v>
      </c>
      <c r="AJ3790" s="85">
        <f>IF(I3790&gt;Variables!$G$7,0,1)</f>
        <v>1</v>
      </c>
      <c r="AK3790" s="85">
        <f>IF(F3790&gt;Variables!$G$8,0,1)</f>
        <v>0</v>
      </c>
      <c r="AL3790" s="85">
        <f>IF(G3790&gt;Variables!$G$9,0,1)</f>
        <v>0</v>
      </c>
      <c r="AM3790" s="85">
        <f>IF(AND(K3790&gt;Variables!$G$10,K3790&lt;Variables!$G$11),0,1)</f>
        <v>0</v>
      </c>
      <c r="AN3790" s="103">
        <f>IF(H3790&lt;Variables!$G$13,1,0)</f>
        <v>1</v>
      </c>
      <c r="AO3790" s="101">
        <f>IF(R3790&lt;Variables!$G$12,0,1)</f>
        <v>1</v>
      </c>
      <c r="AP3790" s="86">
        <f t="shared" si="464"/>
        <v>1</v>
      </c>
      <c r="AR3790">
        <v>0</v>
      </c>
      <c r="AS3790">
        <v>0</v>
      </c>
      <c r="AT3790">
        <v>1</v>
      </c>
      <c r="AU3790">
        <v>0</v>
      </c>
      <c r="BA3790">
        <v>-2.25</v>
      </c>
    </row>
    <row r="3791" spans="3:53" ht="12.75" x14ac:dyDescent="0.2">
      <c r="C3791" t="s">
        <v>831</v>
      </c>
      <c r="D3791" t="s">
        <v>799</v>
      </c>
      <c r="E3791">
        <v>2.87</v>
      </c>
      <c r="F3791">
        <v>37.07</v>
      </c>
      <c r="G3791">
        <v>5.58</v>
      </c>
      <c r="H3791">
        <v>881.81</v>
      </c>
      <c r="I3791">
        <v>-49.712000000000003</v>
      </c>
      <c r="J3791" t="s">
        <v>78</v>
      </c>
      <c r="K3791">
        <v>72.34</v>
      </c>
      <c r="L3791">
        <v>2.7534749999999999</v>
      </c>
      <c r="M3791">
        <v>3.142392794559584</v>
      </c>
      <c r="N3791">
        <v>2.67842</v>
      </c>
      <c r="O3791">
        <v>6.032661046437819</v>
      </c>
      <c r="P3791">
        <v>70540000</v>
      </c>
      <c r="Q3791">
        <v>13330000</v>
      </c>
      <c r="R3791">
        <v>5.29</v>
      </c>
      <c r="S3791">
        <v>32.234999999999999</v>
      </c>
      <c r="T3791">
        <v>8.27</v>
      </c>
      <c r="U3791">
        <v>18.435600000000001</v>
      </c>
      <c r="V3791">
        <f t="shared" si="465"/>
        <v>2.3139995404134788</v>
      </c>
      <c r="AC3791">
        <v>3.2</v>
      </c>
      <c r="AD3791">
        <v>2.81</v>
      </c>
      <c r="AH3791" s="85">
        <f>IF(AND(M3791&lt;Variables!$G$6,M3791&gt;Variables!$G$5),0,1)</f>
        <v>1</v>
      </c>
      <c r="AI3791" s="85">
        <f t="shared" si="466"/>
        <v>0</v>
      </c>
      <c r="AJ3791" s="85">
        <f>IF(I3791&gt;Variables!$G$7,0,1)</f>
        <v>1</v>
      </c>
      <c r="AK3791" s="85">
        <f>IF(F3791&gt;Variables!$G$8,0,1)</f>
        <v>0</v>
      </c>
      <c r="AL3791" s="85">
        <f>IF(G3791&gt;Variables!$G$9,0,1)</f>
        <v>1</v>
      </c>
      <c r="AM3791" s="85">
        <f>IF(AND(K3791&gt;Variables!$G$10,K3791&lt;Variables!$G$11),0,1)</f>
        <v>0</v>
      </c>
      <c r="AN3791" s="103">
        <f>IF(H3791&lt;Variables!$G$13,1,0)</f>
        <v>1</v>
      </c>
      <c r="AO3791" s="101">
        <f>IF(R3791&lt;Variables!$G$12,0,1)</f>
        <v>1</v>
      </c>
      <c r="AP3791" s="86">
        <f t="shared" si="464"/>
        <v>1</v>
      </c>
      <c r="AR3791">
        <v>1</v>
      </c>
      <c r="AS3791">
        <v>0</v>
      </c>
      <c r="AT3791">
        <v>0</v>
      </c>
      <c r="AU3791">
        <v>0</v>
      </c>
      <c r="BA3791">
        <v>2</v>
      </c>
    </row>
    <row r="3792" spans="3:53" ht="12.75" x14ac:dyDescent="0.2">
      <c r="C3792" t="s">
        <v>831</v>
      </c>
      <c r="D3792" t="s">
        <v>185</v>
      </c>
      <c r="E3792">
        <v>8.85</v>
      </c>
      <c r="F3792">
        <v>17.920000000000002</v>
      </c>
      <c r="G3792">
        <v>8.39</v>
      </c>
      <c r="H3792">
        <v>40.380000000000003</v>
      </c>
      <c r="I3792">
        <v>39.284999999999997</v>
      </c>
      <c r="J3792" t="s">
        <v>78</v>
      </c>
      <c r="K3792">
        <v>39.04</v>
      </c>
      <c r="L3792">
        <v>9.1911799999999992</v>
      </c>
      <c r="M3792">
        <v>-2.979813255751711</v>
      </c>
      <c r="N3792">
        <v>9.154592000000001</v>
      </c>
      <c r="O3792">
        <v>-2.5920543482440479</v>
      </c>
      <c r="P3792">
        <v>15870000</v>
      </c>
      <c r="Q3792">
        <v>11900000</v>
      </c>
      <c r="R3792">
        <v>1.33</v>
      </c>
      <c r="S3792">
        <v>32.234999999999999</v>
      </c>
      <c r="T3792">
        <v>8.27</v>
      </c>
      <c r="U3792">
        <v>18.435600000000001</v>
      </c>
      <c r="V3792">
        <f t="shared" si="465"/>
        <v>2.2366110651681286</v>
      </c>
      <c r="AC3792">
        <v>10.75</v>
      </c>
      <c r="AD3792">
        <v>8.36</v>
      </c>
      <c r="AH3792" s="85">
        <f>IF(AND(M3792&lt;Variables!$G$6,M3792&gt;Variables!$G$5),0,1)</f>
        <v>0</v>
      </c>
      <c r="AI3792" s="85">
        <f t="shared" si="466"/>
        <v>0</v>
      </c>
      <c r="AJ3792" s="85">
        <f>IF(I3792&gt;Variables!$G$7,0,1)</f>
        <v>0</v>
      </c>
      <c r="AK3792" s="85">
        <f>IF(F3792&gt;Variables!$G$8,0,1)</f>
        <v>0</v>
      </c>
      <c r="AL3792" s="85">
        <f>IF(G3792&gt;Variables!$G$9,0,1)</f>
        <v>1</v>
      </c>
      <c r="AM3792" s="85">
        <f>IF(AND(K3792&gt;Variables!$G$10,K3792&lt;Variables!$G$11),0,1)</f>
        <v>1</v>
      </c>
      <c r="AN3792" s="103">
        <f>IF(H3792&lt;Variables!$G$13,1,0)</f>
        <v>1</v>
      </c>
      <c r="AO3792" s="101">
        <f>IF(R3792&lt;Variables!$G$12,0,1)</f>
        <v>0</v>
      </c>
      <c r="AP3792" s="86">
        <f t="shared" si="464"/>
        <v>1</v>
      </c>
      <c r="AR3792">
        <v>1</v>
      </c>
      <c r="AS3792">
        <v>0</v>
      </c>
      <c r="AT3792">
        <v>0</v>
      </c>
      <c r="AU3792">
        <v>0</v>
      </c>
      <c r="BA3792">
        <v>2</v>
      </c>
    </row>
    <row r="3793" spans="3:53" ht="12.75" x14ac:dyDescent="0.2">
      <c r="C3793" t="s">
        <v>831</v>
      </c>
      <c r="D3793" t="s">
        <v>804</v>
      </c>
      <c r="E3793">
        <v>3.06</v>
      </c>
      <c r="F3793">
        <v>57.07</v>
      </c>
      <c r="G3793">
        <v>22.33</v>
      </c>
      <c r="H3793">
        <v>52.91</v>
      </c>
      <c r="I3793">
        <v>-64.001999999999995</v>
      </c>
      <c r="J3793" t="s">
        <v>78</v>
      </c>
      <c r="K3793">
        <v>49.9</v>
      </c>
      <c r="L3793">
        <v>3.1209349999999998</v>
      </c>
      <c r="M3793">
        <v>-0.83100096605664764</v>
      </c>
      <c r="N3793">
        <v>3.0379239999999998</v>
      </c>
      <c r="O3793">
        <v>1.8787830110298971</v>
      </c>
      <c r="P3793">
        <v>87400000</v>
      </c>
      <c r="Q3793">
        <v>917900</v>
      </c>
      <c r="R3793">
        <v>95.22</v>
      </c>
      <c r="S3793">
        <v>32.234999999999999</v>
      </c>
      <c r="T3793">
        <v>8.27</v>
      </c>
      <c r="U3793">
        <v>18.435600000000001</v>
      </c>
      <c r="V3793">
        <f t="shared" si="465"/>
        <v>2.3873300320384754</v>
      </c>
      <c r="AC3793">
        <v>3.34</v>
      </c>
      <c r="AD3793">
        <v>2.62</v>
      </c>
      <c r="AH3793" s="85">
        <f>IF(AND(M3793&lt;Variables!$G$6,M3793&gt;Variables!$G$5),0,1)</f>
        <v>1</v>
      </c>
      <c r="AI3793" s="85">
        <f t="shared" si="466"/>
        <v>0</v>
      </c>
      <c r="AJ3793" s="85">
        <f>IF(I3793&gt;Variables!$G$7,0,1)</f>
        <v>1</v>
      </c>
      <c r="AK3793" s="85">
        <f>IF(F3793&gt;Variables!$G$8,0,1)</f>
        <v>0</v>
      </c>
      <c r="AL3793" s="85">
        <f>IF(G3793&gt;Variables!$G$9,0,1)</f>
        <v>0</v>
      </c>
      <c r="AM3793" s="85">
        <f>IF(AND(K3793&gt;Variables!$G$10,K3793&lt;Variables!$G$11),0,1)</f>
        <v>1</v>
      </c>
      <c r="AN3793" s="103">
        <f>IF(H3793&lt;Variables!$G$13,1,0)</f>
        <v>1</v>
      </c>
      <c r="AO3793" s="101">
        <f>IF(R3793&lt;Variables!$G$12,0,1)</f>
        <v>1</v>
      </c>
      <c r="AP3793" s="86">
        <f t="shared" si="464"/>
        <v>1</v>
      </c>
      <c r="AR3793">
        <v>1</v>
      </c>
      <c r="AS3793">
        <v>0</v>
      </c>
      <c r="AT3793">
        <v>0</v>
      </c>
      <c r="AU3793">
        <v>0</v>
      </c>
      <c r="BA3793">
        <v>2</v>
      </c>
    </row>
    <row r="3794" spans="3:53" ht="12.75" x14ac:dyDescent="0.2">
      <c r="C3794" t="s">
        <v>831</v>
      </c>
      <c r="D3794" t="s">
        <v>828</v>
      </c>
      <c r="E3794">
        <v>3.42</v>
      </c>
      <c r="F3794">
        <v>19.8</v>
      </c>
      <c r="G3794">
        <v>19.38</v>
      </c>
      <c r="H3794">
        <v>149.04</v>
      </c>
      <c r="I3794">
        <v>-69.194000000000003</v>
      </c>
      <c r="J3794" t="s">
        <v>78</v>
      </c>
      <c r="K3794">
        <v>54.73</v>
      </c>
      <c r="L3794">
        <v>3.4189699999999998</v>
      </c>
      <c r="M3794">
        <v>0.90758327800477601</v>
      </c>
      <c r="N3794">
        <v>3.3999239999999999</v>
      </c>
      <c r="O3794">
        <v>1.4728564520854059</v>
      </c>
      <c r="P3794">
        <v>6160000</v>
      </c>
      <c r="Q3794">
        <v>736860</v>
      </c>
      <c r="R3794">
        <v>8.36</v>
      </c>
      <c r="S3794">
        <v>32.234999999999999</v>
      </c>
      <c r="T3794">
        <v>8.27</v>
      </c>
      <c r="U3794">
        <v>18.435600000000001</v>
      </c>
      <c r="V3794">
        <f t="shared" si="465"/>
        <v>2.3800078293743434</v>
      </c>
      <c r="AC3794">
        <v>3.46</v>
      </c>
      <c r="AD3794">
        <v>3.1981999999999999</v>
      </c>
      <c r="AH3794" s="85">
        <f>IF(AND(M3794&lt;Variables!$G$6,M3794&gt;Variables!$G$5),0,1)</f>
        <v>1</v>
      </c>
      <c r="AI3794" s="85">
        <f t="shared" si="466"/>
        <v>0</v>
      </c>
      <c r="AJ3794" s="85">
        <f>IF(I3794&gt;Variables!$G$7,0,1)</f>
        <v>1</v>
      </c>
      <c r="AK3794" s="85">
        <f>IF(F3794&gt;Variables!$G$8,0,1)</f>
        <v>0</v>
      </c>
      <c r="AL3794" s="85">
        <f>IF(G3794&gt;Variables!$G$9,0,1)</f>
        <v>0</v>
      </c>
      <c r="AM3794" s="85">
        <f>IF(AND(K3794&gt;Variables!$G$10,K3794&lt;Variables!$G$11),0,1)</f>
        <v>0</v>
      </c>
      <c r="AN3794" s="103">
        <f>IF(H3794&lt;Variables!$G$13,1,0)</f>
        <v>1</v>
      </c>
      <c r="AO3794" s="101">
        <f>IF(R3794&lt;Variables!$G$12,0,1)</f>
        <v>1</v>
      </c>
      <c r="AP3794" s="86">
        <f t="shared" si="464"/>
        <v>1</v>
      </c>
      <c r="AR3794">
        <v>0</v>
      </c>
      <c r="AS3794">
        <v>0</v>
      </c>
      <c r="AT3794">
        <v>1</v>
      </c>
      <c r="AU3794">
        <v>0</v>
      </c>
      <c r="BA3794">
        <v>-2.25</v>
      </c>
    </row>
    <row r="3795" spans="3:53" ht="12.75" x14ac:dyDescent="0.2">
      <c r="C3795" t="s">
        <v>831</v>
      </c>
      <c r="D3795" t="s">
        <v>697</v>
      </c>
      <c r="E3795">
        <v>5.89</v>
      </c>
      <c r="F3795">
        <v>33.909999999999997</v>
      </c>
      <c r="G3795">
        <v>44.72</v>
      </c>
      <c r="H3795">
        <v>-99999</v>
      </c>
      <c r="I3795">
        <v>-14.523</v>
      </c>
      <c r="J3795" t="s">
        <v>76</v>
      </c>
      <c r="K3795">
        <v>60.57</v>
      </c>
      <c r="L3795">
        <v>5.6534473684210527</v>
      </c>
      <c r="M3795">
        <v>4.1842192234826383</v>
      </c>
      <c r="N3795">
        <v>5.3485260869565217</v>
      </c>
      <c r="O3795">
        <v>10.12379680383299</v>
      </c>
      <c r="P3795">
        <v>186291</v>
      </c>
      <c r="Q3795">
        <v>58657</v>
      </c>
      <c r="R3795">
        <v>3.18</v>
      </c>
      <c r="S3795">
        <v>32.234999999999999</v>
      </c>
      <c r="T3795">
        <v>8.27</v>
      </c>
      <c r="U3795">
        <v>18.435600000000001</v>
      </c>
      <c r="V3795">
        <f t="shared" si="465"/>
        <v>2.2399873546983446</v>
      </c>
      <c r="AC3795">
        <v>8.4</v>
      </c>
      <c r="AD3795">
        <v>5.45</v>
      </c>
      <c r="AH3795" s="85">
        <f>IF(AND(M3795&lt;Variables!$G$6,M3795&gt;Variables!$G$5),0,1)</f>
        <v>1</v>
      </c>
      <c r="AI3795" s="85">
        <f t="shared" si="466"/>
        <v>0</v>
      </c>
      <c r="AJ3795" s="85">
        <f>IF(I3795&gt;Variables!$G$7,0,1)</f>
        <v>1</v>
      </c>
      <c r="AK3795" s="85">
        <f>IF(F3795&gt;Variables!$G$8,0,1)</f>
        <v>0</v>
      </c>
      <c r="AL3795" s="85">
        <f>IF(G3795&gt;Variables!$G$9,0,1)</f>
        <v>0</v>
      </c>
      <c r="AM3795" s="85">
        <f>IF(AND(K3795&gt;Variables!$G$10,K3795&lt;Variables!$G$11),0,1)</f>
        <v>0</v>
      </c>
      <c r="AN3795" s="103">
        <f>IF(H3795&lt;Variables!$G$13,1,0)</f>
        <v>1</v>
      </c>
      <c r="AO3795" s="101">
        <f>IF(R3795&lt;Variables!$G$12,0,1)</f>
        <v>1</v>
      </c>
      <c r="AP3795" s="86">
        <f t="shared" si="464"/>
        <v>0</v>
      </c>
      <c r="AR3795">
        <v>0</v>
      </c>
      <c r="AS3795">
        <v>0</v>
      </c>
      <c r="AT3795">
        <v>1</v>
      </c>
      <c r="AU3795">
        <v>0</v>
      </c>
      <c r="BA3795">
        <v>-2.25</v>
      </c>
    </row>
    <row r="3796" spans="3:53" ht="12.75" x14ac:dyDescent="0.2">
      <c r="C3796" t="s">
        <v>831</v>
      </c>
      <c r="D3796" t="s">
        <v>676</v>
      </c>
      <c r="E3796">
        <v>2.88</v>
      </c>
      <c r="F3796">
        <v>7.25</v>
      </c>
      <c r="G3796">
        <v>3.78</v>
      </c>
      <c r="H3796">
        <v>-99999</v>
      </c>
      <c r="I3796">
        <v>-21.882000000000001</v>
      </c>
      <c r="J3796" t="s">
        <v>78</v>
      </c>
      <c r="K3796">
        <v>62.45</v>
      </c>
      <c r="L3796">
        <v>2.8825249999999998</v>
      </c>
      <c r="M3796">
        <v>8.5862221489839824E-2</v>
      </c>
      <c r="N3796">
        <v>2.8732411764705881</v>
      </c>
      <c r="O3796">
        <v>0.40925292403946167</v>
      </c>
      <c r="P3796">
        <v>130993</v>
      </c>
      <c r="Q3796">
        <v>191010</v>
      </c>
      <c r="R3796">
        <v>0.69</v>
      </c>
      <c r="S3796">
        <v>32.234999999999999</v>
      </c>
      <c r="T3796">
        <v>8.27</v>
      </c>
      <c r="U3796">
        <v>18.435600000000001</v>
      </c>
      <c r="V3796">
        <f t="shared" si="465"/>
        <v>2.4906623545502637</v>
      </c>
      <c r="AC3796">
        <v>2.9</v>
      </c>
      <c r="AD3796">
        <v>2.88</v>
      </c>
      <c r="AH3796" s="85">
        <f>IF(AND(M3796&lt;Variables!$G$6,M3796&gt;Variables!$G$5),0,1)</f>
        <v>1</v>
      </c>
      <c r="AI3796" s="85">
        <f t="shared" si="466"/>
        <v>0</v>
      </c>
      <c r="AJ3796" s="85">
        <f>IF(I3796&gt;Variables!$G$7,0,1)</f>
        <v>1</v>
      </c>
      <c r="AK3796" s="85">
        <f>IF(F3796&gt;Variables!$G$8,0,1)</f>
        <v>1</v>
      </c>
      <c r="AL3796" s="85">
        <f>IF(G3796&gt;Variables!$G$9,0,1)</f>
        <v>1</v>
      </c>
      <c r="AM3796" s="85">
        <f>IF(AND(K3796&gt;Variables!$G$10,K3796&lt;Variables!$G$11),0,1)</f>
        <v>0</v>
      </c>
      <c r="AN3796" s="103">
        <f>IF(H3796&lt;Variables!$G$13,1,0)</f>
        <v>1</v>
      </c>
      <c r="AO3796" s="101">
        <f>IF(R3796&lt;Variables!$G$12,0,1)</f>
        <v>0</v>
      </c>
      <c r="AP3796" s="86">
        <f t="shared" si="464"/>
        <v>1</v>
      </c>
      <c r="AR3796">
        <v>0</v>
      </c>
      <c r="AS3796">
        <v>0</v>
      </c>
      <c r="AT3796">
        <v>0</v>
      </c>
      <c r="AU3796">
        <v>0</v>
      </c>
      <c r="BA3796">
        <v>0</v>
      </c>
    </row>
    <row r="3797" spans="3:53" ht="12.75" x14ac:dyDescent="0.2">
      <c r="C3797" t="s">
        <v>831</v>
      </c>
      <c r="D3797" t="s">
        <v>183</v>
      </c>
      <c r="E3797">
        <v>26.28</v>
      </c>
      <c r="F3797">
        <v>78.260000000000005</v>
      </c>
      <c r="G3797">
        <v>38.659999999999997</v>
      </c>
      <c r="H3797">
        <v>42.28</v>
      </c>
      <c r="I3797">
        <v>2333.9169999999999</v>
      </c>
      <c r="J3797" t="s">
        <v>78</v>
      </c>
      <c r="K3797">
        <v>47.55</v>
      </c>
      <c r="L3797">
        <v>26.936610000000002</v>
      </c>
      <c r="M3797">
        <v>-2.86454011844847</v>
      </c>
      <c r="N3797">
        <v>25.833629999999999</v>
      </c>
      <c r="O3797">
        <v>1.282707850193719</v>
      </c>
      <c r="P3797">
        <v>32280000</v>
      </c>
      <c r="Q3797">
        <v>16000000</v>
      </c>
      <c r="R3797">
        <v>2.02</v>
      </c>
      <c r="S3797">
        <v>32.234999999999999</v>
      </c>
      <c r="T3797">
        <v>8.27</v>
      </c>
      <c r="U3797">
        <v>18.435600000000001</v>
      </c>
      <c r="V3797">
        <f t="shared" si="465"/>
        <v>2.3958277030175661</v>
      </c>
      <c r="AC3797">
        <v>26.78</v>
      </c>
      <c r="AD3797">
        <v>20</v>
      </c>
      <c r="AH3797" s="85">
        <f>IF(AND(M3797&lt;Variables!$G$6,M3797&gt;Variables!$G$5),0,1)</f>
        <v>0</v>
      </c>
      <c r="AI3797" s="85">
        <f t="shared" si="466"/>
        <v>0</v>
      </c>
      <c r="AJ3797" s="85">
        <f>IF(I3797&gt;Variables!$G$7,0,1)</f>
        <v>0</v>
      </c>
      <c r="AK3797" s="85">
        <f>IF(F3797&gt;Variables!$G$8,0,1)</f>
        <v>0</v>
      </c>
      <c r="AL3797" s="85">
        <f>IF(G3797&gt;Variables!$G$9,0,1)</f>
        <v>0</v>
      </c>
      <c r="AM3797" s="85">
        <f>IF(AND(K3797&gt;Variables!$G$10,K3797&lt;Variables!$G$11),0,1)</f>
        <v>1</v>
      </c>
      <c r="AN3797" s="103">
        <f>IF(H3797&lt;Variables!$G$13,1,0)</f>
        <v>1</v>
      </c>
      <c r="AO3797" s="101">
        <f>IF(R3797&lt;Variables!$G$12,0,1)</f>
        <v>1</v>
      </c>
      <c r="AP3797" s="86">
        <f t="shared" si="464"/>
        <v>1</v>
      </c>
      <c r="AR3797">
        <v>0</v>
      </c>
      <c r="AS3797">
        <v>0</v>
      </c>
      <c r="AT3797">
        <v>1</v>
      </c>
      <c r="AU3797">
        <v>0</v>
      </c>
      <c r="BA3797">
        <v>-2.25</v>
      </c>
    </row>
    <row r="3798" spans="3:53" ht="12.75" x14ac:dyDescent="0.2">
      <c r="C3798" t="s">
        <v>831</v>
      </c>
      <c r="D3798" t="s">
        <v>802</v>
      </c>
      <c r="E3798">
        <v>224.71</v>
      </c>
      <c r="F3798">
        <v>15.84</v>
      </c>
      <c r="G3798">
        <v>7.27</v>
      </c>
      <c r="H3798">
        <v>37470</v>
      </c>
      <c r="I3798">
        <v>-2.8039999999999998</v>
      </c>
      <c r="J3798" t="s">
        <v>78</v>
      </c>
      <c r="K3798">
        <v>61.11</v>
      </c>
      <c r="L3798">
        <v>224.52055999999999</v>
      </c>
      <c r="M3798">
        <v>0.30261816557021382</v>
      </c>
      <c r="N3798">
        <v>223.527062</v>
      </c>
      <c r="O3798">
        <v>0.74842749912759454</v>
      </c>
      <c r="P3798">
        <v>7621000</v>
      </c>
      <c r="Q3798">
        <v>2782000</v>
      </c>
      <c r="R3798">
        <v>2.74</v>
      </c>
      <c r="S3798">
        <v>32.234999999999999</v>
      </c>
      <c r="T3798">
        <v>8.27</v>
      </c>
      <c r="U3798">
        <v>18.435600000000001</v>
      </c>
      <c r="V3798">
        <f t="shared" si="465"/>
        <v>2.4645218180725013</v>
      </c>
      <c r="AC3798">
        <v>234.89</v>
      </c>
      <c r="AD3798">
        <v>223.05099999999999</v>
      </c>
      <c r="AH3798" s="85">
        <f>IF(AND(M3798&lt;Variables!$G$6,M3798&gt;Variables!$G$5),0,1)</f>
        <v>1</v>
      </c>
      <c r="AI3798" s="85">
        <f t="shared" si="466"/>
        <v>0</v>
      </c>
      <c r="AJ3798" s="85">
        <f>IF(I3798&gt;Variables!$G$7,0,1)</f>
        <v>1</v>
      </c>
      <c r="AK3798" s="85">
        <f>IF(F3798&gt;Variables!$G$8,0,1)</f>
        <v>0</v>
      </c>
      <c r="AL3798" s="85">
        <f>IF(G3798&gt;Variables!$G$9,0,1)</f>
        <v>1</v>
      </c>
      <c r="AM3798" s="85">
        <f>IF(AND(K3798&gt;Variables!$G$10,K3798&lt;Variables!$G$11),0,1)</f>
        <v>0</v>
      </c>
      <c r="AN3798" s="103">
        <f>IF(H3798&lt;Variables!$G$13,1,0)</f>
        <v>0</v>
      </c>
      <c r="AO3798" s="101">
        <f>IF(R3798&lt;Variables!$G$12,0,1)</f>
        <v>1</v>
      </c>
      <c r="AP3798" s="86">
        <f t="shared" si="464"/>
        <v>1</v>
      </c>
      <c r="AR3798">
        <v>0</v>
      </c>
      <c r="AS3798">
        <v>1</v>
      </c>
      <c r="AT3798">
        <v>0</v>
      </c>
      <c r="AU3798">
        <v>0</v>
      </c>
      <c r="BA3798">
        <v>0.42</v>
      </c>
    </row>
    <row r="3799" spans="3:53" ht="12.75" x14ac:dyDescent="0.2">
      <c r="C3799" t="s">
        <v>831</v>
      </c>
      <c r="D3799" t="s">
        <v>499</v>
      </c>
      <c r="E3799">
        <v>79.97</v>
      </c>
      <c r="F3799">
        <v>9.19</v>
      </c>
      <c r="G3799">
        <v>6.35</v>
      </c>
      <c r="H3799">
        <v>5310</v>
      </c>
      <c r="I3799">
        <v>86.795000000000002</v>
      </c>
      <c r="J3799" t="s">
        <v>78</v>
      </c>
      <c r="K3799">
        <v>52.1</v>
      </c>
      <c r="L3799">
        <v>80.177584999999993</v>
      </c>
      <c r="M3799">
        <v>-0.14665570183984861</v>
      </c>
      <c r="N3799">
        <v>79.293410000000009</v>
      </c>
      <c r="O3799">
        <v>0.96677643198847618</v>
      </c>
      <c r="P3799">
        <v>495382</v>
      </c>
      <c r="Q3799">
        <v>1283000</v>
      </c>
      <c r="R3799">
        <v>0.39</v>
      </c>
      <c r="S3799">
        <v>32.234999999999999</v>
      </c>
      <c r="T3799">
        <v>8.27</v>
      </c>
      <c r="U3799">
        <v>18.435600000000001</v>
      </c>
      <c r="V3799">
        <f t="shared" si="465"/>
        <v>2.3934584857483543</v>
      </c>
      <c r="AC3799">
        <v>80.78</v>
      </c>
      <c r="AD3799">
        <v>77.844999999999999</v>
      </c>
      <c r="AH3799" s="85">
        <f>IF(AND(M3799&lt;Variables!$G$6,M3799&gt;Variables!$G$5),0,1)</f>
        <v>1</v>
      </c>
      <c r="AI3799" s="85">
        <f t="shared" si="466"/>
        <v>0</v>
      </c>
      <c r="AJ3799" s="85">
        <f>IF(I3799&gt;Variables!$G$7,0,1)</f>
        <v>0</v>
      </c>
      <c r="AK3799" s="85">
        <f>IF(F3799&gt;Variables!$G$8,0,1)</f>
        <v>0</v>
      </c>
      <c r="AL3799" s="85">
        <f>IF(G3799&gt;Variables!$G$9,0,1)</f>
        <v>1</v>
      </c>
      <c r="AM3799" s="85">
        <f>IF(AND(K3799&gt;Variables!$G$10,K3799&lt;Variables!$G$11),0,1)</f>
        <v>0</v>
      </c>
      <c r="AN3799" s="103">
        <f>IF(H3799&lt;Variables!$G$13,1,0)</f>
        <v>0</v>
      </c>
      <c r="AO3799" s="101">
        <f>IF(R3799&lt;Variables!$G$12,0,1)</f>
        <v>0</v>
      </c>
      <c r="AP3799" s="86">
        <f t="shared" si="464"/>
        <v>1</v>
      </c>
      <c r="AR3799">
        <v>1</v>
      </c>
      <c r="AS3799">
        <v>0</v>
      </c>
      <c r="AT3799">
        <v>0</v>
      </c>
      <c r="AU3799">
        <v>0</v>
      </c>
      <c r="BA3799">
        <v>0.98</v>
      </c>
    </row>
    <row r="3800" spans="3:53" ht="12.75" x14ac:dyDescent="0.2">
      <c r="C3800" t="s">
        <v>831</v>
      </c>
      <c r="D3800" t="s">
        <v>813</v>
      </c>
      <c r="E3800">
        <v>12.23</v>
      </c>
      <c r="F3800">
        <v>9.58</v>
      </c>
      <c r="G3800">
        <v>9.3000000000000007</v>
      </c>
      <c r="H3800">
        <v>2160</v>
      </c>
      <c r="I3800">
        <v>-17.702999999999999</v>
      </c>
      <c r="J3800" t="s">
        <v>78</v>
      </c>
      <c r="K3800">
        <v>58.33</v>
      </c>
      <c r="L3800">
        <v>12.16765</v>
      </c>
      <c r="M3800">
        <v>0.43023919984549652</v>
      </c>
      <c r="N3800">
        <v>12.069701999999999</v>
      </c>
      <c r="O3800">
        <v>1.2452502969832999</v>
      </c>
      <c r="P3800">
        <v>1777000</v>
      </c>
      <c r="Q3800">
        <v>1541000</v>
      </c>
      <c r="R3800">
        <v>1.1499999999999999</v>
      </c>
      <c r="S3800">
        <v>32.234999999999999</v>
      </c>
      <c r="T3800">
        <v>8.27</v>
      </c>
      <c r="U3800">
        <v>18.435600000000001</v>
      </c>
      <c r="V3800">
        <f t="shared" si="465"/>
        <v>2.4317622991637657</v>
      </c>
      <c r="AC3800">
        <v>12.936400000000001</v>
      </c>
      <c r="AD3800">
        <v>12.21</v>
      </c>
      <c r="AH3800" s="85">
        <f>IF(AND(M3800&lt;Variables!$G$6,M3800&gt;Variables!$G$5),0,1)</f>
        <v>1</v>
      </c>
      <c r="AI3800" s="85">
        <f t="shared" si="466"/>
        <v>0</v>
      </c>
      <c r="AJ3800" s="85">
        <f>IF(I3800&gt;Variables!$G$7,0,1)</f>
        <v>1</v>
      </c>
      <c r="AK3800" s="85">
        <f>IF(F3800&gt;Variables!$G$8,0,1)</f>
        <v>0</v>
      </c>
      <c r="AL3800" s="85">
        <f>IF(G3800&gt;Variables!$G$9,0,1)</f>
        <v>1</v>
      </c>
      <c r="AM3800" s="85">
        <f>IF(AND(K3800&gt;Variables!$G$10,K3800&lt;Variables!$G$11),0,1)</f>
        <v>0</v>
      </c>
      <c r="AN3800" s="103">
        <f>IF(H3800&lt;Variables!$G$13,1,0)</f>
        <v>1</v>
      </c>
      <c r="AO3800" s="101">
        <f>IF(R3800&lt;Variables!$G$12,0,1)</f>
        <v>0</v>
      </c>
      <c r="AP3800" s="86">
        <f t="shared" si="464"/>
        <v>1</v>
      </c>
      <c r="AR3800">
        <v>1</v>
      </c>
      <c r="AS3800">
        <v>0</v>
      </c>
      <c r="AT3800">
        <v>0</v>
      </c>
      <c r="AU3800">
        <v>0</v>
      </c>
      <c r="BA3800">
        <v>2</v>
      </c>
    </row>
    <row r="3801" spans="3:53" ht="12.75" x14ac:dyDescent="0.2">
      <c r="C3801" t="s">
        <v>831</v>
      </c>
      <c r="D3801" t="s">
        <v>808</v>
      </c>
      <c r="E3801">
        <v>2.99</v>
      </c>
      <c r="F3801">
        <v>6.76</v>
      </c>
      <c r="G3801">
        <v>0.33</v>
      </c>
      <c r="H3801">
        <v>-99999</v>
      </c>
      <c r="I3801">
        <v>-9.9670000000000005</v>
      </c>
      <c r="J3801" t="s">
        <v>76</v>
      </c>
      <c r="K3801"/>
      <c r="L3801">
        <v>-99999</v>
      </c>
      <c r="M3801">
        <v>-99999</v>
      </c>
      <c r="N3801">
        <v>3.0049999999999999</v>
      </c>
      <c r="O3801">
        <v>-0.16638935108152719</v>
      </c>
      <c r="P3801">
        <v>54238</v>
      </c>
      <c r="Q3801">
        <v>995</v>
      </c>
      <c r="R3801">
        <v>54.51</v>
      </c>
      <c r="S3801">
        <v>32.234999999999999</v>
      </c>
      <c r="T3801">
        <v>8.27</v>
      </c>
      <c r="U3801">
        <v>18.435600000000001</v>
      </c>
      <c r="V3801"/>
      <c r="AC3801">
        <v>3.01</v>
      </c>
      <c r="AD3801">
        <v>2.98</v>
      </c>
      <c r="AH3801" s="85">
        <f>IF(AND(M3801&lt;Variables!$G$6,M3801&gt;Variables!$G$5),0,1)</f>
        <v>1</v>
      </c>
      <c r="AI3801" s="85">
        <f t="shared" si="466"/>
        <v>1</v>
      </c>
      <c r="AJ3801" s="85">
        <f>IF(I3801&gt;Variables!$G$7,0,1)</f>
        <v>1</v>
      </c>
      <c r="AK3801" s="85">
        <f>IF(F3801&gt;Variables!$G$8,0,1)</f>
        <v>1</v>
      </c>
      <c r="AL3801" s="85">
        <f>IF(G3801&gt;Variables!$G$9,0,1)</f>
        <v>1</v>
      </c>
      <c r="AM3801" s="85">
        <f>IF(AND(K3801&gt;Variables!$G$10,K3801&lt;Variables!$G$11),0,1)</f>
        <v>1</v>
      </c>
      <c r="AN3801" s="103">
        <f>IF(H3801&lt;Variables!$G$13,1,0)</f>
        <v>1</v>
      </c>
      <c r="AO3801" s="101">
        <f>IF(R3801&lt;Variables!$G$12,0,1)</f>
        <v>1</v>
      </c>
      <c r="AP3801" s="86">
        <f t="shared" si="464"/>
        <v>0</v>
      </c>
      <c r="AR3801">
        <v>0</v>
      </c>
      <c r="AS3801">
        <v>0</v>
      </c>
      <c r="AT3801">
        <v>0</v>
      </c>
      <c r="AU3801">
        <v>0</v>
      </c>
      <c r="BA3801">
        <v>0</v>
      </c>
    </row>
    <row r="3802" spans="3:53" ht="12.75" x14ac:dyDescent="0.2">
      <c r="C3802" t="s">
        <v>831</v>
      </c>
      <c r="D3802" t="s">
        <v>800</v>
      </c>
      <c r="E3802">
        <v>12.81</v>
      </c>
      <c r="F3802">
        <v>16.54</v>
      </c>
      <c r="G3802">
        <v>-2.09</v>
      </c>
      <c r="H3802">
        <v>185</v>
      </c>
      <c r="I3802">
        <v>-92.204999999999998</v>
      </c>
      <c r="J3802" t="s">
        <v>78</v>
      </c>
      <c r="K3802">
        <v>45.64</v>
      </c>
      <c r="L3802">
        <v>12.937329999999999</v>
      </c>
      <c r="M3802">
        <v>-0.8613060036344331</v>
      </c>
      <c r="N3802">
        <v>12.893884</v>
      </c>
      <c r="O3802">
        <v>-0.52725772932343262</v>
      </c>
      <c r="P3802">
        <v>14370000</v>
      </c>
      <c r="Q3802">
        <v>1180000</v>
      </c>
      <c r="R3802">
        <v>12.18</v>
      </c>
      <c r="S3802">
        <v>32.234999999999999</v>
      </c>
      <c r="T3802">
        <v>8.27</v>
      </c>
      <c r="U3802">
        <v>18.435600000000001</v>
      </c>
      <c r="V3802">
        <f t="shared" ref="V3802:V3865" si="467">1.849 + (0.01036 * K3802) + (0.1184 * M3802) - (0.002888 * K3802 * M3802)</f>
        <v>2.3333790665146519</v>
      </c>
      <c r="AC3802">
        <v>16.25</v>
      </c>
      <c r="AD3802">
        <v>12.75</v>
      </c>
      <c r="AH3802" s="85">
        <f>IF(AND(M3802&lt;Variables!$G$6,M3802&gt;Variables!$G$5),0,1)</f>
        <v>1</v>
      </c>
      <c r="AI3802" s="85">
        <f t="shared" si="466"/>
        <v>0</v>
      </c>
      <c r="AJ3802" s="85">
        <f>IF(I3802&gt;Variables!$G$7,0,1)</f>
        <v>1</v>
      </c>
      <c r="AK3802" s="85">
        <f>IF(F3802&gt;Variables!$G$8,0,1)</f>
        <v>0</v>
      </c>
      <c r="AL3802" s="85">
        <f>IF(G3802&gt;Variables!$G$9,0,1)</f>
        <v>1</v>
      </c>
      <c r="AM3802" s="85">
        <f>IF(AND(K3802&gt;Variables!$G$10,K3802&lt;Variables!$G$11),0,1)</f>
        <v>1</v>
      </c>
      <c r="AN3802" s="103">
        <f>IF(H3802&lt;Variables!$G$13,1,0)</f>
        <v>1</v>
      </c>
      <c r="AO3802" s="101">
        <f>IF(R3802&lt;Variables!$G$12,0,1)</f>
        <v>1</v>
      </c>
      <c r="AP3802" s="86">
        <f t="shared" si="464"/>
        <v>1</v>
      </c>
      <c r="AR3802">
        <v>1</v>
      </c>
      <c r="AS3802">
        <v>0</v>
      </c>
      <c r="AT3802">
        <v>0</v>
      </c>
      <c r="AU3802">
        <v>0</v>
      </c>
      <c r="BA3802">
        <v>2</v>
      </c>
    </row>
    <row r="3803" spans="3:53" ht="12.75" x14ac:dyDescent="0.2">
      <c r="C3803" t="s">
        <v>831</v>
      </c>
      <c r="D3803" t="s">
        <v>822</v>
      </c>
      <c r="E3803">
        <v>52.8</v>
      </c>
      <c r="F3803">
        <v>7.18</v>
      </c>
      <c r="G3803">
        <v>4.92</v>
      </c>
      <c r="H3803">
        <v>2450</v>
      </c>
      <c r="I3803">
        <v>-36.366</v>
      </c>
      <c r="J3803" t="s">
        <v>78</v>
      </c>
      <c r="K3803">
        <v>60.1</v>
      </c>
      <c r="L3803">
        <v>52.661052631578947</v>
      </c>
      <c r="M3803">
        <v>0.29233629167665731</v>
      </c>
      <c r="N3803">
        <v>52.171979166666667</v>
      </c>
      <c r="O3803">
        <v>1.2325022811175339</v>
      </c>
      <c r="P3803">
        <v>215449</v>
      </c>
      <c r="Q3803">
        <v>476560</v>
      </c>
      <c r="R3803">
        <v>0.45</v>
      </c>
      <c r="S3803">
        <v>32.234999999999999</v>
      </c>
      <c r="T3803">
        <v>8.27</v>
      </c>
      <c r="U3803">
        <v>18.435600000000001</v>
      </c>
      <c r="V3803">
        <f t="shared" si="467"/>
        <v>2.4555081575917486</v>
      </c>
      <c r="AC3803">
        <v>53.98</v>
      </c>
      <c r="AD3803">
        <v>51.405000000000001</v>
      </c>
      <c r="AH3803" s="85">
        <f>IF(AND(M3803&lt;Variables!$G$6,M3803&gt;Variables!$G$5),0,1)</f>
        <v>1</v>
      </c>
      <c r="AI3803" s="85">
        <f t="shared" si="466"/>
        <v>0</v>
      </c>
      <c r="AJ3803" s="85">
        <f>IF(I3803&gt;Variables!$G$7,0,1)</f>
        <v>1</v>
      </c>
      <c r="AK3803" s="85">
        <f>IF(F3803&gt;Variables!$G$8,0,1)</f>
        <v>1</v>
      </c>
      <c r="AL3803" s="85">
        <f>IF(G3803&gt;Variables!$G$9,0,1)</f>
        <v>1</v>
      </c>
      <c r="AM3803" s="85">
        <f>IF(AND(K3803&gt;Variables!$G$10,K3803&lt;Variables!$G$11),0,1)</f>
        <v>0</v>
      </c>
      <c r="AN3803" s="103">
        <f>IF(H3803&lt;Variables!$G$13,1,0)</f>
        <v>1</v>
      </c>
      <c r="AO3803" s="101">
        <f>IF(R3803&lt;Variables!$G$12,0,1)</f>
        <v>0</v>
      </c>
      <c r="AP3803" s="86">
        <f t="shared" si="464"/>
        <v>1</v>
      </c>
      <c r="AR3803">
        <v>0</v>
      </c>
      <c r="AS3803">
        <v>0</v>
      </c>
      <c r="AT3803">
        <v>1</v>
      </c>
      <c r="AU3803">
        <v>0</v>
      </c>
      <c r="BA3803">
        <v>-2.25</v>
      </c>
    </row>
    <row r="3804" spans="3:53" ht="12.75" x14ac:dyDescent="0.2">
      <c r="C3804" t="s">
        <v>831</v>
      </c>
      <c r="D3804" t="s">
        <v>414</v>
      </c>
      <c r="E3804">
        <v>48.17</v>
      </c>
      <c r="F3804">
        <v>7.73</v>
      </c>
      <c r="G3804">
        <v>3.98</v>
      </c>
      <c r="H3804">
        <v>2420</v>
      </c>
      <c r="I3804">
        <v>28.338999999999999</v>
      </c>
      <c r="J3804" t="s">
        <v>78</v>
      </c>
      <c r="K3804">
        <v>61.11</v>
      </c>
      <c r="L3804">
        <v>47.922293333333329</v>
      </c>
      <c r="M3804">
        <v>0.34953808554515758</v>
      </c>
      <c r="N3804">
        <v>47.785234883720939</v>
      </c>
      <c r="O3804">
        <v>0.63736239242137593</v>
      </c>
      <c r="P3804">
        <v>257161</v>
      </c>
      <c r="Q3804">
        <v>398121</v>
      </c>
      <c r="R3804">
        <v>0.65</v>
      </c>
      <c r="S3804">
        <v>32.234999999999999</v>
      </c>
      <c r="T3804">
        <v>8.27</v>
      </c>
      <c r="U3804">
        <v>18.435600000000001</v>
      </c>
      <c r="V3804">
        <f t="shared" si="467"/>
        <v>2.4617964426152112</v>
      </c>
      <c r="AC3804">
        <v>50.14</v>
      </c>
      <c r="AD3804">
        <v>47.73</v>
      </c>
      <c r="AH3804" s="85">
        <f>IF(AND(M3804&lt;Variables!$G$6,M3804&gt;Variables!$G$5),0,1)</f>
        <v>1</v>
      </c>
      <c r="AI3804" s="85">
        <f t="shared" si="466"/>
        <v>0</v>
      </c>
      <c r="AJ3804" s="85">
        <f>IF(I3804&gt;Variables!$G$7,0,1)</f>
        <v>0</v>
      </c>
      <c r="AK3804" s="85">
        <f>IF(F3804&gt;Variables!$G$8,0,1)</f>
        <v>1</v>
      </c>
      <c r="AL3804" s="85">
        <f>IF(G3804&gt;Variables!$G$9,0,1)</f>
        <v>1</v>
      </c>
      <c r="AM3804" s="85">
        <f>IF(AND(K3804&gt;Variables!$G$10,K3804&lt;Variables!$G$11),0,1)</f>
        <v>0</v>
      </c>
      <c r="AN3804" s="103">
        <f>IF(H3804&lt;Variables!$G$13,1,0)</f>
        <v>1</v>
      </c>
      <c r="AO3804" s="101">
        <f>IF(R3804&lt;Variables!$G$12,0,1)</f>
        <v>0</v>
      </c>
      <c r="AP3804" s="86">
        <f t="shared" si="464"/>
        <v>1</v>
      </c>
      <c r="AR3804">
        <v>0</v>
      </c>
      <c r="AS3804">
        <v>1</v>
      </c>
      <c r="AT3804">
        <v>0</v>
      </c>
      <c r="AU3804">
        <v>0</v>
      </c>
      <c r="BA3804">
        <v>0.31</v>
      </c>
    </row>
    <row r="3805" spans="3:53" ht="12.75" x14ac:dyDescent="0.2">
      <c r="C3805" t="s">
        <v>831</v>
      </c>
      <c r="D3805" t="s">
        <v>584</v>
      </c>
      <c r="E3805">
        <v>24.28</v>
      </c>
      <c r="F3805">
        <v>10.63</v>
      </c>
      <c r="G3805">
        <v>7.57</v>
      </c>
      <c r="H3805">
        <v>12890</v>
      </c>
      <c r="I3805">
        <v>0.38100000000000001</v>
      </c>
      <c r="J3805" t="s">
        <v>78</v>
      </c>
      <c r="K3805">
        <v>43.19</v>
      </c>
      <c r="L3805">
        <v>24.493994736842112</v>
      </c>
      <c r="M3805">
        <v>-0.79200938404022092</v>
      </c>
      <c r="N3805">
        <v>24.287808695652171</v>
      </c>
      <c r="O3805">
        <v>5.019515963994297E-2</v>
      </c>
      <c r="P3805">
        <v>260368</v>
      </c>
      <c r="Q3805">
        <v>1407000</v>
      </c>
      <c r="R3805">
        <v>0.19</v>
      </c>
      <c r="S3805">
        <v>32.234999999999999</v>
      </c>
      <c r="T3805">
        <v>8.27</v>
      </c>
      <c r="U3805">
        <v>18.435600000000001</v>
      </c>
      <c r="V3805">
        <f t="shared" si="467"/>
        <v>2.301463973666499</v>
      </c>
      <c r="AC3805">
        <v>26</v>
      </c>
      <c r="AD3805">
        <v>23.94</v>
      </c>
      <c r="AH3805" s="85">
        <f>IF(AND(M3805&lt;Variables!$G$6,M3805&gt;Variables!$G$5),0,1)</f>
        <v>1</v>
      </c>
      <c r="AI3805" s="85">
        <f t="shared" si="466"/>
        <v>0</v>
      </c>
      <c r="AJ3805" s="85">
        <f>IF(I3805&gt;Variables!$G$7,0,1)</f>
        <v>0</v>
      </c>
      <c r="AK3805" s="85">
        <f>IF(F3805&gt;Variables!$G$8,0,1)</f>
        <v>0</v>
      </c>
      <c r="AL3805" s="85">
        <f>IF(G3805&gt;Variables!$G$9,0,1)</f>
        <v>1</v>
      </c>
      <c r="AM3805" s="85">
        <f>IF(AND(K3805&gt;Variables!$G$10,K3805&lt;Variables!$G$11),0,1)</f>
        <v>1</v>
      </c>
      <c r="AN3805" s="103">
        <f>IF(H3805&lt;Variables!$G$13,1,0)</f>
        <v>0</v>
      </c>
      <c r="AO3805" s="101">
        <f>IF(R3805&lt;Variables!$G$12,0,1)</f>
        <v>0</v>
      </c>
      <c r="AP3805" s="86">
        <f t="shared" si="464"/>
        <v>1</v>
      </c>
      <c r="AR3805">
        <v>1</v>
      </c>
      <c r="AS3805">
        <v>0</v>
      </c>
      <c r="AT3805">
        <v>0</v>
      </c>
      <c r="AU3805">
        <v>0</v>
      </c>
      <c r="BA3805">
        <v>2</v>
      </c>
    </row>
    <row r="3806" spans="3:53" ht="12.75" x14ac:dyDescent="0.2">
      <c r="C3806" t="s">
        <v>831</v>
      </c>
      <c r="D3806" t="s">
        <v>186</v>
      </c>
      <c r="E3806">
        <v>27.5</v>
      </c>
      <c r="F3806">
        <v>10.72</v>
      </c>
      <c r="G3806">
        <v>5.92</v>
      </c>
      <c r="H3806">
        <v>3480</v>
      </c>
      <c r="I3806">
        <v>0.52100000000000002</v>
      </c>
      <c r="J3806" t="s">
        <v>78</v>
      </c>
      <c r="K3806">
        <v>42.35</v>
      </c>
      <c r="L3806">
        <v>27.95242</v>
      </c>
      <c r="M3806">
        <v>-1.475435758335047</v>
      </c>
      <c r="N3806">
        <v>27.607033999999999</v>
      </c>
      <c r="O3806">
        <v>-0.2428149289778686</v>
      </c>
      <c r="P3806">
        <v>7456000</v>
      </c>
      <c r="Q3806">
        <v>9062000</v>
      </c>
      <c r="R3806">
        <v>0.82</v>
      </c>
      <c r="S3806">
        <v>32.234999999999999</v>
      </c>
      <c r="T3806">
        <v>8.27</v>
      </c>
      <c r="U3806">
        <v>18.435600000000001</v>
      </c>
      <c r="V3806">
        <f t="shared" si="467"/>
        <v>2.2935102324206631</v>
      </c>
      <c r="AC3806">
        <v>27.85</v>
      </c>
      <c r="AD3806">
        <v>26.41</v>
      </c>
      <c r="AH3806" s="85">
        <f>IF(AND(M3806&lt;Variables!$G$6,M3806&gt;Variables!$G$5),0,1)</f>
        <v>1</v>
      </c>
      <c r="AI3806" s="85">
        <f t="shared" si="466"/>
        <v>0</v>
      </c>
      <c r="AJ3806" s="85">
        <f>IF(I3806&gt;Variables!$G$7,0,1)</f>
        <v>0</v>
      </c>
      <c r="AK3806" s="85">
        <f>IF(F3806&gt;Variables!$G$8,0,1)</f>
        <v>0</v>
      </c>
      <c r="AL3806" s="85">
        <f>IF(G3806&gt;Variables!$G$9,0,1)</f>
        <v>1</v>
      </c>
      <c r="AM3806" s="85">
        <f>IF(AND(K3806&gt;Variables!$G$10,K3806&lt;Variables!$G$11),0,1)</f>
        <v>1</v>
      </c>
      <c r="AN3806" s="103">
        <f>IF(H3806&lt;Variables!$G$13,1,0)</f>
        <v>0</v>
      </c>
      <c r="AO3806" s="101">
        <f>IF(R3806&lt;Variables!$G$12,0,1)</f>
        <v>0</v>
      </c>
      <c r="AP3806" s="86">
        <f t="shared" si="464"/>
        <v>1</v>
      </c>
      <c r="AR3806">
        <v>0</v>
      </c>
      <c r="AS3806">
        <v>0</v>
      </c>
      <c r="AT3806">
        <v>1</v>
      </c>
      <c r="AU3806">
        <v>0</v>
      </c>
      <c r="BA3806">
        <v>-1.31</v>
      </c>
    </row>
    <row r="3807" spans="3:53" ht="12.75" x14ac:dyDescent="0.2">
      <c r="C3807" t="s">
        <v>831</v>
      </c>
      <c r="D3807" t="s">
        <v>805</v>
      </c>
      <c r="E3807">
        <v>45.29</v>
      </c>
      <c r="F3807">
        <v>10.06</v>
      </c>
      <c r="G3807">
        <v>-0.22</v>
      </c>
      <c r="H3807">
        <v>9400</v>
      </c>
      <c r="I3807">
        <v>114.318</v>
      </c>
      <c r="J3807" t="s">
        <v>78</v>
      </c>
      <c r="K3807">
        <v>44.81</v>
      </c>
      <c r="L3807">
        <v>45.355175000000003</v>
      </c>
      <c r="M3807">
        <v>-9.9602746544343188E-2</v>
      </c>
      <c r="N3807">
        <v>45.398853999999993</v>
      </c>
      <c r="O3807">
        <v>-0.19571859677336939</v>
      </c>
      <c r="P3807">
        <v>4601000</v>
      </c>
      <c r="Q3807">
        <v>1695000</v>
      </c>
      <c r="R3807">
        <v>2.71</v>
      </c>
      <c r="S3807">
        <v>32.234999999999999</v>
      </c>
      <c r="T3807">
        <v>8.27</v>
      </c>
      <c r="U3807">
        <v>18.435600000000001</v>
      </c>
      <c r="V3807">
        <f t="shared" si="467"/>
        <v>2.3143283537309687</v>
      </c>
      <c r="AC3807">
        <v>46.46</v>
      </c>
      <c r="AD3807">
        <v>44.82</v>
      </c>
      <c r="AH3807" s="85">
        <f>IF(AND(M3807&lt;Variables!$G$6,M3807&gt;Variables!$G$5),0,1)</f>
        <v>1</v>
      </c>
      <c r="AI3807" s="85">
        <f t="shared" si="466"/>
        <v>1</v>
      </c>
      <c r="AJ3807" s="85">
        <f>IF(I3807&gt;Variables!$G$7,0,1)</f>
        <v>0</v>
      </c>
      <c r="AK3807" s="85">
        <f>IF(F3807&gt;Variables!$G$8,0,1)</f>
        <v>0</v>
      </c>
      <c r="AL3807" s="85">
        <f>IF(G3807&gt;Variables!$G$9,0,1)</f>
        <v>1</v>
      </c>
      <c r="AM3807" s="85">
        <f>IF(AND(K3807&gt;Variables!$G$10,K3807&lt;Variables!$G$11),0,1)</f>
        <v>1</v>
      </c>
      <c r="AN3807" s="103">
        <f>IF(H3807&lt;Variables!$G$13,1,0)</f>
        <v>0</v>
      </c>
      <c r="AO3807" s="101">
        <f>IF(R3807&lt;Variables!$G$12,0,1)</f>
        <v>1</v>
      </c>
      <c r="AP3807" s="86">
        <f t="shared" si="464"/>
        <v>1</v>
      </c>
      <c r="AR3807">
        <v>0</v>
      </c>
      <c r="AS3807">
        <v>1</v>
      </c>
      <c r="AT3807">
        <v>0</v>
      </c>
      <c r="AU3807">
        <v>0</v>
      </c>
      <c r="BA3807">
        <v>0.18</v>
      </c>
    </row>
    <row r="3808" spans="3:53" ht="12.75" x14ac:dyDescent="0.2">
      <c r="C3808" t="s">
        <v>831</v>
      </c>
      <c r="D3808" t="s">
        <v>806</v>
      </c>
      <c r="E3808">
        <v>78.599999999999994</v>
      </c>
      <c r="F3808">
        <v>10.28</v>
      </c>
      <c r="G3808">
        <v>0.7</v>
      </c>
      <c r="H3808">
        <v>3860</v>
      </c>
      <c r="I3808">
        <v>-0.38900000000000001</v>
      </c>
      <c r="J3808" t="s">
        <v>78</v>
      </c>
      <c r="K3808">
        <v>44.46</v>
      </c>
      <c r="L3808">
        <v>78.826250000000002</v>
      </c>
      <c r="M3808">
        <v>-0.23627915827532209</v>
      </c>
      <c r="N3808">
        <v>78.667162000000005</v>
      </c>
      <c r="O3808">
        <v>-3.4527748693926608E-2</v>
      </c>
      <c r="P3808">
        <v>1416000</v>
      </c>
      <c r="Q3808">
        <v>452001</v>
      </c>
      <c r="R3808">
        <v>3.13</v>
      </c>
      <c r="S3808">
        <v>32.234999999999999</v>
      </c>
      <c r="T3808">
        <v>8.27</v>
      </c>
      <c r="U3808">
        <v>18.435600000000001</v>
      </c>
      <c r="V3808">
        <f t="shared" si="467"/>
        <v>2.3119685049967491</v>
      </c>
      <c r="AC3808">
        <v>80.13</v>
      </c>
      <c r="AD3808">
        <v>78.47</v>
      </c>
      <c r="AH3808" s="85">
        <f>IF(AND(M3808&lt;Variables!$G$6,M3808&gt;Variables!$G$5),0,1)</f>
        <v>1</v>
      </c>
      <c r="AI3808" s="85">
        <f t="shared" si="466"/>
        <v>0</v>
      </c>
      <c r="AJ3808" s="85">
        <f>IF(I3808&gt;Variables!$G$7,0,1)</f>
        <v>1</v>
      </c>
      <c r="AK3808" s="85">
        <f>IF(F3808&gt;Variables!$G$8,0,1)</f>
        <v>0</v>
      </c>
      <c r="AL3808" s="85">
        <f>IF(G3808&gt;Variables!$G$9,0,1)</f>
        <v>1</v>
      </c>
      <c r="AM3808" s="85">
        <f>IF(AND(K3808&gt;Variables!$G$10,K3808&lt;Variables!$G$11),0,1)</f>
        <v>1</v>
      </c>
      <c r="AN3808" s="103">
        <f>IF(H3808&lt;Variables!$G$13,1,0)</f>
        <v>0</v>
      </c>
      <c r="AO3808" s="101">
        <f>IF(R3808&lt;Variables!$G$12,0,1)</f>
        <v>1</v>
      </c>
      <c r="AP3808" s="86">
        <f t="shared" si="464"/>
        <v>1</v>
      </c>
      <c r="AR3808">
        <v>0</v>
      </c>
      <c r="AS3808">
        <v>1</v>
      </c>
      <c r="AT3808">
        <v>0</v>
      </c>
      <c r="AU3808">
        <v>0</v>
      </c>
      <c r="BA3808">
        <v>1.04</v>
      </c>
    </row>
    <row r="3809" spans="3:53" ht="12.75" x14ac:dyDescent="0.2">
      <c r="C3809" t="s">
        <v>831</v>
      </c>
      <c r="D3809" t="s">
        <v>803</v>
      </c>
      <c r="E3809">
        <v>299.24</v>
      </c>
      <c r="F3809">
        <v>10.54</v>
      </c>
      <c r="G3809">
        <v>4.1900000000000004</v>
      </c>
      <c r="H3809">
        <v>16820</v>
      </c>
      <c r="I3809">
        <v>-5.1289999999999996</v>
      </c>
      <c r="J3809" t="s">
        <v>78</v>
      </c>
      <c r="K3809">
        <v>29.62</v>
      </c>
      <c r="L3809">
        <v>301.76974000000001</v>
      </c>
      <c r="M3809">
        <v>-0.73226029886228949</v>
      </c>
      <c r="N3809">
        <v>304.81828999999999</v>
      </c>
      <c r="O3809">
        <v>-1.7250572464007941</v>
      </c>
      <c r="P3809">
        <v>1115000</v>
      </c>
      <c r="Q3809">
        <v>881257</v>
      </c>
      <c r="R3809">
        <v>1.27</v>
      </c>
      <c r="S3809">
        <v>32.234999999999999</v>
      </c>
      <c r="T3809">
        <v>8.27</v>
      </c>
      <c r="U3809">
        <v>18.435600000000001</v>
      </c>
      <c r="V3809">
        <f t="shared" si="467"/>
        <v>2.1318030011657503</v>
      </c>
      <c r="AC3809">
        <v>318.77</v>
      </c>
      <c r="AD3809">
        <v>294.10000000000002</v>
      </c>
      <c r="AH3809" s="85">
        <f>IF(AND(M3809&lt;Variables!$G$6,M3809&gt;Variables!$G$5),0,1)</f>
        <v>1</v>
      </c>
      <c r="AI3809" s="85">
        <f t="shared" si="466"/>
        <v>1</v>
      </c>
      <c r="AJ3809" s="85">
        <f>IF(I3809&gt;Variables!$G$7,0,1)</f>
        <v>1</v>
      </c>
      <c r="AK3809" s="85">
        <f>IF(F3809&gt;Variables!$G$8,0,1)</f>
        <v>0</v>
      </c>
      <c r="AL3809" s="85">
        <f>IF(G3809&gt;Variables!$G$9,0,1)</f>
        <v>1</v>
      </c>
      <c r="AM3809" s="85">
        <f>IF(AND(K3809&gt;Variables!$G$10,K3809&lt;Variables!$G$11),0,1)</f>
        <v>1</v>
      </c>
      <c r="AN3809" s="103">
        <f>IF(H3809&lt;Variables!$G$13,1,0)</f>
        <v>0</v>
      </c>
      <c r="AO3809" s="101">
        <f>IF(R3809&lt;Variables!$G$12,0,1)</f>
        <v>0</v>
      </c>
      <c r="AP3809" s="86">
        <f t="shared" si="464"/>
        <v>1</v>
      </c>
      <c r="AR3809">
        <v>0</v>
      </c>
      <c r="AS3809">
        <v>1</v>
      </c>
      <c r="AT3809">
        <v>0</v>
      </c>
      <c r="AU3809">
        <v>0</v>
      </c>
      <c r="BA3809">
        <v>-0.37</v>
      </c>
    </row>
    <row r="3810" spans="3:53" ht="12.75" x14ac:dyDescent="0.2">
      <c r="C3810" t="s">
        <v>831</v>
      </c>
      <c r="D3810" t="s">
        <v>801</v>
      </c>
      <c r="E3810">
        <v>35.700000000000003</v>
      </c>
      <c r="F3810">
        <v>19.66</v>
      </c>
      <c r="G3810">
        <v>-5.24</v>
      </c>
      <c r="H3810">
        <v>1310</v>
      </c>
      <c r="I3810">
        <v>-67.578999999999994</v>
      </c>
      <c r="J3810" t="s">
        <v>78</v>
      </c>
      <c r="K3810">
        <v>49.96</v>
      </c>
      <c r="L3810">
        <v>35.736127777777767</v>
      </c>
      <c r="M3810">
        <v>-0.32495904005019283</v>
      </c>
      <c r="N3810">
        <v>35.411360416666668</v>
      </c>
      <c r="O3810">
        <v>0.58918827426672893</v>
      </c>
      <c r="P3810">
        <v>746780</v>
      </c>
      <c r="Q3810">
        <v>188950</v>
      </c>
      <c r="R3810">
        <v>3.95</v>
      </c>
      <c r="S3810">
        <v>32.234999999999999</v>
      </c>
      <c r="T3810">
        <v>8.27</v>
      </c>
      <c r="U3810">
        <v>18.435600000000001</v>
      </c>
      <c r="V3810">
        <f t="shared" si="467"/>
        <v>2.3749969957729982</v>
      </c>
      <c r="AC3810">
        <v>35.945</v>
      </c>
      <c r="AD3810">
        <v>31.77</v>
      </c>
      <c r="AH3810" s="85">
        <f>IF(AND(M3810&lt;Variables!$G$6,M3810&gt;Variables!$G$5),0,1)</f>
        <v>1</v>
      </c>
      <c r="AI3810" s="85">
        <f t="shared" si="466"/>
        <v>0</v>
      </c>
      <c r="AJ3810" s="85">
        <f>IF(I3810&gt;Variables!$G$7,0,1)</f>
        <v>1</v>
      </c>
      <c r="AK3810" s="85">
        <f>IF(F3810&gt;Variables!$G$8,0,1)</f>
        <v>0</v>
      </c>
      <c r="AL3810" s="85">
        <f>IF(G3810&gt;Variables!$G$9,0,1)</f>
        <v>1</v>
      </c>
      <c r="AM3810" s="85">
        <f>IF(AND(K3810&gt;Variables!$G$10,K3810&lt;Variables!$G$11),0,1)</f>
        <v>1</v>
      </c>
      <c r="AN3810" s="103">
        <f>IF(H3810&lt;Variables!$G$13,1,0)</f>
        <v>1</v>
      </c>
      <c r="AO3810" s="101">
        <f>IF(R3810&lt;Variables!$G$12,0,1)</f>
        <v>1</v>
      </c>
      <c r="AP3810" s="86">
        <f t="shared" si="464"/>
        <v>1</v>
      </c>
      <c r="AR3810">
        <v>0</v>
      </c>
      <c r="AS3810">
        <v>0</v>
      </c>
      <c r="AT3810">
        <v>1</v>
      </c>
      <c r="AU3810">
        <v>0</v>
      </c>
      <c r="BA3810">
        <v>-2.25</v>
      </c>
    </row>
    <row r="3811" spans="3:53" ht="12.75" x14ac:dyDescent="0.2">
      <c r="C3811" t="s">
        <v>831</v>
      </c>
      <c r="D3811" t="s">
        <v>131</v>
      </c>
      <c r="E3811">
        <v>35.5</v>
      </c>
      <c r="F3811">
        <v>13.67</v>
      </c>
      <c r="G3811">
        <v>10.38</v>
      </c>
      <c r="H3811">
        <v>5010</v>
      </c>
      <c r="I3811">
        <v>2.8000000000000001E-2</v>
      </c>
      <c r="J3811" t="s">
        <v>78</v>
      </c>
      <c r="K3811">
        <v>47.05</v>
      </c>
      <c r="L3811">
        <v>35.748694999999998</v>
      </c>
      <c r="M3811">
        <v>-0.80756794059196868</v>
      </c>
      <c r="N3811">
        <v>35.524607999999994</v>
      </c>
      <c r="O3811">
        <v>-0.18186829816670369</v>
      </c>
      <c r="P3811">
        <v>3261000</v>
      </c>
      <c r="Q3811">
        <v>2889000</v>
      </c>
      <c r="R3811">
        <v>1.1299999999999999</v>
      </c>
      <c r="S3811">
        <v>32.234999999999999</v>
      </c>
      <c r="T3811">
        <v>8.27</v>
      </c>
      <c r="U3811">
        <v>18.435600000000001</v>
      </c>
      <c r="V3811">
        <f t="shared" si="467"/>
        <v>2.3505546106287234</v>
      </c>
      <c r="AC3811">
        <v>36.79</v>
      </c>
      <c r="AD3811">
        <v>34.979999999999997</v>
      </c>
      <c r="AH3811" s="85">
        <f>IF(AND(M3811&lt;Variables!$G$6,M3811&gt;Variables!$G$5),0,1)</f>
        <v>1</v>
      </c>
      <c r="AI3811" s="85">
        <f t="shared" si="466"/>
        <v>0</v>
      </c>
      <c r="AJ3811" s="85">
        <f>IF(I3811&gt;Variables!$G$7,0,1)</f>
        <v>0</v>
      </c>
      <c r="AK3811" s="85">
        <f>IF(F3811&gt;Variables!$G$8,0,1)</f>
        <v>0</v>
      </c>
      <c r="AL3811" s="85">
        <f>IF(G3811&gt;Variables!$G$9,0,1)</f>
        <v>1</v>
      </c>
      <c r="AM3811" s="85">
        <f>IF(AND(K3811&gt;Variables!$G$10,K3811&lt;Variables!$G$11),0,1)</f>
        <v>1</v>
      </c>
      <c r="AN3811" s="103">
        <f>IF(H3811&lt;Variables!$G$13,1,0)</f>
        <v>0</v>
      </c>
      <c r="AO3811" s="101">
        <f>IF(R3811&lt;Variables!$G$12,0,1)</f>
        <v>0</v>
      </c>
      <c r="AP3811" s="86">
        <f t="shared" si="464"/>
        <v>1</v>
      </c>
      <c r="AR3811">
        <v>1</v>
      </c>
      <c r="AS3811">
        <v>0</v>
      </c>
      <c r="AT3811">
        <v>0</v>
      </c>
      <c r="AU3811">
        <v>0</v>
      </c>
      <c r="BA3811">
        <v>0.57999999999999996</v>
      </c>
    </row>
    <row r="3812" spans="3:53" ht="12.75" x14ac:dyDescent="0.2">
      <c r="C3812" t="s">
        <v>831</v>
      </c>
      <c r="D3812" t="s">
        <v>176</v>
      </c>
      <c r="E3812">
        <v>73.02</v>
      </c>
      <c r="F3812">
        <v>8.7200000000000006</v>
      </c>
      <c r="G3812">
        <v>7.1</v>
      </c>
      <c r="H3812">
        <v>6300</v>
      </c>
      <c r="I3812">
        <v>-20.748000000000001</v>
      </c>
      <c r="J3812" t="s">
        <v>78</v>
      </c>
      <c r="K3812">
        <v>52.82</v>
      </c>
      <c r="L3812">
        <v>73.255205000000004</v>
      </c>
      <c r="M3812">
        <v>-0.1709161826794536</v>
      </c>
      <c r="N3812">
        <v>72.552177999999998</v>
      </c>
      <c r="O3812">
        <v>0.79642267941287392</v>
      </c>
      <c r="P3812">
        <v>536916</v>
      </c>
      <c r="Q3812">
        <v>997328</v>
      </c>
      <c r="R3812">
        <v>0.54</v>
      </c>
      <c r="S3812">
        <v>32.234999999999999</v>
      </c>
      <c r="T3812">
        <v>8.27</v>
      </c>
      <c r="U3812">
        <v>18.435600000000001</v>
      </c>
      <c r="V3812">
        <f t="shared" si="467"/>
        <v>2.4020509894879964</v>
      </c>
      <c r="AC3812">
        <v>74.98</v>
      </c>
      <c r="AD3812">
        <v>72.22</v>
      </c>
      <c r="AH3812" s="85">
        <f>IF(AND(M3812&lt;Variables!$G$6,M3812&gt;Variables!$G$5),0,1)</f>
        <v>1</v>
      </c>
      <c r="AI3812" s="85">
        <f t="shared" si="466"/>
        <v>0</v>
      </c>
      <c r="AJ3812" s="85">
        <f>IF(I3812&gt;Variables!$G$7,0,1)</f>
        <v>1</v>
      </c>
      <c r="AK3812" s="85">
        <f>IF(F3812&gt;Variables!$G$8,0,1)</f>
        <v>1</v>
      </c>
      <c r="AL3812" s="85">
        <f>IF(G3812&gt;Variables!$G$9,0,1)</f>
        <v>1</v>
      </c>
      <c r="AM3812" s="85">
        <f>IF(AND(K3812&gt;Variables!$G$10,K3812&lt;Variables!$G$11),0,1)</f>
        <v>0</v>
      </c>
      <c r="AN3812" s="103">
        <f>IF(H3812&lt;Variables!$G$13,1,0)</f>
        <v>0</v>
      </c>
      <c r="AO3812" s="101">
        <f>IF(R3812&lt;Variables!$G$12,0,1)</f>
        <v>0</v>
      </c>
      <c r="AP3812" s="86">
        <f t="shared" si="464"/>
        <v>1</v>
      </c>
      <c r="AR3812">
        <v>0</v>
      </c>
      <c r="AS3812">
        <v>0</v>
      </c>
      <c r="AT3812">
        <v>1</v>
      </c>
      <c r="AU3812">
        <v>0</v>
      </c>
      <c r="BA3812">
        <v>-1.05</v>
      </c>
    </row>
    <row r="3813" spans="3:53" ht="12.75" x14ac:dyDescent="0.2">
      <c r="C3813" t="s">
        <v>831</v>
      </c>
      <c r="D3813" t="s">
        <v>136</v>
      </c>
      <c r="E3813">
        <v>178.27</v>
      </c>
      <c r="F3813">
        <v>8.52</v>
      </c>
      <c r="G3813">
        <v>5.88</v>
      </c>
      <c r="H3813">
        <v>14270</v>
      </c>
      <c r="I3813">
        <v>254.95</v>
      </c>
      <c r="J3813" t="s">
        <v>78</v>
      </c>
      <c r="K3813">
        <v>35.39</v>
      </c>
      <c r="L3813">
        <v>180.19029499999999</v>
      </c>
      <c r="M3813">
        <v>-1.7430433753382919</v>
      </c>
      <c r="N3813">
        <v>183.25744</v>
      </c>
      <c r="O3813">
        <v>-3.387551414010793</v>
      </c>
      <c r="P3813">
        <v>2869000</v>
      </c>
      <c r="Q3813">
        <v>3592000</v>
      </c>
      <c r="R3813">
        <v>0.8</v>
      </c>
      <c r="S3813">
        <v>32.234999999999999</v>
      </c>
      <c r="T3813">
        <v>8.27</v>
      </c>
      <c r="U3813">
        <v>18.435600000000001</v>
      </c>
      <c r="V3813">
        <f t="shared" si="467"/>
        <v>2.1874141133536518</v>
      </c>
      <c r="AC3813">
        <v>183.99</v>
      </c>
      <c r="AD3813">
        <v>160.11000000000001</v>
      </c>
      <c r="AH3813" s="85">
        <f>IF(AND(M3813&lt;Variables!$G$6,M3813&gt;Variables!$G$5),0,1)</f>
        <v>1</v>
      </c>
      <c r="AI3813" s="85">
        <f t="shared" si="466"/>
        <v>1</v>
      </c>
      <c r="AJ3813" s="85">
        <f>IF(I3813&gt;Variables!$G$7,0,1)</f>
        <v>0</v>
      </c>
      <c r="AK3813" s="85">
        <f>IF(F3813&gt;Variables!$G$8,0,1)</f>
        <v>1</v>
      </c>
      <c r="AL3813" s="85">
        <f>IF(G3813&gt;Variables!$G$9,0,1)</f>
        <v>1</v>
      </c>
      <c r="AM3813" s="85">
        <f>IF(AND(K3813&gt;Variables!$G$10,K3813&lt;Variables!$G$11),0,1)</f>
        <v>1</v>
      </c>
      <c r="AN3813" s="103">
        <f>IF(H3813&lt;Variables!$G$13,1,0)</f>
        <v>0</v>
      </c>
      <c r="AO3813" s="101">
        <f>IF(R3813&lt;Variables!$G$12,0,1)</f>
        <v>0</v>
      </c>
      <c r="AP3813" s="86">
        <f t="shared" si="464"/>
        <v>1</v>
      </c>
      <c r="AR3813">
        <v>0</v>
      </c>
      <c r="AS3813">
        <v>0</v>
      </c>
      <c r="AT3813">
        <v>1</v>
      </c>
      <c r="AU3813">
        <v>0</v>
      </c>
      <c r="BA3813">
        <v>-2.25</v>
      </c>
    </row>
    <row r="3814" spans="3:53" ht="12.75" x14ac:dyDescent="0.2">
      <c r="C3814" t="s">
        <v>831</v>
      </c>
      <c r="D3814" t="s">
        <v>686</v>
      </c>
      <c r="E3814">
        <v>20.399999999999999</v>
      </c>
      <c r="F3814">
        <v>7.71</v>
      </c>
      <c r="G3814">
        <v>5.78</v>
      </c>
      <c r="H3814">
        <v>2230</v>
      </c>
      <c r="I3814">
        <v>-56.837000000000003</v>
      </c>
      <c r="J3814" t="s">
        <v>78</v>
      </c>
      <c r="K3814">
        <v>62.87</v>
      </c>
      <c r="L3814">
        <v>20.196249999999999</v>
      </c>
      <c r="M3814">
        <v>0.66225165562913491</v>
      </c>
      <c r="N3814">
        <v>20.046887999999999</v>
      </c>
      <c r="O3814">
        <v>1.41224912315567</v>
      </c>
      <c r="P3814">
        <v>511669</v>
      </c>
      <c r="Q3814">
        <v>1298000</v>
      </c>
      <c r="R3814">
        <v>0.39</v>
      </c>
      <c r="S3814">
        <v>32.234999999999999</v>
      </c>
      <c r="T3814">
        <v>8.27</v>
      </c>
      <c r="U3814">
        <v>18.435600000000001</v>
      </c>
      <c r="V3814">
        <f t="shared" si="467"/>
        <v>2.4584997165562914</v>
      </c>
      <c r="AC3814">
        <v>21.32</v>
      </c>
      <c r="AD3814">
        <v>19.72</v>
      </c>
      <c r="AH3814" s="85">
        <f>IF(AND(M3814&lt;Variables!$G$6,M3814&gt;Variables!$G$5),0,1)</f>
        <v>1</v>
      </c>
      <c r="AI3814" s="85">
        <f t="shared" si="466"/>
        <v>0</v>
      </c>
      <c r="AJ3814" s="85">
        <f>IF(I3814&gt;Variables!$G$7,0,1)</f>
        <v>1</v>
      </c>
      <c r="AK3814" s="85">
        <f>IF(F3814&gt;Variables!$G$8,0,1)</f>
        <v>1</v>
      </c>
      <c r="AL3814" s="85">
        <f>IF(G3814&gt;Variables!$G$9,0,1)</f>
        <v>1</v>
      </c>
      <c r="AM3814" s="85">
        <f>IF(AND(K3814&gt;Variables!$G$10,K3814&lt;Variables!$G$11),0,1)</f>
        <v>0</v>
      </c>
      <c r="AN3814" s="103">
        <f>IF(H3814&lt;Variables!$G$13,1,0)</f>
        <v>1</v>
      </c>
      <c r="AO3814" s="101">
        <f>IF(R3814&lt;Variables!$G$12,0,1)</f>
        <v>0</v>
      </c>
      <c r="AP3814" s="86">
        <f t="shared" si="464"/>
        <v>1</v>
      </c>
      <c r="AR3814">
        <v>1</v>
      </c>
      <c r="AS3814">
        <v>0</v>
      </c>
      <c r="AT3814">
        <v>0</v>
      </c>
      <c r="AU3814">
        <v>0</v>
      </c>
      <c r="BA3814">
        <v>2</v>
      </c>
    </row>
    <row r="3815" spans="3:53" ht="12.75" x14ac:dyDescent="0.2">
      <c r="C3815" t="s">
        <v>832</v>
      </c>
      <c r="D3815" t="s">
        <v>805</v>
      </c>
      <c r="E3815">
        <v>45.27</v>
      </c>
      <c r="F3815">
        <v>9.85</v>
      </c>
      <c r="G3815">
        <v>-0.26</v>
      </c>
      <c r="H3815">
        <v>9400</v>
      </c>
      <c r="I3815">
        <v>114.301</v>
      </c>
      <c r="J3815" t="s">
        <v>78</v>
      </c>
      <c r="K3815">
        <v>44.71</v>
      </c>
      <c r="L3815">
        <v>45.322499999999998</v>
      </c>
      <c r="M3815">
        <v>-7.1708312648240652E-2</v>
      </c>
      <c r="N3815">
        <v>45.387476000000007</v>
      </c>
      <c r="O3815">
        <v>-0.21476409042883859</v>
      </c>
      <c r="P3815">
        <v>4742000</v>
      </c>
      <c r="Q3815">
        <v>1695000</v>
      </c>
      <c r="R3815">
        <v>2.8</v>
      </c>
      <c r="S3815">
        <v>32.380999999999993</v>
      </c>
      <c r="T3815">
        <v>8.2970000000000006</v>
      </c>
      <c r="U3815">
        <v>18.412400000000002</v>
      </c>
      <c r="V3815">
        <f t="shared" si="467"/>
        <v>2.3129644909482048</v>
      </c>
      <c r="AC3815">
        <v>46.46</v>
      </c>
      <c r="AD3815">
        <v>44.82</v>
      </c>
      <c r="AH3815" s="85">
        <f>IF(AND(M3815&lt;Variables!$G$6,M3815&gt;Variables!$G$5),0,1)</f>
        <v>1</v>
      </c>
      <c r="AI3815" s="85">
        <f t="shared" si="466"/>
        <v>1</v>
      </c>
      <c r="AJ3815" s="85">
        <f>IF(I3815&gt;Variables!$G$7,0,1)</f>
        <v>0</v>
      </c>
      <c r="AK3815" s="85">
        <f>IF(F3815&gt;Variables!$G$8,0,1)</f>
        <v>0</v>
      </c>
      <c r="AL3815" s="85">
        <f>IF(G3815&gt;Variables!$G$9,0,1)</f>
        <v>1</v>
      </c>
      <c r="AM3815" s="85">
        <f>IF(AND(K3815&gt;Variables!$G$10,K3815&lt;Variables!$G$11),0,1)</f>
        <v>1</v>
      </c>
      <c r="AN3815" s="103">
        <f>IF(H3815&lt;Variables!$G$13,1,0)</f>
        <v>0</v>
      </c>
      <c r="AO3815" s="101">
        <f>IF(R3815&lt;Variables!$G$12,0,1)</f>
        <v>1</v>
      </c>
      <c r="AP3815" s="86">
        <f t="shared" si="464"/>
        <v>1</v>
      </c>
      <c r="AR3815">
        <v>0</v>
      </c>
      <c r="AS3815">
        <v>1</v>
      </c>
      <c r="AT3815">
        <v>0</v>
      </c>
      <c r="AU3815">
        <v>0</v>
      </c>
      <c r="BA3815">
        <v>0.41</v>
      </c>
    </row>
    <row r="3816" spans="3:53" ht="12.75" x14ac:dyDescent="0.2">
      <c r="C3816" t="s">
        <v>832</v>
      </c>
      <c r="D3816" t="s">
        <v>676</v>
      </c>
      <c r="E3816">
        <v>2.88</v>
      </c>
      <c r="F3816">
        <v>7.07</v>
      </c>
      <c r="G3816">
        <v>3.78</v>
      </c>
      <c r="H3816">
        <v>-99999</v>
      </c>
      <c r="I3816">
        <v>-21.882000000000001</v>
      </c>
      <c r="J3816" t="s">
        <v>78</v>
      </c>
      <c r="K3816">
        <v>62.45</v>
      </c>
      <c r="L3816">
        <v>2.8825249999999998</v>
      </c>
      <c r="M3816">
        <v>8.5862221489839824E-2</v>
      </c>
      <c r="N3816">
        <v>2.8712562500000001</v>
      </c>
      <c r="O3816">
        <v>0.47866678566218962</v>
      </c>
      <c r="P3816">
        <v>135993</v>
      </c>
      <c r="Q3816">
        <v>191010</v>
      </c>
      <c r="R3816">
        <v>0.71</v>
      </c>
      <c r="S3816">
        <v>32.380999999999993</v>
      </c>
      <c r="T3816">
        <v>8.2970000000000006</v>
      </c>
      <c r="U3816">
        <v>18.412400000000002</v>
      </c>
      <c r="V3816">
        <f t="shared" si="467"/>
        <v>2.4906623545502637</v>
      </c>
      <c r="AC3816">
        <v>2.9</v>
      </c>
      <c r="AD3816">
        <v>2.88</v>
      </c>
      <c r="AH3816" s="85">
        <f>IF(AND(M3816&lt;Variables!$G$6,M3816&gt;Variables!$G$5),0,1)</f>
        <v>1</v>
      </c>
      <c r="AI3816" s="85">
        <f t="shared" si="466"/>
        <v>0</v>
      </c>
      <c r="AJ3816" s="85">
        <f>IF(I3816&gt;Variables!$G$7,0,1)</f>
        <v>1</v>
      </c>
      <c r="AK3816" s="85">
        <f>IF(F3816&gt;Variables!$G$8,0,1)</f>
        <v>1</v>
      </c>
      <c r="AL3816" s="85">
        <f>IF(G3816&gt;Variables!$G$9,0,1)</f>
        <v>1</v>
      </c>
      <c r="AM3816" s="85">
        <f>IF(AND(K3816&gt;Variables!$G$10,K3816&lt;Variables!$G$11),0,1)</f>
        <v>0</v>
      </c>
      <c r="AN3816" s="103">
        <f>IF(H3816&lt;Variables!$G$13,1,0)</f>
        <v>1</v>
      </c>
      <c r="AO3816" s="101">
        <f>IF(R3816&lt;Variables!$G$12,0,1)</f>
        <v>0</v>
      </c>
      <c r="AP3816" s="86">
        <f t="shared" si="464"/>
        <v>1</v>
      </c>
      <c r="AR3816">
        <v>0</v>
      </c>
      <c r="AS3816">
        <v>0</v>
      </c>
      <c r="AT3816">
        <v>0</v>
      </c>
      <c r="AU3816">
        <v>0</v>
      </c>
      <c r="BA3816">
        <v>0</v>
      </c>
    </row>
    <row r="3817" spans="3:53" ht="12.75" x14ac:dyDescent="0.2">
      <c r="C3817" t="s">
        <v>832</v>
      </c>
      <c r="D3817" t="s">
        <v>185</v>
      </c>
      <c r="E3817">
        <v>9.07</v>
      </c>
      <c r="F3817">
        <v>19.100000000000001</v>
      </c>
      <c r="G3817">
        <v>9.23</v>
      </c>
      <c r="H3817">
        <v>40.380000000000003</v>
      </c>
      <c r="I3817">
        <v>39.453000000000003</v>
      </c>
      <c r="J3817" t="s">
        <v>78</v>
      </c>
      <c r="K3817">
        <v>44.53</v>
      </c>
      <c r="L3817">
        <v>9.0888549999999988</v>
      </c>
      <c r="M3817">
        <v>-1.1305604501336901</v>
      </c>
      <c r="N3817">
        <v>9.1609199999999991</v>
      </c>
      <c r="O3817">
        <v>-1.9083236181518739</v>
      </c>
      <c r="P3817">
        <v>16070000</v>
      </c>
      <c r="Q3817">
        <v>11900000</v>
      </c>
      <c r="R3817">
        <v>1.35</v>
      </c>
      <c r="S3817">
        <v>32.380999999999993</v>
      </c>
      <c r="T3817">
        <v>8.2970000000000006</v>
      </c>
      <c r="U3817">
        <v>18.412400000000002</v>
      </c>
      <c r="V3817">
        <f t="shared" si="467"/>
        <v>2.3218655012709521</v>
      </c>
      <c r="AC3817">
        <v>10.75</v>
      </c>
      <c r="AD3817">
        <v>8.36</v>
      </c>
      <c r="AH3817" s="85">
        <f>IF(AND(M3817&lt;Variables!$G$6,M3817&gt;Variables!$G$5),0,1)</f>
        <v>1</v>
      </c>
      <c r="AI3817" s="85">
        <f t="shared" si="466"/>
        <v>1</v>
      </c>
      <c r="AJ3817" s="85">
        <f>IF(I3817&gt;Variables!$G$7,0,1)</f>
        <v>0</v>
      </c>
      <c r="AK3817" s="85">
        <f>IF(F3817&gt;Variables!$G$8,0,1)</f>
        <v>0</v>
      </c>
      <c r="AL3817" s="85">
        <f>IF(G3817&gt;Variables!$G$9,0,1)</f>
        <v>1</v>
      </c>
      <c r="AM3817" s="85">
        <f>IF(AND(K3817&gt;Variables!$G$10,K3817&lt;Variables!$G$11),0,1)</f>
        <v>1</v>
      </c>
      <c r="AN3817" s="103">
        <f>IF(H3817&lt;Variables!$G$13,1,0)</f>
        <v>1</v>
      </c>
      <c r="AO3817" s="101">
        <f>IF(R3817&lt;Variables!$G$12,0,1)</f>
        <v>0</v>
      </c>
      <c r="AP3817" s="86">
        <f t="shared" si="464"/>
        <v>1</v>
      </c>
      <c r="AR3817">
        <v>1</v>
      </c>
      <c r="AS3817">
        <v>0</v>
      </c>
      <c r="AT3817">
        <v>0</v>
      </c>
      <c r="AU3817">
        <v>0</v>
      </c>
      <c r="BA3817">
        <v>2</v>
      </c>
    </row>
    <row r="3818" spans="3:53" ht="12.75" x14ac:dyDescent="0.2">
      <c r="C3818" t="s">
        <v>832</v>
      </c>
      <c r="D3818" t="s">
        <v>176</v>
      </c>
      <c r="E3818">
        <v>73.45</v>
      </c>
      <c r="F3818">
        <v>8.85</v>
      </c>
      <c r="G3818">
        <v>7.23</v>
      </c>
      <c r="H3818">
        <v>6300</v>
      </c>
      <c r="I3818">
        <v>-20.725000000000001</v>
      </c>
      <c r="J3818" t="s">
        <v>78</v>
      </c>
      <c r="K3818">
        <v>54.2</v>
      </c>
      <c r="L3818">
        <v>73.27020499999999</v>
      </c>
      <c r="M3818">
        <v>-7.534440500062288E-2</v>
      </c>
      <c r="N3818">
        <v>72.730178000000009</v>
      </c>
      <c r="O3818">
        <v>0.66660362085184777</v>
      </c>
      <c r="P3818">
        <v>576413</v>
      </c>
      <c r="Q3818">
        <v>997328</v>
      </c>
      <c r="R3818">
        <v>0.57999999999999996</v>
      </c>
      <c r="S3818">
        <v>32.380999999999993</v>
      </c>
      <c r="T3818">
        <v>8.2970000000000006</v>
      </c>
      <c r="U3818">
        <v>18.412400000000002</v>
      </c>
      <c r="V3818">
        <f t="shared" si="467"/>
        <v>2.4133848520249117</v>
      </c>
      <c r="AC3818">
        <v>74.98</v>
      </c>
      <c r="AD3818">
        <v>72.22</v>
      </c>
      <c r="AH3818" s="85">
        <f>IF(AND(M3818&lt;Variables!$G$6,M3818&gt;Variables!$G$5),0,1)</f>
        <v>1</v>
      </c>
      <c r="AI3818" s="85">
        <f t="shared" si="466"/>
        <v>0</v>
      </c>
      <c r="AJ3818" s="85">
        <f>IF(I3818&gt;Variables!$G$7,0,1)</f>
        <v>1</v>
      </c>
      <c r="AK3818" s="85">
        <f>IF(F3818&gt;Variables!$G$8,0,1)</f>
        <v>1</v>
      </c>
      <c r="AL3818" s="85">
        <f>IF(G3818&gt;Variables!$G$9,0,1)</f>
        <v>1</v>
      </c>
      <c r="AM3818" s="85">
        <f>IF(AND(K3818&gt;Variables!$G$10,K3818&lt;Variables!$G$11),0,1)</f>
        <v>0</v>
      </c>
      <c r="AN3818" s="103">
        <f>IF(H3818&lt;Variables!$G$13,1,0)</f>
        <v>0</v>
      </c>
      <c r="AO3818" s="101">
        <f>IF(R3818&lt;Variables!$G$12,0,1)</f>
        <v>0</v>
      </c>
      <c r="AP3818" s="86">
        <f t="shared" si="464"/>
        <v>1</v>
      </c>
      <c r="AR3818">
        <v>1</v>
      </c>
      <c r="AS3818">
        <v>0</v>
      </c>
      <c r="AT3818">
        <v>0</v>
      </c>
      <c r="AU3818">
        <v>0</v>
      </c>
      <c r="BA3818">
        <v>0.45</v>
      </c>
    </row>
    <row r="3819" spans="3:53" ht="12.75" x14ac:dyDescent="0.2">
      <c r="C3819" t="s">
        <v>832</v>
      </c>
      <c r="D3819" t="s">
        <v>499</v>
      </c>
      <c r="E3819">
        <v>79.67</v>
      </c>
      <c r="F3819">
        <v>8.34</v>
      </c>
      <c r="G3819">
        <v>5.73</v>
      </c>
      <c r="H3819">
        <v>5310</v>
      </c>
      <c r="I3819">
        <v>86.52</v>
      </c>
      <c r="J3819" t="s">
        <v>78</v>
      </c>
      <c r="K3819">
        <v>42.26</v>
      </c>
      <c r="L3819">
        <v>80.155335000000008</v>
      </c>
      <c r="M3819">
        <v>-0.70080799986677489</v>
      </c>
      <c r="N3819">
        <v>79.579082</v>
      </c>
      <c r="O3819">
        <v>1.824348765419959E-2</v>
      </c>
      <c r="P3819">
        <v>514383</v>
      </c>
      <c r="Q3819">
        <v>1283000</v>
      </c>
      <c r="R3819">
        <v>0.4</v>
      </c>
      <c r="S3819">
        <v>32.380999999999993</v>
      </c>
      <c r="T3819">
        <v>8.2970000000000006</v>
      </c>
      <c r="U3819">
        <v>18.412400000000002</v>
      </c>
      <c r="V3819">
        <f t="shared" si="467"/>
        <v>2.2893693626785536</v>
      </c>
      <c r="AC3819">
        <v>80.78</v>
      </c>
      <c r="AD3819">
        <v>77.844999999999999</v>
      </c>
      <c r="AH3819" s="85">
        <f>IF(AND(M3819&lt;Variables!$G$6,M3819&gt;Variables!$G$5),0,1)</f>
        <v>1</v>
      </c>
      <c r="AI3819" s="85">
        <f t="shared" si="466"/>
        <v>0</v>
      </c>
      <c r="AJ3819" s="85">
        <f>IF(I3819&gt;Variables!$G$7,0,1)</f>
        <v>0</v>
      </c>
      <c r="AK3819" s="85">
        <f>IF(F3819&gt;Variables!$G$8,0,1)</f>
        <v>1</v>
      </c>
      <c r="AL3819" s="85">
        <f>IF(G3819&gt;Variables!$G$9,0,1)</f>
        <v>1</v>
      </c>
      <c r="AM3819" s="85">
        <f>IF(AND(K3819&gt;Variables!$G$10,K3819&lt;Variables!$G$11),0,1)</f>
        <v>1</v>
      </c>
      <c r="AN3819" s="103">
        <f>IF(H3819&lt;Variables!$G$13,1,0)</f>
        <v>0</v>
      </c>
      <c r="AO3819" s="101">
        <f>IF(R3819&lt;Variables!$G$12,0,1)</f>
        <v>0</v>
      </c>
      <c r="AP3819" s="86">
        <f t="shared" si="464"/>
        <v>1</v>
      </c>
      <c r="AR3819">
        <v>0</v>
      </c>
      <c r="AS3819">
        <v>0</v>
      </c>
      <c r="AT3819">
        <v>1</v>
      </c>
      <c r="AU3819">
        <v>0</v>
      </c>
      <c r="BA3819">
        <v>-0.53</v>
      </c>
    </row>
    <row r="3820" spans="3:53" ht="12.75" x14ac:dyDescent="0.2">
      <c r="C3820" t="s">
        <v>832</v>
      </c>
      <c r="D3820" t="s">
        <v>802</v>
      </c>
      <c r="E3820">
        <v>223.79</v>
      </c>
      <c r="F3820">
        <v>14.89</v>
      </c>
      <c r="G3820">
        <v>6.68</v>
      </c>
      <c r="H3820">
        <v>37470</v>
      </c>
      <c r="I3820">
        <v>-2.8679999999999999</v>
      </c>
      <c r="J3820" t="s">
        <v>78</v>
      </c>
      <c r="K3820">
        <v>48.43</v>
      </c>
      <c r="L3820">
        <v>224.53241499999999</v>
      </c>
      <c r="M3820">
        <v>-0.25930109022342762</v>
      </c>
      <c r="N3820">
        <v>223.754492</v>
      </c>
      <c r="O3820">
        <v>8.7465506614274463E-2</v>
      </c>
      <c r="P3820">
        <v>7826000</v>
      </c>
      <c r="Q3820">
        <v>2782000</v>
      </c>
      <c r="R3820">
        <v>2.81</v>
      </c>
      <c r="S3820">
        <v>32.380999999999993</v>
      </c>
      <c r="T3820">
        <v>8.2970000000000006</v>
      </c>
      <c r="U3820">
        <v>18.412400000000002</v>
      </c>
      <c r="V3820">
        <f t="shared" si="467"/>
        <v>2.3563009157145611</v>
      </c>
      <c r="AC3820">
        <v>234.89</v>
      </c>
      <c r="AD3820">
        <v>223.05099999999999</v>
      </c>
      <c r="AH3820" s="85">
        <f>IF(AND(M3820&lt;Variables!$G$6,M3820&gt;Variables!$G$5),0,1)</f>
        <v>1</v>
      </c>
      <c r="AI3820" s="85">
        <f t="shared" si="466"/>
        <v>0</v>
      </c>
      <c r="AJ3820" s="85">
        <f>IF(I3820&gt;Variables!$G$7,0,1)</f>
        <v>1</v>
      </c>
      <c r="AK3820" s="85">
        <f>IF(F3820&gt;Variables!$G$8,0,1)</f>
        <v>0</v>
      </c>
      <c r="AL3820" s="85">
        <f>IF(G3820&gt;Variables!$G$9,0,1)</f>
        <v>1</v>
      </c>
      <c r="AM3820" s="85">
        <f>IF(AND(K3820&gt;Variables!$G$10,K3820&lt;Variables!$G$11),0,1)</f>
        <v>1</v>
      </c>
      <c r="AN3820" s="103">
        <f>IF(H3820&lt;Variables!$G$13,1,0)</f>
        <v>0</v>
      </c>
      <c r="AO3820" s="101">
        <f>IF(R3820&lt;Variables!$G$12,0,1)</f>
        <v>1</v>
      </c>
      <c r="AP3820" s="86">
        <f t="shared" si="464"/>
        <v>1</v>
      </c>
      <c r="AR3820">
        <v>0</v>
      </c>
      <c r="AS3820">
        <v>1</v>
      </c>
      <c r="AT3820">
        <v>0</v>
      </c>
      <c r="AU3820">
        <v>0</v>
      </c>
      <c r="BA3820">
        <v>0.83</v>
      </c>
    </row>
    <row r="3821" spans="3:53" ht="12.75" x14ac:dyDescent="0.2">
      <c r="C3821" t="s">
        <v>832</v>
      </c>
      <c r="D3821" t="s">
        <v>800</v>
      </c>
      <c r="E3821">
        <v>12.99</v>
      </c>
      <c r="F3821">
        <v>18.39</v>
      </c>
      <c r="G3821">
        <v>-0.77</v>
      </c>
      <c r="H3821">
        <v>185</v>
      </c>
      <c r="I3821">
        <v>-92.161000000000001</v>
      </c>
      <c r="J3821" t="s">
        <v>78</v>
      </c>
      <c r="K3821">
        <v>56.32</v>
      </c>
      <c r="L3821">
        <v>12.861515000000001</v>
      </c>
      <c r="M3821">
        <v>1.071296810678984</v>
      </c>
      <c r="N3821">
        <v>12.913107999999999</v>
      </c>
      <c r="O3821">
        <v>0.66747679954353745</v>
      </c>
      <c r="P3821">
        <v>14460000</v>
      </c>
      <c r="Q3821">
        <v>1180000</v>
      </c>
      <c r="R3821">
        <v>12.25</v>
      </c>
      <c r="S3821">
        <v>32.380999999999993</v>
      </c>
      <c r="T3821">
        <v>8.2970000000000006</v>
      </c>
      <c r="U3821">
        <v>18.412400000000002</v>
      </c>
      <c r="V3821">
        <f t="shared" si="467"/>
        <v>2.385068002126344</v>
      </c>
      <c r="AC3821">
        <v>16.25</v>
      </c>
      <c r="AD3821">
        <v>12.75</v>
      </c>
      <c r="AH3821" s="85">
        <f>IF(AND(M3821&lt;Variables!$G$6,M3821&gt;Variables!$G$5),0,1)</f>
        <v>1</v>
      </c>
      <c r="AI3821" s="85">
        <f t="shared" si="466"/>
        <v>1</v>
      </c>
      <c r="AJ3821" s="85">
        <f>IF(I3821&gt;Variables!$G$7,0,1)</f>
        <v>1</v>
      </c>
      <c r="AK3821" s="85">
        <f>IF(F3821&gt;Variables!$G$8,0,1)</f>
        <v>0</v>
      </c>
      <c r="AL3821" s="85">
        <f>IF(G3821&gt;Variables!$G$9,0,1)</f>
        <v>1</v>
      </c>
      <c r="AM3821" s="85">
        <f>IF(AND(K3821&gt;Variables!$G$10,K3821&lt;Variables!$G$11),0,1)</f>
        <v>0</v>
      </c>
      <c r="AN3821" s="103">
        <f>IF(H3821&lt;Variables!$G$13,1,0)</f>
        <v>1</v>
      </c>
      <c r="AO3821" s="101">
        <f>IF(R3821&lt;Variables!$G$12,0,1)</f>
        <v>1</v>
      </c>
      <c r="AP3821" s="86">
        <f t="shared" si="464"/>
        <v>1</v>
      </c>
      <c r="AR3821">
        <v>1</v>
      </c>
      <c r="AS3821">
        <v>0</v>
      </c>
      <c r="AT3821">
        <v>0</v>
      </c>
      <c r="AU3821">
        <v>0</v>
      </c>
      <c r="BA3821">
        <v>2</v>
      </c>
    </row>
    <row r="3822" spans="3:53" ht="12.75" x14ac:dyDescent="0.2">
      <c r="C3822" t="s">
        <v>832</v>
      </c>
      <c r="D3822" t="s">
        <v>414</v>
      </c>
      <c r="E3822">
        <v>48.3</v>
      </c>
      <c r="F3822">
        <v>8.35</v>
      </c>
      <c r="G3822">
        <v>4.41</v>
      </c>
      <c r="H3822">
        <v>2420</v>
      </c>
      <c r="I3822">
        <v>28.456</v>
      </c>
      <c r="J3822" t="s">
        <v>78</v>
      </c>
      <c r="K3822">
        <v>66.540000000000006</v>
      </c>
      <c r="L3822">
        <v>48.068078571428579</v>
      </c>
      <c r="M3822">
        <v>0.46168150499639299</v>
      </c>
      <c r="N3822">
        <v>47.837279545454543</v>
      </c>
      <c r="O3822">
        <v>0.94637583668462122</v>
      </c>
      <c r="P3822">
        <v>272371</v>
      </c>
      <c r="Q3822">
        <v>398121</v>
      </c>
      <c r="R3822">
        <v>0.68</v>
      </c>
      <c r="S3822">
        <v>32.380999999999993</v>
      </c>
      <c r="T3822">
        <v>8.2970000000000006</v>
      </c>
      <c r="U3822">
        <v>18.412400000000002</v>
      </c>
      <c r="V3822">
        <f t="shared" si="467"/>
        <v>2.5042973003465487</v>
      </c>
      <c r="AC3822">
        <v>50.14</v>
      </c>
      <c r="AD3822">
        <v>47.73</v>
      </c>
      <c r="AH3822" s="85">
        <f>IF(AND(M3822&lt;Variables!$G$6,M3822&gt;Variables!$G$5),0,1)</f>
        <v>1</v>
      </c>
      <c r="AI3822" s="85">
        <f t="shared" si="466"/>
        <v>0</v>
      </c>
      <c r="AJ3822" s="85">
        <f>IF(I3822&gt;Variables!$G$7,0,1)</f>
        <v>0</v>
      </c>
      <c r="AK3822" s="85">
        <f>IF(F3822&gt;Variables!$G$8,0,1)</f>
        <v>1</v>
      </c>
      <c r="AL3822" s="85">
        <f>IF(G3822&gt;Variables!$G$9,0,1)</f>
        <v>1</v>
      </c>
      <c r="AM3822" s="85">
        <f>IF(AND(K3822&gt;Variables!$G$10,K3822&lt;Variables!$G$11),0,1)</f>
        <v>0</v>
      </c>
      <c r="AN3822" s="103">
        <f>IF(H3822&lt;Variables!$G$13,1,0)</f>
        <v>1</v>
      </c>
      <c r="AO3822" s="101">
        <f>IF(R3822&lt;Variables!$G$12,0,1)</f>
        <v>0</v>
      </c>
      <c r="AP3822" s="86">
        <f t="shared" si="464"/>
        <v>1</v>
      </c>
      <c r="AR3822">
        <v>0</v>
      </c>
      <c r="AS3822">
        <v>1</v>
      </c>
      <c r="AT3822">
        <v>0</v>
      </c>
      <c r="AU3822">
        <v>0</v>
      </c>
      <c r="BA3822">
        <v>0.11</v>
      </c>
    </row>
    <row r="3823" spans="3:53" ht="12.75" x14ac:dyDescent="0.2">
      <c r="C3823" t="s">
        <v>832</v>
      </c>
      <c r="D3823" t="s">
        <v>806</v>
      </c>
      <c r="E3823">
        <v>78.61</v>
      </c>
      <c r="F3823">
        <v>9.8800000000000008</v>
      </c>
      <c r="G3823">
        <v>0.7</v>
      </c>
      <c r="H3823">
        <v>3860</v>
      </c>
      <c r="I3823">
        <v>-0.38900000000000001</v>
      </c>
      <c r="J3823" t="s">
        <v>78</v>
      </c>
      <c r="K3823">
        <v>45.56</v>
      </c>
      <c r="L3823">
        <v>78.874999999999986</v>
      </c>
      <c r="M3823">
        <v>-0.30427892234545889</v>
      </c>
      <c r="N3823">
        <v>78.646362000000011</v>
      </c>
      <c r="O3823">
        <v>-1.444694924350782E-2</v>
      </c>
      <c r="P3823">
        <v>1457000</v>
      </c>
      <c r="Q3823">
        <v>452001</v>
      </c>
      <c r="R3823">
        <v>3.22</v>
      </c>
      <c r="S3823">
        <v>32.380999999999993</v>
      </c>
      <c r="T3823">
        <v>8.2970000000000006</v>
      </c>
      <c r="U3823">
        <v>18.412400000000002</v>
      </c>
      <c r="V3823">
        <f t="shared" si="467"/>
        <v>2.3250111685578441</v>
      </c>
      <c r="AC3823">
        <v>80.13</v>
      </c>
      <c r="AD3823">
        <v>78.47</v>
      </c>
      <c r="AH3823" s="85">
        <f>IF(AND(M3823&lt;Variables!$G$6,M3823&gt;Variables!$G$5),0,1)</f>
        <v>1</v>
      </c>
      <c r="AI3823" s="85">
        <f t="shared" si="466"/>
        <v>0</v>
      </c>
      <c r="AJ3823" s="85">
        <f>IF(I3823&gt;Variables!$G$7,0,1)</f>
        <v>1</v>
      </c>
      <c r="AK3823" s="85">
        <f>IF(F3823&gt;Variables!$G$8,0,1)</f>
        <v>0</v>
      </c>
      <c r="AL3823" s="85">
        <f>IF(G3823&gt;Variables!$G$9,0,1)</f>
        <v>1</v>
      </c>
      <c r="AM3823" s="85">
        <f>IF(AND(K3823&gt;Variables!$G$10,K3823&lt;Variables!$G$11),0,1)</f>
        <v>1</v>
      </c>
      <c r="AN3823" s="103">
        <f>IF(H3823&lt;Variables!$G$13,1,0)</f>
        <v>0</v>
      </c>
      <c r="AO3823" s="101">
        <f>IF(R3823&lt;Variables!$G$12,0,1)</f>
        <v>1</v>
      </c>
      <c r="AP3823" s="86">
        <f t="shared" ref="AP3823:AP3886" si="468">IF(J3823="Pass", 0,1)</f>
        <v>1</v>
      </c>
      <c r="AR3823">
        <v>0</v>
      </c>
      <c r="AS3823">
        <v>1</v>
      </c>
      <c r="AT3823">
        <v>0</v>
      </c>
      <c r="AU3823">
        <v>0</v>
      </c>
      <c r="BA3823">
        <v>0.88</v>
      </c>
    </row>
    <row r="3824" spans="3:53" ht="12.75" x14ac:dyDescent="0.2">
      <c r="C3824" t="s">
        <v>832</v>
      </c>
      <c r="D3824" t="s">
        <v>799</v>
      </c>
      <c r="E3824">
        <v>2.9</v>
      </c>
      <c r="F3824">
        <v>42.39</v>
      </c>
      <c r="G3824">
        <v>7.64</v>
      </c>
      <c r="H3824">
        <v>881.81</v>
      </c>
      <c r="I3824">
        <v>-48.981000000000002</v>
      </c>
      <c r="J3824" t="s">
        <v>78</v>
      </c>
      <c r="K3824">
        <v>70.56</v>
      </c>
      <c r="L3824">
        <v>2.8076050000000001</v>
      </c>
      <c r="M3824">
        <v>3.1306041982401558</v>
      </c>
      <c r="N3824">
        <v>2.7078440000000001</v>
      </c>
      <c r="O3824">
        <v>6.9300890302395572</v>
      </c>
      <c r="P3824">
        <v>75740000</v>
      </c>
      <c r="Q3824">
        <v>13330000</v>
      </c>
      <c r="R3824">
        <v>5.68</v>
      </c>
      <c r="S3824">
        <v>32.380999999999993</v>
      </c>
      <c r="T3824">
        <v>8.2970000000000006</v>
      </c>
      <c r="U3824">
        <v>18.412400000000002</v>
      </c>
      <c r="V3824">
        <f t="shared" si="467"/>
        <v>2.3127191287976752</v>
      </c>
      <c r="AC3824">
        <v>3.2</v>
      </c>
      <c r="AD3824">
        <v>2.81</v>
      </c>
      <c r="AH3824" s="85">
        <f>IF(AND(M3824&lt;Variables!$G$6,M3824&gt;Variables!$G$5),0,1)</f>
        <v>1</v>
      </c>
      <c r="AI3824" s="85">
        <f t="shared" si="466"/>
        <v>0</v>
      </c>
      <c r="AJ3824" s="85">
        <f>IF(I3824&gt;Variables!$G$7,0,1)</f>
        <v>1</v>
      </c>
      <c r="AK3824" s="85">
        <f>IF(F3824&gt;Variables!$G$8,0,1)</f>
        <v>0</v>
      </c>
      <c r="AL3824" s="85">
        <f>IF(G3824&gt;Variables!$G$9,0,1)</f>
        <v>1</v>
      </c>
      <c r="AM3824" s="85">
        <f>IF(AND(K3824&gt;Variables!$G$10,K3824&lt;Variables!$G$11),0,1)</f>
        <v>0</v>
      </c>
      <c r="AN3824" s="103">
        <f>IF(H3824&lt;Variables!$G$13,1,0)</f>
        <v>1</v>
      </c>
      <c r="AO3824" s="101">
        <f>IF(R3824&lt;Variables!$G$12,0,1)</f>
        <v>1</v>
      </c>
      <c r="AP3824" s="86">
        <f t="shared" si="468"/>
        <v>1</v>
      </c>
      <c r="AR3824">
        <v>1</v>
      </c>
      <c r="AS3824">
        <v>0</v>
      </c>
      <c r="AT3824">
        <v>0</v>
      </c>
      <c r="AU3824">
        <v>0</v>
      </c>
      <c r="BA3824">
        <v>2</v>
      </c>
    </row>
    <row r="3825" spans="3:53" ht="12.75" x14ac:dyDescent="0.2">
      <c r="C3825" t="s">
        <v>832</v>
      </c>
      <c r="D3825" t="s">
        <v>807</v>
      </c>
      <c r="E3825">
        <v>39.380000000000003</v>
      </c>
      <c r="F3825">
        <v>6.93</v>
      </c>
      <c r="G3825">
        <v>-2.5</v>
      </c>
      <c r="H3825">
        <v>6020</v>
      </c>
      <c r="I3825">
        <v>10.772</v>
      </c>
      <c r="J3825" t="s">
        <v>78</v>
      </c>
      <c r="K3825">
        <v>60.98</v>
      </c>
      <c r="L3825">
        <v>38.930999999999997</v>
      </c>
      <c r="M3825">
        <v>0.9735172484652459</v>
      </c>
      <c r="N3825">
        <v>38.784094000000003</v>
      </c>
      <c r="O3825">
        <v>1.3559837184800709</v>
      </c>
      <c r="P3825">
        <v>2352000</v>
      </c>
      <c r="Q3825">
        <v>1252000</v>
      </c>
      <c r="R3825">
        <v>1.88</v>
      </c>
      <c r="S3825">
        <v>32.380999999999993</v>
      </c>
      <c r="T3825">
        <v>8.2970000000000006</v>
      </c>
      <c r="U3825">
        <v>18.412400000000002</v>
      </c>
      <c r="V3825">
        <f t="shared" si="467"/>
        <v>2.4245708859469306</v>
      </c>
      <c r="AC3825">
        <v>41.37</v>
      </c>
      <c r="AD3825">
        <v>39.11</v>
      </c>
      <c r="AH3825" s="85">
        <f>IF(AND(M3825&lt;Variables!$G$6,M3825&gt;Variables!$G$5),0,1)</f>
        <v>1</v>
      </c>
      <c r="AI3825" s="85">
        <f t="shared" si="466"/>
        <v>0</v>
      </c>
      <c r="AJ3825" s="85">
        <f>IF(I3825&gt;Variables!$G$7,0,1)</f>
        <v>0</v>
      </c>
      <c r="AK3825" s="85">
        <f>IF(F3825&gt;Variables!$G$8,0,1)</f>
        <v>1</v>
      </c>
      <c r="AL3825" s="85">
        <f>IF(G3825&gt;Variables!$G$9,0,1)</f>
        <v>1</v>
      </c>
      <c r="AM3825" s="85">
        <f>IF(AND(K3825&gt;Variables!$G$10,K3825&lt;Variables!$G$11),0,1)</f>
        <v>0</v>
      </c>
      <c r="AN3825" s="103">
        <f>IF(H3825&lt;Variables!$G$13,1,0)</f>
        <v>0</v>
      </c>
      <c r="AO3825" s="101">
        <f>IF(R3825&lt;Variables!$G$12,0,1)</f>
        <v>0</v>
      </c>
      <c r="AP3825" s="86">
        <f t="shared" si="468"/>
        <v>1</v>
      </c>
      <c r="AR3825">
        <v>1</v>
      </c>
      <c r="AS3825">
        <v>0</v>
      </c>
      <c r="AT3825">
        <v>0</v>
      </c>
      <c r="AU3825">
        <v>0</v>
      </c>
      <c r="BA3825">
        <v>0.92</v>
      </c>
    </row>
    <row r="3826" spans="3:53" ht="12.75" x14ac:dyDescent="0.2">
      <c r="C3826" t="s">
        <v>832</v>
      </c>
      <c r="D3826" t="s">
        <v>186</v>
      </c>
      <c r="E3826">
        <v>27.45</v>
      </c>
      <c r="F3826">
        <v>10.34</v>
      </c>
      <c r="G3826">
        <v>5.5</v>
      </c>
      <c r="H3826">
        <v>3480</v>
      </c>
      <c r="I3826">
        <v>0.51300000000000001</v>
      </c>
      <c r="J3826" t="s">
        <v>78</v>
      </c>
      <c r="K3826">
        <v>40.35</v>
      </c>
      <c r="L3826">
        <v>27.83446</v>
      </c>
      <c r="M3826">
        <v>-1.453090880872129</v>
      </c>
      <c r="N3826">
        <v>27.661850000000001</v>
      </c>
      <c r="O3826">
        <v>-0.83815796846561219</v>
      </c>
      <c r="P3826">
        <v>7897000</v>
      </c>
      <c r="Q3826">
        <v>9062000</v>
      </c>
      <c r="R3826">
        <v>0.87</v>
      </c>
      <c r="S3826">
        <v>32.380999999999993</v>
      </c>
      <c r="T3826">
        <v>8.2970000000000006</v>
      </c>
      <c r="U3826">
        <v>18.412400000000002</v>
      </c>
      <c r="V3826">
        <f t="shared" si="467"/>
        <v>2.2643098825254739</v>
      </c>
      <c r="AC3826">
        <v>27.85</v>
      </c>
      <c r="AD3826">
        <v>26.41</v>
      </c>
      <c r="AH3826" s="85">
        <f>IF(AND(M3826&lt;Variables!$G$6,M3826&gt;Variables!$G$5),0,1)</f>
        <v>1</v>
      </c>
      <c r="AI3826" s="85">
        <f t="shared" si="466"/>
        <v>0</v>
      </c>
      <c r="AJ3826" s="85">
        <f>IF(I3826&gt;Variables!$G$7,0,1)</f>
        <v>0</v>
      </c>
      <c r="AK3826" s="85">
        <f>IF(F3826&gt;Variables!$G$8,0,1)</f>
        <v>0</v>
      </c>
      <c r="AL3826" s="85">
        <f>IF(G3826&gt;Variables!$G$9,0,1)</f>
        <v>1</v>
      </c>
      <c r="AM3826" s="85">
        <f>IF(AND(K3826&gt;Variables!$G$10,K3826&lt;Variables!$G$11),0,1)</f>
        <v>1</v>
      </c>
      <c r="AN3826" s="103">
        <f>IF(H3826&lt;Variables!$G$13,1,0)</f>
        <v>0</v>
      </c>
      <c r="AO3826" s="101">
        <f>IF(R3826&lt;Variables!$G$12,0,1)</f>
        <v>0</v>
      </c>
      <c r="AP3826" s="86">
        <f t="shared" si="468"/>
        <v>1</v>
      </c>
      <c r="AR3826">
        <v>0</v>
      </c>
      <c r="AS3826">
        <v>0</v>
      </c>
      <c r="AT3826">
        <v>0</v>
      </c>
      <c r="AU3826">
        <v>1</v>
      </c>
      <c r="BA3826">
        <v>-1.38</v>
      </c>
    </row>
    <row r="3827" spans="3:53" ht="12.75" x14ac:dyDescent="0.2">
      <c r="C3827" t="s">
        <v>832</v>
      </c>
      <c r="D3827" t="s">
        <v>183</v>
      </c>
      <c r="E3827">
        <v>25.61</v>
      </c>
      <c r="F3827">
        <v>71.28</v>
      </c>
      <c r="G3827">
        <v>34.08</v>
      </c>
      <c r="H3827">
        <v>42.28</v>
      </c>
      <c r="I3827">
        <v>2308.9810000000002</v>
      </c>
      <c r="J3827" t="s">
        <v>78</v>
      </c>
      <c r="K3827">
        <v>39.96</v>
      </c>
      <c r="L3827">
        <v>26.419129999999999</v>
      </c>
      <c r="M3827">
        <v>-4.235680735891008</v>
      </c>
      <c r="N3827">
        <v>25.944783999999999</v>
      </c>
      <c r="O3827">
        <v>-2.4848308623421111</v>
      </c>
      <c r="P3827">
        <v>32710000</v>
      </c>
      <c r="Q3827">
        <v>16000000</v>
      </c>
      <c r="R3827">
        <v>2.04</v>
      </c>
      <c r="S3827">
        <v>32.380999999999993</v>
      </c>
      <c r="T3827">
        <v>8.2970000000000006</v>
      </c>
      <c r="U3827">
        <v>18.412400000000002</v>
      </c>
      <c r="V3827">
        <f t="shared" si="467"/>
        <v>2.2502975336420237</v>
      </c>
      <c r="AC3827">
        <v>26.48</v>
      </c>
      <c r="AD3827">
        <v>20</v>
      </c>
      <c r="AH3827" s="85">
        <f>IF(AND(M3827&lt;Variables!$G$6,M3827&gt;Variables!$G$5),0,1)</f>
        <v>0</v>
      </c>
      <c r="AI3827" s="85">
        <f t="shared" si="466"/>
        <v>0</v>
      </c>
      <c r="AJ3827" s="85">
        <f>IF(I3827&gt;Variables!$G$7,0,1)</f>
        <v>0</v>
      </c>
      <c r="AK3827" s="85">
        <f>IF(F3827&gt;Variables!$G$8,0,1)</f>
        <v>0</v>
      </c>
      <c r="AL3827" s="85">
        <f>IF(G3827&gt;Variables!$G$9,0,1)</f>
        <v>0</v>
      </c>
      <c r="AM3827" s="85">
        <f>IF(AND(K3827&gt;Variables!$G$10,K3827&lt;Variables!$G$11),0,1)</f>
        <v>1</v>
      </c>
      <c r="AN3827" s="103">
        <f>IF(H3827&lt;Variables!$G$13,1,0)</f>
        <v>1</v>
      </c>
      <c r="AO3827" s="101">
        <f>IF(R3827&lt;Variables!$G$12,0,1)</f>
        <v>1</v>
      </c>
      <c r="AP3827" s="86">
        <f t="shared" si="468"/>
        <v>1</v>
      </c>
      <c r="AR3827">
        <v>0</v>
      </c>
      <c r="AS3827">
        <v>0</v>
      </c>
      <c r="AT3827">
        <v>1</v>
      </c>
      <c r="AU3827">
        <v>0</v>
      </c>
      <c r="BA3827">
        <v>-2.25</v>
      </c>
    </row>
    <row r="3828" spans="3:53" ht="12.75" x14ac:dyDescent="0.2">
      <c r="C3828" t="s">
        <v>832</v>
      </c>
      <c r="D3828" t="s">
        <v>813</v>
      </c>
      <c r="E3828">
        <v>12.3</v>
      </c>
      <c r="F3828">
        <v>9.76</v>
      </c>
      <c r="G3828">
        <v>9.57</v>
      </c>
      <c r="H3828">
        <v>2160</v>
      </c>
      <c r="I3828">
        <v>-17.649000000000001</v>
      </c>
      <c r="J3828" t="s">
        <v>78</v>
      </c>
      <c r="K3828">
        <v>59.15</v>
      </c>
      <c r="L3828">
        <v>12.158754999999999</v>
      </c>
      <c r="M3828">
        <v>0.7512693528243678</v>
      </c>
      <c r="N3828">
        <v>12.091556000000001</v>
      </c>
      <c r="O3828">
        <v>1.3111960114976029</v>
      </c>
      <c r="P3828">
        <v>1826000</v>
      </c>
      <c r="Q3828">
        <v>1541000</v>
      </c>
      <c r="R3828">
        <v>1.18</v>
      </c>
      <c r="S3828">
        <v>32.380999999999993</v>
      </c>
      <c r="T3828">
        <v>8.2970000000000006</v>
      </c>
      <c r="U3828">
        <v>18.412400000000002</v>
      </c>
      <c r="V3828">
        <f t="shared" si="467"/>
        <v>2.4224085539243116</v>
      </c>
      <c r="AC3828">
        <v>12.936400000000001</v>
      </c>
      <c r="AD3828">
        <v>12.25</v>
      </c>
      <c r="AH3828" s="85">
        <f>IF(AND(M3828&lt;Variables!$G$6,M3828&gt;Variables!$G$5),0,1)</f>
        <v>1</v>
      </c>
      <c r="AI3828" s="85">
        <f t="shared" si="466"/>
        <v>0</v>
      </c>
      <c r="AJ3828" s="85">
        <f>IF(I3828&gt;Variables!$G$7,0,1)</f>
        <v>1</v>
      </c>
      <c r="AK3828" s="85">
        <f>IF(F3828&gt;Variables!$G$8,0,1)</f>
        <v>0</v>
      </c>
      <c r="AL3828" s="85">
        <f>IF(G3828&gt;Variables!$G$9,0,1)</f>
        <v>1</v>
      </c>
      <c r="AM3828" s="85">
        <f>IF(AND(K3828&gt;Variables!$G$10,K3828&lt;Variables!$G$11),0,1)</f>
        <v>0</v>
      </c>
      <c r="AN3828" s="103">
        <f>IF(H3828&lt;Variables!$G$13,1,0)</f>
        <v>1</v>
      </c>
      <c r="AO3828" s="101">
        <f>IF(R3828&lt;Variables!$G$12,0,1)</f>
        <v>0</v>
      </c>
      <c r="AP3828" s="86">
        <f t="shared" si="468"/>
        <v>1</v>
      </c>
      <c r="AR3828">
        <v>1</v>
      </c>
      <c r="AS3828">
        <v>0</v>
      </c>
      <c r="AT3828">
        <v>0</v>
      </c>
      <c r="AU3828">
        <v>0</v>
      </c>
      <c r="BA3828">
        <v>2</v>
      </c>
    </row>
    <row r="3829" spans="3:53" ht="12.75" x14ac:dyDescent="0.2">
      <c r="C3829" t="s">
        <v>832</v>
      </c>
      <c r="D3829" t="s">
        <v>833</v>
      </c>
      <c r="E3829">
        <v>20.05</v>
      </c>
      <c r="F3829">
        <v>7.41</v>
      </c>
      <c r="G3829">
        <v>11.56</v>
      </c>
      <c r="H3829">
        <v>2000</v>
      </c>
      <c r="I3829">
        <v>-17.103999999999999</v>
      </c>
      <c r="J3829" t="s">
        <v>78</v>
      </c>
      <c r="K3829">
        <v>67.849999999999994</v>
      </c>
      <c r="L3829">
        <v>19.824380000000001</v>
      </c>
      <c r="M3829">
        <v>1.2894224182546969</v>
      </c>
      <c r="N3829">
        <v>19.513449999999999</v>
      </c>
      <c r="O3829">
        <v>2.9033820262434351</v>
      </c>
      <c r="P3829">
        <v>1023000</v>
      </c>
      <c r="Q3829">
        <v>1647000</v>
      </c>
      <c r="R3829">
        <v>0.62</v>
      </c>
      <c r="S3829">
        <v>32.380999999999993</v>
      </c>
      <c r="T3829">
        <v>8.2970000000000006</v>
      </c>
      <c r="U3829">
        <v>18.412400000000002</v>
      </c>
      <c r="V3829">
        <f t="shared" si="467"/>
        <v>2.4519302599264137</v>
      </c>
      <c r="AC3829">
        <v>20.62</v>
      </c>
      <c r="AD3829">
        <v>19.809999999999999</v>
      </c>
      <c r="AH3829" s="85">
        <f>IF(AND(M3829&lt;Variables!$G$6,M3829&gt;Variables!$G$5),0,1)</f>
        <v>1</v>
      </c>
      <c r="AI3829" s="85">
        <f t="shared" si="466"/>
        <v>0</v>
      </c>
      <c r="AJ3829" s="85">
        <f>IF(I3829&gt;Variables!$G$7,0,1)</f>
        <v>1</v>
      </c>
      <c r="AK3829" s="85">
        <f>IF(F3829&gt;Variables!$G$8,0,1)</f>
        <v>1</v>
      </c>
      <c r="AL3829" s="85">
        <f>IF(G3829&gt;Variables!$G$9,0,1)</f>
        <v>1</v>
      </c>
      <c r="AM3829" s="85">
        <f>IF(AND(K3829&gt;Variables!$G$10,K3829&lt;Variables!$G$11),0,1)</f>
        <v>0</v>
      </c>
      <c r="AN3829" s="103">
        <f>IF(H3829&lt;Variables!$G$13,1,0)</f>
        <v>1</v>
      </c>
      <c r="AO3829" s="101">
        <f>IF(R3829&lt;Variables!$G$12,0,1)</f>
        <v>0</v>
      </c>
      <c r="AP3829" s="86">
        <f t="shared" si="468"/>
        <v>1</v>
      </c>
      <c r="AR3829">
        <v>1</v>
      </c>
      <c r="AS3829">
        <v>0</v>
      </c>
      <c r="AT3829">
        <v>0</v>
      </c>
      <c r="AU3829">
        <v>0</v>
      </c>
      <c r="BA3829">
        <v>1.25</v>
      </c>
    </row>
    <row r="3830" spans="3:53" ht="12.75" x14ac:dyDescent="0.2">
      <c r="C3830" t="s">
        <v>832</v>
      </c>
      <c r="D3830" t="s">
        <v>803</v>
      </c>
      <c r="E3830">
        <v>298.36</v>
      </c>
      <c r="F3830">
        <v>10.06</v>
      </c>
      <c r="G3830">
        <v>3.78</v>
      </c>
      <c r="H3830">
        <v>16820</v>
      </c>
      <c r="I3830">
        <v>-5.1790000000000003</v>
      </c>
      <c r="J3830" t="s">
        <v>78</v>
      </c>
      <c r="K3830">
        <v>28.44</v>
      </c>
      <c r="L3830">
        <v>300.50851499999999</v>
      </c>
      <c r="M3830">
        <v>-0.70830438864604206</v>
      </c>
      <c r="N3830">
        <v>303.74847599999998</v>
      </c>
      <c r="O3830">
        <v>-1.767408373762503</v>
      </c>
      <c r="P3830">
        <v>1134000</v>
      </c>
      <c r="Q3830">
        <v>881257</v>
      </c>
      <c r="R3830">
        <v>1.29</v>
      </c>
      <c r="S3830">
        <v>32.380999999999993</v>
      </c>
      <c r="T3830">
        <v>8.2970000000000006</v>
      </c>
      <c r="U3830">
        <v>18.412400000000002</v>
      </c>
      <c r="V3830">
        <f t="shared" si="467"/>
        <v>2.1179515430205225</v>
      </c>
      <c r="AC3830">
        <v>318.77</v>
      </c>
      <c r="AD3830">
        <v>294.10000000000002</v>
      </c>
      <c r="AH3830" s="85">
        <f>IF(AND(M3830&lt;Variables!$G$6,M3830&gt;Variables!$G$5),0,1)</f>
        <v>1</v>
      </c>
      <c r="AI3830" s="85">
        <f t="shared" si="466"/>
        <v>1</v>
      </c>
      <c r="AJ3830" s="85">
        <f>IF(I3830&gt;Variables!$G$7,0,1)</f>
        <v>1</v>
      </c>
      <c r="AK3830" s="85">
        <f>IF(F3830&gt;Variables!$G$8,0,1)</f>
        <v>0</v>
      </c>
      <c r="AL3830" s="85">
        <f>IF(G3830&gt;Variables!$G$9,0,1)</f>
        <v>1</v>
      </c>
      <c r="AM3830" s="85">
        <f>IF(AND(K3830&gt;Variables!$G$10,K3830&lt;Variables!$G$11),0,1)</f>
        <v>1</v>
      </c>
      <c r="AN3830" s="103">
        <f>IF(H3830&lt;Variables!$G$13,1,0)</f>
        <v>0</v>
      </c>
      <c r="AO3830" s="101">
        <f>IF(R3830&lt;Variables!$G$12,0,1)</f>
        <v>0</v>
      </c>
      <c r="AP3830" s="86">
        <f t="shared" si="468"/>
        <v>1</v>
      </c>
      <c r="AR3830">
        <v>0</v>
      </c>
      <c r="AS3830">
        <v>1</v>
      </c>
      <c r="AT3830">
        <v>0</v>
      </c>
      <c r="AU3830">
        <v>0</v>
      </c>
      <c r="BA3830">
        <v>0</v>
      </c>
    </row>
    <row r="3831" spans="3:53" ht="12.75" x14ac:dyDescent="0.2">
      <c r="C3831" t="s">
        <v>832</v>
      </c>
      <c r="D3831" t="s">
        <v>697</v>
      </c>
      <c r="E3831">
        <v>6.18</v>
      </c>
      <c r="F3831">
        <v>34.64</v>
      </c>
      <c r="G3831">
        <v>43.73</v>
      </c>
      <c r="H3831">
        <v>-99999</v>
      </c>
      <c r="I3831">
        <v>-14.555</v>
      </c>
      <c r="J3831" t="s">
        <v>76</v>
      </c>
      <c r="K3831">
        <v>56.12</v>
      </c>
      <c r="L3831">
        <v>5.7431315789473674</v>
      </c>
      <c r="M3831">
        <v>1.8608039809566701</v>
      </c>
      <c r="N3831">
        <v>5.4447765957446803</v>
      </c>
      <c r="O3831">
        <v>7.4424248108181006</v>
      </c>
      <c r="P3831">
        <v>205623</v>
      </c>
      <c r="Q3831">
        <v>58657</v>
      </c>
      <c r="R3831">
        <v>3.51</v>
      </c>
      <c r="S3831">
        <v>32.380999999999993</v>
      </c>
      <c r="T3831">
        <v>8.2970000000000006</v>
      </c>
      <c r="U3831">
        <v>18.412400000000002</v>
      </c>
      <c r="V3831">
        <f t="shared" si="467"/>
        <v>2.3491334048854688</v>
      </c>
      <c r="AC3831">
        <v>8.4</v>
      </c>
      <c r="AD3831">
        <v>5.7549999999999999</v>
      </c>
      <c r="AH3831" s="85">
        <f>IF(AND(M3831&lt;Variables!$G$6,M3831&gt;Variables!$G$5),0,1)</f>
        <v>1</v>
      </c>
      <c r="AI3831" s="85">
        <f t="shared" si="466"/>
        <v>0</v>
      </c>
      <c r="AJ3831" s="85">
        <f>IF(I3831&gt;Variables!$G$7,0,1)</f>
        <v>1</v>
      </c>
      <c r="AK3831" s="85">
        <f>IF(F3831&gt;Variables!$G$8,0,1)</f>
        <v>0</v>
      </c>
      <c r="AL3831" s="85">
        <f>IF(G3831&gt;Variables!$G$9,0,1)</f>
        <v>0</v>
      </c>
      <c r="AM3831" s="85">
        <f>IF(AND(K3831&gt;Variables!$G$10,K3831&lt;Variables!$G$11),0,1)</f>
        <v>0</v>
      </c>
      <c r="AN3831" s="103">
        <f>IF(H3831&lt;Variables!$G$13,1,0)</f>
        <v>1</v>
      </c>
      <c r="AO3831" s="101">
        <f>IF(R3831&lt;Variables!$G$12,0,1)</f>
        <v>1</v>
      </c>
      <c r="AP3831" s="86">
        <f t="shared" si="468"/>
        <v>0</v>
      </c>
      <c r="AR3831">
        <v>0</v>
      </c>
      <c r="AS3831">
        <v>0</v>
      </c>
      <c r="AT3831">
        <v>1</v>
      </c>
      <c r="AU3831">
        <v>0</v>
      </c>
      <c r="BA3831">
        <v>-2.25</v>
      </c>
    </row>
    <row r="3832" spans="3:53" ht="12.75" x14ac:dyDescent="0.2">
      <c r="C3832" t="s">
        <v>832</v>
      </c>
      <c r="D3832" t="s">
        <v>817</v>
      </c>
      <c r="E3832">
        <v>2.95</v>
      </c>
      <c r="F3832">
        <v>23.93</v>
      </c>
      <c r="G3832">
        <v>25.11</v>
      </c>
      <c r="H3832">
        <v>61.14</v>
      </c>
      <c r="I3832">
        <v>-68.676000000000002</v>
      </c>
      <c r="J3832" t="s">
        <v>78</v>
      </c>
      <c r="K3832">
        <v>52.33</v>
      </c>
      <c r="L3832">
        <v>2.9455650000000002</v>
      </c>
      <c r="M3832">
        <v>-0.1889281003814148</v>
      </c>
      <c r="N3832">
        <v>2.9064939999999999</v>
      </c>
      <c r="O3832">
        <v>1.152797838220192</v>
      </c>
      <c r="P3832">
        <v>10970000</v>
      </c>
      <c r="Q3832">
        <v>2130000</v>
      </c>
      <c r="R3832">
        <v>5.15</v>
      </c>
      <c r="S3832">
        <v>32.380999999999993</v>
      </c>
      <c r="T3832">
        <v>8.2970000000000006</v>
      </c>
      <c r="U3832">
        <v>18.412400000000002</v>
      </c>
      <c r="V3832">
        <f t="shared" si="467"/>
        <v>2.3973222353545074</v>
      </c>
      <c r="AC3832">
        <v>3.24</v>
      </c>
      <c r="AD3832">
        <v>2.7</v>
      </c>
      <c r="AH3832" s="85">
        <f>IF(AND(M3832&lt;Variables!$G$6,M3832&gt;Variables!$G$5),0,1)</f>
        <v>1</v>
      </c>
      <c r="AI3832" s="85">
        <f t="shared" si="466"/>
        <v>0</v>
      </c>
      <c r="AJ3832" s="85">
        <f>IF(I3832&gt;Variables!$G$7,0,1)</f>
        <v>1</v>
      </c>
      <c r="AK3832" s="85">
        <f>IF(F3832&gt;Variables!$G$8,0,1)</f>
        <v>0</v>
      </c>
      <c r="AL3832" s="85">
        <f>IF(G3832&gt;Variables!$G$9,0,1)</f>
        <v>0</v>
      </c>
      <c r="AM3832" s="85">
        <f>IF(AND(K3832&gt;Variables!$G$10,K3832&lt;Variables!$G$11),0,1)</f>
        <v>0</v>
      </c>
      <c r="AN3832" s="103">
        <f>IF(H3832&lt;Variables!$G$13,1,0)</f>
        <v>1</v>
      </c>
      <c r="AO3832" s="101">
        <f>IF(R3832&lt;Variables!$G$12,0,1)</f>
        <v>1</v>
      </c>
      <c r="AP3832" s="86">
        <f t="shared" si="468"/>
        <v>1</v>
      </c>
      <c r="AR3832">
        <v>0</v>
      </c>
      <c r="AS3832">
        <v>0</v>
      </c>
      <c r="AT3832">
        <v>1</v>
      </c>
      <c r="AU3832">
        <v>0</v>
      </c>
      <c r="BA3832">
        <v>-2.25</v>
      </c>
    </row>
    <row r="3833" spans="3:53" ht="12.75" x14ac:dyDescent="0.2">
      <c r="C3833" t="s">
        <v>832</v>
      </c>
      <c r="D3833" t="s">
        <v>801</v>
      </c>
      <c r="E3833">
        <v>35.51</v>
      </c>
      <c r="F3833">
        <v>19.02</v>
      </c>
      <c r="G3833">
        <v>-5.53</v>
      </c>
      <c r="H3833">
        <v>1310</v>
      </c>
      <c r="I3833">
        <v>-67.664000000000001</v>
      </c>
      <c r="J3833" t="s">
        <v>78</v>
      </c>
      <c r="K3833">
        <v>47.98</v>
      </c>
      <c r="L3833">
        <v>35.647216666666672</v>
      </c>
      <c r="M3833">
        <v>-0.3849295386783369</v>
      </c>
      <c r="N3833">
        <v>35.464485416666669</v>
      </c>
      <c r="O3833">
        <v>0.12833848510301321</v>
      </c>
      <c r="P3833">
        <v>775680</v>
      </c>
      <c r="Q3833">
        <v>188950</v>
      </c>
      <c r="R3833">
        <v>4.1100000000000003</v>
      </c>
      <c r="S3833">
        <v>32.380999999999993</v>
      </c>
      <c r="T3833">
        <v>8.2970000000000006</v>
      </c>
      <c r="U3833">
        <v>18.412400000000002</v>
      </c>
      <c r="V3833">
        <f t="shared" si="467"/>
        <v>2.3538353814600765</v>
      </c>
      <c r="AC3833">
        <v>35.880000000000003</v>
      </c>
      <c r="AD3833">
        <v>31.77</v>
      </c>
      <c r="AH3833" s="85">
        <f>IF(AND(M3833&lt;Variables!$G$6,M3833&gt;Variables!$G$5),0,1)</f>
        <v>1</v>
      </c>
      <c r="AI3833" s="85">
        <f t="shared" si="466"/>
        <v>0</v>
      </c>
      <c r="AJ3833" s="85">
        <f>IF(I3833&gt;Variables!$G$7,0,1)</f>
        <v>1</v>
      </c>
      <c r="AK3833" s="85">
        <f>IF(F3833&gt;Variables!$G$8,0,1)</f>
        <v>0</v>
      </c>
      <c r="AL3833" s="85">
        <f>IF(G3833&gt;Variables!$G$9,0,1)</f>
        <v>1</v>
      </c>
      <c r="AM3833" s="85">
        <f>IF(AND(K3833&gt;Variables!$G$10,K3833&lt;Variables!$G$11),0,1)</f>
        <v>1</v>
      </c>
      <c r="AN3833" s="103">
        <f>IF(H3833&lt;Variables!$G$13,1,0)</f>
        <v>1</v>
      </c>
      <c r="AO3833" s="101">
        <f>IF(R3833&lt;Variables!$G$12,0,1)</f>
        <v>1</v>
      </c>
      <c r="AP3833" s="86">
        <f t="shared" si="468"/>
        <v>1</v>
      </c>
      <c r="AR3833">
        <v>0</v>
      </c>
      <c r="AS3833">
        <v>0</v>
      </c>
      <c r="AT3833">
        <v>1</v>
      </c>
      <c r="AU3833">
        <v>0</v>
      </c>
      <c r="BA3833">
        <v>-2.25</v>
      </c>
    </row>
    <row r="3834" spans="3:53" ht="12.75" x14ac:dyDescent="0.2">
      <c r="C3834" t="s">
        <v>832</v>
      </c>
      <c r="D3834" t="s">
        <v>822</v>
      </c>
      <c r="E3834">
        <v>52.4</v>
      </c>
      <c r="F3834">
        <v>7.27</v>
      </c>
      <c r="G3834">
        <v>4.09</v>
      </c>
      <c r="H3834">
        <v>2450</v>
      </c>
      <c r="I3834">
        <v>-36.715000000000003</v>
      </c>
      <c r="J3834" t="s">
        <v>78</v>
      </c>
      <c r="K3834">
        <v>44.39</v>
      </c>
      <c r="L3834">
        <v>52.70078947368421</v>
      </c>
      <c r="M3834">
        <v>-0.57074946445424513</v>
      </c>
      <c r="N3834">
        <v>52.311250000000001</v>
      </c>
      <c r="O3834">
        <v>0.1696575784367558</v>
      </c>
      <c r="P3834">
        <v>220740</v>
      </c>
      <c r="Q3834">
        <v>476560</v>
      </c>
      <c r="R3834">
        <v>0.46</v>
      </c>
      <c r="S3834">
        <v>32.380999999999993</v>
      </c>
      <c r="T3834">
        <v>8.2970000000000006</v>
      </c>
      <c r="U3834">
        <v>18.412400000000002</v>
      </c>
      <c r="V3834">
        <f t="shared" si="467"/>
        <v>2.3144727858925518</v>
      </c>
      <c r="AC3834">
        <v>53.98</v>
      </c>
      <c r="AD3834">
        <v>51.405000000000001</v>
      </c>
      <c r="AH3834" s="85">
        <f>IF(AND(M3834&lt;Variables!$G$6,M3834&gt;Variables!$G$5),0,1)</f>
        <v>1</v>
      </c>
      <c r="AI3834" s="85">
        <f t="shared" si="466"/>
        <v>0</v>
      </c>
      <c r="AJ3834" s="85">
        <f>IF(I3834&gt;Variables!$G$7,0,1)</f>
        <v>1</v>
      </c>
      <c r="AK3834" s="85">
        <f>IF(F3834&gt;Variables!$G$8,0,1)</f>
        <v>1</v>
      </c>
      <c r="AL3834" s="85">
        <f>IF(G3834&gt;Variables!$G$9,0,1)</f>
        <v>1</v>
      </c>
      <c r="AM3834" s="85">
        <f>IF(AND(K3834&gt;Variables!$G$10,K3834&lt;Variables!$G$11),0,1)</f>
        <v>1</v>
      </c>
      <c r="AN3834" s="103">
        <f>IF(H3834&lt;Variables!$G$13,1,0)</f>
        <v>1</v>
      </c>
      <c r="AO3834" s="101">
        <f>IF(R3834&lt;Variables!$G$12,0,1)</f>
        <v>0</v>
      </c>
      <c r="AP3834" s="86">
        <f t="shared" si="468"/>
        <v>1</v>
      </c>
      <c r="AR3834">
        <v>0</v>
      </c>
      <c r="AS3834">
        <v>0</v>
      </c>
      <c r="AT3834">
        <v>1</v>
      </c>
      <c r="AU3834">
        <v>0</v>
      </c>
      <c r="BA3834">
        <v>-1.81</v>
      </c>
    </row>
    <row r="3835" spans="3:53" ht="12.75" x14ac:dyDescent="0.2">
      <c r="C3835" t="s">
        <v>832</v>
      </c>
      <c r="D3835" t="s">
        <v>804</v>
      </c>
      <c r="E3835">
        <v>3.18</v>
      </c>
      <c r="F3835">
        <v>60.1</v>
      </c>
      <c r="G3835">
        <v>28.06</v>
      </c>
      <c r="H3835">
        <v>52.91</v>
      </c>
      <c r="I3835">
        <v>-62.829000000000001</v>
      </c>
      <c r="J3835" t="s">
        <v>78</v>
      </c>
      <c r="K3835">
        <v>60.31</v>
      </c>
      <c r="L3835">
        <v>3.1418149999999998</v>
      </c>
      <c r="M3835">
        <v>3.1251044380397941</v>
      </c>
      <c r="N3835">
        <v>3.0821320000000001</v>
      </c>
      <c r="O3835">
        <v>5.1220389003456237</v>
      </c>
      <c r="P3835">
        <v>89320000</v>
      </c>
      <c r="Q3835">
        <v>917900</v>
      </c>
      <c r="R3835">
        <v>97.31</v>
      </c>
      <c r="S3835">
        <v>32.380999999999993</v>
      </c>
      <c r="T3835">
        <v>8.2970000000000006</v>
      </c>
      <c r="U3835">
        <v>18.412400000000002</v>
      </c>
      <c r="V3835">
        <f t="shared" si="467"/>
        <v>2.2995080249390876</v>
      </c>
      <c r="AC3835">
        <v>3.34</v>
      </c>
      <c r="AD3835">
        <v>2.62</v>
      </c>
      <c r="AH3835" s="85">
        <f>IF(AND(M3835&lt;Variables!$G$6,M3835&gt;Variables!$G$5),0,1)</f>
        <v>1</v>
      </c>
      <c r="AI3835" s="85">
        <f t="shared" si="466"/>
        <v>0</v>
      </c>
      <c r="AJ3835" s="85">
        <f>IF(I3835&gt;Variables!$G$7,0,1)</f>
        <v>1</v>
      </c>
      <c r="AK3835" s="85">
        <f>IF(F3835&gt;Variables!$G$8,0,1)</f>
        <v>0</v>
      </c>
      <c r="AL3835" s="85">
        <f>IF(G3835&gt;Variables!$G$9,0,1)</f>
        <v>0</v>
      </c>
      <c r="AM3835" s="85">
        <f>IF(AND(K3835&gt;Variables!$G$10,K3835&lt;Variables!$G$11),0,1)</f>
        <v>0</v>
      </c>
      <c r="AN3835" s="103">
        <f>IF(H3835&lt;Variables!$G$13,1,0)</f>
        <v>1</v>
      </c>
      <c r="AO3835" s="101">
        <f>IF(R3835&lt;Variables!$G$12,0,1)</f>
        <v>1</v>
      </c>
      <c r="AP3835" s="86">
        <f t="shared" si="468"/>
        <v>1</v>
      </c>
      <c r="AR3835">
        <v>1</v>
      </c>
      <c r="AS3835">
        <v>0</v>
      </c>
      <c r="AT3835">
        <v>0</v>
      </c>
      <c r="AU3835">
        <v>0</v>
      </c>
      <c r="BA3835">
        <v>2</v>
      </c>
    </row>
    <row r="3836" spans="3:53" ht="12.75" x14ac:dyDescent="0.2">
      <c r="C3836" t="s">
        <v>832</v>
      </c>
      <c r="D3836" t="s">
        <v>584</v>
      </c>
      <c r="E3836">
        <v>24.22</v>
      </c>
      <c r="F3836">
        <v>9.14</v>
      </c>
      <c r="G3836">
        <v>7.13</v>
      </c>
      <c r="H3836">
        <v>12890</v>
      </c>
      <c r="I3836">
        <v>0.371</v>
      </c>
      <c r="J3836" t="s">
        <v>78</v>
      </c>
      <c r="K3836">
        <v>44.07</v>
      </c>
      <c r="L3836">
        <v>24.394504999999999</v>
      </c>
      <c r="M3836">
        <v>-0.79733120225230836</v>
      </c>
      <c r="N3836">
        <v>24.30838936170213</v>
      </c>
      <c r="O3836">
        <v>-0.44589281539523862</v>
      </c>
      <c r="P3836">
        <v>332184</v>
      </c>
      <c r="Q3836">
        <v>1407000</v>
      </c>
      <c r="R3836">
        <v>0.24</v>
      </c>
      <c r="S3836">
        <v>32.380999999999993</v>
      </c>
      <c r="T3836">
        <v>8.2970000000000006</v>
      </c>
      <c r="U3836">
        <v>18.412400000000002</v>
      </c>
      <c r="V3836">
        <f t="shared" si="467"/>
        <v>2.3126408446617797</v>
      </c>
      <c r="AC3836">
        <v>26</v>
      </c>
      <c r="AD3836">
        <v>24.1</v>
      </c>
      <c r="AH3836" s="85">
        <f>IF(AND(M3836&lt;Variables!$G$6,M3836&gt;Variables!$G$5),0,1)</f>
        <v>1</v>
      </c>
      <c r="AI3836" s="85">
        <f t="shared" si="466"/>
        <v>0</v>
      </c>
      <c r="AJ3836" s="85">
        <f>IF(I3836&gt;Variables!$G$7,0,1)</f>
        <v>0</v>
      </c>
      <c r="AK3836" s="85">
        <f>IF(F3836&gt;Variables!$G$8,0,1)</f>
        <v>0</v>
      </c>
      <c r="AL3836" s="85">
        <f>IF(G3836&gt;Variables!$G$9,0,1)</f>
        <v>1</v>
      </c>
      <c r="AM3836" s="85">
        <f>IF(AND(K3836&gt;Variables!$G$10,K3836&lt;Variables!$G$11),0,1)</f>
        <v>1</v>
      </c>
      <c r="AN3836" s="103">
        <f>IF(H3836&lt;Variables!$G$13,1,0)</f>
        <v>0</v>
      </c>
      <c r="AO3836" s="101">
        <f>IF(R3836&lt;Variables!$G$12,0,1)</f>
        <v>0</v>
      </c>
      <c r="AP3836" s="86">
        <f t="shared" si="468"/>
        <v>1</v>
      </c>
      <c r="AR3836">
        <v>1</v>
      </c>
      <c r="AS3836">
        <v>0</v>
      </c>
      <c r="AT3836">
        <v>0</v>
      </c>
      <c r="AU3836">
        <v>0</v>
      </c>
      <c r="BA3836">
        <v>2</v>
      </c>
    </row>
    <row r="3837" spans="3:53" ht="12.75" x14ac:dyDescent="0.2">
      <c r="C3837" t="s">
        <v>832</v>
      </c>
      <c r="D3837" t="s">
        <v>131</v>
      </c>
      <c r="E3837">
        <v>35.380000000000003</v>
      </c>
      <c r="F3837">
        <v>13.14</v>
      </c>
      <c r="G3837">
        <v>10.01</v>
      </c>
      <c r="H3837">
        <v>5010</v>
      </c>
      <c r="I3837">
        <v>2.7E-2</v>
      </c>
      <c r="J3837" t="s">
        <v>78</v>
      </c>
      <c r="K3837">
        <v>45.11</v>
      </c>
      <c r="L3837">
        <v>35.496875000000003</v>
      </c>
      <c r="M3837">
        <v>-0.44194031164715042</v>
      </c>
      <c r="N3837">
        <v>35.538173999999998</v>
      </c>
      <c r="O3837">
        <v>-0.55763697932255762</v>
      </c>
      <c r="P3837">
        <v>3426000</v>
      </c>
      <c r="Q3837">
        <v>2889000</v>
      </c>
      <c r="R3837">
        <v>1.19</v>
      </c>
      <c r="S3837">
        <v>32.380999999999993</v>
      </c>
      <c r="T3837">
        <v>8.2970000000000006</v>
      </c>
      <c r="U3837">
        <v>18.412400000000002</v>
      </c>
      <c r="V3837">
        <f t="shared" si="467"/>
        <v>2.3215888256008452</v>
      </c>
      <c r="AC3837">
        <v>36.79</v>
      </c>
      <c r="AD3837">
        <v>34.979999999999997</v>
      </c>
      <c r="AH3837" s="85">
        <f>IF(AND(M3837&lt;Variables!$G$6,M3837&gt;Variables!$G$5),0,1)</f>
        <v>1</v>
      </c>
      <c r="AI3837" s="85">
        <f t="shared" si="466"/>
        <v>1</v>
      </c>
      <c r="AJ3837" s="85">
        <f>IF(I3837&gt;Variables!$G$7,0,1)</f>
        <v>0</v>
      </c>
      <c r="AK3837" s="85">
        <f>IF(F3837&gt;Variables!$G$8,0,1)</f>
        <v>0</v>
      </c>
      <c r="AL3837" s="85">
        <f>IF(G3837&gt;Variables!$G$9,0,1)</f>
        <v>1</v>
      </c>
      <c r="AM3837" s="85">
        <f>IF(AND(K3837&gt;Variables!$G$10,K3837&lt;Variables!$G$11),0,1)</f>
        <v>1</v>
      </c>
      <c r="AN3837" s="103">
        <f>IF(H3837&lt;Variables!$G$13,1,0)</f>
        <v>0</v>
      </c>
      <c r="AO3837" s="101">
        <f>IF(R3837&lt;Variables!$G$12,0,1)</f>
        <v>0</v>
      </c>
      <c r="AP3837" s="86">
        <f t="shared" si="468"/>
        <v>1</v>
      </c>
      <c r="AR3837">
        <v>1</v>
      </c>
      <c r="AS3837">
        <v>0</v>
      </c>
      <c r="AT3837">
        <v>0</v>
      </c>
      <c r="AU3837">
        <v>0</v>
      </c>
      <c r="BA3837">
        <v>0.8</v>
      </c>
    </row>
    <row r="3838" spans="3:53" ht="12.75" x14ac:dyDescent="0.2">
      <c r="C3838" t="s">
        <v>832</v>
      </c>
      <c r="D3838" t="s">
        <v>686</v>
      </c>
      <c r="E3838">
        <v>20.89</v>
      </c>
      <c r="F3838">
        <v>10.11</v>
      </c>
      <c r="G3838">
        <v>8.51</v>
      </c>
      <c r="H3838">
        <v>2230</v>
      </c>
      <c r="I3838">
        <v>-56.463000000000001</v>
      </c>
      <c r="J3838" t="s">
        <v>78</v>
      </c>
      <c r="K3838">
        <v>81.16</v>
      </c>
      <c r="L3838">
        <v>20.335995</v>
      </c>
      <c r="M3838">
        <v>2.5521495260005538</v>
      </c>
      <c r="N3838">
        <v>20.137986000000001</v>
      </c>
      <c r="O3838">
        <v>3.5605050077996818</v>
      </c>
      <c r="P3838">
        <v>555593</v>
      </c>
      <c r="Q3838">
        <v>1298000</v>
      </c>
      <c r="R3838">
        <v>0.43</v>
      </c>
      <c r="S3838">
        <v>32.380999999999993</v>
      </c>
      <c r="T3838">
        <v>8.2970000000000006</v>
      </c>
      <c r="U3838">
        <v>18.412400000000002</v>
      </c>
      <c r="V3838">
        <f t="shared" si="467"/>
        <v>2.3937935723072337</v>
      </c>
      <c r="AC3838">
        <v>21.32</v>
      </c>
      <c r="AD3838">
        <v>19.72</v>
      </c>
      <c r="AH3838" s="85">
        <f>IF(AND(M3838&lt;Variables!$G$6,M3838&gt;Variables!$G$5),0,1)</f>
        <v>1</v>
      </c>
      <c r="AI3838" s="85">
        <f t="shared" si="466"/>
        <v>0</v>
      </c>
      <c r="AJ3838" s="85">
        <f>IF(I3838&gt;Variables!$G$7,0,1)</f>
        <v>1</v>
      </c>
      <c r="AK3838" s="85">
        <f>IF(F3838&gt;Variables!$G$8,0,1)</f>
        <v>0</v>
      </c>
      <c r="AL3838" s="85">
        <f>IF(G3838&gt;Variables!$G$9,0,1)</f>
        <v>1</v>
      </c>
      <c r="AM3838" s="85">
        <f>IF(AND(K3838&gt;Variables!$G$10,K3838&lt;Variables!$G$11),0,1)</f>
        <v>1</v>
      </c>
      <c r="AN3838" s="103">
        <f>IF(H3838&lt;Variables!$G$13,1,0)</f>
        <v>1</v>
      </c>
      <c r="AO3838" s="101">
        <f>IF(R3838&lt;Variables!$G$12,0,1)</f>
        <v>0</v>
      </c>
      <c r="AP3838" s="86">
        <f t="shared" si="468"/>
        <v>1</v>
      </c>
      <c r="AR3838">
        <v>1</v>
      </c>
      <c r="AS3838">
        <v>0</v>
      </c>
      <c r="AT3838">
        <v>0</v>
      </c>
      <c r="AU3838">
        <v>0</v>
      </c>
      <c r="BA3838">
        <v>2</v>
      </c>
    </row>
    <row r="3839" spans="3:53" ht="12.75" x14ac:dyDescent="0.2">
      <c r="C3839" t="s">
        <v>832</v>
      </c>
      <c r="D3839" t="s">
        <v>828</v>
      </c>
      <c r="E3839">
        <v>3.42</v>
      </c>
      <c r="F3839">
        <v>20.07</v>
      </c>
      <c r="G3839">
        <v>17.649999999999999</v>
      </c>
      <c r="H3839">
        <v>149.04</v>
      </c>
      <c r="I3839">
        <v>-69.655000000000001</v>
      </c>
      <c r="J3839" t="s">
        <v>78</v>
      </c>
      <c r="K3839">
        <v>49</v>
      </c>
      <c r="L3839">
        <v>3.4111150000000001</v>
      </c>
      <c r="M3839">
        <v>-0.32584653405118869</v>
      </c>
      <c r="N3839">
        <v>3.4254340000000001</v>
      </c>
      <c r="O3839">
        <v>-0.7425044534502705</v>
      </c>
      <c r="P3839">
        <v>6280000</v>
      </c>
      <c r="Q3839">
        <v>736860</v>
      </c>
      <c r="R3839">
        <v>8.52</v>
      </c>
      <c r="S3839">
        <v>32.380999999999993</v>
      </c>
      <c r="T3839">
        <v>8.2970000000000006</v>
      </c>
      <c r="U3839">
        <v>18.412400000000002</v>
      </c>
      <c r="V3839">
        <f t="shared" si="467"/>
        <v>2.3641709650949911</v>
      </c>
      <c r="AC3839">
        <v>3.42</v>
      </c>
      <c r="AD3839">
        <v>3.1981999999999999</v>
      </c>
      <c r="AH3839" s="85">
        <f>IF(AND(M3839&lt;Variables!$G$6,M3839&gt;Variables!$G$5),0,1)</f>
        <v>1</v>
      </c>
      <c r="AI3839" s="85">
        <f t="shared" si="466"/>
        <v>1</v>
      </c>
      <c r="AJ3839" s="85">
        <f>IF(I3839&gt;Variables!$G$7,0,1)</f>
        <v>1</v>
      </c>
      <c r="AK3839" s="85">
        <f>IF(F3839&gt;Variables!$G$8,0,1)</f>
        <v>0</v>
      </c>
      <c r="AL3839" s="85">
        <f>IF(G3839&gt;Variables!$G$9,0,1)</f>
        <v>0</v>
      </c>
      <c r="AM3839" s="85">
        <f>IF(AND(K3839&gt;Variables!$G$10,K3839&lt;Variables!$G$11),0,1)</f>
        <v>1</v>
      </c>
      <c r="AN3839" s="103">
        <f>IF(H3839&lt;Variables!$G$13,1,0)</f>
        <v>1</v>
      </c>
      <c r="AO3839" s="101">
        <f>IF(R3839&lt;Variables!$G$12,0,1)</f>
        <v>1</v>
      </c>
      <c r="AP3839" s="86">
        <f t="shared" si="468"/>
        <v>1</v>
      </c>
      <c r="AR3839">
        <v>0</v>
      </c>
      <c r="AS3839">
        <v>0</v>
      </c>
      <c r="AT3839">
        <v>1</v>
      </c>
      <c r="AU3839">
        <v>0</v>
      </c>
      <c r="BA3839">
        <v>-2.25</v>
      </c>
    </row>
    <row r="3840" spans="3:53" ht="12.75" x14ac:dyDescent="0.2">
      <c r="C3840" t="s">
        <v>834</v>
      </c>
      <c r="D3840" t="s">
        <v>676</v>
      </c>
      <c r="E3840">
        <v>2.88</v>
      </c>
      <c r="F3840">
        <v>7.25</v>
      </c>
      <c r="G3840">
        <v>3.78</v>
      </c>
      <c r="H3840">
        <v>-99999</v>
      </c>
      <c r="I3840">
        <v>-21.882000000000001</v>
      </c>
      <c r="J3840" t="s">
        <v>78</v>
      </c>
      <c r="K3840">
        <v>62.45</v>
      </c>
      <c r="L3840">
        <v>2.8833333333333329</v>
      </c>
      <c r="M3840">
        <v>5.7803468208101533E-2</v>
      </c>
      <c r="N3840">
        <v>2.8712562500000001</v>
      </c>
      <c r="O3840">
        <v>0.47866678566218962</v>
      </c>
      <c r="P3840">
        <v>154273</v>
      </c>
      <c r="Q3840">
        <v>191010</v>
      </c>
      <c r="R3840">
        <v>0.81</v>
      </c>
      <c r="S3840">
        <v>32.993999999999993</v>
      </c>
      <c r="T3840">
        <v>8.6150000000000002</v>
      </c>
      <c r="U3840">
        <v>18.971599999999999</v>
      </c>
      <c r="V3840">
        <f t="shared" si="467"/>
        <v>2.4924007514450861</v>
      </c>
      <c r="AC3840">
        <v>2.9</v>
      </c>
      <c r="AD3840">
        <v>2.88</v>
      </c>
      <c r="AH3840" s="85">
        <f>IF(AND(M3840&lt;Variables!$G$6,M3840&gt;Variables!$G$5),0,1)</f>
        <v>1</v>
      </c>
      <c r="AI3840" s="85">
        <f t="shared" si="466"/>
        <v>0</v>
      </c>
      <c r="AJ3840" s="85">
        <f>IF(I3840&gt;Variables!$G$7,0,1)</f>
        <v>1</v>
      </c>
      <c r="AK3840" s="85">
        <f>IF(F3840&gt;Variables!$G$8,0,1)</f>
        <v>1</v>
      </c>
      <c r="AL3840" s="85">
        <f>IF(G3840&gt;Variables!$G$9,0,1)</f>
        <v>1</v>
      </c>
      <c r="AM3840" s="85">
        <f>IF(AND(K3840&gt;Variables!$G$10,K3840&lt;Variables!$G$11),0,1)</f>
        <v>0</v>
      </c>
      <c r="AN3840" s="103">
        <f>IF(H3840&lt;Variables!$G$13,1,0)</f>
        <v>1</v>
      </c>
      <c r="AO3840" s="101">
        <f>IF(R3840&lt;Variables!$G$12,0,1)</f>
        <v>0</v>
      </c>
      <c r="AP3840" s="86">
        <f t="shared" si="468"/>
        <v>1</v>
      </c>
      <c r="AR3840">
        <v>0</v>
      </c>
      <c r="AS3840">
        <v>0</v>
      </c>
      <c r="AT3840">
        <v>0</v>
      </c>
      <c r="AU3840">
        <v>0</v>
      </c>
      <c r="BA3840">
        <v>0</v>
      </c>
    </row>
    <row r="3841" spans="3:53" ht="12.75" x14ac:dyDescent="0.2">
      <c r="C3841" t="s">
        <v>834</v>
      </c>
      <c r="D3841" t="s">
        <v>185</v>
      </c>
      <c r="E3841">
        <v>9.01</v>
      </c>
      <c r="F3841">
        <v>18.84</v>
      </c>
      <c r="G3841">
        <v>9.7100000000000009</v>
      </c>
      <c r="H3841">
        <v>40.380000000000003</v>
      </c>
      <c r="I3841">
        <v>39.548999999999999</v>
      </c>
      <c r="J3841" t="s">
        <v>78</v>
      </c>
      <c r="K3841">
        <v>47.19</v>
      </c>
      <c r="L3841">
        <v>9.0173450000000024</v>
      </c>
      <c r="M3841">
        <v>9.5981688623396497E-2</v>
      </c>
      <c r="N3841">
        <v>9.157391999999998</v>
      </c>
      <c r="O3841">
        <v>-1.434818996500294</v>
      </c>
      <c r="P3841">
        <v>16140000</v>
      </c>
      <c r="Q3841">
        <v>11900000</v>
      </c>
      <c r="R3841">
        <v>1.36</v>
      </c>
      <c r="S3841">
        <v>32.993999999999993</v>
      </c>
      <c r="T3841">
        <v>8.6150000000000002</v>
      </c>
      <c r="U3841">
        <v>18.971599999999999</v>
      </c>
      <c r="V3841">
        <f t="shared" si="467"/>
        <v>2.3361717943738429</v>
      </c>
      <c r="AC3841">
        <v>10.75</v>
      </c>
      <c r="AD3841">
        <v>8.36</v>
      </c>
      <c r="AH3841" s="85">
        <f>IF(AND(M3841&lt;Variables!$G$6,M3841&gt;Variables!$G$5),0,1)</f>
        <v>1</v>
      </c>
      <c r="AI3841" s="85">
        <f t="shared" si="466"/>
        <v>1</v>
      </c>
      <c r="AJ3841" s="85">
        <f>IF(I3841&gt;Variables!$G$7,0,1)</f>
        <v>0</v>
      </c>
      <c r="AK3841" s="85">
        <f>IF(F3841&gt;Variables!$G$8,0,1)</f>
        <v>0</v>
      </c>
      <c r="AL3841" s="85">
        <f>IF(G3841&gt;Variables!$G$9,0,1)</f>
        <v>1</v>
      </c>
      <c r="AM3841" s="85">
        <f>IF(AND(K3841&gt;Variables!$G$10,K3841&lt;Variables!$G$11),0,1)</f>
        <v>1</v>
      </c>
      <c r="AN3841" s="103">
        <f>IF(H3841&lt;Variables!$G$13,1,0)</f>
        <v>1</v>
      </c>
      <c r="AO3841" s="101">
        <f>IF(R3841&lt;Variables!$G$12,0,1)</f>
        <v>0</v>
      </c>
      <c r="AP3841" s="86">
        <f t="shared" si="468"/>
        <v>1</v>
      </c>
      <c r="AR3841">
        <v>1</v>
      </c>
      <c r="AS3841">
        <v>0</v>
      </c>
      <c r="AT3841">
        <v>0</v>
      </c>
      <c r="AU3841">
        <v>0</v>
      </c>
      <c r="BA3841">
        <v>2</v>
      </c>
    </row>
    <row r="3842" spans="3:53" ht="12.75" x14ac:dyDescent="0.2">
      <c r="C3842" t="s">
        <v>834</v>
      </c>
      <c r="D3842" t="s">
        <v>800</v>
      </c>
      <c r="E3842">
        <v>13.18</v>
      </c>
      <c r="F3842">
        <v>19.899999999999999</v>
      </c>
      <c r="G3842">
        <v>-0.08</v>
      </c>
      <c r="H3842">
        <v>185</v>
      </c>
      <c r="I3842">
        <v>-92.137</v>
      </c>
      <c r="J3842" t="s">
        <v>78</v>
      </c>
      <c r="K3842">
        <v>57.96</v>
      </c>
      <c r="L3842">
        <v>12.901574999999999</v>
      </c>
      <c r="M3842">
        <v>1.459705501072549</v>
      </c>
      <c r="N3842">
        <v>12.955780000000001</v>
      </c>
      <c r="O3842">
        <v>1.0352136266593071</v>
      </c>
      <c r="P3842">
        <v>14590000</v>
      </c>
      <c r="Q3842">
        <v>1180000</v>
      </c>
      <c r="R3842">
        <v>12.36</v>
      </c>
      <c r="S3842">
        <v>32.993999999999993</v>
      </c>
      <c r="T3842">
        <v>8.6150000000000002</v>
      </c>
      <c r="U3842">
        <v>18.971599999999999</v>
      </c>
      <c r="V3842">
        <f t="shared" si="467"/>
        <v>2.3779568462548175</v>
      </c>
      <c r="AC3842">
        <v>16.25</v>
      </c>
      <c r="AD3842">
        <v>12.75</v>
      </c>
      <c r="AH3842" s="85">
        <f>IF(AND(M3842&lt;Variables!$G$6,M3842&gt;Variables!$G$5),0,1)</f>
        <v>1</v>
      </c>
      <c r="AI3842" s="85">
        <f t="shared" si="466"/>
        <v>1</v>
      </c>
      <c r="AJ3842" s="85">
        <f>IF(I3842&gt;Variables!$G$7,0,1)</f>
        <v>1</v>
      </c>
      <c r="AK3842" s="85">
        <f>IF(F3842&gt;Variables!$G$8,0,1)</f>
        <v>0</v>
      </c>
      <c r="AL3842" s="85">
        <f>IF(G3842&gt;Variables!$G$9,0,1)</f>
        <v>1</v>
      </c>
      <c r="AM3842" s="85">
        <f>IF(AND(K3842&gt;Variables!$G$10,K3842&lt;Variables!$G$11),0,1)</f>
        <v>0</v>
      </c>
      <c r="AN3842" s="103">
        <f>IF(H3842&lt;Variables!$G$13,1,0)</f>
        <v>1</v>
      </c>
      <c r="AO3842" s="101">
        <f>IF(R3842&lt;Variables!$G$12,0,1)</f>
        <v>1</v>
      </c>
      <c r="AP3842" s="86">
        <f t="shared" si="468"/>
        <v>1</v>
      </c>
      <c r="AR3842">
        <v>1</v>
      </c>
      <c r="AS3842">
        <v>0</v>
      </c>
      <c r="AT3842">
        <v>0</v>
      </c>
      <c r="AU3842">
        <v>0</v>
      </c>
      <c r="BA3842">
        <v>2</v>
      </c>
    </row>
    <row r="3843" spans="3:53" ht="12.75" x14ac:dyDescent="0.2">
      <c r="C3843" t="s">
        <v>834</v>
      </c>
      <c r="D3843" t="s">
        <v>131</v>
      </c>
      <c r="E3843">
        <v>35.53</v>
      </c>
      <c r="F3843">
        <v>13.55</v>
      </c>
      <c r="G3843">
        <v>10.32</v>
      </c>
      <c r="H3843">
        <v>5010</v>
      </c>
      <c r="I3843">
        <v>2.9000000000000001E-2</v>
      </c>
      <c r="J3843" t="s">
        <v>78</v>
      </c>
      <c r="K3843">
        <v>51.7</v>
      </c>
      <c r="L3843">
        <v>35.381126315789473</v>
      </c>
      <c r="M3843">
        <v>0.16639855861301789</v>
      </c>
      <c r="N3843">
        <v>35.59046326530612</v>
      </c>
      <c r="O3843">
        <v>-0.42276287381961403</v>
      </c>
      <c r="P3843">
        <v>3541000</v>
      </c>
      <c r="Q3843">
        <v>2889000</v>
      </c>
      <c r="R3843">
        <v>1.23</v>
      </c>
      <c r="S3843">
        <v>32.993999999999993</v>
      </c>
      <c r="T3843">
        <v>8.6150000000000002</v>
      </c>
      <c r="U3843">
        <v>18.971599999999999</v>
      </c>
      <c r="V3843">
        <f t="shared" si="467"/>
        <v>2.3794686871126949</v>
      </c>
      <c r="AC3843">
        <v>36.79</v>
      </c>
      <c r="AD3843">
        <v>34.979999999999997</v>
      </c>
      <c r="AH3843" s="85">
        <f>IF(AND(M3843&lt;Variables!$G$6,M3843&gt;Variables!$G$5),0,1)</f>
        <v>1</v>
      </c>
      <c r="AI3843" s="85">
        <f t="shared" ref="AI3843:AI3906" si="469">IF(L3843&gt;N3843,0,1)</f>
        <v>1</v>
      </c>
      <c r="AJ3843" s="85">
        <f>IF(I3843&gt;Variables!$G$7,0,1)</f>
        <v>0</v>
      </c>
      <c r="AK3843" s="85">
        <f>IF(F3843&gt;Variables!$G$8,0,1)</f>
        <v>0</v>
      </c>
      <c r="AL3843" s="85">
        <f>IF(G3843&gt;Variables!$G$9,0,1)</f>
        <v>1</v>
      </c>
      <c r="AM3843" s="85">
        <f>IF(AND(K3843&gt;Variables!$G$10,K3843&lt;Variables!$G$11),0,1)</f>
        <v>0</v>
      </c>
      <c r="AN3843" s="103">
        <f>IF(H3843&lt;Variables!$G$13,1,0)</f>
        <v>0</v>
      </c>
      <c r="AO3843" s="101">
        <f>IF(R3843&lt;Variables!$G$12,0,1)</f>
        <v>0</v>
      </c>
      <c r="AP3843" s="86">
        <f t="shared" si="468"/>
        <v>1</v>
      </c>
      <c r="AR3843">
        <v>1</v>
      </c>
      <c r="AS3843">
        <v>0</v>
      </c>
      <c r="AT3843">
        <v>0</v>
      </c>
      <c r="AU3843">
        <v>0</v>
      </c>
      <c r="BA3843">
        <v>0.57999999999999996</v>
      </c>
    </row>
    <row r="3844" spans="3:53" ht="12.75" x14ac:dyDescent="0.2">
      <c r="C3844" t="s">
        <v>834</v>
      </c>
      <c r="D3844" t="s">
        <v>183</v>
      </c>
      <c r="E3844">
        <v>25.05</v>
      </c>
      <c r="F3844">
        <v>65.89</v>
      </c>
      <c r="G3844">
        <v>32.49</v>
      </c>
      <c r="H3844">
        <v>42.28</v>
      </c>
      <c r="I3844">
        <v>2300.1170000000002</v>
      </c>
      <c r="J3844" t="s">
        <v>78</v>
      </c>
      <c r="K3844">
        <v>40.200000000000003</v>
      </c>
      <c r="L3844">
        <v>26.070944999999998</v>
      </c>
      <c r="M3844">
        <v>-4.1078104380182694</v>
      </c>
      <c r="N3844">
        <v>25.961607999999998</v>
      </c>
      <c r="O3844">
        <v>-3.70396163442572</v>
      </c>
      <c r="P3844">
        <v>33290000</v>
      </c>
      <c r="Q3844">
        <v>16000000</v>
      </c>
      <c r="R3844">
        <v>2.08</v>
      </c>
      <c r="S3844">
        <v>32.993999999999993</v>
      </c>
      <c r="T3844">
        <v>8.6150000000000002</v>
      </c>
      <c r="U3844">
        <v>18.971599999999999</v>
      </c>
      <c r="V3844">
        <f t="shared" si="467"/>
        <v>2.2560141772475069</v>
      </c>
      <c r="AC3844">
        <v>26.48</v>
      </c>
      <c r="AD3844">
        <v>20</v>
      </c>
      <c r="AH3844" s="85">
        <f>IF(AND(M3844&lt;Variables!$G$6,M3844&gt;Variables!$G$5),0,1)</f>
        <v>0</v>
      </c>
      <c r="AI3844" s="85">
        <f t="shared" si="469"/>
        <v>0</v>
      </c>
      <c r="AJ3844" s="85">
        <f>IF(I3844&gt;Variables!$G$7,0,1)</f>
        <v>0</v>
      </c>
      <c r="AK3844" s="85">
        <f>IF(F3844&gt;Variables!$G$8,0,1)</f>
        <v>0</v>
      </c>
      <c r="AL3844" s="85">
        <f>IF(G3844&gt;Variables!$G$9,0,1)</f>
        <v>0</v>
      </c>
      <c r="AM3844" s="85">
        <f>IF(AND(K3844&gt;Variables!$G$10,K3844&lt;Variables!$G$11),0,1)</f>
        <v>1</v>
      </c>
      <c r="AN3844" s="103">
        <f>IF(H3844&lt;Variables!$G$13,1,0)</f>
        <v>1</v>
      </c>
      <c r="AO3844" s="101">
        <f>IF(R3844&lt;Variables!$G$12,0,1)</f>
        <v>1</v>
      </c>
      <c r="AP3844" s="86">
        <f t="shared" si="468"/>
        <v>1</v>
      </c>
      <c r="AR3844">
        <v>1</v>
      </c>
      <c r="AS3844">
        <v>0</v>
      </c>
      <c r="AT3844">
        <v>0</v>
      </c>
      <c r="AU3844">
        <v>0</v>
      </c>
      <c r="BA3844">
        <v>2</v>
      </c>
    </row>
    <row r="3845" spans="3:53" ht="12.75" x14ac:dyDescent="0.2">
      <c r="C3845" t="s">
        <v>834</v>
      </c>
      <c r="D3845" t="s">
        <v>807</v>
      </c>
      <c r="E3845">
        <v>39.36</v>
      </c>
      <c r="F3845">
        <v>7.08</v>
      </c>
      <c r="G3845">
        <v>-2.21</v>
      </c>
      <c r="H3845">
        <v>6020</v>
      </c>
      <c r="I3845">
        <v>10.824999999999999</v>
      </c>
      <c r="J3845" t="s">
        <v>78</v>
      </c>
      <c r="K3845">
        <v>64.44</v>
      </c>
      <c r="L3845">
        <v>39.105460000000001</v>
      </c>
      <c r="M3845">
        <v>0.82990968524599606</v>
      </c>
      <c r="N3845">
        <v>38.831558000000001</v>
      </c>
      <c r="O3845">
        <v>1.5411228156233101</v>
      </c>
      <c r="P3845">
        <v>2389000</v>
      </c>
      <c r="Q3845">
        <v>1252000</v>
      </c>
      <c r="R3845">
        <v>1.91</v>
      </c>
      <c r="S3845">
        <v>32.993999999999993</v>
      </c>
      <c r="T3845">
        <v>8.6150000000000002</v>
      </c>
      <c r="U3845">
        <v>18.971599999999999</v>
      </c>
      <c r="V3845">
        <f t="shared" si="467"/>
        <v>2.4604112569545022</v>
      </c>
      <c r="AC3845">
        <v>41.37</v>
      </c>
      <c r="AD3845">
        <v>39.11</v>
      </c>
      <c r="AH3845" s="85">
        <f>IF(AND(M3845&lt;Variables!$G$6,M3845&gt;Variables!$G$5),0,1)</f>
        <v>1</v>
      </c>
      <c r="AI3845" s="85">
        <f t="shared" si="469"/>
        <v>0</v>
      </c>
      <c r="AJ3845" s="85">
        <f>IF(I3845&gt;Variables!$G$7,0,1)</f>
        <v>0</v>
      </c>
      <c r="AK3845" s="85">
        <f>IF(F3845&gt;Variables!$G$8,0,1)</f>
        <v>1</v>
      </c>
      <c r="AL3845" s="85">
        <f>IF(G3845&gt;Variables!$G$9,0,1)</f>
        <v>1</v>
      </c>
      <c r="AM3845" s="85">
        <f>IF(AND(K3845&gt;Variables!$G$10,K3845&lt;Variables!$G$11),0,1)</f>
        <v>0</v>
      </c>
      <c r="AN3845" s="103">
        <f>IF(H3845&lt;Variables!$G$13,1,0)</f>
        <v>0</v>
      </c>
      <c r="AO3845" s="101">
        <f>IF(R3845&lt;Variables!$G$12,0,1)</f>
        <v>0</v>
      </c>
      <c r="AP3845" s="86">
        <f t="shared" si="468"/>
        <v>1</v>
      </c>
      <c r="AR3845">
        <v>1</v>
      </c>
      <c r="AS3845">
        <v>0</v>
      </c>
      <c r="AT3845">
        <v>0</v>
      </c>
      <c r="AU3845">
        <v>0</v>
      </c>
      <c r="BA3845">
        <v>1.1299999999999999</v>
      </c>
    </row>
    <row r="3846" spans="3:53" ht="12.75" x14ac:dyDescent="0.2">
      <c r="C3846" t="s">
        <v>834</v>
      </c>
      <c r="D3846" t="s">
        <v>176</v>
      </c>
      <c r="E3846">
        <v>74.08</v>
      </c>
      <c r="F3846">
        <v>9.9</v>
      </c>
      <c r="G3846">
        <v>8.49</v>
      </c>
      <c r="H3846">
        <v>6300</v>
      </c>
      <c r="I3846">
        <v>-20.492999999999999</v>
      </c>
      <c r="J3846" t="s">
        <v>78</v>
      </c>
      <c r="K3846">
        <v>70.22</v>
      </c>
      <c r="L3846">
        <v>73.39605499999999</v>
      </c>
      <c r="M3846">
        <v>0.93185526115812156</v>
      </c>
      <c r="N3846">
        <v>72.979718000000005</v>
      </c>
      <c r="O3846">
        <v>1.5076544965547729</v>
      </c>
      <c r="P3846">
        <v>610225</v>
      </c>
      <c r="Q3846">
        <v>997328</v>
      </c>
      <c r="R3846">
        <v>0.61</v>
      </c>
      <c r="S3846">
        <v>32.993999999999993</v>
      </c>
      <c r="T3846">
        <v>8.6150000000000002</v>
      </c>
      <c r="U3846">
        <v>18.971599999999999</v>
      </c>
      <c r="V3846">
        <f t="shared" si="467"/>
        <v>2.4978349397666664</v>
      </c>
      <c r="AC3846">
        <v>74.98</v>
      </c>
      <c r="AD3846">
        <v>72.22</v>
      </c>
      <c r="AH3846" s="85">
        <f>IF(AND(M3846&lt;Variables!$G$6,M3846&gt;Variables!$G$5),0,1)</f>
        <v>1</v>
      </c>
      <c r="AI3846" s="85">
        <f t="shared" si="469"/>
        <v>0</v>
      </c>
      <c r="AJ3846" s="85">
        <f>IF(I3846&gt;Variables!$G$7,0,1)</f>
        <v>1</v>
      </c>
      <c r="AK3846" s="85">
        <f>IF(F3846&gt;Variables!$G$8,0,1)</f>
        <v>0</v>
      </c>
      <c r="AL3846" s="85">
        <f>IF(G3846&gt;Variables!$G$9,0,1)</f>
        <v>1</v>
      </c>
      <c r="AM3846" s="85">
        <f>IF(AND(K3846&gt;Variables!$G$10,K3846&lt;Variables!$G$11),0,1)</f>
        <v>0</v>
      </c>
      <c r="AN3846" s="103">
        <f>IF(H3846&lt;Variables!$G$13,1,0)</f>
        <v>0</v>
      </c>
      <c r="AO3846" s="101">
        <f>IF(R3846&lt;Variables!$G$12,0,1)</f>
        <v>0</v>
      </c>
      <c r="AP3846" s="86">
        <f t="shared" si="468"/>
        <v>1</v>
      </c>
      <c r="AR3846">
        <v>0</v>
      </c>
      <c r="AS3846">
        <v>0</v>
      </c>
      <c r="AT3846">
        <v>1</v>
      </c>
      <c r="AU3846">
        <v>0</v>
      </c>
      <c r="BA3846">
        <v>-2.25</v>
      </c>
    </row>
    <row r="3847" spans="3:53" ht="12.75" x14ac:dyDescent="0.2">
      <c r="C3847" t="s">
        <v>834</v>
      </c>
      <c r="D3847" t="s">
        <v>804</v>
      </c>
      <c r="E3847">
        <v>3.3</v>
      </c>
      <c r="F3847">
        <v>60.15</v>
      </c>
      <c r="G3847">
        <v>27.27</v>
      </c>
      <c r="H3847">
        <v>52.91</v>
      </c>
      <c r="I3847">
        <v>-62.905999999999999</v>
      </c>
      <c r="J3847" t="s">
        <v>78</v>
      </c>
      <c r="K3847">
        <v>59.22</v>
      </c>
      <c r="L3847">
        <v>3.1397200000000001</v>
      </c>
      <c r="M3847">
        <v>2.5569159033289779</v>
      </c>
      <c r="N3847">
        <v>3.1209599999999988</v>
      </c>
      <c r="O3847">
        <v>3.1733825489593239</v>
      </c>
      <c r="P3847">
        <v>92090000</v>
      </c>
      <c r="Q3847">
        <v>917900</v>
      </c>
      <c r="R3847">
        <v>100.33</v>
      </c>
      <c r="S3847">
        <v>32.993999999999993</v>
      </c>
      <c r="T3847">
        <v>8.6150000000000002</v>
      </c>
      <c r="U3847">
        <v>18.971599999999999</v>
      </c>
      <c r="V3847">
        <f t="shared" si="467"/>
        <v>2.3279554662657809</v>
      </c>
      <c r="AC3847">
        <v>3.34</v>
      </c>
      <c r="AD3847">
        <v>2.62</v>
      </c>
      <c r="AH3847" s="85">
        <f>IF(AND(M3847&lt;Variables!$G$6,M3847&gt;Variables!$G$5),0,1)</f>
        <v>1</v>
      </c>
      <c r="AI3847" s="85">
        <f t="shared" si="469"/>
        <v>0</v>
      </c>
      <c r="AJ3847" s="85">
        <f>IF(I3847&gt;Variables!$G$7,0,1)</f>
        <v>1</v>
      </c>
      <c r="AK3847" s="85">
        <f>IF(F3847&gt;Variables!$G$8,0,1)</f>
        <v>0</v>
      </c>
      <c r="AL3847" s="85">
        <f>IF(G3847&gt;Variables!$G$9,0,1)</f>
        <v>0</v>
      </c>
      <c r="AM3847" s="85">
        <f>IF(AND(K3847&gt;Variables!$G$10,K3847&lt;Variables!$G$11),0,1)</f>
        <v>0</v>
      </c>
      <c r="AN3847" s="103">
        <f>IF(H3847&lt;Variables!$G$13,1,0)</f>
        <v>1</v>
      </c>
      <c r="AO3847" s="101">
        <f>IF(R3847&lt;Variables!$G$12,0,1)</f>
        <v>1</v>
      </c>
      <c r="AP3847" s="86">
        <f t="shared" si="468"/>
        <v>1</v>
      </c>
      <c r="AR3847">
        <v>0</v>
      </c>
      <c r="AS3847">
        <v>0</v>
      </c>
      <c r="AT3847">
        <v>1</v>
      </c>
      <c r="AU3847">
        <v>0</v>
      </c>
      <c r="BA3847">
        <v>-2.25</v>
      </c>
    </row>
    <row r="3848" spans="3:53" ht="12.75" x14ac:dyDescent="0.2">
      <c r="C3848" t="s">
        <v>834</v>
      </c>
      <c r="D3848" t="s">
        <v>186</v>
      </c>
      <c r="E3848">
        <v>27.69</v>
      </c>
      <c r="F3848">
        <v>11.18</v>
      </c>
      <c r="G3848">
        <v>6.42</v>
      </c>
      <c r="H3848">
        <v>3480</v>
      </c>
      <c r="I3848">
        <v>0.53100000000000003</v>
      </c>
      <c r="J3848" t="s">
        <v>78</v>
      </c>
      <c r="K3848">
        <v>49.69</v>
      </c>
      <c r="L3848">
        <v>27.702974999999999</v>
      </c>
      <c r="M3848">
        <v>-0.11903053733397539</v>
      </c>
      <c r="N3848">
        <v>27.733720000000009</v>
      </c>
      <c r="O3848">
        <v>-0.2297564120500499</v>
      </c>
      <c r="P3848">
        <v>8085000.0000000009</v>
      </c>
      <c r="Q3848">
        <v>9062000</v>
      </c>
      <c r="R3848">
        <v>0.89</v>
      </c>
      <c r="S3848">
        <v>32.993999999999993</v>
      </c>
      <c r="T3848">
        <v>8.6150000000000002</v>
      </c>
      <c r="U3848">
        <v>18.971599999999999</v>
      </c>
      <c r="V3848">
        <f t="shared" si="467"/>
        <v>2.3667766283112188</v>
      </c>
      <c r="AC3848">
        <v>27.85</v>
      </c>
      <c r="AD3848">
        <v>26.41</v>
      </c>
      <c r="AH3848" s="85">
        <f>IF(AND(M3848&lt;Variables!$G$6,M3848&gt;Variables!$G$5),0,1)</f>
        <v>1</v>
      </c>
      <c r="AI3848" s="85">
        <f t="shared" si="469"/>
        <v>1</v>
      </c>
      <c r="AJ3848" s="85">
        <f>IF(I3848&gt;Variables!$G$7,0,1)</f>
        <v>0</v>
      </c>
      <c r="AK3848" s="85">
        <f>IF(F3848&gt;Variables!$G$8,0,1)</f>
        <v>0</v>
      </c>
      <c r="AL3848" s="85">
        <f>IF(G3848&gt;Variables!$G$9,0,1)</f>
        <v>1</v>
      </c>
      <c r="AM3848" s="85">
        <f>IF(AND(K3848&gt;Variables!$G$10,K3848&lt;Variables!$G$11),0,1)</f>
        <v>1</v>
      </c>
      <c r="AN3848" s="103">
        <f>IF(H3848&lt;Variables!$G$13,1,0)</f>
        <v>0</v>
      </c>
      <c r="AO3848" s="101">
        <f>IF(R3848&lt;Variables!$G$12,0,1)</f>
        <v>0</v>
      </c>
      <c r="AP3848" s="86">
        <f t="shared" si="468"/>
        <v>1</v>
      </c>
      <c r="AR3848">
        <v>0</v>
      </c>
      <c r="AS3848">
        <v>0</v>
      </c>
      <c r="AT3848">
        <v>1</v>
      </c>
      <c r="AU3848">
        <v>0</v>
      </c>
      <c r="BA3848">
        <v>-2.25</v>
      </c>
    </row>
    <row r="3849" spans="3:53" ht="12.75" x14ac:dyDescent="0.2">
      <c r="C3849" t="s">
        <v>834</v>
      </c>
      <c r="D3849" t="s">
        <v>801</v>
      </c>
      <c r="E3849">
        <v>35.58</v>
      </c>
      <c r="F3849">
        <v>19.149999999999999</v>
      </c>
      <c r="G3849">
        <v>-5.15</v>
      </c>
      <c r="H3849">
        <v>1310</v>
      </c>
      <c r="I3849">
        <v>-67.545000000000002</v>
      </c>
      <c r="J3849" t="s">
        <v>78</v>
      </c>
      <c r="K3849">
        <v>51.76</v>
      </c>
      <c r="L3849">
        <v>35.628431249999998</v>
      </c>
      <c r="M3849">
        <v>7.4571764930016937E-2</v>
      </c>
      <c r="N3849">
        <v>35.536451111111113</v>
      </c>
      <c r="O3849">
        <v>0.33359799637342491</v>
      </c>
      <c r="P3849">
        <v>779310</v>
      </c>
      <c r="Q3849">
        <v>188950</v>
      </c>
      <c r="R3849">
        <v>4.12</v>
      </c>
      <c r="S3849">
        <v>32.993999999999993</v>
      </c>
      <c r="T3849">
        <v>8.6150000000000002</v>
      </c>
      <c r="U3849">
        <v>18.971599999999999</v>
      </c>
      <c r="V3849">
        <f t="shared" si="467"/>
        <v>2.382915694779292</v>
      </c>
      <c r="AC3849">
        <v>35.689900000000002</v>
      </c>
      <c r="AD3849">
        <v>31.77</v>
      </c>
      <c r="AH3849" s="85">
        <f>IF(AND(M3849&lt;Variables!$G$6,M3849&gt;Variables!$G$5),0,1)</f>
        <v>1</v>
      </c>
      <c r="AI3849" s="85">
        <f t="shared" si="469"/>
        <v>0</v>
      </c>
      <c r="AJ3849" s="85">
        <f>IF(I3849&gt;Variables!$G$7,0,1)</f>
        <v>1</v>
      </c>
      <c r="AK3849" s="85">
        <f>IF(F3849&gt;Variables!$G$8,0,1)</f>
        <v>0</v>
      </c>
      <c r="AL3849" s="85">
        <f>IF(G3849&gt;Variables!$G$9,0,1)</f>
        <v>1</v>
      </c>
      <c r="AM3849" s="85">
        <f>IF(AND(K3849&gt;Variables!$G$10,K3849&lt;Variables!$G$11),0,1)</f>
        <v>0</v>
      </c>
      <c r="AN3849" s="103">
        <f>IF(H3849&lt;Variables!$G$13,1,0)</f>
        <v>1</v>
      </c>
      <c r="AO3849" s="101">
        <f>IF(R3849&lt;Variables!$G$12,0,1)</f>
        <v>1</v>
      </c>
      <c r="AP3849" s="86">
        <f t="shared" si="468"/>
        <v>1</v>
      </c>
      <c r="AR3849">
        <v>0</v>
      </c>
      <c r="AS3849">
        <v>0</v>
      </c>
      <c r="AT3849">
        <v>1</v>
      </c>
      <c r="AU3849">
        <v>0</v>
      </c>
      <c r="BA3849">
        <v>-2.25</v>
      </c>
    </row>
    <row r="3850" spans="3:53" ht="12.75" x14ac:dyDescent="0.2">
      <c r="C3850" t="s">
        <v>834</v>
      </c>
      <c r="D3850" t="s">
        <v>813</v>
      </c>
      <c r="E3850">
        <v>12.47</v>
      </c>
      <c r="F3850">
        <v>11.28</v>
      </c>
      <c r="G3850">
        <v>11.54</v>
      </c>
      <c r="H3850">
        <v>2160</v>
      </c>
      <c r="I3850">
        <v>-17.254000000000001</v>
      </c>
      <c r="J3850" t="s">
        <v>78</v>
      </c>
      <c r="K3850">
        <v>70.400000000000006</v>
      </c>
      <c r="L3850">
        <v>12.223005000000001</v>
      </c>
      <c r="M3850">
        <v>2.020738762685609</v>
      </c>
      <c r="N3850">
        <v>12.150556</v>
      </c>
      <c r="O3850">
        <v>2.6290484155622238</v>
      </c>
      <c r="P3850">
        <v>2094000</v>
      </c>
      <c r="Q3850">
        <v>1541000</v>
      </c>
      <c r="R3850">
        <v>1.36</v>
      </c>
      <c r="S3850">
        <v>32.993999999999993</v>
      </c>
      <c r="T3850">
        <v>8.6150000000000002</v>
      </c>
      <c r="U3850">
        <v>18.971599999999999</v>
      </c>
      <c r="V3850">
        <f t="shared" si="467"/>
        <v>2.4067525638187988</v>
      </c>
      <c r="AC3850">
        <v>12.936400000000001</v>
      </c>
      <c r="AD3850">
        <v>12.39</v>
      </c>
      <c r="AH3850" s="85">
        <f>IF(AND(M3850&lt;Variables!$G$6,M3850&gt;Variables!$G$5),0,1)</f>
        <v>1</v>
      </c>
      <c r="AI3850" s="85">
        <f t="shared" si="469"/>
        <v>0</v>
      </c>
      <c r="AJ3850" s="85">
        <f>IF(I3850&gt;Variables!$G$7,0,1)</f>
        <v>1</v>
      </c>
      <c r="AK3850" s="85">
        <f>IF(F3850&gt;Variables!$G$8,0,1)</f>
        <v>0</v>
      </c>
      <c r="AL3850" s="85">
        <f>IF(G3850&gt;Variables!$G$9,0,1)</f>
        <v>1</v>
      </c>
      <c r="AM3850" s="85">
        <f>IF(AND(K3850&gt;Variables!$G$10,K3850&lt;Variables!$G$11),0,1)</f>
        <v>0</v>
      </c>
      <c r="AN3850" s="103">
        <f>IF(H3850&lt;Variables!$G$13,1,0)</f>
        <v>1</v>
      </c>
      <c r="AO3850" s="101">
        <f>IF(R3850&lt;Variables!$G$12,0,1)</f>
        <v>0</v>
      </c>
      <c r="AP3850" s="86">
        <f t="shared" si="468"/>
        <v>1</v>
      </c>
      <c r="AR3850">
        <v>1</v>
      </c>
      <c r="AS3850">
        <v>0</v>
      </c>
      <c r="AT3850">
        <v>0</v>
      </c>
      <c r="AU3850">
        <v>0</v>
      </c>
      <c r="BA3850">
        <v>1.2</v>
      </c>
    </row>
    <row r="3851" spans="3:53" ht="12.75" x14ac:dyDescent="0.2">
      <c r="C3851" t="s">
        <v>834</v>
      </c>
      <c r="D3851" t="s">
        <v>686</v>
      </c>
      <c r="E3851">
        <v>21.1</v>
      </c>
      <c r="F3851">
        <v>11.75</v>
      </c>
      <c r="G3851">
        <v>10.119999999999999</v>
      </c>
      <c r="H3851">
        <v>2230</v>
      </c>
      <c r="I3851">
        <v>-56.241</v>
      </c>
      <c r="J3851" t="s">
        <v>78</v>
      </c>
      <c r="K3851">
        <v>80.13</v>
      </c>
      <c r="L3851">
        <v>20.541305263157891</v>
      </c>
      <c r="M3851">
        <v>3.03629554622675</v>
      </c>
      <c r="N3851">
        <v>20.269167346938779</v>
      </c>
      <c r="O3851">
        <v>4.4196815672180021</v>
      </c>
      <c r="P3851">
        <v>590565</v>
      </c>
      <c r="Q3851">
        <v>1298000</v>
      </c>
      <c r="R3851">
        <v>0.45</v>
      </c>
      <c r="S3851">
        <v>32.993999999999993</v>
      </c>
      <c r="T3851">
        <v>8.6150000000000002</v>
      </c>
      <c r="U3851">
        <v>18.971599999999999</v>
      </c>
      <c r="V3851">
        <f t="shared" si="467"/>
        <v>2.335998522873143</v>
      </c>
      <c r="AC3851">
        <v>21.32</v>
      </c>
      <c r="AD3851">
        <v>19.72</v>
      </c>
      <c r="AH3851" s="85">
        <f>IF(AND(M3851&lt;Variables!$G$6,M3851&gt;Variables!$G$5),0,1)</f>
        <v>1</v>
      </c>
      <c r="AI3851" s="85">
        <f t="shared" si="469"/>
        <v>0</v>
      </c>
      <c r="AJ3851" s="85">
        <f>IF(I3851&gt;Variables!$G$7,0,1)</f>
        <v>1</v>
      </c>
      <c r="AK3851" s="85">
        <f>IF(F3851&gt;Variables!$G$8,0,1)</f>
        <v>0</v>
      </c>
      <c r="AL3851" s="85">
        <f>IF(G3851&gt;Variables!$G$9,0,1)</f>
        <v>1</v>
      </c>
      <c r="AM3851" s="85">
        <f>IF(AND(K3851&gt;Variables!$G$10,K3851&lt;Variables!$G$11),0,1)</f>
        <v>1</v>
      </c>
      <c r="AN3851" s="103">
        <f>IF(H3851&lt;Variables!$G$13,1,0)</f>
        <v>1</v>
      </c>
      <c r="AO3851" s="101">
        <f>IF(R3851&lt;Variables!$G$12,0,1)</f>
        <v>0</v>
      </c>
      <c r="AP3851" s="86">
        <f t="shared" si="468"/>
        <v>1</v>
      </c>
      <c r="AR3851">
        <v>0</v>
      </c>
      <c r="AS3851">
        <v>0</v>
      </c>
      <c r="AT3851">
        <v>1</v>
      </c>
      <c r="AU3851">
        <v>0</v>
      </c>
      <c r="BA3851">
        <v>-2.25</v>
      </c>
    </row>
    <row r="3852" spans="3:53" ht="12.75" x14ac:dyDescent="0.2">
      <c r="C3852" t="s">
        <v>834</v>
      </c>
      <c r="D3852" t="s">
        <v>697</v>
      </c>
      <c r="E3852">
        <v>6.2</v>
      </c>
      <c r="F3852">
        <v>43.24</v>
      </c>
      <c r="G3852">
        <v>50.37</v>
      </c>
      <c r="H3852">
        <v>-99999</v>
      </c>
      <c r="I3852">
        <v>-14.343</v>
      </c>
      <c r="J3852" t="s">
        <v>76</v>
      </c>
      <c r="K3852">
        <v>60.2</v>
      </c>
      <c r="L3852">
        <v>5.9154749999999989</v>
      </c>
      <c r="M3852">
        <v>3.4574569244228268</v>
      </c>
      <c r="N3852">
        <v>5.5767604166666667</v>
      </c>
      <c r="O3852">
        <v>9.7411318174941037</v>
      </c>
      <c r="P3852">
        <v>217073</v>
      </c>
      <c r="Q3852">
        <v>58657</v>
      </c>
      <c r="R3852">
        <v>3.7</v>
      </c>
      <c r="S3852">
        <v>32.993999999999993</v>
      </c>
      <c r="T3852">
        <v>8.6150000000000002</v>
      </c>
      <c r="U3852">
        <v>18.971599999999999</v>
      </c>
      <c r="V3852">
        <f t="shared" si="467"/>
        <v>2.2809297368681287</v>
      </c>
      <c r="AC3852">
        <v>8.4</v>
      </c>
      <c r="AD3852">
        <v>5.8</v>
      </c>
      <c r="AH3852" s="85">
        <f>IF(AND(M3852&lt;Variables!$G$6,M3852&gt;Variables!$G$5),0,1)</f>
        <v>1</v>
      </c>
      <c r="AI3852" s="85">
        <f t="shared" si="469"/>
        <v>0</v>
      </c>
      <c r="AJ3852" s="85">
        <f>IF(I3852&gt;Variables!$G$7,0,1)</f>
        <v>1</v>
      </c>
      <c r="AK3852" s="85">
        <f>IF(F3852&gt;Variables!$G$8,0,1)</f>
        <v>0</v>
      </c>
      <c r="AL3852" s="85">
        <f>IF(G3852&gt;Variables!$G$9,0,1)</f>
        <v>0</v>
      </c>
      <c r="AM3852" s="85">
        <f>IF(AND(K3852&gt;Variables!$G$10,K3852&lt;Variables!$G$11),0,1)</f>
        <v>0</v>
      </c>
      <c r="AN3852" s="103">
        <f>IF(H3852&lt;Variables!$G$13,1,0)</f>
        <v>1</v>
      </c>
      <c r="AO3852" s="101">
        <f>IF(R3852&lt;Variables!$G$12,0,1)</f>
        <v>1</v>
      </c>
      <c r="AP3852" s="86">
        <f t="shared" si="468"/>
        <v>0</v>
      </c>
      <c r="AR3852">
        <v>1</v>
      </c>
      <c r="AS3852">
        <v>0</v>
      </c>
      <c r="AT3852">
        <v>0</v>
      </c>
      <c r="AU3852">
        <v>0</v>
      </c>
      <c r="BA3852">
        <v>2</v>
      </c>
    </row>
    <row r="3853" spans="3:53" ht="12.75" x14ac:dyDescent="0.2">
      <c r="C3853" t="s">
        <v>834</v>
      </c>
      <c r="D3853" t="s">
        <v>499</v>
      </c>
      <c r="E3853">
        <v>80.55</v>
      </c>
      <c r="F3853">
        <v>9.48</v>
      </c>
      <c r="G3853">
        <v>6.93</v>
      </c>
      <c r="H3853">
        <v>5310</v>
      </c>
      <c r="I3853">
        <v>87.049000000000007</v>
      </c>
      <c r="J3853" t="s">
        <v>78</v>
      </c>
      <c r="K3853">
        <v>60.59</v>
      </c>
      <c r="L3853">
        <v>80.221789473684211</v>
      </c>
      <c r="M3853">
        <v>0.34680169582486359</v>
      </c>
      <c r="N3853">
        <v>79.833036734693877</v>
      </c>
      <c r="O3853">
        <v>0.83544769507217509</v>
      </c>
      <c r="P3853">
        <v>536272</v>
      </c>
      <c r="Q3853">
        <v>1283000</v>
      </c>
      <c r="R3853">
        <v>0.42</v>
      </c>
      <c r="S3853">
        <v>32.993999999999993</v>
      </c>
      <c r="T3853">
        <v>8.6150000000000002</v>
      </c>
      <c r="U3853">
        <v>18.971599999999999</v>
      </c>
      <c r="V3853">
        <f t="shared" si="467"/>
        <v>2.4570890005875814</v>
      </c>
      <c r="AC3853">
        <v>80.78</v>
      </c>
      <c r="AD3853">
        <v>77.844999999999999</v>
      </c>
      <c r="AH3853" s="85">
        <f>IF(AND(M3853&lt;Variables!$G$6,M3853&gt;Variables!$G$5),0,1)</f>
        <v>1</v>
      </c>
      <c r="AI3853" s="85">
        <f t="shared" si="469"/>
        <v>0</v>
      </c>
      <c r="AJ3853" s="85">
        <f>IF(I3853&gt;Variables!$G$7,0,1)</f>
        <v>0</v>
      </c>
      <c r="AK3853" s="85">
        <f>IF(F3853&gt;Variables!$G$8,0,1)</f>
        <v>0</v>
      </c>
      <c r="AL3853" s="85">
        <f>IF(G3853&gt;Variables!$G$9,0,1)</f>
        <v>1</v>
      </c>
      <c r="AM3853" s="85">
        <f>IF(AND(K3853&gt;Variables!$G$10,K3853&lt;Variables!$G$11),0,1)</f>
        <v>0</v>
      </c>
      <c r="AN3853" s="103">
        <f>IF(H3853&lt;Variables!$G$13,1,0)</f>
        <v>0</v>
      </c>
      <c r="AO3853" s="101">
        <f>IF(R3853&lt;Variables!$G$12,0,1)</f>
        <v>0</v>
      </c>
      <c r="AP3853" s="86">
        <f t="shared" si="468"/>
        <v>1</v>
      </c>
      <c r="AR3853">
        <v>0</v>
      </c>
      <c r="AS3853">
        <v>0</v>
      </c>
      <c r="AT3853">
        <v>1</v>
      </c>
      <c r="AU3853">
        <v>0</v>
      </c>
      <c r="BA3853">
        <v>-1.27</v>
      </c>
    </row>
    <row r="3854" spans="3:53" ht="12.75" x14ac:dyDescent="0.2">
      <c r="C3854" t="s">
        <v>834</v>
      </c>
      <c r="D3854" t="s">
        <v>136</v>
      </c>
      <c r="E3854">
        <v>176.07</v>
      </c>
      <c r="F3854">
        <v>6.78</v>
      </c>
      <c r="G3854">
        <v>5.27</v>
      </c>
      <c r="H3854">
        <v>14270</v>
      </c>
      <c r="I3854">
        <v>254.101</v>
      </c>
      <c r="J3854" t="s">
        <v>78</v>
      </c>
      <c r="K3854">
        <v>40.19</v>
      </c>
      <c r="L3854">
        <v>177.129895</v>
      </c>
      <c r="M3854">
        <v>-0.61717137019700063</v>
      </c>
      <c r="N3854">
        <v>181.42405600000001</v>
      </c>
      <c r="O3854">
        <v>-2.9694827239448389</v>
      </c>
      <c r="P3854">
        <v>3039000</v>
      </c>
      <c r="Q3854">
        <v>3592000</v>
      </c>
      <c r="R3854">
        <v>0.85</v>
      </c>
      <c r="S3854">
        <v>32.993999999999993</v>
      </c>
      <c r="T3854">
        <v>8.6150000000000002</v>
      </c>
      <c r="U3854">
        <v>18.971599999999999</v>
      </c>
      <c r="V3854">
        <f t="shared" si="467"/>
        <v>2.2639296007280869</v>
      </c>
      <c r="AC3854">
        <v>183.99</v>
      </c>
      <c r="AD3854">
        <v>160.11000000000001</v>
      </c>
      <c r="AH3854" s="85">
        <f>IF(AND(M3854&lt;Variables!$G$6,M3854&gt;Variables!$G$5),0,1)</f>
        <v>1</v>
      </c>
      <c r="AI3854" s="85">
        <f t="shared" si="469"/>
        <v>1</v>
      </c>
      <c r="AJ3854" s="85">
        <f>IF(I3854&gt;Variables!$G$7,0,1)</f>
        <v>0</v>
      </c>
      <c r="AK3854" s="85">
        <f>IF(F3854&gt;Variables!$G$8,0,1)</f>
        <v>1</v>
      </c>
      <c r="AL3854" s="85">
        <f>IF(G3854&gt;Variables!$G$9,0,1)</f>
        <v>1</v>
      </c>
      <c r="AM3854" s="85">
        <f>IF(AND(K3854&gt;Variables!$G$10,K3854&lt;Variables!$G$11),0,1)</f>
        <v>1</v>
      </c>
      <c r="AN3854" s="103">
        <f>IF(H3854&lt;Variables!$G$13,1,0)</f>
        <v>0</v>
      </c>
      <c r="AO3854" s="101">
        <f>IF(R3854&lt;Variables!$G$12,0,1)</f>
        <v>0</v>
      </c>
      <c r="AP3854" s="86">
        <f t="shared" si="468"/>
        <v>1</v>
      </c>
      <c r="AR3854">
        <v>0</v>
      </c>
      <c r="AS3854">
        <v>0</v>
      </c>
      <c r="AT3854">
        <v>1</v>
      </c>
      <c r="AU3854">
        <v>0</v>
      </c>
      <c r="BA3854">
        <v>-2.25</v>
      </c>
    </row>
    <row r="3855" spans="3:53" ht="12.75" x14ac:dyDescent="0.2">
      <c r="C3855" t="s">
        <v>834</v>
      </c>
      <c r="D3855" t="s">
        <v>799</v>
      </c>
      <c r="E3855">
        <v>2.99</v>
      </c>
      <c r="F3855">
        <v>43.64</v>
      </c>
      <c r="G3855">
        <v>10.039999999999999</v>
      </c>
      <c r="H3855">
        <v>881.81</v>
      </c>
      <c r="I3855">
        <v>-48.317999999999998</v>
      </c>
      <c r="J3855" t="s">
        <v>78</v>
      </c>
      <c r="K3855">
        <v>77.13</v>
      </c>
      <c r="L3855">
        <v>2.8608449999999999</v>
      </c>
      <c r="M3855">
        <v>3.4659340159987582</v>
      </c>
      <c r="N3855">
        <v>2.7431100000000002</v>
      </c>
      <c r="O3855">
        <v>7.9067190160073881</v>
      </c>
      <c r="P3855">
        <v>81130000</v>
      </c>
      <c r="Q3855">
        <v>13330000</v>
      </c>
      <c r="R3855">
        <v>6.09</v>
      </c>
      <c r="S3855">
        <v>32.993999999999993</v>
      </c>
      <c r="T3855">
        <v>8.6150000000000002</v>
      </c>
      <c r="U3855">
        <v>18.971599999999999</v>
      </c>
      <c r="V3855">
        <f t="shared" si="467"/>
        <v>2.2863915944855462</v>
      </c>
      <c r="AC3855">
        <v>3.2</v>
      </c>
      <c r="AD3855">
        <v>2.81</v>
      </c>
      <c r="AH3855" s="85">
        <f>IF(AND(M3855&lt;Variables!$G$6,M3855&gt;Variables!$G$5),0,1)</f>
        <v>1</v>
      </c>
      <c r="AI3855" s="85">
        <f t="shared" si="469"/>
        <v>0</v>
      </c>
      <c r="AJ3855" s="85">
        <f>IF(I3855&gt;Variables!$G$7,0,1)</f>
        <v>1</v>
      </c>
      <c r="AK3855" s="85">
        <f>IF(F3855&gt;Variables!$G$8,0,1)</f>
        <v>0</v>
      </c>
      <c r="AL3855" s="85">
        <f>IF(G3855&gt;Variables!$G$9,0,1)</f>
        <v>1</v>
      </c>
      <c r="AM3855" s="85">
        <f>IF(AND(K3855&gt;Variables!$G$10,K3855&lt;Variables!$G$11),0,1)</f>
        <v>1</v>
      </c>
      <c r="AN3855" s="103">
        <f>IF(H3855&lt;Variables!$G$13,1,0)</f>
        <v>1</v>
      </c>
      <c r="AO3855" s="101">
        <f>IF(R3855&lt;Variables!$G$12,0,1)</f>
        <v>1</v>
      </c>
      <c r="AP3855" s="86">
        <f t="shared" si="468"/>
        <v>1</v>
      </c>
      <c r="AR3855">
        <v>1</v>
      </c>
      <c r="AS3855">
        <v>0</v>
      </c>
      <c r="AT3855">
        <v>0</v>
      </c>
      <c r="AU3855">
        <v>0</v>
      </c>
      <c r="BA3855">
        <v>2</v>
      </c>
    </row>
    <row r="3856" spans="3:53" ht="12.75" x14ac:dyDescent="0.2">
      <c r="C3856" t="s">
        <v>834</v>
      </c>
      <c r="D3856" t="s">
        <v>806</v>
      </c>
      <c r="E3856">
        <v>78.56</v>
      </c>
      <c r="F3856">
        <v>9.67</v>
      </c>
      <c r="G3856">
        <v>0.55000000000000004</v>
      </c>
      <c r="H3856">
        <v>3860</v>
      </c>
      <c r="I3856">
        <v>-0.39700000000000002</v>
      </c>
      <c r="J3856" t="s">
        <v>78</v>
      </c>
      <c r="K3856">
        <v>41.97</v>
      </c>
      <c r="L3856">
        <v>78.779749999999993</v>
      </c>
      <c r="M3856">
        <v>-0.32971671019519211</v>
      </c>
      <c r="N3856">
        <v>78.627461999999994</v>
      </c>
      <c r="O3856">
        <v>-0.1366723499227257</v>
      </c>
      <c r="P3856">
        <v>1480000</v>
      </c>
      <c r="Q3856">
        <v>452001</v>
      </c>
      <c r="R3856">
        <v>3.27</v>
      </c>
      <c r="S3856">
        <v>32.993999999999993</v>
      </c>
      <c r="T3856">
        <v>8.6150000000000002</v>
      </c>
      <c r="U3856">
        <v>18.971599999999999</v>
      </c>
      <c r="V3856">
        <f t="shared" si="467"/>
        <v>2.2847354929369539</v>
      </c>
      <c r="AC3856">
        <v>80.13</v>
      </c>
      <c r="AD3856">
        <v>78.48</v>
      </c>
      <c r="AH3856" s="85">
        <f>IF(AND(M3856&lt;Variables!$G$6,M3856&gt;Variables!$G$5),0,1)</f>
        <v>1</v>
      </c>
      <c r="AI3856" s="85">
        <f t="shared" si="469"/>
        <v>0</v>
      </c>
      <c r="AJ3856" s="85">
        <f>IF(I3856&gt;Variables!$G$7,0,1)</f>
        <v>1</v>
      </c>
      <c r="AK3856" s="85">
        <f>IF(F3856&gt;Variables!$G$8,0,1)</f>
        <v>0</v>
      </c>
      <c r="AL3856" s="85">
        <f>IF(G3856&gt;Variables!$G$9,0,1)</f>
        <v>1</v>
      </c>
      <c r="AM3856" s="85">
        <f>IF(AND(K3856&gt;Variables!$G$10,K3856&lt;Variables!$G$11),0,1)</f>
        <v>1</v>
      </c>
      <c r="AN3856" s="103">
        <f>IF(H3856&lt;Variables!$G$13,1,0)</f>
        <v>0</v>
      </c>
      <c r="AO3856" s="101">
        <f>IF(R3856&lt;Variables!$G$12,0,1)</f>
        <v>1</v>
      </c>
      <c r="AP3856" s="86">
        <f t="shared" si="468"/>
        <v>1</v>
      </c>
      <c r="AR3856">
        <v>0</v>
      </c>
      <c r="AS3856">
        <v>1</v>
      </c>
      <c r="AT3856">
        <v>0</v>
      </c>
      <c r="AU3856">
        <v>0</v>
      </c>
      <c r="BA3856">
        <v>1</v>
      </c>
    </row>
    <row r="3857" spans="3:53" ht="12.75" x14ac:dyDescent="0.2">
      <c r="C3857" t="s">
        <v>834</v>
      </c>
      <c r="D3857" t="s">
        <v>584</v>
      </c>
      <c r="E3857">
        <v>24.22</v>
      </c>
      <c r="F3857">
        <v>9.41</v>
      </c>
      <c r="G3857">
        <v>7.22</v>
      </c>
      <c r="H3857">
        <v>12890</v>
      </c>
      <c r="I3857">
        <v>0.373</v>
      </c>
      <c r="J3857" t="s">
        <v>78</v>
      </c>
      <c r="K3857">
        <v>45.99</v>
      </c>
      <c r="L3857">
        <v>24.309004999999999</v>
      </c>
      <c r="M3857">
        <v>-0.36614003740590678</v>
      </c>
      <c r="N3857">
        <v>24.339878723404262</v>
      </c>
      <c r="O3857">
        <v>-0.49251980573342802</v>
      </c>
      <c r="P3857">
        <v>354554</v>
      </c>
      <c r="Q3857">
        <v>1407000</v>
      </c>
      <c r="R3857">
        <v>0.25</v>
      </c>
      <c r="S3857">
        <v>32.993999999999993</v>
      </c>
      <c r="T3857">
        <v>8.6150000000000002</v>
      </c>
      <c r="U3857">
        <v>18.971599999999999</v>
      </c>
      <c r="V3857">
        <f t="shared" si="467"/>
        <v>2.3307358171361607</v>
      </c>
      <c r="AC3857">
        <v>26</v>
      </c>
      <c r="AD3857">
        <v>24.17</v>
      </c>
      <c r="AH3857" s="85">
        <f>IF(AND(M3857&lt;Variables!$G$6,M3857&gt;Variables!$G$5),0,1)</f>
        <v>1</v>
      </c>
      <c r="AI3857" s="85">
        <f t="shared" si="469"/>
        <v>1</v>
      </c>
      <c r="AJ3857" s="85">
        <f>IF(I3857&gt;Variables!$G$7,0,1)</f>
        <v>0</v>
      </c>
      <c r="AK3857" s="85">
        <f>IF(F3857&gt;Variables!$G$8,0,1)</f>
        <v>0</v>
      </c>
      <c r="AL3857" s="85">
        <f>IF(G3857&gt;Variables!$G$9,0,1)</f>
        <v>1</v>
      </c>
      <c r="AM3857" s="85">
        <f>IF(AND(K3857&gt;Variables!$G$10,K3857&lt;Variables!$G$11),0,1)</f>
        <v>1</v>
      </c>
      <c r="AN3857" s="103">
        <f>IF(H3857&lt;Variables!$G$13,1,0)</f>
        <v>0</v>
      </c>
      <c r="AO3857" s="101">
        <f>IF(R3857&lt;Variables!$G$12,0,1)</f>
        <v>0</v>
      </c>
      <c r="AP3857" s="86">
        <f t="shared" si="468"/>
        <v>1</v>
      </c>
      <c r="AR3857">
        <v>1</v>
      </c>
      <c r="AS3857">
        <v>0</v>
      </c>
      <c r="AT3857">
        <v>0</v>
      </c>
      <c r="AU3857">
        <v>0</v>
      </c>
      <c r="BA3857">
        <v>2</v>
      </c>
    </row>
    <row r="3858" spans="3:53" ht="12.75" x14ac:dyDescent="0.2">
      <c r="C3858" t="s">
        <v>834</v>
      </c>
      <c r="D3858" t="s">
        <v>802</v>
      </c>
      <c r="E3858">
        <v>224.84</v>
      </c>
      <c r="F3858">
        <v>15.3</v>
      </c>
      <c r="G3858">
        <v>6.94</v>
      </c>
      <c r="H3858">
        <v>37470</v>
      </c>
      <c r="I3858">
        <v>-2.8380000000000001</v>
      </c>
      <c r="J3858" t="s">
        <v>78</v>
      </c>
      <c r="K3858">
        <v>54.51</v>
      </c>
      <c r="L3858">
        <v>224.41925000000001</v>
      </c>
      <c r="M3858">
        <v>3.59817618141023E-2</v>
      </c>
      <c r="N3858">
        <v>223.86349200000001</v>
      </c>
      <c r="O3858">
        <v>0.28432863005638809</v>
      </c>
      <c r="P3858">
        <v>8015000.0000000009</v>
      </c>
      <c r="Q3858">
        <v>2782000</v>
      </c>
      <c r="R3858">
        <v>2.88</v>
      </c>
      <c r="S3858">
        <v>32.993999999999993</v>
      </c>
      <c r="T3858">
        <v>8.6150000000000002</v>
      </c>
      <c r="U3858">
        <v>18.971599999999999</v>
      </c>
      <c r="V3858">
        <f t="shared" si="467"/>
        <v>2.4123194160630161</v>
      </c>
      <c r="AC3858">
        <v>234.89</v>
      </c>
      <c r="AD3858">
        <v>223.68</v>
      </c>
      <c r="AH3858" s="85">
        <f>IF(AND(M3858&lt;Variables!$G$6,M3858&gt;Variables!$G$5),0,1)</f>
        <v>1</v>
      </c>
      <c r="AI3858" s="85">
        <f t="shared" si="469"/>
        <v>0</v>
      </c>
      <c r="AJ3858" s="85">
        <f>IF(I3858&gt;Variables!$G$7,0,1)</f>
        <v>1</v>
      </c>
      <c r="AK3858" s="85">
        <f>IF(F3858&gt;Variables!$G$8,0,1)</f>
        <v>0</v>
      </c>
      <c r="AL3858" s="85">
        <f>IF(G3858&gt;Variables!$G$9,0,1)</f>
        <v>1</v>
      </c>
      <c r="AM3858" s="85">
        <f>IF(AND(K3858&gt;Variables!$G$10,K3858&lt;Variables!$G$11),0,1)</f>
        <v>0</v>
      </c>
      <c r="AN3858" s="103">
        <f>IF(H3858&lt;Variables!$G$13,1,0)</f>
        <v>0</v>
      </c>
      <c r="AO3858" s="101">
        <f>IF(R3858&lt;Variables!$G$12,0,1)</f>
        <v>1</v>
      </c>
      <c r="AP3858" s="86">
        <f t="shared" si="468"/>
        <v>1</v>
      </c>
      <c r="AR3858">
        <v>0</v>
      </c>
      <c r="AS3858">
        <v>1</v>
      </c>
      <c r="AT3858">
        <v>0</v>
      </c>
      <c r="AU3858">
        <v>0</v>
      </c>
      <c r="BA3858">
        <v>0.62</v>
      </c>
    </row>
    <row r="3859" spans="3:53" ht="12.75" x14ac:dyDescent="0.2">
      <c r="C3859" t="s">
        <v>834</v>
      </c>
      <c r="D3859" t="s">
        <v>817</v>
      </c>
      <c r="E3859">
        <v>2.91</v>
      </c>
      <c r="F3859">
        <v>23.94</v>
      </c>
      <c r="G3859">
        <v>23.83</v>
      </c>
      <c r="H3859">
        <v>61.14</v>
      </c>
      <c r="I3859">
        <v>-69.102000000000004</v>
      </c>
      <c r="J3859" t="s">
        <v>78</v>
      </c>
      <c r="K3859">
        <v>48.78</v>
      </c>
      <c r="L3859">
        <v>2.9392450000000001</v>
      </c>
      <c r="M3859">
        <v>-0.99498340560244292</v>
      </c>
      <c r="N3859">
        <v>2.9040019999999989</v>
      </c>
      <c r="O3859">
        <v>0.2065425574776063</v>
      </c>
      <c r="P3859">
        <v>11210000</v>
      </c>
      <c r="Q3859">
        <v>2130000</v>
      </c>
      <c r="R3859">
        <v>5.26</v>
      </c>
      <c r="S3859">
        <v>32.993999999999993</v>
      </c>
      <c r="T3859">
        <v>8.6150000000000002</v>
      </c>
      <c r="U3859">
        <v>18.971599999999999</v>
      </c>
      <c r="V3859">
        <f t="shared" si="467"/>
        <v>2.3767246838136997</v>
      </c>
      <c r="AC3859">
        <v>3.24</v>
      </c>
      <c r="AD3859">
        <v>2.7</v>
      </c>
      <c r="AH3859" s="85">
        <f>IF(AND(M3859&lt;Variables!$G$6,M3859&gt;Variables!$G$5),0,1)</f>
        <v>1</v>
      </c>
      <c r="AI3859" s="85">
        <f t="shared" si="469"/>
        <v>0</v>
      </c>
      <c r="AJ3859" s="85">
        <f>IF(I3859&gt;Variables!$G$7,0,1)</f>
        <v>1</v>
      </c>
      <c r="AK3859" s="85">
        <f>IF(F3859&gt;Variables!$G$8,0,1)</f>
        <v>0</v>
      </c>
      <c r="AL3859" s="85">
        <f>IF(G3859&gt;Variables!$G$9,0,1)</f>
        <v>0</v>
      </c>
      <c r="AM3859" s="85">
        <f>IF(AND(K3859&gt;Variables!$G$10,K3859&lt;Variables!$G$11),0,1)</f>
        <v>1</v>
      </c>
      <c r="AN3859" s="103">
        <f>IF(H3859&lt;Variables!$G$13,1,0)</f>
        <v>1</v>
      </c>
      <c r="AO3859" s="101">
        <f>IF(R3859&lt;Variables!$G$12,0,1)</f>
        <v>1</v>
      </c>
      <c r="AP3859" s="86">
        <f t="shared" si="468"/>
        <v>1</v>
      </c>
      <c r="AR3859">
        <v>1</v>
      </c>
      <c r="AS3859">
        <v>0</v>
      </c>
      <c r="AT3859">
        <v>0</v>
      </c>
      <c r="AU3859">
        <v>0</v>
      </c>
      <c r="BA3859">
        <v>2</v>
      </c>
    </row>
    <row r="3860" spans="3:53" ht="12.75" x14ac:dyDescent="0.2">
      <c r="C3860" t="s">
        <v>834</v>
      </c>
      <c r="D3860" t="s">
        <v>414</v>
      </c>
      <c r="E3860">
        <v>47.93</v>
      </c>
      <c r="F3860">
        <v>8.16</v>
      </c>
      <c r="G3860">
        <v>3.98</v>
      </c>
      <c r="H3860">
        <v>2420</v>
      </c>
      <c r="I3860">
        <v>28.34</v>
      </c>
      <c r="J3860" t="s">
        <v>78</v>
      </c>
      <c r="K3860">
        <v>53.01</v>
      </c>
      <c r="L3860">
        <v>48.131443750000003</v>
      </c>
      <c r="M3860">
        <v>-8.6105353945463384E-2</v>
      </c>
      <c r="N3860">
        <v>47.899060465116278</v>
      </c>
      <c r="O3860">
        <v>0.39862897733199099</v>
      </c>
      <c r="P3860">
        <v>285708</v>
      </c>
      <c r="Q3860">
        <v>398121</v>
      </c>
      <c r="R3860">
        <v>0.72</v>
      </c>
      <c r="S3860">
        <v>32.993999999999993</v>
      </c>
      <c r="T3860">
        <v>8.6150000000000002</v>
      </c>
      <c r="U3860">
        <v>18.971599999999999</v>
      </c>
      <c r="V3860">
        <f t="shared" si="467"/>
        <v>2.4011708427117875</v>
      </c>
      <c r="AC3860">
        <v>50.14</v>
      </c>
      <c r="AD3860">
        <v>47.73</v>
      </c>
      <c r="AH3860" s="85">
        <f>IF(AND(M3860&lt;Variables!$G$6,M3860&gt;Variables!$G$5),0,1)</f>
        <v>1</v>
      </c>
      <c r="AI3860" s="85">
        <f t="shared" si="469"/>
        <v>0</v>
      </c>
      <c r="AJ3860" s="85">
        <f>IF(I3860&gt;Variables!$G$7,0,1)</f>
        <v>0</v>
      </c>
      <c r="AK3860" s="85">
        <f>IF(F3860&gt;Variables!$G$8,0,1)</f>
        <v>1</v>
      </c>
      <c r="AL3860" s="85">
        <f>IF(G3860&gt;Variables!$G$9,0,1)</f>
        <v>1</v>
      </c>
      <c r="AM3860" s="85">
        <f>IF(AND(K3860&gt;Variables!$G$10,K3860&lt;Variables!$G$11),0,1)</f>
        <v>0</v>
      </c>
      <c r="AN3860" s="103">
        <f>IF(H3860&lt;Variables!$G$13,1,0)</f>
        <v>1</v>
      </c>
      <c r="AO3860" s="101">
        <f>IF(R3860&lt;Variables!$G$12,0,1)</f>
        <v>0</v>
      </c>
      <c r="AP3860" s="86">
        <f t="shared" si="468"/>
        <v>1</v>
      </c>
      <c r="AR3860">
        <v>1</v>
      </c>
      <c r="AS3860">
        <v>0</v>
      </c>
      <c r="AT3860">
        <v>0</v>
      </c>
      <c r="AU3860">
        <v>0</v>
      </c>
      <c r="BA3860">
        <v>1</v>
      </c>
    </row>
    <row r="3861" spans="3:53" ht="12.75" x14ac:dyDescent="0.2">
      <c r="C3861" t="s">
        <v>834</v>
      </c>
      <c r="D3861" t="s">
        <v>828</v>
      </c>
      <c r="E3861">
        <v>3.34</v>
      </c>
      <c r="F3861">
        <v>19.89</v>
      </c>
      <c r="G3861">
        <v>17.89</v>
      </c>
      <c r="H3861">
        <v>149.04</v>
      </c>
      <c r="I3861">
        <v>-69.59</v>
      </c>
      <c r="J3861" t="s">
        <v>78</v>
      </c>
      <c r="K3861">
        <v>49.76</v>
      </c>
      <c r="L3861">
        <v>3.4055900000000001</v>
      </c>
      <c r="M3861">
        <v>4.4338866393185267E-2</v>
      </c>
      <c r="N3861">
        <v>3.4326279999999998</v>
      </c>
      <c r="O3861">
        <v>-0.74368676128027844</v>
      </c>
      <c r="P3861">
        <v>6310000</v>
      </c>
      <c r="Q3861">
        <v>736860</v>
      </c>
      <c r="R3861">
        <v>8.56</v>
      </c>
      <c r="S3861">
        <v>32.993999999999993</v>
      </c>
      <c r="T3861">
        <v>8.6150000000000002</v>
      </c>
      <c r="U3861">
        <v>18.971599999999999</v>
      </c>
      <c r="V3861">
        <f t="shared" si="467"/>
        <v>2.3633915216288517</v>
      </c>
      <c r="AC3861">
        <v>3.42</v>
      </c>
      <c r="AD3861">
        <v>3.1981999999999999</v>
      </c>
      <c r="AH3861" s="85">
        <f>IF(AND(M3861&lt;Variables!$G$6,M3861&gt;Variables!$G$5),0,1)</f>
        <v>1</v>
      </c>
      <c r="AI3861" s="85">
        <f t="shared" si="469"/>
        <v>1</v>
      </c>
      <c r="AJ3861" s="85">
        <f>IF(I3861&gt;Variables!$G$7,0,1)</f>
        <v>1</v>
      </c>
      <c r="AK3861" s="85">
        <f>IF(F3861&gt;Variables!$G$8,0,1)</f>
        <v>0</v>
      </c>
      <c r="AL3861" s="85">
        <f>IF(G3861&gt;Variables!$G$9,0,1)</f>
        <v>0</v>
      </c>
      <c r="AM3861" s="85">
        <f>IF(AND(K3861&gt;Variables!$G$10,K3861&lt;Variables!$G$11),0,1)</f>
        <v>1</v>
      </c>
      <c r="AN3861" s="103">
        <f>IF(H3861&lt;Variables!$G$13,1,0)</f>
        <v>1</v>
      </c>
      <c r="AO3861" s="101">
        <f>IF(R3861&lt;Variables!$G$12,0,1)</f>
        <v>1</v>
      </c>
      <c r="AP3861" s="86">
        <f t="shared" si="468"/>
        <v>1</v>
      </c>
      <c r="AR3861">
        <v>1</v>
      </c>
      <c r="AS3861">
        <v>0</v>
      </c>
      <c r="AT3861">
        <v>0</v>
      </c>
      <c r="AU3861">
        <v>0</v>
      </c>
      <c r="BA3861">
        <v>2</v>
      </c>
    </row>
    <row r="3862" spans="3:53" ht="12.75" x14ac:dyDescent="0.2">
      <c r="C3862" t="s">
        <v>834</v>
      </c>
      <c r="D3862" t="s">
        <v>803</v>
      </c>
      <c r="E3862">
        <v>299.52999999999997</v>
      </c>
      <c r="F3862">
        <v>10.44</v>
      </c>
      <c r="G3862">
        <v>4</v>
      </c>
      <c r="H3862">
        <v>16820</v>
      </c>
      <c r="I3862">
        <v>-5.149</v>
      </c>
      <c r="J3862" t="s">
        <v>78</v>
      </c>
      <c r="K3862">
        <v>38.909999999999997</v>
      </c>
      <c r="L3862">
        <v>299.743155</v>
      </c>
      <c r="M3862">
        <v>-0.24793059911576679</v>
      </c>
      <c r="N3862">
        <v>302.77897400000001</v>
      </c>
      <c r="O3862">
        <v>-1.2480965735751539</v>
      </c>
      <c r="P3862">
        <v>1161000</v>
      </c>
      <c r="Q3862">
        <v>881257</v>
      </c>
      <c r="R3862">
        <v>1.32</v>
      </c>
      <c r="S3862">
        <v>32.993999999999993</v>
      </c>
      <c r="T3862">
        <v>8.6150000000000002</v>
      </c>
      <c r="U3862">
        <v>18.971599999999999</v>
      </c>
      <c r="V3862">
        <f t="shared" si="467"/>
        <v>2.2506130941829783</v>
      </c>
      <c r="AC3862">
        <v>318.77</v>
      </c>
      <c r="AD3862">
        <v>294.10000000000002</v>
      </c>
      <c r="AH3862" s="85">
        <f>IF(AND(M3862&lt;Variables!$G$6,M3862&gt;Variables!$G$5),0,1)</f>
        <v>1</v>
      </c>
      <c r="AI3862" s="85">
        <f t="shared" si="469"/>
        <v>1</v>
      </c>
      <c r="AJ3862" s="85">
        <f>IF(I3862&gt;Variables!$G$7,0,1)</f>
        <v>1</v>
      </c>
      <c r="AK3862" s="85">
        <f>IF(F3862&gt;Variables!$G$8,0,1)</f>
        <v>0</v>
      </c>
      <c r="AL3862" s="85">
        <f>IF(G3862&gt;Variables!$G$9,0,1)</f>
        <v>1</v>
      </c>
      <c r="AM3862" s="85">
        <f>IF(AND(K3862&gt;Variables!$G$10,K3862&lt;Variables!$G$11),0,1)</f>
        <v>1</v>
      </c>
      <c r="AN3862" s="103">
        <f>IF(H3862&lt;Variables!$G$13,1,0)</f>
        <v>0</v>
      </c>
      <c r="AO3862" s="101">
        <f>IF(R3862&lt;Variables!$G$12,0,1)</f>
        <v>0</v>
      </c>
      <c r="AP3862" s="86">
        <f t="shared" si="468"/>
        <v>1</v>
      </c>
      <c r="AR3862">
        <v>0</v>
      </c>
      <c r="AS3862">
        <v>1</v>
      </c>
      <c r="AT3862">
        <v>0</v>
      </c>
      <c r="AU3862">
        <v>0</v>
      </c>
      <c r="BA3862">
        <v>-0.19</v>
      </c>
    </row>
    <row r="3863" spans="3:53" ht="12.75" x14ac:dyDescent="0.2">
      <c r="C3863" t="s">
        <v>834</v>
      </c>
      <c r="D3863" t="s">
        <v>805</v>
      </c>
      <c r="E3863">
        <v>45.3</v>
      </c>
      <c r="F3863">
        <v>9.9499999999999993</v>
      </c>
      <c r="G3863">
        <v>-0.28999999999999998</v>
      </c>
      <c r="H3863">
        <v>9400</v>
      </c>
      <c r="I3863">
        <v>114.294</v>
      </c>
      <c r="J3863" t="s">
        <v>78</v>
      </c>
      <c r="K3863">
        <v>45.31</v>
      </c>
      <c r="L3863">
        <v>45.311499999999988</v>
      </c>
      <c r="M3863">
        <v>-6.9518775586742868E-2</v>
      </c>
      <c r="N3863">
        <v>45.388778000000002</v>
      </c>
      <c r="O3863">
        <v>-0.23965835784343201</v>
      </c>
      <c r="P3863">
        <v>4847000</v>
      </c>
      <c r="Q3863">
        <v>1695000</v>
      </c>
      <c r="R3863">
        <v>2.86</v>
      </c>
      <c r="S3863">
        <v>32.993999999999993</v>
      </c>
      <c r="T3863">
        <v>8.6150000000000002</v>
      </c>
      <c r="U3863">
        <v>18.971599999999999</v>
      </c>
      <c r="V3863">
        <f t="shared" si="467"/>
        <v>2.3192774758151904</v>
      </c>
      <c r="AC3863">
        <v>46.46</v>
      </c>
      <c r="AD3863">
        <v>44.82</v>
      </c>
      <c r="AH3863" s="85">
        <f>IF(AND(M3863&lt;Variables!$G$6,M3863&gt;Variables!$G$5),0,1)</f>
        <v>1</v>
      </c>
      <c r="AI3863" s="85">
        <f t="shared" si="469"/>
        <v>1</v>
      </c>
      <c r="AJ3863" s="85">
        <f>IF(I3863&gt;Variables!$G$7,0,1)</f>
        <v>0</v>
      </c>
      <c r="AK3863" s="85">
        <f>IF(F3863&gt;Variables!$G$8,0,1)</f>
        <v>0</v>
      </c>
      <c r="AL3863" s="85">
        <f>IF(G3863&gt;Variables!$G$9,0,1)</f>
        <v>1</v>
      </c>
      <c r="AM3863" s="85">
        <f>IF(AND(K3863&gt;Variables!$G$10,K3863&lt;Variables!$G$11),0,1)</f>
        <v>1</v>
      </c>
      <c r="AN3863" s="103">
        <f>IF(H3863&lt;Variables!$G$13,1,0)</f>
        <v>0</v>
      </c>
      <c r="AO3863" s="101">
        <f>IF(R3863&lt;Variables!$G$12,0,1)</f>
        <v>1</v>
      </c>
      <c r="AP3863" s="86">
        <f t="shared" si="468"/>
        <v>1</v>
      </c>
      <c r="AR3863">
        <v>0</v>
      </c>
      <c r="AS3863">
        <v>1</v>
      </c>
      <c r="AT3863">
        <v>0</v>
      </c>
      <c r="AU3863">
        <v>0</v>
      </c>
      <c r="BA3863">
        <v>0.37</v>
      </c>
    </row>
    <row r="3864" spans="3:53" ht="12.75" x14ac:dyDescent="0.2">
      <c r="C3864" t="s">
        <v>834</v>
      </c>
      <c r="D3864" t="s">
        <v>833</v>
      </c>
      <c r="E3864">
        <v>20.239999999999998</v>
      </c>
      <c r="F3864">
        <v>8.4700000000000006</v>
      </c>
      <c r="G3864">
        <v>12.44</v>
      </c>
      <c r="H3864">
        <v>2000</v>
      </c>
      <c r="I3864">
        <v>-16.902999999999999</v>
      </c>
      <c r="J3864" t="s">
        <v>78</v>
      </c>
      <c r="K3864">
        <v>68.849999999999994</v>
      </c>
      <c r="L3864">
        <v>19.945905</v>
      </c>
      <c r="M3864">
        <v>1.4744630539451331</v>
      </c>
      <c r="N3864">
        <v>19.626235999999999</v>
      </c>
      <c r="O3864">
        <v>3.1272629148044291</v>
      </c>
      <c r="P3864">
        <v>1148000</v>
      </c>
      <c r="Q3864">
        <v>1647000</v>
      </c>
      <c r="R3864">
        <v>0.7</v>
      </c>
      <c r="S3864">
        <v>32.993999999999993</v>
      </c>
      <c r="T3864">
        <v>8.6150000000000002</v>
      </c>
      <c r="U3864">
        <v>18.971599999999999</v>
      </c>
      <c r="V3864">
        <f t="shared" si="467"/>
        <v>2.4436819612963183</v>
      </c>
      <c r="AC3864">
        <v>20.62</v>
      </c>
      <c r="AD3864">
        <v>19.809999999999999</v>
      </c>
      <c r="AH3864" s="85">
        <f>IF(AND(M3864&lt;Variables!$G$6,M3864&gt;Variables!$G$5),0,1)</f>
        <v>1</v>
      </c>
      <c r="AI3864" s="85">
        <f t="shared" si="469"/>
        <v>0</v>
      </c>
      <c r="AJ3864" s="85">
        <f>IF(I3864&gt;Variables!$G$7,0,1)</f>
        <v>1</v>
      </c>
      <c r="AK3864" s="85">
        <f>IF(F3864&gt;Variables!$G$8,0,1)</f>
        <v>1</v>
      </c>
      <c r="AL3864" s="85">
        <f>IF(G3864&gt;Variables!$G$9,0,1)</f>
        <v>0</v>
      </c>
      <c r="AM3864" s="85">
        <f>IF(AND(K3864&gt;Variables!$G$10,K3864&lt;Variables!$G$11),0,1)</f>
        <v>0</v>
      </c>
      <c r="AN3864" s="103">
        <f>IF(H3864&lt;Variables!$G$13,1,0)</f>
        <v>1</v>
      </c>
      <c r="AO3864" s="101">
        <f>IF(R3864&lt;Variables!$G$12,0,1)</f>
        <v>0</v>
      </c>
      <c r="AP3864" s="86">
        <f t="shared" si="468"/>
        <v>1</v>
      </c>
      <c r="AR3864">
        <v>1</v>
      </c>
      <c r="AS3864">
        <v>0</v>
      </c>
      <c r="AT3864">
        <v>0</v>
      </c>
      <c r="AU3864">
        <v>0</v>
      </c>
      <c r="BA3864">
        <v>0.46</v>
      </c>
    </row>
    <row r="3865" spans="3:53" ht="12.75" x14ac:dyDescent="0.2">
      <c r="C3865" t="s">
        <v>835</v>
      </c>
      <c r="D3865" t="s">
        <v>183</v>
      </c>
      <c r="E3865">
        <v>25.81</v>
      </c>
      <c r="F3865">
        <v>72.849999999999994</v>
      </c>
      <c r="G3865">
        <v>36.89</v>
      </c>
      <c r="H3865">
        <v>42.28</v>
      </c>
      <c r="I3865">
        <v>2320.7649999999999</v>
      </c>
      <c r="J3865" t="s">
        <v>78</v>
      </c>
      <c r="K3865">
        <v>48.3</v>
      </c>
      <c r="L3865">
        <v>25.822105000000001</v>
      </c>
      <c r="M3865">
        <v>3.1349109609773683E-2</v>
      </c>
      <c r="N3865">
        <v>26.086075999999998</v>
      </c>
      <c r="O3865">
        <v>-0.98089110834454607</v>
      </c>
      <c r="P3865">
        <v>33860000</v>
      </c>
      <c r="Q3865">
        <v>16000000</v>
      </c>
      <c r="R3865">
        <v>2.12</v>
      </c>
      <c r="S3865">
        <v>33.694000000000003</v>
      </c>
      <c r="T3865">
        <v>8.4400000000000013</v>
      </c>
      <c r="U3865">
        <v>19.1052</v>
      </c>
      <c r="V3865">
        <f t="shared" si="467"/>
        <v>2.3487268347386858</v>
      </c>
      <c r="AC3865">
        <v>26.3</v>
      </c>
      <c r="AD3865">
        <v>20</v>
      </c>
      <c r="AH3865" s="85">
        <f>IF(AND(M3865&lt;Variables!$G$6,M3865&gt;Variables!$G$5),0,1)</f>
        <v>1</v>
      </c>
      <c r="AI3865" s="85">
        <f t="shared" si="469"/>
        <v>1</v>
      </c>
      <c r="AJ3865" s="85">
        <f>IF(I3865&gt;Variables!$G$7,0,1)</f>
        <v>0</v>
      </c>
      <c r="AK3865" s="85">
        <f>IF(F3865&gt;Variables!$G$8,0,1)</f>
        <v>0</v>
      </c>
      <c r="AL3865" s="85">
        <f>IF(G3865&gt;Variables!$G$9,0,1)</f>
        <v>0</v>
      </c>
      <c r="AM3865" s="85">
        <f>IF(AND(K3865&gt;Variables!$G$10,K3865&lt;Variables!$G$11),0,1)</f>
        <v>1</v>
      </c>
      <c r="AN3865" s="103">
        <f>IF(H3865&lt;Variables!$G$13,1,0)</f>
        <v>1</v>
      </c>
      <c r="AO3865" s="101">
        <f>IF(R3865&lt;Variables!$G$12,0,1)</f>
        <v>1</v>
      </c>
      <c r="AP3865" s="86">
        <f t="shared" si="468"/>
        <v>1</v>
      </c>
      <c r="AR3865">
        <v>0</v>
      </c>
      <c r="AS3865">
        <v>0</v>
      </c>
      <c r="AT3865">
        <v>1</v>
      </c>
      <c r="AU3865">
        <v>0</v>
      </c>
      <c r="BA3865">
        <v>-2.25</v>
      </c>
    </row>
    <row r="3866" spans="3:53" ht="12.75" x14ac:dyDescent="0.2">
      <c r="C3866" t="s">
        <v>835</v>
      </c>
      <c r="D3866" t="s">
        <v>676</v>
      </c>
      <c r="E3866">
        <v>2.89</v>
      </c>
      <c r="F3866">
        <v>7.25</v>
      </c>
      <c r="G3866">
        <v>3.78</v>
      </c>
      <c r="H3866">
        <v>-99999</v>
      </c>
      <c r="I3866">
        <v>-21.882000000000001</v>
      </c>
      <c r="J3866" t="s">
        <v>78</v>
      </c>
      <c r="K3866">
        <v>62.45</v>
      </c>
      <c r="L3866">
        <v>2.8849999999999998</v>
      </c>
      <c r="M3866">
        <v>0</v>
      </c>
      <c r="N3866">
        <v>2.8787583333333329</v>
      </c>
      <c r="O3866">
        <v>0.2168180147111971</v>
      </c>
      <c r="P3866">
        <v>154273</v>
      </c>
      <c r="Q3866">
        <v>191010</v>
      </c>
      <c r="R3866">
        <v>0.81</v>
      </c>
      <c r="S3866">
        <v>33.694000000000003</v>
      </c>
      <c r="T3866">
        <v>8.4400000000000013</v>
      </c>
      <c r="U3866">
        <v>19.1052</v>
      </c>
      <c r="V3866">
        <f t="shared" ref="V3866:V3929" si="470">1.849 + (0.01036 * K3866) + (0.1184 * M3866) - (0.002888 * K3866 * M3866)</f>
        <v>2.4959819999999997</v>
      </c>
      <c r="AC3866">
        <v>2.9</v>
      </c>
      <c r="AD3866">
        <v>2.88</v>
      </c>
      <c r="AH3866" s="85">
        <f>IF(AND(M3866&lt;Variables!$G$6,M3866&gt;Variables!$G$5),0,1)</f>
        <v>1</v>
      </c>
      <c r="AI3866" s="85">
        <f t="shared" si="469"/>
        <v>0</v>
      </c>
      <c r="AJ3866" s="85">
        <f>IF(I3866&gt;Variables!$G$7,0,1)</f>
        <v>1</v>
      </c>
      <c r="AK3866" s="85">
        <f>IF(F3866&gt;Variables!$G$8,0,1)</f>
        <v>1</v>
      </c>
      <c r="AL3866" s="85">
        <f>IF(G3866&gt;Variables!$G$9,0,1)</f>
        <v>1</v>
      </c>
      <c r="AM3866" s="85">
        <f>IF(AND(K3866&gt;Variables!$G$10,K3866&lt;Variables!$G$11),0,1)</f>
        <v>0</v>
      </c>
      <c r="AN3866" s="103">
        <f>IF(H3866&lt;Variables!$G$13,1,0)</f>
        <v>1</v>
      </c>
      <c r="AO3866" s="101">
        <f>IF(R3866&lt;Variables!$G$12,0,1)</f>
        <v>0</v>
      </c>
      <c r="AP3866" s="86">
        <f t="shared" si="468"/>
        <v>1</v>
      </c>
      <c r="AR3866">
        <v>0</v>
      </c>
      <c r="AS3866">
        <v>0</v>
      </c>
      <c r="AT3866">
        <v>0</v>
      </c>
      <c r="AU3866">
        <v>0</v>
      </c>
      <c r="BA3866">
        <v>0</v>
      </c>
    </row>
    <row r="3867" spans="3:53" ht="12.75" x14ac:dyDescent="0.2">
      <c r="C3867" t="s">
        <v>835</v>
      </c>
      <c r="D3867" t="s">
        <v>566</v>
      </c>
      <c r="E3867">
        <v>4.12</v>
      </c>
      <c r="F3867">
        <v>21.92</v>
      </c>
      <c r="G3867">
        <v>5.26</v>
      </c>
      <c r="H3867">
        <v>108.49</v>
      </c>
      <c r="I3867">
        <v>0.24</v>
      </c>
      <c r="J3867" t="s">
        <v>76</v>
      </c>
      <c r="K3867">
        <v>55.59</v>
      </c>
      <c r="L3867">
        <v>4.0367250000000006</v>
      </c>
      <c r="M3867">
        <v>1.176077141742365</v>
      </c>
      <c r="N3867">
        <v>4.0074700000000014</v>
      </c>
      <c r="O3867">
        <v>1.914674345659469</v>
      </c>
      <c r="P3867">
        <v>42680000</v>
      </c>
      <c r="Q3867">
        <v>6820000</v>
      </c>
      <c r="R3867">
        <v>6.26</v>
      </c>
      <c r="S3867">
        <v>33.694000000000003</v>
      </c>
      <c r="T3867">
        <v>8.4400000000000013</v>
      </c>
      <c r="U3867">
        <v>19.1052</v>
      </c>
      <c r="V3867">
        <f t="shared" si="470"/>
        <v>2.3753478990245811</v>
      </c>
      <c r="AC3867">
        <v>5.24</v>
      </c>
      <c r="AD3867">
        <v>3.9106999999999998</v>
      </c>
      <c r="AH3867" s="85">
        <f>IF(AND(M3867&lt;Variables!$G$6,M3867&gt;Variables!$G$5),0,1)</f>
        <v>1</v>
      </c>
      <c r="AI3867" s="85">
        <f t="shared" si="469"/>
        <v>0</v>
      </c>
      <c r="AJ3867" s="85">
        <f>IF(I3867&gt;Variables!$G$7,0,1)</f>
        <v>0</v>
      </c>
      <c r="AK3867" s="85">
        <f>IF(F3867&gt;Variables!$G$8,0,1)</f>
        <v>0</v>
      </c>
      <c r="AL3867" s="85">
        <f>IF(G3867&gt;Variables!$G$9,0,1)</f>
        <v>1</v>
      </c>
      <c r="AM3867" s="85">
        <f>IF(AND(K3867&gt;Variables!$G$10,K3867&lt;Variables!$G$11),0,1)</f>
        <v>0</v>
      </c>
      <c r="AN3867" s="103">
        <f>IF(H3867&lt;Variables!$G$13,1,0)</f>
        <v>1</v>
      </c>
      <c r="AO3867" s="101">
        <f>IF(R3867&lt;Variables!$G$12,0,1)</f>
        <v>1</v>
      </c>
      <c r="AP3867" s="86">
        <f t="shared" si="468"/>
        <v>0</v>
      </c>
      <c r="AR3867">
        <v>0</v>
      </c>
      <c r="AS3867">
        <v>0</v>
      </c>
      <c r="AT3867">
        <v>1</v>
      </c>
      <c r="AU3867">
        <v>0</v>
      </c>
      <c r="BA3867">
        <v>-2.25</v>
      </c>
    </row>
    <row r="3868" spans="3:53" ht="12.75" x14ac:dyDescent="0.2">
      <c r="C3868" t="s">
        <v>835</v>
      </c>
      <c r="D3868" t="s">
        <v>697</v>
      </c>
      <c r="E3868">
        <v>6.33</v>
      </c>
      <c r="F3868">
        <v>44.72</v>
      </c>
      <c r="G3868">
        <v>53.81</v>
      </c>
      <c r="H3868">
        <v>-99999</v>
      </c>
      <c r="I3868">
        <v>-14.236000000000001</v>
      </c>
      <c r="J3868" t="s">
        <v>76</v>
      </c>
      <c r="K3868">
        <v>61.05</v>
      </c>
      <c r="L3868">
        <v>6.0152368421052644</v>
      </c>
      <c r="M3868">
        <v>4.069052712628884</v>
      </c>
      <c r="N3868">
        <v>5.6715851063829774</v>
      </c>
      <c r="O3868">
        <v>10.374787340399809</v>
      </c>
      <c r="P3868">
        <v>226844</v>
      </c>
      <c r="Q3868">
        <v>58657</v>
      </c>
      <c r="R3868">
        <v>3.87</v>
      </c>
      <c r="S3868">
        <v>33.694000000000003</v>
      </c>
      <c r="T3868">
        <v>8.4400000000000013</v>
      </c>
      <c r="U3868">
        <v>19.1052</v>
      </c>
      <c r="V3868">
        <f t="shared" si="470"/>
        <v>2.2458293916851515</v>
      </c>
      <c r="AC3868">
        <v>8.4</v>
      </c>
      <c r="AD3868">
        <v>5.8</v>
      </c>
      <c r="AH3868" s="85">
        <f>IF(AND(M3868&lt;Variables!$G$6,M3868&gt;Variables!$G$5),0,1)</f>
        <v>1</v>
      </c>
      <c r="AI3868" s="85">
        <f t="shared" si="469"/>
        <v>0</v>
      </c>
      <c r="AJ3868" s="85">
        <f>IF(I3868&gt;Variables!$G$7,0,1)</f>
        <v>1</v>
      </c>
      <c r="AK3868" s="85">
        <f>IF(F3868&gt;Variables!$G$8,0,1)</f>
        <v>0</v>
      </c>
      <c r="AL3868" s="85">
        <f>IF(G3868&gt;Variables!$G$9,0,1)</f>
        <v>0</v>
      </c>
      <c r="AM3868" s="85">
        <f>IF(AND(K3868&gt;Variables!$G$10,K3868&lt;Variables!$G$11),0,1)</f>
        <v>0</v>
      </c>
      <c r="AN3868" s="103">
        <f>IF(H3868&lt;Variables!$G$13,1,0)</f>
        <v>1</v>
      </c>
      <c r="AO3868" s="101">
        <f>IF(R3868&lt;Variables!$G$12,0,1)</f>
        <v>1</v>
      </c>
      <c r="AP3868" s="86">
        <f t="shared" si="468"/>
        <v>0</v>
      </c>
      <c r="AR3868">
        <v>0</v>
      </c>
      <c r="AS3868">
        <v>0</v>
      </c>
      <c r="AT3868">
        <v>1</v>
      </c>
      <c r="AU3868">
        <v>0</v>
      </c>
      <c r="BA3868">
        <v>-2.25</v>
      </c>
    </row>
    <row r="3869" spans="3:53" ht="12.75" x14ac:dyDescent="0.2">
      <c r="C3869" t="s">
        <v>835</v>
      </c>
      <c r="D3869" t="s">
        <v>807</v>
      </c>
      <c r="E3869">
        <v>39.380000000000003</v>
      </c>
      <c r="F3869">
        <v>6.8</v>
      </c>
      <c r="G3869">
        <v>-2.41</v>
      </c>
      <c r="H3869">
        <v>6020</v>
      </c>
      <c r="I3869">
        <v>10.789</v>
      </c>
      <c r="J3869" t="s">
        <v>78</v>
      </c>
      <c r="K3869">
        <v>60.06</v>
      </c>
      <c r="L3869">
        <v>39.237515000000002</v>
      </c>
      <c r="M3869">
        <v>0.2866771761667361</v>
      </c>
      <c r="N3869">
        <v>38.870255999999998</v>
      </c>
      <c r="O3869">
        <v>1.2342187815794261</v>
      </c>
      <c r="P3869">
        <v>2432000</v>
      </c>
      <c r="Q3869">
        <v>1252000</v>
      </c>
      <c r="R3869">
        <v>1.94</v>
      </c>
      <c r="S3869">
        <v>33.694000000000003</v>
      </c>
      <c r="T3869">
        <v>8.4400000000000013</v>
      </c>
      <c r="U3869">
        <v>19.1052</v>
      </c>
      <c r="V3869">
        <f t="shared" si="470"/>
        <v>2.4554390811508831</v>
      </c>
      <c r="AC3869">
        <v>41.37</v>
      </c>
      <c r="AD3869">
        <v>39.11</v>
      </c>
      <c r="AH3869" s="85">
        <f>IF(AND(M3869&lt;Variables!$G$6,M3869&gt;Variables!$G$5),0,1)</f>
        <v>1</v>
      </c>
      <c r="AI3869" s="85">
        <f t="shared" si="469"/>
        <v>0</v>
      </c>
      <c r="AJ3869" s="85">
        <f>IF(I3869&gt;Variables!$G$7,0,1)</f>
        <v>0</v>
      </c>
      <c r="AK3869" s="85">
        <f>IF(F3869&gt;Variables!$G$8,0,1)</f>
        <v>1</v>
      </c>
      <c r="AL3869" s="85">
        <f>IF(G3869&gt;Variables!$G$9,0,1)</f>
        <v>1</v>
      </c>
      <c r="AM3869" s="85">
        <f>IF(AND(K3869&gt;Variables!$G$10,K3869&lt;Variables!$G$11),0,1)</f>
        <v>0</v>
      </c>
      <c r="AN3869" s="103">
        <f>IF(H3869&lt;Variables!$G$13,1,0)</f>
        <v>0</v>
      </c>
      <c r="AO3869" s="101">
        <f>IF(R3869&lt;Variables!$G$12,0,1)</f>
        <v>0</v>
      </c>
      <c r="AP3869" s="86">
        <f t="shared" si="468"/>
        <v>1</v>
      </c>
      <c r="AR3869">
        <v>1</v>
      </c>
      <c r="AS3869">
        <v>0</v>
      </c>
      <c r="AT3869">
        <v>0</v>
      </c>
      <c r="AU3869">
        <v>0</v>
      </c>
      <c r="BA3869">
        <v>1.62</v>
      </c>
    </row>
    <row r="3870" spans="3:53" ht="12.75" x14ac:dyDescent="0.2">
      <c r="C3870" t="s">
        <v>835</v>
      </c>
      <c r="D3870" t="s">
        <v>836</v>
      </c>
      <c r="E3870">
        <v>7.5</v>
      </c>
      <c r="F3870">
        <v>6.92</v>
      </c>
      <c r="G3870">
        <v>5.63</v>
      </c>
      <c r="H3870">
        <v>3490</v>
      </c>
      <c r="I3870">
        <v>3.6019999999999999</v>
      </c>
      <c r="J3870" t="s">
        <v>78</v>
      </c>
      <c r="K3870">
        <v>73.64</v>
      </c>
      <c r="L3870">
        <v>7.4741700000000009</v>
      </c>
      <c r="M3870">
        <v>0.3455902126925014</v>
      </c>
      <c r="N3870">
        <v>7.4065820000000011</v>
      </c>
      <c r="O3870">
        <v>1.261283544825385</v>
      </c>
      <c r="P3870">
        <v>3252000</v>
      </c>
      <c r="Q3870">
        <v>3102000</v>
      </c>
      <c r="R3870">
        <v>1.05</v>
      </c>
      <c r="S3870">
        <v>33.694000000000003</v>
      </c>
      <c r="T3870">
        <v>8.4400000000000013</v>
      </c>
      <c r="U3870">
        <v>19.1052</v>
      </c>
      <c r="V3870">
        <f t="shared" si="470"/>
        <v>2.5793308088801847</v>
      </c>
      <c r="AC3870">
        <v>7.55</v>
      </c>
      <c r="AD3870">
        <v>7.3049999999999997</v>
      </c>
      <c r="AH3870" s="85">
        <f>IF(AND(M3870&lt;Variables!$G$6,M3870&gt;Variables!$G$5),0,1)</f>
        <v>1</v>
      </c>
      <c r="AI3870" s="85">
        <f t="shared" si="469"/>
        <v>0</v>
      </c>
      <c r="AJ3870" s="85">
        <f>IF(I3870&gt;Variables!$G$7,0,1)</f>
        <v>0</v>
      </c>
      <c r="AK3870" s="85">
        <f>IF(F3870&gt;Variables!$G$8,0,1)</f>
        <v>1</v>
      </c>
      <c r="AL3870" s="85">
        <f>IF(G3870&gt;Variables!$G$9,0,1)</f>
        <v>1</v>
      </c>
      <c r="AM3870" s="85">
        <f>IF(AND(K3870&gt;Variables!$G$10,K3870&lt;Variables!$G$11),0,1)</f>
        <v>0</v>
      </c>
      <c r="AN3870" s="103">
        <f>IF(H3870&lt;Variables!$G$13,1,0)</f>
        <v>0</v>
      </c>
      <c r="AO3870" s="101">
        <f>IF(R3870&lt;Variables!$G$12,0,1)</f>
        <v>0</v>
      </c>
      <c r="AP3870" s="86">
        <f t="shared" si="468"/>
        <v>1</v>
      </c>
      <c r="AR3870">
        <v>0</v>
      </c>
      <c r="AS3870">
        <v>0</v>
      </c>
      <c r="AT3870">
        <v>0</v>
      </c>
      <c r="AU3870">
        <v>1</v>
      </c>
      <c r="BA3870">
        <v>-0.08</v>
      </c>
    </row>
    <row r="3871" spans="3:53" ht="12.75" x14ac:dyDescent="0.2">
      <c r="C3871" t="s">
        <v>835</v>
      </c>
      <c r="D3871" t="s">
        <v>414</v>
      </c>
      <c r="E3871">
        <v>47.91</v>
      </c>
      <c r="F3871">
        <v>7.56</v>
      </c>
      <c r="G3871">
        <v>3.65</v>
      </c>
      <c r="H3871">
        <v>2420</v>
      </c>
      <c r="I3871">
        <v>28.25</v>
      </c>
      <c r="J3871" t="s">
        <v>78</v>
      </c>
      <c r="K3871">
        <v>45.71</v>
      </c>
      <c r="L3871">
        <v>48.133873333333327</v>
      </c>
      <c r="M3871">
        <v>-0.40277941480158458</v>
      </c>
      <c r="N3871">
        <v>47.951365000000003</v>
      </c>
      <c r="O3871">
        <v>-2.370109797708126E-2</v>
      </c>
      <c r="P3871">
        <v>288324</v>
      </c>
      <c r="Q3871">
        <v>398121</v>
      </c>
      <c r="R3871">
        <v>0.72</v>
      </c>
      <c r="S3871">
        <v>33.694000000000003</v>
      </c>
      <c r="T3871">
        <v>8.4400000000000013</v>
      </c>
      <c r="U3871">
        <v>19.1052</v>
      </c>
      <c r="V3871">
        <f t="shared" si="470"/>
        <v>2.3280376211695684</v>
      </c>
      <c r="AC3871">
        <v>50.14</v>
      </c>
      <c r="AD3871">
        <v>47.73</v>
      </c>
      <c r="AH3871" s="85">
        <f>IF(AND(M3871&lt;Variables!$G$6,M3871&gt;Variables!$G$5),0,1)</f>
        <v>1</v>
      </c>
      <c r="AI3871" s="85">
        <f t="shared" si="469"/>
        <v>0</v>
      </c>
      <c r="AJ3871" s="85">
        <f>IF(I3871&gt;Variables!$G$7,0,1)</f>
        <v>0</v>
      </c>
      <c r="AK3871" s="85">
        <f>IF(F3871&gt;Variables!$G$8,0,1)</f>
        <v>1</v>
      </c>
      <c r="AL3871" s="85">
        <f>IF(G3871&gt;Variables!$G$9,0,1)</f>
        <v>1</v>
      </c>
      <c r="AM3871" s="85">
        <f>IF(AND(K3871&gt;Variables!$G$10,K3871&lt;Variables!$G$11),0,1)</f>
        <v>1</v>
      </c>
      <c r="AN3871" s="103">
        <f>IF(H3871&lt;Variables!$G$13,1,0)</f>
        <v>1</v>
      </c>
      <c r="AO3871" s="101">
        <f>IF(R3871&lt;Variables!$G$12,0,1)</f>
        <v>0</v>
      </c>
      <c r="AP3871" s="86">
        <f t="shared" si="468"/>
        <v>1</v>
      </c>
      <c r="AR3871">
        <v>1</v>
      </c>
      <c r="AS3871">
        <v>0</v>
      </c>
      <c r="AT3871">
        <v>0</v>
      </c>
      <c r="AU3871">
        <v>0</v>
      </c>
      <c r="BA3871">
        <v>1.1100000000000001</v>
      </c>
    </row>
    <row r="3872" spans="3:53" ht="12.75" x14ac:dyDescent="0.2">
      <c r="C3872" t="s">
        <v>835</v>
      </c>
      <c r="D3872" t="s">
        <v>833</v>
      </c>
      <c r="E3872">
        <v>20</v>
      </c>
      <c r="F3872">
        <v>7.56</v>
      </c>
      <c r="G3872">
        <v>11.22</v>
      </c>
      <c r="H3872">
        <v>2000</v>
      </c>
      <c r="I3872">
        <v>-17.18</v>
      </c>
      <c r="J3872" t="s">
        <v>78</v>
      </c>
      <c r="K3872">
        <v>54.28</v>
      </c>
      <c r="L3872">
        <v>20.018654999999999</v>
      </c>
      <c r="M3872">
        <v>6.7187331016846184E-3</v>
      </c>
      <c r="N3872">
        <v>19.7209</v>
      </c>
      <c r="O3872">
        <v>1.5166650609252259</v>
      </c>
      <c r="P3872">
        <v>1228000</v>
      </c>
      <c r="Q3872">
        <v>1647000</v>
      </c>
      <c r="R3872">
        <v>0.75</v>
      </c>
      <c r="S3872">
        <v>33.694000000000003</v>
      </c>
      <c r="T3872">
        <v>8.4400000000000013</v>
      </c>
      <c r="U3872">
        <v>19.1052</v>
      </c>
      <c r="V3872">
        <f t="shared" si="470"/>
        <v>2.41108306509823</v>
      </c>
      <c r="AC3872">
        <v>20.62</v>
      </c>
      <c r="AD3872">
        <v>19.809999999999999</v>
      </c>
      <c r="AH3872" s="85">
        <f>IF(AND(M3872&lt;Variables!$G$6,M3872&gt;Variables!$G$5),0,1)</f>
        <v>1</v>
      </c>
      <c r="AI3872" s="85">
        <f t="shared" si="469"/>
        <v>0</v>
      </c>
      <c r="AJ3872" s="85">
        <f>IF(I3872&gt;Variables!$G$7,0,1)</f>
        <v>1</v>
      </c>
      <c r="AK3872" s="85">
        <f>IF(F3872&gt;Variables!$G$8,0,1)</f>
        <v>1</v>
      </c>
      <c r="AL3872" s="85">
        <f>IF(G3872&gt;Variables!$G$9,0,1)</f>
        <v>1</v>
      </c>
      <c r="AM3872" s="85">
        <f>IF(AND(K3872&gt;Variables!$G$10,K3872&lt;Variables!$G$11),0,1)</f>
        <v>0</v>
      </c>
      <c r="AN3872" s="103">
        <f>IF(H3872&lt;Variables!$G$13,1,0)</f>
        <v>1</v>
      </c>
      <c r="AO3872" s="101">
        <f>IF(R3872&lt;Variables!$G$12,0,1)</f>
        <v>0</v>
      </c>
      <c r="AP3872" s="86">
        <f t="shared" si="468"/>
        <v>1</v>
      </c>
      <c r="AR3872">
        <v>1</v>
      </c>
      <c r="AS3872">
        <v>0</v>
      </c>
      <c r="AT3872">
        <v>0</v>
      </c>
      <c r="AU3872">
        <v>0</v>
      </c>
      <c r="BA3872">
        <v>1.53</v>
      </c>
    </row>
    <row r="3873" spans="3:53" ht="12.75" x14ac:dyDescent="0.2">
      <c r="C3873" t="s">
        <v>835</v>
      </c>
      <c r="D3873" t="s">
        <v>176</v>
      </c>
      <c r="E3873">
        <v>73.67</v>
      </c>
      <c r="F3873">
        <v>9.36</v>
      </c>
      <c r="G3873">
        <v>7.86</v>
      </c>
      <c r="H3873">
        <v>6300</v>
      </c>
      <c r="I3873">
        <v>-20.61</v>
      </c>
      <c r="J3873" t="s">
        <v>78</v>
      </c>
      <c r="K3873">
        <v>55.06</v>
      </c>
      <c r="L3873">
        <v>73.527350000000013</v>
      </c>
      <c r="M3873">
        <v>0.16680867731530241</v>
      </c>
      <c r="N3873">
        <v>73.199917999999982</v>
      </c>
      <c r="O3873">
        <v>0.61486680900383428</v>
      </c>
      <c r="P3873">
        <v>623914</v>
      </c>
      <c r="Q3873">
        <v>997328</v>
      </c>
      <c r="R3873">
        <v>0.63</v>
      </c>
      <c r="S3873">
        <v>33.694000000000003</v>
      </c>
      <c r="T3873">
        <v>8.4400000000000013</v>
      </c>
      <c r="U3873">
        <v>19.1052</v>
      </c>
      <c r="V3873">
        <f t="shared" si="470"/>
        <v>2.4126469524817638</v>
      </c>
      <c r="AC3873">
        <v>74.98</v>
      </c>
      <c r="AD3873">
        <v>72.22</v>
      </c>
      <c r="AH3873" s="85">
        <f>IF(AND(M3873&lt;Variables!$G$6,M3873&gt;Variables!$G$5),0,1)</f>
        <v>1</v>
      </c>
      <c r="AI3873" s="85">
        <f t="shared" si="469"/>
        <v>0</v>
      </c>
      <c r="AJ3873" s="85">
        <f>IF(I3873&gt;Variables!$G$7,0,1)</f>
        <v>1</v>
      </c>
      <c r="AK3873" s="85">
        <f>IF(F3873&gt;Variables!$G$8,0,1)</f>
        <v>0</v>
      </c>
      <c r="AL3873" s="85">
        <f>IF(G3873&gt;Variables!$G$9,0,1)</f>
        <v>1</v>
      </c>
      <c r="AM3873" s="85">
        <f>IF(AND(K3873&gt;Variables!$G$10,K3873&lt;Variables!$G$11),0,1)</f>
        <v>0</v>
      </c>
      <c r="AN3873" s="103">
        <f>IF(H3873&lt;Variables!$G$13,1,0)</f>
        <v>0</v>
      </c>
      <c r="AO3873" s="101">
        <f>IF(R3873&lt;Variables!$G$12,0,1)</f>
        <v>0</v>
      </c>
      <c r="AP3873" s="86">
        <f t="shared" si="468"/>
        <v>1</v>
      </c>
      <c r="AR3873">
        <v>1</v>
      </c>
      <c r="AS3873">
        <v>0</v>
      </c>
      <c r="AT3873">
        <v>0</v>
      </c>
      <c r="AU3873">
        <v>0</v>
      </c>
      <c r="BA3873">
        <v>0.48</v>
      </c>
    </row>
    <row r="3874" spans="3:53" ht="12.75" x14ac:dyDescent="0.2">
      <c r="C3874" t="s">
        <v>835</v>
      </c>
      <c r="D3874" t="s">
        <v>806</v>
      </c>
      <c r="E3874">
        <v>78.819999999999993</v>
      </c>
      <c r="F3874">
        <v>9.89</v>
      </c>
      <c r="G3874">
        <v>0.78</v>
      </c>
      <c r="H3874">
        <v>3860</v>
      </c>
      <c r="I3874">
        <v>-0.38500000000000001</v>
      </c>
      <c r="J3874" t="s">
        <v>78</v>
      </c>
      <c r="K3874">
        <v>51.65</v>
      </c>
      <c r="L3874">
        <v>78.686000000000007</v>
      </c>
      <c r="M3874">
        <v>1.779223750094781E-2</v>
      </c>
      <c r="N3874">
        <v>78.640299999999996</v>
      </c>
      <c r="O3874">
        <v>7.5915274992601159E-2</v>
      </c>
      <c r="P3874">
        <v>1499000</v>
      </c>
      <c r="Q3874">
        <v>452001</v>
      </c>
      <c r="R3874">
        <v>3.32</v>
      </c>
      <c r="S3874">
        <v>33.694000000000003</v>
      </c>
      <c r="T3874">
        <v>8.4400000000000013</v>
      </c>
      <c r="U3874">
        <v>19.1052</v>
      </c>
      <c r="V3874">
        <f t="shared" si="470"/>
        <v>2.3835466182548362</v>
      </c>
      <c r="AC3874">
        <v>80.13</v>
      </c>
      <c r="AD3874">
        <v>78.599999999999994</v>
      </c>
      <c r="AH3874" s="85">
        <f>IF(AND(M3874&lt;Variables!$G$6,M3874&gt;Variables!$G$5),0,1)</f>
        <v>1</v>
      </c>
      <c r="AI3874" s="85">
        <f t="shared" si="469"/>
        <v>0</v>
      </c>
      <c r="AJ3874" s="85">
        <f>IF(I3874&gt;Variables!$G$7,0,1)</f>
        <v>1</v>
      </c>
      <c r="AK3874" s="85">
        <f>IF(F3874&gt;Variables!$G$8,0,1)</f>
        <v>0</v>
      </c>
      <c r="AL3874" s="85">
        <f>IF(G3874&gt;Variables!$G$9,0,1)</f>
        <v>1</v>
      </c>
      <c r="AM3874" s="85">
        <f>IF(AND(K3874&gt;Variables!$G$10,K3874&lt;Variables!$G$11),0,1)</f>
        <v>0</v>
      </c>
      <c r="AN3874" s="103">
        <f>IF(H3874&lt;Variables!$G$13,1,0)</f>
        <v>0</v>
      </c>
      <c r="AO3874" s="101">
        <f>IF(R3874&lt;Variables!$G$12,0,1)</f>
        <v>1</v>
      </c>
      <c r="AP3874" s="86">
        <f t="shared" si="468"/>
        <v>1</v>
      </c>
      <c r="AR3874">
        <v>0</v>
      </c>
      <c r="AS3874">
        <v>1</v>
      </c>
      <c r="AT3874">
        <v>0</v>
      </c>
      <c r="AU3874">
        <v>0</v>
      </c>
      <c r="BA3874">
        <v>0.93</v>
      </c>
    </row>
    <row r="3875" spans="3:53" ht="12.75" x14ac:dyDescent="0.2">
      <c r="C3875" t="s">
        <v>835</v>
      </c>
      <c r="D3875" t="s">
        <v>803</v>
      </c>
      <c r="E3875">
        <v>297</v>
      </c>
      <c r="F3875">
        <v>9.94</v>
      </c>
      <c r="G3875">
        <v>3.59</v>
      </c>
      <c r="H3875">
        <v>16820</v>
      </c>
      <c r="I3875">
        <v>-5.2060000000000004</v>
      </c>
      <c r="J3875" t="s">
        <v>78</v>
      </c>
      <c r="K3875">
        <v>34.31</v>
      </c>
      <c r="L3875">
        <v>299.05912999999993</v>
      </c>
      <c r="M3875">
        <v>-0.41099898872839669</v>
      </c>
      <c r="N3875">
        <v>301.87624799999998</v>
      </c>
      <c r="O3875">
        <v>-1.3403664669901401</v>
      </c>
      <c r="P3875">
        <v>1179000</v>
      </c>
      <c r="Q3875">
        <v>881257</v>
      </c>
      <c r="R3875">
        <v>1.34</v>
      </c>
      <c r="S3875">
        <v>33.694000000000003</v>
      </c>
      <c r="T3875">
        <v>8.4400000000000013</v>
      </c>
      <c r="U3875">
        <v>19.1052</v>
      </c>
      <c r="V3875">
        <f t="shared" si="470"/>
        <v>2.1965140916104056</v>
      </c>
      <c r="AC3875">
        <v>318.77</v>
      </c>
      <c r="AD3875">
        <v>294.10000000000002</v>
      </c>
      <c r="AH3875" s="85">
        <f>IF(AND(M3875&lt;Variables!$G$6,M3875&gt;Variables!$G$5),0,1)</f>
        <v>1</v>
      </c>
      <c r="AI3875" s="85">
        <f t="shared" si="469"/>
        <v>1</v>
      </c>
      <c r="AJ3875" s="85">
        <f>IF(I3875&gt;Variables!$G$7,0,1)</f>
        <v>1</v>
      </c>
      <c r="AK3875" s="85">
        <f>IF(F3875&gt;Variables!$G$8,0,1)</f>
        <v>0</v>
      </c>
      <c r="AL3875" s="85">
        <f>IF(G3875&gt;Variables!$G$9,0,1)</f>
        <v>1</v>
      </c>
      <c r="AM3875" s="85">
        <f>IF(AND(K3875&gt;Variables!$G$10,K3875&lt;Variables!$G$11),0,1)</f>
        <v>1</v>
      </c>
      <c r="AN3875" s="103">
        <f>IF(H3875&lt;Variables!$G$13,1,0)</f>
        <v>0</v>
      </c>
      <c r="AO3875" s="101">
        <f>IF(R3875&lt;Variables!$G$12,0,1)</f>
        <v>0</v>
      </c>
      <c r="AP3875" s="86">
        <f t="shared" si="468"/>
        <v>1</v>
      </c>
      <c r="AR3875">
        <v>0</v>
      </c>
      <c r="AS3875">
        <v>1</v>
      </c>
      <c r="AT3875">
        <v>0</v>
      </c>
      <c r="AU3875">
        <v>0</v>
      </c>
      <c r="BA3875">
        <v>0.67</v>
      </c>
    </row>
    <row r="3876" spans="3:53" ht="12.75" x14ac:dyDescent="0.2">
      <c r="C3876" t="s">
        <v>835</v>
      </c>
      <c r="D3876" t="s">
        <v>805</v>
      </c>
      <c r="E3876">
        <v>45.31</v>
      </c>
      <c r="F3876">
        <v>10.02</v>
      </c>
      <c r="G3876">
        <v>-0.15</v>
      </c>
      <c r="H3876">
        <v>9400</v>
      </c>
      <c r="I3876">
        <v>114.334</v>
      </c>
      <c r="J3876" t="s">
        <v>78</v>
      </c>
      <c r="K3876">
        <v>51.33</v>
      </c>
      <c r="L3876">
        <v>45.305250000000008</v>
      </c>
      <c r="M3876">
        <v>7.6701927480800541E-2</v>
      </c>
      <c r="N3876">
        <v>45.370069999999998</v>
      </c>
      <c r="O3876">
        <v>-6.6277173475806708E-2</v>
      </c>
      <c r="P3876">
        <v>4944000</v>
      </c>
      <c r="Q3876">
        <v>1695000</v>
      </c>
      <c r="R3876">
        <v>2.92</v>
      </c>
      <c r="S3876">
        <v>33.694000000000003</v>
      </c>
      <c r="T3876">
        <v>8.4400000000000013</v>
      </c>
      <c r="U3876">
        <v>19.1052</v>
      </c>
      <c r="V3876">
        <f t="shared" si="470"/>
        <v>2.3784899347139681</v>
      </c>
      <c r="AC3876">
        <v>46.46</v>
      </c>
      <c r="AD3876">
        <v>44.82</v>
      </c>
      <c r="AH3876" s="85">
        <f>IF(AND(M3876&lt;Variables!$G$6,M3876&gt;Variables!$G$5),0,1)</f>
        <v>1</v>
      </c>
      <c r="AI3876" s="85">
        <f t="shared" si="469"/>
        <v>1</v>
      </c>
      <c r="AJ3876" s="85">
        <f>IF(I3876&gt;Variables!$G$7,0,1)</f>
        <v>0</v>
      </c>
      <c r="AK3876" s="85">
        <f>IF(F3876&gt;Variables!$G$8,0,1)</f>
        <v>0</v>
      </c>
      <c r="AL3876" s="85">
        <f>IF(G3876&gt;Variables!$G$9,0,1)</f>
        <v>1</v>
      </c>
      <c r="AM3876" s="85">
        <f>IF(AND(K3876&gt;Variables!$G$10,K3876&lt;Variables!$G$11),0,1)</f>
        <v>0</v>
      </c>
      <c r="AN3876" s="103">
        <f>IF(H3876&lt;Variables!$G$13,1,0)</f>
        <v>0</v>
      </c>
      <c r="AO3876" s="101">
        <f>IF(R3876&lt;Variables!$G$12,0,1)</f>
        <v>1</v>
      </c>
      <c r="AP3876" s="86">
        <f t="shared" si="468"/>
        <v>1</v>
      </c>
      <c r="AR3876">
        <v>0</v>
      </c>
      <c r="AS3876">
        <v>1</v>
      </c>
      <c r="AT3876">
        <v>0</v>
      </c>
      <c r="AU3876">
        <v>0</v>
      </c>
      <c r="BA3876">
        <v>0.4</v>
      </c>
    </row>
    <row r="3877" spans="3:53" ht="12.75" x14ac:dyDescent="0.2">
      <c r="C3877" t="s">
        <v>835</v>
      </c>
      <c r="D3877" t="s">
        <v>499</v>
      </c>
      <c r="E3877">
        <v>79.97</v>
      </c>
      <c r="F3877">
        <v>9.1</v>
      </c>
      <c r="G3877">
        <v>6.17</v>
      </c>
      <c r="H3877">
        <v>5310</v>
      </c>
      <c r="I3877">
        <v>86.715999999999994</v>
      </c>
      <c r="J3877" t="s">
        <v>78</v>
      </c>
      <c r="K3877">
        <v>46.46</v>
      </c>
      <c r="L3877">
        <v>80.126294999999999</v>
      </c>
      <c r="M3877">
        <v>-0.25122214873407261</v>
      </c>
      <c r="N3877">
        <v>80.019976</v>
      </c>
      <c r="O3877">
        <v>-0.1186903630163581</v>
      </c>
      <c r="P3877">
        <v>543143</v>
      </c>
      <c r="Q3877">
        <v>1283000</v>
      </c>
      <c r="R3877">
        <v>0.42</v>
      </c>
      <c r="S3877">
        <v>33.694000000000003</v>
      </c>
      <c r="T3877">
        <v>8.4400000000000013</v>
      </c>
      <c r="U3877">
        <v>19.1052</v>
      </c>
      <c r="V3877">
        <f t="shared" si="470"/>
        <v>2.3342890012050606</v>
      </c>
      <c r="AC3877">
        <v>80.78</v>
      </c>
      <c r="AD3877">
        <v>77.844999999999999</v>
      </c>
      <c r="AH3877" s="85">
        <f>IF(AND(M3877&lt;Variables!$G$6,M3877&gt;Variables!$G$5),0,1)</f>
        <v>1</v>
      </c>
      <c r="AI3877" s="85">
        <f t="shared" si="469"/>
        <v>0</v>
      </c>
      <c r="AJ3877" s="85">
        <f>IF(I3877&gt;Variables!$G$7,0,1)</f>
        <v>0</v>
      </c>
      <c r="AK3877" s="85">
        <f>IF(F3877&gt;Variables!$G$8,0,1)</f>
        <v>0</v>
      </c>
      <c r="AL3877" s="85">
        <f>IF(G3877&gt;Variables!$G$9,0,1)</f>
        <v>1</v>
      </c>
      <c r="AM3877" s="85">
        <f>IF(AND(K3877&gt;Variables!$G$10,K3877&lt;Variables!$G$11),0,1)</f>
        <v>1</v>
      </c>
      <c r="AN3877" s="103">
        <f>IF(H3877&lt;Variables!$G$13,1,0)</f>
        <v>0</v>
      </c>
      <c r="AO3877" s="101">
        <f>IF(R3877&lt;Variables!$G$12,0,1)</f>
        <v>0</v>
      </c>
      <c r="AP3877" s="86">
        <f t="shared" si="468"/>
        <v>1</v>
      </c>
      <c r="AR3877">
        <v>0</v>
      </c>
      <c r="AS3877">
        <v>0</v>
      </c>
      <c r="AT3877">
        <v>1</v>
      </c>
      <c r="AU3877">
        <v>0</v>
      </c>
      <c r="BA3877">
        <v>-0.85</v>
      </c>
    </row>
    <row r="3878" spans="3:53" ht="12.75" x14ac:dyDescent="0.2">
      <c r="C3878" t="s">
        <v>835</v>
      </c>
      <c r="D3878" t="s">
        <v>186</v>
      </c>
      <c r="E3878">
        <v>27.44</v>
      </c>
      <c r="F3878">
        <v>10.66</v>
      </c>
      <c r="G3878">
        <v>5.88</v>
      </c>
      <c r="H3878">
        <v>3480</v>
      </c>
      <c r="I3878">
        <v>0.52100000000000002</v>
      </c>
      <c r="J3878" t="s">
        <v>78</v>
      </c>
      <c r="K3878">
        <v>44.5</v>
      </c>
      <c r="L3878">
        <v>27.59179</v>
      </c>
      <c r="M3878">
        <v>-0.2275676931435156</v>
      </c>
      <c r="N3878">
        <v>27.755828000000001</v>
      </c>
      <c r="O3878">
        <v>-0.81722656589454878</v>
      </c>
      <c r="P3878">
        <v>8365000</v>
      </c>
      <c r="Q3878">
        <v>9062000</v>
      </c>
      <c r="R3878">
        <v>0.92</v>
      </c>
      <c r="S3878">
        <v>33.694000000000003</v>
      </c>
      <c r="T3878">
        <v>8.4400000000000013</v>
      </c>
      <c r="U3878">
        <v>19.1052</v>
      </c>
      <c r="V3878">
        <f t="shared" si="470"/>
        <v>2.3123220747838396</v>
      </c>
      <c r="AC3878">
        <v>27.77</v>
      </c>
      <c r="AD3878">
        <v>26.41</v>
      </c>
      <c r="AH3878" s="85">
        <f>IF(AND(M3878&lt;Variables!$G$6,M3878&gt;Variables!$G$5),0,1)</f>
        <v>1</v>
      </c>
      <c r="AI3878" s="85">
        <f t="shared" si="469"/>
        <v>1</v>
      </c>
      <c r="AJ3878" s="85">
        <f>IF(I3878&gt;Variables!$G$7,0,1)</f>
        <v>0</v>
      </c>
      <c r="AK3878" s="85">
        <f>IF(F3878&gt;Variables!$G$8,0,1)</f>
        <v>0</v>
      </c>
      <c r="AL3878" s="85">
        <f>IF(G3878&gt;Variables!$G$9,0,1)</f>
        <v>1</v>
      </c>
      <c r="AM3878" s="85">
        <f>IF(AND(K3878&gt;Variables!$G$10,K3878&lt;Variables!$G$11),0,1)</f>
        <v>1</v>
      </c>
      <c r="AN3878" s="103">
        <f>IF(H3878&lt;Variables!$G$13,1,0)</f>
        <v>0</v>
      </c>
      <c r="AO3878" s="101">
        <f>IF(R3878&lt;Variables!$G$12,0,1)</f>
        <v>0</v>
      </c>
      <c r="AP3878" s="86">
        <f t="shared" si="468"/>
        <v>1</v>
      </c>
      <c r="AR3878">
        <v>0</v>
      </c>
      <c r="AS3878">
        <v>0</v>
      </c>
      <c r="AT3878">
        <v>1</v>
      </c>
      <c r="AU3878">
        <v>0</v>
      </c>
      <c r="BA3878">
        <v>-1.22</v>
      </c>
    </row>
    <row r="3879" spans="3:53" ht="12.75" x14ac:dyDescent="0.2">
      <c r="C3879" t="s">
        <v>835</v>
      </c>
      <c r="D3879" t="s">
        <v>686</v>
      </c>
      <c r="E3879">
        <v>21.03</v>
      </c>
      <c r="F3879">
        <v>10.67</v>
      </c>
      <c r="G3879">
        <v>9.3699999999999992</v>
      </c>
      <c r="H3879">
        <v>2230</v>
      </c>
      <c r="I3879">
        <v>-56.344999999999999</v>
      </c>
      <c r="J3879" t="s">
        <v>78</v>
      </c>
      <c r="K3879">
        <v>63.57</v>
      </c>
      <c r="L3879">
        <v>20.77899</v>
      </c>
      <c r="M3879">
        <v>1.159873506845132</v>
      </c>
      <c r="N3879">
        <v>20.414196</v>
      </c>
      <c r="O3879">
        <v>2.967562376691196</v>
      </c>
      <c r="P3879">
        <v>642330</v>
      </c>
      <c r="Q3879">
        <v>1298000</v>
      </c>
      <c r="R3879">
        <v>0.49</v>
      </c>
      <c r="S3879">
        <v>33.694000000000003</v>
      </c>
      <c r="T3879">
        <v>8.4400000000000013</v>
      </c>
      <c r="U3879">
        <v>19.1052</v>
      </c>
      <c r="V3879">
        <f t="shared" si="470"/>
        <v>2.4319728605090045</v>
      </c>
      <c r="AC3879">
        <v>21.32</v>
      </c>
      <c r="AD3879">
        <v>19.72</v>
      </c>
      <c r="AH3879" s="85">
        <f>IF(AND(M3879&lt;Variables!$G$6,M3879&gt;Variables!$G$5),0,1)</f>
        <v>1</v>
      </c>
      <c r="AI3879" s="85">
        <f t="shared" si="469"/>
        <v>0</v>
      </c>
      <c r="AJ3879" s="85">
        <f>IF(I3879&gt;Variables!$G$7,0,1)</f>
        <v>1</v>
      </c>
      <c r="AK3879" s="85">
        <f>IF(F3879&gt;Variables!$G$8,0,1)</f>
        <v>0</v>
      </c>
      <c r="AL3879" s="85">
        <f>IF(G3879&gt;Variables!$G$9,0,1)</f>
        <v>1</v>
      </c>
      <c r="AM3879" s="85">
        <f>IF(AND(K3879&gt;Variables!$G$10,K3879&lt;Variables!$G$11),0,1)</f>
        <v>0</v>
      </c>
      <c r="AN3879" s="103">
        <f>IF(H3879&lt;Variables!$G$13,1,0)</f>
        <v>1</v>
      </c>
      <c r="AO3879" s="101">
        <f>IF(R3879&lt;Variables!$G$12,0,1)</f>
        <v>0</v>
      </c>
      <c r="AP3879" s="86">
        <f t="shared" si="468"/>
        <v>1</v>
      </c>
      <c r="AR3879">
        <v>0</v>
      </c>
      <c r="AS3879">
        <v>0</v>
      </c>
      <c r="AT3879">
        <v>1</v>
      </c>
      <c r="AU3879">
        <v>0</v>
      </c>
      <c r="BA3879">
        <v>-2.08</v>
      </c>
    </row>
    <row r="3880" spans="3:53" ht="12.75" x14ac:dyDescent="0.2">
      <c r="C3880" t="s">
        <v>835</v>
      </c>
      <c r="D3880" t="s">
        <v>813</v>
      </c>
      <c r="E3880">
        <v>12.43</v>
      </c>
      <c r="F3880">
        <v>11.28</v>
      </c>
      <c r="G3880">
        <v>11.27</v>
      </c>
      <c r="H3880">
        <v>2160</v>
      </c>
      <c r="I3880">
        <v>-17.306999999999999</v>
      </c>
      <c r="J3880" t="s">
        <v>78</v>
      </c>
      <c r="K3880">
        <v>65.86</v>
      </c>
      <c r="L3880">
        <v>12.32371</v>
      </c>
      <c r="M3880">
        <v>0.9436281769045145</v>
      </c>
      <c r="N3880">
        <v>12.212134000000001</v>
      </c>
      <c r="O3880">
        <v>1.865898294270278</v>
      </c>
      <c r="P3880">
        <v>2144000</v>
      </c>
      <c r="Q3880">
        <v>1541000</v>
      </c>
      <c r="R3880">
        <v>1.39</v>
      </c>
      <c r="S3880">
        <v>33.694000000000003</v>
      </c>
      <c r="T3880">
        <v>8.4400000000000013</v>
      </c>
      <c r="U3880">
        <v>19.1052</v>
      </c>
      <c r="V3880">
        <f t="shared" si="470"/>
        <v>2.4635536243465652</v>
      </c>
      <c r="AC3880">
        <v>12.936400000000001</v>
      </c>
      <c r="AD3880">
        <v>12.39</v>
      </c>
      <c r="AH3880" s="85">
        <f>IF(AND(M3880&lt;Variables!$G$6,M3880&gt;Variables!$G$5),0,1)</f>
        <v>1</v>
      </c>
      <c r="AI3880" s="85">
        <f t="shared" si="469"/>
        <v>0</v>
      </c>
      <c r="AJ3880" s="85">
        <f>IF(I3880&gt;Variables!$G$7,0,1)</f>
        <v>1</v>
      </c>
      <c r="AK3880" s="85">
        <f>IF(F3880&gt;Variables!$G$8,0,1)</f>
        <v>0</v>
      </c>
      <c r="AL3880" s="85">
        <f>IF(G3880&gt;Variables!$G$9,0,1)</f>
        <v>1</v>
      </c>
      <c r="AM3880" s="85">
        <f>IF(AND(K3880&gt;Variables!$G$10,K3880&lt;Variables!$G$11),0,1)</f>
        <v>0</v>
      </c>
      <c r="AN3880" s="103">
        <f>IF(H3880&lt;Variables!$G$13,1,0)</f>
        <v>1</v>
      </c>
      <c r="AO3880" s="101">
        <f>IF(R3880&lt;Variables!$G$12,0,1)</f>
        <v>0</v>
      </c>
      <c r="AP3880" s="86">
        <f t="shared" si="468"/>
        <v>1</v>
      </c>
      <c r="AR3880">
        <v>1</v>
      </c>
      <c r="AS3880">
        <v>0</v>
      </c>
      <c r="AT3880">
        <v>0</v>
      </c>
      <c r="AU3880">
        <v>0</v>
      </c>
      <c r="BA3880">
        <v>1.26</v>
      </c>
    </row>
    <row r="3881" spans="3:53" ht="12.75" x14ac:dyDescent="0.2">
      <c r="C3881" t="s">
        <v>835</v>
      </c>
      <c r="D3881" t="s">
        <v>131</v>
      </c>
      <c r="E3881">
        <v>35.15</v>
      </c>
      <c r="F3881">
        <v>13.1</v>
      </c>
      <c r="G3881">
        <v>10.039999999999999</v>
      </c>
      <c r="H3881">
        <v>5010</v>
      </c>
      <c r="I3881">
        <v>2.7E-2</v>
      </c>
      <c r="J3881" t="s">
        <v>78</v>
      </c>
      <c r="K3881">
        <v>47</v>
      </c>
      <c r="L3881">
        <v>35.346835000000013</v>
      </c>
      <c r="M3881">
        <v>8.9541255956739636E-3</v>
      </c>
      <c r="N3881">
        <v>35.612786</v>
      </c>
      <c r="O3881">
        <v>-0.73789789992840893</v>
      </c>
      <c r="P3881">
        <v>3617000</v>
      </c>
      <c r="Q3881">
        <v>2889000</v>
      </c>
      <c r="R3881">
        <v>1.25</v>
      </c>
      <c r="S3881">
        <v>33.694000000000003</v>
      </c>
      <c r="T3881">
        <v>8.4400000000000013</v>
      </c>
      <c r="U3881">
        <v>19.1052</v>
      </c>
      <c r="V3881">
        <f t="shared" si="470"/>
        <v>2.3357647712786731</v>
      </c>
      <c r="AC3881">
        <v>36.79</v>
      </c>
      <c r="AD3881">
        <v>34.979999999999997</v>
      </c>
      <c r="AH3881" s="85">
        <f>IF(AND(M3881&lt;Variables!$G$6,M3881&gt;Variables!$G$5),0,1)</f>
        <v>1</v>
      </c>
      <c r="AI3881" s="85">
        <f t="shared" si="469"/>
        <v>1</v>
      </c>
      <c r="AJ3881" s="85">
        <f>IF(I3881&gt;Variables!$G$7,0,1)</f>
        <v>0</v>
      </c>
      <c r="AK3881" s="85">
        <f>IF(F3881&gt;Variables!$G$8,0,1)</f>
        <v>0</v>
      </c>
      <c r="AL3881" s="85">
        <f>IF(G3881&gt;Variables!$G$9,0,1)</f>
        <v>1</v>
      </c>
      <c r="AM3881" s="85">
        <f>IF(AND(K3881&gt;Variables!$G$10,K3881&lt;Variables!$G$11),0,1)</f>
        <v>1</v>
      </c>
      <c r="AN3881" s="103">
        <f>IF(H3881&lt;Variables!$G$13,1,0)</f>
        <v>0</v>
      </c>
      <c r="AO3881" s="101">
        <f>IF(R3881&lt;Variables!$G$12,0,1)</f>
        <v>0</v>
      </c>
      <c r="AP3881" s="86">
        <f t="shared" si="468"/>
        <v>1</v>
      </c>
      <c r="AR3881">
        <v>1</v>
      </c>
      <c r="AS3881">
        <v>0</v>
      </c>
      <c r="AT3881">
        <v>0</v>
      </c>
      <c r="AU3881">
        <v>0</v>
      </c>
      <c r="BA3881">
        <v>1.1100000000000001</v>
      </c>
    </row>
    <row r="3882" spans="3:53" ht="12.75" x14ac:dyDescent="0.2">
      <c r="C3882" t="s">
        <v>835</v>
      </c>
      <c r="D3882" t="s">
        <v>802</v>
      </c>
      <c r="E3882">
        <v>223.9</v>
      </c>
      <c r="F3882">
        <v>15.3</v>
      </c>
      <c r="G3882">
        <v>6.87</v>
      </c>
      <c r="H3882">
        <v>37470</v>
      </c>
      <c r="I3882">
        <v>-2.8450000000000002</v>
      </c>
      <c r="J3882" t="s">
        <v>78</v>
      </c>
      <c r="K3882">
        <v>51.72</v>
      </c>
      <c r="L3882">
        <v>224.36906999999999</v>
      </c>
      <c r="M3882">
        <v>-1.813975518085471E-3</v>
      </c>
      <c r="N3882">
        <v>223.869516</v>
      </c>
      <c r="O3882">
        <v>0.2213271412978054</v>
      </c>
      <c r="P3882">
        <v>8128000</v>
      </c>
      <c r="Q3882">
        <v>2782000</v>
      </c>
      <c r="R3882">
        <v>2.92</v>
      </c>
      <c r="S3882">
        <v>33.694000000000003</v>
      </c>
      <c r="T3882">
        <v>8.4400000000000013</v>
      </c>
      <c r="U3882">
        <v>19.1052</v>
      </c>
      <c r="V3882">
        <f t="shared" si="470"/>
        <v>2.3848753740328994</v>
      </c>
      <c r="AC3882">
        <v>234.89</v>
      </c>
      <c r="AD3882">
        <v>223.68</v>
      </c>
      <c r="AH3882" s="85">
        <f>IF(AND(M3882&lt;Variables!$G$6,M3882&gt;Variables!$G$5),0,1)</f>
        <v>1</v>
      </c>
      <c r="AI3882" s="85">
        <f t="shared" si="469"/>
        <v>0</v>
      </c>
      <c r="AJ3882" s="85">
        <f>IF(I3882&gt;Variables!$G$7,0,1)</f>
        <v>1</v>
      </c>
      <c r="AK3882" s="85">
        <f>IF(F3882&gt;Variables!$G$8,0,1)</f>
        <v>0</v>
      </c>
      <c r="AL3882" s="85">
        <f>IF(G3882&gt;Variables!$G$9,0,1)</f>
        <v>1</v>
      </c>
      <c r="AM3882" s="85">
        <f>IF(AND(K3882&gt;Variables!$G$10,K3882&lt;Variables!$G$11),0,1)</f>
        <v>0</v>
      </c>
      <c r="AN3882" s="103">
        <f>IF(H3882&lt;Variables!$G$13,1,0)</f>
        <v>0</v>
      </c>
      <c r="AO3882" s="101">
        <f>IF(R3882&lt;Variables!$G$12,0,1)</f>
        <v>1</v>
      </c>
      <c r="AP3882" s="86">
        <f t="shared" si="468"/>
        <v>1</v>
      </c>
      <c r="AR3882">
        <v>0</v>
      </c>
      <c r="AS3882">
        <v>1</v>
      </c>
      <c r="AT3882">
        <v>0</v>
      </c>
      <c r="AU3882">
        <v>0</v>
      </c>
      <c r="BA3882">
        <v>0.95</v>
      </c>
    </row>
    <row r="3883" spans="3:53" ht="12.75" x14ac:dyDescent="0.2">
      <c r="C3883" t="s">
        <v>835</v>
      </c>
      <c r="D3883" t="s">
        <v>837</v>
      </c>
      <c r="E3883">
        <v>4.8899999999999997</v>
      </c>
      <c r="F3883">
        <v>17.45</v>
      </c>
      <c r="G3883">
        <v>18.16</v>
      </c>
      <c r="H3883">
        <v>32.49</v>
      </c>
      <c r="I3883">
        <v>-36.130000000000003</v>
      </c>
      <c r="J3883" t="s">
        <v>78</v>
      </c>
      <c r="K3883">
        <v>55.01</v>
      </c>
      <c r="L3883">
        <v>4.9446100000000008</v>
      </c>
      <c r="M3883">
        <v>-1.3086977537156761</v>
      </c>
      <c r="N3883">
        <v>4.6539130434782612</v>
      </c>
      <c r="O3883">
        <v>4.8558482810164376</v>
      </c>
      <c r="P3883">
        <v>548950</v>
      </c>
      <c r="Q3883">
        <v>314320</v>
      </c>
      <c r="R3883">
        <v>1.75</v>
      </c>
      <c r="S3883">
        <v>33.694000000000003</v>
      </c>
      <c r="T3883">
        <v>8.4400000000000013</v>
      </c>
      <c r="U3883">
        <v>19.1052</v>
      </c>
      <c r="V3883">
        <f t="shared" si="470"/>
        <v>2.4718651323513892</v>
      </c>
      <c r="AC3883">
        <v>5.75</v>
      </c>
      <c r="AD3883">
        <v>4.66</v>
      </c>
      <c r="AH3883" s="85">
        <f>IF(AND(M3883&lt;Variables!$G$6,M3883&gt;Variables!$G$5),0,1)</f>
        <v>1</v>
      </c>
      <c r="AI3883" s="85">
        <f t="shared" si="469"/>
        <v>0</v>
      </c>
      <c r="AJ3883" s="85">
        <f>IF(I3883&gt;Variables!$G$7,0,1)</f>
        <v>1</v>
      </c>
      <c r="AK3883" s="85">
        <f>IF(F3883&gt;Variables!$G$8,0,1)</f>
        <v>0</v>
      </c>
      <c r="AL3883" s="85">
        <f>IF(G3883&gt;Variables!$G$9,0,1)</f>
        <v>0</v>
      </c>
      <c r="AM3883" s="85">
        <f>IF(AND(K3883&gt;Variables!$G$10,K3883&lt;Variables!$G$11),0,1)</f>
        <v>0</v>
      </c>
      <c r="AN3883" s="103">
        <f>IF(H3883&lt;Variables!$G$13,1,0)</f>
        <v>1</v>
      </c>
      <c r="AO3883" s="101">
        <f>IF(R3883&lt;Variables!$G$12,0,1)</f>
        <v>0</v>
      </c>
      <c r="AP3883" s="86">
        <f t="shared" si="468"/>
        <v>1</v>
      </c>
      <c r="AR3883">
        <v>1</v>
      </c>
      <c r="AS3883">
        <v>0</v>
      </c>
      <c r="AT3883">
        <v>0</v>
      </c>
      <c r="AU3883">
        <v>0</v>
      </c>
      <c r="BA3883">
        <v>2</v>
      </c>
    </row>
    <row r="3884" spans="3:53" ht="12.75" x14ac:dyDescent="0.2">
      <c r="C3884" t="s">
        <v>835</v>
      </c>
      <c r="D3884" t="s">
        <v>828</v>
      </c>
      <c r="E3884">
        <v>3.38</v>
      </c>
      <c r="F3884">
        <v>18.7</v>
      </c>
      <c r="G3884">
        <v>16.96</v>
      </c>
      <c r="H3884">
        <v>149.04</v>
      </c>
      <c r="I3884">
        <v>-69.837000000000003</v>
      </c>
      <c r="J3884" t="s">
        <v>78</v>
      </c>
      <c r="K3884">
        <v>46.93</v>
      </c>
      <c r="L3884">
        <v>3.400374999999999</v>
      </c>
      <c r="M3884">
        <v>-0.59919861779949546</v>
      </c>
      <c r="N3884">
        <v>3.426423999999999</v>
      </c>
      <c r="O3884">
        <v>-1.354881941055736</v>
      </c>
      <c r="P3884">
        <v>6380000</v>
      </c>
      <c r="Q3884">
        <v>736860</v>
      </c>
      <c r="R3884">
        <v>8.66</v>
      </c>
      <c r="S3884">
        <v>33.694000000000003</v>
      </c>
      <c r="T3884">
        <v>8.4400000000000013</v>
      </c>
      <c r="U3884">
        <v>19.1052</v>
      </c>
      <c r="V3884">
        <f t="shared" si="470"/>
        <v>2.3454613732455978</v>
      </c>
      <c r="AC3884">
        <v>3.42</v>
      </c>
      <c r="AD3884">
        <v>3.1981999999999999</v>
      </c>
      <c r="AH3884" s="85">
        <f>IF(AND(M3884&lt;Variables!$G$6,M3884&gt;Variables!$G$5),0,1)</f>
        <v>1</v>
      </c>
      <c r="AI3884" s="85">
        <f t="shared" si="469"/>
        <v>1</v>
      </c>
      <c r="AJ3884" s="85">
        <f>IF(I3884&gt;Variables!$G$7,0,1)</f>
        <v>1</v>
      </c>
      <c r="AK3884" s="85">
        <f>IF(F3884&gt;Variables!$G$8,0,1)</f>
        <v>0</v>
      </c>
      <c r="AL3884" s="85">
        <f>IF(G3884&gt;Variables!$G$9,0,1)</f>
        <v>0</v>
      </c>
      <c r="AM3884" s="85">
        <f>IF(AND(K3884&gt;Variables!$G$10,K3884&lt;Variables!$G$11),0,1)</f>
        <v>1</v>
      </c>
      <c r="AN3884" s="103">
        <f>IF(H3884&lt;Variables!$G$13,1,0)</f>
        <v>1</v>
      </c>
      <c r="AO3884" s="101">
        <f>IF(R3884&lt;Variables!$G$12,0,1)</f>
        <v>1</v>
      </c>
      <c r="AP3884" s="86">
        <f t="shared" si="468"/>
        <v>1</v>
      </c>
      <c r="AR3884">
        <v>0</v>
      </c>
      <c r="AS3884">
        <v>0</v>
      </c>
      <c r="AT3884">
        <v>1</v>
      </c>
      <c r="AU3884">
        <v>0</v>
      </c>
      <c r="BA3884">
        <v>-2.25</v>
      </c>
    </row>
    <row r="3885" spans="3:53" ht="12.75" x14ac:dyDescent="0.2">
      <c r="C3885" t="s">
        <v>835</v>
      </c>
      <c r="D3885" t="s">
        <v>185</v>
      </c>
      <c r="E3885">
        <v>9.17</v>
      </c>
      <c r="F3885">
        <v>21.19</v>
      </c>
      <c r="G3885">
        <v>11.58</v>
      </c>
      <c r="H3885">
        <v>40.380000000000003</v>
      </c>
      <c r="I3885">
        <v>39.962000000000003</v>
      </c>
      <c r="J3885" t="s">
        <v>78</v>
      </c>
      <c r="K3885">
        <v>55.92</v>
      </c>
      <c r="L3885">
        <v>9.0357949999999985</v>
      </c>
      <c r="M3885">
        <v>1.5959304078943941</v>
      </c>
      <c r="N3885">
        <v>9.1590679999999995</v>
      </c>
      <c r="O3885">
        <v>0.2285385368904366</v>
      </c>
      <c r="P3885">
        <v>16480000</v>
      </c>
      <c r="Q3885">
        <v>11900000</v>
      </c>
      <c r="R3885">
        <v>1.38</v>
      </c>
      <c r="S3885">
        <v>33.694000000000003</v>
      </c>
      <c r="T3885">
        <v>8.4400000000000013</v>
      </c>
      <c r="U3885">
        <v>19.1052</v>
      </c>
      <c r="V3885">
        <f t="shared" si="470"/>
        <v>2.3595514510481914</v>
      </c>
      <c r="AC3885">
        <v>10.75</v>
      </c>
      <c r="AD3885">
        <v>8.36</v>
      </c>
      <c r="AH3885" s="85">
        <f>IF(AND(M3885&lt;Variables!$G$6,M3885&gt;Variables!$G$5),0,1)</f>
        <v>1</v>
      </c>
      <c r="AI3885" s="85">
        <f t="shared" si="469"/>
        <v>1</v>
      </c>
      <c r="AJ3885" s="85">
        <f>IF(I3885&gt;Variables!$G$7,0,1)</f>
        <v>0</v>
      </c>
      <c r="AK3885" s="85">
        <f>IF(F3885&gt;Variables!$G$8,0,1)</f>
        <v>0</v>
      </c>
      <c r="AL3885" s="85">
        <f>IF(G3885&gt;Variables!$G$9,0,1)</f>
        <v>1</v>
      </c>
      <c r="AM3885" s="85">
        <f>IF(AND(K3885&gt;Variables!$G$10,K3885&lt;Variables!$G$11),0,1)</f>
        <v>0</v>
      </c>
      <c r="AN3885" s="103">
        <f>IF(H3885&lt;Variables!$G$13,1,0)</f>
        <v>1</v>
      </c>
      <c r="AO3885" s="101">
        <f>IF(R3885&lt;Variables!$G$12,0,1)</f>
        <v>0</v>
      </c>
      <c r="AP3885" s="86">
        <f t="shared" si="468"/>
        <v>1</v>
      </c>
      <c r="AR3885">
        <v>1</v>
      </c>
      <c r="AS3885">
        <v>0</v>
      </c>
      <c r="AT3885">
        <v>0</v>
      </c>
      <c r="AU3885">
        <v>0</v>
      </c>
      <c r="BA3885">
        <v>2</v>
      </c>
    </row>
    <row r="3886" spans="3:53" ht="12.75" x14ac:dyDescent="0.2">
      <c r="C3886" t="s">
        <v>835</v>
      </c>
      <c r="D3886" t="s">
        <v>817</v>
      </c>
      <c r="E3886">
        <v>2.9</v>
      </c>
      <c r="F3886">
        <v>25.03</v>
      </c>
      <c r="G3886">
        <v>23.74</v>
      </c>
      <c r="H3886">
        <v>61.14</v>
      </c>
      <c r="I3886">
        <v>-69.102000000000004</v>
      </c>
      <c r="J3886" t="s">
        <v>78</v>
      </c>
      <c r="K3886">
        <v>45.78</v>
      </c>
      <c r="L3886">
        <v>2.9237449999999998</v>
      </c>
      <c r="M3886">
        <v>-0.53852165630040716</v>
      </c>
      <c r="N3886">
        <v>2.903276</v>
      </c>
      <c r="O3886">
        <v>0.1627127424330444</v>
      </c>
      <c r="P3886">
        <v>11380000</v>
      </c>
      <c r="Q3886">
        <v>2130000</v>
      </c>
      <c r="R3886">
        <v>5.34</v>
      </c>
      <c r="S3886">
        <v>33.694000000000003</v>
      </c>
      <c r="T3886">
        <v>8.4400000000000013</v>
      </c>
      <c r="U3886">
        <v>19.1052</v>
      </c>
      <c r="V3886">
        <f t="shared" si="470"/>
        <v>2.3307192057706811</v>
      </c>
      <c r="AC3886">
        <v>3.24</v>
      </c>
      <c r="AD3886">
        <v>2.7</v>
      </c>
      <c r="AH3886" s="85">
        <f>IF(AND(M3886&lt;Variables!$G$6,M3886&gt;Variables!$G$5),0,1)</f>
        <v>1</v>
      </c>
      <c r="AI3886" s="85">
        <f t="shared" si="469"/>
        <v>0</v>
      </c>
      <c r="AJ3886" s="85">
        <f>IF(I3886&gt;Variables!$G$7,0,1)</f>
        <v>1</v>
      </c>
      <c r="AK3886" s="85">
        <f>IF(F3886&gt;Variables!$G$8,0,1)</f>
        <v>0</v>
      </c>
      <c r="AL3886" s="85">
        <f>IF(G3886&gt;Variables!$G$9,0,1)</f>
        <v>0</v>
      </c>
      <c r="AM3886" s="85">
        <f>IF(AND(K3886&gt;Variables!$G$10,K3886&lt;Variables!$G$11),0,1)</f>
        <v>1</v>
      </c>
      <c r="AN3886" s="103">
        <f>IF(H3886&lt;Variables!$G$13,1,0)</f>
        <v>1</v>
      </c>
      <c r="AO3886" s="101">
        <f>IF(R3886&lt;Variables!$G$12,0,1)</f>
        <v>1</v>
      </c>
      <c r="AP3886" s="86">
        <f t="shared" si="468"/>
        <v>1</v>
      </c>
      <c r="AR3886">
        <v>1</v>
      </c>
      <c r="AS3886">
        <v>0</v>
      </c>
      <c r="AT3886">
        <v>0</v>
      </c>
      <c r="AU3886">
        <v>0</v>
      </c>
      <c r="BA3886">
        <v>2</v>
      </c>
    </row>
    <row r="3887" spans="3:53" ht="12.75" x14ac:dyDescent="0.2">
      <c r="C3887" t="s">
        <v>835</v>
      </c>
      <c r="D3887" t="s">
        <v>799</v>
      </c>
      <c r="E3887">
        <v>3.17</v>
      </c>
      <c r="F3887">
        <v>49.27</v>
      </c>
      <c r="G3887">
        <v>16.91</v>
      </c>
      <c r="H3887">
        <v>881.81</v>
      </c>
      <c r="I3887">
        <v>-46.253</v>
      </c>
      <c r="J3887" t="s">
        <v>78</v>
      </c>
      <c r="K3887">
        <v>88.23</v>
      </c>
      <c r="L3887">
        <v>2.9344700000000001</v>
      </c>
      <c r="M3887">
        <v>7.1743790190392094</v>
      </c>
      <c r="N3887">
        <v>2.793542</v>
      </c>
      <c r="O3887">
        <v>12.58108881126542</v>
      </c>
      <c r="P3887">
        <v>89910000</v>
      </c>
      <c r="Q3887">
        <v>13330000</v>
      </c>
      <c r="R3887">
        <v>6.74</v>
      </c>
      <c r="S3887">
        <v>33.694000000000003</v>
      </c>
      <c r="T3887">
        <v>8.4400000000000013</v>
      </c>
      <c r="U3887">
        <v>19.1052</v>
      </c>
      <c r="V3887">
        <f t="shared" si="470"/>
        <v>1.7844183849199351</v>
      </c>
      <c r="AC3887">
        <v>3.2</v>
      </c>
      <c r="AD3887">
        <v>2.81</v>
      </c>
      <c r="AH3887" s="85">
        <f>IF(AND(M3887&lt;Variables!$G$6,M3887&gt;Variables!$G$5),0,1)</f>
        <v>1</v>
      </c>
      <c r="AI3887" s="85">
        <f t="shared" si="469"/>
        <v>0</v>
      </c>
      <c r="AJ3887" s="85">
        <f>IF(I3887&gt;Variables!$G$7,0,1)</f>
        <v>1</v>
      </c>
      <c r="AK3887" s="85">
        <f>IF(F3887&gt;Variables!$G$8,0,1)</f>
        <v>0</v>
      </c>
      <c r="AL3887" s="85">
        <f>IF(G3887&gt;Variables!$G$9,0,1)</f>
        <v>0</v>
      </c>
      <c r="AM3887" s="85">
        <f>IF(AND(K3887&gt;Variables!$G$10,K3887&lt;Variables!$G$11),0,1)</f>
        <v>1</v>
      </c>
      <c r="AN3887" s="103">
        <f>IF(H3887&lt;Variables!$G$13,1,0)</f>
        <v>1</v>
      </c>
      <c r="AO3887" s="101">
        <f>IF(R3887&lt;Variables!$G$12,0,1)</f>
        <v>1</v>
      </c>
      <c r="AP3887" s="86">
        <f t="shared" ref="AP3887:AP3950" si="471">IF(J3887="Pass", 0,1)</f>
        <v>1</v>
      </c>
      <c r="AR3887">
        <v>0</v>
      </c>
      <c r="AS3887">
        <v>0</v>
      </c>
      <c r="AT3887">
        <v>1</v>
      </c>
      <c r="AU3887">
        <v>0</v>
      </c>
      <c r="BA3887">
        <v>-2.25</v>
      </c>
    </row>
    <row r="3888" spans="3:53" ht="12.75" x14ac:dyDescent="0.2">
      <c r="C3888" t="s">
        <v>835</v>
      </c>
      <c r="D3888" t="s">
        <v>584</v>
      </c>
      <c r="E3888">
        <v>24.24</v>
      </c>
      <c r="F3888">
        <v>10.58</v>
      </c>
      <c r="G3888">
        <v>7.48</v>
      </c>
      <c r="H3888">
        <v>12890</v>
      </c>
      <c r="I3888">
        <v>0.379</v>
      </c>
      <c r="J3888" t="s">
        <v>78</v>
      </c>
      <c r="K3888">
        <v>49.71</v>
      </c>
      <c r="L3888">
        <v>24.258426315789471</v>
      </c>
      <c r="M3888">
        <v>8.8932744151206805E-2</v>
      </c>
      <c r="N3888">
        <v>24.351158695652181</v>
      </c>
      <c r="O3888">
        <v>-0.29221893110524361</v>
      </c>
      <c r="P3888">
        <v>374087</v>
      </c>
      <c r="Q3888">
        <v>1407000</v>
      </c>
      <c r="R3888">
        <v>0.27</v>
      </c>
      <c r="S3888">
        <v>33.694000000000003</v>
      </c>
      <c r="T3888">
        <v>8.4400000000000013</v>
      </c>
      <c r="U3888">
        <v>19.1052</v>
      </c>
      <c r="V3888">
        <f t="shared" si="470"/>
        <v>2.36175783160395</v>
      </c>
      <c r="AC3888">
        <v>26</v>
      </c>
      <c r="AD3888">
        <v>24.23</v>
      </c>
      <c r="AH3888" s="85">
        <f>IF(AND(M3888&lt;Variables!$G$6,M3888&gt;Variables!$G$5),0,1)</f>
        <v>1</v>
      </c>
      <c r="AI3888" s="85">
        <f t="shared" si="469"/>
        <v>1</v>
      </c>
      <c r="AJ3888" s="85">
        <f>IF(I3888&gt;Variables!$G$7,0,1)</f>
        <v>0</v>
      </c>
      <c r="AK3888" s="85">
        <f>IF(F3888&gt;Variables!$G$8,0,1)</f>
        <v>0</v>
      </c>
      <c r="AL3888" s="85">
        <f>IF(G3888&gt;Variables!$G$9,0,1)</f>
        <v>1</v>
      </c>
      <c r="AM3888" s="85">
        <f>IF(AND(K3888&gt;Variables!$G$10,K3888&lt;Variables!$G$11),0,1)</f>
        <v>1</v>
      </c>
      <c r="AN3888" s="103">
        <f>IF(H3888&lt;Variables!$G$13,1,0)</f>
        <v>0</v>
      </c>
      <c r="AO3888" s="101">
        <f>IF(R3888&lt;Variables!$G$12,0,1)</f>
        <v>0</v>
      </c>
      <c r="AP3888" s="86">
        <f t="shared" si="471"/>
        <v>1</v>
      </c>
      <c r="AR3888">
        <v>1</v>
      </c>
      <c r="AS3888">
        <v>0</v>
      </c>
      <c r="AT3888">
        <v>0</v>
      </c>
      <c r="AU3888">
        <v>0</v>
      </c>
      <c r="BA3888">
        <v>2</v>
      </c>
    </row>
    <row r="3889" spans="3:53" ht="12.75" x14ac:dyDescent="0.2">
      <c r="C3889" t="s">
        <v>835</v>
      </c>
      <c r="D3889" t="s">
        <v>804</v>
      </c>
      <c r="E3889">
        <v>2.96</v>
      </c>
      <c r="F3889">
        <v>50.51</v>
      </c>
      <c r="G3889">
        <v>15.42</v>
      </c>
      <c r="H3889">
        <v>52.91</v>
      </c>
      <c r="I3889">
        <v>-65.272999999999996</v>
      </c>
      <c r="J3889" t="s">
        <v>78</v>
      </c>
      <c r="K3889">
        <v>38.53</v>
      </c>
      <c r="L3889">
        <v>3.1067</v>
      </c>
      <c r="M3889">
        <v>-6.0095921717578156</v>
      </c>
      <c r="N3889">
        <v>3.1157400000000002</v>
      </c>
      <c r="O3889">
        <v>-6.2822956986141278</v>
      </c>
      <c r="P3889">
        <v>99480000</v>
      </c>
      <c r="Q3889">
        <v>917900</v>
      </c>
      <c r="R3889">
        <v>108.38</v>
      </c>
      <c r="S3889">
        <v>33.694000000000003</v>
      </c>
      <c r="T3889">
        <v>8.4400000000000013</v>
      </c>
      <c r="U3889">
        <v>19.1052</v>
      </c>
      <c r="V3889">
        <f t="shared" si="470"/>
        <v>2.2053502923230441</v>
      </c>
      <c r="AC3889">
        <v>3.02</v>
      </c>
      <c r="AD3889">
        <v>2.62</v>
      </c>
      <c r="AH3889" s="85">
        <f>IF(AND(M3889&lt;Variables!$G$6,M3889&gt;Variables!$G$5),0,1)</f>
        <v>1</v>
      </c>
      <c r="AI3889" s="85">
        <f t="shared" si="469"/>
        <v>1</v>
      </c>
      <c r="AJ3889" s="85">
        <f>IF(I3889&gt;Variables!$G$7,0,1)</f>
        <v>1</v>
      </c>
      <c r="AK3889" s="85">
        <f>IF(F3889&gt;Variables!$G$8,0,1)</f>
        <v>0</v>
      </c>
      <c r="AL3889" s="85">
        <f>IF(G3889&gt;Variables!$G$9,0,1)</f>
        <v>0</v>
      </c>
      <c r="AM3889" s="85">
        <f>IF(AND(K3889&gt;Variables!$G$10,K3889&lt;Variables!$G$11),0,1)</f>
        <v>1</v>
      </c>
      <c r="AN3889" s="103">
        <f>IF(H3889&lt;Variables!$G$13,1,0)</f>
        <v>1</v>
      </c>
      <c r="AO3889" s="101">
        <f>IF(R3889&lt;Variables!$G$12,0,1)</f>
        <v>1</v>
      </c>
      <c r="AP3889" s="86">
        <f t="shared" si="471"/>
        <v>1</v>
      </c>
      <c r="AR3889">
        <v>0</v>
      </c>
      <c r="AS3889">
        <v>0</v>
      </c>
      <c r="AT3889">
        <v>1</v>
      </c>
      <c r="AU3889">
        <v>0</v>
      </c>
      <c r="BA3889">
        <v>-2.25</v>
      </c>
    </row>
    <row r="3890" spans="3:53" ht="12.75" x14ac:dyDescent="0.2">
      <c r="C3890" t="s">
        <v>838</v>
      </c>
      <c r="D3890" t="s">
        <v>499</v>
      </c>
      <c r="E3890">
        <v>80.38</v>
      </c>
      <c r="F3890">
        <v>9.48</v>
      </c>
      <c r="G3890">
        <v>6.93</v>
      </c>
      <c r="H3890">
        <v>5310</v>
      </c>
      <c r="I3890">
        <v>87.046000000000006</v>
      </c>
      <c r="J3890" t="s">
        <v>78</v>
      </c>
      <c r="K3890">
        <v>56.92</v>
      </c>
      <c r="L3890">
        <v>80.148224999999996</v>
      </c>
      <c r="M3890">
        <v>0.43266709899066153</v>
      </c>
      <c r="N3890">
        <v>80.123565999999997</v>
      </c>
      <c r="O3890">
        <v>0.46357647137174079</v>
      </c>
      <c r="P3890">
        <v>559278</v>
      </c>
      <c r="Q3890">
        <v>1283000</v>
      </c>
      <c r="R3890">
        <v>0.44</v>
      </c>
      <c r="S3890">
        <v>33.503999999999998</v>
      </c>
      <c r="T3890">
        <v>8.511000000000001</v>
      </c>
      <c r="U3890">
        <v>19.132400000000001</v>
      </c>
      <c r="V3890">
        <f t="shared" si="470"/>
        <v>2.4187950207595983</v>
      </c>
      <c r="AC3890">
        <v>80.78</v>
      </c>
      <c r="AD3890">
        <v>77.844999999999999</v>
      </c>
      <c r="AH3890" s="85">
        <f>IF(AND(M3890&lt;Variables!$G$6,M3890&gt;Variables!$G$5),0,1)</f>
        <v>1</v>
      </c>
      <c r="AI3890" s="85">
        <f t="shared" si="469"/>
        <v>0</v>
      </c>
      <c r="AJ3890" s="85">
        <f>IF(I3890&gt;Variables!$G$7,0,1)</f>
        <v>0</v>
      </c>
      <c r="AK3890" s="85">
        <f>IF(F3890&gt;Variables!$G$8,0,1)</f>
        <v>0</v>
      </c>
      <c r="AL3890" s="85">
        <f>IF(G3890&gt;Variables!$G$9,0,1)</f>
        <v>1</v>
      </c>
      <c r="AM3890" s="85">
        <f>IF(AND(K3890&gt;Variables!$G$10,K3890&lt;Variables!$G$11),0,1)</f>
        <v>0</v>
      </c>
      <c r="AN3890" s="103">
        <f>IF(H3890&lt;Variables!$G$13,1,0)</f>
        <v>0</v>
      </c>
      <c r="AO3890" s="101">
        <f>IF(R3890&lt;Variables!$G$12,0,1)</f>
        <v>0</v>
      </c>
      <c r="AP3890" s="86">
        <f t="shared" si="471"/>
        <v>1</v>
      </c>
      <c r="AR3890">
        <v>0</v>
      </c>
      <c r="AS3890">
        <v>0</v>
      </c>
      <c r="AT3890">
        <v>1</v>
      </c>
      <c r="AU3890">
        <v>0</v>
      </c>
      <c r="BA3890">
        <v>-1.49</v>
      </c>
    </row>
    <row r="3891" spans="3:53" ht="12.75" x14ac:dyDescent="0.2">
      <c r="C3891" t="s">
        <v>838</v>
      </c>
      <c r="D3891" t="s">
        <v>803</v>
      </c>
      <c r="E3891">
        <v>296.5</v>
      </c>
      <c r="F3891">
        <v>9.48</v>
      </c>
      <c r="G3891">
        <v>3.31</v>
      </c>
      <c r="H3891">
        <v>16820</v>
      </c>
      <c r="I3891">
        <v>-5.2460000000000004</v>
      </c>
      <c r="J3891" t="s">
        <v>78</v>
      </c>
      <c r="K3891">
        <v>35.97</v>
      </c>
      <c r="L3891">
        <v>298.21307999999999</v>
      </c>
      <c r="M3891">
        <v>-0.40007634809311821</v>
      </c>
      <c r="N3891">
        <v>300.78574800000001</v>
      </c>
      <c r="O3891">
        <v>-1.2519702230040599</v>
      </c>
      <c r="P3891">
        <v>1197000</v>
      </c>
      <c r="Q3891">
        <v>881257</v>
      </c>
      <c r="R3891">
        <v>1.36</v>
      </c>
      <c r="S3891">
        <v>33.503999999999998</v>
      </c>
      <c r="T3891">
        <v>8.511000000000001</v>
      </c>
      <c r="U3891">
        <v>19.132400000000001</v>
      </c>
      <c r="V3891">
        <f t="shared" si="470"/>
        <v>2.2158406355295215</v>
      </c>
      <c r="AC3891">
        <v>318.77</v>
      </c>
      <c r="AD3891">
        <v>294.10000000000002</v>
      </c>
      <c r="AH3891" s="85">
        <f>IF(AND(M3891&lt;Variables!$G$6,M3891&gt;Variables!$G$5),0,1)</f>
        <v>1</v>
      </c>
      <c r="AI3891" s="85">
        <f t="shared" si="469"/>
        <v>1</v>
      </c>
      <c r="AJ3891" s="85">
        <f>IF(I3891&gt;Variables!$G$7,0,1)</f>
        <v>1</v>
      </c>
      <c r="AK3891" s="85">
        <f>IF(F3891&gt;Variables!$G$8,0,1)</f>
        <v>0</v>
      </c>
      <c r="AL3891" s="85">
        <f>IF(G3891&gt;Variables!$G$9,0,1)</f>
        <v>1</v>
      </c>
      <c r="AM3891" s="85">
        <f>IF(AND(K3891&gt;Variables!$G$10,K3891&lt;Variables!$G$11),0,1)</f>
        <v>1</v>
      </c>
      <c r="AN3891" s="103">
        <f>IF(H3891&lt;Variables!$G$13,1,0)</f>
        <v>0</v>
      </c>
      <c r="AO3891" s="101">
        <f>IF(R3891&lt;Variables!$G$12,0,1)</f>
        <v>0</v>
      </c>
      <c r="AP3891" s="86">
        <f t="shared" si="471"/>
        <v>1</v>
      </c>
      <c r="AR3891">
        <v>0</v>
      </c>
      <c r="AS3891">
        <v>0</v>
      </c>
      <c r="AT3891">
        <v>0</v>
      </c>
      <c r="AU3891">
        <v>1</v>
      </c>
      <c r="BA3891">
        <v>-0.18</v>
      </c>
    </row>
    <row r="3892" spans="3:53" ht="12.75" x14ac:dyDescent="0.2">
      <c r="C3892" t="s">
        <v>838</v>
      </c>
      <c r="D3892" t="s">
        <v>178</v>
      </c>
      <c r="E3892">
        <v>156.1</v>
      </c>
      <c r="F3892">
        <v>7.33</v>
      </c>
      <c r="G3892">
        <v>5.95</v>
      </c>
      <c r="H3892">
        <v>21180</v>
      </c>
      <c r="I3892">
        <v>-0.23699999999999999</v>
      </c>
      <c r="J3892" t="s">
        <v>78</v>
      </c>
      <c r="K3892">
        <v>74.349999999999994</v>
      </c>
      <c r="L3892">
        <v>154.64043000000001</v>
      </c>
      <c r="M3892">
        <v>0.90504792310782589</v>
      </c>
      <c r="N3892">
        <v>152.89019200000001</v>
      </c>
      <c r="O3892">
        <v>2.0601766266341062</v>
      </c>
      <c r="P3892">
        <v>3581000</v>
      </c>
      <c r="Q3892">
        <v>8865000</v>
      </c>
      <c r="R3892">
        <v>0.4</v>
      </c>
      <c r="S3892">
        <v>33.503999999999998</v>
      </c>
      <c r="T3892">
        <v>8.511000000000001</v>
      </c>
      <c r="U3892">
        <v>19.132400000000001</v>
      </c>
      <c r="V3892">
        <f t="shared" si="470"/>
        <v>2.5320892499120693</v>
      </c>
      <c r="AC3892">
        <v>157.9</v>
      </c>
      <c r="AD3892">
        <v>152.5</v>
      </c>
      <c r="AH3892" s="85">
        <f>IF(AND(M3892&lt;Variables!$G$6,M3892&gt;Variables!$G$5),0,1)</f>
        <v>1</v>
      </c>
      <c r="AI3892" s="85">
        <f t="shared" si="469"/>
        <v>0</v>
      </c>
      <c r="AJ3892" s="85">
        <f>IF(I3892&gt;Variables!$G$7,0,1)</f>
        <v>1</v>
      </c>
      <c r="AK3892" s="85">
        <f>IF(F3892&gt;Variables!$G$8,0,1)</f>
        <v>1</v>
      </c>
      <c r="AL3892" s="85">
        <f>IF(G3892&gt;Variables!$G$9,0,1)</f>
        <v>1</v>
      </c>
      <c r="AM3892" s="85">
        <f>IF(AND(K3892&gt;Variables!$G$10,K3892&lt;Variables!$G$11),0,1)</f>
        <v>0</v>
      </c>
      <c r="AN3892" s="103">
        <f>IF(H3892&lt;Variables!$G$13,1,0)</f>
        <v>0</v>
      </c>
      <c r="AO3892" s="101">
        <f>IF(R3892&lt;Variables!$G$12,0,1)</f>
        <v>0</v>
      </c>
      <c r="AP3892" s="86">
        <f t="shared" si="471"/>
        <v>1</v>
      </c>
      <c r="AR3892">
        <v>0</v>
      </c>
      <c r="AS3892">
        <v>0</v>
      </c>
      <c r="AT3892">
        <v>1</v>
      </c>
      <c r="AU3892">
        <v>0</v>
      </c>
      <c r="BA3892">
        <v>-2.25</v>
      </c>
    </row>
    <row r="3893" spans="3:53" ht="12.75" x14ac:dyDescent="0.2">
      <c r="C3893" t="s">
        <v>838</v>
      </c>
      <c r="D3893" t="s">
        <v>807</v>
      </c>
      <c r="E3893">
        <v>39.409999999999997</v>
      </c>
      <c r="F3893">
        <v>7.18</v>
      </c>
      <c r="G3893">
        <v>-2.1800000000000002</v>
      </c>
      <c r="H3893">
        <v>6020</v>
      </c>
      <c r="I3893">
        <v>10.829000000000001</v>
      </c>
      <c r="J3893" t="s">
        <v>78</v>
      </c>
      <c r="K3893">
        <v>62.47</v>
      </c>
      <c r="L3893">
        <v>39.361299999999993</v>
      </c>
      <c r="M3893">
        <v>0.19994258319721381</v>
      </c>
      <c r="N3893">
        <v>38.941270000000003</v>
      </c>
      <c r="O3893">
        <v>1.2807235100447281</v>
      </c>
      <c r="P3893">
        <v>2484000</v>
      </c>
      <c r="Q3893">
        <v>1252000</v>
      </c>
      <c r="R3893">
        <v>1.98</v>
      </c>
      <c r="S3893">
        <v>33.503999999999998</v>
      </c>
      <c r="T3893">
        <v>8.511000000000001</v>
      </c>
      <c r="U3893">
        <v>19.132400000000001</v>
      </c>
      <c r="V3893">
        <f t="shared" si="470"/>
        <v>2.4837900886088611</v>
      </c>
      <c r="AC3893">
        <v>41.37</v>
      </c>
      <c r="AD3893">
        <v>39.11</v>
      </c>
      <c r="AH3893" s="85">
        <f>IF(AND(M3893&lt;Variables!$G$6,M3893&gt;Variables!$G$5),0,1)</f>
        <v>1</v>
      </c>
      <c r="AI3893" s="85">
        <f t="shared" si="469"/>
        <v>0</v>
      </c>
      <c r="AJ3893" s="85">
        <f>IF(I3893&gt;Variables!$G$7,0,1)</f>
        <v>0</v>
      </c>
      <c r="AK3893" s="85">
        <f>IF(F3893&gt;Variables!$G$8,0,1)</f>
        <v>1</v>
      </c>
      <c r="AL3893" s="85">
        <f>IF(G3893&gt;Variables!$G$9,0,1)</f>
        <v>1</v>
      </c>
      <c r="AM3893" s="85">
        <f>IF(AND(K3893&gt;Variables!$G$10,K3893&lt;Variables!$G$11),0,1)</f>
        <v>0</v>
      </c>
      <c r="AN3893" s="103">
        <f>IF(H3893&lt;Variables!$G$13,1,0)</f>
        <v>0</v>
      </c>
      <c r="AO3893" s="101">
        <f>IF(R3893&lt;Variables!$G$12,0,1)</f>
        <v>0</v>
      </c>
      <c r="AP3893" s="86">
        <f t="shared" si="471"/>
        <v>1</v>
      </c>
      <c r="AR3893">
        <v>1</v>
      </c>
      <c r="AS3893">
        <v>0</v>
      </c>
      <c r="AT3893">
        <v>0</v>
      </c>
      <c r="AU3893">
        <v>0</v>
      </c>
      <c r="BA3893">
        <v>1.65</v>
      </c>
    </row>
    <row r="3894" spans="3:53" ht="12.75" x14ac:dyDescent="0.2">
      <c r="C3894" t="s">
        <v>838</v>
      </c>
      <c r="D3894" t="s">
        <v>817</v>
      </c>
      <c r="E3894">
        <v>2.89</v>
      </c>
      <c r="F3894">
        <v>23.38</v>
      </c>
      <c r="G3894">
        <v>22.98</v>
      </c>
      <c r="H3894">
        <v>61.14</v>
      </c>
      <c r="I3894">
        <v>-69.382000000000005</v>
      </c>
      <c r="J3894" t="s">
        <v>78</v>
      </c>
      <c r="K3894">
        <v>46.97</v>
      </c>
      <c r="L3894">
        <v>2.9062749999999999</v>
      </c>
      <c r="M3894">
        <v>-0.55999518283713057</v>
      </c>
      <c r="N3894">
        <v>2.9031319999999998</v>
      </c>
      <c r="O3894">
        <v>-0.45233906002206242</v>
      </c>
      <c r="P3894">
        <v>11540000</v>
      </c>
      <c r="Q3894">
        <v>2130000</v>
      </c>
      <c r="R3894">
        <v>5.42</v>
      </c>
      <c r="S3894">
        <v>33.503999999999998</v>
      </c>
      <c r="T3894">
        <v>8.511000000000001</v>
      </c>
      <c r="U3894">
        <v>19.132400000000001</v>
      </c>
      <c r="V3894">
        <f t="shared" si="470"/>
        <v>2.3452687585070233</v>
      </c>
      <c r="AC3894">
        <v>3.24</v>
      </c>
      <c r="AD3894">
        <v>2.7</v>
      </c>
      <c r="AH3894" s="85">
        <f>IF(AND(M3894&lt;Variables!$G$6,M3894&gt;Variables!$G$5),0,1)</f>
        <v>1</v>
      </c>
      <c r="AI3894" s="85">
        <f t="shared" si="469"/>
        <v>0</v>
      </c>
      <c r="AJ3894" s="85">
        <f>IF(I3894&gt;Variables!$G$7,0,1)</f>
        <v>1</v>
      </c>
      <c r="AK3894" s="85">
        <f>IF(F3894&gt;Variables!$G$8,0,1)</f>
        <v>0</v>
      </c>
      <c r="AL3894" s="85">
        <f>IF(G3894&gt;Variables!$G$9,0,1)</f>
        <v>0</v>
      </c>
      <c r="AM3894" s="85">
        <f>IF(AND(K3894&gt;Variables!$G$10,K3894&lt;Variables!$G$11),0,1)</f>
        <v>1</v>
      </c>
      <c r="AN3894" s="103">
        <f>IF(H3894&lt;Variables!$G$13,1,0)</f>
        <v>1</v>
      </c>
      <c r="AO3894" s="101">
        <f>IF(R3894&lt;Variables!$G$12,0,1)</f>
        <v>1</v>
      </c>
      <c r="AP3894" s="86">
        <f t="shared" si="471"/>
        <v>1</v>
      </c>
      <c r="AR3894">
        <v>1</v>
      </c>
      <c r="AS3894">
        <v>0</v>
      </c>
      <c r="AT3894">
        <v>0</v>
      </c>
      <c r="AU3894">
        <v>0</v>
      </c>
      <c r="BA3894">
        <v>2</v>
      </c>
    </row>
    <row r="3895" spans="3:53" ht="12.75" x14ac:dyDescent="0.2">
      <c r="C3895" t="s">
        <v>838</v>
      </c>
      <c r="D3895" t="s">
        <v>697</v>
      </c>
      <c r="E3895">
        <v>6.25</v>
      </c>
      <c r="F3895">
        <v>38.82</v>
      </c>
      <c r="G3895">
        <v>48.65</v>
      </c>
      <c r="H3895">
        <v>-99999</v>
      </c>
      <c r="I3895">
        <v>-14.397</v>
      </c>
      <c r="J3895" t="s">
        <v>76</v>
      </c>
      <c r="K3895">
        <v>51.49</v>
      </c>
      <c r="L3895">
        <v>6.104222222222222</v>
      </c>
      <c r="M3895">
        <v>-0.88827405438858276</v>
      </c>
      <c r="N3895">
        <v>5.7519062500000002</v>
      </c>
      <c r="O3895">
        <v>5.182521012055779</v>
      </c>
      <c r="P3895">
        <v>245097</v>
      </c>
      <c r="Q3895">
        <v>58657</v>
      </c>
      <c r="R3895">
        <v>4.18</v>
      </c>
      <c r="S3895">
        <v>33.503999999999998</v>
      </c>
      <c r="T3895">
        <v>8.511000000000001</v>
      </c>
      <c r="U3895">
        <v>19.132400000000001</v>
      </c>
      <c r="V3895">
        <f t="shared" si="470"/>
        <v>2.4093538752630237</v>
      </c>
      <c r="AC3895">
        <v>8.4</v>
      </c>
      <c r="AD3895">
        <v>5.8</v>
      </c>
      <c r="AH3895" s="85">
        <f>IF(AND(M3895&lt;Variables!$G$6,M3895&gt;Variables!$G$5),0,1)</f>
        <v>1</v>
      </c>
      <c r="AI3895" s="85">
        <f t="shared" si="469"/>
        <v>0</v>
      </c>
      <c r="AJ3895" s="85">
        <f>IF(I3895&gt;Variables!$G$7,0,1)</f>
        <v>1</v>
      </c>
      <c r="AK3895" s="85">
        <f>IF(F3895&gt;Variables!$G$8,0,1)</f>
        <v>0</v>
      </c>
      <c r="AL3895" s="85">
        <f>IF(G3895&gt;Variables!$G$9,0,1)</f>
        <v>0</v>
      </c>
      <c r="AM3895" s="85">
        <f>IF(AND(K3895&gt;Variables!$G$10,K3895&lt;Variables!$G$11),0,1)</f>
        <v>0</v>
      </c>
      <c r="AN3895" s="103">
        <f>IF(H3895&lt;Variables!$G$13,1,0)</f>
        <v>1</v>
      </c>
      <c r="AO3895" s="101">
        <f>IF(R3895&lt;Variables!$G$12,0,1)</f>
        <v>1</v>
      </c>
      <c r="AP3895" s="86">
        <f t="shared" si="471"/>
        <v>0</v>
      </c>
      <c r="AR3895">
        <v>0</v>
      </c>
      <c r="AS3895">
        <v>0</v>
      </c>
      <c r="AT3895">
        <v>1</v>
      </c>
      <c r="AU3895">
        <v>0</v>
      </c>
      <c r="BA3895">
        <v>-2.25</v>
      </c>
    </row>
    <row r="3896" spans="3:53" ht="12.75" x14ac:dyDescent="0.2">
      <c r="C3896" t="s">
        <v>838</v>
      </c>
      <c r="D3896" t="s">
        <v>566</v>
      </c>
      <c r="E3896">
        <v>4.1100000000000003</v>
      </c>
      <c r="F3896">
        <v>23.42</v>
      </c>
      <c r="G3896">
        <v>6.57</v>
      </c>
      <c r="H3896">
        <v>108.49</v>
      </c>
      <c r="I3896">
        <v>0.255</v>
      </c>
      <c r="J3896" t="s">
        <v>76</v>
      </c>
      <c r="K3896">
        <v>59.37</v>
      </c>
      <c r="L3896">
        <v>4.0710849999999992</v>
      </c>
      <c r="M3896">
        <v>1.5699745890837611</v>
      </c>
      <c r="N3896">
        <v>4.0206520000000001</v>
      </c>
      <c r="O3896">
        <v>2.8440163436178918</v>
      </c>
      <c r="P3896">
        <v>43170000</v>
      </c>
      <c r="Q3896">
        <v>6820000</v>
      </c>
      <c r="R3896">
        <v>6.33</v>
      </c>
      <c r="S3896">
        <v>33.503999999999998</v>
      </c>
      <c r="T3896">
        <v>8.511000000000001</v>
      </c>
      <c r="U3896">
        <v>19.132400000000001</v>
      </c>
      <c r="V3896">
        <f t="shared" si="470"/>
        <v>2.3807694691174457</v>
      </c>
      <c r="AC3896">
        <v>5.24</v>
      </c>
      <c r="AD3896">
        <v>3.9106999999999998</v>
      </c>
      <c r="AH3896" s="85">
        <f>IF(AND(M3896&lt;Variables!$G$6,M3896&gt;Variables!$G$5),0,1)</f>
        <v>1</v>
      </c>
      <c r="AI3896" s="85">
        <f t="shared" si="469"/>
        <v>0</v>
      </c>
      <c r="AJ3896" s="85">
        <f>IF(I3896&gt;Variables!$G$7,0,1)</f>
        <v>0</v>
      </c>
      <c r="AK3896" s="85">
        <f>IF(F3896&gt;Variables!$G$8,0,1)</f>
        <v>0</v>
      </c>
      <c r="AL3896" s="85">
        <f>IF(G3896&gt;Variables!$G$9,0,1)</f>
        <v>1</v>
      </c>
      <c r="AM3896" s="85">
        <f>IF(AND(K3896&gt;Variables!$G$10,K3896&lt;Variables!$G$11),0,1)</f>
        <v>0</v>
      </c>
      <c r="AN3896" s="103">
        <f>IF(H3896&lt;Variables!$G$13,1,0)</f>
        <v>1</v>
      </c>
      <c r="AO3896" s="101">
        <f>IF(R3896&lt;Variables!$G$12,0,1)</f>
        <v>1</v>
      </c>
      <c r="AP3896" s="86">
        <f t="shared" si="471"/>
        <v>0</v>
      </c>
      <c r="AR3896">
        <v>0</v>
      </c>
      <c r="AS3896">
        <v>0</v>
      </c>
      <c r="AT3896">
        <v>1</v>
      </c>
      <c r="AU3896">
        <v>0</v>
      </c>
      <c r="BA3896">
        <v>-2.25</v>
      </c>
    </row>
    <row r="3897" spans="3:53" ht="12.75" x14ac:dyDescent="0.2">
      <c r="C3897" t="s">
        <v>838</v>
      </c>
      <c r="D3897" t="s">
        <v>676</v>
      </c>
      <c r="E3897">
        <v>2.89</v>
      </c>
      <c r="F3897">
        <v>7.25</v>
      </c>
      <c r="G3897">
        <v>3.78</v>
      </c>
      <c r="H3897">
        <v>-99999</v>
      </c>
      <c r="I3897">
        <v>-21.882000000000001</v>
      </c>
      <c r="J3897" t="s">
        <v>78</v>
      </c>
      <c r="K3897">
        <v>62.5</v>
      </c>
      <c r="L3897">
        <v>2.8849999999999998</v>
      </c>
      <c r="M3897">
        <v>0</v>
      </c>
      <c r="N3897">
        <v>2.8810099999999998</v>
      </c>
      <c r="O3897">
        <v>0.1384930979066348</v>
      </c>
      <c r="P3897">
        <v>156073</v>
      </c>
      <c r="Q3897">
        <v>191010</v>
      </c>
      <c r="R3897">
        <v>0.82</v>
      </c>
      <c r="S3897">
        <v>33.503999999999998</v>
      </c>
      <c r="T3897">
        <v>8.511000000000001</v>
      </c>
      <c r="U3897">
        <v>19.132400000000001</v>
      </c>
      <c r="V3897">
        <f t="shared" si="470"/>
        <v>2.4965000000000002</v>
      </c>
      <c r="AC3897">
        <v>2.9</v>
      </c>
      <c r="AD3897">
        <v>2.88</v>
      </c>
      <c r="AH3897" s="85">
        <f>IF(AND(M3897&lt;Variables!$G$6,M3897&gt;Variables!$G$5),0,1)</f>
        <v>1</v>
      </c>
      <c r="AI3897" s="85">
        <f t="shared" si="469"/>
        <v>0</v>
      </c>
      <c r="AJ3897" s="85">
        <f>IF(I3897&gt;Variables!$G$7,0,1)</f>
        <v>1</v>
      </c>
      <c r="AK3897" s="85">
        <f>IF(F3897&gt;Variables!$G$8,0,1)</f>
        <v>1</v>
      </c>
      <c r="AL3897" s="85">
        <f>IF(G3897&gt;Variables!$G$9,0,1)</f>
        <v>1</v>
      </c>
      <c r="AM3897" s="85">
        <f>IF(AND(K3897&gt;Variables!$G$10,K3897&lt;Variables!$G$11),0,1)</f>
        <v>0</v>
      </c>
      <c r="AN3897" s="103">
        <f>IF(H3897&lt;Variables!$G$13,1,0)</f>
        <v>1</v>
      </c>
      <c r="AO3897" s="101">
        <f>IF(R3897&lt;Variables!$G$12,0,1)</f>
        <v>0</v>
      </c>
      <c r="AP3897" s="86">
        <f t="shared" si="471"/>
        <v>1</v>
      </c>
      <c r="AR3897">
        <v>0</v>
      </c>
      <c r="AS3897">
        <v>0</v>
      </c>
      <c r="AT3897">
        <v>0</v>
      </c>
      <c r="AU3897">
        <v>0</v>
      </c>
      <c r="BA3897">
        <v>0</v>
      </c>
    </row>
    <row r="3898" spans="3:53" ht="12.75" x14ac:dyDescent="0.2">
      <c r="C3898" t="s">
        <v>838</v>
      </c>
      <c r="D3898" t="s">
        <v>805</v>
      </c>
      <c r="E3898">
        <v>45.22</v>
      </c>
      <c r="F3898">
        <v>9.7799999999999994</v>
      </c>
      <c r="G3898">
        <v>-0.34</v>
      </c>
      <c r="H3898">
        <v>9400</v>
      </c>
      <c r="I3898">
        <v>114.27800000000001</v>
      </c>
      <c r="J3898" t="s">
        <v>78</v>
      </c>
      <c r="K3898">
        <v>43.97</v>
      </c>
      <c r="L3898">
        <v>45.280999999999999</v>
      </c>
      <c r="M3898">
        <v>-5.7419226607177958E-2</v>
      </c>
      <c r="N3898">
        <v>45.351070000000007</v>
      </c>
      <c r="O3898">
        <v>-0.21183623671945229</v>
      </c>
      <c r="P3898">
        <v>5090000</v>
      </c>
      <c r="Q3898">
        <v>1695000</v>
      </c>
      <c r="R3898">
        <v>3</v>
      </c>
      <c r="S3898">
        <v>33.503999999999998</v>
      </c>
      <c r="T3898">
        <v>8.511000000000001</v>
      </c>
      <c r="U3898">
        <v>19.132400000000001</v>
      </c>
      <c r="V3898">
        <f t="shared" si="470"/>
        <v>2.3050221647313442</v>
      </c>
      <c r="AC3898">
        <v>46.46</v>
      </c>
      <c r="AD3898">
        <v>44.82</v>
      </c>
      <c r="AH3898" s="85">
        <f>IF(AND(M3898&lt;Variables!$G$6,M3898&gt;Variables!$G$5),0,1)</f>
        <v>1</v>
      </c>
      <c r="AI3898" s="85">
        <f t="shared" si="469"/>
        <v>1</v>
      </c>
      <c r="AJ3898" s="85">
        <f>IF(I3898&gt;Variables!$G$7,0,1)</f>
        <v>0</v>
      </c>
      <c r="AK3898" s="85">
        <f>IF(F3898&gt;Variables!$G$8,0,1)</f>
        <v>0</v>
      </c>
      <c r="AL3898" s="85">
        <f>IF(G3898&gt;Variables!$G$9,0,1)</f>
        <v>1</v>
      </c>
      <c r="AM3898" s="85">
        <f>IF(AND(K3898&gt;Variables!$G$10,K3898&lt;Variables!$G$11),0,1)</f>
        <v>1</v>
      </c>
      <c r="AN3898" s="103">
        <f>IF(H3898&lt;Variables!$G$13,1,0)</f>
        <v>0</v>
      </c>
      <c r="AO3898" s="101">
        <f>IF(R3898&lt;Variables!$G$12,0,1)</f>
        <v>1</v>
      </c>
      <c r="AP3898" s="86">
        <f t="shared" si="471"/>
        <v>1</v>
      </c>
      <c r="AR3898">
        <v>0</v>
      </c>
      <c r="AS3898">
        <v>1</v>
      </c>
      <c r="AT3898">
        <v>0</v>
      </c>
      <c r="AU3898">
        <v>0</v>
      </c>
      <c r="BA3898">
        <v>0.49</v>
      </c>
    </row>
    <row r="3899" spans="3:53" ht="12.75" x14ac:dyDescent="0.2">
      <c r="C3899" t="s">
        <v>838</v>
      </c>
      <c r="D3899" t="s">
        <v>833</v>
      </c>
      <c r="E3899">
        <v>20.059999999999999</v>
      </c>
      <c r="F3899">
        <v>7.18</v>
      </c>
      <c r="G3899">
        <v>11.14</v>
      </c>
      <c r="H3899">
        <v>2000</v>
      </c>
      <c r="I3899">
        <v>-17.18</v>
      </c>
      <c r="J3899" t="s">
        <v>78</v>
      </c>
      <c r="K3899">
        <v>53.42</v>
      </c>
      <c r="L3899">
        <v>20.059214999999998</v>
      </c>
      <c r="M3899">
        <v>-0.27027478393348292</v>
      </c>
      <c r="N3899">
        <v>19.802548000000002</v>
      </c>
      <c r="O3899">
        <v>1.0223532850419099</v>
      </c>
      <c r="P3899">
        <v>1269000</v>
      </c>
      <c r="Q3899">
        <v>1647000</v>
      </c>
      <c r="R3899">
        <v>0.77</v>
      </c>
      <c r="S3899">
        <v>33.503999999999998</v>
      </c>
      <c r="T3899">
        <v>8.511000000000001</v>
      </c>
      <c r="U3899">
        <v>19.132400000000001</v>
      </c>
      <c r="V3899">
        <f t="shared" si="470"/>
        <v>2.4121278376121902</v>
      </c>
      <c r="AC3899">
        <v>20.62</v>
      </c>
      <c r="AD3899">
        <v>19.809999999999999</v>
      </c>
      <c r="AH3899" s="85">
        <f>IF(AND(M3899&lt;Variables!$G$6,M3899&gt;Variables!$G$5),0,1)</f>
        <v>1</v>
      </c>
      <c r="AI3899" s="85">
        <f t="shared" si="469"/>
        <v>0</v>
      </c>
      <c r="AJ3899" s="85">
        <f>IF(I3899&gt;Variables!$G$7,0,1)</f>
        <v>1</v>
      </c>
      <c r="AK3899" s="85">
        <f>IF(F3899&gt;Variables!$G$8,0,1)</f>
        <v>1</v>
      </c>
      <c r="AL3899" s="85">
        <f>IF(G3899&gt;Variables!$G$9,0,1)</f>
        <v>1</v>
      </c>
      <c r="AM3899" s="85">
        <f>IF(AND(K3899&gt;Variables!$G$10,K3899&lt;Variables!$G$11),0,1)</f>
        <v>0</v>
      </c>
      <c r="AN3899" s="103">
        <f>IF(H3899&lt;Variables!$G$13,1,0)</f>
        <v>1</v>
      </c>
      <c r="AO3899" s="101">
        <f>IF(R3899&lt;Variables!$G$12,0,1)</f>
        <v>0</v>
      </c>
      <c r="AP3899" s="86">
        <f t="shared" si="471"/>
        <v>1</v>
      </c>
      <c r="AR3899">
        <v>1</v>
      </c>
      <c r="AS3899">
        <v>0</v>
      </c>
      <c r="AT3899">
        <v>0</v>
      </c>
      <c r="AU3899">
        <v>0</v>
      </c>
      <c r="BA3899">
        <v>1.47</v>
      </c>
    </row>
    <row r="3900" spans="3:53" ht="12.75" x14ac:dyDescent="0.2">
      <c r="C3900" t="s">
        <v>838</v>
      </c>
      <c r="D3900" t="s">
        <v>806</v>
      </c>
      <c r="E3900">
        <v>78.680000000000007</v>
      </c>
      <c r="F3900">
        <v>9.8800000000000008</v>
      </c>
      <c r="G3900">
        <v>0.69</v>
      </c>
      <c r="H3900">
        <v>3860</v>
      </c>
      <c r="I3900">
        <v>-0.39</v>
      </c>
      <c r="J3900" t="s">
        <v>78</v>
      </c>
      <c r="K3900">
        <v>46.52</v>
      </c>
      <c r="L3900">
        <v>78.648749999999993</v>
      </c>
      <c r="M3900">
        <v>-2.3840175463687802E-2</v>
      </c>
      <c r="N3900">
        <v>78.671000000000006</v>
      </c>
      <c r="O3900">
        <v>-5.2115773283689062E-2</v>
      </c>
      <c r="P3900">
        <v>1530000</v>
      </c>
      <c r="Q3900">
        <v>452001</v>
      </c>
      <c r="R3900">
        <v>3.38</v>
      </c>
      <c r="S3900">
        <v>33.503999999999998</v>
      </c>
      <c r="T3900">
        <v>8.511000000000001</v>
      </c>
      <c r="U3900">
        <v>19.132400000000001</v>
      </c>
      <c r="V3900">
        <f t="shared" si="470"/>
        <v>2.3313274450770036</v>
      </c>
      <c r="AC3900">
        <v>80.13</v>
      </c>
      <c r="AD3900">
        <v>78.599999999999994</v>
      </c>
      <c r="AH3900" s="85">
        <f>IF(AND(M3900&lt;Variables!$G$6,M3900&gt;Variables!$G$5),0,1)</f>
        <v>1</v>
      </c>
      <c r="AI3900" s="85">
        <f t="shared" si="469"/>
        <v>1</v>
      </c>
      <c r="AJ3900" s="85">
        <f>IF(I3900&gt;Variables!$G$7,0,1)</f>
        <v>1</v>
      </c>
      <c r="AK3900" s="85">
        <f>IF(F3900&gt;Variables!$G$8,0,1)</f>
        <v>0</v>
      </c>
      <c r="AL3900" s="85">
        <f>IF(G3900&gt;Variables!$G$9,0,1)</f>
        <v>1</v>
      </c>
      <c r="AM3900" s="85">
        <f>IF(AND(K3900&gt;Variables!$G$10,K3900&lt;Variables!$G$11),0,1)</f>
        <v>1</v>
      </c>
      <c r="AN3900" s="103">
        <f>IF(H3900&lt;Variables!$G$13,1,0)</f>
        <v>0</v>
      </c>
      <c r="AO3900" s="101">
        <f>IF(R3900&lt;Variables!$G$12,0,1)</f>
        <v>1</v>
      </c>
      <c r="AP3900" s="86">
        <f t="shared" si="471"/>
        <v>1</v>
      </c>
      <c r="AR3900">
        <v>0</v>
      </c>
      <c r="AS3900">
        <v>1</v>
      </c>
      <c r="AT3900">
        <v>0</v>
      </c>
      <c r="AU3900">
        <v>0</v>
      </c>
      <c r="BA3900">
        <v>1.04</v>
      </c>
    </row>
    <row r="3901" spans="3:53" ht="12.75" x14ac:dyDescent="0.2">
      <c r="C3901" t="s">
        <v>838</v>
      </c>
      <c r="D3901" t="s">
        <v>414</v>
      </c>
      <c r="E3901">
        <v>47.91</v>
      </c>
      <c r="F3901">
        <v>7.63</v>
      </c>
      <c r="G3901">
        <v>3.59</v>
      </c>
      <c r="H3901">
        <v>2420</v>
      </c>
      <c r="I3901">
        <v>28.231999999999999</v>
      </c>
      <c r="J3901" t="s">
        <v>78</v>
      </c>
      <c r="K3901">
        <v>44.34</v>
      </c>
      <c r="L3901">
        <v>48.155545454545447</v>
      </c>
      <c r="M3901">
        <v>-0.5078240776574352</v>
      </c>
      <c r="N3901">
        <v>47.994322222222223</v>
      </c>
      <c r="O3901">
        <v>-0.17360849859786581</v>
      </c>
      <c r="P3901">
        <v>292107</v>
      </c>
      <c r="Q3901">
        <v>398121</v>
      </c>
      <c r="R3901">
        <v>0.73</v>
      </c>
      <c r="S3901">
        <v>33.503999999999998</v>
      </c>
      <c r="T3901">
        <v>8.511000000000001</v>
      </c>
      <c r="U3901">
        <v>19.132400000000001</v>
      </c>
      <c r="V3901">
        <f t="shared" si="470"/>
        <v>2.3132648930197788</v>
      </c>
      <c r="AC3901">
        <v>50.14</v>
      </c>
      <c r="AD3901">
        <v>47.73</v>
      </c>
      <c r="AH3901" s="85">
        <f>IF(AND(M3901&lt;Variables!$G$6,M3901&gt;Variables!$G$5),0,1)</f>
        <v>1</v>
      </c>
      <c r="AI3901" s="85">
        <f t="shared" si="469"/>
        <v>0</v>
      </c>
      <c r="AJ3901" s="85">
        <f>IF(I3901&gt;Variables!$G$7,0,1)</f>
        <v>0</v>
      </c>
      <c r="AK3901" s="85">
        <f>IF(F3901&gt;Variables!$G$8,0,1)</f>
        <v>1</v>
      </c>
      <c r="AL3901" s="85">
        <f>IF(G3901&gt;Variables!$G$9,0,1)</f>
        <v>1</v>
      </c>
      <c r="AM3901" s="85">
        <f>IF(AND(K3901&gt;Variables!$G$10,K3901&lt;Variables!$G$11),0,1)</f>
        <v>1</v>
      </c>
      <c r="AN3901" s="103">
        <f>IF(H3901&lt;Variables!$G$13,1,0)</f>
        <v>1</v>
      </c>
      <c r="AO3901" s="101">
        <f>IF(R3901&lt;Variables!$G$12,0,1)</f>
        <v>0</v>
      </c>
      <c r="AP3901" s="86">
        <f t="shared" si="471"/>
        <v>1</v>
      </c>
      <c r="AR3901">
        <v>1</v>
      </c>
      <c r="AS3901">
        <v>0</v>
      </c>
      <c r="AT3901">
        <v>0</v>
      </c>
      <c r="AU3901">
        <v>0</v>
      </c>
      <c r="BA3901">
        <v>1.1100000000000001</v>
      </c>
    </row>
    <row r="3902" spans="3:53" ht="12.75" x14ac:dyDescent="0.2">
      <c r="C3902" t="s">
        <v>838</v>
      </c>
      <c r="D3902" t="s">
        <v>584</v>
      </c>
      <c r="E3902">
        <v>24.7</v>
      </c>
      <c r="F3902">
        <v>11.08</v>
      </c>
      <c r="G3902">
        <v>8.9</v>
      </c>
      <c r="H3902">
        <v>12890</v>
      </c>
      <c r="I3902">
        <v>0.40899999999999997</v>
      </c>
      <c r="J3902" t="s">
        <v>78</v>
      </c>
      <c r="K3902">
        <v>61.16</v>
      </c>
      <c r="L3902">
        <v>24.295473684210531</v>
      </c>
      <c r="M3902">
        <v>1.2534281889197321</v>
      </c>
      <c r="N3902">
        <v>24.377412499999998</v>
      </c>
      <c r="O3902">
        <v>0.91308911476966415</v>
      </c>
      <c r="P3902">
        <v>394950</v>
      </c>
      <c r="Q3902">
        <v>1407000</v>
      </c>
      <c r="R3902">
        <v>0.28000000000000003</v>
      </c>
      <c r="S3902">
        <v>33.503999999999998</v>
      </c>
      <c r="T3902">
        <v>8.511000000000001</v>
      </c>
      <c r="U3902">
        <v>19.132400000000001</v>
      </c>
      <c r="V3902">
        <f t="shared" si="470"/>
        <v>2.4096303762849485</v>
      </c>
      <c r="AC3902">
        <v>26</v>
      </c>
      <c r="AD3902">
        <v>24.6</v>
      </c>
      <c r="AH3902" s="85">
        <f>IF(AND(M3902&lt;Variables!$G$6,M3902&gt;Variables!$G$5),0,1)</f>
        <v>1</v>
      </c>
      <c r="AI3902" s="85">
        <f t="shared" si="469"/>
        <v>1</v>
      </c>
      <c r="AJ3902" s="85">
        <f>IF(I3902&gt;Variables!$G$7,0,1)</f>
        <v>0</v>
      </c>
      <c r="AK3902" s="85">
        <f>IF(F3902&gt;Variables!$G$8,0,1)</f>
        <v>0</v>
      </c>
      <c r="AL3902" s="85">
        <f>IF(G3902&gt;Variables!$G$9,0,1)</f>
        <v>1</v>
      </c>
      <c r="AM3902" s="85">
        <f>IF(AND(K3902&gt;Variables!$G$10,K3902&lt;Variables!$G$11),0,1)</f>
        <v>0</v>
      </c>
      <c r="AN3902" s="103">
        <f>IF(H3902&lt;Variables!$G$13,1,0)</f>
        <v>0</v>
      </c>
      <c r="AO3902" s="101">
        <f>IF(R3902&lt;Variables!$G$12,0,1)</f>
        <v>0</v>
      </c>
      <c r="AP3902" s="86">
        <f t="shared" si="471"/>
        <v>1</v>
      </c>
      <c r="AR3902">
        <v>1</v>
      </c>
      <c r="AS3902">
        <v>0</v>
      </c>
      <c r="AT3902">
        <v>0</v>
      </c>
      <c r="AU3902">
        <v>0</v>
      </c>
      <c r="BA3902">
        <v>2</v>
      </c>
    </row>
    <row r="3903" spans="3:53" ht="12.75" x14ac:dyDescent="0.2">
      <c r="C3903" t="s">
        <v>838</v>
      </c>
      <c r="D3903" t="s">
        <v>176</v>
      </c>
      <c r="E3903">
        <v>73.75</v>
      </c>
      <c r="F3903">
        <v>9.92</v>
      </c>
      <c r="G3903">
        <v>8.0299999999999994</v>
      </c>
      <c r="H3903">
        <v>6300</v>
      </c>
      <c r="I3903">
        <v>-20.58</v>
      </c>
      <c r="J3903" t="s">
        <v>78</v>
      </c>
      <c r="K3903">
        <v>55.19</v>
      </c>
      <c r="L3903">
        <v>73.699849999999998</v>
      </c>
      <c r="M3903">
        <v>8.1614820111584024E-2</v>
      </c>
      <c r="N3903">
        <v>73.405118000000016</v>
      </c>
      <c r="O3903">
        <v>0.48345675297462121</v>
      </c>
      <c r="P3903">
        <v>633634</v>
      </c>
      <c r="Q3903">
        <v>997328</v>
      </c>
      <c r="R3903">
        <v>0.64</v>
      </c>
      <c r="S3903">
        <v>33.503999999999998</v>
      </c>
      <c r="T3903">
        <v>8.511000000000001</v>
      </c>
      <c r="U3903">
        <v>19.132400000000001</v>
      </c>
      <c r="V3903">
        <f t="shared" si="470"/>
        <v>2.4174231129905959</v>
      </c>
      <c r="AC3903">
        <v>74.98</v>
      </c>
      <c r="AD3903">
        <v>72.22</v>
      </c>
      <c r="AH3903" s="85">
        <f>IF(AND(M3903&lt;Variables!$G$6,M3903&gt;Variables!$G$5),0,1)</f>
        <v>1</v>
      </c>
      <c r="AI3903" s="85">
        <f t="shared" si="469"/>
        <v>0</v>
      </c>
      <c r="AJ3903" s="85">
        <f>IF(I3903&gt;Variables!$G$7,0,1)</f>
        <v>1</v>
      </c>
      <c r="AK3903" s="85">
        <f>IF(F3903&gt;Variables!$G$8,0,1)</f>
        <v>0</v>
      </c>
      <c r="AL3903" s="85">
        <f>IF(G3903&gt;Variables!$G$9,0,1)</f>
        <v>1</v>
      </c>
      <c r="AM3903" s="85">
        <f>IF(AND(K3903&gt;Variables!$G$10,K3903&lt;Variables!$G$11),0,1)</f>
        <v>0</v>
      </c>
      <c r="AN3903" s="103">
        <f>IF(H3903&lt;Variables!$G$13,1,0)</f>
        <v>0</v>
      </c>
      <c r="AO3903" s="101">
        <f>IF(R3903&lt;Variables!$G$12,0,1)</f>
        <v>0</v>
      </c>
      <c r="AP3903" s="86">
        <f t="shared" si="471"/>
        <v>1</v>
      </c>
      <c r="AR3903">
        <v>1</v>
      </c>
      <c r="AS3903">
        <v>0</v>
      </c>
      <c r="AT3903">
        <v>0</v>
      </c>
      <c r="AU3903">
        <v>0</v>
      </c>
      <c r="BA3903">
        <v>0.54</v>
      </c>
    </row>
    <row r="3904" spans="3:53" ht="12.75" x14ac:dyDescent="0.2">
      <c r="C3904" t="s">
        <v>838</v>
      </c>
      <c r="D3904" t="s">
        <v>799</v>
      </c>
      <c r="E3904">
        <v>2.98</v>
      </c>
      <c r="F3904">
        <v>49.02</v>
      </c>
      <c r="G3904">
        <v>10.41</v>
      </c>
      <c r="H3904">
        <v>881.81</v>
      </c>
      <c r="I3904">
        <v>-48.151000000000003</v>
      </c>
      <c r="J3904" t="s">
        <v>78</v>
      </c>
      <c r="K3904">
        <v>53.36</v>
      </c>
      <c r="L3904">
        <v>2.9878749999999998</v>
      </c>
      <c r="M3904">
        <v>-0.59490440530476929</v>
      </c>
      <c r="N3904">
        <v>2.836678</v>
      </c>
      <c r="O3904">
        <v>4.7034594691396041</v>
      </c>
      <c r="P3904">
        <v>103000000</v>
      </c>
      <c r="Q3904">
        <v>13330000</v>
      </c>
      <c r="R3904">
        <v>7.73</v>
      </c>
      <c r="S3904">
        <v>33.503999999999998</v>
      </c>
      <c r="T3904">
        <v>8.511000000000001</v>
      </c>
      <c r="U3904">
        <v>19.132400000000001</v>
      </c>
      <c r="V3904">
        <f t="shared" si="470"/>
        <v>2.4230498765175921</v>
      </c>
      <c r="AC3904">
        <v>3.08</v>
      </c>
      <c r="AD3904">
        <v>2.81</v>
      </c>
      <c r="AH3904" s="85">
        <f>IF(AND(M3904&lt;Variables!$G$6,M3904&gt;Variables!$G$5),0,1)</f>
        <v>1</v>
      </c>
      <c r="AI3904" s="85">
        <f t="shared" si="469"/>
        <v>0</v>
      </c>
      <c r="AJ3904" s="85">
        <f>IF(I3904&gt;Variables!$G$7,0,1)</f>
        <v>1</v>
      </c>
      <c r="AK3904" s="85">
        <f>IF(F3904&gt;Variables!$G$8,0,1)</f>
        <v>0</v>
      </c>
      <c r="AL3904" s="85">
        <f>IF(G3904&gt;Variables!$G$9,0,1)</f>
        <v>1</v>
      </c>
      <c r="AM3904" s="85">
        <f>IF(AND(K3904&gt;Variables!$G$10,K3904&lt;Variables!$G$11),0,1)</f>
        <v>0</v>
      </c>
      <c r="AN3904" s="103">
        <f>IF(H3904&lt;Variables!$G$13,1,0)</f>
        <v>1</v>
      </c>
      <c r="AO3904" s="101">
        <f>IF(R3904&lt;Variables!$G$12,0,1)</f>
        <v>1</v>
      </c>
      <c r="AP3904" s="86">
        <f t="shared" si="471"/>
        <v>1</v>
      </c>
      <c r="AR3904">
        <v>0</v>
      </c>
      <c r="AS3904">
        <v>0</v>
      </c>
      <c r="AT3904">
        <v>1</v>
      </c>
      <c r="AU3904">
        <v>0</v>
      </c>
      <c r="BA3904">
        <v>-2.25</v>
      </c>
    </row>
    <row r="3905" spans="3:53" ht="12.75" x14ac:dyDescent="0.2">
      <c r="C3905" t="s">
        <v>838</v>
      </c>
      <c r="D3905" t="s">
        <v>804</v>
      </c>
      <c r="E3905">
        <v>2.91</v>
      </c>
      <c r="F3905">
        <v>46.42</v>
      </c>
      <c r="G3905">
        <v>14.62</v>
      </c>
      <c r="H3905">
        <v>52.91</v>
      </c>
      <c r="I3905">
        <v>-65.430999999999997</v>
      </c>
      <c r="J3905" t="s">
        <v>78</v>
      </c>
      <c r="K3905">
        <v>38.21</v>
      </c>
      <c r="L3905">
        <v>3.0611899999999999</v>
      </c>
      <c r="M3905">
        <v>-5.2688660292239202</v>
      </c>
      <c r="N3905">
        <v>3.0843440000000002</v>
      </c>
      <c r="O3905">
        <v>-5.9800074181089924</v>
      </c>
      <c r="P3905">
        <v>103220000</v>
      </c>
      <c r="Q3905">
        <v>917900</v>
      </c>
      <c r="R3905">
        <v>112.45</v>
      </c>
      <c r="S3905">
        <v>33.503999999999998</v>
      </c>
      <c r="T3905">
        <v>8.511000000000001</v>
      </c>
      <c r="U3905">
        <v>19.132400000000001</v>
      </c>
      <c r="V3905">
        <f t="shared" si="470"/>
        <v>2.2024437575204416</v>
      </c>
      <c r="AC3905">
        <v>3.02</v>
      </c>
      <c r="AD3905">
        <v>2.62</v>
      </c>
      <c r="AH3905" s="85">
        <f>IF(AND(M3905&lt;Variables!$G$6,M3905&gt;Variables!$G$5),0,1)</f>
        <v>1</v>
      </c>
      <c r="AI3905" s="85">
        <f t="shared" si="469"/>
        <v>1</v>
      </c>
      <c r="AJ3905" s="85">
        <f>IF(I3905&gt;Variables!$G$7,0,1)</f>
        <v>1</v>
      </c>
      <c r="AK3905" s="85">
        <f>IF(F3905&gt;Variables!$G$8,0,1)</f>
        <v>0</v>
      </c>
      <c r="AL3905" s="85">
        <f>IF(G3905&gt;Variables!$G$9,0,1)</f>
        <v>0</v>
      </c>
      <c r="AM3905" s="85">
        <f>IF(AND(K3905&gt;Variables!$G$10,K3905&lt;Variables!$G$11),0,1)</f>
        <v>1</v>
      </c>
      <c r="AN3905" s="103">
        <f>IF(H3905&lt;Variables!$G$13,1,0)</f>
        <v>1</v>
      </c>
      <c r="AO3905" s="101">
        <f>IF(R3905&lt;Variables!$G$12,0,1)</f>
        <v>1</v>
      </c>
      <c r="AP3905" s="86">
        <f t="shared" si="471"/>
        <v>1</v>
      </c>
      <c r="AR3905">
        <v>1</v>
      </c>
      <c r="AS3905">
        <v>0</v>
      </c>
      <c r="AT3905">
        <v>0</v>
      </c>
      <c r="AU3905">
        <v>0</v>
      </c>
      <c r="BA3905">
        <v>2</v>
      </c>
    </row>
    <row r="3906" spans="3:53" ht="12.75" x14ac:dyDescent="0.2">
      <c r="C3906" t="s">
        <v>838</v>
      </c>
      <c r="D3906" t="s">
        <v>185</v>
      </c>
      <c r="E3906">
        <v>9.51</v>
      </c>
      <c r="F3906">
        <v>25.03</v>
      </c>
      <c r="G3906">
        <v>16.38</v>
      </c>
      <c r="H3906">
        <v>40.380000000000003</v>
      </c>
      <c r="I3906">
        <v>40.807000000000002</v>
      </c>
      <c r="J3906" t="s">
        <v>78</v>
      </c>
      <c r="K3906">
        <v>66.81</v>
      </c>
      <c r="L3906">
        <v>9.1827299999999976</v>
      </c>
      <c r="M3906">
        <v>4.2631112969672618</v>
      </c>
      <c r="N3906">
        <v>9.2034959999999995</v>
      </c>
      <c r="O3906">
        <v>4.027860717275261</v>
      </c>
      <c r="P3906">
        <v>16850000</v>
      </c>
      <c r="Q3906">
        <v>11900000</v>
      </c>
      <c r="R3906">
        <v>1.42</v>
      </c>
      <c r="S3906">
        <v>33.503999999999998</v>
      </c>
      <c r="T3906">
        <v>8.511000000000001</v>
      </c>
      <c r="U3906">
        <v>19.132400000000001</v>
      </c>
      <c r="V3906">
        <f t="shared" si="470"/>
        <v>2.2233482484738185</v>
      </c>
      <c r="AC3906">
        <v>10.75</v>
      </c>
      <c r="AD3906">
        <v>8.36</v>
      </c>
      <c r="AH3906" s="85">
        <f>IF(AND(M3906&lt;Variables!$G$6,M3906&gt;Variables!$G$5),0,1)</f>
        <v>1</v>
      </c>
      <c r="AI3906" s="85">
        <f t="shared" si="469"/>
        <v>1</v>
      </c>
      <c r="AJ3906" s="85">
        <f>IF(I3906&gt;Variables!$G$7,0,1)</f>
        <v>0</v>
      </c>
      <c r="AK3906" s="85">
        <f>IF(F3906&gt;Variables!$G$8,0,1)</f>
        <v>0</v>
      </c>
      <c r="AL3906" s="85">
        <f>IF(G3906&gt;Variables!$G$9,0,1)</f>
        <v>0</v>
      </c>
      <c r="AM3906" s="85">
        <f>IF(AND(K3906&gt;Variables!$G$10,K3906&lt;Variables!$G$11),0,1)</f>
        <v>0</v>
      </c>
      <c r="AN3906" s="103">
        <f>IF(H3906&lt;Variables!$G$13,1,0)</f>
        <v>1</v>
      </c>
      <c r="AO3906" s="101">
        <f>IF(R3906&lt;Variables!$G$12,0,1)</f>
        <v>0</v>
      </c>
      <c r="AP3906" s="86">
        <f t="shared" si="471"/>
        <v>1</v>
      </c>
      <c r="AR3906">
        <v>0</v>
      </c>
      <c r="AS3906">
        <v>0</v>
      </c>
      <c r="AT3906">
        <v>1</v>
      </c>
      <c r="AU3906">
        <v>0</v>
      </c>
      <c r="BA3906">
        <v>-2.25</v>
      </c>
    </row>
    <row r="3907" spans="3:53" ht="12.75" x14ac:dyDescent="0.2">
      <c r="C3907" t="s">
        <v>838</v>
      </c>
      <c r="D3907" t="s">
        <v>837</v>
      </c>
      <c r="E3907">
        <v>4.8499999999999996</v>
      </c>
      <c r="F3907">
        <v>21.07</v>
      </c>
      <c r="G3907">
        <v>16.95</v>
      </c>
      <c r="H3907">
        <v>32.49</v>
      </c>
      <c r="I3907">
        <v>-36.305999999999997</v>
      </c>
      <c r="J3907" t="s">
        <v>78</v>
      </c>
      <c r="K3907">
        <v>48.95</v>
      </c>
      <c r="L3907">
        <v>4.9332000000000003</v>
      </c>
      <c r="M3907">
        <v>-2.089921349225663</v>
      </c>
      <c r="N3907">
        <v>4.7052521739130437</v>
      </c>
      <c r="O3907">
        <v>2.6533716254176558</v>
      </c>
      <c r="P3907">
        <v>1020000</v>
      </c>
      <c r="Q3907">
        <v>314320</v>
      </c>
      <c r="R3907">
        <v>3.25</v>
      </c>
      <c r="S3907">
        <v>33.503999999999998</v>
      </c>
      <c r="T3907">
        <v>8.511000000000001</v>
      </c>
      <c r="U3907">
        <v>19.132400000000001</v>
      </c>
      <c r="V3907">
        <f t="shared" si="470"/>
        <v>2.4041224775804757</v>
      </c>
      <c r="AC3907">
        <v>5.75</v>
      </c>
      <c r="AD3907">
        <v>4.66</v>
      </c>
      <c r="AH3907" s="85">
        <f>IF(AND(M3907&lt;Variables!$G$6,M3907&gt;Variables!$G$5),0,1)</f>
        <v>0</v>
      </c>
      <c r="AI3907" s="85">
        <f t="shared" ref="AI3907:AI3970" si="472">IF(L3907&gt;N3907,0,1)</f>
        <v>0</v>
      </c>
      <c r="AJ3907" s="85">
        <f>IF(I3907&gt;Variables!$G$7,0,1)</f>
        <v>1</v>
      </c>
      <c r="AK3907" s="85">
        <f>IF(F3907&gt;Variables!$G$8,0,1)</f>
        <v>0</v>
      </c>
      <c r="AL3907" s="85">
        <f>IF(G3907&gt;Variables!$G$9,0,1)</f>
        <v>0</v>
      </c>
      <c r="AM3907" s="85">
        <f>IF(AND(K3907&gt;Variables!$G$10,K3907&lt;Variables!$G$11),0,1)</f>
        <v>1</v>
      </c>
      <c r="AN3907" s="103">
        <f>IF(H3907&lt;Variables!$G$13,1,0)</f>
        <v>1</v>
      </c>
      <c r="AO3907" s="101">
        <f>IF(R3907&lt;Variables!$G$12,0,1)</f>
        <v>1</v>
      </c>
      <c r="AP3907" s="86">
        <f t="shared" si="471"/>
        <v>1</v>
      </c>
      <c r="AR3907">
        <v>0</v>
      </c>
      <c r="AS3907">
        <v>0</v>
      </c>
      <c r="AT3907">
        <v>1</v>
      </c>
      <c r="AU3907">
        <v>0</v>
      </c>
      <c r="BA3907">
        <v>-2.25</v>
      </c>
    </row>
    <row r="3908" spans="3:53" ht="12.75" x14ac:dyDescent="0.2">
      <c r="C3908" t="s">
        <v>838</v>
      </c>
      <c r="D3908" t="s">
        <v>828</v>
      </c>
      <c r="E3908">
        <v>3.42</v>
      </c>
      <c r="F3908">
        <v>19.649999999999999</v>
      </c>
      <c r="G3908">
        <v>17.95</v>
      </c>
      <c r="H3908">
        <v>149.04</v>
      </c>
      <c r="I3908">
        <v>-69.573999999999998</v>
      </c>
      <c r="J3908" t="s">
        <v>78</v>
      </c>
      <c r="K3908">
        <v>53.29</v>
      </c>
      <c r="L3908">
        <v>3.39209</v>
      </c>
      <c r="M3908">
        <v>0.49261664637436581</v>
      </c>
      <c r="N3908">
        <v>3.4259940000000011</v>
      </c>
      <c r="O3908">
        <v>-0.50186894664733261</v>
      </c>
      <c r="P3908">
        <v>6430000</v>
      </c>
      <c r="Q3908">
        <v>736860</v>
      </c>
      <c r="R3908">
        <v>8.73</v>
      </c>
      <c r="S3908">
        <v>33.503999999999998</v>
      </c>
      <c r="T3908">
        <v>8.511000000000001</v>
      </c>
      <c r="U3908">
        <v>19.132400000000001</v>
      </c>
      <c r="V3908">
        <f t="shared" si="470"/>
        <v>2.3835957602764073</v>
      </c>
      <c r="AC3908">
        <v>3.42</v>
      </c>
      <c r="AD3908">
        <v>3.1981999999999999</v>
      </c>
      <c r="AH3908" s="85">
        <f>IF(AND(M3908&lt;Variables!$G$6,M3908&gt;Variables!$G$5),0,1)</f>
        <v>1</v>
      </c>
      <c r="AI3908" s="85">
        <f t="shared" si="472"/>
        <v>1</v>
      </c>
      <c r="AJ3908" s="85">
        <f>IF(I3908&gt;Variables!$G$7,0,1)</f>
        <v>1</v>
      </c>
      <c r="AK3908" s="85">
        <f>IF(F3908&gt;Variables!$G$8,0,1)</f>
        <v>0</v>
      </c>
      <c r="AL3908" s="85">
        <f>IF(G3908&gt;Variables!$G$9,0,1)</f>
        <v>0</v>
      </c>
      <c r="AM3908" s="85">
        <f>IF(AND(K3908&gt;Variables!$G$10,K3908&lt;Variables!$G$11),0,1)</f>
        <v>0</v>
      </c>
      <c r="AN3908" s="103">
        <f>IF(H3908&lt;Variables!$G$13,1,0)</f>
        <v>1</v>
      </c>
      <c r="AO3908" s="101">
        <f>IF(R3908&lt;Variables!$G$12,0,1)</f>
        <v>1</v>
      </c>
      <c r="AP3908" s="86">
        <f t="shared" si="471"/>
        <v>1</v>
      </c>
      <c r="AR3908">
        <v>0</v>
      </c>
      <c r="AS3908">
        <v>0</v>
      </c>
      <c r="AT3908">
        <v>1</v>
      </c>
      <c r="AU3908">
        <v>0</v>
      </c>
      <c r="BA3908">
        <v>-2.25</v>
      </c>
    </row>
    <row r="3909" spans="3:53" ht="12.75" x14ac:dyDescent="0.2">
      <c r="C3909" t="s">
        <v>838</v>
      </c>
      <c r="D3909" t="s">
        <v>183</v>
      </c>
      <c r="E3909">
        <v>25.41</v>
      </c>
      <c r="F3909">
        <v>72.78</v>
      </c>
      <c r="G3909">
        <v>36.94</v>
      </c>
      <c r="H3909">
        <v>42.28</v>
      </c>
      <c r="I3909">
        <v>2324.6509999999998</v>
      </c>
      <c r="J3909" t="s">
        <v>78</v>
      </c>
      <c r="K3909">
        <v>50.53</v>
      </c>
      <c r="L3909">
        <v>25.655815</v>
      </c>
      <c r="M3909">
        <v>0.71790742176774724</v>
      </c>
      <c r="N3909">
        <v>26.26266</v>
      </c>
      <c r="O3909">
        <v>-1.6093571633642609</v>
      </c>
      <c r="P3909">
        <v>34360000</v>
      </c>
      <c r="Q3909">
        <v>16000000</v>
      </c>
      <c r="R3909">
        <v>2.15</v>
      </c>
      <c r="S3909">
        <v>33.503999999999998</v>
      </c>
      <c r="T3909">
        <v>8.511000000000001</v>
      </c>
      <c r="U3909">
        <v>19.132400000000001</v>
      </c>
      <c r="V3909">
        <f t="shared" si="470"/>
        <v>2.352726349217984</v>
      </c>
      <c r="AC3909">
        <v>26.2</v>
      </c>
      <c r="AD3909">
        <v>20</v>
      </c>
      <c r="AH3909" s="85">
        <f>IF(AND(M3909&lt;Variables!$G$6,M3909&gt;Variables!$G$5),0,1)</f>
        <v>1</v>
      </c>
      <c r="AI3909" s="85">
        <f t="shared" si="472"/>
        <v>1</v>
      </c>
      <c r="AJ3909" s="85">
        <f>IF(I3909&gt;Variables!$G$7,0,1)</f>
        <v>0</v>
      </c>
      <c r="AK3909" s="85">
        <f>IF(F3909&gt;Variables!$G$8,0,1)</f>
        <v>0</v>
      </c>
      <c r="AL3909" s="85">
        <f>IF(G3909&gt;Variables!$G$9,0,1)</f>
        <v>0</v>
      </c>
      <c r="AM3909" s="85">
        <f>IF(AND(K3909&gt;Variables!$G$10,K3909&lt;Variables!$G$11),0,1)</f>
        <v>0</v>
      </c>
      <c r="AN3909" s="103">
        <f>IF(H3909&lt;Variables!$G$13,1,0)</f>
        <v>1</v>
      </c>
      <c r="AO3909" s="101">
        <f>IF(R3909&lt;Variables!$G$12,0,1)</f>
        <v>1</v>
      </c>
      <c r="AP3909" s="86">
        <f t="shared" si="471"/>
        <v>1</v>
      </c>
      <c r="AR3909">
        <v>1</v>
      </c>
      <c r="AS3909">
        <v>0</v>
      </c>
      <c r="AT3909">
        <v>0</v>
      </c>
      <c r="AU3909">
        <v>0</v>
      </c>
      <c r="BA3909">
        <v>2</v>
      </c>
    </row>
    <row r="3910" spans="3:53" ht="12.75" x14ac:dyDescent="0.2">
      <c r="C3910" t="s">
        <v>838</v>
      </c>
      <c r="D3910" t="s">
        <v>131</v>
      </c>
      <c r="E3910">
        <v>35.22</v>
      </c>
      <c r="F3910">
        <v>13.01</v>
      </c>
      <c r="G3910">
        <v>9.5399999999999991</v>
      </c>
      <c r="H3910">
        <v>5010</v>
      </c>
      <c r="I3910">
        <v>2.5999999999999999E-2</v>
      </c>
      <c r="J3910" t="s">
        <v>78</v>
      </c>
      <c r="K3910">
        <v>46.31</v>
      </c>
      <c r="L3910">
        <v>35.294829999999997</v>
      </c>
      <c r="M3910">
        <v>-0.29701233863431797</v>
      </c>
      <c r="N3910">
        <v>35.601985999999997</v>
      </c>
      <c r="O3910">
        <v>-1.157199488815051</v>
      </c>
      <c r="P3910">
        <v>3737000</v>
      </c>
      <c r="Q3910">
        <v>2889000</v>
      </c>
      <c r="R3910">
        <v>1.29</v>
      </c>
      <c r="S3910">
        <v>33.503999999999998</v>
      </c>
      <c r="T3910">
        <v>8.511000000000001</v>
      </c>
      <c r="U3910">
        <v>19.132400000000001</v>
      </c>
      <c r="V3910">
        <f t="shared" si="470"/>
        <v>2.3333287434751213</v>
      </c>
      <c r="AC3910">
        <v>36.79</v>
      </c>
      <c r="AD3910">
        <v>34.979999999999997</v>
      </c>
      <c r="AH3910" s="85">
        <f>IF(AND(M3910&lt;Variables!$G$6,M3910&gt;Variables!$G$5),0,1)</f>
        <v>1</v>
      </c>
      <c r="AI3910" s="85">
        <f t="shared" si="472"/>
        <v>1</v>
      </c>
      <c r="AJ3910" s="85">
        <f>IF(I3910&gt;Variables!$G$7,0,1)</f>
        <v>0</v>
      </c>
      <c r="AK3910" s="85">
        <f>IF(F3910&gt;Variables!$G$8,0,1)</f>
        <v>0</v>
      </c>
      <c r="AL3910" s="85">
        <f>IF(G3910&gt;Variables!$G$9,0,1)</f>
        <v>1</v>
      </c>
      <c r="AM3910" s="85">
        <f>IF(AND(K3910&gt;Variables!$G$10,K3910&lt;Variables!$G$11),0,1)</f>
        <v>1</v>
      </c>
      <c r="AN3910" s="103">
        <f>IF(H3910&lt;Variables!$G$13,1,0)</f>
        <v>0</v>
      </c>
      <c r="AO3910" s="101">
        <f>IF(R3910&lt;Variables!$G$12,0,1)</f>
        <v>0</v>
      </c>
      <c r="AP3910" s="86">
        <f t="shared" si="471"/>
        <v>1</v>
      </c>
      <c r="AR3910">
        <v>1</v>
      </c>
      <c r="AS3910">
        <v>0</v>
      </c>
      <c r="AT3910">
        <v>0</v>
      </c>
      <c r="AU3910">
        <v>0</v>
      </c>
      <c r="BA3910">
        <v>1.44</v>
      </c>
    </row>
    <row r="3911" spans="3:53" ht="12.75" x14ac:dyDescent="0.2">
      <c r="C3911" t="s">
        <v>838</v>
      </c>
      <c r="D3911" t="s">
        <v>686</v>
      </c>
      <c r="E3911">
        <v>21.05</v>
      </c>
      <c r="F3911">
        <v>11.14</v>
      </c>
      <c r="G3911">
        <v>9.5500000000000007</v>
      </c>
      <c r="H3911">
        <v>2230</v>
      </c>
      <c r="I3911">
        <v>-56.32</v>
      </c>
      <c r="J3911" t="s">
        <v>78</v>
      </c>
      <c r="K3911">
        <v>67.23</v>
      </c>
      <c r="L3911">
        <v>20.961494999999999</v>
      </c>
      <c r="M3911">
        <v>0.44607982398200519</v>
      </c>
      <c r="N3911">
        <v>20.504795999999999</v>
      </c>
      <c r="O3911">
        <v>2.6832941912711399</v>
      </c>
      <c r="P3911">
        <v>669697</v>
      </c>
      <c r="Q3911">
        <v>1298000</v>
      </c>
      <c r="R3911">
        <v>0.52</v>
      </c>
      <c r="S3911">
        <v>33.503999999999998</v>
      </c>
      <c r="T3911">
        <v>8.511000000000001</v>
      </c>
      <c r="U3911">
        <v>19.132400000000001</v>
      </c>
      <c r="V3911">
        <f t="shared" si="470"/>
        <v>2.5117076854759657</v>
      </c>
      <c r="AC3911">
        <v>21.32</v>
      </c>
      <c r="AD3911">
        <v>19.72</v>
      </c>
      <c r="AH3911" s="85">
        <f>IF(AND(M3911&lt;Variables!$G$6,M3911&gt;Variables!$G$5),0,1)</f>
        <v>1</v>
      </c>
      <c r="AI3911" s="85">
        <f t="shared" si="472"/>
        <v>0</v>
      </c>
      <c r="AJ3911" s="85">
        <f>IF(I3911&gt;Variables!$G$7,0,1)</f>
        <v>1</v>
      </c>
      <c r="AK3911" s="85">
        <f>IF(F3911&gt;Variables!$G$8,0,1)</f>
        <v>0</v>
      </c>
      <c r="AL3911" s="85">
        <f>IF(G3911&gt;Variables!$G$9,0,1)</f>
        <v>1</v>
      </c>
      <c r="AM3911" s="85">
        <f>IF(AND(K3911&gt;Variables!$G$10,K3911&lt;Variables!$G$11),0,1)</f>
        <v>0</v>
      </c>
      <c r="AN3911" s="103">
        <f>IF(H3911&lt;Variables!$G$13,1,0)</f>
        <v>1</v>
      </c>
      <c r="AO3911" s="101">
        <f>IF(R3911&lt;Variables!$G$12,0,1)</f>
        <v>0</v>
      </c>
      <c r="AP3911" s="86">
        <f t="shared" si="471"/>
        <v>1</v>
      </c>
      <c r="AR3911">
        <v>0</v>
      </c>
      <c r="AS3911">
        <v>0</v>
      </c>
      <c r="AT3911">
        <v>1</v>
      </c>
      <c r="AU3911">
        <v>0</v>
      </c>
      <c r="BA3911">
        <v>-2.25</v>
      </c>
    </row>
    <row r="3912" spans="3:53" ht="12.75" x14ac:dyDescent="0.2">
      <c r="C3912" t="s">
        <v>838</v>
      </c>
      <c r="D3912" t="s">
        <v>813</v>
      </c>
      <c r="E3912">
        <v>12.55</v>
      </c>
      <c r="F3912">
        <v>11.59</v>
      </c>
      <c r="G3912">
        <v>12.34</v>
      </c>
      <c r="H3912">
        <v>2160</v>
      </c>
      <c r="I3912">
        <v>-17.094000000000001</v>
      </c>
      <c r="J3912" t="s">
        <v>78</v>
      </c>
      <c r="K3912">
        <v>72.97</v>
      </c>
      <c r="L3912">
        <v>12.391814999999999</v>
      </c>
      <c r="M3912">
        <v>1.357226524120986</v>
      </c>
      <c r="N3912">
        <v>12.255276</v>
      </c>
      <c r="O3912">
        <v>2.4864719488977962</v>
      </c>
      <c r="P3912">
        <v>2238000</v>
      </c>
      <c r="Q3912">
        <v>1541000</v>
      </c>
      <c r="R3912">
        <v>1.45</v>
      </c>
      <c r="S3912">
        <v>33.503999999999998</v>
      </c>
      <c r="T3912">
        <v>8.511000000000001</v>
      </c>
      <c r="U3912">
        <v>19.132400000000001</v>
      </c>
      <c r="V3912">
        <f t="shared" si="470"/>
        <v>2.4796464858406919</v>
      </c>
      <c r="AC3912">
        <v>12.936400000000001</v>
      </c>
      <c r="AD3912">
        <v>12.41</v>
      </c>
      <c r="AH3912" s="85">
        <f>IF(AND(M3912&lt;Variables!$G$6,M3912&gt;Variables!$G$5),0,1)</f>
        <v>1</v>
      </c>
      <c r="AI3912" s="85">
        <f t="shared" si="472"/>
        <v>0</v>
      </c>
      <c r="AJ3912" s="85">
        <f>IF(I3912&gt;Variables!$G$7,0,1)</f>
        <v>1</v>
      </c>
      <c r="AK3912" s="85">
        <f>IF(F3912&gt;Variables!$G$8,0,1)</f>
        <v>0</v>
      </c>
      <c r="AL3912" s="85">
        <f>IF(G3912&gt;Variables!$G$9,0,1)</f>
        <v>0</v>
      </c>
      <c r="AM3912" s="85">
        <f>IF(AND(K3912&gt;Variables!$G$10,K3912&lt;Variables!$G$11),0,1)</f>
        <v>0</v>
      </c>
      <c r="AN3912" s="103">
        <f>IF(H3912&lt;Variables!$G$13,1,0)</f>
        <v>1</v>
      </c>
      <c r="AO3912" s="101">
        <f>IF(R3912&lt;Variables!$G$12,0,1)</f>
        <v>0</v>
      </c>
      <c r="AP3912" s="86">
        <f t="shared" si="471"/>
        <v>1</v>
      </c>
      <c r="AR3912">
        <v>1</v>
      </c>
      <c r="AS3912">
        <v>0</v>
      </c>
      <c r="AT3912">
        <v>0</v>
      </c>
      <c r="AU3912">
        <v>0</v>
      </c>
      <c r="BA3912">
        <v>0.98</v>
      </c>
    </row>
    <row r="3913" spans="3:53" ht="12.75" x14ac:dyDescent="0.2">
      <c r="C3913" t="s">
        <v>838</v>
      </c>
      <c r="D3913" t="s">
        <v>186</v>
      </c>
      <c r="E3913">
        <v>27.52</v>
      </c>
      <c r="F3913">
        <v>11.34</v>
      </c>
      <c r="G3913">
        <v>6.04</v>
      </c>
      <c r="H3913">
        <v>3480</v>
      </c>
      <c r="I3913">
        <v>0.52400000000000002</v>
      </c>
      <c r="J3913" t="s">
        <v>78</v>
      </c>
      <c r="K3913">
        <v>48.23</v>
      </c>
      <c r="L3913">
        <v>27.565650000000002</v>
      </c>
      <c r="M3913">
        <v>1.5780509438385441E-2</v>
      </c>
      <c r="N3913">
        <v>27.763193999999999</v>
      </c>
      <c r="O3913">
        <v>-0.69586373959710224</v>
      </c>
      <c r="P3913">
        <v>8624000</v>
      </c>
      <c r="Q3913">
        <v>9062000</v>
      </c>
      <c r="R3913">
        <v>0.95</v>
      </c>
      <c r="S3913">
        <v>33.503999999999998</v>
      </c>
      <c r="T3913">
        <v>8.511000000000001</v>
      </c>
      <c r="U3913">
        <v>19.132400000000001</v>
      </c>
      <c r="V3913">
        <f t="shared" si="470"/>
        <v>2.3483331729315289</v>
      </c>
      <c r="AC3913">
        <v>27.77</v>
      </c>
      <c r="AD3913">
        <v>26.41</v>
      </c>
      <c r="AH3913" s="85">
        <f>IF(AND(M3913&lt;Variables!$G$6,M3913&gt;Variables!$G$5),0,1)</f>
        <v>1</v>
      </c>
      <c r="AI3913" s="85">
        <f t="shared" si="472"/>
        <v>1</v>
      </c>
      <c r="AJ3913" s="85">
        <f>IF(I3913&gt;Variables!$G$7,0,1)</f>
        <v>0</v>
      </c>
      <c r="AK3913" s="85">
        <f>IF(F3913&gt;Variables!$G$8,0,1)</f>
        <v>0</v>
      </c>
      <c r="AL3913" s="85">
        <f>IF(G3913&gt;Variables!$G$9,0,1)</f>
        <v>1</v>
      </c>
      <c r="AM3913" s="85">
        <f>IF(AND(K3913&gt;Variables!$G$10,K3913&lt;Variables!$G$11),0,1)</f>
        <v>1</v>
      </c>
      <c r="AN3913" s="103">
        <f>IF(H3913&lt;Variables!$G$13,1,0)</f>
        <v>0</v>
      </c>
      <c r="AO3913" s="101">
        <f>IF(R3913&lt;Variables!$G$12,0,1)</f>
        <v>0</v>
      </c>
      <c r="AP3913" s="86">
        <f t="shared" si="471"/>
        <v>1</v>
      </c>
      <c r="AR3913">
        <v>0</v>
      </c>
      <c r="AS3913">
        <v>0</v>
      </c>
      <c r="AT3913">
        <v>1</v>
      </c>
      <c r="AU3913">
        <v>0</v>
      </c>
      <c r="BA3913">
        <v>-1.24</v>
      </c>
    </row>
    <row r="3914" spans="3:53" ht="12.75" x14ac:dyDescent="0.2">
      <c r="C3914" t="s">
        <v>838</v>
      </c>
      <c r="D3914" t="s">
        <v>802</v>
      </c>
      <c r="E3914">
        <v>225.54</v>
      </c>
      <c r="F3914">
        <v>15.45</v>
      </c>
      <c r="G3914">
        <v>7.25</v>
      </c>
      <c r="H3914">
        <v>37470</v>
      </c>
      <c r="I3914">
        <v>-2.8039999999999998</v>
      </c>
      <c r="J3914" t="s">
        <v>78</v>
      </c>
      <c r="K3914">
        <v>60.55</v>
      </c>
      <c r="L3914">
        <v>224.325975</v>
      </c>
      <c r="M3914">
        <v>0.36733374278211761</v>
      </c>
      <c r="N3914">
        <v>223.98101800000001</v>
      </c>
      <c r="O3914">
        <v>0.52191119159929367</v>
      </c>
      <c r="P3914">
        <v>8238000</v>
      </c>
      <c r="Q3914">
        <v>2782000</v>
      </c>
      <c r="R3914">
        <v>2.96</v>
      </c>
      <c r="S3914">
        <v>33.503999999999998</v>
      </c>
      <c r="T3914">
        <v>8.511000000000001</v>
      </c>
      <c r="U3914">
        <v>19.132400000000001</v>
      </c>
      <c r="V3914">
        <f t="shared" si="470"/>
        <v>2.4555552512790824</v>
      </c>
      <c r="AC3914">
        <v>234.89</v>
      </c>
      <c r="AD3914">
        <v>223.68</v>
      </c>
      <c r="AH3914" s="85">
        <f>IF(AND(M3914&lt;Variables!$G$6,M3914&gt;Variables!$G$5),0,1)</f>
        <v>1</v>
      </c>
      <c r="AI3914" s="85">
        <f t="shared" si="472"/>
        <v>0</v>
      </c>
      <c r="AJ3914" s="85">
        <f>IF(I3914&gt;Variables!$G$7,0,1)</f>
        <v>1</v>
      </c>
      <c r="AK3914" s="85">
        <f>IF(F3914&gt;Variables!$G$8,0,1)</f>
        <v>0</v>
      </c>
      <c r="AL3914" s="85">
        <f>IF(G3914&gt;Variables!$G$9,0,1)</f>
        <v>1</v>
      </c>
      <c r="AM3914" s="85">
        <f>IF(AND(K3914&gt;Variables!$G$10,K3914&lt;Variables!$G$11),0,1)</f>
        <v>0</v>
      </c>
      <c r="AN3914" s="103">
        <f>IF(H3914&lt;Variables!$G$13,1,0)</f>
        <v>0</v>
      </c>
      <c r="AO3914" s="101">
        <f>IF(R3914&lt;Variables!$G$12,0,1)</f>
        <v>1</v>
      </c>
      <c r="AP3914" s="86">
        <f t="shared" si="471"/>
        <v>1</v>
      </c>
      <c r="AR3914">
        <v>0</v>
      </c>
      <c r="AS3914">
        <v>1</v>
      </c>
      <c r="AT3914">
        <v>0</v>
      </c>
      <c r="AU3914">
        <v>0</v>
      </c>
      <c r="BA3914">
        <v>0.68</v>
      </c>
    </row>
    <row r="3915" spans="3:53" ht="12.75" x14ac:dyDescent="0.2">
      <c r="C3915" t="s">
        <v>839</v>
      </c>
      <c r="D3915" t="s">
        <v>813</v>
      </c>
      <c r="E3915">
        <v>12.46</v>
      </c>
      <c r="F3915">
        <v>11.37</v>
      </c>
      <c r="G3915">
        <v>11.54</v>
      </c>
      <c r="H3915">
        <v>2160</v>
      </c>
      <c r="I3915">
        <v>-17.254000000000001</v>
      </c>
      <c r="J3915" t="s">
        <v>78</v>
      </c>
      <c r="K3915">
        <v>58.96</v>
      </c>
      <c r="L3915">
        <v>12.446199999999999</v>
      </c>
      <c r="M3915">
        <v>0.19122302389484019</v>
      </c>
      <c r="N3915">
        <v>12.285268</v>
      </c>
      <c r="O3915">
        <v>1.503687180450604</v>
      </c>
      <c r="P3915">
        <v>2421000</v>
      </c>
      <c r="Q3915">
        <v>1541000</v>
      </c>
      <c r="R3915">
        <v>1.57</v>
      </c>
      <c r="S3915">
        <v>33.805999999999997</v>
      </c>
      <c r="T3915">
        <v>8.5350000000000001</v>
      </c>
      <c r="U3915">
        <v>19.3124</v>
      </c>
      <c r="V3915">
        <f t="shared" si="470"/>
        <v>2.4499056226253799</v>
      </c>
      <c r="AC3915">
        <v>12.936400000000001</v>
      </c>
      <c r="AD3915">
        <v>12.43</v>
      </c>
      <c r="AH3915" s="85">
        <f>IF(AND(M3915&lt;Variables!$G$6,M3915&gt;Variables!$G$5),0,1)</f>
        <v>1</v>
      </c>
      <c r="AI3915" s="85">
        <f t="shared" si="472"/>
        <v>0</v>
      </c>
      <c r="AJ3915" s="85">
        <f>IF(I3915&gt;Variables!$G$7,0,1)</f>
        <v>1</v>
      </c>
      <c r="AK3915" s="85">
        <f>IF(F3915&gt;Variables!$G$8,0,1)</f>
        <v>0</v>
      </c>
      <c r="AL3915" s="85">
        <f>IF(G3915&gt;Variables!$G$9,0,1)</f>
        <v>1</v>
      </c>
      <c r="AM3915" s="85">
        <f>IF(AND(K3915&gt;Variables!$G$10,K3915&lt;Variables!$G$11),0,1)</f>
        <v>0</v>
      </c>
      <c r="AN3915" s="103">
        <f>IF(H3915&lt;Variables!$G$13,1,0)</f>
        <v>1</v>
      </c>
      <c r="AO3915" s="101">
        <f>IF(R3915&lt;Variables!$G$12,0,1)</f>
        <v>0</v>
      </c>
      <c r="AP3915" s="86">
        <f t="shared" si="471"/>
        <v>1</v>
      </c>
      <c r="AR3915">
        <v>1</v>
      </c>
      <c r="AS3915">
        <v>0</v>
      </c>
      <c r="AT3915">
        <v>0</v>
      </c>
      <c r="AU3915">
        <v>0</v>
      </c>
      <c r="BA3915">
        <v>1.5</v>
      </c>
    </row>
    <row r="3916" spans="3:53" ht="12.75" x14ac:dyDescent="0.2">
      <c r="C3916" t="s">
        <v>839</v>
      </c>
      <c r="D3916" t="s">
        <v>686</v>
      </c>
      <c r="E3916">
        <v>21.27</v>
      </c>
      <c r="F3916">
        <v>12.2</v>
      </c>
      <c r="G3916">
        <v>10.93</v>
      </c>
      <c r="H3916">
        <v>2230</v>
      </c>
      <c r="I3916">
        <v>-56.128999999999998</v>
      </c>
      <c r="J3916" t="s">
        <v>78</v>
      </c>
      <c r="K3916">
        <v>74.06</v>
      </c>
      <c r="L3916">
        <v>21.098244999999999</v>
      </c>
      <c r="M3916">
        <v>1.0510589861858259</v>
      </c>
      <c r="N3916">
        <v>20.609496</v>
      </c>
      <c r="O3916">
        <v>3.4474593653333412</v>
      </c>
      <c r="P3916">
        <v>727668</v>
      </c>
      <c r="Q3916">
        <v>1298000</v>
      </c>
      <c r="R3916">
        <v>0.56000000000000005</v>
      </c>
      <c r="S3916">
        <v>33.805999999999997</v>
      </c>
      <c r="T3916">
        <v>8.5350000000000001</v>
      </c>
      <c r="U3916">
        <v>19.3124</v>
      </c>
      <c r="V3916">
        <f t="shared" si="470"/>
        <v>2.5159009384075302</v>
      </c>
      <c r="AC3916">
        <v>21.32</v>
      </c>
      <c r="AD3916">
        <v>19.72</v>
      </c>
      <c r="AH3916" s="85">
        <f>IF(AND(M3916&lt;Variables!$G$6,M3916&gt;Variables!$G$5),0,1)</f>
        <v>1</v>
      </c>
      <c r="AI3916" s="85">
        <f t="shared" si="472"/>
        <v>0</v>
      </c>
      <c r="AJ3916" s="85">
        <f>IF(I3916&gt;Variables!$G$7,0,1)</f>
        <v>1</v>
      </c>
      <c r="AK3916" s="85">
        <f>IF(F3916&gt;Variables!$G$8,0,1)</f>
        <v>0</v>
      </c>
      <c r="AL3916" s="85">
        <f>IF(G3916&gt;Variables!$G$9,0,1)</f>
        <v>1</v>
      </c>
      <c r="AM3916" s="85">
        <f>IF(AND(K3916&gt;Variables!$G$10,K3916&lt;Variables!$G$11),0,1)</f>
        <v>0</v>
      </c>
      <c r="AN3916" s="103">
        <f>IF(H3916&lt;Variables!$G$13,1,0)</f>
        <v>1</v>
      </c>
      <c r="AO3916" s="101">
        <f>IF(R3916&lt;Variables!$G$12,0,1)</f>
        <v>0</v>
      </c>
      <c r="AP3916" s="86">
        <f t="shared" si="471"/>
        <v>1</v>
      </c>
      <c r="AR3916">
        <v>0</v>
      </c>
      <c r="AS3916">
        <v>0</v>
      </c>
      <c r="AT3916">
        <v>1</v>
      </c>
      <c r="AU3916">
        <v>0</v>
      </c>
      <c r="BA3916">
        <v>-2.25</v>
      </c>
    </row>
    <row r="3917" spans="3:53" ht="12.75" x14ac:dyDescent="0.2">
      <c r="C3917" t="s">
        <v>839</v>
      </c>
      <c r="D3917" t="s">
        <v>584</v>
      </c>
      <c r="E3917">
        <v>24.87</v>
      </c>
      <c r="F3917">
        <v>12.91</v>
      </c>
      <c r="G3917">
        <v>10.31</v>
      </c>
      <c r="H3917">
        <v>12890</v>
      </c>
      <c r="I3917">
        <v>0.441</v>
      </c>
      <c r="J3917" t="s">
        <v>78</v>
      </c>
      <c r="K3917">
        <v>68.739999999999995</v>
      </c>
      <c r="L3917">
        <v>24.49967894736842</v>
      </c>
      <c r="M3917">
        <v>1.715618614980789</v>
      </c>
      <c r="N3917">
        <v>24.441120408163261</v>
      </c>
      <c r="O3917">
        <v>1.9593193104060509</v>
      </c>
      <c r="P3917">
        <v>423050</v>
      </c>
      <c r="Q3917">
        <v>1407000</v>
      </c>
      <c r="R3917">
        <v>0.3</v>
      </c>
      <c r="S3917">
        <v>33.805999999999997</v>
      </c>
      <c r="T3917">
        <v>8.5350000000000001</v>
      </c>
      <c r="U3917">
        <v>19.3124</v>
      </c>
      <c r="V3917">
        <f t="shared" si="470"/>
        <v>2.4236891150748905</v>
      </c>
      <c r="AC3917">
        <v>26</v>
      </c>
      <c r="AD3917">
        <v>24.75</v>
      </c>
      <c r="AH3917" s="85">
        <f>IF(AND(M3917&lt;Variables!$G$6,M3917&gt;Variables!$G$5),0,1)</f>
        <v>1</v>
      </c>
      <c r="AI3917" s="85">
        <f t="shared" si="472"/>
        <v>0</v>
      </c>
      <c r="AJ3917" s="85">
        <f>IF(I3917&gt;Variables!$G$7,0,1)</f>
        <v>0</v>
      </c>
      <c r="AK3917" s="85">
        <f>IF(F3917&gt;Variables!$G$8,0,1)</f>
        <v>0</v>
      </c>
      <c r="AL3917" s="85">
        <f>IF(G3917&gt;Variables!$G$9,0,1)</f>
        <v>1</v>
      </c>
      <c r="AM3917" s="85">
        <f>IF(AND(K3917&gt;Variables!$G$10,K3917&lt;Variables!$G$11),0,1)</f>
        <v>0</v>
      </c>
      <c r="AN3917" s="103">
        <f>IF(H3917&lt;Variables!$G$13,1,0)</f>
        <v>0</v>
      </c>
      <c r="AO3917" s="101">
        <f>IF(R3917&lt;Variables!$G$12,0,1)</f>
        <v>0</v>
      </c>
      <c r="AP3917" s="86">
        <f t="shared" si="471"/>
        <v>1</v>
      </c>
      <c r="AR3917">
        <v>1</v>
      </c>
      <c r="AS3917">
        <v>0</v>
      </c>
      <c r="AT3917">
        <v>0</v>
      </c>
      <c r="AU3917">
        <v>0</v>
      </c>
      <c r="BA3917">
        <v>2</v>
      </c>
    </row>
    <row r="3918" spans="3:53" ht="12.75" x14ac:dyDescent="0.2">
      <c r="C3918" t="s">
        <v>839</v>
      </c>
      <c r="D3918" t="s">
        <v>131</v>
      </c>
      <c r="E3918">
        <v>35.340000000000003</v>
      </c>
      <c r="F3918">
        <v>12.94</v>
      </c>
      <c r="G3918">
        <v>9.65</v>
      </c>
      <c r="H3918">
        <v>5010</v>
      </c>
      <c r="I3918">
        <v>2.5999999999999999E-2</v>
      </c>
      <c r="J3918" t="s">
        <v>78</v>
      </c>
      <c r="K3918">
        <v>46.57</v>
      </c>
      <c r="L3918">
        <v>35.273859999999999</v>
      </c>
      <c r="M3918">
        <v>-0.13851617033122449</v>
      </c>
      <c r="N3918">
        <v>35.538477999999998</v>
      </c>
      <c r="O3918">
        <v>-0.88208054379817957</v>
      </c>
      <c r="P3918">
        <v>3808000</v>
      </c>
      <c r="Q3918">
        <v>2889000</v>
      </c>
      <c r="R3918">
        <v>1.32</v>
      </c>
      <c r="S3918">
        <v>33.805999999999997</v>
      </c>
      <c r="T3918">
        <v>8.5350000000000001</v>
      </c>
      <c r="U3918">
        <v>19.3124</v>
      </c>
      <c r="V3918">
        <f t="shared" si="470"/>
        <v>2.3336945014078978</v>
      </c>
      <c r="AC3918">
        <v>36.79</v>
      </c>
      <c r="AD3918">
        <v>34.979999999999997</v>
      </c>
      <c r="AH3918" s="85">
        <f>IF(AND(M3918&lt;Variables!$G$6,M3918&gt;Variables!$G$5),0,1)</f>
        <v>1</v>
      </c>
      <c r="AI3918" s="85">
        <f t="shared" si="472"/>
        <v>1</v>
      </c>
      <c r="AJ3918" s="85">
        <f>IF(I3918&gt;Variables!$G$7,0,1)</f>
        <v>0</v>
      </c>
      <c r="AK3918" s="85">
        <f>IF(F3918&gt;Variables!$G$8,0,1)</f>
        <v>0</v>
      </c>
      <c r="AL3918" s="85">
        <f>IF(G3918&gt;Variables!$G$9,0,1)</f>
        <v>1</v>
      </c>
      <c r="AM3918" s="85">
        <f>IF(AND(K3918&gt;Variables!$G$10,K3918&lt;Variables!$G$11),0,1)</f>
        <v>1</v>
      </c>
      <c r="AN3918" s="103">
        <f>IF(H3918&lt;Variables!$G$13,1,0)</f>
        <v>0</v>
      </c>
      <c r="AO3918" s="101">
        <f>IF(R3918&lt;Variables!$G$12,0,1)</f>
        <v>0</v>
      </c>
      <c r="AP3918" s="86">
        <f t="shared" si="471"/>
        <v>1</v>
      </c>
      <c r="AR3918">
        <v>1</v>
      </c>
      <c r="AS3918">
        <v>0</v>
      </c>
      <c r="AT3918">
        <v>0</v>
      </c>
      <c r="AU3918">
        <v>0</v>
      </c>
      <c r="BA3918">
        <v>1.3</v>
      </c>
    </row>
    <row r="3919" spans="3:53" ht="12.75" x14ac:dyDescent="0.2">
      <c r="C3919" t="s">
        <v>839</v>
      </c>
      <c r="D3919" t="s">
        <v>802</v>
      </c>
      <c r="E3919">
        <v>225.37</v>
      </c>
      <c r="F3919">
        <v>15.65</v>
      </c>
      <c r="G3919">
        <v>7.39</v>
      </c>
      <c r="H3919">
        <v>37470</v>
      </c>
      <c r="I3919">
        <v>-2.7890000000000001</v>
      </c>
      <c r="J3919" t="s">
        <v>78</v>
      </c>
      <c r="K3919">
        <v>57.36</v>
      </c>
      <c r="L3919">
        <v>224.774835</v>
      </c>
      <c r="M3919">
        <v>0.29592503093151051</v>
      </c>
      <c r="N3919">
        <v>224.35234800000001</v>
      </c>
      <c r="O3919">
        <v>0.48479635256591619</v>
      </c>
      <c r="P3919">
        <v>8546000</v>
      </c>
      <c r="Q3919">
        <v>2782000</v>
      </c>
      <c r="R3919">
        <v>3.07</v>
      </c>
      <c r="S3919">
        <v>33.805999999999997</v>
      </c>
      <c r="T3919">
        <v>8.5350000000000001</v>
      </c>
      <c r="U3919">
        <v>19.3124</v>
      </c>
      <c r="V3919">
        <f t="shared" si="470"/>
        <v>2.4292654614343103</v>
      </c>
      <c r="AC3919">
        <v>234.89</v>
      </c>
      <c r="AD3919">
        <v>223.68</v>
      </c>
      <c r="AH3919" s="85">
        <f>IF(AND(M3919&lt;Variables!$G$6,M3919&gt;Variables!$G$5),0,1)</f>
        <v>1</v>
      </c>
      <c r="AI3919" s="85">
        <f t="shared" si="472"/>
        <v>0</v>
      </c>
      <c r="AJ3919" s="85">
        <f>IF(I3919&gt;Variables!$G$7,0,1)</f>
        <v>1</v>
      </c>
      <c r="AK3919" s="85">
        <f>IF(F3919&gt;Variables!$G$8,0,1)</f>
        <v>0</v>
      </c>
      <c r="AL3919" s="85">
        <f>IF(G3919&gt;Variables!$G$9,0,1)</f>
        <v>1</v>
      </c>
      <c r="AM3919" s="85">
        <f>IF(AND(K3919&gt;Variables!$G$10,K3919&lt;Variables!$G$11),0,1)</f>
        <v>0</v>
      </c>
      <c r="AN3919" s="103">
        <f>IF(H3919&lt;Variables!$G$13,1,0)</f>
        <v>0</v>
      </c>
      <c r="AO3919" s="101">
        <f>IF(R3919&lt;Variables!$G$12,0,1)</f>
        <v>1</v>
      </c>
      <c r="AP3919" s="86">
        <f t="shared" si="471"/>
        <v>1</v>
      </c>
      <c r="AR3919">
        <v>1</v>
      </c>
      <c r="AS3919">
        <v>0</v>
      </c>
      <c r="AT3919">
        <v>0</v>
      </c>
      <c r="AU3919">
        <v>0</v>
      </c>
      <c r="BA3919">
        <v>0.88</v>
      </c>
    </row>
    <row r="3920" spans="3:53" ht="12.75" x14ac:dyDescent="0.2">
      <c r="C3920" t="s">
        <v>839</v>
      </c>
      <c r="D3920" t="s">
        <v>826</v>
      </c>
      <c r="E3920">
        <v>5.08</v>
      </c>
      <c r="F3920">
        <v>22.14</v>
      </c>
      <c r="G3920">
        <v>17.670000000000002</v>
      </c>
      <c r="H3920">
        <v>235.54</v>
      </c>
      <c r="I3920">
        <v>907.62</v>
      </c>
      <c r="J3920" t="s">
        <v>78</v>
      </c>
      <c r="K3920">
        <v>63.96</v>
      </c>
      <c r="L3920">
        <v>4.9533950000000004</v>
      </c>
      <c r="M3920">
        <v>2.1521602860260498</v>
      </c>
      <c r="N3920">
        <v>4.9038612244897957</v>
      </c>
      <c r="O3920">
        <v>3.1839966174093521</v>
      </c>
      <c r="P3920">
        <v>1090000</v>
      </c>
      <c r="Q3920">
        <v>495920</v>
      </c>
      <c r="R3920">
        <v>2.2000000000000002</v>
      </c>
      <c r="S3920">
        <v>33.805999999999997</v>
      </c>
      <c r="T3920">
        <v>8.5350000000000001</v>
      </c>
      <c r="U3920">
        <v>19.3124</v>
      </c>
      <c r="V3920">
        <f t="shared" si="470"/>
        <v>2.3689019054349592</v>
      </c>
      <c r="AC3920">
        <v>5.1361999999999997</v>
      </c>
      <c r="AD3920">
        <v>4.66</v>
      </c>
      <c r="AH3920" s="85">
        <f>IF(AND(M3920&lt;Variables!$G$6,M3920&gt;Variables!$G$5),0,1)</f>
        <v>1</v>
      </c>
      <c r="AI3920" s="85">
        <f t="shared" si="472"/>
        <v>0</v>
      </c>
      <c r="AJ3920" s="85">
        <f>IF(I3920&gt;Variables!$G$7,0,1)</f>
        <v>0</v>
      </c>
      <c r="AK3920" s="85">
        <f>IF(F3920&gt;Variables!$G$8,0,1)</f>
        <v>0</v>
      </c>
      <c r="AL3920" s="85">
        <f>IF(G3920&gt;Variables!$G$9,0,1)</f>
        <v>0</v>
      </c>
      <c r="AM3920" s="85">
        <f>IF(AND(K3920&gt;Variables!$G$10,K3920&lt;Variables!$G$11),0,1)</f>
        <v>0</v>
      </c>
      <c r="AN3920" s="103">
        <f>IF(H3920&lt;Variables!$G$13,1,0)</f>
        <v>1</v>
      </c>
      <c r="AO3920" s="101">
        <f>IF(R3920&lt;Variables!$G$12,0,1)</f>
        <v>1</v>
      </c>
      <c r="AP3920" s="86">
        <f t="shared" si="471"/>
        <v>1</v>
      </c>
      <c r="AR3920">
        <v>0</v>
      </c>
      <c r="AS3920">
        <v>0</v>
      </c>
      <c r="AT3920">
        <v>1</v>
      </c>
      <c r="AU3920">
        <v>0</v>
      </c>
      <c r="BA3920">
        <v>-2.25</v>
      </c>
    </row>
    <row r="3921" spans="3:53" ht="12.75" x14ac:dyDescent="0.2">
      <c r="C3921" t="s">
        <v>839</v>
      </c>
      <c r="D3921" t="s">
        <v>185</v>
      </c>
      <c r="E3921">
        <v>9.4499999999999993</v>
      </c>
      <c r="F3921">
        <v>24.37</v>
      </c>
      <c r="G3921">
        <v>14.87</v>
      </c>
      <c r="H3921">
        <v>40.380000000000003</v>
      </c>
      <c r="I3921">
        <v>40.533000000000001</v>
      </c>
      <c r="J3921" t="s">
        <v>78</v>
      </c>
      <c r="K3921">
        <v>60.26</v>
      </c>
      <c r="L3921">
        <v>9.274799999999999</v>
      </c>
      <c r="M3921">
        <v>1.8900677103549599</v>
      </c>
      <c r="N3921">
        <v>9.2121285714285719</v>
      </c>
      <c r="O3921">
        <v>2.5832404175241059</v>
      </c>
      <c r="P3921">
        <v>17250000</v>
      </c>
      <c r="Q3921">
        <v>11900000</v>
      </c>
      <c r="R3921">
        <v>1.45</v>
      </c>
      <c r="S3921">
        <v>33.805999999999997</v>
      </c>
      <c r="T3921">
        <v>8.5350000000000001</v>
      </c>
      <c r="U3921">
        <v>19.3124</v>
      </c>
      <c r="V3921">
        <f t="shared" si="470"/>
        <v>2.3681474700133687</v>
      </c>
      <c r="AC3921">
        <v>10.75</v>
      </c>
      <c r="AD3921">
        <v>8.36</v>
      </c>
      <c r="AH3921" s="85">
        <f>IF(AND(M3921&lt;Variables!$G$6,M3921&gt;Variables!$G$5),0,1)</f>
        <v>1</v>
      </c>
      <c r="AI3921" s="85">
        <f t="shared" si="472"/>
        <v>0</v>
      </c>
      <c r="AJ3921" s="85">
        <f>IF(I3921&gt;Variables!$G$7,0,1)</f>
        <v>0</v>
      </c>
      <c r="AK3921" s="85">
        <f>IF(F3921&gt;Variables!$G$8,0,1)</f>
        <v>0</v>
      </c>
      <c r="AL3921" s="85">
        <f>IF(G3921&gt;Variables!$G$9,0,1)</f>
        <v>0</v>
      </c>
      <c r="AM3921" s="85">
        <f>IF(AND(K3921&gt;Variables!$G$10,K3921&lt;Variables!$G$11),0,1)</f>
        <v>0</v>
      </c>
      <c r="AN3921" s="103">
        <f>IF(H3921&lt;Variables!$G$13,1,0)</f>
        <v>1</v>
      </c>
      <c r="AO3921" s="101">
        <f>IF(R3921&lt;Variables!$G$12,0,1)</f>
        <v>0</v>
      </c>
      <c r="AP3921" s="86">
        <f t="shared" si="471"/>
        <v>1</v>
      </c>
      <c r="AR3921">
        <v>0</v>
      </c>
      <c r="AS3921">
        <v>0</v>
      </c>
      <c r="AT3921">
        <v>1</v>
      </c>
      <c r="AU3921">
        <v>0</v>
      </c>
      <c r="BA3921">
        <v>-2.25</v>
      </c>
    </row>
    <row r="3922" spans="3:53" ht="12.75" x14ac:dyDescent="0.2">
      <c r="C3922" t="s">
        <v>839</v>
      </c>
      <c r="D3922" t="s">
        <v>799</v>
      </c>
      <c r="E3922">
        <v>3.02</v>
      </c>
      <c r="F3922">
        <v>44.97</v>
      </c>
      <c r="G3922">
        <v>11.87</v>
      </c>
      <c r="H3922">
        <v>881.81</v>
      </c>
      <c r="I3922">
        <v>-47.713000000000001</v>
      </c>
      <c r="J3922" t="s">
        <v>78</v>
      </c>
      <c r="K3922">
        <v>57.16</v>
      </c>
      <c r="L3922">
        <v>3.0087950000000001</v>
      </c>
      <c r="M3922">
        <v>1.3460538188868521E-2</v>
      </c>
      <c r="N3922">
        <v>2.8644099999999999</v>
      </c>
      <c r="O3922">
        <v>5.0547931336645071</v>
      </c>
      <c r="P3922">
        <v>109530000</v>
      </c>
      <c r="Q3922">
        <v>13330000</v>
      </c>
      <c r="R3922">
        <v>8.2200000000000006</v>
      </c>
      <c r="S3922">
        <v>33.805999999999997</v>
      </c>
      <c r="T3922">
        <v>8.5350000000000001</v>
      </c>
      <c r="U3922">
        <v>19.3124</v>
      </c>
      <c r="V3922">
        <f t="shared" si="470"/>
        <v>2.4405492879215767</v>
      </c>
      <c r="AC3922">
        <v>3.08</v>
      </c>
      <c r="AD3922">
        <v>2.81</v>
      </c>
      <c r="AH3922" s="85">
        <f>IF(AND(M3922&lt;Variables!$G$6,M3922&gt;Variables!$G$5),0,1)</f>
        <v>1</v>
      </c>
      <c r="AI3922" s="85">
        <f t="shared" si="472"/>
        <v>0</v>
      </c>
      <c r="AJ3922" s="85">
        <f>IF(I3922&gt;Variables!$G$7,0,1)</f>
        <v>1</v>
      </c>
      <c r="AK3922" s="85">
        <f>IF(F3922&gt;Variables!$G$8,0,1)</f>
        <v>0</v>
      </c>
      <c r="AL3922" s="85">
        <f>IF(G3922&gt;Variables!$G$9,0,1)</f>
        <v>1</v>
      </c>
      <c r="AM3922" s="85">
        <f>IF(AND(K3922&gt;Variables!$G$10,K3922&lt;Variables!$G$11),0,1)</f>
        <v>0</v>
      </c>
      <c r="AN3922" s="103">
        <f>IF(H3922&lt;Variables!$G$13,1,0)</f>
        <v>1</v>
      </c>
      <c r="AO3922" s="101">
        <f>IF(R3922&lt;Variables!$G$12,0,1)</f>
        <v>1</v>
      </c>
      <c r="AP3922" s="86">
        <f t="shared" si="471"/>
        <v>1</v>
      </c>
      <c r="AR3922">
        <v>0</v>
      </c>
      <c r="AS3922">
        <v>0</v>
      </c>
      <c r="AT3922">
        <v>1</v>
      </c>
      <c r="AU3922">
        <v>0</v>
      </c>
      <c r="BA3922">
        <v>-2.25</v>
      </c>
    </row>
    <row r="3923" spans="3:53" ht="12.75" x14ac:dyDescent="0.2">
      <c r="C3923" t="s">
        <v>839</v>
      </c>
      <c r="D3923" t="s">
        <v>804</v>
      </c>
      <c r="E3923">
        <v>2.82</v>
      </c>
      <c r="F3923">
        <v>47.47</v>
      </c>
      <c r="G3923">
        <v>15.82</v>
      </c>
      <c r="H3923">
        <v>52.91</v>
      </c>
      <c r="I3923">
        <v>-65.135999999999996</v>
      </c>
      <c r="J3923" t="s">
        <v>78</v>
      </c>
      <c r="K3923">
        <v>43.24</v>
      </c>
      <c r="L3923">
        <v>3.0010400000000002</v>
      </c>
      <c r="M3923">
        <v>-2.3605150214592281</v>
      </c>
      <c r="N3923">
        <v>3.070624</v>
      </c>
      <c r="O3923">
        <v>-4.5731421365820211</v>
      </c>
      <c r="P3923">
        <v>104320000</v>
      </c>
      <c r="Q3923">
        <v>917900</v>
      </c>
      <c r="R3923">
        <v>113.65</v>
      </c>
      <c r="S3923">
        <v>33.805999999999997</v>
      </c>
      <c r="T3923">
        <v>8.5350000000000001</v>
      </c>
      <c r="U3923">
        <v>19.3124</v>
      </c>
      <c r="V3923">
        <f t="shared" si="470"/>
        <v>2.3122557390557943</v>
      </c>
      <c r="AC3923">
        <v>3.02</v>
      </c>
      <c r="AD3923">
        <v>2.62</v>
      </c>
      <c r="AH3923" s="85">
        <f>IF(AND(M3923&lt;Variables!$G$6,M3923&gt;Variables!$G$5),0,1)</f>
        <v>0</v>
      </c>
      <c r="AI3923" s="85">
        <f t="shared" si="472"/>
        <v>1</v>
      </c>
      <c r="AJ3923" s="85">
        <f>IF(I3923&gt;Variables!$G$7,0,1)</f>
        <v>1</v>
      </c>
      <c r="AK3923" s="85">
        <f>IF(F3923&gt;Variables!$G$8,0,1)</f>
        <v>0</v>
      </c>
      <c r="AL3923" s="85">
        <f>IF(G3923&gt;Variables!$G$9,0,1)</f>
        <v>0</v>
      </c>
      <c r="AM3923" s="85">
        <f>IF(AND(K3923&gt;Variables!$G$10,K3923&lt;Variables!$G$11),0,1)</f>
        <v>1</v>
      </c>
      <c r="AN3923" s="103">
        <f>IF(H3923&lt;Variables!$G$13,1,0)</f>
        <v>1</v>
      </c>
      <c r="AO3923" s="101">
        <f>IF(R3923&lt;Variables!$G$12,0,1)</f>
        <v>1</v>
      </c>
      <c r="AP3923" s="86">
        <f t="shared" si="471"/>
        <v>1</v>
      </c>
      <c r="AR3923">
        <v>1</v>
      </c>
      <c r="AS3923">
        <v>0</v>
      </c>
      <c r="AT3923">
        <v>0</v>
      </c>
      <c r="AU3923">
        <v>0</v>
      </c>
      <c r="BA3923">
        <v>2</v>
      </c>
    </row>
    <row r="3924" spans="3:53" ht="12.75" x14ac:dyDescent="0.2">
      <c r="C3924" t="s">
        <v>839</v>
      </c>
      <c r="D3924" t="s">
        <v>186</v>
      </c>
      <c r="E3924">
        <v>27.41</v>
      </c>
      <c r="F3924">
        <v>9.98</v>
      </c>
      <c r="G3924">
        <v>5.35</v>
      </c>
      <c r="H3924">
        <v>3480</v>
      </c>
      <c r="I3924">
        <v>0.51</v>
      </c>
      <c r="J3924" t="s">
        <v>78</v>
      </c>
      <c r="K3924">
        <v>44.34</v>
      </c>
      <c r="L3924">
        <v>27.51296</v>
      </c>
      <c r="M3924">
        <v>-0.44691665309730061</v>
      </c>
      <c r="N3924">
        <v>27.732754</v>
      </c>
      <c r="O3924">
        <v>-1.2359176445296389</v>
      </c>
      <c r="P3924">
        <v>8915000</v>
      </c>
      <c r="Q3924">
        <v>9062000</v>
      </c>
      <c r="R3924">
        <v>0.98</v>
      </c>
      <c r="S3924">
        <v>33.805999999999997</v>
      </c>
      <c r="T3924">
        <v>8.5350000000000001</v>
      </c>
      <c r="U3924">
        <v>19.3124</v>
      </c>
      <c r="V3924">
        <f t="shared" si="470"/>
        <v>2.3126768976156691</v>
      </c>
      <c r="AC3924">
        <v>27.77</v>
      </c>
      <c r="AD3924">
        <v>26.41</v>
      </c>
      <c r="AH3924" s="85">
        <f>IF(AND(M3924&lt;Variables!$G$6,M3924&gt;Variables!$G$5),0,1)</f>
        <v>1</v>
      </c>
      <c r="AI3924" s="85">
        <f t="shared" si="472"/>
        <v>1</v>
      </c>
      <c r="AJ3924" s="85">
        <f>IF(I3924&gt;Variables!$G$7,0,1)</f>
        <v>0</v>
      </c>
      <c r="AK3924" s="85">
        <f>IF(F3924&gt;Variables!$G$8,0,1)</f>
        <v>0</v>
      </c>
      <c r="AL3924" s="85">
        <f>IF(G3924&gt;Variables!$G$9,0,1)</f>
        <v>1</v>
      </c>
      <c r="AM3924" s="85">
        <f>IF(AND(K3924&gt;Variables!$G$10,K3924&lt;Variables!$G$11),0,1)</f>
        <v>1</v>
      </c>
      <c r="AN3924" s="103">
        <f>IF(H3924&lt;Variables!$G$13,1,0)</f>
        <v>0</v>
      </c>
      <c r="AO3924" s="101">
        <f>IF(R3924&lt;Variables!$G$12,0,1)</f>
        <v>0</v>
      </c>
      <c r="AP3924" s="86">
        <f t="shared" si="471"/>
        <v>1</v>
      </c>
      <c r="AR3924">
        <v>0</v>
      </c>
      <c r="AS3924">
        <v>0</v>
      </c>
      <c r="AT3924">
        <v>1</v>
      </c>
      <c r="AU3924">
        <v>0</v>
      </c>
      <c r="BA3924">
        <v>-0.89</v>
      </c>
    </row>
    <row r="3925" spans="3:53" ht="12.75" x14ac:dyDescent="0.2">
      <c r="C3925" t="s">
        <v>839</v>
      </c>
      <c r="D3925" t="s">
        <v>183</v>
      </c>
      <c r="E3925">
        <v>24.89</v>
      </c>
      <c r="F3925">
        <v>65.75</v>
      </c>
      <c r="G3925">
        <v>30.72</v>
      </c>
      <c r="H3925">
        <v>42.28</v>
      </c>
      <c r="I3925">
        <v>2290.152</v>
      </c>
      <c r="J3925" t="s">
        <v>78</v>
      </c>
      <c r="K3925">
        <v>39.69</v>
      </c>
      <c r="L3925">
        <v>25.350165000000001</v>
      </c>
      <c r="M3925">
        <v>-2.6945189508628409</v>
      </c>
      <c r="N3925">
        <v>26.141074</v>
      </c>
      <c r="O3925">
        <v>-5.6385365038942226</v>
      </c>
      <c r="P3925">
        <v>34850000</v>
      </c>
      <c r="Q3925">
        <v>16000000</v>
      </c>
      <c r="R3925">
        <v>2.1800000000000002</v>
      </c>
      <c r="S3925">
        <v>33.805999999999997</v>
      </c>
      <c r="T3925">
        <v>8.5350000000000001</v>
      </c>
      <c r="U3925">
        <v>19.3124</v>
      </c>
      <c r="V3925">
        <f t="shared" si="470"/>
        <v>2.2500158364951863</v>
      </c>
      <c r="AC3925">
        <v>26.2</v>
      </c>
      <c r="AD3925">
        <v>20</v>
      </c>
      <c r="AH3925" s="85">
        <f>IF(AND(M3925&lt;Variables!$G$6,M3925&gt;Variables!$G$5),0,1)</f>
        <v>0</v>
      </c>
      <c r="AI3925" s="85">
        <f t="shared" si="472"/>
        <v>1</v>
      </c>
      <c r="AJ3925" s="85">
        <f>IF(I3925&gt;Variables!$G$7,0,1)</f>
        <v>0</v>
      </c>
      <c r="AK3925" s="85">
        <f>IF(F3925&gt;Variables!$G$8,0,1)</f>
        <v>0</v>
      </c>
      <c r="AL3925" s="85">
        <f>IF(G3925&gt;Variables!$G$9,0,1)</f>
        <v>0</v>
      </c>
      <c r="AM3925" s="85">
        <f>IF(AND(K3925&gt;Variables!$G$10,K3925&lt;Variables!$G$11),0,1)</f>
        <v>1</v>
      </c>
      <c r="AN3925" s="103">
        <f>IF(H3925&lt;Variables!$G$13,1,0)</f>
        <v>1</v>
      </c>
      <c r="AO3925" s="101">
        <f>IF(R3925&lt;Variables!$G$12,0,1)</f>
        <v>1</v>
      </c>
      <c r="AP3925" s="86">
        <f t="shared" si="471"/>
        <v>1</v>
      </c>
      <c r="AR3925">
        <v>0</v>
      </c>
      <c r="AS3925">
        <v>0</v>
      </c>
      <c r="AT3925">
        <v>1</v>
      </c>
      <c r="AU3925">
        <v>0</v>
      </c>
      <c r="BA3925">
        <v>-2.25</v>
      </c>
    </row>
    <row r="3926" spans="3:53" ht="12.75" x14ac:dyDescent="0.2">
      <c r="C3926" t="s">
        <v>839</v>
      </c>
      <c r="D3926" t="s">
        <v>133</v>
      </c>
      <c r="E3926">
        <v>5</v>
      </c>
      <c r="F3926">
        <v>18.850000000000001</v>
      </c>
      <c r="G3926">
        <v>12.72</v>
      </c>
      <c r="H3926">
        <v>22.36</v>
      </c>
      <c r="I3926">
        <v>-69.655000000000001</v>
      </c>
      <c r="J3926" t="s">
        <v>78</v>
      </c>
      <c r="K3926">
        <v>44.15</v>
      </c>
      <c r="L3926">
        <v>5.1307799999999997</v>
      </c>
      <c r="M3926">
        <v>-1.574419483977092</v>
      </c>
      <c r="N3926">
        <v>5.1298359999999992</v>
      </c>
      <c r="O3926">
        <v>-1.55630706322774</v>
      </c>
      <c r="P3926">
        <v>5100000</v>
      </c>
      <c r="Q3926">
        <v>5250000</v>
      </c>
      <c r="R3926">
        <v>0.97</v>
      </c>
      <c r="S3926">
        <v>33.805999999999997</v>
      </c>
      <c r="T3926">
        <v>8.5350000000000001</v>
      </c>
      <c r="U3926">
        <v>19.3124</v>
      </c>
      <c r="V3926">
        <f t="shared" si="470"/>
        <v>2.3207294042855082</v>
      </c>
      <c r="AC3926">
        <v>7.64</v>
      </c>
      <c r="AD3926">
        <v>4.6399999999999997</v>
      </c>
      <c r="AH3926" s="85">
        <f>IF(AND(M3926&lt;Variables!$G$6,M3926&gt;Variables!$G$5),0,1)</f>
        <v>1</v>
      </c>
      <c r="AI3926" s="85">
        <f t="shared" si="472"/>
        <v>0</v>
      </c>
      <c r="AJ3926" s="85">
        <f>IF(I3926&gt;Variables!$G$7,0,1)</f>
        <v>1</v>
      </c>
      <c r="AK3926" s="85">
        <f>IF(F3926&gt;Variables!$G$8,0,1)</f>
        <v>0</v>
      </c>
      <c r="AL3926" s="85">
        <f>IF(G3926&gt;Variables!$G$9,0,1)</f>
        <v>0</v>
      </c>
      <c r="AM3926" s="85">
        <f>IF(AND(K3926&gt;Variables!$G$10,K3926&lt;Variables!$G$11),0,1)</f>
        <v>1</v>
      </c>
      <c r="AN3926" s="103">
        <f>IF(H3926&lt;Variables!$G$13,1,0)</f>
        <v>1</v>
      </c>
      <c r="AO3926" s="101">
        <f>IF(R3926&lt;Variables!$G$12,0,1)</f>
        <v>0</v>
      </c>
      <c r="AP3926" s="86">
        <f t="shared" si="471"/>
        <v>1</v>
      </c>
      <c r="AR3926">
        <v>1</v>
      </c>
      <c r="AS3926">
        <v>0</v>
      </c>
      <c r="AT3926">
        <v>0</v>
      </c>
      <c r="AU3926">
        <v>0</v>
      </c>
      <c r="BA3926">
        <v>2</v>
      </c>
    </row>
    <row r="3927" spans="3:53" ht="12.75" x14ac:dyDescent="0.2">
      <c r="C3927" t="s">
        <v>839</v>
      </c>
      <c r="D3927" t="s">
        <v>806</v>
      </c>
      <c r="E3927">
        <v>78.67</v>
      </c>
      <c r="F3927">
        <v>9.9600000000000009</v>
      </c>
      <c r="G3927">
        <v>0.76</v>
      </c>
      <c r="H3927">
        <v>3860</v>
      </c>
      <c r="I3927">
        <v>-0.38700000000000001</v>
      </c>
      <c r="J3927" t="s">
        <v>78</v>
      </c>
      <c r="K3927">
        <v>50</v>
      </c>
      <c r="L3927">
        <v>78.650215000000003</v>
      </c>
      <c r="M3927">
        <v>3.7870207983543271E-2</v>
      </c>
      <c r="N3927">
        <v>78.701985999999991</v>
      </c>
      <c r="O3927">
        <v>-2.7935762637532519E-2</v>
      </c>
      <c r="P3927">
        <v>1551000</v>
      </c>
      <c r="Q3927">
        <v>452001</v>
      </c>
      <c r="R3927">
        <v>3.43</v>
      </c>
      <c r="S3927">
        <v>33.805999999999997</v>
      </c>
      <c r="T3927">
        <v>8.5350000000000001</v>
      </c>
      <c r="U3927">
        <v>19.3124</v>
      </c>
      <c r="V3927">
        <f t="shared" si="470"/>
        <v>2.3660153745924277</v>
      </c>
      <c r="AC3927">
        <v>80.13</v>
      </c>
      <c r="AD3927">
        <v>78.63</v>
      </c>
      <c r="AH3927" s="85">
        <f>IF(AND(M3927&lt;Variables!$G$6,M3927&gt;Variables!$G$5),0,1)</f>
        <v>1</v>
      </c>
      <c r="AI3927" s="85">
        <f t="shared" si="472"/>
        <v>1</v>
      </c>
      <c r="AJ3927" s="85">
        <f>IF(I3927&gt;Variables!$G$7,0,1)</f>
        <v>1</v>
      </c>
      <c r="AK3927" s="85">
        <f>IF(F3927&gt;Variables!$G$8,0,1)</f>
        <v>0</v>
      </c>
      <c r="AL3927" s="85">
        <f>IF(G3927&gt;Variables!$G$9,0,1)</f>
        <v>1</v>
      </c>
      <c r="AM3927" s="85">
        <f>IF(AND(K3927&gt;Variables!$G$10,K3927&lt;Variables!$G$11),0,1)</f>
        <v>1</v>
      </c>
      <c r="AN3927" s="103">
        <f>IF(H3927&lt;Variables!$G$13,1,0)</f>
        <v>0</v>
      </c>
      <c r="AO3927" s="101">
        <f>IF(R3927&lt;Variables!$G$12,0,1)</f>
        <v>1</v>
      </c>
      <c r="AP3927" s="86">
        <f t="shared" si="471"/>
        <v>1</v>
      </c>
      <c r="AR3927">
        <v>0</v>
      </c>
      <c r="AS3927">
        <v>1</v>
      </c>
      <c r="AT3927">
        <v>0</v>
      </c>
      <c r="AU3927">
        <v>0</v>
      </c>
      <c r="BA3927">
        <v>1.19</v>
      </c>
    </row>
    <row r="3928" spans="3:53" ht="12.75" x14ac:dyDescent="0.2">
      <c r="C3928" t="s">
        <v>839</v>
      </c>
      <c r="D3928" t="s">
        <v>499</v>
      </c>
      <c r="E3928">
        <v>80</v>
      </c>
      <c r="F3928">
        <v>8.81</v>
      </c>
      <c r="G3928">
        <v>6.4</v>
      </c>
      <c r="H3928">
        <v>5310</v>
      </c>
      <c r="I3928">
        <v>86.814999999999998</v>
      </c>
      <c r="J3928" t="s">
        <v>78</v>
      </c>
      <c r="K3928">
        <v>49.53</v>
      </c>
      <c r="L3928">
        <v>80.199475000000007</v>
      </c>
      <c r="M3928">
        <v>-0.13026893255848351</v>
      </c>
      <c r="N3928">
        <v>80.143021999999988</v>
      </c>
      <c r="O3928">
        <v>-5.9920375850050812E-2</v>
      </c>
      <c r="P3928">
        <v>576216</v>
      </c>
      <c r="Q3928">
        <v>1283000</v>
      </c>
      <c r="R3928">
        <v>0.45</v>
      </c>
      <c r="S3928">
        <v>33.805999999999997</v>
      </c>
      <c r="T3928">
        <v>8.5350000000000001</v>
      </c>
      <c r="U3928">
        <v>19.3124</v>
      </c>
      <c r="V3928">
        <f t="shared" si="470"/>
        <v>2.3653409704082229</v>
      </c>
      <c r="AC3928">
        <v>80.78</v>
      </c>
      <c r="AD3928">
        <v>77.844999999999999</v>
      </c>
      <c r="AH3928" s="85">
        <f>IF(AND(M3928&lt;Variables!$G$6,M3928&gt;Variables!$G$5),0,1)</f>
        <v>1</v>
      </c>
      <c r="AI3928" s="85">
        <f t="shared" si="472"/>
        <v>0</v>
      </c>
      <c r="AJ3928" s="85">
        <f>IF(I3928&gt;Variables!$G$7,0,1)</f>
        <v>0</v>
      </c>
      <c r="AK3928" s="85">
        <f>IF(F3928&gt;Variables!$G$8,0,1)</f>
        <v>1</v>
      </c>
      <c r="AL3928" s="85">
        <f>IF(G3928&gt;Variables!$G$9,0,1)</f>
        <v>1</v>
      </c>
      <c r="AM3928" s="85">
        <f>IF(AND(K3928&gt;Variables!$G$10,K3928&lt;Variables!$G$11),0,1)</f>
        <v>1</v>
      </c>
      <c r="AN3928" s="103">
        <f>IF(H3928&lt;Variables!$G$13,1,0)</f>
        <v>0</v>
      </c>
      <c r="AO3928" s="101">
        <f>IF(R3928&lt;Variables!$G$12,0,1)</f>
        <v>0</v>
      </c>
      <c r="AP3928" s="86">
        <f t="shared" si="471"/>
        <v>1</v>
      </c>
      <c r="AR3928">
        <v>0</v>
      </c>
      <c r="AS3928">
        <v>0</v>
      </c>
      <c r="AT3928">
        <v>1</v>
      </c>
      <c r="AU3928">
        <v>0</v>
      </c>
      <c r="BA3928">
        <v>-1.33</v>
      </c>
    </row>
    <row r="3929" spans="3:53" ht="12.75" x14ac:dyDescent="0.2">
      <c r="C3929" t="s">
        <v>839</v>
      </c>
      <c r="D3929" t="s">
        <v>805</v>
      </c>
      <c r="E3929">
        <v>45.22</v>
      </c>
      <c r="F3929">
        <v>9.81</v>
      </c>
      <c r="G3929">
        <v>-0.42</v>
      </c>
      <c r="H3929">
        <v>9400</v>
      </c>
      <c r="I3929">
        <v>114.254</v>
      </c>
      <c r="J3929" t="s">
        <v>78</v>
      </c>
      <c r="K3929">
        <v>40.590000000000003</v>
      </c>
      <c r="L3929">
        <v>45.26267</v>
      </c>
      <c r="M3929">
        <v>-9.4271946396447884E-2</v>
      </c>
      <c r="N3929">
        <v>45.319338000000009</v>
      </c>
      <c r="O3929">
        <v>-0.21919561137457511</v>
      </c>
      <c r="P3929">
        <v>5206000</v>
      </c>
      <c r="Q3929">
        <v>1695000</v>
      </c>
      <c r="R3929">
        <v>3.07</v>
      </c>
      <c r="S3929">
        <v>33.805999999999997</v>
      </c>
      <c r="T3929">
        <v>8.5350000000000001</v>
      </c>
      <c r="U3929">
        <v>19.3124</v>
      </c>
      <c r="V3929">
        <f t="shared" si="470"/>
        <v>2.2694015286492819</v>
      </c>
      <c r="AC3929">
        <v>46.46</v>
      </c>
      <c r="AD3929">
        <v>44.82</v>
      </c>
      <c r="AH3929" s="85">
        <f>IF(AND(M3929&lt;Variables!$G$6,M3929&gt;Variables!$G$5),0,1)</f>
        <v>1</v>
      </c>
      <c r="AI3929" s="85">
        <f t="shared" si="472"/>
        <v>1</v>
      </c>
      <c r="AJ3929" s="85">
        <f>IF(I3929&gt;Variables!$G$7,0,1)</f>
        <v>0</v>
      </c>
      <c r="AK3929" s="85">
        <f>IF(F3929&gt;Variables!$G$8,0,1)</f>
        <v>0</v>
      </c>
      <c r="AL3929" s="85">
        <f>IF(G3929&gt;Variables!$G$9,0,1)</f>
        <v>1</v>
      </c>
      <c r="AM3929" s="85">
        <f>IF(AND(K3929&gt;Variables!$G$10,K3929&lt;Variables!$G$11),0,1)</f>
        <v>1</v>
      </c>
      <c r="AN3929" s="103">
        <f>IF(H3929&lt;Variables!$G$13,1,0)</f>
        <v>0</v>
      </c>
      <c r="AO3929" s="101">
        <f>IF(R3929&lt;Variables!$G$12,0,1)</f>
        <v>1</v>
      </c>
      <c r="AP3929" s="86">
        <f t="shared" si="471"/>
        <v>1</v>
      </c>
      <c r="AR3929">
        <v>0</v>
      </c>
      <c r="AS3929">
        <v>1</v>
      </c>
      <c r="AT3929">
        <v>0</v>
      </c>
      <c r="AU3929">
        <v>0</v>
      </c>
      <c r="BA3929">
        <v>0.48</v>
      </c>
    </row>
    <row r="3930" spans="3:53" ht="12.75" x14ac:dyDescent="0.2">
      <c r="C3930" t="s">
        <v>839</v>
      </c>
      <c r="D3930" t="s">
        <v>803</v>
      </c>
      <c r="E3930">
        <v>297.68</v>
      </c>
      <c r="F3930">
        <v>9.81</v>
      </c>
      <c r="G3930">
        <v>3.55</v>
      </c>
      <c r="H3930">
        <v>16820</v>
      </c>
      <c r="I3930">
        <v>-5.2119999999999997</v>
      </c>
      <c r="J3930" t="s">
        <v>78</v>
      </c>
      <c r="K3930">
        <v>43.85</v>
      </c>
      <c r="L3930">
        <v>297.8560157894737</v>
      </c>
      <c r="M3930">
        <v>-4.8115794839280412E-2</v>
      </c>
      <c r="N3930">
        <v>300.16571632653063</v>
      </c>
      <c r="O3930">
        <v>-0.81722068614330634</v>
      </c>
      <c r="P3930">
        <v>1210000</v>
      </c>
      <c r="Q3930">
        <v>881257</v>
      </c>
      <c r="R3930">
        <v>1.37</v>
      </c>
      <c r="S3930">
        <v>33.805999999999997</v>
      </c>
      <c r="T3930">
        <v>8.5350000000000001</v>
      </c>
      <c r="U3930">
        <v>19.3124</v>
      </c>
      <c r="V3930">
        <f t="shared" ref="V3930:V3993" si="473">1.849 + (0.01036 * K3930) + (0.1184 * M3930) - (0.002888 * K3930 * M3930)</f>
        <v>2.3036824164105218</v>
      </c>
      <c r="AC3930">
        <v>318.77</v>
      </c>
      <c r="AD3930">
        <v>294.10000000000002</v>
      </c>
      <c r="AH3930" s="85">
        <f>IF(AND(M3930&lt;Variables!$G$6,M3930&gt;Variables!$G$5),0,1)</f>
        <v>1</v>
      </c>
      <c r="AI3930" s="85">
        <f t="shared" si="472"/>
        <v>1</v>
      </c>
      <c r="AJ3930" s="85">
        <f>IF(I3930&gt;Variables!$G$7,0,1)</f>
        <v>1</v>
      </c>
      <c r="AK3930" s="85">
        <f>IF(F3930&gt;Variables!$G$8,0,1)</f>
        <v>0</v>
      </c>
      <c r="AL3930" s="85">
        <f>IF(G3930&gt;Variables!$G$9,0,1)</f>
        <v>1</v>
      </c>
      <c r="AM3930" s="85">
        <f>IF(AND(K3930&gt;Variables!$G$10,K3930&lt;Variables!$G$11),0,1)</f>
        <v>1</v>
      </c>
      <c r="AN3930" s="103">
        <f>IF(H3930&lt;Variables!$G$13,1,0)</f>
        <v>0</v>
      </c>
      <c r="AO3930" s="101">
        <f>IF(R3930&lt;Variables!$G$12,0,1)</f>
        <v>0</v>
      </c>
      <c r="AP3930" s="86">
        <f t="shared" si="471"/>
        <v>1</v>
      </c>
      <c r="AR3930">
        <v>0</v>
      </c>
      <c r="AS3930">
        <v>1</v>
      </c>
      <c r="AT3930">
        <v>0</v>
      </c>
      <c r="AU3930">
        <v>0</v>
      </c>
      <c r="BA3930">
        <v>0.22</v>
      </c>
    </row>
    <row r="3931" spans="3:53" ht="12.75" x14ac:dyDescent="0.2">
      <c r="C3931" t="s">
        <v>839</v>
      </c>
      <c r="D3931" t="s">
        <v>566</v>
      </c>
      <c r="E3931">
        <v>4.0599999999999996</v>
      </c>
      <c r="F3931">
        <v>22.85</v>
      </c>
      <c r="G3931">
        <v>5.4</v>
      </c>
      <c r="H3931">
        <v>108.49</v>
      </c>
      <c r="I3931">
        <v>0.24199999999999999</v>
      </c>
      <c r="J3931" t="s">
        <v>76</v>
      </c>
      <c r="K3931">
        <v>53.02</v>
      </c>
      <c r="L3931">
        <v>4.0843699999999998</v>
      </c>
      <c r="M3931">
        <v>0.12804912385508829</v>
      </c>
      <c r="N3931">
        <v>4.0361419999999999</v>
      </c>
      <c r="O3931">
        <v>1.3244826371321921</v>
      </c>
      <c r="P3931">
        <v>43690000</v>
      </c>
      <c r="Q3931">
        <v>6820000</v>
      </c>
      <c r="R3931">
        <v>6.41</v>
      </c>
      <c r="S3931">
        <v>33.805999999999997</v>
      </c>
      <c r="T3931">
        <v>8.5350000000000001</v>
      </c>
      <c r="U3931">
        <v>19.3124</v>
      </c>
      <c r="V3931">
        <f t="shared" si="473"/>
        <v>2.3938411090532936</v>
      </c>
      <c r="AC3931">
        <v>5.24</v>
      </c>
      <c r="AD3931">
        <v>3.9106999999999998</v>
      </c>
      <c r="AH3931" s="85">
        <f>IF(AND(M3931&lt;Variables!$G$6,M3931&gt;Variables!$G$5),0,1)</f>
        <v>1</v>
      </c>
      <c r="AI3931" s="85">
        <f t="shared" si="472"/>
        <v>0</v>
      </c>
      <c r="AJ3931" s="85">
        <f>IF(I3931&gt;Variables!$G$7,0,1)</f>
        <v>0</v>
      </c>
      <c r="AK3931" s="85">
        <f>IF(F3931&gt;Variables!$G$8,0,1)</f>
        <v>0</v>
      </c>
      <c r="AL3931" s="85">
        <f>IF(G3931&gt;Variables!$G$9,0,1)</f>
        <v>1</v>
      </c>
      <c r="AM3931" s="85">
        <f>IF(AND(K3931&gt;Variables!$G$10,K3931&lt;Variables!$G$11),0,1)</f>
        <v>0</v>
      </c>
      <c r="AN3931" s="103">
        <f>IF(H3931&lt;Variables!$G$13,1,0)</f>
        <v>1</v>
      </c>
      <c r="AO3931" s="101">
        <f>IF(R3931&lt;Variables!$G$12,0,1)</f>
        <v>1</v>
      </c>
      <c r="AP3931" s="86">
        <f t="shared" si="471"/>
        <v>0</v>
      </c>
      <c r="AR3931">
        <v>0</v>
      </c>
      <c r="AS3931">
        <v>0</v>
      </c>
      <c r="AT3931">
        <v>1</v>
      </c>
      <c r="AU3931">
        <v>0</v>
      </c>
      <c r="BA3931">
        <v>-2.25</v>
      </c>
    </row>
    <row r="3932" spans="3:53" ht="12.75" x14ac:dyDescent="0.2">
      <c r="C3932" t="s">
        <v>839</v>
      </c>
      <c r="D3932" t="s">
        <v>697</v>
      </c>
      <c r="E3932">
        <v>6.35</v>
      </c>
      <c r="F3932">
        <v>50.37</v>
      </c>
      <c r="G3932">
        <v>57.25</v>
      </c>
      <c r="H3932">
        <v>-99999</v>
      </c>
      <c r="I3932">
        <v>-14.132</v>
      </c>
      <c r="J3932" t="s">
        <v>76</v>
      </c>
      <c r="K3932">
        <v>61.56</v>
      </c>
      <c r="L3932">
        <v>6.2558894736842099</v>
      </c>
      <c r="M3932">
        <v>2.303597704563042</v>
      </c>
      <c r="N3932">
        <v>5.8816612244897968</v>
      </c>
      <c r="O3932">
        <v>8.8127954964826589</v>
      </c>
      <c r="P3932">
        <v>279321</v>
      </c>
      <c r="Q3932">
        <v>58657</v>
      </c>
      <c r="R3932">
        <v>4.76</v>
      </c>
      <c r="S3932">
        <v>33.805999999999997</v>
      </c>
      <c r="T3932">
        <v>8.5350000000000001</v>
      </c>
      <c r="U3932">
        <v>19.3124</v>
      </c>
      <c r="V3932">
        <f t="shared" si="473"/>
        <v>2.3499618053071663</v>
      </c>
      <c r="AC3932">
        <v>8.4</v>
      </c>
      <c r="AD3932">
        <v>5.8</v>
      </c>
      <c r="AH3932" s="85">
        <f>IF(AND(M3932&lt;Variables!$G$6,M3932&gt;Variables!$G$5),0,1)</f>
        <v>1</v>
      </c>
      <c r="AI3932" s="85">
        <f t="shared" si="472"/>
        <v>0</v>
      </c>
      <c r="AJ3932" s="85">
        <f>IF(I3932&gt;Variables!$G$7,0,1)</f>
        <v>1</v>
      </c>
      <c r="AK3932" s="85">
        <f>IF(F3932&gt;Variables!$G$8,0,1)</f>
        <v>0</v>
      </c>
      <c r="AL3932" s="85">
        <f>IF(G3932&gt;Variables!$G$9,0,1)</f>
        <v>0</v>
      </c>
      <c r="AM3932" s="85">
        <f>IF(AND(K3932&gt;Variables!$G$10,K3932&lt;Variables!$G$11),0,1)</f>
        <v>0</v>
      </c>
      <c r="AN3932" s="103">
        <f>IF(H3932&lt;Variables!$G$13,1,0)</f>
        <v>1</v>
      </c>
      <c r="AO3932" s="101">
        <f>IF(R3932&lt;Variables!$G$12,0,1)</f>
        <v>1</v>
      </c>
      <c r="AP3932" s="86">
        <f t="shared" si="471"/>
        <v>0</v>
      </c>
      <c r="AR3932">
        <v>1</v>
      </c>
      <c r="AS3932">
        <v>0</v>
      </c>
      <c r="AT3932">
        <v>0</v>
      </c>
      <c r="AU3932">
        <v>0</v>
      </c>
      <c r="BA3932">
        <v>2</v>
      </c>
    </row>
    <row r="3933" spans="3:53" ht="12.75" x14ac:dyDescent="0.2">
      <c r="C3933" t="s">
        <v>839</v>
      </c>
      <c r="D3933" t="s">
        <v>676</v>
      </c>
      <c r="E3933">
        <v>2.89</v>
      </c>
      <c r="F3933">
        <v>7.25</v>
      </c>
      <c r="G3933">
        <v>3.78</v>
      </c>
      <c r="H3933">
        <v>-99999</v>
      </c>
      <c r="I3933">
        <v>-21.882000000000001</v>
      </c>
      <c r="J3933" t="s">
        <v>78</v>
      </c>
      <c r="K3933">
        <v>62.5</v>
      </c>
      <c r="L3933">
        <v>2.8849999999999998</v>
      </c>
      <c r="M3933">
        <v>0</v>
      </c>
      <c r="N3933">
        <v>2.8833500000000001</v>
      </c>
      <c r="O3933">
        <v>5.7225102745060687E-2</v>
      </c>
      <c r="P3933">
        <v>156073</v>
      </c>
      <c r="Q3933">
        <v>191010</v>
      </c>
      <c r="R3933">
        <v>0.82</v>
      </c>
      <c r="S3933">
        <v>33.805999999999997</v>
      </c>
      <c r="T3933">
        <v>8.5350000000000001</v>
      </c>
      <c r="U3933">
        <v>19.3124</v>
      </c>
      <c r="V3933">
        <f t="shared" si="473"/>
        <v>2.4965000000000002</v>
      </c>
      <c r="AC3933">
        <v>2.9</v>
      </c>
      <c r="AD3933">
        <v>2.88</v>
      </c>
      <c r="AH3933" s="85">
        <f>IF(AND(M3933&lt;Variables!$G$6,M3933&gt;Variables!$G$5),0,1)</f>
        <v>1</v>
      </c>
      <c r="AI3933" s="85">
        <f t="shared" si="472"/>
        <v>0</v>
      </c>
      <c r="AJ3933" s="85">
        <f>IF(I3933&gt;Variables!$G$7,0,1)</f>
        <v>1</v>
      </c>
      <c r="AK3933" s="85">
        <f>IF(F3933&gt;Variables!$G$8,0,1)</f>
        <v>1</v>
      </c>
      <c r="AL3933" s="85">
        <f>IF(G3933&gt;Variables!$G$9,0,1)</f>
        <v>1</v>
      </c>
      <c r="AM3933" s="85">
        <f>IF(AND(K3933&gt;Variables!$G$10,K3933&lt;Variables!$G$11),0,1)</f>
        <v>0</v>
      </c>
      <c r="AN3933" s="103">
        <f>IF(H3933&lt;Variables!$G$13,1,0)</f>
        <v>1</v>
      </c>
      <c r="AO3933" s="101">
        <f>IF(R3933&lt;Variables!$G$12,0,1)</f>
        <v>0</v>
      </c>
      <c r="AP3933" s="86">
        <f t="shared" si="471"/>
        <v>1</v>
      </c>
      <c r="AR3933">
        <v>0</v>
      </c>
      <c r="AS3933">
        <v>0</v>
      </c>
      <c r="AT3933">
        <v>0</v>
      </c>
      <c r="AU3933">
        <v>0</v>
      </c>
      <c r="BA3933">
        <v>0</v>
      </c>
    </row>
    <row r="3934" spans="3:53" ht="12.75" x14ac:dyDescent="0.2">
      <c r="C3934" t="s">
        <v>839</v>
      </c>
      <c r="D3934" t="s">
        <v>817</v>
      </c>
      <c r="E3934">
        <v>3</v>
      </c>
      <c r="F3934">
        <v>25.64</v>
      </c>
      <c r="G3934">
        <v>27.23</v>
      </c>
      <c r="H3934">
        <v>61.14</v>
      </c>
      <c r="I3934">
        <v>-67.659000000000006</v>
      </c>
      <c r="J3934" t="s">
        <v>78</v>
      </c>
      <c r="K3934">
        <v>61.86</v>
      </c>
      <c r="L3934">
        <v>2.9221599999999999</v>
      </c>
      <c r="M3934">
        <v>2.3215703452240928</v>
      </c>
      <c r="N3934">
        <v>2.9136840000000008</v>
      </c>
      <c r="O3934">
        <v>2.6192270678632061</v>
      </c>
      <c r="P3934">
        <v>11820000</v>
      </c>
      <c r="Q3934">
        <v>2130000</v>
      </c>
      <c r="R3934">
        <v>5.55</v>
      </c>
      <c r="S3934">
        <v>33.805999999999997</v>
      </c>
      <c r="T3934">
        <v>8.5350000000000001</v>
      </c>
      <c r="U3934">
        <v>19.3124</v>
      </c>
      <c r="V3934">
        <f t="shared" si="473"/>
        <v>2.3499910864620688</v>
      </c>
      <c r="AC3934">
        <v>3.24</v>
      </c>
      <c r="AD3934">
        <v>2.7</v>
      </c>
      <c r="AH3934" s="85">
        <f>IF(AND(M3934&lt;Variables!$G$6,M3934&gt;Variables!$G$5),0,1)</f>
        <v>1</v>
      </c>
      <c r="AI3934" s="85">
        <f t="shared" si="472"/>
        <v>0</v>
      </c>
      <c r="AJ3934" s="85">
        <f>IF(I3934&gt;Variables!$G$7,0,1)</f>
        <v>1</v>
      </c>
      <c r="AK3934" s="85">
        <f>IF(F3934&gt;Variables!$G$8,0,1)</f>
        <v>0</v>
      </c>
      <c r="AL3934" s="85">
        <f>IF(G3934&gt;Variables!$G$9,0,1)</f>
        <v>0</v>
      </c>
      <c r="AM3934" s="85">
        <f>IF(AND(K3934&gt;Variables!$G$10,K3934&lt;Variables!$G$11),0,1)</f>
        <v>0</v>
      </c>
      <c r="AN3934" s="103">
        <f>IF(H3934&lt;Variables!$G$13,1,0)</f>
        <v>1</v>
      </c>
      <c r="AO3934" s="101">
        <f>IF(R3934&lt;Variables!$G$12,0,1)</f>
        <v>1</v>
      </c>
      <c r="AP3934" s="86">
        <f t="shared" si="471"/>
        <v>1</v>
      </c>
      <c r="AR3934">
        <v>1</v>
      </c>
      <c r="AS3934">
        <v>0</v>
      </c>
      <c r="AT3934">
        <v>0</v>
      </c>
      <c r="AU3934">
        <v>0</v>
      </c>
      <c r="BA3934">
        <v>2</v>
      </c>
    </row>
    <row r="3935" spans="3:53" ht="12.75" x14ac:dyDescent="0.2">
      <c r="C3935" t="s">
        <v>839</v>
      </c>
      <c r="D3935" t="s">
        <v>807</v>
      </c>
      <c r="E3935">
        <v>39.43</v>
      </c>
      <c r="F3935">
        <v>7.5</v>
      </c>
      <c r="G3935">
        <v>-2.2200000000000002</v>
      </c>
      <c r="H3935">
        <v>6020</v>
      </c>
      <c r="I3935">
        <v>10.821999999999999</v>
      </c>
      <c r="J3935" t="s">
        <v>78</v>
      </c>
      <c r="K3935">
        <v>57.79</v>
      </c>
      <c r="L3935">
        <v>39.383724999999991</v>
      </c>
      <c r="M3935">
        <v>0.104802173994476</v>
      </c>
      <c r="N3935">
        <v>39.052556000000003</v>
      </c>
      <c r="O3935">
        <v>0.95369941982797346</v>
      </c>
      <c r="P3935">
        <v>2527000</v>
      </c>
      <c r="Q3935">
        <v>1252000</v>
      </c>
      <c r="R3935">
        <v>2.02</v>
      </c>
      <c r="S3935">
        <v>33.805999999999997</v>
      </c>
      <c r="T3935">
        <v>8.5350000000000001</v>
      </c>
      <c r="U3935">
        <v>19.3124</v>
      </c>
      <c r="V3935">
        <f t="shared" si="473"/>
        <v>2.4426217544706597</v>
      </c>
      <c r="AC3935">
        <v>41.37</v>
      </c>
      <c r="AD3935">
        <v>39.11</v>
      </c>
      <c r="AH3935" s="85">
        <f>IF(AND(M3935&lt;Variables!$G$6,M3935&gt;Variables!$G$5),0,1)</f>
        <v>1</v>
      </c>
      <c r="AI3935" s="85">
        <f t="shared" si="472"/>
        <v>0</v>
      </c>
      <c r="AJ3935" s="85">
        <f>IF(I3935&gt;Variables!$G$7,0,1)</f>
        <v>0</v>
      </c>
      <c r="AK3935" s="85">
        <f>IF(F3935&gt;Variables!$G$8,0,1)</f>
        <v>1</v>
      </c>
      <c r="AL3935" s="85">
        <f>IF(G3935&gt;Variables!$G$9,0,1)</f>
        <v>1</v>
      </c>
      <c r="AM3935" s="85">
        <f>IF(AND(K3935&gt;Variables!$G$10,K3935&lt;Variables!$G$11),0,1)</f>
        <v>0</v>
      </c>
      <c r="AN3935" s="103">
        <f>IF(H3935&lt;Variables!$G$13,1,0)</f>
        <v>0</v>
      </c>
      <c r="AO3935" s="101">
        <f>IF(R3935&lt;Variables!$G$12,0,1)</f>
        <v>1</v>
      </c>
      <c r="AP3935" s="86">
        <f t="shared" si="471"/>
        <v>1</v>
      </c>
      <c r="AR3935">
        <v>1</v>
      </c>
      <c r="AS3935">
        <v>0</v>
      </c>
      <c r="AT3935">
        <v>0</v>
      </c>
      <c r="AU3935">
        <v>0</v>
      </c>
      <c r="BA3935">
        <v>1.74</v>
      </c>
    </row>
    <row r="3936" spans="3:53" ht="12.75" x14ac:dyDescent="0.2">
      <c r="C3936" t="s">
        <v>839</v>
      </c>
      <c r="D3936" t="s">
        <v>833</v>
      </c>
      <c r="E3936">
        <v>20.170000000000002</v>
      </c>
      <c r="F3936">
        <v>7.88</v>
      </c>
      <c r="G3936">
        <v>12.06</v>
      </c>
      <c r="H3936">
        <v>2000</v>
      </c>
      <c r="I3936">
        <v>-16.991</v>
      </c>
      <c r="J3936" t="s">
        <v>78</v>
      </c>
      <c r="K3936">
        <v>61.38</v>
      </c>
      <c r="L3936">
        <v>20.086794999999999</v>
      </c>
      <c r="M3936">
        <v>0.41422735682820239</v>
      </c>
      <c r="N3936">
        <v>19.874563999999999</v>
      </c>
      <c r="O3936">
        <v>1.4865030498279219</v>
      </c>
      <c r="P3936">
        <v>1321000</v>
      </c>
      <c r="Q3936">
        <v>1647000</v>
      </c>
      <c r="R3936">
        <v>0.8</v>
      </c>
      <c r="S3936">
        <v>33.805999999999997</v>
      </c>
      <c r="T3936">
        <v>8.5350000000000001</v>
      </c>
      <c r="U3936">
        <v>19.3124</v>
      </c>
      <c r="V3936">
        <f t="shared" si="473"/>
        <v>2.4605131243802707</v>
      </c>
      <c r="AC3936">
        <v>20.62</v>
      </c>
      <c r="AD3936">
        <v>19.809999999999999</v>
      </c>
      <c r="AH3936" s="85">
        <f>IF(AND(M3936&lt;Variables!$G$6,M3936&gt;Variables!$G$5),0,1)</f>
        <v>1</v>
      </c>
      <c r="AI3936" s="85">
        <f t="shared" si="472"/>
        <v>0</v>
      </c>
      <c r="AJ3936" s="85">
        <f>IF(I3936&gt;Variables!$G$7,0,1)</f>
        <v>1</v>
      </c>
      <c r="AK3936" s="85">
        <f>IF(F3936&gt;Variables!$G$8,0,1)</f>
        <v>1</v>
      </c>
      <c r="AL3936" s="85">
        <f>IF(G3936&gt;Variables!$G$9,0,1)</f>
        <v>0</v>
      </c>
      <c r="AM3936" s="85">
        <f>IF(AND(K3936&gt;Variables!$G$10,K3936&lt;Variables!$G$11),0,1)</f>
        <v>0</v>
      </c>
      <c r="AN3936" s="103">
        <f>IF(H3936&lt;Variables!$G$13,1,0)</f>
        <v>1</v>
      </c>
      <c r="AO3936" s="101">
        <f>IF(R3936&lt;Variables!$G$12,0,1)</f>
        <v>0</v>
      </c>
      <c r="AP3936" s="86">
        <f t="shared" si="471"/>
        <v>1</v>
      </c>
      <c r="AR3936">
        <v>1</v>
      </c>
      <c r="AS3936">
        <v>0</v>
      </c>
      <c r="AT3936">
        <v>0</v>
      </c>
      <c r="AU3936">
        <v>0</v>
      </c>
      <c r="BA3936">
        <v>1.31</v>
      </c>
    </row>
    <row r="3937" spans="3:53" ht="12.75" x14ac:dyDescent="0.2">
      <c r="C3937" s="182" t="s">
        <v>839</v>
      </c>
      <c r="D3937" s="182" t="s">
        <v>840</v>
      </c>
      <c r="E3937" s="182">
        <v>72.95</v>
      </c>
      <c r="F3937" s="182">
        <v>8.19</v>
      </c>
      <c r="G3937" s="182">
        <v>5.94</v>
      </c>
      <c r="H3937" s="182">
        <v>-99999</v>
      </c>
      <c r="I3937" s="182">
        <v>-6.6230000000000002</v>
      </c>
      <c r="J3937" s="182" t="s">
        <v>78</v>
      </c>
      <c r="K3937" s="182">
        <v>94.81</v>
      </c>
      <c r="L3937" s="182">
        <v>73.064999999999998</v>
      </c>
      <c r="M3937" s="182">
        <v>0.15739410114283051</v>
      </c>
      <c r="N3937" s="182">
        <v>71.00066666666666</v>
      </c>
      <c r="O3937">
        <v>3.069454746903804</v>
      </c>
      <c r="P3937">
        <v>17696</v>
      </c>
      <c r="Q3937">
        <v>14009</v>
      </c>
      <c r="R3937">
        <v>1.26</v>
      </c>
      <c r="S3937">
        <v>33.805999999999997</v>
      </c>
      <c r="T3937">
        <v>8.5350000000000001</v>
      </c>
      <c r="U3937">
        <v>19.3124</v>
      </c>
      <c r="V3937">
        <f t="shared" si="473"/>
        <v>2.8067707812769429</v>
      </c>
      <c r="AC3937">
        <v>75.62</v>
      </c>
      <c r="AD3937">
        <v>72.95</v>
      </c>
      <c r="AH3937" s="85">
        <f>IF(AND(M3937&lt;Variables!$G$6,M3937&gt;Variables!$G$5),0,1)</f>
        <v>1</v>
      </c>
      <c r="AI3937" s="85">
        <f t="shared" si="472"/>
        <v>0</v>
      </c>
      <c r="AJ3937" s="85">
        <f>IF(I3937&gt;Variables!$G$7,0,1)</f>
        <v>1</v>
      </c>
      <c r="AK3937" s="85">
        <f>IF(F3937&gt;Variables!$G$8,0,1)</f>
        <v>1</v>
      </c>
      <c r="AL3937" s="85">
        <f>IF(G3937&gt;Variables!$G$9,0,1)</f>
        <v>1</v>
      </c>
      <c r="AM3937" s="85">
        <f>IF(AND(K3937&gt;Variables!$G$10,K3937&lt;Variables!$G$11),0,1)</f>
        <v>1</v>
      </c>
      <c r="AN3937" s="103">
        <f>IF(H3937&lt;Variables!$G$13,1,0)</f>
        <v>1</v>
      </c>
      <c r="AO3937" s="101">
        <f>IF(R3937&lt;Variables!$G$12,0,1)</f>
        <v>0</v>
      </c>
      <c r="AP3937" s="86">
        <f t="shared" si="471"/>
        <v>1</v>
      </c>
      <c r="AR3937">
        <v>1</v>
      </c>
      <c r="AS3937">
        <v>0</v>
      </c>
      <c r="AT3937">
        <v>0</v>
      </c>
      <c r="AU3937">
        <v>0</v>
      </c>
      <c r="BA3937">
        <v>2</v>
      </c>
    </row>
    <row r="3938" spans="3:53" ht="12.75" x14ac:dyDescent="0.2">
      <c r="C3938" t="s">
        <v>839</v>
      </c>
      <c r="D3938" t="s">
        <v>176</v>
      </c>
      <c r="E3938">
        <v>73.25</v>
      </c>
      <c r="F3938">
        <v>8.76</v>
      </c>
      <c r="G3938">
        <v>7.15</v>
      </c>
      <c r="H3938">
        <v>6300</v>
      </c>
      <c r="I3938">
        <v>-20.739000000000001</v>
      </c>
      <c r="J3938" t="s">
        <v>78</v>
      </c>
      <c r="K3938">
        <v>42.32</v>
      </c>
      <c r="L3938">
        <v>73.672350000000009</v>
      </c>
      <c r="M3938">
        <v>-0.68865727779825447</v>
      </c>
      <c r="N3938">
        <v>73.424919999999986</v>
      </c>
      <c r="O3938">
        <v>-0.35399425699065079</v>
      </c>
      <c r="P3938">
        <v>668351</v>
      </c>
      <c r="Q3938">
        <v>997328</v>
      </c>
      <c r="R3938">
        <v>0.67</v>
      </c>
      <c r="S3938">
        <v>33.805999999999997</v>
      </c>
      <c r="T3938">
        <v>8.5350000000000001</v>
      </c>
      <c r="U3938">
        <v>19.3124</v>
      </c>
      <c r="V3938">
        <f t="shared" si="473"/>
        <v>2.2900659809863537</v>
      </c>
      <c r="AC3938">
        <v>74.98</v>
      </c>
      <c r="AD3938">
        <v>72.22</v>
      </c>
      <c r="AH3938" s="85">
        <f>IF(AND(M3938&lt;Variables!$G$6,M3938&gt;Variables!$G$5),0,1)</f>
        <v>1</v>
      </c>
      <c r="AI3938" s="85">
        <f t="shared" si="472"/>
        <v>0</v>
      </c>
      <c r="AJ3938" s="85">
        <f>IF(I3938&gt;Variables!$G$7,0,1)</f>
        <v>1</v>
      </c>
      <c r="AK3938" s="85">
        <f>IF(F3938&gt;Variables!$G$8,0,1)</f>
        <v>1</v>
      </c>
      <c r="AL3938" s="85">
        <f>IF(G3938&gt;Variables!$G$9,0,1)</f>
        <v>1</v>
      </c>
      <c r="AM3938" s="85">
        <f>IF(AND(K3938&gt;Variables!$G$10,K3938&lt;Variables!$G$11),0,1)</f>
        <v>1</v>
      </c>
      <c r="AN3938" s="103">
        <f>IF(H3938&lt;Variables!$G$13,1,0)</f>
        <v>0</v>
      </c>
      <c r="AO3938" s="101">
        <f>IF(R3938&lt;Variables!$G$12,0,1)</f>
        <v>0</v>
      </c>
      <c r="AP3938" s="86">
        <f t="shared" si="471"/>
        <v>1</v>
      </c>
      <c r="AR3938">
        <v>1</v>
      </c>
      <c r="AS3938">
        <v>0</v>
      </c>
      <c r="AT3938">
        <v>0</v>
      </c>
      <c r="AU3938">
        <v>0</v>
      </c>
      <c r="BA3938">
        <v>0.7</v>
      </c>
    </row>
    <row r="3939" spans="3:53" ht="12.75" x14ac:dyDescent="0.2">
      <c r="C3939" t="s">
        <v>839</v>
      </c>
      <c r="D3939" t="s">
        <v>414</v>
      </c>
      <c r="E3939">
        <v>47.9</v>
      </c>
      <c r="F3939">
        <v>7.38</v>
      </c>
      <c r="G3939">
        <v>3.48</v>
      </c>
      <c r="H3939">
        <v>2420</v>
      </c>
      <c r="I3939">
        <v>28.201000000000001</v>
      </c>
      <c r="J3939" t="s">
        <v>78</v>
      </c>
      <c r="K3939">
        <v>43.61</v>
      </c>
      <c r="L3939">
        <v>47.978000000000009</v>
      </c>
      <c r="M3939">
        <v>-0.24594605861021551</v>
      </c>
      <c r="N3939">
        <v>47.965711111111098</v>
      </c>
      <c r="O3939">
        <v>-0.22038891671225089</v>
      </c>
      <c r="P3939">
        <v>297713</v>
      </c>
      <c r="Q3939">
        <v>398121</v>
      </c>
      <c r="R3939">
        <v>0.75</v>
      </c>
      <c r="S3939">
        <v>33.805999999999997</v>
      </c>
      <c r="T3939">
        <v>8.5350000000000001</v>
      </c>
      <c r="U3939">
        <v>19.3124</v>
      </c>
      <c r="V3939">
        <f t="shared" si="473"/>
        <v>2.302655430255534</v>
      </c>
      <c r="AC3939">
        <v>50.14</v>
      </c>
      <c r="AD3939">
        <v>47.8</v>
      </c>
      <c r="AH3939" s="85">
        <f>IF(AND(M3939&lt;Variables!$G$6,M3939&gt;Variables!$G$5),0,1)</f>
        <v>1</v>
      </c>
      <c r="AI3939" s="85">
        <f t="shared" si="472"/>
        <v>0</v>
      </c>
      <c r="AJ3939" s="85">
        <f>IF(I3939&gt;Variables!$G$7,0,1)</f>
        <v>0</v>
      </c>
      <c r="AK3939" s="85">
        <f>IF(F3939&gt;Variables!$G$8,0,1)</f>
        <v>1</v>
      </c>
      <c r="AL3939" s="85">
        <f>IF(G3939&gt;Variables!$G$9,0,1)</f>
        <v>1</v>
      </c>
      <c r="AM3939" s="85">
        <f>IF(AND(K3939&gt;Variables!$G$10,K3939&lt;Variables!$G$11),0,1)</f>
        <v>1</v>
      </c>
      <c r="AN3939" s="103">
        <f>IF(H3939&lt;Variables!$G$13,1,0)</f>
        <v>1</v>
      </c>
      <c r="AO3939" s="101">
        <f>IF(R3939&lt;Variables!$G$12,0,1)</f>
        <v>0</v>
      </c>
      <c r="AP3939" s="86">
        <f t="shared" si="471"/>
        <v>1</v>
      </c>
      <c r="AR3939">
        <v>1</v>
      </c>
      <c r="AS3939">
        <v>0</v>
      </c>
      <c r="AT3939">
        <v>0</v>
      </c>
      <c r="AU3939">
        <v>0</v>
      </c>
      <c r="BA3939">
        <v>1.1299999999999999</v>
      </c>
    </row>
    <row r="3940" spans="3:53" ht="12.75" x14ac:dyDescent="0.2">
      <c r="C3940" s="182" t="s">
        <v>841</v>
      </c>
      <c r="D3940" s="182" t="s">
        <v>840</v>
      </c>
      <c r="E3940" s="182">
        <v>73.150000000000006</v>
      </c>
      <c r="F3940" s="182">
        <v>8.19</v>
      </c>
      <c r="G3940" s="182">
        <v>5.6</v>
      </c>
      <c r="H3940" s="182">
        <v>-99999</v>
      </c>
      <c r="I3940" s="182">
        <v>-6.7919999999999998</v>
      </c>
      <c r="J3940" s="182" t="s">
        <v>78</v>
      </c>
      <c r="K3940" s="182">
        <v>88.01</v>
      </c>
      <c r="L3940" s="182">
        <v>73.064999999999998</v>
      </c>
      <c r="M3940" s="182">
        <v>-0.15739410114281099</v>
      </c>
      <c r="N3940" s="182">
        <v>71.366666666666674</v>
      </c>
      <c r="O3940">
        <v>2.218589444184953</v>
      </c>
      <c r="P3940">
        <v>17740</v>
      </c>
      <c r="Q3940">
        <v>14009</v>
      </c>
      <c r="R3940">
        <v>1.27</v>
      </c>
      <c r="S3940">
        <v>33.493000000000002</v>
      </c>
      <c r="T3940">
        <v>8.5890000000000004</v>
      </c>
      <c r="U3940">
        <v>19.156400000000001</v>
      </c>
      <c r="V3940">
        <f t="shared" si="473"/>
        <v>2.7821534504071708</v>
      </c>
      <c r="AC3940">
        <v>75.62</v>
      </c>
      <c r="AD3940">
        <v>72.95</v>
      </c>
      <c r="AH3940" s="85">
        <f>IF(AND(M3940&lt;Variables!$G$6,M3940&gt;Variables!$G$5),0,1)</f>
        <v>1</v>
      </c>
      <c r="AI3940" s="85">
        <f t="shared" si="472"/>
        <v>0</v>
      </c>
      <c r="AJ3940" s="85">
        <f>IF(I3940&gt;Variables!$G$7,0,1)</f>
        <v>1</v>
      </c>
      <c r="AK3940" s="85">
        <f>IF(F3940&gt;Variables!$G$8,0,1)</f>
        <v>1</v>
      </c>
      <c r="AL3940" s="85">
        <f>IF(G3940&gt;Variables!$G$9,0,1)</f>
        <v>1</v>
      </c>
      <c r="AM3940" s="85">
        <f>IF(AND(K3940&gt;Variables!$G$10,K3940&lt;Variables!$G$11),0,1)</f>
        <v>1</v>
      </c>
      <c r="AN3940" s="103">
        <f>IF(H3940&lt;Variables!$G$13,1,0)</f>
        <v>1</v>
      </c>
      <c r="AO3940" s="101">
        <f>IF(R3940&lt;Variables!$G$12,0,1)</f>
        <v>0</v>
      </c>
      <c r="AP3940" s="86">
        <f t="shared" si="471"/>
        <v>1</v>
      </c>
      <c r="AR3940">
        <v>1</v>
      </c>
      <c r="AS3940">
        <v>0</v>
      </c>
      <c r="AT3940">
        <v>0</v>
      </c>
      <c r="AU3940">
        <v>0</v>
      </c>
      <c r="BA3940">
        <v>2</v>
      </c>
    </row>
    <row r="3941" spans="3:53" ht="12.75" x14ac:dyDescent="0.2">
      <c r="C3941" t="s">
        <v>841</v>
      </c>
      <c r="D3941" t="s">
        <v>802</v>
      </c>
      <c r="E3941">
        <v>224.85</v>
      </c>
      <c r="F3941">
        <v>15.57</v>
      </c>
      <c r="G3941">
        <v>7.14</v>
      </c>
      <c r="H3941">
        <v>37470</v>
      </c>
      <c r="I3941">
        <v>-2.8159999999999998</v>
      </c>
      <c r="J3941" t="s">
        <v>78</v>
      </c>
      <c r="K3941">
        <v>50.53</v>
      </c>
      <c r="L3941">
        <v>224.99907999999999</v>
      </c>
      <c r="M3941">
        <v>-3.2924579069381447E-2</v>
      </c>
      <c r="N3941">
        <v>224.61404400000001</v>
      </c>
      <c r="O3941">
        <v>0.13844014134753049</v>
      </c>
      <c r="P3941">
        <v>8637000</v>
      </c>
      <c r="Q3941">
        <v>2782000</v>
      </c>
      <c r="R3941">
        <v>3.1</v>
      </c>
      <c r="S3941">
        <v>33.493000000000002</v>
      </c>
      <c r="T3941">
        <v>8.5890000000000004</v>
      </c>
      <c r="U3941">
        <v>19.156400000000001</v>
      </c>
      <c r="V3941">
        <f t="shared" si="473"/>
        <v>2.3733972347335106</v>
      </c>
      <c r="AC3941">
        <v>234.89</v>
      </c>
      <c r="AD3941">
        <v>223.68</v>
      </c>
      <c r="AH3941" s="85">
        <f>IF(AND(M3941&lt;Variables!$G$6,M3941&gt;Variables!$G$5),0,1)</f>
        <v>1</v>
      </c>
      <c r="AI3941" s="85">
        <f t="shared" si="472"/>
        <v>0</v>
      </c>
      <c r="AJ3941" s="85">
        <f>IF(I3941&gt;Variables!$G$7,0,1)</f>
        <v>1</v>
      </c>
      <c r="AK3941" s="85">
        <f>IF(F3941&gt;Variables!$G$8,0,1)</f>
        <v>0</v>
      </c>
      <c r="AL3941" s="85">
        <f>IF(G3941&gt;Variables!$G$9,0,1)</f>
        <v>1</v>
      </c>
      <c r="AM3941" s="85">
        <f>IF(AND(K3941&gt;Variables!$G$10,K3941&lt;Variables!$G$11),0,1)</f>
        <v>0</v>
      </c>
      <c r="AN3941" s="103">
        <f>IF(H3941&lt;Variables!$G$13,1,0)</f>
        <v>0</v>
      </c>
      <c r="AO3941" s="101">
        <f>IF(R3941&lt;Variables!$G$12,0,1)</f>
        <v>1</v>
      </c>
      <c r="AP3941" s="86">
        <f t="shared" si="471"/>
        <v>1</v>
      </c>
      <c r="AR3941">
        <v>1</v>
      </c>
      <c r="AS3941">
        <v>0</v>
      </c>
      <c r="AT3941">
        <v>0</v>
      </c>
      <c r="AU3941">
        <v>0</v>
      </c>
      <c r="BA3941">
        <v>0.88</v>
      </c>
    </row>
    <row r="3942" spans="3:53" ht="12.75" x14ac:dyDescent="0.2">
      <c r="C3942" t="s">
        <v>841</v>
      </c>
      <c r="D3942" t="s">
        <v>183</v>
      </c>
      <c r="E3942">
        <v>24.04</v>
      </c>
      <c r="F3942">
        <v>65.03</v>
      </c>
      <c r="G3942">
        <v>27.09</v>
      </c>
      <c r="H3942">
        <v>42.28</v>
      </c>
      <c r="I3942">
        <v>2269.1999999999998</v>
      </c>
      <c r="J3942" t="s">
        <v>78</v>
      </c>
      <c r="K3942">
        <v>35.659999999999997</v>
      </c>
      <c r="L3942">
        <v>25.170369999999998</v>
      </c>
      <c r="M3942">
        <v>-4.719716078865746</v>
      </c>
      <c r="N3942">
        <v>25.961729999999999</v>
      </c>
      <c r="O3942">
        <v>-7.6240296775291982</v>
      </c>
      <c r="P3942">
        <v>35150000</v>
      </c>
      <c r="Q3942">
        <v>16000000</v>
      </c>
      <c r="R3942">
        <v>2.2000000000000002</v>
      </c>
      <c r="S3942">
        <v>33.493000000000002</v>
      </c>
      <c r="T3942">
        <v>8.5890000000000004</v>
      </c>
      <c r="U3942">
        <v>19.156400000000001</v>
      </c>
      <c r="V3942">
        <f t="shared" si="473"/>
        <v>2.1456882739376493</v>
      </c>
      <c r="AC3942">
        <v>26.2</v>
      </c>
      <c r="AD3942">
        <v>20</v>
      </c>
      <c r="AH3942" s="85">
        <f>IF(AND(M3942&lt;Variables!$G$6,M3942&gt;Variables!$G$5),0,1)</f>
        <v>0</v>
      </c>
      <c r="AI3942" s="85">
        <f t="shared" si="472"/>
        <v>1</v>
      </c>
      <c r="AJ3942" s="85">
        <f>IF(I3942&gt;Variables!$G$7,0,1)</f>
        <v>0</v>
      </c>
      <c r="AK3942" s="85">
        <f>IF(F3942&gt;Variables!$G$8,0,1)</f>
        <v>0</v>
      </c>
      <c r="AL3942" s="85">
        <f>IF(G3942&gt;Variables!$G$9,0,1)</f>
        <v>0</v>
      </c>
      <c r="AM3942" s="85">
        <f>IF(AND(K3942&gt;Variables!$G$10,K3942&lt;Variables!$G$11),0,1)</f>
        <v>1</v>
      </c>
      <c r="AN3942" s="103">
        <f>IF(H3942&lt;Variables!$G$13,1,0)</f>
        <v>1</v>
      </c>
      <c r="AO3942" s="101">
        <f>IF(R3942&lt;Variables!$G$12,0,1)</f>
        <v>1</v>
      </c>
      <c r="AP3942" s="86">
        <f t="shared" si="471"/>
        <v>1</v>
      </c>
      <c r="AR3942">
        <v>0</v>
      </c>
      <c r="AS3942">
        <v>0</v>
      </c>
      <c r="AT3942">
        <v>1</v>
      </c>
      <c r="AU3942">
        <v>0</v>
      </c>
      <c r="BA3942">
        <v>-2.25</v>
      </c>
    </row>
    <row r="3943" spans="3:53" ht="12.75" x14ac:dyDescent="0.2">
      <c r="C3943" t="s">
        <v>841</v>
      </c>
      <c r="D3943" t="s">
        <v>799</v>
      </c>
      <c r="E3943">
        <v>2.88</v>
      </c>
      <c r="F3943">
        <v>43.91</v>
      </c>
      <c r="G3943">
        <v>7.81</v>
      </c>
      <c r="H3943">
        <v>881.81</v>
      </c>
      <c r="I3943">
        <v>-48.935000000000002</v>
      </c>
      <c r="J3943" t="s">
        <v>78</v>
      </c>
      <c r="K3943">
        <v>41.72</v>
      </c>
      <c r="L3943">
        <v>3.0122450000000001</v>
      </c>
      <c r="M3943">
        <v>-3.7262905241771551</v>
      </c>
      <c r="N3943">
        <v>2.8897740000000001</v>
      </c>
      <c r="O3943">
        <v>0.35386850321166452</v>
      </c>
      <c r="P3943">
        <v>116190000</v>
      </c>
      <c r="Q3943">
        <v>13330000</v>
      </c>
      <c r="R3943">
        <v>8.7200000000000006</v>
      </c>
      <c r="S3943">
        <v>33.493000000000002</v>
      </c>
      <c r="T3943">
        <v>8.5890000000000004</v>
      </c>
      <c r="U3943">
        <v>19.156400000000001</v>
      </c>
      <c r="V3943">
        <f t="shared" si="473"/>
        <v>2.2889973097885461</v>
      </c>
      <c r="AC3943">
        <v>3.08</v>
      </c>
      <c r="AD3943">
        <v>2.81</v>
      </c>
      <c r="AH3943" s="85">
        <f>IF(AND(M3943&lt;Variables!$G$6,M3943&gt;Variables!$G$5),0,1)</f>
        <v>0</v>
      </c>
      <c r="AI3943" s="85">
        <f t="shared" si="472"/>
        <v>0</v>
      </c>
      <c r="AJ3943" s="85">
        <f>IF(I3943&gt;Variables!$G$7,0,1)</f>
        <v>1</v>
      </c>
      <c r="AK3943" s="85">
        <f>IF(F3943&gt;Variables!$G$8,0,1)</f>
        <v>0</v>
      </c>
      <c r="AL3943" s="85">
        <f>IF(G3943&gt;Variables!$G$9,0,1)</f>
        <v>1</v>
      </c>
      <c r="AM3943" s="85">
        <f>IF(AND(K3943&gt;Variables!$G$10,K3943&lt;Variables!$G$11),0,1)</f>
        <v>1</v>
      </c>
      <c r="AN3943" s="103">
        <f>IF(H3943&lt;Variables!$G$13,1,0)</f>
        <v>1</v>
      </c>
      <c r="AO3943" s="101">
        <f>IF(R3943&lt;Variables!$G$12,0,1)</f>
        <v>1</v>
      </c>
      <c r="AP3943" s="86">
        <f t="shared" si="471"/>
        <v>1</v>
      </c>
      <c r="AR3943">
        <v>1</v>
      </c>
      <c r="AS3943">
        <v>0</v>
      </c>
      <c r="AT3943">
        <v>0</v>
      </c>
      <c r="AU3943">
        <v>0</v>
      </c>
      <c r="BA3943">
        <v>2</v>
      </c>
    </row>
    <row r="3944" spans="3:53" ht="12.75" x14ac:dyDescent="0.2">
      <c r="C3944" t="s">
        <v>841</v>
      </c>
      <c r="D3944" t="s">
        <v>804</v>
      </c>
      <c r="E3944">
        <v>2.72</v>
      </c>
      <c r="F3944">
        <v>43.9</v>
      </c>
      <c r="G3944">
        <v>9.8800000000000008</v>
      </c>
      <c r="H3944">
        <v>52.91</v>
      </c>
      <c r="I3944">
        <v>-66.352000000000004</v>
      </c>
      <c r="J3944" t="s">
        <v>78</v>
      </c>
      <c r="K3944">
        <v>34.6</v>
      </c>
      <c r="L3944">
        <v>2.899295</v>
      </c>
      <c r="M3944">
        <v>-4.1146209682009101</v>
      </c>
      <c r="N3944">
        <v>3.04521</v>
      </c>
      <c r="O3944">
        <v>-8.7090873864199896</v>
      </c>
      <c r="P3944">
        <v>106310000</v>
      </c>
      <c r="Q3944">
        <v>917900</v>
      </c>
      <c r="R3944">
        <v>115.82</v>
      </c>
      <c r="S3944">
        <v>33.493000000000002</v>
      </c>
      <c r="T3944">
        <v>8.5890000000000004</v>
      </c>
      <c r="U3944">
        <v>19.156400000000001</v>
      </c>
      <c r="V3944">
        <f t="shared" si="473"/>
        <v>2.1314375546882944</v>
      </c>
      <c r="AC3944">
        <v>3.02</v>
      </c>
      <c r="AD3944">
        <v>2.62</v>
      </c>
      <c r="AH3944" s="85">
        <f>IF(AND(M3944&lt;Variables!$G$6,M3944&gt;Variables!$G$5),0,1)</f>
        <v>0</v>
      </c>
      <c r="AI3944" s="85">
        <f t="shared" si="472"/>
        <v>1</v>
      </c>
      <c r="AJ3944" s="85">
        <f>IF(I3944&gt;Variables!$G$7,0,1)</f>
        <v>1</v>
      </c>
      <c r="AK3944" s="85">
        <f>IF(F3944&gt;Variables!$G$8,0,1)</f>
        <v>0</v>
      </c>
      <c r="AL3944" s="85">
        <f>IF(G3944&gt;Variables!$G$9,0,1)</f>
        <v>1</v>
      </c>
      <c r="AM3944" s="85">
        <f>IF(AND(K3944&gt;Variables!$G$10,K3944&lt;Variables!$G$11),0,1)</f>
        <v>1</v>
      </c>
      <c r="AN3944" s="103">
        <f>IF(H3944&lt;Variables!$G$13,1,0)</f>
        <v>1</v>
      </c>
      <c r="AO3944" s="101">
        <f>IF(R3944&lt;Variables!$G$12,0,1)</f>
        <v>1</v>
      </c>
      <c r="AP3944" s="86">
        <f t="shared" si="471"/>
        <v>1</v>
      </c>
      <c r="AR3944">
        <v>1</v>
      </c>
      <c r="AS3944">
        <v>0</v>
      </c>
      <c r="AT3944">
        <v>0</v>
      </c>
      <c r="AU3944">
        <v>0</v>
      </c>
      <c r="BA3944">
        <v>2</v>
      </c>
    </row>
    <row r="3945" spans="3:53" ht="12.75" x14ac:dyDescent="0.2">
      <c r="C3945" t="s">
        <v>841</v>
      </c>
      <c r="D3945" t="s">
        <v>817</v>
      </c>
      <c r="E3945">
        <v>3.01</v>
      </c>
      <c r="F3945">
        <v>26.92</v>
      </c>
      <c r="G3945">
        <v>28.94</v>
      </c>
      <c r="H3945">
        <v>61.14</v>
      </c>
      <c r="I3945">
        <v>-67.363</v>
      </c>
      <c r="J3945" t="s">
        <v>78</v>
      </c>
      <c r="K3945">
        <v>60.56</v>
      </c>
      <c r="L3945">
        <v>2.9406349999999999</v>
      </c>
      <c r="M3945">
        <v>3.0389694742802118</v>
      </c>
      <c r="N3945">
        <v>2.9306580000000002</v>
      </c>
      <c r="O3945">
        <v>3.389750697624903</v>
      </c>
      <c r="P3945">
        <v>12390000</v>
      </c>
      <c r="Q3945">
        <v>2130000</v>
      </c>
      <c r="R3945">
        <v>5.82</v>
      </c>
      <c r="S3945">
        <v>33.493000000000002</v>
      </c>
      <c r="T3945">
        <v>8.5890000000000004</v>
      </c>
      <c r="U3945">
        <v>19.156400000000001</v>
      </c>
      <c r="V3945">
        <f t="shared" si="473"/>
        <v>2.3047080907001383</v>
      </c>
      <c r="AC3945">
        <v>3.24</v>
      </c>
      <c r="AD3945">
        <v>2.7</v>
      </c>
      <c r="AH3945" s="85">
        <f>IF(AND(M3945&lt;Variables!$G$6,M3945&gt;Variables!$G$5),0,1)</f>
        <v>1</v>
      </c>
      <c r="AI3945" s="85">
        <f t="shared" si="472"/>
        <v>0</v>
      </c>
      <c r="AJ3945" s="85">
        <f>IF(I3945&gt;Variables!$G$7,0,1)</f>
        <v>1</v>
      </c>
      <c r="AK3945" s="85">
        <f>IF(F3945&gt;Variables!$G$8,0,1)</f>
        <v>0</v>
      </c>
      <c r="AL3945" s="85">
        <f>IF(G3945&gt;Variables!$G$9,0,1)</f>
        <v>0</v>
      </c>
      <c r="AM3945" s="85">
        <f>IF(AND(K3945&gt;Variables!$G$10,K3945&lt;Variables!$G$11),0,1)</f>
        <v>0</v>
      </c>
      <c r="AN3945" s="103">
        <f>IF(H3945&lt;Variables!$G$13,1,0)</f>
        <v>1</v>
      </c>
      <c r="AO3945" s="101">
        <f>IF(R3945&lt;Variables!$G$12,0,1)</f>
        <v>1</v>
      </c>
      <c r="AP3945" s="86">
        <f t="shared" si="471"/>
        <v>1</v>
      </c>
      <c r="AR3945">
        <v>1</v>
      </c>
      <c r="AS3945">
        <v>0</v>
      </c>
      <c r="AT3945">
        <v>0</v>
      </c>
      <c r="AU3945">
        <v>0</v>
      </c>
      <c r="BA3945">
        <v>2</v>
      </c>
    </row>
    <row r="3946" spans="3:53" ht="12.75" x14ac:dyDescent="0.2">
      <c r="C3946" t="s">
        <v>841</v>
      </c>
      <c r="D3946" t="s">
        <v>826</v>
      </c>
      <c r="E3946">
        <v>5.04</v>
      </c>
      <c r="F3946">
        <v>22.52</v>
      </c>
      <c r="G3946">
        <v>16.86</v>
      </c>
      <c r="H3946">
        <v>235.54</v>
      </c>
      <c r="I3946">
        <v>905.86199999999997</v>
      </c>
      <c r="J3946" t="s">
        <v>78</v>
      </c>
      <c r="K3946">
        <v>55.7</v>
      </c>
      <c r="L3946">
        <v>4.9981450000000001</v>
      </c>
      <c r="M3946">
        <v>0.53729933805442409</v>
      </c>
      <c r="N3946">
        <v>4.9252367346938772</v>
      </c>
      <c r="O3946">
        <v>2.0255526927950558</v>
      </c>
      <c r="P3946">
        <v>1140000</v>
      </c>
      <c r="Q3946">
        <v>495920</v>
      </c>
      <c r="R3946">
        <v>2.2999999999999998</v>
      </c>
      <c r="S3946">
        <v>33.493000000000002</v>
      </c>
      <c r="T3946">
        <v>8.5890000000000004</v>
      </c>
      <c r="U3946">
        <v>19.156400000000001</v>
      </c>
      <c r="V3946">
        <f t="shared" si="473"/>
        <v>2.403237410427268</v>
      </c>
      <c r="AC3946">
        <v>5.08</v>
      </c>
      <c r="AD3946">
        <v>4.66</v>
      </c>
      <c r="AH3946" s="85">
        <f>IF(AND(M3946&lt;Variables!$G$6,M3946&gt;Variables!$G$5),0,1)</f>
        <v>1</v>
      </c>
      <c r="AI3946" s="85">
        <f t="shared" si="472"/>
        <v>0</v>
      </c>
      <c r="AJ3946" s="85">
        <f>IF(I3946&gt;Variables!$G$7,0,1)</f>
        <v>0</v>
      </c>
      <c r="AK3946" s="85">
        <f>IF(F3946&gt;Variables!$G$8,0,1)</f>
        <v>0</v>
      </c>
      <c r="AL3946" s="85">
        <f>IF(G3946&gt;Variables!$G$9,0,1)</f>
        <v>0</v>
      </c>
      <c r="AM3946" s="85">
        <f>IF(AND(K3946&gt;Variables!$G$10,K3946&lt;Variables!$G$11),0,1)</f>
        <v>0</v>
      </c>
      <c r="AN3946" s="103">
        <f>IF(H3946&lt;Variables!$G$13,1,0)</f>
        <v>1</v>
      </c>
      <c r="AO3946" s="101">
        <f>IF(R3946&lt;Variables!$G$12,0,1)</f>
        <v>1</v>
      </c>
      <c r="AP3946" s="86">
        <f t="shared" si="471"/>
        <v>1</v>
      </c>
      <c r="AR3946">
        <v>0</v>
      </c>
      <c r="AS3946">
        <v>0</v>
      </c>
      <c r="AT3946">
        <v>1</v>
      </c>
      <c r="AU3946">
        <v>0</v>
      </c>
      <c r="BA3946">
        <v>-2.25</v>
      </c>
    </row>
    <row r="3947" spans="3:53" ht="12.75" x14ac:dyDescent="0.2">
      <c r="C3947" t="s">
        <v>841</v>
      </c>
      <c r="D3947" t="s">
        <v>185</v>
      </c>
      <c r="E3947">
        <v>9.11</v>
      </c>
      <c r="F3947">
        <v>21.21</v>
      </c>
      <c r="G3947">
        <v>10.61</v>
      </c>
      <c r="H3947">
        <v>40.380000000000003</v>
      </c>
      <c r="I3947">
        <v>39.726999999999997</v>
      </c>
      <c r="J3947" t="s">
        <v>78</v>
      </c>
      <c r="K3947">
        <v>40.630000000000003</v>
      </c>
      <c r="L3947">
        <v>9.3323349999999987</v>
      </c>
      <c r="M3947">
        <v>-2.4895698664910668</v>
      </c>
      <c r="N3947">
        <v>9.2116520000000008</v>
      </c>
      <c r="O3947">
        <v>-1.212073578116077</v>
      </c>
      <c r="P3947">
        <v>17460000</v>
      </c>
      <c r="Q3947">
        <v>11900000</v>
      </c>
      <c r="R3947">
        <v>1.47</v>
      </c>
      <c r="S3947">
        <v>33.493000000000002</v>
      </c>
      <c r="T3947">
        <v>8.5890000000000004</v>
      </c>
      <c r="U3947">
        <v>19.156400000000001</v>
      </c>
      <c r="V3947">
        <f t="shared" si="473"/>
        <v>2.267286461782394</v>
      </c>
      <c r="AC3947">
        <v>10.75</v>
      </c>
      <c r="AD3947">
        <v>8.36</v>
      </c>
      <c r="AH3947" s="85">
        <f>IF(AND(M3947&lt;Variables!$G$6,M3947&gt;Variables!$G$5),0,1)</f>
        <v>0</v>
      </c>
      <c r="AI3947" s="85">
        <f t="shared" si="472"/>
        <v>0</v>
      </c>
      <c r="AJ3947" s="85">
        <f>IF(I3947&gt;Variables!$G$7,0,1)</f>
        <v>0</v>
      </c>
      <c r="AK3947" s="85">
        <f>IF(F3947&gt;Variables!$G$8,0,1)</f>
        <v>0</v>
      </c>
      <c r="AL3947" s="85">
        <f>IF(G3947&gt;Variables!$G$9,0,1)</f>
        <v>1</v>
      </c>
      <c r="AM3947" s="85">
        <f>IF(AND(K3947&gt;Variables!$G$10,K3947&lt;Variables!$G$11),0,1)</f>
        <v>1</v>
      </c>
      <c r="AN3947" s="103">
        <f>IF(H3947&lt;Variables!$G$13,1,0)</f>
        <v>1</v>
      </c>
      <c r="AO3947" s="101">
        <f>IF(R3947&lt;Variables!$G$12,0,1)</f>
        <v>0</v>
      </c>
      <c r="AP3947" s="86">
        <f t="shared" si="471"/>
        <v>1</v>
      </c>
      <c r="AR3947">
        <v>1</v>
      </c>
      <c r="AS3947">
        <v>0</v>
      </c>
      <c r="AT3947">
        <v>0</v>
      </c>
      <c r="AU3947">
        <v>0</v>
      </c>
      <c r="BA3947">
        <v>2</v>
      </c>
    </row>
    <row r="3948" spans="3:53" ht="12.75" x14ac:dyDescent="0.2">
      <c r="C3948" t="s">
        <v>841</v>
      </c>
      <c r="D3948" t="s">
        <v>131</v>
      </c>
      <c r="E3948">
        <v>35.200000000000003</v>
      </c>
      <c r="F3948">
        <v>12.88</v>
      </c>
      <c r="G3948">
        <v>9.67</v>
      </c>
      <c r="H3948">
        <v>5010</v>
      </c>
      <c r="I3948">
        <v>2.5999999999999999E-2</v>
      </c>
      <c r="J3948" t="s">
        <v>78</v>
      </c>
      <c r="K3948">
        <v>47.04</v>
      </c>
      <c r="L3948">
        <v>35.222634999999997</v>
      </c>
      <c r="M3948">
        <v>2.0909849589617779E-2</v>
      </c>
      <c r="N3948">
        <v>35.4636</v>
      </c>
      <c r="O3948">
        <v>-0.65870357211338582</v>
      </c>
      <c r="P3948">
        <v>3842000</v>
      </c>
      <c r="Q3948">
        <v>2889000</v>
      </c>
      <c r="R3948">
        <v>1.33</v>
      </c>
      <c r="S3948">
        <v>33.493000000000002</v>
      </c>
      <c r="T3948">
        <v>8.5890000000000004</v>
      </c>
      <c r="U3948">
        <v>19.156400000000001</v>
      </c>
      <c r="V3948">
        <f t="shared" si="473"/>
        <v>2.33596949134169</v>
      </c>
      <c r="AC3948">
        <v>36.79</v>
      </c>
      <c r="AD3948">
        <v>34.979999999999997</v>
      </c>
      <c r="AH3948" s="85">
        <f>IF(AND(M3948&lt;Variables!$G$6,M3948&gt;Variables!$G$5),0,1)</f>
        <v>1</v>
      </c>
      <c r="AI3948" s="85">
        <f t="shared" si="472"/>
        <v>1</v>
      </c>
      <c r="AJ3948" s="85">
        <f>IF(I3948&gt;Variables!$G$7,0,1)</f>
        <v>0</v>
      </c>
      <c r="AK3948" s="85">
        <f>IF(F3948&gt;Variables!$G$8,0,1)</f>
        <v>0</v>
      </c>
      <c r="AL3948" s="85">
        <f>IF(G3948&gt;Variables!$G$9,0,1)</f>
        <v>1</v>
      </c>
      <c r="AM3948" s="85">
        <f>IF(AND(K3948&gt;Variables!$G$10,K3948&lt;Variables!$G$11),0,1)</f>
        <v>1</v>
      </c>
      <c r="AN3948" s="103">
        <f>IF(H3948&lt;Variables!$G$13,1,0)</f>
        <v>0</v>
      </c>
      <c r="AO3948" s="101">
        <f>IF(R3948&lt;Variables!$G$12,0,1)</f>
        <v>0</v>
      </c>
      <c r="AP3948" s="86">
        <f t="shared" si="471"/>
        <v>1</v>
      </c>
      <c r="AR3948">
        <v>1</v>
      </c>
      <c r="AS3948">
        <v>0</v>
      </c>
      <c r="AT3948">
        <v>0</v>
      </c>
      <c r="AU3948">
        <v>0</v>
      </c>
      <c r="BA3948">
        <v>1.61</v>
      </c>
    </row>
    <row r="3949" spans="3:53" ht="12.75" x14ac:dyDescent="0.2">
      <c r="C3949" t="s">
        <v>841</v>
      </c>
      <c r="D3949" t="s">
        <v>133</v>
      </c>
      <c r="E3949">
        <v>5.0199999999999996</v>
      </c>
      <c r="F3949">
        <v>20.69</v>
      </c>
      <c r="G3949">
        <v>12.27</v>
      </c>
      <c r="H3949">
        <v>22.36</v>
      </c>
      <c r="I3949">
        <v>-69.774000000000001</v>
      </c>
      <c r="J3949" t="s">
        <v>78</v>
      </c>
      <c r="K3949">
        <v>45.61</v>
      </c>
      <c r="L3949">
        <v>5.0931736842105284</v>
      </c>
      <c r="M3949">
        <v>-1.2482135531253049</v>
      </c>
      <c r="N3949">
        <v>5.1282061224489794</v>
      </c>
      <c r="O3949">
        <v>-1.9228190149636519</v>
      </c>
      <c r="P3949">
        <v>5340000</v>
      </c>
      <c r="Q3949">
        <v>5250000</v>
      </c>
      <c r="R3949">
        <v>1.02</v>
      </c>
      <c r="S3949">
        <v>33.493000000000002</v>
      </c>
      <c r="T3949">
        <v>8.5890000000000004</v>
      </c>
      <c r="U3949">
        <v>19.156400000000001</v>
      </c>
      <c r="V3949">
        <f t="shared" si="473"/>
        <v>2.3381479015263982</v>
      </c>
      <c r="AC3949">
        <v>7.64</v>
      </c>
      <c r="AD3949">
        <v>4.6399999999999997</v>
      </c>
      <c r="AH3949" s="85">
        <f>IF(AND(M3949&lt;Variables!$G$6,M3949&gt;Variables!$G$5),0,1)</f>
        <v>1</v>
      </c>
      <c r="AI3949" s="85">
        <f t="shared" si="472"/>
        <v>1</v>
      </c>
      <c r="AJ3949" s="85">
        <f>IF(I3949&gt;Variables!$G$7,0,1)</f>
        <v>1</v>
      </c>
      <c r="AK3949" s="85">
        <f>IF(F3949&gt;Variables!$G$8,0,1)</f>
        <v>0</v>
      </c>
      <c r="AL3949" s="85">
        <f>IF(G3949&gt;Variables!$G$9,0,1)</f>
        <v>0</v>
      </c>
      <c r="AM3949" s="85">
        <f>IF(AND(K3949&gt;Variables!$G$10,K3949&lt;Variables!$G$11),0,1)</f>
        <v>1</v>
      </c>
      <c r="AN3949" s="103">
        <f>IF(H3949&lt;Variables!$G$13,1,0)</f>
        <v>1</v>
      </c>
      <c r="AO3949" s="101">
        <f>IF(R3949&lt;Variables!$G$12,0,1)</f>
        <v>0</v>
      </c>
      <c r="AP3949" s="86">
        <f t="shared" si="471"/>
        <v>1</v>
      </c>
      <c r="AR3949">
        <v>1</v>
      </c>
      <c r="AS3949">
        <v>0</v>
      </c>
      <c r="AT3949">
        <v>0</v>
      </c>
      <c r="AU3949">
        <v>0</v>
      </c>
      <c r="BA3949">
        <v>2</v>
      </c>
    </row>
    <row r="3950" spans="3:53" ht="12.75" x14ac:dyDescent="0.2">
      <c r="C3950" t="s">
        <v>841</v>
      </c>
      <c r="D3950" t="s">
        <v>813</v>
      </c>
      <c r="E3950">
        <v>12.5</v>
      </c>
      <c r="F3950">
        <v>12.04</v>
      </c>
      <c r="G3950">
        <v>11.9</v>
      </c>
      <c r="H3950">
        <v>2160</v>
      </c>
      <c r="I3950">
        <v>-17.183</v>
      </c>
      <c r="J3950" t="s">
        <v>78</v>
      </c>
      <c r="K3950">
        <v>61.12</v>
      </c>
      <c r="L3950">
        <v>12.465125</v>
      </c>
      <c r="M3950">
        <v>0.36000441231036912</v>
      </c>
      <c r="N3950">
        <v>12.319842</v>
      </c>
      <c r="O3950">
        <v>1.5435100547555749</v>
      </c>
      <c r="P3950">
        <v>2464000</v>
      </c>
      <c r="Q3950">
        <v>1541000</v>
      </c>
      <c r="R3950">
        <v>1.6</v>
      </c>
      <c r="S3950">
        <v>33.493000000000002</v>
      </c>
      <c r="T3950">
        <v>8.5890000000000004</v>
      </c>
      <c r="U3950">
        <v>19.156400000000001</v>
      </c>
      <c r="V3950">
        <f t="shared" si="473"/>
        <v>2.4612817019805244</v>
      </c>
      <c r="AC3950">
        <v>12.936400000000001</v>
      </c>
      <c r="AD3950">
        <v>12.44</v>
      </c>
      <c r="AH3950" s="85">
        <f>IF(AND(M3950&lt;Variables!$G$6,M3950&gt;Variables!$G$5),0,1)</f>
        <v>1</v>
      </c>
      <c r="AI3950" s="85">
        <f t="shared" si="472"/>
        <v>0</v>
      </c>
      <c r="AJ3950" s="85">
        <f>IF(I3950&gt;Variables!$G$7,0,1)</f>
        <v>1</v>
      </c>
      <c r="AK3950" s="85">
        <f>IF(F3950&gt;Variables!$G$8,0,1)</f>
        <v>0</v>
      </c>
      <c r="AL3950" s="85">
        <f>IF(G3950&gt;Variables!$G$9,0,1)</f>
        <v>1</v>
      </c>
      <c r="AM3950" s="85">
        <f>IF(AND(K3950&gt;Variables!$G$10,K3950&lt;Variables!$G$11),0,1)</f>
        <v>0</v>
      </c>
      <c r="AN3950" s="103">
        <f>IF(H3950&lt;Variables!$G$13,1,0)</f>
        <v>1</v>
      </c>
      <c r="AO3950" s="101">
        <f>IF(R3950&lt;Variables!$G$12,0,1)</f>
        <v>0</v>
      </c>
      <c r="AP3950" s="86">
        <f t="shared" si="471"/>
        <v>1</v>
      </c>
      <c r="AR3950">
        <v>1</v>
      </c>
      <c r="AS3950">
        <v>0</v>
      </c>
      <c r="AT3950">
        <v>0</v>
      </c>
      <c r="AU3950">
        <v>0</v>
      </c>
      <c r="BA3950">
        <v>1.49</v>
      </c>
    </row>
    <row r="3951" spans="3:53" ht="12.75" x14ac:dyDescent="0.2">
      <c r="C3951" t="s">
        <v>841</v>
      </c>
      <c r="D3951" t="s">
        <v>676</v>
      </c>
      <c r="E3951">
        <v>2.89</v>
      </c>
      <c r="F3951">
        <v>7.25</v>
      </c>
      <c r="G3951">
        <v>3.96</v>
      </c>
      <c r="H3951">
        <v>-99999</v>
      </c>
      <c r="I3951">
        <v>-21.821000000000002</v>
      </c>
      <c r="J3951" t="s">
        <v>78</v>
      </c>
      <c r="K3951">
        <v>64.67</v>
      </c>
      <c r="L3951">
        <v>2.8875000000000002</v>
      </c>
      <c r="M3951">
        <v>8.6580086580084731E-2</v>
      </c>
      <c r="N3951">
        <v>2.8843000000000001</v>
      </c>
      <c r="O3951">
        <v>0.19762160662899281</v>
      </c>
      <c r="P3951">
        <v>156930</v>
      </c>
      <c r="Q3951">
        <v>191010</v>
      </c>
      <c r="R3951">
        <v>0.82</v>
      </c>
      <c r="S3951">
        <v>33.493000000000002</v>
      </c>
      <c r="T3951">
        <v>8.5890000000000004</v>
      </c>
      <c r="U3951">
        <v>19.156400000000001</v>
      </c>
      <c r="V3951">
        <f t="shared" si="473"/>
        <v>2.5130619826839826</v>
      </c>
      <c r="AC3951">
        <v>2.9</v>
      </c>
      <c r="AD3951">
        <v>2.88</v>
      </c>
      <c r="AH3951" s="85">
        <f>IF(AND(M3951&lt;Variables!$G$6,M3951&gt;Variables!$G$5),0,1)</f>
        <v>1</v>
      </c>
      <c r="AI3951" s="85">
        <f t="shared" si="472"/>
        <v>0</v>
      </c>
      <c r="AJ3951" s="85">
        <f>IF(I3951&gt;Variables!$G$7,0,1)</f>
        <v>1</v>
      </c>
      <c r="AK3951" s="85">
        <f>IF(F3951&gt;Variables!$G$8,0,1)</f>
        <v>1</v>
      </c>
      <c r="AL3951" s="85">
        <f>IF(G3951&gt;Variables!$G$9,0,1)</f>
        <v>1</v>
      </c>
      <c r="AM3951" s="85">
        <f>IF(AND(K3951&gt;Variables!$G$10,K3951&lt;Variables!$G$11),0,1)</f>
        <v>0</v>
      </c>
      <c r="AN3951" s="103">
        <f>IF(H3951&lt;Variables!$G$13,1,0)</f>
        <v>1</v>
      </c>
      <c r="AO3951" s="101">
        <f>IF(R3951&lt;Variables!$G$12,0,1)</f>
        <v>0</v>
      </c>
      <c r="AP3951" s="86">
        <f t="shared" ref="AP3951:AP4014" si="474">IF(J3951="Pass", 0,1)</f>
        <v>1</v>
      </c>
      <c r="AR3951">
        <v>0</v>
      </c>
      <c r="AS3951">
        <v>0</v>
      </c>
      <c r="AT3951">
        <v>0</v>
      </c>
      <c r="AU3951">
        <v>0</v>
      </c>
      <c r="BA3951">
        <v>0</v>
      </c>
    </row>
    <row r="3952" spans="3:53" ht="12.75" x14ac:dyDescent="0.2">
      <c r="C3952" t="s">
        <v>841</v>
      </c>
      <c r="D3952" t="s">
        <v>414</v>
      </c>
      <c r="E3952">
        <v>48.02</v>
      </c>
      <c r="F3952">
        <v>7.47</v>
      </c>
      <c r="G3952">
        <v>3.68</v>
      </c>
      <c r="H3952">
        <v>2420</v>
      </c>
      <c r="I3952">
        <v>28.256</v>
      </c>
      <c r="J3952" t="s">
        <v>78</v>
      </c>
      <c r="K3952">
        <v>49.87</v>
      </c>
      <c r="L3952">
        <v>47.892258333333331</v>
      </c>
      <c r="M3952">
        <v>0.1226537831183985</v>
      </c>
      <c r="N3952">
        <v>47.987191428571442</v>
      </c>
      <c r="O3952">
        <v>-7.5418934707411525E-2</v>
      </c>
      <c r="P3952">
        <v>298592</v>
      </c>
      <c r="Q3952">
        <v>398121</v>
      </c>
      <c r="R3952">
        <v>0.75</v>
      </c>
      <c r="S3952">
        <v>33.493000000000002</v>
      </c>
      <c r="T3952">
        <v>8.5890000000000004</v>
      </c>
      <c r="U3952">
        <v>19.156400000000001</v>
      </c>
      <c r="V3952">
        <f t="shared" si="473"/>
        <v>2.3625102507752551</v>
      </c>
      <c r="AC3952">
        <v>50.14</v>
      </c>
      <c r="AD3952">
        <v>47.8</v>
      </c>
      <c r="AH3952" s="85">
        <f>IF(AND(M3952&lt;Variables!$G$6,M3952&gt;Variables!$G$5),0,1)</f>
        <v>1</v>
      </c>
      <c r="AI3952" s="85">
        <f t="shared" si="472"/>
        <v>1</v>
      </c>
      <c r="AJ3952" s="85">
        <f>IF(I3952&gt;Variables!$G$7,0,1)</f>
        <v>0</v>
      </c>
      <c r="AK3952" s="85">
        <f>IF(F3952&gt;Variables!$G$8,0,1)</f>
        <v>1</v>
      </c>
      <c r="AL3952" s="85">
        <f>IF(G3952&gt;Variables!$G$9,0,1)</f>
        <v>1</v>
      </c>
      <c r="AM3952" s="85">
        <f>IF(AND(K3952&gt;Variables!$G$10,K3952&lt;Variables!$G$11),0,1)</f>
        <v>1</v>
      </c>
      <c r="AN3952" s="103">
        <f>IF(H3952&lt;Variables!$G$13,1,0)</f>
        <v>1</v>
      </c>
      <c r="AO3952" s="101">
        <f>IF(R3952&lt;Variables!$G$12,0,1)</f>
        <v>0</v>
      </c>
      <c r="AP3952" s="86">
        <f t="shared" si="474"/>
        <v>1</v>
      </c>
      <c r="AR3952">
        <v>1</v>
      </c>
      <c r="AS3952">
        <v>0</v>
      </c>
      <c r="AT3952">
        <v>0</v>
      </c>
      <c r="AU3952">
        <v>0</v>
      </c>
      <c r="BA3952">
        <v>1.08</v>
      </c>
    </row>
    <row r="3953" spans="3:53" ht="12.75" x14ac:dyDescent="0.2">
      <c r="C3953" t="s">
        <v>841</v>
      </c>
      <c r="D3953" t="s">
        <v>499</v>
      </c>
      <c r="E3953">
        <v>79.94</v>
      </c>
      <c r="F3953">
        <v>8.5500000000000007</v>
      </c>
      <c r="G3953">
        <v>6.04</v>
      </c>
      <c r="H3953">
        <v>5310</v>
      </c>
      <c r="I3953">
        <v>86.66</v>
      </c>
      <c r="J3953" t="s">
        <v>78</v>
      </c>
      <c r="K3953">
        <v>45.37</v>
      </c>
      <c r="L3953">
        <v>80.038165000000006</v>
      </c>
      <c r="M3953">
        <v>-0.26008217454761512</v>
      </c>
      <c r="N3953">
        <v>80.109818000000004</v>
      </c>
      <c r="O3953">
        <v>-0.34929301674359797</v>
      </c>
      <c r="P3953">
        <v>584430</v>
      </c>
      <c r="Q3953">
        <v>1283000</v>
      </c>
      <c r="R3953">
        <v>0.46</v>
      </c>
      <c r="S3953">
        <v>33.493000000000002</v>
      </c>
      <c r="T3953">
        <v>8.5890000000000004</v>
      </c>
      <c r="U3953">
        <v>19.156400000000001</v>
      </c>
      <c r="V3953">
        <f t="shared" si="473"/>
        <v>2.322317663346205</v>
      </c>
      <c r="AC3953">
        <v>80.78</v>
      </c>
      <c r="AD3953">
        <v>77.844999999999999</v>
      </c>
      <c r="AH3953" s="85">
        <f>IF(AND(M3953&lt;Variables!$G$6,M3953&gt;Variables!$G$5),0,1)</f>
        <v>1</v>
      </c>
      <c r="AI3953" s="85">
        <f t="shared" si="472"/>
        <v>1</v>
      </c>
      <c r="AJ3953" s="85">
        <f>IF(I3953&gt;Variables!$G$7,0,1)</f>
        <v>0</v>
      </c>
      <c r="AK3953" s="85">
        <f>IF(F3953&gt;Variables!$G$8,0,1)</f>
        <v>1</v>
      </c>
      <c r="AL3953" s="85">
        <f>IF(G3953&gt;Variables!$G$9,0,1)</f>
        <v>1</v>
      </c>
      <c r="AM3953" s="85">
        <f>IF(AND(K3953&gt;Variables!$G$10,K3953&lt;Variables!$G$11),0,1)</f>
        <v>1</v>
      </c>
      <c r="AN3953" s="103">
        <f>IF(H3953&lt;Variables!$G$13,1,0)</f>
        <v>0</v>
      </c>
      <c r="AO3953" s="101">
        <f>IF(R3953&lt;Variables!$G$12,0,1)</f>
        <v>0</v>
      </c>
      <c r="AP3953" s="86">
        <f t="shared" si="474"/>
        <v>1</v>
      </c>
      <c r="AR3953">
        <v>0</v>
      </c>
      <c r="AS3953">
        <v>0</v>
      </c>
      <c r="AT3953">
        <v>0</v>
      </c>
      <c r="AU3953">
        <v>1</v>
      </c>
      <c r="BA3953">
        <v>-1.39</v>
      </c>
    </row>
    <row r="3954" spans="3:53" ht="12.75" x14ac:dyDescent="0.2">
      <c r="C3954" t="s">
        <v>841</v>
      </c>
      <c r="D3954" t="s">
        <v>697</v>
      </c>
      <c r="E3954">
        <v>6.4</v>
      </c>
      <c r="F3954">
        <v>53.56</v>
      </c>
      <c r="G3954">
        <v>56.02</v>
      </c>
      <c r="H3954">
        <v>-99999</v>
      </c>
      <c r="I3954">
        <v>-14.169</v>
      </c>
      <c r="J3954" t="s">
        <v>76</v>
      </c>
      <c r="K3954">
        <v>56.34</v>
      </c>
      <c r="L3954">
        <v>6.3070500000000003</v>
      </c>
      <c r="M3954">
        <v>0.68098397824655543</v>
      </c>
      <c r="N3954">
        <v>5.9773208333333328</v>
      </c>
      <c r="O3954">
        <v>6.2348864492662237</v>
      </c>
      <c r="P3954">
        <v>282869</v>
      </c>
      <c r="Q3954">
        <v>58657</v>
      </c>
      <c r="R3954">
        <v>4.82</v>
      </c>
      <c r="S3954">
        <v>33.493000000000002</v>
      </c>
      <c r="T3954">
        <v>8.5890000000000004</v>
      </c>
      <c r="U3954">
        <v>19.156400000000001</v>
      </c>
      <c r="V3954">
        <f t="shared" si="473"/>
        <v>2.4025080544026136</v>
      </c>
      <c r="AC3954">
        <v>8.4</v>
      </c>
      <c r="AD3954">
        <v>5.8</v>
      </c>
      <c r="AH3954" s="85">
        <f>IF(AND(M3954&lt;Variables!$G$6,M3954&gt;Variables!$G$5),0,1)</f>
        <v>1</v>
      </c>
      <c r="AI3954" s="85">
        <f t="shared" si="472"/>
        <v>0</v>
      </c>
      <c r="AJ3954" s="85">
        <f>IF(I3954&gt;Variables!$G$7,0,1)</f>
        <v>1</v>
      </c>
      <c r="AK3954" s="85">
        <f>IF(F3954&gt;Variables!$G$8,0,1)</f>
        <v>0</v>
      </c>
      <c r="AL3954" s="85">
        <f>IF(G3954&gt;Variables!$G$9,0,1)</f>
        <v>0</v>
      </c>
      <c r="AM3954" s="85">
        <f>IF(AND(K3954&gt;Variables!$G$10,K3954&lt;Variables!$G$11),0,1)</f>
        <v>0</v>
      </c>
      <c r="AN3954" s="103">
        <f>IF(H3954&lt;Variables!$G$13,1,0)</f>
        <v>1</v>
      </c>
      <c r="AO3954" s="101">
        <f>IF(R3954&lt;Variables!$G$12,0,1)</f>
        <v>1</v>
      </c>
      <c r="AP3954" s="86">
        <f t="shared" si="474"/>
        <v>0</v>
      </c>
      <c r="AR3954">
        <v>1</v>
      </c>
      <c r="AS3954">
        <v>0</v>
      </c>
      <c r="AT3954">
        <v>0</v>
      </c>
      <c r="AU3954">
        <v>0</v>
      </c>
      <c r="BA3954">
        <v>2</v>
      </c>
    </row>
    <row r="3955" spans="3:53" ht="12.75" x14ac:dyDescent="0.2">
      <c r="C3955" t="s">
        <v>841</v>
      </c>
      <c r="D3955" t="s">
        <v>566</v>
      </c>
      <c r="E3955">
        <v>4.05</v>
      </c>
      <c r="F3955">
        <v>21.62</v>
      </c>
      <c r="G3955">
        <v>4.0199999999999996</v>
      </c>
      <c r="H3955">
        <v>108.49</v>
      </c>
      <c r="I3955">
        <v>0.22700000000000001</v>
      </c>
      <c r="J3955" t="s">
        <v>76</v>
      </c>
      <c r="K3955">
        <v>45.8</v>
      </c>
      <c r="L3955">
        <v>4.0740600000000011</v>
      </c>
      <c r="M3955">
        <v>-0.93420322724754967</v>
      </c>
      <c r="N3955">
        <v>4.0469619999999997</v>
      </c>
      <c r="O3955">
        <v>-0.27086985249676521</v>
      </c>
      <c r="P3955">
        <v>43980000</v>
      </c>
      <c r="Q3955">
        <v>6820000</v>
      </c>
      <c r="R3955">
        <v>6.45</v>
      </c>
      <c r="S3955">
        <v>33.493000000000002</v>
      </c>
      <c r="T3955">
        <v>8.5890000000000004</v>
      </c>
      <c r="U3955">
        <v>19.156400000000001</v>
      </c>
      <c r="V3955">
        <f t="shared" si="473"/>
        <v>2.3364457724432146</v>
      </c>
      <c r="AC3955">
        <v>5.24</v>
      </c>
      <c r="AD3955">
        <v>3.9106999999999998</v>
      </c>
      <c r="AH3955" s="85">
        <f>IF(AND(M3955&lt;Variables!$G$6,M3955&gt;Variables!$G$5),0,1)</f>
        <v>1</v>
      </c>
      <c r="AI3955" s="85">
        <f t="shared" si="472"/>
        <v>0</v>
      </c>
      <c r="AJ3955" s="85">
        <f>IF(I3955&gt;Variables!$G$7,0,1)</f>
        <v>0</v>
      </c>
      <c r="AK3955" s="85">
        <f>IF(F3955&gt;Variables!$G$8,0,1)</f>
        <v>0</v>
      </c>
      <c r="AL3955" s="85">
        <f>IF(G3955&gt;Variables!$G$9,0,1)</f>
        <v>1</v>
      </c>
      <c r="AM3955" s="85">
        <f>IF(AND(K3955&gt;Variables!$G$10,K3955&lt;Variables!$G$11),0,1)</f>
        <v>1</v>
      </c>
      <c r="AN3955" s="103">
        <f>IF(H3955&lt;Variables!$G$13,1,0)</f>
        <v>1</v>
      </c>
      <c r="AO3955" s="101">
        <f>IF(R3955&lt;Variables!$G$12,0,1)</f>
        <v>1</v>
      </c>
      <c r="AP3955" s="86">
        <f t="shared" si="474"/>
        <v>0</v>
      </c>
      <c r="AR3955">
        <v>0</v>
      </c>
      <c r="AS3955">
        <v>0</v>
      </c>
      <c r="AT3955">
        <v>1</v>
      </c>
      <c r="AU3955">
        <v>0</v>
      </c>
      <c r="BA3955">
        <v>-2.25</v>
      </c>
    </row>
    <row r="3956" spans="3:53" ht="12.75" x14ac:dyDescent="0.2">
      <c r="C3956" t="s">
        <v>841</v>
      </c>
      <c r="D3956" t="s">
        <v>176</v>
      </c>
      <c r="E3956">
        <v>73.13</v>
      </c>
      <c r="F3956">
        <v>8.82</v>
      </c>
      <c r="G3956">
        <v>7.31</v>
      </c>
      <c r="H3956">
        <v>6300</v>
      </c>
      <c r="I3956">
        <v>-20.710999999999999</v>
      </c>
      <c r="J3956" t="s">
        <v>78</v>
      </c>
      <c r="K3956">
        <v>45.59</v>
      </c>
      <c r="L3956">
        <v>73.527749999999997</v>
      </c>
      <c r="M3956">
        <v>-0.35054792238304788</v>
      </c>
      <c r="N3956">
        <v>73.425222000000005</v>
      </c>
      <c r="O3956">
        <v>-0.21140147182668251</v>
      </c>
      <c r="P3956">
        <v>670123</v>
      </c>
      <c r="Q3956">
        <v>997328</v>
      </c>
      <c r="R3956">
        <v>0.67</v>
      </c>
      <c r="S3956">
        <v>33.493000000000002</v>
      </c>
      <c r="T3956">
        <v>8.5890000000000004</v>
      </c>
      <c r="U3956">
        <v>19.156400000000001</v>
      </c>
      <c r="V3956">
        <f t="shared" si="473"/>
        <v>2.3259620395986551</v>
      </c>
      <c r="AC3956">
        <v>74.98</v>
      </c>
      <c r="AD3956">
        <v>72.22</v>
      </c>
      <c r="AH3956" s="85">
        <f>IF(AND(M3956&lt;Variables!$G$6,M3956&gt;Variables!$G$5),0,1)</f>
        <v>1</v>
      </c>
      <c r="AI3956" s="85">
        <f t="shared" si="472"/>
        <v>0</v>
      </c>
      <c r="AJ3956" s="85">
        <f>IF(I3956&gt;Variables!$G$7,0,1)</f>
        <v>1</v>
      </c>
      <c r="AK3956" s="85">
        <f>IF(F3956&gt;Variables!$G$8,0,1)</f>
        <v>1</v>
      </c>
      <c r="AL3956" s="85">
        <f>IF(G3956&gt;Variables!$G$9,0,1)</f>
        <v>1</v>
      </c>
      <c r="AM3956" s="85">
        <f>IF(AND(K3956&gt;Variables!$G$10,K3956&lt;Variables!$G$11),0,1)</f>
        <v>1</v>
      </c>
      <c r="AN3956" s="103">
        <f>IF(H3956&lt;Variables!$G$13,1,0)</f>
        <v>0</v>
      </c>
      <c r="AO3956" s="101">
        <f>IF(R3956&lt;Variables!$G$12,0,1)</f>
        <v>0</v>
      </c>
      <c r="AP3956" s="86">
        <f t="shared" si="474"/>
        <v>1</v>
      </c>
      <c r="AR3956">
        <v>1</v>
      </c>
      <c r="AS3956">
        <v>0</v>
      </c>
      <c r="AT3956">
        <v>0</v>
      </c>
      <c r="AU3956">
        <v>0</v>
      </c>
      <c r="BA3956">
        <v>1.17</v>
      </c>
    </row>
    <row r="3957" spans="3:53" ht="12.75" x14ac:dyDescent="0.2">
      <c r="C3957" t="s">
        <v>841</v>
      </c>
      <c r="D3957" t="s">
        <v>833</v>
      </c>
      <c r="E3957">
        <v>20.23</v>
      </c>
      <c r="F3957">
        <v>8.15</v>
      </c>
      <c r="G3957">
        <v>12.28</v>
      </c>
      <c r="H3957">
        <v>2000</v>
      </c>
      <c r="I3957">
        <v>-16.940999999999999</v>
      </c>
      <c r="J3957" t="s">
        <v>78</v>
      </c>
      <c r="K3957">
        <v>61.17</v>
      </c>
      <c r="L3957">
        <v>20.095040000000001</v>
      </c>
      <c r="M3957">
        <v>0.57208146885999489</v>
      </c>
      <c r="N3957">
        <v>19.946353999999999</v>
      </c>
      <c r="O3957">
        <v>1.3217753981504661</v>
      </c>
      <c r="P3957">
        <v>1358000</v>
      </c>
      <c r="Q3957">
        <v>1647000</v>
      </c>
      <c r="R3957">
        <v>0.82</v>
      </c>
      <c r="S3957">
        <v>33.493000000000002</v>
      </c>
      <c r="T3957">
        <v>8.5890000000000004</v>
      </c>
      <c r="U3957">
        <v>19.156400000000001</v>
      </c>
      <c r="V3957">
        <f t="shared" si="473"/>
        <v>2.4493923285889445</v>
      </c>
      <c r="AC3957">
        <v>20.62</v>
      </c>
      <c r="AD3957">
        <v>19.809999999999999</v>
      </c>
      <c r="AH3957" s="85">
        <f>IF(AND(M3957&lt;Variables!$G$6,M3957&gt;Variables!$G$5),0,1)</f>
        <v>1</v>
      </c>
      <c r="AI3957" s="85">
        <f t="shared" si="472"/>
        <v>0</v>
      </c>
      <c r="AJ3957" s="85">
        <f>IF(I3957&gt;Variables!$G$7,0,1)</f>
        <v>1</v>
      </c>
      <c r="AK3957" s="85">
        <f>IF(F3957&gt;Variables!$G$8,0,1)</f>
        <v>1</v>
      </c>
      <c r="AL3957" s="85">
        <f>IF(G3957&gt;Variables!$G$9,0,1)</f>
        <v>0</v>
      </c>
      <c r="AM3957" s="85">
        <f>IF(AND(K3957&gt;Variables!$G$10,K3957&lt;Variables!$G$11),0,1)</f>
        <v>0</v>
      </c>
      <c r="AN3957" s="103">
        <f>IF(H3957&lt;Variables!$G$13,1,0)</f>
        <v>1</v>
      </c>
      <c r="AO3957" s="101">
        <f>IF(R3957&lt;Variables!$G$12,0,1)</f>
        <v>0</v>
      </c>
      <c r="AP3957" s="86">
        <f t="shared" si="474"/>
        <v>1</v>
      </c>
      <c r="AR3957">
        <v>1</v>
      </c>
      <c r="AS3957">
        <v>0</v>
      </c>
      <c r="AT3957">
        <v>0</v>
      </c>
      <c r="AU3957">
        <v>0</v>
      </c>
      <c r="BA3957">
        <v>1.1599999999999999</v>
      </c>
    </row>
    <row r="3958" spans="3:53" ht="12.75" x14ac:dyDescent="0.2">
      <c r="C3958" t="s">
        <v>841</v>
      </c>
      <c r="D3958" t="s">
        <v>805</v>
      </c>
      <c r="E3958">
        <v>45.13</v>
      </c>
      <c r="F3958">
        <v>9.1999999999999993</v>
      </c>
      <c r="G3958">
        <v>-0.86</v>
      </c>
      <c r="H3958">
        <v>9400</v>
      </c>
      <c r="I3958">
        <v>114.114</v>
      </c>
      <c r="J3958" t="s">
        <v>78</v>
      </c>
      <c r="K3958">
        <v>32.42</v>
      </c>
      <c r="L3958">
        <v>45.187420000000003</v>
      </c>
      <c r="M3958">
        <v>-0.37050134749892749</v>
      </c>
      <c r="N3958">
        <v>45.274937999999999</v>
      </c>
      <c r="O3958">
        <v>-0.56308856789598627</v>
      </c>
      <c r="P3958">
        <v>5340000</v>
      </c>
      <c r="Q3958">
        <v>1695000</v>
      </c>
      <c r="R3958">
        <v>3.15</v>
      </c>
      <c r="S3958">
        <v>33.493000000000002</v>
      </c>
      <c r="T3958">
        <v>8.5890000000000004</v>
      </c>
      <c r="U3958">
        <v>19.156400000000001</v>
      </c>
      <c r="V3958">
        <f t="shared" si="473"/>
        <v>2.1756934963010499</v>
      </c>
      <c r="AC3958">
        <v>46.46</v>
      </c>
      <c r="AD3958">
        <v>44.96</v>
      </c>
      <c r="AH3958" s="85">
        <f>IF(AND(M3958&lt;Variables!$G$6,M3958&gt;Variables!$G$5),0,1)</f>
        <v>1</v>
      </c>
      <c r="AI3958" s="85">
        <f t="shared" si="472"/>
        <v>1</v>
      </c>
      <c r="AJ3958" s="85">
        <f>IF(I3958&gt;Variables!$G$7,0,1)</f>
        <v>0</v>
      </c>
      <c r="AK3958" s="85">
        <f>IF(F3958&gt;Variables!$G$8,0,1)</f>
        <v>0</v>
      </c>
      <c r="AL3958" s="85">
        <f>IF(G3958&gt;Variables!$G$9,0,1)</f>
        <v>1</v>
      </c>
      <c r="AM3958" s="85">
        <f>IF(AND(K3958&gt;Variables!$G$10,K3958&lt;Variables!$G$11),0,1)</f>
        <v>1</v>
      </c>
      <c r="AN3958" s="103">
        <f>IF(H3958&lt;Variables!$G$13,1,0)</f>
        <v>0</v>
      </c>
      <c r="AO3958" s="101">
        <f>IF(R3958&lt;Variables!$G$12,0,1)</f>
        <v>1</v>
      </c>
      <c r="AP3958" s="86">
        <f t="shared" si="474"/>
        <v>1</v>
      </c>
      <c r="AR3958">
        <v>0</v>
      </c>
      <c r="AS3958">
        <v>1</v>
      </c>
      <c r="AT3958">
        <v>0</v>
      </c>
      <c r="AU3958">
        <v>0</v>
      </c>
      <c r="BA3958">
        <v>0.74</v>
      </c>
    </row>
    <row r="3959" spans="3:53" ht="12.75" x14ac:dyDescent="0.2">
      <c r="C3959" t="s">
        <v>841</v>
      </c>
      <c r="D3959" t="s">
        <v>331</v>
      </c>
      <c r="E3959">
        <v>56.08</v>
      </c>
      <c r="F3959">
        <v>9.3800000000000008</v>
      </c>
      <c r="G3959">
        <v>15.17</v>
      </c>
      <c r="H3959">
        <v>23470</v>
      </c>
      <c r="I3959">
        <v>675.37400000000002</v>
      </c>
      <c r="J3959" t="s">
        <v>78</v>
      </c>
      <c r="K3959">
        <v>71.81</v>
      </c>
      <c r="L3959">
        <v>54.358694999999997</v>
      </c>
      <c r="M3959">
        <v>3.3749982408518151</v>
      </c>
      <c r="N3959">
        <v>53.216375999999997</v>
      </c>
      <c r="O3959">
        <v>5.593999861997375</v>
      </c>
      <c r="P3959">
        <v>151618000</v>
      </c>
      <c r="Q3959">
        <v>131546000</v>
      </c>
      <c r="R3959">
        <v>1.1499999999999999</v>
      </c>
      <c r="S3959">
        <v>33.493000000000002</v>
      </c>
      <c r="T3959">
        <v>8.5890000000000004</v>
      </c>
      <c r="U3959">
        <v>19.156400000000001</v>
      </c>
      <c r="V3959">
        <f t="shared" si="473"/>
        <v>2.292619686541812</v>
      </c>
      <c r="AC3959">
        <v>57.48</v>
      </c>
      <c r="AD3959">
        <v>46.04</v>
      </c>
      <c r="AH3959" s="85">
        <f>IF(AND(M3959&lt;Variables!$G$6,M3959&gt;Variables!$G$5),0,1)</f>
        <v>1</v>
      </c>
      <c r="AI3959" s="85">
        <f t="shared" si="472"/>
        <v>0</v>
      </c>
      <c r="AJ3959" s="85">
        <f>IF(I3959&gt;Variables!$G$7,0,1)</f>
        <v>0</v>
      </c>
      <c r="AK3959" s="85">
        <f>IF(F3959&gt;Variables!$G$8,0,1)</f>
        <v>0</v>
      </c>
      <c r="AL3959" s="85">
        <f>IF(G3959&gt;Variables!$G$9,0,1)</f>
        <v>0</v>
      </c>
      <c r="AM3959" s="85">
        <f>IF(AND(K3959&gt;Variables!$G$10,K3959&lt;Variables!$G$11),0,1)</f>
        <v>0</v>
      </c>
      <c r="AN3959" s="103">
        <f>IF(H3959&lt;Variables!$G$13,1,0)</f>
        <v>0</v>
      </c>
      <c r="AO3959" s="101">
        <f>IF(R3959&lt;Variables!$G$12,0,1)</f>
        <v>0</v>
      </c>
      <c r="AP3959" s="86">
        <f t="shared" si="474"/>
        <v>1</v>
      </c>
      <c r="AR3959">
        <v>1</v>
      </c>
      <c r="AS3959">
        <v>0</v>
      </c>
      <c r="AT3959">
        <v>0</v>
      </c>
      <c r="AU3959">
        <v>0</v>
      </c>
      <c r="BA3959">
        <v>2</v>
      </c>
    </row>
    <row r="3960" spans="3:53" ht="12.75" x14ac:dyDescent="0.2">
      <c r="C3960" t="s">
        <v>841</v>
      </c>
      <c r="D3960" t="s">
        <v>186</v>
      </c>
      <c r="E3960">
        <v>27.4</v>
      </c>
      <c r="F3960">
        <v>9.94</v>
      </c>
      <c r="G3960">
        <v>5.65</v>
      </c>
      <c r="H3960">
        <v>3480</v>
      </c>
      <c r="I3960">
        <v>0.51600000000000001</v>
      </c>
      <c r="J3960" t="s">
        <v>78</v>
      </c>
      <c r="K3960">
        <v>49.57</v>
      </c>
      <c r="L3960">
        <v>27.449325000000009</v>
      </c>
      <c r="M3960">
        <v>7.5320613530546032E-2</v>
      </c>
      <c r="N3960">
        <v>27.676178</v>
      </c>
      <c r="O3960">
        <v>-0.74496558014622283</v>
      </c>
      <c r="P3960">
        <v>9005000</v>
      </c>
      <c r="Q3960">
        <v>9062000</v>
      </c>
      <c r="R3960">
        <v>0.99</v>
      </c>
      <c r="S3960">
        <v>33.493000000000002</v>
      </c>
      <c r="T3960">
        <v>8.5890000000000004</v>
      </c>
      <c r="U3960">
        <v>19.156400000000001</v>
      </c>
      <c r="V3960">
        <f t="shared" si="473"/>
        <v>2.3606804001989126</v>
      </c>
      <c r="AC3960">
        <v>27.77</v>
      </c>
      <c r="AD3960">
        <v>26.41</v>
      </c>
      <c r="AH3960" s="85">
        <f>IF(AND(M3960&lt;Variables!$G$6,M3960&gt;Variables!$G$5),0,1)</f>
        <v>1</v>
      </c>
      <c r="AI3960" s="85">
        <f t="shared" si="472"/>
        <v>1</v>
      </c>
      <c r="AJ3960" s="85">
        <f>IF(I3960&gt;Variables!$G$7,0,1)</f>
        <v>0</v>
      </c>
      <c r="AK3960" s="85">
        <f>IF(F3960&gt;Variables!$G$8,0,1)</f>
        <v>0</v>
      </c>
      <c r="AL3960" s="85">
        <f>IF(G3960&gt;Variables!$G$9,0,1)</f>
        <v>1</v>
      </c>
      <c r="AM3960" s="85">
        <f>IF(AND(K3960&gt;Variables!$G$10,K3960&lt;Variables!$G$11),0,1)</f>
        <v>1</v>
      </c>
      <c r="AN3960" s="103">
        <f>IF(H3960&lt;Variables!$G$13,1,0)</f>
        <v>0</v>
      </c>
      <c r="AO3960" s="101">
        <f>IF(R3960&lt;Variables!$G$12,0,1)</f>
        <v>0</v>
      </c>
      <c r="AP3960" s="86">
        <f t="shared" si="474"/>
        <v>1</v>
      </c>
      <c r="AR3960">
        <v>0</v>
      </c>
      <c r="AS3960">
        <v>0</v>
      </c>
      <c r="AT3960">
        <v>1</v>
      </c>
      <c r="AU3960">
        <v>0</v>
      </c>
      <c r="BA3960">
        <v>-1.1200000000000001</v>
      </c>
    </row>
    <row r="3961" spans="3:53" ht="12.75" x14ac:dyDescent="0.2">
      <c r="C3961" t="s">
        <v>841</v>
      </c>
      <c r="D3961" t="s">
        <v>806</v>
      </c>
      <c r="E3961">
        <v>79.17</v>
      </c>
      <c r="F3961">
        <v>10.199999999999999</v>
      </c>
      <c r="G3961">
        <v>1.31</v>
      </c>
      <c r="H3961">
        <v>3860</v>
      </c>
      <c r="I3961">
        <v>-0.36</v>
      </c>
      <c r="J3961" t="s">
        <v>78</v>
      </c>
      <c r="K3961">
        <v>70.06</v>
      </c>
      <c r="L3961">
        <v>78.720549999999989</v>
      </c>
      <c r="M3961">
        <v>0.49472469386965767</v>
      </c>
      <c r="N3961">
        <v>78.740920000000003</v>
      </c>
      <c r="O3961">
        <v>0.46872706084713872</v>
      </c>
      <c r="P3961">
        <v>1571000</v>
      </c>
      <c r="Q3961">
        <v>452001</v>
      </c>
      <c r="R3961">
        <v>3.48</v>
      </c>
      <c r="S3961">
        <v>33.493000000000002</v>
      </c>
      <c r="T3961">
        <v>8.5890000000000004</v>
      </c>
      <c r="U3961">
        <v>19.156400000000001</v>
      </c>
      <c r="V3961">
        <f t="shared" si="473"/>
        <v>2.5332977337465232</v>
      </c>
      <c r="AC3961">
        <v>80.13</v>
      </c>
      <c r="AD3961">
        <v>78.67</v>
      </c>
      <c r="AH3961" s="85">
        <f>IF(AND(M3961&lt;Variables!$G$6,M3961&gt;Variables!$G$5),0,1)</f>
        <v>1</v>
      </c>
      <c r="AI3961" s="85">
        <f t="shared" si="472"/>
        <v>1</v>
      </c>
      <c r="AJ3961" s="85">
        <f>IF(I3961&gt;Variables!$G$7,0,1)</f>
        <v>1</v>
      </c>
      <c r="AK3961" s="85">
        <f>IF(F3961&gt;Variables!$G$8,0,1)</f>
        <v>0</v>
      </c>
      <c r="AL3961" s="85">
        <f>IF(G3961&gt;Variables!$G$9,0,1)</f>
        <v>1</v>
      </c>
      <c r="AM3961" s="85">
        <f>IF(AND(K3961&gt;Variables!$G$10,K3961&lt;Variables!$G$11),0,1)</f>
        <v>0</v>
      </c>
      <c r="AN3961" s="103">
        <f>IF(H3961&lt;Variables!$G$13,1,0)</f>
        <v>0</v>
      </c>
      <c r="AO3961" s="101">
        <f>IF(R3961&lt;Variables!$G$12,0,1)</f>
        <v>1</v>
      </c>
      <c r="AP3961" s="86">
        <f t="shared" si="474"/>
        <v>1</v>
      </c>
      <c r="AR3961">
        <v>0</v>
      </c>
      <c r="AS3961">
        <v>1</v>
      </c>
      <c r="AT3961">
        <v>0</v>
      </c>
      <c r="AU3961">
        <v>0</v>
      </c>
      <c r="BA3961">
        <v>0.69</v>
      </c>
    </row>
    <row r="3962" spans="3:53" ht="12.75" x14ac:dyDescent="0.2">
      <c r="C3962" t="s">
        <v>841</v>
      </c>
      <c r="D3962" t="s">
        <v>686</v>
      </c>
      <c r="E3962">
        <v>20.88</v>
      </c>
      <c r="F3962">
        <v>10.35</v>
      </c>
      <c r="G3962">
        <v>8.43</v>
      </c>
      <c r="H3962">
        <v>2230</v>
      </c>
      <c r="I3962">
        <v>-56.473999999999997</v>
      </c>
      <c r="J3962" t="s">
        <v>78</v>
      </c>
      <c r="K3962">
        <v>44.32</v>
      </c>
      <c r="L3962">
        <v>21.04664</v>
      </c>
      <c r="M3962">
        <v>-0.98181942580858583</v>
      </c>
      <c r="N3962">
        <v>20.679652000000001</v>
      </c>
      <c r="O3962">
        <v>0.77539022416817771</v>
      </c>
      <c r="P3962">
        <v>763520</v>
      </c>
      <c r="Q3962">
        <v>1298000</v>
      </c>
      <c r="R3962">
        <v>0.59</v>
      </c>
      <c r="S3962">
        <v>33.493000000000002</v>
      </c>
      <c r="T3962">
        <v>8.5890000000000004</v>
      </c>
      <c r="U3962">
        <v>19.156400000000001</v>
      </c>
      <c r="V3962">
        <f t="shared" si="473"/>
        <v>2.3175768963011674</v>
      </c>
      <c r="AC3962">
        <v>21.03</v>
      </c>
      <c r="AD3962">
        <v>19.72</v>
      </c>
      <c r="AH3962" s="85">
        <f>IF(AND(M3962&lt;Variables!$G$6,M3962&gt;Variables!$G$5),0,1)</f>
        <v>1</v>
      </c>
      <c r="AI3962" s="85">
        <f t="shared" si="472"/>
        <v>0</v>
      </c>
      <c r="AJ3962" s="85">
        <f>IF(I3962&gt;Variables!$G$7,0,1)</f>
        <v>1</v>
      </c>
      <c r="AK3962" s="85">
        <f>IF(F3962&gt;Variables!$G$8,0,1)</f>
        <v>0</v>
      </c>
      <c r="AL3962" s="85">
        <f>IF(G3962&gt;Variables!$G$9,0,1)</f>
        <v>1</v>
      </c>
      <c r="AM3962" s="85">
        <f>IF(AND(K3962&gt;Variables!$G$10,K3962&lt;Variables!$G$11),0,1)</f>
        <v>1</v>
      </c>
      <c r="AN3962" s="103">
        <f>IF(H3962&lt;Variables!$G$13,1,0)</f>
        <v>1</v>
      </c>
      <c r="AO3962" s="101">
        <f>IF(R3962&lt;Variables!$G$12,0,1)</f>
        <v>0</v>
      </c>
      <c r="AP3962" s="86">
        <f t="shared" si="474"/>
        <v>1</v>
      </c>
      <c r="AR3962">
        <v>0</v>
      </c>
      <c r="AS3962">
        <v>0</v>
      </c>
      <c r="AT3962">
        <v>1</v>
      </c>
      <c r="AU3962">
        <v>0</v>
      </c>
      <c r="BA3962">
        <v>-2.25</v>
      </c>
    </row>
    <row r="3963" spans="3:53" ht="12.75" x14ac:dyDescent="0.2">
      <c r="C3963" t="s">
        <v>841</v>
      </c>
      <c r="D3963" t="s">
        <v>584</v>
      </c>
      <c r="E3963">
        <v>25</v>
      </c>
      <c r="F3963">
        <v>12.62</v>
      </c>
      <c r="G3963">
        <v>11.29</v>
      </c>
      <c r="H3963">
        <v>12890</v>
      </c>
      <c r="I3963">
        <v>0.46400000000000002</v>
      </c>
      <c r="J3963" t="s">
        <v>78</v>
      </c>
      <c r="K3963">
        <v>72.849999999999994</v>
      </c>
      <c r="L3963">
        <v>24.686142105263158</v>
      </c>
      <c r="M3963">
        <v>1.838512849847358</v>
      </c>
      <c r="N3963">
        <v>24.500361224489801</v>
      </c>
      <c r="O3963">
        <v>2.6107320200276898</v>
      </c>
      <c r="P3963">
        <v>434290</v>
      </c>
      <c r="Q3963">
        <v>1407000</v>
      </c>
      <c r="R3963">
        <v>0.31</v>
      </c>
      <c r="S3963">
        <v>33.493000000000002</v>
      </c>
      <c r="T3963">
        <v>8.5890000000000004</v>
      </c>
      <c r="U3963">
        <v>19.156400000000001</v>
      </c>
      <c r="V3963">
        <f t="shared" si="473"/>
        <v>2.4345997321322619</v>
      </c>
      <c r="AC3963">
        <v>26</v>
      </c>
      <c r="AD3963">
        <v>24.870100000000001</v>
      </c>
      <c r="AH3963" s="85">
        <f>IF(AND(M3963&lt;Variables!$G$6,M3963&gt;Variables!$G$5),0,1)</f>
        <v>1</v>
      </c>
      <c r="AI3963" s="85">
        <f t="shared" si="472"/>
        <v>0</v>
      </c>
      <c r="AJ3963" s="85">
        <f>IF(I3963&gt;Variables!$G$7,0,1)</f>
        <v>0</v>
      </c>
      <c r="AK3963" s="85">
        <f>IF(F3963&gt;Variables!$G$8,0,1)</f>
        <v>0</v>
      </c>
      <c r="AL3963" s="85">
        <f>IF(G3963&gt;Variables!$G$9,0,1)</f>
        <v>1</v>
      </c>
      <c r="AM3963" s="85">
        <f>IF(AND(K3963&gt;Variables!$G$10,K3963&lt;Variables!$G$11),0,1)</f>
        <v>0</v>
      </c>
      <c r="AN3963" s="103">
        <f>IF(H3963&lt;Variables!$G$13,1,0)</f>
        <v>0</v>
      </c>
      <c r="AO3963" s="101">
        <f>IF(R3963&lt;Variables!$G$12,0,1)</f>
        <v>0</v>
      </c>
      <c r="AP3963" s="86">
        <f t="shared" si="474"/>
        <v>1</v>
      </c>
      <c r="AR3963">
        <v>1</v>
      </c>
      <c r="AS3963">
        <v>0</v>
      </c>
      <c r="AT3963">
        <v>0</v>
      </c>
      <c r="AU3963">
        <v>0</v>
      </c>
      <c r="BA3963">
        <v>1.54</v>
      </c>
    </row>
    <row r="3964" spans="3:53" ht="12.75" x14ac:dyDescent="0.2">
      <c r="C3964" t="s">
        <v>841</v>
      </c>
      <c r="D3964" t="s">
        <v>803</v>
      </c>
      <c r="E3964">
        <v>295</v>
      </c>
      <c r="F3964">
        <v>8.94</v>
      </c>
      <c r="G3964">
        <v>2.73</v>
      </c>
      <c r="H3964">
        <v>16820</v>
      </c>
      <c r="I3964">
        <v>-5.3289999999999997</v>
      </c>
      <c r="J3964" t="s">
        <v>78</v>
      </c>
      <c r="K3964">
        <v>33.549999999999997</v>
      </c>
      <c r="L3964">
        <v>297.037465</v>
      </c>
      <c r="M3964">
        <v>-0.57149861550292902</v>
      </c>
      <c r="N3964">
        <v>299.3057</v>
      </c>
      <c r="O3964">
        <v>-1.3249998245940531</v>
      </c>
      <c r="P3964">
        <v>1217000</v>
      </c>
      <c r="Q3964">
        <v>881257</v>
      </c>
      <c r="R3964">
        <v>1.38</v>
      </c>
      <c r="S3964">
        <v>33.493000000000002</v>
      </c>
      <c r="T3964">
        <v>8.5890000000000004</v>
      </c>
      <c r="U3964">
        <v>19.156400000000001</v>
      </c>
      <c r="V3964">
        <f t="shared" si="473"/>
        <v>2.1842864363772092</v>
      </c>
      <c r="AC3964">
        <v>318.77</v>
      </c>
      <c r="AD3964">
        <v>294.10000000000002</v>
      </c>
      <c r="AH3964" s="85">
        <f>IF(AND(M3964&lt;Variables!$G$6,M3964&gt;Variables!$G$5),0,1)</f>
        <v>1</v>
      </c>
      <c r="AI3964" s="85">
        <f t="shared" si="472"/>
        <v>1</v>
      </c>
      <c r="AJ3964" s="85">
        <f>IF(I3964&gt;Variables!$G$7,0,1)</f>
        <v>1</v>
      </c>
      <c r="AK3964" s="85">
        <f>IF(F3964&gt;Variables!$G$8,0,1)</f>
        <v>1</v>
      </c>
      <c r="AL3964" s="85">
        <f>IF(G3964&gt;Variables!$G$9,0,1)</f>
        <v>1</v>
      </c>
      <c r="AM3964" s="85">
        <f>IF(AND(K3964&gt;Variables!$G$10,K3964&lt;Variables!$G$11),0,1)</f>
        <v>1</v>
      </c>
      <c r="AN3964" s="103">
        <f>IF(H3964&lt;Variables!$G$13,1,0)</f>
        <v>0</v>
      </c>
      <c r="AO3964" s="101">
        <f>IF(R3964&lt;Variables!$G$12,0,1)</f>
        <v>0</v>
      </c>
      <c r="AP3964" s="86">
        <f t="shared" si="474"/>
        <v>1</v>
      </c>
      <c r="AR3964">
        <v>0</v>
      </c>
      <c r="AS3964">
        <v>1</v>
      </c>
      <c r="AT3964">
        <v>0</v>
      </c>
      <c r="AU3964">
        <v>0</v>
      </c>
      <c r="BA3964">
        <v>1.1299999999999999</v>
      </c>
    </row>
    <row r="3965" spans="3:53" ht="12.75" x14ac:dyDescent="0.2">
      <c r="C3965" t="s">
        <v>842</v>
      </c>
      <c r="D3965" t="s">
        <v>186</v>
      </c>
      <c r="E3965">
        <v>27.23</v>
      </c>
      <c r="F3965">
        <v>9.2899999999999991</v>
      </c>
      <c r="G3965">
        <v>4.6900000000000004</v>
      </c>
      <c r="H3965">
        <v>3480</v>
      </c>
      <c r="I3965">
        <v>0.498</v>
      </c>
      <c r="J3965" t="s">
        <v>78</v>
      </c>
      <c r="K3965">
        <v>39.5</v>
      </c>
      <c r="L3965">
        <v>27.371110000000002</v>
      </c>
      <c r="M3965">
        <v>-0.55207845059991789</v>
      </c>
      <c r="N3965">
        <v>27.605874</v>
      </c>
      <c r="O3965">
        <v>-1.3977967152932911</v>
      </c>
      <c r="P3965">
        <v>9139000</v>
      </c>
      <c r="Q3965">
        <v>9062000</v>
      </c>
      <c r="R3965">
        <v>1.01</v>
      </c>
      <c r="S3965">
        <v>31.445</v>
      </c>
      <c r="T3965">
        <v>8.7360000000000007</v>
      </c>
      <c r="U3965">
        <v>18.393999999999998</v>
      </c>
      <c r="V3965">
        <f t="shared" si="473"/>
        <v>2.2558328127796061</v>
      </c>
      <c r="AC3965">
        <v>27.77</v>
      </c>
      <c r="AD3965">
        <v>26.41</v>
      </c>
      <c r="AH3965" s="85">
        <f>IF(AND(M3965&lt;Variables!$G$6,M3965&gt;Variables!$G$5),0,1)</f>
        <v>1</v>
      </c>
      <c r="AI3965" s="85">
        <f t="shared" si="472"/>
        <v>1</v>
      </c>
      <c r="AJ3965" s="85">
        <f>IF(I3965&gt;Variables!$G$7,0,1)</f>
        <v>0</v>
      </c>
      <c r="AK3965" s="85">
        <f>IF(F3965&gt;Variables!$G$8,0,1)</f>
        <v>0</v>
      </c>
      <c r="AL3965" s="85">
        <f>IF(G3965&gt;Variables!$G$9,0,1)</f>
        <v>1</v>
      </c>
      <c r="AM3965" s="85">
        <f>IF(AND(K3965&gt;Variables!$G$10,K3965&lt;Variables!$G$11),0,1)</f>
        <v>1</v>
      </c>
      <c r="AN3965" s="103">
        <f>IF(H3965&lt;Variables!$G$13,1,0)</f>
        <v>0</v>
      </c>
      <c r="AO3965" s="101">
        <f>IF(R3965&lt;Variables!$G$12,0,1)</f>
        <v>0</v>
      </c>
      <c r="AP3965" s="86">
        <f t="shared" si="474"/>
        <v>1</v>
      </c>
      <c r="AR3965">
        <v>0</v>
      </c>
      <c r="AS3965">
        <v>1</v>
      </c>
      <c r="AT3965">
        <v>0</v>
      </c>
      <c r="AU3965">
        <v>0</v>
      </c>
      <c r="BA3965">
        <v>0.1</v>
      </c>
    </row>
    <row r="3966" spans="3:53" ht="12.75" x14ac:dyDescent="0.2">
      <c r="C3966" t="s">
        <v>842</v>
      </c>
      <c r="D3966" t="s">
        <v>803</v>
      </c>
      <c r="E3966">
        <v>296</v>
      </c>
      <c r="F3966">
        <v>9.08</v>
      </c>
      <c r="G3966">
        <v>2.88</v>
      </c>
      <c r="H3966">
        <v>16820</v>
      </c>
      <c r="I3966">
        <v>-5.3070000000000004</v>
      </c>
      <c r="J3966" t="s">
        <v>78</v>
      </c>
      <c r="K3966">
        <v>39.9</v>
      </c>
      <c r="L3966">
        <v>296.52012631578953</v>
      </c>
      <c r="M3966">
        <v>-0.2496040740928569</v>
      </c>
      <c r="N3966">
        <v>298.5761081632653</v>
      </c>
      <c r="O3966">
        <v>-0.93648087935300639</v>
      </c>
      <c r="P3966">
        <v>1249000</v>
      </c>
      <c r="Q3966">
        <v>881257</v>
      </c>
      <c r="R3966">
        <v>1.42</v>
      </c>
      <c r="S3966">
        <v>31.445</v>
      </c>
      <c r="T3966">
        <v>8.7360000000000007</v>
      </c>
      <c r="U3966">
        <v>18.393999999999998</v>
      </c>
      <c r="V3966">
        <f t="shared" si="473"/>
        <v>2.2615730546100146</v>
      </c>
      <c r="AC3966">
        <v>318.77</v>
      </c>
      <c r="AD3966">
        <v>294.37</v>
      </c>
      <c r="AH3966" s="85">
        <f>IF(AND(M3966&lt;Variables!$G$6,M3966&gt;Variables!$G$5),0,1)</f>
        <v>1</v>
      </c>
      <c r="AI3966" s="85">
        <f t="shared" si="472"/>
        <v>1</v>
      </c>
      <c r="AJ3966" s="85">
        <f>IF(I3966&gt;Variables!$G$7,0,1)</f>
        <v>1</v>
      </c>
      <c r="AK3966" s="85">
        <f>IF(F3966&gt;Variables!$G$8,0,1)</f>
        <v>0</v>
      </c>
      <c r="AL3966" s="85">
        <f>IF(G3966&gt;Variables!$G$9,0,1)</f>
        <v>1</v>
      </c>
      <c r="AM3966" s="85">
        <f>IF(AND(K3966&gt;Variables!$G$10,K3966&lt;Variables!$G$11),0,1)</f>
        <v>1</v>
      </c>
      <c r="AN3966" s="103">
        <f>IF(H3966&lt;Variables!$G$13,1,0)</f>
        <v>0</v>
      </c>
      <c r="AO3966" s="101">
        <f>IF(R3966&lt;Variables!$G$12,0,1)</f>
        <v>0</v>
      </c>
      <c r="AP3966" s="86">
        <f t="shared" si="474"/>
        <v>1</v>
      </c>
      <c r="AR3966">
        <v>0</v>
      </c>
      <c r="AS3966">
        <v>1</v>
      </c>
      <c r="AT3966">
        <v>0</v>
      </c>
      <c r="AU3966">
        <v>0</v>
      </c>
      <c r="BA3966">
        <v>0.95</v>
      </c>
    </row>
    <row r="3967" spans="3:53" ht="12.75" x14ac:dyDescent="0.2">
      <c r="C3967" t="s">
        <v>842</v>
      </c>
      <c r="D3967" t="s">
        <v>176</v>
      </c>
      <c r="E3967">
        <v>72.64</v>
      </c>
      <c r="F3967">
        <v>8.18</v>
      </c>
      <c r="G3967">
        <v>6.61</v>
      </c>
      <c r="H3967">
        <v>6300</v>
      </c>
      <c r="I3967">
        <v>-20.835000000000001</v>
      </c>
      <c r="J3967" t="s">
        <v>78</v>
      </c>
      <c r="K3967">
        <v>36.76</v>
      </c>
      <c r="L3967">
        <v>73.284329999999997</v>
      </c>
      <c r="M3967">
        <v>-0.66771436676844209</v>
      </c>
      <c r="N3967">
        <v>73.395154000000005</v>
      </c>
      <c r="O3967">
        <v>-0.81770248755115815</v>
      </c>
      <c r="P3967">
        <v>681585</v>
      </c>
      <c r="Q3967">
        <v>997328</v>
      </c>
      <c r="R3967">
        <v>0.68</v>
      </c>
      <c r="S3967">
        <v>31.445</v>
      </c>
      <c r="T3967">
        <v>8.7360000000000007</v>
      </c>
      <c r="U3967">
        <v>18.393999999999998</v>
      </c>
      <c r="V3967">
        <f t="shared" si="473"/>
        <v>2.2216626991681308</v>
      </c>
      <c r="AC3967">
        <v>74.98</v>
      </c>
      <c r="AD3967">
        <v>72.22</v>
      </c>
      <c r="AH3967" s="85">
        <f>IF(AND(M3967&lt;Variables!$G$6,M3967&gt;Variables!$G$5),0,1)</f>
        <v>1</v>
      </c>
      <c r="AI3967" s="85">
        <f t="shared" si="472"/>
        <v>1</v>
      </c>
      <c r="AJ3967" s="85">
        <f>IF(I3967&gt;Variables!$G$7,0,1)</f>
        <v>1</v>
      </c>
      <c r="AK3967" s="85">
        <f>IF(F3967&gt;Variables!$G$8,0,1)</f>
        <v>1</v>
      </c>
      <c r="AL3967" s="85">
        <f>IF(G3967&gt;Variables!$G$9,0,1)</f>
        <v>1</v>
      </c>
      <c r="AM3967" s="85">
        <f>IF(AND(K3967&gt;Variables!$G$10,K3967&lt;Variables!$G$11),0,1)</f>
        <v>1</v>
      </c>
      <c r="AN3967" s="103">
        <f>IF(H3967&lt;Variables!$G$13,1,0)</f>
        <v>0</v>
      </c>
      <c r="AO3967" s="101">
        <f>IF(R3967&lt;Variables!$G$12,0,1)</f>
        <v>0</v>
      </c>
      <c r="AP3967" s="86">
        <f t="shared" si="474"/>
        <v>1</v>
      </c>
      <c r="AR3967">
        <v>1</v>
      </c>
      <c r="AS3967">
        <v>0</v>
      </c>
      <c r="AT3967">
        <v>0</v>
      </c>
      <c r="AU3967">
        <v>0</v>
      </c>
      <c r="BA3967">
        <v>1.87</v>
      </c>
    </row>
    <row r="3968" spans="3:53" ht="12.75" x14ac:dyDescent="0.2">
      <c r="C3968" t="s">
        <v>842</v>
      </c>
      <c r="D3968" t="s">
        <v>833</v>
      </c>
      <c r="E3968">
        <v>20.149999999999999</v>
      </c>
      <c r="F3968">
        <v>8.01</v>
      </c>
      <c r="G3968">
        <v>11.67</v>
      </c>
      <c r="H3968">
        <v>2000</v>
      </c>
      <c r="I3968">
        <v>-17.079000000000001</v>
      </c>
      <c r="J3968" t="s">
        <v>78</v>
      </c>
      <c r="K3968">
        <v>49.71</v>
      </c>
      <c r="L3968">
        <v>20.131775000000001</v>
      </c>
      <c r="M3968">
        <v>-0.15783506422063229</v>
      </c>
      <c r="N3968">
        <v>20.003048</v>
      </c>
      <c r="O3968">
        <v>0.48468613383321241</v>
      </c>
      <c r="P3968">
        <v>1398000</v>
      </c>
      <c r="Q3968">
        <v>1647000</v>
      </c>
      <c r="R3968">
        <v>0.85</v>
      </c>
      <c r="S3968">
        <v>31.445</v>
      </c>
      <c r="T3968">
        <v>8.7360000000000007</v>
      </c>
      <c r="U3968">
        <v>18.393999999999998</v>
      </c>
      <c r="V3968">
        <f t="shared" si="473"/>
        <v>2.3679671216467506</v>
      </c>
      <c r="AC3968">
        <v>20.62</v>
      </c>
      <c r="AD3968">
        <v>19.809999999999999</v>
      </c>
      <c r="AH3968" s="85">
        <f>IF(AND(M3968&lt;Variables!$G$6,M3968&gt;Variables!$G$5),0,1)</f>
        <v>1</v>
      </c>
      <c r="AI3968" s="85">
        <f t="shared" si="472"/>
        <v>0</v>
      </c>
      <c r="AJ3968" s="85">
        <f>IF(I3968&gt;Variables!$G$7,0,1)</f>
        <v>1</v>
      </c>
      <c r="AK3968" s="85">
        <f>IF(F3968&gt;Variables!$G$8,0,1)</f>
        <v>1</v>
      </c>
      <c r="AL3968" s="85">
        <f>IF(G3968&gt;Variables!$G$9,0,1)</f>
        <v>1</v>
      </c>
      <c r="AM3968" s="85">
        <f>IF(AND(K3968&gt;Variables!$G$10,K3968&lt;Variables!$G$11),0,1)</f>
        <v>1</v>
      </c>
      <c r="AN3968" s="103">
        <f>IF(H3968&lt;Variables!$G$13,1,0)</f>
        <v>1</v>
      </c>
      <c r="AO3968" s="101">
        <f>IF(R3968&lt;Variables!$G$12,0,1)</f>
        <v>0</v>
      </c>
      <c r="AP3968" s="86">
        <f t="shared" si="474"/>
        <v>1</v>
      </c>
      <c r="AR3968">
        <v>1</v>
      </c>
      <c r="AS3968">
        <v>0</v>
      </c>
      <c r="AT3968">
        <v>0</v>
      </c>
      <c r="AU3968">
        <v>0</v>
      </c>
      <c r="BA3968">
        <v>1.62</v>
      </c>
    </row>
    <row r="3969" spans="3:53" ht="12.75" x14ac:dyDescent="0.2">
      <c r="C3969" t="s">
        <v>842</v>
      </c>
      <c r="D3969" t="s">
        <v>697</v>
      </c>
      <c r="E3969">
        <v>6.38</v>
      </c>
      <c r="F3969">
        <v>48.65</v>
      </c>
      <c r="G3969">
        <v>54.79</v>
      </c>
      <c r="H3969">
        <v>-99999</v>
      </c>
      <c r="I3969">
        <v>-14.206</v>
      </c>
      <c r="J3969" t="s">
        <v>76</v>
      </c>
      <c r="K3969">
        <v>51.78</v>
      </c>
      <c r="L3969">
        <v>6.3374949999999997</v>
      </c>
      <c r="M3969">
        <v>-0.59163754764303311</v>
      </c>
      <c r="N3969">
        <v>6.0839061224489814</v>
      </c>
      <c r="O3969">
        <v>3.5518936880642409</v>
      </c>
      <c r="P3969">
        <v>308829</v>
      </c>
      <c r="Q3969">
        <v>58657</v>
      </c>
      <c r="R3969">
        <v>5.26</v>
      </c>
      <c r="S3969">
        <v>31.445</v>
      </c>
      <c r="T3969">
        <v>8.7360000000000007</v>
      </c>
      <c r="U3969">
        <v>18.393999999999998</v>
      </c>
      <c r="V3969">
        <f t="shared" si="473"/>
        <v>2.4038647718816346</v>
      </c>
      <c r="AC3969">
        <v>8.4</v>
      </c>
      <c r="AD3969">
        <v>5.8</v>
      </c>
      <c r="AH3969" s="85">
        <f>IF(AND(M3969&lt;Variables!$G$6,M3969&gt;Variables!$G$5),0,1)</f>
        <v>1</v>
      </c>
      <c r="AI3969" s="85">
        <f t="shared" si="472"/>
        <v>0</v>
      </c>
      <c r="AJ3969" s="85">
        <f>IF(I3969&gt;Variables!$G$7,0,1)</f>
        <v>1</v>
      </c>
      <c r="AK3969" s="85">
        <f>IF(F3969&gt;Variables!$G$8,0,1)</f>
        <v>0</v>
      </c>
      <c r="AL3969" s="85">
        <f>IF(G3969&gt;Variables!$G$9,0,1)</f>
        <v>0</v>
      </c>
      <c r="AM3969" s="85">
        <f>IF(AND(K3969&gt;Variables!$G$10,K3969&lt;Variables!$G$11),0,1)</f>
        <v>0</v>
      </c>
      <c r="AN3969" s="103">
        <f>IF(H3969&lt;Variables!$G$13,1,0)</f>
        <v>1</v>
      </c>
      <c r="AO3969" s="101">
        <f>IF(R3969&lt;Variables!$G$12,0,1)</f>
        <v>1</v>
      </c>
      <c r="AP3969" s="86">
        <f t="shared" si="474"/>
        <v>0</v>
      </c>
      <c r="AR3969">
        <v>1</v>
      </c>
      <c r="AS3969">
        <v>0</v>
      </c>
      <c r="AT3969">
        <v>0</v>
      </c>
      <c r="AU3969">
        <v>0</v>
      </c>
      <c r="BA3969">
        <v>2</v>
      </c>
    </row>
    <row r="3970" spans="3:53" ht="12.75" x14ac:dyDescent="0.2">
      <c r="C3970" t="s">
        <v>842</v>
      </c>
      <c r="D3970" t="s">
        <v>676</v>
      </c>
      <c r="E3970">
        <v>2.88</v>
      </c>
      <c r="F3970">
        <v>7.25</v>
      </c>
      <c r="G3970">
        <v>3.78</v>
      </c>
      <c r="H3970">
        <v>-99999</v>
      </c>
      <c r="I3970">
        <v>-21.882000000000001</v>
      </c>
      <c r="J3970" t="s">
        <v>78</v>
      </c>
      <c r="K3970">
        <v>59.61</v>
      </c>
      <c r="L3970">
        <v>2.886225</v>
      </c>
      <c r="M3970">
        <v>-4.2442983481892557E-2</v>
      </c>
      <c r="N3970">
        <v>2.884444444444445</v>
      </c>
      <c r="O3970">
        <v>1.9260400616320429E-2</v>
      </c>
      <c r="P3970">
        <v>156930</v>
      </c>
      <c r="Q3970">
        <v>191010</v>
      </c>
      <c r="R3970">
        <v>0.82</v>
      </c>
      <c r="S3970">
        <v>31.445</v>
      </c>
      <c r="T3970">
        <v>8.7360000000000007</v>
      </c>
      <c r="U3970">
        <v>18.393999999999998</v>
      </c>
      <c r="V3970">
        <f t="shared" si="473"/>
        <v>2.468841066552331</v>
      </c>
      <c r="AC3970">
        <v>2.9</v>
      </c>
      <c r="AD3970">
        <v>2.88</v>
      </c>
      <c r="AH3970" s="85">
        <f>IF(AND(M3970&lt;Variables!$G$6,M3970&gt;Variables!$G$5),0,1)</f>
        <v>1</v>
      </c>
      <c r="AI3970" s="85">
        <f t="shared" si="472"/>
        <v>0</v>
      </c>
      <c r="AJ3970" s="85">
        <f>IF(I3970&gt;Variables!$G$7,0,1)</f>
        <v>1</v>
      </c>
      <c r="AK3970" s="85">
        <f>IF(F3970&gt;Variables!$G$8,0,1)</f>
        <v>1</v>
      </c>
      <c r="AL3970" s="85">
        <f>IF(G3970&gt;Variables!$G$9,0,1)</f>
        <v>1</v>
      </c>
      <c r="AM3970" s="85">
        <f>IF(AND(K3970&gt;Variables!$G$10,K3970&lt;Variables!$G$11),0,1)</f>
        <v>0</v>
      </c>
      <c r="AN3970" s="103">
        <f>IF(H3970&lt;Variables!$G$13,1,0)</f>
        <v>1</v>
      </c>
      <c r="AO3970" s="101">
        <f>IF(R3970&lt;Variables!$G$12,0,1)</f>
        <v>0</v>
      </c>
      <c r="AP3970" s="86">
        <f t="shared" si="474"/>
        <v>1</v>
      </c>
      <c r="AR3970">
        <v>0</v>
      </c>
      <c r="AS3970">
        <v>0</v>
      </c>
      <c r="AT3970">
        <v>0</v>
      </c>
      <c r="AU3970">
        <v>0</v>
      </c>
      <c r="BA3970">
        <v>0</v>
      </c>
    </row>
    <row r="3971" spans="3:53" ht="12.75" x14ac:dyDescent="0.2">
      <c r="C3971" t="s">
        <v>842</v>
      </c>
      <c r="D3971" t="s">
        <v>566</v>
      </c>
      <c r="E3971">
        <v>3.98</v>
      </c>
      <c r="F3971">
        <v>21.02</v>
      </c>
      <c r="G3971">
        <v>2.58</v>
      </c>
      <c r="H3971">
        <v>108.49</v>
      </c>
      <c r="I3971">
        <v>0.21199999999999999</v>
      </c>
      <c r="J3971" t="s">
        <v>76</v>
      </c>
      <c r="K3971">
        <v>38.200000000000003</v>
      </c>
      <c r="L3971">
        <v>4.06257</v>
      </c>
      <c r="M3971">
        <v>-2.032457286889827</v>
      </c>
      <c r="N3971">
        <v>4.0477799999999986</v>
      </c>
      <c r="O3971">
        <v>-1.674498119957101</v>
      </c>
      <c r="P3971">
        <v>44340000</v>
      </c>
      <c r="Q3971">
        <v>6820000</v>
      </c>
      <c r="R3971">
        <v>6.5</v>
      </c>
      <c r="S3971">
        <v>31.445</v>
      </c>
      <c r="T3971">
        <v>8.7360000000000007</v>
      </c>
      <c r="U3971">
        <v>18.393999999999998</v>
      </c>
      <c r="V3971">
        <f t="shared" si="473"/>
        <v>2.228332997053589</v>
      </c>
      <c r="AC3971">
        <v>5.24</v>
      </c>
      <c r="AD3971">
        <v>3.9106999999999998</v>
      </c>
      <c r="AH3971" s="85">
        <f>IF(AND(M3971&lt;Variables!$G$6,M3971&gt;Variables!$G$5),0,1)</f>
        <v>0</v>
      </c>
      <c r="AI3971" s="85">
        <f t="shared" ref="AI3971:AI4034" si="475">IF(L3971&gt;N3971,0,1)</f>
        <v>0</v>
      </c>
      <c r="AJ3971" s="85">
        <f>IF(I3971&gt;Variables!$G$7,0,1)</f>
        <v>0</v>
      </c>
      <c r="AK3971" s="85">
        <f>IF(F3971&gt;Variables!$G$8,0,1)</f>
        <v>0</v>
      </c>
      <c r="AL3971" s="85">
        <f>IF(G3971&gt;Variables!$G$9,0,1)</f>
        <v>1</v>
      </c>
      <c r="AM3971" s="85">
        <f>IF(AND(K3971&gt;Variables!$G$10,K3971&lt;Variables!$G$11),0,1)</f>
        <v>1</v>
      </c>
      <c r="AN3971" s="103">
        <f>IF(H3971&lt;Variables!$G$13,1,0)</f>
        <v>1</v>
      </c>
      <c r="AO3971" s="101">
        <f>IF(R3971&lt;Variables!$G$12,0,1)</f>
        <v>1</v>
      </c>
      <c r="AP3971" s="86">
        <f t="shared" si="474"/>
        <v>0</v>
      </c>
      <c r="AR3971">
        <v>1</v>
      </c>
      <c r="AS3971">
        <v>0</v>
      </c>
      <c r="AT3971">
        <v>0</v>
      </c>
      <c r="AU3971">
        <v>0</v>
      </c>
      <c r="BA3971">
        <v>1.68</v>
      </c>
    </row>
    <row r="3972" spans="3:53" ht="12.75" x14ac:dyDescent="0.2">
      <c r="C3972" t="s">
        <v>842</v>
      </c>
      <c r="D3972" t="s">
        <v>499</v>
      </c>
      <c r="E3972">
        <v>80.61</v>
      </c>
      <c r="F3972">
        <v>9.68</v>
      </c>
      <c r="G3972">
        <v>7.08</v>
      </c>
      <c r="H3972">
        <v>5310</v>
      </c>
      <c r="I3972">
        <v>87.111999999999995</v>
      </c>
      <c r="J3972" t="s">
        <v>78</v>
      </c>
      <c r="K3972">
        <v>58.66</v>
      </c>
      <c r="L3972">
        <v>80.159615000000002</v>
      </c>
      <c r="M3972">
        <v>0.56173548238722681</v>
      </c>
      <c r="N3972">
        <v>80.177326000000008</v>
      </c>
      <c r="O3972">
        <v>0.53952160988754871</v>
      </c>
      <c r="P3972">
        <v>634563</v>
      </c>
      <c r="Q3972">
        <v>1283000</v>
      </c>
      <c r="R3972">
        <v>0.49</v>
      </c>
      <c r="S3972">
        <v>31.445</v>
      </c>
      <c r="T3972">
        <v>8.7360000000000007</v>
      </c>
      <c r="U3972">
        <v>18.393999999999998</v>
      </c>
      <c r="V3972">
        <f t="shared" si="473"/>
        <v>2.428063428104589</v>
      </c>
      <c r="AC3972">
        <v>80.78</v>
      </c>
      <c r="AD3972">
        <v>77.844999999999999</v>
      </c>
      <c r="AH3972" s="85">
        <f>IF(AND(M3972&lt;Variables!$G$6,M3972&gt;Variables!$G$5),0,1)</f>
        <v>1</v>
      </c>
      <c r="AI3972" s="85">
        <f t="shared" si="475"/>
        <v>1</v>
      </c>
      <c r="AJ3972" s="85">
        <f>IF(I3972&gt;Variables!$G$7,0,1)</f>
        <v>0</v>
      </c>
      <c r="AK3972" s="85">
        <f>IF(F3972&gt;Variables!$G$8,0,1)</f>
        <v>0</v>
      </c>
      <c r="AL3972" s="85">
        <f>IF(G3972&gt;Variables!$G$9,0,1)</f>
        <v>1</v>
      </c>
      <c r="AM3972" s="85">
        <f>IF(AND(K3972&gt;Variables!$G$10,K3972&lt;Variables!$G$11),0,1)</f>
        <v>0</v>
      </c>
      <c r="AN3972" s="103">
        <f>IF(H3972&lt;Variables!$G$13,1,0)</f>
        <v>0</v>
      </c>
      <c r="AO3972" s="101">
        <f>IF(R3972&lt;Variables!$G$12,0,1)</f>
        <v>0</v>
      </c>
      <c r="AP3972" s="86">
        <f t="shared" si="474"/>
        <v>1</v>
      </c>
      <c r="AR3972">
        <v>0</v>
      </c>
      <c r="AS3972">
        <v>0</v>
      </c>
      <c r="AT3972">
        <v>1</v>
      </c>
      <c r="AU3972">
        <v>0</v>
      </c>
      <c r="BA3972">
        <v>-2.25</v>
      </c>
    </row>
    <row r="3973" spans="3:53" ht="12.75" x14ac:dyDescent="0.2">
      <c r="C3973" t="s">
        <v>842</v>
      </c>
      <c r="D3973" t="s">
        <v>414</v>
      </c>
      <c r="E3973">
        <v>47.99</v>
      </c>
      <c r="F3973">
        <v>7.67</v>
      </c>
      <c r="G3973">
        <v>3.76</v>
      </c>
      <c r="H3973">
        <v>2420</v>
      </c>
      <c r="I3973">
        <v>28.28</v>
      </c>
      <c r="J3973" t="s">
        <v>78</v>
      </c>
      <c r="K3973">
        <v>52.34</v>
      </c>
      <c r="L3973">
        <v>47.903925000000008</v>
      </c>
      <c r="M3973">
        <v>0.17968256254574941</v>
      </c>
      <c r="N3973">
        <v>48.013756250000007</v>
      </c>
      <c r="O3973">
        <v>-4.9478007669948233E-2</v>
      </c>
      <c r="P3973">
        <v>299774</v>
      </c>
      <c r="Q3973">
        <v>398121</v>
      </c>
      <c r="R3973">
        <v>0.75</v>
      </c>
      <c r="S3973">
        <v>31.445</v>
      </c>
      <c r="T3973">
        <v>8.7360000000000007</v>
      </c>
      <c r="U3973">
        <v>18.393999999999998</v>
      </c>
      <c r="V3973">
        <f t="shared" si="473"/>
        <v>2.3853563729907314</v>
      </c>
      <c r="AC3973">
        <v>50.14</v>
      </c>
      <c r="AD3973">
        <v>47.8</v>
      </c>
      <c r="AH3973" s="85">
        <f>IF(AND(M3973&lt;Variables!$G$6,M3973&gt;Variables!$G$5),0,1)</f>
        <v>1</v>
      </c>
      <c r="AI3973" s="85">
        <f t="shared" si="475"/>
        <v>1</v>
      </c>
      <c r="AJ3973" s="85">
        <f>IF(I3973&gt;Variables!$G$7,0,1)</f>
        <v>0</v>
      </c>
      <c r="AK3973" s="85">
        <f>IF(F3973&gt;Variables!$G$8,0,1)</f>
        <v>1</v>
      </c>
      <c r="AL3973" s="85">
        <f>IF(G3973&gt;Variables!$G$9,0,1)</f>
        <v>1</v>
      </c>
      <c r="AM3973" s="85">
        <f>IF(AND(K3973&gt;Variables!$G$10,K3973&lt;Variables!$G$11),0,1)</f>
        <v>0</v>
      </c>
      <c r="AN3973" s="103">
        <f>IF(H3973&lt;Variables!$G$13,1,0)</f>
        <v>1</v>
      </c>
      <c r="AO3973" s="101">
        <f>IF(R3973&lt;Variables!$G$12,0,1)</f>
        <v>0</v>
      </c>
      <c r="AP3973" s="86">
        <f t="shared" si="474"/>
        <v>1</v>
      </c>
      <c r="AR3973">
        <v>1</v>
      </c>
      <c r="AS3973">
        <v>0</v>
      </c>
      <c r="AT3973">
        <v>0</v>
      </c>
      <c r="AU3973">
        <v>0</v>
      </c>
      <c r="BA3973">
        <v>1.0900000000000001</v>
      </c>
    </row>
    <row r="3974" spans="3:53" ht="12.75" x14ac:dyDescent="0.2">
      <c r="C3974" t="s">
        <v>842</v>
      </c>
      <c r="D3974" t="s">
        <v>805</v>
      </c>
      <c r="E3974">
        <v>45.28</v>
      </c>
      <c r="F3974">
        <v>9.83</v>
      </c>
      <c r="G3974">
        <v>-0.31</v>
      </c>
      <c r="H3974">
        <v>9400</v>
      </c>
      <c r="I3974">
        <v>114.288</v>
      </c>
      <c r="J3974" t="s">
        <v>78</v>
      </c>
      <c r="K3974">
        <v>56.09</v>
      </c>
      <c r="L3974">
        <v>45.172170000000001</v>
      </c>
      <c r="M3974">
        <v>0.2165713978318993</v>
      </c>
      <c r="N3974">
        <v>45.255567999999997</v>
      </c>
      <c r="O3974">
        <v>3.188999859643004E-2</v>
      </c>
      <c r="P3974">
        <v>5473000</v>
      </c>
      <c r="Q3974">
        <v>1695000</v>
      </c>
      <c r="R3974">
        <v>3.23</v>
      </c>
      <c r="S3974">
        <v>31.445</v>
      </c>
      <c r="T3974">
        <v>8.7360000000000007</v>
      </c>
      <c r="U3974">
        <v>18.393999999999998</v>
      </c>
      <c r="V3974">
        <f t="shared" si="473"/>
        <v>2.4206525032370148</v>
      </c>
      <c r="AC3974">
        <v>46.46</v>
      </c>
      <c r="AD3974">
        <v>45.07</v>
      </c>
      <c r="AH3974" s="85">
        <f>IF(AND(M3974&lt;Variables!$G$6,M3974&gt;Variables!$G$5),0,1)</f>
        <v>1</v>
      </c>
      <c r="AI3974" s="85">
        <f t="shared" si="475"/>
        <v>1</v>
      </c>
      <c r="AJ3974" s="85">
        <f>IF(I3974&gt;Variables!$G$7,0,1)</f>
        <v>0</v>
      </c>
      <c r="AK3974" s="85">
        <f>IF(F3974&gt;Variables!$G$8,0,1)</f>
        <v>0</v>
      </c>
      <c r="AL3974" s="85">
        <f>IF(G3974&gt;Variables!$G$9,0,1)</f>
        <v>1</v>
      </c>
      <c r="AM3974" s="85">
        <f>IF(AND(K3974&gt;Variables!$G$10,K3974&lt;Variables!$G$11),0,1)</f>
        <v>0</v>
      </c>
      <c r="AN3974" s="103">
        <f>IF(H3974&lt;Variables!$G$13,1,0)</f>
        <v>0</v>
      </c>
      <c r="AO3974" s="101">
        <f>IF(R3974&lt;Variables!$G$12,0,1)</f>
        <v>1</v>
      </c>
      <c r="AP3974" s="86">
        <f t="shared" si="474"/>
        <v>1</v>
      </c>
      <c r="AR3974">
        <v>0</v>
      </c>
      <c r="AS3974">
        <v>1</v>
      </c>
      <c r="AT3974">
        <v>0</v>
      </c>
      <c r="AU3974">
        <v>0</v>
      </c>
      <c r="BA3974">
        <v>0.65</v>
      </c>
    </row>
    <row r="3975" spans="3:53" ht="12.75" x14ac:dyDescent="0.2">
      <c r="C3975" t="s">
        <v>842</v>
      </c>
      <c r="D3975" t="s">
        <v>331</v>
      </c>
      <c r="E3975">
        <v>55.12</v>
      </c>
      <c r="F3975">
        <v>9.84</v>
      </c>
      <c r="G3975">
        <v>12.26</v>
      </c>
      <c r="H3975">
        <v>23470</v>
      </c>
      <c r="I3975">
        <v>669.57299999999998</v>
      </c>
      <c r="J3975" t="s">
        <v>78</v>
      </c>
      <c r="K3975">
        <v>48.53</v>
      </c>
      <c r="L3975">
        <v>55.165780000000012</v>
      </c>
      <c r="M3975">
        <v>-0.71743751289296009</v>
      </c>
      <c r="N3975">
        <v>53.639906000000011</v>
      </c>
      <c r="O3975">
        <v>2.106815772570505</v>
      </c>
      <c r="P3975">
        <v>158487000</v>
      </c>
      <c r="Q3975">
        <v>131546000</v>
      </c>
      <c r="R3975">
        <v>1.2</v>
      </c>
      <c r="S3975">
        <v>31.445</v>
      </c>
      <c r="T3975">
        <v>8.7360000000000007</v>
      </c>
      <c r="U3975">
        <v>18.393999999999998</v>
      </c>
      <c r="V3975">
        <f t="shared" si="473"/>
        <v>2.3673783948154812</v>
      </c>
      <c r="AC3975">
        <v>56.4</v>
      </c>
      <c r="AD3975">
        <v>46.04</v>
      </c>
      <c r="AH3975" s="85">
        <f>IF(AND(M3975&lt;Variables!$G$6,M3975&gt;Variables!$G$5),0,1)</f>
        <v>1</v>
      </c>
      <c r="AI3975" s="85">
        <f t="shared" si="475"/>
        <v>0</v>
      </c>
      <c r="AJ3975" s="85">
        <f>IF(I3975&gt;Variables!$G$7,0,1)</f>
        <v>0</v>
      </c>
      <c r="AK3975" s="85">
        <f>IF(F3975&gt;Variables!$G$8,0,1)</f>
        <v>0</v>
      </c>
      <c r="AL3975" s="85">
        <f>IF(G3975&gt;Variables!$G$9,0,1)</f>
        <v>0</v>
      </c>
      <c r="AM3975" s="85">
        <f>IF(AND(K3975&gt;Variables!$G$10,K3975&lt;Variables!$G$11),0,1)</f>
        <v>1</v>
      </c>
      <c r="AN3975" s="103">
        <f>IF(H3975&lt;Variables!$G$13,1,0)</f>
        <v>0</v>
      </c>
      <c r="AO3975" s="101">
        <f>IF(R3975&lt;Variables!$G$12,0,1)</f>
        <v>0</v>
      </c>
      <c r="AP3975" s="86">
        <f t="shared" si="474"/>
        <v>1</v>
      </c>
      <c r="AR3975">
        <v>1</v>
      </c>
      <c r="AS3975">
        <v>0</v>
      </c>
      <c r="AT3975">
        <v>0</v>
      </c>
      <c r="AU3975">
        <v>0</v>
      </c>
      <c r="BA3975">
        <v>2</v>
      </c>
    </row>
    <row r="3976" spans="3:53" ht="12.75" x14ac:dyDescent="0.2">
      <c r="C3976" t="s">
        <v>842</v>
      </c>
      <c r="D3976" t="s">
        <v>806</v>
      </c>
      <c r="E3976">
        <v>78.77</v>
      </c>
      <c r="F3976">
        <v>10.050000000000001</v>
      </c>
      <c r="G3976">
        <v>0.84</v>
      </c>
      <c r="H3976">
        <v>3860</v>
      </c>
      <c r="I3976">
        <v>-0.38200000000000001</v>
      </c>
      <c r="J3976" t="s">
        <v>78</v>
      </c>
      <c r="K3976">
        <v>49.44</v>
      </c>
      <c r="L3976">
        <v>78.75930000000001</v>
      </c>
      <c r="M3976">
        <v>-1.8156585952396422E-2</v>
      </c>
      <c r="N3976">
        <v>78.775419999999997</v>
      </c>
      <c r="O3976">
        <v>-3.8616106394599163E-2</v>
      </c>
      <c r="P3976">
        <v>1625000</v>
      </c>
      <c r="Q3976">
        <v>452001</v>
      </c>
      <c r="R3976">
        <v>3.6</v>
      </c>
      <c r="S3976">
        <v>31.445</v>
      </c>
      <c r="T3976">
        <v>8.7360000000000007</v>
      </c>
      <c r="U3976">
        <v>18.393999999999998</v>
      </c>
      <c r="V3976">
        <f t="shared" si="473"/>
        <v>2.3616411069514336</v>
      </c>
      <c r="AC3976">
        <v>80.13</v>
      </c>
      <c r="AD3976">
        <v>78.709999999999994</v>
      </c>
      <c r="AH3976" s="85">
        <f>IF(AND(M3976&lt;Variables!$G$6,M3976&gt;Variables!$G$5),0,1)</f>
        <v>1</v>
      </c>
      <c r="AI3976" s="85">
        <f t="shared" si="475"/>
        <v>1</v>
      </c>
      <c r="AJ3976" s="85">
        <f>IF(I3976&gt;Variables!$G$7,0,1)</f>
        <v>1</v>
      </c>
      <c r="AK3976" s="85">
        <f>IF(F3976&gt;Variables!$G$8,0,1)</f>
        <v>0</v>
      </c>
      <c r="AL3976" s="85">
        <f>IF(G3976&gt;Variables!$G$9,0,1)</f>
        <v>1</v>
      </c>
      <c r="AM3976" s="85">
        <f>IF(AND(K3976&gt;Variables!$G$10,K3976&lt;Variables!$G$11),0,1)</f>
        <v>1</v>
      </c>
      <c r="AN3976" s="103">
        <f>IF(H3976&lt;Variables!$G$13,1,0)</f>
        <v>0</v>
      </c>
      <c r="AO3976" s="101">
        <f>IF(R3976&lt;Variables!$G$12,0,1)</f>
        <v>1</v>
      </c>
      <c r="AP3976" s="86">
        <f t="shared" si="474"/>
        <v>1</v>
      </c>
      <c r="AR3976">
        <v>1</v>
      </c>
      <c r="AS3976">
        <v>0</v>
      </c>
      <c r="AT3976">
        <v>0</v>
      </c>
      <c r="AU3976">
        <v>0</v>
      </c>
      <c r="BA3976">
        <v>1.22</v>
      </c>
    </row>
    <row r="3977" spans="3:53" ht="12.75" x14ac:dyDescent="0.2">
      <c r="C3977" t="s">
        <v>842</v>
      </c>
      <c r="D3977" t="s">
        <v>840</v>
      </c>
      <c r="E3977">
        <v>74.44</v>
      </c>
      <c r="F3977">
        <v>8.5299999999999994</v>
      </c>
      <c r="G3977">
        <v>5.6</v>
      </c>
      <c r="H3977">
        <v>-99999</v>
      </c>
      <c r="I3977">
        <v>-6.7919999999999998</v>
      </c>
      <c r="J3977" t="s">
        <v>78</v>
      </c>
      <c r="K3977">
        <v>83.13</v>
      </c>
      <c r="L3977">
        <v>73.016666666666666</v>
      </c>
      <c r="M3977">
        <v>-9.1303355398305697E-2</v>
      </c>
      <c r="N3977">
        <v>71.975999999999999</v>
      </c>
      <c r="O3977">
        <v>1.35322885406247</v>
      </c>
      <c r="P3977">
        <v>17977</v>
      </c>
      <c r="Q3977">
        <v>14009</v>
      </c>
      <c r="R3977">
        <v>1.28</v>
      </c>
      <c r="S3977">
        <v>31.445</v>
      </c>
      <c r="T3977">
        <v>8.7360000000000007</v>
      </c>
      <c r="U3977">
        <v>18.393999999999998</v>
      </c>
      <c r="V3977">
        <f t="shared" si="473"/>
        <v>2.7213365411549866</v>
      </c>
      <c r="AC3977">
        <v>75.62</v>
      </c>
      <c r="AD3977">
        <v>73.03</v>
      </c>
      <c r="AH3977" s="85">
        <f>IF(AND(M3977&lt;Variables!$G$6,M3977&gt;Variables!$G$5),0,1)</f>
        <v>1</v>
      </c>
      <c r="AI3977" s="85">
        <f t="shared" si="475"/>
        <v>0</v>
      </c>
      <c r="AJ3977" s="85">
        <f>IF(I3977&gt;Variables!$G$7,0,1)</f>
        <v>1</v>
      </c>
      <c r="AK3977" s="85">
        <f>IF(F3977&gt;Variables!$G$8,0,1)</f>
        <v>1</v>
      </c>
      <c r="AL3977" s="85">
        <f>IF(G3977&gt;Variables!$G$9,0,1)</f>
        <v>1</v>
      </c>
      <c r="AM3977" s="85">
        <f>IF(AND(K3977&gt;Variables!$G$10,K3977&lt;Variables!$G$11),0,1)</f>
        <v>1</v>
      </c>
      <c r="AN3977" s="103">
        <f>IF(H3977&lt;Variables!$G$13,1,0)</f>
        <v>1</v>
      </c>
      <c r="AO3977" s="101">
        <f>IF(R3977&lt;Variables!$G$12,0,1)</f>
        <v>0</v>
      </c>
      <c r="AP3977" s="86">
        <f t="shared" si="474"/>
        <v>1</v>
      </c>
      <c r="AR3977">
        <v>0</v>
      </c>
      <c r="AS3977">
        <v>0</v>
      </c>
      <c r="AT3977">
        <v>0</v>
      </c>
      <c r="AU3977">
        <v>0</v>
      </c>
      <c r="BA3977">
        <v>0</v>
      </c>
    </row>
    <row r="3978" spans="3:53" ht="12.75" x14ac:dyDescent="0.2">
      <c r="C3978" t="s">
        <v>842</v>
      </c>
      <c r="D3978" t="s">
        <v>183</v>
      </c>
      <c r="E3978">
        <v>23.64</v>
      </c>
      <c r="F3978">
        <v>60.53</v>
      </c>
      <c r="G3978">
        <v>28.88</v>
      </c>
      <c r="H3978">
        <v>42.28</v>
      </c>
      <c r="I3978">
        <v>2279.6089999999999</v>
      </c>
      <c r="J3978" t="s">
        <v>78</v>
      </c>
      <c r="K3978">
        <v>41.26</v>
      </c>
      <c r="L3978">
        <v>24.807449999999999</v>
      </c>
      <c r="M3978">
        <v>-1.964933921060001</v>
      </c>
      <c r="N3978">
        <v>25.590906</v>
      </c>
      <c r="O3978">
        <v>-4.9662407419260441</v>
      </c>
      <c r="P3978">
        <v>35700000</v>
      </c>
      <c r="Q3978">
        <v>16000000</v>
      </c>
      <c r="R3978">
        <v>2.23</v>
      </c>
      <c r="S3978">
        <v>31.445</v>
      </c>
      <c r="T3978">
        <v>8.7360000000000007</v>
      </c>
      <c r="U3978">
        <v>18.393999999999998</v>
      </c>
      <c r="V3978">
        <f t="shared" si="473"/>
        <v>2.2779447490540141</v>
      </c>
      <c r="AC3978">
        <v>26.2</v>
      </c>
      <c r="AD3978">
        <v>20</v>
      </c>
      <c r="AH3978" s="85">
        <f>IF(AND(M3978&lt;Variables!$G$6,M3978&gt;Variables!$G$5),0,1)</f>
        <v>1</v>
      </c>
      <c r="AI3978" s="85">
        <f t="shared" si="475"/>
        <v>1</v>
      </c>
      <c r="AJ3978" s="85">
        <f>IF(I3978&gt;Variables!$G$7,0,1)</f>
        <v>0</v>
      </c>
      <c r="AK3978" s="85">
        <f>IF(F3978&gt;Variables!$G$8,0,1)</f>
        <v>0</v>
      </c>
      <c r="AL3978" s="85">
        <f>IF(G3978&gt;Variables!$G$9,0,1)</f>
        <v>0</v>
      </c>
      <c r="AM3978" s="85">
        <f>IF(AND(K3978&gt;Variables!$G$10,K3978&lt;Variables!$G$11),0,1)</f>
        <v>1</v>
      </c>
      <c r="AN3978" s="103">
        <f>IF(H3978&lt;Variables!$G$13,1,0)</f>
        <v>1</v>
      </c>
      <c r="AO3978" s="101">
        <f>IF(R3978&lt;Variables!$G$12,0,1)</f>
        <v>1</v>
      </c>
      <c r="AP3978" s="86">
        <f t="shared" si="474"/>
        <v>1</v>
      </c>
      <c r="AR3978">
        <v>1</v>
      </c>
      <c r="AS3978">
        <v>0</v>
      </c>
      <c r="AT3978">
        <v>0</v>
      </c>
      <c r="AU3978">
        <v>0</v>
      </c>
      <c r="BA3978">
        <v>2</v>
      </c>
    </row>
    <row r="3979" spans="3:53" ht="12.75" x14ac:dyDescent="0.2">
      <c r="C3979" t="s">
        <v>842</v>
      </c>
      <c r="D3979" t="s">
        <v>804</v>
      </c>
      <c r="E3979">
        <v>2.77</v>
      </c>
      <c r="F3979">
        <v>38.36</v>
      </c>
      <c r="G3979">
        <v>9.8800000000000008</v>
      </c>
      <c r="H3979">
        <v>52.91</v>
      </c>
      <c r="I3979">
        <v>-66.352000000000004</v>
      </c>
      <c r="J3979" t="s">
        <v>78</v>
      </c>
      <c r="K3979">
        <v>39.18</v>
      </c>
      <c r="L3979">
        <v>2.8422800000000001</v>
      </c>
      <c r="M3979">
        <v>-2.1911986151962468</v>
      </c>
      <c r="N3979">
        <v>3.010402</v>
      </c>
      <c r="O3979">
        <v>-7.6535293293055151</v>
      </c>
      <c r="P3979">
        <v>109330000</v>
      </c>
      <c r="Q3979">
        <v>917900</v>
      </c>
      <c r="R3979">
        <v>119.11</v>
      </c>
      <c r="S3979">
        <v>31.445</v>
      </c>
      <c r="T3979">
        <v>8.7360000000000007</v>
      </c>
      <c r="U3979">
        <v>18.393999999999998</v>
      </c>
      <c r="V3979">
        <f t="shared" si="473"/>
        <v>2.2434050390756712</v>
      </c>
      <c r="AC3979">
        <v>3.02</v>
      </c>
      <c r="AD3979">
        <v>2.62</v>
      </c>
      <c r="AH3979" s="85">
        <f>IF(AND(M3979&lt;Variables!$G$6,M3979&gt;Variables!$G$5),0,1)</f>
        <v>0</v>
      </c>
      <c r="AI3979" s="85">
        <f t="shared" si="475"/>
        <v>1</v>
      </c>
      <c r="AJ3979" s="85">
        <f>IF(I3979&gt;Variables!$G$7,0,1)</f>
        <v>1</v>
      </c>
      <c r="AK3979" s="85">
        <f>IF(F3979&gt;Variables!$G$8,0,1)</f>
        <v>0</v>
      </c>
      <c r="AL3979" s="85">
        <f>IF(G3979&gt;Variables!$G$9,0,1)</f>
        <v>1</v>
      </c>
      <c r="AM3979" s="85">
        <f>IF(AND(K3979&gt;Variables!$G$10,K3979&lt;Variables!$G$11),0,1)</f>
        <v>1</v>
      </c>
      <c r="AN3979" s="103">
        <f>IF(H3979&lt;Variables!$G$13,1,0)</f>
        <v>1</v>
      </c>
      <c r="AO3979" s="101">
        <f>IF(R3979&lt;Variables!$G$12,0,1)</f>
        <v>1</v>
      </c>
      <c r="AP3979" s="86">
        <f t="shared" si="474"/>
        <v>1</v>
      </c>
      <c r="AR3979">
        <v>1</v>
      </c>
      <c r="AS3979">
        <v>0</v>
      </c>
      <c r="AT3979">
        <v>0</v>
      </c>
      <c r="AU3979">
        <v>0</v>
      </c>
      <c r="BA3979">
        <v>2</v>
      </c>
    </row>
    <row r="3980" spans="3:53" ht="12.75" x14ac:dyDescent="0.2">
      <c r="C3980" t="s">
        <v>842</v>
      </c>
      <c r="D3980" t="s">
        <v>817</v>
      </c>
      <c r="E3980">
        <v>3.02</v>
      </c>
      <c r="F3980">
        <v>30.34</v>
      </c>
      <c r="G3980">
        <v>29.47</v>
      </c>
      <c r="H3980">
        <v>61.14</v>
      </c>
      <c r="I3980">
        <v>-67.066000000000003</v>
      </c>
      <c r="J3980" t="s">
        <v>78</v>
      </c>
      <c r="K3980">
        <v>59.94</v>
      </c>
      <c r="L3980">
        <v>2.9765250000000001</v>
      </c>
      <c r="M3980">
        <v>2.2198704865573302</v>
      </c>
      <c r="N3980">
        <v>2.950854000000001</v>
      </c>
      <c r="O3980">
        <v>3.1091338304097609</v>
      </c>
      <c r="P3980">
        <v>13100000</v>
      </c>
      <c r="Q3980">
        <v>2130000</v>
      </c>
      <c r="R3980">
        <v>6.15</v>
      </c>
      <c r="S3980">
        <v>31.445</v>
      </c>
      <c r="T3980">
        <v>8.7360000000000007</v>
      </c>
      <c r="U3980">
        <v>18.393999999999998</v>
      </c>
      <c r="V3980">
        <f t="shared" si="473"/>
        <v>2.3485365668556444</v>
      </c>
      <c r="AC3980">
        <v>3.24</v>
      </c>
      <c r="AD3980">
        <v>2.7</v>
      </c>
      <c r="AH3980" s="85">
        <f>IF(AND(M3980&lt;Variables!$G$6,M3980&gt;Variables!$G$5),0,1)</f>
        <v>1</v>
      </c>
      <c r="AI3980" s="85">
        <f t="shared" si="475"/>
        <v>0</v>
      </c>
      <c r="AJ3980" s="85">
        <f>IF(I3980&gt;Variables!$G$7,0,1)</f>
        <v>1</v>
      </c>
      <c r="AK3980" s="85">
        <f>IF(F3980&gt;Variables!$G$8,0,1)</f>
        <v>0</v>
      </c>
      <c r="AL3980" s="85">
        <f>IF(G3980&gt;Variables!$G$9,0,1)</f>
        <v>0</v>
      </c>
      <c r="AM3980" s="85">
        <f>IF(AND(K3980&gt;Variables!$G$10,K3980&lt;Variables!$G$11),0,1)</f>
        <v>0</v>
      </c>
      <c r="AN3980" s="103">
        <f>IF(H3980&lt;Variables!$G$13,1,0)</f>
        <v>1</v>
      </c>
      <c r="AO3980" s="101">
        <f>IF(R3980&lt;Variables!$G$12,0,1)</f>
        <v>1</v>
      </c>
      <c r="AP3980" s="86">
        <f t="shared" si="474"/>
        <v>1</v>
      </c>
      <c r="AR3980">
        <v>1</v>
      </c>
      <c r="AS3980">
        <v>0</v>
      </c>
      <c r="AT3980">
        <v>0</v>
      </c>
      <c r="AU3980">
        <v>0</v>
      </c>
      <c r="BA3980">
        <v>2</v>
      </c>
    </row>
    <row r="3981" spans="3:53" ht="12.75" x14ac:dyDescent="0.2">
      <c r="C3981" t="s">
        <v>842</v>
      </c>
      <c r="D3981" t="s">
        <v>826</v>
      </c>
      <c r="E3981">
        <v>5.01</v>
      </c>
      <c r="F3981">
        <v>21.41</v>
      </c>
      <c r="G3981">
        <v>15.58</v>
      </c>
      <c r="H3981">
        <v>235.54</v>
      </c>
      <c r="I3981">
        <v>903.05</v>
      </c>
      <c r="J3981" t="s">
        <v>78</v>
      </c>
      <c r="K3981">
        <v>47.68</v>
      </c>
      <c r="L3981">
        <v>5.0205052631578946</v>
      </c>
      <c r="M3981">
        <v>-1.0059796875131231</v>
      </c>
      <c r="N3981">
        <v>4.9352104166666662</v>
      </c>
      <c r="O3981">
        <v>0.70492603954323663</v>
      </c>
      <c r="P3981">
        <v>1170000</v>
      </c>
      <c r="Q3981">
        <v>495920</v>
      </c>
      <c r="R3981">
        <v>2.36</v>
      </c>
      <c r="S3981">
        <v>31.445</v>
      </c>
      <c r="T3981">
        <v>8.7360000000000007</v>
      </c>
      <c r="U3981">
        <v>18.393999999999998</v>
      </c>
      <c r="V3981">
        <f t="shared" si="473"/>
        <v>2.3623800470122531</v>
      </c>
      <c r="AC3981">
        <v>5.08</v>
      </c>
      <c r="AD3981">
        <v>4.66</v>
      </c>
      <c r="AH3981" s="85">
        <f>IF(AND(M3981&lt;Variables!$G$6,M3981&gt;Variables!$G$5),0,1)</f>
        <v>1</v>
      </c>
      <c r="AI3981" s="85">
        <f t="shared" si="475"/>
        <v>0</v>
      </c>
      <c r="AJ3981" s="85">
        <f>IF(I3981&gt;Variables!$G$7,0,1)</f>
        <v>0</v>
      </c>
      <c r="AK3981" s="85">
        <f>IF(F3981&gt;Variables!$G$8,0,1)</f>
        <v>0</v>
      </c>
      <c r="AL3981" s="85">
        <f>IF(G3981&gt;Variables!$G$9,0,1)</f>
        <v>0</v>
      </c>
      <c r="AM3981" s="85">
        <f>IF(AND(K3981&gt;Variables!$G$10,K3981&lt;Variables!$G$11),0,1)</f>
        <v>1</v>
      </c>
      <c r="AN3981" s="103">
        <f>IF(H3981&lt;Variables!$G$13,1,0)</f>
        <v>1</v>
      </c>
      <c r="AO3981" s="101">
        <f>IF(R3981&lt;Variables!$G$12,0,1)</f>
        <v>1</v>
      </c>
      <c r="AP3981" s="86">
        <f t="shared" si="474"/>
        <v>1</v>
      </c>
      <c r="AR3981">
        <v>0</v>
      </c>
      <c r="AS3981">
        <v>0</v>
      </c>
      <c r="AT3981">
        <v>1</v>
      </c>
      <c r="AU3981">
        <v>0</v>
      </c>
      <c r="BA3981">
        <v>-2.25</v>
      </c>
    </row>
    <row r="3982" spans="3:53" ht="12.75" x14ac:dyDescent="0.2">
      <c r="C3982" t="s">
        <v>842</v>
      </c>
      <c r="D3982" t="s">
        <v>185</v>
      </c>
      <c r="E3982">
        <v>9.1199999999999992</v>
      </c>
      <c r="F3982">
        <v>20.82</v>
      </c>
      <c r="G3982">
        <v>11.46</v>
      </c>
      <c r="H3982">
        <v>40.380000000000003</v>
      </c>
      <c r="I3982">
        <v>39.892000000000003</v>
      </c>
      <c r="J3982" t="s">
        <v>78</v>
      </c>
      <c r="K3982">
        <v>45.38</v>
      </c>
      <c r="L3982">
        <v>9.3284699999999994</v>
      </c>
      <c r="M3982">
        <v>-1.6987780418439411</v>
      </c>
      <c r="N3982">
        <v>9.1888920000000009</v>
      </c>
      <c r="O3982">
        <v>-0.2055960609832069</v>
      </c>
      <c r="P3982">
        <v>17580000</v>
      </c>
      <c r="Q3982">
        <v>11900000</v>
      </c>
      <c r="R3982">
        <v>1.48</v>
      </c>
      <c r="S3982">
        <v>31.445</v>
      </c>
      <c r="T3982">
        <v>8.7360000000000007</v>
      </c>
      <c r="U3982">
        <v>18.393999999999998</v>
      </c>
      <c r="V3982">
        <f t="shared" si="473"/>
        <v>2.3406389811379573</v>
      </c>
      <c r="AC3982">
        <v>10.75</v>
      </c>
      <c r="AD3982">
        <v>8.36</v>
      </c>
      <c r="AH3982" s="85">
        <f>IF(AND(M3982&lt;Variables!$G$6,M3982&gt;Variables!$G$5),0,1)</f>
        <v>1</v>
      </c>
      <c r="AI3982" s="85">
        <f t="shared" si="475"/>
        <v>0</v>
      </c>
      <c r="AJ3982" s="85">
        <f>IF(I3982&gt;Variables!$G$7,0,1)</f>
        <v>0</v>
      </c>
      <c r="AK3982" s="85">
        <f>IF(F3982&gt;Variables!$G$8,0,1)</f>
        <v>0</v>
      </c>
      <c r="AL3982" s="85">
        <f>IF(G3982&gt;Variables!$G$9,0,1)</f>
        <v>1</v>
      </c>
      <c r="AM3982" s="85">
        <f>IF(AND(K3982&gt;Variables!$G$10,K3982&lt;Variables!$G$11),0,1)</f>
        <v>1</v>
      </c>
      <c r="AN3982" s="103">
        <f>IF(H3982&lt;Variables!$G$13,1,0)</f>
        <v>1</v>
      </c>
      <c r="AO3982" s="101">
        <f>IF(R3982&lt;Variables!$G$12,0,1)</f>
        <v>0</v>
      </c>
      <c r="AP3982" s="86">
        <f t="shared" si="474"/>
        <v>1</v>
      </c>
      <c r="AR3982">
        <v>1</v>
      </c>
      <c r="AS3982">
        <v>0</v>
      </c>
      <c r="AT3982">
        <v>0</v>
      </c>
      <c r="AU3982">
        <v>0</v>
      </c>
      <c r="BA3982">
        <v>2</v>
      </c>
    </row>
    <row r="3983" spans="3:53" ht="12.75" x14ac:dyDescent="0.2">
      <c r="C3983" t="s">
        <v>842</v>
      </c>
      <c r="D3983" t="s">
        <v>799</v>
      </c>
      <c r="E3983">
        <v>2.92</v>
      </c>
      <c r="F3983">
        <v>41.46</v>
      </c>
      <c r="G3983">
        <v>7.72</v>
      </c>
      <c r="H3983">
        <v>881.81</v>
      </c>
      <c r="I3983">
        <v>-48.963000000000001</v>
      </c>
      <c r="J3983" t="s">
        <v>78</v>
      </c>
      <c r="K3983">
        <v>43</v>
      </c>
      <c r="L3983">
        <v>2.9651350000000001</v>
      </c>
      <c r="M3983">
        <v>-2.277636600019894</v>
      </c>
      <c r="N3983">
        <v>2.9118659999999998</v>
      </c>
      <c r="O3983">
        <v>-0.48992639084352341</v>
      </c>
      <c r="P3983">
        <v>120870000</v>
      </c>
      <c r="Q3983">
        <v>13330000</v>
      </c>
      <c r="R3983">
        <v>9.07</v>
      </c>
      <c r="S3983">
        <v>31.445</v>
      </c>
      <c r="T3983">
        <v>8.7360000000000007</v>
      </c>
      <c r="U3983">
        <v>18.393999999999998</v>
      </c>
      <c r="V3983">
        <f t="shared" si="473"/>
        <v>2.307653850094515</v>
      </c>
      <c r="AC3983">
        <v>3.08</v>
      </c>
      <c r="AD3983">
        <v>2.81</v>
      </c>
      <c r="AH3983" s="85">
        <f>IF(AND(M3983&lt;Variables!$G$6,M3983&gt;Variables!$G$5),0,1)</f>
        <v>0</v>
      </c>
      <c r="AI3983" s="85">
        <f t="shared" si="475"/>
        <v>0</v>
      </c>
      <c r="AJ3983" s="85">
        <f>IF(I3983&gt;Variables!$G$7,0,1)</f>
        <v>1</v>
      </c>
      <c r="AK3983" s="85">
        <f>IF(F3983&gt;Variables!$G$8,0,1)</f>
        <v>0</v>
      </c>
      <c r="AL3983" s="85">
        <f>IF(G3983&gt;Variables!$G$9,0,1)</f>
        <v>1</v>
      </c>
      <c r="AM3983" s="85">
        <f>IF(AND(K3983&gt;Variables!$G$10,K3983&lt;Variables!$G$11),0,1)</f>
        <v>1</v>
      </c>
      <c r="AN3983" s="103">
        <f>IF(H3983&lt;Variables!$G$13,1,0)</f>
        <v>1</v>
      </c>
      <c r="AO3983" s="101">
        <f>IF(R3983&lt;Variables!$G$12,0,1)</f>
        <v>1</v>
      </c>
      <c r="AP3983" s="86">
        <f t="shared" si="474"/>
        <v>1</v>
      </c>
      <c r="AR3983">
        <v>1</v>
      </c>
      <c r="AS3983">
        <v>0</v>
      </c>
      <c r="AT3983">
        <v>0</v>
      </c>
      <c r="AU3983">
        <v>0</v>
      </c>
      <c r="BA3983">
        <v>2</v>
      </c>
    </row>
    <row r="3984" spans="3:53" ht="12.75" x14ac:dyDescent="0.2">
      <c r="C3984" t="s">
        <v>842</v>
      </c>
      <c r="D3984" t="s">
        <v>802</v>
      </c>
      <c r="E3984">
        <v>224.27</v>
      </c>
      <c r="F3984">
        <v>15.08</v>
      </c>
      <c r="G3984">
        <v>6.82</v>
      </c>
      <c r="H3984">
        <v>37470</v>
      </c>
      <c r="I3984">
        <v>-2.859</v>
      </c>
      <c r="J3984" t="s">
        <v>78</v>
      </c>
      <c r="K3984">
        <v>44.52</v>
      </c>
      <c r="L3984">
        <v>224.94328999999999</v>
      </c>
      <c r="M3984">
        <v>-0.30820657064275642</v>
      </c>
      <c r="N3984">
        <v>224.64458200000001</v>
      </c>
      <c r="O3984">
        <v>-0.1756472363976328</v>
      </c>
      <c r="P3984">
        <v>8814000</v>
      </c>
      <c r="Q3984">
        <v>2782000</v>
      </c>
      <c r="R3984">
        <v>3.17</v>
      </c>
      <c r="S3984">
        <v>31.445</v>
      </c>
      <c r="T3984">
        <v>8.7360000000000007</v>
      </c>
      <c r="U3984">
        <v>18.393999999999998</v>
      </c>
      <c r="V3984">
        <f t="shared" si="473"/>
        <v>2.3133628196801421</v>
      </c>
      <c r="AC3984">
        <v>234.89</v>
      </c>
      <c r="AD3984">
        <v>223.8</v>
      </c>
      <c r="AH3984" s="85">
        <f>IF(AND(M3984&lt;Variables!$G$6,M3984&gt;Variables!$G$5),0,1)</f>
        <v>1</v>
      </c>
      <c r="AI3984" s="85">
        <f t="shared" si="475"/>
        <v>0</v>
      </c>
      <c r="AJ3984" s="85">
        <f>IF(I3984&gt;Variables!$G$7,0,1)</f>
        <v>1</v>
      </c>
      <c r="AK3984" s="85">
        <f>IF(F3984&gt;Variables!$G$8,0,1)</f>
        <v>0</v>
      </c>
      <c r="AL3984" s="85">
        <f>IF(G3984&gt;Variables!$G$9,0,1)</f>
        <v>1</v>
      </c>
      <c r="AM3984" s="85">
        <f>IF(AND(K3984&gt;Variables!$G$10,K3984&lt;Variables!$G$11),0,1)</f>
        <v>1</v>
      </c>
      <c r="AN3984" s="103">
        <f>IF(H3984&lt;Variables!$G$13,1,0)</f>
        <v>0</v>
      </c>
      <c r="AO3984" s="101">
        <f>IF(R3984&lt;Variables!$G$12,0,1)</f>
        <v>1</v>
      </c>
      <c r="AP3984" s="86">
        <f t="shared" si="474"/>
        <v>1</v>
      </c>
      <c r="AR3984">
        <v>1</v>
      </c>
      <c r="AS3984">
        <v>0</v>
      </c>
      <c r="AT3984">
        <v>0</v>
      </c>
      <c r="AU3984">
        <v>0</v>
      </c>
      <c r="BA3984">
        <v>1.1599999999999999</v>
      </c>
    </row>
    <row r="3985" spans="3:53" ht="12.75" x14ac:dyDescent="0.2">
      <c r="C3985" t="s">
        <v>842</v>
      </c>
      <c r="D3985" t="s">
        <v>584</v>
      </c>
      <c r="E3985">
        <v>24.95</v>
      </c>
      <c r="F3985">
        <v>13.07</v>
      </c>
      <c r="G3985">
        <v>10.98</v>
      </c>
      <c r="H3985">
        <v>12890</v>
      </c>
      <c r="I3985">
        <v>0.45600000000000002</v>
      </c>
      <c r="J3985" t="s">
        <v>78</v>
      </c>
      <c r="K3985">
        <v>67.73</v>
      </c>
      <c r="L3985">
        <v>24.844555</v>
      </c>
      <c r="M3985">
        <v>0.90500715347892335</v>
      </c>
      <c r="N3985">
        <v>24.551861224489791</v>
      </c>
      <c r="O3985">
        <v>2.1079411079188439</v>
      </c>
      <c r="P3985">
        <v>450856</v>
      </c>
      <c r="Q3985">
        <v>1407000</v>
      </c>
      <c r="R3985">
        <v>0.32</v>
      </c>
      <c r="S3985">
        <v>31.445</v>
      </c>
      <c r="T3985">
        <v>8.7360000000000007</v>
      </c>
      <c r="U3985">
        <v>18.393999999999998</v>
      </c>
      <c r="V3985">
        <f t="shared" si="473"/>
        <v>2.4808124105210969</v>
      </c>
      <c r="AC3985">
        <v>26</v>
      </c>
      <c r="AD3985">
        <v>24.870100000000001</v>
      </c>
      <c r="AH3985" s="85">
        <f>IF(AND(M3985&lt;Variables!$G$6,M3985&gt;Variables!$G$5),0,1)</f>
        <v>1</v>
      </c>
      <c r="AI3985" s="85">
        <f t="shared" si="475"/>
        <v>0</v>
      </c>
      <c r="AJ3985" s="85">
        <f>IF(I3985&gt;Variables!$G$7,0,1)</f>
        <v>0</v>
      </c>
      <c r="AK3985" s="85">
        <f>IF(F3985&gt;Variables!$G$8,0,1)</f>
        <v>0</v>
      </c>
      <c r="AL3985" s="85">
        <f>IF(G3985&gt;Variables!$G$9,0,1)</f>
        <v>1</v>
      </c>
      <c r="AM3985" s="85">
        <f>IF(AND(K3985&gt;Variables!$G$10,K3985&lt;Variables!$G$11),0,1)</f>
        <v>0</v>
      </c>
      <c r="AN3985" s="103">
        <f>IF(H3985&lt;Variables!$G$13,1,0)</f>
        <v>0</v>
      </c>
      <c r="AO3985" s="101">
        <f>IF(R3985&lt;Variables!$G$12,0,1)</f>
        <v>0</v>
      </c>
      <c r="AP3985" s="86">
        <f t="shared" si="474"/>
        <v>1</v>
      </c>
      <c r="AR3985">
        <v>1</v>
      </c>
      <c r="AS3985">
        <v>0</v>
      </c>
      <c r="AT3985">
        <v>0</v>
      </c>
      <c r="AU3985">
        <v>0</v>
      </c>
      <c r="BA3985">
        <v>2</v>
      </c>
    </row>
    <row r="3986" spans="3:53" ht="12.75" x14ac:dyDescent="0.2">
      <c r="C3986" t="s">
        <v>842</v>
      </c>
      <c r="D3986" t="s">
        <v>131</v>
      </c>
      <c r="E3986">
        <v>35.24</v>
      </c>
      <c r="F3986">
        <v>12.82</v>
      </c>
      <c r="G3986">
        <v>9.65</v>
      </c>
      <c r="H3986">
        <v>5010</v>
      </c>
      <c r="I3986">
        <v>2.5999999999999999E-2</v>
      </c>
      <c r="J3986" t="s">
        <v>78</v>
      </c>
      <c r="K3986">
        <v>46.38</v>
      </c>
      <c r="L3986">
        <v>35.207205000000002</v>
      </c>
      <c r="M3986">
        <v>5.0543631623128173E-2</v>
      </c>
      <c r="N3986">
        <v>35.356084000000003</v>
      </c>
      <c r="O3986">
        <v>-0.37075372940057871</v>
      </c>
      <c r="P3986">
        <v>3972000</v>
      </c>
      <c r="Q3986">
        <v>2889000</v>
      </c>
      <c r="R3986">
        <v>1.37</v>
      </c>
      <c r="S3986">
        <v>31.445</v>
      </c>
      <c r="T3986">
        <v>8.7360000000000007</v>
      </c>
      <c r="U3986">
        <v>18.393999999999998</v>
      </c>
      <c r="V3986">
        <f t="shared" si="473"/>
        <v>2.3287110770072204</v>
      </c>
      <c r="AC3986">
        <v>36.79</v>
      </c>
      <c r="AD3986">
        <v>34.979999999999997</v>
      </c>
      <c r="AH3986" s="85">
        <f>IF(AND(M3986&lt;Variables!$G$6,M3986&gt;Variables!$G$5),0,1)</f>
        <v>1</v>
      </c>
      <c r="AI3986" s="85">
        <f t="shared" si="475"/>
        <v>1</v>
      </c>
      <c r="AJ3986" s="85">
        <f>IF(I3986&gt;Variables!$G$7,0,1)</f>
        <v>0</v>
      </c>
      <c r="AK3986" s="85">
        <f>IF(F3986&gt;Variables!$G$8,0,1)</f>
        <v>0</v>
      </c>
      <c r="AL3986" s="85">
        <f>IF(G3986&gt;Variables!$G$9,0,1)</f>
        <v>1</v>
      </c>
      <c r="AM3986" s="85">
        <f>IF(AND(K3986&gt;Variables!$G$10,K3986&lt;Variables!$G$11),0,1)</f>
        <v>1</v>
      </c>
      <c r="AN3986" s="103">
        <f>IF(H3986&lt;Variables!$G$13,1,0)</f>
        <v>0</v>
      </c>
      <c r="AO3986" s="101">
        <f>IF(R3986&lt;Variables!$G$12,0,1)</f>
        <v>0</v>
      </c>
      <c r="AP3986" s="86">
        <f t="shared" si="474"/>
        <v>1</v>
      </c>
      <c r="AR3986">
        <v>1</v>
      </c>
      <c r="AS3986">
        <v>0</v>
      </c>
      <c r="AT3986">
        <v>0</v>
      </c>
      <c r="AU3986">
        <v>0</v>
      </c>
      <c r="BA3986">
        <v>1.79</v>
      </c>
    </row>
    <row r="3987" spans="3:53" ht="12.75" x14ac:dyDescent="0.2">
      <c r="C3987" t="s">
        <v>842</v>
      </c>
      <c r="D3987" t="s">
        <v>813</v>
      </c>
      <c r="E3987">
        <v>12.51</v>
      </c>
      <c r="F3987">
        <v>11.91</v>
      </c>
      <c r="G3987">
        <v>11.9</v>
      </c>
      <c r="H3987">
        <v>2160</v>
      </c>
      <c r="I3987">
        <v>-17.183</v>
      </c>
      <c r="J3987" t="s">
        <v>78</v>
      </c>
      <c r="K3987">
        <v>59.25</v>
      </c>
      <c r="L3987">
        <v>12.475875</v>
      </c>
      <c r="M3987">
        <v>0.27352790886411821</v>
      </c>
      <c r="N3987">
        <v>12.339542</v>
      </c>
      <c r="O3987">
        <v>1.381396489432104</v>
      </c>
      <c r="P3987">
        <v>2491000</v>
      </c>
      <c r="Q3987">
        <v>1541000</v>
      </c>
      <c r="R3987">
        <v>1.62</v>
      </c>
      <c r="S3987">
        <v>31.445</v>
      </c>
      <c r="T3987">
        <v>8.7360000000000007</v>
      </c>
      <c r="U3987">
        <v>18.393999999999998</v>
      </c>
      <c r="V3987">
        <f t="shared" si="473"/>
        <v>2.4484112498121369</v>
      </c>
      <c r="AC3987">
        <v>12.936400000000001</v>
      </c>
      <c r="AD3987">
        <v>12.44</v>
      </c>
      <c r="AH3987" s="85">
        <f>IF(AND(M3987&lt;Variables!$G$6,M3987&gt;Variables!$G$5),0,1)</f>
        <v>1</v>
      </c>
      <c r="AI3987" s="85">
        <f t="shared" si="475"/>
        <v>0</v>
      </c>
      <c r="AJ3987" s="85">
        <f>IF(I3987&gt;Variables!$G$7,0,1)</f>
        <v>1</v>
      </c>
      <c r="AK3987" s="85">
        <f>IF(F3987&gt;Variables!$G$8,0,1)</f>
        <v>0</v>
      </c>
      <c r="AL3987" s="85">
        <f>IF(G3987&gt;Variables!$G$9,0,1)</f>
        <v>1</v>
      </c>
      <c r="AM3987" s="85">
        <f>IF(AND(K3987&gt;Variables!$G$10,K3987&lt;Variables!$G$11),0,1)</f>
        <v>0</v>
      </c>
      <c r="AN3987" s="103">
        <f>IF(H3987&lt;Variables!$G$13,1,0)</f>
        <v>1</v>
      </c>
      <c r="AO3987" s="101">
        <f>IF(R3987&lt;Variables!$G$12,0,1)</f>
        <v>0</v>
      </c>
      <c r="AP3987" s="86">
        <f t="shared" si="474"/>
        <v>1</v>
      </c>
      <c r="AR3987">
        <v>1</v>
      </c>
      <c r="AS3987">
        <v>0</v>
      </c>
      <c r="AT3987">
        <v>0</v>
      </c>
      <c r="AU3987">
        <v>0</v>
      </c>
      <c r="BA3987">
        <v>1.2</v>
      </c>
    </row>
    <row r="3988" spans="3:53" ht="12.75" x14ac:dyDescent="0.2">
      <c r="C3988" t="s">
        <v>842</v>
      </c>
      <c r="D3988" t="s">
        <v>686</v>
      </c>
      <c r="E3988">
        <v>20.69</v>
      </c>
      <c r="F3988">
        <v>10.19</v>
      </c>
      <c r="G3988">
        <v>8.09</v>
      </c>
      <c r="H3988">
        <v>2230</v>
      </c>
      <c r="I3988">
        <v>-56.521000000000001</v>
      </c>
      <c r="J3988" t="s">
        <v>78</v>
      </c>
      <c r="K3988">
        <v>44.13</v>
      </c>
      <c r="L3988">
        <v>21.00189</v>
      </c>
      <c r="M3988">
        <v>-1.0803313416078311</v>
      </c>
      <c r="N3988">
        <v>20.747052</v>
      </c>
      <c r="O3988">
        <v>0.1347082949423298</v>
      </c>
      <c r="P3988">
        <v>793669</v>
      </c>
      <c r="Q3988">
        <v>1298000</v>
      </c>
      <c r="R3988">
        <v>0.61</v>
      </c>
      <c r="S3988">
        <v>31.445</v>
      </c>
      <c r="T3988">
        <v>8.7360000000000007</v>
      </c>
      <c r="U3988">
        <v>18.393999999999998</v>
      </c>
      <c r="V3988">
        <f t="shared" si="473"/>
        <v>2.3159610329933162</v>
      </c>
      <c r="AC3988">
        <v>20.8</v>
      </c>
      <c r="AD3988">
        <v>19.72</v>
      </c>
      <c r="AH3988" s="85">
        <f>IF(AND(M3988&lt;Variables!$G$6,M3988&gt;Variables!$G$5),0,1)</f>
        <v>1</v>
      </c>
      <c r="AI3988" s="85">
        <f t="shared" si="475"/>
        <v>0</v>
      </c>
      <c r="AJ3988" s="85">
        <f>IF(I3988&gt;Variables!$G$7,0,1)</f>
        <v>1</v>
      </c>
      <c r="AK3988" s="85">
        <f>IF(F3988&gt;Variables!$G$8,0,1)</f>
        <v>0</v>
      </c>
      <c r="AL3988" s="85">
        <f>IF(G3988&gt;Variables!$G$9,0,1)</f>
        <v>1</v>
      </c>
      <c r="AM3988" s="85">
        <f>IF(AND(K3988&gt;Variables!$G$10,K3988&lt;Variables!$G$11),0,1)</f>
        <v>1</v>
      </c>
      <c r="AN3988" s="103">
        <f>IF(H3988&lt;Variables!$G$13,1,0)</f>
        <v>1</v>
      </c>
      <c r="AO3988" s="101">
        <f>IF(R3988&lt;Variables!$G$12,0,1)</f>
        <v>0</v>
      </c>
      <c r="AP3988" s="86">
        <f t="shared" si="474"/>
        <v>1</v>
      </c>
      <c r="AR3988">
        <v>0</v>
      </c>
      <c r="AS3988">
        <v>0</v>
      </c>
      <c r="AT3988">
        <v>1</v>
      </c>
      <c r="AU3988">
        <v>0</v>
      </c>
      <c r="BA3988">
        <v>-1.56</v>
      </c>
    </row>
    <row r="3989" spans="3:53" ht="12.75" x14ac:dyDescent="0.2">
      <c r="C3989" t="s">
        <v>842</v>
      </c>
      <c r="D3989" t="s">
        <v>133</v>
      </c>
      <c r="E3989">
        <v>5.0599999999999996</v>
      </c>
      <c r="F3989">
        <v>16.78</v>
      </c>
      <c r="G3989">
        <v>12.75</v>
      </c>
      <c r="H3989">
        <v>22.36</v>
      </c>
      <c r="I3989">
        <v>-69.649000000000001</v>
      </c>
      <c r="J3989" t="s">
        <v>78</v>
      </c>
      <c r="K3989">
        <v>47.65</v>
      </c>
      <c r="L3989">
        <v>5.0480600000000004</v>
      </c>
      <c r="M3989">
        <v>6.0221154265210318E-2</v>
      </c>
      <c r="N3989">
        <v>5.1332899999999997</v>
      </c>
      <c r="O3989">
        <v>-1.6011174120300971</v>
      </c>
      <c r="P3989">
        <v>6040000</v>
      </c>
      <c r="Q3989">
        <v>5250000</v>
      </c>
      <c r="R3989">
        <v>1.1499999999999999</v>
      </c>
      <c r="S3989">
        <v>31.445</v>
      </c>
      <c r="T3989">
        <v>8.7360000000000007</v>
      </c>
      <c r="U3989">
        <v>18.393999999999998</v>
      </c>
      <c r="V3989">
        <f t="shared" si="473"/>
        <v>2.3414969589188717</v>
      </c>
      <c r="AC3989">
        <v>7.64</v>
      </c>
      <c r="AD3989">
        <v>4.6399999999999997</v>
      </c>
      <c r="AH3989" s="85">
        <f>IF(AND(M3989&lt;Variables!$G$6,M3989&gt;Variables!$G$5),0,1)</f>
        <v>1</v>
      </c>
      <c r="AI3989" s="85">
        <f t="shared" si="475"/>
        <v>1</v>
      </c>
      <c r="AJ3989" s="85">
        <f>IF(I3989&gt;Variables!$G$7,0,1)</f>
        <v>1</v>
      </c>
      <c r="AK3989" s="85">
        <f>IF(F3989&gt;Variables!$G$8,0,1)</f>
        <v>0</v>
      </c>
      <c r="AL3989" s="85">
        <f>IF(G3989&gt;Variables!$G$9,0,1)</f>
        <v>0</v>
      </c>
      <c r="AM3989" s="85">
        <f>IF(AND(K3989&gt;Variables!$G$10,K3989&lt;Variables!$G$11),0,1)</f>
        <v>1</v>
      </c>
      <c r="AN3989" s="103">
        <f>IF(H3989&lt;Variables!$G$13,1,0)</f>
        <v>1</v>
      </c>
      <c r="AO3989" s="101">
        <f>IF(R3989&lt;Variables!$G$12,0,1)</f>
        <v>0</v>
      </c>
      <c r="AP3989" s="86">
        <f t="shared" si="474"/>
        <v>1</v>
      </c>
      <c r="AR3989">
        <v>1</v>
      </c>
      <c r="AS3989">
        <v>0</v>
      </c>
      <c r="AT3989">
        <v>0</v>
      </c>
      <c r="AU3989">
        <v>0</v>
      </c>
      <c r="BA3989">
        <v>2</v>
      </c>
    </row>
    <row r="3990" spans="3:53" ht="12.75" x14ac:dyDescent="0.2">
      <c r="C3990" t="s">
        <v>843</v>
      </c>
      <c r="D3990" t="s">
        <v>176</v>
      </c>
      <c r="E3990">
        <v>72.42</v>
      </c>
      <c r="F3990">
        <v>7.97</v>
      </c>
      <c r="G3990">
        <v>6.17</v>
      </c>
      <c r="H3990">
        <v>6300</v>
      </c>
      <c r="I3990">
        <v>-20.914000000000001</v>
      </c>
      <c r="J3990" t="s">
        <v>78</v>
      </c>
      <c r="K3990">
        <v>36.22</v>
      </c>
      <c r="L3990">
        <v>72.910579999999996</v>
      </c>
      <c r="M3990">
        <v>-0.57684358017725423</v>
      </c>
      <c r="N3990">
        <v>73.288253999999995</v>
      </c>
      <c r="O3990">
        <v>-1.08919773146731</v>
      </c>
      <c r="P3990">
        <v>696024</v>
      </c>
      <c r="Q3990">
        <v>997328</v>
      </c>
      <c r="R3990">
        <v>0.7</v>
      </c>
      <c r="S3990">
        <v>32.381</v>
      </c>
      <c r="T3990">
        <v>8.2309999999999999</v>
      </c>
      <c r="U3990">
        <v>18.575600000000001</v>
      </c>
      <c r="V3990">
        <f t="shared" si="473"/>
        <v>2.2162806967879831</v>
      </c>
      <c r="AC3990">
        <v>74.98</v>
      </c>
      <c r="AD3990">
        <v>72.260000000000005</v>
      </c>
      <c r="AH3990" s="85">
        <f>IF(AND(M3990&lt;Variables!$G$6,M3990&gt;Variables!$G$5),0,1)</f>
        <v>1</v>
      </c>
      <c r="AI3990" s="85">
        <f t="shared" si="475"/>
        <v>1</v>
      </c>
      <c r="AJ3990" s="85">
        <f>IF(I3990&gt;Variables!$G$7,0,1)</f>
        <v>1</v>
      </c>
      <c r="AK3990" s="85">
        <f>IF(F3990&gt;Variables!$G$8,0,1)</f>
        <v>1</v>
      </c>
      <c r="AL3990" s="85">
        <f>IF(G3990&gt;Variables!$G$9,0,1)</f>
        <v>1</v>
      </c>
      <c r="AM3990" s="85">
        <f>IF(AND(K3990&gt;Variables!$G$10,K3990&lt;Variables!$G$11),0,1)</f>
        <v>1</v>
      </c>
      <c r="AN3990" s="103">
        <f>IF(H3990&lt;Variables!$G$13,1,0)</f>
        <v>0</v>
      </c>
      <c r="AO3990" s="101">
        <f>IF(R3990&lt;Variables!$G$12,0,1)</f>
        <v>0</v>
      </c>
      <c r="AP3990" s="86">
        <f t="shared" si="474"/>
        <v>1</v>
      </c>
      <c r="AR3990">
        <v>1</v>
      </c>
      <c r="AS3990">
        <v>0</v>
      </c>
      <c r="AT3990">
        <v>0</v>
      </c>
      <c r="AU3990">
        <v>0</v>
      </c>
      <c r="BA3990">
        <v>2</v>
      </c>
    </row>
    <row r="3991" spans="3:53" ht="12.75" x14ac:dyDescent="0.2">
      <c r="C3991" t="s">
        <v>843</v>
      </c>
      <c r="D3991" t="s">
        <v>799</v>
      </c>
      <c r="E3991">
        <v>2.98</v>
      </c>
      <c r="F3991">
        <v>42.92</v>
      </c>
      <c r="G3991">
        <v>11.15</v>
      </c>
      <c r="H3991">
        <v>881.81</v>
      </c>
      <c r="I3991">
        <v>-48.018999999999998</v>
      </c>
      <c r="J3991" t="s">
        <v>78</v>
      </c>
      <c r="K3991">
        <v>57</v>
      </c>
      <c r="L3991">
        <v>2.9459749999999998</v>
      </c>
      <c r="M3991">
        <v>1.494411867038941</v>
      </c>
      <c r="N3991">
        <v>2.9354800000000001</v>
      </c>
      <c r="O3991">
        <v>1.857277174431458</v>
      </c>
      <c r="P3991">
        <v>122610000</v>
      </c>
      <c r="Q3991">
        <v>13330000</v>
      </c>
      <c r="R3991">
        <v>9.1999999999999993</v>
      </c>
      <c r="S3991">
        <v>32.381</v>
      </c>
      <c r="T3991">
        <v>8.2309999999999999</v>
      </c>
      <c r="U3991">
        <v>18.575600000000001</v>
      </c>
      <c r="V3991">
        <f t="shared" si="473"/>
        <v>2.3704542611529282</v>
      </c>
      <c r="AC3991">
        <v>3.08</v>
      </c>
      <c r="AD3991">
        <v>2.81</v>
      </c>
      <c r="AH3991" s="85">
        <f>IF(AND(M3991&lt;Variables!$G$6,M3991&gt;Variables!$G$5),0,1)</f>
        <v>1</v>
      </c>
      <c r="AI3991" s="85">
        <f t="shared" si="475"/>
        <v>0</v>
      </c>
      <c r="AJ3991" s="85">
        <f>IF(I3991&gt;Variables!$G$7,0,1)</f>
        <v>1</v>
      </c>
      <c r="AK3991" s="85">
        <f>IF(F3991&gt;Variables!$G$8,0,1)</f>
        <v>0</v>
      </c>
      <c r="AL3991" s="85">
        <f>IF(G3991&gt;Variables!$G$9,0,1)</f>
        <v>1</v>
      </c>
      <c r="AM3991" s="85">
        <f>IF(AND(K3991&gt;Variables!$G$10,K3991&lt;Variables!$G$11),0,1)</f>
        <v>0</v>
      </c>
      <c r="AN3991" s="103">
        <f>IF(H3991&lt;Variables!$G$13,1,0)</f>
        <v>1</v>
      </c>
      <c r="AO3991" s="101">
        <f>IF(R3991&lt;Variables!$G$12,0,1)</f>
        <v>1</v>
      </c>
      <c r="AP3991" s="86">
        <f t="shared" si="474"/>
        <v>1</v>
      </c>
      <c r="AR3991">
        <v>1</v>
      </c>
      <c r="AS3991">
        <v>0</v>
      </c>
      <c r="AT3991">
        <v>0</v>
      </c>
      <c r="AU3991">
        <v>0</v>
      </c>
      <c r="BA3991">
        <v>1</v>
      </c>
    </row>
    <row r="3992" spans="3:53" ht="12.75" x14ac:dyDescent="0.2">
      <c r="C3992" t="s">
        <v>843</v>
      </c>
      <c r="D3992" t="s">
        <v>566</v>
      </c>
      <c r="E3992">
        <v>3.96</v>
      </c>
      <c r="F3992">
        <v>18.920000000000002</v>
      </c>
      <c r="G3992">
        <v>3.05</v>
      </c>
      <c r="H3992">
        <v>108.49</v>
      </c>
      <c r="I3992">
        <v>0.217</v>
      </c>
      <c r="J3992" t="s">
        <v>76</v>
      </c>
      <c r="K3992">
        <v>44.12</v>
      </c>
      <c r="L3992">
        <v>4.0316549999999989</v>
      </c>
      <c r="M3992">
        <v>-0.82732773513604019</v>
      </c>
      <c r="N3992">
        <v>4.0418659999999997</v>
      </c>
      <c r="O3992">
        <v>-1.077868489455112</v>
      </c>
      <c r="P3992">
        <v>44750000</v>
      </c>
      <c r="Q3992">
        <v>6820000</v>
      </c>
      <c r="R3992">
        <v>6.56</v>
      </c>
      <c r="S3992">
        <v>32.381</v>
      </c>
      <c r="T3992">
        <v>8.2309999999999999</v>
      </c>
      <c r="U3992">
        <v>18.575600000000001</v>
      </c>
      <c r="V3992">
        <f t="shared" si="473"/>
        <v>2.3135445048189882</v>
      </c>
      <c r="AC3992">
        <v>5.24</v>
      </c>
      <c r="AD3992">
        <v>3.9106999999999998</v>
      </c>
      <c r="AH3992" s="85">
        <f>IF(AND(M3992&lt;Variables!$G$6,M3992&gt;Variables!$G$5),0,1)</f>
        <v>1</v>
      </c>
      <c r="AI3992" s="85">
        <f t="shared" si="475"/>
        <v>1</v>
      </c>
      <c r="AJ3992" s="85">
        <f>IF(I3992&gt;Variables!$G$7,0,1)</f>
        <v>0</v>
      </c>
      <c r="AK3992" s="85">
        <f>IF(F3992&gt;Variables!$G$8,0,1)</f>
        <v>0</v>
      </c>
      <c r="AL3992" s="85">
        <f>IF(G3992&gt;Variables!$G$9,0,1)</f>
        <v>1</v>
      </c>
      <c r="AM3992" s="85">
        <f>IF(AND(K3992&gt;Variables!$G$10,K3992&lt;Variables!$G$11),0,1)</f>
        <v>1</v>
      </c>
      <c r="AN3992" s="103">
        <f>IF(H3992&lt;Variables!$G$13,1,0)</f>
        <v>1</v>
      </c>
      <c r="AO3992" s="101">
        <f>IF(R3992&lt;Variables!$G$12,0,1)</f>
        <v>1</v>
      </c>
      <c r="AP3992" s="86">
        <f t="shared" si="474"/>
        <v>0</v>
      </c>
      <c r="AR3992">
        <v>1</v>
      </c>
      <c r="AS3992">
        <v>0</v>
      </c>
      <c r="AT3992">
        <v>0</v>
      </c>
      <c r="AU3992">
        <v>0</v>
      </c>
      <c r="BA3992">
        <v>2</v>
      </c>
    </row>
    <row r="3993" spans="3:53" ht="12.75" x14ac:dyDescent="0.2">
      <c r="C3993" t="s">
        <v>843</v>
      </c>
      <c r="D3993" t="s">
        <v>697</v>
      </c>
      <c r="E3993">
        <v>6.5</v>
      </c>
      <c r="F3993">
        <v>57.25</v>
      </c>
      <c r="G3993">
        <v>59.46</v>
      </c>
      <c r="H3993">
        <v>-99999</v>
      </c>
      <c r="I3993">
        <v>-14.067</v>
      </c>
      <c r="J3993" t="s">
        <v>76</v>
      </c>
      <c r="K3993">
        <v>59.2</v>
      </c>
      <c r="L3993">
        <v>6.3870999999999993</v>
      </c>
      <c r="M3993">
        <v>1.6110597923940579</v>
      </c>
      <c r="N3993">
        <v>6.1604458333333341</v>
      </c>
      <c r="O3993">
        <v>5.3495181287609643</v>
      </c>
      <c r="P3993">
        <v>322709</v>
      </c>
      <c r="Q3993">
        <v>58657</v>
      </c>
      <c r="R3993">
        <v>5.5</v>
      </c>
      <c r="S3993">
        <v>32.381</v>
      </c>
      <c r="T3993">
        <v>8.2309999999999999</v>
      </c>
      <c r="U3993">
        <v>18.575600000000001</v>
      </c>
      <c r="V3993">
        <f t="shared" si="473"/>
        <v>2.3776192311377611</v>
      </c>
      <c r="AC3993">
        <v>8.4</v>
      </c>
      <c r="AD3993">
        <v>5.8</v>
      </c>
      <c r="AH3993" s="85">
        <f>IF(AND(M3993&lt;Variables!$G$6,M3993&gt;Variables!$G$5),0,1)</f>
        <v>1</v>
      </c>
      <c r="AI3993" s="85">
        <f t="shared" si="475"/>
        <v>0</v>
      </c>
      <c r="AJ3993" s="85">
        <f>IF(I3993&gt;Variables!$G$7,0,1)</f>
        <v>1</v>
      </c>
      <c r="AK3993" s="85">
        <f>IF(F3993&gt;Variables!$G$8,0,1)</f>
        <v>0</v>
      </c>
      <c r="AL3993" s="85">
        <f>IF(G3993&gt;Variables!$G$9,0,1)</f>
        <v>0</v>
      </c>
      <c r="AM3993" s="85">
        <f>IF(AND(K3993&gt;Variables!$G$10,K3993&lt;Variables!$G$11),0,1)</f>
        <v>0</v>
      </c>
      <c r="AN3993" s="103">
        <f>IF(H3993&lt;Variables!$G$13,1,0)</f>
        <v>1</v>
      </c>
      <c r="AO3993" s="101">
        <f>IF(R3993&lt;Variables!$G$12,0,1)</f>
        <v>1</v>
      </c>
      <c r="AP3993" s="86">
        <f t="shared" si="474"/>
        <v>0</v>
      </c>
      <c r="AR3993">
        <v>1</v>
      </c>
      <c r="AS3993">
        <v>0</v>
      </c>
      <c r="AT3993">
        <v>0</v>
      </c>
      <c r="AU3993">
        <v>0</v>
      </c>
      <c r="BA3993">
        <v>2</v>
      </c>
    </row>
    <row r="3994" spans="3:53" ht="12.75" x14ac:dyDescent="0.2">
      <c r="C3994" t="s">
        <v>843</v>
      </c>
      <c r="D3994" t="s">
        <v>99</v>
      </c>
      <c r="E3994">
        <v>103.63</v>
      </c>
      <c r="F3994">
        <v>7.25</v>
      </c>
      <c r="G3994">
        <v>2.85</v>
      </c>
      <c r="H3994">
        <v>57160</v>
      </c>
      <c r="I3994">
        <v>78.421000000000006</v>
      </c>
      <c r="J3994" t="s">
        <v>78</v>
      </c>
      <c r="K3994">
        <v>83.59</v>
      </c>
      <c r="L3994">
        <v>102.514105</v>
      </c>
      <c r="M3994">
        <v>1.0104902149806569</v>
      </c>
      <c r="N3994">
        <v>101.774154</v>
      </c>
      <c r="O3994">
        <v>1.744888982324531</v>
      </c>
      <c r="P3994">
        <v>7915000</v>
      </c>
      <c r="Q3994">
        <v>12352000</v>
      </c>
      <c r="R3994">
        <v>0.64</v>
      </c>
      <c r="S3994">
        <v>32.381</v>
      </c>
      <c r="T3994">
        <v>8.2309999999999999</v>
      </c>
      <c r="U3994">
        <v>18.575600000000001</v>
      </c>
      <c r="V3994">
        <f t="shared" ref="V3994:V4056" si="476">1.849 + (0.01036 * K3994) + (0.1184 * M3994) - (0.002888 * K3994 * M3994)</f>
        <v>2.590694100474876</v>
      </c>
      <c r="AC3994">
        <v>103.8661</v>
      </c>
      <c r="AD3994">
        <v>99.22</v>
      </c>
      <c r="AH3994" s="85">
        <f>IF(AND(M3994&lt;Variables!$G$6,M3994&gt;Variables!$G$5),0,1)</f>
        <v>1</v>
      </c>
      <c r="AI3994" s="85">
        <f t="shared" si="475"/>
        <v>0</v>
      </c>
      <c r="AJ3994" s="85">
        <f>IF(I3994&gt;Variables!$G$7,0,1)</f>
        <v>0</v>
      </c>
      <c r="AK3994" s="85">
        <f>IF(F3994&gt;Variables!$G$8,0,1)</f>
        <v>1</v>
      </c>
      <c r="AL3994" s="85">
        <f>IF(G3994&gt;Variables!$G$9,0,1)</f>
        <v>1</v>
      </c>
      <c r="AM3994" s="85">
        <f>IF(AND(K3994&gt;Variables!$G$10,K3994&lt;Variables!$G$11),0,1)</f>
        <v>1</v>
      </c>
      <c r="AN3994" s="103">
        <f>IF(H3994&lt;Variables!$G$13,1,0)</f>
        <v>0</v>
      </c>
      <c r="AO3994" s="101">
        <f>IF(R3994&lt;Variables!$G$12,0,1)</f>
        <v>0</v>
      </c>
      <c r="AP3994" s="86">
        <f t="shared" si="474"/>
        <v>1</v>
      </c>
      <c r="AR3994">
        <v>0</v>
      </c>
      <c r="AS3994">
        <v>0</v>
      </c>
      <c r="AT3994">
        <v>0</v>
      </c>
      <c r="AU3994">
        <v>1</v>
      </c>
      <c r="BA3994">
        <v>-1.1000000000000001</v>
      </c>
    </row>
    <row r="3995" spans="3:53" ht="12.75" x14ac:dyDescent="0.2">
      <c r="C3995" t="s">
        <v>843</v>
      </c>
      <c r="D3995" t="s">
        <v>136</v>
      </c>
      <c r="E3995">
        <v>176.59</v>
      </c>
      <c r="F3995">
        <v>7.35</v>
      </c>
      <c r="G3995">
        <v>5.84</v>
      </c>
      <c r="H3995">
        <v>14270</v>
      </c>
      <c r="I3995">
        <v>254.892</v>
      </c>
      <c r="J3995" t="s">
        <v>78</v>
      </c>
      <c r="K3995">
        <v>61.27</v>
      </c>
      <c r="L3995">
        <v>173.63191499999999</v>
      </c>
      <c r="M3995">
        <v>1.9282658951264791</v>
      </c>
      <c r="N3995">
        <v>174.69466199999999</v>
      </c>
      <c r="O3995">
        <v>1.308189943433971</v>
      </c>
      <c r="P3995">
        <v>3795000</v>
      </c>
      <c r="Q3995">
        <v>3592000</v>
      </c>
      <c r="R3995">
        <v>1.06</v>
      </c>
      <c r="S3995">
        <v>32.381</v>
      </c>
      <c r="T3995">
        <v>8.2309999999999999</v>
      </c>
      <c r="U3995">
        <v>18.575600000000001</v>
      </c>
      <c r="V3995">
        <f t="shared" si="476"/>
        <v>2.3708615511559499</v>
      </c>
      <c r="AC3995">
        <v>183.99</v>
      </c>
      <c r="AD3995">
        <v>160.11000000000001</v>
      </c>
      <c r="AH3995" s="85">
        <f>IF(AND(M3995&lt;Variables!$G$6,M3995&gt;Variables!$G$5),0,1)</f>
        <v>1</v>
      </c>
      <c r="AI3995" s="85">
        <f t="shared" si="475"/>
        <v>1</v>
      </c>
      <c r="AJ3995" s="85">
        <f>IF(I3995&gt;Variables!$G$7,0,1)</f>
        <v>0</v>
      </c>
      <c r="AK3995" s="85">
        <f>IF(F3995&gt;Variables!$G$8,0,1)</f>
        <v>1</v>
      </c>
      <c r="AL3995" s="85">
        <f>IF(G3995&gt;Variables!$G$9,0,1)</f>
        <v>1</v>
      </c>
      <c r="AM3995" s="85">
        <f>IF(AND(K3995&gt;Variables!$G$10,K3995&lt;Variables!$G$11),0,1)</f>
        <v>0</v>
      </c>
      <c r="AN3995" s="103">
        <f>IF(H3995&lt;Variables!$G$13,1,0)</f>
        <v>0</v>
      </c>
      <c r="AO3995" s="101">
        <f>IF(R3995&lt;Variables!$G$12,0,1)</f>
        <v>0</v>
      </c>
      <c r="AP3995" s="86">
        <f t="shared" si="474"/>
        <v>1</v>
      </c>
      <c r="AR3995">
        <v>1</v>
      </c>
      <c r="AS3995">
        <v>0</v>
      </c>
      <c r="AT3995">
        <v>0</v>
      </c>
      <c r="AU3995">
        <v>0</v>
      </c>
      <c r="BA3995">
        <v>2</v>
      </c>
    </row>
    <row r="3996" spans="3:53" ht="12.75" x14ac:dyDescent="0.2">
      <c r="C3996" t="s">
        <v>843</v>
      </c>
      <c r="D3996" t="s">
        <v>833</v>
      </c>
      <c r="E3996">
        <v>20.02</v>
      </c>
      <c r="F3996">
        <v>7.58</v>
      </c>
      <c r="G3996">
        <v>11.29</v>
      </c>
      <c r="H3996">
        <v>2000</v>
      </c>
      <c r="I3996">
        <v>-17.164999999999999</v>
      </c>
      <c r="J3996" t="s">
        <v>78</v>
      </c>
      <c r="K3996">
        <v>44.42</v>
      </c>
      <c r="L3996">
        <v>20.139375000000001</v>
      </c>
      <c r="M3996">
        <v>-0.53315954442477764</v>
      </c>
      <c r="N3996">
        <v>20.042311999999999</v>
      </c>
      <c r="O3996">
        <v>-5.1451149947184437E-2</v>
      </c>
      <c r="P3996">
        <v>1417000</v>
      </c>
      <c r="Q3996">
        <v>1647000</v>
      </c>
      <c r="R3996">
        <v>0.86</v>
      </c>
      <c r="S3996">
        <v>32.381</v>
      </c>
      <c r="T3996">
        <v>8.2309999999999999</v>
      </c>
      <c r="U3996">
        <v>18.575600000000001</v>
      </c>
      <c r="V3996">
        <f t="shared" si="476"/>
        <v>2.3144614607702572</v>
      </c>
      <c r="AC3996">
        <v>20.62</v>
      </c>
      <c r="AD3996">
        <v>19.809999999999999</v>
      </c>
      <c r="AH3996" s="85">
        <f>IF(AND(M3996&lt;Variables!$G$6,M3996&gt;Variables!$G$5),0,1)</f>
        <v>1</v>
      </c>
      <c r="AI3996" s="85">
        <f t="shared" si="475"/>
        <v>0</v>
      </c>
      <c r="AJ3996" s="85">
        <f>IF(I3996&gt;Variables!$G$7,0,1)</f>
        <v>1</v>
      </c>
      <c r="AK3996" s="85">
        <f>IF(F3996&gt;Variables!$G$8,0,1)</f>
        <v>1</v>
      </c>
      <c r="AL3996" s="85">
        <f>IF(G3996&gt;Variables!$G$9,0,1)</f>
        <v>1</v>
      </c>
      <c r="AM3996" s="85">
        <f>IF(AND(K3996&gt;Variables!$G$10,K3996&lt;Variables!$G$11),0,1)</f>
        <v>1</v>
      </c>
      <c r="AN3996" s="103">
        <f>IF(H3996&lt;Variables!$G$13,1,0)</f>
        <v>1</v>
      </c>
      <c r="AO3996" s="101">
        <f>IF(R3996&lt;Variables!$G$12,0,1)</f>
        <v>0</v>
      </c>
      <c r="AP3996" s="86">
        <f t="shared" si="474"/>
        <v>1</v>
      </c>
      <c r="AR3996">
        <v>1</v>
      </c>
      <c r="AS3996">
        <v>0</v>
      </c>
      <c r="AT3996">
        <v>0</v>
      </c>
      <c r="AU3996">
        <v>0</v>
      </c>
      <c r="BA3996">
        <v>2</v>
      </c>
    </row>
    <row r="3997" spans="3:53" ht="12.75" x14ac:dyDescent="0.2">
      <c r="C3997" t="s">
        <v>843</v>
      </c>
      <c r="D3997" t="s">
        <v>414</v>
      </c>
      <c r="E3997">
        <v>48.02</v>
      </c>
      <c r="F3997">
        <v>7.65</v>
      </c>
      <c r="G3997">
        <v>3.63</v>
      </c>
      <c r="H3997">
        <v>2420</v>
      </c>
      <c r="I3997">
        <v>28.244</v>
      </c>
      <c r="J3997" t="s">
        <v>78</v>
      </c>
      <c r="K3997">
        <v>47.63</v>
      </c>
      <c r="L3997">
        <v>47.911341666666672</v>
      </c>
      <c r="M3997">
        <v>3.8943458238231109E-2</v>
      </c>
      <c r="N3997">
        <v>48.022818749999999</v>
      </c>
      <c r="O3997">
        <v>-0.19328051208988911</v>
      </c>
      <c r="P3997">
        <v>302882</v>
      </c>
      <c r="Q3997">
        <v>398121</v>
      </c>
      <c r="R3997">
        <v>0.76</v>
      </c>
      <c r="S3997">
        <v>32.381</v>
      </c>
      <c r="T3997">
        <v>8.2309999999999999</v>
      </c>
      <c r="U3997">
        <v>18.575600000000001</v>
      </c>
      <c r="V3997">
        <f t="shared" si="476"/>
        <v>2.3417008209223251</v>
      </c>
      <c r="AC3997">
        <v>50.14</v>
      </c>
      <c r="AD3997">
        <v>47.8</v>
      </c>
      <c r="AH3997" s="85">
        <f>IF(AND(M3997&lt;Variables!$G$6,M3997&gt;Variables!$G$5),0,1)</f>
        <v>1</v>
      </c>
      <c r="AI3997" s="85">
        <f t="shared" si="475"/>
        <v>1</v>
      </c>
      <c r="AJ3997" s="85">
        <f>IF(I3997&gt;Variables!$G$7,0,1)</f>
        <v>0</v>
      </c>
      <c r="AK3997" s="85">
        <f>IF(F3997&gt;Variables!$G$8,0,1)</f>
        <v>1</v>
      </c>
      <c r="AL3997" s="85">
        <f>IF(G3997&gt;Variables!$G$9,0,1)</f>
        <v>1</v>
      </c>
      <c r="AM3997" s="85">
        <f>IF(AND(K3997&gt;Variables!$G$10,K3997&lt;Variables!$G$11),0,1)</f>
        <v>1</v>
      </c>
      <c r="AN3997" s="103">
        <f>IF(H3997&lt;Variables!$G$13,1,0)</f>
        <v>1</v>
      </c>
      <c r="AO3997" s="101">
        <f>IF(R3997&lt;Variables!$G$12,0,1)</f>
        <v>0</v>
      </c>
      <c r="AP3997" s="86">
        <f t="shared" si="474"/>
        <v>1</v>
      </c>
      <c r="AR3997">
        <v>1</v>
      </c>
      <c r="AS3997">
        <v>0</v>
      </c>
      <c r="AT3997">
        <v>0</v>
      </c>
      <c r="AU3997">
        <v>0</v>
      </c>
      <c r="BA3997">
        <v>1.0900000000000001</v>
      </c>
    </row>
    <row r="3998" spans="3:53" ht="12.75" x14ac:dyDescent="0.2">
      <c r="C3998" t="s">
        <v>843</v>
      </c>
      <c r="D3998" t="s">
        <v>803</v>
      </c>
      <c r="E3998">
        <v>294.69</v>
      </c>
      <c r="F3998">
        <v>8.6199999999999992</v>
      </c>
      <c r="G3998">
        <v>2.57</v>
      </c>
      <c r="H3998">
        <v>16820</v>
      </c>
      <c r="I3998">
        <v>-5.3520000000000003</v>
      </c>
      <c r="J3998" t="s">
        <v>78</v>
      </c>
      <c r="K3998">
        <v>37.979999999999997</v>
      </c>
      <c r="L3998">
        <v>296.05817999999999</v>
      </c>
      <c r="M3998">
        <v>-0.39626670676689357</v>
      </c>
      <c r="N3998">
        <v>297.81996800000002</v>
      </c>
      <c r="O3998">
        <v>-0.98548395519269749</v>
      </c>
      <c r="P3998">
        <v>1262000</v>
      </c>
      <c r="Q3998">
        <v>881257</v>
      </c>
      <c r="R3998">
        <v>1.43</v>
      </c>
      <c r="S3998">
        <v>32.381</v>
      </c>
      <c r="T3998">
        <v>8.2309999999999999</v>
      </c>
      <c r="U3998">
        <v>18.575600000000001</v>
      </c>
      <c r="V3998">
        <f t="shared" si="476"/>
        <v>2.2390198270212429</v>
      </c>
      <c r="AC3998">
        <v>318.77</v>
      </c>
      <c r="AD3998">
        <v>294.37</v>
      </c>
      <c r="AH3998" s="85">
        <f>IF(AND(M3998&lt;Variables!$G$6,M3998&gt;Variables!$G$5),0,1)</f>
        <v>1</v>
      </c>
      <c r="AI3998" s="85">
        <f t="shared" si="475"/>
        <v>1</v>
      </c>
      <c r="AJ3998" s="85">
        <f>IF(I3998&gt;Variables!$G$7,0,1)</f>
        <v>1</v>
      </c>
      <c r="AK3998" s="85">
        <f>IF(F3998&gt;Variables!$G$8,0,1)</f>
        <v>1</v>
      </c>
      <c r="AL3998" s="85">
        <f>IF(G3998&gt;Variables!$G$9,0,1)</f>
        <v>1</v>
      </c>
      <c r="AM3998" s="85">
        <f>IF(AND(K3998&gt;Variables!$G$10,K3998&lt;Variables!$G$11),0,1)</f>
        <v>1</v>
      </c>
      <c r="AN3998" s="103">
        <f>IF(H3998&lt;Variables!$G$13,1,0)</f>
        <v>0</v>
      </c>
      <c r="AO3998" s="101">
        <f>IF(R3998&lt;Variables!$G$12,0,1)</f>
        <v>0</v>
      </c>
      <c r="AP3998" s="86">
        <f t="shared" si="474"/>
        <v>1</v>
      </c>
      <c r="AR3998">
        <v>1</v>
      </c>
      <c r="AS3998">
        <v>0</v>
      </c>
      <c r="AT3998">
        <v>0</v>
      </c>
      <c r="AU3998">
        <v>0</v>
      </c>
      <c r="BA3998">
        <v>1.53</v>
      </c>
    </row>
    <row r="3999" spans="3:53" ht="12.75" x14ac:dyDescent="0.2">
      <c r="C3999" t="s">
        <v>843</v>
      </c>
      <c r="D3999" t="s">
        <v>131</v>
      </c>
      <c r="E3999">
        <v>35.229999999999997</v>
      </c>
      <c r="F3999">
        <v>12.53</v>
      </c>
      <c r="G3999">
        <v>9.4499999999999993</v>
      </c>
      <c r="H3999">
        <v>5010</v>
      </c>
      <c r="I3999">
        <v>2.5000000000000001E-2</v>
      </c>
      <c r="J3999" t="s">
        <v>78</v>
      </c>
      <c r="K3999">
        <v>47.01</v>
      </c>
      <c r="L3999">
        <v>35.190975000000002</v>
      </c>
      <c r="M3999">
        <v>-8.8019726648679325E-2</v>
      </c>
      <c r="N3999">
        <v>35.274782000000002</v>
      </c>
      <c r="O3999">
        <v>-0.32539393156279539</v>
      </c>
      <c r="P3999">
        <v>4076000</v>
      </c>
      <c r="Q3999">
        <v>2889000</v>
      </c>
      <c r="R3999">
        <v>1.41</v>
      </c>
      <c r="S3999">
        <v>32.381</v>
      </c>
      <c r="T3999">
        <v>8.2309999999999999</v>
      </c>
      <c r="U3999">
        <v>18.575600000000001</v>
      </c>
      <c r="V3999">
        <f t="shared" si="476"/>
        <v>2.3375520519908868</v>
      </c>
      <c r="AC3999">
        <v>36.79</v>
      </c>
      <c r="AD3999">
        <v>35.119999999999997</v>
      </c>
      <c r="AH3999" s="85">
        <f>IF(AND(M3999&lt;Variables!$G$6,M3999&gt;Variables!$G$5),0,1)</f>
        <v>1</v>
      </c>
      <c r="AI3999" s="85">
        <f t="shared" si="475"/>
        <v>1</v>
      </c>
      <c r="AJ3999" s="85">
        <f>IF(I3999&gt;Variables!$G$7,0,1)</f>
        <v>0</v>
      </c>
      <c r="AK3999" s="85">
        <f>IF(F3999&gt;Variables!$G$8,0,1)</f>
        <v>0</v>
      </c>
      <c r="AL3999" s="85">
        <f>IF(G3999&gt;Variables!$G$9,0,1)</f>
        <v>1</v>
      </c>
      <c r="AM3999" s="85">
        <f>IF(AND(K3999&gt;Variables!$G$10,K3999&lt;Variables!$G$11),0,1)</f>
        <v>1</v>
      </c>
      <c r="AN3999" s="103">
        <f>IF(H3999&lt;Variables!$G$13,1,0)</f>
        <v>0</v>
      </c>
      <c r="AO3999" s="101">
        <f>IF(R3999&lt;Variables!$G$12,0,1)</f>
        <v>0</v>
      </c>
      <c r="AP3999" s="86">
        <f t="shared" si="474"/>
        <v>1</v>
      </c>
      <c r="AR3999">
        <v>1</v>
      </c>
      <c r="AS3999">
        <v>0</v>
      </c>
      <c r="AT3999">
        <v>0</v>
      </c>
      <c r="AU3999">
        <v>0</v>
      </c>
      <c r="BA3999">
        <v>2</v>
      </c>
    </row>
    <row r="4000" spans="3:53" ht="12.75" x14ac:dyDescent="0.2">
      <c r="C4000" t="s">
        <v>843</v>
      </c>
      <c r="D4000" t="s">
        <v>186</v>
      </c>
      <c r="E4000">
        <v>27.43</v>
      </c>
      <c r="F4000">
        <v>9.1300000000000008</v>
      </c>
      <c r="G4000">
        <v>4.66</v>
      </c>
      <c r="H4000">
        <v>3480</v>
      </c>
      <c r="I4000">
        <v>0.497</v>
      </c>
      <c r="J4000" t="s">
        <v>78</v>
      </c>
      <c r="K4000">
        <v>43.48</v>
      </c>
      <c r="L4000">
        <v>27.278860000000002</v>
      </c>
      <c r="M4000">
        <v>-0.2465645558501984</v>
      </c>
      <c r="N4000">
        <v>27.502113999999999</v>
      </c>
      <c r="O4000">
        <v>-1.0563333422296</v>
      </c>
      <c r="P4000">
        <v>9367000</v>
      </c>
      <c r="Q4000">
        <v>9062000</v>
      </c>
      <c r="R4000">
        <v>1.03</v>
      </c>
      <c r="S4000">
        <v>32.381</v>
      </c>
      <c r="T4000">
        <v>8.2309999999999999</v>
      </c>
      <c r="U4000">
        <v>18.575600000000001</v>
      </c>
      <c r="V4000">
        <f t="shared" si="476"/>
        <v>2.3012207270409393</v>
      </c>
      <c r="AC4000">
        <v>27.77</v>
      </c>
      <c r="AD4000">
        <v>26.41</v>
      </c>
      <c r="AH4000" s="85">
        <f>IF(AND(M4000&lt;Variables!$G$6,M4000&gt;Variables!$G$5),0,1)</f>
        <v>1</v>
      </c>
      <c r="AI4000" s="85">
        <f t="shared" si="475"/>
        <v>1</v>
      </c>
      <c r="AJ4000" s="85">
        <f>IF(I4000&gt;Variables!$G$7,0,1)</f>
        <v>0</v>
      </c>
      <c r="AK4000" s="85">
        <f>IF(F4000&gt;Variables!$G$8,0,1)</f>
        <v>0</v>
      </c>
      <c r="AL4000" s="85">
        <f>IF(G4000&gt;Variables!$G$9,0,1)</f>
        <v>1</v>
      </c>
      <c r="AM4000" s="85">
        <f>IF(AND(K4000&gt;Variables!$G$10,K4000&lt;Variables!$G$11),0,1)</f>
        <v>1</v>
      </c>
      <c r="AN4000" s="103">
        <f>IF(H4000&lt;Variables!$G$13,1,0)</f>
        <v>0</v>
      </c>
      <c r="AO4000" s="101">
        <f>IF(R4000&lt;Variables!$G$12,0,1)</f>
        <v>0</v>
      </c>
      <c r="AP4000" s="86">
        <f t="shared" si="474"/>
        <v>1</v>
      </c>
      <c r="AR4000">
        <v>0</v>
      </c>
      <c r="AS4000">
        <v>0</v>
      </c>
      <c r="AT4000">
        <v>1</v>
      </c>
      <c r="AU4000">
        <v>0</v>
      </c>
      <c r="BA4000">
        <v>-1.3</v>
      </c>
    </row>
    <row r="4001" spans="3:53" ht="12.75" x14ac:dyDescent="0.2">
      <c r="C4001" t="s">
        <v>843</v>
      </c>
      <c r="D4001" t="s">
        <v>686</v>
      </c>
      <c r="E4001">
        <v>20.77</v>
      </c>
      <c r="F4001">
        <v>8.98</v>
      </c>
      <c r="G4001">
        <v>7.6</v>
      </c>
      <c r="H4001">
        <v>2230</v>
      </c>
      <c r="I4001">
        <v>-56.588000000000001</v>
      </c>
      <c r="J4001" t="s">
        <v>78</v>
      </c>
      <c r="K4001">
        <v>43.74</v>
      </c>
      <c r="L4001">
        <v>20.913889999999999</v>
      </c>
      <c r="M4001">
        <v>-1.118347662725597</v>
      </c>
      <c r="N4001">
        <v>20.796752000000001</v>
      </c>
      <c r="O4001">
        <v>-0.56139535635180793</v>
      </c>
      <c r="P4001">
        <v>815297</v>
      </c>
      <c r="Q4001">
        <v>1298000</v>
      </c>
      <c r="R4001">
        <v>0.63</v>
      </c>
      <c r="S4001">
        <v>32.381</v>
      </c>
      <c r="T4001">
        <v>8.2309999999999999</v>
      </c>
      <c r="U4001">
        <v>18.575600000000001</v>
      </c>
      <c r="V4001">
        <f t="shared" si="476"/>
        <v>2.3110049660381691</v>
      </c>
      <c r="AC4001">
        <v>20.78</v>
      </c>
      <c r="AD4001">
        <v>19.72</v>
      </c>
      <c r="AH4001" s="85">
        <f>IF(AND(M4001&lt;Variables!$G$6,M4001&gt;Variables!$G$5),0,1)</f>
        <v>1</v>
      </c>
      <c r="AI4001" s="85">
        <f t="shared" si="475"/>
        <v>0</v>
      </c>
      <c r="AJ4001" s="85">
        <f>IF(I4001&gt;Variables!$G$7,0,1)</f>
        <v>1</v>
      </c>
      <c r="AK4001" s="85">
        <f>IF(F4001&gt;Variables!$G$8,0,1)</f>
        <v>1</v>
      </c>
      <c r="AL4001" s="85">
        <f>IF(G4001&gt;Variables!$G$9,0,1)</f>
        <v>1</v>
      </c>
      <c r="AM4001" s="85">
        <f>IF(AND(K4001&gt;Variables!$G$10,K4001&lt;Variables!$G$11),0,1)</f>
        <v>1</v>
      </c>
      <c r="AN4001" s="103">
        <f>IF(H4001&lt;Variables!$G$13,1,0)</f>
        <v>1</v>
      </c>
      <c r="AO4001" s="101">
        <f>IF(R4001&lt;Variables!$G$12,0,1)</f>
        <v>0</v>
      </c>
      <c r="AP4001" s="86">
        <f t="shared" si="474"/>
        <v>1</v>
      </c>
      <c r="AR4001">
        <v>0</v>
      </c>
      <c r="AS4001">
        <v>0</v>
      </c>
      <c r="AT4001">
        <v>1</v>
      </c>
      <c r="AU4001">
        <v>0</v>
      </c>
      <c r="BA4001">
        <v>-1.61</v>
      </c>
    </row>
    <row r="4002" spans="3:53" ht="12.75" x14ac:dyDescent="0.2">
      <c r="C4002" t="s">
        <v>843</v>
      </c>
      <c r="D4002" t="s">
        <v>183</v>
      </c>
      <c r="E4002">
        <v>24.19</v>
      </c>
      <c r="F4002">
        <v>57.09</v>
      </c>
      <c r="G4002">
        <v>25.6</v>
      </c>
      <c r="H4002">
        <v>42.28</v>
      </c>
      <c r="I4002">
        <v>2260.3719999999998</v>
      </c>
      <c r="J4002" t="s">
        <v>78</v>
      </c>
      <c r="K4002">
        <v>38.35</v>
      </c>
      <c r="L4002">
        <v>24.29485</v>
      </c>
      <c r="M4002">
        <v>-2.44846129941121</v>
      </c>
      <c r="N4002">
        <v>25.285688</v>
      </c>
      <c r="O4002">
        <v>-6.2710890049738861</v>
      </c>
      <c r="P4002">
        <v>36080000</v>
      </c>
      <c r="Q4002">
        <v>16000000</v>
      </c>
      <c r="R4002">
        <v>2.25</v>
      </c>
      <c r="S4002">
        <v>32.381</v>
      </c>
      <c r="T4002">
        <v>8.2309999999999999</v>
      </c>
      <c r="U4002">
        <v>18.575600000000001</v>
      </c>
      <c r="V4002">
        <f t="shared" si="476"/>
        <v>2.2275870236737414</v>
      </c>
      <c r="AC4002">
        <v>26.2</v>
      </c>
      <c r="AD4002">
        <v>20</v>
      </c>
      <c r="AH4002" s="85">
        <f>IF(AND(M4002&lt;Variables!$G$6,M4002&gt;Variables!$G$5),0,1)</f>
        <v>0</v>
      </c>
      <c r="AI4002" s="85">
        <f t="shared" si="475"/>
        <v>1</v>
      </c>
      <c r="AJ4002" s="85">
        <f>IF(I4002&gt;Variables!$G$7,0,1)</f>
        <v>0</v>
      </c>
      <c r="AK4002" s="85">
        <f>IF(F4002&gt;Variables!$G$8,0,1)</f>
        <v>0</v>
      </c>
      <c r="AL4002" s="85">
        <f>IF(G4002&gt;Variables!$G$9,0,1)</f>
        <v>0</v>
      </c>
      <c r="AM4002" s="85">
        <f>IF(AND(K4002&gt;Variables!$G$10,K4002&lt;Variables!$G$11),0,1)</f>
        <v>1</v>
      </c>
      <c r="AN4002" s="103">
        <f>IF(H4002&lt;Variables!$G$13,1,0)</f>
        <v>1</v>
      </c>
      <c r="AO4002" s="101">
        <f>IF(R4002&lt;Variables!$G$12,0,1)</f>
        <v>1</v>
      </c>
      <c r="AP4002" s="86">
        <f t="shared" si="474"/>
        <v>1</v>
      </c>
      <c r="AR4002">
        <v>0</v>
      </c>
      <c r="AS4002">
        <v>0</v>
      </c>
      <c r="AT4002">
        <v>1</v>
      </c>
      <c r="AU4002">
        <v>0</v>
      </c>
      <c r="BA4002">
        <v>-2.25</v>
      </c>
    </row>
    <row r="4003" spans="3:53" ht="12.75" x14ac:dyDescent="0.2">
      <c r="C4003" t="s">
        <v>843</v>
      </c>
      <c r="D4003" t="s">
        <v>804</v>
      </c>
      <c r="E4003">
        <v>2.77</v>
      </c>
      <c r="F4003">
        <v>47.47</v>
      </c>
      <c r="G4003">
        <v>10.28</v>
      </c>
      <c r="H4003">
        <v>52.91</v>
      </c>
      <c r="I4003">
        <v>-66.275000000000006</v>
      </c>
      <c r="J4003" t="s">
        <v>78</v>
      </c>
      <c r="K4003">
        <v>42.44</v>
      </c>
      <c r="L4003">
        <v>2.8103950000000002</v>
      </c>
      <c r="M4003">
        <v>-0.72569870071643738</v>
      </c>
      <c r="N4003">
        <v>2.9686819999999989</v>
      </c>
      <c r="O4003">
        <v>-6.0188999697508656</v>
      </c>
      <c r="P4003">
        <v>104370000</v>
      </c>
      <c r="Q4003">
        <v>917900</v>
      </c>
      <c r="R4003">
        <v>113.71</v>
      </c>
      <c r="S4003">
        <v>32.381</v>
      </c>
      <c r="T4003">
        <v>8.2309999999999999</v>
      </c>
      <c r="U4003">
        <v>18.575600000000001</v>
      </c>
      <c r="V4003">
        <f t="shared" si="476"/>
        <v>2.2917021832902491</v>
      </c>
      <c r="AC4003">
        <v>3.02</v>
      </c>
      <c r="AD4003">
        <v>2.62</v>
      </c>
      <c r="AH4003" s="85">
        <f>IF(AND(M4003&lt;Variables!$G$6,M4003&gt;Variables!$G$5),0,1)</f>
        <v>1</v>
      </c>
      <c r="AI4003" s="85">
        <f t="shared" si="475"/>
        <v>1</v>
      </c>
      <c r="AJ4003" s="85">
        <f>IF(I4003&gt;Variables!$G$7,0,1)</f>
        <v>1</v>
      </c>
      <c r="AK4003" s="85">
        <f>IF(F4003&gt;Variables!$G$8,0,1)</f>
        <v>0</v>
      </c>
      <c r="AL4003" s="85">
        <f>IF(G4003&gt;Variables!$G$9,0,1)</f>
        <v>1</v>
      </c>
      <c r="AM4003" s="85">
        <f>IF(AND(K4003&gt;Variables!$G$10,K4003&lt;Variables!$G$11),0,1)</f>
        <v>1</v>
      </c>
      <c r="AN4003" s="103">
        <f>IF(H4003&lt;Variables!$G$13,1,0)</f>
        <v>1</v>
      </c>
      <c r="AO4003" s="101">
        <f>IF(R4003&lt;Variables!$G$12,0,1)</f>
        <v>1</v>
      </c>
      <c r="AP4003" s="86">
        <f t="shared" si="474"/>
        <v>1</v>
      </c>
      <c r="AR4003">
        <v>1</v>
      </c>
      <c r="AS4003">
        <v>0</v>
      </c>
      <c r="AT4003">
        <v>0</v>
      </c>
      <c r="AU4003">
        <v>0</v>
      </c>
      <c r="BA4003">
        <v>2</v>
      </c>
    </row>
    <row r="4004" spans="3:53" ht="12.75" x14ac:dyDescent="0.2">
      <c r="C4004" t="s">
        <v>843</v>
      </c>
      <c r="D4004" t="s">
        <v>817</v>
      </c>
      <c r="E4004">
        <v>3.07</v>
      </c>
      <c r="F4004">
        <v>30.34</v>
      </c>
      <c r="G4004">
        <v>32.049999999999997</v>
      </c>
      <c r="H4004">
        <v>61.14</v>
      </c>
      <c r="I4004">
        <v>-66.263000000000005</v>
      </c>
      <c r="J4004" t="s">
        <v>78</v>
      </c>
      <c r="K4004">
        <v>63.66</v>
      </c>
      <c r="L4004">
        <v>3.0183450000000001</v>
      </c>
      <c r="M4004">
        <v>2.8113088464042568</v>
      </c>
      <c r="N4004">
        <v>2.962546000000001</v>
      </c>
      <c r="O4004">
        <v>4.7477406257995511</v>
      </c>
      <c r="P4004">
        <v>13380000</v>
      </c>
      <c r="Q4004">
        <v>2130000</v>
      </c>
      <c r="R4004">
        <v>6.28</v>
      </c>
      <c r="S4004">
        <v>32.381</v>
      </c>
      <c r="T4004">
        <v>8.2309999999999999</v>
      </c>
      <c r="U4004">
        <v>18.575600000000001</v>
      </c>
      <c r="V4004">
        <f t="shared" si="476"/>
        <v>2.3245172110981338</v>
      </c>
      <c r="AC4004">
        <v>3.24</v>
      </c>
      <c r="AD4004">
        <v>2.7</v>
      </c>
      <c r="AH4004" s="85">
        <f>IF(AND(M4004&lt;Variables!$G$6,M4004&gt;Variables!$G$5),0,1)</f>
        <v>1</v>
      </c>
      <c r="AI4004" s="85">
        <f t="shared" si="475"/>
        <v>0</v>
      </c>
      <c r="AJ4004" s="85">
        <f>IF(I4004&gt;Variables!$G$7,0,1)</f>
        <v>1</v>
      </c>
      <c r="AK4004" s="85">
        <f>IF(F4004&gt;Variables!$G$8,0,1)</f>
        <v>0</v>
      </c>
      <c r="AL4004" s="85">
        <f>IF(G4004&gt;Variables!$G$9,0,1)</f>
        <v>0</v>
      </c>
      <c r="AM4004" s="85">
        <f>IF(AND(K4004&gt;Variables!$G$10,K4004&lt;Variables!$G$11),0,1)</f>
        <v>0</v>
      </c>
      <c r="AN4004" s="103">
        <f>IF(H4004&lt;Variables!$G$13,1,0)</f>
        <v>1</v>
      </c>
      <c r="AO4004" s="101">
        <f>IF(R4004&lt;Variables!$G$12,0,1)</f>
        <v>1</v>
      </c>
      <c r="AP4004" s="86">
        <f t="shared" si="474"/>
        <v>1</v>
      </c>
      <c r="AR4004">
        <v>0</v>
      </c>
      <c r="AS4004">
        <v>0</v>
      </c>
      <c r="AT4004">
        <v>1</v>
      </c>
      <c r="AU4004">
        <v>0</v>
      </c>
      <c r="BA4004">
        <v>-2.25</v>
      </c>
    </row>
    <row r="4005" spans="3:53" ht="12.75" x14ac:dyDescent="0.2">
      <c r="C4005" t="s">
        <v>843</v>
      </c>
      <c r="D4005" t="s">
        <v>826</v>
      </c>
      <c r="E4005">
        <v>4.88</v>
      </c>
      <c r="F4005">
        <v>19.96</v>
      </c>
      <c r="G4005">
        <v>14.19</v>
      </c>
      <c r="H4005">
        <v>235.54</v>
      </c>
      <c r="I4005">
        <v>899.91300000000001</v>
      </c>
      <c r="J4005" t="s">
        <v>78</v>
      </c>
      <c r="K4005">
        <v>42.32</v>
      </c>
      <c r="L4005">
        <v>5.0045555555555552</v>
      </c>
      <c r="M4005">
        <v>-1.889389667192104</v>
      </c>
      <c r="N4005">
        <v>4.9387659574468072</v>
      </c>
      <c r="O4005">
        <v>-0.58245233110171979</v>
      </c>
      <c r="P4005">
        <v>1190000</v>
      </c>
      <c r="Q4005">
        <v>495920</v>
      </c>
      <c r="R4005">
        <v>2.4</v>
      </c>
      <c r="S4005">
        <v>32.381</v>
      </c>
      <c r="T4005">
        <v>8.2309999999999999</v>
      </c>
      <c r="U4005">
        <v>18.575600000000001</v>
      </c>
      <c r="V4005">
        <f t="shared" si="476"/>
        <v>2.2946529708310206</v>
      </c>
      <c r="AC4005">
        <v>5.08</v>
      </c>
      <c r="AD4005">
        <v>4.66</v>
      </c>
      <c r="AH4005" s="85">
        <f>IF(AND(M4005&lt;Variables!$G$6,M4005&gt;Variables!$G$5),0,1)</f>
        <v>1</v>
      </c>
      <c r="AI4005" s="85">
        <f t="shared" si="475"/>
        <v>0</v>
      </c>
      <c r="AJ4005" s="85">
        <f>IF(I4005&gt;Variables!$G$7,0,1)</f>
        <v>0</v>
      </c>
      <c r="AK4005" s="85">
        <f>IF(F4005&gt;Variables!$G$8,0,1)</f>
        <v>0</v>
      </c>
      <c r="AL4005" s="85">
        <f>IF(G4005&gt;Variables!$G$9,0,1)</f>
        <v>0</v>
      </c>
      <c r="AM4005" s="85">
        <f>IF(AND(K4005&gt;Variables!$G$10,K4005&lt;Variables!$G$11),0,1)</f>
        <v>1</v>
      </c>
      <c r="AN4005" s="103">
        <f>IF(H4005&lt;Variables!$G$13,1,0)</f>
        <v>1</v>
      </c>
      <c r="AO4005" s="101">
        <f>IF(R4005&lt;Variables!$G$12,0,1)</f>
        <v>1</v>
      </c>
      <c r="AP4005" s="86">
        <f t="shared" si="474"/>
        <v>1</v>
      </c>
      <c r="AR4005">
        <v>1</v>
      </c>
      <c r="AS4005">
        <v>0</v>
      </c>
      <c r="AT4005">
        <v>0</v>
      </c>
      <c r="AU4005">
        <v>0</v>
      </c>
      <c r="BA4005">
        <v>2</v>
      </c>
    </row>
    <row r="4006" spans="3:53" ht="12.75" x14ac:dyDescent="0.2">
      <c r="C4006" t="s">
        <v>843</v>
      </c>
      <c r="D4006" t="s">
        <v>185</v>
      </c>
      <c r="E4006">
        <v>9.1</v>
      </c>
      <c r="F4006">
        <v>19.100000000000001</v>
      </c>
      <c r="G4006">
        <v>10.220000000000001</v>
      </c>
      <c r="H4006">
        <v>40.380000000000003</v>
      </c>
      <c r="I4006">
        <v>39.649000000000001</v>
      </c>
      <c r="J4006" t="s">
        <v>78</v>
      </c>
      <c r="K4006">
        <v>42.73</v>
      </c>
      <c r="L4006">
        <v>9.2110000000000003</v>
      </c>
      <c r="M4006">
        <v>-1.5568342199544001</v>
      </c>
      <c r="N4006">
        <v>9.1587420000000002</v>
      </c>
      <c r="O4006">
        <v>-0.99513666833283021</v>
      </c>
      <c r="P4006">
        <v>17650000</v>
      </c>
      <c r="Q4006">
        <v>11900000</v>
      </c>
      <c r="R4006">
        <v>1.48</v>
      </c>
      <c r="S4006">
        <v>32.381</v>
      </c>
      <c r="T4006">
        <v>8.2309999999999999</v>
      </c>
      <c r="U4006">
        <v>18.575600000000001</v>
      </c>
      <c r="V4006">
        <f t="shared" si="476"/>
        <v>2.2994735720768644</v>
      </c>
      <c r="AC4006">
        <v>10.75</v>
      </c>
      <c r="AD4006">
        <v>8.36</v>
      </c>
      <c r="AH4006" s="85">
        <f>IF(AND(M4006&lt;Variables!$G$6,M4006&gt;Variables!$G$5),0,1)</f>
        <v>1</v>
      </c>
      <c r="AI4006" s="85">
        <f t="shared" si="475"/>
        <v>0</v>
      </c>
      <c r="AJ4006" s="85">
        <f>IF(I4006&gt;Variables!$G$7,0,1)</f>
        <v>0</v>
      </c>
      <c r="AK4006" s="85">
        <f>IF(F4006&gt;Variables!$G$8,0,1)</f>
        <v>0</v>
      </c>
      <c r="AL4006" s="85">
        <f>IF(G4006&gt;Variables!$G$9,0,1)</f>
        <v>1</v>
      </c>
      <c r="AM4006" s="85">
        <f>IF(AND(K4006&gt;Variables!$G$10,K4006&lt;Variables!$G$11),0,1)</f>
        <v>1</v>
      </c>
      <c r="AN4006" s="103">
        <f>IF(H4006&lt;Variables!$G$13,1,0)</f>
        <v>1</v>
      </c>
      <c r="AO4006" s="101">
        <f>IF(R4006&lt;Variables!$G$12,0,1)</f>
        <v>0</v>
      </c>
      <c r="AP4006" s="86">
        <f t="shared" si="474"/>
        <v>1</v>
      </c>
      <c r="AR4006">
        <v>1</v>
      </c>
      <c r="AS4006">
        <v>0</v>
      </c>
      <c r="AT4006">
        <v>0</v>
      </c>
      <c r="AU4006">
        <v>0</v>
      </c>
      <c r="BA4006">
        <v>2</v>
      </c>
    </row>
    <row r="4007" spans="3:53" ht="12.75" x14ac:dyDescent="0.2">
      <c r="C4007" t="s">
        <v>843</v>
      </c>
      <c r="D4007" t="s">
        <v>840</v>
      </c>
      <c r="E4007">
        <v>74.44</v>
      </c>
      <c r="F4007">
        <v>8.5299999999999994</v>
      </c>
      <c r="G4007">
        <v>5.6</v>
      </c>
      <c r="H4007">
        <v>-99999</v>
      </c>
      <c r="I4007">
        <v>-6.7919999999999998</v>
      </c>
      <c r="J4007" t="s">
        <v>78</v>
      </c>
      <c r="K4007">
        <v>83.13</v>
      </c>
      <c r="L4007">
        <v>73.016666666666666</v>
      </c>
      <c r="M4007">
        <v>-9.1303355398305697E-2</v>
      </c>
      <c r="N4007">
        <v>72.121111111111119</v>
      </c>
      <c r="O4007">
        <v>1.1493013295536749</v>
      </c>
      <c r="P4007">
        <v>18047</v>
      </c>
      <c r="Q4007">
        <v>14009</v>
      </c>
      <c r="R4007">
        <v>1.29</v>
      </c>
      <c r="S4007">
        <v>32.381</v>
      </c>
      <c r="T4007">
        <v>8.2309999999999999</v>
      </c>
      <c r="U4007">
        <v>18.575600000000001</v>
      </c>
      <c r="V4007">
        <f t="shared" si="476"/>
        <v>2.7213365411549866</v>
      </c>
      <c r="AC4007">
        <v>75.62</v>
      </c>
      <c r="AD4007">
        <v>73.03</v>
      </c>
      <c r="AH4007" s="85">
        <f>IF(AND(M4007&lt;Variables!$G$6,M4007&gt;Variables!$G$5),0,1)</f>
        <v>1</v>
      </c>
      <c r="AI4007" s="85">
        <f t="shared" si="475"/>
        <v>0</v>
      </c>
      <c r="AJ4007" s="85">
        <f>IF(I4007&gt;Variables!$G$7,0,1)</f>
        <v>1</v>
      </c>
      <c r="AK4007" s="85">
        <f>IF(F4007&gt;Variables!$G$8,0,1)</f>
        <v>1</v>
      </c>
      <c r="AL4007" s="85">
        <f>IF(G4007&gt;Variables!$G$9,0,1)</f>
        <v>1</v>
      </c>
      <c r="AM4007" s="85">
        <f>IF(AND(K4007&gt;Variables!$G$10,K4007&lt;Variables!$G$11),0,1)</f>
        <v>1</v>
      </c>
      <c r="AN4007" s="103">
        <f>IF(H4007&lt;Variables!$G$13,1,0)</f>
        <v>1</v>
      </c>
      <c r="AO4007" s="101">
        <f>IF(R4007&lt;Variables!$G$12,0,1)</f>
        <v>0</v>
      </c>
      <c r="AP4007" s="86">
        <f t="shared" si="474"/>
        <v>1</v>
      </c>
      <c r="AR4007">
        <v>0</v>
      </c>
      <c r="AS4007">
        <v>0</v>
      </c>
      <c r="AT4007">
        <v>0</v>
      </c>
      <c r="AU4007">
        <v>0</v>
      </c>
      <c r="BA4007">
        <v>0</v>
      </c>
    </row>
    <row r="4008" spans="3:53" ht="12.75" x14ac:dyDescent="0.2">
      <c r="C4008" t="s">
        <v>843</v>
      </c>
      <c r="D4008" t="s">
        <v>802</v>
      </c>
      <c r="E4008">
        <v>224.56</v>
      </c>
      <c r="F4008">
        <v>15.34</v>
      </c>
      <c r="G4008">
        <v>6.89</v>
      </c>
      <c r="H4008">
        <v>37470</v>
      </c>
      <c r="I4008">
        <v>-2.843</v>
      </c>
      <c r="J4008" t="s">
        <v>78</v>
      </c>
      <c r="K4008">
        <v>46.43</v>
      </c>
      <c r="L4008">
        <v>224.90351999999999</v>
      </c>
      <c r="M4008">
        <v>-0.2194363165147391</v>
      </c>
      <c r="N4008">
        <v>224.657768</v>
      </c>
      <c r="O4008">
        <v>-0.11028686085763841</v>
      </c>
      <c r="P4008">
        <v>8903000</v>
      </c>
      <c r="Q4008">
        <v>2782000</v>
      </c>
      <c r="R4008">
        <v>3.2</v>
      </c>
      <c r="S4008">
        <v>32.381</v>
      </c>
      <c r="T4008">
        <v>8.2309999999999999</v>
      </c>
      <c r="U4008">
        <v>18.575600000000001</v>
      </c>
      <c r="V4008">
        <f t="shared" si="476"/>
        <v>2.3334577206963054</v>
      </c>
      <c r="AC4008">
        <v>234.89</v>
      </c>
      <c r="AD4008">
        <v>223.8</v>
      </c>
      <c r="AH4008" s="85">
        <f>IF(AND(M4008&lt;Variables!$G$6,M4008&gt;Variables!$G$5),0,1)</f>
        <v>1</v>
      </c>
      <c r="AI4008" s="85">
        <f t="shared" si="475"/>
        <v>0</v>
      </c>
      <c r="AJ4008" s="85">
        <f>IF(I4008&gt;Variables!$G$7,0,1)</f>
        <v>1</v>
      </c>
      <c r="AK4008" s="85">
        <f>IF(F4008&gt;Variables!$G$8,0,1)</f>
        <v>0</v>
      </c>
      <c r="AL4008" s="85">
        <f>IF(G4008&gt;Variables!$G$9,0,1)</f>
        <v>1</v>
      </c>
      <c r="AM4008" s="85">
        <f>IF(AND(K4008&gt;Variables!$G$10,K4008&lt;Variables!$G$11),0,1)</f>
        <v>1</v>
      </c>
      <c r="AN4008" s="103">
        <f>IF(H4008&lt;Variables!$G$13,1,0)</f>
        <v>0</v>
      </c>
      <c r="AO4008" s="101">
        <f>IF(R4008&lt;Variables!$G$12,0,1)</f>
        <v>1</v>
      </c>
      <c r="AP4008" s="86">
        <f t="shared" si="474"/>
        <v>1</v>
      </c>
      <c r="AR4008">
        <v>1</v>
      </c>
      <c r="AS4008">
        <v>0</v>
      </c>
      <c r="AT4008">
        <v>0</v>
      </c>
      <c r="AU4008">
        <v>0</v>
      </c>
      <c r="BA4008">
        <v>1.22</v>
      </c>
    </row>
    <row r="4009" spans="3:53" ht="12.75" x14ac:dyDescent="0.2">
      <c r="C4009" t="s">
        <v>843</v>
      </c>
      <c r="D4009" t="s">
        <v>584</v>
      </c>
      <c r="E4009">
        <v>25</v>
      </c>
      <c r="F4009">
        <v>13.25</v>
      </c>
      <c r="G4009">
        <v>10.68</v>
      </c>
      <c r="H4009">
        <v>12890</v>
      </c>
      <c r="I4009">
        <v>0.45</v>
      </c>
      <c r="J4009" t="s">
        <v>78</v>
      </c>
      <c r="K4009">
        <v>62.17</v>
      </c>
      <c r="L4009">
        <v>24.949735</v>
      </c>
      <c r="M4009">
        <v>0.2114852121676018</v>
      </c>
      <c r="N4009">
        <v>24.593340816326531</v>
      </c>
      <c r="O4009">
        <v>1.663699075002621</v>
      </c>
      <c r="P4009">
        <v>471454</v>
      </c>
      <c r="Q4009">
        <v>1407000</v>
      </c>
      <c r="R4009">
        <v>0.34</v>
      </c>
      <c r="S4009">
        <v>32.381</v>
      </c>
      <c r="T4009">
        <v>8.2309999999999999</v>
      </c>
      <c r="U4009">
        <v>18.575600000000001</v>
      </c>
      <c r="V4009">
        <f t="shared" si="476"/>
        <v>2.4801495221909957</v>
      </c>
      <c r="AC4009">
        <v>26</v>
      </c>
      <c r="AD4009">
        <v>24.870100000000001</v>
      </c>
      <c r="AH4009" s="85">
        <f>IF(AND(M4009&lt;Variables!$G$6,M4009&gt;Variables!$G$5),0,1)</f>
        <v>1</v>
      </c>
      <c r="AI4009" s="85">
        <f t="shared" si="475"/>
        <v>0</v>
      </c>
      <c r="AJ4009" s="85">
        <f>IF(I4009&gt;Variables!$G$7,0,1)</f>
        <v>0</v>
      </c>
      <c r="AK4009" s="85">
        <f>IF(F4009&gt;Variables!$G$8,0,1)</f>
        <v>0</v>
      </c>
      <c r="AL4009" s="85">
        <f>IF(G4009&gt;Variables!$G$9,0,1)</f>
        <v>1</v>
      </c>
      <c r="AM4009" s="85">
        <f>IF(AND(K4009&gt;Variables!$G$10,K4009&lt;Variables!$G$11),0,1)</f>
        <v>0</v>
      </c>
      <c r="AN4009" s="103">
        <f>IF(H4009&lt;Variables!$G$13,1,0)</f>
        <v>0</v>
      </c>
      <c r="AO4009" s="101">
        <f>IF(R4009&lt;Variables!$G$12,0,1)</f>
        <v>0</v>
      </c>
      <c r="AP4009" s="86">
        <f t="shared" si="474"/>
        <v>1</v>
      </c>
      <c r="AR4009">
        <v>1</v>
      </c>
      <c r="AS4009">
        <v>0</v>
      </c>
      <c r="AT4009">
        <v>0</v>
      </c>
      <c r="AU4009">
        <v>0</v>
      </c>
      <c r="BA4009">
        <v>2</v>
      </c>
    </row>
    <row r="4010" spans="3:53" ht="12.75" x14ac:dyDescent="0.2">
      <c r="C4010" t="s">
        <v>843</v>
      </c>
      <c r="D4010" t="s">
        <v>813</v>
      </c>
      <c r="E4010">
        <v>12.52</v>
      </c>
      <c r="F4010">
        <v>12.09</v>
      </c>
      <c r="G4010">
        <v>12.08</v>
      </c>
      <c r="H4010">
        <v>2160</v>
      </c>
      <c r="I4010">
        <v>-17.146999999999998</v>
      </c>
      <c r="J4010" t="s">
        <v>78</v>
      </c>
      <c r="K4010">
        <v>59.45</v>
      </c>
      <c r="L4010">
        <v>12.485340000000001</v>
      </c>
      <c r="M4010">
        <v>0.35769950998531369</v>
      </c>
      <c r="N4010">
        <v>12.373422</v>
      </c>
      <c r="O4010">
        <v>1.265438130211672</v>
      </c>
      <c r="P4010">
        <v>2531000</v>
      </c>
      <c r="Q4010">
        <v>1541000</v>
      </c>
      <c r="R4010">
        <v>1.64</v>
      </c>
      <c r="S4010">
        <v>32.381</v>
      </c>
      <c r="T4010">
        <v>8.2309999999999999</v>
      </c>
      <c r="U4010">
        <v>18.575600000000001</v>
      </c>
      <c r="V4010">
        <f t="shared" si="476"/>
        <v>2.4458396207936666</v>
      </c>
      <c r="AC4010">
        <v>12.936400000000001</v>
      </c>
      <c r="AD4010">
        <v>12.452</v>
      </c>
      <c r="AH4010" s="85">
        <f>IF(AND(M4010&lt;Variables!$G$6,M4010&gt;Variables!$G$5),0,1)</f>
        <v>1</v>
      </c>
      <c r="AI4010" s="85">
        <f t="shared" si="475"/>
        <v>0</v>
      </c>
      <c r="AJ4010" s="85">
        <f>IF(I4010&gt;Variables!$G$7,0,1)</f>
        <v>1</v>
      </c>
      <c r="AK4010" s="85">
        <f>IF(F4010&gt;Variables!$G$8,0,1)</f>
        <v>0</v>
      </c>
      <c r="AL4010" s="85">
        <f>IF(G4010&gt;Variables!$G$9,0,1)</f>
        <v>0</v>
      </c>
      <c r="AM4010" s="85">
        <f>IF(AND(K4010&gt;Variables!$G$10,K4010&lt;Variables!$G$11),0,1)</f>
        <v>0</v>
      </c>
      <c r="AN4010" s="103">
        <f>IF(H4010&lt;Variables!$G$13,1,0)</f>
        <v>1</v>
      </c>
      <c r="AO4010" s="101">
        <f>IF(R4010&lt;Variables!$G$12,0,1)</f>
        <v>0</v>
      </c>
      <c r="AP4010" s="86">
        <f t="shared" si="474"/>
        <v>1</v>
      </c>
      <c r="AR4010">
        <v>1</v>
      </c>
      <c r="AS4010">
        <v>0</v>
      </c>
      <c r="AT4010">
        <v>0</v>
      </c>
      <c r="AU4010">
        <v>0</v>
      </c>
      <c r="BA4010">
        <v>1.54</v>
      </c>
    </row>
    <row r="4011" spans="3:53" ht="12.75" x14ac:dyDescent="0.2">
      <c r="C4011" t="s">
        <v>843</v>
      </c>
      <c r="D4011" t="s">
        <v>806</v>
      </c>
      <c r="E4011">
        <v>79.180000000000007</v>
      </c>
      <c r="F4011">
        <v>10.35</v>
      </c>
      <c r="G4011">
        <v>1.29</v>
      </c>
      <c r="H4011">
        <v>3860</v>
      </c>
      <c r="I4011">
        <v>-0.36099999999999999</v>
      </c>
      <c r="J4011" t="s">
        <v>78</v>
      </c>
      <c r="K4011">
        <v>63.33</v>
      </c>
      <c r="L4011">
        <v>78.818299999999994</v>
      </c>
      <c r="M4011">
        <v>0.35740430839031129</v>
      </c>
      <c r="N4011">
        <v>78.77752000000001</v>
      </c>
      <c r="O4011">
        <v>0.40935535924459732</v>
      </c>
      <c r="P4011">
        <v>1636000</v>
      </c>
      <c r="Q4011">
        <v>452001</v>
      </c>
      <c r="R4011">
        <v>3.62</v>
      </c>
      <c r="S4011">
        <v>32.381</v>
      </c>
      <c r="T4011">
        <v>8.2309999999999999</v>
      </c>
      <c r="U4011">
        <v>18.575600000000001</v>
      </c>
      <c r="V4011">
        <f t="shared" si="476"/>
        <v>2.4820472800255775</v>
      </c>
      <c r="AC4011">
        <v>80.13</v>
      </c>
      <c r="AD4011">
        <v>78.930000000000007</v>
      </c>
      <c r="AH4011" s="85">
        <f>IF(AND(M4011&lt;Variables!$G$6,M4011&gt;Variables!$G$5),0,1)</f>
        <v>1</v>
      </c>
      <c r="AI4011" s="85">
        <f t="shared" si="475"/>
        <v>0</v>
      </c>
      <c r="AJ4011" s="85">
        <f>IF(I4011&gt;Variables!$G$7,0,1)</f>
        <v>1</v>
      </c>
      <c r="AK4011" s="85">
        <f>IF(F4011&gt;Variables!$G$8,0,1)</f>
        <v>0</v>
      </c>
      <c r="AL4011" s="85">
        <f>IF(G4011&gt;Variables!$G$9,0,1)</f>
        <v>1</v>
      </c>
      <c r="AM4011" s="85">
        <f>IF(AND(K4011&gt;Variables!$G$10,K4011&lt;Variables!$G$11),0,1)</f>
        <v>0</v>
      </c>
      <c r="AN4011" s="103">
        <f>IF(H4011&lt;Variables!$G$13,1,0)</f>
        <v>0</v>
      </c>
      <c r="AO4011" s="101">
        <f>IF(R4011&lt;Variables!$G$12,0,1)</f>
        <v>1</v>
      </c>
      <c r="AP4011" s="86">
        <f t="shared" si="474"/>
        <v>1</v>
      </c>
      <c r="AR4011">
        <v>1</v>
      </c>
      <c r="AS4011">
        <v>0</v>
      </c>
      <c r="AT4011">
        <v>0</v>
      </c>
      <c r="AU4011">
        <v>0</v>
      </c>
      <c r="BA4011">
        <v>0.91</v>
      </c>
    </row>
    <row r="4012" spans="3:53" ht="12.75" x14ac:dyDescent="0.2">
      <c r="C4012" t="s">
        <v>843</v>
      </c>
      <c r="D4012" t="s">
        <v>805</v>
      </c>
      <c r="E4012">
        <v>45.29</v>
      </c>
      <c r="F4012">
        <v>10.050000000000001</v>
      </c>
      <c r="G4012">
        <v>-0.2</v>
      </c>
      <c r="H4012">
        <v>9400</v>
      </c>
      <c r="I4012">
        <v>114.321</v>
      </c>
      <c r="J4012" t="s">
        <v>78</v>
      </c>
      <c r="K4012">
        <v>58.65</v>
      </c>
      <c r="L4012">
        <v>45.188170000000007</v>
      </c>
      <c r="M4012">
        <v>0.29173564674115737</v>
      </c>
      <c r="N4012">
        <v>45.253268000000013</v>
      </c>
      <c r="O4012">
        <v>0.1474633831969763</v>
      </c>
      <c r="P4012">
        <v>5570000</v>
      </c>
      <c r="Q4012">
        <v>1695000</v>
      </c>
      <c r="R4012">
        <v>3.29</v>
      </c>
      <c r="S4012">
        <v>32.381</v>
      </c>
      <c r="T4012">
        <v>8.2309999999999999</v>
      </c>
      <c r="U4012">
        <v>18.575600000000001</v>
      </c>
      <c r="V4012">
        <f t="shared" si="476"/>
        <v>2.4417409666463601</v>
      </c>
      <c r="AC4012">
        <v>46.46</v>
      </c>
      <c r="AD4012">
        <v>45.07</v>
      </c>
      <c r="AH4012" s="85">
        <f>IF(AND(M4012&lt;Variables!$G$6,M4012&gt;Variables!$G$5),0,1)</f>
        <v>1</v>
      </c>
      <c r="AI4012" s="85">
        <f t="shared" si="475"/>
        <v>1</v>
      </c>
      <c r="AJ4012" s="85">
        <f>IF(I4012&gt;Variables!$G$7,0,1)</f>
        <v>0</v>
      </c>
      <c r="AK4012" s="85">
        <f>IF(F4012&gt;Variables!$G$8,0,1)</f>
        <v>0</v>
      </c>
      <c r="AL4012" s="85">
        <f>IF(G4012&gt;Variables!$G$9,0,1)</f>
        <v>1</v>
      </c>
      <c r="AM4012" s="85">
        <f>IF(AND(K4012&gt;Variables!$G$10,K4012&lt;Variables!$G$11),0,1)</f>
        <v>0</v>
      </c>
      <c r="AN4012" s="103">
        <f>IF(H4012&lt;Variables!$G$13,1,0)</f>
        <v>0</v>
      </c>
      <c r="AO4012" s="101">
        <f>IF(R4012&lt;Variables!$G$12,0,1)</f>
        <v>1</v>
      </c>
      <c r="AP4012" s="86">
        <f t="shared" si="474"/>
        <v>1</v>
      </c>
      <c r="AR4012">
        <v>0</v>
      </c>
      <c r="AS4012">
        <v>1</v>
      </c>
      <c r="AT4012">
        <v>0</v>
      </c>
      <c r="AU4012">
        <v>0</v>
      </c>
      <c r="BA4012">
        <v>0.63</v>
      </c>
    </row>
    <row r="4013" spans="3:53" ht="12.75" x14ac:dyDescent="0.2">
      <c r="C4013" t="s">
        <v>843</v>
      </c>
      <c r="D4013" t="s">
        <v>133</v>
      </c>
      <c r="E4013">
        <v>5.16</v>
      </c>
      <c r="F4013">
        <v>15.42</v>
      </c>
      <c r="G4013">
        <v>14.29</v>
      </c>
      <c r="H4013">
        <v>22.36</v>
      </c>
      <c r="I4013">
        <v>-69.257999999999996</v>
      </c>
      <c r="J4013" t="s">
        <v>78</v>
      </c>
      <c r="K4013">
        <v>55.82</v>
      </c>
      <c r="L4013">
        <v>5.039625</v>
      </c>
      <c r="M4013">
        <v>1.5948607287248571</v>
      </c>
      <c r="N4013">
        <v>5.138122000000001</v>
      </c>
      <c r="O4013">
        <v>-0.35269695814931712</v>
      </c>
      <c r="P4013">
        <v>5780000</v>
      </c>
      <c r="Q4013">
        <v>5250000</v>
      </c>
      <c r="R4013">
        <v>1.1000000000000001</v>
      </c>
      <c r="S4013">
        <v>32.381</v>
      </c>
      <c r="T4013">
        <v>8.2309999999999999</v>
      </c>
      <c r="U4013">
        <v>18.575600000000001</v>
      </c>
      <c r="V4013">
        <f t="shared" si="476"/>
        <v>2.35902214674703</v>
      </c>
      <c r="AC4013">
        <v>7.64</v>
      </c>
      <c r="AD4013">
        <v>4.6399999999999997</v>
      </c>
      <c r="AH4013" s="85">
        <f>IF(AND(M4013&lt;Variables!$G$6,M4013&gt;Variables!$G$5),0,1)</f>
        <v>1</v>
      </c>
      <c r="AI4013" s="85">
        <f t="shared" si="475"/>
        <v>1</v>
      </c>
      <c r="AJ4013" s="85">
        <f>IF(I4013&gt;Variables!$G$7,0,1)</f>
        <v>1</v>
      </c>
      <c r="AK4013" s="85">
        <f>IF(F4013&gt;Variables!$G$8,0,1)</f>
        <v>0</v>
      </c>
      <c r="AL4013" s="85">
        <f>IF(G4013&gt;Variables!$G$9,0,1)</f>
        <v>0</v>
      </c>
      <c r="AM4013" s="85">
        <f>IF(AND(K4013&gt;Variables!$G$10,K4013&lt;Variables!$G$11),0,1)</f>
        <v>0</v>
      </c>
      <c r="AN4013" s="103">
        <f>IF(H4013&lt;Variables!$G$13,1,0)</f>
        <v>1</v>
      </c>
      <c r="AO4013" s="101">
        <f>IF(R4013&lt;Variables!$G$12,0,1)</f>
        <v>0</v>
      </c>
      <c r="AP4013" s="86">
        <f t="shared" si="474"/>
        <v>1</v>
      </c>
      <c r="AR4013">
        <v>1</v>
      </c>
      <c r="AS4013">
        <v>0</v>
      </c>
      <c r="AT4013">
        <v>0</v>
      </c>
      <c r="AU4013">
        <v>0</v>
      </c>
      <c r="BA4013">
        <v>2</v>
      </c>
    </row>
    <row r="4014" spans="3:53" ht="12.75" x14ac:dyDescent="0.2">
      <c r="C4014" t="s">
        <v>843</v>
      </c>
      <c r="D4014" t="s">
        <v>499</v>
      </c>
      <c r="E4014">
        <v>80.319999999999993</v>
      </c>
      <c r="F4014">
        <v>9.25</v>
      </c>
      <c r="G4014">
        <v>6.71</v>
      </c>
      <c r="H4014">
        <v>5310</v>
      </c>
      <c r="I4014">
        <v>86.953999999999994</v>
      </c>
      <c r="J4014" t="s">
        <v>78</v>
      </c>
      <c r="K4014">
        <v>51.92</v>
      </c>
      <c r="L4014">
        <v>80.207826315789475</v>
      </c>
      <c r="M4014">
        <v>0.15855520595935091</v>
      </c>
      <c r="N4014">
        <v>80.210230612244899</v>
      </c>
      <c r="O4014">
        <v>0.15555295976925801</v>
      </c>
      <c r="P4014">
        <v>651430</v>
      </c>
      <c r="Q4014">
        <v>1283000</v>
      </c>
      <c r="R4014">
        <v>0.51</v>
      </c>
      <c r="S4014">
        <v>32.381</v>
      </c>
      <c r="T4014">
        <v>8.2309999999999999</v>
      </c>
      <c r="U4014">
        <v>18.575600000000001</v>
      </c>
      <c r="V4014">
        <f t="shared" si="476"/>
        <v>2.3818895823702206</v>
      </c>
      <c r="AC4014">
        <v>80.44</v>
      </c>
      <c r="AD4014">
        <v>77.844999999999999</v>
      </c>
      <c r="AH4014" s="85">
        <f>IF(AND(M4014&lt;Variables!$G$6,M4014&gt;Variables!$G$5),0,1)</f>
        <v>1</v>
      </c>
      <c r="AI4014" s="85">
        <f t="shared" si="475"/>
        <v>1</v>
      </c>
      <c r="AJ4014" s="85">
        <f>IF(I4014&gt;Variables!$G$7,0,1)</f>
        <v>0</v>
      </c>
      <c r="AK4014" s="85">
        <f>IF(F4014&gt;Variables!$G$8,0,1)</f>
        <v>0</v>
      </c>
      <c r="AL4014" s="85">
        <f>IF(G4014&gt;Variables!$G$9,0,1)</f>
        <v>1</v>
      </c>
      <c r="AM4014" s="85">
        <f>IF(AND(K4014&gt;Variables!$G$10,K4014&lt;Variables!$G$11),0,1)</f>
        <v>0</v>
      </c>
      <c r="AN4014" s="103">
        <f>IF(H4014&lt;Variables!$G$13,1,0)</f>
        <v>0</v>
      </c>
      <c r="AO4014" s="101">
        <f>IF(R4014&lt;Variables!$G$12,0,1)</f>
        <v>0</v>
      </c>
      <c r="AP4014" s="86">
        <f t="shared" si="474"/>
        <v>1</v>
      </c>
      <c r="AR4014">
        <v>0</v>
      </c>
      <c r="AS4014">
        <v>0</v>
      </c>
      <c r="AT4014">
        <v>1</v>
      </c>
      <c r="AU4014">
        <v>0</v>
      </c>
      <c r="BA4014">
        <v>-1.72</v>
      </c>
    </row>
    <row r="4015" spans="3:53" ht="12.75" x14ac:dyDescent="0.2">
      <c r="C4015" t="s">
        <v>844</v>
      </c>
      <c r="D4015" t="s">
        <v>813</v>
      </c>
      <c r="E4015">
        <v>12.49</v>
      </c>
      <c r="F4015">
        <v>11.91</v>
      </c>
      <c r="G4015">
        <v>11.81</v>
      </c>
      <c r="H4015">
        <v>2160</v>
      </c>
      <c r="I4015">
        <v>-17.2</v>
      </c>
      <c r="J4015" t="s">
        <v>78</v>
      </c>
      <c r="K4015">
        <v>52.82</v>
      </c>
      <c r="L4015">
        <v>12.49497</v>
      </c>
      <c r="M4015">
        <v>4.1056521144117911E-2</v>
      </c>
      <c r="N4015">
        <v>12.420261999999999</v>
      </c>
      <c r="O4015">
        <v>0.64280447546116426</v>
      </c>
      <c r="P4015">
        <v>2604000</v>
      </c>
      <c r="Q4015">
        <v>1541000</v>
      </c>
      <c r="R4015">
        <v>1.69</v>
      </c>
      <c r="S4015">
        <v>35.183999999999997</v>
      </c>
      <c r="T4015">
        <v>8.6880000000000006</v>
      </c>
      <c r="U4015">
        <v>19.966799999999999</v>
      </c>
      <c r="V4015">
        <f t="shared" si="476"/>
        <v>2.3948133595730119</v>
      </c>
      <c r="AC4015">
        <v>12.936400000000001</v>
      </c>
      <c r="AD4015">
        <v>12.452</v>
      </c>
      <c r="AH4015" s="85">
        <f>IF(AND(M4015&lt;Variables!$G$6,M4015&gt;Variables!$G$5),0,1)</f>
        <v>1</v>
      </c>
      <c r="AI4015" s="85">
        <f t="shared" si="475"/>
        <v>0</v>
      </c>
      <c r="AJ4015" s="85">
        <f>IF(I4015&gt;Variables!$G$7,0,1)</f>
        <v>1</v>
      </c>
      <c r="AK4015" s="85">
        <f>IF(F4015&gt;Variables!$G$8,0,1)</f>
        <v>0</v>
      </c>
      <c r="AL4015" s="85">
        <f>IF(G4015&gt;Variables!$G$9,0,1)</f>
        <v>1</v>
      </c>
      <c r="AM4015" s="85">
        <f>IF(AND(K4015&gt;Variables!$G$10,K4015&lt;Variables!$G$11),0,1)</f>
        <v>0</v>
      </c>
      <c r="AN4015" s="103">
        <f>IF(H4015&lt;Variables!$G$13,1,0)</f>
        <v>1</v>
      </c>
      <c r="AO4015" s="101">
        <f>IF(R4015&lt;Variables!$G$12,0,1)</f>
        <v>0</v>
      </c>
      <c r="AP4015" s="86">
        <f t="shared" ref="AP4015:AP4078" si="477">IF(J4015="Pass", 0,1)</f>
        <v>1</v>
      </c>
      <c r="AR4015">
        <v>1</v>
      </c>
      <c r="AS4015">
        <v>0</v>
      </c>
      <c r="AT4015">
        <v>0</v>
      </c>
      <c r="AU4015">
        <v>0</v>
      </c>
      <c r="BA4015">
        <v>1.46</v>
      </c>
    </row>
    <row r="4016" spans="3:53" ht="12.75" x14ac:dyDescent="0.2">
      <c r="C4016" t="s">
        <v>844</v>
      </c>
      <c r="D4016" t="s">
        <v>414</v>
      </c>
      <c r="E4016">
        <v>48.07</v>
      </c>
      <c r="F4016">
        <v>7.73</v>
      </c>
      <c r="G4016">
        <v>3.78</v>
      </c>
      <c r="H4016">
        <v>2420</v>
      </c>
      <c r="I4016">
        <v>28.286000000000001</v>
      </c>
      <c r="J4016" t="s">
        <v>78</v>
      </c>
      <c r="K4016">
        <v>52.64</v>
      </c>
      <c r="L4016">
        <v>47.978610000000003</v>
      </c>
      <c r="M4016">
        <v>4.4582367017295177E-2</v>
      </c>
      <c r="N4016">
        <v>48.025006249999997</v>
      </c>
      <c r="O4016">
        <v>-5.2069227997245941E-2</v>
      </c>
      <c r="P4016">
        <v>304635</v>
      </c>
      <c r="Q4016">
        <v>398121</v>
      </c>
      <c r="R4016">
        <v>0.77</v>
      </c>
      <c r="S4016">
        <v>35.183999999999997</v>
      </c>
      <c r="T4016">
        <v>8.6880000000000006</v>
      </c>
      <c r="U4016">
        <v>19.966799999999999</v>
      </c>
      <c r="V4016">
        <f t="shared" si="476"/>
        <v>2.3928513482250531</v>
      </c>
      <c r="AC4016">
        <v>50.14</v>
      </c>
      <c r="AD4016">
        <v>47.8</v>
      </c>
      <c r="AH4016" s="85">
        <f>IF(AND(M4016&lt;Variables!$G$6,M4016&gt;Variables!$G$5),0,1)</f>
        <v>1</v>
      </c>
      <c r="AI4016" s="85">
        <f t="shared" si="475"/>
        <v>1</v>
      </c>
      <c r="AJ4016" s="85">
        <f>IF(I4016&gt;Variables!$G$7,0,1)</f>
        <v>0</v>
      </c>
      <c r="AK4016" s="85">
        <f>IF(F4016&gt;Variables!$G$8,0,1)</f>
        <v>1</v>
      </c>
      <c r="AL4016" s="85">
        <f>IF(G4016&gt;Variables!$G$9,0,1)</f>
        <v>1</v>
      </c>
      <c r="AM4016" s="85">
        <f>IF(AND(K4016&gt;Variables!$G$10,K4016&lt;Variables!$G$11),0,1)</f>
        <v>0</v>
      </c>
      <c r="AN4016" s="103">
        <f>IF(H4016&lt;Variables!$G$13,1,0)</f>
        <v>1</v>
      </c>
      <c r="AO4016" s="101">
        <f>IF(R4016&lt;Variables!$G$12,0,1)</f>
        <v>0</v>
      </c>
      <c r="AP4016" s="86">
        <f t="shared" si="477"/>
        <v>1</v>
      </c>
      <c r="AR4016">
        <v>1</v>
      </c>
      <c r="AS4016">
        <v>0</v>
      </c>
      <c r="AT4016">
        <v>0</v>
      </c>
      <c r="AU4016">
        <v>0</v>
      </c>
      <c r="BA4016">
        <v>1.1000000000000001</v>
      </c>
    </row>
    <row r="4017" spans="3:53" ht="12.75" x14ac:dyDescent="0.2">
      <c r="C4017" t="s">
        <v>844</v>
      </c>
      <c r="D4017" t="s">
        <v>802</v>
      </c>
      <c r="E4017">
        <v>224</v>
      </c>
      <c r="F4017">
        <v>15.08</v>
      </c>
      <c r="G4017">
        <v>6.71</v>
      </c>
      <c r="H4017">
        <v>37470</v>
      </c>
      <c r="I4017">
        <v>-2.863</v>
      </c>
      <c r="J4017" t="s">
        <v>78</v>
      </c>
      <c r="K4017">
        <v>41.84</v>
      </c>
      <c r="L4017">
        <v>224.53159500000001</v>
      </c>
      <c r="M4017">
        <v>-0.2233961772729493</v>
      </c>
      <c r="N4017">
        <v>224.6046</v>
      </c>
      <c r="O4017">
        <v>-0.25582735171053139</v>
      </c>
      <c r="P4017">
        <v>8997000</v>
      </c>
      <c r="Q4017">
        <v>2782000</v>
      </c>
      <c r="R4017">
        <v>3.23</v>
      </c>
      <c r="S4017">
        <v>35.183999999999997</v>
      </c>
      <c r="T4017">
        <v>8.6880000000000006</v>
      </c>
      <c r="U4017">
        <v>19.966799999999999</v>
      </c>
      <c r="V4017">
        <f t="shared" si="476"/>
        <v>2.2830061284237884</v>
      </c>
      <c r="AC4017">
        <v>234.89</v>
      </c>
      <c r="AD4017">
        <v>224</v>
      </c>
      <c r="AH4017" s="85">
        <f>IF(AND(M4017&lt;Variables!$G$6,M4017&gt;Variables!$G$5),0,1)</f>
        <v>1</v>
      </c>
      <c r="AI4017" s="85">
        <f t="shared" si="475"/>
        <v>1</v>
      </c>
      <c r="AJ4017" s="85">
        <f>IF(I4017&gt;Variables!$G$7,0,1)</f>
        <v>1</v>
      </c>
      <c r="AK4017" s="85">
        <f>IF(F4017&gt;Variables!$G$8,0,1)</f>
        <v>0</v>
      </c>
      <c r="AL4017" s="85">
        <f>IF(G4017&gt;Variables!$G$9,0,1)</f>
        <v>1</v>
      </c>
      <c r="AM4017" s="85">
        <f>IF(AND(K4017&gt;Variables!$G$10,K4017&lt;Variables!$G$11),0,1)</f>
        <v>1</v>
      </c>
      <c r="AN4017" s="103">
        <f>IF(H4017&lt;Variables!$G$13,1,0)</f>
        <v>0</v>
      </c>
      <c r="AO4017" s="101">
        <f>IF(R4017&lt;Variables!$G$12,0,1)</f>
        <v>1</v>
      </c>
      <c r="AP4017" s="86">
        <f t="shared" si="477"/>
        <v>1</v>
      </c>
      <c r="AR4017">
        <v>1</v>
      </c>
      <c r="AS4017">
        <v>0</v>
      </c>
      <c r="AT4017">
        <v>0</v>
      </c>
      <c r="AU4017">
        <v>0</v>
      </c>
      <c r="BA4017">
        <v>1.42</v>
      </c>
    </row>
    <row r="4018" spans="3:53" ht="12.75" x14ac:dyDescent="0.2">
      <c r="C4018" t="s">
        <v>844</v>
      </c>
      <c r="D4018" t="s">
        <v>804</v>
      </c>
      <c r="E4018">
        <v>2.85</v>
      </c>
      <c r="F4018">
        <v>42.93</v>
      </c>
      <c r="G4018">
        <v>11.46</v>
      </c>
      <c r="H4018">
        <v>52.91</v>
      </c>
      <c r="I4018">
        <v>-66.043999999999997</v>
      </c>
      <c r="J4018" t="s">
        <v>78</v>
      </c>
      <c r="K4018">
        <v>48.76</v>
      </c>
      <c r="L4018">
        <v>2.7888250000000001</v>
      </c>
      <c r="M4018">
        <v>1.117854293474841</v>
      </c>
      <c r="N4018">
        <v>2.939232000000001</v>
      </c>
      <c r="O4018">
        <v>-4.0565698794787428</v>
      </c>
      <c r="P4018">
        <v>111640000</v>
      </c>
      <c r="Q4018">
        <v>917900</v>
      </c>
      <c r="R4018">
        <v>121.63</v>
      </c>
      <c r="S4018">
        <v>35.183999999999997</v>
      </c>
      <c r="T4018">
        <v>8.6880000000000006</v>
      </c>
      <c r="U4018">
        <v>19.966799999999999</v>
      </c>
      <c r="V4018">
        <f t="shared" si="476"/>
        <v>2.329092558737103</v>
      </c>
      <c r="AC4018">
        <v>3.02</v>
      </c>
      <c r="AD4018">
        <v>2.62</v>
      </c>
      <c r="AH4018" s="85">
        <f>IF(AND(M4018&lt;Variables!$G$6,M4018&gt;Variables!$G$5),0,1)</f>
        <v>1</v>
      </c>
      <c r="AI4018" s="85">
        <f t="shared" si="475"/>
        <v>1</v>
      </c>
      <c r="AJ4018" s="85">
        <f>IF(I4018&gt;Variables!$G$7,0,1)</f>
        <v>1</v>
      </c>
      <c r="AK4018" s="85">
        <f>IF(F4018&gt;Variables!$G$8,0,1)</f>
        <v>0</v>
      </c>
      <c r="AL4018" s="85">
        <f>IF(G4018&gt;Variables!$G$9,0,1)</f>
        <v>1</v>
      </c>
      <c r="AM4018" s="85">
        <f>IF(AND(K4018&gt;Variables!$G$10,K4018&lt;Variables!$G$11),0,1)</f>
        <v>1</v>
      </c>
      <c r="AN4018" s="103">
        <f>IF(H4018&lt;Variables!$G$13,1,0)</f>
        <v>1</v>
      </c>
      <c r="AO4018" s="101">
        <f>IF(R4018&lt;Variables!$G$12,0,1)</f>
        <v>1</v>
      </c>
      <c r="AP4018" s="86">
        <f t="shared" si="477"/>
        <v>1</v>
      </c>
      <c r="AR4018">
        <v>0</v>
      </c>
      <c r="AS4018">
        <v>0</v>
      </c>
      <c r="AT4018">
        <v>1</v>
      </c>
      <c r="AU4018">
        <v>0</v>
      </c>
      <c r="BA4018">
        <v>-2.25</v>
      </c>
    </row>
    <row r="4019" spans="3:53" ht="12.75" x14ac:dyDescent="0.2">
      <c r="C4019" t="s">
        <v>844</v>
      </c>
      <c r="D4019" t="s">
        <v>136</v>
      </c>
      <c r="E4019">
        <v>178.46</v>
      </c>
      <c r="F4019">
        <v>8.2899999999999991</v>
      </c>
      <c r="G4019">
        <v>7.21</v>
      </c>
      <c r="H4019">
        <v>14270</v>
      </c>
      <c r="I4019">
        <v>256.803</v>
      </c>
      <c r="J4019" t="s">
        <v>78</v>
      </c>
      <c r="K4019">
        <v>69.47</v>
      </c>
      <c r="L4019">
        <v>175.60306499999999</v>
      </c>
      <c r="M4019">
        <v>2.0938899899042109</v>
      </c>
      <c r="N4019">
        <v>174.68606399999999</v>
      </c>
      <c r="O4019">
        <v>2.629823979547667</v>
      </c>
      <c r="P4019">
        <v>3870000</v>
      </c>
      <c r="Q4019">
        <v>3592000</v>
      </c>
      <c r="R4019">
        <v>1.08</v>
      </c>
      <c r="S4019">
        <v>35.183999999999997</v>
      </c>
      <c r="T4019">
        <v>8.6880000000000006</v>
      </c>
      <c r="U4019">
        <v>19.966799999999999</v>
      </c>
      <c r="V4019">
        <f t="shared" si="476"/>
        <v>2.3965299662197701</v>
      </c>
      <c r="AC4019">
        <v>183.99</v>
      </c>
      <c r="AD4019">
        <v>160.11000000000001</v>
      </c>
      <c r="AH4019" s="85">
        <f>IF(AND(M4019&lt;Variables!$G$6,M4019&gt;Variables!$G$5),0,1)</f>
        <v>1</v>
      </c>
      <c r="AI4019" s="85">
        <f t="shared" si="475"/>
        <v>0</v>
      </c>
      <c r="AJ4019" s="85">
        <f>IF(I4019&gt;Variables!$G$7,0,1)</f>
        <v>0</v>
      </c>
      <c r="AK4019" s="85">
        <f>IF(F4019&gt;Variables!$G$8,0,1)</f>
        <v>1</v>
      </c>
      <c r="AL4019" s="85">
        <f>IF(G4019&gt;Variables!$G$9,0,1)</f>
        <v>1</v>
      </c>
      <c r="AM4019" s="85">
        <f>IF(AND(K4019&gt;Variables!$G$10,K4019&lt;Variables!$G$11),0,1)</f>
        <v>0</v>
      </c>
      <c r="AN4019" s="103">
        <f>IF(H4019&lt;Variables!$G$13,1,0)</f>
        <v>0</v>
      </c>
      <c r="AO4019" s="101">
        <f>IF(R4019&lt;Variables!$G$12,0,1)</f>
        <v>0</v>
      </c>
      <c r="AP4019" s="86">
        <f t="shared" si="477"/>
        <v>1</v>
      </c>
      <c r="AR4019">
        <v>0</v>
      </c>
      <c r="AS4019">
        <v>0</v>
      </c>
      <c r="AT4019">
        <v>0</v>
      </c>
      <c r="AU4019">
        <v>1</v>
      </c>
      <c r="BA4019">
        <v>-1.06</v>
      </c>
    </row>
    <row r="4020" spans="3:53" ht="12.75" x14ac:dyDescent="0.2">
      <c r="C4020" t="s">
        <v>844</v>
      </c>
      <c r="D4020" t="s">
        <v>185</v>
      </c>
      <c r="E4020">
        <v>9.34</v>
      </c>
      <c r="F4020">
        <v>24.31</v>
      </c>
      <c r="G4020">
        <v>13.77</v>
      </c>
      <c r="H4020">
        <v>40.380000000000003</v>
      </c>
      <c r="I4020">
        <v>40.331000000000003</v>
      </c>
      <c r="J4020" t="s">
        <v>78</v>
      </c>
      <c r="K4020">
        <v>55.44</v>
      </c>
      <c r="L4020">
        <v>9.2113700000000005</v>
      </c>
      <c r="M4020">
        <v>1.613549341737428</v>
      </c>
      <c r="N4020">
        <v>9.1909819999999982</v>
      </c>
      <c r="O4020">
        <v>1.8389547493401821</v>
      </c>
      <c r="P4020">
        <v>18160000</v>
      </c>
      <c r="Q4020">
        <v>11900000</v>
      </c>
      <c r="R4020">
        <v>1.53</v>
      </c>
      <c r="S4020">
        <v>35.183999999999997</v>
      </c>
      <c r="T4020">
        <v>8.6880000000000006</v>
      </c>
      <c r="U4020">
        <v>19.966799999999999</v>
      </c>
      <c r="V4020">
        <f t="shared" si="476"/>
        <v>2.3560560952006053</v>
      </c>
      <c r="AC4020">
        <v>10.75</v>
      </c>
      <c r="AD4020">
        <v>8.36</v>
      </c>
      <c r="AH4020" s="85">
        <f>IF(AND(M4020&lt;Variables!$G$6,M4020&gt;Variables!$G$5),0,1)</f>
        <v>1</v>
      </c>
      <c r="AI4020" s="85">
        <f t="shared" si="475"/>
        <v>0</v>
      </c>
      <c r="AJ4020" s="85">
        <f>IF(I4020&gt;Variables!$G$7,0,1)</f>
        <v>0</v>
      </c>
      <c r="AK4020" s="85">
        <f>IF(F4020&gt;Variables!$G$8,0,1)</f>
        <v>0</v>
      </c>
      <c r="AL4020" s="85">
        <f>IF(G4020&gt;Variables!$G$9,0,1)</f>
        <v>0</v>
      </c>
      <c r="AM4020" s="85">
        <f>IF(AND(K4020&gt;Variables!$G$10,K4020&lt;Variables!$G$11),0,1)</f>
        <v>0</v>
      </c>
      <c r="AN4020" s="103">
        <f>IF(H4020&lt;Variables!$G$13,1,0)</f>
        <v>1</v>
      </c>
      <c r="AO4020" s="101">
        <f>IF(R4020&lt;Variables!$G$12,0,1)</f>
        <v>0</v>
      </c>
      <c r="AP4020" s="86">
        <f t="shared" si="477"/>
        <v>1</v>
      </c>
      <c r="AR4020">
        <v>1</v>
      </c>
      <c r="AS4020">
        <v>0</v>
      </c>
      <c r="AT4020">
        <v>0</v>
      </c>
      <c r="AU4020">
        <v>0</v>
      </c>
      <c r="BA4020">
        <v>2</v>
      </c>
    </row>
    <row r="4021" spans="3:53" ht="12.75" x14ac:dyDescent="0.2">
      <c r="C4021" t="s">
        <v>844</v>
      </c>
      <c r="D4021" t="s">
        <v>799</v>
      </c>
      <c r="E4021">
        <v>2.96</v>
      </c>
      <c r="F4021">
        <v>44.45</v>
      </c>
      <c r="G4021">
        <v>10.029999999999999</v>
      </c>
      <c r="H4021">
        <v>881.81</v>
      </c>
      <c r="I4021">
        <v>-48.265000000000001</v>
      </c>
      <c r="J4021" t="s">
        <v>78</v>
      </c>
      <c r="K4021">
        <v>52.31</v>
      </c>
      <c r="L4021">
        <v>2.93946</v>
      </c>
      <c r="M4021">
        <v>0.69196383009125728</v>
      </c>
      <c r="N4021">
        <v>2.9509159999999999</v>
      </c>
      <c r="O4021">
        <v>0.30105906098310198</v>
      </c>
      <c r="P4021">
        <v>127060000</v>
      </c>
      <c r="Q4021">
        <v>13330000</v>
      </c>
      <c r="R4021">
        <v>9.5299999999999994</v>
      </c>
      <c r="S4021">
        <v>35.183999999999997</v>
      </c>
      <c r="T4021">
        <v>8.6880000000000006</v>
      </c>
      <c r="U4021">
        <v>19.966799999999999</v>
      </c>
      <c r="V4021">
        <f t="shared" si="476"/>
        <v>2.3683242559572162</v>
      </c>
      <c r="AC4021">
        <v>3.08</v>
      </c>
      <c r="AD4021">
        <v>2.81</v>
      </c>
      <c r="AH4021" s="85">
        <f>IF(AND(M4021&lt;Variables!$G$6,M4021&gt;Variables!$G$5),0,1)</f>
        <v>1</v>
      </c>
      <c r="AI4021" s="85">
        <f t="shared" si="475"/>
        <v>1</v>
      </c>
      <c r="AJ4021" s="85">
        <f>IF(I4021&gt;Variables!$G$7,0,1)</f>
        <v>1</v>
      </c>
      <c r="AK4021" s="85">
        <f>IF(F4021&gt;Variables!$G$8,0,1)</f>
        <v>0</v>
      </c>
      <c r="AL4021" s="85">
        <f>IF(G4021&gt;Variables!$G$9,0,1)</f>
        <v>1</v>
      </c>
      <c r="AM4021" s="85">
        <f>IF(AND(K4021&gt;Variables!$G$10,K4021&lt;Variables!$G$11),0,1)</f>
        <v>0</v>
      </c>
      <c r="AN4021" s="103">
        <f>IF(H4021&lt;Variables!$G$13,1,0)</f>
        <v>1</v>
      </c>
      <c r="AO4021" s="101">
        <f>IF(R4021&lt;Variables!$G$12,0,1)</f>
        <v>1</v>
      </c>
      <c r="AP4021" s="86">
        <f t="shared" si="477"/>
        <v>1</v>
      </c>
      <c r="AR4021">
        <v>1</v>
      </c>
      <c r="AS4021">
        <v>0</v>
      </c>
      <c r="AT4021">
        <v>0</v>
      </c>
      <c r="AU4021">
        <v>0</v>
      </c>
      <c r="BA4021">
        <v>2</v>
      </c>
    </row>
    <row r="4022" spans="3:53" ht="12.75" x14ac:dyDescent="0.2">
      <c r="C4022" t="s">
        <v>844</v>
      </c>
      <c r="D4022" t="s">
        <v>840</v>
      </c>
      <c r="E4022">
        <v>74.44</v>
      </c>
      <c r="F4022">
        <v>8.19</v>
      </c>
      <c r="G4022">
        <v>5.6</v>
      </c>
      <c r="H4022">
        <v>-99999</v>
      </c>
      <c r="I4022">
        <v>-6.7919999999999998</v>
      </c>
      <c r="J4022" t="s">
        <v>78</v>
      </c>
      <c r="K4022">
        <v>83.13</v>
      </c>
      <c r="L4022">
        <v>73.016666666666666</v>
      </c>
      <c r="M4022">
        <v>-9.1303355398305697E-2</v>
      </c>
      <c r="N4022">
        <v>72.28125</v>
      </c>
      <c r="O4022">
        <v>0.92520536100303041</v>
      </c>
      <c r="P4022">
        <v>18182</v>
      </c>
      <c r="Q4022">
        <v>14009</v>
      </c>
      <c r="R4022">
        <v>1.3</v>
      </c>
      <c r="S4022">
        <v>35.183999999999997</v>
      </c>
      <c r="T4022">
        <v>8.6880000000000006</v>
      </c>
      <c r="U4022">
        <v>19.966799999999999</v>
      </c>
      <c r="V4022">
        <f t="shared" si="476"/>
        <v>2.7213365411549866</v>
      </c>
      <c r="AC4022">
        <v>75.62</v>
      </c>
      <c r="AD4022">
        <v>73.03</v>
      </c>
      <c r="AH4022" s="85">
        <f>IF(AND(M4022&lt;Variables!$G$6,M4022&gt;Variables!$G$5),0,1)</f>
        <v>1</v>
      </c>
      <c r="AI4022" s="85">
        <f t="shared" si="475"/>
        <v>0</v>
      </c>
      <c r="AJ4022" s="85">
        <f>IF(I4022&gt;Variables!$G$7,0,1)</f>
        <v>1</v>
      </c>
      <c r="AK4022" s="85">
        <f>IF(F4022&gt;Variables!$G$8,0,1)</f>
        <v>1</v>
      </c>
      <c r="AL4022" s="85">
        <f>IF(G4022&gt;Variables!$G$9,0,1)</f>
        <v>1</v>
      </c>
      <c r="AM4022" s="85">
        <f>IF(AND(K4022&gt;Variables!$G$10,K4022&lt;Variables!$G$11),0,1)</f>
        <v>1</v>
      </c>
      <c r="AN4022" s="103">
        <f>IF(H4022&lt;Variables!$G$13,1,0)</f>
        <v>1</v>
      </c>
      <c r="AO4022" s="101">
        <f>IF(R4022&lt;Variables!$G$12,0,1)</f>
        <v>0</v>
      </c>
      <c r="AP4022" s="86">
        <f t="shared" si="477"/>
        <v>1</v>
      </c>
      <c r="AR4022">
        <v>0</v>
      </c>
      <c r="AS4022">
        <v>0</v>
      </c>
      <c r="AT4022">
        <v>0</v>
      </c>
      <c r="AU4022">
        <v>0</v>
      </c>
      <c r="BA4022">
        <v>0</v>
      </c>
    </row>
    <row r="4023" spans="3:53" ht="12.75" x14ac:dyDescent="0.2">
      <c r="C4023" t="s">
        <v>844</v>
      </c>
      <c r="D4023" t="s">
        <v>697</v>
      </c>
      <c r="E4023">
        <v>6.57</v>
      </c>
      <c r="F4023">
        <v>56.02</v>
      </c>
      <c r="G4023">
        <v>61.92</v>
      </c>
      <c r="H4023">
        <v>-99999</v>
      </c>
      <c r="I4023">
        <v>-13.994</v>
      </c>
      <c r="J4023" t="s">
        <v>76</v>
      </c>
      <c r="K4023">
        <v>63.2</v>
      </c>
      <c r="L4023">
        <v>6.4462500000000009</v>
      </c>
      <c r="M4023">
        <v>2.229978669769229</v>
      </c>
      <c r="N4023">
        <v>6.2455387755102034</v>
      </c>
      <c r="O4023">
        <v>5.5153164021731191</v>
      </c>
      <c r="P4023">
        <v>341947</v>
      </c>
      <c r="Q4023">
        <v>58657</v>
      </c>
      <c r="R4023">
        <v>5.83</v>
      </c>
      <c r="S4023">
        <v>35.183999999999997</v>
      </c>
      <c r="T4023">
        <v>8.6880000000000006</v>
      </c>
      <c r="U4023">
        <v>19.966799999999999</v>
      </c>
      <c r="V4023">
        <f t="shared" si="476"/>
        <v>2.3607621997285255</v>
      </c>
      <c r="AC4023">
        <v>8.4</v>
      </c>
      <c r="AD4023">
        <v>5.8</v>
      </c>
      <c r="AH4023" s="85">
        <f>IF(AND(M4023&lt;Variables!$G$6,M4023&gt;Variables!$G$5),0,1)</f>
        <v>1</v>
      </c>
      <c r="AI4023" s="85">
        <f t="shared" si="475"/>
        <v>0</v>
      </c>
      <c r="AJ4023" s="85">
        <f>IF(I4023&gt;Variables!$G$7,0,1)</f>
        <v>1</v>
      </c>
      <c r="AK4023" s="85">
        <f>IF(F4023&gt;Variables!$G$8,0,1)</f>
        <v>0</v>
      </c>
      <c r="AL4023" s="85">
        <f>IF(G4023&gt;Variables!$G$9,0,1)</f>
        <v>0</v>
      </c>
      <c r="AM4023" s="85">
        <f>IF(AND(K4023&gt;Variables!$G$10,K4023&lt;Variables!$G$11),0,1)</f>
        <v>0</v>
      </c>
      <c r="AN4023" s="103">
        <f>IF(H4023&lt;Variables!$G$13,1,0)</f>
        <v>1</v>
      </c>
      <c r="AO4023" s="101">
        <f>IF(R4023&lt;Variables!$G$12,0,1)</f>
        <v>1</v>
      </c>
      <c r="AP4023" s="86">
        <f t="shared" si="477"/>
        <v>0</v>
      </c>
      <c r="AR4023">
        <v>1</v>
      </c>
      <c r="AS4023">
        <v>0</v>
      </c>
      <c r="AT4023">
        <v>0</v>
      </c>
      <c r="AU4023">
        <v>0</v>
      </c>
      <c r="BA4023">
        <v>2</v>
      </c>
    </row>
    <row r="4024" spans="3:53" ht="12.75" x14ac:dyDescent="0.2">
      <c r="C4024" t="s">
        <v>844</v>
      </c>
      <c r="D4024" t="s">
        <v>499</v>
      </c>
      <c r="E4024">
        <v>80.17</v>
      </c>
      <c r="F4024">
        <v>9.2899999999999991</v>
      </c>
      <c r="G4024">
        <v>6.62</v>
      </c>
      <c r="H4024">
        <v>5310</v>
      </c>
      <c r="I4024">
        <v>86.911000000000001</v>
      </c>
      <c r="J4024" t="s">
        <v>78</v>
      </c>
      <c r="K4024">
        <v>49.61</v>
      </c>
      <c r="L4024">
        <v>80.274463157894729</v>
      </c>
      <c r="M4024">
        <v>-1.8017134373450708E-2</v>
      </c>
      <c r="N4024">
        <v>80.187332653061233</v>
      </c>
      <c r="O4024">
        <v>9.0621977978959267E-2</v>
      </c>
      <c r="P4024">
        <v>667094</v>
      </c>
      <c r="Q4024">
        <v>1283000</v>
      </c>
      <c r="R4024">
        <v>0.52</v>
      </c>
      <c r="S4024">
        <v>35.183999999999997</v>
      </c>
      <c r="T4024">
        <v>8.6880000000000006</v>
      </c>
      <c r="U4024">
        <v>19.966799999999999</v>
      </c>
      <c r="V4024">
        <f t="shared" si="476"/>
        <v>2.363407752434922</v>
      </c>
      <c r="AC4024">
        <v>80.400000000000006</v>
      </c>
      <c r="AD4024">
        <v>77.844999999999999</v>
      </c>
      <c r="AH4024" s="85">
        <f>IF(AND(M4024&lt;Variables!$G$6,M4024&gt;Variables!$G$5),0,1)</f>
        <v>1</v>
      </c>
      <c r="AI4024" s="85">
        <f t="shared" si="475"/>
        <v>0</v>
      </c>
      <c r="AJ4024" s="85">
        <f>IF(I4024&gt;Variables!$G$7,0,1)</f>
        <v>0</v>
      </c>
      <c r="AK4024" s="85">
        <f>IF(F4024&gt;Variables!$G$8,0,1)</f>
        <v>0</v>
      </c>
      <c r="AL4024" s="85">
        <f>IF(G4024&gt;Variables!$G$9,0,1)</f>
        <v>1</v>
      </c>
      <c r="AM4024" s="85">
        <f>IF(AND(K4024&gt;Variables!$G$10,K4024&lt;Variables!$G$11),0,1)</f>
        <v>1</v>
      </c>
      <c r="AN4024" s="103">
        <f>IF(H4024&lt;Variables!$G$13,1,0)</f>
        <v>0</v>
      </c>
      <c r="AO4024" s="101">
        <f>IF(R4024&lt;Variables!$G$12,0,1)</f>
        <v>0</v>
      </c>
      <c r="AP4024" s="86">
        <f t="shared" si="477"/>
        <v>1</v>
      </c>
      <c r="AR4024">
        <v>0</v>
      </c>
      <c r="AS4024">
        <v>0</v>
      </c>
      <c r="AT4024">
        <v>1</v>
      </c>
      <c r="AU4024">
        <v>0</v>
      </c>
      <c r="BA4024">
        <v>-1.48</v>
      </c>
    </row>
    <row r="4025" spans="3:53" ht="12.75" x14ac:dyDescent="0.2">
      <c r="C4025" t="s">
        <v>844</v>
      </c>
      <c r="D4025" t="s">
        <v>803</v>
      </c>
      <c r="E4025">
        <v>298.01</v>
      </c>
      <c r="F4025">
        <v>9.69</v>
      </c>
      <c r="G4025">
        <v>3.66</v>
      </c>
      <c r="H4025">
        <v>16820</v>
      </c>
      <c r="I4025">
        <v>-5.1959999999999997</v>
      </c>
      <c r="J4025" t="s">
        <v>78</v>
      </c>
      <c r="K4025">
        <v>61.13</v>
      </c>
      <c r="L4025">
        <v>295.78304500000002</v>
      </c>
      <c r="M4025">
        <v>0.75966321869462028</v>
      </c>
      <c r="N4025">
        <v>297.33512400000001</v>
      </c>
      <c r="O4025">
        <v>0.23370128313531</v>
      </c>
      <c r="P4025">
        <v>1287000</v>
      </c>
      <c r="Q4025">
        <v>881257</v>
      </c>
      <c r="R4025">
        <v>1.46</v>
      </c>
      <c r="S4025">
        <v>35.183999999999997</v>
      </c>
      <c r="T4025">
        <v>8.6880000000000006</v>
      </c>
      <c r="U4025">
        <v>19.966799999999999</v>
      </c>
      <c r="V4025">
        <f t="shared" si="476"/>
        <v>2.4381373672236224</v>
      </c>
      <c r="AC4025">
        <v>318.77</v>
      </c>
      <c r="AD4025">
        <v>295.44</v>
      </c>
      <c r="AH4025" s="85">
        <f>IF(AND(M4025&lt;Variables!$G$6,M4025&gt;Variables!$G$5),0,1)</f>
        <v>1</v>
      </c>
      <c r="AI4025" s="85">
        <f t="shared" si="475"/>
        <v>1</v>
      </c>
      <c r="AJ4025" s="85">
        <f>IF(I4025&gt;Variables!$G$7,0,1)</f>
        <v>1</v>
      </c>
      <c r="AK4025" s="85">
        <f>IF(F4025&gt;Variables!$G$8,0,1)</f>
        <v>0</v>
      </c>
      <c r="AL4025" s="85">
        <f>IF(G4025&gt;Variables!$G$9,0,1)</f>
        <v>1</v>
      </c>
      <c r="AM4025" s="85">
        <f>IF(AND(K4025&gt;Variables!$G$10,K4025&lt;Variables!$G$11),0,1)</f>
        <v>0</v>
      </c>
      <c r="AN4025" s="103">
        <f>IF(H4025&lt;Variables!$G$13,1,0)</f>
        <v>0</v>
      </c>
      <c r="AO4025" s="101">
        <f>IF(R4025&lt;Variables!$G$12,0,1)</f>
        <v>0</v>
      </c>
      <c r="AP4025" s="86">
        <f t="shared" si="477"/>
        <v>1</v>
      </c>
      <c r="AR4025">
        <v>0</v>
      </c>
      <c r="AS4025">
        <v>1</v>
      </c>
      <c r="AT4025">
        <v>0</v>
      </c>
      <c r="AU4025">
        <v>0</v>
      </c>
      <c r="BA4025">
        <v>0.68</v>
      </c>
    </row>
    <row r="4026" spans="3:53" ht="12.75" x14ac:dyDescent="0.2">
      <c r="C4026" t="s">
        <v>844</v>
      </c>
      <c r="D4026" t="s">
        <v>131</v>
      </c>
      <c r="E4026">
        <v>35.229999999999997</v>
      </c>
      <c r="F4026">
        <v>12.98</v>
      </c>
      <c r="G4026">
        <v>9.82</v>
      </c>
      <c r="H4026">
        <v>5010</v>
      </c>
      <c r="I4026">
        <v>2.5999999999999999E-2</v>
      </c>
      <c r="J4026" t="s">
        <v>78</v>
      </c>
      <c r="K4026">
        <v>51.96</v>
      </c>
      <c r="L4026">
        <v>35.204504999999997</v>
      </c>
      <c r="M4026">
        <v>0.2144469862592974</v>
      </c>
      <c r="N4026">
        <v>35.254734000000013</v>
      </c>
      <c r="O4026">
        <v>7.1666971022940923E-2</v>
      </c>
      <c r="P4026">
        <v>4171000</v>
      </c>
      <c r="Q4026">
        <v>2889000</v>
      </c>
      <c r="R4026">
        <v>1.44</v>
      </c>
      <c r="S4026">
        <v>35.183999999999997</v>
      </c>
      <c r="T4026">
        <v>8.6880000000000006</v>
      </c>
      <c r="U4026">
        <v>19.966799999999999</v>
      </c>
      <c r="V4026">
        <f t="shared" si="476"/>
        <v>2.3805161054804769</v>
      </c>
      <c r="AC4026">
        <v>36.79</v>
      </c>
      <c r="AD4026">
        <v>35.119999999999997</v>
      </c>
      <c r="AH4026" s="85">
        <f>IF(AND(M4026&lt;Variables!$G$6,M4026&gt;Variables!$G$5),0,1)</f>
        <v>1</v>
      </c>
      <c r="AI4026" s="85">
        <f t="shared" si="475"/>
        <v>1</v>
      </c>
      <c r="AJ4026" s="85">
        <f>IF(I4026&gt;Variables!$G$7,0,1)</f>
        <v>0</v>
      </c>
      <c r="AK4026" s="85">
        <f>IF(F4026&gt;Variables!$G$8,0,1)</f>
        <v>0</v>
      </c>
      <c r="AL4026" s="85">
        <f>IF(G4026&gt;Variables!$G$9,0,1)</f>
        <v>1</v>
      </c>
      <c r="AM4026" s="85">
        <f>IF(AND(K4026&gt;Variables!$G$10,K4026&lt;Variables!$G$11),0,1)</f>
        <v>0</v>
      </c>
      <c r="AN4026" s="103">
        <f>IF(H4026&lt;Variables!$G$13,1,0)</f>
        <v>0</v>
      </c>
      <c r="AO4026" s="101">
        <f>IF(R4026&lt;Variables!$G$12,0,1)</f>
        <v>0</v>
      </c>
      <c r="AP4026" s="86">
        <f t="shared" si="477"/>
        <v>1</v>
      </c>
      <c r="AR4026">
        <v>1</v>
      </c>
      <c r="AS4026">
        <v>0</v>
      </c>
      <c r="AT4026">
        <v>0</v>
      </c>
      <c r="AU4026">
        <v>0</v>
      </c>
      <c r="BA4026">
        <v>2</v>
      </c>
    </row>
    <row r="4027" spans="3:53" ht="12.75" x14ac:dyDescent="0.2">
      <c r="C4027" t="s">
        <v>844</v>
      </c>
      <c r="D4027" t="s">
        <v>807</v>
      </c>
      <c r="E4027">
        <v>39.86</v>
      </c>
      <c r="F4027">
        <v>8.32</v>
      </c>
      <c r="G4027">
        <v>-1.19</v>
      </c>
      <c r="H4027">
        <v>6020</v>
      </c>
      <c r="I4027">
        <v>11</v>
      </c>
      <c r="J4027" t="s">
        <v>78</v>
      </c>
      <c r="K4027">
        <v>72.709999999999994</v>
      </c>
      <c r="L4027">
        <v>39.444755000000001</v>
      </c>
      <c r="M4027">
        <v>1.002021688308123</v>
      </c>
      <c r="N4027">
        <v>39.354289999999999</v>
      </c>
      <c r="O4027">
        <v>1.234198355503312</v>
      </c>
      <c r="P4027">
        <v>2695000</v>
      </c>
      <c r="Q4027">
        <v>1252000</v>
      </c>
      <c r="R4027">
        <v>2.15</v>
      </c>
      <c r="S4027">
        <v>35.183999999999997</v>
      </c>
      <c r="T4027">
        <v>8.6880000000000006</v>
      </c>
      <c r="U4027">
        <v>19.966799999999999</v>
      </c>
      <c r="V4027">
        <f t="shared" si="476"/>
        <v>2.5105039606842019</v>
      </c>
      <c r="AC4027">
        <v>41.37</v>
      </c>
      <c r="AD4027">
        <v>39.11</v>
      </c>
      <c r="AH4027" s="85">
        <f>IF(AND(M4027&lt;Variables!$G$6,M4027&gt;Variables!$G$5),0,1)</f>
        <v>1</v>
      </c>
      <c r="AI4027" s="85">
        <f t="shared" si="475"/>
        <v>0</v>
      </c>
      <c r="AJ4027" s="85">
        <f>IF(I4027&gt;Variables!$G$7,0,1)</f>
        <v>0</v>
      </c>
      <c r="AK4027" s="85">
        <f>IF(F4027&gt;Variables!$G$8,0,1)</f>
        <v>1</v>
      </c>
      <c r="AL4027" s="85">
        <f>IF(G4027&gt;Variables!$G$9,0,1)</f>
        <v>1</v>
      </c>
      <c r="AM4027" s="85">
        <f>IF(AND(K4027&gt;Variables!$G$10,K4027&lt;Variables!$G$11),0,1)</f>
        <v>0</v>
      </c>
      <c r="AN4027" s="103">
        <f>IF(H4027&lt;Variables!$G$13,1,0)</f>
        <v>0</v>
      </c>
      <c r="AO4027" s="101">
        <f>IF(R4027&lt;Variables!$G$12,0,1)</f>
        <v>1</v>
      </c>
      <c r="AP4027" s="86">
        <f t="shared" si="477"/>
        <v>1</v>
      </c>
      <c r="AR4027">
        <v>0</v>
      </c>
      <c r="AS4027">
        <v>1</v>
      </c>
      <c r="AT4027">
        <v>0</v>
      </c>
      <c r="AU4027">
        <v>0</v>
      </c>
      <c r="BA4027">
        <v>0.41</v>
      </c>
    </row>
    <row r="4028" spans="3:53" ht="12.75" x14ac:dyDescent="0.2">
      <c r="C4028" t="s">
        <v>844</v>
      </c>
      <c r="D4028" t="s">
        <v>686</v>
      </c>
      <c r="E4028">
        <v>20.63</v>
      </c>
      <c r="F4028">
        <v>8.92</v>
      </c>
      <c r="G4028">
        <v>7.49</v>
      </c>
      <c r="H4028">
        <v>2230</v>
      </c>
      <c r="I4028">
        <v>-56.603000000000002</v>
      </c>
      <c r="J4028" t="s">
        <v>78</v>
      </c>
      <c r="K4028">
        <v>44.42</v>
      </c>
      <c r="L4028">
        <v>20.774145000000001</v>
      </c>
      <c r="M4028">
        <v>-0.54945702939880614</v>
      </c>
      <c r="N4028">
        <v>20.849754000000001</v>
      </c>
      <c r="O4028">
        <v>-0.910101864990849</v>
      </c>
      <c r="P4028">
        <v>852030</v>
      </c>
      <c r="Q4028">
        <v>1298000</v>
      </c>
      <c r="R4028">
        <v>0.66</v>
      </c>
      <c r="S4028">
        <v>35.183999999999997</v>
      </c>
      <c r="T4028">
        <v>8.6880000000000006</v>
      </c>
      <c r="U4028">
        <v>19.966799999999999</v>
      </c>
      <c r="V4028">
        <f t="shared" si="476"/>
        <v>2.3146225607573259</v>
      </c>
      <c r="AC4028">
        <v>20.78</v>
      </c>
      <c r="AD4028">
        <v>19.72</v>
      </c>
      <c r="AH4028" s="85">
        <f>IF(AND(M4028&lt;Variables!$G$6,M4028&gt;Variables!$G$5),0,1)</f>
        <v>1</v>
      </c>
      <c r="AI4028" s="85">
        <f t="shared" si="475"/>
        <v>1</v>
      </c>
      <c r="AJ4028" s="85">
        <f>IF(I4028&gt;Variables!$G$7,0,1)</f>
        <v>1</v>
      </c>
      <c r="AK4028" s="85">
        <f>IF(F4028&gt;Variables!$G$8,0,1)</f>
        <v>1</v>
      </c>
      <c r="AL4028" s="85">
        <f>IF(G4028&gt;Variables!$G$9,0,1)</f>
        <v>1</v>
      </c>
      <c r="AM4028" s="85">
        <f>IF(AND(K4028&gt;Variables!$G$10,K4028&lt;Variables!$G$11),0,1)</f>
        <v>1</v>
      </c>
      <c r="AN4028" s="103">
        <f>IF(H4028&lt;Variables!$G$13,1,0)</f>
        <v>1</v>
      </c>
      <c r="AO4028" s="101">
        <f>IF(R4028&lt;Variables!$G$12,0,1)</f>
        <v>0</v>
      </c>
      <c r="AP4028" s="86">
        <f t="shared" si="477"/>
        <v>1</v>
      </c>
      <c r="AR4028">
        <v>0</v>
      </c>
      <c r="AS4028">
        <v>0</v>
      </c>
      <c r="AT4028">
        <v>1</v>
      </c>
      <c r="AU4028">
        <v>0</v>
      </c>
      <c r="BA4028">
        <v>-1.2</v>
      </c>
    </row>
    <row r="4029" spans="3:53" ht="12.75" x14ac:dyDescent="0.2">
      <c r="C4029" t="s">
        <v>844</v>
      </c>
      <c r="D4029" t="s">
        <v>805</v>
      </c>
      <c r="E4029">
        <v>45.36</v>
      </c>
      <c r="F4029">
        <v>10.25</v>
      </c>
      <c r="G4029">
        <v>-0.09</v>
      </c>
      <c r="H4029">
        <v>9400</v>
      </c>
      <c r="I4029">
        <v>114.354</v>
      </c>
      <c r="J4029" t="s">
        <v>78</v>
      </c>
      <c r="K4029">
        <v>58.44</v>
      </c>
      <c r="L4029">
        <v>45.220500000000001</v>
      </c>
      <c r="M4029">
        <v>0.33060227109385393</v>
      </c>
      <c r="N4029">
        <v>45.256867999999997</v>
      </c>
      <c r="O4029">
        <v>0.2499775282725997</v>
      </c>
      <c r="P4029">
        <v>5684000</v>
      </c>
      <c r="Q4029">
        <v>1695000</v>
      </c>
      <c r="R4029">
        <v>3.35</v>
      </c>
      <c r="S4029">
        <v>35.183999999999997</v>
      </c>
      <c r="T4029">
        <v>8.6880000000000006</v>
      </c>
      <c r="U4029">
        <v>19.966799999999999</v>
      </c>
      <c r="V4029">
        <f t="shared" si="476"/>
        <v>2.4377844031622828</v>
      </c>
      <c r="AC4029">
        <v>46.46</v>
      </c>
      <c r="AD4029">
        <v>45.07</v>
      </c>
      <c r="AH4029" s="85">
        <f>IF(AND(M4029&lt;Variables!$G$6,M4029&gt;Variables!$G$5),0,1)</f>
        <v>1</v>
      </c>
      <c r="AI4029" s="85">
        <f t="shared" si="475"/>
        <v>1</v>
      </c>
      <c r="AJ4029" s="85">
        <f>IF(I4029&gt;Variables!$G$7,0,1)</f>
        <v>0</v>
      </c>
      <c r="AK4029" s="85">
        <f>IF(F4029&gt;Variables!$G$8,0,1)</f>
        <v>0</v>
      </c>
      <c r="AL4029" s="85">
        <f>IF(G4029&gt;Variables!$G$9,0,1)</f>
        <v>1</v>
      </c>
      <c r="AM4029" s="85">
        <f>IF(AND(K4029&gt;Variables!$G$10,K4029&lt;Variables!$G$11),0,1)</f>
        <v>0</v>
      </c>
      <c r="AN4029" s="103">
        <f>IF(H4029&lt;Variables!$G$13,1,0)</f>
        <v>0</v>
      </c>
      <c r="AO4029" s="101">
        <f>IF(R4029&lt;Variables!$G$12,0,1)</f>
        <v>1</v>
      </c>
      <c r="AP4029" s="86">
        <f t="shared" si="477"/>
        <v>1</v>
      </c>
      <c r="AR4029">
        <v>0</v>
      </c>
      <c r="AS4029">
        <v>1</v>
      </c>
      <c r="AT4029">
        <v>0</v>
      </c>
      <c r="AU4029">
        <v>0</v>
      </c>
      <c r="BA4029">
        <v>0.55000000000000004</v>
      </c>
    </row>
    <row r="4030" spans="3:53" ht="12.75" x14ac:dyDescent="0.2">
      <c r="C4030" t="s">
        <v>844</v>
      </c>
      <c r="D4030" t="s">
        <v>833</v>
      </c>
      <c r="E4030">
        <v>20.21</v>
      </c>
      <c r="F4030">
        <v>8.0399999999999991</v>
      </c>
      <c r="G4030">
        <v>11.94</v>
      </c>
      <c r="H4030">
        <v>2000</v>
      </c>
      <c r="I4030">
        <v>-17.015999999999998</v>
      </c>
      <c r="J4030" t="s">
        <v>78</v>
      </c>
      <c r="K4030">
        <v>54.21</v>
      </c>
      <c r="L4030">
        <v>20.14865</v>
      </c>
      <c r="M4030">
        <v>6.7002007578779868E-3</v>
      </c>
      <c r="N4030">
        <v>20.080037999999998</v>
      </c>
      <c r="O4030">
        <v>0.34841567530898249</v>
      </c>
      <c r="P4030">
        <v>1447000</v>
      </c>
      <c r="Q4030">
        <v>1647000</v>
      </c>
      <c r="R4030">
        <v>0.88</v>
      </c>
      <c r="S4030">
        <v>35.183999999999997</v>
      </c>
      <c r="T4030">
        <v>8.6880000000000006</v>
      </c>
      <c r="U4030">
        <v>19.966799999999999</v>
      </c>
      <c r="V4030">
        <f t="shared" si="476"/>
        <v>2.4103599305233843</v>
      </c>
      <c r="AC4030">
        <v>20.62</v>
      </c>
      <c r="AD4030">
        <v>19.809999999999999</v>
      </c>
      <c r="AH4030" s="85">
        <f>IF(AND(M4030&lt;Variables!$G$6,M4030&gt;Variables!$G$5),0,1)</f>
        <v>1</v>
      </c>
      <c r="AI4030" s="85">
        <f t="shared" si="475"/>
        <v>0</v>
      </c>
      <c r="AJ4030" s="85">
        <f>IF(I4030&gt;Variables!$G$7,0,1)</f>
        <v>1</v>
      </c>
      <c r="AK4030" s="85">
        <f>IF(F4030&gt;Variables!$G$8,0,1)</f>
        <v>1</v>
      </c>
      <c r="AL4030" s="85">
        <f>IF(G4030&gt;Variables!$G$9,0,1)</f>
        <v>1</v>
      </c>
      <c r="AM4030" s="85">
        <f>IF(AND(K4030&gt;Variables!$G$10,K4030&lt;Variables!$G$11),0,1)</f>
        <v>0</v>
      </c>
      <c r="AN4030" s="103">
        <f>IF(H4030&lt;Variables!$G$13,1,0)</f>
        <v>1</v>
      </c>
      <c r="AO4030" s="101">
        <f>IF(R4030&lt;Variables!$G$12,0,1)</f>
        <v>0</v>
      </c>
      <c r="AP4030" s="86">
        <f t="shared" si="477"/>
        <v>1</v>
      </c>
      <c r="AR4030">
        <v>0</v>
      </c>
      <c r="AS4030">
        <v>0</v>
      </c>
      <c r="AT4030">
        <v>1</v>
      </c>
      <c r="AU4030">
        <v>0</v>
      </c>
      <c r="BA4030">
        <v>-0.44</v>
      </c>
    </row>
    <row r="4031" spans="3:53" ht="12.75" x14ac:dyDescent="0.2">
      <c r="C4031" t="s">
        <v>844</v>
      </c>
      <c r="D4031" t="s">
        <v>584</v>
      </c>
      <c r="E4031">
        <v>25.46</v>
      </c>
      <c r="F4031">
        <v>14.7</v>
      </c>
      <c r="G4031">
        <v>12.26</v>
      </c>
      <c r="H4031">
        <v>12890</v>
      </c>
      <c r="I4031">
        <v>0.48599999999999999</v>
      </c>
      <c r="J4031" t="s">
        <v>78</v>
      </c>
      <c r="K4031">
        <v>69.31</v>
      </c>
      <c r="L4031">
        <v>25.040240000000001</v>
      </c>
      <c r="M4031">
        <v>1.276984565643136</v>
      </c>
      <c r="N4031">
        <v>24.672830612244891</v>
      </c>
      <c r="O4031">
        <v>2.7851258680229001</v>
      </c>
      <c r="P4031">
        <v>489224</v>
      </c>
      <c r="Q4031">
        <v>1407000</v>
      </c>
      <c r="R4031">
        <v>0.35</v>
      </c>
      <c r="S4031">
        <v>35.183999999999997</v>
      </c>
      <c r="T4031">
        <v>8.6880000000000006</v>
      </c>
      <c r="U4031">
        <v>19.966799999999999</v>
      </c>
      <c r="V4031">
        <f t="shared" si="476"/>
        <v>2.4626360454653797</v>
      </c>
      <c r="AC4031">
        <v>26</v>
      </c>
      <c r="AD4031">
        <v>25.068000000000001</v>
      </c>
      <c r="AH4031" s="85">
        <f>IF(AND(M4031&lt;Variables!$G$6,M4031&gt;Variables!$G$5),0,1)</f>
        <v>1</v>
      </c>
      <c r="AI4031" s="85">
        <f t="shared" si="475"/>
        <v>0</v>
      </c>
      <c r="AJ4031" s="85">
        <f>IF(I4031&gt;Variables!$G$7,0,1)</f>
        <v>0</v>
      </c>
      <c r="AK4031" s="85">
        <f>IF(F4031&gt;Variables!$G$8,0,1)</f>
        <v>0</v>
      </c>
      <c r="AL4031" s="85">
        <f>IF(G4031&gt;Variables!$G$9,0,1)</f>
        <v>0</v>
      </c>
      <c r="AM4031" s="85">
        <f>IF(AND(K4031&gt;Variables!$G$10,K4031&lt;Variables!$G$11),0,1)</f>
        <v>0</v>
      </c>
      <c r="AN4031" s="103">
        <f>IF(H4031&lt;Variables!$G$13,1,0)</f>
        <v>0</v>
      </c>
      <c r="AO4031" s="101">
        <f>IF(R4031&lt;Variables!$G$12,0,1)</f>
        <v>0</v>
      </c>
      <c r="AP4031" s="86">
        <f t="shared" si="477"/>
        <v>1</v>
      </c>
      <c r="AR4031">
        <v>1</v>
      </c>
      <c r="AS4031">
        <v>0</v>
      </c>
      <c r="AT4031">
        <v>0</v>
      </c>
      <c r="AU4031">
        <v>0</v>
      </c>
      <c r="BA4031">
        <v>0.61</v>
      </c>
    </row>
    <row r="4032" spans="3:53" ht="12.75" x14ac:dyDescent="0.2">
      <c r="C4032" t="s">
        <v>844</v>
      </c>
      <c r="D4032" t="s">
        <v>806</v>
      </c>
      <c r="E4032">
        <v>78.989999999999995</v>
      </c>
      <c r="F4032">
        <v>10.44</v>
      </c>
      <c r="G4032">
        <v>1.1499999999999999</v>
      </c>
      <c r="H4032">
        <v>3860</v>
      </c>
      <c r="I4032">
        <v>-0.36699999999999999</v>
      </c>
      <c r="J4032" t="s">
        <v>78</v>
      </c>
      <c r="K4032">
        <v>54.76</v>
      </c>
      <c r="L4032">
        <v>78.928014999999988</v>
      </c>
      <c r="M4032">
        <v>7.8533585318225824E-2</v>
      </c>
      <c r="N4032">
        <v>78.785526000000004</v>
      </c>
      <c r="O4032">
        <v>0.25953244254533558</v>
      </c>
      <c r="P4032">
        <v>1663000</v>
      </c>
      <c r="Q4032">
        <v>452001</v>
      </c>
      <c r="R4032">
        <v>3.68</v>
      </c>
      <c r="S4032">
        <v>35.183999999999997</v>
      </c>
      <c r="T4032">
        <v>8.6880000000000006</v>
      </c>
      <c r="U4032">
        <v>19.966799999999999</v>
      </c>
      <c r="V4032">
        <f t="shared" si="476"/>
        <v>2.4131921350083871</v>
      </c>
      <c r="AC4032">
        <v>80.13</v>
      </c>
      <c r="AD4032">
        <v>78.95</v>
      </c>
      <c r="AH4032" s="85">
        <f>IF(AND(M4032&lt;Variables!$G$6,M4032&gt;Variables!$G$5),0,1)</f>
        <v>1</v>
      </c>
      <c r="AI4032" s="85">
        <f t="shared" si="475"/>
        <v>0</v>
      </c>
      <c r="AJ4032" s="85">
        <f>IF(I4032&gt;Variables!$G$7,0,1)</f>
        <v>1</v>
      </c>
      <c r="AK4032" s="85">
        <f>IF(F4032&gt;Variables!$G$8,0,1)</f>
        <v>0</v>
      </c>
      <c r="AL4032" s="85">
        <f>IF(G4032&gt;Variables!$G$9,0,1)</f>
        <v>1</v>
      </c>
      <c r="AM4032" s="85">
        <f>IF(AND(K4032&gt;Variables!$G$10,K4032&lt;Variables!$G$11),0,1)</f>
        <v>0</v>
      </c>
      <c r="AN4032" s="103">
        <f>IF(H4032&lt;Variables!$G$13,1,0)</f>
        <v>0</v>
      </c>
      <c r="AO4032" s="101">
        <f>IF(R4032&lt;Variables!$G$12,0,1)</f>
        <v>1</v>
      </c>
      <c r="AP4032" s="86">
        <f t="shared" si="477"/>
        <v>1</v>
      </c>
      <c r="AR4032">
        <v>0</v>
      </c>
      <c r="AS4032">
        <v>1</v>
      </c>
      <c r="AT4032">
        <v>0</v>
      </c>
      <c r="AU4032">
        <v>0</v>
      </c>
      <c r="BA4032">
        <v>1.04</v>
      </c>
    </row>
    <row r="4033" spans="3:53" ht="12.75" x14ac:dyDescent="0.2">
      <c r="C4033" t="s">
        <v>844</v>
      </c>
      <c r="D4033" t="s">
        <v>800</v>
      </c>
      <c r="E4033">
        <v>13.66</v>
      </c>
      <c r="F4033">
        <v>25.14</v>
      </c>
      <c r="G4033">
        <v>4.1399999999999997</v>
      </c>
      <c r="H4033">
        <v>185</v>
      </c>
      <c r="I4033">
        <v>-91.983999999999995</v>
      </c>
      <c r="J4033" t="s">
        <v>78</v>
      </c>
      <c r="K4033">
        <v>59.93</v>
      </c>
      <c r="L4033">
        <v>13.569115</v>
      </c>
      <c r="M4033">
        <v>0.5430346783854314</v>
      </c>
      <c r="N4033">
        <v>13.27205</v>
      </c>
      <c r="O4033">
        <v>2.7934644610289991</v>
      </c>
      <c r="P4033">
        <v>16550000</v>
      </c>
      <c r="Q4033">
        <v>1180000</v>
      </c>
      <c r="R4033">
        <v>14.03</v>
      </c>
      <c r="S4033">
        <v>35.183999999999997</v>
      </c>
      <c r="T4033">
        <v>8.6880000000000006</v>
      </c>
      <c r="U4033">
        <v>19.966799999999999</v>
      </c>
      <c r="V4033">
        <f t="shared" si="476"/>
        <v>2.4401828367407896</v>
      </c>
      <c r="AC4033">
        <v>16.25</v>
      </c>
      <c r="AD4033">
        <v>12.75</v>
      </c>
      <c r="AH4033" s="85">
        <f>IF(AND(M4033&lt;Variables!$G$6,M4033&gt;Variables!$G$5),0,1)</f>
        <v>1</v>
      </c>
      <c r="AI4033" s="85">
        <f t="shared" si="475"/>
        <v>0</v>
      </c>
      <c r="AJ4033" s="85">
        <f>IF(I4033&gt;Variables!$G$7,0,1)</f>
        <v>1</v>
      </c>
      <c r="AK4033" s="85">
        <f>IF(F4033&gt;Variables!$G$8,0,1)</f>
        <v>0</v>
      </c>
      <c r="AL4033" s="85">
        <f>IF(G4033&gt;Variables!$G$9,0,1)</f>
        <v>1</v>
      </c>
      <c r="AM4033" s="85">
        <f>IF(AND(K4033&gt;Variables!$G$10,K4033&lt;Variables!$G$11),0,1)</f>
        <v>0</v>
      </c>
      <c r="AN4033" s="103">
        <f>IF(H4033&lt;Variables!$G$13,1,0)</f>
        <v>1</v>
      </c>
      <c r="AO4033" s="101">
        <f>IF(R4033&lt;Variables!$G$12,0,1)</f>
        <v>1</v>
      </c>
      <c r="AP4033" s="86">
        <f t="shared" si="477"/>
        <v>1</v>
      </c>
      <c r="AR4033">
        <v>0</v>
      </c>
      <c r="AS4033">
        <v>0</v>
      </c>
      <c r="AT4033">
        <v>1</v>
      </c>
      <c r="AU4033">
        <v>0</v>
      </c>
      <c r="BA4033">
        <v>-2.25</v>
      </c>
    </row>
    <row r="4034" spans="3:53" ht="12.75" x14ac:dyDescent="0.2">
      <c r="C4034" t="s">
        <v>844</v>
      </c>
      <c r="D4034" t="s">
        <v>183</v>
      </c>
      <c r="E4034">
        <v>24.82</v>
      </c>
      <c r="F4034">
        <v>64.900000000000006</v>
      </c>
      <c r="G4034">
        <v>32.32</v>
      </c>
      <c r="H4034">
        <v>42.28</v>
      </c>
      <c r="I4034">
        <v>2299.1860000000001</v>
      </c>
      <c r="J4034" t="s">
        <v>78</v>
      </c>
      <c r="K4034">
        <v>53.15</v>
      </c>
      <c r="L4034">
        <v>24.324210000000001</v>
      </c>
      <c r="M4034">
        <v>2.6495824530375192</v>
      </c>
      <c r="N4034">
        <v>25.110056</v>
      </c>
      <c r="O4034">
        <v>-0.56294577758009889</v>
      </c>
      <c r="P4034">
        <v>37060000</v>
      </c>
      <c r="Q4034">
        <v>16000000</v>
      </c>
      <c r="R4034">
        <v>2.3199999999999998</v>
      </c>
      <c r="S4034">
        <v>35.183999999999997</v>
      </c>
      <c r="T4034">
        <v>8.6880000000000006</v>
      </c>
      <c r="U4034">
        <v>19.966799999999999</v>
      </c>
      <c r="V4034">
        <f t="shared" si="476"/>
        <v>2.3066410747292516</v>
      </c>
      <c r="AC4034">
        <v>26.2</v>
      </c>
      <c r="AD4034">
        <v>20</v>
      </c>
      <c r="AH4034" s="85">
        <f>IF(AND(M4034&lt;Variables!$G$6,M4034&gt;Variables!$G$5),0,1)</f>
        <v>1</v>
      </c>
      <c r="AI4034" s="85">
        <f t="shared" si="475"/>
        <v>1</v>
      </c>
      <c r="AJ4034" s="85">
        <f>IF(I4034&gt;Variables!$G$7,0,1)</f>
        <v>0</v>
      </c>
      <c r="AK4034" s="85">
        <f>IF(F4034&gt;Variables!$G$8,0,1)</f>
        <v>0</v>
      </c>
      <c r="AL4034" s="85">
        <f>IF(G4034&gt;Variables!$G$9,0,1)</f>
        <v>0</v>
      </c>
      <c r="AM4034" s="85">
        <f>IF(AND(K4034&gt;Variables!$G$10,K4034&lt;Variables!$G$11),0,1)</f>
        <v>0</v>
      </c>
      <c r="AN4034" s="103">
        <f>IF(H4034&lt;Variables!$G$13,1,0)</f>
        <v>1</v>
      </c>
      <c r="AO4034" s="101">
        <f>IF(R4034&lt;Variables!$G$12,0,1)</f>
        <v>1</v>
      </c>
      <c r="AP4034" s="86">
        <f t="shared" si="477"/>
        <v>1</v>
      </c>
      <c r="AR4034">
        <v>1</v>
      </c>
      <c r="AS4034">
        <v>0</v>
      </c>
      <c r="AT4034">
        <v>0</v>
      </c>
      <c r="AU4034">
        <v>0</v>
      </c>
      <c r="BA4034">
        <v>2</v>
      </c>
    </row>
    <row r="4035" spans="3:53" ht="12.75" x14ac:dyDescent="0.2">
      <c r="C4035" t="s">
        <v>844</v>
      </c>
      <c r="D4035" t="s">
        <v>826</v>
      </c>
      <c r="E4035">
        <v>4.9000000000000004</v>
      </c>
      <c r="F4035">
        <v>20.68</v>
      </c>
      <c r="G4035">
        <v>13.95</v>
      </c>
      <c r="H4035">
        <v>235.54</v>
      </c>
      <c r="I4035">
        <v>899.38300000000004</v>
      </c>
      <c r="J4035" t="s">
        <v>78</v>
      </c>
      <c r="K4035">
        <v>43.92</v>
      </c>
      <c r="L4035">
        <v>4.9703368421052643</v>
      </c>
      <c r="M4035">
        <v>-1.4151323006806851</v>
      </c>
      <c r="N4035">
        <v>4.9431104166666664</v>
      </c>
      <c r="O4035">
        <v>-0.87213137139948993</v>
      </c>
      <c r="P4035">
        <v>1220000</v>
      </c>
      <c r="Q4035">
        <v>495920</v>
      </c>
      <c r="R4035">
        <v>2.46</v>
      </c>
      <c r="S4035">
        <v>35.183999999999997</v>
      </c>
      <c r="T4035">
        <v>8.6880000000000006</v>
      </c>
      <c r="U4035">
        <v>19.966799999999999</v>
      </c>
      <c r="V4035">
        <f t="shared" si="476"/>
        <v>2.3159562751447536</v>
      </c>
      <c r="AC4035">
        <v>5.08</v>
      </c>
      <c r="AD4035">
        <v>4.66</v>
      </c>
      <c r="AH4035" s="85">
        <f>IF(AND(M4035&lt;Variables!$G$6,M4035&gt;Variables!$G$5),0,1)</f>
        <v>1</v>
      </c>
      <c r="AI4035" s="85">
        <f t="shared" ref="AI4035:AI4098" si="478">IF(L4035&gt;N4035,0,1)</f>
        <v>0</v>
      </c>
      <c r="AJ4035" s="85">
        <f>IF(I4035&gt;Variables!$G$7,0,1)</f>
        <v>0</v>
      </c>
      <c r="AK4035" s="85">
        <f>IF(F4035&gt;Variables!$G$8,0,1)</f>
        <v>0</v>
      </c>
      <c r="AL4035" s="85">
        <f>IF(G4035&gt;Variables!$G$9,0,1)</f>
        <v>0</v>
      </c>
      <c r="AM4035" s="85">
        <f>IF(AND(K4035&gt;Variables!$G$10,K4035&lt;Variables!$G$11),0,1)</f>
        <v>1</v>
      </c>
      <c r="AN4035" s="103">
        <f>IF(H4035&lt;Variables!$G$13,1,0)</f>
        <v>1</v>
      </c>
      <c r="AO4035" s="101">
        <f>IF(R4035&lt;Variables!$G$12,0,1)</f>
        <v>1</v>
      </c>
      <c r="AP4035" s="86">
        <f t="shared" si="477"/>
        <v>1</v>
      </c>
      <c r="AR4035">
        <v>1</v>
      </c>
      <c r="AS4035">
        <v>0</v>
      </c>
      <c r="AT4035">
        <v>0</v>
      </c>
      <c r="AU4035">
        <v>0</v>
      </c>
      <c r="BA4035">
        <v>2</v>
      </c>
    </row>
    <row r="4036" spans="3:53" ht="12.75" x14ac:dyDescent="0.2">
      <c r="C4036" t="s">
        <v>844</v>
      </c>
      <c r="D4036" t="s">
        <v>176</v>
      </c>
      <c r="E4036">
        <v>72.98</v>
      </c>
      <c r="F4036">
        <v>8.16</v>
      </c>
      <c r="G4036">
        <v>6.63</v>
      </c>
      <c r="H4036">
        <v>6300</v>
      </c>
      <c r="I4036">
        <v>-20.831</v>
      </c>
      <c r="J4036" t="s">
        <v>78</v>
      </c>
      <c r="K4036">
        <v>47.06</v>
      </c>
      <c r="L4036">
        <v>72.798977777777779</v>
      </c>
      <c r="M4036">
        <v>1.51406277377537E-2</v>
      </c>
      <c r="N4036">
        <v>73.251116666666675</v>
      </c>
      <c r="O4036">
        <v>-0.60219787320649221</v>
      </c>
      <c r="P4036">
        <v>701118</v>
      </c>
      <c r="Q4036">
        <v>997328</v>
      </c>
      <c r="R4036">
        <v>0.7</v>
      </c>
      <c r="S4036">
        <v>35.183999999999997</v>
      </c>
      <c r="T4036">
        <v>8.6880000000000006</v>
      </c>
      <c r="U4036">
        <v>19.966799999999999</v>
      </c>
      <c r="V4036">
        <f t="shared" si="476"/>
        <v>2.3362764985095636</v>
      </c>
      <c r="AC4036">
        <v>74.98</v>
      </c>
      <c r="AD4036">
        <v>72.260000000000005</v>
      </c>
      <c r="AH4036" s="85">
        <f>IF(AND(M4036&lt;Variables!$G$6,M4036&gt;Variables!$G$5),0,1)</f>
        <v>1</v>
      </c>
      <c r="AI4036" s="85">
        <f t="shared" si="478"/>
        <v>1</v>
      </c>
      <c r="AJ4036" s="85">
        <f>IF(I4036&gt;Variables!$G$7,0,1)</f>
        <v>1</v>
      </c>
      <c r="AK4036" s="85">
        <f>IF(F4036&gt;Variables!$G$8,0,1)</f>
        <v>1</v>
      </c>
      <c r="AL4036" s="85">
        <f>IF(G4036&gt;Variables!$G$9,0,1)</f>
        <v>1</v>
      </c>
      <c r="AM4036" s="85">
        <f>IF(AND(K4036&gt;Variables!$G$10,K4036&lt;Variables!$G$11),0,1)</f>
        <v>1</v>
      </c>
      <c r="AN4036" s="103">
        <f>IF(H4036&lt;Variables!$G$13,1,0)</f>
        <v>0</v>
      </c>
      <c r="AO4036" s="101">
        <f>IF(R4036&lt;Variables!$G$12,0,1)</f>
        <v>0</v>
      </c>
      <c r="AP4036" s="86">
        <f t="shared" si="477"/>
        <v>1</v>
      </c>
      <c r="AR4036">
        <v>1</v>
      </c>
      <c r="AS4036">
        <v>0</v>
      </c>
      <c r="AT4036">
        <v>0</v>
      </c>
      <c r="AU4036">
        <v>0</v>
      </c>
      <c r="BA4036">
        <v>1.9</v>
      </c>
    </row>
    <row r="4037" spans="3:53" ht="12.75" x14ac:dyDescent="0.2">
      <c r="C4037" t="s">
        <v>844</v>
      </c>
      <c r="D4037" t="s">
        <v>186</v>
      </c>
      <c r="E4037">
        <v>27.39</v>
      </c>
      <c r="F4037">
        <v>10.42</v>
      </c>
      <c r="G4037">
        <v>5.54</v>
      </c>
      <c r="H4037">
        <v>3480</v>
      </c>
      <c r="I4037">
        <v>0.51400000000000001</v>
      </c>
      <c r="J4037" t="s">
        <v>78</v>
      </c>
      <c r="K4037">
        <v>53.36</v>
      </c>
      <c r="L4037">
        <v>27.312125000000002</v>
      </c>
      <c r="M4037">
        <v>0.46819864803636868</v>
      </c>
      <c r="N4037">
        <v>27.442326000000008</v>
      </c>
      <c r="O4037">
        <v>-8.4759579053435737E-3</v>
      </c>
      <c r="P4037">
        <v>9707000</v>
      </c>
      <c r="Q4037">
        <v>9062000</v>
      </c>
      <c r="R4037">
        <v>1.07</v>
      </c>
      <c r="S4037">
        <v>35.183999999999997</v>
      </c>
      <c r="T4037">
        <v>8.6880000000000006</v>
      </c>
      <c r="U4037">
        <v>19.966799999999999</v>
      </c>
      <c r="V4037">
        <f t="shared" si="476"/>
        <v>2.3850931852940769</v>
      </c>
      <c r="AC4037">
        <v>27.77</v>
      </c>
      <c r="AD4037">
        <v>26.41</v>
      </c>
      <c r="AH4037" s="85">
        <f>IF(AND(M4037&lt;Variables!$G$6,M4037&gt;Variables!$G$5),0,1)</f>
        <v>1</v>
      </c>
      <c r="AI4037" s="85">
        <f t="shared" si="478"/>
        <v>1</v>
      </c>
      <c r="AJ4037" s="85">
        <f>IF(I4037&gt;Variables!$G$7,0,1)</f>
        <v>0</v>
      </c>
      <c r="AK4037" s="85">
        <f>IF(F4037&gt;Variables!$G$8,0,1)</f>
        <v>0</v>
      </c>
      <c r="AL4037" s="85">
        <f>IF(G4037&gt;Variables!$G$9,0,1)</f>
        <v>1</v>
      </c>
      <c r="AM4037" s="85">
        <f>IF(AND(K4037&gt;Variables!$G$10,K4037&lt;Variables!$G$11),0,1)</f>
        <v>0</v>
      </c>
      <c r="AN4037" s="103">
        <f>IF(H4037&lt;Variables!$G$13,1,0)</f>
        <v>0</v>
      </c>
      <c r="AO4037" s="101">
        <f>IF(R4037&lt;Variables!$G$12,0,1)</f>
        <v>0</v>
      </c>
      <c r="AP4037" s="86">
        <f t="shared" si="477"/>
        <v>1</v>
      </c>
      <c r="AR4037">
        <v>0</v>
      </c>
      <c r="AS4037">
        <v>1</v>
      </c>
      <c r="AT4037">
        <v>0</v>
      </c>
      <c r="AU4037">
        <v>0</v>
      </c>
      <c r="BA4037">
        <v>0.03</v>
      </c>
    </row>
    <row r="4038" spans="3:53" ht="12.75" x14ac:dyDescent="0.2">
      <c r="C4038" t="s">
        <v>844</v>
      </c>
      <c r="D4038" t="s">
        <v>817</v>
      </c>
      <c r="E4038">
        <v>3.05</v>
      </c>
      <c r="F4038">
        <v>28.63</v>
      </c>
      <c r="G4038">
        <v>28.14</v>
      </c>
      <c r="H4038">
        <v>61.14</v>
      </c>
      <c r="I4038">
        <v>-67.638000000000005</v>
      </c>
      <c r="J4038" t="s">
        <v>78</v>
      </c>
      <c r="K4038">
        <v>50.15</v>
      </c>
      <c r="L4038">
        <v>3.0289549999999998</v>
      </c>
      <c r="M4038">
        <v>-0.57957282297030521</v>
      </c>
      <c r="N4038">
        <v>2.9680780000000002</v>
      </c>
      <c r="O4038">
        <v>1.459597759897141</v>
      </c>
      <c r="P4038">
        <v>13930000</v>
      </c>
      <c r="Q4038">
        <v>2130000</v>
      </c>
      <c r="R4038">
        <v>6.54</v>
      </c>
      <c r="S4038">
        <v>35.183999999999997</v>
      </c>
      <c r="T4038">
        <v>8.6880000000000006</v>
      </c>
      <c r="U4038">
        <v>19.966799999999999</v>
      </c>
      <c r="V4038">
        <f t="shared" si="476"/>
        <v>2.3838739643441391</v>
      </c>
      <c r="AC4038">
        <v>3.24</v>
      </c>
      <c r="AD4038">
        <v>2.7</v>
      </c>
      <c r="AH4038" s="85">
        <f>IF(AND(M4038&lt;Variables!$G$6,M4038&gt;Variables!$G$5),0,1)</f>
        <v>1</v>
      </c>
      <c r="AI4038" s="85">
        <f t="shared" si="478"/>
        <v>0</v>
      </c>
      <c r="AJ4038" s="85">
        <f>IF(I4038&gt;Variables!$G$7,0,1)</f>
        <v>1</v>
      </c>
      <c r="AK4038" s="85">
        <f>IF(F4038&gt;Variables!$G$8,0,1)</f>
        <v>0</v>
      </c>
      <c r="AL4038" s="85">
        <f>IF(G4038&gt;Variables!$G$9,0,1)</f>
        <v>0</v>
      </c>
      <c r="AM4038" s="85">
        <f>IF(AND(K4038&gt;Variables!$G$10,K4038&lt;Variables!$G$11),0,1)</f>
        <v>0</v>
      </c>
      <c r="AN4038" s="103">
        <f>IF(H4038&lt;Variables!$G$13,1,0)</f>
        <v>1</v>
      </c>
      <c r="AO4038" s="101">
        <f>IF(R4038&lt;Variables!$G$12,0,1)</f>
        <v>1</v>
      </c>
      <c r="AP4038" s="86">
        <f t="shared" si="477"/>
        <v>1</v>
      </c>
      <c r="AR4038">
        <v>0</v>
      </c>
      <c r="AS4038">
        <v>0</v>
      </c>
      <c r="AT4038">
        <v>1</v>
      </c>
      <c r="AU4038">
        <v>0</v>
      </c>
      <c r="BA4038">
        <v>-2.25</v>
      </c>
    </row>
    <row r="4039" spans="3:53" ht="12.75" x14ac:dyDescent="0.2">
      <c r="C4039" t="s">
        <v>844</v>
      </c>
      <c r="D4039" t="s">
        <v>845</v>
      </c>
      <c r="E4039">
        <v>16.46</v>
      </c>
      <c r="F4039">
        <v>29.7</v>
      </c>
      <c r="G4039">
        <v>23.52</v>
      </c>
      <c r="H4039">
        <v>354.73</v>
      </c>
      <c r="I4039">
        <v>-73.620999999999995</v>
      </c>
      <c r="J4039" t="s">
        <v>78</v>
      </c>
      <c r="K4039">
        <v>57.99</v>
      </c>
      <c r="L4039">
        <v>16.165365000000001</v>
      </c>
      <c r="M4039">
        <v>1.0184428251387889</v>
      </c>
      <c r="N4039">
        <v>15.682952</v>
      </c>
      <c r="O4039">
        <v>4.1258048867330581</v>
      </c>
      <c r="P4039">
        <v>1290000</v>
      </c>
      <c r="Q4039">
        <v>288460</v>
      </c>
      <c r="R4039">
        <v>4.47</v>
      </c>
      <c r="S4039">
        <v>35.183999999999997</v>
      </c>
      <c r="T4039">
        <v>8.6880000000000006</v>
      </c>
      <c r="U4039">
        <v>19.966799999999999</v>
      </c>
      <c r="V4039">
        <f t="shared" si="476"/>
        <v>2.3997961961431753</v>
      </c>
      <c r="AC4039">
        <v>18.5</v>
      </c>
      <c r="AD4039">
        <v>16.07</v>
      </c>
      <c r="AH4039" s="85">
        <f>IF(AND(M4039&lt;Variables!$G$6,M4039&gt;Variables!$G$5),0,1)</f>
        <v>1</v>
      </c>
      <c r="AI4039" s="85">
        <f t="shared" si="478"/>
        <v>0</v>
      </c>
      <c r="AJ4039" s="85">
        <f>IF(I4039&gt;Variables!$G$7,0,1)</f>
        <v>1</v>
      </c>
      <c r="AK4039" s="85">
        <f>IF(F4039&gt;Variables!$G$8,0,1)</f>
        <v>0</v>
      </c>
      <c r="AL4039" s="85">
        <f>IF(G4039&gt;Variables!$G$9,0,1)</f>
        <v>0</v>
      </c>
      <c r="AM4039" s="85">
        <f>IF(AND(K4039&gt;Variables!$G$10,K4039&lt;Variables!$G$11),0,1)</f>
        <v>0</v>
      </c>
      <c r="AN4039" s="103">
        <f>IF(H4039&lt;Variables!$G$13,1,0)</f>
        <v>1</v>
      </c>
      <c r="AO4039" s="101">
        <f>IF(R4039&lt;Variables!$G$12,0,1)</f>
        <v>1</v>
      </c>
      <c r="AP4039" s="86">
        <f t="shared" si="477"/>
        <v>1</v>
      </c>
      <c r="AR4039">
        <v>0</v>
      </c>
      <c r="AS4039">
        <v>0</v>
      </c>
      <c r="AT4039">
        <v>1</v>
      </c>
      <c r="AU4039">
        <v>0</v>
      </c>
      <c r="BA4039">
        <v>-2.25</v>
      </c>
    </row>
    <row r="4040" spans="3:53" ht="12.75" x14ac:dyDescent="0.2">
      <c r="C4040" t="s">
        <v>846</v>
      </c>
      <c r="D4040" t="s">
        <v>805</v>
      </c>
      <c r="E4040">
        <v>45.24</v>
      </c>
      <c r="F4040">
        <v>9.81</v>
      </c>
      <c r="G4040">
        <v>-0.46</v>
      </c>
      <c r="H4040">
        <v>9400</v>
      </c>
      <c r="I4040">
        <v>114.24</v>
      </c>
      <c r="J4040" t="s">
        <v>78</v>
      </c>
      <c r="K4040">
        <v>43.33</v>
      </c>
      <c r="L4040">
        <v>45.284005000000008</v>
      </c>
      <c r="M4040">
        <v>-0.18550700186523861</v>
      </c>
      <c r="N4040">
        <v>45.249070000000003</v>
      </c>
      <c r="O4040">
        <v>-0.1084442177485645</v>
      </c>
      <c r="P4040">
        <v>5789000</v>
      </c>
      <c r="Q4040">
        <v>1695000</v>
      </c>
      <c r="R4040">
        <v>3.42</v>
      </c>
      <c r="S4040">
        <v>34.145000000000003</v>
      </c>
      <c r="T4040">
        <v>8.6509999999999998</v>
      </c>
      <c r="U4040">
        <v>19.580400000000001</v>
      </c>
      <c r="V4040">
        <f t="shared" si="476"/>
        <v>2.2991485680918462</v>
      </c>
      <c r="AC4040">
        <v>46.46</v>
      </c>
      <c r="AD4040">
        <v>45.07</v>
      </c>
      <c r="AH4040" s="85">
        <f>IF(AND(M4040&lt;Variables!$G$6,M4040&gt;Variables!$G$5),0,1)</f>
        <v>1</v>
      </c>
      <c r="AI4040" s="85">
        <f t="shared" si="478"/>
        <v>0</v>
      </c>
      <c r="AJ4040" s="85">
        <f>IF(I4040&gt;Variables!$G$7,0,1)</f>
        <v>0</v>
      </c>
      <c r="AK4040" s="85">
        <f>IF(F4040&gt;Variables!$G$8,0,1)</f>
        <v>0</v>
      </c>
      <c r="AL4040" s="85">
        <f>IF(G4040&gt;Variables!$G$9,0,1)</f>
        <v>1</v>
      </c>
      <c r="AM4040" s="85">
        <f>IF(AND(K4040&gt;Variables!$G$10,K4040&lt;Variables!$G$11),0,1)</f>
        <v>1</v>
      </c>
      <c r="AN4040" s="103">
        <f>IF(H4040&lt;Variables!$G$13,1,0)</f>
        <v>0</v>
      </c>
      <c r="AO4040" s="101">
        <f>IF(R4040&lt;Variables!$G$12,0,1)</f>
        <v>1</v>
      </c>
      <c r="AP4040" s="86">
        <f t="shared" si="477"/>
        <v>1</v>
      </c>
      <c r="AR4040">
        <v>0</v>
      </c>
      <c r="AS4040">
        <v>1</v>
      </c>
      <c r="AT4040">
        <v>0</v>
      </c>
      <c r="AU4040">
        <v>0</v>
      </c>
      <c r="BA4040">
        <v>0.73</v>
      </c>
    </row>
    <row r="4041" spans="3:53" ht="12.75" x14ac:dyDescent="0.2">
      <c r="C4041" t="s">
        <v>846</v>
      </c>
      <c r="D4041" t="s">
        <v>566</v>
      </c>
      <c r="E4041">
        <v>3.97</v>
      </c>
      <c r="F4041">
        <v>19.52</v>
      </c>
      <c r="G4041">
        <v>2.4900000000000002</v>
      </c>
      <c r="H4041">
        <v>108.49</v>
      </c>
      <c r="I4041">
        <v>0.21099999999999999</v>
      </c>
      <c r="J4041" t="s">
        <v>76</v>
      </c>
      <c r="K4041">
        <v>46.26</v>
      </c>
      <c r="L4041">
        <v>3.9784099999999998</v>
      </c>
      <c r="M4041">
        <v>-4.8009129275265197E-2</v>
      </c>
      <c r="N4041">
        <v>4.0321159999999994</v>
      </c>
      <c r="O4041">
        <v>-1.3793253963923471</v>
      </c>
      <c r="P4041">
        <v>45300000</v>
      </c>
      <c r="Q4041">
        <v>6820000</v>
      </c>
      <c r="R4041">
        <v>6.64</v>
      </c>
      <c r="S4041">
        <v>34.145000000000003</v>
      </c>
      <c r="T4041">
        <v>8.6509999999999998</v>
      </c>
      <c r="U4041">
        <v>19.580400000000001</v>
      </c>
      <c r="V4041">
        <f t="shared" si="476"/>
        <v>2.3289832849947594</v>
      </c>
      <c r="AC4041">
        <v>5.24</v>
      </c>
      <c r="AD4041">
        <v>3.94</v>
      </c>
      <c r="AH4041" s="85">
        <f>IF(AND(M4041&lt;Variables!$G$6,M4041&gt;Variables!$G$5),0,1)</f>
        <v>1</v>
      </c>
      <c r="AI4041" s="85">
        <f t="shared" si="478"/>
        <v>1</v>
      </c>
      <c r="AJ4041" s="85">
        <f>IF(I4041&gt;Variables!$G$7,0,1)</f>
        <v>0</v>
      </c>
      <c r="AK4041" s="85">
        <f>IF(F4041&gt;Variables!$G$8,0,1)</f>
        <v>0</v>
      </c>
      <c r="AL4041" s="85">
        <f>IF(G4041&gt;Variables!$G$9,0,1)</f>
        <v>1</v>
      </c>
      <c r="AM4041" s="85">
        <f>IF(AND(K4041&gt;Variables!$G$10,K4041&lt;Variables!$G$11),0,1)</f>
        <v>1</v>
      </c>
      <c r="AN4041" s="103">
        <f>IF(H4041&lt;Variables!$G$13,1,0)</f>
        <v>1</v>
      </c>
      <c r="AO4041" s="101">
        <f>IF(R4041&lt;Variables!$G$12,0,1)</f>
        <v>1</v>
      </c>
      <c r="AP4041" s="86">
        <f t="shared" si="477"/>
        <v>0</v>
      </c>
      <c r="AR4041">
        <v>1</v>
      </c>
      <c r="AS4041">
        <v>0</v>
      </c>
      <c r="AT4041">
        <v>0</v>
      </c>
      <c r="AU4041">
        <v>0</v>
      </c>
      <c r="BA4041">
        <v>2</v>
      </c>
    </row>
    <row r="4042" spans="3:53" ht="12.75" x14ac:dyDescent="0.2">
      <c r="C4042" t="s">
        <v>846</v>
      </c>
      <c r="D4042" t="s">
        <v>697</v>
      </c>
      <c r="E4042">
        <v>6.79</v>
      </c>
      <c r="F4042">
        <v>54.79</v>
      </c>
      <c r="G4042">
        <v>60.5</v>
      </c>
      <c r="H4042">
        <v>-99999</v>
      </c>
      <c r="I4042">
        <v>-14.036</v>
      </c>
      <c r="J4042" t="s">
        <v>76</v>
      </c>
      <c r="K4042">
        <v>57.74</v>
      </c>
      <c r="L4042">
        <v>6.4623947368421053</v>
      </c>
      <c r="M4042">
        <v>1.0848186471529571</v>
      </c>
      <c r="N4042">
        <v>6.3081541666666672</v>
      </c>
      <c r="O4042">
        <v>3.5564418276080381</v>
      </c>
      <c r="P4042">
        <v>348755</v>
      </c>
      <c r="Q4042">
        <v>58657</v>
      </c>
      <c r="R4042">
        <v>5.95</v>
      </c>
      <c r="S4042">
        <v>34.145000000000003</v>
      </c>
      <c r="T4042">
        <v>8.6509999999999998</v>
      </c>
      <c r="U4042">
        <v>19.580400000000001</v>
      </c>
      <c r="V4042">
        <f t="shared" si="476"/>
        <v>2.3947320337759752</v>
      </c>
      <c r="AC4042">
        <v>8.4</v>
      </c>
      <c r="AD4042">
        <v>5.8</v>
      </c>
      <c r="AH4042" s="85">
        <f>IF(AND(M4042&lt;Variables!$G$6,M4042&gt;Variables!$G$5),0,1)</f>
        <v>1</v>
      </c>
      <c r="AI4042" s="85">
        <f t="shared" si="478"/>
        <v>0</v>
      </c>
      <c r="AJ4042" s="85">
        <f>IF(I4042&gt;Variables!$G$7,0,1)</f>
        <v>1</v>
      </c>
      <c r="AK4042" s="85">
        <f>IF(F4042&gt;Variables!$G$8,0,1)</f>
        <v>0</v>
      </c>
      <c r="AL4042" s="85">
        <f>IF(G4042&gt;Variables!$G$9,0,1)</f>
        <v>0</v>
      </c>
      <c r="AM4042" s="85">
        <f>IF(AND(K4042&gt;Variables!$G$10,K4042&lt;Variables!$G$11),0,1)</f>
        <v>0</v>
      </c>
      <c r="AN4042" s="103">
        <f>IF(H4042&lt;Variables!$G$13,1,0)</f>
        <v>1</v>
      </c>
      <c r="AO4042" s="101">
        <f>IF(R4042&lt;Variables!$G$12,0,1)</f>
        <v>1</v>
      </c>
      <c r="AP4042" s="86">
        <f t="shared" si="477"/>
        <v>0</v>
      </c>
      <c r="AR4042">
        <v>0</v>
      </c>
      <c r="AS4042">
        <v>0</v>
      </c>
      <c r="AT4042">
        <v>1</v>
      </c>
      <c r="AU4042">
        <v>0</v>
      </c>
      <c r="BA4042">
        <v>-2.25</v>
      </c>
    </row>
    <row r="4043" spans="3:53" ht="12.75" x14ac:dyDescent="0.2">
      <c r="C4043" t="s">
        <v>846</v>
      </c>
      <c r="D4043" t="s">
        <v>176</v>
      </c>
      <c r="E4043">
        <v>73.05</v>
      </c>
      <c r="F4043">
        <v>8.42</v>
      </c>
      <c r="G4043">
        <v>6.99</v>
      </c>
      <c r="H4043">
        <v>6300</v>
      </c>
      <c r="I4043">
        <v>-20.768999999999998</v>
      </c>
      <c r="J4043" t="s">
        <v>78</v>
      </c>
      <c r="K4043">
        <v>53.29</v>
      </c>
      <c r="L4043">
        <v>72.705424999999991</v>
      </c>
      <c r="M4043">
        <v>0.473932997434519</v>
      </c>
      <c r="N4043">
        <v>73.248128260869564</v>
      </c>
      <c r="O4043">
        <v>-0.27048917914181042</v>
      </c>
      <c r="P4043">
        <v>705052</v>
      </c>
      <c r="Q4043">
        <v>997328</v>
      </c>
      <c r="R4043">
        <v>0.71</v>
      </c>
      <c r="S4043">
        <v>34.145000000000003</v>
      </c>
      <c r="T4043">
        <v>8.6509999999999998</v>
      </c>
      <c r="U4043">
        <v>19.580400000000001</v>
      </c>
      <c r="V4043">
        <f t="shared" si="476"/>
        <v>2.3842590582129182</v>
      </c>
      <c r="AC4043">
        <v>74.98</v>
      </c>
      <c r="AD4043">
        <v>72.260000000000005</v>
      </c>
      <c r="AH4043" s="85">
        <f>IF(AND(M4043&lt;Variables!$G$6,M4043&gt;Variables!$G$5),0,1)</f>
        <v>1</v>
      </c>
      <c r="AI4043" s="85">
        <f t="shared" si="478"/>
        <v>1</v>
      </c>
      <c r="AJ4043" s="85">
        <f>IF(I4043&gt;Variables!$G$7,0,1)</f>
        <v>1</v>
      </c>
      <c r="AK4043" s="85">
        <f>IF(F4043&gt;Variables!$G$8,0,1)</f>
        <v>1</v>
      </c>
      <c r="AL4043" s="85">
        <f>IF(G4043&gt;Variables!$G$9,0,1)</f>
        <v>1</v>
      </c>
      <c r="AM4043" s="85">
        <f>IF(AND(K4043&gt;Variables!$G$10,K4043&lt;Variables!$G$11),0,1)</f>
        <v>0</v>
      </c>
      <c r="AN4043" s="103">
        <f>IF(H4043&lt;Variables!$G$13,1,0)</f>
        <v>0</v>
      </c>
      <c r="AO4043" s="101">
        <f>IF(R4043&lt;Variables!$G$12,0,1)</f>
        <v>0</v>
      </c>
      <c r="AP4043" s="86">
        <f t="shared" si="477"/>
        <v>1</v>
      </c>
      <c r="AR4043">
        <v>1</v>
      </c>
      <c r="AS4043">
        <v>0</v>
      </c>
      <c r="AT4043">
        <v>0</v>
      </c>
      <c r="AU4043">
        <v>0</v>
      </c>
      <c r="BA4043">
        <v>1.74</v>
      </c>
    </row>
    <row r="4044" spans="3:53" ht="12.75" x14ac:dyDescent="0.2">
      <c r="C4044" t="s">
        <v>846</v>
      </c>
      <c r="D4044" t="s">
        <v>833</v>
      </c>
      <c r="E4044">
        <v>20.25</v>
      </c>
      <c r="F4044">
        <v>8.4700000000000006</v>
      </c>
      <c r="G4044">
        <v>12.42</v>
      </c>
      <c r="H4044">
        <v>2000</v>
      </c>
      <c r="I4044">
        <v>-16.908999999999999</v>
      </c>
      <c r="J4044" t="s">
        <v>78</v>
      </c>
      <c r="K4044">
        <v>60.71</v>
      </c>
      <c r="L4044">
        <v>20.15767</v>
      </c>
      <c r="M4044">
        <v>0.38362568689732662</v>
      </c>
      <c r="N4044">
        <v>20.11767</v>
      </c>
      <c r="O4044">
        <v>0.58321863317172939</v>
      </c>
      <c r="P4044">
        <v>1482000</v>
      </c>
      <c r="Q4044">
        <v>1647000</v>
      </c>
      <c r="R4044">
        <v>0.9</v>
      </c>
      <c r="S4044">
        <v>34.145000000000003</v>
      </c>
      <c r="T4044">
        <v>8.6509999999999998</v>
      </c>
      <c r="U4044">
        <v>19.580400000000001</v>
      </c>
      <c r="V4044">
        <f t="shared" si="476"/>
        <v>2.4561156055046056</v>
      </c>
      <c r="AC4044">
        <v>20.62</v>
      </c>
      <c r="AD4044">
        <v>19.809999999999999</v>
      </c>
      <c r="AH4044" s="85">
        <f>IF(AND(M4044&lt;Variables!$G$6,M4044&gt;Variables!$G$5),0,1)</f>
        <v>1</v>
      </c>
      <c r="AI4044" s="85">
        <f t="shared" si="478"/>
        <v>0</v>
      </c>
      <c r="AJ4044" s="85">
        <f>IF(I4044&gt;Variables!$G$7,0,1)</f>
        <v>1</v>
      </c>
      <c r="AK4044" s="85">
        <f>IF(F4044&gt;Variables!$G$8,0,1)</f>
        <v>1</v>
      </c>
      <c r="AL4044" s="85">
        <f>IF(G4044&gt;Variables!$G$9,0,1)</f>
        <v>0</v>
      </c>
      <c r="AM4044" s="85">
        <f>IF(AND(K4044&gt;Variables!$G$10,K4044&lt;Variables!$G$11),0,1)</f>
        <v>0</v>
      </c>
      <c r="AN4044" s="103">
        <f>IF(H4044&lt;Variables!$G$13,1,0)</f>
        <v>1</v>
      </c>
      <c r="AO4044" s="101">
        <f>IF(R4044&lt;Variables!$G$12,0,1)</f>
        <v>0</v>
      </c>
      <c r="AP4044" s="86">
        <f t="shared" si="477"/>
        <v>1</v>
      </c>
      <c r="AR4044">
        <v>0</v>
      </c>
      <c r="AS4044">
        <v>0</v>
      </c>
      <c r="AT4044">
        <v>1</v>
      </c>
      <c r="AU4044">
        <v>0</v>
      </c>
      <c r="BA4044">
        <v>-0.8</v>
      </c>
    </row>
    <row r="4045" spans="3:53" ht="12.75" x14ac:dyDescent="0.2">
      <c r="C4045" t="s">
        <v>846</v>
      </c>
      <c r="D4045" t="s">
        <v>807</v>
      </c>
      <c r="E4045">
        <v>39.93</v>
      </c>
      <c r="F4045">
        <v>8.48</v>
      </c>
      <c r="G4045">
        <v>-0.94</v>
      </c>
      <c r="H4045">
        <v>6020</v>
      </c>
      <c r="I4045">
        <v>11.042</v>
      </c>
      <c r="J4045" t="s">
        <v>78</v>
      </c>
      <c r="K4045">
        <v>68.67</v>
      </c>
      <c r="L4045">
        <v>39.581390000000013</v>
      </c>
      <c r="M4045">
        <v>0.90600658541802503</v>
      </c>
      <c r="N4045">
        <v>39.454596000000009</v>
      </c>
      <c r="O4045">
        <v>1.23028505981911</v>
      </c>
      <c r="P4045">
        <v>2764000</v>
      </c>
      <c r="Q4045">
        <v>1252000</v>
      </c>
      <c r="R4045">
        <v>2.21</v>
      </c>
      <c r="S4045">
        <v>34.145000000000003</v>
      </c>
      <c r="T4045">
        <v>8.6509999999999998</v>
      </c>
      <c r="U4045">
        <v>19.580400000000001</v>
      </c>
      <c r="V4045">
        <f t="shared" si="476"/>
        <v>2.4880140959402404</v>
      </c>
      <c r="AC4045">
        <v>41.37</v>
      </c>
      <c r="AD4045">
        <v>39.11</v>
      </c>
      <c r="AH4045" s="85">
        <f>IF(AND(M4045&lt;Variables!$G$6,M4045&gt;Variables!$G$5),0,1)</f>
        <v>1</v>
      </c>
      <c r="AI4045" s="85">
        <f t="shared" si="478"/>
        <v>0</v>
      </c>
      <c r="AJ4045" s="85">
        <f>IF(I4045&gt;Variables!$G$7,0,1)</f>
        <v>0</v>
      </c>
      <c r="AK4045" s="85">
        <f>IF(F4045&gt;Variables!$G$8,0,1)</f>
        <v>1</v>
      </c>
      <c r="AL4045" s="85">
        <f>IF(G4045&gt;Variables!$G$9,0,1)</f>
        <v>1</v>
      </c>
      <c r="AM4045" s="85">
        <f>IF(AND(K4045&gt;Variables!$G$10,K4045&lt;Variables!$G$11),0,1)</f>
        <v>0</v>
      </c>
      <c r="AN4045" s="103">
        <f>IF(H4045&lt;Variables!$G$13,1,0)</f>
        <v>0</v>
      </c>
      <c r="AO4045" s="101">
        <f>IF(R4045&lt;Variables!$G$12,0,1)</f>
        <v>1</v>
      </c>
      <c r="AP4045" s="86">
        <f t="shared" si="477"/>
        <v>1</v>
      </c>
      <c r="AR4045">
        <v>0</v>
      </c>
      <c r="AS4045">
        <v>1</v>
      </c>
      <c r="AT4045">
        <v>0</v>
      </c>
      <c r="AU4045">
        <v>0</v>
      </c>
      <c r="BA4045">
        <v>0.54</v>
      </c>
    </row>
    <row r="4046" spans="3:53" ht="12.75" x14ac:dyDescent="0.2">
      <c r="C4046" t="s">
        <v>846</v>
      </c>
      <c r="D4046" t="s">
        <v>499</v>
      </c>
      <c r="E4046">
        <v>79.94</v>
      </c>
      <c r="F4046">
        <v>8.5399999999999991</v>
      </c>
      <c r="G4046">
        <v>6.11</v>
      </c>
      <c r="H4046">
        <v>5310</v>
      </c>
      <c r="I4046">
        <v>86.688999999999993</v>
      </c>
      <c r="J4046" t="s">
        <v>78</v>
      </c>
      <c r="K4046">
        <v>41.84</v>
      </c>
      <c r="L4046">
        <v>80.35117894736841</v>
      </c>
      <c r="M4046">
        <v>-0.58639954452572052</v>
      </c>
      <c r="N4046">
        <v>80.179753061224488</v>
      </c>
      <c r="O4046">
        <v>-0.37385131505157471</v>
      </c>
      <c r="P4046">
        <v>682498</v>
      </c>
      <c r="Q4046">
        <v>1283000</v>
      </c>
      <c r="R4046">
        <v>0.53</v>
      </c>
      <c r="S4046">
        <v>34.145000000000003</v>
      </c>
      <c r="T4046">
        <v>8.6509999999999998</v>
      </c>
      <c r="U4046">
        <v>19.580400000000001</v>
      </c>
      <c r="V4046">
        <f t="shared" si="476"/>
        <v>2.2838896495794119</v>
      </c>
      <c r="AC4046">
        <v>79.94</v>
      </c>
      <c r="AD4046">
        <v>77.844999999999999</v>
      </c>
      <c r="AH4046" s="85">
        <f>IF(AND(M4046&lt;Variables!$G$6,M4046&gt;Variables!$G$5),0,1)</f>
        <v>1</v>
      </c>
      <c r="AI4046" s="85">
        <f t="shared" si="478"/>
        <v>0</v>
      </c>
      <c r="AJ4046" s="85">
        <f>IF(I4046&gt;Variables!$G$7,0,1)</f>
        <v>0</v>
      </c>
      <c r="AK4046" s="85">
        <f>IF(F4046&gt;Variables!$G$8,0,1)</f>
        <v>1</v>
      </c>
      <c r="AL4046" s="85">
        <f>IF(G4046&gt;Variables!$G$9,0,1)</f>
        <v>1</v>
      </c>
      <c r="AM4046" s="85">
        <f>IF(AND(K4046&gt;Variables!$G$10,K4046&lt;Variables!$G$11),0,1)</f>
        <v>1</v>
      </c>
      <c r="AN4046" s="103">
        <f>IF(H4046&lt;Variables!$G$13,1,0)</f>
        <v>0</v>
      </c>
      <c r="AO4046" s="101">
        <f>IF(R4046&lt;Variables!$G$12,0,1)</f>
        <v>0</v>
      </c>
      <c r="AP4046" s="86">
        <f t="shared" si="477"/>
        <v>1</v>
      </c>
      <c r="AR4046">
        <v>0</v>
      </c>
      <c r="AS4046">
        <v>0</v>
      </c>
      <c r="AT4046">
        <v>1</v>
      </c>
      <c r="AU4046">
        <v>0</v>
      </c>
      <c r="BA4046">
        <v>-1.76</v>
      </c>
    </row>
    <row r="4047" spans="3:53" ht="12.75" x14ac:dyDescent="0.2">
      <c r="C4047" t="s">
        <v>846</v>
      </c>
      <c r="D4047" t="s">
        <v>686</v>
      </c>
      <c r="E4047">
        <v>20.64</v>
      </c>
      <c r="F4047">
        <v>9.0299999999999994</v>
      </c>
      <c r="G4047">
        <v>7.39</v>
      </c>
      <c r="H4047">
        <v>2230</v>
      </c>
      <c r="I4047">
        <v>-56.616999999999997</v>
      </c>
      <c r="J4047" t="s">
        <v>78</v>
      </c>
      <c r="K4047">
        <v>44.47</v>
      </c>
      <c r="L4047">
        <v>20.705954999999999</v>
      </c>
      <c r="M4047">
        <v>-0.31853155287934742</v>
      </c>
      <c r="N4047">
        <v>20.882936000000001</v>
      </c>
      <c r="O4047">
        <v>-1.163323011668475</v>
      </c>
      <c r="P4047">
        <v>871771</v>
      </c>
      <c r="Q4047">
        <v>1298000</v>
      </c>
      <c r="R4047">
        <v>0.67</v>
      </c>
      <c r="S4047">
        <v>34.145000000000003</v>
      </c>
      <c r="T4047">
        <v>8.6509999999999998</v>
      </c>
      <c r="U4047">
        <v>19.580400000000001</v>
      </c>
      <c r="V4047">
        <f t="shared" si="476"/>
        <v>2.3129038676151858</v>
      </c>
      <c r="AC4047">
        <v>20.78</v>
      </c>
      <c r="AD4047">
        <v>19.72</v>
      </c>
      <c r="AH4047" s="85">
        <f>IF(AND(M4047&lt;Variables!$G$6,M4047&gt;Variables!$G$5),0,1)</f>
        <v>1</v>
      </c>
      <c r="AI4047" s="85">
        <f t="shared" si="478"/>
        <v>1</v>
      </c>
      <c r="AJ4047" s="85">
        <f>IF(I4047&gt;Variables!$G$7,0,1)</f>
        <v>1</v>
      </c>
      <c r="AK4047" s="85">
        <f>IF(F4047&gt;Variables!$G$8,0,1)</f>
        <v>0</v>
      </c>
      <c r="AL4047" s="85">
        <f>IF(G4047&gt;Variables!$G$9,0,1)</f>
        <v>1</v>
      </c>
      <c r="AM4047" s="85">
        <f>IF(AND(K4047&gt;Variables!$G$10,K4047&lt;Variables!$G$11),0,1)</f>
        <v>1</v>
      </c>
      <c r="AN4047" s="103">
        <f>IF(H4047&lt;Variables!$G$13,1,0)</f>
        <v>1</v>
      </c>
      <c r="AO4047" s="101">
        <f>IF(R4047&lt;Variables!$G$12,0,1)</f>
        <v>0</v>
      </c>
      <c r="AP4047" s="86">
        <f t="shared" si="477"/>
        <v>1</v>
      </c>
      <c r="AR4047">
        <v>0</v>
      </c>
      <c r="AS4047">
        <v>0</v>
      </c>
      <c r="AT4047">
        <v>1</v>
      </c>
      <c r="AU4047">
        <v>0</v>
      </c>
      <c r="BA4047">
        <v>-1.27</v>
      </c>
    </row>
    <row r="4048" spans="3:53" ht="12.75" x14ac:dyDescent="0.2">
      <c r="C4048" t="s">
        <v>846</v>
      </c>
      <c r="D4048" t="s">
        <v>186</v>
      </c>
      <c r="E4048">
        <v>27.46</v>
      </c>
      <c r="F4048">
        <v>10.220000000000001</v>
      </c>
      <c r="G4048">
        <v>5.73</v>
      </c>
      <c r="H4048">
        <v>3480</v>
      </c>
      <c r="I4048">
        <v>0.51800000000000002</v>
      </c>
      <c r="J4048" t="s">
        <v>78</v>
      </c>
      <c r="K4048">
        <v>55.12</v>
      </c>
      <c r="L4048">
        <v>27.323899999999998</v>
      </c>
      <c r="M4048">
        <v>0.60789272395227834</v>
      </c>
      <c r="N4048">
        <v>27.42417</v>
      </c>
      <c r="O4048">
        <v>0.24004372785028061</v>
      </c>
      <c r="P4048">
        <v>9890000</v>
      </c>
      <c r="Q4048">
        <v>9062000</v>
      </c>
      <c r="R4048">
        <v>1.0900000000000001</v>
      </c>
      <c r="S4048">
        <v>34.145000000000003</v>
      </c>
      <c r="T4048">
        <v>8.6509999999999998</v>
      </c>
      <c r="U4048">
        <v>19.580400000000001</v>
      </c>
      <c r="V4048">
        <f t="shared" si="476"/>
        <v>2.395249346940957</v>
      </c>
      <c r="AC4048">
        <v>27.77</v>
      </c>
      <c r="AD4048">
        <v>26.41</v>
      </c>
      <c r="AH4048" s="85">
        <f>IF(AND(M4048&lt;Variables!$G$6,M4048&gt;Variables!$G$5),0,1)</f>
        <v>1</v>
      </c>
      <c r="AI4048" s="85">
        <f t="shared" si="478"/>
        <v>1</v>
      </c>
      <c r="AJ4048" s="85">
        <f>IF(I4048&gt;Variables!$G$7,0,1)</f>
        <v>0</v>
      </c>
      <c r="AK4048" s="85">
        <f>IF(F4048&gt;Variables!$G$8,0,1)</f>
        <v>0</v>
      </c>
      <c r="AL4048" s="85">
        <f>IF(G4048&gt;Variables!$G$9,0,1)</f>
        <v>1</v>
      </c>
      <c r="AM4048" s="85">
        <f>IF(AND(K4048&gt;Variables!$G$10,K4048&lt;Variables!$G$11),0,1)</f>
        <v>0</v>
      </c>
      <c r="AN4048" s="103">
        <f>IF(H4048&lt;Variables!$G$13,1,0)</f>
        <v>0</v>
      </c>
      <c r="AO4048" s="101">
        <f>IF(R4048&lt;Variables!$G$12,0,1)</f>
        <v>0</v>
      </c>
      <c r="AP4048" s="86">
        <f t="shared" si="477"/>
        <v>1</v>
      </c>
      <c r="AR4048">
        <v>0</v>
      </c>
      <c r="AS4048">
        <v>1</v>
      </c>
      <c r="AT4048">
        <v>0</v>
      </c>
      <c r="AU4048">
        <v>0</v>
      </c>
      <c r="BA4048">
        <v>-0.34</v>
      </c>
    </row>
    <row r="4049" spans="3:53" ht="12.75" x14ac:dyDescent="0.2">
      <c r="C4049" t="s">
        <v>846</v>
      </c>
      <c r="D4049" t="s">
        <v>803</v>
      </c>
      <c r="E4049">
        <v>299.25</v>
      </c>
      <c r="F4049">
        <v>10.33</v>
      </c>
      <c r="G4049">
        <v>4.09</v>
      </c>
      <c r="H4049">
        <v>16820</v>
      </c>
      <c r="I4049">
        <v>-5.1360000000000001</v>
      </c>
      <c r="J4049" t="s">
        <v>78</v>
      </c>
      <c r="K4049">
        <v>65.8</v>
      </c>
      <c r="L4049">
        <v>296.59804500000001</v>
      </c>
      <c r="M4049">
        <v>0.89581001789814196</v>
      </c>
      <c r="N4049">
        <v>297.23340400000001</v>
      </c>
      <c r="O4049">
        <v>0.68013755277653387</v>
      </c>
      <c r="P4049">
        <v>1310000</v>
      </c>
      <c r="Q4049">
        <v>881257</v>
      </c>
      <c r="R4049">
        <v>1.49</v>
      </c>
      <c r="S4049">
        <v>34.145000000000003</v>
      </c>
      <c r="T4049">
        <v>8.6509999999999998</v>
      </c>
      <c r="U4049">
        <v>19.580400000000001</v>
      </c>
      <c r="V4049">
        <f t="shared" si="476"/>
        <v>2.4665207700939491</v>
      </c>
      <c r="AC4049">
        <v>318.77</v>
      </c>
      <c r="AD4049">
        <v>295.44</v>
      </c>
      <c r="AH4049" s="85">
        <f>IF(AND(M4049&lt;Variables!$G$6,M4049&gt;Variables!$G$5),0,1)</f>
        <v>1</v>
      </c>
      <c r="AI4049" s="85">
        <f t="shared" si="478"/>
        <v>1</v>
      </c>
      <c r="AJ4049" s="85">
        <f>IF(I4049&gt;Variables!$G$7,0,1)</f>
        <v>1</v>
      </c>
      <c r="AK4049" s="85">
        <f>IF(F4049&gt;Variables!$G$8,0,1)</f>
        <v>0</v>
      </c>
      <c r="AL4049" s="85">
        <f>IF(G4049&gt;Variables!$G$9,0,1)</f>
        <v>1</v>
      </c>
      <c r="AM4049" s="85">
        <f>IF(AND(K4049&gt;Variables!$G$10,K4049&lt;Variables!$G$11),0,1)</f>
        <v>0</v>
      </c>
      <c r="AN4049" s="103">
        <f>IF(H4049&lt;Variables!$G$13,1,0)</f>
        <v>0</v>
      </c>
      <c r="AO4049" s="101">
        <f>IF(R4049&lt;Variables!$G$12,0,1)</f>
        <v>0</v>
      </c>
      <c r="AP4049" s="86">
        <f t="shared" si="477"/>
        <v>1</v>
      </c>
      <c r="AR4049">
        <v>0</v>
      </c>
      <c r="AS4049">
        <v>0</v>
      </c>
      <c r="AT4049">
        <v>0</v>
      </c>
      <c r="AU4049">
        <v>1</v>
      </c>
      <c r="BA4049">
        <v>-0.37</v>
      </c>
    </row>
    <row r="4050" spans="3:53" ht="12.75" x14ac:dyDescent="0.2">
      <c r="C4050" t="s">
        <v>846</v>
      </c>
      <c r="D4050" t="s">
        <v>806</v>
      </c>
      <c r="E4050">
        <v>79.11</v>
      </c>
      <c r="F4050">
        <v>10.72</v>
      </c>
      <c r="G4050">
        <v>1.46</v>
      </c>
      <c r="H4050">
        <v>3860</v>
      </c>
      <c r="I4050">
        <v>-0.35299999999999998</v>
      </c>
      <c r="J4050" t="s">
        <v>78</v>
      </c>
      <c r="K4050">
        <v>64.459999999999994</v>
      </c>
      <c r="L4050">
        <v>78.997240000000005</v>
      </c>
      <c r="M4050">
        <v>0.29464320525628362</v>
      </c>
      <c r="N4050">
        <v>78.811315999999991</v>
      </c>
      <c r="O4050">
        <v>0.53124858364249772</v>
      </c>
      <c r="P4050">
        <v>1678000</v>
      </c>
      <c r="Q4050">
        <v>452001</v>
      </c>
      <c r="R4050">
        <v>3.71</v>
      </c>
      <c r="S4050">
        <v>34.145000000000003</v>
      </c>
      <c r="T4050">
        <v>8.6509999999999998</v>
      </c>
      <c r="U4050">
        <v>19.580400000000001</v>
      </c>
      <c r="V4050">
        <f t="shared" si="476"/>
        <v>2.496840434983095</v>
      </c>
      <c r="AC4050">
        <v>80.13</v>
      </c>
      <c r="AD4050">
        <v>78.95</v>
      </c>
      <c r="AH4050" s="85">
        <f>IF(AND(M4050&lt;Variables!$G$6,M4050&gt;Variables!$G$5),0,1)</f>
        <v>1</v>
      </c>
      <c r="AI4050" s="85">
        <f t="shared" si="478"/>
        <v>0</v>
      </c>
      <c r="AJ4050" s="85">
        <f>IF(I4050&gt;Variables!$G$7,0,1)</f>
        <v>1</v>
      </c>
      <c r="AK4050" s="85">
        <f>IF(F4050&gt;Variables!$G$8,0,1)</f>
        <v>0</v>
      </c>
      <c r="AL4050" s="85">
        <f>IF(G4050&gt;Variables!$G$9,0,1)</f>
        <v>1</v>
      </c>
      <c r="AM4050" s="85">
        <f>IF(AND(K4050&gt;Variables!$G$10,K4050&lt;Variables!$G$11),0,1)</f>
        <v>0</v>
      </c>
      <c r="AN4050" s="103">
        <f>IF(H4050&lt;Variables!$G$13,1,0)</f>
        <v>0</v>
      </c>
      <c r="AO4050" s="101">
        <f>IF(R4050&lt;Variables!$G$12,0,1)</f>
        <v>1</v>
      </c>
      <c r="AP4050" s="86">
        <f t="shared" si="477"/>
        <v>1</v>
      </c>
      <c r="AR4050">
        <v>0</v>
      </c>
      <c r="AS4050">
        <v>1</v>
      </c>
      <c r="AT4050">
        <v>0</v>
      </c>
      <c r="AU4050">
        <v>0</v>
      </c>
      <c r="BA4050">
        <v>0.86</v>
      </c>
    </row>
    <row r="4051" spans="3:53" ht="12.75" x14ac:dyDescent="0.2">
      <c r="C4051" t="s">
        <v>846</v>
      </c>
      <c r="D4051" t="s">
        <v>813</v>
      </c>
      <c r="E4051">
        <v>12.55</v>
      </c>
      <c r="F4051">
        <v>12.32</v>
      </c>
      <c r="G4051">
        <v>12.22</v>
      </c>
      <c r="H4051">
        <v>2160</v>
      </c>
      <c r="I4051">
        <v>-17.117999999999999</v>
      </c>
      <c r="J4051" t="s">
        <v>78</v>
      </c>
      <c r="K4051">
        <v>56.56</v>
      </c>
      <c r="L4051">
        <v>12.501836842105259</v>
      </c>
      <c r="M4051">
        <v>0.35725276580410142</v>
      </c>
      <c r="N4051">
        <v>12.452122448979591</v>
      </c>
      <c r="O4051">
        <v>0.7579234094998929</v>
      </c>
      <c r="P4051">
        <v>2746000</v>
      </c>
      <c r="Q4051">
        <v>1541000</v>
      </c>
      <c r="R4051">
        <v>1.78</v>
      </c>
      <c r="S4051">
        <v>34.145000000000003</v>
      </c>
      <c r="T4051">
        <v>8.6509999999999998</v>
      </c>
      <c r="U4051">
        <v>19.580400000000001</v>
      </c>
      <c r="V4051">
        <f t="shared" si="476"/>
        <v>2.4189047744101599</v>
      </c>
      <c r="AC4051">
        <v>12.936400000000001</v>
      </c>
      <c r="AD4051">
        <v>12.49</v>
      </c>
      <c r="AH4051" s="85">
        <f>IF(AND(M4051&lt;Variables!$G$6,M4051&gt;Variables!$G$5),0,1)</f>
        <v>1</v>
      </c>
      <c r="AI4051" s="85">
        <f t="shared" si="478"/>
        <v>0</v>
      </c>
      <c r="AJ4051" s="85">
        <f>IF(I4051&gt;Variables!$G$7,0,1)</f>
        <v>1</v>
      </c>
      <c r="AK4051" s="85">
        <f>IF(F4051&gt;Variables!$G$8,0,1)</f>
        <v>0</v>
      </c>
      <c r="AL4051" s="85">
        <f>IF(G4051&gt;Variables!$G$9,0,1)</f>
        <v>0</v>
      </c>
      <c r="AM4051" s="85">
        <f>IF(AND(K4051&gt;Variables!$G$10,K4051&lt;Variables!$G$11),0,1)</f>
        <v>0</v>
      </c>
      <c r="AN4051" s="103">
        <f>IF(H4051&lt;Variables!$G$13,1,0)</f>
        <v>1</v>
      </c>
      <c r="AO4051" s="101">
        <f>IF(R4051&lt;Variables!$G$12,0,1)</f>
        <v>0</v>
      </c>
      <c r="AP4051" s="86">
        <f t="shared" si="477"/>
        <v>1</v>
      </c>
      <c r="AR4051">
        <v>1</v>
      </c>
      <c r="AS4051">
        <v>0</v>
      </c>
      <c r="AT4051">
        <v>0</v>
      </c>
      <c r="AU4051">
        <v>0</v>
      </c>
      <c r="BA4051">
        <v>1.08</v>
      </c>
    </row>
    <row r="4052" spans="3:53" ht="12.75" x14ac:dyDescent="0.2">
      <c r="C4052" t="s">
        <v>846</v>
      </c>
      <c r="D4052" t="s">
        <v>131</v>
      </c>
      <c r="E4052">
        <v>35.53</v>
      </c>
      <c r="F4052">
        <v>13.81</v>
      </c>
      <c r="G4052">
        <v>10.66</v>
      </c>
      <c r="H4052">
        <v>5010</v>
      </c>
      <c r="I4052">
        <v>2.9000000000000001E-2</v>
      </c>
      <c r="J4052" t="s">
        <v>78</v>
      </c>
      <c r="K4052">
        <v>64.319999999999993</v>
      </c>
      <c r="L4052">
        <v>35.226075000000002</v>
      </c>
      <c r="M4052">
        <v>0.9187086554491235</v>
      </c>
      <c r="N4052">
        <v>35.253252000000003</v>
      </c>
      <c r="O4052">
        <v>0.84090965565388975</v>
      </c>
      <c r="P4052">
        <v>4358000</v>
      </c>
      <c r="Q4052">
        <v>2889000</v>
      </c>
      <c r="R4052">
        <v>1.51</v>
      </c>
      <c r="S4052">
        <v>34.145000000000003</v>
      </c>
      <c r="T4052">
        <v>8.6509999999999998</v>
      </c>
      <c r="U4052">
        <v>19.580400000000001</v>
      </c>
      <c r="V4052">
        <f t="shared" si="476"/>
        <v>2.453474512810184</v>
      </c>
      <c r="AC4052">
        <v>36.79</v>
      </c>
      <c r="AD4052">
        <v>35.409999999999997</v>
      </c>
      <c r="AH4052" s="85">
        <f>IF(AND(M4052&lt;Variables!$G$6,M4052&gt;Variables!$G$5),0,1)</f>
        <v>1</v>
      </c>
      <c r="AI4052" s="85">
        <f t="shared" si="478"/>
        <v>1</v>
      </c>
      <c r="AJ4052" s="85">
        <f>IF(I4052&gt;Variables!$G$7,0,1)</f>
        <v>0</v>
      </c>
      <c r="AK4052" s="85">
        <f>IF(F4052&gt;Variables!$G$8,0,1)</f>
        <v>0</v>
      </c>
      <c r="AL4052" s="85">
        <f>IF(G4052&gt;Variables!$G$9,0,1)</f>
        <v>1</v>
      </c>
      <c r="AM4052" s="85">
        <f>IF(AND(K4052&gt;Variables!$G$10,K4052&lt;Variables!$G$11),0,1)</f>
        <v>0</v>
      </c>
      <c r="AN4052" s="103">
        <f>IF(H4052&lt;Variables!$G$13,1,0)</f>
        <v>0</v>
      </c>
      <c r="AO4052" s="101">
        <f>IF(R4052&lt;Variables!$G$12,0,1)</f>
        <v>0</v>
      </c>
      <c r="AP4052" s="86">
        <f t="shared" si="477"/>
        <v>1</v>
      </c>
      <c r="AR4052">
        <v>0</v>
      </c>
      <c r="AS4052">
        <v>1</v>
      </c>
      <c r="AT4052">
        <v>0</v>
      </c>
      <c r="AU4052">
        <v>0</v>
      </c>
      <c r="BA4052">
        <v>0.78</v>
      </c>
    </row>
    <row r="4053" spans="3:53" ht="12.75" x14ac:dyDescent="0.2">
      <c r="C4053" t="s">
        <v>846</v>
      </c>
      <c r="D4053" t="s">
        <v>414</v>
      </c>
      <c r="E4053">
        <v>47.99</v>
      </c>
      <c r="F4053">
        <v>7.85</v>
      </c>
      <c r="G4053">
        <v>3.94</v>
      </c>
      <c r="H4053">
        <v>2420</v>
      </c>
      <c r="I4053">
        <v>28.327999999999999</v>
      </c>
      <c r="J4053" t="s">
        <v>78</v>
      </c>
      <c r="K4053">
        <v>57.74</v>
      </c>
      <c r="L4053">
        <v>48.003571428571433</v>
      </c>
      <c r="M4053">
        <v>0.13838256082135789</v>
      </c>
      <c r="N4053">
        <v>48.024522222222217</v>
      </c>
      <c r="O4053">
        <v>9.4696991606368588E-2</v>
      </c>
      <c r="P4053">
        <v>306021</v>
      </c>
      <c r="Q4053">
        <v>398121</v>
      </c>
      <c r="R4053">
        <v>0.77</v>
      </c>
      <c r="S4053">
        <v>34.145000000000003</v>
      </c>
      <c r="T4053">
        <v>8.6509999999999998</v>
      </c>
      <c r="U4053">
        <v>19.580400000000001</v>
      </c>
      <c r="V4053">
        <f t="shared" si="476"/>
        <v>2.4404951714306979</v>
      </c>
      <c r="AC4053">
        <v>50.14</v>
      </c>
      <c r="AD4053">
        <v>47.8</v>
      </c>
      <c r="AH4053" s="85">
        <f>IF(AND(M4053&lt;Variables!$G$6,M4053&gt;Variables!$G$5),0,1)</f>
        <v>1</v>
      </c>
      <c r="AI4053" s="85">
        <f t="shared" si="478"/>
        <v>1</v>
      </c>
      <c r="AJ4053" s="85">
        <f>IF(I4053&gt;Variables!$G$7,0,1)</f>
        <v>0</v>
      </c>
      <c r="AK4053" s="85">
        <f>IF(F4053&gt;Variables!$G$8,0,1)</f>
        <v>1</v>
      </c>
      <c r="AL4053" s="85">
        <f>IF(G4053&gt;Variables!$G$9,0,1)</f>
        <v>1</v>
      </c>
      <c r="AM4053" s="85">
        <f>IF(AND(K4053&gt;Variables!$G$10,K4053&lt;Variables!$G$11),0,1)</f>
        <v>0</v>
      </c>
      <c r="AN4053" s="103">
        <f>IF(H4053&lt;Variables!$G$13,1,0)</f>
        <v>1</v>
      </c>
      <c r="AO4053" s="101">
        <f>IF(R4053&lt;Variables!$G$12,0,1)</f>
        <v>0</v>
      </c>
      <c r="AP4053" s="86">
        <f t="shared" si="477"/>
        <v>1</v>
      </c>
      <c r="AR4053">
        <v>1</v>
      </c>
      <c r="AS4053">
        <v>0</v>
      </c>
      <c r="AT4053">
        <v>0</v>
      </c>
      <c r="AU4053">
        <v>0</v>
      </c>
      <c r="BA4053">
        <v>1.17</v>
      </c>
    </row>
    <row r="4054" spans="3:53" ht="12.75" x14ac:dyDescent="0.2">
      <c r="C4054" t="s">
        <v>846</v>
      </c>
      <c r="D4054" t="s">
        <v>802</v>
      </c>
      <c r="E4054">
        <v>225.17</v>
      </c>
      <c r="F4054">
        <v>15.66</v>
      </c>
      <c r="G4054">
        <v>7.24</v>
      </c>
      <c r="H4054">
        <v>37470</v>
      </c>
      <c r="I4054">
        <v>-2.8010000000000002</v>
      </c>
      <c r="J4054" t="s">
        <v>78</v>
      </c>
      <c r="K4054">
        <v>59.52</v>
      </c>
      <c r="L4054">
        <v>224.47642500000001</v>
      </c>
      <c r="M4054">
        <v>0.29115529615193131</v>
      </c>
      <c r="N4054">
        <v>224.60369</v>
      </c>
      <c r="O4054">
        <v>0.23432829620920079</v>
      </c>
      <c r="P4054">
        <v>9074000</v>
      </c>
      <c r="Q4054">
        <v>2782000</v>
      </c>
      <c r="R4054">
        <v>3.26</v>
      </c>
      <c r="S4054">
        <v>34.145000000000003</v>
      </c>
      <c r="T4054">
        <v>8.6509999999999998</v>
      </c>
      <c r="U4054">
        <v>19.580400000000001</v>
      </c>
      <c r="V4054">
        <f t="shared" si="476"/>
        <v>2.4500522084649199</v>
      </c>
      <c r="AC4054">
        <v>234.89</v>
      </c>
      <c r="AD4054">
        <v>224.04</v>
      </c>
      <c r="AH4054" s="85">
        <f>IF(AND(M4054&lt;Variables!$G$6,M4054&gt;Variables!$G$5),0,1)</f>
        <v>1</v>
      </c>
      <c r="AI4054" s="85">
        <f t="shared" si="478"/>
        <v>1</v>
      </c>
      <c r="AJ4054" s="85">
        <f>IF(I4054&gt;Variables!$G$7,0,1)</f>
        <v>1</v>
      </c>
      <c r="AK4054" s="85">
        <f>IF(F4054&gt;Variables!$G$8,0,1)</f>
        <v>0</v>
      </c>
      <c r="AL4054" s="85">
        <f>IF(G4054&gt;Variables!$G$9,0,1)</f>
        <v>1</v>
      </c>
      <c r="AM4054" s="85">
        <f>IF(AND(K4054&gt;Variables!$G$10,K4054&lt;Variables!$G$11),0,1)</f>
        <v>0</v>
      </c>
      <c r="AN4054" s="103">
        <f>IF(H4054&lt;Variables!$G$13,1,0)</f>
        <v>0</v>
      </c>
      <c r="AO4054" s="101">
        <f>IF(R4054&lt;Variables!$G$12,0,1)</f>
        <v>1</v>
      </c>
      <c r="AP4054" s="86">
        <f t="shared" si="477"/>
        <v>1</v>
      </c>
      <c r="AR4054">
        <v>1</v>
      </c>
      <c r="AS4054">
        <v>0</v>
      </c>
      <c r="AT4054">
        <v>0</v>
      </c>
      <c r="AU4054">
        <v>0</v>
      </c>
      <c r="BA4054">
        <v>1.3</v>
      </c>
    </row>
    <row r="4055" spans="3:53" ht="12.75" x14ac:dyDescent="0.2">
      <c r="C4055" t="s">
        <v>846</v>
      </c>
      <c r="D4055" t="s">
        <v>800</v>
      </c>
      <c r="E4055">
        <v>13.35</v>
      </c>
      <c r="F4055">
        <v>21.94</v>
      </c>
      <c r="G4055">
        <v>2.67</v>
      </c>
      <c r="H4055">
        <v>185</v>
      </c>
      <c r="I4055">
        <v>-92.039000000000001</v>
      </c>
      <c r="J4055" t="s">
        <v>78</v>
      </c>
      <c r="K4055">
        <v>50.59</v>
      </c>
      <c r="L4055">
        <v>13.486845000000001</v>
      </c>
      <c r="M4055">
        <v>-0.2731921364855871</v>
      </c>
      <c r="N4055">
        <v>13.327640000000001</v>
      </c>
      <c r="O4055">
        <v>0.91809202529480449</v>
      </c>
      <c r="P4055">
        <v>16890000</v>
      </c>
      <c r="Q4055">
        <v>1180000</v>
      </c>
      <c r="R4055">
        <v>14.31</v>
      </c>
      <c r="S4055">
        <v>34.145000000000003</v>
      </c>
      <c r="T4055">
        <v>8.6509999999999998</v>
      </c>
      <c r="U4055">
        <v>19.580400000000001</v>
      </c>
      <c r="V4055">
        <f t="shared" si="476"/>
        <v>2.3806808930938259</v>
      </c>
      <c r="AC4055">
        <v>16.25</v>
      </c>
      <c r="AD4055">
        <v>12.75</v>
      </c>
      <c r="AH4055" s="85">
        <f>IF(AND(M4055&lt;Variables!$G$6,M4055&gt;Variables!$G$5),0,1)</f>
        <v>1</v>
      </c>
      <c r="AI4055" s="85">
        <f t="shared" si="478"/>
        <v>0</v>
      </c>
      <c r="AJ4055" s="85">
        <f>IF(I4055&gt;Variables!$G$7,0,1)</f>
        <v>1</v>
      </c>
      <c r="AK4055" s="85">
        <f>IF(F4055&gt;Variables!$G$8,0,1)</f>
        <v>0</v>
      </c>
      <c r="AL4055" s="85">
        <f>IF(G4055&gt;Variables!$G$9,0,1)</f>
        <v>1</v>
      </c>
      <c r="AM4055" s="85">
        <f>IF(AND(K4055&gt;Variables!$G$10,K4055&lt;Variables!$G$11),0,1)</f>
        <v>0</v>
      </c>
      <c r="AN4055" s="103">
        <f>IF(H4055&lt;Variables!$G$13,1,0)</f>
        <v>1</v>
      </c>
      <c r="AO4055" s="101">
        <f>IF(R4055&lt;Variables!$G$12,0,1)</f>
        <v>1</v>
      </c>
      <c r="AP4055" s="86">
        <f t="shared" si="477"/>
        <v>1</v>
      </c>
      <c r="AR4055">
        <v>1</v>
      </c>
      <c r="AS4055">
        <v>0</v>
      </c>
      <c r="AT4055">
        <v>0</v>
      </c>
      <c r="AU4055">
        <v>0</v>
      </c>
      <c r="BA4055">
        <v>2</v>
      </c>
    </row>
    <row r="4056" spans="3:53" ht="12.75" x14ac:dyDescent="0.2">
      <c r="C4056" t="s">
        <v>846</v>
      </c>
      <c r="D4056" t="s">
        <v>185</v>
      </c>
      <c r="E4056">
        <v>9.2799999999999994</v>
      </c>
      <c r="F4056">
        <v>22.27</v>
      </c>
      <c r="G4056">
        <v>12.56</v>
      </c>
      <c r="H4056">
        <v>40.380000000000003</v>
      </c>
      <c r="I4056">
        <v>40.101999999999997</v>
      </c>
      <c r="J4056" t="s">
        <v>78</v>
      </c>
      <c r="K4056">
        <v>51.88</v>
      </c>
      <c r="L4056">
        <v>9.2338700000000014</v>
      </c>
      <c r="M4056">
        <v>0.28297994232102502</v>
      </c>
      <c r="N4056">
        <v>9.2302739999999996</v>
      </c>
      <c r="O4056">
        <v>0.32204894459254563</v>
      </c>
      <c r="P4056">
        <v>18550000</v>
      </c>
      <c r="Q4056">
        <v>11900000</v>
      </c>
      <c r="R4056">
        <v>1.56</v>
      </c>
      <c r="S4056">
        <v>34.145000000000003</v>
      </c>
      <c r="T4056">
        <v>8.6509999999999998</v>
      </c>
      <c r="U4056">
        <v>19.580400000000001</v>
      </c>
      <c r="V4056">
        <f t="shared" si="476"/>
        <v>2.3775828988816179</v>
      </c>
      <c r="AC4056">
        <v>10.75</v>
      </c>
      <c r="AD4056">
        <v>8.36</v>
      </c>
      <c r="AH4056" s="85">
        <f>IF(AND(M4056&lt;Variables!$G$6,M4056&gt;Variables!$G$5),0,1)</f>
        <v>1</v>
      </c>
      <c r="AI4056" s="85">
        <f t="shared" si="478"/>
        <v>0</v>
      </c>
      <c r="AJ4056" s="85">
        <f>IF(I4056&gt;Variables!$G$7,0,1)</f>
        <v>0</v>
      </c>
      <c r="AK4056" s="85">
        <f>IF(F4056&gt;Variables!$G$8,0,1)</f>
        <v>0</v>
      </c>
      <c r="AL4056" s="85">
        <f>IF(G4056&gt;Variables!$G$9,0,1)</f>
        <v>0</v>
      </c>
      <c r="AM4056" s="85">
        <f>IF(AND(K4056&gt;Variables!$G$10,K4056&lt;Variables!$G$11),0,1)</f>
        <v>0</v>
      </c>
      <c r="AN4056" s="103">
        <f>IF(H4056&lt;Variables!$G$13,1,0)</f>
        <v>1</v>
      </c>
      <c r="AO4056" s="101">
        <f>IF(R4056&lt;Variables!$G$12,0,1)</f>
        <v>0</v>
      </c>
      <c r="AP4056" s="86">
        <f t="shared" si="477"/>
        <v>1</v>
      </c>
      <c r="AR4056">
        <v>1</v>
      </c>
      <c r="AS4056">
        <v>0</v>
      </c>
      <c r="AT4056">
        <v>0</v>
      </c>
      <c r="AU4056">
        <v>0</v>
      </c>
      <c r="BA4056">
        <v>2</v>
      </c>
    </row>
    <row r="4057" spans="3:53" ht="12.75" x14ac:dyDescent="0.2">
      <c r="C4057" t="s">
        <v>846</v>
      </c>
      <c r="D4057" t="s">
        <v>847</v>
      </c>
      <c r="E4057">
        <v>23.57</v>
      </c>
      <c r="F4057">
        <v>7.5</v>
      </c>
      <c r="G4057">
        <v>7.9</v>
      </c>
      <c r="H4057">
        <v>-99999</v>
      </c>
      <c r="I4057">
        <v>7.4989999999999997</v>
      </c>
      <c r="J4057" t="s">
        <v>78</v>
      </c>
      <c r="K4057"/>
      <c r="L4057">
        <v>-99999</v>
      </c>
      <c r="M4057">
        <v>-99999</v>
      </c>
      <c r="N4057">
        <v>23.57</v>
      </c>
      <c r="O4057">
        <v>0</v>
      </c>
      <c r="P4057">
        <v>53085</v>
      </c>
      <c r="Q4057">
        <v>5687</v>
      </c>
      <c r="R4057">
        <v>9.33</v>
      </c>
      <c r="S4057">
        <v>34.145000000000003</v>
      </c>
      <c r="T4057">
        <v>8.6509999999999998</v>
      </c>
      <c r="U4057">
        <v>19.580400000000001</v>
      </c>
      <c r="V4057"/>
      <c r="AC4057">
        <v>23.57</v>
      </c>
      <c r="AD4057">
        <v>21.83</v>
      </c>
      <c r="AH4057" s="85">
        <f>IF(AND(M4057&lt;Variables!$G$6,M4057&gt;Variables!$G$5),0,1)</f>
        <v>1</v>
      </c>
      <c r="AI4057" s="85">
        <f t="shared" si="478"/>
        <v>1</v>
      </c>
      <c r="AJ4057" s="85">
        <f>IF(I4057&gt;Variables!$G$7,0,1)</f>
        <v>0</v>
      </c>
      <c r="AK4057" s="85">
        <f>IF(F4057&gt;Variables!$G$8,0,1)</f>
        <v>1</v>
      </c>
      <c r="AL4057" s="85">
        <f>IF(G4057&gt;Variables!$G$9,0,1)</f>
        <v>1</v>
      </c>
      <c r="AM4057" s="85">
        <f>IF(AND(K4057&gt;Variables!$G$10,K4057&lt;Variables!$G$11),0,1)</f>
        <v>1</v>
      </c>
      <c r="AN4057" s="103">
        <f>IF(H4057&lt;Variables!$G$13,1,0)</f>
        <v>1</v>
      </c>
      <c r="AO4057" s="101">
        <f>IF(R4057&lt;Variables!$G$12,0,1)</f>
        <v>1</v>
      </c>
      <c r="AP4057" s="86">
        <f t="shared" si="477"/>
        <v>1</v>
      </c>
      <c r="AR4057">
        <v>0</v>
      </c>
      <c r="AS4057">
        <v>0</v>
      </c>
      <c r="AT4057">
        <v>1</v>
      </c>
      <c r="AU4057">
        <v>0</v>
      </c>
      <c r="BA4057">
        <v>-2.25</v>
      </c>
    </row>
    <row r="4058" spans="3:53" ht="12.75" x14ac:dyDescent="0.2">
      <c r="C4058" t="s">
        <v>846</v>
      </c>
      <c r="D4058" t="s">
        <v>845</v>
      </c>
      <c r="E4058">
        <v>16.37</v>
      </c>
      <c r="F4058">
        <v>27.59</v>
      </c>
      <c r="G4058">
        <v>23.45</v>
      </c>
      <c r="H4058">
        <v>354.73</v>
      </c>
      <c r="I4058">
        <v>-73.701999999999998</v>
      </c>
      <c r="J4058" t="s">
        <v>78</v>
      </c>
      <c r="K4058">
        <v>54.77</v>
      </c>
      <c r="L4058">
        <v>16.344725</v>
      </c>
      <c r="M4058">
        <v>-0.15127204648592471</v>
      </c>
      <c r="N4058">
        <v>15.786396</v>
      </c>
      <c r="O4058">
        <v>3.3801508590054401</v>
      </c>
      <c r="P4058">
        <v>1320000</v>
      </c>
      <c r="Q4058">
        <v>288460</v>
      </c>
      <c r="R4058">
        <v>4.58</v>
      </c>
      <c r="S4058">
        <v>34.145000000000003</v>
      </c>
      <c r="T4058">
        <v>8.6509999999999998</v>
      </c>
      <c r="U4058">
        <v>19.580400000000001</v>
      </c>
      <c r="V4058">
        <f t="shared" ref="V4058:V4084" si="479">1.849 + (0.01036 * K4058) + (0.1184 * M4058) - (0.002888 * K4058 * M4058)</f>
        <v>2.4224341606157327</v>
      </c>
      <c r="AC4058">
        <v>18.5</v>
      </c>
      <c r="AD4058">
        <v>16.07</v>
      </c>
      <c r="AH4058" s="85">
        <f>IF(AND(M4058&lt;Variables!$G$6,M4058&gt;Variables!$G$5),0,1)</f>
        <v>1</v>
      </c>
      <c r="AI4058" s="85">
        <f t="shared" si="478"/>
        <v>0</v>
      </c>
      <c r="AJ4058" s="85">
        <f>IF(I4058&gt;Variables!$G$7,0,1)</f>
        <v>1</v>
      </c>
      <c r="AK4058" s="85">
        <f>IF(F4058&gt;Variables!$G$8,0,1)</f>
        <v>0</v>
      </c>
      <c r="AL4058" s="85">
        <f>IF(G4058&gt;Variables!$G$9,0,1)</f>
        <v>0</v>
      </c>
      <c r="AM4058" s="85">
        <f>IF(AND(K4058&gt;Variables!$G$10,K4058&lt;Variables!$G$11),0,1)</f>
        <v>0</v>
      </c>
      <c r="AN4058" s="103">
        <f>IF(H4058&lt;Variables!$G$13,1,0)</f>
        <v>1</v>
      </c>
      <c r="AO4058" s="101">
        <f>IF(R4058&lt;Variables!$G$12,0,1)</f>
        <v>1</v>
      </c>
      <c r="AP4058" s="86">
        <f t="shared" si="477"/>
        <v>1</v>
      </c>
      <c r="AR4058">
        <v>1</v>
      </c>
      <c r="AS4058">
        <v>0</v>
      </c>
      <c r="AT4058">
        <v>0</v>
      </c>
      <c r="AU4058">
        <v>0</v>
      </c>
      <c r="BA4058">
        <v>2</v>
      </c>
    </row>
    <row r="4059" spans="3:53" ht="12.75" x14ac:dyDescent="0.2">
      <c r="C4059" t="s">
        <v>846</v>
      </c>
      <c r="D4059" t="s">
        <v>817</v>
      </c>
      <c r="E4059">
        <v>3.02</v>
      </c>
      <c r="F4059">
        <v>29.57</v>
      </c>
      <c r="G4059">
        <v>28.94</v>
      </c>
      <c r="H4059">
        <v>61.14</v>
      </c>
      <c r="I4059">
        <v>-67.361000000000004</v>
      </c>
      <c r="J4059" t="s">
        <v>78</v>
      </c>
      <c r="K4059">
        <v>51.1</v>
      </c>
      <c r="L4059">
        <v>3.0475150000000002</v>
      </c>
      <c r="M4059">
        <v>-0.57144919713273723</v>
      </c>
      <c r="N4059">
        <v>2.9778260000000012</v>
      </c>
      <c r="O4059">
        <v>1.755441721578066</v>
      </c>
      <c r="P4059">
        <v>14060000</v>
      </c>
      <c r="Q4059">
        <v>2130000</v>
      </c>
      <c r="R4059">
        <v>6.6</v>
      </c>
      <c r="S4059">
        <v>34.145000000000003</v>
      </c>
      <c r="T4059">
        <v>8.6509999999999998</v>
      </c>
      <c r="U4059">
        <v>19.580400000000001</v>
      </c>
      <c r="V4059">
        <f t="shared" si="479"/>
        <v>2.3950690589349026</v>
      </c>
      <c r="AC4059">
        <v>3.24</v>
      </c>
      <c r="AD4059">
        <v>2.7</v>
      </c>
      <c r="AH4059" s="85">
        <f>IF(AND(M4059&lt;Variables!$G$6,M4059&gt;Variables!$G$5),0,1)</f>
        <v>1</v>
      </c>
      <c r="AI4059" s="85">
        <f t="shared" si="478"/>
        <v>0</v>
      </c>
      <c r="AJ4059" s="85">
        <f>IF(I4059&gt;Variables!$G$7,0,1)</f>
        <v>1</v>
      </c>
      <c r="AK4059" s="85">
        <f>IF(F4059&gt;Variables!$G$8,0,1)</f>
        <v>0</v>
      </c>
      <c r="AL4059" s="85">
        <f>IF(G4059&gt;Variables!$G$9,0,1)</f>
        <v>0</v>
      </c>
      <c r="AM4059" s="85">
        <f>IF(AND(K4059&gt;Variables!$G$10,K4059&lt;Variables!$G$11),0,1)</f>
        <v>0</v>
      </c>
      <c r="AN4059" s="103">
        <f>IF(H4059&lt;Variables!$G$13,1,0)</f>
        <v>1</v>
      </c>
      <c r="AO4059" s="101">
        <f>IF(R4059&lt;Variables!$G$12,0,1)</f>
        <v>1</v>
      </c>
      <c r="AP4059" s="86">
        <f t="shared" si="477"/>
        <v>1</v>
      </c>
      <c r="AR4059">
        <v>0</v>
      </c>
      <c r="AS4059">
        <v>0</v>
      </c>
      <c r="AT4059">
        <v>1</v>
      </c>
      <c r="AU4059">
        <v>0</v>
      </c>
      <c r="BA4059">
        <v>-2.25</v>
      </c>
    </row>
    <row r="4060" spans="3:53" ht="12.75" x14ac:dyDescent="0.2">
      <c r="C4060" t="s">
        <v>846</v>
      </c>
      <c r="D4060" t="s">
        <v>804</v>
      </c>
      <c r="E4060">
        <v>2.81</v>
      </c>
      <c r="F4060">
        <v>41.59</v>
      </c>
      <c r="G4060">
        <v>10.68</v>
      </c>
      <c r="H4060">
        <v>52.91</v>
      </c>
      <c r="I4060">
        <v>-66.195999999999998</v>
      </c>
      <c r="J4060" t="s">
        <v>78</v>
      </c>
      <c r="K4060">
        <v>45.99</v>
      </c>
      <c r="L4060">
        <v>2.7899400000000001</v>
      </c>
      <c r="M4060">
        <v>0.37133415055520641</v>
      </c>
      <c r="N4060">
        <v>2.9122159999999999</v>
      </c>
      <c r="O4060">
        <v>-3.8429841742508231</v>
      </c>
      <c r="P4060">
        <v>112490000</v>
      </c>
      <c r="Q4060">
        <v>917900</v>
      </c>
      <c r="R4060">
        <v>122.55</v>
      </c>
      <c r="S4060">
        <v>34.145000000000003</v>
      </c>
      <c r="T4060">
        <v>8.6509999999999998</v>
      </c>
      <c r="U4060">
        <v>19.580400000000001</v>
      </c>
      <c r="V4060">
        <f t="shared" si="479"/>
        <v>2.3201020883230465</v>
      </c>
      <c r="AC4060">
        <v>3.02</v>
      </c>
      <c r="AD4060">
        <v>2.62</v>
      </c>
      <c r="AH4060" s="85">
        <f>IF(AND(M4060&lt;Variables!$G$6,M4060&gt;Variables!$G$5),0,1)</f>
        <v>1</v>
      </c>
      <c r="AI4060" s="85">
        <f t="shared" si="478"/>
        <v>1</v>
      </c>
      <c r="AJ4060" s="85">
        <f>IF(I4060&gt;Variables!$G$7,0,1)</f>
        <v>1</v>
      </c>
      <c r="AK4060" s="85">
        <f>IF(F4060&gt;Variables!$G$8,0,1)</f>
        <v>0</v>
      </c>
      <c r="AL4060" s="85">
        <f>IF(G4060&gt;Variables!$G$9,0,1)</f>
        <v>1</v>
      </c>
      <c r="AM4060" s="85">
        <f>IF(AND(K4060&gt;Variables!$G$10,K4060&lt;Variables!$G$11),0,1)</f>
        <v>1</v>
      </c>
      <c r="AN4060" s="103">
        <f>IF(H4060&lt;Variables!$G$13,1,0)</f>
        <v>1</v>
      </c>
      <c r="AO4060" s="101">
        <f>IF(R4060&lt;Variables!$G$12,0,1)</f>
        <v>1</v>
      </c>
      <c r="AP4060" s="86">
        <f t="shared" si="477"/>
        <v>1</v>
      </c>
      <c r="AR4060">
        <v>1</v>
      </c>
      <c r="AS4060">
        <v>0</v>
      </c>
      <c r="AT4060">
        <v>0</v>
      </c>
      <c r="AU4060">
        <v>0</v>
      </c>
      <c r="BA4060">
        <v>2</v>
      </c>
    </row>
    <row r="4061" spans="3:53" ht="12.75" x14ac:dyDescent="0.2">
      <c r="C4061" t="s">
        <v>846</v>
      </c>
      <c r="D4061" t="s">
        <v>799</v>
      </c>
      <c r="E4061">
        <v>2.98</v>
      </c>
      <c r="F4061">
        <v>45.37</v>
      </c>
      <c r="G4061">
        <v>11.72</v>
      </c>
      <c r="H4061">
        <v>881.81</v>
      </c>
      <c r="I4061">
        <v>-47.823</v>
      </c>
      <c r="J4061" t="s">
        <v>78</v>
      </c>
      <c r="K4061">
        <v>56.89</v>
      </c>
      <c r="L4061">
        <v>2.9520249999999999</v>
      </c>
      <c r="M4061">
        <v>1.8046933884367571</v>
      </c>
      <c r="N4061">
        <v>2.9684779999999988</v>
      </c>
      <c r="O4061">
        <v>1.240433649836745</v>
      </c>
      <c r="P4061">
        <v>131130000</v>
      </c>
      <c r="Q4061">
        <v>13330000</v>
      </c>
      <c r="R4061">
        <v>9.84</v>
      </c>
      <c r="S4061">
        <v>34.145000000000003</v>
      </c>
      <c r="T4061">
        <v>8.6509999999999998</v>
      </c>
      <c r="U4061">
        <v>19.580400000000001</v>
      </c>
      <c r="V4061">
        <f t="shared" si="479"/>
        <v>2.355548005355645</v>
      </c>
      <c r="AC4061">
        <v>3.08</v>
      </c>
      <c r="AD4061">
        <v>2.81</v>
      </c>
      <c r="AH4061" s="85">
        <f>IF(AND(M4061&lt;Variables!$G$6,M4061&gt;Variables!$G$5),0,1)</f>
        <v>1</v>
      </c>
      <c r="AI4061" s="85">
        <f t="shared" si="478"/>
        <v>1</v>
      </c>
      <c r="AJ4061" s="85">
        <f>IF(I4061&gt;Variables!$G$7,0,1)</f>
        <v>1</v>
      </c>
      <c r="AK4061" s="85">
        <f>IF(F4061&gt;Variables!$G$8,0,1)</f>
        <v>0</v>
      </c>
      <c r="AL4061" s="85">
        <f>IF(G4061&gt;Variables!$G$9,0,1)</f>
        <v>1</v>
      </c>
      <c r="AM4061" s="85">
        <f>IF(AND(K4061&gt;Variables!$G$10,K4061&lt;Variables!$G$11),0,1)</f>
        <v>0</v>
      </c>
      <c r="AN4061" s="103">
        <f>IF(H4061&lt;Variables!$G$13,1,0)</f>
        <v>1</v>
      </c>
      <c r="AO4061" s="101">
        <f>IF(R4061&lt;Variables!$G$12,0,1)</f>
        <v>1</v>
      </c>
      <c r="AP4061" s="86">
        <f t="shared" si="477"/>
        <v>1</v>
      </c>
      <c r="AR4061">
        <v>1</v>
      </c>
      <c r="AS4061">
        <v>0</v>
      </c>
      <c r="AT4061">
        <v>0</v>
      </c>
      <c r="AU4061">
        <v>0</v>
      </c>
      <c r="BA4061">
        <v>0.85</v>
      </c>
    </row>
    <row r="4062" spans="3:53" ht="12.75" x14ac:dyDescent="0.2">
      <c r="C4062" t="s">
        <v>846</v>
      </c>
      <c r="D4062" t="s">
        <v>840</v>
      </c>
      <c r="E4062">
        <v>74.44</v>
      </c>
      <c r="F4062">
        <v>8.19</v>
      </c>
      <c r="G4062">
        <v>5.6</v>
      </c>
      <c r="H4062">
        <v>-99999</v>
      </c>
      <c r="I4062">
        <v>-6.7919999999999998</v>
      </c>
      <c r="J4062" t="s">
        <v>78</v>
      </c>
      <c r="K4062">
        <v>83.13</v>
      </c>
      <c r="L4062">
        <v>73.050000000000011</v>
      </c>
      <c r="M4062">
        <v>-0.13689253935661669</v>
      </c>
      <c r="N4062">
        <v>73.036000000000001</v>
      </c>
      <c r="O4062">
        <v>-0.1177501506106557</v>
      </c>
      <c r="P4062">
        <v>18521</v>
      </c>
      <c r="Q4062">
        <v>14009</v>
      </c>
      <c r="R4062">
        <v>1.32</v>
      </c>
      <c r="S4062">
        <v>34.145000000000003</v>
      </c>
      <c r="T4062">
        <v>8.6509999999999998</v>
      </c>
      <c r="U4062">
        <v>19.580400000000001</v>
      </c>
      <c r="V4062">
        <f t="shared" si="479"/>
        <v>2.7268838075290911</v>
      </c>
      <c r="AC4062">
        <v>75.62</v>
      </c>
      <c r="AD4062">
        <v>73.03</v>
      </c>
      <c r="AH4062" s="85">
        <f>IF(AND(M4062&lt;Variables!$G$6,M4062&gt;Variables!$G$5),0,1)</f>
        <v>1</v>
      </c>
      <c r="AI4062" s="85">
        <f t="shared" si="478"/>
        <v>0</v>
      </c>
      <c r="AJ4062" s="85">
        <f>IF(I4062&gt;Variables!$G$7,0,1)</f>
        <v>1</v>
      </c>
      <c r="AK4062" s="85">
        <f>IF(F4062&gt;Variables!$G$8,0,1)</f>
        <v>1</v>
      </c>
      <c r="AL4062" s="85">
        <f>IF(G4062&gt;Variables!$G$9,0,1)</f>
        <v>1</v>
      </c>
      <c r="AM4062" s="85">
        <f>IF(AND(K4062&gt;Variables!$G$10,K4062&lt;Variables!$G$11),0,1)</f>
        <v>1</v>
      </c>
      <c r="AN4062" s="103">
        <f>IF(H4062&lt;Variables!$G$13,1,0)</f>
        <v>1</v>
      </c>
      <c r="AO4062" s="101">
        <f>IF(R4062&lt;Variables!$G$12,0,1)</f>
        <v>0</v>
      </c>
      <c r="AP4062" s="86">
        <f t="shared" si="477"/>
        <v>1</v>
      </c>
      <c r="AR4062">
        <v>0</v>
      </c>
      <c r="AS4062">
        <v>0</v>
      </c>
      <c r="AT4062">
        <v>0</v>
      </c>
      <c r="AU4062">
        <v>0</v>
      </c>
      <c r="BA4062">
        <v>0</v>
      </c>
    </row>
    <row r="4063" spans="3:53" ht="12.75" x14ac:dyDescent="0.2">
      <c r="C4063" t="s">
        <v>846</v>
      </c>
      <c r="D4063" t="s">
        <v>584</v>
      </c>
      <c r="E4063">
        <v>25.24</v>
      </c>
      <c r="F4063">
        <v>14.37</v>
      </c>
      <c r="G4063">
        <v>11.6</v>
      </c>
      <c r="H4063">
        <v>12890</v>
      </c>
      <c r="I4063">
        <v>0.47099999999999997</v>
      </c>
      <c r="J4063" t="s">
        <v>78</v>
      </c>
      <c r="K4063">
        <v>58.51</v>
      </c>
      <c r="L4063">
        <v>25.140094999999999</v>
      </c>
      <c r="M4063">
        <v>0.27806179730029701</v>
      </c>
      <c r="N4063">
        <v>24.765585714285709</v>
      </c>
      <c r="O4063">
        <v>1.7944832431640541</v>
      </c>
      <c r="P4063">
        <v>509752</v>
      </c>
      <c r="Q4063">
        <v>1407000</v>
      </c>
      <c r="R4063">
        <v>0.36</v>
      </c>
      <c r="S4063">
        <v>34.145000000000003</v>
      </c>
      <c r="T4063">
        <v>8.6509999999999998</v>
      </c>
      <c r="U4063">
        <v>19.580400000000001</v>
      </c>
      <c r="V4063">
        <f t="shared" si="479"/>
        <v>2.441100101845358</v>
      </c>
      <c r="AC4063">
        <v>26</v>
      </c>
      <c r="AD4063">
        <v>25.068000000000001</v>
      </c>
      <c r="AH4063" s="85">
        <f>IF(AND(M4063&lt;Variables!$G$6,M4063&gt;Variables!$G$5),0,1)</f>
        <v>1</v>
      </c>
      <c r="AI4063" s="85">
        <f t="shared" si="478"/>
        <v>0</v>
      </c>
      <c r="AJ4063" s="85">
        <f>IF(I4063&gt;Variables!$G$7,0,1)</f>
        <v>0</v>
      </c>
      <c r="AK4063" s="85">
        <f>IF(F4063&gt;Variables!$G$8,0,1)</f>
        <v>0</v>
      </c>
      <c r="AL4063" s="85">
        <f>IF(G4063&gt;Variables!$G$9,0,1)</f>
        <v>1</v>
      </c>
      <c r="AM4063" s="85">
        <f>IF(AND(K4063&gt;Variables!$G$10,K4063&lt;Variables!$G$11),0,1)</f>
        <v>0</v>
      </c>
      <c r="AN4063" s="103">
        <f>IF(H4063&lt;Variables!$G$13,1,0)</f>
        <v>0</v>
      </c>
      <c r="AO4063" s="101">
        <f>IF(R4063&lt;Variables!$G$12,0,1)</f>
        <v>0</v>
      </c>
      <c r="AP4063" s="86">
        <f t="shared" si="477"/>
        <v>1</v>
      </c>
      <c r="AR4063">
        <v>1</v>
      </c>
      <c r="AS4063">
        <v>0</v>
      </c>
      <c r="AT4063">
        <v>0</v>
      </c>
      <c r="AU4063">
        <v>0</v>
      </c>
      <c r="BA4063">
        <v>1.19</v>
      </c>
    </row>
    <row r="4064" spans="3:53" ht="12.75" x14ac:dyDescent="0.2">
      <c r="C4064" t="s">
        <v>846</v>
      </c>
      <c r="D4064" t="s">
        <v>183</v>
      </c>
      <c r="E4064">
        <v>24.32</v>
      </c>
      <c r="F4064">
        <v>63.15</v>
      </c>
      <c r="G4064">
        <v>30.74</v>
      </c>
      <c r="H4064">
        <v>42.28</v>
      </c>
      <c r="I4064">
        <v>2290.239</v>
      </c>
      <c r="J4064" t="s">
        <v>78</v>
      </c>
      <c r="K4064">
        <v>50.34</v>
      </c>
      <c r="L4064">
        <v>24.377700000000001</v>
      </c>
      <c r="M4064">
        <v>1.1990466697022459</v>
      </c>
      <c r="N4064">
        <v>24.935638000000001</v>
      </c>
      <c r="O4064">
        <v>-1.065294579589243</v>
      </c>
      <c r="P4064">
        <v>37480000</v>
      </c>
      <c r="Q4064">
        <v>16000000</v>
      </c>
      <c r="R4064">
        <v>2.34</v>
      </c>
      <c r="S4064">
        <v>34.145000000000003</v>
      </c>
      <c r="T4064">
        <v>8.6509999999999998</v>
      </c>
      <c r="U4064">
        <v>19.580400000000001</v>
      </c>
      <c r="V4064">
        <f t="shared" si="479"/>
        <v>2.3381698186818274</v>
      </c>
      <c r="AC4064">
        <v>26.2</v>
      </c>
      <c r="AD4064">
        <v>20</v>
      </c>
      <c r="AH4064" s="85">
        <f>IF(AND(M4064&lt;Variables!$G$6,M4064&gt;Variables!$G$5),0,1)</f>
        <v>1</v>
      </c>
      <c r="AI4064" s="85">
        <f t="shared" si="478"/>
        <v>1</v>
      </c>
      <c r="AJ4064" s="85">
        <f>IF(I4064&gt;Variables!$G$7,0,1)</f>
        <v>0</v>
      </c>
      <c r="AK4064" s="85">
        <f>IF(F4064&gt;Variables!$G$8,0,1)</f>
        <v>0</v>
      </c>
      <c r="AL4064" s="85">
        <f>IF(G4064&gt;Variables!$G$9,0,1)</f>
        <v>0</v>
      </c>
      <c r="AM4064" s="85">
        <f>IF(AND(K4064&gt;Variables!$G$10,K4064&lt;Variables!$G$11),0,1)</f>
        <v>0</v>
      </c>
      <c r="AN4064" s="103">
        <f>IF(H4064&lt;Variables!$G$13,1,0)</f>
        <v>1</v>
      </c>
      <c r="AO4064" s="101">
        <f>IF(R4064&lt;Variables!$G$12,0,1)</f>
        <v>1</v>
      </c>
      <c r="AP4064" s="86">
        <f t="shared" si="477"/>
        <v>1</v>
      </c>
      <c r="AR4064">
        <v>1</v>
      </c>
      <c r="AS4064">
        <v>0</v>
      </c>
      <c r="AT4064">
        <v>0</v>
      </c>
      <c r="AU4064">
        <v>0</v>
      </c>
      <c r="BA4064">
        <v>2</v>
      </c>
    </row>
    <row r="4065" spans="3:53" ht="12.75" x14ac:dyDescent="0.2">
      <c r="C4065" t="s">
        <v>848</v>
      </c>
      <c r="D4065" t="s">
        <v>803</v>
      </c>
      <c r="E4065">
        <v>296.86</v>
      </c>
      <c r="F4065">
        <v>9.81</v>
      </c>
      <c r="G4065">
        <v>3.57</v>
      </c>
      <c r="H4065">
        <v>16820</v>
      </c>
      <c r="I4065">
        <v>-5.2089999999999996</v>
      </c>
      <c r="J4065" t="s">
        <v>78</v>
      </c>
      <c r="K4065">
        <v>52.77</v>
      </c>
      <c r="L4065">
        <v>296.99464444444442</v>
      </c>
      <c r="M4065">
        <v>0.25850821552413927</v>
      </c>
      <c r="N4065">
        <v>297.12463750000001</v>
      </c>
      <c r="O4065">
        <v>0.2146447717584537</v>
      </c>
      <c r="P4065">
        <v>1319000</v>
      </c>
      <c r="Q4065">
        <v>881257</v>
      </c>
      <c r="R4065">
        <v>1.5</v>
      </c>
      <c r="S4065">
        <v>33.762</v>
      </c>
      <c r="T4065">
        <v>8.8189999999999991</v>
      </c>
      <c r="U4065">
        <v>19.543600000000001</v>
      </c>
      <c r="V4065">
        <f t="shared" si="479"/>
        <v>2.3869079827141508</v>
      </c>
      <c r="AC4065">
        <v>318.77</v>
      </c>
      <c r="AD4065">
        <v>295.44</v>
      </c>
      <c r="AH4065" s="85">
        <f>IF(AND(M4065&lt;Variables!$G$6,M4065&gt;Variables!$G$5),0,1)</f>
        <v>1</v>
      </c>
      <c r="AI4065" s="85">
        <f t="shared" si="478"/>
        <v>1</v>
      </c>
      <c r="AJ4065" s="85">
        <f>IF(I4065&gt;Variables!$G$7,0,1)</f>
        <v>1</v>
      </c>
      <c r="AK4065" s="85">
        <f>IF(F4065&gt;Variables!$G$8,0,1)</f>
        <v>0</v>
      </c>
      <c r="AL4065" s="85">
        <f>IF(G4065&gt;Variables!$G$9,0,1)</f>
        <v>1</v>
      </c>
      <c r="AM4065" s="85">
        <f>IF(AND(K4065&gt;Variables!$G$10,K4065&lt;Variables!$G$11),0,1)</f>
        <v>0</v>
      </c>
      <c r="AN4065" s="103">
        <f>IF(H4065&lt;Variables!$G$13,1,0)</f>
        <v>0</v>
      </c>
      <c r="AO4065" s="101">
        <f>IF(R4065&lt;Variables!$G$12,0,1)</f>
        <v>0</v>
      </c>
      <c r="AP4065" s="86">
        <f t="shared" si="477"/>
        <v>1</v>
      </c>
      <c r="AR4065">
        <v>1</v>
      </c>
      <c r="AS4065">
        <v>0</v>
      </c>
      <c r="AT4065">
        <v>0</v>
      </c>
      <c r="AU4065">
        <v>0</v>
      </c>
      <c r="BA4065">
        <v>0.9</v>
      </c>
    </row>
    <row r="4066" spans="3:53" ht="12.75" x14ac:dyDescent="0.2">
      <c r="C4066" t="s">
        <v>848</v>
      </c>
      <c r="D4066" t="s">
        <v>805</v>
      </c>
      <c r="E4066">
        <v>45.16</v>
      </c>
      <c r="F4066">
        <v>9.8800000000000008</v>
      </c>
      <c r="G4066">
        <v>-0.33</v>
      </c>
      <c r="H4066">
        <v>9400</v>
      </c>
      <c r="I4066">
        <v>114.28100000000001</v>
      </c>
      <c r="J4066" t="s">
        <v>78</v>
      </c>
      <c r="K4066">
        <v>51.04</v>
      </c>
      <c r="L4066">
        <v>45.279254999999992</v>
      </c>
      <c r="M4066">
        <v>-4.2524992957578542E-2</v>
      </c>
      <c r="N4066">
        <v>45.238970000000009</v>
      </c>
      <c r="O4066">
        <v>4.6486469519507183E-2</v>
      </c>
      <c r="P4066">
        <v>5887000</v>
      </c>
      <c r="Q4066">
        <v>1695000</v>
      </c>
      <c r="R4066">
        <v>3.47</v>
      </c>
      <c r="S4066">
        <v>33.762</v>
      </c>
      <c r="T4066">
        <v>8.8189999999999991</v>
      </c>
      <c r="U4066">
        <v>19.543600000000001</v>
      </c>
      <c r="V4066">
        <f t="shared" si="479"/>
        <v>2.3790077744837448</v>
      </c>
      <c r="AC4066">
        <v>46.46</v>
      </c>
      <c r="AD4066">
        <v>45.09</v>
      </c>
      <c r="AH4066" s="85">
        <f>IF(AND(M4066&lt;Variables!$G$6,M4066&gt;Variables!$G$5),0,1)</f>
        <v>1</v>
      </c>
      <c r="AI4066" s="85">
        <f t="shared" si="478"/>
        <v>0</v>
      </c>
      <c r="AJ4066" s="85">
        <f>IF(I4066&gt;Variables!$G$7,0,1)</f>
        <v>0</v>
      </c>
      <c r="AK4066" s="85">
        <f>IF(F4066&gt;Variables!$G$8,0,1)</f>
        <v>0</v>
      </c>
      <c r="AL4066" s="85">
        <f>IF(G4066&gt;Variables!$G$9,0,1)</f>
        <v>1</v>
      </c>
      <c r="AM4066" s="85">
        <f>IF(AND(K4066&gt;Variables!$G$10,K4066&lt;Variables!$G$11),0,1)</f>
        <v>0</v>
      </c>
      <c r="AN4066" s="103">
        <f>IF(H4066&lt;Variables!$G$13,1,0)</f>
        <v>0</v>
      </c>
      <c r="AO4066" s="101">
        <f>IF(R4066&lt;Variables!$G$12,0,1)</f>
        <v>1</v>
      </c>
      <c r="AP4066" s="86">
        <f t="shared" si="477"/>
        <v>1</v>
      </c>
      <c r="AR4066">
        <v>1</v>
      </c>
      <c r="AS4066">
        <v>0</v>
      </c>
      <c r="AT4066">
        <v>0</v>
      </c>
      <c r="AU4066">
        <v>0</v>
      </c>
      <c r="BA4066">
        <v>1.08</v>
      </c>
    </row>
    <row r="4067" spans="3:53" ht="12.75" x14ac:dyDescent="0.2">
      <c r="C4067" t="s">
        <v>848</v>
      </c>
      <c r="D4067" t="s">
        <v>186</v>
      </c>
      <c r="E4067">
        <v>27.54</v>
      </c>
      <c r="F4067">
        <v>10.66</v>
      </c>
      <c r="G4067">
        <v>5.74</v>
      </c>
      <c r="H4067">
        <v>3480</v>
      </c>
      <c r="I4067">
        <v>0.51900000000000002</v>
      </c>
      <c r="J4067" t="s">
        <v>78</v>
      </c>
      <c r="K4067">
        <v>52.86</v>
      </c>
      <c r="L4067">
        <v>27.37951</v>
      </c>
      <c r="M4067">
        <v>0.41048944995727737</v>
      </c>
      <c r="N4067">
        <v>27.423492</v>
      </c>
      <c r="O4067">
        <v>0.24945036175554</v>
      </c>
      <c r="P4067">
        <v>10130000</v>
      </c>
      <c r="Q4067">
        <v>9062000</v>
      </c>
      <c r="R4067">
        <v>1.1200000000000001</v>
      </c>
      <c r="S4067">
        <v>33.762</v>
      </c>
      <c r="T4067">
        <v>8.8189999999999991</v>
      </c>
      <c r="U4067">
        <v>19.543600000000001</v>
      </c>
      <c r="V4067">
        <f t="shared" si="479"/>
        <v>2.3825663628010876</v>
      </c>
      <c r="AC4067">
        <v>27.77</v>
      </c>
      <c r="AD4067">
        <v>26.41</v>
      </c>
      <c r="AH4067" s="85">
        <f>IF(AND(M4067&lt;Variables!$G$6,M4067&gt;Variables!$G$5),0,1)</f>
        <v>1</v>
      </c>
      <c r="AI4067" s="85">
        <f t="shared" si="478"/>
        <v>1</v>
      </c>
      <c r="AJ4067" s="85">
        <f>IF(I4067&gt;Variables!$G$7,0,1)</f>
        <v>0</v>
      </c>
      <c r="AK4067" s="85">
        <f>IF(F4067&gt;Variables!$G$8,0,1)</f>
        <v>0</v>
      </c>
      <c r="AL4067" s="85">
        <f>IF(G4067&gt;Variables!$G$9,0,1)</f>
        <v>1</v>
      </c>
      <c r="AM4067" s="85">
        <f>IF(AND(K4067&gt;Variables!$G$10,K4067&lt;Variables!$G$11),0,1)</f>
        <v>0</v>
      </c>
      <c r="AN4067" s="103">
        <f>IF(H4067&lt;Variables!$G$13,1,0)</f>
        <v>0</v>
      </c>
      <c r="AO4067" s="101">
        <f>IF(R4067&lt;Variables!$G$12,0,1)</f>
        <v>0</v>
      </c>
      <c r="AP4067" s="86">
        <f t="shared" si="477"/>
        <v>1</v>
      </c>
      <c r="AR4067">
        <v>0</v>
      </c>
      <c r="AS4067">
        <v>0</v>
      </c>
      <c r="AT4067">
        <v>1</v>
      </c>
      <c r="AU4067">
        <v>0</v>
      </c>
      <c r="BA4067">
        <v>-1.89</v>
      </c>
    </row>
    <row r="4068" spans="3:53" ht="12.75" x14ac:dyDescent="0.2">
      <c r="C4068" t="s">
        <v>848</v>
      </c>
      <c r="D4068" t="s">
        <v>806</v>
      </c>
      <c r="E4068">
        <v>79.17</v>
      </c>
      <c r="F4068">
        <v>10.68</v>
      </c>
      <c r="G4068">
        <v>1.39</v>
      </c>
      <c r="H4068">
        <v>3860</v>
      </c>
      <c r="I4068">
        <v>-0.35599999999999998</v>
      </c>
      <c r="J4068" t="s">
        <v>78</v>
      </c>
      <c r="K4068">
        <v>59.88</v>
      </c>
      <c r="L4068">
        <v>79.078489999999988</v>
      </c>
      <c r="M4068">
        <v>0.1220433015349803</v>
      </c>
      <c r="N4068">
        <v>78.857915999999989</v>
      </c>
      <c r="O4068">
        <v>0.4020953330798247</v>
      </c>
      <c r="P4068">
        <v>1702000</v>
      </c>
      <c r="Q4068">
        <v>452001</v>
      </c>
      <c r="R4068">
        <v>3.77</v>
      </c>
      <c r="S4068">
        <v>33.762</v>
      </c>
      <c r="T4068">
        <v>8.8189999999999991</v>
      </c>
      <c r="U4068">
        <v>19.543600000000001</v>
      </c>
      <c r="V4068">
        <f t="shared" si="479"/>
        <v>2.46270135893834</v>
      </c>
      <c r="AC4068">
        <v>80.13</v>
      </c>
      <c r="AD4068">
        <v>78.95</v>
      </c>
      <c r="AH4068" s="85">
        <f>IF(AND(M4068&lt;Variables!$G$6,M4068&gt;Variables!$G$5),0,1)</f>
        <v>1</v>
      </c>
      <c r="AI4068" s="85">
        <f t="shared" si="478"/>
        <v>0</v>
      </c>
      <c r="AJ4068" s="85">
        <f>IF(I4068&gt;Variables!$G$7,0,1)</f>
        <v>1</v>
      </c>
      <c r="AK4068" s="85">
        <f>IF(F4068&gt;Variables!$G$8,0,1)</f>
        <v>0</v>
      </c>
      <c r="AL4068" s="85">
        <f>IF(G4068&gt;Variables!$G$9,0,1)</f>
        <v>1</v>
      </c>
      <c r="AM4068" s="85">
        <f>IF(AND(K4068&gt;Variables!$G$10,K4068&lt;Variables!$G$11),0,1)</f>
        <v>0</v>
      </c>
      <c r="AN4068" s="103">
        <f>IF(H4068&lt;Variables!$G$13,1,0)</f>
        <v>0</v>
      </c>
      <c r="AO4068" s="101">
        <f>IF(R4068&lt;Variables!$G$12,0,1)</f>
        <v>1</v>
      </c>
      <c r="AP4068" s="86">
        <f t="shared" si="477"/>
        <v>1</v>
      </c>
      <c r="AR4068">
        <v>0</v>
      </c>
      <c r="AS4068">
        <v>1</v>
      </c>
      <c r="AT4068">
        <v>0</v>
      </c>
      <c r="AU4068">
        <v>0</v>
      </c>
      <c r="BA4068">
        <v>1.03</v>
      </c>
    </row>
    <row r="4069" spans="3:53" ht="12.75" x14ac:dyDescent="0.2">
      <c r="C4069" t="s">
        <v>848</v>
      </c>
      <c r="D4069" t="s">
        <v>802</v>
      </c>
      <c r="E4069">
        <v>224.84</v>
      </c>
      <c r="F4069">
        <v>15.29</v>
      </c>
      <c r="G4069">
        <v>6.98</v>
      </c>
      <c r="H4069">
        <v>37470</v>
      </c>
      <c r="I4069">
        <v>-2.8330000000000002</v>
      </c>
      <c r="J4069" t="s">
        <v>78</v>
      </c>
      <c r="K4069">
        <v>48.4</v>
      </c>
      <c r="L4069">
        <v>224.63151500000001</v>
      </c>
      <c r="M4069">
        <v>-1.848137826964108E-2</v>
      </c>
      <c r="N4069">
        <v>224.68522200000001</v>
      </c>
      <c r="O4069">
        <v>-4.2380179324823769E-2</v>
      </c>
      <c r="P4069">
        <v>9142000</v>
      </c>
      <c r="Q4069">
        <v>2782000</v>
      </c>
      <c r="R4069">
        <v>3.29</v>
      </c>
      <c r="S4069">
        <v>33.762</v>
      </c>
      <c r="T4069">
        <v>8.8189999999999991</v>
      </c>
      <c r="U4069">
        <v>19.543600000000001</v>
      </c>
      <c r="V4069">
        <f t="shared" si="479"/>
        <v>2.3508191170823021</v>
      </c>
      <c r="AC4069">
        <v>234.89</v>
      </c>
      <c r="AD4069">
        <v>224.04</v>
      </c>
      <c r="AH4069" s="85">
        <f>IF(AND(M4069&lt;Variables!$G$6,M4069&gt;Variables!$G$5),0,1)</f>
        <v>1</v>
      </c>
      <c r="AI4069" s="85">
        <f t="shared" si="478"/>
        <v>1</v>
      </c>
      <c r="AJ4069" s="85">
        <f>IF(I4069&gt;Variables!$G$7,0,1)</f>
        <v>1</v>
      </c>
      <c r="AK4069" s="85">
        <f>IF(F4069&gt;Variables!$G$8,0,1)</f>
        <v>0</v>
      </c>
      <c r="AL4069" s="85">
        <f>IF(G4069&gt;Variables!$G$9,0,1)</f>
        <v>1</v>
      </c>
      <c r="AM4069" s="85">
        <f>IF(AND(K4069&gt;Variables!$G$10,K4069&lt;Variables!$G$11),0,1)</f>
        <v>1</v>
      </c>
      <c r="AN4069" s="103">
        <f>IF(H4069&lt;Variables!$G$13,1,0)</f>
        <v>0</v>
      </c>
      <c r="AO4069" s="101">
        <f>IF(R4069&lt;Variables!$G$12,0,1)</f>
        <v>1</v>
      </c>
      <c r="AP4069" s="86">
        <f t="shared" si="477"/>
        <v>1</v>
      </c>
      <c r="AR4069">
        <v>1</v>
      </c>
      <c r="AS4069">
        <v>0</v>
      </c>
      <c r="AT4069">
        <v>0</v>
      </c>
      <c r="AU4069">
        <v>0</v>
      </c>
      <c r="BA4069">
        <v>1.63</v>
      </c>
    </row>
    <row r="4070" spans="3:53" ht="12.75" x14ac:dyDescent="0.2">
      <c r="C4070" t="s">
        <v>848</v>
      </c>
      <c r="D4070" t="s">
        <v>131</v>
      </c>
      <c r="E4070">
        <v>35.549999999999997</v>
      </c>
      <c r="F4070">
        <v>13.94</v>
      </c>
      <c r="G4070">
        <v>10.85</v>
      </c>
      <c r="H4070">
        <v>5010</v>
      </c>
      <c r="I4070">
        <v>2.9000000000000001E-2</v>
      </c>
      <c r="J4070" t="s">
        <v>78</v>
      </c>
      <c r="K4070">
        <v>64.739999999999995</v>
      </c>
      <c r="L4070">
        <v>35.316825000000009</v>
      </c>
      <c r="M4070">
        <v>0.83012841613024613</v>
      </c>
      <c r="N4070">
        <v>35.284063999999987</v>
      </c>
      <c r="O4070">
        <v>0.92374846616309803</v>
      </c>
      <c r="P4070">
        <v>4442000</v>
      </c>
      <c r="Q4070">
        <v>2889000</v>
      </c>
      <c r="R4070">
        <v>1.54</v>
      </c>
      <c r="S4070">
        <v>33.762</v>
      </c>
      <c r="T4070">
        <v>8.8189999999999991</v>
      </c>
      <c r="U4070">
        <v>19.543600000000001</v>
      </c>
      <c r="V4070">
        <f t="shared" si="479"/>
        <v>2.4627852250189552</v>
      </c>
      <c r="AC4070">
        <v>36.79</v>
      </c>
      <c r="AD4070">
        <v>35.409999999999997</v>
      </c>
      <c r="AH4070" s="85">
        <f>IF(AND(M4070&lt;Variables!$G$6,M4070&gt;Variables!$G$5),0,1)</f>
        <v>1</v>
      </c>
      <c r="AI4070" s="85">
        <f t="shared" si="478"/>
        <v>0</v>
      </c>
      <c r="AJ4070" s="85">
        <f>IF(I4070&gt;Variables!$G$7,0,1)</f>
        <v>0</v>
      </c>
      <c r="AK4070" s="85">
        <f>IF(F4070&gt;Variables!$G$8,0,1)</f>
        <v>0</v>
      </c>
      <c r="AL4070" s="85">
        <f>IF(G4070&gt;Variables!$G$9,0,1)</f>
        <v>1</v>
      </c>
      <c r="AM4070" s="85">
        <f>IF(AND(K4070&gt;Variables!$G$10,K4070&lt;Variables!$G$11),0,1)</f>
        <v>0</v>
      </c>
      <c r="AN4070" s="103">
        <f>IF(H4070&lt;Variables!$G$13,1,0)</f>
        <v>0</v>
      </c>
      <c r="AO4070" s="101">
        <f>IF(R4070&lt;Variables!$G$12,0,1)</f>
        <v>0</v>
      </c>
      <c r="AP4070" s="86">
        <f t="shared" si="477"/>
        <v>1</v>
      </c>
      <c r="AR4070">
        <v>0</v>
      </c>
      <c r="AS4070">
        <v>1</v>
      </c>
      <c r="AT4070">
        <v>0</v>
      </c>
      <c r="AU4070">
        <v>0</v>
      </c>
      <c r="BA4070">
        <v>0.94</v>
      </c>
    </row>
    <row r="4071" spans="3:53" ht="12.75" x14ac:dyDescent="0.2">
      <c r="C4071" t="s">
        <v>848</v>
      </c>
      <c r="D4071" t="s">
        <v>584</v>
      </c>
      <c r="E4071">
        <v>25.38</v>
      </c>
      <c r="F4071">
        <v>14.61</v>
      </c>
      <c r="G4071">
        <v>12.17</v>
      </c>
      <c r="H4071">
        <v>12890</v>
      </c>
      <c r="I4071">
        <v>0.48399999999999999</v>
      </c>
      <c r="J4071" t="s">
        <v>78</v>
      </c>
      <c r="K4071">
        <v>65.489999999999995</v>
      </c>
      <c r="L4071">
        <v>25.20871666666666</v>
      </c>
      <c r="M4071">
        <v>0.52078546904742296</v>
      </c>
      <c r="N4071">
        <v>24.867417021276601</v>
      </c>
      <c r="O4071">
        <v>1.9004103977468161</v>
      </c>
      <c r="P4071">
        <v>515828</v>
      </c>
      <c r="Q4071">
        <v>1407000</v>
      </c>
      <c r="R4071">
        <v>0.37</v>
      </c>
      <c r="S4071">
        <v>33.762</v>
      </c>
      <c r="T4071">
        <v>8.8189999999999991</v>
      </c>
      <c r="U4071">
        <v>19.543600000000001</v>
      </c>
      <c r="V4071">
        <f t="shared" si="479"/>
        <v>2.4906385773526742</v>
      </c>
      <c r="AC4071">
        <v>26</v>
      </c>
      <c r="AD4071">
        <v>25.068000000000001</v>
      </c>
      <c r="AH4071" s="85">
        <f>IF(AND(M4071&lt;Variables!$G$6,M4071&gt;Variables!$G$5),0,1)</f>
        <v>1</v>
      </c>
      <c r="AI4071" s="85">
        <f t="shared" si="478"/>
        <v>0</v>
      </c>
      <c r="AJ4071" s="85">
        <f>IF(I4071&gt;Variables!$G$7,0,1)</f>
        <v>0</v>
      </c>
      <c r="AK4071" s="85">
        <f>IF(F4071&gt;Variables!$G$8,0,1)</f>
        <v>0</v>
      </c>
      <c r="AL4071" s="85">
        <f>IF(G4071&gt;Variables!$G$9,0,1)</f>
        <v>0</v>
      </c>
      <c r="AM4071" s="85">
        <f>IF(AND(K4071&gt;Variables!$G$10,K4071&lt;Variables!$G$11),0,1)</f>
        <v>0</v>
      </c>
      <c r="AN4071" s="103">
        <f>IF(H4071&lt;Variables!$G$13,1,0)</f>
        <v>0</v>
      </c>
      <c r="AO4071" s="101">
        <f>IF(R4071&lt;Variables!$G$12,0,1)</f>
        <v>0</v>
      </c>
      <c r="AP4071" s="86">
        <f t="shared" si="477"/>
        <v>1</v>
      </c>
      <c r="AR4071">
        <v>1</v>
      </c>
      <c r="AS4071">
        <v>0</v>
      </c>
      <c r="AT4071">
        <v>0</v>
      </c>
      <c r="AU4071">
        <v>0</v>
      </c>
      <c r="BA4071">
        <v>0.97</v>
      </c>
    </row>
    <row r="4072" spans="3:53" ht="12.75" x14ac:dyDescent="0.2">
      <c r="C4072" t="s">
        <v>848</v>
      </c>
      <c r="D4072" t="s">
        <v>136</v>
      </c>
      <c r="E4072">
        <v>179.82</v>
      </c>
      <c r="F4072">
        <v>9.48</v>
      </c>
      <c r="G4072">
        <v>7.44</v>
      </c>
      <c r="H4072">
        <v>14270</v>
      </c>
      <c r="I4072">
        <v>257.12400000000002</v>
      </c>
      <c r="J4072" t="s">
        <v>78</v>
      </c>
      <c r="K4072">
        <v>63.61</v>
      </c>
      <c r="L4072">
        <v>177.51221000000001</v>
      </c>
      <c r="M4072">
        <v>1.211009653927464</v>
      </c>
      <c r="N4072">
        <v>174.86878999999999</v>
      </c>
      <c r="O4072">
        <v>2.7409751048200439</v>
      </c>
      <c r="P4072">
        <v>4014000</v>
      </c>
      <c r="Q4072">
        <v>3592000</v>
      </c>
      <c r="R4072">
        <v>1.1200000000000001</v>
      </c>
      <c r="S4072">
        <v>33.762</v>
      </c>
      <c r="T4072">
        <v>8.8189999999999991</v>
      </c>
      <c r="U4072">
        <v>19.543600000000001</v>
      </c>
      <c r="V4072">
        <f t="shared" si="479"/>
        <v>2.4289137910637022</v>
      </c>
      <c r="AC4072">
        <v>183.99</v>
      </c>
      <c r="AD4072">
        <v>160.11000000000001</v>
      </c>
      <c r="AH4072" s="85">
        <f>IF(AND(M4072&lt;Variables!$G$6,M4072&gt;Variables!$G$5),0,1)</f>
        <v>1</v>
      </c>
      <c r="AI4072" s="85">
        <f t="shared" si="478"/>
        <v>0</v>
      </c>
      <c r="AJ4072" s="85">
        <f>IF(I4072&gt;Variables!$G$7,0,1)</f>
        <v>0</v>
      </c>
      <c r="AK4072" s="85">
        <f>IF(F4072&gt;Variables!$G$8,0,1)</f>
        <v>0</v>
      </c>
      <c r="AL4072" s="85">
        <f>IF(G4072&gt;Variables!$G$9,0,1)</f>
        <v>1</v>
      </c>
      <c r="AM4072" s="85">
        <f>IF(AND(K4072&gt;Variables!$G$10,K4072&lt;Variables!$G$11),0,1)</f>
        <v>0</v>
      </c>
      <c r="AN4072" s="103">
        <f>IF(H4072&lt;Variables!$G$13,1,0)</f>
        <v>0</v>
      </c>
      <c r="AO4072" s="101">
        <f>IF(R4072&lt;Variables!$G$12,0,1)</f>
        <v>0</v>
      </c>
      <c r="AP4072" s="86">
        <f t="shared" si="477"/>
        <v>1</v>
      </c>
      <c r="AR4072">
        <v>0</v>
      </c>
      <c r="AS4072">
        <v>0</v>
      </c>
      <c r="AT4072">
        <v>1</v>
      </c>
      <c r="AU4072">
        <v>0</v>
      </c>
      <c r="BA4072">
        <v>-1.37</v>
      </c>
    </row>
    <row r="4073" spans="3:53" ht="12.75" x14ac:dyDescent="0.2">
      <c r="C4073" t="s">
        <v>848</v>
      </c>
      <c r="D4073" t="s">
        <v>800</v>
      </c>
      <c r="E4073">
        <v>13.41</v>
      </c>
      <c r="F4073">
        <v>21.48</v>
      </c>
      <c r="G4073">
        <v>2.44</v>
      </c>
      <c r="H4073">
        <v>185</v>
      </c>
      <c r="I4073">
        <v>-92.046999999999997</v>
      </c>
      <c r="J4073" t="s">
        <v>78</v>
      </c>
      <c r="K4073">
        <v>51.04</v>
      </c>
      <c r="L4073">
        <v>13.444364999999999</v>
      </c>
      <c r="M4073">
        <v>-0.181228343622027</v>
      </c>
      <c r="N4073">
        <v>13.364146</v>
      </c>
      <c r="O4073">
        <v>0.41793916349013299</v>
      </c>
      <c r="P4073">
        <v>16970000</v>
      </c>
      <c r="Q4073">
        <v>1180000</v>
      </c>
      <c r="R4073">
        <v>14.38</v>
      </c>
      <c r="S4073">
        <v>33.762</v>
      </c>
      <c r="T4073">
        <v>8.8189999999999991</v>
      </c>
      <c r="U4073">
        <v>19.543600000000001</v>
      </c>
      <c r="V4073">
        <f t="shared" si="479"/>
        <v>2.3830306598888082</v>
      </c>
      <c r="AC4073">
        <v>16.25</v>
      </c>
      <c r="AD4073">
        <v>12.75</v>
      </c>
      <c r="AH4073" s="85">
        <f>IF(AND(M4073&lt;Variables!$G$6,M4073&gt;Variables!$G$5),0,1)</f>
        <v>1</v>
      </c>
      <c r="AI4073" s="85">
        <f t="shared" si="478"/>
        <v>0</v>
      </c>
      <c r="AJ4073" s="85">
        <f>IF(I4073&gt;Variables!$G$7,0,1)</f>
        <v>1</v>
      </c>
      <c r="AK4073" s="85">
        <f>IF(F4073&gt;Variables!$G$8,0,1)</f>
        <v>0</v>
      </c>
      <c r="AL4073" s="85">
        <f>IF(G4073&gt;Variables!$G$9,0,1)</f>
        <v>1</v>
      </c>
      <c r="AM4073" s="85">
        <f>IF(AND(K4073&gt;Variables!$G$10,K4073&lt;Variables!$G$11),0,1)</f>
        <v>0</v>
      </c>
      <c r="AN4073" s="103">
        <f>IF(H4073&lt;Variables!$G$13,1,0)</f>
        <v>1</v>
      </c>
      <c r="AO4073" s="101">
        <f>IF(R4073&lt;Variables!$G$12,0,1)</f>
        <v>1</v>
      </c>
      <c r="AP4073" s="86">
        <f t="shared" si="477"/>
        <v>1</v>
      </c>
      <c r="AR4073">
        <v>1</v>
      </c>
      <c r="AS4073">
        <v>0</v>
      </c>
      <c r="AT4073">
        <v>0</v>
      </c>
      <c r="AU4073">
        <v>0</v>
      </c>
      <c r="BA4073">
        <v>2</v>
      </c>
    </row>
    <row r="4074" spans="3:53" ht="12.75" x14ac:dyDescent="0.2">
      <c r="C4074" t="s">
        <v>848</v>
      </c>
      <c r="D4074" t="s">
        <v>813</v>
      </c>
      <c r="E4074">
        <v>12.59</v>
      </c>
      <c r="F4074">
        <v>12.89</v>
      </c>
      <c r="G4074">
        <v>12.57</v>
      </c>
      <c r="H4074">
        <v>2160</v>
      </c>
      <c r="I4074">
        <v>-17.05</v>
      </c>
      <c r="J4074" t="s">
        <v>78</v>
      </c>
      <c r="K4074">
        <v>58.48</v>
      </c>
      <c r="L4074">
        <v>12.528494999999999</v>
      </c>
      <c r="M4074">
        <v>0.45101187333353121</v>
      </c>
      <c r="N4074">
        <v>12.487038</v>
      </c>
      <c r="O4074">
        <v>0.78450950497627203</v>
      </c>
      <c r="P4074">
        <v>2869000</v>
      </c>
      <c r="Q4074">
        <v>1541000</v>
      </c>
      <c r="R4074">
        <v>1.86</v>
      </c>
      <c r="S4074">
        <v>33.762</v>
      </c>
      <c r="T4074">
        <v>8.8189999999999991</v>
      </c>
      <c r="U4074">
        <v>19.543600000000001</v>
      </c>
      <c r="V4074">
        <f t="shared" si="479"/>
        <v>2.4320811022725404</v>
      </c>
      <c r="AC4074">
        <v>12.936400000000001</v>
      </c>
      <c r="AD4074">
        <v>12.52</v>
      </c>
      <c r="AH4074" s="85">
        <f>IF(AND(M4074&lt;Variables!$G$6,M4074&gt;Variables!$G$5),0,1)</f>
        <v>1</v>
      </c>
      <c r="AI4074" s="85">
        <f t="shared" si="478"/>
        <v>0</v>
      </c>
      <c r="AJ4074" s="85">
        <f>IF(I4074&gt;Variables!$G$7,0,1)</f>
        <v>1</v>
      </c>
      <c r="AK4074" s="85">
        <f>IF(F4074&gt;Variables!$G$8,0,1)</f>
        <v>0</v>
      </c>
      <c r="AL4074" s="85">
        <f>IF(G4074&gt;Variables!$G$9,0,1)</f>
        <v>0</v>
      </c>
      <c r="AM4074" s="85">
        <f>IF(AND(K4074&gt;Variables!$G$10,K4074&lt;Variables!$G$11),0,1)</f>
        <v>0</v>
      </c>
      <c r="AN4074" s="103">
        <f>IF(H4074&lt;Variables!$G$13,1,0)</f>
        <v>1</v>
      </c>
      <c r="AO4074" s="101">
        <f>IF(R4074&lt;Variables!$G$12,0,1)</f>
        <v>0</v>
      </c>
      <c r="AP4074" s="86">
        <f t="shared" si="477"/>
        <v>1</v>
      </c>
      <c r="AR4074">
        <v>1</v>
      </c>
      <c r="AS4074">
        <v>0</v>
      </c>
      <c r="AT4074">
        <v>0</v>
      </c>
      <c r="AU4074">
        <v>0</v>
      </c>
      <c r="BA4074">
        <v>1.02</v>
      </c>
    </row>
    <row r="4075" spans="3:53" ht="12.75" x14ac:dyDescent="0.2">
      <c r="C4075" t="s">
        <v>848</v>
      </c>
      <c r="D4075" t="s">
        <v>833</v>
      </c>
      <c r="E4075">
        <v>20.3</v>
      </c>
      <c r="F4075">
        <v>8.7899999999999991</v>
      </c>
      <c r="G4075">
        <v>12.75</v>
      </c>
      <c r="H4075">
        <v>2000</v>
      </c>
      <c r="I4075">
        <v>-16.834</v>
      </c>
      <c r="J4075" t="s">
        <v>78</v>
      </c>
      <c r="K4075">
        <v>63</v>
      </c>
      <c r="L4075">
        <v>20.185185000000001</v>
      </c>
      <c r="M4075">
        <v>0.54403761967007536</v>
      </c>
      <c r="N4075">
        <v>20.148986000000001</v>
      </c>
      <c r="O4075">
        <v>0.72467170308225215</v>
      </c>
      <c r="P4075">
        <v>1517000</v>
      </c>
      <c r="Q4075">
        <v>1647000</v>
      </c>
      <c r="R4075">
        <v>0.92</v>
      </c>
      <c r="S4075">
        <v>33.762</v>
      </c>
      <c r="T4075">
        <v>8.8189999999999991</v>
      </c>
      <c r="U4075">
        <v>19.543600000000001</v>
      </c>
      <c r="V4075">
        <f t="shared" si="479"/>
        <v>2.4671096734956848</v>
      </c>
      <c r="AC4075">
        <v>20.62</v>
      </c>
      <c r="AD4075">
        <v>19.809999999999999</v>
      </c>
      <c r="AH4075" s="85">
        <f>IF(AND(M4075&lt;Variables!$G$6,M4075&gt;Variables!$G$5),0,1)</f>
        <v>1</v>
      </c>
      <c r="AI4075" s="85">
        <f t="shared" si="478"/>
        <v>0</v>
      </c>
      <c r="AJ4075" s="85">
        <f>IF(I4075&gt;Variables!$G$7,0,1)</f>
        <v>1</v>
      </c>
      <c r="AK4075" s="85">
        <f>IF(F4075&gt;Variables!$G$8,0,1)</f>
        <v>1</v>
      </c>
      <c r="AL4075" s="85">
        <f>IF(G4075&gt;Variables!$G$9,0,1)</f>
        <v>0</v>
      </c>
      <c r="AM4075" s="85">
        <f>IF(AND(K4075&gt;Variables!$G$10,K4075&lt;Variables!$G$11),0,1)</f>
        <v>0</v>
      </c>
      <c r="AN4075" s="103">
        <f>IF(H4075&lt;Variables!$G$13,1,0)</f>
        <v>1</v>
      </c>
      <c r="AO4075" s="101">
        <f>IF(R4075&lt;Variables!$G$12,0,1)</f>
        <v>0</v>
      </c>
      <c r="AP4075" s="86">
        <f t="shared" si="477"/>
        <v>1</v>
      </c>
      <c r="AR4075">
        <v>0</v>
      </c>
      <c r="AS4075">
        <v>1</v>
      </c>
      <c r="AT4075">
        <v>0</v>
      </c>
      <c r="AU4075">
        <v>0</v>
      </c>
      <c r="BA4075">
        <v>0.28999999999999998</v>
      </c>
    </row>
    <row r="4076" spans="3:53" ht="12.75" x14ac:dyDescent="0.2">
      <c r="C4076" t="s">
        <v>848</v>
      </c>
      <c r="D4076" t="s">
        <v>566</v>
      </c>
      <c r="E4076">
        <v>3.99</v>
      </c>
      <c r="F4076">
        <v>20.420000000000002</v>
      </c>
      <c r="G4076">
        <v>3.59</v>
      </c>
      <c r="H4076">
        <v>108.49</v>
      </c>
      <c r="I4076">
        <v>0.222</v>
      </c>
      <c r="J4076" t="s">
        <v>76</v>
      </c>
      <c r="K4076">
        <v>55.02</v>
      </c>
      <c r="L4076">
        <v>3.9782199999999999</v>
      </c>
      <c r="M4076">
        <v>1.030108943195684</v>
      </c>
      <c r="N4076">
        <v>4.0299900000000006</v>
      </c>
      <c r="O4076">
        <v>-0.2677425998575918</v>
      </c>
      <c r="P4076">
        <v>45570000</v>
      </c>
      <c r="Q4076">
        <v>6820000</v>
      </c>
      <c r="R4076">
        <v>6.68</v>
      </c>
      <c r="S4076">
        <v>33.762</v>
      </c>
      <c r="T4076">
        <v>8.8189999999999991</v>
      </c>
      <c r="U4076">
        <v>19.543600000000001</v>
      </c>
      <c r="V4076">
        <f t="shared" si="479"/>
        <v>2.3772900952446077</v>
      </c>
      <c r="AC4076">
        <v>5.24</v>
      </c>
      <c r="AD4076">
        <v>3.94</v>
      </c>
      <c r="AH4076" s="85">
        <f>IF(AND(M4076&lt;Variables!$G$6,M4076&gt;Variables!$G$5),0,1)</f>
        <v>1</v>
      </c>
      <c r="AI4076" s="85">
        <f t="shared" si="478"/>
        <v>1</v>
      </c>
      <c r="AJ4076" s="85">
        <f>IF(I4076&gt;Variables!$G$7,0,1)</f>
        <v>0</v>
      </c>
      <c r="AK4076" s="85">
        <f>IF(F4076&gt;Variables!$G$8,0,1)</f>
        <v>0</v>
      </c>
      <c r="AL4076" s="85">
        <f>IF(G4076&gt;Variables!$G$9,0,1)</f>
        <v>1</v>
      </c>
      <c r="AM4076" s="85">
        <f>IF(AND(K4076&gt;Variables!$G$10,K4076&lt;Variables!$G$11),0,1)</f>
        <v>0</v>
      </c>
      <c r="AN4076" s="103">
        <f>IF(H4076&lt;Variables!$G$13,1,0)</f>
        <v>1</v>
      </c>
      <c r="AO4076" s="101">
        <f>IF(R4076&lt;Variables!$G$12,0,1)</f>
        <v>1</v>
      </c>
      <c r="AP4076" s="86">
        <f t="shared" si="477"/>
        <v>0</v>
      </c>
      <c r="AR4076">
        <v>1</v>
      </c>
      <c r="AS4076">
        <v>0</v>
      </c>
      <c r="AT4076">
        <v>0</v>
      </c>
      <c r="AU4076">
        <v>0</v>
      </c>
      <c r="BA4076">
        <v>2</v>
      </c>
    </row>
    <row r="4077" spans="3:53" ht="12.75" x14ac:dyDescent="0.2">
      <c r="C4077" t="s">
        <v>848</v>
      </c>
      <c r="D4077" t="s">
        <v>176</v>
      </c>
      <c r="E4077">
        <v>73.099999999999994</v>
      </c>
      <c r="F4077">
        <v>8.67</v>
      </c>
      <c r="G4077">
        <v>7.03</v>
      </c>
      <c r="H4077">
        <v>6300</v>
      </c>
      <c r="I4077">
        <v>-20.760999999999999</v>
      </c>
      <c r="J4077" t="s">
        <v>78</v>
      </c>
      <c r="K4077">
        <v>52.76</v>
      </c>
      <c r="L4077">
        <v>72.783020000000008</v>
      </c>
      <c r="M4077">
        <v>0.40803473117767119</v>
      </c>
      <c r="N4077">
        <v>73.23797555555555</v>
      </c>
      <c r="O4077">
        <v>-0.21570169622686791</v>
      </c>
      <c r="P4077">
        <v>714730</v>
      </c>
      <c r="Q4077">
        <v>997328</v>
      </c>
      <c r="R4077">
        <v>0.72</v>
      </c>
      <c r="S4077">
        <v>33.762</v>
      </c>
      <c r="T4077">
        <v>8.8189999999999991</v>
      </c>
      <c r="U4077">
        <v>19.543600000000001</v>
      </c>
      <c r="V4077">
        <f t="shared" si="479"/>
        <v>2.3817323011113309</v>
      </c>
      <c r="AC4077">
        <v>74.98</v>
      </c>
      <c r="AD4077">
        <v>72.260000000000005</v>
      </c>
      <c r="AH4077" s="85">
        <f>IF(AND(M4077&lt;Variables!$G$6,M4077&gt;Variables!$G$5),0,1)</f>
        <v>1</v>
      </c>
      <c r="AI4077" s="85">
        <f t="shared" si="478"/>
        <v>1</v>
      </c>
      <c r="AJ4077" s="85">
        <f>IF(I4077&gt;Variables!$G$7,0,1)</f>
        <v>1</v>
      </c>
      <c r="AK4077" s="85">
        <f>IF(F4077&gt;Variables!$G$8,0,1)</f>
        <v>1</v>
      </c>
      <c r="AL4077" s="85">
        <f>IF(G4077&gt;Variables!$G$9,0,1)</f>
        <v>1</v>
      </c>
      <c r="AM4077" s="85">
        <f>IF(AND(K4077&gt;Variables!$G$10,K4077&lt;Variables!$G$11),0,1)</f>
        <v>0</v>
      </c>
      <c r="AN4077" s="103">
        <f>IF(H4077&lt;Variables!$G$13,1,0)</f>
        <v>0</v>
      </c>
      <c r="AO4077" s="101">
        <f>IF(R4077&lt;Variables!$G$12,0,1)</f>
        <v>0</v>
      </c>
      <c r="AP4077" s="86">
        <f t="shared" si="477"/>
        <v>1</v>
      </c>
      <c r="AR4077">
        <v>1</v>
      </c>
      <c r="AS4077">
        <v>0</v>
      </c>
      <c r="AT4077">
        <v>0</v>
      </c>
      <c r="AU4077">
        <v>0</v>
      </c>
      <c r="BA4077">
        <v>1.73</v>
      </c>
    </row>
    <row r="4078" spans="3:53" ht="12.75" x14ac:dyDescent="0.2">
      <c r="C4078" t="s">
        <v>848</v>
      </c>
      <c r="D4078" t="s">
        <v>807</v>
      </c>
      <c r="E4078">
        <v>40.01</v>
      </c>
      <c r="F4078">
        <v>8.58</v>
      </c>
      <c r="G4078">
        <v>-0.77</v>
      </c>
      <c r="H4078">
        <v>6020</v>
      </c>
      <c r="I4078">
        <v>11.076000000000001</v>
      </c>
      <c r="J4078" t="s">
        <v>78</v>
      </c>
      <c r="K4078">
        <v>69.64</v>
      </c>
      <c r="L4078">
        <v>39.725484999999992</v>
      </c>
      <c r="M4078">
        <v>0.71620270967114974</v>
      </c>
      <c r="N4078">
        <v>39.516612000000002</v>
      </c>
      <c r="O4078">
        <v>1.248558454353313</v>
      </c>
      <c r="P4078">
        <v>2799000</v>
      </c>
      <c r="Q4078">
        <v>1252000</v>
      </c>
      <c r="R4078">
        <v>2.2400000000000002</v>
      </c>
      <c r="S4078">
        <v>33.762</v>
      </c>
      <c r="T4078">
        <v>8.8189999999999991</v>
      </c>
      <c r="U4078">
        <v>19.543600000000001</v>
      </c>
      <c r="V4078">
        <f t="shared" si="479"/>
        <v>2.5112258826711353</v>
      </c>
      <c r="AC4078">
        <v>41.37</v>
      </c>
      <c r="AD4078">
        <v>39.11</v>
      </c>
      <c r="AH4078" s="85">
        <f>IF(AND(M4078&lt;Variables!$G$6,M4078&gt;Variables!$G$5),0,1)</f>
        <v>1</v>
      </c>
      <c r="AI4078" s="85">
        <f t="shared" si="478"/>
        <v>0</v>
      </c>
      <c r="AJ4078" s="85">
        <f>IF(I4078&gt;Variables!$G$7,0,1)</f>
        <v>0</v>
      </c>
      <c r="AK4078" s="85">
        <f>IF(F4078&gt;Variables!$G$8,0,1)</f>
        <v>1</v>
      </c>
      <c r="AL4078" s="85">
        <f>IF(G4078&gt;Variables!$G$9,0,1)</f>
        <v>1</v>
      </c>
      <c r="AM4078" s="85">
        <f>IF(AND(K4078&gt;Variables!$G$10,K4078&lt;Variables!$G$11),0,1)</f>
        <v>0</v>
      </c>
      <c r="AN4078" s="103">
        <f>IF(H4078&lt;Variables!$G$13,1,0)</f>
        <v>0</v>
      </c>
      <c r="AO4078" s="101">
        <f>IF(R4078&lt;Variables!$G$12,0,1)</f>
        <v>1</v>
      </c>
      <c r="AP4078" s="86">
        <f t="shared" si="477"/>
        <v>1</v>
      </c>
      <c r="AR4078">
        <v>0</v>
      </c>
      <c r="AS4078">
        <v>1</v>
      </c>
      <c r="AT4078">
        <v>0</v>
      </c>
      <c r="AU4078">
        <v>0</v>
      </c>
      <c r="BA4078">
        <v>0.68</v>
      </c>
    </row>
    <row r="4079" spans="3:53" ht="12.75" x14ac:dyDescent="0.2">
      <c r="C4079" t="s">
        <v>848</v>
      </c>
      <c r="D4079" t="s">
        <v>499</v>
      </c>
      <c r="E4079">
        <v>79.77</v>
      </c>
      <c r="F4079">
        <v>8.5299999999999994</v>
      </c>
      <c r="G4079">
        <v>5.91</v>
      </c>
      <c r="H4079">
        <v>5310</v>
      </c>
      <c r="I4079">
        <v>86.602000000000004</v>
      </c>
      <c r="J4079" t="s">
        <v>78</v>
      </c>
      <c r="K4079">
        <v>39.840000000000003</v>
      </c>
      <c r="L4079">
        <v>80.16106111111111</v>
      </c>
      <c r="M4079">
        <v>-0.53499929412942793</v>
      </c>
      <c r="N4079">
        <v>80.179110416666674</v>
      </c>
      <c r="O4079">
        <v>-0.55739009118984917</v>
      </c>
      <c r="P4079">
        <v>686797</v>
      </c>
      <c r="Q4079">
        <v>1283000</v>
      </c>
      <c r="R4079">
        <v>0.54</v>
      </c>
      <c r="S4079">
        <v>33.762</v>
      </c>
      <c r="T4079">
        <v>8.8189999999999991</v>
      </c>
      <c r="U4079">
        <v>19.543600000000001</v>
      </c>
      <c r="V4079">
        <f t="shared" si="479"/>
        <v>2.2599543895590761</v>
      </c>
      <c r="AC4079">
        <v>79.819999999999993</v>
      </c>
      <c r="AD4079">
        <v>77.844999999999999</v>
      </c>
      <c r="AH4079" s="85">
        <f>IF(AND(M4079&lt;Variables!$G$6,M4079&gt;Variables!$G$5),0,1)</f>
        <v>1</v>
      </c>
      <c r="AI4079" s="85">
        <f t="shared" si="478"/>
        <v>1</v>
      </c>
      <c r="AJ4079" s="85">
        <f>IF(I4079&gt;Variables!$G$7,0,1)</f>
        <v>0</v>
      </c>
      <c r="AK4079" s="85">
        <f>IF(F4079&gt;Variables!$G$8,0,1)</f>
        <v>1</v>
      </c>
      <c r="AL4079" s="85">
        <f>IF(G4079&gt;Variables!$G$9,0,1)</f>
        <v>1</v>
      </c>
      <c r="AM4079" s="85">
        <f>IF(AND(K4079&gt;Variables!$G$10,K4079&lt;Variables!$G$11),0,1)</f>
        <v>1</v>
      </c>
      <c r="AN4079" s="103">
        <f>IF(H4079&lt;Variables!$G$13,1,0)</f>
        <v>0</v>
      </c>
      <c r="AO4079" s="101">
        <f>IF(R4079&lt;Variables!$G$12,0,1)</f>
        <v>0</v>
      </c>
      <c r="AP4079" s="86">
        <f t="shared" ref="AP4079:AP4142" si="480">IF(J4079="Pass", 0,1)</f>
        <v>1</v>
      </c>
      <c r="AR4079">
        <v>0</v>
      </c>
      <c r="AS4079">
        <v>1</v>
      </c>
      <c r="AT4079">
        <v>0</v>
      </c>
      <c r="AU4079">
        <v>0</v>
      </c>
      <c r="BA4079">
        <v>-0.69</v>
      </c>
    </row>
    <row r="4080" spans="3:53" ht="12.75" x14ac:dyDescent="0.2">
      <c r="C4080" t="s">
        <v>848</v>
      </c>
      <c r="D4080" t="s">
        <v>697</v>
      </c>
      <c r="E4080">
        <v>6.59</v>
      </c>
      <c r="F4080">
        <v>59.46</v>
      </c>
      <c r="G4080">
        <v>63.32</v>
      </c>
      <c r="H4080">
        <v>-99999</v>
      </c>
      <c r="I4080">
        <v>-13.954000000000001</v>
      </c>
      <c r="J4080" t="s">
        <v>76</v>
      </c>
      <c r="K4080">
        <v>58.29</v>
      </c>
      <c r="L4080">
        <v>6.5332894736842109</v>
      </c>
      <c r="M4080">
        <v>1.740478923730689</v>
      </c>
      <c r="N4080">
        <v>6.3963416666666673</v>
      </c>
      <c r="O4080">
        <v>3.918776488122762</v>
      </c>
      <c r="P4080">
        <v>356002</v>
      </c>
      <c r="Q4080">
        <v>58657</v>
      </c>
      <c r="R4080">
        <v>6.07</v>
      </c>
      <c r="S4080">
        <v>33.762</v>
      </c>
      <c r="T4080">
        <v>8.8189999999999991</v>
      </c>
      <c r="U4080">
        <v>19.543600000000001</v>
      </c>
      <c r="V4080">
        <f t="shared" si="479"/>
        <v>2.3659622370209252</v>
      </c>
      <c r="AC4080">
        <v>8.4</v>
      </c>
      <c r="AD4080">
        <v>5.8</v>
      </c>
      <c r="AH4080" s="85">
        <f>IF(AND(M4080&lt;Variables!$G$6,M4080&gt;Variables!$G$5),0,1)</f>
        <v>1</v>
      </c>
      <c r="AI4080" s="85">
        <f t="shared" si="478"/>
        <v>0</v>
      </c>
      <c r="AJ4080" s="85">
        <f>IF(I4080&gt;Variables!$G$7,0,1)</f>
        <v>1</v>
      </c>
      <c r="AK4080" s="85">
        <f>IF(F4080&gt;Variables!$G$8,0,1)</f>
        <v>0</v>
      </c>
      <c r="AL4080" s="85">
        <f>IF(G4080&gt;Variables!$G$9,0,1)</f>
        <v>0</v>
      </c>
      <c r="AM4080" s="85">
        <f>IF(AND(K4080&gt;Variables!$G$10,K4080&lt;Variables!$G$11),0,1)</f>
        <v>0</v>
      </c>
      <c r="AN4080" s="103">
        <f>IF(H4080&lt;Variables!$G$13,1,0)</f>
        <v>1</v>
      </c>
      <c r="AO4080" s="101">
        <f>IF(R4080&lt;Variables!$G$12,0,1)</f>
        <v>1</v>
      </c>
      <c r="AP4080" s="86">
        <f t="shared" si="480"/>
        <v>0</v>
      </c>
      <c r="AR4080">
        <v>1</v>
      </c>
      <c r="AS4080">
        <v>0</v>
      </c>
      <c r="AT4080">
        <v>0</v>
      </c>
      <c r="AU4080">
        <v>0</v>
      </c>
      <c r="BA4080">
        <v>2</v>
      </c>
    </row>
    <row r="4081" spans="3:53" ht="12.75" x14ac:dyDescent="0.2">
      <c r="C4081" t="s">
        <v>848</v>
      </c>
      <c r="D4081" t="s">
        <v>817</v>
      </c>
      <c r="E4081">
        <v>3.05</v>
      </c>
      <c r="F4081">
        <v>29.49</v>
      </c>
      <c r="G4081">
        <v>29.18</v>
      </c>
      <c r="H4081">
        <v>61.14</v>
      </c>
      <c r="I4081">
        <v>-67.277000000000001</v>
      </c>
      <c r="J4081" t="s">
        <v>78</v>
      </c>
      <c r="K4081">
        <v>51.43</v>
      </c>
      <c r="L4081">
        <v>3.0442149999999999</v>
      </c>
      <c r="M4081">
        <v>-0.2764259423201148</v>
      </c>
      <c r="N4081">
        <v>2.9895619999999998</v>
      </c>
      <c r="O4081">
        <v>1.5466479705053711</v>
      </c>
      <c r="P4081">
        <v>14210000</v>
      </c>
      <c r="Q4081">
        <v>2130000</v>
      </c>
      <c r="R4081">
        <v>6.67</v>
      </c>
      <c r="S4081">
        <v>33.762</v>
      </c>
      <c r="T4081">
        <v>8.8189999999999991</v>
      </c>
      <c r="U4081">
        <v>19.543600000000001</v>
      </c>
      <c r="V4081">
        <f t="shared" si="479"/>
        <v>2.3901434694139541</v>
      </c>
      <c r="AC4081">
        <v>3.24</v>
      </c>
      <c r="AD4081">
        <v>2.7</v>
      </c>
      <c r="AH4081" s="85">
        <f>IF(AND(M4081&lt;Variables!$G$6,M4081&gt;Variables!$G$5),0,1)</f>
        <v>1</v>
      </c>
      <c r="AI4081" s="85">
        <f t="shared" si="478"/>
        <v>0</v>
      </c>
      <c r="AJ4081" s="85">
        <f>IF(I4081&gt;Variables!$G$7,0,1)</f>
        <v>1</v>
      </c>
      <c r="AK4081" s="85">
        <f>IF(F4081&gt;Variables!$G$8,0,1)</f>
        <v>0</v>
      </c>
      <c r="AL4081" s="85">
        <f>IF(G4081&gt;Variables!$G$9,0,1)</f>
        <v>0</v>
      </c>
      <c r="AM4081" s="85">
        <f>IF(AND(K4081&gt;Variables!$G$10,K4081&lt;Variables!$G$11),0,1)</f>
        <v>0</v>
      </c>
      <c r="AN4081" s="103">
        <f>IF(H4081&lt;Variables!$G$13,1,0)</f>
        <v>1</v>
      </c>
      <c r="AO4081" s="101">
        <f>IF(R4081&lt;Variables!$G$12,0,1)</f>
        <v>1</v>
      </c>
      <c r="AP4081" s="86">
        <f t="shared" si="480"/>
        <v>1</v>
      </c>
      <c r="AR4081">
        <v>0</v>
      </c>
      <c r="AS4081">
        <v>0</v>
      </c>
      <c r="AT4081">
        <v>1</v>
      </c>
      <c r="AU4081">
        <v>0</v>
      </c>
      <c r="BA4081">
        <v>-2.25</v>
      </c>
    </row>
    <row r="4082" spans="3:53" ht="12.75" x14ac:dyDescent="0.2">
      <c r="C4082" t="s">
        <v>848</v>
      </c>
      <c r="D4082" t="s">
        <v>804</v>
      </c>
      <c r="E4082">
        <v>2.83</v>
      </c>
      <c r="F4082">
        <v>39.380000000000003</v>
      </c>
      <c r="G4082">
        <v>11.07</v>
      </c>
      <c r="H4082">
        <v>52.91</v>
      </c>
      <c r="I4082">
        <v>-66.052999999999997</v>
      </c>
      <c r="J4082" t="s">
        <v>78</v>
      </c>
      <c r="K4082">
        <v>48.54</v>
      </c>
      <c r="L4082">
        <v>2.8063250000000002</v>
      </c>
      <c r="M4082">
        <v>0.13095418385254279</v>
      </c>
      <c r="N4082">
        <v>2.8773080000000002</v>
      </c>
      <c r="O4082">
        <v>-2.3392699008934641</v>
      </c>
      <c r="P4082">
        <v>110370000</v>
      </c>
      <c r="Q4082">
        <v>917900</v>
      </c>
      <c r="R4082">
        <v>120.24</v>
      </c>
      <c r="S4082">
        <v>33.762</v>
      </c>
      <c r="T4082">
        <v>8.8189999999999991</v>
      </c>
      <c r="U4082">
        <v>19.543600000000001</v>
      </c>
      <c r="V4082">
        <f t="shared" si="479"/>
        <v>2.3490217569169642</v>
      </c>
      <c r="AC4082">
        <v>3.02</v>
      </c>
      <c r="AD4082">
        <v>2.62</v>
      </c>
      <c r="AH4082" s="85">
        <f>IF(AND(M4082&lt;Variables!$G$6,M4082&gt;Variables!$G$5),0,1)</f>
        <v>1</v>
      </c>
      <c r="AI4082" s="85">
        <f t="shared" si="478"/>
        <v>1</v>
      </c>
      <c r="AJ4082" s="85">
        <f>IF(I4082&gt;Variables!$G$7,0,1)</f>
        <v>1</v>
      </c>
      <c r="AK4082" s="85">
        <f>IF(F4082&gt;Variables!$G$8,0,1)</f>
        <v>0</v>
      </c>
      <c r="AL4082" s="85">
        <f>IF(G4082&gt;Variables!$G$9,0,1)</f>
        <v>1</v>
      </c>
      <c r="AM4082" s="85">
        <f>IF(AND(K4082&gt;Variables!$G$10,K4082&lt;Variables!$G$11),0,1)</f>
        <v>1</v>
      </c>
      <c r="AN4082" s="103">
        <f>IF(H4082&lt;Variables!$G$13,1,0)</f>
        <v>1</v>
      </c>
      <c r="AO4082" s="101">
        <f>IF(R4082&lt;Variables!$G$12,0,1)</f>
        <v>1</v>
      </c>
      <c r="AP4082" s="86">
        <f t="shared" si="480"/>
        <v>1</v>
      </c>
      <c r="AR4082">
        <v>0</v>
      </c>
      <c r="AS4082">
        <v>0</v>
      </c>
      <c r="AT4082">
        <v>1</v>
      </c>
      <c r="AU4082">
        <v>0</v>
      </c>
      <c r="BA4082">
        <v>-2.25</v>
      </c>
    </row>
    <row r="4083" spans="3:53" ht="12.75" x14ac:dyDescent="0.2">
      <c r="C4083" t="s">
        <v>848</v>
      </c>
      <c r="D4083" t="s">
        <v>799</v>
      </c>
      <c r="E4083">
        <v>2.94</v>
      </c>
      <c r="F4083">
        <v>44.44</v>
      </c>
      <c r="G4083">
        <v>10.220000000000001</v>
      </c>
      <c r="H4083">
        <v>881.81</v>
      </c>
      <c r="I4083">
        <v>-48.375</v>
      </c>
      <c r="J4083" t="s">
        <v>78</v>
      </c>
      <c r="K4083">
        <v>47.06</v>
      </c>
      <c r="L4083">
        <v>2.9655450000000001</v>
      </c>
      <c r="M4083">
        <v>-2.5121857870973929E-2</v>
      </c>
      <c r="N4083">
        <v>2.9756260000000001</v>
      </c>
      <c r="O4083">
        <v>-0.36382260405036732</v>
      </c>
      <c r="P4083">
        <v>133320000</v>
      </c>
      <c r="Q4083">
        <v>13330000</v>
      </c>
      <c r="R4083">
        <v>10</v>
      </c>
      <c r="S4083">
        <v>33.762</v>
      </c>
      <c r="T4083">
        <v>8.8189999999999991</v>
      </c>
      <c r="U4083">
        <v>19.543600000000001</v>
      </c>
      <c r="V4083">
        <f t="shared" si="479"/>
        <v>2.336981465643583</v>
      </c>
      <c r="AC4083">
        <v>3.08</v>
      </c>
      <c r="AD4083">
        <v>2.81</v>
      </c>
      <c r="AH4083" s="85">
        <f>IF(AND(M4083&lt;Variables!$G$6,M4083&gt;Variables!$G$5),0,1)</f>
        <v>1</v>
      </c>
      <c r="AI4083" s="85">
        <f t="shared" si="478"/>
        <v>1</v>
      </c>
      <c r="AJ4083" s="85">
        <f>IF(I4083&gt;Variables!$G$7,0,1)</f>
        <v>1</v>
      </c>
      <c r="AK4083" s="85">
        <f>IF(F4083&gt;Variables!$G$8,0,1)</f>
        <v>0</v>
      </c>
      <c r="AL4083" s="85">
        <f>IF(G4083&gt;Variables!$G$9,0,1)</f>
        <v>1</v>
      </c>
      <c r="AM4083" s="85">
        <f>IF(AND(K4083&gt;Variables!$G$10,K4083&lt;Variables!$G$11),0,1)</f>
        <v>1</v>
      </c>
      <c r="AN4083" s="103">
        <f>IF(H4083&lt;Variables!$G$13,1,0)</f>
        <v>1</v>
      </c>
      <c r="AO4083" s="101">
        <f>IF(R4083&lt;Variables!$G$12,0,1)</f>
        <v>1</v>
      </c>
      <c r="AP4083" s="86">
        <f t="shared" si="480"/>
        <v>1</v>
      </c>
      <c r="AR4083">
        <v>1</v>
      </c>
      <c r="AS4083">
        <v>0</v>
      </c>
      <c r="AT4083">
        <v>0</v>
      </c>
      <c r="AU4083">
        <v>0</v>
      </c>
      <c r="BA4083">
        <v>2</v>
      </c>
    </row>
    <row r="4084" spans="3:53" ht="12.75" x14ac:dyDescent="0.2">
      <c r="C4084" t="s">
        <v>848</v>
      </c>
      <c r="D4084" t="s">
        <v>183</v>
      </c>
      <c r="E4084">
        <v>23.85</v>
      </c>
      <c r="F4084">
        <v>59.22</v>
      </c>
      <c r="G4084">
        <v>27.24</v>
      </c>
      <c r="H4084">
        <v>42.28</v>
      </c>
      <c r="I4084">
        <v>2270.0590000000002</v>
      </c>
      <c r="J4084" t="s">
        <v>78</v>
      </c>
      <c r="K4084">
        <v>43.1</v>
      </c>
      <c r="L4084">
        <v>24.319125</v>
      </c>
      <c r="M4084">
        <v>-1.2707077248872991</v>
      </c>
      <c r="N4084">
        <v>24.731984000000001</v>
      </c>
      <c r="O4084">
        <v>-2.9188277010044938</v>
      </c>
      <c r="P4084">
        <v>37750000</v>
      </c>
      <c r="Q4084">
        <v>16000000</v>
      </c>
      <c r="R4084">
        <v>2.36</v>
      </c>
      <c r="S4084">
        <v>33.762</v>
      </c>
      <c r="T4084">
        <v>8.8189999999999991</v>
      </c>
      <c r="U4084">
        <v>19.543600000000001</v>
      </c>
      <c r="V4084">
        <f t="shared" si="479"/>
        <v>2.3032327538716957</v>
      </c>
      <c r="AC4084">
        <v>26.2</v>
      </c>
      <c r="AD4084">
        <v>20</v>
      </c>
      <c r="AH4084" s="85">
        <f>IF(AND(M4084&lt;Variables!$G$6,M4084&gt;Variables!$G$5),0,1)</f>
        <v>1</v>
      </c>
      <c r="AI4084" s="85">
        <f t="shared" si="478"/>
        <v>1</v>
      </c>
      <c r="AJ4084" s="85">
        <f>IF(I4084&gt;Variables!$G$7,0,1)</f>
        <v>0</v>
      </c>
      <c r="AK4084" s="85">
        <f>IF(F4084&gt;Variables!$G$8,0,1)</f>
        <v>0</v>
      </c>
      <c r="AL4084" s="85">
        <f>IF(G4084&gt;Variables!$G$9,0,1)</f>
        <v>0</v>
      </c>
      <c r="AM4084" s="85">
        <f>IF(AND(K4084&gt;Variables!$G$10,K4084&lt;Variables!$G$11),0,1)</f>
        <v>1</v>
      </c>
      <c r="AN4084" s="103">
        <f>IF(H4084&lt;Variables!$G$13,1,0)</f>
        <v>1</v>
      </c>
      <c r="AO4084" s="101">
        <f>IF(R4084&lt;Variables!$G$12,0,1)</f>
        <v>1</v>
      </c>
      <c r="AP4084" s="86">
        <f t="shared" si="480"/>
        <v>1</v>
      </c>
      <c r="AR4084">
        <v>1</v>
      </c>
      <c r="AS4084">
        <v>0</v>
      </c>
      <c r="AT4084">
        <v>0</v>
      </c>
      <c r="AU4084">
        <v>0</v>
      </c>
      <c r="BA4084">
        <v>2</v>
      </c>
    </row>
    <row r="4085" spans="3:53" ht="12.75" x14ac:dyDescent="0.2">
      <c r="C4085" t="s">
        <v>848</v>
      </c>
      <c r="D4085" t="s">
        <v>840</v>
      </c>
      <c r="E4085">
        <v>74.44</v>
      </c>
      <c r="F4085">
        <v>8.19</v>
      </c>
      <c r="G4085">
        <v>5.6</v>
      </c>
      <c r="H4085">
        <v>-99999</v>
      </c>
      <c r="I4085">
        <v>-6.7919999999999998</v>
      </c>
      <c r="J4085" t="s">
        <v>78</v>
      </c>
      <c r="K4085">
        <v>83.13</v>
      </c>
      <c r="L4085">
        <v>-99999</v>
      </c>
      <c r="M4085">
        <v>-99999</v>
      </c>
      <c r="N4085">
        <v>73.036000000000001</v>
      </c>
      <c r="O4085">
        <v>-0.1177501506106557</v>
      </c>
      <c r="P4085">
        <v>18571</v>
      </c>
      <c r="Q4085">
        <v>14009</v>
      </c>
      <c r="R4085">
        <v>1.33</v>
      </c>
      <c r="S4085">
        <v>33.762</v>
      </c>
      <c r="T4085">
        <v>8.8189999999999991</v>
      </c>
      <c r="U4085">
        <v>19.543600000000001</v>
      </c>
      <c r="V4085"/>
      <c r="AC4085">
        <v>75.62</v>
      </c>
      <c r="AD4085">
        <v>73.03</v>
      </c>
      <c r="AH4085" s="85">
        <f>IF(AND(M4085&lt;Variables!$G$6,M4085&gt;Variables!$G$5),0,1)</f>
        <v>1</v>
      </c>
      <c r="AI4085" s="85">
        <f t="shared" si="478"/>
        <v>1</v>
      </c>
      <c r="AJ4085" s="85">
        <f>IF(I4085&gt;Variables!$G$7,0,1)</f>
        <v>1</v>
      </c>
      <c r="AK4085" s="85">
        <f>IF(F4085&gt;Variables!$G$8,0,1)</f>
        <v>1</v>
      </c>
      <c r="AL4085" s="85">
        <f>IF(G4085&gt;Variables!$G$9,0,1)</f>
        <v>1</v>
      </c>
      <c r="AM4085" s="85">
        <f>IF(AND(K4085&gt;Variables!$G$10,K4085&lt;Variables!$G$11),0,1)</f>
        <v>1</v>
      </c>
      <c r="AN4085" s="103">
        <f>IF(H4085&lt;Variables!$G$13,1,0)</f>
        <v>1</v>
      </c>
      <c r="AO4085" s="101">
        <f>IF(R4085&lt;Variables!$G$12,0,1)</f>
        <v>0</v>
      </c>
      <c r="AP4085" s="86">
        <f t="shared" si="480"/>
        <v>1</v>
      </c>
      <c r="AR4085">
        <v>0</v>
      </c>
      <c r="AS4085">
        <v>0</v>
      </c>
      <c r="AT4085">
        <v>0</v>
      </c>
      <c r="AU4085">
        <v>0</v>
      </c>
      <c r="BA4085">
        <v>0</v>
      </c>
    </row>
    <row r="4086" spans="3:53" ht="12.75" x14ac:dyDescent="0.2">
      <c r="C4086" t="s">
        <v>848</v>
      </c>
      <c r="D4086" t="s">
        <v>185</v>
      </c>
      <c r="E4086">
        <v>9.32</v>
      </c>
      <c r="F4086">
        <v>21.48</v>
      </c>
      <c r="G4086">
        <v>13.22</v>
      </c>
      <c r="H4086">
        <v>40.380000000000003</v>
      </c>
      <c r="I4086">
        <v>40.283999999999999</v>
      </c>
      <c r="J4086" t="s">
        <v>78</v>
      </c>
      <c r="K4086">
        <v>53.1</v>
      </c>
      <c r="L4086">
        <v>9.2542449999999992</v>
      </c>
      <c r="M4086">
        <v>0.65650952616880509</v>
      </c>
      <c r="N4086">
        <v>9.2523700000000009</v>
      </c>
      <c r="O4086">
        <v>0.67690764636518663</v>
      </c>
      <c r="P4086">
        <v>18710000</v>
      </c>
      <c r="Q4086">
        <v>11900000</v>
      </c>
      <c r="R4086">
        <v>1.57</v>
      </c>
      <c r="S4086">
        <v>33.762</v>
      </c>
      <c r="T4086">
        <v>8.8189999999999991</v>
      </c>
      <c r="U4086">
        <v>19.543600000000001</v>
      </c>
      <c r="V4086">
        <f>1.849 + (0.01036 * K4086) + (0.1184 * M4086) - (0.002888 * K4086 * M4086)</f>
        <v>2.3761691538337266</v>
      </c>
      <c r="AC4086">
        <v>10.75</v>
      </c>
      <c r="AD4086">
        <v>8.36</v>
      </c>
      <c r="AH4086" s="85">
        <f>IF(AND(M4086&lt;Variables!$G$6,M4086&gt;Variables!$G$5),0,1)</f>
        <v>1</v>
      </c>
      <c r="AI4086" s="85">
        <f t="shared" si="478"/>
        <v>0</v>
      </c>
      <c r="AJ4086" s="85">
        <f>IF(I4086&gt;Variables!$G$7,0,1)</f>
        <v>0</v>
      </c>
      <c r="AK4086" s="85">
        <f>IF(F4086&gt;Variables!$G$8,0,1)</f>
        <v>0</v>
      </c>
      <c r="AL4086" s="85">
        <f>IF(G4086&gt;Variables!$G$9,0,1)</f>
        <v>0</v>
      </c>
      <c r="AM4086" s="85">
        <f>IF(AND(K4086&gt;Variables!$G$10,K4086&lt;Variables!$G$11),0,1)</f>
        <v>0</v>
      </c>
      <c r="AN4086" s="103">
        <f>IF(H4086&lt;Variables!$G$13,1,0)</f>
        <v>1</v>
      </c>
      <c r="AO4086" s="101">
        <f>IF(R4086&lt;Variables!$G$12,0,1)</f>
        <v>0</v>
      </c>
      <c r="AP4086" s="86">
        <f t="shared" si="480"/>
        <v>1</v>
      </c>
      <c r="AR4086">
        <v>1</v>
      </c>
      <c r="AS4086">
        <v>0</v>
      </c>
      <c r="AT4086">
        <v>0</v>
      </c>
      <c r="AU4086">
        <v>0</v>
      </c>
      <c r="BA4086">
        <v>2</v>
      </c>
    </row>
    <row r="4087" spans="3:53" ht="12.75" x14ac:dyDescent="0.2">
      <c r="C4087" t="s">
        <v>848</v>
      </c>
      <c r="D4087" t="s">
        <v>847</v>
      </c>
      <c r="E4087">
        <v>23.57</v>
      </c>
      <c r="F4087">
        <v>7.5</v>
      </c>
      <c r="G4087">
        <v>7.9</v>
      </c>
      <c r="H4087">
        <v>-99999</v>
      </c>
      <c r="I4087">
        <v>7.4989999999999997</v>
      </c>
      <c r="J4087" t="s">
        <v>78</v>
      </c>
      <c r="K4087"/>
      <c r="L4087">
        <v>-99999</v>
      </c>
      <c r="M4087">
        <v>-99999</v>
      </c>
      <c r="N4087">
        <v>23.57</v>
      </c>
      <c r="O4087">
        <v>0</v>
      </c>
      <c r="P4087">
        <v>53085</v>
      </c>
      <c r="Q4087">
        <v>5687</v>
      </c>
      <c r="R4087">
        <v>9.33</v>
      </c>
      <c r="S4087">
        <v>33.762</v>
      </c>
      <c r="T4087">
        <v>8.8189999999999991</v>
      </c>
      <c r="U4087">
        <v>19.543600000000001</v>
      </c>
      <c r="V4087"/>
      <c r="AC4087">
        <v>23.57</v>
      </c>
      <c r="AD4087">
        <v>21.83</v>
      </c>
      <c r="AH4087" s="85">
        <f>IF(AND(M4087&lt;Variables!$G$6,M4087&gt;Variables!$G$5),0,1)</f>
        <v>1</v>
      </c>
      <c r="AI4087" s="85">
        <f t="shared" si="478"/>
        <v>1</v>
      </c>
      <c r="AJ4087" s="85">
        <f>IF(I4087&gt;Variables!$G$7,0,1)</f>
        <v>0</v>
      </c>
      <c r="AK4087" s="85">
        <f>IF(F4087&gt;Variables!$G$8,0,1)</f>
        <v>1</v>
      </c>
      <c r="AL4087" s="85">
        <f>IF(G4087&gt;Variables!$G$9,0,1)</f>
        <v>1</v>
      </c>
      <c r="AM4087" s="85">
        <f>IF(AND(K4087&gt;Variables!$G$10,K4087&lt;Variables!$G$11),0,1)</f>
        <v>1</v>
      </c>
      <c r="AN4087" s="103">
        <f>IF(H4087&lt;Variables!$G$13,1,0)</f>
        <v>1</v>
      </c>
      <c r="AO4087" s="101">
        <f>IF(R4087&lt;Variables!$G$12,0,1)</f>
        <v>1</v>
      </c>
      <c r="AP4087" s="86">
        <f t="shared" si="480"/>
        <v>1</v>
      </c>
      <c r="AR4087">
        <v>0</v>
      </c>
      <c r="AS4087">
        <v>0</v>
      </c>
      <c r="AT4087">
        <v>1</v>
      </c>
      <c r="AU4087">
        <v>0</v>
      </c>
      <c r="BA4087">
        <v>-2.25</v>
      </c>
    </row>
    <row r="4088" spans="3:53" ht="12.75" x14ac:dyDescent="0.2">
      <c r="C4088" t="s">
        <v>848</v>
      </c>
      <c r="D4088" t="s">
        <v>686</v>
      </c>
      <c r="E4088">
        <v>20.55</v>
      </c>
      <c r="F4088">
        <v>8.76</v>
      </c>
      <c r="G4088">
        <v>7.18</v>
      </c>
      <c r="H4088">
        <v>2230</v>
      </c>
      <c r="I4088">
        <v>-56.645000000000003</v>
      </c>
      <c r="J4088" t="s">
        <v>78</v>
      </c>
      <c r="K4088">
        <v>42.43</v>
      </c>
      <c r="L4088">
        <v>20.660478947368421</v>
      </c>
      <c r="M4088">
        <v>-0.29272771227855232</v>
      </c>
      <c r="N4088">
        <v>20.878812244897961</v>
      </c>
      <c r="O4088">
        <v>-1.335383649355302</v>
      </c>
      <c r="P4088">
        <v>892461</v>
      </c>
      <c r="Q4088">
        <v>1298000</v>
      </c>
      <c r="R4088">
        <v>0.69</v>
      </c>
      <c r="S4088">
        <v>33.762</v>
      </c>
      <c r="T4088">
        <v>8.8189999999999991</v>
      </c>
      <c r="U4088">
        <v>19.543600000000001</v>
      </c>
      <c r="V4088">
        <f t="shared" ref="V4088:V4094" si="481">1.849 + (0.01036 * K4088) + (0.1184 * M4088) - (0.002888 * K4088 * M4088)</f>
        <v>2.2897860604369749</v>
      </c>
      <c r="AC4088">
        <v>20.78</v>
      </c>
      <c r="AD4088">
        <v>19.72</v>
      </c>
      <c r="AH4088" s="85">
        <f>IF(AND(M4088&lt;Variables!$G$6,M4088&gt;Variables!$G$5),0,1)</f>
        <v>1</v>
      </c>
      <c r="AI4088" s="85">
        <f t="shared" si="478"/>
        <v>1</v>
      </c>
      <c r="AJ4088" s="85">
        <f>IF(I4088&gt;Variables!$G$7,0,1)</f>
        <v>1</v>
      </c>
      <c r="AK4088" s="85">
        <f>IF(F4088&gt;Variables!$G$8,0,1)</f>
        <v>1</v>
      </c>
      <c r="AL4088" s="85">
        <f>IF(G4088&gt;Variables!$G$9,0,1)</f>
        <v>1</v>
      </c>
      <c r="AM4088" s="85">
        <f>IF(AND(K4088&gt;Variables!$G$10,K4088&lt;Variables!$G$11),0,1)</f>
        <v>1</v>
      </c>
      <c r="AN4088" s="103">
        <f>IF(H4088&lt;Variables!$G$13,1,0)</f>
        <v>1</v>
      </c>
      <c r="AO4088" s="101">
        <f>IF(R4088&lt;Variables!$G$12,0,1)</f>
        <v>0</v>
      </c>
      <c r="AP4088" s="86">
        <f t="shared" si="480"/>
        <v>1</v>
      </c>
      <c r="AR4088">
        <v>0</v>
      </c>
      <c r="AS4088">
        <v>0</v>
      </c>
      <c r="AT4088">
        <v>1</v>
      </c>
      <c r="AU4088">
        <v>0</v>
      </c>
      <c r="BA4088">
        <v>-1.24</v>
      </c>
    </row>
    <row r="4089" spans="3:53" ht="12.75" x14ac:dyDescent="0.2">
      <c r="C4089" t="s">
        <v>848</v>
      </c>
      <c r="D4089" t="s">
        <v>845</v>
      </c>
      <c r="E4089">
        <v>16.239999999999998</v>
      </c>
      <c r="F4089">
        <v>26.96</v>
      </c>
      <c r="G4089">
        <v>22.09</v>
      </c>
      <c r="H4089">
        <v>354.73</v>
      </c>
      <c r="I4089">
        <v>-73.941999999999993</v>
      </c>
      <c r="J4089" t="s">
        <v>78</v>
      </c>
      <c r="K4089">
        <v>48.43</v>
      </c>
      <c r="L4089">
        <v>16.39087</v>
      </c>
      <c r="M4089">
        <v>-1.5305471887703279</v>
      </c>
      <c r="N4089">
        <v>15.883888000000001</v>
      </c>
      <c r="O4089">
        <v>1.6124011954755539</v>
      </c>
      <c r="P4089">
        <v>1380000</v>
      </c>
      <c r="Q4089">
        <v>310320</v>
      </c>
      <c r="R4089">
        <v>4.45</v>
      </c>
      <c r="S4089">
        <v>33.762</v>
      </c>
      <c r="T4089">
        <v>8.8189999999999991</v>
      </c>
      <c r="U4089">
        <v>19.543600000000001</v>
      </c>
      <c r="V4089">
        <f t="shared" si="481"/>
        <v>2.3835892810665933</v>
      </c>
      <c r="AC4089">
        <v>18.5</v>
      </c>
      <c r="AD4089">
        <v>16.0701</v>
      </c>
      <c r="AH4089" s="85">
        <f>IF(AND(M4089&lt;Variables!$G$6,M4089&gt;Variables!$G$5),0,1)</f>
        <v>1</v>
      </c>
      <c r="AI4089" s="85">
        <f t="shared" si="478"/>
        <v>0</v>
      </c>
      <c r="AJ4089" s="85">
        <f>IF(I4089&gt;Variables!$G$7,0,1)</f>
        <v>1</v>
      </c>
      <c r="AK4089" s="85">
        <f>IF(F4089&gt;Variables!$G$8,0,1)</f>
        <v>0</v>
      </c>
      <c r="AL4089" s="85">
        <f>IF(G4089&gt;Variables!$G$9,0,1)</f>
        <v>0</v>
      </c>
      <c r="AM4089" s="85">
        <f>IF(AND(K4089&gt;Variables!$G$10,K4089&lt;Variables!$G$11),0,1)</f>
        <v>1</v>
      </c>
      <c r="AN4089" s="103">
        <f>IF(H4089&lt;Variables!$G$13,1,0)</f>
        <v>1</v>
      </c>
      <c r="AO4089" s="101">
        <f>IF(R4089&lt;Variables!$G$12,0,1)</f>
        <v>1</v>
      </c>
      <c r="AP4089" s="86">
        <f t="shared" si="480"/>
        <v>1</v>
      </c>
      <c r="AR4089">
        <v>1</v>
      </c>
      <c r="AS4089">
        <v>0</v>
      </c>
      <c r="AT4089">
        <v>0</v>
      </c>
      <c r="AU4089">
        <v>0</v>
      </c>
      <c r="BA4089">
        <v>2</v>
      </c>
    </row>
    <row r="4090" spans="3:53" ht="12.75" x14ac:dyDescent="0.2">
      <c r="C4090" t="s">
        <v>849</v>
      </c>
      <c r="D4090" t="s">
        <v>697</v>
      </c>
      <c r="E4090">
        <v>6.7</v>
      </c>
      <c r="F4090">
        <v>62.16</v>
      </c>
      <c r="G4090">
        <v>64.62</v>
      </c>
      <c r="H4090">
        <v>-99999</v>
      </c>
      <c r="I4090">
        <v>-13.916</v>
      </c>
      <c r="J4090" t="s">
        <v>76</v>
      </c>
      <c r="K4090">
        <v>60.5</v>
      </c>
      <c r="L4090">
        <v>6.5832894736842107</v>
      </c>
      <c r="M4090">
        <v>1.772829932244719</v>
      </c>
      <c r="N4090">
        <v>6.4370708333333333</v>
      </c>
      <c r="O4090">
        <v>4.0846088768377484</v>
      </c>
      <c r="P4090">
        <v>365292</v>
      </c>
      <c r="Q4090">
        <v>58657</v>
      </c>
      <c r="R4090">
        <v>6.23</v>
      </c>
      <c r="S4090">
        <v>34.148000000000003</v>
      </c>
      <c r="T4090">
        <v>8.5500000000000007</v>
      </c>
      <c r="U4090">
        <v>19.596</v>
      </c>
      <c r="V4090">
        <f t="shared" si="481"/>
        <v>2.3759271268962485</v>
      </c>
      <c r="AC4090">
        <v>8.4</v>
      </c>
      <c r="AD4090">
        <v>5.8</v>
      </c>
      <c r="AH4090" s="85">
        <f>IF(AND(M4090&lt;Variables!$G$6,M4090&gt;Variables!$G$5),0,1)</f>
        <v>1</v>
      </c>
      <c r="AI4090" s="85">
        <f t="shared" si="478"/>
        <v>0</v>
      </c>
      <c r="AJ4090" s="85">
        <f>IF(I4090&gt;Variables!$G$7,0,1)</f>
        <v>1</v>
      </c>
      <c r="AK4090" s="85">
        <f>IF(F4090&gt;Variables!$G$8,0,1)</f>
        <v>0</v>
      </c>
      <c r="AL4090" s="85">
        <f>IF(G4090&gt;Variables!$G$9,0,1)</f>
        <v>0</v>
      </c>
      <c r="AM4090" s="85">
        <f>IF(AND(K4090&gt;Variables!$G$10,K4090&lt;Variables!$G$11),0,1)</f>
        <v>0</v>
      </c>
      <c r="AN4090" s="103">
        <f>IF(H4090&lt;Variables!$G$13,1,0)</f>
        <v>1</v>
      </c>
      <c r="AO4090" s="101">
        <f>IF(R4090&lt;Variables!$G$12,0,1)</f>
        <v>1</v>
      </c>
      <c r="AP4090" s="86">
        <f t="shared" si="480"/>
        <v>0</v>
      </c>
      <c r="AR4090">
        <v>1</v>
      </c>
      <c r="AS4090">
        <v>0</v>
      </c>
      <c r="AT4090">
        <v>0</v>
      </c>
      <c r="AU4090">
        <v>0</v>
      </c>
      <c r="BA4090">
        <v>2</v>
      </c>
    </row>
    <row r="4091" spans="3:53" ht="12.75" x14ac:dyDescent="0.2">
      <c r="C4091" t="s">
        <v>849</v>
      </c>
      <c r="D4091" t="s">
        <v>799</v>
      </c>
      <c r="E4091">
        <v>2.95</v>
      </c>
      <c r="F4091">
        <v>43.17</v>
      </c>
      <c r="G4091">
        <v>9.82</v>
      </c>
      <c r="H4091">
        <v>881.81</v>
      </c>
      <c r="I4091">
        <v>-48.350999999999999</v>
      </c>
      <c r="J4091" t="s">
        <v>78</v>
      </c>
      <c r="K4091">
        <v>49.23</v>
      </c>
      <c r="L4091">
        <v>2.9627300000000001</v>
      </c>
      <c r="M4091">
        <v>-0.28791013693449907</v>
      </c>
      <c r="N4091">
        <v>2.9753340000000001</v>
      </c>
      <c r="O4091">
        <v>-0.71030680925233891</v>
      </c>
      <c r="P4091">
        <v>135150000</v>
      </c>
      <c r="Q4091">
        <v>13330000</v>
      </c>
      <c r="R4091">
        <v>10.14</v>
      </c>
      <c r="S4091">
        <v>34.148000000000003</v>
      </c>
      <c r="T4091">
        <v>8.5500000000000007</v>
      </c>
      <c r="U4091">
        <v>19.596</v>
      </c>
      <c r="V4091">
        <f t="shared" si="481"/>
        <v>2.3658682205141877</v>
      </c>
      <c r="AC4091">
        <v>3.08</v>
      </c>
      <c r="AD4091">
        <v>2.81</v>
      </c>
      <c r="AH4091" s="85">
        <f>IF(AND(M4091&lt;Variables!$G$6,M4091&gt;Variables!$G$5),0,1)</f>
        <v>1</v>
      </c>
      <c r="AI4091" s="85">
        <f t="shared" si="478"/>
        <v>1</v>
      </c>
      <c r="AJ4091" s="85">
        <f>IF(I4091&gt;Variables!$G$7,0,1)</f>
        <v>1</v>
      </c>
      <c r="AK4091" s="85">
        <f>IF(F4091&gt;Variables!$G$8,0,1)</f>
        <v>0</v>
      </c>
      <c r="AL4091" s="85">
        <f>IF(G4091&gt;Variables!$G$9,0,1)</f>
        <v>1</v>
      </c>
      <c r="AM4091" s="85">
        <f>IF(AND(K4091&gt;Variables!$G$10,K4091&lt;Variables!$G$11),0,1)</f>
        <v>1</v>
      </c>
      <c r="AN4091" s="103">
        <f>IF(H4091&lt;Variables!$G$13,1,0)</f>
        <v>1</v>
      </c>
      <c r="AO4091" s="101">
        <f>IF(R4091&lt;Variables!$G$12,0,1)</f>
        <v>1</v>
      </c>
      <c r="AP4091" s="86">
        <f t="shared" si="480"/>
        <v>1</v>
      </c>
      <c r="AR4091">
        <v>1</v>
      </c>
      <c r="AS4091">
        <v>0</v>
      </c>
      <c r="AT4091">
        <v>0</v>
      </c>
      <c r="AU4091">
        <v>0</v>
      </c>
      <c r="BA4091">
        <v>2</v>
      </c>
    </row>
    <row r="4092" spans="3:53" ht="12.75" x14ac:dyDescent="0.2">
      <c r="C4092" t="s">
        <v>849</v>
      </c>
      <c r="D4092" t="s">
        <v>183</v>
      </c>
      <c r="E4092">
        <v>24.68</v>
      </c>
      <c r="F4092">
        <v>60.07</v>
      </c>
      <c r="G4092">
        <v>30.74</v>
      </c>
      <c r="H4092">
        <v>42.28</v>
      </c>
      <c r="I4092">
        <v>2290.239</v>
      </c>
      <c r="J4092" t="s">
        <v>78</v>
      </c>
      <c r="K4092">
        <v>52.69</v>
      </c>
      <c r="L4092">
        <v>24.514994999999999</v>
      </c>
      <c r="M4092">
        <v>0.63228648425179257</v>
      </c>
      <c r="N4092">
        <v>24.670971999999999</v>
      </c>
      <c r="O4092">
        <v>-3.9398528764645179E-3</v>
      </c>
      <c r="P4092">
        <v>37880000</v>
      </c>
      <c r="Q4092">
        <v>16000000</v>
      </c>
      <c r="R4092">
        <v>2.37</v>
      </c>
      <c r="S4092">
        <v>34.148000000000003</v>
      </c>
      <c r="T4092">
        <v>8.5500000000000007</v>
      </c>
      <c r="U4092">
        <v>19.596</v>
      </c>
      <c r="V4092">
        <f t="shared" si="481"/>
        <v>2.3735168947535166</v>
      </c>
      <c r="AC4092">
        <v>26.2</v>
      </c>
      <c r="AD4092">
        <v>20</v>
      </c>
      <c r="AH4092" s="85">
        <f>IF(AND(M4092&lt;Variables!$G$6,M4092&gt;Variables!$G$5),0,1)</f>
        <v>1</v>
      </c>
      <c r="AI4092" s="85">
        <f t="shared" si="478"/>
        <v>1</v>
      </c>
      <c r="AJ4092" s="85">
        <f>IF(I4092&gt;Variables!$G$7,0,1)</f>
        <v>0</v>
      </c>
      <c r="AK4092" s="85">
        <f>IF(F4092&gt;Variables!$G$8,0,1)</f>
        <v>0</v>
      </c>
      <c r="AL4092" s="85">
        <f>IF(G4092&gt;Variables!$G$9,0,1)</f>
        <v>0</v>
      </c>
      <c r="AM4092" s="85">
        <f>IF(AND(K4092&gt;Variables!$G$10,K4092&lt;Variables!$G$11),0,1)</f>
        <v>0</v>
      </c>
      <c r="AN4092" s="103">
        <f>IF(H4092&lt;Variables!$G$13,1,0)</f>
        <v>1</v>
      </c>
      <c r="AO4092" s="101">
        <f>IF(R4092&lt;Variables!$G$12,0,1)</f>
        <v>1</v>
      </c>
      <c r="AP4092" s="86">
        <f t="shared" si="480"/>
        <v>1</v>
      </c>
      <c r="AR4092">
        <v>1</v>
      </c>
      <c r="AS4092">
        <v>0</v>
      </c>
      <c r="AT4092">
        <v>0</v>
      </c>
      <c r="AU4092">
        <v>0</v>
      </c>
      <c r="BA4092">
        <v>2</v>
      </c>
    </row>
    <row r="4093" spans="3:53" ht="12.75" x14ac:dyDescent="0.2">
      <c r="C4093" t="s">
        <v>849</v>
      </c>
      <c r="D4093" t="s">
        <v>817</v>
      </c>
      <c r="E4093">
        <v>2.97</v>
      </c>
      <c r="F4093">
        <v>26.42</v>
      </c>
      <c r="G4093">
        <v>27.23</v>
      </c>
      <c r="H4093">
        <v>61.14</v>
      </c>
      <c r="I4093">
        <v>-67.951999999999998</v>
      </c>
      <c r="J4093" t="s">
        <v>78</v>
      </c>
      <c r="K4093">
        <v>46.41</v>
      </c>
      <c r="L4093">
        <v>3.0260500000000001</v>
      </c>
      <c r="M4093">
        <v>-1.1913220204557069</v>
      </c>
      <c r="N4093">
        <v>2.9966719999999998</v>
      </c>
      <c r="O4093">
        <v>-0.22264698972727109</v>
      </c>
      <c r="P4093">
        <v>14430000</v>
      </c>
      <c r="Q4093">
        <v>2130000</v>
      </c>
      <c r="R4093">
        <v>6.77</v>
      </c>
      <c r="S4093">
        <v>34.148000000000003</v>
      </c>
      <c r="T4093">
        <v>8.5500000000000007</v>
      </c>
      <c r="U4093">
        <v>19.596</v>
      </c>
      <c r="V4093">
        <f t="shared" si="481"/>
        <v>2.3484304411295254</v>
      </c>
      <c r="AC4093">
        <v>3.24</v>
      </c>
      <c r="AD4093">
        <v>2.7</v>
      </c>
      <c r="AH4093" s="85">
        <f>IF(AND(M4093&lt;Variables!$G$6,M4093&gt;Variables!$G$5),0,1)</f>
        <v>1</v>
      </c>
      <c r="AI4093" s="85">
        <f t="shared" si="478"/>
        <v>0</v>
      </c>
      <c r="AJ4093" s="85">
        <f>IF(I4093&gt;Variables!$G$7,0,1)</f>
        <v>1</v>
      </c>
      <c r="AK4093" s="85">
        <f>IF(F4093&gt;Variables!$G$8,0,1)</f>
        <v>0</v>
      </c>
      <c r="AL4093" s="85">
        <f>IF(G4093&gt;Variables!$G$9,0,1)</f>
        <v>0</v>
      </c>
      <c r="AM4093" s="85">
        <f>IF(AND(K4093&gt;Variables!$G$10,K4093&lt;Variables!$G$11),0,1)</f>
        <v>1</v>
      </c>
      <c r="AN4093" s="103">
        <f>IF(H4093&lt;Variables!$G$13,1,0)</f>
        <v>1</v>
      </c>
      <c r="AO4093" s="101">
        <f>IF(R4093&lt;Variables!$G$12,0,1)</f>
        <v>1</v>
      </c>
      <c r="AP4093" s="86">
        <f t="shared" si="480"/>
        <v>1</v>
      </c>
      <c r="AR4093">
        <v>1</v>
      </c>
      <c r="AS4093">
        <v>0</v>
      </c>
      <c r="AT4093">
        <v>0</v>
      </c>
      <c r="AU4093">
        <v>0</v>
      </c>
      <c r="BA4093">
        <v>2</v>
      </c>
    </row>
    <row r="4094" spans="3:53" ht="12.75" x14ac:dyDescent="0.2">
      <c r="C4094" t="s">
        <v>849</v>
      </c>
      <c r="D4094" t="s">
        <v>840</v>
      </c>
      <c r="E4094">
        <v>74</v>
      </c>
      <c r="F4094">
        <v>8.19</v>
      </c>
      <c r="G4094">
        <v>7.76</v>
      </c>
      <c r="H4094">
        <v>-99999</v>
      </c>
      <c r="I4094">
        <v>-5.7480000000000002</v>
      </c>
      <c r="J4094" t="s">
        <v>78</v>
      </c>
      <c r="K4094">
        <v>88.86</v>
      </c>
      <c r="L4094">
        <v>74.44</v>
      </c>
      <c r="M4094">
        <v>0</v>
      </c>
      <c r="N4094">
        <v>73.334000000000003</v>
      </c>
      <c r="O4094">
        <v>1.508168107562651</v>
      </c>
      <c r="P4094">
        <v>18608</v>
      </c>
      <c r="Q4094">
        <v>14009</v>
      </c>
      <c r="R4094">
        <v>1.33</v>
      </c>
      <c r="S4094">
        <v>34.148000000000003</v>
      </c>
      <c r="T4094">
        <v>8.5500000000000007</v>
      </c>
      <c r="U4094">
        <v>19.596</v>
      </c>
      <c r="V4094">
        <f t="shared" si="481"/>
        <v>2.7695895999999998</v>
      </c>
      <c r="AC4094">
        <v>75.62</v>
      </c>
      <c r="AD4094">
        <v>73.03</v>
      </c>
      <c r="AH4094" s="85">
        <f>IF(AND(M4094&lt;Variables!$G$6,M4094&gt;Variables!$G$5),0,1)</f>
        <v>1</v>
      </c>
      <c r="AI4094" s="85">
        <f t="shared" si="478"/>
        <v>0</v>
      </c>
      <c r="AJ4094" s="85">
        <f>IF(I4094&gt;Variables!$G$7,0,1)</f>
        <v>1</v>
      </c>
      <c r="AK4094" s="85">
        <f>IF(F4094&gt;Variables!$G$8,0,1)</f>
        <v>1</v>
      </c>
      <c r="AL4094" s="85">
        <f>IF(G4094&gt;Variables!$G$9,0,1)</f>
        <v>1</v>
      </c>
      <c r="AM4094" s="85">
        <f>IF(AND(K4094&gt;Variables!$G$10,K4094&lt;Variables!$G$11),0,1)</f>
        <v>1</v>
      </c>
      <c r="AN4094" s="103">
        <f>IF(H4094&lt;Variables!$G$13,1,0)</f>
        <v>1</v>
      </c>
      <c r="AO4094" s="101">
        <f>IF(R4094&lt;Variables!$G$12,0,1)</f>
        <v>0</v>
      </c>
      <c r="AP4094" s="86">
        <f t="shared" si="480"/>
        <v>1</v>
      </c>
      <c r="AR4094">
        <v>1</v>
      </c>
      <c r="AS4094">
        <v>0</v>
      </c>
      <c r="AT4094">
        <v>0</v>
      </c>
      <c r="AU4094">
        <v>0</v>
      </c>
      <c r="BA4094">
        <v>2</v>
      </c>
    </row>
    <row r="4095" spans="3:53" ht="12.75" x14ac:dyDescent="0.2">
      <c r="C4095" t="s">
        <v>849</v>
      </c>
      <c r="D4095" t="s">
        <v>847</v>
      </c>
      <c r="E4095">
        <v>23.57</v>
      </c>
      <c r="F4095">
        <v>7.5</v>
      </c>
      <c r="G4095">
        <v>7.9</v>
      </c>
      <c r="H4095">
        <v>-99999</v>
      </c>
      <c r="I4095">
        <v>7.4989999999999997</v>
      </c>
      <c r="J4095" t="s">
        <v>78</v>
      </c>
      <c r="K4095"/>
      <c r="L4095">
        <v>-99999</v>
      </c>
      <c r="M4095">
        <v>-99999</v>
      </c>
      <c r="N4095">
        <v>23.57</v>
      </c>
      <c r="O4095">
        <v>0</v>
      </c>
      <c r="P4095">
        <v>53085</v>
      </c>
      <c r="Q4095">
        <v>5687</v>
      </c>
      <c r="R4095">
        <v>9.33</v>
      </c>
      <c r="S4095">
        <v>34.148000000000003</v>
      </c>
      <c r="T4095">
        <v>8.5500000000000007</v>
      </c>
      <c r="U4095">
        <v>19.596</v>
      </c>
      <c r="V4095"/>
      <c r="AC4095">
        <v>23.57</v>
      </c>
      <c r="AD4095">
        <v>21.83</v>
      </c>
      <c r="AH4095" s="85">
        <f>IF(AND(M4095&lt;Variables!$G$6,M4095&gt;Variables!$G$5),0,1)</f>
        <v>1</v>
      </c>
      <c r="AI4095" s="85">
        <f t="shared" si="478"/>
        <v>1</v>
      </c>
      <c r="AJ4095" s="85">
        <f>IF(I4095&gt;Variables!$G$7,0,1)</f>
        <v>0</v>
      </c>
      <c r="AK4095" s="85">
        <f>IF(F4095&gt;Variables!$G$8,0,1)</f>
        <v>1</v>
      </c>
      <c r="AL4095" s="85">
        <f>IF(G4095&gt;Variables!$G$9,0,1)</f>
        <v>1</v>
      </c>
      <c r="AM4095" s="85">
        <f>IF(AND(K4095&gt;Variables!$G$10,K4095&lt;Variables!$G$11),0,1)</f>
        <v>1</v>
      </c>
      <c r="AN4095" s="103">
        <f>IF(H4095&lt;Variables!$G$13,1,0)</f>
        <v>1</v>
      </c>
      <c r="AO4095" s="101">
        <f>IF(R4095&lt;Variables!$G$12,0,1)</f>
        <v>1</v>
      </c>
      <c r="AP4095" s="86">
        <f t="shared" si="480"/>
        <v>1</v>
      </c>
      <c r="AR4095">
        <v>0</v>
      </c>
      <c r="AS4095">
        <v>0</v>
      </c>
      <c r="AT4095">
        <v>1</v>
      </c>
      <c r="AU4095">
        <v>0</v>
      </c>
      <c r="BA4095">
        <v>-2.25</v>
      </c>
    </row>
    <row r="4096" spans="3:53" ht="12.75" x14ac:dyDescent="0.2">
      <c r="C4096" t="s">
        <v>849</v>
      </c>
      <c r="D4096" t="s">
        <v>566</v>
      </c>
      <c r="E4096">
        <v>3.96</v>
      </c>
      <c r="F4096">
        <v>19.52</v>
      </c>
      <c r="G4096">
        <v>2.3199999999999998</v>
      </c>
      <c r="H4096">
        <v>108.49</v>
      </c>
      <c r="I4096">
        <v>0.20899999999999999</v>
      </c>
      <c r="J4096" t="s">
        <v>76</v>
      </c>
      <c r="K4096">
        <v>46.78</v>
      </c>
      <c r="L4096">
        <v>3.9712299999999998</v>
      </c>
      <c r="M4096">
        <v>-3.0972771660156179E-2</v>
      </c>
      <c r="N4096">
        <v>4.0174440000000002</v>
      </c>
      <c r="O4096">
        <v>-1.1809498775838581</v>
      </c>
      <c r="P4096">
        <v>45740000</v>
      </c>
      <c r="Q4096">
        <v>6820000</v>
      </c>
      <c r="R4096">
        <v>6.71</v>
      </c>
      <c r="S4096">
        <v>34.148000000000003</v>
      </c>
      <c r="T4096">
        <v>8.5500000000000007</v>
      </c>
      <c r="U4096">
        <v>19.596</v>
      </c>
      <c r="V4096">
        <f t="shared" ref="V4096:V4127" si="482">1.849 + (0.01036 * K4096) + (0.1184 * M4096) - (0.002888 * K4096 * M4096)</f>
        <v>2.3341580651092984</v>
      </c>
      <c r="AC4096">
        <v>5.24</v>
      </c>
      <c r="AD4096">
        <v>3.9449999999999998</v>
      </c>
      <c r="AH4096" s="85">
        <f>IF(AND(M4096&lt;Variables!$G$6,M4096&gt;Variables!$G$5),0,1)</f>
        <v>1</v>
      </c>
      <c r="AI4096" s="85">
        <f t="shared" si="478"/>
        <v>1</v>
      </c>
      <c r="AJ4096" s="85">
        <f>IF(I4096&gt;Variables!$G$7,0,1)</f>
        <v>0</v>
      </c>
      <c r="AK4096" s="85">
        <f>IF(F4096&gt;Variables!$G$8,0,1)</f>
        <v>0</v>
      </c>
      <c r="AL4096" s="85">
        <f>IF(G4096&gt;Variables!$G$9,0,1)</f>
        <v>1</v>
      </c>
      <c r="AM4096" s="85">
        <f>IF(AND(K4096&gt;Variables!$G$10,K4096&lt;Variables!$G$11),0,1)</f>
        <v>1</v>
      </c>
      <c r="AN4096" s="103">
        <f>IF(H4096&lt;Variables!$G$13,1,0)</f>
        <v>1</v>
      </c>
      <c r="AO4096" s="101">
        <f>IF(R4096&lt;Variables!$G$12,0,1)</f>
        <v>1</v>
      </c>
      <c r="AP4096" s="86">
        <f t="shared" si="480"/>
        <v>0</v>
      </c>
      <c r="AR4096">
        <v>1</v>
      </c>
      <c r="AS4096">
        <v>0</v>
      </c>
      <c r="AT4096">
        <v>0</v>
      </c>
      <c r="AU4096">
        <v>0</v>
      </c>
      <c r="BA4096">
        <v>2</v>
      </c>
    </row>
    <row r="4097" spans="3:53" ht="12.75" x14ac:dyDescent="0.2">
      <c r="C4097" t="s">
        <v>849</v>
      </c>
      <c r="D4097" t="s">
        <v>499</v>
      </c>
      <c r="E4097">
        <v>79.27</v>
      </c>
      <c r="F4097">
        <v>7.75</v>
      </c>
      <c r="G4097">
        <v>5.3</v>
      </c>
      <c r="H4097">
        <v>5310</v>
      </c>
      <c r="I4097">
        <v>86.325999999999993</v>
      </c>
      <c r="J4097" t="s">
        <v>78</v>
      </c>
      <c r="K4097">
        <v>32.68</v>
      </c>
      <c r="L4097">
        <v>79.909336842105262</v>
      </c>
      <c r="M4097">
        <v>-0.80007777234911404</v>
      </c>
      <c r="N4097">
        <v>80.07947291666666</v>
      </c>
      <c r="O4097">
        <v>-1.010836968806011</v>
      </c>
      <c r="P4097">
        <v>702853</v>
      </c>
      <c r="Q4097">
        <v>1283000</v>
      </c>
      <c r="R4097">
        <v>0.55000000000000004</v>
      </c>
      <c r="S4097">
        <v>34.148000000000003</v>
      </c>
      <c r="T4097">
        <v>8.5500000000000007</v>
      </c>
      <c r="U4097">
        <v>19.596</v>
      </c>
      <c r="V4097">
        <f t="shared" si="482"/>
        <v>2.168346803895731</v>
      </c>
      <c r="AC4097">
        <v>79.709999999999994</v>
      </c>
      <c r="AD4097">
        <v>77.844999999999999</v>
      </c>
      <c r="AH4097" s="85">
        <f>IF(AND(M4097&lt;Variables!$G$6,M4097&gt;Variables!$G$5),0,1)</f>
        <v>1</v>
      </c>
      <c r="AI4097" s="85">
        <f t="shared" si="478"/>
        <v>1</v>
      </c>
      <c r="AJ4097" s="85">
        <f>IF(I4097&gt;Variables!$G$7,0,1)</f>
        <v>0</v>
      </c>
      <c r="AK4097" s="85">
        <f>IF(F4097&gt;Variables!$G$8,0,1)</f>
        <v>1</v>
      </c>
      <c r="AL4097" s="85">
        <f>IF(G4097&gt;Variables!$G$9,0,1)</f>
        <v>1</v>
      </c>
      <c r="AM4097" s="85">
        <f>IF(AND(K4097&gt;Variables!$G$10,K4097&lt;Variables!$G$11),0,1)</f>
        <v>1</v>
      </c>
      <c r="AN4097" s="103">
        <f>IF(H4097&lt;Variables!$G$13,1,0)</f>
        <v>0</v>
      </c>
      <c r="AO4097" s="101">
        <f>IF(R4097&lt;Variables!$G$12,0,1)</f>
        <v>0</v>
      </c>
      <c r="AP4097" s="86">
        <f t="shared" si="480"/>
        <v>1</v>
      </c>
      <c r="AR4097">
        <v>0</v>
      </c>
      <c r="AS4097">
        <v>1</v>
      </c>
      <c r="AT4097">
        <v>0</v>
      </c>
      <c r="AU4097">
        <v>0</v>
      </c>
      <c r="BA4097">
        <v>0.12</v>
      </c>
    </row>
    <row r="4098" spans="3:53" ht="12.75" x14ac:dyDescent="0.2">
      <c r="C4098" t="s">
        <v>849</v>
      </c>
      <c r="D4098" t="s">
        <v>686</v>
      </c>
      <c r="E4098">
        <v>20.49</v>
      </c>
      <c r="F4098">
        <v>7.97</v>
      </c>
      <c r="G4098">
        <v>6.24</v>
      </c>
      <c r="H4098">
        <v>2230</v>
      </c>
      <c r="I4098">
        <v>-56.773000000000003</v>
      </c>
      <c r="J4098" t="s">
        <v>78</v>
      </c>
      <c r="K4098">
        <v>37.06</v>
      </c>
      <c r="L4098">
        <v>20.598955</v>
      </c>
      <c r="M4098">
        <v>-0.86875766270666843</v>
      </c>
      <c r="N4098">
        <v>20.810438000000001</v>
      </c>
      <c r="O4098">
        <v>-1.876164259493222</v>
      </c>
      <c r="P4098">
        <v>915312</v>
      </c>
      <c r="Q4098">
        <v>1298000</v>
      </c>
      <c r="R4098">
        <v>0.71</v>
      </c>
      <c r="S4098">
        <v>34.148000000000003</v>
      </c>
      <c r="T4098">
        <v>8.5500000000000007</v>
      </c>
      <c r="U4098">
        <v>19.596</v>
      </c>
      <c r="V4098">
        <f t="shared" si="482"/>
        <v>2.2230631998695083</v>
      </c>
      <c r="AC4098">
        <v>20.78</v>
      </c>
      <c r="AD4098">
        <v>19.72</v>
      </c>
      <c r="AH4098" s="85">
        <f>IF(AND(M4098&lt;Variables!$G$6,M4098&gt;Variables!$G$5),0,1)</f>
        <v>1</v>
      </c>
      <c r="AI4098" s="85">
        <f t="shared" si="478"/>
        <v>1</v>
      </c>
      <c r="AJ4098" s="85">
        <f>IF(I4098&gt;Variables!$G$7,0,1)</f>
        <v>1</v>
      </c>
      <c r="AK4098" s="85">
        <f>IF(F4098&gt;Variables!$G$8,0,1)</f>
        <v>1</v>
      </c>
      <c r="AL4098" s="85">
        <f>IF(G4098&gt;Variables!$G$9,0,1)</f>
        <v>1</v>
      </c>
      <c r="AM4098" s="85">
        <f>IF(AND(K4098&gt;Variables!$G$10,K4098&lt;Variables!$G$11),0,1)</f>
        <v>1</v>
      </c>
      <c r="AN4098" s="103">
        <f>IF(H4098&lt;Variables!$G$13,1,0)</f>
        <v>1</v>
      </c>
      <c r="AO4098" s="101">
        <f>IF(R4098&lt;Variables!$G$12,0,1)</f>
        <v>0</v>
      </c>
      <c r="AP4098" s="86">
        <f t="shared" si="480"/>
        <v>1</v>
      </c>
      <c r="AR4098">
        <v>0</v>
      </c>
      <c r="AS4098">
        <v>0</v>
      </c>
      <c r="AT4098">
        <v>1</v>
      </c>
      <c r="AU4098">
        <v>0</v>
      </c>
      <c r="BA4098">
        <v>-1.3</v>
      </c>
    </row>
    <row r="4099" spans="3:53" ht="12.75" x14ac:dyDescent="0.2">
      <c r="C4099" t="s">
        <v>849</v>
      </c>
      <c r="D4099" t="s">
        <v>176</v>
      </c>
      <c r="E4099">
        <v>72.819999999999993</v>
      </c>
      <c r="F4099">
        <v>8.3699999999999992</v>
      </c>
      <c r="G4099">
        <v>6.65</v>
      </c>
      <c r="H4099">
        <v>6300</v>
      </c>
      <c r="I4099">
        <v>-20.827999999999999</v>
      </c>
      <c r="J4099" t="s">
        <v>78</v>
      </c>
      <c r="K4099">
        <v>44.52</v>
      </c>
      <c r="L4099">
        <v>72.974853333333343</v>
      </c>
      <c r="M4099">
        <v>-0.20877511413064509</v>
      </c>
      <c r="N4099">
        <v>73.134208888888878</v>
      </c>
      <c r="O4099">
        <v>-0.42621489125895268</v>
      </c>
      <c r="P4099">
        <v>722063</v>
      </c>
      <c r="Q4099">
        <v>997328</v>
      </c>
      <c r="R4099">
        <v>0.72</v>
      </c>
      <c r="S4099">
        <v>34.148000000000003</v>
      </c>
      <c r="T4099">
        <v>8.5500000000000007</v>
      </c>
      <c r="U4099">
        <v>19.596</v>
      </c>
      <c r="V4099">
        <f t="shared" si="482"/>
        <v>2.3123512279051379</v>
      </c>
      <c r="AC4099">
        <v>74.98</v>
      </c>
      <c r="AD4099">
        <v>72.260000000000005</v>
      </c>
      <c r="AH4099" s="85">
        <f>IF(AND(M4099&lt;Variables!$G$6,M4099&gt;Variables!$G$5),0,1)</f>
        <v>1</v>
      </c>
      <c r="AI4099" s="85">
        <f t="shared" ref="AI4099:AI4162" si="483">IF(L4099&gt;N4099,0,1)</f>
        <v>1</v>
      </c>
      <c r="AJ4099" s="85">
        <f>IF(I4099&gt;Variables!$G$7,0,1)</f>
        <v>1</v>
      </c>
      <c r="AK4099" s="85">
        <f>IF(F4099&gt;Variables!$G$8,0,1)</f>
        <v>1</v>
      </c>
      <c r="AL4099" s="85">
        <f>IF(G4099&gt;Variables!$G$9,0,1)</f>
        <v>1</v>
      </c>
      <c r="AM4099" s="85">
        <f>IF(AND(K4099&gt;Variables!$G$10,K4099&lt;Variables!$G$11),0,1)</f>
        <v>1</v>
      </c>
      <c r="AN4099" s="103">
        <f>IF(H4099&lt;Variables!$G$13,1,0)</f>
        <v>0</v>
      </c>
      <c r="AO4099" s="101">
        <f>IF(R4099&lt;Variables!$G$12,0,1)</f>
        <v>0</v>
      </c>
      <c r="AP4099" s="86">
        <f t="shared" si="480"/>
        <v>1</v>
      </c>
      <c r="AR4099">
        <v>1</v>
      </c>
      <c r="AS4099">
        <v>0</v>
      </c>
      <c r="AT4099">
        <v>0</v>
      </c>
      <c r="AU4099">
        <v>0</v>
      </c>
      <c r="BA4099">
        <v>2</v>
      </c>
    </row>
    <row r="4100" spans="3:53" ht="12.75" x14ac:dyDescent="0.2">
      <c r="C4100" t="s">
        <v>849</v>
      </c>
      <c r="D4100" t="s">
        <v>807</v>
      </c>
      <c r="E4100">
        <v>39.96</v>
      </c>
      <c r="F4100">
        <v>8.48</v>
      </c>
      <c r="G4100">
        <v>-0.92</v>
      </c>
      <c r="H4100">
        <v>6020</v>
      </c>
      <c r="I4100">
        <v>11.051</v>
      </c>
      <c r="J4100" t="s">
        <v>78</v>
      </c>
      <c r="K4100">
        <v>61.69</v>
      </c>
      <c r="L4100">
        <v>39.860484999999997</v>
      </c>
      <c r="M4100">
        <v>0.2245707747911391</v>
      </c>
      <c r="N4100">
        <v>39.564328000000003</v>
      </c>
      <c r="O4100">
        <v>0.97479729720165975</v>
      </c>
      <c r="P4100">
        <v>2835000</v>
      </c>
      <c r="Q4100">
        <v>1252000</v>
      </c>
      <c r="R4100">
        <v>2.2599999999999998</v>
      </c>
      <c r="S4100">
        <v>34.148000000000003</v>
      </c>
      <c r="T4100">
        <v>8.5500000000000007</v>
      </c>
      <c r="U4100">
        <v>19.596</v>
      </c>
      <c r="V4100">
        <f t="shared" si="482"/>
        <v>2.4746878888075239</v>
      </c>
      <c r="AC4100">
        <v>41.37</v>
      </c>
      <c r="AD4100">
        <v>39.11</v>
      </c>
      <c r="AH4100" s="85">
        <f>IF(AND(M4100&lt;Variables!$G$6,M4100&gt;Variables!$G$5),0,1)</f>
        <v>1</v>
      </c>
      <c r="AI4100" s="85">
        <f t="shared" si="483"/>
        <v>0</v>
      </c>
      <c r="AJ4100" s="85">
        <f>IF(I4100&gt;Variables!$G$7,0,1)</f>
        <v>0</v>
      </c>
      <c r="AK4100" s="85">
        <f>IF(F4100&gt;Variables!$G$8,0,1)</f>
        <v>1</v>
      </c>
      <c r="AL4100" s="85">
        <f>IF(G4100&gt;Variables!$G$9,0,1)</f>
        <v>1</v>
      </c>
      <c r="AM4100" s="85">
        <f>IF(AND(K4100&gt;Variables!$G$10,K4100&lt;Variables!$G$11),0,1)</f>
        <v>0</v>
      </c>
      <c r="AN4100" s="103">
        <f>IF(H4100&lt;Variables!$G$13,1,0)</f>
        <v>0</v>
      </c>
      <c r="AO4100" s="101">
        <f>IF(R4100&lt;Variables!$G$12,0,1)</f>
        <v>1</v>
      </c>
      <c r="AP4100" s="86">
        <f t="shared" si="480"/>
        <v>1</v>
      </c>
      <c r="AR4100">
        <v>1</v>
      </c>
      <c r="AS4100">
        <v>0</v>
      </c>
      <c r="AT4100">
        <v>0</v>
      </c>
      <c r="AU4100">
        <v>0</v>
      </c>
      <c r="BA4100">
        <v>0.79</v>
      </c>
    </row>
    <row r="4101" spans="3:53" ht="12.75" x14ac:dyDescent="0.2">
      <c r="C4101" t="s">
        <v>849</v>
      </c>
      <c r="D4101" t="s">
        <v>833</v>
      </c>
      <c r="E4101">
        <v>20.29</v>
      </c>
      <c r="F4101">
        <v>8.76</v>
      </c>
      <c r="G4101">
        <v>12.67</v>
      </c>
      <c r="H4101">
        <v>2000</v>
      </c>
      <c r="I4101">
        <v>-16.852</v>
      </c>
      <c r="J4101" t="s">
        <v>78</v>
      </c>
      <c r="K4101">
        <v>57.76</v>
      </c>
      <c r="L4101">
        <v>20.240659999999998</v>
      </c>
      <c r="M4101">
        <v>0.19436125106593771</v>
      </c>
      <c r="N4101">
        <v>20.159973999999998</v>
      </c>
      <c r="O4101">
        <v>0.59536783132757443</v>
      </c>
      <c r="P4101">
        <v>1549000</v>
      </c>
      <c r="Q4101">
        <v>1647000</v>
      </c>
      <c r="R4101">
        <v>0.94</v>
      </c>
      <c r="S4101">
        <v>34.148000000000003</v>
      </c>
      <c r="T4101">
        <v>8.5500000000000007</v>
      </c>
      <c r="U4101">
        <v>19.596</v>
      </c>
      <c r="V4101">
        <f t="shared" si="482"/>
        <v>2.4379844007979972</v>
      </c>
      <c r="AC4101">
        <v>20.62</v>
      </c>
      <c r="AD4101">
        <v>19.809999999999999</v>
      </c>
      <c r="AH4101" s="85">
        <f>IF(AND(M4101&lt;Variables!$G$6,M4101&gt;Variables!$G$5),0,1)</f>
        <v>1</v>
      </c>
      <c r="AI4101" s="85">
        <f t="shared" si="483"/>
        <v>0</v>
      </c>
      <c r="AJ4101" s="85">
        <f>IF(I4101&gt;Variables!$G$7,0,1)</f>
        <v>1</v>
      </c>
      <c r="AK4101" s="85">
        <f>IF(F4101&gt;Variables!$G$8,0,1)</f>
        <v>1</v>
      </c>
      <c r="AL4101" s="85">
        <f>IF(G4101&gt;Variables!$G$9,0,1)</f>
        <v>0</v>
      </c>
      <c r="AM4101" s="85">
        <f>IF(AND(K4101&gt;Variables!$G$10,K4101&lt;Variables!$G$11),0,1)</f>
        <v>0</v>
      </c>
      <c r="AN4101" s="103">
        <f>IF(H4101&lt;Variables!$G$13,1,0)</f>
        <v>1</v>
      </c>
      <c r="AO4101" s="101">
        <f>IF(R4101&lt;Variables!$G$12,0,1)</f>
        <v>0</v>
      </c>
      <c r="AP4101" s="86">
        <f t="shared" si="480"/>
        <v>1</v>
      </c>
      <c r="AR4101">
        <v>0</v>
      </c>
      <c r="AS4101">
        <v>1</v>
      </c>
      <c r="AT4101">
        <v>0</v>
      </c>
      <c r="AU4101">
        <v>0</v>
      </c>
      <c r="BA4101">
        <v>0.43</v>
      </c>
    </row>
    <row r="4102" spans="3:53" ht="12.75" x14ac:dyDescent="0.2">
      <c r="C4102" t="s">
        <v>849</v>
      </c>
      <c r="D4102" t="s">
        <v>136</v>
      </c>
      <c r="E4102">
        <v>179.83</v>
      </c>
      <c r="F4102">
        <v>9.0500000000000007</v>
      </c>
      <c r="G4102">
        <v>7.64</v>
      </c>
      <c r="H4102">
        <v>14270</v>
      </c>
      <c r="I4102">
        <v>257.39600000000002</v>
      </c>
      <c r="J4102" t="s">
        <v>78</v>
      </c>
      <c r="K4102">
        <v>63.51</v>
      </c>
      <c r="L4102">
        <v>178.59792999999999</v>
      </c>
      <c r="M4102">
        <v>0.78504269338394927</v>
      </c>
      <c r="N4102">
        <v>175.27328199999999</v>
      </c>
      <c r="O4102">
        <v>2.6967704067982279</v>
      </c>
      <c r="P4102">
        <v>4059000</v>
      </c>
      <c r="Q4102">
        <v>3592000</v>
      </c>
      <c r="R4102">
        <v>1.1299999999999999</v>
      </c>
      <c r="S4102">
        <v>34.148000000000003</v>
      </c>
      <c r="T4102">
        <v>8.5500000000000007</v>
      </c>
      <c r="U4102">
        <v>19.596</v>
      </c>
      <c r="V4102">
        <f t="shared" si="482"/>
        <v>2.4559225734093788</v>
      </c>
      <c r="AC4102">
        <v>183.99</v>
      </c>
      <c r="AD4102">
        <v>160.11000000000001</v>
      </c>
      <c r="AH4102" s="85">
        <f>IF(AND(M4102&lt;Variables!$G$6,M4102&gt;Variables!$G$5),0,1)</f>
        <v>1</v>
      </c>
      <c r="AI4102" s="85">
        <f t="shared" si="483"/>
        <v>0</v>
      </c>
      <c r="AJ4102" s="85">
        <f>IF(I4102&gt;Variables!$G$7,0,1)</f>
        <v>0</v>
      </c>
      <c r="AK4102" s="85">
        <f>IF(F4102&gt;Variables!$G$8,0,1)</f>
        <v>0</v>
      </c>
      <c r="AL4102" s="85">
        <f>IF(G4102&gt;Variables!$G$9,0,1)</f>
        <v>1</v>
      </c>
      <c r="AM4102" s="85">
        <f>IF(AND(K4102&gt;Variables!$G$10,K4102&lt;Variables!$G$11),0,1)</f>
        <v>0</v>
      </c>
      <c r="AN4102" s="103">
        <f>IF(H4102&lt;Variables!$G$13,1,0)</f>
        <v>0</v>
      </c>
      <c r="AO4102" s="101">
        <f>IF(R4102&lt;Variables!$G$12,0,1)</f>
        <v>0</v>
      </c>
      <c r="AP4102" s="86">
        <f t="shared" si="480"/>
        <v>1</v>
      </c>
      <c r="AR4102">
        <v>0</v>
      </c>
      <c r="AS4102">
        <v>0</v>
      </c>
      <c r="AT4102">
        <v>1</v>
      </c>
      <c r="AU4102">
        <v>0</v>
      </c>
      <c r="BA4102">
        <v>-1.55</v>
      </c>
    </row>
    <row r="4103" spans="3:53" ht="12.75" x14ac:dyDescent="0.2">
      <c r="C4103" t="s">
        <v>849</v>
      </c>
      <c r="D4103" t="s">
        <v>131</v>
      </c>
      <c r="E4103">
        <v>35.630000000000003</v>
      </c>
      <c r="F4103">
        <v>14.37</v>
      </c>
      <c r="G4103">
        <v>11.22</v>
      </c>
      <c r="H4103">
        <v>5010</v>
      </c>
      <c r="I4103">
        <v>0.03</v>
      </c>
      <c r="J4103" t="s">
        <v>78</v>
      </c>
      <c r="K4103">
        <v>60.46</v>
      </c>
      <c r="L4103">
        <v>35.441105</v>
      </c>
      <c r="M4103">
        <v>0.81485890465322774</v>
      </c>
      <c r="N4103">
        <v>35.297196</v>
      </c>
      <c r="O4103">
        <v>1.225887744737574</v>
      </c>
      <c r="P4103">
        <v>4572000</v>
      </c>
      <c r="Q4103">
        <v>2889000</v>
      </c>
      <c r="R4103">
        <v>1.58</v>
      </c>
      <c r="S4103">
        <v>34.148000000000003</v>
      </c>
      <c r="T4103">
        <v>8.5500000000000007</v>
      </c>
      <c r="U4103">
        <v>19.596</v>
      </c>
      <c r="V4103">
        <f t="shared" si="482"/>
        <v>2.429563619554977</v>
      </c>
      <c r="AC4103">
        <v>36.79</v>
      </c>
      <c r="AD4103">
        <v>35.409999999999997</v>
      </c>
      <c r="AH4103" s="85">
        <f>IF(AND(M4103&lt;Variables!$G$6,M4103&gt;Variables!$G$5),0,1)</f>
        <v>1</v>
      </c>
      <c r="AI4103" s="85">
        <f t="shared" si="483"/>
        <v>0</v>
      </c>
      <c r="AJ4103" s="85">
        <f>IF(I4103&gt;Variables!$G$7,0,1)</f>
        <v>0</v>
      </c>
      <c r="AK4103" s="85">
        <f>IF(F4103&gt;Variables!$G$8,0,1)</f>
        <v>0</v>
      </c>
      <c r="AL4103" s="85">
        <f>IF(G4103&gt;Variables!$G$9,0,1)</f>
        <v>1</v>
      </c>
      <c r="AM4103" s="85">
        <f>IF(AND(K4103&gt;Variables!$G$10,K4103&lt;Variables!$G$11),0,1)</f>
        <v>0</v>
      </c>
      <c r="AN4103" s="103">
        <f>IF(H4103&lt;Variables!$G$13,1,0)</f>
        <v>0</v>
      </c>
      <c r="AO4103" s="101">
        <f>IF(R4103&lt;Variables!$G$12,0,1)</f>
        <v>0</v>
      </c>
      <c r="AP4103" s="86">
        <f t="shared" si="480"/>
        <v>1</v>
      </c>
      <c r="AR4103">
        <v>0</v>
      </c>
      <c r="AS4103">
        <v>1</v>
      </c>
      <c r="AT4103">
        <v>0</v>
      </c>
      <c r="AU4103">
        <v>0</v>
      </c>
      <c r="BA4103">
        <v>0.78</v>
      </c>
    </row>
    <row r="4104" spans="3:53" ht="12.75" x14ac:dyDescent="0.2">
      <c r="C4104" t="s">
        <v>849</v>
      </c>
      <c r="D4104" t="s">
        <v>185</v>
      </c>
      <c r="E4104">
        <v>9.49</v>
      </c>
      <c r="F4104">
        <v>25.43</v>
      </c>
      <c r="G4104">
        <v>14.99</v>
      </c>
      <c r="H4104">
        <v>40.380000000000003</v>
      </c>
      <c r="I4104">
        <v>40.555999999999997</v>
      </c>
      <c r="J4104" t="s">
        <v>78</v>
      </c>
      <c r="K4104">
        <v>49.4</v>
      </c>
      <c r="L4104">
        <v>9.3901400000000006</v>
      </c>
      <c r="M4104">
        <v>0.7439718683640526</v>
      </c>
      <c r="N4104">
        <v>9.308662</v>
      </c>
      <c r="O4104">
        <v>1.625776078237676</v>
      </c>
      <c r="P4104">
        <v>18890000</v>
      </c>
      <c r="Q4104">
        <v>11900000</v>
      </c>
      <c r="R4104">
        <v>1.59</v>
      </c>
      <c r="S4104">
        <v>34.148000000000003</v>
      </c>
      <c r="T4104">
        <v>8.5500000000000007</v>
      </c>
      <c r="U4104">
        <v>19.596</v>
      </c>
      <c r="V4104">
        <f t="shared" si="482"/>
        <v>2.3427298858760355</v>
      </c>
      <c r="AC4104">
        <v>10.75</v>
      </c>
      <c r="AD4104">
        <v>8.36</v>
      </c>
      <c r="AH4104" s="85">
        <f>IF(AND(M4104&lt;Variables!$G$6,M4104&gt;Variables!$G$5),0,1)</f>
        <v>1</v>
      </c>
      <c r="AI4104" s="85">
        <f t="shared" si="483"/>
        <v>0</v>
      </c>
      <c r="AJ4104" s="85">
        <f>IF(I4104&gt;Variables!$G$7,0,1)</f>
        <v>0</v>
      </c>
      <c r="AK4104" s="85">
        <f>IF(F4104&gt;Variables!$G$8,0,1)</f>
        <v>0</v>
      </c>
      <c r="AL4104" s="85">
        <f>IF(G4104&gt;Variables!$G$9,0,1)</f>
        <v>0</v>
      </c>
      <c r="AM4104" s="85">
        <f>IF(AND(K4104&gt;Variables!$G$10,K4104&lt;Variables!$G$11),0,1)</f>
        <v>1</v>
      </c>
      <c r="AN4104" s="103">
        <f>IF(H4104&lt;Variables!$G$13,1,0)</f>
        <v>1</v>
      </c>
      <c r="AO4104" s="101">
        <f>IF(R4104&lt;Variables!$G$12,0,1)</f>
        <v>0</v>
      </c>
      <c r="AP4104" s="86">
        <f t="shared" si="480"/>
        <v>1</v>
      </c>
      <c r="AR4104">
        <v>1</v>
      </c>
      <c r="AS4104">
        <v>0</v>
      </c>
      <c r="AT4104">
        <v>0</v>
      </c>
      <c r="AU4104">
        <v>0</v>
      </c>
      <c r="BA4104">
        <v>2</v>
      </c>
    </row>
    <row r="4105" spans="3:53" ht="12.75" x14ac:dyDescent="0.2">
      <c r="C4105" t="s">
        <v>849</v>
      </c>
      <c r="D4105" t="s">
        <v>805</v>
      </c>
      <c r="E4105">
        <v>45.22</v>
      </c>
      <c r="F4105">
        <v>9.76</v>
      </c>
      <c r="G4105">
        <v>-0.35</v>
      </c>
      <c r="H4105">
        <v>9400</v>
      </c>
      <c r="I4105">
        <v>114.274</v>
      </c>
      <c r="J4105" t="s">
        <v>78</v>
      </c>
      <c r="K4105">
        <v>52</v>
      </c>
      <c r="L4105">
        <v>45.248505000000009</v>
      </c>
      <c r="M4105">
        <v>3.303976562300488E-3</v>
      </c>
      <c r="N4105">
        <v>45.227569999999993</v>
      </c>
      <c r="O4105">
        <v>4.959364387696942E-2</v>
      </c>
      <c r="P4105">
        <v>5974000</v>
      </c>
      <c r="Q4105">
        <v>1695000</v>
      </c>
      <c r="R4105">
        <v>3.52</v>
      </c>
      <c r="S4105">
        <v>34.148000000000003</v>
      </c>
      <c r="T4105">
        <v>8.5500000000000007</v>
      </c>
      <c r="U4105">
        <v>19.596</v>
      </c>
      <c r="V4105">
        <f t="shared" si="482"/>
        <v>2.3876150128407563</v>
      </c>
      <c r="AC4105">
        <v>46.46</v>
      </c>
      <c r="AD4105">
        <v>45.09</v>
      </c>
      <c r="AH4105" s="85">
        <f>IF(AND(M4105&lt;Variables!$G$6,M4105&gt;Variables!$G$5),0,1)</f>
        <v>1</v>
      </c>
      <c r="AI4105" s="85">
        <f t="shared" si="483"/>
        <v>0</v>
      </c>
      <c r="AJ4105" s="85">
        <f>IF(I4105&gt;Variables!$G$7,0,1)</f>
        <v>0</v>
      </c>
      <c r="AK4105" s="85">
        <f>IF(F4105&gt;Variables!$G$8,0,1)</f>
        <v>0</v>
      </c>
      <c r="AL4105" s="85">
        <f>IF(G4105&gt;Variables!$G$9,0,1)</f>
        <v>1</v>
      </c>
      <c r="AM4105" s="85">
        <f>IF(AND(K4105&gt;Variables!$G$10,K4105&lt;Variables!$G$11),0,1)</f>
        <v>0</v>
      </c>
      <c r="AN4105" s="103">
        <f>IF(H4105&lt;Variables!$G$13,1,0)</f>
        <v>0</v>
      </c>
      <c r="AO4105" s="101">
        <f>IF(R4105&lt;Variables!$G$12,0,1)</f>
        <v>1</v>
      </c>
      <c r="AP4105" s="86">
        <f t="shared" si="480"/>
        <v>1</v>
      </c>
      <c r="AR4105">
        <v>1</v>
      </c>
      <c r="AS4105">
        <v>0</v>
      </c>
      <c r="AT4105">
        <v>0</v>
      </c>
      <c r="AU4105">
        <v>0</v>
      </c>
      <c r="BA4105">
        <v>1.1000000000000001</v>
      </c>
    </row>
    <row r="4106" spans="3:53" ht="12.75" x14ac:dyDescent="0.2">
      <c r="C4106" t="s">
        <v>849</v>
      </c>
      <c r="D4106" t="s">
        <v>186</v>
      </c>
      <c r="E4106">
        <v>27.4</v>
      </c>
      <c r="F4106">
        <v>10.5</v>
      </c>
      <c r="G4106">
        <v>5.5</v>
      </c>
      <c r="H4106">
        <v>3480</v>
      </c>
      <c r="I4106">
        <v>0.51300000000000001</v>
      </c>
      <c r="J4106" t="s">
        <v>78</v>
      </c>
      <c r="K4106">
        <v>48.45</v>
      </c>
      <c r="L4106">
        <v>27.465695</v>
      </c>
      <c r="M4106">
        <v>-0.12996212183962749</v>
      </c>
      <c r="N4106">
        <v>27.411049999999999</v>
      </c>
      <c r="O4106">
        <v>6.9132703781869878E-2</v>
      </c>
      <c r="P4106">
        <v>10277000</v>
      </c>
      <c r="Q4106">
        <v>9062000</v>
      </c>
      <c r="R4106">
        <v>1.1299999999999999</v>
      </c>
      <c r="S4106">
        <v>34.148000000000003</v>
      </c>
      <c r="T4106">
        <v>8.5500000000000007</v>
      </c>
      <c r="U4106">
        <v>19.596</v>
      </c>
      <c r="V4106">
        <f t="shared" si="482"/>
        <v>2.3537392527256271</v>
      </c>
      <c r="AC4106">
        <v>27.77</v>
      </c>
      <c r="AD4106">
        <v>26.41</v>
      </c>
      <c r="AH4106" s="85">
        <f>IF(AND(M4106&lt;Variables!$G$6,M4106&gt;Variables!$G$5),0,1)</f>
        <v>1</v>
      </c>
      <c r="AI4106" s="85">
        <f t="shared" si="483"/>
        <v>0</v>
      </c>
      <c r="AJ4106" s="85">
        <f>IF(I4106&gt;Variables!$G$7,0,1)</f>
        <v>0</v>
      </c>
      <c r="AK4106" s="85">
        <f>IF(F4106&gt;Variables!$G$8,0,1)</f>
        <v>0</v>
      </c>
      <c r="AL4106" s="85">
        <f>IF(G4106&gt;Variables!$G$9,0,1)</f>
        <v>1</v>
      </c>
      <c r="AM4106" s="85">
        <f>IF(AND(K4106&gt;Variables!$G$10,K4106&lt;Variables!$G$11),0,1)</f>
        <v>1</v>
      </c>
      <c r="AN4106" s="103">
        <f>IF(H4106&lt;Variables!$G$13,1,0)</f>
        <v>0</v>
      </c>
      <c r="AO4106" s="101">
        <f>IF(R4106&lt;Variables!$G$12,0,1)</f>
        <v>0</v>
      </c>
      <c r="AP4106" s="86">
        <f t="shared" si="480"/>
        <v>1</v>
      </c>
      <c r="AR4106">
        <v>0</v>
      </c>
      <c r="AS4106">
        <v>0</v>
      </c>
      <c r="AT4106">
        <v>1</v>
      </c>
      <c r="AU4106">
        <v>0</v>
      </c>
      <c r="BA4106">
        <v>-1.29</v>
      </c>
    </row>
    <row r="4107" spans="3:53" ht="12.75" x14ac:dyDescent="0.2">
      <c r="C4107" t="s">
        <v>849</v>
      </c>
      <c r="D4107" t="s">
        <v>806</v>
      </c>
      <c r="E4107">
        <v>79.16</v>
      </c>
      <c r="F4107">
        <v>10.79</v>
      </c>
      <c r="G4107">
        <v>1.55</v>
      </c>
      <c r="H4107">
        <v>3860</v>
      </c>
      <c r="I4107">
        <v>-0.34899999999999998</v>
      </c>
      <c r="J4107" t="s">
        <v>78</v>
      </c>
      <c r="K4107">
        <v>65.55</v>
      </c>
      <c r="L4107">
        <v>79.138740000000013</v>
      </c>
      <c r="M4107">
        <v>0.2037687231310284</v>
      </c>
      <c r="N4107">
        <v>78.92191600000001</v>
      </c>
      <c r="O4107">
        <v>0.4790608479398637</v>
      </c>
      <c r="P4107">
        <v>1721000</v>
      </c>
      <c r="Q4107">
        <v>452001</v>
      </c>
      <c r="R4107">
        <v>3.81</v>
      </c>
      <c r="S4107">
        <v>34.148000000000003</v>
      </c>
      <c r="T4107">
        <v>8.5500000000000007</v>
      </c>
      <c r="U4107">
        <v>19.596</v>
      </c>
      <c r="V4107">
        <f t="shared" si="482"/>
        <v>2.5136490858727361</v>
      </c>
      <c r="AC4107">
        <v>80.13</v>
      </c>
      <c r="AD4107">
        <v>78.95</v>
      </c>
      <c r="AH4107" s="85">
        <f>IF(AND(M4107&lt;Variables!$G$6,M4107&gt;Variables!$G$5),0,1)</f>
        <v>1</v>
      </c>
      <c r="AI4107" s="85">
        <f t="shared" si="483"/>
        <v>0</v>
      </c>
      <c r="AJ4107" s="85">
        <f>IF(I4107&gt;Variables!$G$7,0,1)</f>
        <v>1</v>
      </c>
      <c r="AK4107" s="85">
        <f>IF(F4107&gt;Variables!$G$8,0,1)</f>
        <v>0</v>
      </c>
      <c r="AL4107" s="85">
        <f>IF(G4107&gt;Variables!$G$9,0,1)</f>
        <v>1</v>
      </c>
      <c r="AM4107" s="85">
        <f>IF(AND(K4107&gt;Variables!$G$10,K4107&lt;Variables!$G$11),0,1)</f>
        <v>0</v>
      </c>
      <c r="AN4107" s="103">
        <f>IF(H4107&lt;Variables!$G$13,1,0)</f>
        <v>0</v>
      </c>
      <c r="AO4107" s="101">
        <f>IF(R4107&lt;Variables!$G$12,0,1)</f>
        <v>1</v>
      </c>
      <c r="AP4107" s="86">
        <f t="shared" si="480"/>
        <v>1</v>
      </c>
      <c r="AR4107">
        <v>0</v>
      </c>
      <c r="AS4107">
        <v>1</v>
      </c>
      <c r="AT4107">
        <v>0</v>
      </c>
      <c r="AU4107">
        <v>0</v>
      </c>
      <c r="BA4107">
        <v>1.1000000000000001</v>
      </c>
    </row>
    <row r="4108" spans="3:53" ht="12.75" x14ac:dyDescent="0.2">
      <c r="C4108" t="s">
        <v>849</v>
      </c>
      <c r="D4108" t="s">
        <v>813</v>
      </c>
      <c r="E4108">
        <v>12.62</v>
      </c>
      <c r="F4108">
        <v>13.16</v>
      </c>
      <c r="G4108">
        <v>12.97</v>
      </c>
      <c r="H4108">
        <v>2160</v>
      </c>
      <c r="I4108">
        <v>-16.97</v>
      </c>
      <c r="J4108" t="s">
        <v>78</v>
      </c>
      <c r="K4108">
        <v>61.43</v>
      </c>
      <c r="L4108">
        <v>12.563045000000001</v>
      </c>
      <c r="M4108">
        <v>0.53295200327629078</v>
      </c>
      <c r="N4108">
        <v>12.509247999999999</v>
      </c>
      <c r="O4108">
        <v>0.96530183109329437</v>
      </c>
      <c r="P4108">
        <v>2912000</v>
      </c>
      <c r="Q4108">
        <v>1541000</v>
      </c>
      <c r="R4108">
        <v>1.89</v>
      </c>
      <c r="S4108">
        <v>34.148000000000003</v>
      </c>
      <c r="T4108">
        <v>8.5500000000000007</v>
      </c>
      <c r="U4108">
        <v>19.596</v>
      </c>
      <c r="V4108">
        <f t="shared" si="482"/>
        <v>2.4539653875589869</v>
      </c>
      <c r="AC4108">
        <v>12.936400000000001</v>
      </c>
      <c r="AD4108">
        <v>12.52</v>
      </c>
      <c r="AH4108" s="85">
        <f>IF(AND(M4108&lt;Variables!$G$6,M4108&gt;Variables!$G$5),0,1)</f>
        <v>1</v>
      </c>
      <c r="AI4108" s="85">
        <f t="shared" si="483"/>
        <v>0</v>
      </c>
      <c r="AJ4108" s="85">
        <f>IF(I4108&gt;Variables!$G$7,0,1)</f>
        <v>1</v>
      </c>
      <c r="AK4108" s="85">
        <f>IF(F4108&gt;Variables!$G$8,0,1)</f>
        <v>0</v>
      </c>
      <c r="AL4108" s="85">
        <f>IF(G4108&gt;Variables!$G$9,0,1)</f>
        <v>0</v>
      </c>
      <c r="AM4108" s="85">
        <f>IF(AND(K4108&gt;Variables!$G$10,K4108&lt;Variables!$G$11),0,1)</f>
        <v>0</v>
      </c>
      <c r="AN4108" s="103">
        <f>IF(H4108&lt;Variables!$G$13,1,0)</f>
        <v>1</v>
      </c>
      <c r="AO4108" s="101">
        <f>IF(R4108&lt;Variables!$G$12,0,1)</f>
        <v>0</v>
      </c>
      <c r="AP4108" s="86">
        <f t="shared" si="480"/>
        <v>1</v>
      </c>
      <c r="AR4108">
        <v>1</v>
      </c>
      <c r="AS4108">
        <v>0</v>
      </c>
      <c r="AT4108">
        <v>0</v>
      </c>
      <c r="AU4108">
        <v>0</v>
      </c>
      <c r="BA4108">
        <v>0.84</v>
      </c>
    </row>
    <row r="4109" spans="3:53" ht="12.75" x14ac:dyDescent="0.2">
      <c r="C4109" t="s">
        <v>849</v>
      </c>
      <c r="D4109" t="s">
        <v>584</v>
      </c>
      <c r="E4109">
        <v>25.19</v>
      </c>
      <c r="F4109">
        <v>14.1</v>
      </c>
      <c r="G4109">
        <v>11.51</v>
      </c>
      <c r="H4109">
        <v>12890</v>
      </c>
      <c r="I4109">
        <v>0.46899999999999997</v>
      </c>
      <c r="J4109" t="s">
        <v>78</v>
      </c>
      <c r="K4109">
        <v>52.68</v>
      </c>
      <c r="L4109">
        <v>25.275311764705879</v>
      </c>
      <c r="M4109">
        <v>-0.33753001941210431</v>
      </c>
      <c r="N4109">
        <v>24.968997826086959</v>
      </c>
      <c r="O4109">
        <v>0.88510630443543559</v>
      </c>
      <c r="P4109">
        <v>521100</v>
      </c>
      <c r="Q4109">
        <v>1407000</v>
      </c>
      <c r="R4109">
        <v>0.37</v>
      </c>
      <c r="S4109">
        <v>34.148000000000003</v>
      </c>
      <c r="T4109">
        <v>8.5500000000000007</v>
      </c>
      <c r="U4109">
        <v>19.596</v>
      </c>
      <c r="V4109">
        <f t="shared" si="482"/>
        <v>2.4061530088501613</v>
      </c>
      <c r="AC4109">
        <v>26</v>
      </c>
      <c r="AD4109">
        <v>25.068000000000001</v>
      </c>
      <c r="AH4109" s="85">
        <f>IF(AND(M4109&lt;Variables!$G$6,M4109&gt;Variables!$G$5),0,1)</f>
        <v>1</v>
      </c>
      <c r="AI4109" s="85">
        <f t="shared" si="483"/>
        <v>0</v>
      </c>
      <c r="AJ4109" s="85">
        <f>IF(I4109&gt;Variables!$G$7,0,1)</f>
        <v>0</v>
      </c>
      <c r="AK4109" s="85">
        <f>IF(F4109&gt;Variables!$G$8,0,1)</f>
        <v>0</v>
      </c>
      <c r="AL4109" s="85">
        <f>IF(G4109&gt;Variables!$G$9,0,1)</f>
        <v>1</v>
      </c>
      <c r="AM4109" s="85">
        <f>IF(AND(K4109&gt;Variables!$G$10,K4109&lt;Variables!$G$11),0,1)</f>
        <v>0</v>
      </c>
      <c r="AN4109" s="103">
        <f>IF(H4109&lt;Variables!$G$13,1,0)</f>
        <v>0</v>
      </c>
      <c r="AO4109" s="101">
        <f>IF(R4109&lt;Variables!$G$12,0,1)</f>
        <v>0</v>
      </c>
      <c r="AP4109" s="86">
        <f t="shared" si="480"/>
        <v>1</v>
      </c>
      <c r="AR4109">
        <v>1</v>
      </c>
      <c r="AS4109">
        <v>0</v>
      </c>
      <c r="AT4109">
        <v>0</v>
      </c>
      <c r="AU4109">
        <v>0</v>
      </c>
      <c r="BA4109">
        <v>1.5</v>
      </c>
    </row>
    <row r="4110" spans="3:53" ht="12.75" x14ac:dyDescent="0.2">
      <c r="C4110" t="s">
        <v>849</v>
      </c>
      <c r="D4110" t="s">
        <v>802</v>
      </c>
      <c r="E4110">
        <v>224.29</v>
      </c>
      <c r="F4110">
        <v>15.36</v>
      </c>
      <c r="G4110">
        <v>6.95</v>
      </c>
      <c r="H4110">
        <v>37470</v>
      </c>
      <c r="I4110">
        <v>-2.8370000000000002</v>
      </c>
      <c r="J4110" t="s">
        <v>78</v>
      </c>
      <c r="K4110">
        <v>47.1</v>
      </c>
      <c r="L4110">
        <v>224.61038500000001</v>
      </c>
      <c r="M4110">
        <v>-4.0240792962456362E-2</v>
      </c>
      <c r="N4110">
        <v>224.730422</v>
      </c>
      <c r="O4110">
        <v>-9.3633072962423625E-2</v>
      </c>
      <c r="P4110">
        <v>9232000</v>
      </c>
      <c r="Q4110">
        <v>2782000</v>
      </c>
      <c r="R4110">
        <v>3.32</v>
      </c>
      <c r="S4110">
        <v>34.148000000000003</v>
      </c>
      <c r="T4110">
        <v>8.5500000000000007</v>
      </c>
      <c r="U4110">
        <v>19.596</v>
      </c>
      <c r="V4110">
        <f t="shared" si="482"/>
        <v>2.3376652359278047</v>
      </c>
      <c r="AC4110">
        <v>234.89</v>
      </c>
      <c r="AD4110">
        <v>224.04</v>
      </c>
      <c r="AH4110" s="85">
        <f>IF(AND(M4110&lt;Variables!$G$6,M4110&gt;Variables!$G$5),0,1)</f>
        <v>1</v>
      </c>
      <c r="AI4110" s="85">
        <f t="shared" si="483"/>
        <v>1</v>
      </c>
      <c r="AJ4110" s="85">
        <f>IF(I4110&gt;Variables!$G$7,0,1)</f>
        <v>1</v>
      </c>
      <c r="AK4110" s="85">
        <f>IF(F4110&gt;Variables!$G$8,0,1)</f>
        <v>0</v>
      </c>
      <c r="AL4110" s="85">
        <f>IF(G4110&gt;Variables!$G$9,0,1)</f>
        <v>1</v>
      </c>
      <c r="AM4110" s="85">
        <f>IF(AND(K4110&gt;Variables!$G$10,K4110&lt;Variables!$G$11),0,1)</f>
        <v>1</v>
      </c>
      <c r="AN4110" s="103">
        <f>IF(H4110&lt;Variables!$G$13,1,0)</f>
        <v>0</v>
      </c>
      <c r="AO4110" s="101">
        <f>IF(R4110&lt;Variables!$G$12,0,1)</f>
        <v>1</v>
      </c>
      <c r="AP4110" s="86">
        <f t="shared" si="480"/>
        <v>1</v>
      </c>
      <c r="AR4110">
        <v>1</v>
      </c>
      <c r="AS4110">
        <v>0</v>
      </c>
      <c r="AT4110">
        <v>0</v>
      </c>
      <c r="AU4110">
        <v>0</v>
      </c>
      <c r="BA4110">
        <v>1.77</v>
      </c>
    </row>
    <row r="4111" spans="3:53" ht="12.75" x14ac:dyDescent="0.2">
      <c r="C4111" t="s">
        <v>849</v>
      </c>
      <c r="D4111" t="s">
        <v>800</v>
      </c>
      <c r="E4111">
        <v>13.33</v>
      </c>
      <c r="F4111">
        <v>21.71</v>
      </c>
      <c r="G4111">
        <v>1.3</v>
      </c>
      <c r="H4111">
        <v>185</v>
      </c>
      <c r="I4111">
        <v>-92.087999999999994</v>
      </c>
      <c r="J4111" t="s">
        <v>78</v>
      </c>
      <c r="K4111">
        <v>44.75</v>
      </c>
      <c r="L4111">
        <v>13.385355000000001</v>
      </c>
      <c r="M4111">
        <v>-0.85507631288075314</v>
      </c>
      <c r="N4111">
        <v>13.381487999999999</v>
      </c>
      <c r="O4111">
        <v>-0.82642528244990332</v>
      </c>
      <c r="P4111">
        <v>16990000</v>
      </c>
      <c r="Q4111">
        <v>1180000</v>
      </c>
      <c r="R4111">
        <v>14.4</v>
      </c>
      <c r="S4111">
        <v>34.148000000000003</v>
      </c>
      <c r="T4111">
        <v>8.5500000000000007</v>
      </c>
      <c r="U4111">
        <v>19.596</v>
      </c>
      <c r="V4111">
        <f t="shared" si="482"/>
        <v>2.3218773170790015</v>
      </c>
      <c r="AC4111">
        <v>16.25</v>
      </c>
      <c r="AD4111">
        <v>12.75</v>
      </c>
      <c r="AH4111" s="85">
        <f>IF(AND(M4111&lt;Variables!$G$6,M4111&gt;Variables!$G$5),0,1)</f>
        <v>1</v>
      </c>
      <c r="AI4111" s="85">
        <f t="shared" si="483"/>
        <v>0</v>
      </c>
      <c r="AJ4111" s="85">
        <f>IF(I4111&gt;Variables!$G$7,0,1)</f>
        <v>1</v>
      </c>
      <c r="AK4111" s="85">
        <f>IF(F4111&gt;Variables!$G$8,0,1)</f>
        <v>0</v>
      </c>
      <c r="AL4111" s="85">
        <f>IF(G4111&gt;Variables!$G$9,0,1)</f>
        <v>1</v>
      </c>
      <c r="AM4111" s="85">
        <f>IF(AND(K4111&gt;Variables!$G$10,K4111&lt;Variables!$G$11),0,1)</f>
        <v>1</v>
      </c>
      <c r="AN4111" s="103">
        <f>IF(H4111&lt;Variables!$G$13,1,0)</f>
        <v>1</v>
      </c>
      <c r="AO4111" s="101">
        <f>IF(R4111&lt;Variables!$G$12,0,1)</f>
        <v>1</v>
      </c>
      <c r="AP4111" s="86">
        <f t="shared" si="480"/>
        <v>1</v>
      </c>
      <c r="AR4111">
        <v>1</v>
      </c>
      <c r="AS4111">
        <v>0</v>
      </c>
      <c r="AT4111">
        <v>0</v>
      </c>
      <c r="AU4111">
        <v>0</v>
      </c>
      <c r="BA4111">
        <v>2</v>
      </c>
    </row>
    <row r="4112" spans="3:53" ht="12.75" x14ac:dyDescent="0.2">
      <c r="C4112" t="s">
        <v>849</v>
      </c>
      <c r="D4112" t="s">
        <v>804</v>
      </c>
      <c r="E4112">
        <v>2.81</v>
      </c>
      <c r="F4112">
        <v>40.99</v>
      </c>
      <c r="G4112">
        <v>11.09</v>
      </c>
      <c r="H4112">
        <v>52.91</v>
      </c>
      <c r="I4112">
        <v>-66.117000000000004</v>
      </c>
      <c r="J4112" t="s">
        <v>78</v>
      </c>
      <c r="K4112">
        <v>47.26</v>
      </c>
      <c r="L4112">
        <v>2.8237199999999998</v>
      </c>
      <c r="M4112">
        <v>-0.46817673140394822</v>
      </c>
      <c r="N4112">
        <v>2.8405779999999998</v>
      </c>
      <c r="O4112">
        <v>-1.058869004829285</v>
      </c>
      <c r="P4112">
        <v>110780000</v>
      </c>
      <c r="Q4112">
        <v>917900</v>
      </c>
      <c r="R4112">
        <v>120.69</v>
      </c>
      <c r="S4112">
        <v>34.148000000000003</v>
      </c>
      <c r="T4112">
        <v>8.5500000000000007</v>
      </c>
      <c r="U4112">
        <v>19.596</v>
      </c>
      <c r="V4112">
        <f t="shared" si="482"/>
        <v>2.3470814563596956</v>
      </c>
      <c r="AC4112">
        <v>3.02</v>
      </c>
      <c r="AD4112">
        <v>2.62</v>
      </c>
      <c r="AH4112" s="85">
        <f>IF(AND(M4112&lt;Variables!$G$6,M4112&gt;Variables!$G$5),0,1)</f>
        <v>1</v>
      </c>
      <c r="AI4112" s="85">
        <f t="shared" si="483"/>
        <v>1</v>
      </c>
      <c r="AJ4112" s="85">
        <f>IF(I4112&gt;Variables!$G$7,0,1)</f>
        <v>1</v>
      </c>
      <c r="AK4112" s="85">
        <f>IF(F4112&gt;Variables!$G$8,0,1)</f>
        <v>0</v>
      </c>
      <c r="AL4112" s="85">
        <f>IF(G4112&gt;Variables!$G$9,0,1)</f>
        <v>1</v>
      </c>
      <c r="AM4112" s="85">
        <f>IF(AND(K4112&gt;Variables!$G$10,K4112&lt;Variables!$G$11),0,1)</f>
        <v>1</v>
      </c>
      <c r="AN4112" s="103">
        <f>IF(H4112&lt;Variables!$G$13,1,0)</f>
        <v>1</v>
      </c>
      <c r="AO4112" s="101">
        <f>IF(R4112&lt;Variables!$G$12,0,1)</f>
        <v>1</v>
      </c>
      <c r="AP4112" s="86">
        <f t="shared" si="480"/>
        <v>1</v>
      </c>
      <c r="AR4112">
        <v>0</v>
      </c>
      <c r="AS4112">
        <v>0</v>
      </c>
      <c r="AT4112">
        <v>1</v>
      </c>
      <c r="AU4112">
        <v>0</v>
      </c>
      <c r="BA4112">
        <v>-2.25</v>
      </c>
    </row>
    <row r="4113" spans="3:53" ht="12.75" x14ac:dyDescent="0.2">
      <c r="C4113" t="s">
        <v>849</v>
      </c>
      <c r="D4113" t="s">
        <v>845</v>
      </c>
      <c r="E4113">
        <v>16.39</v>
      </c>
      <c r="F4113">
        <v>26.65</v>
      </c>
      <c r="G4113">
        <v>23.45</v>
      </c>
      <c r="H4113">
        <v>354.73</v>
      </c>
      <c r="I4113">
        <v>-73.701999999999998</v>
      </c>
      <c r="J4113" t="s">
        <v>78</v>
      </c>
      <c r="K4113">
        <v>53.89</v>
      </c>
      <c r="L4113">
        <v>16.348990000000001</v>
      </c>
      <c r="M4113">
        <v>-0.17670816362356651</v>
      </c>
      <c r="N4113">
        <v>15.980122</v>
      </c>
      <c r="O4113">
        <v>2.1275056598441511</v>
      </c>
      <c r="P4113">
        <v>1410000</v>
      </c>
      <c r="Q4113">
        <v>288460</v>
      </c>
      <c r="R4113">
        <v>4.8899999999999997</v>
      </c>
      <c r="S4113">
        <v>34.148000000000003</v>
      </c>
      <c r="T4113">
        <v>8.5500000000000007</v>
      </c>
      <c r="U4113">
        <v>19.596</v>
      </c>
      <c r="V4113">
        <f t="shared" si="482"/>
        <v>2.4138800083109726</v>
      </c>
      <c r="AC4113">
        <v>18.5</v>
      </c>
      <c r="AD4113">
        <v>16.12</v>
      </c>
      <c r="AH4113" s="85">
        <f>IF(AND(M4113&lt;Variables!$G$6,M4113&gt;Variables!$G$5),0,1)</f>
        <v>1</v>
      </c>
      <c r="AI4113" s="85">
        <f t="shared" si="483"/>
        <v>0</v>
      </c>
      <c r="AJ4113" s="85">
        <f>IF(I4113&gt;Variables!$G$7,0,1)</f>
        <v>1</v>
      </c>
      <c r="AK4113" s="85">
        <f>IF(F4113&gt;Variables!$G$8,0,1)</f>
        <v>0</v>
      </c>
      <c r="AL4113" s="85">
        <f>IF(G4113&gt;Variables!$G$9,0,1)</f>
        <v>0</v>
      </c>
      <c r="AM4113" s="85">
        <f>IF(AND(K4113&gt;Variables!$G$10,K4113&lt;Variables!$G$11),0,1)</f>
        <v>0</v>
      </c>
      <c r="AN4113" s="103">
        <f>IF(H4113&lt;Variables!$G$13,1,0)</f>
        <v>1</v>
      </c>
      <c r="AO4113" s="101">
        <f>IF(R4113&lt;Variables!$G$12,0,1)</f>
        <v>1</v>
      </c>
      <c r="AP4113" s="86">
        <f t="shared" si="480"/>
        <v>1</v>
      </c>
      <c r="AR4113">
        <v>1</v>
      </c>
      <c r="AS4113">
        <v>0</v>
      </c>
      <c r="AT4113">
        <v>0</v>
      </c>
      <c r="AU4113">
        <v>0</v>
      </c>
      <c r="BA4113">
        <v>2</v>
      </c>
    </row>
    <row r="4114" spans="3:53" ht="12.75" x14ac:dyDescent="0.2">
      <c r="C4114" t="s">
        <v>849</v>
      </c>
      <c r="D4114" t="s">
        <v>803</v>
      </c>
      <c r="E4114">
        <v>297.20999999999998</v>
      </c>
      <c r="F4114">
        <v>9.67</v>
      </c>
      <c r="G4114">
        <v>3.25</v>
      </c>
      <c r="H4114">
        <v>16820</v>
      </c>
      <c r="I4114">
        <v>-5.2539999999999996</v>
      </c>
      <c r="J4114" t="s">
        <v>78</v>
      </c>
      <c r="K4114">
        <v>47.06</v>
      </c>
      <c r="L4114">
        <v>297.473652631579</v>
      </c>
      <c r="M4114">
        <v>-0.2096497037844797</v>
      </c>
      <c r="N4114">
        <v>296.88581020408168</v>
      </c>
      <c r="O4114">
        <v>-1.2061945317305639E-2</v>
      </c>
      <c r="P4114">
        <v>1329000</v>
      </c>
      <c r="Q4114">
        <v>881257</v>
      </c>
      <c r="R4114">
        <v>1.51</v>
      </c>
      <c r="S4114">
        <v>34.148000000000003</v>
      </c>
      <c r="T4114">
        <v>8.5500000000000007</v>
      </c>
      <c r="U4114">
        <v>19.596</v>
      </c>
      <c r="V4114">
        <f t="shared" si="482"/>
        <v>2.3402124153654795</v>
      </c>
      <c r="AC4114">
        <v>318.77</v>
      </c>
      <c r="AD4114">
        <v>295.44</v>
      </c>
      <c r="AH4114" s="85">
        <f>IF(AND(M4114&lt;Variables!$G$6,M4114&gt;Variables!$G$5),0,1)</f>
        <v>1</v>
      </c>
      <c r="AI4114" s="85">
        <f t="shared" si="483"/>
        <v>0</v>
      </c>
      <c r="AJ4114" s="85">
        <f>IF(I4114&gt;Variables!$G$7,0,1)</f>
        <v>1</v>
      </c>
      <c r="AK4114" s="85">
        <f>IF(F4114&gt;Variables!$G$8,0,1)</f>
        <v>0</v>
      </c>
      <c r="AL4114" s="85">
        <f>IF(G4114&gt;Variables!$G$9,0,1)</f>
        <v>1</v>
      </c>
      <c r="AM4114" s="85">
        <f>IF(AND(K4114&gt;Variables!$G$10,K4114&lt;Variables!$G$11),0,1)</f>
        <v>1</v>
      </c>
      <c r="AN4114" s="103">
        <f>IF(H4114&lt;Variables!$G$13,1,0)</f>
        <v>0</v>
      </c>
      <c r="AO4114" s="101">
        <f>IF(R4114&lt;Variables!$G$12,0,1)</f>
        <v>0</v>
      </c>
      <c r="AP4114" s="86">
        <f t="shared" si="480"/>
        <v>1</v>
      </c>
      <c r="AR4114">
        <v>0</v>
      </c>
      <c r="AS4114">
        <v>1</v>
      </c>
      <c r="AT4114">
        <v>0</v>
      </c>
      <c r="AU4114">
        <v>0</v>
      </c>
      <c r="BA4114">
        <v>0.88</v>
      </c>
    </row>
    <row r="4115" spans="3:53" ht="12.75" x14ac:dyDescent="0.2">
      <c r="C4115" t="s">
        <v>850</v>
      </c>
      <c r="D4115" t="s">
        <v>805</v>
      </c>
      <c r="E4115">
        <v>45.18</v>
      </c>
      <c r="F4115">
        <v>9.49</v>
      </c>
      <c r="G4115">
        <v>-0.54</v>
      </c>
      <c r="H4115">
        <v>9400</v>
      </c>
      <c r="I4115">
        <v>114.21599999999999</v>
      </c>
      <c r="J4115" t="s">
        <v>78</v>
      </c>
      <c r="K4115">
        <v>46</v>
      </c>
      <c r="L4115">
        <v>45.201205000000002</v>
      </c>
      <c r="M4115">
        <v>-8.0097422181560171E-2</v>
      </c>
      <c r="N4115">
        <v>45.215449999999997</v>
      </c>
      <c r="O4115">
        <v>-0.11157690568158669</v>
      </c>
      <c r="P4115">
        <v>6049000</v>
      </c>
      <c r="Q4115">
        <v>1695000</v>
      </c>
      <c r="R4115">
        <v>3.57</v>
      </c>
      <c r="S4115">
        <v>34.858999999999988</v>
      </c>
      <c r="T4115">
        <v>8.8049999999999997</v>
      </c>
      <c r="U4115">
        <v>19.931999999999999</v>
      </c>
      <c r="V4115">
        <f t="shared" si="482"/>
        <v>2.326717247555679</v>
      </c>
      <c r="AC4115">
        <v>46.46</v>
      </c>
      <c r="AD4115">
        <v>45.1</v>
      </c>
      <c r="AH4115" s="85">
        <f>IF(AND(M4115&lt;Variables!$G$6,M4115&gt;Variables!$G$5),0,1)</f>
        <v>1</v>
      </c>
      <c r="AI4115" s="85">
        <f t="shared" si="483"/>
        <v>1</v>
      </c>
      <c r="AJ4115" s="85">
        <f>IF(I4115&gt;Variables!$G$7,0,1)</f>
        <v>0</v>
      </c>
      <c r="AK4115" s="85">
        <f>IF(F4115&gt;Variables!$G$8,0,1)</f>
        <v>0</v>
      </c>
      <c r="AL4115" s="85">
        <f>IF(G4115&gt;Variables!$G$9,0,1)</f>
        <v>1</v>
      </c>
      <c r="AM4115" s="85">
        <f>IF(AND(K4115&gt;Variables!$G$10,K4115&lt;Variables!$G$11),0,1)</f>
        <v>1</v>
      </c>
      <c r="AN4115" s="103">
        <f>IF(H4115&lt;Variables!$G$13,1,0)</f>
        <v>0</v>
      </c>
      <c r="AO4115" s="101">
        <f>IF(R4115&lt;Variables!$G$12,0,1)</f>
        <v>1</v>
      </c>
      <c r="AP4115" s="86">
        <f t="shared" si="480"/>
        <v>1</v>
      </c>
      <c r="AR4115">
        <v>1</v>
      </c>
      <c r="AS4115">
        <v>0</v>
      </c>
      <c r="AT4115">
        <v>0</v>
      </c>
      <c r="AU4115">
        <v>0</v>
      </c>
      <c r="BA4115">
        <v>1.32</v>
      </c>
    </row>
    <row r="4116" spans="3:53" ht="12.75" x14ac:dyDescent="0.2">
      <c r="C4116" t="s">
        <v>850</v>
      </c>
      <c r="D4116" t="s">
        <v>686</v>
      </c>
      <c r="E4116">
        <v>20.51</v>
      </c>
      <c r="F4116">
        <v>9.35</v>
      </c>
      <c r="G4116">
        <v>7.26</v>
      </c>
      <c r="H4116">
        <v>2230</v>
      </c>
      <c r="I4116">
        <v>-56.634999999999998</v>
      </c>
      <c r="J4116" t="s">
        <v>78</v>
      </c>
      <c r="K4116">
        <v>48.73</v>
      </c>
      <c r="L4116">
        <v>20.594200000000001</v>
      </c>
      <c r="M4116">
        <v>0.10099931048548259</v>
      </c>
      <c r="N4116">
        <v>20.773738000000002</v>
      </c>
      <c r="O4116">
        <v>-0.76412824692407122</v>
      </c>
      <c r="P4116">
        <v>936260</v>
      </c>
      <c r="Q4116">
        <v>1298000</v>
      </c>
      <c r="R4116">
        <v>0.72</v>
      </c>
      <c r="S4116">
        <v>34.858999999999988</v>
      </c>
      <c r="T4116">
        <v>8.8049999999999997</v>
      </c>
      <c r="U4116">
        <v>19.931999999999999</v>
      </c>
      <c r="V4116">
        <f t="shared" si="482"/>
        <v>2.3515872591584035</v>
      </c>
      <c r="AC4116">
        <v>20.75</v>
      </c>
      <c r="AD4116">
        <v>19.72</v>
      </c>
      <c r="AH4116" s="85">
        <f>IF(AND(M4116&lt;Variables!$G$6,M4116&gt;Variables!$G$5),0,1)</f>
        <v>1</v>
      </c>
      <c r="AI4116" s="85">
        <f t="shared" si="483"/>
        <v>1</v>
      </c>
      <c r="AJ4116" s="85">
        <f>IF(I4116&gt;Variables!$G$7,0,1)</f>
        <v>1</v>
      </c>
      <c r="AK4116" s="85">
        <f>IF(F4116&gt;Variables!$G$8,0,1)</f>
        <v>0</v>
      </c>
      <c r="AL4116" s="85">
        <f>IF(G4116&gt;Variables!$G$9,0,1)</f>
        <v>1</v>
      </c>
      <c r="AM4116" s="85">
        <f>IF(AND(K4116&gt;Variables!$G$10,K4116&lt;Variables!$G$11),0,1)</f>
        <v>1</v>
      </c>
      <c r="AN4116" s="103">
        <f>IF(H4116&lt;Variables!$G$13,1,0)</f>
        <v>1</v>
      </c>
      <c r="AO4116" s="101">
        <f>IF(R4116&lt;Variables!$G$12,0,1)</f>
        <v>0</v>
      </c>
      <c r="AP4116" s="86">
        <f t="shared" si="480"/>
        <v>1</v>
      </c>
      <c r="AR4116">
        <v>0</v>
      </c>
      <c r="AS4116">
        <v>0</v>
      </c>
      <c r="AT4116">
        <v>1</v>
      </c>
      <c r="AU4116">
        <v>0</v>
      </c>
      <c r="BA4116">
        <v>-1.26</v>
      </c>
    </row>
    <row r="4117" spans="3:53" ht="12.75" x14ac:dyDescent="0.2">
      <c r="C4117" t="s">
        <v>850</v>
      </c>
      <c r="D4117" t="s">
        <v>833</v>
      </c>
      <c r="E4117">
        <v>20.399999999999999</v>
      </c>
      <c r="F4117">
        <v>9.3000000000000007</v>
      </c>
      <c r="G4117">
        <v>13.42</v>
      </c>
      <c r="H4117">
        <v>2000</v>
      </c>
      <c r="I4117">
        <v>-16.681999999999999</v>
      </c>
      <c r="J4117" t="s">
        <v>78</v>
      </c>
      <c r="K4117">
        <v>66.569999999999993</v>
      </c>
      <c r="L4117">
        <v>20.303170000000001</v>
      </c>
      <c r="M4117">
        <v>0.55080068777437818</v>
      </c>
      <c r="N4117">
        <v>20.195485999999999</v>
      </c>
      <c r="O4117">
        <v>1.0869458650314421</v>
      </c>
      <c r="P4117">
        <v>1573000</v>
      </c>
      <c r="Q4117">
        <v>1647000</v>
      </c>
      <c r="R4117">
        <v>0.96</v>
      </c>
      <c r="S4117">
        <v>34.858999999999988</v>
      </c>
      <c r="T4117">
        <v>8.8049999999999997</v>
      </c>
      <c r="U4117">
        <v>19.931999999999999</v>
      </c>
      <c r="V4117">
        <f t="shared" si="482"/>
        <v>2.4979862778770006</v>
      </c>
      <c r="AC4117">
        <v>20.62</v>
      </c>
      <c r="AD4117">
        <v>19.809999999999999</v>
      </c>
      <c r="AH4117" s="85">
        <f>IF(AND(M4117&lt;Variables!$G$6,M4117&gt;Variables!$G$5),0,1)</f>
        <v>1</v>
      </c>
      <c r="AI4117" s="85">
        <f t="shared" si="483"/>
        <v>0</v>
      </c>
      <c r="AJ4117" s="85">
        <f>IF(I4117&gt;Variables!$G$7,0,1)</f>
        <v>1</v>
      </c>
      <c r="AK4117" s="85">
        <f>IF(F4117&gt;Variables!$G$8,0,1)</f>
        <v>0</v>
      </c>
      <c r="AL4117" s="85">
        <f>IF(G4117&gt;Variables!$G$9,0,1)</f>
        <v>0</v>
      </c>
      <c r="AM4117" s="85">
        <f>IF(AND(K4117&gt;Variables!$G$10,K4117&lt;Variables!$G$11),0,1)</f>
        <v>0</v>
      </c>
      <c r="AN4117" s="103">
        <f>IF(H4117&lt;Variables!$G$13,1,0)</f>
        <v>1</v>
      </c>
      <c r="AO4117" s="101">
        <f>IF(R4117&lt;Variables!$G$12,0,1)</f>
        <v>0</v>
      </c>
      <c r="AP4117" s="86">
        <f t="shared" si="480"/>
        <v>1</v>
      </c>
      <c r="AR4117">
        <v>0</v>
      </c>
      <c r="AS4117">
        <v>0</v>
      </c>
      <c r="AT4117">
        <v>1</v>
      </c>
      <c r="AU4117">
        <v>0</v>
      </c>
      <c r="BA4117">
        <v>-1.62</v>
      </c>
    </row>
    <row r="4118" spans="3:53" ht="12.75" x14ac:dyDescent="0.2">
      <c r="C4118" t="s">
        <v>850</v>
      </c>
      <c r="D4118" t="s">
        <v>176</v>
      </c>
      <c r="E4118">
        <v>73.38</v>
      </c>
      <c r="F4118">
        <v>9.26</v>
      </c>
      <c r="G4118">
        <v>7.63</v>
      </c>
      <c r="H4118">
        <v>6300</v>
      </c>
      <c r="I4118">
        <v>-20.652000000000001</v>
      </c>
      <c r="J4118" t="s">
        <v>78</v>
      </c>
      <c r="K4118">
        <v>64.41</v>
      </c>
      <c r="L4118">
        <v>73.09398823529412</v>
      </c>
      <c r="M4118">
        <v>0.54178431669522331</v>
      </c>
      <c r="N4118">
        <v>73.072319999999991</v>
      </c>
      <c r="O4118">
        <v>0.57159810992726701</v>
      </c>
      <c r="P4118">
        <v>729255</v>
      </c>
      <c r="Q4118">
        <v>997328</v>
      </c>
      <c r="R4118">
        <v>0.73</v>
      </c>
      <c r="S4118">
        <v>34.858999999999988</v>
      </c>
      <c r="T4118">
        <v>8.8049999999999997</v>
      </c>
      <c r="U4118">
        <v>19.931999999999999</v>
      </c>
      <c r="V4118">
        <f t="shared" si="482"/>
        <v>2.4796542682995906</v>
      </c>
      <c r="AC4118">
        <v>74.98</v>
      </c>
      <c r="AD4118">
        <v>72.260000000000005</v>
      </c>
      <c r="AH4118" s="85">
        <f>IF(AND(M4118&lt;Variables!$G$6,M4118&gt;Variables!$G$5),0,1)</f>
        <v>1</v>
      </c>
      <c r="AI4118" s="85">
        <f t="shared" si="483"/>
        <v>0</v>
      </c>
      <c r="AJ4118" s="85">
        <f>IF(I4118&gt;Variables!$G$7,0,1)</f>
        <v>1</v>
      </c>
      <c r="AK4118" s="85">
        <f>IF(F4118&gt;Variables!$G$8,0,1)</f>
        <v>0</v>
      </c>
      <c r="AL4118" s="85">
        <f>IF(G4118&gt;Variables!$G$9,0,1)</f>
        <v>1</v>
      </c>
      <c r="AM4118" s="85">
        <f>IF(AND(K4118&gt;Variables!$G$10,K4118&lt;Variables!$G$11),0,1)</f>
        <v>0</v>
      </c>
      <c r="AN4118" s="103">
        <f>IF(H4118&lt;Variables!$G$13,1,0)</f>
        <v>0</v>
      </c>
      <c r="AO4118" s="101">
        <f>IF(R4118&lt;Variables!$G$12,0,1)</f>
        <v>0</v>
      </c>
      <c r="AP4118" s="86">
        <f t="shared" si="480"/>
        <v>1</v>
      </c>
      <c r="AR4118">
        <v>1</v>
      </c>
      <c r="AS4118">
        <v>0</v>
      </c>
      <c r="AT4118">
        <v>0</v>
      </c>
      <c r="AU4118">
        <v>0</v>
      </c>
      <c r="BA4118">
        <v>1.79</v>
      </c>
    </row>
    <row r="4119" spans="3:53" ht="12.75" x14ac:dyDescent="0.2">
      <c r="C4119" t="s">
        <v>850</v>
      </c>
      <c r="D4119" t="s">
        <v>697</v>
      </c>
      <c r="E4119">
        <v>6.74</v>
      </c>
      <c r="F4119">
        <v>60.5</v>
      </c>
      <c r="G4119">
        <v>64.62</v>
      </c>
      <c r="H4119">
        <v>-99999</v>
      </c>
      <c r="I4119">
        <v>-13.916</v>
      </c>
      <c r="J4119" t="s">
        <v>76</v>
      </c>
      <c r="K4119">
        <v>60.5</v>
      </c>
      <c r="L4119">
        <v>6.6133823529411764</v>
      </c>
      <c r="M4119">
        <v>1.3097329390051411</v>
      </c>
      <c r="N4119">
        <v>6.4698382978723394</v>
      </c>
      <c r="O4119">
        <v>3.5574567946056921</v>
      </c>
      <c r="P4119">
        <v>379569</v>
      </c>
      <c r="Q4119">
        <v>58657</v>
      </c>
      <c r="R4119">
        <v>6.47</v>
      </c>
      <c r="S4119">
        <v>34.858999999999988</v>
      </c>
      <c r="T4119">
        <v>8.8049999999999997</v>
      </c>
      <c r="U4119">
        <v>19.931999999999999</v>
      </c>
      <c r="V4119">
        <f t="shared" si="482"/>
        <v>2.4020106019434744</v>
      </c>
      <c r="AC4119">
        <v>8.4</v>
      </c>
      <c r="AD4119">
        <v>5.8</v>
      </c>
      <c r="AH4119" s="85">
        <f>IF(AND(M4119&lt;Variables!$G$6,M4119&gt;Variables!$G$5),0,1)</f>
        <v>1</v>
      </c>
      <c r="AI4119" s="85">
        <f t="shared" si="483"/>
        <v>0</v>
      </c>
      <c r="AJ4119" s="85">
        <f>IF(I4119&gt;Variables!$G$7,0,1)</f>
        <v>1</v>
      </c>
      <c r="AK4119" s="85">
        <f>IF(F4119&gt;Variables!$G$8,0,1)</f>
        <v>0</v>
      </c>
      <c r="AL4119" s="85">
        <f>IF(G4119&gt;Variables!$G$9,0,1)</f>
        <v>0</v>
      </c>
      <c r="AM4119" s="85">
        <f>IF(AND(K4119&gt;Variables!$G$10,K4119&lt;Variables!$G$11),0,1)</f>
        <v>0</v>
      </c>
      <c r="AN4119" s="103">
        <f>IF(H4119&lt;Variables!$G$13,1,0)</f>
        <v>1</v>
      </c>
      <c r="AO4119" s="101">
        <f>IF(R4119&lt;Variables!$G$12,0,1)</f>
        <v>1</v>
      </c>
      <c r="AP4119" s="86">
        <f t="shared" si="480"/>
        <v>0</v>
      </c>
      <c r="AR4119">
        <v>1</v>
      </c>
      <c r="AS4119">
        <v>0</v>
      </c>
      <c r="AT4119">
        <v>0</v>
      </c>
      <c r="AU4119">
        <v>0</v>
      </c>
      <c r="BA4119">
        <v>2</v>
      </c>
    </row>
    <row r="4120" spans="3:53" ht="12.75" x14ac:dyDescent="0.2">
      <c r="C4120" t="s">
        <v>850</v>
      </c>
      <c r="D4120" t="s">
        <v>186</v>
      </c>
      <c r="E4120">
        <v>27.11</v>
      </c>
      <c r="F4120">
        <v>9.19</v>
      </c>
      <c r="G4120">
        <v>4.3499999999999996</v>
      </c>
      <c r="H4120">
        <v>3480</v>
      </c>
      <c r="I4120">
        <v>0.49099999999999999</v>
      </c>
      <c r="J4120" t="s">
        <v>78</v>
      </c>
      <c r="K4120">
        <v>32.159999999999997</v>
      </c>
      <c r="L4120">
        <v>27.422905</v>
      </c>
      <c r="M4120">
        <v>-1.0681034704383241</v>
      </c>
      <c r="N4120">
        <v>27.375551999999999</v>
      </c>
      <c r="O4120">
        <v>-0.89697552034751127</v>
      </c>
      <c r="P4120">
        <v>10398000</v>
      </c>
      <c r="Q4120">
        <v>9062000</v>
      </c>
      <c r="R4120">
        <v>1.1499999999999999</v>
      </c>
      <c r="S4120">
        <v>34.858999999999988</v>
      </c>
      <c r="T4120">
        <v>8.8049999999999997</v>
      </c>
      <c r="U4120">
        <v>19.931999999999999</v>
      </c>
      <c r="V4120">
        <f t="shared" si="482"/>
        <v>2.1549175486757508</v>
      </c>
      <c r="AC4120">
        <v>27.77</v>
      </c>
      <c r="AD4120">
        <v>26.41</v>
      </c>
      <c r="AH4120" s="85">
        <f>IF(AND(M4120&lt;Variables!$G$6,M4120&gt;Variables!$G$5),0,1)</f>
        <v>1</v>
      </c>
      <c r="AI4120" s="85">
        <f t="shared" si="483"/>
        <v>0</v>
      </c>
      <c r="AJ4120" s="85">
        <f>IF(I4120&gt;Variables!$G$7,0,1)</f>
        <v>0</v>
      </c>
      <c r="AK4120" s="85">
        <f>IF(F4120&gt;Variables!$G$8,0,1)</f>
        <v>0</v>
      </c>
      <c r="AL4120" s="85">
        <f>IF(G4120&gt;Variables!$G$9,0,1)</f>
        <v>1</v>
      </c>
      <c r="AM4120" s="85">
        <f>IF(AND(K4120&gt;Variables!$G$10,K4120&lt;Variables!$G$11),0,1)</f>
        <v>1</v>
      </c>
      <c r="AN4120" s="103">
        <f>IF(H4120&lt;Variables!$G$13,1,0)</f>
        <v>0</v>
      </c>
      <c r="AO4120" s="101">
        <f>IF(R4120&lt;Variables!$G$12,0,1)</f>
        <v>0</v>
      </c>
      <c r="AP4120" s="86">
        <f t="shared" si="480"/>
        <v>1</v>
      </c>
      <c r="AR4120">
        <v>1</v>
      </c>
      <c r="AS4120">
        <v>0</v>
      </c>
      <c r="AT4120">
        <v>0</v>
      </c>
      <c r="AU4120">
        <v>0</v>
      </c>
      <c r="BA4120">
        <v>0.93</v>
      </c>
    </row>
    <row r="4121" spans="3:53" ht="12.75" x14ac:dyDescent="0.2">
      <c r="C4121" t="s">
        <v>850</v>
      </c>
      <c r="D4121" t="s">
        <v>803</v>
      </c>
      <c r="E4121">
        <v>297.27</v>
      </c>
      <c r="F4121">
        <v>9.64</v>
      </c>
      <c r="G4121">
        <v>3.39</v>
      </c>
      <c r="H4121">
        <v>16820</v>
      </c>
      <c r="I4121">
        <v>-5.2350000000000003</v>
      </c>
      <c r="J4121" t="s">
        <v>78</v>
      </c>
      <c r="K4121">
        <v>50.04</v>
      </c>
      <c r="L4121">
        <v>297.75926842105258</v>
      </c>
      <c r="M4121">
        <v>-0.1710336083753729</v>
      </c>
      <c r="N4121">
        <v>296.81244285714291</v>
      </c>
      <c r="O4121">
        <v>0.1474187330710007</v>
      </c>
      <c r="P4121">
        <v>1337000</v>
      </c>
      <c r="Q4121">
        <v>881257</v>
      </c>
      <c r="R4121">
        <v>1.52</v>
      </c>
      <c r="S4121">
        <v>34.858999999999988</v>
      </c>
      <c r="T4121">
        <v>8.8049999999999997</v>
      </c>
      <c r="U4121">
        <v>19.931999999999999</v>
      </c>
      <c r="V4121">
        <f t="shared" si="482"/>
        <v>2.371881031620199</v>
      </c>
      <c r="AC4121">
        <v>318.77</v>
      </c>
      <c r="AD4121">
        <v>295.44</v>
      </c>
      <c r="AH4121" s="85">
        <f>IF(AND(M4121&lt;Variables!$G$6,M4121&gt;Variables!$G$5),0,1)</f>
        <v>1</v>
      </c>
      <c r="AI4121" s="85">
        <f t="shared" si="483"/>
        <v>0</v>
      </c>
      <c r="AJ4121" s="85">
        <f>IF(I4121&gt;Variables!$G$7,0,1)</f>
        <v>1</v>
      </c>
      <c r="AK4121" s="85">
        <f>IF(F4121&gt;Variables!$G$8,0,1)</f>
        <v>0</v>
      </c>
      <c r="AL4121" s="85">
        <f>IF(G4121&gt;Variables!$G$9,0,1)</f>
        <v>1</v>
      </c>
      <c r="AM4121" s="85">
        <f>IF(AND(K4121&gt;Variables!$G$10,K4121&lt;Variables!$G$11),0,1)</f>
        <v>0</v>
      </c>
      <c r="AN4121" s="103">
        <f>IF(H4121&lt;Variables!$G$13,1,0)</f>
        <v>0</v>
      </c>
      <c r="AO4121" s="101">
        <f>IF(R4121&lt;Variables!$G$12,0,1)</f>
        <v>0</v>
      </c>
      <c r="AP4121" s="86">
        <f t="shared" si="480"/>
        <v>1</v>
      </c>
      <c r="AR4121">
        <v>0</v>
      </c>
      <c r="AS4121">
        <v>1</v>
      </c>
      <c r="AT4121">
        <v>0</v>
      </c>
      <c r="AU4121">
        <v>0</v>
      </c>
      <c r="BA4121">
        <v>0.88</v>
      </c>
    </row>
    <row r="4122" spans="3:53" ht="12.75" x14ac:dyDescent="0.2">
      <c r="C4122" t="s">
        <v>850</v>
      </c>
      <c r="D4122" t="s">
        <v>807</v>
      </c>
      <c r="E4122">
        <v>40</v>
      </c>
      <c r="F4122">
        <v>8.6199999999999992</v>
      </c>
      <c r="G4122">
        <v>-0.79</v>
      </c>
      <c r="H4122">
        <v>6020</v>
      </c>
      <c r="I4122">
        <v>11.063000000000001</v>
      </c>
      <c r="J4122" t="s">
        <v>78</v>
      </c>
      <c r="K4122">
        <v>61.97</v>
      </c>
      <c r="L4122">
        <v>39.927139999999987</v>
      </c>
      <c r="M4122">
        <v>0.18248239167645289</v>
      </c>
      <c r="N4122">
        <v>39.630226</v>
      </c>
      <c r="O4122">
        <v>0.93306053818618051</v>
      </c>
      <c r="P4122">
        <v>2857000</v>
      </c>
      <c r="Q4122">
        <v>1252000</v>
      </c>
      <c r="R4122">
        <v>2.2799999999999998</v>
      </c>
      <c r="S4122">
        <v>34.858999999999988</v>
      </c>
      <c r="T4122">
        <v>8.8049999999999997</v>
      </c>
      <c r="U4122">
        <v>19.931999999999999</v>
      </c>
      <c r="V4122">
        <f t="shared" si="482"/>
        <v>2.4799563583248876</v>
      </c>
      <c r="AC4122">
        <v>41.37</v>
      </c>
      <c r="AD4122">
        <v>39.11</v>
      </c>
      <c r="AH4122" s="85">
        <f>IF(AND(M4122&lt;Variables!$G$6,M4122&gt;Variables!$G$5),0,1)</f>
        <v>1</v>
      </c>
      <c r="AI4122" s="85">
        <f t="shared" si="483"/>
        <v>0</v>
      </c>
      <c r="AJ4122" s="85">
        <f>IF(I4122&gt;Variables!$G$7,0,1)</f>
        <v>0</v>
      </c>
      <c r="AK4122" s="85">
        <f>IF(F4122&gt;Variables!$G$8,0,1)</f>
        <v>1</v>
      </c>
      <c r="AL4122" s="85">
        <f>IF(G4122&gt;Variables!$G$9,0,1)</f>
        <v>1</v>
      </c>
      <c r="AM4122" s="85">
        <f>IF(AND(K4122&gt;Variables!$G$10,K4122&lt;Variables!$G$11),0,1)</f>
        <v>0</v>
      </c>
      <c r="AN4122" s="103">
        <f>IF(H4122&lt;Variables!$G$13,1,0)</f>
        <v>0</v>
      </c>
      <c r="AO4122" s="101">
        <f>IF(R4122&lt;Variables!$G$12,0,1)</f>
        <v>1</v>
      </c>
      <c r="AP4122" s="86">
        <f t="shared" si="480"/>
        <v>1</v>
      </c>
      <c r="AR4122">
        <v>1</v>
      </c>
      <c r="AS4122">
        <v>0</v>
      </c>
      <c r="AT4122">
        <v>0</v>
      </c>
      <c r="AU4122">
        <v>0</v>
      </c>
      <c r="BA4122">
        <v>0.77</v>
      </c>
    </row>
    <row r="4123" spans="3:53" ht="12.75" x14ac:dyDescent="0.2">
      <c r="C4123" t="s">
        <v>850</v>
      </c>
      <c r="D4123" t="s">
        <v>499</v>
      </c>
      <c r="E4123">
        <v>79.069999999999993</v>
      </c>
      <c r="F4123">
        <v>7.8</v>
      </c>
      <c r="G4123">
        <v>5.29</v>
      </c>
      <c r="H4123">
        <v>5310</v>
      </c>
      <c r="I4123">
        <v>86.322999999999993</v>
      </c>
      <c r="J4123" t="s">
        <v>78</v>
      </c>
      <c r="K4123">
        <v>38.950000000000003</v>
      </c>
      <c r="L4123">
        <v>79.607668421052622</v>
      </c>
      <c r="M4123">
        <v>-0.43044649824463588</v>
      </c>
      <c r="N4123">
        <v>79.980606250000008</v>
      </c>
      <c r="O4123">
        <v>-0.89472471334262671</v>
      </c>
      <c r="P4123">
        <v>723678</v>
      </c>
      <c r="Q4123">
        <v>1283000</v>
      </c>
      <c r="R4123">
        <v>0.56000000000000005</v>
      </c>
      <c r="S4123">
        <v>34.858999999999988</v>
      </c>
      <c r="T4123">
        <v>8.8049999999999997</v>
      </c>
      <c r="U4123">
        <v>19.931999999999999</v>
      </c>
      <c r="V4123">
        <f t="shared" si="482"/>
        <v>2.2499770281237783</v>
      </c>
      <c r="AC4123">
        <v>79.709999999999994</v>
      </c>
      <c r="AD4123">
        <v>77.844999999999999</v>
      </c>
      <c r="AH4123" s="85">
        <f>IF(AND(M4123&lt;Variables!$G$6,M4123&gt;Variables!$G$5),0,1)</f>
        <v>1</v>
      </c>
      <c r="AI4123" s="85">
        <f t="shared" si="483"/>
        <v>1</v>
      </c>
      <c r="AJ4123" s="85">
        <f>IF(I4123&gt;Variables!$G$7,0,1)</f>
        <v>0</v>
      </c>
      <c r="AK4123" s="85">
        <f>IF(F4123&gt;Variables!$G$8,0,1)</f>
        <v>1</v>
      </c>
      <c r="AL4123" s="85">
        <f>IF(G4123&gt;Variables!$G$9,0,1)</f>
        <v>1</v>
      </c>
      <c r="AM4123" s="85">
        <f>IF(AND(K4123&gt;Variables!$G$10,K4123&lt;Variables!$G$11),0,1)</f>
        <v>1</v>
      </c>
      <c r="AN4123" s="103">
        <f>IF(H4123&lt;Variables!$G$13,1,0)</f>
        <v>0</v>
      </c>
      <c r="AO4123" s="101">
        <f>IF(R4123&lt;Variables!$G$12,0,1)</f>
        <v>0</v>
      </c>
      <c r="AP4123" s="86">
        <f t="shared" si="480"/>
        <v>1</v>
      </c>
      <c r="AR4123">
        <v>0</v>
      </c>
      <c r="AS4123">
        <v>1</v>
      </c>
      <c r="AT4123">
        <v>0</v>
      </c>
      <c r="AU4123">
        <v>0</v>
      </c>
      <c r="BA4123">
        <v>0.26</v>
      </c>
    </row>
    <row r="4124" spans="3:53" ht="12.75" x14ac:dyDescent="0.2">
      <c r="C4124" t="s">
        <v>850</v>
      </c>
      <c r="D4124" t="s">
        <v>136</v>
      </c>
      <c r="E4124">
        <v>179.4</v>
      </c>
      <c r="F4124">
        <v>9.25</v>
      </c>
      <c r="G4124">
        <v>7.72</v>
      </c>
      <c r="H4124">
        <v>14270</v>
      </c>
      <c r="I4124">
        <v>257.49799999999999</v>
      </c>
      <c r="J4124" t="s">
        <v>78</v>
      </c>
      <c r="K4124">
        <v>58.85</v>
      </c>
      <c r="L4124">
        <v>179.32311999999999</v>
      </c>
      <c r="M4124">
        <v>0.4467800917137667</v>
      </c>
      <c r="N4124">
        <v>176.03429399999999</v>
      </c>
      <c r="O4124">
        <v>2.3234143228932358</v>
      </c>
      <c r="P4124">
        <v>4110000</v>
      </c>
      <c r="Q4124">
        <v>3592000</v>
      </c>
      <c r="R4124">
        <v>1.1399999999999999</v>
      </c>
      <c r="S4124">
        <v>34.858999999999988</v>
      </c>
      <c r="T4124">
        <v>8.8049999999999997</v>
      </c>
      <c r="U4124">
        <v>19.931999999999999</v>
      </c>
      <c r="V4124">
        <f t="shared" si="482"/>
        <v>2.4356505546073484</v>
      </c>
      <c r="AC4124">
        <v>183.99</v>
      </c>
      <c r="AD4124">
        <v>160.11000000000001</v>
      </c>
      <c r="AH4124" s="85">
        <f>IF(AND(M4124&lt;Variables!$G$6,M4124&gt;Variables!$G$5),0,1)</f>
        <v>1</v>
      </c>
      <c r="AI4124" s="85">
        <f t="shared" si="483"/>
        <v>0</v>
      </c>
      <c r="AJ4124" s="85">
        <f>IF(I4124&gt;Variables!$G$7,0,1)</f>
        <v>0</v>
      </c>
      <c r="AK4124" s="85">
        <f>IF(F4124&gt;Variables!$G$8,0,1)</f>
        <v>0</v>
      </c>
      <c r="AL4124" s="85">
        <f>IF(G4124&gt;Variables!$G$9,0,1)</f>
        <v>1</v>
      </c>
      <c r="AM4124" s="85">
        <f>IF(AND(K4124&gt;Variables!$G$10,K4124&lt;Variables!$G$11),0,1)</f>
        <v>0</v>
      </c>
      <c r="AN4124" s="103">
        <f>IF(H4124&lt;Variables!$G$13,1,0)</f>
        <v>0</v>
      </c>
      <c r="AO4124" s="101">
        <f>IF(R4124&lt;Variables!$G$12,0,1)</f>
        <v>0</v>
      </c>
      <c r="AP4124" s="86">
        <f t="shared" si="480"/>
        <v>1</v>
      </c>
      <c r="AR4124">
        <v>0</v>
      </c>
      <c r="AS4124">
        <v>0</v>
      </c>
      <c r="AT4124">
        <v>1</v>
      </c>
      <c r="AU4124">
        <v>0</v>
      </c>
      <c r="BA4124">
        <v>-1.51</v>
      </c>
    </row>
    <row r="4125" spans="3:53" ht="12.75" x14ac:dyDescent="0.2">
      <c r="C4125" t="s">
        <v>850</v>
      </c>
      <c r="D4125" t="s">
        <v>806</v>
      </c>
      <c r="E4125">
        <v>79.12</v>
      </c>
      <c r="F4125">
        <v>10.37</v>
      </c>
      <c r="G4125">
        <v>1.2</v>
      </c>
      <c r="H4125">
        <v>3860</v>
      </c>
      <c r="I4125">
        <v>-0.36</v>
      </c>
      <c r="J4125" t="s">
        <v>78</v>
      </c>
      <c r="K4125">
        <v>51.86</v>
      </c>
      <c r="L4125">
        <v>79.143754999999985</v>
      </c>
      <c r="M4125">
        <v>-0.1437321239053965</v>
      </c>
      <c r="N4125">
        <v>78.966228000000015</v>
      </c>
      <c r="O4125">
        <v>8.0758574412324646E-2</v>
      </c>
      <c r="P4125">
        <v>1750000</v>
      </c>
      <c r="Q4125">
        <v>452001</v>
      </c>
      <c r="R4125">
        <v>3.87</v>
      </c>
      <c r="S4125">
        <v>34.858999999999988</v>
      </c>
      <c r="T4125">
        <v>8.8049999999999997</v>
      </c>
      <c r="U4125">
        <v>19.931999999999999</v>
      </c>
      <c r="V4125">
        <f t="shared" si="482"/>
        <v>2.3907787181968803</v>
      </c>
      <c r="AC4125">
        <v>80.13</v>
      </c>
      <c r="AD4125">
        <v>78.95</v>
      </c>
      <c r="AH4125" s="85">
        <f>IF(AND(M4125&lt;Variables!$G$6,M4125&gt;Variables!$G$5),0,1)</f>
        <v>1</v>
      </c>
      <c r="AI4125" s="85">
        <f t="shared" si="483"/>
        <v>0</v>
      </c>
      <c r="AJ4125" s="85">
        <f>IF(I4125&gt;Variables!$G$7,0,1)</f>
        <v>1</v>
      </c>
      <c r="AK4125" s="85">
        <f>IF(F4125&gt;Variables!$G$8,0,1)</f>
        <v>0</v>
      </c>
      <c r="AL4125" s="85">
        <f>IF(G4125&gt;Variables!$G$9,0,1)</f>
        <v>1</v>
      </c>
      <c r="AM4125" s="85">
        <f>IF(AND(K4125&gt;Variables!$G$10,K4125&lt;Variables!$G$11),0,1)</f>
        <v>0</v>
      </c>
      <c r="AN4125" s="103">
        <f>IF(H4125&lt;Variables!$G$13,1,0)</f>
        <v>0</v>
      </c>
      <c r="AO4125" s="101">
        <f>IF(R4125&lt;Variables!$G$12,0,1)</f>
        <v>1</v>
      </c>
      <c r="AP4125" s="86">
        <f t="shared" si="480"/>
        <v>1</v>
      </c>
      <c r="AR4125">
        <v>0</v>
      </c>
      <c r="AS4125">
        <v>1</v>
      </c>
      <c r="AT4125">
        <v>0</v>
      </c>
      <c r="AU4125">
        <v>0</v>
      </c>
      <c r="BA4125">
        <v>1.1599999999999999</v>
      </c>
    </row>
    <row r="4126" spans="3:53" ht="12.75" x14ac:dyDescent="0.2">
      <c r="C4126" t="s">
        <v>850</v>
      </c>
      <c r="D4126" t="s">
        <v>800</v>
      </c>
      <c r="E4126">
        <v>13.33</v>
      </c>
      <c r="F4126">
        <v>22.55</v>
      </c>
      <c r="G4126">
        <v>1.98</v>
      </c>
      <c r="H4126">
        <v>185</v>
      </c>
      <c r="I4126">
        <v>-92.063999999999993</v>
      </c>
      <c r="J4126" t="s">
        <v>78</v>
      </c>
      <c r="K4126">
        <v>49.62</v>
      </c>
      <c r="L4126">
        <v>13.327629999999999</v>
      </c>
      <c r="M4126">
        <v>0.2428788914458177</v>
      </c>
      <c r="N4126">
        <v>13.409644</v>
      </c>
      <c r="O4126">
        <v>-0.37021117040840668</v>
      </c>
      <c r="P4126">
        <v>17060000</v>
      </c>
      <c r="Q4126">
        <v>1180000</v>
      </c>
      <c r="R4126">
        <v>14.46</v>
      </c>
      <c r="S4126">
        <v>34.858999999999988</v>
      </c>
      <c r="T4126">
        <v>8.8049999999999997</v>
      </c>
      <c r="U4126">
        <v>19.931999999999999</v>
      </c>
      <c r="V4126">
        <f t="shared" si="482"/>
        <v>2.3570148938330369</v>
      </c>
      <c r="AC4126">
        <v>16.25</v>
      </c>
      <c r="AD4126">
        <v>12.75</v>
      </c>
      <c r="AH4126" s="85">
        <f>IF(AND(M4126&lt;Variables!$G$6,M4126&gt;Variables!$G$5),0,1)</f>
        <v>1</v>
      </c>
      <c r="AI4126" s="85">
        <f t="shared" si="483"/>
        <v>1</v>
      </c>
      <c r="AJ4126" s="85">
        <f>IF(I4126&gt;Variables!$G$7,0,1)</f>
        <v>1</v>
      </c>
      <c r="AK4126" s="85">
        <f>IF(F4126&gt;Variables!$G$8,0,1)</f>
        <v>0</v>
      </c>
      <c r="AL4126" s="85">
        <f>IF(G4126&gt;Variables!$G$9,0,1)</f>
        <v>1</v>
      </c>
      <c r="AM4126" s="85">
        <f>IF(AND(K4126&gt;Variables!$G$10,K4126&lt;Variables!$G$11),0,1)</f>
        <v>1</v>
      </c>
      <c r="AN4126" s="103">
        <f>IF(H4126&lt;Variables!$G$13,1,0)</f>
        <v>1</v>
      </c>
      <c r="AO4126" s="101">
        <f>IF(R4126&lt;Variables!$G$12,0,1)</f>
        <v>1</v>
      </c>
      <c r="AP4126" s="86">
        <f t="shared" si="480"/>
        <v>1</v>
      </c>
      <c r="AR4126">
        <v>1</v>
      </c>
      <c r="AS4126">
        <v>0</v>
      </c>
      <c r="AT4126">
        <v>0</v>
      </c>
      <c r="AU4126">
        <v>0</v>
      </c>
      <c r="BA4126">
        <v>2</v>
      </c>
    </row>
    <row r="4127" spans="3:53" ht="12.75" x14ac:dyDescent="0.2">
      <c r="C4127" t="s">
        <v>850</v>
      </c>
      <c r="D4127" t="s">
        <v>131</v>
      </c>
      <c r="E4127">
        <v>35.799999999999997</v>
      </c>
      <c r="F4127">
        <v>14.35</v>
      </c>
      <c r="G4127">
        <v>11.25</v>
      </c>
      <c r="H4127">
        <v>5010</v>
      </c>
      <c r="I4127">
        <v>3.2000000000000001E-2</v>
      </c>
      <c r="J4127" t="s">
        <v>78</v>
      </c>
      <c r="K4127">
        <v>63.48</v>
      </c>
      <c r="L4127">
        <v>35.569105000000008</v>
      </c>
      <c r="M4127">
        <v>0.48045909504890388</v>
      </c>
      <c r="N4127">
        <v>35.347023999999998</v>
      </c>
      <c r="O4127">
        <v>1.1117654487687481</v>
      </c>
      <c r="P4127">
        <v>4623000</v>
      </c>
      <c r="Q4127">
        <v>2889000</v>
      </c>
      <c r="R4127">
        <v>1.6</v>
      </c>
      <c r="S4127">
        <v>34.858999999999988</v>
      </c>
      <c r="T4127">
        <v>8.8049999999999997</v>
      </c>
      <c r="U4127">
        <v>19.931999999999999</v>
      </c>
      <c r="V4127">
        <f t="shared" si="482"/>
        <v>2.4754564756482917</v>
      </c>
      <c r="AC4127">
        <v>36.79</v>
      </c>
      <c r="AD4127">
        <v>35.409999999999997</v>
      </c>
      <c r="AH4127" s="85">
        <f>IF(AND(M4127&lt;Variables!$G$6,M4127&gt;Variables!$G$5),0,1)</f>
        <v>1</v>
      </c>
      <c r="AI4127" s="85">
        <f t="shared" si="483"/>
        <v>0</v>
      </c>
      <c r="AJ4127" s="85">
        <f>IF(I4127&gt;Variables!$G$7,0,1)</f>
        <v>0</v>
      </c>
      <c r="AK4127" s="85">
        <f>IF(F4127&gt;Variables!$G$8,0,1)</f>
        <v>0</v>
      </c>
      <c r="AL4127" s="85">
        <f>IF(G4127&gt;Variables!$G$9,0,1)</f>
        <v>1</v>
      </c>
      <c r="AM4127" s="85">
        <f>IF(AND(K4127&gt;Variables!$G$10,K4127&lt;Variables!$G$11),0,1)</f>
        <v>0</v>
      </c>
      <c r="AN4127" s="103">
        <f>IF(H4127&lt;Variables!$G$13,1,0)</f>
        <v>0</v>
      </c>
      <c r="AO4127" s="101">
        <f>IF(R4127&lt;Variables!$G$12,0,1)</f>
        <v>0</v>
      </c>
      <c r="AP4127" s="86">
        <f t="shared" si="480"/>
        <v>1</v>
      </c>
      <c r="AR4127">
        <v>0</v>
      </c>
      <c r="AS4127">
        <v>1</v>
      </c>
      <c r="AT4127">
        <v>0</v>
      </c>
      <c r="AU4127">
        <v>0</v>
      </c>
      <c r="BA4127">
        <v>0.38</v>
      </c>
    </row>
    <row r="4128" spans="3:53" ht="12.75" x14ac:dyDescent="0.2">
      <c r="C4128" t="s">
        <v>850</v>
      </c>
      <c r="D4128" t="s">
        <v>584</v>
      </c>
      <c r="E4128">
        <v>25.44</v>
      </c>
      <c r="F4128">
        <v>15.04</v>
      </c>
      <c r="G4128">
        <v>12.53</v>
      </c>
      <c r="H4128">
        <v>12890</v>
      </c>
      <c r="I4128">
        <v>0.49299999999999999</v>
      </c>
      <c r="J4128" t="s">
        <v>78</v>
      </c>
      <c r="K4128">
        <v>63.87</v>
      </c>
      <c r="L4128">
        <v>25.296622222222219</v>
      </c>
      <c r="M4128">
        <v>0.48772431628992902</v>
      </c>
      <c r="N4128">
        <v>25.073495833333329</v>
      </c>
      <c r="O4128">
        <v>1.3819539523723761</v>
      </c>
      <c r="P4128">
        <v>538432</v>
      </c>
      <c r="Q4128">
        <v>1407000</v>
      </c>
      <c r="R4128">
        <v>0.38</v>
      </c>
      <c r="S4128">
        <v>34.858999999999988</v>
      </c>
      <c r="T4128">
        <v>8.8049999999999997</v>
      </c>
      <c r="U4128">
        <v>19.931999999999999</v>
      </c>
      <c r="V4128">
        <f t="shared" ref="V4128:V4159" si="484">1.849 + (0.01036 * K4128) + (0.1184 * M4128) - (0.002888 * K4128 * M4128)</f>
        <v>2.4784758094375352</v>
      </c>
      <c r="AC4128">
        <v>26</v>
      </c>
      <c r="AD4128">
        <v>25.068000000000001</v>
      </c>
      <c r="AH4128" s="85">
        <f>IF(AND(M4128&lt;Variables!$G$6,M4128&gt;Variables!$G$5),0,1)</f>
        <v>1</v>
      </c>
      <c r="AI4128" s="85">
        <f t="shared" si="483"/>
        <v>0</v>
      </c>
      <c r="AJ4128" s="85">
        <f>IF(I4128&gt;Variables!$G$7,0,1)</f>
        <v>0</v>
      </c>
      <c r="AK4128" s="85">
        <f>IF(F4128&gt;Variables!$G$8,0,1)</f>
        <v>0</v>
      </c>
      <c r="AL4128" s="85">
        <f>IF(G4128&gt;Variables!$G$9,0,1)</f>
        <v>0</v>
      </c>
      <c r="AM4128" s="85">
        <f>IF(AND(K4128&gt;Variables!$G$10,K4128&lt;Variables!$G$11),0,1)</f>
        <v>0</v>
      </c>
      <c r="AN4128" s="103">
        <f>IF(H4128&lt;Variables!$G$13,1,0)</f>
        <v>0</v>
      </c>
      <c r="AO4128" s="101">
        <f>IF(R4128&lt;Variables!$G$12,0,1)</f>
        <v>0</v>
      </c>
      <c r="AP4128" s="86">
        <f t="shared" si="480"/>
        <v>1</v>
      </c>
      <c r="AR4128">
        <v>0</v>
      </c>
      <c r="AS4128">
        <v>0</v>
      </c>
      <c r="AT4128">
        <v>0</v>
      </c>
      <c r="AU4128">
        <v>1</v>
      </c>
      <c r="BA4128">
        <v>-0.95</v>
      </c>
    </row>
    <row r="4129" spans="3:53" ht="12.75" x14ac:dyDescent="0.2">
      <c r="C4129" t="s">
        <v>850</v>
      </c>
      <c r="D4129" t="s">
        <v>802</v>
      </c>
      <c r="E4129">
        <v>225.01</v>
      </c>
      <c r="F4129">
        <v>15.5</v>
      </c>
      <c r="G4129">
        <v>7.16</v>
      </c>
      <c r="H4129">
        <v>37470</v>
      </c>
      <c r="I4129">
        <v>-2.8130000000000002</v>
      </c>
      <c r="J4129" t="s">
        <v>78</v>
      </c>
      <c r="K4129">
        <v>56.26</v>
      </c>
      <c r="L4129">
        <v>224.75706500000001</v>
      </c>
      <c r="M4129">
        <v>9.6430784055689986E-2</v>
      </c>
      <c r="N4129">
        <v>224.76849799999999</v>
      </c>
      <c r="O4129">
        <v>9.1339312148647211E-2</v>
      </c>
      <c r="P4129">
        <v>9369000</v>
      </c>
      <c r="Q4129">
        <v>2782000</v>
      </c>
      <c r="R4129">
        <v>3.37</v>
      </c>
      <c r="S4129">
        <v>34.858999999999988</v>
      </c>
      <c r="T4129">
        <v>8.8049999999999997</v>
      </c>
      <c r="U4129">
        <v>19.931999999999999</v>
      </c>
      <c r="V4129">
        <f t="shared" si="484"/>
        <v>2.4276030390413035</v>
      </c>
      <c r="AC4129">
        <v>234.89</v>
      </c>
      <c r="AD4129">
        <v>224.89</v>
      </c>
      <c r="AH4129" s="85">
        <f>IF(AND(M4129&lt;Variables!$G$6,M4129&gt;Variables!$G$5),0,1)</f>
        <v>1</v>
      </c>
      <c r="AI4129" s="85">
        <f t="shared" si="483"/>
        <v>1</v>
      </c>
      <c r="AJ4129" s="85">
        <f>IF(I4129&gt;Variables!$G$7,0,1)</f>
        <v>1</v>
      </c>
      <c r="AK4129" s="85">
        <f>IF(F4129&gt;Variables!$G$8,0,1)</f>
        <v>0</v>
      </c>
      <c r="AL4129" s="85">
        <f>IF(G4129&gt;Variables!$G$9,0,1)</f>
        <v>1</v>
      </c>
      <c r="AM4129" s="85">
        <f>IF(AND(K4129&gt;Variables!$G$10,K4129&lt;Variables!$G$11),0,1)</f>
        <v>0</v>
      </c>
      <c r="AN4129" s="103">
        <f>IF(H4129&lt;Variables!$G$13,1,0)</f>
        <v>0</v>
      </c>
      <c r="AO4129" s="101">
        <f>IF(R4129&lt;Variables!$G$12,0,1)</f>
        <v>1</v>
      </c>
      <c r="AP4129" s="86">
        <f t="shared" si="480"/>
        <v>1</v>
      </c>
      <c r="AR4129">
        <v>1</v>
      </c>
      <c r="AS4129">
        <v>0</v>
      </c>
      <c r="AT4129">
        <v>0</v>
      </c>
      <c r="AU4129">
        <v>0</v>
      </c>
      <c r="BA4129">
        <v>1.8</v>
      </c>
    </row>
    <row r="4130" spans="3:53" ht="12.75" x14ac:dyDescent="0.2">
      <c r="C4130" t="s">
        <v>850</v>
      </c>
      <c r="D4130" t="s">
        <v>824</v>
      </c>
      <c r="E4130">
        <v>8.64</v>
      </c>
      <c r="F4130">
        <v>7.6</v>
      </c>
      <c r="G4130">
        <v>6.4</v>
      </c>
      <c r="H4130">
        <v>2410</v>
      </c>
      <c r="I4130">
        <v>1.55</v>
      </c>
      <c r="J4130" t="s">
        <v>78</v>
      </c>
      <c r="K4130">
        <v>78.97</v>
      </c>
      <c r="L4130">
        <v>8.5807894736842094</v>
      </c>
      <c r="M4130">
        <v>0.69003588186587672</v>
      </c>
      <c r="N4130">
        <v>8.5227583333333339</v>
      </c>
      <c r="O4130">
        <v>1.375630542146469</v>
      </c>
      <c r="P4130">
        <v>930302</v>
      </c>
      <c r="Q4130">
        <v>3637000</v>
      </c>
      <c r="R4130">
        <v>0.26</v>
      </c>
      <c r="S4130">
        <v>34.858999999999988</v>
      </c>
      <c r="T4130">
        <v>8.8049999999999997</v>
      </c>
      <c r="U4130">
        <v>19.931999999999999</v>
      </c>
      <c r="V4130">
        <f t="shared" si="484"/>
        <v>2.5914561666022609</v>
      </c>
      <c r="AC4130">
        <v>8.7698999999999998</v>
      </c>
      <c r="AD4130">
        <v>8.5299999999999994</v>
      </c>
      <c r="AH4130" s="85">
        <f>IF(AND(M4130&lt;Variables!$G$6,M4130&gt;Variables!$G$5),0,1)</f>
        <v>1</v>
      </c>
      <c r="AI4130" s="85">
        <f t="shared" si="483"/>
        <v>0</v>
      </c>
      <c r="AJ4130" s="85">
        <f>IF(I4130&gt;Variables!$G$7,0,1)</f>
        <v>0</v>
      </c>
      <c r="AK4130" s="85">
        <f>IF(F4130&gt;Variables!$G$8,0,1)</f>
        <v>1</v>
      </c>
      <c r="AL4130" s="85">
        <f>IF(G4130&gt;Variables!$G$9,0,1)</f>
        <v>1</v>
      </c>
      <c r="AM4130" s="85">
        <f>IF(AND(K4130&gt;Variables!$G$10,K4130&lt;Variables!$G$11),0,1)</f>
        <v>1</v>
      </c>
      <c r="AN4130" s="103">
        <f>IF(H4130&lt;Variables!$G$13,1,0)</f>
        <v>1</v>
      </c>
      <c r="AO4130" s="101">
        <f>IF(R4130&lt;Variables!$G$12,0,1)</f>
        <v>0</v>
      </c>
      <c r="AP4130" s="86">
        <f t="shared" si="480"/>
        <v>1</v>
      </c>
      <c r="AR4130">
        <v>0</v>
      </c>
      <c r="AS4130">
        <v>0</v>
      </c>
      <c r="AT4130">
        <v>0</v>
      </c>
      <c r="AU4130">
        <v>1</v>
      </c>
      <c r="BA4130">
        <v>-0.28000000000000003</v>
      </c>
    </row>
    <row r="4131" spans="3:53" ht="12.75" x14ac:dyDescent="0.2">
      <c r="C4131" t="s">
        <v>850</v>
      </c>
      <c r="D4131" t="s">
        <v>185</v>
      </c>
      <c r="E4131">
        <v>9.6199999999999992</v>
      </c>
      <c r="F4131">
        <v>26.48</v>
      </c>
      <c r="G4131">
        <v>16.079999999999998</v>
      </c>
      <c r="H4131">
        <v>40.380000000000003</v>
      </c>
      <c r="I4131">
        <v>40.808999999999997</v>
      </c>
      <c r="J4131" t="s">
        <v>78</v>
      </c>
      <c r="K4131">
        <v>57.91</v>
      </c>
      <c r="L4131">
        <v>9.4260249999999992</v>
      </c>
      <c r="M4131">
        <v>1.3163024710840601</v>
      </c>
      <c r="N4131">
        <v>9.3476739999999996</v>
      </c>
      <c r="O4131">
        <v>2.1655226744107781</v>
      </c>
      <c r="P4131">
        <v>19930000</v>
      </c>
      <c r="Q4131">
        <v>11900000</v>
      </c>
      <c r="R4131">
        <v>1.67</v>
      </c>
      <c r="S4131">
        <v>34.858999999999988</v>
      </c>
      <c r="T4131">
        <v>8.8049999999999997</v>
      </c>
      <c r="U4131">
        <v>19.931999999999999</v>
      </c>
      <c r="V4131">
        <f t="shared" si="484"/>
        <v>2.384654016798172</v>
      </c>
      <c r="AC4131">
        <v>10.75</v>
      </c>
      <c r="AD4131">
        <v>8.36</v>
      </c>
      <c r="AH4131" s="85">
        <f>IF(AND(M4131&lt;Variables!$G$6,M4131&gt;Variables!$G$5),0,1)</f>
        <v>1</v>
      </c>
      <c r="AI4131" s="85">
        <f t="shared" si="483"/>
        <v>0</v>
      </c>
      <c r="AJ4131" s="85">
        <f>IF(I4131&gt;Variables!$G$7,0,1)</f>
        <v>0</v>
      </c>
      <c r="AK4131" s="85">
        <f>IF(F4131&gt;Variables!$G$8,0,1)</f>
        <v>0</v>
      </c>
      <c r="AL4131" s="85">
        <f>IF(G4131&gt;Variables!$G$9,0,1)</f>
        <v>0</v>
      </c>
      <c r="AM4131" s="85">
        <f>IF(AND(K4131&gt;Variables!$G$10,K4131&lt;Variables!$G$11),0,1)</f>
        <v>0</v>
      </c>
      <c r="AN4131" s="103">
        <f>IF(H4131&lt;Variables!$G$13,1,0)</f>
        <v>1</v>
      </c>
      <c r="AO4131" s="101">
        <f>IF(R4131&lt;Variables!$G$12,0,1)</f>
        <v>0</v>
      </c>
      <c r="AP4131" s="86">
        <f t="shared" si="480"/>
        <v>1</v>
      </c>
      <c r="AR4131">
        <v>1</v>
      </c>
      <c r="AS4131">
        <v>0</v>
      </c>
      <c r="AT4131">
        <v>0</v>
      </c>
      <c r="AU4131">
        <v>0</v>
      </c>
      <c r="BA4131">
        <v>2</v>
      </c>
    </row>
    <row r="4132" spans="3:53" ht="12.75" x14ac:dyDescent="0.2">
      <c r="C4132" t="s">
        <v>850</v>
      </c>
      <c r="D4132" t="s">
        <v>817</v>
      </c>
      <c r="E4132">
        <v>3.02</v>
      </c>
      <c r="F4132">
        <v>27.35</v>
      </c>
      <c r="G4132">
        <v>28.51</v>
      </c>
      <c r="H4132">
        <v>61.14</v>
      </c>
      <c r="I4132">
        <v>-67.512</v>
      </c>
      <c r="J4132" t="s">
        <v>78</v>
      </c>
      <c r="K4132">
        <v>51.9</v>
      </c>
      <c r="L4132">
        <v>3.0147900000000001</v>
      </c>
      <c r="M4132">
        <v>0.16949770962487359</v>
      </c>
      <c r="N4132">
        <v>3.0050680000000001</v>
      </c>
      <c r="O4132">
        <v>0.49356620216247138</v>
      </c>
      <c r="P4132">
        <v>14610000</v>
      </c>
      <c r="Q4132">
        <v>2130000</v>
      </c>
      <c r="R4132">
        <v>6.86</v>
      </c>
      <c r="S4132">
        <v>34.858999999999988</v>
      </c>
      <c r="T4132">
        <v>8.8049999999999997</v>
      </c>
      <c r="U4132">
        <v>19.931999999999999</v>
      </c>
      <c r="V4132">
        <f t="shared" si="484"/>
        <v>2.3813469917174999</v>
      </c>
      <c r="AC4132">
        <v>3.24</v>
      </c>
      <c r="AD4132">
        <v>2.7</v>
      </c>
      <c r="AH4132" s="85">
        <f>IF(AND(M4132&lt;Variables!$G$6,M4132&gt;Variables!$G$5),0,1)</f>
        <v>1</v>
      </c>
      <c r="AI4132" s="85">
        <f t="shared" si="483"/>
        <v>0</v>
      </c>
      <c r="AJ4132" s="85">
        <f>IF(I4132&gt;Variables!$G$7,0,1)</f>
        <v>1</v>
      </c>
      <c r="AK4132" s="85">
        <f>IF(F4132&gt;Variables!$G$8,0,1)</f>
        <v>0</v>
      </c>
      <c r="AL4132" s="85">
        <f>IF(G4132&gt;Variables!$G$9,0,1)</f>
        <v>0</v>
      </c>
      <c r="AM4132" s="85">
        <f>IF(AND(K4132&gt;Variables!$G$10,K4132&lt;Variables!$G$11),0,1)</f>
        <v>0</v>
      </c>
      <c r="AN4132" s="103">
        <f>IF(H4132&lt;Variables!$G$13,1,0)</f>
        <v>1</v>
      </c>
      <c r="AO4132" s="101">
        <f>IF(R4132&lt;Variables!$G$12,0,1)</f>
        <v>1</v>
      </c>
      <c r="AP4132" s="86">
        <f t="shared" si="480"/>
        <v>1</v>
      </c>
      <c r="AR4132">
        <v>1</v>
      </c>
      <c r="AS4132">
        <v>0</v>
      </c>
      <c r="AT4132">
        <v>0</v>
      </c>
      <c r="AU4132">
        <v>0</v>
      </c>
      <c r="BA4132">
        <v>2</v>
      </c>
    </row>
    <row r="4133" spans="3:53" ht="12.75" x14ac:dyDescent="0.2">
      <c r="C4133" t="s">
        <v>850</v>
      </c>
      <c r="D4133" t="s">
        <v>845</v>
      </c>
      <c r="E4133">
        <v>16.46</v>
      </c>
      <c r="F4133">
        <v>28.53</v>
      </c>
      <c r="G4133">
        <v>24.29</v>
      </c>
      <c r="H4133">
        <v>354.73</v>
      </c>
      <c r="I4133">
        <v>-73.512</v>
      </c>
      <c r="J4133" t="s">
        <v>78</v>
      </c>
      <c r="K4133">
        <v>57.29</v>
      </c>
      <c r="L4133">
        <v>16.33522</v>
      </c>
      <c r="M4133">
        <v>0.58878913170438096</v>
      </c>
      <c r="N4133">
        <v>16.098692</v>
      </c>
      <c r="O4133">
        <v>2.06667721824854</v>
      </c>
      <c r="P4133">
        <v>1460000</v>
      </c>
      <c r="Q4133">
        <v>288460</v>
      </c>
      <c r="R4133">
        <v>5.0599999999999996</v>
      </c>
      <c r="S4133">
        <v>34.858999999999988</v>
      </c>
      <c r="T4133">
        <v>8.8049999999999997</v>
      </c>
      <c r="U4133">
        <v>19.931999999999999</v>
      </c>
      <c r="V4133">
        <f t="shared" si="484"/>
        <v>2.4148197988155653</v>
      </c>
      <c r="AC4133">
        <v>18.5</v>
      </c>
      <c r="AD4133">
        <v>16.12</v>
      </c>
      <c r="AH4133" s="85">
        <f>IF(AND(M4133&lt;Variables!$G$6,M4133&gt;Variables!$G$5),0,1)</f>
        <v>1</v>
      </c>
      <c r="AI4133" s="85">
        <f t="shared" si="483"/>
        <v>0</v>
      </c>
      <c r="AJ4133" s="85">
        <f>IF(I4133&gt;Variables!$G$7,0,1)</f>
        <v>1</v>
      </c>
      <c r="AK4133" s="85">
        <f>IF(F4133&gt;Variables!$G$8,0,1)</f>
        <v>0</v>
      </c>
      <c r="AL4133" s="85">
        <f>IF(G4133&gt;Variables!$G$9,0,1)</f>
        <v>0</v>
      </c>
      <c r="AM4133" s="85">
        <f>IF(AND(K4133&gt;Variables!$G$10,K4133&lt;Variables!$G$11),0,1)</f>
        <v>0</v>
      </c>
      <c r="AN4133" s="103">
        <f>IF(H4133&lt;Variables!$G$13,1,0)</f>
        <v>1</v>
      </c>
      <c r="AO4133" s="101">
        <f>IF(R4133&lt;Variables!$G$12,0,1)</f>
        <v>1</v>
      </c>
      <c r="AP4133" s="86">
        <f t="shared" si="480"/>
        <v>1</v>
      </c>
      <c r="AR4133">
        <v>0</v>
      </c>
      <c r="AS4133">
        <v>0</v>
      </c>
      <c r="AT4133">
        <v>1</v>
      </c>
      <c r="AU4133">
        <v>0</v>
      </c>
      <c r="BA4133">
        <v>-2.04</v>
      </c>
    </row>
    <row r="4134" spans="3:53" ht="12.75" x14ac:dyDescent="0.2">
      <c r="C4134" t="s">
        <v>850</v>
      </c>
      <c r="D4134" t="s">
        <v>804</v>
      </c>
      <c r="E4134">
        <v>2.74</v>
      </c>
      <c r="F4134">
        <v>41.92</v>
      </c>
      <c r="G4134">
        <v>11.47</v>
      </c>
      <c r="H4134">
        <v>52.91</v>
      </c>
      <c r="I4134">
        <v>-66.043000000000006</v>
      </c>
      <c r="J4134" t="s">
        <v>78</v>
      </c>
      <c r="K4134">
        <v>48.66</v>
      </c>
      <c r="L4134">
        <v>2.822155</v>
      </c>
      <c r="M4134">
        <v>-6.9273303557038896E-2</v>
      </c>
      <c r="N4134">
        <v>2.8250540000000002</v>
      </c>
      <c r="O4134">
        <v>-0.17181972450793359</v>
      </c>
      <c r="P4134">
        <v>114170000</v>
      </c>
      <c r="Q4134">
        <v>917900</v>
      </c>
      <c r="R4134">
        <v>124.38</v>
      </c>
      <c r="S4134">
        <v>34.858999999999988</v>
      </c>
      <c r="T4134">
        <v>8.8049999999999997</v>
      </c>
      <c r="U4134">
        <v>19.931999999999999</v>
      </c>
      <c r="V4134">
        <f t="shared" si="484"/>
        <v>2.3546506237495817</v>
      </c>
      <c r="AC4134">
        <v>3.02</v>
      </c>
      <c r="AD4134">
        <v>2.62</v>
      </c>
      <c r="AH4134" s="85">
        <f>IF(AND(M4134&lt;Variables!$G$6,M4134&gt;Variables!$G$5),0,1)</f>
        <v>1</v>
      </c>
      <c r="AI4134" s="85">
        <f t="shared" si="483"/>
        <v>1</v>
      </c>
      <c r="AJ4134" s="85">
        <f>IF(I4134&gt;Variables!$G$7,0,1)</f>
        <v>1</v>
      </c>
      <c r="AK4134" s="85">
        <f>IF(F4134&gt;Variables!$G$8,0,1)</f>
        <v>0</v>
      </c>
      <c r="AL4134" s="85">
        <f>IF(G4134&gt;Variables!$G$9,0,1)</f>
        <v>1</v>
      </c>
      <c r="AM4134" s="85">
        <f>IF(AND(K4134&gt;Variables!$G$10,K4134&lt;Variables!$G$11),0,1)</f>
        <v>1</v>
      </c>
      <c r="AN4134" s="103">
        <f>IF(H4134&lt;Variables!$G$13,1,0)</f>
        <v>1</v>
      </c>
      <c r="AO4134" s="101">
        <f>IF(R4134&lt;Variables!$G$12,0,1)</f>
        <v>1</v>
      </c>
      <c r="AP4134" s="86">
        <f t="shared" si="480"/>
        <v>1</v>
      </c>
      <c r="AR4134">
        <v>1</v>
      </c>
      <c r="AS4134">
        <v>0</v>
      </c>
      <c r="AT4134">
        <v>0</v>
      </c>
      <c r="AU4134">
        <v>0</v>
      </c>
      <c r="BA4134">
        <v>2</v>
      </c>
    </row>
    <row r="4135" spans="3:53" ht="12.75" x14ac:dyDescent="0.2">
      <c r="C4135" t="s">
        <v>850</v>
      </c>
      <c r="D4135" t="s">
        <v>799</v>
      </c>
      <c r="E4135">
        <v>2.94</v>
      </c>
      <c r="F4135">
        <v>43.9</v>
      </c>
      <c r="G4135">
        <v>9.67</v>
      </c>
      <c r="H4135">
        <v>881.81</v>
      </c>
      <c r="I4135">
        <v>-48.375</v>
      </c>
      <c r="J4135" t="s">
        <v>78</v>
      </c>
      <c r="K4135">
        <v>47.15</v>
      </c>
      <c r="L4135">
        <v>2.9591799999999999</v>
      </c>
      <c r="M4135">
        <v>-0.31022107475718758</v>
      </c>
      <c r="N4135">
        <v>2.96068</v>
      </c>
      <c r="O4135">
        <v>-0.36072794087845511</v>
      </c>
      <c r="P4135">
        <v>136280000</v>
      </c>
      <c r="Q4135">
        <v>13330000</v>
      </c>
      <c r="R4135">
        <v>10.220000000000001</v>
      </c>
      <c r="S4135">
        <v>34.858999999999988</v>
      </c>
      <c r="T4135">
        <v>8.8049999999999997</v>
      </c>
      <c r="U4135">
        <v>19.931999999999999</v>
      </c>
      <c r="V4135">
        <f t="shared" si="484"/>
        <v>2.3429863803215749</v>
      </c>
      <c r="AC4135">
        <v>3.08</v>
      </c>
      <c r="AD4135">
        <v>2.81</v>
      </c>
      <c r="AH4135" s="85">
        <f>IF(AND(M4135&lt;Variables!$G$6,M4135&gt;Variables!$G$5),0,1)</f>
        <v>1</v>
      </c>
      <c r="AI4135" s="85">
        <f t="shared" si="483"/>
        <v>1</v>
      </c>
      <c r="AJ4135" s="85">
        <f>IF(I4135&gt;Variables!$G$7,0,1)</f>
        <v>1</v>
      </c>
      <c r="AK4135" s="85">
        <f>IF(F4135&gt;Variables!$G$8,0,1)</f>
        <v>0</v>
      </c>
      <c r="AL4135" s="85">
        <f>IF(G4135&gt;Variables!$G$9,0,1)</f>
        <v>1</v>
      </c>
      <c r="AM4135" s="85">
        <f>IF(AND(K4135&gt;Variables!$G$10,K4135&lt;Variables!$G$11),0,1)</f>
        <v>1</v>
      </c>
      <c r="AN4135" s="103">
        <f>IF(H4135&lt;Variables!$G$13,1,0)</f>
        <v>1</v>
      </c>
      <c r="AO4135" s="101">
        <f>IF(R4135&lt;Variables!$G$12,0,1)</f>
        <v>1</v>
      </c>
      <c r="AP4135" s="86">
        <f t="shared" si="480"/>
        <v>1</v>
      </c>
      <c r="AR4135">
        <v>1</v>
      </c>
      <c r="AS4135">
        <v>0</v>
      </c>
      <c r="AT4135">
        <v>0</v>
      </c>
      <c r="AU4135">
        <v>0</v>
      </c>
      <c r="BA4135">
        <v>2</v>
      </c>
    </row>
    <row r="4136" spans="3:53" ht="12.75" x14ac:dyDescent="0.2">
      <c r="C4136" t="s">
        <v>850</v>
      </c>
      <c r="D4136" t="s">
        <v>183</v>
      </c>
      <c r="E4136">
        <v>24.68</v>
      </c>
      <c r="F4136">
        <v>62.73</v>
      </c>
      <c r="G4136">
        <v>31.03</v>
      </c>
      <c r="H4136">
        <v>42.28</v>
      </c>
      <c r="I4136">
        <v>2291.895</v>
      </c>
      <c r="J4136" t="s">
        <v>78</v>
      </c>
      <c r="K4136">
        <v>52.34</v>
      </c>
      <c r="L4136">
        <v>24.473414999999999</v>
      </c>
      <c r="M4136">
        <v>1.027993028353428</v>
      </c>
      <c r="N4136">
        <v>24.566780000000001</v>
      </c>
      <c r="O4136">
        <v>0.6440404481173212</v>
      </c>
      <c r="P4136">
        <v>38590000</v>
      </c>
      <c r="Q4136">
        <v>16000000</v>
      </c>
      <c r="R4136">
        <v>2.41</v>
      </c>
      <c r="S4136">
        <v>34.858999999999988</v>
      </c>
      <c r="T4136">
        <v>8.8049999999999997</v>
      </c>
      <c r="U4136">
        <v>19.931999999999999</v>
      </c>
      <c r="V4136">
        <f t="shared" si="484"/>
        <v>2.3575674866166403</v>
      </c>
      <c r="AC4136">
        <v>26.2</v>
      </c>
      <c r="AD4136">
        <v>20</v>
      </c>
      <c r="AH4136" s="85">
        <f>IF(AND(M4136&lt;Variables!$G$6,M4136&gt;Variables!$G$5),0,1)</f>
        <v>1</v>
      </c>
      <c r="AI4136" s="85">
        <f t="shared" si="483"/>
        <v>1</v>
      </c>
      <c r="AJ4136" s="85">
        <f>IF(I4136&gt;Variables!$G$7,0,1)</f>
        <v>0</v>
      </c>
      <c r="AK4136" s="85">
        <f>IF(F4136&gt;Variables!$G$8,0,1)</f>
        <v>0</v>
      </c>
      <c r="AL4136" s="85">
        <f>IF(G4136&gt;Variables!$G$9,0,1)</f>
        <v>0</v>
      </c>
      <c r="AM4136" s="85">
        <f>IF(AND(K4136&gt;Variables!$G$10,K4136&lt;Variables!$G$11),0,1)</f>
        <v>0</v>
      </c>
      <c r="AN4136" s="103">
        <f>IF(H4136&lt;Variables!$G$13,1,0)</f>
        <v>1</v>
      </c>
      <c r="AO4136" s="101">
        <f>IF(R4136&lt;Variables!$G$12,0,1)</f>
        <v>1</v>
      </c>
      <c r="AP4136" s="86">
        <f t="shared" si="480"/>
        <v>1</v>
      </c>
      <c r="AR4136">
        <v>1</v>
      </c>
      <c r="AS4136">
        <v>0</v>
      </c>
      <c r="AT4136">
        <v>0</v>
      </c>
      <c r="AU4136">
        <v>0</v>
      </c>
      <c r="BA4136">
        <v>2</v>
      </c>
    </row>
    <row r="4137" spans="3:53" ht="12.75" x14ac:dyDescent="0.2">
      <c r="C4137" t="s">
        <v>850</v>
      </c>
      <c r="D4137" t="s">
        <v>840</v>
      </c>
      <c r="E4137">
        <v>74</v>
      </c>
      <c r="F4137">
        <v>8.19</v>
      </c>
      <c r="G4137">
        <v>7.76</v>
      </c>
      <c r="H4137">
        <v>-99999</v>
      </c>
      <c r="I4137">
        <v>-5.7480000000000002</v>
      </c>
      <c r="J4137" t="s">
        <v>78</v>
      </c>
      <c r="K4137">
        <v>88.86</v>
      </c>
      <c r="L4137">
        <v>74.44</v>
      </c>
      <c r="M4137">
        <v>0</v>
      </c>
      <c r="N4137">
        <v>73.372500000000002</v>
      </c>
      <c r="O4137">
        <v>1.4549047667722861</v>
      </c>
      <c r="P4137">
        <v>18608</v>
      </c>
      <c r="Q4137">
        <v>14009</v>
      </c>
      <c r="R4137">
        <v>1.33</v>
      </c>
      <c r="S4137">
        <v>34.858999999999988</v>
      </c>
      <c r="T4137">
        <v>8.8049999999999997</v>
      </c>
      <c r="U4137">
        <v>19.931999999999999</v>
      </c>
      <c r="V4137">
        <f t="shared" si="484"/>
        <v>2.7695895999999998</v>
      </c>
      <c r="AC4137">
        <v>75.62</v>
      </c>
      <c r="AD4137">
        <v>73.03</v>
      </c>
      <c r="AH4137" s="85">
        <f>IF(AND(M4137&lt;Variables!$G$6,M4137&gt;Variables!$G$5),0,1)</f>
        <v>1</v>
      </c>
      <c r="AI4137" s="85">
        <f t="shared" si="483"/>
        <v>0</v>
      </c>
      <c r="AJ4137" s="85">
        <f>IF(I4137&gt;Variables!$G$7,0,1)</f>
        <v>1</v>
      </c>
      <c r="AK4137" s="85">
        <f>IF(F4137&gt;Variables!$G$8,0,1)</f>
        <v>1</v>
      </c>
      <c r="AL4137" s="85">
        <f>IF(G4137&gt;Variables!$G$9,0,1)</f>
        <v>1</v>
      </c>
      <c r="AM4137" s="85">
        <f>IF(AND(K4137&gt;Variables!$G$10,K4137&lt;Variables!$G$11),0,1)</f>
        <v>1</v>
      </c>
      <c r="AN4137" s="103">
        <f>IF(H4137&lt;Variables!$G$13,1,0)</f>
        <v>1</v>
      </c>
      <c r="AO4137" s="101">
        <f>IF(R4137&lt;Variables!$G$12,0,1)</f>
        <v>0</v>
      </c>
      <c r="AP4137" s="86">
        <f t="shared" si="480"/>
        <v>1</v>
      </c>
      <c r="AR4137">
        <v>1</v>
      </c>
      <c r="AS4137">
        <v>0</v>
      </c>
      <c r="AT4137">
        <v>0</v>
      </c>
      <c r="AU4137">
        <v>0</v>
      </c>
      <c r="BA4137">
        <v>2</v>
      </c>
    </row>
    <row r="4138" spans="3:53" ht="12.75" x14ac:dyDescent="0.2">
      <c r="C4138" t="s">
        <v>850</v>
      </c>
      <c r="D4138" t="s">
        <v>813</v>
      </c>
      <c r="E4138">
        <v>12.56</v>
      </c>
      <c r="F4138">
        <v>12.26</v>
      </c>
      <c r="G4138">
        <v>12.25</v>
      </c>
      <c r="H4138">
        <v>2160</v>
      </c>
      <c r="I4138">
        <v>-17.111999999999998</v>
      </c>
      <c r="J4138" t="s">
        <v>78</v>
      </c>
      <c r="K4138">
        <v>48.48</v>
      </c>
      <c r="L4138">
        <v>12.577935</v>
      </c>
      <c r="M4138">
        <v>-0.22209528034609319</v>
      </c>
      <c r="N4138">
        <v>12.522052</v>
      </c>
      <c r="O4138">
        <v>0.22319025667679779</v>
      </c>
      <c r="P4138">
        <v>2943000</v>
      </c>
      <c r="Q4138">
        <v>1541000</v>
      </c>
      <c r="R4138">
        <v>1.91</v>
      </c>
      <c r="S4138">
        <v>34.858999999999988</v>
      </c>
      <c r="T4138">
        <v>8.8049999999999997</v>
      </c>
      <c r="U4138">
        <v>19.931999999999999</v>
      </c>
      <c r="V4138">
        <f t="shared" si="484"/>
        <v>2.3560523323111462</v>
      </c>
      <c r="AC4138">
        <v>12.936400000000001</v>
      </c>
      <c r="AD4138">
        <v>12.52</v>
      </c>
      <c r="AH4138" s="85">
        <f>IF(AND(M4138&lt;Variables!$G$6,M4138&gt;Variables!$G$5),0,1)</f>
        <v>1</v>
      </c>
      <c r="AI4138" s="85">
        <f t="shared" si="483"/>
        <v>0</v>
      </c>
      <c r="AJ4138" s="85">
        <f>IF(I4138&gt;Variables!$G$7,0,1)</f>
        <v>1</v>
      </c>
      <c r="AK4138" s="85">
        <f>IF(F4138&gt;Variables!$G$8,0,1)</f>
        <v>0</v>
      </c>
      <c r="AL4138" s="85">
        <f>IF(G4138&gt;Variables!$G$9,0,1)</f>
        <v>0</v>
      </c>
      <c r="AM4138" s="85">
        <f>IF(AND(K4138&gt;Variables!$G$10,K4138&lt;Variables!$G$11),0,1)</f>
        <v>1</v>
      </c>
      <c r="AN4138" s="103">
        <f>IF(H4138&lt;Variables!$G$13,1,0)</f>
        <v>1</v>
      </c>
      <c r="AO4138" s="101">
        <f>IF(R4138&lt;Variables!$G$12,0,1)</f>
        <v>0</v>
      </c>
      <c r="AP4138" s="86">
        <f t="shared" si="480"/>
        <v>1</v>
      </c>
      <c r="AR4138">
        <v>1</v>
      </c>
      <c r="AS4138">
        <v>0</v>
      </c>
      <c r="AT4138">
        <v>0</v>
      </c>
      <c r="AU4138">
        <v>0</v>
      </c>
      <c r="BA4138">
        <v>1.81</v>
      </c>
    </row>
    <row r="4139" spans="3:53" ht="12.75" x14ac:dyDescent="0.2">
      <c r="C4139" t="s">
        <v>850</v>
      </c>
      <c r="D4139" t="s">
        <v>566</v>
      </c>
      <c r="E4139">
        <v>4.03</v>
      </c>
      <c r="F4139">
        <v>19.13</v>
      </c>
      <c r="G4139">
        <v>3.25</v>
      </c>
      <c r="H4139">
        <v>108.49</v>
      </c>
      <c r="I4139">
        <v>0.219</v>
      </c>
      <c r="J4139" t="s">
        <v>76</v>
      </c>
      <c r="K4139">
        <v>55.68</v>
      </c>
      <c r="L4139">
        <v>3.976845</v>
      </c>
      <c r="M4139">
        <v>0.73311884169486774</v>
      </c>
      <c r="N4139">
        <v>4.0095980000000004</v>
      </c>
      <c r="O4139">
        <v>-8.9734681631408547E-2</v>
      </c>
      <c r="P4139">
        <v>46040000</v>
      </c>
      <c r="Q4139">
        <v>6820000</v>
      </c>
      <c r="R4139">
        <v>6.75</v>
      </c>
      <c r="S4139">
        <v>34.858999999999988</v>
      </c>
      <c r="T4139">
        <v>8.8049999999999997</v>
      </c>
      <c r="U4139">
        <v>19.931999999999999</v>
      </c>
      <c r="V4139">
        <f t="shared" si="484"/>
        <v>2.3947577459357858</v>
      </c>
      <c r="AC4139">
        <v>5.24</v>
      </c>
      <c r="AD4139">
        <v>4</v>
      </c>
      <c r="AH4139" s="85">
        <f>IF(AND(M4139&lt;Variables!$G$6,M4139&gt;Variables!$G$5),0,1)</f>
        <v>1</v>
      </c>
      <c r="AI4139" s="85">
        <f t="shared" si="483"/>
        <v>1</v>
      </c>
      <c r="AJ4139" s="85">
        <f>IF(I4139&gt;Variables!$G$7,0,1)</f>
        <v>0</v>
      </c>
      <c r="AK4139" s="85">
        <f>IF(F4139&gt;Variables!$G$8,0,1)</f>
        <v>0</v>
      </c>
      <c r="AL4139" s="85">
        <f>IF(G4139&gt;Variables!$G$9,0,1)</f>
        <v>1</v>
      </c>
      <c r="AM4139" s="85">
        <f>IF(AND(K4139&gt;Variables!$G$10,K4139&lt;Variables!$G$11),0,1)</f>
        <v>0</v>
      </c>
      <c r="AN4139" s="103">
        <f>IF(H4139&lt;Variables!$G$13,1,0)</f>
        <v>1</v>
      </c>
      <c r="AO4139" s="101">
        <f>IF(R4139&lt;Variables!$G$12,0,1)</f>
        <v>1</v>
      </c>
      <c r="AP4139" s="86">
        <f t="shared" si="480"/>
        <v>0</v>
      </c>
      <c r="AR4139">
        <v>1</v>
      </c>
      <c r="AS4139">
        <v>0</v>
      </c>
      <c r="AT4139">
        <v>0</v>
      </c>
      <c r="AU4139">
        <v>0</v>
      </c>
      <c r="BA4139">
        <v>2</v>
      </c>
    </row>
    <row r="4140" spans="3:53" ht="12.75" x14ac:dyDescent="0.2">
      <c r="C4140" t="s">
        <v>851</v>
      </c>
      <c r="D4140" t="s">
        <v>800</v>
      </c>
      <c r="E4140">
        <v>13.34</v>
      </c>
      <c r="F4140">
        <v>21.21</v>
      </c>
      <c r="G4140">
        <v>1.83</v>
      </c>
      <c r="H4140">
        <v>185</v>
      </c>
      <c r="I4140">
        <v>-92.069000000000003</v>
      </c>
      <c r="J4140" t="s">
        <v>78</v>
      </c>
      <c r="K4140">
        <v>49.7</v>
      </c>
      <c r="L4140">
        <v>13.319285000000001</v>
      </c>
      <c r="M4140">
        <v>0.15552636646787671</v>
      </c>
      <c r="N4140">
        <v>13.427192</v>
      </c>
      <c r="O4140">
        <v>-0.64936883303673398</v>
      </c>
      <c r="P4140">
        <v>17090000</v>
      </c>
      <c r="Q4140">
        <v>1180000</v>
      </c>
      <c r="R4140">
        <v>14.48</v>
      </c>
      <c r="S4140">
        <v>35.996000000000002</v>
      </c>
      <c r="T4140">
        <v>8.7809999999999988</v>
      </c>
      <c r="U4140">
        <v>20.5228</v>
      </c>
      <c r="V4140">
        <f t="shared" si="484"/>
        <v>2.359983062515743</v>
      </c>
      <c r="AC4140">
        <v>16.25</v>
      </c>
      <c r="AD4140">
        <v>12.75</v>
      </c>
      <c r="AH4140" s="85">
        <f>IF(AND(M4140&lt;Variables!$G$6,M4140&gt;Variables!$G$5),0,1)</f>
        <v>1</v>
      </c>
      <c r="AI4140" s="85">
        <f t="shared" si="483"/>
        <v>1</v>
      </c>
      <c r="AJ4140" s="85">
        <f>IF(I4140&gt;Variables!$G$7,0,1)</f>
        <v>1</v>
      </c>
      <c r="AK4140" s="85">
        <f>IF(F4140&gt;Variables!$G$8,0,1)</f>
        <v>0</v>
      </c>
      <c r="AL4140" s="85">
        <f>IF(G4140&gt;Variables!$G$9,0,1)</f>
        <v>1</v>
      </c>
      <c r="AM4140" s="85">
        <f>IF(AND(K4140&gt;Variables!$G$10,K4140&lt;Variables!$G$11),0,1)</f>
        <v>1</v>
      </c>
      <c r="AN4140" s="103">
        <f>IF(H4140&lt;Variables!$G$13,1,0)</f>
        <v>1</v>
      </c>
      <c r="AO4140" s="101">
        <f>IF(R4140&lt;Variables!$G$12,0,1)</f>
        <v>1</v>
      </c>
      <c r="AP4140" s="86">
        <f t="shared" si="480"/>
        <v>1</v>
      </c>
      <c r="AR4140">
        <v>1</v>
      </c>
      <c r="AS4140">
        <v>0</v>
      </c>
      <c r="AT4140">
        <v>0</v>
      </c>
      <c r="AU4140">
        <v>0</v>
      </c>
      <c r="BA4140">
        <v>2</v>
      </c>
    </row>
    <row r="4141" spans="3:53" ht="12.75" x14ac:dyDescent="0.2">
      <c r="C4141" t="s">
        <v>851</v>
      </c>
      <c r="D4141" t="s">
        <v>799</v>
      </c>
      <c r="E4141">
        <v>2.98</v>
      </c>
      <c r="F4141">
        <v>45.61</v>
      </c>
      <c r="G4141">
        <v>12.17</v>
      </c>
      <c r="H4141">
        <v>881.81</v>
      </c>
      <c r="I4141">
        <v>-47.701999999999998</v>
      </c>
      <c r="J4141" t="s">
        <v>78</v>
      </c>
      <c r="K4141">
        <v>62.17</v>
      </c>
      <c r="L4141">
        <v>2.960220000000001</v>
      </c>
      <c r="M4141">
        <v>1.931613190911464</v>
      </c>
      <c r="N4141">
        <v>2.9568620000000001</v>
      </c>
      <c r="O4141">
        <v>2.047373194961422</v>
      </c>
      <c r="P4141">
        <v>138200000</v>
      </c>
      <c r="Q4141">
        <v>13330000</v>
      </c>
      <c r="R4141">
        <v>10.37</v>
      </c>
      <c r="S4141">
        <v>35.996000000000002</v>
      </c>
      <c r="T4141">
        <v>8.7809999999999988</v>
      </c>
      <c r="U4141">
        <v>20.5228</v>
      </c>
      <c r="V4141">
        <f t="shared" si="484"/>
        <v>2.3749689254798643</v>
      </c>
      <c r="AC4141">
        <v>3.08</v>
      </c>
      <c r="AD4141">
        <v>2.81</v>
      </c>
      <c r="AH4141" s="85">
        <f>IF(AND(M4141&lt;Variables!$G$6,M4141&gt;Variables!$G$5),0,1)</f>
        <v>1</v>
      </c>
      <c r="AI4141" s="85">
        <f t="shared" si="483"/>
        <v>0</v>
      </c>
      <c r="AJ4141" s="85">
        <f>IF(I4141&gt;Variables!$G$7,0,1)</f>
        <v>1</v>
      </c>
      <c r="AK4141" s="85">
        <f>IF(F4141&gt;Variables!$G$8,0,1)</f>
        <v>0</v>
      </c>
      <c r="AL4141" s="85">
        <f>IF(G4141&gt;Variables!$G$9,0,1)</f>
        <v>0</v>
      </c>
      <c r="AM4141" s="85">
        <f>IF(AND(K4141&gt;Variables!$G$10,K4141&lt;Variables!$G$11),0,1)</f>
        <v>0</v>
      </c>
      <c r="AN4141" s="103">
        <f>IF(H4141&lt;Variables!$G$13,1,0)</f>
        <v>1</v>
      </c>
      <c r="AO4141" s="101">
        <f>IF(R4141&lt;Variables!$G$12,0,1)</f>
        <v>1</v>
      </c>
      <c r="AP4141" s="86">
        <f t="shared" si="480"/>
        <v>1</v>
      </c>
      <c r="AR4141">
        <v>1</v>
      </c>
      <c r="AS4141">
        <v>0</v>
      </c>
      <c r="AT4141">
        <v>0</v>
      </c>
      <c r="AU4141">
        <v>0</v>
      </c>
      <c r="BA4141">
        <v>2</v>
      </c>
    </row>
    <row r="4142" spans="3:53" ht="12.75" x14ac:dyDescent="0.2">
      <c r="C4142" t="s">
        <v>851</v>
      </c>
      <c r="D4142" t="s">
        <v>840</v>
      </c>
      <c r="E4142">
        <v>74</v>
      </c>
      <c r="F4142">
        <v>8.19</v>
      </c>
      <c r="G4142">
        <v>7.76</v>
      </c>
      <c r="H4142">
        <v>-99999</v>
      </c>
      <c r="I4142">
        <v>-5.7480000000000002</v>
      </c>
      <c r="J4142" t="s">
        <v>78</v>
      </c>
      <c r="K4142">
        <v>88.86</v>
      </c>
      <c r="L4142">
        <v>74.44</v>
      </c>
      <c r="M4142">
        <v>0</v>
      </c>
      <c r="N4142">
        <v>73.372500000000002</v>
      </c>
      <c r="O4142">
        <v>1.4549047667722861</v>
      </c>
      <c r="P4142">
        <v>18658</v>
      </c>
      <c r="Q4142">
        <v>14009</v>
      </c>
      <c r="R4142">
        <v>1.33</v>
      </c>
      <c r="S4142">
        <v>35.996000000000002</v>
      </c>
      <c r="T4142">
        <v>8.7809999999999988</v>
      </c>
      <c r="U4142">
        <v>20.5228</v>
      </c>
      <c r="V4142">
        <f t="shared" si="484"/>
        <v>2.7695895999999998</v>
      </c>
      <c r="AC4142">
        <v>75.62</v>
      </c>
      <c r="AD4142">
        <v>73.03</v>
      </c>
      <c r="AH4142" s="85">
        <f>IF(AND(M4142&lt;Variables!$G$6,M4142&gt;Variables!$G$5),0,1)</f>
        <v>1</v>
      </c>
      <c r="AI4142" s="85">
        <f t="shared" si="483"/>
        <v>0</v>
      </c>
      <c r="AJ4142" s="85">
        <f>IF(I4142&gt;Variables!$G$7,0,1)</f>
        <v>1</v>
      </c>
      <c r="AK4142" s="85">
        <f>IF(F4142&gt;Variables!$G$8,0,1)</f>
        <v>1</v>
      </c>
      <c r="AL4142" s="85">
        <f>IF(G4142&gt;Variables!$G$9,0,1)</f>
        <v>1</v>
      </c>
      <c r="AM4142" s="85">
        <f>IF(AND(K4142&gt;Variables!$G$10,K4142&lt;Variables!$G$11),0,1)</f>
        <v>1</v>
      </c>
      <c r="AN4142" s="103">
        <f>IF(H4142&lt;Variables!$G$13,1,0)</f>
        <v>1</v>
      </c>
      <c r="AO4142" s="101">
        <f>IF(R4142&lt;Variables!$G$12,0,1)</f>
        <v>0</v>
      </c>
      <c r="AP4142" s="86">
        <f t="shared" si="480"/>
        <v>1</v>
      </c>
      <c r="AR4142">
        <v>1</v>
      </c>
      <c r="AS4142">
        <v>0</v>
      </c>
      <c r="AT4142">
        <v>0</v>
      </c>
      <c r="AU4142">
        <v>0</v>
      </c>
      <c r="BA4142">
        <v>2</v>
      </c>
    </row>
    <row r="4143" spans="3:53" ht="12.75" x14ac:dyDescent="0.2">
      <c r="C4143" t="s">
        <v>851</v>
      </c>
      <c r="D4143" t="s">
        <v>566</v>
      </c>
      <c r="E4143">
        <v>4.09</v>
      </c>
      <c r="F4143">
        <v>21.92</v>
      </c>
      <c r="G4143">
        <v>5.1100000000000003</v>
      </c>
      <c r="H4143">
        <v>108.49</v>
      </c>
      <c r="I4143">
        <v>0.23899999999999999</v>
      </c>
      <c r="J4143" t="s">
        <v>76</v>
      </c>
      <c r="K4143">
        <v>66.150000000000006</v>
      </c>
      <c r="L4143">
        <v>4.0030700000000001</v>
      </c>
      <c r="M4143">
        <v>1.874311465949881</v>
      </c>
      <c r="N4143">
        <v>4.005312</v>
      </c>
      <c r="O4143">
        <v>1.8172866433376491</v>
      </c>
      <c r="P4143">
        <v>46460000</v>
      </c>
      <c r="Q4143">
        <v>6820000</v>
      </c>
      <c r="R4143">
        <v>6.81</v>
      </c>
      <c r="S4143">
        <v>35.996000000000002</v>
      </c>
      <c r="T4143">
        <v>8.7809999999999988</v>
      </c>
      <c r="U4143">
        <v>20.5228</v>
      </c>
      <c r="V4143">
        <f t="shared" si="484"/>
        <v>2.3981617659396415</v>
      </c>
      <c r="AC4143">
        <v>5.24</v>
      </c>
      <c r="AD4143">
        <v>4.04</v>
      </c>
      <c r="AH4143" s="85">
        <f>IF(AND(M4143&lt;Variables!$G$6,M4143&gt;Variables!$G$5),0,1)</f>
        <v>1</v>
      </c>
      <c r="AI4143" s="85">
        <f t="shared" si="483"/>
        <v>1</v>
      </c>
      <c r="AJ4143" s="85">
        <f>IF(I4143&gt;Variables!$G$7,0,1)</f>
        <v>0</v>
      </c>
      <c r="AK4143" s="85">
        <f>IF(F4143&gt;Variables!$G$8,0,1)</f>
        <v>0</v>
      </c>
      <c r="AL4143" s="85">
        <f>IF(G4143&gt;Variables!$G$9,0,1)</f>
        <v>1</v>
      </c>
      <c r="AM4143" s="85">
        <f>IF(AND(K4143&gt;Variables!$G$10,K4143&lt;Variables!$G$11),0,1)</f>
        <v>0</v>
      </c>
      <c r="AN4143" s="103">
        <f>IF(H4143&lt;Variables!$G$13,1,0)</f>
        <v>1</v>
      </c>
      <c r="AO4143" s="101">
        <f>IF(R4143&lt;Variables!$G$12,0,1)</f>
        <v>1</v>
      </c>
      <c r="AP4143" s="86">
        <f t="shared" ref="AP4143:AP4206" si="485">IF(J4143="Pass", 0,1)</f>
        <v>0</v>
      </c>
      <c r="AR4143">
        <v>1</v>
      </c>
      <c r="AS4143">
        <v>0</v>
      </c>
      <c r="AT4143">
        <v>0</v>
      </c>
      <c r="AU4143">
        <v>0</v>
      </c>
      <c r="BA4143">
        <v>2</v>
      </c>
    </row>
    <row r="4144" spans="3:53" ht="12.75" x14ac:dyDescent="0.2">
      <c r="C4144" t="s">
        <v>851</v>
      </c>
      <c r="D4144" t="s">
        <v>697</v>
      </c>
      <c r="E4144">
        <v>7.1</v>
      </c>
      <c r="F4144">
        <v>63.32</v>
      </c>
      <c r="G4144">
        <v>71.739999999999995</v>
      </c>
      <c r="H4144">
        <v>-99999</v>
      </c>
      <c r="I4144">
        <v>-13.717000000000001</v>
      </c>
      <c r="J4144" t="s">
        <v>76</v>
      </c>
      <c r="K4144">
        <v>72.819999999999993</v>
      </c>
      <c r="L4144">
        <v>6.7136176470588236</v>
      </c>
      <c r="M4144">
        <v>4.1167425294506801</v>
      </c>
      <c r="N4144">
        <v>6.5444021276595734</v>
      </c>
      <c r="O4144">
        <v>6.8088400383761671</v>
      </c>
      <c r="P4144">
        <v>394448</v>
      </c>
      <c r="Q4144">
        <v>58657</v>
      </c>
      <c r="R4144">
        <v>6.72</v>
      </c>
      <c r="S4144">
        <v>35.996000000000002</v>
      </c>
      <c r="T4144">
        <v>8.7809999999999988</v>
      </c>
      <c r="U4144">
        <v>20.5228</v>
      </c>
      <c r="V4144">
        <f t="shared" si="484"/>
        <v>2.22506943589456</v>
      </c>
      <c r="AC4144">
        <v>8.4</v>
      </c>
      <c r="AD4144">
        <v>5.8</v>
      </c>
      <c r="AH4144" s="85">
        <f>IF(AND(M4144&lt;Variables!$G$6,M4144&gt;Variables!$G$5),0,1)</f>
        <v>1</v>
      </c>
      <c r="AI4144" s="85">
        <f t="shared" si="483"/>
        <v>0</v>
      </c>
      <c r="AJ4144" s="85">
        <f>IF(I4144&gt;Variables!$G$7,0,1)</f>
        <v>1</v>
      </c>
      <c r="AK4144" s="85">
        <f>IF(F4144&gt;Variables!$G$8,0,1)</f>
        <v>0</v>
      </c>
      <c r="AL4144" s="85">
        <f>IF(G4144&gt;Variables!$G$9,0,1)</f>
        <v>0</v>
      </c>
      <c r="AM4144" s="85">
        <f>IF(AND(K4144&gt;Variables!$G$10,K4144&lt;Variables!$G$11),0,1)</f>
        <v>0</v>
      </c>
      <c r="AN4144" s="103">
        <f>IF(H4144&lt;Variables!$G$13,1,0)</f>
        <v>1</v>
      </c>
      <c r="AO4144" s="101">
        <f>IF(R4144&lt;Variables!$G$12,0,1)</f>
        <v>1</v>
      </c>
      <c r="AP4144" s="86">
        <f t="shared" si="485"/>
        <v>0</v>
      </c>
      <c r="AR4144">
        <v>1</v>
      </c>
      <c r="AS4144">
        <v>0</v>
      </c>
      <c r="AT4144">
        <v>0</v>
      </c>
      <c r="AU4144">
        <v>0</v>
      </c>
      <c r="BA4144">
        <v>2</v>
      </c>
    </row>
    <row r="4145" spans="3:53" ht="12.75" x14ac:dyDescent="0.2">
      <c r="C4145" t="s">
        <v>851</v>
      </c>
      <c r="D4145" t="s">
        <v>414</v>
      </c>
      <c r="E4145">
        <v>47.89</v>
      </c>
      <c r="F4145">
        <v>7.54</v>
      </c>
      <c r="G4145">
        <v>3.55</v>
      </c>
      <c r="H4145">
        <v>2420</v>
      </c>
      <c r="I4145">
        <v>28.219000000000001</v>
      </c>
      <c r="J4145" t="s">
        <v>78</v>
      </c>
      <c r="K4145">
        <v>45.95</v>
      </c>
      <c r="L4145">
        <v>47.899583333333318</v>
      </c>
      <c r="M4145">
        <v>-2.0007132977811249E-2</v>
      </c>
      <c r="N4145">
        <v>47.922360714285723</v>
      </c>
      <c r="O4145">
        <v>-6.752737929305716E-2</v>
      </c>
      <c r="P4145">
        <v>324157</v>
      </c>
      <c r="Q4145">
        <v>398121</v>
      </c>
      <c r="R4145">
        <v>0.81</v>
      </c>
      <c r="S4145">
        <v>35.996000000000002</v>
      </c>
      <c r="T4145">
        <v>8.7809999999999988</v>
      </c>
      <c r="U4145">
        <v>20.5228</v>
      </c>
      <c r="V4145">
        <f t="shared" si="484"/>
        <v>2.3253281740272613</v>
      </c>
      <c r="AC4145">
        <v>50.14</v>
      </c>
      <c r="AD4145">
        <v>47.89</v>
      </c>
      <c r="AH4145" s="85">
        <f>IF(AND(M4145&lt;Variables!$G$6,M4145&gt;Variables!$G$5),0,1)</f>
        <v>1</v>
      </c>
      <c r="AI4145" s="85">
        <f t="shared" si="483"/>
        <v>1</v>
      </c>
      <c r="AJ4145" s="85">
        <f>IF(I4145&gt;Variables!$G$7,0,1)</f>
        <v>0</v>
      </c>
      <c r="AK4145" s="85">
        <f>IF(F4145&gt;Variables!$G$8,0,1)</f>
        <v>1</v>
      </c>
      <c r="AL4145" s="85">
        <f>IF(G4145&gt;Variables!$G$9,0,1)</f>
        <v>1</v>
      </c>
      <c r="AM4145" s="85">
        <f>IF(AND(K4145&gt;Variables!$G$10,K4145&lt;Variables!$G$11),0,1)</f>
        <v>1</v>
      </c>
      <c r="AN4145" s="103">
        <f>IF(H4145&lt;Variables!$G$13,1,0)</f>
        <v>1</v>
      </c>
      <c r="AO4145" s="101">
        <f>IF(R4145&lt;Variables!$G$12,0,1)</f>
        <v>0</v>
      </c>
      <c r="AP4145" s="86">
        <f t="shared" si="485"/>
        <v>1</v>
      </c>
      <c r="AR4145">
        <v>1</v>
      </c>
      <c r="AS4145">
        <v>0</v>
      </c>
      <c r="AT4145">
        <v>0</v>
      </c>
      <c r="AU4145">
        <v>0</v>
      </c>
      <c r="BA4145">
        <v>1.69</v>
      </c>
    </row>
    <row r="4146" spans="3:53" ht="12.75" x14ac:dyDescent="0.2">
      <c r="C4146" t="s">
        <v>851</v>
      </c>
      <c r="D4146" t="s">
        <v>824</v>
      </c>
      <c r="E4146">
        <v>8.65</v>
      </c>
      <c r="F4146">
        <v>7.6</v>
      </c>
      <c r="G4146">
        <v>6.53</v>
      </c>
      <c r="H4146">
        <v>2410</v>
      </c>
      <c r="I4146">
        <v>1.556</v>
      </c>
      <c r="J4146" t="s">
        <v>78</v>
      </c>
      <c r="K4146">
        <v>73.22</v>
      </c>
      <c r="L4146">
        <v>8.6051850000000005</v>
      </c>
      <c r="M4146">
        <v>0.51962857277327634</v>
      </c>
      <c r="N4146">
        <v>8.5394387755102041</v>
      </c>
      <c r="O4146">
        <v>1.2935419691348129</v>
      </c>
      <c r="P4146">
        <v>961603</v>
      </c>
      <c r="Q4146">
        <v>3637000</v>
      </c>
      <c r="R4146">
        <v>0.26</v>
      </c>
      <c r="S4146">
        <v>35.996000000000002</v>
      </c>
      <c r="T4146">
        <v>8.7809999999999988</v>
      </c>
      <c r="U4146">
        <v>20.5228</v>
      </c>
      <c r="V4146">
        <f t="shared" si="484"/>
        <v>2.5592028975800054</v>
      </c>
      <c r="AC4146">
        <v>8.7698999999999998</v>
      </c>
      <c r="AD4146">
        <v>8.5299999999999994</v>
      </c>
      <c r="AH4146" s="85">
        <f>IF(AND(M4146&lt;Variables!$G$6,M4146&gt;Variables!$G$5),0,1)</f>
        <v>1</v>
      </c>
      <c r="AI4146" s="85">
        <f t="shared" si="483"/>
        <v>0</v>
      </c>
      <c r="AJ4146" s="85">
        <f>IF(I4146&gt;Variables!$G$7,0,1)</f>
        <v>0</v>
      </c>
      <c r="AK4146" s="85">
        <f>IF(F4146&gt;Variables!$G$8,0,1)</f>
        <v>1</v>
      </c>
      <c r="AL4146" s="85">
        <f>IF(G4146&gt;Variables!$G$9,0,1)</f>
        <v>1</v>
      </c>
      <c r="AM4146" s="85">
        <f>IF(AND(K4146&gt;Variables!$G$10,K4146&lt;Variables!$G$11),0,1)</f>
        <v>0</v>
      </c>
      <c r="AN4146" s="103">
        <f>IF(H4146&lt;Variables!$G$13,1,0)</f>
        <v>1</v>
      </c>
      <c r="AO4146" s="101">
        <f>IF(R4146&lt;Variables!$G$12,0,1)</f>
        <v>0</v>
      </c>
      <c r="AP4146" s="86">
        <f t="shared" si="485"/>
        <v>1</v>
      </c>
      <c r="AR4146">
        <v>0</v>
      </c>
      <c r="AS4146">
        <v>0</v>
      </c>
      <c r="AT4146">
        <v>0</v>
      </c>
      <c r="AU4146">
        <v>1</v>
      </c>
      <c r="BA4146">
        <v>-0.36</v>
      </c>
    </row>
    <row r="4147" spans="3:53" ht="12.75" x14ac:dyDescent="0.2">
      <c r="C4147" t="s">
        <v>851</v>
      </c>
      <c r="D4147" t="s">
        <v>136</v>
      </c>
      <c r="E4147">
        <v>178.46</v>
      </c>
      <c r="F4147">
        <v>8.35</v>
      </c>
      <c r="G4147">
        <v>6.8</v>
      </c>
      <c r="H4147">
        <v>14270</v>
      </c>
      <c r="I4147">
        <v>256.24099999999999</v>
      </c>
      <c r="J4147" t="s">
        <v>78</v>
      </c>
      <c r="K4147">
        <v>49.98</v>
      </c>
      <c r="L4147">
        <v>179.58542631578939</v>
      </c>
      <c r="M4147">
        <v>-0.54872287579541368</v>
      </c>
      <c r="N4147">
        <v>176.71741224489799</v>
      </c>
      <c r="O4147">
        <v>1.0653097118087529</v>
      </c>
      <c r="P4147">
        <v>4168000</v>
      </c>
      <c r="Q4147">
        <v>3592000</v>
      </c>
      <c r="R4147">
        <v>1.1599999999999999</v>
      </c>
      <c r="S4147">
        <v>35.996000000000002</v>
      </c>
      <c r="T4147">
        <v>8.7809999999999988</v>
      </c>
      <c r="U4147">
        <v>20.5228</v>
      </c>
      <c r="V4147">
        <f t="shared" si="484"/>
        <v>2.3810279005373745</v>
      </c>
      <c r="AC4147">
        <v>183.99</v>
      </c>
      <c r="AD4147">
        <v>160.11000000000001</v>
      </c>
      <c r="AH4147" s="85">
        <f>IF(AND(M4147&lt;Variables!$G$6,M4147&gt;Variables!$G$5),0,1)</f>
        <v>1</v>
      </c>
      <c r="AI4147" s="85">
        <f t="shared" si="483"/>
        <v>0</v>
      </c>
      <c r="AJ4147" s="85">
        <f>IF(I4147&gt;Variables!$G$7,0,1)</f>
        <v>0</v>
      </c>
      <c r="AK4147" s="85">
        <f>IF(F4147&gt;Variables!$G$8,0,1)</f>
        <v>1</v>
      </c>
      <c r="AL4147" s="85">
        <f>IF(G4147&gt;Variables!$G$9,0,1)</f>
        <v>1</v>
      </c>
      <c r="AM4147" s="85">
        <f>IF(AND(K4147&gt;Variables!$G$10,K4147&lt;Variables!$G$11),0,1)</f>
        <v>1</v>
      </c>
      <c r="AN4147" s="103">
        <f>IF(H4147&lt;Variables!$G$13,1,0)</f>
        <v>0</v>
      </c>
      <c r="AO4147" s="101">
        <f>IF(R4147&lt;Variables!$G$12,0,1)</f>
        <v>0</v>
      </c>
      <c r="AP4147" s="86">
        <f t="shared" si="485"/>
        <v>1</v>
      </c>
      <c r="AR4147">
        <v>1</v>
      </c>
      <c r="AS4147">
        <v>0</v>
      </c>
      <c r="AT4147">
        <v>0</v>
      </c>
      <c r="AU4147">
        <v>0</v>
      </c>
      <c r="BA4147">
        <v>0.55000000000000004</v>
      </c>
    </row>
    <row r="4148" spans="3:53" ht="12.75" x14ac:dyDescent="0.2">
      <c r="C4148" t="s">
        <v>851</v>
      </c>
      <c r="D4148" t="s">
        <v>686</v>
      </c>
      <c r="E4148">
        <v>20.57</v>
      </c>
      <c r="F4148">
        <v>8.5500000000000007</v>
      </c>
      <c r="G4148">
        <v>7.21</v>
      </c>
      <c r="H4148">
        <v>2230</v>
      </c>
      <c r="I4148">
        <v>-56.642000000000003</v>
      </c>
      <c r="J4148" t="s">
        <v>78</v>
      </c>
      <c r="K4148">
        <v>50.42</v>
      </c>
      <c r="L4148">
        <v>20.559750000000001</v>
      </c>
      <c r="M4148">
        <v>0.22009022483247989</v>
      </c>
      <c r="N4148">
        <v>20.722238000000001</v>
      </c>
      <c r="O4148">
        <v>-0.56575935475693728</v>
      </c>
      <c r="P4148">
        <v>977708</v>
      </c>
      <c r="Q4148">
        <v>1298000</v>
      </c>
      <c r="R4148">
        <v>0.75</v>
      </c>
      <c r="S4148">
        <v>35.996000000000002</v>
      </c>
      <c r="T4148">
        <v>8.7809999999999988</v>
      </c>
      <c r="U4148">
        <v>20.5228</v>
      </c>
      <c r="V4148">
        <f t="shared" si="484"/>
        <v>2.3653618935152427</v>
      </c>
      <c r="AC4148">
        <v>20.64</v>
      </c>
      <c r="AD4148">
        <v>19.72</v>
      </c>
      <c r="AH4148" s="85">
        <f>IF(AND(M4148&lt;Variables!$G$6,M4148&gt;Variables!$G$5),0,1)</f>
        <v>1</v>
      </c>
      <c r="AI4148" s="85">
        <f t="shared" si="483"/>
        <v>1</v>
      </c>
      <c r="AJ4148" s="85">
        <f>IF(I4148&gt;Variables!$G$7,0,1)</f>
        <v>1</v>
      </c>
      <c r="AK4148" s="85">
        <f>IF(F4148&gt;Variables!$G$8,0,1)</f>
        <v>1</v>
      </c>
      <c r="AL4148" s="85">
        <f>IF(G4148&gt;Variables!$G$9,0,1)</f>
        <v>1</v>
      </c>
      <c r="AM4148" s="85">
        <f>IF(AND(K4148&gt;Variables!$G$10,K4148&lt;Variables!$G$11),0,1)</f>
        <v>0</v>
      </c>
      <c r="AN4148" s="103">
        <f>IF(H4148&lt;Variables!$G$13,1,0)</f>
        <v>1</v>
      </c>
      <c r="AO4148" s="101">
        <f>IF(R4148&lt;Variables!$G$12,0,1)</f>
        <v>0</v>
      </c>
      <c r="AP4148" s="86">
        <f t="shared" si="485"/>
        <v>1</v>
      </c>
      <c r="AR4148">
        <v>0</v>
      </c>
      <c r="AS4148">
        <v>0</v>
      </c>
      <c r="AT4148">
        <v>1</v>
      </c>
      <c r="AU4148">
        <v>0</v>
      </c>
      <c r="BA4148">
        <v>-1.42</v>
      </c>
    </row>
    <row r="4149" spans="3:53" ht="12.75" x14ac:dyDescent="0.2">
      <c r="C4149" t="s">
        <v>851</v>
      </c>
      <c r="D4149" t="s">
        <v>807</v>
      </c>
      <c r="E4149">
        <v>39.96</v>
      </c>
      <c r="F4149">
        <v>8.6199999999999992</v>
      </c>
      <c r="G4149">
        <v>-0.82</v>
      </c>
      <c r="H4149">
        <v>6020</v>
      </c>
      <c r="I4149">
        <v>11.068</v>
      </c>
      <c r="J4149" t="s">
        <v>78</v>
      </c>
      <c r="K4149">
        <v>61.49</v>
      </c>
      <c r="L4149">
        <v>39.942835000000009</v>
      </c>
      <c r="M4149">
        <v>0.1180812528704899</v>
      </c>
      <c r="N4149">
        <v>39.687719999999999</v>
      </c>
      <c r="O4149">
        <v>0.76164617166217474</v>
      </c>
      <c r="P4149">
        <v>2898000</v>
      </c>
      <c r="Q4149">
        <v>1252000</v>
      </c>
      <c r="R4149">
        <v>2.31</v>
      </c>
      <c r="S4149">
        <v>35.996000000000002</v>
      </c>
      <c r="T4149">
        <v>8.7809999999999988</v>
      </c>
      <c r="U4149">
        <v>20.5228</v>
      </c>
      <c r="V4149">
        <f t="shared" si="484"/>
        <v>2.4790479830416152</v>
      </c>
      <c r="AC4149">
        <v>41.37</v>
      </c>
      <c r="AD4149">
        <v>39.11</v>
      </c>
      <c r="AH4149" s="85">
        <f>IF(AND(M4149&lt;Variables!$G$6,M4149&gt;Variables!$G$5),0,1)</f>
        <v>1</v>
      </c>
      <c r="AI4149" s="85">
        <f t="shared" si="483"/>
        <v>0</v>
      </c>
      <c r="AJ4149" s="85">
        <f>IF(I4149&gt;Variables!$G$7,0,1)</f>
        <v>0</v>
      </c>
      <c r="AK4149" s="85">
        <f>IF(F4149&gt;Variables!$G$8,0,1)</f>
        <v>1</v>
      </c>
      <c r="AL4149" s="85">
        <f>IF(G4149&gt;Variables!$G$9,0,1)</f>
        <v>1</v>
      </c>
      <c r="AM4149" s="85">
        <f>IF(AND(K4149&gt;Variables!$G$10,K4149&lt;Variables!$G$11),0,1)</f>
        <v>0</v>
      </c>
      <c r="AN4149" s="103">
        <f>IF(H4149&lt;Variables!$G$13,1,0)</f>
        <v>0</v>
      </c>
      <c r="AO4149" s="101">
        <f>IF(R4149&lt;Variables!$G$12,0,1)</f>
        <v>1</v>
      </c>
      <c r="AP4149" s="86">
        <f t="shared" si="485"/>
        <v>1</v>
      </c>
      <c r="AR4149">
        <v>1</v>
      </c>
      <c r="AS4149">
        <v>0</v>
      </c>
      <c r="AT4149">
        <v>0</v>
      </c>
      <c r="AU4149">
        <v>0</v>
      </c>
      <c r="BA4149">
        <v>0.77</v>
      </c>
    </row>
    <row r="4150" spans="3:53" ht="12.75" x14ac:dyDescent="0.2">
      <c r="C4150" t="s">
        <v>851</v>
      </c>
      <c r="D4150" t="s">
        <v>803</v>
      </c>
      <c r="E4150">
        <v>297.43</v>
      </c>
      <c r="F4150">
        <v>9.42</v>
      </c>
      <c r="G4150">
        <v>3.19</v>
      </c>
      <c r="H4150">
        <v>16820</v>
      </c>
      <c r="I4150">
        <v>-5.2629999999999999</v>
      </c>
      <c r="J4150" t="s">
        <v>78</v>
      </c>
      <c r="K4150">
        <v>45.53</v>
      </c>
      <c r="L4150">
        <v>297.14395555555552</v>
      </c>
      <c r="M4150">
        <v>-0.1561383117109281</v>
      </c>
      <c r="N4150">
        <v>296.80249583333341</v>
      </c>
      <c r="O4150">
        <v>-4.127183398152167E-2</v>
      </c>
      <c r="P4150">
        <v>1348000</v>
      </c>
      <c r="Q4150">
        <v>881257</v>
      </c>
      <c r="R4150">
        <v>1.53</v>
      </c>
      <c r="S4150">
        <v>35.996000000000002</v>
      </c>
      <c r="T4150">
        <v>8.7809999999999988</v>
      </c>
      <c r="U4150">
        <v>20.5228</v>
      </c>
      <c r="V4150">
        <f t="shared" si="484"/>
        <v>2.3227347504288156</v>
      </c>
      <c r="AC4150">
        <v>318.77</v>
      </c>
      <c r="AD4150">
        <v>295.44</v>
      </c>
      <c r="AH4150" s="85">
        <f>IF(AND(M4150&lt;Variables!$G$6,M4150&gt;Variables!$G$5),0,1)</f>
        <v>1</v>
      </c>
      <c r="AI4150" s="85">
        <f t="shared" si="483"/>
        <v>0</v>
      </c>
      <c r="AJ4150" s="85">
        <f>IF(I4150&gt;Variables!$G$7,0,1)</f>
        <v>1</v>
      </c>
      <c r="AK4150" s="85">
        <f>IF(F4150&gt;Variables!$G$8,0,1)</f>
        <v>0</v>
      </c>
      <c r="AL4150" s="85">
        <f>IF(G4150&gt;Variables!$G$9,0,1)</f>
        <v>1</v>
      </c>
      <c r="AM4150" s="85">
        <f>IF(AND(K4150&gt;Variables!$G$10,K4150&lt;Variables!$G$11),0,1)</f>
        <v>1</v>
      </c>
      <c r="AN4150" s="103">
        <f>IF(H4150&lt;Variables!$G$13,1,0)</f>
        <v>0</v>
      </c>
      <c r="AO4150" s="101">
        <f>IF(R4150&lt;Variables!$G$12,0,1)</f>
        <v>0</v>
      </c>
      <c r="AP4150" s="86">
        <f t="shared" si="485"/>
        <v>1</v>
      </c>
      <c r="AR4150">
        <v>0</v>
      </c>
      <c r="AS4150">
        <v>0</v>
      </c>
      <c r="AT4150">
        <v>0</v>
      </c>
      <c r="AU4150">
        <v>1</v>
      </c>
      <c r="BA4150">
        <v>-0.08</v>
      </c>
    </row>
    <row r="4151" spans="3:53" ht="12.75" x14ac:dyDescent="0.2">
      <c r="C4151" t="s">
        <v>851</v>
      </c>
      <c r="D4151" t="s">
        <v>183</v>
      </c>
      <c r="E4151">
        <v>25.18</v>
      </c>
      <c r="F4151">
        <v>62.65</v>
      </c>
      <c r="G4151">
        <v>35.08</v>
      </c>
      <c r="H4151">
        <v>42.28</v>
      </c>
      <c r="I4151">
        <v>2311.3510000000001</v>
      </c>
      <c r="J4151" t="s">
        <v>78</v>
      </c>
      <c r="K4151">
        <v>61.68</v>
      </c>
      <c r="L4151">
        <v>24.558485000000001</v>
      </c>
      <c r="M4151">
        <v>3.7930474945828192</v>
      </c>
      <c r="N4151">
        <v>24.497074000000001</v>
      </c>
      <c r="O4151">
        <v>4.0532432567252608</v>
      </c>
      <c r="P4151">
        <v>38740000</v>
      </c>
      <c r="Q4151">
        <v>16000000</v>
      </c>
      <c r="R4151">
        <v>2.42</v>
      </c>
      <c r="S4151">
        <v>35.996000000000002</v>
      </c>
      <c r="T4151">
        <v>8.7809999999999988</v>
      </c>
      <c r="U4151">
        <v>20.5228</v>
      </c>
      <c r="V4151">
        <f t="shared" si="484"/>
        <v>2.2614390939411777</v>
      </c>
      <c r="AC4151">
        <v>26.2</v>
      </c>
      <c r="AD4151">
        <v>20</v>
      </c>
      <c r="AH4151" s="85">
        <f>IF(AND(M4151&lt;Variables!$G$6,M4151&gt;Variables!$G$5),0,1)</f>
        <v>1</v>
      </c>
      <c r="AI4151" s="85">
        <f t="shared" si="483"/>
        <v>0</v>
      </c>
      <c r="AJ4151" s="85">
        <f>IF(I4151&gt;Variables!$G$7,0,1)</f>
        <v>0</v>
      </c>
      <c r="AK4151" s="85">
        <f>IF(F4151&gt;Variables!$G$8,0,1)</f>
        <v>0</v>
      </c>
      <c r="AL4151" s="85">
        <f>IF(G4151&gt;Variables!$G$9,0,1)</f>
        <v>0</v>
      </c>
      <c r="AM4151" s="85">
        <f>IF(AND(K4151&gt;Variables!$G$10,K4151&lt;Variables!$G$11),0,1)</f>
        <v>0</v>
      </c>
      <c r="AN4151" s="103">
        <f>IF(H4151&lt;Variables!$G$13,1,0)</f>
        <v>1</v>
      </c>
      <c r="AO4151" s="101">
        <f>IF(R4151&lt;Variables!$G$12,0,1)</f>
        <v>1</v>
      </c>
      <c r="AP4151" s="86">
        <f t="shared" si="485"/>
        <v>1</v>
      </c>
      <c r="AR4151">
        <v>1</v>
      </c>
      <c r="AS4151">
        <v>0</v>
      </c>
      <c r="AT4151">
        <v>0</v>
      </c>
      <c r="AU4151">
        <v>0</v>
      </c>
      <c r="BA4151">
        <v>2</v>
      </c>
    </row>
    <row r="4152" spans="3:53" ht="12.75" x14ac:dyDescent="0.2">
      <c r="C4152" t="s">
        <v>851</v>
      </c>
      <c r="D4152" t="s">
        <v>176</v>
      </c>
      <c r="E4152">
        <v>73.91</v>
      </c>
      <c r="F4152">
        <v>9.6999999999999993</v>
      </c>
      <c r="G4152">
        <v>8.23</v>
      </c>
      <c r="H4152">
        <v>6300</v>
      </c>
      <c r="I4152">
        <v>-20.542000000000002</v>
      </c>
      <c r="J4152" t="s">
        <v>78</v>
      </c>
      <c r="K4152">
        <v>70.97</v>
      </c>
      <c r="L4152">
        <v>73.255263157894746</v>
      </c>
      <c r="M4152">
        <v>0.88012357653482354</v>
      </c>
      <c r="N4152">
        <v>73.050486666666657</v>
      </c>
      <c r="O4152">
        <v>1.1629126267285861</v>
      </c>
      <c r="P4152">
        <v>744116</v>
      </c>
      <c r="Q4152">
        <v>997328</v>
      </c>
      <c r="R4152">
        <v>0.75</v>
      </c>
      <c r="S4152">
        <v>35.996000000000002</v>
      </c>
      <c r="T4152">
        <v>8.7809999999999988</v>
      </c>
      <c r="U4152">
        <v>20.5228</v>
      </c>
      <c r="V4152">
        <f t="shared" si="484"/>
        <v>2.5080645062470812</v>
      </c>
      <c r="AC4152">
        <v>74.98</v>
      </c>
      <c r="AD4152">
        <v>72.260000000000005</v>
      </c>
      <c r="AH4152" s="85">
        <f>IF(AND(M4152&lt;Variables!$G$6,M4152&gt;Variables!$G$5),0,1)</f>
        <v>1</v>
      </c>
      <c r="AI4152" s="85">
        <f t="shared" si="483"/>
        <v>0</v>
      </c>
      <c r="AJ4152" s="85">
        <f>IF(I4152&gt;Variables!$G$7,0,1)</f>
        <v>1</v>
      </c>
      <c r="AK4152" s="85">
        <f>IF(F4152&gt;Variables!$G$8,0,1)</f>
        <v>0</v>
      </c>
      <c r="AL4152" s="85">
        <f>IF(G4152&gt;Variables!$G$9,0,1)</f>
        <v>1</v>
      </c>
      <c r="AM4152" s="85">
        <f>IF(AND(K4152&gt;Variables!$G$10,K4152&lt;Variables!$G$11),0,1)</f>
        <v>0</v>
      </c>
      <c r="AN4152" s="103">
        <f>IF(H4152&lt;Variables!$G$13,1,0)</f>
        <v>0</v>
      </c>
      <c r="AO4152" s="101">
        <f>IF(R4152&lt;Variables!$G$12,0,1)</f>
        <v>0</v>
      </c>
      <c r="AP4152" s="86">
        <f t="shared" si="485"/>
        <v>1</v>
      </c>
      <c r="AR4152">
        <v>0</v>
      </c>
      <c r="AS4152">
        <v>0</v>
      </c>
      <c r="AT4152">
        <v>1</v>
      </c>
      <c r="AU4152">
        <v>0</v>
      </c>
      <c r="BA4152">
        <v>-0.6</v>
      </c>
    </row>
    <row r="4153" spans="3:53" ht="12.75" x14ac:dyDescent="0.2">
      <c r="C4153" t="s">
        <v>851</v>
      </c>
      <c r="D4153" t="s">
        <v>186</v>
      </c>
      <c r="E4153">
        <v>27.33</v>
      </c>
      <c r="F4153">
        <v>10.06</v>
      </c>
      <c r="G4153">
        <v>5.13</v>
      </c>
      <c r="H4153">
        <v>3480</v>
      </c>
      <c r="I4153">
        <v>0.50600000000000001</v>
      </c>
      <c r="J4153" t="s">
        <v>78</v>
      </c>
      <c r="K4153">
        <v>49.5</v>
      </c>
      <c r="L4153">
        <v>27.378975000000001</v>
      </c>
      <c r="M4153">
        <v>-0.16061594709077351</v>
      </c>
      <c r="N4153">
        <v>27.349879999999999</v>
      </c>
      <c r="O4153">
        <v>-5.440608880184486E-2</v>
      </c>
      <c r="P4153">
        <v>10518000</v>
      </c>
      <c r="Q4153">
        <v>9062000</v>
      </c>
      <c r="R4153">
        <v>1.1599999999999999</v>
      </c>
      <c r="S4153">
        <v>35.996000000000002</v>
      </c>
      <c r="T4153">
        <v>8.7809999999999988</v>
      </c>
      <c r="U4153">
        <v>20.5228</v>
      </c>
      <c r="V4153">
        <f t="shared" si="484"/>
        <v>2.3657640851967607</v>
      </c>
      <c r="AC4153">
        <v>27.77</v>
      </c>
      <c r="AD4153">
        <v>26.41</v>
      </c>
      <c r="AH4153" s="85">
        <f>IF(AND(M4153&lt;Variables!$G$6,M4153&gt;Variables!$G$5),0,1)</f>
        <v>1</v>
      </c>
      <c r="AI4153" s="85">
        <f t="shared" si="483"/>
        <v>0</v>
      </c>
      <c r="AJ4153" s="85">
        <f>IF(I4153&gt;Variables!$G$7,0,1)</f>
        <v>0</v>
      </c>
      <c r="AK4153" s="85">
        <f>IF(F4153&gt;Variables!$G$8,0,1)</f>
        <v>0</v>
      </c>
      <c r="AL4153" s="85">
        <f>IF(G4153&gt;Variables!$G$9,0,1)</f>
        <v>1</v>
      </c>
      <c r="AM4153" s="85">
        <f>IF(AND(K4153&gt;Variables!$G$10,K4153&lt;Variables!$G$11),0,1)</f>
        <v>1</v>
      </c>
      <c r="AN4153" s="103">
        <f>IF(H4153&lt;Variables!$G$13,1,0)</f>
        <v>0</v>
      </c>
      <c r="AO4153" s="101">
        <f>IF(R4153&lt;Variables!$G$12,0,1)</f>
        <v>0</v>
      </c>
      <c r="AP4153" s="86">
        <f t="shared" si="485"/>
        <v>1</v>
      </c>
      <c r="AR4153">
        <v>1</v>
      </c>
      <c r="AS4153">
        <v>0</v>
      </c>
      <c r="AT4153">
        <v>0</v>
      </c>
      <c r="AU4153">
        <v>0</v>
      </c>
      <c r="BA4153">
        <v>0.73</v>
      </c>
    </row>
    <row r="4154" spans="3:53" ht="12.75" x14ac:dyDescent="0.2">
      <c r="C4154" t="s">
        <v>851</v>
      </c>
      <c r="D4154" t="s">
        <v>806</v>
      </c>
      <c r="E4154">
        <v>79.03</v>
      </c>
      <c r="F4154">
        <v>10.56</v>
      </c>
      <c r="G4154">
        <v>1.28</v>
      </c>
      <c r="H4154">
        <v>3860</v>
      </c>
      <c r="I4154">
        <v>-0.36099999999999999</v>
      </c>
      <c r="J4154" t="s">
        <v>78</v>
      </c>
      <c r="K4154">
        <v>49.52</v>
      </c>
      <c r="L4154">
        <v>79.144768421052618</v>
      </c>
      <c r="M4154">
        <v>-6.9200304890962044E-2</v>
      </c>
      <c r="N4154">
        <v>79.003497959183676</v>
      </c>
      <c r="O4154">
        <v>0.10949140614130511</v>
      </c>
      <c r="P4154">
        <v>1773000</v>
      </c>
      <c r="Q4154">
        <v>452001</v>
      </c>
      <c r="R4154">
        <v>3.92</v>
      </c>
      <c r="S4154">
        <v>35.996000000000002</v>
      </c>
      <c r="T4154">
        <v>8.7809999999999988</v>
      </c>
      <c r="U4154">
        <v>20.5228</v>
      </c>
      <c r="V4154">
        <f t="shared" si="484"/>
        <v>2.3637304796965131</v>
      </c>
      <c r="AC4154">
        <v>80.13</v>
      </c>
      <c r="AD4154">
        <v>78.95</v>
      </c>
      <c r="AH4154" s="85">
        <f>IF(AND(M4154&lt;Variables!$G$6,M4154&gt;Variables!$G$5),0,1)</f>
        <v>1</v>
      </c>
      <c r="AI4154" s="85">
        <f t="shared" si="483"/>
        <v>0</v>
      </c>
      <c r="AJ4154" s="85">
        <f>IF(I4154&gt;Variables!$G$7,0,1)</f>
        <v>1</v>
      </c>
      <c r="AK4154" s="85">
        <f>IF(F4154&gt;Variables!$G$8,0,1)</f>
        <v>0</v>
      </c>
      <c r="AL4154" s="85">
        <f>IF(G4154&gt;Variables!$G$9,0,1)</f>
        <v>1</v>
      </c>
      <c r="AM4154" s="85">
        <f>IF(AND(K4154&gt;Variables!$G$10,K4154&lt;Variables!$G$11),0,1)</f>
        <v>1</v>
      </c>
      <c r="AN4154" s="103">
        <f>IF(H4154&lt;Variables!$G$13,1,0)</f>
        <v>0</v>
      </c>
      <c r="AO4154" s="101">
        <f>IF(R4154&lt;Variables!$G$12,0,1)</f>
        <v>1</v>
      </c>
      <c r="AP4154" s="86">
        <f t="shared" si="485"/>
        <v>1</v>
      </c>
      <c r="AR4154">
        <v>0</v>
      </c>
      <c r="AS4154">
        <v>1</v>
      </c>
      <c r="AT4154">
        <v>0</v>
      </c>
      <c r="AU4154">
        <v>0</v>
      </c>
      <c r="BA4154">
        <v>1.24</v>
      </c>
    </row>
    <row r="4155" spans="3:53" ht="12.75" x14ac:dyDescent="0.2">
      <c r="C4155" t="s">
        <v>851</v>
      </c>
      <c r="D4155" t="s">
        <v>813</v>
      </c>
      <c r="E4155">
        <v>12.65</v>
      </c>
      <c r="F4155">
        <v>13.72</v>
      </c>
      <c r="G4155">
        <v>13.54</v>
      </c>
      <c r="H4155">
        <v>2160</v>
      </c>
      <c r="I4155">
        <v>-16.858000000000001</v>
      </c>
      <c r="J4155" t="s">
        <v>78</v>
      </c>
      <c r="K4155">
        <v>65.63</v>
      </c>
      <c r="L4155">
        <v>12.60937</v>
      </c>
      <c r="M4155">
        <v>0.67275367445003342</v>
      </c>
      <c r="N4155">
        <v>12.541202</v>
      </c>
      <c r="O4155">
        <v>1.219962807392786</v>
      </c>
      <c r="P4155">
        <v>2978000</v>
      </c>
      <c r="Q4155">
        <v>1541000</v>
      </c>
      <c r="R4155">
        <v>1.93</v>
      </c>
      <c r="S4155">
        <v>35.996000000000002</v>
      </c>
      <c r="T4155">
        <v>8.7809999999999988</v>
      </c>
      <c r="U4155">
        <v>20.5228</v>
      </c>
      <c r="V4155">
        <f t="shared" si="484"/>
        <v>2.4810674803416823</v>
      </c>
      <c r="AC4155">
        <v>12.936400000000001</v>
      </c>
      <c r="AD4155">
        <v>12.52</v>
      </c>
      <c r="AH4155" s="85">
        <f>IF(AND(M4155&lt;Variables!$G$6,M4155&gt;Variables!$G$5),0,1)</f>
        <v>1</v>
      </c>
      <c r="AI4155" s="85">
        <f t="shared" si="483"/>
        <v>0</v>
      </c>
      <c r="AJ4155" s="85">
        <f>IF(I4155&gt;Variables!$G$7,0,1)</f>
        <v>1</v>
      </c>
      <c r="AK4155" s="85">
        <f>IF(F4155&gt;Variables!$G$8,0,1)</f>
        <v>0</v>
      </c>
      <c r="AL4155" s="85">
        <f>IF(G4155&gt;Variables!$G$9,0,1)</f>
        <v>0</v>
      </c>
      <c r="AM4155" s="85">
        <f>IF(AND(K4155&gt;Variables!$G$10,K4155&lt;Variables!$G$11),0,1)</f>
        <v>0</v>
      </c>
      <c r="AN4155" s="103">
        <f>IF(H4155&lt;Variables!$G$13,1,0)</f>
        <v>1</v>
      </c>
      <c r="AO4155" s="101">
        <f>IF(R4155&lt;Variables!$G$12,0,1)</f>
        <v>0</v>
      </c>
      <c r="AP4155" s="86">
        <f t="shared" si="485"/>
        <v>1</v>
      </c>
      <c r="AR4155">
        <v>1</v>
      </c>
      <c r="AS4155">
        <v>0</v>
      </c>
      <c r="AT4155">
        <v>0</v>
      </c>
      <c r="AU4155">
        <v>0</v>
      </c>
      <c r="BA4155">
        <v>1.57</v>
      </c>
    </row>
    <row r="4156" spans="3:53" ht="12.75" x14ac:dyDescent="0.2">
      <c r="C4156" t="s">
        <v>851</v>
      </c>
      <c r="D4156" t="s">
        <v>584</v>
      </c>
      <c r="E4156">
        <v>25.53</v>
      </c>
      <c r="F4156">
        <v>15.33</v>
      </c>
      <c r="G4156">
        <v>13.32</v>
      </c>
      <c r="H4156">
        <v>12890</v>
      </c>
      <c r="I4156">
        <v>0.51200000000000001</v>
      </c>
      <c r="J4156" t="s">
        <v>78</v>
      </c>
      <c r="K4156">
        <v>70.98</v>
      </c>
      <c r="L4156">
        <v>25.34887777777778</v>
      </c>
      <c r="M4156">
        <v>0.99066406183223288</v>
      </c>
      <c r="N4156">
        <v>25.168947916666671</v>
      </c>
      <c r="O4156">
        <v>1.712634492154895</v>
      </c>
      <c r="P4156">
        <v>543041</v>
      </c>
      <c r="Q4156">
        <v>1407000</v>
      </c>
      <c r="R4156">
        <v>0.39</v>
      </c>
      <c r="S4156">
        <v>35.996000000000002</v>
      </c>
      <c r="T4156">
        <v>8.7809999999999988</v>
      </c>
      <c r="U4156">
        <v>20.5228</v>
      </c>
      <c r="V4156">
        <f t="shared" si="484"/>
        <v>2.4985709611265721</v>
      </c>
      <c r="AC4156">
        <v>26</v>
      </c>
      <c r="AD4156">
        <v>25.068000000000001</v>
      </c>
      <c r="AH4156" s="85">
        <f>IF(AND(M4156&lt;Variables!$G$6,M4156&gt;Variables!$G$5),0,1)</f>
        <v>1</v>
      </c>
      <c r="AI4156" s="85">
        <f t="shared" si="483"/>
        <v>0</v>
      </c>
      <c r="AJ4156" s="85">
        <f>IF(I4156&gt;Variables!$G$7,0,1)</f>
        <v>0</v>
      </c>
      <c r="AK4156" s="85">
        <f>IF(F4156&gt;Variables!$G$8,0,1)</f>
        <v>0</v>
      </c>
      <c r="AL4156" s="85">
        <f>IF(G4156&gt;Variables!$G$9,0,1)</f>
        <v>0</v>
      </c>
      <c r="AM4156" s="85">
        <f>IF(AND(K4156&gt;Variables!$G$10,K4156&lt;Variables!$G$11),0,1)</f>
        <v>0</v>
      </c>
      <c r="AN4156" s="103">
        <f>IF(H4156&lt;Variables!$G$13,1,0)</f>
        <v>0</v>
      </c>
      <c r="AO4156" s="101">
        <f>IF(R4156&lt;Variables!$G$12,0,1)</f>
        <v>0</v>
      </c>
      <c r="AP4156" s="86">
        <f t="shared" si="485"/>
        <v>1</v>
      </c>
      <c r="AR4156">
        <v>0</v>
      </c>
      <c r="AS4156">
        <v>0</v>
      </c>
      <c r="AT4156">
        <v>1</v>
      </c>
      <c r="AU4156">
        <v>0</v>
      </c>
      <c r="BA4156">
        <v>-1.05</v>
      </c>
    </row>
    <row r="4157" spans="3:53" ht="12.75" x14ac:dyDescent="0.2">
      <c r="C4157" t="s">
        <v>851</v>
      </c>
      <c r="D4157" t="s">
        <v>802</v>
      </c>
      <c r="E4157">
        <v>225.53</v>
      </c>
      <c r="F4157">
        <v>15.62</v>
      </c>
      <c r="G4157">
        <v>7.23</v>
      </c>
      <c r="H4157">
        <v>37470</v>
      </c>
      <c r="I4157">
        <v>-2.806</v>
      </c>
      <c r="J4157" t="s">
        <v>78</v>
      </c>
      <c r="K4157">
        <v>57.34</v>
      </c>
      <c r="L4157">
        <v>224.81661</v>
      </c>
      <c r="M4157">
        <v>0.13050192332319949</v>
      </c>
      <c r="N4157">
        <v>224.79290599999999</v>
      </c>
      <c r="O4157">
        <v>0.14106050125976721</v>
      </c>
      <c r="P4157">
        <v>9439000</v>
      </c>
      <c r="Q4157">
        <v>2782000</v>
      </c>
      <c r="R4157">
        <v>3.39</v>
      </c>
      <c r="S4157">
        <v>35.996000000000002</v>
      </c>
      <c r="T4157">
        <v>8.7809999999999988</v>
      </c>
      <c r="U4157">
        <v>20.5228</v>
      </c>
      <c r="V4157">
        <f t="shared" si="484"/>
        <v>2.4368829806631456</v>
      </c>
      <c r="AC4157">
        <v>234.89</v>
      </c>
      <c r="AD4157">
        <v>225.05</v>
      </c>
      <c r="AH4157" s="85">
        <f>IF(AND(M4157&lt;Variables!$G$6,M4157&gt;Variables!$G$5),0,1)</f>
        <v>1</v>
      </c>
      <c r="AI4157" s="85">
        <f t="shared" si="483"/>
        <v>0</v>
      </c>
      <c r="AJ4157" s="85">
        <f>IF(I4157&gt;Variables!$G$7,0,1)</f>
        <v>1</v>
      </c>
      <c r="AK4157" s="85">
        <f>IF(F4157&gt;Variables!$G$8,0,1)</f>
        <v>0</v>
      </c>
      <c r="AL4157" s="85">
        <f>IF(G4157&gt;Variables!$G$9,0,1)</f>
        <v>1</v>
      </c>
      <c r="AM4157" s="85">
        <f>IF(AND(K4157&gt;Variables!$G$10,K4157&lt;Variables!$G$11),0,1)</f>
        <v>0</v>
      </c>
      <c r="AN4157" s="103">
        <f>IF(H4157&lt;Variables!$G$13,1,0)</f>
        <v>0</v>
      </c>
      <c r="AO4157" s="101">
        <f>IF(R4157&lt;Variables!$G$12,0,1)</f>
        <v>1</v>
      </c>
      <c r="AP4157" s="86">
        <f t="shared" si="485"/>
        <v>1</v>
      </c>
      <c r="AR4157">
        <v>1</v>
      </c>
      <c r="AS4157">
        <v>0</v>
      </c>
      <c r="AT4157">
        <v>0</v>
      </c>
      <c r="AU4157">
        <v>0</v>
      </c>
      <c r="BA4157">
        <v>1.98</v>
      </c>
    </row>
    <row r="4158" spans="3:53" ht="12.75" x14ac:dyDescent="0.2">
      <c r="C4158" t="s">
        <v>851</v>
      </c>
      <c r="D4158" t="s">
        <v>131</v>
      </c>
      <c r="E4158">
        <v>36.049999999999997</v>
      </c>
      <c r="F4158">
        <v>15.64</v>
      </c>
      <c r="G4158">
        <v>12.16</v>
      </c>
      <c r="H4158">
        <v>5010</v>
      </c>
      <c r="I4158">
        <v>3.5000000000000003E-2</v>
      </c>
      <c r="J4158" t="s">
        <v>78</v>
      </c>
      <c r="K4158">
        <v>71.53</v>
      </c>
      <c r="L4158">
        <v>35.720874999999999</v>
      </c>
      <c r="M4158">
        <v>0.86679007723076218</v>
      </c>
      <c r="N4158">
        <v>35.423369999999998</v>
      </c>
      <c r="O4158">
        <v>1.713925016168719</v>
      </c>
      <c r="P4158">
        <v>4760000</v>
      </c>
      <c r="Q4158">
        <v>2889000</v>
      </c>
      <c r="R4158">
        <v>1.65</v>
      </c>
      <c r="S4158">
        <v>35.996000000000002</v>
      </c>
      <c r="T4158">
        <v>8.7809999999999988</v>
      </c>
      <c r="U4158">
        <v>20.5228</v>
      </c>
      <c r="V4158">
        <f t="shared" si="484"/>
        <v>2.5136184298242963</v>
      </c>
      <c r="AC4158">
        <v>36.79</v>
      </c>
      <c r="AD4158">
        <v>35.409999999999997</v>
      </c>
      <c r="AH4158" s="85">
        <f>IF(AND(M4158&lt;Variables!$G$6,M4158&gt;Variables!$G$5),0,1)</f>
        <v>1</v>
      </c>
      <c r="AI4158" s="85">
        <f t="shared" si="483"/>
        <v>0</v>
      </c>
      <c r="AJ4158" s="85">
        <f>IF(I4158&gt;Variables!$G$7,0,1)</f>
        <v>0</v>
      </c>
      <c r="AK4158" s="85">
        <f>IF(F4158&gt;Variables!$G$8,0,1)</f>
        <v>0</v>
      </c>
      <c r="AL4158" s="85">
        <f>IF(G4158&gt;Variables!$G$9,0,1)</f>
        <v>0</v>
      </c>
      <c r="AM4158" s="85">
        <f>IF(AND(K4158&gt;Variables!$G$10,K4158&lt;Variables!$G$11),0,1)</f>
        <v>0</v>
      </c>
      <c r="AN4158" s="103">
        <f>IF(H4158&lt;Variables!$G$13,1,0)</f>
        <v>0</v>
      </c>
      <c r="AO4158" s="101">
        <f>IF(R4158&lt;Variables!$G$12,0,1)</f>
        <v>0</v>
      </c>
      <c r="AP4158" s="86">
        <f t="shared" si="485"/>
        <v>1</v>
      </c>
      <c r="AR4158">
        <v>0</v>
      </c>
      <c r="AS4158">
        <v>0</v>
      </c>
      <c r="AT4158">
        <v>0</v>
      </c>
      <c r="AU4158">
        <v>1</v>
      </c>
      <c r="BA4158">
        <v>-0.68</v>
      </c>
    </row>
    <row r="4159" spans="3:53" ht="12.75" x14ac:dyDescent="0.2">
      <c r="C4159" t="s">
        <v>851</v>
      </c>
      <c r="D4159" t="s">
        <v>817</v>
      </c>
      <c r="E4159">
        <v>3.01</v>
      </c>
      <c r="F4159">
        <v>26.92</v>
      </c>
      <c r="G4159">
        <v>27.6</v>
      </c>
      <c r="H4159">
        <v>61.14</v>
      </c>
      <c r="I4159">
        <v>-67.825000000000003</v>
      </c>
      <c r="J4159" t="s">
        <v>78</v>
      </c>
      <c r="K4159">
        <v>49.34</v>
      </c>
      <c r="L4159">
        <v>3.0010599999999998</v>
      </c>
      <c r="M4159">
        <v>-7.8638880928735777E-2</v>
      </c>
      <c r="N4159">
        <v>3.0155379999999998</v>
      </c>
      <c r="O4159">
        <v>-0.55837465818704157</v>
      </c>
      <c r="P4159">
        <v>14790000</v>
      </c>
      <c r="Q4159">
        <v>2130000</v>
      </c>
      <c r="R4159">
        <v>6.94</v>
      </c>
      <c r="S4159">
        <v>35.996000000000002</v>
      </c>
      <c r="T4159">
        <v>8.7809999999999988</v>
      </c>
      <c r="U4159">
        <v>20.5228</v>
      </c>
      <c r="V4159">
        <f t="shared" si="484"/>
        <v>2.3620571189059869</v>
      </c>
      <c r="AC4159">
        <v>3.24</v>
      </c>
      <c r="AD4159">
        <v>2.7</v>
      </c>
      <c r="AH4159" s="85">
        <f>IF(AND(M4159&lt;Variables!$G$6,M4159&gt;Variables!$G$5),0,1)</f>
        <v>1</v>
      </c>
      <c r="AI4159" s="85">
        <f t="shared" si="483"/>
        <v>1</v>
      </c>
      <c r="AJ4159" s="85">
        <f>IF(I4159&gt;Variables!$G$7,0,1)</f>
        <v>1</v>
      </c>
      <c r="AK4159" s="85">
        <f>IF(F4159&gt;Variables!$G$8,0,1)</f>
        <v>0</v>
      </c>
      <c r="AL4159" s="85">
        <f>IF(G4159&gt;Variables!$G$9,0,1)</f>
        <v>0</v>
      </c>
      <c r="AM4159" s="85">
        <f>IF(AND(K4159&gt;Variables!$G$10,K4159&lt;Variables!$G$11),0,1)</f>
        <v>1</v>
      </c>
      <c r="AN4159" s="103">
        <f>IF(H4159&lt;Variables!$G$13,1,0)</f>
        <v>1</v>
      </c>
      <c r="AO4159" s="101">
        <f>IF(R4159&lt;Variables!$G$12,0,1)</f>
        <v>1</v>
      </c>
      <c r="AP4159" s="86">
        <f t="shared" si="485"/>
        <v>1</v>
      </c>
      <c r="AR4159">
        <v>1</v>
      </c>
      <c r="AS4159">
        <v>0</v>
      </c>
      <c r="AT4159">
        <v>0</v>
      </c>
      <c r="AU4159">
        <v>0</v>
      </c>
      <c r="BA4159">
        <v>2</v>
      </c>
    </row>
    <row r="4160" spans="3:53" ht="12.75" x14ac:dyDescent="0.2">
      <c r="C4160" t="s">
        <v>851</v>
      </c>
      <c r="D4160" t="s">
        <v>845</v>
      </c>
      <c r="E4160">
        <v>16.66</v>
      </c>
      <c r="F4160">
        <v>29.62</v>
      </c>
      <c r="G4160">
        <v>26.1</v>
      </c>
      <c r="H4160">
        <v>354.73</v>
      </c>
      <c r="I4160">
        <v>-73.221999999999994</v>
      </c>
      <c r="J4160" t="s">
        <v>78</v>
      </c>
      <c r="K4160">
        <v>63.47</v>
      </c>
      <c r="L4160">
        <v>16.389585</v>
      </c>
      <c r="M4160">
        <v>1.7109341084597189</v>
      </c>
      <c r="N4160">
        <v>16.214587999999999</v>
      </c>
      <c r="O4160">
        <v>2.8086560077875711</v>
      </c>
      <c r="P4160">
        <v>1490000</v>
      </c>
      <c r="Q4160">
        <v>288460</v>
      </c>
      <c r="R4160">
        <v>5.17</v>
      </c>
      <c r="S4160">
        <v>35.996000000000002</v>
      </c>
      <c r="T4160">
        <v>8.7809999999999988</v>
      </c>
      <c r="U4160">
        <v>20.5228</v>
      </c>
      <c r="V4160">
        <f t="shared" ref="V4160:V4165" si="486">1.849 + (0.01036 * K4160) + (0.1184 * M4160) - (0.002888 * K4160 * M4160)</f>
        <v>2.3955072494905765</v>
      </c>
      <c r="AC4160">
        <v>18.5</v>
      </c>
      <c r="AD4160">
        <v>16.12</v>
      </c>
      <c r="AH4160" s="85">
        <f>IF(AND(M4160&lt;Variables!$G$6,M4160&gt;Variables!$G$5),0,1)</f>
        <v>1</v>
      </c>
      <c r="AI4160" s="85">
        <f t="shared" si="483"/>
        <v>0</v>
      </c>
      <c r="AJ4160" s="85">
        <f>IF(I4160&gt;Variables!$G$7,0,1)</f>
        <v>1</v>
      </c>
      <c r="AK4160" s="85">
        <f>IF(F4160&gt;Variables!$G$8,0,1)</f>
        <v>0</v>
      </c>
      <c r="AL4160" s="85">
        <f>IF(G4160&gt;Variables!$G$9,0,1)</f>
        <v>0</v>
      </c>
      <c r="AM4160" s="85">
        <f>IF(AND(K4160&gt;Variables!$G$10,K4160&lt;Variables!$G$11),0,1)</f>
        <v>0</v>
      </c>
      <c r="AN4160" s="103">
        <f>IF(H4160&lt;Variables!$G$13,1,0)</f>
        <v>1</v>
      </c>
      <c r="AO4160" s="101">
        <f>IF(R4160&lt;Variables!$G$12,0,1)</f>
        <v>1</v>
      </c>
      <c r="AP4160" s="86">
        <f t="shared" si="485"/>
        <v>1</v>
      </c>
      <c r="AR4160">
        <v>0</v>
      </c>
      <c r="AS4160">
        <v>0</v>
      </c>
      <c r="AT4160">
        <v>1</v>
      </c>
      <c r="AU4160">
        <v>0</v>
      </c>
      <c r="BA4160">
        <v>-2.25</v>
      </c>
    </row>
    <row r="4161" spans="3:53" ht="12.75" x14ac:dyDescent="0.2">
      <c r="C4161" t="s">
        <v>851</v>
      </c>
      <c r="D4161" t="s">
        <v>185</v>
      </c>
      <c r="E4161">
        <v>10</v>
      </c>
      <c r="F4161">
        <v>30.15</v>
      </c>
      <c r="G4161">
        <v>24.39</v>
      </c>
      <c r="H4161">
        <v>40.380000000000003</v>
      </c>
      <c r="I4161">
        <v>42.168999999999997</v>
      </c>
      <c r="J4161" t="s">
        <v>78</v>
      </c>
      <c r="K4161">
        <v>76.239999999999995</v>
      </c>
      <c r="L4161">
        <v>9.6045999999999996</v>
      </c>
      <c r="M4161">
        <v>6.5447806259500707</v>
      </c>
      <c r="N4161">
        <v>9.4007960000000015</v>
      </c>
      <c r="O4161">
        <v>8.8546118860572918</v>
      </c>
      <c r="P4161">
        <v>20250000</v>
      </c>
      <c r="Q4161">
        <v>11900000</v>
      </c>
      <c r="R4161">
        <v>1.7</v>
      </c>
      <c r="S4161">
        <v>35.996000000000002</v>
      </c>
      <c r="T4161">
        <v>8.7809999999999988</v>
      </c>
      <c r="U4161">
        <v>20.5228</v>
      </c>
      <c r="V4161">
        <f t="shared" si="486"/>
        <v>1.9727112977365009</v>
      </c>
      <c r="AC4161">
        <v>10.75</v>
      </c>
      <c r="AD4161">
        <v>8.36</v>
      </c>
      <c r="AH4161" s="85">
        <f>IF(AND(M4161&lt;Variables!$G$6,M4161&gt;Variables!$G$5),0,1)</f>
        <v>1</v>
      </c>
      <c r="AI4161" s="85">
        <f t="shared" si="483"/>
        <v>0</v>
      </c>
      <c r="AJ4161" s="85">
        <f>IF(I4161&gt;Variables!$G$7,0,1)</f>
        <v>0</v>
      </c>
      <c r="AK4161" s="85">
        <f>IF(F4161&gt;Variables!$G$8,0,1)</f>
        <v>0</v>
      </c>
      <c r="AL4161" s="85">
        <f>IF(G4161&gt;Variables!$G$9,0,1)</f>
        <v>0</v>
      </c>
      <c r="AM4161" s="85">
        <f>IF(AND(K4161&gt;Variables!$G$10,K4161&lt;Variables!$G$11),0,1)</f>
        <v>1</v>
      </c>
      <c r="AN4161" s="103">
        <f>IF(H4161&lt;Variables!$G$13,1,0)</f>
        <v>1</v>
      </c>
      <c r="AO4161" s="101">
        <f>IF(R4161&lt;Variables!$G$12,0,1)</f>
        <v>0</v>
      </c>
      <c r="AP4161" s="86">
        <f t="shared" si="485"/>
        <v>1</v>
      </c>
      <c r="AR4161">
        <v>1</v>
      </c>
      <c r="AS4161">
        <v>0</v>
      </c>
      <c r="AT4161">
        <v>0</v>
      </c>
      <c r="AU4161">
        <v>0</v>
      </c>
      <c r="BA4161">
        <v>2</v>
      </c>
    </row>
    <row r="4162" spans="3:53" ht="12.75" x14ac:dyDescent="0.2">
      <c r="C4162" t="s">
        <v>851</v>
      </c>
      <c r="D4162" t="s">
        <v>804</v>
      </c>
      <c r="E4162">
        <v>2.7</v>
      </c>
      <c r="F4162">
        <v>42.92</v>
      </c>
      <c r="G4162">
        <v>8.1</v>
      </c>
      <c r="H4162">
        <v>52.91</v>
      </c>
      <c r="I4162">
        <v>-66.697999999999993</v>
      </c>
      <c r="J4162" t="s">
        <v>78</v>
      </c>
      <c r="K4162">
        <v>38.61</v>
      </c>
      <c r="L4162">
        <v>2.798894999999999</v>
      </c>
      <c r="M4162">
        <v>-2.2828652021601239</v>
      </c>
      <c r="N4162">
        <v>2.80701</v>
      </c>
      <c r="O4162">
        <v>-2.5653631444134399</v>
      </c>
      <c r="P4162">
        <v>112670000</v>
      </c>
      <c r="Q4162">
        <v>917900</v>
      </c>
      <c r="R4162">
        <v>122.75</v>
      </c>
      <c r="S4162">
        <v>35.996000000000002</v>
      </c>
      <c r="T4162">
        <v>8.7809999999999988</v>
      </c>
      <c r="U4162">
        <v>20.5228</v>
      </c>
      <c r="V4162">
        <f t="shared" si="486"/>
        <v>2.2332607967794433</v>
      </c>
      <c r="AC4162">
        <v>3.02</v>
      </c>
      <c r="AD4162">
        <v>2.62</v>
      </c>
      <c r="AH4162" s="85">
        <f>IF(AND(M4162&lt;Variables!$G$6,M4162&gt;Variables!$G$5),0,1)</f>
        <v>0</v>
      </c>
      <c r="AI4162" s="85">
        <f t="shared" si="483"/>
        <v>1</v>
      </c>
      <c r="AJ4162" s="85">
        <f>IF(I4162&gt;Variables!$G$7,0,1)</f>
        <v>1</v>
      </c>
      <c r="AK4162" s="85">
        <f>IF(F4162&gt;Variables!$G$8,0,1)</f>
        <v>0</v>
      </c>
      <c r="AL4162" s="85">
        <f>IF(G4162&gt;Variables!$G$9,0,1)</f>
        <v>1</v>
      </c>
      <c r="AM4162" s="85">
        <f>IF(AND(K4162&gt;Variables!$G$10,K4162&lt;Variables!$G$11),0,1)</f>
        <v>1</v>
      </c>
      <c r="AN4162" s="103">
        <f>IF(H4162&lt;Variables!$G$13,1,0)</f>
        <v>1</v>
      </c>
      <c r="AO4162" s="101">
        <f>IF(R4162&lt;Variables!$G$12,0,1)</f>
        <v>1</v>
      </c>
      <c r="AP4162" s="86">
        <f t="shared" si="485"/>
        <v>1</v>
      </c>
      <c r="AR4162">
        <v>0</v>
      </c>
      <c r="AS4162">
        <v>0</v>
      </c>
      <c r="AT4162">
        <v>1</v>
      </c>
      <c r="AU4162">
        <v>0</v>
      </c>
      <c r="BA4162">
        <v>-2.25</v>
      </c>
    </row>
    <row r="4163" spans="3:53" ht="12.75" x14ac:dyDescent="0.2">
      <c r="C4163" t="s">
        <v>851</v>
      </c>
      <c r="D4163" t="s">
        <v>805</v>
      </c>
      <c r="E4163">
        <v>45.27</v>
      </c>
      <c r="F4163">
        <v>9.7799999999999994</v>
      </c>
      <c r="G4163">
        <v>-0.33</v>
      </c>
      <c r="H4163">
        <v>9400</v>
      </c>
      <c r="I4163">
        <v>114.28100000000001</v>
      </c>
      <c r="J4163" t="s">
        <v>78</v>
      </c>
      <c r="K4163">
        <v>53.08</v>
      </c>
      <c r="L4163">
        <v>45.1937</v>
      </c>
      <c r="M4163">
        <v>0.14670186331280299</v>
      </c>
      <c r="N4163">
        <v>45.215649999999997</v>
      </c>
      <c r="O4163">
        <v>9.808550800442202E-2</v>
      </c>
      <c r="P4163">
        <v>6134000</v>
      </c>
      <c r="Q4163">
        <v>1695000</v>
      </c>
      <c r="R4163">
        <v>3.62</v>
      </c>
      <c r="S4163">
        <v>35.996000000000002</v>
      </c>
      <c r="T4163">
        <v>8.7809999999999988</v>
      </c>
      <c r="U4163">
        <v>20.5228</v>
      </c>
      <c r="V4163">
        <f t="shared" si="486"/>
        <v>2.3937896326116253</v>
      </c>
      <c r="AC4163">
        <v>46.46</v>
      </c>
      <c r="AD4163">
        <v>45.18</v>
      </c>
      <c r="AH4163" s="85">
        <f>IF(AND(M4163&lt;Variables!$G$6,M4163&gt;Variables!$G$5),0,1)</f>
        <v>1</v>
      </c>
      <c r="AI4163" s="85">
        <f t="shared" ref="AI4163:AI4226" si="487">IF(L4163&gt;N4163,0,1)</f>
        <v>1</v>
      </c>
      <c r="AJ4163" s="85">
        <f>IF(I4163&gt;Variables!$G$7,0,1)</f>
        <v>0</v>
      </c>
      <c r="AK4163" s="85">
        <f>IF(F4163&gt;Variables!$G$8,0,1)</f>
        <v>0</v>
      </c>
      <c r="AL4163" s="85">
        <f>IF(G4163&gt;Variables!$G$9,0,1)</f>
        <v>1</v>
      </c>
      <c r="AM4163" s="85">
        <f>IF(AND(K4163&gt;Variables!$G$10,K4163&lt;Variables!$G$11),0,1)</f>
        <v>0</v>
      </c>
      <c r="AN4163" s="103">
        <f>IF(H4163&lt;Variables!$G$13,1,0)</f>
        <v>0</v>
      </c>
      <c r="AO4163" s="101">
        <f>IF(R4163&lt;Variables!$G$12,0,1)</f>
        <v>1</v>
      </c>
      <c r="AP4163" s="86">
        <f t="shared" si="485"/>
        <v>1</v>
      </c>
      <c r="AR4163">
        <v>1</v>
      </c>
      <c r="AS4163">
        <v>0</v>
      </c>
      <c r="AT4163">
        <v>0</v>
      </c>
      <c r="AU4163">
        <v>0</v>
      </c>
      <c r="BA4163">
        <v>1.17</v>
      </c>
    </row>
    <row r="4164" spans="3:53" ht="12.75" x14ac:dyDescent="0.2">
      <c r="C4164" t="s">
        <v>851</v>
      </c>
      <c r="D4164" t="s">
        <v>833</v>
      </c>
      <c r="E4164">
        <v>20.5</v>
      </c>
      <c r="F4164">
        <v>10.07</v>
      </c>
      <c r="G4164">
        <v>14.03</v>
      </c>
      <c r="H4164">
        <v>2000</v>
      </c>
      <c r="I4164">
        <v>-16.542999999999999</v>
      </c>
      <c r="J4164" t="s">
        <v>78</v>
      </c>
      <c r="K4164">
        <v>69.040000000000006</v>
      </c>
      <c r="L4164">
        <v>20.361205000000002</v>
      </c>
      <c r="M4164">
        <v>0.80395536511712851</v>
      </c>
      <c r="N4164">
        <v>20.237866</v>
      </c>
      <c r="O4164">
        <v>1.41830171224574</v>
      </c>
      <c r="P4164">
        <v>1612000</v>
      </c>
      <c r="Q4164">
        <v>1647000</v>
      </c>
      <c r="R4164">
        <v>0.98</v>
      </c>
      <c r="S4164">
        <v>35.996000000000002</v>
      </c>
      <c r="T4164">
        <v>8.7809999999999988</v>
      </c>
      <c r="U4164">
        <v>20.5228</v>
      </c>
      <c r="V4164">
        <f t="shared" si="486"/>
        <v>2.4991440487884695</v>
      </c>
      <c r="AC4164">
        <v>20.62</v>
      </c>
      <c r="AD4164">
        <v>19.809999999999999</v>
      </c>
      <c r="AH4164" s="85">
        <f>IF(AND(M4164&lt;Variables!$G$6,M4164&gt;Variables!$G$5),0,1)</f>
        <v>1</v>
      </c>
      <c r="AI4164" s="85">
        <f t="shared" si="487"/>
        <v>0</v>
      </c>
      <c r="AJ4164" s="85">
        <f>IF(I4164&gt;Variables!$G$7,0,1)</f>
        <v>1</v>
      </c>
      <c r="AK4164" s="85">
        <f>IF(F4164&gt;Variables!$G$8,0,1)</f>
        <v>0</v>
      </c>
      <c r="AL4164" s="85">
        <f>IF(G4164&gt;Variables!$G$9,0,1)</f>
        <v>0</v>
      </c>
      <c r="AM4164" s="85">
        <f>IF(AND(K4164&gt;Variables!$G$10,K4164&lt;Variables!$G$11),0,1)</f>
        <v>0</v>
      </c>
      <c r="AN4164" s="103">
        <f>IF(H4164&lt;Variables!$G$13,1,0)</f>
        <v>1</v>
      </c>
      <c r="AO4164" s="101">
        <f>IF(R4164&lt;Variables!$G$12,0,1)</f>
        <v>0</v>
      </c>
      <c r="AP4164" s="86">
        <f t="shared" si="485"/>
        <v>1</v>
      </c>
      <c r="AR4164">
        <v>0</v>
      </c>
      <c r="AS4164">
        <v>0</v>
      </c>
      <c r="AT4164">
        <v>1</v>
      </c>
      <c r="AU4164">
        <v>0</v>
      </c>
      <c r="BA4164">
        <v>-1.95</v>
      </c>
    </row>
    <row r="4165" spans="3:53" ht="12.75" x14ac:dyDescent="0.2">
      <c r="C4165" t="s">
        <v>852</v>
      </c>
      <c r="D4165" t="s">
        <v>840</v>
      </c>
      <c r="E4165">
        <v>74</v>
      </c>
      <c r="F4165">
        <v>10.4</v>
      </c>
      <c r="G4165">
        <v>7.76</v>
      </c>
      <c r="H4165">
        <v>-99999</v>
      </c>
      <c r="I4165">
        <v>-5.7480000000000002</v>
      </c>
      <c r="J4165" t="s">
        <v>78</v>
      </c>
      <c r="K4165">
        <v>88.87</v>
      </c>
      <c r="L4165">
        <v>74.44</v>
      </c>
      <c r="M4165">
        <v>0</v>
      </c>
      <c r="N4165">
        <v>73.372500000000002</v>
      </c>
      <c r="O4165">
        <v>1.4549047667722861</v>
      </c>
      <c r="P4165">
        <v>18828</v>
      </c>
      <c r="Q4165">
        <v>14009</v>
      </c>
      <c r="R4165">
        <v>1.34</v>
      </c>
      <c r="S4165">
        <v>37.822999999999993</v>
      </c>
      <c r="T4165">
        <v>8.9489999999999998</v>
      </c>
      <c r="U4165">
        <v>21.29</v>
      </c>
      <c r="V4165">
        <f t="shared" si="486"/>
        <v>2.7696931999999999</v>
      </c>
      <c r="AC4165">
        <v>75.62</v>
      </c>
      <c r="AD4165">
        <v>73.03</v>
      </c>
      <c r="AH4165" s="85">
        <f>IF(AND(M4165&lt;Variables!$G$6,M4165&gt;Variables!$G$5),0,1)</f>
        <v>1</v>
      </c>
      <c r="AI4165" s="85">
        <f t="shared" si="487"/>
        <v>0</v>
      </c>
      <c r="AJ4165" s="85">
        <f>IF(I4165&gt;Variables!$G$7,0,1)</f>
        <v>1</v>
      </c>
      <c r="AK4165" s="85">
        <f>IF(F4165&gt;Variables!$G$8,0,1)</f>
        <v>0</v>
      </c>
      <c r="AL4165" s="85">
        <f>IF(G4165&gt;Variables!$G$9,0,1)</f>
        <v>1</v>
      </c>
      <c r="AM4165" s="85">
        <f>IF(AND(K4165&gt;Variables!$G$10,K4165&lt;Variables!$G$11),0,1)</f>
        <v>1</v>
      </c>
      <c r="AN4165" s="103">
        <f>IF(H4165&lt;Variables!$G$13,1,0)</f>
        <v>1</v>
      </c>
      <c r="AO4165" s="101">
        <f>IF(R4165&lt;Variables!$G$12,0,1)</f>
        <v>0</v>
      </c>
      <c r="AP4165" s="86">
        <f t="shared" si="485"/>
        <v>1</v>
      </c>
      <c r="AR4165">
        <v>1</v>
      </c>
      <c r="AS4165">
        <v>0</v>
      </c>
      <c r="AT4165">
        <v>0</v>
      </c>
      <c r="AU4165">
        <v>0</v>
      </c>
      <c r="BA4165">
        <v>2</v>
      </c>
    </row>
    <row r="4166" spans="3:53" ht="12.75" x14ac:dyDescent="0.2">
      <c r="C4166" t="s">
        <v>852</v>
      </c>
      <c r="D4166" t="s">
        <v>847</v>
      </c>
      <c r="E4166">
        <v>23.57</v>
      </c>
      <c r="F4166">
        <v>7.5</v>
      </c>
      <c r="G4166">
        <v>7.9</v>
      </c>
      <c r="H4166">
        <v>-99999</v>
      </c>
      <c r="I4166">
        <v>7.4989999999999997</v>
      </c>
      <c r="J4166" t="s">
        <v>78</v>
      </c>
      <c r="K4166"/>
      <c r="L4166">
        <v>-99999</v>
      </c>
      <c r="M4166">
        <v>-99999</v>
      </c>
      <c r="N4166">
        <v>23.57</v>
      </c>
      <c r="O4166">
        <v>0</v>
      </c>
      <c r="P4166">
        <v>53232</v>
      </c>
      <c r="Q4166">
        <v>5687</v>
      </c>
      <c r="R4166">
        <v>9.36</v>
      </c>
      <c r="S4166">
        <v>37.822999999999993</v>
      </c>
      <c r="T4166">
        <v>8.9489999999999998</v>
      </c>
      <c r="U4166">
        <v>21.29</v>
      </c>
      <c r="V4166"/>
      <c r="AC4166">
        <v>23.57</v>
      </c>
      <c r="AD4166">
        <v>21.83</v>
      </c>
      <c r="AH4166" s="85">
        <f>IF(AND(M4166&lt;Variables!$G$6,M4166&gt;Variables!$G$5),0,1)</f>
        <v>1</v>
      </c>
      <c r="AI4166" s="85">
        <f t="shared" si="487"/>
        <v>1</v>
      </c>
      <c r="AJ4166" s="85">
        <f>IF(I4166&gt;Variables!$G$7,0,1)</f>
        <v>0</v>
      </c>
      <c r="AK4166" s="85">
        <f>IF(F4166&gt;Variables!$G$8,0,1)</f>
        <v>1</v>
      </c>
      <c r="AL4166" s="85">
        <f>IF(G4166&gt;Variables!$G$9,0,1)</f>
        <v>1</v>
      </c>
      <c r="AM4166" s="85">
        <f>IF(AND(K4166&gt;Variables!$G$10,K4166&lt;Variables!$G$11),0,1)</f>
        <v>1</v>
      </c>
      <c r="AN4166" s="103">
        <f>IF(H4166&lt;Variables!$G$13,1,0)</f>
        <v>1</v>
      </c>
      <c r="AO4166" s="101">
        <f>IF(R4166&lt;Variables!$G$12,0,1)</f>
        <v>1</v>
      </c>
      <c r="AP4166" s="86">
        <f t="shared" si="485"/>
        <v>1</v>
      </c>
      <c r="AR4166">
        <v>0</v>
      </c>
      <c r="AS4166">
        <v>0</v>
      </c>
      <c r="AT4166">
        <v>1</v>
      </c>
      <c r="AU4166">
        <v>0</v>
      </c>
      <c r="BA4166">
        <v>-2.25</v>
      </c>
    </row>
    <row r="4167" spans="3:53" ht="12.75" x14ac:dyDescent="0.2">
      <c r="C4167" t="s">
        <v>852</v>
      </c>
      <c r="D4167" t="s">
        <v>183</v>
      </c>
      <c r="E4167">
        <v>25.29</v>
      </c>
      <c r="F4167">
        <v>66.849999999999994</v>
      </c>
      <c r="G4167">
        <v>33.549999999999997</v>
      </c>
      <c r="H4167">
        <v>42.28</v>
      </c>
      <c r="I4167">
        <v>2306.0369999999998</v>
      </c>
      <c r="J4167" t="s">
        <v>78</v>
      </c>
      <c r="K4167">
        <v>54.75</v>
      </c>
      <c r="L4167">
        <v>24.88706315789474</v>
      </c>
      <c r="M4167">
        <v>1.25742776526041</v>
      </c>
      <c r="N4167">
        <v>24.532085714285721</v>
      </c>
      <c r="O4167">
        <v>2.7226151640475358</v>
      </c>
      <c r="P4167">
        <v>39500000</v>
      </c>
      <c r="Q4167">
        <v>16000000</v>
      </c>
      <c r="R4167">
        <v>2.4700000000000002</v>
      </c>
      <c r="S4167">
        <v>37.822999999999993</v>
      </c>
      <c r="T4167">
        <v>8.9489999999999998</v>
      </c>
      <c r="U4167">
        <v>21.29</v>
      </c>
      <c r="V4167">
        <f t="shared" ref="V4167:V4198" si="488">1.849 + (0.01036 * K4167) + (0.1184 * M4167) - (0.002888 * K4167 * M4167)</f>
        <v>2.3662674840193869</v>
      </c>
      <c r="AC4167">
        <v>26.2</v>
      </c>
      <c r="AD4167">
        <v>20</v>
      </c>
      <c r="AH4167" s="85">
        <f>IF(AND(M4167&lt;Variables!$G$6,M4167&gt;Variables!$G$5),0,1)</f>
        <v>1</v>
      </c>
      <c r="AI4167" s="85">
        <f t="shared" si="487"/>
        <v>0</v>
      </c>
      <c r="AJ4167" s="85">
        <f>IF(I4167&gt;Variables!$G$7,0,1)</f>
        <v>0</v>
      </c>
      <c r="AK4167" s="85">
        <f>IF(F4167&gt;Variables!$G$8,0,1)</f>
        <v>0</v>
      </c>
      <c r="AL4167" s="85">
        <f>IF(G4167&gt;Variables!$G$9,0,1)</f>
        <v>0</v>
      </c>
      <c r="AM4167" s="85">
        <f>IF(AND(K4167&gt;Variables!$G$10,K4167&lt;Variables!$G$11),0,1)</f>
        <v>0</v>
      </c>
      <c r="AN4167" s="103">
        <f>IF(H4167&lt;Variables!$G$13,1,0)</f>
        <v>1</v>
      </c>
      <c r="AO4167" s="101">
        <f>IF(R4167&lt;Variables!$G$12,0,1)</f>
        <v>1</v>
      </c>
      <c r="AP4167" s="86">
        <f t="shared" si="485"/>
        <v>1</v>
      </c>
      <c r="AR4167">
        <v>1</v>
      </c>
      <c r="AS4167">
        <v>0</v>
      </c>
      <c r="AT4167">
        <v>0</v>
      </c>
      <c r="AU4167">
        <v>0</v>
      </c>
      <c r="BA4167">
        <v>2</v>
      </c>
    </row>
    <row r="4168" spans="3:53" ht="12.75" x14ac:dyDescent="0.2">
      <c r="C4168" t="s">
        <v>852</v>
      </c>
      <c r="D4168" t="s">
        <v>853</v>
      </c>
      <c r="E4168">
        <v>3.5</v>
      </c>
      <c r="F4168">
        <v>30.17</v>
      </c>
      <c r="G4168">
        <v>26.45</v>
      </c>
      <c r="H4168">
        <v>120.09</v>
      </c>
      <c r="I4168">
        <v>-10.781000000000001</v>
      </c>
      <c r="J4168" t="s">
        <v>78</v>
      </c>
      <c r="K4168">
        <v>45.62</v>
      </c>
      <c r="L4168">
        <v>3.6526750000000008</v>
      </c>
      <c r="M4168">
        <v>-4.4535853860527022</v>
      </c>
      <c r="N4168">
        <v>3.4257919999999999</v>
      </c>
      <c r="O4168">
        <v>1.87425272754447</v>
      </c>
      <c r="P4168">
        <v>4690000</v>
      </c>
      <c r="Q4168">
        <v>207390</v>
      </c>
      <c r="R4168">
        <v>22.61</v>
      </c>
      <c r="S4168">
        <v>37.822999999999993</v>
      </c>
      <c r="T4168">
        <v>8.9489999999999998</v>
      </c>
      <c r="U4168">
        <v>21.29</v>
      </c>
      <c r="V4168">
        <f t="shared" si="488"/>
        <v>2.3810810589116196</v>
      </c>
      <c r="AC4168">
        <v>3.5489999999999999</v>
      </c>
      <c r="AD4168">
        <v>3.1</v>
      </c>
      <c r="AH4168" s="85">
        <f>IF(AND(M4168&lt;Variables!$G$6,M4168&gt;Variables!$G$5),0,1)</f>
        <v>0</v>
      </c>
      <c r="AI4168" s="85">
        <f t="shared" si="487"/>
        <v>0</v>
      </c>
      <c r="AJ4168" s="85">
        <f>IF(I4168&gt;Variables!$G$7,0,1)</f>
        <v>1</v>
      </c>
      <c r="AK4168" s="85">
        <f>IF(F4168&gt;Variables!$G$8,0,1)</f>
        <v>0</v>
      </c>
      <c r="AL4168" s="85">
        <f>IF(G4168&gt;Variables!$G$9,0,1)</f>
        <v>0</v>
      </c>
      <c r="AM4168" s="85">
        <f>IF(AND(K4168&gt;Variables!$G$10,K4168&lt;Variables!$G$11),0,1)</f>
        <v>1</v>
      </c>
      <c r="AN4168" s="103">
        <f>IF(H4168&lt;Variables!$G$13,1,0)</f>
        <v>1</v>
      </c>
      <c r="AO4168" s="101">
        <f>IF(R4168&lt;Variables!$G$12,0,1)</f>
        <v>1</v>
      </c>
      <c r="AP4168" s="86">
        <f t="shared" si="485"/>
        <v>1</v>
      </c>
      <c r="AR4168">
        <v>0</v>
      </c>
      <c r="AS4168">
        <v>0</v>
      </c>
      <c r="AT4168">
        <v>1</v>
      </c>
      <c r="AU4168">
        <v>0</v>
      </c>
      <c r="BA4168">
        <v>-2.25</v>
      </c>
    </row>
    <row r="4169" spans="3:53" ht="12.75" x14ac:dyDescent="0.2">
      <c r="C4169" t="s">
        <v>852</v>
      </c>
      <c r="D4169" t="s">
        <v>806</v>
      </c>
      <c r="E4169">
        <v>79.41</v>
      </c>
      <c r="F4169">
        <v>10.86</v>
      </c>
      <c r="G4169">
        <v>1.66</v>
      </c>
      <c r="H4169">
        <v>3860</v>
      </c>
      <c r="I4169">
        <v>-0.34399999999999997</v>
      </c>
      <c r="J4169" t="s">
        <v>78</v>
      </c>
      <c r="K4169">
        <v>64.67</v>
      </c>
      <c r="L4169">
        <v>79.163020000000017</v>
      </c>
      <c r="M4169">
        <v>0.28672478639645538</v>
      </c>
      <c r="N4169">
        <v>79.06310400000001</v>
      </c>
      <c r="O4169">
        <v>0.41346213778805191</v>
      </c>
      <c r="P4169">
        <v>1793000</v>
      </c>
      <c r="Q4169">
        <v>452001</v>
      </c>
      <c r="R4169">
        <v>3.97</v>
      </c>
      <c r="S4169">
        <v>37.822999999999993</v>
      </c>
      <c r="T4169">
        <v>8.9489999999999998</v>
      </c>
      <c r="U4169">
        <v>21.29</v>
      </c>
      <c r="V4169">
        <f t="shared" si="488"/>
        <v>2.4993786979974248</v>
      </c>
      <c r="AC4169">
        <v>80.13</v>
      </c>
      <c r="AD4169">
        <v>78.95</v>
      </c>
      <c r="AH4169" s="85">
        <f>IF(AND(M4169&lt;Variables!$G$6,M4169&gt;Variables!$G$5),0,1)</f>
        <v>1</v>
      </c>
      <c r="AI4169" s="85">
        <f t="shared" si="487"/>
        <v>0</v>
      </c>
      <c r="AJ4169" s="85">
        <f>IF(I4169&gt;Variables!$G$7,0,1)</f>
        <v>1</v>
      </c>
      <c r="AK4169" s="85">
        <f>IF(F4169&gt;Variables!$G$8,0,1)</f>
        <v>0</v>
      </c>
      <c r="AL4169" s="85">
        <f>IF(G4169&gt;Variables!$G$9,0,1)</f>
        <v>1</v>
      </c>
      <c r="AM4169" s="85">
        <f>IF(AND(K4169&gt;Variables!$G$10,K4169&lt;Variables!$G$11),0,1)</f>
        <v>0</v>
      </c>
      <c r="AN4169" s="103">
        <f>IF(H4169&lt;Variables!$G$13,1,0)</f>
        <v>0</v>
      </c>
      <c r="AO4169" s="101">
        <f>IF(R4169&lt;Variables!$G$12,0,1)</f>
        <v>1</v>
      </c>
      <c r="AP4169" s="86">
        <f t="shared" si="485"/>
        <v>1</v>
      </c>
      <c r="AR4169">
        <v>0</v>
      </c>
      <c r="AS4169">
        <v>0</v>
      </c>
      <c r="AT4169">
        <v>0</v>
      </c>
      <c r="AU4169">
        <v>1</v>
      </c>
      <c r="BA4169">
        <v>0.02</v>
      </c>
    </row>
    <row r="4170" spans="3:53" ht="12.75" x14ac:dyDescent="0.2">
      <c r="C4170" t="s">
        <v>852</v>
      </c>
      <c r="D4170" t="s">
        <v>584</v>
      </c>
      <c r="E4170">
        <v>25.3</v>
      </c>
      <c r="F4170">
        <v>14.86</v>
      </c>
      <c r="G4170">
        <v>12.26</v>
      </c>
      <c r="H4170">
        <v>12890</v>
      </c>
      <c r="I4170">
        <v>0.48599999999999999</v>
      </c>
      <c r="J4170" t="s">
        <v>78</v>
      </c>
      <c r="K4170">
        <v>52.65</v>
      </c>
      <c r="L4170">
        <v>25.36288421052631</v>
      </c>
      <c r="M4170">
        <v>-1.137177657861743E-2</v>
      </c>
      <c r="N4170">
        <v>25.220720833333331</v>
      </c>
      <c r="O4170">
        <v>0.55224102271727249</v>
      </c>
      <c r="P4170">
        <v>558065</v>
      </c>
      <c r="Q4170">
        <v>1407000</v>
      </c>
      <c r="R4170">
        <v>0.4</v>
      </c>
      <c r="S4170">
        <v>37.822999999999993</v>
      </c>
      <c r="T4170">
        <v>8.9489999999999998</v>
      </c>
      <c r="U4170">
        <v>21.29</v>
      </c>
      <c r="V4170">
        <f t="shared" si="488"/>
        <v>2.3948366966715553</v>
      </c>
      <c r="AC4170">
        <v>26</v>
      </c>
      <c r="AD4170">
        <v>25.068000000000001</v>
      </c>
      <c r="AH4170" s="85">
        <f>IF(AND(M4170&lt;Variables!$G$6,M4170&gt;Variables!$G$5),0,1)</f>
        <v>1</v>
      </c>
      <c r="AI4170" s="85">
        <f t="shared" si="487"/>
        <v>0</v>
      </c>
      <c r="AJ4170" s="85">
        <f>IF(I4170&gt;Variables!$G$7,0,1)</f>
        <v>0</v>
      </c>
      <c r="AK4170" s="85">
        <f>IF(F4170&gt;Variables!$G$8,0,1)</f>
        <v>0</v>
      </c>
      <c r="AL4170" s="85">
        <f>IF(G4170&gt;Variables!$G$9,0,1)</f>
        <v>0</v>
      </c>
      <c r="AM4170" s="85">
        <f>IF(AND(K4170&gt;Variables!$G$10,K4170&lt;Variables!$G$11),0,1)</f>
        <v>0</v>
      </c>
      <c r="AN4170" s="103">
        <f>IF(H4170&lt;Variables!$G$13,1,0)</f>
        <v>0</v>
      </c>
      <c r="AO4170" s="101">
        <f>IF(R4170&lt;Variables!$G$12,0,1)</f>
        <v>0</v>
      </c>
      <c r="AP4170" s="86">
        <f t="shared" si="485"/>
        <v>1</v>
      </c>
      <c r="AR4170">
        <v>0</v>
      </c>
      <c r="AS4170">
        <v>0</v>
      </c>
      <c r="AT4170">
        <v>1</v>
      </c>
      <c r="AU4170">
        <v>0</v>
      </c>
      <c r="BA4170">
        <v>-0.49</v>
      </c>
    </row>
    <row r="4171" spans="3:53" ht="12.75" x14ac:dyDescent="0.2">
      <c r="C4171" t="s">
        <v>852</v>
      </c>
      <c r="D4171" t="s">
        <v>186</v>
      </c>
      <c r="E4171">
        <v>27.09</v>
      </c>
      <c r="F4171">
        <v>9.25</v>
      </c>
      <c r="G4171">
        <v>4.08</v>
      </c>
      <c r="H4171">
        <v>3480</v>
      </c>
      <c r="I4171">
        <v>0.48599999999999999</v>
      </c>
      <c r="J4171" t="s">
        <v>78</v>
      </c>
      <c r="K4171">
        <v>34.119999999999997</v>
      </c>
      <c r="L4171">
        <v>27.294345</v>
      </c>
      <c r="M4171">
        <v>-0.85858444304122761</v>
      </c>
      <c r="N4171">
        <v>27.337046000000001</v>
      </c>
      <c r="O4171">
        <v>-1.0134452712996209</v>
      </c>
      <c r="P4171">
        <v>10612000</v>
      </c>
      <c r="Q4171">
        <v>9062000</v>
      </c>
      <c r="R4171">
        <v>1.17</v>
      </c>
      <c r="S4171">
        <v>37.822999999999993</v>
      </c>
      <c r="T4171">
        <v>8.9489999999999998</v>
      </c>
      <c r="U4171">
        <v>21.29</v>
      </c>
      <c r="V4171">
        <f t="shared" si="488"/>
        <v>2.1854304765996035</v>
      </c>
      <c r="AC4171">
        <v>27.77</v>
      </c>
      <c r="AD4171">
        <v>26.41</v>
      </c>
      <c r="AH4171" s="85">
        <f>IF(AND(M4171&lt;Variables!$G$6,M4171&gt;Variables!$G$5),0,1)</f>
        <v>1</v>
      </c>
      <c r="AI4171" s="85">
        <f t="shared" si="487"/>
        <v>1</v>
      </c>
      <c r="AJ4171" s="85">
        <f>IF(I4171&gt;Variables!$G$7,0,1)</f>
        <v>0</v>
      </c>
      <c r="AK4171" s="85">
        <f>IF(F4171&gt;Variables!$G$8,0,1)</f>
        <v>0</v>
      </c>
      <c r="AL4171" s="85">
        <f>IF(G4171&gt;Variables!$G$9,0,1)</f>
        <v>1</v>
      </c>
      <c r="AM4171" s="85">
        <f>IF(AND(K4171&gt;Variables!$G$10,K4171&lt;Variables!$G$11),0,1)</f>
        <v>1</v>
      </c>
      <c r="AN4171" s="103">
        <f>IF(H4171&lt;Variables!$G$13,1,0)</f>
        <v>0</v>
      </c>
      <c r="AO4171" s="101">
        <f>IF(R4171&lt;Variables!$G$12,0,1)</f>
        <v>0</v>
      </c>
      <c r="AP4171" s="86">
        <f t="shared" si="485"/>
        <v>1</v>
      </c>
      <c r="AR4171">
        <v>1</v>
      </c>
      <c r="AS4171">
        <v>0</v>
      </c>
      <c r="AT4171">
        <v>0</v>
      </c>
      <c r="AU4171">
        <v>0</v>
      </c>
      <c r="BA4171">
        <v>1.34</v>
      </c>
    </row>
    <row r="4172" spans="3:53" ht="12.75" x14ac:dyDescent="0.2">
      <c r="C4172" t="s">
        <v>852</v>
      </c>
      <c r="D4172" t="s">
        <v>833</v>
      </c>
      <c r="E4172">
        <v>20.49</v>
      </c>
      <c r="F4172">
        <v>9.75</v>
      </c>
      <c r="G4172">
        <v>13.89</v>
      </c>
      <c r="H4172">
        <v>2000</v>
      </c>
      <c r="I4172">
        <v>-16.574999999999999</v>
      </c>
      <c r="J4172" t="s">
        <v>78</v>
      </c>
      <c r="K4172">
        <v>62.07</v>
      </c>
      <c r="L4172">
        <v>20.406804999999999</v>
      </c>
      <c r="M4172">
        <v>0.45668589472973098</v>
      </c>
      <c r="N4172">
        <v>20.276990000000001</v>
      </c>
      <c r="O4172">
        <v>1.0998180696444519</v>
      </c>
      <c r="P4172">
        <v>1639000</v>
      </c>
      <c r="Q4172">
        <v>1647000</v>
      </c>
      <c r="R4172">
        <v>1</v>
      </c>
      <c r="S4172">
        <v>37.822999999999993</v>
      </c>
      <c r="T4172">
        <v>8.9489999999999998</v>
      </c>
      <c r="U4172">
        <v>21.29</v>
      </c>
      <c r="V4172">
        <f t="shared" si="488"/>
        <v>2.4642521367487946</v>
      </c>
      <c r="AC4172">
        <v>20.62</v>
      </c>
      <c r="AD4172">
        <v>19.809999999999999</v>
      </c>
      <c r="AH4172" s="85">
        <f>IF(AND(M4172&lt;Variables!$G$6,M4172&gt;Variables!$G$5),0,1)</f>
        <v>1</v>
      </c>
      <c r="AI4172" s="85">
        <f t="shared" si="487"/>
        <v>0</v>
      </c>
      <c r="AJ4172" s="85">
        <f>IF(I4172&gt;Variables!$G$7,0,1)</f>
        <v>1</v>
      </c>
      <c r="AK4172" s="85">
        <f>IF(F4172&gt;Variables!$G$8,0,1)</f>
        <v>0</v>
      </c>
      <c r="AL4172" s="85">
        <f>IF(G4172&gt;Variables!$G$9,0,1)</f>
        <v>0</v>
      </c>
      <c r="AM4172" s="85">
        <f>IF(AND(K4172&gt;Variables!$G$10,K4172&lt;Variables!$G$11),0,1)</f>
        <v>0</v>
      </c>
      <c r="AN4172" s="103">
        <f>IF(H4172&lt;Variables!$G$13,1,0)</f>
        <v>1</v>
      </c>
      <c r="AO4172" s="101">
        <f>IF(R4172&lt;Variables!$G$12,0,1)</f>
        <v>0</v>
      </c>
      <c r="AP4172" s="86">
        <f t="shared" si="485"/>
        <v>1</v>
      </c>
      <c r="AR4172">
        <v>0</v>
      </c>
      <c r="AS4172">
        <v>1</v>
      </c>
      <c r="AT4172">
        <v>0</v>
      </c>
      <c r="AU4172">
        <v>0</v>
      </c>
      <c r="BA4172">
        <v>-0.34</v>
      </c>
    </row>
    <row r="4173" spans="3:53" ht="12.75" x14ac:dyDescent="0.2">
      <c r="C4173" t="s">
        <v>852</v>
      </c>
      <c r="D4173" t="s">
        <v>805</v>
      </c>
      <c r="E4173">
        <v>45.29</v>
      </c>
      <c r="F4173">
        <v>9.89</v>
      </c>
      <c r="G4173">
        <v>-0.32</v>
      </c>
      <c r="H4173">
        <v>9400</v>
      </c>
      <c r="I4173">
        <v>114.28400000000001</v>
      </c>
      <c r="J4173" t="s">
        <v>78</v>
      </c>
      <c r="K4173">
        <v>53.76</v>
      </c>
      <c r="L4173">
        <v>45.219200000000001</v>
      </c>
      <c r="M4173">
        <v>0.10128441016205469</v>
      </c>
      <c r="N4173">
        <v>45.21958200000001</v>
      </c>
      <c r="O4173">
        <v>0.10043878778001721</v>
      </c>
      <c r="P4173">
        <v>6214000</v>
      </c>
      <c r="Q4173">
        <v>1695000</v>
      </c>
      <c r="R4173">
        <v>3.67</v>
      </c>
      <c r="S4173">
        <v>37.822999999999993</v>
      </c>
      <c r="T4173">
        <v>8.9489999999999998</v>
      </c>
      <c r="U4173">
        <v>21.29</v>
      </c>
      <c r="V4173">
        <f t="shared" si="488"/>
        <v>2.4022203700799665</v>
      </c>
      <c r="AC4173">
        <v>46.46</v>
      </c>
      <c r="AD4173">
        <v>45.18</v>
      </c>
      <c r="AH4173" s="85">
        <f>IF(AND(M4173&lt;Variables!$G$6,M4173&gt;Variables!$G$5),0,1)</f>
        <v>1</v>
      </c>
      <c r="AI4173" s="85">
        <f t="shared" si="487"/>
        <v>1</v>
      </c>
      <c r="AJ4173" s="85">
        <f>IF(I4173&gt;Variables!$G$7,0,1)</f>
        <v>0</v>
      </c>
      <c r="AK4173" s="85">
        <f>IF(F4173&gt;Variables!$G$8,0,1)</f>
        <v>0</v>
      </c>
      <c r="AL4173" s="85">
        <f>IF(G4173&gt;Variables!$G$9,0,1)</f>
        <v>1</v>
      </c>
      <c r="AM4173" s="85">
        <f>IF(AND(K4173&gt;Variables!$G$10,K4173&lt;Variables!$G$11),0,1)</f>
        <v>0</v>
      </c>
      <c r="AN4173" s="103">
        <f>IF(H4173&lt;Variables!$G$13,1,0)</f>
        <v>0</v>
      </c>
      <c r="AO4173" s="101">
        <f>IF(R4173&lt;Variables!$G$12,0,1)</f>
        <v>1</v>
      </c>
      <c r="AP4173" s="86">
        <f t="shared" si="485"/>
        <v>1</v>
      </c>
      <c r="AR4173">
        <v>1</v>
      </c>
      <c r="AS4173">
        <v>0</v>
      </c>
      <c r="AT4173">
        <v>0</v>
      </c>
      <c r="AU4173">
        <v>0</v>
      </c>
      <c r="BA4173">
        <v>1.17</v>
      </c>
    </row>
    <row r="4174" spans="3:53" ht="12.75" x14ac:dyDescent="0.2">
      <c r="C4174" t="s">
        <v>852</v>
      </c>
      <c r="D4174" t="s">
        <v>803</v>
      </c>
      <c r="E4174">
        <v>298.06</v>
      </c>
      <c r="F4174">
        <v>9.9</v>
      </c>
      <c r="G4174">
        <v>3.59</v>
      </c>
      <c r="H4174">
        <v>16820</v>
      </c>
      <c r="I4174">
        <v>-5.2069999999999999</v>
      </c>
      <c r="J4174" t="s">
        <v>78</v>
      </c>
      <c r="K4174">
        <v>55.11</v>
      </c>
      <c r="L4174">
        <v>297.19781578947368</v>
      </c>
      <c r="M4174">
        <v>0.2093501962231761</v>
      </c>
      <c r="N4174">
        <v>296.84712083333329</v>
      </c>
      <c r="O4174">
        <v>0.32773744408754868</v>
      </c>
      <c r="P4174">
        <v>1352000</v>
      </c>
      <c r="Q4174">
        <v>881257</v>
      </c>
      <c r="R4174">
        <v>1.53</v>
      </c>
      <c r="S4174">
        <v>37.822999999999993</v>
      </c>
      <c r="T4174">
        <v>8.9489999999999998</v>
      </c>
      <c r="U4174">
        <v>21.29</v>
      </c>
      <c r="V4174">
        <f t="shared" si="488"/>
        <v>2.4114069716943991</v>
      </c>
      <c r="AC4174">
        <v>318.77</v>
      </c>
      <c r="AD4174">
        <v>295.44</v>
      </c>
      <c r="AH4174" s="85">
        <f>IF(AND(M4174&lt;Variables!$G$6,M4174&gt;Variables!$G$5),0,1)</f>
        <v>1</v>
      </c>
      <c r="AI4174" s="85">
        <f t="shared" si="487"/>
        <v>0</v>
      </c>
      <c r="AJ4174" s="85">
        <f>IF(I4174&gt;Variables!$G$7,0,1)</f>
        <v>1</v>
      </c>
      <c r="AK4174" s="85">
        <f>IF(F4174&gt;Variables!$G$8,0,1)</f>
        <v>0</v>
      </c>
      <c r="AL4174" s="85">
        <f>IF(G4174&gt;Variables!$G$9,0,1)</f>
        <v>1</v>
      </c>
      <c r="AM4174" s="85">
        <f>IF(AND(K4174&gt;Variables!$G$10,K4174&lt;Variables!$G$11),0,1)</f>
        <v>0</v>
      </c>
      <c r="AN4174" s="103">
        <f>IF(H4174&lt;Variables!$G$13,1,0)</f>
        <v>0</v>
      </c>
      <c r="AO4174" s="101">
        <f>IF(R4174&lt;Variables!$G$12,0,1)</f>
        <v>0</v>
      </c>
      <c r="AP4174" s="86">
        <f t="shared" si="485"/>
        <v>1</v>
      </c>
      <c r="AR4174">
        <v>0</v>
      </c>
      <c r="AS4174">
        <v>0</v>
      </c>
      <c r="AT4174">
        <v>0</v>
      </c>
      <c r="AU4174">
        <v>1</v>
      </c>
      <c r="BA4174">
        <v>-0.14000000000000001</v>
      </c>
    </row>
    <row r="4175" spans="3:53" ht="12.75" x14ac:dyDescent="0.2">
      <c r="C4175" t="s">
        <v>852</v>
      </c>
      <c r="D4175" t="s">
        <v>807</v>
      </c>
      <c r="E4175">
        <v>39.97</v>
      </c>
      <c r="F4175">
        <v>8.75</v>
      </c>
      <c r="G4175">
        <v>-0.87</v>
      </c>
      <c r="H4175">
        <v>6020</v>
      </c>
      <c r="I4175">
        <v>11.058999999999999</v>
      </c>
      <c r="J4175" t="s">
        <v>78</v>
      </c>
      <c r="K4175">
        <v>58.6</v>
      </c>
      <c r="L4175">
        <v>39.951794999999997</v>
      </c>
      <c r="M4175">
        <v>4.5567414430302058E-2</v>
      </c>
      <c r="N4175">
        <v>39.743741999999997</v>
      </c>
      <c r="O4175">
        <v>0.56929214164081832</v>
      </c>
      <c r="P4175">
        <v>2936000</v>
      </c>
      <c r="Q4175">
        <v>1252000</v>
      </c>
      <c r="R4175">
        <v>2.35</v>
      </c>
      <c r="S4175">
        <v>37.822999999999993</v>
      </c>
      <c r="T4175">
        <v>8.9489999999999998</v>
      </c>
      <c r="U4175">
        <v>21.29</v>
      </c>
      <c r="V4175">
        <f t="shared" si="488"/>
        <v>2.4537794984660897</v>
      </c>
      <c r="AC4175">
        <v>41.37</v>
      </c>
      <c r="AD4175">
        <v>39.11</v>
      </c>
      <c r="AH4175" s="85">
        <f>IF(AND(M4175&lt;Variables!$G$6,M4175&gt;Variables!$G$5),0,1)</f>
        <v>1</v>
      </c>
      <c r="AI4175" s="85">
        <f t="shared" si="487"/>
        <v>0</v>
      </c>
      <c r="AJ4175" s="85">
        <f>IF(I4175&gt;Variables!$G$7,0,1)</f>
        <v>0</v>
      </c>
      <c r="AK4175" s="85">
        <f>IF(F4175&gt;Variables!$G$8,0,1)</f>
        <v>1</v>
      </c>
      <c r="AL4175" s="85">
        <f>IF(G4175&gt;Variables!$G$9,0,1)</f>
        <v>1</v>
      </c>
      <c r="AM4175" s="85">
        <f>IF(AND(K4175&gt;Variables!$G$10,K4175&lt;Variables!$G$11),0,1)</f>
        <v>0</v>
      </c>
      <c r="AN4175" s="103">
        <f>IF(H4175&lt;Variables!$G$13,1,0)</f>
        <v>0</v>
      </c>
      <c r="AO4175" s="101">
        <f>IF(R4175&lt;Variables!$G$12,0,1)</f>
        <v>1</v>
      </c>
      <c r="AP4175" s="86">
        <f t="shared" si="485"/>
        <v>1</v>
      </c>
      <c r="AR4175">
        <v>1</v>
      </c>
      <c r="AS4175">
        <v>0</v>
      </c>
      <c r="AT4175">
        <v>0</v>
      </c>
      <c r="AU4175">
        <v>0</v>
      </c>
      <c r="BA4175">
        <v>0.7</v>
      </c>
    </row>
    <row r="4176" spans="3:53" ht="12.75" x14ac:dyDescent="0.2">
      <c r="C4176" t="s">
        <v>852</v>
      </c>
      <c r="D4176" t="s">
        <v>131</v>
      </c>
      <c r="E4176">
        <v>35.82</v>
      </c>
      <c r="F4176">
        <v>15.2</v>
      </c>
      <c r="G4176">
        <v>11.72</v>
      </c>
      <c r="H4176">
        <v>5010</v>
      </c>
      <c r="I4176">
        <v>3.2000000000000001E-2</v>
      </c>
      <c r="J4176" t="s">
        <v>78</v>
      </c>
      <c r="K4176">
        <v>56.23</v>
      </c>
      <c r="L4176">
        <v>35.813879999999997</v>
      </c>
      <c r="M4176">
        <v>0.21254329327066229</v>
      </c>
      <c r="N4176">
        <v>35.496572000000008</v>
      </c>
      <c r="O4176">
        <v>1.1083549138209541</v>
      </c>
      <c r="P4176">
        <v>4864000</v>
      </c>
      <c r="Q4176">
        <v>2889000</v>
      </c>
      <c r="R4176">
        <v>1.68</v>
      </c>
      <c r="S4176">
        <v>37.822999999999993</v>
      </c>
      <c r="T4176">
        <v>8.9489999999999998</v>
      </c>
      <c r="U4176">
        <v>21.29</v>
      </c>
      <c r="V4176">
        <f t="shared" si="488"/>
        <v>2.4221925444320465</v>
      </c>
      <c r="AC4176">
        <v>36.79</v>
      </c>
      <c r="AD4176">
        <v>35.409999999999997</v>
      </c>
      <c r="AH4176" s="85">
        <f>IF(AND(M4176&lt;Variables!$G$6,M4176&gt;Variables!$G$5),0,1)</f>
        <v>1</v>
      </c>
      <c r="AI4176" s="85">
        <f t="shared" si="487"/>
        <v>0</v>
      </c>
      <c r="AJ4176" s="85">
        <f>IF(I4176&gt;Variables!$G$7,0,1)</f>
        <v>0</v>
      </c>
      <c r="AK4176" s="85">
        <f>IF(F4176&gt;Variables!$G$8,0,1)</f>
        <v>0</v>
      </c>
      <c r="AL4176" s="85">
        <f>IF(G4176&gt;Variables!$G$9,0,1)</f>
        <v>1</v>
      </c>
      <c r="AM4176" s="85">
        <f>IF(AND(K4176&gt;Variables!$G$10,K4176&lt;Variables!$G$11),0,1)</f>
        <v>0</v>
      </c>
      <c r="AN4176" s="103">
        <f>IF(H4176&lt;Variables!$G$13,1,0)</f>
        <v>0</v>
      </c>
      <c r="AO4176" s="101">
        <f>IF(R4176&lt;Variables!$G$12,0,1)</f>
        <v>0</v>
      </c>
      <c r="AP4176" s="86">
        <f t="shared" si="485"/>
        <v>1</v>
      </c>
      <c r="AR4176">
        <v>0</v>
      </c>
      <c r="AS4176">
        <v>1</v>
      </c>
      <c r="AT4176">
        <v>0</v>
      </c>
      <c r="AU4176">
        <v>0</v>
      </c>
      <c r="BA4176">
        <v>0.54</v>
      </c>
    </row>
    <row r="4177" spans="3:53" ht="12.75" x14ac:dyDescent="0.2">
      <c r="C4177" t="s">
        <v>852</v>
      </c>
      <c r="D4177" t="s">
        <v>176</v>
      </c>
      <c r="E4177">
        <v>74.08</v>
      </c>
      <c r="F4177">
        <v>9.92</v>
      </c>
      <c r="G4177">
        <v>8.64</v>
      </c>
      <c r="H4177">
        <v>6300</v>
      </c>
      <c r="I4177">
        <v>-20.465</v>
      </c>
      <c r="J4177" t="s">
        <v>78</v>
      </c>
      <c r="K4177">
        <v>73.260000000000005</v>
      </c>
      <c r="L4177">
        <v>73.477894736842117</v>
      </c>
      <c r="M4177">
        <v>0.95553263423298829</v>
      </c>
      <c r="N4177">
        <v>73.141153333333321</v>
      </c>
      <c r="O4177">
        <v>1.4203312626644651</v>
      </c>
      <c r="P4177">
        <v>752777</v>
      </c>
      <c r="Q4177">
        <v>997328</v>
      </c>
      <c r="R4177">
        <v>0.75</v>
      </c>
      <c r="S4177">
        <v>37.822999999999993</v>
      </c>
      <c r="T4177">
        <v>8.9489999999999998</v>
      </c>
      <c r="U4177">
        <v>21.29</v>
      </c>
      <c r="V4177">
        <f t="shared" si="488"/>
        <v>2.5189419614692574</v>
      </c>
      <c r="AC4177">
        <v>74.98</v>
      </c>
      <c r="AD4177">
        <v>72.260000000000005</v>
      </c>
      <c r="AH4177" s="85">
        <f>IF(AND(M4177&lt;Variables!$G$6,M4177&gt;Variables!$G$5),0,1)</f>
        <v>1</v>
      </c>
      <c r="AI4177" s="85">
        <f t="shared" si="487"/>
        <v>0</v>
      </c>
      <c r="AJ4177" s="85">
        <f>IF(I4177&gt;Variables!$G$7,0,1)</f>
        <v>1</v>
      </c>
      <c r="AK4177" s="85">
        <f>IF(F4177&gt;Variables!$G$8,0,1)</f>
        <v>0</v>
      </c>
      <c r="AL4177" s="85">
        <f>IF(G4177&gt;Variables!$G$9,0,1)</f>
        <v>1</v>
      </c>
      <c r="AM4177" s="85">
        <f>IF(AND(K4177&gt;Variables!$G$10,K4177&lt;Variables!$G$11),0,1)</f>
        <v>0</v>
      </c>
      <c r="AN4177" s="103">
        <f>IF(H4177&lt;Variables!$G$13,1,0)</f>
        <v>0</v>
      </c>
      <c r="AO4177" s="101">
        <f>IF(R4177&lt;Variables!$G$12,0,1)</f>
        <v>0</v>
      </c>
      <c r="AP4177" s="86">
        <f t="shared" si="485"/>
        <v>1</v>
      </c>
      <c r="AR4177">
        <v>0</v>
      </c>
      <c r="AS4177">
        <v>0</v>
      </c>
      <c r="AT4177">
        <v>1</v>
      </c>
      <c r="AU4177">
        <v>0</v>
      </c>
      <c r="BA4177">
        <v>-1.59</v>
      </c>
    </row>
    <row r="4178" spans="3:53" ht="12.75" x14ac:dyDescent="0.2">
      <c r="C4178" t="s">
        <v>852</v>
      </c>
      <c r="D4178" t="s">
        <v>686</v>
      </c>
      <c r="E4178">
        <v>20.5</v>
      </c>
      <c r="F4178">
        <v>8.6300000000000008</v>
      </c>
      <c r="G4178">
        <v>6.76</v>
      </c>
      <c r="H4178">
        <v>2230</v>
      </c>
      <c r="I4178">
        <v>-56.701999999999998</v>
      </c>
      <c r="J4178" t="s">
        <v>78</v>
      </c>
      <c r="K4178">
        <v>45.56</v>
      </c>
      <c r="L4178">
        <v>20.540526315789471</v>
      </c>
      <c r="M4178">
        <v>-9.9930817126610255E-2</v>
      </c>
      <c r="N4178">
        <v>20.65248775510204</v>
      </c>
      <c r="O4178">
        <v>-0.6415099075379459</v>
      </c>
      <c r="P4178">
        <v>1000000</v>
      </c>
      <c r="Q4178">
        <v>1298000</v>
      </c>
      <c r="R4178">
        <v>0.77</v>
      </c>
      <c r="S4178">
        <v>37.822999999999993</v>
      </c>
      <c r="T4178">
        <v>8.9489999999999998</v>
      </c>
      <c r="U4178">
        <v>21.29</v>
      </c>
      <c r="V4178">
        <f t="shared" si="488"/>
        <v>2.322318416357906</v>
      </c>
      <c r="AC4178">
        <v>20.62</v>
      </c>
      <c r="AD4178">
        <v>19.72</v>
      </c>
      <c r="AH4178" s="85">
        <f>IF(AND(M4178&lt;Variables!$G$6,M4178&gt;Variables!$G$5),0,1)</f>
        <v>1</v>
      </c>
      <c r="AI4178" s="85">
        <f t="shared" si="487"/>
        <v>1</v>
      </c>
      <c r="AJ4178" s="85">
        <f>IF(I4178&gt;Variables!$G$7,0,1)</f>
        <v>1</v>
      </c>
      <c r="AK4178" s="85">
        <f>IF(F4178&gt;Variables!$G$8,0,1)</f>
        <v>1</v>
      </c>
      <c r="AL4178" s="85">
        <f>IF(G4178&gt;Variables!$G$9,0,1)</f>
        <v>1</v>
      </c>
      <c r="AM4178" s="85">
        <f>IF(AND(K4178&gt;Variables!$G$10,K4178&lt;Variables!$G$11),0,1)</f>
        <v>1</v>
      </c>
      <c r="AN4178" s="103">
        <f>IF(H4178&lt;Variables!$G$13,1,0)</f>
        <v>1</v>
      </c>
      <c r="AO4178" s="101">
        <f>IF(R4178&lt;Variables!$G$12,0,1)</f>
        <v>0</v>
      </c>
      <c r="AP4178" s="86">
        <f t="shared" si="485"/>
        <v>1</v>
      </c>
      <c r="AR4178">
        <v>0</v>
      </c>
      <c r="AS4178">
        <v>0</v>
      </c>
      <c r="AT4178">
        <v>1</v>
      </c>
      <c r="AU4178">
        <v>0</v>
      </c>
      <c r="BA4178">
        <v>-2.56</v>
      </c>
    </row>
    <row r="4179" spans="3:53" ht="12.75" x14ac:dyDescent="0.2">
      <c r="C4179" t="s">
        <v>852</v>
      </c>
      <c r="D4179" t="s">
        <v>824</v>
      </c>
      <c r="E4179">
        <v>8.66</v>
      </c>
      <c r="F4179">
        <v>7.74</v>
      </c>
      <c r="G4179">
        <v>6.55</v>
      </c>
      <c r="H4179">
        <v>2410</v>
      </c>
      <c r="I4179">
        <v>1.5569999999999999</v>
      </c>
      <c r="J4179" t="s">
        <v>78</v>
      </c>
      <c r="K4179">
        <v>67.64</v>
      </c>
      <c r="L4179">
        <v>8.6285263157894718</v>
      </c>
      <c r="M4179">
        <v>0.26741164558199781</v>
      </c>
      <c r="N4179">
        <v>8.5575812500000001</v>
      </c>
      <c r="O4179">
        <v>1.0986603253109639</v>
      </c>
      <c r="P4179">
        <v>982982</v>
      </c>
      <c r="Q4179">
        <v>3637000</v>
      </c>
      <c r="R4179">
        <v>0.27</v>
      </c>
      <c r="S4179">
        <v>37.822999999999993</v>
      </c>
      <c r="T4179">
        <v>8.9489999999999998</v>
      </c>
      <c r="U4179">
        <v>21.29</v>
      </c>
      <c r="V4179">
        <f t="shared" si="488"/>
        <v>2.529174592770612</v>
      </c>
      <c r="AC4179">
        <v>8.7698999999999998</v>
      </c>
      <c r="AD4179">
        <v>8.5299999999999994</v>
      </c>
      <c r="AH4179" s="85">
        <f>IF(AND(M4179&lt;Variables!$G$6,M4179&gt;Variables!$G$5),0,1)</f>
        <v>1</v>
      </c>
      <c r="AI4179" s="85">
        <f t="shared" si="487"/>
        <v>0</v>
      </c>
      <c r="AJ4179" s="85">
        <f>IF(I4179&gt;Variables!$G$7,0,1)</f>
        <v>0</v>
      </c>
      <c r="AK4179" s="85">
        <f>IF(F4179&gt;Variables!$G$8,0,1)</f>
        <v>1</v>
      </c>
      <c r="AL4179" s="85">
        <f>IF(G4179&gt;Variables!$G$9,0,1)</f>
        <v>1</v>
      </c>
      <c r="AM4179" s="85">
        <f>IF(AND(K4179&gt;Variables!$G$10,K4179&lt;Variables!$G$11),0,1)</f>
        <v>0</v>
      </c>
      <c r="AN4179" s="103">
        <f>IF(H4179&lt;Variables!$G$13,1,0)</f>
        <v>1</v>
      </c>
      <c r="AO4179" s="101">
        <f>IF(R4179&lt;Variables!$G$12,0,1)</f>
        <v>0</v>
      </c>
      <c r="AP4179" s="86">
        <f t="shared" si="485"/>
        <v>1</v>
      </c>
      <c r="AR4179">
        <v>0</v>
      </c>
      <c r="AS4179">
        <v>0</v>
      </c>
      <c r="AT4179">
        <v>0</v>
      </c>
      <c r="AU4179">
        <v>1</v>
      </c>
      <c r="BA4179">
        <v>-0.68</v>
      </c>
    </row>
    <row r="4180" spans="3:53" ht="12.75" x14ac:dyDescent="0.2">
      <c r="C4180" t="s">
        <v>852</v>
      </c>
      <c r="D4180" t="s">
        <v>499</v>
      </c>
      <c r="E4180">
        <v>79.45</v>
      </c>
      <c r="F4180">
        <v>8.16</v>
      </c>
      <c r="G4180">
        <v>5.75</v>
      </c>
      <c r="H4180">
        <v>5310</v>
      </c>
      <c r="I4180">
        <v>86.527000000000001</v>
      </c>
      <c r="J4180" t="s">
        <v>78</v>
      </c>
      <c r="K4180">
        <v>54.43</v>
      </c>
      <c r="L4180">
        <v>79.242919999999998</v>
      </c>
      <c r="M4180">
        <v>0.45692410123201671</v>
      </c>
      <c r="N4180">
        <v>79.783312500000008</v>
      </c>
      <c r="O4180">
        <v>-0.22349598482765939</v>
      </c>
      <c r="P4180">
        <v>756066</v>
      </c>
      <c r="Q4180">
        <v>1283000</v>
      </c>
      <c r="R4180">
        <v>0.59</v>
      </c>
      <c r="S4180">
        <v>37.822999999999993</v>
      </c>
      <c r="T4180">
        <v>8.9489999999999998</v>
      </c>
      <c r="U4180">
        <v>21.29</v>
      </c>
      <c r="V4180">
        <f t="shared" si="488"/>
        <v>2.3951689595246615</v>
      </c>
      <c r="AC4180">
        <v>79.61</v>
      </c>
      <c r="AD4180">
        <v>77.844999999999999</v>
      </c>
      <c r="AH4180" s="85">
        <f>IF(AND(M4180&lt;Variables!$G$6,M4180&gt;Variables!$G$5),0,1)</f>
        <v>1</v>
      </c>
      <c r="AI4180" s="85">
        <f t="shared" si="487"/>
        <v>1</v>
      </c>
      <c r="AJ4180" s="85">
        <f>IF(I4180&gt;Variables!$G$7,0,1)</f>
        <v>0</v>
      </c>
      <c r="AK4180" s="85">
        <f>IF(F4180&gt;Variables!$G$8,0,1)</f>
        <v>1</v>
      </c>
      <c r="AL4180" s="85">
        <f>IF(G4180&gt;Variables!$G$9,0,1)</f>
        <v>1</v>
      </c>
      <c r="AM4180" s="85">
        <f>IF(AND(K4180&gt;Variables!$G$10,K4180&lt;Variables!$G$11),0,1)</f>
        <v>0</v>
      </c>
      <c r="AN4180" s="103">
        <f>IF(H4180&lt;Variables!$G$13,1,0)</f>
        <v>0</v>
      </c>
      <c r="AO4180" s="101">
        <f>IF(R4180&lt;Variables!$G$12,0,1)</f>
        <v>0</v>
      </c>
      <c r="AP4180" s="86">
        <f t="shared" si="485"/>
        <v>1</v>
      </c>
      <c r="AR4180">
        <v>0</v>
      </c>
      <c r="AS4180">
        <v>0</v>
      </c>
      <c r="AT4180">
        <v>0</v>
      </c>
      <c r="AU4180">
        <v>1</v>
      </c>
      <c r="BA4180">
        <v>-0.86</v>
      </c>
    </row>
    <row r="4181" spans="3:53" ht="12.75" x14ac:dyDescent="0.2">
      <c r="C4181" t="s">
        <v>852</v>
      </c>
      <c r="D4181" t="s">
        <v>133</v>
      </c>
      <c r="E4181">
        <v>5.45</v>
      </c>
      <c r="F4181">
        <v>26.78</v>
      </c>
      <c r="G4181">
        <v>21.21</v>
      </c>
      <c r="H4181">
        <v>22.36</v>
      </c>
      <c r="I4181">
        <v>-67.427000000000007</v>
      </c>
      <c r="J4181" t="s">
        <v>78</v>
      </c>
      <c r="K4181">
        <v>55.59</v>
      </c>
      <c r="L4181">
        <v>5.4553050000000001</v>
      </c>
      <c r="M4181">
        <v>-0.46386040743827078</v>
      </c>
      <c r="N4181">
        <v>5.2705760000000001</v>
      </c>
      <c r="O4181">
        <v>3.024792736125987</v>
      </c>
      <c r="P4181">
        <v>7870000</v>
      </c>
      <c r="Q4181">
        <v>5250000</v>
      </c>
      <c r="R4181">
        <v>1.5</v>
      </c>
      <c r="S4181">
        <v>37.822999999999993</v>
      </c>
      <c r="T4181">
        <v>8.9489999999999998</v>
      </c>
      <c r="U4181">
        <v>21.29</v>
      </c>
      <c r="V4181">
        <f t="shared" si="488"/>
        <v>2.4444612959022458</v>
      </c>
      <c r="AC4181">
        <v>7.64</v>
      </c>
      <c r="AD4181">
        <v>4.6399999999999997</v>
      </c>
      <c r="AH4181" s="85">
        <f>IF(AND(M4181&lt;Variables!$G$6,M4181&gt;Variables!$G$5),0,1)</f>
        <v>1</v>
      </c>
      <c r="AI4181" s="85">
        <f t="shared" si="487"/>
        <v>0</v>
      </c>
      <c r="AJ4181" s="85">
        <f>IF(I4181&gt;Variables!$G$7,0,1)</f>
        <v>1</v>
      </c>
      <c r="AK4181" s="85">
        <f>IF(F4181&gt;Variables!$G$8,0,1)</f>
        <v>0</v>
      </c>
      <c r="AL4181" s="85">
        <f>IF(G4181&gt;Variables!$G$9,0,1)</f>
        <v>0</v>
      </c>
      <c r="AM4181" s="85">
        <f>IF(AND(K4181&gt;Variables!$G$10,K4181&lt;Variables!$G$11),0,1)</f>
        <v>0</v>
      </c>
      <c r="AN4181" s="103">
        <f>IF(H4181&lt;Variables!$G$13,1,0)</f>
        <v>1</v>
      </c>
      <c r="AO4181" s="101">
        <f>IF(R4181&lt;Variables!$G$12,0,1)</f>
        <v>0</v>
      </c>
      <c r="AP4181" s="86">
        <f t="shared" si="485"/>
        <v>1</v>
      </c>
      <c r="AR4181">
        <v>0</v>
      </c>
      <c r="AS4181">
        <v>0</v>
      </c>
      <c r="AT4181">
        <v>1</v>
      </c>
      <c r="AU4181">
        <v>0</v>
      </c>
      <c r="BA4181">
        <v>-2.25</v>
      </c>
    </row>
    <row r="4182" spans="3:53" ht="12.75" x14ac:dyDescent="0.2">
      <c r="C4182" t="s">
        <v>852</v>
      </c>
      <c r="D4182" t="s">
        <v>817</v>
      </c>
      <c r="E4182">
        <v>3.04</v>
      </c>
      <c r="F4182">
        <v>29.91</v>
      </c>
      <c r="G4182">
        <v>28.94</v>
      </c>
      <c r="H4182">
        <v>61.14</v>
      </c>
      <c r="I4182">
        <v>-67.361000000000004</v>
      </c>
      <c r="J4182" t="s">
        <v>78</v>
      </c>
      <c r="K4182">
        <v>53.41</v>
      </c>
      <c r="L4182">
        <v>2.998124999999999</v>
      </c>
      <c r="M4182">
        <v>1.0664998957682059</v>
      </c>
      <c r="N4182">
        <v>3.0204339999999998</v>
      </c>
      <c r="O4182">
        <v>0.32002023550257108</v>
      </c>
      <c r="P4182">
        <v>14910000</v>
      </c>
      <c r="Q4182">
        <v>2130000</v>
      </c>
      <c r="R4182">
        <v>7</v>
      </c>
      <c r="S4182">
        <v>37.822999999999993</v>
      </c>
      <c r="T4182">
        <v>8.9489999999999998</v>
      </c>
      <c r="U4182">
        <v>21.29</v>
      </c>
      <c r="V4182">
        <f t="shared" si="488"/>
        <v>2.3640956264165096</v>
      </c>
      <c r="AC4182">
        <v>3.24</v>
      </c>
      <c r="AD4182">
        <v>2.7</v>
      </c>
      <c r="AH4182" s="85">
        <f>IF(AND(M4182&lt;Variables!$G$6,M4182&gt;Variables!$G$5),0,1)</f>
        <v>1</v>
      </c>
      <c r="AI4182" s="85">
        <f t="shared" si="487"/>
        <v>1</v>
      </c>
      <c r="AJ4182" s="85">
        <f>IF(I4182&gt;Variables!$G$7,0,1)</f>
        <v>1</v>
      </c>
      <c r="AK4182" s="85">
        <f>IF(F4182&gt;Variables!$G$8,0,1)</f>
        <v>0</v>
      </c>
      <c r="AL4182" s="85">
        <f>IF(G4182&gt;Variables!$G$9,0,1)</f>
        <v>0</v>
      </c>
      <c r="AM4182" s="85">
        <f>IF(AND(K4182&gt;Variables!$G$10,K4182&lt;Variables!$G$11),0,1)</f>
        <v>0</v>
      </c>
      <c r="AN4182" s="103">
        <f>IF(H4182&lt;Variables!$G$13,1,0)</f>
        <v>1</v>
      </c>
      <c r="AO4182" s="101">
        <f>IF(R4182&lt;Variables!$G$12,0,1)</f>
        <v>1</v>
      </c>
      <c r="AP4182" s="86">
        <f t="shared" si="485"/>
        <v>1</v>
      </c>
      <c r="AR4182">
        <v>0</v>
      </c>
      <c r="AS4182">
        <v>0</v>
      </c>
      <c r="AT4182">
        <v>1</v>
      </c>
      <c r="AU4182">
        <v>0</v>
      </c>
      <c r="BA4182">
        <v>-2.25</v>
      </c>
    </row>
    <row r="4183" spans="3:53" ht="12.75" x14ac:dyDescent="0.2">
      <c r="C4183" t="s">
        <v>852</v>
      </c>
      <c r="D4183" t="s">
        <v>845</v>
      </c>
      <c r="E4183">
        <v>16.53</v>
      </c>
      <c r="F4183">
        <v>30.72</v>
      </c>
      <c r="G4183">
        <v>25.57</v>
      </c>
      <c r="H4183">
        <v>354.73</v>
      </c>
      <c r="I4183">
        <v>-73.319999999999993</v>
      </c>
      <c r="J4183" t="s">
        <v>78</v>
      </c>
      <c r="K4183">
        <v>57.74</v>
      </c>
      <c r="L4183">
        <v>16.497695</v>
      </c>
      <c r="M4183">
        <v>0.62011693148647506</v>
      </c>
      <c r="N4183">
        <v>16.326460000000001</v>
      </c>
      <c r="O4183">
        <v>1.675439746276906</v>
      </c>
      <c r="P4183">
        <v>1540000</v>
      </c>
      <c r="Q4183">
        <v>288460</v>
      </c>
      <c r="R4183">
        <v>5.34</v>
      </c>
      <c r="S4183">
        <v>37.822999999999993</v>
      </c>
      <c r="T4183">
        <v>8.9489999999999998</v>
      </c>
      <c r="U4183">
        <v>21.29</v>
      </c>
      <c r="V4183">
        <f t="shared" si="488"/>
        <v>2.4172018115978031</v>
      </c>
      <c r="AC4183">
        <v>18.5</v>
      </c>
      <c r="AD4183">
        <v>16.12</v>
      </c>
      <c r="AH4183" s="85">
        <f>IF(AND(M4183&lt;Variables!$G$6,M4183&gt;Variables!$G$5),0,1)</f>
        <v>1</v>
      </c>
      <c r="AI4183" s="85">
        <f t="shared" si="487"/>
        <v>0</v>
      </c>
      <c r="AJ4183" s="85">
        <f>IF(I4183&gt;Variables!$G$7,0,1)</f>
        <v>1</v>
      </c>
      <c r="AK4183" s="85">
        <f>IF(F4183&gt;Variables!$G$8,0,1)</f>
        <v>0</v>
      </c>
      <c r="AL4183" s="85">
        <f>IF(G4183&gt;Variables!$G$9,0,1)</f>
        <v>0</v>
      </c>
      <c r="AM4183" s="85">
        <f>IF(AND(K4183&gt;Variables!$G$10,K4183&lt;Variables!$G$11),0,1)</f>
        <v>0</v>
      </c>
      <c r="AN4183" s="103">
        <f>IF(H4183&lt;Variables!$G$13,1,0)</f>
        <v>1</v>
      </c>
      <c r="AO4183" s="101">
        <f>IF(R4183&lt;Variables!$G$12,0,1)</f>
        <v>1</v>
      </c>
      <c r="AP4183" s="86">
        <f t="shared" si="485"/>
        <v>1</v>
      </c>
      <c r="AR4183">
        <v>0</v>
      </c>
      <c r="AS4183">
        <v>0</v>
      </c>
      <c r="AT4183">
        <v>1</v>
      </c>
      <c r="AU4183">
        <v>0</v>
      </c>
      <c r="BA4183">
        <v>-2.25</v>
      </c>
    </row>
    <row r="4184" spans="3:53" ht="12.75" x14ac:dyDescent="0.2">
      <c r="C4184" t="s">
        <v>852</v>
      </c>
      <c r="D4184" t="s">
        <v>799</v>
      </c>
      <c r="E4184">
        <v>3.02</v>
      </c>
      <c r="F4184">
        <v>47.56</v>
      </c>
      <c r="G4184">
        <v>12.08</v>
      </c>
      <c r="H4184">
        <v>881.81</v>
      </c>
      <c r="I4184">
        <v>-47.648000000000003</v>
      </c>
      <c r="J4184" t="s">
        <v>78</v>
      </c>
      <c r="K4184">
        <v>57.89</v>
      </c>
      <c r="L4184">
        <v>2.9691900000000002</v>
      </c>
      <c r="M4184">
        <v>1.5428450183383471</v>
      </c>
      <c r="N4184">
        <v>2.9590879999999999</v>
      </c>
      <c r="O4184">
        <v>1.8895010895248869</v>
      </c>
      <c r="P4184">
        <v>141700000</v>
      </c>
      <c r="Q4184">
        <v>13330000</v>
      </c>
      <c r="R4184">
        <v>10.63</v>
      </c>
      <c r="S4184">
        <v>37.822999999999993</v>
      </c>
      <c r="T4184">
        <v>8.9489999999999998</v>
      </c>
      <c r="U4184">
        <v>21.29</v>
      </c>
      <c r="V4184">
        <f t="shared" si="488"/>
        <v>2.3734706692249397</v>
      </c>
      <c r="AC4184">
        <v>3.08</v>
      </c>
      <c r="AD4184">
        <v>2.81</v>
      </c>
      <c r="AH4184" s="85">
        <f>IF(AND(M4184&lt;Variables!$G$6,M4184&gt;Variables!$G$5),0,1)</f>
        <v>1</v>
      </c>
      <c r="AI4184" s="85">
        <f t="shared" si="487"/>
        <v>0</v>
      </c>
      <c r="AJ4184" s="85">
        <f>IF(I4184&gt;Variables!$G$7,0,1)</f>
        <v>1</v>
      </c>
      <c r="AK4184" s="85">
        <f>IF(F4184&gt;Variables!$G$8,0,1)</f>
        <v>0</v>
      </c>
      <c r="AL4184" s="85">
        <f>IF(G4184&gt;Variables!$G$9,0,1)</f>
        <v>0</v>
      </c>
      <c r="AM4184" s="85">
        <f>IF(AND(K4184&gt;Variables!$G$10,K4184&lt;Variables!$G$11),0,1)</f>
        <v>0</v>
      </c>
      <c r="AN4184" s="103">
        <f>IF(H4184&lt;Variables!$G$13,1,0)</f>
        <v>1</v>
      </c>
      <c r="AO4184" s="101">
        <f>IF(R4184&lt;Variables!$G$12,0,1)</f>
        <v>1</v>
      </c>
      <c r="AP4184" s="86">
        <f t="shared" si="485"/>
        <v>1</v>
      </c>
      <c r="AR4184">
        <v>1</v>
      </c>
      <c r="AS4184">
        <v>0</v>
      </c>
      <c r="AT4184">
        <v>0</v>
      </c>
      <c r="AU4184">
        <v>0</v>
      </c>
      <c r="BA4184">
        <v>2</v>
      </c>
    </row>
    <row r="4185" spans="3:53" ht="12.75" x14ac:dyDescent="0.2">
      <c r="C4185" t="s">
        <v>852</v>
      </c>
      <c r="D4185" t="s">
        <v>185</v>
      </c>
      <c r="E4185">
        <v>10.06</v>
      </c>
      <c r="F4185">
        <v>31.36</v>
      </c>
      <c r="G4185">
        <v>22.69</v>
      </c>
      <c r="H4185">
        <v>40.380000000000003</v>
      </c>
      <c r="I4185">
        <v>41.893000000000001</v>
      </c>
      <c r="J4185" t="s">
        <v>78</v>
      </c>
      <c r="K4185">
        <v>61.88</v>
      </c>
      <c r="L4185">
        <v>9.8033600000000014</v>
      </c>
      <c r="M4185">
        <v>2.964697817890988</v>
      </c>
      <c r="N4185">
        <v>9.4598439999999986</v>
      </c>
      <c r="O4185">
        <v>6.7036623436919349</v>
      </c>
      <c r="P4185">
        <v>21890000</v>
      </c>
      <c r="Q4185">
        <v>11900000</v>
      </c>
      <c r="R4185">
        <v>1.84</v>
      </c>
      <c r="S4185">
        <v>37.822999999999993</v>
      </c>
      <c r="T4185">
        <v>8.9489999999999998</v>
      </c>
      <c r="U4185">
        <v>21.29</v>
      </c>
      <c r="V4185">
        <f t="shared" si="488"/>
        <v>2.3112775348337724</v>
      </c>
      <c r="AC4185">
        <v>10.75</v>
      </c>
      <c r="AD4185">
        <v>8.36</v>
      </c>
      <c r="AH4185" s="85">
        <f>IF(AND(M4185&lt;Variables!$G$6,M4185&gt;Variables!$G$5),0,1)</f>
        <v>1</v>
      </c>
      <c r="AI4185" s="85">
        <f t="shared" si="487"/>
        <v>0</v>
      </c>
      <c r="AJ4185" s="85">
        <f>IF(I4185&gt;Variables!$G$7,0,1)</f>
        <v>0</v>
      </c>
      <c r="AK4185" s="85">
        <f>IF(F4185&gt;Variables!$G$8,0,1)</f>
        <v>0</v>
      </c>
      <c r="AL4185" s="85">
        <f>IF(G4185&gt;Variables!$G$9,0,1)</f>
        <v>0</v>
      </c>
      <c r="AM4185" s="85">
        <f>IF(AND(K4185&gt;Variables!$G$10,K4185&lt;Variables!$G$11),0,1)</f>
        <v>0</v>
      </c>
      <c r="AN4185" s="103">
        <f>IF(H4185&lt;Variables!$G$13,1,0)</f>
        <v>1</v>
      </c>
      <c r="AO4185" s="101">
        <f>IF(R4185&lt;Variables!$G$12,0,1)</f>
        <v>0</v>
      </c>
      <c r="AP4185" s="86">
        <f t="shared" si="485"/>
        <v>1</v>
      </c>
      <c r="AR4185">
        <v>1</v>
      </c>
      <c r="AS4185">
        <v>0</v>
      </c>
      <c r="AT4185">
        <v>0</v>
      </c>
      <c r="AU4185">
        <v>0</v>
      </c>
      <c r="BA4185">
        <v>2</v>
      </c>
    </row>
    <row r="4186" spans="3:53" ht="12.75" x14ac:dyDescent="0.2">
      <c r="C4186" t="s">
        <v>852</v>
      </c>
      <c r="D4186" t="s">
        <v>697</v>
      </c>
      <c r="E4186">
        <v>7.89</v>
      </c>
      <c r="F4186">
        <v>61.67</v>
      </c>
      <c r="G4186">
        <v>90.42</v>
      </c>
      <c r="H4186">
        <v>-99999</v>
      </c>
      <c r="I4186">
        <v>-13.23</v>
      </c>
      <c r="J4186" t="s">
        <v>76</v>
      </c>
      <c r="K4186">
        <v>88.1</v>
      </c>
      <c r="L4186">
        <v>7.0019166666666663</v>
      </c>
      <c r="M4186">
        <v>10.68397938659653</v>
      </c>
      <c r="N4186">
        <v>6.6841041666666667</v>
      </c>
      <c r="O4186">
        <v>15.94672684260232</v>
      </c>
      <c r="P4186">
        <v>398483</v>
      </c>
      <c r="Q4186">
        <v>58657</v>
      </c>
      <c r="R4186">
        <v>6.79</v>
      </c>
      <c r="S4186">
        <v>37.822999999999993</v>
      </c>
      <c r="T4186">
        <v>8.9489999999999998</v>
      </c>
      <c r="U4186">
        <v>21.29</v>
      </c>
      <c r="V4186">
        <f t="shared" si="488"/>
        <v>1.3083443688989922</v>
      </c>
      <c r="AC4186">
        <v>8.4</v>
      </c>
      <c r="AD4186">
        <v>5.8</v>
      </c>
      <c r="AH4186" s="85">
        <f>IF(AND(M4186&lt;Variables!$G$6,M4186&gt;Variables!$G$5),0,1)</f>
        <v>1</v>
      </c>
      <c r="AI4186" s="85">
        <f t="shared" si="487"/>
        <v>0</v>
      </c>
      <c r="AJ4186" s="85">
        <f>IF(I4186&gt;Variables!$G$7,0,1)</f>
        <v>1</v>
      </c>
      <c r="AK4186" s="85">
        <f>IF(F4186&gt;Variables!$G$8,0,1)</f>
        <v>0</v>
      </c>
      <c r="AL4186" s="85">
        <f>IF(G4186&gt;Variables!$G$9,0,1)</f>
        <v>0</v>
      </c>
      <c r="AM4186" s="85">
        <f>IF(AND(K4186&gt;Variables!$G$10,K4186&lt;Variables!$G$11),0,1)</f>
        <v>1</v>
      </c>
      <c r="AN4186" s="103">
        <f>IF(H4186&lt;Variables!$G$13,1,0)</f>
        <v>1</v>
      </c>
      <c r="AO4186" s="101">
        <f>IF(R4186&lt;Variables!$G$12,0,1)</f>
        <v>1</v>
      </c>
      <c r="AP4186" s="86">
        <f t="shared" si="485"/>
        <v>0</v>
      </c>
      <c r="AR4186">
        <v>0</v>
      </c>
      <c r="AS4186">
        <v>0</v>
      </c>
      <c r="AT4186">
        <v>1</v>
      </c>
      <c r="AU4186">
        <v>0</v>
      </c>
      <c r="BA4186">
        <v>-2.25</v>
      </c>
    </row>
    <row r="4187" spans="3:53" ht="12.75" x14ac:dyDescent="0.2">
      <c r="C4187" t="s">
        <v>852</v>
      </c>
      <c r="D4187" t="s">
        <v>802</v>
      </c>
      <c r="E4187">
        <v>225.88</v>
      </c>
      <c r="F4187">
        <v>15.84</v>
      </c>
      <c r="G4187">
        <v>7.56</v>
      </c>
      <c r="H4187">
        <v>37470</v>
      </c>
      <c r="I4187">
        <v>-2.77</v>
      </c>
      <c r="J4187" t="s">
        <v>78</v>
      </c>
      <c r="K4187">
        <v>65.09</v>
      </c>
      <c r="L4187">
        <v>225.02411000000001</v>
      </c>
      <c r="M4187">
        <v>0.34515856989724442</v>
      </c>
      <c r="N4187">
        <v>224.79133200000001</v>
      </c>
      <c r="O4187">
        <v>0.44906891694560458</v>
      </c>
      <c r="P4187">
        <v>9521000</v>
      </c>
      <c r="Q4187">
        <v>2782000</v>
      </c>
      <c r="R4187">
        <v>3.42</v>
      </c>
      <c r="S4187">
        <v>37.822999999999993</v>
      </c>
      <c r="T4187">
        <v>8.9489999999999998</v>
      </c>
      <c r="U4187">
        <v>21.29</v>
      </c>
      <c r="V4187">
        <f t="shared" si="488"/>
        <v>2.4993162943192351</v>
      </c>
      <c r="AC4187">
        <v>234.89</v>
      </c>
      <c r="AD4187">
        <v>225.65</v>
      </c>
      <c r="AH4187" s="85">
        <f>IF(AND(M4187&lt;Variables!$G$6,M4187&gt;Variables!$G$5),0,1)</f>
        <v>1</v>
      </c>
      <c r="AI4187" s="85">
        <f t="shared" si="487"/>
        <v>0</v>
      </c>
      <c r="AJ4187" s="85">
        <f>IF(I4187&gt;Variables!$G$7,0,1)</f>
        <v>1</v>
      </c>
      <c r="AK4187" s="85">
        <f>IF(F4187&gt;Variables!$G$8,0,1)</f>
        <v>0</v>
      </c>
      <c r="AL4187" s="85">
        <f>IF(G4187&gt;Variables!$G$9,0,1)</f>
        <v>1</v>
      </c>
      <c r="AM4187" s="85">
        <f>IF(AND(K4187&gt;Variables!$G$10,K4187&lt;Variables!$G$11),0,1)</f>
        <v>0</v>
      </c>
      <c r="AN4187" s="103">
        <f>IF(H4187&lt;Variables!$G$13,1,0)</f>
        <v>0</v>
      </c>
      <c r="AO4187" s="101">
        <f>IF(R4187&lt;Variables!$G$12,0,1)</f>
        <v>1</v>
      </c>
      <c r="AP4187" s="86">
        <f t="shared" si="485"/>
        <v>1</v>
      </c>
      <c r="AR4187">
        <v>1</v>
      </c>
      <c r="AS4187">
        <v>0</v>
      </c>
      <c r="AT4187">
        <v>0</v>
      </c>
      <c r="AU4187">
        <v>0</v>
      </c>
      <c r="BA4187">
        <v>1.75</v>
      </c>
    </row>
    <row r="4188" spans="3:53" ht="12.75" x14ac:dyDescent="0.2">
      <c r="C4188" t="s">
        <v>852</v>
      </c>
      <c r="D4188" t="s">
        <v>813</v>
      </c>
      <c r="E4188">
        <v>12.62</v>
      </c>
      <c r="F4188">
        <v>13.21</v>
      </c>
      <c r="G4188">
        <v>12.97</v>
      </c>
      <c r="H4188">
        <v>2160</v>
      </c>
      <c r="I4188">
        <v>-16.97</v>
      </c>
      <c r="J4188" t="s">
        <v>78</v>
      </c>
      <c r="K4188">
        <v>55.03</v>
      </c>
      <c r="L4188">
        <v>12.62043157894737</v>
      </c>
      <c r="M4188">
        <v>7.581690842170398E-2</v>
      </c>
      <c r="N4188">
        <v>12.55563469387755</v>
      </c>
      <c r="O4188">
        <v>0.5922863155513034</v>
      </c>
      <c r="P4188">
        <v>2985000</v>
      </c>
      <c r="Q4188">
        <v>1541000</v>
      </c>
      <c r="R4188">
        <v>1.94</v>
      </c>
      <c r="S4188">
        <v>37.822999999999993</v>
      </c>
      <c r="T4188">
        <v>8.9489999999999998</v>
      </c>
      <c r="U4188">
        <v>21.29</v>
      </c>
      <c r="V4188">
        <f t="shared" si="488"/>
        <v>2.4160381954464807</v>
      </c>
      <c r="AC4188">
        <v>12.936400000000001</v>
      </c>
      <c r="AD4188">
        <v>12.52</v>
      </c>
      <c r="AH4188" s="85">
        <f>IF(AND(M4188&lt;Variables!$G$6,M4188&gt;Variables!$G$5),0,1)</f>
        <v>1</v>
      </c>
      <c r="AI4188" s="85">
        <f t="shared" si="487"/>
        <v>0</v>
      </c>
      <c r="AJ4188" s="85">
        <f>IF(I4188&gt;Variables!$G$7,0,1)</f>
        <v>1</v>
      </c>
      <c r="AK4188" s="85">
        <f>IF(F4188&gt;Variables!$G$8,0,1)</f>
        <v>0</v>
      </c>
      <c r="AL4188" s="85">
        <f>IF(G4188&gt;Variables!$G$9,0,1)</f>
        <v>0</v>
      </c>
      <c r="AM4188" s="85">
        <f>IF(AND(K4188&gt;Variables!$G$10,K4188&lt;Variables!$G$11),0,1)</f>
        <v>0</v>
      </c>
      <c r="AN4188" s="103">
        <f>IF(H4188&lt;Variables!$G$13,1,0)</f>
        <v>1</v>
      </c>
      <c r="AO4188" s="101">
        <f>IF(R4188&lt;Variables!$G$12,0,1)</f>
        <v>0</v>
      </c>
      <c r="AP4188" s="86">
        <f t="shared" si="485"/>
        <v>1</v>
      </c>
      <c r="AR4188">
        <v>1</v>
      </c>
      <c r="AS4188">
        <v>0</v>
      </c>
      <c r="AT4188">
        <v>0</v>
      </c>
      <c r="AU4188">
        <v>0</v>
      </c>
      <c r="BA4188">
        <v>1.79</v>
      </c>
    </row>
    <row r="4189" spans="3:53" ht="12.75" x14ac:dyDescent="0.2">
      <c r="C4189" t="s">
        <v>852</v>
      </c>
      <c r="D4189" t="s">
        <v>804</v>
      </c>
      <c r="E4189">
        <v>2.71</v>
      </c>
      <c r="F4189">
        <v>37.369999999999997</v>
      </c>
      <c r="G4189">
        <v>7.88</v>
      </c>
      <c r="H4189">
        <v>52.91</v>
      </c>
      <c r="I4189">
        <v>-66.742000000000004</v>
      </c>
      <c r="J4189" t="s">
        <v>78</v>
      </c>
      <c r="K4189">
        <v>41.37</v>
      </c>
      <c r="L4189">
        <v>2.7726150000000001</v>
      </c>
      <c r="M4189">
        <v>-1.5622435859288151</v>
      </c>
      <c r="N4189">
        <v>2.788618</v>
      </c>
      <c r="O4189">
        <v>-2.1271468519531971</v>
      </c>
      <c r="P4189">
        <v>115810000</v>
      </c>
      <c r="Q4189">
        <v>917900</v>
      </c>
      <c r="R4189">
        <v>126.17</v>
      </c>
      <c r="S4189">
        <v>37.822999999999993</v>
      </c>
      <c r="T4189">
        <v>8.9489999999999998</v>
      </c>
      <c r="U4189">
        <v>21.29</v>
      </c>
      <c r="V4189">
        <f t="shared" si="488"/>
        <v>2.2792750489548674</v>
      </c>
      <c r="AC4189">
        <v>3.02</v>
      </c>
      <c r="AD4189">
        <v>2.62</v>
      </c>
      <c r="AH4189" s="85">
        <f>IF(AND(M4189&lt;Variables!$G$6,M4189&gt;Variables!$G$5),0,1)</f>
        <v>1</v>
      </c>
      <c r="AI4189" s="85">
        <f t="shared" si="487"/>
        <v>1</v>
      </c>
      <c r="AJ4189" s="85">
        <f>IF(I4189&gt;Variables!$G$7,0,1)</f>
        <v>1</v>
      </c>
      <c r="AK4189" s="85">
        <f>IF(F4189&gt;Variables!$G$8,0,1)</f>
        <v>0</v>
      </c>
      <c r="AL4189" s="85">
        <f>IF(G4189&gt;Variables!$G$9,0,1)</f>
        <v>1</v>
      </c>
      <c r="AM4189" s="85">
        <f>IF(AND(K4189&gt;Variables!$G$10,K4189&lt;Variables!$G$11),0,1)</f>
        <v>1</v>
      </c>
      <c r="AN4189" s="103">
        <f>IF(H4189&lt;Variables!$G$13,1,0)</f>
        <v>1</v>
      </c>
      <c r="AO4189" s="101">
        <f>IF(R4189&lt;Variables!$G$12,0,1)</f>
        <v>1</v>
      </c>
      <c r="AP4189" s="86">
        <f t="shared" si="485"/>
        <v>1</v>
      </c>
      <c r="AR4189">
        <v>0</v>
      </c>
      <c r="AS4189">
        <v>0</v>
      </c>
      <c r="AT4189">
        <v>1</v>
      </c>
      <c r="AU4189">
        <v>0</v>
      </c>
      <c r="BA4189">
        <v>-2.25</v>
      </c>
    </row>
    <row r="4190" spans="3:53" ht="12.75" x14ac:dyDescent="0.2">
      <c r="C4190" t="s">
        <v>854</v>
      </c>
      <c r="D4190" t="s">
        <v>802</v>
      </c>
      <c r="E4190">
        <v>226.53</v>
      </c>
      <c r="F4190">
        <v>16.350000000000001</v>
      </c>
      <c r="G4190">
        <v>7.92</v>
      </c>
      <c r="H4190">
        <v>37470</v>
      </c>
      <c r="I4190">
        <v>-2.73</v>
      </c>
      <c r="J4190" t="s">
        <v>78</v>
      </c>
      <c r="K4190">
        <v>74.540000000000006</v>
      </c>
      <c r="L4190">
        <v>225.51098999999999</v>
      </c>
      <c r="M4190">
        <v>0.46517023405376068</v>
      </c>
      <c r="N4190">
        <v>224.93208599999991</v>
      </c>
      <c r="O4190">
        <v>0.72373578574292918</v>
      </c>
      <c r="P4190">
        <v>9710000</v>
      </c>
      <c r="Q4190">
        <v>2782000</v>
      </c>
      <c r="R4190">
        <v>3.49</v>
      </c>
      <c r="S4190">
        <v>37.989000000000011</v>
      </c>
      <c r="T4190">
        <v>8.9090000000000007</v>
      </c>
      <c r="U4190">
        <v>21.293600000000001</v>
      </c>
      <c r="V4190">
        <f t="shared" si="488"/>
        <v>2.5761726523684563</v>
      </c>
      <c r="AC4190">
        <v>234.89</v>
      </c>
      <c r="AD4190">
        <v>226.2</v>
      </c>
      <c r="AH4190" s="85">
        <f>IF(AND(M4190&lt;Variables!$G$6,M4190&gt;Variables!$G$5),0,1)</f>
        <v>1</v>
      </c>
      <c r="AI4190" s="85">
        <f t="shared" si="487"/>
        <v>0</v>
      </c>
      <c r="AJ4190" s="85">
        <f>IF(I4190&gt;Variables!$G$7,0,1)</f>
        <v>1</v>
      </c>
      <c r="AK4190" s="85">
        <f>IF(F4190&gt;Variables!$G$8,0,1)</f>
        <v>0</v>
      </c>
      <c r="AL4190" s="85">
        <f>IF(G4190&gt;Variables!$G$9,0,1)</f>
        <v>1</v>
      </c>
      <c r="AM4190" s="85">
        <f>IF(AND(K4190&gt;Variables!$G$10,K4190&lt;Variables!$G$11),0,1)</f>
        <v>0</v>
      </c>
      <c r="AN4190" s="103">
        <f>IF(H4190&lt;Variables!$G$13,1,0)</f>
        <v>0</v>
      </c>
      <c r="AO4190" s="101">
        <f>IF(R4190&lt;Variables!$G$12,0,1)</f>
        <v>1</v>
      </c>
      <c r="AP4190" s="86">
        <f t="shared" si="485"/>
        <v>1</v>
      </c>
      <c r="AR4190">
        <v>0</v>
      </c>
      <c r="AS4190">
        <v>0</v>
      </c>
      <c r="AT4190">
        <v>0</v>
      </c>
      <c r="AU4190">
        <v>1</v>
      </c>
      <c r="BA4190">
        <v>0.11</v>
      </c>
    </row>
    <row r="4191" spans="3:53" ht="12.75" x14ac:dyDescent="0.2">
      <c r="C4191" t="s">
        <v>854</v>
      </c>
      <c r="D4191" t="s">
        <v>804</v>
      </c>
      <c r="E4191">
        <v>2.71</v>
      </c>
      <c r="F4191">
        <v>36.880000000000003</v>
      </c>
      <c r="G4191">
        <v>7.11</v>
      </c>
      <c r="H4191">
        <v>52.91</v>
      </c>
      <c r="I4191">
        <v>-66.89</v>
      </c>
      <c r="J4191" t="s">
        <v>78</v>
      </c>
      <c r="K4191">
        <v>39.729999999999997</v>
      </c>
      <c r="L4191">
        <v>2.7417600000000002</v>
      </c>
      <c r="M4191">
        <v>-1.1583800186741451</v>
      </c>
      <c r="N4191">
        <v>2.7784659999999999</v>
      </c>
      <c r="O4191">
        <v>-2.4641654783610938</v>
      </c>
      <c r="P4191">
        <v>116190000</v>
      </c>
      <c r="Q4191">
        <v>917900</v>
      </c>
      <c r="R4191">
        <v>126.58</v>
      </c>
      <c r="S4191">
        <v>37.989000000000011</v>
      </c>
      <c r="T4191">
        <v>8.9090000000000007</v>
      </c>
      <c r="U4191">
        <v>21.293600000000001</v>
      </c>
      <c r="V4191">
        <f t="shared" si="488"/>
        <v>2.2563634071428571</v>
      </c>
      <c r="AC4191">
        <v>3.02</v>
      </c>
      <c r="AD4191">
        <v>2.62</v>
      </c>
      <c r="AH4191" s="85">
        <f>IF(AND(M4191&lt;Variables!$G$6,M4191&gt;Variables!$G$5),0,1)</f>
        <v>1</v>
      </c>
      <c r="AI4191" s="85">
        <f t="shared" si="487"/>
        <v>1</v>
      </c>
      <c r="AJ4191" s="85">
        <f>IF(I4191&gt;Variables!$G$7,0,1)</f>
        <v>1</v>
      </c>
      <c r="AK4191" s="85">
        <f>IF(F4191&gt;Variables!$G$8,0,1)</f>
        <v>0</v>
      </c>
      <c r="AL4191" s="85">
        <f>IF(G4191&gt;Variables!$G$9,0,1)</f>
        <v>1</v>
      </c>
      <c r="AM4191" s="85">
        <f>IF(AND(K4191&gt;Variables!$G$10,K4191&lt;Variables!$G$11),0,1)</f>
        <v>1</v>
      </c>
      <c r="AN4191" s="103">
        <f>IF(H4191&lt;Variables!$G$13,1,0)</f>
        <v>1</v>
      </c>
      <c r="AO4191" s="101">
        <f>IF(R4191&lt;Variables!$G$12,0,1)</f>
        <v>1</v>
      </c>
      <c r="AP4191" s="86">
        <f t="shared" si="485"/>
        <v>1</v>
      </c>
      <c r="AR4191">
        <v>0</v>
      </c>
      <c r="AS4191">
        <v>0</v>
      </c>
      <c r="AT4191">
        <v>1</v>
      </c>
      <c r="AU4191">
        <v>0</v>
      </c>
      <c r="BA4191">
        <v>-2.25</v>
      </c>
    </row>
    <row r="4192" spans="3:53" ht="12.75" x14ac:dyDescent="0.2">
      <c r="C4192" t="s">
        <v>854</v>
      </c>
      <c r="D4192" t="s">
        <v>414</v>
      </c>
      <c r="E4192">
        <v>48.03</v>
      </c>
      <c r="F4192">
        <v>7.85</v>
      </c>
      <c r="G4192">
        <v>3.85</v>
      </c>
      <c r="H4192">
        <v>2420</v>
      </c>
      <c r="I4192">
        <v>28.303999999999998</v>
      </c>
      <c r="J4192" t="s">
        <v>78</v>
      </c>
      <c r="K4192">
        <v>55.33</v>
      </c>
      <c r="L4192">
        <v>47.968041666666657</v>
      </c>
      <c r="M4192">
        <v>0.12916585956101681</v>
      </c>
      <c r="N4192">
        <v>47.961860000000009</v>
      </c>
      <c r="O4192">
        <v>0.142071220757478</v>
      </c>
      <c r="P4192">
        <v>328624</v>
      </c>
      <c r="Q4192">
        <v>398121</v>
      </c>
      <c r="R4192">
        <v>0.83</v>
      </c>
      <c r="S4192">
        <v>37.989000000000011</v>
      </c>
      <c r="T4192">
        <v>8.9090000000000007</v>
      </c>
      <c r="U4192">
        <v>21.293600000000001</v>
      </c>
      <c r="V4192">
        <f t="shared" si="488"/>
        <v>2.4168722324085565</v>
      </c>
      <c r="AC4192">
        <v>50.14</v>
      </c>
      <c r="AD4192">
        <v>48</v>
      </c>
      <c r="AH4192" s="85">
        <f>IF(AND(M4192&lt;Variables!$G$6,M4192&gt;Variables!$G$5),0,1)</f>
        <v>1</v>
      </c>
      <c r="AI4192" s="85">
        <f t="shared" si="487"/>
        <v>0</v>
      </c>
      <c r="AJ4192" s="85">
        <f>IF(I4192&gt;Variables!$G$7,0,1)</f>
        <v>0</v>
      </c>
      <c r="AK4192" s="85">
        <f>IF(F4192&gt;Variables!$G$8,0,1)</f>
        <v>1</v>
      </c>
      <c r="AL4192" s="85">
        <f>IF(G4192&gt;Variables!$G$9,0,1)</f>
        <v>1</v>
      </c>
      <c r="AM4192" s="85">
        <f>IF(AND(K4192&gt;Variables!$G$10,K4192&lt;Variables!$G$11),0,1)</f>
        <v>0</v>
      </c>
      <c r="AN4192" s="103">
        <f>IF(H4192&lt;Variables!$G$13,1,0)</f>
        <v>1</v>
      </c>
      <c r="AO4192" s="101">
        <f>IF(R4192&lt;Variables!$G$12,0,1)</f>
        <v>0</v>
      </c>
      <c r="AP4192" s="86">
        <f t="shared" si="485"/>
        <v>1</v>
      </c>
      <c r="AR4192">
        <v>1</v>
      </c>
      <c r="AS4192">
        <v>0</v>
      </c>
      <c r="AT4192">
        <v>0</v>
      </c>
      <c r="AU4192">
        <v>0</v>
      </c>
      <c r="BA4192">
        <v>1.77</v>
      </c>
    </row>
    <row r="4193" spans="3:53" ht="12.75" x14ac:dyDescent="0.2">
      <c r="C4193" t="s">
        <v>854</v>
      </c>
      <c r="D4193" t="s">
        <v>853</v>
      </c>
      <c r="E4193">
        <v>3.43</v>
      </c>
      <c r="F4193">
        <v>25.45</v>
      </c>
      <c r="G4193">
        <v>25</v>
      </c>
      <c r="H4193">
        <v>120.09</v>
      </c>
      <c r="I4193">
        <v>-11.129</v>
      </c>
      <c r="J4193" t="s">
        <v>78</v>
      </c>
      <c r="K4193">
        <v>42.9</v>
      </c>
      <c r="L4193">
        <v>3.579075</v>
      </c>
      <c r="M4193">
        <v>-3.6063787431110059</v>
      </c>
      <c r="N4193">
        <v>3.4672059999999991</v>
      </c>
      <c r="O4193">
        <v>-0.4962497180726772</v>
      </c>
      <c r="P4193">
        <v>5040000</v>
      </c>
      <c r="Q4193">
        <v>207390</v>
      </c>
      <c r="R4193">
        <v>24.3</v>
      </c>
      <c r="S4193">
        <v>37.989000000000011</v>
      </c>
      <c r="T4193">
        <v>8.9090000000000007</v>
      </c>
      <c r="U4193">
        <v>21.293600000000001</v>
      </c>
      <c r="V4193">
        <f t="shared" si="488"/>
        <v>2.3132617724691436</v>
      </c>
      <c r="AC4193">
        <v>3.54</v>
      </c>
      <c r="AD4193">
        <v>3.1</v>
      </c>
      <c r="AH4193" s="85">
        <f>IF(AND(M4193&lt;Variables!$G$6,M4193&gt;Variables!$G$5),0,1)</f>
        <v>0</v>
      </c>
      <c r="AI4193" s="85">
        <f t="shared" si="487"/>
        <v>0</v>
      </c>
      <c r="AJ4193" s="85">
        <f>IF(I4193&gt;Variables!$G$7,0,1)</f>
        <v>1</v>
      </c>
      <c r="AK4193" s="85">
        <f>IF(F4193&gt;Variables!$G$8,0,1)</f>
        <v>0</v>
      </c>
      <c r="AL4193" s="85">
        <f>IF(G4193&gt;Variables!$G$9,0,1)</f>
        <v>0</v>
      </c>
      <c r="AM4193" s="85">
        <f>IF(AND(K4193&gt;Variables!$G$10,K4193&lt;Variables!$G$11),0,1)</f>
        <v>1</v>
      </c>
      <c r="AN4193" s="103">
        <f>IF(H4193&lt;Variables!$G$13,1,0)</f>
        <v>1</v>
      </c>
      <c r="AO4193" s="101">
        <f>IF(R4193&lt;Variables!$G$12,0,1)</f>
        <v>1</v>
      </c>
      <c r="AP4193" s="86">
        <f t="shared" si="485"/>
        <v>1</v>
      </c>
      <c r="AR4193">
        <v>1</v>
      </c>
      <c r="AS4193">
        <v>0</v>
      </c>
      <c r="AT4193">
        <v>0</v>
      </c>
      <c r="AU4193">
        <v>0</v>
      </c>
      <c r="BA4193">
        <v>2</v>
      </c>
    </row>
    <row r="4194" spans="3:53" ht="12.75" x14ac:dyDescent="0.2">
      <c r="C4194" t="s">
        <v>854</v>
      </c>
      <c r="D4194" t="s">
        <v>584</v>
      </c>
      <c r="E4194">
        <v>25.4</v>
      </c>
      <c r="F4194">
        <v>14.65</v>
      </c>
      <c r="G4194">
        <v>12.22</v>
      </c>
      <c r="H4194">
        <v>12890</v>
      </c>
      <c r="I4194">
        <v>0.48499999999999999</v>
      </c>
      <c r="J4194" t="s">
        <v>78</v>
      </c>
      <c r="K4194">
        <v>53.04</v>
      </c>
      <c r="L4194">
        <v>25.371224999999999</v>
      </c>
      <c r="M4194">
        <v>-8.3657765835118941E-2</v>
      </c>
      <c r="N4194">
        <v>25.256077083333331</v>
      </c>
      <c r="O4194">
        <v>0.37188244380457441</v>
      </c>
      <c r="P4194">
        <v>568869</v>
      </c>
      <c r="Q4194">
        <v>1407000</v>
      </c>
      <c r="R4194">
        <v>0.4</v>
      </c>
      <c r="S4194">
        <v>37.989000000000011</v>
      </c>
      <c r="T4194">
        <v>8.9090000000000007</v>
      </c>
      <c r="U4194">
        <v>21.293600000000001</v>
      </c>
      <c r="V4194">
        <f t="shared" si="488"/>
        <v>2.4014039769400175</v>
      </c>
      <c r="AC4194">
        <v>26</v>
      </c>
      <c r="AD4194">
        <v>25.068000000000001</v>
      </c>
      <c r="AH4194" s="85">
        <f>IF(AND(M4194&lt;Variables!$G$6,M4194&gt;Variables!$G$5),0,1)</f>
        <v>1</v>
      </c>
      <c r="AI4194" s="85">
        <f t="shared" si="487"/>
        <v>0</v>
      </c>
      <c r="AJ4194" s="85">
        <f>IF(I4194&gt;Variables!$G$7,0,1)</f>
        <v>0</v>
      </c>
      <c r="AK4194" s="85">
        <f>IF(F4194&gt;Variables!$G$8,0,1)</f>
        <v>0</v>
      </c>
      <c r="AL4194" s="85">
        <f>IF(G4194&gt;Variables!$G$9,0,1)</f>
        <v>0</v>
      </c>
      <c r="AM4194" s="85">
        <f>IF(AND(K4194&gt;Variables!$G$10,K4194&lt;Variables!$G$11),0,1)</f>
        <v>0</v>
      </c>
      <c r="AN4194" s="103">
        <f>IF(H4194&lt;Variables!$G$13,1,0)</f>
        <v>0</v>
      </c>
      <c r="AO4194" s="101">
        <f>IF(R4194&lt;Variables!$G$12,0,1)</f>
        <v>0</v>
      </c>
      <c r="AP4194" s="86">
        <f t="shared" si="485"/>
        <v>1</v>
      </c>
      <c r="AR4194">
        <v>0</v>
      </c>
      <c r="AS4194">
        <v>0</v>
      </c>
      <c r="AT4194">
        <v>1</v>
      </c>
      <c r="AU4194">
        <v>0</v>
      </c>
      <c r="BA4194">
        <v>-0.97</v>
      </c>
    </row>
    <row r="4195" spans="3:53" ht="12.75" x14ac:dyDescent="0.2">
      <c r="C4195" t="s">
        <v>854</v>
      </c>
      <c r="D4195" t="s">
        <v>133</v>
      </c>
      <c r="E4195">
        <v>5.31</v>
      </c>
      <c r="F4195">
        <v>23.22</v>
      </c>
      <c r="G4195">
        <v>20.309999999999999</v>
      </c>
      <c r="H4195">
        <v>22.36</v>
      </c>
      <c r="I4195">
        <v>-68.19</v>
      </c>
      <c r="J4195" t="s">
        <v>78</v>
      </c>
      <c r="K4195">
        <v>40.11</v>
      </c>
      <c r="L4195">
        <v>5.4396849999999999</v>
      </c>
      <c r="M4195">
        <v>-0.91338009461945313</v>
      </c>
      <c r="N4195">
        <v>5.3061699999999998</v>
      </c>
      <c r="O4195">
        <v>1.5798589189566079</v>
      </c>
      <c r="P4195">
        <v>8029999.9999999991</v>
      </c>
      <c r="Q4195">
        <v>5250000</v>
      </c>
      <c r="R4195">
        <v>1.53</v>
      </c>
      <c r="S4195">
        <v>37.989000000000011</v>
      </c>
      <c r="T4195">
        <v>8.9090000000000007</v>
      </c>
      <c r="U4195">
        <v>21.293600000000001</v>
      </c>
      <c r="V4195">
        <f t="shared" si="488"/>
        <v>2.2621992279159548</v>
      </c>
      <c r="AC4195">
        <v>7.64</v>
      </c>
      <c r="AD4195">
        <v>4.6399999999999997</v>
      </c>
      <c r="AH4195" s="85">
        <f>IF(AND(M4195&lt;Variables!$G$6,M4195&gt;Variables!$G$5),0,1)</f>
        <v>1</v>
      </c>
      <c r="AI4195" s="85">
        <f t="shared" si="487"/>
        <v>0</v>
      </c>
      <c r="AJ4195" s="85">
        <f>IF(I4195&gt;Variables!$G$7,0,1)</f>
        <v>1</v>
      </c>
      <c r="AK4195" s="85">
        <f>IF(F4195&gt;Variables!$G$8,0,1)</f>
        <v>0</v>
      </c>
      <c r="AL4195" s="85">
        <f>IF(G4195&gt;Variables!$G$9,0,1)</f>
        <v>0</v>
      </c>
      <c r="AM4195" s="85">
        <f>IF(AND(K4195&gt;Variables!$G$10,K4195&lt;Variables!$G$11),0,1)</f>
        <v>1</v>
      </c>
      <c r="AN4195" s="103">
        <f>IF(H4195&lt;Variables!$G$13,1,0)</f>
        <v>1</v>
      </c>
      <c r="AO4195" s="101">
        <f>IF(R4195&lt;Variables!$G$12,0,1)</f>
        <v>0</v>
      </c>
      <c r="AP4195" s="86">
        <f t="shared" si="485"/>
        <v>1</v>
      </c>
      <c r="AR4195">
        <v>1</v>
      </c>
      <c r="AS4195">
        <v>0</v>
      </c>
      <c r="AT4195">
        <v>0</v>
      </c>
      <c r="AU4195">
        <v>0</v>
      </c>
      <c r="BA4195">
        <v>2</v>
      </c>
    </row>
    <row r="4196" spans="3:53" ht="12.75" x14ac:dyDescent="0.2">
      <c r="C4196" t="s">
        <v>854</v>
      </c>
      <c r="D4196" t="s">
        <v>806</v>
      </c>
      <c r="E4196">
        <v>79.31</v>
      </c>
      <c r="F4196">
        <v>10.83</v>
      </c>
      <c r="G4196">
        <v>1.5</v>
      </c>
      <c r="H4196">
        <v>3860</v>
      </c>
      <c r="I4196">
        <v>-0.35099999999999998</v>
      </c>
      <c r="J4196" t="s">
        <v>78</v>
      </c>
      <c r="K4196">
        <v>52.44</v>
      </c>
      <c r="L4196">
        <v>79.21523999999998</v>
      </c>
      <c r="M4196">
        <v>5.6504278722156263E-2</v>
      </c>
      <c r="N4196">
        <v>79.115803999999997</v>
      </c>
      <c r="O4196">
        <v>0.18225941304977189</v>
      </c>
      <c r="P4196">
        <v>1820000</v>
      </c>
      <c r="Q4196">
        <v>452001</v>
      </c>
      <c r="R4196">
        <v>4.03</v>
      </c>
      <c r="S4196">
        <v>37.989000000000011</v>
      </c>
      <c r="T4196">
        <v>8.9090000000000007</v>
      </c>
      <c r="U4196">
        <v>21.293600000000001</v>
      </c>
      <c r="V4196">
        <f t="shared" si="488"/>
        <v>2.390411118922267</v>
      </c>
      <c r="AC4196">
        <v>80.13</v>
      </c>
      <c r="AD4196">
        <v>78.95</v>
      </c>
      <c r="AH4196" s="85">
        <f>IF(AND(M4196&lt;Variables!$G$6,M4196&gt;Variables!$G$5),0,1)</f>
        <v>1</v>
      </c>
      <c r="AI4196" s="85">
        <f t="shared" si="487"/>
        <v>0</v>
      </c>
      <c r="AJ4196" s="85">
        <f>IF(I4196&gt;Variables!$G$7,0,1)</f>
        <v>1</v>
      </c>
      <c r="AK4196" s="85">
        <f>IF(F4196&gt;Variables!$G$8,0,1)</f>
        <v>0</v>
      </c>
      <c r="AL4196" s="85">
        <f>IF(G4196&gt;Variables!$G$9,0,1)</f>
        <v>1</v>
      </c>
      <c r="AM4196" s="85">
        <f>IF(AND(K4196&gt;Variables!$G$10,K4196&lt;Variables!$G$11),0,1)</f>
        <v>0</v>
      </c>
      <c r="AN4196" s="103">
        <f>IF(H4196&lt;Variables!$G$13,1,0)</f>
        <v>0</v>
      </c>
      <c r="AO4196" s="101">
        <f>IF(R4196&lt;Variables!$G$12,0,1)</f>
        <v>1</v>
      </c>
      <c r="AP4196" s="86">
        <f t="shared" si="485"/>
        <v>1</v>
      </c>
      <c r="AR4196">
        <v>0</v>
      </c>
      <c r="AS4196">
        <v>1</v>
      </c>
      <c r="AT4196">
        <v>0</v>
      </c>
      <c r="AU4196">
        <v>0</v>
      </c>
      <c r="BA4196">
        <v>0.5</v>
      </c>
    </row>
    <row r="4197" spans="3:53" ht="12.75" x14ac:dyDescent="0.2">
      <c r="C4197" t="s">
        <v>854</v>
      </c>
      <c r="D4197" t="s">
        <v>185</v>
      </c>
      <c r="E4197">
        <v>10.55</v>
      </c>
      <c r="F4197">
        <v>38.340000000000003</v>
      </c>
      <c r="G4197">
        <v>30.06</v>
      </c>
      <c r="H4197">
        <v>40.380000000000003</v>
      </c>
      <c r="I4197">
        <v>43.002000000000002</v>
      </c>
      <c r="J4197" t="s">
        <v>78</v>
      </c>
      <c r="K4197">
        <v>73.319999999999993</v>
      </c>
      <c r="L4197">
        <v>10.0259</v>
      </c>
      <c r="M4197">
        <v>6.7235859124866506</v>
      </c>
      <c r="N4197">
        <v>9.5863060000000004</v>
      </c>
      <c r="O4197">
        <v>11.617551119273671</v>
      </c>
      <c r="P4197">
        <v>23200000</v>
      </c>
      <c r="Q4197">
        <v>11900000</v>
      </c>
      <c r="R4197">
        <v>1.95</v>
      </c>
      <c r="S4197">
        <v>37.989000000000011</v>
      </c>
      <c r="T4197">
        <v>8.9090000000000007</v>
      </c>
      <c r="U4197">
        <v>21.293600000000001</v>
      </c>
      <c r="V4197">
        <f t="shared" si="488"/>
        <v>1.9809608264674503</v>
      </c>
      <c r="AC4197">
        <v>10.75</v>
      </c>
      <c r="AD4197">
        <v>8.36</v>
      </c>
      <c r="AH4197" s="85">
        <f>IF(AND(M4197&lt;Variables!$G$6,M4197&gt;Variables!$G$5),0,1)</f>
        <v>1</v>
      </c>
      <c r="AI4197" s="85">
        <f t="shared" si="487"/>
        <v>0</v>
      </c>
      <c r="AJ4197" s="85">
        <f>IF(I4197&gt;Variables!$G$7,0,1)</f>
        <v>0</v>
      </c>
      <c r="AK4197" s="85">
        <f>IF(F4197&gt;Variables!$G$8,0,1)</f>
        <v>0</v>
      </c>
      <c r="AL4197" s="85">
        <f>IF(G4197&gt;Variables!$G$9,0,1)</f>
        <v>0</v>
      </c>
      <c r="AM4197" s="85">
        <f>IF(AND(K4197&gt;Variables!$G$10,K4197&lt;Variables!$G$11),0,1)</f>
        <v>0</v>
      </c>
      <c r="AN4197" s="103">
        <f>IF(H4197&lt;Variables!$G$13,1,0)</f>
        <v>1</v>
      </c>
      <c r="AO4197" s="101">
        <f>IF(R4197&lt;Variables!$G$12,0,1)</f>
        <v>0</v>
      </c>
      <c r="AP4197" s="86">
        <f t="shared" si="485"/>
        <v>1</v>
      </c>
      <c r="AR4197">
        <v>0</v>
      </c>
      <c r="AS4197">
        <v>0</v>
      </c>
      <c r="AT4197">
        <v>1</v>
      </c>
      <c r="AU4197">
        <v>0</v>
      </c>
      <c r="BA4197">
        <v>-2.25</v>
      </c>
    </row>
    <row r="4198" spans="3:53" ht="12.75" x14ac:dyDescent="0.2">
      <c r="C4198" t="s">
        <v>854</v>
      </c>
      <c r="D4198" t="s">
        <v>807</v>
      </c>
      <c r="E4198">
        <v>39.96</v>
      </c>
      <c r="F4198">
        <v>8.75</v>
      </c>
      <c r="G4198">
        <v>-0.87</v>
      </c>
      <c r="H4198">
        <v>6020</v>
      </c>
      <c r="I4198">
        <v>11.058999999999999</v>
      </c>
      <c r="J4198" t="s">
        <v>78</v>
      </c>
      <c r="K4198">
        <v>51.59</v>
      </c>
      <c r="L4198">
        <v>39.998004999999999</v>
      </c>
      <c r="M4198">
        <v>-7.0015992047604073E-2</v>
      </c>
      <c r="N4198">
        <v>39.812992000000001</v>
      </c>
      <c r="O4198">
        <v>0.39436372930725122</v>
      </c>
      <c r="P4198">
        <v>3004000</v>
      </c>
      <c r="Q4198">
        <v>1252000</v>
      </c>
      <c r="R4198">
        <v>2.4</v>
      </c>
      <c r="S4198">
        <v>37.989000000000011</v>
      </c>
      <c r="T4198">
        <v>8.9090000000000007</v>
      </c>
      <c r="U4198">
        <v>21.293600000000001</v>
      </c>
      <c r="V4198">
        <f t="shared" si="488"/>
        <v>2.3856143236274412</v>
      </c>
      <c r="AC4198">
        <v>41.37</v>
      </c>
      <c r="AD4198">
        <v>39.11</v>
      </c>
      <c r="AH4198" s="85">
        <f>IF(AND(M4198&lt;Variables!$G$6,M4198&gt;Variables!$G$5),0,1)</f>
        <v>1</v>
      </c>
      <c r="AI4198" s="85">
        <f t="shared" si="487"/>
        <v>0</v>
      </c>
      <c r="AJ4198" s="85">
        <f>IF(I4198&gt;Variables!$G$7,0,1)</f>
        <v>0</v>
      </c>
      <c r="AK4198" s="85">
        <f>IF(F4198&gt;Variables!$G$8,0,1)</f>
        <v>1</v>
      </c>
      <c r="AL4198" s="85">
        <f>IF(G4198&gt;Variables!$G$9,0,1)</f>
        <v>1</v>
      </c>
      <c r="AM4198" s="85">
        <f>IF(AND(K4198&gt;Variables!$G$10,K4198&lt;Variables!$G$11),0,1)</f>
        <v>0</v>
      </c>
      <c r="AN4198" s="103">
        <f>IF(H4198&lt;Variables!$G$13,1,0)</f>
        <v>0</v>
      </c>
      <c r="AO4198" s="101">
        <f>IF(R4198&lt;Variables!$G$12,0,1)</f>
        <v>1</v>
      </c>
      <c r="AP4198" s="86">
        <f t="shared" si="485"/>
        <v>1</v>
      </c>
      <c r="AR4198">
        <v>1</v>
      </c>
      <c r="AS4198">
        <v>0</v>
      </c>
      <c r="AT4198">
        <v>0</v>
      </c>
      <c r="AU4198">
        <v>0</v>
      </c>
      <c r="BA4198">
        <v>0.98</v>
      </c>
    </row>
    <row r="4199" spans="3:53" ht="12.75" x14ac:dyDescent="0.2">
      <c r="C4199" t="s">
        <v>854</v>
      </c>
      <c r="D4199" t="s">
        <v>805</v>
      </c>
      <c r="E4199">
        <v>45.2</v>
      </c>
      <c r="F4199">
        <v>9.7200000000000006</v>
      </c>
      <c r="G4199">
        <v>-0.5</v>
      </c>
      <c r="H4199">
        <v>9400</v>
      </c>
      <c r="I4199">
        <v>114.23</v>
      </c>
      <c r="J4199" t="s">
        <v>78</v>
      </c>
      <c r="K4199">
        <v>44.82</v>
      </c>
      <c r="L4199">
        <v>45.224449999999997</v>
      </c>
      <c r="M4199">
        <v>-8.7231574955587518E-2</v>
      </c>
      <c r="N4199">
        <v>45.239482000000002</v>
      </c>
      <c r="O4199">
        <v>-0.12043020298064649</v>
      </c>
      <c r="P4199">
        <v>6307000</v>
      </c>
      <c r="Q4199">
        <v>1695000</v>
      </c>
      <c r="R4199">
        <v>3.72</v>
      </c>
      <c r="S4199">
        <v>37.989000000000011</v>
      </c>
      <c r="T4199">
        <v>8.9090000000000007</v>
      </c>
      <c r="U4199">
        <v>21.293600000000001</v>
      </c>
      <c r="V4199">
        <f t="shared" ref="V4199:V4230" si="489">1.849 + (0.01036 * K4199) + (0.1184 * M4199) - (0.002888 * K4199 * M4199)</f>
        <v>2.3142982505445615</v>
      </c>
      <c r="AC4199">
        <v>46.46</v>
      </c>
      <c r="AD4199">
        <v>45.185000000000002</v>
      </c>
      <c r="AH4199" s="85">
        <f>IF(AND(M4199&lt;Variables!$G$6,M4199&gt;Variables!$G$5),0,1)</f>
        <v>1</v>
      </c>
      <c r="AI4199" s="85">
        <f t="shared" si="487"/>
        <v>1</v>
      </c>
      <c r="AJ4199" s="85">
        <f>IF(I4199&gt;Variables!$G$7,0,1)</f>
        <v>0</v>
      </c>
      <c r="AK4199" s="85">
        <f>IF(F4199&gt;Variables!$G$8,0,1)</f>
        <v>0</v>
      </c>
      <c r="AL4199" s="85">
        <f>IF(G4199&gt;Variables!$G$9,0,1)</f>
        <v>1</v>
      </c>
      <c r="AM4199" s="85">
        <f>IF(AND(K4199&gt;Variables!$G$10,K4199&lt;Variables!$G$11),0,1)</f>
        <v>1</v>
      </c>
      <c r="AN4199" s="103">
        <f>IF(H4199&lt;Variables!$G$13,1,0)</f>
        <v>0</v>
      </c>
      <c r="AO4199" s="101">
        <f>IF(R4199&lt;Variables!$G$12,0,1)</f>
        <v>1</v>
      </c>
      <c r="AP4199" s="86">
        <f t="shared" si="485"/>
        <v>1</v>
      </c>
      <c r="AR4199">
        <v>1</v>
      </c>
      <c r="AS4199">
        <v>0</v>
      </c>
      <c r="AT4199">
        <v>0</v>
      </c>
      <c r="AU4199">
        <v>0</v>
      </c>
      <c r="BA4199">
        <v>1.31</v>
      </c>
    </row>
    <row r="4200" spans="3:53" ht="12.75" x14ac:dyDescent="0.2">
      <c r="C4200" t="s">
        <v>854</v>
      </c>
      <c r="D4200" t="s">
        <v>817</v>
      </c>
      <c r="E4200">
        <v>2.98</v>
      </c>
      <c r="F4200">
        <v>28.63</v>
      </c>
      <c r="G4200">
        <v>27.23</v>
      </c>
      <c r="H4200">
        <v>61.14</v>
      </c>
      <c r="I4200">
        <v>-67.951999999999998</v>
      </c>
      <c r="J4200" t="s">
        <v>78</v>
      </c>
      <c r="K4200">
        <v>45.75</v>
      </c>
      <c r="L4200">
        <v>3.00651</v>
      </c>
      <c r="M4200">
        <v>-0.54914169585332495</v>
      </c>
      <c r="N4200">
        <v>3.0230199999999998</v>
      </c>
      <c r="O4200">
        <v>-1.0922851982454651</v>
      </c>
      <c r="P4200">
        <v>15180000</v>
      </c>
      <c r="Q4200">
        <v>2130000</v>
      </c>
      <c r="R4200">
        <v>7.13</v>
      </c>
      <c r="S4200">
        <v>37.989000000000011</v>
      </c>
      <c r="T4200">
        <v>8.9090000000000007</v>
      </c>
      <c r="U4200">
        <v>21.293600000000001</v>
      </c>
      <c r="V4200">
        <f t="shared" si="489"/>
        <v>2.3305075189172828</v>
      </c>
      <c r="AC4200">
        <v>3.24</v>
      </c>
      <c r="AD4200">
        <v>2.7</v>
      </c>
      <c r="AH4200" s="85">
        <f>IF(AND(M4200&lt;Variables!$G$6,M4200&gt;Variables!$G$5),0,1)</f>
        <v>1</v>
      </c>
      <c r="AI4200" s="85">
        <f t="shared" si="487"/>
        <v>1</v>
      </c>
      <c r="AJ4200" s="85">
        <f>IF(I4200&gt;Variables!$G$7,0,1)</f>
        <v>1</v>
      </c>
      <c r="AK4200" s="85">
        <f>IF(F4200&gt;Variables!$G$8,0,1)</f>
        <v>0</v>
      </c>
      <c r="AL4200" s="85">
        <f>IF(G4200&gt;Variables!$G$9,0,1)</f>
        <v>0</v>
      </c>
      <c r="AM4200" s="85">
        <f>IF(AND(K4200&gt;Variables!$G$10,K4200&lt;Variables!$G$11),0,1)</f>
        <v>1</v>
      </c>
      <c r="AN4200" s="103">
        <f>IF(H4200&lt;Variables!$G$13,1,0)</f>
        <v>1</v>
      </c>
      <c r="AO4200" s="101">
        <f>IF(R4200&lt;Variables!$G$12,0,1)</f>
        <v>1</v>
      </c>
      <c r="AP4200" s="86">
        <f t="shared" si="485"/>
        <v>1</v>
      </c>
      <c r="AR4200">
        <v>1</v>
      </c>
      <c r="AS4200">
        <v>0</v>
      </c>
      <c r="AT4200">
        <v>0</v>
      </c>
      <c r="AU4200">
        <v>0</v>
      </c>
      <c r="BA4200">
        <v>2</v>
      </c>
    </row>
    <row r="4201" spans="3:53" ht="12.75" x14ac:dyDescent="0.2">
      <c r="C4201" t="s">
        <v>854</v>
      </c>
      <c r="D4201" t="s">
        <v>499</v>
      </c>
      <c r="E4201">
        <v>79</v>
      </c>
      <c r="F4201">
        <v>7.59</v>
      </c>
      <c r="G4201">
        <v>4.8</v>
      </c>
      <c r="H4201">
        <v>5310</v>
      </c>
      <c r="I4201">
        <v>86.096000000000004</v>
      </c>
      <c r="J4201" t="s">
        <v>78</v>
      </c>
      <c r="K4201">
        <v>37.4</v>
      </c>
      <c r="L4201">
        <v>79.205929999999995</v>
      </c>
      <c r="M4201">
        <v>-0.39887165014032983</v>
      </c>
      <c r="N4201">
        <v>79.73038958333332</v>
      </c>
      <c r="O4201">
        <v>-1.0540392286117619</v>
      </c>
      <c r="P4201">
        <v>765693</v>
      </c>
      <c r="Q4201">
        <v>1283000</v>
      </c>
      <c r="R4201">
        <v>0.6</v>
      </c>
      <c r="S4201">
        <v>37.989000000000011</v>
      </c>
      <c r="T4201">
        <v>8.9090000000000007</v>
      </c>
      <c r="U4201">
        <v>21.293600000000001</v>
      </c>
      <c r="V4201">
        <f t="shared" si="489"/>
        <v>2.2323202022010218</v>
      </c>
      <c r="AC4201">
        <v>79.444900000000004</v>
      </c>
      <c r="AD4201">
        <v>77.844999999999999</v>
      </c>
      <c r="AH4201" s="85">
        <f>IF(AND(M4201&lt;Variables!$G$6,M4201&gt;Variables!$G$5),0,1)</f>
        <v>1</v>
      </c>
      <c r="AI4201" s="85">
        <f t="shared" si="487"/>
        <v>1</v>
      </c>
      <c r="AJ4201" s="85">
        <f>IF(I4201&gt;Variables!$G$7,0,1)</f>
        <v>0</v>
      </c>
      <c r="AK4201" s="85">
        <f>IF(F4201&gt;Variables!$G$8,0,1)</f>
        <v>1</v>
      </c>
      <c r="AL4201" s="85">
        <f>IF(G4201&gt;Variables!$G$9,0,1)</f>
        <v>1</v>
      </c>
      <c r="AM4201" s="85">
        <f>IF(AND(K4201&gt;Variables!$G$10,K4201&lt;Variables!$G$11),0,1)</f>
        <v>1</v>
      </c>
      <c r="AN4201" s="103">
        <f>IF(H4201&lt;Variables!$G$13,1,0)</f>
        <v>0</v>
      </c>
      <c r="AO4201" s="101">
        <f>IF(R4201&lt;Variables!$G$12,0,1)</f>
        <v>0</v>
      </c>
      <c r="AP4201" s="86">
        <f t="shared" si="485"/>
        <v>1</v>
      </c>
      <c r="AR4201">
        <v>0</v>
      </c>
      <c r="AS4201">
        <v>1</v>
      </c>
      <c r="AT4201">
        <v>0</v>
      </c>
      <c r="AU4201">
        <v>0</v>
      </c>
      <c r="BA4201">
        <v>0.49</v>
      </c>
    </row>
    <row r="4202" spans="3:53" ht="12.75" x14ac:dyDescent="0.2">
      <c r="C4202" t="s">
        <v>854</v>
      </c>
      <c r="D4202" t="s">
        <v>845</v>
      </c>
      <c r="E4202">
        <v>16.61</v>
      </c>
      <c r="F4202">
        <v>30.41</v>
      </c>
      <c r="G4202">
        <v>25.72</v>
      </c>
      <c r="H4202">
        <v>354.73</v>
      </c>
      <c r="I4202">
        <v>-73.292000000000002</v>
      </c>
      <c r="J4202" t="s">
        <v>78</v>
      </c>
      <c r="K4202">
        <v>57.03</v>
      </c>
      <c r="L4202">
        <v>16.572089999999999</v>
      </c>
      <c r="M4202">
        <v>0.28910052986679208</v>
      </c>
      <c r="N4202">
        <v>16.418168000000001</v>
      </c>
      <c r="O4202">
        <v>1.229321078941326</v>
      </c>
      <c r="P4202">
        <v>1570000</v>
      </c>
      <c r="Q4202">
        <v>288460</v>
      </c>
      <c r="R4202">
        <v>5.44</v>
      </c>
      <c r="S4202">
        <v>37.989000000000011</v>
      </c>
      <c r="T4202">
        <v>8.9090000000000007</v>
      </c>
      <c r="U4202">
        <v>21.293600000000001</v>
      </c>
      <c r="V4202">
        <f t="shared" si="489"/>
        <v>2.4264446822417689</v>
      </c>
      <c r="AC4202">
        <v>18.5</v>
      </c>
      <c r="AD4202">
        <v>16.12</v>
      </c>
      <c r="AH4202" s="85">
        <f>IF(AND(M4202&lt;Variables!$G$6,M4202&gt;Variables!$G$5),0,1)</f>
        <v>1</v>
      </c>
      <c r="AI4202" s="85">
        <f t="shared" si="487"/>
        <v>0</v>
      </c>
      <c r="AJ4202" s="85">
        <f>IF(I4202&gt;Variables!$G$7,0,1)</f>
        <v>1</v>
      </c>
      <c r="AK4202" s="85">
        <f>IF(F4202&gt;Variables!$G$8,0,1)</f>
        <v>0</v>
      </c>
      <c r="AL4202" s="85">
        <f>IF(G4202&gt;Variables!$G$9,0,1)</f>
        <v>0</v>
      </c>
      <c r="AM4202" s="85">
        <f>IF(AND(K4202&gt;Variables!$G$10,K4202&lt;Variables!$G$11),0,1)</f>
        <v>0</v>
      </c>
      <c r="AN4202" s="103">
        <f>IF(H4202&lt;Variables!$G$13,1,0)</f>
        <v>1</v>
      </c>
      <c r="AO4202" s="101">
        <f>IF(R4202&lt;Variables!$G$12,0,1)</f>
        <v>1</v>
      </c>
      <c r="AP4202" s="86">
        <f t="shared" si="485"/>
        <v>1</v>
      </c>
      <c r="AR4202">
        <v>0</v>
      </c>
      <c r="AS4202">
        <v>0</v>
      </c>
      <c r="AT4202">
        <v>1</v>
      </c>
      <c r="AU4202">
        <v>0</v>
      </c>
      <c r="BA4202">
        <v>-2.25</v>
      </c>
    </row>
    <row r="4203" spans="3:53" ht="12.75" x14ac:dyDescent="0.2">
      <c r="C4203" t="s">
        <v>854</v>
      </c>
      <c r="D4203" t="s">
        <v>176</v>
      </c>
      <c r="E4203">
        <v>74.14</v>
      </c>
      <c r="F4203">
        <v>10.59</v>
      </c>
      <c r="G4203">
        <v>8.5299999999999994</v>
      </c>
      <c r="H4203">
        <v>6300</v>
      </c>
      <c r="I4203">
        <v>-20.486000000000001</v>
      </c>
      <c r="J4203" t="s">
        <v>78</v>
      </c>
      <c r="K4203">
        <v>62.32</v>
      </c>
      <c r="L4203">
        <v>73.776125000000008</v>
      </c>
      <c r="M4203">
        <v>0.44577429351297121</v>
      </c>
      <c r="N4203">
        <v>73.247706666666659</v>
      </c>
      <c r="O4203">
        <v>1.1704029687027451</v>
      </c>
      <c r="P4203">
        <v>801454</v>
      </c>
      <c r="Q4203">
        <v>997328</v>
      </c>
      <c r="R4203">
        <v>0.8</v>
      </c>
      <c r="S4203">
        <v>37.989000000000011</v>
      </c>
      <c r="T4203">
        <v>8.9090000000000007</v>
      </c>
      <c r="U4203">
        <v>21.293600000000001</v>
      </c>
      <c r="V4203">
        <f t="shared" si="489"/>
        <v>2.4671843476815845</v>
      </c>
      <c r="AC4203">
        <v>74.98</v>
      </c>
      <c r="AD4203">
        <v>72.260000000000005</v>
      </c>
      <c r="AH4203" s="85">
        <f>IF(AND(M4203&lt;Variables!$G$6,M4203&gt;Variables!$G$5),0,1)</f>
        <v>1</v>
      </c>
      <c r="AI4203" s="85">
        <f t="shared" si="487"/>
        <v>0</v>
      </c>
      <c r="AJ4203" s="85">
        <f>IF(I4203&gt;Variables!$G$7,0,1)</f>
        <v>1</v>
      </c>
      <c r="AK4203" s="85">
        <f>IF(F4203&gt;Variables!$G$8,0,1)</f>
        <v>0</v>
      </c>
      <c r="AL4203" s="85">
        <f>IF(G4203&gt;Variables!$G$9,0,1)</f>
        <v>1</v>
      </c>
      <c r="AM4203" s="85">
        <f>IF(AND(K4203&gt;Variables!$G$10,K4203&lt;Variables!$G$11),0,1)</f>
        <v>0</v>
      </c>
      <c r="AN4203" s="103">
        <f>IF(H4203&lt;Variables!$G$13,1,0)</f>
        <v>0</v>
      </c>
      <c r="AO4203" s="101">
        <f>IF(R4203&lt;Variables!$G$12,0,1)</f>
        <v>0</v>
      </c>
      <c r="AP4203" s="86">
        <f t="shared" si="485"/>
        <v>1</v>
      </c>
      <c r="AR4203">
        <v>0</v>
      </c>
      <c r="AS4203">
        <v>0</v>
      </c>
      <c r="AT4203">
        <v>1</v>
      </c>
      <c r="AU4203">
        <v>0</v>
      </c>
      <c r="BA4203">
        <v>-2.25</v>
      </c>
    </row>
    <row r="4204" spans="3:53" ht="12.75" x14ac:dyDescent="0.2">
      <c r="C4204" t="s">
        <v>854</v>
      </c>
      <c r="D4204" t="s">
        <v>813</v>
      </c>
      <c r="E4204">
        <v>12.57</v>
      </c>
      <c r="F4204">
        <v>12.58</v>
      </c>
      <c r="G4204">
        <v>12.34</v>
      </c>
      <c r="H4204">
        <v>2160</v>
      </c>
      <c r="I4204">
        <v>-17.094000000000001</v>
      </c>
      <c r="J4204" t="s">
        <v>78</v>
      </c>
      <c r="K4204">
        <v>44.46</v>
      </c>
      <c r="L4204">
        <v>12.605426315789471</v>
      </c>
      <c r="M4204">
        <v>-0.36037111836965757</v>
      </c>
      <c r="N4204">
        <v>12.564583673469389</v>
      </c>
      <c r="O4204">
        <v>-3.6480902101547398E-2</v>
      </c>
      <c r="P4204">
        <v>3010000</v>
      </c>
      <c r="Q4204">
        <v>1541000</v>
      </c>
      <c r="R4204">
        <v>1.95</v>
      </c>
      <c r="S4204">
        <v>37.989000000000011</v>
      </c>
      <c r="T4204">
        <v>8.9090000000000007</v>
      </c>
      <c r="U4204">
        <v>21.293600000000001</v>
      </c>
      <c r="V4204">
        <f t="shared" si="489"/>
        <v>2.3132094841618334</v>
      </c>
      <c r="AC4204">
        <v>12.936400000000001</v>
      </c>
      <c r="AD4204">
        <v>12.52</v>
      </c>
      <c r="AH4204" s="85">
        <f>IF(AND(M4204&lt;Variables!$G$6,M4204&gt;Variables!$G$5),0,1)</f>
        <v>1</v>
      </c>
      <c r="AI4204" s="85">
        <f t="shared" si="487"/>
        <v>0</v>
      </c>
      <c r="AJ4204" s="85">
        <f>IF(I4204&gt;Variables!$G$7,0,1)</f>
        <v>1</v>
      </c>
      <c r="AK4204" s="85">
        <f>IF(F4204&gt;Variables!$G$8,0,1)</f>
        <v>0</v>
      </c>
      <c r="AL4204" s="85">
        <f>IF(G4204&gt;Variables!$G$9,0,1)</f>
        <v>0</v>
      </c>
      <c r="AM4204" s="85">
        <f>IF(AND(K4204&gt;Variables!$G$10,K4204&lt;Variables!$G$11),0,1)</f>
        <v>1</v>
      </c>
      <c r="AN4204" s="103">
        <f>IF(H4204&lt;Variables!$G$13,1,0)</f>
        <v>1</v>
      </c>
      <c r="AO4204" s="101">
        <f>IF(R4204&lt;Variables!$G$12,0,1)</f>
        <v>0</v>
      </c>
      <c r="AP4204" s="86">
        <f t="shared" si="485"/>
        <v>1</v>
      </c>
      <c r="AR4204">
        <v>1</v>
      </c>
      <c r="AS4204">
        <v>0</v>
      </c>
      <c r="AT4204">
        <v>0</v>
      </c>
      <c r="AU4204">
        <v>0</v>
      </c>
      <c r="BA4204">
        <v>2</v>
      </c>
    </row>
    <row r="4205" spans="3:53" ht="12.75" x14ac:dyDescent="0.2">
      <c r="C4205" t="s">
        <v>854</v>
      </c>
      <c r="D4205" t="s">
        <v>686</v>
      </c>
      <c r="E4205">
        <v>20.57</v>
      </c>
      <c r="F4205">
        <v>8.5</v>
      </c>
      <c r="G4205">
        <v>7</v>
      </c>
      <c r="H4205">
        <v>2230</v>
      </c>
      <c r="I4205">
        <v>-56.67</v>
      </c>
      <c r="J4205" t="s">
        <v>78</v>
      </c>
      <c r="K4205">
        <v>49.15</v>
      </c>
      <c r="L4205">
        <v>20.562255555555559</v>
      </c>
      <c r="M4205">
        <v>1.626496876962016E-2</v>
      </c>
      <c r="N4205">
        <v>20.61895208333333</v>
      </c>
      <c r="O4205">
        <v>-0.25875264231521672</v>
      </c>
      <c r="P4205">
        <v>1036000</v>
      </c>
      <c r="Q4205">
        <v>1298000</v>
      </c>
      <c r="R4205">
        <v>0.8</v>
      </c>
      <c r="S4205">
        <v>37.989000000000011</v>
      </c>
      <c r="T4205">
        <v>8.9090000000000007</v>
      </c>
      <c r="U4205">
        <v>21.293600000000001</v>
      </c>
      <c r="V4205">
        <f t="shared" si="489"/>
        <v>2.3578110380573256</v>
      </c>
      <c r="AC4205">
        <v>20.61</v>
      </c>
      <c r="AD4205">
        <v>19.72</v>
      </c>
      <c r="AH4205" s="85">
        <f>IF(AND(M4205&lt;Variables!$G$6,M4205&gt;Variables!$G$5),0,1)</f>
        <v>1</v>
      </c>
      <c r="AI4205" s="85">
        <f t="shared" si="487"/>
        <v>1</v>
      </c>
      <c r="AJ4205" s="85">
        <f>IF(I4205&gt;Variables!$G$7,0,1)</f>
        <v>1</v>
      </c>
      <c r="AK4205" s="85">
        <f>IF(F4205&gt;Variables!$G$8,0,1)</f>
        <v>1</v>
      </c>
      <c r="AL4205" s="85">
        <f>IF(G4205&gt;Variables!$G$9,0,1)</f>
        <v>1</v>
      </c>
      <c r="AM4205" s="85">
        <f>IF(AND(K4205&gt;Variables!$G$10,K4205&lt;Variables!$G$11),0,1)</f>
        <v>1</v>
      </c>
      <c r="AN4205" s="103">
        <f>IF(H4205&lt;Variables!$G$13,1,0)</f>
        <v>1</v>
      </c>
      <c r="AO4205" s="101">
        <f>IF(R4205&lt;Variables!$G$12,0,1)</f>
        <v>0</v>
      </c>
      <c r="AP4205" s="86">
        <f t="shared" si="485"/>
        <v>1</v>
      </c>
      <c r="AR4205">
        <v>0</v>
      </c>
      <c r="AS4205">
        <v>0</v>
      </c>
      <c r="AT4205">
        <v>1</v>
      </c>
      <c r="AU4205">
        <v>0</v>
      </c>
      <c r="BA4205">
        <v>-2.25</v>
      </c>
    </row>
    <row r="4206" spans="3:53" ht="12.75" x14ac:dyDescent="0.2">
      <c r="C4206" t="s">
        <v>854</v>
      </c>
      <c r="D4206" t="s">
        <v>183</v>
      </c>
      <c r="E4206">
        <v>26.04</v>
      </c>
      <c r="F4206">
        <v>69.650000000000006</v>
      </c>
      <c r="G4206">
        <v>37.840000000000003</v>
      </c>
      <c r="H4206">
        <v>42.28</v>
      </c>
      <c r="I4206">
        <v>2328.8000000000002</v>
      </c>
      <c r="J4206" t="s">
        <v>78</v>
      </c>
      <c r="K4206">
        <v>62.34</v>
      </c>
      <c r="L4206">
        <v>25.213764999999999</v>
      </c>
      <c r="M4206">
        <v>3.1591275638525169</v>
      </c>
      <c r="N4206">
        <v>24.685977999999999</v>
      </c>
      <c r="O4206">
        <v>5.3646730139676952</v>
      </c>
      <c r="P4206">
        <v>40140000</v>
      </c>
      <c r="Q4206">
        <v>16000000</v>
      </c>
      <c r="R4206">
        <v>2.5099999999999998</v>
      </c>
      <c r="S4206">
        <v>37.989000000000011</v>
      </c>
      <c r="T4206">
        <v>8.9090000000000007</v>
      </c>
      <c r="U4206">
        <v>21.293600000000001</v>
      </c>
      <c r="V4206">
        <f t="shared" si="489"/>
        <v>2.3001203479494636</v>
      </c>
      <c r="AC4206">
        <v>26.2</v>
      </c>
      <c r="AD4206">
        <v>20</v>
      </c>
      <c r="AH4206" s="85">
        <f>IF(AND(M4206&lt;Variables!$G$6,M4206&gt;Variables!$G$5),0,1)</f>
        <v>1</v>
      </c>
      <c r="AI4206" s="85">
        <f t="shared" si="487"/>
        <v>0</v>
      </c>
      <c r="AJ4206" s="85">
        <f>IF(I4206&gt;Variables!$G$7,0,1)</f>
        <v>0</v>
      </c>
      <c r="AK4206" s="85">
        <f>IF(F4206&gt;Variables!$G$8,0,1)</f>
        <v>0</v>
      </c>
      <c r="AL4206" s="85">
        <f>IF(G4206&gt;Variables!$G$9,0,1)</f>
        <v>0</v>
      </c>
      <c r="AM4206" s="85">
        <f>IF(AND(K4206&gt;Variables!$G$10,K4206&lt;Variables!$G$11),0,1)</f>
        <v>0</v>
      </c>
      <c r="AN4206" s="103">
        <f>IF(H4206&lt;Variables!$G$13,1,0)</f>
        <v>1</v>
      </c>
      <c r="AO4206" s="101">
        <f>IF(R4206&lt;Variables!$G$12,0,1)</f>
        <v>1</v>
      </c>
      <c r="AP4206" s="86">
        <f t="shared" si="485"/>
        <v>1</v>
      </c>
      <c r="AR4206">
        <v>0</v>
      </c>
      <c r="AS4206">
        <v>0</v>
      </c>
      <c r="AT4206">
        <v>1</v>
      </c>
      <c r="AU4206">
        <v>0</v>
      </c>
      <c r="BA4206">
        <v>-2.25</v>
      </c>
    </row>
    <row r="4207" spans="3:53" ht="12.75" x14ac:dyDescent="0.2">
      <c r="C4207" t="s">
        <v>854</v>
      </c>
      <c r="D4207" t="s">
        <v>697</v>
      </c>
      <c r="E4207">
        <v>8.1</v>
      </c>
      <c r="F4207">
        <v>64.62</v>
      </c>
      <c r="G4207">
        <v>103.93</v>
      </c>
      <c r="H4207">
        <v>-99999</v>
      </c>
      <c r="I4207">
        <v>-12.907999999999999</v>
      </c>
      <c r="J4207" t="s">
        <v>76</v>
      </c>
      <c r="K4207">
        <v>92.45</v>
      </c>
      <c r="L4207">
        <v>7.4419722222222227</v>
      </c>
      <c r="M4207">
        <v>11.52823139027511</v>
      </c>
      <c r="N4207">
        <v>6.8689166666666663</v>
      </c>
      <c r="O4207">
        <v>20.832736845936399</v>
      </c>
      <c r="P4207">
        <v>404704</v>
      </c>
      <c r="Q4207">
        <v>58657</v>
      </c>
      <c r="R4207">
        <v>6.9</v>
      </c>
      <c r="S4207">
        <v>37.989000000000011</v>
      </c>
      <c r="T4207">
        <v>8.9090000000000007</v>
      </c>
      <c r="U4207">
        <v>21.293600000000001</v>
      </c>
      <c r="V4207">
        <f t="shared" si="489"/>
        <v>1.0937375396232363</v>
      </c>
      <c r="AC4207">
        <v>8.3000000000000007</v>
      </c>
      <c r="AD4207">
        <v>5.8</v>
      </c>
      <c r="AH4207" s="85">
        <f>IF(AND(M4207&lt;Variables!$G$6,M4207&gt;Variables!$G$5),0,1)</f>
        <v>1</v>
      </c>
      <c r="AI4207" s="85">
        <f t="shared" si="487"/>
        <v>0</v>
      </c>
      <c r="AJ4207" s="85">
        <f>IF(I4207&gt;Variables!$G$7,0,1)</f>
        <v>1</v>
      </c>
      <c r="AK4207" s="85">
        <f>IF(F4207&gt;Variables!$G$8,0,1)</f>
        <v>0</v>
      </c>
      <c r="AL4207" s="85">
        <f>IF(G4207&gt;Variables!$G$9,0,1)</f>
        <v>0</v>
      </c>
      <c r="AM4207" s="85">
        <f>IF(AND(K4207&gt;Variables!$G$10,K4207&lt;Variables!$G$11),0,1)</f>
        <v>1</v>
      </c>
      <c r="AN4207" s="103">
        <f>IF(H4207&lt;Variables!$G$13,1,0)</f>
        <v>1</v>
      </c>
      <c r="AO4207" s="101">
        <f>IF(R4207&lt;Variables!$G$12,0,1)</f>
        <v>1</v>
      </c>
      <c r="AP4207" s="86">
        <f t="shared" ref="AP4207:AP4270" si="490">IF(J4207="Pass", 0,1)</f>
        <v>0</v>
      </c>
      <c r="AR4207">
        <v>1</v>
      </c>
      <c r="AS4207">
        <v>0</v>
      </c>
      <c r="AT4207">
        <v>0</v>
      </c>
      <c r="AU4207">
        <v>0</v>
      </c>
      <c r="BA4207">
        <v>2</v>
      </c>
    </row>
    <row r="4208" spans="3:53" ht="12.75" x14ac:dyDescent="0.2">
      <c r="C4208" t="s">
        <v>854</v>
      </c>
      <c r="D4208" t="s">
        <v>840</v>
      </c>
      <c r="E4208">
        <v>73.97</v>
      </c>
      <c r="F4208">
        <v>10.4</v>
      </c>
      <c r="G4208">
        <v>6.4</v>
      </c>
      <c r="H4208">
        <v>-99999</v>
      </c>
      <c r="I4208">
        <v>-6.3929999999999998</v>
      </c>
      <c r="J4208" t="s">
        <v>78</v>
      </c>
      <c r="K4208">
        <v>71.16</v>
      </c>
      <c r="L4208">
        <v>73.833333333333329</v>
      </c>
      <c r="M4208">
        <v>-0.45146726862301839</v>
      </c>
      <c r="N4208">
        <v>73.673333333333332</v>
      </c>
      <c r="O4208">
        <v>-0.2352728259885965</v>
      </c>
      <c r="P4208">
        <v>18830</v>
      </c>
      <c r="Q4208">
        <v>14009</v>
      </c>
      <c r="R4208">
        <v>1.34</v>
      </c>
      <c r="S4208">
        <v>37.989000000000011</v>
      </c>
      <c r="T4208">
        <v>8.9090000000000007</v>
      </c>
      <c r="U4208">
        <v>21.293600000000001</v>
      </c>
      <c r="V4208">
        <f t="shared" si="489"/>
        <v>2.6255449498871322</v>
      </c>
      <c r="AC4208">
        <v>75.62</v>
      </c>
      <c r="AD4208">
        <v>73.03</v>
      </c>
      <c r="AH4208" s="85">
        <f>IF(AND(M4208&lt;Variables!$G$6,M4208&gt;Variables!$G$5),0,1)</f>
        <v>1</v>
      </c>
      <c r="AI4208" s="85">
        <f t="shared" si="487"/>
        <v>0</v>
      </c>
      <c r="AJ4208" s="85">
        <f>IF(I4208&gt;Variables!$G$7,0,1)</f>
        <v>1</v>
      </c>
      <c r="AK4208" s="85">
        <f>IF(F4208&gt;Variables!$G$8,0,1)</f>
        <v>0</v>
      </c>
      <c r="AL4208" s="85">
        <f>IF(G4208&gt;Variables!$G$9,0,1)</f>
        <v>1</v>
      </c>
      <c r="AM4208" s="85">
        <f>IF(AND(K4208&gt;Variables!$G$10,K4208&lt;Variables!$G$11),0,1)</f>
        <v>0</v>
      </c>
      <c r="AN4208" s="103">
        <f>IF(H4208&lt;Variables!$G$13,1,0)</f>
        <v>1</v>
      </c>
      <c r="AO4208" s="101">
        <f>IF(R4208&lt;Variables!$G$12,0,1)</f>
        <v>0</v>
      </c>
      <c r="AP4208" s="86">
        <f t="shared" si="490"/>
        <v>1</v>
      </c>
      <c r="AR4208">
        <v>1</v>
      </c>
      <c r="AS4208">
        <v>0</v>
      </c>
      <c r="AT4208">
        <v>0</v>
      </c>
      <c r="AU4208">
        <v>0</v>
      </c>
      <c r="BA4208">
        <v>2</v>
      </c>
    </row>
    <row r="4209" spans="3:53" ht="12.75" x14ac:dyDescent="0.2">
      <c r="C4209" t="s">
        <v>854</v>
      </c>
      <c r="D4209" t="s">
        <v>799</v>
      </c>
      <c r="E4209">
        <v>2.97</v>
      </c>
      <c r="F4209">
        <v>46.34</v>
      </c>
      <c r="G4209">
        <v>11.15</v>
      </c>
      <c r="H4209">
        <v>881.81</v>
      </c>
      <c r="I4209">
        <v>-47.927</v>
      </c>
      <c r="J4209" t="s">
        <v>78</v>
      </c>
      <c r="K4209">
        <v>51.75</v>
      </c>
      <c r="L4209">
        <v>2.9838749999999998</v>
      </c>
      <c r="M4209">
        <v>0.20526999287838579</v>
      </c>
      <c r="N4209">
        <v>2.9642819999999999</v>
      </c>
      <c r="O4209">
        <v>0.86759626783148003</v>
      </c>
      <c r="P4209">
        <v>143510000</v>
      </c>
      <c r="Q4209">
        <v>13330000</v>
      </c>
      <c r="R4209">
        <v>10.77</v>
      </c>
      <c r="S4209">
        <v>37.989000000000011</v>
      </c>
      <c r="T4209">
        <v>8.9090000000000007</v>
      </c>
      <c r="U4209">
        <v>21.293600000000001</v>
      </c>
      <c r="V4209">
        <f t="shared" si="489"/>
        <v>2.3787555456411549</v>
      </c>
      <c r="AC4209">
        <v>3.08</v>
      </c>
      <c r="AD4209">
        <v>2.81</v>
      </c>
      <c r="AH4209" s="85">
        <f>IF(AND(M4209&lt;Variables!$G$6,M4209&gt;Variables!$G$5),0,1)</f>
        <v>1</v>
      </c>
      <c r="AI4209" s="85">
        <f t="shared" si="487"/>
        <v>0</v>
      </c>
      <c r="AJ4209" s="85">
        <f>IF(I4209&gt;Variables!$G$7,0,1)</f>
        <v>1</v>
      </c>
      <c r="AK4209" s="85">
        <f>IF(F4209&gt;Variables!$G$8,0,1)</f>
        <v>0</v>
      </c>
      <c r="AL4209" s="85">
        <f>IF(G4209&gt;Variables!$G$9,0,1)</f>
        <v>1</v>
      </c>
      <c r="AM4209" s="85">
        <f>IF(AND(K4209&gt;Variables!$G$10,K4209&lt;Variables!$G$11),0,1)</f>
        <v>0</v>
      </c>
      <c r="AN4209" s="103">
        <f>IF(H4209&lt;Variables!$G$13,1,0)</f>
        <v>1</v>
      </c>
      <c r="AO4209" s="101">
        <f>IF(R4209&lt;Variables!$G$12,0,1)</f>
        <v>1</v>
      </c>
      <c r="AP4209" s="86">
        <f t="shared" si="490"/>
        <v>1</v>
      </c>
      <c r="AR4209">
        <v>1</v>
      </c>
      <c r="AS4209">
        <v>0</v>
      </c>
      <c r="AT4209">
        <v>0</v>
      </c>
      <c r="AU4209">
        <v>0</v>
      </c>
      <c r="BA4209">
        <v>2</v>
      </c>
    </row>
    <row r="4210" spans="3:53" ht="12.75" x14ac:dyDescent="0.2">
      <c r="C4210" t="s">
        <v>854</v>
      </c>
      <c r="D4210" t="s">
        <v>186</v>
      </c>
      <c r="E4210">
        <v>27.02</v>
      </c>
      <c r="F4210">
        <v>8.82</v>
      </c>
      <c r="G4210">
        <v>4.0199999999999996</v>
      </c>
      <c r="H4210">
        <v>3480</v>
      </c>
      <c r="I4210">
        <v>0.48499999999999999</v>
      </c>
      <c r="J4210" t="s">
        <v>78</v>
      </c>
      <c r="K4210">
        <v>34.65</v>
      </c>
      <c r="L4210">
        <v>27.191845000000001</v>
      </c>
      <c r="M4210">
        <v>-0.54003323422886162</v>
      </c>
      <c r="N4210">
        <v>27.308859999999999</v>
      </c>
      <c r="O4210">
        <v>-0.96620657178658331</v>
      </c>
      <c r="P4210">
        <v>10832000</v>
      </c>
      <c r="Q4210">
        <v>9062000</v>
      </c>
      <c r="R4210">
        <v>1.2</v>
      </c>
      <c r="S4210">
        <v>37.989000000000011</v>
      </c>
      <c r="T4210">
        <v>8.9090000000000007</v>
      </c>
      <c r="U4210">
        <v>21.293600000000001</v>
      </c>
      <c r="V4210">
        <f t="shared" si="489"/>
        <v>2.198074758789998</v>
      </c>
      <c r="AC4210">
        <v>27.77</v>
      </c>
      <c r="AD4210">
        <v>26.41</v>
      </c>
      <c r="AH4210" s="85">
        <f>IF(AND(M4210&lt;Variables!$G$6,M4210&gt;Variables!$G$5),0,1)</f>
        <v>1</v>
      </c>
      <c r="AI4210" s="85">
        <f t="shared" si="487"/>
        <v>1</v>
      </c>
      <c r="AJ4210" s="85">
        <f>IF(I4210&gt;Variables!$G$7,0,1)</f>
        <v>0</v>
      </c>
      <c r="AK4210" s="85">
        <f>IF(F4210&gt;Variables!$G$8,0,1)</f>
        <v>1</v>
      </c>
      <c r="AL4210" s="85">
        <f>IF(G4210&gt;Variables!$G$9,0,1)</f>
        <v>1</v>
      </c>
      <c r="AM4210" s="85">
        <f>IF(AND(K4210&gt;Variables!$G$10,K4210&lt;Variables!$G$11),0,1)</f>
        <v>1</v>
      </c>
      <c r="AN4210" s="103">
        <f>IF(H4210&lt;Variables!$G$13,1,0)</f>
        <v>0</v>
      </c>
      <c r="AO4210" s="101">
        <f>IF(R4210&lt;Variables!$G$12,0,1)</f>
        <v>0</v>
      </c>
      <c r="AP4210" s="86">
        <f t="shared" si="490"/>
        <v>1</v>
      </c>
      <c r="AR4210">
        <v>1</v>
      </c>
      <c r="AS4210">
        <v>0</v>
      </c>
      <c r="AT4210">
        <v>0</v>
      </c>
      <c r="AU4210">
        <v>0</v>
      </c>
      <c r="BA4210">
        <v>1.38</v>
      </c>
    </row>
    <row r="4211" spans="3:53" ht="12.75" x14ac:dyDescent="0.2">
      <c r="C4211" t="s">
        <v>854</v>
      </c>
      <c r="D4211" t="s">
        <v>803</v>
      </c>
      <c r="E4211">
        <v>296.76</v>
      </c>
      <c r="F4211">
        <v>9.43</v>
      </c>
      <c r="G4211">
        <v>3.25</v>
      </c>
      <c r="H4211">
        <v>16820</v>
      </c>
      <c r="I4211">
        <v>-5.2539999999999996</v>
      </c>
      <c r="J4211" t="s">
        <v>78</v>
      </c>
      <c r="K4211">
        <v>44.21</v>
      </c>
      <c r="L4211">
        <v>297.35313888888891</v>
      </c>
      <c r="M4211">
        <v>-0.16752434184830539</v>
      </c>
      <c r="N4211">
        <v>297.01514468085099</v>
      </c>
      <c r="O4211">
        <v>-5.3918018565368153E-2</v>
      </c>
      <c r="P4211">
        <v>1366000</v>
      </c>
      <c r="Q4211">
        <v>881257</v>
      </c>
      <c r="R4211">
        <v>1.55</v>
      </c>
      <c r="S4211">
        <v>37.989000000000011</v>
      </c>
      <c r="T4211">
        <v>8.9090000000000007</v>
      </c>
      <c r="U4211">
        <v>21.293600000000001</v>
      </c>
      <c r="V4211">
        <f t="shared" si="489"/>
        <v>2.3085699712553525</v>
      </c>
      <c r="AC4211">
        <v>318.77</v>
      </c>
      <c r="AD4211">
        <v>295.44</v>
      </c>
      <c r="AH4211" s="85">
        <f>IF(AND(M4211&lt;Variables!$G$6,M4211&gt;Variables!$G$5),0,1)</f>
        <v>1</v>
      </c>
      <c r="AI4211" s="85">
        <f t="shared" si="487"/>
        <v>0</v>
      </c>
      <c r="AJ4211" s="85">
        <f>IF(I4211&gt;Variables!$G$7,0,1)</f>
        <v>1</v>
      </c>
      <c r="AK4211" s="85">
        <f>IF(F4211&gt;Variables!$G$8,0,1)</f>
        <v>0</v>
      </c>
      <c r="AL4211" s="85">
        <f>IF(G4211&gt;Variables!$G$9,0,1)</f>
        <v>1</v>
      </c>
      <c r="AM4211" s="85">
        <f>IF(AND(K4211&gt;Variables!$G$10,K4211&lt;Variables!$G$11),0,1)</f>
        <v>1</v>
      </c>
      <c r="AN4211" s="103">
        <f>IF(H4211&lt;Variables!$G$13,1,0)</f>
        <v>0</v>
      </c>
      <c r="AO4211" s="101">
        <f>IF(R4211&lt;Variables!$G$12,0,1)</f>
        <v>0</v>
      </c>
      <c r="AP4211" s="86">
        <f t="shared" si="490"/>
        <v>1</v>
      </c>
      <c r="AR4211">
        <v>0</v>
      </c>
      <c r="AS4211">
        <v>0</v>
      </c>
      <c r="AT4211">
        <v>0</v>
      </c>
      <c r="AU4211">
        <v>1</v>
      </c>
      <c r="BA4211">
        <v>-0.1</v>
      </c>
    </row>
    <row r="4212" spans="3:53" ht="12.75" x14ac:dyDescent="0.2">
      <c r="C4212" t="s">
        <v>854</v>
      </c>
      <c r="D4212" t="s">
        <v>131</v>
      </c>
      <c r="E4212">
        <v>35.75</v>
      </c>
      <c r="F4212">
        <v>14.71</v>
      </c>
      <c r="G4212">
        <v>11.03</v>
      </c>
      <c r="H4212">
        <v>5010</v>
      </c>
      <c r="I4212">
        <v>0.03</v>
      </c>
      <c r="J4212" t="s">
        <v>78</v>
      </c>
      <c r="K4212">
        <v>46.26</v>
      </c>
      <c r="L4212">
        <v>35.845849999999999</v>
      </c>
      <c r="M4212">
        <v>-0.49057282781687972</v>
      </c>
      <c r="N4212">
        <v>35.546881999999997</v>
      </c>
      <c r="O4212">
        <v>0.34635386586085959</v>
      </c>
      <c r="P4212">
        <v>4933000</v>
      </c>
      <c r="Q4212">
        <v>2889000</v>
      </c>
      <c r="R4212">
        <v>1.71</v>
      </c>
      <c r="S4212">
        <v>37.989000000000011</v>
      </c>
      <c r="T4212">
        <v>8.9090000000000007</v>
      </c>
      <c r="U4212">
        <v>21.293600000000001</v>
      </c>
      <c r="V4212">
        <f t="shared" si="489"/>
        <v>2.3357097575412493</v>
      </c>
      <c r="AC4212">
        <v>36.79</v>
      </c>
      <c r="AD4212">
        <v>35.409999999999997</v>
      </c>
      <c r="AH4212" s="85">
        <f>IF(AND(M4212&lt;Variables!$G$6,M4212&gt;Variables!$G$5),0,1)</f>
        <v>1</v>
      </c>
      <c r="AI4212" s="85">
        <f t="shared" si="487"/>
        <v>0</v>
      </c>
      <c r="AJ4212" s="85">
        <f>IF(I4212&gt;Variables!$G$7,0,1)</f>
        <v>0</v>
      </c>
      <c r="AK4212" s="85">
        <f>IF(F4212&gt;Variables!$G$8,0,1)</f>
        <v>0</v>
      </c>
      <c r="AL4212" s="85">
        <f>IF(G4212&gt;Variables!$G$9,0,1)</f>
        <v>1</v>
      </c>
      <c r="AM4212" s="85">
        <f>IF(AND(K4212&gt;Variables!$G$10,K4212&lt;Variables!$G$11),0,1)</f>
        <v>1</v>
      </c>
      <c r="AN4212" s="103">
        <f>IF(H4212&lt;Variables!$G$13,1,0)</f>
        <v>0</v>
      </c>
      <c r="AO4212" s="101">
        <f>IF(R4212&lt;Variables!$G$12,0,1)</f>
        <v>0</v>
      </c>
      <c r="AP4212" s="86">
        <f t="shared" si="490"/>
        <v>1</v>
      </c>
      <c r="AR4212">
        <v>1</v>
      </c>
      <c r="AS4212">
        <v>0</v>
      </c>
      <c r="AT4212">
        <v>0</v>
      </c>
      <c r="AU4212">
        <v>0</v>
      </c>
      <c r="BA4212">
        <v>0.82</v>
      </c>
    </row>
    <row r="4213" spans="3:53" ht="12.75" x14ac:dyDescent="0.2">
      <c r="C4213" s="182" t="s">
        <v>854</v>
      </c>
      <c r="D4213" s="182" t="s">
        <v>824</v>
      </c>
      <c r="E4213" s="182">
        <v>8.68</v>
      </c>
      <c r="F4213" s="182">
        <v>8.2200000000000006</v>
      </c>
      <c r="G4213" s="182">
        <v>7.02</v>
      </c>
      <c r="H4213" s="182">
        <v>2410</v>
      </c>
      <c r="I4213" s="182">
        <v>1.577</v>
      </c>
      <c r="J4213" s="182" t="s">
        <v>78</v>
      </c>
      <c r="K4213" s="182">
        <v>76.63</v>
      </c>
      <c r="L4213" s="182">
        <v>8.6515950000000021</v>
      </c>
      <c r="M4213" s="182">
        <v>0.44390658601098809</v>
      </c>
      <c r="N4213" s="182">
        <v>8.5808551020408164</v>
      </c>
      <c r="O4213" s="182">
        <v>1.271958291583607</v>
      </c>
      <c r="P4213" s="182">
        <v>1021000</v>
      </c>
      <c r="Q4213" s="182">
        <v>3637000</v>
      </c>
      <c r="R4213" s="182">
        <v>0.28000000000000003</v>
      </c>
      <c r="S4213" s="182">
        <v>37.989000000000011</v>
      </c>
      <c r="T4213" s="182">
        <v>8.9090000000000007</v>
      </c>
      <c r="U4213" s="182">
        <v>21.293600000000001</v>
      </c>
      <c r="V4213" s="182">
        <f t="shared" si="489"/>
        <v>2.5972055096344695</v>
      </c>
      <c r="W4213" s="93"/>
      <c r="X4213" s="93"/>
      <c r="Y4213" s="93"/>
      <c r="Z4213" s="93"/>
      <c r="AA4213" s="93"/>
      <c r="AC4213">
        <v>8.7698999999999998</v>
      </c>
      <c r="AD4213">
        <v>8.5299999999999994</v>
      </c>
      <c r="AH4213" s="85">
        <f>IF(AND(M4213&lt;Variables!$G$6,M4213&gt;Variables!$G$5),0,1)</f>
        <v>1</v>
      </c>
      <c r="AI4213" s="85">
        <f t="shared" si="487"/>
        <v>0</v>
      </c>
      <c r="AJ4213" s="85">
        <f>IF(I4213&gt;Variables!$G$7,0,1)</f>
        <v>0</v>
      </c>
      <c r="AK4213" s="85">
        <f>IF(F4213&gt;Variables!$G$8,0,1)</f>
        <v>1</v>
      </c>
      <c r="AL4213" s="85">
        <f>IF(G4213&gt;Variables!$G$9,0,1)</f>
        <v>1</v>
      </c>
      <c r="AM4213" s="85">
        <f>IF(AND(K4213&gt;Variables!$G$10,K4213&lt;Variables!$G$11),0,1)</f>
        <v>1</v>
      </c>
      <c r="AN4213" s="103">
        <f>IF(H4213&lt;Variables!$G$13,1,0)</f>
        <v>1</v>
      </c>
      <c r="AO4213" s="101">
        <f>IF(R4213&lt;Variables!$G$12,0,1)</f>
        <v>0</v>
      </c>
      <c r="AP4213" s="86">
        <f t="shared" si="490"/>
        <v>1</v>
      </c>
      <c r="AR4213">
        <v>0</v>
      </c>
      <c r="AS4213">
        <v>0</v>
      </c>
      <c r="AT4213">
        <v>0</v>
      </c>
      <c r="AU4213">
        <v>1</v>
      </c>
      <c r="BA4213">
        <v>-0.88</v>
      </c>
    </row>
    <row r="4214" spans="3:53" ht="12.75" x14ac:dyDescent="0.2">
      <c r="C4214" t="s">
        <v>854</v>
      </c>
      <c r="D4214" t="s">
        <v>833</v>
      </c>
      <c r="E4214">
        <v>20.38</v>
      </c>
      <c r="F4214">
        <v>9.81</v>
      </c>
      <c r="G4214">
        <v>13.56</v>
      </c>
      <c r="H4214">
        <v>2000</v>
      </c>
      <c r="I4214">
        <v>-16.651</v>
      </c>
      <c r="J4214" t="s">
        <v>78</v>
      </c>
      <c r="K4214">
        <v>52.65</v>
      </c>
      <c r="L4214">
        <v>20.460889999999999</v>
      </c>
      <c r="M4214">
        <v>-0.1020972205998581</v>
      </c>
      <c r="N4214">
        <v>20.306214000000001</v>
      </c>
      <c r="O4214">
        <v>0.6588426577204427</v>
      </c>
      <c r="P4214">
        <v>1680000</v>
      </c>
      <c r="Q4214">
        <v>1647000</v>
      </c>
      <c r="R4214">
        <v>1.02</v>
      </c>
      <c r="S4214">
        <v>37.989000000000011</v>
      </c>
      <c r="T4214">
        <v>8.9090000000000007</v>
      </c>
      <c r="U4214">
        <v>21.293600000000001</v>
      </c>
      <c r="V4214">
        <f t="shared" si="489"/>
        <v>2.3978898981842911</v>
      </c>
      <c r="AC4214">
        <v>20.62</v>
      </c>
      <c r="AD4214">
        <v>19.809999999999999</v>
      </c>
      <c r="AH4214" s="85">
        <f>IF(AND(M4214&lt;Variables!$G$6,M4214&gt;Variables!$G$5),0,1)</f>
        <v>1</v>
      </c>
      <c r="AI4214" s="85">
        <f t="shared" si="487"/>
        <v>0</v>
      </c>
      <c r="AJ4214" s="85">
        <f>IF(I4214&gt;Variables!$G$7,0,1)</f>
        <v>1</v>
      </c>
      <c r="AK4214" s="85">
        <f>IF(F4214&gt;Variables!$G$8,0,1)</f>
        <v>0</v>
      </c>
      <c r="AL4214" s="85">
        <f>IF(G4214&gt;Variables!$G$9,0,1)</f>
        <v>0</v>
      </c>
      <c r="AM4214" s="85">
        <f>IF(AND(K4214&gt;Variables!$G$10,K4214&lt;Variables!$G$11),0,1)</f>
        <v>0</v>
      </c>
      <c r="AN4214" s="103">
        <f>IF(H4214&lt;Variables!$G$13,1,0)</f>
        <v>1</v>
      </c>
      <c r="AO4214" s="101">
        <f>IF(R4214&lt;Variables!$G$12,0,1)</f>
        <v>0</v>
      </c>
      <c r="AP4214" s="86">
        <f t="shared" si="490"/>
        <v>1</v>
      </c>
      <c r="AR4214">
        <v>0</v>
      </c>
      <c r="AS4214">
        <v>1</v>
      </c>
      <c r="AT4214">
        <v>0</v>
      </c>
      <c r="AU4214">
        <v>0</v>
      </c>
      <c r="BA4214">
        <v>0.48</v>
      </c>
    </row>
    <row r="4215" spans="3:53" ht="12.75" x14ac:dyDescent="0.2">
      <c r="C4215" t="s">
        <v>855</v>
      </c>
      <c r="D4215" t="s">
        <v>840</v>
      </c>
      <c r="E4215">
        <v>73.97</v>
      </c>
      <c r="F4215">
        <v>10.4</v>
      </c>
      <c r="G4215">
        <v>6.4</v>
      </c>
      <c r="H4215">
        <v>-99999</v>
      </c>
      <c r="I4215">
        <v>-6.3929999999999998</v>
      </c>
      <c r="J4215" t="s">
        <v>78</v>
      </c>
      <c r="K4215">
        <v>71.16</v>
      </c>
      <c r="L4215">
        <v>73.833333333333329</v>
      </c>
      <c r="M4215">
        <v>-0.45146726862301839</v>
      </c>
      <c r="N4215">
        <v>73.984999999999999</v>
      </c>
      <c r="O4215">
        <v>-0.65553828478745613</v>
      </c>
      <c r="P4215">
        <v>18830</v>
      </c>
      <c r="Q4215">
        <v>14009</v>
      </c>
      <c r="R4215">
        <v>1.34</v>
      </c>
      <c r="S4215">
        <v>39.116999999999997</v>
      </c>
      <c r="T4215">
        <v>8.5589999999999993</v>
      </c>
      <c r="U4215">
        <v>21.581199999999999</v>
      </c>
      <c r="V4215">
        <f t="shared" si="489"/>
        <v>2.6255449498871322</v>
      </c>
      <c r="AC4215">
        <v>75.62</v>
      </c>
      <c r="AD4215">
        <v>73.03</v>
      </c>
      <c r="AH4215" s="85">
        <f>IF(AND(M4215&lt;Variables!$G$6,M4215&gt;Variables!$G$5),0,1)</f>
        <v>1</v>
      </c>
      <c r="AI4215" s="85">
        <f t="shared" si="487"/>
        <v>1</v>
      </c>
      <c r="AJ4215" s="85">
        <f>IF(I4215&gt;Variables!$G$7,0,1)</f>
        <v>1</v>
      </c>
      <c r="AK4215" s="85">
        <f>IF(F4215&gt;Variables!$G$8,0,1)</f>
        <v>0</v>
      </c>
      <c r="AL4215" s="85">
        <f>IF(G4215&gt;Variables!$G$9,0,1)</f>
        <v>1</v>
      </c>
      <c r="AM4215" s="85">
        <f>IF(AND(K4215&gt;Variables!$G$10,K4215&lt;Variables!$G$11),0,1)</f>
        <v>0</v>
      </c>
      <c r="AN4215" s="103">
        <f>IF(H4215&lt;Variables!$G$13,1,0)</f>
        <v>1</v>
      </c>
      <c r="AO4215" s="101">
        <f>IF(R4215&lt;Variables!$G$12,0,1)</f>
        <v>0</v>
      </c>
      <c r="AP4215" s="86">
        <f t="shared" si="490"/>
        <v>1</v>
      </c>
      <c r="AR4215">
        <v>1</v>
      </c>
      <c r="AS4215">
        <v>0</v>
      </c>
      <c r="AT4215">
        <v>0</v>
      </c>
      <c r="AU4215">
        <v>0</v>
      </c>
      <c r="BA4215">
        <v>2</v>
      </c>
    </row>
    <row r="4216" spans="3:53" ht="12.75" x14ac:dyDescent="0.2">
      <c r="C4216" t="s">
        <v>855</v>
      </c>
      <c r="D4216" t="s">
        <v>845</v>
      </c>
      <c r="E4216">
        <v>16.260000000000002</v>
      </c>
      <c r="F4216">
        <v>29.7</v>
      </c>
      <c r="G4216">
        <v>25.75</v>
      </c>
      <c r="H4216">
        <v>354.73</v>
      </c>
      <c r="I4216">
        <v>-73.286000000000001</v>
      </c>
      <c r="J4216" t="s">
        <v>78</v>
      </c>
      <c r="K4216">
        <v>56.5</v>
      </c>
      <c r="L4216">
        <v>16.597090000000001</v>
      </c>
      <c r="M4216">
        <v>0.1645469175620542</v>
      </c>
      <c r="N4216">
        <v>16.471437999999999</v>
      </c>
      <c r="O4216">
        <v>0.92864994543890023</v>
      </c>
      <c r="P4216">
        <v>1590000</v>
      </c>
      <c r="Q4216">
        <v>288460</v>
      </c>
      <c r="R4216">
        <v>5.51</v>
      </c>
      <c r="S4216">
        <v>39.116999999999997</v>
      </c>
      <c r="T4216">
        <v>8.5589999999999993</v>
      </c>
      <c r="U4216">
        <v>21.581199999999999</v>
      </c>
      <c r="V4216">
        <f t="shared" si="489"/>
        <v>2.4269729054069114</v>
      </c>
      <c r="AC4216">
        <v>18.5</v>
      </c>
      <c r="AD4216">
        <v>16.12</v>
      </c>
      <c r="AH4216" s="85">
        <f>IF(AND(M4216&lt;Variables!$G$6,M4216&gt;Variables!$G$5),0,1)</f>
        <v>1</v>
      </c>
      <c r="AI4216" s="85">
        <f t="shared" si="487"/>
        <v>0</v>
      </c>
      <c r="AJ4216" s="85">
        <f>IF(I4216&gt;Variables!$G$7,0,1)</f>
        <v>1</v>
      </c>
      <c r="AK4216" s="85">
        <f>IF(F4216&gt;Variables!$G$8,0,1)</f>
        <v>0</v>
      </c>
      <c r="AL4216" s="85">
        <f>IF(G4216&gt;Variables!$G$9,0,1)</f>
        <v>0</v>
      </c>
      <c r="AM4216" s="85">
        <f>IF(AND(K4216&gt;Variables!$G$10,K4216&lt;Variables!$G$11),0,1)</f>
        <v>0</v>
      </c>
      <c r="AN4216" s="103">
        <f>IF(H4216&lt;Variables!$G$13,1,0)</f>
        <v>1</v>
      </c>
      <c r="AO4216" s="101">
        <f>IF(R4216&lt;Variables!$G$12,0,1)</f>
        <v>1</v>
      </c>
      <c r="AP4216" s="86">
        <f t="shared" si="490"/>
        <v>1</v>
      </c>
      <c r="AR4216">
        <v>1</v>
      </c>
      <c r="AS4216">
        <v>0</v>
      </c>
      <c r="AT4216">
        <v>0</v>
      </c>
      <c r="AU4216">
        <v>0</v>
      </c>
      <c r="BA4216">
        <v>2</v>
      </c>
    </row>
    <row r="4217" spans="3:53" ht="12.75" x14ac:dyDescent="0.2">
      <c r="C4217" t="s">
        <v>855</v>
      </c>
      <c r="D4217" t="s">
        <v>799</v>
      </c>
      <c r="E4217">
        <v>2.99</v>
      </c>
      <c r="F4217">
        <v>45.12</v>
      </c>
      <c r="G4217">
        <v>10.9</v>
      </c>
      <c r="H4217">
        <v>881.81</v>
      </c>
      <c r="I4217">
        <v>-48.003999999999998</v>
      </c>
      <c r="J4217" t="s">
        <v>78</v>
      </c>
      <c r="K4217">
        <v>50.7</v>
      </c>
      <c r="L4217">
        <v>2.9923099999999998</v>
      </c>
      <c r="M4217">
        <v>-0.30778896571546338</v>
      </c>
      <c r="N4217">
        <v>2.9709560000000002</v>
      </c>
      <c r="O4217">
        <v>0.40875731582696462</v>
      </c>
      <c r="P4217">
        <v>144760000</v>
      </c>
      <c r="Q4217">
        <v>13330000</v>
      </c>
      <c r="R4217">
        <v>10.86</v>
      </c>
      <c r="S4217">
        <v>39.116999999999997</v>
      </c>
      <c r="T4217">
        <v>8.5589999999999993</v>
      </c>
      <c r="U4217">
        <v>21.581199999999999</v>
      </c>
      <c r="V4217">
        <f t="shared" si="489"/>
        <v>2.3828767392816927</v>
      </c>
      <c r="AC4217">
        <v>3.08</v>
      </c>
      <c r="AD4217">
        <v>2.81</v>
      </c>
      <c r="AH4217" s="85">
        <f>IF(AND(M4217&lt;Variables!$G$6,M4217&gt;Variables!$G$5),0,1)</f>
        <v>1</v>
      </c>
      <c r="AI4217" s="85">
        <f t="shared" si="487"/>
        <v>0</v>
      </c>
      <c r="AJ4217" s="85">
        <f>IF(I4217&gt;Variables!$G$7,0,1)</f>
        <v>1</v>
      </c>
      <c r="AK4217" s="85">
        <f>IF(F4217&gt;Variables!$G$8,0,1)</f>
        <v>0</v>
      </c>
      <c r="AL4217" s="85">
        <f>IF(G4217&gt;Variables!$G$9,0,1)</f>
        <v>1</v>
      </c>
      <c r="AM4217" s="85">
        <f>IF(AND(K4217&gt;Variables!$G$10,K4217&lt;Variables!$G$11),0,1)</f>
        <v>0</v>
      </c>
      <c r="AN4217" s="103">
        <f>IF(H4217&lt;Variables!$G$13,1,0)</f>
        <v>1</v>
      </c>
      <c r="AO4217" s="101">
        <f>IF(R4217&lt;Variables!$G$12,0,1)</f>
        <v>1</v>
      </c>
      <c r="AP4217" s="86">
        <f t="shared" si="490"/>
        <v>1</v>
      </c>
      <c r="AR4217">
        <v>1</v>
      </c>
      <c r="AS4217">
        <v>0</v>
      </c>
      <c r="AT4217">
        <v>0</v>
      </c>
      <c r="AU4217">
        <v>0</v>
      </c>
      <c r="BA4217">
        <v>2</v>
      </c>
    </row>
    <row r="4218" spans="3:53" ht="12.75" x14ac:dyDescent="0.2">
      <c r="C4218" t="s">
        <v>855</v>
      </c>
      <c r="D4218" t="s">
        <v>804</v>
      </c>
      <c r="E4218">
        <v>2.64</v>
      </c>
      <c r="F4218">
        <v>34.85</v>
      </c>
      <c r="G4218">
        <v>4.3499999999999996</v>
      </c>
      <c r="H4218">
        <v>52.91</v>
      </c>
      <c r="I4218">
        <v>-67.426000000000002</v>
      </c>
      <c r="J4218" t="s">
        <v>78</v>
      </c>
      <c r="K4218">
        <v>33.15</v>
      </c>
      <c r="L4218">
        <v>2.70248</v>
      </c>
      <c r="M4218">
        <v>-2.3082501998164848</v>
      </c>
      <c r="N4218">
        <v>2.7676499999999988</v>
      </c>
      <c r="O4218">
        <v>-4.6086029664155301</v>
      </c>
      <c r="P4218">
        <v>116700000</v>
      </c>
      <c r="Q4218">
        <v>917900</v>
      </c>
      <c r="R4218">
        <v>127.14</v>
      </c>
      <c r="S4218">
        <v>39.116999999999997</v>
      </c>
      <c r="T4218">
        <v>8.5589999999999993</v>
      </c>
      <c r="U4218">
        <v>21.581199999999999</v>
      </c>
      <c r="V4218">
        <f t="shared" si="489"/>
        <v>2.1401225873715988</v>
      </c>
      <c r="AC4218">
        <v>3.02</v>
      </c>
      <c r="AD4218">
        <v>2.62</v>
      </c>
      <c r="AH4218" s="85">
        <f>IF(AND(M4218&lt;Variables!$G$6,M4218&gt;Variables!$G$5),0,1)</f>
        <v>0</v>
      </c>
      <c r="AI4218" s="85">
        <f t="shared" si="487"/>
        <v>1</v>
      </c>
      <c r="AJ4218" s="85">
        <f>IF(I4218&gt;Variables!$G$7,0,1)</f>
        <v>1</v>
      </c>
      <c r="AK4218" s="85">
        <f>IF(F4218&gt;Variables!$G$8,0,1)</f>
        <v>0</v>
      </c>
      <c r="AL4218" s="85">
        <f>IF(G4218&gt;Variables!$G$9,0,1)</f>
        <v>1</v>
      </c>
      <c r="AM4218" s="85">
        <f>IF(AND(K4218&gt;Variables!$G$10,K4218&lt;Variables!$G$11),0,1)</f>
        <v>1</v>
      </c>
      <c r="AN4218" s="103">
        <f>IF(H4218&lt;Variables!$G$13,1,0)</f>
        <v>1</v>
      </c>
      <c r="AO4218" s="101">
        <f>IF(R4218&lt;Variables!$G$12,0,1)</f>
        <v>1</v>
      </c>
      <c r="AP4218" s="86">
        <f t="shared" si="490"/>
        <v>1</v>
      </c>
      <c r="AR4218">
        <v>1</v>
      </c>
      <c r="AS4218">
        <v>0</v>
      </c>
      <c r="AT4218">
        <v>0</v>
      </c>
      <c r="AU4218">
        <v>0</v>
      </c>
      <c r="BA4218">
        <v>2</v>
      </c>
    </row>
    <row r="4219" spans="3:53" ht="12.75" x14ac:dyDescent="0.2">
      <c r="C4219" t="s">
        <v>855</v>
      </c>
      <c r="D4219" t="s">
        <v>697</v>
      </c>
      <c r="E4219">
        <v>8.23</v>
      </c>
      <c r="F4219">
        <v>73.959999999999994</v>
      </c>
      <c r="G4219">
        <v>102.46</v>
      </c>
      <c r="H4219">
        <v>-99999</v>
      </c>
      <c r="I4219">
        <v>-12.942</v>
      </c>
      <c r="J4219" t="s">
        <v>76</v>
      </c>
      <c r="K4219">
        <v>68.53</v>
      </c>
      <c r="L4219">
        <v>7.637942105263158</v>
      </c>
      <c r="M4219">
        <v>7.8824621401879416</v>
      </c>
      <c r="N4219">
        <v>7.0025085106382994</v>
      </c>
      <c r="O4219">
        <v>17.67211689184937</v>
      </c>
      <c r="P4219">
        <v>429756</v>
      </c>
      <c r="Q4219">
        <v>58657</v>
      </c>
      <c r="R4219">
        <v>7.33</v>
      </c>
      <c r="S4219">
        <v>39.116999999999997</v>
      </c>
      <c r="T4219">
        <v>8.5589999999999993</v>
      </c>
      <c r="U4219">
        <v>21.581199999999999</v>
      </c>
      <c r="V4219">
        <f t="shared" si="489"/>
        <v>1.9321996606093266</v>
      </c>
      <c r="AC4219">
        <v>8.24</v>
      </c>
      <c r="AD4219">
        <v>5.8</v>
      </c>
      <c r="AH4219" s="85">
        <f>IF(AND(M4219&lt;Variables!$G$6,M4219&gt;Variables!$G$5),0,1)</f>
        <v>1</v>
      </c>
      <c r="AI4219" s="85">
        <f t="shared" si="487"/>
        <v>0</v>
      </c>
      <c r="AJ4219" s="85">
        <f>IF(I4219&gt;Variables!$G$7,0,1)</f>
        <v>1</v>
      </c>
      <c r="AK4219" s="85">
        <f>IF(F4219&gt;Variables!$G$8,0,1)</f>
        <v>0</v>
      </c>
      <c r="AL4219" s="85">
        <f>IF(G4219&gt;Variables!$G$9,0,1)</f>
        <v>0</v>
      </c>
      <c r="AM4219" s="85">
        <f>IF(AND(K4219&gt;Variables!$G$10,K4219&lt;Variables!$G$11),0,1)</f>
        <v>0</v>
      </c>
      <c r="AN4219" s="103">
        <f>IF(H4219&lt;Variables!$G$13,1,0)</f>
        <v>1</v>
      </c>
      <c r="AO4219" s="101">
        <f>IF(R4219&lt;Variables!$G$12,0,1)</f>
        <v>1</v>
      </c>
      <c r="AP4219" s="86">
        <f t="shared" si="490"/>
        <v>0</v>
      </c>
      <c r="AR4219">
        <v>0</v>
      </c>
      <c r="AS4219">
        <v>0</v>
      </c>
      <c r="AT4219">
        <v>1</v>
      </c>
      <c r="AU4219">
        <v>0</v>
      </c>
      <c r="BA4219">
        <v>-2.25</v>
      </c>
    </row>
    <row r="4220" spans="3:53" ht="12.75" x14ac:dyDescent="0.2">
      <c r="C4220" t="s">
        <v>855</v>
      </c>
      <c r="D4220" t="s">
        <v>802</v>
      </c>
      <c r="E4220">
        <v>227.68</v>
      </c>
      <c r="F4220">
        <v>16.690000000000001</v>
      </c>
      <c r="G4220">
        <v>8.31</v>
      </c>
      <c r="H4220">
        <v>37470</v>
      </c>
      <c r="I4220">
        <v>-2.6880000000000002</v>
      </c>
      <c r="J4220" t="s">
        <v>78</v>
      </c>
      <c r="K4220">
        <v>81.459999999999994</v>
      </c>
      <c r="L4220">
        <v>226.09664000000001</v>
      </c>
      <c r="M4220">
        <v>0.56854449495579817</v>
      </c>
      <c r="N4220">
        <v>225.23016200000001</v>
      </c>
      <c r="O4220">
        <v>0.95543952945343136</v>
      </c>
      <c r="P4220">
        <v>9885000</v>
      </c>
      <c r="Q4220">
        <v>2782000</v>
      </c>
      <c r="R4220">
        <v>3.55</v>
      </c>
      <c r="S4220">
        <v>39.116999999999997</v>
      </c>
      <c r="T4220">
        <v>8.5589999999999993</v>
      </c>
      <c r="U4220">
        <v>21.581199999999999</v>
      </c>
      <c r="V4220">
        <f t="shared" si="489"/>
        <v>2.6264874915960874</v>
      </c>
      <c r="AC4220">
        <v>234.89</v>
      </c>
      <c r="AD4220">
        <v>226.2</v>
      </c>
      <c r="AH4220" s="85">
        <f>IF(AND(M4220&lt;Variables!$G$6,M4220&gt;Variables!$G$5),0,1)</f>
        <v>1</v>
      </c>
      <c r="AI4220" s="85">
        <f t="shared" si="487"/>
        <v>0</v>
      </c>
      <c r="AJ4220" s="85">
        <f>IF(I4220&gt;Variables!$G$7,0,1)</f>
        <v>1</v>
      </c>
      <c r="AK4220" s="85">
        <f>IF(F4220&gt;Variables!$G$8,0,1)</f>
        <v>0</v>
      </c>
      <c r="AL4220" s="85">
        <f>IF(G4220&gt;Variables!$G$9,0,1)</f>
        <v>1</v>
      </c>
      <c r="AM4220" s="85">
        <f>IF(AND(K4220&gt;Variables!$G$10,K4220&lt;Variables!$G$11),0,1)</f>
        <v>1</v>
      </c>
      <c r="AN4220" s="103">
        <f>IF(H4220&lt;Variables!$G$13,1,0)</f>
        <v>0</v>
      </c>
      <c r="AO4220" s="101">
        <f>IF(R4220&lt;Variables!$G$12,0,1)</f>
        <v>1</v>
      </c>
      <c r="AP4220" s="86">
        <f t="shared" si="490"/>
        <v>1</v>
      </c>
      <c r="AR4220">
        <v>0</v>
      </c>
      <c r="AS4220">
        <v>0</v>
      </c>
      <c r="AT4220">
        <v>0</v>
      </c>
      <c r="AU4220">
        <v>1</v>
      </c>
      <c r="BA4220">
        <v>-0.38</v>
      </c>
    </row>
    <row r="4221" spans="3:53" ht="12.75" x14ac:dyDescent="0.2">
      <c r="C4221" t="s">
        <v>855</v>
      </c>
      <c r="D4221" t="s">
        <v>414</v>
      </c>
      <c r="E4221">
        <v>48.02</v>
      </c>
      <c r="F4221">
        <v>7.71</v>
      </c>
      <c r="G4221">
        <v>3.79</v>
      </c>
      <c r="H4221">
        <v>2420</v>
      </c>
      <c r="I4221">
        <v>28.289000000000001</v>
      </c>
      <c r="J4221" t="s">
        <v>78</v>
      </c>
      <c r="K4221">
        <v>53.04</v>
      </c>
      <c r="L4221">
        <v>47.993650000000002</v>
      </c>
      <c r="M4221">
        <v>2.364896189391762E-2</v>
      </c>
      <c r="N4221">
        <v>47.960062499999992</v>
      </c>
      <c r="O4221">
        <v>9.3697751123677744E-2</v>
      </c>
      <c r="P4221">
        <v>331060</v>
      </c>
      <c r="Q4221">
        <v>398121</v>
      </c>
      <c r="R4221">
        <v>0.83</v>
      </c>
      <c r="S4221">
        <v>39.116999999999997</v>
      </c>
      <c r="T4221">
        <v>8.5589999999999993</v>
      </c>
      <c r="U4221">
        <v>21.581199999999999</v>
      </c>
      <c r="V4221">
        <f t="shared" si="489"/>
        <v>2.3976719004568308</v>
      </c>
      <c r="AC4221">
        <v>50.14</v>
      </c>
      <c r="AD4221">
        <v>48</v>
      </c>
      <c r="AH4221" s="85">
        <f>IF(AND(M4221&lt;Variables!$G$6,M4221&gt;Variables!$G$5),0,1)</f>
        <v>1</v>
      </c>
      <c r="AI4221" s="85">
        <f t="shared" si="487"/>
        <v>0</v>
      </c>
      <c r="AJ4221" s="85">
        <f>IF(I4221&gt;Variables!$G$7,0,1)</f>
        <v>0</v>
      </c>
      <c r="AK4221" s="85">
        <f>IF(F4221&gt;Variables!$G$8,0,1)</f>
        <v>1</v>
      </c>
      <c r="AL4221" s="85">
        <f>IF(G4221&gt;Variables!$G$9,0,1)</f>
        <v>1</v>
      </c>
      <c r="AM4221" s="85">
        <f>IF(AND(K4221&gt;Variables!$G$10,K4221&lt;Variables!$G$11),0,1)</f>
        <v>0</v>
      </c>
      <c r="AN4221" s="103">
        <f>IF(H4221&lt;Variables!$G$13,1,0)</f>
        <v>1</v>
      </c>
      <c r="AO4221" s="101">
        <f>IF(R4221&lt;Variables!$G$12,0,1)</f>
        <v>0</v>
      </c>
      <c r="AP4221" s="86">
        <f t="shared" si="490"/>
        <v>1</v>
      </c>
      <c r="AR4221">
        <v>1</v>
      </c>
      <c r="AS4221">
        <v>0</v>
      </c>
      <c r="AT4221">
        <v>0</v>
      </c>
      <c r="AU4221">
        <v>0</v>
      </c>
      <c r="BA4221">
        <v>1.74</v>
      </c>
    </row>
    <row r="4222" spans="3:53" ht="12.75" x14ac:dyDescent="0.2">
      <c r="C4222" t="s">
        <v>855</v>
      </c>
      <c r="D4222" t="s">
        <v>813</v>
      </c>
      <c r="E4222">
        <v>12.58</v>
      </c>
      <c r="F4222">
        <v>12.4</v>
      </c>
      <c r="G4222">
        <v>12.36</v>
      </c>
      <c r="H4222">
        <v>2160</v>
      </c>
      <c r="I4222">
        <v>-17.091999999999999</v>
      </c>
      <c r="J4222" t="s">
        <v>78</v>
      </c>
      <c r="K4222">
        <v>44.72</v>
      </c>
      <c r="L4222">
        <v>12.60532222222222</v>
      </c>
      <c r="M4222">
        <v>-0.34923519959381327</v>
      </c>
      <c r="N4222">
        <v>12.57272708333333</v>
      </c>
      <c r="O4222">
        <v>-9.088786591480448E-2</v>
      </c>
      <c r="P4222">
        <v>3029000</v>
      </c>
      <c r="Q4222">
        <v>1541000</v>
      </c>
      <c r="R4222">
        <v>1.97</v>
      </c>
      <c r="S4222">
        <v>39.116999999999997</v>
      </c>
      <c r="T4222">
        <v>8.5589999999999993</v>
      </c>
      <c r="U4222">
        <v>21.581199999999999</v>
      </c>
      <c r="V4222">
        <f t="shared" si="489"/>
        <v>2.3160539533555049</v>
      </c>
      <c r="AC4222">
        <v>12.936400000000001</v>
      </c>
      <c r="AD4222">
        <v>12.52</v>
      </c>
      <c r="AH4222" s="85">
        <f>IF(AND(M4222&lt;Variables!$G$6,M4222&gt;Variables!$G$5),0,1)</f>
        <v>1</v>
      </c>
      <c r="AI4222" s="85">
        <f t="shared" si="487"/>
        <v>0</v>
      </c>
      <c r="AJ4222" s="85">
        <f>IF(I4222&gt;Variables!$G$7,0,1)</f>
        <v>1</v>
      </c>
      <c r="AK4222" s="85">
        <f>IF(F4222&gt;Variables!$G$8,0,1)</f>
        <v>0</v>
      </c>
      <c r="AL4222" s="85">
        <f>IF(G4222&gt;Variables!$G$9,0,1)</f>
        <v>0</v>
      </c>
      <c r="AM4222" s="85">
        <f>IF(AND(K4222&gt;Variables!$G$10,K4222&lt;Variables!$G$11),0,1)</f>
        <v>1</v>
      </c>
      <c r="AN4222" s="103">
        <f>IF(H4222&lt;Variables!$G$13,1,0)</f>
        <v>1</v>
      </c>
      <c r="AO4222" s="101">
        <f>IF(R4222&lt;Variables!$G$12,0,1)</f>
        <v>0</v>
      </c>
      <c r="AP4222" s="86">
        <f t="shared" si="490"/>
        <v>1</v>
      </c>
      <c r="AR4222">
        <v>1</v>
      </c>
      <c r="AS4222">
        <v>0</v>
      </c>
      <c r="AT4222">
        <v>0</v>
      </c>
      <c r="AU4222">
        <v>0</v>
      </c>
      <c r="BA4222">
        <v>2</v>
      </c>
    </row>
    <row r="4223" spans="3:53" ht="12.75" x14ac:dyDescent="0.2">
      <c r="C4223" t="s">
        <v>855</v>
      </c>
      <c r="D4223" t="s">
        <v>824</v>
      </c>
      <c r="E4223">
        <v>8.65</v>
      </c>
      <c r="F4223">
        <v>8</v>
      </c>
      <c r="G4223">
        <v>6.55</v>
      </c>
      <c r="H4223">
        <v>2410</v>
      </c>
      <c r="I4223">
        <v>1.5580000000000001</v>
      </c>
      <c r="J4223" t="s">
        <v>78</v>
      </c>
      <c r="K4223">
        <v>56.3</v>
      </c>
      <c r="L4223">
        <v>8.6578800000000005</v>
      </c>
      <c r="M4223">
        <v>-6.7915009217051028E-2</v>
      </c>
      <c r="N4223">
        <v>8.5996204081632648</v>
      </c>
      <c r="O4223">
        <v>0.60909190581264117</v>
      </c>
      <c r="P4223">
        <v>1040000</v>
      </c>
      <c r="Q4223">
        <v>3637000</v>
      </c>
      <c r="R4223">
        <v>0.28999999999999998</v>
      </c>
      <c r="S4223">
        <v>39.116999999999997</v>
      </c>
      <c r="T4223">
        <v>8.5589999999999993</v>
      </c>
      <c r="U4223">
        <v>21.581199999999999</v>
      </c>
      <c r="V4223">
        <f t="shared" si="489"/>
        <v>2.4352694630833418</v>
      </c>
      <c r="AC4223">
        <v>8.7698999999999998</v>
      </c>
      <c r="AD4223">
        <v>8.5299999999999994</v>
      </c>
      <c r="AH4223" s="85">
        <f>IF(AND(M4223&lt;Variables!$G$6,M4223&gt;Variables!$G$5),0,1)</f>
        <v>1</v>
      </c>
      <c r="AI4223" s="85">
        <f t="shared" si="487"/>
        <v>0</v>
      </c>
      <c r="AJ4223" s="85">
        <f>IF(I4223&gt;Variables!$G$7,0,1)</f>
        <v>0</v>
      </c>
      <c r="AK4223" s="85">
        <f>IF(F4223&gt;Variables!$G$8,0,1)</f>
        <v>1</v>
      </c>
      <c r="AL4223" s="85">
        <f>IF(G4223&gt;Variables!$G$9,0,1)</f>
        <v>1</v>
      </c>
      <c r="AM4223" s="85">
        <f>IF(AND(K4223&gt;Variables!$G$10,K4223&lt;Variables!$G$11),0,1)</f>
        <v>0</v>
      </c>
      <c r="AN4223" s="103">
        <f>IF(H4223&lt;Variables!$G$13,1,0)</f>
        <v>1</v>
      </c>
      <c r="AO4223" s="101">
        <f>IF(R4223&lt;Variables!$G$12,0,1)</f>
        <v>0</v>
      </c>
      <c r="AP4223" s="86">
        <f t="shared" si="490"/>
        <v>1</v>
      </c>
      <c r="AR4223">
        <v>0</v>
      </c>
      <c r="AS4223">
        <v>0</v>
      </c>
      <c r="AT4223">
        <v>0</v>
      </c>
      <c r="AU4223">
        <v>1</v>
      </c>
      <c r="BA4223">
        <v>-0.53</v>
      </c>
    </row>
    <row r="4224" spans="3:53" ht="12.75" x14ac:dyDescent="0.2">
      <c r="C4224" t="s">
        <v>855</v>
      </c>
      <c r="D4224" t="s">
        <v>176</v>
      </c>
      <c r="E4224">
        <v>74.19</v>
      </c>
      <c r="F4224">
        <v>10.1</v>
      </c>
      <c r="G4224">
        <v>8.61</v>
      </c>
      <c r="H4224">
        <v>6300</v>
      </c>
      <c r="I4224">
        <v>-20.471</v>
      </c>
      <c r="J4224" t="s">
        <v>78</v>
      </c>
      <c r="K4224">
        <v>62.43</v>
      </c>
      <c r="L4224">
        <v>73.983026315789473</v>
      </c>
      <c r="M4224">
        <v>0.23920849554751639</v>
      </c>
      <c r="N4224">
        <v>73.370234090909094</v>
      </c>
      <c r="O4224">
        <v>1.076411870394671</v>
      </c>
      <c r="P4224">
        <v>823242</v>
      </c>
      <c r="Q4224">
        <v>997328</v>
      </c>
      <c r="R4224">
        <v>0.83</v>
      </c>
      <c r="S4224">
        <v>39.116999999999997</v>
      </c>
      <c r="T4224">
        <v>8.5589999999999993</v>
      </c>
      <c r="U4224">
        <v>21.581199999999999</v>
      </c>
      <c r="V4224">
        <f t="shared" si="489"/>
        <v>2.480968310815959</v>
      </c>
      <c r="AC4224">
        <v>74.98</v>
      </c>
      <c r="AD4224">
        <v>72.260000000000005</v>
      </c>
      <c r="AH4224" s="85">
        <f>IF(AND(M4224&lt;Variables!$G$6,M4224&gt;Variables!$G$5),0,1)</f>
        <v>1</v>
      </c>
      <c r="AI4224" s="85">
        <f t="shared" si="487"/>
        <v>0</v>
      </c>
      <c r="AJ4224" s="85">
        <f>IF(I4224&gt;Variables!$G$7,0,1)</f>
        <v>1</v>
      </c>
      <c r="AK4224" s="85">
        <f>IF(F4224&gt;Variables!$G$8,0,1)</f>
        <v>0</v>
      </c>
      <c r="AL4224" s="85">
        <f>IF(G4224&gt;Variables!$G$9,0,1)</f>
        <v>1</v>
      </c>
      <c r="AM4224" s="85">
        <f>IF(AND(K4224&gt;Variables!$G$10,K4224&lt;Variables!$G$11),0,1)</f>
        <v>0</v>
      </c>
      <c r="AN4224" s="103">
        <f>IF(H4224&lt;Variables!$G$13,1,0)</f>
        <v>0</v>
      </c>
      <c r="AO4224" s="101">
        <f>IF(R4224&lt;Variables!$G$12,0,1)</f>
        <v>0</v>
      </c>
      <c r="AP4224" s="86">
        <f t="shared" si="490"/>
        <v>1</v>
      </c>
      <c r="AR4224">
        <v>0</v>
      </c>
      <c r="AS4224">
        <v>0</v>
      </c>
      <c r="AT4224">
        <v>1</v>
      </c>
      <c r="AU4224">
        <v>0</v>
      </c>
      <c r="BA4224">
        <v>-2.25</v>
      </c>
    </row>
    <row r="4225" spans="3:53" ht="12.75" x14ac:dyDescent="0.2">
      <c r="C4225" t="s">
        <v>855</v>
      </c>
      <c r="D4225" t="s">
        <v>131</v>
      </c>
      <c r="E4225">
        <v>35.799999999999997</v>
      </c>
      <c r="F4225">
        <v>14.64</v>
      </c>
      <c r="G4225">
        <v>11.16</v>
      </c>
      <c r="H4225">
        <v>5010</v>
      </c>
      <c r="I4225">
        <v>0.03</v>
      </c>
      <c r="J4225" t="s">
        <v>78</v>
      </c>
      <c r="K4225">
        <v>46.6</v>
      </c>
      <c r="L4225">
        <v>35.848264999999998</v>
      </c>
      <c r="M4225">
        <v>-0.38569509570408522</v>
      </c>
      <c r="N4225">
        <v>35.602248000000003</v>
      </c>
      <c r="O4225">
        <v>0.30265504582743719</v>
      </c>
      <c r="P4225">
        <v>4969000</v>
      </c>
      <c r="Q4225">
        <v>2889000</v>
      </c>
      <c r="R4225">
        <v>1.72</v>
      </c>
      <c r="S4225">
        <v>39.116999999999997</v>
      </c>
      <c r="T4225">
        <v>8.5589999999999993</v>
      </c>
      <c r="U4225">
        <v>21.581199999999999</v>
      </c>
      <c r="V4225">
        <f t="shared" si="489"/>
        <v>2.3380168552045686</v>
      </c>
      <c r="AC4225">
        <v>36.79</v>
      </c>
      <c r="AD4225">
        <v>35.409999999999997</v>
      </c>
      <c r="AH4225" s="85">
        <f>IF(AND(M4225&lt;Variables!$G$6,M4225&gt;Variables!$G$5),0,1)</f>
        <v>1</v>
      </c>
      <c r="AI4225" s="85">
        <f t="shared" si="487"/>
        <v>0</v>
      </c>
      <c r="AJ4225" s="85">
        <f>IF(I4225&gt;Variables!$G$7,0,1)</f>
        <v>0</v>
      </c>
      <c r="AK4225" s="85">
        <f>IF(F4225&gt;Variables!$G$8,0,1)</f>
        <v>0</v>
      </c>
      <c r="AL4225" s="85">
        <f>IF(G4225&gt;Variables!$G$9,0,1)</f>
        <v>1</v>
      </c>
      <c r="AM4225" s="85">
        <f>IF(AND(K4225&gt;Variables!$G$10,K4225&lt;Variables!$G$11),0,1)</f>
        <v>1</v>
      </c>
      <c r="AN4225" s="103">
        <f>IF(H4225&lt;Variables!$G$13,1,0)</f>
        <v>0</v>
      </c>
      <c r="AO4225" s="101">
        <f>IF(R4225&lt;Variables!$G$12,0,1)</f>
        <v>0</v>
      </c>
      <c r="AP4225" s="86">
        <f t="shared" si="490"/>
        <v>1</v>
      </c>
      <c r="AR4225">
        <v>0</v>
      </c>
      <c r="AS4225">
        <v>1</v>
      </c>
      <c r="AT4225">
        <v>0</v>
      </c>
      <c r="AU4225">
        <v>0</v>
      </c>
      <c r="BA4225">
        <v>0.7</v>
      </c>
    </row>
    <row r="4226" spans="3:53" ht="12.75" x14ac:dyDescent="0.2">
      <c r="C4226" t="s">
        <v>855</v>
      </c>
      <c r="D4226" t="s">
        <v>807</v>
      </c>
      <c r="E4226">
        <v>40</v>
      </c>
      <c r="F4226">
        <v>8.6300000000000008</v>
      </c>
      <c r="G4226">
        <v>-0.84</v>
      </c>
      <c r="H4226">
        <v>6020</v>
      </c>
      <c r="I4226">
        <v>11.063000000000001</v>
      </c>
      <c r="J4226" t="s">
        <v>78</v>
      </c>
      <c r="K4226">
        <v>52.37</v>
      </c>
      <c r="L4226">
        <v>39.994005000000001</v>
      </c>
      <c r="M4226">
        <v>-3.5017748285035427E-2</v>
      </c>
      <c r="N4226">
        <v>39.874513999999998</v>
      </c>
      <c r="O4226">
        <v>0.26454491708663602</v>
      </c>
      <c r="P4226">
        <v>3046000</v>
      </c>
      <c r="Q4226">
        <v>1252000</v>
      </c>
      <c r="R4226">
        <v>2.4300000000000002</v>
      </c>
      <c r="S4226">
        <v>39.116999999999997</v>
      </c>
      <c r="T4226">
        <v>8.5589999999999993</v>
      </c>
      <c r="U4226">
        <v>21.581199999999999</v>
      </c>
      <c r="V4226">
        <f t="shared" si="489"/>
        <v>2.3927033425346127</v>
      </c>
      <c r="AC4226">
        <v>41.37</v>
      </c>
      <c r="AD4226">
        <v>39.11</v>
      </c>
      <c r="AH4226" s="85">
        <f>IF(AND(M4226&lt;Variables!$G$6,M4226&gt;Variables!$G$5),0,1)</f>
        <v>1</v>
      </c>
      <c r="AI4226" s="85">
        <f t="shared" si="487"/>
        <v>0</v>
      </c>
      <c r="AJ4226" s="85">
        <f>IF(I4226&gt;Variables!$G$7,0,1)</f>
        <v>0</v>
      </c>
      <c r="AK4226" s="85">
        <f>IF(F4226&gt;Variables!$G$8,0,1)</f>
        <v>1</v>
      </c>
      <c r="AL4226" s="85">
        <f>IF(G4226&gt;Variables!$G$9,0,1)</f>
        <v>1</v>
      </c>
      <c r="AM4226" s="85">
        <f>IF(AND(K4226&gt;Variables!$G$10,K4226&lt;Variables!$G$11),0,1)</f>
        <v>0</v>
      </c>
      <c r="AN4226" s="103">
        <f>IF(H4226&lt;Variables!$G$13,1,0)</f>
        <v>0</v>
      </c>
      <c r="AO4226" s="101">
        <f>IF(R4226&lt;Variables!$G$12,0,1)</f>
        <v>1</v>
      </c>
      <c r="AP4226" s="86">
        <f t="shared" si="490"/>
        <v>1</v>
      </c>
      <c r="AR4226">
        <v>1</v>
      </c>
      <c r="AS4226">
        <v>0</v>
      </c>
      <c r="AT4226">
        <v>0</v>
      </c>
      <c r="AU4226">
        <v>0</v>
      </c>
      <c r="BA4226">
        <v>1.2</v>
      </c>
    </row>
    <row r="4227" spans="3:53" ht="12.75" x14ac:dyDescent="0.2">
      <c r="C4227" t="s">
        <v>855</v>
      </c>
      <c r="D4227" t="s">
        <v>803</v>
      </c>
      <c r="E4227">
        <v>296.52</v>
      </c>
      <c r="F4227">
        <v>9.3800000000000008</v>
      </c>
      <c r="G4227">
        <v>3.06</v>
      </c>
      <c r="H4227">
        <v>16820</v>
      </c>
      <c r="I4227">
        <v>-5.282</v>
      </c>
      <c r="J4227" t="s">
        <v>78</v>
      </c>
      <c r="K4227">
        <v>40.47</v>
      </c>
      <c r="L4227">
        <v>297.14498947368418</v>
      </c>
      <c r="M4227">
        <v>-0.28436941682271122</v>
      </c>
      <c r="N4227">
        <v>297.07671041666657</v>
      </c>
      <c r="O4227">
        <v>-0.26145113010617282</v>
      </c>
      <c r="P4227">
        <v>1372000</v>
      </c>
      <c r="Q4227">
        <v>881257</v>
      </c>
      <c r="R4227">
        <v>1.56</v>
      </c>
      <c r="S4227">
        <v>39.116999999999997</v>
      </c>
      <c r="T4227">
        <v>8.5589999999999993</v>
      </c>
      <c r="U4227">
        <v>21.581199999999999</v>
      </c>
      <c r="V4227">
        <f t="shared" si="489"/>
        <v>2.2678362077511687</v>
      </c>
      <c r="AC4227">
        <v>318.77</v>
      </c>
      <c r="AD4227">
        <v>295.44</v>
      </c>
      <c r="AH4227" s="85">
        <f>IF(AND(M4227&lt;Variables!$G$6,M4227&gt;Variables!$G$5),0,1)</f>
        <v>1</v>
      </c>
      <c r="AI4227" s="85">
        <f t="shared" ref="AI4227:AI4290" si="491">IF(L4227&gt;N4227,0,1)</f>
        <v>0</v>
      </c>
      <c r="AJ4227" s="85">
        <f>IF(I4227&gt;Variables!$G$7,0,1)</f>
        <v>1</v>
      </c>
      <c r="AK4227" s="85">
        <f>IF(F4227&gt;Variables!$G$8,0,1)</f>
        <v>0</v>
      </c>
      <c r="AL4227" s="85">
        <f>IF(G4227&gt;Variables!$G$9,0,1)</f>
        <v>1</v>
      </c>
      <c r="AM4227" s="85">
        <f>IF(AND(K4227&gt;Variables!$G$10,K4227&lt;Variables!$G$11),0,1)</f>
        <v>1</v>
      </c>
      <c r="AN4227" s="103">
        <f>IF(H4227&lt;Variables!$G$13,1,0)</f>
        <v>0</v>
      </c>
      <c r="AO4227" s="101">
        <f>IF(R4227&lt;Variables!$G$12,0,1)</f>
        <v>0</v>
      </c>
      <c r="AP4227" s="86">
        <f t="shared" si="490"/>
        <v>1</v>
      </c>
      <c r="AR4227">
        <v>0</v>
      </c>
      <c r="AS4227">
        <v>0</v>
      </c>
      <c r="AT4227">
        <v>0</v>
      </c>
      <c r="AU4227">
        <v>1</v>
      </c>
      <c r="BA4227">
        <v>-0.02</v>
      </c>
    </row>
    <row r="4228" spans="3:53" ht="12.75" x14ac:dyDescent="0.2">
      <c r="C4228" t="s">
        <v>855</v>
      </c>
      <c r="D4228" t="s">
        <v>805</v>
      </c>
      <c r="E4228">
        <v>45.23</v>
      </c>
      <c r="F4228">
        <v>9.7799999999999994</v>
      </c>
      <c r="G4228">
        <v>-0.35</v>
      </c>
      <c r="H4228">
        <v>9400</v>
      </c>
      <c r="I4228">
        <v>114.274</v>
      </c>
      <c r="J4228" t="s">
        <v>78</v>
      </c>
      <c r="K4228">
        <v>50.12</v>
      </c>
      <c r="L4228">
        <v>45.237749999999998</v>
      </c>
      <c r="M4228">
        <v>2.7079154025126471E-2</v>
      </c>
      <c r="N4228">
        <v>45.24168199999999</v>
      </c>
      <c r="O4228">
        <v>1.8385700160329629E-2</v>
      </c>
      <c r="P4228">
        <v>6374000</v>
      </c>
      <c r="Q4228">
        <v>1695000</v>
      </c>
      <c r="R4228">
        <v>3.76</v>
      </c>
      <c r="S4228">
        <v>39.116999999999997</v>
      </c>
      <c r="T4228">
        <v>8.5589999999999993</v>
      </c>
      <c r="U4228">
        <v>21.581199999999999</v>
      </c>
      <c r="V4228">
        <f t="shared" si="489"/>
        <v>2.3675297574437275</v>
      </c>
      <c r="AC4228">
        <v>46.46</v>
      </c>
      <c r="AD4228">
        <v>45.2</v>
      </c>
      <c r="AH4228" s="85">
        <f>IF(AND(M4228&lt;Variables!$G$6,M4228&gt;Variables!$G$5),0,1)</f>
        <v>1</v>
      </c>
      <c r="AI4228" s="85">
        <f t="shared" si="491"/>
        <v>1</v>
      </c>
      <c r="AJ4228" s="85">
        <f>IF(I4228&gt;Variables!$G$7,0,1)</f>
        <v>0</v>
      </c>
      <c r="AK4228" s="85">
        <f>IF(F4228&gt;Variables!$G$8,0,1)</f>
        <v>0</v>
      </c>
      <c r="AL4228" s="85">
        <f>IF(G4228&gt;Variables!$G$9,0,1)</f>
        <v>1</v>
      </c>
      <c r="AM4228" s="85">
        <f>IF(AND(K4228&gt;Variables!$G$10,K4228&lt;Variables!$G$11),0,1)</f>
        <v>0</v>
      </c>
      <c r="AN4228" s="103">
        <f>IF(H4228&lt;Variables!$G$13,1,0)</f>
        <v>0</v>
      </c>
      <c r="AO4228" s="101">
        <f>IF(R4228&lt;Variables!$G$12,0,1)</f>
        <v>1</v>
      </c>
      <c r="AP4228" s="86">
        <f t="shared" si="490"/>
        <v>1</v>
      </c>
      <c r="AR4228">
        <v>1</v>
      </c>
      <c r="AS4228">
        <v>0</v>
      </c>
      <c r="AT4228">
        <v>0</v>
      </c>
      <c r="AU4228">
        <v>0</v>
      </c>
      <c r="BA4228">
        <v>1.55</v>
      </c>
    </row>
    <row r="4229" spans="3:53" ht="12.75" x14ac:dyDescent="0.2">
      <c r="C4229" t="s">
        <v>855</v>
      </c>
      <c r="D4229" t="s">
        <v>836</v>
      </c>
      <c r="E4229">
        <v>7.52</v>
      </c>
      <c r="F4229">
        <v>7.49</v>
      </c>
      <c r="G4229">
        <v>5.99</v>
      </c>
      <c r="H4229">
        <v>3490</v>
      </c>
      <c r="I4229">
        <v>3.641</v>
      </c>
      <c r="J4229" t="s">
        <v>78</v>
      </c>
      <c r="K4229">
        <v>52.34</v>
      </c>
      <c r="L4229">
        <v>7.5221749999999998</v>
      </c>
      <c r="M4229">
        <v>3.7555627195598643E-2</v>
      </c>
      <c r="N4229">
        <v>7.5121759999999993</v>
      </c>
      <c r="O4229">
        <v>0.1707095254424425</v>
      </c>
      <c r="P4229">
        <v>5672000</v>
      </c>
      <c r="Q4229">
        <v>3102000</v>
      </c>
      <c r="R4229">
        <v>1.83</v>
      </c>
      <c r="S4229">
        <v>39.116999999999997</v>
      </c>
      <c r="T4229">
        <v>8.5589999999999993</v>
      </c>
      <c r="U4229">
        <v>21.581199999999999</v>
      </c>
      <c r="V4229">
        <f t="shared" si="489"/>
        <v>2.3900121557687766</v>
      </c>
      <c r="AC4229">
        <v>7.53</v>
      </c>
      <c r="AD4229">
        <v>7.3049999999999997</v>
      </c>
      <c r="AH4229" s="85">
        <f>IF(AND(M4229&lt;Variables!$G$6,M4229&gt;Variables!$G$5),0,1)</f>
        <v>1</v>
      </c>
      <c r="AI4229" s="85">
        <f t="shared" si="491"/>
        <v>0</v>
      </c>
      <c r="AJ4229" s="85">
        <f>IF(I4229&gt;Variables!$G$7,0,1)</f>
        <v>0</v>
      </c>
      <c r="AK4229" s="85">
        <f>IF(F4229&gt;Variables!$G$8,0,1)</f>
        <v>1</v>
      </c>
      <c r="AL4229" s="85">
        <f>IF(G4229&gt;Variables!$G$9,0,1)</f>
        <v>1</v>
      </c>
      <c r="AM4229" s="85">
        <f>IF(AND(K4229&gt;Variables!$G$10,K4229&lt;Variables!$G$11),0,1)</f>
        <v>0</v>
      </c>
      <c r="AN4229" s="103">
        <f>IF(H4229&lt;Variables!$G$13,1,0)</f>
        <v>0</v>
      </c>
      <c r="AO4229" s="101">
        <f>IF(R4229&lt;Variables!$G$12,0,1)</f>
        <v>0</v>
      </c>
      <c r="AP4229" s="86">
        <f t="shared" si="490"/>
        <v>1</v>
      </c>
      <c r="AR4229">
        <v>0</v>
      </c>
      <c r="AS4229">
        <v>0</v>
      </c>
      <c r="AT4229">
        <v>0</v>
      </c>
      <c r="AU4229">
        <v>1</v>
      </c>
      <c r="BA4229">
        <v>-1.1100000000000001</v>
      </c>
    </row>
    <row r="4230" spans="3:53" ht="12.75" x14ac:dyDescent="0.2">
      <c r="C4230" t="s">
        <v>855</v>
      </c>
      <c r="D4230" t="s">
        <v>833</v>
      </c>
      <c r="E4230">
        <v>20.149999999999999</v>
      </c>
      <c r="F4230">
        <v>8.41</v>
      </c>
      <c r="G4230">
        <v>11.95</v>
      </c>
      <c r="H4230">
        <v>2000</v>
      </c>
      <c r="I4230">
        <v>-17.015000000000001</v>
      </c>
      <c r="J4230" t="s">
        <v>78</v>
      </c>
      <c r="K4230">
        <v>29.66</v>
      </c>
      <c r="L4230">
        <v>20.423410000000001</v>
      </c>
      <c r="M4230">
        <v>-1.33381252200294</v>
      </c>
      <c r="N4230">
        <v>20.310839999999999</v>
      </c>
      <c r="O4230">
        <v>-0.78696892890692416</v>
      </c>
      <c r="P4230">
        <v>1707000</v>
      </c>
      <c r="Q4230">
        <v>1647000</v>
      </c>
      <c r="R4230">
        <v>1.04</v>
      </c>
      <c r="S4230">
        <v>39.116999999999997</v>
      </c>
      <c r="T4230">
        <v>8.5589999999999993</v>
      </c>
      <c r="U4230">
        <v>21.581199999999999</v>
      </c>
      <c r="V4230">
        <f t="shared" si="489"/>
        <v>2.1126060171095817</v>
      </c>
      <c r="AC4230">
        <v>20.62</v>
      </c>
      <c r="AD4230">
        <v>19.809999999999999</v>
      </c>
      <c r="AH4230" s="85">
        <f>IF(AND(M4230&lt;Variables!$G$6,M4230&gt;Variables!$G$5),0,1)</f>
        <v>1</v>
      </c>
      <c r="AI4230" s="85">
        <f t="shared" si="491"/>
        <v>0</v>
      </c>
      <c r="AJ4230" s="85">
        <f>IF(I4230&gt;Variables!$G$7,0,1)</f>
        <v>1</v>
      </c>
      <c r="AK4230" s="85">
        <f>IF(F4230&gt;Variables!$G$8,0,1)</f>
        <v>1</v>
      </c>
      <c r="AL4230" s="85">
        <f>IF(G4230&gt;Variables!$G$9,0,1)</f>
        <v>1</v>
      </c>
      <c r="AM4230" s="85">
        <f>IF(AND(K4230&gt;Variables!$G$10,K4230&lt;Variables!$G$11),0,1)</f>
        <v>1</v>
      </c>
      <c r="AN4230" s="103">
        <f>IF(H4230&lt;Variables!$G$13,1,0)</f>
        <v>1</v>
      </c>
      <c r="AO4230" s="101">
        <f>IF(R4230&lt;Variables!$G$12,0,1)</f>
        <v>0</v>
      </c>
      <c r="AP4230" s="86">
        <f t="shared" si="490"/>
        <v>1</v>
      </c>
      <c r="AR4230">
        <v>1</v>
      </c>
      <c r="AS4230">
        <v>0</v>
      </c>
      <c r="AT4230">
        <v>0</v>
      </c>
      <c r="AU4230">
        <v>0</v>
      </c>
      <c r="BA4230">
        <v>1.32</v>
      </c>
    </row>
    <row r="4231" spans="3:53" ht="12.75" x14ac:dyDescent="0.2">
      <c r="C4231" t="s">
        <v>855</v>
      </c>
      <c r="D4231" t="s">
        <v>186</v>
      </c>
      <c r="E4231">
        <v>27.12</v>
      </c>
      <c r="F4231">
        <v>8.59</v>
      </c>
      <c r="G4231">
        <v>4.1500000000000004</v>
      </c>
      <c r="H4231">
        <v>3480</v>
      </c>
      <c r="I4231">
        <v>0.48799999999999999</v>
      </c>
      <c r="J4231" t="s">
        <v>78</v>
      </c>
      <c r="K4231">
        <v>41.88</v>
      </c>
      <c r="L4231">
        <v>27.139099999999999</v>
      </c>
      <c r="M4231">
        <v>-0.21776698564065999</v>
      </c>
      <c r="N4231">
        <v>27.282147999999999</v>
      </c>
      <c r="O4231">
        <v>-0.7409533882742575</v>
      </c>
      <c r="P4231">
        <v>10937000</v>
      </c>
      <c r="Q4231">
        <v>9062000</v>
      </c>
      <c r="R4231">
        <v>1.21</v>
      </c>
      <c r="S4231">
        <v>39.116999999999997</v>
      </c>
      <c r="T4231">
        <v>8.5589999999999993</v>
      </c>
      <c r="U4231">
        <v>21.581199999999999</v>
      </c>
      <c r="V4231">
        <f t="shared" ref="V4231:V4237" si="492">1.849 + (0.01036 * K4231) + (0.1184 * M4231) - (0.002888 * K4231 * M4231)</f>
        <v>2.2834319838638719</v>
      </c>
      <c r="AC4231">
        <v>27.77</v>
      </c>
      <c r="AD4231">
        <v>26.41</v>
      </c>
      <c r="AH4231" s="85">
        <f>IF(AND(M4231&lt;Variables!$G$6,M4231&gt;Variables!$G$5),0,1)</f>
        <v>1</v>
      </c>
      <c r="AI4231" s="85">
        <f t="shared" si="491"/>
        <v>1</v>
      </c>
      <c r="AJ4231" s="85">
        <f>IF(I4231&gt;Variables!$G$7,0,1)</f>
        <v>0</v>
      </c>
      <c r="AK4231" s="85">
        <f>IF(F4231&gt;Variables!$G$8,0,1)</f>
        <v>1</v>
      </c>
      <c r="AL4231" s="85">
        <f>IF(G4231&gt;Variables!$G$9,0,1)</f>
        <v>1</v>
      </c>
      <c r="AM4231" s="85">
        <f>IF(AND(K4231&gt;Variables!$G$10,K4231&lt;Variables!$G$11),0,1)</f>
        <v>1</v>
      </c>
      <c r="AN4231" s="103">
        <f>IF(H4231&lt;Variables!$G$13,1,0)</f>
        <v>0</v>
      </c>
      <c r="AO4231" s="101">
        <f>IF(R4231&lt;Variables!$G$12,0,1)</f>
        <v>0</v>
      </c>
      <c r="AP4231" s="86">
        <f t="shared" si="490"/>
        <v>1</v>
      </c>
      <c r="AR4231">
        <v>1</v>
      </c>
      <c r="AS4231">
        <v>0</v>
      </c>
      <c r="AT4231">
        <v>0</v>
      </c>
      <c r="AU4231">
        <v>0</v>
      </c>
      <c r="BA4231">
        <v>1.61</v>
      </c>
    </row>
    <row r="4232" spans="3:53" ht="12.75" x14ac:dyDescent="0.2">
      <c r="C4232" t="s">
        <v>855</v>
      </c>
      <c r="D4232" t="s">
        <v>584</v>
      </c>
      <c r="E4232">
        <v>25.3</v>
      </c>
      <c r="F4232">
        <v>14.56</v>
      </c>
      <c r="G4232">
        <v>12.13</v>
      </c>
      <c r="H4232">
        <v>12890</v>
      </c>
      <c r="I4232">
        <v>0.48299999999999998</v>
      </c>
      <c r="J4232" t="s">
        <v>78</v>
      </c>
      <c r="K4232">
        <v>50.76</v>
      </c>
      <c r="L4232">
        <v>25.367055000000001</v>
      </c>
      <c r="M4232">
        <v>-0.1460752933283043</v>
      </c>
      <c r="N4232">
        <v>25.29414791666666</v>
      </c>
      <c r="O4232">
        <v>0.14174062495187539</v>
      </c>
      <c r="P4232">
        <v>574816</v>
      </c>
      <c r="Q4232">
        <v>1407000</v>
      </c>
      <c r="R4232">
        <v>0.41</v>
      </c>
      <c r="S4232">
        <v>39.116999999999997</v>
      </c>
      <c r="T4232">
        <v>8.5589999999999993</v>
      </c>
      <c r="U4232">
        <v>21.581199999999999</v>
      </c>
      <c r="V4232">
        <f t="shared" si="492"/>
        <v>2.3789921753663563</v>
      </c>
      <c r="AC4232">
        <v>26</v>
      </c>
      <c r="AD4232">
        <v>25.068000000000001</v>
      </c>
      <c r="AH4232" s="85">
        <f>IF(AND(M4232&lt;Variables!$G$6,M4232&gt;Variables!$G$5),0,1)</f>
        <v>1</v>
      </c>
      <c r="AI4232" s="85">
        <f t="shared" si="491"/>
        <v>0</v>
      </c>
      <c r="AJ4232" s="85">
        <f>IF(I4232&gt;Variables!$G$7,0,1)</f>
        <v>0</v>
      </c>
      <c r="AK4232" s="85">
        <f>IF(F4232&gt;Variables!$G$8,0,1)</f>
        <v>0</v>
      </c>
      <c r="AL4232" s="85">
        <f>IF(G4232&gt;Variables!$G$9,0,1)</f>
        <v>0</v>
      </c>
      <c r="AM4232" s="85">
        <f>IF(AND(K4232&gt;Variables!$G$10,K4232&lt;Variables!$G$11),0,1)</f>
        <v>0</v>
      </c>
      <c r="AN4232" s="103">
        <f>IF(H4232&lt;Variables!$G$13,1,0)</f>
        <v>0</v>
      </c>
      <c r="AO4232" s="101">
        <f>IF(R4232&lt;Variables!$G$12,0,1)</f>
        <v>0</v>
      </c>
      <c r="AP4232" s="86">
        <f t="shared" si="490"/>
        <v>1</v>
      </c>
      <c r="AR4232">
        <v>0</v>
      </c>
      <c r="AS4232">
        <v>0</v>
      </c>
      <c r="AT4232">
        <v>1</v>
      </c>
      <c r="AU4232">
        <v>0</v>
      </c>
      <c r="BA4232">
        <v>-0.75</v>
      </c>
    </row>
    <row r="4233" spans="3:53" ht="12.75" x14ac:dyDescent="0.2">
      <c r="C4233" t="s">
        <v>855</v>
      </c>
      <c r="D4233" t="s">
        <v>806</v>
      </c>
      <c r="E4233">
        <v>79.5</v>
      </c>
      <c r="F4233">
        <v>10.77</v>
      </c>
      <c r="G4233">
        <v>1.63</v>
      </c>
      <c r="H4233">
        <v>3860</v>
      </c>
      <c r="I4233">
        <v>-0.34499999999999997</v>
      </c>
      <c r="J4233" t="s">
        <v>78</v>
      </c>
      <c r="K4233">
        <v>59.88</v>
      </c>
      <c r="L4233">
        <v>79.265739999999994</v>
      </c>
      <c r="M4233">
        <v>0.1189164448600436</v>
      </c>
      <c r="N4233">
        <v>79.168303999999992</v>
      </c>
      <c r="O4233">
        <v>0.2421373078801933</v>
      </c>
      <c r="P4233">
        <v>1827000</v>
      </c>
      <c r="Q4233">
        <v>452001</v>
      </c>
      <c r="R4233">
        <v>4.04</v>
      </c>
      <c r="S4233">
        <v>39.116999999999997</v>
      </c>
      <c r="T4233">
        <v>8.5589999999999993</v>
      </c>
      <c r="U4233">
        <v>21.581199999999999</v>
      </c>
      <c r="V4233">
        <f t="shared" si="492"/>
        <v>2.4628718771892113</v>
      </c>
      <c r="AC4233">
        <v>80.13</v>
      </c>
      <c r="AD4233">
        <v>78.95</v>
      </c>
      <c r="AH4233" s="85">
        <f>IF(AND(M4233&lt;Variables!$G$6,M4233&gt;Variables!$G$5),0,1)</f>
        <v>1</v>
      </c>
      <c r="AI4233" s="85">
        <f t="shared" si="491"/>
        <v>0</v>
      </c>
      <c r="AJ4233" s="85">
        <f>IF(I4233&gt;Variables!$G$7,0,1)</f>
        <v>1</v>
      </c>
      <c r="AK4233" s="85">
        <f>IF(F4233&gt;Variables!$G$8,0,1)</f>
        <v>0</v>
      </c>
      <c r="AL4233" s="85">
        <f>IF(G4233&gt;Variables!$G$9,0,1)</f>
        <v>1</v>
      </c>
      <c r="AM4233" s="85">
        <f>IF(AND(K4233&gt;Variables!$G$10,K4233&lt;Variables!$G$11),0,1)</f>
        <v>0</v>
      </c>
      <c r="AN4233" s="103">
        <f>IF(H4233&lt;Variables!$G$13,1,0)</f>
        <v>0</v>
      </c>
      <c r="AO4233" s="101">
        <f>IF(R4233&lt;Variables!$G$12,0,1)</f>
        <v>1</v>
      </c>
      <c r="AP4233" s="86">
        <f t="shared" si="490"/>
        <v>1</v>
      </c>
      <c r="AR4233">
        <v>0</v>
      </c>
      <c r="AS4233">
        <v>0</v>
      </c>
      <c r="AT4233">
        <v>0</v>
      </c>
      <c r="AU4233">
        <v>1</v>
      </c>
      <c r="BA4233">
        <v>-0.24</v>
      </c>
    </row>
    <row r="4234" spans="3:53" ht="12.75" x14ac:dyDescent="0.2">
      <c r="C4234" t="s">
        <v>855</v>
      </c>
      <c r="D4234" t="s">
        <v>133</v>
      </c>
      <c r="E4234">
        <v>5.86</v>
      </c>
      <c r="F4234">
        <v>24.23</v>
      </c>
      <c r="G4234">
        <v>29.24</v>
      </c>
      <c r="H4234">
        <v>22.36</v>
      </c>
      <c r="I4234">
        <v>-65.263000000000005</v>
      </c>
      <c r="J4234" t="s">
        <v>78</v>
      </c>
      <c r="K4234">
        <v>73.88</v>
      </c>
      <c r="L4234">
        <v>5.4729850000000004</v>
      </c>
      <c r="M4234">
        <v>5.7905329541374728</v>
      </c>
      <c r="N4234">
        <v>5.3524059999999993</v>
      </c>
      <c r="O4234">
        <v>8.1737820337246649</v>
      </c>
      <c r="P4234">
        <v>7470000</v>
      </c>
      <c r="Q4234">
        <v>5250000</v>
      </c>
      <c r="R4234">
        <v>1.42</v>
      </c>
      <c r="S4234">
        <v>39.116999999999997</v>
      </c>
      <c r="T4234">
        <v>8.5589999999999993</v>
      </c>
      <c r="U4234">
        <v>21.581199999999999</v>
      </c>
      <c r="V4234">
        <f t="shared" si="492"/>
        <v>2.0644962901758346</v>
      </c>
      <c r="AC4234">
        <v>7.64</v>
      </c>
      <c r="AD4234">
        <v>4.6399999999999997</v>
      </c>
      <c r="AH4234" s="85">
        <f>IF(AND(M4234&lt;Variables!$G$6,M4234&gt;Variables!$G$5),0,1)</f>
        <v>1</v>
      </c>
      <c r="AI4234" s="85">
        <f t="shared" si="491"/>
        <v>0</v>
      </c>
      <c r="AJ4234" s="85">
        <f>IF(I4234&gt;Variables!$G$7,0,1)</f>
        <v>1</v>
      </c>
      <c r="AK4234" s="85">
        <f>IF(F4234&gt;Variables!$G$8,0,1)</f>
        <v>0</v>
      </c>
      <c r="AL4234" s="85">
        <f>IF(G4234&gt;Variables!$G$9,0,1)</f>
        <v>0</v>
      </c>
      <c r="AM4234" s="85">
        <f>IF(AND(K4234&gt;Variables!$G$10,K4234&lt;Variables!$G$11),0,1)</f>
        <v>0</v>
      </c>
      <c r="AN4234" s="103">
        <f>IF(H4234&lt;Variables!$G$13,1,0)</f>
        <v>1</v>
      </c>
      <c r="AO4234" s="101">
        <f>IF(R4234&lt;Variables!$G$12,0,1)</f>
        <v>0</v>
      </c>
      <c r="AP4234" s="86">
        <f t="shared" si="490"/>
        <v>1</v>
      </c>
      <c r="AR4234">
        <v>0</v>
      </c>
      <c r="AS4234">
        <v>0</v>
      </c>
      <c r="AT4234">
        <v>1</v>
      </c>
      <c r="AU4234">
        <v>0</v>
      </c>
      <c r="BA4234">
        <v>-2.25</v>
      </c>
    </row>
    <row r="4235" spans="3:53" ht="12.75" x14ac:dyDescent="0.2">
      <c r="C4235" t="s">
        <v>855</v>
      </c>
      <c r="D4235" t="s">
        <v>185</v>
      </c>
      <c r="E4235">
        <v>10.33</v>
      </c>
      <c r="F4235">
        <v>39.53</v>
      </c>
      <c r="G4235">
        <v>25.54</v>
      </c>
      <c r="H4235">
        <v>40.380000000000003</v>
      </c>
      <c r="I4235">
        <v>42.351999999999997</v>
      </c>
      <c r="J4235" t="s">
        <v>78</v>
      </c>
      <c r="K4235">
        <v>57.16</v>
      </c>
      <c r="L4235">
        <v>10.237640000000001</v>
      </c>
      <c r="M4235">
        <v>0.88067171730985772</v>
      </c>
      <c r="N4235">
        <v>9.7132760000000005</v>
      </c>
      <c r="O4235">
        <v>6.3266399513408178</v>
      </c>
      <c r="P4235">
        <v>24050000</v>
      </c>
      <c r="Q4235">
        <v>11900000</v>
      </c>
      <c r="R4235">
        <v>2.02</v>
      </c>
      <c r="S4235">
        <v>39.116999999999997</v>
      </c>
      <c r="T4235">
        <v>8.5589999999999993</v>
      </c>
      <c r="U4235">
        <v>21.581199999999999</v>
      </c>
      <c r="V4235">
        <f t="shared" si="492"/>
        <v>2.4000695351256733</v>
      </c>
      <c r="AC4235">
        <v>10.45</v>
      </c>
      <c r="AD4235">
        <v>8.36</v>
      </c>
      <c r="AH4235" s="85">
        <f>IF(AND(M4235&lt;Variables!$G$6,M4235&gt;Variables!$G$5),0,1)</f>
        <v>1</v>
      </c>
      <c r="AI4235" s="85">
        <f t="shared" si="491"/>
        <v>0</v>
      </c>
      <c r="AJ4235" s="85">
        <f>IF(I4235&gt;Variables!$G$7,0,1)</f>
        <v>0</v>
      </c>
      <c r="AK4235" s="85">
        <f>IF(F4235&gt;Variables!$G$8,0,1)</f>
        <v>0</v>
      </c>
      <c r="AL4235" s="85">
        <f>IF(G4235&gt;Variables!$G$9,0,1)</f>
        <v>0</v>
      </c>
      <c r="AM4235" s="85">
        <f>IF(AND(K4235&gt;Variables!$G$10,K4235&lt;Variables!$G$11),0,1)</f>
        <v>0</v>
      </c>
      <c r="AN4235" s="103">
        <f>IF(H4235&lt;Variables!$G$13,1,0)</f>
        <v>1</v>
      </c>
      <c r="AO4235" s="101">
        <f>IF(R4235&lt;Variables!$G$12,0,1)</f>
        <v>1</v>
      </c>
      <c r="AP4235" s="86">
        <f t="shared" si="490"/>
        <v>1</v>
      </c>
      <c r="AR4235">
        <v>0</v>
      </c>
      <c r="AS4235">
        <v>0</v>
      </c>
      <c r="AT4235">
        <v>1</v>
      </c>
      <c r="AU4235">
        <v>0</v>
      </c>
      <c r="BA4235">
        <v>-2.25</v>
      </c>
    </row>
    <row r="4236" spans="3:53" ht="12.75" x14ac:dyDescent="0.2">
      <c r="C4236" t="s">
        <v>855</v>
      </c>
      <c r="D4236" t="s">
        <v>817</v>
      </c>
      <c r="E4236">
        <v>3</v>
      </c>
      <c r="F4236">
        <v>28.42</v>
      </c>
      <c r="G4236">
        <v>28.09</v>
      </c>
      <c r="H4236">
        <v>61.14</v>
      </c>
      <c r="I4236">
        <v>-67.659000000000006</v>
      </c>
      <c r="J4236" t="s">
        <v>78</v>
      </c>
      <c r="K4236">
        <v>49.7</v>
      </c>
      <c r="L4236">
        <v>3.0109499999999998</v>
      </c>
      <c r="M4236">
        <v>-3.1551503678256043E-2</v>
      </c>
      <c r="N4236">
        <v>3.0195379999999998</v>
      </c>
      <c r="O4236">
        <v>-0.31587613734286663</v>
      </c>
      <c r="P4236">
        <v>15290000</v>
      </c>
      <c r="Q4236">
        <v>2130000</v>
      </c>
      <c r="R4236">
        <v>7.18</v>
      </c>
      <c r="S4236">
        <v>39.116999999999997</v>
      </c>
      <c r="T4236">
        <v>8.5589999999999993</v>
      </c>
      <c r="U4236">
        <v>21.581199999999999</v>
      </c>
      <c r="V4236">
        <f t="shared" si="492"/>
        <v>2.3646850028728474</v>
      </c>
      <c r="AC4236">
        <v>3.24</v>
      </c>
      <c r="AD4236">
        <v>2.7</v>
      </c>
      <c r="AH4236" s="85">
        <f>IF(AND(M4236&lt;Variables!$G$6,M4236&gt;Variables!$G$5),0,1)</f>
        <v>1</v>
      </c>
      <c r="AI4236" s="85">
        <f t="shared" si="491"/>
        <v>1</v>
      </c>
      <c r="AJ4236" s="85">
        <f>IF(I4236&gt;Variables!$G$7,0,1)</f>
        <v>1</v>
      </c>
      <c r="AK4236" s="85">
        <f>IF(F4236&gt;Variables!$G$8,0,1)</f>
        <v>0</v>
      </c>
      <c r="AL4236" s="85">
        <f>IF(G4236&gt;Variables!$G$9,0,1)</f>
        <v>0</v>
      </c>
      <c r="AM4236" s="85">
        <f>IF(AND(K4236&gt;Variables!$G$10,K4236&lt;Variables!$G$11),0,1)</f>
        <v>1</v>
      </c>
      <c r="AN4236" s="103">
        <f>IF(H4236&lt;Variables!$G$13,1,0)</f>
        <v>1</v>
      </c>
      <c r="AO4236" s="101">
        <f>IF(R4236&lt;Variables!$G$12,0,1)</f>
        <v>1</v>
      </c>
      <c r="AP4236" s="86">
        <f t="shared" si="490"/>
        <v>1</v>
      </c>
      <c r="AR4236">
        <v>0</v>
      </c>
      <c r="AS4236">
        <v>0</v>
      </c>
      <c r="AT4236">
        <v>1</v>
      </c>
      <c r="AU4236">
        <v>0</v>
      </c>
      <c r="BA4236">
        <v>-1.5</v>
      </c>
    </row>
    <row r="4237" spans="3:53" ht="12.75" x14ac:dyDescent="0.2">
      <c r="C4237" t="s">
        <v>855</v>
      </c>
      <c r="D4237" t="s">
        <v>853</v>
      </c>
      <c r="E4237">
        <v>3.42</v>
      </c>
      <c r="F4237">
        <v>26.55</v>
      </c>
      <c r="G4237">
        <v>24.99</v>
      </c>
      <c r="H4237">
        <v>120.09</v>
      </c>
      <c r="I4237">
        <v>-11.131</v>
      </c>
      <c r="J4237" t="s">
        <v>78</v>
      </c>
      <c r="K4237">
        <v>43.96</v>
      </c>
      <c r="L4237">
        <v>3.525995</v>
      </c>
      <c r="M4237">
        <v>-2.1637863922098708</v>
      </c>
      <c r="N4237">
        <v>3.5038320000000001</v>
      </c>
      <c r="O4237">
        <v>-1.5449370860246741</v>
      </c>
      <c r="P4237">
        <v>5170000</v>
      </c>
      <c r="Q4237">
        <v>207390</v>
      </c>
      <c r="R4237">
        <v>24.93</v>
      </c>
      <c r="S4237">
        <v>39.116999999999997</v>
      </c>
      <c r="T4237">
        <v>8.5589999999999993</v>
      </c>
      <c r="U4237">
        <v>21.581199999999999</v>
      </c>
      <c r="V4237">
        <f t="shared" si="492"/>
        <v>2.3229399949892158</v>
      </c>
      <c r="AC4237">
        <v>3.48</v>
      </c>
      <c r="AD4237">
        <v>3.1</v>
      </c>
      <c r="AH4237" s="85">
        <f>IF(AND(M4237&lt;Variables!$G$6,M4237&gt;Variables!$G$5),0,1)</f>
        <v>0</v>
      </c>
      <c r="AI4237" s="85">
        <f t="shared" si="491"/>
        <v>0</v>
      </c>
      <c r="AJ4237" s="85">
        <f>IF(I4237&gt;Variables!$G$7,0,1)</f>
        <v>1</v>
      </c>
      <c r="AK4237" s="85">
        <f>IF(F4237&gt;Variables!$G$8,0,1)</f>
        <v>0</v>
      </c>
      <c r="AL4237" s="85">
        <f>IF(G4237&gt;Variables!$G$9,0,1)</f>
        <v>0</v>
      </c>
      <c r="AM4237" s="85">
        <f>IF(AND(K4237&gt;Variables!$G$10,K4237&lt;Variables!$G$11),0,1)</f>
        <v>1</v>
      </c>
      <c r="AN4237" s="103">
        <f>IF(H4237&lt;Variables!$G$13,1,0)</f>
        <v>1</v>
      </c>
      <c r="AO4237" s="101">
        <f>IF(R4237&lt;Variables!$G$12,0,1)</f>
        <v>1</v>
      </c>
      <c r="AP4237" s="86">
        <f t="shared" si="490"/>
        <v>1</v>
      </c>
      <c r="AR4237">
        <v>0</v>
      </c>
      <c r="AS4237">
        <v>0</v>
      </c>
      <c r="AT4237">
        <v>1</v>
      </c>
      <c r="AU4237">
        <v>0</v>
      </c>
      <c r="BA4237">
        <v>-2.25</v>
      </c>
    </row>
    <row r="4238" spans="3:53" ht="12.75" x14ac:dyDescent="0.2">
      <c r="C4238" t="s">
        <v>855</v>
      </c>
      <c r="D4238" t="s">
        <v>847</v>
      </c>
      <c r="E4238">
        <v>23.57</v>
      </c>
      <c r="F4238">
        <v>7.5</v>
      </c>
      <c r="G4238">
        <v>7.9</v>
      </c>
      <c r="H4238">
        <v>-99999</v>
      </c>
      <c r="I4238">
        <v>7.4989999999999997</v>
      </c>
      <c r="J4238" t="s">
        <v>78</v>
      </c>
      <c r="K4238"/>
      <c r="L4238">
        <v>-99999</v>
      </c>
      <c r="M4238">
        <v>-99999</v>
      </c>
      <c r="N4238">
        <v>-99999</v>
      </c>
      <c r="O4238">
        <v>-99999</v>
      </c>
      <c r="P4238">
        <v>53232</v>
      </c>
      <c r="Q4238">
        <v>5687</v>
      </c>
      <c r="R4238">
        <v>9.36</v>
      </c>
      <c r="S4238">
        <v>39.116999999999997</v>
      </c>
      <c r="T4238">
        <v>8.5589999999999993</v>
      </c>
      <c r="U4238">
        <v>21.581199999999999</v>
      </c>
      <c r="V4238"/>
      <c r="AC4238">
        <v>23.57</v>
      </c>
      <c r="AD4238">
        <v>21.83</v>
      </c>
      <c r="AH4238" s="85">
        <f>IF(AND(M4238&lt;Variables!$G$6,M4238&gt;Variables!$G$5),0,1)</f>
        <v>1</v>
      </c>
      <c r="AI4238" s="85">
        <f t="shared" si="491"/>
        <v>1</v>
      </c>
      <c r="AJ4238" s="85">
        <f>IF(I4238&gt;Variables!$G$7,0,1)</f>
        <v>0</v>
      </c>
      <c r="AK4238" s="85">
        <f>IF(F4238&gt;Variables!$G$8,0,1)</f>
        <v>1</v>
      </c>
      <c r="AL4238" s="85">
        <f>IF(G4238&gt;Variables!$G$9,0,1)</f>
        <v>1</v>
      </c>
      <c r="AM4238" s="85">
        <f>IF(AND(K4238&gt;Variables!$G$10,K4238&lt;Variables!$G$11),0,1)</f>
        <v>1</v>
      </c>
      <c r="AN4238" s="103">
        <f>IF(H4238&lt;Variables!$G$13,1,0)</f>
        <v>1</v>
      </c>
      <c r="AO4238" s="101">
        <f>IF(R4238&lt;Variables!$G$12,0,1)</f>
        <v>1</v>
      </c>
      <c r="AP4238" s="86">
        <f t="shared" si="490"/>
        <v>1</v>
      </c>
      <c r="AR4238">
        <v>0</v>
      </c>
      <c r="AS4238">
        <v>0</v>
      </c>
      <c r="AT4238">
        <v>1</v>
      </c>
      <c r="AU4238">
        <v>0</v>
      </c>
      <c r="BA4238">
        <v>-2.25</v>
      </c>
    </row>
    <row r="4239" spans="3:53" ht="12.75" x14ac:dyDescent="0.2">
      <c r="C4239" t="s">
        <v>855</v>
      </c>
      <c r="D4239" t="s">
        <v>183</v>
      </c>
      <c r="E4239">
        <v>25.12</v>
      </c>
      <c r="F4239">
        <v>72.12</v>
      </c>
      <c r="G4239">
        <v>34.08</v>
      </c>
      <c r="H4239">
        <v>42.28</v>
      </c>
      <c r="I4239">
        <v>2308.9810000000002</v>
      </c>
      <c r="J4239" t="s">
        <v>78</v>
      </c>
      <c r="K4239">
        <v>49.56</v>
      </c>
      <c r="L4239">
        <v>25.448810000000002</v>
      </c>
      <c r="M4239">
        <v>-0.5843495236123073</v>
      </c>
      <c r="N4239">
        <v>24.837402000000001</v>
      </c>
      <c r="O4239">
        <v>1.862908205938768</v>
      </c>
      <c r="P4239">
        <v>40630000</v>
      </c>
      <c r="Q4239">
        <v>16000000</v>
      </c>
      <c r="R4239">
        <v>2.54</v>
      </c>
      <c r="S4239">
        <v>39.116999999999997</v>
      </c>
      <c r="T4239">
        <v>8.5589999999999993</v>
      </c>
      <c r="U4239">
        <v>21.581199999999999</v>
      </c>
      <c r="V4239">
        <f t="shared" ref="V4239:V4264" si="493">1.849 + (0.01036 * K4239) + (0.1184 * M4239) - (0.002888 * K4239 * M4239)</f>
        <v>2.3768921429872756</v>
      </c>
      <c r="AC4239">
        <v>25.55</v>
      </c>
      <c r="AD4239">
        <v>20</v>
      </c>
      <c r="AH4239" s="85">
        <f>IF(AND(M4239&lt;Variables!$G$6,M4239&gt;Variables!$G$5),0,1)</f>
        <v>1</v>
      </c>
      <c r="AI4239" s="85">
        <f t="shared" si="491"/>
        <v>0</v>
      </c>
      <c r="AJ4239" s="85">
        <f>IF(I4239&gt;Variables!$G$7,0,1)</f>
        <v>0</v>
      </c>
      <c r="AK4239" s="85">
        <f>IF(F4239&gt;Variables!$G$8,0,1)</f>
        <v>0</v>
      </c>
      <c r="AL4239" s="85">
        <f>IF(G4239&gt;Variables!$G$9,0,1)</f>
        <v>0</v>
      </c>
      <c r="AM4239" s="85">
        <f>IF(AND(K4239&gt;Variables!$G$10,K4239&lt;Variables!$G$11),0,1)</f>
        <v>1</v>
      </c>
      <c r="AN4239" s="103">
        <f>IF(H4239&lt;Variables!$G$13,1,0)</f>
        <v>1</v>
      </c>
      <c r="AO4239" s="101">
        <f>IF(R4239&lt;Variables!$G$12,0,1)</f>
        <v>1</v>
      </c>
      <c r="AP4239" s="86">
        <f t="shared" si="490"/>
        <v>1</v>
      </c>
      <c r="AR4239">
        <v>0</v>
      </c>
      <c r="AS4239">
        <v>0</v>
      </c>
      <c r="AT4239">
        <v>1</v>
      </c>
      <c r="AU4239">
        <v>0</v>
      </c>
      <c r="BA4239">
        <v>-2.25</v>
      </c>
    </row>
    <row r="4240" spans="3:53" ht="12.75" x14ac:dyDescent="0.2">
      <c r="C4240" t="s">
        <v>856</v>
      </c>
      <c r="D4240" t="s">
        <v>136</v>
      </c>
      <c r="E4240">
        <v>178.31</v>
      </c>
      <c r="F4240">
        <v>8.51</v>
      </c>
      <c r="G4240">
        <v>7.01</v>
      </c>
      <c r="H4240">
        <v>14270</v>
      </c>
      <c r="I4240">
        <v>256.51799999999997</v>
      </c>
      <c r="J4240" t="s">
        <v>78</v>
      </c>
      <c r="K4240">
        <v>57.79</v>
      </c>
      <c r="L4240">
        <v>177.53632500000001</v>
      </c>
      <c r="M4240">
        <v>0.78816264784123313</v>
      </c>
      <c r="N4240">
        <v>178.32182800000001</v>
      </c>
      <c r="O4240">
        <v>0.34419342089740301</v>
      </c>
      <c r="P4240">
        <v>4262000</v>
      </c>
      <c r="Q4240">
        <v>3592000</v>
      </c>
      <c r="R4240">
        <v>1.19</v>
      </c>
      <c r="S4240">
        <v>40.161000000000001</v>
      </c>
      <c r="T4240">
        <v>8.9270000000000014</v>
      </c>
      <c r="U4240">
        <v>22.197199999999999</v>
      </c>
      <c r="V4240">
        <f t="shared" si="493"/>
        <v>2.4094804662230667</v>
      </c>
      <c r="AC4240">
        <v>183.99</v>
      </c>
      <c r="AD4240">
        <v>160.11000000000001</v>
      </c>
      <c r="AH4240" s="85">
        <f>IF(AND(M4240&lt;Variables!$G$6,M4240&gt;Variables!$G$5),0,1)</f>
        <v>1</v>
      </c>
      <c r="AI4240" s="85">
        <f t="shared" si="491"/>
        <v>1</v>
      </c>
      <c r="AJ4240" s="85">
        <f>IF(I4240&gt;Variables!$G$7,0,1)</f>
        <v>0</v>
      </c>
      <c r="AK4240" s="85">
        <f>IF(F4240&gt;Variables!$G$8,0,1)</f>
        <v>1</v>
      </c>
      <c r="AL4240" s="85">
        <f>IF(G4240&gt;Variables!$G$9,0,1)</f>
        <v>1</v>
      </c>
      <c r="AM4240" s="85">
        <f>IF(AND(K4240&gt;Variables!$G$10,K4240&lt;Variables!$G$11),0,1)</f>
        <v>0</v>
      </c>
      <c r="AN4240" s="103">
        <f>IF(H4240&lt;Variables!$G$13,1,0)</f>
        <v>0</v>
      </c>
      <c r="AO4240" s="101">
        <f>IF(R4240&lt;Variables!$G$12,0,1)</f>
        <v>0</v>
      </c>
      <c r="AP4240" s="86">
        <f t="shared" si="490"/>
        <v>1</v>
      </c>
      <c r="AR4240">
        <v>1</v>
      </c>
      <c r="AS4240">
        <v>0</v>
      </c>
      <c r="AT4240">
        <v>0</v>
      </c>
      <c r="AU4240">
        <v>0</v>
      </c>
      <c r="BA4240">
        <v>2</v>
      </c>
    </row>
    <row r="4241" spans="3:53" ht="12.75" x14ac:dyDescent="0.2">
      <c r="C4241" t="s">
        <v>856</v>
      </c>
      <c r="D4241" t="s">
        <v>824</v>
      </c>
      <c r="E4241">
        <v>8.73</v>
      </c>
      <c r="F4241">
        <v>8.7799999999999994</v>
      </c>
      <c r="G4241">
        <v>7.51</v>
      </c>
      <c r="H4241">
        <v>2410</v>
      </c>
      <c r="I4241">
        <v>1.599</v>
      </c>
      <c r="J4241" t="s">
        <v>78</v>
      </c>
      <c r="K4241">
        <v>75.790000000000006</v>
      </c>
      <c r="L4241">
        <v>8.6753199999999993</v>
      </c>
      <c r="M4241">
        <v>0.63029375285293421</v>
      </c>
      <c r="N4241">
        <v>8.6209224489795933</v>
      </c>
      <c r="O4241">
        <v>1.265265424505913</v>
      </c>
      <c r="P4241">
        <v>1085000</v>
      </c>
      <c r="Q4241">
        <v>3637000</v>
      </c>
      <c r="R4241">
        <v>0.3</v>
      </c>
      <c r="S4241">
        <v>40.161000000000001</v>
      </c>
      <c r="T4241">
        <v>8.9270000000000014</v>
      </c>
      <c r="U4241">
        <v>22.197199999999999</v>
      </c>
      <c r="V4241">
        <f t="shared" si="493"/>
        <v>2.5708515256668329</v>
      </c>
      <c r="AC4241">
        <v>8.7698999999999998</v>
      </c>
      <c r="AD4241">
        <v>8.5299999999999994</v>
      </c>
      <c r="AH4241" s="85">
        <f>IF(AND(M4241&lt;Variables!$G$6,M4241&gt;Variables!$G$5),0,1)</f>
        <v>1</v>
      </c>
      <c r="AI4241" s="85">
        <f t="shared" si="491"/>
        <v>0</v>
      </c>
      <c r="AJ4241" s="85">
        <f>IF(I4241&gt;Variables!$G$7,0,1)</f>
        <v>0</v>
      </c>
      <c r="AK4241" s="85">
        <f>IF(F4241&gt;Variables!$G$8,0,1)</f>
        <v>1</v>
      </c>
      <c r="AL4241" s="85">
        <f>IF(G4241&gt;Variables!$G$9,0,1)</f>
        <v>1</v>
      </c>
      <c r="AM4241" s="85">
        <f>IF(AND(K4241&gt;Variables!$G$10,K4241&lt;Variables!$G$11),0,1)</f>
        <v>1</v>
      </c>
      <c r="AN4241" s="103">
        <f>IF(H4241&lt;Variables!$G$13,1,0)</f>
        <v>1</v>
      </c>
      <c r="AO4241" s="101">
        <f>IF(R4241&lt;Variables!$G$12,0,1)</f>
        <v>0</v>
      </c>
      <c r="AP4241" s="86">
        <f t="shared" si="490"/>
        <v>1</v>
      </c>
      <c r="AR4241">
        <v>0</v>
      </c>
      <c r="AS4241">
        <v>0</v>
      </c>
      <c r="AT4241">
        <v>1</v>
      </c>
      <c r="AU4241">
        <v>0</v>
      </c>
      <c r="BA4241">
        <v>-1.53</v>
      </c>
    </row>
    <row r="4242" spans="3:53" ht="12.75" x14ac:dyDescent="0.2">
      <c r="C4242" t="s">
        <v>856</v>
      </c>
      <c r="D4242" t="s">
        <v>813</v>
      </c>
      <c r="E4242">
        <v>12.58</v>
      </c>
      <c r="F4242">
        <v>12.71</v>
      </c>
      <c r="G4242">
        <v>12.52</v>
      </c>
      <c r="H4242">
        <v>2160</v>
      </c>
      <c r="I4242">
        <v>-17.058</v>
      </c>
      <c r="J4242" t="s">
        <v>78</v>
      </c>
      <c r="K4242">
        <v>48.52</v>
      </c>
      <c r="L4242">
        <v>12.59164736842105</v>
      </c>
      <c r="M4242">
        <v>-9.170657407395362E-2</v>
      </c>
      <c r="N4242">
        <v>12.58296734693878</v>
      </c>
      <c r="O4242">
        <v>-2.2787525865066528E-2</v>
      </c>
      <c r="P4242">
        <v>3043000</v>
      </c>
      <c r="Q4242">
        <v>1541000</v>
      </c>
      <c r="R4242">
        <v>1.97</v>
      </c>
      <c r="S4242">
        <v>40.161000000000001</v>
      </c>
      <c r="T4242">
        <v>8.9270000000000014</v>
      </c>
      <c r="U4242">
        <v>22.197199999999999</v>
      </c>
      <c r="V4242">
        <f t="shared" si="493"/>
        <v>2.3536595950187533</v>
      </c>
      <c r="AC4242">
        <v>12.936400000000001</v>
      </c>
      <c r="AD4242">
        <v>12.52</v>
      </c>
      <c r="AH4242" s="85">
        <f>IF(AND(M4242&lt;Variables!$G$6,M4242&gt;Variables!$G$5),0,1)</f>
        <v>1</v>
      </c>
      <c r="AI4242" s="85">
        <f t="shared" si="491"/>
        <v>0</v>
      </c>
      <c r="AJ4242" s="85">
        <f>IF(I4242&gt;Variables!$G$7,0,1)</f>
        <v>1</v>
      </c>
      <c r="AK4242" s="85">
        <f>IF(F4242&gt;Variables!$G$8,0,1)</f>
        <v>0</v>
      </c>
      <c r="AL4242" s="85">
        <f>IF(G4242&gt;Variables!$G$9,0,1)</f>
        <v>0</v>
      </c>
      <c r="AM4242" s="85">
        <f>IF(AND(K4242&gt;Variables!$G$10,K4242&lt;Variables!$G$11),0,1)</f>
        <v>1</v>
      </c>
      <c r="AN4242" s="103">
        <f>IF(H4242&lt;Variables!$G$13,1,0)</f>
        <v>1</v>
      </c>
      <c r="AO4242" s="101">
        <f>IF(R4242&lt;Variables!$G$12,0,1)</f>
        <v>0</v>
      </c>
      <c r="AP4242" s="86">
        <f t="shared" si="490"/>
        <v>1</v>
      </c>
      <c r="AR4242">
        <v>1</v>
      </c>
      <c r="AS4242">
        <v>0</v>
      </c>
      <c r="AT4242">
        <v>0</v>
      </c>
      <c r="AU4242">
        <v>0</v>
      </c>
      <c r="BA4242">
        <v>2</v>
      </c>
    </row>
    <row r="4243" spans="3:53" ht="12.75" x14ac:dyDescent="0.2">
      <c r="C4243" t="s">
        <v>856</v>
      </c>
      <c r="D4243" t="s">
        <v>176</v>
      </c>
      <c r="E4243">
        <v>74.459999999999994</v>
      </c>
      <c r="F4243">
        <v>10.71</v>
      </c>
      <c r="G4243">
        <v>9.0399999999999991</v>
      </c>
      <c r="H4243">
        <v>6300</v>
      </c>
      <c r="I4243">
        <v>-20.390999999999998</v>
      </c>
      <c r="J4243" t="s">
        <v>78</v>
      </c>
      <c r="K4243">
        <v>68.14</v>
      </c>
      <c r="L4243">
        <v>74.160263157894747</v>
      </c>
      <c r="M4243">
        <v>0.39069014829191878</v>
      </c>
      <c r="N4243">
        <v>73.595234090909102</v>
      </c>
      <c r="O4243">
        <v>1.161441932551019</v>
      </c>
      <c r="P4243">
        <v>833572</v>
      </c>
      <c r="Q4243">
        <v>997328</v>
      </c>
      <c r="R4243">
        <v>0.84</v>
      </c>
      <c r="S4243">
        <v>40.161000000000001</v>
      </c>
      <c r="T4243">
        <v>8.9270000000000014</v>
      </c>
      <c r="U4243">
        <v>22.197199999999999</v>
      </c>
      <c r="V4243">
        <f t="shared" si="493"/>
        <v>2.5243048556348455</v>
      </c>
      <c r="AC4243">
        <v>74.98</v>
      </c>
      <c r="AD4243">
        <v>72.260000000000005</v>
      </c>
      <c r="AH4243" s="85">
        <f>IF(AND(M4243&lt;Variables!$G$6,M4243&gt;Variables!$G$5),0,1)</f>
        <v>1</v>
      </c>
      <c r="AI4243" s="85">
        <f t="shared" si="491"/>
        <v>0</v>
      </c>
      <c r="AJ4243" s="85">
        <f>IF(I4243&gt;Variables!$G$7,0,1)</f>
        <v>1</v>
      </c>
      <c r="AK4243" s="85">
        <f>IF(F4243&gt;Variables!$G$8,0,1)</f>
        <v>0</v>
      </c>
      <c r="AL4243" s="85">
        <f>IF(G4243&gt;Variables!$G$9,0,1)</f>
        <v>1</v>
      </c>
      <c r="AM4243" s="85">
        <f>IF(AND(K4243&gt;Variables!$G$10,K4243&lt;Variables!$G$11),0,1)</f>
        <v>0</v>
      </c>
      <c r="AN4243" s="103">
        <f>IF(H4243&lt;Variables!$G$13,1,0)</f>
        <v>0</v>
      </c>
      <c r="AO4243" s="101">
        <f>IF(R4243&lt;Variables!$G$12,0,1)</f>
        <v>0</v>
      </c>
      <c r="AP4243" s="86">
        <f t="shared" si="490"/>
        <v>1</v>
      </c>
      <c r="AR4243">
        <v>0</v>
      </c>
      <c r="AS4243">
        <v>0</v>
      </c>
      <c r="AT4243">
        <v>1</v>
      </c>
      <c r="AU4243">
        <v>0</v>
      </c>
      <c r="BA4243">
        <v>-2.25</v>
      </c>
    </row>
    <row r="4244" spans="3:53" ht="12.75" x14ac:dyDescent="0.2">
      <c r="C4244" t="s">
        <v>856</v>
      </c>
      <c r="D4244" t="s">
        <v>802</v>
      </c>
      <c r="E4244">
        <v>227.73</v>
      </c>
      <c r="F4244">
        <v>16.71</v>
      </c>
      <c r="G4244">
        <v>8.31</v>
      </c>
      <c r="H4244">
        <v>37470</v>
      </c>
      <c r="I4244">
        <v>-2.6869999999999998</v>
      </c>
      <c r="J4244" t="s">
        <v>78</v>
      </c>
      <c r="K4244">
        <v>69.61</v>
      </c>
      <c r="L4244">
        <v>226.65302</v>
      </c>
      <c r="M4244">
        <v>0.32515781170705782</v>
      </c>
      <c r="N4244">
        <v>225.49820600000001</v>
      </c>
      <c r="O4244">
        <v>0.83893971200817652</v>
      </c>
      <c r="P4244">
        <v>10080000</v>
      </c>
      <c r="Q4244">
        <v>2782000</v>
      </c>
      <c r="R4244">
        <v>3.62</v>
      </c>
      <c r="S4244">
        <v>40.161000000000001</v>
      </c>
      <c r="T4244">
        <v>8.9270000000000014</v>
      </c>
      <c r="U4244">
        <v>22.197199999999999</v>
      </c>
      <c r="V4244">
        <f t="shared" si="493"/>
        <v>2.5432906134378985</v>
      </c>
      <c r="AC4244">
        <v>234.89</v>
      </c>
      <c r="AD4244">
        <v>226.2</v>
      </c>
      <c r="AH4244" s="85">
        <f>IF(AND(M4244&lt;Variables!$G$6,M4244&gt;Variables!$G$5),0,1)</f>
        <v>1</v>
      </c>
      <c r="AI4244" s="85">
        <f t="shared" si="491"/>
        <v>0</v>
      </c>
      <c r="AJ4244" s="85">
        <f>IF(I4244&gt;Variables!$G$7,0,1)</f>
        <v>1</v>
      </c>
      <c r="AK4244" s="85">
        <f>IF(F4244&gt;Variables!$G$8,0,1)</f>
        <v>0</v>
      </c>
      <c r="AL4244" s="85">
        <f>IF(G4244&gt;Variables!$G$9,0,1)</f>
        <v>1</v>
      </c>
      <c r="AM4244" s="85">
        <f>IF(AND(K4244&gt;Variables!$G$10,K4244&lt;Variables!$G$11),0,1)</f>
        <v>0</v>
      </c>
      <c r="AN4244" s="103">
        <f>IF(H4244&lt;Variables!$G$13,1,0)</f>
        <v>0</v>
      </c>
      <c r="AO4244" s="101">
        <f>IF(R4244&lt;Variables!$G$12,0,1)</f>
        <v>1</v>
      </c>
      <c r="AP4244" s="86">
        <f t="shared" si="490"/>
        <v>1</v>
      </c>
      <c r="AR4244">
        <v>0</v>
      </c>
      <c r="AS4244">
        <v>0</v>
      </c>
      <c r="AT4244">
        <v>0</v>
      </c>
      <c r="AU4244">
        <v>1</v>
      </c>
      <c r="BA4244">
        <v>-0.46</v>
      </c>
    </row>
    <row r="4245" spans="3:53" ht="12.75" x14ac:dyDescent="0.2">
      <c r="C4245" t="s">
        <v>856</v>
      </c>
      <c r="D4245" t="s">
        <v>186</v>
      </c>
      <c r="E4245">
        <v>27.31</v>
      </c>
      <c r="F4245">
        <v>10.14</v>
      </c>
      <c r="G4245">
        <v>5.23</v>
      </c>
      <c r="H4245">
        <v>3480</v>
      </c>
      <c r="I4245">
        <v>0.50800000000000001</v>
      </c>
      <c r="J4245" t="s">
        <v>78</v>
      </c>
      <c r="K4245">
        <v>62.2</v>
      </c>
      <c r="L4245">
        <v>27.151540000000001</v>
      </c>
      <c r="M4245">
        <v>0.76776492235799054</v>
      </c>
      <c r="N4245">
        <v>27.294604</v>
      </c>
      <c r="O4245">
        <v>0.23959314449110969</v>
      </c>
      <c r="P4245">
        <v>11114000</v>
      </c>
      <c r="Q4245">
        <v>9062000</v>
      </c>
      <c r="R4245">
        <v>1.23</v>
      </c>
      <c r="S4245">
        <v>40.161000000000001</v>
      </c>
      <c r="T4245">
        <v>8.9270000000000014</v>
      </c>
      <c r="U4245">
        <v>22.197199999999999</v>
      </c>
      <c r="V4245">
        <f t="shared" si="493"/>
        <v>2.4463789898502997</v>
      </c>
      <c r="AC4245">
        <v>27.77</v>
      </c>
      <c r="AD4245">
        <v>26.41</v>
      </c>
      <c r="AH4245" s="85">
        <f>IF(AND(M4245&lt;Variables!$G$6,M4245&gt;Variables!$G$5),0,1)</f>
        <v>1</v>
      </c>
      <c r="AI4245" s="85">
        <f t="shared" si="491"/>
        <v>1</v>
      </c>
      <c r="AJ4245" s="85">
        <f>IF(I4245&gt;Variables!$G$7,0,1)</f>
        <v>0</v>
      </c>
      <c r="AK4245" s="85">
        <f>IF(F4245&gt;Variables!$G$8,0,1)</f>
        <v>0</v>
      </c>
      <c r="AL4245" s="85">
        <f>IF(G4245&gt;Variables!$G$9,0,1)</f>
        <v>1</v>
      </c>
      <c r="AM4245" s="85">
        <f>IF(AND(K4245&gt;Variables!$G$10,K4245&lt;Variables!$G$11),0,1)</f>
        <v>0</v>
      </c>
      <c r="AN4245" s="103">
        <f>IF(H4245&lt;Variables!$G$13,1,0)</f>
        <v>0</v>
      </c>
      <c r="AO4245" s="101">
        <f>IF(R4245&lt;Variables!$G$12,0,1)</f>
        <v>0</v>
      </c>
      <c r="AP4245" s="86">
        <f t="shared" si="490"/>
        <v>1</v>
      </c>
      <c r="AR4245">
        <v>1</v>
      </c>
      <c r="AS4245">
        <v>0</v>
      </c>
      <c r="AT4245">
        <v>0</v>
      </c>
      <c r="AU4245">
        <v>0</v>
      </c>
      <c r="BA4245">
        <v>1.59</v>
      </c>
    </row>
    <row r="4246" spans="3:53" ht="12.75" x14ac:dyDescent="0.2">
      <c r="C4246" t="s">
        <v>856</v>
      </c>
      <c r="D4246" t="s">
        <v>414</v>
      </c>
      <c r="E4246">
        <v>48.1</v>
      </c>
      <c r="F4246">
        <v>7.91</v>
      </c>
      <c r="G4246">
        <v>3.99</v>
      </c>
      <c r="H4246">
        <v>2420</v>
      </c>
      <c r="I4246">
        <v>28.341999999999999</v>
      </c>
      <c r="J4246" t="s">
        <v>78</v>
      </c>
      <c r="K4246">
        <v>60.2</v>
      </c>
      <c r="L4246">
        <v>48.047800000000002</v>
      </c>
      <c r="M4246">
        <v>9.7194876768554025E-2</v>
      </c>
      <c r="N4246">
        <v>47.975692307692313</v>
      </c>
      <c r="O4246">
        <v>0.2476414338030121</v>
      </c>
      <c r="P4246">
        <v>345515</v>
      </c>
      <c r="Q4246">
        <v>398121</v>
      </c>
      <c r="R4246">
        <v>0.87</v>
      </c>
      <c r="S4246">
        <v>40.161000000000001</v>
      </c>
      <c r="T4246">
        <v>8.9270000000000014</v>
      </c>
      <c r="U4246">
        <v>22.197199999999999</v>
      </c>
      <c r="V4246">
        <f t="shared" si="493"/>
        <v>2.4672818054021204</v>
      </c>
      <c r="AC4246">
        <v>50.14</v>
      </c>
      <c r="AD4246">
        <v>48.07</v>
      </c>
      <c r="AH4246" s="85">
        <f>IF(AND(M4246&lt;Variables!$G$6,M4246&gt;Variables!$G$5),0,1)</f>
        <v>1</v>
      </c>
      <c r="AI4246" s="85">
        <f t="shared" si="491"/>
        <v>0</v>
      </c>
      <c r="AJ4246" s="85">
        <f>IF(I4246&gt;Variables!$G$7,0,1)</f>
        <v>0</v>
      </c>
      <c r="AK4246" s="85">
        <f>IF(F4246&gt;Variables!$G$8,0,1)</f>
        <v>1</v>
      </c>
      <c r="AL4246" s="85">
        <f>IF(G4246&gt;Variables!$G$9,0,1)</f>
        <v>1</v>
      </c>
      <c r="AM4246" s="85">
        <f>IF(AND(K4246&gt;Variables!$G$10,K4246&lt;Variables!$G$11),0,1)</f>
        <v>0</v>
      </c>
      <c r="AN4246" s="103">
        <f>IF(H4246&lt;Variables!$G$13,1,0)</f>
        <v>1</v>
      </c>
      <c r="AO4246" s="101">
        <f>IF(R4246&lt;Variables!$G$12,0,1)</f>
        <v>0</v>
      </c>
      <c r="AP4246" s="86">
        <f t="shared" si="490"/>
        <v>1</v>
      </c>
      <c r="AR4246">
        <v>1</v>
      </c>
      <c r="AS4246">
        <v>0</v>
      </c>
      <c r="AT4246">
        <v>0</v>
      </c>
      <c r="AU4246">
        <v>0</v>
      </c>
      <c r="BA4246">
        <v>1.85</v>
      </c>
    </row>
    <row r="4247" spans="3:53" ht="12.75" x14ac:dyDescent="0.2">
      <c r="C4247" t="s">
        <v>856</v>
      </c>
      <c r="D4247" t="s">
        <v>185</v>
      </c>
      <c r="E4247">
        <v>10.15</v>
      </c>
      <c r="F4247">
        <v>36.229999999999997</v>
      </c>
      <c r="G4247">
        <v>23.74</v>
      </c>
      <c r="H4247">
        <v>40.380000000000003</v>
      </c>
      <c r="I4247">
        <v>42.064</v>
      </c>
      <c r="J4247" t="s">
        <v>78</v>
      </c>
      <c r="K4247">
        <v>50.47</v>
      </c>
      <c r="L4247">
        <v>10.318825</v>
      </c>
      <c r="M4247">
        <v>-1.345356666093287</v>
      </c>
      <c r="N4247">
        <v>9.8376780000000004</v>
      </c>
      <c r="O4247">
        <v>3.4797032389147051</v>
      </c>
      <c r="P4247">
        <v>24560000</v>
      </c>
      <c r="Q4247">
        <v>11900000</v>
      </c>
      <c r="R4247">
        <v>2.06</v>
      </c>
      <c r="S4247">
        <v>40.161000000000001</v>
      </c>
      <c r="T4247">
        <v>8.9270000000000014</v>
      </c>
      <c r="U4247">
        <v>22.197199999999999</v>
      </c>
      <c r="V4247">
        <f t="shared" si="493"/>
        <v>2.4086746066427138</v>
      </c>
      <c r="AC4247">
        <v>10.39</v>
      </c>
      <c r="AD4247">
        <v>8.36</v>
      </c>
      <c r="AH4247" s="85">
        <f>IF(AND(M4247&lt;Variables!$G$6,M4247&gt;Variables!$G$5),0,1)</f>
        <v>1</v>
      </c>
      <c r="AI4247" s="85">
        <f t="shared" si="491"/>
        <v>0</v>
      </c>
      <c r="AJ4247" s="85">
        <f>IF(I4247&gt;Variables!$G$7,0,1)</f>
        <v>0</v>
      </c>
      <c r="AK4247" s="85">
        <f>IF(F4247&gt;Variables!$G$8,0,1)</f>
        <v>0</v>
      </c>
      <c r="AL4247" s="85">
        <f>IF(G4247&gt;Variables!$G$9,0,1)</f>
        <v>0</v>
      </c>
      <c r="AM4247" s="85">
        <f>IF(AND(K4247&gt;Variables!$G$10,K4247&lt;Variables!$G$11),0,1)</f>
        <v>0</v>
      </c>
      <c r="AN4247" s="103">
        <f>IF(H4247&lt;Variables!$G$13,1,0)</f>
        <v>1</v>
      </c>
      <c r="AO4247" s="101">
        <f>IF(R4247&lt;Variables!$G$12,0,1)</f>
        <v>1</v>
      </c>
      <c r="AP4247" s="86">
        <f t="shared" si="490"/>
        <v>1</v>
      </c>
      <c r="AR4247">
        <v>1</v>
      </c>
      <c r="AS4247">
        <v>0</v>
      </c>
      <c r="AT4247">
        <v>0</v>
      </c>
      <c r="AU4247">
        <v>0</v>
      </c>
      <c r="BA4247">
        <v>2</v>
      </c>
    </row>
    <row r="4248" spans="3:53" ht="12.75" x14ac:dyDescent="0.2">
      <c r="C4248" t="s">
        <v>856</v>
      </c>
      <c r="D4248" t="s">
        <v>804</v>
      </c>
      <c r="E4248">
        <v>2.72</v>
      </c>
      <c r="F4248">
        <v>36.97</v>
      </c>
      <c r="G4248">
        <v>6.32</v>
      </c>
      <c r="H4248">
        <v>52.91</v>
      </c>
      <c r="I4248">
        <v>-67.043999999999997</v>
      </c>
      <c r="J4248" t="s">
        <v>78</v>
      </c>
      <c r="K4248">
        <v>45.84</v>
      </c>
      <c r="L4248">
        <v>2.689975</v>
      </c>
      <c r="M4248">
        <v>9.293766670837398E-4</v>
      </c>
      <c r="N4248">
        <v>2.7585500000000001</v>
      </c>
      <c r="O4248">
        <v>-2.4850011781551942</v>
      </c>
      <c r="P4248">
        <v>115800000</v>
      </c>
      <c r="Q4248">
        <v>917900</v>
      </c>
      <c r="R4248">
        <v>126.16</v>
      </c>
      <c r="S4248">
        <v>40.161000000000001</v>
      </c>
      <c r="T4248">
        <v>8.9270000000000014</v>
      </c>
      <c r="U4248">
        <v>22.197199999999999</v>
      </c>
      <c r="V4248">
        <f t="shared" si="493"/>
        <v>2.3238894018122846</v>
      </c>
      <c r="AC4248">
        <v>3.02</v>
      </c>
      <c r="AD4248">
        <v>2.62</v>
      </c>
      <c r="AH4248" s="85">
        <f>IF(AND(M4248&lt;Variables!$G$6,M4248&gt;Variables!$G$5),0,1)</f>
        <v>1</v>
      </c>
      <c r="AI4248" s="85">
        <f t="shared" si="491"/>
        <v>1</v>
      </c>
      <c r="AJ4248" s="85">
        <f>IF(I4248&gt;Variables!$G$7,0,1)</f>
        <v>1</v>
      </c>
      <c r="AK4248" s="85">
        <f>IF(F4248&gt;Variables!$G$8,0,1)</f>
        <v>0</v>
      </c>
      <c r="AL4248" s="85">
        <f>IF(G4248&gt;Variables!$G$9,0,1)</f>
        <v>1</v>
      </c>
      <c r="AM4248" s="85">
        <f>IF(AND(K4248&gt;Variables!$G$10,K4248&lt;Variables!$G$11),0,1)</f>
        <v>1</v>
      </c>
      <c r="AN4248" s="103">
        <f>IF(H4248&lt;Variables!$G$13,1,0)</f>
        <v>1</v>
      </c>
      <c r="AO4248" s="101">
        <f>IF(R4248&lt;Variables!$G$12,0,1)</f>
        <v>1</v>
      </c>
      <c r="AP4248" s="86">
        <f t="shared" si="490"/>
        <v>1</v>
      </c>
      <c r="AR4248">
        <v>1</v>
      </c>
      <c r="AS4248">
        <v>0</v>
      </c>
      <c r="AT4248">
        <v>0</v>
      </c>
      <c r="AU4248">
        <v>0</v>
      </c>
      <c r="BA4248">
        <v>2</v>
      </c>
    </row>
    <row r="4249" spans="3:53" ht="12.75" x14ac:dyDescent="0.2">
      <c r="C4249" t="s">
        <v>856</v>
      </c>
      <c r="D4249" t="s">
        <v>131</v>
      </c>
      <c r="E4249">
        <v>35.75</v>
      </c>
      <c r="F4249">
        <v>14.44</v>
      </c>
      <c r="G4249">
        <v>11.16</v>
      </c>
      <c r="H4249">
        <v>5010</v>
      </c>
      <c r="I4249">
        <v>0.03</v>
      </c>
      <c r="J4249" t="s">
        <v>78</v>
      </c>
      <c r="K4249">
        <v>47.67</v>
      </c>
      <c r="L4249">
        <v>35.807660000000013</v>
      </c>
      <c r="M4249">
        <v>-0.27273493995420178</v>
      </c>
      <c r="N4249">
        <v>35.667546000000002</v>
      </c>
      <c r="O4249">
        <v>0.119026972026613</v>
      </c>
      <c r="P4249">
        <v>5096000</v>
      </c>
      <c r="Q4249">
        <v>2889000</v>
      </c>
      <c r="R4249">
        <v>1.76</v>
      </c>
      <c r="S4249">
        <v>40.161000000000001</v>
      </c>
      <c r="T4249">
        <v>8.9270000000000014</v>
      </c>
      <c r="U4249">
        <v>22.197199999999999</v>
      </c>
      <c r="V4249">
        <f t="shared" si="493"/>
        <v>2.3481170641184592</v>
      </c>
      <c r="AC4249">
        <v>36.79</v>
      </c>
      <c r="AD4249">
        <v>35.409999999999997</v>
      </c>
      <c r="AH4249" s="85">
        <f>IF(AND(M4249&lt;Variables!$G$6,M4249&gt;Variables!$G$5),0,1)</f>
        <v>1</v>
      </c>
      <c r="AI4249" s="85">
        <f t="shared" si="491"/>
        <v>0</v>
      </c>
      <c r="AJ4249" s="85">
        <f>IF(I4249&gt;Variables!$G$7,0,1)</f>
        <v>0</v>
      </c>
      <c r="AK4249" s="85">
        <f>IF(F4249&gt;Variables!$G$8,0,1)</f>
        <v>0</v>
      </c>
      <c r="AL4249" s="85">
        <f>IF(G4249&gt;Variables!$G$9,0,1)</f>
        <v>1</v>
      </c>
      <c r="AM4249" s="85">
        <f>IF(AND(K4249&gt;Variables!$G$10,K4249&lt;Variables!$G$11),0,1)</f>
        <v>1</v>
      </c>
      <c r="AN4249" s="103">
        <f>IF(H4249&lt;Variables!$G$13,1,0)</f>
        <v>0</v>
      </c>
      <c r="AO4249" s="101">
        <f>IF(R4249&lt;Variables!$G$12,0,1)</f>
        <v>0</v>
      </c>
      <c r="AP4249" s="86">
        <f t="shared" si="490"/>
        <v>1</v>
      </c>
      <c r="AR4249">
        <v>0</v>
      </c>
      <c r="AS4249">
        <v>1</v>
      </c>
      <c r="AT4249">
        <v>0</v>
      </c>
      <c r="AU4249">
        <v>0</v>
      </c>
      <c r="BA4249">
        <v>0.81</v>
      </c>
    </row>
    <row r="4250" spans="3:53" ht="12.75" x14ac:dyDescent="0.2">
      <c r="C4250" t="s">
        <v>856</v>
      </c>
      <c r="D4250" t="s">
        <v>806</v>
      </c>
      <c r="E4250">
        <v>79.47</v>
      </c>
      <c r="F4250">
        <v>10.87</v>
      </c>
      <c r="G4250">
        <v>1.77</v>
      </c>
      <c r="H4250">
        <v>3860</v>
      </c>
      <c r="I4250">
        <v>-0.33900000000000002</v>
      </c>
      <c r="J4250" t="s">
        <v>78</v>
      </c>
      <c r="K4250">
        <v>58.56</v>
      </c>
      <c r="L4250">
        <v>79.357740000000007</v>
      </c>
      <c r="M4250">
        <v>0.1414606817179925</v>
      </c>
      <c r="N4250">
        <v>79.218304000000003</v>
      </c>
      <c r="O4250">
        <v>0.31772455012416762</v>
      </c>
      <c r="P4250">
        <v>1854000</v>
      </c>
      <c r="Q4250">
        <v>452001</v>
      </c>
      <c r="R4250">
        <v>4.0999999999999996</v>
      </c>
      <c r="S4250">
        <v>40.161000000000001</v>
      </c>
      <c r="T4250">
        <v>8.9270000000000014</v>
      </c>
      <c r="U4250">
        <v>22.197199999999999</v>
      </c>
      <c r="V4250">
        <f t="shared" si="493"/>
        <v>2.4485065331535907</v>
      </c>
      <c r="AC4250">
        <v>80.13</v>
      </c>
      <c r="AD4250">
        <v>78.95</v>
      </c>
      <c r="AH4250" s="85">
        <f>IF(AND(M4250&lt;Variables!$G$6,M4250&gt;Variables!$G$5),0,1)</f>
        <v>1</v>
      </c>
      <c r="AI4250" s="85">
        <f t="shared" si="491"/>
        <v>0</v>
      </c>
      <c r="AJ4250" s="85">
        <f>IF(I4250&gt;Variables!$G$7,0,1)</f>
        <v>1</v>
      </c>
      <c r="AK4250" s="85">
        <f>IF(F4250&gt;Variables!$G$8,0,1)</f>
        <v>0</v>
      </c>
      <c r="AL4250" s="85">
        <f>IF(G4250&gt;Variables!$G$9,0,1)</f>
        <v>1</v>
      </c>
      <c r="AM4250" s="85">
        <f>IF(AND(K4250&gt;Variables!$G$10,K4250&lt;Variables!$G$11),0,1)</f>
        <v>0</v>
      </c>
      <c r="AN4250" s="103">
        <f>IF(H4250&lt;Variables!$G$13,1,0)</f>
        <v>0</v>
      </c>
      <c r="AO4250" s="101">
        <f>IF(R4250&lt;Variables!$G$12,0,1)</f>
        <v>1</v>
      </c>
      <c r="AP4250" s="86">
        <f t="shared" si="490"/>
        <v>1</v>
      </c>
      <c r="AR4250">
        <v>0</v>
      </c>
      <c r="AS4250">
        <v>0</v>
      </c>
      <c r="AT4250">
        <v>0</v>
      </c>
      <c r="AU4250">
        <v>1</v>
      </c>
      <c r="BA4250">
        <v>-0.12</v>
      </c>
    </row>
    <row r="4251" spans="3:53" ht="12.75" x14ac:dyDescent="0.2">
      <c r="C4251" t="s">
        <v>856</v>
      </c>
      <c r="D4251" t="s">
        <v>803</v>
      </c>
      <c r="E4251">
        <v>297.27</v>
      </c>
      <c r="F4251">
        <v>9.5299999999999994</v>
      </c>
      <c r="G4251">
        <v>3.3</v>
      </c>
      <c r="H4251">
        <v>16820</v>
      </c>
      <c r="I4251">
        <v>-5.2480000000000002</v>
      </c>
      <c r="J4251" t="s">
        <v>78</v>
      </c>
      <c r="K4251">
        <v>49.84</v>
      </c>
      <c r="L4251">
        <v>297.16323499999999</v>
      </c>
      <c r="M4251">
        <v>-5.8296242467556179E-2</v>
      </c>
      <c r="N4251">
        <v>297.26710208333333</v>
      </c>
      <c r="O4251">
        <v>-9.3216531998094349E-2</v>
      </c>
      <c r="P4251">
        <v>1391000</v>
      </c>
      <c r="Q4251">
        <v>881257</v>
      </c>
      <c r="R4251">
        <v>1.58</v>
      </c>
      <c r="S4251">
        <v>40.161000000000001</v>
      </c>
      <c r="T4251">
        <v>8.9270000000000014</v>
      </c>
      <c r="U4251">
        <v>22.197199999999999</v>
      </c>
      <c r="V4251">
        <f t="shared" si="493"/>
        <v>2.3668311647764368</v>
      </c>
      <c r="AC4251">
        <v>318.77</v>
      </c>
      <c r="AD4251">
        <v>295.44</v>
      </c>
      <c r="AH4251" s="85">
        <f>IF(AND(M4251&lt;Variables!$G$6,M4251&gt;Variables!$G$5),0,1)</f>
        <v>1</v>
      </c>
      <c r="AI4251" s="85">
        <f t="shared" si="491"/>
        <v>1</v>
      </c>
      <c r="AJ4251" s="85">
        <f>IF(I4251&gt;Variables!$G$7,0,1)</f>
        <v>1</v>
      </c>
      <c r="AK4251" s="85">
        <f>IF(F4251&gt;Variables!$G$8,0,1)</f>
        <v>0</v>
      </c>
      <c r="AL4251" s="85">
        <f>IF(G4251&gt;Variables!$G$9,0,1)</f>
        <v>1</v>
      </c>
      <c r="AM4251" s="85">
        <f>IF(AND(K4251&gt;Variables!$G$10,K4251&lt;Variables!$G$11),0,1)</f>
        <v>1</v>
      </c>
      <c r="AN4251" s="103">
        <f>IF(H4251&lt;Variables!$G$13,1,0)</f>
        <v>0</v>
      </c>
      <c r="AO4251" s="101">
        <f>IF(R4251&lt;Variables!$G$12,0,1)</f>
        <v>0</v>
      </c>
      <c r="AP4251" s="86">
        <f t="shared" si="490"/>
        <v>1</v>
      </c>
      <c r="AR4251">
        <v>0</v>
      </c>
      <c r="AS4251">
        <v>0</v>
      </c>
      <c r="AT4251">
        <v>0</v>
      </c>
      <c r="AU4251">
        <v>1</v>
      </c>
      <c r="BA4251">
        <v>-0.04</v>
      </c>
    </row>
    <row r="4252" spans="3:53" ht="12.75" x14ac:dyDescent="0.2">
      <c r="C4252" t="s">
        <v>856</v>
      </c>
      <c r="D4252" t="s">
        <v>178</v>
      </c>
      <c r="E4252">
        <v>156.59</v>
      </c>
      <c r="F4252">
        <v>7.68</v>
      </c>
      <c r="G4252">
        <v>6.4</v>
      </c>
      <c r="H4252">
        <v>21180</v>
      </c>
      <c r="I4252">
        <v>-0.23100000000000001</v>
      </c>
      <c r="J4252" t="s">
        <v>78</v>
      </c>
      <c r="K4252">
        <v>65.86</v>
      </c>
      <c r="L4252">
        <v>155.74196000000001</v>
      </c>
      <c r="M4252">
        <v>0.61514571923968508</v>
      </c>
      <c r="N4252">
        <v>155.18142</v>
      </c>
      <c r="O4252">
        <v>0.9785836474495373</v>
      </c>
      <c r="P4252">
        <v>4955000</v>
      </c>
      <c r="Q4252">
        <v>8865000</v>
      </c>
      <c r="R4252">
        <v>0.56000000000000005</v>
      </c>
      <c r="S4252">
        <v>40.161000000000001</v>
      </c>
      <c r="T4252">
        <v>8.9270000000000014</v>
      </c>
      <c r="U4252">
        <v>22.197199999999999</v>
      </c>
      <c r="V4252">
        <f t="shared" si="493"/>
        <v>2.4871398736223438</v>
      </c>
      <c r="AC4252">
        <v>157.9</v>
      </c>
      <c r="AD4252">
        <v>154.4</v>
      </c>
      <c r="AH4252" s="85">
        <f>IF(AND(M4252&lt;Variables!$G$6,M4252&gt;Variables!$G$5),0,1)</f>
        <v>1</v>
      </c>
      <c r="AI4252" s="85">
        <f t="shared" si="491"/>
        <v>0</v>
      </c>
      <c r="AJ4252" s="85">
        <f>IF(I4252&gt;Variables!$G$7,0,1)</f>
        <v>1</v>
      </c>
      <c r="AK4252" s="85">
        <f>IF(F4252&gt;Variables!$G$8,0,1)</f>
        <v>1</v>
      </c>
      <c r="AL4252" s="85">
        <f>IF(G4252&gt;Variables!$G$9,0,1)</f>
        <v>1</v>
      </c>
      <c r="AM4252" s="85">
        <f>IF(AND(K4252&gt;Variables!$G$10,K4252&lt;Variables!$G$11),0,1)</f>
        <v>0</v>
      </c>
      <c r="AN4252" s="103">
        <f>IF(H4252&lt;Variables!$G$13,1,0)</f>
        <v>0</v>
      </c>
      <c r="AO4252" s="101">
        <f>IF(R4252&lt;Variables!$G$12,0,1)</f>
        <v>0</v>
      </c>
      <c r="AP4252" s="86">
        <f t="shared" si="490"/>
        <v>1</v>
      </c>
      <c r="AR4252">
        <v>0</v>
      </c>
      <c r="AS4252">
        <v>1</v>
      </c>
      <c r="AT4252">
        <v>0</v>
      </c>
      <c r="AU4252">
        <v>0</v>
      </c>
      <c r="BA4252">
        <v>0.68</v>
      </c>
    </row>
    <row r="4253" spans="3:53" ht="12.75" x14ac:dyDescent="0.2">
      <c r="C4253" t="s">
        <v>856</v>
      </c>
      <c r="D4253" t="s">
        <v>805</v>
      </c>
      <c r="E4253">
        <v>45.3</v>
      </c>
      <c r="F4253">
        <v>9.9499999999999993</v>
      </c>
      <c r="G4253">
        <v>-0.2</v>
      </c>
      <c r="H4253">
        <v>9400</v>
      </c>
      <c r="I4253">
        <v>114.321</v>
      </c>
      <c r="J4253" t="s">
        <v>78</v>
      </c>
      <c r="K4253">
        <v>60.36</v>
      </c>
      <c r="L4253">
        <v>45.249499999999998</v>
      </c>
      <c r="M4253">
        <v>0.1558028265505598</v>
      </c>
      <c r="N4253">
        <v>45.241082000000013</v>
      </c>
      <c r="O4253">
        <v>0.17443879878910609</v>
      </c>
      <c r="P4253">
        <v>6461000</v>
      </c>
      <c r="Q4253">
        <v>1695000</v>
      </c>
      <c r="R4253">
        <v>3.81</v>
      </c>
      <c r="S4253">
        <v>40.161000000000001</v>
      </c>
      <c r="T4253">
        <v>8.9270000000000014</v>
      </c>
      <c r="U4253">
        <v>22.197199999999999</v>
      </c>
      <c r="V4253">
        <f t="shared" si="493"/>
        <v>2.4656171557961972</v>
      </c>
      <c r="AC4253">
        <v>46.46</v>
      </c>
      <c r="AD4253">
        <v>45.29</v>
      </c>
      <c r="AH4253" s="85">
        <f>IF(AND(M4253&lt;Variables!$G$6,M4253&gt;Variables!$G$5),0,1)</f>
        <v>1</v>
      </c>
      <c r="AI4253" s="85">
        <f t="shared" si="491"/>
        <v>0</v>
      </c>
      <c r="AJ4253" s="85">
        <f>IF(I4253&gt;Variables!$G$7,0,1)</f>
        <v>0</v>
      </c>
      <c r="AK4253" s="85">
        <f>IF(F4253&gt;Variables!$G$8,0,1)</f>
        <v>0</v>
      </c>
      <c r="AL4253" s="85">
        <f>IF(G4253&gt;Variables!$G$9,0,1)</f>
        <v>1</v>
      </c>
      <c r="AM4253" s="85">
        <f>IF(AND(K4253&gt;Variables!$G$10,K4253&lt;Variables!$G$11),0,1)</f>
        <v>0</v>
      </c>
      <c r="AN4253" s="103">
        <f>IF(H4253&lt;Variables!$G$13,1,0)</f>
        <v>0</v>
      </c>
      <c r="AO4253" s="101">
        <f>IF(R4253&lt;Variables!$G$12,0,1)</f>
        <v>1</v>
      </c>
      <c r="AP4253" s="86">
        <f t="shared" si="490"/>
        <v>1</v>
      </c>
      <c r="AR4253">
        <v>1</v>
      </c>
      <c r="AS4253">
        <v>0</v>
      </c>
      <c r="AT4253">
        <v>0</v>
      </c>
      <c r="AU4253">
        <v>0</v>
      </c>
      <c r="BA4253">
        <v>1.71</v>
      </c>
    </row>
    <row r="4254" spans="3:53" ht="12.75" x14ac:dyDescent="0.2">
      <c r="C4254" t="s">
        <v>856</v>
      </c>
      <c r="D4254" t="s">
        <v>853</v>
      </c>
      <c r="E4254">
        <v>3.4</v>
      </c>
      <c r="F4254">
        <v>24.73</v>
      </c>
      <c r="G4254">
        <v>24.64</v>
      </c>
      <c r="H4254">
        <v>120.09</v>
      </c>
      <c r="I4254">
        <v>-11.217000000000001</v>
      </c>
      <c r="J4254" t="s">
        <v>78</v>
      </c>
      <c r="K4254">
        <v>43.98</v>
      </c>
      <c r="L4254">
        <v>3.481805</v>
      </c>
      <c r="M4254">
        <v>-1.2006703419634379</v>
      </c>
      <c r="N4254">
        <v>3.5330080000000001</v>
      </c>
      <c r="O4254">
        <v>-2.6325442795487519</v>
      </c>
      <c r="P4254">
        <v>5260000</v>
      </c>
      <c r="Q4254">
        <v>207390</v>
      </c>
      <c r="R4254">
        <v>25.36</v>
      </c>
      <c r="S4254">
        <v>40.161000000000001</v>
      </c>
      <c r="T4254">
        <v>8.9270000000000014</v>
      </c>
      <c r="U4254">
        <v>22.197199999999999</v>
      </c>
      <c r="V4254">
        <f t="shared" si="493"/>
        <v>2.314975662486555</v>
      </c>
      <c r="AC4254">
        <v>3.47</v>
      </c>
      <c r="AD4254">
        <v>3.1</v>
      </c>
      <c r="AH4254" s="85">
        <f>IF(AND(M4254&lt;Variables!$G$6,M4254&gt;Variables!$G$5),0,1)</f>
        <v>1</v>
      </c>
      <c r="AI4254" s="85">
        <f t="shared" si="491"/>
        <v>1</v>
      </c>
      <c r="AJ4254" s="85">
        <f>IF(I4254&gt;Variables!$G$7,0,1)</f>
        <v>1</v>
      </c>
      <c r="AK4254" s="85">
        <f>IF(F4254&gt;Variables!$G$8,0,1)</f>
        <v>0</v>
      </c>
      <c r="AL4254" s="85">
        <f>IF(G4254&gt;Variables!$G$9,0,1)</f>
        <v>0</v>
      </c>
      <c r="AM4254" s="85">
        <f>IF(AND(K4254&gt;Variables!$G$10,K4254&lt;Variables!$G$11),0,1)</f>
        <v>1</v>
      </c>
      <c r="AN4254" s="103">
        <f>IF(H4254&lt;Variables!$G$13,1,0)</f>
        <v>1</v>
      </c>
      <c r="AO4254" s="101">
        <f>IF(R4254&lt;Variables!$G$12,0,1)</f>
        <v>1</v>
      </c>
      <c r="AP4254" s="86">
        <f t="shared" si="490"/>
        <v>1</v>
      </c>
      <c r="AR4254">
        <v>1</v>
      </c>
      <c r="AS4254">
        <v>0</v>
      </c>
      <c r="AT4254">
        <v>0</v>
      </c>
      <c r="AU4254">
        <v>0</v>
      </c>
      <c r="BA4254">
        <v>2</v>
      </c>
    </row>
    <row r="4255" spans="3:53" ht="12.75" x14ac:dyDescent="0.2">
      <c r="C4255" t="s">
        <v>856</v>
      </c>
      <c r="D4255" t="s">
        <v>807</v>
      </c>
      <c r="E4255">
        <v>39.79</v>
      </c>
      <c r="F4255">
        <v>8.67</v>
      </c>
      <c r="G4255">
        <v>-1.23</v>
      </c>
      <c r="H4255">
        <v>6020</v>
      </c>
      <c r="I4255">
        <v>10.996</v>
      </c>
      <c r="J4255" t="s">
        <v>78</v>
      </c>
      <c r="K4255">
        <v>36.93</v>
      </c>
      <c r="L4255">
        <v>39.992900000000013</v>
      </c>
      <c r="M4255">
        <v>-0.42282505144665011</v>
      </c>
      <c r="N4255">
        <v>39.936771999999998</v>
      </c>
      <c r="O4255">
        <v>-0.28287714390136293</v>
      </c>
      <c r="P4255">
        <v>3089000</v>
      </c>
      <c r="Q4255">
        <v>1252000</v>
      </c>
      <c r="R4255">
        <v>2.4700000000000002</v>
      </c>
      <c r="S4255">
        <v>40.161000000000001</v>
      </c>
      <c r="T4255">
        <v>8.9270000000000014</v>
      </c>
      <c r="U4255">
        <v>22.197199999999999</v>
      </c>
      <c r="V4255">
        <f t="shared" si="493"/>
        <v>2.2266282292936994</v>
      </c>
      <c r="AC4255">
        <v>41.37</v>
      </c>
      <c r="AD4255">
        <v>39.11</v>
      </c>
      <c r="AH4255" s="85">
        <f>IF(AND(M4255&lt;Variables!$G$6,M4255&gt;Variables!$G$5),0,1)</f>
        <v>1</v>
      </c>
      <c r="AI4255" s="85">
        <f t="shared" si="491"/>
        <v>0</v>
      </c>
      <c r="AJ4255" s="85">
        <f>IF(I4255&gt;Variables!$G$7,0,1)</f>
        <v>0</v>
      </c>
      <c r="AK4255" s="85">
        <f>IF(F4255&gt;Variables!$G$8,0,1)</f>
        <v>1</v>
      </c>
      <c r="AL4255" s="85">
        <f>IF(G4255&gt;Variables!$G$9,0,1)</f>
        <v>1</v>
      </c>
      <c r="AM4255" s="85">
        <f>IF(AND(K4255&gt;Variables!$G$10,K4255&lt;Variables!$G$11),0,1)</f>
        <v>1</v>
      </c>
      <c r="AN4255" s="103">
        <f>IF(H4255&lt;Variables!$G$13,1,0)</f>
        <v>0</v>
      </c>
      <c r="AO4255" s="101">
        <f>IF(R4255&lt;Variables!$G$12,0,1)</f>
        <v>1</v>
      </c>
      <c r="AP4255" s="86">
        <f t="shared" si="490"/>
        <v>1</v>
      </c>
      <c r="AR4255">
        <v>1</v>
      </c>
      <c r="AS4255">
        <v>0</v>
      </c>
      <c r="AT4255">
        <v>0</v>
      </c>
      <c r="AU4255">
        <v>0</v>
      </c>
      <c r="BA4255">
        <v>1.55</v>
      </c>
    </row>
    <row r="4256" spans="3:53" ht="12.75" x14ac:dyDescent="0.2">
      <c r="C4256" t="s">
        <v>856</v>
      </c>
      <c r="D4256" t="s">
        <v>133</v>
      </c>
      <c r="E4256">
        <v>5.64</v>
      </c>
      <c r="F4256">
        <v>27.24</v>
      </c>
      <c r="G4256">
        <v>27.01</v>
      </c>
      <c r="H4256">
        <v>22.36</v>
      </c>
      <c r="I4256">
        <v>-65.903999999999996</v>
      </c>
      <c r="J4256" t="s">
        <v>78</v>
      </c>
      <c r="K4256">
        <v>60.22</v>
      </c>
      <c r="L4256">
        <v>5.5207499999999996</v>
      </c>
      <c r="M4256">
        <v>3.065706652175896</v>
      </c>
      <c r="N4256">
        <v>5.41568</v>
      </c>
      <c r="O4256">
        <v>5.0652918931694701</v>
      </c>
      <c r="P4256">
        <v>7880000</v>
      </c>
      <c r="Q4256">
        <v>5250000</v>
      </c>
      <c r="R4256">
        <v>1.5</v>
      </c>
      <c r="S4256">
        <v>40.161000000000001</v>
      </c>
      <c r="T4256">
        <v>8.9270000000000014</v>
      </c>
      <c r="U4256">
        <v>22.197199999999999</v>
      </c>
      <c r="V4256">
        <f t="shared" si="493"/>
        <v>2.3026853915500602</v>
      </c>
      <c r="AC4256">
        <v>7.64</v>
      </c>
      <c r="AD4256">
        <v>4.6399999999999997</v>
      </c>
      <c r="AH4256" s="85">
        <f>IF(AND(M4256&lt;Variables!$G$6,M4256&gt;Variables!$G$5),0,1)</f>
        <v>1</v>
      </c>
      <c r="AI4256" s="85">
        <f t="shared" si="491"/>
        <v>0</v>
      </c>
      <c r="AJ4256" s="85">
        <f>IF(I4256&gt;Variables!$G$7,0,1)</f>
        <v>1</v>
      </c>
      <c r="AK4256" s="85">
        <f>IF(F4256&gt;Variables!$G$8,0,1)</f>
        <v>0</v>
      </c>
      <c r="AL4256" s="85">
        <f>IF(G4256&gt;Variables!$G$9,0,1)</f>
        <v>0</v>
      </c>
      <c r="AM4256" s="85">
        <f>IF(AND(K4256&gt;Variables!$G$10,K4256&lt;Variables!$G$11),0,1)</f>
        <v>0</v>
      </c>
      <c r="AN4256" s="103">
        <f>IF(H4256&lt;Variables!$G$13,1,0)</f>
        <v>1</v>
      </c>
      <c r="AO4256" s="101">
        <f>IF(R4256&lt;Variables!$G$12,0,1)</f>
        <v>0</v>
      </c>
      <c r="AP4256" s="86">
        <f t="shared" si="490"/>
        <v>1</v>
      </c>
      <c r="AR4256">
        <v>0</v>
      </c>
      <c r="AS4256">
        <v>0</v>
      </c>
      <c r="AT4256">
        <v>1</v>
      </c>
      <c r="AU4256">
        <v>0</v>
      </c>
      <c r="BA4256">
        <v>-2.25</v>
      </c>
    </row>
    <row r="4257" spans="3:53" ht="12.75" x14ac:dyDescent="0.2">
      <c r="C4257" t="s">
        <v>856</v>
      </c>
      <c r="D4257" t="s">
        <v>845</v>
      </c>
      <c r="E4257">
        <v>16.260000000000002</v>
      </c>
      <c r="F4257">
        <v>28.74</v>
      </c>
      <c r="G4257">
        <v>24.13</v>
      </c>
      <c r="H4257">
        <v>354.73</v>
      </c>
      <c r="I4257">
        <v>-73.581000000000003</v>
      </c>
      <c r="J4257" t="s">
        <v>78</v>
      </c>
      <c r="K4257">
        <v>47.03</v>
      </c>
      <c r="L4257">
        <v>16.534324999999999</v>
      </c>
      <c r="M4257">
        <v>-0.75192062572861273</v>
      </c>
      <c r="N4257">
        <v>16.45908</v>
      </c>
      <c r="O4257">
        <v>-0.29819406674003929</v>
      </c>
      <c r="P4257">
        <v>1660000</v>
      </c>
      <c r="Q4257">
        <v>288460</v>
      </c>
      <c r="R4257">
        <v>5.75</v>
      </c>
      <c r="S4257">
        <v>40.161000000000001</v>
      </c>
      <c r="T4257">
        <v>8.9270000000000014</v>
      </c>
      <c r="U4257">
        <v>22.197199999999999</v>
      </c>
      <c r="V4257">
        <f t="shared" si="493"/>
        <v>2.3493312423706447</v>
      </c>
      <c r="AC4257">
        <v>18.5</v>
      </c>
      <c r="AD4257">
        <v>16.12</v>
      </c>
      <c r="AH4257" s="85">
        <f>IF(AND(M4257&lt;Variables!$G$6,M4257&gt;Variables!$G$5),0,1)</f>
        <v>1</v>
      </c>
      <c r="AI4257" s="85">
        <f t="shared" si="491"/>
        <v>0</v>
      </c>
      <c r="AJ4257" s="85">
        <f>IF(I4257&gt;Variables!$G$7,0,1)</f>
        <v>1</v>
      </c>
      <c r="AK4257" s="85">
        <f>IF(F4257&gt;Variables!$G$8,0,1)</f>
        <v>0</v>
      </c>
      <c r="AL4257" s="85">
        <f>IF(G4257&gt;Variables!$G$9,0,1)</f>
        <v>0</v>
      </c>
      <c r="AM4257" s="85">
        <f>IF(AND(K4257&gt;Variables!$G$10,K4257&lt;Variables!$G$11),0,1)</f>
        <v>1</v>
      </c>
      <c r="AN4257" s="103">
        <f>IF(H4257&lt;Variables!$G$13,1,0)</f>
        <v>1</v>
      </c>
      <c r="AO4257" s="101">
        <f>IF(R4257&lt;Variables!$G$12,0,1)</f>
        <v>1</v>
      </c>
      <c r="AP4257" s="86">
        <f t="shared" si="490"/>
        <v>1</v>
      </c>
      <c r="AR4257">
        <v>1</v>
      </c>
      <c r="AS4257">
        <v>0</v>
      </c>
      <c r="AT4257">
        <v>0</v>
      </c>
      <c r="AU4257">
        <v>0</v>
      </c>
      <c r="BA4257">
        <v>2</v>
      </c>
    </row>
    <row r="4258" spans="3:53" ht="12.75" x14ac:dyDescent="0.2">
      <c r="C4258" t="s">
        <v>856</v>
      </c>
      <c r="D4258" t="s">
        <v>840</v>
      </c>
      <c r="E4258">
        <v>73.97</v>
      </c>
      <c r="F4258">
        <v>10.4</v>
      </c>
      <c r="G4258">
        <v>6.4</v>
      </c>
      <c r="H4258">
        <v>-99999</v>
      </c>
      <c r="I4258">
        <v>-6.3929999999999998</v>
      </c>
      <c r="J4258" t="s">
        <v>78</v>
      </c>
      <c r="K4258">
        <v>71.16</v>
      </c>
      <c r="L4258">
        <v>73.833333333333329</v>
      </c>
      <c r="M4258">
        <v>-0.45146726862301839</v>
      </c>
      <c r="N4258">
        <v>73.984999999999999</v>
      </c>
      <c r="O4258">
        <v>-0.65553828478745613</v>
      </c>
      <c r="P4258">
        <v>18899</v>
      </c>
      <c r="Q4258">
        <v>14009</v>
      </c>
      <c r="R4258">
        <v>1.35</v>
      </c>
      <c r="S4258">
        <v>40.161000000000001</v>
      </c>
      <c r="T4258">
        <v>8.9270000000000014</v>
      </c>
      <c r="U4258">
        <v>22.197199999999999</v>
      </c>
      <c r="V4258">
        <f t="shared" si="493"/>
        <v>2.6255449498871322</v>
      </c>
      <c r="AC4258">
        <v>75.62</v>
      </c>
      <c r="AD4258">
        <v>73.03</v>
      </c>
      <c r="AH4258" s="85">
        <f>IF(AND(M4258&lt;Variables!$G$6,M4258&gt;Variables!$G$5),0,1)</f>
        <v>1</v>
      </c>
      <c r="AI4258" s="85">
        <f t="shared" si="491"/>
        <v>1</v>
      </c>
      <c r="AJ4258" s="85">
        <f>IF(I4258&gt;Variables!$G$7,0,1)</f>
        <v>1</v>
      </c>
      <c r="AK4258" s="85">
        <f>IF(F4258&gt;Variables!$G$8,0,1)</f>
        <v>0</v>
      </c>
      <c r="AL4258" s="85">
        <f>IF(G4258&gt;Variables!$G$9,0,1)</f>
        <v>1</v>
      </c>
      <c r="AM4258" s="85">
        <f>IF(AND(K4258&gt;Variables!$G$10,K4258&lt;Variables!$G$11),0,1)</f>
        <v>0</v>
      </c>
      <c r="AN4258" s="103">
        <f>IF(H4258&lt;Variables!$G$13,1,0)</f>
        <v>1</v>
      </c>
      <c r="AO4258" s="101">
        <f>IF(R4258&lt;Variables!$G$12,0,1)</f>
        <v>0</v>
      </c>
      <c r="AP4258" s="86">
        <f t="shared" si="490"/>
        <v>1</v>
      </c>
      <c r="AR4258">
        <v>1</v>
      </c>
      <c r="AS4258">
        <v>0</v>
      </c>
      <c r="AT4258">
        <v>0</v>
      </c>
      <c r="AU4258">
        <v>0</v>
      </c>
      <c r="BA4258">
        <v>2</v>
      </c>
    </row>
    <row r="4259" spans="3:53" ht="12.75" x14ac:dyDescent="0.2">
      <c r="C4259" t="s">
        <v>856</v>
      </c>
      <c r="D4259" t="s">
        <v>799</v>
      </c>
      <c r="E4259">
        <v>3.06</v>
      </c>
      <c r="F4259">
        <v>48.78</v>
      </c>
      <c r="G4259">
        <v>14.44</v>
      </c>
      <c r="H4259">
        <v>881.81</v>
      </c>
      <c r="I4259">
        <v>-47.037999999999997</v>
      </c>
      <c r="J4259" t="s">
        <v>78</v>
      </c>
      <c r="K4259">
        <v>70.430000000000007</v>
      </c>
      <c r="L4259">
        <v>3.008620000000001</v>
      </c>
      <c r="M4259">
        <v>2.3226595582027469</v>
      </c>
      <c r="N4259">
        <v>2.9813199999999989</v>
      </c>
      <c r="O4259">
        <v>3.259629962566942</v>
      </c>
      <c r="P4259">
        <v>147930000</v>
      </c>
      <c r="Q4259">
        <v>13330000</v>
      </c>
      <c r="R4259">
        <v>11.1</v>
      </c>
      <c r="S4259">
        <v>40.161000000000001</v>
      </c>
      <c r="T4259">
        <v>8.9270000000000014</v>
      </c>
      <c r="U4259">
        <v>22.197199999999999</v>
      </c>
      <c r="V4259">
        <f t="shared" si="493"/>
        <v>2.3812244638591791</v>
      </c>
      <c r="AC4259">
        <v>3.08</v>
      </c>
      <c r="AD4259">
        <v>2.81</v>
      </c>
      <c r="AH4259" s="85">
        <f>IF(AND(M4259&lt;Variables!$G$6,M4259&gt;Variables!$G$5),0,1)</f>
        <v>1</v>
      </c>
      <c r="AI4259" s="85">
        <f t="shared" si="491"/>
        <v>0</v>
      </c>
      <c r="AJ4259" s="85">
        <f>IF(I4259&gt;Variables!$G$7,0,1)</f>
        <v>1</v>
      </c>
      <c r="AK4259" s="85">
        <f>IF(F4259&gt;Variables!$G$8,0,1)</f>
        <v>0</v>
      </c>
      <c r="AL4259" s="85">
        <f>IF(G4259&gt;Variables!$G$9,0,1)</f>
        <v>0</v>
      </c>
      <c r="AM4259" s="85">
        <f>IF(AND(K4259&gt;Variables!$G$10,K4259&lt;Variables!$G$11),0,1)</f>
        <v>0</v>
      </c>
      <c r="AN4259" s="103">
        <f>IF(H4259&lt;Variables!$G$13,1,0)</f>
        <v>1</v>
      </c>
      <c r="AO4259" s="101">
        <f>IF(R4259&lt;Variables!$G$12,0,1)</f>
        <v>1</v>
      </c>
      <c r="AP4259" s="86">
        <f t="shared" si="490"/>
        <v>1</v>
      </c>
      <c r="AR4259">
        <v>0</v>
      </c>
      <c r="AS4259">
        <v>0</v>
      </c>
      <c r="AT4259">
        <v>1</v>
      </c>
      <c r="AU4259">
        <v>0</v>
      </c>
      <c r="BA4259">
        <v>-2.25</v>
      </c>
    </row>
    <row r="4260" spans="3:53" ht="12.75" x14ac:dyDescent="0.2">
      <c r="C4260" t="s">
        <v>856</v>
      </c>
      <c r="D4260" t="s">
        <v>817</v>
      </c>
      <c r="E4260">
        <v>3</v>
      </c>
      <c r="F4260">
        <v>28.21</v>
      </c>
      <c r="G4260">
        <v>26.38</v>
      </c>
      <c r="H4260">
        <v>61.14</v>
      </c>
      <c r="I4260">
        <v>-68.259</v>
      </c>
      <c r="J4260" t="s">
        <v>78</v>
      </c>
      <c r="K4260">
        <v>41.77</v>
      </c>
      <c r="L4260">
        <v>3.0089199999999998</v>
      </c>
      <c r="M4260">
        <v>-1.2934873642370039</v>
      </c>
      <c r="N4260">
        <v>3.0126219999999999</v>
      </c>
      <c r="O4260">
        <v>-1.414780878583497</v>
      </c>
      <c r="P4260">
        <v>15420000</v>
      </c>
      <c r="Q4260">
        <v>2130000</v>
      </c>
      <c r="R4260">
        <v>7.24</v>
      </c>
      <c r="S4260">
        <v>40.161000000000001</v>
      </c>
      <c r="T4260">
        <v>8.9270000000000014</v>
      </c>
      <c r="U4260">
        <v>22.197199999999999</v>
      </c>
      <c r="V4260">
        <f t="shared" si="493"/>
        <v>2.2846239533600095</v>
      </c>
      <c r="AC4260">
        <v>3.24</v>
      </c>
      <c r="AD4260">
        <v>2.7</v>
      </c>
      <c r="AH4260" s="85">
        <f>IF(AND(M4260&lt;Variables!$G$6,M4260&gt;Variables!$G$5),0,1)</f>
        <v>1</v>
      </c>
      <c r="AI4260" s="85">
        <f t="shared" si="491"/>
        <v>1</v>
      </c>
      <c r="AJ4260" s="85">
        <f>IF(I4260&gt;Variables!$G$7,0,1)</f>
        <v>1</v>
      </c>
      <c r="AK4260" s="85">
        <f>IF(F4260&gt;Variables!$G$8,0,1)</f>
        <v>0</v>
      </c>
      <c r="AL4260" s="85">
        <f>IF(G4260&gt;Variables!$G$9,0,1)</f>
        <v>0</v>
      </c>
      <c r="AM4260" s="85">
        <f>IF(AND(K4260&gt;Variables!$G$10,K4260&lt;Variables!$G$11),0,1)</f>
        <v>1</v>
      </c>
      <c r="AN4260" s="103">
        <f>IF(H4260&lt;Variables!$G$13,1,0)</f>
        <v>1</v>
      </c>
      <c r="AO4260" s="101">
        <f>IF(R4260&lt;Variables!$G$12,0,1)</f>
        <v>1</v>
      </c>
      <c r="AP4260" s="86">
        <f t="shared" si="490"/>
        <v>1</v>
      </c>
      <c r="AR4260">
        <v>0</v>
      </c>
      <c r="AS4260">
        <v>0</v>
      </c>
      <c r="AT4260">
        <v>1</v>
      </c>
      <c r="AU4260">
        <v>0</v>
      </c>
      <c r="BA4260">
        <v>-2.71</v>
      </c>
    </row>
    <row r="4261" spans="3:53" ht="12.75" x14ac:dyDescent="0.2">
      <c r="C4261" t="s">
        <v>856</v>
      </c>
      <c r="D4261" t="s">
        <v>499</v>
      </c>
      <c r="E4261">
        <v>79.260000000000005</v>
      </c>
      <c r="F4261">
        <v>7.7</v>
      </c>
      <c r="G4261">
        <v>5.25</v>
      </c>
      <c r="H4261">
        <v>5310</v>
      </c>
      <c r="I4261">
        <v>86.302000000000007</v>
      </c>
      <c r="J4261" t="s">
        <v>78</v>
      </c>
      <c r="K4261">
        <v>51.29</v>
      </c>
      <c r="L4261">
        <v>79.173460000000006</v>
      </c>
      <c r="M4261">
        <v>7.1412819396800706E-2</v>
      </c>
      <c r="N4261">
        <v>79.432673469387765</v>
      </c>
      <c r="O4261">
        <v>-0.25515126274311911</v>
      </c>
      <c r="P4261">
        <v>782012</v>
      </c>
      <c r="Q4261">
        <v>1283000</v>
      </c>
      <c r="R4261">
        <v>0.61</v>
      </c>
      <c r="S4261">
        <v>40.161000000000001</v>
      </c>
      <c r="T4261">
        <v>8.9270000000000014</v>
      </c>
      <c r="U4261">
        <v>22.197199999999999</v>
      </c>
      <c r="V4261">
        <f t="shared" si="493"/>
        <v>2.3782416168087641</v>
      </c>
      <c r="AC4261">
        <v>79.444900000000004</v>
      </c>
      <c r="AD4261">
        <v>77.844999999999999</v>
      </c>
      <c r="AH4261" s="85">
        <f>IF(AND(M4261&lt;Variables!$G$6,M4261&gt;Variables!$G$5),0,1)</f>
        <v>1</v>
      </c>
      <c r="AI4261" s="85">
        <f t="shared" si="491"/>
        <v>1</v>
      </c>
      <c r="AJ4261" s="85">
        <f>IF(I4261&gt;Variables!$G$7,0,1)</f>
        <v>0</v>
      </c>
      <c r="AK4261" s="85">
        <f>IF(F4261&gt;Variables!$G$8,0,1)</f>
        <v>1</v>
      </c>
      <c r="AL4261" s="85">
        <f>IF(G4261&gt;Variables!$G$9,0,1)</f>
        <v>1</v>
      </c>
      <c r="AM4261" s="85">
        <f>IF(AND(K4261&gt;Variables!$G$10,K4261&lt;Variables!$G$11),0,1)</f>
        <v>0</v>
      </c>
      <c r="AN4261" s="103">
        <f>IF(H4261&lt;Variables!$G$13,1,0)</f>
        <v>0</v>
      </c>
      <c r="AO4261" s="101">
        <f>IF(R4261&lt;Variables!$G$12,0,1)</f>
        <v>0</v>
      </c>
      <c r="AP4261" s="86">
        <f t="shared" si="490"/>
        <v>1</v>
      </c>
      <c r="AR4261">
        <v>0</v>
      </c>
      <c r="AS4261">
        <v>0</v>
      </c>
      <c r="AT4261">
        <v>0</v>
      </c>
      <c r="AU4261">
        <v>1</v>
      </c>
      <c r="BA4261">
        <v>-0.68</v>
      </c>
    </row>
    <row r="4262" spans="3:53" ht="12.75" x14ac:dyDescent="0.2">
      <c r="C4262" t="s">
        <v>856</v>
      </c>
      <c r="D4262" t="s">
        <v>183</v>
      </c>
      <c r="E4262">
        <v>24.89</v>
      </c>
      <c r="F4262">
        <v>63.58</v>
      </c>
      <c r="G4262">
        <v>32.76</v>
      </c>
      <c r="H4262">
        <v>42.28</v>
      </c>
      <c r="I4262">
        <v>2301.634</v>
      </c>
      <c r="J4262" t="s">
        <v>78</v>
      </c>
      <c r="K4262">
        <v>48.22</v>
      </c>
      <c r="L4262">
        <v>25.456720000000001</v>
      </c>
      <c r="M4262">
        <v>-1.5933710234468501</v>
      </c>
      <c r="N4262">
        <v>24.948058</v>
      </c>
      <c r="O4262">
        <v>0.41302613614254902</v>
      </c>
      <c r="P4262">
        <v>41100000</v>
      </c>
      <c r="Q4262">
        <v>16000000</v>
      </c>
      <c r="R4262">
        <v>2.57</v>
      </c>
      <c r="S4262">
        <v>40.161000000000001</v>
      </c>
      <c r="T4262">
        <v>8.9270000000000014</v>
      </c>
      <c r="U4262">
        <v>22.197199999999999</v>
      </c>
      <c r="V4262">
        <f t="shared" si="493"/>
        <v>2.3817958997916464</v>
      </c>
      <c r="AC4262">
        <v>25.55</v>
      </c>
      <c r="AD4262">
        <v>20</v>
      </c>
      <c r="AH4262" s="85">
        <f>IF(AND(M4262&lt;Variables!$G$6,M4262&gt;Variables!$G$5),0,1)</f>
        <v>1</v>
      </c>
      <c r="AI4262" s="85">
        <f t="shared" si="491"/>
        <v>0</v>
      </c>
      <c r="AJ4262" s="85">
        <f>IF(I4262&gt;Variables!$G$7,0,1)</f>
        <v>0</v>
      </c>
      <c r="AK4262" s="85">
        <f>IF(F4262&gt;Variables!$G$8,0,1)</f>
        <v>0</v>
      </c>
      <c r="AL4262" s="85">
        <f>IF(G4262&gt;Variables!$G$9,0,1)</f>
        <v>0</v>
      </c>
      <c r="AM4262" s="85">
        <f>IF(AND(K4262&gt;Variables!$G$10,K4262&lt;Variables!$G$11),0,1)</f>
        <v>1</v>
      </c>
      <c r="AN4262" s="103">
        <f>IF(H4262&lt;Variables!$G$13,1,0)</f>
        <v>1</v>
      </c>
      <c r="AO4262" s="101">
        <f>IF(R4262&lt;Variables!$G$12,0,1)</f>
        <v>1</v>
      </c>
      <c r="AP4262" s="86">
        <f t="shared" si="490"/>
        <v>1</v>
      </c>
      <c r="AR4262">
        <v>1</v>
      </c>
      <c r="AS4262">
        <v>0</v>
      </c>
      <c r="AT4262">
        <v>0</v>
      </c>
      <c r="AU4262">
        <v>0</v>
      </c>
      <c r="BA4262">
        <v>2</v>
      </c>
    </row>
    <row r="4263" spans="3:53" ht="12.75" x14ac:dyDescent="0.2">
      <c r="C4263" t="s">
        <v>856</v>
      </c>
      <c r="D4263" t="s">
        <v>697</v>
      </c>
      <c r="E4263">
        <v>7.27</v>
      </c>
      <c r="F4263">
        <v>90.42</v>
      </c>
      <c r="G4263">
        <v>94.1</v>
      </c>
      <c r="H4263">
        <v>-99999</v>
      </c>
      <c r="I4263">
        <v>-13.14</v>
      </c>
      <c r="J4263" t="s">
        <v>76</v>
      </c>
      <c r="K4263">
        <v>44.06</v>
      </c>
      <c r="L4263">
        <v>7.9030450000000014</v>
      </c>
      <c r="M4263">
        <v>-3.8529452888098017E-2</v>
      </c>
      <c r="N4263">
        <v>7.1853729166666662</v>
      </c>
      <c r="O4263">
        <v>9.9455809965790003</v>
      </c>
      <c r="P4263">
        <v>477408</v>
      </c>
      <c r="Q4263">
        <v>58657</v>
      </c>
      <c r="R4263">
        <v>8.14</v>
      </c>
      <c r="S4263">
        <v>40.161000000000001</v>
      </c>
      <c r="T4263">
        <v>8.9270000000000014</v>
      </c>
      <c r="U4263">
        <v>22.197199999999999</v>
      </c>
      <c r="V4263">
        <f t="shared" si="493"/>
        <v>2.3058024037990421</v>
      </c>
      <c r="AC4263">
        <v>7.6144999999999996</v>
      </c>
      <c r="AD4263">
        <v>5.8</v>
      </c>
      <c r="AH4263" s="85">
        <f>IF(AND(M4263&lt;Variables!$G$6,M4263&gt;Variables!$G$5),0,1)</f>
        <v>1</v>
      </c>
      <c r="AI4263" s="85">
        <f t="shared" si="491"/>
        <v>0</v>
      </c>
      <c r="AJ4263" s="85">
        <f>IF(I4263&gt;Variables!$G$7,0,1)</f>
        <v>1</v>
      </c>
      <c r="AK4263" s="85">
        <f>IF(F4263&gt;Variables!$G$8,0,1)</f>
        <v>0</v>
      </c>
      <c r="AL4263" s="85">
        <f>IF(G4263&gt;Variables!$G$9,0,1)</f>
        <v>0</v>
      </c>
      <c r="AM4263" s="85">
        <f>IF(AND(K4263&gt;Variables!$G$10,K4263&lt;Variables!$G$11),0,1)</f>
        <v>1</v>
      </c>
      <c r="AN4263" s="103">
        <f>IF(H4263&lt;Variables!$G$13,1,0)</f>
        <v>1</v>
      </c>
      <c r="AO4263" s="101">
        <f>IF(R4263&lt;Variables!$G$12,0,1)</f>
        <v>1</v>
      </c>
      <c r="AP4263" s="86">
        <f t="shared" si="490"/>
        <v>0</v>
      </c>
      <c r="AR4263">
        <v>1</v>
      </c>
      <c r="AS4263">
        <v>0</v>
      </c>
      <c r="AT4263">
        <v>0</v>
      </c>
      <c r="AU4263">
        <v>0</v>
      </c>
      <c r="BA4263">
        <v>2</v>
      </c>
    </row>
    <row r="4264" spans="3:53" ht="12.75" x14ac:dyDescent="0.2">
      <c r="C4264" t="s">
        <v>856</v>
      </c>
      <c r="D4264" t="s">
        <v>584</v>
      </c>
      <c r="E4264">
        <v>25.44</v>
      </c>
      <c r="F4264">
        <v>15.32</v>
      </c>
      <c r="G4264">
        <v>12.75</v>
      </c>
      <c r="H4264">
        <v>12890</v>
      </c>
      <c r="I4264">
        <v>0.498</v>
      </c>
      <c r="J4264" t="s">
        <v>78</v>
      </c>
      <c r="K4264">
        <v>62.42</v>
      </c>
      <c r="L4264">
        <v>25.362105</v>
      </c>
      <c r="M4264">
        <v>0.42541815831139712</v>
      </c>
      <c r="N4264">
        <v>25.33931041666667</v>
      </c>
      <c r="O4264">
        <v>0.51575824749900234</v>
      </c>
      <c r="P4264">
        <v>584786</v>
      </c>
      <c r="Q4264">
        <v>1407000</v>
      </c>
      <c r="R4264">
        <v>0.42</v>
      </c>
      <c r="S4264">
        <v>40.161000000000001</v>
      </c>
      <c r="T4264">
        <v>8.9270000000000014</v>
      </c>
      <c r="U4264">
        <v>22.197199999999999</v>
      </c>
      <c r="V4264">
        <f t="shared" si="493"/>
        <v>2.4693510209801586</v>
      </c>
      <c r="AC4264">
        <v>26</v>
      </c>
      <c r="AD4264">
        <v>25.068000000000001</v>
      </c>
      <c r="AH4264" s="85">
        <f>IF(AND(M4264&lt;Variables!$G$6,M4264&gt;Variables!$G$5),0,1)</f>
        <v>1</v>
      </c>
      <c r="AI4264" s="85">
        <f t="shared" si="491"/>
        <v>0</v>
      </c>
      <c r="AJ4264" s="85">
        <f>IF(I4264&gt;Variables!$G$7,0,1)</f>
        <v>0</v>
      </c>
      <c r="AK4264" s="85">
        <f>IF(F4264&gt;Variables!$G$8,0,1)</f>
        <v>0</v>
      </c>
      <c r="AL4264" s="85">
        <f>IF(G4264&gt;Variables!$G$9,0,1)</f>
        <v>0</v>
      </c>
      <c r="AM4264" s="85">
        <f>IF(AND(K4264&gt;Variables!$G$10,K4264&lt;Variables!$G$11),0,1)</f>
        <v>0</v>
      </c>
      <c r="AN4264" s="103">
        <f>IF(H4264&lt;Variables!$G$13,1,0)</f>
        <v>0</v>
      </c>
      <c r="AO4264" s="101">
        <f>IF(R4264&lt;Variables!$G$12,0,1)</f>
        <v>0</v>
      </c>
      <c r="AP4264" s="86">
        <f t="shared" si="490"/>
        <v>1</v>
      </c>
      <c r="AR4264">
        <v>0</v>
      </c>
      <c r="AS4264">
        <v>0</v>
      </c>
      <c r="AT4264">
        <v>1</v>
      </c>
      <c r="AU4264">
        <v>0</v>
      </c>
      <c r="BA4264">
        <v>-1.41</v>
      </c>
    </row>
    <row r="4265" spans="3:53" ht="12.75" x14ac:dyDescent="0.2">
      <c r="C4265" t="s">
        <v>858</v>
      </c>
      <c r="D4265" t="s">
        <v>859</v>
      </c>
      <c r="E4265">
        <v>4.79</v>
      </c>
      <c r="F4265">
        <v>8.02</v>
      </c>
      <c r="G4265">
        <v>0</v>
      </c>
      <c r="H4265">
        <v>-99999</v>
      </c>
      <c r="I4265">
        <v>-47.021000000000001</v>
      </c>
      <c r="J4265" t="s">
        <v>78</v>
      </c>
      <c r="K4265">
        <v>-99999</v>
      </c>
      <c r="L4265">
        <v>-99999</v>
      </c>
      <c r="M4265">
        <v>-99999</v>
      </c>
      <c r="N4265">
        <v>4.8499999999999996</v>
      </c>
      <c r="O4265">
        <v>0</v>
      </c>
      <c r="P4265">
        <v>76402</v>
      </c>
      <c r="Q4265">
        <v>3150</v>
      </c>
      <c r="R4265">
        <v>24.25</v>
      </c>
      <c r="S4265">
        <v>27.777999999999999</v>
      </c>
      <c r="T4265">
        <v>8.2349999999999994</v>
      </c>
      <c r="U4265">
        <v>16.8325</v>
      </c>
      <c r="V4265"/>
      <c r="AC4265">
        <v>4.79</v>
      </c>
      <c r="AD4265">
        <v>4.79</v>
      </c>
      <c r="AH4265" s="85">
        <f>IF(AND(M4265&lt;Variables!$G$6,M4265&gt;Variables!$G$5),0,1)</f>
        <v>1</v>
      </c>
      <c r="AI4265" s="85">
        <f t="shared" si="491"/>
        <v>1</v>
      </c>
      <c r="AJ4265" s="85">
        <f>IF(I4265&gt;Variables!$G$7,0,1)</f>
        <v>1</v>
      </c>
      <c r="AK4265" s="85">
        <f>IF(F4265&gt;Variables!$G$8,0,1)</f>
        <v>1</v>
      </c>
      <c r="AL4265" s="85">
        <f>IF(G4265&gt;Variables!$G$9,0,1)</f>
        <v>1</v>
      </c>
      <c r="AM4265" s="85">
        <f>IF(AND(K4265&gt;Variables!$G$10,K4265&lt;Variables!$G$11),0,1)</f>
        <v>1</v>
      </c>
      <c r="AN4265" s="103">
        <f>IF(H4265&lt;Variables!$G$13,1,0)</f>
        <v>1</v>
      </c>
      <c r="AO4265" s="101">
        <f>IF(R4265&lt;Variables!$G$12,0,1)</f>
        <v>1</v>
      </c>
      <c r="AP4265" s="86">
        <f t="shared" si="490"/>
        <v>1</v>
      </c>
      <c r="AR4265">
        <v>0</v>
      </c>
      <c r="AS4265">
        <v>0</v>
      </c>
      <c r="AT4265">
        <v>0</v>
      </c>
      <c r="AU4265">
        <v>0</v>
      </c>
      <c r="BA4265">
        <v>0</v>
      </c>
    </row>
    <row r="4266" spans="3:53" ht="12.75" x14ac:dyDescent="0.2">
      <c r="C4266" t="s">
        <v>858</v>
      </c>
      <c r="D4266" t="s">
        <v>467</v>
      </c>
      <c r="E4266">
        <v>31.56</v>
      </c>
      <c r="F4266">
        <v>10.91</v>
      </c>
      <c r="G4266">
        <v>6.88</v>
      </c>
      <c r="H4266">
        <v>3720</v>
      </c>
      <c r="I4266">
        <v>-68.948999999999998</v>
      </c>
      <c r="J4266" t="s">
        <v>78</v>
      </c>
      <c r="K4266">
        <v>72.61</v>
      </c>
      <c r="L4266">
        <v>30.932765</v>
      </c>
      <c r="M4266">
        <v>2.4480029509163019</v>
      </c>
      <c r="N4266">
        <v>30.53417741935484</v>
      </c>
      <c r="O4266">
        <v>3.7853404883686759</v>
      </c>
      <c r="P4266">
        <v>731301</v>
      </c>
      <c r="Q4266">
        <v>2856000</v>
      </c>
      <c r="R4266">
        <v>0.26</v>
      </c>
      <c r="S4266">
        <v>27.777999999999999</v>
      </c>
      <c r="T4266">
        <v>8.2349999999999994</v>
      </c>
      <c r="U4266">
        <v>16.8325</v>
      </c>
      <c r="V4266">
        <f t="shared" ref="V4266:V4282" si="494">1.849 + (0.01036 * K4266) + (0.1184 * M4266) - (0.002888 * K4266 * M4266)</f>
        <v>2.3777426099481875</v>
      </c>
      <c r="AC4266">
        <v>32.9</v>
      </c>
      <c r="AD4266">
        <v>31.41</v>
      </c>
      <c r="AH4266" s="85">
        <f>IF(AND(M4266&lt;Variables!$G$6,M4266&gt;Variables!$G$5),0,1)</f>
        <v>1</v>
      </c>
      <c r="AI4266" s="85">
        <f t="shared" si="491"/>
        <v>0</v>
      </c>
      <c r="AJ4266" s="85">
        <f>IF(I4266&gt;Variables!$G$7,0,1)</f>
        <v>1</v>
      </c>
      <c r="AK4266" s="85">
        <f>IF(F4266&gt;Variables!$G$8,0,1)</f>
        <v>0</v>
      </c>
      <c r="AL4266" s="85">
        <f>IF(G4266&gt;Variables!$G$9,0,1)</f>
        <v>1</v>
      </c>
      <c r="AM4266" s="85">
        <f>IF(AND(K4266&gt;Variables!$G$10,K4266&lt;Variables!$G$11),0,1)</f>
        <v>0</v>
      </c>
      <c r="AN4266" s="103">
        <f>IF(H4266&lt;Variables!$G$13,1,0)</f>
        <v>0</v>
      </c>
      <c r="AO4266" s="101">
        <f>IF(R4266&lt;Variables!$G$12,0,1)</f>
        <v>0</v>
      </c>
      <c r="AP4266" s="86">
        <f t="shared" si="490"/>
        <v>1</v>
      </c>
      <c r="AR4266">
        <v>1</v>
      </c>
      <c r="AS4266">
        <v>0</v>
      </c>
      <c r="AT4266">
        <v>0</v>
      </c>
      <c r="AU4266">
        <v>0</v>
      </c>
      <c r="BA4266">
        <v>2</v>
      </c>
    </row>
    <row r="4267" spans="3:53" ht="12.75" x14ac:dyDescent="0.2">
      <c r="C4267" t="s">
        <v>858</v>
      </c>
      <c r="D4267" t="s">
        <v>117</v>
      </c>
      <c r="E4267">
        <v>28.87</v>
      </c>
      <c r="F4267">
        <v>7.86</v>
      </c>
      <c r="G4267">
        <v>3.77</v>
      </c>
      <c r="H4267">
        <v>3850</v>
      </c>
      <c r="I4267">
        <v>-13.497999999999999</v>
      </c>
      <c r="J4267" t="s">
        <v>78</v>
      </c>
      <c r="K4267">
        <v>53.86</v>
      </c>
      <c r="L4267">
        <v>28.979389999999999</v>
      </c>
      <c r="M4267">
        <v>-0.30846059906713569</v>
      </c>
      <c r="N4267">
        <v>28.93427419354839</v>
      </c>
      <c r="O4267">
        <v>-0.15301643045278629</v>
      </c>
      <c r="P4267">
        <v>4590000</v>
      </c>
      <c r="Q4267">
        <v>15356000</v>
      </c>
      <c r="R4267">
        <v>0.3</v>
      </c>
      <c r="S4267">
        <v>27.777999999999999</v>
      </c>
      <c r="T4267">
        <v>8.2349999999999994</v>
      </c>
      <c r="U4267">
        <v>16.8325</v>
      </c>
      <c r="V4267">
        <f t="shared" si="494"/>
        <v>2.4184481956267545</v>
      </c>
      <c r="AC4267">
        <v>31.439699999999998</v>
      </c>
      <c r="AD4267">
        <v>28.844999999999999</v>
      </c>
      <c r="AH4267" s="85">
        <f>IF(AND(M4267&lt;Variables!$G$6,M4267&gt;Variables!$G$5),0,1)</f>
        <v>1</v>
      </c>
      <c r="AI4267" s="85">
        <f t="shared" si="491"/>
        <v>0</v>
      </c>
      <c r="AJ4267" s="85">
        <f>IF(I4267&gt;Variables!$G$7,0,1)</f>
        <v>1</v>
      </c>
      <c r="AK4267" s="85">
        <f>IF(F4267&gt;Variables!$G$8,0,1)</f>
        <v>1</v>
      </c>
      <c r="AL4267" s="85">
        <f>IF(G4267&gt;Variables!$G$9,0,1)</f>
        <v>1</v>
      </c>
      <c r="AM4267" s="85">
        <f>IF(AND(K4267&gt;Variables!$G$10,K4267&lt;Variables!$G$11),0,1)</f>
        <v>0</v>
      </c>
      <c r="AN4267" s="103">
        <f>IF(H4267&lt;Variables!$G$13,1,0)</f>
        <v>0</v>
      </c>
      <c r="AO4267" s="101">
        <f>IF(R4267&lt;Variables!$G$12,0,1)</f>
        <v>0</v>
      </c>
      <c r="AP4267" s="86">
        <f t="shared" si="490"/>
        <v>1</v>
      </c>
      <c r="AR4267">
        <v>1</v>
      </c>
      <c r="AS4267">
        <v>0</v>
      </c>
      <c r="AT4267">
        <v>0</v>
      </c>
      <c r="AU4267">
        <v>0</v>
      </c>
      <c r="BA4267">
        <v>2</v>
      </c>
    </row>
    <row r="4268" spans="3:53" ht="12.75" x14ac:dyDescent="0.2">
      <c r="C4268" t="s">
        <v>858</v>
      </c>
      <c r="D4268" t="s">
        <v>215</v>
      </c>
      <c r="E4268">
        <v>21.59</v>
      </c>
      <c r="F4268">
        <v>8.0299999999999994</v>
      </c>
      <c r="G4268">
        <v>0.09</v>
      </c>
      <c r="H4268">
        <v>2850</v>
      </c>
      <c r="I4268">
        <v>0.69399999999999995</v>
      </c>
      <c r="J4268" t="s">
        <v>78</v>
      </c>
      <c r="K4268">
        <v>55</v>
      </c>
      <c r="L4268">
        <v>21.663644999999999</v>
      </c>
      <c r="M4268">
        <v>-6.2985707160562787E-2</v>
      </c>
      <c r="N4268">
        <v>21.455109677419362</v>
      </c>
      <c r="O4268">
        <v>0.90836320816273741</v>
      </c>
      <c r="P4268">
        <v>6876000</v>
      </c>
      <c r="Q4268">
        <v>27073000</v>
      </c>
      <c r="R4268">
        <v>0.25</v>
      </c>
      <c r="S4268">
        <v>27.777999999999999</v>
      </c>
      <c r="T4268">
        <v>8.2349999999999994</v>
      </c>
      <c r="U4268">
        <v>16.8325</v>
      </c>
      <c r="V4268">
        <f t="shared" si="494"/>
        <v>2.4213471419975732</v>
      </c>
      <c r="AC4268">
        <v>23.46</v>
      </c>
      <c r="AD4268">
        <v>20.82</v>
      </c>
      <c r="AH4268" s="85">
        <f>IF(AND(M4268&lt;Variables!$G$6,M4268&gt;Variables!$G$5),0,1)</f>
        <v>1</v>
      </c>
      <c r="AI4268" s="85">
        <f t="shared" si="491"/>
        <v>0</v>
      </c>
      <c r="AJ4268" s="85">
        <f>IF(I4268&gt;Variables!$G$7,0,1)</f>
        <v>0</v>
      </c>
      <c r="AK4268" s="85">
        <f>IF(F4268&gt;Variables!$G$8,0,1)</f>
        <v>1</v>
      </c>
      <c r="AL4268" s="85">
        <f>IF(G4268&gt;Variables!$G$9,0,1)</f>
        <v>1</v>
      </c>
      <c r="AM4268" s="85">
        <f>IF(AND(K4268&gt;Variables!$G$10,K4268&lt;Variables!$G$11),0,1)</f>
        <v>0</v>
      </c>
      <c r="AN4268" s="103">
        <f>IF(H4268&lt;Variables!$G$13,1,0)</f>
        <v>0</v>
      </c>
      <c r="AO4268" s="101">
        <f>IF(R4268&lt;Variables!$G$12,0,1)</f>
        <v>0</v>
      </c>
      <c r="AP4268" s="86">
        <f t="shared" si="490"/>
        <v>1</v>
      </c>
      <c r="AR4268">
        <v>0</v>
      </c>
      <c r="AS4268">
        <v>0</v>
      </c>
      <c r="AT4268">
        <v>1</v>
      </c>
      <c r="AU4268">
        <v>0</v>
      </c>
      <c r="BA4268">
        <v>-2.25</v>
      </c>
    </row>
    <row r="4269" spans="3:53" ht="12.75" x14ac:dyDescent="0.2">
      <c r="C4269" t="s">
        <v>858</v>
      </c>
      <c r="D4269" t="s">
        <v>860</v>
      </c>
      <c r="E4269">
        <v>91.65</v>
      </c>
      <c r="F4269">
        <v>7.71</v>
      </c>
      <c r="G4269">
        <v>4.49</v>
      </c>
      <c r="H4269">
        <v>3120</v>
      </c>
      <c r="I4269">
        <v>29.923999999999999</v>
      </c>
      <c r="J4269" t="s">
        <v>78</v>
      </c>
      <c r="K4269">
        <v>61.11</v>
      </c>
      <c r="L4269">
        <v>91.553095000000013</v>
      </c>
      <c r="M4269">
        <v>7.3077813480790926E-2</v>
      </c>
      <c r="N4269">
        <v>90.419422580645147</v>
      </c>
      <c r="O4269">
        <v>1.3277870894210391</v>
      </c>
      <c r="P4269">
        <v>726666</v>
      </c>
      <c r="Q4269">
        <v>666488</v>
      </c>
      <c r="R4269">
        <v>1.0900000000000001</v>
      </c>
      <c r="S4269">
        <v>27.777999999999999</v>
      </c>
      <c r="T4269">
        <v>8.2349999999999994</v>
      </c>
      <c r="U4269">
        <v>16.8325</v>
      </c>
      <c r="V4269">
        <f t="shared" si="494"/>
        <v>2.4778548255110548</v>
      </c>
      <c r="AC4269">
        <v>93.91</v>
      </c>
      <c r="AD4269">
        <v>89.1</v>
      </c>
      <c r="AH4269" s="85">
        <f>IF(AND(M4269&lt;Variables!$G$6,M4269&gt;Variables!$G$5),0,1)</f>
        <v>1</v>
      </c>
      <c r="AI4269" s="85">
        <f t="shared" si="491"/>
        <v>0</v>
      </c>
      <c r="AJ4269" s="85">
        <f>IF(I4269&gt;Variables!$G$7,0,1)</f>
        <v>0</v>
      </c>
      <c r="AK4269" s="85">
        <f>IF(F4269&gt;Variables!$G$8,0,1)</f>
        <v>1</v>
      </c>
      <c r="AL4269" s="85">
        <f>IF(G4269&gt;Variables!$G$9,0,1)</f>
        <v>1</v>
      </c>
      <c r="AM4269" s="85">
        <f>IF(AND(K4269&gt;Variables!$G$10,K4269&lt;Variables!$G$11),0,1)</f>
        <v>0</v>
      </c>
      <c r="AN4269" s="103">
        <f>IF(H4269&lt;Variables!$G$13,1,0)</f>
        <v>0</v>
      </c>
      <c r="AO4269" s="101">
        <f>IF(R4269&lt;Variables!$G$12,0,1)</f>
        <v>0</v>
      </c>
      <c r="AP4269" s="86">
        <f t="shared" si="490"/>
        <v>1</v>
      </c>
      <c r="AR4269">
        <v>0</v>
      </c>
      <c r="AS4269">
        <v>1</v>
      </c>
      <c r="AT4269">
        <v>0</v>
      </c>
      <c r="AU4269">
        <v>0</v>
      </c>
      <c r="BA4269">
        <v>0.54</v>
      </c>
    </row>
    <row r="4270" spans="3:53" ht="12.75" x14ac:dyDescent="0.2">
      <c r="C4270" t="s">
        <v>858</v>
      </c>
      <c r="D4270" t="s">
        <v>810</v>
      </c>
      <c r="E4270">
        <v>10.28</v>
      </c>
      <c r="F4270">
        <v>11.29</v>
      </c>
      <c r="G4270">
        <v>-1.82</v>
      </c>
      <c r="H4270">
        <v>1820</v>
      </c>
      <c r="I4270">
        <v>-77.316000000000003</v>
      </c>
      <c r="J4270" t="s">
        <v>78</v>
      </c>
      <c r="K4270">
        <v>58.13</v>
      </c>
      <c r="L4270">
        <v>10.15526</v>
      </c>
      <c r="M4270">
        <v>0.83444441599722741</v>
      </c>
      <c r="N4270">
        <v>10.162229032258059</v>
      </c>
      <c r="O4270">
        <v>0.76529438074133571</v>
      </c>
      <c r="P4270">
        <v>7440000</v>
      </c>
      <c r="Q4270">
        <v>7509000</v>
      </c>
      <c r="R4270">
        <v>0.99</v>
      </c>
      <c r="S4270">
        <v>27.777999999999999</v>
      </c>
      <c r="T4270">
        <v>8.2349999999999994</v>
      </c>
      <c r="U4270">
        <v>16.8325</v>
      </c>
      <c r="V4270">
        <f t="shared" si="494"/>
        <v>2.4099389575853296</v>
      </c>
      <c r="AC4270">
        <v>10.95</v>
      </c>
      <c r="AD4270">
        <v>9.875</v>
      </c>
      <c r="AH4270" s="85">
        <f>IF(AND(M4270&lt;Variables!$G$6,M4270&gt;Variables!$G$5),0,1)</f>
        <v>1</v>
      </c>
      <c r="AI4270" s="85">
        <f t="shared" si="491"/>
        <v>1</v>
      </c>
      <c r="AJ4270" s="85">
        <f>IF(I4270&gt;Variables!$G$7,0,1)</f>
        <v>1</v>
      </c>
      <c r="AK4270" s="85">
        <f>IF(F4270&gt;Variables!$G$8,0,1)</f>
        <v>0</v>
      </c>
      <c r="AL4270" s="85">
        <f>IF(G4270&gt;Variables!$G$9,0,1)</f>
        <v>1</v>
      </c>
      <c r="AM4270" s="85">
        <f>IF(AND(K4270&gt;Variables!$G$10,K4270&lt;Variables!$G$11),0,1)</f>
        <v>0</v>
      </c>
      <c r="AN4270" s="103">
        <f>IF(H4270&lt;Variables!$G$13,1,0)</f>
        <v>1</v>
      </c>
      <c r="AO4270" s="101">
        <f>IF(R4270&lt;Variables!$G$12,0,1)</f>
        <v>0</v>
      </c>
      <c r="AP4270" s="86">
        <f t="shared" si="490"/>
        <v>1</v>
      </c>
      <c r="AR4270">
        <v>0</v>
      </c>
      <c r="AS4270">
        <v>0</v>
      </c>
      <c r="AT4270">
        <v>1</v>
      </c>
      <c r="AU4270">
        <v>0</v>
      </c>
      <c r="BA4270">
        <v>-2.25</v>
      </c>
    </row>
    <row r="4271" spans="3:53" ht="12.75" x14ac:dyDescent="0.2">
      <c r="C4271" t="s">
        <v>858</v>
      </c>
      <c r="D4271" t="s">
        <v>603</v>
      </c>
      <c r="E4271">
        <v>15.07</v>
      </c>
      <c r="F4271">
        <v>10.9</v>
      </c>
      <c r="G4271">
        <v>4.4400000000000004</v>
      </c>
      <c r="H4271">
        <v>8950</v>
      </c>
      <c r="I4271">
        <v>-1E-3</v>
      </c>
      <c r="J4271" t="s">
        <v>78</v>
      </c>
      <c r="K4271">
        <v>64.94</v>
      </c>
      <c r="L4271">
        <v>14.648070000000001</v>
      </c>
      <c r="M4271">
        <v>3.0313208497774768</v>
      </c>
      <c r="N4271">
        <v>14.56397741935484</v>
      </c>
      <c r="O4271">
        <v>3.6262249345657041</v>
      </c>
      <c r="P4271">
        <v>35731000</v>
      </c>
      <c r="Q4271">
        <v>31080000</v>
      </c>
      <c r="R4271">
        <v>1.1499999999999999</v>
      </c>
      <c r="S4271">
        <v>27.777999999999999</v>
      </c>
      <c r="T4271">
        <v>8.2349999999999994</v>
      </c>
      <c r="U4271">
        <v>16.8325</v>
      </c>
      <c r="V4271">
        <f t="shared" si="494"/>
        <v>2.3121725059702745</v>
      </c>
      <c r="AC4271">
        <v>16.600000000000001</v>
      </c>
      <c r="AD4271">
        <v>14.72</v>
      </c>
      <c r="AH4271" s="85">
        <f>IF(AND(M4271&lt;Variables!$G$6,M4271&gt;Variables!$G$5),0,1)</f>
        <v>1</v>
      </c>
      <c r="AI4271" s="85">
        <f t="shared" si="491"/>
        <v>0</v>
      </c>
      <c r="AJ4271" s="85">
        <f>IF(I4271&gt;Variables!$G$7,0,1)</f>
        <v>1</v>
      </c>
      <c r="AK4271" s="85">
        <f>IF(F4271&gt;Variables!$G$8,0,1)</f>
        <v>0</v>
      </c>
      <c r="AL4271" s="85">
        <f>IF(G4271&gt;Variables!$G$9,0,1)</f>
        <v>1</v>
      </c>
      <c r="AM4271" s="85">
        <f>IF(AND(K4271&gt;Variables!$G$10,K4271&lt;Variables!$G$11),0,1)</f>
        <v>0</v>
      </c>
      <c r="AN4271" s="103">
        <f>IF(H4271&lt;Variables!$G$13,1,0)</f>
        <v>0</v>
      </c>
      <c r="AO4271" s="101">
        <f>IF(R4271&lt;Variables!$G$12,0,1)</f>
        <v>0</v>
      </c>
      <c r="AP4271" s="86">
        <f t="shared" ref="AP4271:AP4334" si="495">IF(J4271="Pass", 0,1)</f>
        <v>1</v>
      </c>
      <c r="AR4271">
        <v>1</v>
      </c>
      <c r="AS4271">
        <v>0</v>
      </c>
      <c r="AT4271">
        <v>0</v>
      </c>
      <c r="AU4271">
        <v>0</v>
      </c>
      <c r="BA4271">
        <v>2</v>
      </c>
    </row>
    <row r="4272" spans="3:53" ht="12.75" x14ac:dyDescent="0.2">
      <c r="C4272" t="s">
        <v>858</v>
      </c>
      <c r="D4272" t="s">
        <v>540</v>
      </c>
      <c r="E4272">
        <v>45.56</v>
      </c>
      <c r="F4272">
        <v>8.4499999999999993</v>
      </c>
      <c r="G4272">
        <v>7.38</v>
      </c>
      <c r="H4272">
        <v>3200</v>
      </c>
      <c r="I4272">
        <v>0.01</v>
      </c>
      <c r="J4272" t="s">
        <v>78</v>
      </c>
      <c r="K4272">
        <v>83.25</v>
      </c>
      <c r="L4272">
        <v>44.647499999999987</v>
      </c>
      <c r="M4272">
        <v>2.0213897754633599</v>
      </c>
      <c r="N4272">
        <v>44.161070967741942</v>
      </c>
      <c r="O4272">
        <v>3.1451434528673841</v>
      </c>
      <c r="P4272">
        <v>372958</v>
      </c>
      <c r="Q4272">
        <v>1175000</v>
      </c>
      <c r="R4272">
        <v>0.32</v>
      </c>
      <c r="S4272">
        <v>27.777999999999999</v>
      </c>
      <c r="T4272">
        <v>8.2349999999999994</v>
      </c>
      <c r="U4272">
        <v>16.8325</v>
      </c>
      <c r="V4272">
        <f t="shared" si="494"/>
        <v>2.4648078912593077</v>
      </c>
      <c r="AC4272">
        <v>48.95</v>
      </c>
      <c r="AD4272">
        <v>45.46</v>
      </c>
      <c r="AH4272" s="85">
        <f>IF(AND(M4272&lt;Variables!$G$6,M4272&gt;Variables!$G$5),0,1)</f>
        <v>1</v>
      </c>
      <c r="AI4272" s="85">
        <f t="shared" si="491"/>
        <v>0</v>
      </c>
      <c r="AJ4272" s="85">
        <f>IF(I4272&gt;Variables!$G$7,0,1)</f>
        <v>0</v>
      </c>
      <c r="AK4272" s="85">
        <f>IF(F4272&gt;Variables!$G$8,0,1)</f>
        <v>1</v>
      </c>
      <c r="AL4272" s="85">
        <f>IF(G4272&gt;Variables!$G$9,0,1)</f>
        <v>1</v>
      </c>
      <c r="AM4272" s="85">
        <f>IF(AND(K4272&gt;Variables!$G$10,K4272&lt;Variables!$G$11),0,1)</f>
        <v>1</v>
      </c>
      <c r="AN4272" s="103">
        <f>IF(H4272&lt;Variables!$G$13,1,0)</f>
        <v>0</v>
      </c>
      <c r="AO4272" s="101">
        <f>IF(R4272&lt;Variables!$G$12,0,1)</f>
        <v>0</v>
      </c>
      <c r="AP4272" s="86">
        <f t="shared" si="495"/>
        <v>1</v>
      </c>
      <c r="AR4272">
        <v>1</v>
      </c>
      <c r="AS4272">
        <v>0</v>
      </c>
      <c r="AT4272">
        <v>0</v>
      </c>
      <c r="AU4272">
        <v>0</v>
      </c>
      <c r="BA4272">
        <v>2</v>
      </c>
    </row>
    <row r="4273" spans="3:53" ht="12.75" x14ac:dyDescent="0.2">
      <c r="C4273" t="s">
        <v>858</v>
      </c>
      <c r="D4273" t="s">
        <v>196</v>
      </c>
      <c r="E4273">
        <v>8.17</v>
      </c>
      <c r="F4273">
        <v>20.77</v>
      </c>
      <c r="G4273">
        <v>7.07</v>
      </c>
      <c r="H4273">
        <v>1760</v>
      </c>
      <c r="I4273">
        <v>-47.246000000000002</v>
      </c>
      <c r="J4273" t="s">
        <v>78</v>
      </c>
      <c r="K4273">
        <v>60.28</v>
      </c>
      <c r="L4273">
        <v>8.2042999999999999</v>
      </c>
      <c r="M4273">
        <v>0.61796862620821835</v>
      </c>
      <c r="N4273">
        <v>8.1983387096774187</v>
      </c>
      <c r="O4273">
        <v>0.69113136611077519</v>
      </c>
      <c r="P4273">
        <v>25428000</v>
      </c>
      <c r="Q4273">
        <v>23880000</v>
      </c>
      <c r="R4273">
        <v>1.06</v>
      </c>
      <c r="S4273">
        <v>27.777999999999999</v>
      </c>
      <c r="T4273">
        <v>8.2349999999999994</v>
      </c>
      <c r="U4273">
        <v>16.8325</v>
      </c>
      <c r="V4273">
        <f t="shared" si="494"/>
        <v>2.4390869676437958</v>
      </c>
      <c r="AC4273">
        <v>8.86</v>
      </c>
      <c r="AD4273">
        <v>7.96</v>
      </c>
      <c r="AH4273" s="85">
        <f>IF(AND(M4273&lt;Variables!$G$6,M4273&gt;Variables!$G$5),0,1)</f>
        <v>1</v>
      </c>
      <c r="AI4273" s="85">
        <f t="shared" si="491"/>
        <v>0</v>
      </c>
      <c r="AJ4273" s="85">
        <f>IF(I4273&gt;Variables!$G$7,0,1)</f>
        <v>1</v>
      </c>
      <c r="AK4273" s="85">
        <f>IF(F4273&gt;Variables!$G$8,0,1)</f>
        <v>0</v>
      </c>
      <c r="AL4273" s="85">
        <f>IF(G4273&gt;Variables!$G$9,0,1)</f>
        <v>1</v>
      </c>
      <c r="AM4273" s="85">
        <f>IF(AND(K4273&gt;Variables!$G$10,K4273&lt;Variables!$G$11),0,1)</f>
        <v>0</v>
      </c>
      <c r="AN4273" s="103">
        <f>IF(H4273&lt;Variables!$G$13,1,0)</f>
        <v>1</v>
      </c>
      <c r="AO4273" s="101">
        <f>IF(R4273&lt;Variables!$G$12,0,1)</f>
        <v>0</v>
      </c>
      <c r="AP4273" s="86">
        <f t="shared" si="495"/>
        <v>1</v>
      </c>
      <c r="AR4273">
        <v>0</v>
      </c>
      <c r="AS4273">
        <v>0</v>
      </c>
      <c r="AT4273">
        <v>1</v>
      </c>
      <c r="AU4273">
        <v>0</v>
      </c>
      <c r="BA4273">
        <v>-2.25</v>
      </c>
    </row>
    <row r="4274" spans="3:53" ht="12.75" x14ac:dyDescent="0.2">
      <c r="C4274" t="s">
        <v>858</v>
      </c>
      <c r="D4274" t="s">
        <v>251</v>
      </c>
      <c r="E4274">
        <v>9.98</v>
      </c>
      <c r="F4274">
        <v>12.33</v>
      </c>
      <c r="G4274">
        <v>5.55</v>
      </c>
      <c r="H4274">
        <v>3650</v>
      </c>
      <c r="I4274">
        <v>-0.16</v>
      </c>
      <c r="J4274" t="s">
        <v>78</v>
      </c>
      <c r="K4274">
        <v>64.3</v>
      </c>
      <c r="L4274">
        <v>9.808600000000002</v>
      </c>
      <c r="M4274">
        <v>1.849397467528477</v>
      </c>
      <c r="N4274">
        <v>9.7076548387096793</v>
      </c>
      <c r="O4274">
        <v>2.9084796068815488</v>
      </c>
      <c r="P4274">
        <v>7456000</v>
      </c>
      <c r="Q4274">
        <v>22840000</v>
      </c>
      <c r="R4274">
        <v>0.33</v>
      </c>
      <c r="S4274">
        <v>27.777999999999999</v>
      </c>
      <c r="T4274">
        <v>8.2349999999999994</v>
      </c>
      <c r="U4274">
        <v>16.8325</v>
      </c>
      <c r="V4274">
        <f t="shared" si="494"/>
        <v>2.3906865094712813</v>
      </c>
      <c r="AC4274">
        <v>12</v>
      </c>
      <c r="AD4274">
        <v>9.8699999999999992</v>
      </c>
      <c r="AH4274" s="85">
        <f>IF(AND(M4274&lt;Variables!$G$6,M4274&gt;Variables!$G$5),0,1)</f>
        <v>1</v>
      </c>
      <c r="AI4274" s="85">
        <f t="shared" si="491"/>
        <v>0</v>
      </c>
      <c r="AJ4274" s="85">
        <f>IF(I4274&gt;Variables!$G$7,0,1)</f>
        <v>1</v>
      </c>
      <c r="AK4274" s="85">
        <f>IF(F4274&gt;Variables!$G$8,0,1)</f>
        <v>0</v>
      </c>
      <c r="AL4274" s="85">
        <f>IF(G4274&gt;Variables!$G$9,0,1)</f>
        <v>1</v>
      </c>
      <c r="AM4274" s="85">
        <f>IF(AND(K4274&gt;Variables!$G$10,K4274&lt;Variables!$G$11),0,1)</f>
        <v>0</v>
      </c>
      <c r="AN4274" s="103">
        <f>IF(H4274&lt;Variables!$G$13,1,0)</f>
        <v>0</v>
      </c>
      <c r="AO4274" s="101">
        <f>IF(R4274&lt;Variables!$G$12,0,1)</f>
        <v>0</v>
      </c>
      <c r="AP4274" s="86">
        <f t="shared" si="495"/>
        <v>1</v>
      </c>
      <c r="AR4274">
        <v>1</v>
      </c>
      <c r="AS4274">
        <v>0</v>
      </c>
      <c r="AT4274">
        <v>0</v>
      </c>
      <c r="AU4274">
        <v>0</v>
      </c>
      <c r="BA4274">
        <v>2</v>
      </c>
    </row>
    <row r="4275" spans="3:53" ht="12.75" x14ac:dyDescent="0.2">
      <c r="C4275" t="s">
        <v>858</v>
      </c>
      <c r="D4275" t="s">
        <v>331</v>
      </c>
      <c r="E4275">
        <v>57.26</v>
      </c>
      <c r="F4275">
        <v>22.58</v>
      </c>
      <c r="G4275">
        <v>12.05</v>
      </c>
      <c r="H4275">
        <v>25710</v>
      </c>
      <c r="I4275">
        <v>1148.2729999999999</v>
      </c>
      <c r="J4275" t="s">
        <v>78</v>
      </c>
      <c r="K4275">
        <v>68.849999999999994</v>
      </c>
      <c r="L4275">
        <v>56.253145000000004</v>
      </c>
      <c r="M4275">
        <v>4.3319444628384796</v>
      </c>
      <c r="N4275">
        <v>55.363138709677429</v>
      </c>
      <c r="O4275">
        <v>6.0091630782866652</v>
      </c>
      <c r="P4275">
        <v>80869000</v>
      </c>
      <c r="Q4275">
        <v>136810000</v>
      </c>
      <c r="R4275">
        <v>0.59</v>
      </c>
      <c r="S4275">
        <v>27.777999999999999</v>
      </c>
      <c r="T4275">
        <v>8.2349999999999994</v>
      </c>
      <c r="U4275">
        <v>16.8325</v>
      </c>
      <c r="V4275">
        <f t="shared" si="494"/>
        <v>2.2138295857426282</v>
      </c>
      <c r="AC4275">
        <v>59.5</v>
      </c>
      <c r="AD4275">
        <v>51.8</v>
      </c>
      <c r="AH4275" s="85">
        <f>IF(AND(M4275&lt;Variables!$G$6,M4275&gt;Variables!$G$5),0,1)</f>
        <v>1</v>
      </c>
      <c r="AI4275" s="85">
        <f t="shared" si="491"/>
        <v>0</v>
      </c>
      <c r="AJ4275" s="85">
        <f>IF(I4275&gt;Variables!$G$7,0,1)</f>
        <v>0</v>
      </c>
      <c r="AK4275" s="85">
        <f>IF(F4275&gt;Variables!$G$8,0,1)</f>
        <v>0</v>
      </c>
      <c r="AL4275" s="85">
        <f>IF(G4275&gt;Variables!$G$9,0,1)</f>
        <v>0</v>
      </c>
      <c r="AM4275" s="85">
        <f>IF(AND(K4275&gt;Variables!$G$10,K4275&lt;Variables!$G$11),0,1)</f>
        <v>0</v>
      </c>
      <c r="AN4275" s="103">
        <f>IF(H4275&lt;Variables!$G$13,1,0)</f>
        <v>0</v>
      </c>
      <c r="AO4275" s="101">
        <f>IF(R4275&lt;Variables!$G$12,0,1)</f>
        <v>0</v>
      </c>
      <c r="AP4275" s="86">
        <f t="shared" si="495"/>
        <v>1</v>
      </c>
      <c r="AR4275">
        <v>1</v>
      </c>
      <c r="AS4275">
        <v>0</v>
      </c>
      <c r="AT4275">
        <v>0</v>
      </c>
      <c r="AU4275">
        <v>0</v>
      </c>
      <c r="BA4275">
        <v>2</v>
      </c>
    </row>
    <row r="4276" spans="3:53" ht="12.75" x14ac:dyDescent="0.2">
      <c r="C4276" t="s">
        <v>858</v>
      </c>
      <c r="D4276" t="s">
        <v>320</v>
      </c>
      <c r="E4276">
        <v>262.01</v>
      </c>
      <c r="F4276">
        <v>6.73</v>
      </c>
      <c r="G4276">
        <v>1.68</v>
      </c>
      <c r="H4276">
        <v>18270</v>
      </c>
      <c r="I4276">
        <v>8.0000000000000002E-3</v>
      </c>
      <c r="J4276" t="s">
        <v>78</v>
      </c>
      <c r="K4276">
        <v>53.89</v>
      </c>
      <c r="L4276">
        <v>262.44930499999998</v>
      </c>
      <c r="M4276">
        <v>-4.1648043228769922E-2</v>
      </c>
      <c r="N4276">
        <v>260.96770645161291</v>
      </c>
      <c r="O4276">
        <v>0.52584803194471319</v>
      </c>
      <c r="P4276">
        <v>1217000</v>
      </c>
      <c r="Q4276">
        <v>13643000</v>
      </c>
      <c r="R4276">
        <v>0.09</v>
      </c>
      <c r="S4276">
        <v>27.777999999999999</v>
      </c>
      <c r="T4276">
        <v>8.2349999999999994</v>
      </c>
      <c r="U4276">
        <v>16.8325</v>
      </c>
      <c r="V4276">
        <f t="shared" si="494"/>
        <v>2.4088511365689538</v>
      </c>
      <c r="AC4276">
        <v>282</v>
      </c>
      <c r="AD4276">
        <v>258.08999999999997</v>
      </c>
      <c r="AH4276" s="85">
        <f>IF(AND(M4276&lt;Variables!$G$6,M4276&gt;Variables!$G$5),0,1)</f>
        <v>1</v>
      </c>
      <c r="AI4276" s="85">
        <f t="shared" si="491"/>
        <v>0</v>
      </c>
      <c r="AJ4276" s="85">
        <f>IF(I4276&gt;Variables!$G$7,0,1)</f>
        <v>0</v>
      </c>
      <c r="AK4276" s="85">
        <f>IF(F4276&gt;Variables!$G$8,0,1)</f>
        <v>1</v>
      </c>
      <c r="AL4276" s="85">
        <f>IF(G4276&gt;Variables!$G$9,0,1)</f>
        <v>1</v>
      </c>
      <c r="AM4276" s="85">
        <f>IF(AND(K4276&gt;Variables!$G$10,K4276&lt;Variables!$G$11),0,1)</f>
        <v>0</v>
      </c>
      <c r="AN4276" s="103">
        <f>IF(H4276&lt;Variables!$G$13,1,0)</f>
        <v>0</v>
      </c>
      <c r="AO4276" s="101">
        <f>IF(R4276&lt;Variables!$G$12,0,1)</f>
        <v>0</v>
      </c>
      <c r="AP4276" s="86">
        <f t="shared" si="495"/>
        <v>1</v>
      </c>
      <c r="AR4276">
        <v>1</v>
      </c>
      <c r="AS4276">
        <v>0</v>
      </c>
      <c r="AT4276">
        <v>0</v>
      </c>
      <c r="AU4276">
        <v>0</v>
      </c>
      <c r="BA4276">
        <v>0.8</v>
      </c>
    </row>
    <row r="4277" spans="3:53" ht="12.75" x14ac:dyDescent="0.2">
      <c r="C4277" t="s">
        <v>858</v>
      </c>
      <c r="D4277" t="s">
        <v>133</v>
      </c>
      <c r="E4277">
        <v>8.14</v>
      </c>
      <c r="F4277">
        <v>65.37</v>
      </c>
      <c r="G4277">
        <v>16.96</v>
      </c>
      <c r="H4277">
        <v>22.11</v>
      </c>
      <c r="I4277">
        <v>-46.585999999999999</v>
      </c>
      <c r="J4277" t="s">
        <v>78</v>
      </c>
      <c r="K4277">
        <v>66.989999999999995</v>
      </c>
      <c r="L4277">
        <v>8.0178444444444441</v>
      </c>
      <c r="M4277">
        <v>1.087019786420854</v>
      </c>
      <c r="N4277">
        <v>7.6613037037037044</v>
      </c>
      <c r="O4277">
        <v>5.7913941733154486</v>
      </c>
      <c r="P4277">
        <v>27910000</v>
      </c>
      <c r="Q4277">
        <v>6720000</v>
      </c>
      <c r="R4277">
        <v>4.1500000000000004</v>
      </c>
      <c r="S4277">
        <v>27.777999999999999</v>
      </c>
      <c r="T4277">
        <v>8.2349999999999994</v>
      </c>
      <c r="U4277">
        <v>16.8325</v>
      </c>
      <c r="V4277">
        <f t="shared" si="494"/>
        <v>2.4614169552503711</v>
      </c>
      <c r="AC4277">
        <v>9.82</v>
      </c>
      <c r="AD4277">
        <v>7.09</v>
      </c>
      <c r="AH4277" s="85">
        <f>IF(AND(M4277&lt;Variables!$G$6,M4277&gt;Variables!$G$5),0,1)</f>
        <v>1</v>
      </c>
      <c r="AI4277" s="85">
        <f t="shared" si="491"/>
        <v>0</v>
      </c>
      <c r="AJ4277" s="85">
        <f>IF(I4277&gt;Variables!$G$7,0,1)</f>
        <v>1</v>
      </c>
      <c r="AK4277" s="85">
        <f>IF(F4277&gt;Variables!$G$8,0,1)</f>
        <v>0</v>
      </c>
      <c r="AL4277" s="85">
        <f>IF(G4277&gt;Variables!$G$9,0,1)</f>
        <v>0</v>
      </c>
      <c r="AM4277" s="85">
        <f>IF(AND(K4277&gt;Variables!$G$10,K4277&lt;Variables!$G$11),0,1)</f>
        <v>0</v>
      </c>
      <c r="AN4277" s="103">
        <f>IF(H4277&lt;Variables!$G$13,1,0)</f>
        <v>1</v>
      </c>
      <c r="AO4277" s="101">
        <f>IF(R4277&lt;Variables!$G$12,0,1)</f>
        <v>1</v>
      </c>
      <c r="AP4277" s="86">
        <f t="shared" si="495"/>
        <v>1</v>
      </c>
      <c r="AR4277">
        <v>1</v>
      </c>
      <c r="AS4277">
        <v>0</v>
      </c>
      <c r="AT4277">
        <v>0</v>
      </c>
      <c r="AU4277">
        <v>0</v>
      </c>
      <c r="BA4277">
        <v>2</v>
      </c>
    </row>
    <row r="4278" spans="3:53" ht="12.75" x14ac:dyDescent="0.2">
      <c r="C4278" t="s">
        <v>858</v>
      </c>
      <c r="D4278" t="s">
        <v>861</v>
      </c>
      <c r="E4278">
        <v>3</v>
      </c>
      <c r="F4278">
        <v>23.57</v>
      </c>
      <c r="G4278">
        <v>2.72</v>
      </c>
      <c r="H4278">
        <v>298.19</v>
      </c>
      <c r="I4278">
        <v>0.753</v>
      </c>
      <c r="J4278" t="s">
        <v>78</v>
      </c>
      <c r="K4278">
        <v>51.59</v>
      </c>
      <c r="L4278">
        <v>3.0869599999999999</v>
      </c>
      <c r="M4278">
        <v>-2.1691243164796399</v>
      </c>
      <c r="N4278">
        <v>3.045422580645162</v>
      </c>
      <c r="O4278">
        <v>-0.83478006654090953</v>
      </c>
      <c r="P4278">
        <v>7630000</v>
      </c>
      <c r="Q4278">
        <v>352780</v>
      </c>
      <c r="R4278">
        <v>21.63</v>
      </c>
      <c r="S4278">
        <v>27.777999999999999</v>
      </c>
      <c r="T4278">
        <v>8.2349999999999994</v>
      </c>
      <c r="U4278">
        <v>16.8325</v>
      </c>
      <c r="V4278">
        <f t="shared" si="494"/>
        <v>2.4498300775597999</v>
      </c>
      <c r="AC4278">
        <v>3.75</v>
      </c>
      <c r="AD4278">
        <v>2.96</v>
      </c>
      <c r="AH4278" s="85">
        <f>IF(AND(M4278&lt;Variables!$G$6,M4278&gt;Variables!$G$5),0,1)</f>
        <v>0</v>
      </c>
      <c r="AI4278" s="85">
        <f t="shared" si="491"/>
        <v>0</v>
      </c>
      <c r="AJ4278" s="85">
        <f>IF(I4278&gt;Variables!$G$7,0,1)</f>
        <v>0</v>
      </c>
      <c r="AK4278" s="85">
        <f>IF(F4278&gt;Variables!$G$8,0,1)</f>
        <v>0</v>
      </c>
      <c r="AL4278" s="85">
        <f>IF(G4278&gt;Variables!$G$9,0,1)</f>
        <v>1</v>
      </c>
      <c r="AM4278" s="85">
        <f>IF(AND(K4278&gt;Variables!$G$10,K4278&lt;Variables!$G$11),0,1)</f>
        <v>0</v>
      </c>
      <c r="AN4278" s="103">
        <f>IF(H4278&lt;Variables!$G$13,1,0)</f>
        <v>1</v>
      </c>
      <c r="AO4278" s="101">
        <f>IF(R4278&lt;Variables!$G$12,0,1)</f>
        <v>1</v>
      </c>
      <c r="AP4278" s="86">
        <f t="shared" si="495"/>
        <v>1</v>
      </c>
      <c r="AR4278">
        <v>1</v>
      </c>
      <c r="AS4278">
        <v>0</v>
      </c>
      <c r="AT4278">
        <v>0</v>
      </c>
      <c r="AU4278">
        <v>0</v>
      </c>
      <c r="BA4278">
        <v>2</v>
      </c>
    </row>
    <row r="4279" spans="3:53" ht="12.75" x14ac:dyDescent="0.2">
      <c r="C4279" t="s">
        <v>858</v>
      </c>
      <c r="D4279" t="s">
        <v>828</v>
      </c>
      <c r="E4279">
        <v>3.8</v>
      </c>
      <c r="F4279">
        <v>15.61</v>
      </c>
      <c r="G4279">
        <v>-8.2100000000000009</v>
      </c>
      <c r="H4279">
        <v>147.51</v>
      </c>
      <c r="I4279">
        <v>-63.966000000000001</v>
      </c>
      <c r="J4279" t="s">
        <v>78</v>
      </c>
      <c r="K4279">
        <v>45.57</v>
      </c>
      <c r="L4279">
        <v>3.9007550000000002</v>
      </c>
      <c r="M4279">
        <v>-2.582961503606362</v>
      </c>
      <c r="N4279">
        <v>3.9488709677419358</v>
      </c>
      <c r="O4279">
        <v>-3.7699628313523901</v>
      </c>
      <c r="P4279">
        <v>15010000</v>
      </c>
      <c r="Q4279">
        <v>1050000</v>
      </c>
      <c r="R4279">
        <v>14.3</v>
      </c>
      <c r="S4279">
        <v>27.777999999999999</v>
      </c>
      <c r="T4279">
        <v>8.2349999999999994</v>
      </c>
      <c r="U4279">
        <v>16.8325</v>
      </c>
      <c r="V4279">
        <f t="shared" si="494"/>
        <v>2.3552162028904657</v>
      </c>
      <c r="AC4279">
        <v>3.98</v>
      </c>
      <c r="AD4279">
        <v>2.82</v>
      </c>
      <c r="AH4279" s="85">
        <f>IF(AND(M4279&lt;Variables!$G$6,M4279&gt;Variables!$G$5),0,1)</f>
        <v>0</v>
      </c>
      <c r="AI4279" s="85">
        <f t="shared" si="491"/>
        <v>1</v>
      </c>
      <c r="AJ4279" s="85">
        <f>IF(I4279&gt;Variables!$G$7,0,1)</f>
        <v>1</v>
      </c>
      <c r="AK4279" s="85">
        <f>IF(F4279&gt;Variables!$G$8,0,1)</f>
        <v>0</v>
      </c>
      <c r="AL4279" s="85">
        <f>IF(G4279&gt;Variables!$G$9,0,1)</f>
        <v>1</v>
      </c>
      <c r="AM4279" s="85">
        <f>IF(AND(K4279&gt;Variables!$G$10,K4279&lt;Variables!$G$11),0,1)</f>
        <v>1</v>
      </c>
      <c r="AN4279" s="103">
        <f>IF(H4279&lt;Variables!$G$13,1,0)</f>
        <v>1</v>
      </c>
      <c r="AO4279" s="101">
        <f>IF(R4279&lt;Variables!$G$12,0,1)</f>
        <v>1</v>
      </c>
      <c r="AP4279" s="86">
        <f t="shared" si="495"/>
        <v>1</v>
      </c>
      <c r="AR4279">
        <v>1</v>
      </c>
      <c r="AS4279">
        <v>0</v>
      </c>
      <c r="AT4279">
        <v>0</v>
      </c>
      <c r="AU4279">
        <v>0</v>
      </c>
      <c r="BA4279">
        <v>2</v>
      </c>
    </row>
    <row r="4280" spans="3:53" ht="12.75" x14ac:dyDescent="0.2">
      <c r="C4280" t="s">
        <v>858</v>
      </c>
      <c r="D4280" t="s">
        <v>862</v>
      </c>
      <c r="E4280">
        <v>78.09</v>
      </c>
      <c r="F4280">
        <v>21.14</v>
      </c>
      <c r="G4280">
        <v>-0.53</v>
      </c>
      <c r="H4280">
        <v>4480</v>
      </c>
      <c r="I4280">
        <v>2.5379999999999998</v>
      </c>
      <c r="J4280" t="s">
        <v>78</v>
      </c>
      <c r="K4280">
        <v>81.84</v>
      </c>
      <c r="L4280">
        <v>78.270814999999999</v>
      </c>
      <c r="M4280">
        <v>-0.20545972339753901</v>
      </c>
      <c r="N4280">
        <v>78.340438709677414</v>
      </c>
      <c r="O4280">
        <v>-0.29415039470406851</v>
      </c>
      <c r="P4280">
        <v>9661000</v>
      </c>
      <c r="Q4280">
        <v>578815</v>
      </c>
      <c r="R4280">
        <v>16.690000000000001</v>
      </c>
      <c r="S4280">
        <v>27.777999999999999</v>
      </c>
      <c r="T4280">
        <v>8.2349999999999994</v>
      </c>
      <c r="U4280">
        <v>16.8325</v>
      </c>
      <c r="V4280">
        <f t="shared" si="494"/>
        <v>2.7210971797768555</v>
      </c>
      <c r="AC4280">
        <v>78.349999999999994</v>
      </c>
      <c r="AD4280">
        <v>77.97</v>
      </c>
      <c r="AH4280" s="85">
        <f>IF(AND(M4280&lt;Variables!$G$6,M4280&gt;Variables!$G$5),0,1)</f>
        <v>1</v>
      </c>
      <c r="AI4280" s="85">
        <f t="shared" si="491"/>
        <v>1</v>
      </c>
      <c r="AJ4280" s="85">
        <f>IF(I4280&gt;Variables!$G$7,0,1)</f>
        <v>0</v>
      </c>
      <c r="AK4280" s="85">
        <f>IF(F4280&gt;Variables!$G$8,0,1)</f>
        <v>0</v>
      </c>
      <c r="AL4280" s="85">
        <f>IF(G4280&gt;Variables!$G$9,0,1)</f>
        <v>1</v>
      </c>
      <c r="AM4280" s="85">
        <f>IF(AND(K4280&gt;Variables!$G$10,K4280&lt;Variables!$G$11),0,1)</f>
        <v>1</v>
      </c>
      <c r="AN4280" s="103">
        <f>IF(H4280&lt;Variables!$G$13,1,0)</f>
        <v>0</v>
      </c>
      <c r="AO4280" s="101">
        <f>IF(R4280&lt;Variables!$G$12,0,1)</f>
        <v>1</v>
      </c>
      <c r="AP4280" s="86">
        <f t="shared" si="495"/>
        <v>1</v>
      </c>
      <c r="AR4280">
        <v>0</v>
      </c>
      <c r="AS4280">
        <v>0</v>
      </c>
      <c r="AT4280">
        <v>0</v>
      </c>
      <c r="AU4280">
        <v>1</v>
      </c>
      <c r="BA4280">
        <v>-0.06</v>
      </c>
    </row>
    <row r="4281" spans="3:53" ht="12.75" x14ac:dyDescent="0.2">
      <c r="C4281" t="s">
        <v>858</v>
      </c>
      <c r="D4281" t="s">
        <v>183</v>
      </c>
      <c r="E4281">
        <v>25.21</v>
      </c>
      <c r="F4281">
        <v>25.37</v>
      </c>
      <c r="G4281">
        <v>-2.15</v>
      </c>
      <c r="H4281">
        <v>61.3</v>
      </c>
      <c r="I4281">
        <v>3668.28</v>
      </c>
      <c r="J4281" t="s">
        <v>78</v>
      </c>
      <c r="K4281">
        <v>48.36</v>
      </c>
      <c r="L4281">
        <v>26.12182</v>
      </c>
      <c r="M4281">
        <v>-2.035922458695437</v>
      </c>
      <c r="N4281">
        <v>26.916396774193551</v>
      </c>
      <c r="O4281">
        <v>-4.9278392844366454</v>
      </c>
      <c r="P4281">
        <v>9490000</v>
      </c>
      <c r="Q4281">
        <v>17890000</v>
      </c>
      <c r="R4281">
        <v>0.53</v>
      </c>
      <c r="S4281">
        <v>27.777999999999999</v>
      </c>
      <c r="T4281">
        <v>8.2349999999999994</v>
      </c>
      <c r="U4281">
        <v>16.8325</v>
      </c>
      <c r="V4281">
        <f t="shared" si="494"/>
        <v>2.3933008036665129</v>
      </c>
      <c r="AC4281">
        <v>27.4</v>
      </c>
      <c r="AD4281">
        <v>23.35</v>
      </c>
      <c r="AH4281" s="85">
        <f>IF(AND(M4281&lt;Variables!$G$6,M4281&gt;Variables!$G$5),0,1)</f>
        <v>0</v>
      </c>
      <c r="AI4281" s="85">
        <f t="shared" si="491"/>
        <v>1</v>
      </c>
      <c r="AJ4281" s="85">
        <f>IF(I4281&gt;Variables!$G$7,0,1)</f>
        <v>0</v>
      </c>
      <c r="AK4281" s="85">
        <f>IF(F4281&gt;Variables!$G$8,0,1)</f>
        <v>0</v>
      </c>
      <c r="AL4281" s="85">
        <f>IF(G4281&gt;Variables!$G$9,0,1)</f>
        <v>1</v>
      </c>
      <c r="AM4281" s="85">
        <f>IF(AND(K4281&gt;Variables!$G$10,K4281&lt;Variables!$G$11),0,1)</f>
        <v>1</v>
      </c>
      <c r="AN4281" s="103">
        <f>IF(H4281&lt;Variables!$G$13,1,0)</f>
        <v>1</v>
      </c>
      <c r="AO4281" s="101">
        <f>IF(R4281&lt;Variables!$G$12,0,1)</f>
        <v>0</v>
      </c>
      <c r="AP4281" s="86">
        <f t="shared" si="495"/>
        <v>1</v>
      </c>
      <c r="AR4281">
        <v>1</v>
      </c>
      <c r="AS4281">
        <v>0</v>
      </c>
      <c r="AT4281">
        <v>0</v>
      </c>
      <c r="AU4281">
        <v>0</v>
      </c>
      <c r="BA4281">
        <v>2</v>
      </c>
    </row>
    <row r="4282" spans="3:53" ht="12.75" x14ac:dyDescent="0.2">
      <c r="C4282" s="182" t="s">
        <v>858</v>
      </c>
      <c r="D4282" s="182" t="s">
        <v>863</v>
      </c>
      <c r="E4282" s="182">
        <v>73.88</v>
      </c>
      <c r="F4282" s="182">
        <v>29.25</v>
      </c>
      <c r="G4282" s="182">
        <v>0.75</v>
      </c>
      <c r="H4282" s="182">
        <v>976.52</v>
      </c>
      <c r="I4282" s="182">
        <v>-13.888999999999999</v>
      </c>
      <c r="J4282" s="182" t="s">
        <v>78</v>
      </c>
      <c r="K4282" s="182">
        <v>90.43</v>
      </c>
      <c r="L4282" s="182">
        <v>73.865629999999982</v>
      </c>
      <c r="M4282" s="182">
        <v>2.6223292213203121E-2</v>
      </c>
      <c r="N4282" s="182">
        <v>73.851993548387114</v>
      </c>
      <c r="O4282">
        <v>4.4692702291463382E-2</v>
      </c>
      <c r="P4282">
        <v>1810000</v>
      </c>
      <c r="Q4282">
        <v>316460</v>
      </c>
      <c r="R4282">
        <v>5.72</v>
      </c>
      <c r="S4282">
        <v>27.777999999999999</v>
      </c>
      <c r="T4282">
        <v>8.2349999999999994</v>
      </c>
      <c r="U4282">
        <v>16.8325</v>
      </c>
      <c r="V4282">
        <f t="shared" si="494"/>
        <v>2.7821111145527855</v>
      </c>
      <c r="AC4282">
        <v>74.13</v>
      </c>
      <c r="AD4282">
        <v>73.41</v>
      </c>
      <c r="AH4282" s="85">
        <f>IF(AND(M4282&lt;Variables!$G$6,M4282&gt;Variables!$G$5),0,1)</f>
        <v>1</v>
      </c>
      <c r="AI4282" s="85">
        <f t="shared" si="491"/>
        <v>0</v>
      </c>
      <c r="AJ4282" s="85">
        <f>IF(I4282&gt;Variables!$G$7,0,1)</f>
        <v>1</v>
      </c>
      <c r="AK4282" s="85">
        <f>IF(F4282&gt;Variables!$G$8,0,1)</f>
        <v>0</v>
      </c>
      <c r="AL4282" s="85">
        <f>IF(G4282&gt;Variables!$G$9,0,1)</f>
        <v>1</v>
      </c>
      <c r="AM4282" s="85">
        <f>IF(AND(K4282&gt;Variables!$G$10,K4282&lt;Variables!$G$11),0,1)</f>
        <v>1</v>
      </c>
      <c r="AN4282" s="103">
        <f>IF(H4282&lt;Variables!$G$13,1,0)</f>
        <v>1</v>
      </c>
      <c r="AO4282" s="101">
        <f>IF(R4282&lt;Variables!$G$12,0,1)</f>
        <v>1</v>
      </c>
      <c r="AP4282" s="86">
        <f t="shared" si="495"/>
        <v>1</v>
      </c>
      <c r="AR4282">
        <v>0</v>
      </c>
      <c r="AS4282">
        <v>0</v>
      </c>
      <c r="AT4282">
        <v>0</v>
      </c>
      <c r="AU4282">
        <v>1</v>
      </c>
      <c r="BA4282">
        <v>-0.41</v>
      </c>
    </row>
    <row r="4283" spans="3:53" ht="12.75" x14ac:dyDescent="0.2">
      <c r="C4283" t="s">
        <v>858</v>
      </c>
      <c r="D4283" t="s">
        <v>864</v>
      </c>
      <c r="E4283">
        <v>10.85</v>
      </c>
      <c r="F4283">
        <v>9.02</v>
      </c>
      <c r="G4283">
        <v>0</v>
      </c>
      <c r="H4283">
        <v>-99999</v>
      </c>
      <c r="I4283">
        <v>2419.7570000000001</v>
      </c>
      <c r="J4283" t="s">
        <v>76</v>
      </c>
      <c r="K4283"/>
      <c r="L4283">
        <v>-99999</v>
      </c>
      <c r="M4283">
        <v>-99999</v>
      </c>
      <c r="N4283">
        <v>11</v>
      </c>
      <c r="O4283">
        <v>0</v>
      </c>
      <c r="P4283">
        <v>45059</v>
      </c>
      <c r="Q4283">
        <v>6087</v>
      </c>
      <c r="R4283">
        <v>7.4</v>
      </c>
      <c r="S4283">
        <v>27.777999999999999</v>
      </c>
      <c r="T4283">
        <v>8.2349999999999994</v>
      </c>
      <c r="U4283">
        <v>16.8325</v>
      </c>
      <c r="V4283"/>
      <c r="AC4283">
        <v>10.85</v>
      </c>
      <c r="AD4283">
        <v>10.55</v>
      </c>
      <c r="AH4283" s="85">
        <f>IF(AND(M4283&lt;Variables!$G$6,M4283&gt;Variables!$G$5),0,1)</f>
        <v>1</v>
      </c>
      <c r="AI4283" s="85">
        <f t="shared" si="491"/>
        <v>1</v>
      </c>
      <c r="AJ4283" s="85">
        <f>IF(I4283&gt;Variables!$G$7,0,1)</f>
        <v>0</v>
      </c>
      <c r="AK4283" s="85">
        <f>IF(F4283&gt;Variables!$G$8,0,1)</f>
        <v>0</v>
      </c>
      <c r="AL4283" s="85">
        <f>IF(G4283&gt;Variables!$G$9,0,1)</f>
        <v>1</v>
      </c>
      <c r="AM4283" s="85">
        <f>IF(AND(K4283&gt;Variables!$G$10,K4283&lt;Variables!$G$11),0,1)</f>
        <v>1</v>
      </c>
      <c r="AN4283" s="103">
        <f>IF(H4283&lt;Variables!$G$13,1,0)</f>
        <v>1</v>
      </c>
      <c r="AO4283" s="101">
        <f>IF(R4283&lt;Variables!$G$12,0,1)</f>
        <v>1</v>
      </c>
      <c r="AP4283" s="86">
        <f t="shared" si="495"/>
        <v>0</v>
      </c>
      <c r="AR4283">
        <v>0</v>
      </c>
      <c r="AS4283">
        <v>0</v>
      </c>
      <c r="AT4283">
        <v>1</v>
      </c>
      <c r="AU4283">
        <v>0</v>
      </c>
      <c r="BA4283">
        <v>-2.25</v>
      </c>
    </row>
    <row r="4284" spans="3:53" ht="12.75" x14ac:dyDescent="0.2">
      <c r="C4284" t="s">
        <v>858</v>
      </c>
      <c r="D4284" t="s">
        <v>865</v>
      </c>
      <c r="E4284">
        <v>33.950000000000003</v>
      </c>
      <c r="F4284">
        <v>10.75</v>
      </c>
      <c r="G4284">
        <v>7.65</v>
      </c>
      <c r="H4284">
        <v>2460</v>
      </c>
      <c r="I4284">
        <v>59.472000000000001</v>
      </c>
      <c r="J4284" t="s">
        <v>76</v>
      </c>
      <c r="K4284">
        <v>72.44</v>
      </c>
      <c r="L4284">
        <v>33.472000000000001</v>
      </c>
      <c r="M4284">
        <v>1.2786806883365121</v>
      </c>
      <c r="N4284">
        <v>32.9425806451613</v>
      </c>
      <c r="O4284">
        <v>2.9063277256614288</v>
      </c>
      <c r="P4284">
        <v>222249</v>
      </c>
      <c r="Q4284">
        <v>413382</v>
      </c>
      <c r="R4284">
        <v>0.54</v>
      </c>
      <c r="S4284">
        <v>27.777999999999999</v>
      </c>
      <c r="T4284">
        <v>8.2349999999999994</v>
      </c>
      <c r="U4284">
        <v>16.8325</v>
      </c>
      <c r="V4284">
        <f t="shared" ref="V4284:V4305" si="496">1.849 + (0.01036 * K4284) + (0.1184 * M4284) - (0.002888 * K4284 * M4284)</f>
        <v>2.4833656007648188</v>
      </c>
      <c r="AC4284">
        <v>34.090000000000003</v>
      </c>
      <c r="AD4284">
        <v>32.630000000000003</v>
      </c>
      <c r="AH4284" s="85">
        <f>IF(AND(M4284&lt;Variables!$G$6,M4284&gt;Variables!$G$5),0,1)</f>
        <v>1</v>
      </c>
      <c r="AI4284" s="85">
        <f t="shared" si="491"/>
        <v>0</v>
      </c>
      <c r="AJ4284" s="85">
        <f>IF(I4284&gt;Variables!$G$7,0,1)</f>
        <v>0</v>
      </c>
      <c r="AK4284" s="85">
        <f>IF(F4284&gt;Variables!$G$8,0,1)</f>
        <v>0</v>
      </c>
      <c r="AL4284" s="85">
        <f>IF(G4284&gt;Variables!$G$9,0,1)</f>
        <v>1</v>
      </c>
      <c r="AM4284" s="85">
        <f>IF(AND(K4284&gt;Variables!$G$10,K4284&lt;Variables!$G$11),0,1)</f>
        <v>0</v>
      </c>
      <c r="AN4284" s="103">
        <f>IF(H4284&lt;Variables!$G$13,1,0)</f>
        <v>1</v>
      </c>
      <c r="AO4284" s="101">
        <f>IF(R4284&lt;Variables!$G$12,0,1)</f>
        <v>0</v>
      </c>
      <c r="AP4284" s="86">
        <f t="shared" si="495"/>
        <v>0</v>
      </c>
      <c r="AR4284">
        <v>0</v>
      </c>
      <c r="AS4284">
        <v>0</v>
      </c>
      <c r="AT4284">
        <v>0</v>
      </c>
      <c r="AU4284">
        <v>1</v>
      </c>
      <c r="BA4284">
        <v>-1.77</v>
      </c>
    </row>
    <row r="4285" spans="3:53" ht="12.75" x14ac:dyDescent="0.2">
      <c r="C4285" t="s">
        <v>858</v>
      </c>
      <c r="D4285" t="s">
        <v>866</v>
      </c>
      <c r="E4285">
        <v>38.68</v>
      </c>
      <c r="F4285">
        <v>10.49</v>
      </c>
      <c r="G4285">
        <v>-0.62</v>
      </c>
      <c r="H4285">
        <v>3060</v>
      </c>
      <c r="I4285">
        <v>68.614000000000004</v>
      </c>
      <c r="J4285" t="s">
        <v>76</v>
      </c>
      <c r="K4285">
        <v>64.08</v>
      </c>
      <c r="L4285">
        <v>38.759669999999993</v>
      </c>
      <c r="M4285">
        <v>-0.15394867912959501</v>
      </c>
      <c r="N4285">
        <v>38.829306451612908</v>
      </c>
      <c r="O4285">
        <v>-0.33301251922704328</v>
      </c>
      <c r="P4285">
        <v>2277000</v>
      </c>
      <c r="Q4285">
        <v>847606</v>
      </c>
      <c r="R4285">
        <v>2.69</v>
      </c>
      <c r="S4285">
        <v>27.777999999999999</v>
      </c>
      <c r="T4285">
        <v>8.2349999999999994</v>
      </c>
      <c r="U4285">
        <v>16.8325</v>
      </c>
      <c r="V4285">
        <f t="shared" si="496"/>
        <v>2.523131486954763</v>
      </c>
      <c r="AC4285">
        <v>38.99</v>
      </c>
      <c r="AD4285">
        <v>38.65</v>
      </c>
      <c r="AH4285" s="85">
        <f>IF(AND(M4285&lt;Variables!$G$6,M4285&gt;Variables!$G$5),0,1)</f>
        <v>1</v>
      </c>
      <c r="AI4285" s="85">
        <f t="shared" si="491"/>
        <v>1</v>
      </c>
      <c r="AJ4285" s="85">
        <f>IF(I4285&gt;Variables!$G$7,0,1)</f>
        <v>0</v>
      </c>
      <c r="AK4285" s="85">
        <f>IF(F4285&gt;Variables!$G$8,0,1)</f>
        <v>0</v>
      </c>
      <c r="AL4285" s="85">
        <f>IF(G4285&gt;Variables!$G$9,0,1)</f>
        <v>1</v>
      </c>
      <c r="AM4285" s="85">
        <f>IF(AND(K4285&gt;Variables!$G$10,K4285&lt;Variables!$G$11),0,1)</f>
        <v>0</v>
      </c>
      <c r="AN4285" s="103">
        <f>IF(H4285&lt;Variables!$G$13,1,0)</f>
        <v>0</v>
      </c>
      <c r="AO4285" s="101">
        <f>IF(R4285&lt;Variables!$G$12,0,1)</f>
        <v>1</v>
      </c>
      <c r="AP4285" s="86">
        <f t="shared" si="495"/>
        <v>0</v>
      </c>
      <c r="AR4285">
        <v>0</v>
      </c>
      <c r="AS4285">
        <v>1</v>
      </c>
      <c r="AT4285">
        <v>0</v>
      </c>
      <c r="AU4285">
        <v>0</v>
      </c>
      <c r="BA4285">
        <v>0.61</v>
      </c>
    </row>
    <row r="4286" spans="3:53" ht="12.75" x14ac:dyDescent="0.2">
      <c r="C4286" t="s">
        <v>858</v>
      </c>
      <c r="D4286" t="s">
        <v>867</v>
      </c>
      <c r="E4286">
        <v>18.61</v>
      </c>
      <c r="F4286">
        <v>7.23</v>
      </c>
      <c r="G4286">
        <v>5</v>
      </c>
      <c r="H4286">
        <v>2170</v>
      </c>
      <c r="I4286">
        <v>173.261</v>
      </c>
      <c r="J4286" t="s">
        <v>76</v>
      </c>
      <c r="K4286">
        <v>67.290000000000006</v>
      </c>
      <c r="L4286">
        <v>18.542755</v>
      </c>
      <c r="M4286">
        <v>0.79408372704055064</v>
      </c>
      <c r="N4286">
        <v>18.464363333333331</v>
      </c>
      <c r="O4286">
        <v>1.222011626359893</v>
      </c>
      <c r="P4286">
        <v>306711</v>
      </c>
      <c r="Q4286">
        <v>1080000</v>
      </c>
      <c r="R4286">
        <v>0.28000000000000003</v>
      </c>
      <c r="S4286">
        <v>27.777999999999999</v>
      </c>
      <c r="T4286">
        <v>8.2349999999999994</v>
      </c>
      <c r="U4286">
        <v>16.8325</v>
      </c>
      <c r="V4286">
        <f t="shared" si="496"/>
        <v>2.485826827431092</v>
      </c>
      <c r="AC4286">
        <v>19.52</v>
      </c>
      <c r="AD4286">
        <v>18.375</v>
      </c>
      <c r="AH4286" s="85">
        <f>IF(AND(M4286&lt;Variables!$G$6,M4286&gt;Variables!$G$5),0,1)</f>
        <v>1</v>
      </c>
      <c r="AI4286" s="85">
        <f t="shared" si="491"/>
        <v>0</v>
      </c>
      <c r="AJ4286" s="85">
        <f>IF(I4286&gt;Variables!$G$7,0,1)</f>
        <v>0</v>
      </c>
      <c r="AK4286" s="85">
        <f>IF(F4286&gt;Variables!$G$8,0,1)</f>
        <v>1</v>
      </c>
      <c r="AL4286" s="85">
        <f>IF(G4286&gt;Variables!$G$9,0,1)</f>
        <v>1</v>
      </c>
      <c r="AM4286" s="85">
        <f>IF(AND(K4286&gt;Variables!$G$10,K4286&lt;Variables!$G$11),0,1)</f>
        <v>0</v>
      </c>
      <c r="AN4286" s="103">
        <f>IF(H4286&lt;Variables!$G$13,1,0)</f>
        <v>1</v>
      </c>
      <c r="AO4286" s="101">
        <f>IF(R4286&lt;Variables!$G$12,0,1)</f>
        <v>0</v>
      </c>
      <c r="AP4286" s="86">
        <f t="shared" si="495"/>
        <v>0</v>
      </c>
      <c r="AR4286">
        <v>0</v>
      </c>
      <c r="AS4286">
        <v>0</v>
      </c>
      <c r="AT4286">
        <v>0</v>
      </c>
      <c r="AU4286">
        <v>1</v>
      </c>
      <c r="BA4286">
        <v>-0.64</v>
      </c>
    </row>
    <row r="4287" spans="3:53" ht="12.75" x14ac:dyDescent="0.2">
      <c r="C4287" t="s">
        <v>858</v>
      </c>
      <c r="D4287" t="s">
        <v>697</v>
      </c>
      <c r="E4287">
        <v>6.97</v>
      </c>
      <c r="F4287">
        <v>8.81</v>
      </c>
      <c r="G4287">
        <v>22.02</v>
      </c>
      <c r="H4287">
        <v>-99999</v>
      </c>
      <c r="I4287">
        <v>-7.7480000000000002</v>
      </c>
      <c r="J4287" t="s">
        <v>76</v>
      </c>
      <c r="K4287">
        <v>54.95</v>
      </c>
      <c r="L4287">
        <v>6.7421666666666669</v>
      </c>
      <c r="M4287">
        <v>3.156749808419645</v>
      </c>
      <c r="N4287">
        <v>6.794793103448276</v>
      </c>
      <c r="O4287">
        <v>2.3577891793411778</v>
      </c>
      <c r="P4287">
        <v>59157</v>
      </c>
      <c r="Q4287">
        <v>74910</v>
      </c>
      <c r="R4287">
        <v>0.79</v>
      </c>
      <c r="S4287">
        <v>27.777999999999999</v>
      </c>
      <c r="T4287">
        <v>8.2349999999999994</v>
      </c>
      <c r="U4287">
        <v>16.8325</v>
      </c>
      <c r="V4287">
        <f t="shared" si="496"/>
        <v>2.2910788724198454</v>
      </c>
      <c r="AC4287">
        <v>7.48</v>
      </c>
      <c r="AD4287">
        <v>5.8</v>
      </c>
      <c r="AH4287" s="85">
        <f>IF(AND(M4287&lt;Variables!$G$6,M4287&gt;Variables!$G$5),0,1)</f>
        <v>1</v>
      </c>
      <c r="AI4287" s="85">
        <f t="shared" si="491"/>
        <v>1</v>
      </c>
      <c r="AJ4287" s="85">
        <f>IF(I4287&gt;Variables!$G$7,0,1)</f>
        <v>1</v>
      </c>
      <c r="AK4287" s="85">
        <f>IF(F4287&gt;Variables!$G$8,0,1)</f>
        <v>1</v>
      </c>
      <c r="AL4287" s="85">
        <f>IF(G4287&gt;Variables!$G$9,0,1)</f>
        <v>0</v>
      </c>
      <c r="AM4287" s="85">
        <f>IF(AND(K4287&gt;Variables!$G$10,K4287&lt;Variables!$G$11),0,1)</f>
        <v>0</v>
      </c>
      <c r="AN4287" s="103">
        <f>IF(H4287&lt;Variables!$G$13,1,0)</f>
        <v>1</v>
      </c>
      <c r="AO4287" s="101">
        <f>IF(R4287&lt;Variables!$G$12,0,1)</f>
        <v>0</v>
      </c>
      <c r="AP4287" s="86">
        <f t="shared" si="495"/>
        <v>0</v>
      </c>
      <c r="AR4287">
        <v>1</v>
      </c>
      <c r="AS4287">
        <v>0</v>
      </c>
      <c r="AT4287">
        <v>0</v>
      </c>
      <c r="AU4287">
        <v>0</v>
      </c>
      <c r="BA4287">
        <v>2</v>
      </c>
    </row>
    <row r="4288" spans="3:53" ht="12.75" x14ac:dyDescent="0.2">
      <c r="C4288" t="s">
        <v>858</v>
      </c>
      <c r="D4288" t="s">
        <v>868</v>
      </c>
      <c r="E4288">
        <v>5.65</v>
      </c>
      <c r="F4288">
        <v>41.79</v>
      </c>
      <c r="G4288">
        <v>-4.91</v>
      </c>
      <c r="H4288">
        <v>124.3</v>
      </c>
      <c r="I4288">
        <v>0.42099999999999999</v>
      </c>
      <c r="J4288" t="s">
        <v>76</v>
      </c>
      <c r="K4288">
        <v>49.83</v>
      </c>
      <c r="L4288">
        <v>5.8351699999999997</v>
      </c>
      <c r="M4288">
        <v>-3.687467545932674</v>
      </c>
      <c r="N4288">
        <v>5.8760838709677419</v>
      </c>
      <c r="O4288">
        <v>-4.3580703848185012</v>
      </c>
      <c r="P4288">
        <v>16910000</v>
      </c>
      <c r="Q4288">
        <v>722400</v>
      </c>
      <c r="R4288">
        <v>23.41</v>
      </c>
      <c r="S4288">
        <v>27.777999999999999</v>
      </c>
      <c r="T4288">
        <v>8.2349999999999994</v>
      </c>
      <c r="U4288">
        <v>16.8325</v>
      </c>
      <c r="V4288">
        <f t="shared" si="496"/>
        <v>2.4593025571278986</v>
      </c>
      <c r="AC4288">
        <v>5.8</v>
      </c>
      <c r="AD4288">
        <v>5.0199999999999996</v>
      </c>
      <c r="AH4288" s="85">
        <f>IF(AND(M4288&lt;Variables!$G$6,M4288&gt;Variables!$G$5),0,1)</f>
        <v>0</v>
      </c>
      <c r="AI4288" s="85">
        <f t="shared" si="491"/>
        <v>1</v>
      </c>
      <c r="AJ4288" s="85">
        <f>IF(I4288&gt;Variables!$G$7,0,1)</f>
        <v>0</v>
      </c>
      <c r="AK4288" s="85">
        <f>IF(F4288&gt;Variables!$G$8,0,1)</f>
        <v>0</v>
      </c>
      <c r="AL4288" s="85">
        <f>IF(G4288&gt;Variables!$G$9,0,1)</f>
        <v>1</v>
      </c>
      <c r="AM4288" s="85">
        <f>IF(AND(K4288&gt;Variables!$G$10,K4288&lt;Variables!$G$11),0,1)</f>
        <v>1</v>
      </c>
      <c r="AN4288" s="103">
        <f>IF(H4288&lt;Variables!$G$13,1,0)</f>
        <v>1</v>
      </c>
      <c r="AO4288" s="101">
        <f>IF(R4288&lt;Variables!$G$12,0,1)</f>
        <v>1</v>
      </c>
      <c r="AP4288" s="86">
        <f t="shared" si="495"/>
        <v>0</v>
      </c>
      <c r="AR4288">
        <v>0</v>
      </c>
      <c r="AS4288">
        <v>0</v>
      </c>
      <c r="AT4288">
        <v>1</v>
      </c>
      <c r="AU4288">
        <v>0</v>
      </c>
      <c r="BA4288">
        <v>-2.25</v>
      </c>
    </row>
    <row r="4289" spans="3:53" ht="12.75" x14ac:dyDescent="0.2">
      <c r="C4289" t="s">
        <v>869</v>
      </c>
      <c r="D4289" t="s">
        <v>196</v>
      </c>
      <c r="E4289">
        <v>8.1999999999999993</v>
      </c>
      <c r="F4289">
        <v>18.850000000000001</v>
      </c>
      <c r="G4289">
        <v>6.43</v>
      </c>
      <c r="H4289">
        <v>1760</v>
      </c>
      <c r="I4289">
        <v>-47.417000000000002</v>
      </c>
      <c r="J4289" t="s">
        <v>78</v>
      </c>
      <c r="K4289">
        <v>56.62</v>
      </c>
      <c r="L4289">
        <v>8.2155650000000016</v>
      </c>
      <c r="M4289">
        <v>-0.1188597497555138</v>
      </c>
      <c r="N4289">
        <v>8.1898833333333325</v>
      </c>
      <c r="O4289">
        <v>0.1943454627965901</v>
      </c>
      <c r="P4289">
        <v>26974000</v>
      </c>
      <c r="Q4289">
        <v>23880000</v>
      </c>
      <c r="R4289">
        <v>1.1299999999999999</v>
      </c>
      <c r="S4289">
        <v>28.363</v>
      </c>
      <c r="T4289">
        <v>8.4150000000000009</v>
      </c>
      <c r="U4289">
        <v>17.085416666666671</v>
      </c>
      <c r="V4289">
        <f t="shared" si="496"/>
        <v>2.4409459807509291</v>
      </c>
      <c r="AC4289">
        <v>8.86</v>
      </c>
      <c r="AD4289">
        <v>7.96</v>
      </c>
      <c r="AH4289" s="85">
        <f>IF(AND(M4289&lt;Variables!$G$6,M4289&gt;Variables!$G$5),0,1)</f>
        <v>1</v>
      </c>
      <c r="AI4289" s="85">
        <f t="shared" si="491"/>
        <v>0</v>
      </c>
      <c r="AJ4289" s="85">
        <f>IF(I4289&gt;Variables!$G$7,0,1)</f>
        <v>1</v>
      </c>
      <c r="AK4289" s="85">
        <f>IF(F4289&gt;Variables!$G$8,0,1)</f>
        <v>0</v>
      </c>
      <c r="AL4289" s="85">
        <f>IF(G4289&gt;Variables!$G$9,0,1)</f>
        <v>1</v>
      </c>
      <c r="AM4289" s="85">
        <f>IF(AND(K4289&gt;Variables!$G$10,K4289&lt;Variables!$G$11),0,1)</f>
        <v>0</v>
      </c>
      <c r="AN4289" s="103">
        <f>IF(H4289&lt;Variables!$G$13,1,0)</f>
        <v>1</v>
      </c>
      <c r="AO4289" s="101">
        <f>IF(R4289&lt;Variables!$G$12,0,1)</f>
        <v>0</v>
      </c>
      <c r="AP4289" s="86">
        <f t="shared" si="495"/>
        <v>1</v>
      </c>
      <c r="AR4289">
        <v>0</v>
      </c>
      <c r="AS4289">
        <v>0</v>
      </c>
      <c r="AT4289">
        <v>1</v>
      </c>
      <c r="AU4289">
        <v>0</v>
      </c>
      <c r="BA4289">
        <v>-2.25</v>
      </c>
    </row>
    <row r="4290" spans="3:53" ht="12.75" x14ac:dyDescent="0.2">
      <c r="C4290" t="s">
        <v>869</v>
      </c>
      <c r="D4290" t="s">
        <v>828</v>
      </c>
      <c r="E4290">
        <v>3.84</v>
      </c>
      <c r="F4290">
        <v>18.809999999999999</v>
      </c>
      <c r="G4290">
        <v>-6.52</v>
      </c>
      <c r="H4290">
        <v>147.51</v>
      </c>
      <c r="I4290">
        <v>-63.335999999999999</v>
      </c>
      <c r="J4290" t="s">
        <v>78</v>
      </c>
      <c r="K4290">
        <v>51.39</v>
      </c>
      <c r="L4290">
        <v>3.8812699999999989</v>
      </c>
      <c r="M4290">
        <v>-0.29036887410562068</v>
      </c>
      <c r="N4290">
        <v>3.9355055555555558</v>
      </c>
      <c r="O4290">
        <v>-1.6644762567565119</v>
      </c>
      <c r="P4290">
        <v>13360000</v>
      </c>
      <c r="Q4290">
        <v>1050000</v>
      </c>
      <c r="R4290">
        <v>12.72</v>
      </c>
      <c r="S4290">
        <v>28.363</v>
      </c>
      <c r="T4290">
        <v>8.4150000000000009</v>
      </c>
      <c r="U4290">
        <v>17.085416666666671</v>
      </c>
      <c r="V4290">
        <f t="shared" si="496"/>
        <v>2.3901156243054458</v>
      </c>
      <c r="AC4290">
        <v>3.98</v>
      </c>
      <c r="AD4290">
        <v>2.82</v>
      </c>
      <c r="AH4290" s="85">
        <f>IF(AND(M4290&lt;Variables!$G$6,M4290&gt;Variables!$G$5),0,1)</f>
        <v>1</v>
      </c>
      <c r="AI4290" s="85">
        <f t="shared" si="491"/>
        <v>1</v>
      </c>
      <c r="AJ4290" s="85">
        <f>IF(I4290&gt;Variables!$G$7,0,1)</f>
        <v>1</v>
      </c>
      <c r="AK4290" s="85">
        <f>IF(F4290&gt;Variables!$G$8,0,1)</f>
        <v>0</v>
      </c>
      <c r="AL4290" s="85">
        <f>IF(G4290&gt;Variables!$G$9,0,1)</f>
        <v>1</v>
      </c>
      <c r="AM4290" s="85">
        <f>IF(AND(K4290&gt;Variables!$G$10,K4290&lt;Variables!$G$11),0,1)</f>
        <v>0</v>
      </c>
      <c r="AN4290" s="103">
        <f>IF(H4290&lt;Variables!$G$13,1,0)</f>
        <v>1</v>
      </c>
      <c r="AO4290" s="101">
        <f>IF(R4290&lt;Variables!$G$12,0,1)</f>
        <v>1</v>
      </c>
      <c r="AP4290" s="86">
        <f t="shared" si="495"/>
        <v>1</v>
      </c>
      <c r="AR4290">
        <v>1</v>
      </c>
      <c r="AS4290">
        <v>0</v>
      </c>
      <c r="AT4290">
        <v>0</v>
      </c>
      <c r="AU4290">
        <v>0</v>
      </c>
      <c r="BA4290">
        <v>2</v>
      </c>
    </row>
    <row r="4291" spans="3:53" ht="12.75" x14ac:dyDescent="0.2">
      <c r="C4291" t="s">
        <v>869</v>
      </c>
      <c r="D4291" t="s">
        <v>744</v>
      </c>
      <c r="E4291">
        <v>13.61</v>
      </c>
      <c r="F4291">
        <v>9.74</v>
      </c>
      <c r="G4291">
        <v>10.039999999999999</v>
      </c>
      <c r="H4291">
        <v>2320</v>
      </c>
      <c r="I4291">
        <v>-32.22</v>
      </c>
      <c r="J4291" t="s">
        <v>78</v>
      </c>
      <c r="K4291">
        <v>73.19</v>
      </c>
      <c r="L4291">
        <v>13.22336</v>
      </c>
      <c r="M4291">
        <v>3.0199586186869332</v>
      </c>
      <c r="N4291">
        <v>12.95702777777778</v>
      </c>
      <c r="O4291">
        <v>5.1375379727432451</v>
      </c>
      <c r="P4291">
        <v>1945000</v>
      </c>
      <c r="Q4291">
        <v>10424000</v>
      </c>
      <c r="R4291">
        <v>0.19</v>
      </c>
      <c r="S4291">
        <v>28.363</v>
      </c>
      <c r="T4291">
        <v>8.4150000000000009</v>
      </c>
      <c r="U4291">
        <v>17.085416666666671</v>
      </c>
      <c r="V4291">
        <f t="shared" si="496"/>
        <v>2.3264746329332331</v>
      </c>
      <c r="AC4291">
        <v>13.89</v>
      </c>
      <c r="AD4291">
        <v>13.04</v>
      </c>
      <c r="AH4291" s="85">
        <f>IF(AND(M4291&lt;Variables!$G$6,M4291&gt;Variables!$G$5),0,1)</f>
        <v>1</v>
      </c>
      <c r="AI4291" s="85">
        <f t="shared" ref="AI4291:AI4354" si="497">IF(L4291&gt;N4291,0,1)</f>
        <v>0</v>
      </c>
      <c r="AJ4291" s="85">
        <f>IF(I4291&gt;Variables!$G$7,0,1)</f>
        <v>1</v>
      </c>
      <c r="AK4291" s="85">
        <f>IF(F4291&gt;Variables!$G$8,0,1)</f>
        <v>0</v>
      </c>
      <c r="AL4291" s="85">
        <f>IF(G4291&gt;Variables!$G$9,0,1)</f>
        <v>1</v>
      </c>
      <c r="AM4291" s="85">
        <f>IF(AND(K4291&gt;Variables!$G$10,K4291&lt;Variables!$G$11),0,1)</f>
        <v>0</v>
      </c>
      <c r="AN4291" s="103">
        <f>IF(H4291&lt;Variables!$G$13,1,0)</f>
        <v>1</v>
      </c>
      <c r="AO4291" s="101">
        <f>IF(R4291&lt;Variables!$G$12,0,1)</f>
        <v>0</v>
      </c>
      <c r="AP4291" s="86">
        <f t="shared" si="495"/>
        <v>1</v>
      </c>
      <c r="AR4291">
        <v>0</v>
      </c>
      <c r="AS4291">
        <v>0</v>
      </c>
      <c r="AT4291">
        <v>1</v>
      </c>
      <c r="AU4291">
        <v>0</v>
      </c>
      <c r="BA4291">
        <v>-2.25</v>
      </c>
    </row>
    <row r="4292" spans="3:53" ht="12.75" x14ac:dyDescent="0.2">
      <c r="C4292" t="s">
        <v>869</v>
      </c>
      <c r="D4292" t="s">
        <v>863</v>
      </c>
      <c r="E4292">
        <v>73.95</v>
      </c>
      <c r="F4292">
        <v>29.34</v>
      </c>
      <c r="G4292">
        <v>0.85</v>
      </c>
      <c r="H4292">
        <v>976.52</v>
      </c>
      <c r="I4292">
        <v>-13.855</v>
      </c>
      <c r="J4292" t="s">
        <v>78</v>
      </c>
      <c r="K4292">
        <v>90.17</v>
      </c>
      <c r="L4292">
        <v>73.878235000000004</v>
      </c>
      <c r="M4292">
        <v>0.1110814301397428</v>
      </c>
      <c r="N4292">
        <v>73.863947222222222</v>
      </c>
      <c r="O4292">
        <v>0.1304462886175046</v>
      </c>
      <c r="P4292">
        <v>1530000</v>
      </c>
      <c r="Q4292">
        <v>316460</v>
      </c>
      <c r="R4292">
        <v>4.83</v>
      </c>
      <c r="S4292">
        <v>28.363</v>
      </c>
      <c r="T4292">
        <v>8.4150000000000009</v>
      </c>
      <c r="U4292">
        <v>17.085416666666671</v>
      </c>
      <c r="V4292">
        <f t="shared" si="496"/>
        <v>2.7673864194676825</v>
      </c>
      <c r="AC4292">
        <v>74.13</v>
      </c>
      <c r="AD4292">
        <v>73.41</v>
      </c>
      <c r="AH4292" s="85">
        <f>IF(AND(M4292&lt;Variables!$G$6,M4292&gt;Variables!$G$5),0,1)</f>
        <v>1</v>
      </c>
      <c r="AI4292" s="85">
        <f t="shared" si="497"/>
        <v>0</v>
      </c>
      <c r="AJ4292" s="85">
        <f>IF(I4292&gt;Variables!$G$7,0,1)</f>
        <v>1</v>
      </c>
      <c r="AK4292" s="85">
        <f>IF(F4292&gt;Variables!$G$8,0,1)</f>
        <v>0</v>
      </c>
      <c r="AL4292" s="85">
        <f>IF(G4292&gt;Variables!$G$9,0,1)</f>
        <v>1</v>
      </c>
      <c r="AM4292" s="85">
        <f>IF(AND(K4292&gt;Variables!$G$10,K4292&lt;Variables!$G$11),0,1)</f>
        <v>1</v>
      </c>
      <c r="AN4292" s="103">
        <f>IF(H4292&lt;Variables!$G$13,1,0)</f>
        <v>1</v>
      </c>
      <c r="AO4292" s="101">
        <f>IF(R4292&lt;Variables!$G$12,0,1)</f>
        <v>1</v>
      </c>
      <c r="AP4292" s="86">
        <f t="shared" si="495"/>
        <v>1</v>
      </c>
      <c r="AR4292">
        <v>0</v>
      </c>
      <c r="AS4292">
        <v>0</v>
      </c>
      <c r="AT4292">
        <v>0</v>
      </c>
      <c r="AU4292">
        <v>1</v>
      </c>
      <c r="BA4292">
        <v>-0.6</v>
      </c>
    </row>
    <row r="4293" spans="3:53" ht="12.75" x14ac:dyDescent="0.2">
      <c r="C4293" t="s">
        <v>869</v>
      </c>
      <c r="D4293" t="s">
        <v>810</v>
      </c>
      <c r="E4293">
        <v>10.18</v>
      </c>
      <c r="F4293">
        <v>8.49</v>
      </c>
      <c r="G4293">
        <v>-2.5299999999999998</v>
      </c>
      <c r="H4293">
        <v>1820</v>
      </c>
      <c r="I4293">
        <v>-77.45</v>
      </c>
      <c r="J4293" t="s">
        <v>78</v>
      </c>
      <c r="K4293">
        <v>53.17</v>
      </c>
      <c r="L4293">
        <v>10.17291</v>
      </c>
      <c r="M4293">
        <v>-7.0874508867183578E-2</v>
      </c>
      <c r="N4293">
        <v>10.16069166666666</v>
      </c>
      <c r="O4293">
        <v>4.929126380012902E-2</v>
      </c>
      <c r="P4293">
        <v>7906000</v>
      </c>
      <c r="Q4293">
        <v>7509000</v>
      </c>
      <c r="R4293">
        <v>1.05</v>
      </c>
      <c r="S4293">
        <v>28.363</v>
      </c>
      <c r="T4293">
        <v>8.4150000000000009</v>
      </c>
      <c r="U4293">
        <v>17.085416666666671</v>
      </c>
      <c r="V4293">
        <f t="shared" si="496"/>
        <v>2.4023327905242455</v>
      </c>
      <c r="AC4293">
        <v>10.95</v>
      </c>
      <c r="AD4293">
        <v>9.875</v>
      </c>
      <c r="AH4293" s="85">
        <f>IF(AND(M4293&lt;Variables!$G$6,M4293&gt;Variables!$G$5),0,1)</f>
        <v>1</v>
      </c>
      <c r="AI4293" s="85">
        <f t="shared" si="497"/>
        <v>0</v>
      </c>
      <c r="AJ4293" s="85">
        <f>IF(I4293&gt;Variables!$G$7,0,1)</f>
        <v>1</v>
      </c>
      <c r="AK4293" s="85">
        <f>IF(F4293&gt;Variables!$G$8,0,1)</f>
        <v>1</v>
      </c>
      <c r="AL4293" s="85">
        <f>IF(G4293&gt;Variables!$G$9,0,1)</f>
        <v>1</v>
      </c>
      <c r="AM4293" s="85">
        <f>IF(AND(K4293&gt;Variables!$G$10,K4293&lt;Variables!$G$11),0,1)</f>
        <v>0</v>
      </c>
      <c r="AN4293" s="103">
        <f>IF(H4293&lt;Variables!$G$13,1,0)</f>
        <v>1</v>
      </c>
      <c r="AO4293" s="101">
        <f>IF(R4293&lt;Variables!$G$12,0,1)</f>
        <v>0</v>
      </c>
      <c r="AP4293" s="86">
        <f t="shared" si="495"/>
        <v>1</v>
      </c>
      <c r="AR4293">
        <v>0</v>
      </c>
      <c r="AS4293">
        <v>0</v>
      </c>
      <c r="AT4293">
        <v>1</v>
      </c>
      <c r="AU4293">
        <v>0</v>
      </c>
      <c r="BA4293">
        <v>-2.25</v>
      </c>
    </row>
    <row r="4294" spans="3:53" ht="12.75" x14ac:dyDescent="0.2">
      <c r="C4294" t="s">
        <v>869</v>
      </c>
      <c r="D4294" t="s">
        <v>183</v>
      </c>
      <c r="E4294">
        <v>24.89</v>
      </c>
      <c r="F4294">
        <v>19.71</v>
      </c>
      <c r="G4294">
        <v>-5.0999999999999996</v>
      </c>
      <c r="H4294">
        <v>61.3</v>
      </c>
      <c r="I4294">
        <v>3630.9250000000002</v>
      </c>
      <c r="J4294" t="s">
        <v>78</v>
      </c>
      <c r="K4294">
        <v>43.96</v>
      </c>
      <c r="L4294">
        <v>25.76679</v>
      </c>
      <c r="M4294">
        <v>-3.674458479306101</v>
      </c>
      <c r="N4294">
        <v>26.634547222222221</v>
      </c>
      <c r="O4294">
        <v>-6.8127579083014309</v>
      </c>
      <c r="P4294">
        <v>10050000</v>
      </c>
      <c r="Q4294">
        <v>17890000</v>
      </c>
      <c r="R4294">
        <v>0.56000000000000005</v>
      </c>
      <c r="S4294">
        <v>28.363</v>
      </c>
      <c r="T4294">
        <v>8.4150000000000009</v>
      </c>
      <c r="U4294">
        <v>17.085416666666671</v>
      </c>
      <c r="V4294">
        <f t="shared" si="496"/>
        <v>2.3358660304890133</v>
      </c>
      <c r="AC4294">
        <v>27.4</v>
      </c>
      <c r="AD4294">
        <v>23.35</v>
      </c>
      <c r="AH4294" s="85">
        <f>IF(AND(M4294&lt;Variables!$G$6,M4294&gt;Variables!$G$5),0,1)</f>
        <v>0</v>
      </c>
      <c r="AI4294" s="85">
        <f t="shared" si="497"/>
        <v>1</v>
      </c>
      <c r="AJ4294" s="85">
        <f>IF(I4294&gt;Variables!$G$7,0,1)</f>
        <v>0</v>
      </c>
      <c r="AK4294" s="85">
        <f>IF(F4294&gt;Variables!$G$8,0,1)</f>
        <v>0</v>
      </c>
      <c r="AL4294" s="85">
        <f>IF(G4294&gt;Variables!$G$9,0,1)</f>
        <v>1</v>
      </c>
      <c r="AM4294" s="85">
        <f>IF(AND(K4294&gt;Variables!$G$10,K4294&lt;Variables!$G$11),0,1)</f>
        <v>1</v>
      </c>
      <c r="AN4294" s="103">
        <f>IF(H4294&lt;Variables!$G$13,1,0)</f>
        <v>1</v>
      </c>
      <c r="AO4294" s="101">
        <f>IF(R4294&lt;Variables!$G$12,0,1)</f>
        <v>0</v>
      </c>
      <c r="AP4294" s="86">
        <f t="shared" si="495"/>
        <v>1</v>
      </c>
      <c r="AR4294">
        <v>0</v>
      </c>
      <c r="AS4294">
        <v>0</v>
      </c>
      <c r="AT4294">
        <v>1</v>
      </c>
      <c r="AU4294">
        <v>0</v>
      </c>
      <c r="BA4294">
        <v>-2.25</v>
      </c>
    </row>
    <row r="4295" spans="3:53" ht="12.75" x14ac:dyDescent="0.2">
      <c r="C4295" t="s">
        <v>869</v>
      </c>
      <c r="D4295" t="s">
        <v>331</v>
      </c>
      <c r="E4295">
        <v>57.72</v>
      </c>
      <c r="F4295">
        <v>19.36</v>
      </c>
      <c r="G4295">
        <v>8.7200000000000006</v>
      </c>
      <c r="H4295">
        <v>25710</v>
      </c>
      <c r="I4295">
        <v>1135.367</v>
      </c>
      <c r="J4295" t="s">
        <v>78</v>
      </c>
      <c r="K4295">
        <v>55.62</v>
      </c>
      <c r="L4295">
        <v>56.782034999999993</v>
      </c>
      <c r="M4295">
        <v>0.29580658741802668</v>
      </c>
      <c r="N4295">
        <v>55.529391666666662</v>
      </c>
      <c r="O4295">
        <v>2.5582998313055669</v>
      </c>
      <c r="P4295">
        <v>88809000</v>
      </c>
      <c r="Q4295">
        <v>136810000</v>
      </c>
      <c r="R4295">
        <v>0.65</v>
      </c>
      <c r="S4295">
        <v>28.363</v>
      </c>
      <c r="T4295">
        <v>8.4150000000000009</v>
      </c>
      <c r="U4295">
        <v>17.085416666666671</v>
      </c>
      <c r="V4295">
        <f t="shared" si="496"/>
        <v>2.4127311221616479</v>
      </c>
      <c r="AC4295">
        <v>59.5</v>
      </c>
      <c r="AD4295">
        <v>51.8</v>
      </c>
      <c r="AH4295" s="85">
        <f>IF(AND(M4295&lt;Variables!$G$6,M4295&gt;Variables!$G$5),0,1)</f>
        <v>1</v>
      </c>
      <c r="AI4295" s="85">
        <f t="shared" si="497"/>
        <v>0</v>
      </c>
      <c r="AJ4295" s="85">
        <f>IF(I4295&gt;Variables!$G$7,0,1)</f>
        <v>0</v>
      </c>
      <c r="AK4295" s="85">
        <f>IF(F4295&gt;Variables!$G$8,0,1)</f>
        <v>0</v>
      </c>
      <c r="AL4295" s="85">
        <f>IF(G4295&gt;Variables!$G$9,0,1)</f>
        <v>1</v>
      </c>
      <c r="AM4295" s="85">
        <f>IF(AND(K4295&gt;Variables!$G$10,K4295&lt;Variables!$G$11),0,1)</f>
        <v>0</v>
      </c>
      <c r="AN4295" s="103">
        <f>IF(H4295&lt;Variables!$G$13,1,0)</f>
        <v>0</v>
      </c>
      <c r="AO4295" s="101">
        <f>IF(R4295&lt;Variables!$G$12,0,1)</f>
        <v>0</v>
      </c>
      <c r="AP4295" s="86">
        <f t="shared" si="495"/>
        <v>1</v>
      </c>
      <c r="AR4295">
        <v>0</v>
      </c>
      <c r="AS4295">
        <v>0</v>
      </c>
      <c r="AT4295">
        <v>1</v>
      </c>
      <c r="AU4295">
        <v>0</v>
      </c>
      <c r="BA4295">
        <v>-2.25</v>
      </c>
    </row>
    <row r="4296" spans="3:53" ht="12.75" x14ac:dyDescent="0.2">
      <c r="C4296" t="s">
        <v>869</v>
      </c>
      <c r="D4296" t="s">
        <v>861</v>
      </c>
      <c r="E4296">
        <v>3.06</v>
      </c>
      <c r="F4296">
        <v>24.52</v>
      </c>
      <c r="G4296">
        <v>3.06</v>
      </c>
      <c r="H4296">
        <v>298.19</v>
      </c>
      <c r="I4296">
        <v>0.76200000000000001</v>
      </c>
      <c r="J4296" t="s">
        <v>78</v>
      </c>
      <c r="K4296">
        <v>52.23</v>
      </c>
      <c r="L4296">
        <v>3.0853600000000001</v>
      </c>
      <c r="M4296">
        <v>-1.7942800840096551</v>
      </c>
      <c r="N4296">
        <v>3.042391666666667</v>
      </c>
      <c r="O4296">
        <v>-0.40730017776585198</v>
      </c>
      <c r="P4296">
        <v>8000000</v>
      </c>
      <c r="Q4296">
        <v>352780</v>
      </c>
      <c r="R4296">
        <v>22.68</v>
      </c>
      <c r="S4296">
        <v>28.363</v>
      </c>
      <c r="T4296">
        <v>8.4150000000000009</v>
      </c>
      <c r="U4296">
        <v>17.085416666666671</v>
      </c>
      <c r="V4296">
        <f t="shared" si="496"/>
        <v>2.4483096765524932</v>
      </c>
      <c r="AC4296">
        <v>3.75</v>
      </c>
      <c r="AD4296">
        <v>2.97</v>
      </c>
      <c r="AH4296" s="85">
        <f>IF(AND(M4296&lt;Variables!$G$6,M4296&gt;Variables!$G$5),0,1)</f>
        <v>1</v>
      </c>
      <c r="AI4296" s="85">
        <f t="shared" si="497"/>
        <v>0</v>
      </c>
      <c r="AJ4296" s="85">
        <f>IF(I4296&gt;Variables!$G$7,0,1)</f>
        <v>0</v>
      </c>
      <c r="AK4296" s="85">
        <f>IF(F4296&gt;Variables!$G$8,0,1)</f>
        <v>0</v>
      </c>
      <c r="AL4296" s="85">
        <f>IF(G4296&gt;Variables!$G$9,0,1)</f>
        <v>1</v>
      </c>
      <c r="AM4296" s="85">
        <f>IF(AND(K4296&gt;Variables!$G$10,K4296&lt;Variables!$G$11),0,1)</f>
        <v>0</v>
      </c>
      <c r="AN4296" s="103">
        <f>IF(H4296&lt;Variables!$G$13,1,0)</f>
        <v>1</v>
      </c>
      <c r="AO4296" s="101">
        <f>IF(R4296&lt;Variables!$G$12,0,1)</f>
        <v>1</v>
      </c>
      <c r="AP4296" s="86">
        <f t="shared" si="495"/>
        <v>1</v>
      </c>
      <c r="AR4296">
        <v>1</v>
      </c>
      <c r="AS4296">
        <v>0</v>
      </c>
      <c r="AT4296">
        <v>0</v>
      </c>
      <c r="AU4296">
        <v>0</v>
      </c>
      <c r="BA4296">
        <v>2</v>
      </c>
    </row>
    <row r="4297" spans="3:53" ht="12.75" x14ac:dyDescent="0.2">
      <c r="C4297" t="s">
        <v>869</v>
      </c>
      <c r="D4297" t="s">
        <v>133</v>
      </c>
      <c r="E4297">
        <v>8.86</v>
      </c>
      <c r="F4297">
        <v>78.28</v>
      </c>
      <c r="G4297">
        <v>27.56</v>
      </c>
      <c r="H4297">
        <v>22.11</v>
      </c>
      <c r="I4297">
        <v>-43.414999999999999</v>
      </c>
      <c r="J4297" t="s">
        <v>78</v>
      </c>
      <c r="K4297">
        <v>72.7</v>
      </c>
      <c r="L4297">
        <v>8.1565750000000001</v>
      </c>
      <c r="M4297">
        <v>8.3788232193046674</v>
      </c>
      <c r="N4297">
        <v>7.8125374999999986</v>
      </c>
      <c r="O4297">
        <v>13.15145687300701</v>
      </c>
      <c r="P4297">
        <v>34680000</v>
      </c>
      <c r="Q4297">
        <v>6720000</v>
      </c>
      <c r="R4297">
        <v>5.16</v>
      </c>
      <c r="S4297">
        <v>28.363</v>
      </c>
      <c r="T4297">
        <v>8.4150000000000009</v>
      </c>
      <c r="U4297">
        <v>17.085416666666671</v>
      </c>
      <c r="V4297">
        <f t="shared" si="496"/>
        <v>1.8350270552161911</v>
      </c>
      <c r="AC4297">
        <v>9.82</v>
      </c>
      <c r="AD4297">
        <v>7.09</v>
      </c>
      <c r="AH4297" s="85">
        <f>IF(AND(M4297&lt;Variables!$G$6,M4297&gt;Variables!$G$5),0,1)</f>
        <v>1</v>
      </c>
      <c r="AI4297" s="85">
        <f t="shared" si="497"/>
        <v>0</v>
      </c>
      <c r="AJ4297" s="85">
        <f>IF(I4297&gt;Variables!$G$7,0,1)</f>
        <v>1</v>
      </c>
      <c r="AK4297" s="85">
        <f>IF(F4297&gt;Variables!$G$8,0,1)</f>
        <v>0</v>
      </c>
      <c r="AL4297" s="85">
        <f>IF(G4297&gt;Variables!$G$9,0,1)</f>
        <v>0</v>
      </c>
      <c r="AM4297" s="85">
        <f>IF(AND(K4297&gt;Variables!$G$10,K4297&lt;Variables!$G$11),0,1)</f>
        <v>0</v>
      </c>
      <c r="AN4297" s="103">
        <f>IF(H4297&lt;Variables!$G$13,1,0)</f>
        <v>1</v>
      </c>
      <c r="AO4297" s="101">
        <f>IF(R4297&lt;Variables!$G$12,0,1)</f>
        <v>1</v>
      </c>
      <c r="AP4297" s="86">
        <f t="shared" si="495"/>
        <v>1</v>
      </c>
      <c r="AR4297">
        <v>0</v>
      </c>
      <c r="AS4297">
        <v>0</v>
      </c>
      <c r="AT4297">
        <v>1</v>
      </c>
      <c r="AU4297">
        <v>0</v>
      </c>
      <c r="BA4297">
        <v>-2.25</v>
      </c>
    </row>
    <row r="4298" spans="3:53" ht="12.75" x14ac:dyDescent="0.2">
      <c r="C4298" t="s">
        <v>869</v>
      </c>
      <c r="D4298" t="s">
        <v>540</v>
      </c>
      <c r="E4298">
        <v>46.54</v>
      </c>
      <c r="F4298">
        <v>10.19</v>
      </c>
      <c r="G4298">
        <v>9.57</v>
      </c>
      <c r="H4298">
        <v>3200</v>
      </c>
      <c r="I4298">
        <v>1.4999999999999999E-2</v>
      </c>
      <c r="J4298" t="s">
        <v>78</v>
      </c>
      <c r="K4298">
        <v>85.46</v>
      </c>
      <c r="L4298">
        <v>45.204999999999998</v>
      </c>
      <c r="M4298">
        <v>2.82048445968366</v>
      </c>
      <c r="N4298">
        <v>44.442311111111117</v>
      </c>
      <c r="O4298">
        <v>4.5850200809638659</v>
      </c>
      <c r="P4298">
        <v>441501</v>
      </c>
      <c r="Q4298">
        <v>1175000</v>
      </c>
      <c r="R4298">
        <v>0.38</v>
      </c>
      <c r="S4298">
        <v>28.363</v>
      </c>
      <c r="T4298">
        <v>8.4150000000000009</v>
      </c>
      <c r="U4298">
        <v>17.085416666666671</v>
      </c>
      <c r="V4298">
        <f t="shared" si="496"/>
        <v>2.3721914776683999</v>
      </c>
      <c r="AC4298">
        <v>48.95</v>
      </c>
      <c r="AD4298">
        <v>46.26</v>
      </c>
      <c r="AH4298" s="85">
        <f>IF(AND(M4298&lt;Variables!$G$6,M4298&gt;Variables!$G$5),0,1)</f>
        <v>1</v>
      </c>
      <c r="AI4298" s="85">
        <f t="shared" si="497"/>
        <v>0</v>
      </c>
      <c r="AJ4298" s="85">
        <f>IF(I4298&gt;Variables!$G$7,0,1)</f>
        <v>0</v>
      </c>
      <c r="AK4298" s="85">
        <f>IF(F4298&gt;Variables!$G$8,0,1)</f>
        <v>0</v>
      </c>
      <c r="AL4298" s="85">
        <f>IF(G4298&gt;Variables!$G$9,0,1)</f>
        <v>1</v>
      </c>
      <c r="AM4298" s="85">
        <f>IF(AND(K4298&gt;Variables!$G$10,K4298&lt;Variables!$G$11),0,1)</f>
        <v>1</v>
      </c>
      <c r="AN4298" s="103">
        <f>IF(H4298&lt;Variables!$G$13,1,0)</f>
        <v>0</v>
      </c>
      <c r="AO4298" s="101">
        <f>IF(R4298&lt;Variables!$G$12,0,1)</f>
        <v>0</v>
      </c>
      <c r="AP4298" s="86">
        <f t="shared" si="495"/>
        <v>1</v>
      </c>
      <c r="AR4298">
        <v>1</v>
      </c>
      <c r="AS4298">
        <v>0</v>
      </c>
      <c r="AT4298">
        <v>0</v>
      </c>
      <c r="AU4298">
        <v>0</v>
      </c>
      <c r="BA4298">
        <v>1.52</v>
      </c>
    </row>
    <row r="4299" spans="3:53" ht="12.75" x14ac:dyDescent="0.2">
      <c r="C4299" t="s">
        <v>869</v>
      </c>
      <c r="D4299" t="s">
        <v>862</v>
      </c>
      <c r="E4299">
        <v>78.06</v>
      </c>
      <c r="F4299">
        <v>21.1</v>
      </c>
      <c r="G4299">
        <v>-0.56000000000000005</v>
      </c>
      <c r="H4299">
        <v>4480</v>
      </c>
      <c r="I4299">
        <v>2.5369999999999999</v>
      </c>
      <c r="J4299" t="s">
        <v>78</v>
      </c>
      <c r="K4299">
        <v>79.27</v>
      </c>
      <c r="L4299">
        <v>78.194469999999995</v>
      </c>
      <c r="M4299">
        <v>-0.13360279825413751</v>
      </c>
      <c r="N4299">
        <v>78.306991666666661</v>
      </c>
      <c r="O4299">
        <v>-0.27710382182773341</v>
      </c>
      <c r="P4299">
        <v>10048000</v>
      </c>
      <c r="Q4299">
        <v>578815</v>
      </c>
      <c r="R4299">
        <v>17.36</v>
      </c>
      <c r="S4299">
        <v>28.363</v>
      </c>
      <c r="T4299">
        <v>8.4150000000000009</v>
      </c>
      <c r="U4299">
        <v>17.085416666666671</v>
      </c>
      <c r="V4299">
        <f t="shared" si="496"/>
        <v>2.6850045524319546</v>
      </c>
      <c r="AC4299">
        <v>78.349999999999994</v>
      </c>
      <c r="AD4299">
        <v>77.97</v>
      </c>
      <c r="AH4299" s="85">
        <f>IF(AND(M4299&lt;Variables!$G$6,M4299&gt;Variables!$G$5),0,1)</f>
        <v>1</v>
      </c>
      <c r="AI4299" s="85">
        <f t="shared" si="497"/>
        <v>1</v>
      </c>
      <c r="AJ4299" s="85">
        <f>IF(I4299&gt;Variables!$G$7,0,1)</f>
        <v>0</v>
      </c>
      <c r="AK4299" s="85">
        <f>IF(F4299&gt;Variables!$G$8,0,1)</f>
        <v>0</v>
      </c>
      <c r="AL4299" s="85">
        <f>IF(G4299&gt;Variables!$G$9,0,1)</f>
        <v>1</v>
      </c>
      <c r="AM4299" s="85">
        <f>IF(AND(K4299&gt;Variables!$G$10,K4299&lt;Variables!$G$11),0,1)</f>
        <v>1</v>
      </c>
      <c r="AN4299" s="103">
        <f>IF(H4299&lt;Variables!$G$13,1,0)</f>
        <v>0</v>
      </c>
      <c r="AO4299" s="101">
        <f>IF(R4299&lt;Variables!$G$12,0,1)</f>
        <v>1</v>
      </c>
      <c r="AP4299" s="86">
        <f t="shared" si="495"/>
        <v>1</v>
      </c>
      <c r="AR4299">
        <v>0</v>
      </c>
      <c r="AS4299">
        <v>0</v>
      </c>
      <c r="AT4299">
        <v>0</v>
      </c>
      <c r="AU4299">
        <v>1</v>
      </c>
      <c r="BA4299">
        <v>-0.04</v>
      </c>
    </row>
    <row r="4300" spans="3:53" ht="12.75" x14ac:dyDescent="0.2">
      <c r="C4300" t="s">
        <v>869</v>
      </c>
      <c r="D4300" t="s">
        <v>860</v>
      </c>
      <c r="E4300">
        <v>92.24</v>
      </c>
      <c r="F4300">
        <v>7.66</v>
      </c>
      <c r="G4300">
        <v>5.22</v>
      </c>
      <c r="H4300">
        <v>3120</v>
      </c>
      <c r="I4300">
        <v>30.164999999999999</v>
      </c>
      <c r="J4300" t="s">
        <v>78</v>
      </c>
      <c r="K4300">
        <v>66.150000000000006</v>
      </c>
      <c r="L4300">
        <v>91.854704999999996</v>
      </c>
      <c r="M4300">
        <v>0.4495088193903688</v>
      </c>
      <c r="N4300">
        <v>90.598252777777773</v>
      </c>
      <c r="O4300">
        <v>1.842582137115663</v>
      </c>
      <c r="P4300">
        <v>777566</v>
      </c>
      <c r="Q4300">
        <v>666488</v>
      </c>
      <c r="R4300">
        <v>1.17</v>
      </c>
      <c r="S4300">
        <v>28.363</v>
      </c>
      <c r="T4300">
        <v>8.4150000000000009</v>
      </c>
      <c r="U4300">
        <v>17.085416666666671</v>
      </c>
      <c r="V4300">
        <f t="shared" si="496"/>
        <v>2.5016611399489004</v>
      </c>
      <c r="AC4300">
        <v>93.91</v>
      </c>
      <c r="AD4300">
        <v>89.1</v>
      </c>
      <c r="AH4300" s="85">
        <f>IF(AND(M4300&lt;Variables!$G$6,M4300&gt;Variables!$G$5),0,1)</f>
        <v>1</v>
      </c>
      <c r="AI4300" s="85">
        <f t="shared" si="497"/>
        <v>0</v>
      </c>
      <c r="AJ4300" s="85">
        <f>IF(I4300&gt;Variables!$G$7,0,1)</f>
        <v>0</v>
      </c>
      <c r="AK4300" s="85">
        <f>IF(F4300&gt;Variables!$G$8,0,1)</f>
        <v>1</v>
      </c>
      <c r="AL4300" s="85">
        <f>IF(G4300&gt;Variables!$G$9,0,1)</f>
        <v>1</v>
      </c>
      <c r="AM4300" s="85">
        <f>IF(AND(K4300&gt;Variables!$G$10,K4300&lt;Variables!$G$11),0,1)</f>
        <v>0</v>
      </c>
      <c r="AN4300" s="103">
        <f>IF(H4300&lt;Variables!$G$13,1,0)</f>
        <v>0</v>
      </c>
      <c r="AO4300" s="101">
        <f>IF(R4300&lt;Variables!$G$12,0,1)</f>
        <v>0</v>
      </c>
      <c r="AP4300" s="86">
        <f t="shared" si="495"/>
        <v>1</v>
      </c>
      <c r="AR4300">
        <v>0</v>
      </c>
      <c r="AS4300">
        <v>1</v>
      </c>
      <c r="AT4300">
        <v>0</v>
      </c>
      <c r="AU4300">
        <v>0</v>
      </c>
      <c r="BA4300">
        <v>0.28000000000000003</v>
      </c>
    </row>
    <row r="4301" spans="3:53" ht="12.75" x14ac:dyDescent="0.2">
      <c r="C4301" t="s">
        <v>869</v>
      </c>
      <c r="D4301" t="s">
        <v>251</v>
      </c>
      <c r="E4301">
        <v>10.01</v>
      </c>
      <c r="F4301">
        <v>11</v>
      </c>
      <c r="G4301">
        <v>5.71</v>
      </c>
      <c r="H4301">
        <v>3650</v>
      </c>
      <c r="I4301">
        <v>-0.158</v>
      </c>
      <c r="J4301" t="s">
        <v>78</v>
      </c>
      <c r="K4301">
        <v>62.77</v>
      </c>
      <c r="L4301">
        <v>9.882555</v>
      </c>
      <c r="M4301">
        <v>1.239001452559594</v>
      </c>
      <c r="N4301">
        <v>9.7406444444444453</v>
      </c>
      <c r="O4301">
        <v>2.7139431796664142</v>
      </c>
      <c r="P4301">
        <v>8585000</v>
      </c>
      <c r="Q4301">
        <v>22840000</v>
      </c>
      <c r="R4301">
        <v>0.38</v>
      </c>
      <c r="S4301">
        <v>28.363</v>
      </c>
      <c r="T4301">
        <v>8.4150000000000009</v>
      </c>
      <c r="U4301">
        <v>17.085416666666671</v>
      </c>
      <c r="V4301">
        <f t="shared" si="496"/>
        <v>2.4213890860234013</v>
      </c>
      <c r="AC4301">
        <v>12</v>
      </c>
      <c r="AD4301">
        <v>9.91</v>
      </c>
      <c r="AH4301" s="85">
        <f>IF(AND(M4301&lt;Variables!$G$6,M4301&gt;Variables!$G$5),0,1)</f>
        <v>1</v>
      </c>
      <c r="AI4301" s="85">
        <f t="shared" si="497"/>
        <v>0</v>
      </c>
      <c r="AJ4301" s="85">
        <f>IF(I4301&gt;Variables!$G$7,0,1)</f>
        <v>1</v>
      </c>
      <c r="AK4301" s="85">
        <f>IF(F4301&gt;Variables!$G$8,0,1)</f>
        <v>0</v>
      </c>
      <c r="AL4301" s="85">
        <f>IF(G4301&gt;Variables!$G$9,0,1)</f>
        <v>1</v>
      </c>
      <c r="AM4301" s="85">
        <f>IF(AND(K4301&gt;Variables!$G$10,K4301&lt;Variables!$G$11),0,1)</f>
        <v>0</v>
      </c>
      <c r="AN4301" s="103">
        <f>IF(H4301&lt;Variables!$G$13,1,0)</f>
        <v>0</v>
      </c>
      <c r="AO4301" s="101">
        <f>IF(R4301&lt;Variables!$G$12,0,1)</f>
        <v>0</v>
      </c>
      <c r="AP4301" s="86">
        <f t="shared" si="495"/>
        <v>1</v>
      </c>
      <c r="AR4301">
        <v>1</v>
      </c>
      <c r="AS4301">
        <v>0</v>
      </c>
      <c r="AT4301">
        <v>0</v>
      </c>
      <c r="AU4301">
        <v>0</v>
      </c>
      <c r="BA4301">
        <v>2</v>
      </c>
    </row>
    <row r="4302" spans="3:53" ht="12.75" x14ac:dyDescent="0.2">
      <c r="C4302" t="s">
        <v>869</v>
      </c>
      <c r="D4302" t="s">
        <v>117</v>
      </c>
      <c r="E4302">
        <v>29.55</v>
      </c>
      <c r="F4302">
        <v>9.34</v>
      </c>
      <c r="G4302">
        <v>6.16</v>
      </c>
      <c r="H4302">
        <v>3850</v>
      </c>
      <c r="I4302">
        <v>-13.170999999999999</v>
      </c>
      <c r="J4302" t="s">
        <v>78</v>
      </c>
      <c r="K4302">
        <v>66.63</v>
      </c>
      <c r="L4302">
        <v>28.977895</v>
      </c>
      <c r="M4302">
        <v>1.988429456314897</v>
      </c>
      <c r="N4302">
        <v>28.97506944444444</v>
      </c>
      <c r="O4302">
        <v>1.998375039845075</v>
      </c>
      <c r="P4302">
        <v>5217000</v>
      </c>
      <c r="Q4302">
        <v>15356000</v>
      </c>
      <c r="R4302">
        <v>0.34</v>
      </c>
      <c r="S4302">
        <v>28.363</v>
      </c>
      <c r="T4302">
        <v>8.4150000000000009</v>
      </c>
      <c r="U4302">
        <v>17.085416666666671</v>
      </c>
      <c r="V4302">
        <f t="shared" si="496"/>
        <v>2.3920884577284158</v>
      </c>
      <c r="AC4302">
        <v>31.439699999999998</v>
      </c>
      <c r="AD4302">
        <v>29.01</v>
      </c>
      <c r="AH4302" s="85">
        <f>IF(AND(M4302&lt;Variables!$G$6,M4302&gt;Variables!$G$5),0,1)</f>
        <v>1</v>
      </c>
      <c r="AI4302" s="85">
        <f t="shared" si="497"/>
        <v>0</v>
      </c>
      <c r="AJ4302" s="85">
        <f>IF(I4302&gt;Variables!$G$7,0,1)</f>
        <v>1</v>
      </c>
      <c r="AK4302" s="85">
        <f>IF(F4302&gt;Variables!$G$8,0,1)</f>
        <v>0</v>
      </c>
      <c r="AL4302" s="85">
        <f>IF(G4302&gt;Variables!$G$9,0,1)</f>
        <v>1</v>
      </c>
      <c r="AM4302" s="85">
        <f>IF(AND(K4302&gt;Variables!$G$10,K4302&lt;Variables!$G$11),0,1)</f>
        <v>0</v>
      </c>
      <c r="AN4302" s="103">
        <f>IF(H4302&lt;Variables!$G$13,1,0)</f>
        <v>0</v>
      </c>
      <c r="AO4302" s="101">
        <f>IF(R4302&lt;Variables!$G$12,0,1)</f>
        <v>0</v>
      </c>
      <c r="AP4302" s="86">
        <f t="shared" si="495"/>
        <v>1</v>
      </c>
      <c r="AR4302">
        <v>1</v>
      </c>
      <c r="AS4302">
        <v>0</v>
      </c>
      <c r="AT4302">
        <v>0</v>
      </c>
      <c r="AU4302">
        <v>0</v>
      </c>
      <c r="BA4302">
        <v>0.76</v>
      </c>
    </row>
    <row r="4303" spans="3:53" ht="12.75" x14ac:dyDescent="0.2">
      <c r="C4303" t="s">
        <v>869</v>
      </c>
      <c r="D4303" t="s">
        <v>467</v>
      </c>
      <c r="E4303">
        <v>31.6</v>
      </c>
      <c r="F4303">
        <v>10.050000000000001</v>
      </c>
      <c r="G4303">
        <v>6.91</v>
      </c>
      <c r="H4303">
        <v>3720</v>
      </c>
      <c r="I4303">
        <v>-68.972999999999999</v>
      </c>
      <c r="J4303" t="s">
        <v>78</v>
      </c>
      <c r="K4303">
        <v>69.959999999999994</v>
      </c>
      <c r="L4303">
        <v>31.225239999999999</v>
      </c>
      <c r="M4303">
        <v>1.520436672384275</v>
      </c>
      <c r="N4303">
        <v>30.67970555555555</v>
      </c>
      <c r="O4303">
        <v>3.3256331049099268</v>
      </c>
      <c r="P4303">
        <v>859542</v>
      </c>
      <c r="Q4303">
        <v>2856000</v>
      </c>
      <c r="R4303">
        <v>0.3</v>
      </c>
      <c r="S4303">
        <v>28.363</v>
      </c>
      <c r="T4303">
        <v>8.4150000000000009</v>
      </c>
      <c r="U4303">
        <v>17.085416666666671</v>
      </c>
      <c r="V4303">
        <f t="shared" si="496"/>
        <v>2.4466094651654866</v>
      </c>
      <c r="AC4303">
        <v>32.9</v>
      </c>
      <c r="AD4303">
        <v>31.59</v>
      </c>
      <c r="AH4303" s="85">
        <f>IF(AND(M4303&lt;Variables!$G$6,M4303&gt;Variables!$G$5),0,1)</f>
        <v>1</v>
      </c>
      <c r="AI4303" s="85">
        <f t="shared" si="497"/>
        <v>0</v>
      </c>
      <c r="AJ4303" s="85">
        <f>IF(I4303&gt;Variables!$G$7,0,1)</f>
        <v>1</v>
      </c>
      <c r="AK4303" s="85">
        <f>IF(F4303&gt;Variables!$G$8,0,1)</f>
        <v>0</v>
      </c>
      <c r="AL4303" s="85">
        <f>IF(G4303&gt;Variables!$G$9,0,1)</f>
        <v>1</v>
      </c>
      <c r="AM4303" s="85">
        <f>IF(AND(K4303&gt;Variables!$G$10,K4303&lt;Variables!$G$11),0,1)</f>
        <v>0</v>
      </c>
      <c r="AN4303" s="103">
        <f>IF(H4303&lt;Variables!$G$13,1,0)</f>
        <v>0</v>
      </c>
      <c r="AO4303" s="101">
        <f>IF(R4303&lt;Variables!$G$12,0,1)</f>
        <v>0</v>
      </c>
      <c r="AP4303" s="86">
        <f t="shared" si="495"/>
        <v>1</v>
      </c>
      <c r="AR4303">
        <v>1</v>
      </c>
      <c r="AS4303">
        <v>0</v>
      </c>
      <c r="AT4303">
        <v>0</v>
      </c>
      <c r="AU4303">
        <v>0</v>
      </c>
      <c r="BA4303">
        <v>1.73</v>
      </c>
    </row>
    <row r="4304" spans="3:53" ht="12.75" x14ac:dyDescent="0.2">
      <c r="C4304" t="s">
        <v>869</v>
      </c>
      <c r="D4304" t="s">
        <v>215</v>
      </c>
      <c r="E4304">
        <v>21.7</v>
      </c>
      <c r="F4304">
        <v>6.69</v>
      </c>
      <c r="G4304">
        <v>-0.34</v>
      </c>
      <c r="H4304">
        <v>2850</v>
      </c>
      <c r="I4304">
        <v>0.68400000000000005</v>
      </c>
      <c r="J4304" t="s">
        <v>78</v>
      </c>
      <c r="K4304">
        <v>52.21</v>
      </c>
      <c r="L4304">
        <v>21.66103</v>
      </c>
      <c r="M4304">
        <v>-0.48164837960151191</v>
      </c>
      <c r="N4304">
        <v>21.47066944444445</v>
      </c>
      <c r="O4304">
        <v>0.40068874320923048</v>
      </c>
      <c r="P4304">
        <v>7186000</v>
      </c>
      <c r="Q4304">
        <v>27073000</v>
      </c>
      <c r="R4304">
        <v>0.27</v>
      </c>
      <c r="S4304">
        <v>28.363</v>
      </c>
      <c r="T4304">
        <v>8.4150000000000009</v>
      </c>
      <c r="U4304">
        <v>17.085416666666671</v>
      </c>
      <c r="V4304">
        <f t="shared" si="496"/>
        <v>2.4054925690194784</v>
      </c>
      <c r="AC4304">
        <v>23.46</v>
      </c>
      <c r="AD4304">
        <v>20.82</v>
      </c>
      <c r="AH4304" s="85">
        <f>IF(AND(M4304&lt;Variables!$G$6,M4304&gt;Variables!$G$5),0,1)</f>
        <v>1</v>
      </c>
      <c r="AI4304" s="85">
        <f t="shared" si="497"/>
        <v>0</v>
      </c>
      <c r="AJ4304" s="85">
        <f>IF(I4304&gt;Variables!$G$7,0,1)</f>
        <v>0</v>
      </c>
      <c r="AK4304" s="85">
        <f>IF(F4304&gt;Variables!$G$8,0,1)</f>
        <v>1</v>
      </c>
      <c r="AL4304" s="85">
        <f>IF(G4304&gt;Variables!$G$9,0,1)</f>
        <v>1</v>
      </c>
      <c r="AM4304" s="85">
        <f>IF(AND(K4304&gt;Variables!$G$10,K4304&lt;Variables!$G$11),0,1)</f>
        <v>0</v>
      </c>
      <c r="AN4304" s="103">
        <f>IF(H4304&lt;Variables!$G$13,1,0)</f>
        <v>0</v>
      </c>
      <c r="AO4304" s="101">
        <f>IF(R4304&lt;Variables!$G$12,0,1)</f>
        <v>0</v>
      </c>
      <c r="AP4304" s="86">
        <f t="shared" si="495"/>
        <v>1</v>
      </c>
      <c r="AR4304">
        <v>0</v>
      </c>
      <c r="AS4304">
        <v>0</v>
      </c>
      <c r="AT4304">
        <v>1</v>
      </c>
      <c r="AU4304">
        <v>0</v>
      </c>
      <c r="BA4304">
        <v>-2.25</v>
      </c>
    </row>
    <row r="4305" spans="3:53" ht="12.75" x14ac:dyDescent="0.2">
      <c r="C4305" t="s">
        <v>869</v>
      </c>
      <c r="D4305" t="s">
        <v>615</v>
      </c>
      <c r="E4305">
        <v>34.06</v>
      </c>
      <c r="F4305">
        <v>6.81</v>
      </c>
      <c r="G4305">
        <v>6.26</v>
      </c>
      <c r="H4305">
        <v>3400</v>
      </c>
      <c r="I4305">
        <v>-3.633</v>
      </c>
      <c r="J4305" t="s">
        <v>78</v>
      </c>
      <c r="K4305">
        <v>66.13</v>
      </c>
      <c r="L4305">
        <v>33.269745</v>
      </c>
      <c r="M4305">
        <v>2.0146081672702851</v>
      </c>
      <c r="N4305">
        <v>32.826386111111113</v>
      </c>
      <c r="O4305">
        <v>3.3924352352388709</v>
      </c>
      <c r="P4305">
        <v>2336000</v>
      </c>
      <c r="Q4305">
        <v>6613000</v>
      </c>
      <c r="R4305">
        <v>0.35</v>
      </c>
      <c r="S4305">
        <v>28.363</v>
      </c>
      <c r="T4305">
        <v>8.4150000000000009</v>
      </c>
      <c r="U4305">
        <v>17.085416666666671</v>
      </c>
      <c r="V4305">
        <f t="shared" si="496"/>
        <v>2.3878796089674275</v>
      </c>
      <c r="AC4305">
        <v>35.308999999999997</v>
      </c>
      <c r="AD4305">
        <v>32.682000000000002</v>
      </c>
      <c r="AH4305" s="85">
        <f>IF(AND(M4305&lt;Variables!$G$6,M4305&gt;Variables!$G$5),0,1)</f>
        <v>1</v>
      </c>
      <c r="AI4305" s="85">
        <f t="shared" si="497"/>
        <v>0</v>
      </c>
      <c r="AJ4305" s="85">
        <f>IF(I4305&gt;Variables!$G$7,0,1)</f>
        <v>1</v>
      </c>
      <c r="AK4305" s="85">
        <f>IF(F4305&gt;Variables!$G$8,0,1)</f>
        <v>1</v>
      </c>
      <c r="AL4305" s="85">
        <f>IF(G4305&gt;Variables!$G$9,0,1)</f>
        <v>1</v>
      </c>
      <c r="AM4305" s="85">
        <f>IF(AND(K4305&gt;Variables!$G$10,K4305&lt;Variables!$G$11),0,1)</f>
        <v>0</v>
      </c>
      <c r="AN4305" s="103">
        <f>IF(H4305&lt;Variables!$G$13,1,0)</f>
        <v>0</v>
      </c>
      <c r="AO4305" s="101">
        <f>IF(R4305&lt;Variables!$G$12,0,1)</f>
        <v>0</v>
      </c>
      <c r="AP4305" s="86">
        <f t="shared" si="495"/>
        <v>1</v>
      </c>
      <c r="AR4305">
        <v>0</v>
      </c>
      <c r="AS4305">
        <v>0</v>
      </c>
      <c r="AT4305">
        <v>1</v>
      </c>
      <c r="AU4305">
        <v>0</v>
      </c>
      <c r="BA4305">
        <v>-2.25</v>
      </c>
    </row>
    <row r="4306" spans="3:53" ht="12.75" x14ac:dyDescent="0.2">
      <c r="C4306" t="s">
        <v>869</v>
      </c>
      <c r="D4306" t="s">
        <v>859</v>
      </c>
      <c r="E4306">
        <v>4.79</v>
      </c>
      <c r="F4306">
        <v>8.02</v>
      </c>
      <c r="G4306">
        <v>0</v>
      </c>
      <c r="H4306">
        <v>-99999</v>
      </c>
      <c r="I4306">
        <v>-47.021000000000001</v>
      </c>
      <c r="J4306" t="s">
        <v>78</v>
      </c>
      <c r="K4306">
        <v>-99999</v>
      </c>
      <c r="L4306">
        <v>-99999</v>
      </c>
      <c r="M4306">
        <v>-99999</v>
      </c>
      <c r="N4306">
        <v>4.8499999999999996</v>
      </c>
      <c r="O4306">
        <v>0</v>
      </c>
      <c r="P4306">
        <v>76402</v>
      </c>
      <c r="Q4306">
        <v>3150</v>
      </c>
      <c r="R4306">
        <v>24.25</v>
      </c>
      <c r="S4306">
        <v>28.363</v>
      </c>
      <c r="T4306">
        <v>8.4150000000000009</v>
      </c>
      <c r="U4306">
        <v>17.085416666666671</v>
      </c>
      <c r="V4306"/>
      <c r="AC4306">
        <v>4.79</v>
      </c>
      <c r="AD4306">
        <v>4.79</v>
      </c>
      <c r="AH4306" s="85">
        <f>IF(AND(M4306&lt;Variables!$G$6,M4306&gt;Variables!$G$5),0,1)</f>
        <v>1</v>
      </c>
      <c r="AI4306" s="85">
        <f t="shared" si="497"/>
        <v>1</v>
      </c>
      <c r="AJ4306" s="85">
        <f>IF(I4306&gt;Variables!$G$7,0,1)</f>
        <v>1</v>
      </c>
      <c r="AK4306" s="85">
        <f>IF(F4306&gt;Variables!$G$8,0,1)</f>
        <v>1</v>
      </c>
      <c r="AL4306" s="85">
        <f>IF(G4306&gt;Variables!$G$9,0,1)</f>
        <v>1</v>
      </c>
      <c r="AM4306" s="85">
        <f>IF(AND(K4306&gt;Variables!$G$10,K4306&lt;Variables!$G$11),0,1)</f>
        <v>1</v>
      </c>
      <c r="AN4306" s="103">
        <f>IF(H4306&lt;Variables!$G$13,1,0)</f>
        <v>1</v>
      </c>
      <c r="AO4306" s="101">
        <f>IF(R4306&lt;Variables!$G$12,0,1)</f>
        <v>1</v>
      </c>
      <c r="AP4306" s="86">
        <f t="shared" si="495"/>
        <v>1</v>
      </c>
      <c r="AR4306">
        <v>0</v>
      </c>
      <c r="AS4306">
        <v>0</v>
      </c>
      <c r="AT4306">
        <v>0</v>
      </c>
      <c r="AU4306">
        <v>0</v>
      </c>
      <c r="BA4306">
        <v>0</v>
      </c>
    </row>
    <row r="4307" spans="3:53" ht="12.75" x14ac:dyDescent="0.2">
      <c r="C4307" t="s">
        <v>869</v>
      </c>
      <c r="D4307" t="s">
        <v>697</v>
      </c>
      <c r="E4307">
        <v>7.44</v>
      </c>
      <c r="F4307">
        <v>17.059999999999999</v>
      </c>
      <c r="G4307">
        <v>30.53</v>
      </c>
      <c r="H4307">
        <v>-99999</v>
      </c>
      <c r="I4307">
        <v>-7.5140000000000002</v>
      </c>
      <c r="J4307" t="s">
        <v>76</v>
      </c>
      <c r="K4307">
        <v>60.88</v>
      </c>
      <c r="L4307">
        <v>6.9432368421052626</v>
      </c>
      <c r="M4307">
        <v>7.1546336268159481</v>
      </c>
      <c r="N4307">
        <v>6.8646176470588234</v>
      </c>
      <c r="O4307">
        <v>8.3818558079152776</v>
      </c>
      <c r="P4307">
        <v>62823</v>
      </c>
      <c r="Q4307">
        <v>74910</v>
      </c>
      <c r="R4307">
        <v>0.84</v>
      </c>
      <c r="S4307">
        <v>28.363</v>
      </c>
      <c r="T4307">
        <v>8.4150000000000009</v>
      </c>
      <c r="U4307">
        <v>17.085416666666671</v>
      </c>
      <c r="V4307">
        <f>1.849 + (0.01036 * K4307) + (0.1184 * M4307) - (0.002888 * K4307 * M4307)</f>
        <v>2.0688874344758057</v>
      </c>
      <c r="AC4307">
        <v>7.44</v>
      </c>
      <c r="AD4307">
        <v>5.8</v>
      </c>
      <c r="AH4307" s="85">
        <f>IF(AND(M4307&lt;Variables!$G$6,M4307&gt;Variables!$G$5),0,1)</f>
        <v>1</v>
      </c>
      <c r="AI4307" s="85">
        <f t="shared" si="497"/>
        <v>0</v>
      </c>
      <c r="AJ4307" s="85">
        <f>IF(I4307&gt;Variables!$G$7,0,1)</f>
        <v>1</v>
      </c>
      <c r="AK4307" s="85">
        <f>IF(F4307&gt;Variables!$G$8,0,1)</f>
        <v>0</v>
      </c>
      <c r="AL4307" s="85">
        <f>IF(G4307&gt;Variables!$G$9,0,1)</f>
        <v>0</v>
      </c>
      <c r="AM4307" s="85">
        <f>IF(AND(K4307&gt;Variables!$G$10,K4307&lt;Variables!$G$11),0,1)</f>
        <v>0</v>
      </c>
      <c r="AN4307" s="103">
        <f>IF(H4307&lt;Variables!$G$13,1,0)</f>
        <v>1</v>
      </c>
      <c r="AO4307" s="101">
        <f>IF(R4307&lt;Variables!$G$12,0,1)</f>
        <v>0</v>
      </c>
      <c r="AP4307" s="86">
        <f t="shared" si="495"/>
        <v>0</v>
      </c>
      <c r="AR4307">
        <v>0</v>
      </c>
      <c r="AS4307">
        <v>0</v>
      </c>
      <c r="AT4307">
        <v>1</v>
      </c>
      <c r="AU4307">
        <v>0</v>
      </c>
      <c r="BA4307">
        <v>-2.25</v>
      </c>
    </row>
    <row r="4308" spans="3:53" ht="12.75" x14ac:dyDescent="0.2">
      <c r="C4308" t="s">
        <v>869</v>
      </c>
      <c r="D4308" t="s">
        <v>868</v>
      </c>
      <c r="E4308">
        <v>5.6</v>
      </c>
      <c r="F4308">
        <v>36.6</v>
      </c>
      <c r="G4308">
        <v>-6.09</v>
      </c>
      <c r="H4308">
        <v>124.3</v>
      </c>
      <c r="I4308">
        <v>0.39100000000000001</v>
      </c>
      <c r="J4308" t="s">
        <v>76</v>
      </c>
      <c r="K4308">
        <v>46.21</v>
      </c>
      <c r="L4308">
        <v>5.7104049999999997</v>
      </c>
      <c r="M4308">
        <v>-2.8089951588372442</v>
      </c>
      <c r="N4308">
        <v>5.8335888888888894</v>
      </c>
      <c r="O4308">
        <v>-4.861310837810926</v>
      </c>
      <c r="P4308">
        <v>18260000</v>
      </c>
      <c r="Q4308">
        <v>722400</v>
      </c>
      <c r="R4308">
        <v>25.28</v>
      </c>
      <c r="S4308">
        <v>28.363</v>
      </c>
      <c r="T4308">
        <v>8.4150000000000009</v>
      </c>
      <c r="U4308">
        <v>17.085416666666671</v>
      </c>
      <c r="V4308">
        <f>1.849 + (0.01036 * K4308) + (0.1184 * M4308) - (0.002888 * K4308 * M4308)</f>
        <v>2.3700235614388121</v>
      </c>
      <c r="AC4308">
        <v>5.8</v>
      </c>
      <c r="AD4308">
        <v>5.0199999999999996</v>
      </c>
      <c r="AH4308" s="85">
        <f>IF(AND(M4308&lt;Variables!$G$6,M4308&gt;Variables!$G$5),0,1)</f>
        <v>0</v>
      </c>
      <c r="AI4308" s="85">
        <f t="shared" si="497"/>
        <v>1</v>
      </c>
      <c r="AJ4308" s="85">
        <f>IF(I4308&gt;Variables!$G$7,0,1)</f>
        <v>0</v>
      </c>
      <c r="AK4308" s="85">
        <f>IF(F4308&gt;Variables!$G$8,0,1)</f>
        <v>0</v>
      </c>
      <c r="AL4308" s="85">
        <f>IF(G4308&gt;Variables!$G$9,0,1)</f>
        <v>1</v>
      </c>
      <c r="AM4308" s="85">
        <f>IF(AND(K4308&gt;Variables!$G$10,K4308&lt;Variables!$G$11),0,1)</f>
        <v>1</v>
      </c>
      <c r="AN4308" s="103">
        <f>IF(H4308&lt;Variables!$G$13,1,0)</f>
        <v>1</v>
      </c>
      <c r="AO4308" s="101">
        <f>IF(R4308&lt;Variables!$G$12,0,1)</f>
        <v>1</v>
      </c>
      <c r="AP4308" s="86">
        <f t="shared" si="495"/>
        <v>0</v>
      </c>
      <c r="AR4308">
        <v>0</v>
      </c>
      <c r="AS4308">
        <v>0</v>
      </c>
      <c r="AT4308">
        <v>1</v>
      </c>
      <c r="AU4308">
        <v>0</v>
      </c>
      <c r="BA4308">
        <v>-2.25</v>
      </c>
    </row>
    <row r="4309" spans="3:53" ht="12.75" x14ac:dyDescent="0.2">
      <c r="C4309" t="s">
        <v>869</v>
      </c>
      <c r="D4309" t="s">
        <v>865</v>
      </c>
      <c r="E4309">
        <v>33.74</v>
      </c>
      <c r="F4309">
        <v>10.45</v>
      </c>
      <c r="G4309">
        <v>7.11</v>
      </c>
      <c r="H4309">
        <v>2460</v>
      </c>
      <c r="I4309">
        <v>59.329000000000001</v>
      </c>
      <c r="J4309" t="s">
        <v>76</v>
      </c>
      <c r="K4309">
        <v>62.7</v>
      </c>
      <c r="L4309">
        <v>33.751249999999999</v>
      </c>
      <c r="M4309">
        <v>-6.2960631087743399E-2</v>
      </c>
      <c r="N4309">
        <v>33.075833333333343</v>
      </c>
      <c r="O4309">
        <v>1.9777783376583731</v>
      </c>
      <c r="P4309">
        <v>276480</v>
      </c>
      <c r="Q4309">
        <v>413382</v>
      </c>
      <c r="R4309">
        <v>0.67</v>
      </c>
      <c r="S4309">
        <v>28.363</v>
      </c>
      <c r="T4309">
        <v>8.4150000000000009</v>
      </c>
      <c r="U4309">
        <v>17.085416666666671</v>
      </c>
      <c r="V4309">
        <f>1.849 + (0.01036 * K4309) + (0.1184 * M4309) - (0.002888 * K4309 * M4309)</f>
        <v>2.5025182212510653</v>
      </c>
      <c r="AC4309">
        <v>33.950000000000003</v>
      </c>
      <c r="AD4309">
        <v>32.630000000000003</v>
      </c>
      <c r="AH4309" s="85">
        <f>IF(AND(M4309&lt;Variables!$G$6,M4309&gt;Variables!$G$5),0,1)</f>
        <v>1</v>
      </c>
      <c r="AI4309" s="85">
        <f t="shared" si="497"/>
        <v>0</v>
      </c>
      <c r="AJ4309" s="85">
        <f>IF(I4309&gt;Variables!$G$7,0,1)</f>
        <v>0</v>
      </c>
      <c r="AK4309" s="85">
        <f>IF(F4309&gt;Variables!$G$8,0,1)</f>
        <v>0</v>
      </c>
      <c r="AL4309" s="85">
        <f>IF(G4309&gt;Variables!$G$9,0,1)</f>
        <v>1</v>
      </c>
      <c r="AM4309" s="85">
        <f>IF(AND(K4309&gt;Variables!$G$10,K4309&lt;Variables!$G$11),0,1)</f>
        <v>0</v>
      </c>
      <c r="AN4309" s="103">
        <f>IF(H4309&lt;Variables!$G$13,1,0)</f>
        <v>1</v>
      </c>
      <c r="AO4309" s="101">
        <f>IF(R4309&lt;Variables!$G$12,0,1)</f>
        <v>0</v>
      </c>
      <c r="AP4309" s="86">
        <f t="shared" si="495"/>
        <v>0</v>
      </c>
      <c r="AR4309">
        <v>0</v>
      </c>
      <c r="AS4309">
        <v>0</v>
      </c>
      <c r="AT4309">
        <v>0</v>
      </c>
      <c r="AU4309">
        <v>1</v>
      </c>
      <c r="BA4309">
        <v>-1.34</v>
      </c>
    </row>
    <row r="4310" spans="3:53" ht="12.75" x14ac:dyDescent="0.2">
      <c r="C4310" t="s">
        <v>869</v>
      </c>
      <c r="D4310" t="s">
        <v>864</v>
      </c>
      <c r="E4310">
        <v>10.85</v>
      </c>
      <c r="F4310">
        <v>9.02</v>
      </c>
      <c r="G4310">
        <v>0</v>
      </c>
      <c r="H4310">
        <v>-99999</v>
      </c>
      <c r="I4310">
        <v>2419.7570000000001</v>
      </c>
      <c r="J4310" t="s">
        <v>76</v>
      </c>
      <c r="K4310"/>
      <c r="L4310">
        <v>-99999</v>
      </c>
      <c r="M4310">
        <v>-99999</v>
      </c>
      <c r="N4310">
        <v>11</v>
      </c>
      <c r="O4310">
        <v>0</v>
      </c>
      <c r="P4310">
        <v>45059</v>
      </c>
      <c r="Q4310">
        <v>6087</v>
      </c>
      <c r="R4310">
        <v>7.4</v>
      </c>
      <c r="S4310">
        <v>28.363</v>
      </c>
      <c r="T4310">
        <v>8.4150000000000009</v>
      </c>
      <c r="U4310">
        <v>17.085416666666671</v>
      </c>
      <c r="V4310"/>
      <c r="AC4310">
        <v>10.85</v>
      </c>
      <c r="AD4310">
        <v>10.55</v>
      </c>
      <c r="AH4310" s="85">
        <f>IF(AND(M4310&lt;Variables!$G$6,M4310&gt;Variables!$G$5),0,1)</f>
        <v>1</v>
      </c>
      <c r="AI4310" s="85">
        <f t="shared" si="497"/>
        <v>1</v>
      </c>
      <c r="AJ4310" s="85">
        <f>IF(I4310&gt;Variables!$G$7,0,1)</f>
        <v>0</v>
      </c>
      <c r="AK4310" s="85">
        <f>IF(F4310&gt;Variables!$G$8,0,1)</f>
        <v>0</v>
      </c>
      <c r="AL4310" s="85">
        <f>IF(G4310&gt;Variables!$G$9,0,1)</f>
        <v>1</v>
      </c>
      <c r="AM4310" s="85">
        <f>IF(AND(K4310&gt;Variables!$G$10,K4310&lt;Variables!$G$11),0,1)</f>
        <v>1</v>
      </c>
      <c r="AN4310" s="103">
        <f>IF(H4310&lt;Variables!$G$13,1,0)</f>
        <v>1</v>
      </c>
      <c r="AO4310" s="101">
        <f>IF(R4310&lt;Variables!$G$12,0,1)</f>
        <v>1</v>
      </c>
      <c r="AP4310" s="86">
        <f t="shared" si="495"/>
        <v>0</v>
      </c>
      <c r="AR4310">
        <v>0</v>
      </c>
      <c r="AS4310">
        <v>0</v>
      </c>
      <c r="AT4310">
        <v>1</v>
      </c>
      <c r="AU4310">
        <v>0</v>
      </c>
      <c r="BA4310">
        <v>-2.25</v>
      </c>
    </row>
    <row r="4311" spans="3:53" ht="12.75" x14ac:dyDescent="0.2">
      <c r="C4311" t="s">
        <v>869</v>
      </c>
      <c r="D4311" t="s">
        <v>866</v>
      </c>
      <c r="E4311">
        <v>38.74</v>
      </c>
      <c r="F4311">
        <v>10.63</v>
      </c>
      <c r="G4311">
        <v>-0.51</v>
      </c>
      <c r="H4311">
        <v>3060</v>
      </c>
      <c r="I4311">
        <v>68.606999999999999</v>
      </c>
      <c r="J4311" t="s">
        <v>76</v>
      </c>
      <c r="K4311">
        <v>62.34</v>
      </c>
      <c r="L4311">
        <v>38.720084999999997</v>
      </c>
      <c r="M4311">
        <v>5.1433254859842022E-2</v>
      </c>
      <c r="N4311">
        <v>38.818013888888878</v>
      </c>
      <c r="O4311">
        <v>-0.20097341690944481</v>
      </c>
      <c r="P4311">
        <v>2405000</v>
      </c>
      <c r="Q4311">
        <v>847606</v>
      </c>
      <c r="R4311">
        <v>2.84</v>
      </c>
      <c r="S4311">
        <v>28.363</v>
      </c>
      <c r="T4311">
        <v>8.4150000000000009</v>
      </c>
      <c r="U4311">
        <v>17.085416666666671</v>
      </c>
      <c r="V4311">
        <f t="shared" ref="V4311:V4317" si="498">1.849 + (0.01036 * K4311) + (0.1184 * M4311) - (0.002888 * K4311 * M4311)</f>
        <v>2.4916721611516093</v>
      </c>
      <c r="AC4311">
        <v>38.99</v>
      </c>
      <c r="AD4311">
        <v>38.65</v>
      </c>
      <c r="AH4311" s="85">
        <f>IF(AND(M4311&lt;Variables!$G$6,M4311&gt;Variables!$G$5),0,1)</f>
        <v>1</v>
      </c>
      <c r="AI4311" s="85">
        <f t="shared" si="497"/>
        <v>1</v>
      </c>
      <c r="AJ4311" s="85">
        <f>IF(I4311&gt;Variables!$G$7,0,1)</f>
        <v>0</v>
      </c>
      <c r="AK4311" s="85">
        <f>IF(F4311&gt;Variables!$G$8,0,1)</f>
        <v>0</v>
      </c>
      <c r="AL4311" s="85">
        <f>IF(G4311&gt;Variables!$G$9,0,1)</f>
        <v>1</v>
      </c>
      <c r="AM4311" s="85">
        <f>IF(AND(K4311&gt;Variables!$G$10,K4311&lt;Variables!$G$11),0,1)</f>
        <v>0</v>
      </c>
      <c r="AN4311" s="103">
        <f>IF(H4311&lt;Variables!$G$13,1,0)</f>
        <v>0</v>
      </c>
      <c r="AO4311" s="101">
        <f>IF(R4311&lt;Variables!$G$12,0,1)</f>
        <v>1</v>
      </c>
      <c r="AP4311" s="86">
        <f t="shared" si="495"/>
        <v>0</v>
      </c>
      <c r="AR4311">
        <v>0</v>
      </c>
      <c r="AS4311">
        <v>1</v>
      </c>
      <c r="AT4311">
        <v>0</v>
      </c>
      <c r="AU4311">
        <v>0</v>
      </c>
      <c r="BA4311">
        <v>0.59</v>
      </c>
    </row>
    <row r="4312" spans="3:53" ht="12.75" x14ac:dyDescent="0.2">
      <c r="C4312" t="s">
        <v>869</v>
      </c>
      <c r="D4312" t="s">
        <v>603</v>
      </c>
      <c r="E4312">
        <v>15.09</v>
      </c>
      <c r="F4312">
        <v>8.33</v>
      </c>
      <c r="G4312">
        <v>4.0199999999999996</v>
      </c>
      <c r="H4312">
        <v>8950</v>
      </c>
      <c r="I4312">
        <v>-1E-3</v>
      </c>
      <c r="J4312" t="s">
        <v>78</v>
      </c>
      <c r="K4312">
        <v>60.25</v>
      </c>
      <c r="L4312">
        <v>14.812955000000001</v>
      </c>
      <c r="M4312">
        <v>1.468613116019061</v>
      </c>
      <c r="N4312">
        <v>14.62366388888889</v>
      </c>
      <c r="O4312">
        <v>2.7820395367554158</v>
      </c>
      <c r="P4312">
        <v>40481000</v>
      </c>
      <c r="Q4312">
        <v>31080000</v>
      </c>
      <c r="R4312">
        <v>1.3</v>
      </c>
      <c r="S4312">
        <v>28.363</v>
      </c>
      <c r="T4312">
        <v>8.4150000000000009</v>
      </c>
      <c r="U4312">
        <v>17.085416666666671</v>
      </c>
      <c r="V4312">
        <f t="shared" si="498"/>
        <v>2.3915321735231081</v>
      </c>
      <c r="AC4312">
        <v>16.600000000000001</v>
      </c>
      <c r="AD4312">
        <v>14.72</v>
      </c>
      <c r="AH4312" s="85">
        <f>IF(AND(M4312&lt;Variables!$G$6,M4312&gt;Variables!$G$5),0,1)</f>
        <v>1</v>
      </c>
      <c r="AI4312" s="85">
        <f t="shared" si="497"/>
        <v>0</v>
      </c>
      <c r="AJ4312" s="85">
        <f>IF(I4312&gt;Variables!$G$7,0,1)</f>
        <v>1</v>
      </c>
      <c r="AK4312" s="85">
        <f>IF(F4312&gt;Variables!$G$8,0,1)</f>
        <v>1</v>
      </c>
      <c r="AL4312" s="85">
        <f>IF(G4312&gt;Variables!$G$9,0,1)</f>
        <v>1</v>
      </c>
      <c r="AM4312" s="85">
        <f>IF(AND(K4312&gt;Variables!$G$10,K4312&lt;Variables!$G$11),0,1)</f>
        <v>0</v>
      </c>
      <c r="AN4312" s="103">
        <f>IF(H4312&lt;Variables!$G$13,1,0)</f>
        <v>0</v>
      </c>
      <c r="AO4312" s="101">
        <f>IF(R4312&lt;Variables!$G$12,0,1)</f>
        <v>0</v>
      </c>
      <c r="AP4312" s="86">
        <f t="shared" si="495"/>
        <v>1</v>
      </c>
      <c r="AR4312">
        <v>0</v>
      </c>
      <c r="AS4312">
        <v>0</v>
      </c>
      <c r="AT4312">
        <v>1</v>
      </c>
      <c r="AU4312">
        <v>0</v>
      </c>
      <c r="BA4312">
        <v>-2.25</v>
      </c>
    </row>
    <row r="4313" spans="3:53" ht="12.75" x14ac:dyDescent="0.2">
      <c r="C4313" t="s">
        <v>870</v>
      </c>
      <c r="D4313" t="s">
        <v>863</v>
      </c>
      <c r="E4313">
        <v>73.98</v>
      </c>
      <c r="F4313">
        <v>29.42</v>
      </c>
      <c r="G4313">
        <v>0.88</v>
      </c>
      <c r="H4313">
        <v>976.52</v>
      </c>
      <c r="I4313">
        <v>-13.845000000000001</v>
      </c>
      <c r="J4313" t="s">
        <v>78</v>
      </c>
      <c r="K4313">
        <v>89.38</v>
      </c>
      <c r="L4313">
        <v>73.898220000000009</v>
      </c>
      <c r="M4313">
        <v>0.11066572374814281</v>
      </c>
      <c r="N4313">
        <v>73.875531707317066</v>
      </c>
      <c r="O4313">
        <v>0.14141122272638881</v>
      </c>
      <c r="P4313">
        <v>2010000</v>
      </c>
      <c r="Q4313">
        <v>316460</v>
      </c>
      <c r="R4313">
        <v>6.35</v>
      </c>
      <c r="S4313">
        <v>28.105000000000011</v>
      </c>
      <c r="T4313">
        <v>8.3169999999999984</v>
      </c>
      <c r="U4313">
        <v>17.08208333333333</v>
      </c>
      <c r="V4313">
        <f t="shared" si="498"/>
        <v>2.7595135403934772</v>
      </c>
      <c r="AC4313">
        <v>74.13</v>
      </c>
      <c r="AD4313">
        <v>73.41</v>
      </c>
      <c r="AH4313" s="85">
        <f>IF(AND(M4313&lt;Variables!$G$6,M4313&gt;Variables!$G$5),0,1)</f>
        <v>1</v>
      </c>
      <c r="AI4313" s="85">
        <f t="shared" si="497"/>
        <v>0</v>
      </c>
      <c r="AJ4313" s="85">
        <f>IF(I4313&gt;Variables!$G$7,0,1)</f>
        <v>1</v>
      </c>
      <c r="AK4313" s="85">
        <f>IF(F4313&gt;Variables!$G$8,0,1)</f>
        <v>0</v>
      </c>
      <c r="AL4313" s="85">
        <f>IF(G4313&gt;Variables!$G$9,0,1)</f>
        <v>1</v>
      </c>
      <c r="AM4313" s="85">
        <f>IF(AND(K4313&gt;Variables!$G$10,K4313&lt;Variables!$G$11),0,1)</f>
        <v>1</v>
      </c>
      <c r="AN4313" s="103">
        <f>IF(H4313&lt;Variables!$G$13,1,0)</f>
        <v>1</v>
      </c>
      <c r="AO4313" s="101">
        <f>IF(R4313&lt;Variables!$G$12,0,1)</f>
        <v>1</v>
      </c>
      <c r="AP4313" s="86">
        <f t="shared" si="495"/>
        <v>1</v>
      </c>
      <c r="AR4313">
        <v>0</v>
      </c>
      <c r="AS4313">
        <v>0</v>
      </c>
      <c r="AT4313">
        <v>0</v>
      </c>
      <c r="AU4313">
        <v>1</v>
      </c>
      <c r="BA4313">
        <v>-0.66</v>
      </c>
    </row>
    <row r="4314" spans="3:53" ht="12.75" x14ac:dyDescent="0.2">
      <c r="C4314" t="s">
        <v>870</v>
      </c>
      <c r="D4314" t="s">
        <v>868</v>
      </c>
      <c r="E4314">
        <v>5.6</v>
      </c>
      <c r="F4314">
        <v>41.52</v>
      </c>
      <c r="G4314">
        <v>-3.89</v>
      </c>
      <c r="H4314">
        <v>124.3</v>
      </c>
      <c r="I4314">
        <v>0.44700000000000001</v>
      </c>
      <c r="J4314" t="s">
        <v>76</v>
      </c>
      <c r="K4314">
        <v>52.51</v>
      </c>
      <c r="L4314">
        <v>5.6689749999999997</v>
      </c>
      <c r="M4314">
        <v>0.19447960169166489</v>
      </c>
      <c r="N4314">
        <v>5.8145878048780482</v>
      </c>
      <c r="O4314">
        <v>-2.3146577091008642</v>
      </c>
      <c r="P4314">
        <v>19140000</v>
      </c>
      <c r="Q4314">
        <v>722400</v>
      </c>
      <c r="R4314">
        <v>26.5</v>
      </c>
      <c r="S4314">
        <v>28.105000000000011</v>
      </c>
      <c r="T4314">
        <v>8.3169999999999984</v>
      </c>
      <c r="U4314">
        <v>17.08208333333333</v>
      </c>
      <c r="V4314">
        <f t="shared" si="498"/>
        <v>2.3865373710609061</v>
      </c>
      <c r="AC4314">
        <v>5.8</v>
      </c>
      <c r="AD4314">
        <v>5.0199999999999996</v>
      </c>
      <c r="AH4314" s="85">
        <f>IF(AND(M4314&lt;Variables!$G$6,M4314&gt;Variables!$G$5),0,1)</f>
        <v>1</v>
      </c>
      <c r="AI4314" s="85">
        <f t="shared" si="497"/>
        <v>1</v>
      </c>
      <c r="AJ4314" s="85">
        <f>IF(I4314&gt;Variables!$G$7,0,1)</f>
        <v>0</v>
      </c>
      <c r="AK4314" s="85">
        <f>IF(F4314&gt;Variables!$G$8,0,1)</f>
        <v>0</v>
      </c>
      <c r="AL4314" s="85">
        <f>IF(G4314&gt;Variables!$G$9,0,1)</f>
        <v>1</v>
      </c>
      <c r="AM4314" s="85">
        <f>IF(AND(K4314&gt;Variables!$G$10,K4314&lt;Variables!$G$11),0,1)</f>
        <v>0</v>
      </c>
      <c r="AN4314" s="103">
        <f>IF(H4314&lt;Variables!$G$13,1,0)</f>
        <v>1</v>
      </c>
      <c r="AO4314" s="101">
        <f>IF(R4314&lt;Variables!$G$12,0,1)</f>
        <v>1</v>
      </c>
      <c r="AP4314" s="86">
        <f t="shared" si="495"/>
        <v>0</v>
      </c>
      <c r="AR4314">
        <v>0</v>
      </c>
      <c r="AS4314">
        <v>0</v>
      </c>
      <c r="AT4314">
        <v>1</v>
      </c>
      <c r="AU4314">
        <v>0</v>
      </c>
      <c r="BA4314">
        <v>-2.25</v>
      </c>
    </row>
    <row r="4315" spans="3:53" ht="12.75" x14ac:dyDescent="0.2">
      <c r="C4315" t="s">
        <v>870</v>
      </c>
      <c r="D4315" t="s">
        <v>697</v>
      </c>
      <c r="E4315">
        <v>6.93</v>
      </c>
      <c r="F4315">
        <v>17.809999999999999</v>
      </c>
      <c r="G4315">
        <v>21.23</v>
      </c>
      <c r="H4315">
        <v>-99999</v>
      </c>
      <c r="I4315">
        <v>-7.7709999999999999</v>
      </c>
      <c r="J4315" t="s">
        <v>76</v>
      </c>
      <c r="K4315">
        <v>48.16</v>
      </c>
      <c r="L4315">
        <v>7.0580277777777773</v>
      </c>
      <c r="M4315">
        <v>-2.0972966165398659</v>
      </c>
      <c r="N4315">
        <v>6.898657894736842</v>
      </c>
      <c r="O4315">
        <v>0.16441031627052169</v>
      </c>
      <c r="P4315">
        <v>75144</v>
      </c>
      <c r="Q4315">
        <v>74910</v>
      </c>
      <c r="R4315">
        <v>1</v>
      </c>
      <c r="S4315">
        <v>28.105000000000011</v>
      </c>
      <c r="T4315">
        <v>8.3169999999999984</v>
      </c>
      <c r="U4315">
        <v>17.08208333333333</v>
      </c>
      <c r="V4315">
        <f t="shared" si="498"/>
        <v>2.391322445593473</v>
      </c>
      <c r="AC4315">
        <v>7</v>
      </c>
      <c r="AD4315">
        <v>5.8</v>
      </c>
      <c r="AH4315" s="85">
        <f>IF(AND(M4315&lt;Variables!$G$6,M4315&gt;Variables!$G$5),0,1)</f>
        <v>0</v>
      </c>
      <c r="AI4315" s="85">
        <f t="shared" si="497"/>
        <v>0</v>
      </c>
      <c r="AJ4315" s="85">
        <f>IF(I4315&gt;Variables!$G$7,0,1)</f>
        <v>1</v>
      </c>
      <c r="AK4315" s="85">
        <f>IF(F4315&gt;Variables!$G$8,0,1)</f>
        <v>0</v>
      </c>
      <c r="AL4315" s="85">
        <f>IF(G4315&gt;Variables!$G$9,0,1)</f>
        <v>0</v>
      </c>
      <c r="AM4315" s="85">
        <f>IF(AND(K4315&gt;Variables!$G$10,K4315&lt;Variables!$G$11),0,1)</f>
        <v>1</v>
      </c>
      <c r="AN4315" s="103">
        <f>IF(H4315&lt;Variables!$G$13,1,0)</f>
        <v>1</v>
      </c>
      <c r="AO4315" s="101">
        <f>IF(R4315&lt;Variables!$G$12,0,1)</f>
        <v>0</v>
      </c>
      <c r="AP4315" s="86">
        <f t="shared" si="495"/>
        <v>0</v>
      </c>
      <c r="AR4315">
        <v>0</v>
      </c>
      <c r="AS4315">
        <v>0</v>
      </c>
      <c r="AT4315">
        <v>1</v>
      </c>
      <c r="AU4315">
        <v>0</v>
      </c>
      <c r="BA4315">
        <v>-2.25</v>
      </c>
    </row>
    <row r="4316" spans="3:53" ht="12.75" x14ac:dyDescent="0.2">
      <c r="C4316" t="s">
        <v>870</v>
      </c>
      <c r="D4316" t="s">
        <v>866</v>
      </c>
      <c r="E4316">
        <v>38.729999999999997</v>
      </c>
      <c r="F4316">
        <v>10.74</v>
      </c>
      <c r="G4316">
        <v>-0.54</v>
      </c>
      <c r="H4316">
        <v>3060</v>
      </c>
      <c r="I4316">
        <v>68.608999999999995</v>
      </c>
      <c r="J4316" t="s">
        <v>76</v>
      </c>
      <c r="K4316">
        <v>59.91</v>
      </c>
      <c r="L4316">
        <v>38.727339999999998</v>
      </c>
      <c r="M4316">
        <v>7.126748183588375E-3</v>
      </c>
      <c r="N4316">
        <v>38.811551219512197</v>
      </c>
      <c r="O4316">
        <v>-0.2098633446819165</v>
      </c>
      <c r="P4316">
        <v>2496000</v>
      </c>
      <c r="Q4316">
        <v>847606</v>
      </c>
      <c r="R4316">
        <v>2.94</v>
      </c>
      <c r="S4316">
        <v>28.105000000000011</v>
      </c>
      <c r="T4316">
        <v>8.3169999999999984</v>
      </c>
      <c r="U4316">
        <v>17.08208333333333</v>
      </c>
      <c r="V4316">
        <f t="shared" si="498"/>
        <v>2.4692783364440722</v>
      </c>
      <c r="AC4316">
        <v>38.99</v>
      </c>
      <c r="AD4316">
        <v>38.65</v>
      </c>
      <c r="AH4316" s="85">
        <f>IF(AND(M4316&lt;Variables!$G$6,M4316&gt;Variables!$G$5),0,1)</f>
        <v>1</v>
      </c>
      <c r="AI4316" s="85">
        <f t="shared" si="497"/>
        <v>1</v>
      </c>
      <c r="AJ4316" s="85">
        <f>IF(I4316&gt;Variables!$G$7,0,1)</f>
        <v>0</v>
      </c>
      <c r="AK4316" s="85">
        <f>IF(F4316&gt;Variables!$G$8,0,1)</f>
        <v>0</v>
      </c>
      <c r="AL4316" s="85">
        <f>IF(G4316&gt;Variables!$G$9,0,1)</f>
        <v>1</v>
      </c>
      <c r="AM4316" s="85">
        <f>IF(AND(K4316&gt;Variables!$G$10,K4316&lt;Variables!$G$11),0,1)</f>
        <v>0</v>
      </c>
      <c r="AN4316" s="103">
        <f>IF(H4316&lt;Variables!$G$13,1,0)</f>
        <v>0</v>
      </c>
      <c r="AO4316" s="101">
        <f>IF(R4316&lt;Variables!$G$12,0,1)</f>
        <v>1</v>
      </c>
      <c r="AP4316" s="86">
        <f t="shared" si="495"/>
        <v>0</v>
      </c>
      <c r="AR4316">
        <v>0</v>
      </c>
      <c r="AS4316">
        <v>1</v>
      </c>
      <c r="AT4316">
        <v>0</v>
      </c>
      <c r="AU4316">
        <v>0</v>
      </c>
      <c r="BA4316">
        <v>0.28000000000000003</v>
      </c>
    </row>
    <row r="4317" spans="3:53" ht="12.75" x14ac:dyDescent="0.2">
      <c r="C4317" t="s">
        <v>870</v>
      </c>
      <c r="D4317" t="s">
        <v>865</v>
      </c>
      <c r="E4317">
        <v>33.450000000000003</v>
      </c>
      <c r="F4317">
        <v>8.76</v>
      </c>
      <c r="G4317">
        <v>6.35</v>
      </c>
      <c r="H4317">
        <v>2460</v>
      </c>
      <c r="I4317">
        <v>59.027999999999999</v>
      </c>
      <c r="J4317" t="s">
        <v>76</v>
      </c>
      <c r="K4317">
        <v>48.9</v>
      </c>
      <c r="L4317">
        <v>33.775500000000001</v>
      </c>
      <c r="M4317">
        <v>-0.84528726443723701</v>
      </c>
      <c r="N4317">
        <v>33.12792682926829</v>
      </c>
      <c r="O4317">
        <v>1.0929545111522729</v>
      </c>
      <c r="P4317">
        <v>322977</v>
      </c>
      <c r="Q4317">
        <v>413382</v>
      </c>
      <c r="R4317">
        <v>0.78</v>
      </c>
      <c r="S4317">
        <v>28.105000000000011</v>
      </c>
      <c r="T4317">
        <v>8.3169999999999984</v>
      </c>
      <c r="U4317">
        <v>17.08208333333333</v>
      </c>
      <c r="V4317">
        <f t="shared" si="498"/>
        <v>2.3748961602937038</v>
      </c>
      <c r="AC4317">
        <v>33.549999999999997</v>
      </c>
      <c r="AD4317">
        <v>32.630000000000003</v>
      </c>
      <c r="AH4317" s="85">
        <f>IF(AND(M4317&lt;Variables!$G$6,M4317&gt;Variables!$G$5),0,1)</f>
        <v>1</v>
      </c>
      <c r="AI4317" s="85">
        <f t="shared" si="497"/>
        <v>0</v>
      </c>
      <c r="AJ4317" s="85">
        <f>IF(I4317&gt;Variables!$G$7,0,1)</f>
        <v>0</v>
      </c>
      <c r="AK4317" s="85">
        <f>IF(F4317&gt;Variables!$G$8,0,1)</f>
        <v>1</v>
      </c>
      <c r="AL4317" s="85">
        <f>IF(G4317&gt;Variables!$G$9,0,1)</f>
        <v>1</v>
      </c>
      <c r="AM4317" s="85">
        <f>IF(AND(K4317&gt;Variables!$G$10,K4317&lt;Variables!$G$11),0,1)</f>
        <v>1</v>
      </c>
      <c r="AN4317" s="103">
        <f>IF(H4317&lt;Variables!$G$13,1,0)</f>
        <v>1</v>
      </c>
      <c r="AO4317" s="101">
        <f>IF(R4317&lt;Variables!$G$12,0,1)</f>
        <v>0</v>
      </c>
      <c r="AP4317" s="86">
        <f t="shared" si="495"/>
        <v>0</v>
      </c>
      <c r="AR4317">
        <v>0</v>
      </c>
      <c r="AS4317">
        <v>0</v>
      </c>
      <c r="AT4317">
        <v>0</v>
      </c>
      <c r="AU4317">
        <v>1</v>
      </c>
      <c r="BA4317">
        <v>-1</v>
      </c>
    </row>
    <row r="4318" spans="3:53" ht="12.75" x14ac:dyDescent="0.2">
      <c r="C4318" t="s">
        <v>870</v>
      </c>
      <c r="D4318" t="s">
        <v>864</v>
      </c>
      <c r="E4318">
        <v>10.85</v>
      </c>
      <c r="F4318">
        <v>9.02</v>
      </c>
      <c r="G4318">
        <v>0</v>
      </c>
      <c r="H4318">
        <v>-99999</v>
      </c>
      <c r="I4318">
        <v>2419.7570000000001</v>
      </c>
      <c r="J4318" t="s">
        <v>76</v>
      </c>
      <c r="K4318"/>
      <c r="L4318">
        <v>-99999</v>
      </c>
      <c r="M4318">
        <v>-99999</v>
      </c>
      <c r="N4318">
        <v>11</v>
      </c>
      <c r="O4318">
        <v>0</v>
      </c>
      <c r="P4318">
        <v>45059</v>
      </c>
      <c r="Q4318">
        <v>6087</v>
      </c>
      <c r="R4318">
        <v>7.4</v>
      </c>
      <c r="S4318">
        <v>28.105000000000011</v>
      </c>
      <c r="T4318">
        <v>8.3169999999999984</v>
      </c>
      <c r="U4318">
        <v>17.08208333333333</v>
      </c>
      <c r="V4318"/>
      <c r="AC4318">
        <v>10.85</v>
      </c>
      <c r="AD4318">
        <v>10.55</v>
      </c>
      <c r="AH4318" s="85">
        <f>IF(AND(M4318&lt;Variables!$G$6,M4318&gt;Variables!$G$5),0,1)</f>
        <v>1</v>
      </c>
      <c r="AI4318" s="85">
        <f t="shared" si="497"/>
        <v>1</v>
      </c>
      <c r="AJ4318" s="85">
        <f>IF(I4318&gt;Variables!$G$7,0,1)</f>
        <v>0</v>
      </c>
      <c r="AK4318" s="85">
        <f>IF(F4318&gt;Variables!$G$8,0,1)</f>
        <v>0</v>
      </c>
      <c r="AL4318" s="85">
        <f>IF(G4318&gt;Variables!$G$9,0,1)</f>
        <v>1</v>
      </c>
      <c r="AM4318" s="85">
        <f>IF(AND(K4318&gt;Variables!$G$10,K4318&lt;Variables!$G$11),0,1)</f>
        <v>1</v>
      </c>
      <c r="AN4318" s="103">
        <f>IF(H4318&lt;Variables!$G$13,1,0)</f>
        <v>1</v>
      </c>
      <c r="AO4318" s="101">
        <f>IF(R4318&lt;Variables!$G$12,0,1)</f>
        <v>1</v>
      </c>
      <c r="AP4318" s="86">
        <f t="shared" si="495"/>
        <v>0</v>
      </c>
      <c r="AR4318">
        <v>0</v>
      </c>
      <c r="AS4318">
        <v>0</v>
      </c>
      <c r="AT4318">
        <v>1</v>
      </c>
      <c r="AU4318">
        <v>0</v>
      </c>
      <c r="BA4318">
        <v>-2.25</v>
      </c>
    </row>
    <row r="4319" spans="3:53" ht="12.75" x14ac:dyDescent="0.2">
      <c r="C4319" t="s">
        <v>870</v>
      </c>
      <c r="D4319" t="s">
        <v>215</v>
      </c>
      <c r="E4319">
        <v>21.58</v>
      </c>
      <c r="F4319">
        <v>7.11</v>
      </c>
      <c r="G4319">
        <v>-0.43</v>
      </c>
      <c r="H4319">
        <v>2850</v>
      </c>
      <c r="I4319">
        <v>0.68100000000000005</v>
      </c>
      <c r="J4319" t="s">
        <v>78</v>
      </c>
      <c r="K4319">
        <v>49.76</v>
      </c>
      <c r="L4319">
        <v>21.580439999999999</v>
      </c>
      <c r="M4319">
        <v>-0.2017567760434919</v>
      </c>
      <c r="N4319">
        <v>21.491707317073171</v>
      </c>
      <c r="O4319">
        <v>0.21027963139497391</v>
      </c>
      <c r="P4319">
        <v>7545000</v>
      </c>
      <c r="Q4319">
        <v>27073000</v>
      </c>
      <c r="R4319">
        <v>0.28000000000000003</v>
      </c>
      <c r="S4319">
        <v>28.105000000000011</v>
      </c>
      <c r="T4319">
        <v>8.3169999999999984</v>
      </c>
      <c r="U4319">
        <v>17.08208333333333</v>
      </c>
      <c r="V4319">
        <f t="shared" ref="V4319:V4335" si="499">1.849 + (0.01036 * K4319) + (0.1184 * M4319) - (0.002888 * K4319 * M4319)</f>
        <v>2.3696194345205197</v>
      </c>
      <c r="AC4319">
        <v>23.46</v>
      </c>
      <c r="AD4319">
        <v>20.82</v>
      </c>
      <c r="AH4319" s="85">
        <f>IF(AND(M4319&lt;Variables!$G$6,M4319&gt;Variables!$G$5),0,1)</f>
        <v>1</v>
      </c>
      <c r="AI4319" s="85">
        <f t="shared" si="497"/>
        <v>0</v>
      </c>
      <c r="AJ4319" s="85">
        <f>IF(I4319&gt;Variables!$G$7,0,1)</f>
        <v>0</v>
      </c>
      <c r="AK4319" s="85">
        <f>IF(F4319&gt;Variables!$G$8,0,1)</f>
        <v>1</v>
      </c>
      <c r="AL4319" s="85">
        <f>IF(G4319&gt;Variables!$G$9,0,1)</f>
        <v>1</v>
      </c>
      <c r="AM4319" s="85">
        <f>IF(AND(K4319&gt;Variables!$G$10,K4319&lt;Variables!$G$11),0,1)</f>
        <v>1</v>
      </c>
      <c r="AN4319" s="103">
        <f>IF(H4319&lt;Variables!$G$13,1,0)</f>
        <v>0</v>
      </c>
      <c r="AO4319" s="101">
        <f>IF(R4319&lt;Variables!$G$12,0,1)</f>
        <v>0</v>
      </c>
      <c r="AP4319" s="86">
        <f t="shared" si="495"/>
        <v>1</v>
      </c>
      <c r="AR4319">
        <v>0</v>
      </c>
      <c r="AS4319">
        <v>0</v>
      </c>
      <c r="AT4319">
        <v>1</v>
      </c>
      <c r="AU4319">
        <v>0</v>
      </c>
      <c r="BA4319">
        <v>-2.25</v>
      </c>
    </row>
    <row r="4320" spans="3:53" ht="12.75" x14ac:dyDescent="0.2">
      <c r="C4320" t="s">
        <v>870</v>
      </c>
      <c r="D4320" t="s">
        <v>615</v>
      </c>
      <c r="E4320">
        <v>34.049999999999997</v>
      </c>
      <c r="F4320">
        <v>7.14</v>
      </c>
      <c r="G4320">
        <v>6.07</v>
      </c>
      <c r="H4320">
        <v>3400</v>
      </c>
      <c r="I4320">
        <v>-3.6589999999999998</v>
      </c>
      <c r="J4320" t="s">
        <v>78</v>
      </c>
      <c r="K4320">
        <v>60.94</v>
      </c>
      <c r="L4320">
        <v>33.538224999999997</v>
      </c>
      <c r="M4320">
        <v>1.019061086267977</v>
      </c>
      <c r="N4320">
        <v>32.964004878048783</v>
      </c>
      <c r="O4320">
        <v>2.7787737726043158</v>
      </c>
      <c r="P4320">
        <v>2711000</v>
      </c>
      <c r="Q4320">
        <v>6613000</v>
      </c>
      <c r="R4320">
        <v>0.41</v>
      </c>
      <c r="S4320">
        <v>28.105000000000011</v>
      </c>
      <c r="T4320">
        <v>8.3169999999999984</v>
      </c>
      <c r="U4320">
        <v>17.08208333333333</v>
      </c>
      <c r="V4320">
        <f t="shared" si="499"/>
        <v>2.4216458620735</v>
      </c>
      <c r="AC4320">
        <v>35.308999999999997</v>
      </c>
      <c r="AD4320">
        <v>32.682000000000002</v>
      </c>
      <c r="AH4320" s="85">
        <f>IF(AND(M4320&lt;Variables!$G$6,M4320&gt;Variables!$G$5),0,1)</f>
        <v>1</v>
      </c>
      <c r="AI4320" s="85">
        <f t="shared" si="497"/>
        <v>0</v>
      </c>
      <c r="AJ4320" s="85">
        <f>IF(I4320&gt;Variables!$G$7,0,1)</f>
        <v>1</v>
      </c>
      <c r="AK4320" s="85">
        <f>IF(F4320&gt;Variables!$G$8,0,1)</f>
        <v>1</v>
      </c>
      <c r="AL4320" s="85">
        <f>IF(G4320&gt;Variables!$G$9,0,1)</f>
        <v>1</v>
      </c>
      <c r="AM4320" s="85">
        <f>IF(AND(K4320&gt;Variables!$G$10,K4320&lt;Variables!$G$11),0,1)</f>
        <v>0</v>
      </c>
      <c r="AN4320" s="103">
        <f>IF(H4320&lt;Variables!$G$13,1,0)</f>
        <v>0</v>
      </c>
      <c r="AO4320" s="101">
        <f>IF(R4320&lt;Variables!$G$12,0,1)</f>
        <v>0</v>
      </c>
      <c r="AP4320" s="86">
        <f t="shared" si="495"/>
        <v>1</v>
      </c>
      <c r="AR4320">
        <v>0</v>
      </c>
      <c r="AS4320">
        <v>0</v>
      </c>
      <c r="AT4320">
        <v>1</v>
      </c>
      <c r="AU4320">
        <v>0</v>
      </c>
      <c r="BA4320">
        <v>-2.25</v>
      </c>
    </row>
    <row r="4321" spans="3:53" ht="12.75" x14ac:dyDescent="0.2">
      <c r="C4321" t="s">
        <v>870</v>
      </c>
      <c r="D4321" t="s">
        <v>860</v>
      </c>
      <c r="E4321">
        <v>90.9</v>
      </c>
      <c r="F4321">
        <v>7.35</v>
      </c>
      <c r="G4321">
        <v>3.58</v>
      </c>
      <c r="H4321">
        <v>3120</v>
      </c>
      <c r="I4321">
        <v>29.58</v>
      </c>
      <c r="J4321" t="s">
        <v>78</v>
      </c>
      <c r="K4321">
        <v>43.57</v>
      </c>
      <c r="L4321">
        <v>91.681225000000012</v>
      </c>
      <c r="M4321">
        <v>-0.92846163432045503</v>
      </c>
      <c r="N4321">
        <v>90.720180487804882</v>
      </c>
      <c r="O4321">
        <v>0.1210530133478725</v>
      </c>
      <c r="P4321">
        <v>812588</v>
      </c>
      <c r="Q4321">
        <v>666488</v>
      </c>
      <c r="R4321">
        <v>1.22</v>
      </c>
      <c r="S4321">
        <v>28.105000000000011</v>
      </c>
      <c r="T4321">
        <v>8.3169999999999984</v>
      </c>
      <c r="U4321">
        <v>17.08208333333333</v>
      </c>
      <c r="V4321">
        <f t="shared" si="499"/>
        <v>2.3072838184968627</v>
      </c>
      <c r="AC4321">
        <v>93.91</v>
      </c>
      <c r="AD4321">
        <v>89.1</v>
      </c>
      <c r="AH4321" s="85">
        <f>IF(AND(M4321&lt;Variables!$G$6,M4321&gt;Variables!$G$5),0,1)</f>
        <v>1</v>
      </c>
      <c r="AI4321" s="85">
        <f t="shared" si="497"/>
        <v>0</v>
      </c>
      <c r="AJ4321" s="85">
        <f>IF(I4321&gt;Variables!$G$7,0,1)</f>
        <v>0</v>
      </c>
      <c r="AK4321" s="85">
        <f>IF(F4321&gt;Variables!$G$8,0,1)</f>
        <v>1</v>
      </c>
      <c r="AL4321" s="85">
        <f>IF(G4321&gt;Variables!$G$9,0,1)</f>
        <v>1</v>
      </c>
      <c r="AM4321" s="85">
        <f>IF(AND(K4321&gt;Variables!$G$10,K4321&lt;Variables!$G$11),0,1)</f>
        <v>1</v>
      </c>
      <c r="AN4321" s="103">
        <f>IF(H4321&lt;Variables!$G$13,1,0)</f>
        <v>0</v>
      </c>
      <c r="AO4321" s="101">
        <f>IF(R4321&lt;Variables!$G$12,0,1)</f>
        <v>0</v>
      </c>
      <c r="AP4321" s="86">
        <f t="shared" si="495"/>
        <v>1</v>
      </c>
      <c r="AR4321">
        <v>1</v>
      </c>
      <c r="AS4321">
        <v>0</v>
      </c>
      <c r="AT4321">
        <v>0</v>
      </c>
      <c r="AU4321">
        <v>0</v>
      </c>
      <c r="BA4321">
        <v>1.33</v>
      </c>
    </row>
    <row r="4322" spans="3:53" ht="12.75" x14ac:dyDescent="0.2">
      <c r="C4322" t="s">
        <v>870</v>
      </c>
      <c r="D4322" t="s">
        <v>117</v>
      </c>
      <c r="E4322">
        <v>29.43</v>
      </c>
      <c r="F4322">
        <v>8.7899999999999991</v>
      </c>
      <c r="G4322">
        <v>5.32</v>
      </c>
      <c r="H4322">
        <v>3850</v>
      </c>
      <c r="I4322">
        <v>-13.291</v>
      </c>
      <c r="J4322" t="s">
        <v>78</v>
      </c>
      <c r="K4322">
        <v>57.47</v>
      </c>
      <c r="L4322">
        <v>29.053229999999999</v>
      </c>
      <c r="M4322">
        <v>0.91855535511885333</v>
      </c>
      <c r="N4322">
        <v>29.024441463414639</v>
      </c>
      <c r="O4322">
        <v>1.018653664560742</v>
      </c>
      <c r="P4322">
        <v>5706000</v>
      </c>
      <c r="Q4322">
        <v>15356000</v>
      </c>
      <c r="R4322">
        <v>0.37</v>
      </c>
      <c r="S4322">
        <v>28.105000000000011</v>
      </c>
      <c r="T4322">
        <v>8.3169999999999984</v>
      </c>
      <c r="U4322">
        <v>17.08208333333333</v>
      </c>
      <c r="V4322">
        <f t="shared" si="499"/>
        <v>2.4006904354110028</v>
      </c>
      <c r="AC4322">
        <v>31.439699999999998</v>
      </c>
      <c r="AD4322">
        <v>29.01</v>
      </c>
      <c r="AH4322" s="85">
        <f>IF(AND(M4322&lt;Variables!$G$6,M4322&gt;Variables!$G$5),0,1)</f>
        <v>1</v>
      </c>
      <c r="AI4322" s="85">
        <f t="shared" si="497"/>
        <v>0</v>
      </c>
      <c r="AJ4322" s="85">
        <f>IF(I4322&gt;Variables!$G$7,0,1)</f>
        <v>1</v>
      </c>
      <c r="AK4322" s="85">
        <f>IF(F4322&gt;Variables!$G$8,0,1)</f>
        <v>1</v>
      </c>
      <c r="AL4322" s="85">
        <f>IF(G4322&gt;Variables!$G$9,0,1)</f>
        <v>1</v>
      </c>
      <c r="AM4322" s="85">
        <f>IF(AND(K4322&gt;Variables!$G$10,K4322&lt;Variables!$G$11),0,1)</f>
        <v>0</v>
      </c>
      <c r="AN4322" s="103">
        <f>IF(H4322&lt;Variables!$G$13,1,0)</f>
        <v>0</v>
      </c>
      <c r="AO4322" s="101">
        <f>IF(R4322&lt;Variables!$G$12,0,1)</f>
        <v>0</v>
      </c>
      <c r="AP4322" s="86">
        <f t="shared" si="495"/>
        <v>1</v>
      </c>
      <c r="AR4322">
        <v>1</v>
      </c>
      <c r="AS4322">
        <v>0</v>
      </c>
      <c r="AT4322">
        <v>0</v>
      </c>
      <c r="AU4322">
        <v>0</v>
      </c>
      <c r="BA4322">
        <v>1.1499999999999999</v>
      </c>
    </row>
    <row r="4323" spans="3:53" ht="12.75" x14ac:dyDescent="0.2">
      <c r="C4323" t="s">
        <v>870</v>
      </c>
      <c r="D4323" t="s">
        <v>603</v>
      </c>
      <c r="E4323">
        <v>15.06</v>
      </c>
      <c r="F4323">
        <v>8.9499999999999993</v>
      </c>
      <c r="G4323">
        <v>4.28</v>
      </c>
      <c r="H4323">
        <v>8950</v>
      </c>
      <c r="I4323">
        <v>-1E-3</v>
      </c>
      <c r="J4323" t="s">
        <v>78</v>
      </c>
      <c r="K4323">
        <v>59.38</v>
      </c>
      <c r="L4323">
        <v>14.958995</v>
      </c>
      <c r="M4323">
        <v>0.72869200103350251</v>
      </c>
      <c r="N4323">
        <v>14.67249268292683</v>
      </c>
      <c r="O4323">
        <v>2.695570041301782</v>
      </c>
      <c r="P4323">
        <v>43420000</v>
      </c>
      <c r="Q4323">
        <v>31080000</v>
      </c>
      <c r="R4323">
        <v>1.4</v>
      </c>
      <c r="S4323">
        <v>28.105000000000011</v>
      </c>
      <c r="T4323">
        <v>8.3169999999999984</v>
      </c>
      <c r="U4323">
        <v>17.08208333333333</v>
      </c>
      <c r="V4323">
        <f t="shared" si="499"/>
        <v>2.425490949732652</v>
      </c>
      <c r="AC4323">
        <v>16.600000000000001</v>
      </c>
      <c r="AD4323">
        <v>14.72</v>
      </c>
      <c r="AH4323" s="85">
        <f>IF(AND(M4323&lt;Variables!$G$6,M4323&gt;Variables!$G$5),0,1)</f>
        <v>1</v>
      </c>
      <c r="AI4323" s="85">
        <f t="shared" si="497"/>
        <v>0</v>
      </c>
      <c r="AJ4323" s="85">
        <f>IF(I4323&gt;Variables!$G$7,0,1)</f>
        <v>1</v>
      </c>
      <c r="AK4323" s="85">
        <f>IF(F4323&gt;Variables!$G$8,0,1)</f>
        <v>1</v>
      </c>
      <c r="AL4323" s="85">
        <f>IF(G4323&gt;Variables!$G$9,0,1)</f>
        <v>1</v>
      </c>
      <c r="AM4323" s="85">
        <f>IF(AND(K4323&gt;Variables!$G$10,K4323&lt;Variables!$G$11),0,1)</f>
        <v>0</v>
      </c>
      <c r="AN4323" s="103">
        <f>IF(H4323&lt;Variables!$G$13,1,0)</f>
        <v>0</v>
      </c>
      <c r="AO4323" s="101">
        <f>IF(R4323&lt;Variables!$G$12,0,1)</f>
        <v>0</v>
      </c>
      <c r="AP4323" s="86">
        <f t="shared" si="495"/>
        <v>1</v>
      </c>
      <c r="AR4323">
        <v>0</v>
      </c>
      <c r="AS4323">
        <v>0</v>
      </c>
      <c r="AT4323">
        <v>1</v>
      </c>
      <c r="AU4323">
        <v>0</v>
      </c>
      <c r="BA4323">
        <v>-2.25</v>
      </c>
    </row>
    <row r="4324" spans="3:53" ht="12.75" x14ac:dyDescent="0.2">
      <c r="C4324" t="s">
        <v>870</v>
      </c>
      <c r="D4324" t="s">
        <v>810</v>
      </c>
      <c r="E4324">
        <v>10.17</v>
      </c>
      <c r="F4324">
        <v>9.4</v>
      </c>
      <c r="G4324">
        <v>-2.41</v>
      </c>
      <c r="H4324">
        <v>1820</v>
      </c>
      <c r="I4324">
        <v>-77.424999999999997</v>
      </c>
      <c r="J4324" t="s">
        <v>78</v>
      </c>
      <c r="K4324">
        <v>53.78</v>
      </c>
      <c r="L4324">
        <v>10.183619999999999</v>
      </c>
      <c r="M4324">
        <v>-4.4385002582572927E-2</v>
      </c>
      <c r="N4324">
        <v>10.160704878048779</v>
      </c>
      <c r="O4324">
        <v>0.18104178963961171</v>
      </c>
      <c r="P4324">
        <v>8188000.0000000009</v>
      </c>
      <c r="Q4324">
        <v>7509000</v>
      </c>
      <c r="R4324">
        <v>1.0900000000000001</v>
      </c>
      <c r="S4324">
        <v>28.105000000000011</v>
      </c>
      <c r="T4324">
        <v>8.3169999999999984</v>
      </c>
      <c r="U4324">
        <v>17.08208333333333</v>
      </c>
      <c r="V4324">
        <f t="shared" si="499"/>
        <v>2.4077993451617399</v>
      </c>
      <c r="AC4324">
        <v>10.95</v>
      </c>
      <c r="AD4324">
        <v>9.875</v>
      </c>
      <c r="AH4324" s="85">
        <f>IF(AND(M4324&lt;Variables!$G$6,M4324&gt;Variables!$G$5),0,1)</f>
        <v>1</v>
      </c>
      <c r="AI4324" s="85">
        <f t="shared" si="497"/>
        <v>0</v>
      </c>
      <c r="AJ4324" s="85">
        <f>IF(I4324&gt;Variables!$G$7,0,1)</f>
        <v>1</v>
      </c>
      <c r="AK4324" s="85">
        <f>IF(F4324&gt;Variables!$G$8,0,1)</f>
        <v>0</v>
      </c>
      <c r="AL4324" s="85">
        <f>IF(G4324&gt;Variables!$G$9,0,1)</f>
        <v>1</v>
      </c>
      <c r="AM4324" s="85">
        <f>IF(AND(K4324&gt;Variables!$G$10,K4324&lt;Variables!$G$11),0,1)</f>
        <v>0</v>
      </c>
      <c r="AN4324" s="103">
        <f>IF(H4324&lt;Variables!$G$13,1,0)</f>
        <v>1</v>
      </c>
      <c r="AO4324" s="101">
        <f>IF(R4324&lt;Variables!$G$12,0,1)</f>
        <v>0</v>
      </c>
      <c r="AP4324" s="86">
        <f t="shared" si="495"/>
        <v>1</v>
      </c>
      <c r="AR4324">
        <v>0</v>
      </c>
      <c r="AS4324">
        <v>0</v>
      </c>
      <c r="AT4324">
        <v>1</v>
      </c>
      <c r="AU4324">
        <v>0</v>
      </c>
      <c r="BA4324">
        <v>-2.25</v>
      </c>
    </row>
    <row r="4325" spans="3:53" ht="12.75" x14ac:dyDescent="0.2">
      <c r="C4325" t="s">
        <v>870</v>
      </c>
      <c r="D4325" t="s">
        <v>467</v>
      </c>
      <c r="E4325">
        <v>31.97</v>
      </c>
      <c r="F4325">
        <v>10.88</v>
      </c>
      <c r="G4325">
        <v>7.82</v>
      </c>
      <c r="H4325">
        <v>3720</v>
      </c>
      <c r="I4325">
        <v>-68.83</v>
      </c>
      <c r="J4325" t="s">
        <v>78</v>
      </c>
      <c r="K4325">
        <v>75.14</v>
      </c>
      <c r="L4325">
        <v>31.489245</v>
      </c>
      <c r="M4325">
        <v>1.526727617635794</v>
      </c>
      <c r="N4325">
        <v>30.8243756097561</v>
      </c>
      <c r="O4325">
        <v>3.7166183177488339</v>
      </c>
      <c r="P4325">
        <v>955251</v>
      </c>
      <c r="Q4325">
        <v>2856000</v>
      </c>
      <c r="R4325">
        <v>0.33</v>
      </c>
      <c r="S4325">
        <v>28.105000000000011</v>
      </c>
      <c r="T4325">
        <v>8.3169999999999984</v>
      </c>
      <c r="U4325">
        <v>17.08208333333333</v>
      </c>
      <c r="V4325">
        <f t="shared" si="499"/>
        <v>2.4769084614378025</v>
      </c>
      <c r="AC4325">
        <v>32.9</v>
      </c>
      <c r="AD4325">
        <v>31.62</v>
      </c>
      <c r="AH4325" s="85">
        <f>IF(AND(M4325&lt;Variables!$G$6,M4325&gt;Variables!$G$5),0,1)</f>
        <v>1</v>
      </c>
      <c r="AI4325" s="85">
        <f t="shared" si="497"/>
        <v>0</v>
      </c>
      <c r="AJ4325" s="85">
        <f>IF(I4325&gt;Variables!$G$7,0,1)</f>
        <v>1</v>
      </c>
      <c r="AK4325" s="85">
        <f>IF(F4325&gt;Variables!$G$8,0,1)</f>
        <v>0</v>
      </c>
      <c r="AL4325" s="85">
        <f>IF(G4325&gt;Variables!$G$9,0,1)</f>
        <v>1</v>
      </c>
      <c r="AM4325" s="85">
        <f>IF(AND(K4325&gt;Variables!$G$10,K4325&lt;Variables!$G$11),0,1)</f>
        <v>1</v>
      </c>
      <c r="AN4325" s="103">
        <f>IF(H4325&lt;Variables!$G$13,1,0)</f>
        <v>0</v>
      </c>
      <c r="AO4325" s="101">
        <f>IF(R4325&lt;Variables!$G$12,0,1)</f>
        <v>0</v>
      </c>
      <c r="AP4325" s="86">
        <f t="shared" si="495"/>
        <v>1</v>
      </c>
      <c r="AR4325">
        <v>1</v>
      </c>
      <c r="AS4325">
        <v>0</v>
      </c>
      <c r="AT4325">
        <v>0</v>
      </c>
      <c r="AU4325">
        <v>0</v>
      </c>
      <c r="BA4325">
        <v>1.3</v>
      </c>
    </row>
    <row r="4326" spans="3:53" ht="12.75" x14ac:dyDescent="0.2">
      <c r="C4326" t="s">
        <v>870</v>
      </c>
      <c r="D4326" t="s">
        <v>540</v>
      </c>
      <c r="E4326">
        <v>46.94</v>
      </c>
      <c r="F4326">
        <v>11.24</v>
      </c>
      <c r="G4326">
        <v>10.66</v>
      </c>
      <c r="H4326">
        <v>3200</v>
      </c>
      <c r="I4326">
        <v>1.7000000000000001E-2</v>
      </c>
      <c r="J4326" t="s">
        <v>78</v>
      </c>
      <c r="K4326">
        <v>87.49</v>
      </c>
      <c r="L4326">
        <v>45.790664999999997</v>
      </c>
      <c r="M4326">
        <v>2.50997665135458</v>
      </c>
      <c r="N4326">
        <v>44.718939024390252</v>
      </c>
      <c r="O4326">
        <v>4.9667121449333846</v>
      </c>
      <c r="P4326">
        <v>506541</v>
      </c>
      <c r="Q4326">
        <v>1175000</v>
      </c>
      <c r="R4326">
        <v>0.43</v>
      </c>
      <c r="S4326">
        <v>28.105000000000011</v>
      </c>
      <c r="T4326">
        <v>8.3169999999999984</v>
      </c>
      <c r="U4326">
        <v>17.08208333333333</v>
      </c>
      <c r="V4326">
        <f t="shared" si="499"/>
        <v>2.4183790238487712</v>
      </c>
      <c r="AC4326">
        <v>48.95</v>
      </c>
      <c r="AD4326">
        <v>46.33</v>
      </c>
      <c r="AH4326" s="85">
        <f>IF(AND(M4326&lt;Variables!$G$6,M4326&gt;Variables!$G$5),0,1)</f>
        <v>1</v>
      </c>
      <c r="AI4326" s="85">
        <f t="shared" si="497"/>
        <v>0</v>
      </c>
      <c r="AJ4326" s="85">
        <f>IF(I4326&gt;Variables!$G$7,0,1)</f>
        <v>0</v>
      </c>
      <c r="AK4326" s="85">
        <f>IF(F4326&gt;Variables!$G$8,0,1)</f>
        <v>0</v>
      </c>
      <c r="AL4326" s="85">
        <f>IF(G4326&gt;Variables!$G$9,0,1)</f>
        <v>1</v>
      </c>
      <c r="AM4326" s="85">
        <f>IF(AND(K4326&gt;Variables!$G$10,K4326&lt;Variables!$G$11),0,1)</f>
        <v>1</v>
      </c>
      <c r="AN4326" s="103">
        <f>IF(H4326&lt;Variables!$G$13,1,0)</f>
        <v>0</v>
      </c>
      <c r="AO4326" s="101">
        <f>IF(R4326&lt;Variables!$G$12,0,1)</f>
        <v>0</v>
      </c>
      <c r="AP4326" s="86">
        <f t="shared" si="495"/>
        <v>1</v>
      </c>
      <c r="AR4326">
        <v>0</v>
      </c>
      <c r="AS4326">
        <v>0</v>
      </c>
      <c r="AT4326">
        <v>1</v>
      </c>
      <c r="AU4326">
        <v>0</v>
      </c>
      <c r="BA4326">
        <v>-0.72</v>
      </c>
    </row>
    <row r="4327" spans="3:53" ht="12.75" x14ac:dyDescent="0.2">
      <c r="C4327" t="s">
        <v>870</v>
      </c>
      <c r="D4327" t="s">
        <v>251</v>
      </c>
      <c r="E4327">
        <v>10.08</v>
      </c>
      <c r="F4327">
        <v>12.89</v>
      </c>
      <c r="G4327">
        <v>6.6</v>
      </c>
      <c r="H4327">
        <v>3650</v>
      </c>
      <c r="I4327">
        <v>-0.14599999999999999</v>
      </c>
      <c r="J4327" t="s">
        <v>78</v>
      </c>
      <c r="K4327">
        <v>64.13</v>
      </c>
      <c r="L4327">
        <v>9.9662250000000014</v>
      </c>
      <c r="M4327">
        <v>1.241944668116548</v>
      </c>
      <c r="N4327">
        <v>9.7827048780487811</v>
      </c>
      <c r="O4327">
        <v>3.1412081400999048</v>
      </c>
      <c r="P4327">
        <v>9748000</v>
      </c>
      <c r="Q4327">
        <v>22840000</v>
      </c>
      <c r="R4327">
        <v>0.43</v>
      </c>
      <c r="S4327">
        <v>28.105000000000011</v>
      </c>
      <c r="T4327">
        <v>8.3169999999999984</v>
      </c>
      <c r="U4327">
        <v>17.08208333333333</v>
      </c>
      <c r="V4327">
        <f t="shared" si="499"/>
        <v>2.4304156561014838</v>
      </c>
      <c r="AC4327">
        <v>12</v>
      </c>
      <c r="AD4327">
        <v>9.91</v>
      </c>
      <c r="AH4327" s="85">
        <f>IF(AND(M4327&lt;Variables!$G$6,M4327&gt;Variables!$G$5),0,1)</f>
        <v>1</v>
      </c>
      <c r="AI4327" s="85">
        <f t="shared" si="497"/>
        <v>0</v>
      </c>
      <c r="AJ4327" s="85">
        <f>IF(I4327&gt;Variables!$G$7,0,1)</f>
        <v>1</v>
      </c>
      <c r="AK4327" s="85">
        <f>IF(F4327&gt;Variables!$G$8,0,1)</f>
        <v>0</v>
      </c>
      <c r="AL4327" s="85">
        <f>IF(G4327&gt;Variables!$G$9,0,1)</f>
        <v>1</v>
      </c>
      <c r="AM4327" s="85">
        <f>IF(AND(K4327&gt;Variables!$G$10,K4327&lt;Variables!$G$11),0,1)</f>
        <v>0</v>
      </c>
      <c r="AN4327" s="103">
        <f>IF(H4327&lt;Variables!$G$13,1,0)</f>
        <v>0</v>
      </c>
      <c r="AO4327" s="101">
        <f>IF(R4327&lt;Variables!$G$12,0,1)</f>
        <v>0</v>
      </c>
      <c r="AP4327" s="86">
        <f t="shared" si="495"/>
        <v>1</v>
      </c>
      <c r="AR4327">
        <v>1</v>
      </c>
      <c r="AS4327">
        <v>0</v>
      </c>
      <c r="AT4327">
        <v>0</v>
      </c>
      <c r="AU4327">
        <v>0</v>
      </c>
      <c r="BA4327">
        <v>2</v>
      </c>
    </row>
    <row r="4328" spans="3:53" ht="12.75" x14ac:dyDescent="0.2">
      <c r="C4328" t="s">
        <v>870</v>
      </c>
      <c r="D4328" t="s">
        <v>828</v>
      </c>
      <c r="E4328">
        <v>3.92</v>
      </c>
      <c r="F4328">
        <v>17.28</v>
      </c>
      <c r="G4328">
        <v>-6.28</v>
      </c>
      <c r="H4328">
        <v>147.51</v>
      </c>
      <c r="I4328">
        <v>-63.133000000000003</v>
      </c>
      <c r="J4328" t="s">
        <v>78</v>
      </c>
      <c r="K4328">
        <v>53.25</v>
      </c>
      <c r="L4328">
        <v>3.861114999999999</v>
      </c>
      <c r="M4328">
        <v>0.48910742104289789</v>
      </c>
      <c r="N4328">
        <v>3.9274658536585361</v>
      </c>
      <c r="O4328">
        <v>-1.2085618418380519</v>
      </c>
      <c r="P4328">
        <v>14050000</v>
      </c>
      <c r="Q4328">
        <v>1050000</v>
      </c>
      <c r="R4328">
        <v>13.38</v>
      </c>
      <c r="S4328">
        <v>28.105000000000011</v>
      </c>
      <c r="T4328">
        <v>8.3169999999999984</v>
      </c>
      <c r="U4328">
        <v>17.08208333333333</v>
      </c>
      <c r="V4328">
        <f t="shared" si="499"/>
        <v>2.3833624447989759</v>
      </c>
      <c r="AC4328">
        <v>3.98</v>
      </c>
      <c r="AD4328">
        <v>2.82</v>
      </c>
      <c r="AH4328" s="85">
        <f>IF(AND(M4328&lt;Variables!$G$6,M4328&gt;Variables!$G$5),0,1)</f>
        <v>1</v>
      </c>
      <c r="AI4328" s="85">
        <f t="shared" si="497"/>
        <v>1</v>
      </c>
      <c r="AJ4328" s="85">
        <f>IF(I4328&gt;Variables!$G$7,0,1)</f>
        <v>1</v>
      </c>
      <c r="AK4328" s="85">
        <f>IF(F4328&gt;Variables!$G$8,0,1)</f>
        <v>0</v>
      </c>
      <c r="AL4328" s="85">
        <f>IF(G4328&gt;Variables!$G$9,0,1)</f>
        <v>1</v>
      </c>
      <c r="AM4328" s="85">
        <f>IF(AND(K4328&gt;Variables!$G$10,K4328&lt;Variables!$G$11),0,1)</f>
        <v>0</v>
      </c>
      <c r="AN4328" s="103">
        <f>IF(H4328&lt;Variables!$G$13,1,0)</f>
        <v>1</v>
      </c>
      <c r="AO4328" s="101">
        <f>IF(R4328&lt;Variables!$G$12,0,1)</f>
        <v>1</v>
      </c>
      <c r="AP4328" s="86">
        <f t="shared" si="495"/>
        <v>1</v>
      </c>
      <c r="AR4328">
        <v>0</v>
      </c>
      <c r="AS4328">
        <v>0</v>
      </c>
      <c r="AT4328">
        <v>1</v>
      </c>
      <c r="AU4328">
        <v>0</v>
      </c>
      <c r="BA4328">
        <v>-2.25</v>
      </c>
    </row>
    <row r="4329" spans="3:53" ht="12.75" x14ac:dyDescent="0.2">
      <c r="C4329" t="s">
        <v>870</v>
      </c>
      <c r="D4329" t="s">
        <v>331</v>
      </c>
      <c r="E4329">
        <v>56.64</v>
      </c>
      <c r="F4329">
        <v>18.37</v>
      </c>
      <c r="G4329">
        <v>8.06</v>
      </c>
      <c r="H4329">
        <v>25710</v>
      </c>
      <c r="I4329">
        <v>1133.191</v>
      </c>
      <c r="J4329" t="s">
        <v>78</v>
      </c>
      <c r="K4329">
        <v>52.19</v>
      </c>
      <c r="L4329">
        <v>57.339975000000003</v>
      </c>
      <c r="M4329">
        <v>-1.290504573816075</v>
      </c>
      <c r="N4329">
        <v>55.688109756097568</v>
      </c>
      <c r="O4329">
        <v>1.637495414903321</v>
      </c>
      <c r="P4329">
        <v>94715000</v>
      </c>
      <c r="Q4329">
        <v>136810000</v>
      </c>
      <c r="R4329">
        <v>0.69</v>
      </c>
      <c r="S4329">
        <v>28.105000000000011</v>
      </c>
      <c r="T4329">
        <v>8.3169999999999984</v>
      </c>
      <c r="U4329">
        <v>17.08208333333333</v>
      </c>
      <c r="V4329">
        <f t="shared" si="499"/>
        <v>2.4314035990073237</v>
      </c>
      <c r="AC4329">
        <v>59.5</v>
      </c>
      <c r="AD4329">
        <v>51.8</v>
      </c>
      <c r="AH4329" s="85">
        <f>IF(AND(M4329&lt;Variables!$G$6,M4329&gt;Variables!$G$5),0,1)</f>
        <v>1</v>
      </c>
      <c r="AI4329" s="85">
        <f t="shared" si="497"/>
        <v>0</v>
      </c>
      <c r="AJ4329" s="85">
        <f>IF(I4329&gt;Variables!$G$7,0,1)</f>
        <v>0</v>
      </c>
      <c r="AK4329" s="85">
        <f>IF(F4329&gt;Variables!$G$8,0,1)</f>
        <v>0</v>
      </c>
      <c r="AL4329" s="85">
        <f>IF(G4329&gt;Variables!$G$9,0,1)</f>
        <v>1</v>
      </c>
      <c r="AM4329" s="85">
        <f>IF(AND(K4329&gt;Variables!$G$10,K4329&lt;Variables!$G$11),0,1)</f>
        <v>0</v>
      </c>
      <c r="AN4329" s="103">
        <f>IF(H4329&lt;Variables!$G$13,1,0)</f>
        <v>0</v>
      </c>
      <c r="AO4329" s="101">
        <f>IF(R4329&lt;Variables!$G$12,0,1)</f>
        <v>0</v>
      </c>
      <c r="AP4329" s="86">
        <f t="shared" si="495"/>
        <v>1</v>
      </c>
      <c r="AR4329">
        <v>0</v>
      </c>
      <c r="AS4329">
        <v>0</v>
      </c>
      <c r="AT4329">
        <v>1</v>
      </c>
      <c r="AU4329">
        <v>0</v>
      </c>
      <c r="BA4329">
        <v>-2.25</v>
      </c>
    </row>
    <row r="4330" spans="3:53" ht="12.75" x14ac:dyDescent="0.2">
      <c r="C4330" t="s">
        <v>870</v>
      </c>
      <c r="D4330" t="s">
        <v>196</v>
      </c>
      <c r="E4330">
        <v>8.09</v>
      </c>
      <c r="F4330">
        <v>18.489999999999998</v>
      </c>
      <c r="G4330">
        <v>5.32</v>
      </c>
      <c r="H4330">
        <v>1760</v>
      </c>
      <c r="I4330">
        <v>-47.710999999999999</v>
      </c>
      <c r="J4330" t="s">
        <v>78</v>
      </c>
      <c r="K4330">
        <v>50.68</v>
      </c>
      <c r="L4330">
        <v>8.1859999999999999</v>
      </c>
      <c r="M4330">
        <v>-0.80625458099194636</v>
      </c>
      <c r="N4330">
        <v>8.1858073170731718</v>
      </c>
      <c r="O4330">
        <v>-0.80391969324660217</v>
      </c>
      <c r="P4330">
        <v>28391000</v>
      </c>
      <c r="Q4330">
        <v>23880000</v>
      </c>
      <c r="R4330">
        <v>1.19</v>
      </c>
      <c r="S4330">
        <v>28.105000000000011</v>
      </c>
      <c r="T4330">
        <v>8.3169999999999984</v>
      </c>
      <c r="U4330">
        <v>17.08208333333333</v>
      </c>
      <c r="V4330">
        <f t="shared" si="499"/>
        <v>2.3965907741021262</v>
      </c>
      <c r="AC4330">
        <v>8.86</v>
      </c>
      <c r="AD4330">
        <v>7.96</v>
      </c>
      <c r="AH4330" s="85">
        <f>IF(AND(M4330&lt;Variables!$G$6,M4330&gt;Variables!$G$5),0,1)</f>
        <v>1</v>
      </c>
      <c r="AI4330" s="85">
        <f t="shared" si="497"/>
        <v>0</v>
      </c>
      <c r="AJ4330" s="85">
        <f>IF(I4330&gt;Variables!$G$7,0,1)</f>
        <v>1</v>
      </c>
      <c r="AK4330" s="85">
        <f>IF(F4330&gt;Variables!$G$8,0,1)</f>
        <v>0</v>
      </c>
      <c r="AL4330" s="85">
        <f>IF(G4330&gt;Variables!$G$9,0,1)</f>
        <v>1</v>
      </c>
      <c r="AM4330" s="85">
        <f>IF(AND(K4330&gt;Variables!$G$10,K4330&lt;Variables!$G$11),0,1)</f>
        <v>0</v>
      </c>
      <c r="AN4330" s="103">
        <f>IF(H4330&lt;Variables!$G$13,1,0)</f>
        <v>1</v>
      </c>
      <c r="AO4330" s="101">
        <f>IF(R4330&lt;Variables!$G$12,0,1)</f>
        <v>0</v>
      </c>
      <c r="AP4330" s="86">
        <f t="shared" si="495"/>
        <v>1</v>
      </c>
      <c r="AR4330">
        <v>1</v>
      </c>
      <c r="AS4330">
        <v>0</v>
      </c>
      <c r="AT4330">
        <v>0</v>
      </c>
      <c r="AU4330">
        <v>0</v>
      </c>
      <c r="BA4330">
        <v>2</v>
      </c>
    </row>
    <row r="4331" spans="3:53" ht="12.75" x14ac:dyDescent="0.2">
      <c r="C4331" t="s">
        <v>870</v>
      </c>
      <c r="D4331" t="s">
        <v>183</v>
      </c>
      <c r="E4331">
        <v>24.82</v>
      </c>
      <c r="F4331">
        <v>20.41</v>
      </c>
      <c r="G4331">
        <v>-3.68</v>
      </c>
      <c r="H4331">
        <v>61.3</v>
      </c>
      <c r="I4331">
        <v>3643.6759999999999</v>
      </c>
      <c r="J4331" t="s">
        <v>78</v>
      </c>
      <c r="K4331">
        <v>48.78</v>
      </c>
      <c r="L4331">
        <v>25.454374999999999</v>
      </c>
      <c r="M4331">
        <v>-1.0327301298892531</v>
      </c>
      <c r="N4331">
        <v>26.420019512195118</v>
      </c>
      <c r="O4331">
        <v>-4.6499568693658579</v>
      </c>
      <c r="P4331">
        <v>10290000</v>
      </c>
      <c r="Q4331">
        <v>17890000</v>
      </c>
      <c r="R4331">
        <v>0.57999999999999996</v>
      </c>
      <c r="S4331">
        <v>28.105000000000011</v>
      </c>
      <c r="T4331">
        <v>8.3169999999999984</v>
      </c>
      <c r="U4331">
        <v>17.08208333333333</v>
      </c>
      <c r="V4331">
        <f t="shared" si="499"/>
        <v>2.3775731033466738</v>
      </c>
      <c r="AC4331">
        <v>27.4</v>
      </c>
      <c r="AD4331">
        <v>23.35</v>
      </c>
      <c r="AH4331" s="85">
        <f>IF(AND(M4331&lt;Variables!$G$6,M4331&gt;Variables!$G$5),0,1)</f>
        <v>1</v>
      </c>
      <c r="AI4331" s="85">
        <f t="shared" si="497"/>
        <v>1</v>
      </c>
      <c r="AJ4331" s="85">
        <f>IF(I4331&gt;Variables!$G$7,0,1)</f>
        <v>0</v>
      </c>
      <c r="AK4331" s="85">
        <f>IF(F4331&gt;Variables!$G$8,0,1)</f>
        <v>0</v>
      </c>
      <c r="AL4331" s="85">
        <f>IF(G4331&gt;Variables!$G$9,0,1)</f>
        <v>1</v>
      </c>
      <c r="AM4331" s="85">
        <f>IF(AND(K4331&gt;Variables!$G$10,K4331&lt;Variables!$G$11),0,1)</f>
        <v>1</v>
      </c>
      <c r="AN4331" s="103">
        <f>IF(H4331&lt;Variables!$G$13,1,0)</f>
        <v>1</v>
      </c>
      <c r="AO4331" s="101">
        <f>IF(R4331&lt;Variables!$G$12,0,1)</f>
        <v>0</v>
      </c>
      <c r="AP4331" s="86">
        <f t="shared" si="495"/>
        <v>1</v>
      </c>
      <c r="AR4331">
        <v>1</v>
      </c>
      <c r="AS4331">
        <v>0</v>
      </c>
      <c r="AT4331">
        <v>0</v>
      </c>
      <c r="AU4331">
        <v>0</v>
      </c>
      <c r="BA4331">
        <v>2</v>
      </c>
    </row>
    <row r="4332" spans="3:53" ht="12.75" x14ac:dyDescent="0.2">
      <c r="C4332" t="s">
        <v>870</v>
      </c>
      <c r="D4332" t="s">
        <v>862</v>
      </c>
      <c r="E4332">
        <v>78.02</v>
      </c>
      <c r="F4332">
        <v>21.03</v>
      </c>
      <c r="G4332">
        <v>-0.6</v>
      </c>
      <c r="H4332">
        <v>4480</v>
      </c>
      <c r="I4332">
        <v>2.5350000000000001</v>
      </c>
      <c r="J4332" t="s">
        <v>78</v>
      </c>
      <c r="K4332">
        <v>76.17</v>
      </c>
      <c r="L4332">
        <v>78.130960000000002</v>
      </c>
      <c r="M4332">
        <v>-9.7221383175113835E-2</v>
      </c>
      <c r="N4332">
        <v>78.274187804878053</v>
      </c>
      <c r="O4332">
        <v>-0.28002565216574099</v>
      </c>
      <c r="P4332">
        <v>10362000</v>
      </c>
      <c r="Q4332">
        <v>578815</v>
      </c>
      <c r="R4332">
        <v>17.899999999999999</v>
      </c>
      <c r="S4332">
        <v>28.105000000000011</v>
      </c>
      <c r="T4332">
        <v>8.3169999999999984</v>
      </c>
      <c r="U4332">
        <v>17.08208333333333</v>
      </c>
      <c r="V4332">
        <f t="shared" si="499"/>
        <v>2.6479968469926898</v>
      </c>
      <c r="AC4332">
        <v>78.349999999999994</v>
      </c>
      <c r="AD4332">
        <v>77.97</v>
      </c>
      <c r="AH4332" s="85">
        <f>IF(AND(M4332&lt;Variables!$G$6,M4332&gt;Variables!$G$5),0,1)</f>
        <v>1</v>
      </c>
      <c r="AI4332" s="85">
        <f t="shared" si="497"/>
        <v>1</v>
      </c>
      <c r="AJ4332" s="85">
        <f>IF(I4332&gt;Variables!$G$7,0,1)</f>
        <v>0</v>
      </c>
      <c r="AK4332" s="85">
        <f>IF(F4332&gt;Variables!$G$8,0,1)</f>
        <v>0</v>
      </c>
      <c r="AL4332" s="85">
        <f>IF(G4332&gt;Variables!$G$9,0,1)</f>
        <v>1</v>
      </c>
      <c r="AM4332" s="85">
        <f>IF(AND(K4332&gt;Variables!$G$10,K4332&lt;Variables!$G$11),0,1)</f>
        <v>1</v>
      </c>
      <c r="AN4332" s="103">
        <f>IF(H4332&lt;Variables!$G$13,1,0)</f>
        <v>0</v>
      </c>
      <c r="AO4332" s="101">
        <f>IF(R4332&lt;Variables!$G$12,0,1)</f>
        <v>1</v>
      </c>
      <c r="AP4332" s="86">
        <f t="shared" si="495"/>
        <v>1</v>
      </c>
      <c r="AR4332">
        <v>0</v>
      </c>
      <c r="AS4332">
        <v>0</v>
      </c>
      <c r="AT4332">
        <v>0</v>
      </c>
      <c r="AU4332">
        <v>1</v>
      </c>
      <c r="BA4332">
        <v>0.04</v>
      </c>
    </row>
    <row r="4333" spans="3:53" ht="12.75" x14ac:dyDescent="0.2">
      <c r="C4333" t="s">
        <v>870</v>
      </c>
      <c r="D4333" t="s">
        <v>861</v>
      </c>
      <c r="E4333">
        <v>3.1</v>
      </c>
      <c r="F4333">
        <v>25.82</v>
      </c>
      <c r="G4333">
        <v>6.37</v>
      </c>
      <c r="H4333">
        <v>298.19</v>
      </c>
      <c r="I4333">
        <v>0.84099999999999997</v>
      </c>
      <c r="J4333" t="s">
        <v>78</v>
      </c>
      <c r="K4333">
        <v>59.72</v>
      </c>
      <c r="L4333">
        <v>3.0709849999999999</v>
      </c>
      <c r="M4333">
        <v>1.837032743565985</v>
      </c>
      <c r="N4333">
        <v>3.0490146341463422</v>
      </c>
      <c r="O4333">
        <v>2.5708425592914419</v>
      </c>
      <c r="P4333">
        <v>8320000</v>
      </c>
      <c r="Q4333">
        <v>352780</v>
      </c>
      <c r="R4333">
        <v>23.58</v>
      </c>
      <c r="S4333">
        <v>28.105000000000011</v>
      </c>
      <c r="T4333">
        <v>8.3169999999999984</v>
      </c>
      <c r="U4333">
        <v>17.08208333333333</v>
      </c>
      <c r="V4333">
        <f t="shared" si="499"/>
        <v>2.3683683411908563</v>
      </c>
      <c r="AC4333">
        <v>3.75</v>
      </c>
      <c r="AD4333">
        <v>2.97</v>
      </c>
      <c r="AH4333" s="85">
        <f>IF(AND(M4333&lt;Variables!$G$6,M4333&gt;Variables!$G$5),0,1)</f>
        <v>1</v>
      </c>
      <c r="AI4333" s="85">
        <f t="shared" si="497"/>
        <v>0</v>
      </c>
      <c r="AJ4333" s="85">
        <f>IF(I4333&gt;Variables!$G$7,0,1)</f>
        <v>0</v>
      </c>
      <c r="AK4333" s="85">
        <f>IF(F4333&gt;Variables!$G$8,0,1)</f>
        <v>0</v>
      </c>
      <c r="AL4333" s="85">
        <f>IF(G4333&gt;Variables!$G$9,0,1)</f>
        <v>1</v>
      </c>
      <c r="AM4333" s="85">
        <f>IF(AND(K4333&gt;Variables!$G$10,K4333&lt;Variables!$G$11),0,1)</f>
        <v>0</v>
      </c>
      <c r="AN4333" s="103">
        <f>IF(H4333&lt;Variables!$G$13,1,0)</f>
        <v>1</v>
      </c>
      <c r="AO4333" s="101">
        <f>IF(R4333&lt;Variables!$G$12,0,1)</f>
        <v>1</v>
      </c>
      <c r="AP4333" s="86">
        <f t="shared" si="495"/>
        <v>1</v>
      </c>
      <c r="AR4333">
        <v>1</v>
      </c>
      <c r="AS4333">
        <v>0</v>
      </c>
      <c r="AT4333">
        <v>0</v>
      </c>
      <c r="AU4333">
        <v>0</v>
      </c>
      <c r="BA4333">
        <v>2</v>
      </c>
    </row>
    <row r="4334" spans="3:53" ht="12.75" x14ac:dyDescent="0.2">
      <c r="C4334" t="s">
        <v>870</v>
      </c>
      <c r="D4334" t="s">
        <v>744</v>
      </c>
      <c r="E4334">
        <v>13.67</v>
      </c>
      <c r="F4334">
        <v>8.6300000000000008</v>
      </c>
      <c r="G4334">
        <v>10.27</v>
      </c>
      <c r="H4334">
        <v>2320</v>
      </c>
      <c r="I4334">
        <v>-32.22</v>
      </c>
      <c r="J4334" t="s">
        <v>78</v>
      </c>
      <c r="K4334">
        <v>64.81</v>
      </c>
      <c r="L4334">
        <v>13.388674999999999</v>
      </c>
      <c r="M4334">
        <v>1.9607989588215291</v>
      </c>
      <c r="N4334">
        <v>13.03556097560976</v>
      </c>
      <c r="O4334">
        <v>4.7227658674769613</v>
      </c>
      <c r="P4334">
        <v>2386000</v>
      </c>
      <c r="Q4334">
        <v>10424000</v>
      </c>
      <c r="R4334">
        <v>0.23</v>
      </c>
      <c r="S4334">
        <v>28.105000000000011</v>
      </c>
      <c r="T4334">
        <v>8.3169999999999984</v>
      </c>
      <c r="U4334">
        <v>17.08208333333333</v>
      </c>
      <c r="V4334">
        <f t="shared" si="499"/>
        <v>2.3855849457791765</v>
      </c>
      <c r="AC4334">
        <v>13.89</v>
      </c>
      <c r="AD4334">
        <v>13.04</v>
      </c>
      <c r="AH4334" s="85">
        <f>IF(AND(M4334&lt;Variables!$G$6,M4334&gt;Variables!$G$5),0,1)</f>
        <v>1</v>
      </c>
      <c r="AI4334" s="85">
        <f t="shared" si="497"/>
        <v>0</v>
      </c>
      <c r="AJ4334" s="85">
        <f>IF(I4334&gt;Variables!$G$7,0,1)</f>
        <v>1</v>
      </c>
      <c r="AK4334" s="85">
        <f>IF(F4334&gt;Variables!$G$8,0,1)</f>
        <v>1</v>
      </c>
      <c r="AL4334" s="85">
        <f>IF(G4334&gt;Variables!$G$9,0,1)</f>
        <v>1</v>
      </c>
      <c r="AM4334" s="85">
        <f>IF(AND(K4334&gt;Variables!$G$10,K4334&lt;Variables!$G$11),0,1)</f>
        <v>0</v>
      </c>
      <c r="AN4334" s="103">
        <f>IF(H4334&lt;Variables!$G$13,1,0)</f>
        <v>1</v>
      </c>
      <c r="AO4334" s="101">
        <f>IF(R4334&lt;Variables!$G$12,0,1)</f>
        <v>0</v>
      </c>
      <c r="AP4334" s="86">
        <f t="shared" si="495"/>
        <v>1</v>
      </c>
      <c r="AR4334">
        <v>0</v>
      </c>
      <c r="AS4334">
        <v>0</v>
      </c>
      <c r="AT4334">
        <v>1</v>
      </c>
      <c r="AU4334">
        <v>0</v>
      </c>
      <c r="BA4334">
        <v>-2.25</v>
      </c>
    </row>
    <row r="4335" spans="3:53" ht="12.75" x14ac:dyDescent="0.2">
      <c r="C4335" t="s">
        <v>870</v>
      </c>
      <c r="D4335" t="s">
        <v>133</v>
      </c>
      <c r="E4335">
        <v>8.5</v>
      </c>
      <c r="F4335">
        <v>70.900000000000006</v>
      </c>
      <c r="G4335">
        <v>22.44</v>
      </c>
      <c r="H4335">
        <v>22.11</v>
      </c>
      <c r="I4335">
        <v>-44.948999999999998</v>
      </c>
      <c r="J4335" t="s">
        <v>78</v>
      </c>
      <c r="K4335">
        <v>60.96</v>
      </c>
      <c r="L4335">
        <v>8.2824999999999989</v>
      </c>
      <c r="M4335">
        <v>2.4449139752490261</v>
      </c>
      <c r="N4335">
        <v>7.9018972972972987</v>
      </c>
      <c r="O4335">
        <v>7.3792746319563074</v>
      </c>
      <c r="P4335">
        <v>38370000</v>
      </c>
      <c r="Q4335">
        <v>6720000</v>
      </c>
      <c r="R4335">
        <v>5.71</v>
      </c>
      <c r="S4335">
        <v>28.105000000000011</v>
      </c>
      <c r="T4335">
        <v>8.3169999999999984</v>
      </c>
      <c r="U4335">
        <v>17.08208333333333</v>
      </c>
      <c r="V4335">
        <f t="shared" si="499"/>
        <v>2.3395902459402351</v>
      </c>
      <c r="AC4335">
        <v>9.82</v>
      </c>
      <c r="AD4335">
        <v>7.09</v>
      </c>
      <c r="AH4335" s="85">
        <f>IF(AND(M4335&lt;Variables!$G$6,M4335&gt;Variables!$G$5),0,1)</f>
        <v>1</v>
      </c>
      <c r="AI4335" s="85">
        <f t="shared" si="497"/>
        <v>0</v>
      </c>
      <c r="AJ4335" s="85">
        <f>IF(I4335&gt;Variables!$G$7,0,1)</f>
        <v>1</v>
      </c>
      <c r="AK4335" s="85">
        <f>IF(F4335&gt;Variables!$G$8,0,1)</f>
        <v>0</v>
      </c>
      <c r="AL4335" s="85">
        <f>IF(G4335&gt;Variables!$G$9,0,1)</f>
        <v>0</v>
      </c>
      <c r="AM4335" s="85">
        <f>IF(AND(K4335&gt;Variables!$G$10,K4335&lt;Variables!$G$11),0,1)</f>
        <v>0</v>
      </c>
      <c r="AN4335" s="103">
        <f>IF(H4335&lt;Variables!$G$13,1,0)</f>
        <v>1</v>
      </c>
      <c r="AO4335" s="101">
        <f>IF(R4335&lt;Variables!$G$12,0,1)</f>
        <v>1</v>
      </c>
      <c r="AP4335" s="86">
        <f t="shared" ref="AP4335:AP4398" si="500">IF(J4335="Pass", 0,1)</f>
        <v>1</v>
      </c>
      <c r="AR4335">
        <v>0</v>
      </c>
      <c r="AS4335">
        <v>0</v>
      </c>
      <c r="AT4335">
        <v>1</v>
      </c>
      <c r="AU4335">
        <v>0</v>
      </c>
      <c r="BA4335">
        <v>-2.25</v>
      </c>
    </row>
    <row r="4336" spans="3:53" ht="12.75" x14ac:dyDescent="0.2">
      <c r="C4336" t="s">
        <v>870</v>
      </c>
      <c r="D4336" t="s">
        <v>859</v>
      </c>
      <c r="E4336">
        <v>4.79</v>
      </c>
      <c r="F4336">
        <v>8.02</v>
      </c>
      <c r="G4336">
        <v>0</v>
      </c>
      <c r="H4336">
        <v>-99999</v>
      </c>
      <c r="I4336">
        <v>-47.021000000000001</v>
      </c>
      <c r="J4336" t="s">
        <v>78</v>
      </c>
      <c r="K4336">
        <v>-99999</v>
      </c>
      <c r="L4336">
        <v>-99999</v>
      </c>
      <c r="M4336">
        <v>-99999</v>
      </c>
      <c r="N4336">
        <v>4.8499999999999996</v>
      </c>
      <c r="O4336">
        <v>0</v>
      </c>
      <c r="P4336">
        <v>76402</v>
      </c>
      <c r="Q4336">
        <v>3150</v>
      </c>
      <c r="R4336">
        <v>24.25</v>
      </c>
      <c r="S4336">
        <v>28.105000000000011</v>
      </c>
      <c r="T4336">
        <v>8.3169999999999984</v>
      </c>
      <c r="U4336">
        <v>17.08208333333333</v>
      </c>
      <c r="V4336"/>
      <c r="AC4336">
        <v>4.79</v>
      </c>
      <c r="AD4336">
        <v>4.79</v>
      </c>
      <c r="AH4336" s="85">
        <f>IF(AND(M4336&lt;Variables!$G$6,M4336&gt;Variables!$G$5),0,1)</f>
        <v>1</v>
      </c>
      <c r="AI4336" s="85">
        <f t="shared" si="497"/>
        <v>1</v>
      </c>
      <c r="AJ4336" s="85">
        <f>IF(I4336&gt;Variables!$G$7,0,1)</f>
        <v>1</v>
      </c>
      <c r="AK4336" s="85">
        <f>IF(F4336&gt;Variables!$G$8,0,1)</f>
        <v>1</v>
      </c>
      <c r="AL4336" s="85">
        <f>IF(G4336&gt;Variables!$G$9,0,1)</f>
        <v>1</v>
      </c>
      <c r="AM4336" s="85">
        <f>IF(AND(K4336&gt;Variables!$G$10,K4336&lt;Variables!$G$11),0,1)</f>
        <v>1</v>
      </c>
      <c r="AN4336" s="103">
        <f>IF(H4336&lt;Variables!$G$13,1,0)</f>
        <v>1</v>
      </c>
      <c r="AO4336" s="101">
        <f>IF(R4336&lt;Variables!$G$12,0,1)</f>
        <v>1</v>
      </c>
      <c r="AP4336" s="86">
        <f t="shared" si="500"/>
        <v>1</v>
      </c>
      <c r="AR4336">
        <v>0</v>
      </c>
      <c r="AS4336">
        <v>0</v>
      </c>
      <c r="AT4336">
        <v>0</v>
      </c>
      <c r="AU4336">
        <v>0</v>
      </c>
      <c r="BA4336">
        <v>0</v>
      </c>
    </row>
    <row r="4337" spans="3:53" ht="12.75" x14ac:dyDescent="0.2">
      <c r="C4337" t="s">
        <v>871</v>
      </c>
      <c r="D4337" t="s">
        <v>697</v>
      </c>
      <c r="E4337">
        <v>6.75</v>
      </c>
      <c r="F4337">
        <v>17.86</v>
      </c>
      <c r="G4337">
        <v>21.23</v>
      </c>
      <c r="H4337">
        <v>-99999</v>
      </c>
      <c r="I4337">
        <v>-7.7709999999999999</v>
      </c>
      <c r="J4337" t="s">
        <v>76</v>
      </c>
      <c r="K4337">
        <v>48.12</v>
      </c>
      <c r="L4337">
        <v>7.0991249999999999</v>
      </c>
      <c r="M4337">
        <v>-2.664060711707426</v>
      </c>
      <c r="N4337">
        <v>6.9021707317073178</v>
      </c>
      <c r="O4337">
        <v>0.11343197085398279</v>
      </c>
      <c r="P4337">
        <v>84184</v>
      </c>
      <c r="Q4337">
        <v>74910</v>
      </c>
      <c r="R4337">
        <v>1.1200000000000001</v>
      </c>
      <c r="S4337">
        <v>32.442</v>
      </c>
      <c r="T4337">
        <v>8.5350000000000001</v>
      </c>
      <c r="U4337">
        <v>19.192916666666669</v>
      </c>
      <c r="V4337">
        <f t="shared" ref="V4337:V4351" si="501">1.849 + (0.01036 * K4337) + (0.1184 * M4337) - (0.002888 * K4337 * M4337)</f>
        <v>2.4023244207138204</v>
      </c>
      <c r="AC4337">
        <v>7</v>
      </c>
      <c r="AD4337">
        <v>5.8</v>
      </c>
      <c r="AH4337" s="85">
        <f>IF(AND(M4337&lt;Variables!$G$6,M4337&gt;Variables!$G$5),0,1)</f>
        <v>0</v>
      </c>
      <c r="AI4337" s="85">
        <f t="shared" si="497"/>
        <v>0</v>
      </c>
      <c r="AJ4337" s="85">
        <f>IF(I4337&gt;Variables!$G$7,0,1)</f>
        <v>1</v>
      </c>
      <c r="AK4337" s="85">
        <f>IF(F4337&gt;Variables!$G$8,0,1)</f>
        <v>0</v>
      </c>
      <c r="AL4337" s="85">
        <f>IF(G4337&gt;Variables!$G$9,0,1)</f>
        <v>0</v>
      </c>
      <c r="AM4337" s="85">
        <f>IF(AND(K4337&gt;Variables!$G$10,K4337&lt;Variables!$G$11),0,1)</f>
        <v>1</v>
      </c>
      <c r="AN4337" s="103">
        <f>IF(H4337&lt;Variables!$G$13,1,0)</f>
        <v>1</v>
      </c>
      <c r="AO4337" s="101">
        <f>IF(R4337&lt;Variables!$G$12,0,1)</f>
        <v>0</v>
      </c>
      <c r="AP4337" s="86">
        <f t="shared" si="500"/>
        <v>0</v>
      </c>
      <c r="AR4337">
        <v>0</v>
      </c>
      <c r="AS4337">
        <v>0</v>
      </c>
      <c r="AT4337">
        <v>1</v>
      </c>
      <c r="AU4337">
        <v>0</v>
      </c>
      <c r="BA4337">
        <v>-2.25</v>
      </c>
    </row>
    <row r="4338" spans="3:53" ht="12.75" x14ac:dyDescent="0.2">
      <c r="C4338" t="s">
        <v>871</v>
      </c>
      <c r="D4338" t="s">
        <v>861</v>
      </c>
      <c r="E4338">
        <v>3.07</v>
      </c>
      <c r="F4338">
        <v>26.23</v>
      </c>
      <c r="G4338">
        <v>4.08</v>
      </c>
      <c r="H4338">
        <v>298.19</v>
      </c>
      <c r="I4338">
        <v>0.78800000000000003</v>
      </c>
      <c r="J4338" t="s">
        <v>78</v>
      </c>
      <c r="K4338">
        <v>51.55</v>
      </c>
      <c r="L4338">
        <v>3.052505</v>
      </c>
      <c r="M4338">
        <v>0.2455360433480053</v>
      </c>
      <c r="N4338">
        <v>3.0513043478260871</v>
      </c>
      <c r="O4338">
        <v>0.28498147620404513</v>
      </c>
      <c r="P4338">
        <v>9300000</v>
      </c>
      <c r="Q4338">
        <v>352780</v>
      </c>
      <c r="R4338">
        <v>26.36</v>
      </c>
      <c r="S4338">
        <v>32.442</v>
      </c>
      <c r="T4338">
        <v>8.5350000000000001</v>
      </c>
      <c r="U4338">
        <v>19.192916666666669</v>
      </c>
      <c r="V4338">
        <f t="shared" si="501"/>
        <v>2.3755749453285091</v>
      </c>
      <c r="AC4338">
        <v>3.75</v>
      </c>
      <c r="AD4338">
        <v>2.97</v>
      </c>
      <c r="AH4338" s="85">
        <f>IF(AND(M4338&lt;Variables!$G$6,M4338&gt;Variables!$G$5),0,1)</f>
        <v>1</v>
      </c>
      <c r="AI4338" s="85">
        <f t="shared" si="497"/>
        <v>0</v>
      </c>
      <c r="AJ4338" s="85">
        <f>IF(I4338&gt;Variables!$G$7,0,1)</f>
        <v>0</v>
      </c>
      <c r="AK4338" s="85">
        <f>IF(F4338&gt;Variables!$G$8,0,1)</f>
        <v>0</v>
      </c>
      <c r="AL4338" s="85">
        <f>IF(G4338&gt;Variables!$G$9,0,1)</f>
        <v>1</v>
      </c>
      <c r="AM4338" s="85">
        <f>IF(AND(K4338&gt;Variables!$G$10,K4338&lt;Variables!$G$11),0,1)</f>
        <v>0</v>
      </c>
      <c r="AN4338" s="103">
        <f>IF(H4338&lt;Variables!$G$13,1,0)</f>
        <v>1</v>
      </c>
      <c r="AO4338" s="101">
        <f>IF(R4338&lt;Variables!$G$12,0,1)</f>
        <v>1</v>
      </c>
      <c r="AP4338" s="86">
        <f t="shared" si="500"/>
        <v>1</v>
      </c>
      <c r="AR4338">
        <v>0</v>
      </c>
      <c r="AS4338">
        <v>0</v>
      </c>
      <c r="AT4338">
        <v>1</v>
      </c>
      <c r="AU4338">
        <v>0</v>
      </c>
      <c r="BA4338">
        <v>-2.25</v>
      </c>
    </row>
    <row r="4339" spans="3:53" ht="12.75" x14ac:dyDescent="0.2">
      <c r="C4339" t="s">
        <v>871</v>
      </c>
      <c r="D4339" t="s">
        <v>692</v>
      </c>
      <c r="E4339">
        <v>16.57</v>
      </c>
      <c r="F4339">
        <v>23.89</v>
      </c>
      <c r="G4339">
        <v>14.62</v>
      </c>
      <c r="H4339">
        <v>82.64</v>
      </c>
      <c r="I4339">
        <v>152.40700000000001</v>
      </c>
      <c r="J4339" t="s">
        <v>78</v>
      </c>
      <c r="K4339">
        <v>59.93</v>
      </c>
      <c r="L4339">
        <v>16.024640000000002</v>
      </c>
      <c r="M4339">
        <v>2.2799888172214948</v>
      </c>
      <c r="N4339">
        <v>15.72634130434782</v>
      </c>
      <c r="O4339">
        <v>4.2200451001829489</v>
      </c>
      <c r="P4339">
        <v>4220000</v>
      </c>
      <c r="Q4339">
        <v>7710000</v>
      </c>
      <c r="R4339">
        <v>0.55000000000000004</v>
      </c>
      <c r="S4339">
        <v>32.442</v>
      </c>
      <c r="T4339">
        <v>8.5350000000000001</v>
      </c>
      <c r="U4339">
        <v>19.192916666666669</v>
      </c>
      <c r="V4339">
        <f t="shared" si="501"/>
        <v>2.3452099362501739</v>
      </c>
      <c r="AC4339">
        <v>18.37</v>
      </c>
      <c r="AD4339">
        <v>15.03</v>
      </c>
      <c r="AH4339" s="85">
        <f>IF(AND(M4339&lt;Variables!$G$6,M4339&gt;Variables!$G$5),0,1)</f>
        <v>1</v>
      </c>
      <c r="AI4339" s="85">
        <f t="shared" si="497"/>
        <v>0</v>
      </c>
      <c r="AJ4339" s="85">
        <f>IF(I4339&gt;Variables!$G$7,0,1)</f>
        <v>0</v>
      </c>
      <c r="AK4339" s="85">
        <f>IF(F4339&gt;Variables!$G$8,0,1)</f>
        <v>0</v>
      </c>
      <c r="AL4339" s="85">
        <f>IF(G4339&gt;Variables!$G$9,0,1)</f>
        <v>0</v>
      </c>
      <c r="AM4339" s="85">
        <f>IF(AND(K4339&gt;Variables!$G$10,K4339&lt;Variables!$G$11),0,1)</f>
        <v>0</v>
      </c>
      <c r="AN4339" s="103">
        <f>IF(H4339&lt;Variables!$G$13,1,0)</f>
        <v>1</v>
      </c>
      <c r="AO4339" s="101">
        <f>IF(R4339&lt;Variables!$G$12,0,1)</f>
        <v>0</v>
      </c>
      <c r="AP4339" s="86">
        <f t="shared" si="500"/>
        <v>1</v>
      </c>
      <c r="AR4339">
        <v>0</v>
      </c>
      <c r="AS4339">
        <v>0</v>
      </c>
      <c r="AT4339">
        <v>1</v>
      </c>
      <c r="AU4339">
        <v>0</v>
      </c>
      <c r="BA4339">
        <v>-2.25</v>
      </c>
    </row>
    <row r="4340" spans="3:53" ht="12.75" x14ac:dyDescent="0.2">
      <c r="C4340" t="s">
        <v>871</v>
      </c>
      <c r="D4340" t="s">
        <v>331</v>
      </c>
      <c r="E4340">
        <v>53.98</v>
      </c>
      <c r="F4340">
        <v>15.4</v>
      </c>
      <c r="G4340">
        <v>2.83</v>
      </c>
      <c r="H4340">
        <v>25710</v>
      </c>
      <c r="I4340">
        <v>1112.8119999999999</v>
      </c>
      <c r="J4340" t="s">
        <v>78</v>
      </c>
      <c r="K4340">
        <v>37.67</v>
      </c>
      <c r="L4340">
        <v>56.801389999999998</v>
      </c>
      <c r="M4340">
        <v>-5.1783767967650176</v>
      </c>
      <c r="N4340">
        <v>55.627189130434779</v>
      </c>
      <c r="O4340">
        <v>-3.1768441980612572</v>
      </c>
      <c r="P4340">
        <v>101761000</v>
      </c>
      <c r="Q4340">
        <v>136810000</v>
      </c>
      <c r="R4340">
        <v>0.74</v>
      </c>
      <c r="S4340">
        <v>32.442</v>
      </c>
      <c r="T4340">
        <v>8.5350000000000001</v>
      </c>
      <c r="U4340">
        <v>19.192916666666669</v>
      </c>
      <c r="V4340">
        <f t="shared" si="501"/>
        <v>2.1895019702248133</v>
      </c>
      <c r="AC4340">
        <v>59.5</v>
      </c>
      <c r="AD4340">
        <v>51.8</v>
      </c>
      <c r="AH4340" s="85">
        <f>IF(AND(M4340&lt;Variables!$G$6,M4340&gt;Variables!$G$5),0,1)</f>
        <v>1</v>
      </c>
      <c r="AI4340" s="85">
        <f t="shared" si="497"/>
        <v>0</v>
      </c>
      <c r="AJ4340" s="85">
        <f>IF(I4340&gt;Variables!$G$7,0,1)</f>
        <v>0</v>
      </c>
      <c r="AK4340" s="85">
        <f>IF(F4340&gt;Variables!$G$8,0,1)</f>
        <v>0</v>
      </c>
      <c r="AL4340" s="85">
        <f>IF(G4340&gt;Variables!$G$9,0,1)</f>
        <v>1</v>
      </c>
      <c r="AM4340" s="85">
        <f>IF(AND(K4340&gt;Variables!$G$10,K4340&lt;Variables!$G$11),0,1)</f>
        <v>1</v>
      </c>
      <c r="AN4340" s="103">
        <f>IF(H4340&lt;Variables!$G$13,1,0)</f>
        <v>0</v>
      </c>
      <c r="AO4340" s="101">
        <f>IF(R4340&lt;Variables!$G$12,0,1)</f>
        <v>0</v>
      </c>
      <c r="AP4340" s="86">
        <f t="shared" si="500"/>
        <v>1</v>
      </c>
      <c r="AR4340">
        <v>1</v>
      </c>
      <c r="AS4340">
        <v>0</v>
      </c>
      <c r="AT4340">
        <v>0</v>
      </c>
      <c r="AU4340">
        <v>0</v>
      </c>
      <c r="BA4340">
        <v>2</v>
      </c>
    </row>
    <row r="4341" spans="3:53" ht="12.75" x14ac:dyDescent="0.2">
      <c r="C4341" t="s">
        <v>871</v>
      </c>
      <c r="D4341" t="s">
        <v>540</v>
      </c>
      <c r="E4341">
        <v>46.78</v>
      </c>
      <c r="F4341">
        <v>12.31</v>
      </c>
      <c r="G4341">
        <v>10.199999999999999</v>
      </c>
      <c r="H4341">
        <v>3200</v>
      </c>
      <c r="I4341">
        <v>1.6E-2</v>
      </c>
      <c r="J4341" t="s">
        <v>78</v>
      </c>
      <c r="K4341">
        <v>70.680000000000007</v>
      </c>
      <c r="L4341">
        <v>46.332165000000003</v>
      </c>
      <c r="M4341">
        <v>0.89103325950771783</v>
      </c>
      <c r="N4341">
        <v>44.968293478260883</v>
      </c>
      <c r="O4341">
        <v>3.95102056207234</v>
      </c>
      <c r="P4341">
        <v>576457</v>
      </c>
      <c r="Q4341">
        <v>1175000</v>
      </c>
      <c r="R4341">
        <v>0.49</v>
      </c>
      <c r="S4341">
        <v>32.442</v>
      </c>
      <c r="T4341">
        <v>8.5350000000000001</v>
      </c>
      <c r="U4341">
        <v>19.192916666666669</v>
      </c>
      <c r="V4341">
        <f t="shared" si="501"/>
        <v>2.504862007427282</v>
      </c>
      <c r="AC4341">
        <v>48.95</v>
      </c>
      <c r="AD4341">
        <v>46.33</v>
      </c>
      <c r="AH4341" s="85">
        <f>IF(AND(M4341&lt;Variables!$G$6,M4341&gt;Variables!$G$5),0,1)</f>
        <v>1</v>
      </c>
      <c r="AI4341" s="85">
        <f t="shared" si="497"/>
        <v>0</v>
      </c>
      <c r="AJ4341" s="85">
        <f>IF(I4341&gt;Variables!$G$7,0,1)</f>
        <v>0</v>
      </c>
      <c r="AK4341" s="85">
        <f>IF(F4341&gt;Variables!$G$8,0,1)</f>
        <v>0</v>
      </c>
      <c r="AL4341" s="85">
        <f>IF(G4341&gt;Variables!$G$9,0,1)</f>
        <v>1</v>
      </c>
      <c r="AM4341" s="85">
        <f>IF(AND(K4341&gt;Variables!$G$10,K4341&lt;Variables!$G$11),0,1)</f>
        <v>0</v>
      </c>
      <c r="AN4341" s="103">
        <f>IF(H4341&lt;Variables!$G$13,1,0)</f>
        <v>0</v>
      </c>
      <c r="AO4341" s="101">
        <f>IF(R4341&lt;Variables!$G$12,0,1)</f>
        <v>0</v>
      </c>
      <c r="AP4341" s="86">
        <f t="shared" si="500"/>
        <v>1</v>
      </c>
      <c r="AR4341">
        <v>1</v>
      </c>
      <c r="AS4341">
        <v>0</v>
      </c>
      <c r="AT4341">
        <v>0</v>
      </c>
      <c r="AU4341">
        <v>0</v>
      </c>
      <c r="BA4341">
        <v>1.31</v>
      </c>
    </row>
    <row r="4342" spans="3:53" ht="12.75" x14ac:dyDescent="0.2">
      <c r="C4342" t="s">
        <v>871</v>
      </c>
      <c r="D4342" t="s">
        <v>810</v>
      </c>
      <c r="E4342">
        <v>10.17</v>
      </c>
      <c r="F4342">
        <v>9.56</v>
      </c>
      <c r="G4342">
        <v>-2.64</v>
      </c>
      <c r="H4342">
        <v>1820</v>
      </c>
      <c r="I4342">
        <v>-77.47</v>
      </c>
      <c r="J4342" t="s">
        <v>78</v>
      </c>
      <c r="K4342">
        <v>50.63</v>
      </c>
      <c r="L4342">
        <v>10.192605</v>
      </c>
      <c r="M4342">
        <v>-0.36894395495558779</v>
      </c>
      <c r="N4342">
        <v>10.1625347826087</v>
      </c>
      <c r="O4342">
        <v>-7.4142748535435954E-2</v>
      </c>
      <c r="P4342">
        <v>8554000</v>
      </c>
      <c r="Q4342">
        <v>7509000</v>
      </c>
      <c r="R4342">
        <v>1.1399999999999999</v>
      </c>
      <c r="S4342">
        <v>32.442</v>
      </c>
      <c r="T4342">
        <v>8.5350000000000001</v>
      </c>
      <c r="U4342">
        <v>19.192916666666669</v>
      </c>
      <c r="V4342">
        <f t="shared" si="501"/>
        <v>2.3837906142182499</v>
      </c>
      <c r="AC4342">
        <v>10.95</v>
      </c>
      <c r="AD4342">
        <v>9.875</v>
      </c>
      <c r="AH4342" s="85">
        <f>IF(AND(M4342&lt;Variables!$G$6,M4342&gt;Variables!$G$5),0,1)</f>
        <v>1</v>
      </c>
      <c r="AI4342" s="85">
        <f t="shared" si="497"/>
        <v>0</v>
      </c>
      <c r="AJ4342" s="85">
        <f>IF(I4342&gt;Variables!$G$7,0,1)</f>
        <v>1</v>
      </c>
      <c r="AK4342" s="85">
        <f>IF(F4342&gt;Variables!$G$8,0,1)</f>
        <v>0</v>
      </c>
      <c r="AL4342" s="85">
        <f>IF(G4342&gt;Variables!$G$9,0,1)</f>
        <v>1</v>
      </c>
      <c r="AM4342" s="85">
        <f>IF(AND(K4342&gt;Variables!$G$10,K4342&lt;Variables!$G$11),0,1)</f>
        <v>0</v>
      </c>
      <c r="AN4342" s="103">
        <f>IF(H4342&lt;Variables!$G$13,1,0)</f>
        <v>1</v>
      </c>
      <c r="AO4342" s="101">
        <f>IF(R4342&lt;Variables!$G$12,0,1)</f>
        <v>0</v>
      </c>
      <c r="AP4342" s="86">
        <f t="shared" si="500"/>
        <v>1</v>
      </c>
      <c r="AR4342">
        <v>0</v>
      </c>
      <c r="AS4342">
        <v>0</v>
      </c>
      <c r="AT4342">
        <v>1</v>
      </c>
      <c r="AU4342">
        <v>0</v>
      </c>
      <c r="BA4342">
        <v>-2.25</v>
      </c>
    </row>
    <row r="4343" spans="3:53" ht="12.75" x14ac:dyDescent="0.2">
      <c r="C4343" s="182" t="s">
        <v>871</v>
      </c>
      <c r="D4343" s="182" t="s">
        <v>862</v>
      </c>
      <c r="E4343" s="182">
        <v>78</v>
      </c>
      <c r="F4343" s="182">
        <v>20.97</v>
      </c>
      <c r="G4343" s="182">
        <v>-0.66</v>
      </c>
      <c r="H4343" s="182">
        <v>4480</v>
      </c>
      <c r="I4343" s="182">
        <v>2.5329999999999999</v>
      </c>
      <c r="J4343" s="182" t="s">
        <v>78</v>
      </c>
      <c r="K4343" s="182">
        <v>72.02</v>
      </c>
      <c r="L4343" s="182">
        <v>78.073049999999995</v>
      </c>
      <c r="M4343" s="182">
        <v>-8.0757700640604974E-2</v>
      </c>
      <c r="N4343" s="182">
        <v>78.245295652173922</v>
      </c>
      <c r="O4343" s="182">
        <v>-0.30071539791974711</v>
      </c>
      <c r="P4343" s="182">
        <v>10624000</v>
      </c>
      <c r="Q4343" s="182">
        <v>578815</v>
      </c>
      <c r="R4343" s="182">
        <v>18.350000000000001</v>
      </c>
      <c r="S4343" s="182">
        <v>32.442</v>
      </c>
      <c r="T4343" s="182">
        <v>8.5350000000000001</v>
      </c>
      <c r="U4343" s="182">
        <v>19.192916666666669</v>
      </c>
      <c r="V4343" s="182">
        <f t="shared" si="501"/>
        <v>2.6023625860493458</v>
      </c>
      <c r="W4343" s="93"/>
      <c r="X4343" s="93"/>
      <c r="Y4343" s="93"/>
      <c r="Z4343" s="93"/>
      <c r="AA4343" s="93"/>
      <c r="AC4343">
        <v>78.349999999999994</v>
      </c>
      <c r="AD4343">
        <v>77.97</v>
      </c>
      <c r="AH4343" s="85">
        <f>IF(AND(M4343&lt;Variables!$G$6,M4343&gt;Variables!$G$5),0,1)</f>
        <v>1</v>
      </c>
      <c r="AI4343" s="85">
        <f t="shared" si="497"/>
        <v>1</v>
      </c>
      <c r="AJ4343" s="85">
        <f>IF(I4343&gt;Variables!$G$7,0,1)</f>
        <v>0</v>
      </c>
      <c r="AK4343" s="85">
        <f>IF(F4343&gt;Variables!$G$8,0,1)</f>
        <v>0</v>
      </c>
      <c r="AL4343" s="85">
        <f>IF(G4343&gt;Variables!$G$9,0,1)</f>
        <v>1</v>
      </c>
      <c r="AM4343" s="85">
        <f>IF(AND(K4343&gt;Variables!$G$10,K4343&lt;Variables!$G$11),0,1)</f>
        <v>0</v>
      </c>
      <c r="AN4343" s="103">
        <f>IF(H4343&lt;Variables!$G$13,1,0)</f>
        <v>0</v>
      </c>
      <c r="AO4343" s="101">
        <f>IF(R4343&lt;Variables!$G$12,0,1)</f>
        <v>1</v>
      </c>
      <c r="AP4343" s="86">
        <f t="shared" si="500"/>
        <v>1</v>
      </c>
      <c r="AR4343">
        <v>0</v>
      </c>
      <c r="AS4343">
        <v>0</v>
      </c>
      <c r="AT4343">
        <v>0</v>
      </c>
      <c r="AU4343">
        <v>1</v>
      </c>
      <c r="BA4343">
        <v>0.03</v>
      </c>
    </row>
    <row r="4344" spans="3:53" ht="12.75" x14ac:dyDescent="0.2">
      <c r="C4344" t="s">
        <v>871</v>
      </c>
      <c r="D4344" t="s">
        <v>251</v>
      </c>
      <c r="E4344">
        <v>9.94</v>
      </c>
      <c r="F4344">
        <v>11.33</v>
      </c>
      <c r="G4344">
        <v>5.07</v>
      </c>
      <c r="H4344">
        <v>3650</v>
      </c>
      <c r="I4344">
        <v>-0.16600000000000001</v>
      </c>
      <c r="J4344" t="s">
        <v>78</v>
      </c>
      <c r="K4344">
        <v>51.85</v>
      </c>
      <c r="L4344">
        <v>9.9986050000000013</v>
      </c>
      <c r="M4344">
        <v>-0.53612478940813246</v>
      </c>
      <c r="N4344">
        <v>9.8046391304347829</v>
      </c>
      <c r="O4344">
        <v>1.4315760906438699</v>
      </c>
      <c r="P4344">
        <v>10706000</v>
      </c>
      <c r="Q4344">
        <v>22840000</v>
      </c>
      <c r="R4344">
        <v>0.47</v>
      </c>
      <c r="S4344">
        <v>32.442</v>
      </c>
      <c r="T4344">
        <v>8.5350000000000001</v>
      </c>
      <c r="U4344">
        <v>19.192916666666669</v>
      </c>
      <c r="V4344">
        <f t="shared" si="501"/>
        <v>2.4029696520494617</v>
      </c>
      <c r="AC4344">
        <v>12</v>
      </c>
      <c r="AD4344">
        <v>9.91</v>
      </c>
      <c r="AH4344" s="85">
        <f>IF(AND(M4344&lt;Variables!$G$6,M4344&gt;Variables!$G$5),0,1)</f>
        <v>1</v>
      </c>
      <c r="AI4344" s="85">
        <f t="shared" si="497"/>
        <v>0</v>
      </c>
      <c r="AJ4344" s="85">
        <f>IF(I4344&gt;Variables!$G$7,0,1)</f>
        <v>1</v>
      </c>
      <c r="AK4344" s="85">
        <f>IF(F4344&gt;Variables!$G$8,0,1)</f>
        <v>0</v>
      </c>
      <c r="AL4344" s="85">
        <f>IF(G4344&gt;Variables!$G$9,0,1)</f>
        <v>1</v>
      </c>
      <c r="AM4344" s="85">
        <f>IF(AND(K4344&gt;Variables!$G$10,K4344&lt;Variables!$G$11),0,1)</f>
        <v>0</v>
      </c>
      <c r="AN4344" s="103">
        <f>IF(H4344&lt;Variables!$G$13,1,0)</f>
        <v>0</v>
      </c>
      <c r="AO4344" s="101">
        <f>IF(R4344&lt;Variables!$G$12,0,1)</f>
        <v>0</v>
      </c>
      <c r="AP4344" s="86">
        <f t="shared" si="500"/>
        <v>1</v>
      </c>
      <c r="AR4344">
        <v>1</v>
      </c>
      <c r="AS4344">
        <v>0</v>
      </c>
      <c r="AT4344">
        <v>0</v>
      </c>
      <c r="AU4344">
        <v>0</v>
      </c>
      <c r="BA4344">
        <v>2</v>
      </c>
    </row>
    <row r="4345" spans="3:53" ht="12.75" x14ac:dyDescent="0.2">
      <c r="C4345" t="s">
        <v>871</v>
      </c>
      <c r="D4345" t="s">
        <v>117</v>
      </c>
      <c r="E4345">
        <v>29.31</v>
      </c>
      <c r="F4345">
        <v>8.9700000000000006</v>
      </c>
      <c r="G4345">
        <v>4.99</v>
      </c>
      <c r="H4345">
        <v>3850</v>
      </c>
      <c r="I4345">
        <v>-13.335000000000001</v>
      </c>
      <c r="J4345" t="s">
        <v>78</v>
      </c>
      <c r="K4345">
        <v>52.94</v>
      </c>
      <c r="L4345">
        <v>29.191379999999999</v>
      </c>
      <c r="M4345">
        <v>0.12716082624390501</v>
      </c>
      <c r="N4345">
        <v>29.057065217391312</v>
      </c>
      <c r="O4345">
        <v>0.58999345366126166</v>
      </c>
      <c r="P4345">
        <v>6009000</v>
      </c>
      <c r="Q4345">
        <v>15356000</v>
      </c>
      <c r="R4345">
        <v>0.39</v>
      </c>
      <c r="S4345">
        <v>32.442</v>
      </c>
      <c r="T4345">
        <v>8.5350000000000001</v>
      </c>
      <c r="U4345">
        <v>19.192916666666669</v>
      </c>
      <c r="V4345">
        <f t="shared" si="501"/>
        <v>2.3930725315470527</v>
      </c>
      <c r="AC4345">
        <v>31.439699999999998</v>
      </c>
      <c r="AD4345">
        <v>29.21</v>
      </c>
      <c r="AH4345" s="85">
        <f>IF(AND(M4345&lt;Variables!$G$6,M4345&gt;Variables!$G$5),0,1)</f>
        <v>1</v>
      </c>
      <c r="AI4345" s="85">
        <f t="shared" si="497"/>
        <v>0</v>
      </c>
      <c r="AJ4345" s="85">
        <f>IF(I4345&gt;Variables!$G$7,0,1)</f>
        <v>1</v>
      </c>
      <c r="AK4345" s="85">
        <f>IF(F4345&gt;Variables!$G$8,0,1)</f>
        <v>1</v>
      </c>
      <c r="AL4345" s="85">
        <f>IF(G4345&gt;Variables!$G$9,0,1)</f>
        <v>1</v>
      </c>
      <c r="AM4345" s="85">
        <f>IF(AND(K4345&gt;Variables!$G$10,K4345&lt;Variables!$G$11),0,1)</f>
        <v>0</v>
      </c>
      <c r="AN4345" s="103">
        <f>IF(H4345&lt;Variables!$G$13,1,0)</f>
        <v>0</v>
      </c>
      <c r="AO4345" s="101">
        <f>IF(R4345&lt;Variables!$G$12,0,1)</f>
        <v>0</v>
      </c>
      <c r="AP4345" s="86">
        <f t="shared" si="500"/>
        <v>1</v>
      </c>
      <c r="AR4345">
        <v>1</v>
      </c>
      <c r="AS4345">
        <v>0</v>
      </c>
      <c r="AT4345">
        <v>0</v>
      </c>
      <c r="AU4345">
        <v>0</v>
      </c>
      <c r="BA4345">
        <v>2</v>
      </c>
    </row>
    <row r="4346" spans="3:53" ht="12.75" x14ac:dyDescent="0.2">
      <c r="C4346" t="s">
        <v>871</v>
      </c>
      <c r="D4346" t="s">
        <v>863</v>
      </c>
      <c r="E4346">
        <v>74</v>
      </c>
      <c r="F4346">
        <v>29.31</v>
      </c>
      <c r="G4346">
        <v>0.91</v>
      </c>
      <c r="H4346">
        <v>976.52</v>
      </c>
      <c r="I4346">
        <v>-13.836</v>
      </c>
      <c r="J4346" t="s">
        <v>78</v>
      </c>
      <c r="K4346">
        <v>89.03</v>
      </c>
      <c r="L4346">
        <v>73.935569999999998</v>
      </c>
      <c r="M4346">
        <v>8.7143441242153868E-2</v>
      </c>
      <c r="N4346">
        <v>73.887134782608697</v>
      </c>
      <c r="O4346">
        <v>0.15275354461013471</v>
      </c>
      <c r="P4346">
        <v>1840000</v>
      </c>
      <c r="Q4346">
        <v>316460</v>
      </c>
      <c r="R4346">
        <v>5.81</v>
      </c>
      <c r="S4346">
        <v>32.442</v>
      </c>
      <c r="T4346">
        <v>8.5350000000000001</v>
      </c>
      <c r="U4346">
        <v>19.192916666666669</v>
      </c>
      <c r="V4346">
        <f t="shared" si="501"/>
        <v>2.7592623803459686</v>
      </c>
      <c r="AC4346">
        <v>74.13</v>
      </c>
      <c r="AD4346">
        <v>73.41</v>
      </c>
      <c r="AH4346" s="85">
        <f>IF(AND(M4346&lt;Variables!$G$6,M4346&gt;Variables!$G$5),0,1)</f>
        <v>1</v>
      </c>
      <c r="AI4346" s="85">
        <f t="shared" si="497"/>
        <v>0</v>
      </c>
      <c r="AJ4346" s="85">
        <f>IF(I4346&gt;Variables!$G$7,0,1)</f>
        <v>1</v>
      </c>
      <c r="AK4346" s="85">
        <f>IF(F4346&gt;Variables!$G$8,0,1)</f>
        <v>0</v>
      </c>
      <c r="AL4346" s="85">
        <f>IF(G4346&gt;Variables!$G$9,0,1)</f>
        <v>1</v>
      </c>
      <c r="AM4346" s="85">
        <f>IF(AND(K4346&gt;Variables!$G$10,K4346&lt;Variables!$G$11),0,1)</f>
        <v>1</v>
      </c>
      <c r="AN4346" s="103">
        <f>IF(H4346&lt;Variables!$G$13,1,0)</f>
        <v>1</v>
      </c>
      <c r="AO4346" s="101">
        <f>IF(R4346&lt;Variables!$G$12,0,1)</f>
        <v>1</v>
      </c>
      <c r="AP4346" s="86">
        <f t="shared" si="500"/>
        <v>1</v>
      </c>
      <c r="AR4346">
        <v>0</v>
      </c>
      <c r="AS4346">
        <v>0</v>
      </c>
      <c r="AT4346">
        <v>0</v>
      </c>
      <c r="AU4346">
        <v>1</v>
      </c>
      <c r="BA4346">
        <v>-0.71</v>
      </c>
    </row>
    <row r="4347" spans="3:53" ht="12.75" x14ac:dyDescent="0.2">
      <c r="C4347" t="s">
        <v>871</v>
      </c>
      <c r="D4347" t="s">
        <v>133</v>
      </c>
      <c r="E4347">
        <v>8.02</v>
      </c>
      <c r="F4347">
        <v>65.36</v>
      </c>
      <c r="G4347">
        <v>14.86</v>
      </c>
      <c r="H4347">
        <v>22.11</v>
      </c>
      <c r="I4347">
        <v>-47.106999999999999</v>
      </c>
      <c r="J4347" t="s">
        <v>78</v>
      </c>
      <c r="K4347">
        <v>48.33</v>
      </c>
      <c r="L4347">
        <v>8.2997800000000002</v>
      </c>
      <c r="M4347">
        <v>-4.0938434512722051</v>
      </c>
      <c r="N4347">
        <v>7.9194476190476193</v>
      </c>
      <c r="O4347">
        <v>0.51206072573603867</v>
      </c>
      <c r="P4347">
        <v>41900000</v>
      </c>
      <c r="Q4347">
        <v>6720000</v>
      </c>
      <c r="R4347">
        <v>6.24</v>
      </c>
      <c r="S4347">
        <v>32.442</v>
      </c>
      <c r="T4347">
        <v>8.5350000000000001</v>
      </c>
      <c r="U4347">
        <v>19.192916666666669</v>
      </c>
      <c r="V4347">
        <f t="shared" si="501"/>
        <v>2.4363942865213293</v>
      </c>
      <c r="AC4347">
        <v>9.82</v>
      </c>
      <c r="AD4347">
        <v>7.09</v>
      </c>
      <c r="AH4347" s="85">
        <f>IF(AND(M4347&lt;Variables!$G$6,M4347&gt;Variables!$G$5),0,1)</f>
        <v>0</v>
      </c>
      <c r="AI4347" s="85">
        <f t="shared" si="497"/>
        <v>0</v>
      </c>
      <c r="AJ4347" s="85">
        <f>IF(I4347&gt;Variables!$G$7,0,1)</f>
        <v>1</v>
      </c>
      <c r="AK4347" s="85">
        <f>IF(F4347&gt;Variables!$G$8,0,1)</f>
        <v>0</v>
      </c>
      <c r="AL4347" s="85">
        <f>IF(G4347&gt;Variables!$G$9,0,1)</f>
        <v>0</v>
      </c>
      <c r="AM4347" s="85">
        <f>IF(AND(K4347&gt;Variables!$G$10,K4347&lt;Variables!$G$11),0,1)</f>
        <v>1</v>
      </c>
      <c r="AN4347" s="103">
        <f>IF(H4347&lt;Variables!$G$13,1,0)</f>
        <v>1</v>
      </c>
      <c r="AO4347" s="101">
        <f>IF(R4347&lt;Variables!$G$12,0,1)</f>
        <v>1</v>
      </c>
      <c r="AP4347" s="86">
        <f t="shared" si="500"/>
        <v>1</v>
      </c>
      <c r="AR4347">
        <v>1</v>
      </c>
      <c r="AS4347">
        <v>0</v>
      </c>
      <c r="AT4347">
        <v>0</v>
      </c>
      <c r="AU4347">
        <v>0</v>
      </c>
      <c r="BA4347">
        <v>2</v>
      </c>
    </row>
    <row r="4348" spans="3:53" ht="12.75" x14ac:dyDescent="0.2">
      <c r="C4348" t="s">
        <v>871</v>
      </c>
      <c r="D4348" t="s">
        <v>603</v>
      </c>
      <c r="E4348">
        <v>14.78</v>
      </c>
      <c r="F4348">
        <v>7.61</v>
      </c>
      <c r="G4348">
        <v>2.63</v>
      </c>
      <c r="H4348">
        <v>8950</v>
      </c>
      <c r="I4348">
        <v>-1E-3</v>
      </c>
      <c r="J4348" t="s">
        <v>78</v>
      </c>
      <c r="K4348">
        <v>48.95</v>
      </c>
      <c r="L4348">
        <v>15.00562</v>
      </c>
      <c r="M4348">
        <v>-1.170361504556283</v>
      </c>
      <c r="N4348">
        <v>14.69347391304348</v>
      </c>
      <c r="O4348">
        <v>0.9291613934491606</v>
      </c>
      <c r="P4348">
        <v>46256000</v>
      </c>
      <c r="Q4348">
        <v>31080000</v>
      </c>
      <c r="R4348">
        <v>1.49</v>
      </c>
      <c r="S4348">
        <v>32.442</v>
      </c>
      <c r="T4348">
        <v>8.5350000000000001</v>
      </c>
      <c r="U4348">
        <v>19.192916666666669</v>
      </c>
      <c r="V4348">
        <f t="shared" si="501"/>
        <v>2.3830023948920469</v>
      </c>
      <c r="AC4348">
        <v>16.600000000000001</v>
      </c>
      <c r="AD4348">
        <v>14.72</v>
      </c>
      <c r="AH4348" s="85">
        <f>IF(AND(M4348&lt;Variables!$G$6,M4348&gt;Variables!$G$5),0,1)</f>
        <v>1</v>
      </c>
      <c r="AI4348" s="85">
        <f t="shared" si="497"/>
        <v>0</v>
      </c>
      <c r="AJ4348" s="85">
        <f>IF(I4348&gt;Variables!$G$7,0,1)</f>
        <v>1</v>
      </c>
      <c r="AK4348" s="85">
        <f>IF(F4348&gt;Variables!$G$8,0,1)</f>
        <v>1</v>
      </c>
      <c r="AL4348" s="85">
        <f>IF(G4348&gt;Variables!$G$9,0,1)</f>
        <v>1</v>
      </c>
      <c r="AM4348" s="85">
        <f>IF(AND(K4348&gt;Variables!$G$10,K4348&lt;Variables!$G$11),0,1)</f>
        <v>1</v>
      </c>
      <c r="AN4348" s="103">
        <f>IF(H4348&lt;Variables!$G$13,1,0)</f>
        <v>0</v>
      </c>
      <c r="AO4348" s="101">
        <f>IF(R4348&lt;Variables!$G$12,0,1)</f>
        <v>0</v>
      </c>
      <c r="AP4348" s="86">
        <f t="shared" si="500"/>
        <v>1</v>
      </c>
      <c r="AR4348">
        <v>1</v>
      </c>
      <c r="AS4348">
        <v>0</v>
      </c>
      <c r="AT4348">
        <v>0</v>
      </c>
      <c r="AU4348">
        <v>0</v>
      </c>
      <c r="BA4348">
        <v>2</v>
      </c>
    </row>
    <row r="4349" spans="3:53" ht="12.75" x14ac:dyDescent="0.2">
      <c r="C4349" t="s">
        <v>871</v>
      </c>
      <c r="D4349" t="s">
        <v>183</v>
      </c>
      <c r="E4349">
        <v>25.14</v>
      </c>
      <c r="F4349">
        <v>22.78</v>
      </c>
      <c r="G4349">
        <v>-3.57</v>
      </c>
      <c r="H4349">
        <v>61.3</v>
      </c>
      <c r="I4349">
        <v>3650.4810000000002</v>
      </c>
      <c r="J4349" t="s">
        <v>78</v>
      </c>
      <c r="K4349">
        <v>50.69</v>
      </c>
      <c r="L4349">
        <v>25.177904999999999</v>
      </c>
      <c r="M4349">
        <v>0.16719024080835859</v>
      </c>
      <c r="N4349">
        <v>26.265247826086959</v>
      </c>
      <c r="O4349">
        <v>-3.97958486060354</v>
      </c>
      <c r="P4349">
        <v>10670000</v>
      </c>
      <c r="Q4349">
        <v>17890000</v>
      </c>
      <c r="R4349">
        <v>0.6</v>
      </c>
      <c r="S4349">
        <v>32.442</v>
      </c>
      <c r="T4349">
        <v>8.5350000000000001</v>
      </c>
      <c r="U4349">
        <v>19.192916666666669</v>
      </c>
      <c r="V4349">
        <f t="shared" si="501"/>
        <v>2.3694682904023194</v>
      </c>
      <c r="AC4349">
        <v>27.4</v>
      </c>
      <c r="AD4349">
        <v>23.35</v>
      </c>
      <c r="AH4349" s="85">
        <f>IF(AND(M4349&lt;Variables!$G$6,M4349&gt;Variables!$G$5),0,1)</f>
        <v>1</v>
      </c>
      <c r="AI4349" s="85">
        <f t="shared" si="497"/>
        <v>1</v>
      </c>
      <c r="AJ4349" s="85">
        <f>IF(I4349&gt;Variables!$G$7,0,1)</f>
        <v>0</v>
      </c>
      <c r="AK4349" s="85">
        <f>IF(F4349&gt;Variables!$G$8,0,1)</f>
        <v>0</v>
      </c>
      <c r="AL4349" s="85">
        <f>IF(G4349&gt;Variables!$G$9,0,1)</f>
        <v>1</v>
      </c>
      <c r="AM4349" s="85">
        <f>IF(AND(K4349&gt;Variables!$G$10,K4349&lt;Variables!$G$11),0,1)</f>
        <v>0</v>
      </c>
      <c r="AN4349" s="103">
        <f>IF(H4349&lt;Variables!$G$13,1,0)</f>
        <v>1</v>
      </c>
      <c r="AO4349" s="101">
        <f>IF(R4349&lt;Variables!$G$12,0,1)</f>
        <v>0</v>
      </c>
      <c r="AP4349" s="86">
        <f t="shared" si="500"/>
        <v>1</v>
      </c>
      <c r="AR4349">
        <v>0</v>
      </c>
      <c r="AS4349">
        <v>0</v>
      </c>
      <c r="AT4349">
        <v>1</v>
      </c>
      <c r="AU4349">
        <v>0</v>
      </c>
      <c r="BA4349">
        <v>-2.25</v>
      </c>
    </row>
    <row r="4350" spans="3:53" ht="12.75" x14ac:dyDescent="0.2">
      <c r="C4350" t="s">
        <v>871</v>
      </c>
      <c r="D4350" t="s">
        <v>744</v>
      </c>
      <c r="E4350">
        <v>13.44</v>
      </c>
      <c r="F4350">
        <v>7.75</v>
      </c>
      <c r="G4350">
        <v>8.32</v>
      </c>
      <c r="H4350">
        <v>2320</v>
      </c>
      <c r="I4350">
        <v>-32.604999999999997</v>
      </c>
      <c r="J4350" t="s">
        <v>78</v>
      </c>
      <c r="K4350">
        <v>52.37</v>
      </c>
      <c r="L4350">
        <v>13.484665</v>
      </c>
      <c r="M4350">
        <v>-0.55370303971213053</v>
      </c>
      <c r="N4350">
        <v>13.080428260869571</v>
      </c>
      <c r="O4350">
        <v>2.519579118952513</v>
      </c>
      <c r="P4350">
        <v>2598000</v>
      </c>
      <c r="Q4350">
        <v>10424000</v>
      </c>
      <c r="R4350">
        <v>0.25</v>
      </c>
      <c r="S4350">
        <v>32.442</v>
      </c>
      <c r="T4350">
        <v>8.5350000000000001</v>
      </c>
      <c r="U4350">
        <v>19.192916666666669</v>
      </c>
      <c r="V4350">
        <f t="shared" si="501"/>
        <v>2.4097393327100072</v>
      </c>
      <c r="AC4350">
        <v>13.89</v>
      </c>
      <c r="AD4350">
        <v>13.04</v>
      </c>
      <c r="AH4350" s="85">
        <f>IF(AND(M4350&lt;Variables!$G$6,M4350&gt;Variables!$G$5),0,1)</f>
        <v>1</v>
      </c>
      <c r="AI4350" s="85">
        <f t="shared" si="497"/>
        <v>0</v>
      </c>
      <c r="AJ4350" s="85">
        <f>IF(I4350&gt;Variables!$G$7,0,1)</f>
        <v>1</v>
      </c>
      <c r="AK4350" s="85">
        <f>IF(F4350&gt;Variables!$G$8,0,1)</f>
        <v>1</v>
      </c>
      <c r="AL4350" s="85">
        <f>IF(G4350&gt;Variables!$G$9,0,1)</f>
        <v>1</v>
      </c>
      <c r="AM4350" s="85">
        <f>IF(AND(K4350&gt;Variables!$G$10,K4350&lt;Variables!$G$11),0,1)</f>
        <v>0</v>
      </c>
      <c r="AN4350" s="103">
        <f>IF(H4350&lt;Variables!$G$13,1,0)</f>
        <v>1</v>
      </c>
      <c r="AO4350" s="101">
        <f>IF(R4350&lt;Variables!$G$12,0,1)</f>
        <v>0</v>
      </c>
      <c r="AP4350" s="86">
        <f t="shared" si="500"/>
        <v>1</v>
      </c>
      <c r="AR4350">
        <v>1</v>
      </c>
      <c r="AS4350">
        <v>0</v>
      </c>
      <c r="AT4350">
        <v>0</v>
      </c>
      <c r="AU4350">
        <v>0</v>
      </c>
      <c r="BA4350">
        <v>2</v>
      </c>
    </row>
    <row r="4351" spans="3:53" ht="12.75" x14ac:dyDescent="0.2">
      <c r="C4351" t="s">
        <v>871</v>
      </c>
      <c r="D4351" t="s">
        <v>319</v>
      </c>
      <c r="E4351">
        <v>25.99</v>
      </c>
      <c r="F4351">
        <v>7.72</v>
      </c>
      <c r="G4351">
        <v>4.3499999999999996</v>
      </c>
      <c r="H4351">
        <v>5940</v>
      </c>
      <c r="I4351">
        <v>-28.507000000000001</v>
      </c>
      <c r="J4351" t="s">
        <v>78</v>
      </c>
      <c r="K4351">
        <v>68.41</v>
      </c>
      <c r="L4351">
        <v>25.355270000000001</v>
      </c>
      <c r="M4351">
        <v>2.0695105987828102</v>
      </c>
      <c r="N4351">
        <v>25.100569565217391</v>
      </c>
      <c r="O4351">
        <v>3.1052300735943619</v>
      </c>
      <c r="P4351">
        <v>6547000</v>
      </c>
      <c r="Q4351">
        <v>17719000</v>
      </c>
      <c r="R4351">
        <v>0.37</v>
      </c>
      <c r="S4351">
        <v>32.442</v>
      </c>
      <c r="T4351">
        <v>8.5350000000000001</v>
      </c>
      <c r="U4351">
        <v>19.192916666666669</v>
      </c>
      <c r="V4351">
        <f t="shared" si="501"/>
        <v>2.3938884193547141</v>
      </c>
      <c r="AC4351">
        <v>26.54</v>
      </c>
      <c r="AD4351">
        <v>25.21</v>
      </c>
      <c r="AH4351" s="85">
        <f>IF(AND(M4351&lt;Variables!$G$6,M4351&gt;Variables!$G$5),0,1)</f>
        <v>1</v>
      </c>
      <c r="AI4351" s="85">
        <f t="shared" si="497"/>
        <v>0</v>
      </c>
      <c r="AJ4351" s="85">
        <f>IF(I4351&gt;Variables!$G$7,0,1)</f>
        <v>1</v>
      </c>
      <c r="AK4351" s="85">
        <f>IF(F4351&gt;Variables!$G$8,0,1)</f>
        <v>1</v>
      </c>
      <c r="AL4351" s="85">
        <f>IF(G4351&gt;Variables!$G$9,0,1)</f>
        <v>1</v>
      </c>
      <c r="AM4351" s="85">
        <f>IF(AND(K4351&gt;Variables!$G$10,K4351&lt;Variables!$G$11),0,1)</f>
        <v>0</v>
      </c>
      <c r="AN4351" s="103">
        <f>IF(H4351&lt;Variables!$G$13,1,0)</f>
        <v>0</v>
      </c>
      <c r="AO4351" s="101">
        <f>IF(R4351&lt;Variables!$G$12,0,1)</f>
        <v>0</v>
      </c>
      <c r="AP4351" s="86">
        <f t="shared" si="500"/>
        <v>1</v>
      </c>
      <c r="AR4351">
        <v>0</v>
      </c>
      <c r="AS4351">
        <v>0</v>
      </c>
      <c r="AT4351">
        <v>1</v>
      </c>
      <c r="AU4351">
        <v>0</v>
      </c>
      <c r="BA4351">
        <v>-2.25</v>
      </c>
    </row>
    <row r="4352" spans="3:53" ht="12.75" x14ac:dyDescent="0.2">
      <c r="C4352" t="s">
        <v>871</v>
      </c>
      <c r="D4352" t="s">
        <v>864</v>
      </c>
      <c r="E4352">
        <v>10.85</v>
      </c>
      <c r="F4352">
        <v>9.02</v>
      </c>
      <c r="G4352">
        <v>0</v>
      </c>
      <c r="H4352">
        <v>-99999</v>
      </c>
      <c r="I4352">
        <v>2419.7570000000001</v>
      </c>
      <c r="J4352" t="s">
        <v>76</v>
      </c>
      <c r="K4352"/>
      <c r="L4352">
        <v>-99999</v>
      </c>
      <c r="M4352">
        <v>-99999</v>
      </c>
      <c r="N4352">
        <v>11</v>
      </c>
      <c r="O4352">
        <v>0</v>
      </c>
      <c r="P4352">
        <v>45059</v>
      </c>
      <c r="Q4352">
        <v>6087</v>
      </c>
      <c r="R4352">
        <v>7.4</v>
      </c>
      <c r="S4352">
        <v>32.442</v>
      </c>
      <c r="T4352">
        <v>8.5350000000000001</v>
      </c>
      <c r="U4352">
        <v>19.192916666666669</v>
      </c>
      <c r="V4352"/>
      <c r="AC4352">
        <v>10.85</v>
      </c>
      <c r="AD4352">
        <v>10.55</v>
      </c>
      <c r="AH4352" s="85">
        <f>IF(AND(M4352&lt;Variables!$G$6,M4352&gt;Variables!$G$5),0,1)</f>
        <v>1</v>
      </c>
      <c r="AI4352" s="85">
        <f t="shared" si="497"/>
        <v>1</v>
      </c>
      <c r="AJ4352" s="85">
        <f>IF(I4352&gt;Variables!$G$7,0,1)</f>
        <v>0</v>
      </c>
      <c r="AK4352" s="85">
        <f>IF(F4352&gt;Variables!$G$8,0,1)</f>
        <v>0</v>
      </c>
      <c r="AL4352" s="85">
        <f>IF(G4352&gt;Variables!$G$9,0,1)</f>
        <v>1</v>
      </c>
      <c r="AM4352" s="85">
        <f>IF(AND(K4352&gt;Variables!$G$10,K4352&lt;Variables!$G$11),0,1)</f>
        <v>1</v>
      </c>
      <c r="AN4352" s="103">
        <f>IF(H4352&lt;Variables!$G$13,1,0)</f>
        <v>1</v>
      </c>
      <c r="AO4352" s="101">
        <f>IF(R4352&lt;Variables!$G$12,0,1)</f>
        <v>1</v>
      </c>
      <c r="AP4352" s="86">
        <f t="shared" si="500"/>
        <v>0</v>
      </c>
      <c r="AR4352">
        <v>0</v>
      </c>
      <c r="AS4352">
        <v>0</v>
      </c>
      <c r="AT4352">
        <v>1</v>
      </c>
      <c r="AU4352">
        <v>0</v>
      </c>
      <c r="BA4352">
        <v>-2.25</v>
      </c>
    </row>
    <row r="4353" spans="3:53" ht="12.75" x14ac:dyDescent="0.2">
      <c r="C4353" t="s">
        <v>871</v>
      </c>
      <c r="D4353" t="s">
        <v>859</v>
      </c>
      <c r="E4353">
        <v>4.79</v>
      </c>
      <c r="F4353">
        <v>8.02</v>
      </c>
      <c r="G4353">
        <v>0</v>
      </c>
      <c r="H4353">
        <v>-99999</v>
      </c>
      <c r="I4353">
        <v>-47.021000000000001</v>
      </c>
      <c r="J4353" t="s">
        <v>78</v>
      </c>
      <c r="K4353">
        <v>-99999</v>
      </c>
      <c r="L4353">
        <v>-99999</v>
      </c>
      <c r="M4353">
        <v>-99999</v>
      </c>
      <c r="N4353">
        <v>4.8499999999999996</v>
      </c>
      <c r="O4353">
        <v>0</v>
      </c>
      <c r="P4353">
        <v>76402</v>
      </c>
      <c r="Q4353">
        <v>3150</v>
      </c>
      <c r="R4353">
        <v>24.25</v>
      </c>
      <c r="S4353">
        <v>32.442</v>
      </c>
      <c r="T4353">
        <v>8.5350000000000001</v>
      </c>
      <c r="U4353">
        <v>19.192916666666669</v>
      </c>
      <c r="V4353"/>
      <c r="AC4353">
        <v>4.79</v>
      </c>
      <c r="AD4353">
        <v>4.79</v>
      </c>
      <c r="AH4353" s="85">
        <f>IF(AND(M4353&lt;Variables!$G$6,M4353&gt;Variables!$G$5),0,1)</f>
        <v>1</v>
      </c>
      <c r="AI4353" s="85">
        <f t="shared" si="497"/>
        <v>1</v>
      </c>
      <c r="AJ4353" s="85">
        <f>IF(I4353&gt;Variables!$G$7,0,1)</f>
        <v>1</v>
      </c>
      <c r="AK4353" s="85">
        <f>IF(F4353&gt;Variables!$G$8,0,1)</f>
        <v>1</v>
      </c>
      <c r="AL4353" s="85">
        <f>IF(G4353&gt;Variables!$G$9,0,1)</f>
        <v>1</v>
      </c>
      <c r="AM4353" s="85">
        <f>IF(AND(K4353&gt;Variables!$G$10,K4353&lt;Variables!$G$11),0,1)</f>
        <v>1</v>
      </c>
      <c r="AN4353" s="103">
        <f>IF(H4353&lt;Variables!$G$13,1,0)</f>
        <v>1</v>
      </c>
      <c r="AO4353" s="101">
        <f>IF(R4353&lt;Variables!$G$12,0,1)</f>
        <v>1</v>
      </c>
      <c r="AP4353" s="86">
        <f t="shared" si="500"/>
        <v>1</v>
      </c>
      <c r="AR4353">
        <v>0</v>
      </c>
      <c r="AS4353">
        <v>0</v>
      </c>
      <c r="AT4353">
        <v>0</v>
      </c>
      <c r="AU4353">
        <v>0</v>
      </c>
      <c r="BA4353">
        <v>0</v>
      </c>
    </row>
    <row r="4354" spans="3:53" ht="12.75" x14ac:dyDescent="0.2">
      <c r="C4354" t="s">
        <v>871</v>
      </c>
      <c r="D4354" t="s">
        <v>868</v>
      </c>
      <c r="E4354">
        <v>5.64</v>
      </c>
      <c r="F4354">
        <v>40.299999999999997</v>
      </c>
      <c r="G4354">
        <v>-5.25</v>
      </c>
      <c r="H4354">
        <v>124.3</v>
      </c>
      <c r="I4354">
        <v>0.41299999999999998</v>
      </c>
      <c r="J4354" t="s">
        <v>76</v>
      </c>
      <c r="K4354">
        <v>48.93</v>
      </c>
      <c r="L4354">
        <v>5.6212099999999996</v>
      </c>
      <c r="M4354">
        <v>-0.3773208971022245</v>
      </c>
      <c r="N4354">
        <v>5.7894086956521731</v>
      </c>
      <c r="O4354">
        <v>-3.271641468228331</v>
      </c>
      <c r="P4354">
        <v>17250000</v>
      </c>
      <c r="Q4354">
        <v>722400</v>
      </c>
      <c r="R4354">
        <v>23.88</v>
      </c>
      <c r="S4354">
        <v>32.442</v>
      </c>
      <c r="T4354">
        <v>8.5350000000000001</v>
      </c>
      <c r="U4354">
        <v>19.192916666666669</v>
      </c>
      <c r="V4354">
        <f t="shared" ref="V4354:V4363" si="502">1.849 + (0.01036 * K4354) + (0.1184 * M4354) - (0.002888 * K4354 * M4354)</f>
        <v>2.3645591613812682</v>
      </c>
      <c r="AC4354">
        <v>5.8</v>
      </c>
      <c r="AD4354">
        <v>5.0199999999999996</v>
      </c>
      <c r="AH4354" s="85">
        <f>IF(AND(M4354&lt;Variables!$G$6,M4354&gt;Variables!$G$5),0,1)</f>
        <v>1</v>
      </c>
      <c r="AI4354" s="85">
        <f t="shared" si="497"/>
        <v>1</v>
      </c>
      <c r="AJ4354" s="85">
        <f>IF(I4354&gt;Variables!$G$7,0,1)</f>
        <v>0</v>
      </c>
      <c r="AK4354" s="85">
        <f>IF(F4354&gt;Variables!$G$8,0,1)</f>
        <v>0</v>
      </c>
      <c r="AL4354" s="85">
        <f>IF(G4354&gt;Variables!$G$9,0,1)</f>
        <v>1</v>
      </c>
      <c r="AM4354" s="85">
        <f>IF(AND(K4354&gt;Variables!$G$10,K4354&lt;Variables!$G$11),0,1)</f>
        <v>1</v>
      </c>
      <c r="AN4354" s="103">
        <f>IF(H4354&lt;Variables!$G$13,1,0)</f>
        <v>1</v>
      </c>
      <c r="AO4354" s="101">
        <f>IF(R4354&lt;Variables!$G$12,0,1)</f>
        <v>1</v>
      </c>
      <c r="AP4354" s="86">
        <f t="shared" si="500"/>
        <v>0</v>
      </c>
      <c r="AR4354">
        <v>0</v>
      </c>
      <c r="AS4354">
        <v>0</v>
      </c>
      <c r="AT4354">
        <v>1</v>
      </c>
      <c r="AU4354">
        <v>0</v>
      </c>
      <c r="BA4354">
        <v>-2.25</v>
      </c>
    </row>
    <row r="4355" spans="3:53" ht="12.75" x14ac:dyDescent="0.2">
      <c r="C4355" t="s">
        <v>871</v>
      </c>
      <c r="D4355" t="s">
        <v>196</v>
      </c>
      <c r="E4355">
        <v>8.02</v>
      </c>
      <c r="F4355">
        <v>17.18</v>
      </c>
      <c r="G4355">
        <v>4.07</v>
      </c>
      <c r="H4355">
        <v>1760</v>
      </c>
      <c r="I4355">
        <v>-48.042999999999999</v>
      </c>
      <c r="J4355" t="s">
        <v>78</v>
      </c>
      <c r="K4355">
        <v>44.38</v>
      </c>
      <c r="L4355">
        <v>8.1475249999999999</v>
      </c>
      <c r="M4355">
        <v>-1.5148772173144509</v>
      </c>
      <c r="N4355">
        <v>8.1695217391304329</v>
      </c>
      <c r="O4355">
        <v>-1.780052049239188</v>
      </c>
      <c r="P4355">
        <v>30105000</v>
      </c>
      <c r="Q4355">
        <v>23880000</v>
      </c>
      <c r="R4355">
        <v>1.26</v>
      </c>
      <c r="S4355">
        <v>32.442</v>
      </c>
      <c r="T4355">
        <v>8.5350000000000001</v>
      </c>
      <c r="U4355">
        <v>19.192916666666669</v>
      </c>
      <c r="V4355">
        <f t="shared" si="502"/>
        <v>2.3235763020819205</v>
      </c>
      <c r="AC4355">
        <v>8.86</v>
      </c>
      <c r="AD4355">
        <v>8</v>
      </c>
      <c r="AH4355" s="85">
        <f>IF(AND(M4355&lt;Variables!$G$6,M4355&gt;Variables!$G$5),0,1)</f>
        <v>1</v>
      </c>
      <c r="AI4355" s="85">
        <f t="shared" ref="AI4355:AI4418" si="503">IF(L4355&gt;N4355,0,1)</f>
        <v>1</v>
      </c>
      <c r="AJ4355" s="85">
        <f>IF(I4355&gt;Variables!$G$7,0,1)</f>
        <v>1</v>
      </c>
      <c r="AK4355" s="85">
        <f>IF(F4355&gt;Variables!$G$8,0,1)</f>
        <v>0</v>
      </c>
      <c r="AL4355" s="85">
        <f>IF(G4355&gt;Variables!$G$9,0,1)</f>
        <v>1</v>
      </c>
      <c r="AM4355" s="85">
        <f>IF(AND(K4355&gt;Variables!$G$10,K4355&lt;Variables!$G$11),0,1)</f>
        <v>1</v>
      </c>
      <c r="AN4355" s="103">
        <f>IF(H4355&lt;Variables!$G$13,1,0)</f>
        <v>1</v>
      </c>
      <c r="AO4355" s="101">
        <f>IF(R4355&lt;Variables!$G$12,0,1)</f>
        <v>0</v>
      </c>
      <c r="AP4355" s="86">
        <f t="shared" si="500"/>
        <v>1</v>
      </c>
      <c r="AR4355">
        <v>1</v>
      </c>
      <c r="AS4355">
        <v>0</v>
      </c>
      <c r="AT4355">
        <v>0</v>
      </c>
      <c r="AU4355">
        <v>0</v>
      </c>
      <c r="BA4355">
        <v>2</v>
      </c>
    </row>
    <row r="4356" spans="3:53" ht="12.75" x14ac:dyDescent="0.2">
      <c r="C4356" t="s">
        <v>871</v>
      </c>
      <c r="D4356" t="s">
        <v>860</v>
      </c>
      <c r="E4356">
        <v>91.02</v>
      </c>
      <c r="F4356">
        <v>7.22</v>
      </c>
      <c r="G4356">
        <v>3.76</v>
      </c>
      <c r="H4356">
        <v>3120</v>
      </c>
      <c r="I4356">
        <v>29.643000000000001</v>
      </c>
      <c r="J4356" t="s">
        <v>78</v>
      </c>
      <c r="K4356">
        <v>47.89</v>
      </c>
      <c r="L4356">
        <v>91.551915000000008</v>
      </c>
      <c r="M4356">
        <v>-0.62468928148581504</v>
      </c>
      <c r="N4356">
        <v>90.754291304347845</v>
      </c>
      <c r="O4356">
        <v>0.24870305569930201</v>
      </c>
      <c r="P4356">
        <v>863450</v>
      </c>
      <c r="Q4356">
        <v>666488</v>
      </c>
      <c r="R4356">
        <v>1.3</v>
      </c>
      <c r="S4356">
        <v>32.442</v>
      </c>
      <c r="T4356">
        <v>8.5350000000000001</v>
      </c>
      <c r="U4356">
        <v>19.192916666666669</v>
      </c>
      <c r="V4356">
        <f t="shared" si="502"/>
        <v>2.3575756647378268</v>
      </c>
      <c r="AC4356">
        <v>93.91</v>
      </c>
      <c r="AD4356">
        <v>89.1</v>
      </c>
      <c r="AH4356" s="85">
        <f>IF(AND(M4356&lt;Variables!$G$6,M4356&gt;Variables!$G$5),0,1)</f>
        <v>1</v>
      </c>
      <c r="AI4356" s="85">
        <f t="shared" si="503"/>
        <v>0</v>
      </c>
      <c r="AJ4356" s="85">
        <f>IF(I4356&gt;Variables!$G$7,0,1)</f>
        <v>0</v>
      </c>
      <c r="AK4356" s="85">
        <f>IF(F4356&gt;Variables!$G$8,0,1)</f>
        <v>1</v>
      </c>
      <c r="AL4356" s="85">
        <f>IF(G4356&gt;Variables!$G$9,0,1)</f>
        <v>1</v>
      </c>
      <c r="AM4356" s="85">
        <f>IF(AND(K4356&gt;Variables!$G$10,K4356&lt;Variables!$G$11),0,1)</f>
        <v>1</v>
      </c>
      <c r="AN4356" s="103">
        <f>IF(H4356&lt;Variables!$G$13,1,0)</f>
        <v>0</v>
      </c>
      <c r="AO4356" s="101">
        <f>IF(R4356&lt;Variables!$G$12,0,1)</f>
        <v>0</v>
      </c>
      <c r="AP4356" s="86">
        <f t="shared" si="500"/>
        <v>1</v>
      </c>
      <c r="AR4356">
        <v>1</v>
      </c>
      <c r="AS4356">
        <v>0</v>
      </c>
      <c r="AT4356">
        <v>0</v>
      </c>
      <c r="AU4356">
        <v>0</v>
      </c>
      <c r="BA4356">
        <v>1.44</v>
      </c>
    </row>
    <row r="4357" spans="3:53" ht="12.75" x14ac:dyDescent="0.2">
      <c r="C4357" t="s">
        <v>871</v>
      </c>
      <c r="D4357" t="s">
        <v>467</v>
      </c>
      <c r="E4357">
        <v>32.1</v>
      </c>
      <c r="F4357">
        <v>11.82</v>
      </c>
      <c r="G4357">
        <v>8.26</v>
      </c>
      <c r="H4357">
        <v>3720</v>
      </c>
      <c r="I4357">
        <v>-68.760000000000005</v>
      </c>
      <c r="J4357" t="s">
        <v>78</v>
      </c>
      <c r="K4357">
        <v>74.44</v>
      </c>
      <c r="L4357">
        <v>31.728494999999999</v>
      </c>
      <c r="M4357">
        <v>1.1708875570681889</v>
      </c>
      <c r="N4357">
        <v>30.957378260869561</v>
      </c>
      <c r="O4357">
        <v>3.6909512475567809</v>
      </c>
      <c r="P4357">
        <v>1043000</v>
      </c>
      <c r="Q4357">
        <v>2856000</v>
      </c>
      <c r="R4357">
        <v>0.37</v>
      </c>
      <c r="S4357">
        <v>32.442</v>
      </c>
      <c r="T4357">
        <v>8.5350000000000001</v>
      </c>
      <c r="U4357">
        <v>19.192916666666669</v>
      </c>
      <c r="V4357">
        <f t="shared" si="502"/>
        <v>2.5071108949241991</v>
      </c>
      <c r="AC4357">
        <v>32.9</v>
      </c>
      <c r="AD4357">
        <v>31.62</v>
      </c>
      <c r="AH4357" s="85">
        <f>IF(AND(M4357&lt;Variables!$G$6,M4357&gt;Variables!$G$5),0,1)</f>
        <v>1</v>
      </c>
      <c r="AI4357" s="85">
        <f t="shared" si="503"/>
        <v>0</v>
      </c>
      <c r="AJ4357" s="85">
        <f>IF(I4357&gt;Variables!$G$7,0,1)</f>
        <v>1</v>
      </c>
      <c r="AK4357" s="85">
        <f>IF(F4357&gt;Variables!$G$8,0,1)</f>
        <v>0</v>
      </c>
      <c r="AL4357" s="85">
        <f>IF(G4357&gt;Variables!$G$9,0,1)</f>
        <v>1</v>
      </c>
      <c r="AM4357" s="85">
        <f>IF(AND(K4357&gt;Variables!$G$10,K4357&lt;Variables!$G$11),0,1)</f>
        <v>0</v>
      </c>
      <c r="AN4357" s="103">
        <f>IF(H4357&lt;Variables!$G$13,1,0)</f>
        <v>0</v>
      </c>
      <c r="AO4357" s="101">
        <f>IF(R4357&lt;Variables!$G$12,0,1)</f>
        <v>0</v>
      </c>
      <c r="AP4357" s="86">
        <f t="shared" si="500"/>
        <v>1</v>
      </c>
      <c r="AR4357">
        <v>1</v>
      </c>
      <c r="AS4357">
        <v>0</v>
      </c>
      <c r="AT4357">
        <v>0</v>
      </c>
      <c r="AU4357">
        <v>0</v>
      </c>
      <c r="BA4357">
        <v>2</v>
      </c>
    </row>
    <row r="4358" spans="3:53" ht="12.75" x14ac:dyDescent="0.2">
      <c r="C4358" t="s">
        <v>871</v>
      </c>
      <c r="D4358" t="s">
        <v>866</v>
      </c>
      <c r="E4358">
        <v>38.71</v>
      </c>
      <c r="F4358">
        <v>10.62</v>
      </c>
      <c r="G4358">
        <v>-0.6</v>
      </c>
      <c r="H4358">
        <v>3060</v>
      </c>
      <c r="I4358">
        <v>68.613</v>
      </c>
      <c r="J4358" t="s">
        <v>76</v>
      </c>
      <c r="K4358">
        <v>57.42</v>
      </c>
      <c r="L4358">
        <v>38.723955000000011</v>
      </c>
      <c r="M4358">
        <v>-4.8949029095846447E-2</v>
      </c>
      <c r="N4358">
        <v>38.80060000000001</v>
      </c>
      <c r="O4358">
        <v>-0.24638794245452819</v>
      </c>
      <c r="P4358">
        <v>2544000</v>
      </c>
      <c r="Q4358">
        <v>847606</v>
      </c>
      <c r="R4358">
        <v>3</v>
      </c>
      <c r="S4358">
        <v>32.442</v>
      </c>
      <c r="T4358">
        <v>8.5350000000000001</v>
      </c>
      <c r="U4358">
        <v>19.192916666666669</v>
      </c>
      <c r="V4358">
        <f t="shared" si="502"/>
        <v>2.4461928015430257</v>
      </c>
      <c r="AC4358">
        <v>38.99</v>
      </c>
      <c r="AD4358">
        <v>38.65</v>
      </c>
      <c r="AH4358" s="85">
        <f>IF(AND(M4358&lt;Variables!$G$6,M4358&gt;Variables!$G$5),0,1)</f>
        <v>1</v>
      </c>
      <c r="AI4358" s="85">
        <f t="shared" si="503"/>
        <v>1</v>
      </c>
      <c r="AJ4358" s="85">
        <f>IF(I4358&gt;Variables!$G$7,0,1)</f>
        <v>0</v>
      </c>
      <c r="AK4358" s="85">
        <f>IF(F4358&gt;Variables!$G$8,0,1)</f>
        <v>0</v>
      </c>
      <c r="AL4358" s="85">
        <f>IF(G4358&gt;Variables!$G$9,0,1)</f>
        <v>1</v>
      </c>
      <c r="AM4358" s="85">
        <f>IF(AND(K4358&gt;Variables!$G$10,K4358&lt;Variables!$G$11),0,1)</f>
        <v>0</v>
      </c>
      <c r="AN4358" s="103">
        <f>IF(H4358&lt;Variables!$G$13,1,0)</f>
        <v>0</v>
      </c>
      <c r="AO4358" s="101">
        <f>IF(R4358&lt;Variables!$G$12,0,1)</f>
        <v>1</v>
      </c>
      <c r="AP4358" s="86">
        <f t="shared" si="500"/>
        <v>0</v>
      </c>
      <c r="AR4358">
        <v>0</v>
      </c>
      <c r="AS4358">
        <v>1</v>
      </c>
      <c r="AT4358">
        <v>0</v>
      </c>
      <c r="AU4358">
        <v>0</v>
      </c>
      <c r="BA4358">
        <v>0.31</v>
      </c>
    </row>
    <row r="4359" spans="3:53" ht="12.75" x14ac:dyDescent="0.2">
      <c r="C4359" t="s">
        <v>871</v>
      </c>
      <c r="D4359" t="s">
        <v>865</v>
      </c>
      <c r="E4359">
        <v>33.39</v>
      </c>
      <c r="F4359">
        <v>8.86</v>
      </c>
      <c r="G4359">
        <v>6.07</v>
      </c>
      <c r="H4359">
        <v>2460</v>
      </c>
      <c r="I4359">
        <v>59.082000000000001</v>
      </c>
      <c r="J4359" t="s">
        <v>76</v>
      </c>
      <c r="K4359">
        <v>51.44</v>
      </c>
      <c r="L4359">
        <v>33.683</v>
      </c>
      <c r="M4359">
        <v>-0.84018644420034216</v>
      </c>
      <c r="N4359">
        <v>33.156630434782613</v>
      </c>
      <c r="O4359">
        <v>0.73399969184470615</v>
      </c>
      <c r="P4359">
        <v>355274</v>
      </c>
      <c r="Q4359">
        <v>413382</v>
      </c>
      <c r="R4359">
        <v>0.86</v>
      </c>
      <c r="S4359">
        <v>32.442</v>
      </c>
      <c r="T4359">
        <v>8.5350000000000001</v>
      </c>
      <c r="U4359">
        <v>19.192916666666669</v>
      </c>
      <c r="V4359">
        <f t="shared" si="502"/>
        <v>2.407257347718434</v>
      </c>
      <c r="AC4359">
        <v>33.549999999999997</v>
      </c>
      <c r="AD4359">
        <v>32.630000000000003</v>
      </c>
      <c r="AH4359" s="85">
        <f>IF(AND(M4359&lt;Variables!$G$6,M4359&gt;Variables!$G$5),0,1)</f>
        <v>1</v>
      </c>
      <c r="AI4359" s="85">
        <f t="shared" si="503"/>
        <v>0</v>
      </c>
      <c r="AJ4359" s="85">
        <f>IF(I4359&gt;Variables!$G$7,0,1)</f>
        <v>0</v>
      </c>
      <c r="AK4359" s="85">
        <f>IF(F4359&gt;Variables!$G$8,0,1)</f>
        <v>1</v>
      </c>
      <c r="AL4359" s="85">
        <f>IF(G4359&gt;Variables!$G$9,0,1)</f>
        <v>1</v>
      </c>
      <c r="AM4359" s="85">
        <f>IF(AND(K4359&gt;Variables!$G$10,K4359&lt;Variables!$G$11),0,1)</f>
        <v>0</v>
      </c>
      <c r="AN4359" s="103">
        <f>IF(H4359&lt;Variables!$G$13,1,0)</f>
        <v>1</v>
      </c>
      <c r="AO4359" s="101">
        <f>IF(R4359&lt;Variables!$G$12,0,1)</f>
        <v>0</v>
      </c>
      <c r="AP4359" s="86">
        <f t="shared" si="500"/>
        <v>0</v>
      </c>
      <c r="AR4359">
        <v>0</v>
      </c>
      <c r="AS4359">
        <v>0</v>
      </c>
      <c r="AT4359">
        <v>0</v>
      </c>
      <c r="AU4359">
        <v>1</v>
      </c>
      <c r="BA4359">
        <v>-0.69</v>
      </c>
    </row>
    <row r="4360" spans="3:53" ht="12.75" x14ac:dyDescent="0.2">
      <c r="C4360" t="s">
        <v>871</v>
      </c>
      <c r="D4360" t="s">
        <v>872</v>
      </c>
      <c r="E4360">
        <v>5.94</v>
      </c>
      <c r="F4360">
        <v>60.54</v>
      </c>
      <c r="G4360">
        <v>12.05</v>
      </c>
      <c r="H4360">
        <v>208.2</v>
      </c>
      <c r="I4360">
        <v>-15.194000000000001</v>
      </c>
      <c r="J4360" t="s">
        <v>78</v>
      </c>
      <c r="K4360">
        <v>83.68</v>
      </c>
      <c r="L4360">
        <v>5.95587</v>
      </c>
      <c r="M4360">
        <v>-9.8558229108422768E-2</v>
      </c>
      <c r="N4360">
        <v>5.9498818181818187</v>
      </c>
      <c r="O4360">
        <v>1.9862884977029059E-3</v>
      </c>
      <c r="P4360">
        <v>886050</v>
      </c>
      <c r="Q4360">
        <v>20810</v>
      </c>
      <c r="R4360">
        <v>42.58</v>
      </c>
      <c r="S4360">
        <v>32.442</v>
      </c>
      <c r="T4360">
        <v>8.5350000000000001</v>
      </c>
      <c r="U4360">
        <v>19.192916666666669</v>
      </c>
      <c r="V4360">
        <f t="shared" si="502"/>
        <v>2.72807386001642</v>
      </c>
      <c r="AC4360">
        <v>5.98</v>
      </c>
      <c r="AD4360">
        <v>5.93</v>
      </c>
      <c r="AH4360" s="85">
        <f>IF(AND(M4360&lt;Variables!$G$6,M4360&gt;Variables!$G$5),0,1)</f>
        <v>1</v>
      </c>
      <c r="AI4360" s="85">
        <f t="shared" si="503"/>
        <v>0</v>
      </c>
      <c r="AJ4360" s="85">
        <f>IF(I4360&gt;Variables!$G$7,0,1)</f>
        <v>1</v>
      </c>
      <c r="AK4360" s="85">
        <f>IF(F4360&gt;Variables!$G$8,0,1)</f>
        <v>0</v>
      </c>
      <c r="AL4360" s="85">
        <f>IF(G4360&gt;Variables!$G$9,0,1)</f>
        <v>0</v>
      </c>
      <c r="AM4360" s="85">
        <f>IF(AND(K4360&gt;Variables!$G$10,K4360&lt;Variables!$G$11),0,1)</f>
        <v>1</v>
      </c>
      <c r="AN4360" s="103">
        <f>IF(H4360&lt;Variables!$G$13,1,0)</f>
        <v>1</v>
      </c>
      <c r="AO4360" s="101">
        <f>IF(R4360&lt;Variables!$G$12,0,1)</f>
        <v>1</v>
      </c>
      <c r="AP4360" s="86">
        <f t="shared" si="500"/>
        <v>1</v>
      </c>
      <c r="AR4360">
        <v>0</v>
      </c>
      <c r="AS4360">
        <v>0</v>
      </c>
      <c r="AT4360">
        <v>0</v>
      </c>
      <c r="AU4360">
        <v>1</v>
      </c>
      <c r="BA4360">
        <v>-0.12</v>
      </c>
    </row>
    <row r="4361" spans="3:53" ht="12.75" x14ac:dyDescent="0.2">
      <c r="C4361" t="s">
        <v>873</v>
      </c>
      <c r="D4361" t="s">
        <v>251</v>
      </c>
      <c r="E4361">
        <v>9.92</v>
      </c>
      <c r="F4361">
        <v>10.220000000000001</v>
      </c>
      <c r="G4361">
        <v>4.82</v>
      </c>
      <c r="H4361">
        <v>3650</v>
      </c>
      <c r="I4361">
        <v>-0.16800000000000001</v>
      </c>
      <c r="J4361" t="s">
        <v>78</v>
      </c>
      <c r="K4361">
        <v>49.87</v>
      </c>
      <c r="L4361">
        <v>9.9950149999999987</v>
      </c>
      <c r="M4361">
        <v>-0.74051914879566749</v>
      </c>
      <c r="N4361">
        <v>9.8203450980392155</v>
      </c>
      <c r="O4361">
        <v>1.0249629820125279</v>
      </c>
      <c r="P4361">
        <v>11350000</v>
      </c>
      <c r="Q4361">
        <v>22840000</v>
      </c>
      <c r="R4361">
        <v>0.5</v>
      </c>
      <c r="S4361">
        <v>31.911000000000008</v>
      </c>
      <c r="T4361">
        <v>8.1819999999999986</v>
      </c>
      <c r="U4361">
        <v>18.535</v>
      </c>
      <c r="V4361">
        <f t="shared" si="502"/>
        <v>2.3846286773594629</v>
      </c>
      <c r="AC4361">
        <v>12</v>
      </c>
      <c r="AD4361">
        <v>9.91</v>
      </c>
      <c r="AH4361" s="85">
        <f>IF(AND(M4361&lt;Variables!$G$6,M4361&gt;Variables!$G$5),0,1)</f>
        <v>1</v>
      </c>
      <c r="AI4361" s="85">
        <f t="shared" si="503"/>
        <v>0</v>
      </c>
      <c r="AJ4361" s="85">
        <f>IF(I4361&gt;Variables!$G$7,0,1)</f>
        <v>1</v>
      </c>
      <c r="AK4361" s="85">
        <f>IF(F4361&gt;Variables!$G$8,0,1)</f>
        <v>0</v>
      </c>
      <c r="AL4361" s="85">
        <f>IF(G4361&gt;Variables!$G$9,0,1)</f>
        <v>1</v>
      </c>
      <c r="AM4361" s="85">
        <f>IF(AND(K4361&gt;Variables!$G$10,K4361&lt;Variables!$G$11),0,1)</f>
        <v>1</v>
      </c>
      <c r="AN4361" s="103">
        <f>IF(H4361&lt;Variables!$G$13,1,0)</f>
        <v>0</v>
      </c>
      <c r="AO4361" s="101">
        <f>IF(R4361&lt;Variables!$G$12,0,1)</f>
        <v>0</v>
      </c>
      <c r="AP4361" s="86">
        <f t="shared" si="500"/>
        <v>1</v>
      </c>
      <c r="AR4361">
        <v>1</v>
      </c>
      <c r="AS4361">
        <v>0</v>
      </c>
      <c r="AT4361">
        <v>0</v>
      </c>
      <c r="AU4361">
        <v>0</v>
      </c>
      <c r="BA4361">
        <v>2</v>
      </c>
    </row>
    <row r="4362" spans="3:53" ht="12.75" x14ac:dyDescent="0.2">
      <c r="C4362" t="s">
        <v>873</v>
      </c>
      <c r="D4362" t="s">
        <v>187</v>
      </c>
      <c r="E4362">
        <v>14.93</v>
      </c>
      <c r="F4362">
        <v>7.33</v>
      </c>
      <c r="G4362">
        <v>6.72</v>
      </c>
      <c r="H4362">
        <v>3090</v>
      </c>
      <c r="I4362">
        <v>-8.7029999999999994</v>
      </c>
      <c r="J4362" t="s">
        <v>76</v>
      </c>
      <c r="K4362">
        <v>68.180000000000007</v>
      </c>
      <c r="L4362">
        <v>14.800910526315789</v>
      </c>
      <c r="M4362">
        <v>0.87217251570225807</v>
      </c>
      <c r="N4362">
        <v>14.55611</v>
      </c>
      <c r="O4362">
        <v>2.568612081112339</v>
      </c>
      <c r="P4362">
        <v>100711</v>
      </c>
      <c r="Q4362">
        <v>497160</v>
      </c>
      <c r="R4362">
        <v>0.2</v>
      </c>
      <c r="S4362">
        <v>31.911000000000008</v>
      </c>
      <c r="T4362">
        <v>8.1819999999999986</v>
      </c>
      <c r="U4362">
        <v>18.535</v>
      </c>
      <c r="V4362">
        <f t="shared" si="502"/>
        <v>2.4868759083749121</v>
      </c>
      <c r="AC4362">
        <v>15.2</v>
      </c>
      <c r="AD4362">
        <v>14.88</v>
      </c>
      <c r="AH4362" s="85">
        <f>IF(AND(M4362&lt;Variables!$G$6,M4362&gt;Variables!$G$5),0,1)</f>
        <v>1</v>
      </c>
      <c r="AI4362" s="85">
        <f t="shared" si="503"/>
        <v>0</v>
      </c>
      <c r="AJ4362" s="85">
        <f>IF(I4362&gt;Variables!$G$7,0,1)</f>
        <v>1</v>
      </c>
      <c r="AK4362" s="85">
        <f>IF(F4362&gt;Variables!$G$8,0,1)</f>
        <v>1</v>
      </c>
      <c r="AL4362" s="85">
        <f>IF(G4362&gt;Variables!$G$9,0,1)</f>
        <v>1</v>
      </c>
      <c r="AM4362" s="85">
        <f>IF(AND(K4362&gt;Variables!$G$10,K4362&lt;Variables!$G$11),0,1)</f>
        <v>0</v>
      </c>
      <c r="AN4362" s="103">
        <f>IF(H4362&lt;Variables!$G$13,1,0)</f>
        <v>0</v>
      </c>
      <c r="AO4362" s="101">
        <f>IF(R4362&lt;Variables!$G$12,0,1)</f>
        <v>0</v>
      </c>
      <c r="AP4362" s="86">
        <f t="shared" si="500"/>
        <v>0</v>
      </c>
      <c r="AR4362">
        <v>1</v>
      </c>
      <c r="AS4362">
        <v>0</v>
      </c>
      <c r="AT4362">
        <v>0</v>
      </c>
      <c r="AU4362">
        <v>0</v>
      </c>
      <c r="BA4362">
        <v>1.27</v>
      </c>
    </row>
    <row r="4363" spans="3:53" ht="12.75" x14ac:dyDescent="0.2">
      <c r="C4363" t="s">
        <v>873</v>
      </c>
      <c r="D4363" t="s">
        <v>865</v>
      </c>
      <c r="E4363">
        <v>33.409999999999997</v>
      </c>
      <c r="F4363">
        <v>8.68</v>
      </c>
      <c r="G4363">
        <v>5.87</v>
      </c>
      <c r="H4363">
        <v>2460</v>
      </c>
      <c r="I4363">
        <v>58.981999999999999</v>
      </c>
      <c r="J4363" t="s">
        <v>76</v>
      </c>
      <c r="K4363">
        <v>47.23</v>
      </c>
      <c r="L4363">
        <v>33.545624999999987</v>
      </c>
      <c r="M4363">
        <v>-0.61297114005176734</v>
      </c>
      <c r="N4363">
        <v>33.179068627450981</v>
      </c>
      <c r="O4363">
        <v>0.4850388489081171</v>
      </c>
      <c r="P4363">
        <v>380082</v>
      </c>
      <c r="Q4363">
        <v>413382</v>
      </c>
      <c r="R4363">
        <v>0.92</v>
      </c>
      <c r="S4363">
        <v>31.911000000000008</v>
      </c>
      <c r="T4363">
        <v>8.1819999999999986</v>
      </c>
      <c r="U4363">
        <v>18.535</v>
      </c>
      <c r="V4363">
        <f t="shared" si="502"/>
        <v>2.3493364276340052</v>
      </c>
      <c r="AC4363">
        <v>33.549999999999997</v>
      </c>
      <c r="AD4363">
        <v>32.630000000000003</v>
      </c>
      <c r="AH4363" s="85">
        <f>IF(AND(M4363&lt;Variables!$G$6,M4363&gt;Variables!$G$5),0,1)</f>
        <v>1</v>
      </c>
      <c r="AI4363" s="85">
        <f t="shared" si="503"/>
        <v>0</v>
      </c>
      <c r="AJ4363" s="85">
        <f>IF(I4363&gt;Variables!$G$7,0,1)</f>
        <v>0</v>
      </c>
      <c r="AK4363" s="85">
        <f>IF(F4363&gt;Variables!$G$8,0,1)</f>
        <v>1</v>
      </c>
      <c r="AL4363" s="85">
        <f>IF(G4363&gt;Variables!$G$9,0,1)</f>
        <v>1</v>
      </c>
      <c r="AM4363" s="85">
        <f>IF(AND(K4363&gt;Variables!$G$10,K4363&lt;Variables!$G$11),0,1)</f>
        <v>1</v>
      </c>
      <c r="AN4363" s="103">
        <f>IF(H4363&lt;Variables!$G$13,1,0)</f>
        <v>1</v>
      </c>
      <c r="AO4363" s="101">
        <f>IF(R4363&lt;Variables!$G$12,0,1)</f>
        <v>0</v>
      </c>
      <c r="AP4363" s="86">
        <f t="shared" si="500"/>
        <v>0</v>
      </c>
      <c r="AR4363">
        <v>0</v>
      </c>
      <c r="AS4363">
        <v>0</v>
      </c>
      <c r="AT4363">
        <v>0</v>
      </c>
      <c r="AU4363">
        <v>1</v>
      </c>
      <c r="BA4363">
        <v>-1.04</v>
      </c>
    </row>
    <row r="4364" spans="3:53" ht="12.75" x14ac:dyDescent="0.2">
      <c r="C4364" t="s">
        <v>873</v>
      </c>
      <c r="D4364" t="s">
        <v>859</v>
      </c>
      <c r="E4364">
        <v>4.79</v>
      </c>
      <c r="F4364">
        <v>8.02</v>
      </c>
      <c r="G4364">
        <v>0</v>
      </c>
      <c r="H4364">
        <v>-99999</v>
      </c>
      <c r="I4364">
        <v>-47.021000000000001</v>
      </c>
      <c r="J4364" t="s">
        <v>78</v>
      </c>
      <c r="K4364">
        <v>-99999</v>
      </c>
      <c r="L4364">
        <v>-99999</v>
      </c>
      <c r="M4364">
        <v>-99999</v>
      </c>
      <c r="N4364">
        <v>4.8499999999999996</v>
      </c>
      <c r="O4364">
        <v>0</v>
      </c>
      <c r="P4364">
        <v>76402</v>
      </c>
      <c r="Q4364">
        <v>3150</v>
      </c>
      <c r="R4364">
        <v>24.25</v>
      </c>
      <c r="S4364">
        <v>31.911000000000008</v>
      </c>
      <c r="T4364">
        <v>8.1819999999999986</v>
      </c>
      <c r="U4364">
        <v>18.535</v>
      </c>
      <c r="V4364"/>
      <c r="AC4364">
        <v>4.79</v>
      </c>
      <c r="AD4364">
        <v>4.79</v>
      </c>
      <c r="AH4364" s="85">
        <f>IF(AND(M4364&lt;Variables!$G$6,M4364&gt;Variables!$G$5),0,1)</f>
        <v>1</v>
      </c>
      <c r="AI4364" s="85">
        <f t="shared" si="503"/>
        <v>1</v>
      </c>
      <c r="AJ4364" s="85">
        <f>IF(I4364&gt;Variables!$G$7,0,1)</f>
        <v>1</v>
      </c>
      <c r="AK4364" s="85">
        <f>IF(F4364&gt;Variables!$G$8,0,1)</f>
        <v>1</v>
      </c>
      <c r="AL4364" s="85">
        <f>IF(G4364&gt;Variables!$G$9,0,1)</f>
        <v>1</v>
      </c>
      <c r="AM4364" s="85">
        <f>IF(AND(K4364&gt;Variables!$G$10,K4364&lt;Variables!$G$11),0,1)</f>
        <v>1</v>
      </c>
      <c r="AN4364" s="103">
        <f>IF(H4364&lt;Variables!$G$13,1,0)</f>
        <v>1</v>
      </c>
      <c r="AO4364" s="101">
        <f>IF(R4364&lt;Variables!$G$12,0,1)</f>
        <v>1</v>
      </c>
      <c r="AP4364" s="86">
        <f t="shared" si="500"/>
        <v>1</v>
      </c>
      <c r="AR4364">
        <v>0</v>
      </c>
      <c r="AS4364">
        <v>0</v>
      </c>
      <c r="AT4364">
        <v>0</v>
      </c>
      <c r="AU4364">
        <v>0</v>
      </c>
      <c r="BA4364">
        <v>0</v>
      </c>
    </row>
    <row r="4365" spans="3:53" ht="12.75" x14ac:dyDescent="0.2">
      <c r="C4365" t="s">
        <v>873</v>
      </c>
      <c r="D4365" t="s">
        <v>866</v>
      </c>
      <c r="E4365">
        <v>38.700000000000003</v>
      </c>
      <c r="F4365">
        <v>10.53</v>
      </c>
      <c r="G4365">
        <v>-0.57999999999999996</v>
      </c>
      <c r="H4365">
        <v>3060</v>
      </c>
      <c r="I4365">
        <v>68.611000000000004</v>
      </c>
      <c r="J4365" t="s">
        <v>76</v>
      </c>
      <c r="K4365">
        <v>57.46</v>
      </c>
      <c r="L4365">
        <v>38.731704999999998</v>
      </c>
      <c r="M4365">
        <v>-4.3130040363559108E-2</v>
      </c>
      <c r="N4365">
        <v>38.791031372549021</v>
      </c>
      <c r="O4365">
        <v>-0.1960024517492526</v>
      </c>
      <c r="P4365">
        <v>2587000</v>
      </c>
      <c r="Q4365">
        <v>847606</v>
      </c>
      <c r="R4365">
        <v>3.05</v>
      </c>
      <c r="S4365">
        <v>31.911000000000008</v>
      </c>
      <c r="T4365">
        <v>8.1819999999999986</v>
      </c>
      <c r="U4365">
        <v>18.535</v>
      </c>
      <c r="V4365">
        <f>1.849 + (0.01036 * K4365) + (0.1184 * M4365) - (0.002888 * K4365 * M4365)</f>
        <v>2.4463361953414644</v>
      </c>
      <c r="AC4365">
        <v>38.99</v>
      </c>
      <c r="AD4365">
        <v>38.65</v>
      </c>
      <c r="AH4365" s="85">
        <f>IF(AND(M4365&lt;Variables!$G$6,M4365&gt;Variables!$G$5),0,1)</f>
        <v>1</v>
      </c>
      <c r="AI4365" s="85">
        <f t="shared" si="503"/>
        <v>1</v>
      </c>
      <c r="AJ4365" s="85">
        <f>IF(I4365&gt;Variables!$G$7,0,1)</f>
        <v>0</v>
      </c>
      <c r="AK4365" s="85">
        <f>IF(F4365&gt;Variables!$G$8,0,1)</f>
        <v>0</v>
      </c>
      <c r="AL4365" s="85">
        <f>IF(G4365&gt;Variables!$G$9,0,1)</f>
        <v>1</v>
      </c>
      <c r="AM4365" s="85">
        <f>IF(AND(K4365&gt;Variables!$G$10,K4365&lt;Variables!$G$11),0,1)</f>
        <v>0</v>
      </c>
      <c r="AN4365" s="103">
        <f>IF(H4365&lt;Variables!$G$13,1,0)</f>
        <v>0</v>
      </c>
      <c r="AO4365" s="101">
        <f>IF(R4365&lt;Variables!$G$12,0,1)</f>
        <v>1</v>
      </c>
      <c r="AP4365" s="86">
        <f t="shared" si="500"/>
        <v>0</v>
      </c>
      <c r="AR4365">
        <v>0</v>
      </c>
      <c r="AS4365">
        <v>1</v>
      </c>
      <c r="AT4365">
        <v>0</v>
      </c>
      <c r="AU4365">
        <v>0</v>
      </c>
      <c r="BA4365">
        <v>0.41</v>
      </c>
    </row>
    <row r="4366" spans="3:53" ht="12.75" x14ac:dyDescent="0.2">
      <c r="C4366" t="s">
        <v>873</v>
      </c>
      <c r="D4366" t="s">
        <v>864</v>
      </c>
      <c r="E4366">
        <v>10.85</v>
      </c>
      <c r="F4366">
        <v>9.02</v>
      </c>
      <c r="G4366">
        <v>0</v>
      </c>
      <c r="H4366">
        <v>-99999</v>
      </c>
      <c r="I4366">
        <v>2419.7570000000001</v>
      </c>
      <c r="J4366" t="s">
        <v>76</v>
      </c>
      <c r="K4366"/>
      <c r="L4366">
        <v>-99999</v>
      </c>
      <c r="M4366">
        <v>-99999</v>
      </c>
      <c r="N4366">
        <v>11</v>
      </c>
      <c r="O4366">
        <v>0</v>
      </c>
      <c r="P4366">
        <v>45059</v>
      </c>
      <c r="Q4366">
        <v>6087</v>
      </c>
      <c r="R4366">
        <v>7.4</v>
      </c>
      <c r="S4366">
        <v>31.911000000000008</v>
      </c>
      <c r="T4366">
        <v>8.1819999999999986</v>
      </c>
      <c r="U4366">
        <v>18.535</v>
      </c>
      <c r="V4366"/>
      <c r="AC4366">
        <v>10.85</v>
      </c>
      <c r="AD4366">
        <v>10.55</v>
      </c>
      <c r="AH4366" s="85">
        <f>IF(AND(M4366&lt;Variables!$G$6,M4366&gt;Variables!$G$5),0,1)</f>
        <v>1</v>
      </c>
      <c r="AI4366" s="85">
        <f t="shared" si="503"/>
        <v>1</v>
      </c>
      <c r="AJ4366" s="85">
        <f>IF(I4366&gt;Variables!$G$7,0,1)</f>
        <v>0</v>
      </c>
      <c r="AK4366" s="85">
        <f>IF(F4366&gt;Variables!$G$8,0,1)</f>
        <v>0</v>
      </c>
      <c r="AL4366" s="85">
        <f>IF(G4366&gt;Variables!$G$9,0,1)</f>
        <v>1</v>
      </c>
      <c r="AM4366" s="85">
        <f>IF(AND(K4366&gt;Variables!$G$10,K4366&lt;Variables!$G$11),0,1)</f>
        <v>1</v>
      </c>
      <c r="AN4366" s="103">
        <f>IF(H4366&lt;Variables!$G$13,1,0)</f>
        <v>1</v>
      </c>
      <c r="AO4366" s="101">
        <f>IF(R4366&lt;Variables!$G$12,0,1)</f>
        <v>1</v>
      </c>
      <c r="AP4366" s="86">
        <f t="shared" si="500"/>
        <v>0</v>
      </c>
      <c r="AR4366">
        <v>0</v>
      </c>
      <c r="AS4366">
        <v>0</v>
      </c>
      <c r="AT4366">
        <v>1</v>
      </c>
      <c r="AU4366">
        <v>0</v>
      </c>
      <c r="BA4366">
        <v>-2.25</v>
      </c>
    </row>
    <row r="4367" spans="3:53" ht="12.75" x14ac:dyDescent="0.2">
      <c r="C4367" t="s">
        <v>873</v>
      </c>
      <c r="D4367" t="s">
        <v>133</v>
      </c>
      <c r="E4367">
        <v>8.23</v>
      </c>
      <c r="F4367">
        <v>69.260000000000005</v>
      </c>
      <c r="G4367">
        <v>14.79</v>
      </c>
      <c r="H4367">
        <v>22.11</v>
      </c>
      <c r="I4367">
        <v>-47.302999999999997</v>
      </c>
      <c r="J4367" t="s">
        <v>78</v>
      </c>
      <c r="K4367">
        <v>44.62</v>
      </c>
      <c r="L4367">
        <v>8.323850000000002</v>
      </c>
      <c r="M4367">
        <v>-4.4336454885660146</v>
      </c>
      <c r="N4367">
        <v>7.9455510638297868</v>
      </c>
      <c r="O4367">
        <v>0.11640396110870629</v>
      </c>
      <c r="P4367">
        <v>43830000</v>
      </c>
      <c r="Q4367">
        <v>6720000</v>
      </c>
      <c r="R4367">
        <v>6.52</v>
      </c>
      <c r="S4367">
        <v>31.911000000000008</v>
      </c>
      <c r="T4367">
        <v>8.1819999999999986</v>
      </c>
      <c r="U4367">
        <v>18.535</v>
      </c>
      <c r="V4367">
        <f t="shared" ref="V4367:V4393" si="504">1.849 + (0.01036 * K4367) + (0.1184 * M4367) - (0.002888 * K4367 * M4367)</f>
        <v>2.3576504819428514</v>
      </c>
      <c r="AC4367">
        <v>9.82</v>
      </c>
      <c r="AD4367">
        <v>7.09</v>
      </c>
      <c r="AH4367" s="85">
        <f>IF(AND(M4367&lt;Variables!$G$6,M4367&gt;Variables!$G$5),0,1)</f>
        <v>0</v>
      </c>
      <c r="AI4367" s="85">
        <f t="shared" si="503"/>
        <v>0</v>
      </c>
      <c r="AJ4367" s="85">
        <f>IF(I4367&gt;Variables!$G$7,0,1)</f>
        <v>1</v>
      </c>
      <c r="AK4367" s="85">
        <f>IF(F4367&gt;Variables!$G$8,0,1)</f>
        <v>0</v>
      </c>
      <c r="AL4367" s="85">
        <f>IF(G4367&gt;Variables!$G$9,0,1)</f>
        <v>0</v>
      </c>
      <c r="AM4367" s="85">
        <f>IF(AND(K4367&gt;Variables!$G$10,K4367&lt;Variables!$G$11),0,1)</f>
        <v>1</v>
      </c>
      <c r="AN4367" s="103">
        <f>IF(H4367&lt;Variables!$G$13,1,0)</f>
        <v>1</v>
      </c>
      <c r="AO4367" s="101">
        <f>IF(R4367&lt;Variables!$G$12,0,1)</f>
        <v>1</v>
      </c>
      <c r="AP4367" s="86">
        <f t="shared" si="500"/>
        <v>1</v>
      </c>
      <c r="AR4367">
        <v>0</v>
      </c>
      <c r="AS4367">
        <v>0</v>
      </c>
      <c r="AT4367">
        <v>1</v>
      </c>
      <c r="AU4367">
        <v>0</v>
      </c>
      <c r="BA4367">
        <v>-2.25</v>
      </c>
    </row>
    <row r="4368" spans="3:53" ht="12.75" x14ac:dyDescent="0.2">
      <c r="C4368" t="s">
        <v>873</v>
      </c>
      <c r="D4368" t="s">
        <v>863</v>
      </c>
      <c r="E4368">
        <v>74.010000000000005</v>
      </c>
      <c r="F4368">
        <v>29.47</v>
      </c>
      <c r="G4368">
        <v>0.99</v>
      </c>
      <c r="H4368">
        <v>976.52</v>
      </c>
      <c r="I4368">
        <v>-13.808999999999999</v>
      </c>
      <c r="J4368" t="s">
        <v>78</v>
      </c>
      <c r="K4368">
        <v>88.59</v>
      </c>
      <c r="L4368">
        <v>73.979230000000001</v>
      </c>
      <c r="M4368">
        <v>0.10917929262037621</v>
      </c>
      <c r="N4368">
        <v>73.901792156862754</v>
      </c>
      <c r="O4368">
        <v>0.2140784932541806</v>
      </c>
      <c r="P4368">
        <v>1950000</v>
      </c>
      <c r="Q4368">
        <v>316460</v>
      </c>
      <c r="R4368">
        <v>6.16</v>
      </c>
      <c r="S4368">
        <v>31.911000000000008</v>
      </c>
      <c r="T4368">
        <v>8.1819999999999986</v>
      </c>
      <c r="U4368">
        <v>18.535</v>
      </c>
      <c r="V4368">
        <f t="shared" si="504"/>
        <v>2.7517859333222581</v>
      </c>
      <c r="AC4368">
        <v>74.13</v>
      </c>
      <c r="AD4368">
        <v>73.41</v>
      </c>
      <c r="AH4368" s="85">
        <f>IF(AND(M4368&lt;Variables!$G$6,M4368&gt;Variables!$G$5),0,1)</f>
        <v>1</v>
      </c>
      <c r="AI4368" s="85">
        <f t="shared" si="503"/>
        <v>0</v>
      </c>
      <c r="AJ4368" s="85">
        <f>IF(I4368&gt;Variables!$G$7,0,1)</f>
        <v>1</v>
      </c>
      <c r="AK4368" s="85">
        <f>IF(F4368&gt;Variables!$G$8,0,1)</f>
        <v>0</v>
      </c>
      <c r="AL4368" s="85">
        <f>IF(G4368&gt;Variables!$G$9,0,1)</f>
        <v>1</v>
      </c>
      <c r="AM4368" s="85">
        <f>IF(AND(K4368&gt;Variables!$G$10,K4368&lt;Variables!$G$11),0,1)</f>
        <v>1</v>
      </c>
      <c r="AN4368" s="103">
        <f>IF(H4368&lt;Variables!$G$13,1,0)</f>
        <v>1</v>
      </c>
      <c r="AO4368" s="101">
        <f>IF(R4368&lt;Variables!$G$12,0,1)</f>
        <v>1</v>
      </c>
      <c r="AP4368" s="86">
        <f t="shared" si="500"/>
        <v>1</v>
      </c>
      <c r="AR4368">
        <v>0</v>
      </c>
      <c r="AS4368">
        <v>0</v>
      </c>
      <c r="AT4368">
        <v>0</v>
      </c>
      <c r="AU4368">
        <v>1</v>
      </c>
      <c r="BA4368">
        <v>-0.78</v>
      </c>
    </row>
    <row r="4369" spans="3:53" ht="12.75" x14ac:dyDescent="0.2">
      <c r="C4369" t="s">
        <v>873</v>
      </c>
      <c r="D4369" t="s">
        <v>861</v>
      </c>
      <c r="E4369">
        <v>3.04</v>
      </c>
      <c r="F4369">
        <v>26.6</v>
      </c>
      <c r="G4369">
        <v>3.4</v>
      </c>
      <c r="H4369">
        <v>298.19</v>
      </c>
      <c r="I4369">
        <v>0.77</v>
      </c>
      <c r="J4369" t="s">
        <v>78</v>
      </c>
      <c r="K4369">
        <v>49.23</v>
      </c>
      <c r="L4369">
        <v>3.0611549999999998</v>
      </c>
      <c r="M4369">
        <v>-0.69107902082711448</v>
      </c>
      <c r="N4369">
        <v>3.0512000000000001</v>
      </c>
      <c r="O4369">
        <v>-0.36706869428421929</v>
      </c>
      <c r="P4369">
        <v>9440000</v>
      </c>
      <c r="Q4369">
        <v>352780</v>
      </c>
      <c r="R4369">
        <v>26.76</v>
      </c>
      <c r="S4369">
        <v>31.911000000000008</v>
      </c>
      <c r="T4369">
        <v>8.1819999999999986</v>
      </c>
      <c r="U4369">
        <v>18.535</v>
      </c>
      <c r="V4369">
        <f t="shared" si="504"/>
        <v>2.3754540606581505</v>
      </c>
      <c r="AC4369">
        <v>3.75</v>
      </c>
      <c r="AD4369">
        <v>2.97</v>
      </c>
      <c r="AH4369" s="85">
        <f>IF(AND(M4369&lt;Variables!$G$6,M4369&gt;Variables!$G$5),0,1)</f>
        <v>1</v>
      </c>
      <c r="AI4369" s="85">
        <f t="shared" si="503"/>
        <v>0</v>
      </c>
      <c r="AJ4369" s="85">
        <f>IF(I4369&gt;Variables!$G$7,0,1)</f>
        <v>0</v>
      </c>
      <c r="AK4369" s="85">
        <f>IF(F4369&gt;Variables!$G$8,0,1)</f>
        <v>0</v>
      </c>
      <c r="AL4369" s="85">
        <f>IF(G4369&gt;Variables!$G$9,0,1)</f>
        <v>1</v>
      </c>
      <c r="AM4369" s="85">
        <f>IF(AND(K4369&gt;Variables!$G$10,K4369&lt;Variables!$G$11),0,1)</f>
        <v>1</v>
      </c>
      <c r="AN4369" s="103">
        <f>IF(H4369&lt;Variables!$G$13,1,0)</f>
        <v>1</v>
      </c>
      <c r="AO4369" s="101">
        <f>IF(R4369&lt;Variables!$G$12,0,1)</f>
        <v>1</v>
      </c>
      <c r="AP4369" s="86">
        <f t="shared" si="500"/>
        <v>1</v>
      </c>
      <c r="AR4369">
        <v>0</v>
      </c>
      <c r="AS4369">
        <v>0</v>
      </c>
      <c r="AT4369">
        <v>1</v>
      </c>
      <c r="AU4369">
        <v>0</v>
      </c>
      <c r="BA4369">
        <v>-2.25</v>
      </c>
    </row>
    <row r="4370" spans="3:53" ht="12.75" x14ac:dyDescent="0.2">
      <c r="C4370" t="s">
        <v>873</v>
      </c>
      <c r="D4370" t="s">
        <v>467</v>
      </c>
      <c r="E4370">
        <v>31.76</v>
      </c>
      <c r="F4370">
        <v>10.06</v>
      </c>
      <c r="G4370">
        <v>7.35</v>
      </c>
      <c r="H4370">
        <v>3720</v>
      </c>
      <c r="I4370">
        <v>-68.903999999999996</v>
      </c>
      <c r="J4370" t="s">
        <v>78</v>
      </c>
      <c r="K4370">
        <v>58</v>
      </c>
      <c r="L4370">
        <v>31.827940000000009</v>
      </c>
      <c r="M4370">
        <v>6.4723007520846986E-3</v>
      </c>
      <c r="N4370">
        <v>31.041535294117651</v>
      </c>
      <c r="O4370">
        <v>2.540031278774296</v>
      </c>
      <c r="P4370">
        <v>1149000</v>
      </c>
      <c r="Q4370">
        <v>2856000</v>
      </c>
      <c r="R4370">
        <v>0.4</v>
      </c>
      <c r="S4370">
        <v>31.911000000000008</v>
      </c>
      <c r="T4370">
        <v>8.1819999999999986</v>
      </c>
      <c r="U4370">
        <v>18.535</v>
      </c>
      <c r="V4370">
        <f t="shared" si="504"/>
        <v>2.4495621841438697</v>
      </c>
      <c r="AC4370">
        <v>32.9</v>
      </c>
      <c r="AD4370">
        <v>31.664999999999999</v>
      </c>
      <c r="AH4370" s="85">
        <f>IF(AND(M4370&lt;Variables!$G$6,M4370&gt;Variables!$G$5),0,1)</f>
        <v>1</v>
      </c>
      <c r="AI4370" s="85">
        <f t="shared" si="503"/>
        <v>0</v>
      </c>
      <c r="AJ4370" s="85">
        <f>IF(I4370&gt;Variables!$G$7,0,1)</f>
        <v>1</v>
      </c>
      <c r="AK4370" s="85">
        <f>IF(F4370&gt;Variables!$G$8,0,1)</f>
        <v>0</v>
      </c>
      <c r="AL4370" s="85">
        <f>IF(G4370&gt;Variables!$G$9,0,1)</f>
        <v>1</v>
      </c>
      <c r="AM4370" s="85">
        <f>IF(AND(K4370&gt;Variables!$G$10,K4370&lt;Variables!$G$11),0,1)</f>
        <v>0</v>
      </c>
      <c r="AN4370" s="103">
        <f>IF(H4370&lt;Variables!$G$13,1,0)</f>
        <v>0</v>
      </c>
      <c r="AO4370" s="101">
        <f>IF(R4370&lt;Variables!$G$12,0,1)</f>
        <v>0</v>
      </c>
      <c r="AP4370" s="86">
        <f t="shared" si="500"/>
        <v>1</v>
      </c>
      <c r="AR4370">
        <v>1</v>
      </c>
      <c r="AS4370">
        <v>0</v>
      </c>
      <c r="AT4370">
        <v>0</v>
      </c>
      <c r="AU4370">
        <v>0</v>
      </c>
      <c r="BA4370">
        <v>2</v>
      </c>
    </row>
    <row r="4371" spans="3:53" ht="12.75" x14ac:dyDescent="0.2">
      <c r="C4371" t="s">
        <v>873</v>
      </c>
      <c r="D4371" t="s">
        <v>868</v>
      </c>
      <c r="E4371">
        <v>5.41</v>
      </c>
      <c r="F4371">
        <v>34.08</v>
      </c>
      <c r="G4371">
        <v>-8.2899999999999991</v>
      </c>
      <c r="H4371">
        <v>124.3</v>
      </c>
      <c r="I4371">
        <v>0.33900000000000002</v>
      </c>
      <c r="J4371" t="s">
        <v>76</v>
      </c>
      <c r="K4371">
        <v>40.229999999999997</v>
      </c>
      <c r="L4371">
        <v>5.5744300000000004</v>
      </c>
      <c r="M4371">
        <v>-2.7703280873560101</v>
      </c>
      <c r="N4371">
        <v>5.7583039215686274</v>
      </c>
      <c r="O4371">
        <v>-5.875061931022036</v>
      </c>
      <c r="P4371">
        <v>20500000</v>
      </c>
      <c r="Q4371">
        <v>722400</v>
      </c>
      <c r="R4371">
        <v>28.38</v>
      </c>
      <c r="S4371">
        <v>31.911000000000008</v>
      </c>
      <c r="T4371">
        <v>8.1819999999999986</v>
      </c>
      <c r="U4371">
        <v>18.535</v>
      </c>
      <c r="V4371">
        <f t="shared" si="504"/>
        <v>2.2596444178371597</v>
      </c>
      <c r="AC4371">
        <v>5.8</v>
      </c>
      <c r="AD4371">
        <v>5.0199999999999996</v>
      </c>
      <c r="AH4371" s="85">
        <f>IF(AND(M4371&lt;Variables!$G$6,M4371&gt;Variables!$G$5),0,1)</f>
        <v>0</v>
      </c>
      <c r="AI4371" s="85">
        <f t="shared" si="503"/>
        <v>1</v>
      </c>
      <c r="AJ4371" s="85">
        <f>IF(I4371&gt;Variables!$G$7,0,1)</f>
        <v>0</v>
      </c>
      <c r="AK4371" s="85">
        <f>IF(F4371&gt;Variables!$G$8,0,1)</f>
        <v>0</v>
      </c>
      <c r="AL4371" s="85">
        <f>IF(G4371&gt;Variables!$G$9,0,1)</f>
        <v>1</v>
      </c>
      <c r="AM4371" s="85">
        <f>IF(AND(K4371&gt;Variables!$G$10,K4371&lt;Variables!$G$11),0,1)</f>
        <v>1</v>
      </c>
      <c r="AN4371" s="103">
        <f>IF(H4371&lt;Variables!$G$13,1,0)</f>
        <v>1</v>
      </c>
      <c r="AO4371" s="101">
        <f>IF(R4371&lt;Variables!$G$12,0,1)</f>
        <v>1</v>
      </c>
      <c r="AP4371" s="86">
        <f t="shared" si="500"/>
        <v>0</v>
      </c>
      <c r="AR4371">
        <v>1</v>
      </c>
      <c r="AS4371">
        <v>0</v>
      </c>
      <c r="AT4371">
        <v>0</v>
      </c>
      <c r="AU4371">
        <v>0</v>
      </c>
      <c r="BA4371">
        <v>2</v>
      </c>
    </row>
    <row r="4372" spans="3:53" ht="12.75" x14ac:dyDescent="0.2">
      <c r="C4372" t="s">
        <v>873</v>
      </c>
      <c r="D4372" t="s">
        <v>697</v>
      </c>
      <c r="E4372">
        <v>6.5</v>
      </c>
      <c r="F4372">
        <v>20.48</v>
      </c>
      <c r="G4372">
        <v>18.95</v>
      </c>
      <c r="H4372">
        <v>-99999</v>
      </c>
      <c r="I4372">
        <v>-7.8369999999999997</v>
      </c>
      <c r="J4372" t="s">
        <v>76</v>
      </c>
      <c r="K4372">
        <v>45.79</v>
      </c>
      <c r="L4372">
        <v>7.0281666666666673</v>
      </c>
      <c r="M4372">
        <v>-3.5310299034836081</v>
      </c>
      <c r="N4372">
        <v>6.884170212765957</v>
      </c>
      <c r="O4372">
        <v>-1.513184734636343</v>
      </c>
      <c r="P4372">
        <v>97233</v>
      </c>
      <c r="Q4372">
        <v>74910</v>
      </c>
      <c r="R4372">
        <v>1.3</v>
      </c>
      <c r="S4372">
        <v>31.911000000000008</v>
      </c>
      <c r="T4372">
        <v>8.1819999999999986</v>
      </c>
      <c r="U4372">
        <v>18.535</v>
      </c>
      <c r="V4372">
        <f t="shared" si="504"/>
        <v>2.3722592210296667</v>
      </c>
      <c r="AC4372">
        <v>7</v>
      </c>
      <c r="AD4372">
        <v>5.8</v>
      </c>
      <c r="AH4372" s="85">
        <f>IF(AND(M4372&lt;Variables!$G$6,M4372&gt;Variables!$G$5),0,1)</f>
        <v>0</v>
      </c>
      <c r="AI4372" s="85">
        <f t="shared" si="503"/>
        <v>0</v>
      </c>
      <c r="AJ4372" s="85">
        <f>IF(I4372&gt;Variables!$G$7,0,1)</f>
        <v>1</v>
      </c>
      <c r="AK4372" s="85">
        <f>IF(F4372&gt;Variables!$G$8,0,1)</f>
        <v>0</v>
      </c>
      <c r="AL4372" s="85">
        <f>IF(G4372&gt;Variables!$G$9,0,1)</f>
        <v>0</v>
      </c>
      <c r="AM4372" s="85">
        <f>IF(AND(K4372&gt;Variables!$G$10,K4372&lt;Variables!$G$11),0,1)</f>
        <v>1</v>
      </c>
      <c r="AN4372" s="103">
        <f>IF(H4372&lt;Variables!$G$13,1,0)</f>
        <v>1</v>
      </c>
      <c r="AO4372" s="101">
        <f>IF(R4372&lt;Variables!$G$12,0,1)</f>
        <v>0</v>
      </c>
      <c r="AP4372" s="86">
        <f t="shared" si="500"/>
        <v>0</v>
      </c>
      <c r="AR4372">
        <v>1</v>
      </c>
      <c r="AS4372">
        <v>0</v>
      </c>
      <c r="AT4372">
        <v>0</v>
      </c>
      <c r="AU4372">
        <v>0</v>
      </c>
      <c r="BA4372">
        <v>2</v>
      </c>
    </row>
    <row r="4373" spans="3:53" ht="12.75" x14ac:dyDescent="0.2">
      <c r="C4373" t="s">
        <v>873</v>
      </c>
      <c r="D4373" t="s">
        <v>117</v>
      </c>
      <c r="E4373">
        <v>29.88</v>
      </c>
      <c r="F4373">
        <v>9.8800000000000008</v>
      </c>
      <c r="G4373">
        <v>7.38</v>
      </c>
      <c r="H4373">
        <v>3850</v>
      </c>
      <c r="I4373">
        <v>-13.007999999999999</v>
      </c>
      <c r="J4373" t="s">
        <v>78</v>
      </c>
      <c r="K4373">
        <v>65.09</v>
      </c>
      <c r="L4373">
        <v>29.391594999999999</v>
      </c>
      <c r="M4373">
        <v>1.708668753771261</v>
      </c>
      <c r="N4373">
        <v>29.11361568627451</v>
      </c>
      <c r="O4373">
        <v>2.6797918957668418</v>
      </c>
      <c r="P4373">
        <v>6546000</v>
      </c>
      <c r="Q4373">
        <v>15356000</v>
      </c>
      <c r="R4373">
        <v>0.43</v>
      </c>
      <c r="S4373">
        <v>31.911000000000008</v>
      </c>
      <c r="T4373">
        <v>8.1819999999999986</v>
      </c>
      <c r="U4373">
        <v>18.535</v>
      </c>
      <c r="V4373">
        <f t="shared" si="504"/>
        <v>2.4044433648060961</v>
      </c>
      <c r="AC4373">
        <v>31.439699999999998</v>
      </c>
      <c r="AD4373">
        <v>29.370100000000001</v>
      </c>
      <c r="AH4373" s="85">
        <f>IF(AND(M4373&lt;Variables!$G$6,M4373&gt;Variables!$G$5),0,1)</f>
        <v>1</v>
      </c>
      <c r="AI4373" s="85">
        <f t="shared" si="503"/>
        <v>0</v>
      </c>
      <c r="AJ4373" s="85">
        <f>IF(I4373&gt;Variables!$G$7,0,1)</f>
        <v>1</v>
      </c>
      <c r="AK4373" s="85">
        <f>IF(F4373&gt;Variables!$G$8,0,1)</f>
        <v>0</v>
      </c>
      <c r="AL4373" s="85">
        <f>IF(G4373&gt;Variables!$G$9,0,1)</f>
        <v>1</v>
      </c>
      <c r="AM4373" s="85">
        <f>IF(AND(K4373&gt;Variables!$G$10,K4373&lt;Variables!$G$11),0,1)</f>
        <v>0</v>
      </c>
      <c r="AN4373" s="103">
        <f>IF(H4373&lt;Variables!$G$13,1,0)</f>
        <v>0</v>
      </c>
      <c r="AO4373" s="101">
        <f>IF(R4373&lt;Variables!$G$12,0,1)</f>
        <v>0</v>
      </c>
      <c r="AP4373" s="86">
        <f t="shared" si="500"/>
        <v>1</v>
      </c>
      <c r="AR4373">
        <v>1</v>
      </c>
      <c r="AS4373">
        <v>0</v>
      </c>
      <c r="AT4373">
        <v>0</v>
      </c>
      <c r="AU4373">
        <v>0</v>
      </c>
      <c r="BA4373">
        <v>0.64</v>
      </c>
    </row>
    <row r="4374" spans="3:53" ht="12.75" x14ac:dyDescent="0.2">
      <c r="C4374" t="s">
        <v>873</v>
      </c>
      <c r="D4374" t="s">
        <v>331</v>
      </c>
      <c r="E4374">
        <v>54.42</v>
      </c>
      <c r="F4374">
        <v>12.48</v>
      </c>
      <c r="G4374">
        <v>4.1399999999999997</v>
      </c>
      <c r="H4374">
        <v>25710</v>
      </c>
      <c r="I4374">
        <v>1117.423</v>
      </c>
      <c r="J4374" t="s">
        <v>78</v>
      </c>
      <c r="K4374">
        <v>43.51</v>
      </c>
      <c r="L4374">
        <v>55.734059999999999</v>
      </c>
      <c r="M4374">
        <v>-2.124481869793807</v>
      </c>
      <c r="N4374">
        <v>55.481354901960799</v>
      </c>
      <c r="O4374">
        <v>-1.6786808894746119</v>
      </c>
      <c r="P4374">
        <v>110345000</v>
      </c>
      <c r="Q4374">
        <v>136810000</v>
      </c>
      <c r="R4374">
        <v>0.81</v>
      </c>
      <c r="S4374">
        <v>31.911000000000008</v>
      </c>
      <c r="T4374">
        <v>8.1819999999999986</v>
      </c>
      <c r="U4374">
        <v>18.535</v>
      </c>
      <c r="V4374">
        <f t="shared" si="504"/>
        <v>2.3151807099912691</v>
      </c>
      <c r="AC4374">
        <v>59.5</v>
      </c>
      <c r="AD4374">
        <v>51.8</v>
      </c>
      <c r="AH4374" s="85">
        <f>IF(AND(M4374&lt;Variables!$G$6,M4374&gt;Variables!$G$5),0,1)</f>
        <v>0</v>
      </c>
      <c r="AI4374" s="85">
        <f t="shared" si="503"/>
        <v>0</v>
      </c>
      <c r="AJ4374" s="85">
        <f>IF(I4374&gt;Variables!$G$7,0,1)</f>
        <v>0</v>
      </c>
      <c r="AK4374" s="85">
        <f>IF(F4374&gt;Variables!$G$8,0,1)</f>
        <v>0</v>
      </c>
      <c r="AL4374" s="85">
        <f>IF(G4374&gt;Variables!$G$9,0,1)</f>
        <v>1</v>
      </c>
      <c r="AM4374" s="85">
        <f>IF(AND(K4374&gt;Variables!$G$10,K4374&lt;Variables!$G$11),0,1)</f>
        <v>1</v>
      </c>
      <c r="AN4374" s="103">
        <f>IF(H4374&lt;Variables!$G$13,1,0)</f>
        <v>0</v>
      </c>
      <c r="AO4374" s="101">
        <f>IF(R4374&lt;Variables!$G$12,0,1)</f>
        <v>0</v>
      </c>
      <c r="AP4374" s="86">
        <f t="shared" si="500"/>
        <v>1</v>
      </c>
      <c r="AR4374">
        <v>1</v>
      </c>
      <c r="AS4374">
        <v>0</v>
      </c>
      <c r="AT4374">
        <v>0</v>
      </c>
      <c r="AU4374">
        <v>0</v>
      </c>
      <c r="BA4374">
        <v>2</v>
      </c>
    </row>
    <row r="4375" spans="3:53" ht="12.75" x14ac:dyDescent="0.2">
      <c r="C4375" t="s">
        <v>873</v>
      </c>
      <c r="D4375" t="s">
        <v>540</v>
      </c>
      <c r="E4375">
        <v>46.58</v>
      </c>
      <c r="F4375">
        <v>10.68</v>
      </c>
      <c r="G4375">
        <v>9.81</v>
      </c>
      <c r="H4375">
        <v>3200</v>
      </c>
      <c r="I4375">
        <v>1.4999999999999999E-2</v>
      </c>
      <c r="J4375" t="s">
        <v>78</v>
      </c>
      <c r="K4375">
        <v>60.89</v>
      </c>
      <c r="L4375">
        <v>46.618949999999998</v>
      </c>
      <c r="M4375">
        <v>-8.3549715298177715E-2</v>
      </c>
      <c r="N4375">
        <v>45.124945098039213</v>
      </c>
      <c r="O4375">
        <v>3.2245023208327659</v>
      </c>
      <c r="P4375">
        <v>666396</v>
      </c>
      <c r="Q4375">
        <v>1175000</v>
      </c>
      <c r="R4375">
        <v>0.56999999999999995</v>
      </c>
      <c r="S4375">
        <v>31.911000000000008</v>
      </c>
      <c r="T4375">
        <v>8.1819999999999986</v>
      </c>
      <c r="U4375">
        <v>18.535</v>
      </c>
      <c r="V4375">
        <f t="shared" si="504"/>
        <v>2.484620357879789</v>
      </c>
      <c r="AC4375">
        <v>48.95</v>
      </c>
      <c r="AD4375">
        <v>46.37</v>
      </c>
      <c r="AH4375" s="85">
        <f>IF(AND(M4375&lt;Variables!$G$6,M4375&gt;Variables!$G$5),0,1)</f>
        <v>1</v>
      </c>
      <c r="AI4375" s="85">
        <f t="shared" si="503"/>
        <v>0</v>
      </c>
      <c r="AJ4375" s="85">
        <f>IF(I4375&gt;Variables!$G$7,0,1)</f>
        <v>0</v>
      </c>
      <c r="AK4375" s="85">
        <f>IF(F4375&gt;Variables!$G$8,0,1)</f>
        <v>0</v>
      </c>
      <c r="AL4375" s="85">
        <f>IF(G4375&gt;Variables!$G$9,0,1)</f>
        <v>1</v>
      </c>
      <c r="AM4375" s="85">
        <f>IF(AND(K4375&gt;Variables!$G$10,K4375&lt;Variables!$G$11),0,1)</f>
        <v>0</v>
      </c>
      <c r="AN4375" s="103">
        <f>IF(H4375&lt;Variables!$G$13,1,0)</f>
        <v>0</v>
      </c>
      <c r="AO4375" s="101">
        <f>IF(R4375&lt;Variables!$G$12,0,1)</f>
        <v>0</v>
      </c>
      <c r="AP4375" s="86">
        <f t="shared" si="500"/>
        <v>1</v>
      </c>
      <c r="AR4375">
        <v>0</v>
      </c>
      <c r="AS4375">
        <v>0</v>
      </c>
      <c r="AT4375">
        <v>1</v>
      </c>
      <c r="AU4375">
        <v>0</v>
      </c>
      <c r="BA4375">
        <v>-0.28999999999999998</v>
      </c>
    </row>
    <row r="4376" spans="3:53" ht="12.75" x14ac:dyDescent="0.2">
      <c r="C4376" t="s">
        <v>873</v>
      </c>
      <c r="D4376" t="s">
        <v>196</v>
      </c>
      <c r="E4376">
        <v>8.08</v>
      </c>
      <c r="F4376">
        <v>17.170000000000002</v>
      </c>
      <c r="G4376">
        <v>4.8</v>
      </c>
      <c r="H4376">
        <v>1760</v>
      </c>
      <c r="I4376">
        <v>-47.85</v>
      </c>
      <c r="J4376" t="s">
        <v>78</v>
      </c>
      <c r="K4376">
        <v>49.04</v>
      </c>
      <c r="L4376">
        <v>8.1091900000000017</v>
      </c>
      <c r="M4376">
        <v>-0.35996196907461281</v>
      </c>
      <c r="N4376">
        <v>8.1614176470588244</v>
      </c>
      <c r="O4376">
        <v>-0.99759196967655861</v>
      </c>
      <c r="P4376">
        <v>31401000</v>
      </c>
      <c r="Q4376">
        <v>23880000</v>
      </c>
      <c r="R4376">
        <v>1.31</v>
      </c>
      <c r="S4376">
        <v>31.911000000000008</v>
      </c>
      <c r="T4376">
        <v>8.1819999999999986</v>
      </c>
      <c r="U4376">
        <v>18.535</v>
      </c>
      <c r="V4376">
        <f t="shared" si="504"/>
        <v>2.3654154238359197</v>
      </c>
      <c r="AC4376">
        <v>8.86</v>
      </c>
      <c r="AD4376">
        <v>8.0399999999999991</v>
      </c>
      <c r="AH4376" s="85">
        <f>IF(AND(M4376&lt;Variables!$G$6,M4376&gt;Variables!$G$5),0,1)</f>
        <v>1</v>
      </c>
      <c r="AI4376" s="85">
        <f t="shared" si="503"/>
        <v>1</v>
      </c>
      <c r="AJ4376" s="85">
        <f>IF(I4376&gt;Variables!$G$7,0,1)</f>
        <v>1</v>
      </c>
      <c r="AK4376" s="85">
        <f>IF(F4376&gt;Variables!$G$8,0,1)</f>
        <v>0</v>
      </c>
      <c r="AL4376" s="85">
        <f>IF(G4376&gt;Variables!$G$9,0,1)</f>
        <v>1</v>
      </c>
      <c r="AM4376" s="85">
        <f>IF(AND(K4376&gt;Variables!$G$10,K4376&lt;Variables!$G$11),0,1)</f>
        <v>1</v>
      </c>
      <c r="AN4376" s="103">
        <f>IF(H4376&lt;Variables!$G$13,1,0)</f>
        <v>1</v>
      </c>
      <c r="AO4376" s="101">
        <f>IF(R4376&lt;Variables!$G$12,0,1)</f>
        <v>0</v>
      </c>
      <c r="AP4376" s="86">
        <f t="shared" si="500"/>
        <v>1</v>
      </c>
      <c r="AR4376">
        <v>1</v>
      </c>
      <c r="AS4376">
        <v>0</v>
      </c>
      <c r="AT4376">
        <v>0</v>
      </c>
      <c r="AU4376">
        <v>0</v>
      </c>
      <c r="BA4376">
        <v>2</v>
      </c>
    </row>
    <row r="4377" spans="3:53" ht="12.75" x14ac:dyDescent="0.2">
      <c r="C4377" t="s">
        <v>873</v>
      </c>
      <c r="D4377" t="s">
        <v>872</v>
      </c>
      <c r="E4377">
        <v>5.94</v>
      </c>
      <c r="F4377">
        <v>60.81</v>
      </c>
      <c r="G4377">
        <v>11.86</v>
      </c>
      <c r="H4377">
        <v>208.2</v>
      </c>
      <c r="I4377">
        <v>-15.276</v>
      </c>
      <c r="J4377" t="s">
        <v>78</v>
      </c>
      <c r="K4377">
        <v>82.49</v>
      </c>
      <c r="L4377">
        <v>5.9447368421052627</v>
      </c>
      <c r="M4377">
        <v>-7.9681274900383348E-2</v>
      </c>
      <c r="N4377">
        <v>5.9491307692307682</v>
      </c>
      <c r="O4377">
        <v>-0.1534807282770228</v>
      </c>
      <c r="P4377">
        <v>940670</v>
      </c>
      <c r="Q4377">
        <v>20810</v>
      </c>
      <c r="R4377">
        <v>45.2</v>
      </c>
      <c r="S4377">
        <v>31.911000000000008</v>
      </c>
      <c r="T4377">
        <v>8.1819999999999986</v>
      </c>
      <c r="U4377">
        <v>18.535</v>
      </c>
      <c r="V4377">
        <f t="shared" si="504"/>
        <v>2.7131446964143406</v>
      </c>
      <c r="AC4377">
        <v>5.98</v>
      </c>
      <c r="AD4377">
        <v>5.93</v>
      </c>
      <c r="AH4377" s="85">
        <f>IF(AND(M4377&lt;Variables!$G$6,M4377&gt;Variables!$G$5),0,1)</f>
        <v>1</v>
      </c>
      <c r="AI4377" s="85">
        <f t="shared" si="503"/>
        <v>1</v>
      </c>
      <c r="AJ4377" s="85">
        <f>IF(I4377&gt;Variables!$G$7,0,1)</f>
        <v>1</v>
      </c>
      <c r="AK4377" s="85">
        <f>IF(F4377&gt;Variables!$G$8,0,1)</f>
        <v>0</v>
      </c>
      <c r="AL4377" s="85">
        <f>IF(G4377&gt;Variables!$G$9,0,1)</f>
        <v>1</v>
      </c>
      <c r="AM4377" s="85">
        <f>IF(AND(K4377&gt;Variables!$G$10,K4377&lt;Variables!$G$11),0,1)</f>
        <v>1</v>
      </c>
      <c r="AN4377" s="103">
        <f>IF(H4377&lt;Variables!$G$13,1,0)</f>
        <v>1</v>
      </c>
      <c r="AO4377" s="101">
        <f>IF(R4377&lt;Variables!$G$12,0,1)</f>
        <v>1</v>
      </c>
      <c r="AP4377" s="86">
        <f t="shared" si="500"/>
        <v>1</v>
      </c>
      <c r="AR4377">
        <v>0</v>
      </c>
      <c r="AS4377">
        <v>0</v>
      </c>
      <c r="AT4377">
        <v>0</v>
      </c>
      <c r="AU4377">
        <v>1</v>
      </c>
      <c r="BA4377">
        <v>0.11</v>
      </c>
    </row>
    <row r="4378" spans="3:53" ht="12.75" x14ac:dyDescent="0.2">
      <c r="C4378" t="s">
        <v>873</v>
      </c>
      <c r="D4378" t="s">
        <v>603</v>
      </c>
      <c r="E4378">
        <v>14.93</v>
      </c>
      <c r="F4378">
        <v>6.85</v>
      </c>
      <c r="G4378">
        <v>3.12</v>
      </c>
      <c r="H4378">
        <v>8950</v>
      </c>
      <c r="I4378">
        <v>-1E-3</v>
      </c>
      <c r="J4378" t="s">
        <v>78</v>
      </c>
      <c r="K4378">
        <v>52.3</v>
      </c>
      <c r="L4378">
        <v>14.933545000000001</v>
      </c>
      <c r="M4378">
        <v>-0.22061071232583951</v>
      </c>
      <c r="N4378">
        <v>14.708905882352941</v>
      </c>
      <c r="O4378">
        <v>1.303252051378246</v>
      </c>
      <c r="P4378">
        <v>49035000</v>
      </c>
      <c r="Q4378">
        <v>31080000</v>
      </c>
      <c r="R4378">
        <v>1.58</v>
      </c>
      <c r="S4378">
        <v>31.911000000000008</v>
      </c>
      <c r="T4378">
        <v>8.1819999999999986</v>
      </c>
      <c r="U4378">
        <v>18.535</v>
      </c>
      <c r="V4378">
        <f t="shared" si="504"/>
        <v>2.3980292631160247</v>
      </c>
      <c r="AC4378">
        <v>16.600000000000001</v>
      </c>
      <c r="AD4378">
        <v>14.75</v>
      </c>
      <c r="AH4378" s="85">
        <f>IF(AND(M4378&lt;Variables!$G$6,M4378&gt;Variables!$G$5),0,1)</f>
        <v>1</v>
      </c>
      <c r="AI4378" s="85">
        <f t="shared" si="503"/>
        <v>0</v>
      </c>
      <c r="AJ4378" s="85">
        <f>IF(I4378&gt;Variables!$G$7,0,1)</f>
        <v>1</v>
      </c>
      <c r="AK4378" s="85">
        <f>IF(F4378&gt;Variables!$G$8,0,1)</f>
        <v>1</v>
      </c>
      <c r="AL4378" s="85">
        <f>IF(G4378&gt;Variables!$G$9,0,1)</f>
        <v>1</v>
      </c>
      <c r="AM4378" s="85">
        <f>IF(AND(K4378&gt;Variables!$G$10,K4378&lt;Variables!$G$11),0,1)</f>
        <v>0</v>
      </c>
      <c r="AN4378" s="103">
        <f>IF(H4378&lt;Variables!$G$13,1,0)</f>
        <v>0</v>
      </c>
      <c r="AO4378" s="101">
        <f>IF(R4378&lt;Variables!$G$12,0,1)</f>
        <v>0</v>
      </c>
      <c r="AP4378" s="86">
        <f t="shared" si="500"/>
        <v>1</v>
      </c>
      <c r="AR4378">
        <v>1</v>
      </c>
      <c r="AS4378">
        <v>0</v>
      </c>
      <c r="AT4378">
        <v>0</v>
      </c>
      <c r="AU4378">
        <v>0</v>
      </c>
      <c r="BA4378">
        <v>1.1599999999999999</v>
      </c>
    </row>
    <row r="4379" spans="3:53" ht="12.75" x14ac:dyDescent="0.2">
      <c r="C4379" t="s">
        <v>873</v>
      </c>
      <c r="D4379" t="s">
        <v>860</v>
      </c>
      <c r="E4379">
        <v>91.07</v>
      </c>
      <c r="F4379">
        <v>7.03</v>
      </c>
      <c r="G4379">
        <v>4.09</v>
      </c>
      <c r="H4379">
        <v>3120</v>
      </c>
      <c r="I4379">
        <v>29.763000000000002</v>
      </c>
      <c r="J4379" t="s">
        <v>78</v>
      </c>
      <c r="K4379">
        <v>52.73</v>
      </c>
      <c r="L4379">
        <v>91.357764999999986</v>
      </c>
      <c r="M4379">
        <v>-9.6067367672567669E-2</v>
      </c>
      <c r="N4379">
        <v>90.787399999999977</v>
      </c>
      <c r="O4379">
        <v>0.53157156169250286</v>
      </c>
      <c r="P4379">
        <v>887823</v>
      </c>
      <c r="Q4379">
        <v>666488</v>
      </c>
      <c r="R4379">
        <v>1.33</v>
      </c>
      <c r="S4379">
        <v>31.911000000000008</v>
      </c>
      <c r="T4379">
        <v>8.1819999999999986</v>
      </c>
      <c r="U4379">
        <v>18.535</v>
      </c>
      <c r="V4379">
        <f t="shared" si="504"/>
        <v>2.3985379697423856</v>
      </c>
      <c r="AC4379">
        <v>93.91</v>
      </c>
      <c r="AD4379">
        <v>89.1</v>
      </c>
      <c r="AH4379" s="85">
        <f>IF(AND(M4379&lt;Variables!$G$6,M4379&gt;Variables!$G$5),0,1)</f>
        <v>1</v>
      </c>
      <c r="AI4379" s="85">
        <f t="shared" si="503"/>
        <v>0</v>
      </c>
      <c r="AJ4379" s="85">
        <f>IF(I4379&gt;Variables!$G$7,0,1)</f>
        <v>0</v>
      </c>
      <c r="AK4379" s="85">
        <f>IF(F4379&gt;Variables!$G$8,0,1)</f>
        <v>1</v>
      </c>
      <c r="AL4379" s="85">
        <f>IF(G4379&gt;Variables!$G$9,0,1)</f>
        <v>1</v>
      </c>
      <c r="AM4379" s="85">
        <f>IF(AND(K4379&gt;Variables!$G$10,K4379&lt;Variables!$G$11),0,1)</f>
        <v>0</v>
      </c>
      <c r="AN4379" s="103">
        <f>IF(H4379&lt;Variables!$G$13,1,0)</f>
        <v>0</v>
      </c>
      <c r="AO4379" s="101">
        <f>IF(R4379&lt;Variables!$G$12,0,1)</f>
        <v>0</v>
      </c>
      <c r="AP4379" s="86">
        <f t="shared" si="500"/>
        <v>1</v>
      </c>
      <c r="AR4379">
        <v>1</v>
      </c>
      <c r="AS4379">
        <v>0</v>
      </c>
      <c r="AT4379">
        <v>0</v>
      </c>
      <c r="AU4379">
        <v>0</v>
      </c>
      <c r="BA4379">
        <v>1.28</v>
      </c>
    </row>
    <row r="4380" spans="3:53" ht="12.75" x14ac:dyDescent="0.2">
      <c r="C4380" t="s">
        <v>873</v>
      </c>
      <c r="D4380" t="s">
        <v>319</v>
      </c>
      <c r="E4380">
        <v>25.67</v>
      </c>
      <c r="F4380">
        <v>7.18</v>
      </c>
      <c r="G4380">
        <v>3.79</v>
      </c>
      <c r="H4380">
        <v>5940</v>
      </c>
      <c r="I4380">
        <v>-28.664000000000001</v>
      </c>
      <c r="J4380" t="s">
        <v>78</v>
      </c>
      <c r="K4380">
        <v>60.61</v>
      </c>
      <c r="L4380">
        <v>25.510014999999999</v>
      </c>
      <c r="M4380">
        <v>0.90154788227290039</v>
      </c>
      <c r="N4380">
        <v>25.159139215686281</v>
      </c>
      <c r="O4380">
        <v>2.3087466519981921</v>
      </c>
      <c r="P4380">
        <v>7554000</v>
      </c>
      <c r="Q4380">
        <v>17719000</v>
      </c>
      <c r="R4380">
        <v>0.43</v>
      </c>
      <c r="S4380">
        <v>31.911000000000008</v>
      </c>
      <c r="T4380">
        <v>8.1819999999999986</v>
      </c>
      <c r="U4380">
        <v>18.535</v>
      </c>
      <c r="V4380">
        <f t="shared" si="504"/>
        <v>2.4258544133476208</v>
      </c>
      <c r="AC4380">
        <v>26.54</v>
      </c>
      <c r="AD4380">
        <v>25.21</v>
      </c>
      <c r="AH4380" s="85">
        <f>IF(AND(M4380&lt;Variables!$G$6,M4380&gt;Variables!$G$5),0,1)</f>
        <v>1</v>
      </c>
      <c r="AI4380" s="85">
        <f t="shared" si="503"/>
        <v>0</v>
      </c>
      <c r="AJ4380" s="85">
        <f>IF(I4380&gt;Variables!$G$7,0,1)</f>
        <v>1</v>
      </c>
      <c r="AK4380" s="85">
        <f>IF(F4380&gt;Variables!$G$8,0,1)</f>
        <v>1</v>
      </c>
      <c r="AL4380" s="85">
        <f>IF(G4380&gt;Variables!$G$9,0,1)</f>
        <v>1</v>
      </c>
      <c r="AM4380" s="85">
        <f>IF(AND(K4380&gt;Variables!$G$10,K4380&lt;Variables!$G$11),0,1)</f>
        <v>0</v>
      </c>
      <c r="AN4380" s="103">
        <f>IF(H4380&lt;Variables!$G$13,1,0)</f>
        <v>0</v>
      </c>
      <c r="AO4380" s="101">
        <f>IF(R4380&lt;Variables!$G$12,0,1)</f>
        <v>0</v>
      </c>
      <c r="AP4380" s="86">
        <f t="shared" si="500"/>
        <v>1</v>
      </c>
      <c r="AR4380">
        <v>0</v>
      </c>
      <c r="AS4380">
        <v>0</v>
      </c>
      <c r="AT4380">
        <v>1</v>
      </c>
      <c r="AU4380">
        <v>0</v>
      </c>
      <c r="BA4380">
        <v>-1.18</v>
      </c>
    </row>
    <row r="4381" spans="3:53" ht="12.75" x14ac:dyDescent="0.2">
      <c r="C4381" t="s">
        <v>873</v>
      </c>
      <c r="D4381" t="s">
        <v>874</v>
      </c>
      <c r="E4381">
        <v>222.36</v>
      </c>
      <c r="F4381">
        <v>7.77</v>
      </c>
      <c r="G4381">
        <v>7.11</v>
      </c>
      <c r="H4381">
        <v>78390</v>
      </c>
      <c r="I4381">
        <v>203.327</v>
      </c>
      <c r="J4381" t="s">
        <v>78</v>
      </c>
      <c r="K4381">
        <v>63.36</v>
      </c>
      <c r="L4381">
        <v>219.99676500000001</v>
      </c>
      <c r="M4381">
        <v>0.83052812162942402</v>
      </c>
      <c r="N4381">
        <v>216.67442941176469</v>
      </c>
      <c r="O4381">
        <v>2.3765935843076869</v>
      </c>
      <c r="P4381">
        <v>5876000</v>
      </c>
      <c r="Q4381">
        <v>9173000</v>
      </c>
      <c r="R4381">
        <v>0.64</v>
      </c>
      <c r="S4381">
        <v>31.911000000000008</v>
      </c>
      <c r="T4381">
        <v>8.1819999999999986</v>
      </c>
      <c r="U4381">
        <v>18.535</v>
      </c>
      <c r="V4381">
        <f t="shared" si="504"/>
        <v>2.4517710375616844</v>
      </c>
      <c r="AC4381">
        <v>227.71</v>
      </c>
      <c r="AD4381">
        <v>217.07</v>
      </c>
      <c r="AH4381" s="85">
        <f>IF(AND(M4381&lt;Variables!$G$6,M4381&gt;Variables!$G$5),0,1)</f>
        <v>1</v>
      </c>
      <c r="AI4381" s="85">
        <f t="shared" si="503"/>
        <v>0</v>
      </c>
      <c r="AJ4381" s="85">
        <f>IF(I4381&gt;Variables!$G$7,0,1)</f>
        <v>0</v>
      </c>
      <c r="AK4381" s="85">
        <f>IF(F4381&gt;Variables!$G$8,0,1)</f>
        <v>1</v>
      </c>
      <c r="AL4381" s="85">
        <f>IF(G4381&gt;Variables!$G$9,0,1)</f>
        <v>1</v>
      </c>
      <c r="AM4381" s="85">
        <f>IF(AND(K4381&gt;Variables!$G$10,K4381&lt;Variables!$G$11),0,1)</f>
        <v>0</v>
      </c>
      <c r="AN4381" s="103">
        <f>IF(H4381&lt;Variables!$G$13,1,0)</f>
        <v>0</v>
      </c>
      <c r="AO4381" s="101">
        <f>IF(R4381&lt;Variables!$G$12,0,1)</f>
        <v>0</v>
      </c>
      <c r="AP4381" s="86">
        <f t="shared" si="500"/>
        <v>1</v>
      </c>
      <c r="AR4381">
        <v>1</v>
      </c>
      <c r="AS4381">
        <v>0</v>
      </c>
      <c r="AT4381">
        <v>0</v>
      </c>
      <c r="AU4381">
        <v>0</v>
      </c>
      <c r="BA4381">
        <v>1.69</v>
      </c>
    </row>
    <row r="4382" spans="3:53" ht="12.75" x14ac:dyDescent="0.2">
      <c r="C4382" t="s">
        <v>873</v>
      </c>
      <c r="D4382" t="s">
        <v>875</v>
      </c>
      <c r="E4382">
        <v>1.04</v>
      </c>
      <c r="F4382">
        <v>19.600000000000001</v>
      </c>
      <c r="G4382">
        <v>4.93</v>
      </c>
      <c r="H4382">
        <v>90.64</v>
      </c>
      <c r="I4382">
        <v>-91.16</v>
      </c>
      <c r="J4382" t="s">
        <v>78</v>
      </c>
      <c r="K4382">
        <v>52.14</v>
      </c>
      <c r="L4382">
        <v>1.0417449999999999</v>
      </c>
      <c r="M4382">
        <v>-0.64747131015749748</v>
      </c>
      <c r="N4382">
        <v>1.0171725294117651</v>
      </c>
      <c r="O4382">
        <v>1.752649631478449</v>
      </c>
      <c r="P4382">
        <v>21750000</v>
      </c>
      <c r="Q4382">
        <v>13750000</v>
      </c>
      <c r="R4382">
        <v>1.58</v>
      </c>
      <c r="S4382">
        <v>31.911000000000008</v>
      </c>
      <c r="T4382">
        <v>8.1819999999999986</v>
      </c>
      <c r="U4382">
        <v>18.535</v>
      </c>
      <c r="V4382">
        <f t="shared" si="504"/>
        <v>2.4100062339516874</v>
      </c>
      <c r="AC4382">
        <v>1.06</v>
      </c>
      <c r="AD4382">
        <v>1.02</v>
      </c>
      <c r="AH4382" s="85">
        <f>IF(AND(M4382&lt;Variables!$G$6,M4382&gt;Variables!$G$5),0,1)</f>
        <v>1</v>
      </c>
      <c r="AI4382" s="85">
        <f t="shared" si="503"/>
        <v>0</v>
      </c>
      <c r="AJ4382" s="85">
        <f>IF(I4382&gt;Variables!$G$7,0,1)</f>
        <v>1</v>
      </c>
      <c r="AK4382" s="85">
        <f>IF(F4382&gt;Variables!$G$8,0,1)</f>
        <v>0</v>
      </c>
      <c r="AL4382" s="85">
        <f>IF(G4382&gt;Variables!$G$9,0,1)</f>
        <v>1</v>
      </c>
      <c r="AM4382" s="85">
        <f>IF(AND(K4382&gt;Variables!$G$10,K4382&lt;Variables!$G$11),0,1)</f>
        <v>0</v>
      </c>
      <c r="AN4382" s="103">
        <f>IF(H4382&lt;Variables!$G$13,1,0)</f>
        <v>1</v>
      </c>
      <c r="AO4382" s="101">
        <f>IF(R4382&lt;Variables!$G$12,0,1)</f>
        <v>0</v>
      </c>
      <c r="AP4382" s="86">
        <f t="shared" si="500"/>
        <v>1</v>
      </c>
      <c r="AR4382">
        <v>1</v>
      </c>
      <c r="AS4382">
        <v>0</v>
      </c>
      <c r="AT4382">
        <v>0</v>
      </c>
      <c r="AU4382">
        <v>0</v>
      </c>
      <c r="BA4382">
        <v>2</v>
      </c>
    </row>
    <row r="4383" spans="3:53" ht="12.75" x14ac:dyDescent="0.2">
      <c r="C4383" s="182" t="s">
        <v>873</v>
      </c>
      <c r="D4383" s="182" t="s">
        <v>862</v>
      </c>
      <c r="E4383" s="182">
        <v>78.05</v>
      </c>
      <c r="F4383" s="182">
        <v>21</v>
      </c>
      <c r="G4383" s="182">
        <v>-0.63</v>
      </c>
      <c r="H4383" s="182">
        <v>4480</v>
      </c>
      <c r="I4383" s="182">
        <v>2.5339999999999998</v>
      </c>
      <c r="J4383" s="182" t="s">
        <v>78</v>
      </c>
      <c r="K4383" s="182">
        <v>72.349999999999994</v>
      </c>
      <c r="L4383" s="182">
        <v>78.04325</v>
      </c>
      <c r="M4383" s="182">
        <v>-1.0571061558820099E-2</v>
      </c>
      <c r="N4383" s="182">
        <v>78.223894117647063</v>
      </c>
      <c r="O4383" s="182">
        <v>-0.24147879593283089</v>
      </c>
      <c r="P4383" s="182">
        <v>10950000</v>
      </c>
      <c r="Q4383" s="182">
        <v>578815</v>
      </c>
      <c r="R4383" s="182">
        <v>18.920000000000002</v>
      </c>
      <c r="S4383" s="182">
        <v>31.911000000000008</v>
      </c>
      <c r="T4383" s="182">
        <v>8.1819999999999986</v>
      </c>
      <c r="U4383" s="182">
        <v>18.535</v>
      </c>
      <c r="V4383" s="182">
        <f t="shared" si="504"/>
        <v>2.5995031757967539</v>
      </c>
      <c r="W4383" s="93"/>
      <c r="X4383" s="93"/>
      <c r="Y4383" s="93"/>
      <c r="Z4383" s="93"/>
      <c r="AA4383" s="93"/>
      <c r="AC4383">
        <v>78.349999999999994</v>
      </c>
      <c r="AD4383">
        <v>78</v>
      </c>
      <c r="AH4383" s="85">
        <f>IF(AND(M4383&lt;Variables!$G$6,M4383&gt;Variables!$G$5),0,1)</f>
        <v>1</v>
      </c>
      <c r="AI4383" s="85">
        <f t="shared" si="503"/>
        <v>1</v>
      </c>
      <c r="AJ4383" s="85">
        <f>IF(I4383&gt;Variables!$G$7,0,1)</f>
        <v>0</v>
      </c>
      <c r="AK4383" s="85">
        <f>IF(F4383&gt;Variables!$G$8,0,1)</f>
        <v>0</v>
      </c>
      <c r="AL4383" s="85">
        <f>IF(G4383&gt;Variables!$G$9,0,1)</f>
        <v>1</v>
      </c>
      <c r="AM4383" s="85">
        <f>IF(AND(K4383&gt;Variables!$G$10,K4383&lt;Variables!$G$11),0,1)</f>
        <v>0</v>
      </c>
      <c r="AN4383" s="103">
        <f>IF(H4383&lt;Variables!$G$13,1,0)</f>
        <v>0</v>
      </c>
      <c r="AO4383" s="101">
        <f>IF(R4383&lt;Variables!$G$12,0,1)</f>
        <v>1</v>
      </c>
      <c r="AP4383" s="86">
        <f t="shared" si="500"/>
        <v>1</v>
      </c>
      <c r="AR4383">
        <v>0</v>
      </c>
      <c r="AS4383">
        <v>0</v>
      </c>
      <c r="AT4383">
        <v>0</v>
      </c>
      <c r="AU4383">
        <v>1</v>
      </c>
      <c r="BA4383">
        <v>-0.03</v>
      </c>
    </row>
    <row r="4384" spans="3:53" ht="12.75" x14ac:dyDescent="0.2">
      <c r="C4384" t="s">
        <v>873</v>
      </c>
      <c r="D4384" t="s">
        <v>692</v>
      </c>
      <c r="E4384">
        <v>16.25</v>
      </c>
      <c r="F4384">
        <v>20.64</v>
      </c>
      <c r="G4384">
        <v>14.11</v>
      </c>
      <c r="H4384">
        <v>82.64</v>
      </c>
      <c r="I4384">
        <v>152.18899999999999</v>
      </c>
      <c r="J4384" t="s">
        <v>78</v>
      </c>
      <c r="K4384">
        <v>55.87</v>
      </c>
      <c r="L4384">
        <v>16.16405</v>
      </c>
      <c r="M4384">
        <v>0.94809159833086321</v>
      </c>
      <c r="N4384">
        <v>15.794852941176471</v>
      </c>
      <c r="O4384">
        <v>3.3077044830315119</v>
      </c>
      <c r="P4384">
        <v>3510000</v>
      </c>
      <c r="Q4384">
        <v>7710000</v>
      </c>
      <c r="R4384">
        <v>0.46</v>
      </c>
      <c r="S4384">
        <v>31.911000000000008</v>
      </c>
      <c r="T4384">
        <v>8.1819999999999986</v>
      </c>
      <c r="U4384">
        <v>18.535</v>
      </c>
      <c r="V4384">
        <f t="shared" si="504"/>
        <v>2.3870902387371982</v>
      </c>
      <c r="AC4384">
        <v>18.37</v>
      </c>
      <c r="AD4384">
        <v>15.03</v>
      </c>
      <c r="AH4384" s="85">
        <f>IF(AND(M4384&lt;Variables!$G$6,M4384&gt;Variables!$G$5),0,1)</f>
        <v>1</v>
      </c>
      <c r="AI4384" s="85">
        <f t="shared" si="503"/>
        <v>0</v>
      </c>
      <c r="AJ4384" s="85">
        <f>IF(I4384&gt;Variables!$G$7,0,1)</f>
        <v>0</v>
      </c>
      <c r="AK4384" s="85">
        <f>IF(F4384&gt;Variables!$G$8,0,1)</f>
        <v>0</v>
      </c>
      <c r="AL4384" s="85">
        <f>IF(G4384&gt;Variables!$G$9,0,1)</f>
        <v>0</v>
      </c>
      <c r="AM4384" s="85">
        <f>IF(AND(K4384&gt;Variables!$G$10,K4384&lt;Variables!$G$11),0,1)</f>
        <v>0</v>
      </c>
      <c r="AN4384" s="103">
        <f>IF(H4384&lt;Variables!$G$13,1,0)</f>
        <v>1</v>
      </c>
      <c r="AO4384" s="101">
        <f>IF(R4384&lt;Variables!$G$12,0,1)</f>
        <v>0</v>
      </c>
      <c r="AP4384" s="86">
        <f t="shared" si="500"/>
        <v>1</v>
      </c>
      <c r="AR4384">
        <v>0</v>
      </c>
      <c r="AS4384">
        <v>0</v>
      </c>
      <c r="AT4384">
        <v>1</v>
      </c>
      <c r="AU4384">
        <v>0</v>
      </c>
      <c r="BA4384">
        <v>-2.25</v>
      </c>
    </row>
    <row r="4385" spans="3:53" ht="12.75" x14ac:dyDescent="0.2">
      <c r="C4385" t="s">
        <v>876</v>
      </c>
      <c r="D4385" t="s">
        <v>862</v>
      </c>
      <c r="E4385">
        <v>78.09</v>
      </c>
      <c r="F4385">
        <v>20.96</v>
      </c>
      <c r="G4385">
        <v>-0.65</v>
      </c>
      <c r="H4385">
        <v>4480</v>
      </c>
      <c r="I4385">
        <v>2.5329999999999999</v>
      </c>
      <c r="J4385" t="s">
        <v>78</v>
      </c>
      <c r="K4385">
        <v>69.63</v>
      </c>
      <c r="L4385">
        <v>78.023845000000009</v>
      </c>
      <c r="M4385">
        <v>-4.9279806705405669E-3</v>
      </c>
      <c r="N4385">
        <v>78.166622000000004</v>
      </c>
      <c r="O4385">
        <v>-0.1875762265894102</v>
      </c>
      <c r="P4385">
        <v>11288000</v>
      </c>
      <c r="Q4385">
        <v>578815</v>
      </c>
      <c r="R4385">
        <v>19.5</v>
      </c>
      <c r="S4385">
        <v>31.623000000000001</v>
      </c>
      <c r="T4385">
        <v>8.3279999999999994</v>
      </c>
      <c r="U4385">
        <v>18.678750000000001</v>
      </c>
      <c r="V4385">
        <f t="shared" si="504"/>
        <v>2.5707743018179392</v>
      </c>
      <c r="AC4385">
        <v>78.349999999999994</v>
      </c>
      <c r="AD4385">
        <v>78</v>
      </c>
      <c r="AH4385" s="85">
        <f>IF(AND(M4385&lt;Variables!$G$6,M4385&gt;Variables!$G$5),0,1)</f>
        <v>1</v>
      </c>
      <c r="AI4385" s="85">
        <f t="shared" si="503"/>
        <v>1</v>
      </c>
      <c r="AJ4385" s="85">
        <f>IF(I4385&gt;Variables!$G$7,0,1)</f>
        <v>0</v>
      </c>
      <c r="AK4385" s="85">
        <f>IF(F4385&gt;Variables!$G$8,0,1)</f>
        <v>0</v>
      </c>
      <c r="AL4385" s="85">
        <f>IF(G4385&gt;Variables!$G$9,0,1)</f>
        <v>1</v>
      </c>
      <c r="AM4385" s="85">
        <f>IF(AND(K4385&gt;Variables!$G$10,K4385&lt;Variables!$G$11),0,1)</f>
        <v>0</v>
      </c>
      <c r="AN4385" s="103">
        <f>IF(H4385&lt;Variables!$G$13,1,0)</f>
        <v>0</v>
      </c>
      <c r="AO4385" s="101">
        <f>IF(R4385&lt;Variables!$G$12,0,1)</f>
        <v>1</v>
      </c>
      <c r="AP4385" s="86">
        <f t="shared" si="500"/>
        <v>1</v>
      </c>
      <c r="AR4385">
        <v>0</v>
      </c>
      <c r="AS4385">
        <v>0</v>
      </c>
      <c r="AT4385">
        <v>0</v>
      </c>
      <c r="AU4385">
        <v>1</v>
      </c>
      <c r="BA4385">
        <v>-0.11</v>
      </c>
    </row>
    <row r="4386" spans="3:53" ht="12.75" x14ac:dyDescent="0.2">
      <c r="C4386" t="s">
        <v>876</v>
      </c>
      <c r="D4386" t="s">
        <v>868</v>
      </c>
      <c r="E4386">
        <v>5.48</v>
      </c>
      <c r="F4386">
        <v>35.630000000000003</v>
      </c>
      <c r="G4386">
        <v>-7.53</v>
      </c>
      <c r="H4386">
        <v>124.3</v>
      </c>
      <c r="I4386">
        <v>0.35799999999999998</v>
      </c>
      <c r="J4386" t="s">
        <v>76</v>
      </c>
      <c r="K4386">
        <v>44.4</v>
      </c>
      <c r="L4386">
        <v>5.5421850000000008</v>
      </c>
      <c r="M4386">
        <v>-1.3926817672091589</v>
      </c>
      <c r="N4386">
        <v>5.7129920000000007</v>
      </c>
      <c r="O4386">
        <v>-4.3408427668024192</v>
      </c>
      <c r="P4386">
        <v>21110000</v>
      </c>
      <c r="Q4386">
        <v>722400</v>
      </c>
      <c r="R4386">
        <v>29.22</v>
      </c>
      <c r="S4386">
        <v>31.623000000000001</v>
      </c>
      <c r="T4386">
        <v>8.3279999999999994</v>
      </c>
      <c r="U4386">
        <v>18.678750000000001</v>
      </c>
      <c r="V4386">
        <f t="shared" si="504"/>
        <v>2.3226701622627175</v>
      </c>
      <c r="AC4386">
        <v>5.8</v>
      </c>
      <c r="AD4386">
        <v>5.0199999999999996</v>
      </c>
      <c r="AH4386" s="85">
        <f>IF(AND(M4386&lt;Variables!$G$6,M4386&gt;Variables!$G$5),0,1)</f>
        <v>1</v>
      </c>
      <c r="AI4386" s="85">
        <f t="shared" si="503"/>
        <v>1</v>
      </c>
      <c r="AJ4386" s="85">
        <f>IF(I4386&gt;Variables!$G$7,0,1)</f>
        <v>0</v>
      </c>
      <c r="AK4386" s="85">
        <f>IF(F4386&gt;Variables!$G$8,0,1)</f>
        <v>0</v>
      </c>
      <c r="AL4386" s="85">
        <f>IF(G4386&gt;Variables!$G$9,0,1)</f>
        <v>1</v>
      </c>
      <c r="AM4386" s="85">
        <f>IF(AND(K4386&gt;Variables!$G$10,K4386&lt;Variables!$G$11),0,1)</f>
        <v>1</v>
      </c>
      <c r="AN4386" s="103">
        <f>IF(H4386&lt;Variables!$G$13,1,0)</f>
        <v>1</v>
      </c>
      <c r="AO4386" s="101">
        <f>IF(R4386&lt;Variables!$G$12,0,1)</f>
        <v>1</v>
      </c>
      <c r="AP4386" s="86">
        <f t="shared" si="500"/>
        <v>0</v>
      </c>
      <c r="AR4386">
        <v>1</v>
      </c>
      <c r="AS4386">
        <v>0</v>
      </c>
      <c r="AT4386">
        <v>0</v>
      </c>
      <c r="AU4386">
        <v>0</v>
      </c>
      <c r="BA4386">
        <v>2</v>
      </c>
    </row>
    <row r="4387" spans="3:53" ht="12.75" x14ac:dyDescent="0.2">
      <c r="C4387" t="s">
        <v>876</v>
      </c>
      <c r="D4387" t="s">
        <v>692</v>
      </c>
      <c r="E4387">
        <v>15.74</v>
      </c>
      <c r="F4387">
        <v>21.39</v>
      </c>
      <c r="G4387">
        <v>9.7899999999999991</v>
      </c>
      <c r="H4387">
        <v>82.64</v>
      </c>
      <c r="I4387">
        <v>150.15899999999999</v>
      </c>
      <c r="J4387" t="s">
        <v>78</v>
      </c>
      <c r="K4387">
        <v>44.3</v>
      </c>
      <c r="L4387">
        <v>16.128235</v>
      </c>
      <c r="M4387">
        <v>-2.6551882459549812</v>
      </c>
      <c r="N4387">
        <v>15.898262000000001</v>
      </c>
      <c r="O4387">
        <v>-1.2470671322437621</v>
      </c>
      <c r="P4387">
        <v>5440000</v>
      </c>
      <c r="Q4387">
        <v>7710000</v>
      </c>
      <c r="R4387">
        <v>0.71</v>
      </c>
      <c r="S4387">
        <v>31.623000000000001</v>
      </c>
      <c r="T4387">
        <v>8.3279999999999994</v>
      </c>
      <c r="U4387">
        <v>18.678750000000001</v>
      </c>
      <c r="V4387">
        <f t="shared" si="504"/>
        <v>2.3332742475652171</v>
      </c>
      <c r="AC4387">
        <v>18.37</v>
      </c>
      <c r="AD4387">
        <v>15.03</v>
      </c>
      <c r="AH4387" s="85">
        <f>IF(AND(M4387&lt;Variables!$G$6,M4387&gt;Variables!$G$5),0,1)</f>
        <v>0</v>
      </c>
      <c r="AI4387" s="85">
        <f t="shared" si="503"/>
        <v>0</v>
      </c>
      <c r="AJ4387" s="85">
        <f>IF(I4387&gt;Variables!$G$7,0,1)</f>
        <v>0</v>
      </c>
      <c r="AK4387" s="85">
        <f>IF(F4387&gt;Variables!$G$8,0,1)</f>
        <v>0</v>
      </c>
      <c r="AL4387" s="85">
        <f>IF(G4387&gt;Variables!$G$9,0,1)</f>
        <v>1</v>
      </c>
      <c r="AM4387" s="85">
        <f>IF(AND(K4387&gt;Variables!$G$10,K4387&lt;Variables!$G$11),0,1)</f>
        <v>1</v>
      </c>
      <c r="AN4387" s="103">
        <f>IF(H4387&lt;Variables!$G$13,1,0)</f>
        <v>1</v>
      </c>
      <c r="AO4387" s="101">
        <f>IF(R4387&lt;Variables!$G$12,0,1)</f>
        <v>0</v>
      </c>
      <c r="AP4387" s="86">
        <f t="shared" si="500"/>
        <v>1</v>
      </c>
      <c r="AR4387">
        <v>0</v>
      </c>
      <c r="AS4387">
        <v>0</v>
      </c>
      <c r="AT4387">
        <v>1</v>
      </c>
      <c r="AU4387">
        <v>0</v>
      </c>
      <c r="BA4387">
        <v>-2.25</v>
      </c>
    </row>
    <row r="4388" spans="3:53" ht="12.75" x14ac:dyDescent="0.2">
      <c r="C4388" t="s">
        <v>876</v>
      </c>
      <c r="D4388" t="s">
        <v>196</v>
      </c>
      <c r="E4388">
        <v>8.18</v>
      </c>
      <c r="F4388">
        <v>19.29</v>
      </c>
      <c r="G4388">
        <v>6.29</v>
      </c>
      <c r="H4388">
        <v>1760</v>
      </c>
      <c r="I4388">
        <v>-47.435000000000002</v>
      </c>
      <c r="J4388" t="s">
        <v>78</v>
      </c>
      <c r="K4388">
        <v>56.25</v>
      </c>
      <c r="L4388">
        <v>8.1148300000000013</v>
      </c>
      <c r="M4388">
        <v>0.9879442945816358</v>
      </c>
      <c r="N4388">
        <v>8.1784240000000015</v>
      </c>
      <c r="O4388">
        <v>0.20267963607656941</v>
      </c>
      <c r="P4388">
        <v>32533000</v>
      </c>
      <c r="Q4388">
        <v>23880000</v>
      </c>
      <c r="R4388">
        <v>1.36</v>
      </c>
      <c r="S4388">
        <v>31.623000000000001</v>
      </c>
      <c r="T4388">
        <v>8.3279999999999994</v>
      </c>
      <c r="U4388">
        <v>18.678750000000001</v>
      </c>
      <c r="V4388">
        <f t="shared" si="504"/>
        <v>2.3882310538236791</v>
      </c>
      <c r="AC4388">
        <v>8.86</v>
      </c>
      <c r="AD4388">
        <v>8.07</v>
      </c>
      <c r="AH4388" s="85">
        <f>IF(AND(M4388&lt;Variables!$G$6,M4388&gt;Variables!$G$5),0,1)</f>
        <v>1</v>
      </c>
      <c r="AI4388" s="85">
        <f t="shared" si="503"/>
        <v>1</v>
      </c>
      <c r="AJ4388" s="85">
        <f>IF(I4388&gt;Variables!$G$7,0,1)</f>
        <v>1</v>
      </c>
      <c r="AK4388" s="85">
        <f>IF(F4388&gt;Variables!$G$8,0,1)</f>
        <v>0</v>
      </c>
      <c r="AL4388" s="85">
        <f>IF(G4388&gt;Variables!$G$9,0,1)</f>
        <v>1</v>
      </c>
      <c r="AM4388" s="85">
        <f>IF(AND(K4388&gt;Variables!$G$10,K4388&lt;Variables!$G$11),0,1)</f>
        <v>0</v>
      </c>
      <c r="AN4388" s="103">
        <f>IF(H4388&lt;Variables!$G$13,1,0)</f>
        <v>1</v>
      </c>
      <c r="AO4388" s="101">
        <f>IF(R4388&lt;Variables!$G$12,0,1)</f>
        <v>0</v>
      </c>
      <c r="AP4388" s="86">
        <f t="shared" si="500"/>
        <v>1</v>
      </c>
      <c r="AR4388">
        <v>1</v>
      </c>
      <c r="AS4388">
        <v>0</v>
      </c>
      <c r="AT4388">
        <v>0</v>
      </c>
      <c r="AU4388">
        <v>0</v>
      </c>
      <c r="BA4388">
        <v>0.6</v>
      </c>
    </row>
    <row r="4389" spans="3:53" ht="12.75" x14ac:dyDescent="0.2">
      <c r="C4389" t="s">
        <v>876</v>
      </c>
      <c r="D4389" t="s">
        <v>331</v>
      </c>
      <c r="E4389">
        <v>54.24</v>
      </c>
      <c r="F4389">
        <v>15.22</v>
      </c>
      <c r="G4389">
        <v>3.55</v>
      </c>
      <c r="H4389">
        <v>25710</v>
      </c>
      <c r="I4389">
        <v>1115.2760000000001</v>
      </c>
      <c r="J4389" t="s">
        <v>78</v>
      </c>
      <c r="K4389">
        <v>42.51</v>
      </c>
      <c r="L4389">
        <v>55.238329999999998</v>
      </c>
      <c r="M4389">
        <v>-1.811658679760964</v>
      </c>
      <c r="N4389">
        <v>55.647782000000007</v>
      </c>
      <c r="O4389">
        <v>-2.534120766933722</v>
      </c>
      <c r="P4389">
        <v>116682000</v>
      </c>
      <c r="Q4389">
        <v>136810000</v>
      </c>
      <c r="R4389">
        <v>0.85</v>
      </c>
      <c r="S4389">
        <v>31.623000000000001</v>
      </c>
      <c r="T4389">
        <v>8.3279999999999994</v>
      </c>
      <c r="U4389">
        <v>18.678750000000001</v>
      </c>
      <c r="V4389">
        <f t="shared" si="504"/>
        <v>2.2973185193728338</v>
      </c>
      <c r="AC4389">
        <v>59.5</v>
      </c>
      <c r="AD4389">
        <v>51.8</v>
      </c>
      <c r="AH4389" s="85">
        <f>IF(AND(M4389&lt;Variables!$G$6,M4389&gt;Variables!$G$5),0,1)</f>
        <v>1</v>
      </c>
      <c r="AI4389" s="85">
        <f t="shared" si="503"/>
        <v>1</v>
      </c>
      <c r="AJ4389" s="85">
        <f>IF(I4389&gt;Variables!$G$7,0,1)</f>
        <v>0</v>
      </c>
      <c r="AK4389" s="85">
        <f>IF(F4389&gt;Variables!$G$8,0,1)</f>
        <v>0</v>
      </c>
      <c r="AL4389" s="85">
        <f>IF(G4389&gt;Variables!$G$9,0,1)</f>
        <v>1</v>
      </c>
      <c r="AM4389" s="85">
        <f>IF(AND(K4389&gt;Variables!$G$10,K4389&lt;Variables!$G$11),0,1)</f>
        <v>1</v>
      </c>
      <c r="AN4389" s="103">
        <f>IF(H4389&lt;Variables!$G$13,1,0)</f>
        <v>0</v>
      </c>
      <c r="AO4389" s="101">
        <f>IF(R4389&lt;Variables!$G$12,0,1)</f>
        <v>0</v>
      </c>
      <c r="AP4389" s="86">
        <f t="shared" si="500"/>
        <v>1</v>
      </c>
      <c r="AR4389">
        <v>1</v>
      </c>
      <c r="AS4389">
        <v>0</v>
      </c>
      <c r="AT4389">
        <v>0</v>
      </c>
      <c r="AU4389">
        <v>0</v>
      </c>
      <c r="BA4389">
        <v>2</v>
      </c>
    </row>
    <row r="4390" spans="3:53" ht="12.75" x14ac:dyDescent="0.2">
      <c r="C4390" t="s">
        <v>876</v>
      </c>
      <c r="D4390" t="s">
        <v>251</v>
      </c>
      <c r="E4390">
        <v>10.199999999999999</v>
      </c>
      <c r="F4390">
        <v>11.67</v>
      </c>
      <c r="G4390">
        <v>7.77</v>
      </c>
      <c r="H4390">
        <v>3650</v>
      </c>
      <c r="I4390">
        <v>-0.13600000000000001</v>
      </c>
      <c r="J4390" t="s">
        <v>78</v>
      </c>
      <c r="K4390">
        <v>65.239999999999995</v>
      </c>
      <c r="L4390">
        <v>10.022125000000001</v>
      </c>
      <c r="M4390">
        <v>1.7748232036619001</v>
      </c>
      <c r="N4390">
        <v>9.8801319999999997</v>
      </c>
      <c r="O4390">
        <v>3.2374871104960912</v>
      </c>
      <c r="P4390">
        <v>11911000</v>
      </c>
      <c r="Q4390">
        <v>22840000</v>
      </c>
      <c r="R4390">
        <v>0.52</v>
      </c>
      <c r="S4390">
        <v>31.623000000000001</v>
      </c>
      <c r="T4390">
        <v>8.3279999999999994</v>
      </c>
      <c r="U4390">
        <v>18.678750000000001</v>
      </c>
      <c r="V4390">
        <f t="shared" si="504"/>
        <v>2.4006254900632347</v>
      </c>
      <c r="AC4390">
        <v>12</v>
      </c>
      <c r="AD4390">
        <v>10.08</v>
      </c>
      <c r="AH4390" s="85">
        <f>IF(AND(M4390&lt;Variables!$G$6,M4390&gt;Variables!$G$5),0,1)</f>
        <v>1</v>
      </c>
      <c r="AI4390" s="85">
        <f t="shared" si="503"/>
        <v>0</v>
      </c>
      <c r="AJ4390" s="85">
        <f>IF(I4390&gt;Variables!$G$7,0,1)</f>
        <v>1</v>
      </c>
      <c r="AK4390" s="85">
        <f>IF(F4390&gt;Variables!$G$8,0,1)</f>
        <v>0</v>
      </c>
      <c r="AL4390" s="85">
        <f>IF(G4390&gt;Variables!$G$9,0,1)</f>
        <v>1</v>
      </c>
      <c r="AM4390" s="85">
        <f>IF(AND(K4390&gt;Variables!$G$10,K4390&lt;Variables!$G$11),0,1)</f>
        <v>0</v>
      </c>
      <c r="AN4390" s="103">
        <f>IF(H4390&lt;Variables!$G$13,1,0)</f>
        <v>0</v>
      </c>
      <c r="AO4390" s="101">
        <f>IF(R4390&lt;Variables!$G$12,0,1)</f>
        <v>0</v>
      </c>
      <c r="AP4390" s="86">
        <f t="shared" si="500"/>
        <v>1</v>
      </c>
      <c r="AR4390">
        <v>1</v>
      </c>
      <c r="AS4390">
        <v>0</v>
      </c>
      <c r="AT4390">
        <v>0</v>
      </c>
      <c r="AU4390">
        <v>0</v>
      </c>
      <c r="BA4390">
        <v>2</v>
      </c>
    </row>
    <row r="4391" spans="3:53" ht="12.75" x14ac:dyDescent="0.2">
      <c r="C4391" t="s">
        <v>876</v>
      </c>
      <c r="D4391" t="s">
        <v>540</v>
      </c>
      <c r="E4391">
        <v>46.49</v>
      </c>
      <c r="F4391">
        <v>11.05</v>
      </c>
      <c r="G4391">
        <v>9.61</v>
      </c>
      <c r="H4391">
        <v>3200</v>
      </c>
      <c r="I4391">
        <v>1.4999999999999999E-2</v>
      </c>
      <c r="J4391" t="s">
        <v>78</v>
      </c>
      <c r="K4391">
        <v>56.97</v>
      </c>
      <c r="L4391">
        <v>46.719700000000003</v>
      </c>
      <c r="M4391">
        <v>-0.48095343077973229</v>
      </c>
      <c r="N4391">
        <v>45.491880000000002</v>
      </c>
      <c r="O4391">
        <v>2.2050528577847199</v>
      </c>
      <c r="P4391">
        <v>711002</v>
      </c>
      <c r="Q4391">
        <v>1175000</v>
      </c>
      <c r="R4391">
        <v>0.61</v>
      </c>
      <c r="S4391">
        <v>31.623000000000001</v>
      </c>
      <c r="T4391">
        <v>8.3279999999999994</v>
      </c>
      <c r="U4391">
        <v>18.678750000000001</v>
      </c>
      <c r="V4391">
        <f t="shared" si="504"/>
        <v>2.4613952739516733</v>
      </c>
      <c r="AC4391">
        <v>48.95</v>
      </c>
      <c r="AD4391">
        <v>46.37</v>
      </c>
      <c r="AH4391" s="85">
        <f>IF(AND(M4391&lt;Variables!$G$6,M4391&gt;Variables!$G$5),0,1)</f>
        <v>1</v>
      </c>
      <c r="AI4391" s="85">
        <f t="shared" si="503"/>
        <v>0</v>
      </c>
      <c r="AJ4391" s="85">
        <f>IF(I4391&gt;Variables!$G$7,0,1)</f>
        <v>0</v>
      </c>
      <c r="AK4391" s="85">
        <f>IF(F4391&gt;Variables!$G$8,0,1)</f>
        <v>0</v>
      </c>
      <c r="AL4391" s="85">
        <f>IF(G4391&gt;Variables!$G$9,0,1)</f>
        <v>1</v>
      </c>
      <c r="AM4391" s="85">
        <f>IF(AND(K4391&gt;Variables!$G$10,K4391&lt;Variables!$G$11),0,1)</f>
        <v>0</v>
      </c>
      <c r="AN4391" s="103">
        <f>IF(H4391&lt;Variables!$G$13,1,0)</f>
        <v>0</v>
      </c>
      <c r="AO4391" s="101">
        <f>IF(R4391&lt;Variables!$G$12,0,1)</f>
        <v>0</v>
      </c>
      <c r="AP4391" s="86">
        <f t="shared" si="500"/>
        <v>1</v>
      </c>
      <c r="AR4391">
        <v>1</v>
      </c>
      <c r="AS4391">
        <v>0</v>
      </c>
      <c r="AT4391">
        <v>0</v>
      </c>
      <c r="AU4391">
        <v>0</v>
      </c>
      <c r="BA4391">
        <v>1.78</v>
      </c>
    </row>
    <row r="4392" spans="3:53" ht="12.75" x14ac:dyDescent="0.2">
      <c r="C4392" t="s">
        <v>876</v>
      </c>
      <c r="D4392" t="s">
        <v>875</v>
      </c>
      <c r="E4392">
        <v>1.05</v>
      </c>
      <c r="F4392">
        <v>20.420000000000002</v>
      </c>
      <c r="G4392">
        <v>5.68</v>
      </c>
      <c r="H4392">
        <v>90.64</v>
      </c>
      <c r="I4392">
        <v>-91.114000000000004</v>
      </c>
      <c r="J4392" t="s">
        <v>78</v>
      </c>
      <c r="K4392">
        <v>53.85</v>
      </c>
      <c r="L4392">
        <v>1.047895</v>
      </c>
      <c r="M4392">
        <v>-0.52438459960206196</v>
      </c>
      <c r="N4392">
        <v>1.0243180000000001</v>
      </c>
      <c r="O4392">
        <v>1.76527211276185</v>
      </c>
      <c r="P4392">
        <v>22570000</v>
      </c>
      <c r="Q4392">
        <v>13750000</v>
      </c>
      <c r="R4392">
        <v>1.64</v>
      </c>
      <c r="S4392">
        <v>31.623000000000001</v>
      </c>
      <c r="T4392">
        <v>8.3279999999999994</v>
      </c>
      <c r="U4392">
        <v>18.678750000000001</v>
      </c>
      <c r="V4392">
        <f t="shared" si="504"/>
        <v>2.4263505270757091</v>
      </c>
      <c r="AC4392">
        <v>1.06</v>
      </c>
      <c r="AD4392">
        <v>1.02</v>
      </c>
      <c r="AH4392" s="85">
        <f>IF(AND(M4392&lt;Variables!$G$6,M4392&gt;Variables!$G$5),0,1)</f>
        <v>1</v>
      </c>
      <c r="AI4392" s="85">
        <f t="shared" si="503"/>
        <v>0</v>
      </c>
      <c r="AJ4392" s="85">
        <f>IF(I4392&gt;Variables!$G$7,0,1)</f>
        <v>1</v>
      </c>
      <c r="AK4392" s="85">
        <f>IF(F4392&gt;Variables!$G$8,0,1)</f>
        <v>0</v>
      </c>
      <c r="AL4392" s="85">
        <f>IF(G4392&gt;Variables!$G$9,0,1)</f>
        <v>1</v>
      </c>
      <c r="AM4392" s="85">
        <f>IF(AND(K4392&gt;Variables!$G$10,K4392&lt;Variables!$G$11),0,1)</f>
        <v>0</v>
      </c>
      <c r="AN4392" s="103">
        <f>IF(H4392&lt;Variables!$G$13,1,0)</f>
        <v>1</v>
      </c>
      <c r="AO4392" s="101">
        <f>IF(R4392&lt;Variables!$G$12,0,1)</f>
        <v>0</v>
      </c>
      <c r="AP4392" s="86">
        <f t="shared" si="500"/>
        <v>1</v>
      </c>
      <c r="AR4392">
        <v>0</v>
      </c>
      <c r="AS4392">
        <v>0</v>
      </c>
      <c r="AT4392">
        <v>1</v>
      </c>
      <c r="AU4392">
        <v>0</v>
      </c>
      <c r="BA4392">
        <v>-2.25</v>
      </c>
    </row>
    <row r="4393" spans="3:53" ht="12.75" x14ac:dyDescent="0.2">
      <c r="C4393" t="s">
        <v>876</v>
      </c>
      <c r="D4393" t="s">
        <v>861</v>
      </c>
      <c r="E4393">
        <v>3.1</v>
      </c>
      <c r="F4393">
        <v>22.95</v>
      </c>
      <c r="G4393">
        <v>4.59</v>
      </c>
      <c r="H4393">
        <v>298.19</v>
      </c>
      <c r="I4393">
        <v>0.80100000000000005</v>
      </c>
      <c r="J4393" t="s">
        <v>78</v>
      </c>
      <c r="K4393">
        <v>53.19</v>
      </c>
      <c r="L4393">
        <v>3.064105000000001</v>
      </c>
      <c r="M4393">
        <v>0.35556875498717089</v>
      </c>
      <c r="N4393">
        <v>3.0606</v>
      </c>
      <c r="O4393">
        <v>0.470495981180167</v>
      </c>
      <c r="P4393">
        <v>9760000</v>
      </c>
      <c r="Q4393">
        <v>352780</v>
      </c>
      <c r="R4393">
        <v>27.67</v>
      </c>
      <c r="S4393">
        <v>31.623000000000001</v>
      </c>
      <c r="T4393">
        <v>8.3279999999999994</v>
      </c>
      <c r="U4393">
        <v>18.678750000000001</v>
      </c>
      <c r="V4393">
        <f t="shared" si="504"/>
        <v>2.3875278569898883</v>
      </c>
      <c r="AC4393">
        <v>3.75</v>
      </c>
      <c r="AD4393">
        <v>3.02</v>
      </c>
      <c r="AH4393" s="85">
        <f>IF(AND(M4393&lt;Variables!$G$6,M4393&gt;Variables!$G$5),0,1)</f>
        <v>1</v>
      </c>
      <c r="AI4393" s="85">
        <f t="shared" si="503"/>
        <v>0</v>
      </c>
      <c r="AJ4393" s="85">
        <f>IF(I4393&gt;Variables!$G$7,0,1)</f>
        <v>0</v>
      </c>
      <c r="AK4393" s="85">
        <f>IF(F4393&gt;Variables!$G$8,0,1)</f>
        <v>0</v>
      </c>
      <c r="AL4393" s="85">
        <f>IF(G4393&gt;Variables!$G$9,0,1)</f>
        <v>1</v>
      </c>
      <c r="AM4393" s="85">
        <f>IF(AND(K4393&gt;Variables!$G$10,K4393&lt;Variables!$G$11),0,1)</f>
        <v>0</v>
      </c>
      <c r="AN4393" s="103">
        <f>IF(H4393&lt;Variables!$G$13,1,0)</f>
        <v>1</v>
      </c>
      <c r="AO4393" s="101">
        <f>IF(R4393&lt;Variables!$G$12,0,1)</f>
        <v>1</v>
      </c>
      <c r="AP4393" s="86">
        <f t="shared" si="500"/>
        <v>1</v>
      </c>
      <c r="AR4393">
        <v>1</v>
      </c>
      <c r="AS4393">
        <v>0</v>
      </c>
      <c r="AT4393">
        <v>0</v>
      </c>
      <c r="AU4393">
        <v>0</v>
      </c>
      <c r="BA4393">
        <v>2</v>
      </c>
    </row>
    <row r="4394" spans="3:53" ht="12.75" x14ac:dyDescent="0.2">
      <c r="C4394" t="s">
        <v>876</v>
      </c>
      <c r="D4394" t="s">
        <v>859</v>
      </c>
      <c r="E4394">
        <v>4.79</v>
      </c>
      <c r="F4394">
        <v>8.02</v>
      </c>
      <c r="G4394">
        <v>0</v>
      </c>
      <c r="H4394">
        <v>-99999</v>
      </c>
      <c r="I4394">
        <v>-47.021000000000001</v>
      </c>
      <c r="J4394" t="s">
        <v>78</v>
      </c>
      <c r="K4394">
        <v>-99999</v>
      </c>
      <c r="L4394">
        <v>-99999</v>
      </c>
      <c r="M4394">
        <v>-99999</v>
      </c>
      <c r="N4394">
        <v>-99999</v>
      </c>
      <c r="O4394">
        <v>-99999</v>
      </c>
      <c r="P4394">
        <v>76402</v>
      </c>
      <c r="Q4394">
        <v>3150</v>
      </c>
      <c r="R4394">
        <v>24.25</v>
      </c>
      <c r="S4394">
        <v>31.623000000000001</v>
      </c>
      <c r="T4394">
        <v>8.3279999999999994</v>
      </c>
      <c r="U4394">
        <v>18.678750000000001</v>
      </c>
      <c r="V4394"/>
      <c r="AC4394">
        <v>4.79</v>
      </c>
      <c r="AD4394">
        <v>4.79</v>
      </c>
      <c r="AH4394" s="85">
        <f>IF(AND(M4394&lt;Variables!$G$6,M4394&gt;Variables!$G$5),0,1)</f>
        <v>1</v>
      </c>
      <c r="AI4394" s="85">
        <f t="shared" si="503"/>
        <v>1</v>
      </c>
      <c r="AJ4394" s="85">
        <f>IF(I4394&gt;Variables!$G$7,0,1)</f>
        <v>1</v>
      </c>
      <c r="AK4394" s="85">
        <f>IF(F4394&gt;Variables!$G$8,0,1)</f>
        <v>1</v>
      </c>
      <c r="AL4394" s="85">
        <f>IF(G4394&gt;Variables!$G$9,0,1)</f>
        <v>1</v>
      </c>
      <c r="AM4394" s="85">
        <f>IF(AND(K4394&gt;Variables!$G$10,K4394&lt;Variables!$G$11),0,1)</f>
        <v>1</v>
      </c>
      <c r="AN4394" s="103">
        <f>IF(H4394&lt;Variables!$G$13,1,0)</f>
        <v>1</v>
      </c>
      <c r="AO4394" s="101">
        <f>IF(R4394&lt;Variables!$G$12,0,1)</f>
        <v>1</v>
      </c>
      <c r="AP4394" s="86">
        <f t="shared" si="500"/>
        <v>1</v>
      </c>
      <c r="AR4394">
        <v>0</v>
      </c>
      <c r="AS4394">
        <v>0</v>
      </c>
      <c r="AT4394">
        <v>0</v>
      </c>
      <c r="AU4394">
        <v>0</v>
      </c>
      <c r="BA4394">
        <v>0</v>
      </c>
    </row>
    <row r="4395" spans="3:53" ht="12.75" x14ac:dyDescent="0.2">
      <c r="C4395" t="s">
        <v>876</v>
      </c>
      <c r="D4395" t="s">
        <v>872</v>
      </c>
      <c r="E4395">
        <v>5.94</v>
      </c>
      <c r="F4395">
        <v>60.54</v>
      </c>
      <c r="G4395">
        <v>11.68</v>
      </c>
      <c r="H4395">
        <v>208.2</v>
      </c>
      <c r="I4395">
        <v>-15.359</v>
      </c>
      <c r="J4395" t="s">
        <v>78</v>
      </c>
      <c r="K4395">
        <v>79.739999999999995</v>
      </c>
      <c r="L4395">
        <v>5.9422368421052632</v>
      </c>
      <c r="M4395">
        <v>-0.2059298952636171</v>
      </c>
      <c r="N4395">
        <v>5.9470935483870964</v>
      </c>
      <c r="O4395">
        <v>-0.28742692960887711</v>
      </c>
      <c r="P4395">
        <v>967860</v>
      </c>
      <c r="Q4395">
        <v>20810</v>
      </c>
      <c r="R4395">
        <v>46.51</v>
      </c>
      <c r="S4395">
        <v>31.623000000000001</v>
      </c>
      <c r="T4395">
        <v>8.3279999999999994</v>
      </c>
      <c r="U4395">
        <v>18.678750000000001</v>
      </c>
      <c r="V4395">
        <f>1.849 + (0.01036 * K4395) + (0.1184 * M4395) - (0.002888 * K4395 * M4395)</f>
        <v>2.6981477147627384</v>
      </c>
      <c r="AC4395">
        <v>5.98</v>
      </c>
      <c r="AD4395">
        <v>5.93</v>
      </c>
      <c r="AH4395" s="85">
        <f>IF(AND(M4395&lt;Variables!$G$6,M4395&gt;Variables!$G$5),0,1)</f>
        <v>1</v>
      </c>
      <c r="AI4395" s="85">
        <f t="shared" si="503"/>
        <v>1</v>
      </c>
      <c r="AJ4395" s="85">
        <f>IF(I4395&gt;Variables!$G$7,0,1)</f>
        <v>1</v>
      </c>
      <c r="AK4395" s="85">
        <f>IF(F4395&gt;Variables!$G$8,0,1)</f>
        <v>0</v>
      </c>
      <c r="AL4395" s="85">
        <f>IF(G4395&gt;Variables!$G$9,0,1)</f>
        <v>1</v>
      </c>
      <c r="AM4395" s="85">
        <f>IF(AND(K4395&gt;Variables!$G$10,K4395&lt;Variables!$G$11),0,1)</f>
        <v>1</v>
      </c>
      <c r="AN4395" s="103">
        <f>IF(H4395&lt;Variables!$G$13,1,0)</f>
        <v>1</v>
      </c>
      <c r="AO4395" s="101">
        <f>IF(R4395&lt;Variables!$G$12,0,1)</f>
        <v>1</v>
      </c>
      <c r="AP4395" s="86">
        <f t="shared" si="500"/>
        <v>1</v>
      </c>
      <c r="AR4395">
        <v>0</v>
      </c>
      <c r="AS4395">
        <v>0</v>
      </c>
      <c r="AT4395">
        <v>0</v>
      </c>
      <c r="AU4395">
        <v>1</v>
      </c>
      <c r="BA4395">
        <v>0.02</v>
      </c>
    </row>
    <row r="4396" spans="3:53" ht="12.75" x14ac:dyDescent="0.2">
      <c r="C4396" t="s">
        <v>876</v>
      </c>
      <c r="D4396" t="s">
        <v>133</v>
      </c>
      <c r="E4396">
        <v>8.09</v>
      </c>
      <c r="F4396">
        <v>67.62</v>
      </c>
      <c r="G4396">
        <v>18.760000000000002</v>
      </c>
      <c r="H4396">
        <v>22.11</v>
      </c>
      <c r="I4396">
        <v>-45.822000000000003</v>
      </c>
      <c r="J4396" t="s">
        <v>78</v>
      </c>
      <c r="K4396">
        <v>54.17</v>
      </c>
      <c r="L4396">
        <v>8.2443849999999976</v>
      </c>
      <c r="M4396">
        <v>-0.174482390135798</v>
      </c>
      <c r="N4396">
        <v>8.1501260869565222</v>
      </c>
      <c r="O4396">
        <v>0.98003285091881709</v>
      </c>
      <c r="P4396">
        <v>45840000</v>
      </c>
      <c r="Q4396">
        <v>6720000</v>
      </c>
      <c r="R4396">
        <v>6.82</v>
      </c>
      <c r="S4396">
        <v>31.623000000000001</v>
      </c>
      <c r="T4396">
        <v>8.3279999999999994</v>
      </c>
      <c r="U4396">
        <v>18.678750000000001</v>
      </c>
      <c r="V4396">
        <f>1.849 + (0.01036 * K4396) + (0.1184 * M4396) - (0.002888 * K4396 * M4396)</f>
        <v>2.4168390265886406</v>
      </c>
      <c r="AC4396">
        <v>9.82</v>
      </c>
      <c r="AD4396">
        <v>7.09</v>
      </c>
      <c r="AH4396" s="85">
        <f>IF(AND(M4396&lt;Variables!$G$6,M4396&gt;Variables!$G$5),0,1)</f>
        <v>1</v>
      </c>
      <c r="AI4396" s="85">
        <f t="shared" si="503"/>
        <v>0</v>
      </c>
      <c r="AJ4396" s="85">
        <f>IF(I4396&gt;Variables!$G$7,0,1)</f>
        <v>1</v>
      </c>
      <c r="AK4396" s="85">
        <f>IF(F4396&gt;Variables!$G$8,0,1)</f>
        <v>0</v>
      </c>
      <c r="AL4396" s="85">
        <f>IF(G4396&gt;Variables!$G$9,0,1)</f>
        <v>0</v>
      </c>
      <c r="AM4396" s="85">
        <f>IF(AND(K4396&gt;Variables!$G$10,K4396&lt;Variables!$G$11),0,1)</f>
        <v>0</v>
      </c>
      <c r="AN4396" s="103">
        <f>IF(H4396&lt;Variables!$G$13,1,0)</f>
        <v>1</v>
      </c>
      <c r="AO4396" s="101">
        <f>IF(R4396&lt;Variables!$G$12,0,1)</f>
        <v>1</v>
      </c>
      <c r="AP4396" s="86">
        <f t="shared" si="500"/>
        <v>1</v>
      </c>
      <c r="AR4396">
        <v>1</v>
      </c>
      <c r="AS4396">
        <v>0</v>
      </c>
      <c r="AT4396">
        <v>0</v>
      </c>
      <c r="AU4396">
        <v>0</v>
      </c>
      <c r="BA4396">
        <v>2</v>
      </c>
    </row>
    <row r="4397" spans="3:53" ht="12.75" x14ac:dyDescent="0.2">
      <c r="C4397" t="s">
        <v>876</v>
      </c>
      <c r="D4397" t="s">
        <v>864</v>
      </c>
      <c r="E4397">
        <v>10.85</v>
      </c>
      <c r="F4397">
        <v>9.02</v>
      </c>
      <c r="G4397">
        <v>0</v>
      </c>
      <c r="H4397">
        <v>-99999</v>
      </c>
      <c r="I4397">
        <v>2419.7570000000001</v>
      </c>
      <c r="J4397" t="s">
        <v>76</v>
      </c>
      <c r="K4397"/>
      <c r="L4397">
        <v>-99999</v>
      </c>
      <c r="M4397">
        <v>-99999</v>
      </c>
      <c r="N4397">
        <v>11</v>
      </c>
      <c r="O4397">
        <v>0</v>
      </c>
      <c r="P4397">
        <v>45059</v>
      </c>
      <c r="Q4397">
        <v>6087</v>
      </c>
      <c r="R4397">
        <v>7.4</v>
      </c>
      <c r="S4397">
        <v>31.623000000000001</v>
      </c>
      <c r="T4397">
        <v>8.3279999999999994</v>
      </c>
      <c r="U4397">
        <v>18.678750000000001</v>
      </c>
      <c r="V4397"/>
      <c r="AC4397">
        <v>10.85</v>
      </c>
      <c r="AD4397">
        <v>10.55</v>
      </c>
      <c r="AH4397" s="85">
        <f>IF(AND(M4397&lt;Variables!$G$6,M4397&gt;Variables!$G$5),0,1)</f>
        <v>1</v>
      </c>
      <c r="AI4397" s="85">
        <f t="shared" si="503"/>
        <v>1</v>
      </c>
      <c r="AJ4397" s="85">
        <f>IF(I4397&gt;Variables!$G$7,0,1)</f>
        <v>0</v>
      </c>
      <c r="AK4397" s="85">
        <f>IF(F4397&gt;Variables!$G$8,0,1)</f>
        <v>0</v>
      </c>
      <c r="AL4397" s="85">
        <f>IF(G4397&gt;Variables!$G$9,0,1)</f>
        <v>1</v>
      </c>
      <c r="AM4397" s="85">
        <f>IF(AND(K4397&gt;Variables!$G$10,K4397&lt;Variables!$G$11),0,1)</f>
        <v>1</v>
      </c>
      <c r="AN4397" s="103">
        <f>IF(H4397&lt;Variables!$G$13,1,0)</f>
        <v>1</v>
      </c>
      <c r="AO4397" s="101">
        <f>IF(R4397&lt;Variables!$G$12,0,1)</f>
        <v>1</v>
      </c>
      <c r="AP4397" s="86">
        <f t="shared" si="500"/>
        <v>0</v>
      </c>
      <c r="AR4397">
        <v>0</v>
      </c>
      <c r="AS4397">
        <v>0</v>
      </c>
      <c r="AT4397">
        <v>1</v>
      </c>
      <c r="AU4397">
        <v>0</v>
      </c>
      <c r="BA4397">
        <v>-2.25</v>
      </c>
    </row>
    <row r="4398" spans="3:53" ht="12.75" x14ac:dyDescent="0.2">
      <c r="C4398" t="s">
        <v>876</v>
      </c>
      <c r="D4398" t="s">
        <v>467</v>
      </c>
      <c r="E4398">
        <v>31.89</v>
      </c>
      <c r="F4398">
        <v>10.84</v>
      </c>
      <c r="G4398">
        <v>7.62</v>
      </c>
      <c r="H4398">
        <v>3720</v>
      </c>
      <c r="I4398">
        <v>-68.861999999999995</v>
      </c>
      <c r="J4398" t="s">
        <v>78</v>
      </c>
      <c r="K4398">
        <v>60.77</v>
      </c>
      <c r="L4398">
        <v>31.892695</v>
      </c>
      <c r="M4398">
        <v>5.4260074289751617E-2</v>
      </c>
      <c r="N4398">
        <v>31.28690000000001</v>
      </c>
      <c r="O4398">
        <v>1.9915683560851141</v>
      </c>
      <c r="P4398">
        <v>1181000</v>
      </c>
      <c r="Q4398">
        <v>2856000</v>
      </c>
      <c r="R4398">
        <v>0.41</v>
      </c>
      <c r="S4398">
        <v>31.623000000000001</v>
      </c>
      <c r="T4398">
        <v>8.3279999999999994</v>
      </c>
      <c r="U4398">
        <v>18.678750000000001</v>
      </c>
      <c r="V4398">
        <f t="shared" ref="V4398:V4430" si="505">1.849 + (0.01036 * K4398) + (0.1184 * M4398) - (0.002888 * K4398 * M4398)</f>
        <v>2.4754787457401757</v>
      </c>
      <c r="AC4398">
        <v>32.9</v>
      </c>
      <c r="AD4398">
        <v>31.83</v>
      </c>
      <c r="AH4398" s="85">
        <f>IF(AND(M4398&lt;Variables!$G$6,M4398&gt;Variables!$G$5),0,1)</f>
        <v>1</v>
      </c>
      <c r="AI4398" s="85">
        <f t="shared" si="503"/>
        <v>0</v>
      </c>
      <c r="AJ4398" s="85">
        <f>IF(I4398&gt;Variables!$G$7,0,1)</f>
        <v>1</v>
      </c>
      <c r="AK4398" s="85">
        <f>IF(F4398&gt;Variables!$G$8,0,1)</f>
        <v>0</v>
      </c>
      <c r="AL4398" s="85">
        <f>IF(G4398&gt;Variables!$G$9,0,1)</f>
        <v>1</v>
      </c>
      <c r="AM4398" s="85">
        <f>IF(AND(K4398&gt;Variables!$G$10,K4398&lt;Variables!$G$11),0,1)</f>
        <v>0</v>
      </c>
      <c r="AN4398" s="103">
        <f>IF(H4398&lt;Variables!$G$13,1,0)</f>
        <v>0</v>
      </c>
      <c r="AO4398" s="101">
        <f>IF(R4398&lt;Variables!$G$12,0,1)</f>
        <v>0</v>
      </c>
      <c r="AP4398" s="86">
        <f t="shared" si="500"/>
        <v>1</v>
      </c>
      <c r="AR4398">
        <v>1</v>
      </c>
      <c r="AS4398">
        <v>0</v>
      </c>
      <c r="AT4398">
        <v>0</v>
      </c>
      <c r="AU4398">
        <v>0</v>
      </c>
      <c r="BA4398">
        <v>2</v>
      </c>
    </row>
    <row r="4399" spans="3:53" ht="12.75" x14ac:dyDescent="0.2">
      <c r="C4399" t="s">
        <v>876</v>
      </c>
      <c r="D4399" t="s">
        <v>187</v>
      </c>
      <c r="E4399">
        <v>14.93</v>
      </c>
      <c r="F4399">
        <v>7.15</v>
      </c>
      <c r="G4399">
        <v>6.61</v>
      </c>
      <c r="H4399">
        <v>3090</v>
      </c>
      <c r="I4399">
        <v>-8.7200000000000006</v>
      </c>
      <c r="J4399" t="s">
        <v>76</v>
      </c>
      <c r="K4399">
        <v>66.48</v>
      </c>
      <c r="L4399">
        <v>14.850905263157889</v>
      </c>
      <c r="M4399">
        <v>0.43158807969176433</v>
      </c>
      <c r="N4399">
        <v>14.647497959183671</v>
      </c>
      <c r="O4399">
        <v>1.826264400662438</v>
      </c>
      <c r="P4399">
        <v>107942</v>
      </c>
      <c r="Q4399">
        <v>497160</v>
      </c>
      <c r="R4399">
        <v>0.22</v>
      </c>
      <c r="S4399">
        <v>31.623000000000001</v>
      </c>
      <c r="T4399">
        <v>8.3279999999999994</v>
      </c>
      <c r="U4399">
        <v>18.678750000000001</v>
      </c>
      <c r="V4399">
        <f t="shared" si="505"/>
        <v>2.5059704032820256</v>
      </c>
      <c r="AC4399">
        <v>15.2</v>
      </c>
      <c r="AD4399">
        <v>14.88</v>
      </c>
      <c r="AH4399" s="85">
        <f>IF(AND(M4399&lt;Variables!$G$6,M4399&gt;Variables!$G$5),0,1)</f>
        <v>1</v>
      </c>
      <c r="AI4399" s="85">
        <f t="shared" si="503"/>
        <v>0</v>
      </c>
      <c r="AJ4399" s="85">
        <f>IF(I4399&gt;Variables!$G$7,0,1)</f>
        <v>1</v>
      </c>
      <c r="AK4399" s="85">
        <f>IF(F4399&gt;Variables!$G$8,0,1)</f>
        <v>1</v>
      </c>
      <c r="AL4399" s="85">
        <f>IF(G4399&gt;Variables!$G$9,0,1)</f>
        <v>1</v>
      </c>
      <c r="AM4399" s="85">
        <f>IF(AND(K4399&gt;Variables!$G$10,K4399&lt;Variables!$G$11),0,1)</f>
        <v>0</v>
      </c>
      <c r="AN4399" s="103">
        <f>IF(H4399&lt;Variables!$G$13,1,0)</f>
        <v>0</v>
      </c>
      <c r="AO4399" s="101">
        <f>IF(R4399&lt;Variables!$G$12,0,1)</f>
        <v>0</v>
      </c>
      <c r="AP4399" s="86">
        <f t="shared" ref="AP4399:AP4462" si="506">IF(J4399="Pass", 0,1)</f>
        <v>0</v>
      </c>
      <c r="AR4399">
        <v>1</v>
      </c>
      <c r="AS4399">
        <v>0</v>
      </c>
      <c r="AT4399">
        <v>0</v>
      </c>
      <c r="AU4399">
        <v>0</v>
      </c>
      <c r="BA4399">
        <v>1.5</v>
      </c>
    </row>
    <row r="4400" spans="3:53" ht="12.75" x14ac:dyDescent="0.2">
      <c r="C4400" t="s">
        <v>876</v>
      </c>
      <c r="D4400" t="s">
        <v>865</v>
      </c>
      <c r="E4400">
        <v>33.43</v>
      </c>
      <c r="F4400">
        <v>8.65</v>
      </c>
      <c r="G4400">
        <v>6.16</v>
      </c>
      <c r="H4400">
        <v>2460</v>
      </c>
      <c r="I4400">
        <v>59.064</v>
      </c>
      <c r="J4400" t="s">
        <v>76</v>
      </c>
      <c r="K4400">
        <v>52.1</v>
      </c>
      <c r="L4400">
        <v>33.410125000000001</v>
      </c>
      <c r="M4400">
        <v>5.9487954624530673E-2</v>
      </c>
      <c r="N4400">
        <v>33.387549999999997</v>
      </c>
      <c r="O4400">
        <v>0.1271432015826115</v>
      </c>
      <c r="P4400">
        <v>431059</v>
      </c>
      <c r="Q4400">
        <v>413382</v>
      </c>
      <c r="R4400">
        <v>1.04</v>
      </c>
      <c r="S4400">
        <v>31.623000000000001</v>
      </c>
      <c r="T4400">
        <v>8.3279999999999994</v>
      </c>
      <c r="U4400">
        <v>18.678750000000001</v>
      </c>
      <c r="V4400">
        <f t="shared" si="505"/>
        <v>2.3868485306325553</v>
      </c>
      <c r="AC4400">
        <v>33.549999999999997</v>
      </c>
      <c r="AD4400">
        <v>32.630000000000003</v>
      </c>
      <c r="AH4400" s="85">
        <f>IF(AND(M4400&lt;Variables!$G$6,M4400&gt;Variables!$G$5),0,1)</f>
        <v>1</v>
      </c>
      <c r="AI4400" s="85">
        <f t="shared" si="503"/>
        <v>0</v>
      </c>
      <c r="AJ4400" s="85">
        <f>IF(I4400&gt;Variables!$G$7,0,1)</f>
        <v>0</v>
      </c>
      <c r="AK4400" s="85">
        <f>IF(F4400&gt;Variables!$G$8,0,1)</f>
        <v>1</v>
      </c>
      <c r="AL4400" s="85">
        <f>IF(G4400&gt;Variables!$G$9,0,1)</f>
        <v>1</v>
      </c>
      <c r="AM4400" s="85">
        <f>IF(AND(K4400&gt;Variables!$G$10,K4400&lt;Variables!$G$11),0,1)</f>
        <v>0</v>
      </c>
      <c r="AN4400" s="103">
        <f>IF(H4400&lt;Variables!$G$13,1,0)</f>
        <v>1</v>
      </c>
      <c r="AO4400" s="101">
        <f>IF(R4400&lt;Variables!$G$12,0,1)</f>
        <v>0</v>
      </c>
      <c r="AP4400" s="86">
        <f t="shared" si="506"/>
        <v>0</v>
      </c>
      <c r="AR4400">
        <v>0</v>
      </c>
      <c r="AS4400">
        <v>0</v>
      </c>
      <c r="AT4400">
        <v>0</v>
      </c>
      <c r="AU4400">
        <v>1</v>
      </c>
      <c r="BA4400">
        <v>-0.91</v>
      </c>
    </row>
    <row r="4401" spans="3:53" ht="12.75" x14ac:dyDescent="0.2">
      <c r="C4401" t="s">
        <v>876</v>
      </c>
      <c r="D4401" t="s">
        <v>866</v>
      </c>
      <c r="E4401">
        <v>38.659999999999997</v>
      </c>
      <c r="F4401">
        <v>10.66</v>
      </c>
      <c r="G4401">
        <v>-0.71</v>
      </c>
      <c r="H4401">
        <v>3060</v>
      </c>
      <c r="I4401">
        <v>68.62</v>
      </c>
      <c r="J4401" t="s">
        <v>76</v>
      </c>
      <c r="K4401">
        <v>49.26</v>
      </c>
      <c r="L4401">
        <v>38.727905</v>
      </c>
      <c r="M4401">
        <v>-0.16242809932528149</v>
      </c>
      <c r="N4401">
        <v>38.763931999999997</v>
      </c>
      <c r="O4401">
        <v>-0.25521662766304981</v>
      </c>
      <c r="P4401">
        <v>2641000</v>
      </c>
      <c r="Q4401">
        <v>847606</v>
      </c>
      <c r="R4401">
        <v>3.12</v>
      </c>
      <c r="S4401">
        <v>31.623000000000001</v>
      </c>
      <c r="T4401">
        <v>8.3279999999999994</v>
      </c>
      <c r="U4401">
        <v>18.678750000000001</v>
      </c>
      <c r="V4401">
        <f t="shared" si="505"/>
        <v>2.3632096022428275</v>
      </c>
      <c r="AC4401">
        <v>38.99</v>
      </c>
      <c r="AD4401">
        <v>38.65</v>
      </c>
      <c r="AH4401" s="85">
        <f>IF(AND(M4401&lt;Variables!$G$6,M4401&gt;Variables!$G$5),0,1)</f>
        <v>1</v>
      </c>
      <c r="AI4401" s="85">
        <f t="shared" si="503"/>
        <v>1</v>
      </c>
      <c r="AJ4401" s="85">
        <f>IF(I4401&gt;Variables!$G$7,0,1)</f>
        <v>0</v>
      </c>
      <c r="AK4401" s="85">
        <f>IF(F4401&gt;Variables!$G$8,0,1)</f>
        <v>0</v>
      </c>
      <c r="AL4401" s="85">
        <f>IF(G4401&gt;Variables!$G$9,0,1)</f>
        <v>1</v>
      </c>
      <c r="AM4401" s="85">
        <f>IF(AND(K4401&gt;Variables!$G$10,K4401&lt;Variables!$G$11),0,1)</f>
        <v>1</v>
      </c>
      <c r="AN4401" s="103">
        <f>IF(H4401&lt;Variables!$G$13,1,0)</f>
        <v>0</v>
      </c>
      <c r="AO4401" s="101">
        <f>IF(R4401&lt;Variables!$G$12,0,1)</f>
        <v>1</v>
      </c>
      <c r="AP4401" s="86">
        <f t="shared" si="506"/>
        <v>0</v>
      </c>
      <c r="AR4401">
        <v>0</v>
      </c>
      <c r="AS4401">
        <v>1</v>
      </c>
      <c r="AT4401">
        <v>0</v>
      </c>
      <c r="AU4401">
        <v>0</v>
      </c>
      <c r="BA4401">
        <v>0.46</v>
      </c>
    </row>
    <row r="4402" spans="3:53" ht="12.75" x14ac:dyDescent="0.2">
      <c r="C4402" t="s">
        <v>876</v>
      </c>
      <c r="D4402" t="s">
        <v>697</v>
      </c>
      <c r="E4402">
        <v>6.71</v>
      </c>
      <c r="F4402">
        <v>17.920000000000002</v>
      </c>
      <c r="G4402">
        <v>17.72</v>
      </c>
      <c r="H4402">
        <v>-99999</v>
      </c>
      <c r="I4402">
        <v>-7.8730000000000002</v>
      </c>
      <c r="J4402" t="s">
        <v>76</v>
      </c>
      <c r="K4402">
        <v>46.55</v>
      </c>
      <c r="L4402">
        <v>6.8502058823529408</v>
      </c>
      <c r="M4402">
        <v>-2.046739685797331</v>
      </c>
      <c r="N4402">
        <v>6.9228999999999994</v>
      </c>
      <c r="O4402">
        <v>-3.0753008132429969</v>
      </c>
      <c r="P4402">
        <v>112586</v>
      </c>
      <c r="Q4402">
        <v>74910</v>
      </c>
      <c r="R4402">
        <v>1.5</v>
      </c>
      <c r="S4402">
        <v>31.623000000000001</v>
      </c>
      <c r="T4402">
        <v>8.3279999999999994</v>
      </c>
      <c r="U4402">
        <v>18.678750000000001</v>
      </c>
      <c r="V4402">
        <f t="shared" si="505"/>
        <v>2.3640803362973202</v>
      </c>
      <c r="AC4402">
        <v>7</v>
      </c>
      <c r="AD4402">
        <v>5.8</v>
      </c>
      <c r="AH4402" s="85">
        <f>IF(AND(M4402&lt;Variables!$G$6,M4402&gt;Variables!$G$5),0,1)</f>
        <v>0</v>
      </c>
      <c r="AI4402" s="85">
        <f t="shared" si="503"/>
        <v>1</v>
      </c>
      <c r="AJ4402" s="85">
        <f>IF(I4402&gt;Variables!$G$7,0,1)</f>
        <v>1</v>
      </c>
      <c r="AK4402" s="85">
        <f>IF(F4402&gt;Variables!$G$8,0,1)</f>
        <v>0</v>
      </c>
      <c r="AL4402" s="85">
        <f>IF(G4402&gt;Variables!$G$9,0,1)</f>
        <v>0</v>
      </c>
      <c r="AM4402" s="85">
        <f>IF(AND(K4402&gt;Variables!$G$10,K4402&lt;Variables!$G$11),0,1)</f>
        <v>1</v>
      </c>
      <c r="AN4402" s="103">
        <f>IF(H4402&lt;Variables!$G$13,1,0)</f>
        <v>1</v>
      </c>
      <c r="AO4402" s="101">
        <f>IF(R4402&lt;Variables!$G$12,0,1)</f>
        <v>0</v>
      </c>
      <c r="AP4402" s="86">
        <f t="shared" si="506"/>
        <v>0</v>
      </c>
      <c r="AR4402">
        <v>1</v>
      </c>
      <c r="AS4402">
        <v>0</v>
      </c>
      <c r="AT4402">
        <v>0</v>
      </c>
      <c r="AU4402">
        <v>0</v>
      </c>
      <c r="BA4402">
        <v>2</v>
      </c>
    </row>
    <row r="4403" spans="3:53" ht="12.75" x14ac:dyDescent="0.2">
      <c r="C4403" t="s">
        <v>876</v>
      </c>
      <c r="D4403" t="s">
        <v>863</v>
      </c>
      <c r="E4403">
        <v>74.05</v>
      </c>
      <c r="F4403">
        <v>29.51</v>
      </c>
      <c r="G4403">
        <v>0.93</v>
      </c>
      <c r="H4403">
        <v>976.52</v>
      </c>
      <c r="I4403">
        <v>-13.827</v>
      </c>
      <c r="J4403" t="s">
        <v>78</v>
      </c>
      <c r="K4403">
        <v>81.180000000000007</v>
      </c>
      <c r="L4403">
        <v>73.995739999999998</v>
      </c>
      <c r="M4403">
        <v>3.2785671175121933E-2</v>
      </c>
      <c r="N4403">
        <v>73.915064000000001</v>
      </c>
      <c r="O4403">
        <v>0.14196835438036701</v>
      </c>
      <c r="P4403">
        <v>2430000</v>
      </c>
      <c r="Q4403">
        <v>316460</v>
      </c>
      <c r="R4403">
        <v>7.68</v>
      </c>
      <c r="S4403">
        <v>31.623000000000001</v>
      </c>
      <c r="T4403">
        <v>8.3279999999999994</v>
      </c>
      <c r="U4403">
        <v>18.678750000000001</v>
      </c>
      <c r="V4403">
        <f t="shared" si="505"/>
        <v>2.6862200936771763</v>
      </c>
      <c r="AC4403">
        <v>74.13</v>
      </c>
      <c r="AD4403">
        <v>73.41</v>
      </c>
      <c r="AH4403" s="85">
        <f>IF(AND(M4403&lt;Variables!$G$6,M4403&gt;Variables!$G$5),0,1)</f>
        <v>1</v>
      </c>
      <c r="AI4403" s="85">
        <f t="shared" si="503"/>
        <v>0</v>
      </c>
      <c r="AJ4403" s="85">
        <f>IF(I4403&gt;Variables!$G$7,0,1)</f>
        <v>1</v>
      </c>
      <c r="AK4403" s="85">
        <f>IF(F4403&gt;Variables!$G$8,0,1)</f>
        <v>0</v>
      </c>
      <c r="AL4403" s="85">
        <f>IF(G4403&gt;Variables!$G$9,0,1)</f>
        <v>1</v>
      </c>
      <c r="AM4403" s="85">
        <f>IF(AND(K4403&gt;Variables!$G$10,K4403&lt;Variables!$G$11),0,1)</f>
        <v>1</v>
      </c>
      <c r="AN4403" s="103">
        <f>IF(H4403&lt;Variables!$G$13,1,0)</f>
        <v>1</v>
      </c>
      <c r="AO4403" s="101">
        <f>IF(R4403&lt;Variables!$G$12,0,1)</f>
        <v>1</v>
      </c>
      <c r="AP4403" s="86">
        <f t="shared" si="506"/>
        <v>1</v>
      </c>
      <c r="AR4403">
        <v>0</v>
      </c>
      <c r="AS4403">
        <v>1</v>
      </c>
      <c r="AT4403">
        <v>0</v>
      </c>
      <c r="AU4403">
        <v>0</v>
      </c>
      <c r="BA4403">
        <v>-0.16</v>
      </c>
    </row>
    <row r="4404" spans="3:53" ht="12.75" x14ac:dyDescent="0.2">
      <c r="C4404" t="s">
        <v>876</v>
      </c>
      <c r="D4404" t="s">
        <v>117</v>
      </c>
      <c r="E4404">
        <v>29.44</v>
      </c>
      <c r="F4404">
        <v>9.9</v>
      </c>
      <c r="G4404">
        <v>5.75</v>
      </c>
      <c r="H4404">
        <v>3850</v>
      </c>
      <c r="I4404">
        <v>-13.234</v>
      </c>
      <c r="J4404" t="s">
        <v>78</v>
      </c>
      <c r="K4404">
        <v>50.86</v>
      </c>
      <c r="L4404">
        <v>29.504835</v>
      </c>
      <c r="M4404">
        <v>-0.21974364540589739</v>
      </c>
      <c r="N4404">
        <v>29.228785999999999</v>
      </c>
      <c r="O4404">
        <v>0.72262323861142164</v>
      </c>
      <c r="P4404">
        <v>6934000</v>
      </c>
      <c r="Q4404">
        <v>15356000</v>
      </c>
      <c r="R4404">
        <v>0.45</v>
      </c>
      <c r="S4404">
        <v>31.623000000000001</v>
      </c>
      <c r="T4404">
        <v>8.3279999999999994</v>
      </c>
      <c r="U4404">
        <v>18.678750000000001</v>
      </c>
      <c r="V4404">
        <f t="shared" si="505"/>
        <v>2.3821687076777751</v>
      </c>
      <c r="AC4404">
        <v>31.439699999999998</v>
      </c>
      <c r="AD4404">
        <v>29.370100000000001</v>
      </c>
      <c r="AH4404" s="85">
        <f>IF(AND(M4404&lt;Variables!$G$6,M4404&gt;Variables!$G$5),0,1)</f>
        <v>1</v>
      </c>
      <c r="AI4404" s="85">
        <f t="shared" si="503"/>
        <v>0</v>
      </c>
      <c r="AJ4404" s="85">
        <f>IF(I4404&gt;Variables!$G$7,0,1)</f>
        <v>1</v>
      </c>
      <c r="AK4404" s="85">
        <f>IF(F4404&gt;Variables!$G$8,0,1)</f>
        <v>0</v>
      </c>
      <c r="AL4404" s="85">
        <f>IF(G4404&gt;Variables!$G$9,0,1)</f>
        <v>1</v>
      </c>
      <c r="AM4404" s="85">
        <f>IF(AND(K4404&gt;Variables!$G$10,K4404&lt;Variables!$G$11),0,1)</f>
        <v>0</v>
      </c>
      <c r="AN4404" s="103">
        <f>IF(H4404&lt;Variables!$G$13,1,0)</f>
        <v>0</v>
      </c>
      <c r="AO4404" s="101">
        <f>IF(R4404&lt;Variables!$G$12,0,1)</f>
        <v>0</v>
      </c>
      <c r="AP4404" s="86">
        <f t="shared" si="506"/>
        <v>1</v>
      </c>
      <c r="AR4404">
        <v>1</v>
      </c>
      <c r="AS4404">
        <v>0</v>
      </c>
      <c r="AT4404">
        <v>0</v>
      </c>
      <c r="AU4404">
        <v>0</v>
      </c>
      <c r="BA4404">
        <v>2.0099999999999998</v>
      </c>
    </row>
    <row r="4405" spans="3:53" ht="12.75" x14ac:dyDescent="0.2">
      <c r="C4405" t="s">
        <v>876</v>
      </c>
      <c r="D4405" t="s">
        <v>603</v>
      </c>
      <c r="E4405">
        <v>14.81</v>
      </c>
      <c r="F4405">
        <v>7.22</v>
      </c>
      <c r="G4405">
        <v>2.63</v>
      </c>
      <c r="H4405">
        <v>8950</v>
      </c>
      <c r="I4405">
        <v>-1E-3</v>
      </c>
      <c r="J4405" t="s">
        <v>78</v>
      </c>
      <c r="K4405">
        <v>48.28</v>
      </c>
      <c r="L4405">
        <v>14.906145</v>
      </c>
      <c r="M4405">
        <v>-0.51082959410364215</v>
      </c>
      <c r="N4405">
        <v>14.747161999999999</v>
      </c>
      <c r="O4405">
        <v>0.56172163837355571</v>
      </c>
      <c r="P4405">
        <v>50870000</v>
      </c>
      <c r="Q4405">
        <v>31080000</v>
      </c>
      <c r="R4405">
        <v>1.64</v>
      </c>
      <c r="S4405">
        <v>31.623000000000001</v>
      </c>
      <c r="T4405">
        <v>8.3279999999999994</v>
      </c>
      <c r="U4405">
        <v>18.678750000000001</v>
      </c>
      <c r="V4405">
        <f t="shared" si="505"/>
        <v>2.359924894954128</v>
      </c>
      <c r="AC4405">
        <v>16.600000000000001</v>
      </c>
      <c r="AD4405">
        <v>14.75</v>
      </c>
      <c r="AH4405" s="85">
        <f>IF(AND(M4405&lt;Variables!$G$6,M4405&gt;Variables!$G$5),0,1)</f>
        <v>1</v>
      </c>
      <c r="AI4405" s="85">
        <f t="shared" si="503"/>
        <v>0</v>
      </c>
      <c r="AJ4405" s="85">
        <f>IF(I4405&gt;Variables!$G$7,0,1)</f>
        <v>1</v>
      </c>
      <c r="AK4405" s="85">
        <f>IF(F4405&gt;Variables!$G$8,0,1)</f>
        <v>1</v>
      </c>
      <c r="AL4405" s="85">
        <f>IF(G4405&gt;Variables!$G$9,0,1)</f>
        <v>1</v>
      </c>
      <c r="AM4405" s="85">
        <f>IF(AND(K4405&gt;Variables!$G$10,K4405&lt;Variables!$G$11),0,1)</f>
        <v>1</v>
      </c>
      <c r="AN4405" s="103">
        <f>IF(H4405&lt;Variables!$G$13,1,0)</f>
        <v>0</v>
      </c>
      <c r="AO4405" s="101">
        <f>IF(R4405&lt;Variables!$G$12,0,1)</f>
        <v>0</v>
      </c>
      <c r="AP4405" s="86">
        <f t="shared" si="506"/>
        <v>1</v>
      </c>
      <c r="AR4405">
        <v>1</v>
      </c>
      <c r="AS4405">
        <v>0</v>
      </c>
      <c r="AT4405">
        <v>0</v>
      </c>
      <c r="AU4405">
        <v>0</v>
      </c>
      <c r="BA4405">
        <v>2</v>
      </c>
    </row>
    <row r="4406" spans="3:53" ht="12.75" x14ac:dyDescent="0.2">
      <c r="C4406" t="s">
        <v>876</v>
      </c>
      <c r="D4406" t="s">
        <v>860</v>
      </c>
      <c r="E4406">
        <v>91.28</v>
      </c>
      <c r="F4406">
        <v>7.5</v>
      </c>
      <c r="G4406">
        <v>4.13</v>
      </c>
      <c r="H4406">
        <v>3120</v>
      </c>
      <c r="I4406">
        <v>29.777000000000001</v>
      </c>
      <c r="J4406" t="s">
        <v>78</v>
      </c>
      <c r="K4406">
        <v>52.13</v>
      </c>
      <c r="L4406">
        <v>91.278440000000003</v>
      </c>
      <c r="M4406">
        <v>2.9097780373989159E-2</v>
      </c>
      <c r="N4406">
        <v>91.177543999999997</v>
      </c>
      <c r="O4406">
        <v>0.1397888058928296</v>
      </c>
      <c r="P4406">
        <v>906174</v>
      </c>
      <c r="Q4406">
        <v>666488</v>
      </c>
      <c r="R4406">
        <v>1.36</v>
      </c>
      <c r="S4406">
        <v>31.623000000000001</v>
      </c>
      <c r="T4406">
        <v>8.3279999999999994</v>
      </c>
      <c r="U4406">
        <v>18.678750000000001</v>
      </c>
      <c r="V4406">
        <f t="shared" si="505"/>
        <v>2.3881312644601729</v>
      </c>
      <c r="AC4406">
        <v>93.91</v>
      </c>
      <c r="AD4406">
        <v>89.1</v>
      </c>
      <c r="AH4406" s="85">
        <f>IF(AND(M4406&lt;Variables!$G$6,M4406&gt;Variables!$G$5),0,1)</f>
        <v>1</v>
      </c>
      <c r="AI4406" s="85">
        <f t="shared" si="503"/>
        <v>0</v>
      </c>
      <c r="AJ4406" s="85">
        <f>IF(I4406&gt;Variables!$G$7,0,1)</f>
        <v>0</v>
      </c>
      <c r="AK4406" s="85">
        <f>IF(F4406&gt;Variables!$G$8,0,1)</f>
        <v>1</v>
      </c>
      <c r="AL4406" s="85">
        <f>IF(G4406&gt;Variables!$G$9,0,1)</f>
        <v>1</v>
      </c>
      <c r="AM4406" s="85">
        <f>IF(AND(K4406&gt;Variables!$G$10,K4406&lt;Variables!$G$11),0,1)</f>
        <v>0</v>
      </c>
      <c r="AN4406" s="103">
        <f>IF(H4406&lt;Variables!$G$13,1,0)</f>
        <v>0</v>
      </c>
      <c r="AO4406" s="101">
        <f>IF(R4406&lt;Variables!$G$12,0,1)</f>
        <v>0</v>
      </c>
      <c r="AP4406" s="86">
        <f t="shared" si="506"/>
        <v>1</v>
      </c>
      <c r="AR4406">
        <v>1</v>
      </c>
      <c r="AS4406">
        <v>0</v>
      </c>
      <c r="AT4406">
        <v>0</v>
      </c>
      <c r="AU4406">
        <v>0</v>
      </c>
      <c r="BA4406">
        <v>1.07</v>
      </c>
    </row>
    <row r="4407" spans="3:53" ht="12.75" x14ac:dyDescent="0.2">
      <c r="C4407" t="s">
        <v>876</v>
      </c>
      <c r="D4407" t="s">
        <v>744</v>
      </c>
      <c r="E4407">
        <v>13.4</v>
      </c>
      <c r="F4407">
        <v>7.35</v>
      </c>
      <c r="G4407">
        <v>8.32</v>
      </c>
      <c r="H4407">
        <v>2320</v>
      </c>
      <c r="I4407">
        <v>-32.554000000000002</v>
      </c>
      <c r="J4407" t="s">
        <v>78</v>
      </c>
      <c r="K4407">
        <v>50.81</v>
      </c>
      <c r="L4407">
        <v>13.483585</v>
      </c>
      <c r="M4407">
        <v>-0.54573765063222857</v>
      </c>
      <c r="N4407">
        <v>13.209308</v>
      </c>
      <c r="O4407">
        <v>1.519322586769875</v>
      </c>
      <c r="P4407">
        <v>3213000</v>
      </c>
      <c r="Q4407">
        <v>10424000</v>
      </c>
      <c r="R4407">
        <v>0.31</v>
      </c>
      <c r="S4407">
        <v>31.623000000000001</v>
      </c>
      <c r="T4407">
        <v>8.3279999999999994</v>
      </c>
      <c r="U4407">
        <v>18.678750000000001</v>
      </c>
      <c r="V4407">
        <f t="shared" si="505"/>
        <v>2.3908574120878088</v>
      </c>
      <c r="AC4407">
        <v>13.89</v>
      </c>
      <c r="AD4407">
        <v>13.04</v>
      </c>
      <c r="AH4407" s="85">
        <f>IF(AND(M4407&lt;Variables!$G$6,M4407&gt;Variables!$G$5),0,1)</f>
        <v>1</v>
      </c>
      <c r="AI4407" s="85">
        <f t="shared" si="503"/>
        <v>0</v>
      </c>
      <c r="AJ4407" s="85">
        <f>IF(I4407&gt;Variables!$G$7,0,1)</f>
        <v>1</v>
      </c>
      <c r="AK4407" s="85">
        <f>IF(F4407&gt;Variables!$G$8,0,1)</f>
        <v>1</v>
      </c>
      <c r="AL4407" s="85">
        <f>IF(G4407&gt;Variables!$G$9,0,1)</f>
        <v>1</v>
      </c>
      <c r="AM4407" s="85">
        <f>IF(AND(K4407&gt;Variables!$G$10,K4407&lt;Variables!$G$11),0,1)</f>
        <v>0</v>
      </c>
      <c r="AN4407" s="103">
        <f>IF(H4407&lt;Variables!$G$13,1,0)</f>
        <v>1</v>
      </c>
      <c r="AO4407" s="101">
        <f>IF(R4407&lt;Variables!$G$12,0,1)</f>
        <v>0</v>
      </c>
      <c r="AP4407" s="86">
        <f t="shared" si="506"/>
        <v>1</v>
      </c>
      <c r="AR4407">
        <v>1</v>
      </c>
      <c r="AS4407">
        <v>0</v>
      </c>
      <c r="AT4407">
        <v>0</v>
      </c>
      <c r="AU4407">
        <v>0</v>
      </c>
      <c r="BA4407">
        <v>2</v>
      </c>
    </row>
    <row r="4408" spans="3:53" ht="12.75" x14ac:dyDescent="0.2">
      <c r="C4408" t="s">
        <v>876</v>
      </c>
      <c r="D4408" t="s">
        <v>319</v>
      </c>
      <c r="E4408">
        <v>25.73</v>
      </c>
      <c r="F4408">
        <v>7.81</v>
      </c>
      <c r="G4408">
        <v>3.55</v>
      </c>
      <c r="H4408">
        <v>5940</v>
      </c>
      <c r="I4408">
        <v>-28.748999999999999</v>
      </c>
      <c r="J4408" t="s">
        <v>78</v>
      </c>
      <c r="K4408">
        <v>56.6</v>
      </c>
      <c r="L4408">
        <v>25.675685000000001</v>
      </c>
      <c r="M4408">
        <v>1.680578337053849E-2</v>
      </c>
      <c r="N4408">
        <v>25.291589999999999</v>
      </c>
      <c r="O4408">
        <v>1.5357278842492721</v>
      </c>
      <c r="P4408">
        <v>7884000</v>
      </c>
      <c r="Q4408">
        <v>17719000</v>
      </c>
      <c r="R4408">
        <v>0.44</v>
      </c>
      <c r="S4408">
        <v>31.623000000000001</v>
      </c>
      <c r="T4408">
        <v>8.3279999999999994</v>
      </c>
      <c r="U4408">
        <v>18.678750000000001</v>
      </c>
      <c r="V4408">
        <f t="shared" si="505"/>
        <v>2.4346187179566963</v>
      </c>
      <c r="AC4408">
        <v>26.54</v>
      </c>
      <c r="AD4408">
        <v>25.21</v>
      </c>
      <c r="AH4408" s="85">
        <f>IF(AND(M4408&lt;Variables!$G$6,M4408&gt;Variables!$G$5),0,1)</f>
        <v>1</v>
      </c>
      <c r="AI4408" s="85">
        <f t="shared" si="503"/>
        <v>0</v>
      </c>
      <c r="AJ4408" s="85">
        <f>IF(I4408&gt;Variables!$G$7,0,1)</f>
        <v>1</v>
      </c>
      <c r="AK4408" s="85">
        <f>IF(F4408&gt;Variables!$G$8,0,1)</f>
        <v>1</v>
      </c>
      <c r="AL4408" s="85">
        <f>IF(G4408&gt;Variables!$G$9,0,1)</f>
        <v>1</v>
      </c>
      <c r="AM4408" s="85">
        <f>IF(AND(K4408&gt;Variables!$G$10,K4408&lt;Variables!$G$11),0,1)</f>
        <v>0</v>
      </c>
      <c r="AN4408" s="103">
        <f>IF(H4408&lt;Variables!$G$13,1,0)</f>
        <v>0</v>
      </c>
      <c r="AO4408" s="101">
        <f>IF(R4408&lt;Variables!$G$12,0,1)</f>
        <v>0</v>
      </c>
      <c r="AP4408" s="86">
        <f t="shared" si="506"/>
        <v>1</v>
      </c>
      <c r="AR4408">
        <v>0</v>
      </c>
      <c r="AS4408">
        <v>0</v>
      </c>
      <c r="AT4408">
        <v>1</v>
      </c>
      <c r="AU4408">
        <v>0</v>
      </c>
      <c r="BA4408">
        <v>-1.29</v>
      </c>
    </row>
    <row r="4409" spans="3:53" ht="12.75" x14ac:dyDescent="0.2">
      <c r="C4409" t="s">
        <v>877</v>
      </c>
      <c r="D4409" t="s">
        <v>872</v>
      </c>
      <c r="E4409">
        <v>5.94</v>
      </c>
      <c r="F4409">
        <v>60.41</v>
      </c>
      <c r="G4409">
        <v>11.85</v>
      </c>
      <c r="H4409">
        <v>208.2</v>
      </c>
      <c r="I4409">
        <v>-15.359</v>
      </c>
      <c r="J4409" t="s">
        <v>78</v>
      </c>
      <c r="K4409">
        <v>78.430000000000007</v>
      </c>
      <c r="L4409">
        <v>5.9405999999999999</v>
      </c>
      <c r="M4409">
        <v>-1.8516648150020219E-2</v>
      </c>
      <c r="N4409">
        <v>5.945659459459459</v>
      </c>
      <c r="O4409">
        <v>-0.103595900529748</v>
      </c>
      <c r="P4409">
        <v>987800</v>
      </c>
      <c r="Q4409">
        <v>20810</v>
      </c>
      <c r="R4409">
        <v>47.47</v>
      </c>
      <c r="S4409">
        <v>32.218000000000004</v>
      </c>
      <c r="T4409">
        <v>8.5969999999999995</v>
      </c>
      <c r="U4409">
        <v>19.263750000000002</v>
      </c>
      <c r="V4409">
        <f t="shared" si="505"/>
        <v>2.6635365578022423</v>
      </c>
      <c r="AC4409">
        <v>5.98</v>
      </c>
      <c r="AD4409">
        <v>5.93</v>
      </c>
      <c r="AH4409" s="85">
        <f>IF(AND(M4409&lt;Variables!$G$6,M4409&gt;Variables!$G$5),0,1)</f>
        <v>1</v>
      </c>
      <c r="AI4409" s="85">
        <f t="shared" si="503"/>
        <v>1</v>
      </c>
      <c r="AJ4409" s="85">
        <f>IF(I4409&gt;Variables!$G$7,0,1)</f>
        <v>1</v>
      </c>
      <c r="AK4409" s="85">
        <f>IF(F4409&gt;Variables!$G$8,0,1)</f>
        <v>0</v>
      </c>
      <c r="AL4409" s="85">
        <f>IF(G4409&gt;Variables!$G$9,0,1)</f>
        <v>1</v>
      </c>
      <c r="AM4409" s="85">
        <f>IF(AND(K4409&gt;Variables!$G$10,K4409&lt;Variables!$G$11),0,1)</f>
        <v>1</v>
      </c>
      <c r="AN4409" s="103">
        <f>IF(H4409&lt;Variables!$G$13,1,0)</f>
        <v>1</v>
      </c>
      <c r="AO4409" s="101">
        <f>IF(R4409&lt;Variables!$G$12,0,1)</f>
        <v>1</v>
      </c>
      <c r="AP4409" s="86">
        <f t="shared" si="506"/>
        <v>1</v>
      </c>
      <c r="AR4409">
        <v>0</v>
      </c>
      <c r="AS4409">
        <v>1</v>
      </c>
      <c r="AT4409">
        <v>0</v>
      </c>
      <c r="AU4409">
        <v>0</v>
      </c>
      <c r="BA4409">
        <v>0.12</v>
      </c>
    </row>
    <row r="4410" spans="3:53" ht="12.75" x14ac:dyDescent="0.2">
      <c r="C4410" t="s">
        <v>877</v>
      </c>
      <c r="D4410" t="s">
        <v>196</v>
      </c>
      <c r="E4410">
        <v>8.2799999999999994</v>
      </c>
      <c r="F4410">
        <v>19.36</v>
      </c>
      <c r="G4410">
        <v>7.29</v>
      </c>
      <c r="H4410">
        <v>1760</v>
      </c>
      <c r="I4410">
        <v>-47.158999999999999</v>
      </c>
      <c r="J4410" t="s">
        <v>78</v>
      </c>
      <c r="K4410">
        <v>60.91</v>
      </c>
      <c r="L4410">
        <v>8.1359549999999992</v>
      </c>
      <c r="M4410">
        <v>1.6721454334494359</v>
      </c>
      <c r="N4410">
        <v>8.1648960000000006</v>
      </c>
      <c r="O4410">
        <v>1.31176196243038</v>
      </c>
      <c r="P4410">
        <v>33938000</v>
      </c>
      <c r="Q4410">
        <v>23880000</v>
      </c>
      <c r="R4410">
        <v>1.42</v>
      </c>
      <c r="S4410">
        <v>32.218000000000004</v>
      </c>
      <c r="T4410">
        <v>8.5969999999999995</v>
      </c>
      <c r="U4410">
        <v>19.263750000000002</v>
      </c>
      <c r="V4410">
        <f t="shared" si="505"/>
        <v>2.383865726641555</v>
      </c>
      <c r="AC4410">
        <v>8.86</v>
      </c>
      <c r="AD4410">
        <v>8.07</v>
      </c>
      <c r="AH4410" s="85">
        <f>IF(AND(M4410&lt;Variables!$G$6,M4410&gt;Variables!$G$5),0,1)</f>
        <v>1</v>
      </c>
      <c r="AI4410" s="85">
        <f t="shared" si="503"/>
        <v>1</v>
      </c>
      <c r="AJ4410" s="85">
        <f>IF(I4410&gt;Variables!$G$7,0,1)</f>
        <v>1</v>
      </c>
      <c r="AK4410" s="85">
        <f>IF(F4410&gt;Variables!$G$8,0,1)</f>
        <v>0</v>
      </c>
      <c r="AL4410" s="85">
        <f>IF(G4410&gt;Variables!$G$9,0,1)</f>
        <v>1</v>
      </c>
      <c r="AM4410" s="85">
        <f>IF(AND(K4410&gt;Variables!$G$10,K4410&lt;Variables!$G$11),0,1)</f>
        <v>0</v>
      </c>
      <c r="AN4410" s="103">
        <f>IF(H4410&lt;Variables!$G$13,1,0)</f>
        <v>1</v>
      </c>
      <c r="AO4410" s="101">
        <f>IF(R4410&lt;Variables!$G$12,0,1)</f>
        <v>0</v>
      </c>
      <c r="AP4410" s="86">
        <f t="shared" si="506"/>
        <v>1</v>
      </c>
      <c r="AR4410">
        <v>0</v>
      </c>
      <c r="AS4410">
        <v>0</v>
      </c>
      <c r="AT4410">
        <v>1</v>
      </c>
      <c r="AU4410">
        <v>0</v>
      </c>
      <c r="BA4410">
        <v>-2.25</v>
      </c>
    </row>
    <row r="4411" spans="3:53" ht="12.75" x14ac:dyDescent="0.2">
      <c r="C4411" t="s">
        <v>877</v>
      </c>
      <c r="D4411" t="s">
        <v>862</v>
      </c>
      <c r="E4411">
        <v>78.11</v>
      </c>
      <c r="F4411">
        <v>21.1</v>
      </c>
      <c r="G4411">
        <v>-0.56000000000000005</v>
      </c>
      <c r="H4411">
        <v>4480</v>
      </c>
      <c r="I4411">
        <v>2.5369999999999999</v>
      </c>
      <c r="J4411" t="s">
        <v>78</v>
      </c>
      <c r="K4411">
        <v>69.14</v>
      </c>
      <c r="L4411">
        <v>78.044850000000011</v>
      </c>
      <c r="M4411">
        <v>5.7851350857862451E-2</v>
      </c>
      <c r="N4411">
        <v>78.138728</v>
      </c>
      <c r="O4411">
        <v>-6.2360882045580518E-2</v>
      </c>
      <c r="P4411">
        <v>11438000</v>
      </c>
      <c r="Q4411">
        <v>578815</v>
      </c>
      <c r="R4411">
        <v>19.760000000000002</v>
      </c>
      <c r="S4411">
        <v>32.218000000000004</v>
      </c>
      <c r="T4411">
        <v>8.5969999999999995</v>
      </c>
      <c r="U4411">
        <v>19.263750000000002</v>
      </c>
      <c r="V4411">
        <f t="shared" si="505"/>
        <v>2.5605884550952438</v>
      </c>
      <c r="AC4411">
        <v>78.349999999999994</v>
      </c>
      <c r="AD4411">
        <v>78</v>
      </c>
      <c r="AH4411" s="85">
        <f>IF(AND(M4411&lt;Variables!$G$6,M4411&gt;Variables!$G$5),0,1)</f>
        <v>1</v>
      </c>
      <c r="AI4411" s="85">
        <f t="shared" si="503"/>
        <v>1</v>
      </c>
      <c r="AJ4411" s="85">
        <f>IF(I4411&gt;Variables!$G$7,0,1)</f>
        <v>0</v>
      </c>
      <c r="AK4411" s="85">
        <f>IF(F4411&gt;Variables!$G$8,0,1)</f>
        <v>0</v>
      </c>
      <c r="AL4411" s="85">
        <f>IF(G4411&gt;Variables!$G$9,0,1)</f>
        <v>1</v>
      </c>
      <c r="AM4411" s="85">
        <f>IF(AND(K4411&gt;Variables!$G$10,K4411&lt;Variables!$G$11),0,1)</f>
        <v>0</v>
      </c>
      <c r="AN4411" s="103">
        <f>IF(H4411&lt;Variables!$G$13,1,0)</f>
        <v>0</v>
      </c>
      <c r="AO4411" s="101">
        <f>IF(R4411&lt;Variables!$G$12,0,1)</f>
        <v>1</v>
      </c>
      <c r="AP4411" s="86">
        <f t="shared" si="506"/>
        <v>1</v>
      </c>
      <c r="AR4411">
        <v>0</v>
      </c>
      <c r="AS4411">
        <v>0</v>
      </c>
      <c r="AT4411">
        <v>0</v>
      </c>
      <c r="AU4411">
        <v>1</v>
      </c>
      <c r="BA4411">
        <v>-0.12</v>
      </c>
    </row>
    <row r="4412" spans="3:53" ht="12.75" x14ac:dyDescent="0.2">
      <c r="C4412" t="s">
        <v>877</v>
      </c>
      <c r="D4412" t="s">
        <v>863</v>
      </c>
      <c r="E4412">
        <v>74.099999999999994</v>
      </c>
      <c r="F4412">
        <v>29.61</v>
      </c>
      <c r="G4412">
        <v>1.01</v>
      </c>
      <c r="H4412">
        <v>976.52</v>
      </c>
      <c r="I4412">
        <v>-13.802</v>
      </c>
      <c r="J4412" t="s">
        <v>78</v>
      </c>
      <c r="K4412">
        <v>82.73</v>
      </c>
      <c r="L4412">
        <v>74.023245000000003</v>
      </c>
      <c r="M4412">
        <v>6.9917226676566246E-2</v>
      </c>
      <c r="N4412">
        <v>73.945251999999996</v>
      </c>
      <c r="O4412">
        <v>0.17546495074491919</v>
      </c>
      <c r="P4412">
        <v>2510000</v>
      </c>
      <c r="Q4412">
        <v>316460</v>
      </c>
      <c r="R4412">
        <v>7.93</v>
      </c>
      <c r="S4412">
        <v>32.218000000000004</v>
      </c>
      <c r="T4412">
        <v>8.5969999999999995</v>
      </c>
      <c r="U4412">
        <v>19.263750000000002</v>
      </c>
      <c r="V4412">
        <f t="shared" si="505"/>
        <v>2.6976560793918991</v>
      </c>
      <c r="AC4412">
        <v>74.13</v>
      </c>
      <c r="AD4412">
        <v>73.41</v>
      </c>
      <c r="AH4412" s="85">
        <f>IF(AND(M4412&lt;Variables!$G$6,M4412&gt;Variables!$G$5),0,1)</f>
        <v>1</v>
      </c>
      <c r="AI4412" s="85">
        <f t="shared" si="503"/>
        <v>0</v>
      </c>
      <c r="AJ4412" s="85">
        <f>IF(I4412&gt;Variables!$G$7,0,1)</f>
        <v>1</v>
      </c>
      <c r="AK4412" s="85">
        <f>IF(F4412&gt;Variables!$G$8,0,1)</f>
        <v>0</v>
      </c>
      <c r="AL4412" s="85">
        <f>IF(G4412&gt;Variables!$G$9,0,1)</f>
        <v>1</v>
      </c>
      <c r="AM4412" s="85">
        <f>IF(AND(K4412&gt;Variables!$G$10,K4412&lt;Variables!$G$11),0,1)</f>
        <v>1</v>
      </c>
      <c r="AN4412" s="103">
        <f>IF(H4412&lt;Variables!$G$13,1,0)</f>
        <v>1</v>
      </c>
      <c r="AO4412" s="101">
        <f>IF(R4412&lt;Variables!$G$12,0,1)</f>
        <v>1</v>
      </c>
      <c r="AP4412" s="86">
        <f t="shared" si="506"/>
        <v>1</v>
      </c>
      <c r="AR4412">
        <v>0</v>
      </c>
      <c r="AS4412">
        <v>0</v>
      </c>
      <c r="AT4412">
        <v>0</v>
      </c>
      <c r="AU4412">
        <v>1</v>
      </c>
      <c r="BA4412">
        <v>-0.41</v>
      </c>
    </row>
    <row r="4413" spans="3:53" ht="12.75" x14ac:dyDescent="0.2">
      <c r="C4413" t="s">
        <v>877</v>
      </c>
      <c r="D4413" t="s">
        <v>331</v>
      </c>
      <c r="E4413">
        <v>54.78</v>
      </c>
      <c r="F4413">
        <v>15.08</v>
      </c>
      <c r="G4413">
        <v>4.07</v>
      </c>
      <c r="H4413">
        <v>25710</v>
      </c>
      <c r="I4413">
        <v>1117.347</v>
      </c>
      <c r="J4413" t="s">
        <v>78</v>
      </c>
      <c r="K4413">
        <v>44.94</v>
      </c>
      <c r="L4413">
        <v>54.758830000000003</v>
      </c>
      <c r="M4413">
        <v>-0.45422811261672658</v>
      </c>
      <c r="N4413">
        <v>55.746581999999997</v>
      </c>
      <c r="O4413">
        <v>-2.2180409195311661</v>
      </c>
      <c r="P4413">
        <v>121981000</v>
      </c>
      <c r="Q4413">
        <v>136810000</v>
      </c>
      <c r="R4413">
        <v>0.89</v>
      </c>
      <c r="S4413">
        <v>32.218000000000004</v>
      </c>
      <c r="T4413">
        <v>8.5969999999999995</v>
      </c>
      <c r="U4413">
        <v>19.263750000000002</v>
      </c>
      <c r="V4413">
        <f t="shared" si="505"/>
        <v>2.319750568334495</v>
      </c>
      <c r="AC4413">
        <v>59.5</v>
      </c>
      <c r="AD4413">
        <v>51.8</v>
      </c>
      <c r="AH4413" s="85">
        <f>IF(AND(M4413&lt;Variables!$G$6,M4413&gt;Variables!$G$5),0,1)</f>
        <v>1</v>
      </c>
      <c r="AI4413" s="85">
        <f t="shared" si="503"/>
        <v>1</v>
      </c>
      <c r="AJ4413" s="85">
        <f>IF(I4413&gt;Variables!$G$7,0,1)</f>
        <v>0</v>
      </c>
      <c r="AK4413" s="85">
        <f>IF(F4413&gt;Variables!$G$8,0,1)</f>
        <v>0</v>
      </c>
      <c r="AL4413" s="85">
        <f>IF(G4413&gt;Variables!$G$9,0,1)</f>
        <v>1</v>
      </c>
      <c r="AM4413" s="85">
        <f>IF(AND(K4413&gt;Variables!$G$10,K4413&lt;Variables!$G$11),0,1)</f>
        <v>1</v>
      </c>
      <c r="AN4413" s="103">
        <f>IF(H4413&lt;Variables!$G$13,1,0)</f>
        <v>0</v>
      </c>
      <c r="AO4413" s="101">
        <f>IF(R4413&lt;Variables!$G$12,0,1)</f>
        <v>0</v>
      </c>
      <c r="AP4413" s="86">
        <f t="shared" si="506"/>
        <v>1</v>
      </c>
      <c r="AR4413">
        <v>1</v>
      </c>
      <c r="AS4413">
        <v>0</v>
      </c>
      <c r="AT4413">
        <v>0</v>
      </c>
      <c r="AU4413">
        <v>0</v>
      </c>
      <c r="BA4413">
        <v>2</v>
      </c>
    </row>
    <row r="4414" spans="3:53" ht="12.75" x14ac:dyDescent="0.2">
      <c r="C4414" t="s">
        <v>877</v>
      </c>
      <c r="D4414" t="s">
        <v>133</v>
      </c>
      <c r="E4414">
        <v>8.4700000000000006</v>
      </c>
      <c r="F4414">
        <v>71.11</v>
      </c>
      <c r="G4414">
        <v>23.38</v>
      </c>
      <c r="H4414">
        <v>22.11</v>
      </c>
      <c r="I4414">
        <v>-44.511000000000003</v>
      </c>
      <c r="J4414" t="s">
        <v>78</v>
      </c>
      <c r="K4414">
        <v>62.09</v>
      </c>
      <c r="L4414">
        <v>8.2201200000000014</v>
      </c>
      <c r="M4414">
        <v>4.0130801010204138</v>
      </c>
      <c r="N4414">
        <v>8.2118374999999997</v>
      </c>
      <c r="O4414">
        <v>4.1179882090945057</v>
      </c>
      <c r="P4414">
        <v>47680000</v>
      </c>
      <c r="Q4414">
        <v>6720000</v>
      </c>
      <c r="R4414">
        <v>7.1</v>
      </c>
      <c r="S4414">
        <v>32.218000000000004</v>
      </c>
      <c r="T4414">
        <v>8.5969999999999995</v>
      </c>
      <c r="U4414">
        <v>19.263750000000002</v>
      </c>
      <c r="V4414">
        <f t="shared" si="505"/>
        <v>2.247791933612648</v>
      </c>
      <c r="AC4414">
        <v>9.82</v>
      </c>
      <c r="AD4414">
        <v>7.09</v>
      </c>
      <c r="AH4414" s="85">
        <f>IF(AND(M4414&lt;Variables!$G$6,M4414&gt;Variables!$G$5),0,1)</f>
        <v>1</v>
      </c>
      <c r="AI4414" s="85">
        <f t="shared" si="503"/>
        <v>0</v>
      </c>
      <c r="AJ4414" s="85">
        <f>IF(I4414&gt;Variables!$G$7,0,1)</f>
        <v>1</v>
      </c>
      <c r="AK4414" s="85">
        <f>IF(F4414&gt;Variables!$G$8,0,1)</f>
        <v>0</v>
      </c>
      <c r="AL4414" s="85">
        <f>IF(G4414&gt;Variables!$G$9,0,1)</f>
        <v>0</v>
      </c>
      <c r="AM4414" s="85">
        <f>IF(AND(K4414&gt;Variables!$G$10,K4414&lt;Variables!$G$11),0,1)</f>
        <v>0</v>
      </c>
      <c r="AN4414" s="103">
        <f>IF(H4414&lt;Variables!$G$13,1,0)</f>
        <v>1</v>
      </c>
      <c r="AO4414" s="101">
        <f>IF(R4414&lt;Variables!$G$12,0,1)</f>
        <v>1</v>
      </c>
      <c r="AP4414" s="86">
        <f t="shared" si="506"/>
        <v>1</v>
      </c>
      <c r="AR4414">
        <v>0</v>
      </c>
      <c r="AS4414">
        <v>0</v>
      </c>
      <c r="AT4414">
        <v>1</v>
      </c>
      <c r="AU4414">
        <v>0</v>
      </c>
      <c r="BA4414">
        <v>-2.25</v>
      </c>
    </row>
    <row r="4415" spans="3:53" ht="12.75" x14ac:dyDescent="0.2">
      <c r="C4415" t="s">
        <v>877</v>
      </c>
      <c r="D4415" t="s">
        <v>860</v>
      </c>
      <c r="E4415">
        <v>91.6</v>
      </c>
      <c r="F4415">
        <v>7.6</v>
      </c>
      <c r="G4415">
        <v>4.51</v>
      </c>
      <c r="H4415">
        <v>3120</v>
      </c>
      <c r="I4415">
        <v>29.914999999999999</v>
      </c>
      <c r="J4415" t="s">
        <v>78</v>
      </c>
      <c r="K4415">
        <v>57.51</v>
      </c>
      <c r="L4415">
        <v>91.236159999999998</v>
      </c>
      <c r="M4415">
        <v>0.44811180128580369</v>
      </c>
      <c r="N4415">
        <v>91.446207999999984</v>
      </c>
      <c r="O4415">
        <v>0.2173868160831903</v>
      </c>
      <c r="P4415">
        <v>930355</v>
      </c>
      <c r="Q4415">
        <v>666488</v>
      </c>
      <c r="R4415">
        <v>1.4</v>
      </c>
      <c r="S4415">
        <v>32.218000000000004</v>
      </c>
      <c r="T4415">
        <v>8.5969999999999995</v>
      </c>
      <c r="U4415">
        <v>19.263750000000002</v>
      </c>
      <c r="V4415">
        <f t="shared" si="505"/>
        <v>2.4234336500818974</v>
      </c>
      <c r="AC4415">
        <v>93.91</v>
      </c>
      <c r="AD4415">
        <v>89.1</v>
      </c>
      <c r="AH4415" s="85">
        <f>IF(AND(M4415&lt;Variables!$G$6,M4415&gt;Variables!$G$5),0,1)</f>
        <v>1</v>
      </c>
      <c r="AI4415" s="85">
        <f t="shared" si="503"/>
        <v>1</v>
      </c>
      <c r="AJ4415" s="85">
        <f>IF(I4415&gt;Variables!$G$7,0,1)</f>
        <v>0</v>
      </c>
      <c r="AK4415" s="85">
        <f>IF(F4415&gt;Variables!$G$8,0,1)</f>
        <v>1</v>
      </c>
      <c r="AL4415" s="85">
        <f>IF(G4415&gt;Variables!$G$9,0,1)</f>
        <v>1</v>
      </c>
      <c r="AM4415" s="85">
        <f>IF(AND(K4415&gt;Variables!$G$10,K4415&lt;Variables!$G$11),0,1)</f>
        <v>0</v>
      </c>
      <c r="AN4415" s="103">
        <f>IF(H4415&lt;Variables!$G$13,1,0)</f>
        <v>0</v>
      </c>
      <c r="AO4415" s="101">
        <f>IF(R4415&lt;Variables!$G$12,0,1)</f>
        <v>0</v>
      </c>
      <c r="AP4415" s="86">
        <f t="shared" si="506"/>
        <v>1</v>
      </c>
      <c r="AR4415">
        <v>1</v>
      </c>
      <c r="AS4415">
        <v>0</v>
      </c>
      <c r="AT4415">
        <v>0</v>
      </c>
      <c r="AU4415">
        <v>0</v>
      </c>
      <c r="BA4415">
        <v>1.0900000000000001</v>
      </c>
    </row>
    <row r="4416" spans="3:53" ht="12.75" x14ac:dyDescent="0.2">
      <c r="C4416" t="s">
        <v>877</v>
      </c>
      <c r="D4416" t="s">
        <v>540</v>
      </c>
      <c r="E4416">
        <v>47.06</v>
      </c>
      <c r="F4416">
        <v>12.05</v>
      </c>
      <c r="G4416">
        <v>11.01</v>
      </c>
      <c r="H4416">
        <v>3200</v>
      </c>
      <c r="I4416">
        <v>1.7999999999999999E-2</v>
      </c>
      <c r="J4416" t="s">
        <v>78</v>
      </c>
      <c r="K4416">
        <v>67.61</v>
      </c>
      <c r="L4416">
        <v>46.785784999999997</v>
      </c>
      <c r="M4416">
        <v>0.65022955156145479</v>
      </c>
      <c r="N4416">
        <v>45.862979999999993</v>
      </c>
      <c r="O4416">
        <v>2.6754039968619949</v>
      </c>
      <c r="P4416">
        <v>744890</v>
      </c>
      <c r="Q4416">
        <v>1175000</v>
      </c>
      <c r="R4416">
        <v>0.63</v>
      </c>
      <c r="S4416">
        <v>32.218000000000004</v>
      </c>
      <c r="T4416">
        <v>8.5969999999999995</v>
      </c>
      <c r="U4416">
        <v>19.263750000000002</v>
      </c>
      <c r="V4416">
        <f t="shared" si="505"/>
        <v>2.4994644651995461</v>
      </c>
      <c r="AC4416">
        <v>48.95</v>
      </c>
      <c r="AD4416">
        <v>46.37</v>
      </c>
      <c r="AH4416" s="85">
        <f>IF(AND(M4416&lt;Variables!$G$6,M4416&gt;Variables!$G$5),0,1)</f>
        <v>1</v>
      </c>
      <c r="AI4416" s="85">
        <f t="shared" si="503"/>
        <v>0</v>
      </c>
      <c r="AJ4416" s="85">
        <f>IF(I4416&gt;Variables!$G$7,0,1)</f>
        <v>0</v>
      </c>
      <c r="AK4416" s="85">
        <f>IF(F4416&gt;Variables!$G$8,0,1)</f>
        <v>0</v>
      </c>
      <c r="AL4416" s="85">
        <f>IF(G4416&gt;Variables!$G$9,0,1)</f>
        <v>1</v>
      </c>
      <c r="AM4416" s="85">
        <f>IF(AND(K4416&gt;Variables!$G$10,K4416&lt;Variables!$G$11),0,1)</f>
        <v>0</v>
      </c>
      <c r="AN4416" s="103">
        <f>IF(H4416&lt;Variables!$G$13,1,0)</f>
        <v>0</v>
      </c>
      <c r="AO4416" s="101">
        <f>IF(R4416&lt;Variables!$G$12,0,1)</f>
        <v>0</v>
      </c>
      <c r="AP4416" s="86">
        <f t="shared" si="506"/>
        <v>1</v>
      </c>
      <c r="AR4416">
        <v>0</v>
      </c>
      <c r="AS4416">
        <v>0</v>
      </c>
      <c r="AT4416">
        <v>1</v>
      </c>
      <c r="AU4416">
        <v>0</v>
      </c>
      <c r="BA4416">
        <v>-1.07</v>
      </c>
    </row>
    <row r="4417" spans="3:53" ht="12.75" x14ac:dyDescent="0.2">
      <c r="C4417" t="s">
        <v>877</v>
      </c>
      <c r="D4417" t="s">
        <v>744</v>
      </c>
      <c r="E4417">
        <v>13.64</v>
      </c>
      <c r="F4417">
        <v>9.19</v>
      </c>
      <c r="G4417">
        <v>10.02</v>
      </c>
      <c r="H4417">
        <v>2320</v>
      </c>
      <c r="I4417">
        <v>-32.234999999999999</v>
      </c>
      <c r="J4417" t="s">
        <v>78</v>
      </c>
      <c r="K4417">
        <v>59.08</v>
      </c>
      <c r="L4417">
        <v>13.48283</v>
      </c>
      <c r="M4417">
        <v>1.0181096995215599</v>
      </c>
      <c r="N4417">
        <v>13.318671999999999</v>
      </c>
      <c r="O4417">
        <v>2.2631986131950659</v>
      </c>
      <c r="P4417">
        <v>3555000</v>
      </c>
      <c r="Q4417">
        <v>10424000</v>
      </c>
      <c r="R4417">
        <v>0.34</v>
      </c>
      <c r="S4417">
        <v>32.218000000000004</v>
      </c>
      <c r="T4417">
        <v>8.5969999999999995</v>
      </c>
      <c r="U4417">
        <v>19.263750000000002</v>
      </c>
      <c r="V4417">
        <f t="shared" si="505"/>
        <v>2.4079000164374977</v>
      </c>
      <c r="AC4417">
        <v>13.89</v>
      </c>
      <c r="AD4417">
        <v>13.04</v>
      </c>
      <c r="AH4417" s="85">
        <f>IF(AND(M4417&lt;Variables!$G$6,M4417&gt;Variables!$G$5),0,1)</f>
        <v>1</v>
      </c>
      <c r="AI4417" s="85">
        <f t="shared" si="503"/>
        <v>0</v>
      </c>
      <c r="AJ4417" s="85">
        <f>IF(I4417&gt;Variables!$G$7,0,1)</f>
        <v>1</v>
      </c>
      <c r="AK4417" s="85">
        <f>IF(F4417&gt;Variables!$G$8,0,1)</f>
        <v>0</v>
      </c>
      <c r="AL4417" s="85">
        <f>IF(G4417&gt;Variables!$G$9,0,1)</f>
        <v>1</v>
      </c>
      <c r="AM4417" s="85">
        <f>IF(AND(K4417&gt;Variables!$G$10,K4417&lt;Variables!$G$11),0,1)</f>
        <v>0</v>
      </c>
      <c r="AN4417" s="103">
        <f>IF(H4417&lt;Variables!$G$13,1,0)</f>
        <v>1</v>
      </c>
      <c r="AO4417" s="101">
        <f>IF(R4417&lt;Variables!$G$12,0,1)</f>
        <v>0</v>
      </c>
      <c r="AP4417" s="86">
        <f t="shared" si="506"/>
        <v>1</v>
      </c>
      <c r="AR4417">
        <v>0</v>
      </c>
      <c r="AS4417">
        <v>0</v>
      </c>
      <c r="AT4417">
        <v>0</v>
      </c>
      <c r="AU4417">
        <v>1</v>
      </c>
      <c r="BA4417">
        <v>-0.81</v>
      </c>
    </row>
    <row r="4418" spans="3:53" ht="12.75" x14ac:dyDescent="0.2">
      <c r="C4418" t="s">
        <v>877</v>
      </c>
      <c r="D4418" t="s">
        <v>117</v>
      </c>
      <c r="E4418">
        <v>29.79</v>
      </c>
      <c r="F4418">
        <v>10.050000000000001</v>
      </c>
      <c r="G4418">
        <v>6.9</v>
      </c>
      <c r="H4418">
        <v>3850</v>
      </c>
      <c r="I4418">
        <v>-13.083</v>
      </c>
      <c r="J4418" t="s">
        <v>78</v>
      </c>
      <c r="K4418">
        <v>57.61</v>
      </c>
      <c r="L4418">
        <v>29.585104999999999</v>
      </c>
      <c r="M4418">
        <v>0.59115896326885742</v>
      </c>
      <c r="N4418">
        <v>29.28659</v>
      </c>
      <c r="O4418">
        <v>1.6164736147158301</v>
      </c>
      <c r="P4418">
        <v>7258000</v>
      </c>
      <c r="Q4418">
        <v>15356000</v>
      </c>
      <c r="R4418">
        <v>0.47</v>
      </c>
      <c r="S4418">
        <v>32.218000000000004</v>
      </c>
      <c r="T4418">
        <v>8.5969999999999995</v>
      </c>
      <c r="U4418">
        <v>19.263750000000002</v>
      </c>
      <c r="V4418">
        <f t="shared" si="505"/>
        <v>2.4174771644311548</v>
      </c>
      <c r="AC4418">
        <v>31.439699999999998</v>
      </c>
      <c r="AD4418">
        <v>29.39</v>
      </c>
      <c r="AH4418" s="85">
        <f>IF(AND(M4418&lt;Variables!$G$6,M4418&gt;Variables!$G$5),0,1)</f>
        <v>1</v>
      </c>
      <c r="AI4418" s="85">
        <f t="shared" si="503"/>
        <v>0</v>
      </c>
      <c r="AJ4418" s="85">
        <f>IF(I4418&gt;Variables!$G$7,0,1)</f>
        <v>1</v>
      </c>
      <c r="AK4418" s="85">
        <f>IF(F4418&gt;Variables!$G$8,0,1)</f>
        <v>0</v>
      </c>
      <c r="AL4418" s="85">
        <f>IF(G4418&gt;Variables!$G$9,0,1)</f>
        <v>1</v>
      </c>
      <c r="AM4418" s="85">
        <f>IF(AND(K4418&gt;Variables!$G$10,K4418&lt;Variables!$G$11),0,1)</f>
        <v>0</v>
      </c>
      <c r="AN4418" s="103">
        <f>IF(H4418&lt;Variables!$G$13,1,0)</f>
        <v>0</v>
      </c>
      <c r="AO4418" s="101">
        <f>IF(R4418&lt;Variables!$G$12,0,1)</f>
        <v>0</v>
      </c>
      <c r="AP4418" s="86">
        <f t="shared" si="506"/>
        <v>1</v>
      </c>
      <c r="AR4418">
        <v>1</v>
      </c>
      <c r="AS4418">
        <v>0</v>
      </c>
      <c r="AT4418">
        <v>0</v>
      </c>
      <c r="AU4418">
        <v>0</v>
      </c>
      <c r="BA4418">
        <v>1.35</v>
      </c>
    </row>
    <row r="4419" spans="3:53" ht="12.75" x14ac:dyDescent="0.2">
      <c r="C4419" t="s">
        <v>877</v>
      </c>
      <c r="D4419" t="s">
        <v>251</v>
      </c>
      <c r="E4419">
        <v>10.58</v>
      </c>
      <c r="F4419">
        <v>15.89</v>
      </c>
      <c r="G4419">
        <v>12.1</v>
      </c>
      <c r="H4419">
        <v>3650</v>
      </c>
      <c r="I4419">
        <v>-9.7000000000000003E-2</v>
      </c>
      <c r="J4419" t="s">
        <v>78</v>
      </c>
      <c r="K4419">
        <v>76.67</v>
      </c>
      <c r="L4419">
        <v>10.114850000000001</v>
      </c>
      <c r="M4419">
        <v>4.8952777352110894</v>
      </c>
      <c r="N4419">
        <v>9.9722439999999999</v>
      </c>
      <c r="O4419">
        <v>6.3953108247251018</v>
      </c>
      <c r="P4419">
        <v>15281000</v>
      </c>
      <c r="Q4419">
        <v>22840000</v>
      </c>
      <c r="R4419">
        <v>0.67</v>
      </c>
      <c r="S4419">
        <v>32.218000000000004</v>
      </c>
      <c r="T4419">
        <v>8.5969999999999995</v>
      </c>
      <c r="U4419">
        <v>19.263750000000002</v>
      </c>
      <c r="V4419">
        <f t="shared" si="505"/>
        <v>2.1389751976964573</v>
      </c>
      <c r="AC4419">
        <v>12</v>
      </c>
      <c r="AD4419">
        <v>10.17</v>
      </c>
      <c r="AH4419" s="85">
        <f>IF(AND(M4419&lt;Variables!$G$6,M4419&gt;Variables!$G$5),0,1)</f>
        <v>1</v>
      </c>
      <c r="AI4419" s="85">
        <f t="shared" ref="AI4419:AI4482" si="507">IF(L4419&gt;N4419,0,1)</f>
        <v>0</v>
      </c>
      <c r="AJ4419" s="85">
        <f>IF(I4419&gt;Variables!$G$7,0,1)</f>
        <v>1</v>
      </c>
      <c r="AK4419" s="85">
        <f>IF(F4419&gt;Variables!$G$8,0,1)</f>
        <v>0</v>
      </c>
      <c r="AL4419" s="85">
        <f>IF(G4419&gt;Variables!$G$9,0,1)</f>
        <v>0</v>
      </c>
      <c r="AM4419" s="85">
        <f>IF(AND(K4419&gt;Variables!$G$10,K4419&lt;Variables!$G$11),0,1)</f>
        <v>1</v>
      </c>
      <c r="AN4419" s="103">
        <f>IF(H4419&lt;Variables!$G$13,1,0)</f>
        <v>0</v>
      </c>
      <c r="AO4419" s="101">
        <f>IF(R4419&lt;Variables!$G$12,0,1)</f>
        <v>0</v>
      </c>
      <c r="AP4419" s="86">
        <f t="shared" si="506"/>
        <v>1</v>
      </c>
      <c r="AR4419">
        <v>1</v>
      </c>
      <c r="AS4419">
        <v>0</v>
      </c>
      <c r="AT4419">
        <v>0</v>
      </c>
      <c r="AU4419">
        <v>0</v>
      </c>
      <c r="BA4419">
        <v>2</v>
      </c>
    </row>
    <row r="4420" spans="3:53" ht="12.75" x14ac:dyDescent="0.2">
      <c r="C4420" t="s">
        <v>877</v>
      </c>
      <c r="D4420" t="s">
        <v>692</v>
      </c>
      <c r="E4420">
        <v>15.46</v>
      </c>
      <c r="F4420">
        <v>18.989999999999998</v>
      </c>
      <c r="G4420">
        <v>8.18</v>
      </c>
      <c r="H4420">
        <v>82.64</v>
      </c>
      <c r="I4420">
        <v>149.06100000000001</v>
      </c>
      <c r="J4420" t="s">
        <v>78</v>
      </c>
      <c r="K4420">
        <v>41.26</v>
      </c>
      <c r="L4420">
        <v>15.94922</v>
      </c>
      <c r="M4420">
        <v>-3.0046610429851719</v>
      </c>
      <c r="N4420">
        <v>15.970656</v>
      </c>
      <c r="O4420">
        <v>-3.134849313641225</v>
      </c>
      <c r="P4420">
        <v>5760000</v>
      </c>
      <c r="Q4420">
        <v>7710000</v>
      </c>
      <c r="R4420">
        <v>0.75</v>
      </c>
      <c r="S4420">
        <v>32.218000000000004</v>
      </c>
      <c r="T4420">
        <v>8.5969999999999995</v>
      </c>
      <c r="U4420">
        <v>19.263750000000002</v>
      </c>
      <c r="V4420">
        <f t="shared" si="505"/>
        <v>2.2787337771723006</v>
      </c>
      <c r="AC4420">
        <v>18.37</v>
      </c>
      <c r="AD4420">
        <v>15.03</v>
      </c>
      <c r="AH4420" s="85">
        <f>IF(AND(M4420&lt;Variables!$G$6,M4420&gt;Variables!$G$5),0,1)</f>
        <v>0</v>
      </c>
      <c r="AI4420" s="85">
        <f t="shared" si="507"/>
        <v>1</v>
      </c>
      <c r="AJ4420" s="85">
        <f>IF(I4420&gt;Variables!$G$7,0,1)</f>
        <v>0</v>
      </c>
      <c r="AK4420" s="85">
        <f>IF(F4420&gt;Variables!$G$8,0,1)</f>
        <v>0</v>
      </c>
      <c r="AL4420" s="85">
        <f>IF(G4420&gt;Variables!$G$9,0,1)</f>
        <v>1</v>
      </c>
      <c r="AM4420" s="85">
        <f>IF(AND(K4420&gt;Variables!$G$10,K4420&lt;Variables!$G$11),0,1)</f>
        <v>1</v>
      </c>
      <c r="AN4420" s="103">
        <f>IF(H4420&lt;Variables!$G$13,1,0)</f>
        <v>1</v>
      </c>
      <c r="AO4420" s="101">
        <f>IF(R4420&lt;Variables!$G$12,0,1)</f>
        <v>0</v>
      </c>
      <c r="AP4420" s="86">
        <f t="shared" si="506"/>
        <v>1</v>
      </c>
      <c r="AR4420">
        <v>0</v>
      </c>
      <c r="AS4420">
        <v>0</v>
      </c>
      <c r="AT4420">
        <v>1</v>
      </c>
      <c r="AU4420">
        <v>0</v>
      </c>
      <c r="BA4420">
        <v>-2.25</v>
      </c>
    </row>
    <row r="4421" spans="3:53" ht="12.75" x14ac:dyDescent="0.2">
      <c r="C4421" t="s">
        <v>877</v>
      </c>
      <c r="D4421" t="s">
        <v>603</v>
      </c>
      <c r="E4421">
        <v>14.84</v>
      </c>
      <c r="F4421">
        <v>7</v>
      </c>
      <c r="G4421">
        <v>2.5299999999999998</v>
      </c>
      <c r="H4421">
        <v>8950</v>
      </c>
      <c r="I4421">
        <v>-1E-3</v>
      </c>
      <c r="J4421" t="s">
        <v>78</v>
      </c>
      <c r="K4421">
        <v>48.36</v>
      </c>
      <c r="L4421">
        <v>14.855924999999999</v>
      </c>
      <c r="M4421">
        <v>-0.27547931212630422</v>
      </c>
      <c r="N4421">
        <v>14.803376</v>
      </c>
      <c r="O4421">
        <v>7.8522628892228302E-2</v>
      </c>
      <c r="P4421">
        <v>52845000</v>
      </c>
      <c r="Q4421">
        <v>31080000</v>
      </c>
      <c r="R4421">
        <v>1.7</v>
      </c>
      <c r="S4421">
        <v>32.218000000000004</v>
      </c>
      <c r="T4421">
        <v>8.5969999999999995</v>
      </c>
      <c r="U4421">
        <v>19.263750000000002</v>
      </c>
      <c r="V4421">
        <f t="shared" si="505"/>
        <v>2.3558673039396738</v>
      </c>
      <c r="AC4421">
        <v>16.600000000000001</v>
      </c>
      <c r="AD4421">
        <v>14.79</v>
      </c>
      <c r="AH4421" s="85">
        <f>IF(AND(M4421&lt;Variables!$G$6,M4421&gt;Variables!$G$5),0,1)</f>
        <v>1</v>
      </c>
      <c r="AI4421" s="85">
        <f t="shared" si="507"/>
        <v>0</v>
      </c>
      <c r="AJ4421" s="85">
        <f>IF(I4421&gt;Variables!$G$7,0,1)</f>
        <v>1</v>
      </c>
      <c r="AK4421" s="85">
        <f>IF(F4421&gt;Variables!$G$8,0,1)</f>
        <v>1</v>
      </c>
      <c r="AL4421" s="85">
        <f>IF(G4421&gt;Variables!$G$9,0,1)</f>
        <v>1</v>
      </c>
      <c r="AM4421" s="85">
        <f>IF(AND(K4421&gt;Variables!$G$10,K4421&lt;Variables!$G$11),0,1)</f>
        <v>1</v>
      </c>
      <c r="AN4421" s="103">
        <f>IF(H4421&lt;Variables!$G$13,1,0)</f>
        <v>0</v>
      </c>
      <c r="AO4421" s="101">
        <f>IF(R4421&lt;Variables!$G$12,0,1)</f>
        <v>0</v>
      </c>
      <c r="AP4421" s="86">
        <f t="shared" si="506"/>
        <v>1</v>
      </c>
      <c r="AR4421">
        <v>1</v>
      </c>
      <c r="AS4421">
        <v>0</v>
      </c>
      <c r="AT4421">
        <v>0</v>
      </c>
      <c r="AU4421">
        <v>0</v>
      </c>
      <c r="BA4421">
        <v>2</v>
      </c>
    </row>
    <row r="4422" spans="3:53" ht="12.75" x14ac:dyDescent="0.2">
      <c r="C4422" t="s">
        <v>877</v>
      </c>
      <c r="D4422" t="s">
        <v>697</v>
      </c>
      <c r="E4422">
        <v>6.69</v>
      </c>
      <c r="F4422">
        <v>17.920000000000002</v>
      </c>
      <c r="G4422">
        <v>17.37</v>
      </c>
      <c r="H4422">
        <v>-99999</v>
      </c>
      <c r="I4422">
        <v>-7.8840000000000003</v>
      </c>
      <c r="J4422" t="s">
        <v>76</v>
      </c>
      <c r="K4422">
        <v>46.17</v>
      </c>
      <c r="L4422">
        <v>6.7346562499999996</v>
      </c>
      <c r="M4422">
        <v>-0.66308135623105002</v>
      </c>
      <c r="N4422">
        <v>6.8421744186046496</v>
      </c>
      <c r="O4422">
        <v>-2.224065177158749</v>
      </c>
      <c r="P4422">
        <v>119485</v>
      </c>
      <c r="Q4422">
        <v>74910</v>
      </c>
      <c r="R4422">
        <v>1.6</v>
      </c>
      <c r="S4422">
        <v>32.218000000000004</v>
      </c>
      <c r="T4422">
        <v>8.5969999999999995</v>
      </c>
      <c r="U4422">
        <v>19.263750000000002</v>
      </c>
      <c r="V4422">
        <f t="shared" si="505"/>
        <v>2.3372269458574815</v>
      </c>
      <c r="AC4422">
        <v>7</v>
      </c>
      <c r="AD4422">
        <v>5.8</v>
      </c>
      <c r="AH4422" s="85">
        <f>IF(AND(M4422&lt;Variables!$G$6,M4422&gt;Variables!$G$5),0,1)</f>
        <v>1</v>
      </c>
      <c r="AI4422" s="85">
        <f t="shared" si="507"/>
        <v>1</v>
      </c>
      <c r="AJ4422" s="85">
        <f>IF(I4422&gt;Variables!$G$7,0,1)</f>
        <v>1</v>
      </c>
      <c r="AK4422" s="85">
        <f>IF(F4422&gt;Variables!$G$8,0,1)</f>
        <v>0</v>
      </c>
      <c r="AL4422" s="85">
        <f>IF(G4422&gt;Variables!$G$9,0,1)</f>
        <v>0</v>
      </c>
      <c r="AM4422" s="85">
        <f>IF(AND(K4422&gt;Variables!$G$10,K4422&lt;Variables!$G$11),0,1)</f>
        <v>1</v>
      </c>
      <c r="AN4422" s="103">
        <f>IF(H4422&lt;Variables!$G$13,1,0)</f>
        <v>1</v>
      </c>
      <c r="AO4422" s="101">
        <f>IF(R4422&lt;Variables!$G$12,0,1)</f>
        <v>0</v>
      </c>
      <c r="AP4422" s="86">
        <f t="shared" si="506"/>
        <v>0</v>
      </c>
      <c r="AR4422">
        <v>1</v>
      </c>
      <c r="AS4422">
        <v>0</v>
      </c>
      <c r="AT4422">
        <v>0</v>
      </c>
      <c r="AU4422">
        <v>0</v>
      </c>
      <c r="BA4422">
        <v>2</v>
      </c>
    </row>
    <row r="4423" spans="3:53" ht="12.75" x14ac:dyDescent="0.2">
      <c r="C4423" t="s">
        <v>877</v>
      </c>
      <c r="D4423" t="s">
        <v>866</v>
      </c>
      <c r="E4423">
        <v>38.75</v>
      </c>
      <c r="F4423">
        <v>10.63</v>
      </c>
      <c r="G4423">
        <v>-0.47</v>
      </c>
      <c r="H4423">
        <v>3060</v>
      </c>
      <c r="I4423">
        <v>68.602999999999994</v>
      </c>
      <c r="J4423" t="s">
        <v>76</v>
      </c>
      <c r="K4423">
        <v>59.45</v>
      </c>
      <c r="L4423">
        <v>38.711399999999998</v>
      </c>
      <c r="M4423">
        <v>0.1190863673233277</v>
      </c>
      <c r="N4423">
        <v>38.739730000000002</v>
      </c>
      <c r="O4423">
        <v>4.5870221604535528E-2</v>
      </c>
      <c r="P4423">
        <v>2687000</v>
      </c>
      <c r="Q4423">
        <v>847606</v>
      </c>
      <c r="R4423">
        <v>3.17</v>
      </c>
      <c r="S4423">
        <v>32.218000000000004</v>
      </c>
      <c r="T4423">
        <v>8.5969999999999995</v>
      </c>
      <c r="U4423">
        <v>19.263750000000002</v>
      </c>
      <c r="V4423">
        <f t="shared" si="505"/>
        <v>2.458555696947152</v>
      </c>
      <c r="AC4423">
        <v>38.99</v>
      </c>
      <c r="AD4423">
        <v>38.700000000000003</v>
      </c>
      <c r="AH4423" s="85">
        <f>IF(AND(M4423&lt;Variables!$G$6,M4423&gt;Variables!$G$5),0,1)</f>
        <v>1</v>
      </c>
      <c r="AI4423" s="85">
        <f t="shared" si="507"/>
        <v>1</v>
      </c>
      <c r="AJ4423" s="85">
        <f>IF(I4423&gt;Variables!$G$7,0,1)</f>
        <v>0</v>
      </c>
      <c r="AK4423" s="85">
        <f>IF(F4423&gt;Variables!$G$8,0,1)</f>
        <v>0</v>
      </c>
      <c r="AL4423" s="85">
        <f>IF(G4423&gt;Variables!$G$9,0,1)</f>
        <v>1</v>
      </c>
      <c r="AM4423" s="85">
        <f>IF(AND(K4423&gt;Variables!$G$10,K4423&lt;Variables!$G$11),0,1)</f>
        <v>0</v>
      </c>
      <c r="AN4423" s="103">
        <f>IF(H4423&lt;Variables!$G$13,1,0)</f>
        <v>0</v>
      </c>
      <c r="AO4423" s="101">
        <f>IF(R4423&lt;Variables!$G$12,0,1)</f>
        <v>1</v>
      </c>
      <c r="AP4423" s="86">
        <f t="shared" si="506"/>
        <v>0</v>
      </c>
      <c r="AR4423">
        <v>0</v>
      </c>
      <c r="AS4423">
        <v>1</v>
      </c>
      <c r="AT4423">
        <v>0</v>
      </c>
      <c r="AU4423">
        <v>0</v>
      </c>
      <c r="BA4423">
        <v>0.28000000000000003</v>
      </c>
    </row>
    <row r="4424" spans="3:53" ht="12.75" x14ac:dyDescent="0.2">
      <c r="C4424" t="s">
        <v>877</v>
      </c>
      <c r="D4424" t="s">
        <v>868</v>
      </c>
      <c r="E4424">
        <v>5.58</v>
      </c>
      <c r="F4424">
        <v>36.81</v>
      </c>
      <c r="G4424">
        <v>-5.79</v>
      </c>
      <c r="H4424">
        <v>124.3</v>
      </c>
      <c r="I4424">
        <v>0.39900000000000002</v>
      </c>
      <c r="J4424" t="s">
        <v>76</v>
      </c>
      <c r="K4424">
        <v>53.18</v>
      </c>
      <c r="L4424">
        <v>5.51363</v>
      </c>
      <c r="M4424">
        <v>0.98610171520395073</v>
      </c>
      <c r="N4424">
        <v>5.6629099999999992</v>
      </c>
      <c r="O4424">
        <v>-1.6759934380027159</v>
      </c>
      <c r="P4424">
        <v>21450000</v>
      </c>
      <c r="Q4424">
        <v>722400</v>
      </c>
      <c r="R4424">
        <v>29.69</v>
      </c>
      <c r="S4424">
        <v>32.218000000000004</v>
      </c>
      <c r="T4424">
        <v>8.5969999999999995</v>
      </c>
      <c r="U4424">
        <v>19.263750000000002</v>
      </c>
      <c r="V4424">
        <f t="shared" si="505"/>
        <v>2.3652499550285389</v>
      </c>
      <c r="AC4424">
        <v>5.8</v>
      </c>
      <c r="AD4424">
        <v>5.0199999999999996</v>
      </c>
      <c r="AH4424" s="85">
        <f>IF(AND(M4424&lt;Variables!$G$6,M4424&gt;Variables!$G$5),0,1)</f>
        <v>1</v>
      </c>
      <c r="AI4424" s="85">
        <f t="shared" si="507"/>
        <v>1</v>
      </c>
      <c r="AJ4424" s="85">
        <f>IF(I4424&gt;Variables!$G$7,0,1)</f>
        <v>0</v>
      </c>
      <c r="AK4424" s="85">
        <f>IF(F4424&gt;Variables!$G$8,0,1)</f>
        <v>0</v>
      </c>
      <c r="AL4424" s="85">
        <f>IF(G4424&gt;Variables!$G$9,0,1)</f>
        <v>1</v>
      </c>
      <c r="AM4424" s="85">
        <f>IF(AND(K4424&gt;Variables!$G$10,K4424&lt;Variables!$G$11),0,1)</f>
        <v>0</v>
      </c>
      <c r="AN4424" s="103">
        <f>IF(H4424&lt;Variables!$G$13,1,0)</f>
        <v>1</v>
      </c>
      <c r="AO4424" s="101">
        <f>IF(R4424&lt;Variables!$G$12,0,1)</f>
        <v>1</v>
      </c>
      <c r="AP4424" s="86">
        <f t="shared" si="506"/>
        <v>0</v>
      </c>
      <c r="AR4424">
        <v>0</v>
      </c>
      <c r="AS4424">
        <v>0</v>
      </c>
      <c r="AT4424">
        <v>1</v>
      </c>
      <c r="AU4424">
        <v>0</v>
      </c>
      <c r="BA4424">
        <v>-2.25</v>
      </c>
    </row>
    <row r="4425" spans="3:53" ht="12.75" x14ac:dyDescent="0.2">
      <c r="C4425" t="s">
        <v>877</v>
      </c>
      <c r="D4425" t="s">
        <v>865</v>
      </c>
      <c r="E4425">
        <v>33.32</v>
      </c>
      <c r="F4425">
        <v>8.9499999999999993</v>
      </c>
      <c r="G4425">
        <v>5.75</v>
      </c>
      <c r="H4425">
        <v>2460</v>
      </c>
      <c r="I4425">
        <v>58.945</v>
      </c>
      <c r="J4425" t="s">
        <v>76</v>
      </c>
      <c r="K4425">
        <v>44.48</v>
      </c>
      <c r="L4425">
        <v>33.394875000000013</v>
      </c>
      <c r="M4425">
        <v>-0.28410047948976869</v>
      </c>
      <c r="N4425">
        <v>33.487250000000003</v>
      </c>
      <c r="O4425">
        <v>-0.559168041568056</v>
      </c>
      <c r="P4425">
        <v>456936</v>
      </c>
      <c r="Q4425">
        <v>413382</v>
      </c>
      <c r="R4425">
        <v>1.1100000000000001</v>
      </c>
      <c r="S4425">
        <v>32.218000000000004</v>
      </c>
      <c r="T4425">
        <v>8.5969999999999995</v>
      </c>
      <c r="U4425">
        <v>19.263750000000002</v>
      </c>
      <c r="V4425">
        <f t="shared" si="505"/>
        <v>2.3126703508068234</v>
      </c>
      <c r="AC4425">
        <v>33.47</v>
      </c>
      <c r="AD4425">
        <v>32.630000000000003</v>
      </c>
      <c r="AH4425" s="85">
        <f>IF(AND(M4425&lt;Variables!$G$6,M4425&gt;Variables!$G$5),0,1)</f>
        <v>1</v>
      </c>
      <c r="AI4425" s="85">
        <f t="shared" si="507"/>
        <v>1</v>
      </c>
      <c r="AJ4425" s="85">
        <f>IF(I4425&gt;Variables!$G$7,0,1)</f>
        <v>0</v>
      </c>
      <c r="AK4425" s="85">
        <f>IF(F4425&gt;Variables!$G$8,0,1)</f>
        <v>1</v>
      </c>
      <c r="AL4425" s="85">
        <f>IF(G4425&gt;Variables!$G$9,0,1)</f>
        <v>1</v>
      </c>
      <c r="AM4425" s="85">
        <f>IF(AND(K4425&gt;Variables!$G$10,K4425&lt;Variables!$G$11),0,1)</f>
        <v>1</v>
      </c>
      <c r="AN4425" s="103">
        <f>IF(H4425&lt;Variables!$G$13,1,0)</f>
        <v>1</v>
      </c>
      <c r="AO4425" s="101">
        <f>IF(R4425&lt;Variables!$G$12,0,1)</f>
        <v>0</v>
      </c>
      <c r="AP4425" s="86">
        <f t="shared" si="506"/>
        <v>0</v>
      </c>
      <c r="AR4425">
        <v>0</v>
      </c>
      <c r="AS4425">
        <v>0</v>
      </c>
      <c r="AT4425">
        <v>0</v>
      </c>
      <c r="AU4425">
        <v>1</v>
      </c>
      <c r="BA4425">
        <v>-0.68</v>
      </c>
    </row>
    <row r="4426" spans="3:53" ht="12.75" x14ac:dyDescent="0.2">
      <c r="C4426" t="s">
        <v>877</v>
      </c>
      <c r="D4426" t="s">
        <v>187</v>
      </c>
      <c r="E4426">
        <v>14.98</v>
      </c>
      <c r="F4426">
        <v>7.65</v>
      </c>
      <c r="G4426">
        <v>7.13</v>
      </c>
      <c r="H4426">
        <v>3090</v>
      </c>
      <c r="I4426">
        <v>-8.64</v>
      </c>
      <c r="J4426" t="s">
        <v>76</v>
      </c>
      <c r="K4426">
        <v>68.12</v>
      </c>
      <c r="L4426">
        <v>14.902215789473679</v>
      </c>
      <c r="M4426">
        <v>0.57564735163015923</v>
      </c>
      <c r="N4426">
        <v>14.73321224489796</v>
      </c>
      <c r="O4426">
        <v>1.729342867440681</v>
      </c>
      <c r="P4426">
        <v>127746</v>
      </c>
      <c r="Q4426">
        <v>497160</v>
      </c>
      <c r="R4426">
        <v>0.26</v>
      </c>
      <c r="S4426">
        <v>32.218000000000004</v>
      </c>
      <c r="T4426">
        <v>8.5969999999999995</v>
      </c>
      <c r="U4426">
        <v>19.263750000000002</v>
      </c>
      <c r="V4426">
        <f t="shared" si="505"/>
        <v>2.5096324205842926</v>
      </c>
      <c r="AC4426">
        <v>15.2</v>
      </c>
      <c r="AD4426">
        <v>14.88</v>
      </c>
      <c r="AH4426" s="85">
        <f>IF(AND(M4426&lt;Variables!$G$6,M4426&gt;Variables!$G$5),0,1)</f>
        <v>1</v>
      </c>
      <c r="AI4426" s="85">
        <f t="shared" si="507"/>
        <v>0</v>
      </c>
      <c r="AJ4426" s="85">
        <f>IF(I4426&gt;Variables!$G$7,0,1)</f>
        <v>1</v>
      </c>
      <c r="AK4426" s="85">
        <f>IF(F4426&gt;Variables!$G$8,0,1)</f>
        <v>1</v>
      </c>
      <c r="AL4426" s="85">
        <f>IF(G4426&gt;Variables!$G$9,0,1)</f>
        <v>1</v>
      </c>
      <c r="AM4426" s="85">
        <f>IF(AND(K4426&gt;Variables!$G$10,K4426&lt;Variables!$G$11),0,1)</f>
        <v>0</v>
      </c>
      <c r="AN4426" s="103">
        <f>IF(H4426&lt;Variables!$G$13,1,0)</f>
        <v>0</v>
      </c>
      <c r="AO4426" s="101">
        <f>IF(R4426&lt;Variables!$G$12,0,1)</f>
        <v>0</v>
      </c>
      <c r="AP4426" s="86">
        <f t="shared" si="506"/>
        <v>0</v>
      </c>
      <c r="AR4426">
        <v>1</v>
      </c>
      <c r="AS4426">
        <v>0</v>
      </c>
      <c r="AT4426">
        <v>0</v>
      </c>
      <c r="AU4426">
        <v>0</v>
      </c>
      <c r="BA4426">
        <v>1.27</v>
      </c>
    </row>
    <row r="4427" spans="3:53" ht="12.75" x14ac:dyDescent="0.2">
      <c r="C4427" t="s">
        <v>877</v>
      </c>
      <c r="D4427" t="s">
        <v>875</v>
      </c>
      <c r="E4427">
        <v>1.05</v>
      </c>
      <c r="F4427">
        <v>21.05</v>
      </c>
      <c r="G4427">
        <v>6.17</v>
      </c>
      <c r="H4427">
        <v>90.64</v>
      </c>
      <c r="I4427">
        <v>-91.082999999999998</v>
      </c>
      <c r="J4427" t="s">
        <v>78</v>
      </c>
      <c r="K4427">
        <v>55.4</v>
      </c>
      <c r="L4427">
        <v>1.0445</v>
      </c>
      <c r="M4427">
        <v>0.26807084729534841</v>
      </c>
      <c r="N4427">
        <v>1.030432</v>
      </c>
      <c r="O4427">
        <v>1.636983323499259</v>
      </c>
      <c r="P4427">
        <v>23420000</v>
      </c>
      <c r="Q4427">
        <v>13750000</v>
      </c>
      <c r="R4427">
        <v>1.7</v>
      </c>
      <c r="S4427">
        <v>32.218000000000004</v>
      </c>
      <c r="T4427">
        <v>8.5969999999999995</v>
      </c>
      <c r="U4427">
        <v>19.263750000000002</v>
      </c>
      <c r="V4427">
        <f t="shared" si="505"/>
        <v>2.4117935394925802</v>
      </c>
      <c r="AC4427">
        <v>1.06</v>
      </c>
      <c r="AD4427">
        <v>1.02</v>
      </c>
      <c r="AH4427" s="85">
        <f>IF(AND(M4427&lt;Variables!$G$6,M4427&gt;Variables!$G$5),0,1)</f>
        <v>1</v>
      </c>
      <c r="AI4427" s="85">
        <f t="shared" si="507"/>
        <v>0</v>
      </c>
      <c r="AJ4427" s="85">
        <f>IF(I4427&gt;Variables!$G$7,0,1)</f>
        <v>1</v>
      </c>
      <c r="AK4427" s="85">
        <f>IF(F4427&gt;Variables!$G$8,0,1)</f>
        <v>0</v>
      </c>
      <c r="AL4427" s="85">
        <f>IF(G4427&gt;Variables!$G$9,0,1)</f>
        <v>1</v>
      </c>
      <c r="AM4427" s="85">
        <f>IF(AND(K4427&gt;Variables!$G$10,K4427&lt;Variables!$G$11),0,1)</f>
        <v>0</v>
      </c>
      <c r="AN4427" s="103">
        <f>IF(H4427&lt;Variables!$G$13,1,0)</f>
        <v>1</v>
      </c>
      <c r="AO4427" s="101">
        <f>IF(R4427&lt;Variables!$G$12,0,1)</f>
        <v>0</v>
      </c>
      <c r="AP4427" s="86">
        <f t="shared" si="506"/>
        <v>1</v>
      </c>
      <c r="AR4427">
        <v>0</v>
      </c>
      <c r="AS4427">
        <v>0</v>
      </c>
      <c r="AT4427">
        <v>1</v>
      </c>
      <c r="AU4427">
        <v>0</v>
      </c>
      <c r="BA4427">
        <v>-2.25</v>
      </c>
    </row>
    <row r="4428" spans="3:53" ht="12.75" x14ac:dyDescent="0.2">
      <c r="C4428" t="s">
        <v>877</v>
      </c>
      <c r="D4428" t="s">
        <v>467</v>
      </c>
      <c r="E4428">
        <v>32</v>
      </c>
      <c r="F4428">
        <v>11.16</v>
      </c>
      <c r="G4428">
        <v>7.86</v>
      </c>
      <c r="H4428">
        <v>3720</v>
      </c>
      <c r="I4428">
        <v>-68.825000000000003</v>
      </c>
      <c r="J4428" t="s">
        <v>78</v>
      </c>
      <c r="K4428">
        <v>59.35</v>
      </c>
      <c r="L4428">
        <v>31.921195000000001</v>
      </c>
      <c r="M4428">
        <v>0.184219293795234</v>
      </c>
      <c r="N4428">
        <v>31.486381999999999</v>
      </c>
      <c r="O4428">
        <v>1.5677190221474211</v>
      </c>
      <c r="P4428">
        <v>1236000</v>
      </c>
      <c r="Q4428">
        <v>2856000</v>
      </c>
      <c r="R4428">
        <v>0.43</v>
      </c>
      <c r="S4428">
        <v>32.218000000000004</v>
      </c>
      <c r="T4428">
        <v>8.5969999999999995</v>
      </c>
      <c r="U4428">
        <v>19.263750000000002</v>
      </c>
      <c r="V4428">
        <f t="shared" si="505"/>
        <v>2.4541018616148298</v>
      </c>
      <c r="AC4428">
        <v>32.9</v>
      </c>
      <c r="AD4428">
        <v>31.83</v>
      </c>
      <c r="AH4428" s="85">
        <f>IF(AND(M4428&lt;Variables!$G$6,M4428&gt;Variables!$G$5),0,1)</f>
        <v>1</v>
      </c>
      <c r="AI4428" s="85">
        <f t="shared" si="507"/>
        <v>0</v>
      </c>
      <c r="AJ4428" s="85">
        <f>IF(I4428&gt;Variables!$G$7,0,1)</f>
        <v>1</v>
      </c>
      <c r="AK4428" s="85">
        <f>IF(F4428&gt;Variables!$G$8,0,1)</f>
        <v>0</v>
      </c>
      <c r="AL4428" s="85">
        <f>IF(G4428&gt;Variables!$G$9,0,1)</f>
        <v>1</v>
      </c>
      <c r="AM4428" s="85">
        <f>IF(AND(K4428&gt;Variables!$G$10,K4428&lt;Variables!$G$11),0,1)</f>
        <v>0</v>
      </c>
      <c r="AN4428" s="103">
        <f>IF(H4428&lt;Variables!$G$13,1,0)</f>
        <v>0</v>
      </c>
      <c r="AO4428" s="101">
        <f>IF(R4428&lt;Variables!$G$12,0,1)</f>
        <v>0</v>
      </c>
      <c r="AP4428" s="86">
        <f t="shared" si="506"/>
        <v>1</v>
      </c>
      <c r="AR4428">
        <v>1</v>
      </c>
      <c r="AS4428">
        <v>0</v>
      </c>
      <c r="AT4428">
        <v>0</v>
      </c>
      <c r="AU4428">
        <v>0</v>
      </c>
      <c r="BA4428">
        <v>2</v>
      </c>
    </row>
    <row r="4429" spans="3:53" ht="12.75" x14ac:dyDescent="0.2">
      <c r="C4429" t="s">
        <v>877</v>
      </c>
      <c r="D4429" t="s">
        <v>861</v>
      </c>
      <c r="E4429">
        <v>3.09</v>
      </c>
      <c r="F4429">
        <v>25.82</v>
      </c>
      <c r="G4429">
        <v>4.76</v>
      </c>
      <c r="H4429">
        <v>298.19</v>
      </c>
      <c r="I4429">
        <v>0.80600000000000005</v>
      </c>
      <c r="J4429" t="s">
        <v>78</v>
      </c>
      <c r="K4429">
        <v>52.5</v>
      </c>
      <c r="L4429">
        <v>3.0661</v>
      </c>
      <c r="M4429">
        <v>0.45334463977039308</v>
      </c>
      <c r="N4429">
        <v>3.0728559999999998</v>
      </c>
      <c r="O4429">
        <v>0.23248730171541601</v>
      </c>
      <c r="P4429">
        <v>10090000</v>
      </c>
      <c r="Q4429">
        <v>352780</v>
      </c>
      <c r="R4429">
        <v>28.6</v>
      </c>
      <c r="S4429">
        <v>32.218000000000004</v>
      </c>
      <c r="T4429">
        <v>8.5969999999999995</v>
      </c>
      <c r="U4429">
        <v>19.263750000000002</v>
      </c>
      <c r="V4429">
        <f t="shared" si="505"/>
        <v>2.3778398910668277</v>
      </c>
      <c r="AC4429">
        <v>3.75</v>
      </c>
      <c r="AD4429">
        <v>3.02</v>
      </c>
      <c r="AH4429" s="85">
        <f>IF(AND(M4429&lt;Variables!$G$6,M4429&gt;Variables!$G$5),0,1)</f>
        <v>1</v>
      </c>
      <c r="AI4429" s="85">
        <f t="shared" si="507"/>
        <v>1</v>
      </c>
      <c r="AJ4429" s="85">
        <f>IF(I4429&gt;Variables!$G$7,0,1)</f>
        <v>0</v>
      </c>
      <c r="AK4429" s="85">
        <f>IF(F4429&gt;Variables!$G$8,0,1)</f>
        <v>0</v>
      </c>
      <c r="AL4429" s="85">
        <f>IF(G4429&gt;Variables!$G$9,0,1)</f>
        <v>1</v>
      </c>
      <c r="AM4429" s="85">
        <f>IF(AND(K4429&gt;Variables!$G$10,K4429&lt;Variables!$G$11),0,1)</f>
        <v>0</v>
      </c>
      <c r="AN4429" s="103">
        <f>IF(H4429&lt;Variables!$G$13,1,0)</f>
        <v>1</v>
      </c>
      <c r="AO4429" s="101">
        <f>IF(R4429&lt;Variables!$G$12,0,1)</f>
        <v>1</v>
      </c>
      <c r="AP4429" s="86">
        <f t="shared" si="506"/>
        <v>1</v>
      </c>
      <c r="AR4429">
        <v>1</v>
      </c>
      <c r="AS4429">
        <v>0</v>
      </c>
      <c r="AT4429">
        <v>0</v>
      </c>
      <c r="AU4429">
        <v>0</v>
      </c>
      <c r="BA4429">
        <v>2</v>
      </c>
    </row>
    <row r="4430" spans="3:53" ht="12.75" x14ac:dyDescent="0.2">
      <c r="C4430" t="s">
        <v>877</v>
      </c>
      <c r="D4430" t="s">
        <v>874</v>
      </c>
      <c r="E4430">
        <v>222.25</v>
      </c>
      <c r="F4430">
        <v>7.86</v>
      </c>
      <c r="G4430">
        <v>7.41</v>
      </c>
      <c r="H4430">
        <v>78390</v>
      </c>
      <c r="I4430">
        <v>203.58600000000001</v>
      </c>
      <c r="J4430" t="s">
        <v>78</v>
      </c>
      <c r="K4430">
        <v>62.57</v>
      </c>
      <c r="L4430">
        <v>220.999595</v>
      </c>
      <c r="M4430">
        <v>0.65176816274255989</v>
      </c>
      <c r="N4430">
        <v>218.99318199999999</v>
      </c>
      <c r="O4430">
        <v>1.57393849823141</v>
      </c>
      <c r="P4430">
        <v>6717000</v>
      </c>
      <c r="Q4430">
        <v>9173000</v>
      </c>
      <c r="R4430">
        <v>0.73</v>
      </c>
      <c r="S4430">
        <v>32.218000000000004</v>
      </c>
      <c r="T4430">
        <v>8.5969999999999995</v>
      </c>
      <c r="U4430">
        <v>19.263750000000002</v>
      </c>
      <c r="V4430">
        <f t="shared" si="505"/>
        <v>2.4566186356419069</v>
      </c>
      <c r="AC4430">
        <v>227.71</v>
      </c>
      <c r="AD4430">
        <v>217.07</v>
      </c>
      <c r="AH4430" s="85">
        <f>IF(AND(M4430&lt;Variables!$G$6,M4430&gt;Variables!$G$5),0,1)</f>
        <v>1</v>
      </c>
      <c r="AI4430" s="85">
        <f t="shared" si="507"/>
        <v>0</v>
      </c>
      <c r="AJ4430" s="85">
        <f>IF(I4430&gt;Variables!$G$7,0,1)</f>
        <v>0</v>
      </c>
      <c r="AK4430" s="85">
        <f>IF(F4430&gt;Variables!$G$8,0,1)</f>
        <v>1</v>
      </c>
      <c r="AL4430" s="85">
        <f>IF(G4430&gt;Variables!$G$9,0,1)</f>
        <v>1</v>
      </c>
      <c r="AM4430" s="85">
        <f>IF(AND(K4430&gt;Variables!$G$10,K4430&lt;Variables!$G$11),0,1)</f>
        <v>0</v>
      </c>
      <c r="AN4430" s="103">
        <f>IF(H4430&lt;Variables!$G$13,1,0)</f>
        <v>0</v>
      </c>
      <c r="AO4430" s="101">
        <f>IF(R4430&lt;Variables!$G$12,0,1)</f>
        <v>0</v>
      </c>
      <c r="AP4430" s="86">
        <f t="shared" si="506"/>
        <v>1</v>
      </c>
      <c r="AR4430">
        <v>1</v>
      </c>
      <c r="AS4430">
        <v>0</v>
      </c>
      <c r="AT4430">
        <v>0</v>
      </c>
      <c r="AU4430">
        <v>0</v>
      </c>
      <c r="BA4430">
        <v>2</v>
      </c>
    </row>
    <row r="4431" spans="3:53" ht="12.75" x14ac:dyDescent="0.2">
      <c r="C4431" t="s">
        <v>877</v>
      </c>
      <c r="D4431" t="s">
        <v>859</v>
      </c>
      <c r="E4431">
        <v>4.79</v>
      </c>
      <c r="F4431">
        <v>8.02</v>
      </c>
      <c r="G4431">
        <v>0</v>
      </c>
      <c r="H4431">
        <v>-99999</v>
      </c>
      <c r="I4431">
        <v>-47.021000000000001</v>
      </c>
      <c r="J4431" t="s">
        <v>78</v>
      </c>
      <c r="K4431">
        <v>-99999</v>
      </c>
      <c r="L4431">
        <v>-99999</v>
      </c>
      <c r="M4431">
        <v>-99999</v>
      </c>
      <c r="N4431">
        <v>-99999</v>
      </c>
      <c r="O4431">
        <v>-99999</v>
      </c>
      <c r="P4431">
        <v>76402</v>
      </c>
      <c r="Q4431">
        <v>3150</v>
      </c>
      <c r="R4431">
        <v>24.25</v>
      </c>
      <c r="S4431">
        <v>32.218000000000004</v>
      </c>
      <c r="T4431">
        <v>8.5969999999999995</v>
      </c>
      <c r="U4431">
        <v>19.263750000000002</v>
      </c>
      <c r="V4431"/>
      <c r="AC4431">
        <v>4.79</v>
      </c>
      <c r="AD4431">
        <v>4.79</v>
      </c>
      <c r="AH4431" s="85">
        <f>IF(AND(M4431&lt;Variables!$G$6,M4431&gt;Variables!$G$5),0,1)</f>
        <v>1</v>
      </c>
      <c r="AI4431" s="85">
        <f t="shared" si="507"/>
        <v>1</v>
      </c>
      <c r="AJ4431" s="85">
        <f>IF(I4431&gt;Variables!$G$7,0,1)</f>
        <v>1</v>
      </c>
      <c r="AK4431" s="85">
        <f>IF(F4431&gt;Variables!$G$8,0,1)</f>
        <v>1</v>
      </c>
      <c r="AL4431" s="85">
        <f>IF(G4431&gt;Variables!$G$9,0,1)</f>
        <v>1</v>
      </c>
      <c r="AM4431" s="85">
        <f>IF(AND(K4431&gt;Variables!$G$10,K4431&lt;Variables!$G$11),0,1)</f>
        <v>1</v>
      </c>
      <c r="AN4431" s="103">
        <f>IF(H4431&lt;Variables!$G$13,1,0)</f>
        <v>1</v>
      </c>
      <c r="AO4431" s="101">
        <f>IF(R4431&lt;Variables!$G$12,0,1)</f>
        <v>1</v>
      </c>
      <c r="AP4431" s="86">
        <f t="shared" si="506"/>
        <v>1</v>
      </c>
      <c r="AR4431">
        <v>0</v>
      </c>
      <c r="AS4431">
        <v>0</v>
      </c>
      <c r="AT4431">
        <v>0</v>
      </c>
      <c r="AU4431">
        <v>0</v>
      </c>
      <c r="BA4431">
        <v>0</v>
      </c>
    </row>
    <row r="4432" spans="3:53" ht="12.75" x14ac:dyDescent="0.2">
      <c r="C4432" t="s">
        <v>877</v>
      </c>
      <c r="D4432" t="s">
        <v>864</v>
      </c>
      <c r="E4432">
        <v>10.85</v>
      </c>
      <c r="F4432">
        <v>9.02</v>
      </c>
      <c r="G4432">
        <v>0</v>
      </c>
      <c r="H4432">
        <v>-99999</v>
      </c>
      <c r="I4432">
        <v>2419.7570000000001</v>
      </c>
      <c r="J4432" t="s">
        <v>76</v>
      </c>
      <c r="K4432"/>
      <c r="L4432">
        <v>-99999</v>
      </c>
      <c r="M4432">
        <v>-99999</v>
      </c>
      <c r="N4432">
        <v>-99999</v>
      </c>
      <c r="O4432">
        <v>-99999</v>
      </c>
      <c r="P4432">
        <v>45059</v>
      </c>
      <c r="Q4432">
        <v>6087</v>
      </c>
      <c r="R4432">
        <v>7.4</v>
      </c>
      <c r="S4432">
        <v>32.218000000000004</v>
      </c>
      <c r="T4432">
        <v>8.5969999999999995</v>
      </c>
      <c r="U4432">
        <v>19.263750000000002</v>
      </c>
      <c r="V4432"/>
      <c r="AC4432">
        <v>10.85</v>
      </c>
      <c r="AD4432">
        <v>10.55</v>
      </c>
      <c r="AH4432" s="85">
        <f>IF(AND(M4432&lt;Variables!$G$6,M4432&gt;Variables!$G$5),0,1)</f>
        <v>1</v>
      </c>
      <c r="AI4432" s="85">
        <f t="shared" si="507"/>
        <v>1</v>
      </c>
      <c r="AJ4432" s="85">
        <f>IF(I4432&gt;Variables!$G$7,0,1)</f>
        <v>0</v>
      </c>
      <c r="AK4432" s="85">
        <f>IF(F4432&gt;Variables!$G$8,0,1)</f>
        <v>0</v>
      </c>
      <c r="AL4432" s="85">
        <f>IF(G4432&gt;Variables!$G$9,0,1)</f>
        <v>1</v>
      </c>
      <c r="AM4432" s="85">
        <f>IF(AND(K4432&gt;Variables!$G$10,K4432&lt;Variables!$G$11),0,1)</f>
        <v>1</v>
      </c>
      <c r="AN4432" s="103">
        <f>IF(H4432&lt;Variables!$G$13,1,0)</f>
        <v>1</v>
      </c>
      <c r="AO4432" s="101">
        <f>IF(R4432&lt;Variables!$G$12,0,1)</f>
        <v>1</v>
      </c>
      <c r="AP4432" s="86">
        <f t="shared" si="506"/>
        <v>0</v>
      </c>
      <c r="AR4432">
        <v>0</v>
      </c>
      <c r="AS4432">
        <v>0</v>
      </c>
      <c r="AT4432">
        <v>1</v>
      </c>
      <c r="AU4432">
        <v>0</v>
      </c>
      <c r="BA4432">
        <v>-2.25</v>
      </c>
    </row>
    <row r="4433" spans="3:53" ht="12.75" x14ac:dyDescent="0.2">
      <c r="C4433" t="s">
        <v>878</v>
      </c>
      <c r="D4433" t="s">
        <v>866</v>
      </c>
      <c r="E4433">
        <v>38.74</v>
      </c>
      <c r="F4433">
        <v>10.73</v>
      </c>
      <c r="G4433">
        <v>-0.51</v>
      </c>
      <c r="H4433">
        <v>3060</v>
      </c>
      <c r="I4433">
        <v>68.606999999999999</v>
      </c>
      <c r="J4433" t="s">
        <v>76</v>
      </c>
      <c r="K4433">
        <v>54.34</v>
      </c>
      <c r="L4433">
        <v>38.726449999999993</v>
      </c>
      <c r="M4433">
        <v>3.4989006221869748E-2</v>
      </c>
      <c r="N4433">
        <v>38.726196000000002</v>
      </c>
      <c r="O4433">
        <v>3.5645122490214037E-2</v>
      </c>
      <c r="P4433">
        <v>2766000</v>
      </c>
      <c r="Q4433">
        <v>847606</v>
      </c>
      <c r="R4433">
        <v>3.26</v>
      </c>
      <c r="S4433">
        <v>32.924999999999997</v>
      </c>
      <c r="T4433">
        <v>8.718</v>
      </c>
      <c r="U4433">
        <v>19.598333333333329</v>
      </c>
      <c r="V4433">
        <f t="shared" ref="V4433:V4445" si="508">1.849 + (0.01036 * K4433) + (0.1184 * M4433) - (0.002888 * K4433 * M4433)</f>
        <v>2.4106141364333671</v>
      </c>
      <c r="AC4433">
        <v>38.99</v>
      </c>
      <c r="AD4433">
        <v>38.700000000000003</v>
      </c>
      <c r="AH4433" s="85">
        <f>IF(AND(M4433&lt;Variables!$G$6,M4433&gt;Variables!$G$5),0,1)</f>
        <v>1</v>
      </c>
      <c r="AI4433" s="85">
        <f t="shared" si="507"/>
        <v>0</v>
      </c>
      <c r="AJ4433" s="85">
        <f>IF(I4433&gt;Variables!$G$7,0,1)</f>
        <v>0</v>
      </c>
      <c r="AK4433" s="85">
        <f>IF(F4433&gt;Variables!$G$8,0,1)</f>
        <v>0</v>
      </c>
      <c r="AL4433" s="85">
        <f>IF(G4433&gt;Variables!$G$9,0,1)</f>
        <v>1</v>
      </c>
      <c r="AM4433" s="85">
        <f>IF(AND(K4433&gt;Variables!$G$10,K4433&lt;Variables!$G$11),0,1)</f>
        <v>0</v>
      </c>
      <c r="AN4433" s="103">
        <f>IF(H4433&lt;Variables!$G$13,1,0)</f>
        <v>0</v>
      </c>
      <c r="AO4433" s="101">
        <f>IF(R4433&lt;Variables!$G$12,0,1)</f>
        <v>1</v>
      </c>
      <c r="AP4433" s="86">
        <f t="shared" si="506"/>
        <v>0</v>
      </c>
      <c r="AR4433">
        <v>0</v>
      </c>
      <c r="AS4433">
        <v>1</v>
      </c>
      <c r="AT4433">
        <v>0</v>
      </c>
      <c r="AU4433">
        <v>0</v>
      </c>
      <c r="BA4433">
        <v>0.32</v>
      </c>
    </row>
    <row r="4434" spans="3:53" ht="12.75" x14ac:dyDescent="0.2">
      <c r="C4434" t="s">
        <v>878</v>
      </c>
      <c r="D4434" t="s">
        <v>603</v>
      </c>
      <c r="E4434">
        <v>15.06</v>
      </c>
      <c r="F4434">
        <v>8.19</v>
      </c>
      <c r="G4434">
        <v>4.26</v>
      </c>
      <c r="H4434">
        <v>8950</v>
      </c>
      <c r="I4434">
        <v>-1E-3</v>
      </c>
      <c r="J4434" t="s">
        <v>78</v>
      </c>
      <c r="K4434">
        <v>60.33</v>
      </c>
      <c r="L4434">
        <v>14.88485</v>
      </c>
      <c r="M4434">
        <v>1.2116346486528049</v>
      </c>
      <c r="N4434">
        <v>14.868080000000001</v>
      </c>
      <c r="O4434">
        <v>1.3257932429742221</v>
      </c>
      <c r="P4434">
        <v>55726000</v>
      </c>
      <c r="Q4434">
        <v>31080000</v>
      </c>
      <c r="R4434">
        <v>1.79</v>
      </c>
      <c r="S4434">
        <v>32.924999999999997</v>
      </c>
      <c r="T4434">
        <v>8.718</v>
      </c>
      <c r="U4434">
        <v>19.598333333333329</v>
      </c>
      <c r="V4434">
        <f t="shared" si="508"/>
        <v>2.4063695541963823</v>
      </c>
      <c r="AC4434">
        <v>16.600000000000001</v>
      </c>
      <c r="AD4434">
        <v>14.84</v>
      </c>
      <c r="AH4434" s="85">
        <f>IF(AND(M4434&lt;Variables!$G$6,M4434&gt;Variables!$G$5),0,1)</f>
        <v>1</v>
      </c>
      <c r="AI4434" s="85">
        <f t="shared" si="507"/>
        <v>0</v>
      </c>
      <c r="AJ4434" s="85">
        <f>IF(I4434&gt;Variables!$G$7,0,1)</f>
        <v>1</v>
      </c>
      <c r="AK4434" s="85">
        <f>IF(F4434&gt;Variables!$G$8,0,1)</f>
        <v>1</v>
      </c>
      <c r="AL4434" s="85">
        <f>IF(G4434&gt;Variables!$G$9,0,1)</f>
        <v>1</v>
      </c>
      <c r="AM4434" s="85">
        <f>IF(AND(K4434&gt;Variables!$G$10,K4434&lt;Variables!$G$11),0,1)</f>
        <v>0</v>
      </c>
      <c r="AN4434" s="103">
        <f>IF(H4434&lt;Variables!$G$13,1,0)</f>
        <v>0</v>
      </c>
      <c r="AO4434" s="101">
        <f>IF(R4434&lt;Variables!$G$12,0,1)</f>
        <v>0</v>
      </c>
      <c r="AP4434" s="86">
        <f t="shared" si="506"/>
        <v>1</v>
      </c>
      <c r="AR4434">
        <v>1</v>
      </c>
      <c r="AS4434">
        <v>0</v>
      </c>
      <c r="AT4434">
        <v>0</v>
      </c>
      <c r="AU4434">
        <v>0</v>
      </c>
      <c r="BA4434">
        <v>1.07</v>
      </c>
    </row>
    <row r="4435" spans="3:53" ht="12.75" x14ac:dyDescent="0.2">
      <c r="C4435" s="182" t="s">
        <v>878</v>
      </c>
      <c r="D4435" s="182" t="s">
        <v>863</v>
      </c>
      <c r="E4435" s="182">
        <v>74.05</v>
      </c>
      <c r="F4435" s="182">
        <v>29.54</v>
      </c>
      <c r="G4435" s="182">
        <v>0.98</v>
      </c>
      <c r="H4435" s="182">
        <v>976.52</v>
      </c>
      <c r="I4435" s="182">
        <v>-13.813000000000001</v>
      </c>
      <c r="J4435" s="182" t="s">
        <v>78</v>
      </c>
      <c r="K4435" s="182">
        <v>72.19</v>
      </c>
      <c r="L4435" s="182">
        <v>74.047259999999994</v>
      </c>
      <c r="M4435" s="182">
        <v>4.9157794630136304E-3</v>
      </c>
      <c r="N4435" s="182">
        <v>73.964283999999992</v>
      </c>
      <c r="O4435" s="182">
        <v>0.11710516930037</v>
      </c>
      <c r="P4435" s="182">
        <v>2310000</v>
      </c>
      <c r="Q4435" s="182">
        <v>316460</v>
      </c>
      <c r="R4435" s="182">
        <v>7.3</v>
      </c>
      <c r="S4435" s="182">
        <v>32.924999999999997</v>
      </c>
      <c r="T4435" s="182">
        <v>8.718</v>
      </c>
      <c r="U4435" s="182">
        <v>19.598333333333329</v>
      </c>
      <c r="V4435" s="182">
        <f t="shared" si="508"/>
        <v>2.5964455633834929</v>
      </c>
      <c r="W4435" s="93"/>
      <c r="X4435" s="93"/>
      <c r="Y4435" s="93"/>
      <c r="Z4435" s="93"/>
      <c r="AA4435" s="93"/>
      <c r="AC4435">
        <v>74.06</v>
      </c>
      <c r="AD4435">
        <v>73.41</v>
      </c>
      <c r="AH4435" s="85">
        <f>IF(AND(M4435&lt;Variables!$G$6,M4435&gt;Variables!$G$5),0,1)</f>
        <v>1</v>
      </c>
      <c r="AI4435" s="85">
        <f t="shared" si="507"/>
        <v>0</v>
      </c>
      <c r="AJ4435" s="85">
        <f>IF(I4435&gt;Variables!$G$7,0,1)</f>
        <v>1</v>
      </c>
      <c r="AK4435" s="85">
        <f>IF(F4435&gt;Variables!$G$8,0,1)</f>
        <v>0</v>
      </c>
      <c r="AL4435" s="85">
        <f>IF(G4435&gt;Variables!$G$9,0,1)</f>
        <v>1</v>
      </c>
      <c r="AM4435" s="85">
        <f>IF(AND(K4435&gt;Variables!$G$10,K4435&lt;Variables!$G$11),0,1)</f>
        <v>0</v>
      </c>
      <c r="AN4435" s="103">
        <f>IF(H4435&lt;Variables!$G$13,1,0)</f>
        <v>1</v>
      </c>
      <c r="AO4435" s="101">
        <f>IF(R4435&lt;Variables!$G$12,0,1)</f>
        <v>1</v>
      </c>
      <c r="AP4435" s="86">
        <f t="shared" si="506"/>
        <v>1</v>
      </c>
      <c r="AR4435">
        <v>0</v>
      </c>
      <c r="AS4435">
        <v>0</v>
      </c>
      <c r="AT4435">
        <v>0</v>
      </c>
      <c r="AU4435">
        <v>1</v>
      </c>
      <c r="BA4435">
        <v>-0.41</v>
      </c>
    </row>
    <row r="4436" spans="3:53" ht="12.75" x14ac:dyDescent="0.2">
      <c r="C4436" t="s">
        <v>878</v>
      </c>
      <c r="D4436" t="s">
        <v>196</v>
      </c>
      <c r="E4436">
        <v>8.3000000000000007</v>
      </c>
      <c r="F4436">
        <v>19.87</v>
      </c>
      <c r="G4436">
        <v>7.13</v>
      </c>
      <c r="H4436">
        <v>1760</v>
      </c>
      <c r="I4436">
        <v>-47.204999999999998</v>
      </c>
      <c r="J4436" t="s">
        <v>78</v>
      </c>
      <c r="K4436">
        <v>57.83</v>
      </c>
      <c r="L4436">
        <v>8.1950850000000024</v>
      </c>
      <c r="M4436">
        <v>0.79212113114137772</v>
      </c>
      <c r="N4436">
        <v>8.1834040000000012</v>
      </c>
      <c r="O4436">
        <v>0.93599191729992237</v>
      </c>
      <c r="P4436">
        <v>35718000</v>
      </c>
      <c r="Q4436">
        <v>23880000</v>
      </c>
      <c r="R4436">
        <v>1.5</v>
      </c>
      <c r="S4436">
        <v>32.924999999999997</v>
      </c>
      <c r="T4436">
        <v>8.718</v>
      </c>
      <c r="U4436">
        <v>19.598333333333329</v>
      </c>
      <c r="V4436">
        <f t="shared" si="508"/>
        <v>2.409611383766979</v>
      </c>
      <c r="AC4436">
        <v>8.86</v>
      </c>
      <c r="AD4436">
        <v>8.07</v>
      </c>
      <c r="AH4436" s="85">
        <f>IF(AND(M4436&lt;Variables!$G$6,M4436&gt;Variables!$G$5),0,1)</f>
        <v>1</v>
      </c>
      <c r="AI4436" s="85">
        <f t="shared" si="507"/>
        <v>0</v>
      </c>
      <c r="AJ4436" s="85">
        <f>IF(I4436&gt;Variables!$G$7,0,1)</f>
        <v>1</v>
      </c>
      <c r="AK4436" s="85">
        <f>IF(F4436&gt;Variables!$G$8,0,1)</f>
        <v>0</v>
      </c>
      <c r="AL4436" s="85">
        <f>IF(G4436&gt;Variables!$G$9,0,1)</f>
        <v>1</v>
      </c>
      <c r="AM4436" s="85">
        <f>IF(AND(K4436&gt;Variables!$G$10,K4436&lt;Variables!$G$11),0,1)</f>
        <v>0</v>
      </c>
      <c r="AN4436" s="103">
        <f>IF(H4436&lt;Variables!$G$13,1,0)</f>
        <v>1</v>
      </c>
      <c r="AO4436" s="101">
        <f>IF(R4436&lt;Variables!$G$12,0,1)</f>
        <v>0</v>
      </c>
      <c r="AP4436" s="86">
        <f t="shared" si="506"/>
        <v>1</v>
      </c>
      <c r="AR4436">
        <v>0</v>
      </c>
      <c r="AS4436">
        <v>0</v>
      </c>
      <c r="AT4436">
        <v>1</v>
      </c>
      <c r="AU4436">
        <v>0</v>
      </c>
      <c r="BA4436">
        <v>-2.25</v>
      </c>
    </row>
    <row r="4437" spans="3:53" ht="12.75" x14ac:dyDescent="0.2">
      <c r="C4437" t="s">
        <v>878</v>
      </c>
      <c r="D4437" t="s">
        <v>467</v>
      </c>
      <c r="E4437">
        <v>32.06</v>
      </c>
      <c r="F4437">
        <v>11.12</v>
      </c>
      <c r="G4437">
        <v>7.96</v>
      </c>
      <c r="H4437">
        <v>3720</v>
      </c>
      <c r="I4437">
        <v>-68.808999999999997</v>
      </c>
      <c r="J4437" t="s">
        <v>78</v>
      </c>
      <c r="K4437">
        <v>58.27</v>
      </c>
      <c r="L4437">
        <v>31.914339999999999</v>
      </c>
      <c r="M4437">
        <v>0.29973986615420772</v>
      </c>
      <c r="N4437">
        <v>31.647231999999999</v>
      </c>
      <c r="O4437">
        <v>1.146286664185995</v>
      </c>
      <c r="P4437">
        <v>1286000</v>
      </c>
      <c r="Q4437">
        <v>2856000</v>
      </c>
      <c r="R4437">
        <v>0.45</v>
      </c>
      <c r="S4437">
        <v>32.924999999999997</v>
      </c>
      <c r="T4437">
        <v>8.718</v>
      </c>
      <c r="U4437">
        <v>19.598333333333329</v>
      </c>
      <c r="V4437">
        <f t="shared" si="508"/>
        <v>2.4377250484543316</v>
      </c>
      <c r="AC4437">
        <v>32.9</v>
      </c>
      <c r="AD4437">
        <v>31.83</v>
      </c>
      <c r="AH4437" s="85">
        <f>IF(AND(M4437&lt;Variables!$G$6,M4437&gt;Variables!$G$5),0,1)</f>
        <v>1</v>
      </c>
      <c r="AI4437" s="85">
        <f t="shared" si="507"/>
        <v>0</v>
      </c>
      <c r="AJ4437" s="85">
        <f>IF(I4437&gt;Variables!$G$7,0,1)</f>
        <v>1</v>
      </c>
      <c r="AK4437" s="85">
        <f>IF(F4437&gt;Variables!$G$8,0,1)</f>
        <v>0</v>
      </c>
      <c r="AL4437" s="85">
        <f>IF(G4437&gt;Variables!$G$9,0,1)</f>
        <v>1</v>
      </c>
      <c r="AM4437" s="85">
        <f>IF(AND(K4437&gt;Variables!$G$10,K4437&lt;Variables!$G$11),0,1)</f>
        <v>0</v>
      </c>
      <c r="AN4437" s="103">
        <f>IF(H4437&lt;Variables!$G$13,1,0)</f>
        <v>0</v>
      </c>
      <c r="AO4437" s="101">
        <f>IF(R4437&lt;Variables!$G$12,0,1)</f>
        <v>0</v>
      </c>
      <c r="AP4437" s="86">
        <f t="shared" si="506"/>
        <v>1</v>
      </c>
      <c r="AR4437">
        <v>1</v>
      </c>
      <c r="AS4437">
        <v>0</v>
      </c>
      <c r="AT4437">
        <v>0</v>
      </c>
      <c r="AU4437">
        <v>0</v>
      </c>
      <c r="BA4437">
        <v>2</v>
      </c>
    </row>
    <row r="4438" spans="3:53" ht="12.75" x14ac:dyDescent="0.2">
      <c r="C4438" t="s">
        <v>878</v>
      </c>
      <c r="D4438" t="s">
        <v>862</v>
      </c>
      <c r="E4438">
        <v>78.08</v>
      </c>
      <c r="F4438">
        <v>21.07</v>
      </c>
      <c r="G4438">
        <v>-0.59</v>
      </c>
      <c r="H4438">
        <v>4480</v>
      </c>
      <c r="I4438">
        <v>2.536</v>
      </c>
      <c r="J4438" t="s">
        <v>78</v>
      </c>
      <c r="K4438">
        <v>64.08</v>
      </c>
      <c r="L4438">
        <v>78.059815</v>
      </c>
      <c r="M4438">
        <v>1.3047686572140589E-2</v>
      </c>
      <c r="N4438">
        <v>78.106251999999998</v>
      </c>
      <c r="O4438">
        <v>-4.641369809935908E-2</v>
      </c>
      <c r="P4438">
        <v>11936000</v>
      </c>
      <c r="Q4438">
        <v>578815</v>
      </c>
      <c r="R4438">
        <v>20.62</v>
      </c>
      <c r="S4438">
        <v>32.924999999999997</v>
      </c>
      <c r="T4438">
        <v>8.718</v>
      </c>
      <c r="U4438">
        <v>19.598333333333329</v>
      </c>
      <c r="V4438">
        <f t="shared" si="508"/>
        <v>2.5119990015481335</v>
      </c>
      <c r="AC4438">
        <v>78.349999999999994</v>
      </c>
      <c r="AD4438">
        <v>78</v>
      </c>
      <c r="AH4438" s="85">
        <f>IF(AND(M4438&lt;Variables!$G$6,M4438&gt;Variables!$G$5),0,1)</f>
        <v>1</v>
      </c>
      <c r="AI4438" s="85">
        <f t="shared" si="507"/>
        <v>1</v>
      </c>
      <c r="AJ4438" s="85">
        <f>IF(I4438&gt;Variables!$G$7,0,1)</f>
        <v>0</v>
      </c>
      <c r="AK4438" s="85">
        <f>IF(F4438&gt;Variables!$G$8,0,1)</f>
        <v>0</v>
      </c>
      <c r="AL4438" s="85">
        <f>IF(G4438&gt;Variables!$G$9,0,1)</f>
        <v>1</v>
      </c>
      <c r="AM4438" s="85">
        <f>IF(AND(K4438&gt;Variables!$G$10,K4438&lt;Variables!$G$11),0,1)</f>
        <v>0</v>
      </c>
      <c r="AN4438" s="103">
        <f>IF(H4438&lt;Variables!$G$13,1,0)</f>
        <v>0</v>
      </c>
      <c r="AO4438" s="101">
        <f>IF(R4438&lt;Variables!$G$12,0,1)</f>
        <v>1</v>
      </c>
      <c r="AP4438" s="86">
        <f t="shared" si="506"/>
        <v>1</v>
      </c>
      <c r="AR4438">
        <v>0</v>
      </c>
      <c r="AS4438">
        <v>0</v>
      </c>
      <c r="AT4438">
        <v>0</v>
      </c>
      <c r="AU4438">
        <v>1</v>
      </c>
      <c r="BA4438">
        <v>-0.09</v>
      </c>
    </row>
    <row r="4439" spans="3:53" ht="12.75" x14ac:dyDescent="0.2">
      <c r="C4439" t="s">
        <v>878</v>
      </c>
      <c r="D4439" t="s">
        <v>692</v>
      </c>
      <c r="E4439">
        <v>15.39</v>
      </c>
      <c r="F4439">
        <v>24.2</v>
      </c>
      <c r="G4439">
        <v>8.25</v>
      </c>
      <c r="H4439">
        <v>82.64</v>
      </c>
      <c r="I4439">
        <v>149.155</v>
      </c>
      <c r="J4439" t="s">
        <v>78</v>
      </c>
      <c r="K4439">
        <v>43.32</v>
      </c>
      <c r="L4439">
        <v>15.761469999999999</v>
      </c>
      <c r="M4439">
        <v>-1.7858105874642329</v>
      </c>
      <c r="N4439">
        <v>15.959956</v>
      </c>
      <c r="O4439">
        <v>-3.007251398437448</v>
      </c>
      <c r="P4439">
        <v>4910000</v>
      </c>
      <c r="Q4439">
        <v>7710000</v>
      </c>
      <c r="R4439">
        <v>0.64</v>
      </c>
      <c r="S4439">
        <v>32.924999999999997</v>
      </c>
      <c r="T4439">
        <v>8.718</v>
      </c>
      <c r="U4439">
        <v>19.598333333333329</v>
      </c>
      <c r="V4439">
        <f t="shared" si="508"/>
        <v>2.3097747031504037</v>
      </c>
      <c r="AC4439">
        <v>18.37</v>
      </c>
      <c r="AD4439">
        <v>15.03</v>
      </c>
      <c r="AH4439" s="85">
        <f>IF(AND(M4439&lt;Variables!$G$6,M4439&gt;Variables!$G$5),0,1)</f>
        <v>1</v>
      </c>
      <c r="AI4439" s="85">
        <f t="shared" si="507"/>
        <v>1</v>
      </c>
      <c r="AJ4439" s="85">
        <f>IF(I4439&gt;Variables!$G$7,0,1)</f>
        <v>0</v>
      </c>
      <c r="AK4439" s="85">
        <f>IF(F4439&gt;Variables!$G$8,0,1)</f>
        <v>0</v>
      </c>
      <c r="AL4439" s="85">
        <f>IF(G4439&gt;Variables!$G$9,0,1)</f>
        <v>1</v>
      </c>
      <c r="AM4439" s="85">
        <f>IF(AND(K4439&gt;Variables!$G$10,K4439&lt;Variables!$G$11),0,1)</f>
        <v>1</v>
      </c>
      <c r="AN4439" s="103">
        <f>IF(H4439&lt;Variables!$G$13,1,0)</f>
        <v>1</v>
      </c>
      <c r="AO4439" s="101">
        <f>IF(R4439&lt;Variables!$G$12,0,1)</f>
        <v>0</v>
      </c>
      <c r="AP4439" s="86">
        <f t="shared" si="506"/>
        <v>1</v>
      </c>
      <c r="AR4439">
        <v>1</v>
      </c>
      <c r="AS4439">
        <v>0</v>
      </c>
      <c r="AT4439">
        <v>0</v>
      </c>
      <c r="AU4439">
        <v>0</v>
      </c>
      <c r="BA4439">
        <v>2</v>
      </c>
    </row>
    <row r="4440" spans="3:53" ht="12.75" x14ac:dyDescent="0.2">
      <c r="C4440" t="s">
        <v>878</v>
      </c>
      <c r="D4440" t="s">
        <v>540</v>
      </c>
      <c r="E4440">
        <v>47.02</v>
      </c>
      <c r="F4440">
        <v>12.18</v>
      </c>
      <c r="G4440">
        <v>10.84</v>
      </c>
      <c r="H4440">
        <v>3200</v>
      </c>
      <c r="I4440">
        <v>1.7999999999999999E-2</v>
      </c>
      <c r="J4440" t="s">
        <v>78</v>
      </c>
      <c r="K4440">
        <v>63.78</v>
      </c>
      <c r="L4440">
        <v>46.79101</v>
      </c>
      <c r="M4440">
        <v>0.48938888047084922</v>
      </c>
      <c r="N4440">
        <v>46.170769999999997</v>
      </c>
      <c r="O4440">
        <v>1.839323883920494</v>
      </c>
      <c r="P4440">
        <v>797760</v>
      </c>
      <c r="Q4440">
        <v>1175000</v>
      </c>
      <c r="R4440">
        <v>0.68</v>
      </c>
      <c r="S4440">
        <v>32.924999999999997</v>
      </c>
      <c r="T4440">
        <v>8.718</v>
      </c>
      <c r="U4440">
        <v>19.598333333333329</v>
      </c>
      <c r="V4440">
        <f t="shared" si="508"/>
        <v>2.4775606560116565</v>
      </c>
      <c r="AC4440">
        <v>48.95</v>
      </c>
      <c r="AD4440">
        <v>46.37</v>
      </c>
      <c r="AH4440" s="85">
        <f>IF(AND(M4440&lt;Variables!$G$6,M4440&gt;Variables!$G$5),0,1)</f>
        <v>1</v>
      </c>
      <c r="AI4440" s="85">
        <f t="shared" si="507"/>
        <v>0</v>
      </c>
      <c r="AJ4440" s="85">
        <f>IF(I4440&gt;Variables!$G$7,0,1)</f>
        <v>0</v>
      </c>
      <c r="AK4440" s="85">
        <f>IF(F4440&gt;Variables!$G$8,0,1)</f>
        <v>0</v>
      </c>
      <c r="AL4440" s="85">
        <f>IF(G4440&gt;Variables!$G$9,0,1)</f>
        <v>1</v>
      </c>
      <c r="AM4440" s="85">
        <f>IF(AND(K4440&gt;Variables!$G$10,K4440&lt;Variables!$G$11),0,1)</f>
        <v>0</v>
      </c>
      <c r="AN4440" s="103">
        <f>IF(H4440&lt;Variables!$G$13,1,0)</f>
        <v>0</v>
      </c>
      <c r="AO4440" s="101">
        <f>IF(R4440&lt;Variables!$G$12,0,1)</f>
        <v>0</v>
      </c>
      <c r="AP4440" s="86">
        <f t="shared" si="506"/>
        <v>1</v>
      </c>
      <c r="AR4440">
        <v>1</v>
      </c>
      <c r="AS4440">
        <v>0</v>
      </c>
      <c r="AT4440">
        <v>0</v>
      </c>
      <c r="AU4440">
        <v>0</v>
      </c>
      <c r="BA4440">
        <v>0.36</v>
      </c>
    </row>
    <row r="4441" spans="3:53" ht="12.75" x14ac:dyDescent="0.2">
      <c r="C4441" t="s">
        <v>878</v>
      </c>
      <c r="D4441" t="s">
        <v>117</v>
      </c>
      <c r="E4441">
        <v>29.41</v>
      </c>
      <c r="F4441">
        <v>9.6</v>
      </c>
      <c r="G4441">
        <v>6.07</v>
      </c>
      <c r="H4441">
        <v>3850</v>
      </c>
      <c r="I4441">
        <v>-13.192</v>
      </c>
      <c r="J4441" t="s">
        <v>78</v>
      </c>
      <c r="K4441">
        <v>49.72</v>
      </c>
      <c r="L4441">
        <v>29.662459999999999</v>
      </c>
      <c r="M4441">
        <v>-0.44655770290123697</v>
      </c>
      <c r="N4441">
        <v>29.326592000000009</v>
      </c>
      <c r="O4441">
        <v>0.69359576455387661</v>
      </c>
      <c r="P4441">
        <v>7438000</v>
      </c>
      <c r="Q4441">
        <v>15356000</v>
      </c>
      <c r="R4441">
        <v>0.48</v>
      </c>
      <c r="S4441">
        <v>32.924999999999997</v>
      </c>
      <c r="T4441">
        <v>8.718</v>
      </c>
      <c r="U4441">
        <v>19.598333333333329</v>
      </c>
      <c r="V4441">
        <f t="shared" si="508"/>
        <v>2.3753485958545579</v>
      </c>
      <c r="AC4441">
        <v>31.439699999999998</v>
      </c>
      <c r="AD4441">
        <v>29.39</v>
      </c>
      <c r="AH4441" s="85">
        <f>IF(AND(M4441&lt;Variables!$G$6,M4441&gt;Variables!$G$5),0,1)</f>
        <v>1</v>
      </c>
      <c r="AI4441" s="85">
        <f t="shared" si="507"/>
        <v>0</v>
      </c>
      <c r="AJ4441" s="85">
        <f>IF(I4441&gt;Variables!$G$7,0,1)</f>
        <v>1</v>
      </c>
      <c r="AK4441" s="85">
        <f>IF(F4441&gt;Variables!$G$8,0,1)</f>
        <v>0</v>
      </c>
      <c r="AL4441" s="85">
        <f>IF(G4441&gt;Variables!$G$9,0,1)</f>
        <v>1</v>
      </c>
      <c r="AM4441" s="85">
        <f>IF(AND(K4441&gt;Variables!$G$10,K4441&lt;Variables!$G$11),0,1)</f>
        <v>1</v>
      </c>
      <c r="AN4441" s="103">
        <f>IF(H4441&lt;Variables!$G$13,1,0)</f>
        <v>0</v>
      </c>
      <c r="AO4441" s="101">
        <f>IF(R4441&lt;Variables!$G$12,0,1)</f>
        <v>0</v>
      </c>
      <c r="AP4441" s="86">
        <f t="shared" si="506"/>
        <v>1</v>
      </c>
      <c r="AR4441">
        <v>1</v>
      </c>
      <c r="AS4441">
        <v>0</v>
      </c>
      <c r="AT4441">
        <v>0</v>
      </c>
      <c r="AU4441">
        <v>0</v>
      </c>
      <c r="BA4441">
        <v>2</v>
      </c>
    </row>
    <row r="4442" spans="3:53" ht="12.75" x14ac:dyDescent="0.2">
      <c r="C4442" t="s">
        <v>878</v>
      </c>
      <c r="D4442" t="s">
        <v>331</v>
      </c>
      <c r="E4442">
        <v>56.33</v>
      </c>
      <c r="F4442">
        <v>16.71</v>
      </c>
      <c r="G4442">
        <v>7.54</v>
      </c>
      <c r="H4442">
        <v>25710</v>
      </c>
      <c r="I4442">
        <v>1130.9069999999999</v>
      </c>
      <c r="J4442" t="s">
        <v>78</v>
      </c>
      <c r="K4442">
        <v>59.17</v>
      </c>
      <c r="L4442">
        <v>54.924809999999987</v>
      </c>
      <c r="M4442">
        <v>2.5591167270310149</v>
      </c>
      <c r="N4442">
        <v>55.878101999999998</v>
      </c>
      <c r="O4442">
        <v>0.80943694186319892</v>
      </c>
      <c r="P4442">
        <v>128312000</v>
      </c>
      <c r="Q4442">
        <v>136810000</v>
      </c>
      <c r="R4442">
        <v>0.94</v>
      </c>
      <c r="S4442">
        <v>32.924999999999997</v>
      </c>
      <c r="T4442">
        <v>8.718</v>
      </c>
      <c r="U4442">
        <v>19.598333333333329</v>
      </c>
      <c r="V4442">
        <f t="shared" si="508"/>
        <v>2.3276911791799</v>
      </c>
      <c r="AC4442">
        <v>59.5</v>
      </c>
      <c r="AD4442">
        <v>51.8</v>
      </c>
      <c r="AH4442" s="85">
        <f>IF(AND(M4442&lt;Variables!$G$6,M4442&gt;Variables!$G$5),0,1)</f>
        <v>1</v>
      </c>
      <c r="AI4442" s="85">
        <f t="shared" si="507"/>
        <v>1</v>
      </c>
      <c r="AJ4442" s="85">
        <f>IF(I4442&gt;Variables!$G$7,0,1)</f>
        <v>0</v>
      </c>
      <c r="AK4442" s="85">
        <f>IF(F4442&gt;Variables!$G$8,0,1)</f>
        <v>0</v>
      </c>
      <c r="AL4442" s="85">
        <f>IF(G4442&gt;Variables!$G$9,0,1)</f>
        <v>1</v>
      </c>
      <c r="AM4442" s="85">
        <f>IF(AND(K4442&gt;Variables!$G$10,K4442&lt;Variables!$G$11),0,1)</f>
        <v>0</v>
      </c>
      <c r="AN4442" s="103">
        <f>IF(H4442&lt;Variables!$G$13,1,0)</f>
        <v>0</v>
      </c>
      <c r="AO4442" s="101">
        <f>IF(R4442&lt;Variables!$G$12,0,1)</f>
        <v>0</v>
      </c>
      <c r="AP4442" s="86">
        <f t="shared" si="506"/>
        <v>1</v>
      </c>
      <c r="AR4442">
        <v>0</v>
      </c>
      <c r="AS4442">
        <v>0</v>
      </c>
      <c r="AT4442">
        <v>1</v>
      </c>
      <c r="AU4442">
        <v>0</v>
      </c>
      <c r="BA4442">
        <v>-2.25</v>
      </c>
    </row>
    <row r="4443" spans="3:53" ht="12.75" x14ac:dyDescent="0.2">
      <c r="C4443" t="s">
        <v>878</v>
      </c>
      <c r="D4443" t="s">
        <v>133</v>
      </c>
      <c r="E4443">
        <v>8.11</v>
      </c>
      <c r="F4443">
        <v>71.819999999999993</v>
      </c>
      <c r="G4443">
        <v>19.190000000000001</v>
      </c>
      <c r="H4443">
        <v>22.11</v>
      </c>
      <c r="I4443">
        <v>-45.735999999999997</v>
      </c>
      <c r="J4443" t="s">
        <v>78</v>
      </c>
      <c r="K4443">
        <v>51.54</v>
      </c>
      <c r="L4443">
        <v>8.2748599999999985</v>
      </c>
      <c r="M4443">
        <v>-0.17958007748770091</v>
      </c>
      <c r="N4443">
        <v>8.2258040000000001</v>
      </c>
      <c r="O4443">
        <v>0.41571620233109952</v>
      </c>
      <c r="P4443">
        <v>50570000</v>
      </c>
      <c r="Q4443">
        <v>6720000</v>
      </c>
      <c r="R4443">
        <v>7.53</v>
      </c>
      <c r="S4443">
        <v>32.924999999999997</v>
      </c>
      <c r="T4443">
        <v>8.718</v>
      </c>
      <c r="U4443">
        <v>19.598333333333329</v>
      </c>
      <c r="V4443">
        <f t="shared" si="508"/>
        <v>2.3884221680009086</v>
      </c>
      <c r="AC4443">
        <v>9.82</v>
      </c>
      <c r="AD4443">
        <v>7.09</v>
      </c>
      <c r="AH4443" s="85">
        <f>IF(AND(M4443&lt;Variables!$G$6,M4443&gt;Variables!$G$5),0,1)</f>
        <v>1</v>
      </c>
      <c r="AI4443" s="85">
        <f t="shared" si="507"/>
        <v>0</v>
      </c>
      <c r="AJ4443" s="85">
        <f>IF(I4443&gt;Variables!$G$7,0,1)</f>
        <v>1</v>
      </c>
      <c r="AK4443" s="85">
        <f>IF(F4443&gt;Variables!$G$8,0,1)</f>
        <v>0</v>
      </c>
      <c r="AL4443" s="85">
        <f>IF(G4443&gt;Variables!$G$9,0,1)</f>
        <v>0</v>
      </c>
      <c r="AM4443" s="85">
        <f>IF(AND(K4443&gt;Variables!$G$10,K4443&lt;Variables!$G$11),0,1)</f>
        <v>0</v>
      </c>
      <c r="AN4443" s="103">
        <f>IF(H4443&lt;Variables!$G$13,1,0)</f>
        <v>1</v>
      </c>
      <c r="AO4443" s="101">
        <f>IF(R4443&lt;Variables!$G$12,0,1)</f>
        <v>1</v>
      </c>
      <c r="AP4443" s="86">
        <f t="shared" si="506"/>
        <v>1</v>
      </c>
      <c r="AR4443">
        <v>1</v>
      </c>
      <c r="AS4443">
        <v>0</v>
      </c>
      <c r="AT4443">
        <v>0</v>
      </c>
      <c r="AU4443">
        <v>0</v>
      </c>
      <c r="BA4443">
        <v>2</v>
      </c>
    </row>
    <row r="4444" spans="3:53" ht="12.75" x14ac:dyDescent="0.2">
      <c r="C4444" t="s">
        <v>878</v>
      </c>
      <c r="D4444" t="s">
        <v>874</v>
      </c>
      <c r="E4444">
        <v>224.94</v>
      </c>
      <c r="F4444">
        <v>9.0399999999999991</v>
      </c>
      <c r="G4444">
        <v>8.7899999999999991</v>
      </c>
      <c r="H4444">
        <v>78390</v>
      </c>
      <c r="I4444">
        <v>204.53899999999999</v>
      </c>
      <c r="J4444" t="s">
        <v>78</v>
      </c>
      <c r="K4444">
        <v>73.61</v>
      </c>
      <c r="L4444">
        <v>221.964765</v>
      </c>
      <c r="M4444">
        <v>1.5071018141100021</v>
      </c>
      <c r="N4444">
        <v>220.04916600000001</v>
      </c>
      <c r="O4444">
        <v>2.390753891791614</v>
      </c>
      <c r="P4444">
        <v>7201000</v>
      </c>
      <c r="Q4444">
        <v>9173000</v>
      </c>
      <c r="R4444">
        <v>0.79</v>
      </c>
      <c r="S4444">
        <v>32.924999999999997</v>
      </c>
      <c r="T4444">
        <v>8.718</v>
      </c>
      <c r="U4444">
        <v>19.598333333333329</v>
      </c>
      <c r="V4444">
        <f t="shared" si="508"/>
        <v>2.4696521908088158</v>
      </c>
      <c r="AC4444">
        <v>227.71</v>
      </c>
      <c r="AD4444">
        <v>217.07</v>
      </c>
      <c r="AH4444" s="85">
        <f>IF(AND(M4444&lt;Variables!$G$6,M4444&gt;Variables!$G$5),0,1)</f>
        <v>1</v>
      </c>
      <c r="AI4444" s="85">
        <f t="shared" si="507"/>
        <v>0</v>
      </c>
      <c r="AJ4444" s="85">
        <f>IF(I4444&gt;Variables!$G$7,0,1)</f>
        <v>0</v>
      </c>
      <c r="AK4444" s="85">
        <f>IF(F4444&gt;Variables!$G$8,0,1)</f>
        <v>0</v>
      </c>
      <c r="AL4444" s="85">
        <f>IF(G4444&gt;Variables!$G$9,0,1)</f>
        <v>1</v>
      </c>
      <c r="AM4444" s="85">
        <f>IF(AND(K4444&gt;Variables!$G$10,K4444&lt;Variables!$G$11),0,1)</f>
        <v>0</v>
      </c>
      <c r="AN4444" s="103">
        <f>IF(H4444&lt;Variables!$G$13,1,0)</f>
        <v>0</v>
      </c>
      <c r="AO4444" s="101">
        <f>IF(R4444&lt;Variables!$G$12,0,1)</f>
        <v>0</v>
      </c>
      <c r="AP4444" s="86">
        <f t="shared" si="506"/>
        <v>1</v>
      </c>
      <c r="AR4444">
        <v>0</v>
      </c>
      <c r="AS4444">
        <v>0</v>
      </c>
      <c r="AT4444">
        <v>1</v>
      </c>
      <c r="AU4444">
        <v>0</v>
      </c>
      <c r="BA4444">
        <v>-1.31</v>
      </c>
    </row>
    <row r="4445" spans="3:53" ht="12.75" x14ac:dyDescent="0.2">
      <c r="C4445" t="s">
        <v>878</v>
      </c>
      <c r="D4445" t="s">
        <v>865</v>
      </c>
      <c r="E4445">
        <v>33.369999999999997</v>
      </c>
      <c r="F4445">
        <v>8.65</v>
      </c>
      <c r="G4445">
        <v>5.97</v>
      </c>
      <c r="H4445">
        <v>2460</v>
      </c>
      <c r="I4445">
        <v>59.009</v>
      </c>
      <c r="J4445" t="s">
        <v>76</v>
      </c>
      <c r="K4445">
        <v>48.14</v>
      </c>
      <c r="L4445">
        <v>33.393547368421061</v>
      </c>
      <c r="M4445">
        <v>-7.0514725977662979E-2</v>
      </c>
      <c r="N4445">
        <v>33.550559183673457</v>
      </c>
      <c r="O4445">
        <v>-0.53817041523805931</v>
      </c>
      <c r="P4445">
        <v>485704</v>
      </c>
      <c r="Q4445">
        <v>413382</v>
      </c>
      <c r="R4445">
        <v>1.17</v>
      </c>
      <c r="S4445">
        <v>32.924999999999997</v>
      </c>
      <c r="T4445">
        <v>8.718</v>
      </c>
      <c r="U4445">
        <v>19.598333333333329</v>
      </c>
      <c r="V4445">
        <f t="shared" si="508"/>
        <v>2.3491850003321799</v>
      </c>
      <c r="AC4445">
        <v>33.47</v>
      </c>
      <c r="AD4445">
        <v>32.630000000000003</v>
      </c>
      <c r="AH4445" s="85">
        <f>IF(AND(M4445&lt;Variables!$G$6,M4445&gt;Variables!$G$5),0,1)</f>
        <v>1</v>
      </c>
      <c r="AI4445" s="85">
        <f t="shared" si="507"/>
        <v>1</v>
      </c>
      <c r="AJ4445" s="85">
        <f>IF(I4445&gt;Variables!$G$7,0,1)</f>
        <v>0</v>
      </c>
      <c r="AK4445" s="85">
        <f>IF(F4445&gt;Variables!$G$8,0,1)</f>
        <v>1</v>
      </c>
      <c r="AL4445" s="85">
        <f>IF(G4445&gt;Variables!$G$9,0,1)</f>
        <v>1</v>
      </c>
      <c r="AM4445" s="85">
        <f>IF(AND(K4445&gt;Variables!$G$10,K4445&lt;Variables!$G$11),0,1)</f>
        <v>1</v>
      </c>
      <c r="AN4445" s="103">
        <f>IF(H4445&lt;Variables!$G$13,1,0)</f>
        <v>1</v>
      </c>
      <c r="AO4445" s="101">
        <f>IF(R4445&lt;Variables!$G$12,0,1)</f>
        <v>0</v>
      </c>
      <c r="AP4445" s="86">
        <f t="shared" si="506"/>
        <v>0</v>
      </c>
      <c r="AR4445">
        <v>0</v>
      </c>
      <c r="AS4445">
        <v>0</v>
      </c>
      <c r="AT4445">
        <v>0</v>
      </c>
      <c r="AU4445">
        <v>1</v>
      </c>
      <c r="BA4445">
        <v>-0.81</v>
      </c>
    </row>
    <row r="4446" spans="3:53" ht="12.75" x14ac:dyDescent="0.2">
      <c r="C4446" t="s">
        <v>878</v>
      </c>
      <c r="D4446" t="s">
        <v>864</v>
      </c>
      <c r="E4446">
        <v>10.85</v>
      </c>
      <c r="F4446">
        <v>9.02</v>
      </c>
      <c r="G4446">
        <v>0</v>
      </c>
      <c r="H4446">
        <v>-99999</v>
      </c>
      <c r="I4446">
        <v>2419.7570000000001</v>
      </c>
      <c r="J4446" t="s">
        <v>76</v>
      </c>
      <c r="K4446"/>
      <c r="L4446">
        <v>-99999</v>
      </c>
      <c r="M4446">
        <v>-99999</v>
      </c>
      <c r="N4446">
        <v>-99999</v>
      </c>
      <c r="O4446">
        <v>-99999</v>
      </c>
      <c r="P4446">
        <v>45059</v>
      </c>
      <c r="Q4446">
        <v>6087</v>
      </c>
      <c r="R4446">
        <v>7.4</v>
      </c>
      <c r="S4446">
        <v>32.924999999999997</v>
      </c>
      <c r="T4446">
        <v>8.718</v>
      </c>
      <c r="U4446">
        <v>19.598333333333329</v>
      </c>
      <c r="V4446"/>
      <c r="AC4446">
        <v>10.85</v>
      </c>
      <c r="AD4446">
        <v>10.55</v>
      </c>
      <c r="AH4446" s="85">
        <f>IF(AND(M4446&lt;Variables!$G$6,M4446&gt;Variables!$G$5),0,1)</f>
        <v>1</v>
      </c>
      <c r="AI4446" s="85">
        <f t="shared" si="507"/>
        <v>1</v>
      </c>
      <c r="AJ4446" s="85">
        <f>IF(I4446&gt;Variables!$G$7,0,1)</f>
        <v>0</v>
      </c>
      <c r="AK4446" s="85">
        <f>IF(F4446&gt;Variables!$G$8,0,1)</f>
        <v>0</v>
      </c>
      <c r="AL4446" s="85">
        <f>IF(G4446&gt;Variables!$G$9,0,1)</f>
        <v>1</v>
      </c>
      <c r="AM4446" s="85">
        <f>IF(AND(K4446&gt;Variables!$G$10,K4446&lt;Variables!$G$11),0,1)</f>
        <v>1</v>
      </c>
      <c r="AN4446" s="103">
        <f>IF(H4446&lt;Variables!$G$13,1,0)</f>
        <v>1</v>
      </c>
      <c r="AO4446" s="101">
        <f>IF(R4446&lt;Variables!$G$12,0,1)</f>
        <v>1</v>
      </c>
      <c r="AP4446" s="86">
        <f t="shared" si="506"/>
        <v>0</v>
      </c>
      <c r="AR4446">
        <v>0</v>
      </c>
      <c r="AS4446">
        <v>0</v>
      </c>
      <c r="AT4446">
        <v>1</v>
      </c>
      <c r="AU4446">
        <v>0</v>
      </c>
      <c r="BA4446">
        <v>-2.25</v>
      </c>
    </row>
    <row r="4447" spans="3:53" ht="12.75" x14ac:dyDescent="0.2">
      <c r="C4447" t="s">
        <v>878</v>
      </c>
      <c r="D4447" t="s">
        <v>251</v>
      </c>
      <c r="E4447">
        <v>10.46</v>
      </c>
      <c r="F4447">
        <v>15.89</v>
      </c>
      <c r="G4447">
        <v>10.62</v>
      </c>
      <c r="H4447">
        <v>3650</v>
      </c>
      <c r="I4447">
        <v>-0.109</v>
      </c>
      <c r="J4447" t="s">
        <v>78</v>
      </c>
      <c r="K4447">
        <v>60.4</v>
      </c>
      <c r="L4447">
        <v>10.255295</v>
      </c>
      <c r="M4447">
        <v>2.093601402982578</v>
      </c>
      <c r="N4447">
        <v>10.062113999999999</v>
      </c>
      <c r="O4447">
        <v>4.0536809660474873</v>
      </c>
      <c r="P4447">
        <v>18662000</v>
      </c>
      <c r="Q4447">
        <v>22840000</v>
      </c>
      <c r="R4447">
        <v>0.82</v>
      </c>
      <c r="S4447">
        <v>32.924999999999997</v>
      </c>
      <c r="T4447">
        <v>8.718</v>
      </c>
      <c r="U4447">
        <v>19.598333333333329</v>
      </c>
      <c r="V4447">
        <f t="shared" ref="V4447:V4452" si="509">1.849 + (0.01036 * K4447) + (0.1184 * M4447) - (0.002888 * K4447 * M4447)</f>
        <v>2.3574286266635904</v>
      </c>
      <c r="AC4447">
        <v>12</v>
      </c>
      <c r="AD4447">
        <v>10.17</v>
      </c>
      <c r="AH4447" s="85">
        <f>IF(AND(M4447&lt;Variables!$G$6,M4447&gt;Variables!$G$5),0,1)</f>
        <v>1</v>
      </c>
      <c r="AI4447" s="85">
        <f t="shared" si="507"/>
        <v>0</v>
      </c>
      <c r="AJ4447" s="85">
        <f>IF(I4447&gt;Variables!$G$7,0,1)</f>
        <v>1</v>
      </c>
      <c r="AK4447" s="85">
        <f>IF(F4447&gt;Variables!$G$8,0,1)</f>
        <v>0</v>
      </c>
      <c r="AL4447" s="85">
        <f>IF(G4447&gt;Variables!$G$9,0,1)</f>
        <v>1</v>
      </c>
      <c r="AM4447" s="85">
        <f>IF(AND(K4447&gt;Variables!$G$10,K4447&lt;Variables!$G$11),0,1)</f>
        <v>0</v>
      </c>
      <c r="AN4447" s="103">
        <f>IF(H4447&lt;Variables!$G$13,1,0)</f>
        <v>0</v>
      </c>
      <c r="AO4447" s="101">
        <f>IF(R4447&lt;Variables!$G$12,0,1)</f>
        <v>0</v>
      </c>
      <c r="AP4447" s="86">
        <f t="shared" si="506"/>
        <v>1</v>
      </c>
      <c r="AR4447">
        <v>1</v>
      </c>
      <c r="AS4447">
        <v>0</v>
      </c>
      <c r="AT4447">
        <v>0</v>
      </c>
      <c r="AU4447">
        <v>0</v>
      </c>
      <c r="BA4447">
        <v>2</v>
      </c>
    </row>
    <row r="4448" spans="3:53" ht="12.75" x14ac:dyDescent="0.2">
      <c r="C4448" t="s">
        <v>878</v>
      </c>
      <c r="D4448" t="s">
        <v>697</v>
      </c>
      <c r="E4448">
        <v>6.71</v>
      </c>
      <c r="F4448">
        <v>14.74</v>
      </c>
      <c r="G4448">
        <v>17.809999999999999</v>
      </c>
      <c r="H4448">
        <v>-99999</v>
      </c>
      <c r="I4448">
        <v>-7.8710000000000004</v>
      </c>
      <c r="J4448" t="s">
        <v>76</v>
      </c>
      <c r="K4448">
        <v>47.01</v>
      </c>
      <c r="L4448">
        <v>6.7129687499999999</v>
      </c>
      <c r="M4448">
        <v>3.0258594604658771E-2</v>
      </c>
      <c r="N4448">
        <v>6.8760697674418587</v>
      </c>
      <c r="O4448">
        <v>-2.3424684869330892</v>
      </c>
      <c r="P4448">
        <v>128412</v>
      </c>
      <c r="Q4448">
        <v>74910</v>
      </c>
      <c r="R4448">
        <v>1.71</v>
      </c>
      <c r="S4448">
        <v>32.924999999999997</v>
      </c>
      <c r="T4448">
        <v>8.718</v>
      </c>
      <c r="U4448">
        <v>19.598333333333329</v>
      </c>
      <c r="V4448">
        <f t="shared" si="509"/>
        <v>2.3354981631357212</v>
      </c>
      <c r="AC4448">
        <v>7</v>
      </c>
      <c r="AD4448">
        <v>5.8</v>
      </c>
      <c r="AH4448" s="85">
        <f>IF(AND(M4448&lt;Variables!$G$6,M4448&gt;Variables!$G$5),0,1)</f>
        <v>1</v>
      </c>
      <c r="AI4448" s="85">
        <f t="shared" si="507"/>
        <v>1</v>
      </c>
      <c r="AJ4448" s="85">
        <f>IF(I4448&gt;Variables!$G$7,0,1)</f>
        <v>1</v>
      </c>
      <c r="AK4448" s="85">
        <f>IF(F4448&gt;Variables!$G$8,0,1)</f>
        <v>0</v>
      </c>
      <c r="AL4448" s="85">
        <f>IF(G4448&gt;Variables!$G$9,0,1)</f>
        <v>0</v>
      </c>
      <c r="AM4448" s="85">
        <f>IF(AND(K4448&gt;Variables!$G$10,K4448&lt;Variables!$G$11),0,1)</f>
        <v>1</v>
      </c>
      <c r="AN4448" s="103">
        <f>IF(H4448&lt;Variables!$G$13,1,0)</f>
        <v>1</v>
      </c>
      <c r="AO4448" s="101">
        <f>IF(R4448&lt;Variables!$G$12,0,1)</f>
        <v>0</v>
      </c>
      <c r="AP4448" s="86">
        <f t="shared" si="506"/>
        <v>0</v>
      </c>
      <c r="AR4448">
        <v>1</v>
      </c>
      <c r="AS4448">
        <v>0</v>
      </c>
      <c r="AT4448">
        <v>0</v>
      </c>
      <c r="AU4448">
        <v>0</v>
      </c>
      <c r="BA4448">
        <v>2</v>
      </c>
    </row>
    <row r="4449" spans="3:53" ht="12.75" x14ac:dyDescent="0.2">
      <c r="C4449" t="s">
        <v>878</v>
      </c>
      <c r="D4449" t="s">
        <v>860</v>
      </c>
      <c r="E4449">
        <v>91.46</v>
      </c>
      <c r="F4449">
        <v>7.57</v>
      </c>
      <c r="G4449">
        <v>4.3</v>
      </c>
      <c r="H4449">
        <v>3120</v>
      </c>
      <c r="I4449">
        <v>29.84</v>
      </c>
      <c r="J4449" t="s">
        <v>78</v>
      </c>
      <c r="K4449">
        <v>51.43</v>
      </c>
      <c r="L4449">
        <v>91.394885000000002</v>
      </c>
      <c r="M4449">
        <v>7.1245781424191953E-2</v>
      </c>
      <c r="N4449">
        <v>91.563041999999982</v>
      </c>
      <c r="O4449">
        <v>-0.1125366717283027</v>
      </c>
      <c r="P4449">
        <v>953938</v>
      </c>
      <c r="Q4449">
        <v>666488</v>
      </c>
      <c r="R4449">
        <v>1.43</v>
      </c>
      <c r="S4449">
        <v>32.924999999999997</v>
      </c>
      <c r="T4449">
        <v>8.718</v>
      </c>
      <c r="U4449">
        <v>19.598333333333329</v>
      </c>
      <c r="V4449">
        <f t="shared" si="509"/>
        <v>2.3796681760050142</v>
      </c>
      <c r="AC4449">
        <v>93.91</v>
      </c>
      <c r="AD4449">
        <v>89.1</v>
      </c>
      <c r="AH4449" s="85">
        <f>IF(AND(M4449&lt;Variables!$G$6,M4449&gt;Variables!$G$5),0,1)</f>
        <v>1</v>
      </c>
      <c r="AI4449" s="85">
        <f t="shared" si="507"/>
        <v>1</v>
      </c>
      <c r="AJ4449" s="85">
        <f>IF(I4449&gt;Variables!$G$7,0,1)</f>
        <v>0</v>
      </c>
      <c r="AK4449" s="85">
        <f>IF(F4449&gt;Variables!$G$8,0,1)</f>
        <v>1</v>
      </c>
      <c r="AL4449" s="85">
        <f>IF(G4449&gt;Variables!$G$9,0,1)</f>
        <v>1</v>
      </c>
      <c r="AM4449" s="85">
        <f>IF(AND(K4449&gt;Variables!$G$10,K4449&lt;Variables!$G$11),0,1)</f>
        <v>0</v>
      </c>
      <c r="AN4449" s="103">
        <f>IF(H4449&lt;Variables!$G$13,1,0)</f>
        <v>0</v>
      </c>
      <c r="AO4449" s="101">
        <f>IF(R4449&lt;Variables!$G$12,0,1)</f>
        <v>0</v>
      </c>
      <c r="AP4449" s="86">
        <f t="shared" si="506"/>
        <v>1</v>
      </c>
      <c r="AR4449">
        <v>1</v>
      </c>
      <c r="AS4449">
        <v>0</v>
      </c>
      <c r="AT4449">
        <v>0</v>
      </c>
      <c r="AU4449">
        <v>0</v>
      </c>
      <c r="BA4449">
        <v>1.42</v>
      </c>
    </row>
    <row r="4450" spans="3:53" ht="12.75" x14ac:dyDescent="0.2">
      <c r="C4450" t="s">
        <v>878</v>
      </c>
      <c r="D4450" t="s">
        <v>872</v>
      </c>
      <c r="E4450">
        <v>5.94</v>
      </c>
      <c r="F4450">
        <v>60.53</v>
      </c>
      <c r="G4450">
        <v>11.86</v>
      </c>
      <c r="H4450">
        <v>208.2</v>
      </c>
      <c r="I4450">
        <v>-15.276</v>
      </c>
      <c r="J4450" t="s">
        <v>78</v>
      </c>
      <c r="K4450">
        <v>78.430000000000007</v>
      </c>
      <c r="L4450">
        <v>5.9390526315789467</v>
      </c>
      <c r="M4450">
        <v>1.5951507417468869E-2</v>
      </c>
      <c r="N4450">
        <v>5.9451073170731714</v>
      </c>
      <c r="O4450">
        <v>-8.5907903773291591E-2</v>
      </c>
      <c r="P4450">
        <v>1030000</v>
      </c>
      <c r="Q4450">
        <v>20810</v>
      </c>
      <c r="R4450">
        <v>49.5</v>
      </c>
      <c r="S4450">
        <v>32.924999999999997</v>
      </c>
      <c r="T4450">
        <v>8.718</v>
      </c>
      <c r="U4450">
        <v>19.598333333333329</v>
      </c>
      <c r="V4450">
        <f t="shared" si="509"/>
        <v>2.6598103488913685</v>
      </c>
      <c r="AC4450">
        <v>5.98</v>
      </c>
      <c r="AD4450">
        <v>5.93</v>
      </c>
      <c r="AH4450" s="85">
        <f>IF(AND(M4450&lt;Variables!$G$6,M4450&gt;Variables!$G$5),0,1)</f>
        <v>1</v>
      </c>
      <c r="AI4450" s="85">
        <f t="shared" si="507"/>
        <v>1</v>
      </c>
      <c r="AJ4450" s="85">
        <f>IF(I4450&gt;Variables!$G$7,0,1)</f>
        <v>1</v>
      </c>
      <c r="AK4450" s="85">
        <f>IF(F4450&gt;Variables!$G$8,0,1)</f>
        <v>0</v>
      </c>
      <c r="AL4450" s="85">
        <f>IF(G4450&gt;Variables!$G$9,0,1)</f>
        <v>1</v>
      </c>
      <c r="AM4450" s="85">
        <f>IF(AND(K4450&gt;Variables!$G$10,K4450&lt;Variables!$G$11),0,1)</f>
        <v>1</v>
      </c>
      <c r="AN4450" s="103">
        <f>IF(H4450&lt;Variables!$G$13,1,0)</f>
        <v>1</v>
      </c>
      <c r="AO4450" s="101">
        <f>IF(R4450&lt;Variables!$G$12,0,1)</f>
        <v>1</v>
      </c>
      <c r="AP4450" s="86">
        <f t="shared" si="506"/>
        <v>1</v>
      </c>
      <c r="AR4450">
        <v>0</v>
      </c>
      <c r="AS4450">
        <v>0</v>
      </c>
      <c r="AT4450">
        <v>0</v>
      </c>
      <c r="AU4450">
        <v>1</v>
      </c>
      <c r="BA4450">
        <v>-0.05</v>
      </c>
    </row>
    <row r="4451" spans="3:53" ht="12.75" x14ac:dyDescent="0.2">
      <c r="C4451" t="s">
        <v>878</v>
      </c>
      <c r="D4451" t="s">
        <v>868</v>
      </c>
      <c r="E4451">
        <v>5.5</v>
      </c>
      <c r="F4451">
        <v>35.380000000000003</v>
      </c>
      <c r="G4451">
        <v>-6.6</v>
      </c>
      <c r="H4451">
        <v>124.3</v>
      </c>
      <c r="I4451">
        <v>0.38300000000000001</v>
      </c>
      <c r="J4451" t="s">
        <v>76</v>
      </c>
      <c r="K4451">
        <v>51.23</v>
      </c>
      <c r="L4451">
        <v>5.4786450000000002</v>
      </c>
      <c r="M4451">
        <v>0.75483992848595527</v>
      </c>
      <c r="N4451">
        <v>5.6024799999999981</v>
      </c>
      <c r="O4451">
        <v>-1.4722051662834781</v>
      </c>
      <c r="P4451">
        <v>22150000</v>
      </c>
      <c r="Q4451">
        <v>722400</v>
      </c>
      <c r="R4451">
        <v>30.66</v>
      </c>
      <c r="S4451">
        <v>32.924999999999997</v>
      </c>
      <c r="T4451">
        <v>8.718</v>
      </c>
      <c r="U4451">
        <v>19.598333333333329</v>
      </c>
      <c r="V4451">
        <f t="shared" si="509"/>
        <v>2.3574355892718</v>
      </c>
      <c r="AC4451">
        <v>5.8</v>
      </c>
      <c r="AD4451">
        <v>5.0199999999999996</v>
      </c>
      <c r="AH4451" s="85">
        <f>IF(AND(M4451&lt;Variables!$G$6,M4451&gt;Variables!$G$5),0,1)</f>
        <v>1</v>
      </c>
      <c r="AI4451" s="85">
        <f t="shared" si="507"/>
        <v>1</v>
      </c>
      <c r="AJ4451" s="85">
        <f>IF(I4451&gt;Variables!$G$7,0,1)</f>
        <v>0</v>
      </c>
      <c r="AK4451" s="85">
        <f>IF(F4451&gt;Variables!$G$8,0,1)</f>
        <v>0</v>
      </c>
      <c r="AL4451" s="85">
        <f>IF(G4451&gt;Variables!$G$9,0,1)</f>
        <v>1</v>
      </c>
      <c r="AM4451" s="85">
        <f>IF(AND(K4451&gt;Variables!$G$10,K4451&lt;Variables!$G$11),0,1)</f>
        <v>0</v>
      </c>
      <c r="AN4451" s="103">
        <f>IF(H4451&lt;Variables!$G$13,1,0)</f>
        <v>1</v>
      </c>
      <c r="AO4451" s="101">
        <f>IF(R4451&lt;Variables!$G$12,0,1)</f>
        <v>1</v>
      </c>
      <c r="AP4451" s="86">
        <f t="shared" si="506"/>
        <v>0</v>
      </c>
      <c r="AR4451">
        <v>1</v>
      </c>
      <c r="AS4451">
        <v>0</v>
      </c>
      <c r="AT4451">
        <v>0</v>
      </c>
      <c r="AU4451">
        <v>0</v>
      </c>
      <c r="BA4451">
        <v>2</v>
      </c>
    </row>
    <row r="4452" spans="3:53" ht="12.75" x14ac:dyDescent="0.2">
      <c r="C4452" t="s">
        <v>878</v>
      </c>
      <c r="D4452" t="s">
        <v>875</v>
      </c>
      <c r="E4452">
        <v>1.02</v>
      </c>
      <c r="F4452">
        <v>21.1</v>
      </c>
      <c r="G4452">
        <v>4.42</v>
      </c>
      <c r="H4452">
        <v>90.64</v>
      </c>
      <c r="I4452">
        <v>-91.191000000000003</v>
      </c>
      <c r="J4452" t="s">
        <v>78</v>
      </c>
      <c r="K4452">
        <v>44.18</v>
      </c>
      <c r="L4452">
        <v>1.042465</v>
      </c>
      <c r="M4452">
        <v>-1.1957235974349421</v>
      </c>
      <c r="N4452">
        <v>1.0342119999999999</v>
      </c>
      <c r="O4452">
        <v>-0.4072665952435171</v>
      </c>
      <c r="P4452">
        <v>24760000</v>
      </c>
      <c r="Q4452">
        <v>13750000</v>
      </c>
      <c r="R4452">
        <v>1.8</v>
      </c>
      <c r="S4452">
        <v>32.924999999999997</v>
      </c>
      <c r="T4452">
        <v>8.718</v>
      </c>
      <c r="U4452">
        <v>19.598333333333329</v>
      </c>
      <c r="V4452">
        <f t="shared" si="509"/>
        <v>2.3176956999918463</v>
      </c>
      <c r="AC4452">
        <v>1.06</v>
      </c>
      <c r="AD4452">
        <v>1.02</v>
      </c>
      <c r="AH4452" s="85">
        <f>IF(AND(M4452&lt;Variables!$G$6,M4452&gt;Variables!$G$5),0,1)</f>
        <v>1</v>
      </c>
      <c r="AI4452" s="85">
        <f t="shared" si="507"/>
        <v>0</v>
      </c>
      <c r="AJ4452" s="85">
        <f>IF(I4452&gt;Variables!$G$7,0,1)</f>
        <v>1</v>
      </c>
      <c r="AK4452" s="85">
        <f>IF(F4452&gt;Variables!$G$8,0,1)</f>
        <v>0</v>
      </c>
      <c r="AL4452" s="85">
        <f>IF(G4452&gt;Variables!$G$9,0,1)</f>
        <v>1</v>
      </c>
      <c r="AM4452" s="85">
        <f>IF(AND(K4452&gt;Variables!$G$10,K4452&lt;Variables!$G$11),0,1)</f>
        <v>1</v>
      </c>
      <c r="AN4452" s="103">
        <f>IF(H4452&lt;Variables!$G$13,1,0)</f>
        <v>1</v>
      </c>
      <c r="AO4452" s="101">
        <f>IF(R4452&lt;Variables!$G$12,0,1)</f>
        <v>0</v>
      </c>
      <c r="AP4452" s="86">
        <f t="shared" si="506"/>
        <v>1</v>
      </c>
      <c r="AR4452">
        <v>1</v>
      </c>
      <c r="AS4452">
        <v>0</v>
      </c>
      <c r="AT4452">
        <v>0</v>
      </c>
      <c r="AU4452">
        <v>0</v>
      </c>
      <c r="BA4452">
        <v>2</v>
      </c>
    </row>
    <row r="4453" spans="3:53" ht="12.75" x14ac:dyDescent="0.2">
      <c r="C4453" t="s">
        <v>878</v>
      </c>
      <c r="D4453" t="s">
        <v>859</v>
      </c>
      <c r="E4453">
        <v>4.79</v>
      </c>
      <c r="F4453">
        <v>8.02</v>
      </c>
      <c r="G4453">
        <v>0</v>
      </c>
      <c r="H4453">
        <v>-99999</v>
      </c>
      <c r="I4453">
        <v>-47.021000000000001</v>
      </c>
      <c r="J4453" t="s">
        <v>78</v>
      </c>
      <c r="K4453">
        <v>-99999</v>
      </c>
      <c r="L4453">
        <v>-99999</v>
      </c>
      <c r="M4453">
        <v>-99999</v>
      </c>
      <c r="N4453">
        <v>-99999</v>
      </c>
      <c r="O4453">
        <v>-99999</v>
      </c>
      <c r="P4453">
        <v>76402</v>
      </c>
      <c r="Q4453">
        <v>3150</v>
      </c>
      <c r="R4453">
        <v>24.25</v>
      </c>
      <c r="S4453">
        <v>32.924999999999997</v>
      </c>
      <c r="T4453">
        <v>8.718</v>
      </c>
      <c r="U4453">
        <v>19.598333333333329</v>
      </c>
      <c r="V4453"/>
      <c r="AC4453">
        <v>4.79</v>
      </c>
      <c r="AD4453">
        <v>4.79</v>
      </c>
      <c r="AH4453" s="85">
        <f>IF(AND(M4453&lt;Variables!$G$6,M4453&gt;Variables!$G$5),0,1)</f>
        <v>1</v>
      </c>
      <c r="AI4453" s="85">
        <f t="shared" si="507"/>
        <v>1</v>
      </c>
      <c r="AJ4453" s="85">
        <f>IF(I4453&gt;Variables!$G$7,0,1)</f>
        <v>1</v>
      </c>
      <c r="AK4453" s="85">
        <f>IF(F4453&gt;Variables!$G$8,0,1)</f>
        <v>1</v>
      </c>
      <c r="AL4453" s="85">
        <f>IF(G4453&gt;Variables!$G$9,0,1)</f>
        <v>1</v>
      </c>
      <c r="AM4453" s="85">
        <f>IF(AND(K4453&gt;Variables!$G$10,K4453&lt;Variables!$G$11),0,1)</f>
        <v>1</v>
      </c>
      <c r="AN4453" s="103">
        <f>IF(H4453&lt;Variables!$G$13,1,0)</f>
        <v>1</v>
      </c>
      <c r="AO4453" s="101">
        <f>IF(R4453&lt;Variables!$G$12,0,1)</f>
        <v>1</v>
      </c>
      <c r="AP4453" s="86">
        <f t="shared" si="506"/>
        <v>1</v>
      </c>
      <c r="AR4453">
        <v>0</v>
      </c>
      <c r="AS4453">
        <v>0</v>
      </c>
      <c r="AT4453">
        <v>0</v>
      </c>
      <c r="AU4453">
        <v>0</v>
      </c>
      <c r="BA4453">
        <v>0</v>
      </c>
    </row>
    <row r="4454" spans="3:53" ht="12.75" x14ac:dyDescent="0.2">
      <c r="C4454" t="s">
        <v>878</v>
      </c>
      <c r="D4454" t="s">
        <v>744</v>
      </c>
      <c r="E4454">
        <v>13.85</v>
      </c>
      <c r="F4454">
        <v>9.0299999999999994</v>
      </c>
      <c r="G4454">
        <v>11.87</v>
      </c>
      <c r="H4454">
        <v>2320</v>
      </c>
      <c r="I4454">
        <v>-31.888999999999999</v>
      </c>
      <c r="J4454" t="s">
        <v>78</v>
      </c>
      <c r="K4454">
        <v>66.89</v>
      </c>
      <c r="L4454">
        <v>13.542484999999999</v>
      </c>
      <c r="M4454">
        <v>2.270004360351864</v>
      </c>
      <c r="N4454">
        <v>13.411272</v>
      </c>
      <c r="O4454">
        <v>3.2705920810494158</v>
      </c>
      <c r="P4454">
        <v>3770000</v>
      </c>
      <c r="Q4454">
        <v>10424000</v>
      </c>
      <c r="R4454">
        <v>0.36</v>
      </c>
      <c r="S4454">
        <v>32.924999999999997</v>
      </c>
      <c r="T4454">
        <v>8.718</v>
      </c>
      <c r="U4454">
        <v>19.598333333333329</v>
      </c>
      <c r="V4454">
        <f t="shared" ref="V4454:V4460" si="510">1.849 + (0.01036 * K4454) + (0.1184 * M4454) - (0.002888 * K4454 * M4454)</f>
        <v>2.3722332875402126</v>
      </c>
      <c r="AC4454">
        <v>13.89</v>
      </c>
      <c r="AD4454">
        <v>13.04</v>
      </c>
      <c r="AH4454" s="85">
        <f>IF(AND(M4454&lt;Variables!$G$6,M4454&gt;Variables!$G$5),0,1)</f>
        <v>1</v>
      </c>
      <c r="AI4454" s="85">
        <f t="shared" si="507"/>
        <v>0</v>
      </c>
      <c r="AJ4454" s="85">
        <f>IF(I4454&gt;Variables!$G$7,0,1)</f>
        <v>1</v>
      </c>
      <c r="AK4454" s="85">
        <f>IF(F4454&gt;Variables!$G$8,0,1)</f>
        <v>0</v>
      </c>
      <c r="AL4454" s="85">
        <f>IF(G4454&gt;Variables!$G$9,0,1)</f>
        <v>1</v>
      </c>
      <c r="AM4454" s="85">
        <f>IF(AND(K4454&gt;Variables!$G$10,K4454&lt;Variables!$G$11),0,1)</f>
        <v>0</v>
      </c>
      <c r="AN4454" s="103">
        <f>IF(H4454&lt;Variables!$G$13,1,0)</f>
        <v>1</v>
      </c>
      <c r="AO4454" s="101">
        <f>IF(R4454&lt;Variables!$G$12,0,1)</f>
        <v>0</v>
      </c>
      <c r="AP4454" s="86">
        <f t="shared" si="506"/>
        <v>1</v>
      </c>
      <c r="AR4454">
        <v>0</v>
      </c>
      <c r="AS4454">
        <v>0</v>
      </c>
      <c r="AT4454">
        <v>1</v>
      </c>
      <c r="AU4454">
        <v>0</v>
      </c>
      <c r="BA4454">
        <v>-1.96</v>
      </c>
    </row>
    <row r="4455" spans="3:53" ht="12.75" x14ac:dyDescent="0.2">
      <c r="C4455" t="s">
        <v>878</v>
      </c>
      <c r="D4455" t="s">
        <v>861</v>
      </c>
      <c r="E4455">
        <v>3.11</v>
      </c>
      <c r="F4455">
        <v>29.03</v>
      </c>
      <c r="G4455">
        <v>5.95</v>
      </c>
      <c r="H4455">
        <v>298.19</v>
      </c>
      <c r="I4455">
        <v>0.83599999999999997</v>
      </c>
      <c r="J4455" t="s">
        <v>78</v>
      </c>
      <c r="K4455">
        <v>54.73</v>
      </c>
      <c r="L4455">
        <v>3.079545</v>
      </c>
      <c r="M4455">
        <v>1.151306442997269</v>
      </c>
      <c r="N4455">
        <v>3.0828440000000001</v>
      </c>
      <c r="O4455">
        <v>1.043062834188174</v>
      </c>
      <c r="P4455">
        <v>10480000</v>
      </c>
      <c r="Q4455">
        <v>352780</v>
      </c>
      <c r="R4455">
        <v>29.71</v>
      </c>
      <c r="S4455">
        <v>32.924999999999997</v>
      </c>
      <c r="T4455">
        <v>8.718</v>
      </c>
      <c r="U4455">
        <v>19.598333333333329</v>
      </c>
      <c r="V4455">
        <f t="shared" si="510"/>
        <v>2.3703417101571818</v>
      </c>
      <c r="AC4455">
        <v>3.75</v>
      </c>
      <c r="AD4455">
        <v>3.02</v>
      </c>
      <c r="AH4455" s="85">
        <f>IF(AND(M4455&lt;Variables!$G$6,M4455&gt;Variables!$G$5),0,1)</f>
        <v>1</v>
      </c>
      <c r="AI4455" s="85">
        <f t="shared" si="507"/>
        <v>1</v>
      </c>
      <c r="AJ4455" s="85">
        <f>IF(I4455&gt;Variables!$G$7,0,1)</f>
        <v>0</v>
      </c>
      <c r="AK4455" s="85">
        <f>IF(F4455&gt;Variables!$G$8,0,1)</f>
        <v>0</v>
      </c>
      <c r="AL4455" s="85">
        <f>IF(G4455&gt;Variables!$G$9,0,1)</f>
        <v>1</v>
      </c>
      <c r="AM4455" s="85">
        <f>IF(AND(K4455&gt;Variables!$G$10,K4455&lt;Variables!$G$11),0,1)</f>
        <v>0</v>
      </c>
      <c r="AN4455" s="103">
        <f>IF(H4455&lt;Variables!$G$13,1,0)</f>
        <v>1</v>
      </c>
      <c r="AO4455" s="101">
        <f>IF(R4455&lt;Variables!$G$12,0,1)</f>
        <v>1</v>
      </c>
      <c r="AP4455" s="86">
        <f t="shared" si="506"/>
        <v>1</v>
      </c>
      <c r="AR4455">
        <v>1</v>
      </c>
      <c r="AS4455">
        <v>0</v>
      </c>
      <c r="AT4455">
        <v>0</v>
      </c>
      <c r="AU4455">
        <v>0</v>
      </c>
      <c r="BA4455">
        <v>2</v>
      </c>
    </row>
    <row r="4456" spans="3:53" ht="12.75" x14ac:dyDescent="0.2">
      <c r="C4456" t="s">
        <v>878</v>
      </c>
      <c r="D4456" t="s">
        <v>187</v>
      </c>
      <c r="E4456">
        <v>14.94</v>
      </c>
      <c r="F4456">
        <v>7.33</v>
      </c>
      <c r="G4456">
        <v>7.01</v>
      </c>
      <c r="H4456">
        <v>3090</v>
      </c>
      <c r="I4456">
        <v>-8.66</v>
      </c>
      <c r="J4456" t="s">
        <v>76</v>
      </c>
      <c r="K4456">
        <v>62.45</v>
      </c>
      <c r="L4456">
        <v>14.93122777777778</v>
      </c>
      <c r="M4456">
        <v>0.25967202965000491</v>
      </c>
      <c r="N4456">
        <v>14.79394583333333</v>
      </c>
      <c r="O4456">
        <v>1.190041985080059</v>
      </c>
      <c r="P4456">
        <v>140811</v>
      </c>
      <c r="Q4456">
        <v>497160</v>
      </c>
      <c r="R4456">
        <v>0.28000000000000003</v>
      </c>
      <c r="S4456">
        <v>32.924999999999997</v>
      </c>
      <c r="T4456">
        <v>8.718</v>
      </c>
      <c r="U4456">
        <v>19.598333333333329</v>
      </c>
      <c r="V4456">
        <f t="shared" si="510"/>
        <v>2.4798938635998158</v>
      </c>
      <c r="AC4456">
        <v>15.2</v>
      </c>
      <c r="AD4456">
        <v>14.88</v>
      </c>
      <c r="AH4456" s="85">
        <f>IF(AND(M4456&lt;Variables!$G$6,M4456&gt;Variables!$G$5),0,1)</f>
        <v>1</v>
      </c>
      <c r="AI4456" s="85">
        <f t="shared" si="507"/>
        <v>0</v>
      </c>
      <c r="AJ4456" s="85">
        <f>IF(I4456&gt;Variables!$G$7,0,1)</f>
        <v>1</v>
      </c>
      <c r="AK4456" s="85">
        <f>IF(F4456&gt;Variables!$G$8,0,1)</f>
        <v>1</v>
      </c>
      <c r="AL4456" s="85">
        <f>IF(G4456&gt;Variables!$G$9,0,1)</f>
        <v>1</v>
      </c>
      <c r="AM4456" s="85">
        <f>IF(AND(K4456&gt;Variables!$G$10,K4456&lt;Variables!$G$11),0,1)</f>
        <v>0</v>
      </c>
      <c r="AN4456" s="103">
        <f>IF(H4456&lt;Variables!$G$13,1,0)</f>
        <v>0</v>
      </c>
      <c r="AO4456" s="101">
        <f>IF(R4456&lt;Variables!$G$12,0,1)</f>
        <v>0</v>
      </c>
      <c r="AP4456" s="86">
        <f t="shared" si="506"/>
        <v>0</v>
      </c>
      <c r="AR4456">
        <v>1</v>
      </c>
      <c r="AS4456">
        <v>0</v>
      </c>
      <c r="AT4456">
        <v>0</v>
      </c>
      <c r="AU4456">
        <v>0</v>
      </c>
      <c r="BA4456">
        <v>1.4</v>
      </c>
    </row>
    <row r="4457" spans="3:53" ht="12.75" x14ac:dyDescent="0.2">
      <c r="C4457" t="s">
        <v>879</v>
      </c>
      <c r="D4457" t="s">
        <v>868</v>
      </c>
      <c r="E4457">
        <v>5.5</v>
      </c>
      <c r="F4457">
        <v>36.82</v>
      </c>
      <c r="G4457">
        <v>-6.94</v>
      </c>
      <c r="H4457">
        <v>124.3</v>
      </c>
      <c r="I4457">
        <v>0.37</v>
      </c>
      <c r="J4457" t="s">
        <v>76</v>
      </c>
      <c r="K4457">
        <v>49.51</v>
      </c>
      <c r="L4457">
        <v>5.4856099999999994</v>
      </c>
      <c r="M4457">
        <v>0.26232269519708051</v>
      </c>
      <c r="N4457">
        <v>5.5667580000000001</v>
      </c>
      <c r="O4457">
        <v>-1.199225833061184</v>
      </c>
      <c r="P4457">
        <v>22660000</v>
      </c>
      <c r="Q4457">
        <v>722400</v>
      </c>
      <c r="R4457">
        <v>31.37</v>
      </c>
      <c r="S4457">
        <v>31.33</v>
      </c>
      <c r="T4457">
        <v>8.8190000000000008</v>
      </c>
      <c r="U4457">
        <v>19.032916666666669</v>
      </c>
      <c r="V4457">
        <f t="shared" si="510"/>
        <v>2.355474428017303</v>
      </c>
      <c r="AC4457">
        <v>5.8</v>
      </c>
      <c r="AD4457">
        <v>5.0199999999999996</v>
      </c>
      <c r="AH4457" s="85">
        <f>IF(AND(M4457&lt;Variables!$G$6,M4457&gt;Variables!$G$5),0,1)</f>
        <v>1</v>
      </c>
      <c r="AI4457" s="85">
        <f t="shared" si="507"/>
        <v>1</v>
      </c>
      <c r="AJ4457" s="85">
        <f>IF(I4457&gt;Variables!$G$7,0,1)</f>
        <v>0</v>
      </c>
      <c r="AK4457" s="85">
        <f>IF(F4457&gt;Variables!$G$8,0,1)</f>
        <v>0</v>
      </c>
      <c r="AL4457" s="85">
        <f>IF(G4457&gt;Variables!$G$9,0,1)</f>
        <v>1</v>
      </c>
      <c r="AM4457" s="85">
        <f>IF(AND(K4457&gt;Variables!$G$10,K4457&lt;Variables!$G$11),0,1)</f>
        <v>1</v>
      </c>
      <c r="AN4457" s="103">
        <f>IF(H4457&lt;Variables!$G$13,1,0)</f>
        <v>1</v>
      </c>
      <c r="AO4457" s="101">
        <f>IF(R4457&lt;Variables!$G$12,0,1)</f>
        <v>1</v>
      </c>
      <c r="AP4457" s="86">
        <f t="shared" si="506"/>
        <v>0</v>
      </c>
      <c r="AR4457">
        <v>1</v>
      </c>
      <c r="AS4457">
        <v>0</v>
      </c>
      <c r="AT4457">
        <v>0</v>
      </c>
      <c r="AU4457">
        <v>0</v>
      </c>
      <c r="BA4457">
        <v>2</v>
      </c>
    </row>
    <row r="4458" spans="3:53" ht="12.75" x14ac:dyDescent="0.2">
      <c r="C4458" t="s">
        <v>879</v>
      </c>
      <c r="D4458" t="s">
        <v>697</v>
      </c>
      <c r="E4458">
        <v>6.97</v>
      </c>
      <c r="F4458">
        <v>15.53</v>
      </c>
      <c r="G4458">
        <v>21.4</v>
      </c>
      <c r="H4458">
        <v>-99999</v>
      </c>
      <c r="I4458">
        <v>-7.766</v>
      </c>
      <c r="J4458" t="s">
        <v>76</v>
      </c>
      <c r="K4458">
        <v>53.49</v>
      </c>
      <c r="L4458">
        <v>6.7621785714285716</v>
      </c>
      <c r="M4458">
        <v>2.33388436735836</v>
      </c>
      <c r="N4458">
        <v>6.8985853658536591</v>
      </c>
      <c r="O4458">
        <v>0.31042065888374898</v>
      </c>
      <c r="P4458">
        <v>134106</v>
      </c>
      <c r="Q4458">
        <v>74910</v>
      </c>
      <c r="R4458">
        <v>1.79</v>
      </c>
      <c r="S4458">
        <v>31.33</v>
      </c>
      <c r="T4458">
        <v>8.8190000000000008</v>
      </c>
      <c r="U4458">
        <v>19.032916666666669</v>
      </c>
      <c r="V4458">
        <f t="shared" si="510"/>
        <v>2.3189519058439534</v>
      </c>
      <c r="AC4458">
        <v>7</v>
      </c>
      <c r="AD4458">
        <v>5.8</v>
      </c>
      <c r="AH4458" s="85">
        <f>IF(AND(M4458&lt;Variables!$G$6,M4458&gt;Variables!$G$5),0,1)</f>
        <v>1</v>
      </c>
      <c r="AI4458" s="85">
        <f t="shared" si="507"/>
        <v>1</v>
      </c>
      <c r="AJ4458" s="85">
        <f>IF(I4458&gt;Variables!$G$7,0,1)</f>
        <v>1</v>
      </c>
      <c r="AK4458" s="85">
        <f>IF(F4458&gt;Variables!$G$8,0,1)</f>
        <v>0</v>
      </c>
      <c r="AL4458" s="85">
        <f>IF(G4458&gt;Variables!$G$9,0,1)</f>
        <v>0</v>
      </c>
      <c r="AM4458" s="85">
        <f>IF(AND(K4458&gt;Variables!$G$10,K4458&lt;Variables!$G$11),0,1)</f>
        <v>0</v>
      </c>
      <c r="AN4458" s="103">
        <f>IF(H4458&lt;Variables!$G$13,1,0)</f>
        <v>1</v>
      </c>
      <c r="AO4458" s="101">
        <f>IF(R4458&lt;Variables!$G$12,0,1)</f>
        <v>0</v>
      </c>
      <c r="AP4458" s="86">
        <f t="shared" si="506"/>
        <v>0</v>
      </c>
      <c r="AR4458">
        <v>0</v>
      </c>
      <c r="AS4458">
        <v>0</v>
      </c>
      <c r="AT4458">
        <v>1</v>
      </c>
      <c r="AU4458">
        <v>0</v>
      </c>
      <c r="BA4458">
        <v>-2.25</v>
      </c>
    </row>
    <row r="4459" spans="3:53" ht="12.75" x14ac:dyDescent="0.2">
      <c r="C4459" t="s">
        <v>879</v>
      </c>
      <c r="D4459" t="s">
        <v>866</v>
      </c>
      <c r="E4459">
        <v>38.83</v>
      </c>
      <c r="F4459">
        <v>10.86</v>
      </c>
      <c r="G4459">
        <v>-0.27</v>
      </c>
      <c r="H4459">
        <v>3060</v>
      </c>
      <c r="I4459">
        <v>68.585999999999999</v>
      </c>
      <c r="J4459" t="s">
        <v>76</v>
      </c>
      <c r="K4459">
        <v>64.8</v>
      </c>
      <c r="L4459">
        <v>38.748169999999988</v>
      </c>
      <c r="M4459">
        <v>0.22408800209148799</v>
      </c>
      <c r="N4459">
        <v>38.731583999999998</v>
      </c>
      <c r="O4459">
        <v>0.26700689545772988</v>
      </c>
      <c r="P4459">
        <v>2794000</v>
      </c>
      <c r="Q4459">
        <v>847606</v>
      </c>
      <c r="R4459">
        <v>3.3</v>
      </c>
      <c r="S4459">
        <v>31.33</v>
      </c>
      <c r="T4459">
        <v>8.8190000000000008</v>
      </c>
      <c r="U4459">
        <v>19.032916666666669</v>
      </c>
      <c r="V4459">
        <f t="shared" si="510"/>
        <v>2.5049236529250263</v>
      </c>
      <c r="AC4459">
        <v>38.99</v>
      </c>
      <c r="AD4459">
        <v>38.700000000000003</v>
      </c>
      <c r="AH4459" s="85">
        <f>IF(AND(M4459&lt;Variables!$G$6,M4459&gt;Variables!$G$5),0,1)</f>
        <v>1</v>
      </c>
      <c r="AI4459" s="85">
        <f t="shared" si="507"/>
        <v>0</v>
      </c>
      <c r="AJ4459" s="85">
        <f>IF(I4459&gt;Variables!$G$7,0,1)</f>
        <v>0</v>
      </c>
      <c r="AK4459" s="85">
        <f>IF(F4459&gt;Variables!$G$8,0,1)</f>
        <v>0</v>
      </c>
      <c r="AL4459" s="85">
        <f>IF(G4459&gt;Variables!$G$9,0,1)</f>
        <v>1</v>
      </c>
      <c r="AM4459" s="85">
        <f>IF(AND(K4459&gt;Variables!$G$10,K4459&lt;Variables!$G$11),0,1)</f>
        <v>0</v>
      </c>
      <c r="AN4459" s="103">
        <f>IF(H4459&lt;Variables!$G$13,1,0)</f>
        <v>0</v>
      </c>
      <c r="AO4459" s="101">
        <f>IF(R4459&lt;Variables!$G$12,0,1)</f>
        <v>1</v>
      </c>
      <c r="AP4459" s="86">
        <f t="shared" si="506"/>
        <v>0</v>
      </c>
      <c r="AR4459">
        <v>0</v>
      </c>
      <c r="AS4459">
        <v>1</v>
      </c>
      <c r="AT4459">
        <v>0</v>
      </c>
      <c r="AU4459">
        <v>0</v>
      </c>
      <c r="BA4459">
        <v>0.15</v>
      </c>
    </row>
    <row r="4460" spans="3:53" ht="12.75" x14ac:dyDescent="0.2">
      <c r="C4460" t="s">
        <v>879</v>
      </c>
      <c r="D4460" t="s">
        <v>865</v>
      </c>
      <c r="E4460">
        <v>33.33</v>
      </c>
      <c r="F4460">
        <v>8.75</v>
      </c>
      <c r="G4460">
        <v>5.78</v>
      </c>
      <c r="H4460">
        <v>2460</v>
      </c>
      <c r="I4460">
        <v>58.954000000000001</v>
      </c>
      <c r="J4460" t="s">
        <v>76</v>
      </c>
      <c r="K4460">
        <v>44.03</v>
      </c>
      <c r="L4460">
        <v>33.38907368421053</v>
      </c>
      <c r="M4460">
        <v>-0.236825031321312</v>
      </c>
      <c r="N4460">
        <v>33.54673265306122</v>
      </c>
      <c r="O4460">
        <v>-0.70568020888798866</v>
      </c>
      <c r="P4460">
        <v>513494</v>
      </c>
      <c r="Q4460">
        <v>413382</v>
      </c>
      <c r="R4460">
        <v>1.24</v>
      </c>
      <c r="S4460">
        <v>31.33</v>
      </c>
      <c r="T4460">
        <v>8.8190000000000008</v>
      </c>
      <c r="U4460">
        <v>19.032916666666669</v>
      </c>
      <c r="V4460">
        <f t="shared" si="510"/>
        <v>2.3072250651923323</v>
      </c>
      <c r="AC4460">
        <v>33.47</v>
      </c>
      <c r="AD4460">
        <v>32.630000000000003</v>
      </c>
      <c r="AH4460" s="85">
        <f>IF(AND(M4460&lt;Variables!$G$6,M4460&gt;Variables!$G$5),0,1)</f>
        <v>1</v>
      </c>
      <c r="AI4460" s="85">
        <f t="shared" si="507"/>
        <v>1</v>
      </c>
      <c r="AJ4460" s="85">
        <f>IF(I4460&gt;Variables!$G$7,0,1)</f>
        <v>0</v>
      </c>
      <c r="AK4460" s="85">
        <f>IF(F4460&gt;Variables!$G$8,0,1)</f>
        <v>1</v>
      </c>
      <c r="AL4460" s="85">
        <f>IF(G4460&gt;Variables!$G$9,0,1)</f>
        <v>1</v>
      </c>
      <c r="AM4460" s="85">
        <f>IF(AND(K4460&gt;Variables!$G$10,K4460&lt;Variables!$G$11),0,1)</f>
        <v>1</v>
      </c>
      <c r="AN4460" s="103">
        <f>IF(H4460&lt;Variables!$G$13,1,0)</f>
        <v>1</v>
      </c>
      <c r="AO4460" s="101">
        <f>IF(R4460&lt;Variables!$G$12,0,1)</f>
        <v>0</v>
      </c>
      <c r="AP4460" s="86">
        <f t="shared" si="506"/>
        <v>0</v>
      </c>
      <c r="AR4460">
        <v>0</v>
      </c>
      <c r="AS4460">
        <v>0</v>
      </c>
      <c r="AT4460">
        <v>0</v>
      </c>
      <c r="AU4460">
        <v>1</v>
      </c>
      <c r="BA4460">
        <v>-0.84</v>
      </c>
    </row>
    <row r="4461" spans="3:53" ht="12.75" x14ac:dyDescent="0.2">
      <c r="C4461" t="s">
        <v>879</v>
      </c>
      <c r="D4461" t="s">
        <v>859</v>
      </c>
      <c r="E4461">
        <v>4.79</v>
      </c>
      <c r="F4461">
        <v>8.02</v>
      </c>
      <c r="G4461">
        <v>0</v>
      </c>
      <c r="H4461">
        <v>-99999</v>
      </c>
      <c r="I4461">
        <v>-47.021000000000001</v>
      </c>
      <c r="J4461" t="s">
        <v>78</v>
      </c>
      <c r="K4461">
        <v>-99999</v>
      </c>
      <c r="L4461">
        <v>-99999</v>
      </c>
      <c r="M4461">
        <v>-99999</v>
      </c>
      <c r="N4461">
        <v>-99999</v>
      </c>
      <c r="O4461">
        <v>-99999</v>
      </c>
      <c r="P4461">
        <v>76402</v>
      </c>
      <c r="Q4461">
        <v>3150</v>
      </c>
      <c r="R4461">
        <v>24.25</v>
      </c>
      <c r="S4461">
        <v>31.33</v>
      </c>
      <c r="T4461">
        <v>8.8190000000000008</v>
      </c>
      <c r="U4461">
        <v>19.032916666666669</v>
      </c>
      <c r="V4461"/>
      <c r="AC4461">
        <v>4.79</v>
      </c>
      <c r="AD4461">
        <v>4.79</v>
      </c>
      <c r="AH4461" s="85">
        <f>IF(AND(M4461&lt;Variables!$G$6,M4461&gt;Variables!$G$5),0,1)</f>
        <v>1</v>
      </c>
      <c r="AI4461" s="85">
        <f t="shared" si="507"/>
        <v>1</v>
      </c>
      <c r="AJ4461" s="85">
        <f>IF(I4461&gt;Variables!$G$7,0,1)</f>
        <v>1</v>
      </c>
      <c r="AK4461" s="85">
        <f>IF(F4461&gt;Variables!$G$8,0,1)</f>
        <v>1</v>
      </c>
      <c r="AL4461" s="85">
        <f>IF(G4461&gt;Variables!$G$9,0,1)</f>
        <v>1</v>
      </c>
      <c r="AM4461" s="85">
        <f>IF(AND(K4461&gt;Variables!$G$10,K4461&lt;Variables!$G$11),0,1)</f>
        <v>1</v>
      </c>
      <c r="AN4461" s="103">
        <f>IF(H4461&lt;Variables!$G$13,1,0)</f>
        <v>1</v>
      </c>
      <c r="AO4461" s="101">
        <f>IF(R4461&lt;Variables!$G$12,0,1)</f>
        <v>1</v>
      </c>
      <c r="AP4461" s="86">
        <f t="shared" si="506"/>
        <v>1</v>
      </c>
      <c r="AR4461">
        <v>0</v>
      </c>
      <c r="AS4461">
        <v>0</v>
      </c>
      <c r="AT4461">
        <v>0</v>
      </c>
      <c r="AU4461">
        <v>0</v>
      </c>
      <c r="BA4461">
        <v>0</v>
      </c>
    </row>
    <row r="4462" spans="3:53" ht="12.75" x14ac:dyDescent="0.2">
      <c r="C4462" t="s">
        <v>879</v>
      </c>
      <c r="D4462" t="s">
        <v>872</v>
      </c>
      <c r="E4462">
        <v>5.94</v>
      </c>
      <c r="F4462">
        <v>60.54</v>
      </c>
      <c r="G4462">
        <v>11.86</v>
      </c>
      <c r="H4462">
        <v>208.2</v>
      </c>
      <c r="I4462">
        <v>-15.276</v>
      </c>
      <c r="J4462" t="s">
        <v>78</v>
      </c>
      <c r="K4462">
        <v>76.849999999999994</v>
      </c>
      <c r="L4462">
        <v>5.9383421052631578</v>
      </c>
      <c r="M4462">
        <v>2.7918478044120131E-2</v>
      </c>
      <c r="N4462">
        <v>5.9467533333333336</v>
      </c>
      <c r="O4462">
        <v>-0.1135633673500246</v>
      </c>
      <c r="P4462">
        <v>1060000</v>
      </c>
      <c r="Q4462">
        <v>20810</v>
      </c>
      <c r="R4462">
        <v>50.94</v>
      </c>
      <c r="S4462">
        <v>31.33</v>
      </c>
      <c r="T4462">
        <v>8.8190000000000008</v>
      </c>
      <c r="U4462">
        <v>19.032916666666669</v>
      </c>
      <c r="V4462">
        <f t="shared" ref="V4462:V4479" si="511">1.849 + (0.01036 * K4462) + (0.1184 * M4462) - (0.002888 * K4462 * M4462)</f>
        <v>2.6422752426115728</v>
      </c>
      <c r="AC4462">
        <v>5.98</v>
      </c>
      <c r="AD4462">
        <v>5.93</v>
      </c>
      <c r="AH4462" s="85">
        <f>IF(AND(M4462&lt;Variables!$G$6,M4462&gt;Variables!$G$5),0,1)</f>
        <v>1</v>
      </c>
      <c r="AI4462" s="85">
        <f t="shared" si="507"/>
        <v>1</v>
      </c>
      <c r="AJ4462" s="85">
        <f>IF(I4462&gt;Variables!$G$7,0,1)</f>
        <v>1</v>
      </c>
      <c r="AK4462" s="85">
        <f>IF(F4462&gt;Variables!$G$8,0,1)</f>
        <v>0</v>
      </c>
      <c r="AL4462" s="85">
        <f>IF(G4462&gt;Variables!$G$9,0,1)</f>
        <v>1</v>
      </c>
      <c r="AM4462" s="85">
        <f>IF(AND(K4462&gt;Variables!$G$10,K4462&lt;Variables!$G$11),0,1)</f>
        <v>1</v>
      </c>
      <c r="AN4462" s="103">
        <f>IF(H4462&lt;Variables!$G$13,1,0)</f>
        <v>1</v>
      </c>
      <c r="AO4462" s="101">
        <f>IF(R4462&lt;Variables!$G$12,0,1)</f>
        <v>1</v>
      </c>
      <c r="AP4462" s="86">
        <f t="shared" si="506"/>
        <v>1</v>
      </c>
      <c r="AR4462">
        <v>0</v>
      </c>
      <c r="AS4462">
        <v>1</v>
      </c>
      <c r="AT4462">
        <v>0</v>
      </c>
      <c r="AU4462">
        <v>0</v>
      </c>
      <c r="BA4462">
        <v>0.11</v>
      </c>
    </row>
    <row r="4463" spans="3:53" ht="12.75" x14ac:dyDescent="0.2">
      <c r="C4463" t="s">
        <v>879</v>
      </c>
      <c r="D4463" t="s">
        <v>467</v>
      </c>
      <c r="E4463">
        <v>32.159999999999997</v>
      </c>
      <c r="F4463">
        <v>11.37</v>
      </c>
      <c r="G4463">
        <v>8.4700000000000006</v>
      </c>
      <c r="H4463">
        <v>3720</v>
      </c>
      <c r="I4463">
        <v>-68.727999999999994</v>
      </c>
      <c r="J4463" t="s">
        <v>78</v>
      </c>
      <c r="K4463">
        <v>63.85</v>
      </c>
      <c r="L4463">
        <v>31.96613</v>
      </c>
      <c r="M4463">
        <v>0.60648567718393465</v>
      </c>
      <c r="N4463">
        <v>31.768528000000011</v>
      </c>
      <c r="O4463">
        <v>1.232263578595739</v>
      </c>
      <c r="P4463">
        <v>1333000</v>
      </c>
      <c r="Q4463">
        <v>2856000</v>
      </c>
      <c r="R4463">
        <v>0.47</v>
      </c>
      <c r="S4463">
        <v>31.33</v>
      </c>
      <c r="T4463">
        <v>8.8190000000000008</v>
      </c>
      <c r="U4463">
        <v>19.032916666666669</v>
      </c>
      <c r="V4463">
        <f t="shared" si="511"/>
        <v>2.4704586730886731</v>
      </c>
      <c r="AC4463">
        <v>32.9</v>
      </c>
      <c r="AD4463">
        <v>31.83</v>
      </c>
      <c r="AH4463" s="85">
        <f>IF(AND(M4463&lt;Variables!$G$6,M4463&gt;Variables!$G$5),0,1)</f>
        <v>1</v>
      </c>
      <c r="AI4463" s="85">
        <f t="shared" si="507"/>
        <v>0</v>
      </c>
      <c r="AJ4463" s="85">
        <f>IF(I4463&gt;Variables!$G$7,0,1)</f>
        <v>1</v>
      </c>
      <c r="AK4463" s="85">
        <f>IF(F4463&gt;Variables!$G$8,0,1)</f>
        <v>0</v>
      </c>
      <c r="AL4463" s="85">
        <f>IF(G4463&gt;Variables!$G$9,0,1)</f>
        <v>1</v>
      </c>
      <c r="AM4463" s="85">
        <f>IF(AND(K4463&gt;Variables!$G$10,K4463&lt;Variables!$G$11),0,1)</f>
        <v>0</v>
      </c>
      <c r="AN4463" s="103">
        <f>IF(H4463&lt;Variables!$G$13,1,0)</f>
        <v>0</v>
      </c>
      <c r="AO4463" s="101">
        <f>IF(R4463&lt;Variables!$G$12,0,1)</f>
        <v>0</v>
      </c>
      <c r="AP4463" s="86">
        <f t="shared" ref="AP4463:AP4526" si="512">IF(J4463="Pass", 0,1)</f>
        <v>1</v>
      </c>
      <c r="AR4463">
        <v>0</v>
      </c>
      <c r="AS4463">
        <v>1</v>
      </c>
      <c r="AT4463">
        <v>0</v>
      </c>
      <c r="AU4463">
        <v>0</v>
      </c>
      <c r="BA4463">
        <v>0.1</v>
      </c>
    </row>
    <row r="4464" spans="3:53" ht="12.75" x14ac:dyDescent="0.2">
      <c r="C4464" t="s">
        <v>879</v>
      </c>
      <c r="D4464" t="s">
        <v>117</v>
      </c>
      <c r="E4464">
        <v>29.52</v>
      </c>
      <c r="F4464">
        <v>9.3699999999999992</v>
      </c>
      <c r="G4464">
        <v>6.14</v>
      </c>
      <c r="H4464">
        <v>3850</v>
      </c>
      <c r="I4464">
        <v>-13.182</v>
      </c>
      <c r="J4464" t="s">
        <v>78</v>
      </c>
      <c r="K4464">
        <v>50.5</v>
      </c>
      <c r="L4464">
        <v>29.63599</v>
      </c>
      <c r="M4464">
        <v>-0.29015396482452221</v>
      </c>
      <c r="N4464">
        <v>29.371534</v>
      </c>
      <c r="O4464">
        <v>0.60761552324778212</v>
      </c>
      <c r="P4464">
        <v>7626000</v>
      </c>
      <c r="Q4464">
        <v>15356000</v>
      </c>
      <c r="R4464">
        <v>0.5</v>
      </c>
      <c r="S4464">
        <v>31.33</v>
      </c>
      <c r="T4464">
        <v>8.8190000000000008</v>
      </c>
      <c r="U4464">
        <v>19.032916666666669</v>
      </c>
      <c r="V4464">
        <f t="shared" si="511"/>
        <v>2.3801429854106444</v>
      </c>
      <c r="AC4464">
        <v>31.439699999999998</v>
      </c>
      <c r="AD4464">
        <v>29.456099999999999</v>
      </c>
      <c r="AH4464" s="85">
        <f>IF(AND(M4464&lt;Variables!$G$6,M4464&gt;Variables!$G$5),0,1)</f>
        <v>1</v>
      </c>
      <c r="AI4464" s="85">
        <f t="shared" si="507"/>
        <v>0</v>
      </c>
      <c r="AJ4464" s="85">
        <f>IF(I4464&gt;Variables!$G$7,0,1)</f>
        <v>1</v>
      </c>
      <c r="AK4464" s="85">
        <f>IF(F4464&gt;Variables!$G$8,0,1)</f>
        <v>0</v>
      </c>
      <c r="AL4464" s="85">
        <f>IF(G4464&gt;Variables!$G$9,0,1)</f>
        <v>1</v>
      </c>
      <c r="AM4464" s="85">
        <f>IF(AND(K4464&gt;Variables!$G$10,K4464&lt;Variables!$G$11),0,1)</f>
        <v>0</v>
      </c>
      <c r="AN4464" s="103">
        <f>IF(H4464&lt;Variables!$G$13,1,0)</f>
        <v>0</v>
      </c>
      <c r="AO4464" s="101">
        <f>IF(R4464&lt;Variables!$G$12,0,1)</f>
        <v>0</v>
      </c>
      <c r="AP4464" s="86">
        <f t="shared" si="512"/>
        <v>1</v>
      </c>
      <c r="AR4464">
        <v>1</v>
      </c>
      <c r="AS4464">
        <v>0</v>
      </c>
      <c r="AT4464">
        <v>0</v>
      </c>
      <c r="AU4464">
        <v>0</v>
      </c>
      <c r="BA4464">
        <v>2</v>
      </c>
    </row>
    <row r="4465" spans="3:53" ht="12.75" x14ac:dyDescent="0.2">
      <c r="C4465" t="s">
        <v>879</v>
      </c>
      <c r="D4465" t="s">
        <v>744</v>
      </c>
      <c r="E4465">
        <v>13.79</v>
      </c>
      <c r="F4465">
        <v>9.9</v>
      </c>
      <c r="G4465">
        <v>11.31</v>
      </c>
      <c r="H4465">
        <v>2320</v>
      </c>
      <c r="I4465">
        <v>-31.994</v>
      </c>
      <c r="J4465" t="s">
        <v>78</v>
      </c>
      <c r="K4465">
        <v>59.14</v>
      </c>
      <c r="L4465">
        <v>13.637365000000001</v>
      </c>
      <c r="M4465">
        <v>1.0459131951077081</v>
      </c>
      <c r="N4465">
        <v>13.498250000000001</v>
      </c>
      <c r="O4465">
        <v>2.0873076139499478</v>
      </c>
      <c r="P4465">
        <v>4152000</v>
      </c>
      <c r="Q4465">
        <v>10424000</v>
      </c>
      <c r="R4465">
        <v>0.4</v>
      </c>
      <c r="S4465">
        <v>31.33</v>
      </c>
      <c r="T4465">
        <v>8.8190000000000008</v>
      </c>
      <c r="U4465">
        <v>19.032916666666669</v>
      </c>
      <c r="V4465">
        <f t="shared" si="511"/>
        <v>2.406888397536914</v>
      </c>
      <c r="AC4465">
        <v>13.83</v>
      </c>
      <c r="AD4465">
        <v>13.04</v>
      </c>
      <c r="AH4465" s="85">
        <f>IF(AND(M4465&lt;Variables!$G$6,M4465&gt;Variables!$G$5),0,1)</f>
        <v>1</v>
      </c>
      <c r="AI4465" s="85">
        <f t="shared" si="507"/>
        <v>0</v>
      </c>
      <c r="AJ4465" s="85">
        <f>IF(I4465&gt;Variables!$G$7,0,1)</f>
        <v>1</v>
      </c>
      <c r="AK4465" s="85">
        <f>IF(F4465&gt;Variables!$G$8,0,1)</f>
        <v>0</v>
      </c>
      <c r="AL4465" s="85">
        <f>IF(G4465&gt;Variables!$G$9,0,1)</f>
        <v>1</v>
      </c>
      <c r="AM4465" s="85">
        <f>IF(AND(K4465&gt;Variables!$G$10,K4465&lt;Variables!$G$11),0,1)</f>
        <v>0</v>
      </c>
      <c r="AN4465" s="103">
        <f>IF(H4465&lt;Variables!$G$13,1,0)</f>
        <v>1</v>
      </c>
      <c r="AO4465" s="101">
        <f>IF(R4465&lt;Variables!$G$12,0,1)</f>
        <v>0</v>
      </c>
      <c r="AP4465" s="86">
        <f t="shared" si="512"/>
        <v>1</v>
      </c>
      <c r="AR4465">
        <v>0</v>
      </c>
      <c r="AS4465">
        <v>0</v>
      </c>
      <c r="AT4465">
        <v>1</v>
      </c>
      <c r="AU4465">
        <v>0</v>
      </c>
      <c r="BA4465">
        <v>-1.26</v>
      </c>
    </row>
    <row r="4466" spans="3:53" ht="12.75" x14ac:dyDescent="0.2">
      <c r="C4466" t="s">
        <v>879</v>
      </c>
      <c r="D4466" t="s">
        <v>85</v>
      </c>
      <c r="E4466">
        <v>10.74</v>
      </c>
      <c r="F4466">
        <v>7.61</v>
      </c>
      <c r="G4466">
        <v>6.7</v>
      </c>
      <c r="H4466">
        <v>3240</v>
      </c>
      <c r="I4466">
        <v>-63.746000000000002</v>
      </c>
      <c r="J4466" t="s">
        <v>78</v>
      </c>
      <c r="K4466">
        <v>62.79</v>
      </c>
      <c r="L4466">
        <v>10.6386</v>
      </c>
      <c r="M4466">
        <v>0.69652021882578163</v>
      </c>
      <c r="N4466">
        <v>10.507384</v>
      </c>
      <c r="O4466">
        <v>1.9540163374632531</v>
      </c>
      <c r="P4466">
        <v>8311000</v>
      </c>
      <c r="Q4466">
        <v>25705000</v>
      </c>
      <c r="R4466">
        <v>0.32</v>
      </c>
      <c r="S4466">
        <v>31.33</v>
      </c>
      <c r="T4466">
        <v>8.8190000000000008</v>
      </c>
      <c r="U4466">
        <v>19.032916666666669</v>
      </c>
      <c r="V4466">
        <f t="shared" si="511"/>
        <v>2.4556671447972485</v>
      </c>
      <c r="AC4466">
        <v>11.77</v>
      </c>
      <c r="AD4466">
        <v>10.71</v>
      </c>
      <c r="AH4466" s="85">
        <f>IF(AND(M4466&lt;Variables!$G$6,M4466&gt;Variables!$G$5),0,1)</f>
        <v>1</v>
      </c>
      <c r="AI4466" s="85">
        <f t="shared" si="507"/>
        <v>0</v>
      </c>
      <c r="AJ4466" s="85">
        <f>IF(I4466&gt;Variables!$G$7,0,1)</f>
        <v>1</v>
      </c>
      <c r="AK4466" s="85">
        <f>IF(F4466&gt;Variables!$G$8,0,1)</f>
        <v>1</v>
      </c>
      <c r="AL4466" s="85">
        <f>IF(G4466&gt;Variables!$G$9,0,1)</f>
        <v>1</v>
      </c>
      <c r="AM4466" s="85">
        <f>IF(AND(K4466&gt;Variables!$G$10,K4466&lt;Variables!$G$11),0,1)</f>
        <v>0</v>
      </c>
      <c r="AN4466" s="103">
        <f>IF(H4466&lt;Variables!$G$13,1,0)</f>
        <v>0</v>
      </c>
      <c r="AO4466" s="101">
        <f>IF(R4466&lt;Variables!$G$12,0,1)</f>
        <v>0</v>
      </c>
      <c r="AP4466" s="86">
        <f t="shared" si="512"/>
        <v>1</v>
      </c>
      <c r="AR4466">
        <v>1</v>
      </c>
      <c r="AS4466">
        <v>0</v>
      </c>
      <c r="AT4466">
        <v>0</v>
      </c>
      <c r="AU4466">
        <v>0</v>
      </c>
      <c r="BA4466">
        <v>2</v>
      </c>
    </row>
    <row r="4467" spans="3:53" ht="12.75" x14ac:dyDescent="0.2">
      <c r="C4467" t="s">
        <v>879</v>
      </c>
      <c r="D4467" t="s">
        <v>540</v>
      </c>
      <c r="E4467">
        <v>47.32</v>
      </c>
      <c r="F4467">
        <v>12.14</v>
      </c>
      <c r="G4467">
        <v>11.55</v>
      </c>
      <c r="H4467">
        <v>3200</v>
      </c>
      <c r="I4467">
        <v>0.02</v>
      </c>
      <c r="J4467" t="s">
        <v>78</v>
      </c>
      <c r="K4467">
        <v>70.61</v>
      </c>
      <c r="L4467">
        <v>46.926985000000002</v>
      </c>
      <c r="M4467">
        <v>0.83643771275737389</v>
      </c>
      <c r="N4467">
        <v>46.444974000000002</v>
      </c>
      <c r="O4467">
        <v>1.882929248706213</v>
      </c>
      <c r="P4467">
        <v>875711</v>
      </c>
      <c r="Q4467">
        <v>1175000</v>
      </c>
      <c r="R4467">
        <v>0.75</v>
      </c>
      <c r="S4467">
        <v>31.33</v>
      </c>
      <c r="T4467">
        <v>8.8190000000000008</v>
      </c>
      <c r="U4467">
        <v>19.032916666666669</v>
      </c>
      <c r="V4467">
        <f t="shared" si="511"/>
        <v>2.5089860415896315</v>
      </c>
      <c r="AC4467">
        <v>48.95</v>
      </c>
      <c r="AD4467">
        <v>46.37</v>
      </c>
      <c r="AH4467" s="85">
        <f>IF(AND(M4467&lt;Variables!$G$6,M4467&gt;Variables!$G$5),0,1)</f>
        <v>1</v>
      </c>
      <c r="AI4467" s="85">
        <f t="shared" si="507"/>
        <v>0</v>
      </c>
      <c r="AJ4467" s="85">
        <f>IF(I4467&gt;Variables!$G$7,0,1)</f>
        <v>0</v>
      </c>
      <c r="AK4467" s="85">
        <f>IF(F4467&gt;Variables!$G$8,0,1)</f>
        <v>0</v>
      </c>
      <c r="AL4467" s="85">
        <f>IF(G4467&gt;Variables!$G$9,0,1)</f>
        <v>1</v>
      </c>
      <c r="AM4467" s="85">
        <f>IF(AND(K4467&gt;Variables!$G$10,K4467&lt;Variables!$G$11),0,1)</f>
        <v>0</v>
      </c>
      <c r="AN4467" s="103">
        <f>IF(H4467&lt;Variables!$G$13,1,0)</f>
        <v>0</v>
      </c>
      <c r="AO4467" s="101">
        <f>IF(R4467&lt;Variables!$G$12,0,1)</f>
        <v>0</v>
      </c>
      <c r="AP4467" s="86">
        <f t="shared" si="512"/>
        <v>1</v>
      </c>
      <c r="AR4467">
        <v>0</v>
      </c>
      <c r="AS4467">
        <v>1</v>
      </c>
      <c r="AT4467">
        <v>0</v>
      </c>
      <c r="AU4467">
        <v>0</v>
      </c>
      <c r="BA4467">
        <v>-0.02</v>
      </c>
    </row>
    <row r="4468" spans="3:53" ht="12.75" x14ac:dyDescent="0.2">
      <c r="C4468" t="s">
        <v>879</v>
      </c>
      <c r="D4468" t="s">
        <v>874</v>
      </c>
      <c r="E4468">
        <v>223.09</v>
      </c>
      <c r="F4468">
        <v>8.8000000000000007</v>
      </c>
      <c r="G4468">
        <v>7.81</v>
      </c>
      <c r="H4468">
        <v>78390</v>
      </c>
      <c r="I4468">
        <v>203.87</v>
      </c>
      <c r="J4468" t="s">
        <v>78</v>
      </c>
      <c r="K4468">
        <v>53.86</v>
      </c>
      <c r="L4468">
        <v>222.84861000000001</v>
      </c>
      <c r="M4468">
        <v>0.18909249647103579</v>
      </c>
      <c r="N4468">
        <v>220.886966</v>
      </c>
      <c r="O4468">
        <v>1.0788477215989329</v>
      </c>
      <c r="P4468">
        <v>8000999.9999999991</v>
      </c>
      <c r="Q4468">
        <v>9173000</v>
      </c>
      <c r="R4468">
        <v>0.87</v>
      </c>
      <c r="S4468">
        <v>31.33</v>
      </c>
      <c r="T4468">
        <v>8.8190000000000008</v>
      </c>
      <c r="U4468">
        <v>19.032916666666669</v>
      </c>
      <c r="V4468">
        <f t="shared" si="511"/>
        <v>2.3999652524506927</v>
      </c>
      <c r="AC4468">
        <v>227.71</v>
      </c>
      <c r="AD4468">
        <v>217.07</v>
      </c>
      <c r="AH4468" s="85">
        <f>IF(AND(M4468&lt;Variables!$G$6,M4468&gt;Variables!$G$5),0,1)</f>
        <v>1</v>
      </c>
      <c r="AI4468" s="85">
        <f t="shared" si="507"/>
        <v>0</v>
      </c>
      <c r="AJ4468" s="85">
        <f>IF(I4468&gt;Variables!$G$7,0,1)</f>
        <v>0</v>
      </c>
      <c r="AK4468" s="85">
        <f>IF(F4468&gt;Variables!$G$8,0,1)</f>
        <v>1</v>
      </c>
      <c r="AL4468" s="85">
        <f>IF(G4468&gt;Variables!$G$9,0,1)</f>
        <v>1</v>
      </c>
      <c r="AM4468" s="85">
        <f>IF(AND(K4468&gt;Variables!$G$10,K4468&lt;Variables!$G$11),0,1)</f>
        <v>0</v>
      </c>
      <c r="AN4468" s="103">
        <f>IF(H4468&lt;Variables!$G$13,1,0)</f>
        <v>0</v>
      </c>
      <c r="AO4468" s="101">
        <f>IF(R4468&lt;Variables!$G$12,0,1)</f>
        <v>0</v>
      </c>
      <c r="AP4468" s="86">
        <f t="shared" si="512"/>
        <v>1</v>
      </c>
      <c r="AR4468">
        <v>1</v>
      </c>
      <c r="AS4468">
        <v>0</v>
      </c>
      <c r="AT4468">
        <v>0</v>
      </c>
      <c r="AU4468">
        <v>0</v>
      </c>
      <c r="BA4468">
        <v>2</v>
      </c>
    </row>
    <row r="4469" spans="3:53" ht="12.75" x14ac:dyDescent="0.2">
      <c r="C4469" t="s">
        <v>879</v>
      </c>
      <c r="D4469" t="s">
        <v>251</v>
      </c>
      <c r="E4469">
        <v>11.09</v>
      </c>
      <c r="F4469">
        <v>20.32</v>
      </c>
      <c r="G4469">
        <v>15.58</v>
      </c>
      <c r="H4469">
        <v>3650</v>
      </c>
      <c r="I4469">
        <v>-7.2999999999999995E-2</v>
      </c>
      <c r="J4469" t="s">
        <v>78</v>
      </c>
      <c r="K4469">
        <v>72.19</v>
      </c>
      <c r="L4469">
        <v>10.46124</v>
      </c>
      <c r="M4469">
        <v>4.5765129181626598</v>
      </c>
      <c r="N4469">
        <v>10.165520000000001</v>
      </c>
      <c r="O4469">
        <v>7.6186953544924272</v>
      </c>
      <c r="P4469">
        <v>22649000</v>
      </c>
      <c r="Q4469">
        <v>22840000</v>
      </c>
      <c r="R4469">
        <v>0.99</v>
      </c>
      <c r="S4469">
        <v>31.33</v>
      </c>
      <c r="T4469">
        <v>8.8190000000000008</v>
      </c>
      <c r="U4469">
        <v>19.032916666666669</v>
      </c>
      <c r="V4469">
        <f t="shared" si="511"/>
        <v>2.1846145151909342</v>
      </c>
      <c r="AC4469">
        <v>12</v>
      </c>
      <c r="AD4469">
        <v>10.17</v>
      </c>
      <c r="AH4469" s="85">
        <f>IF(AND(M4469&lt;Variables!$G$6,M4469&gt;Variables!$G$5),0,1)</f>
        <v>1</v>
      </c>
      <c r="AI4469" s="85">
        <f t="shared" si="507"/>
        <v>0</v>
      </c>
      <c r="AJ4469" s="85">
        <f>IF(I4469&gt;Variables!$G$7,0,1)</f>
        <v>1</v>
      </c>
      <c r="AK4469" s="85">
        <f>IF(F4469&gt;Variables!$G$8,0,1)</f>
        <v>0</v>
      </c>
      <c r="AL4469" s="85">
        <f>IF(G4469&gt;Variables!$G$9,0,1)</f>
        <v>0</v>
      </c>
      <c r="AM4469" s="85">
        <f>IF(AND(K4469&gt;Variables!$G$10,K4469&lt;Variables!$G$11),0,1)</f>
        <v>0</v>
      </c>
      <c r="AN4469" s="103">
        <f>IF(H4469&lt;Variables!$G$13,1,0)</f>
        <v>0</v>
      </c>
      <c r="AO4469" s="101">
        <f>IF(R4469&lt;Variables!$G$12,0,1)</f>
        <v>0</v>
      </c>
      <c r="AP4469" s="86">
        <f t="shared" si="512"/>
        <v>1</v>
      </c>
      <c r="AR4469">
        <v>0</v>
      </c>
      <c r="AS4469">
        <v>0</v>
      </c>
      <c r="AT4469">
        <v>1</v>
      </c>
      <c r="AU4469">
        <v>0</v>
      </c>
      <c r="BA4469">
        <v>-2.25</v>
      </c>
    </row>
    <row r="4470" spans="3:53" ht="12.75" x14ac:dyDescent="0.2">
      <c r="C4470" t="s">
        <v>879</v>
      </c>
      <c r="D4470" t="s">
        <v>880</v>
      </c>
      <c r="E4470">
        <v>38.340000000000003</v>
      </c>
      <c r="F4470">
        <v>7.78</v>
      </c>
      <c r="G4470">
        <v>4.6399999999999997</v>
      </c>
      <c r="H4470">
        <v>5050</v>
      </c>
      <c r="I4470">
        <v>27861.913</v>
      </c>
      <c r="J4470" t="s">
        <v>78</v>
      </c>
      <c r="K4470">
        <v>69.650000000000006</v>
      </c>
      <c r="L4470">
        <v>37.566830000000003</v>
      </c>
      <c r="M4470">
        <v>1.7221841715151269</v>
      </c>
      <c r="N4470">
        <v>37.134999999999998</v>
      </c>
      <c r="O4470">
        <v>2.905076073784842</v>
      </c>
      <c r="P4470">
        <v>405852</v>
      </c>
      <c r="Q4470">
        <v>1312000</v>
      </c>
      <c r="R4470">
        <v>0.31</v>
      </c>
      <c r="S4470">
        <v>31.33</v>
      </c>
      <c r="T4470">
        <v>8.8190000000000008</v>
      </c>
      <c r="U4470">
        <v>19.032916666666669</v>
      </c>
      <c r="V4470">
        <f t="shared" si="511"/>
        <v>2.4280646375544603</v>
      </c>
      <c r="AC4470">
        <v>39.619999999999997</v>
      </c>
      <c r="AD4470">
        <v>37.26</v>
      </c>
      <c r="AH4470" s="85">
        <f>IF(AND(M4470&lt;Variables!$G$6,M4470&gt;Variables!$G$5),0,1)</f>
        <v>1</v>
      </c>
      <c r="AI4470" s="85">
        <f t="shared" si="507"/>
        <v>0</v>
      </c>
      <c r="AJ4470" s="85">
        <f>IF(I4470&gt;Variables!$G$7,0,1)</f>
        <v>0</v>
      </c>
      <c r="AK4470" s="85">
        <f>IF(F4470&gt;Variables!$G$8,0,1)</f>
        <v>1</v>
      </c>
      <c r="AL4470" s="85">
        <f>IF(G4470&gt;Variables!$G$9,0,1)</f>
        <v>1</v>
      </c>
      <c r="AM4470" s="85">
        <f>IF(AND(K4470&gt;Variables!$G$10,K4470&lt;Variables!$G$11),0,1)</f>
        <v>0</v>
      </c>
      <c r="AN4470" s="103">
        <f>IF(H4470&lt;Variables!$G$13,1,0)</f>
        <v>0</v>
      </c>
      <c r="AO4470" s="101">
        <f>IF(R4470&lt;Variables!$G$12,0,1)</f>
        <v>0</v>
      </c>
      <c r="AP4470" s="86">
        <f t="shared" si="512"/>
        <v>1</v>
      </c>
      <c r="AR4470">
        <v>0</v>
      </c>
      <c r="AS4470">
        <v>0</v>
      </c>
      <c r="AT4470">
        <v>1</v>
      </c>
      <c r="AU4470">
        <v>0</v>
      </c>
      <c r="BA4470">
        <v>-2.25</v>
      </c>
    </row>
    <row r="4471" spans="3:53" ht="12.75" x14ac:dyDescent="0.2">
      <c r="C4471" t="s">
        <v>879</v>
      </c>
      <c r="D4471" t="s">
        <v>862</v>
      </c>
      <c r="E4471">
        <v>78.099999999999994</v>
      </c>
      <c r="F4471">
        <v>21.12</v>
      </c>
      <c r="G4471">
        <v>-0.53</v>
      </c>
      <c r="H4471">
        <v>4480</v>
      </c>
      <c r="I4471">
        <v>2.5379999999999998</v>
      </c>
      <c r="J4471" t="s">
        <v>78</v>
      </c>
      <c r="K4471">
        <v>67.62</v>
      </c>
      <c r="L4471">
        <v>78.074564999999978</v>
      </c>
      <c r="M4471">
        <v>4.5386099813711403E-2</v>
      </c>
      <c r="N4471">
        <v>78.085847999999999</v>
      </c>
      <c r="O4471">
        <v>3.0930060463710201E-2</v>
      </c>
      <c r="P4471">
        <v>12083000</v>
      </c>
      <c r="Q4471">
        <v>578815</v>
      </c>
      <c r="R4471">
        <v>20.88</v>
      </c>
      <c r="S4471">
        <v>31.33</v>
      </c>
      <c r="T4471">
        <v>8.8190000000000008</v>
      </c>
      <c r="U4471">
        <v>19.032916666666669</v>
      </c>
      <c r="V4471">
        <f t="shared" si="511"/>
        <v>2.5460536189135072</v>
      </c>
      <c r="AC4471">
        <v>78.349999999999994</v>
      </c>
      <c r="AD4471">
        <v>78</v>
      </c>
      <c r="AH4471" s="85">
        <f>IF(AND(M4471&lt;Variables!$G$6,M4471&gt;Variables!$G$5),0,1)</f>
        <v>1</v>
      </c>
      <c r="AI4471" s="85">
        <f t="shared" si="507"/>
        <v>1</v>
      </c>
      <c r="AJ4471" s="85">
        <f>IF(I4471&gt;Variables!$G$7,0,1)</f>
        <v>0</v>
      </c>
      <c r="AK4471" s="85">
        <f>IF(F4471&gt;Variables!$G$8,0,1)</f>
        <v>0</v>
      </c>
      <c r="AL4471" s="85">
        <f>IF(G4471&gt;Variables!$G$9,0,1)</f>
        <v>1</v>
      </c>
      <c r="AM4471" s="85">
        <f>IF(AND(K4471&gt;Variables!$G$10,K4471&lt;Variables!$G$11),0,1)</f>
        <v>0</v>
      </c>
      <c r="AN4471" s="103">
        <f>IF(H4471&lt;Variables!$G$13,1,0)</f>
        <v>0</v>
      </c>
      <c r="AO4471" s="101">
        <f>IF(R4471&lt;Variables!$G$12,0,1)</f>
        <v>1</v>
      </c>
      <c r="AP4471" s="86">
        <f t="shared" si="512"/>
        <v>1</v>
      </c>
      <c r="AR4471">
        <v>0</v>
      </c>
      <c r="AS4471">
        <v>0</v>
      </c>
      <c r="AT4471">
        <v>0</v>
      </c>
      <c r="AU4471">
        <v>1</v>
      </c>
      <c r="BA4471">
        <v>-0.1</v>
      </c>
    </row>
    <row r="4472" spans="3:53" ht="12.75" x14ac:dyDescent="0.2">
      <c r="C4472" t="s">
        <v>879</v>
      </c>
      <c r="D4472" t="s">
        <v>331</v>
      </c>
      <c r="E4472">
        <v>56.45</v>
      </c>
      <c r="F4472">
        <v>16.260000000000002</v>
      </c>
      <c r="G4472">
        <v>7.53</v>
      </c>
      <c r="H4472">
        <v>25710</v>
      </c>
      <c r="I4472">
        <v>1131.114</v>
      </c>
      <c r="J4472" t="s">
        <v>78</v>
      </c>
      <c r="K4472">
        <v>58.42</v>
      </c>
      <c r="L4472">
        <v>55.369215000000011</v>
      </c>
      <c r="M4472">
        <v>1.7249386685362791</v>
      </c>
      <c r="N4472">
        <v>56.010855999999997</v>
      </c>
      <c r="O4472">
        <v>0.55961294360508262</v>
      </c>
      <c r="P4472">
        <v>132816000</v>
      </c>
      <c r="Q4472">
        <v>136810000</v>
      </c>
      <c r="R4472">
        <v>0.97</v>
      </c>
      <c r="S4472">
        <v>31.33</v>
      </c>
      <c r="T4472">
        <v>8.8190000000000008</v>
      </c>
      <c r="U4472">
        <v>19.032916666666669</v>
      </c>
      <c r="V4472">
        <f t="shared" si="511"/>
        <v>2.3674375300128063</v>
      </c>
      <c r="AC4472">
        <v>59.5</v>
      </c>
      <c r="AD4472">
        <v>51.8</v>
      </c>
      <c r="AH4472" s="85">
        <f>IF(AND(M4472&lt;Variables!$G$6,M4472&gt;Variables!$G$5),0,1)</f>
        <v>1</v>
      </c>
      <c r="AI4472" s="85">
        <f t="shared" si="507"/>
        <v>1</v>
      </c>
      <c r="AJ4472" s="85">
        <f>IF(I4472&gt;Variables!$G$7,0,1)</f>
        <v>0</v>
      </c>
      <c r="AK4472" s="85">
        <f>IF(F4472&gt;Variables!$G$8,0,1)</f>
        <v>0</v>
      </c>
      <c r="AL4472" s="85">
        <f>IF(G4472&gt;Variables!$G$9,0,1)</f>
        <v>1</v>
      </c>
      <c r="AM4472" s="85">
        <f>IF(AND(K4472&gt;Variables!$G$10,K4472&lt;Variables!$G$11),0,1)</f>
        <v>0</v>
      </c>
      <c r="AN4472" s="103">
        <f>IF(H4472&lt;Variables!$G$13,1,0)</f>
        <v>0</v>
      </c>
      <c r="AO4472" s="101">
        <f>IF(R4472&lt;Variables!$G$12,0,1)</f>
        <v>0</v>
      </c>
      <c r="AP4472" s="86">
        <f t="shared" si="512"/>
        <v>1</v>
      </c>
      <c r="AR4472">
        <v>0</v>
      </c>
      <c r="AS4472">
        <v>0</v>
      </c>
      <c r="AT4472">
        <v>1</v>
      </c>
      <c r="AU4472">
        <v>0</v>
      </c>
      <c r="BA4472">
        <v>-2.25</v>
      </c>
    </row>
    <row r="4473" spans="3:53" ht="12.75" x14ac:dyDescent="0.2">
      <c r="C4473" t="s">
        <v>879</v>
      </c>
      <c r="D4473" t="s">
        <v>692</v>
      </c>
      <c r="E4473">
        <v>15.53</v>
      </c>
      <c r="F4473">
        <v>18.61</v>
      </c>
      <c r="G4473">
        <v>8.5299999999999994</v>
      </c>
      <c r="H4473">
        <v>82.64</v>
      </c>
      <c r="I4473">
        <v>149.31299999999999</v>
      </c>
      <c r="J4473" t="s">
        <v>78</v>
      </c>
      <c r="K4473">
        <v>45.83</v>
      </c>
      <c r="L4473">
        <v>15.540800000000001</v>
      </c>
      <c r="M4473">
        <v>-0.13384124369402639</v>
      </c>
      <c r="N4473">
        <v>15.886063999999999</v>
      </c>
      <c r="O4473">
        <v>-2.3043089842770459</v>
      </c>
      <c r="P4473">
        <v>6060000</v>
      </c>
      <c r="Q4473">
        <v>7710000</v>
      </c>
      <c r="R4473">
        <v>0.79</v>
      </c>
      <c r="S4473">
        <v>31.33</v>
      </c>
      <c r="T4473">
        <v>8.8190000000000008</v>
      </c>
      <c r="U4473">
        <v>19.032916666666669</v>
      </c>
      <c r="V4473">
        <f t="shared" si="511"/>
        <v>2.3256668275918875</v>
      </c>
      <c r="AC4473">
        <v>18.37</v>
      </c>
      <c r="AD4473">
        <v>15.03</v>
      </c>
      <c r="AH4473" s="85">
        <f>IF(AND(M4473&lt;Variables!$G$6,M4473&gt;Variables!$G$5),0,1)</f>
        <v>1</v>
      </c>
      <c r="AI4473" s="85">
        <f t="shared" si="507"/>
        <v>1</v>
      </c>
      <c r="AJ4473" s="85">
        <f>IF(I4473&gt;Variables!$G$7,0,1)</f>
        <v>0</v>
      </c>
      <c r="AK4473" s="85">
        <f>IF(F4473&gt;Variables!$G$8,0,1)</f>
        <v>0</v>
      </c>
      <c r="AL4473" s="85">
        <f>IF(G4473&gt;Variables!$G$9,0,1)</f>
        <v>1</v>
      </c>
      <c r="AM4473" s="85">
        <f>IF(AND(K4473&gt;Variables!$G$10,K4473&lt;Variables!$G$11),0,1)</f>
        <v>1</v>
      </c>
      <c r="AN4473" s="103">
        <f>IF(H4473&lt;Variables!$G$13,1,0)</f>
        <v>1</v>
      </c>
      <c r="AO4473" s="101">
        <f>IF(R4473&lt;Variables!$G$12,0,1)</f>
        <v>0</v>
      </c>
      <c r="AP4473" s="86">
        <f t="shared" si="512"/>
        <v>1</v>
      </c>
      <c r="AR4473">
        <v>0</v>
      </c>
      <c r="AS4473">
        <v>0</v>
      </c>
      <c r="AT4473">
        <v>1</v>
      </c>
      <c r="AU4473">
        <v>0</v>
      </c>
      <c r="BA4473">
        <v>-2.25</v>
      </c>
    </row>
    <row r="4474" spans="3:53" ht="12.75" x14ac:dyDescent="0.2">
      <c r="C4474" t="s">
        <v>879</v>
      </c>
      <c r="D4474" t="s">
        <v>875</v>
      </c>
      <c r="E4474">
        <v>1.02</v>
      </c>
      <c r="F4474">
        <v>18.739999999999998</v>
      </c>
      <c r="G4474">
        <v>3.91</v>
      </c>
      <c r="H4474">
        <v>90.64</v>
      </c>
      <c r="I4474">
        <v>-91.221999999999994</v>
      </c>
      <c r="J4474" t="s">
        <v>78</v>
      </c>
      <c r="K4474">
        <v>43.59</v>
      </c>
      <c r="L4474">
        <v>1.0400849999999999</v>
      </c>
      <c r="M4474">
        <v>-1.4503622300100489</v>
      </c>
      <c r="N4474">
        <v>1.036108</v>
      </c>
      <c r="O4474">
        <v>-1.072089010025993</v>
      </c>
      <c r="P4474">
        <v>26310000</v>
      </c>
      <c r="Q4474">
        <v>13750000</v>
      </c>
      <c r="R4474">
        <v>1.91</v>
      </c>
      <c r="S4474">
        <v>31.33</v>
      </c>
      <c r="T4474">
        <v>8.8190000000000008</v>
      </c>
      <c r="U4474">
        <v>19.032916666666669</v>
      </c>
      <c r="V4474">
        <f t="shared" si="511"/>
        <v>2.3114525963493366</v>
      </c>
      <c r="AC4474">
        <v>1.06</v>
      </c>
      <c r="AD4474">
        <v>1.02</v>
      </c>
      <c r="AH4474" s="85">
        <f>IF(AND(M4474&lt;Variables!$G$6,M4474&gt;Variables!$G$5),0,1)</f>
        <v>1</v>
      </c>
      <c r="AI4474" s="85">
        <f t="shared" si="507"/>
        <v>0</v>
      </c>
      <c r="AJ4474" s="85">
        <f>IF(I4474&gt;Variables!$G$7,0,1)</f>
        <v>1</v>
      </c>
      <c r="AK4474" s="85">
        <f>IF(F4474&gt;Variables!$G$8,0,1)</f>
        <v>0</v>
      </c>
      <c r="AL4474" s="85">
        <f>IF(G4474&gt;Variables!$G$9,0,1)</f>
        <v>1</v>
      </c>
      <c r="AM4474" s="85">
        <f>IF(AND(K4474&gt;Variables!$G$10,K4474&lt;Variables!$G$11),0,1)</f>
        <v>1</v>
      </c>
      <c r="AN4474" s="103">
        <f>IF(H4474&lt;Variables!$G$13,1,0)</f>
        <v>1</v>
      </c>
      <c r="AO4474" s="101">
        <f>IF(R4474&lt;Variables!$G$12,0,1)</f>
        <v>0</v>
      </c>
      <c r="AP4474" s="86">
        <f t="shared" si="512"/>
        <v>1</v>
      </c>
      <c r="AR4474">
        <v>1</v>
      </c>
      <c r="AS4474">
        <v>0</v>
      </c>
      <c r="AT4474">
        <v>0</v>
      </c>
      <c r="AU4474">
        <v>0</v>
      </c>
      <c r="BA4474">
        <v>2</v>
      </c>
    </row>
    <row r="4475" spans="3:53" ht="12.75" x14ac:dyDescent="0.2">
      <c r="C4475" t="s">
        <v>879</v>
      </c>
      <c r="D4475" t="s">
        <v>196</v>
      </c>
      <c r="E4475">
        <v>8.24</v>
      </c>
      <c r="F4475">
        <v>20.329999999999998</v>
      </c>
      <c r="G4475">
        <v>7</v>
      </c>
      <c r="H4475">
        <v>1760</v>
      </c>
      <c r="I4475">
        <v>-47.246000000000002</v>
      </c>
      <c r="J4475" t="s">
        <v>78</v>
      </c>
      <c r="K4475">
        <v>54.05</v>
      </c>
      <c r="L4475">
        <v>8.2461649999999995</v>
      </c>
      <c r="M4475">
        <v>4.6506466945549572E-2</v>
      </c>
      <c r="N4475">
        <v>8.1851520000000004</v>
      </c>
      <c r="O4475">
        <v>0.79226384555839113</v>
      </c>
      <c r="P4475">
        <v>36769000</v>
      </c>
      <c r="Q4475">
        <v>23880000</v>
      </c>
      <c r="R4475">
        <v>1.54</v>
      </c>
      <c r="S4475">
        <v>31.33</v>
      </c>
      <c r="T4475">
        <v>8.8190000000000008</v>
      </c>
      <c r="U4475">
        <v>19.032916666666669</v>
      </c>
      <c r="V4475">
        <f t="shared" si="511"/>
        <v>2.4072048736194342</v>
      </c>
      <c r="AC4475">
        <v>8.86</v>
      </c>
      <c r="AD4475">
        <v>8.07</v>
      </c>
      <c r="AH4475" s="85">
        <f>IF(AND(M4475&lt;Variables!$G$6,M4475&gt;Variables!$G$5),0,1)</f>
        <v>1</v>
      </c>
      <c r="AI4475" s="85">
        <f t="shared" si="507"/>
        <v>0</v>
      </c>
      <c r="AJ4475" s="85">
        <f>IF(I4475&gt;Variables!$G$7,0,1)</f>
        <v>1</v>
      </c>
      <c r="AK4475" s="85">
        <f>IF(F4475&gt;Variables!$G$8,0,1)</f>
        <v>0</v>
      </c>
      <c r="AL4475" s="85">
        <f>IF(G4475&gt;Variables!$G$9,0,1)</f>
        <v>1</v>
      </c>
      <c r="AM4475" s="85">
        <f>IF(AND(K4475&gt;Variables!$G$10,K4475&lt;Variables!$G$11),0,1)</f>
        <v>0</v>
      </c>
      <c r="AN4475" s="103">
        <f>IF(H4475&lt;Variables!$G$13,1,0)</f>
        <v>1</v>
      </c>
      <c r="AO4475" s="101">
        <f>IF(R4475&lt;Variables!$G$12,0,1)</f>
        <v>0</v>
      </c>
      <c r="AP4475" s="86">
        <f t="shared" si="512"/>
        <v>1</v>
      </c>
      <c r="AR4475">
        <v>1</v>
      </c>
      <c r="AS4475">
        <v>0</v>
      </c>
      <c r="AT4475">
        <v>0</v>
      </c>
      <c r="AU4475">
        <v>0</v>
      </c>
      <c r="BA4475">
        <v>2</v>
      </c>
    </row>
    <row r="4476" spans="3:53" ht="12.75" x14ac:dyDescent="0.2">
      <c r="C4476" t="s">
        <v>879</v>
      </c>
      <c r="D4476" t="s">
        <v>603</v>
      </c>
      <c r="E4476">
        <v>15</v>
      </c>
      <c r="F4476">
        <v>8.08</v>
      </c>
      <c r="G4476">
        <v>3.74</v>
      </c>
      <c r="H4476">
        <v>8950</v>
      </c>
      <c r="I4476">
        <v>-1E-3</v>
      </c>
      <c r="J4476" t="s">
        <v>78</v>
      </c>
      <c r="K4476">
        <v>53.99</v>
      </c>
      <c r="L4476">
        <v>14.922665</v>
      </c>
      <c r="M4476">
        <v>0.45122637276920657</v>
      </c>
      <c r="N4476">
        <v>14.924303999999999</v>
      </c>
      <c r="O4476">
        <v>0.44019473202905052</v>
      </c>
      <c r="P4476">
        <v>57660000</v>
      </c>
      <c r="Q4476">
        <v>31080000</v>
      </c>
      <c r="R4476">
        <v>1.86</v>
      </c>
      <c r="S4476">
        <v>31.33</v>
      </c>
      <c r="T4476">
        <v>8.8190000000000008</v>
      </c>
      <c r="U4476">
        <v>19.032916666666669</v>
      </c>
      <c r="V4476">
        <f t="shared" si="511"/>
        <v>2.3914049786674165</v>
      </c>
      <c r="AC4476">
        <v>16.600000000000001</v>
      </c>
      <c r="AD4476">
        <v>14.84</v>
      </c>
      <c r="AH4476" s="85">
        <f>IF(AND(M4476&lt;Variables!$G$6,M4476&gt;Variables!$G$5),0,1)</f>
        <v>1</v>
      </c>
      <c r="AI4476" s="85">
        <f t="shared" si="507"/>
        <v>1</v>
      </c>
      <c r="AJ4476" s="85">
        <f>IF(I4476&gt;Variables!$G$7,0,1)</f>
        <v>1</v>
      </c>
      <c r="AK4476" s="85">
        <f>IF(F4476&gt;Variables!$G$8,0,1)</f>
        <v>1</v>
      </c>
      <c r="AL4476" s="85">
        <f>IF(G4476&gt;Variables!$G$9,0,1)</f>
        <v>1</v>
      </c>
      <c r="AM4476" s="85">
        <f>IF(AND(K4476&gt;Variables!$G$10,K4476&lt;Variables!$G$11),0,1)</f>
        <v>0</v>
      </c>
      <c r="AN4476" s="103">
        <f>IF(H4476&lt;Variables!$G$13,1,0)</f>
        <v>0</v>
      </c>
      <c r="AO4476" s="101">
        <f>IF(R4476&lt;Variables!$G$12,0,1)</f>
        <v>0</v>
      </c>
      <c r="AP4476" s="86">
        <f t="shared" si="512"/>
        <v>1</v>
      </c>
      <c r="AR4476">
        <v>1</v>
      </c>
      <c r="AS4476">
        <v>0</v>
      </c>
      <c r="AT4476">
        <v>0</v>
      </c>
      <c r="AU4476">
        <v>0</v>
      </c>
      <c r="BA4476">
        <v>2</v>
      </c>
    </row>
    <row r="4477" spans="3:53" ht="12.75" x14ac:dyDescent="0.2">
      <c r="C4477" t="s">
        <v>879</v>
      </c>
      <c r="D4477" t="s">
        <v>133</v>
      </c>
      <c r="E4477">
        <v>7.75</v>
      </c>
      <c r="F4477">
        <v>58.4</v>
      </c>
      <c r="G4477">
        <v>12.84</v>
      </c>
      <c r="H4477">
        <v>22.11</v>
      </c>
      <c r="I4477">
        <v>-47.636000000000003</v>
      </c>
      <c r="J4477" t="s">
        <v>78</v>
      </c>
      <c r="K4477">
        <v>41.23</v>
      </c>
      <c r="L4477">
        <v>8.1724399999999982</v>
      </c>
      <c r="M4477">
        <v>-4.3125431327730519</v>
      </c>
      <c r="N4477">
        <v>8.2118700000000011</v>
      </c>
      <c r="O4477">
        <v>-4.771994685741503</v>
      </c>
      <c r="P4477">
        <v>52850000</v>
      </c>
      <c r="Q4477">
        <v>6720000</v>
      </c>
      <c r="R4477">
        <v>7.86</v>
      </c>
      <c r="S4477">
        <v>31.33</v>
      </c>
      <c r="T4477">
        <v>8.8190000000000008</v>
      </c>
      <c r="U4477">
        <v>19.032916666666669</v>
      </c>
      <c r="V4477">
        <f t="shared" si="511"/>
        <v>2.279041863995575</v>
      </c>
      <c r="AC4477">
        <v>9.82</v>
      </c>
      <c r="AD4477">
        <v>7.09</v>
      </c>
      <c r="AH4477" s="85">
        <f>IF(AND(M4477&lt;Variables!$G$6,M4477&gt;Variables!$G$5),0,1)</f>
        <v>0</v>
      </c>
      <c r="AI4477" s="85">
        <f t="shared" si="507"/>
        <v>1</v>
      </c>
      <c r="AJ4477" s="85">
        <f>IF(I4477&gt;Variables!$G$7,0,1)</f>
        <v>1</v>
      </c>
      <c r="AK4477" s="85">
        <f>IF(F4477&gt;Variables!$G$8,0,1)</f>
        <v>0</v>
      </c>
      <c r="AL4477" s="85">
        <f>IF(G4477&gt;Variables!$G$9,0,1)</f>
        <v>0</v>
      </c>
      <c r="AM4477" s="85">
        <f>IF(AND(K4477&gt;Variables!$G$10,K4477&lt;Variables!$G$11),0,1)</f>
        <v>1</v>
      </c>
      <c r="AN4477" s="103">
        <f>IF(H4477&lt;Variables!$G$13,1,0)</f>
        <v>1</v>
      </c>
      <c r="AO4477" s="101">
        <f>IF(R4477&lt;Variables!$G$12,0,1)</f>
        <v>1</v>
      </c>
      <c r="AP4477" s="86">
        <f t="shared" si="512"/>
        <v>1</v>
      </c>
      <c r="AR4477">
        <v>0</v>
      </c>
      <c r="AS4477">
        <v>0</v>
      </c>
      <c r="AT4477">
        <v>1</v>
      </c>
      <c r="AU4477">
        <v>0</v>
      </c>
      <c r="BA4477">
        <v>-2.25</v>
      </c>
    </row>
    <row r="4478" spans="3:53" ht="12.75" x14ac:dyDescent="0.2">
      <c r="C4478" t="s">
        <v>879</v>
      </c>
      <c r="D4478" t="s">
        <v>863</v>
      </c>
      <c r="E4478">
        <v>74</v>
      </c>
      <c r="F4478">
        <v>29.53</v>
      </c>
      <c r="G4478">
        <v>0.91</v>
      </c>
      <c r="H4478">
        <v>976.52</v>
      </c>
      <c r="I4478">
        <v>-13.836</v>
      </c>
      <c r="J4478" t="s">
        <v>78</v>
      </c>
      <c r="K4478">
        <v>61.59</v>
      </c>
      <c r="L4478">
        <v>74.043260000000004</v>
      </c>
      <c r="M4478">
        <v>-5.8425304342358271E-2</v>
      </c>
      <c r="N4478">
        <v>73.977484000000004</v>
      </c>
      <c r="O4478">
        <v>3.043628788456226E-2</v>
      </c>
      <c r="P4478">
        <v>2660000</v>
      </c>
      <c r="Q4478">
        <v>316460</v>
      </c>
      <c r="R4478">
        <v>8.41</v>
      </c>
      <c r="S4478">
        <v>31.33</v>
      </c>
      <c r="T4478">
        <v>8.8190000000000008</v>
      </c>
      <c r="U4478">
        <v>19.032916666666669</v>
      </c>
      <c r="V4478">
        <f t="shared" si="511"/>
        <v>2.4905470650258241</v>
      </c>
      <c r="AC4478">
        <v>74.05</v>
      </c>
      <c r="AD4478">
        <v>73.41</v>
      </c>
      <c r="AH4478" s="85">
        <f>IF(AND(M4478&lt;Variables!$G$6,M4478&gt;Variables!$G$5),0,1)</f>
        <v>1</v>
      </c>
      <c r="AI4478" s="85">
        <f t="shared" si="507"/>
        <v>0</v>
      </c>
      <c r="AJ4478" s="85">
        <f>IF(I4478&gt;Variables!$G$7,0,1)</f>
        <v>1</v>
      </c>
      <c r="AK4478" s="85">
        <f>IF(F4478&gt;Variables!$G$8,0,1)</f>
        <v>0</v>
      </c>
      <c r="AL4478" s="85">
        <f>IF(G4478&gt;Variables!$G$9,0,1)</f>
        <v>1</v>
      </c>
      <c r="AM4478" s="85">
        <f>IF(AND(K4478&gt;Variables!$G$10,K4478&lt;Variables!$G$11),0,1)</f>
        <v>0</v>
      </c>
      <c r="AN4478" s="103">
        <f>IF(H4478&lt;Variables!$G$13,1,0)</f>
        <v>1</v>
      </c>
      <c r="AO4478" s="101">
        <f>IF(R4478&lt;Variables!$G$12,0,1)</f>
        <v>1</v>
      </c>
      <c r="AP4478" s="86">
        <f t="shared" si="512"/>
        <v>1</v>
      </c>
      <c r="AR4478">
        <v>0</v>
      </c>
      <c r="AS4478">
        <v>0</v>
      </c>
      <c r="AT4478">
        <v>0</v>
      </c>
      <c r="AU4478">
        <v>1</v>
      </c>
      <c r="BA4478">
        <v>-0.32</v>
      </c>
    </row>
    <row r="4479" spans="3:53" ht="12.75" x14ac:dyDescent="0.2">
      <c r="C4479" t="s">
        <v>879</v>
      </c>
      <c r="D4479" t="s">
        <v>861</v>
      </c>
      <c r="E4479">
        <v>3.07</v>
      </c>
      <c r="F4479">
        <v>28.89</v>
      </c>
      <c r="G4479">
        <v>5.0999999999999996</v>
      </c>
      <c r="H4479">
        <v>298.19</v>
      </c>
      <c r="I4479">
        <v>0.81399999999999995</v>
      </c>
      <c r="J4479" t="s">
        <v>78</v>
      </c>
      <c r="K4479">
        <v>49.11</v>
      </c>
      <c r="L4479">
        <v>3.1000700000000001</v>
      </c>
      <c r="M4479">
        <v>-0.32483137477540192</v>
      </c>
      <c r="N4479">
        <v>3.080454</v>
      </c>
      <c r="O4479">
        <v>0.30988938643457709</v>
      </c>
      <c r="P4479">
        <v>11080000</v>
      </c>
      <c r="Q4479">
        <v>352780</v>
      </c>
      <c r="R4479">
        <v>31.41</v>
      </c>
      <c r="S4479">
        <v>31.33</v>
      </c>
      <c r="T4479">
        <v>8.8190000000000008</v>
      </c>
      <c r="U4479">
        <v>19.032916666666669</v>
      </c>
      <c r="V4479">
        <f t="shared" si="511"/>
        <v>2.3653902951649477</v>
      </c>
      <c r="AC4479">
        <v>3.75</v>
      </c>
      <c r="AD4479">
        <v>3.02</v>
      </c>
      <c r="AH4479" s="85">
        <f>IF(AND(M4479&lt;Variables!$G$6,M4479&gt;Variables!$G$5),0,1)</f>
        <v>1</v>
      </c>
      <c r="AI4479" s="85">
        <f t="shared" si="507"/>
        <v>0</v>
      </c>
      <c r="AJ4479" s="85">
        <f>IF(I4479&gt;Variables!$G$7,0,1)</f>
        <v>0</v>
      </c>
      <c r="AK4479" s="85">
        <f>IF(F4479&gt;Variables!$G$8,0,1)</f>
        <v>0</v>
      </c>
      <c r="AL4479" s="85">
        <f>IF(G4479&gt;Variables!$G$9,0,1)</f>
        <v>1</v>
      </c>
      <c r="AM4479" s="85">
        <f>IF(AND(K4479&gt;Variables!$G$10,K4479&lt;Variables!$G$11),0,1)</f>
        <v>1</v>
      </c>
      <c r="AN4479" s="103">
        <f>IF(H4479&lt;Variables!$G$13,1,0)</f>
        <v>1</v>
      </c>
      <c r="AO4479" s="101">
        <f>IF(R4479&lt;Variables!$G$12,0,1)</f>
        <v>1</v>
      </c>
      <c r="AP4479" s="86">
        <f t="shared" si="512"/>
        <v>1</v>
      </c>
      <c r="AR4479">
        <v>1</v>
      </c>
      <c r="AS4479">
        <v>0</v>
      </c>
      <c r="AT4479">
        <v>0</v>
      </c>
      <c r="AU4479">
        <v>0</v>
      </c>
      <c r="BA4479">
        <v>2</v>
      </c>
    </row>
    <row r="4480" spans="3:53" ht="12.75" x14ac:dyDescent="0.2">
      <c r="C4480" t="s">
        <v>879</v>
      </c>
      <c r="D4480" t="s">
        <v>864</v>
      </c>
      <c r="E4480">
        <v>10.85</v>
      </c>
      <c r="F4480">
        <v>9.02</v>
      </c>
      <c r="G4480">
        <v>0</v>
      </c>
      <c r="H4480">
        <v>-99999</v>
      </c>
      <c r="I4480">
        <v>2419.7570000000001</v>
      </c>
      <c r="J4480" t="s">
        <v>76</v>
      </c>
      <c r="K4480"/>
      <c r="L4480">
        <v>-99999</v>
      </c>
      <c r="M4480">
        <v>-99999</v>
      </c>
      <c r="N4480">
        <v>-99999</v>
      </c>
      <c r="O4480">
        <v>-99999</v>
      </c>
      <c r="P4480">
        <v>45061</v>
      </c>
      <c r="Q4480">
        <v>6087</v>
      </c>
      <c r="R4480">
        <v>7.4</v>
      </c>
      <c r="S4480">
        <v>31.33</v>
      </c>
      <c r="T4480">
        <v>8.8190000000000008</v>
      </c>
      <c r="U4480">
        <v>19.032916666666669</v>
      </c>
      <c r="V4480"/>
      <c r="AC4480">
        <v>10.85</v>
      </c>
      <c r="AD4480">
        <v>10.55</v>
      </c>
      <c r="AH4480" s="85">
        <f>IF(AND(M4480&lt;Variables!$G$6,M4480&gt;Variables!$G$5),0,1)</f>
        <v>1</v>
      </c>
      <c r="AI4480" s="85">
        <f t="shared" si="507"/>
        <v>1</v>
      </c>
      <c r="AJ4480" s="85">
        <f>IF(I4480&gt;Variables!$G$7,0,1)</f>
        <v>0</v>
      </c>
      <c r="AK4480" s="85">
        <f>IF(F4480&gt;Variables!$G$8,0,1)</f>
        <v>0</v>
      </c>
      <c r="AL4480" s="85">
        <f>IF(G4480&gt;Variables!$G$9,0,1)</f>
        <v>1</v>
      </c>
      <c r="AM4480" s="85">
        <f>IF(AND(K4480&gt;Variables!$G$10,K4480&lt;Variables!$G$11),0,1)</f>
        <v>1</v>
      </c>
      <c r="AN4480" s="103">
        <f>IF(H4480&lt;Variables!$G$13,1,0)</f>
        <v>1</v>
      </c>
      <c r="AO4480" s="101">
        <f>IF(R4480&lt;Variables!$G$12,0,1)</f>
        <v>1</v>
      </c>
      <c r="AP4480" s="86">
        <f t="shared" si="512"/>
        <v>0</v>
      </c>
      <c r="AR4480">
        <v>0</v>
      </c>
      <c r="AS4480">
        <v>0</v>
      </c>
      <c r="AT4480">
        <v>1</v>
      </c>
      <c r="AU4480">
        <v>0</v>
      </c>
      <c r="BA4480">
        <v>-2.25</v>
      </c>
    </row>
    <row r="4481" spans="3:53" ht="12.75" x14ac:dyDescent="0.2">
      <c r="C4481" t="s">
        <v>881</v>
      </c>
      <c r="D4481" t="s">
        <v>262</v>
      </c>
      <c r="E4481">
        <v>5.92</v>
      </c>
      <c r="F4481">
        <v>29.44</v>
      </c>
      <c r="G4481">
        <v>22.28</v>
      </c>
      <c r="H4481">
        <v>558.21</v>
      </c>
      <c r="I4481">
        <v>119.96299999999999</v>
      </c>
      <c r="J4481" t="s">
        <v>78</v>
      </c>
      <c r="K4481">
        <v>53.6</v>
      </c>
      <c r="L4481">
        <v>6.0751350000000004</v>
      </c>
      <c r="M4481">
        <v>-1.373385118190799</v>
      </c>
      <c r="N4481">
        <v>5.7490499999999987</v>
      </c>
      <c r="O4481">
        <v>4.2206973326027981</v>
      </c>
      <c r="P4481">
        <v>24940000</v>
      </c>
      <c r="Q4481">
        <v>13790000</v>
      </c>
      <c r="R4481">
        <v>1.81</v>
      </c>
      <c r="S4481">
        <v>32.944000000000003</v>
      </c>
      <c r="T4481">
        <v>8.895999999999999</v>
      </c>
      <c r="U4481">
        <v>19.734999999999999</v>
      </c>
      <c r="V4481">
        <f t="shared" ref="V4481:V4490" si="513">1.849 + (0.01036 * K4481) + (0.1184 * M4481) - (0.002888 * K4481 * M4481)</f>
        <v>2.4542828234697667</v>
      </c>
      <c r="AC4481">
        <v>6.39</v>
      </c>
      <c r="AD4481">
        <v>5.61</v>
      </c>
      <c r="AH4481" s="85">
        <f>IF(AND(M4481&lt;Variables!$G$6,M4481&gt;Variables!$G$5),0,1)</f>
        <v>1</v>
      </c>
      <c r="AI4481" s="85">
        <f t="shared" si="507"/>
        <v>0</v>
      </c>
      <c r="AJ4481" s="85">
        <f>IF(I4481&gt;Variables!$G$7,0,1)</f>
        <v>0</v>
      </c>
      <c r="AK4481" s="85">
        <f>IF(F4481&gt;Variables!$G$8,0,1)</f>
        <v>0</v>
      </c>
      <c r="AL4481" s="85">
        <f>IF(G4481&gt;Variables!$G$9,0,1)</f>
        <v>0</v>
      </c>
      <c r="AM4481" s="85">
        <f>IF(AND(K4481&gt;Variables!$G$10,K4481&lt;Variables!$G$11),0,1)</f>
        <v>0</v>
      </c>
      <c r="AN4481" s="103">
        <f>IF(H4481&lt;Variables!$G$13,1,0)</f>
        <v>1</v>
      </c>
      <c r="AO4481" s="101">
        <f>IF(R4481&lt;Variables!$G$12,0,1)</f>
        <v>0</v>
      </c>
      <c r="AP4481" s="86">
        <f t="shared" si="512"/>
        <v>1</v>
      </c>
      <c r="AR4481">
        <v>0</v>
      </c>
      <c r="AS4481">
        <v>0</v>
      </c>
      <c r="AT4481">
        <v>1</v>
      </c>
      <c r="AU4481">
        <v>0</v>
      </c>
      <c r="BA4481">
        <v>-2.25</v>
      </c>
    </row>
    <row r="4482" spans="3:53" ht="12.75" x14ac:dyDescent="0.2">
      <c r="C4482" t="s">
        <v>881</v>
      </c>
      <c r="D4482" t="s">
        <v>133</v>
      </c>
      <c r="E4482">
        <v>7.82</v>
      </c>
      <c r="F4482">
        <v>61.68</v>
      </c>
      <c r="G4482">
        <v>12.77</v>
      </c>
      <c r="H4482">
        <v>22.11</v>
      </c>
      <c r="I4482">
        <v>-47.747</v>
      </c>
      <c r="J4482" t="s">
        <v>78</v>
      </c>
      <c r="K4482">
        <v>43.14</v>
      </c>
      <c r="L4482">
        <v>8.0723649999999996</v>
      </c>
      <c r="M4482">
        <v>-3.1882230300537602</v>
      </c>
      <c r="N4482">
        <v>8.1899880000000014</v>
      </c>
      <c r="O4482">
        <v>-4.5786147672011346</v>
      </c>
      <c r="P4482">
        <v>53890000</v>
      </c>
      <c r="Q4482">
        <v>6720000</v>
      </c>
      <c r="R4482">
        <v>8.02</v>
      </c>
      <c r="S4482">
        <v>32.944000000000003</v>
      </c>
      <c r="T4482">
        <v>8.895999999999999</v>
      </c>
      <c r="U4482">
        <v>19.734999999999999</v>
      </c>
      <c r="V4482">
        <f t="shared" si="513"/>
        <v>2.3156601443413423</v>
      </c>
      <c r="AC4482">
        <v>9.82</v>
      </c>
      <c r="AD4482">
        <v>7.09</v>
      </c>
      <c r="AH4482" s="85">
        <f>IF(AND(M4482&lt;Variables!$G$6,M4482&gt;Variables!$G$5),0,1)</f>
        <v>0</v>
      </c>
      <c r="AI4482" s="85">
        <f t="shared" si="507"/>
        <v>1</v>
      </c>
      <c r="AJ4482" s="85">
        <f>IF(I4482&gt;Variables!$G$7,0,1)</f>
        <v>1</v>
      </c>
      <c r="AK4482" s="85">
        <f>IF(F4482&gt;Variables!$G$8,0,1)</f>
        <v>0</v>
      </c>
      <c r="AL4482" s="85">
        <f>IF(G4482&gt;Variables!$G$9,0,1)</f>
        <v>0</v>
      </c>
      <c r="AM4482" s="85">
        <f>IF(AND(K4482&gt;Variables!$G$10,K4482&lt;Variables!$G$11),0,1)</f>
        <v>1</v>
      </c>
      <c r="AN4482" s="103">
        <f>IF(H4482&lt;Variables!$G$13,1,0)</f>
        <v>1</v>
      </c>
      <c r="AO4482" s="101">
        <f>IF(R4482&lt;Variables!$G$12,0,1)</f>
        <v>1</v>
      </c>
      <c r="AP4482" s="86">
        <f t="shared" si="512"/>
        <v>1</v>
      </c>
      <c r="AR4482">
        <v>0</v>
      </c>
      <c r="AS4482">
        <v>0</v>
      </c>
      <c r="AT4482">
        <v>1</v>
      </c>
      <c r="AU4482">
        <v>0</v>
      </c>
      <c r="BA4482">
        <v>-2.25</v>
      </c>
    </row>
    <row r="4483" spans="3:53" ht="12.75" x14ac:dyDescent="0.2">
      <c r="C4483" t="s">
        <v>881</v>
      </c>
      <c r="D4483" t="s">
        <v>117</v>
      </c>
      <c r="E4483">
        <v>29.61</v>
      </c>
      <c r="F4483">
        <v>10.029999999999999</v>
      </c>
      <c r="G4483">
        <v>6.18</v>
      </c>
      <c r="H4483">
        <v>3850</v>
      </c>
      <c r="I4483">
        <v>-13.178000000000001</v>
      </c>
      <c r="J4483" t="s">
        <v>78</v>
      </c>
      <c r="K4483">
        <v>49.84</v>
      </c>
      <c r="L4483">
        <v>29.631675000000001</v>
      </c>
      <c r="M4483">
        <v>-0.24188642727757581</v>
      </c>
      <c r="N4483">
        <v>29.460705999999998</v>
      </c>
      <c r="O4483">
        <v>0.33703876614496908</v>
      </c>
      <c r="P4483">
        <v>7889000</v>
      </c>
      <c r="Q4483">
        <v>15356000</v>
      </c>
      <c r="R4483">
        <v>0.51</v>
      </c>
      <c r="S4483">
        <v>32.944000000000003</v>
      </c>
      <c r="T4483">
        <v>8.895999999999999</v>
      </c>
      <c r="U4483">
        <v>19.734999999999999</v>
      </c>
      <c r="V4483">
        <f t="shared" si="513"/>
        <v>2.3715196762289001</v>
      </c>
      <c r="AC4483">
        <v>31.439699999999998</v>
      </c>
      <c r="AD4483">
        <v>29.456099999999999</v>
      </c>
      <c r="AH4483" s="85">
        <f>IF(AND(M4483&lt;Variables!$G$6,M4483&gt;Variables!$G$5),0,1)</f>
        <v>1</v>
      </c>
      <c r="AI4483" s="85">
        <f t="shared" ref="AI4483:AI4546" si="514">IF(L4483&gt;N4483,0,1)</f>
        <v>0</v>
      </c>
      <c r="AJ4483" s="85">
        <f>IF(I4483&gt;Variables!$G$7,0,1)</f>
        <v>1</v>
      </c>
      <c r="AK4483" s="85">
        <f>IF(F4483&gt;Variables!$G$8,0,1)</f>
        <v>0</v>
      </c>
      <c r="AL4483" s="85">
        <f>IF(G4483&gt;Variables!$G$9,0,1)</f>
        <v>1</v>
      </c>
      <c r="AM4483" s="85">
        <f>IF(AND(K4483&gt;Variables!$G$10,K4483&lt;Variables!$G$11),0,1)</f>
        <v>1</v>
      </c>
      <c r="AN4483" s="103">
        <f>IF(H4483&lt;Variables!$G$13,1,0)</f>
        <v>0</v>
      </c>
      <c r="AO4483" s="101">
        <f>IF(R4483&lt;Variables!$G$12,0,1)</f>
        <v>0</v>
      </c>
      <c r="AP4483" s="86">
        <f t="shared" si="512"/>
        <v>1</v>
      </c>
      <c r="AR4483">
        <v>1</v>
      </c>
      <c r="AS4483">
        <v>0</v>
      </c>
      <c r="AT4483">
        <v>0</v>
      </c>
      <c r="AU4483">
        <v>0</v>
      </c>
      <c r="BA4483">
        <v>2</v>
      </c>
    </row>
    <row r="4484" spans="3:53" ht="12.75" x14ac:dyDescent="0.2">
      <c r="C4484" t="s">
        <v>881</v>
      </c>
      <c r="D4484" t="s">
        <v>872</v>
      </c>
      <c r="E4484">
        <v>5.98</v>
      </c>
      <c r="F4484">
        <v>60.54</v>
      </c>
      <c r="G4484">
        <v>12.43</v>
      </c>
      <c r="H4484">
        <v>208.2</v>
      </c>
      <c r="I4484">
        <v>-15.032</v>
      </c>
      <c r="J4484" t="s">
        <v>78</v>
      </c>
      <c r="K4484">
        <v>78.05</v>
      </c>
      <c r="L4484">
        <v>5.9427000000000003</v>
      </c>
      <c r="M4484">
        <v>0.45938714725628821</v>
      </c>
      <c r="N4484">
        <v>5.9474780000000012</v>
      </c>
      <c r="O4484">
        <v>0.37868151845199932</v>
      </c>
      <c r="P4484">
        <v>1230000</v>
      </c>
      <c r="Q4484">
        <v>20810</v>
      </c>
      <c r="R4484">
        <v>59.11</v>
      </c>
      <c r="S4484">
        <v>32.944000000000003</v>
      </c>
      <c r="T4484">
        <v>8.895999999999999</v>
      </c>
      <c r="U4484">
        <v>19.734999999999999</v>
      </c>
      <c r="V4484">
        <f t="shared" si="513"/>
        <v>2.6084397163915405</v>
      </c>
      <c r="AC4484">
        <v>5.98</v>
      </c>
      <c r="AD4484">
        <v>5.93</v>
      </c>
      <c r="AH4484" s="85">
        <f>IF(AND(M4484&lt;Variables!$G$6,M4484&gt;Variables!$G$5),0,1)</f>
        <v>1</v>
      </c>
      <c r="AI4484" s="85">
        <f t="shared" si="514"/>
        <v>1</v>
      </c>
      <c r="AJ4484" s="85">
        <f>IF(I4484&gt;Variables!$G$7,0,1)</f>
        <v>1</v>
      </c>
      <c r="AK4484" s="85">
        <f>IF(F4484&gt;Variables!$G$8,0,1)</f>
        <v>0</v>
      </c>
      <c r="AL4484" s="85">
        <f>IF(G4484&gt;Variables!$G$9,0,1)</f>
        <v>0</v>
      </c>
      <c r="AM4484" s="85">
        <f>IF(AND(K4484&gt;Variables!$G$10,K4484&lt;Variables!$G$11),0,1)</f>
        <v>1</v>
      </c>
      <c r="AN4484" s="103">
        <f>IF(H4484&lt;Variables!$G$13,1,0)</f>
        <v>1</v>
      </c>
      <c r="AO4484" s="101">
        <f>IF(R4484&lt;Variables!$G$12,0,1)</f>
        <v>1</v>
      </c>
      <c r="AP4484" s="86">
        <f t="shared" si="512"/>
        <v>1</v>
      </c>
      <c r="AR4484">
        <v>0</v>
      </c>
      <c r="AS4484">
        <v>0</v>
      </c>
      <c r="AT4484">
        <v>0</v>
      </c>
      <c r="AU4484">
        <v>1</v>
      </c>
      <c r="BA4484">
        <v>-0.65</v>
      </c>
    </row>
    <row r="4485" spans="3:53" ht="12.75" x14ac:dyDescent="0.2">
      <c r="C4485" t="s">
        <v>881</v>
      </c>
      <c r="D4485" t="s">
        <v>882</v>
      </c>
      <c r="E4485">
        <v>19.93</v>
      </c>
      <c r="F4485">
        <v>22.27</v>
      </c>
      <c r="G4485">
        <v>23.03</v>
      </c>
      <c r="H4485">
        <v>113.63</v>
      </c>
      <c r="I4485">
        <v>1478.5820000000001</v>
      </c>
      <c r="J4485" t="s">
        <v>78</v>
      </c>
      <c r="K4485">
        <v>53.12</v>
      </c>
      <c r="L4485">
        <v>20.093695</v>
      </c>
      <c r="M4485">
        <v>-0.74797094312418055</v>
      </c>
      <c r="N4485">
        <v>19.490608163265311</v>
      </c>
      <c r="O4485">
        <v>2.3231283136053582</v>
      </c>
      <c r="P4485">
        <v>811390</v>
      </c>
      <c r="Q4485">
        <v>179040</v>
      </c>
      <c r="R4485">
        <v>4.53</v>
      </c>
      <c r="S4485">
        <v>32.944000000000003</v>
      </c>
      <c r="T4485">
        <v>8.895999999999999</v>
      </c>
      <c r="U4485">
        <v>19.734999999999999</v>
      </c>
      <c r="V4485">
        <f t="shared" si="513"/>
        <v>2.4255100815825057</v>
      </c>
      <c r="AC4485">
        <v>21.399899999999999</v>
      </c>
      <c r="AD4485">
        <v>19.5</v>
      </c>
      <c r="AH4485" s="85">
        <f>IF(AND(M4485&lt;Variables!$G$6,M4485&gt;Variables!$G$5),0,1)</f>
        <v>1</v>
      </c>
      <c r="AI4485" s="85">
        <f t="shared" si="514"/>
        <v>0</v>
      </c>
      <c r="AJ4485" s="85">
        <f>IF(I4485&gt;Variables!$G$7,0,1)</f>
        <v>0</v>
      </c>
      <c r="AK4485" s="85">
        <f>IF(F4485&gt;Variables!$G$8,0,1)</f>
        <v>0</v>
      </c>
      <c r="AL4485" s="85">
        <f>IF(G4485&gt;Variables!$G$9,0,1)</f>
        <v>0</v>
      </c>
      <c r="AM4485" s="85">
        <f>IF(AND(K4485&gt;Variables!$G$10,K4485&lt;Variables!$G$11),0,1)</f>
        <v>0</v>
      </c>
      <c r="AN4485" s="103">
        <f>IF(H4485&lt;Variables!$G$13,1,0)</f>
        <v>1</v>
      </c>
      <c r="AO4485" s="101">
        <f>IF(R4485&lt;Variables!$G$12,0,1)</f>
        <v>1</v>
      </c>
      <c r="AP4485" s="86">
        <f t="shared" si="512"/>
        <v>1</v>
      </c>
      <c r="AR4485">
        <v>1</v>
      </c>
      <c r="AS4485">
        <v>0</v>
      </c>
      <c r="AT4485">
        <v>0</v>
      </c>
      <c r="AU4485">
        <v>0</v>
      </c>
      <c r="BA4485">
        <v>2</v>
      </c>
    </row>
    <row r="4486" spans="3:53" ht="12.75" x14ac:dyDescent="0.2">
      <c r="C4486" t="s">
        <v>881</v>
      </c>
      <c r="D4486" t="s">
        <v>861</v>
      </c>
      <c r="E4486">
        <v>3.07</v>
      </c>
      <c r="F4486">
        <v>25.41</v>
      </c>
      <c r="G4486">
        <v>4.42</v>
      </c>
      <c r="H4486">
        <v>298.19</v>
      </c>
      <c r="I4486">
        <v>0.79700000000000004</v>
      </c>
      <c r="J4486" t="s">
        <v>78</v>
      </c>
      <c r="K4486">
        <v>47.73</v>
      </c>
      <c r="L4486">
        <v>3.1012200000000001</v>
      </c>
      <c r="M4486">
        <v>-1.009925126240641</v>
      </c>
      <c r="N4486">
        <v>3.0715539999999999</v>
      </c>
      <c r="O4486">
        <v>-5.3848963749288548E-2</v>
      </c>
      <c r="P4486">
        <v>11320000</v>
      </c>
      <c r="Q4486">
        <v>352780</v>
      </c>
      <c r="R4486">
        <v>32.090000000000003</v>
      </c>
      <c r="S4486">
        <v>32.944000000000003</v>
      </c>
      <c r="T4486">
        <v>8.895999999999999</v>
      </c>
      <c r="U4486">
        <v>19.734999999999999</v>
      </c>
      <c r="V4486">
        <f t="shared" si="513"/>
        <v>2.3631200265366528</v>
      </c>
      <c r="AC4486">
        <v>3.75</v>
      </c>
      <c r="AD4486">
        <v>3.02</v>
      </c>
      <c r="AH4486" s="85">
        <f>IF(AND(M4486&lt;Variables!$G$6,M4486&gt;Variables!$G$5),0,1)</f>
        <v>1</v>
      </c>
      <c r="AI4486" s="85">
        <f t="shared" si="514"/>
        <v>0</v>
      </c>
      <c r="AJ4486" s="85">
        <f>IF(I4486&gt;Variables!$G$7,0,1)</f>
        <v>0</v>
      </c>
      <c r="AK4486" s="85">
        <f>IF(F4486&gt;Variables!$G$8,0,1)</f>
        <v>0</v>
      </c>
      <c r="AL4486" s="85">
        <f>IF(G4486&gt;Variables!$G$9,0,1)</f>
        <v>1</v>
      </c>
      <c r="AM4486" s="85">
        <f>IF(AND(K4486&gt;Variables!$G$10,K4486&lt;Variables!$G$11),0,1)</f>
        <v>1</v>
      </c>
      <c r="AN4486" s="103">
        <f>IF(H4486&lt;Variables!$G$13,1,0)</f>
        <v>1</v>
      </c>
      <c r="AO4486" s="101">
        <f>IF(R4486&lt;Variables!$G$12,0,1)</f>
        <v>1</v>
      </c>
      <c r="AP4486" s="86">
        <f t="shared" si="512"/>
        <v>1</v>
      </c>
      <c r="AR4486">
        <v>1</v>
      </c>
      <c r="AS4486">
        <v>0</v>
      </c>
      <c r="AT4486">
        <v>0</v>
      </c>
      <c r="AU4486">
        <v>0</v>
      </c>
      <c r="BA4486">
        <v>2</v>
      </c>
    </row>
    <row r="4487" spans="3:53" ht="12.75" x14ac:dyDescent="0.2">
      <c r="C4487" t="s">
        <v>881</v>
      </c>
      <c r="D4487" t="s">
        <v>863</v>
      </c>
      <c r="E4487">
        <v>74.010000000000005</v>
      </c>
      <c r="F4487">
        <v>29.52</v>
      </c>
      <c r="G4487">
        <v>0.93</v>
      </c>
      <c r="H4487">
        <v>976.52</v>
      </c>
      <c r="I4487">
        <v>-13.827</v>
      </c>
      <c r="J4487" t="s">
        <v>78</v>
      </c>
      <c r="K4487">
        <v>61.51</v>
      </c>
      <c r="L4487">
        <v>74.037739999999985</v>
      </c>
      <c r="M4487">
        <v>-2.3960752988934041E-2</v>
      </c>
      <c r="N4487">
        <v>73.993896000000007</v>
      </c>
      <c r="O4487">
        <v>3.5278585682242583E-2</v>
      </c>
      <c r="P4487">
        <v>2830000</v>
      </c>
      <c r="Q4487">
        <v>316460</v>
      </c>
      <c r="R4487">
        <v>8.94</v>
      </c>
      <c r="S4487">
        <v>32.944000000000003</v>
      </c>
      <c r="T4487">
        <v>8.895999999999999</v>
      </c>
      <c r="U4487">
        <v>19.734999999999999</v>
      </c>
      <c r="V4487">
        <f t="shared" si="513"/>
        <v>2.487663056092527</v>
      </c>
      <c r="AC4487">
        <v>74.05</v>
      </c>
      <c r="AD4487">
        <v>73.41</v>
      </c>
      <c r="AH4487" s="85">
        <f>IF(AND(M4487&lt;Variables!$G$6,M4487&gt;Variables!$G$5),0,1)</f>
        <v>1</v>
      </c>
      <c r="AI4487" s="85">
        <f t="shared" si="514"/>
        <v>0</v>
      </c>
      <c r="AJ4487" s="85">
        <f>IF(I4487&gt;Variables!$G$7,0,1)</f>
        <v>1</v>
      </c>
      <c r="AK4487" s="85">
        <f>IF(F4487&gt;Variables!$G$8,0,1)</f>
        <v>0</v>
      </c>
      <c r="AL4487" s="85">
        <f>IF(G4487&gt;Variables!$G$9,0,1)</f>
        <v>1</v>
      </c>
      <c r="AM4487" s="85">
        <f>IF(AND(K4487&gt;Variables!$G$10,K4487&lt;Variables!$G$11),0,1)</f>
        <v>0</v>
      </c>
      <c r="AN4487" s="103">
        <f>IF(H4487&lt;Variables!$G$13,1,0)</f>
        <v>1</v>
      </c>
      <c r="AO4487" s="101">
        <f>IF(R4487&lt;Variables!$G$12,0,1)</f>
        <v>1</v>
      </c>
      <c r="AP4487" s="86">
        <f t="shared" si="512"/>
        <v>1</v>
      </c>
      <c r="AR4487">
        <v>0</v>
      </c>
      <c r="AS4487">
        <v>0</v>
      </c>
      <c r="AT4487">
        <v>0</v>
      </c>
      <c r="AU4487">
        <v>1</v>
      </c>
      <c r="BA4487">
        <v>-0.3</v>
      </c>
    </row>
    <row r="4488" spans="3:53" ht="12.75" x14ac:dyDescent="0.2">
      <c r="C4488" t="s">
        <v>881</v>
      </c>
      <c r="D4488" t="s">
        <v>862</v>
      </c>
      <c r="E4488">
        <v>78.180000000000007</v>
      </c>
      <c r="F4488">
        <v>21.2</v>
      </c>
      <c r="G4488">
        <v>-0.47</v>
      </c>
      <c r="H4488">
        <v>4480</v>
      </c>
      <c r="I4488">
        <v>2.54</v>
      </c>
      <c r="J4488" t="s">
        <v>78</v>
      </c>
      <c r="K4488">
        <v>67.86</v>
      </c>
      <c r="L4488">
        <v>78.107405</v>
      </c>
      <c r="M4488">
        <v>7.0537486170478128E-2</v>
      </c>
      <c r="N4488">
        <v>78.077881999999988</v>
      </c>
      <c r="O4488">
        <v>0.1083764029357329</v>
      </c>
      <c r="P4488">
        <v>12534000</v>
      </c>
      <c r="Q4488">
        <v>578815</v>
      </c>
      <c r="R4488">
        <v>21.65</v>
      </c>
      <c r="S4488">
        <v>32.944000000000003</v>
      </c>
      <c r="T4488">
        <v>8.895999999999999</v>
      </c>
      <c r="U4488">
        <v>19.734999999999999</v>
      </c>
      <c r="V4488">
        <f t="shared" si="513"/>
        <v>2.54655732439489</v>
      </c>
      <c r="AC4488">
        <v>78.349999999999994</v>
      </c>
      <c r="AD4488">
        <v>78</v>
      </c>
      <c r="AH4488" s="85">
        <f>IF(AND(M4488&lt;Variables!$G$6,M4488&gt;Variables!$G$5),0,1)</f>
        <v>1</v>
      </c>
      <c r="AI4488" s="85">
        <f t="shared" si="514"/>
        <v>0</v>
      </c>
      <c r="AJ4488" s="85">
        <f>IF(I4488&gt;Variables!$G$7,0,1)</f>
        <v>0</v>
      </c>
      <c r="AK4488" s="85">
        <f>IF(F4488&gt;Variables!$G$8,0,1)</f>
        <v>0</v>
      </c>
      <c r="AL4488" s="85">
        <f>IF(G4488&gt;Variables!$G$9,0,1)</f>
        <v>1</v>
      </c>
      <c r="AM4488" s="85">
        <f>IF(AND(K4488&gt;Variables!$G$10,K4488&lt;Variables!$G$11),0,1)</f>
        <v>0</v>
      </c>
      <c r="AN4488" s="103">
        <f>IF(H4488&lt;Variables!$G$13,1,0)</f>
        <v>0</v>
      </c>
      <c r="AO4488" s="101">
        <f>IF(R4488&lt;Variables!$G$12,0,1)</f>
        <v>1</v>
      </c>
      <c r="AP4488" s="86">
        <f t="shared" si="512"/>
        <v>1</v>
      </c>
      <c r="AR4488">
        <v>0</v>
      </c>
      <c r="AS4488">
        <v>0</v>
      </c>
      <c r="AT4488">
        <v>0</v>
      </c>
      <c r="AU4488">
        <v>1</v>
      </c>
      <c r="BA4488">
        <v>-0.21</v>
      </c>
    </row>
    <row r="4489" spans="3:53" ht="12.75" x14ac:dyDescent="0.2">
      <c r="C4489" t="s">
        <v>881</v>
      </c>
      <c r="D4489" t="s">
        <v>697</v>
      </c>
      <c r="E4489">
        <v>6.93</v>
      </c>
      <c r="F4489">
        <v>13.7</v>
      </c>
      <c r="G4489">
        <v>21.71</v>
      </c>
      <c r="H4489">
        <v>-99999</v>
      </c>
      <c r="I4489">
        <v>-7.7569999999999997</v>
      </c>
      <c r="J4489" t="s">
        <v>76</v>
      </c>
      <c r="K4489">
        <v>53.83</v>
      </c>
      <c r="L4489">
        <v>6.8414230769230766</v>
      </c>
      <c r="M4489">
        <v>1.404341202066588</v>
      </c>
      <c r="N4489">
        <v>6.9073333333333329</v>
      </c>
      <c r="O4489">
        <v>0.43673390599363648</v>
      </c>
      <c r="P4489">
        <v>139786</v>
      </c>
      <c r="Q4489">
        <v>74910</v>
      </c>
      <c r="R4489">
        <v>1.87</v>
      </c>
      <c r="S4489">
        <v>32.944000000000003</v>
      </c>
      <c r="T4489">
        <v>8.895999999999999</v>
      </c>
      <c r="U4489">
        <v>19.734999999999999</v>
      </c>
      <c r="V4489">
        <f t="shared" si="513"/>
        <v>2.3546324545365622</v>
      </c>
      <c r="AC4489">
        <v>7</v>
      </c>
      <c r="AD4489">
        <v>5.8</v>
      </c>
      <c r="AH4489" s="85">
        <f>IF(AND(M4489&lt;Variables!$G$6,M4489&gt;Variables!$G$5),0,1)</f>
        <v>1</v>
      </c>
      <c r="AI4489" s="85">
        <f t="shared" si="514"/>
        <v>1</v>
      </c>
      <c r="AJ4489" s="85">
        <f>IF(I4489&gt;Variables!$G$7,0,1)</f>
        <v>1</v>
      </c>
      <c r="AK4489" s="85">
        <f>IF(F4489&gt;Variables!$G$8,0,1)</f>
        <v>0</v>
      </c>
      <c r="AL4489" s="85">
        <f>IF(G4489&gt;Variables!$G$9,0,1)</f>
        <v>0</v>
      </c>
      <c r="AM4489" s="85">
        <f>IF(AND(K4489&gt;Variables!$G$10,K4489&lt;Variables!$G$11),0,1)</f>
        <v>0</v>
      </c>
      <c r="AN4489" s="103">
        <f>IF(H4489&lt;Variables!$G$13,1,0)</f>
        <v>1</v>
      </c>
      <c r="AO4489" s="101">
        <f>IF(R4489&lt;Variables!$G$12,0,1)</f>
        <v>0</v>
      </c>
      <c r="AP4489" s="86">
        <f t="shared" si="512"/>
        <v>0</v>
      </c>
      <c r="AR4489">
        <v>0</v>
      </c>
      <c r="AS4489">
        <v>0</v>
      </c>
      <c r="AT4489">
        <v>1</v>
      </c>
      <c r="AU4489">
        <v>0</v>
      </c>
      <c r="BA4489">
        <v>-2.25</v>
      </c>
    </row>
    <row r="4490" spans="3:53" ht="12.75" x14ac:dyDescent="0.2">
      <c r="C4490" t="s">
        <v>881</v>
      </c>
      <c r="D4490" t="s">
        <v>865</v>
      </c>
      <c r="E4490">
        <v>33.340000000000003</v>
      </c>
      <c r="F4490">
        <v>8.48</v>
      </c>
      <c r="G4490">
        <v>5.89</v>
      </c>
      <c r="H4490">
        <v>2460</v>
      </c>
      <c r="I4490">
        <v>58.985999999999997</v>
      </c>
      <c r="J4490" t="s">
        <v>76</v>
      </c>
      <c r="K4490">
        <v>47.83</v>
      </c>
      <c r="L4490">
        <v>33.378578947368418</v>
      </c>
      <c r="M4490">
        <v>-0.1006002904478535</v>
      </c>
      <c r="N4490">
        <v>33.501642857142848</v>
      </c>
      <c r="O4490">
        <v>-0.46756768857816861</v>
      </c>
      <c r="P4490">
        <v>545319</v>
      </c>
      <c r="Q4490">
        <v>413382</v>
      </c>
      <c r="R4490">
        <v>1.32</v>
      </c>
      <c r="S4490">
        <v>32.944000000000003</v>
      </c>
      <c r="T4490">
        <v>8.895999999999999</v>
      </c>
      <c r="U4490">
        <v>19.734999999999999</v>
      </c>
      <c r="V4490">
        <f t="shared" si="513"/>
        <v>2.346503949555419</v>
      </c>
      <c r="AC4490">
        <v>33.47</v>
      </c>
      <c r="AD4490">
        <v>32.630000000000003</v>
      </c>
      <c r="AH4490" s="85">
        <f>IF(AND(M4490&lt;Variables!$G$6,M4490&gt;Variables!$G$5),0,1)</f>
        <v>1</v>
      </c>
      <c r="AI4490" s="85">
        <f t="shared" si="514"/>
        <v>1</v>
      </c>
      <c r="AJ4490" s="85">
        <f>IF(I4490&gt;Variables!$G$7,0,1)</f>
        <v>0</v>
      </c>
      <c r="AK4490" s="85">
        <f>IF(F4490&gt;Variables!$G$8,0,1)</f>
        <v>1</v>
      </c>
      <c r="AL4490" s="85">
        <f>IF(G4490&gt;Variables!$G$9,0,1)</f>
        <v>1</v>
      </c>
      <c r="AM4490" s="85">
        <f>IF(AND(K4490&gt;Variables!$G$10,K4490&lt;Variables!$G$11),0,1)</f>
        <v>1</v>
      </c>
      <c r="AN4490" s="103">
        <f>IF(H4490&lt;Variables!$G$13,1,0)</f>
        <v>1</v>
      </c>
      <c r="AO4490" s="101">
        <f>IF(R4490&lt;Variables!$G$12,0,1)</f>
        <v>0</v>
      </c>
      <c r="AP4490" s="86">
        <f t="shared" si="512"/>
        <v>0</v>
      </c>
      <c r="AR4490">
        <v>0</v>
      </c>
      <c r="AS4490">
        <v>0</v>
      </c>
      <c r="AT4490">
        <v>0</v>
      </c>
      <c r="AU4490">
        <v>1</v>
      </c>
      <c r="BA4490">
        <v>-0.85</v>
      </c>
    </row>
    <row r="4491" spans="3:53" ht="12.75" x14ac:dyDescent="0.2">
      <c r="C4491" t="s">
        <v>881</v>
      </c>
      <c r="D4491" t="s">
        <v>859</v>
      </c>
      <c r="E4491">
        <v>4.79</v>
      </c>
      <c r="F4491">
        <v>8.02</v>
      </c>
      <c r="G4491">
        <v>0</v>
      </c>
      <c r="H4491">
        <v>-99999</v>
      </c>
      <c r="I4491">
        <v>-47.021000000000001</v>
      </c>
      <c r="J4491" t="s">
        <v>78</v>
      </c>
      <c r="K4491">
        <v>-99999</v>
      </c>
      <c r="L4491">
        <v>-99999</v>
      </c>
      <c r="M4491">
        <v>-99999</v>
      </c>
      <c r="N4491">
        <v>-99999</v>
      </c>
      <c r="O4491">
        <v>-99999</v>
      </c>
      <c r="P4491">
        <v>76402</v>
      </c>
      <c r="Q4491">
        <v>3150</v>
      </c>
      <c r="R4491">
        <v>24.25</v>
      </c>
      <c r="S4491">
        <v>32.944000000000003</v>
      </c>
      <c r="T4491">
        <v>8.895999999999999</v>
      </c>
      <c r="U4491">
        <v>19.734999999999999</v>
      </c>
      <c r="V4491"/>
      <c r="AC4491">
        <v>4.79</v>
      </c>
      <c r="AD4491">
        <v>4.79</v>
      </c>
      <c r="AH4491" s="85">
        <f>IF(AND(M4491&lt;Variables!$G$6,M4491&gt;Variables!$G$5),0,1)</f>
        <v>1</v>
      </c>
      <c r="AI4491" s="85">
        <f t="shared" si="514"/>
        <v>1</v>
      </c>
      <c r="AJ4491" s="85">
        <f>IF(I4491&gt;Variables!$G$7,0,1)</f>
        <v>1</v>
      </c>
      <c r="AK4491" s="85">
        <f>IF(F4491&gt;Variables!$G$8,0,1)</f>
        <v>1</v>
      </c>
      <c r="AL4491" s="85">
        <f>IF(G4491&gt;Variables!$G$9,0,1)</f>
        <v>1</v>
      </c>
      <c r="AM4491" s="85">
        <f>IF(AND(K4491&gt;Variables!$G$10,K4491&lt;Variables!$G$11),0,1)</f>
        <v>1</v>
      </c>
      <c r="AN4491" s="103">
        <f>IF(H4491&lt;Variables!$G$13,1,0)</f>
        <v>1</v>
      </c>
      <c r="AO4491" s="101">
        <f>IF(R4491&lt;Variables!$G$12,0,1)</f>
        <v>1</v>
      </c>
      <c r="AP4491" s="86">
        <f t="shared" si="512"/>
        <v>1</v>
      </c>
      <c r="AR4491">
        <v>0</v>
      </c>
      <c r="AS4491">
        <v>0</v>
      </c>
      <c r="AT4491">
        <v>0</v>
      </c>
      <c r="AU4491">
        <v>0</v>
      </c>
      <c r="BA4491">
        <v>0</v>
      </c>
    </row>
    <row r="4492" spans="3:53" ht="12.75" x14ac:dyDescent="0.2">
      <c r="C4492" t="s">
        <v>881</v>
      </c>
      <c r="D4492" t="s">
        <v>864</v>
      </c>
      <c r="E4492">
        <v>10.85</v>
      </c>
      <c r="F4492">
        <v>9.02</v>
      </c>
      <c r="G4492">
        <v>0</v>
      </c>
      <c r="H4492">
        <v>-99999</v>
      </c>
      <c r="I4492">
        <v>2419.7570000000001</v>
      </c>
      <c r="J4492" t="s">
        <v>76</v>
      </c>
      <c r="K4492"/>
      <c r="L4492">
        <v>-99999</v>
      </c>
      <c r="M4492">
        <v>-99999</v>
      </c>
      <c r="N4492">
        <v>-99999</v>
      </c>
      <c r="O4492">
        <v>-99999</v>
      </c>
      <c r="P4492">
        <v>45101</v>
      </c>
      <c r="Q4492">
        <v>6087</v>
      </c>
      <c r="R4492">
        <v>7.41</v>
      </c>
      <c r="S4492">
        <v>32.944000000000003</v>
      </c>
      <c r="T4492">
        <v>8.895999999999999</v>
      </c>
      <c r="U4492">
        <v>19.734999999999999</v>
      </c>
      <c r="V4492"/>
      <c r="AC4492">
        <v>10.85</v>
      </c>
      <c r="AD4492">
        <v>10.55</v>
      </c>
      <c r="AH4492" s="85">
        <f>IF(AND(M4492&lt;Variables!$G$6,M4492&gt;Variables!$G$5),0,1)</f>
        <v>1</v>
      </c>
      <c r="AI4492" s="85">
        <f t="shared" si="514"/>
        <v>1</v>
      </c>
      <c r="AJ4492" s="85">
        <f>IF(I4492&gt;Variables!$G$7,0,1)</f>
        <v>0</v>
      </c>
      <c r="AK4492" s="85">
        <f>IF(F4492&gt;Variables!$G$8,0,1)</f>
        <v>0</v>
      </c>
      <c r="AL4492" s="85">
        <f>IF(G4492&gt;Variables!$G$9,0,1)</f>
        <v>1</v>
      </c>
      <c r="AM4492" s="85">
        <f>IF(AND(K4492&gt;Variables!$G$10,K4492&lt;Variables!$G$11),0,1)</f>
        <v>1</v>
      </c>
      <c r="AN4492" s="103">
        <f>IF(H4492&lt;Variables!$G$13,1,0)</f>
        <v>1</v>
      </c>
      <c r="AO4492" s="101">
        <f>IF(R4492&lt;Variables!$G$12,0,1)</f>
        <v>1</v>
      </c>
      <c r="AP4492" s="86">
        <f t="shared" si="512"/>
        <v>0</v>
      </c>
      <c r="AR4492">
        <v>0</v>
      </c>
      <c r="AS4492">
        <v>0</v>
      </c>
      <c r="AT4492">
        <v>1</v>
      </c>
      <c r="AU4492">
        <v>0</v>
      </c>
      <c r="BA4492">
        <v>-2.25</v>
      </c>
    </row>
    <row r="4493" spans="3:53" ht="12.75" x14ac:dyDescent="0.2">
      <c r="C4493" t="s">
        <v>881</v>
      </c>
      <c r="D4493" t="s">
        <v>868</v>
      </c>
      <c r="E4493">
        <v>5.65</v>
      </c>
      <c r="F4493">
        <v>39.15</v>
      </c>
      <c r="G4493">
        <v>-5.08</v>
      </c>
      <c r="H4493">
        <v>124.3</v>
      </c>
      <c r="I4493">
        <v>0.41699999999999998</v>
      </c>
      <c r="J4493" t="s">
        <v>76</v>
      </c>
      <c r="K4493">
        <v>57.84</v>
      </c>
      <c r="L4493">
        <v>5.5177050000000003</v>
      </c>
      <c r="M4493">
        <v>1.672706315397434</v>
      </c>
      <c r="N4493">
        <v>5.5473560000000006</v>
      </c>
      <c r="O4493">
        <v>1.1292586954938479</v>
      </c>
      <c r="P4493">
        <v>23040000</v>
      </c>
      <c r="Q4493">
        <v>722400</v>
      </c>
      <c r="R4493">
        <v>31.89</v>
      </c>
      <c r="S4493">
        <v>32.944000000000003</v>
      </c>
      <c r="T4493">
        <v>8.895999999999999</v>
      </c>
      <c r="U4493">
        <v>19.734999999999999</v>
      </c>
      <c r="V4493">
        <f t="shared" ref="V4493:V4514" si="515">1.849 + (0.01036 * K4493) + (0.1184 * M4493) - (0.002888 * K4493 * M4493)</f>
        <v>2.3668587532229433</v>
      </c>
      <c r="AC4493">
        <v>5.8</v>
      </c>
      <c r="AD4493">
        <v>5.0199999999999996</v>
      </c>
      <c r="AH4493" s="85">
        <f>IF(AND(M4493&lt;Variables!$G$6,M4493&gt;Variables!$G$5),0,1)</f>
        <v>1</v>
      </c>
      <c r="AI4493" s="85">
        <f t="shared" si="514"/>
        <v>1</v>
      </c>
      <c r="AJ4493" s="85">
        <f>IF(I4493&gt;Variables!$G$7,0,1)</f>
        <v>0</v>
      </c>
      <c r="AK4493" s="85">
        <f>IF(F4493&gt;Variables!$G$8,0,1)</f>
        <v>0</v>
      </c>
      <c r="AL4493" s="85">
        <f>IF(G4493&gt;Variables!$G$9,0,1)</f>
        <v>1</v>
      </c>
      <c r="AM4493" s="85">
        <f>IF(AND(K4493&gt;Variables!$G$10,K4493&lt;Variables!$G$11),0,1)</f>
        <v>0</v>
      </c>
      <c r="AN4493" s="103">
        <f>IF(H4493&lt;Variables!$G$13,1,0)</f>
        <v>1</v>
      </c>
      <c r="AO4493" s="101">
        <f>IF(R4493&lt;Variables!$G$12,0,1)</f>
        <v>1</v>
      </c>
      <c r="AP4493" s="86">
        <f t="shared" si="512"/>
        <v>0</v>
      </c>
      <c r="AR4493">
        <v>1</v>
      </c>
      <c r="AS4493">
        <v>0</v>
      </c>
      <c r="AT4493">
        <v>0</v>
      </c>
      <c r="AU4493">
        <v>0</v>
      </c>
      <c r="BA4493">
        <v>2</v>
      </c>
    </row>
    <row r="4494" spans="3:53" ht="12.75" x14ac:dyDescent="0.2">
      <c r="C4494" t="s">
        <v>881</v>
      </c>
      <c r="D4494" t="s">
        <v>251</v>
      </c>
      <c r="E4494">
        <v>10.73</v>
      </c>
      <c r="F4494">
        <v>20.67</v>
      </c>
      <c r="G4494">
        <v>14.86</v>
      </c>
      <c r="H4494">
        <v>3650</v>
      </c>
      <c r="I4494">
        <v>-7.6999999999999999E-2</v>
      </c>
      <c r="J4494" t="s">
        <v>78</v>
      </c>
      <c r="K4494">
        <v>62.01</v>
      </c>
      <c r="L4494">
        <v>10.695385</v>
      </c>
      <c r="M4494">
        <v>1.6503847220085901</v>
      </c>
      <c r="N4494">
        <v>10.279438000000001</v>
      </c>
      <c r="O4494">
        <v>5.7635641170266254</v>
      </c>
      <c r="P4494">
        <v>27725000</v>
      </c>
      <c r="Q4494">
        <v>22840000</v>
      </c>
      <c r="R4494">
        <v>1.21</v>
      </c>
      <c r="S4494">
        <v>32.944000000000003</v>
      </c>
      <c r="T4494">
        <v>8.895999999999999</v>
      </c>
      <c r="U4494">
        <v>19.734999999999999</v>
      </c>
      <c r="V4494">
        <f t="shared" si="515"/>
        <v>2.3912702011910754</v>
      </c>
      <c r="AC4494">
        <v>12</v>
      </c>
      <c r="AD4494">
        <v>10.17</v>
      </c>
      <c r="AH4494" s="85">
        <f>IF(AND(M4494&lt;Variables!$G$6,M4494&gt;Variables!$G$5),0,1)</f>
        <v>1</v>
      </c>
      <c r="AI4494" s="85">
        <f t="shared" si="514"/>
        <v>0</v>
      </c>
      <c r="AJ4494" s="85">
        <f>IF(I4494&gt;Variables!$G$7,0,1)</f>
        <v>1</v>
      </c>
      <c r="AK4494" s="85">
        <f>IF(F4494&gt;Variables!$G$8,0,1)</f>
        <v>0</v>
      </c>
      <c r="AL4494" s="85">
        <f>IF(G4494&gt;Variables!$G$9,0,1)</f>
        <v>0</v>
      </c>
      <c r="AM4494" s="85">
        <f>IF(AND(K4494&gt;Variables!$G$10,K4494&lt;Variables!$G$11),0,1)</f>
        <v>0</v>
      </c>
      <c r="AN4494" s="103">
        <f>IF(H4494&lt;Variables!$G$13,1,0)</f>
        <v>0</v>
      </c>
      <c r="AO4494" s="101">
        <f>IF(R4494&lt;Variables!$G$12,0,1)</f>
        <v>0</v>
      </c>
      <c r="AP4494" s="86">
        <f t="shared" si="512"/>
        <v>1</v>
      </c>
      <c r="AR4494">
        <v>0</v>
      </c>
      <c r="AS4494">
        <v>0</v>
      </c>
      <c r="AT4494">
        <v>1</v>
      </c>
      <c r="AU4494">
        <v>0</v>
      </c>
      <c r="BA4494">
        <v>-2.25</v>
      </c>
    </row>
    <row r="4495" spans="3:53" ht="12.75" x14ac:dyDescent="0.2">
      <c r="C4495" t="s">
        <v>881</v>
      </c>
      <c r="D4495" t="s">
        <v>467</v>
      </c>
      <c r="E4495">
        <v>32.22</v>
      </c>
      <c r="F4495">
        <v>12.06</v>
      </c>
      <c r="G4495">
        <v>8.77</v>
      </c>
      <c r="H4495">
        <v>3720</v>
      </c>
      <c r="I4495">
        <v>-68.679000000000002</v>
      </c>
      <c r="J4495" t="s">
        <v>78</v>
      </c>
      <c r="K4495">
        <v>57.55</v>
      </c>
      <c r="L4495">
        <v>32.102629999999998</v>
      </c>
      <c r="M4495">
        <v>0.4590589618358441</v>
      </c>
      <c r="N4495">
        <v>31.898128</v>
      </c>
      <c r="O4495">
        <v>1.1031117562761059</v>
      </c>
      <c r="P4495">
        <v>1568000</v>
      </c>
      <c r="Q4495">
        <v>2856000</v>
      </c>
      <c r="R4495">
        <v>0.55000000000000004</v>
      </c>
      <c r="S4495">
        <v>32.944000000000003</v>
      </c>
      <c r="T4495">
        <v>8.895999999999999</v>
      </c>
      <c r="U4495">
        <v>19.734999999999999</v>
      </c>
      <c r="V4495">
        <f t="shared" si="515"/>
        <v>2.4232729617648143</v>
      </c>
      <c r="AC4495">
        <v>32.9</v>
      </c>
      <c r="AD4495">
        <v>31.83</v>
      </c>
      <c r="AH4495" s="85">
        <f>IF(AND(M4495&lt;Variables!$G$6,M4495&gt;Variables!$G$5),0,1)</f>
        <v>1</v>
      </c>
      <c r="AI4495" s="85">
        <f t="shared" si="514"/>
        <v>0</v>
      </c>
      <c r="AJ4495" s="85">
        <f>IF(I4495&gt;Variables!$G$7,0,1)</f>
        <v>1</v>
      </c>
      <c r="AK4495" s="85">
        <f>IF(F4495&gt;Variables!$G$8,0,1)</f>
        <v>0</v>
      </c>
      <c r="AL4495" s="85">
        <f>IF(G4495&gt;Variables!$G$9,0,1)</f>
        <v>1</v>
      </c>
      <c r="AM4495" s="85">
        <f>IF(AND(K4495&gt;Variables!$G$10,K4495&lt;Variables!$G$11),0,1)</f>
        <v>0</v>
      </c>
      <c r="AN4495" s="103">
        <f>IF(H4495&lt;Variables!$G$13,1,0)</f>
        <v>0</v>
      </c>
      <c r="AO4495" s="101">
        <f>IF(R4495&lt;Variables!$G$12,0,1)</f>
        <v>0</v>
      </c>
      <c r="AP4495" s="86">
        <f t="shared" si="512"/>
        <v>1</v>
      </c>
      <c r="AR4495">
        <v>0</v>
      </c>
      <c r="AS4495">
        <v>1</v>
      </c>
      <c r="AT4495">
        <v>0</v>
      </c>
      <c r="AU4495">
        <v>0</v>
      </c>
      <c r="BA4495">
        <v>0.15</v>
      </c>
    </row>
    <row r="4496" spans="3:53" ht="12.75" x14ac:dyDescent="0.2">
      <c r="C4496" t="s">
        <v>881</v>
      </c>
      <c r="D4496" t="s">
        <v>866</v>
      </c>
      <c r="E4496">
        <v>38.78</v>
      </c>
      <c r="F4496">
        <v>10.8</v>
      </c>
      <c r="G4496">
        <v>-0.41</v>
      </c>
      <c r="H4496">
        <v>3060</v>
      </c>
      <c r="I4496">
        <v>68.599000000000004</v>
      </c>
      <c r="J4496" t="s">
        <v>76</v>
      </c>
      <c r="K4496">
        <v>54.44</v>
      </c>
      <c r="L4496">
        <v>38.765880000000003</v>
      </c>
      <c r="M4496">
        <v>3.6423782976159329E-2</v>
      </c>
      <c r="N4496">
        <v>38.739514</v>
      </c>
      <c r="O4496">
        <v>0.10450828061498491</v>
      </c>
      <c r="P4496">
        <v>2841000</v>
      </c>
      <c r="Q4496">
        <v>847606</v>
      </c>
      <c r="R4496">
        <v>3.35</v>
      </c>
      <c r="S4496">
        <v>32.944000000000003</v>
      </c>
      <c r="T4496">
        <v>8.895999999999999</v>
      </c>
      <c r="U4496">
        <v>19.734999999999999</v>
      </c>
      <c r="V4496">
        <f t="shared" si="515"/>
        <v>2.4115843296721753</v>
      </c>
      <c r="AC4496">
        <v>38.99</v>
      </c>
      <c r="AD4496">
        <v>38.700000000000003</v>
      </c>
      <c r="AH4496" s="85">
        <f>IF(AND(M4496&lt;Variables!$G$6,M4496&gt;Variables!$G$5),0,1)</f>
        <v>1</v>
      </c>
      <c r="AI4496" s="85">
        <f t="shared" si="514"/>
        <v>0</v>
      </c>
      <c r="AJ4496" s="85">
        <f>IF(I4496&gt;Variables!$G$7,0,1)</f>
        <v>0</v>
      </c>
      <c r="AK4496" s="85">
        <f>IF(F4496&gt;Variables!$G$8,0,1)</f>
        <v>0</v>
      </c>
      <c r="AL4496" s="85">
        <f>IF(G4496&gt;Variables!$G$9,0,1)</f>
        <v>1</v>
      </c>
      <c r="AM4496" s="85">
        <f>IF(AND(K4496&gt;Variables!$G$10,K4496&lt;Variables!$G$11),0,1)</f>
        <v>0</v>
      </c>
      <c r="AN4496" s="103">
        <f>IF(H4496&lt;Variables!$G$13,1,0)</f>
        <v>0</v>
      </c>
      <c r="AO4496" s="101">
        <f>IF(R4496&lt;Variables!$G$12,0,1)</f>
        <v>1</v>
      </c>
      <c r="AP4496" s="86">
        <f t="shared" si="512"/>
        <v>0</v>
      </c>
      <c r="AR4496">
        <v>0</v>
      </c>
      <c r="AS4496">
        <v>1</v>
      </c>
      <c r="AT4496">
        <v>0</v>
      </c>
      <c r="AU4496">
        <v>0</v>
      </c>
      <c r="BA4496">
        <v>0.27</v>
      </c>
    </row>
    <row r="4497" spans="3:53" ht="12.75" x14ac:dyDescent="0.2">
      <c r="C4497" t="s">
        <v>881</v>
      </c>
      <c r="D4497" t="s">
        <v>85</v>
      </c>
      <c r="E4497">
        <v>10.84</v>
      </c>
      <c r="F4497">
        <v>8.39</v>
      </c>
      <c r="G4497">
        <v>8.0500000000000007</v>
      </c>
      <c r="H4497">
        <v>3240</v>
      </c>
      <c r="I4497">
        <v>-63.514000000000003</v>
      </c>
      <c r="J4497" t="s">
        <v>78</v>
      </c>
      <c r="K4497">
        <v>73.48</v>
      </c>
      <c r="L4497">
        <v>10.699104999999999</v>
      </c>
      <c r="M4497">
        <v>1.3953970916258751</v>
      </c>
      <c r="N4497">
        <v>10.555122000000001</v>
      </c>
      <c r="O4497">
        <v>2.77853728265766</v>
      </c>
      <c r="P4497">
        <v>8755000</v>
      </c>
      <c r="Q4497">
        <v>25705000</v>
      </c>
      <c r="R4497">
        <v>0.34</v>
      </c>
      <c r="S4497">
        <v>32.944000000000003</v>
      </c>
      <c r="T4497">
        <v>8.895999999999999</v>
      </c>
      <c r="U4497">
        <v>19.734999999999999</v>
      </c>
      <c r="V4497">
        <f t="shared" si="515"/>
        <v>2.479350263939275</v>
      </c>
      <c r="AC4497">
        <v>11.77</v>
      </c>
      <c r="AD4497">
        <v>10.81</v>
      </c>
      <c r="AH4497" s="85">
        <f>IF(AND(M4497&lt;Variables!$G$6,M4497&gt;Variables!$G$5),0,1)</f>
        <v>1</v>
      </c>
      <c r="AI4497" s="85">
        <f t="shared" si="514"/>
        <v>0</v>
      </c>
      <c r="AJ4497" s="85">
        <f>IF(I4497&gt;Variables!$G$7,0,1)</f>
        <v>1</v>
      </c>
      <c r="AK4497" s="85">
        <f>IF(F4497&gt;Variables!$G$8,0,1)</f>
        <v>1</v>
      </c>
      <c r="AL4497" s="85">
        <f>IF(G4497&gt;Variables!$G$9,0,1)</f>
        <v>1</v>
      </c>
      <c r="AM4497" s="85">
        <f>IF(AND(K4497&gt;Variables!$G$10,K4497&lt;Variables!$G$11),0,1)</f>
        <v>0</v>
      </c>
      <c r="AN4497" s="103">
        <f>IF(H4497&lt;Variables!$G$13,1,0)</f>
        <v>0</v>
      </c>
      <c r="AO4497" s="101">
        <f>IF(R4497&lt;Variables!$G$12,0,1)</f>
        <v>0</v>
      </c>
      <c r="AP4497" s="86">
        <f t="shared" si="512"/>
        <v>1</v>
      </c>
      <c r="AR4497">
        <v>1</v>
      </c>
      <c r="AS4497">
        <v>0</v>
      </c>
      <c r="AT4497">
        <v>0</v>
      </c>
      <c r="AU4497">
        <v>0</v>
      </c>
      <c r="BA4497">
        <v>2</v>
      </c>
    </row>
    <row r="4498" spans="3:53" ht="12.75" x14ac:dyDescent="0.2">
      <c r="C4498" t="s">
        <v>881</v>
      </c>
      <c r="D4498" t="s">
        <v>196</v>
      </c>
      <c r="E4498">
        <v>8.18</v>
      </c>
      <c r="F4498">
        <v>19.559999999999999</v>
      </c>
      <c r="G4498">
        <v>6.38</v>
      </c>
      <c r="H4498">
        <v>1760</v>
      </c>
      <c r="I4498">
        <v>-47.429000000000002</v>
      </c>
      <c r="J4498" t="s">
        <v>78</v>
      </c>
      <c r="K4498">
        <v>48.11</v>
      </c>
      <c r="L4498">
        <v>8.2559399999999989</v>
      </c>
      <c r="M4498">
        <v>-0.65577026964825968</v>
      </c>
      <c r="N4498">
        <v>8.1875559999999989</v>
      </c>
      <c r="O4498">
        <v>0.173971329173217</v>
      </c>
      <c r="P4498">
        <v>37527000</v>
      </c>
      <c r="Q4498">
        <v>23880000</v>
      </c>
      <c r="R4498">
        <v>1.57</v>
      </c>
      <c r="S4498">
        <v>32.944000000000003</v>
      </c>
      <c r="T4498">
        <v>8.895999999999999</v>
      </c>
      <c r="U4498">
        <v>19.734999999999999</v>
      </c>
      <c r="V4498">
        <f t="shared" si="515"/>
        <v>2.3608902230326283</v>
      </c>
      <c r="AC4498">
        <v>8.86</v>
      </c>
      <c r="AD4498">
        <v>8.07</v>
      </c>
      <c r="AH4498" s="85">
        <f>IF(AND(M4498&lt;Variables!$G$6,M4498&gt;Variables!$G$5),0,1)</f>
        <v>1</v>
      </c>
      <c r="AI4498" s="85">
        <f t="shared" si="514"/>
        <v>0</v>
      </c>
      <c r="AJ4498" s="85">
        <f>IF(I4498&gt;Variables!$G$7,0,1)</f>
        <v>1</v>
      </c>
      <c r="AK4498" s="85">
        <f>IF(F4498&gt;Variables!$G$8,0,1)</f>
        <v>0</v>
      </c>
      <c r="AL4498" s="85">
        <f>IF(G4498&gt;Variables!$G$9,0,1)</f>
        <v>1</v>
      </c>
      <c r="AM4498" s="85">
        <f>IF(AND(K4498&gt;Variables!$G$10,K4498&lt;Variables!$G$11),0,1)</f>
        <v>1</v>
      </c>
      <c r="AN4498" s="103">
        <f>IF(H4498&lt;Variables!$G$13,1,0)</f>
        <v>1</v>
      </c>
      <c r="AO4498" s="101">
        <f>IF(R4498&lt;Variables!$G$12,0,1)</f>
        <v>0</v>
      </c>
      <c r="AP4498" s="86">
        <f t="shared" si="512"/>
        <v>1</v>
      </c>
      <c r="AR4498">
        <v>1</v>
      </c>
      <c r="AS4498">
        <v>0</v>
      </c>
      <c r="AT4498">
        <v>0</v>
      </c>
      <c r="AU4498">
        <v>0</v>
      </c>
      <c r="BA4498">
        <v>2</v>
      </c>
    </row>
    <row r="4499" spans="3:53" ht="12.75" x14ac:dyDescent="0.2">
      <c r="C4499" t="s">
        <v>881</v>
      </c>
      <c r="D4499" t="s">
        <v>603</v>
      </c>
      <c r="E4499">
        <v>15.05</v>
      </c>
      <c r="F4499">
        <v>8.33</v>
      </c>
      <c r="G4499">
        <v>4.3499999999999996</v>
      </c>
      <c r="H4499">
        <v>8950</v>
      </c>
      <c r="I4499">
        <v>-1E-3</v>
      </c>
      <c r="J4499" t="s">
        <v>78</v>
      </c>
      <c r="K4499">
        <v>58.51</v>
      </c>
      <c r="L4499">
        <v>14.96012</v>
      </c>
      <c r="M4499">
        <v>0.79464603225108332</v>
      </c>
      <c r="N4499">
        <v>14.959796000000001</v>
      </c>
      <c r="O4499">
        <v>0.796829047668831</v>
      </c>
      <c r="P4499">
        <v>59266000</v>
      </c>
      <c r="Q4499">
        <v>31080000</v>
      </c>
      <c r="R4499">
        <v>1.91</v>
      </c>
      <c r="S4499">
        <v>32.944000000000003</v>
      </c>
      <c r="T4499">
        <v>8.895999999999999</v>
      </c>
      <c r="U4499">
        <v>19.734999999999999</v>
      </c>
      <c r="V4499">
        <f t="shared" si="515"/>
        <v>2.4149728829843604</v>
      </c>
      <c r="AC4499">
        <v>16.600000000000001</v>
      </c>
      <c r="AD4499">
        <v>14.84</v>
      </c>
      <c r="AH4499" s="85">
        <f>IF(AND(M4499&lt;Variables!$G$6,M4499&gt;Variables!$G$5),0,1)</f>
        <v>1</v>
      </c>
      <c r="AI4499" s="85">
        <f t="shared" si="514"/>
        <v>0</v>
      </c>
      <c r="AJ4499" s="85">
        <f>IF(I4499&gt;Variables!$G$7,0,1)</f>
        <v>1</v>
      </c>
      <c r="AK4499" s="85">
        <f>IF(F4499&gt;Variables!$G$8,0,1)</f>
        <v>1</v>
      </c>
      <c r="AL4499" s="85">
        <f>IF(G4499&gt;Variables!$G$9,0,1)</f>
        <v>1</v>
      </c>
      <c r="AM4499" s="85">
        <f>IF(AND(K4499&gt;Variables!$G$10,K4499&lt;Variables!$G$11),0,1)</f>
        <v>0</v>
      </c>
      <c r="AN4499" s="103">
        <f>IF(H4499&lt;Variables!$G$13,1,0)</f>
        <v>0</v>
      </c>
      <c r="AO4499" s="101">
        <f>IF(R4499&lt;Variables!$G$12,0,1)</f>
        <v>0</v>
      </c>
      <c r="AP4499" s="86">
        <f t="shared" si="512"/>
        <v>1</v>
      </c>
      <c r="AR4499">
        <v>1</v>
      </c>
      <c r="AS4499">
        <v>0</v>
      </c>
      <c r="AT4499">
        <v>0</v>
      </c>
      <c r="AU4499">
        <v>0</v>
      </c>
      <c r="BA4499">
        <v>1</v>
      </c>
    </row>
    <row r="4500" spans="3:53" ht="12.75" x14ac:dyDescent="0.2">
      <c r="C4500" t="s">
        <v>881</v>
      </c>
      <c r="D4500" t="s">
        <v>540</v>
      </c>
      <c r="E4500">
        <v>47.07</v>
      </c>
      <c r="F4500">
        <v>12.07</v>
      </c>
      <c r="G4500">
        <v>10.96</v>
      </c>
      <c r="H4500">
        <v>3200</v>
      </c>
      <c r="I4500">
        <v>1.7999999999999999E-2</v>
      </c>
      <c r="J4500" t="s">
        <v>78</v>
      </c>
      <c r="K4500">
        <v>57.2</v>
      </c>
      <c r="L4500">
        <v>47.020615000000006</v>
      </c>
      <c r="M4500">
        <v>0.1052410735163502</v>
      </c>
      <c r="N4500">
        <v>46.656626000000003</v>
      </c>
      <c r="O4500">
        <v>0.88620638792010731</v>
      </c>
      <c r="P4500">
        <v>931980</v>
      </c>
      <c r="Q4500">
        <v>1175000</v>
      </c>
      <c r="R4500">
        <v>0.79</v>
      </c>
      <c r="S4500">
        <v>32.944000000000003</v>
      </c>
      <c r="T4500">
        <v>8.895999999999999</v>
      </c>
      <c r="U4500">
        <v>19.734999999999999</v>
      </c>
      <c r="V4500">
        <f t="shared" si="515"/>
        <v>2.4366673913023051</v>
      </c>
      <c r="AC4500">
        <v>48.95</v>
      </c>
      <c r="AD4500">
        <v>46.37</v>
      </c>
      <c r="AH4500" s="85">
        <f>IF(AND(M4500&lt;Variables!$G$6,M4500&gt;Variables!$G$5),0,1)</f>
        <v>1</v>
      </c>
      <c r="AI4500" s="85">
        <f t="shared" si="514"/>
        <v>0</v>
      </c>
      <c r="AJ4500" s="85">
        <f>IF(I4500&gt;Variables!$G$7,0,1)</f>
        <v>0</v>
      </c>
      <c r="AK4500" s="85">
        <f>IF(F4500&gt;Variables!$G$8,0,1)</f>
        <v>0</v>
      </c>
      <c r="AL4500" s="85">
        <f>IF(G4500&gt;Variables!$G$9,0,1)</f>
        <v>1</v>
      </c>
      <c r="AM4500" s="85">
        <f>IF(AND(K4500&gt;Variables!$G$10,K4500&lt;Variables!$G$11),0,1)</f>
        <v>0</v>
      </c>
      <c r="AN4500" s="103">
        <f>IF(H4500&lt;Variables!$G$13,1,0)</f>
        <v>0</v>
      </c>
      <c r="AO4500" s="101">
        <f>IF(R4500&lt;Variables!$G$12,0,1)</f>
        <v>0</v>
      </c>
      <c r="AP4500" s="86">
        <f t="shared" si="512"/>
        <v>1</v>
      </c>
      <c r="AR4500">
        <v>0</v>
      </c>
      <c r="AS4500">
        <v>1</v>
      </c>
      <c r="AT4500">
        <v>0</v>
      </c>
      <c r="AU4500">
        <v>0</v>
      </c>
      <c r="BA4500">
        <v>0.68</v>
      </c>
    </row>
    <row r="4501" spans="3:53" ht="12.75" x14ac:dyDescent="0.2">
      <c r="C4501" t="s">
        <v>881</v>
      </c>
      <c r="D4501" t="s">
        <v>331</v>
      </c>
      <c r="E4501">
        <v>56.15</v>
      </c>
      <c r="F4501">
        <v>17.41</v>
      </c>
      <c r="G4501">
        <v>7.05</v>
      </c>
      <c r="H4501">
        <v>25710</v>
      </c>
      <c r="I4501">
        <v>1128.972</v>
      </c>
      <c r="J4501" t="s">
        <v>78</v>
      </c>
      <c r="K4501">
        <v>53.64</v>
      </c>
      <c r="L4501">
        <v>55.689025000000001</v>
      </c>
      <c r="M4501">
        <v>0.68967808288975385</v>
      </c>
      <c r="N4501">
        <v>55.911233999999993</v>
      </c>
      <c r="O4501">
        <v>0.28950532553082881</v>
      </c>
      <c r="P4501">
        <v>137321000</v>
      </c>
      <c r="Q4501">
        <v>136810000</v>
      </c>
      <c r="R4501">
        <v>1</v>
      </c>
      <c r="S4501">
        <v>32.944000000000003</v>
      </c>
      <c r="T4501">
        <v>8.895999999999999</v>
      </c>
      <c r="U4501">
        <v>19.734999999999999</v>
      </c>
      <c r="V4501">
        <f t="shared" si="515"/>
        <v>2.3795286531405426</v>
      </c>
      <c r="AC4501">
        <v>59.5</v>
      </c>
      <c r="AD4501">
        <v>51.8</v>
      </c>
      <c r="AH4501" s="85">
        <f>IF(AND(M4501&lt;Variables!$G$6,M4501&gt;Variables!$G$5),0,1)</f>
        <v>1</v>
      </c>
      <c r="AI4501" s="85">
        <f t="shared" si="514"/>
        <v>1</v>
      </c>
      <c r="AJ4501" s="85">
        <f>IF(I4501&gt;Variables!$G$7,0,1)</f>
        <v>0</v>
      </c>
      <c r="AK4501" s="85">
        <f>IF(F4501&gt;Variables!$G$8,0,1)</f>
        <v>0</v>
      </c>
      <c r="AL4501" s="85">
        <f>IF(G4501&gt;Variables!$G$9,0,1)</f>
        <v>1</v>
      </c>
      <c r="AM4501" s="85">
        <f>IF(AND(K4501&gt;Variables!$G$10,K4501&lt;Variables!$G$11),0,1)</f>
        <v>0</v>
      </c>
      <c r="AN4501" s="103">
        <f>IF(H4501&lt;Variables!$G$13,1,0)</f>
        <v>0</v>
      </c>
      <c r="AO4501" s="101">
        <f>IF(R4501&lt;Variables!$G$12,0,1)</f>
        <v>0</v>
      </c>
      <c r="AP4501" s="86">
        <f t="shared" si="512"/>
        <v>1</v>
      </c>
      <c r="AR4501">
        <v>0</v>
      </c>
      <c r="AS4501">
        <v>0</v>
      </c>
      <c r="AT4501">
        <v>1</v>
      </c>
      <c r="AU4501">
        <v>0</v>
      </c>
      <c r="BA4501">
        <v>-2.25</v>
      </c>
    </row>
    <row r="4502" spans="3:53" ht="12.75" x14ac:dyDescent="0.2">
      <c r="C4502" t="s">
        <v>881</v>
      </c>
      <c r="D4502" t="s">
        <v>810</v>
      </c>
      <c r="E4502">
        <v>10.11</v>
      </c>
      <c r="F4502">
        <v>8.3800000000000008</v>
      </c>
      <c r="G4502">
        <v>-3.02</v>
      </c>
      <c r="H4502">
        <v>1820</v>
      </c>
      <c r="I4502">
        <v>-77.545000000000002</v>
      </c>
      <c r="J4502" t="s">
        <v>78</v>
      </c>
      <c r="K4502">
        <v>56.52</v>
      </c>
      <c r="L4502">
        <v>10.042135</v>
      </c>
      <c r="M4502">
        <v>0.72559271509496703</v>
      </c>
      <c r="N4502">
        <v>10.091481999999999</v>
      </c>
      <c r="O4502">
        <v>0.2330480300118383</v>
      </c>
      <c r="P4502">
        <v>10582000</v>
      </c>
      <c r="Q4502">
        <v>7509000</v>
      </c>
      <c r="R4502">
        <v>1.41</v>
      </c>
      <c r="S4502">
        <v>32.944000000000003</v>
      </c>
      <c r="T4502">
        <v>8.895999999999999</v>
      </c>
      <c r="U4502">
        <v>19.734999999999999</v>
      </c>
      <c r="V4502">
        <f t="shared" si="515"/>
        <v>2.4020190527245444</v>
      </c>
      <c r="AC4502">
        <v>10.95</v>
      </c>
      <c r="AD4502">
        <v>10.02</v>
      </c>
      <c r="AH4502" s="85">
        <f>IF(AND(M4502&lt;Variables!$G$6,M4502&gt;Variables!$G$5),0,1)</f>
        <v>1</v>
      </c>
      <c r="AI4502" s="85">
        <f t="shared" si="514"/>
        <v>1</v>
      </c>
      <c r="AJ4502" s="85">
        <f>IF(I4502&gt;Variables!$G$7,0,1)</f>
        <v>1</v>
      </c>
      <c r="AK4502" s="85">
        <f>IF(F4502&gt;Variables!$G$8,0,1)</f>
        <v>1</v>
      </c>
      <c r="AL4502" s="85">
        <f>IF(G4502&gt;Variables!$G$9,0,1)</f>
        <v>1</v>
      </c>
      <c r="AM4502" s="85">
        <f>IF(AND(K4502&gt;Variables!$G$10,K4502&lt;Variables!$G$11),0,1)</f>
        <v>0</v>
      </c>
      <c r="AN4502" s="103">
        <f>IF(H4502&lt;Variables!$G$13,1,0)</f>
        <v>1</v>
      </c>
      <c r="AO4502" s="101">
        <f>IF(R4502&lt;Variables!$G$12,0,1)</f>
        <v>0</v>
      </c>
      <c r="AP4502" s="86">
        <f t="shared" si="512"/>
        <v>1</v>
      </c>
      <c r="AR4502">
        <v>1</v>
      </c>
      <c r="AS4502">
        <v>0</v>
      </c>
      <c r="AT4502">
        <v>0</v>
      </c>
      <c r="AU4502">
        <v>0</v>
      </c>
      <c r="BA4502">
        <v>0.95</v>
      </c>
    </row>
    <row r="4503" spans="3:53" ht="12.75" x14ac:dyDescent="0.2">
      <c r="C4503" t="s">
        <v>881</v>
      </c>
      <c r="D4503" t="s">
        <v>874</v>
      </c>
      <c r="E4503">
        <v>222.49</v>
      </c>
      <c r="F4503">
        <v>8.09</v>
      </c>
      <c r="G4503">
        <v>7.39</v>
      </c>
      <c r="H4503">
        <v>78390</v>
      </c>
      <c r="I4503">
        <v>203.578</v>
      </c>
      <c r="J4503" t="s">
        <v>78</v>
      </c>
      <c r="K4503">
        <v>49.1</v>
      </c>
      <c r="L4503">
        <v>223.31263999999999</v>
      </c>
      <c r="M4503">
        <v>-0.40196560302185491</v>
      </c>
      <c r="N4503">
        <v>221.35210599999999</v>
      </c>
      <c r="O4503">
        <v>0.48018246548781429</v>
      </c>
      <c r="P4503">
        <v>8763000</v>
      </c>
      <c r="Q4503">
        <v>9173000</v>
      </c>
      <c r="R4503">
        <v>0.96</v>
      </c>
      <c r="S4503">
        <v>32.944000000000003</v>
      </c>
      <c r="T4503">
        <v>8.895999999999999</v>
      </c>
      <c r="U4503">
        <v>19.734999999999999</v>
      </c>
      <c r="V4503">
        <f t="shared" si="515"/>
        <v>2.3670823166831938</v>
      </c>
      <c r="AC4503">
        <v>227.71</v>
      </c>
      <c r="AD4503">
        <v>217.07</v>
      </c>
      <c r="AH4503" s="85">
        <f>IF(AND(M4503&lt;Variables!$G$6,M4503&gt;Variables!$G$5),0,1)</f>
        <v>1</v>
      </c>
      <c r="AI4503" s="85">
        <f t="shared" si="514"/>
        <v>0</v>
      </c>
      <c r="AJ4503" s="85">
        <f>IF(I4503&gt;Variables!$G$7,0,1)</f>
        <v>0</v>
      </c>
      <c r="AK4503" s="85">
        <f>IF(F4503&gt;Variables!$G$8,0,1)</f>
        <v>1</v>
      </c>
      <c r="AL4503" s="85">
        <f>IF(G4503&gt;Variables!$G$9,0,1)</f>
        <v>1</v>
      </c>
      <c r="AM4503" s="85">
        <f>IF(AND(K4503&gt;Variables!$G$10,K4503&lt;Variables!$G$11),0,1)</f>
        <v>1</v>
      </c>
      <c r="AN4503" s="103">
        <f>IF(H4503&lt;Variables!$G$13,1,0)</f>
        <v>0</v>
      </c>
      <c r="AO4503" s="101">
        <f>IF(R4503&lt;Variables!$G$12,0,1)</f>
        <v>0</v>
      </c>
      <c r="AP4503" s="86">
        <f t="shared" si="512"/>
        <v>1</v>
      </c>
      <c r="AR4503">
        <v>1</v>
      </c>
      <c r="AS4503">
        <v>0</v>
      </c>
      <c r="AT4503">
        <v>0</v>
      </c>
      <c r="AU4503">
        <v>0</v>
      </c>
      <c r="BA4503">
        <v>2</v>
      </c>
    </row>
    <row r="4504" spans="3:53" ht="12.75" x14ac:dyDescent="0.2">
      <c r="C4504" t="s">
        <v>881</v>
      </c>
      <c r="D4504" t="s">
        <v>744</v>
      </c>
      <c r="E4504">
        <v>13.71</v>
      </c>
      <c r="F4504">
        <v>9.42</v>
      </c>
      <c r="G4504">
        <v>10.9</v>
      </c>
      <c r="H4504">
        <v>2320</v>
      </c>
      <c r="I4504">
        <v>-32.069000000000003</v>
      </c>
      <c r="J4504" t="s">
        <v>78</v>
      </c>
      <c r="K4504">
        <v>55.5</v>
      </c>
      <c r="L4504">
        <v>13.7064</v>
      </c>
      <c r="M4504">
        <v>0.17218233817779899</v>
      </c>
      <c r="N4504">
        <v>13.564926</v>
      </c>
      <c r="O4504">
        <v>1.2169178069972559</v>
      </c>
      <c r="P4504">
        <v>4336000</v>
      </c>
      <c r="Q4504">
        <v>10424000</v>
      </c>
      <c r="R4504">
        <v>0.42</v>
      </c>
      <c r="S4504">
        <v>32.944000000000003</v>
      </c>
      <c r="T4504">
        <v>8.895999999999999</v>
      </c>
      <c r="U4504">
        <v>19.734999999999999</v>
      </c>
      <c r="V4504">
        <f t="shared" si="515"/>
        <v>2.416768314947761</v>
      </c>
      <c r="AC4504">
        <v>13.750999999999999</v>
      </c>
      <c r="AD4504">
        <v>13.04</v>
      </c>
      <c r="AH4504" s="85">
        <f>IF(AND(M4504&lt;Variables!$G$6,M4504&gt;Variables!$G$5),0,1)</f>
        <v>1</v>
      </c>
      <c r="AI4504" s="85">
        <f t="shared" si="514"/>
        <v>0</v>
      </c>
      <c r="AJ4504" s="85">
        <f>IF(I4504&gt;Variables!$G$7,0,1)</f>
        <v>1</v>
      </c>
      <c r="AK4504" s="85">
        <f>IF(F4504&gt;Variables!$G$8,0,1)</f>
        <v>0</v>
      </c>
      <c r="AL4504" s="85">
        <f>IF(G4504&gt;Variables!$G$9,0,1)</f>
        <v>1</v>
      </c>
      <c r="AM4504" s="85">
        <f>IF(AND(K4504&gt;Variables!$G$10,K4504&lt;Variables!$G$11),0,1)</f>
        <v>0</v>
      </c>
      <c r="AN4504" s="103">
        <f>IF(H4504&lt;Variables!$G$13,1,0)</f>
        <v>1</v>
      </c>
      <c r="AO4504" s="101">
        <f>IF(R4504&lt;Variables!$G$12,0,1)</f>
        <v>0</v>
      </c>
      <c r="AP4504" s="86">
        <f t="shared" si="512"/>
        <v>1</v>
      </c>
      <c r="AR4504">
        <v>0</v>
      </c>
      <c r="AS4504">
        <v>0</v>
      </c>
      <c r="AT4504">
        <v>1</v>
      </c>
      <c r="AU4504">
        <v>0</v>
      </c>
      <c r="BA4504">
        <v>-1.27</v>
      </c>
    </row>
    <row r="4505" spans="3:53" ht="12.75" x14ac:dyDescent="0.2">
      <c r="C4505" t="s">
        <v>883</v>
      </c>
      <c r="D4505" t="s">
        <v>215</v>
      </c>
      <c r="E4505">
        <v>22.05</v>
      </c>
      <c r="F4505">
        <v>8.99</v>
      </c>
      <c r="G4505">
        <v>1.71</v>
      </c>
      <c r="H4505">
        <v>2850</v>
      </c>
      <c r="I4505">
        <v>0.73699999999999999</v>
      </c>
      <c r="J4505" t="s">
        <v>78</v>
      </c>
      <c r="K4505">
        <v>61.7</v>
      </c>
      <c r="L4505">
        <v>21.788425</v>
      </c>
      <c r="M4505">
        <v>0.97104311119321307</v>
      </c>
      <c r="N4505">
        <v>21.520945999999999</v>
      </c>
      <c r="O4505">
        <v>2.2259895080820571</v>
      </c>
      <c r="P4505">
        <v>11325000</v>
      </c>
      <c r="Q4505">
        <v>27073000</v>
      </c>
      <c r="R4505">
        <v>0.42</v>
      </c>
      <c r="S4505">
        <v>31.311</v>
      </c>
      <c r="T4505">
        <v>9.161999999999999</v>
      </c>
      <c r="U4505">
        <v>19.282499999999999</v>
      </c>
      <c r="V4505">
        <f t="shared" si="515"/>
        <v>2.430153720799002</v>
      </c>
      <c r="AC4505">
        <v>23.46</v>
      </c>
      <c r="AD4505">
        <v>21.55</v>
      </c>
      <c r="AH4505" s="85">
        <f>IF(AND(M4505&lt;Variables!$G$6,M4505&gt;Variables!$G$5),0,1)</f>
        <v>1</v>
      </c>
      <c r="AI4505" s="85">
        <f t="shared" si="514"/>
        <v>0</v>
      </c>
      <c r="AJ4505" s="85">
        <f>IF(I4505&gt;Variables!$G$7,0,1)</f>
        <v>0</v>
      </c>
      <c r="AK4505" s="85">
        <f>IF(F4505&gt;Variables!$G$8,0,1)</f>
        <v>1</v>
      </c>
      <c r="AL4505" s="85">
        <f>IF(G4505&gt;Variables!$G$9,0,1)</f>
        <v>1</v>
      </c>
      <c r="AM4505" s="85">
        <f>IF(AND(K4505&gt;Variables!$G$10,K4505&lt;Variables!$G$11),0,1)</f>
        <v>0</v>
      </c>
      <c r="AN4505" s="103">
        <f>IF(H4505&lt;Variables!$G$13,1,0)</f>
        <v>0</v>
      </c>
      <c r="AO4505" s="101">
        <f>IF(R4505&lt;Variables!$G$12,0,1)</f>
        <v>0</v>
      </c>
      <c r="AP4505" s="86">
        <f t="shared" si="512"/>
        <v>1</v>
      </c>
      <c r="AR4505">
        <v>0</v>
      </c>
      <c r="AS4505">
        <v>0</v>
      </c>
      <c r="AT4505">
        <v>1</v>
      </c>
      <c r="AU4505">
        <v>0</v>
      </c>
      <c r="BA4505">
        <v>-1.39</v>
      </c>
    </row>
    <row r="4506" spans="3:53" ht="12.75" x14ac:dyDescent="0.2">
      <c r="C4506" t="s">
        <v>883</v>
      </c>
      <c r="D4506" t="s">
        <v>810</v>
      </c>
      <c r="E4506">
        <v>10.1</v>
      </c>
      <c r="F4506">
        <v>8.3699999999999992</v>
      </c>
      <c r="G4506">
        <v>-3.16</v>
      </c>
      <c r="H4506">
        <v>1820</v>
      </c>
      <c r="I4506">
        <v>-77.572000000000003</v>
      </c>
      <c r="J4506" t="s">
        <v>78</v>
      </c>
      <c r="K4506">
        <v>52.57</v>
      </c>
      <c r="L4506">
        <v>10.07691</v>
      </c>
      <c r="M4506">
        <v>0.22913770193442071</v>
      </c>
      <c r="N4506">
        <v>10.073202</v>
      </c>
      <c r="O4506">
        <v>0.26603258824750498</v>
      </c>
      <c r="P4506">
        <v>10717000</v>
      </c>
      <c r="Q4506">
        <v>7509000</v>
      </c>
      <c r="R4506">
        <v>1.43</v>
      </c>
      <c r="S4506">
        <v>31.311</v>
      </c>
      <c r="T4506">
        <v>9.161999999999999</v>
      </c>
      <c r="U4506">
        <v>19.282499999999999</v>
      </c>
      <c r="V4506">
        <f t="shared" si="515"/>
        <v>2.3859669230639153</v>
      </c>
      <c r="AC4506">
        <v>10.95</v>
      </c>
      <c r="AD4506">
        <v>10.02</v>
      </c>
      <c r="AH4506" s="85">
        <f>IF(AND(M4506&lt;Variables!$G$6,M4506&gt;Variables!$G$5),0,1)</f>
        <v>1</v>
      </c>
      <c r="AI4506" s="85">
        <f t="shared" si="514"/>
        <v>0</v>
      </c>
      <c r="AJ4506" s="85">
        <f>IF(I4506&gt;Variables!$G$7,0,1)</f>
        <v>1</v>
      </c>
      <c r="AK4506" s="85">
        <f>IF(F4506&gt;Variables!$G$8,0,1)</f>
        <v>1</v>
      </c>
      <c r="AL4506" s="85">
        <f>IF(G4506&gt;Variables!$G$9,0,1)</f>
        <v>1</v>
      </c>
      <c r="AM4506" s="85">
        <f>IF(AND(K4506&gt;Variables!$G$10,K4506&lt;Variables!$G$11),0,1)</f>
        <v>0</v>
      </c>
      <c r="AN4506" s="103">
        <f>IF(H4506&lt;Variables!$G$13,1,0)</f>
        <v>1</v>
      </c>
      <c r="AO4506" s="101">
        <f>IF(R4506&lt;Variables!$G$12,0,1)</f>
        <v>0</v>
      </c>
      <c r="AP4506" s="86">
        <f t="shared" si="512"/>
        <v>1</v>
      </c>
      <c r="AR4506">
        <v>1</v>
      </c>
      <c r="AS4506">
        <v>0</v>
      </c>
      <c r="AT4506">
        <v>0</v>
      </c>
      <c r="AU4506">
        <v>0</v>
      </c>
      <c r="BA4506">
        <v>1.01</v>
      </c>
    </row>
    <row r="4507" spans="3:53" ht="12.75" x14ac:dyDescent="0.2">
      <c r="C4507" t="s">
        <v>883</v>
      </c>
      <c r="D4507" t="s">
        <v>865</v>
      </c>
      <c r="E4507">
        <v>33.369999999999997</v>
      </c>
      <c r="F4507">
        <v>8.66</v>
      </c>
      <c r="G4507">
        <v>5.95</v>
      </c>
      <c r="H4507">
        <v>2460</v>
      </c>
      <c r="I4507">
        <v>59.005000000000003</v>
      </c>
      <c r="J4507" t="s">
        <v>76</v>
      </c>
      <c r="K4507">
        <v>50.05</v>
      </c>
      <c r="L4507">
        <v>33.355157894736841</v>
      </c>
      <c r="M4507">
        <v>2.9506996471792332E-2</v>
      </c>
      <c r="N4507">
        <v>33.442255102040818</v>
      </c>
      <c r="O4507">
        <v>-0.23101044413748689</v>
      </c>
      <c r="P4507">
        <v>553389</v>
      </c>
      <c r="Q4507">
        <v>413382</v>
      </c>
      <c r="R4507">
        <v>1.34</v>
      </c>
      <c r="S4507">
        <v>31.311</v>
      </c>
      <c r="T4507">
        <v>9.161999999999999</v>
      </c>
      <c r="U4507">
        <v>19.282499999999999</v>
      </c>
      <c r="V4507">
        <f t="shared" si="515"/>
        <v>2.3667465572814428</v>
      </c>
      <c r="AC4507">
        <v>33.47</v>
      </c>
      <c r="AD4507">
        <v>32.630000000000003</v>
      </c>
      <c r="AH4507" s="85">
        <f>IF(AND(M4507&lt;Variables!$G$6,M4507&gt;Variables!$G$5),0,1)</f>
        <v>1</v>
      </c>
      <c r="AI4507" s="85">
        <f t="shared" si="514"/>
        <v>1</v>
      </c>
      <c r="AJ4507" s="85">
        <f>IF(I4507&gt;Variables!$G$7,0,1)</f>
        <v>0</v>
      </c>
      <c r="AK4507" s="85">
        <f>IF(F4507&gt;Variables!$G$8,0,1)</f>
        <v>1</v>
      </c>
      <c r="AL4507" s="85">
        <f>IF(G4507&gt;Variables!$G$9,0,1)</f>
        <v>1</v>
      </c>
      <c r="AM4507" s="85">
        <f>IF(AND(K4507&gt;Variables!$G$10,K4507&lt;Variables!$G$11),0,1)</f>
        <v>0</v>
      </c>
      <c r="AN4507" s="103">
        <f>IF(H4507&lt;Variables!$G$13,1,0)</f>
        <v>1</v>
      </c>
      <c r="AO4507" s="101">
        <f>IF(R4507&lt;Variables!$G$12,0,1)</f>
        <v>0</v>
      </c>
      <c r="AP4507" s="86">
        <f t="shared" si="512"/>
        <v>0</v>
      </c>
      <c r="AR4507">
        <v>0</v>
      </c>
      <c r="AS4507">
        <v>0</v>
      </c>
      <c r="AT4507">
        <v>0</v>
      </c>
      <c r="AU4507">
        <v>1</v>
      </c>
      <c r="BA4507">
        <v>-1.02</v>
      </c>
    </row>
    <row r="4508" spans="3:53" ht="12.75" x14ac:dyDescent="0.2">
      <c r="C4508" t="s">
        <v>883</v>
      </c>
      <c r="D4508" t="s">
        <v>607</v>
      </c>
      <c r="E4508">
        <v>13.47</v>
      </c>
      <c r="F4508">
        <v>8.11</v>
      </c>
      <c r="G4508">
        <v>8.23</v>
      </c>
      <c r="H4508">
        <v>2070</v>
      </c>
      <c r="I4508">
        <v>-11.737</v>
      </c>
      <c r="J4508" t="s">
        <v>78</v>
      </c>
      <c r="K4508">
        <v>85</v>
      </c>
      <c r="L4508">
        <v>13.373250000000001</v>
      </c>
      <c r="M4508">
        <v>0.76084721365412977</v>
      </c>
      <c r="N4508">
        <v>13.164068</v>
      </c>
      <c r="O4508">
        <v>2.361975036895871</v>
      </c>
      <c r="P4508">
        <v>731992</v>
      </c>
      <c r="Q4508">
        <v>1744000</v>
      </c>
      <c r="R4508">
        <v>0.42</v>
      </c>
      <c r="S4508">
        <v>31.311</v>
      </c>
      <c r="T4508">
        <v>9.161999999999999</v>
      </c>
      <c r="U4508">
        <v>19.282499999999999</v>
      </c>
      <c r="V4508">
        <f t="shared" si="515"/>
        <v>2.6329115360888329</v>
      </c>
      <c r="AC4508">
        <v>14.72</v>
      </c>
      <c r="AD4508">
        <v>13.44</v>
      </c>
      <c r="AH4508" s="85">
        <f>IF(AND(M4508&lt;Variables!$G$6,M4508&gt;Variables!$G$5),0,1)</f>
        <v>1</v>
      </c>
      <c r="AI4508" s="85">
        <f t="shared" si="514"/>
        <v>0</v>
      </c>
      <c r="AJ4508" s="85">
        <f>IF(I4508&gt;Variables!$G$7,0,1)</f>
        <v>1</v>
      </c>
      <c r="AK4508" s="85">
        <f>IF(F4508&gt;Variables!$G$8,0,1)</f>
        <v>1</v>
      </c>
      <c r="AL4508" s="85">
        <f>IF(G4508&gt;Variables!$G$9,0,1)</f>
        <v>1</v>
      </c>
      <c r="AM4508" s="85">
        <f>IF(AND(K4508&gt;Variables!$G$10,K4508&lt;Variables!$G$11),0,1)</f>
        <v>1</v>
      </c>
      <c r="AN4508" s="103">
        <f>IF(H4508&lt;Variables!$G$13,1,0)</f>
        <v>1</v>
      </c>
      <c r="AO4508" s="101">
        <f>IF(R4508&lt;Variables!$G$12,0,1)</f>
        <v>0</v>
      </c>
      <c r="AP4508" s="86">
        <f t="shared" si="512"/>
        <v>1</v>
      </c>
      <c r="AR4508">
        <v>1</v>
      </c>
      <c r="AS4508">
        <v>0</v>
      </c>
      <c r="AT4508">
        <v>0</v>
      </c>
      <c r="AU4508">
        <v>0</v>
      </c>
      <c r="BA4508">
        <v>2</v>
      </c>
    </row>
    <row r="4509" spans="3:53" ht="12.75" x14ac:dyDescent="0.2">
      <c r="C4509" t="s">
        <v>883</v>
      </c>
      <c r="D4509" t="s">
        <v>85</v>
      </c>
      <c r="E4509">
        <v>10.93</v>
      </c>
      <c r="F4509">
        <v>9.51</v>
      </c>
      <c r="G4509">
        <v>8.91</v>
      </c>
      <c r="H4509">
        <v>3240</v>
      </c>
      <c r="I4509">
        <v>-63.366</v>
      </c>
      <c r="J4509" t="s">
        <v>78</v>
      </c>
      <c r="K4509">
        <v>75.42</v>
      </c>
      <c r="L4509">
        <v>10.764704999999999</v>
      </c>
      <c r="M4509">
        <v>1.581975539506203</v>
      </c>
      <c r="N4509">
        <v>10.601801999999999</v>
      </c>
      <c r="O4509">
        <v>3.1428430751677991</v>
      </c>
      <c r="P4509">
        <v>9393000</v>
      </c>
      <c r="Q4509">
        <v>25705000</v>
      </c>
      <c r="R4509">
        <v>0.37</v>
      </c>
      <c r="S4509">
        <v>31.311</v>
      </c>
      <c r="T4509">
        <v>9.161999999999999</v>
      </c>
      <c r="U4509">
        <v>19.282499999999999</v>
      </c>
      <c r="V4509">
        <f t="shared" si="515"/>
        <v>2.4730823289700914</v>
      </c>
      <c r="AC4509">
        <v>11.77</v>
      </c>
      <c r="AD4509">
        <v>10.819900000000001</v>
      </c>
      <c r="AH4509" s="85">
        <f>IF(AND(M4509&lt;Variables!$G$6,M4509&gt;Variables!$G$5),0,1)</f>
        <v>1</v>
      </c>
      <c r="AI4509" s="85">
        <f t="shared" si="514"/>
        <v>0</v>
      </c>
      <c r="AJ4509" s="85">
        <f>IF(I4509&gt;Variables!$G$7,0,1)</f>
        <v>1</v>
      </c>
      <c r="AK4509" s="85">
        <f>IF(F4509&gt;Variables!$G$8,0,1)</f>
        <v>0</v>
      </c>
      <c r="AL4509" s="85">
        <f>IF(G4509&gt;Variables!$G$9,0,1)</f>
        <v>1</v>
      </c>
      <c r="AM4509" s="85">
        <f>IF(AND(K4509&gt;Variables!$G$10,K4509&lt;Variables!$G$11),0,1)</f>
        <v>1</v>
      </c>
      <c r="AN4509" s="103">
        <f>IF(H4509&lt;Variables!$G$13,1,0)</f>
        <v>0</v>
      </c>
      <c r="AO4509" s="101">
        <f>IF(R4509&lt;Variables!$G$12,0,1)</f>
        <v>0</v>
      </c>
      <c r="AP4509" s="86">
        <f t="shared" si="512"/>
        <v>1</v>
      </c>
      <c r="AR4509">
        <v>1</v>
      </c>
      <c r="AS4509">
        <v>0</v>
      </c>
      <c r="AT4509">
        <v>0</v>
      </c>
      <c r="AU4509">
        <v>0</v>
      </c>
      <c r="BA4509">
        <v>2</v>
      </c>
    </row>
    <row r="4510" spans="3:53" ht="12.75" x14ac:dyDescent="0.2">
      <c r="C4510" t="s">
        <v>883</v>
      </c>
      <c r="D4510" t="s">
        <v>117</v>
      </c>
      <c r="E4510">
        <v>29.67</v>
      </c>
      <c r="F4510">
        <v>9.7100000000000009</v>
      </c>
      <c r="G4510">
        <v>6.86</v>
      </c>
      <c r="H4510">
        <v>3850</v>
      </c>
      <c r="I4510">
        <v>-13.087999999999999</v>
      </c>
      <c r="J4510" t="s">
        <v>78</v>
      </c>
      <c r="K4510">
        <v>57.11</v>
      </c>
      <c r="L4510">
        <v>29.599924999999999</v>
      </c>
      <c r="M4510">
        <v>0.50701141979246456</v>
      </c>
      <c r="N4510">
        <v>29.534804000000001</v>
      </c>
      <c r="O4510">
        <v>0.72861834464857933</v>
      </c>
      <c r="P4510">
        <v>8053000.0000000009</v>
      </c>
      <c r="Q4510">
        <v>15356000</v>
      </c>
      <c r="R4510">
        <v>0.52</v>
      </c>
      <c r="S4510">
        <v>31.311</v>
      </c>
      <c r="T4510">
        <v>9.161999999999999</v>
      </c>
      <c r="U4510">
        <v>19.282499999999999</v>
      </c>
      <c r="V4510">
        <f t="shared" si="515"/>
        <v>2.4170664928350321</v>
      </c>
      <c r="AC4510">
        <v>31.439699999999998</v>
      </c>
      <c r="AD4510">
        <v>29.57</v>
      </c>
      <c r="AH4510" s="85">
        <f>IF(AND(M4510&lt;Variables!$G$6,M4510&gt;Variables!$G$5),0,1)</f>
        <v>1</v>
      </c>
      <c r="AI4510" s="85">
        <f t="shared" si="514"/>
        <v>0</v>
      </c>
      <c r="AJ4510" s="85">
        <f>IF(I4510&gt;Variables!$G$7,0,1)</f>
        <v>1</v>
      </c>
      <c r="AK4510" s="85">
        <f>IF(F4510&gt;Variables!$G$8,0,1)</f>
        <v>0</v>
      </c>
      <c r="AL4510" s="85">
        <f>IF(G4510&gt;Variables!$G$9,0,1)</f>
        <v>1</v>
      </c>
      <c r="AM4510" s="85">
        <f>IF(AND(K4510&gt;Variables!$G$10,K4510&lt;Variables!$G$11),0,1)</f>
        <v>0</v>
      </c>
      <c r="AN4510" s="103">
        <f>IF(H4510&lt;Variables!$G$13,1,0)</f>
        <v>0</v>
      </c>
      <c r="AO4510" s="101">
        <f>IF(R4510&lt;Variables!$G$12,0,1)</f>
        <v>0</v>
      </c>
      <c r="AP4510" s="86">
        <f t="shared" si="512"/>
        <v>1</v>
      </c>
      <c r="AR4510">
        <v>1</v>
      </c>
      <c r="AS4510">
        <v>0</v>
      </c>
      <c r="AT4510">
        <v>0</v>
      </c>
      <c r="AU4510">
        <v>0</v>
      </c>
      <c r="BA4510">
        <v>2</v>
      </c>
    </row>
    <row r="4511" spans="3:53" ht="12.75" x14ac:dyDescent="0.2">
      <c r="C4511" t="s">
        <v>883</v>
      </c>
      <c r="D4511" t="s">
        <v>467</v>
      </c>
      <c r="E4511">
        <v>32.020000000000003</v>
      </c>
      <c r="F4511">
        <v>11.71</v>
      </c>
      <c r="G4511">
        <v>8.36</v>
      </c>
      <c r="H4511">
        <v>3720</v>
      </c>
      <c r="I4511">
        <v>-68.744</v>
      </c>
      <c r="J4511" t="s">
        <v>78</v>
      </c>
      <c r="K4511">
        <v>51.06</v>
      </c>
      <c r="L4511">
        <v>32.164175</v>
      </c>
      <c r="M4511">
        <v>-0.10625175369801219</v>
      </c>
      <c r="N4511">
        <v>31.978946000000001</v>
      </c>
      <c r="O4511">
        <v>0.47235452975841802</v>
      </c>
      <c r="P4511">
        <v>1660000</v>
      </c>
      <c r="Q4511">
        <v>2856000</v>
      </c>
      <c r="R4511">
        <v>0.57999999999999996</v>
      </c>
      <c r="S4511">
        <v>31.311</v>
      </c>
      <c r="T4511">
        <v>9.161999999999999</v>
      </c>
      <c r="U4511">
        <v>19.282499999999999</v>
      </c>
      <c r="V4511">
        <f t="shared" si="515"/>
        <v>2.3810694119647091</v>
      </c>
      <c r="AC4511">
        <v>32.9</v>
      </c>
      <c r="AD4511">
        <v>31.83</v>
      </c>
      <c r="AH4511" s="85">
        <f>IF(AND(M4511&lt;Variables!$G$6,M4511&gt;Variables!$G$5),0,1)</f>
        <v>1</v>
      </c>
      <c r="AI4511" s="85">
        <f t="shared" si="514"/>
        <v>0</v>
      </c>
      <c r="AJ4511" s="85">
        <f>IF(I4511&gt;Variables!$G$7,0,1)</f>
        <v>1</v>
      </c>
      <c r="AK4511" s="85">
        <f>IF(F4511&gt;Variables!$G$8,0,1)</f>
        <v>0</v>
      </c>
      <c r="AL4511" s="85">
        <f>IF(G4511&gt;Variables!$G$9,0,1)</f>
        <v>1</v>
      </c>
      <c r="AM4511" s="85">
        <f>IF(AND(K4511&gt;Variables!$G$10,K4511&lt;Variables!$G$11),0,1)</f>
        <v>0</v>
      </c>
      <c r="AN4511" s="103">
        <f>IF(H4511&lt;Variables!$G$13,1,0)</f>
        <v>0</v>
      </c>
      <c r="AO4511" s="101">
        <f>IF(R4511&lt;Variables!$G$12,0,1)</f>
        <v>0</v>
      </c>
      <c r="AP4511" s="86">
        <f t="shared" si="512"/>
        <v>1</v>
      </c>
      <c r="AR4511">
        <v>1</v>
      </c>
      <c r="AS4511">
        <v>0</v>
      </c>
      <c r="AT4511">
        <v>0</v>
      </c>
      <c r="AU4511">
        <v>0</v>
      </c>
      <c r="BA4511">
        <v>0.94</v>
      </c>
    </row>
    <row r="4512" spans="3:53" ht="12.75" x14ac:dyDescent="0.2">
      <c r="C4512" t="s">
        <v>883</v>
      </c>
      <c r="D4512" t="s">
        <v>540</v>
      </c>
      <c r="E4512">
        <v>47.36</v>
      </c>
      <c r="F4512">
        <v>12.63</v>
      </c>
      <c r="G4512">
        <v>11.65</v>
      </c>
      <c r="H4512">
        <v>3200</v>
      </c>
      <c r="I4512">
        <v>0.02</v>
      </c>
      <c r="J4512" t="s">
        <v>78</v>
      </c>
      <c r="K4512">
        <v>64</v>
      </c>
      <c r="L4512">
        <v>47.088620000000013</v>
      </c>
      <c r="M4512">
        <v>0.57631759010986827</v>
      </c>
      <c r="N4512">
        <v>46.839428000000012</v>
      </c>
      <c r="O4512">
        <v>1.11139700510432</v>
      </c>
      <c r="P4512">
        <v>959405</v>
      </c>
      <c r="Q4512">
        <v>1175000</v>
      </c>
      <c r="R4512">
        <v>0.82</v>
      </c>
      <c r="S4512">
        <v>31.311</v>
      </c>
      <c r="T4512">
        <v>9.161999999999999</v>
      </c>
      <c r="U4512">
        <v>19.282499999999999</v>
      </c>
      <c r="V4512">
        <f t="shared" si="515"/>
        <v>2.473754069853821</v>
      </c>
      <c r="AC4512">
        <v>48.95</v>
      </c>
      <c r="AD4512">
        <v>46.37</v>
      </c>
      <c r="AH4512" s="85">
        <f>IF(AND(M4512&lt;Variables!$G$6,M4512&gt;Variables!$G$5),0,1)</f>
        <v>1</v>
      </c>
      <c r="AI4512" s="85">
        <f t="shared" si="514"/>
        <v>0</v>
      </c>
      <c r="AJ4512" s="85">
        <f>IF(I4512&gt;Variables!$G$7,0,1)</f>
        <v>0</v>
      </c>
      <c r="AK4512" s="85">
        <f>IF(F4512&gt;Variables!$G$8,0,1)</f>
        <v>0</v>
      </c>
      <c r="AL4512" s="85">
        <f>IF(G4512&gt;Variables!$G$9,0,1)</f>
        <v>1</v>
      </c>
      <c r="AM4512" s="85">
        <f>IF(AND(K4512&gt;Variables!$G$10,K4512&lt;Variables!$G$11),0,1)</f>
        <v>0</v>
      </c>
      <c r="AN4512" s="103">
        <f>IF(H4512&lt;Variables!$G$13,1,0)</f>
        <v>0</v>
      </c>
      <c r="AO4512" s="101">
        <f>IF(R4512&lt;Variables!$G$12,0,1)</f>
        <v>0</v>
      </c>
      <c r="AP4512" s="86">
        <f t="shared" si="512"/>
        <v>1</v>
      </c>
      <c r="AR4512">
        <v>0</v>
      </c>
      <c r="AS4512">
        <v>1</v>
      </c>
      <c r="AT4512">
        <v>0</v>
      </c>
      <c r="AU4512">
        <v>0</v>
      </c>
      <c r="BA4512">
        <v>0.18</v>
      </c>
    </row>
    <row r="4513" spans="3:53" ht="12.75" x14ac:dyDescent="0.2">
      <c r="C4513" t="s">
        <v>883</v>
      </c>
      <c r="D4513" t="s">
        <v>331</v>
      </c>
      <c r="E4513">
        <v>55.63</v>
      </c>
      <c r="F4513">
        <v>15.57</v>
      </c>
      <c r="G4513">
        <v>6.13</v>
      </c>
      <c r="H4513">
        <v>25710</v>
      </c>
      <c r="I4513">
        <v>1125.8320000000001</v>
      </c>
      <c r="J4513" t="s">
        <v>78</v>
      </c>
      <c r="K4513">
        <v>49.35</v>
      </c>
      <c r="L4513">
        <v>55.858060000000002</v>
      </c>
      <c r="M4513">
        <v>-0.47971590850094359</v>
      </c>
      <c r="N4513">
        <v>55.616247999999999</v>
      </c>
      <c r="O4513">
        <v>-4.7015037763782942E-2</v>
      </c>
      <c r="P4513">
        <v>140743000</v>
      </c>
      <c r="Q4513">
        <v>136810000</v>
      </c>
      <c r="R4513">
        <v>1.03</v>
      </c>
      <c r="S4513">
        <v>31.311</v>
      </c>
      <c r="T4513">
        <v>9.161999999999999</v>
      </c>
      <c r="U4513">
        <v>19.282499999999999</v>
      </c>
      <c r="V4513">
        <f t="shared" si="515"/>
        <v>2.3718380909175867</v>
      </c>
      <c r="AC4513">
        <v>59.5</v>
      </c>
      <c r="AD4513">
        <v>51.8</v>
      </c>
      <c r="AH4513" s="85">
        <f>IF(AND(M4513&lt;Variables!$G$6,M4513&gt;Variables!$G$5),0,1)</f>
        <v>1</v>
      </c>
      <c r="AI4513" s="85">
        <f t="shared" si="514"/>
        <v>0</v>
      </c>
      <c r="AJ4513" s="85">
        <f>IF(I4513&gt;Variables!$G$7,0,1)</f>
        <v>0</v>
      </c>
      <c r="AK4513" s="85">
        <f>IF(F4513&gt;Variables!$G$8,0,1)</f>
        <v>0</v>
      </c>
      <c r="AL4513" s="85">
        <f>IF(G4513&gt;Variables!$G$9,0,1)</f>
        <v>1</v>
      </c>
      <c r="AM4513" s="85">
        <f>IF(AND(K4513&gt;Variables!$G$10,K4513&lt;Variables!$G$11),0,1)</f>
        <v>1</v>
      </c>
      <c r="AN4513" s="103">
        <f>IF(H4513&lt;Variables!$G$13,1,0)</f>
        <v>0</v>
      </c>
      <c r="AO4513" s="101">
        <f>IF(R4513&lt;Variables!$G$12,0,1)</f>
        <v>0</v>
      </c>
      <c r="AP4513" s="86">
        <f t="shared" si="512"/>
        <v>1</v>
      </c>
      <c r="AR4513">
        <v>0</v>
      </c>
      <c r="AS4513">
        <v>0</v>
      </c>
      <c r="AT4513">
        <v>1</v>
      </c>
      <c r="AU4513">
        <v>0</v>
      </c>
      <c r="BA4513">
        <v>-2.25</v>
      </c>
    </row>
    <row r="4514" spans="3:53" ht="12.75" x14ac:dyDescent="0.2">
      <c r="C4514" t="s">
        <v>883</v>
      </c>
      <c r="D4514" t="s">
        <v>196</v>
      </c>
      <c r="E4514">
        <v>8.14</v>
      </c>
      <c r="F4514">
        <v>18.489999999999998</v>
      </c>
      <c r="G4514">
        <v>5.71</v>
      </c>
      <c r="H4514">
        <v>1760</v>
      </c>
      <c r="I4514">
        <v>-47.607999999999997</v>
      </c>
      <c r="J4514" t="s">
        <v>78</v>
      </c>
      <c r="K4514">
        <v>44.13</v>
      </c>
      <c r="L4514">
        <v>8.2274750000000001</v>
      </c>
      <c r="M4514">
        <v>-0.94166193151604505</v>
      </c>
      <c r="N4514">
        <v>8.1759620000000002</v>
      </c>
      <c r="O4514">
        <v>-0.31754061479248341</v>
      </c>
      <c r="P4514">
        <v>38573000</v>
      </c>
      <c r="Q4514">
        <v>23880000</v>
      </c>
      <c r="R4514">
        <v>1.62</v>
      </c>
      <c r="S4514">
        <v>31.311</v>
      </c>
      <c r="T4514">
        <v>9.161999999999999</v>
      </c>
      <c r="U4514">
        <v>19.282499999999999</v>
      </c>
      <c r="V4514">
        <f t="shared" si="515"/>
        <v>2.3147064298256752</v>
      </c>
      <c r="AC4514">
        <v>8.86</v>
      </c>
      <c r="AD4514">
        <v>8.1</v>
      </c>
      <c r="AH4514" s="85">
        <f>IF(AND(M4514&lt;Variables!$G$6,M4514&gt;Variables!$G$5),0,1)</f>
        <v>1</v>
      </c>
      <c r="AI4514" s="85">
        <f t="shared" si="514"/>
        <v>0</v>
      </c>
      <c r="AJ4514" s="85">
        <f>IF(I4514&gt;Variables!$G$7,0,1)</f>
        <v>1</v>
      </c>
      <c r="AK4514" s="85">
        <f>IF(F4514&gt;Variables!$G$8,0,1)</f>
        <v>0</v>
      </c>
      <c r="AL4514" s="85">
        <f>IF(G4514&gt;Variables!$G$9,0,1)</f>
        <v>1</v>
      </c>
      <c r="AM4514" s="85">
        <f>IF(AND(K4514&gt;Variables!$G$10,K4514&lt;Variables!$G$11),0,1)</f>
        <v>1</v>
      </c>
      <c r="AN4514" s="103">
        <f>IF(H4514&lt;Variables!$G$13,1,0)</f>
        <v>1</v>
      </c>
      <c r="AO4514" s="101">
        <f>IF(R4514&lt;Variables!$G$12,0,1)</f>
        <v>0</v>
      </c>
      <c r="AP4514" s="86">
        <f t="shared" si="512"/>
        <v>1</v>
      </c>
      <c r="AR4514">
        <v>1</v>
      </c>
      <c r="AS4514">
        <v>0</v>
      </c>
      <c r="AT4514">
        <v>0</v>
      </c>
      <c r="AU4514">
        <v>0</v>
      </c>
      <c r="BA4514">
        <v>2</v>
      </c>
    </row>
    <row r="4515" spans="3:53" ht="12.75" x14ac:dyDescent="0.2">
      <c r="C4515" t="s">
        <v>883</v>
      </c>
      <c r="D4515" t="s">
        <v>864</v>
      </c>
      <c r="E4515">
        <v>10.85</v>
      </c>
      <c r="F4515">
        <v>9.02</v>
      </c>
      <c r="G4515">
        <v>0</v>
      </c>
      <c r="H4515">
        <v>-99999</v>
      </c>
      <c r="I4515">
        <v>2419.7570000000001</v>
      </c>
      <c r="J4515" t="s">
        <v>76</v>
      </c>
      <c r="K4515"/>
      <c r="L4515">
        <v>-99999</v>
      </c>
      <c r="M4515">
        <v>-99999</v>
      </c>
      <c r="N4515">
        <v>-99999</v>
      </c>
      <c r="O4515">
        <v>-99999</v>
      </c>
      <c r="P4515">
        <v>45171</v>
      </c>
      <c r="Q4515">
        <v>6087</v>
      </c>
      <c r="R4515">
        <v>7.42</v>
      </c>
      <c r="S4515">
        <v>31.311</v>
      </c>
      <c r="T4515">
        <v>9.161999999999999</v>
      </c>
      <c r="U4515">
        <v>19.282499999999999</v>
      </c>
      <c r="V4515"/>
      <c r="AC4515">
        <v>10.85</v>
      </c>
      <c r="AD4515">
        <v>10.55</v>
      </c>
      <c r="AH4515" s="85">
        <f>IF(AND(M4515&lt;Variables!$G$6,M4515&gt;Variables!$G$5),0,1)</f>
        <v>1</v>
      </c>
      <c r="AI4515" s="85">
        <f t="shared" si="514"/>
        <v>1</v>
      </c>
      <c r="AJ4515" s="85">
        <f>IF(I4515&gt;Variables!$G$7,0,1)</f>
        <v>0</v>
      </c>
      <c r="AK4515" s="85">
        <f>IF(F4515&gt;Variables!$G$8,0,1)</f>
        <v>0</v>
      </c>
      <c r="AL4515" s="85">
        <f>IF(G4515&gt;Variables!$G$9,0,1)</f>
        <v>1</v>
      </c>
      <c r="AM4515" s="85">
        <f>IF(AND(K4515&gt;Variables!$G$10,K4515&lt;Variables!$G$11),0,1)</f>
        <v>1</v>
      </c>
      <c r="AN4515" s="103">
        <f>IF(H4515&lt;Variables!$G$13,1,0)</f>
        <v>1</v>
      </c>
      <c r="AO4515" s="101">
        <f>IF(R4515&lt;Variables!$G$12,0,1)</f>
        <v>1</v>
      </c>
      <c r="AP4515" s="86">
        <f t="shared" si="512"/>
        <v>0</v>
      </c>
      <c r="AR4515">
        <v>0</v>
      </c>
      <c r="AS4515">
        <v>0</v>
      </c>
      <c r="AT4515">
        <v>1</v>
      </c>
      <c r="AU4515">
        <v>0</v>
      </c>
      <c r="BA4515">
        <v>-2.25</v>
      </c>
    </row>
    <row r="4516" spans="3:53" ht="12.75" x14ac:dyDescent="0.2">
      <c r="C4516" t="s">
        <v>883</v>
      </c>
      <c r="D4516" t="s">
        <v>866</v>
      </c>
      <c r="E4516">
        <v>38.74</v>
      </c>
      <c r="F4516">
        <v>10.71</v>
      </c>
      <c r="G4516">
        <v>-0.5</v>
      </c>
      <c r="H4516">
        <v>3060</v>
      </c>
      <c r="I4516">
        <v>68.605999999999995</v>
      </c>
      <c r="J4516" t="s">
        <v>76</v>
      </c>
      <c r="K4516">
        <v>46.37</v>
      </c>
      <c r="L4516">
        <v>38.786135000000002</v>
      </c>
      <c r="M4516">
        <v>-0.1060559398352121</v>
      </c>
      <c r="N4516">
        <v>38.750315999999998</v>
      </c>
      <c r="O4516">
        <v>-1.371859780446834E-2</v>
      </c>
      <c r="P4516">
        <v>2905000</v>
      </c>
      <c r="Q4516">
        <v>847606</v>
      </c>
      <c r="R4516">
        <v>3.43</v>
      </c>
      <c r="S4516">
        <v>31.311</v>
      </c>
      <c r="T4516">
        <v>9.161999999999999</v>
      </c>
      <c r="U4516">
        <v>19.282499999999999</v>
      </c>
      <c r="V4516">
        <f t="shared" ref="V4516:V4531" si="516">1.849 + (0.01036 * K4516) + (0.1184 * M4516) - (0.002888 * K4516 * M4516)</f>
        <v>2.3310388233538095</v>
      </c>
      <c r="AC4516">
        <v>38.99</v>
      </c>
      <c r="AD4516">
        <v>38.700000000000003</v>
      </c>
      <c r="AH4516" s="85">
        <f>IF(AND(M4516&lt;Variables!$G$6,M4516&gt;Variables!$G$5),0,1)</f>
        <v>1</v>
      </c>
      <c r="AI4516" s="85">
        <f t="shared" si="514"/>
        <v>0</v>
      </c>
      <c r="AJ4516" s="85">
        <f>IF(I4516&gt;Variables!$G$7,0,1)</f>
        <v>0</v>
      </c>
      <c r="AK4516" s="85">
        <f>IF(F4516&gt;Variables!$G$8,0,1)</f>
        <v>0</v>
      </c>
      <c r="AL4516" s="85">
        <f>IF(G4516&gt;Variables!$G$9,0,1)</f>
        <v>1</v>
      </c>
      <c r="AM4516" s="85">
        <f>IF(AND(K4516&gt;Variables!$G$10,K4516&lt;Variables!$G$11),0,1)</f>
        <v>1</v>
      </c>
      <c r="AN4516" s="103">
        <f>IF(H4516&lt;Variables!$G$13,1,0)</f>
        <v>0</v>
      </c>
      <c r="AO4516" s="101">
        <f>IF(R4516&lt;Variables!$G$12,0,1)</f>
        <v>1</v>
      </c>
      <c r="AP4516" s="86">
        <f t="shared" si="512"/>
        <v>0</v>
      </c>
      <c r="AR4516">
        <v>0</v>
      </c>
      <c r="AS4516">
        <v>1</v>
      </c>
      <c r="AT4516">
        <v>0</v>
      </c>
      <c r="AU4516">
        <v>0</v>
      </c>
      <c r="BA4516">
        <v>0.25</v>
      </c>
    </row>
    <row r="4517" spans="3:53" ht="12.75" x14ac:dyDescent="0.2">
      <c r="C4517" t="s">
        <v>883</v>
      </c>
      <c r="D4517" t="s">
        <v>251</v>
      </c>
      <c r="E4517">
        <v>10.73</v>
      </c>
      <c r="F4517">
        <v>19.440000000000001</v>
      </c>
      <c r="G4517">
        <v>13.31</v>
      </c>
      <c r="H4517">
        <v>3650</v>
      </c>
      <c r="I4517">
        <v>-8.7999999999999995E-2</v>
      </c>
      <c r="J4517" t="s">
        <v>78</v>
      </c>
      <c r="K4517">
        <v>55.04</v>
      </c>
      <c r="L4517">
        <v>10.753235</v>
      </c>
      <c r="M4517">
        <v>-0.26257214689349051</v>
      </c>
      <c r="N4517">
        <v>10.349874</v>
      </c>
      <c r="O4517">
        <v>3.624449920839615</v>
      </c>
      <c r="P4517">
        <v>30462000</v>
      </c>
      <c r="Q4517">
        <v>22840000</v>
      </c>
      <c r="R4517">
        <v>1.33</v>
      </c>
      <c r="S4517">
        <v>31.311</v>
      </c>
      <c r="T4517">
        <v>9.161999999999999</v>
      </c>
      <c r="U4517">
        <v>19.282499999999999</v>
      </c>
      <c r="V4517">
        <f t="shared" si="516"/>
        <v>2.4298631499547816</v>
      </c>
      <c r="AC4517">
        <v>12</v>
      </c>
      <c r="AD4517">
        <v>10.17</v>
      </c>
      <c r="AH4517" s="85">
        <f>IF(AND(M4517&lt;Variables!$G$6,M4517&gt;Variables!$G$5),0,1)</f>
        <v>1</v>
      </c>
      <c r="AI4517" s="85">
        <f t="shared" si="514"/>
        <v>0</v>
      </c>
      <c r="AJ4517" s="85">
        <f>IF(I4517&gt;Variables!$G$7,0,1)</f>
        <v>1</v>
      </c>
      <c r="AK4517" s="85">
        <f>IF(F4517&gt;Variables!$G$8,0,1)</f>
        <v>0</v>
      </c>
      <c r="AL4517" s="85">
        <f>IF(G4517&gt;Variables!$G$9,0,1)</f>
        <v>0</v>
      </c>
      <c r="AM4517" s="85">
        <f>IF(AND(K4517&gt;Variables!$G$10,K4517&lt;Variables!$G$11),0,1)</f>
        <v>0</v>
      </c>
      <c r="AN4517" s="103">
        <f>IF(H4517&lt;Variables!$G$13,1,0)</f>
        <v>0</v>
      </c>
      <c r="AO4517" s="101">
        <f>IF(R4517&lt;Variables!$G$12,0,1)</f>
        <v>0</v>
      </c>
      <c r="AP4517" s="86">
        <f t="shared" si="512"/>
        <v>1</v>
      </c>
      <c r="AR4517">
        <v>0</v>
      </c>
      <c r="AS4517">
        <v>0</v>
      </c>
      <c r="AT4517">
        <v>1</v>
      </c>
      <c r="AU4517">
        <v>0</v>
      </c>
      <c r="BA4517">
        <v>-2.25</v>
      </c>
    </row>
    <row r="4518" spans="3:53" ht="12.75" x14ac:dyDescent="0.2">
      <c r="C4518" t="s">
        <v>883</v>
      </c>
      <c r="D4518" t="s">
        <v>744</v>
      </c>
      <c r="E4518">
        <v>13.72</v>
      </c>
      <c r="F4518">
        <v>9.3699999999999992</v>
      </c>
      <c r="G4518">
        <v>10.82</v>
      </c>
      <c r="H4518">
        <v>2320</v>
      </c>
      <c r="I4518">
        <v>-32.084000000000003</v>
      </c>
      <c r="J4518" t="s">
        <v>78</v>
      </c>
      <c r="K4518">
        <v>54.53</v>
      </c>
      <c r="L4518">
        <v>13.73352</v>
      </c>
      <c r="M4518">
        <v>-9.8445263850793746E-2</v>
      </c>
      <c r="N4518">
        <v>13.604939999999999</v>
      </c>
      <c r="O4518">
        <v>0.84572221560697602</v>
      </c>
      <c r="P4518">
        <v>4435000</v>
      </c>
      <c r="Q4518">
        <v>10424000</v>
      </c>
      <c r="R4518">
        <v>0.43</v>
      </c>
      <c r="S4518">
        <v>31.311</v>
      </c>
      <c r="T4518">
        <v>9.161999999999999</v>
      </c>
      <c r="U4518">
        <v>19.282499999999999</v>
      </c>
      <c r="V4518">
        <f t="shared" si="516"/>
        <v>2.4177783008067855</v>
      </c>
      <c r="AC4518">
        <v>13.750999999999999</v>
      </c>
      <c r="AD4518">
        <v>13.04</v>
      </c>
      <c r="AH4518" s="85">
        <f>IF(AND(M4518&lt;Variables!$G$6,M4518&gt;Variables!$G$5),0,1)</f>
        <v>1</v>
      </c>
      <c r="AI4518" s="85">
        <f t="shared" si="514"/>
        <v>0</v>
      </c>
      <c r="AJ4518" s="85">
        <f>IF(I4518&gt;Variables!$G$7,0,1)</f>
        <v>1</v>
      </c>
      <c r="AK4518" s="85">
        <f>IF(F4518&gt;Variables!$G$8,0,1)</f>
        <v>0</v>
      </c>
      <c r="AL4518" s="85">
        <f>IF(G4518&gt;Variables!$G$9,0,1)</f>
        <v>1</v>
      </c>
      <c r="AM4518" s="85">
        <f>IF(AND(K4518&gt;Variables!$G$10,K4518&lt;Variables!$G$11),0,1)</f>
        <v>0</v>
      </c>
      <c r="AN4518" s="103">
        <f>IF(H4518&lt;Variables!$G$13,1,0)</f>
        <v>1</v>
      </c>
      <c r="AO4518" s="101">
        <f>IF(R4518&lt;Variables!$G$12,0,1)</f>
        <v>0</v>
      </c>
      <c r="AP4518" s="86">
        <f t="shared" si="512"/>
        <v>1</v>
      </c>
      <c r="AR4518">
        <v>0</v>
      </c>
      <c r="AS4518">
        <v>0</v>
      </c>
      <c r="AT4518">
        <v>1</v>
      </c>
      <c r="AU4518">
        <v>0</v>
      </c>
      <c r="BA4518">
        <v>-1.42</v>
      </c>
    </row>
    <row r="4519" spans="3:53" ht="12.75" x14ac:dyDescent="0.2">
      <c r="C4519" t="s">
        <v>883</v>
      </c>
      <c r="D4519" t="s">
        <v>872</v>
      </c>
      <c r="E4519">
        <v>5.96</v>
      </c>
      <c r="F4519">
        <v>60.81</v>
      </c>
      <c r="G4519">
        <v>12.22</v>
      </c>
      <c r="H4519">
        <v>208.2</v>
      </c>
      <c r="I4519">
        <v>-15.124000000000001</v>
      </c>
      <c r="J4519" t="s">
        <v>78</v>
      </c>
      <c r="K4519">
        <v>66.239999999999995</v>
      </c>
      <c r="L4519">
        <v>5.9491100000000001</v>
      </c>
      <c r="M4519">
        <v>0.16120058294434311</v>
      </c>
      <c r="N4519">
        <v>5.9448840000000009</v>
      </c>
      <c r="O4519">
        <v>0.23240150690912359</v>
      </c>
      <c r="P4519">
        <v>1400000</v>
      </c>
      <c r="Q4519">
        <v>20810</v>
      </c>
      <c r="R4519">
        <v>67.28</v>
      </c>
      <c r="S4519">
        <v>31.311</v>
      </c>
      <c r="T4519">
        <v>9.161999999999999</v>
      </c>
      <c r="U4519">
        <v>19.282499999999999</v>
      </c>
      <c r="V4519">
        <f t="shared" si="516"/>
        <v>2.5234946969587044</v>
      </c>
      <c r="AC4519">
        <v>5.96</v>
      </c>
      <c r="AD4519">
        <v>5.93</v>
      </c>
      <c r="AH4519" s="85">
        <f>IF(AND(M4519&lt;Variables!$G$6,M4519&gt;Variables!$G$5),0,1)</f>
        <v>1</v>
      </c>
      <c r="AI4519" s="85">
        <f t="shared" si="514"/>
        <v>0</v>
      </c>
      <c r="AJ4519" s="85">
        <f>IF(I4519&gt;Variables!$G$7,0,1)</f>
        <v>1</v>
      </c>
      <c r="AK4519" s="85">
        <f>IF(F4519&gt;Variables!$G$8,0,1)</f>
        <v>0</v>
      </c>
      <c r="AL4519" s="85">
        <f>IF(G4519&gt;Variables!$G$9,0,1)</f>
        <v>0</v>
      </c>
      <c r="AM4519" s="85">
        <f>IF(AND(K4519&gt;Variables!$G$10,K4519&lt;Variables!$G$11),0,1)</f>
        <v>0</v>
      </c>
      <c r="AN4519" s="103">
        <f>IF(H4519&lt;Variables!$G$13,1,0)</f>
        <v>1</v>
      </c>
      <c r="AO4519" s="101">
        <f>IF(R4519&lt;Variables!$G$12,0,1)</f>
        <v>1</v>
      </c>
      <c r="AP4519" s="86">
        <f t="shared" si="512"/>
        <v>1</v>
      </c>
      <c r="AR4519">
        <v>0</v>
      </c>
      <c r="AS4519">
        <v>0</v>
      </c>
      <c r="AT4519">
        <v>0</v>
      </c>
      <c r="AU4519">
        <v>1</v>
      </c>
      <c r="BA4519">
        <v>-0.32</v>
      </c>
    </row>
    <row r="4520" spans="3:53" ht="12.75" x14ac:dyDescent="0.2">
      <c r="C4520" t="s">
        <v>883</v>
      </c>
      <c r="D4520" t="s">
        <v>133</v>
      </c>
      <c r="E4520">
        <v>7.3</v>
      </c>
      <c r="F4520">
        <v>52.36</v>
      </c>
      <c r="G4520">
        <v>6.67</v>
      </c>
      <c r="H4520">
        <v>22.11</v>
      </c>
      <c r="I4520">
        <v>-49.738</v>
      </c>
      <c r="J4520" t="s">
        <v>78</v>
      </c>
      <c r="K4520">
        <v>32.06</v>
      </c>
      <c r="L4520">
        <v>7.84755</v>
      </c>
      <c r="M4520">
        <v>-5.804996463864514</v>
      </c>
      <c r="N4520">
        <v>8.1324339999999999</v>
      </c>
      <c r="O4520">
        <v>-9.1047034627025507</v>
      </c>
      <c r="P4520">
        <v>54670000</v>
      </c>
      <c r="Q4520">
        <v>6720000</v>
      </c>
      <c r="R4520">
        <v>8.14</v>
      </c>
      <c r="S4520">
        <v>31.311</v>
      </c>
      <c r="T4520">
        <v>9.161999999999999</v>
      </c>
      <c r="U4520">
        <v>19.282499999999999</v>
      </c>
      <c r="V4520">
        <f t="shared" si="516"/>
        <v>2.0313104616702029</v>
      </c>
      <c r="AC4520">
        <v>9.82</v>
      </c>
      <c r="AD4520">
        <v>7.09</v>
      </c>
      <c r="AH4520" s="85">
        <f>IF(AND(M4520&lt;Variables!$G$6,M4520&gt;Variables!$G$5),0,1)</f>
        <v>1</v>
      </c>
      <c r="AI4520" s="85">
        <f t="shared" si="514"/>
        <v>1</v>
      </c>
      <c r="AJ4520" s="85">
        <f>IF(I4520&gt;Variables!$G$7,0,1)</f>
        <v>1</v>
      </c>
      <c r="AK4520" s="85">
        <f>IF(F4520&gt;Variables!$G$8,0,1)</f>
        <v>0</v>
      </c>
      <c r="AL4520" s="85">
        <f>IF(G4520&gt;Variables!$G$9,0,1)</f>
        <v>1</v>
      </c>
      <c r="AM4520" s="85">
        <f>IF(AND(K4520&gt;Variables!$G$10,K4520&lt;Variables!$G$11),0,1)</f>
        <v>1</v>
      </c>
      <c r="AN4520" s="103">
        <f>IF(H4520&lt;Variables!$G$13,1,0)</f>
        <v>1</v>
      </c>
      <c r="AO4520" s="101">
        <f>IF(R4520&lt;Variables!$G$12,0,1)</f>
        <v>1</v>
      </c>
      <c r="AP4520" s="86">
        <f t="shared" si="512"/>
        <v>1</v>
      </c>
      <c r="AR4520">
        <v>1</v>
      </c>
      <c r="AS4520">
        <v>0</v>
      </c>
      <c r="AT4520">
        <v>0</v>
      </c>
      <c r="AU4520">
        <v>0</v>
      </c>
      <c r="BA4520">
        <v>2</v>
      </c>
    </row>
    <row r="4521" spans="3:53" ht="12.75" x14ac:dyDescent="0.2">
      <c r="C4521" t="s">
        <v>883</v>
      </c>
      <c r="D4521" t="s">
        <v>863</v>
      </c>
      <c r="E4521">
        <v>74.02</v>
      </c>
      <c r="F4521">
        <v>29.54</v>
      </c>
      <c r="G4521">
        <v>0.94</v>
      </c>
      <c r="H4521">
        <v>976.52</v>
      </c>
      <c r="I4521">
        <v>-13.824999999999999</v>
      </c>
      <c r="J4521" t="s">
        <v>78</v>
      </c>
      <c r="K4521">
        <v>61.22</v>
      </c>
      <c r="L4521">
        <v>74.026679999999999</v>
      </c>
      <c r="M4521">
        <v>-2.269452040795619E-3</v>
      </c>
      <c r="N4521">
        <v>74.010174000000006</v>
      </c>
      <c r="O4521">
        <v>2.003238095346099E-2</v>
      </c>
      <c r="P4521">
        <v>2880000</v>
      </c>
      <c r="Q4521">
        <v>316460</v>
      </c>
      <c r="R4521">
        <v>9.1</v>
      </c>
      <c r="S4521">
        <v>31.311</v>
      </c>
      <c r="T4521">
        <v>9.161999999999999</v>
      </c>
      <c r="U4521">
        <v>19.282499999999999</v>
      </c>
      <c r="V4521">
        <f t="shared" si="516"/>
        <v>2.4833717436245411</v>
      </c>
      <c r="AC4521">
        <v>74.03</v>
      </c>
      <c r="AD4521">
        <v>73.41</v>
      </c>
      <c r="AH4521" s="85">
        <f>IF(AND(M4521&lt;Variables!$G$6,M4521&gt;Variables!$G$5),0,1)</f>
        <v>1</v>
      </c>
      <c r="AI4521" s="85">
        <f t="shared" si="514"/>
        <v>0</v>
      </c>
      <c r="AJ4521" s="85">
        <f>IF(I4521&gt;Variables!$G$7,0,1)</f>
        <v>1</v>
      </c>
      <c r="AK4521" s="85">
        <f>IF(F4521&gt;Variables!$G$8,0,1)</f>
        <v>0</v>
      </c>
      <c r="AL4521" s="85">
        <f>IF(G4521&gt;Variables!$G$9,0,1)</f>
        <v>1</v>
      </c>
      <c r="AM4521" s="85">
        <f>IF(AND(K4521&gt;Variables!$G$10,K4521&lt;Variables!$G$11),0,1)</f>
        <v>0</v>
      </c>
      <c r="AN4521" s="103">
        <f>IF(H4521&lt;Variables!$G$13,1,0)</f>
        <v>1</v>
      </c>
      <c r="AO4521" s="101">
        <f>IF(R4521&lt;Variables!$G$12,0,1)</f>
        <v>1</v>
      </c>
      <c r="AP4521" s="86">
        <f t="shared" si="512"/>
        <v>1</v>
      </c>
      <c r="AR4521">
        <v>0</v>
      </c>
      <c r="AS4521">
        <v>1</v>
      </c>
      <c r="AT4521">
        <v>0</v>
      </c>
      <c r="AU4521">
        <v>0</v>
      </c>
      <c r="BA4521">
        <v>-0.06</v>
      </c>
    </row>
    <row r="4522" spans="3:53" ht="12.75" x14ac:dyDescent="0.2">
      <c r="C4522" t="s">
        <v>883</v>
      </c>
      <c r="D4522" t="s">
        <v>861</v>
      </c>
      <c r="E4522">
        <v>3.04</v>
      </c>
      <c r="F4522">
        <v>24.91</v>
      </c>
      <c r="G4522">
        <v>4.08</v>
      </c>
      <c r="H4522">
        <v>298.19</v>
      </c>
      <c r="I4522">
        <v>0.78800000000000003</v>
      </c>
      <c r="J4522" t="s">
        <v>78</v>
      </c>
      <c r="K4522">
        <v>45.92</v>
      </c>
      <c r="L4522">
        <v>3.0909300000000002</v>
      </c>
      <c r="M4522">
        <v>-1.0039049735839991</v>
      </c>
      <c r="N4522">
        <v>3.0748980000000001</v>
      </c>
      <c r="O4522">
        <v>-0.48775601662234941</v>
      </c>
      <c r="P4522">
        <v>11460000</v>
      </c>
      <c r="Q4522">
        <v>352780</v>
      </c>
      <c r="R4522">
        <v>32.479999999999997</v>
      </c>
      <c r="S4522">
        <v>31.311</v>
      </c>
      <c r="T4522">
        <v>9.161999999999999</v>
      </c>
      <c r="U4522">
        <v>19.282499999999999</v>
      </c>
      <c r="V4522">
        <f t="shared" si="516"/>
        <v>2.3390036768532445</v>
      </c>
      <c r="AC4522">
        <v>3.75</v>
      </c>
      <c r="AD4522">
        <v>3.04</v>
      </c>
      <c r="AH4522" s="85">
        <f>IF(AND(M4522&lt;Variables!$G$6,M4522&gt;Variables!$G$5),0,1)</f>
        <v>1</v>
      </c>
      <c r="AI4522" s="85">
        <f t="shared" si="514"/>
        <v>0</v>
      </c>
      <c r="AJ4522" s="85">
        <f>IF(I4522&gt;Variables!$G$7,0,1)</f>
        <v>0</v>
      </c>
      <c r="AK4522" s="85">
        <f>IF(F4522&gt;Variables!$G$8,0,1)</f>
        <v>0</v>
      </c>
      <c r="AL4522" s="85">
        <f>IF(G4522&gt;Variables!$G$9,0,1)</f>
        <v>1</v>
      </c>
      <c r="AM4522" s="85">
        <f>IF(AND(K4522&gt;Variables!$G$10,K4522&lt;Variables!$G$11),0,1)</f>
        <v>1</v>
      </c>
      <c r="AN4522" s="103">
        <f>IF(H4522&lt;Variables!$G$13,1,0)</f>
        <v>1</v>
      </c>
      <c r="AO4522" s="101">
        <f>IF(R4522&lt;Variables!$G$12,0,1)</f>
        <v>1</v>
      </c>
      <c r="AP4522" s="86">
        <f t="shared" si="512"/>
        <v>1</v>
      </c>
      <c r="AR4522">
        <v>1</v>
      </c>
      <c r="AS4522">
        <v>0</v>
      </c>
      <c r="AT4522">
        <v>0</v>
      </c>
      <c r="AU4522">
        <v>0</v>
      </c>
      <c r="BA4522">
        <v>2</v>
      </c>
    </row>
    <row r="4523" spans="3:53" ht="12.75" x14ac:dyDescent="0.2">
      <c r="C4523" t="s">
        <v>883</v>
      </c>
      <c r="D4523" t="s">
        <v>868</v>
      </c>
      <c r="E4523">
        <v>5.7</v>
      </c>
      <c r="F4523">
        <v>39.32</v>
      </c>
      <c r="G4523">
        <v>-4.76</v>
      </c>
      <c r="H4523">
        <v>124.3</v>
      </c>
      <c r="I4523">
        <v>0.42299999999999999</v>
      </c>
      <c r="J4523" t="s">
        <v>76</v>
      </c>
      <c r="K4523">
        <v>57.47</v>
      </c>
      <c r="L4523">
        <v>5.5383199999999997</v>
      </c>
      <c r="M4523">
        <v>1.630097213595457</v>
      </c>
      <c r="N4523">
        <v>5.5439179999999997</v>
      </c>
      <c r="O4523">
        <v>1.5274756949868289</v>
      </c>
      <c r="P4523">
        <v>23350000</v>
      </c>
      <c r="Q4523">
        <v>722400</v>
      </c>
      <c r="R4523">
        <v>32.32</v>
      </c>
      <c r="S4523">
        <v>31.311</v>
      </c>
      <c r="T4523">
        <v>9.161999999999999</v>
      </c>
      <c r="U4523">
        <v>19.282499999999999</v>
      </c>
      <c r="V4523">
        <f t="shared" si="516"/>
        <v>2.366839998422626</v>
      </c>
      <c r="AC4523">
        <v>5.8</v>
      </c>
      <c r="AD4523">
        <v>5.0199999999999996</v>
      </c>
      <c r="AH4523" s="85">
        <f>IF(AND(M4523&lt;Variables!$G$6,M4523&gt;Variables!$G$5),0,1)</f>
        <v>1</v>
      </c>
      <c r="AI4523" s="85">
        <f t="shared" si="514"/>
        <v>1</v>
      </c>
      <c r="AJ4523" s="85">
        <f>IF(I4523&gt;Variables!$G$7,0,1)</f>
        <v>0</v>
      </c>
      <c r="AK4523" s="85">
        <f>IF(F4523&gt;Variables!$G$8,0,1)</f>
        <v>0</v>
      </c>
      <c r="AL4523" s="85">
        <f>IF(G4523&gt;Variables!$G$9,0,1)</f>
        <v>1</v>
      </c>
      <c r="AM4523" s="85">
        <f>IF(AND(K4523&gt;Variables!$G$10,K4523&lt;Variables!$G$11),0,1)</f>
        <v>0</v>
      </c>
      <c r="AN4523" s="103">
        <f>IF(H4523&lt;Variables!$G$13,1,0)</f>
        <v>1</v>
      </c>
      <c r="AO4523" s="101">
        <f>IF(R4523&lt;Variables!$G$12,0,1)</f>
        <v>1</v>
      </c>
      <c r="AP4523" s="86">
        <f t="shared" si="512"/>
        <v>0</v>
      </c>
      <c r="AR4523">
        <v>0</v>
      </c>
      <c r="AS4523">
        <v>0</v>
      </c>
      <c r="AT4523">
        <v>1</v>
      </c>
      <c r="AU4523">
        <v>0</v>
      </c>
      <c r="BA4523">
        <v>-2.25</v>
      </c>
    </row>
    <row r="4524" spans="3:53" ht="12.75" x14ac:dyDescent="0.2">
      <c r="C4524" t="s">
        <v>883</v>
      </c>
      <c r="D4524" t="s">
        <v>262</v>
      </c>
      <c r="E4524">
        <v>5.75</v>
      </c>
      <c r="F4524">
        <v>23.83</v>
      </c>
      <c r="G4524">
        <v>17.350000000000001</v>
      </c>
      <c r="H4524">
        <v>558.21</v>
      </c>
      <c r="I4524">
        <v>117.55200000000001</v>
      </c>
      <c r="J4524" t="s">
        <v>78</v>
      </c>
      <c r="K4524">
        <v>40.35</v>
      </c>
      <c r="L4524">
        <v>5.9981600000000004</v>
      </c>
      <c r="M4524">
        <v>-4.137268762420482</v>
      </c>
      <c r="N4524">
        <v>5.7811539999999999</v>
      </c>
      <c r="O4524">
        <v>-0.53888894846945612</v>
      </c>
      <c r="P4524">
        <v>27100000</v>
      </c>
      <c r="Q4524">
        <v>13790000</v>
      </c>
      <c r="R4524">
        <v>1.97</v>
      </c>
      <c r="S4524">
        <v>31.311</v>
      </c>
      <c r="T4524">
        <v>9.161999999999999</v>
      </c>
      <c r="U4524">
        <v>19.282499999999999</v>
      </c>
      <c r="V4524">
        <f t="shared" si="516"/>
        <v>2.2592926172292835</v>
      </c>
      <c r="AC4524">
        <v>6.39</v>
      </c>
      <c r="AD4524">
        <v>5.61</v>
      </c>
      <c r="AH4524" s="85">
        <f>IF(AND(M4524&lt;Variables!$G$6,M4524&gt;Variables!$G$5),0,1)</f>
        <v>0</v>
      </c>
      <c r="AI4524" s="85">
        <f t="shared" si="514"/>
        <v>0</v>
      </c>
      <c r="AJ4524" s="85">
        <f>IF(I4524&gt;Variables!$G$7,0,1)</f>
        <v>0</v>
      </c>
      <c r="AK4524" s="85">
        <f>IF(F4524&gt;Variables!$G$8,0,1)</f>
        <v>0</v>
      </c>
      <c r="AL4524" s="85">
        <f>IF(G4524&gt;Variables!$G$9,0,1)</f>
        <v>0</v>
      </c>
      <c r="AM4524" s="85">
        <f>IF(AND(K4524&gt;Variables!$G$10,K4524&lt;Variables!$G$11),0,1)</f>
        <v>1</v>
      </c>
      <c r="AN4524" s="103">
        <f>IF(H4524&lt;Variables!$G$13,1,0)</f>
        <v>1</v>
      </c>
      <c r="AO4524" s="101">
        <f>IF(R4524&lt;Variables!$G$12,0,1)</f>
        <v>0</v>
      </c>
      <c r="AP4524" s="86">
        <f t="shared" si="512"/>
        <v>1</v>
      </c>
      <c r="AR4524">
        <v>1</v>
      </c>
      <c r="AS4524">
        <v>0</v>
      </c>
      <c r="AT4524">
        <v>0</v>
      </c>
      <c r="AU4524">
        <v>0</v>
      </c>
      <c r="BA4524">
        <v>2</v>
      </c>
    </row>
    <row r="4525" spans="3:53" ht="12.75" x14ac:dyDescent="0.2">
      <c r="C4525" t="s">
        <v>883</v>
      </c>
      <c r="D4525" t="s">
        <v>882</v>
      </c>
      <c r="E4525">
        <v>19.989999999999998</v>
      </c>
      <c r="F4525">
        <v>23.26</v>
      </c>
      <c r="G4525">
        <v>23.73</v>
      </c>
      <c r="H4525">
        <v>113.63</v>
      </c>
      <c r="I4525">
        <v>1482.027</v>
      </c>
      <c r="J4525" t="s">
        <v>78</v>
      </c>
      <c r="K4525">
        <v>55.47</v>
      </c>
      <c r="L4525">
        <v>19.995014999999999</v>
      </c>
      <c r="M4525">
        <v>0.30500102150463931</v>
      </c>
      <c r="N4525">
        <v>19.662132</v>
      </c>
      <c r="O4525">
        <v>2.003180529964915</v>
      </c>
      <c r="P4525">
        <v>830480</v>
      </c>
      <c r="Q4525">
        <v>179040</v>
      </c>
      <c r="R4525">
        <v>4.6399999999999997</v>
      </c>
      <c r="S4525">
        <v>31.311</v>
      </c>
      <c r="T4525">
        <v>9.161999999999999</v>
      </c>
      <c r="U4525">
        <v>19.282499999999999</v>
      </c>
      <c r="V4525">
        <f t="shared" si="516"/>
        <v>2.4109209625038028</v>
      </c>
      <c r="AC4525">
        <v>21.399899999999999</v>
      </c>
      <c r="AD4525">
        <v>19.5</v>
      </c>
      <c r="AH4525" s="85">
        <f>IF(AND(M4525&lt;Variables!$G$6,M4525&gt;Variables!$G$5),0,1)</f>
        <v>1</v>
      </c>
      <c r="AI4525" s="85">
        <f t="shared" si="514"/>
        <v>0</v>
      </c>
      <c r="AJ4525" s="85">
        <f>IF(I4525&gt;Variables!$G$7,0,1)</f>
        <v>0</v>
      </c>
      <c r="AK4525" s="85">
        <f>IF(F4525&gt;Variables!$G$8,0,1)</f>
        <v>0</v>
      </c>
      <c r="AL4525" s="85">
        <f>IF(G4525&gt;Variables!$G$9,0,1)</f>
        <v>0</v>
      </c>
      <c r="AM4525" s="85">
        <f>IF(AND(K4525&gt;Variables!$G$10,K4525&lt;Variables!$G$11),0,1)</f>
        <v>0</v>
      </c>
      <c r="AN4525" s="103">
        <f>IF(H4525&lt;Variables!$G$13,1,0)</f>
        <v>1</v>
      </c>
      <c r="AO4525" s="101">
        <f>IF(R4525&lt;Variables!$G$12,0,1)</f>
        <v>1</v>
      </c>
      <c r="AP4525" s="86">
        <f t="shared" si="512"/>
        <v>1</v>
      </c>
      <c r="AR4525">
        <v>1</v>
      </c>
      <c r="AS4525">
        <v>0</v>
      </c>
      <c r="AT4525">
        <v>0</v>
      </c>
      <c r="AU4525">
        <v>0</v>
      </c>
      <c r="BA4525">
        <v>2</v>
      </c>
    </row>
    <row r="4526" spans="3:53" ht="12.75" x14ac:dyDescent="0.2">
      <c r="C4526" t="s">
        <v>883</v>
      </c>
      <c r="D4526" t="s">
        <v>862</v>
      </c>
      <c r="E4526">
        <v>78.150000000000006</v>
      </c>
      <c r="F4526">
        <v>21.15</v>
      </c>
      <c r="G4526">
        <v>-0.48</v>
      </c>
      <c r="H4526">
        <v>4480</v>
      </c>
      <c r="I4526">
        <v>2.54</v>
      </c>
      <c r="J4526" t="s">
        <v>78</v>
      </c>
      <c r="K4526">
        <v>60.46</v>
      </c>
      <c r="L4526">
        <v>78.115775000000014</v>
      </c>
      <c r="M4526">
        <v>4.3813173459512078E-2</v>
      </c>
      <c r="N4526">
        <v>78.077312000000006</v>
      </c>
      <c r="O4526">
        <v>9.3097467289856767E-2</v>
      </c>
      <c r="P4526">
        <v>12794000</v>
      </c>
      <c r="Q4526">
        <v>578815</v>
      </c>
      <c r="R4526">
        <v>22.1</v>
      </c>
      <c r="S4526">
        <v>31.311</v>
      </c>
      <c r="T4526">
        <v>9.161999999999999</v>
      </c>
      <c r="U4526">
        <v>19.282499999999999</v>
      </c>
      <c r="V4526">
        <f t="shared" si="516"/>
        <v>2.4729029281158645</v>
      </c>
      <c r="AC4526">
        <v>78.349999999999994</v>
      </c>
      <c r="AD4526">
        <v>78</v>
      </c>
      <c r="AH4526" s="85">
        <f>IF(AND(M4526&lt;Variables!$G$6,M4526&gt;Variables!$G$5),0,1)</f>
        <v>1</v>
      </c>
      <c r="AI4526" s="85">
        <f t="shared" si="514"/>
        <v>0</v>
      </c>
      <c r="AJ4526" s="85">
        <f>IF(I4526&gt;Variables!$G$7,0,1)</f>
        <v>0</v>
      </c>
      <c r="AK4526" s="85">
        <f>IF(F4526&gt;Variables!$G$8,0,1)</f>
        <v>0</v>
      </c>
      <c r="AL4526" s="85">
        <f>IF(G4526&gt;Variables!$G$9,0,1)</f>
        <v>1</v>
      </c>
      <c r="AM4526" s="85">
        <f>IF(AND(K4526&gt;Variables!$G$10,K4526&lt;Variables!$G$11),0,1)</f>
        <v>0</v>
      </c>
      <c r="AN4526" s="103">
        <f>IF(H4526&lt;Variables!$G$13,1,0)</f>
        <v>0</v>
      </c>
      <c r="AO4526" s="101">
        <f>IF(R4526&lt;Variables!$G$12,0,1)</f>
        <v>1</v>
      </c>
      <c r="AP4526" s="86">
        <f t="shared" si="512"/>
        <v>1</v>
      </c>
      <c r="AR4526">
        <v>0</v>
      </c>
      <c r="AS4526">
        <v>0</v>
      </c>
      <c r="AT4526">
        <v>0</v>
      </c>
      <c r="AU4526">
        <v>1</v>
      </c>
      <c r="BA4526">
        <v>-0.17</v>
      </c>
    </row>
    <row r="4527" spans="3:53" ht="12.75" x14ac:dyDescent="0.2">
      <c r="C4527" t="s">
        <v>883</v>
      </c>
      <c r="D4527" t="s">
        <v>697</v>
      </c>
      <c r="E4527">
        <v>6.98</v>
      </c>
      <c r="F4527">
        <v>18.14</v>
      </c>
      <c r="G4527">
        <v>22.46</v>
      </c>
      <c r="H4527">
        <v>-99999</v>
      </c>
      <c r="I4527">
        <v>-7.7359999999999998</v>
      </c>
      <c r="J4527" t="s">
        <v>76</v>
      </c>
      <c r="K4527">
        <v>55.29</v>
      </c>
      <c r="L4527">
        <v>6.9073461538461549</v>
      </c>
      <c r="M4527">
        <v>1.051834446046841</v>
      </c>
      <c r="N4527">
        <v>6.9118421052631591</v>
      </c>
      <c r="O4527">
        <v>0.98610317913572032</v>
      </c>
      <c r="P4527">
        <v>147739</v>
      </c>
      <c r="Q4527">
        <v>74910</v>
      </c>
      <c r="R4527">
        <v>1.97</v>
      </c>
      <c r="S4527">
        <v>31.311</v>
      </c>
      <c r="T4527">
        <v>9.161999999999999</v>
      </c>
      <c r="U4527">
        <v>19.282499999999999</v>
      </c>
      <c r="V4527">
        <f t="shared" si="516"/>
        <v>2.3783872826166128</v>
      </c>
      <c r="AC4527">
        <v>7</v>
      </c>
      <c r="AD4527">
        <v>5.8</v>
      </c>
      <c r="AH4527" s="85">
        <f>IF(AND(M4527&lt;Variables!$G$6,M4527&gt;Variables!$G$5),0,1)</f>
        <v>1</v>
      </c>
      <c r="AI4527" s="85">
        <f t="shared" si="514"/>
        <v>1</v>
      </c>
      <c r="AJ4527" s="85">
        <f>IF(I4527&gt;Variables!$G$7,0,1)</f>
        <v>1</v>
      </c>
      <c r="AK4527" s="85">
        <f>IF(F4527&gt;Variables!$G$8,0,1)</f>
        <v>0</v>
      </c>
      <c r="AL4527" s="85">
        <f>IF(G4527&gt;Variables!$G$9,0,1)</f>
        <v>0</v>
      </c>
      <c r="AM4527" s="85">
        <f>IF(AND(K4527&gt;Variables!$G$10,K4527&lt;Variables!$G$11),0,1)</f>
        <v>0</v>
      </c>
      <c r="AN4527" s="103">
        <f>IF(H4527&lt;Variables!$G$13,1,0)</f>
        <v>1</v>
      </c>
      <c r="AO4527" s="101">
        <f>IF(R4527&lt;Variables!$G$12,0,1)</f>
        <v>0</v>
      </c>
      <c r="AP4527" s="86">
        <f t="shared" ref="AP4527:AP4590" si="517">IF(J4527="Pass", 0,1)</f>
        <v>0</v>
      </c>
      <c r="AR4527">
        <v>0</v>
      </c>
      <c r="AS4527">
        <v>0</v>
      </c>
      <c r="AT4527">
        <v>1</v>
      </c>
      <c r="AU4527">
        <v>0</v>
      </c>
      <c r="BA4527">
        <v>-2.25</v>
      </c>
    </row>
    <row r="4528" spans="3:53" ht="12.75" x14ac:dyDescent="0.2">
      <c r="C4528" t="s">
        <v>883</v>
      </c>
      <c r="D4528" t="s">
        <v>874</v>
      </c>
      <c r="E4528">
        <v>225.45</v>
      </c>
      <c r="F4528">
        <v>9.17</v>
      </c>
      <c r="G4528">
        <v>9.35</v>
      </c>
      <c r="H4528">
        <v>78390</v>
      </c>
      <c r="I4528">
        <v>204.84100000000001</v>
      </c>
      <c r="J4528" t="s">
        <v>78</v>
      </c>
      <c r="K4528">
        <v>65.58</v>
      </c>
      <c r="L4528">
        <v>224.07199</v>
      </c>
      <c r="M4528">
        <v>1.070196234701178</v>
      </c>
      <c r="N4528">
        <v>221.889478</v>
      </c>
      <c r="O4528">
        <v>2.0643259163465029</v>
      </c>
      <c r="P4528">
        <v>9285000</v>
      </c>
      <c r="Q4528">
        <v>9173000</v>
      </c>
      <c r="R4528">
        <v>1.01</v>
      </c>
      <c r="S4528">
        <v>31.311</v>
      </c>
      <c r="T4528">
        <v>9.161999999999999</v>
      </c>
      <c r="U4528">
        <v>19.282499999999999</v>
      </c>
      <c r="V4528">
        <f t="shared" si="516"/>
        <v>2.4524301755095403</v>
      </c>
      <c r="AC4528">
        <v>227.71</v>
      </c>
      <c r="AD4528">
        <v>217.07</v>
      </c>
      <c r="AH4528" s="85">
        <f>IF(AND(M4528&lt;Variables!$G$6,M4528&gt;Variables!$G$5),0,1)</f>
        <v>1</v>
      </c>
      <c r="AI4528" s="85">
        <f t="shared" si="514"/>
        <v>0</v>
      </c>
      <c r="AJ4528" s="85">
        <f>IF(I4528&gt;Variables!$G$7,0,1)</f>
        <v>0</v>
      </c>
      <c r="AK4528" s="85">
        <f>IF(F4528&gt;Variables!$G$8,0,1)</f>
        <v>0</v>
      </c>
      <c r="AL4528" s="85">
        <f>IF(G4528&gt;Variables!$G$9,0,1)</f>
        <v>1</v>
      </c>
      <c r="AM4528" s="85">
        <f>IF(AND(K4528&gt;Variables!$G$10,K4528&lt;Variables!$G$11),0,1)</f>
        <v>0</v>
      </c>
      <c r="AN4528" s="103">
        <f>IF(H4528&lt;Variables!$G$13,1,0)</f>
        <v>0</v>
      </c>
      <c r="AO4528" s="101">
        <f>IF(R4528&lt;Variables!$G$12,0,1)</f>
        <v>0</v>
      </c>
      <c r="AP4528" s="86">
        <f t="shared" si="517"/>
        <v>1</v>
      </c>
      <c r="AR4528">
        <v>0</v>
      </c>
      <c r="AS4528">
        <v>0</v>
      </c>
      <c r="AT4528">
        <v>1</v>
      </c>
      <c r="AU4528">
        <v>0</v>
      </c>
      <c r="BA4528">
        <v>-1.98</v>
      </c>
    </row>
    <row r="4529" spans="3:53" ht="12.75" x14ac:dyDescent="0.2">
      <c r="C4529" t="s">
        <v>884</v>
      </c>
      <c r="D4529" t="s">
        <v>865</v>
      </c>
      <c r="E4529">
        <v>33.4</v>
      </c>
      <c r="F4529">
        <v>8.69</v>
      </c>
      <c r="G4529">
        <v>6.21</v>
      </c>
      <c r="H4529">
        <v>2460</v>
      </c>
      <c r="I4529">
        <v>59.078000000000003</v>
      </c>
      <c r="J4529" t="s">
        <v>76</v>
      </c>
      <c r="K4529">
        <v>57.05</v>
      </c>
      <c r="L4529">
        <v>33.353655000000003</v>
      </c>
      <c r="M4529">
        <v>0.27386803635162887</v>
      </c>
      <c r="N4529">
        <v>33.388275510204089</v>
      </c>
      <c r="O4529">
        <v>0.169893439924968</v>
      </c>
      <c r="P4529">
        <v>569405</v>
      </c>
      <c r="Q4529">
        <v>413382</v>
      </c>
      <c r="R4529">
        <v>1.38</v>
      </c>
      <c r="S4529">
        <v>33.492999999999988</v>
      </c>
      <c r="T4529">
        <v>9.3090000000000011</v>
      </c>
      <c r="U4529">
        <v>20.138750000000002</v>
      </c>
      <c r="V4529">
        <f t="shared" si="516"/>
        <v>2.4273413682875242</v>
      </c>
      <c r="AC4529">
        <v>33.47</v>
      </c>
      <c r="AD4529">
        <v>32.630000000000003</v>
      </c>
      <c r="AH4529" s="85">
        <f>IF(AND(M4529&lt;Variables!$G$6,M4529&gt;Variables!$G$5),0,1)</f>
        <v>1</v>
      </c>
      <c r="AI4529" s="85">
        <f t="shared" si="514"/>
        <v>1</v>
      </c>
      <c r="AJ4529" s="85">
        <f>IF(I4529&gt;Variables!$G$7,0,1)</f>
        <v>0</v>
      </c>
      <c r="AK4529" s="85">
        <f>IF(F4529&gt;Variables!$G$8,0,1)</f>
        <v>1</v>
      </c>
      <c r="AL4529" s="85">
        <f>IF(G4529&gt;Variables!$G$9,0,1)</f>
        <v>1</v>
      </c>
      <c r="AM4529" s="85">
        <f>IF(AND(K4529&gt;Variables!$G$10,K4529&lt;Variables!$G$11),0,1)</f>
        <v>0</v>
      </c>
      <c r="AN4529" s="103">
        <f>IF(H4529&lt;Variables!$G$13,1,0)</f>
        <v>1</v>
      </c>
      <c r="AO4529" s="101">
        <f>IF(R4529&lt;Variables!$G$12,0,1)</f>
        <v>0</v>
      </c>
      <c r="AP4529" s="86">
        <f t="shared" si="517"/>
        <v>0</v>
      </c>
      <c r="AR4529">
        <v>0</v>
      </c>
      <c r="AS4529">
        <v>1</v>
      </c>
      <c r="AT4529">
        <v>0</v>
      </c>
      <c r="AU4529">
        <v>0</v>
      </c>
      <c r="BA4529">
        <v>-0.48</v>
      </c>
    </row>
    <row r="4530" spans="3:53" ht="12.75" x14ac:dyDescent="0.2">
      <c r="C4530" t="s">
        <v>884</v>
      </c>
      <c r="D4530" t="s">
        <v>866</v>
      </c>
      <c r="E4530">
        <v>38.75</v>
      </c>
      <c r="F4530">
        <v>10.73</v>
      </c>
      <c r="G4530">
        <v>-0.48</v>
      </c>
      <c r="H4530">
        <v>3060</v>
      </c>
      <c r="I4530">
        <v>68.603999999999999</v>
      </c>
      <c r="J4530" t="s">
        <v>76</v>
      </c>
      <c r="K4530">
        <v>49.25</v>
      </c>
      <c r="L4530">
        <v>38.780884999999998</v>
      </c>
      <c r="M4530">
        <v>-6.6746800646749746E-2</v>
      </c>
      <c r="N4530">
        <v>38.750515999999998</v>
      </c>
      <c r="O4530">
        <v>1.157145881618179E-2</v>
      </c>
      <c r="P4530">
        <v>2969000</v>
      </c>
      <c r="Q4530">
        <v>847606</v>
      </c>
      <c r="R4530">
        <v>3.5</v>
      </c>
      <c r="S4530">
        <v>33.492999999999988</v>
      </c>
      <c r="T4530">
        <v>9.3090000000000011</v>
      </c>
      <c r="U4530">
        <v>20.138750000000002</v>
      </c>
      <c r="V4530">
        <f t="shared" si="516"/>
        <v>2.3608208432466147</v>
      </c>
      <c r="AC4530">
        <v>38.99</v>
      </c>
      <c r="AD4530">
        <v>38.700000000000003</v>
      </c>
      <c r="AH4530" s="85">
        <f>IF(AND(M4530&lt;Variables!$G$6,M4530&gt;Variables!$G$5),0,1)</f>
        <v>1</v>
      </c>
      <c r="AI4530" s="85">
        <f t="shared" si="514"/>
        <v>0</v>
      </c>
      <c r="AJ4530" s="85">
        <f>IF(I4530&gt;Variables!$G$7,0,1)</f>
        <v>0</v>
      </c>
      <c r="AK4530" s="85">
        <f>IF(F4530&gt;Variables!$G$8,0,1)</f>
        <v>0</v>
      </c>
      <c r="AL4530" s="85">
        <f>IF(G4530&gt;Variables!$G$9,0,1)</f>
        <v>1</v>
      </c>
      <c r="AM4530" s="85">
        <f>IF(AND(K4530&gt;Variables!$G$10,K4530&lt;Variables!$G$11),0,1)</f>
        <v>1</v>
      </c>
      <c r="AN4530" s="103">
        <f>IF(H4530&lt;Variables!$G$13,1,0)</f>
        <v>0</v>
      </c>
      <c r="AO4530" s="101">
        <f>IF(R4530&lt;Variables!$G$12,0,1)</f>
        <v>1</v>
      </c>
      <c r="AP4530" s="86">
        <f t="shared" si="517"/>
        <v>0</v>
      </c>
      <c r="AR4530">
        <v>0</v>
      </c>
      <c r="AS4530">
        <v>1</v>
      </c>
      <c r="AT4530">
        <v>0</v>
      </c>
      <c r="AU4530">
        <v>0</v>
      </c>
      <c r="BA4530">
        <v>0.2</v>
      </c>
    </row>
    <row r="4531" spans="3:53" ht="12.75" x14ac:dyDescent="0.2">
      <c r="C4531" t="s">
        <v>884</v>
      </c>
      <c r="D4531" t="s">
        <v>868</v>
      </c>
      <c r="E4531">
        <v>5.71</v>
      </c>
      <c r="F4531">
        <v>41.79</v>
      </c>
      <c r="G4531">
        <v>-4.6500000000000004</v>
      </c>
      <c r="H4531">
        <v>124.3</v>
      </c>
      <c r="I4531">
        <v>0.42799999999999999</v>
      </c>
      <c r="J4531" t="s">
        <v>76</v>
      </c>
      <c r="K4531">
        <v>53.97</v>
      </c>
      <c r="L4531">
        <v>5.5972150000000003</v>
      </c>
      <c r="M4531">
        <v>0.67506786857391599</v>
      </c>
      <c r="N4531">
        <v>5.5556159999999997</v>
      </c>
      <c r="O4531">
        <v>1.4288964536065869</v>
      </c>
      <c r="P4531">
        <v>23940000</v>
      </c>
      <c r="Q4531">
        <v>722400</v>
      </c>
      <c r="R4531">
        <v>33.14</v>
      </c>
      <c r="S4531">
        <v>33.492999999999988</v>
      </c>
      <c r="T4531">
        <v>9.3090000000000011</v>
      </c>
      <c r="U4531">
        <v>20.138750000000002</v>
      </c>
      <c r="V4531">
        <f t="shared" si="516"/>
        <v>2.3828375392794454</v>
      </c>
      <c r="AC4531">
        <v>5.8</v>
      </c>
      <c r="AD4531">
        <v>5.0199999999999996</v>
      </c>
      <c r="AH4531" s="85">
        <f>IF(AND(M4531&lt;Variables!$G$6,M4531&gt;Variables!$G$5),0,1)</f>
        <v>1</v>
      </c>
      <c r="AI4531" s="85">
        <f t="shared" si="514"/>
        <v>0</v>
      </c>
      <c r="AJ4531" s="85">
        <f>IF(I4531&gt;Variables!$G$7,0,1)</f>
        <v>0</v>
      </c>
      <c r="AK4531" s="85">
        <f>IF(F4531&gt;Variables!$G$8,0,1)</f>
        <v>0</v>
      </c>
      <c r="AL4531" s="85">
        <f>IF(G4531&gt;Variables!$G$9,0,1)</f>
        <v>1</v>
      </c>
      <c r="AM4531" s="85">
        <f>IF(AND(K4531&gt;Variables!$G$10,K4531&lt;Variables!$G$11),0,1)</f>
        <v>0</v>
      </c>
      <c r="AN4531" s="103">
        <f>IF(H4531&lt;Variables!$G$13,1,0)</f>
        <v>1</v>
      </c>
      <c r="AO4531" s="101">
        <f>IF(R4531&lt;Variables!$G$12,0,1)</f>
        <v>1</v>
      </c>
      <c r="AP4531" s="86">
        <f t="shared" si="517"/>
        <v>0</v>
      </c>
      <c r="AR4531">
        <v>0</v>
      </c>
      <c r="AS4531">
        <v>0</v>
      </c>
      <c r="AT4531">
        <v>1</v>
      </c>
      <c r="AU4531">
        <v>0</v>
      </c>
      <c r="BA4531">
        <v>-2.25</v>
      </c>
    </row>
    <row r="4532" spans="3:53" ht="12.75" x14ac:dyDescent="0.2">
      <c r="C4532" t="s">
        <v>884</v>
      </c>
      <c r="D4532" t="s">
        <v>864</v>
      </c>
      <c r="E4532">
        <v>10.85</v>
      </c>
      <c r="F4532">
        <v>9.02</v>
      </c>
      <c r="G4532">
        <v>0</v>
      </c>
      <c r="H4532">
        <v>-99999</v>
      </c>
      <c r="I4532">
        <v>2419.7570000000001</v>
      </c>
      <c r="J4532" t="s">
        <v>76</v>
      </c>
      <c r="K4532">
        <v>-99999</v>
      </c>
      <c r="L4532">
        <v>-99999</v>
      </c>
      <c r="M4532">
        <v>-99999</v>
      </c>
      <c r="N4532">
        <v>-99999</v>
      </c>
      <c r="O4532">
        <v>-99999</v>
      </c>
      <c r="P4532">
        <v>45171</v>
      </c>
      <c r="Q4532">
        <v>6087</v>
      </c>
      <c r="R4532">
        <v>7.42</v>
      </c>
      <c r="S4532">
        <v>33.492999999999988</v>
      </c>
      <c r="T4532">
        <v>9.3090000000000011</v>
      </c>
      <c r="U4532">
        <v>20.138750000000002</v>
      </c>
      <c r="V4532"/>
      <c r="AC4532">
        <v>10.85</v>
      </c>
      <c r="AD4532">
        <v>10.55</v>
      </c>
      <c r="AH4532" s="85">
        <f>IF(AND(M4532&lt;Variables!$G$6,M4532&gt;Variables!$G$5),0,1)</f>
        <v>1</v>
      </c>
      <c r="AI4532" s="85">
        <f t="shared" si="514"/>
        <v>1</v>
      </c>
      <c r="AJ4532" s="85">
        <f>IF(I4532&gt;Variables!$G$7,0,1)</f>
        <v>0</v>
      </c>
      <c r="AK4532" s="85">
        <f>IF(F4532&gt;Variables!$G$8,0,1)</f>
        <v>0</v>
      </c>
      <c r="AL4532" s="85">
        <f>IF(G4532&gt;Variables!$G$9,0,1)</f>
        <v>1</v>
      </c>
      <c r="AM4532" s="85">
        <f>IF(AND(K4532&gt;Variables!$G$10,K4532&lt;Variables!$G$11),0,1)</f>
        <v>1</v>
      </c>
      <c r="AN4532" s="103">
        <f>IF(H4532&lt;Variables!$G$13,1,0)</f>
        <v>1</v>
      </c>
      <c r="AO4532" s="101">
        <f>IF(R4532&lt;Variables!$G$12,0,1)</f>
        <v>1</v>
      </c>
      <c r="AP4532" s="86">
        <f t="shared" si="517"/>
        <v>0</v>
      </c>
      <c r="AR4532">
        <v>0</v>
      </c>
      <c r="AS4532">
        <v>0</v>
      </c>
      <c r="AT4532">
        <v>1</v>
      </c>
      <c r="AU4532">
        <v>0</v>
      </c>
      <c r="BA4532">
        <v>-2.25</v>
      </c>
    </row>
    <row r="4533" spans="3:53" ht="12.75" x14ac:dyDescent="0.2">
      <c r="C4533" t="s">
        <v>884</v>
      </c>
      <c r="D4533" t="s">
        <v>872</v>
      </c>
      <c r="E4533">
        <v>5.95</v>
      </c>
      <c r="F4533">
        <v>60.81</v>
      </c>
      <c r="G4533">
        <v>12.05</v>
      </c>
      <c r="H4533">
        <v>208.2</v>
      </c>
      <c r="I4533">
        <v>-15.194000000000001</v>
      </c>
      <c r="J4533" t="s">
        <v>78</v>
      </c>
      <c r="K4533">
        <v>61.77</v>
      </c>
      <c r="L4533">
        <v>5.951763157894737</v>
      </c>
      <c r="M4533">
        <v>-2.9624127304159489E-2</v>
      </c>
      <c r="N4533">
        <v>5.9452142857142851</v>
      </c>
      <c r="O4533">
        <v>8.049691828963372E-2</v>
      </c>
      <c r="P4533">
        <v>1410000</v>
      </c>
      <c r="Q4533">
        <v>20810</v>
      </c>
      <c r="R4533">
        <v>67.760000000000005</v>
      </c>
      <c r="S4533">
        <v>33.492999999999988</v>
      </c>
      <c r="T4533">
        <v>9.3090000000000011</v>
      </c>
      <c r="U4533">
        <v>20.138750000000002</v>
      </c>
      <c r="V4533">
        <f t="shared" ref="V4533:V4560" si="518">1.849 + (0.01036 * K4533) + (0.1184 * M4533) - (0.002888 * K4533 * M4533)</f>
        <v>2.4907144035354407</v>
      </c>
      <c r="AC4533">
        <v>5.96</v>
      </c>
      <c r="AD4533">
        <v>5.93</v>
      </c>
      <c r="AH4533" s="85">
        <f>IF(AND(M4533&lt;Variables!$G$6,M4533&gt;Variables!$G$5),0,1)</f>
        <v>1</v>
      </c>
      <c r="AI4533" s="85">
        <f t="shared" si="514"/>
        <v>0</v>
      </c>
      <c r="AJ4533" s="85">
        <f>IF(I4533&gt;Variables!$G$7,0,1)</f>
        <v>1</v>
      </c>
      <c r="AK4533" s="85">
        <f>IF(F4533&gt;Variables!$G$8,0,1)</f>
        <v>0</v>
      </c>
      <c r="AL4533" s="85">
        <f>IF(G4533&gt;Variables!$G$9,0,1)</f>
        <v>0</v>
      </c>
      <c r="AM4533" s="85">
        <f>IF(AND(K4533&gt;Variables!$G$10,K4533&lt;Variables!$G$11),0,1)</f>
        <v>0</v>
      </c>
      <c r="AN4533" s="103">
        <f>IF(H4533&lt;Variables!$G$13,1,0)</f>
        <v>1</v>
      </c>
      <c r="AO4533" s="101">
        <f>IF(R4533&lt;Variables!$G$12,0,1)</f>
        <v>1</v>
      </c>
      <c r="AP4533" s="86">
        <f t="shared" si="517"/>
        <v>1</v>
      </c>
      <c r="AR4533">
        <v>0</v>
      </c>
      <c r="AS4533">
        <v>0</v>
      </c>
      <c r="AT4533">
        <v>0</v>
      </c>
      <c r="AU4533">
        <v>1</v>
      </c>
      <c r="BA4533">
        <v>-0.18</v>
      </c>
    </row>
    <row r="4534" spans="3:53" ht="12.75" x14ac:dyDescent="0.2">
      <c r="C4534" t="s">
        <v>884</v>
      </c>
      <c r="D4534" t="s">
        <v>697</v>
      </c>
      <c r="E4534">
        <v>6.92</v>
      </c>
      <c r="F4534">
        <v>18.09</v>
      </c>
      <c r="G4534">
        <v>22.46</v>
      </c>
      <c r="H4534">
        <v>-99999</v>
      </c>
      <c r="I4534">
        <v>-7.7359999999999998</v>
      </c>
      <c r="J4534" t="s">
        <v>76</v>
      </c>
      <c r="K4534">
        <v>55</v>
      </c>
      <c r="L4534">
        <v>6.9593750000000014</v>
      </c>
      <c r="M4534">
        <v>0.29636281993713359</v>
      </c>
      <c r="N4534">
        <v>6.8683888888888882</v>
      </c>
      <c r="O4534">
        <v>1.6249969667801929</v>
      </c>
      <c r="P4534">
        <v>150758</v>
      </c>
      <c r="Q4534">
        <v>74910</v>
      </c>
      <c r="R4534">
        <v>2.0099999999999998</v>
      </c>
      <c r="S4534">
        <v>33.492999999999988</v>
      </c>
      <c r="T4534">
        <v>9.3090000000000011</v>
      </c>
      <c r="U4534">
        <v>20.138750000000002</v>
      </c>
      <c r="V4534">
        <f t="shared" si="518"/>
        <v>2.4068150875617422</v>
      </c>
      <c r="AC4534">
        <v>7</v>
      </c>
      <c r="AD4534">
        <v>5.8</v>
      </c>
      <c r="AH4534" s="85">
        <f>IF(AND(M4534&lt;Variables!$G$6,M4534&gt;Variables!$G$5),0,1)</f>
        <v>1</v>
      </c>
      <c r="AI4534" s="85">
        <f t="shared" si="514"/>
        <v>0</v>
      </c>
      <c r="AJ4534" s="85">
        <f>IF(I4534&gt;Variables!$G$7,0,1)</f>
        <v>1</v>
      </c>
      <c r="AK4534" s="85">
        <f>IF(F4534&gt;Variables!$G$8,0,1)</f>
        <v>0</v>
      </c>
      <c r="AL4534" s="85">
        <f>IF(G4534&gt;Variables!$G$9,0,1)</f>
        <v>0</v>
      </c>
      <c r="AM4534" s="85">
        <f>IF(AND(K4534&gt;Variables!$G$10,K4534&lt;Variables!$G$11),0,1)</f>
        <v>0</v>
      </c>
      <c r="AN4534" s="103">
        <f>IF(H4534&lt;Variables!$G$13,1,0)</f>
        <v>1</v>
      </c>
      <c r="AO4534" s="101">
        <f>IF(R4534&lt;Variables!$G$12,0,1)</f>
        <v>1</v>
      </c>
      <c r="AP4534" s="86">
        <f t="shared" si="517"/>
        <v>0</v>
      </c>
      <c r="AR4534">
        <v>0</v>
      </c>
      <c r="AS4534">
        <v>0</v>
      </c>
      <c r="AT4534">
        <v>1</v>
      </c>
      <c r="AU4534">
        <v>0</v>
      </c>
      <c r="BA4534">
        <v>-2.25</v>
      </c>
    </row>
    <row r="4535" spans="3:53" ht="12.75" x14ac:dyDescent="0.2">
      <c r="C4535" t="s">
        <v>884</v>
      </c>
      <c r="D4535" t="s">
        <v>133</v>
      </c>
      <c r="E4535">
        <v>7.5</v>
      </c>
      <c r="F4535">
        <v>53.57</v>
      </c>
      <c r="G4535">
        <v>7.07</v>
      </c>
      <c r="H4535">
        <v>22.11</v>
      </c>
      <c r="I4535">
        <v>-49.542999999999999</v>
      </c>
      <c r="J4535" t="s">
        <v>78</v>
      </c>
      <c r="K4535">
        <v>39.659999999999997</v>
      </c>
      <c r="L4535">
        <v>7.6194649999999982</v>
      </c>
      <c r="M4535">
        <v>-2.6178347167419012</v>
      </c>
      <c r="N4535">
        <v>8.0091400000000004</v>
      </c>
      <c r="O4535">
        <v>-7.3558459460066921</v>
      </c>
      <c r="P4535">
        <v>56550000</v>
      </c>
      <c r="Q4535">
        <v>6720000</v>
      </c>
      <c r="R4535">
        <v>8.42</v>
      </c>
      <c r="S4535">
        <v>33.492999999999988</v>
      </c>
      <c r="T4535">
        <v>9.3090000000000011</v>
      </c>
      <c r="U4535">
        <v>20.138750000000002</v>
      </c>
      <c r="V4535">
        <f t="shared" si="518"/>
        <v>2.2497677317507199</v>
      </c>
      <c r="AC4535">
        <v>9.82</v>
      </c>
      <c r="AD4535">
        <v>7.09</v>
      </c>
      <c r="AH4535" s="85">
        <f>IF(AND(M4535&lt;Variables!$G$6,M4535&gt;Variables!$G$5),0,1)</f>
        <v>0</v>
      </c>
      <c r="AI4535" s="85">
        <f t="shared" si="514"/>
        <v>1</v>
      </c>
      <c r="AJ4535" s="85">
        <f>IF(I4535&gt;Variables!$G$7,0,1)</f>
        <v>1</v>
      </c>
      <c r="AK4535" s="85">
        <f>IF(F4535&gt;Variables!$G$8,0,1)</f>
        <v>0</v>
      </c>
      <c r="AL4535" s="85">
        <f>IF(G4535&gt;Variables!$G$9,0,1)</f>
        <v>1</v>
      </c>
      <c r="AM4535" s="85">
        <f>IF(AND(K4535&gt;Variables!$G$10,K4535&lt;Variables!$G$11),0,1)</f>
        <v>1</v>
      </c>
      <c r="AN4535" s="103">
        <f>IF(H4535&lt;Variables!$G$13,1,0)</f>
        <v>1</v>
      </c>
      <c r="AO4535" s="101">
        <f>IF(R4535&lt;Variables!$G$12,0,1)</f>
        <v>1</v>
      </c>
      <c r="AP4535" s="86">
        <f t="shared" si="517"/>
        <v>1</v>
      </c>
      <c r="AR4535">
        <v>0</v>
      </c>
      <c r="AS4535">
        <v>0</v>
      </c>
      <c r="AT4535">
        <v>1</v>
      </c>
      <c r="AU4535">
        <v>0</v>
      </c>
      <c r="BA4535">
        <v>-2.25</v>
      </c>
    </row>
    <row r="4536" spans="3:53" ht="12.75" x14ac:dyDescent="0.2">
      <c r="C4536" t="s">
        <v>884</v>
      </c>
      <c r="D4536" t="s">
        <v>885</v>
      </c>
      <c r="E4536">
        <v>4.83</v>
      </c>
      <c r="F4536">
        <v>41.84</v>
      </c>
      <c r="G4536">
        <v>42.27</v>
      </c>
      <c r="H4536">
        <v>13.78</v>
      </c>
      <c r="I4536">
        <v>-4.944</v>
      </c>
      <c r="J4536" t="s">
        <v>78</v>
      </c>
      <c r="K4536">
        <v>73.63</v>
      </c>
      <c r="L4536">
        <v>4.3726900000000004</v>
      </c>
      <c r="M4536">
        <v>11.60178288422</v>
      </c>
      <c r="N4536">
        <v>4.0143000000000004</v>
      </c>
      <c r="O4536">
        <v>21.565403681837441</v>
      </c>
      <c r="P4536">
        <v>1850000</v>
      </c>
      <c r="Q4536">
        <v>282810</v>
      </c>
      <c r="R4536">
        <v>6.54</v>
      </c>
      <c r="S4536">
        <v>33.492999999999988</v>
      </c>
      <c r="T4536">
        <v>9.3090000000000011</v>
      </c>
      <c r="U4536">
        <v>20.138750000000002</v>
      </c>
      <c r="V4536">
        <f t="shared" si="518"/>
        <v>1.5184148708579857</v>
      </c>
      <c r="AC4536">
        <v>4.93</v>
      </c>
      <c r="AD4536">
        <v>3.7837999999999998</v>
      </c>
      <c r="AH4536" s="85">
        <f>IF(AND(M4536&lt;Variables!$G$6,M4536&gt;Variables!$G$5),0,1)</f>
        <v>1</v>
      </c>
      <c r="AI4536" s="85">
        <f t="shared" si="514"/>
        <v>0</v>
      </c>
      <c r="AJ4536" s="85">
        <f>IF(I4536&gt;Variables!$G$7,0,1)</f>
        <v>1</v>
      </c>
      <c r="AK4536" s="85">
        <f>IF(F4536&gt;Variables!$G$8,0,1)</f>
        <v>0</v>
      </c>
      <c r="AL4536" s="85">
        <f>IF(G4536&gt;Variables!$G$9,0,1)</f>
        <v>0</v>
      </c>
      <c r="AM4536" s="85">
        <f>IF(AND(K4536&gt;Variables!$G$10,K4536&lt;Variables!$G$11),0,1)</f>
        <v>0</v>
      </c>
      <c r="AN4536" s="103">
        <f>IF(H4536&lt;Variables!$G$13,1,0)</f>
        <v>1</v>
      </c>
      <c r="AO4536" s="101">
        <f>IF(R4536&lt;Variables!$G$12,0,1)</f>
        <v>1</v>
      </c>
      <c r="AP4536" s="86">
        <f t="shared" si="517"/>
        <v>1</v>
      </c>
      <c r="AR4536">
        <v>1</v>
      </c>
      <c r="AS4536">
        <v>0</v>
      </c>
      <c r="AT4536">
        <v>0</v>
      </c>
      <c r="AU4536">
        <v>0</v>
      </c>
      <c r="BA4536">
        <v>2</v>
      </c>
    </row>
    <row r="4537" spans="3:53" ht="12.75" x14ac:dyDescent="0.2">
      <c r="C4537" t="s">
        <v>884</v>
      </c>
      <c r="D4537" t="s">
        <v>863</v>
      </c>
      <c r="E4537">
        <v>74</v>
      </c>
      <c r="F4537">
        <v>29.52</v>
      </c>
      <c r="G4537">
        <v>0.92</v>
      </c>
      <c r="H4537">
        <v>976.52</v>
      </c>
      <c r="I4537">
        <v>-13.832000000000001</v>
      </c>
      <c r="J4537" t="s">
        <v>78</v>
      </c>
      <c r="K4537">
        <v>55.81</v>
      </c>
      <c r="L4537">
        <v>74.012439999999998</v>
      </c>
      <c r="M4537">
        <v>-3.2967430880442429E-3</v>
      </c>
      <c r="N4537">
        <v>74.018072000000004</v>
      </c>
      <c r="O4537">
        <v>-1.0905444821635619E-2</v>
      </c>
      <c r="P4537">
        <v>2950000</v>
      </c>
      <c r="Q4537">
        <v>316460</v>
      </c>
      <c r="R4537">
        <v>9.32</v>
      </c>
      <c r="S4537">
        <v>33.492999999999988</v>
      </c>
      <c r="T4537">
        <v>9.3090000000000011</v>
      </c>
      <c r="U4537">
        <v>20.138750000000002</v>
      </c>
      <c r="V4537">
        <f t="shared" si="518"/>
        <v>2.4273326322956517</v>
      </c>
      <c r="AC4537">
        <v>74.02</v>
      </c>
      <c r="AD4537">
        <v>73.41</v>
      </c>
      <c r="AH4537" s="85">
        <f>IF(AND(M4537&lt;Variables!$G$6,M4537&gt;Variables!$G$5),0,1)</f>
        <v>1</v>
      </c>
      <c r="AI4537" s="85">
        <f t="shared" si="514"/>
        <v>1</v>
      </c>
      <c r="AJ4537" s="85">
        <f>IF(I4537&gt;Variables!$G$7,0,1)</f>
        <v>1</v>
      </c>
      <c r="AK4537" s="85">
        <f>IF(F4537&gt;Variables!$G$8,0,1)</f>
        <v>0</v>
      </c>
      <c r="AL4537" s="85">
        <f>IF(G4537&gt;Variables!$G$9,0,1)</f>
        <v>1</v>
      </c>
      <c r="AM4537" s="85">
        <f>IF(AND(K4537&gt;Variables!$G$10,K4537&lt;Variables!$G$11),0,1)</f>
        <v>0</v>
      </c>
      <c r="AN4537" s="103">
        <f>IF(H4537&lt;Variables!$G$13,1,0)</f>
        <v>1</v>
      </c>
      <c r="AO4537" s="101">
        <f>IF(R4537&lt;Variables!$G$12,0,1)</f>
        <v>1</v>
      </c>
      <c r="AP4537" s="86">
        <f t="shared" si="517"/>
        <v>1</v>
      </c>
      <c r="AR4537">
        <v>0</v>
      </c>
      <c r="AS4537">
        <v>0</v>
      </c>
      <c r="AT4537">
        <v>0</v>
      </c>
      <c r="AU4537">
        <v>1</v>
      </c>
      <c r="BA4537">
        <v>-0.34</v>
      </c>
    </row>
    <row r="4538" spans="3:53" ht="12.75" x14ac:dyDescent="0.2">
      <c r="C4538" t="s">
        <v>884</v>
      </c>
      <c r="D4538" t="s">
        <v>861</v>
      </c>
      <c r="E4538">
        <v>3.1</v>
      </c>
      <c r="F4538">
        <v>25.82</v>
      </c>
      <c r="G4538">
        <v>4.62</v>
      </c>
      <c r="H4538">
        <v>298.19</v>
      </c>
      <c r="I4538">
        <v>0.80200000000000005</v>
      </c>
      <c r="J4538" t="s">
        <v>78</v>
      </c>
      <c r="K4538">
        <v>50.93</v>
      </c>
      <c r="L4538">
        <v>3.075499999999999</v>
      </c>
      <c r="M4538">
        <v>6.5030076410477044E-3</v>
      </c>
      <c r="N4538">
        <v>3.0781999999999998</v>
      </c>
      <c r="O4538">
        <v>-8.1216295237474714E-2</v>
      </c>
      <c r="P4538">
        <v>11570000</v>
      </c>
      <c r="Q4538">
        <v>352780</v>
      </c>
      <c r="R4538">
        <v>32.799999999999997</v>
      </c>
      <c r="S4538">
        <v>33.492999999999988</v>
      </c>
      <c r="T4538">
        <v>9.3090000000000011</v>
      </c>
      <c r="U4538">
        <v>20.138750000000002</v>
      </c>
      <c r="V4538">
        <f t="shared" si="518"/>
        <v>2.3764482557632896</v>
      </c>
      <c r="AC4538">
        <v>3.75</v>
      </c>
      <c r="AD4538">
        <v>3.0617999999999999</v>
      </c>
      <c r="AH4538" s="85">
        <f>IF(AND(M4538&lt;Variables!$G$6,M4538&gt;Variables!$G$5),0,1)</f>
        <v>1</v>
      </c>
      <c r="AI4538" s="85">
        <f t="shared" si="514"/>
        <v>1</v>
      </c>
      <c r="AJ4538" s="85">
        <f>IF(I4538&gt;Variables!$G$7,0,1)</f>
        <v>0</v>
      </c>
      <c r="AK4538" s="85">
        <f>IF(F4538&gt;Variables!$G$8,0,1)</f>
        <v>0</v>
      </c>
      <c r="AL4538" s="85">
        <f>IF(G4538&gt;Variables!$G$9,0,1)</f>
        <v>1</v>
      </c>
      <c r="AM4538" s="85">
        <f>IF(AND(K4538&gt;Variables!$G$10,K4538&lt;Variables!$G$11),0,1)</f>
        <v>0</v>
      </c>
      <c r="AN4538" s="103">
        <f>IF(H4538&lt;Variables!$G$13,1,0)</f>
        <v>1</v>
      </c>
      <c r="AO4538" s="101">
        <f>IF(R4538&lt;Variables!$G$12,0,1)</f>
        <v>1</v>
      </c>
      <c r="AP4538" s="86">
        <f t="shared" si="517"/>
        <v>1</v>
      </c>
      <c r="AR4538">
        <v>1</v>
      </c>
      <c r="AS4538">
        <v>0</v>
      </c>
      <c r="AT4538">
        <v>0</v>
      </c>
      <c r="AU4538">
        <v>0</v>
      </c>
      <c r="BA4538">
        <v>2</v>
      </c>
    </row>
    <row r="4539" spans="3:53" ht="12.75" x14ac:dyDescent="0.2">
      <c r="C4539" t="s">
        <v>884</v>
      </c>
      <c r="D4539" t="s">
        <v>262</v>
      </c>
      <c r="E4539">
        <v>5.75</v>
      </c>
      <c r="F4539">
        <v>24.46</v>
      </c>
      <c r="G4539">
        <v>17.71</v>
      </c>
      <c r="H4539">
        <v>558.21</v>
      </c>
      <c r="I4539">
        <v>117.735</v>
      </c>
      <c r="J4539" t="s">
        <v>78</v>
      </c>
      <c r="K4539">
        <v>43.34</v>
      </c>
      <c r="L4539">
        <v>5.8879400000000004</v>
      </c>
      <c r="M4539">
        <v>-2.0387436013274511</v>
      </c>
      <c r="N4539">
        <v>5.8164399999999992</v>
      </c>
      <c r="O4539">
        <v>-0.83453108774437879</v>
      </c>
      <c r="P4539">
        <v>28450000</v>
      </c>
      <c r="Q4539">
        <v>13790000</v>
      </c>
      <c r="R4539">
        <v>2.06</v>
      </c>
      <c r="S4539">
        <v>33.492999999999988</v>
      </c>
      <c r="T4539">
        <v>9.3090000000000011</v>
      </c>
      <c r="U4539">
        <v>20.138750000000002</v>
      </c>
      <c r="V4539">
        <f t="shared" si="518"/>
        <v>2.3117963761070932</v>
      </c>
      <c r="AC4539">
        <v>6.39</v>
      </c>
      <c r="AD4539">
        <v>5.61</v>
      </c>
      <c r="AH4539" s="85">
        <f>IF(AND(M4539&lt;Variables!$G$6,M4539&gt;Variables!$G$5),0,1)</f>
        <v>0</v>
      </c>
      <c r="AI4539" s="85">
        <f t="shared" si="514"/>
        <v>0</v>
      </c>
      <c r="AJ4539" s="85">
        <f>IF(I4539&gt;Variables!$G$7,0,1)</f>
        <v>0</v>
      </c>
      <c r="AK4539" s="85">
        <f>IF(F4539&gt;Variables!$G$8,0,1)</f>
        <v>0</v>
      </c>
      <c r="AL4539" s="85">
        <f>IF(G4539&gt;Variables!$G$9,0,1)</f>
        <v>0</v>
      </c>
      <c r="AM4539" s="85">
        <f>IF(AND(K4539&gt;Variables!$G$10,K4539&lt;Variables!$G$11),0,1)</f>
        <v>1</v>
      </c>
      <c r="AN4539" s="103">
        <f>IF(H4539&lt;Variables!$G$13,1,0)</f>
        <v>1</v>
      </c>
      <c r="AO4539" s="101">
        <f>IF(R4539&lt;Variables!$G$12,0,1)</f>
        <v>1</v>
      </c>
      <c r="AP4539" s="86">
        <f t="shared" si="517"/>
        <v>1</v>
      </c>
      <c r="AR4539">
        <v>1</v>
      </c>
      <c r="AS4539">
        <v>0</v>
      </c>
      <c r="AT4539">
        <v>0</v>
      </c>
      <c r="AU4539">
        <v>0</v>
      </c>
      <c r="BA4539">
        <v>2</v>
      </c>
    </row>
    <row r="4540" spans="3:53" ht="12.75" x14ac:dyDescent="0.2">
      <c r="C4540" t="s">
        <v>884</v>
      </c>
      <c r="D4540" t="s">
        <v>862</v>
      </c>
      <c r="E4540">
        <v>78.11</v>
      </c>
      <c r="F4540">
        <v>21.13</v>
      </c>
      <c r="G4540">
        <v>-0.53</v>
      </c>
      <c r="H4540">
        <v>4480</v>
      </c>
      <c r="I4540">
        <v>2.5379999999999998</v>
      </c>
      <c r="J4540" t="s">
        <v>78</v>
      </c>
      <c r="K4540">
        <v>53.44</v>
      </c>
      <c r="L4540">
        <v>78.128235000000004</v>
      </c>
      <c r="M4540">
        <v>-1.6940098544410691E-2</v>
      </c>
      <c r="N4540">
        <v>78.080457999999993</v>
      </c>
      <c r="O4540">
        <v>4.4238982307201441E-2</v>
      </c>
      <c r="P4540">
        <v>12908000</v>
      </c>
      <c r="Q4540">
        <v>578815</v>
      </c>
      <c r="R4540">
        <v>22.3</v>
      </c>
      <c r="S4540">
        <v>33.492999999999988</v>
      </c>
      <c r="T4540">
        <v>9.3090000000000011</v>
      </c>
      <c r="U4540">
        <v>20.138750000000002</v>
      </c>
      <c r="V4540">
        <f t="shared" si="518"/>
        <v>2.4032471376979654</v>
      </c>
      <c r="AC4540">
        <v>78.349999999999994</v>
      </c>
      <c r="AD4540">
        <v>78</v>
      </c>
      <c r="AH4540" s="85">
        <f>IF(AND(M4540&lt;Variables!$G$6,M4540&gt;Variables!$G$5),0,1)</f>
        <v>1</v>
      </c>
      <c r="AI4540" s="85">
        <f t="shared" si="514"/>
        <v>0</v>
      </c>
      <c r="AJ4540" s="85">
        <f>IF(I4540&gt;Variables!$G$7,0,1)</f>
        <v>0</v>
      </c>
      <c r="AK4540" s="85">
        <f>IF(F4540&gt;Variables!$G$8,0,1)</f>
        <v>0</v>
      </c>
      <c r="AL4540" s="85">
        <f>IF(G4540&gt;Variables!$G$9,0,1)</f>
        <v>1</v>
      </c>
      <c r="AM4540" s="85">
        <f>IF(AND(K4540&gt;Variables!$G$10,K4540&lt;Variables!$G$11),0,1)</f>
        <v>0</v>
      </c>
      <c r="AN4540" s="103">
        <f>IF(H4540&lt;Variables!$G$13,1,0)</f>
        <v>0</v>
      </c>
      <c r="AO4540" s="101">
        <f>IF(R4540&lt;Variables!$G$12,0,1)</f>
        <v>1</v>
      </c>
      <c r="AP4540" s="86">
        <f t="shared" si="517"/>
        <v>1</v>
      </c>
      <c r="AR4540">
        <v>0</v>
      </c>
      <c r="AS4540">
        <v>1</v>
      </c>
      <c r="AT4540">
        <v>0</v>
      </c>
      <c r="AU4540">
        <v>0</v>
      </c>
      <c r="BA4540">
        <v>0</v>
      </c>
    </row>
    <row r="4541" spans="3:53" ht="12.75" x14ac:dyDescent="0.2">
      <c r="C4541" t="s">
        <v>884</v>
      </c>
      <c r="D4541" t="s">
        <v>196</v>
      </c>
      <c r="E4541">
        <v>8.11</v>
      </c>
      <c r="F4541">
        <v>17.899999999999999</v>
      </c>
      <c r="G4541">
        <v>5.25</v>
      </c>
      <c r="H4541">
        <v>1760</v>
      </c>
      <c r="I4541">
        <v>-47.728999999999999</v>
      </c>
      <c r="J4541" t="s">
        <v>78</v>
      </c>
      <c r="K4541">
        <v>42.22</v>
      </c>
      <c r="L4541">
        <v>8.1881249999999994</v>
      </c>
      <c r="M4541">
        <v>-0.89306159835126142</v>
      </c>
      <c r="N4541">
        <v>8.1732200000000006</v>
      </c>
      <c r="O4541">
        <v>-0.71232635362807284</v>
      </c>
      <c r="P4541">
        <v>39085000</v>
      </c>
      <c r="Q4541">
        <v>23880000</v>
      </c>
      <c r="R4541">
        <v>1.64</v>
      </c>
      <c r="S4541">
        <v>33.492999999999988</v>
      </c>
      <c r="T4541">
        <v>9.3090000000000011</v>
      </c>
      <c r="U4541">
        <v>20.138750000000002</v>
      </c>
      <c r="V4541">
        <f t="shared" si="518"/>
        <v>2.2895529220059534</v>
      </c>
      <c r="AC4541">
        <v>8.86</v>
      </c>
      <c r="AD4541">
        <v>8.1</v>
      </c>
      <c r="AH4541" s="85">
        <f>IF(AND(M4541&lt;Variables!$G$6,M4541&gt;Variables!$G$5),0,1)</f>
        <v>1</v>
      </c>
      <c r="AI4541" s="85">
        <f t="shared" si="514"/>
        <v>0</v>
      </c>
      <c r="AJ4541" s="85">
        <f>IF(I4541&gt;Variables!$G$7,0,1)</f>
        <v>1</v>
      </c>
      <c r="AK4541" s="85">
        <f>IF(F4541&gt;Variables!$G$8,0,1)</f>
        <v>0</v>
      </c>
      <c r="AL4541" s="85">
        <f>IF(G4541&gt;Variables!$G$9,0,1)</f>
        <v>1</v>
      </c>
      <c r="AM4541" s="85">
        <f>IF(AND(K4541&gt;Variables!$G$10,K4541&lt;Variables!$G$11),0,1)</f>
        <v>1</v>
      </c>
      <c r="AN4541" s="103">
        <f>IF(H4541&lt;Variables!$G$13,1,0)</f>
        <v>1</v>
      </c>
      <c r="AO4541" s="101">
        <f>IF(R4541&lt;Variables!$G$12,0,1)</f>
        <v>0</v>
      </c>
      <c r="AP4541" s="86">
        <f t="shared" si="517"/>
        <v>1</v>
      </c>
      <c r="AR4541">
        <v>1</v>
      </c>
      <c r="AS4541">
        <v>0</v>
      </c>
      <c r="AT4541">
        <v>0</v>
      </c>
      <c r="AU4541">
        <v>0</v>
      </c>
      <c r="BA4541">
        <v>2</v>
      </c>
    </row>
    <row r="4542" spans="3:53" ht="12.75" x14ac:dyDescent="0.2">
      <c r="C4542" t="s">
        <v>884</v>
      </c>
      <c r="D4542" t="s">
        <v>251</v>
      </c>
      <c r="E4542">
        <v>10.53</v>
      </c>
      <c r="F4542">
        <v>16.440000000000001</v>
      </c>
      <c r="G4542">
        <v>11.13</v>
      </c>
      <c r="H4542">
        <v>3650</v>
      </c>
      <c r="I4542">
        <v>-0.104</v>
      </c>
      <c r="J4542" t="s">
        <v>78</v>
      </c>
      <c r="K4542">
        <v>46.12</v>
      </c>
      <c r="L4542">
        <v>10.760835</v>
      </c>
      <c r="M4542">
        <v>-2.2492213661857821</v>
      </c>
      <c r="N4542">
        <v>10.413055999999999</v>
      </c>
      <c r="O4542">
        <v>1.015494394729092</v>
      </c>
      <c r="P4542">
        <v>32440000</v>
      </c>
      <c r="Q4542">
        <v>22840000</v>
      </c>
      <c r="R4542">
        <v>1.42</v>
      </c>
      <c r="S4542">
        <v>33.492999999999988</v>
      </c>
      <c r="T4542">
        <v>9.3090000000000011</v>
      </c>
      <c r="U4542">
        <v>20.138750000000002</v>
      </c>
      <c r="V4542">
        <f t="shared" si="518"/>
        <v>2.3600794404553178</v>
      </c>
      <c r="AC4542">
        <v>12</v>
      </c>
      <c r="AD4542">
        <v>10.17</v>
      </c>
      <c r="AH4542" s="85">
        <f>IF(AND(M4542&lt;Variables!$G$6,M4542&gt;Variables!$G$5),0,1)</f>
        <v>0</v>
      </c>
      <c r="AI4542" s="85">
        <f t="shared" si="514"/>
        <v>0</v>
      </c>
      <c r="AJ4542" s="85">
        <f>IF(I4542&gt;Variables!$G$7,0,1)</f>
        <v>1</v>
      </c>
      <c r="AK4542" s="85">
        <f>IF(F4542&gt;Variables!$G$8,0,1)</f>
        <v>0</v>
      </c>
      <c r="AL4542" s="85">
        <f>IF(G4542&gt;Variables!$G$9,0,1)</f>
        <v>1</v>
      </c>
      <c r="AM4542" s="85">
        <f>IF(AND(K4542&gt;Variables!$G$10,K4542&lt;Variables!$G$11),0,1)</f>
        <v>1</v>
      </c>
      <c r="AN4542" s="103">
        <f>IF(H4542&lt;Variables!$G$13,1,0)</f>
        <v>0</v>
      </c>
      <c r="AO4542" s="101">
        <f>IF(R4542&lt;Variables!$G$12,0,1)</f>
        <v>0</v>
      </c>
      <c r="AP4542" s="86">
        <f t="shared" si="517"/>
        <v>1</v>
      </c>
      <c r="AR4542">
        <v>1</v>
      </c>
      <c r="AS4542">
        <v>0</v>
      </c>
      <c r="AT4542">
        <v>0</v>
      </c>
      <c r="AU4542">
        <v>0</v>
      </c>
      <c r="BA4542">
        <v>2</v>
      </c>
    </row>
    <row r="4543" spans="3:53" ht="12.75" x14ac:dyDescent="0.2">
      <c r="C4543" t="s">
        <v>884</v>
      </c>
      <c r="D4543" t="s">
        <v>331</v>
      </c>
      <c r="E4543">
        <v>54.88</v>
      </c>
      <c r="F4543">
        <v>15.35</v>
      </c>
      <c r="G4543">
        <v>4.7699999999999996</v>
      </c>
      <c r="H4543">
        <v>25710</v>
      </c>
      <c r="I4543">
        <v>1120.2439999999999</v>
      </c>
      <c r="J4543" t="s">
        <v>78</v>
      </c>
      <c r="K4543">
        <v>40.78</v>
      </c>
      <c r="L4543">
        <v>55.774460000000012</v>
      </c>
      <c r="M4543">
        <v>-1.6035296442135221</v>
      </c>
      <c r="N4543">
        <v>55.459372000000002</v>
      </c>
      <c r="O4543">
        <v>-1.044497943467523</v>
      </c>
      <c r="P4543">
        <v>143571000</v>
      </c>
      <c r="Q4543">
        <v>136810000</v>
      </c>
      <c r="R4543">
        <v>1.05</v>
      </c>
      <c r="S4543">
        <v>33.492999999999988</v>
      </c>
      <c r="T4543">
        <v>9.3090000000000011</v>
      </c>
      <c r="U4543">
        <v>20.138750000000002</v>
      </c>
      <c r="V4543">
        <f t="shared" si="518"/>
        <v>2.2704748096424061</v>
      </c>
      <c r="AC4543">
        <v>59.5</v>
      </c>
      <c r="AD4543">
        <v>51.8</v>
      </c>
      <c r="AH4543" s="85">
        <f>IF(AND(M4543&lt;Variables!$G$6,M4543&gt;Variables!$G$5),0,1)</f>
        <v>1</v>
      </c>
      <c r="AI4543" s="85">
        <f t="shared" si="514"/>
        <v>0</v>
      </c>
      <c r="AJ4543" s="85">
        <f>IF(I4543&gt;Variables!$G$7,0,1)</f>
        <v>0</v>
      </c>
      <c r="AK4543" s="85">
        <f>IF(F4543&gt;Variables!$G$8,0,1)</f>
        <v>0</v>
      </c>
      <c r="AL4543" s="85">
        <f>IF(G4543&gt;Variables!$G$9,0,1)</f>
        <v>1</v>
      </c>
      <c r="AM4543" s="85">
        <f>IF(AND(K4543&gt;Variables!$G$10,K4543&lt;Variables!$G$11),0,1)</f>
        <v>1</v>
      </c>
      <c r="AN4543" s="103">
        <f>IF(H4543&lt;Variables!$G$13,1,0)</f>
        <v>0</v>
      </c>
      <c r="AO4543" s="101">
        <f>IF(R4543&lt;Variables!$G$12,0,1)</f>
        <v>0</v>
      </c>
      <c r="AP4543" s="86">
        <f t="shared" si="517"/>
        <v>1</v>
      </c>
      <c r="AR4543">
        <v>1</v>
      </c>
      <c r="AS4543">
        <v>0</v>
      </c>
      <c r="AT4543">
        <v>0</v>
      </c>
      <c r="AU4543">
        <v>0</v>
      </c>
      <c r="BA4543">
        <v>2</v>
      </c>
    </row>
    <row r="4544" spans="3:53" ht="12.75" x14ac:dyDescent="0.2">
      <c r="C4544" t="s">
        <v>884</v>
      </c>
      <c r="D4544" t="s">
        <v>540</v>
      </c>
      <c r="E4544">
        <v>47.22</v>
      </c>
      <c r="F4544">
        <v>12.25</v>
      </c>
      <c r="G4544">
        <v>11.32</v>
      </c>
      <c r="H4544">
        <v>3200</v>
      </c>
      <c r="I4544">
        <v>1.9E-2</v>
      </c>
      <c r="J4544" t="s">
        <v>78</v>
      </c>
      <c r="K4544">
        <v>55.69</v>
      </c>
      <c r="L4544">
        <v>47.120395000000002</v>
      </c>
      <c r="M4544">
        <v>0.21138405142825481</v>
      </c>
      <c r="N4544">
        <v>46.936927999999988</v>
      </c>
      <c r="O4544">
        <v>0.60309017241180385</v>
      </c>
      <c r="P4544">
        <v>1005000</v>
      </c>
      <c r="Q4544">
        <v>1175000</v>
      </c>
      <c r="R4544">
        <v>0.86</v>
      </c>
      <c r="S4544">
        <v>33.492999999999988</v>
      </c>
      <c r="T4544">
        <v>9.3090000000000011</v>
      </c>
      <c r="U4544">
        <v>20.138750000000002</v>
      </c>
      <c r="V4544">
        <f t="shared" si="518"/>
        <v>2.416978799733279</v>
      </c>
      <c r="AC4544">
        <v>48.95</v>
      </c>
      <c r="AD4544">
        <v>46.37</v>
      </c>
      <c r="AH4544" s="85">
        <f>IF(AND(M4544&lt;Variables!$G$6,M4544&gt;Variables!$G$5),0,1)</f>
        <v>1</v>
      </c>
      <c r="AI4544" s="85">
        <f t="shared" si="514"/>
        <v>0</v>
      </c>
      <c r="AJ4544" s="85">
        <f>IF(I4544&gt;Variables!$G$7,0,1)</f>
        <v>0</v>
      </c>
      <c r="AK4544" s="85">
        <f>IF(F4544&gt;Variables!$G$8,0,1)</f>
        <v>0</v>
      </c>
      <c r="AL4544" s="85">
        <f>IF(G4544&gt;Variables!$G$9,0,1)</f>
        <v>1</v>
      </c>
      <c r="AM4544" s="85">
        <f>IF(AND(K4544&gt;Variables!$G$10,K4544&lt;Variables!$G$11),0,1)</f>
        <v>0</v>
      </c>
      <c r="AN4544" s="103">
        <f>IF(H4544&lt;Variables!$G$13,1,0)</f>
        <v>0</v>
      </c>
      <c r="AO4544" s="101">
        <f>IF(R4544&lt;Variables!$G$12,0,1)</f>
        <v>0</v>
      </c>
      <c r="AP4544" s="86">
        <f t="shared" si="517"/>
        <v>1</v>
      </c>
      <c r="AR4544">
        <v>0</v>
      </c>
      <c r="AS4544">
        <v>1</v>
      </c>
      <c r="AT4544">
        <v>0</v>
      </c>
      <c r="AU4544">
        <v>0</v>
      </c>
      <c r="BA4544">
        <v>0.26</v>
      </c>
    </row>
    <row r="4545" spans="3:53" ht="12.75" x14ac:dyDescent="0.2">
      <c r="C4545" t="s">
        <v>884</v>
      </c>
      <c r="D4545" t="s">
        <v>117</v>
      </c>
      <c r="E4545">
        <v>30.04</v>
      </c>
      <c r="F4545">
        <v>11.27</v>
      </c>
      <c r="G4545">
        <v>8.08</v>
      </c>
      <c r="H4545">
        <v>3850</v>
      </c>
      <c r="I4545">
        <v>-12.929</v>
      </c>
      <c r="J4545" t="s">
        <v>78</v>
      </c>
      <c r="K4545">
        <v>67.650000000000006</v>
      </c>
      <c r="L4545">
        <v>29.678515000000001</v>
      </c>
      <c r="M4545">
        <v>1.386474356954863</v>
      </c>
      <c r="N4545">
        <v>29.606839999999998</v>
      </c>
      <c r="O4545">
        <v>1.631920191415233</v>
      </c>
      <c r="P4545">
        <v>8743000</v>
      </c>
      <c r="Q4545">
        <v>15356000</v>
      </c>
      <c r="R4545">
        <v>0.56999999999999995</v>
      </c>
      <c r="S4545">
        <v>33.492999999999988</v>
      </c>
      <c r="T4545">
        <v>9.3090000000000011</v>
      </c>
      <c r="U4545">
        <v>20.138750000000002</v>
      </c>
      <c r="V4545">
        <f t="shared" si="518"/>
        <v>2.443132632027242</v>
      </c>
      <c r="AC4545">
        <v>31.439699999999998</v>
      </c>
      <c r="AD4545">
        <v>29.71</v>
      </c>
      <c r="AH4545" s="85">
        <f>IF(AND(M4545&lt;Variables!$G$6,M4545&gt;Variables!$G$5),0,1)</f>
        <v>1</v>
      </c>
      <c r="AI4545" s="85">
        <f t="shared" si="514"/>
        <v>0</v>
      </c>
      <c r="AJ4545" s="85">
        <f>IF(I4545&gt;Variables!$G$7,0,1)</f>
        <v>1</v>
      </c>
      <c r="AK4545" s="85">
        <f>IF(F4545&gt;Variables!$G$8,0,1)</f>
        <v>0</v>
      </c>
      <c r="AL4545" s="85">
        <f>IF(G4545&gt;Variables!$G$9,0,1)</f>
        <v>1</v>
      </c>
      <c r="AM4545" s="85">
        <f>IF(AND(K4545&gt;Variables!$G$10,K4545&lt;Variables!$G$11),0,1)</f>
        <v>0</v>
      </c>
      <c r="AN4545" s="103">
        <f>IF(H4545&lt;Variables!$G$13,1,0)</f>
        <v>0</v>
      </c>
      <c r="AO4545" s="101">
        <f>IF(R4545&lt;Variables!$G$12,0,1)</f>
        <v>0</v>
      </c>
      <c r="AP4545" s="86">
        <f t="shared" si="517"/>
        <v>1</v>
      </c>
      <c r="AR4545">
        <v>0</v>
      </c>
      <c r="AS4545">
        <v>0</v>
      </c>
      <c r="AT4545">
        <v>1</v>
      </c>
      <c r="AU4545">
        <v>0</v>
      </c>
      <c r="BA4545">
        <v>-1.03</v>
      </c>
    </row>
    <row r="4546" spans="3:53" ht="12.75" x14ac:dyDescent="0.2">
      <c r="C4546" t="s">
        <v>884</v>
      </c>
      <c r="D4546" t="s">
        <v>603</v>
      </c>
      <c r="E4546">
        <v>15.03</v>
      </c>
      <c r="F4546">
        <v>8.57</v>
      </c>
      <c r="G4546">
        <v>3.96</v>
      </c>
      <c r="H4546">
        <v>8950</v>
      </c>
      <c r="I4546">
        <v>-1E-3</v>
      </c>
      <c r="J4546" t="s">
        <v>78</v>
      </c>
      <c r="K4546">
        <v>52.84</v>
      </c>
      <c r="L4546">
        <v>15.006315000000001</v>
      </c>
      <c r="M4546">
        <v>0.10785459321628039</v>
      </c>
      <c r="N4546">
        <v>14.945423999999999</v>
      </c>
      <c r="O4546">
        <v>0.51571638248603668</v>
      </c>
      <c r="P4546">
        <v>63017000</v>
      </c>
      <c r="Q4546">
        <v>31080000</v>
      </c>
      <c r="R4546">
        <v>2.0299999999999998</v>
      </c>
      <c r="S4546">
        <v>33.492999999999988</v>
      </c>
      <c r="T4546">
        <v>9.3090000000000011</v>
      </c>
      <c r="U4546">
        <v>20.138750000000002</v>
      </c>
      <c r="V4546">
        <f t="shared" si="518"/>
        <v>2.3927335658311844</v>
      </c>
      <c r="AC4546">
        <v>16.600000000000001</v>
      </c>
      <c r="AD4546">
        <v>14.96</v>
      </c>
      <c r="AH4546" s="85">
        <f>IF(AND(M4546&lt;Variables!$G$6,M4546&gt;Variables!$G$5),0,1)</f>
        <v>1</v>
      </c>
      <c r="AI4546" s="85">
        <f t="shared" si="514"/>
        <v>0</v>
      </c>
      <c r="AJ4546" s="85">
        <f>IF(I4546&gt;Variables!$G$7,0,1)</f>
        <v>1</v>
      </c>
      <c r="AK4546" s="85">
        <f>IF(F4546&gt;Variables!$G$8,0,1)</f>
        <v>1</v>
      </c>
      <c r="AL4546" s="85">
        <f>IF(G4546&gt;Variables!$G$9,0,1)</f>
        <v>1</v>
      </c>
      <c r="AM4546" s="85">
        <f>IF(AND(K4546&gt;Variables!$G$10,K4546&lt;Variables!$G$11),0,1)</f>
        <v>0</v>
      </c>
      <c r="AN4546" s="103">
        <f>IF(H4546&lt;Variables!$G$13,1,0)</f>
        <v>0</v>
      </c>
      <c r="AO4546" s="101">
        <f>IF(R4546&lt;Variables!$G$12,0,1)</f>
        <v>1</v>
      </c>
      <c r="AP4546" s="86">
        <f t="shared" si="517"/>
        <v>1</v>
      </c>
      <c r="AR4546">
        <v>1</v>
      </c>
      <c r="AS4546">
        <v>0</v>
      </c>
      <c r="AT4546">
        <v>0</v>
      </c>
      <c r="AU4546">
        <v>0</v>
      </c>
      <c r="BA4546">
        <v>1.29</v>
      </c>
    </row>
    <row r="4547" spans="3:53" ht="12.75" x14ac:dyDescent="0.2">
      <c r="C4547" t="s">
        <v>884</v>
      </c>
      <c r="D4547" t="s">
        <v>874</v>
      </c>
      <c r="E4547">
        <v>225.18</v>
      </c>
      <c r="F4547">
        <v>9.57</v>
      </c>
      <c r="G4547">
        <v>8.76</v>
      </c>
      <c r="H4547">
        <v>78390</v>
      </c>
      <c r="I4547">
        <v>204.52199999999999</v>
      </c>
      <c r="J4547" t="s">
        <v>78</v>
      </c>
      <c r="K4547">
        <v>58.42</v>
      </c>
      <c r="L4547">
        <v>224.399315</v>
      </c>
      <c r="M4547">
        <v>0.37294454307936131</v>
      </c>
      <c r="N4547">
        <v>222.48923199999999</v>
      </c>
      <c r="O4547">
        <v>1.234652111163735</v>
      </c>
      <c r="P4547">
        <v>9701000</v>
      </c>
      <c r="Q4547">
        <v>9173000</v>
      </c>
      <c r="R4547">
        <v>1.06</v>
      </c>
      <c r="S4547">
        <v>33.492999999999988</v>
      </c>
      <c r="T4547">
        <v>9.3090000000000011</v>
      </c>
      <c r="U4547">
        <v>20.138750000000002</v>
      </c>
      <c r="V4547">
        <f t="shared" si="518"/>
        <v>2.4354657643436575</v>
      </c>
      <c r="AC4547">
        <v>227.71</v>
      </c>
      <c r="AD4547">
        <v>217.07</v>
      </c>
      <c r="AH4547" s="85">
        <f>IF(AND(M4547&lt;Variables!$G$6,M4547&gt;Variables!$G$5),0,1)</f>
        <v>1</v>
      </c>
      <c r="AI4547" s="85">
        <f t="shared" ref="AI4547:AI4610" si="519">IF(L4547&gt;N4547,0,1)</f>
        <v>0</v>
      </c>
      <c r="AJ4547" s="85">
        <f>IF(I4547&gt;Variables!$G$7,0,1)</f>
        <v>0</v>
      </c>
      <c r="AK4547" s="85">
        <f>IF(F4547&gt;Variables!$G$8,0,1)</f>
        <v>0</v>
      </c>
      <c r="AL4547" s="85">
        <f>IF(G4547&gt;Variables!$G$9,0,1)</f>
        <v>1</v>
      </c>
      <c r="AM4547" s="85">
        <f>IF(AND(K4547&gt;Variables!$G$10,K4547&lt;Variables!$G$11),0,1)</f>
        <v>0</v>
      </c>
      <c r="AN4547" s="103">
        <f>IF(H4547&lt;Variables!$G$13,1,0)</f>
        <v>0</v>
      </c>
      <c r="AO4547" s="101">
        <f>IF(R4547&lt;Variables!$G$12,0,1)</f>
        <v>0</v>
      </c>
      <c r="AP4547" s="86">
        <f t="shared" si="517"/>
        <v>1</v>
      </c>
      <c r="AR4547">
        <v>0</v>
      </c>
      <c r="AS4547">
        <v>0</v>
      </c>
      <c r="AT4547">
        <v>1</v>
      </c>
      <c r="AU4547">
        <v>0</v>
      </c>
      <c r="BA4547">
        <v>-2.14</v>
      </c>
    </row>
    <row r="4548" spans="3:53" ht="12.75" x14ac:dyDescent="0.2">
      <c r="C4548" t="s">
        <v>884</v>
      </c>
      <c r="D4548" t="s">
        <v>467</v>
      </c>
      <c r="E4548">
        <v>32.18</v>
      </c>
      <c r="F4548">
        <v>11.09</v>
      </c>
      <c r="G4548">
        <v>8.6300000000000008</v>
      </c>
      <c r="H4548">
        <v>3720</v>
      </c>
      <c r="I4548">
        <v>-68.700999999999993</v>
      </c>
      <c r="J4548" t="s">
        <v>78</v>
      </c>
      <c r="K4548">
        <v>54.57</v>
      </c>
      <c r="L4548">
        <v>32.176280000000013</v>
      </c>
      <c r="M4548">
        <v>0.1047976956938319</v>
      </c>
      <c r="N4548">
        <v>32.027647999999999</v>
      </c>
      <c r="O4548">
        <v>0.56935807462353039</v>
      </c>
      <c r="P4548">
        <v>1719000</v>
      </c>
      <c r="Q4548">
        <v>2856000</v>
      </c>
      <c r="R4548">
        <v>0.6</v>
      </c>
      <c r="S4548">
        <v>33.492999999999988</v>
      </c>
      <c r="T4548">
        <v>9.3090000000000011</v>
      </c>
      <c r="U4548">
        <v>20.138750000000002</v>
      </c>
      <c r="V4548">
        <f t="shared" si="518"/>
        <v>2.4102373231565619</v>
      </c>
      <c r="AC4548">
        <v>32.9</v>
      </c>
      <c r="AD4548">
        <v>31.83</v>
      </c>
      <c r="AH4548" s="85">
        <f>IF(AND(M4548&lt;Variables!$G$6,M4548&gt;Variables!$G$5),0,1)</f>
        <v>1</v>
      </c>
      <c r="AI4548" s="85">
        <f t="shared" si="519"/>
        <v>0</v>
      </c>
      <c r="AJ4548" s="85">
        <f>IF(I4548&gt;Variables!$G$7,0,1)</f>
        <v>1</v>
      </c>
      <c r="AK4548" s="85">
        <f>IF(F4548&gt;Variables!$G$8,0,1)</f>
        <v>0</v>
      </c>
      <c r="AL4548" s="85">
        <f>IF(G4548&gt;Variables!$G$9,0,1)</f>
        <v>1</v>
      </c>
      <c r="AM4548" s="85">
        <f>IF(AND(K4548&gt;Variables!$G$10,K4548&lt;Variables!$G$11),0,1)</f>
        <v>0</v>
      </c>
      <c r="AN4548" s="103">
        <f>IF(H4548&lt;Variables!$G$13,1,0)</f>
        <v>0</v>
      </c>
      <c r="AO4548" s="101">
        <f>IF(R4548&lt;Variables!$G$12,0,1)</f>
        <v>0</v>
      </c>
      <c r="AP4548" s="86">
        <f t="shared" si="517"/>
        <v>1</v>
      </c>
      <c r="AR4548">
        <v>1</v>
      </c>
      <c r="AS4548">
        <v>0</v>
      </c>
      <c r="AT4548">
        <v>0</v>
      </c>
      <c r="AU4548">
        <v>0</v>
      </c>
      <c r="BA4548">
        <v>0.47</v>
      </c>
    </row>
    <row r="4549" spans="3:53" ht="12.75" x14ac:dyDescent="0.2">
      <c r="C4549" t="s">
        <v>884</v>
      </c>
      <c r="D4549" t="s">
        <v>886</v>
      </c>
      <c r="E4549">
        <v>27.95</v>
      </c>
      <c r="F4549">
        <v>9.11</v>
      </c>
      <c r="G4549">
        <v>7.67</v>
      </c>
      <c r="H4549">
        <v>5330</v>
      </c>
      <c r="I4549">
        <v>-29.937999999999999</v>
      </c>
      <c r="J4549" t="s">
        <v>78</v>
      </c>
      <c r="K4549">
        <v>72.8</v>
      </c>
      <c r="L4549">
        <v>27.653825000000001</v>
      </c>
      <c r="M4549">
        <v>1.1910648888535269</v>
      </c>
      <c r="N4549">
        <v>27.358515999999991</v>
      </c>
      <c r="O4549">
        <v>2.2833256014324959</v>
      </c>
      <c r="P4549">
        <v>448790</v>
      </c>
      <c r="Q4549">
        <v>1015000</v>
      </c>
      <c r="R4549">
        <v>0.44</v>
      </c>
      <c r="S4549">
        <v>33.492999999999988</v>
      </c>
      <c r="T4549">
        <v>9.3090000000000011</v>
      </c>
      <c r="U4549">
        <v>20.138750000000002</v>
      </c>
      <c r="V4549">
        <f t="shared" si="518"/>
        <v>2.4938129777924036</v>
      </c>
      <c r="AC4549">
        <v>29.7</v>
      </c>
      <c r="AD4549">
        <v>27.9</v>
      </c>
      <c r="AH4549" s="85">
        <f>IF(AND(M4549&lt;Variables!$G$6,M4549&gt;Variables!$G$5),0,1)</f>
        <v>1</v>
      </c>
      <c r="AI4549" s="85">
        <f t="shared" si="519"/>
        <v>0</v>
      </c>
      <c r="AJ4549" s="85">
        <f>IF(I4549&gt;Variables!$G$7,0,1)</f>
        <v>1</v>
      </c>
      <c r="AK4549" s="85">
        <f>IF(F4549&gt;Variables!$G$8,0,1)</f>
        <v>0</v>
      </c>
      <c r="AL4549" s="85">
        <f>IF(G4549&gt;Variables!$G$9,0,1)</f>
        <v>1</v>
      </c>
      <c r="AM4549" s="85">
        <f>IF(AND(K4549&gt;Variables!$G$10,K4549&lt;Variables!$G$11),0,1)</f>
        <v>0</v>
      </c>
      <c r="AN4549" s="103">
        <f>IF(H4549&lt;Variables!$G$13,1,0)</f>
        <v>0</v>
      </c>
      <c r="AO4549" s="101">
        <f>IF(R4549&lt;Variables!$G$12,0,1)</f>
        <v>0</v>
      </c>
      <c r="AP4549" s="86">
        <f t="shared" si="517"/>
        <v>1</v>
      </c>
      <c r="AR4549">
        <v>1</v>
      </c>
      <c r="AS4549">
        <v>0</v>
      </c>
      <c r="AT4549">
        <v>0</v>
      </c>
      <c r="AU4549">
        <v>0</v>
      </c>
      <c r="BA4549">
        <v>1.58</v>
      </c>
    </row>
    <row r="4550" spans="3:53" ht="12.75" x14ac:dyDescent="0.2">
      <c r="C4550" t="s">
        <v>884</v>
      </c>
      <c r="D4550" t="s">
        <v>215</v>
      </c>
      <c r="E4550">
        <v>22.04</v>
      </c>
      <c r="F4550">
        <v>8.84</v>
      </c>
      <c r="G4550">
        <v>2.35</v>
      </c>
      <c r="H4550">
        <v>2850</v>
      </c>
      <c r="I4550">
        <v>0.746</v>
      </c>
      <c r="J4550" t="s">
        <v>78</v>
      </c>
      <c r="K4550">
        <v>63.59</v>
      </c>
      <c r="L4550">
        <v>21.902239999999999</v>
      </c>
      <c r="M4550">
        <v>1.080985323875534</v>
      </c>
      <c r="N4550">
        <v>21.565452000000001</v>
      </c>
      <c r="O4550">
        <v>2.6595686471120521</v>
      </c>
      <c r="P4550">
        <v>11825000</v>
      </c>
      <c r="Q4550">
        <v>27073000</v>
      </c>
      <c r="R4550">
        <v>0.44</v>
      </c>
      <c r="S4550">
        <v>33.492999999999988</v>
      </c>
      <c r="T4550">
        <v>9.3090000000000011</v>
      </c>
      <c r="U4550">
        <v>20.138750000000002</v>
      </c>
      <c r="V4550">
        <f t="shared" si="518"/>
        <v>2.4372603560665951</v>
      </c>
      <c r="AC4550">
        <v>23.46</v>
      </c>
      <c r="AD4550">
        <v>21.55</v>
      </c>
      <c r="AH4550" s="85">
        <f>IF(AND(M4550&lt;Variables!$G$6,M4550&gt;Variables!$G$5),0,1)</f>
        <v>1</v>
      </c>
      <c r="AI4550" s="85">
        <f t="shared" si="519"/>
        <v>0</v>
      </c>
      <c r="AJ4550" s="85">
        <f>IF(I4550&gt;Variables!$G$7,0,1)</f>
        <v>0</v>
      </c>
      <c r="AK4550" s="85">
        <f>IF(F4550&gt;Variables!$G$8,0,1)</f>
        <v>1</v>
      </c>
      <c r="AL4550" s="85">
        <f>IF(G4550&gt;Variables!$G$9,0,1)</f>
        <v>1</v>
      </c>
      <c r="AM4550" s="85">
        <f>IF(AND(K4550&gt;Variables!$G$10,K4550&lt;Variables!$G$11),0,1)</f>
        <v>0</v>
      </c>
      <c r="AN4550" s="103">
        <f>IF(H4550&lt;Variables!$G$13,1,0)</f>
        <v>0</v>
      </c>
      <c r="AO4550" s="101">
        <f>IF(R4550&lt;Variables!$G$12,0,1)</f>
        <v>0</v>
      </c>
      <c r="AP4550" s="86">
        <f t="shared" si="517"/>
        <v>1</v>
      </c>
      <c r="AR4550">
        <v>0</v>
      </c>
      <c r="AS4550">
        <v>0</v>
      </c>
      <c r="AT4550">
        <v>1</v>
      </c>
      <c r="AU4550">
        <v>0</v>
      </c>
      <c r="BA4550">
        <v>-1.28</v>
      </c>
    </row>
    <row r="4551" spans="3:53" ht="12.75" x14ac:dyDescent="0.2">
      <c r="C4551" t="s">
        <v>884</v>
      </c>
      <c r="D4551" t="s">
        <v>85</v>
      </c>
      <c r="E4551">
        <v>10.87</v>
      </c>
      <c r="F4551">
        <v>8.76</v>
      </c>
      <c r="G4551">
        <v>8.27</v>
      </c>
      <c r="H4551">
        <v>3240</v>
      </c>
      <c r="I4551">
        <v>-63.476999999999997</v>
      </c>
      <c r="J4551" t="s">
        <v>78</v>
      </c>
      <c r="K4551">
        <v>62.27</v>
      </c>
      <c r="L4551">
        <v>10.815185</v>
      </c>
      <c r="M4551">
        <v>0.50683367875814989</v>
      </c>
      <c r="N4551">
        <v>10.65072</v>
      </c>
      <c r="O4551">
        <v>2.0588279477819289</v>
      </c>
      <c r="P4551">
        <v>9843000</v>
      </c>
      <c r="Q4551">
        <v>25705000</v>
      </c>
      <c r="R4551">
        <v>0.38</v>
      </c>
      <c r="S4551">
        <v>33.492999999999988</v>
      </c>
      <c r="T4551">
        <v>9.3090000000000011</v>
      </c>
      <c r="U4551">
        <v>20.138750000000002</v>
      </c>
      <c r="V4551">
        <f t="shared" si="518"/>
        <v>2.4629794877518969</v>
      </c>
      <c r="AC4551">
        <v>11.77</v>
      </c>
      <c r="AD4551">
        <v>10.86</v>
      </c>
      <c r="AH4551" s="85">
        <f>IF(AND(M4551&lt;Variables!$G$6,M4551&gt;Variables!$G$5),0,1)</f>
        <v>1</v>
      </c>
      <c r="AI4551" s="85">
        <f t="shared" si="519"/>
        <v>0</v>
      </c>
      <c r="AJ4551" s="85">
        <f>IF(I4551&gt;Variables!$G$7,0,1)</f>
        <v>1</v>
      </c>
      <c r="AK4551" s="85">
        <f>IF(F4551&gt;Variables!$G$8,0,1)</f>
        <v>1</v>
      </c>
      <c r="AL4551" s="85">
        <f>IF(G4551&gt;Variables!$G$9,0,1)</f>
        <v>1</v>
      </c>
      <c r="AM4551" s="85">
        <f>IF(AND(K4551&gt;Variables!$G$10,K4551&lt;Variables!$G$11),0,1)</f>
        <v>0</v>
      </c>
      <c r="AN4551" s="103">
        <f>IF(H4551&lt;Variables!$G$13,1,0)</f>
        <v>0</v>
      </c>
      <c r="AO4551" s="101">
        <f>IF(R4551&lt;Variables!$G$12,0,1)</f>
        <v>0</v>
      </c>
      <c r="AP4551" s="86">
        <f t="shared" si="517"/>
        <v>1</v>
      </c>
      <c r="AR4551">
        <v>1</v>
      </c>
      <c r="AS4551">
        <v>0</v>
      </c>
      <c r="AT4551">
        <v>0</v>
      </c>
      <c r="AU4551">
        <v>0</v>
      </c>
      <c r="BA4551">
        <v>2</v>
      </c>
    </row>
    <row r="4552" spans="3:53" ht="12.75" x14ac:dyDescent="0.2">
      <c r="C4552" t="s">
        <v>884</v>
      </c>
      <c r="D4552" t="s">
        <v>744</v>
      </c>
      <c r="E4552">
        <v>13.64</v>
      </c>
      <c r="F4552">
        <v>8.7100000000000009</v>
      </c>
      <c r="G4552">
        <v>10.38</v>
      </c>
      <c r="H4552">
        <v>2320</v>
      </c>
      <c r="I4552">
        <v>-32.167000000000002</v>
      </c>
      <c r="J4552" t="s">
        <v>78</v>
      </c>
      <c r="K4552">
        <v>50.67</v>
      </c>
      <c r="L4552">
        <v>13.719239999999999</v>
      </c>
      <c r="M4552">
        <v>-0.39535717721972979</v>
      </c>
      <c r="N4552">
        <v>13.609624</v>
      </c>
      <c r="O4552">
        <v>0.40688853711168488</v>
      </c>
      <c r="P4552">
        <v>4544000</v>
      </c>
      <c r="Q4552">
        <v>10424000</v>
      </c>
      <c r="R4552">
        <v>0.44</v>
      </c>
      <c r="S4552">
        <v>33.492999999999988</v>
      </c>
      <c r="T4552">
        <v>9.3090000000000011</v>
      </c>
      <c r="U4552">
        <v>20.138750000000002</v>
      </c>
      <c r="V4552">
        <f t="shared" si="518"/>
        <v>2.3849854869313458</v>
      </c>
      <c r="AC4552">
        <v>13.750999999999999</v>
      </c>
      <c r="AD4552">
        <v>13.04</v>
      </c>
      <c r="AH4552" s="85">
        <f>IF(AND(M4552&lt;Variables!$G$6,M4552&gt;Variables!$G$5),0,1)</f>
        <v>1</v>
      </c>
      <c r="AI4552" s="85">
        <f t="shared" si="519"/>
        <v>0</v>
      </c>
      <c r="AJ4552" s="85">
        <f>IF(I4552&gt;Variables!$G$7,0,1)</f>
        <v>1</v>
      </c>
      <c r="AK4552" s="85">
        <f>IF(F4552&gt;Variables!$G$8,0,1)</f>
        <v>1</v>
      </c>
      <c r="AL4552" s="85">
        <f>IF(G4552&gt;Variables!$G$9,0,1)</f>
        <v>1</v>
      </c>
      <c r="AM4552" s="85">
        <f>IF(AND(K4552&gt;Variables!$G$10,K4552&lt;Variables!$G$11),0,1)</f>
        <v>0</v>
      </c>
      <c r="AN4552" s="103">
        <f>IF(H4552&lt;Variables!$G$13,1,0)</f>
        <v>1</v>
      </c>
      <c r="AO4552" s="101">
        <f>IF(R4552&lt;Variables!$G$12,0,1)</f>
        <v>0</v>
      </c>
      <c r="AP4552" s="86">
        <f t="shared" si="517"/>
        <v>1</v>
      </c>
      <c r="AR4552">
        <v>0</v>
      </c>
      <c r="AS4552">
        <v>1</v>
      </c>
      <c r="AT4552">
        <v>0</v>
      </c>
      <c r="AU4552">
        <v>0</v>
      </c>
      <c r="BA4552">
        <v>0.4</v>
      </c>
    </row>
    <row r="4553" spans="3:53" ht="12.75" x14ac:dyDescent="0.2">
      <c r="C4553" t="s">
        <v>887</v>
      </c>
      <c r="D4553" t="s">
        <v>603</v>
      </c>
      <c r="E4553">
        <v>15.12</v>
      </c>
      <c r="F4553">
        <v>9.9499999999999993</v>
      </c>
      <c r="G4553">
        <v>4.71</v>
      </c>
      <c r="H4553">
        <v>8950</v>
      </c>
      <c r="I4553">
        <v>-1E-3</v>
      </c>
      <c r="J4553" t="s">
        <v>78</v>
      </c>
      <c r="K4553">
        <v>56.06</v>
      </c>
      <c r="L4553">
        <v>15.034644999999999</v>
      </c>
      <c r="M4553">
        <v>0.63356999782836021</v>
      </c>
      <c r="N4553">
        <v>14.954564</v>
      </c>
      <c r="O4553">
        <v>1.172458120477478</v>
      </c>
      <c r="P4553">
        <v>65569999.999999993</v>
      </c>
      <c r="Q4553">
        <v>31080000</v>
      </c>
      <c r="R4553">
        <v>2.11</v>
      </c>
      <c r="S4553">
        <v>33.805999999999997</v>
      </c>
      <c r="T4553">
        <v>9.8159999999999989</v>
      </c>
      <c r="U4553">
        <v>20.52708333333333</v>
      </c>
      <c r="V4553">
        <f t="shared" si="518"/>
        <v>2.4022204941248688</v>
      </c>
      <c r="AC4553">
        <v>16.600000000000001</v>
      </c>
      <c r="AD4553">
        <v>14.96</v>
      </c>
      <c r="AH4553" s="85">
        <f>IF(AND(M4553&lt;Variables!$G$6,M4553&gt;Variables!$G$5),0,1)</f>
        <v>1</v>
      </c>
      <c r="AI4553" s="85">
        <f t="shared" si="519"/>
        <v>0</v>
      </c>
      <c r="AJ4553" s="85">
        <f>IF(I4553&gt;Variables!$G$7,0,1)</f>
        <v>1</v>
      </c>
      <c r="AK4553" s="85">
        <f>IF(F4553&gt;Variables!$G$8,0,1)</f>
        <v>0</v>
      </c>
      <c r="AL4553" s="85">
        <f>IF(G4553&gt;Variables!$G$9,0,1)</f>
        <v>1</v>
      </c>
      <c r="AM4553" s="85">
        <f>IF(AND(K4553&gt;Variables!$G$10,K4553&lt;Variables!$G$11),0,1)</f>
        <v>0</v>
      </c>
      <c r="AN4553" s="103">
        <f>IF(H4553&lt;Variables!$G$13,1,0)</f>
        <v>0</v>
      </c>
      <c r="AO4553" s="101">
        <f>IF(R4553&lt;Variables!$G$12,0,1)</f>
        <v>1</v>
      </c>
      <c r="AP4553" s="86">
        <f t="shared" si="517"/>
        <v>1</v>
      </c>
      <c r="AR4553">
        <v>1</v>
      </c>
      <c r="AS4553">
        <v>0</v>
      </c>
      <c r="AT4553">
        <v>0</v>
      </c>
      <c r="AU4553">
        <v>0</v>
      </c>
      <c r="BA4553">
        <v>1.23</v>
      </c>
    </row>
    <row r="4554" spans="3:53" ht="12.75" x14ac:dyDescent="0.2">
      <c r="C4554" t="s">
        <v>887</v>
      </c>
      <c r="D4554" t="s">
        <v>331</v>
      </c>
      <c r="E4554">
        <v>54.84</v>
      </c>
      <c r="F4554">
        <v>15.57</v>
      </c>
      <c r="G4554">
        <v>5</v>
      </c>
      <c r="H4554">
        <v>25710</v>
      </c>
      <c r="I4554">
        <v>1121.3820000000001</v>
      </c>
      <c r="J4554" t="s">
        <v>78</v>
      </c>
      <c r="K4554">
        <v>45.86</v>
      </c>
      <c r="L4554">
        <v>55.518154999999993</v>
      </c>
      <c r="M4554">
        <v>-0.93330731181537474</v>
      </c>
      <c r="N4554">
        <v>55.281528000000002</v>
      </c>
      <c r="O4554">
        <v>-0.50926233442751723</v>
      </c>
      <c r="P4554">
        <v>147047000</v>
      </c>
      <c r="Q4554">
        <v>136810000</v>
      </c>
      <c r="R4554">
        <v>1.07</v>
      </c>
      <c r="S4554">
        <v>33.805999999999997</v>
      </c>
      <c r="T4554">
        <v>9.8159999999999989</v>
      </c>
      <c r="U4554">
        <v>20.52708333333333</v>
      </c>
      <c r="V4554">
        <f t="shared" si="518"/>
        <v>2.3372166692287952</v>
      </c>
      <c r="AC4554">
        <v>59.5</v>
      </c>
      <c r="AD4554">
        <v>51.8</v>
      </c>
      <c r="AH4554" s="85">
        <f>IF(AND(M4554&lt;Variables!$G$6,M4554&gt;Variables!$G$5),0,1)</f>
        <v>1</v>
      </c>
      <c r="AI4554" s="85">
        <f t="shared" si="519"/>
        <v>0</v>
      </c>
      <c r="AJ4554" s="85">
        <f>IF(I4554&gt;Variables!$G$7,0,1)</f>
        <v>0</v>
      </c>
      <c r="AK4554" s="85">
        <f>IF(F4554&gt;Variables!$G$8,0,1)</f>
        <v>0</v>
      </c>
      <c r="AL4554" s="85">
        <f>IF(G4554&gt;Variables!$G$9,0,1)</f>
        <v>1</v>
      </c>
      <c r="AM4554" s="85">
        <f>IF(AND(K4554&gt;Variables!$G$10,K4554&lt;Variables!$G$11),0,1)</f>
        <v>1</v>
      </c>
      <c r="AN4554" s="103">
        <f>IF(H4554&lt;Variables!$G$13,1,0)</f>
        <v>0</v>
      </c>
      <c r="AO4554" s="101">
        <f>IF(R4554&lt;Variables!$G$12,0,1)</f>
        <v>0</v>
      </c>
      <c r="AP4554" s="86">
        <f t="shared" si="517"/>
        <v>1</v>
      </c>
      <c r="AR4554">
        <v>1</v>
      </c>
      <c r="AS4554">
        <v>0</v>
      </c>
      <c r="AT4554">
        <v>0</v>
      </c>
      <c r="AU4554">
        <v>0</v>
      </c>
      <c r="BA4554">
        <v>2</v>
      </c>
    </row>
    <row r="4555" spans="3:53" ht="12.75" x14ac:dyDescent="0.2">
      <c r="C4555" t="s">
        <v>887</v>
      </c>
      <c r="D4555" t="s">
        <v>251</v>
      </c>
      <c r="E4555">
        <v>10.54</v>
      </c>
      <c r="F4555">
        <v>16.78</v>
      </c>
      <c r="G4555">
        <v>11.46</v>
      </c>
      <c r="H4555">
        <v>3650</v>
      </c>
      <c r="I4555">
        <v>-0.10199999999999999</v>
      </c>
      <c r="J4555" t="s">
        <v>78</v>
      </c>
      <c r="K4555">
        <v>48.76</v>
      </c>
      <c r="L4555">
        <v>10.681115</v>
      </c>
      <c r="M4555">
        <v>-1.227540383190326</v>
      </c>
      <c r="N4555">
        <v>10.455284000000001</v>
      </c>
      <c r="O4555">
        <v>0.90591513343876462</v>
      </c>
      <c r="P4555">
        <v>33833000</v>
      </c>
      <c r="Q4555">
        <v>22840000</v>
      </c>
      <c r="R4555">
        <v>1.48</v>
      </c>
      <c r="S4555">
        <v>33.805999999999997</v>
      </c>
      <c r="T4555">
        <v>9.8159999999999989</v>
      </c>
      <c r="U4555">
        <v>20.52708333333333</v>
      </c>
      <c r="V4555">
        <f t="shared" si="518"/>
        <v>2.381673680545898</v>
      </c>
      <c r="AC4555">
        <v>12</v>
      </c>
      <c r="AD4555">
        <v>10.17</v>
      </c>
      <c r="AH4555" s="85">
        <f>IF(AND(M4555&lt;Variables!$G$6,M4555&gt;Variables!$G$5),0,1)</f>
        <v>1</v>
      </c>
      <c r="AI4555" s="85">
        <f t="shared" si="519"/>
        <v>0</v>
      </c>
      <c r="AJ4555" s="85">
        <f>IF(I4555&gt;Variables!$G$7,0,1)</f>
        <v>1</v>
      </c>
      <c r="AK4555" s="85">
        <f>IF(F4555&gt;Variables!$G$8,0,1)</f>
        <v>0</v>
      </c>
      <c r="AL4555" s="85">
        <f>IF(G4555&gt;Variables!$G$9,0,1)</f>
        <v>1</v>
      </c>
      <c r="AM4555" s="85">
        <f>IF(AND(K4555&gt;Variables!$G$10,K4555&lt;Variables!$G$11),0,1)</f>
        <v>1</v>
      </c>
      <c r="AN4555" s="103">
        <f>IF(H4555&lt;Variables!$G$13,1,0)</f>
        <v>0</v>
      </c>
      <c r="AO4555" s="101">
        <f>IF(R4555&lt;Variables!$G$12,0,1)</f>
        <v>0</v>
      </c>
      <c r="AP4555" s="86">
        <f t="shared" si="517"/>
        <v>1</v>
      </c>
      <c r="AR4555">
        <v>1</v>
      </c>
      <c r="AS4555">
        <v>0</v>
      </c>
      <c r="AT4555">
        <v>0</v>
      </c>
      <c r="AU4555">
        <v>0</v>
      </c>
      <c r="BA4555">
        <v>2</v>
      </c>
    </row>
    <row r="4556" spans="3:53" ht="12.75" x14ac:dyDescent="0.2">
      <c r="C4556" t="s">
        <v>887</v>
      </c>
      <c r="D4556" t="s">
        <v>196</v>
      </c>
      <c r="E4556">
        <v>8.24</v>
      </c>
      <c r="F4556">
        <v>20.23</v>
      </c>
      <c r="G4556">
        <v>7</v>
      </c>
      <c r="H4556">
        <v>1760</v>
      </c>
      <c r="I4556">
        <v>-47.246000000000002</v>
      </c>
      <c r="J4556" t="s">
        <v>78</v>
      </c>
      <c r="K4556">
        <v>59.53</v>
      </c>
      <c r="L4556">
        <v>8.1702850000000016</v>
      </c>
      <c r="M4556">
        <v>0.97566975937801936</v>
      </c>
      <c r="N4556">
        <v>8.1791999999999998</v>
      </c>
      <c r="O4556">
        <v>0.86561032863850007</v>
      </c>
      <c r="P4556">
        <v>40152000</v>
      </c>
      <c r="Q4556">
        <v>23880000</v>
      </c>
      <c r="R4556">
        <v>1.68</v>
      </c>
      <c r="S4556">
        <v>33.805999999999997</v>
      </c>
      <c r="T4556">
        <v>9.8159999999999989</v>
      </c>
      <c r="U4556">
        <v>20.52708333333333</v>
      </c>
      <c r="V4556">
        <f t="shared" si="518"/>
        <v>2.4135103787099239</v>
      </c>
      <c r="AC4556">
        <v>8.86</v>
      </c>
      <c r="AD4556">
        <v>8.1999999999999993</v>
      </c>
      <c r="AH4556" s="85">
        <f>IF(AND(M4556&lt;Variables!$G$6,M4556&gt;Variables!$G$5),0,1)</f>
        <v>1</v>
      </c>
      <c r="AI4556" s="85">
        <f t="shared" si="519"/>
        <v>1</v>
      </c>
      <c r="AJ4556" s="85">
        <f>IF(I4556&gt;Variables!$G$7,0,1)</f>
        <v>1</v>
      </c>
      <c r="AK4556" s="85">
        <f>IF(F4556&gt;Variables!$G$8,0,1)</f>
        <v>0</v>
      </c>
      <c r="AL4556" s="85">
        <f>IF(G4556&gt;Variables!$G$9,0,1)</f>
        <v>1</v>
      </c>
      <c r="AM4556" s="85">
        <f>IF(AND(K4556&gt;Variables!$G$10,K4556&lt;Variables!$G$11),0,1)</f>
        <v>0</v>
      </c>
      <c r="AN4556" s="103">
        <f>IF(H4556&lt;Variables!$G$13,1,0)</f>
        <v>1</v>
      </c>
      <c r="AO4556" s="101">
        <f>IF(R4556&lt;Variables!$G$12,0,1)</f>
        <v>0</v>
      </c>
      <c r="AP4556" s="86">
        <f t="shared" si="517"/>
        <v>1</v>
      </c>
      <c r="AR4556">
        <v>1</v>
      </c>
      <c r="AS4556">
        <v>0</v>
      </c>
      <c r="AT4556">
        <v>0</v>
      </c>
      <c r="AU4556">
        <v>0</v>
      </c>
      <c r="BA4556">
        <v>2</v>
      </c>
    </row>
    <row r="4557" spans="3:53" ht="12.75" x14ac:dyDescent="0.2">
      <c r="C4557" t="s">
        <v>887</v>
      </c>
      <c r="D4557" t="s">
        <v>861</v>
      </c>
      <c r="E4557">
        <v>3.2</v>
      </c>
      <c r="F4557">
        <v>27.25</v>
      </c>
      <c r="G4557">
        <v>9.86</v>
      </c>
      <c r="H4557">
        <v>298.19</v>
      </c>
      <c r="I4557">
        <v>0.93</v>
      </c>
      <c r="J4557" t="s">
        <v>78</v>
      </c>
      <c r="K4557">
        <v>67.81</v>
      </c>
      <c r="L4557">
        <v>3.0878450000000002</v>
      </c>
      <c r="M4557">
        <v>4.6036961052125438</v>
      </c>
      <c r="N4557">
        <v>3.087197999999999</v>
      </c>
      <c r="O4557">
        <v>4.6256184410588688</v>
      </c>
      <c r="P4557">
        <v>11710000</v>
      </c>
      <c r="Q4557">
        <v>352780</v>
      </c>
      <c r="R4557">
        <v>33.19</v>
      </c>
      <c r="S4557">
        <v>33.805999999999997</v>
      </c>
      <c r="T4557">
        <v>9.8159999999999989</v>
      </c>
      <c r="U4557">
        <v>20.52708333333333</v>
      </c>
      <c r="V4557">
        <f t="shared" si="518"/>
        <v>2.1950231030579572</v>
      </c>
      <c r="AC4557">
        <v>3.75</v>
      </c>
      <c r="AD4557">
        <v>3.08</v>
      </c>
      <c r="AH4557" s="85">
        <f>IF(AND(M4557&lt;Variables!$G$6,M4557&gt;Variables!$G$5),0,1)</f>
        <v>1</v>
      </c>
      <c r="AI4557" s="85">
        <f t="shared" si="519"/>
        <v>0</v>
      </c>
      <c r="AJ4557" s="85">
        <f>IF(I4557&gt;Variables!$G$7,0,1)</f>
        <v>0</v>
      </c>
      <c r="AK4557" s="85">
        <f>IF(F4557&gt;Variables!$G$8,0,1)</f>
        <v>0</v>
      </c>
      <c r="AL4557" s="85">
        <f>IF(G4557&gt;Variables!$G$9,0,1)</f>
        <v>1</v>
      </c>
      <c r="AM4557" s="85">
        <f>IF(AND(K4557&gt;Variables!$G$10,K4557&lt;Variables!$G$11),0,1)</f>
        <v>0</v>
      </c>
      <c r="AN4557" s="103">
        <f>IF(H4557&lt;Variables!$G$13,1,0)</f>
        <v>1</v>
      </c>
      <c r="AO4557" s="101">
        <f>IF(R4557&lt;Variables!$G$12,0,1)</f>
        <v>1</v>
      </c>
      <c r="AP4557" s="86">
        <f t="shared" si="517"/>
        <v>1</v>
      </c>
      <c r="AR4557">
        <v>0</v>
      </c>
      <c r="AS4557">
        <v>0</v>
      </c>
      <c r="AT4557">
        <v>1</v>
      </c>
      <c r="AU4557">
        <v>0</v>
      </c>
      <c r="BA4557">
        <v>-2.25</v>
      </c>
    </row>
    <row r="4558" spans="3:53" ht="12.75" x14ac:dyDescent="0.2">
      <c r="C4558" t="s">
        <v>887</v>
      </c>
      <c r="D4558" t="s">
        <v>133</v>
      </c>
      <c r="E4558">
        <v>7.51</v>
      </c>
      <c r="F4558">
        <v>54.79</v>
      </c>
      <c r="G4558">
        <v>8.3699999999999992</v>
      </c>
      <c r="H4558">
        <v>22.11</v>
      </c>
      <c r="I4558">
        <v>-49.131999999999998</v>
      </c>
      <c r="J4558" t="s">
        <v>78</v>
      </c>
      <c r="K4558">
        <v>44.02</v>
      </c>
      <c r="L4558">
        <v>7.5478400000000008</v>
      </c>
      <c r="M4558">
        <v>-0.50133548140926387</v>
      </c>
      <c r="N4558">
        <v>7.9155060000000006</v>
      </c>
      <c r="O4558">
        <v>-5.1229321284072151</v>
      </c>
      <c r="P4558">
        <v>57240000</v>
      </c>
      <c r="Q4558">
        <v>6720000</v>
      </c>
      <c r="R4558">
        <v>8.52</v>
      </c>
      <c r="S4558">
        <v>33.805999999999997</v>
      </c>
      <c r="T4558">
        <v>9.8159999999999989</v>
      </c>
      <c r="U4558">
        <v>20.52708333333333</v>
      </c>
      <c r="V4558">
        <f t="shared" si="518"/>
        <v>2.3094237384321872</v>
      </c>
      <c r="AC4558">
        <v>9.82</v>
      </c>
      <c r="AD4558">
        <v>7.09</v>
      </c>
      <c r="AH4558" s="85">
        <f>IF(AND(M4558&lt;Variables!$G$6,M4558&gt;Variables!$G$5),0,1)</f>
        <v>1</v>
      </c>
      <c r="AI4558" s="85">
        <f t="shared" si="519"/>
        <v>1</v>
      </c>
      <c r="AJ4558" s="85">
        <f>IF(I4558&gt;Variables!$G$7,0,1)</f>
        <v>1</v>
      </c>
      <c r="AK4558" s="85">
        <f>IF(F4558&gt;Variables!$G$8,0,1)</f>
        <v>0</v>
      </c>
      <c r="AL4558" s="85">
        <f>IF(G4558&gt;Variables!$G$9,0,1)</f>
        <v>1</v>
      </c>
      <c r="AM4558" s="85">
        <f>IF(AND(K4558&gt;Variables!$G$10,K4558&lt;Variables!$G$11),0,1)</f>
        <v>1</v>
      </c>
      <c r="AN4558" s="103">
        <f>IF(H4558&lt;Variables!$G$13,1,0)</f>
        <v>1</v>
      </c>
      <c r="AO4558" s="101">
        <f>IF(R4558&lt;Variables!$G$12,0,1)</f>
        <v>1</v>
      </c>
      <c r="AP4558" s="86">
        <f t="shared" si="517"/>
        <v>1</v>
      </c>
      <c r="AR4558">
        <v>1</v>
      </c>
      <c r="AS4558">
        <v>0</v>
      </c>
      <c r="AT4558">
        <v>0</v>
      </c>
      <c r="AU4558">
        <v>0</v>
      </c>
      <c r="BA4558">
        <v>2</v>
      </c>
    </row>
    <row r="4559" spans="3:53" ht="12.75" x14ac:dyDescent="0.2">
      <c r="C4559" t="s">
        <v>887</v>
      </c>
      <c r="D4559" t="s">
        <v>885</v>
      </c>
      <c r="E4559">
        <v>4.62</v>
      </c>
      <c r="F4559">
        <v>39.76</v>
      </c>
      <c r="G4559">
        <v>34.99</v>
      </c>
      <c r="H4559">
        <v>13.78</v>
      </c>
      <c r="I4559">
        <v>-5.6189999999999998</v>
      </c>
      <c r="J4559" t="s">
        <v>78</v>
      </c>
      <c r="K4559">
        <v>58.89</v>
      </c>
      <c r="L4559">
        <v>4.5486210526315789</v>
      </c>
      <c r="M4559">
        <v>1.7890905051617709</v>
      </c>
      <c r="N4559">
        <v>4.101608333333334</v>
      </c>
      <c r="O4559">
        <v>12.882548106129081</v>
      </c>
      <c r="P4559">
        <v>2320000</v>
      </c>
      <c r="Q4559">
        <v>282810</v>
      </c>
      <c r="R4559">
        <v>8.1999999999999993</v>
      </c>
      <c r="S4559">
        <v>33.805999999999997</v>
      </c>
      <c r="T4559">
        <v>9.8159999999999989</v>
      </c>
      <c r="U4559">
        <v>20.52708333333333</v>
      </c>
      <c r="V4559">
        <f t="shared" si="518"/>
        <v>2.3666503647273092</v>
      </c>
      <c r="AC4559">
        <v>4.66</v>
      </c>
      <c r="AD4559">
        <v>3.7837999999999998</v>
      </c>
      <c r="AH4559" s="85">
        <f>IF(AND(M4559&lt;Variables!$G$6,M4559&gt;Variables!$G$5),0,1)</f>
        <v>1</v>
      </c>
      <c r="AI4559" s="85">
        <f t="shared" si="519"/>
        <v>0</v>
      </c>
      <c r="AJ4559" s="85">
        <f>IF(I4559&gt;Variables!$G$7,0,1)</f>
        <v>1</v>
      </c>
      <c r="AK4559" s="85">
        <f>IF(F4559&gt;Variables!$G$8,0,1)</f>
        <v>0</v>
      </c>
      <c r="AL4559" s="85">
        <f>IF(G4559&gt;Variables!$G$9,0,1)</f>
        <v>0</v>
      </c>
      <c r="AM4559" s="85">
        <f>IF(AND(K4559&gt;Variables!$G$10,K4559&lt;Variables!$G$11),0,1)</f>
        <v>0</v>
      </c>
      <c r="AN4559" s="103">
        <f>IF(H4559&lt;Variables!$G$13,1,0)</f>
        <v>1</v>
      </c>
      <c r="AO4559" s="101">
        <f>IF(R4559&lt;Variables!$G$12,0,1)</f>
        <v>1</v>
      </c>
      <c r="AP4559" s="86">
        <f t="shared" si="517"/>
        <v>1</v>
      </c>
      <c r="AR4559">
        <v>0</v>
      </c>
      <c r="AS4559">
        <v>0</v>
      </c>
      <c r="AT4559">
        <v>1</v>
      </c>
      <c r="AU4559">
        <v>0</v>
      </c>
      <c r="BA4559">
        <v>-2.25</v>
      </c>
    </row>
    <row r="4560" spans="3:53" ht="12.75" x14ac:dyDescent="0.2">
      <c r="C4560" t="s">
        <v>887</v>
      </c>
      <c r="D4560" t="s">
        <v>540</v>
      </c>
      <c r="E4560">
        <v>47.12</v>
      </c>
      <c r="F4560">
        <v>12.33</v>
      </c>
      <c r="G4560">
        <v>11.09</v>
      </c>
      <c r="H4560">
        <v>3200</v>
      </c>
      <c r="I4560">
        <v>1.7999999999999999E-2</v>
      </c>
      <c r="J4560" t="s">
        <v>78</v>
      </c>
      <c r="K4560">
        <v>50.91</v>
      </c>
      <c r="L4560">
        <v>47.154634999999999</v>
      </c>
      <c r="M4560">
        <v>-6.2846420081501986E-2</v>
      </c>
      <c r="N4560">
        <v>46.99056199999999</v>
      </c>
      <c r="O4560">
        <v>0.28609574833348472</v>
      </c>
      <c r="P4560">
        <v>1033000</v>
      </c>
      <c r="Q4560">
        <v>1175000</v>
      </c>
      <c r="R4560">
        <v>0.88</v>
      </c>
      <c r="S4560">
        <v>33.805999999999997</v>
      </c>
      <c r="T4560">
        <v>9.8159999999999989</v>
      </c>
      <c r="U4560">
        <v>20.52708333333333</v>
      </c>
      <c r="V4560">
        <f t="shared" si="518"/>
        <v>2.3782267723418067</v>
      </c>
      <c r="AC4560">
        <v>48.95</v>
      </c>
      <c r="AD4560">
        <v>46.37</v>
      </c>
      <c r="AH4560" s="85">
        <f>IF(AND(M4560&lt;Variables!$G$6,M4560&gt;Variables!$G$5),0,1)</f>
        <v>1</v>
      </c>
      <c r="AI4560" s="85">
        <f t="shared" si="519"/>
        <v>0</v>
      </c>
      <c r="AJ4560" s="85">
        <f>IF(I4560&gt;Variables!$G$7,0,1)</f>
        <v>0</v>
      </c>
      <c r="AK4560" s="85">
        <f>IF(F4560&gt;Variables!$G$8,0,1)</f>
        <v>0</v>
      </c>
      <c r="AL4560" s="85">
        <f>IF(G4560&gt;Variables!$G$9,0,1)</f>
        <v>1</v>
      </c>
      <c r="AM4560" s="85">
        <f>IF(AND(K4560&gt;Variables!$G$10,K4560&lt;Variables!$G$11),0,1)</f>
        <v>0</v>
      </c>
      <c r="AN4560" s="103">
        <f>IF(H4560&lt;Variables!$G$13,1,0)</f>
        <v>0</v>
      </c>
      <c r="AO4560" s="101">
        <f>IF(R4560&lt;Variables!$G$12,0,1)</f>
        <v>0</v>
      </c>
      <c r="AP4560" s="86">
        <f t="shared" si="517"/>
        <v>1</v>
      </c>
      <c r="AR4560">
        <v>0</v>
      </c>
      <c r="AS4560">
        <v>1</v>
      </c>
      <c r="AT4560">
        <v>0</v>
      </c>
      <c r="AU4560">
        <v>0</v>
      </c>
      <c r="BA4560">
        <v>0.46</v>
      </c>
    </row>
    <row r="4561" spans="3:53" ht="12.75" x14ac:dyDescent="0.2">
      <c r="C4561" t="s">
        <v>887</v>
      </c>
      <c r="D4561" t="s">
        <v>864</v>
      </c>
      <c r="E4561">
        <v>10.85</v>
      </c>
      <c r="F4561">
        <v>9.02</v>
      </c>
      <c r="G4561">
        <v>0</v>
      </c>
      <c r="H4561">
        <v>-99999</v>
      </c>
      <c r="I4561">
        <v>2419.7570000000001</v>
      </c>
      <c r="J4561" t="s">
        <v>76</v>
      </c>
      <c r="K4561">
        <v>-99999</v>
      </c>
      <c r="L4561">
        <v>-99999</v>
      </c>
      <c r="M4561">
        <v>-99999</v>
      </c>
      <c r="N4561">
        <v>-99999</v>
      </c>
      <c r="O4561">
        <v>-99999</v>
      </c>
      <c r="P4561">
        <v>45171</v>
      </c>
      <c r="Q4561">
        <v>6087</v>
      </c>
      <c r="R4561">
        <v>7.42</v>
      </c>
      <c r="S4561">
        <v>33.805999999999997</v>
      </c>
      <c r="T4561">
        <v>9.8159999999999989</v>
      </c>
      <c r="U4561">
        <v>20.52708333333333</v>
      </c>
      <c r="V4561"/>
      <c r="AC4561">
        <v>10.85</v>
      </c>
      <c r="AD4561">
        <v>10.55</v>
      </c>
      <c r="AH4561" s="85">
        <f>IF(AND(M4561&lt;Variables!$G$6,M4561&gt;Variables!$G$5),0,1)</f>
        <v>1</v>
      </c>
      <c r="AI4561" s="85">
        <f t="shared" si="519"/>
        <v>1</v>
      </c>
      <c r="AJ4561" s="85">
        <f>IF(I4561&gt;Variables!$G$7,0,1)</f>
        <v>0</v>
      </c>
      <c r="AK4561" s="85">
        <f>IF(F4561&gt;Variables!$G$8,0,1)</f>
        <v>0</v>
      </c>
      <c r="AL4561" s="85">
        <f>IF(G4561&gt;Variables!$G$9,0,1)</f>
        <v>1</v>
      </c>
      <c r="AM4561" s="85">
        <f>IF(AND(K4561&gt;Variables!$G$10,K4561&lt;Variables!$G$11),0,1)</f>
        <v>1</v>
      </c>
      <c r="AN4561" s="103">
        <f>IF(H4561&lt;Variables!$G$13,1,0)</f>
        <v>1</v>
      </c>
      <c r="AO4561" s="101">
        <f>IF(R4561&lt;Variables!$G$12,0,1)</f>
        <v>1</v>
      </c>
      <c r="AP4561" s="86">
        <f t="shared" si="517"/>
        <v>0</v>
      </c>
      <c r="AR4561">
        <v>0</v>
      </c>
      <c r="AS4561">
        <v>0</v>
      </c>
      <c r="AT4561">
        <v>1</v>
      </c>
      <c r="AU4561">
        <v>0</v>
      </c>
      <c r="BA4561">
        <v>-2.25</v>
      </c>
    </row>
    <row r="4562" spans="3:53" ht="12.75" x14ac:dyDescent="0.2">
      <c r="C4562" t="s">
        <v>887</v>
      </c>
      <c r="D4562" t="s">
        <v>868</v>
      </c>
      <c r="E4562">
        <v>5.72</v>
      </c>
      <c r="F4562">
        <v>39.799999999999997</v>
      </c>
      <c r="G4562">
        <v>-2.88</v>
      </c>
      <c r="H4562">
        <v>124.3</v>
      </c>
      <c r="I4562">
        <v>0.47499999999999998</v>
      </c>
      <c r="J4562" t="s">
        <v>76</v>
      </c>
      <c r="K4562">
        <v>59.94</v>
      </c>
      <c r="L4562">
        <v>5.6641599999999999</v>
      </c>
      <c r="M4562">
        <v>1.3371797406852859</v>
      </c>
      <c r="N4562">
        <v>5.5661500000000004</v>
      </c>
      <c r="O4562">
        <v>3.1215472094715229</v>
      </c>
      <c r="P4562">
        <v>22850000</v>
      </c>
      <c r="Q4562">
        <v>722400</v>
      </c>
      <c r="R4562">
        <v>31.63</v>
      </c>
      <c r="S4562">
        <v>33.805999999999997</v>
      </c>
      <c r="T4562">
        <v>9.8159999999999989</v>
      </c>
      <c r="U4562">
        <v>20.52708333333333</v>
      </c>
      <c r="V4562">
        <f t="shared" ref="V4562:V4581" si="520">1.849 + (0.01036 * K4562) + (0.1184 * M4562) - (0.002888 * K4562 * M4562)</f>
        <v>2.3968256823366576</v>
      </c>
      <c r="AC4562">
        <v>5.75</v>
      </c>
      <c r="AD4562">
        <v>5.0199999999999996</v>
      </c>
      <c r="AH4562" s="85">
        <f>IF(AND(M4562&lt;Variables!$G$6,M4562&gt;Variables!$G$5),0,1)</f>
        <v>1</v>
      </c>
      <c r="AI4562" s="85">
        <f t="shared" si="519"/>
        <v>0</v>
      </c>
      <c r="AJ4562" s="85">
        <f>IF(I4562&gt;Variables!$G$7,0,1)</f>
        <v>0</v>
      </c>
      <c r="AK4562" s="85">
        <f>IF(F4562&gt;Variables!$G$8,0,1)</f>
        <v>0</v>
      </c>
      <c r="AL4562" s="85">
        <f>IF(G4562&gt;Variables!$G$9,0,1)</f>
        <v>1</v>
      </c>
      <c r="AM4562" s="85">
        <f>IF(AND(K4562&gt;Variables!$G$10,K4562&lt;Variables!$G$11),0,1)</f>
        <v>0</v>
      </c>
      <c r="AN4562" s="103">
        <f>IF(H4562&lt;Variables!$G$13,1,0)</f>
        <v>1</v>
      </c>
      <c r="AO4562" s="101">
        <f>IF(R4562&lt;Variables!$G$12,0,1)</f>
        <v>1</v>
      </c>
      <c r="AP4562" s="86">
        <f t="shared" si="517"/>
        <v>0</v>
      </c>
      <c r="AR4562">
        <v>0</v>
      </c>
      <c r="AS4562">
        <v>0</v>
      </c>
      <c r="AT4562">
        <v>1</v>
      </c>
      <c r="AU4562">
        <v>0</v>
      </c>
      <c r="BA4562">
        <v>-2.25</v>
      </c>
    </row>
    <row r="4563" spans="3:53" ht="12.75" x14ac:dyDescent="0.2">
      <c r="C4563" t="s">
        <v>887</v>
      </c>
      <c r="D4563" t="s">
        <v>697</v>
      </c>
      <c r="E4563">
        <v>6.99</v>
      </c>
      <c r="F4563">
        <v>18.39</v>
      </c>
      <c r="G4563">
        <v>22.68</v>
      </c>
      <c r="H4563">
        <v>-99999</v>
      </c>
      <c r="I4563">
        <v>-7.7290000000000001</v>
      </c>
      <c r="J4563" t="s">
        <v>76</v>
      </c>
      <c r="K4563">
        <v>55.33</v>
      </c>
      <c r="L4563">
        <v>6.9662916666666668</v>
      </c>
      <c r="M4563">
        <v>0.38339384297001949</v>
      </c>
      <c r="N4563">
        <v>6.8397999999999994</v>
      </c>
      <c r="O4563">
        <v>2.239831574022646</v>
      </c>
      <c r="P4563">
        <v>151372</v>
      </c>
      <c r="Q4563">
        <v>74910</v>
      </c>
      <c r="R4563">
        <v>2.02</v>
      </c>
      <c r="S4563">
        <v>33.805999999999997</v>
      </c>
      <c r="T4563">
        <v>9.8159999999999989</v>
      </c>
      <c r="U4563">
        <v>20.52708333333333</v>
      </c>
      <c r="V4563">
        <f t="shared" si="520"/>
        <v>2.4063489633221886</v>
      </c>
      <c r="AC4563">
        <v>7</v>
      </c>
      <c r="AD4563">
        <v>5.8</v>
      </c>
      <c r="AH4563" s="85">
        <f>IF(AND(M4563&lt;Variables!$G$6,M4563&gt;Variables!$G$5),0,1)</f>
        <v>1</v>
      </c>
      <c r="AI4563" s="85">
        <f t="shared" si="519"/>
        <v>0</v>
      </c>
      <c r="AJ4563" s="85">
        <f>IF(I4563&gt;Variables!$G$7,0,1)</f>
        <v>1</v>
      </c>
      <c r="AK4563" s="85">
        <f>IF(F4563&gt;Variables!$G$8,0,1)</f>
        <v>0</v>
      </c>
      <c r="AL4563" s="85">
        <f>IF(G4563&gt;Variables!$G$9,0,1)</f>
        <v>0</v>
      </c>
      <c r="AM4563" s="85">
        <f>IF(AND(K4563&gt;Variables!$G$10,K4563&lt;Variables!$G$11),0,1)</f>
        <v>0</v>
      </c>
      <c r="AN4563" s="103">
        <f>IF(H4563&lt;Variables!$G$13,1,0)</f>
        <v>1</v>
      </c>
      <c r="AO4563" s="101">
        <f>IF(R4563&lt;Variables!$G$12,0,1)</f>
        <v>1</v>
      </c>
      <c r="AP4563" s="86">
        <f t="shared" si="517"/>
        <v>0</v>
      </c>
      <c r="AR4563">
        <v>0</v>
      </c>
      <c r="AS4563">
        <v>0</v>
      </c>
      <c r="AT4563">
        <v>1</v>
      </c>
      <c r="AU4563">
        <v>0</v>
      </c>
      <c r="BA4563">
        <v>-2.25</v>
      </c>
    </row>
    <row r="4564" spans="3:53" ht="12.75" x14ac:dyDescent="0.2">
      <c r="C4564" t="s">
        <v>887</v>
      </c>
      <c r="D4564" t="s">
        <v>863</v>
      </c>
      <c r="E4564">
        <v>74</v>
      </c>
      <c r="F4564">
        <v>29.51</v>
      </c>
      <c r="G4564">
        <v>0.91</v>
      </c>
      <c r="H4564">
        <v>976.52</v>
      </c>
      <c r="I4564">
        <v>-13.834</v>
      </c>
      <c r="J4564" t="s">
        <v>78</v>
      </c>
      <c r="K4564">
        <v>54.07</v>
      </c>
      <c r="L4564">
        <v>74.009709999999998</v>
      </c>
      <c r="M4564">
        <v>-6.3640298009583858E-3</v>
      </c>
      <c r="N4564">
        <v>74.022078000000008</v>
      </c>
      <c r="O4564">
        <v>-2.3071494966693772E-2</v>
      </c>
      <c r="P4564">
        <v>2810000</v>
      </c>
      <c r="Q4564">
        <v>316460</v>
      </c>
      <c r="R4564">
        <v>8.8800000000000008</v>
      </c>
      <c r="S4564">
        <v>33.805999999999997</v>
      </c>
      <c r="T4564">
        <v>9.8159999999999989</v>
      </c>
      <c r="U4564">
        <v>20.52708333333333</v>
      </c>
      <c r="V4564">
        <f t="shared" si="520"/>
        <v>2.40940546859935</v>
      </c>
      <c r="AC4564">
        <v>74.02</v>
      </c>
      <c r="AD4564">
        <v>73.41</v>
      </c>
      <c r="AH4564" s="85">
        <f>IF(AND(M4564&lt;Variables!$G$6,M4564&gt;Variables!$G$5),0,1)</f>
        <v>1</v>
      </c>
      <c r="AI4564" s="85">
        <f t="shared" si="519"/>
        <v>1</v>
      </c>
      <c r="AJ4564" s="85">
        <f>IF(I4564&gt;Variables!$G$7,0,1)</f>
        <v>1</v>
      </c>
      <c r="AK4564" s="85">
        <f>IF(F4564&gt;Variables!$G$8,0,1)</f>
        <v>0</v>
      </c>
      <c r="AL4564" s="85">
        <f>IF(G4564&gt;Variables!$G$9,0,1)</f>
        <v>1</v>
      </c>
      <c r="AM4564" s="85">
        <f>IF(AND(K4564&gt;Variables!$G$10,K4564&lt;Variables!$G$11),0,1)</f>
        <v>0</v>
      </c>
      <c r="AN4564" s="103">
        <f>IF(H4564&lt;Variables!$G$13,1,0)</f>
        <v>1</v>
      </c>
      <c r="AO4564" s="101">
        <f>IF(R4564&lt;Variables!$G$12,0,1)</f>
        <v>1</v>
      </c>
      <c r="AP4564" s="86">
        <f t="shared" si="517"/>
        <v>1</v>
      </c>
      <c r="AR4564">
        <v>0</v>
      </c>
      <c r="AS4564">
        <v>0</v>
      </c>
      <c r="AT4564">
        <v>0</v>
      </c>
      <c r="AU4564">
        <v>1</v>
      </c>
      <c r="BA4564">
        <v>-0.35</v>
      </c>
    </row>
    <row r="4565" spans="3:53" ht="12.75" x14ac:dyDescent="0.2">
      <c r="C4565" t="s">
        <v>887</v>
      </c>
      <c r="D4565" t="s">
        <v>117</v>
      </c>
      <c r="E4565">
        <v>30</v>
      </c>
      <c r="F4565">
        <v>11.75</v>
      </c>
      <c r="G4565">
        <v>7.69</v>
      </c>
      <c r="H4565">
        <v>3850</v>
      </c>
      <c r="I4565">
        <v>-12.981</v>
      </c>
      <c r="J4565" t="s">
        <v>78</v>
      </c>
      <c r="K4565">
        <v>57.96</v>
      </c>
      <c r="L4565">
        <v>29.818515000000001</v>
      </c>
      <c r="M4565">
        <v>0.54155949751353805</v>
      </c>
      <c r="N4565">
        <v>29.677648000000001</v>
      </c>
      <c r="O4565">
        <v>1.0187869335198081</v>
      </c>
      <c r="P4565">
        <v>9529000</v>
      </c>
      <c r="Q4565">
        <v>15356000</v>
      </c>
      <c r="R4565">
        <v>0.62</v>
      </c>
      <c r="S4565">
        <v>33.805999999999997</v>
      </c>
      <c r="T4565">
        <v>9.8159999999999989</v>
      </c>
      <c r="U4565">
        <v>20.52708333333333</v>
      </c>
      <c r="V4565">
        <f t="shared" si="520"/>
        <v>2.4229354233872482</v>
      </c>
      <c r="AC4565">
        <v>31.439699999999998</v>
      </c>
      <c r="AD4565">
        <v>29.71</v>
      </c>
      <c r="AH4565" s="85">
        <f>IF(AND(M4565&lt;Variables!$G$6,M4565&gt;Variables!$G$5),0,1)</f>
        <v>1</v>
      </c>
      <c r="AI4565" s="85">
        <f t="shared" si="519"/>
        <v>0</v>
      </c>
      <c r="AJ4565" s="85">
        <f>IF(I4565&gt;Variables!$G$7,0,1)</f>
        <v>1</v>
      </c>
      <c r="AK4565" s="85">
        <f>IF(F4565&gt;Variables!$G$8,0,1)</f>
        <v>0</v>
      </c>
      <c r="AL4565" s="85">
        <f>IF(G4565&gt;Variables!$G$9,0,1)</f>
        <v>1</v>
      </c>
      <c r="AM4565" s="85">
        <f>IF(AND(K4565&gt;Variables!$G$10,K4565&lt;Variables!$G$11),0,1)</f>
        <v>0</v>
      </c>
      <c r="AN4565" s="103">
        <f>IF(H4565&lt;Variables!$G$13,1,0)</f>
        <v>0</v>
      </c>
      <c r="AO4565" s="101">
        <f>IF(R4565&lt;Variables!$G$12,0,1)</f>
        <v>0</v>
      </c>
      <c r="AP4565" s="86">
        <f t="shared" si="517"/>
        <v>1</v>
      </c>
      <c r="AR4565">
        <v>1</v>
      </c>
      <c r="AS4565">
        <v>0</v>
      </c>
      <c r="AT4565">
        <v>0</v>
      </c>
      <c r="AU4565">
        <v>0</v>
      </c>
      <c r="BA4565">
        <v>0.78</v>
      </c>
    </row>
    <row r="4566" spans="3:53" ht="12.75" x14ac:dyDescent="0.2">
      <c r="C4566" t="s">
        <v>887</v>
      </c>
      <c r="D4566" t="s">
        <v>874</v>
      </c>
      <c r="E4566">
        <v>225.58</v>
      </c>
      <c r="F4566">
        <v>9.57</v>
      </c>
      <c r="G4566">
        <v>8.66</v>
      </c>
      <c r="H4566">
        <v>78390</v>
      </c>
      <c r="I4566">
        <v>204.46100000000001</v>
      </c>
      <c r="J4566" t="s">
        <v>78</v>
      </c>
      <c r="K4566">
        <v>55.72</v>
      </c>
      <c r="L4566">
        <v>224.60684000000001</v>
      </c>
      <c r="M4566">
        <v>0.19147235231126419</v>
      </c>
      <c r="N4566">
        <v>223.12004200000001</v>
      </c>
      <c r="O4566">
        <v>0.85911511257245954</v>
      </c>
      <c r="P4566">
        <v>10196000</v>
      </c>
      <c r="Q4566">
        <v>9173000</v>
      </c>
      <c r="R4566">
        <v>1.1100000000000001</v>
      </c>
      <c r="S4566">
        <v>33.805999999999997</v>
      </c>
      <c r="T4566">
        <v>9.8159999999999989</v>
      </c>
      <c r="U4566">
        <v>20.52708333333333</v>
      </c>
      <c r="V4566">
        <f t="shared" si="520"/>
        <v>2.4181179181220305</v>
      </c>
      <c r="AC4566">
        <v>225.79</v>
      </c>
      <c r="AD4566">
        <v>217.07</v>
      </c>
      <c r="AH4566" s="85">
        <f>IF(AND(M4566&lt;Variables!$G$6,M4566&gt;Variables!$G$5),0,1)</f>
        <v>1</v>
      </c>
      <c r="AI4566" s="85">
        <f t="shared" si="519"/>
        <v>0</v>
      </c>
      <c r="AJ4566" s="85">
        <f>IF(I4566&gt;Variables!$G$7,0,1)</f>
        <v>0</v>
      </c>
      <c r="AK4566" s="85">
        <f>IF(F4566&gt;Variables!$G$8,0,1)</f>
        <v>0</v>
      </c>
      <c r="AL4566" s="85">
        <f>IF(G4566&gt;Variables!$G$9,0,1)</f>
        <v>1</v>
      </c>
      <c r="AM4566" s="85">
        <f>IF(AND(K4566&gt;Variables!$G$10,K4566&lt;Variables!$G$11),0,1)</f>
        <v>0</v>
      </c>
      <c r="AN4566" s="103">
        <f>IF(H4566&lt;Variables!$G$13,1,0)</f>
        <v>0</v>
      </c>
      <c r="AO4566" s="101">
        <f>IF(R4566&lt;Variables!$G$12,0,1)</f>
        <v>0</v>
      </c>
      <c r="AP4566" s="86">
        <f t="shared" si="517"/>
        <v>1</v>
      </c>
      <c r="AR4566">
        <v>0</v>
      </c>
      <c r="AS4566">
        <v>0</v>
      </c>
      <c r="AT4566">
        <v>1</v>
      </c>
      <c r="AU4566">
        <v>0</v>
      </c>
      <c r="BA4566">
        <v>-2.25</v>
      </c>
    </row>
    <row r="4567" spans="3:53" ht="12.75" x14ac:dyDescent="0.2">
      <c r="C4567" t="s">
        <v>887</v>
      </c>
      <c r="D4567" t="s">
        <v>85</v>
      </c>
      <c r="E4567">
        <v>11.02</v>
      </c>
      <c r="F4567">
        <v>10.41</v>
      </c>
      <c r="G4567">
        <v>9.7100000000000009</v>
      </c>
      <c r="H4567">
        <v>3240</v>
      </c>
      <c r="I4567">
        <v>-63.222999999999999</v>
      </c>
      <c r="J4567" t="s">
        <v>78</v>
      </c>
      <c r="K4567">
        <v>72.97</v>
      </c>
      <c r="L4567">
        <v>10.8765</v>
      </c>
      <c r="M4567">
        <v>1.273387578724795</v>
      </c>
      <c r="N4567">
        <v>10.703246</v>
      </c>
      <c r="O4567">
        <v>2.912705173738888</v>
      </c>
      <c r="P4567">
        <v>10553000</v>
      </c>
      <c r="Q4567">
        <v>25705000</v>
      </c>
      <c r="R4567">
        <v>0.41</v>
      </c>
      <c r="S4567">
        <v>33.805999999999997</v>
      </c>
      <c r="T4567">
        <v>9.8159999999999989</v>
      </c>
      <c r="U4567">
        <v>20.52708333333333</v>
      </c>
      <c r="V4567">
        <f t="shared" si="520"/>
        <v>2.4873879527237603</v>
      </c>
      <c r="AC4567">
        <v>11.77</v>
      </c>
      <c r="AD4567">
        <v>10.89</v>
      </c>
      <c r="AH4567" s="85">
        <f>IF(AND(M4567&lt;Variables!$G$6,M4567&gt;Variables!$G$5),0,1)</f>
        <v>1</v>
      </c>
      <c r="AI4567" s="85">
        <f t="shared" si="519"/>
        <v>0</v>
      </c>
      <c r="AJ4567" s="85">
        <f>IF(I4567&gt;Variables!$G$7,0,1)</f>
        <v>1</v>
      </c>
      <c r="AK4567" s="85">
        <f>IF(F4567&gt;Variables!$G$8,0,1)</f>
        <v>0</v>
      </c>
      <c r="AL4567" s="85">
        <f>IF(G4567&gt;Variables!$G$9,0,1)</f>
        <v>1</v>
      </c>
      <c r="AM4567" s="85">
        <f>IF(AND(K4567&gt;Variables!$G$10,K4567&lt;Variables!$G$11),0,1)</f>
        <v>0</v>
      </c>
      <c r="AN4567" s="103">
        <f>IF(H4567&lt;Variables!$G$13,1,0)</f>
        <v>0</v>
      </c>
      <c r="AO4567" s="101">
        <f>IF(R4567&lt;Variables!$G$12,0,1)</f>
        <v>0</v>
      </c>
      <c r="AP4567" s="86">
        <f t="shared" si="517"/>
        <v>1</v>
      </c>
      <c r="AR4567">
        <v>1</v>
      </c>
      <c r="AS4567">
        <v>0</v>
      </c>
      <c r="AT4567">
        <v>0</v>
      </c>
      <c r="AU4567">
        <v>0</v>
      </c>
      <c r="BA4567">
        <v>2</v>
      </c>
    </row>
    <row r="4568" spans="3:53" ht="12.75" x14ac:dyDescent="0.2">
      <c r="C4568" t="s">
        <v>887</v>
      </c>
      <c r="D4568" t="s">
        <v>215</v>
      </c>
      <c r="E4568">
        <v>22.02</v>
      </c>
      <c r="F4568">
        <v>9.68</v>
      </c>
      <c r="G4568">
        <v>1.8</v>
      </c>
      <c r="H4568">
        <v>2850</v>
      </c>
      <c r="I4568">
        <v>0.73699999999999999</v>
      </c>
      <c r="J4568" t="s">
        <v>78</v>
      </c>
      <c r="K4568">
        <v>55.13</v>
      </c>
      <c r="L4568">
        <v>22.023765000000001</v>
      </c>
      <c r="M4568">
        <v>-1.7095169695105949E-2</v>
      </c>
      <c r="N4568">
        <v>21.619160000000001</v>
      </c>
      <c r="O4568">
        <v>1.8540960888397089</v>
      </c>
      <c r="P4568">
        <v>12481000</v>
      </c>
      <c r="Q4568">
        <v>27073000</v>
      </c>
      <c r="R4568">
        <v>0.46</v>
      </c>
      <c r="S4568">
        <v>33.805999999999997</v>
      </c>
      <c r="T4568">
        <v>9.8159999999999989</v>
      </c>
      <c r="U4568">
        <v>20.52708333333333</v>
      </c>
      <c r="V4568">
        <f t="shared" si="520"/>
        <v>2.4208445468729805</v>
      </c>
      <c r="AC4568">
        <v>23.46</v>
      </c>
      <c r="AD4568">
        <v>21.55</v>
      </c>
      <c r="AH4568" s="85">
        <f>IF(AND(M4568&lt;Variables!$G$6,M4568&gt;Variables!$G$5),0,1)</f>
        <v>1</v>
      </c>
      <c r="AI4568" s="85">
        <f t="shared" si="519"/>
        <v>0</v>
      </c>
      <c r="AJ4568" s="85">
        <f>IF(I4568&gt;Variables!$G$7,0,1)</f>
        <v>0</v>
      </c>
      <c r="AK4568" s="85">
        <f>IF(F4568&gt;Variables!$G$8,0,1)</f>
        <v>0</v>
      </c>
      <c r="AL4568" s="85">
        <f>IF(G4568&gt;Variables!$G$9,0,1)</f>
        <v>1</v>
      </c>
      <c r="AM4568" s="85">
        <f>IF(AND(K4568&gt;Variables!$G$10,K4568&lt;Variables!$G$11),0,1)</f>
        <v>0</v>
      </c>
      <c r="AN4568" s="103">
        <f>IF(H4568&lt;Variables!$G$13,1,0)</f>
        <v>0</v>
      </c>
      <c r="AO4568" s="101">
        <f>IF(R4568&lt;Variables!$G$12,0,1)</f>
        <v>0</v>
      </c>
      <c r="AP4568" s="86">
        <f t="shared" si="517"/>
        <v>1</v>
      </c>
      <c r="AR4568">
        <v>1</v>
      </c>
      <c r="AS4568">
        <v>0</v>
      </c>
      <c r="AT4568">
        <v>0</v>
      </c>
      <c r="AU4568">
        <v>0</v>
      </c>
      <c r="BA4568">
        <v>0.33</v>
      </c>
    </row>
    <row r="4569" spans="3:53" ht="12.75" x14ac:dyDescent="0.2">
      <c r="C4569" t="s">
        <v>887</v>
      </c>
      <c r="D4569" t="s">
        <v>744</v>
      </c>
      <c r="E4569">
        <v>13.65</v>
      </c>
      <c r="F4569">
        <v>9.27</v>
      </c>
      <c r="G4569">
        <v>10.34</v>
      </c>
      <c r="H4569">
        <v>2320</v>
      </c>
      <c r="I4569">
        <v>-32.174999999999997</v>
      </c>
      <c r="J4569" t="s">
        <v>78</v>
      </c>
      <c r="K4569">
        <v>50.57</v>
      </c>
      <c r="L4569">
        <v>13.67836</v>
      </c>
      <c r="M4569">
        <v>-0.13422661781089049</v>
      </c>
      <c r="N4569">
        <v>13.614124</v>
      </c>
      <c r="O4569">
        <v>0.3369735724457778</v>
      </c>
      <c r="P4569">
        <v>4674000</v>
      </c>
      <c r="Q4569">
        <v>10424000</v>
      </c>
      <c r="R4569">
        <v>0.45</v>
      </c>
      <c r="S4569">
        <v>33.805999999999997</v>
      </c>
      <c r="T4569">
        <v>9.8159999999999989</v>
      </c>
      <c r="U4569">
        <v>20.52708333333333</v>
      </c>
      <c r="V4569">
        <f t="shared" si="520"/>
        <v>2.3766160505522587</v>
      </c>
      <c r="AC4569">
        <v>13.750999999999999</v>
      </c>
      <c r="AD4569">
        <v>13.04</v>
      </c>
      <c r="AH4569" s="85">
        <f>IF(AND(M4569&lt;Variables!$G$6,M4569&gt;Variables!$G$5),0,1)</f>
        <v>1</v>
      </c>
      <c r="AI4569" s="85">
        <f t="shared" si="519"/>
        <v>0</v>
      </c>
      <c r="AJ4569" s="85">
        <f>IF(I4569&gt;Variables!$G$7,0,1)</f>
        <v>1</v>
      </c>
      <c r="AK4569" s="85">
        <f>IF(F4569&gt;Variables!$G$8,0,1)</f>
        <v>0</v>
      </c>
      <c r="AL4569" s="85">
        <f>IF(G4569&gt;Variables!$G$9,0,1)</f>
        <v>1</v>
      </c>
      <c r="AM4569" s="85">
        <f>IF(AND(K4569&gt;Variables!$G$10,K4569&lt;Variables!$G$11),0,1)</f>
        <v>0</v>
      </c>
      <c r="AN4569" s="103">
        <f>IF(H4569&lt;Variables!$G$13,1,0)</f>
        <v>1</v>
      </c>
      <c r="AO4569" s="101">
        <f>IF(R4569&lt;Variables!$G$12,0,1)</f>
        <v>0</v>
      </c>
      <c r="AP4569" s="86">
        <f t="shared" si="517"/>
        <v>1</v>
      </c>
      <c r="AR4569">
        <v>0</v>
      </c>
      <c r="AS4569">
        <v>1</v>
      </c>
      <c r="AT4569">
        <v>0</v>
      </c>
      <c r="AU4569">
        <v>0</v>
      </c>
      <c r="BA4569">
        <v>0.28999999999999998</v>
      </c>
    </row>
    <row r="4570" spans="3:53" ht="12.75" x14ac:dyDescent="0.2">
      <c r="C4570" t="s">
        <v>887</v>
      </c>
      <c r="D4570" t="s">
        <v>888</v>
      </c>
      <c r="E4570">
        <v>19.420000000000002</v>
      </c>
      <c r="F4570">
        <v>9.26</v>
      </c>
      <c r="G4570">
        <v>7.4</v>
      </c>
      <c r="H4570">
        <v>2660</v>
      </c>
      <c r="I4570">
        <v>-62.219000000000001</v>
      </c>
      <c r="J4570" t="s">
        <v>78</v>
      </c>
      <c r="K4570">
        <v>55.94</v>
      </c>
      <c r="L4570">
        <v>19.361319999999999</v>
      </c>
      <c r="M4570">
        <v>0.40637725113782802</v>
      </c>
      <c r="N4570">
        <v>19.062228000000001</v>
      </c>
      <c r="O4570">
        <v>1.9817830318680489</v>
      </c>
      <c r="P4570">
        <v>1750000</v>
      </c>
      <c r="Q4570">
        <v>3595000</v>
      </c>
      <c r="R4570">
        <v>0.49</v>
      </c>
      <c r="S4570">
        <v>33.805999999999997</v>
      </c>
      <c r="T4570">
        <v>9.8159999999999989</v>
      </c>
      <c r="U4570">
        <v>20.52708333333333</v>
      </c>
      <c r="V4570">
        <f t="shared" si="520"/>
        <v>2.4110013035127773</v>
      </c>
      <c r="AC4570">
        <v>20.73</v>
      </c>
      <c r="AD4570">
        <v>19.149999999999999</v>
      </c>
      <c r="AH4570" s="85">
        <f>IF(AND(M4570&lt;Variables!$G$6,M4570&gt;Variables!$G$5),0,1)</f>
        <v>1</v>
      </c>
      <c r="AI4570" s="85">
        <f t="shared" si="519"/>
        <v>0</v>
      </c>
      <c r="AJ4570" s="85">
        <f>IF(I4570&gt;Variables!$G$7,0,1)</f>
        <v>1</v>
      </c>
      <c r="AK4570" s="85">
        <f>IF(F4570&gt;Variables!$G$8,0,1)</f>
        <v>0</v>
      </c>
      <c r="AL4570" s="85">
        <f>IF(G4570&gt;Variables!$G$9,0,1)</f>
        <v>1</v>
      </c>
      <c r="AM4570" s="85">
        <f>IF(AND(K4570&gt;Variables!$G$10,K4570&lt;Variables!$G$11),0,1)</f>
        <v>0</v>
      </c>
      <c r="AN4570" s="103">
        <f>IF(H4570&lt;Variables!$G$13,1,0)</f>
        <v>0</v>
      </c>
      <c r="AO4570" s="101">
        <f>IF(R4570&lt;Variables!$G$12,0,1)</f>
        <v>0</v>
      </c>
      <c r="AP4570" s="86">
        <f t="shared" si="517"/>
        <v>1</v>
      </c>
      <c r="AR4570">
        <v>1</v>
      </c>
      <c r="AS4570">
        <v>0</v>
      </c>
      <c r="AT4570">
        <v>0</v>
      </c>
      <c r="AU4570">
        <v>0</v>
      </c>
      <c r="BA4570">
        <v>0.55000000000000004</v>
      </c>
    </row>
    <row r="4571" spans="3:53" ht="12.75" x14ac:dyDescent="0.2">
      <c r="C4571" t="s">
        <v>887</v>
      </c>
      <c r="D4571" t="s">
        <v>886</v>
      </c>
      <c r="E4571">
        <v>28</v>
      </c>
      <c r="F4571">
        <v>9.01</v>
      </c>
      <c r="G4571">
        <v>7.59</v>
      </c>
      <c r="H4571">
        <v>5330</v>
      </c>
      <c r="I4571">
        <v>-29.957000000000001</v>
      </c>
      <c r="J4571" t="s">
        <v>78</v>
      </c>
      <c r="K4571">
        <v>68.34</v>
      </c>
      <c r="L4571">
        <v>27.76183</v>
      </c>
      <c r="M4571">
        <v>0.72354740303502441</v>
      </c>
      <c r="N4571">
        <v>27.458918000000001</v>
      </c>
      <c r="O4571">
        <v>1.834675350281455</v>
      </c>
      <c r="P4571">
        <v>491631</v>
      </c>
      <c r="Q4571">
        <v>1015000</v>
      </c>
      <c r="R4571">
        <v>0.48</v>
      </c>
      <c r="S4571">
        <v>33.805999999999997</v>
      </c>
      <c r="T4571">
        <v>9.8159999999999989</v>
      </c>
      <c r="U4571">
        <v>20.52708333333333</v>
      </c>
      <c r="V4571">
        <f t="shared" si="520"/>
        <v>2.4998668136557285</v>
      </c>
      <c r="AC4571">
        <v>29.7</v>
      </c>
      <c r="AD4571">
        <v>27.96</v>
      </c>
      <c r="AH4571" s="85">
        <f>IF(AND(M4571&lt;Variables!$G$6,M4571&gt;Variables!$G$5),0,1)</f>
        <v>1</v>
      </c>
      <c r="AI4571" s="85">
        <f t="shared" si="519"/>
        <v>0</v>
      </c>
      <c r="AJ4571" s="85">
        <f>IF(I4571&gt;Variables!$G$7,0,1)</f>
        <v>1</v>
      </c>
      <c r="AK4571" s="85">
        <f>IF(F4571&gt;Variables!$G$8,0,1)</f>
        <v>0</v>
      </c>
      <c r="AL4571" s="85">
        <f>IF(G4571&gt;Variables!$G$9,0,1)</f>
        <v>1</v>
      </c>
      <c r="AM4571" s="85">
        <f>IF(AND(K4571&gt;Variables!$G$10,K4571&lt;Variables!$G$11),0,1)</f>
        <v>0</v>
      </c>
      <c r="AN4571" s="103">
        <f>IF(H4571&lt;Variables!$G$13,1,0)</f>
        <v>0</v>
      </c>
      <c r="AO4571" s="101">
        <f>IF(R4571&lt;Variables!$G$12,0,1)</f>
        <v>0</v>
      </c>
      <c r="AP4571" s="86">
        <f t="shared" si="517"/>
        <v>1</v>
      </c>
      <c r="AR4571">
        <v>1</v>
      </c>
      <c r="AS4571">
        <v>0</v>
      </c>
      <c r="AT4571">
        <v>0</v>
      </c>
      <c r="AU4571">
        <v>0</v>
      </c>
      <c r="BA4571">
        <v>1.74</v>
      </c>
    </row>
    <row r="4572" spans="3:53" ht="12.75" x14ac:dyDescent="0.2">
      <c r="C4572" t="s">
        <v>887</v>
      </c>
      <c r="D4572" t="s">
        <v>866</v>
      </c>
      <c r="E4572">
        <v>38.729999999999997</v>
      </c>
      <c r="F4572">
        <v>10.73</v>
      </c>
      <c r="G4572">
        <v>-0.56000000000000005</v>
      </c>
      <c r="H4572">
        <v>3060</v>
      </c>
      <c r="I4572">
        <v>68.611000000000004</v>
      </c>
      <c r="J4572" t="s">
        <v>76</v>
      </c>
      <c r="K4572">
        <v>40.98</v>
      </c>
      <c r="L4572">
        <v>38.770165000000013</v>
      </c>
      <c r="M4572">
        <v>-0.12939073124916259</v>
      </c>
      <c r="N4572">
        <v>38.748714</v>
      </c>
      <c r="O4572">
        <v>-7.4103104428190292E-2</v>
      </c>
      <c r="P4572">
        <v>3022000</v>
      </c>
      <c r="Q4572">
        <v>847606</v>
      </c>
      <c r="R4572">
        <v>3.57</v>
      </c>
      <c r="S4572">
        <v>33.805999999999997</v>
      </c>
      <c r="T4572">
        <v>9.8159999999999989</v>
      </c>
      <c r="U4572">
        <v>20.52708333333333</v>
      </c>
      <c r="V4572">
        <f t="shared" si="520"/>
        <v>2.2735463615172131</v>
      </c>
      <c r="AC4572">
        <v>38.99</v>
      </c>
      <c r="AD4572">
        <v>38.700000000000003</v>
      </c>
      <c r="AH4572" s="85">
        <f>IF(AND(M4572&lt;Variables!$G$6,M4572&gt;Variables!$G$5),0,1)</f>
        <v>1</v>
      </c>
      <c r="AI4572" s="85">
        <f t="shared" si="519"/>
        <v>0</v>
      </c>
      <c r="AJ4572" s="85">
        <f>IF(I4572&gt;Variables!$G$7,0,1)</f>
        <v>0</v>
      </c>
      <c r="AK4572" s="85">
        <f>IF(F4572&gt;Variables!$G$8,0,1)</f>
        <v>0</v>
      </c>
      <c r="AL4572" s="85">
        <f>IF(G4572&gt;Variables!$G$9,0,1)</f>
        <v>1</v>
      </c>
      <c r="AM4572" s="85">
        <f>IF(AND(K4572&gt;Variables!$G$10,K4572&lt;Variables!$G$11),0,1)</f>
        <v>1</v>
      </c>
      <c r="AN4572" s="103">
        <f>IF(H4572&lt;Variables!$G$13,1,0)</f>
        <v>0</v>
      </c>
      <c r="AO4572" s="101">
        <f>IF(R4572&lt;Variables!$G$12,0,1)</f>
        <v>1</v>
      </c>
      <c r="AP4572" s="86">
        <f t="shared" si="517"/>
        <v>0</v>
      </c>
      <c r="AR4572">
        <v>0</v>
      </c>
      <c r="AS4572">
        <v>1</v>
      </c>
      <c r="AT4572">
        <v>0</v>
      </c>
      <c r="AU4572">
        <v>0</v>
      </c>
      <c r="BA4572">
        <v>0.23</v>
      </c>
    </row>
    <row r="4573" spans="3:53" ht="12.75" x14ac:dyDescent="0.2">
      <c r="C4573" t="s">
        <v>887</v>
      </c>
      <c r="D4573" t="s">
        <v>862</v>
      </c>
      <c r="E4573">
        <v>78.08</v>
      </c>
      <c r="F4573">
        <v>21.09</v>
      </c>
      <c r="G4573">
        <v>-0.55000000000000004</v>
      </c>
      <c r="H4573">
        <v>4480</v>
      </c>
      <c r="I4573">
        <v>2.5369999999999999</v>
      </c>
      <c r="J4573" t="s">
        <v>78</v>
      </c>
      <c r="K4573">
        <v>50.12</v>
      </c>
      <c r="L4573">
        <v>78.129485000000003</v>
      </c>
      <c r="M4573">
        <v>-3.7738633500538493E-2</v>
      </c>
      <c r="N4573">
        <v>78.086258000000001</v>
      </c>
      <c r="O4573">
        <v>1.7598487047482129E-2</v>
      </c>
      <c r="P4573">
        <v>13283000</v>
      </c>
      <c r="Q4573">
        <v>578815</v>
      </c>
      <c r="R4573">
        <v>22.95</v>
      </c>
      <c r="S4573">
        <v>33.805999999999997</v>
      </c>
      <c r="T4573">
        <v>9.8159999999999989</v>
      </c>
      <c r="U4573">
        <v>20.52708333333333</v>
      </c>
      <c r="V4573">
        <f t="shared" si="520"/>
        <v>2.3692374831718399</v>
      </c>
      <c r="AC4573">
        <v>78.349999999999994</v>
      </c>
      <c r="AD4573">
        <v>78</v>
      </c>
      <c r="AH4573" s="85">
        <f>IF(AND(M4573&lt;Variables!$G$6,M4573&gt;Variables!$G$5),0,1)</f>
        <v>1</v>
      </c>
      <c r="AI4573" s="85">
        <f t="shared" si="519"/>
        <v>0</v>
      </c>
      <c r="AJ4573" s="85">
        <f>IF(I4573&gt;Variables!$G$7,0,1)</f>
        <v>0</v>
      </c>
      <c r="AK4573" s="85">
        <f>IF(F4573&gt;Variables!$G$8,0,1)</f>
        <v>0</v>
      </c>
      <c r="AL4573" s="85">
        <f>IF(G4573&gt;Variables!$G$9,0,1)</f>
        <v>1</v>
      </c>
      <c r="AM4573" s="85">
        <f>IF(AND(K4573&gt;Variables!$G$10,K4573&lt;Variables!$G$11),0,1)</f>
        <v>0</v>
      </c>
      <c r="AN4573" s="103">
        <f>IF(H4573&lt;Variables!$G$13,1,0)</f>
        <v>0</v>
      </c>
      <c r="AO4573" s="101">
        <f>IF(R4573&lt;Variables!$G$12,0,1)</f>
        <v>1</v>
      </c>
      <c r="AP4573" s="86">
        <f t="shared" si="517"/>
        <v>1</v>
      </c>
      <c r="AR4573">
        <v>0</v>
      </c>
      <c r="AS4573">
        <v>0</v>
      </c>
      <c r="AT4573">
        <v>0</v>
      </c>
      <c r="AU4573">
        <v>1</v>
      </c>
      <c r="BA4573">
        <v>-0.09</v>
      </c>
    </row>
    <row r="4574" spans="3:53" ht="12.75" x14ac:dyDescent="0.2">
      <c r="C4574" t="s">
        <v>887</v>
      </c>
      <c r="D4574" t="s">
        <v>872</v>
      </c>
      <c r="E4574">
        <v>5.94</v>
      </c>
      <c r="F4574">
        <v>60.8</v>
      </c>
      <c r="G4574">
        <v>11.86</v>
      </c>
      <c r="H4574">
        <v>208.2</v>
      </c>
      <c r="I4574">
        <v>-15.276</v>
      </c>
      <c r="J4574" t="s">
        <v>78</v>
      </c>
      <c r="K4574">
        <v>54.52</v>
      </c>
      <c r="L4574">
        <v>5.9538684210526318</v>
      </c>
      <c r="M4574">
        <v>-0.23293126538694159</v>
      </c>
      <c r="N4574">
        <v>5.9455102040816321</v>
      </c>
      <c r="O4574">
        <v>-9.2678405931402294E-2</v>
      </c>
      <c r="P4574">
        <v>1460000</v>
      </c>
      <c r="Q4574">
        <v>20810</v>
      </c>
      <c r="R4574">
        <v>70.16</v>
      </c>
      <c r="S4574">
        <v>33.805999999999997</v>
      </c>
      <c r="T4574">
        <v>9.8159999999999989</v>
      </c>
      <c r="U4574">
        <v>20.52708333333333</v>
      </c>
      <c r="V4574">
        <f t="shared" si="520"/>
        <v>2.4229240417349183</v>
      </c>
      <c r="AC4574">
        <v>5.96</v>
      </c>
      <c r="AD4574">
        <v>5.93</v>
      </c>
      <c r="AH4574" s="85">
        <f>IF(AND(M4574&lt;Variables!$G$6,M4574&gt;Variables!$G$5),0,1)</f>
        <v>1</v>
      </c>
      <c r="AI4574" s="85">
        <f t="shared" si="519"/>
        <v>0</v>
      </c>
      <c r="AJ4574" s="85">
        <f>IF(I4574&gt;Variables!$G$7,0,1)</f>
        <v>1</v>
      </c>
      <c r="AK4574" s="85">
        <f>IF(F4574&gt;Variables!$G$8,0,1)</f>
        <v>0</v>
      </c>
      <c r="AL4574" s="85">
        <f>IF(G4574&gt;Variables!$G$9,0,1)</f>
        <v>1</v>
      </c>
      <c r="AM4574" s="85">
        <f>IF(AND(K4574&gt;Variables!$G$10,K4574&lt;Variables!$G$11),0,1)</f>
        <v>0</v>
      </c>
      <c r="AN4574" s="103">
        <f>IF(H4574&lt;Variables!$G$13,1,0)</f>
        <v>1</v>
      </c>
      <c r="AO4574" s="101">
        <f>IF(R4574&lt;Variables!$G$12,0,1)</f>
        <v>1</v>
      </c>
      <c r="AP4574" s="86">
        <f t="shared" si="517"/>
        <v>1</v>
      </c>
      <c r="AR4574">
        <v>0</v>
      </c>
      <c r="AS4574">
        <v>0</v>
      </c>
      <c r="AT4574">
        <v>0</v>
      </c>
      <c r="AU4574">
        <v>1</v>
      </c>
      <c r="BA4574">
        <v>-0.09</v>
      </c>
    </row>
    <row r="4575" spans="3:53" ht="12.75" x14ac:dyDescent="0.2">
      <c r="C4575" t="s">
        <v>887</v>
      </c>
      <c r="D4575" t="s">
        <v>262</v>
      </c>
      <c r="E4575">
        <v>5.89</v>
      </c>
      <c r="F4575">
        <v>26.44</v>
      </c>
      <c r="G4575">
        <v>21.22</v>
      </c>
      <c r="H4575">
        <v>558.21</v>
      </c>
      <c r="I4575">
        <v>119.459</v>
      </c>
      <c r="J4575" t="s">
        <v>78</v>
      </c>
      <c r="K4575">
        <v>56.98</v>
      </c>
      <c r="L4575">
        <v>5.8424449999999997</v>
      </c>
      <c r="M4575">
        <v>1.66976325836188</v>
      </c>
      <c r="N4575">
        <v>5.8537579999999991</v>
      </c>
      <c r="O4575">
        <v>1.4732757999220549</v>
      </c>
      <c r="P4575">
        <v>29210000</v>
      </c>
      <c r="Q4575">
        <v>13790000</v>
      </c>
      <c r="R4575">
        <v>2.12</v>
      </c>
      <c r="S4575">
        <v>33.805999999999997</v>
      </c>
      <c r="T4575">
        <v>9.8159999999999989</v>
      </c>
      <c r="U4575">
        <v>20.52708333333333</v>
      </c>
      <c r="V4575">
        <f t="shared" si="520"/>
        <v>2.3622394667773499</v>
      </c>
      <c r="AC4575">
        <v>6.39</v>
      </c>
      <c r="AD4575">
        <v>5.61</v>
      </c>
      <c r="AH4575" s="85">
        <f>IF(AND(M4575&lt;Variables!$G$6,M4575&gt;Variables!$G$5),0,1)</f>
        <v>1</v>
      </c>
      <c r="AI4575" s="85">
        <f t="shared" si="519"/>
        <v>1</v>
      </c>
      <c r="AJ4575" s="85">
        <f>IF(I4575&gt;Variables!$G$7,0,1)</f>
        <v>0</v>
      </c>
      <c r="AK4575" s="85">
        <f>IF(F4575&gt;Variables!$G$8,0,1)</f>
        <v>0</v>
      </c>
      <c r="AL4575" s="85">
        <f>IF(G4575&gt;Variables!$G$9,0,1)</f>
        <v>0</v>
      </c>
      <c r="AM4575" s="85">
        <f>IF(AND(K4575&gt;Variables!$G$10,K4575&lt;Variables!$G$11),0,1)</f>
        <v>0</v>
      </c>
      <c r="AN4575" s="103">
        <f>IF(H4575&lt;Variables!$G$13,1,0)</f>
        <v>1</v>
      </c>
      <c r="AO4575" s="101">
        <f>IF(R4575&lt;Variables!$G$12,0,1)</f>
        <v>1</v>
      </c>
      <c r="AP4575" s="86">
        <f t="shared" si="517"/>
        <v>1</v>
      </c>
      <c r="AR4575">
        <v>0</v>
      </c>
      <c r="AS4575">
        <v>0</v>
      </c>
      <c r="AT4575">
        <v>1</v>
      </c>
      <c r="AU4575">
        <v>0</v>
      </c>
      <c r="BA4575">
        <v>-2.25</v>
      </c>
    </row>
    <row r="4576" spans="3:53" ht="12.75" x14ac:dyDescent="0.2">
      <c r="C4576" t="s">
        <v>887</v>
      </c>
      <c r="D4576" t="s">
        <v>467</v>
      </c>
      <c r="E4576">
        <v>32</v>
      </c>
      <c r="F4576">
        <v>11.26</v>
      </c>
      <c r="G4576">
        <v>8.0299999999999994</v>
      </c>
      <c r="H4576">
        <v>3720</v>
      </c>
      <c r="I4576">
        <v>-68.798000000000002</v>
      </c>
      <c r="J4576" t="s">
        <v>78</v>
      </c>
      <c r="K4576">
        <v>48.38</v>
      </c>
      <c r="L4576">
        <v>32.174145000000003</v>
      </c>
      <c r="M4576">
        <v>-0.44801501329715099</v>
      </c>
      <c r="N4576">
        <v>32.042487999999999</v>
      </c>
      <c r="O4576">
        <v>-3.8973253262972629E-2</v>
      </c>
      <c r="P4576">
        <v>1787000</v>
      </c>
      <c r="Q4576">
        <v>2856000</v>
      </c>
      <c r="R4576">
        <v>0.63</v>
      </c>
      <c r="S4576">
        <v>33.805999999999997</v>
      </c>
      <c r="T4576">
        <v>9.8159999999999989</v>
      </c>
      <c r="U4576">
        <v>20.52708333333333</v>
      </c>
      <c r="V4576">
        <f t="shared" si="520"/>
        <v>2.3597691252251147</v>
      </c>
      <c r="AC4576">
        <v>32.9</v>
      </c>
      <c r="AD4576">
        <v>31.83</v>
      </c>
      <c r="AH4576" s="85">
        <f>IF(AND(M4576&lt;Variables!$G$6,M4576&gt;Variables!$G$5),0,1)</f>
        <v>1</v>
      </c>
      <c r="AI4576" s="85">
        <f t="shared" si="519"/>
        <v>0</v>
      </c>
      <c r="AJ4576" s="85">
        <f>IF(I4576&gt;Variables!$G$7,0,1)</f>
        <v>1</v>
      </c>
      <c r="AK4576" s="85">
        <f>IF(F4576&gt;Variables!$G$8,0,1)</f>
        <v>0</v>
      </c>
      <c r="AL4576" s="85">
        <f>IF(G4576&gt;Variables!$G$9,0,1)</f>
        <v>1</v>
      </c>
      <c r="AM4576" s="85">
        <f>IF(AND(K4576&gt;Variables!$G$10,K4576&lt;Variables!$G$11),0,1)</f>
        <v>1</v>
      </c>
      <c r="AN4576" s="103">
        <f>IF(H4576&lt;Variables!$G$13,1,0)</f>
        <v>0</v>
      </c>
      <c r="AO4576" s="101">
        <f>IF(R4576&lt;Variables!$G$12,0,1)</f>
        <v>0</v>
      </c>
      <c r="AP4576" s="86">
        <f t="shared" si="517"/>
        <v>1</v>
      </c>
      <c r="AR4576">
        <v>1</v>
      </c>
      <c r="AS4576">
        <v>0</v>
      </c>
      <c r="AT4576">
        <v>0</v>
      </c>
      <c r="AU4576">
        <v>0</v>
      </c>
      <c r="BA4576">
        <v>0.97</v>
      </c>
    </row>
    <row r="4577" spans="3:53" ht="12.75" x14ac:dyDescent="0.2">
      <c r="C4577" t="s">
        <v>889</v>
      </c>
      <c r="D4577" t="s">
        <v>262</v>
      </c>
      <c r="E4577">
        <v>5.81</v>
      </c>
      <c r="F4577">
        <v>27.38</v>
      </c>
      <c r="G4577">
        <v>18.37</v>
      </c>
      <c r="H4577">
        <v>558.21</v>
      </c>
      <c r="I4577">
        <v>118.063</v>
      </c>
      <c r="J4577" t="s">
        <v>78</v>
      </c>
      <c r="K4577">
        <v>45.83</v>
      </c>
      <c r="L4577">
        <v>5.8140150000000004</v>
      </c>
      <c r="M4577">
        <v>-0.2410554496333524</v>
      </c>
      <c r="N4577">
        <v>5.8920219999999999</v>
      </c>
      <c r="O4577">
        <v>-1.5618067956976409</v>
      </c>
      <c r="P4577">
        <v>30590000</v>
      </c>
      <c r="Q4577">
        <v>13790000</v>
      </c>
      <c r="R4577">
        <v>2.2200000000000002</v>
      </c>
      <c r="S4577">
        <v>33.874999999999993</v>
      </c>
      <c r="T4577">
        <v>9.3000000000000007</v>
      </c>
      <c r="U4577">
        <v>20.220833333333331</v>
      </c>
      <c r="V4577">
        <f t="shared" si="520"/>
        <v>2.3271632205527508</v>
      </c>
      <c r="AC4577">
        <v>6.39</v>
      </c>
      <c r="AD4577">
        <v>5.61</v>
      </c>
      <c r="AH4577" s="85">
        <f>IF(AND(M4577&lt;Variables!$G$6,M4577&gt;Variables!$G$5),0,1)</f>
        <v>1</v>
      </c>
      <c r="AI4577" s="85">
        <f t="shared" si="519"/>
        <v>1</v>
      </c>
      <c r="AJ4577" s="85">
        <f>IF(I4577&gt;Variables!$G$7,0,1)</f>
        <v>0</v>
      </c>
      <c r="AK4577" s="85">
        <f>IF(F4577&gt;Variables!$G$8,0,1)</f>
        <v>0</v>
      </c>
      <c r="AL4577" s="85">
        <f>IF(G4577&gt;Variables!$G$9,0,1)</f>
        <v>0</v>
      </c>
      <c r="AM4577" s="85">
        <f>IF(AND(K4577&gt;Variables!$G$10,K4577&lt;Variables!$G$11),0,1)</f>
        <v>1</v>
      </c>
      <c r="AN4577" s="103">
        <f>IF(H4577&lt;Variables!$G$13,1,0)</f>
        <v>1</v>
      </c>
      <c r="AO4577" s="101">
        <f>IF(R4577&lt;Variables!$G$12,0,1)</f>
        <v>1</v>
      </c>
      <c r="AP4577" s="86">
        <f t="shared" si="517"/>
        <v>1</v>
      </c>
      <c r="AR4577">
        <v>0</v>
      </c>
      <c r="AS4577">
        <v>0</v>
      </c>
      <c r="AT4577">
        <v>1</v>
      </c>
      <c r="AU4577">
        <v>0</v>
      </c>
      <c r="BA4577">
        <v>-2.25</v>
      </c>
    </row>
    <row r="4578" spans="3:53" ht="12.75" x14ac:dyDescent="0.2">
      <c r="C4578" t="s">
        <v>889</v>
      </c>
      <c r="D4578" t="s">
        <v>874</v>
      </c>
      <c r="E4578">
        <v>224.09</v>
      </c>
      <c r="F4578">
        <v>8.6199999999999992</v>
      </c>
      <c r="G4578">
        <v>8.1</v>
      </c>
      <c r="H4578">
        <v>78390</v>
      </c>
      <c r="I4578">
        <v>204.077</v>
      </c>
      <c r="J4578" t="s">
        <v>78</v>
      </c>
      <c r="K4578">
        <v>46.05</v>
      </c>
      <c r="L4578">
        <v>225.06507999999999</v>
      </c>
      <c r="M4578">
        <v>-0.52432834094031988</v>
      </c>
      <c r="N4578">
        <v>223.56504000000001</v>
      </c>
      <c r="O4578">
        <v>0.1431171886266209</v>
      </c>
      <c r="P4578">
        <v>10563000</v>
      </c>
      <c r="Q4578">
        <v>9173000</v>
      </c>
      <c r="R4578">
        <v>1.1499999999999999</v>
      </c>
      <c r="S4578">
        <v>33.874999999999993</v>
      </c>
      <c r="T4578">
        <v>9.3000000000000007</v>
      </c>
      <c r="U4578">
        <v>20.220833333333331</v>
      </c>
      <c r="V4578">
        <f t="shared" si="520"/>
        <v>2.3337292088823376</v>
      </c>
      <c r="AC4578">
        <v>224.66</v>
      </c>
      <c r="AD4578">
        <v>217.07</v>
      </c>
      <c r="AH4578" s="85">
        <f>IF(AND(M4578&lt;Variables!$G$6,M4578&gt;Variables!$G$5),0,1)</f>
        <v>1</v>
      </c>
      <c r="AI4578" s="85">
        <f t="shared" si="519"/>
        <v>0</v>
      </c>
      <c r="AJ4578" s="85">
        <f>IF(I4578&gt;Variables!$G$7,0,1)</f>
        <v>0</v>
      </c>
      <c r="AK4578" s="85">
        <f>IF(F4578&gt;Variables!$G$8,0,1)</f>
        <v>1</v>
      </c>
      <c r="AL4578" s="85">
        <f>IF(G4578&gt;Variables!$G$9,0,1)</f>
        <v>1</v>
      </c>
      <c r="AM4578" s="85">
        <f>IF(AND(K4578&gt;Variables!$G$10,K4578&lt;Variables!$G$11),0,1)</f>
        <v>1</v>
      </c>
      <c r="AN4578" s="103">
        <f>IF(H4578&lt;Variables!$G$13,1,0)</f>
        <v>0</v>
      </c>
      <c r="AO4578" s="101">
        <f>IF(R4578&lt;Variables!$G$12,0,1)</f>
        <v>0</v>
      </c>
      <c r="AP4578" s="86">
        <f t="shared" si="517"/>
        <v>1</v>
      </c>
      <c r="AR4578">
        <v>0</v>
      </c>
      <c r="AS4578">
        <v>0</v>
      </c>
      <c r="AT4578">
        <v>1</v>
      </c>
      <c r="AU4578">
        <v>0</v>
      </c>
      <c r="BA4578">
        <v>-1.55</v>
      </c>
    </row>
    <row r="4579" spans="3:53" ht="12.75" x14ac:dyDescent="0.2">
      <c r="C4579" t="s">
        <v>889</v>
      </c>
      <c r="D4579" t="s">
        <v>251</v>
      </c>
      <c r="E4579">
        <v>10.75</v>
      </c>
      <c r="F4579">
        <v>18.34</v>
      </c>
      <c r="G4579">
        <v>13.58</v>
      </c>
      <c r="H4579">
        <v>3650</v>
      </c>
      <c r="I4579">
        <v>-8.6999999999999994E-2</v>
      </c>
      <c r="J4579" t="s">
        <v>78</v>
      </c>
      <c r="K4579">
        <v>59.13</v>
      </c>
      <c r="L4579">
        <v>10.61558</v>
      </c>
      <c r="M4579">
        <v>1.266252055940424</v>
      </c>
      <c r="N4579">
        <v>10.523427999999999</v>
      </c>
      <c r="O4579">
        <v>2.153024660785448</v>
      </c>
      <c r="P4579">
        <v>35448000</v>
      </c>
      <c r="Q4579">
        <v>22840000</v>
      </c>
      <c r="R4579">
        <v>1.55</v>
      </c>
      <c r="S4579">
        <v>33.874999999999993</v>
      </c>
      <c r="T4579">
        <v>9.3000000000000007</v>
      </c>
      <c r="U4579">
        <v>20.220833333333331</v>
      </c>
      <c r="V4579">
        <f t="shared" si="520"/>
        <v>2.3952764214356632</v>
      </c>
      <c r="AC4579">
        <v>12</v>
      </c>
      <c r="AD4579">
        <v>10.17</v>
      </c>
      <c r="AH4579" s="85">
        <f>IF(AND(M4579&lt;Variables!$G$6,M4579&gt;Variables!$G$5),0,1)</f>
        <v>1</v>
      </c>
      <c r="AI4579" s="85">
        <f t="shared" si="519"/>
        <v>0</v>
      </c>
      <c r="AJ4579" s="85">
        <f>IF(I4579&gt;Variables!$G$7,0,1)</f>
        <v>1</v>
      </c>
      <c r="AK4579" s="85">
        <f>IF(F4579&gt;Variables!$G$8,0,1)</f>
        <v>0</v>
      </c>
      <c r="AL4579" s="85">
        <f>IF(G4579&gt;Variables!$G$9,0,1)</f>
        <v>0</v>
      </c>
      <c r="AM4579" s="85">
        <f>IF(AND(K4579&gt;Variables!$G$10,K4579&lt;Variables!$G$11),0,1)</f>
        <v>0</v>
      </c>
      <c r="AN4579" s="103">
        <f>IF(H4579&lt;Variables!$G$13,1,0)</f>
        <v>0</v>
      </c>
      <c r="AO4579" s="101">
        <f>IF(R4579&lt;Variables!$G$12,0,1)</f>
        <v>0</v>
      </c>
      <c r="AP4579" s="86">
        <f t="shared" si="517"/>
        <v>1</v>
      </c>
      <c r="AR4579">
        <v>0</v>
      </c>
      <c r="AS4579">
        <v>0</v>
      </c>
      <c r="AT4579">
        <v>1</v>
      </c>
      <c r="AU4579">
        <v>0</v>
      </c>
      <c r="BA4579">
        <v>-2.25</v>
      </c>
    </row>
    <row r="4580" spans="3:53" ht="12.75" x14ac:dyDescent="0.2">
      <c r="C4580" t="s">
        <v>889</v>
      </c>
      <c r="D4580" t="s">
        <v>467</v>
      </c>
      <c r="E4580">
        <v>32.08</v>
      </c>
      <c r="F4580">
        <v>11.23</v>
      </c>
      <c r="G4580">
        <v>8.3000000000000007</v>
      </c>
      <c r="H4580">
        <v>3720</v>
      </c>
      <c r="I4580">
        <v>-68.754999999999995</v>
      </c>
      <c r="J4580" t="s">
        <v>78</v>
      </c>
      <c r="K4580">
        <v>52.7</v>
      </c>
      <c r="L4580">
        <v>32.086145000000002</v>
      </c>
      <c r="M4580">
        <v>7.4346731276061728E-2</v>
      </c>
      <c r="N4580">
        <v>32.041188000000012</v>
      </c>
      <c r="O4580">
        <v>0.21476107565048491</v>
      </c>
      <c r="P4580">
        <v>1845000</v>
      </c>
      <c r="Q4580">
        <v>2856000</v>
      </c>
      <c r="R4580">
        <v>0.65</v>
      </c>
      <c r="S4580">
        <v>33.874999999999993</v>
      </c>
      <c r="T4580">
        <v>9.3000000000000007</v>
      </c>
      <c r="U4580">
        <v>20.220833333333331</v>
      </c>
      <c r="V4580">
        <f t="shared" si="520"/>
        <v>2.3924592589150242</v>
      </c>
      <c r="AC4580">
        <v>32.9</v>
      </c>
      <c r="AD4580">
        <v>31.83</v>
      </c>
      <c r="AH4580" s="85">
        <f>IF(AND(M4580&lt;Variables!$G$6,M4580&gt;Variables!$G$5),0,1)</f>
        <v>1</v>
      </c>
      <c r="AI4580" s="85">
        <f t="shared" si="519"/>
        <v>0</v>
      </c>
      <c r="AJ4580" s="85">
        <f>IF(I4580&gt;Variables!$G$7,0,1)</f>
        <v>1</v>
      </c>
      <c r="AK4580" s="85">
        <f>IF(F4580&gt;Variables!$G$8,0,1)</f>
        <v>0</v>
      </c>
      <c r="AL4580" s="85">
        <f>IF(G4580&gt;Variables!$G$9,0,1)</f>
        <v>1</v>
      </c>
      <c r="AM4580" s="85">
        <f>IF(AND(K4580&gt;Variables!$G$10,K4580&lt;Variables!$G$11),0,1)</f>
        <v>0</v>
      </c>
      <c r="AN4580" s="103">
        <f>IF(H4580&lt;Variables!$G$13,1,0)</f>
        <v>0</v>
      </c>
      <c r="AO4580" s="101">
        <f>IF(R4580&lt;Variables!$G$12,0,1)</f>
        <v>0</v>
      </c>
      <c r="AP4580" s="86">
        <f t="shared" si="517"/>
        <v>1</v>
      </c>
      <c r="AR4580">
        <v>1</v>
      </c>
      <c r="AS4580">
        <v>0</v>
      </c>
      <c r="AT4580">
        <v>0</v>
      </c>
      <c r="AU4580">
        <v>0</v>
      </c>
      <c r="BA4580">
        <v>0.88</v>
      </c>
    </row>
    <row r="4581" spans="3:53" ht="12.75" x14ac:dyDescent="0.2">
      <c r="C4581" t="s">
        <v>889</v>
      </c>
      <c r="D4581" t="s">
        <v>744</v>
      </c>
      <c r="E4581">
        <v>13.62</v>
      </c>
      <c r="F4581">
        <v>8.39</v>
      </c>
      <c r="G4581">
        <v>10.02</v>
      </c>
      <c r="H4581">
        <v>2320</v>
      </c>
      <c r="I4581">
        <v>-32.234999999999999</v>
      </c>
      <c r="J4581" t="s">
        <v>78</v>
      </c>
      <c r="K4581">
        <v>47.5</v>
      </c>
      <c r="L4581">
        <v>13.65507</v>
      </c>
      <c r="M4581">
        <v>-0.25682768378338061</v>
      </c>
      <c r="N4581">
        <v>13.633088000000001</v>
      </c>
      <c r="O4581">
        <v>-9.600172756166131E-2</v>
      </c>
      <c r="P4581">
        <v>4978000</v>
      </c>
      <c r="Q4581">
        <v>10424000</v>
      </c>
      <c r="R4581">
        <v>0.48</v>
      </c>
      <c r="S4581">
        <v>33.874999999999993</v>
      </c>
      <c r="T4581">
        <v>9.3000000000000007</v>
      </c>
      <c r="U4581">
        <v>20.220833333333331</v>
      </c>
      <c r="V4581">
        <f t="shared" si="520"/>
        <v>2.345923223901452</v>
      </c>
      <c r="AC4581">
        <v>13.750999999999999</v>
      </c>
      <c r="AD4581">
        <v>13.04</v>
      </c>
      <c r="AH4581" s="85">
        <f>IF(AND(M4581&lt;Variables!$G$6,M4581&gt;Variables!$G$5),0,1)</f>
        <v>1</v>
      </c>
      <c r="AI4581" s="85">
        <f t="shared" si="519"/>
        <v>0</v>
      </c>
      <c r="AJ4581" s="85">
        <f>IF(I4581&gt;Variables!$G$7,0,1)</f>
        <v>1</v>
      </c>
      <c r="AK4581" s="85">
        <f>IF(F4581&gt;Variables!$G$8,0,1)</f>
        <v>1</v>
      </c>
      <c r="AL4581" s="85">
        <f>IF(G4581&gt;Variables!$G$9,0,1)</f>
        <v>1</v>
      </c>
      <c r="AM4581" s="85">
        <f>IF(AND(K4581&gt;Variables!$G$10,K4581&lt;Variables!$G$11),0,1)</f>
        <v>1</v>
      </c>
      <c r="AN4581" s="103">
        <f>IF(H4581&lt;Variables!$G$13,1,0)</f>
        <v>1</v>
      </c>
      <c r="AO4581" s="101">
        <f>IF(R4581&lt;Variables!$G$12,0,1)</f>
        <v>0</v>
      </c>
      <c r="AP4581" s="86">
        <f t="shared" si="517"/>
        <v>1</v>
      </c>
      <c r="AR4581">
        <v>0</v>
      </c>
      <c r="AS4581">
        <v>1</v>
      </c>
      <c r="AT4581">
        <v>0</v>
      </c>
      <c r="AU4581">
        <v>0</v>
      </c>
      <c r="BA4581">
        <v>0.74</v>
      </c>
    </row>
    <row r="4582" spans="3:53" ht="12.75" x14ac:dyDescent="0.2">
      <c r="C4582" t="s">
        <v>889</v>
      </c>
      <c r="D4582" t="s">
        <v>890</v>
      </c>
      <c r="E4582">
        <v>2.69</v>
      </c>
      <c r="F4582">
        <v>8.69</v>
      </c>
      <c r="G4582">
        <v>0</v>
      </c>
      <c r="H4582">
        <v>-99999</v>
      </c>
      <c r="I4582">
        <v>54.011000000000003</v>
      </c>
      <c r="J4582" t="s">
        <v>78</v>
      </c>
      <c r="K4582"/>
      <c r="L4582">
        <v>-99999</v>
      </c>
      <c r="M4582">
        <v>-99999</v>
      </c>
      <c r="N4582">
        <v>2.75</v>
      </c>
      <c r="O4582">
        <v>0</v>
      </c>
      <c r="P4582">
        <v>20000</v>
      </c>
      <c r="Q4582">
        <v>85760</v>
      </c>
      <c r="R4582">
        <v>0.23</v>
      </c>
      <c r="S4582">
        <v>33.874999999999993</v>
      </c>
      <c r="T4582">
        <v>9.3000000000000007</v>
      </c>
      <c r="U4582">
        <v>20.220833333333331</v>
      </c>
      <c r="V4582"/>
      <c r="AC4582">
        <v>2.6949999999999998</v>
      </c>
      <c r="AD4582">
        <v>2.6949999999999998</v>
      </c>
      <c r="AH4582" s="85">
        <f>IF(AND(M4582&lt;Variables!$G$6,M4582&gt;Variables!$G$5),0,1)</f>
        <v>1</v>
      </c>
      <c r="AI4582" s="85">
        <f t="shared" si="519"/>
        <v>1</v>
      </c>
      <c r="AJ4582" s="85">
        <f>IF(I4582&gt;Variables!$G$7,0,1)</f>
        <v>0</v>
      </c>
      <c r="AK4582" s="85">
        <f>IF(F4582&gt;Variables!$G$8,0,1)</f>
        <v>1</v>
      </c>
      <c r="AL4582" s="85">
        <f>IF(G4582&gt;Variables!$G$9,0,1)</f>
        <v>1</v>
      </c>
      <c r="AM4582" s="85">
        <f>IF(AND(K4582&gt;Variables!$G$10,K4582&lt;Variables!$G$11),0,1)</f>
        <v>1</v>
      </c>
      <c r="AN4582" s="103">
        <f>IF(H4582&lt;Variables!$G$13,1,0)</f>
        <v>1</v>
      </c>
      <c r="AO4582" s="101">
        <f>IF(R4582&lt;Variables!$G$12,0,1)</f>
        <v>0</v>
      </c>
      <c r="AP4582" s="86">
        <f t="shared" si="517"/>
        <v>1</v>
      </c>
      <c r="AR4582">
        <v>0</v>
      </c>
      <c r="AS4582">
        <v>0</v>
      </c>
      <c r="AT4582">
        <v>0</v>
      </c>
      <c r="AU4582">
        <v>0</v>
      </c>
      <c r="BA4582">
        <v>0</v>
      </c>
    </row>
    <row r="4583" spans="3:53" ht="12.75" x14ac:dyDescent="0.2">
      <c r="C4583" t="s">
        <v>889</v>
      </c>
      <c r="D4583" t="s">
        <v>864</v>
      </c>
      <c r="E4583">
        <v>10.85</v>
      </c>
      <c r="F4583">
        <v>9.02</v>
      </c>
      <c r="G4583">
        <v>0</v>
      </c>
      <c r="H4583">
        <v>-99999</v>
      </c>
      <c r="I4583">
        <v>2419.7570000000001</v>
      </c>
      <c r="J4583" t="s">
        <v>76</v>
      </c>
      <c r="K4583">
        <v>-99999</v>
      </c>
      <c r="L4583">
        <v>-99999</v>
      </c>
      <c r="M4583">
        <v>-99999</v>
      </c>
      <c r="N4583">
        <v>-99999</v>
      </c>
      <c r="O4583">
        <v>-99999</v>
      </c>
      <c r="P4583">
        <v>45171</v>
      </c>
      <c r="Q4583">
        <v>6087</v>
      </c>
      <c r="R4583">
        <v>7.42</v>
      </c>
      <c r="S4583">
        <v>33.874999999999993</v>
      </c>
      <c r="T4583">
        <v>9.3000000000000007</v>
      </c>
      <c r="U4583">
        <v>20.220833333333331</v>
      </c>
      <c r="V4583"/>
      <c r="AC4583">
        <v>10.85</v>
      </c>
      <c r="AD4583">
        <v>10.55</v>
      </c>
      <c r="AH4583" s="85">
        <f>IF(AND(M4583&lt;Variables!$G$6,M4583&gt;Variables!$G$5),0,1)</f>
        <v>1</v>
      </c>
      <c r="AI4583" s="85">
        <f t="shared" si="519"/>
        <v>1</v>
      </c>
      <c r="AJ4583" s="85">
        <f>IF(I4583&gt;Variables!$G$7,0,1)</f>
        <v>0</v>
      </c>
      <c r="AK4583" s="85">
        <f>IF(F4583&gt;Variables!$G$8,0,1)</f>
        <v>0</v>
      </c>
      <c r="AL4583" s="85">
        <f>IF(G4583&gt;Variables!$G$9,0,1)</f>
        <v>1</v>
      </c>
      <c r="AM4583" s="85">
        <f>IF(AND(K4583&gt;Variables!$G$10,K4583&lt;Variables!$G$11),0,1)</f>
        <v>1</v>
      </c>
      <c r="AN4583" s="103">
        <f>IF(H4583&lt;Variables!$G$13,1,0)</f>
        <v>1</v>
      </c>
      <c r="AO4583" s="101">
        <f>IF(R4583&lt;Variables!$G$12,0,1)</f>
        <v>1</v>
      </c>
      <c r="AP4583" s="86">
        <f t="shared" si="517"/>
        <v>0</v>
      </c>
      <c r="AR4583">
        <v>0</v>
      </c>
      <c r="AS4583">
        <v>0</v>
      </c>
      <c r="AT4583">
        <v>1</v>
      </c>
      <c r="AU4583">
        <v>0</v>
      </c>
      <c r="BA4583">
        <v>-2.25</v>
      </c>
    </row>
    <row r="4584" spans="3:53" ht="12.75" x14ac:dyDescent="0.2">
      <c r="C4584" t="s">
        <v>889</v>
      </c>
      <c r="D4584" t="s">
        <v>865</v>
      </c>
      <c r="E4584">
        <v>33.380000000000003</v>
      </c>
      <c r="F4584">
        <v>8.66</v>
      </c>
      <c r="G4584">
        <v>5.99</v>
      </c>
      <c r="H4584">
        <v>2460</v>
      </c>
      <c r="I4584">
        <v>59.014000000000003</v>
      </c>
      <c r="J4584" t="s">
        <v>76</v>
      </c>
      <c r="K4584">
        <v>50.43</v>
      </c>
      <c r="L4584">
        <v>33.366750000000003</v>
      </c>
      <c r="M4584">
        <v>2.4725212974005161E-2</v>
      </c>
      <c r="N4584">
        <v>33.372561224489793</v>
      </c>
      <c r="O4584">
        <v>7.3077265295935206E-3</v>
      </c>
      <c r="P4584">
        <v>629373</v>
      </c>
      <c r="Q4584">
        <v>413382</v>
      </c>
      <c r="R4584">
        <v>1.52</v>
      </c>
      <c r="S4584">
        <v>33.874999999999993</v>
      </c>
      <c r="T4584">
        <v>9.3000000000000007</v>
      </c>
      <c r="U4584">
        <v>20.220833333333331</v>
      </c>
      <c r="V4584">
        <f t="shared" ref="V4584:V4606" si="521">1.849 + (0.01036 * K4584) + (0.1184 * M4584) - (0.002888 * K4584 * M4584)</f>
        <v>2.3707812397041961</v>
      </c>
      <c r="AC4584">
        <v>33.4</v>
      </c>
      <c r="AD4584">
        <v>32.630000000000003</v>
      </c>
      <c r="AH4584" s="85">
        <f>IF(AND(M4584&lt;Variables!$G$6,M4584&gt;Variables!$G$5),0,1)</f>
        <v>1</v>
      </c>
      <c r="AI4584" s="85">
        <f t="shared" si="519"/>
        <v>1</v>
      </c>
      <c r="AJ4584" s="85">
        <f>IF(I4584&gt;Variables!$G$7,0,1)</f>
        <v>0</v>
      </c>
      <c r="AK4584" s="85">
        <f>IF(F4584&gt;Variables!$G$8,0,1)</f>
        <v>1</v>
      </c>
      <c r="AL4584" s="85">
        <f>IF(G4584&gt;Variables!$G$9,0,1)</f>
        <v>1</v>
      </c>
      <c r="AM4584" s="85">
        <f>IF(AND(K4584&gt;Variables!$G$10,K4584&lt;Variables!$G$11),0,1)</f>
        <v>0</v>
      </c>
      <c r="AN4584" s="103">
        <f>IF(H4584&lt;Variables!$G$13,1,0)</f>
        <v>1</v>
      </c>
      <c r="AO4584" s="101">
        <f>IF(R4584&lt;Variables!$G$12,0,1)</f>
        <v>0</v>
      </c>
      <c r="AP4584" s="86">
        <f t="shared" si="517"/>
        <v>0</v>
      </c>
      <c r="AR4584">
        <v>0</v>
      </c>
      <c r="AS4584">
        <v>0</v>
      </c>
      <c r="AT4584">
        <v>0</v>
      </c>
      <c r="AU4584">
        <v>1</v>
      </c>
      <c r="BA4584">
        <v>-0.76</v>
      </c>
    </row>
    <row r="4585" spans="3:53" ht="12.75" x14ac:dyDescent="0.2">
      <c r="C4585" t="s">
        <v>889</v>
      </c>
      <c r="D4585" t="s">
        <v>868</v>
      </c>
      <c r="E4585">
        <v>5.64</v>
      </c>
      <c r="F4585">
        <v>39.799999999999997</v>
      </c>
      <c r="G4585">
        <v>-5.08</v>
      </c>
      <c r="H4585">
        <v>124.3</v>
      </c>
      <c r="I4585">
        <v>0.41699999999999998</v>
      </c>
      <c r="J4585" t="s">
        <v>76</v>
      </c>
      <c r="K4585">
        <v>46.8</v>
      </c>
      <c r="L4585">
        <v>5.6715300000000006</v>
      </c>
      <c r="M4585">
        <v>-1.0848924364325021</v>
      </c>
      <c r="N4585">
        <v>5.5674960000000011</v>
      </c>
      <c r="O4585">
        <v>0.7634311726492341</v>
      </c>
      <c r="P4585">
        <v>24930000</v>
      </c>
      <c r="Q4585">
        <v>722400</v>
      </c>
      <c r="R4585">
        <v>34.51</v>
      </c>
      <c r="S4585">
        <v>33.874999999999993</v>
      </c>
      <c r="T4585">
        <v>9.3000000000000007</v>
      </c>
      <c r="U4585">
        <v>20.220833333333331</v>
      </c>
      <c r="V4585">
        <f t="shared" si="521"/>
        <v>2.3520290614067099</v>
      </c>
      <c r="AC4585">
        <v>5.74</v>
      </c>
      <c r="AD4585">
        <v>5.0199999999999996</v>
      </c>
      <c r="AH4585" s="85">
        <f>IF(AND(M4585&lt;Variables!$G$6,M4585&gt;Variables!$G$5),0,1)</f>
        <v>1</v>
      </c>
      <c r="AI4585" s="85">
        <f t="shared" si="519"/>
        <v>0</v>
      </c>
      <c r="AJ4585" s="85">
        <f>IF(I4585&gt;Variables!$G$7,0,1)</f>
        <v>0</v>
      </c>
      <c r="AK4585" s="85">
        <f>IF(F4585&gt;Variables!$G$8,0,1)</f>
        <v>0</v>
      </c>
      <c r="AL4585" s="85">
        <f>IF(G4585&gt;Variables!$G$9,0,1)</f>
        <v>1</v>
      </c>
      <c r="AM4585" s="85">
        <f>IF(AND(K4585&gt;Variables!$G$10,K4585&lt;Variables!$G$11),0,1)</f>
        <v>1</v>
      </c>
      <c r="AN4585" s="103">
        <f>IF(H4585&lt;Variables!$G$13,1,0)</f>
        <v>1</v>
      </c>
      <c r="AO4585" s="101">
        <f>IF(R4585&lt;Variables!$G$12,0,1)</f>
        <v>1</v>
      </c>
      <c r="AP4585" s="86">
        <f t="shared" si="517"/>
        <v>0</v>
      </c>
      <c r="AR4585">
        <v>0</v>
      </c>
      <c r="AS4585">
        <v>0</v>
      </c>
      <c r="AT4585">
        <v>1</v>
      </c>
      <c r="AU4585">
        <v>0</v>
      </c>
      <c r="BA4585">
        <v>-2.25</v>
      </c>
    </row>
    <row r="4586" spans="3:53" ht="12.75" x14ac:dyDescent="0.2">
      <c r="C4586" t="s">
        <v>889</v>
      </c>
      <c r="D4586" t="s">
        <v>697</v>
      </c>
      <c r="E4586">
        <v>6.95</v>
      </c>
      <c r="F4586">
        <v>19.45</v>
      </c>
      <c r="G4586">
        <v>22.46</v>
      </c>
      <c r="H4586">
        <v>-99999</v>
      </c>
      <c r="I4586">
        <v>-7.7359999999999998</v>
      </c>
      <c r="J4586" t="s">
        <v>76</v>
      </c>
      <c r="K4586">
        <v>54.15</v>
      </c>
      <c r="L4586">
        <v>6.9769166666666678</v>
      </c>
      <c r="M4586">
        <v>4.4193351886568713E-2</v>
      </c>
      <c r="N4586">
        <v>6.8462647058823531</v>
      </c>
      <c r="O4586">
        <v>1.9534052488905529</v>
      </c>
      <c r="P4586">
        <v>151772</v>
      </c>
      <c r="Q4586">
        <v>74910</v>
      </c>
      <c r="R4586">
        <v>2.0299999999999998</v>
      </c>
      <c r="S4586">
        <v>33.874999999999993</v>
      </c>
      <c r="T4586">
        <v>9.3000000000000007</v>
      </c>
      <c r="U4586">
        <v>20.220833333333331</v>
      </c>
      <c r="V4586">
        <f t="shared" si="521"/>
        <v>2.4083153066899183</v>
      </c>
      <c r="AC4586">
        <v>6.98</v>
      </c>
      <c r="AD4586">
        <v>5.8</v>
      </c>
      <c r="AH4586" s="85">
        <f>IF(AND(M4586&lt;Variables!$G$6,M4586&gt;Variables!$G$5),0,1)</f>
        <v>1</v>
      </c>
      <c r="AI4586" s="85">
        <f t="shared" si="519"/>
        <v>0</v>
      </c>
      <c r="AJ4586" s="85">
        <f>IF(I4586&gt;Variables!$G$7,0,1)</f>
        <v>1</v>
      </c>
      <c r="AK4586" s="85">
        <f>IF(F4586&gt;Variables!$G$8,0,1)</f>
        <v>0</v>
      </c>
      <c r="AL4586" s="85">
        <f>IF(G4586&gt;Variables!$G$9,0,1)</f>
        <v>0</v>
      </c>
      <c r="AM4586" s="85">
        <f>IF(AND(K4586&gt;Variables!$G$10,K4586&lt;Variables!$G$11),0,1)</f>
        <v>0</v>
      </c>
      <c r="AN4586" s="103">
        <f>IF(H4586&lt;Variables!$G$13,1,0)</f>
        <v>1</v>
      </c>
      <c r="AO4586" s="101">
        <f>IF(R4586&lt;Variables!$G$12,0,1)</f>
        <v>1</v>
      </c>
      <c r="AP4586" s="86">
        <f t="shared" si="517"/>
        <v>0</v>
      </c>
      <c r="AR4586">
        <v>0</v>
      </c>
      <c r="AS4586">
        <v>0</v>
      </c>
      <c r="AT4586">
        <v>1</v>
      </c>
      <c r="AU4586">
        <v>0</v>
      </c>
      <c r="BA4586">
        <v>-2.25</v>
      </c>
    </row>
    <row r="4587" spans="3:53" ht="12.75" x14ac:dyDescent="0.2">
      <c r="C4587" t="s">
        <v>889</v>
      </c>
      <c r="D4587" t="s">
        <v>117</v>
      </c>
      <c r="E4587">
        <v>29.94</v>
      </c>
      <c r="F4587">
        <v>10.53</v>
      </c>
      <c r="G4587">
        <v>7.53</v>
      </c>
      <c r="H4587">
        <v>3850</v>
      </c>
      <c r="I4587">
        <v>-13.000999999999999</v>
      </c>
      <c r="J4587" t="s">
        <v>78</v>
      </c>
      <c r="K4587">
        <v>53.67</v>
      </c>
      <c r="L4587">
        <v>29.892645000000009</v>
      </c>
      <c r="M4587">
        <v>0.14169037233069701</v>
      </c>
      <c r="N4587">
        <v>29.741212000000001</v>
      </c>
      <c r="O4587">
        <v>0.65158070895025344</v>
      </c>
      <c r="P4587">
        <v>9836000</v>
      </c>
      <c r="Q4587">
        <v>15356000</v>
      </c>
      <c r="R4587">
        <v>0.64</v>
      </c>
      <c r="S4587">
        <v>33.874999999999993</v>
      </c>
      <c r="T4587">
        <v>9.3000000000000007</v>
      </c>
      <c r="U4587">
        <v>20.220833333333331</v>
      </c>
      <c r="V4587">
        <f t="shared" si="521"/>
        <v>2.3998354797306836</v>
      </c>
      <c r="AC4587">
        <v>31.439699999999998</v>
      </c>
      <c r="AD4587">
        <v>29.71</v>
      </c>
      <c r="AH4587" s="85">
        <f>IF(AND(M4587&lt;Variables!$G$6,M4587&gt;Variables!$G$5),0,1)</f>
        <v>1</v>
      </c>
      <c r="AI4587" s="85">
        <f t="shared" si="519"/>
        <v>0</v>
      </c>
      <c r="AJ4587" s="85">
        <f>IF(I4587&gt;Variables!$G$7,0,1)</f>
        <v>1</v>
      </c>
      <c r="AK4587" s="85">
        <f>IF(F4587&gt;Variables!$G$8,0,1)</f>
        <v>0</v>
      </c>
      <c r="AL4587" s="85">
        <f>IF(G4587&gt;Variables!$G$9,0,1)</f>
        <v>1</v>
      </c>
      <c r="AM4587" s="85">
        <f>IF(AND(K4587&gt;Variables!$G$10,K4587&lt;Variables!$G$11),0,1)</f>
        <v>0</v>
      </c>
      <c r="AN4587" s="103">
        <f>IF(H4587&lt;Variables!$G$13,1,0)</f>
        <v>0</v>
      </c>
      <c r="AO4587" s="101">
        <f>IF(R4587&lt;Variables!$G$12,0,1)</f>
        <v>0</v>
      </c>
      <c r="AP4587" s="86">
        <f t="shared" si="517"/>
        <v>1</v>
      </c>
      <c r="AR4587">
        <v>1</v>
      </c>
      <c r="AS4587">
        <v>0</v>
      </c>
      <c r="AT4587">
        <v>0</v>
      </c>
      <c r="AU4587">
        <v>0</v>
      </c>
      <c r="BA4587">
        <v>1.07</v>
      </c>
    </row>
    <row r="4588" spans="3:53" ht="12.75" x14ac:dyDescent="0.2">
      <c r="C4588" t="s">
        <v>889</v>
      </c>
      <c r="D4588" t="s">
        <v>866</v>
      </c>
      <c r="E4588">
        <v>38.81</v>
      </c>
      <c r="F4588">
        <v>10.86</v>
      </c>
      <c r="G4588">
        <v>-0.31</v>
      </c>
      <c r="H4588">
        <v>3060</v>
      </c>
      <c r="I4588">
        <v>68.59</v>
      </c>
      <c r="J4588" t="s">
        <v>76</v>
      </c>
      <c r="K4588">
        <v>63.44</v>
      </c>
      <c r="L4588">
        <v>38.765005000000002</v>
      </c>
      <c r="M4588">
        <v>0.1418676458316083</v>
      </c>
      <c r="N4588">
        <v>38.755934000000003</v>
      </c>
      <c r="O4588">
        <v>0.1653062986432064</v>
      </c>
      <c r="P4588">
        <v>3080000</v>
      </c>
      <c r="Q4588">
        <v>847606</v>
      </c>
      <c r="R4588">
        <v>3.63</v>
      </c>
      <c r="S4588">
        <v>33.874999999999993</v>
      </c>
      <c r="T4588">
        <v>9.3000000000000007</v>
      </c>
      <c r="U4588">
        <v>20.220833333333331</v>
      </c>
      <c r="V4588">
        <f t="shared" si="521"/>
        <v>2.4970432882583649</v>
      </c>
      <c r="AC4588">
        <v>38.99</v>
      </c>
      <c r="AD4588">
        <v>38.700000000000003</v>
      </c>
      <c r="AH4588" s="85">
        <f>IF(AND(M4588&lt;Variables!$G$6,M4588&gt;Variables!$G$5),0,1)</f>
        <v>1</v>
      </c>
      <c r="AI4588" s="85">
        <f t="shared" si="519"/>
        <v>0</v>
      </c>
      <c r="AJ4588" s="85">
        <f>IF(I4588&gt;Variables!$G$7,0,1)</f>
        <v>0</v>
      </c>
      <c r="AK4588" s="85">
        <f>IF(F4588&gt;Variables!$G$8,0,1)</f>
        <v>0</v>
      </c>
      <c r="AL4588" s="85">
        <f>IF(G4588&gt;Variables!$G$9,0,1)</f>
        <v>1</v>
      </c>
      <c r="AM4588" s="85">
        <f>IF(AND(K4588&gt;Variables!$G$10,K4588&lt;Variables!$G$11),0,1)</f>
        <v>0</v>
      </c>
      <c r="AN4588" s="103">
        <f>IF(H4588&lt;Variables!$G$13,1,0)</f>
        <v>0</v>
      </c>
      <c r="AO4588" s="101">
        <f>IF(R4588&lt;Variables!$G$12,0,1)</f>
        <v>1</v>
      </c>
      <c r="AP4588" s="86">
        <f t="shared" si="517"/>
        <v>0</v>
      </c>
      <c r="AR4588">
        <v>0</v>
      </c>
      <c r="AS4588">
        <v>1</v>
      </c>
      <c r="AT4588">
        <v>0</v>
      </c>
      <c r="AU4588">
        <v>0</v>
      </c>
      <c r="BA4588">
        <v>0.06</v>
      </c>
    </row>
    <row r="4589" spans="3:53" ht="12.75" x14ac:dyDescent="0.2">
      <c r="C4589" t="s">
        <v>889</v>
      </c>
      <c r="D4589" t="s">
        <v>885</v>
      </c>
      <c r="E4589">
        <v>4.4000000000000004</v>
      </c>
      <c r="F4589">
        <v>30.86</v>
      </c>
      <c r="G4589">
        <v>29.15</v>
      </c>
      <c r="H4589">
        <v>13.78</v>
      </c>
      <c r="I4589">
        <v>-6.1710000000000003</v>
      </c>
      <c r="J4589" t="s">
        <v>78</v>
      </c>
      <c r="K4589">
        <v>49.54</v>
      </c>
      <c r="L4589">
        <v>4.6125000000000007</v>
      </c>
      <c r="M4589">
        <v>-3.9588075880758971</v>
      </c>
      <c r="N4589">
        <v>4.1817059999999993</v>
      </c>
      <c r="O4589">
        <v>5.9352331321236056</v>
      </c>
      <c r="P4589">
        <v>2550000</v>
      </c>
      <c r="Q4589">
        <v>282810</v>
      </c>
      <c r="R4589">
        <v>9.02</v>
      </c>
      <c r="S4589">
        <v>33.874999999999993</v>
      </c>
      <c r="T4589">
        <v>9.3000000000000007</v>
      </c>
      <c r="U4589">
        <v>20.220833333333331</v>
      </c>
      <c r="V4589">
        <f t="shared" si="521"/>
        <v>2.4599042005853664</v>
      </c>
      <c r="AC4589">
        <v>4.55</v>
      </c>
      <c r="AD4589">
        <v>3.7837999999999998</v>
      </c>
      <c r="AH4589" s="85">
        <f>IF(AND(M4589&lt;Variables!$G$6,M4589&gt;Variables!$G$5),0,1)</f>
        <v>0</v>
      </c>
      <c r="AI4589" s="85">
        <f t="shared" si="519"/>
        <v>0</v>
      </c>
      <c r="AJ4589" s="85">
        <f>IF(I4589&gt;Variables!$G$7,0,1)</f>
        <v>1</v>
      </c>
      <c r="AK4589" s="85">
        <f>IF(F4589&gt;Variables!$G$8,0,1)</f>
        <v>0</v>
      </c>
      <c r="AL4589" s="85">
        <f>IF(G4589&gt;Variables!$G$9,0,1)</f>
        <v>0</v>
      </c>
      <c r="AM4589" s="85">
        <f>IF(AND(K4589&gt;Variables!$G$10,K4589&lt;Variables!$G$11),0,1)</f>
        <v>1</v>
      </c>
      <c r="AN4589" s="103">
        <f>IF(H4589&lt;Variables!$G$13,1,0)</f>
        <v>1</v>
      </c>
      <c r="AO4589" s="101">
        <f>IF(R4589&lt;Variables!$G$12,0,1)</f>
        <v>1</v>
      </c>
      <c r="AP4589" s="86">
        <f t="shared" si="517"/>
        <v>1</v>
      </c>
      <c r="AR4589">
        <v>1</v>
      </c>
      <c r="AS4589">
        <v>0</v>
      </c>
      <c r="AT4589">
        <v>0</v>
      </c>
      <c r="AU4589">
        <v>0</v>
      </c>
      <c r="BA4589">
        <v>2</v>
      </c>
    </row>
    <row r="4590" spans="3:53" ht="12.75" x14ac:dyDescent="0.2">
      <c r="C4590" t="s">
        <v>889</v>
      </c>
      <c r="D4590" t="s">
        <v>861</v>
      </c>
      <c r="E4590">
        <v>3.16</v>
      </c>
      <c r="F4590">
        <v>31.15</v>
      </c>
      <c r="G4590">
        <v>7.95</v>
      </c>
      <c r="H4590">
        <v>298.19</v>
      </c>
      <c r="I4590">
        <v>0.88900000000000001</v>
      </c>
      <c r="J4590" t="s">
        <v>78</v>
      </c>
      <c r="K4590">
        <v>58.24</v>
      </c>
      <c r="L4590">
        <v>3.1194799999999998</v>
      </c>
      <c r="M4590">
        <v>1.741315860335702</v>
      </c>
      <c r="N4590">
        <v>3.098036</v>
      </c>
      <c r="O4590">
        <v>2.4455493738613878</v>
      </c>
      <c r="P4590">
        <v>12660000</v>
      </c>
      <c r="Q4590">
        <v>352780</v>
      </c>
      <c r="R4590">
        <v>35.89</v>
      </c>
      <c r="S4590">
        <v>33.874999999999993</v>
      </c>
      <c r="T4590">
        <v>9.3000000000000007</v>
      </c>
      <c r="U4590">
        <v>20.220833333333331</v>
      </c>
      <c r="V4590">
        <f t="shared" si="521"/>
        <v>2.3656538851449596</v>
      </c>
      <c r="AC4590">
        <v>3.75</v>
      </c>
      <c r="AD4590">
        <v>3.08</v>
      </c>
      <c r="AH4590" s="85">
        <f>IF(AND(M4590&lt;Variables!$G$6,M4590&gt;Variables!$G$5),0,1)</f>
        <v>1</v>
      </c>
      <c r="AI4590" s="85">
        <f t="shared" si="519"/>
        <v>0</v>
      </c>
      <c r="AJ4590" s="85">
        <f>IF(I4590&gt;Variables!$G$7,0,1)</f>
        <v>0</v>
      </c>
      <c r="AK4590" s="85">
        <f>IF(F4590&gt;Variables!$G$8,0,1)</f>
        <v>0</v>
      </c>
      <c r="AL4590" s="85">
        <f>IF(G4590&gt;Variables!$G$9,0,1)</f>
        <v>1</v>
      </c>
      <c r="AM4590" s="85">
        <f>IF(AND(K4590&gt;Variables!$G$10,K4590&lt;Variables!$G$11),0,1)</f>
        <v>0</v>
      </c>
      <c r="AN4590" s="103">
        <f>IF(H4590&lt;Variables!$G$13,1,0)</f>
        <v>1</v>
      </c>
      <c r="AO4590" s="101">
        <f>IF(R4590&lt;Variables!$G$12,0,1)</f>
        <v>1</v>
      </c>
      <c r="AP4590" s="86">
        <f t="shared" si="517"/>
        <v>1</v>
      </c>
      <c r="AR4590">
        <v>1</v>
      </c>
      <c r="AS4590">
        <v>0</v>
      </c>
      <c r="AT4590">
        <v>0</v>
      </c>
      <c r="AU4590">
        <v>0</v>
      </c>
      <c r="BA4590">
        <v>2</v>
      </c>
    </row>
    <row r="4591" spans="3:53" ht="12.75" x14ac:dyDescent="0.2">
      <c r="C4591" t="s">
        <v>889</v>
      </c>
      <c r="D4591" t="s">
        <v>886</v>
      </c>
      <c r="E4591">
        <v>28.28</v>
      </c>
      <c r="F4591">
        <v>9.14</v>
      </c>
      <c r="G4591">
        <v>8.35</v>
      </c>
      <c r="H4591">
        <v>5330</v>
      </c>
      <c r="I4591">
        <v>-29.771000000000001</v>
      </c>
      <c r="J4591" t="s">
        <v>78</v>
      </c>
      <c r="K4591">
        <v>68.31</v>
      </c>
      <c r="L4591">
        <v>27.896080000000001</v>
      </c>
      <c r="M4591">
        <v>0.94608274710998397</v>
      </c>
      <c r="N4591">
        <v>27.566517999999991</v>
      </c>
      <c r="O4591">
        <v>2.1529088294720622</v>
      </c>
      <c r="P4591">
        <v>520988</v>
      </c>
      <c r="Q4591">
        <v>1015000</v>
      </c>
      <c r="R4591">
        <v>0.51</v>
      </c>
      <c r="S4591">
        <v>33.874999999999993</v>
      </c>
      <c r="T4591">
        <v>9.3000000000000007</v>
      </c>
      <c r="U4591">
        <v>20.220833333333331</v>
      </c>
      <c r="V4591">
        <f t="shared" si="521"/>
        <v>2.4820652740875424</v>
      </c>
      <c r="AC4591">
        <v>29.7</v>
      </c>
      <c r="AD4591">
        <v>28.01</v>
      </c>
      <c r="AH4591" s="85">
        <f>IF(AND(M4591&lt;Variables!$G$6,M4591&gt;Variables!$G$5),0,1)</f>
        <v>1</v>
      </c>
      <c r="AI4591" s="85">
        <f t="shared" si="519"/>
        <v>0</v>
      </c>
      <c r="AJ4591" s="85">
        <f>IF(I4591&gt;Variables!$G$7,0,1)</f>
        <v>1</v>
      </c>
      <c r="AK4591" s="85">
        <f>IF(F4591&gt;Variables!$G$8,0,1)</f>
        <v>0</v>
      </c>
      <c r="AL4591" s="85">
        <f>IF(G4591&gt;Variables!$G$9,0,1)</f>
        <v>1</v>
      </c>
      <c r="AM4591" s="85">
        <f>IF(AND(K4591&gt;Variables!$G$10,K4591&lt;Variables!$G$11),0,1)</f>
        <v>0</v>
      </c>
      <c r="AN4591" s="103">
        <f>IF(H4591&lt;Variables!$G$13,1,0)</f>
        <v>0</v>
      </c>
      <c r="AO4591" s="101">
        <f>IF(R4591&lt;Variables!$G$12,0,1)</f>
        <v>0</v>
      </c>
      <c r="AP4591" s="86">
        <f t="shared" ref="AP4591:AP4654" si="522">IF(J4591="Pass", 0,1)</f>
        <v>1</v>
      </c>
      <c r="AR4591">
        <v>1</v>
      </c>
      <c r="AS4591">
        <v>0</v>
      </c>
      <c r="AT4591">
        <v>0</v>
      </c>
      <c r="AU4591">
        <v>0</v>
      </c>
      <c r="BA4591">
        <v>1.25</v>
      </c>
    </row>
    <row r="4592" spans="3:53" ht="12.75" x14ac:dyDescent="0.2">
      <c r="C4592" t="s">
        <v>889</v>
      </c>
      <c r="D4592" t="s">
        <v>85</v>
      </c>
      <c r="E4592">
        <v>10.97</v>
      </c>
      <c r="F4592">
        <v>9.26</v>
      </c>
      <c r="G4592">
        <v>9.35</v>
      </c>
      <c r="H4592">
        <v>3240</v>
      </c>
      <c r="I4592">
        <v>-63.296999999999997</v>
      </c>
      <c r="J4592" t="s">
        <v>78</v>
      </c>
      <c r="K4592">
        <v>59.96</v>
      </c>
      <c r="L4592">
        <v>10.92535</v>
      </c>
      <c r="M4592">
        <v>0.49105978298177461</v>
      </c>
      <c r="N4592">
        <v>10.757491999999999</v>
      </c>
      <c r="O4592">
        <v>2.0591044827177201</v>
      </c>
      <c r="P4592">
        <v>11166000</v>
      </c>
      <c r="Q4592">
        <v>25705000</v>
      </c>
      <c r="R4592">
        <v>0.43</v>
      </c>
      <c r="S4592">
        <v>33.874999999999993</v>
      </c>
      <c r="T4592">
        <v>9.3000000000000007</v>
      </c>
      <c r="U4592">
        <v>20.220833333333331</v>
      </c>
      <c r="V4592">
        <f t="shared" si="521"/>
        <v>2.4432929663360903</v>
      </c>
      <c r="AC4592">
        <v>11.77</v>
      </c>
      <c r="AD4592">
        <v>10.89</v>
      </c>
      <c r="AH4592" s="85">
        <f>IF(AND(M4592&lt;Variables!$G$6,M4592&gt;Variables!$G$5),0,1)</f>
        <v>1</v>
      </c>
      <c r="AI4592" s="85">
        <f t="shared" si="519"/>
        <v>0</v>
      </c>
      <c r="AJ4592" s="85">
        <f>IF(I4592&gt;Variables!$G$7,0,1)</f>
        <v>1</v>
      </c>
      <c r="AK4592" s="85">
        <f>IF(F4592&gt;Variables!$G$8,0,1)</f>
        <v>0</v>
      </c>
      <c r="AL4592" s="85">
        <f>IF(G4592&gt;Variables!$G$9,0,1)</f>
        <v>1</v>
      </c>
      <c r="AM4592" s="85">
        <f>IF(AND(K4592&gt;Variables!$G$10,K4592&lt;Variables!$G$11),0,1)</f>
        <v>0</v>
      </c>
      <c r="AN4592" s="103">
        <f>IF(H4592&lt;Variables!$G$13,1,0)</f>
        <v>0</v>
      </c>
      <c r="AO4592" s="101">
        <f>IF(R4592&lt;Variables!$G$12,0,1)</f>
        <v>0</v>
      </c>
      <c r="AP4592" s="86">
        <f t="shared" si="522"/>
        <v>1</v>
      </c>
      <c r="AR4592">
        <v>1</v>
      </c>
      <c r="AS4592">
        <v>0</v>
      </c>
      <c r="AT4592">
        <v>0</v>
      </c>
      <c r="AU4592">
        <v>0</v>
      </c>
      <c r="BA4592">
        <v>2</v>
      </c>
    </row>
    <row r="4593" spans="3:53" ht="12.75" x14ac:dyDescent="0.2">
      <c r="C4593" t="s">
        <v>889</v>
      </c>
      <c r="D4593" t="s">
        <v>540</v>
      </c>
      <c r="E4593">
        <v>46.42</v>
      </c>
      <c r="F4593">
        <v>10.93</v>
      </c>
      <c r="G4593">
        <v>9.39</v>
      </c>
      <c r="H4593">
        <v>3200</v>
      </c>
      <c r="I4593">
        <v>1.4E-2</v>
      </c>
      <c r="J4593" t="s">
        <v>78</v>
      </c>
      <c r="K4593">
        <v>31.29</v>
      </c>
      <c r="L4593">
        <v>47.091005000000003</v>
      </c>
      <c r="M4593">
        <v>-1.4567644075551189</v>
      </c>
      <c r="N4593">
        <v>46.960161999999997</v>
      </c>
      <c r="O4593">
        <v>-1.182197795654955</v>
      </c>
      <c r="P4593">
        <v>1087000</v>
      </c>
      <c r="Q4593">
        <v>1175000</v>
      </c>
      <c r="R4593">
        <v>0.93</v>
      </c>
      <c r="S4593">
        <v>33.874999999999993</v>
      </c>
      <c r="T4593">
        <v>9.3000000000000007</v>
      </c>
      <c r="U4593">
        <v>20.220833333333331</v>
      </c>
      <c r="V4593">
        <f t="shared" si="521"/>
        <v>2.1323247673516841</v>
      </c>
      <c r="AC4593">
        <v>48.95</v>
      </c>
      <c r="AD4593">
        <v>46.37</v>
      </c>
      <c r="AH4593" s="85">
        <f>IF(AND(M4593&lt;Variables!$G$6,M4593&gt;Variables!$G$5),0,1)</f>
        <v>1</v>
      </c>
      <c r="AI4593" s="85">
        <f t="shared" si="519"/>
        <v>0</v>
      </c>
      <c r="AJ4593" s="85">
        <f>IF(I4593&gt;Variables!$G$7,0,1)</f>
        <v>0</v>
      </c>
      <c r="AK4593" s="85">
        <f>IF(F4593&gt;Variables!$G$8,0,1)</f>
        <v>0</v>
      </c>
      <c r="AL4593" s="85">
        <f>IF(G4593&gt;Variables!$G$9,0,1)</f>
        <v>1</v>
      </c>
      <c r="AM4593" s="85">
        <f>IF(AND(K4593&gt;Variables!$G$10,K4593&lt;Variables!$G$11),0,1)</f>
        <v>1</v>
      </c>
      <c r="AN4593" s="103">
        <f>IF(H4593&lt;Variables!$G$13,1,0)</f>
        <v>0</v>
      </c>
      <c r="AO4593" s="101">
        <f>IF(R4593&lt;Variables!$G$12,0,1)</f>
        <v>0</v>
      </c>
      <c r="AP4593" s="86">
        <f t="shared" si="522"/>
        <v>1</v>
      </c>
      <c r="AR4593">
        <v>1</v>
      </c>
      <c r="AS4593">
        <v>0</v>
      </c>
      <c r="AT4593">
        <v>0</v>
      </c>
      <c r="AU4593">
        <v>0</v>
      </c>
      <c r="BA4593">
        <v>1.9</v>
      </c>
    </row>
    <row r="4594" spans="3:53" ht="12.75" x14ac:dyDescent="0.2">
      <c r="C4594" t="s">
        <v>889</v>
      </c>
      <c r="D4594" t="s">
        <v>331</v>
      </c>
      <c r="E4594">
        <v>54.41</v>
      </c>
      <c r="F4594">
        <v>13.05</v>
      </c>
      <c r="G4594">
        <v>3.93</v>
      </c>
      <c r="H4594">
        <v>25710</v>
      </c>
      <c r="I4594">
        <v>1117.039</v>
      </c>
      <c r="J4594" t="s">
        <v>78</v>
      </c>
      <c r="K4594">
        <v>41.29</v>
      </c>
      <c r="L4594">
        <v>55.097925000000011</v>
      </c>
      <c r="M4594">
        <v>-1.194101229765028</v>
      </c>
      <c r="N4594">
        <v>55.230578000000008</v>
      </c>
      <c r="O4594">
        <v>-1.431413591217551</v>
      </c>
      <c r="P4594">
        <v>149953000</v>
      </c>
      <c r="Q4594">
        <v>136810000</v>
      </c>
      <c r="R4594">
        <v>1.1000000000000001</v>
      </c>
      <c r="S4594">
        <v>33.874999999999993</v>
      </c>
      <c r="T4594">
        <v>9.3000000000000007</v>
      </c>
      <c r="U4594">
        <v>20.220833333333331</v>
      </c>
      <c r="V4594">
        <f t="shared" si="521"/>
        <v>2.2777740364717909</v>
      </c>
      <c r="AC4594">
        <v>59.5</v>
      </c>
      <c r="AD4594">
        <v>51.8</v>
      </c>
      <c r="AH4594" s="85">
        <f>IF(AND(M4594&lt;Variables!$G$6,M4594&gt;Variables!$G$5),0,1)</f>
        <v>1</v>
      </c>
      <c r="AI4594" s="85">
        <f t="shared" si="519"/>
        <v>1</v>
      </c>
      <c r="AJ4594" s="85">
        <f>IF(I4594&gt;Variables!$G$7,0,1)</f>
        <v>0</v>
      </c>
      <c r="AK4594" s="85">
        <f>IF(F4594&gt;Variables!$G$8,0,1)</f>
        <v>0</v>
      </c>
      <c r="AL4594" s="85">
        <f>IF(G4594&gt;Variables!$G$9,0,1)</f>
        <v>1</v>
      </c>
      <c r="AM4594" s="85">
        <f>IF(AND(K4594&gt;Variables!$G$10,K4594&lt;Variables!$G$11),0,1)</f>
        <v>1</v>
      </c>
      <c r="AN4594" s="103">
        <f>IF(H4594&lt;Variables!$G$13,1,0)</f>
        <v>0</v>
      </c>
      <c r="AO4594" s="101">
        <f>IF(R4594&lt;Variables!$G$12,0,1)</f>
        <v>0</v>
      </c>
      <c r="AP4594" s="86">
        <f t="shared" si="522"/>
        <v>1</v>
      </c>
      <c r="AR4594">
        <v>1</v>
      </c>
      <c r="AS4594">
        <v>0</v>
      </c>
      <c r="AT4594">
        <v>0</v>
      </c>
      <c r="AU4594">
        <v>0</v>
      </c>
      <c r="BA4594">
        <v>2</v>
      </c>
    </row>
    <row r="4595" spans="3:53" ht="12.75" x14ac:dyDescent="0.2">
      <c r="C4595" t="s">
        <v>889</v>
      </c>
      <c r="D4595" t="s">
        <v>862</v>
      </c>
      <c r="E4595">
        <v>78.069999999999993</v>
      </c>
      <c r="F4595">
        <v>21.02</v>
      </c>
      <c r="G4595">
        <v>-0.61</v>
      </c>
      <c r="H4595">
        <v>4480</v>
      </c>
      <c r="I4595">
        <v>2.5350000000000001</v>
      </c>
      <c r="J4595" t="s">
        <v>78</v>
      </c>
      <c r="K4595">
        <v>44.34</v>
      </c>
      <c r="L4595">
        <v>78.098295000000022</v>
      </c>
      <c r="M4595">
        <v>-6.1838737964797302E-2</v>
      </c>
      <c r="N4595">
        <v>78.088430000000002</v>
      </c>
      <c r="O4595">
        <v>-4.9213436612831493E-2</v>
      </c>
      <c r="P4595">
        <v>13564000</v>
      </c>
      <c r="Q4595">
        <v>578815</v>
      </c>
      <c r="R4595">
        <v>23.43</v>
      </c>
      <c r="S4595">
        <v>33.874999999999993</v>
      </c>
      <c r="T4595">
        <v>9.3000000000000007</v>
      </c>
      <c r="U4595">
        <v>20.220833333333331</v>
      </c>
      <c r="V4595">
        <f t="shared" si="521"/>
        <v>2.3089593862292133</v>
      </c>
      <c r="AC4595">
        <v>78.349999999999994</v>
      </c>
      <c r="AD4595">
        <v>78</v>
      </c>
      <c r="AH4595" s="85">
        <f>IF(AND(M4595&lt;Variables!$G$6,M4595&gt;Variables!$G$5),0,1)</f>
        <v>1</v>
      </c>
      <c r="AI4595" s="85">
        <f t="shared" si="519"/>
        <v>0</v>
      </c>
      <c r="AJ4595" s="85">
        <f>IF(I4595&gt;Variables!$G$7,0,1)</f>
        <v>0</v>
      </c>
      <c r="AK4595" s="85">
        <f>IF(F4595&gt;Variables!$G$8,0,1)</f>
        <v>0</v>
      </c>
      <c r="AL4595" s="85">
        <f>IF(G4595&gt;Variables!$G$9,0,1)</f>
        <v>1</v>
      </c>
      <c r="AM4595" s="85">
        <f>IF(AND(K4595&gt;Variables!$G$10,K4595&lt;Variables!$G$11),0,1)</f>
        <v>1</v>
      </c>
      <c r="AN4595" s="103">
        <f>IF(H4595&lt;Variables!$G$13,1,0)</f>
        <v>0</v>
      </c>
      <c r="AO4595" s="101">
        <f>IF(R4595&lt;Variables!$G$12,0,1)</f>
        <v>1</v>
      </c>
      <c r="AP4595" s="86">
        <f t="shared" si="522"/>
        <v>1</v>
      </c>
      <c r="AR4595">
        <v>0</v>
      </c>
      <c r="AS4595">
        <v>1</v>
      </c>
      <c r="AT4595">
        <v>0</v>
      </c>
      <c r="AU4595">
        <v>0</v>
      </c>
      <c r="BA4595">
        <v>0.02</v>
      </c>
    </row>
    <row r="4596" spans="3:53" ht="12.75" x14ac:dyDescent="0.2">
      <c r="C4596" t="s">
        <v>889</v>
      </c>
      <c r="D4596" t="s">
        <v>607</v>
      </c>
      <c r="E4596">
        <v>13.71</v>
      </c>
      <c r="F4596">
        <v>9.83</v>
      </c>
      <c r="G4596">
        <v>10.28</v>
      </c>
      <c r="H4596">
        <v>2070</v>
      </c>
      <c r="I4596">
        <v>-11.101000000000001</v>
      </c>
      <c r="J4596" t="s">
        <v>78</v>
      </c>
      <c r="K4596">
        <v>80.39</v>
      </c>
      <c r="L4596">
        <v>13.5555</v>
      </c>
      <c r="M4596">
        <v>1.2873003577883519</v>
      </c>
      <c r="N4596">
        <v>13.365268</v>
      </c>
      <c r="O4596">
        <v>2.728953882555905</v>
      </c>
      <c r="P4596">
        <v>1024000</v>
      </c>
      <c r="Q4596">
        <v>1744000</v>
      </c>
      <c r="R4596">
        <v>0.59</v>
      </c>
      <c r="S4596">
        <v>33.874999999999993</v>
      </c>
      <c r="T4596">
        <v>9.3000000000000007</v>
      </c>
      <c r="U4596">
        <v>20.220833333333331</v>
      </c>
      <c r="V4596">
        <f t="shared" si="521"/>
        <v>2.5353889755597359</v>
      </c>
      <c r="AC4596">
        <v>14.72</v>
      </c>
      <c r="AD4596">
        <v>13.68</v>
      </c>
      <c r="AH4596" s="85">
        <f>IF(AND(M4596&lt;Variables!$G$6,M4596&gt;Variables!$G$5),0,1)</f>
        <v>1</v>
      </c>
      <c r="AI4596" s="85">
        <f t="shared" si="519"/>
        <v>0</v>
      </c>
      <c r="AJ4596" s="85">
        <f>IF(I4596&gt;Variables!$G$7,0,1)</f>
        <v>1</v>
      </c>
      <c r="AK4596" s="85">
        <f>IF(F4596&gt;Variables!$G$8,0,1)</f>
        <v>0</v>
      </c>
      <c r="AL4596" s="85">
        <f>IF(G4596&gt;Variables!$G$9,0,1)</f>
        <v>1</v>
      </c>
      <c r="AM4596" s="85">
        <f>IF(AND(K4596&gt;Variables!$G$10,K4596&lt;Variables!$G$11),0,1)</f>
        <v>1</v>
      </c>
      <c r="AN4596" s="103">
        <f>IF(H4596&lt;Variables!$G$13,1,0)</f>
        <v>1</v>
      </c>
      <c r="AO4596" s="101">
        <f>IF(R4596&lt;Variables!$G$12,0,1)</f>
        <v>0</v>
      </c>
      <c r="AP4596" s="86">
        <f t="shared" si="522"/>
        <v>1</v>
      </c>
      <c r="AR4596">
        <v>1</v>
      </c>
      <c r="AS4596">
        <v>0</v>
      </c>
      <c r="AT4596">
        <v>0</v>
      </c>
      <c r="AU4596">
        <v>0</v>
      </c>
      <c r="BA4596">
        <v>2</v>
      </c>
    </row>
    <row r="4597" spans="3:53" ht="12.75" x14ac:dyDescent="0.2">
      <c r="C4597" t="s">
        <v>889</v>
      </c>
      <c r="D4597" t="s">
        <v>196</v>
      </c>
      <c r="E4597">
        <v>8.23</v>
      </c>
      <c r="F4597">
        <v>19.510000000000002</v>
      </c>
      <c r="G4597">
        <v>6.44</v>
      </c>
      <c r="H4597">
        <v>1760</v>
      </c>
      <c r="I4597">
        <v>-47.411000000000001</v>
      </c>
      <c r="J4597" t="s">
        <v>78</v>
      </c>
      <c r="K4597">
        <v>51.7</v>
      </c>
      <c r="L4597">
        <v>8.1733600000000006</v>
      </c>
      <c r="M4597">
        <v>0.41035755185136302</v>
      </c>
      <c r="N4597">
        <v>8.1974399999999985</v>
      </c>
      <c r="O4597">
        <v>0.11540188156303301</v>
      </c>
      <c r="P4597">
        <v>40763000</v>
      </c>
      <c r="Q4597">
        <v>23880000</v>
      </c>
      <c r="R4597">
        <v>1.71</v>
      </c>
      <c r="S4597">
        <v>33.874999999999993</v>
      </c>
      <c r="T4597">
        <v>9.3000000000000007</v>
      </c>
      <c r="U4597">
        <v>20.220833333333331</v>
      </c>
      <c r="V4597">
        <f t="shared" si="521"/>
        <v>2.371928012215295</v>
      </c>
      <c r="AC4597">
        <v>8.86</v>
      </c>
      <c r="AD4597">
        <v>8.1999999999999993</v>
      </c>
      <c r="AH4597" s="85">
        <f>IF(AND(M4597&lt;Variables!$G$6,M4597&gt;Variables!$G$5),0,1)</f>
        <v>1</v>
      </c>
      <c r="AI4597" s="85">
        <f t="shared" si="519"/>
        <v>1</v>
      </c>
      <c r="AJ4597" s="85">
        <f>IF(I4597&gt;Variables!$G$7,0,1)</f>
        <v>1</v>
      </c>
      <c r="AK4597" s="85">
        <f>IF(F4597&gt;Variables!$G$8,0,1)</f>
        <v>0</v>
      </c>
      <c r="AL4597" s="85">
        <f>IF(G4597&gt;Variables!$G$9,0,1)</f>
        <v>1</v>
      </c>
      <c r="AM4597" s="85">
        <f>IF(AND(K4597&gt;Variables!$G$10,K4597&lt;Variables!$G$11),0,1)</f>
        <v>0</v>
      </c>
      <c r="AN4597" s="103">
        <f>IF(H4597&lt;Variables!$G$13,1,0)</f>
        <v>1</v>
      </c>
      <c r="AO4597" s="101">
        <f>IF(R4597&lt;Variables!$G$12,0,1)</f>
        <v>0</v>
      </c>
      <c r="AP4597" s="86">
        <f t="shared" si="522"/>
        <v>1</v>
      </c>
      <c r="AR4597">
        <v>1</v>
      </c>
      <c r="AS4597">
        <v>0</v>
      </c>
      <c r="AT4597">
        <v>0</v>
      </c>
      <c r="AU4597">
        <v>0</v>
      </c>
      <c r="BA4597">
        <v>2</v>
      </c>
    </row>
    <row r="4598" spans="3:53" ht="12.75" x14ac:dyDescent="0.2">
      <c r="C4598" t="s">
        <v>889</v>
      </c>
      <c r="D4598" t="s">
        <v>863</v>
      </c>
      <c r="E4598">
        <v>73.84</v>
      </c>
      <c r="F4598">
        <v>29.51</v>
      </c>
      <c r="G4598">
        <v>0.68</v>
      </c>
      <c r="H4598">
        <v>976.52</v>
      </c>
      <c r="I4598">
        <v>-13.91</v>
      </c>
      <c r="J4598" t="s">
        <v>78</v>
      </c>
      <c r="K4598">
        <v>24.9</v>
      </c>
      <c r="L4598">
        <v>73.996709999999993</v>
      </c>
      <c r="M4598">
        <v>-0.21853674305249429</v>
      </c>
      <c r="N4598">
        <v>74.018187999999995</v>
      </c>
      <c r="O4598">
        <v>-0.24749052219435749</v>
      </c>
      <c r="P4598">
        <v>3060000</v>
      </c>
      <c r="Q4598">
        <v>316460</v>
      </c>
      <c r="R4598">
        <v>9.67</v>
      </c>
      <c r="S4598">
        <v>33.874999999999993</v>
      </c>
      <c r="T4598">
        <v>9.3000000000000007</v>
      </c>
      <c r="U4598">
        <v>20.220833333333331</v>
      </c>
      <c r="V4598">
        <f t="shared" si="521"/>
        <v>2.0968044890595814</v>
      </c>
      <c r="AC4598">
        <v>73.989999999999995</v>
      </c>
      <c r="AD4598">
        <v>73.41</v>
      </c>
      <c r="AH4598" s="85">
        <f>IF(AND(M4598&lt;Variables!$G$6,M4598&gt;Variables!$G$5),0,1)</f>
        <v>1</v>
      </c>
      <c r="AI4598" s="85">
        <f t="shared" si="519"/>
        <v>1</v>
      </c>
      <c r="AJ4598" s="85">
        <f>IF(I4598&gt;Variables!$G$7,0,1)</f>
        <v>1</v>
      </c>
      <c r="AK4598" s="85">
        <f>IF(F4598&gt;Variables!$G$8,0,1)</f>
        <v>0</v>
      </c>
      <c r="AL4598" s="85">
        <f>IF(G4598&gt;Variables!$G$9,0,1)</f>
        <v>1</v>
      </c>
      <c r="AM4598" s="85">
        <f>IF(AND(K4598&gt;Variables!$G$10,K4598&lt;Variables!$G$11),0,1)</f>
        <v>1</v>
      </c>
      <c r="AN4598" s="103">
        <f>IF(H4598&lt;Variables!$G$13,1,0)</f>
        <v>1</v>
      </c>
      <c r="AO4598" s="101">
        <f>IF(R4598&lt;Variables!$G$12,0,1)</f>
        <v>1</v>
      </c>
      <c r="AP4598" s="86">
        <f t="shared" si="522"/>
        <v>1</v>
      </c>
      <c r="AR4598">
        <v>0</v>
      </c>
      <c r="AS4598">
        <v>1</v>
      </c>
      <c r="AT4598">
        <v>0</v>
      </c>
      <c r="AU4598">
        <v>0</v>
      </c>
      <c r="BA4598">
        <v>-0.03</v>
      </c>
    </row>
    <row r="4599" spans="3:53" ht="12.75" x14ac:dyDescent="0.2">
      <c r="C4599" t="s">
        <v>889</v>
      </c>
      <c r="D4599" t="s">
        <v>872</v>
      </c>
      <c r="E4599">
        <v>5.95</v>
      </c>
      <c r="F4599">
        <v>60.81</v>
      </c>
      <c r="G4599">
        <v>12.05</v>
      </c>
      <c r="H4599">
        <v>208.2</v>
      </c>
      <c r="I4599">
        <v>-15.194000000000001</v>
      </c>
      <c r="J4599" t="s">
        <v>78</v>
      </c>
      <c r="K4599">
        <v>57.87</v>
      </c>
      <c r="L4599">
        <v>5.9512105263157897</v>
      </c>
      <c r="M4599">
        <v>-2.0340841757096269E-2</v>
      </c>
      <c r="N4599">
        <v>5.9455699999999991</v>
      </c>
      <c r="O4599">
        <v>7.4509256471642665E-2</v>
      </c>
      <c r="P4599">
        <v>1500000</v>
      </c>
      <c r="Q4599">
        <v>20810</v>
      </c>
      <c r="R4599">
        <v>72.08</v>
      </c>
      <c r="S4599">
        <v>33.874999999999993</v>
      </c>
      <c r="T4599">
        <v>9.3000000000000007</v>
      </c>
      <c r="U4599">
        <v>20.220833333333331</v>
      </c>
      <c r="V4599">
        <f t="shared" si="521"/>
        <v>2.4495243799280111</v>
      </c>
      <c r="AC4599">
        <v>5.96</v>
      </c>
      <c r="AD4599">
        <v>5.93</v>
      </c>
      <c r="AH4599" s="85">
        <f>IF(AND(M4599&lt;Variables!$G$6,M4599&gt;Variables!$G$5),0,1)</f>
        <v>1</v>
      </c>
      <c r="AI4599" s="85">
        <f t="shared" si="519"/>
        <v>0</v>
      </c>
      <c r="AJ4599" s="85">
        <f>IF(I4599&gt;Variables!$G$7,0,1)</f>
        <v>1</v>
      </c>
      <c r="AK4599" s="85">
        <f>IF(F4599&gt;Variables!$G$8,0,1)</f>
        <v>0</v>
      </c>
      <c r="AL4599" s="85">
        <f>IF(G4599&gt;Variables!$G$9,0,1)</f>
        <v>0</v>
      </c>
      <c r="AM4599" s="85">
        <f>IF(AND(K4599&gt;Variables!$G$10,K4599&lt;Variables!$G$11),0,1)</f>
        <v>0</v>
      </c>
      <c r="AN4599" s="103">
        <f>IF(H4599&lt;Variables!$G$13,1,0)</f>
        <v>1</v>
      </c>
      <c r="AO4599" s="101">
        <f>IF(R4599&lt;Variables!$G$12,0,1)</f>
        <v>1</v>
      </c>
      <c r="AP4599" s="86">
        <f t="shared" si="522"/>
        <v>1</v>
      </c>
      <c r="AR4599">
        <v>0</v>
      </c>
      <c r="AS4599">
        <v>0</v>
      </c>
      <c r="AT4599">
        <v>0</v>
      </c>
      <c r="AU4599">
        <v>1</v>
      </c>
      <c r="BA4599">
        <v>-0.3</v>
      </c>
    </row>
    <row r="4600" spans="3:53" ht="12.75" x14ac:dyDescent="0.2">
      <c r="C4600" t="s">
        <v>889</v>
      </c>
      <c r="D4600" t="s">
        <v>133</v>
      </c>
      <c r="E4600">
        <v>7.78</v>
      </c>
      <c r="F4600">
        <v>59.26</v>
      </c>
      <c r="G4600">
        <v>11.4</v>
      </c>
      <c r="H4600">
        <v>22.11</v>
      </c>
      <c r="I4600">
        <v>-48.180999999999997</v>
      </c>
      <c r="J4600" t="s">
        <v>78</v>
      </c>
      <c r="K4600">
        <v>52.06</v>
      </c>
      <c r="L4600">
        <v>7.5311849999999989</v>
      </c>
      <c r="M4600">
        <v>2.5071087750467012</v>
      </c>
      <c r="N4600">
        <v>7.8815940000000024</v>
      </c>
      <c r="O4600">
        <v>-2.0502705417203901</v>
      </c>
      <c r="P4600">
        <v>58550000</v>
      </c>
      <c r="Q4600">
        <v>6720000</v>
      </c>
      <c r="R4600">
        <v>8.7100000000000009</v>
      </c>
      <c r="S4600">
        <v>33.874999999999993</v>
      </c>
      <c r="T4600">
        <v>9.3000000000000007</v>
      </c>
      <c r="U4600">
        <v>20.220833333333331</v>
      </c>
      <c r="V4600">
        <f t="shared" si="521"/>
        <v>2.3082412797555758</v>
      </c>
      <c r="AC4600">
        <v>9.82</v>
      </c>
      <c r="AD4600">
        <v>7.09</v>
      </c>
      <c r="AH4600" s="85">
        <f>IF(AND(M4600&lt;Variables!$G$6,M4600&gt;Variables!$G$5),0,1)</f>
        <v>1</v>
      </c>
      <c r="AI4600" s="85">
        <f t="shared" si="519"/>
        <v>1</v>
      </c>
      <c r="AJ4600" s="85">
        <f>IF(I4600&gt;Variables!$G$7,0,1)</f>
        <v>1</v>
      </c>
      <c r="AK4600" s="85">
        <f>IF(F4600&gt;Variables!$G$8,0,1)</f>
        <v>0</v>
      </c>
      <c r="AL4600" s="85">
        <f>IF(G4600&gt;Variables!$G$9,0,1)</f>
        <v>1</v>
      </c>
      <c r="AM4600" s="85">
        <f>IF(AND(K4600&gt;Variables!$G$10,K4600&lt;Variables!$G$11),0,1)</f>
        <v>0</v>
      </c>
      <c r="AN4600" s="103">
        <f>IF(H4600&lt;Variables!$G$13,1,0)</f>
        <v>1</v>
      </c>
      <c r="AO4600" s="101">
        <f>IF(R4600&lt;Variables!$G$12,0,1)</f>
        <v>1</v>
      </c>
      <c r="AP4600" s="86">
        <f t="shared" si="522"/>
        <v>1</v>
      </c>
      <c r="AR4600">
        <v>1</v>
      </c>
      <c r="AS4600">
        <v>0</v>
      </c>
      <c r="AT4600">
        <v>0</v>
      </c>
      <c r="AU4600">
        <v>0</v>
      </c>
      <c r="BA4600">
        <v>2</v>
      </c>
    </row>
    <row r="4601" spans="3:53" ht="12.75" x14ac:dyDescent="0.2">
      <c r="C4601" t="s">
        <v>891</v>
      </c>
      <c r="D4601" t="s">
        <v>697</v>
      </c>
      <c r="E4601">
        <v>6.89</v>
      </c>
      <c r="F4601">
        <v>19.11</v>
      </c>
      <c r="G4601">
        <v>21.05</v>
      </c>
      <c r="H4601">
        <v>-99999</v>
      </c>
      <c r="I4601">
        <v>-7.7759999999999998</v>
      </c>
      <c r="J4601" t="s">
        <v>76</v>
      </c>
      <c r="K4601">
        <v>49.78</v>
      </c>
      <c r="L4601">
        <v>6.9367692307692312</v>
      </c>
      <c r="M4601">
        <v>-0.53006276475415459</v>
      </c>
      <c r="N4601">
        <v>6.8666969696969709</v>
      </c>
      <c r="O4601">
        <v>0.48499344663085042</v>
      </c>
      <c r="P4601">
        <v>153380</v>
      </c>
      <c r="Q4601">
        <v>74910</v>
      </c>
      <c r="R4601">
        <v>2.0499999999999998</v>
      </c>
      <c r="S4601">
        <v>34.481999999999999</v>
      </c>
      <c r="T4601">
        <v>10.239000000000001</v>
      </c>
      <c r="U4601">
        <v>21.063333333333329</v>
      </c>
      <c r="V4601">
        <f t="shared" si="521"/>
        <v>2.3781656512053937</v>
      </c>
      <c r="AC4601">
        <v>6.9</v>
      </c>
      <c r="AD4601">
        <v>5.8</v>
      </c>
      <c r="AH4601" s="85">
        <f>IF(AND(M4601&lt;Variables!$G$6,M4601&gt;Variables!$G$5),0,1)</f>
        <v>1</v>
      </c>
      <c r="AI4601" s="85">
        <f t="shared" si="519"/>
        <v>0</v>
      </c>
      <c r="AJ4601" s="85">
        <f>IF(I4601&gt;Variables!$G$7,0,1)</f>
        <v>1</v>
      </c>
      <c r="AK4601" s="85">
        <f>IF(F4601&gt;Variables!$G$8,0,1)</f>
        <v>0</v>
      </c>
      <c r="AL4601" s="85">
        <f>IF(G4601&gt;Variables!$G$9,0,1)</f>
        <v>0</v>
      </c>
      <c r="AM4601" s="85">
        <f>IF(AND(K4601&gt;Variables!$G$10,K4601&lt;Variables!$G$11),0,1)</f>
        <v>1</v>
      </c>
      <c r="AN4601" s="103">
        <f>IF(H4601&lt;Variables!$G$13,1,0)</f>
        <v>1</v>
      </c>
      <c r="AO4601" s="101">
        <f>IF(R4601&lt;Variables!$G$12,0,1)</f>
        <v>1</v>
      </c>
      <c r="AP4601" s="86">
        <f t="shared" si="522"/>
        <v>0</v>
      </c>
      <c r="AR4601">
        <v>0</v>
      </c>
      <c r="AS4601">
        <v>0</v>
      </c>
      <c r="AT4601">
        <v>1</v>
      </c>
      <c r="AU4601">
        <v>0</v>
      </c>
      <c r="BA4601">
        <v>-2.25</v>
      </c>
    </row>
    <row r="4602" spans="3:53" ht="12.75" x14ac:dyDescent="0.2">
      <c r="C4602" t="s">
        <v>891</v>
      </c>
      <c r="D4602" t="s">
        <v>196</v>
      </c>
      <c r="E4602">
        <v>8.4</v>
      </c>
      <c r="F4602">
        <v>22.56</v>
      </c>
      <c r="G4602">
        <v>9.4700000000000006</v>
      </c>
      <c r="H4602">
        <v>1760</v>
      </c>
      <c r="I4602">
        <v>-46.591999999999999</v>
      </c>
      <c r="J4602" t="s">
        <v>78</v>
      </c>
      <c r="K4602">
        <v>72.650000000000006</v>
      </c>
      <c r="L4602">
        <v>8.2368999999999986</v>
      </c>
      <c r="M4602">
        <v>2.4657334676880991</v>
      </c>
      <c r="N4602">
        <v>8.2270400000000006</v>
      </c>
      <c r="O4602">
        <v>2.5885373111106662</v>
      </c>
      <c r="P4602">
        <v>42973000</v>
      </c>
      <c r="Q4602">
        <v>23880000</v>
      </c>
      <c r="R4602">
        <v>1.8</v>
      </c>
      <c r="S4602">
        <v>34.481999999999999</v>
      </c>
      <c r="T4602">
        <v>10.239000000000001</v>
      </c>
      <c r="U4602">
        <v>21.063333333333329</v>
      </c>
      <c r="V4602">
        <f t="shared" si="521"/>
        <v>2.3762534133715341</v>
      </c>
      <c r="AC4602">
        <v>8.86</v>
      </c>
      <c r="AD4602">
        <v>8.26</v>
      </c>
      <c r="AH4602" s="85">
        <f>IF(AND(M4602&lt;Variables!$G$6,M4602&gt;Variables!$G$5),0,1)</f>
        <v>1</v>
      </c>
      <c r="AI4602" s="85">
        <f t="shared" si="519"/>
        <v>0</v>
      </c>
      <c r="AJ4602" s="85">
        <f>IF(I4602&gt;Variables!$G$7,0,1)</f>
        <v>1</v>
      </c>
      <c r="AK4602" s="85">
        <f>IF(F4602&gt;Variables!$G$8,0,1)</f>
        <v>0</v>
      </c>
      <c r="AL4602" s="85">
        <f>IF(G4602&gt;Variables!$G$9,0,1)</f>
        <v>1</v>
      </c>
      <c r="AM4602" s="85">
        <f>IF(AND(K4602&gt;Variables!$G$10,K4602&lt;Variables!$G$11),0,1)</f>
        <v>0</v>
      </c>
      <c r="AN4602" s="103">
        <f>IF(H4602&lt;Variables!$G$13,1,0)</f>
        <v>1</v>
      </c>
      <c r="AO4602" s="101">
        <f>IF(R4602&lt;Variables!$G$12,0,1)</f>
        <v>0</v>
      </c>
      <c r="AP4602" s="86">
        <f t="shared" si="522"/>
        <v>1</v>
      </c>
      <c r="AR4602">
        <v>1</v>
      </c>
      <c r="AS4602">
        <v>0</v>
      </c>
      <c r="AT4602">
        <v>0</v>
      </c>
      <c r="AU4602">
        <v>0</v>
      </c>
      <c r="BA4602">
        <v>2</v>
      </c>
    </row>
    <row r="4603" spans="3:53" ht="12.75" x14ac:dyDescent="0.2">
      <c r="C4603" t="s">
        <v>891</v>
      </c>
      <c r="D4603" t="s">
        <v>262</v>
      </c>
      <c r="E4603">
        <v>5.74</v>
      </c>
      <c r="F4603">
        <v>24.68</v>
      </c>
      <c r="G4603">
        <v>17.14</v>
      </c>
      <c r="H4603">
        <v>558.21</v>
      </c>
      <c r="I4603">
        <v>117.541</v>
      </c>
      <c r="J4603" t="s">
        <v>78</v>
      </c>
      <c r="K4603">
        <v>42.09</v>
      </c>
      <c r="L4603">
        <v>5.8143700000000003</v>
      </c>
      <c r="M4603">
        <v>-1.279072367255611</v>
      </c>
      <c r="N4603">
        <v>5.9086620000000014</v>
      </c>
      <c r="O4603">
        <v>-2.854487191854961</v>
      </c>
      <c r="P4603">
        <v>31370000</v>
      </c>
      <c r="Q4603">
        <v>13790000</v>
      </c>
      <c r="R4603">
        <v>2.27</v>
      </c>
      <c r="S4603">
        <v>34.481999999999999</v>
      </c>
      <c r="T4603">
        <v>10.239000000000001</v>
      </c>
      <c r="U4603">
        <v>21.063333333333329</v>
      </c>
      <c r="V4603">
        <f t="shared" si="521"/>
        <v>2.2890890500652694</v>
      </c>
      <c r="AC4603">
        <v>6.39</v>
      </c>
      <c r="AD4603">
        <v>5.61</v>
      </c>
      <c r="AH4603" s="85">
        <f>IF(AND(M4603&lt;Variables!$G$6,M4603&gt;Variables!$G$5),0,1)</f>
        <v>1</v>
      </c>
      <c r="AI4603" s="85">
        <f t="shared" si="519"/>
        <v>1</v>
      </c>
      <c r="AJ4603" s="85">
        <f>IF(I4603&gt;Variables!$G$7,0,1)</f>
        <v>0</v>
      </c>
      <c r="AK4603" s="85">
        <f>IF(F4603&gt;Variables!$G$8,0,1)</f>
        <v>0</v>
      </c>
      <c r="AL4603" s="85">
        <f>IF(G4603&gt;Variables!$G$9,0,1)</f>
        <v>0</v>
      </c>
      <c r="AM4603" s="85">
        <f>IF(AND(K4603&gt;Variables!$G$10,K4603&lt;Variables!$G$11),0,1)</f>
        <v>1</v>
      </c>
      <c r="AN4603" s="103">
        <f>IF(H4603&lt;Variables!$G$13,1,0)</f>
        <v>1</v>
      </c>
      <c r="AO4603" s="101">
        <f>IF(R4603&lt;Variables!$G$12,0,1)</f>
        <v>1</v>
      </c>
      <c r="AP4603" s="86">
        <f t="shared" si="522"/>
        <v>1</v>
      </c>
      <c r="AR4603">
        <v>1</v>
      </c>
      <c r="AS4603">
        <v>0</v>
      </c>
      <c r="AT4603">
        <v>0</v>
      </c>
      <c r="AU4603">
        <v>0</v>
      </c>
      <c r="BA4603">
        <v>2</v>
      </c>
    </row>
    <row r="4604" spans="3:53" ht="12.75" x14ac:dyDescent="0.2">
      <c r="C4604" t="s">
        <v>891</v>
      </c>
      <c r="D4604" t="s">
        <v>133</v>
      </c>
      <c r="E4604">
        <v>7.65</v>
      </c>
      <c r="F4604">
        <v>59.43</v>
      </c>
      <c r="G4604">
        <v>10.97</v>
      </c>
      <c r="H4604">
        <v>22.11</v>
      </c>
      <c r="I4604">
        <v>-48.375999999999998</v>
      </c>
      <c r="J4604" t="s">
        <v>78</v>
      </c>
      <c r="K4604">
        <v>49.1</v>
      </c>
      <c r="L4604">
        <v>7.6100499999999993</v>
      </c>
      <c r="M4604">
        <v>1.050584424543874</v>
      </c>
      <c r="N4604">
        <v>7.8384940000000007</v>
      </c>
      <c r="O4604">
        <v>-1.8944200250711469</v>
      </c>
      <c r="P4604">
        <v>59840000</v>
      </c>
      <c r="Q4604">
        <v>6720000</v>
      </c>
      <c r="R4604">
        <v>8.9</v>
      </c>
      <c r="S4604">
        <v>34.481999999999999</v>
      </c>
      <c r="T4604">
        <v>10.239000000000001</v>
      </c>
      <c r="U4604">
        <v>21.063333333333329</v>
      </c>
      <c r="V4604">
        <f t="shared" si="521"/>
        <v>2.333091483998134</v>
      </c>
      <c r="AC4604">
        <v>9.82</v>
      </c>
      <c r="AD4604">
        <v>7.09</v>
      </c>
      <c r="AH4604" s="85">
        <f>IF(AND(M4604&lt;Variables!$G$6,M4604&gt;Variables!$G$5),0,1)</f>
        <v>1</v>
      </c>
      <c r="AI4604" s="85">
        <f t="shared" si="519"/>
        <v>1</v>
      </c>
      <c r="AJ4604" s="85">
        <f>IF(I4604&gt;Variables!$G$7,0,1)</f>
        <v>1</v>
      </c>
      <c r="AK4604" s="85">
        <f>IF(F4604&gt;Variables!$G$8,0,1)</f>
        <v>0</v>
      </c>
      <c r="AL4604" s="85">
        <f>IF(G4604&gt;Variables!$G$9,0,1)</f>
        <v>1</v>
      </c>
      <c r="AM4604" s="85">
        <f>IF(AND(K4604&gt;Variables!$G$10,K4604&lt;Variables!$G$11),0,1)</f>
        <v>1</v>
      </c>
      <c r="AN4604" s="103">
        <f>IF(H4604&lt;Variables!$G$13,1,0)</f>
        <v>1</v>
      </c>
      <c r="AO4604" s="101">
        <f>IF(R4604&lt;Variables!$G$12,0,1)</f>
        <v>1</v>
      </c>
      <c r="AP4604" s="86">
        <f t="shared" si="522"/>
        <v>1</v>
      </c>
      <c r="AR4604">
        <v>1</v>
      </c>
      <c r="AS4604">
        <v>0</v>
      </c>
      <c r="AT4604">
        <v>0</v>
      </c>
      <c r="AU4604">
        <v>0</v>
      </c>
      <c r="BA4604">
        <v>2</v>
      </c>
    </row>
    <row r="4605" spans="3:53" ht="12.75" x14ac:dyDescent="0.2">
      <c r="C4605" t="s">
        <v>891</v>
      </c>
      <c r="D4605" t="s">
        <v>861</v>
      </c>
      <c r="E4605">
        <v>3.14</v>
      </c>
      <c r="F4605">
        <v>32.299999999999997</v>
      </c>
      <c r="G4605">
        <v>9.15</v>
      </c>
      <c r="H4605">
        <v>298.19</v>
      </c>
      <c r="I4605">
        <v>0.91900000000000004</v>
      </c>
      <c r="J4605" t="s">
        <v>78</v>
      </c>
      <c r="K4605">
        <v>60.3</v>
      </c>
      <c r="L4605">
        <v>3.1575700000000002</v>
      </c>
      <c r="M4605">
        <v>1.628784159971113</v>
      </c>
      <c r="N4605">
        <v>3.1130680000000002</v>
      </c>
      <c r="O4605">
        <v>3.0815902511605882</v>
      </c>
      <c r="P4605">
        <v>13010000</v>
      </c>
      <c r="Q4605">
        <v>352780</v>
      </c>
      <c r="R4605">
        <v>36.880000000000003</v>
      </c>
      <c r="S4605">
        <v>34.481999999999999</v>
      </c>
      <c r="T4605">
        <v>10.239000000000001</v>
      </c>
      <c r="U4605">
        <v>21.063333333333329</v>
      </c>
      <c r="V4605">
        <f t="shared" si="521"/>
        <v>2.382909146704586</v>
      </c>
      <c r="AC4605">
        <v>3.75</v>
      </c>
      <c r="AD4605">
        <v>3.08</v>
      </c>
      <c r="AH4605" s="85">
        <f>IF(AND(M4605&lt;Variables!$G$6,M4605&gt;Variables!$G$5),0,1)</f>
        <v>1</v>
      </c>
      <c r="AI4605" s="85">
        <f t="shared" si="519"/>
        <v>0</v>
      </c>
      <c r="AJ4605" s="85">
        <f>IF(I4605&gt;Variables!$G$7,0,1)</f>
        <v>0</v>
      </c>
      <c r="AK4605" s="85">
        <f>IF(F4605&gt;Variables!$G$8,0,1)</f>
        <v>0</v>
      </c>
      <c r="AL4605" s="85">
        <f>IF(G4605&gt;Variables!$G$9,0,1)</f>
        <v>1</v>
      </c>
      <c r="AM4605" s="85">
        <f>IF(AND(K4605&gt;Variables!$G$10,K4605&lt;Variables!$G$11),0,1)</f>
        <v>0</v>
      </c>
      <c r="AN4605" s="103">
        <f>IF(H4605&lt;Variables!$G$13,1,0)</f>
        <v>1</v>
      </c>
      <c r="AO4605" s="101">
        <f>IF(R4605&lt;Variables!$G$12,0,1)</f>
        <v>1</v>
      </c>
      <c r="AP4605" s="86">
        <f t="shared" si="522"/>
        <v>1</v>
      </c>
      <c r="AR4605">
        <v>1</v>
      </c>
      <c r="AS4605">
        <v>0</v>
      </c>
      <c r="AT4605">
        <v>0</v>
      </c>
      <c r="AU4605">
        <v>0</v>
      </c>
      <c r="BA4605">
        <v>2</v>
      </c>
    </row>
    <row r="4606" spans="3:53" ht="12.75" x14ac:dyDescent="0.2">
      <c r="C4606" t="s">
        <v>891</v>
      </c>
      <c r="D4606" t="s">
        <v>885</v>
      </c>
      <c r="E4606">
        <v>4.4000000000000004</v>
      </c>
      <c r="F4606">
        <v>33.53</v>
      </c>
      <c r="G4606">
        <v>28.28</v>
      </c>
      <c r="H4606">
        <v>13.78</v>
      </c>
      <c r="I4606">
        <v>-6.258</v>
      </c>
      <c r="J4606" t="s">
        <v>78</v>
      </c>
      <c r="K4606">
        <v>47.72</v>
      </c>
      <c r="L4606">
        <v>4.5695899999999998</v>
      </c>
      <c r="M4606">
        <v>-3.711273877962781</v>
      </c>
      <c r="N4606">
        <v>4.2543700000000007</v>
      </c>
      <c r="O4606">
        <v>3.4230685154323601</v>
      </c>
      <c r="P4606">
        <v>2630000</v>
      </c>
      <c r="Q4606">
        <v>282810</v>
      </c>
      <c r="R4606">
        <v>9.3000000000000007</v>
      </c>
      <c r="S4606">
        <v>34.481999999999999</v>
      </c>
      <c r="T4606">
        <v>10.239000000000001</v>
      </c>
      <c r="U4606">
        <v>21.063333333333329</v>
      </c>
      <c r="V4606">
        <f t="shared" si="521"/>
        <v>2.4154349183992432</v>
      </c>
      <c r="AC4606">
        <v>4.55</v>
      </c>
      <c r="AD4606">
        <v>3.7837999999999998</v>
      </c>
      <c r="AH4606" s="85">
        <f>IF(AND(M4606&lt;Variables!$G$6,M4606&gt;Variables!$G$5),0,1)</f>
        <v>0</v>
      </c>
      <c r="AI4606" s="85">
        <f t="shared" si="519"/>
        <v>0</v>
      </c>
      <c r="AJ4606" s="85">
        <f>IF(I4606&gt;Variables!$G$7,0,1)</f>
        <v>1</v>
      </c>
      <c r="AK4606" s="85">
        <f>IF(F4606&gt;Variables!$G$8,0,1)</f>
        <v>0</v>
      </c>
      <c r="AL4606" s="85">
        <f>IF(G4606&gt;Variables!$G$9,0,1)</f>
        <v>0</v>
      </c>
      <c r="AM4606" s="85">
        <f>IF(AND(K4606&gt;Variables!$G$10,K4606&lt;Variables!$G$11),0,1)</f>
        <v>1</v>
      </c>
      <c r="AN4606" s="103">
        <f>IF(H4606&lt;Variables!$G$13,1,0)</f>
        <v>1</v>
      </c>
      <c r="AO4606" s="101">
        <f>IF(R4606&lt;Variables!$G$12,0,1)</f>
        <v>1</v>
      </c>
      <c r="AP4606" s="86">
        <f t="shared" si="522"/>
        <v>1</v>
      </c>
      <c r="AR4606">
        <v>1</v>
      </c>
      <c r="AS4606">
        <v>0</v>
      </c>
      <c r="AT4606">
        <v>0</v>
      </c>
      <c r="AU4606">
        <v>0</v>
      </c>
      <c r="BA4606">
        <v>2</v>
      </c>
    </row>
    <row r="4607" spans="3:53" ht="12.75" x14ac:dyDescent="0.2">
      <c r="C4607" t="s">
        <v>891</v>
      </c>
      <c r="D4607" t="s">
        <v>864</v>
      </c>
      <c r="E4607">
        <v>10.85</v>
      </c>
      <c r="F4607">
        <v>9.02</v>
      </c>
      <c r="G4607">
        <v>0</v>
      </c>
      <c r="H4607">
        <v>-99999</v>
      </c>
      <c r="I4607">
        <v>2419.7570000000001</v>
      </c>
      <c r="J4607" t="s">
        <v>76</v>
      </c>
      <c r="K4607">
        <v>-99999</v>
      </c>
      <c r="L4607">
        <v>-99999</v>
      </c>
      <c r="M4607">
        <v>-99999</v>
      </c>
      <c r="N4607">
        <v>-99999</v>
      </c>
      <c r="O4607">
        <v>-99999</v>
      </c>
      <c r="P4607">
        <v>45171</v>
      </c>
      <c r="Q4607">
        <v>6087</v>
      </c>
      <c r="R4607">
        <v>7.42</v>
      </c>
      <c r="S4607">
        <v>34.481999999999999</v>
      </c>
      <c r="T4607">
        <v>10.239000000000001</v>
      </c>
      <c r="U4607">
        <v>21.063333333333329</v>
      </c>
      <c r="V4607"/>
      <c r="AC4607">
        <v>10.85</v>
      </c>
      <c r="AD4607">
        <v>10.55</v>
      </c>
      <c r="AH4607" s="85">
        <f>IF(AND(M4607&lt;Variables!$G$6,M4607&gt;Variables!$G$5),0,1)</f>
        <v>1</v>
      </c>
      <c r="AI4607" s="85">
        <f t="shared" si="519"/>
        <v>1</v>
      </c>
      <c r="AJ4607" s="85">
        <f>IF(I4607&gt;Variables!$G$7,0,1)</f>
        <v>0</v>
      </c>
      <c r="AK4607" s="85">
        <f>IF(F4607&gt;Variables!$G$8,0,1)</f>
        <v>0</v>
      </c>
      <c r="AL4607" s="85">
        <f>IF(G4607&gt;Variables!$G$9,0,1)</f>
        <v>1</v>
      </c>
      <c r="AM4607" s="85">
        <f>IF(AND(K4607&gt;Variables!$G$10,K4607&lt;Variables!$G$11),0,1)</f>
        <v>1</v>
      </c>
      <c r="AN4607" s="103">
        <f>IF(H4607&lt;Variables!$G$13,1,0)</f>
        <v>1</v>
      </c>
      <c r="AO4607" s="101">
        <f>IF(R4607&lt;Variables!$G$12,0,1)</f>
        <v>1</v>
      </c>
      <c r="AP4607" s="86">
        <f t="shared" si="522"/>
        <v>0</v>
      </c>
      <c r="AR4607">
        <v>0</v>
      </c>
      <c r="AS4607">
        <v>0</v>
      </c>
      <c r="AT4607">
        <v>1</v>
      </c>
      <c r="AU4607">
        <v>0</v>
      </c>
      <c r="BA4607">
        <v>-2.25</v>
      </c>
    </row>
    <row r="4608" spans="3:53" ht="12.75" x14ac:dyDescent="0.2">
      <c r="C4608" t="s">
        <v>891</v>
      </c>
      <c r="D4608" t="s">
        <v>872</v>
      </c>
      <c r="E4608">
        <v>5.93</v>
      </c>
      <c r="F4608">
        <v>60.54</v>
      </c>
      <c r="G4608">
        <v>11.86</v>
      </c>
      <c r="H4608">
        <v>208.2</v>
      </c>
      <c r="I4608">
        <v>-15.276</v>
      </c>
      <c r="J4608" t="s">
        <v>78</v>
      </c>
      <c r="K4608">
        <v>50.77</v>
      </c>
      <c r="L4608">
        <v>5.9464736842105257</v>
      </c>
      <c r="M4608">
        <v>-0.10886593558321229</v>
      </c>
      <c r="N4608">
        <v>5.9457244897959178</v>
      </c>
      <c r="O4608">
        <v>-9.6279096109176274E-2</v>
      </c>
      <c r="P4608">
        <v>1530000</v>
      </c>
      <c r="Q4608">
        <v>20810</v>
      </c>
      <c r="R4608">
        <v>73.52</v>
      </c>
      <c r="S4608">
        <v>34.481999999999999</v>
      </c>
      <c r="T4608">
        <v>10.239000000000001</v>
      </c>
      <c r="U4608">
        <v>21.063333333333329</v>
      </c>
      <c r="V4608">
        <f t="shared" ref="V4608:V4671" si="523">1.849 + (0.01036 * K4608) + (0.1184 * M4608) - (0.002888 * K4608 * M4608)</f>
        <v>2.3780498060380761</v>
      </c>
      <c r="AC4608">
        <v>5.96</v>
      </c>
      <c r="AD4608">
        <v>5.93</v>
      </c>
      <c r="AH4608" s="85">
        <f>IF(AND(M4608&lt;Variables!$G$6,M4608&gt;Variables!$G$5),0,1)</f>
        <v>1</v>
      </c>
      <c r="AI4608" s="85">
        <f t="shared" si="519"/>
        <v>0</v>
      </c>
      <c r="AJ4608" s="85">
        <f>IF(I4608&gt;Variables!$G$7,0,1)</f>
        <v>1</v>
      </c>
      <c r="AK4608" s="85">
        <f>IF(F4608&gt;Variables!$G$8,0,1)</f>
        <v>0</v>
      </c>
      <c r="AL4608" s="85">
        <f>IF(G4608&gt;Variables!$G$9,0,1)</f>
        <v>1</v>
      </c>
      <c r="AM4608" s="85">
        <f>IF(AND(K4608&gt;Variables!$G$10,K4608&lt;Variables!$G$11),0,1)</f>
        <v>0</v>
      </c>
      <c r="AN4608" s="103">
        <f>IF(H4608&lt;Variables!$G$13,1,0)</f>
        <v>1</v>
      </c>
      <c r="AO4608" s="101">
        <f>IF(R4608&lt;Variables!$G$12,0,1)</f>
        <v>1</v>
      </c>
      <c r="AP4608" s="86">
        <f t="shared" si="522"/>
        <v>1</v>
      </c>
      <c r="AR4608">
        <v>0</v>
      </c>
      <c r="AS4608">
        <v>0</v>
      </c>
      <c r="AT4608">
        <v>0</v>
      </c>
      <c r="AU4608">
        <v>1</v>
      </c>
      <c r="BA4608">
        <v>0.05</v>
      </c>
    </row>
    <row r="4609" spans="3:53" ht="12.75" x14ac:dyDescent="0.2">
      <c r="C4609" t="s">
        <v>891</v>
      </c>
      <c r="D4609" t="s">
        <v>863</v>
      </c>
      <c r="E4609">
        <v>73.819999999999993</v>
      </c>
      <c r="F4609">
        <v>29.55</v>
      </c>
      <c r="G4609">
        <v>0.66</v>
      </c>
      <c r="H4609">
        <v>976.52</v>
      </c>
      <c r="I4609">
        <v>-13.917999999999999</v>
      </c>
      <c r="J4609" t="s">
        <v>78</v>
      </c>
      <c r="K4609">
        <v>24.4</v>
      </c>
      <c r="L4609">
        <v>73.949104999999989</v>
      </c>
      <c r="M4609">
        <v>-0.17188172865646731</v>
      </c>
      <c r="N4609">
        <v>73.999024000000006</v>
      </c>
      <c r="O4609">
        <v>-0.23922477680246559</v>
      </c>
      <c r="P4609">
        <v>2930000</v>
      </c>
      <c r="Q4609">
        <v>316460</v>
      </c>
      <c r="R4609">
        <v>9.26</v>
      </c>
      <c r="S4609">
        <v>34.481999999999999</v>
      </c>
      <c r="T4609">
        <v>10.239000000000001</v>
      </c>
      <c r="U4609">
        <v>21.063333333333329</v>
      </c>
      <c r="V4609">
        <f t="shared" si="523"/>
        <v>2.0935452274766551</v>
      </c>
      <c r="AC4609">
        <v>73.989999999999995</v>
      </c>
      <c r="AD4609">
        <v>73.41</v>
      </c>
      <c r="AH4609" s="85">
        <f>IF(AND(M4609&lt;Variables!$G$6,M4609&gt;Variables!$G$5),0,1)</f>
        <v>1</v>
      </c>
      <c r="AI4609" s="85">
        <f t="shared" si="519"/>
        <v>1</v>
      </c>
      <c r="AJ4609" s="85">
        <f>IF(I4609&gt;Variables!$G$7,0,1)</f>
        <v>1</v>
      </c>
      <c r="AK4609" s="85">
        <f>IF(F4609&gt;Variables!$G$8,0,1)</f>
        <v>0</v>
      </c>
      <c r="AL4609" s="85">
        <f>IF(G4609&gt;Variables!$G$9,0,1)</f>
        <v>1</v>
      </c>
      <c r="AM4609" s="85">
        <f>IF(AND(K4609&gt;Variables!$G$10,K4609&lt;Variables!$G$11),0,1)</f>
        <v>1</v>
      </c>
      <c r="AN4609" s="103">
        <f>IF(H4609&lt;Variables!$G$13,1,0)</f>
        <v>1</v>
      </c>
      <c r="AO4609" s="101">
        <f>IF(R4609&lt;Variables!$G$12,0,1)</f>
        <v>1</v>
      </c>
      <c r="AP4609" s="86">
        <f t="shared" si="522"/>
        <v>1</v>
      </c>
      <c r="AR4609">
        <v>0</v>
      </c>
      <c r="AS4609">
        <v>1</v>
      </c>
      <c r="AT4609">
        <v>0</v>
      </c>
      <c r="AU4609">
        <v>0</v>
      </c>
      <c r="BA4609">
        <v>0.03</v>
      </c>
    </row>
    <row r="4610" spans="3:53" ht="12.75" x14ac:dyDescent="0.2">
      <c r="C4610" t="s">
        <v>891</v>
      </c>
      <c r="D4610" t="s">
        <v>251</v>
      </c>
      <c r="E4610">
        <v>10.6</v>
      </c>
      <c r="F4610">
        <v>18.22</v>
      </c>
      <c r="G4610">
        <v>11.69</v>
      </c>
      <c r="H4610">
        <v>3650</v>
      </c>
      <c r="I4610">
        <v>-0.1</v>
      </c>
      <c r="J4610" t="s">
        <v>78</v>
      </c>
      <c r="K4610">
        <v>46.45</v>
      </c>
      <c r="L4610">
        <v>10.593444999999999</v>
      </c>
      <c r="M4610">
        <v>-0.20432446668670551</v>
      </c>
      <c r="N4610">
        <v>10.589646</v>
      </c>
      <c r="O4610">
        <v>-0.1685231026608488</v>
      </c>
      <c r="P4610">
        <v>36626000</v>
      </c>
      <c r="Q4610">
        <v>22840000</v>
      </c>
      <c r="R4610">
        <v>1.6</v>
      </c>
      <c r="S4610">
        <v>34.481999999999999</v>
      </c>
      <c r="T4610">
        <v>10.239000000000001</v>
      </c>
      <c r="U4610">
        <v>21.063333333333329</v>
      </c>
      <c r="V4610">
        <f t="shared" si="523"/>
        <v>2.3334396199715957</v>
      </c>
      <c r="AC4610">
        <v>12</v>
      </c>
      <c r="AD4610">
        <v>10.17</v>
      </c>
      <c r="AH4610" s="85">
        <f>IF(AND(M4610&lt;Variables!$G$6,M4610&gt;Variables!$G$5),0,1)</f>
        <v>1</v>
      </c>
      <c r="AI4610" s="85">
        <f t="shared" si="519"/>
        <v>0</v>
      </c>
      <c r="AJ4610" s="85">
        <f>IF(I4610&gt;Variables!$G$7,0,1)</f>
        <v>1</v>
      </c>
      <c r="AK4610" s="85">
        <f>IF(F4610&gt;Variables!$G$8,0,1)</f>
        <v>0</v>
      </c>
      <c r="AL4610" s="85">
        <f>IF(G4610&gt;Variables!$G$9,0,1)</f>
        <v>1</v>
      </c>
      <c r="AM4610" s="85">
        <f>IF(AND(K4610&gt;Variables!$G$10,K4610&lt;Variables!$G$11),0,1)</f>
        <v>1</v>
      </c>
      <c r="AN4610" s="103">
        <f>IF(H4610&lt;Variables!$G$13,1,0)</f>
        <v>0</v>
      </c>
      <c r="AO4610" s="101">
        <f>IF(R4610&lt;Variables!$G$12,0,1)</f>
        <v>0</v>
      </c>
      <c r="AP4610" s="86">
        <f t="shared" si="522"/>
        <v>1</v>
      </c>
      <c r="AR4610">
        <v>0</v>
      </c>
      <c r="AS4610">
        <v>0</v>
      </c>
      <c r="AT4610">
        <v>1</v>
      </c>
      <c r="AU4610">
        <v>0</v>
      </c>
      <c r="BA4610">
        <v>-2.25</v>
      </c>
    </row>
    <row r="4611" spans="3:53" ht="12.75" x14ac:dyDescent="0.2">
      <c r="C4611" t="s">
        <v>891</v>
      </c>
      <c r="D4611" t="s">
        <v>117</v>
      </c>
      <c r="E4611">
        <v>30.12</v>
      </c>
      <c r="F4611">
        <v>11.48</v>
      </c>
      <c r="G4611">
        <v>8.1199999999999992</v>
      </c>
      <c r="H4611">
        <v>3850</v>
      </c>
      <c r="I4611">
        <v>-12.922000000000001</v>
      </c>
      <c r="J4611" t="s">
        <v>78</v>
      </c>
      <c r="K4611">
        <v>59.55</v>
      </c>
      <c r="L4611">
        <v>30.00329</v>
      </c>
      <c r="M4611">
        <v>0.32233131766548961</v>
      </c>
      <c r="N4611">
        <v>29.779482000000002</v>
      </c>
      <c r="O4611">
        <v>1.0763048195398539</v>
      </c>
      <c r="P4611">
        <v>10060000</v>
      </c>
      <c r="Q4611">
        <v>15356000</v>
      </c>
      <c r="R4611">
        <v>0.66</v>
      </c>
      <c r="S4611">
        <v>34.481999999999999</v>
      </c>
      <c r="T4611">
        <v>10.239000000000001</v>
      </c>
      <c r="U4611">
        <v>21.063333333333329</v>
      </c>
      <c r="V4611">
        <f t="shared" si="523"/>
        <v>2.4486673590669561</v>
      </c>
      <c r="AC4611">
        <v>31.439699999999998</v>
      </c>
      <c r="AD4611">
        <v>29.71</v>
      </c>
      <c r="AH4611" s="85">
        <f>IF(AND(M4611&lt;Variables!$G$6,M4611&gt;Variables!$G$5),0,1)</f>
        <v>1</v>
      </c>
      <c r="AI4611" s="85">
        <f t="shared" ref="AI4611:AI4674" si="524">IF(L4611&gt;N4611,0,1)</f>
        <v>0</v>
      </c>
      <c r="AJ4611" s="85">
        <f>IF(I4611&gt;Variables!$G$7,0,1)</f>
        <v>1</v>
      </c>
      <c r="AK4611" s="85">
        <f>IF(F4611&gt;Variables!$G$8,0,1)</f>
        <v>0</v>
      </c>
      <c r="AL4611" s="85">
        <f>IF(G4611&gt;Variables!$G$9,0,1)</f>
        <v>1</v>
      </c>
      <c r="AM4611" s="85">
        <f>IF(AND(K4611&gt;Variables!$G$10,K4611&lt;Variables!$G$11),0,1)</f>
        <v>0</v>
      </c>
      <c r="AN4611" s="103">
        <f>IF(H4611&lt;Variables!$G$13,1,0)</f>
        <v>0</v>
      </c>
      <c r="AO4611" s="101">
        <f>IF(R4611&lt;Variables!$G$12,0,1)</f>
        <v>0</v>
      </c>
      <c r="AP4611" s="86">
        <f t="shared" si="522"/>
        <v>1</v>
      </c>
      <c r="AR4611">
        <v>1</v>
      </c>
      <c r="AS4611">
        <v>0</v>
      </c>
      <c r="AT4611">
        <v>0</v>
      </c>
      <c r="AU4611">
        <v>0</v>
      </c>
      <c r="BA4611">
        <v>0.75</v>
      </c>
    </row>
    <row r="4612" spans="3:53" ht="12.75" x14ac:dyDescent="0.2">
      <c r="C4612" t="s">
        <v>891</v>
      </c>
      <c r="D4612" t="s">
        <v>331</v>
      </c>
      <c r="E4612">
        <v>54.55</v>
      </c>
      <c r="F4612">
        <v>13.71</v>
      </c>
      <c r="G4612">
        <v>4.6399999999999997</v>
      </c>
      <c r="H4612">
        <v>25710</v>
      </c>
      <c r="I4612">
        <v>1119.635</v>
      </c>
      <c r="J4612" t="s">
        <v>78</v>
      </c>
      <c r="K4612">
        <v>48.3</v>
      </c>
      <c r="L4612">
        <v>54.829629999999987</v>
      </c>
      <c r="M4612">
        <v>-3.5801810079681848E-2</v>
      </c>
      <c r="N4612">
        <v>55.254475999999997</v>
      </c>
      <c r="O4612">
        <v>-0.80441627932550042</v>
      </c>
      <c r="P4612">
        <v>152533000</v>
      </c>
      <c r="Q4612">
        <v>136810000</v>
      </c>
      <c r="R4612">
        <v>1.1100000000000001</v>
      </c>
      <c r="S4612">
        <v>34.481999999999999</v>
      </c>
      <c r="T4612">
        <v>10.239000000000001</v>
      </c>
      <c r="U4612">
        <v>21.063333333333329</v>
      </c>
      <c r="V4612">
        <f t="shared" si="523"/>
        <v>2.3501430744953047</v>
      </c>
      <c r="AC4612">
        <v>59.5</v>
      </c>
      <c r="AD4612">
        <v>51.8</v>
      </c>
      <c r="AH4612" s="85">
        <f>IF(AND(M4612&lt;Variables!$G$6,M4612&gt;Variables!$G$5),0,1)</f>
        <v>1</v>
      </c>
      <c r="AI4612" s="85">
        <f t="shared" si="524"/>
        <v>1</v>
      </c>
      <c r="AJ4612" s="85">
        <f>IF(I4612&gt;Variables!$G$7,0,1)</f>
        <v>0</v>
      </c>
      <c r="AK4612" s="85">
        <f>IF(F4612&gt;Variables!$G$8,0,1)</f>
        <v>0</v>
      </c>
      <c r="AL4612" s="85">
        <f>IF(G4612&gt;Variables!$G$9,0,1)</f>
        <v>1</v>
      </c>
      <c r="AM4612" s="85">
        <f>IF(AND(K4612&gt;Variables!$G$10,K4612&lt;Variables!$G$11),0,1)</f>
        <v>1</v>
      </c>
      <c r="AN4612" s="103">
        <f>IF(H4612&lt;Variables!$G$13,1,0)</f>
        <v>0</v>
      </c>
      <c r="AO4612" s="101">
        <f>IF(R4612&lt;Variables!$G$12,0,1)</f>
        <v>0</v>
      </c>
      <c r="AP4612" s="86">
        <f t="shared" si="522"/>
        <v>1</v>
      </c>
      <c r="AR4612">
        <v>1</v>
      </c>
      <c r="AS4612">
        <v>0</v>
      </c>
      <c r="AT4612">
        <v>0</v>
      </c>
      <c r="AU4612">
        <v>0</v>
      </c>
      <c r="BA4612">
        <v>2</v>
      </c>
    </row>
    <row r="4613" spans="3:53" ht="12.75" x14ac:dyDescent="0.2">
      <c r="C4613" t="s">
        <v>891</v>
      </c>
      <c r="D4613" t="s">
        <v>540</v>
      </c>
      <c r="E4613">
        <v>46.82</v>
      </c>
      <c r="F4613">
        <v>11.54</v>
      </c>
      <c r="G4613">
        <v>10.4</v>
      </c>
      <c r="H4613">
        <v>3200</v>
      </c>
      <c r="I4613">
        <v>1.7000000000000001E-2</v>
      </c>
      <c r="J4613" t="s">
        <v>78</v>
      </c>
      <c r="K4613">
        <v>47.79</v>
      </c>
      <c r="L4613">
        <v>46.954025000000009</v>
      </c>
      <c r="M4613">
        <v>-0.26414135955332962</v>
      </c>
      <c r="N4613">
        <v>46.973457999999987</v>
      </c>
      <c r="O4613">
        <v>-0.30540225503516361</v>
      </c>
      <c r="P4613">
        <v>1132000</v>
      </c>
      <c r="Q4613">
        <v>1175000</v>
      </c>
      <c r="R4613">
        <v>0.96</v>
      </c>
      <c r="S4613">
        <v>34.481999999999999</v>
      </c>
      <c r="T4613">
        <v>10.239000000000001</v>
      </c>
      <c r="U4613">
        <v>21.063333333333329</v>
      </c>
      <c r="V4613">
        <f t="shared" si="523"/>
        <v>2.3492861984038647</v>
      </c>
      <c r="AC4613">
        <v>48.95</v>
      </c>
      <c r="AD4613">
        <v>46.76</v>
      </c>
      <c r="AH4613" s="85">
        <f>IF(AND(M4613&lt;Variables!$G$6,M4613&gt;Variables!$G$5),0,1)</f>
        <v>1</v>
      </c>
      <c r="AI4613" s="85">
        <f t="shared" si="524"/>
        <v>1</v>
      </c>
      <c r="AJ4613" s="85">
        <f>IF(I4613&gt;Variables!$G$7,0,1)</f>
        <v>0</v>
      </c>
      <c r="AK4613" s="85">
        <f>IF(F4613&gt;Variables!$G$8,0,1)</f>
        <v>0</v>
      </c>
      <c r="AL4613" s="85">
        <f>IF(G4613&gt;Variables!$G$9,0,1)</f>
        <v>1</v>
      </c>
      <c r="AM4613" s="85">
        <f>IF(AND(K4613&gt;Variables!$G$10,K4613&lt;Variables!$G$11),0,1)</f>
        <v>1</v>
      </c>
      <c r="AN4613" s="103">
        <f>IF(H4613&lt;Variables!$G$13,1,0)</f>
        <v>0</v>
      </c>
      <c r="AO4613" s="101">
        <f>IF(R4613&lt;Variables!$G$12,0,1)</f>
        <v>0</v>
      </c>
      <c r="AP4613" s="86">
        <f t="shared" si="522"/>
        <v>1</v>
      </c>
      <c r="AR4613">
        <v>1</v>
      </c>
      <c r="AS4613">
        <v>0</v>
      </c>
      <c r="AT4613">
        <v>0</v>
      </c>
      <c r="AU4613">
        <v>0</v>
      </c>
      <c r="BA4613">
        <v>1.27</v>
      </c>
    </row>
    <row r="4614" spans="3:53" ht="12.75" x14ac:dyDescent="0.2">
      <c r="C4614" t="s">
        <v>891</v>
      </c>
      <c r="D4614" t="s">
        <v>866</v>
      </c>
      <c r="E4614">
        <v>38.96</v>
      </c>
      <c r="F4614">
        <v>11.31</v>
      </c>
      <c r="G4614">
        <v>0.03</v>
      </c>
      <c r="H4614">
        <v>3060</v>
      </c>
      <c r="I4614">
        <v>68.555999999999997</v>
      </c>
      <c r="J4614" t="s">
        <v>76</v>
      </c>
      <c r="K4614">
        <v>75.63</v>
      </c>
      <c r="L4614">
        <v>38.797750000000001</v>
      </c>
      <c r="M4614">
        <v>0.39241966351142071</v>
      </c>
      <c r="N4614">
        <v>38.776733999999998</v>
      </c>
      <c r="O4614">
        <v>0.4468297923182446</v>
      </c>
      <c r="P4614">
        <v>3192000</v>
      </c>
      <c r="Q4614">
        <v>847606</v>
      </c>
      <c r="R4614">
        <v>3.77</v>
      </c>
      <c r="S4614">
        <v>34.481999999999999</v>
      </c>
      <c r="T4614">
        <v>10.239000000000001</v>
      </c>
      <c r="U4614">
        <v>21.063333333333329</v>
      </c>
      <c r="V4614">
        <f t="shared" si="523"/>
        <v>2.5932772050105992</v>
      </c>
      <c r="AC4614">
        <v>38.97</v>
      </c>
      <c r="AD4614">
        <v>38.700000000000003</v>
      </c>
      <c r="AH4614" s="85">
        <f>IF(AND(M4614&lt;Variables!$G$6,M4614&gt;Variables!$G$5),0,1)</f>
        <v>1</v>
      </c>
      <c r="AI4614" s="85">
        <f t="shared" si="524"/>
        <v>0</v>
      </c>
      <c r="AJ4614" s="85">
        <f>IF(I4614&gt;Variables!$G$7,0,1)</f>
        <v>0</v>
      </c>
      <c r="AK4614" s="85">
        <f>IF(F4614&gt;Variables!$G$8,0,1)</f>
        <v>0</v>
      </c>
      <c r="AL4614" s="85">
        <f>IF(G4614&gt;Variables!$G$9,0,1)</f>
        <v>1</v>
      </c>
      <c r="AM4614" s="85">
        <f>IF(AND(K4614&gt;Variables!$G$10,K4614&lt;Variables!$G$11),0,1)</f>
        <v>1</v>
      </c>
      <c r="AN4614" s="103">
        <f>IF(H4614&lt;Variables!$G$13,1,0)</f>
        <v>0</v>
      </c>
      <c r="AO4614" s="101">
        <f>IF(R4614&lt;Variables!$G$12,0,1)</f>
        <v>1</v>
      </c>
      <c r="AP4614" s="86">
        <f t="shared" si="522"/>
        <v>0</v>
      </c>
      <c r="AR4614">
        <v>0</v>
      </c>
      <c r="AS4614">
        <v>1</v>
      </c>
      <c r="AT4614">
        <v>0</v>
      </c>
      <c r="AU4614">
        <v>0</v>
      </c>
      <c r="BA4614">
        <v>-0.37</v>
      </c>
    </row>
    <row r="4615" spans="3:53" ht="12.75" x14ac:dyDescent="0.2">
      <c r="C4615" t="s">
        <v>891</v>
      </c>
      <c r="D4615" t="s">
        <v>85</v>
      </c>
      <c r="E4615">
        <v>11.1</v>
      </c>
      <c r="F4615">
        <v>10.99</v>
      </c>
      <c r="G4615">
        <v>10.56</v>
      </c>
      <c r="H4615">
        <v>3240</v>
      </c>
      <c r="I4615">
        <v>-63.08</v>
      </c>
      <c r="J4615" t="s">
        <v>78</v>
      </c>
      <c r="K4615">
        <v>68.959999999999994</v>
      </c>
      <c r="L4615">
        <v>10.962845</v>
      </c>
      <c r="M4615">
        <v>1.251089475405351</v>
      </c>
      <c r="N4615">
        <v>10.809037999999999</v>
      </c>
      <c r="O4615">
        <v>2.691839921369493</v>
      </c>
      <c r="P4615">
        <v>11637000</v>
      </c>
      <c r="Q4615">
        <v>25705000</v>
      </c>
      <c r="R4615">
        <v>0.45</v>
      </c>
      <c r="S4615">
        <v>34.481999999999999</v>
      </c>
      <c r="T4615">
        <v>10.239000000000001</v>
      </c>
      <c r="U4615">
        <v>21.063333333333329</v>
      </c>
      <c r="V4615">
        <f t="shared" si="523"/>
        <v>2.4623920178012173</v>
      </c>
      <c r="AC4615">
        <v>11.77</v>
      </c>
      <c r="AD4615">
        <v>11.08</v>
      </c>
      <c r="AH4615" s="85">
        <f>IF(AND(M4615&lt;Variables!$G$6,M4615&gt;Variables!$G$5),0,1)</f>
        <v>1</v>
      </c>
      <c r="AI4615" s="85">
        <f t="shared" si="524"/>
        <v>0</v>
      </c>
      <c r="AJ4615" s="85">
        <f>IF(I4615&gt;Variables!$G$7,0,1)</f>
        <v>1</v>
      </c>
      <c r="AK4615" s="85">
        <f>IF(F4615&gt;Variables!$G$8,0,1)</f>
        <v>0</v>
      </c>
      <c r="AL4615" s="85">
        <f>IF(G4615&gt;Variables!$G$9,0,1)</f>
        <v>1</v>
      </c>
      <c r="AM4615" s="85">
        <f>IF(AND(K4615&gt;Variables!$G$10,K4615&lt;Variables!$G$11),0,1)</f>
        <v>0</v>
      </c>
      <c r="AN4615" s="103">
        <f>IF(H4615&lt;Variables!$G$13,1,0)</f>
        <v>0</v>
      </c>
      <c r="AO4615" s="101">
        <f>IF(R4615&lt;Variables!$G$12,0,1)</f>
        <v>0</v>
      </c>
      <c r="AP4615" s="86">
        <f t="shared" si="522"/>
        <v>1</v>
      </c>
      <c r="AR4615">
        <v>1</v>
      </c>
      <c r="AS4615">
        <v>0</v>
      </c>
      <c r="AT4615">
        <v>0</v>
      </c>
      <c r="AU4615">
        <v>0</v>
      </c>
      <c r="BA4615">
        <v>2</v>
      </c>
    </row>
    <row r="4616" spans="3:53" ht="12.75" x14ac:dyDescent="0.2">
      <c r="C4616" t="s">
        <v>891</v>
      </c>
      <c r="D4616" t="s">
        <v>467</v>
      </c>
      <c r="E4616">
        <v>31.91</v>
      </c>
      <c r="F4616">
        <v>10.88</v>
      </c>
      <c r="G4616">
        <v>7.76</v>
      </c>
      <c r="H4616">
        <v>3720</v>
      </c>
      <c r="I4616">
        <v>-68.840999999999994</v>
      </c>
      <c r="J4616" t="s">
        <v>78</v>
      </c>
      <c r="K4616">
        <v>45.5</v>
      </c>
      <c r="L4616">
        <v>32.027599999999993</v>
      </c>
      <c r="M4616">
        <v>-0.24229102399178601</v>
      </c>
      <c r="N4616">
        <v>32.058810000000001</v>
      </c>
      <c r="O4616">
        <v>-0.3394074826857324</v>
      </c>
      <c r="P4616">
        <v>1893000</v>
      </c>
      <c r="Q4616">
        <v>2856000</v>
      </c>
      <c r="R4616">
        <v>0.66</v>
      </c>
      <c r="S4616">
        <v>34.481999999999999</v>
      </c>
      <c r="T4616">
        <v>10.239000000000001</v>
      </c>
      <c r="U4616">
        <v>21.063333333333329</v>
      </c>
      <c r="V4616">
        <f t="shared" si="523"/>
        <v>2.3235307524759889</v>
      </c>
      <c r="AC4616">
        <v>32.9</v>
      </c>
      <c r="AD4616">
        <v>31.84</v>
      </c>
      <c r="AH4616" s="85">
        <f>IF(AND(M4616&lt;Variables!$G$6,M4616&gt;Variables!$G$5),0,1)</f>
        <v>1</v>
      </c>
      <c r="AI4616" s="85">
        <f t="shared" si="524"/>
        <v>1</v>
      </c>
      <c r="AJ4616" s="85">
        <f>IF(I4616&gt;Variables!$G$7,0,1)</f>
        <v>1</v>
      </c>
      <c r="AK4616" s="85">
        <f>IF(F4616&gt;Variables!$G$8,0,1)</f>
        <v>0</v>
      </c>
      <c r="AL4616" s="85">
        <f>IF(G4616&gt;Variables!$G$9,0,1)</f>
        <v>1</v>
      </c>
      <c r="AM4616" s="85">
        <f>IF(AND(K4616&gt;Variables!$G$10,K4616&lt;Variables!$G$11),0,1)</f>
        <v>1</v>
      </c>
      <c r="AN4616" s="103">
        <f>IF(H4616&lt;Variables!$G$13,1,0)</f>
        <v>0</v>
      </c>
      <c r="AO4616" s="101">
        <f>IF(R4616&lt;Variables!$G$12,0,1)</f>
        <v>0</v>
      </c>
      <c r="AP4616" s="86">
        <f t="shared" si="522"/>
        <v>1</v>
      </c>
      <c r="AR4616">
        <v>1</v>
      </c>
      <c r="AS4616">
        <v>0</v>
      </c>
      <c r="AT4616">
        <v>0</v>
      </c>
      <c r="AU4616">
        <v>0</v>
      </c>
      <c r="BA4616">
        <v>1.2</v>
      </c>
    </row>
    <row r="4617" spans="3:53" ht="12.75" x14ac:dyDescent="0.2">
      <c r="C4617" t="s">
        <v>891</v>
      </c>
      <c r="D4617" t="s">
        <v>607</v>
      </c>
      <c r="E4617">
        <v>13.87</v>
      </c>
      <c r="F4617">
        <v>10.83</v>
      </c>
      <c r="G4617">
        <v>11.41</v>
      </c>
      <c r="H4617">
        <v>2070</v>
      </c>
      <c r="I4617">
        <v>-10.757</v>
      </c>
      <c r="J4617" t="s">
        <v>78</v>
      </c>
      <c r="K4617">
        <v>87.15</v>
      </c>
      <c r="L4617">
        <v>13.635999999999999</v>
      </c>
      <c r="M4617">
        <v>1.7160457612202991</v>
      </c>
      <c r="N4617">
        <v>13.439868000000001</v>
      </c>
      <c r="O4617">
        <v>3.2004183374420081</v>
      </c>
      <c r="P4617">
        <v>1069000</v>
      </c>
      <c r="Q4617">
        <v>1744000</v>
      </c>
      <c r="R4617">
        <v>0.61</v>
      </c>
      <c r="S4617">
        <v>34.481999999999999</v>
      </c>
      <c r="T4617">
        <v>10.239000000000001</v>
      </c>
      <c r="U4617">
        <v>21.063333333333329</v>
      </c>
      <c r="V4617">
        <f t="shared" si="523"/>
        <v>2.5231436333235555</v>
      </c>
      <c r="AC4617">
        <v>14.72</v>
      </c>
      <c r="AD4617">
        <v>13.805</v>
      </c>
      <c r="AH4617" s="85">
        <f>IF(AND(M4617&lt;Variables!$G$6,M4617&gt;Variables!$G$5),0,1)</f>
        <v>1</v>
      </c>
      <c r="AI4617" s="85">
        <f t="shared" si="524"/>
        <v>0</v>
      </c>
      <c r="AJ4617" s="85">
        <f>IF(I4617&gt;Variables!$G$7,0,1)</f>
        <v>1</v>
      </c>
      <c r="AK4617" s="85">
        <f>IF(F4617&gt;Variables!$G$8,0,1)</f>
        <v>0</v>
      </c>
      <c r="AL4617" s="85">
        <f>IF(G4617&gt;Variables!$G$9,0,1)</f>
        <v>1</v>
      </c>
      <c r="AM4617" s="85">
        <f>IF(AND(K4617&gt;Variables!$G$10,K4617&lt;Variables!$G$11),0,1)</f>
        <v>1</v>
      </c>
      <c r="AN4617" s="103">
        <f>IF(H4617&lt;Variables!$G$13,1,0)</f>
        <v>1</v>
      </c>
      <c r="AO4617" s="101">
        <f>IF(R4617&lt;Variables!$G$12,0,1)</f>
        <v>0</v>
      </c>
      <c r="AP4617" s="86">
        <f t="shared" si="522"/>
        <v>1</v>
      </c>
      <c r="AR4617">
        <v>1</v>
      </c>
      <c r="AS4617">
        <v>0</v>
      </c>
      <c r="AT4617">
        <v>0</v>
      </c>
      <c r="AU4617">
        <v>0</v>
      </c>
      <c r="BA4617">
        <v>2</v>
      </c>
    </row>
    <row r="4618" spans="3:53" ht="12.75" x14ac:dyDescent="0.2">
      <c r="C4618" t="s">
        <v>891</v>
      </c>
      <c r="D4618" t="s">
        <v>886</v>
      </c>
      <c r="E4618">
        <v>28.15</v>
      </c>
      <c r="F4618">
        <v>10.51</v>
      </c>
      <c r="G4618">
        <v>8.31</v>
      </c>
      <c r="H4618">
        <v>5330</v>
      </c>
      <c r="I4618">
        <v>-29.780999999999999</v>
      </c>
      <c r="J4618" t="s">
        <v>78</v>
      </c>
      <c r="K4618">
        <v>58.56</v>
      </c>
      <c r="L4618">
        <v>28.046579999999999</v>
      </c>
      <c r="M4618">
        <v>0.36874371135446771</v>
      </c>
      <c r="N4618">
        <v>27.683014</v>
      </c>
      <c r="O4618">
        <v>1.6869044678444149</v>
      </c>
      <c r="P4618">
        <v>594089</v>
      </c>
      <c r="Q4618">
        <v>1015000</v>
      </c>
      <c r="R4618">
        <v>0.59</v>
      </c>
      <c r="S4618">
        <v>34.481999999999999</v>
      </c>
      <c r="T4618">
        <v>10.239000000000001</v>
      </c>
      <c r="U4618">
        <v>21.063333333333329</v>
      </c>
      <c r="V4618">
        <f t="shared" si="523"/>
        <v>2.4369784469681512</v>
      </c>
      <c r="AC4618">
        <v>29.7</v>
      </c>
      <c r="AD4618">
        <v>28.09</v>
      </c>
      <c r="AH4618" s="85">
        <f>IF(AND(M4618&lt;Variables!$G$6,M4618&gt;Variables!$G$5),0,1)</f>
        <v>1</v>
      </c>
      <c r="AI4618" s="85">
        <f t="shared" si="524"/>
        <v>0</v>
      </c>
      <c r="AJ4618" s="85">
        <f>IF(I4618&gt;Variables!$G$7,0,1)</f>
        <v>1</v>
      </c>
      <c r="AK4618" s="85">
        <f>IF(F4618&gt;Variables!$G$8,0,1)</f>
        <v>0</v>
      </c>
      <c r="AL4618" s="85">
        <f>IF(G4618&gt;Variables!$G$9,0,1)</f>
        <v>1</v>
      </c>
      <c r="AM4618" s="85">
        <f>IF(AND(K4618&gt;Variables!$G$10,K4618&lt;Variables!$G$11),0,1)</f>
        <v>0</v>
      </c>
      <c r="AN4618" s="103">
        <f>IF(H4618&lt;Variables!$G$13,1,0)</f>
        <v>0</v>
      </c>
      <c r="AO4618" s="101">
        <f>IF(R4618&lt;Variables!$G$12,0,1)</f>
        <v>0</v>
      </c>
      <c r="AP4618" s="86">
        <f t="shared" si="522"/>
        <v>1</v>
      </c>
      <c r="AR4618">
        <v>1</v>
      </c>
      <c r="AS4618">
        <v>0</v>
      </c>
      <c r="AT4618">
        <v>0</v>
      </c>
      <c r="AU4618">
        <v>0</v>
      </c>
      <c r="BA4618">
        <v>1.69</v>
      </c>
    </row>
    <row r="4619" spans="3:53" ht="12.75" x14ac:dyDescent="0.2">
      <c r="C4619" t="s">
        <v>891</v>
      </c>
      <c r="D4619" t="s">
        <v>744</v>
      </c>
      <c r="E4619">
        <v>13.75</v>
      </c>
      <c r="F4619">
        <v>9.6199999999999992</v>
      </c>
      <c r="G4619">
        <v>10.82</v>
      </c>
      <c r="H4619">
        <v>2320</v>
      </c>
      <c r="I4619">
        <v>-32.084000000000003</v>
      </c>
      <c r="J4619" t="s">
        <v>78</v>
      </c>
      <c r="K4619">
        <v>55.36</v>
      </c>
      <c r="L4619">
        <v>13.652620000000001</v>
      </c>
      <c r="M4619">
        <v>0.4935316444755789</v>
      </c>
      <c r="N4619">
        <v>13.659754</v>
      </c>
      <c r="O4619">
        <v>0.44104747420781609</v>
      </c>
      <c r="P4619">
        <v>5088000</v>
      </c>
      <c r="Q4619">
        <v>10424000</v>
      </c>
      <c r="R4619">
        <v>0.49</v>
      </c>
      <c r="S4619">
        <v>34.481999999999999</v>
      </c>
      <c r="T4619">
        <v>10.239000000000001</v>
      </c>
      <c r="U4619">
        <v>21.063333333333329</v>
      </c>
      <c r="V4619">
        <f t="shared" si="523"/>
        <v>2.4020580653172789</v>
      </c>
      <c r="AC4619">
        <v>13.750999999999999</v>
      </c>
      <c r="AD4619">
        <v>13.04</v>
      </c>
      <c r="AH4619" s="85">
        <f>IF(AND(M4619&lt;Variables!$G$6,M4619&gt;Variables!$G$5),0,1)</f>
        <v>1</v>
      </c>
      <c r="AI4619" s="85">
        <f t="shared" si="524"/>
        <v>1</v>
      </c>
      <c r="AJ4619" s="85">
        <f>IF(I4619&gt;Variables!$G$7,0,1)</f>
        <v>1</v>
      </c>
      <c r="AK4619" s="85">
        <f>IF(F4619&gt;Variables!$G$8,0,1)</f>
        <v>0</v>
      </c>
      <c r="AL4619" s="85">
        <f>IF(G4619&gt;Variables!$G$9,0,1)</f>
        <v>1</v>
      </c>
      <c r="AM4619" s="85">
        <f>IF(AND(K4619&gt;Variables!$G$10,K4619&lt;Variables!$G$11),0,1)</f>
        <v>0</v>
      </c>
      <c r="AN4619" s="103">
        <f>IF(H4619&lt;Variables!$G$13,1,0)</f>
        <v>1</v>
      </c>
      <c r="AO4619" s="101">
        <f>IF(R4619&lt;Variables!$G$12,0,1)</f>
        <v>0</v>
      </c>
      <c r="AP4619" s="86">
        <f t="shared" si="522"/>
        <v>1</v>
      </c>
      <c r="AR4619">
        <v>0</v>
      </c>
      <c r="AS4619">
        <v>0</v>
      </c>
      <c r="AT4619">
        <v>0</v>
      </c>
      <c r="AU4619">
        <v>1</v>
      </c>
      <c r="BA4619">
        <v>-1</v>
      </c>
    </row>
    <row r="4620" spans="3:53" ht="12.75" x14ac:dyDescent="0.2">
      <c r="C4620" t="s">
        <v>891</v>
      </c>
      <c r="D4620" t="s">
        <v>215</v>
      </c>
      <c r="E4620">
        <v>22.02</v>
      </c>
      <c r="F4620">
        <v>9.0399999999999991</v>
      </c>
      <c r="G4620">
        <v>1.57</v>
      </c>
      <c r="H4620">
        <v>2850</v>
      </c>
      <c r="I4620">
        <v>0.72799999999999998</v>
      </c>
      <c r="J4620" t="s">
        <v>78</v>
      </c>
      <c r="K4620">
        <v>49.67</v>
      </c>
      <c r="L4620">
        <v>22.048594999999999</v>
      </c>
      <c r="M4620">
        <v>-0.35646262267505008</v>
      </c>
      <c r="N4620">
        <v>21.796658000000001</v>
      </c>
      <c r="O4620">
        <v>0.79526870587225651</v>
      </c>
      <c r="P4620">
        <v>13202000</v>
      </c>
      <c r="Q4620">
        <v>27073000</v>
      </c>
      <c r="R4620">
        <v>0.49</v>
      </c>
      <c r="S4620">
        <v>34.481999999999999</v>
      </c>
      <c r="T4620">
        <v>10.239000000000001</v>
      </c>
      <c r="U4620">
        <v>21.063333333333329</v>
      </c>
      <c r="V4620">
        <f t="shared" si="523"/>
        <v>2.3725095050516374</v>
      </c>
      <c r="AC4620">
        <v>23.46</v>
      </c>
      <c r="AD4620">
        <v>21.55</v>
      </c>
      <c r="AH4620" s="85">
        <f>IF(AND(M4620&lt;Variables!$G$6,M4620&gt;Variables!$G$5),0,1)</f>
        <v>1</v>
      </c>
      <c r="AI4620" s="85">
        <f t="shared" si="524"/>
        <v>0</v>
      </c>
      <c r="AJ4620" s="85">
        <f>IF(I4620&gt;Variables!$G$7,0,1)</f>
        <v>0</v>
      </c>
      <c r="AK4620" s="85">
        <f>IF(F4620&gt;Variables!$G$8,0,1)</f>
        <v>0</v>
      </c>
      <c r="AL4620" s="85">
        <f>IF(G4620&gt;Variables!$G$9,0,1)</f>
        <v>1</v>
      </c>
      <c r="AM4620" s="85">
        <f>IF(AND(K4620&gt;Variables!$G$10,K4620&lt;Variables!$G$11),0,1)</f>
        <v>1</v>
      </c>
      <c r="AN4620" s="103">
        <f>IF(H4620&lt;Variables!$G$13,1,0)</f>
        <v>0</v>
      </c>
      <c r="AO4620" s="101">
        <f>IF(R4620&lt;Variables!$G$12,0,1)</f>
        <v>0</v>
      </c>
      <c r="AP4620" s="86">
        <f t="shared" si="522"/>
        <v>1</v>
      </c>
      <c r="AR4620">
        <v>1</v>
      </c>
      <c r="AS4620">
        <v>0</v>
      </c>
      <c r="AT4620">
        <v>0</v>
      </c>
      <c r="AU4620">
        <v>0</v>
      </c>
      <c r="BA4620">
        <v>1.28</v>
      </c>
    </row>
    <row r="4621" spans="3:53" ht="12.75" x14ac:dyDescent="0.2">
      <c r="C4621" t="s">
        <v>891</v>
      </c>
      <c r="D4621" t="s">
        <v>874</v>
      </c>
      <c r="E4621">
        <v>223.72</v>
      </c>
      <c r="F4621">
        <v>8.7100000000000009</v>
      </c>
      <c r="G4621">
        <v>7.95</v>
      </c>
      <c r="H4621">
        <v>78390</v>
      </c>
      <c r="I4621">
        <v>203.971</v>
      </c>
      <c r="J4621" t="s">
        <v>78</v>
      </c>
      <c r="K4621">
        <v>44.33</v>
      </c>
      <c r="L4621">
        <v>224.90369000000001</v>
      </c>
      <c r="M4621">
        <v>-0.59300494358274802</v>
      </c>
      <c r="N4621">
        <v>223.852248</v>
      </c>
      <c r="O4621">
        <v>-0.12608673914233359</v>
      </c>
      <c r="P4621">
        <v>10825000</v>
      </c>
      <c r="Q4621">
        <v>9173000</v>
      </c>
      <c r="R4621">
        <v>1.18</v>
      </c>
      <c r="S4621">
        <v>34.481999999999999</v>
      </c>
      <c r="T4621">
        <v>10.239000000000001</v>
      </c>
      <c r="U4621">
        <v>21.063333333333329</v>
      </c>
      <c r="V4621">
        <f t="shared" si="523"/>
        <v>2.3139664963021818</v>
      </c>
      <c r="AC4621">
        <v>224.6</v>
      </c>
      <c r="AD4621">
        <v>217.07</v>
      </c>
      <c r="AH4621" s="85">
        <f>IF(AND(M4621&lt;Variables!$G$6,M4621&gt;Variables!$G$5),0,1)</f>
        <v>1</v>
      </c>
      <c r="AI4621" s="85">
        <f t="shared" si="524"/>
        <v>0</v>
      </c>
      <c r="AJ4621" s="85">
        <f>IF(I4621&gt;Variables!$G$7,0,1)</f>
        <v>0</v>
      </c>
      <c r="AK4621" s="85">
        <f>IF(F4621&gt;Variables!$G$8,0,1)</f>
        <v>1</v>
      </c>
      <c r="AL4621" s="85">
        <f>IF(G4621&gt;Variables!$G$9,0,1)</f>
        <v>1</v>
      </c>
      <c r="AM4621" s="85">
        <f>IF(AND(K4621&gt;Variables!$G$10,K4621&lt;Variables!$G$11),0,1)</f>
        <v>1</v>
      </c>
      <c r="AN4621" s="103">
        <f>IF(H4621&lt;Variables!$G$13,1,0)</f>
        <v>0</v>
      </c>
      <c r="AO4621" s="101">
        <f>IF(R4621&lt;Variables!$G$12,0,1)</f>
        <v>0</v>
      </c>
      <c r="AP4621" s="86">
        <f t="shared" si="522"/>
        <v>1</v>
      </c>
      <c r="AR4621">
        <v>0</v>
      </c>
      <c r="AS4621">
        <v>0</v>
      </c>
      <c r="AT4621">
        <v>1</v>
      </c>
      <c r="AU4621">
        <v>0</v>
      </c>
      <c r="BA4621">
        <v>-1.64</v>
      </c>
    </row>
    <row r="4622" spans="3:53" ht="12.75" x14ac:dyDescent="0.2">
      <c r="C4622" t="s">
        <v>891</v>
      </c>
      <c r="D4622" t="s">
        <v>868</v>
      </c>
      <c r="E4622">
        <v>5.56</v>
      </c>
      <c r="F4622">
        <v>42.04</v>
      </c>
      <c r="G4622">
        <v>-4.4800000000000004</v>
      </c>
      <c r="H4622">
        <v>124.3</v>
      </c>
      <c r="I4622">
        <v>0.434</v>
      </c>
      <c r="J4622" t="s">
        <v>76</v>
      </c>
      <c r="K4622">
        <v>50.36</v>
      </c>
      <c r="L4622">
        <v>5.6793950000000004</v>
      </c>
      <c r="M4622">
        <v>-0.60561028067251599</v>
      </c>
      <c r="N4622">
        <v>5.5879679999999983</v>
      </c>
      <c r="O4622">
        <v>1.020621449514409</v>
      </c>
      <c r="P4622">
        <v>23750000</v>
      </c>
      <c r="Q4622">
        <v>722400</v>
      </c>
      <c r="R4622">
        <v>32.880000000000003</v>
      </c>
      <c r="S4622">
        <v>34.481999999999999</v>
      </c>
      <c r="T4622">
        <v>10.239000000000001</v>
      </c>
      <c r="U4622">
        <v>21.063333333333329</v>
      </c>
      <c r="V4622">
        <f t="shared" si="523"/>
        <v>2.387105108194095</v>
      </c>
      <c r="AC4622">
        <v>5.74</v>
      </c>
      <c r="AD4622">
        <v>5.0199999999999996</v>
      </c>
      <c r="AH4622" s="85">
        <f>IF(AND(M4622&lt;Variables!$G$6,M4622&gt;Variables!$G$5),0,1)</f>
        <v>1</v>
      </c>
      <c r="AI4622" s="85">
        <f t="shared" si="524"/>
        <v>0</v>
      </c>
      <c r="AJ4622" s="85">
        <f>IF(I4622&gt;Variables!$G$7,0,1)</f>
        <v>0</v>
      </c>
      <c r="AK4622" s="85">
        <f>IF(F4622&gt;Variables!$G$8,0,1)</f>
        <v>0</v>
      </c>
      <c r="AL4622" s="85">
        <f>IF(G4622&gt;Variables!$G$9,0,1)</f>
        <v>1</v>
      </c>
      <c r="AM4622" s="85">
        <f>IF(AND(K4622&gt;Variables!$G$10,K4622&lt;Variables!$G$11),0,1)</f>
        <v>0</v>
      </c>
      <c r="AN4622" s="103">
        <f>IF(H4622&lt;Variables!$G$13,1,0)</f>
        <v>1</v>
      </c>
      <c r="AO4622" s="101">
        <f>IF(R4622&lt;Variables!$G$12,0,1)</f>
        <v>1</v>
      </c>
      <c r="AP4622" s="86">
        <f t="shared" si="522"/>
        <v>0</v>
      </c>
      <c r="AR4622">
        <v>1</v>
      </c>
      <c r="AS4622">
        <v>0</v>
      </c>
      <c r="AT4622">
        <v>0</v>
      </c>
      <c r="AU4622">
        <v>0</v>
      </c>
      <c r="BA4622">
        <v>1.18</v>
      </c>
    </row>
    <row r="4623" spans="3:53" ht="12.75" x14ac:dyDescent="0.2">
      <c r="C4623" t="s">
        <v>891</v>
      </c>
      <c r="D4623" t="s">
        <v>892</v>
      </c>
      <c r="E4623">
        <v>71.260000000000005</v>
      </c>
      <c r="F4623">
        <v>14.84</v>
      </c>
      <c r="G4623">
        <v>9.4499999999999993</v>
      </c>
      <c r="H4623">
        <v>2480</v>
      </c>
      <c r="I4623">
        <v>3.6999999999999998E-2</v>
      </c>
      <c r="J4623" t="s">
        <v>78</v>
      </c>
      <c r="K4623">
        <v>54.57</v>
      </c>
      <c r="L4623">
        <v>69.900435000000002</v>
      </c>
      <c r="M4623">
        <v>1.744717325435819</v>
      </c>
      <c r="N4623">
        <v>67.738399999999999</v>
      </c>
      <c r="O4623">
        <v>4.9921462567760768</v>
      </c>
      <c r="P4623">
        <v>2829000</v>
      </c>
      <c r="Q4623">
        <v>1705000</v>
      </c>
      <c r="R4623">
        <v>1.66</v>
      </c>
      <c r="S4623">
        <v>34.481999999999999</v>
      </c>
      <c r="T4623">
        <v>10.239000000000001</v>
      </c>
      <c r="U4623">
        <v>21.063333333333329</v>
      </c>
      <c r="V4623">
        <f t="shared" si="523"/>
        <v>2.3459554911227949</v>
      </c>
      <c r="AC4623">
        <v>76.099999999999994</v>
      </c>
      <c r="AD4623">
        <v>65.13</v>
      </c>
      <c r="AH4623" s="85">
        <f>IF(AND(M4623&lt;Variables!$G$6,M4623&gt;Variables!$G$5),0,1)</f>
        <v>1</v>
      </c>
      <c r="AI4623" s="85">
        <f t="shared" si="524"/>
        <v>0</v>
      </c>
      <c r="AJ4623" s="85">
        <f>IF(I4623&gt;Variables!$G$7,0,1)</f>
        <v>0</v>
      </c>
      <c r="AK4623" s="85">
        <f>IF(F4623&gt;Variables!$G$8,0,1)</f>
        <v>0</v>
      </c>
      <c r="AL4623" s="85">
        <f>IF(G4623&gt;Variables!$G$9,0,1)</f>
        <v>1</v>
      </c>
      <c r="AM4623" s="85">
        <f>IF(AND(K4623&gt;Variables!$G$10,K4623&lt;Variables!$G$11),0,1)</f>
        <v>0</v>
      </c>
      <c r="AN4623" s="103">
        <f>IF(H4623&lt;Variables!$G$13,1,0)</f>
        <v>1</v>
      </c>
      <c r="AO4623" s="101">
        <f>IF(R4623&lt;Variables!$G$12,0,1)</f>
        <v>0</v>
      </c>
      <c r="AP4623" s="86">
        <f t="shared" si="522"/>
        <v>1</v>
      </c>
      <c r="AR4623">
        <v>1</v>
      </c>
      <c r="AS4623">
        <v>0</v>
      </c>
      <c r="AT4623">
        <v>0</v>
      </c>
      <c r="AU4623">
        <v>0</v>
      </c>
      <c r="BA4623">
        <v>2</v>
      </c>
    </row>
    <row r="4624" spans="3:53" ht="12.75" x14ac:dyDescent="0.2">
      <c r="C4624" t="s">
        <v>891</v>
      </c>
      <c r="D4624" t="s">
        <v>862</v>
      </c>
      <c r="E4624">
        <v>78.09</v>
      </c>
      <c r="F4624">
        <v>21.08</v>
      </c>
      <c r="G4624">
        <v>-0.55000000000000004</v>
      </c>
      <c r="H4624">
        <v>4480</v>
      </c>
      <c r="I4624">
        <v>2.5369999999999999</v>
      </c>
      <c r="J4624" t="s">
        <v>78</v>
      </c>
      <c r="K4624">
        <v>53.81</v>
      </c>
      <c r="L4624">
        <v>78.087544999999992</v>
      </c>
      <c r="M4624">
        <v>1.5950046835257491E-2</v>
      </c>
      <c r="N4624">
        <v>78.094929999999991</v>
      </c>
      <c r="O4624">
        <v>6.4920987828575574E-3</v>
      </c>
      <c r="P4624">
        <v>13629000</v>
      </c>
      <c r="Q4624">
        <v>578815</v>
      </c>
      <c r="R4624">
        <v>23.55</v>
      </c>
      <c r="S4624">
        <v>34.481999999999999</v>
      </c>
      <c r="T4624">
        <v>10.239000000000001</v>
      </c>
      <c r="U4624">
        <v>21.063333333333329</v>
      </c>
      <c r="V4624">
        <f t="shared" si="523"/>
        <v>2.4058813959509413</v>
      </c>
      <c r="AC4624">
        <v>78.349999999999994</v>
      </c>
      <c r="AD4624">
        <v>78</v>
      </c>
      <c r="AH4624" s="85">
        <f>IF(AND(M4624&lt;Variables!$G$6,M4624&gt;Variables!$G$5),0,1)</f>
        <v>1</v>
      </c>
      <c r="AI4624" s="85">
        <f t="shared" si="524"/>
        <v>1</v>
      </c>
      <c r="AJ4624" s="85">
        <f>IF(I4624&gt;Variables!$G$7,0,1)</f>
        <v>0</v>
      </c>
      <c r="AK4624" s="85">
        <f>IF(F4624&gt;Variables!$G$8,0,1)</f>
        <v>0</v>
      </c>
      <c r="AL4624" s="85">
        <f>IF(G4624&gt;Variables!$G$9,0,1)</f>
        <v>1</v>
      </c>
      <c r="AM4624" s="85">
        <f>IF(AND(K4624&gt;Variables!$G$10,K4624&lt;Variables!$G$11),0,1)</f>
        <v>0</v>
      </c>
      <c r="AN4624" s="103">
        <f>IF(H4624&lt;Variables!$G$13,1,0)</f>
        <v>0</v>
      </c>
      <c r="AO4624" s="101">
        <f>IF(R4624&lt;Variables!$G$12,0,1)</f>
        <v>1</v>
      </c>
      <c r="AP4624" s="86">
        <f t="shared" si="522"/>
        <v>1</v>
      </c>
      <c r="AR4624">
        <v>0</v>
      </c>
      <c r="AS4624">
        <v>1</v>
      </c>
      <c r="AT4624">
        <v>0</v>
      </c>
      <c r="AU4624">
        <v>0</v>
      </c>
      <c r="BA4624">
        <v>0.02</v>
      </c>
    </row>
    <row r="4625" spans="3:53" ht="12.75" x14ac:dyDescent="0.2">
      <c r="C4625" t="s">
        <v>893</v>
      </c>
      <c r="D4625" t="s">
        <v>744</v>
      </c>
      <c r="E4625">
        <v>13.67</v>
      </c>
      <c r="F4625">
        <v>9.11</v>
      </c>
      <c r="G4625">
        <v>10.46</v>
      </c>
      <c r="H4625">
        <v>2320</v>
      </c>
      <c r="I4625">
        <v>-32.152000000000001</v>
      </c>
      <c r="J4625" t="s">
        <v>78</v>
      </c>
      <c r="K4625">
        <v>50.94</v>
      </c>
      <c r="L4625">
        <v>13.663404999999999</v>
      </c>
      <c r="M4625">
        <v>8.4861716387677893E-2</v>
      </c>
      <c r="N4625">
        <v>13.681552</v>
      </c>
      <c r="O4625">
        <v>-4.7889303786582287E-2</v>
      </c>
      <c r="P4625">
        <v>5254000</v>
      </c>
      <c r="Q4625">
        <v>10424000</v>
      </c>
      <c r="R4625">
        <v>0.5</v>
      </c>
      <c r="S4625">
        <v>36.500999999999998</v>
      </c>
      <c r="T4625">
        <v>11.242000000000001</v>
      </c>
      <c r="U4625">
        <v>22.90208333333333</v>
      </c>
      <c r="V4625">
        <f t="shared" si="523"/>
        <v>2.3743016195752085</v>
      </c>
      <c r="AC4625">
        <v>13.74</v>
      </c>
      <c r="AD4625">
        <v>13.04</v>
      </c>
      <c r="AH4625" s="85">
        <f>IF(AND(M4625&lt;Variables!$G$6,M4625&gt;Variables!$G$5),0,1)</f>
        <v>1</v>
      </c>
      <c r="AI4625" s="85">
        <f t="shared" si="524"/>
        <v>1</v>
      </c>
      <c r="AJ4625" s="85">
        <f>IF(I4625&gt;Variables!$G$7,0,1)</f>
        <v>1</v>
      </c>
      <c r="AK4625" s="85">
        <f>IF(F4625&gt;Variables!$G$8,0,1)</f>
        <v>0</v>
      </c>
      <c r="AL4625" s="85">
        <f>IF(G4625&gt;Variables!$G$9,0,1)</f>
        <v>1</v>
      </c>
      <c r="AM4625" s="85">
        <f>IF(AND(K4625&gt;Variables!$G$10,K4625&lt;Variables!$G$11),0,1)</f>
        <v>0</v>
      </c>
      <c r="AN4625" s="103">
        <f>IF(H4625&lt;Variables!$G$13,1,0)</f>
        <v>1</v>
      </c>
      <c r="AO4625" s="101">
        <f>IF(R4625&lt;Variables!$G$12,0,1)</f>
        <v>0</v>
      </c>
      <c r="AP4625" s="86">
        <f t="shared" si="522"/>
        <v>1</v>
      </c>
      <c r="AR4625">
        <v>0</v>
      </c>
      <c r="AS4625">
        <v>1</v>
      </c>
      <c r="AT4625">
        <v>0</v>
      </c>
      <c r="AU4625">
        <v>0</v>
      </c>
      <c r="BA4625">
        <v>0.4</v>
      </c>
    </row>
    <row r="4626" spans="3:53" ht="12.75" x14ac:dyDescent="0.2">
      <c r="C4626" t="s">
        <v>893</v>
      </c>
      <c r="D4626" t="s">
        <v>840</v>
      </c>
      <c r="E4626">
        <v>104.24</v>
      </c>
      <c r="F4626">
        <v>41.41</v>
      </c>
      <c r="G4626">
        <v>34.43</v>
      </c>
      <c r="H4626">
        <v>-99999</v>
      </c>
      <c r="I4626">
        <v>-4.2999999999999997E-2</v>
      </c>
      <c r="J4626" t="s">
        <v>78</v>
      </c>
      <c r="K4626">
        <v>63.07</v>
      </c>
      <c r="L4626">
        <v>103.14725</v>
      </c>
      <c r="M4626">
        <v>-0.96682170392328248</v>
      </c>
      <c r="N4626">
        <v>92.455859375000003</v>
      </c>
      <c r="O4626">
        <v>10.48515550072459</v>
      </c>
      <c r="P4626">
        <v>35171</v>
      </c>
      <c r="Q4626">
        <v>15001</v>
      </c>
      <c r="R4626">
        <v>2.34</v>
      </c>
      <c r="S4626">
        <v>36.500999999999998</v>
      </c>
      <c r="T4626">
        <v>11.242000000000001</v>
      </c>
      <c r="U4626">
        <v>22.90208333333333</v>
      </c>
      <c r="V4626">
        <f t="shared" si="523"/>
        <v>2.5640363710297662</v>
      </c>
      <c r="AC4626">
        <v>129.79</v>
      </c>
      <c r="AD4626">
        <v>102.78</v>
      </c>
      <c r="AH4626" s="85">
        <f>IF(AND(M4626&lt;Variables!$G$6,M4626&gt;Variables!$G$5),0,1)</f>
        <v>1</v>
      </c>
      <c r="AI4626" s="85">
        <f t="shared" si="524"/>
        <v>0</v>
      </c>
      <c r="AJ4626" s="85">
        <f>IF(I4626&gt;Variables!$G$7,0,1)</f>
        <v>1</v>
      </c>
      <c r="AK4626" s="85">
        <f>IF(F4626&gt;Variables!$G$8,0,1)</f>
        <v>0</v>
      </c>
      <c r="AL4626" s="85">
        <f>IF(G4626&gt;Variables!$G$9,0,1)</f>
        <v>0</v>
      </c>
      <c r="AM4626" s="85">
        <f>IF(AND(K4626&gt;Variables!$G$10,K4626&lt;Variables!$G$11),0,1)</f>
        <v>0</v>
      </c>
      <c r="AN4626" s="103">
        <f>IF(H4626&lt;Variables!$G$13,1,0)</f>
        <v>1</v>
      </c>
      <c r="AO4626" s="101">
        <f>IF(R4626&lt;Variables!$G$12,0,1)</f>
        <v>1</v>
      </c>
      <c r="AP4626" s="86">
        <f t="shared" si="522"/>
        <v>1</v>
      </c>
      <c r="AR4626">
        <v>1</v>
      </c>
      <c r="AS4626">
        <v>0</v>
      </c>
      <c r="AT4626">
        <v>0</v>
      </c>
      <c r="AU4626">
        <v>0</v>
      </c>
      <c r="BA4626">
        <v>2</v>
      </c>
    </row>
    <row r="4627" spans="3:53" ht="12.75" x14ac:dyDescent="0.2">
      <c r="C4627" t="s">
        <v>893</v>
      </c>
      <c r="D4627" t="s">
        <v>886</v>
      </c>
      <c r="E4627">
        <v>28.17</v>
      </c>
      <c r="F4627">
        <v>9.57</v>
      </c>
      <c r="G4627">
        <v>8.39</v>
      </c>
      <c r="H4627">
        <v>5330</v>
      </c>
      <c r="I4627">
        <v>-29.762</v>
      </c>
      <c r="J4627" t="s">
        <v>78</v>
      </c>
      <c r="K4627">
        <v>59.19</v>
      </c>
      <c r="L4627">
        <v>28.112255000000001</v>
      </c>
      <c r="M4627">
        <v>0.20540863762086731</v>
      </c>
      <c r="N4627">
        <v>27.791214</v>
      </c>
      <c r="O4627">
        <v>1.3629703258015211</v>
      </c>
      <c r="P4627">
        <v>625945</v>
      </c>
      <c r="Q4627">
        <v>1015000</v>
      </c>
      <c r="R4627">
        <v>0.62</v>
      </c>
      <c r="S4627">
        <v>36.500999999999998</v>
      </c>
      <c r="T4627">
        <v>11.242000000000001</v>
      </c>
      <c r="U4627">
        <v>22.90208333333333</v>
      </c>
      <c r="V4627">
        <f t="shared" si="523"/>
        <v>2.4514160822851805</v>
      </c>
      <c r="AC4627">
        <v>29.7</v>
      </c>
      <c r="AD4627">
        <v>28.09</v>
      </c>
      <c r="AH4627" s="85">
        <f>IF(AND(M4627&lt;Variables!$G$6,M4627&gt;Variables!$G$5),0,1)</f>
        <v>1</v>
      </c>
      <c r="AI4627" s="85">
        <f t="shared" si="524"/>
        <v>0</v>
      </c>
      <c r="AJ4627" s="85">
        <f>IF(I4627&gt;Variables!$G$7,0,1)</f>
        <v>1</v>
      </c>
      <c r="AK4627" s="85">
        <f>IF(F4627&gt;Variables!$G$8,0,1)</f>
        <v>0</v>
      </c>
      <c r="AL4627" s="85">
        <f>IF(G4627&gt;Variables!$G$9,0,1)</f>
        <v>1</v>
      </c>
      <c r="AM4627" s="85">
        <f>IF(AND(K4627&gt;Variables!$G$10,K4627&lt;Variables!$G$11),0,1)</f>
        <v>0</v>
      </c>
      <c r="AN4627" s="103">
        <f>IF(H4627&lt;Variables!$G$13,1,0)</f>
        <v>0</v>
      </c>
      <c r="AO4627" s="101">
        <f>IF(R4627&lt;Variables!$G$12,0,1)</f>
        <v>0</v>
      </c>
      <c r="AP4627" s="86">
        <f t="shared" si="522"/>
        <v>1</v>
      </c>
      <c r="AR4627">
        <v>1</v>
      </c>
      <c r="AS4627">
        <v>0</v>
      </c>
      <c r="AT4627">
        <v>0</v>
      </c>
      <c r="AU4627">
        <v>0</v>
      </c>
      <c r="BA4627">
        <v>1.69</v>
      </c>
    </row>
    <row r="4628" spans="3:53" ht="12.75" x14ac:dyDescent="0.2">
      <c r="C4628" t="s">
        <v>893</v>
      </c>
      <c r="D4628" t="s">
        <v>885</v>
      </c>
      <c r="E4628">
        <v>4.43</v>
      </c>
      <c r="F4628">
        <v>31.75</v>
      </c>
      <c r="G4628">
        <v>30.64</v>
      </c>
      <c r="H4628">
        <v>13.78</v>
      </c>
      <c r="I4628">
        <v>-6.0259999999999998</v>
      </c>
      <c r="J4628" t="s">
        <v>78</v>
      </c>
      <c r="K4628">
        <v>53</v>
      </c>
      <c r="L4628">
        <v>4.5037499999999984</v>
      </c>
      <c r="M4628">
        <v>-0.50513461004714966</v>
      </c>
      <c r="N4628">
        <v>4.3176199999999998</v>
      </c>
      <c r="O4628">
        <v>3.7840291642154722</v>
      </c>
      <c r="P4628">
        <v>2720000</v>
      </c>
      <c r="Q4628">
        <v>282810</v>
      </c>
      <c r="R4628">
        <v>9.6199999999999992</v>
      </c>
      <c r="S4628">
        <v>36.500999999999998</v>
      </c>
      <c r="T4628">
        <v>11.242000000000001</v>
      </c>
      <c r="U4628">
        <v>22.90208333333333</v>
      </c>
      <c r="V4628">
        <f t="shared" si="523"/>
        <v>2.4155899861226744</v>
      </c>
      <c r="AC4628">
        <v>4.5449999999999999</v>
      </c>
      <c r="AD4628">
        <v>3.7837999999999998</v>
      </c>
      <c r="AH4628" s="85">
        <f>IF(AND(M4628&lt;Variables!$G$6,M4628&gt;Variables!$G$5),0,1)</f>
        <v>1</v>
      </c>
      <c r="AI4628" s="85">
        <f t="shared" si="524"/>
        <v>0</v>
      </c>
      <c r="AJ4628" s="85">
        <f>IF(I4628&gt;Variables!$G$7,0,1)</f>
        <v>1</v>
      </c>
      <c r="AK4628" s="85">
        <f>IF(F4628&gt;Variables!$G$8,0,1)</f>
        <v>0</v>
      </c>
      <c r="AL4628" s="85">
        <f>IF(G4628&gt;Variables!$G$9,0,1)</f>
        <v>0</v>
      </c>
      <c r="AM4628" s="85">
        <f>IF(AND(K4628&gt;Variables!$G$10,K4628&lt;Variables!$G$11),0,1)</f>
        <v>0</v>
      </c>
      <c r="AN4628" s="103">
        <f>IF(H4628&lt;Variables!$G$13,1,0)</f>
        <v>1</v>
      </c>
      <c r="AO4628" s="101">
        <f>IF(R4628&lt;Variables!$G$12,0,1)</f>
        <v>1</v>
      </c>
      <c r="AP4628" s="86">
        <f t="shared" si="522"/>
        <v>1</v>
      </c>
      <c r="AR4628">
        <v>1</v>
      </c>
      <c r="AS4628">
        <v>0</v>
      </c>
      <c r="AT4628">
        <v>0</v>
      </c>
      <c r="AU4628">
        <v>0</v>
      </c>
      <c r="BA4628">
        <v>2</v>
      </c>
    </row>
    <row r="4629" spans="3:53" ht="12.75" x14ac:dyDescent="0.2">
      <c r="C4629" t="s">
        <v>893</v>
      </c>
      <c r="D4629" t="s">
        <v>861</v>
      </c>
      <c r="E4629">
        <v>3.18</v>
      </c>
      <c r="F4629">
        <v>29.51</v>
      </c>
      <c r="G4629">
        <v>8.84</v>
      </c>
      <c r="H4629">
        <v>298.19</v>
      </c>
      <c r="I4629">
        <v>0.91200000000000003</v>
      </c>
      <c r="J4629" t="s">
        <v>78</v>
      </c>
      <c r="K4629">
        <v>57.75</v>
      </c>
      <c r="L4629">
        <v>3.1791100000000001</v>
      </c>
      <c r="M4629">
        <v>0.65710214493993835</v>
      </c>
      <c r="N4629">
        <v>3.1241880000000002</v>
      </c>
      <c r="O4629">
        <v>2.4266145315198839</v>
      </c>
      <c r="P4629">
        <v>13370000</v>
      </c>
      <c r="Q4629">
        <v>352780</v>
      </c>
      <c r="R4629">
        <v>37.9</v>
      </c>
      <c r="S4629">
        <v>36.500999999999998</v>
      </c>
      <c r="T4629">
        <v>11.242000000000001</v>
      </c>
      <c r="U4629">
        <v>22.90208333333333</v>
      </c>
      <c r="V4629">
        <f t="shared" si="523"/>
        <v>2.4154980840235156</v>
      </c>
      <c r="AC4629">
        <v>3.75</v>
      </c>
      <c r="AD4629">
        <v>3.08</v>
      </c>
      <c r="AH4629" s="85">
        <f>IF(AND(M4629&lt;Variables!$G$6,M4629&gt;Variables!$G$5),0,1)</f>
        <v>1</v>
      </c>
      <c r="AI4629" s="85">
        <f t="shared" si="524"/>
        <v>0</v>
      </c>
      <c r="AJ4629" s="85">
        <f>IF(I4629&gt;Variables!$G$7,0,1)</f>
        <v>0</v>
      </c>
      <c r="AK4629" s="85">
        <f>IF(F4629&gt;Variables!$G$8,0,1)</f>
        <v>0</v>
      </c>
      <c r="AL4629" s="85">
        <f>IF(G4629&gt;Variables!$G$9,0,1)</f>
        <v>1</v>
      </c>
      <c r="AM4629" s="85">
        <f>IF(AND(K4629&gt;Variables!$G$10,K4629&lt;Variables!$G$11),0,1)</f>
        <v>0</v>
      </c>
      <c r="AN4629" s="103">
        <f>IF(H4629&lt;Variables!$G$13,1,0)</f>
        <v>1</v>
      </c>
      <c r="AO4629" s="101">
        <f>IF(R4629&lt;Variables!$G$12,0,1)</f>
        <v>1</v>
      </c>
      <c r="AP4629" s="86">
        <f t="shared" si="522"/>
        <v>1</v>
      </c>
      <c r="AR4629">
        <v>1</v>
      </c>
      <c r="AS4629">
        <v>0</v>
      </c>
      <c r="AT4629">
        <v>0</v>
      </c>
      <c r="AU4629">
        <v>0</v>
      </c>
      <c r="BA4629">
        <v>2</v>
      </c>
    </row>
    <row r="4630" spans="3:53" ht="12.75" x14ac:dyDescent="0.2">
      <c r="C4630" t="s">
        <v>893</v>
      </c>
      <c r="D4630" t="s">
        <v>862</v>
      </c>
      <c r="E4630">
        <v>78.12</v>
      </c>
      <c r="F4630">
        <v>21.09</v>
      </c>
      <c r="G4630">
        <v>-0.55000000000000004</v>
      </c>
      <c r="H4630">
        <v>4480</v>
      </c>
      <c r="I4630">
        <v>2.5369999999999999</v>
      </c>
      <c r="J4630" t="s">
        <v>78</v>
      </c>
      <c r="K4630">
        <v>52.7</v>
      </c>
      <c r="L4630">
        <v>78.082025000000002</v>
      </c>
      <c r="M4630">
        <v>2.3020663206407291E-2</v>
      </c>
      <c r="N4630">
        <v>78.102130000000002</v>
      </c>
      <c r="O4630">
        <v>-2.7271983491464068E-3</v>
      </c>
      <c r="P4630">
        <v>13833000</v>
      </c>
      <c r="Q4630">
        <v>578815</v>
      </c>
      <c r="R4630">
        <v>23.9</v>
      </c>
      <c r="S4630">
        <v>36.500999999999998</v>
      </c>
      <c r="T4630">
        <v>11.242000000000001</v>
      </c>
      <c r="U4630">
        <v>22.90208333333333</v>
      </c>
      <c r="V4630">
        <f t="shared" si="523"/>
        <v>2.3941939568332149</v>
      </c>
      <c r="AC4630">
        <v>78.349999999999994</v>
      </c>
      <c r="AD4630">
        <v>78</v>
      </c>
      <c r="AH4630" s="85">
        <f>IF(AND(M4630&lt;Variables!$G$6,M4630&gt;Variables!$G$5),0,1)</f>
        <v>1</v>
      </c>
      <c r="AI4630" s="85">
        <f t="shared" si="524"/>
        <v>1</v>
      </c>
      <c r="AJ4630" s="85">
        <f>IF(I4630&gt;Variables!$G$7,0,1)</f>
        <v>0</v>
      </c>
      <c r="AK4630" s="85">
        <f>IF(F4630&gt;Variables!$G$8,0,1)</f>
        <v>0</v>
      </c>
      <c r="AL4630" s="85">
        <f>IF(G4630&gt;Variables!$G$9,0,1)</f>
        <v>1</v>
      </c>
      <c r="AM4630" s="85">
        <f>IF(AND(K4630&gt;Variables!$G$10,K4630&lt;Variables!$G$11),0,1)</f>
        <v>0</v>
      </c>
      <c r="AN4630" s="103">
        <f>IF(H4630&lt;Variables!$G$13,1,0)</f>
        <v>0</v>
      </c>
      <c r="AO4630" s="101">
        <f>IF(R4630&lt;Variables!$G$12,0,1)</f>
        <v>1</v>
      </c>
      <c r="AP4630" s="86">
        <f t="shared" si="522"/>
        <v>1</v>
      </c>
      <c r="AR4630">
        <v>0</v>
      </c>
      <c r="AS4630">
        <v>1</v>
      </c>
      <c r="AT4630">
        <v>0</v>
      </c>
      <c r="AU4630">
        <v>0</v>
      </c>
      <c r="BA4630">
        <v>0</v>
      </c>
    </row>
    <row r="4631" spans="3:53" ht="12.75" x14ac:dyDescent="0.2">
      <c r="C4631" t="s">
        <v>893</v>
      </c>
      <c r="D4631" t="s">
        <v>863</v>
      </c>
      <c r="E4631">
        <v>73.78</v>
      </c>
      <c r="F4631">
        <v>29.12</v>
      </c>
      <c r="G4631">
        <v>0.59</v>
      </c>
      <c r="H4631">
        <v>976.52</v>
      </c>
      <c r="I4631">
        <v>-13.943</v>
      </c>
      <c r="J4631" t="s">
        <v>78</v>
      </c>
      <c r="K4631">
        <v>18.809999999999999</v>
      </c>
      <c r="L4631">
        <v>73.891124999999988</v>
      </c>
      <c r="M4631">
        <v>-0.16392361058245111</v>
      </c>
      <c r="N4631">
        <v>73.975425999999999</v>
      </c>
      <c r="O4631">
        <v>-0.27769491993192819</v>
      </c>
      <c r="P4631">
        <v>3410000</v>
      </c>
      <c r="Q4631">
        <v>316460</v>
      </c>
      <c r="R4631">
        <v>10.78</v>
      </c>
      <c r="S4631">
        <v>36.500999999999998</v>
      </c>
      <c r="T4631">
        <v>11.242000000000001</v>
      </c>
      <c r="U4631">
        <v>22.90208333333333</v>
      </c>
      <c r="V4631">
        <f t="shared" si="523"/>
        <v>2.0333679127033193</v>
      </c>
      <c r="AC4631">
        <v>73.989999999999995</v>
      </c>
      <c r="AD4631">
        <v>73.41</v>
      </c>
      <c r="AH4631" s="85">
        <f>IF(AND(M4631&lt;Variables!$G$6,M4631&gt;Variables!$G$5),0,1)</f>
        <v>1</v>
      </c>
      <c r="AI4631" s="85">
        <f t="shared" si="524"/>
        <v>1</v>
      </c>
      <c r="AJ4631" s="85">
        <f>IF(I4631&gt;Variables!$G$7,0,1)</f>
        <v>1</v>
      </c>
      <c r="AK4631" s="85">
        <f>IF(F4631&gt;Variables!$G$8,0,1)</f>
        <v>0</v>
      </c>
      <c r="AL4631" s="85">
        <f>IF(G4631&gt;Variables!$G$9,0,1)</f>
        <v>1</v>
      </c>
      <c r="AM4631" s="85">
        <f>IF(AND(K4631&gt;Variables!$G$10,K4631&lt;Variables!$G$11),0,1)</f>
        <v>1</v>
      </c>
      <c r="AN4631" s="103">
        <f>IF(H4631&lt;Variables!$G$13,1,0)</f>
        <v>1</v>
      </c>
      <c r="AO4631" s="101">
        <f>IF(R4631&lt;Variables!$G$12,0,1)</f>
        <v>1</v>
      </c>
      <c r="AP4631" s="86">
        <f t="shared" si="522"/>
        <v>1</v>
      </c>
      <c r="AR4631">
        <v>0</v>
      </c>
      <c r="AS4631">
        <v>0</v>
      </c>
      <c r="AT4631">
        <v>0</v>
      </c>
      <c r="AU4631">
        <v>1</v>
      </c>
      <c r="BA4631">
        <v>-0.09</v>
      </c>
    </row>
    <row r="4632" spans="3:53" ht="12.75" x14ac:dyDescent="0.2">
      <c r="C4632" t="s">
        <v>893</v>
      </c>
      <c r="D4632" t="s">
        <v>196</v>
      </c>
      <c r="E4632">
        <v>8.49</v>
      </c>
      <c r="F4632">
        <v>23.73</v>
      </c>
      <c r="G4632">
        <v>10.28</v>
      </c>
      <c r="H4632">
        <v>1760</v>
      </c>
      <c r="I4632">
        <v>-46.393999999999998</v>
      </c>
      <c r="J4632" t="s">
        <v>78</v>
      </c>
      <c r="K4632">
        <v>72.900000000000006</v>
      </c>
      <c r="L4632">
        <v>8.3213450000000009</v>
      </c>
      <c r="M4632">
        <v>2.1781935492399169</v>
      </c>
      <c r="N4632">
        <v>8.255782</v>
      </c>
      <c r="O4632">
        <v>2.9896380500357118</v>
      </c>
      <c r="P4632">
        <v>44907000</v>
      </c>
      <c r="Q4632">
        <v>23880000</v>
      </c>
      <c r="R4632">
        <v>1.88</v>
      </c>
      <c r="S4632">
        <v>36.500999999999998</v>
      </c>
      <c r="T4632">
        <v>11.242000000000001</v>
      </c>
      <c r="U4632">
        <v>22.90208333333333</v>
      </c>
      <c r="V4632">
        <f t="shared" si="523"/>
        <v>2.4035557017020701</v>
      </c>
      <c r="AC4632">
        <v>8.86</v>
      </c>
      <c r="AD4632">
        <v>8.26</v>
      </c>
      <c r="AH4632" s="85">
        <f>IF(AND(M4632&lt;Variables!$G$6,M4632&gt;Variables!$G$5),0,1)</f>
        <v>1</v>
      </c>
      <c r="AI4632" s="85">
        <f t="shared" si="524"/>
        <v>0</v>
      </c>
      <c r="AJ4632" s="85">
        <f>IF(I4632&gt;Variables!$G$7,0,1)</f>
        <v>1</v>
      </c>
      <c r="AK4632" s="85">
        <f>IF(F4632&gt;Variables!$G$8,0,1)</f>
        <v>0</v>
      </c>
      <c r="AL4632" s="85">
        <f>IF(G4632&gt;Variables!$G$9,0,1)</f>
        <v>1</v>
      </c>
      <c r="AM4632" s="85">
        <f>IF(AND(K4632&gt;Variables!$G$10,K4632&lt;Variables!$G$11),0,1)</f>
        <v>0</v>
      </c>
      <c r="AN4632" s="103">
        <f>IF(H4632&lt;Variables!$G$13,1,0)</f>
        <v>1</v>
      </c>
      <c r="AO4632" s="101">
        <f>IF(R4632&lt;Variables!$G$12,0,1)</f>
        <v>0</v>
      </c>
      <c r="AP4632" s="86">
        <f t="shared" si="522"/>
        <v>1</v>
      </c>
      <c r="AR4632">
        <v>1</v>
      </c>
      <c r="AS4632">
        <v>0</v>
      </c>
      <c r="AT4632">
        <v>0</v>
      </c>
      <c r="AU4632">
        <v>0</v>
      </c>
      <c r="BA4632">
        <v>2</v>
      </c>
    </row>
    <row r="4633" spans="3:53" ht="12.75" x14ac:dyDescent="0.2">
      <c r="C4633" t="s">
        <v>893</v>
      </c>
      <c r="D4633" t="s">
        <v>872</v>
      </c>
      <c r="E4633">
        <v>5.94</v>
      </c>
      <c r="F4633">
        <v>60.54</v>
      </c>
      <c r="G4633">
        <v>11.86</v>
      </c>
      <c r="H4633">
        <v>208.2</v>
      </c>
      <c r="I4633">
        <v>-15.276</v>
      </c>
      <c r="J4633" t="s">
        <v>78</v>
      </c>
      <c r="K4633">
        <v>51.41</v>
      </c>
      <c r="L4633">
        <v>5.9425263157894737</v>
      </c>
      <c r="M4633">
        <v>-4.2512488043355702E-2</v>
      </c>
      <c r="N4633">
        <v>5.9455306122448972</v>
      </c>
      <c r="O4633">
        <v>-9.3021339987829646E-2</v>
      </c>
      <c r="P4633">
        <v>1550000</v>
      </c>
      <c r="Q4633">
        <v>20810</v>
      </c>
      <c r="R4633">
        <v>74.48</v>
      </c>
      <c r="S4633">
        <v>36.500999999999998</v>
      </c>
      <c r="T4633">
        <v>11.242000000000001</v>
      </c>
      <c r="U4633">
        <v>22.90208333333333</v>
      </c>
      <c r="V4633">
        <f t="shared" si="523"/>
        <v>2.3828860389414386</v>
      </c>
      <c r="AC4633">
        <v>5.96</v>
      </c>
      <c r="AD4633">
        <v>5.93</v>
      </c>
      <c r="AH4633" s="85">
        <f>IF(AND(M4633&lt;Variables!$G$6,M4633&gt;Variables!$G$5),0,1)</f>
        <v>1</v>
      </c>
      <c r="AI4633" s="85">
        <f t="shared" si="524"/>
        <v>1</v>
      </c>
      <c r="AJ4633" s="85">
        <f>IF(I4633&gt;Variables!$G$7,0,1)</f>
        <v>1</v>
      </c>
      <c r="AK4633" s="85">
        <f>IF(F4633&gt;Variables!$G$8,0,1)</f>
        <v>0</v>
      </c>
      <c r="AL4633" s="85">
        <f>IF(G4633&gt;Variables!$G$9,0,1)</f>
        <v>1</v>
      </c>
      <c r="AM4633" s="85">
        <f>IF(AND(K4633&gt;Variables!$G$10,K4633&lt;Variables!$G$11),0,1)</f>
        <v>0</v>
      </c>
      <c r="AN4633" s="103">
        <f>IF(H4633&lt;Variables!$G$13,1,0)</f>
        <v>1</v>
      </c>
      <c r="AO4633" s="101">
        <f>IF(R4633&lt;Variables!$G$12,0,1)</f>
        <v>1</v>
      </c>
      <c r="AP4633" s="86">
        <f t="shared" si="522"/>
        <v>1</v>
      </c>
      <c r="AR4633">
        <v>0</v>
      </c>
      <c r="AS4633">
        <v>0</v>
      </c>
      <c r="AT4633">
        <v>0</v>
      </c>
      <c r="AU4633">
        <v>1</v>
      </c>
      <c r="BA4633">
        <v>-0.08</v>
      </c>
    </row>
    <row r="4634" spans="3:53" ht="12.75" x14ac:dyDescent="0.2">
      <c r="C4634" t="s">
        <v>893</v>
      </c>
      <c r="D4634" t="s">
        <v>882</v>
      </c>
      <c r="E4634">
        <v>20.010000000000002</v>
      </c>
      <c r="F4634">
        <v>23.27</v>
      </c>
      <c r="G4634">
        <v>23.38</v>
      </c>
      <c r="H4634">
        <v>113.63</v>
      </c>
      <c r="I4634">
        <v>1481.3869999999999</v>
      </c>
      <c r="J4634" t="s">
        <v>78</v>
      </c>
      <c r="K4634">
        <v>48.92</v>
      </c>
      <c r="L4634">
        <v>20.164684999999999</v>
      </c>
      <c r="M4634">
        <v>-0.81670008730611054</v>
      </c>
      <c r="N4634">
        <v>20.121186000000002</v>
      </c>
      <c r="O4634">
        <v>-0.60228060115342119</v>
      </c>
      <c r="P4634">
        <v>1020000</v>
      </c>
      <c r="Q4634">
        <v>179040</v>
      </c>
      <c r="R4634">
        <v>5.7</v>
      </c>
      <c r="S4634">
        <v>36.500999999999998</v>
      </c>
      <c r="T4634">
        <v>11.242000000000001</v>
      </c>
      <c r="U4634">
        <v>22.90208333333333</v>
      </c>
      <c r="V4634">
        <f t="shared" si="523"/>
        <v>2.3744980820296475</v>
      </c>
      <c r="AC4634">
        <v>21.399899999999999</v>
      </c>
      <c r="AD4634">
        <v>19.5</v>
      </c>
      <c r="AH4634" s="85">
        <f>IF(AND(M4634&lt;Variables!$G$6,M4634&gt;Variables!$G$5),0,1)</f>
        <v>1</v>
      </c>
      <c r="AI4634" s="85">
        <f t="shared" si="524"/>
        <v>0</v>
      </c>
      <c r="AJ4634" s="85">
        <f>IF(I4634&gt;Variables!$G$7,0,1)</f>
        <v>0</v>
      </c>
      <c r="AK4634" s="85">
        <f>IF(F4634&gt;Variables!$G$8,0,1)</f>
        <v>0</v>
      </c>
      <c r="AL4634" s="85">
        <f>IF(G4634&gt;Variables!$G$9,0,1)</f>
        <v>0</v>
      </c>
      <c r="AM4634" s="85">
        <f>IF(AND(K4634&gt;Variables!$G$10,K4634&lt;Variables!$G$11),0,1)</f>
        <v>1</v>
      </c>
      <c r="AN4634" s="103">
        <f>IF(H4634&lt;Variables!$G$13,1,0)</f>
        <v>1</v>
      </c>
      <c r="AO4634" s="101">
        <f>IF(R4634&lt;Variables!$G$12,0,1)</f>
        <v>1</v>
      </c>
      <c r="AP4634" s="86">
        <f t="shared" si="522"/>
        <v>1</v>
      </c>
      <c r="AR4634">
        <v>0</v>
      </c>
      <c r="AS4634">
        <v>0</v>
      </c>
      <c r="AT4634">
        <v>1</v>
      </c>
      <c r="AU4634">
        <v>0</v>
      </c>
      <c r="BA4634">
        <v>-0.93</v>
      </c>
    </row>
    <row r="4635" spans="3:53" ht="12.75" x14ac:dyDescent="0.2">
      <c r="C4635" t="s">
        <v>893</v>
      </c>
      <c r="D4635" t="s">
        <v>262</v>
      </c>
      <c r="E4635">
        <v>5.68</v>
      </c>
      <c r="F4635">
        <v>22.4</v>
      </c>
      <c r="G4635">
        <v>16.690000000000001</v>
      </c>
      <c r="H4635">
        <v>558.21</v>
      </c>
      <c r="I4635">
        <v>117.22199999999999</v>
      </c>
      <c r="J4635" t="s">
        <v>78</v>
      </c>
      <c r="K4635">
        <v>42.7</v>
      </c>
      <c r="L4635">
        <v>5.7990799999999991</v>
      </c>
      <c r="M4635">
        <v>-1.398152810445781</v>
      </c>
      <c r="N4635">
        <v>5.9004540000000008</v>
      </c>
      <c r="O4635">
        <v>-3.0922027355861221</v>
      </c>
      <c r="P4635">
        <v>32380000</v>
      </c>
      <c r="Q4635">
        <v>13790000</v>
      </c>
      <c r="R4635">
        <v>2.35</v>
      </c>
      <c r="S4635">
        <v>36.500999999999998</v>
      </c>
      <c r="T4635">
        <v>11.242000000000001</v>
      </c>
      <c r="U4635">
        <v>22.90208333333333</v>
      </c>
      <c r="V4635">
        <f t="shared" si="523"/>
        <v>2.2982475562606481</v>
      </c>
      <c r="AC4635">
        <v>6.39</v>
      </c>
      <c r="AD4635">
        <v>5.61</v>
      </c>
      <c r="AH4635" s="85">
        <f>IF(AND(M4635&lt;Variables!$G$6,M4635&gt;Variables!$G$5),0,1)</f>
        <v>1</v>
      </c>
      <c r="AI4635" s="85">
        <f t="shared" si="524"/>
        <v>1</v>
      </c>
      <c r="AJ4635" s="85">
        <f>IF(I4635&gt;Variables!$G$7,0,1)</f>
        <v>0</v>
      </c>
      <c r="AK4635" s="85">
        <f>IF(F4635&gt;Variables!$G$8,0,1)</f>
        <v>0</v>
      </c>
      <c r="AL4635" s="85">
        <f>IF(G4635&gt;Variables!$G$9,0,1)</f>
        <v>0</v>
      </c>
      <c r="AM4635" s="85">
        <f>IF(AND(K4635&gt;Variables!$G$10,K4635&lt;Variables!$G$11),0,1)</f>
        <v>1</v>
      </c>
      <c r="AN4635" s="103">
        <f>IF(H4635&lt;Variables!$G$13,1,0)</f>
        <v>1</v>
      </c>
      <c r="AO4635" s="101">
        <f>IF(R4635&lt;Variables!$G$12,0,1)</f>
        <v>1</v>
      </c>
      <c r="AP4635" s="86">
        <f t="shared" si="522"/>
        <v>1</v>
      </c>
      <c r="AR4635">
        <v>1</v>
      </c>
      <c r="AS4635">
        <v>0</v>
      </c>
      <c r="AT4635">
        <v>0</v>
      </c>
      <c r="AU4635">
        <v>0</v>
      </c>
      <c r="BA4635">
        <v>2</v>
      </c>
    </row>
    <row r="4636" spans="3:53" ht="12.75" x14ac:dyDescent="0.2">
      <c r="C4636" t="s">
        <v>893</v>
      </c>
      <c r="D4636" t="s">
        <v>133</v>
      </c>
      <c r="E4636">
        <v>7.87</v>
      </c>
      <c r="F4636">
        <v>60.78</v>
      </c>
      <c r="G4636">
        <v>14.14</v>
      </c>
      <c r="H4636">
        <v>22.11</v>
      </c>
      <c r="I4636">
        <v>-47.546999999999997</v>
      </c>
      <c r="J4636" t="s">
        <v>78</v>
      </c>
      <c r="K4636">
        <v>55.49</v>
      </c>
      <c r="L4636">
        <v>7.7263000000000019</v>
      </c>
      <c r="M4636">
        <v>2.377593414700415</v>
      </c>
      <c r="N4636">
        <v>7.806274000000001</v>
      </c>
      <c r="O4636">
        <v>1.328751719450266</v>
      </c>
      <c r="P4636">
        <v>60850000</v>
      </c>
      <c r="Q4636">
        <v>6720000</v>
      </c>
      <c r="R4636">
        <v>9.06</v>
      </c>
      <c r="S4636">
        <v>36.500999999999998</v>
      </c>
      <c r="T4636">
        <v>11.242000000000001</v>
      </c>
      <c r="U4636">
        <v>22.90208333333333</v>
      </c>
      <c r="V4636">
        <f t="shared" si="523"/>
        <v>2.3243619423165045</v>
      </c>
      <c r="AC4636">
        <v>9.82</v>
      </c>
      <c r="AD4636">
        <v>7.09</v>
      </c>
      <c r="AH4636" s="85">
        <f>IF(AND(M4636&lt;Variables!$G$6,M4636&gt;Variables!$G$5),0,1)</f>
        <v>1</v>
      </c>
      <c r="AI4636" s="85">
        <f t="shared" si="524"/>
        <v>1</v>
      </c>
      <c r="AJ4636" s="85">
        <f>IF(I4636&gt;Variables!$G$7,0,1)</f>
        <v>1</v>
      </c>
      <c r="AK4636" s="85">
        <f>IF(F4636&gt;Variables!$G$8,0,1)</f>
        <v>0</v>
      </c>
      <c r="AL4636" s="85">
        <f>IF(G4636&gt;Variables!$G$9,0,1)</f>
        <v>0</v>
      </c>
      <c r="AM4636" s="85">
        <f>IF(AND(K4636&gt;Variables!$G$10,K4636&lt;Variables!$G$11),0,1)</f>
        <v>0</v>
      </c>
      <c r="AN4636" s="103">
        <f>IF(H4636&lt;Variables!$G$13,1,0)</f>
        <v>1</v>
      </c>
      <c r="AO4636" s="101">
        <f>IF(R4636&lt;Variables!$G$12,0,1)</f>
        <v>1</v>
      </c>
      <c r="AP4636" s="86">
        <f t="shared" si="522"/>
        <v>1</v>
      </c>
      <c r="AR4636">
        <v>0</v>
      </c>
      <c r="AS4636">
        <v>0</v>
      </c>
      <c r="AT4636">
        <v>1</v>
      </c>
      <c r="AU4636">
        <v>0</v>
      </c>
      <c r="BA4636">
        <v>-2.25</v>
      </c>
    </row>
    <row r="4637" spans="3:53" ht="12.75" x14ac:dyDescent="0.2">
      <c r="C4637" t="s">
        <v>893</v>
      </c>
      <c r="D4637" t="s">
        <v>251</v>
      </c>
      <c r="E4637">
        <v>10.46</v>
      </c>
      <c r="F4637">
        <v>16.5</v>
      </c>
      <c r="G4637">
        <v>10.57</v>
      </c>
      <c r="H4637">
        <v>3650</v>
      </c>
      <c r="I4637">
        <v>-0.11</v>
      </c>
      <c r="J4637" t="s">
        <v>78</v>
      </c>
      <c r="K4637">
        <v>41.61</v>
      </c>
      <c r="L4637">
        <v>10.57766</v>
      </c>
      <c r="M4637">
        <v>-1.065074884237156</v>
      </c>
      <c r="N4637">
        <v>10.63527</v>
      </c>
      <c r="O4637">
        <v>-1.60099367481973</v>
      </c>
      <c r="P4637">
        <v>37357000</v>
      </c>
      <c r="Q4637">
        <v>22840000</v>
      </c>
      <c r="R4637">
        <v>1.64</v>
      </c>
      <c r="S4637">
        <v>36.500999999999998</v>
      </c>
      <c r="T4637">
        <v>11.242000000000001</v>
      </c>
      <c r="U4637">
        <v>22.90208333333333</v>
      </c>
      <c r="V4637">
        <f t="shared" si="523"/>
        <v>2.2819644417211369</v>
      </c>
      <c r="AC4637">
        <v>12</v>
      </c>
      <c r="AD4637">
        <v>10.17</v>
      </c>
      <c r="AH4637" s="85">
        <f>IF(AND(M4637&lt;Variables!$G$6,M4637&gt;Variables!$G$5),0,1)</f>
        <v>1</v>
      </c>
      <c r="AI4637" s="85">
        <f t="shared" si="524"/>
        <v>1</v>
      </c>
      <c r="AJ4637" s="85">
        <f>IF(I4637&gt;Variables!$G$7,0,1)</f>
        <v>1</v>
      </c>
      <c r="AK4637" s="85">
        <f>IF(F4637&gt;Variables!$G$8,0,1)</f>
        <v>0</v>
      </c>
      <c r="AL4637" s="85">
        <f>IF(G4637&gt;Variables!$G$9,0,1)</f>
        <v>1</v>
      </c>
      <c r="AM4637" s="85">
        <f>IF(AND(K4637&gt;Variables!$G$10,K4637&lt;Variables!$G$11),0,1)</f>
        <v>1</v>
      </c>
      <c r="AN4637" s="103">
        <f>IF(H4637&lt;Variables!$G$13,1,0)</f>
        <v>0</v>
      </c>
      <c r="AO4637" s="101">
        <f>IF(R4637&lt;Variables!$G$12,0,1)</f>
        <v>0</v>
      </c>
      <c r="AP4637" s="86">
        <f t="shared" si="522"/>
        <v>1</v>
      </c>
      <c r="AR4637">
        <v>0</v>
      </c>
      <c r="AS4637">
        <v>0</v>
      </c>
      <c r="AT4637">
        <v>1</v>
      </c>
      <c r="AU4637">
        <v>0</v>
      </c>
      <c r="BA4637">
        <v>-2.25</v>
      </c>
    </row>
    <row r="4638" spans="3:53" ht="12.75" x14ac:dyDescent="0.2">
      <c r="C4638" t="s">
        <v>893</v>
      </c>
      <c r="D4638" t="s">
        <v>697</v>
      </c>
      <c r="E4638">
        <v>6.89</v>
      </c>
      <c r="F4638">
        <v>19.329999999999998</v>
      </c>
      <c r="G4638">
        <v>20.88</v>
      </c>
      <c r="H4638">
        <v>-99999</v>
      </c>
      <c r="I4638">
        <v>-7.7809999999999997</v>
      </c>
      <c r="J4638" t="s">
        <v>76</v>
      </c>
      <c r="K4638">
        <v>49.2</v>
      </c>
      <c r="L4638">
        <v>6.9148333333333341</v>
      </c>
      <c r="M4638">
        <v>-0.35913133601679048</v>
      </c>
      <c r="N4638">
        <v>6.8970781250000002</v>
      </c>
      <c r="O4638">
        <v>-0.1026249793277569</v>
      </c>
      <c r="P4638">
        <v>154883</v>
      </c>
      <c r="Q4638">
        <v>74910</v>
      </c>
      <c r="R4638">
        <v>2.0699999999999998</v>
      </c>
      <c r="S4638">
        <v>36.500999999999998</v>
      </c>
      <c r="T4638">
        <v>11.242000000000001</v>
      </c>
      <c r="U4638">
        <v>22.90208333333333</v>
      </c>
      <c r="V4638">
        <f t="shared" si="523"/>
        <v>2.3672196776977037</v>
      </c>
      <c r="AC4638">
        <v>6.9</v>
      </c>
      <c r="AD4638">
        <v>5.8</v>
      </c>
      <c r="AH4638" s="85">
        <f>IF(AND(M4638&lt;Variables!$G$6,M4638&gt;Variables!$G$5),0,1)</f>
        <v>1</v>
      </c>
      <c r="AI4638" s="85">
        <f t="shared" si="524"/>
        <v>0</v>
      </c>
      <c r="AJ4638" s="85">
        <f>IF(I4638&gt;Variables!$G$7,0,1)</f>
        <v>1</v>
      </c>
      <c r="AK4638" s="85">
        <f>IF(F4638&gt;Variables!$G$8,0,1)</f>
        <v>0</v>
      </c>
      <c r="AL4638" s="85">
        <f>IF(G4638&gt;Variables!$G$9,0,1)</f>
        <v>0</v>
      </c>
      <c r="AM4638" s="85">
        <f>IF(AND(K4638&gt;Variables!$G$10,K4638&lt;Variables!$G$11),0,1)</f>
        <v>1</v>
      </c>
      <c r="AN4638" s="103">
        <f>IF(H4638&lt;Variables!$G$13,1,0)</f>
        <v>1</v>
      </c>
      <c r="AO4638" s="101">
        <f>IF(R4638&lt;Variables!$G$12,0,1)</f>
        <v>1</v>
      </c>
      <c r="AP4638" s="86">
        <f t="shared" si="522"/>
        <v>0</v>
      </c>
      <c r="AR4638">
        <v>0</v>
      </c>
      <c r="AS4638">
        <v>0</v>
      </c>
      <c r="AT4638">
        <v>1</v>
      </c>
      <c r="AU4638">
        <v>0</v>
      </c>
      <c r="BA4638">
        <v>-2.25</v>
      </c>
    </row>
    <row r="4639" spans="3:53" ht="12.75" x14ac:dyDescent="0.2">
      <c r="C4639" t="s">
        <v>893</v>
      </c>
      <c r="D4639" t="s">
        <v>866</v>
      </c>
      <c r="E4639">
        <v>38.83</v>
      </c>
      <c r="F4639">
        <v>11.11</v>
      </c>
      <c r="G4639">
        <v>-0.28000000000000003</v>
      </c>
      <c r="H4639">
        <v>3060</v>
      </c>
      <c r="I4639">
        <v>68.587999999999994</v>
      </c>
      <c r="J4639" t="s">
        <v>76</v>
      </c>
      <c r="K4639">
        <v>48.6</v>
      </c>
      <c r="L4639">
        <v>38.836005</v>
      </c>
      <c r="M4639">
        <v>-1.5204962508369479E-2</v>
      </c>
      <c r="N4639">
        <v>38.793756000000002</v>
      </c>
      <c r="O4639">
        <v>9.3685179645919589E-2</v>
      </c>
      <c r="P4639">
        <v>3244000</v>
      </c>
      <c r="Q4639">
        <v>847606</v>
      </c>
      <c r="R4639">
        <v>3.83</v>
      </c>
      <c r="S4639">
        <v>36.500999999999998</v>
      </c>
      <c r="T4639">
        <v>11.242000000000001</v>
      </c>
      <c r="U4639">
        <v>22.90208333333333</v>
      </c>
      <c r="V4639">
        <f t="shared" si="523"/>
        <v>2.3528298523208035</v>
      </c>
      <c r="AC4639">
        <v>38.94</v>
      </c>
      <c r="AD4639">
        <v>38.700000000000003</v>
      </c>
      <c r="AH4639" s="85">
        <f>IF(AND(M4639&lt;Variables!$G$6,M4639&gt;Variables!$G$5),0,1)</f>
        <v>1</v>
      </c>
      <c r="AI4639" s="85">
        <f t="shared" si="524"/>
        <v>0</v>
      </c>
      <c r="AJ4639" s="85">
        <f>IF(I4639&gt;Variables!$G$7,0,1)</f>
        <v>0</v>
      </c>
      <c r="AK4639" s="85">
        <f>IF(F4639&gt;Variables!$G$8,0,1)</f>
        <v>0</v>
      </c>
      <c r="AL4639" s="85">
        <f>IF(G4639&gt;Variables!$G$9,0,1)</f>
        <v>1</v>
      </c>
      <c r="AM4639" s="85">
        <f>IF(AND(K4639&gt;Variables!$G$10,K4639&lt;Variables!$G$11),0,1)</f>
        <v>1</v>
      </c>
      <c r="AN4639" s="103">
        <f>IF(H4639&lt;Variables!$G$13,1,0)</f>
        <v>0</v>
      </c>
      <c r="AO4639" s="101">
        <f>IF(R4639&lt;Variables!$G$12,0,1)</f>
        <v>1</v>
      </c>
      <c r="AP4639" s="86">
        <f t="shared" si="522"/>
        <v>0</v>
      </c>
      <c r="AR4639">
        <v>0</v>
      </c>
      <c r="AS4639">
        <v>1</v>
      </c>
      <c r="AT4639">
        <v>0</v>
      </c>
      <c r="AU4639">
        <v>0</v>
      </c>
      <c r="BA4639">
        <v>0.01</v>
      </c>
    </row>
    <row r="4640" spans="3:53" ht="12.75" x14ac:dyDescent="0.2">
      <c r="C4640" t="s">
        <v>893</v>
      </c>
      <c r="D4640" t="s">
        <v>894</v>
      </c>
      <c r="E4640">
        <v>220.21</v>
      </c>
      <c r="F4640">
        <v>9.5500000000000007</v>
      </c>
      <c r="G4640">
        <v>9.8699999999999992</v>
      </c>
      <c r="H4640">
        <v>194390</v>
      </c>
      <c r="I4640">
        <v>6.0640000000000001</v>
      </c>
      <c r="J4640" t="s">
        <v>76</v>
      </c>
      <c r="K4640">
        <v>72.03</v>
      </c>
      <c r="L4640">
        <v>213.00567000000001</v>
      </c>
      <c r="M4640">
        <v>4.1850200513441624</v>
      </c>
      <c r="N4640">
        <v>207.17725999999999</v>
      </c>
      <c r="O4640">
        <v>7.1160029821805724</v>
      </c>
      <c r="P4640">
        <v>3709000</v>
      </c>
      <c r="Q4640">
        <v>3361000</v>
      </c>
      <c r="R4640">
        <v>1.1000000000000001</v>
      </c>
      <c r="S4640">
        <v>36.500999999999998</v>
      </c>
      <c r="T4640">
        <v>11.242000000000001</v>
      </c>
      <c r="U4640">
        <v>22.90208333333333</v>
      </c>
      <c r="V4640">
        <f t="shared" si="523"/>
        <v>2.2201582545456002</v>
      </c>
      <c r="AC4640">
        <v>233.33</v>
      </c>
      <c r="AD4640">
        <v>218</v>
      </c>
      <c r="AH4640" s="85">
        <f>IF(AND(M4640&lt;Variables!$G$6,M4640&gt;Variables!$G$5),0,1)</f>
        <v>1</v>
      </c>
      <c r="AI4640" s="85">
        <f t="shared" si="524"/>
        <v>0</v>
      </c>
      <c r="AJ4640" s="85">
        <f>IF(I4640&gt;Variables!$G$7,0,1)</f>
        <v>0</v>
      </c>
      <c r="AK4640" s="85">
        <f>IF(F4640&gt;Variables!$G$8,0,1)</f>
        <v>0</v>
      </c>
      <c r="AL4640" s="85">
        <f>IF(G4640&gt;Variables!$G$9,0,1)</f>
        <v>1</v>
      </c>
      <c r="AM4640" s="85">
        <f>IF(AND(K4640&gt;Variables!$G$10,K4640&lt;Variables!$G$11),0,1)</f>
        <v>0</v>
      </c>
      <c r="AN4640" s="103">
        <f>IF(H4640&lt;Variables!$G$13,1,0)</f>
        <v>0</v>
      </c>
      <c r="AO4640" s="101">
        <f>IF(R4640&lt;Variables!$G$12,0,1)</f>
        <v>0</v>
      </c>
      <c r="AP4640" s="86">
        <f t="shared" si="522"/>
        <v>0</v>
      </c>
      <c r="AR4640">
        <v>1</v>
      </c>
      <c r="AS4640">
        <v>0</v>
      </c>
      <c r="AT4640">
        <v>0</v>
      </c>
      <c r="AU4640">
        <v>0</v>
      </c>
      <c r="BA4640">
        <v>2</v>
      </c>
    </row>
    <row r="4641" spans="3:53" ht="12.75" x14ac:dyDescent="0.2">
      <c r="C4641" t="s">
        <v>893</v>
      </c>
      <c r="D4641" t="s">
        <v>331</v>
      </c>
      <c r="E4641">
        <v>54.9</v>
      </c>
      <c r="F4641">
        <v>15.3</v>
      </c>
      <c r="G4641">
        <v>5</v>
      </c>
      <c r="H4641">
        <v>25710</v>
      </c>
      <c r="I4641">
        <v>1121.633</v>
      </c>
      <c r="J4641" t="s">
        <v>78</v>
      </c>
      <c r="K4641">
        <v>51.03</v>
      </c>
      <c r="L4641">
        <v>54.775260000000003</v>
      </c>
      <c r="M4641">
        <v>0.41029472064577521</v>
      </c>
      <c r="N4641">
        <v>55.274144000000007</v>
      </c>
      <c r="O4641">
        <v>-0.49597149799372159</v>
      </c>
      <c r="P4641">
        <v>155979000</v>
      </c>
      <c r="Q4641">
        <v>136810000</v>
      </c>
      <c r="R4641">
        <v>1.1399999999999999</v>
      </c>
      <c r="S4641">
        <v>36.500999999999998</v>
      </c>
      <c r="T4641">
        <v>11.242000000000001</v>
      </c>
      <c r="U4641">
        <v>22.90208333333333</v>
      </c>
      <c r="V4641">
        <f t="shared" si="523"/>
        <v>2.3657826581753878</v>
      </c>
      <c r="AC4641">
        <v>59.5</v>
      </c>
      <c r="AD4641">
        <v>51.8</v>
      </c>
      <c r="AH4641" s="85">
        <f>IF(AND(M4641&lt;Variables!$G$6,M4641&gt;Variables!$G$5),0,1)</f>
        <v>1</v>
      </c>
      <c r="AI4641" s="85">
        <f t="shared" si="524"/>
        <v>1</v>
      </c>
      <c r="AJ4641" s="85">
        <f>IF(I4641&gt;Variables!$G$7,0,1)</f>
        <v>0</v>
      </c>
      <c r="AK4641" s="85">
        <f>IF(F4641&gt;Variables!$G$8,0,1)</f>
        <v>0</v>
      </c>
      <c r="AL4641" s="85">
        <f>IF(G4641&gt;Variables!$G$9,0,1)</f>
        <v>1</v>
      </c>
      <c r="AM4641" s="85">
        <f>IF(AND(K4641&gt;Variables!$G$10,K4641&lt;Variables!$G$11),0,1)</f>
        <v>0</v>
      </c>
      <c r="AN4641" s="103">
        <f>IF(H4641&lt;Variables!$G$13,1,0)</f>
        <v>0</v>
      </c>
      <c r="AO4641" s="101">
        <f>IF(R4641&lt;Variables!$G$12,0,1)</f>
        <v>0</v>
      </c>
      <c r="AP4641" s="86">
        <f t="shared" si="522"/>
        <v>1</v>
      </c>
      <c r="AR4641">
        <v>1</v>
      </c>
      <c r="AS4641">
        <v>0</v>
      </c>
      <c r="AT4641">
        <v>0</v>
      </c>
      <c r="AU4641">
        <v>0</v>
      </c>
      <c r="BA4641">
        <v>2</v>
      </c>
    </row>
    <row r="4642" spans="3:53" ht="12.75" x14ac:dyDescent="0.2">
      <c r="C4642" t="s">
        <v>893</v>
      </c>
      <c r="D4642" t="s">
        <v>892</v>
      </c>
      <c r="E4642">
        <v>75.540000000000006</v>
      </c>
      <c r="F4642">
        <v>13.79</v>
      </c>
      <c r="G4642">
        <v>16.36</v>
      </c>
      <c r="H4642">
        <v>2480</v>
      </c>
      <c r="I4642">
        <v>5.8999999999999997E-2</v>
      </c>
      <c r="J4642" t="s">
        <v>78</v>
      </c>
      <c r="K4642">
        <v>62.91</v>
      </c>
      <c r="L4642">
        <v>71.413399999999982</v>
      </c>
      <c r="M4642">
        <v>5.8764881660865038</v>
      </c>
      <c r="N4642">
        <v>68.462996000000004</v>
      </c>
      <c r="O4642">
        <v>10.439221795084739</v>
      </c>
      <c r="P4642">
        <v>3257000</v>
      </c>
      <c r="Q4642">
        <v>1705000</v>
      </c>
      <c r="R4642">
        <v>1.91</v>
      </c>
      <c r="S4642">
        <v>36.500999999999998</v>
      </c>
      <c r="T4642">
        <v>11.242000000000001</v>
      </c>
      <c r="U4642">
        <v>22.90208333333333</v>
      </c>
      <c r="V4642">
        <f t="shared" si="523"/>
        <v>2.1288594527783284</v>
      </c>
      <c r="AC4642">
        <v>76.099999999999994</v>
      </c>
      <c r="AD4642">
        <v>65.13</v>
      </c>
      <c r="AH4642" s="85">
        <f>IF(AND(M4642&lt;Variables!$G$6,M4642&gt;Variables!$G$5),0,1)</f>
        <v>1</v>
      </c>
      <c r="AI4642" s="85">
        <f t="shared" si="524"/>
        <v>0</v>
      </c>
      <c r="AJ4642" s="85">
        <f>IF(I4642&gt;Variables!$G$7,0,1)</f>
        <v>0</v>
      </c>
      <c r="AK4642" s="85">
        <f>IF(F4642&gt;Variables!$G$8,0,1)</f>
        <v>0</v>
      </c>
      <c r="AL4642" s="85">
        <f>IF(G4642&gt;Variables!$G$9,0,1)</f>
        <v>0</v>
      </c>
      <c r="AM4642" s="85">
        <f>IF(AND(K4642&gt;Variables!$G$10,K4642&lt;Variables!$G$11),0,1)</f>
        <v>0</v>
      </c>
      <c r="AN4642" s="103">
        <f>IF(H4642&lt;Variables!$G$13,1,0)</f>
        <v>1</v>
      </c>
      <c r="AO4642" s="101">
        <f>IF(R4642&lt;Variables!$G$12,0,1)</f>
        <v>0</v>
      </c>
      <c r="AP4642" s="86">
        <f t="shared" si="522"/>
        <v>1</v>
      </c>
      <c r="AR4642">
        <v>0</v>
      </c>
      <c r="AS4642">
        <v>0</v>
      </c>
      <c r="AT4642">
        <v>1</v>
      </c>
      <c r="AU4642">
        <v>0</v>
      </c>
      <c r="BA4642">
        <v>-2.25</v>
      </c>
    </row>
    <row r="4643" spans="3:53" ht="12.75" x14ac:dyDescent="0.2">
      <c r="C4643" t="s">
        <v>893</v>
      </c>
      <c r="D4643" t="s">
        <v>85</v>
      </c>
      <c r="E4643">
        <v>11.21</v>
      </c>
      <c r="F4643">
        <v>12.31</v>
      </c>
      <c r="G4643">
        <v>11.65</v>
      </c>
      <c r="H4643">
        <v>3240</v>
      </c>
      <c r="I4643">
        <v>-62.872999999999998</v>
      </c>
      <c r="J4643" t="s">
        <v>78</v>
      </c>
      <c r="K4643">
        <v>76.5</v>
      </c>
      <c r="L4643">
        <v>11.04209</v>
      </c>
      <c r="M4643">
        <v>1.520636039010739</v>
      </c>
      <c r="N4643">
        <v>10.870794</v>
      </c>
      <c r="O4643">
        <v>3.1203424515265472</v>
      </c>
      <c r="P4643">
        <v>12444000</v>
      </c>
      <c r="Q4643">
        <v>25705000</v>
      </c>
      <c r="R4643">
        <v>0.48</v>
      </c>
      <c r="S4643">
        <v>36.500999999999998</v>
      </c>
      <c r="T4643">
        <v>11.242000000000001</v>
      </c>
      <c r="U4643">
        <v>22.90208333333333</v>
      </c>
      <c r="V4643">
        <f t="shared" si="523"/>
        <v>2.4856261456481512</v>
      </c>
      <c r="AC4643">
        <v>11.77</v>
      </c>
      <c r="AD4643">
        <v>11.08</v>
      </c>
      <c r="AH4643" s="85">
        <f>IF(AND(M4643&lt;Variables!$G$6,M4643&gt;Variables!$G$5),0,1)</f>
        <v>1</v>
      </c>
      <c r="AI4643" s="85">
        <f t="shared" si="524"/>
        <v>0</v>
      </c>
      <c r="AJ4643" s="85">
        <f>IF(I4643&gt;Variables!$G$7,0,1)</f>
        <v>1</v>
      </c>
      <c r="AK4643" s="85">
        <f>IF(F4643&gt;Variables!$G$8,0,1)</f>
        <v>0</v>
      </c>
      <c r="AL4643" s="85">
        <f>IF(G4643&gt;Variables!$G$9,0,1)</f>
        <v>1</v>
      </c>
      <c r="AM4643" s="85">
        <f>IF(AND(K4643&gt;Variables!$G$10,K4643&lt;Variables!$G$11),0,1)</f>
        <v>1</v>
      </c>
      <c r="AN4643" s="103">
        <f>IF(H4643&lt;Variables!$G$13,1,0)</f>
        <v>0</v>
      </c>
      <c r="AO4643" s="101">
        <f>IF(R4643&lt;Variables!$G$12,0,1)</f>
        <v>0</v>
      </c>
      <c r="AP4643" s="86">
        <f t="shared" si="522"/>
        <v>1</v>
      </c>
      <c r="AR4643">
        <v>1</v>
      </c>
      <c r="AS4643">
        <v>0</v>
      </c>
      <c r="AT4643">
        <v>0</v>
      </c>
      <c r="AU4643">
        <v>0</v>
      </c>
      <c r="BA4643">
        <v>2</v>
      </c>
    </row>
    <row r="4644" spans="3:53" ht="12.75" x14ac:dyDescent="0.2">
      <c r="C4644" t="s">
        <v>893</v>
      </c>
      <c r="D4644" t="s">
        <v>540</v>
      </c>
      <c r="E4644">
        <v>47.21</v>
      </c>
      <c r="F4644">
        <v>12.14</v>
      </c>
      <c r="G4644">
        <v>11.29</v>
      </c>
      <c r="H4644">
        <v>3200</v>
      </c>
      <c r="I4644">
        <v>1.9E-2</v>
      </c>
      <c r="J4644" t="s">
        <v>78</v>
      </c>
      <c r="K4644">
        <v>60.16</v>
      </c>
      <c r="L4644">
        <v>46.926290000000002</v>
      </c>
      <c r="M4644">
        <v>0.6052257700320971</v>
      </c>
      <c r="N4644">
        <v>47.019564000000003</v>
      </c>
      <c r="O4644">
        <v>0.40565242161750797</v>
      </c>
      <c r="P4644">
        <v>1161000</v>
      </c>
      <c r="Q4644">
        <v>1175000</v>
      </c>
      <c r="R4644">
        <v>0.99</v>
      </c>
      <c r="S4644">
        <v>36.500999999999998</v>
      </c>
      <c r="T4644">
        <v>11.242000000000001</v>
      </c>
      <c r="U4644">
        <v>22.90208333333333</v>
      </c>
      <c r="V4644">
        <f t="shared" si="523"/>
        <v>2.4387631470168216</v>
      </c>
      <c r="AC4644">
        <v>48.95</v>
      </c>
      <c r="AD4644">
        <v>46.79</v>
      </c>
      <c r="AH4644" s="85">
        <f>IF(AND(M4644&lt;Variables!$G$6,M4644&gt;Variables!$G$5),0,1)</f>
        <v>1</v>
      </c>
      <c r="AI4644" s="85">
        <f t="shared" si="524"/>
        <v>1</v>
      </c>
      <c r="AJ4644" s="85">
        <f>IF(I4644&gt;Variables!$G$7,0,1)</f>
        <v>0</v>
      </c>
      <c r="AK4644" s="85">
        <f>IF(F4644&gt;Variables!$G$8,0,1)</f>
        <v>0</v>
      </c>
      <c r="AL4644" s="85">
        <f>IF(G4644&gt;Variables!$G$9,0,1)</f>
        <v>1</v>
      </c>
      <c r="AM4644" s="85">
        <f>IF(AND(K4644&gt;Variables!$G$10,K4644&lt;Variables!$G$11),0,1)</f>
        <v>0</v>
      </c>
      <c r="AN4644" s="103">
        <f>IF(H4644&lt;Variables!$G$13,1,0)</f>
        <v>0</v>
      </c>
      <c r="AO4644" s="101">
        <f>IF(R4644&lt;Variables!$G$12,0,1)</f>
        <v>0</v>
      </c>
      <c r="AP4644" s="86">
        <f t="shared" si="522"/>
        <v>1</v>
      </c>
      <c r="AR4644">
        <v>0</v>
      </c>
      <c r="AS4644">
        <v>1</v>
      </c>
      <c r="AT4644">
        <v>0</v>
      </c>
      <c r="AU4644">
        <v>0</v>
      </c>
      <c r="BA4644">
        <v>0.46</v>
      </c>
    </row>
    <row r="4645" spans="3:53" ht="12.75" x14ac:dyDescent="0.2">
      <c r="C4645" t="s">
        <v>893</v>
      </c>
      <c r="D4645" t="s">
        <v>117</v>
      </c>
      <c r="E4645">
        <v>30.07</v>
      </c>
      <c r="F4645">
        <v>11.95</v>
      </c>
      <c r="G4645">
        <v>8.1199999999999992</v>
      </c>
      <c r="H4645">
        <v>3850</v>
      </c>
      <c r="I4645">
        <v>-12.925000000000001</v>
      </c>
      <c r="J4645" t="s">
        <v>78</v>
      </c>
      <c r="K4645">
        <v>56.66</v>
      </c>
      <c r="L4645">
        <v>30.045950000000001</v>
      </c>
      <c r="M4645">
        <v>0.1798911334139762</v>
      </c>
      <c r="N4645">
        <v>29.823286</v>
      </c>
      <c r="O4645">
        <v>0.92784544265176516</v>
      </c>
      <c r="P4645">
        <v>10342000</v>
      </c>
      <c r="Q4645">
        <v>15356000</v>
      </c>
      <c r="R4645">
        <v>0.67</v>
      </c>
      <c r="S4645">
        <v>36.500999999999998</v>
      </c>
      <c r="T4645">
        <v>11.242000000000001</v>
      </c>
      <c r="U4645">
        <v>22.90208333333333</v>
      </c>
      <c r="V4645">
        <f t="shared" si="523"/>
        <v>2.4278603900798612</v>
      </c>
      <c r="AC4645">
        <v>31.439699999999998</v>
      </c>
      <c r="AD4645">
        <v>29.71</v>
      </c>
      <c r="AH4645" s="85">
        <f>IF(AND(M4645&lt;Variables!$G$6,M4645&gt;Variables!$G$5),0,1)</f>
        <v>1</v>
      </c>
      <c r="AI4645" s="85">
        <f t="shared" si="524"/>
        <v>0</v>
      </c>
      <c r="AJ4645" s="85">
        <f>IF(I4645&gt;Variables!$G$7,0,1)</f>
        <v>1</v>
      </c>
      <c r="AK4645" s="85">
        <f>IF(F4645&gt;Variables!$G$8,0,1)</f>
        <v>0</v>
      </c>
      <c r="AL4645" s="85">
        <f>IF(G4645&gt;Variables!$G$9,0,1)</f>
        <v>1</v>
      </c>
      <c r="AM4645" s="85">
        <f>IF(AND(K4645&gt;Variables!$G$10,K4645&lt;Variables!$G$11),0,1)</f>
        <v>0</v>
      </c>
      <c r="AN4645" s="103">
        <f>IF(H4645&lt;Variables!$G$13,1,0)</f>
        <v>0</v>
      </c>
      <c r="AO4645" s="101">
        <f>IF(R4645&lt;Variables!$G$12,0,1)</f>
        <v>0</v>
      </c>
      <c r="AP4645" s="86">
        <f t="shared" si="522"/>
        <v>1</v>
      </c>
      <c r="AR4645">
        <v>1</v>
      </c>
      <c r="AS4645">
        <v>0</v>
      </c>
      <c r="AT4645">
        <v>0</v>
      </c>
      <c r="AU4645">
        <v>0</v>
      </c>
      <c r="BA4645">
        <v>0.7</v>
      </c>
    </row>
    <row r="4646" spans="3:53" ht="12.75" x14ac:dyDescent="0.2">
      <c r="C4646" t="s">
        <v>893</v>
      </c>
      <c r="D4646" t="s">
        <v>607</v>
      </c>
      <c r="E4646">
        <v>13.93</v>
      </c>
      <c r="F4646">
        <v>11.52</v>
      </c>
      <c r="G4646">
        <v>12.13</v>
      </c>
      <c r="H4646">
        <v>2070</v>
      </c>
      <c r="I4646">
        <v>-10.54</v>
      </c>
      <c r="J4646" t="s">
        <v>78</v>
      </c>
      <c r="K4646">
        <v>90.11</v>
      </c>
      <c r="L4646">
        <v>13.733905</v>
      </c>
      <c r="M4646">
        <v>1.646254288201372</v>
      </c>
      <c r="N4646">
        <v>13.514262</v>
      </c>
      <c r="O4646">
        <v>3.298278514949617</v>
      </c>
      <c r="P4646">
        <v>1142000</v>
      </c>
      <c r="Q4646">
        <v>1744000</v>
      </c>
      <c r="R4646">
        <v>0.65</v>
      </c>
      <c r="S4646">
        <v>36.500999999999998</v>
      </c>
      <c r="T4646">
        <v>11.242000000000001</v>
      </c>
      <c r="U4646">
        <v>22.90208333333333</v>
      </c>
      <c r="V4646">
        <f t="shared" si="523"/>
        <v>2.5490387110714656</v>
      </c>
      <c r="AC4646">
        <v>14.72</v>
      </c>
      <c r="AD4646">
        <v>13.895</v>
      </c>
      <c r="AH4646" s="85">
        <f>IF(AND(M4646&lt;Variables!$G$6,M4646&gt;Variables!$G$5),0,1)</f>
        <v>1</v>
      </c>
      <c r="AI4646" s="85">
        <f t="shared" si="524"/>
        <v>0</v>
      </c>
      <c r="AJ4646" s="85">
        <f>IF(I4646&gt;Variables!$G$7,0,1)</f>
        <v>1</v>
      </c>
      <c r="AK4646" s="85">
        <f>IF(F4646&gt;Variables!$G$8,0,1)</f>
        <v>0</v>
      </c>
      <c r="AL4646" s="85">
        <f>IF(G4646&gt;Variables!$G$9,0,1)</f>
        <v>0</v>
      </c>
      <c r="AM4646" s="85">
        <f>IF(AND(K4646&gt;Variables!$G$10,K4646&lt;Variables!$G$11),0,1)</f>
        <v>1</v>
      </c>
      <c r="AN4646" s="103">
        <f>IF(H4646&lt;Variables!$G$13,1,0)</f>
        <v>1</v>
      </c>
      <c r="AO4646" s="101">
        <f>IF(R4646&lt;Variables!$G$12,0,1)</f>
        <v>0</v>
      </c>
      <c r="AP4646" s="86">
        <f t="shared" si="522"/>
        <v>1</v>
      </c>
      <c r="AR4646">
        <v>1</v>
      </c>
      <c r="AS4646">
        <v>0</v>
      </c>
      <c r="AT4646">
        <v>0</v>
      </c>
      <c r="AU4646">
        <v>0</v>
      </c>
      <c r="BA4646">
        <v>1.92</v>
      </c>
    </row>
    <row r="4647" spans="3:53" ht="12.75" x14ac:dyDescent="0.2">
      <c r="C4647" t="s">
        <v>893</v>
      </c>
      <c r="D4647" t="s">
        <v>467</v>
      </c>
      <c r="E4647">
        <v>31.96</v>
      </c>
      <c r="F4647">
        <v>11.37</v>
      </c>
      <c r="G4647">
        <v>7.86</v>
      </c>
      <c r="H4647">
        <v>3720</v>
      </c>
      <c r="I4647">
        <v>-68.823999999999998</v>
      </c>
      <c r="J4647" t="s">
        <v>78</v>
      </c>
      <c r="K4647">
        <v>47.17</v>
      </c>
      <c r="L4647">
        <v>32.013599999999997</v>
      </c>
      <c r="M4647">
        <v>-0.1024564560061916</v>
      </c>
      <c r="N4647">
        <v>32.076009999999997</v>
      </c>
      <c r="O4647">
        <v>-0.29682619502863711</v>
      </c>
      <c r="P4647">
        <v>1923000</v>
      </c>
      <c r="Q4647">
        <v>2856000</v>
      </c>
      <c r="R4647">
        <v>0.67</v>
      </c>
      <c r="S4647">
        <v>36.500999999999998</v>
      </c>
      <c r="T4647">
        <v>11.242000000000001</v>
      </c>
      <c r="U4647">
        <v>22.90208333333333</v>
      </c>
      <c r="V4647">
        <f t="shared" si="523"/>
        <v>2.3395076871429641</v>
      </c>
      <c r="AC4647">
        <v>32.9</v>
      </c>
      <c r="AD4647">
        <v>31.84</v>
      </c>
      <c r="AH4647" s="85">
        <f>IF(AND(M4647&lt;Variables!$G$6,M4647&gt;Variables!$G$5),0,1)</f>
        <v>1</v>
      </c>
      <c r="AI4647" s="85">
        <f t="shared" si="524"/>
        <v>1</v>
      </c>
      <c r="AJ4647" s="85">
        <f>IF(I4647&gt;Variables!$G$7,0,1)</f>
        <v>1</v>
      </c>
      <c r="AK4647" s="85">
        <f>IF(F4647&gt;Variables!$G$8,0,1)</f>
        <v>0</v>
      </c>
      <c r="AL4647" s="85">
        <f>IF(G4647&gt;Variables!$G$9,0,1)</f>
        <v>1</v>
      </c>
      <c r="AM4647" s="85">
        <f>IF(AND(K4647&gt;Variables!$G$10,K4647&lt;Variables!$G$11),0,1)</f>
        <v>1</v>
      </c>
      <c r="AN4647" s="103">
        <f>IF(H4647&lt;Variables!$G$13,1,0)</f>
        <v>0</v>
      </c>
      <c r="AO4647" s="101">
        <f>IF(R4647&lt;Variables!$G$12,0,1)</f>
        <v>0</v>
      </c>
      <c r="AP4647" s="86">
        <f t="shared" si="522"/>
        <v>1</v>
      </c>
      <c r="AR4647">
        <v>1</v>
      </c>
      <c r="AS4647">
        <v>0</v>
      </c>
      <c r="AT4647">
        <v>0</v>
      </c>
      <c r="AU4647">
        <v>0</v>
      </c>
      <c r="BA4647">
        <v>1.26</v>
      </c>
    </row>
    <row r="4648" spans="3:53" ht="12.75" x14ac:dyDescent="0.2">
      <c r="C4648" t="s">
        <v>893</v>
      </c>
      <c r="D4648" t="s">
        <v>868</v>
      </c>
      <c r="E4648">
        <v>5.65</v>
      </c>
      <c r="F4648">
        <v>42.5</v>
      </c>
      <c r="G4648">
        <v>-5.0999999999999996</v>
      </c>
      <c r="H4648">
        <v>124.3</v>
      </c>
      <c r="I4648">
        <v>0.41299999999999998</v>
      </c>
      <c r="J4648" t="s">
        <v>76</v>
      </c>
      <c r="K4648">
        <v>48.81</v>
      </c>
      <c r="L4648">
        <v>5.6476500000000014</v>
      </c>
      <c r="M4648">
        <v>-0.69320867971634637</v>
      </c>
      <c r="N4648">
        <v>5.599234</v>
      </c>
      <c r="O4648">
        <v>0.165486921961115</v>
      </c>
      <c r="P4648">
        <v>24590000</v>
      </c>
      <c r="Q4648">
        <v>722400</v>
      </c>
      <c r="R4648">
        <v>34.04</v>
      </c>
      <c r="S4648">
        <v>36.500999999999998</v>
      </c>
      <c r="T4648">
        <v>11.242000000000001</v>
      </c>
      <c r="U4648">
        <v>22.90208333333333</v>
      </c>
      <c r="V4648">
        <f t="shared" si="523"/>
        <v>2.3703126615388705</v>
      </c>
      <c r="AC4648">
        <v>5.74</v>
      </c>
      <c r="AD4648">
        <v>5.0199999999999996</v>
      </c>
      <c r="AH4648" s="85">
        <f>IF(AND(M4648&lt;Variables!$G$6,M4648&gt;Variables!$G$5),0,1)</f>
        <v>1</v>
      </c>
      <c r="AI4648" s="85">
        <f t="shared" si="524"/>
        <v>0</v>
      </c>
      <c r="AJ4648" s="85">
        <f>IF(I4648&gt;Variables!$G$7,0,1)</f>
        <v>0</v>
      </c>
      <c r="AK4648" s="85">
        <f>IF(F4648&gt;Variables!$G$8,0,1)</f>
        <v>0</v>
      </c>
      <c r="AL4648" s="85">
        <f>IF(G4648&gt;Variables!$G$9,0,1)</f>
        <v>1</v>
      </c>
      <c r="AM4648" s="85">
        <f>IF(AND(K4648&gt;Variables!$G$10,K4648&lt;Variables!$G$11),0,1)</f>
        <v>1</v>
      </c>
      <c r="AN4648" s="103">
        <f>IF(H4648&lt;Variables!$G$13,1,0)</f>
        <v>1</v>
      </c>
      <c r="AO4648" s="101">
        <f>IF(R4648&lt;Variables!$G$12,0,1)</f>
        <v>1</v>
      </c>
      <c r="AP4648" s="86">
        <f t="shared" si="522"/>
        <v>0</v>
      </c>
      <c r="AR4648">
        <v>0</v>
      </c>
      <c r="AS4648">
        <v>0</v>
      </c>
      <c r="AT4648">
        <v>1</v>
      </c>
      <c r="AU4648">
        <v>0</v>
      </c>
      <c r="BA4648">
        <v>-2.25</v>
      </c>
    </row>
    <row r="4649" spans="3:53" ht="12.75" x14ac:dyDescent="0.2">
      <c r="C4649" t="s">
        <v>895</v>
      </c>
      <c r="D4649" t="s">
        <v>888</v>
      </c>
      <c r="E4649">
        <v>19.61</v>
      </c>
      <c r="F4649">
        <v>9.35</v>
      </c>
      <c r="G4649">
        <v>8.23</v>
      </c>
      <c r="H4649">
        <v>2660</v>
      </c>
      <c r="I4649">
        <v>-62.162999999999997</v>
      </c>
      <c r="J4649" t="s">
        <v>78</v>
      </c>
      <c r="K4649">
        <v>63.57</v>
      </c>
      <c r="L4649">
        <v>19.361750000000001</v>
      </c>
      <c r="M4649">
        <v>1.178870711583401</v>
      </c>
      <c r="N4649">
        <v>19.314578000000001</v>
      </c>
      <c r="O4649">
        <v>1.4259798997420261</v>
      </c>
      <c r="P4649">
        <v>2061000</v>
      </c>
      <c r="Q4649">
        <v>3595000</v>
      </c>
      <c r="R4649">
        <v>0.56999999999999995</v>
      </c>
      <c r="S4649">
        <v>36.761999999999993</v>
      </c>
      <c r="T4649">
        <v>11.145</v>
      </c>
      <c r="U4649">
        <v>22.959583333333331</v>
      </c>
      <c r="V4649">
        <f t="shared" si="523"/>
        <v>2.4307344296925644</v>
      </c>
      <c r="AC4649">
        <v>20.73</v>
      </c>
      <c r="AD4649">
        <v>19.22</v>
      </c>
      <c r="AH4649" s="85">
        <f>IF(AND(M4649&lt;Variables!$G$6,M4649&gt;Variables!$G$5),0,1)</f>
        <v>1</v>
      </c>
      <c r="AI4649" s="85">
        <f t="shared" si="524"/>
        <v>0</v>
      </c>
      <c r="AJ4649" s="85">
        <f>IF(I4649&gt;Variables!$G$7,0,1)</f>
        <v>1</v>
      </c>
      <c r="AK4649" s="85">
        <f>IF(F4649&gt;Variables!$G$8,0,1)</f>
        <v>0</v>
      </c>
      <c r="AL4649" s="85">
        <f>IF(G4649&gt;Variables!$G$9,0,1)</f>
        <v>1</v>
      </c>
      <c r="AM4649" s="85">
        <f>IF(AND(K4649&gt;Variables!$G$10,K4649&lt;Variables!$G$11),0,1)</f>
        <v>0</v>
      </c>
      <c r="AN4649" s="103">
        <f>IF(H4649&lt;Variables!$G$13,1,0)</f>
        <v>0</v>
      </c>
      <c r="AO4649" s="101">
        <f>IF(R4649&lt;Variables!$G$12,0,1)</f>
        <v>0</v>
      </c>
      <c r="AP4649" s="86">
        <f t="shared" si="522"/>
        <v>1</v>
      </c>
      <c r="AR4649">
        <v>1</v>
      </c>
      <c r="AS4649">
        <v>0</v>
      </c>
      <c r="AT4649">
        <v>0</v>
      </c>
      <c r="AU4649">
        <v>0</v>
      </c>
      <c r="BA4649">
        <v>2</v>
      </c>
    </row>
    <row r="4650" spans="3:53" ht="12.75" x14ac:dyDescent="0.2">
      <c r="C4650" t="s">
        <v>895</v>
      </c>
      <c r="D4650" t="s">
        <v>868</v>
      </c>
      <c r="E4650">
        <v>5.62</v>
      </c>
      <c r="F4650">
        <v>39.450000000000003</v>
      </c>
      <c r="G4650">
        <v>-5.08</v>
      </c>
      <c r="H4650">
        <v>124.3</v>
      </c>
      <c r="I4650">
        <v>0.41699999999999998</v>
      </c>
      <c r="J4650" t="s">
        <v>76</v>
      </c>
      <c r="K4650">
        <v>48.61</v>
      </c>
      <c r="L4650">
        <v>5.6197000000000008</v>
      </c>
      <c r="M4650">
        <v>-0.1726070786696885</v>
      </c>
      <c r="N4650">
        <v>5.6076959999999998</v>
      </c>
      <c r="O4650">
        <v>4.1086392700326983E-2</v>
      </c>
      <c r="P4650">
        <v>25630000</v>
      </c>
      <c r="Q4650">
        <v>722400</v>
      </c>
      <c r="R4650">
        <v>35.479999999999997</v>
      </c>
      <c r="S4650">
        <v>36.761999999999993</v>
      </c>
      <c r="T4650">
        <v>11.145</v>
      </c>
      <c r="U4650">
        <v>22.959583333333331</v>
      </c>
      <c r="V4650">
        <f t="shared" si="523"/>
        <v>2.356394483997367</v>
      </c>
      <c r="AC4650">
        <v>5.74</v>
      </c>
      <c r="AD4650">
        <v>5.0199999999999996</v>
      </c>
      <c r="AH4650" s="85">
        <f>IF(AND(M4650&lt;Variables!$G$6,M4650&gt;Variables!$G$5),0,1)</f>
        <v>1</v>
      </c>
      <c r="AI4650" s="85">
        <f t="shared" si="524"/>
        <v>0</v>
      </c>
      <c r="AJ4650" s="85">
        <f>IF(I4650&gt;Variables!$G$7,0,1)</f>
        <v>0</v>
      </c>
      <c r="AK4650" s="85">
        <f>IF(F4650&gt;Variables!$G$8,0,1)</f>
        <v>0</v>
      </c>
      <c r="AL4650" s="85">
        <f>IF(G4650&gt;Variables!$G$9,0,1)</f>
        <v>1</v>
      </c>
      <c r="AM4650" s="85">
        <f>IF(AND(K4650&gt;Variables!$G$10,K4650&lt;Variables!$G$11),0,1)</f>
        <v>1</v>
      </c>
      <c r="AN4650" s="103">
        <f>IF(H4650&lt;Variables!$G$13,1,0)</f>
        <v>1</v>
      </c>
      <c r="AO4650" s="101">
        <f>IF(R4650&lt;Variables!$G$12,0,1)</f>
        <v>1</v>
      </c>
      <c r="AP4650" s="86">
        <f t="shared" si="522"/>
        <v>0</v>
      </c>
      <c r="AR4650">
        <v>0</v>
      </c>
      <c r="AS4650">
        <v>0</v>
      </c>
      <c r="AT4650">
        <v>1</v>
      </c>
      <c r="AU4650">
        <v>0</v>
      </c>
      <c r="BA4650">
        <v>-2.25</v>
      </c>
    </row>
    <row r="4651" spans="3:53" ht="12.75" x14ac:dyDescent="0.2">
      <c r="C4651" t="s">
        <v>895</v>
      </c>
      <c r="D4651" t="s">
        <v>886</v>
      </c>
      <c r="E4651">
        <v>28.25</v>
      </c>
      <c r="F4651">
        <v>9.81</v>
      </c>
      <c r="G4651">
        <v>8.77</v>
      </c>
      <c r="H4651">
        <v>5330</v>
      </c>
      <c r="I4651">
        <v>-29.667999999999999</v>
      </c>
      <c r="J4651" t="s">
        <v>78</v>
      </c>
      <c r="K4651">
        <v>63.66</v>
      </c>
      <c r="L4651">
        <v>28.163250000000001</v>
      </c>
      <c r="M4651">
        <v>0.37904006107250288</v>
      </c>
      <c r="N4651">
        <v>27.874331999999999</v>
      </c>
      <c r="O4651">
        <v>1.4194707876766359</v>
      </c>
      <c r="P4651">
        <v>667978</v>
      </c>
      <c r="Q4651">
        <v>1015000</v>
      </c>
      <c r="R4651">
        <v>0.66</v>
      </c>
      <c r="S4651">
        <v>36.761999999999993</v>
      </c>
      <c r="T4651">
        <v>11.145</v>
      </c>
      <c r="U4651">
        <v>22.959583333333331</v>
      </c>
      <c r="V4651">
        <f t="shared" si="523"/>
        <v>2.4837093976795996</v>
      </c>
      <c r="AC4651">
        <v>29.7</v>
      </c>
      <c r="AD4651">
        <v>28.19</v>
      </c>
      <c r="AH4651" s="85">
        <f>IF(AND(M4651&lt;Variables!$G$6,M4651&gt;Variables!$G$5),0,1)</f>
        <v>1</v>
      </c>
      <c r="AI4651" s="85">
        <f t="shared" si="524"/>
        <v>0</v>
      </c>
      <c r="AJ4651" s="85">
        <f>IF(I4651&gt;Variables!$G$7,0,1)</f>
        <v>1</v>
      </c>
      <c r="AK4651" s="85">
        <f>IF(F4651&gt;Variables!$G$8,0,1)</f>
        <v>0</v>
      </c>
      <c r="AL4651" s="85">
        <f>IF(G4651&gt;Variables!$G$9,0,1)</f>
        <v>1</v>
      </c>
      <c r="AM4651" s="85">
        <f>IF(AND(K4651&gt;Variables!$G$10,K4651&lt;Variables!$G$11),0,1)</f>
        <v>0</v>
      </c>
      <c r="AN4651" s="103">
        <f>IF(H4651&lt;Variables!$G$13,1,0)</f>
        <v>0</v>
      </c>
      <c r="AO4651" s="101">
        <f>IF(R4651&lt;Variables!$G$12,0,1)</f>
        <v>0</v>
      </c>
      <c r="AP4651" s="86">
        <f t="shared" si="522"/>
        <v>1</v>
      </c>
      <c r="AR4651">
        <v>1</v>
      </c>
      <c r="AS4651">
        <v>0</v>
      </c>
      <c r="AT4651">
        <v>0</v>
      </c>
      <c r="AU4651">
        <v>0</v>
      </c>
      <c r="BA4651">
        <v>1.8</v>
      </c>
    </row>
    <row r="4652" spans="3:53" ht="12.75" x14ac:dyDescent="0.2">
      <c r="C4652" t="s">
        <v>895</v>
      </c>
      <c r="D4652" t="s">
        <v>872</v>
      </c>
      <c r="E4652">
        <v>5.94</v>
      </c>
      <c r="F4652">
        <v>60.41</v>
      </c>
      <c r="G4652">
        <v>11.96</v>
      </c>
      <c r="H4652">
        <v>208.2</v>
      </c>
      <c r="I4652">
        <v>-15.234999999999999</v>
      </c>
      <c r="J4652" t="s">
        <v>78</v>
      </c>
      <c r="K4652">
        <v>54.86</v>
      </c>
      <c r="L4652">
        <v>5.9411500000000004</v>
      </c>
      <c r="M4652">
        <v>6.4802268920998607E-2</v>
      </c>
      <c r="N4652">
        <v>5.9456199999999999</v>
      </c>
      <c r="O4652">
        <v>-1.04278443627346E-2</v>
      </c>
      <c r="P4652">
        <v>1560000</v>
      </c>
      <c r="Q4652">
        <v>20810</v>
      </c>
      <c r="R4652">
        <v>74.959999999999994</v>
      </c>
      <c r="S4652">
        <v>36.761999999999993</v>
      </c>
      <c r="T4652">
        <v>11.145</v>
      </c>
      <c r="U4652">
        <v>22.959583333333331</v>
      </c>
      <c r="V4652">
        <f t="shared" si="523"/>
        <v>2.4147551970982049</v>
      </c>
      <c r="AC4652">
        <v>5.96</v>
      </c>
      <c r="AD4652">
        <v>5.93</v>
      </c>
      <c r="AH4652" s="85">
        <f>IF(AND(M4652&lt;Variables!$G$6,M4652&gt;Variables!$G$5),0,1)</f>
        <v>1</v>
      </c>
      <c r="AI4652" s="85">
        <f t="shared" si="524"/>
        <v>1</v>
      </c>
      <c r="AJ4652" s="85">
        <f>IF(I4652&gt;Variables!$G$7,0,1)</f>
        <v>1</v>
      </c>
      <c r="AK4652" s="85">
        <f>IF(F4652&gt;Variables!$G$8,0,1)</f>
        <v>0</v>
      </c>
      <c r="AL4652" s="85">
        <f>IF(G4652&gt;Variables!$G$9,0,1)</f>
        <v>1</v>
      </c>
      <c r="AM4652" s="85">
        <f>IF(AND(K4652&gt;Variables!$G$10,K4652&lt;Variables!$G$11),0,1)</f>
        <v>0</v>
      </c>
      <c r="AN4652" s="103">
        <f>IF(H4652&lt;Variables!$G$13,1,0)</f>
        <v>1</v>
      </c>
      <c r="AO4652" s="101">
        <f>IF(R4652&lt;Variables!$G$12,0,1)</f>
        <v>1</v>
      </c>
      <c r="AP4652" s="86">
        <f t="shared" si="522"/>
        <v>1</v>
      </c>
      <c r="AR4652">
        <v>0</v>
      </c>
      <c r="AS4652">
        <v>0</v>
      </c>
      <c r="AT4652">
        <v>0</v>
      </c>
      <c r="AU4652">
        <v>1</v>
      </c>
      <c r="BA4652">
        <v>-0.15</v>
      </c>
    </row>
    <row r="4653" spans="3:53" ht="12.75" x14ac:dyDescent="0.2">
      <c r="C4653" t="s">
        <v>895</v>
      </c>
      <c r="D4653" t="s">
        <v>133</v>
      </c>
      <c r="E4653">
        <v>7.62</v>
      </c>
      <c r="F4653">
        <v>58.4</v>
      </c>
      <c r="G4653">
        <v>11.47</v>
      </c>
      <c r="H4653">
        <v>22.11</v>
      </c>
      <c r="I4653">
        <v>-48.127000000000002</v>
      </c>
      <c r="J4653" t="s">
        <v>78</v>
      </c>
      <c r="K4653">
        <v>48.55</v>
      </c>
      <c r="L4653">
        <v>7.7862699999999991</v>
      </c>
      <c r="M4653">
        <v>-0.7868979626958672</v>
      </c>
      <c r="N4653">
        <v>7.7437680000000002</v>
      </c>
      <c r="O4653">
        <v>-0.2423626327648318</v>
      </c>
      <c r="P4653">
        <v>61620000</v>
      </c>
      <c r="Q4653">
        <v>6720000</v>
      </c>
      <c r="R4653">
        <v>9.17</v>
      </c>
      <c r="S4653">
        <v>36.761999999999993</v>
      </c>
      <c r="T4653">
        <v>11.145</v>
      </c>
      <c r="U4653">
        <v>22.959583333333331</v>
      </c>
      <c r="V4653">
        <f t="shared" si="523"/>
        <v>2.3691421331215072</v>
      </c>
      <c r="AC4653">
        <v>9.82</v>
      </c>
      <c r="AD4653">
        <v>7.09</v>
      </c>
      <c r="AH4653" s="85">
        <f>IF(AND(M4653&lt;Variables!$G$6,M4653&gt;Variables!$G$5),0,1)</f>
        <v>1</v>
      </c>
      <c r="AI4653" s="85">
        <f t="shared" si="524"/>
        <v>0</v>
      </c>
      <c r="AJ4653" s="85">
        <f>IF(I4653&gt;Variables!$G$7,0,1)</f>
        <v>1</v>
      </c>
      <c r="AK4653" s="85">
        <f>IF(F4653&gt;Variables!$G$8,0,1)</f>
        <v>0</v>
      </c>
      <c r="AL4653" s="85">
        <f>IF(G4653&gt;Variables!$G$9,0,1)</f>
        <v>1</v>
      </c>
      <c r="AM4653" s="85">
        <f>IF(AND(K4653&gt;Variables!$G$10,K4653&lt;Variables!$G$11),0,1)</f>
        <v>1</v>
      </c>
      <c r="AN4653" s="103">
        <f>IF(H4653&lt;Variables!$G$13,1,0)</f>
        <v>1</v>
      </c>
      <c r="AO4653" s="101">
        <f>IF(R4653&lt;Variables!$G$12,0,1)</f>
        <v>1</v>
      </c>
      <c r="AP4653" s="86">
        <f t="shared" si="522"/>
        <v>1</v>
      </c>
      <c r="AR4653">
        <v>1</v>
      </c>
      <c r="AS4653">
        <v>0</v>
      </c>
      <c r="AT4653">
        <v>0</v>
      </c>
      <c r="AU4653">
        <v>0</v>
      </c>
      <c r="BA4653">
        <v>2</v>
      </c>
    </row>
    <row r="4654" spans="3:53" ht="12.75" x14ac:dyDescent="0.2">
      <c r="C4654" t="s">
        <v>895</v>
      </c>
      <c r="D4654" t="s">
        <v>840</v>
      </c>
      <c r="E4654">
        <v>106.59</v>
      </c>
      <c r="F4654">
        <v>48.15</v>
      </c>
      <c r="G4654">
        <v>42.05</v>
      </c>
      <c r="H4654">
        <v>-99999</v>
      </c>
      <c r="I4654">
        <v>-1.2E-2</v>
      </c>
      <c r="J4654" t="s">
        <v>78</v>
      </c>
      <c r="K4654">
        <v>68.59</v>
      </c>
      <c r="L4654">
        <v>105.8531052631579</v>
      </c>
      <c r="M4654">
        <v>1.971500724191263</v>
      </c>
      <c r="N4654">
        <v>94.045458333333329</v>
      </c>
      <c r="O4654">
        <v>14.774282472439079</v>
      </c>
      <c r="P4654">
        <v>117158</v>
      </c>
      <c r="Q4654">
        <v>15001</v>
      </c>
      <c r="R4654">
        <v>7.81</v>
      </c>
      <c r="S4654">
        <v>36.761999999999993</v>
      </c>
      <c r="T4654">
        <v>11.145</v>
      </c>
      <c r="U4654">
        <v>22.959583333333331</v>
      </c>
      <c r="V4654">
        <f t="shared" si="523"/>
        <v>2.4024876080107047</v>
      </c>
      <c r="AC4654">
        <v>129.79</v>
      </c>
      <c r="AD4654">
        <v>105.21</v>
      </c>
      <c r="AH4654" s="85">
        <f>IF(AND(M4654&lt;Variables!$G$6,M4654&gt;Variables!$G$5),0,1)</f>
        <v>1</v>
      </c>
      <c r="AI4654" s="85">
        <f t="shared" si="524"/>
        <v>0</v>
      </c>
      <c r="AJ4654" s="85">
        <f>IF(I4654&gt;Variables!$G$7,0,1)</f>
        <v>1</v>
      </c>
      <c r="AK4654" s="85">
        <f>IF(F4654&gt;Variables!$G$8,0,1)</f>
        <v>0</v>
      </c>
      <c r="AL4654" s="85">
        <f>IF(G4654&gt;Variables!$G$9,0,1)</f>
        <v>0</v>
      </c>
      <c r="AM4654" s="85">
        <f>IF(AND(K4654&gt;Variables!$G$10,K4654&lt;Variables!$G$11),0,1)</f>
        <v>0</v>
      </c>
      <c r="AN4654" s="103">
        <f>IF(H4654&lt;Variables!$G$13,1,0)</f>
        <v>1</v>
      </c>
      <c r="AO4654" s="101">
        <f>IF(R4654&lt;Variables!$G$12,0,1)</f>
        <v>1</v>
      </c>
      <c r="AP4654" s="86">
        <f t="shared" si="522"/>
        <v>1</v>
      </c>
      <c r="AR4654">
        <v>1</v>
      </c>
      <c r="AS4654">
        <v>0</v>
      </c>
      <c r="AT4654">
        <v>0</v>
      </c>
      <c r="AU4654">
        <v>0</v>
      </c>
      <c r="BA4654">
        <v>2</v>
      </c>
    </row>
    <row r="4655" spans="3:53" ht="12.75" x14ac:dyDescent="0.2">
      <c r="C4655" t="s">
        <v>895</v>
      </c>
      <c r="D4655" t="s">
        <v>885</v>
      </c>
      <c r="E4655">
        <v>4.34</v>
      </c>
      <c r="F4655">
        <v>32.08</v>
      </c>
      <c r="G4655">
        <v>28.75</v>
      </c>
      <c r="H4655">
        <v>13.78</v>
      </c>
      <c r="I4655">
        <v>-6.2110000000000003</v>
      </c>
      <c r="J4655" t="s">
        <v>78</v>
      </c>
      <c r="K4655">
        <v>47.99</v>
      </c>
      <c r="L4655">
        <v>4.4401315789473683</v>
      </c>
      <c r="M4655">
        <v>-0.5412357386279395</v>
      </c>
      <c r="N4655">
        <v>4.3746775510204081</v>
      </c>
      <c r="O4655">
        <v>0.94686862052107346</v>
      </c>
      <c r="P4655">
        <v>2780000</v>
      </c>
      <c r="Q4655">
        <v>282810</v>
      </c>
      <c r="R4655">
        <v>9.83</v>
      </c>
      <c r="S4655">
        <v>36.761999999999993</v>
      </c>
      <c r="T4655">
        <v>11.145</v>
      </c>
      <c r="U4655">
        <v>22.959583333333331</v>
      </c>
      <c r="V4655">
        <f t="shared" si="523"/>
        <v>2.3571067206898797</v>
      </c>
      <c r="AC4655">
        <v>4.4489999999999998</v>
      </c>
      <c r="AD4655">
        <v>3.7837999999999998</v>
      </c>
      <c r="AH4655" s="85">
        <f>IF(AND(M4655&lt;Variables!$G$6,M4655&gt;Variables!$G$5),0,1)</f>
        <v>1</v>
      </c>
      <c r="AI4655" s="85">
        <f t="shared" si="524"/>
        <v>0</v>
      </c>
      <c r="AJ4655" s="85">
        <f>IF(I4655&gt;Variables!$G$7,0,1)</f>
        <v>1</v>
      </c>
      <c r="AK4655" s="85">
        <f>IF(F4655&gt;Variables!$G$8,0,1)</f>
        <v>0</v>
      </c>
      <c r="AL4655" s="85">
        <f>IF(G4655&gt;Variables!$G$9,0,1)</f>
        <v>0</v>
      </c>
      <c r="AM4655" s="85">
        <f>IF(AND(K4655&gt;Variables!$G$10,K4655&lt;Variables!$G$11),0,1)</f>
        <v>1</v>
      </c>
      <c r="AN4655" s="103">
        <f>IF(H4655&lt;Variables!$G$13,1,0)</f>
        <v>1</v>
      </c>
      <c r="AO4655" s="101">
        <f>IF(R4655&lt;Variables!$G$12,0,1)</f>
        <v>1</v>
      </c>
      <c r="AP4655" s="86">
        <f t="shared" ref="AP4655:AP4718" si="525">IF(J4655="Pass", 0,1)</f>
        <v>1</v>
      </c>
      <c r="AR4655">
        <v>1</v>
      </c>
      <c r="AS4655">
        <v>0</v>
      </c>
      <c r="AT4655">
        <v>0</v>
      </c>
      <c r="AU4655">
        <v>0</v>
      </c>
      <c r="BA4655">
        <v>2</v>
      </c>
    </row>
    <row r="4656" spans="3:53" ht="12.75" x14ac:dyDescent="0.2">
      <c r="C4656" t="s">
        <v>895</v>
      </c>
      <c r="D4656" t="s">
        <v>861</v>
      </c>
      <c r="E4656">
        <v>3.11</v>
      </c>
      <c r="F4656">
        <v>29.02</v>
      </c>
      <c r="G4656">
        <v>5.78</v>
      </c>
      <c r="H4656">
        <v>298.19</v>
      </c>
      <c r="I4656">
        <v>0.83199999999999996</v>
      </c>
      <c r="J4656" t="s">
        <v>78</v>
      </c>
      <c r="K4656">
        <v>45.22</v>
      </c>
      <c r="L4656">
        <v>3.17706</v>
      </c>
      <c r="M4656">
        <v>-2.1107564855558318</v>
      </c>
      <c r="N4656">
        <v>3.1306639999999999</v>
      </c>
      <c r="O4656">
        <v>-0.66005166954998862</v>
      </c>
      <c r="P4656">
        <v>14260000</v>
      </c>
      <c r="Q4656">
        <v>352780</v>
      </c>
      <c r="R4656">
        <v>40.42</v>
      </c>
      <c r="S4656">
        <v>36.761999999999993</v>
      </c>
      <c r="T4656">
        <v>11.145</v>
      </c>
      <c r="U4656">
        <v>22.959583333333331</v>
      </c>
      <c r="V4656">
        <f t="shared" si="523"/>
        <v>2.3432206352136884</v>
      </c>
      <c r="AC4656">
        <v>3.75</v>
      </c>
      <c r="AD4656">
        <v>3.08</v>
      </c>
      <c r="AH4656" s="85">
        <f>IF(AND(M4656&lt;Variables!$G$6,M4656&gt;Variables!$G$5),0,1)</f>
        <v>0</v>
      </c>
      <c r="AI4656" s="85">
        <f t="shared" si="524"/>
        <v>0</v>
      </c>
      <c r="AJ4656" s="85">
        <f>IF(I4656&gt;Variables!$G$7,0,1)</f>
        <v>0</v>
      </c>
      <c r="AK4656" s="85">
        <f>IF(F4656&gt;Variables!$G$8,0,1)</f>
        <v>0</v>
      </c>
      <c r="AL4656" s="85">
        <f>IF(G4656&gt;Variables!$G$9,0,1)</f>
        <v>1</v>
      </c>
      <c r="AM4656" s="85">
        <f>IF(AND(K4656&gt;Variables!$G$10,K4656&lt;Variables!$G$11),0,1)</f>
        <v>1</v>
      </c>
      <c r="AN4656" s="103">
        <f>IF(H4656&lt;Variables!$G$13,1,0)</f>
        <v>1</v>
      </c>
      <c r="AO4656" s="101">
        <f>IF(R4656&lt;Variables!$G$12,0,1)</f>
        <v>1</v>
      </c>
      <c r="AP4656" s="86">
        <f t="shared" si="525"/>
        <v>1</v>
      </c>
      <c r="AR4656">
        <v>1</v>
      </c>
      <c r="AS4656">
        <v>0</v>
      </c>
      <c r="AT4656">
        <v>0</v>
      </c>
      <c r="AU4656">
        <v>0</v>
      </c>
      <c r="BA4656">
        <v>2</v>
      </c>
    </row>
    <row r="4657" spans="3:53" ht="12.75" x14ac:dyDescent="0.2">
      <c r="C4657" t="s">
        <v>895</v>
      </c>
      <c r="D4657" t="s">
        <v>882</v>
      </c>
      <c r="E4657">
        <v>20.05</v>
      </c>
      <c r="F4657">
        <v>24.14</v>
      </c>
      <c r="G4657">
        <v>24.14</v>
      </c>
      <c r="H4657">
        <v>113.63</v>
      </c>
      <c r="I4657">
        <v>1484.0440000000001</v>
      </c>
      <c r="J4657" t="s">
        <v>78</v>
      </c>
      <c r="K4657">
        <v>51.33</v>
      </c>
      <c r="L4657">
        <v>20.127955555555548</v>
      </c>
      <c r="M4657">
        <v>-2.7104370041433779E-2</v>
      </c>
      <c r="N4657">
        <v>20.087018749999999</v>
      </c>
      <c r="O4657">
        <v>0.17663771036207221</v>
      </c>
      <c r="P4657">
        <v>1030000</v>
      </c>
      <c r="Q4657">
        <v>179040</v>
      </c>
      <c r="R4657">
        <v>5.75</v>
      </c>
      <c r="S4657">
        <v>36.761999999999993</v>
      </c>
      <c r="T4657">
        <v>11.145</v>
      </c>
      <c r="U4657">
        <v>22.959583333333331</v>
      </c>
      <c r="V4657">
        <f t="shared" si="523"/>
        <v>2.381587622590581</v>
      </c>
      <c r="AC4657">
        <v>21.399899999999999</v>
      </c>
      <c r="AD4657">
        <v>19.5</v>
      </c>
      <c r="AH4657" s="85">
        <f>IF(AND(M4657&lt;Variables!$G$6,M4657&gt;Variables!$G$5),0,1)</f>
        <v>1</v>
      </c>
      <c r="AI4657" s="85">
        <f t="shared" si="524"/>
        <v>0</v>
      </c>
      <c r="AJ4657" s="85">
        <f>IF(I4657&gt;Variables!$G$7,0,1)</f>
        <v>0</v>
      </c>
      <c r="AK4657" s="85">
        <f>IF(F4657&gt;Variables!$G$8,0,1)</f>
        <v>0</v>
      </c>
      <c r="AL4657" s="85">
        <f>IF(G4657&gt;Variables!$G$9,0,1)</f>
        <v>0</v>
      </c>
      <c r="AM4657" s="85">
        <f>IF(AND(K4657&gt;Variables!$G$10,K4657&lt;Variables!$G$11),0,1)</f>
        <v>0</v>
      </c>
      <c r="AN4657" s="103">
        <f>IF(H4657&lt;Variables!$G$13,1,0)</f>
        <v>1</v>
      </c>
      <c r="AO4657" s="101">
        <f>IF(R4657&lt;Variables!$G$12,0,1)</f>
        <v>1</v>
      </c>
      <c r="AP4657" s="86">
        <f t="shared" si="525"/>
        <v>1</v>
      </c>
      <c r="AR4657">
        <v>0</v>
      </c>
      <c r="AS4657">
        <v>0</v>
      </c>
      <c r="AT4657">
        <v>1</v>
      </c>
      <c r="AU4657">
        <v>0</v>
      </c>
      <c r="BA4657">
        <v>-1.0900000000000001</v>
      </c>
    </row>
    <row r="4658" spans="3:53" ht="12.75" x14ac:dyDescent="0.2">
      <c r="C4658" t="s">
        <v>895</v>
      </c>
      <c r="D4658" t="s">
        <v>262</v>
      </c>
      <c r="E4658">
        <v>5.66</v>
      </c>
      <c r="F4658">
        <v>23.33</v>
      </c>
      <c r="G4658">
        <v>15.31</v>
      </c>
      <c r="H4658">
        <v>558.21</v>
      </c>
      <c r="I4658">
        <v>116.51300000000001</v>
      </c>
      <c r="J4658" t="s">
        <v>78</v>
      </c>
      <c r="K4658">
        <v>36.630000000000003</v>
      </c>
      <c r="L4658">
        <v>5.7514500000000002</v>
      </c>
      <c r="M4658">
        <v>-1.763903015761239</v>
      </c>
      <c r="N4658">
        <v>5.862207999999999</v>
      </c>
      <c r="O4658">
        <v>-3.6199329672368949</v>
      </c>
      <c r="P4658">
        <v>32980000</v>
      </c>
      <c r="Q4658">
        <v>13790000</v>
      </c>
      <c r="R4658">
        <v>2.39</v>
      </c>
      <c r="S4658">
        <v>36.761999999999993</v>
      </c>
      <c r="T4658">
        <v>11.145</v>
      </c>
      <c r="U4658">
        <v>22.959583333333331</v>
      </c>
      <c r="V4658">
        <f t="shared" si="523"/>
        <v>2.2062394673795298</v>
      </c>
      <c r="AC4658">
        <v>6.39</v>
      </c>
      <c r="AD4658">
        <v>5.61</v>
      </c>
      <c r="AH4658" s="85">
        <f>IF(AND(M4658&lt;Variables!$G$6,M4658&gt;Variables!$G$5),0,1)</f>
        <v>1</v>
      </c>
      <c r="AI4658" s="85">
        <f t="shared" si="524"/>
        <v>1</v>
      </c>
      <c r="AJ4658" s="85">
        <f>IF(I4658&gt;Variables!$G$7,0,1)</f>
        <v>0</v>
      </c>
      <c r="AK4658" s="85">
        <f>IF(F4658&gt;Variables!$G$8,0,1)</f>
        <v>0</v>
      </c>
      <c r="AL4658" s="85">
        <f>IF(G4658&gt;Variables!$G$9,0,1)</f>
        <v>0</v>
      </c>
      <c r="AM4658" s="85">
        <f>IF(AND(K4658&gt;Variables!$G$10,K4658&lt;Variables!$G$11),0,1)</f>
        <v>1</v>
      </c>
      <c r="AN4658" s="103">
        <f>IF(H4658&lt;Variables!$G$13,1,0)</f>
        <v>1</v>
      </c>
      <c r="AO4658" s="101">
        <f>IF(R4658&lt;Variables!$G$12,0,1)</f>
        <v>1</v>
      </c>
      <c r="AP4658" s="86">
        <f t="shared" si="525"/>
        <v>1</v>
      </c>
      <c r="AR4658">
        <v>1</v>
      </c>
      <c r="AS4658">
        <v>0</v>
      </c>
      <c r="AT4658">
        <v>0</v>
      </c>
      <c r="AU4658">
        <v>0</v>
      </c>
      <c r="BA4658">
        <v>2</v>
      </c>
    </row>
    <row r="4659" spans="3:53" ht="12.75" x14ac:dyDescent="0.2">
      <c r="C4659" t="s">
        <v>895</v>
      </c>
      <c r="D4659" t="s">
        <v>196</v>
      </c>
      <c r="E4659">
        <v>8.5299999999999994</v>
      </c>
      <c r="F4659">
        <v>23.13</v>
      </c>
      <c r="G4659">
        <v>9.99</v>
      </c>
      <c r="H4659">
        <v>1760</v>
      </c>
      <c r="I4659">
        <v>-46.472000000000001</v>
      </c>
      <c r="J4659" t="s">
        <v>78</v>
      </c>
      <c r="K4659">
        <v>64.760000000000005</v>
      </c>
      <c r="L4659">
        <v>8.3816999999999986</v>
      </c>
      <c r="M4659">
        <v>1.1727931087965671</v>
      </c>
      <c r="N4659">
        <v>8.2772019999999991</v>
      </c>
      <c r="O4659">
        <v>2.450079145102432</v>
      </c>
      <c r="P4659">
        <v>46756000</v>
      </c>
      <c r="Q4659">
        <v>23880000</v>
      </c>
      <c r="R4659">
        <v>1.96</v>
      </c>
      <c r="S4659">
        <v>36.761999999999993</v>
      </c>
      <c r="T4659">
        <v>11.145</v>
      </c>
      <c r="U4659">
        <v>22.959583333333331</v>
      </c>
      <c r="V4659">
        <f t="shared" si="523"/>
        <v>2.4394284680577907</v>
      </c>
      <c r="AC4659">
        <v>8.86</v>
      </c>
      <c r="AD4659">
        <v>8.26</v>
      </c>
      <c r="AH4659" s="85">
        <f>IF(AND(M4659&lt;Variables!$G$6,M4659&gt;Variables!$G$5),0,1)</f>
        <v>1</v>
      </c>
      <c r="AI4659" s="85">
        <f t="shared" si="524"/>
        <v>0</v>
      </c>
      <c r="AJ4659" s="85">
        <f>IF(I4659&gt;Variables!$G$7,0,1)</f>
        <v>1</v>
      </c>
      <c r="AK4659" s="85">
        <f>IF(F4659&gt;Variables!$G$8,0,1)</f>
        <v>0</v>
      </c>
      <c r="AL4659" s="85">
        <f>IF(G4659&gt;Variables!$G$9,0,1)</f>
        <v>1</v>
      </c>
      <c r="AM4659" s="85">
        <f>IF(AND(K4659&gt;Variables!$G$10,K4659&lt;Variables!$G$11),0,1)</f>
        <v>0</v>
      </c>
      <c r="AN4659" s="103">
        <f>IF(H4659&lt;Variables!$G$13,1,0)</f>
        <v>1</v>
      </c>
      <c r="AO4659" s="101">
        <f>IF(R4659&lt;Variables!$G$12,0,1)</f>
        <v>0</v>
      </c>
      <c r="AP4659" s="86">
        <f t="shared" si="525"/>
        <v>1</v>
      </c>
      <c r="AR4659">
        <v>1</v>
      </c>
      <c r="AS4659">
        <v>0</v>
      </c>
      <c r="AT4659">
        <v>0</v>
      </c>
      <c r="AU4659">
        <v>0</v>
      </c>
      <c r="BA4659">
        <v>2</v>
      </c>
    </row>
    <row r="4660" spans="3:53" ht="12.75" x14ac:dyDescent="0.2">
      <c r="C4660" t="s">
        <v>895</v>
      </c>
      <c r="D4660" t="s">
        <v>862</v>
      </c>
      <c r="E4660">
        <v>78.180000000000007</v>
      </c>
      <c r="F4660">
        <v>21.23</v>
      </c>
      <c r="G4660">
        <v>-0.45</v>
      </c>
      <c r="H4660">
        <v>4480</v>
      </c>
      <c r="I4660">
        <v>2.5409999999999999</v>
      </c>
      <c r="J4660" t="s">
        <v>78</v>
      </c>
      <c r="K4660">
        <v>64.180000000000007</v>
      </c>
      <c r="L4660">
        <v>78.096524999999986</v>
      </c>
      <c r="M4660">
        <v>0.1004846246360022</v>
      </c>
      <c r="N4660">
        <v>78.106128000000012</v>
      </c>
      <c r="O4660">
        <v>8.8177460288371631E-2</v>
      </c>
      <c r="P4660">
        <v>14000000</v>
      </c>
      <c r="Q4660">
        <v>578815</v>
      </c>
      <c r="R4660">
        <v>24.19</v>
      </c>
      <c r="S4660">
        <v>36.761999999999993</v>
      </c>
      <c r="T4660">
        <v>11.145</v>
      </c>
      <c r="U4660">
        <v>22.959583333333331</v>
      </c>
      <c r="V4660">
        <f t="shared" si="523"/>
        <v>2.5071771694889105</v>
      </c>
      <c r="AC4660">
        <v>78.349999999999994</v>
      </c>
      <c r="AD4660">
        <v>78</v>
      </c>
      <c r="AH4660" s="85">
        <f>IF(AND(M4660&lt;Variables!$G$6,M4660&gt;Variables!$G$5),0,1)</f>
        <v>1</v>
      </c>
      <c r="AI4660" s="85">
        <f t="shared" si="524"/>
        <v>1</v>
      </c>
      <c r="AJ4660" s="85">
        <f>IF(I4660&gt;Variables!$G$7,0,1)</f>
        <v>0</v>
      </c>
      <c r="AK4660" s="85">
        <f>IF(F4660&gt;Variables!$G$8,0,1)</f>
        <v>0</v>
      </c>
      <c r="AL4660" s="85">
        <f>IF(G4660&gt;Variables!$G$9,0,1)</f>
        <v>1</v>
      </c>
      <c r="AM4660" s="85">
        <f>IF(AND(K4660&gt;Variables!$G$10,K4660&lt;Variables!$G$11),0,1)</f>
        <v>0</v>
      </c>
      <c r="AN4660" s="103">
        <f>IF(H4660&lt;Variables!$G$13,1,0)</f>
        <v>0</v>
      </c>
      <c r="AO4660" s="101">
        <f>IF(R4660&lt;Variables!$G$12,0,1)</f>
        <v>1</v>
      </c>
      <c r="AP4660" s="86">
        <f t="shared" si="525"/>
        <v>1</v>
      </c>
      <c r="AR4660">
        <v>0</v>
      </c>
      <c r="AS4660">
        <v>1</v>
      </c>
      <c r="AT4660">
        <v>0</v>
      </c>
      <c r="AU4660">
        <v>0</v>
      </c>
      <c r="BA4660">
        <v>-7.0000000000000007E-2</v>
      </c>
    </row>
    <row r="4661" spans="3:53" ht="12.75" x14ac:dyDescent="0.2">
      <c r="C4661" t="s">
        <v>895</v>
      </c>
      <c r="D4661" t="s">
        <v>331</v>
      </c>
      <c r="E4661">
        <v>55.77</v>
      </c>
      <c r="F4661">
        <v>17.29</v>
      </c>
      <c r="G4661">
        <v>6.61</v>
      </c>
      <c r="H4661">
        <v>25710</v>
      </c>
      <c r="I4661">
        <v>1127.547</v>
      </c>
      <c r="J4661" t="s">
        <v>78</v>
      </c>
      <c r="K4661">
        <v>60.35</v>
      </c>
      <c r="L4661">
        <v>54.947015</v>
      </c>
      <c r="M4661">
        <v>1.625174725142035</v>
      </c>
      <c r="N4661">
        <v>55.356801999999988</v>
      </c>
      <c r="O4661">
        <v>0.8728791811347929</v>
      </c>
      <c r="P4661">
        <v>159846000</v>
      </c>
      <c r="Q4661">
        <v>136810000</v>
      </c>
      <c r="R4661">
        <v>1.17</v>
      </c>
      <c r="S4661">
        <v>36.761999999999993</v>
      </c>
      <c r="T4661">
        <v>11.145</v>
      </c>
      <c r="U4661">
        <v>22.959583333333331</v>
      </c>
      <c r="V4661">
        <f t="shared" si="523"/>
        <v>2.3833936844720314</v>
      </c>
      <c r="AC4661">
        <v>59.5</v>
      </c>
      <c r="AD4661">
        <v>51.8</v>
      </c>
      <c r="AH4661" s="85">
        <f>IF(AND(M4661&lt;Variables!$G$6,M4661&gt;Variables!$G$5),0,1)</f>
        <v>1</v>
      </c>
      <c r="AI4661" s="85">
        <f t="shared" si="524"/>
        <v>1</v>
      </c>
      <c r="AJ4661" s="85">
        <f>IF(I4661&gt;Variables!$G$7,0,1)</f>
        <v>0</v>
      </c>
      <c r="AK4661" s="85">
        <f>IF(F4661&gt;Variables!$G$8,0,1)</f>
        <v>0</v>
      </c>
      <c r="AL4661" s="85">
        <f>IF(G4661&gt;Variables!$G$9,0,1)</f>
        <v>1</v>
      </c>
      <c r="AM4661" s="85">
        <f>IF(AND(K4661&gt;Variables!$G$10,K4661&lt;Variables!$G$11),0,1)</f>
        <v>0</v>
      </c>
      <c r="AN4661" s="103">
        <f>IF(H4661&lt;Variables!$G$13,1,0)</f>
        <v>0</v>
      </c>
      <c r="AO4661" s="101">
        <f>IF(R4661&lt;Variables!$G$12,0,1)</f>
        <v>0</v>
      </c>
      <c r="AP4661" s="86">
        <f t="shared" si="525"/>
        <v>1</v>
      </c>
      <c r="AR4661">
        <v>1</v>
      </c>
      <c r="AS4661">
        <v>0</v>
      </c>
      <c r="AT4661">
        <v>0</v>
      </c>
      <c r="AU4661">
        <v>0</v>
      </c>
      <c r="BA4661">
        <v>2</v>
      </c>
    </row>
    <row r="4662" spans="3:53" ht="12.75" x14ac:dyDescent="0.2">
      <c r="C4662" t="s">
        <v>895</v>
      </c>
      <c r="D4662" t="s">
        <v>251</v>
      </c>
      <c r="E4662">
        <v>10.35</v>
      </c>
      <c r="F4662">
        <v>14.33</v>
      </c>
      <c r="G4662">
        <v>9.4600000000000009</v>
      </c>
      <c r="H4662">
        <v>3650</v>
      </c>
      <c r="I4662">
        <v>-0.11899999999999999</v>
      </c>
      <c r="J4662" t="s">
        <v>78</v>
      </c>
      <c r="K4662">
        <v>41.76</v>
      </c>
      <c r="L4662">
        <v>10.523474999999999</v>
      </c>
      <c r="M4662">
        <v>-1.5534317323887961</v>
      </c>
      <c r="N4662">
        <v>10.618734</v>
      </c>
      <c r="O4662">
        <v>-2.436580481251347</v>
      </c>
      <c r="P4662">
        <v>38987000</v>
      </c>
      <c r="Q4662">
        <v>22840000</v>
      </c>
      <c r="R4662">
        <v>1.71</v>
      </c>
      <c r="S4662">
        <v>36.761999999999993</v>
      </c>
      <c r="T4662">
        <v>11.145</v>
      </c>
      <c r="U4662">
        <v>22.959583333333331</v>
      </c>
      <c r="V4662">
        <f t="shared" si="523"/>
        <v>2.2850556236946447</v>
      </c>
      <c r="AC4662">
        <v>12</v>
      </c>
      <c r="AD4662">
        <v>10.275</v>
      </c>
      <c r="AH4662" s="85">
        <f>IF(AND(M4662&lt;Variables!$G$6,M4662&gt;Variables!$G$5),0,1)</f>
        <v>1</v>
      </c>
      <c r="AI4662" s="85">
        <f t="shared" si="524"/>
        <v>1</v>
      </c>
      <c r="AJ4662" s="85">
        <f>IF(I4662&gt;Variables!$G$7,0,1)</f>
        <v>1</v>
      </c>
      <c r="AK4662" s="85">
        <f>IF(F4662&gt;Variables!$G$8,0,1)</f>
        <v>0</v>
      </c>
      <c r="AL4662" s="85">
        <f>IF(G4662&gt;Variables!$G$9,0,1)</f>
        <v>1</v>
      </c>
      <c r="AM4662" s="85">
        <f>IF(AND(K4662&gt;Variables!$G$10,K4662&lt;Variables!$G$11),0,1)</f>
        <v>1</v>
      </c>
      <c r="AN4662" s="103">
        <f>IF(H4662&lt;Variables!$G$13,1,0)</f>
        <v>0</v>
      </c>
      <c r="AO4662" s="101">
        <f>IF(R4662&lt;Variables!$G$12,0,1)</f>
        <v>0</v>
      </c>
      <c r="AP4662" s="86">
        <f t="shared" si="525"/>
        <v>1</v>
      </c>
      <c r="AR4662">
        <v>1</v>
      </c>
      <c r="AS4662">
        <v>0</v>
      </c>
      <c r="AT4662">
        <v>0</v>
      </c>
      <c r="AU4662">
        <v>0</v>
      </c>
      <c r="BA4662">
        <v>2</v>
      </c>
    </row>
    <row r="4663" spans="3:53" ht="12.75" x14ac:dyDescent="0.2">
      <c r="C4663" t="s">
        <v>895</v>
      </c>
      <c r="D4663" t="s">
        <v>892</v>
      </c>
      <c r="E4663">
        <v>73.62</v>
      </c>
      <c r="F4663">
        <v>14.04</v>
      </c>
      <c r="G4663">
        <v>12.59</v>
      </c>
      <c r="H4663">
        <v>2480</v>
      </c>
      <c r="I4663">
        <v>4.8000000000000001E-2</v>
      </c>
      <c r="J4663" t="s">
        <v>78</v>
      </c>
      <c r="K4663">
        <v>55.38</v>
      </c>
      <c r="L4663">
        <v>72.430239999999998</v>
      </c>
      <c r="M4663">
        <v>1.0076730382227119</v>
      </c>
      <c r="N4663">
        <v>69.179431999999991</v>
      </c>
      <c r="O4663">
        <v>5.7541206756366678</v>
      </c>
      <c r="P4663">
        <v>3794000</v>
      </c>
      <c r="Q4663">
        <v>1705000</v>
      </c>
      <c r="R4663">
        <v>2.23</v>
      </c>
      <c r="S4663">
        <v>36.761999999999993</v>
      </c>
      <c r="T4663">
        <v>11.145</v>
      </c>
      <c r="U4663">
        <v>22.959583333333331</v>
      </c>
      <c r="V4663">
        <f t="shared" si="523"/>
        <v>2.3808806416352062</v>
      </c>
      <c r="AC4663">
        <v>73.95</v>
      </c>
      <c r="AD4663">
        <v>65.13</v>
      </c>
      <c r="AH4663" s="85">
        <f>IF(AND(M4663&lt;Variables!$G$6,M4663&gt;Variables!$G$5),0,1)</f>
        <v>1</v>
      </c>
      <c r="AI4663" s="85">
        <f t="shared" si="524"/>
        <v>0</v>
      </c>
      <c r="AJ4663" s="85">
        <f>IF(I4663&gt;Variables!$G$7,0,1)</f>
        <v>0</v>
      </c>
      <c r="AK4663" s="85">
        <f>IF(F4663&gt;Variables!$G$8,0,1)</f>
        <v>0</v>
      </c>
      <c r="AL4663" s="85">
        <f>IF(G4663&gt;Variables!$G$9,0,1)</f>
        <v>0</v>
      </c>
      <c r="AM4663" s="85">
        <f>IF(AND(K4663&gt;Variables!$G$10,K4663&lt;Variables!$G$11),0,1)</f>
        <v>0</v>
      </c>
      <c r="AN4663" s="103">
        <f>IF(H4663&lt;Variables!$G$13,1,0)</f>
        <v>1</v>
      </c>
      <c r="AO4663" s="101">
        <f>IF(R4663&lt;Variables!$G$12,0,1)</f>
        <v>1</v>
      </c>
      <c r="AP4663" s="86">
        <f t="shared" si="525"/>
        <v>1</v>
      </c>
      <c r="AR4663">
        <v>0</v>
      </c>
      <c r="AS4663">
        <v>0</v>
      </c>
      <c r="AT4663">
        <v>1</v>
      </c>
      <c r="AU4663">
        <v>0</v>
      </c>
      <c r="BA4663">
        <v>-2.25</v>
      </c>
    </row>
    <row r="4664" spans="3:53" ht="12.75" x14ac:dyDescent="0.2">
      <c r="C4664" t="s">
        <v>895</v>
      </c>
      <c r="D4664" t="s">
        <v>540</v>
      </c>
      <c r="E4664">
        <v>47.02</v>
      </c>
      <c r="F4664">
        <v>12.29</v>
      </c>
      <c r="G4664">
        <v>10.86</v>
      </c>
      <c r="H4664">
        <v>3200</v>
      </c>
      <c r="I4664">
        <v>1.7999999999999999E-2</v>
      </c>
      <c r="J4664" t="s">
        <v>78</v>
      </c>
      <c r="K4664">
        <v>51.23</v>
      </c>
      <c r="L4664">
        <v>46.890569999999997</v>
      </c>
      <c r="M4664">
        <v>0.28668877345701238</v>
      </c>
      <c r="N4664">
        <v>47.032476000000003</v>
      </c>
      <c r="O4664">
        <v>-1.589539959579617E-2</v>
      </c>
      <c r="P4664">
        <v>1196000</v>
      </c>
      <c r="Q4664">
        <v>1175000</v>
      </c>
      <c r="R4664">
        <v>1.02</v>
      </c>
      <c r="S4664">
        <v>36.761999999999993</v>
      </c>
      <c r="T4664">
        <v>11.145</v>
      </c>
      <c r="U4664">
        <v>22.959583333333331</v>
      </c>
      <c r="V4664">
        <f t="shared" si="523"/>
        <v>2.3712705045614921</v>
      </c>
      <c r="AC4664">
        <v>48.95</v>
      </c>
      <c r="AD4664">
        <v>46.79</v>
      </c>
      <c r="AH4664" s="85">
        <f>IF(AND(M4664&lt;Variables!$G$6,M4664&gt;Variables!$G$5),0,1)</f>
        <v>1</v>
      </c>
      <c r="AI4664" s="85">
        <f t="shared" si="524"/>
        <v>1</v>
      </c>
      <c r="AJ4664" s="85">
        <f>IF(I4664&gt;Variables!$G$7,0,1)</f>
        <v>0</v>
      </c>
      <c r="AK4664" s="85">
        <f>IF(F4664&gt;Variables!$G$8,0,1)</f>
        <v>0</v>
      </c>
      <c r="AL4664" s="85">
        <f>IF(G4664&gt;Variables!$G$9,0,1)</f>
        <v>1</v>
      </c>
      <c r="AM4664" s="85">
        <f>IF(AND(K4664&gt;Variables!$G$10,K4664&lt;Variables!$G$11),0,1)</f>
        <v>0</v>
      </c>
      <c r="AN4664" s="103">
        <f>IF(H4664&lt;Variables!$G$13,1,0)</f>
        <v>0</v>
      </c>
      <c r="AO4664" s="101">
        <f>IF(R4664&lt;Variables!$G$12,0,1)</f>
        <v>0</v>
      </c>
      <c r="AP4664" s="86">
        <f t="shared" si="525"/>
        <v>1</v>
      </c>
      <c r="AR4664">
        <v>0</v>
      </c>
      <c r="AS4664">
        <v>1</v>
      </c>
      <c r="AT4664">
        <v>0</v>
      </c>
      <c r="AU4664">
        <v>0</v>
      </c>
      <c r="BA4664">
        <v>0.75</v>
      </c>
    </row>
    <row r="4665" spans="3:53" ht="12.75" x14ac:dyDescent="0.2">
      <c r="C4665" t="s">
        <v>895</v>
      </c>
      <c r="D4665" t="s">
        <v>607</v>
      </c>
      <c r="E4665">
        <v>13.98</v>
      </c>
      <c r="F4665">
        <v>11.96</v>
      </c>
      <c r="G4665">
        <v>12.37</v>
      </c>
      <c r="H4665">
        <v>2070</v>
      </c>
      <c r="I4665">
        <v>-10.468</v>
      </c>
      <c r="J4665" t="s">
        <v>78</v>
      </c>
      <c r="K4665">
        <v>77.510000000000005</v>
      </c>
      <c r="L4665">
        <v>13.838405</v>
      </c>
      <c r="M4665">
        <v>1.095465843065009</v>
      </c>
      <c r="N4665">
        <v>13.590762</v>
      </c>
      <c r="O4665">
        <v>2.9375689162977059</v>
      </c>
      <c r="P4665">
        <v>1240000</v>
      </c>
      <c r="Q4665">
        <v>1744000</v>
      </c>
      <c r="R4665">
        <v>0.71</v>
      </c>
      <c r="S4665">
        <v>36.761999999999993</v>
      </c>
      <c r="T4665">
        <v>11.145</v>
      </c>
      <c r="U4665">
        <v>22.959583333333331</v>
      </c>
      <c r="V4665">
        <f t="shared" si="523"/>
        <v>2.5364879537705391</v>
      </c>
      <c r="AC4665">
        <v>14.72</v>
      </c>
      <c r="AD4665">
        <v>13.945</v>
      </c>
      <c r="AH4665" s="85">
        <f>IF(AND(M4665&lt;Variables!$G$6,M4665&gt;Variables!$G$5),0,1)</f>
        <v>1</v>
      </c>
      <c r="AI4665" s="85">
        <f t="shared" si="524"/>
        <v>0</v>
      </c>
      <c r="AJ4665" s="85">
        <f>IF(I4665&gt;Variables!$G$7,0,1)</f>
        <v>1</v>
      </c>
      <c r="AK4665" s="85">
        <f>IF(F4665&gt;Variables!$G$8,0,1)</f>
        <v>0</v>
      </c>
      <c r="AL4665" s="85">
        <f>IF(G4665&gt;Variables!$G$9,0,1)</f>
        <v>0</v>
      </c>
      <c r="AM4665" s="85">
        <f>IF(AND(K4665&gt;Variables!$G$10,K4665&lt;Variables!$G$11),0,1)</f>
        <v>1</v>
      </c>
      <c r="AN4665" s="103">
        <f>IF(H4665&lt;Variables!$G$13,1,0)</f>
        <v>1</v>
      </c>
      <c r="AO4665" s="101">
        <f>IF(R4665&lt;Variables!$G$12,0,1)</f>
        <v>0</v>
      </c>
      <c r="AP4665" s="86">
        <f t="shared" si="525"/>
        <v>1</v>
      </c>
      <c r="AR4665">
        <v>0</v>
      </c>
      <c r="AS4665">
        <v>1</v>
      </c>
      <c r="AT4665">
        <v>0</v>
      </c>
      <c r="AU4665">
        <v>0</v>
      </c>
      <c r="BA4665">
        <v>1.37</v>
      </c>
    </row>
    <row r="4666" spans="3:53" ht="12.75" x14ac:dyDescent="0.2">
      <c r="C4666" t="s">
        <v>895</v>
      </c>
      <c r="D4666" t="s">
        <v>117</v>
      </c>
      <c r="E4666">
        <v>30.05</v>
      </c>
      <c r="F4666">
        <v>11.15</v>
      </c>
      <c r="G4666">
        <v>8.01</v>
      </c>
      <c r="H4666">
        <v>3850</v>
      </c>
      <c r="I4666">
        <v>-12.939</v>
      </c>
      <c r="J4666" t="s">
        <v>78</v>
      </c>
      <c r="K4666">
        <v>54.45</v>
      </c>
      <c r="L4666">
        <v>30.024204999999998</v>
      </c>
      <c r="M4666">
        <v>0.15252693618365001</v>
      </c>
      <c r="N4666">
        <v>29.853287999999999</v>
      </c>
      <c r="O4666">
        <v>0.72592338907527076</v>
      </c>
      <c r="P4666">
        <v>10612000</v>
      </c>
      <c r="Q4666">
        <v>15356000</v>
      </c>
      <c r="R4666">
        <v>0.69</v>
      </c>
      <c r="S4666">
        <v>36.761999999999993</v>
      </c>
      <c r="T4666">
        <v>11.145</v>
      </c>
      <c r="U4666">
        <v>22.959583333333331</v>
      </c>
      <c r="V4666">
        <f t="shared" si="523"/>
        <v>2.4071760844861672</v>
      </c>
      <c r="AC4666">
        <v>31.439699999999998</v>
      </c>
      <c r="AD4666">
        <v>29.71</v>
      </c>
      <c r="AH4666" s="85">
        <f>IF(AND(M4666&lt;Variables!$G$6,M4666&gt;Variables!$G$5),0,1)</f>
        <v>1</v>
      </c>
      <c r="AI4666" s="85">
        <f t="shared" si="524"/>
        <v>0</v>
      </c>
      <c r="AJ4666" s="85">
        <f>IF(I4666&gt;Variables!$G$7,0,1)</f>
        <v>1</v>
      </c>
      <c r="AK4666" s="85">
        <f>IF(F4666&gt;Variables!$G$8,0,1)</f>
        <v>0</v>
      </c>
      <c r="AL4666" s="85">
        <f>IF(G4666&gt;Variables!$G$9,0,1)</f>
        <v>1</v>
      </c>
      <c r="AM4666" s="85">
        <f>IF(AND(K4666&gt;Variables!$G$10,K4666&lt;Variables!$G$11),0,1)</f>
        <v>0</v>
      </c>
      <c r="AN4666" s="103">
        <f>IF(H4666&lt;Variables!$G$13,1,0)</f>
        <v>0</v>
      </c>
      <c r="AO4666" s="101">
        <f>IF(R4666&lt;Variables!$G$12,0,1)</f>
        <v>0</v>
      </c>
      <c r="AP4666" s="86">
        <f t="shared" si="525"/>
        <v>1</v>
      </c>
      <c r="AR4666">
        <v>1</v>
      </c>
      <c r="AS4666">
        <v>0</v>
      </c>
      <c r="AT4666">
        <v>0</v>
      </c>
      <c r="AU4666">
        <v>0</v>
      </c>
      <c r="BA4666">
        <v>1.24</v>
      </c>
    </row>
    <row r="4667" spans="3:53" ht="12.75" x14ac:dyDescent="0.2">
      <c r="C4667" t="s">
        <v>895</v>
      </c>
      <c r="D4667" t="s">
        <v>603</v>
      </c>
      <c r="E4667">
        <v>15.16</v>
      </c>
      <c r="F4667">
        <v>9.6</v>
      </c>
      <c r="G4667">
        <v>5.18</v>
      </c>
      <c r="H4667">
        <v>8950</v>
      </c>
      <c r="I4667">
        <v>-1E-3</v>
      </c>
      <c r="J4667" t="s">
        <v>78</v>
      </c>
      <c r="K4667">
        <v>61.32</v>
      </c>
      <c r="L4667">
        <v>15.095305</v>
      </c>
      <c r="M4667">
        <v>0.68561052592179339</v>
      </c>
      <c r="N4667">
        <v>15.050316</v>
      </c>
      <c r="O4667">
        <v>0.98658393617782925</v>
      </c>
      <c r="P4667">
        <v>71780000</v>
      </c>
      <c r="Q4667">
        <v>31080000</v>
      </c>
      <c r="R4667">
        <v>2.31</v>
      </c>
      <c r="S4667">
        <v>36.761999999999993</v>
      </c>
      <c r="T4667">
        <v>11.145</v>
      </c>
      <c r="U4667">
        <v>22.959583333333331</v>
      </c>
      <c r="V4667">
        <f t="shared" si="523"/>
        <v>2.4440352373149139</v>
      </c>
      <c r="AC4667">
        <v>16.600000000000001</v>
      </c>
      <c r="AD4667">
        <v>15.1</v>
      </c>
      <c r="AH4667" s="85">
        <f>IF(AND(M4667&lt;Variables!$G$6,M4667&gt;Variables!$G$5),0,1)</f>
        <v>1</v>
      </c>
      <c r="AI4667" s="85">
        <f t="shared" si="524"/>
        <v>0</v>
      </c>
      <c r="AJ4667" s="85">
        <f>IF(I4667&gt;Variables!$G$7,0,1)</f>
        <v>1</v>
      </c>
      <c r="AK4667" s="85">
        <f>IF(F4667&gt;Variables!$G$8,0,1)</f>
        <v>0</v>
      </c>
      <c r="AL4667" s="85">
        <f>IF(G4667&gt;Variables!$G$9,0,1)</f>
        <v>1</v>
      </c>
      <c r="AM4667" s="85">
        <f>IF(AND(K4667&gt;Variables!$G$10,K4667&lt;Variables!$G$11),0,1)</f>
        <v>0</v>
      </c>
      <c r="AN4667" s="103">
        <f>IF(H4667&lt;Variables!$G$13,1,0)</f>
        <v>0</v>
      </c>
      <c r="AO4667" s="101">
        <f>IF(R4667&lt;Variables!$G$12,0,1)</f>
        <v>1</v>
      </c>
      <c r="AP4667" s="86">
        <f t="shared" si="525"/>
        <v>1</v>
      </c>
      <c r="AR4667">
        <v>1</v>
      </c>
      <c r="AS4667">
        <v>0</v>
      </c>
      <c r="AT4667">
        <v>0</v>
      </c>
      <c r="AU4667">
        <v>0</v>
      </c>
      <c r="BA4667">
        <v>2</v>
      </c>
    </row>
    <row r="4668" spans="3:53" ht="12.75" x14ac:dyDescent="0.2">
      <c r="C4668" t="s">
        <v>895</v>
      </c>
      <c r="D4668" t="s">
        <v>85</v>
      </c>
      <c r="E4668">
        <v>11.21</v>
      </c>
      <c r="F4668">
        <v>11.46</v>
      </c>
      <c r="G4668">
        <v>11.75</v>
      </c>
      <c r="H4668">
        <v>3240</v>
      </c>
      <c r="I4668">
        <v>-62.872</v>
      </c>
      <c r="J4668" t="s">
        <v>78</v>
      </c>
      <c r="K4668">
        <v>66.31</v>
      </c>
      <c r="L4668">
        <v>11.091654999999999</v>
      </c>
      <c r="M4668">
        <v>1.1571311945782781</v>
      </c>
      <c r="N4668">
        <v>10.924683999999999</v>
      </c>
      <c r="O4668">
        <v>2.70319947011741</v>
      </c>
      <c r="P4668">
        <v>13244000</v>
      </c>
      <c r="Q4668">
        <v>25705000</v>
      </c>
      <c r="R4668">
        <v>0.52</v>
      </c>
      <c r="S4668">
        <v>36.761999999999993</v>
      </c>
      <c r="T4668">
        <v>11.145</v>
      </c>
      <c r="U4668">
        <v>22.959583333333331</v>
      </c>
      <c r="V4668">
        <f t="shared" si="523"/>
        <v>2.4513815142860094</v>
      </c>
      <c r="AC4668">
        <v>11.77</v>
      </c>
      <c r="AD4668">
        <v>11.135</v>
      </c>
      <c r="AH4668" s="85">
        <f>IF(AND(M4668&lt;Variables!$G$6,M4668&gt;Variables!$G$5),0,1)</f>
        <v>1</v>
      </c>
      <c r="AI4668" s="85">
        <f t="shared" si="524"/>
        <v>0</v>
      </c>
      <c r="AJ4668" s="85">
        <f>IF(I4668&gt;Variables!$G$7,0,1)</f>
        <v>1</v>
      </c>
      <c r="AK4668" s="85">
        <f>IF(F4668&gt;Variables!$G$8,0,1)</f>
        <v>0</v>
      </c>
      <c r="AL4668" s="85">
        <f>IF(G4668&gt;Variables!$G$9,0,1)</f>
        <v>1</v>
      </c>
      <c r="AM4668" s="85">
        <f>IF(AND(K4668&gt;Variables!$G$10,K4668&lt;Variables!$G$11),0,1)</f>
        <v>0</v>
      </c>
      <c r="AN4668" s="103">
        <f>IF(H4668&lt;Variables!$G$13,1,0)</f>
        <v>0</v>
      </c>
      <c r="AO4668" s="101">
        <f>IF(R4668&lt;Variables!$G$12,0,1)</f>
        <v>0</v>
      </c>
      <c r="AP4668" s="86">
        <f t="shared" si="525"/>
        <v>1</v>
      </c>
      <c r="AR4668">
        <v>1</v>
      </c>
      <c r="AS4668">
        <v>0</v>
      </c>
      <c r="AT4668">
        <v>0</v>
      </c>
      <c r="AU4668">
        <v>0</v>
      </c>
      <c r="BA4668">
        <v>2</v>
      </c>
    </row>
    <row r="4669" spans="3:53" ht="12.75" x14ac:dyDescent="0.2">
      <c r="C4669" t="s">
        <v>895</v>
      </c>
      <c r="D4669" t="s">
        <v>863</v>
      </c>
      <c r="E4669">
        <v>73.69</v>
      </c>
      <c r="F4669">
        <v>29.51</v>
      </c>
      <c r="G4669">
        <v>0.51</v>
      </c>
      <c r="H4669">
        <v>976.52</v>
      </c>
      <c r="I4669">
        <v>-13.98</v>
      </c>
      <c r="J4669" t="s">
        <v>78</v>
      </c>
      <c r="K4669">
        <v>14.9</v>
      </c>
      <c r="L4669">
        <v>73.82161499999998</v>
      </c>
      <c r="M4669">
        <v>-0.15796863831816971</v>
      </c>
      <c r="N4669">
        <v>73.940923999999995</v>
      </c>
      <c r="O4669">
        <v>-0.31907093830744809</v>
      </c>
      <c r="P4669">
        <v>3060000</v>
      </c>
      <c r="Q4669">
        <v>316460</v>
      </c>
      <c r="R4669">
        <v>9.67</v>
      </c>
      <c r="S4669">
        <v>36.761999999999993</v>
      </c>
      <c r="T4669">
        <v>11.145</v>
      </c>
      <c r="U4669">
        <v>22.959583333333331</v>
      </c>
      <c r="V4669">
        <f t="shared" si="523"/>
        <v>1.9914580932923254</v>
      </c>
      <c r="AC4669">
        <v>73.989999999999995</v>
      </c>
      <c r="AD4669">
        <v>73.41</v>
      </c>
      <c r="AH4669" s="85">
        <f>IF(AND(M4669&lt;Variables!$G$6,M4669&gt;Variables!$G$5),0,1)</f>
        <v>1</v>
      </c>
      <c r="AI4669" s="85">
        <f t="shared" si="524"/>
        <v>1</v>
      </c>
      <c r="AJ4669" s="85">
        <f>IF(I4669&gt;Variables!$G$7,0,1)</f>
        <v>1</v>
      </c>
      <c r="AK4669" s="85">
        <f>IF(F4669&gt;Variables!$G$8,0,1)</f>
        <v>0</v>
      </c>
      <c r="AL4669" s="85">
        <f>IF(G4669&gt;Variables!$G$9,0,1)</f>
        <v>1</v>
      </c>
      <c r="AM4669" s="85">
        <f>IF(AND(K4669&gt;Variables!$G$10,K4669&lt;Variables!$G$11),0,1)</f>
        <v>1</v>
      </c>
      <c r="AN4669" s="103">
        <f>IF(H4669&lt;Variables!$G$13,1,0)</f>
        <v>1</v>
      </c>
      <c r="AO4669" s="101">
        <f>IF(R4669&lt;Variables!$G$12,0,1)</f>
        <v>1</v>
      </c>
      <c r="AP4669" s="86">
        <f t="shared" si="525"/>
        <v>1</v>
      </c>
      <c r="AR4669">
        <v>0</v>
      </c>
      <c r="AS4669">
        <v>1</v>
      </c>
      <c r="AT4669">
        <v>0</v>
      </c>
      <c r="AU4669">
        <v>0</v>
      </c>
      <c r="BA4669">
        <v>0.22</v>
      </c>
    </row>
    <row r="4670" spans="3:53" ht="12.75" x14ac:dyDescent="0.2">
      <c r="C4670" t="s">
        <v>895</v>
      </c>
      <c r="D4670" t="s">
        <v>467</v>
      </c>
      <c r="E4670">
        <v>31.98</v>
      </c>
      <c r="F4670">
        <v>11.05</v>
      </c>
      <c r="G4670">
        <v>7.86</v>
      </c>
      <c r="H4670">
        <v>3720</v>
      </c>
      <c r="I4670">
        <v>-68.825000000000003</v>
      </c>
      <c r="J4670" t="s">
        <v>78</v>
      </c>
      <c r="K4670">
        <v>48.31</v>
      </c>
      <c r="L4670">
        <v>31.99775</v>
      </c>
      <c r="M4670">
        <v>-5.5472650420720013E-2</v>
      </c>
      <c r="N4670">
        <v>32.07311</v>
      </c>
      <c r="O4670">
        <v>-0.29030549266971423</v>
      </c>
      <c r="P4670">
        <v>1953000</v>
      </c>
      <c r="Q4670">
        <v>2856000</v>
      </c>
      <c r="R4670">
        <v>0.68</v>
      </c>
      <c r="S4670">
        <v>36.761999999999993</v>
      </c>
      <c r="T4670">
        <v>11.145</v>
      </c>
      <c r="U4670">
        <v>22.959583333333331</v>
      </c>
      <c r="V4670">
        <f t="shared" si="523"/>
        <v>2.3506631424365771</v>
      </c>
      <c r="AC4670">
        <v>32.9</v>
      </c>
      <c r="AD4670">
        <v>31.84</v>
      </c>
      <c r="AH4670" s="85">
        <f>IF(AND(M4670&lt;Variables!$G$6,M4670&gt;Variables!$G$5),0,1)</f>
        <v>1</v>
      </c>
      <c r="AI4670" s="85">
        <f t="shared" si="524"/>
        <v>1</v>
      </c>
      <c r="AJ4670" s="85">
        <f>IF(I4670&gt;Variables!$G$7,0,1)</f>
        <v>1</v>
      </c>
      <c r="AK4670" s="85">
        <f>IF(F4670&gt;Variables!$G$8,0,1)</f>
        <v>0</v>
      </c>
      <c r="AL4670" s="85">
        <f>IF(G4670&gt;Variables!$G$9,0,1)</f>
        <v>1</v>
      </c>
      <c r="AM4670" s="85">
        <f>IF(AND(K4670&gt;Variables!$G$10,K4670&lt;Variables!$G$11),0,1)</f>
        <v>1</v>
      </c>
      <c r="AN4670" s="103">
        <f>IF(H4670&lt;Variables!$G$13,1,0)</f>
        <v>0</v>
      </c>
      <c r="AO4670" s="101">
        <f>IF(R4670&lt;Variables!$G$12,0,1)</f>
        <v>0</v>
      </c>
      <c r="AP4670" s="86">
        <f t="shared" si="525"/>
        <v>1</v>
      </c>
      <c r="AR4670">
        <v>0</v>
      </c>
      <c r="AS4670">
        <v>1</v>
      </c>
      <c r="AT4670">
        <v>0</v>
      </c>
      <c r="AU4670">
        <v>0</v>
      </c>
      <c r="BA4670">
        <v>1.35</v>
      </c>
    </row>
    <row r="4671" spans="3:53" ht="12.75" x14ac:dyDescent="0.2">
      <c r="C4671" t="s">
        <v>895</v>
      </c>
      <c r="D4671" t="s">
        <v>697</v>
      </c>
      <c r="E4671">
        <v>6.7</v>
      </c>
      <c r="F4671">
        <v>19.11</v>
      </c>
      <c r="G4671">
        <v>20.88</v>
      </c>
      <c r="H4671">
        <v>-99999</v>
      </c>
      <c r="I4671">
        <v>-7.7809999999999997</v>
      </c>
      <c r="J4671" t="s">
        <v>76</v>
      </c>
      <c r="K4671">
        <v>49.2</v>
      </c>
      <c r="L4671">
        <v>6.9004545454545454</v>
      </c>
      <c r="M4671">
        <v>-0.15150517093735971</v>
      </c>
      <c r="N4671">
        <v>6.9181166666666654</v>
      </c>
      <c r="O4671">
        <v>-0.40642082262271312</v>
      </c>
      <c r="P4671">
        <v>155940</v>
      </c>
      <c r="Q4671">
        <v>74910</v>
      </c>
      <c r="R4671">
        <v>2.08</v>
      </c>
      <c r="S4671">
        <v>36.761999999999993</v>
      </c>
      <c r="T4671">
        <v>11.145</v>
      </c>
      <c r="U4671">
        <v>22.959583333333331</v>
      </c>
      <c r="V4671">
        <f t="shared" si="523"/>
        <v>2.3623010968974381</v>
      </c>
      <c r="AC4671">
        <v>6.9</v>
      </c>
      <c r="AD4671">
        <v>5.8</v>
      </c>
      <c r="AH4671" s="85">
        <f>IF(AND(M4671&lt;Variables!$G$6,M4671&gt;Variables!$G$5),0,1)</f>
        <v>1</v>
      </c>
      <c r="AI4671" s="85">
        <f t="shared" si="524"/>
        <v>1</v>
      </c>
      <c r="AJ4671" s="85">
        <f>IF(I4671&gt;Variables!$G$7,0,1)</f>
        <v>1</v>
      </c>
      <c r="AK4671" s="85">
        <f>IF(F4671&gt;Variables!$G$8,0,1)</f>
        <v>0</v>
      </c>
      <c r="AL4671" s="85">
        <f>IF(G4671&gt;Variables!$G$9,0,1)</f>
        <v>0</v>
      </c>
      <c r="AM4671" s="85">
        <f>IF(AND(K4671&gt;Variables!$G$10,K4671&lt;Variables!$G$11),0,1)</f>
        <v>1</v>
      </c>
      <c r="AN4671" s="103">
        <f>IF(H4671&lt;Variables!$G$13,1,0)</f>
        <v>1</v>
      </c>
      <c r="AO4671" s="101">
        <f>IF(R4671&lt;Variables!$G$12,0,1)</f>
        <v>1</v>
      </c>
      <c r="AP4671" s="86">
        <f t="shared" si="525"/>
        <v>0</v>
      </c>
      <c r="AR4671">
        <v>1</v>
      </c>
      <c r="AS4671">
        <v>0</v>
      </c>
      <c r="AT4671">
        <v>0</v>
      </c>
      <c r="AU4671">
        <v>0</v>
      </c>
      <c r="BA4671">
        <v>2</v>
      </c>
    </row>
    <row r="4672" spans="3:53" ht="12.75" x14ac:dyDescent="0.2">
      <c r="C4672" t="s">
        <v>895</v>
      </c>
      <c r="D4672" t="s">
        <v>866</v>
      </c>
      <c r="E4672">
        <v>38.729999999999997</v>
      </c>
      <c r="F4672">
        <v>10.74</v>
      </c>
      <c r="G4672">
        <v>-0.59</v>
      </c>
      <c r="H4672">
        <v>3060</v>
      </c>
      <c r="I4672">
        <v>68.611999999999995</v>
      </c>
      <c r="J4672" t="s">
        <v>76</v>
      </c>
      <c r="K4672">
        <v>33.83</v>
      </c>
      <c r="L4672">
        <v>38.842634999999987</v>
      </c>
      <c r="M4672">
        <v>-0.34018031989845959</v>
      </c>
      <c r="N4672">
        <v>38.801208000000003</v>
      </c>
      <c r="O4672">
        <v>-0.23377622676077339</v>
      </c>
      <c r="P4672">
        <v>3357000</v>
      </c>
      <c r="Q4672">
        <v>847606</v>
      </c>
      <c r="R4672">
        <v>3.96</v>
      </c>
      <c r="S4672">
        <v>36.761999999999993</v>
      </c>
      <c r="T4672">
        <v>11.145</v>
      </c>
      <c r="U4672">
        <v>22.959583333333331</v>
      </c>
      <c r="V4672">
        <f t="shared" ref="V4672:V4735" si="526">1.849 + (0.01036 * K4672) + (0.1184 * M4672) - (0.002888 * K4672 * M4672)</f>
        <v>2.1924374211656348</v>
      </c>
      <c r="AC4672">
        <v>38.94</v>
      </c>
      <c r="AD4672">
        <v>38.700000000000003</v>
      </c>
      <c r="AH4672" s="85">
        <f>IF(AND(M4672&lt;Variables!$G$6,M4672&gt;Variables!$G$5),0,1)</f>
        <v>1</v>
      </c>
      <c r="AI4672" s="85">
        <f t="shared" si="524"/>
        <v>0</v>
      </c>
      <c r="AJ4672" s="85">
        <f>IF(I4672&gt;Variables!$G$7,0,1)</f>
        <v>0</v>
      </c>
      <c r="AK4672" s="85">
        <f>IF(F4672&gt;Variables!$G$8,0,1)</f>
        <v>0</v>
      </c>
      <c r="AL4672" s="85">
        <f>IF(G4672&gt;Variables!$G$9,0,1)</f>
        <v>1</v>
      </c>
      <c r="AM4672" s="85">
        <f>IF(AND(K4672&gt;Variables!$G$10,K4672&lt;Variables!$G$11),0,1)</f>
        <v>1</v>
      </c>
      <c r="AN4672" s="103">
        <f>IF(H4672&lt;Variables!$G$13,1,0)</f>
        <v>0</v>
      </c>
      <c r="AO4672" s="101">
        <f>IF(R4672&lt;Variables!$G$12,0,1)</f>
        <v>1</v>
      </c>
      <c r="AP4672" s="86">
        <f t="shared" si="525"/>
        <v>0</v>
      </c>
      <c r="AR4672">
        <v>0</v>
      </c>
      <c r="AS4672">
        <v>1</v>
      </c>
      <c r="AT4672">
        <v>0</v>
      </c>
      <c r="AU4672">
        <v>0</v>
      </c>
      <c r="BA4672">
        <v>0.41</v>
      </c>
    </row>
    <row r="4673" spans="3:53" ht="12.75" x14ac:dyDescent="0.2">
      <c r="C4673" t="s">
        <v>896</v>
      </c>
      <c r="D4673" t="s">
        <v>251</v>
      </c>
      <c r="E4673">
        <v>10.47</v>
      </c>
      <c r="F4673">
        <v>16.559999999999999</v>
      </c>
      <c r="G4673">
        <v>10.51</v>
      </c>
      <c r="H4673">
        <v>3650</v>
      </c>
      <c r="I4673">
        <v>-0.11</v>
      </c>
      <c r="J4673" t="s">
        <v>78</v>
      </c>
      <c r="K4673">
        <v>49.13</v>
      </c>
      <c r="L4673">
        <v>10.463405</v>
      </c>
      <c r="M4673">
        <v>-3.254198800485112E-2</v>
      </c>
      <c r="N4673">
        <v>10.607072000000001</v>
      </c>
      <c r="O4673">
        <v>-1.38654663605564</v>
      </c>
      <c r="P4673">
        <v>40211000</v>
      </c>
      <c r="Q4673">
        <v>22840000</v>
      </c>
      <c r="R4673">
        <v>1.76</v>
      </c>
      <c r="S4673">
        <v>35.039000000000001</v>
      </c>
      <c r="T4673">
        <v>11.353999999999999</v>
      </c>
      <c r="U4673">
        <v>22.40291666666667</v>
      </c>
      <c r="V4673">
        <f t="shared" si="526"/>
        <v>2.3587511279907445</v>
      </c>
      <c r="AC4673">
        <v>12</v>
      </c>
      <c r="AD4673">
        <v>10.34</v>
      </c>
      <c r="AH4673" s="85">
        <f>IF(AND(M4673&lt;Variables!$G$6,M4673&gt;Variables!$G$5),0,1)</f>
        <v>1</v>
      </c>
      <c r="AI4673" s="85">
        <f t="shared" si="524"/>
        <v>1</v>
      </c>
      <c r="AJ4673" s="85">
        <f>IF(I4673&gt;Variables!$G$7,0,1)</f>
        <v>1</v>
      </c>
      <c r="AK4673" s="85">
        <f>IF(F4673&gt;Variables!$G$8,0,1)</f>
        <v>0</v>
      </c>
      <c r="AL4673" s="85">
        <f>IF(G4673&gt;Variables!$G$9,0,1)</f>
        <v>1</v>
      </c>
      <c r="AM4673" s="85">
        <f>IF(AND(K4673&gt;Variables!$G$10,K4673&lt;Variables!$G$11),0,1)</f>
        <v>1</v>
      </c>
      <c r="AN4673" s="103">
        <f>IF(H4673&lt;Variables!$G$13,1,0)</f>
        <v>0</v>
      </c>
      <c r="AO4673" s="101">
        <f>IF(R4673&lt;Variables!$G$12,0,1)</f>
        <v>0</v>
      </c>
      <c r="AP4673" s="86">
        <f t="shared" si="525"/>
        <v>1</v>
      </c>
      <c r="AR4673">
        <v>1</v>
      </c>
      <c r="AS4673">
        <v>0</v>
      </c>
      <c r="AT4673">
        <v>0</v>
      </c>
      <c r="AU4673">
        <v>0</v>
      </c>
      <c r="BA4673">
        <v>2</v>
      </c>
    </row>
    <row r="4674" spans="3:53" ht="12.75" x14ac:dyDescent="0.2">
      <c r="C4674" t="s">
        <v>896</v>
      </c>
      <c r="D4674" t="s">
        <v>868</v>
      </c>
      <c r="E4674">
        <v>5.55</v>
      </c>
      <c r="F4674">
        <v>38.56</v>
      </c>
      <c r="G4674">
        <v>-5.84</v>
      </c>
      <c r="H4674">
        <v>124.3</v>
      </c>
      <c r="I4674">
        <v>0.4</v>
      </c>
      <c r="J4674" t="s">
        <v>76</v>
      </c>
      <c r="K4674">
        <v>44.97</v>
      </c>
      <c r="L4674">
        <v>5.6058649999999997</v>
      </c>
      <c r="M4674">
        <v>-0.72896867833954737</v>
      </c>
      <c r="N4674">
        <v>5.6193740000000014</v>
      </c>
      <c r="O4674">
        <v>-0.96761667758722114</v>
      </c>
      <c r="P4674">
        <v>25760000</v>
      </c>
      <c r="Q4674">
        <v>722400</v>
      </c>
      <c r="R4674">
        <v>35.659999999999997</v>
      </c>
      <c r="S4674">
        <v>35.039000000000001</v>
      </c>
      <c r="T4674">
        <v>11.353999999999999</v>
      </c>
      <c r="U4674">
        <v>22.40291666666667</v>
      </c>
      <c r="V4674">
        <f t="shared" si="526"/>
        <v>2.3232529200753138</v>
      </c>
      <c r="AC4674">
        <v>5.74</v>
      </c>
      <c r="AD4674">
        <v>5.0199999999999996</v>
      </c>
      <c r="AH4674" s="85">
        <f>IF(AND(M4674&lt;Variables!$G$6,M4674&gt;Variables!$G$5),0,1)</f>
        <v>1</v>
      </c>
      <c r="AI4674" s="85">
        <f t="shared" si="524"/>
        <v>1</v>
      </c>
      <c r="AJ4674" s="85">
        <f>IF(I4674&gt;Variables!$G$7,0,1)</f>
        <v>0</v>
      </c>
      <c r="AK4674" s="85">
        <f>IF(F4674&gt;Variables!$G$8,0,1)</f>
        <v>0</v>
      </c>
      <c r="AL4674" s="85">
        <f>IF(G4674&gt;Variables!$G$9,0,1)</f>
        <v>1</v>
      </c>
      <c r="AM4674" s="85">
        <f>IF(AND(K4674&gt;Variables!$G$10,K4674&lt;Variables!$G$11),0,1)</f>
        <v>1</v>
      </c>
      <c r="AN4674" s="103">
        <f>IF(H4674&lt;Variables!$G$13,1,0)</f>
        <v>1</v>
      </c>
      <c r="AO4674" s="101">
        <f>IF(R4674&lt;Variables!$G$12,0,1)</f>
        <v>1</v>
      </c>
      <c r="AP4674" s="86">
        <f t="shared" si="525"/>
        <v>0</v>
      </c>
      <c r="AR4674">
        <v>1</v>
      </c>
      <c r="AS4674">
        <v>0</v>
      </c>
      <c r="AT4674">
        <v>0</v>
      </c>
      <c r="AU4674">
        <v>0</v>
      </c>
      <c r="BA4674">
        <v>2</v>
      </c>
    </row>
    <row r="4675" spans="3:53" ht="12.75" x14ac:dyDescent="0.2">
      <c r="C4675" t="s">
        <v>896</v>
      </c>
      <c r="D4675" t="s">
        <v>697</v>
      </c>
      <c r="E4675">
        <v>6.71</v>
      </c>
      <c r="F4675">
        <v>17.75</v>
      </c>
      <c r="G4675">
        <v>17.670000000000002</v>
      </c>
      <c r="H4675">
        <v>-99999</v>
      </c>
      <c r="I4675">
        <v>-7.875</v>
      </c>
      <c r="J4675" t="s">
        <v>76</v>
      </c>
      <c r="K4675">
        <v>42.43</v>
      </c>
      <c r="L4675">
        <v>6.7901666666666651</v>
      </c>
      <c r="M4675">
        <v>-1.224810387570241</v>
      </c>
      <c r="N4675">
        <v>6.8966935483870957</v>
      </c>
      <c r="O4675">
        <v>-2.7504998889135619</v>
      </c>
      <c r="P4675">
        <v>159812</v>
      </c>
      <c r="Q4675">
        <v>74910</v>
      </c>
      <c r="R4675">
        <v>2.13</v>
      </c>
      <c r="S4675">
        <v>35.039000000000001</v>
      </c>
      <c r="T4675">
        <v>11.353999999999999</v>
      </c>
      <c r="U4675">
        <v>22.40291666666667</v>
      </c>
      <c r="V4675">
        <f t="shared" si="526"/>
        <v>2.293642869414104</v>
      </c>
      <c r="AC4675">
        <v>6.9</v>
      </c>
      <c r="AD4675">
        <v>5.8</v>
      </c>
      <c r="AH4675" s="85">
        <f>IF(AND(M4675&lt;Variables!$G$6,M4675&gt;Variables!$G$5),0,1)</f>
        <v>1</v>
      </c>
      <c r="AI4675" s="85">
        <f t="shared" ref="AI4675:AI4738" si="527">IF(L4675&gt;N4675,0,1)</f>
        <v>1</v>
      </c>
      <c r="AJ4675" s="85">
        <f>IF(I4675&gt;Variables!$G$7,0,1)</f>
        <v>1</v>
      </c>
      <c r="AK4675" s="85">
        <f>IF(F4675&gt;Variables!$G$8,0,1)</f>
        <v>0</v>
      </c>
      <c r="AL4675" s="85">
        <f>IF(G4675&gt;Variables!$G$9,0,1)</f>
        <v>0</v>
      </c>
      <c r="AM4675" s="85">
        <f>IF(AND(K4675&gt;Variables!$G$10,K4675&lt;Variables!$G$11),0,1)</f>
        <v>1</v>
      </c>
      <c r="AN4675" s="103">
        <f>IF(H4675&lt;Variables!$G$13,1,0)</f>
        <v>1</v>
      </c>
      <c r="AO4675" s="101">
        <f>IF(R4675&lt;Variables!$G$12,0,1)</f>
        <v>1</v>
      </c>
      <c r="AP4675" s="86">
        <f t="shared" si="525"/>
        <v>0</v>
      </c>
      <c r="AR4675">
        <v>1</v>
      </c>
      <c r="AS4675">
        <v>0</v>
      </c>
      <c r="AT4675">
        <v>0</v>
      </c>
      <c r="AU4675">
        <v>0</v>
      </c>
      <c r="BA4675">
        <v>2</v>
      </c>
    </row>
    <row r="4676" spans="3:53" ht="12.75" x14ac:dyDescent="0.2">
      <c r="C4676" t="s">
        <v>896</v>
      </c>
      <c r="D4676" t="s">
        <v>894</v>
      </c>
      <c r="E4676">
        <v>225.63</v>
      </c>
      <c r="F4676">
        <v>11.83</v>
      </c>
      <c r="G4676">
        <v>11.63</v>
      </c>
      <c r="H4676">
        <v>194390</v>
      </c>
      <c r="I4676">
        <v>6.2220000000000004</v>
      </c>
      <c r="J4676" t="s">
        <v>76</v>
      </c>
      <c r="K4676">
        <v>74.739999999999995</v>
      </c>
      <c r="L4676">
        <v>219.56593000000001</v>
      </c>
      <c r="M4676">
        <v>2.698082530381662</v>
      </c>
      <c r="N4676">
        <v>211.04894400000001</v>
      </c>
      <c r="O4676">
        <v>6.8425151655816876</v>
      </c>
      <c r="P4676">
        <v>5052000</v>
      </c>
      <c r="Q4676">
        <v>3361000</v>
      </c>
      <c r="R4676">
        <v>1.5</v>
      </c>
      <c r="S4676">
        <v>35.039000000000001</v>
      </c>
      <c r="T4676">
        <v>11.353999999999999</v>
      </c>
      <c r="U4676">
        <v>22.40291666666667</v>
      </c>
      <c r="V4676">
        <f t="shared" si="526"/>
        <v>2.3603806317269331</v>
      </c>
      <c r="AC4676">
        <v>233.33</v>
      </c>
      <c r="AD4676">
        <v>218</v>
      </c>
      <c r="AH4676" s="85">
        <f>IF(AND(M4676&lt;Variables!$G$6,M4676&gt;Variables!$G$5),0,1)</f>
        <v>1</v>
      </c>
      <c r="AI4676" s="85">
        <f t="shared" si="527"/>
        <v>0</v>
      </c>
      <c r="AJ4676" s="85">
        <f>IF(I4676&gt;Variables!$G$7,0,1)</f>
        <v>0</v>
      </c>
      <c r="AK4676" s="85">
        <f>IF(F4676&gt;Variables!$G$8,0,1)</f>
        <v>0</v>
      </c>
      <c r="AL4676" s="85">
        <f>IF(G4676&gt;Variables!$G$9,0,1)</f>
        <v>1</v>
      </c>
      <c r="AM4676" s="85">
        <f>IF(AND(K4676&gt;Variables!$G$10,K4676&lt;Variables!$G$11),0,1)</f>
        <v>0</v>
      </c>
      <c r="AN4676" s="103">
        <f>IF(H4676&lt;Variables!$G$13,1,0)</f>
        <v>0</v>
      </c>
      <c r="AO4676" s="101">
        <f>IF(R4676&lt;Variables!$G$12,0,1)</f>
        <v>0</v>
      </c>
      <c r="AP4676" s="86">
        <f t="shared" si="525"/>
        <v>0</v>
      </c>
      <c r="AR4676">
        <v>0</v>
      </c>
      <c r="AS4676">
        <v>0</v>
      </c>
      <c r="AT4676">
        <v>1</v>
      </c>
      <c r="AU4676">
        <v>0</v>
      </c>
      <c r="BA4676">
        <v>-2.25</v>
      </c>
    </row>
    <row r="4677" spans="3:53" ht="12.75" x14ac:dyDescent="0.2">
      <c r="C4677" t="s">
        <v>896</v>
      </c>
      <c r="D4677" t="s">
        <v>866</v>
      </c>
      <c r="E4677">
        <v>38.74</v>
      </c>
      <c r="F4677">
        <v>10.61</v>
      </c>
      <c r="G4677">
        <v>-0.53</v>
      </c>
      <c r="H4677">
        <v>3060</v>
      </c>
      <c r="I4677">
        <v>68.608000000000004</v>
      </c>
      <c r="J4677" t="s">
        <v>76</v>
      </c>
      <c r="K4677">
        <v>40.659999999999997</v>
      </c>
      <c r="L4677">
        <v>38.828135000000003</v>
      </c>
      <c r="M4677">
        <v>-0.2398647269563777</v>
      </c>
      <c r="N4677">
        <v>38.796607999999999</v>
      </c>
      <c r="O4677">
        <v>-0.15879738764790899</v>
      </c>
      <c r="P4677">
        <v>3397000</v>
      </c>
      <c r="Q4677">
        <v>847606</v>
      </c>
      <c r="R4677">
        <v>4.01</v>
      </c>
      <c r="S4677">
        <v>35.039000000000001</v>
      </c>
      <c r="T4677">
        <v>11.353999999999999</v>
      </c>
      <c r="U4677">
        <v>22.40291666666667</v>
      </c>
      <c r="V4677">
        <f t="shared" si="526"/>
        <v>2.2700039909451224</v>
      </c>
      <c r="AC4677">
        <v>38.94</v>
      </c>
      <c r="AD4677">
        <v>38.700000000000003</v>
      </c>
      <c r="AH4677" s="85">
        <f>IF(AND(M4677&lt;Variables!$G$6,M4677&gt;Variables!$G$5),0,1)</f>
        <v>1</v>
      </c>
      <c r="AI4677" s="85">
        <f t="shared" si="527"/>
        <v>0</v>
      </c>
      <c r="AJ4677" s="85">
        <f>IF(I4677&gt;Variables!$G$7,0,1)</f>
        <v>0</v>
      </c>
      <c r="AK4677" s="85">
        <f>IF(F4677&gt;Variables!$G$8,0,1)</f>
        <v>0</v>
      </c>
      <c r="AL4677" s="85">
        <f>IF(G4677&gt;Variables!$G$9,0,1)</f>
        <v>1</v>
      </c>
      <c r="AM4677" s="85">
        <f>IF(AND(K4677&gt;Variables!$G$10,K4677&lt;Variables!$G$11),0,1)</f>
        <v>1</v>
      </c>
      <c r="AN4677" s="103">
        <f>IF(H4677&lt;Variables!$G$13,1,0)</f>
        <v>0</v>
      </c>
      <c r="AO4677" s="101">
        <f>IF(R4677&lt;Variables!$G$12,0,1)</f>
        <v>1</v>
      </c>
      <c r="AP4677" s="86">
        <f t="shared" si="525"/>
        <v>0</v>
      </c>
      <c r="AR4677">
        <v>0</v>
      </c>
      <c r="AS4677">
        <v>1</v>
      </c>
      <c r="AT4677">
        <v>0</v>
      </c>
      <c r="AU4677">
        <v>0</v>
      </c>
      <c r="BA4677">
        <v>0.35</v>
      </c>
    </row>
    <row r="4678" spans="3:53" ht="12.75" x14ac:dyDescent="0.2">
      <c r="C4678" t="s">
        <v>896</v>
      </c>
      <c r="D4678" t="s">
        <v>607</v>
      </c>
      <c r="E4678">
        <v>14.07</v>
      </c>
      <c r="F4678">
        <v>13.16</v>
      </c>
      <c r="G4678">
        <v>13.25</v>
      </c>
      <c r="H4678">
        <v>2070</v>
      </c>
      <c r="I4678">
        <v>-10.182</v>
      </c>
      <c r="J4678" t="s">
        <v>78</v>
      </c>
      <c r="K4678">
        <v>79.11</v>
      </c>
      <c r="L4678">
        <v>13.927405</v>
      </c>
      <c r="M4678">
        <v>1.2392473687668131</v>
      </c>
      <c r="N4678">
        <v>13.666461999999999</v>
      </c>
      <c r="O4678">
        <v>3.172276775071694</v>
      </c>
      <c r="P4678">
        <v>1295000</v>
      </c>
      <c r="Q4678">
        <v>1744000</v>
      </c>
      <c r="R4678">
        <v>0.74</v>
      </c>
      <c r="S4678">
        <v>35.039000000000001</v>
      </c>
      <c r="T4678">
        <v>11.353999999999999</v>
      </c>
      <c r="U4678">
        <v>22.40291666666667</v>
      </c>
      <c r="V4678">
        <f t="shared" si="526"/>
        <v>2.5321760386789953</v>
      </c>
      <c r="AC4678">
        <v>14.72</v>
      </c>
      <c r="AD4678">
        <v>13.965</v>
      </c>
      <c r="AH4678" s="85">
        <f>IF(AND(M4678&lt;Variables!$G$6,M4678&gt;Variables!$G$5),0,1)</f>
        <v>1</v>
      </c>
      <c r="AI4678" s="85">
        <f t="shared" si="527"/>
        <v>0</v>
      </c>
      <c r="AJ4678" s="85">
        <f>IF(I4678&gt;Variables!$G$7,0,1)</f>
        <v>1</v>
      </c>
      <c r="AK4678" s="85">
        <f>IF(F4678&gt;Variables!$G$8,0,1)</f>
        <v>0</v>
      </c>
      <c r="AL4678" s="85">
        <f>IF(G4678&gt;Variables!$G$9,0,1)</f>
        <v>0</v>
      </c>
      <c r="AM4678" s="85">
        <f>IF(AND(K4678&gt;Variables!$G$10,K4678&lt;Variables!$G$11),0,1)</f>
        <v>1</v>
      </c>
      <c r="AN4678" s="103">
        <f>IF(H4678&lt;Variables!$G$13,1,0)</f>
        <v>1</v>
      </c>
      <c r="AO4678" s="101">
        <f>IF(R4678&lt;Variables!$G$12,0,1)</f>
        <v>0</v>
      </c>
      <c r="AP4678" s="86">
        <f t="shared" si="525"/>
        <v>1</v>
      </c>
      <c r="AR4678">
        <v>0</v>
      </c>
      <c r="AS4678">
        <v>1</v>
      </c>
      <c r="AT4678">
        <v>0</v>
      </c>
      <c r="AU4678">
        <v>0</v>
      </c>
      <c r="BA4678">
        <v>0.78</v>
      </c>
    </row>
    <row r="4679" spans="3:53" ht="12.75" x14ac:dyDescent="0.2">
      <c r="C4679" t="s">
        <v>896</v>
      </c>
      <c r="D4679" t="s">
        <v>810</v>
      </c>
      <c r="E4679">
        <v>10.25</v>
      </c>
      <c r="F4679">
        <v>9.8800000000000008</v>
      </c>
      <c r="G4679">
        <v>-1.34</v>
      </c>
      <c r="H4679">
        <v>1820</v>
      </c>
      <c r="I4679">
        <v>-77.234999999999999</v>
      </c>
      <c r="J4679" t="s">
        <v>78</v>
      </c>
      <c r="K4679">
        <v>76.06</v>
      </c>
      <c r="L4679">
        <v>10.111585</v>
      </c>
      <c r="M4679">
        <v>1.7644612590409841</v>
      </c>
      <c r="N4679">
        <v>10.092622</v>
      </c>
      <c r="O4679">
        <v>1.9556662282605921</v>
      </c>
      <c r="P4679">
        <v>11884000</v>
      </c>
      <c r="Q4679">
        <v>7509000</v>
      </c>
      <c r="R4679">
        <v>1.58</v>
      </c>
      <c r="S4679">
        <v>35.039000000000001</v>
      </c>
      <c r="T4679">
        <v>11.353999999999999</v>
      </c>
      <c r="U4679">
        <v>22.40291666666667</v>
      </c>
      <c r="V4679">
        <f t="shared" si="526"/>
        <v>2.4583099943990985</v>
      </c>
      <c r="AC4679">
        <v>10.95</v>
      </c>
      <c r="AD4679">
        <v>10.17</v>
      </c>
      <c r="AH4679" s="85">
        <f>IF(AND(M4679&lt;Variables!$G$6,M4679&gt;Variables!$G$5),0,1)</f>
        <v>1</v>
      </c>
      <c r="AI4679" s="85">
        <f t="shared" si="527"/>
        <v>0</v>
      </c>
      <c r="AJ4679" s="85">
        <f>IF(I4679&gt;Variables!$G$7,0,1)</f>
        <v>1</v>
      </c>
      <c r="AK4679" s="85">
        <f>IF(F4679&gt;Variables!$G$8,0,1)</f>
        <v>0</v>
      </c>
      <c r="AL4679" s="85">
        <f>IF(G4679&gt;Variables!$G$9,0,1)</f>
        <v>1</v>
      </c>
      <c r="AM4679" s="85">
        <f>IF(AND(K4679&gt;Variables!$G$10,K4679&lt;Variables!$G$11),0,1)</f>
        <v>1</v>
      </c>
      <c r="AN4679" s="103">
        <f>IF(H4679&lt;Variables!$G$13,1,0)</f>
        <v>1</v>
      </c>
      <c r="AO4679" s="101">
        <f>IF(R4679&lt;Variables!$G$12,0,1)</f>
        <v>0</v>
      </c>
      <c r="AP4679" s="86">
        <f t="shared" si="525"/>
        <v>1</v>
      </c>
      <c r="AR4679">
        <v>0</v>
      </c>
      <c r="AS4679">
        <v>1</v>
      </c>
      <c r="AT4679">
        <v>0</v>
      </c>
      <c r="AU4679">
        <v>0</v>
      </c>
      <c r="BA4679">
        <v>0.61</v>
      </c>
    </row>
    <row r="4680" spans="3:53" ht="12.75" x14ac:dyDescent="0.2">
      <c r="C4680" t="s">
        <v>896</v>
      </c>
      <c r="D4680" t="s">
        <v>886</v>
      </c>
      <c r="E4680">
        <v>28.28</v>
      </c>
      <c r="F4680">
        <v>10.31</v>
      </c>
      <c r="G4680">
        <v>8.6999999999999993</v>
      </c>
      <c r="H4680">
        <v>5330</v>
      </c>
      <c r="I4680">
        <v>-29.686</v>
      </c>
      <c r="J4680" t="s">
        <v>78</v>
      </c>
      <c r="K4680">
        <v>56.12</v>
      </c>
      <c r="L4680">
        <v>28.22775</v>
      </c>
      <c r="M4680">
        <v>7.8823143892103389E-2</v>
      </c>
      <c r="N4680">
        <v>27.958731999999991</v>
      </c>
      <c r="O4680">
        <v>1.0417782895161549</v>
      </c>
      <c r="P4680">
        <v>686305</v>
      </c>
      <c r="Q4680">
        <v>1015000</v>
      </c>
      <c r="R4680">
        <v>0.68</v>
      </c>
      <c r="S4680">
        <v>35.039000000000001</v>
      </c>
      <c r="T4680">
        <v>11.353999999999999</v>
      </c>
      <c r="U4680">
        <v>22.40291666666667</v>
      </c>
      <c r="V4680">
        <f t="shared" si="526"/>
        <v>2.4269606338726954</v>
      </c>
      <c r="AC4680">
        <v>29.7</v>
      </c>
      <c r="AD4680">
        <v>28.25</v>
      </c>
      <c r="AH4680" s="85">
        <f>IF(AND(M4680&lt;Variables!$G$6,M4680&gt;Variables!$G$5),0,1)</f>
        <v>1</v>
      </c>
      <c r="AI4680" s="85">
        <f t="shared" si="527"/>
        <v>0</v>
      </c>
      <c r="AJ4680" s="85">
        <f>IF(I4680&gt;Variables!$G$7,0,1)</f>
        <v>1</v>
      </c>
      <c r="AK4680" s="85">
        <f>IF(F4680&gt;Variables!$G$8,0,1)</f>
        <v>0</v>
      </c>
      <c r="AL4680" s="85">
        <f>IF(G4680&gt;Variables!$G$9,0,1)</f>
        <v>1</v>
      </c>
      <c r="AM4680" s="85">
        <f>IF(AND(K4680&gt;Variables!$G$10,K4680&lt;Variables!$G$11),0,1)</f>
        <v>0</v>
      </c>
      <c r="AN4680" s="103">
        <f>IF(H4680&lt;Variables!$G$13,1,0)</f>
        <v>0</v>
      </c>
      <c r="AO4680" s="101">
        <f>IF(R4680&lt;Variables!$G$12,0,1)</f>
        <v>0</v>
      </c>
      <c r="AP4680" s="86">
        <f t="shared" si="525"/>
        <v>1</v>
      </c>
      <c r="AR4680">
        <v>1</v>
      </c>
      <c r="AS4680">
        <v>0</v>
      </c>
      <c r="AT4680">
        <v>0</v>
      </c>
      <c r="AU4680">
        <v>0</v>
      </c>
      <c r="BA4680">
        <v>1.69</v>
      </c>
    </row>
    <row r="4681" spans="3:53" ht="12.75" x14ac:dyDescent="0.2">
      <c r="C4681" t="s">
        <v>896</v>
      </c>
      <c r="D4681" t="s">
        <v>892</v>
      </c>
      <c r="E4681">
        <v>71.22</v>
      </c>
      <c r="F4681">
        <v>11.12</v>
      </c>
      <c r="G4681">
        <v>10.029999999999999</v>
      </c>
      <c r="H4681">
        <v>2480</v>
      </c>
      <c r="I4681">
        <v>3.9E-2</v>
      </c>
      <c r="J4681" t="s">
        <v>78</v>
      </c>
      <c r="K4681">
        <v>49.43</v>
      </c>
      <c r="L4681">
        <v>72.669054999999986</v>
      </c>
      <c r="M4681">
        <v>-1.608738410042605</v>
      </c>
      <c r="N4681">
        <v>69.681821999999997</v>
      </c>
      <c r="O4681">
        <v>2.609257260810435</v>
      </c>
      <c r="P4681">
        <v>4053000</v>
      </c>
      <c r="Q4681">
        <v>1705000</v>
      </c>
      <c r="R4681">
        <v>2.38</v>
      </c>
      <c r="S4681">
        <v>35.039000000000001</v>
      </c>
      <c r="T4681">
        <v>11.353999999999999</v>
      </c>
      <c r="U4681">
        <v>22.40291666666667</v>
      </c>
      <c r="V4681">
        <f t="shared" si="526"/>
        <v>2.4002737578400319</v>
      </c>
      <c r="AC4681">
        <v>72.789900000000003</v>
      </c>
      <c r="AD4681">
        <v>65.13</v>
      </c>
      <c r="AH4681" s="85">
        <f>IF(AND(M4681&lt;Variables!$G$6,M4681&gt;Variables!$G$5),0,1)</f>
        <v>1</v>
      </c>
      <c r="AI4681" s="85">
        <f t="shared" si="527"/>
        <v>0</v>
      </c>
      <c r="AJ4681" s="85">
        <f>IF(I4681&gt;Variables!$G$7,0,1)</f>
        <v>0</v>
      </c>
      <c r="AK4681" s="85">
        <f>IF(F4681&gt;Variables!$G$8,0,1)</f>
        <v>0</v>
      </c>
      <c r="AL4681" s="85">
        <f>IF(G4681&gt;Variables!$G$9,0,1)</f>
        <v>1</v>
      </c>
      <c r="AM4681" s="85">
        <f>IF(AND(K4681&gt;Variables!$G$10,K4681&lt;Variables!$G$11),0,1)</f>
        <v>1</v>
      </c>
      <c r="AN4681" s="103">
        <f>IF(H4681&lt;Variables!$G$13,1,0)</f>
        <v>1</v>
      </c>
      <c r="AO4681" s="101">
        <f>IF(R4681&lt;Variables!$G$12,0,1)</f>
        <v>1</v>
      </c>
      <c r="AP4681" s="86">
        <f t="shared" si="525"/>
        <v>1</v>
      </c>
      <c r="AR4681">
        <v>0</v>
      </c>
      <c r="AS4681">
        <v>0</v>
      </c>
      <c r="AT4681">
        <v>1</v>
      </c>
      <c r="AU4681">
        <v>0</v>
      </c>
      <c r="BA4681">
        <v>-2.25</v>
      </c>
    </row>
    <row r="4682" spans="3:53" ht="12.75" x14ac:dyDescent="0.2">
      <c r="C4682" t="s">
        <v>896</v>
      </c>
      <c r="D4682" t="s">
        <v>117</v>
      </c>
      <c r="E4682">
        <v>30.1</v>
      </c>
      <c r="F4682">
        <v>11.6</v>
      </c>
      <c r="G4682">
        <v>7.97</v>
      </c>
      <c r="H4682">
        <v>3850</v>
      </c>
      <c r="I4682">
        <v>-12.943</v>
      </c>
      <c r="J4682" t="s">
        <v>78</v>
      </c>
      <c r="K4682">
        <v>51.73</v>
      </c>
      <c r="L4682">
        <v>30.06752500000001</v>
      </c>
      <c r="M4682">
        <v>-2.5027001723647749E-2</v>
      </c>
      <c r="N4682">
        <v>29.903238000000002</v>
      </c>
      <c r="O4682">
        <v>0.52423085419712923</v>
      </c>
      <c r="P4682">
        <v>10783000</v>
      </c>
      <c r="Q4682">
        <v>15356000</v>
      </c>
      <c r="R4682">
        <v>0.7</v>
      </c>
      <c r="S4682">
        <v>35.039000000000001</v>
      </c>
      <c r="T4682">
        <v>11.353999999999999</v>
      </c>
      <c r="U4682">
        <v>22.40291666666667</v>
      </c>
      <c r="V4682">
        <f t="shared" si="526"/>
        <v>2.3856985429519066</v>
      </c>
      <c r="AC4682">
        <v>31.439699999999998</v>
      </c>
      <c r="AD4682">
        <v>29.71</v>
      </c>
      <c r="AH4682" s="85">
        <f>IF(AND(M4682&lt;Variables!$G$6,M4682&gt;Variables!$G$5),0,1)</f>
        <v>1</v>
      </c>
      <c r="AI4682" s="85">
        <f t="shared" si="527"/>
        <v>0</v>
      </c>
      <c r="AJ4682" s="85">
        <f>IF(I4682&gt;Variables!$G$7,0,1)</f>
        <v>1</v>
      </c>
      <c r="AK4682" s="85">
        <f>IF(F4682&gt;Variables!$G$8,0,1)</f>
        <v>0</v>
      </c>
      <c r="AL4682" s="85">
        <f>IF(G4682&gt;Variables!$G$9,0,1)</f>
        <v>1</v>
      </c>
      <c r="AM4682" s="85">
        <f>IF(AND(K4682&gt;Variables!$G$10,K4682&lt;Variables!$G$11),0,1)</f>
        <v>0</v>
      </c>
      <c r="AN4682" s="103">
        <f>IF(H4682&lt;Variables!$G$13,1,0)</f>
        <v>0</v>
      </c>
      <c r="AO4682" s="101">
        <f>IF(R4682&lt;Variables!$G$12,0,1)</f>
        <v>0</v>
      </c>
      <c r="AP4682" s="86">
        <f t="shared" si="525"/>
        <v>1</v>
      </c>
      <c r="AR4682">
        <v>1</v>
      </c>
      <c r="AS4682">
        <v>0</v>
      </c>
      <c r="AT4682">
        <v>0</v>
      </c>
      <c r="AU4682">
        <v>0</v>
      </c>
      <c r="BA4682">
        <v>1.8</v>
      </c>
    </row>
    <row r="4683" spans="3:53" ht="12.75" x14ac:dyDescent="0.2">
      <c r="C4683" t="s">
        <v>896</v>
      </c>
      <c r="D4683" t="s">
        <v>467</v>
      </c>
      <c r="E4683">
        <v>31.84</v>
      </c>
      <c r="F4683">
        <v>10.91</v>
      </c>
      <c r="G4683">
        <v>7.59</v>
      </c>
      <c r="H4683">
        <v>3720</v>
      </c>
      <c r="I4683">
        <v>-68.867000000000004</v>
      </c>
      <c r="J4683" t="s">
        <v>78</v>
      </c>
      <c r="K4683">
        <v>44.47</v>
      </c>
      <c r="L4683">
        <v>31.9725</v>
      </c>
      <c r="M4683">
        <v>-0.22675736961452839</v>
      </c>
      <c r="N4683">
        <v>32.064452000000003</v>
      </c>
      <c r="O4683">
        <v>-0.51287949658395615</v>
      </c>
      <c r="P4683">
        <v>1980000</v>
      </c>
      <c r="Q4683">
        <v>2856000</v>
      </c>
      <c r="R4683">
        <v>0.69</v>
      </c>
      <c r="S4683">
        <v>35.039000000000001</v>
      </c>
      <c r="T4683">
        <v>11.353999999999999</v>
      </c>
      <c r="U4683">
        <v>22.40291666666667</v>
      </c>
      <c r="V4683">
        <f t="shared" si="526"/>
        <v>2.3119834312925169</v>
      </c>
      <c r="AC4683">
        <v>32.9</v>
      </c>
      <c r="AD4683">
        <v>31.84</v>
      </c>
      <c r="AH4683" s="85">
        <f>IF(AND(M4683&lt;Variables!$G$6,M4683&gt;Variables!$G$5),0,1)</f>
        <v>1</v>
      </c>
      <c r="AI4683" s="85">
        <f t="shared" si="527"/>
        <v>1</v>
      </c>
      <c r="AJ4683" s="85">
        <f>IF(I4683&gt;Variables!$G$7,0,1)</f>
        <v>1</v>
      </c>
      <c r="AK4683" s="85">
        <f>IF(F4683&gt;Variables!$G$8,0,1)</f>
        <v>0</v>
      </c>
      <c r="AL4683" s="85">
        <f>IF(G4683&gt;Variables!$G$9,0,1)</f>
        <v>1</v>
      </c>
      <c r="AM4683" s="85">
        <f>IF(AND(K4683&gt;Variables!$G$10,K4683&lt;Variables!$G$11),0,1)</f>
        <v>1</v>
      </c>
      <c r="AN4683" s="103">
        <f>IF(H4683&lt;Variables!$G$13,1,0)</f>
        <v>0</v>
      </c>
      <c r="AO4683" s="101">
        <f>IF(R4683&lt;Variables!$G$12,0,1)</f>
        <v>0</v>
      </c>
      <c r="AP4683" s="86">
        <f t="shared" si="525"/>
        <v>1</v>
      </c>
      <c r="AR4683">
        <v>0</v>
      </c>
      <c r="AS4683">
        <v>1</v>
      </c>
      <c r="AT4683">
        <v>0</v>
      </c>
      <c r="AU4683">
        <v>0</v>
      </c>
      <c r="BA4683">
        <v>1.76</v>
      </c>
    </row>
    <row r="4684" spans="3:53" ht="12.75" x14ac:dyDescent="0.2">
      <c r="C4684" t="s">
        <v>896</v>
      </c>
      <c r="D4684" t="s">
        <v>85</v>
      </c>
      <c r="E4684">
        <v>11.17</v>
      </c>
      <c r="F4684">
        <v>12.31</v>
      </c>
      <c r="G4684">
        <v>11.21</v>
      </c>
      <c r="H4684">
        <v>3240</v>
      </c>
      <c r="I4684">
        <v>-62.95</v>
      </c>
      <c r="J4684" t="s">
        <v>78</v>
      </c>
      <c r="K4684">
        <v>57.55</v>
      </c>
      <c r="L4684">
        <v>11.153155</v>
      </c>
      <c r="M4684">
        <v>0.1062031326561786</v>
      </c>
      <c r="N4684">
        <v>10.98316</v>
      </c>
      <c r="O4684">
        <v>1.6556255212525299</v>
      </c>
      <c r="P4684">
        <v>13987000</v>
      </c>
      <c r="Q4684">
        <v>25705000</v>
      </c>
      <c r="R4684">
        <v>0.54</v>
      </c>
      <c r="S4684">
        <v>35.039000000000001</v>
      </c>
      <c r="T4684">
        <v>11.353999999999999</v>
      </c>
      <c r="U4684">
        <v>22.40291666666667</v>
      </c>
      <c r="V4684">
        <f t="shared" si="526"/>
        <v>2.4401410229652507</v>
      </c>
      <c r="AC4684">
        <v>11.77</v>
      </c>
      <c r="AD4684">
        <v>11.16</v>
      </c>
      <c r="AH4684" s="85">
        <f>IF(AND(M4684&lt;Variables!$G$6,M4684&gt;Variables!$G$5),0,1)</f>
        <v>1</v>
      </c>
      <c r="AI4684" s="85">
        <f t="shared" si="527"/>
        <v>0</v>
      </c>
      <c r="AJ4684" s="85">
        <f>IF(I4684&gt;Variables!$G$7,0,1)</f>
        <v>1</v>
      </c>
      <c r="AK4684" s="85">
        <f>IF(F4684&gt;Variables!$G$8,0,1)</f>
        <v>0</v>
      </c>
      <c r="AL4684" s="85">
        <f>IF(G4684&gt;Variables!$G$9,0,1)</f>
        <v>1</v>
      </c>
      <c r="AM4684" s="85">
        <f>IF(AND(K4684&gt;Variables!$G$10,K4684&lt;Variables!$G$11),0,1)</f>
        <v>0</v>
      </c>
      <c r="AN4684" s="103">
        <f>IF(H4684&lt;Variables!$G$13,1,0)</f>
        <v>0</v>
      </c>
      <c r="AO4684" s="101">
        <f>IF(R4684&lt;Variables!$G$12,0,1)</f>
        <v>0</v>
      </c>
      <c r="AP4684" s="86">
        <f t="shared" si="525"/>
        <v>1</v>
      </c>
      <c r="AR4684">
        <v>1</v>
      </c>
      <c r="AS4684">
        <v>0</v>
      </c>
      <c r="AT4684">
        <v>0</v>
      </c>
      <c r="AU4684">
        <v>0</v>
      </c>
      <c r="BA4684">
        <v>2</v>
      </c>
    </row>
    <row r="4685" spans="3:53" ht="12.75" x14ac:dyDescent="0.2">
      <c r="C4685" t="s">
        <v>896</v>
      </c>
      <c r="D4685" t="s">
        <v>872</v>
      </c>
      <c r="E4685">
        <v>5.95</v>
      </c>
      <c r="F4685">
        <v>61.07</v>
      </c>
      <c r="G4685">
        <v>12.24</v>
      </c>
      <c r="H4685">
        <v>208.2</v>
      </c>
      <c r="I4685">
        <v>-15.113</v>
      </c>
      <c r="J4685" t="s">
        <v>78</v>
      </c>
      <c r="K4685">
        <v>60.71</v>
      </c>
      <c r="L4685">
        <v>5.9432400000000003</v>
      </c>
      <c r="M4685">
        <v>0.28200106339302577</v>
      </c>
      <c r="N4685">
        <v>5.9472259999999997</v>
      </c>
      <c r="O4685">
        <v>0.2147892143328719</v>
      </c>
      <c r="P4685">
        <v>1580000</v>
      </c>
      <c r="Q4685">
        <v>20810</v>
      </c>
      <c r="R4685">
        <v>75.930000000000007</v>
      </c>
      <c r="S4685">
        <v>35.039000000000001</v>
      </c>
      <c r="T4685">
        <v>11.353999999999999</v>
      </c>
      <c r="U4685">
        <v>22.40291666666667</v>
      </c>
      <c r="V4685">
        <f t="shared" si="526"/>
        <v>2.4619011441005245</v>
      </c>
      <c r="AC4685">
        <v>5.96</v>
      </c>
      <c r="AD4685">
        <v>5.93</v>
      </c>
      <c r="AH4685" s="85">
        <f>IF(AND(M4685&lt;Variables!$G$6,M4685&gt;Variables!$G$5),0,1)</f>
        <v>1</v>
      </c>
      <c r="AI4685" s="85">
        <f t="shared" si="527"/>
        <v>1</v>
      </c>
      <c r="AJ4685" s="85">
        <f>IF(I4685&gt;Variables!$G$7,0,1)</f>
        <v>1</v>
      </c>
      <c r="AK4685" s="85">
        <f>IF(F4685&gt;Variables!$G$8,0,1)</f>
        <v>0</v>
      </c>
      <c r="AL4685" s="85">
        <f>IF(G4685&gt;Variables!$G$9,0,1)</f>
        <v>0</v>
      </c>
      <c r="AM4685" s="85">
        <f>IF(AND(K4685&gt;Variables!$G$10,K4685&lt;Variables!$G$11),0,1)</f>
        <v>0</v>
      </c>
      <c r="AN4685" s="103">
        <f>IF(H4685&lt;Variables!$G$13,1,0)</f>
        <v>1</v>
      </c>
      <c r="AO4685" s="101">
        <f>IF(R4685&lt;Variables!$G$12,0,1)</f>
        <v>1</v>
      </c>
      <c r="AP4685" s="86">
        <f t="shared" si="525"/>
        <v>1</v>
      </c>
      <c r="AR4685">
        <v>0</v>
      </c>
      <c r="AS4685">
        <v>0</v>
      </c>
      <c r="AT4685">
        <v>0</v>
      </c>
      <c r="AU4685">
        <v>1</v>
      </c>
      <c r="BA4685">
        <v>-0.32</v>
      </c>
    </row>
    <row r="4686" spans="3:53" ht="12.75" x14ac:dyDescent="0.2">
      <c r="C4686" t="s">
        <v>896</v>
      </c>
      <c r="D4686" t="s">
        <v>331</v>
      </c>
      <c r="E4686">
        <v>56.16</v>
      </c>
      <c r="F4686">
        <v>18.32</v>
      </c>
      <c r="G4686">
        <v>7.22</v>
      </c>
      <c r="H4686">
        <v>25710</v>
      </c>
      <c r="I4686">
        <v>1129.6420000000001</v>
      </c>
      <c r="J4686" t="s">
        <v>78</v>
      </c>
      <c r="K4686">
        <v>57.91</v>
      </c>
      <c r="L4686">
        <v>55.425229999999999</v>
      </c>
      <c r="M4686">
        <v>1.325695896976878</v>
      </c>
      <c r="N4686">
        <v>55.431345999999998</v>
      </c>
      <c r="O4686">
        <v>1.3145161584205289</v>
      </c>
      <c r="P4686">
        <v>165463000</v>
      </c>
      <c r="Q4686">
        <v>136810000</v>
      </c>
      <c r="R4686">
        <v>1.21</v>
      </c>
      <c r="S4686">
        <v>35.039000000000001</v>
      </c>
      <c r="T4686">
        <v>11.353999999999999</v>
      </c>
      <c r="U4686">
        <v>22.40291666666667</v>
      </c>
      <c r="V4686">
        <f t="shared" si="526"/>
        <v>2.3841952035523892</v>
      </c>
      <c r="AC4686">
        <v>59.5</v>
      </c>
      <c r="AD4686">
        <v>51.8</v>
      </c>
      <c r="AH4686" s="85">
        <f>IF(AND(M4686&lt;Variables!$G$6,M4686&gt;Variables!$G$5),0,1)</f>
        <v>1</v>
      </c>
      <c r="AI4686" s="85">
        <f t="shared" si="527"/>
        <v>1</v>
      </c>
      <c r="AJ4686" s="85">
        <f>IF(I4686&gt;Variables!$G$7,0,1)</f>
        <v>0</v>
      </c>
      <c r="AK4686" s="85">
        <f>IF(F4686&gt;Variables!$G$8,0,1)</f>
        <v>0</v>
      </c>
      <c r="AL4686" s="85">
        <f>IF(G4686&gt;Variables!$G$9,0,1)</f>
        <v>1</v>
      </c>
      <c r="AM4686" s="85">
        <f>IF(AND(K4686&gt;Variables!$G$10,K4686&lt;Variables!$G$11),0,1)</f>
        <v>0</v>
      </c>
      <c r="AN4686" s="103">
        <f>IF(H4686&lt;Variables!$G$13,1,0)</f>
        <v>0</v>
      </c>
      <c r="AO4686" s="101">
        <f>IF(R4686&lt;Variables!$G$12,0,1)</f>
        <v>0</v>
      </c>
      <c r="AP4686" s="86">
        <f t="shared" si="525"/>
        <v>1</v>
      </c>
      <c r="AR4686">
        <v>1</v>
      </c>
      <c r="AS4686">
        <v>0</v>
      </c>
      <c r="AT4686">
        <v>0</v>
      </c>
      <c r="AU4686">
        <v>0</v>
      </c>
      <c r="BA4686">
        <v>2</v>
      </c>
    </row>
    <row r="4687" spans="3:53" ht="12.75" x14ac:dyDescent="0.2">
      <c r="C4687" t="s">
        <v>896</v>
      </c>
      <c r="D4687" t="s">
        <v>133</v>
      </c>
      <c r="E4687">
        <v>7.86</v>
      </c>
      <c r="F4687">
        <v>58.83</v>
      </c>
      <c r="G4687">
        <v>13.34</v>
      </c>
      <c r="H4687">
        <v>22.11</v>
      </c>
      <c r="I4687">
        <v>-47.546999999999997</v>
      </c>
      <c r="J4687" t="s">
        <v>78</v>
      </c>
      <c r="K4687">
        <v>55.92</v>
      </c>
      <c r="L4687">
        <v>7.7753400000000017</v>
      </c>
      <c r="M4687">
        <v>1.020662762014247</v>
      </c>
      <c r="N4687">
        <v>7.6862540000000017</v>
      </c>
      <c r="O4687">
        <v>2.191522684522246</v>
      </c>
      <c r="P4687">
        <v>62050000</v>
      </c>
      <c r="Q4687">
        <v>6720000</v>
      </c>
      <c r="R4687">
        <v>9.23</v>
      </c>
      <c r="S4687">
        <v>35.039000000000001</v>
      </c>
      <c r="T4687">
        <v>11.353999999999999</v>
      </c>
      <c r="U4687">
        <v>22.40291666666667</v>
      </c>
      <c r="V4687">
        <f t="shared" si="526"/>
        <v>2.3843437377719825</v>
      </c>
      <c r="AC4687">
        <v>9.82</v>
      </c>
      <c r="AD4687">
        <v>7.09</v>
      </c>
      <c r="AH4687" s="85">
        <f>IF(AND(M4687&lt;Variables!$G$6,M4687&gt;Variables!$G$5),0,1)</f>
        <v>1</v>
      </c>
      <c r="AI4687" s="85">
        <f t="shared" si="527"/>
        <v>0</v>
      </c>
      <c r="AJ4687" s="85">
        <f>IF(I4687&gt;Variables!$G$7,0,1)</f>
        <v>1</v>
      </c>
      <c r="AK4687" s="85">
        <f>IF(F4687&gt;Variables!$G$8,0,1)</f>
        <v>0</v>
      </c>
      <c r="AL4687" s="85">
        <f>IF(G4687&gt;Variables!$G$9,0,1)</f>
        <v>0</v>
      </c>
      <c r="AM4687" s="85">
        <f>IF(AND(K4687&gt;Variables!$G$10,K4687&lt;Variables!$G$11),0,1)</f>
        <v>0</v>
      </c>
      <c r="AN4687" s="103">
        <f>IF(H4687&lt;Variables!$G$13,1,0)</f>
        <v>1</v>
      </c>
      <c r="AO4687" s="101">
        <f>IF(R4687&lt;Variables!$G$12,0,1)</f>
        <v>1</v>
      </c>
      <c r="AP4687" s="86">
        <f t="shared" si="525"/>
        <v>1</v>
      </c>
      <c r="AR4687">
        <v>1</v>
      </c>
      <c r="AS4687">
        <v>0</v>
      </c>
      <c r="AT4687">
        <v>0</v>
      </c>
      <c r="AU4687">
        <v>0</v>
      </c>
      <c r="BA4687">
        <v>2</v>
      </c>
    </row>
    <row r="4688" spans="3:53" ht="12.75" x14ac:dyDescent="0.2">
      <c r="C4688" t="s">
        <v>896</v>
      </c>
      <c r="D4688" t="s">
        <v>840</v>
      </c>
      <c r="E4688">
        <v>106.65</v>
      </c>
      <c r="F4688">
        <v>40.11</v>
      </c>
      <c r="G4688">
        <v>38.450000000000003</v>
      </c>
      <c r="H4688">
        <v>-99999</v>
      </c>
      <c r="I4688">
        <v>-2.3E-2</v>
      </c>
      <c r="J4688" t="s">
        <v>78</v>
      </c>
      <c r="K4688">
        <v>60.74</v>
      </c>
      <c r="L4688">
        <v>105.0211176470588</v>
      </c>
      <c r="M4688">
        <v>0.179851783310809</v>
      </c>
      <c r="N4688">
        <v>96.732055555555561</v>
      </c>
      <c r="O4688">
        <v>8.764358821647642</v>
      </c>
      <c r="P4688">
        <v>185577</v>
      </c>
      <c r="Q4688">
        <v>15001</v>
      </c>
      <c r="R4688">
        <v>12.37</v>
      </c>
      <c r="S4688">
        <v>35.039000000000001</v>
      </c>
      <c r="T4688">
        <v>11.353999999999999</v>
      </c>
      <c r="U4688">
        <v>22.40291666666667</v>
      </c>
      <c r="V4688">
        <f t="shared" si="526"/>
        <v>2.4680117692887533</v>
      </c>
      <c r="AC4688">
        <v>129.79</v>
      </c>
      <c r="AD4688">
        <v>106.31</v>
      </c>
      <c r="AH4688" s="85">
        <f>IF(AND(M4688&lt;Variables!$G$6,M4688&gt;Variables!$G$5),0,1)</f>
        <v>1</v>
      </c>
      <c r="AI4688" s="85">
        <f t="shared" si="527"/>
        <v>0</v>
      </c>
      <c r="AJ4688" s="85">
        <f>IF(I4688&gt;Variables!$G$7,0,1)</f>
        <v>1</v>
      </c>
      <c r="AK4688" s="85">
        <f>IF(F4688&gt;Variables!$G$8,0,1)</f>
        <v>0</v>
      </c>
      <c r="AL4688" s="85">
        <f>IF(G4688&gt;Variables!$G$9,0,1)</f>
        <v>0</v>
      </c>
      <c r="AM4688" s="85">
        <f>IF(AND(K4688&gt;Variables!$G$10,K4688&lt;Variables!$G$11),0,1)</f>
        <v>0</v>
      </c>
      <c r="AN4688" s="103">
        <f>IF(H4688&lt;Variables!$G$13,1,0)</f>
        <v>1</v>
      </c>
      <c r="AO4688" s="101">
        <f>IF(R4688&lt;Variables!$G$12,0,1)</f>
        <v>1</v>
      </c>
      <c r="AP4688" s="86">
        <f t="shared" si="525"/>
        <v>1</v>
      </c>
      <c r="AR4688">
        <v>1</v>
      </c>
      <c r="AS4688">
        <v>0</v>
      </c>
      <c r="AT4688">
        <v>0</v>
      </c>
      <c r="AU4688">
        <v>0</v>
      </c>
      <c r="BA4688">
        <v>2</v>
      </c>
    </row>
    <row r="4689" spans="3:53" ht="12.75" x14ac:dyDescent="0.2">
      <c r="C4689" t="s">
        <v>896</v>
      </c>
      <c r="D4689" t="s">
        <v>863</v>
      </c>
      <c r="E4689">
        <v>73.47</v>
      </c>
      <c r="F4689">
        <v>28.83</v>
      </c>
      <c r="G4689">
        <v>0.21</v>
      </c>
      <c r="H4689">
        <v>976.52</v>
      </c>
      <c r="I4689">
        <v>-14.077</v>
      </c>
      <c r="J4689" t="s">
        <v>78</v>
      </c>
      <c r="K4689">
        <v>6.69</v>
      </c>
      <c r="L4689">
        <v>73.730880000000013</v>
      </c>
      <c r="M4689">
        <v>-0.32670164793912448</v>
      </c>
      <c r="N4689">
        <v>73.891831999999994</v>
      </c>
      <c r="O4689">
        <v>-0.5438111210992832</v>
      </c>
      <c r="P4689">
        <v>3770000</v>
      </c>
      <c r="Q4689">
        <v>316460</v>
      </c>
      <c r="R4689">
        <v>11.91</v>
      </c>
      <c r="S4689">
        <v>35.039000000000001</v>
      </c>
      <c r="T4689">
        <v>11.353999999999999</v>
      </c>
      <c r="U4689">
        <v>22.40291666666667</v>
      </c>
      <c r="V4689">
        <f t="shared" si="526"/>
        <v>1.885939035947378</v>
      </c>
      <c r="AC4689">
        <v>73.989999999999995</v>
      </c>
      <c r="AD4689">
        <v>73.430000000000007</v>
      </c>
      <c r="AH4689" s="85">
        <f>IF(AND(M4689&lt;Variables!$G$6,M4689&gt;Variables!$G$5),0,1)</f>
        <v>1</v>
      </c>
      <c r="AI4689" s="85">
        <f t="shared" si="527"/>
        <v>1</v>
      </c>
      <c r="AJ4689" s="85">
        <f>IF(I4689&gt;Variables!$G$7,0,1)</f>
        <v>1</v>
      </c>
      <c r="AK4689" s="85">
        <f>IF(F4689&gt;Variables!$G$8,0,1)</f>
        <v>0</v>
      </c>
      <c r="AL4689" s="85">
        <f>IF(G4689&gt;Variables!$G$9,0,1)</f>
        <v>1</v>
      </c>
      <c r="AM4689" s="85">
        <f>IF(AND(K4689&gt;Variables!$G$10,K4689&lt;Variables!$G$11),0,1)</f>
        <v>1</v>
      </c>
      <c r="AN4689" s="103">
        <f>IF(H4689&lt;Variables!$G$13,1,0)</f>
        <v>1</v>
      </c>
      <c r="AO4689" s="101">
        <f>IF(R4689&lt;Variables!$G$12,0,1)</f>
        <v>1</v>
      </c>
      <c r="AP4689" s="86">
        <f t="shared" si="525"/>
        <v>1</v>
      </c>
      <c r="AR4689">
        <v>0</v>
      </c>
      <c r="AS4689">
        <v>0</v>
      </c>
      <c r="AT4689">
        <v>0</v>
      </c>
      <c r="AU4689">
        <v>1</v>
      </c>
      <c r="BA4689">
        <v>0.38</v>
      </c>
    </row>
    <row r="4690" spans="3:53" ht="12.75" x14ac:dyDescent="0.2">
      <c r="C4690" t="s">
        <v>896</v>
      </c>
      <c r="D4690" t="s">
        <v>897</v>
      </c>
      <c r="E4690">
        <v>77.42</v>
      </c>
      <c r="F4690">
        <v>21.11</v>
      </c>
      <c r="G4690">
        <v>17.850000000000001</v>
      </c>
      <c r="H4690">
        <v>481.77</v>
      </c>
      <c r="I4690">
        <v>61.923000000000002</v>
      </c>
      <c r="J4690" t="s">
        <v>78</v>
      </c>
      <c r="K4690">
        <v>51.41</v>
      </c>
      <c r="L4690">
        <v>78.213269999999994</v>
      </c>
      <c r="M4690">
        <v>-2.0626550967629922</v>
      </c>
      <c r="N4690">
        <v>72.239260869565229</v>
      </c>
      <c r="O4690">
        <v>6.0365223535557622</v>
      </c>
      <c r="P4690">
        <v>1490000</v>
      </c>
      <c r="Q4690">
        <v>2470000</v>
      </c>
      <c r="R4690">
        <v>0.6</v>
      </c>
      <c r="S4690">
        <v>35.039000000000001</v>
      </c>
      <c r="T4690">
        <v>11.353999999999999</v>
      </c>
      <c r="U4690">
        <v>22.40291666666667</v>
      </c>
      <c r="V4690">
        <f t="shared" si="526"/>
        <v>2.4436359290822645</v>
      </c>
      <c r="AC4690">
        <v>80</v>
      </c>
      <c r="AD4690">
        <v>67.069999999999993</v>
      </c>
      <c r="AH4690" s="85">
        <f>IF(AND(M4690&lt;Variables!$G$6,M4690&gt;Variables!$G$5),0,1)</f>
        <v>0</v>
      </c>
      <c r="AI4690" s="85">
        <f t="shared" si="527"/>
        <v>0</v>
      </c>
      <c r="AJ4690" s="85">
        <f>IF(I4690&gt;Variables!$G$7,0,1)</f>
        <v>0</v>
      </c>
      <c r="AK4690" s="85">
        <f>IF(F4690&gt;Variables!$G$8,0,1)</f>
        <v>0</v>
      </c>
      <c r="AL4690" s="85">
        <f>IF(G4690&gt;Variables!$G$9,0,1)</f>
        <v>0</v>
      </c>
      <c r="AM4690" s="85">
        <f>IF(AND(K4690&gt;Variables!$G$10,K4690&lt;Variables!$G$11),0,1)</f>
        <v>0</v>
      </c>
      <c r="AN4690" s="103">
        <f>IF(H4690&lt;Variables!$G$13,1,0)</f>
        <v>1</v>
      </c>
      <c r="AO4690" s="101">
        <f>IF(R4690&lt;Variables!$G$12,0,1)</f>
        <v>0</v>
      </c>
      <c r="AP4690" s="86">
        <f t="shared" si="525"/>
        <v>1</v>
      </c>
      <c r="AR4690">
        <v>0</v>
      </c>
      <c r="AS4690">
        <v>0</v>
      </c>
      <c r="AT4690">
        <v>1</v>
      </c>
      <c r="AU4690">
        <v>0</v>
      </c>
      <c r="BA4690">
        <v>-2.25</v>
      </c>
    </row>
    <row r="4691" spans="3:53" ht="12.75" x14ac:dyDescent="0.2">
      <c r="C4691" t="s">
        <v>896</v>
      </c>
      <c r="D4691" t="s">
        <v>862</v>
      </c>
      <c r="E4691">
        <v>78.290000000000006</v>
      </c>
      <c r="F4691">
        <v>21.34</v>
      </c>
      <c r="G4691">
        <v>-0.31</v>
      </c>
      <c r="H4691">
        <v>4480</v>
      </c>
      <c r="I4691">
        <v>2.5470000000000002</v>
      </c>
      <c r="J4691" t="s">
        <v>78</v>
      </c>
      <c r="K4691">
        <v>76.28</v>
      </c>
      <c r="L4691">
        <v>78.144249999999985</v>
      </c>
      <c r="M4691">
        <v>0.18651404293984639</v>
      </c>
      <c r="N4691">
        <v>78.122503999999992</v>
      </c>
      <c r="O4691">
        <v>0.2144017298780056</v>
      </c>
      <c r="P4691">
        <v>14102000</v>
      </c>
      <c r="Q4691">
        <v>578815</v>
      </c>
      <c r="R4691">
        <v>24.36</v>
      </c>
      <c r="S4691">
        <v>35.039000000000001</v>
      </c>
      <c r="T4691">
        <v>11.353999999999999</v>
      </c>
      <c r="U4691">
        <v>22.40291666666667</v>
      </c>
      <c r="V4691">
        <f t="shared" si="526"/>
        <v>2.6202556457116137</v>
      </c>
      <c r="AC4691">
        <v>78.349999999999994</v>
      </c>
      <c r="AD4691">
        <v>78</v>
      </c>
      <c r="AH4691" s="85">
        <f>IF(AND(M4691&lt;Variables!$G$6,M4691&gt;Variables!$G$5),0,1)</f>
        <v>1</v>
      </c>
      <c r="AI4691" s="85">
        <f t="shared" si="527"/>
        <v>0</v>
      </c>
      <c r="AJ4691" s="85">
        <f>IF(I4691&gt;Variables!$G$7,0,1)</f>
        <v>0</v>
      </c>
      <c r="AK4691" s="85">
        <f>IF(F4691&gt;Variables!$G$8,0,1)</f>
        <v>0</v>
      </c>
      <c r="AL4691" s="85">
        <f>IF(G4691&gt;Variables!$G$9,0,1)</f>
        <v>1</v>
      </c>
      <c r="AM4691" s="85">
        <f>IF(AND(K4691&gt;Variables!$G$10,K4691&lt;Variables!$G$11),0,1)</f>
        <v>1</v>
      </c>
      <c r="AN4691" s="103">
        <f>IF(H4691&lt;Variables!$G$13,1,0)</f>
        <v>0</v>
      </c>
      <c r="AO4691" s="101">
        <f>IF(R4691&lt;Variables!$G$12,0,1)</f>
        <v>1</v>
      </c>
      <c r="AP4691" s="86">
        <f t="shared" si="525"/>
        <v>1</v>
      </c>
      <c r="AR4691">
        <v>0</v>
      </c>
      <c r="AS4691">
        <v>1</v>
      </c>
      <c r="AT4691">
        <v>0</v>
      </c>
      <c r="AU4691">
        <v>0</v>
      </c>
      <c r="BA4691">
        <v>-0.21</v>
      </c>
    </row>
    <row r="4692" spans="3:53" ht="12.75" x14ac:dyDescent="0.2">
      <c r="C4692" t="s">
        <v>896</v>
      </c>
      <c r="D4692" t="s">
        <v>540</v>
      </c>
      <c r="E4692">
        <v>46.81</v>
      </c>
      <c r="F4692">
        <v>11.81</v>
      </c>
      <c r="G4692">
        <v>10.35</v>
      </c>
      <c r="H4692">
        <v>3200</v>
      </c>
      <c r="I4692">
        <v>1.7000000000000001E-2</v>
      </c>
      <c r="J4692" t="s">
        <v>78</v>
      </c>
      <c r="K4692">
        <v>42.77</v>
      </c>
      <c r="L4692">
        <v>46.949820000000003</v>
      </c>
      <c r="M4692">
        <v>-0.29780731853711101</v>
      </c>
      <c r="N4692">
        <v>47.023685999999998</v>
      </c>
      <c r="O4692">
        <v>-0.45442205445144312</v>
      </c>
      <c r="P4692">
        <v>1231000</v>
      </c>
      <c r="Q4692">
        <v>1175000</v>
      </c>
      <c r="R4692">
        <v>1.05</v>
      </c>
      <c r="S4692">
        <v>35.039000000000001</v>
      </c>
      <c r="T4692">
        <v>11.353999999999999</v>
      </c>
      <c r="U4692">
        <v>22.40291666666667</v>
      </c>
      <c r="V4692">
        <f t="shared" si="526"/>
        <v>2.2936219019971538</v>
      </c>
      <c r="AC4692">
        <v>48.95</v>
      </c>
      <c r="AD4692">
        <v>46.79</v>
      </c>
      <c r="AH4692" s="85">
        <f>IF(AND(M4692&lt;Variables!$G$6,M4692&gt;Variables!$G$5),0,1)</f>
        <v>1</v>
      </c>
      <c r="AI4692" s="85">
        <f t="shared" si="527"/>
        <v>1</v>
      </c>
      <c r="AJ4692" s="85">
        <f>IF(I4692&gt;Variables!$G$7,0,1)</f>
        <v>0</v>
      </c>
      <c r="AK4692" s="85">
        <f>IF(F4692&gt;Variables!$G$8,0,1)</f>
        <v>0</v>
      </c>
      <c r="AL4692" s="85">
        <f>IF(G4692&gt;Variables!$G$9,0,1)</f>
        <v>1</v>
      </c>
      <c r="AM4692" s="85">
        <f>IF(AND(K4692&gt;Variables!$G$10,K4692&lt;Variables!$G$11),0,1)</f>
        <v>1</v>
      </c>
      <c r="AN4692" s="103">
        <f>IF(H4692&lt;Variables!$G$13,1,0)</f>
        <v>0</v>
      </c>
      <c r="AO4692" s="101">
        <f>IF(R4692&lt;Variables!$G$12,0,1)</f>
        <v>0</v>
      </c>
      <c r="AP4692" s="86">
        <f t="shared" si="525"/>
        <v>1</v>
      </c>
      <c r="AR4692">
        <v>0</v>
      </c>
      <c r="AS4692">
        <v>1</v>
      </c>
      <c r="AT4692">
        <v>0</v>
      </c>
      <c r="AU4692">
        <v>0</v>
      </c>
      <c r="BA4692">
        <v>1.28</v>
      </c>
    </row>
    <row r="4693" spans="3:53" ht="12.75" x14ac:dyDescent="0.2">
      <c r="C4693" t="s">
        <v>896</v>
      </c>
      <c r="D4693" t="s">
        <v>861</v>
      </c>
      <c r="E4693">
        <v>3.12</v>
      </c>
      <c r="F4693">
        <v>27.05</v>
      </c>
      <c r="G4693">
        <v>5.72</v>
      </c>
      <c r="H4693">
        <v>298.19</v>
      </c>
      <c r="I4693">
        <v>0.83099999999999996</v>
      </c>
      <c r="J4693" t="s">
        <v>78</v>
      </c>
      <c r="K4693">
        <v>44.93</v>
      </c>
      <c r="L4693">
        <v>3.1563150000000002</v>
      </c>
      <c r="M4693">
        <v>-1.5212359983081509</v>
      </c>
      <c r="N4693">
        <v>3.1286420000000001</v>
      </c>
      <c r="O4693">
        <v>-0.65018624694036142</v>
      </c>
      <c r="P4693">
        <v>14450000</v>
      </c>
      <c r="Q4693">
        <v>352780</v>
      </c>
      <c r="R4693">
        <v>40.96</v>
      </c>
      <c r="S4693">
        <v>35.039000000000001</v>
      </c>
      <c r="T4693">
        <v>11.353999999999999</v>
      </c>
      <c r="U4693">
        <v>22.40291666666667</v>
      </c>
      <c r="V4693">
        <f t="shared" si="526"/>
        <v>2.3317527550710242</v>
      </c>
      <c r="AC4693">
        <v>3.75</v>
      </c>
      <c r="AD4693">
        <v>3.09</v>
      </c>
      <c r="AH4693" s="85">
        <f>IF(AND(M4693&lt;Variables!$G$6,M4693&gt;Variables!$G$5),0,1)</f>
        <v>1</v>
      </c>
      <c r="AI4693" s="85">
        <f t="shared" si="527"/>
        <v>0</v>
      </c>
      <c r="AJ4693" s="85">
        <f>IF(I4693&gt;Variables!$G$7,0,1)</f>
        <v>0</v>
      </c>
      <c r="AK4693" s="85">
        <f>IF(F4693&gt;Variables!$G$8,0,1)</f>
        <v>0</v>
      </c>
      <c r="AL4693" s="85">
        <f>IF(G4693&gt;Variables!$G$9,0,1)</f>
        <v>1</v>
      </c>
      <c r="AM4693" s="85">
        <f>IF(AND(K4693&gt;Variables!$G$10,K4693&lt;Variables!$G$11),0,1)</f>
        <v>1</v>
      </c>
      <c r="AN4693" s="103">
        <f>IF(H4693&lt;Variables!$G$13,1,0)</f>
        <v>1</v>
      </c>
      <c r="AO4693" s="101">
        <f>IF(R4693&lt;Variables!$G$12,0,1)</f>
        <v>1</v>
      </c>
      <c r="AP4693" s="86">
        <f t="shared" si="525"/>
        <v>1</v>
      </c>
      <c r="AR4693">
        <v>1</v>
      </c>
      <c r="AS4693">
        <v>0</v>
      </c>
      <c r="AT4693">
        <v>0</v>
      </c>
      <c r="AU4693">
        <v>0</v>
      </c>
      <c r="BA4693">
        <v>2</v>
      </c>
    </row>
    <row r="4694" spans="3:53" ht="12.75" x14ac:dyDescent="0.2">
      <c r="C4694" t="s">
        <v>896</v>
      </c>
      <c r="D4694" t="s">
        <v>196</v>
      </c>
      <c r="E4694">
        <v>8.57</v>
      </c>
      <c r="F4694">
        <v>25.47</v>
      </c>
      <c r="G4694">
        <v>11.74</v>
      </c>
      <c r="H4694">
        <v>1760</v>
      </c>
      <c r="I4694">
        <v>-46.023000000000003</v>
      </c>
      <c r="J4694" t="s">
        <v>78</v>
      </c>
      <c r="K4694">
        <v>68.650000000000006</v>
      </c>
      <c r="L4694">
        <v>8.4748049999999999</v>
      </c>
      <c r="M4694">
        <v>1.6542563516210731</v>
      </c>
      <c r="N4694">
        <v>8.3092740000000003</v>
      </c>
      <c r="O4694">
        <v>3.6793346807434668</v>
      </c>
      <c r="P4694">
        <v>49394000</v>
      </c>
      <c r="Q4694">
        <v>23880000</v>
      </c>
      <c r="R4694">
        <v>2.0699999999999998</v>
      </c>
      <c r="S4694">
        <v>35.039000000000001</v>
      </c>
      <c r="T4694">
        <v>11.353999999999999</v>
      </c>
      <c r="U4694">
        <v>22.40291666666667</v>
      </c>
      <c r="V4694">
        <f t="shared" si="526"/>
        <v>2.4281031026519195</v>
      </c>
      <c r="AC4694">
        <v>8.86</v>
      </c>
      <c r="AD4694">
        <v>8.26</v>
      </c>
      <c r="AH4694" s="85">
        <f>IF(AND(M4694&lt;Variables!$G$6,M4694&gt;Variables!$G$5),0,1)</f>
        <v>1</v>
      </c>
      <c r="AI4694" s="85">
        <f t="shared" si="527"/>
        <v>0</v>
      </c>
      <c r="AJ4694" s="85">
        <f>IF(I4694&gt;Variables!$G$7,0,1)</f>
        <v>1</v>
      </c>
      <c r="AK4694" s="85">
        <f>IF(F4694&gt;Variables!$G$8,0,1)</f>
        <v>0</v>
      </c>
      <c r="AL4694" s="85">
        <f>IF(G4694&gt;Variables!$G$9,0,1)</f>
        <v>1</v>
      </c>
      <c r="AM4694" s="85">
        <f>IF(AND(K4694&gt;Variables!$G$10,K4694&lt;Variables!$G$11),0,1)</f>
        <v>0</v>
      </c>
      <c r="AN4694" s="103">
        <f>IF(H4694&lt;Variables!$G$13,1,0)</f>
        <v>1</v>
      </c>
      <c r="AO4694" s="101">
        <f>IF(R4694&lt;Variables!$G$12,0,1)</f>
        <v>1</v>
      </c>
      <c r="AP4694" s="86">
        <f t="shared" si="525"/>
        <v>1</v>
      </c>
      <c r="AR4694">
        <v>1</v>
      </c>
      <c r="AS4694">
        <v>0</v>
      </c>
      <c r="AT4694">
        <v>0</v>
      </c>
      <c r="AU4694">
        <v>0</v>
      </c>
      <c r="BA4694">
        <v>2</v>
      </c>
    </row>
    <row r="4695" spans="3:53" ht="12.75" x14ac:dyDescent="0.2">
      <c r="C4695" t="s">
        <v>896</v>
      </c>
      <c r="D4695" t="s">
        <v>885</v>
      </c>
      <c r="E4695">
        <v>4.21</v>
      </c>
      <c r="F4695">
        <v>25.22</v>
      </c>
      <c r="G4695">
        <v>22.01</v>
      </c>
      <c r="H4695">
        <v>13.78</v>
      </c>
      <c r="I4695">
        <v>-6.9130000000000003</v>
      </c>
      <c r="J4695" t="s">
        <v>78</v>
      </c>
      <c r="K4695">
        <v>35.299999999999997</v>
      </c>
      <c r="L4695">
        <v>4.3743100000000004</v>
      </c>
      <c r="M4695">
        <v>-4.3254821903340197</v>
      </c>
      <c r="N4695">
        <v>4.4086019999999992</v>
      </c>
      <c r="O4695">
        <v>-5.069679685306113</v>
      </c>
      <c r="P4695">
        <v>2950000</v>
      </c>
      <c r="Q4695">
        <v>282810</v>
      </c>
      <c r="R4695">
        <v>10.43</v>
      </c>
      <c r="S4695">
        <v>35.039000000000001</v>
      </c>
      <c r="T4695">
        <v>11.353999999999999</v>
      </c>
      <c r="U4695">
        <v>22.40291666666667</v>
      </c>
      <c r="V4695">
        <f t="shared" si="526"/>
        <v>2.1435382462331201</v>
      </c>
      <c r="AC4695">
        <v>4.2851999999999997</v>
      </c>
      <c r="AD4695">
        <v>3.7837999999999998</v>
      </c>
      <c r="AH4695" s="85">
        <f>IF(AND(M4695&lt;Variables!$G$6,M4695&gt;Variables!$G$5),0,1)</f>
        <v>0</v>
      </c>
      <c r="AI4695" s="85">
        <f t="shared" si="527"/>
        <v>1</v>
      </c>
      <c r="AJ4695" s="85">
        <f>IF(I4695&gt;Variables!$G$7,0,1)</f>
        <v>1</v>
      </c>
      <c r="AK4695" s="85">
        <f>IF(F4695&gt;Variables!$G$8,0,1)</f>
        <v>0</v>
      </c>
      <c r="AL4695" s="85">
        <f>IF(G4695&gt;Variables!$G$9,0,1)</f>
        <v>0</v>
      </c>
      <c r="AM4695" s="85">
        <f>IF(AND(K4695&gt;Variables!$G$10,K4695&lt;Variables!$G$11),0,1)</f>
        <v>1</v>
      </c>
      <c r="AN4695" s="103">
        <f>IF(H4695&lt;Variables!$G$13,1,0)</f>
        <v>1</v>
      </c>
      <c r="AO4695" s="101">
        <f>IF(R4695&lt;Variables!$G$12,0,1)</f>
        <v>1</v>
      </c>
      <c r="AP4695" s="86">
        <f t="shared" si="525"/>
        <v>1</v>
      </c>
      <c r="AR4695">
        <v>0</v>
      </c>
      <c r="AS4695">
        <v>0</v>
      </c>
      <c r="AT4695">
        <v>1</v>
      </c>
      <c r="AU4695">
        <v>0</v>
      </c>
      <c r="BA4695">
        <v>-2.25</v>
      </c>
    </row>
    <row r="4696" spans="3:53" ht="12.75" x14ac:dyDescent="0.2">
      <c r="C4696" t="s">
        <v>896</v>
      </c>
      <c r="D4696" t="s">
        <v>882</v>
      </c>
      <c r="E4696">
        <v>20.149999999999999</v>
      </c>
      <c r="F4696">
        <v>23.91</v>
      </c>
      <c r="G4696">
        <v>23.5</v>
      </c>
      <c r="H4696">
        <v>113.63</v>
      </c>
      <c r="I4696">
        <v>1480.9290000000001</v>
      </c>
      <c r="J4696" t="s">
        <v>78</v>
      </c>
      <c r="K4696">
        <v>48.06</v>
      </c>
      <c r="L4696">
        <v>20.041672222222221</v>
      </c>
      <c r="M4696">
        <v>-0.1081357981605521</v>
      </c>
      <c r="N4696">
        <v>20.085722448979588</v>
      </c>
      <c r="O4696">
        <v>-0.32720978369852521</v>
      </c>
      <c r="P4696">
        <v>1030000</v>
      </c>
      <c r="Q4696">
        <v>179040</v>
      </c>
      <c r="R4696">
        <v>5.75</v>
      </c>
      <c r="S4696">
        <v>35.039000000000001</v>
      </c>
      <c r="T4696">
        <v>11.353999999999999</v>
      </c>
      <c r="U4696">
        <v>22.40291666666667</v>
      </c>
      <c r="V4696">
        <f t="shared" si="526"/>
        <v>2.3491072761531044</v>
      </c>
      <c r="AC4696">
        <v>21.399899999999999</v>
      </c>
      <c r="AD4696">
        <v>19.5</v>
      </c>
      <c r="AH4696" s="85">
        <f>IF(AND(M4696&lt;Variables!$G$6,M4696&gt;Variables!$G$5),0,1)</f>
        <v>1</v>
      </c>
      <c r="AI4696" s="85">
        <f t="shared" si="527"/>
        <v>1</v>
      </c>
      <c r="AJ4696" s="85">
        <f>IF(I4696&gt;Variables!$G$7,0,1)</f>
        <v>0</v>
      </c>
      <c r="AK4696" s="85">
        <f>IF(F4696&gt;Variables!$G$8,0,1)</f>
        <v>0</v>
      </c>
      <c r="AL4696" s="85">
        <f>IF(G4696&gt;Variables!$G$9,0,1)</f>
        <v>0</v>
      </c>
      <c r="AM4696" s="85">
        <f>IF(AND(K4696&gt;Variables!$G$10,K4696&lt;Variables!$G$11),0,1)</f>
        <v>1</v>
      </c>
      <c r="AN4696" s="103">
        <f>IF(H4696&lt;Variables!$G$13,1,0)</f>
        <v>1</v>
      </c>
      <c r="AO4696" s="101">
        <f>IF(R4696&lt;Variables!$G$12,0,1)</f>
        <v>1</v>
      </c>
      <c r="AP4696" s="86">
        <f t="shared" si="525"/>
        <v>1</v>
      </c>
      <c r="AR4696">
        <v>0</v>
      </c>
      <c r="AS4696">
        <v>0</v>
      </c>
      <c r="AT4696">
        <v>1</v>
      </c>
      <c r="AU4696">
        <v>0</v>
      </c>
      <c r="BA4696">
        <v>-2.0699999999999998</v>
      </c>
    </row>
    <row r="4697" spans="3:53" ht="12.75" x14ac:dyDescent="0.2">
      <c r="C4697" t="s">
        <v>898</v>
      </c>
      <c r="D4697" t="s">
        <v>872</v>
      </c>
      <c r="E4697">
        <v>5.95</v>
      </c>
      <c r="F4697">
        <v>60.78</v>
      </c>
      <c r="G4697">
        <v>12.05</v>
      </c>
      <c r="H4697">
        <v>208.2</v>
      </c>
      <c r="I4697">
        <v>-15.194000000000001</v>
      </c>
      <c r="J4697" t="s">
        <v>78</v>
      </c>
      <c r="K4697">
        <v>54.31</v>
      </c>
      <c r="L4697">
        <v>5.9443947368421064</v>
      </c>
      <c r="M4697">
        <v>9.4294935078157407E-2</v>
      </c>
      <c r="N4697">
        <v>5.9478673469387751</v>
      </c>
      <c r="O4697">
        <v>3.5855760339422262E-2</v>
      </c>
      <c r="P4697">
        <v>1590000</v>
      </c>
      <c r="Q4697">
        <v>20810</v>
      </c>
      <c r="R4697">
        <v>76.41</v>
      </c>
      <c r="S4697">
        <v>35.229999999999997</v>
      </c>
      <c r="T4697">
        <v>11.069000000000001</v>
      </c>
      <c r="U4697">
        <v>22.224583333333332</v>
      </c>
      <c r="V4697">
        <f t="shared" si="526"/>
        <v>2.408026216228468</v>
      </c>
      <c r="AC4697">
        <v>5.95</v>
      </c>
      <c r="AD4697">
        <v>5.93</v>
      </c>
      <c r="AH4697" s="85">
        <f>IF(AND(M4697&lt;Variables!$G$6,M4697&gt;Variables!$G$5),0,1)</f>
        <v>1</v>
      </c>
      <c r="AI4697" s="85">
        <f t="shared" si="527"/>
        <v>1</v>
      </c>
      <c r="AJ4697" s="85">
        <f>IF(I4697&gt;Variables!$G$7,0,1)</f>
        <v>1</v>
      </c>
      <c r="AK4697" s="85">
        <f>IF(F4697&gt;Variables!$G$8,0,1)</f>
        <v>0</v>
      </c>
      <c r="AL4697" s="85">
        <f>IF(G4697&gt;Variables!$G$9,0,1)</f>
        <v>0</v>
      </c>
      <c r="AM4697" s="85">
        <f>IF(AND(K4697&gt;Variables!$G$10,K4697&lt;Variables!$G$11),0,1)</f>
        <v>0</v>
      </c>
      <c r="AN4697" s="103">
        <f>IF(H4697&lt;Variables!$G$13,1,0)</f>
        <v>1</v>
      </c>
      <c r="AO4697" s="101">
        <f>IF(R4697&lt;Variables!$G$12,0,1)</f>
        <v>1</v>
      </c>
      <c r="AP4697" s="86">
        <f t="shared" si="525"/>
        <v>1</v>
      </c>
      <c r="AR4697">
        <v>0</v>
      </c>
      <c r="AS4697">
        <v>0</v>
      </c>
      <c r="AT4697">
        <v>0</v>
      </c>
      <c r="AU4697">
        <v>1</v>
      </c>
      <c r="BA4697">
        <v>-0.32</v>
      </c>
    </row>
    <row r="4698" spans="3:53" ht="12.75" x14ac:dyDescent="0.2">
      <c r="C4698" t="s">
        <v>898</v>
      </c>
      <c r="D4698" t="s">
        <v>868</v>
      </c>
      <c r="E4698">
        <v>5.53</v>
      </c>
      <c r="F4698">
        <v>38.56</v>
      </c>
      <c r="G4698">
        <v>-5.92</v>
      </c>
      <c r="H4698">
        <v>124.3</v>
      </c>
      <c r="I4698">
        <v>0.39600000000000002</v>
      </c>
      <c r="J4698" t="s">
        <v>76</v>
      </c>
      <c r="K4698">
        <v>44.57</v>
      </c>
      <c r="L4698">
        <v>5.5887578947368421</v>
      </c>
      <c r="M4698">
        <v>-0.51456683718443064</v>
      </c>
      <c r="N4698">
        <v>5.6282938775510214</v>
      </c>
      <c r="O4698">
        <v>-1.2134028363980329</v>
      </c>
      <c r="P4698">
        <v>25870000</v>
      </c>
      <c r="Q4698">
        <v>722400</v>
      </c>
      <c r="R4698">
        <v>35.81</v>
      </c>
      <c r="S4698">
        <v>35.229999999999997</v>
      </c>
      <c r="T4698">
        <v>11.069000000000001</v>
      </c>
      <c r="U4698">
        <v>22.224583333333332</v>
      </c>
      <c r="V4698">
        <f t="shared" si="526"/>
        <v>2.3160545829567631</v>
      </c>
      <c r="AC4698">
        <v>5.74</v>
      </c>
      <c r="AD4698">
        <v>5.0199999999999996</v>
      </c>
      <c r="AH4698" s="85">
        <f>IF(AND(M4698&lt;Variables!$G$6,M4698&gt;Variables!$G$5),0,1)</f>
        <v>1</v>
      </c>
      <c r="AI4698" s="85">
        <f t="shared" si="527"/>
        <v>1</v>
      </c>
      <c r="AJ4698" s="85">
        <f>IF(I4698&gt;Variables!$G$7,0,1)</f>
        <v>0</v>
      </c>
      <c r="AK4698" s="85">
        <f>IF(F4698&gt;Variables!$G$8,0,1)</f>
        <v>0</v>
      </c>
      <c r="AL4698" s="85">
        <f>IF(G4698&gt;Variables!$G$9,0,1)</f>
        <v>1</v>
      </c>
      <c r="AM4698" s="85">
        <f>IF(AND(K4698&gt;Variables!$G$10,K4698&lt;Variables!$G$11),0,1)</f>
        <v>1</v>
      </c>
      <c r="AN4698" s="103">
        <f>IF(H4698&lt;Variables!$G$13,1,0)</f>
        <v>1</v>
      </c>
      <c r="AO4698" s="101">
        <f>IF(R4698&lt;Variables!$G$12,0,1)</f>
        <v>1</v>
      </c>
      <c r="AP4698" s="86">
        <f t="shared" si="525"/>
        <v>0</v>
      </c>
      <c r="AR4698">
        <v>1</v>
      </c>
      <c r="AS4698">
        <v>0</v>
      </c>
      <c r="AT4698">
        <v>0</v>
      </c>
      <c r="AU4698">
        <v>0</v>
      </c>
      <c r="BA4698">
        <v>2</v>
      </c>
    </row>
    <row r="4699" spans="3:53" ht="12.75" x14ac:dyDescent="0.2">
      <c r="C4699" t="s">
        <v>898</v>
      </c>
      <c r="D4699" t="s">
        <v>866</v>
      </c>
      <c r="E4699">
        <v>38.74</v>
      </c>
      <c r="F4699">
        <v>10.66</v>
      </c>
      <c r="G4699">
        <v>-0.54</v>
      </c>
      <c r="H4699">
        <v>3060</v>
      </c>
      <c r="I4699">
        <v>68.608999999999995</v>
      </c>
      <c r="J4699" t="s">
        <v>76</v>
      </c>
      <c r="K4699">
        <v>41.45</v>
      </c>
      <c r="L4699">
        <v>38.787379999999999</v>
      </c>
      <c r="M4699">
        <v>-0.1479347148479789</v>
      </c>
      <c r="N4699">
        <v>38.792417999999998</v>
      </c>
      <c r="O4699">
        <v>-0.16090257637461031</v>
      </c>
      <c r="P4699">
        <v>3447000</v>
      </c>
      <c r="Q4699">
        <v>847606</v>
      </c>
      <c r="R4699">
        <v>4.07</v>
      </c>
      <c r="S4699">
        <v>35.229999999999997</v>
      </c>
      <c r="T4699">
        <v>11.069000000000001</v>
      </c>
      <c r="U4699">
        <v>22.224583333333332</v>
      </c>
      <c r="V4699">
        <f t="shared" si="526"/>
        <v>2.2786154394331355</v>
      </c>
      <c r="AC4699">
        <v>38.94</v>
      </c>
      <c r="AD4699">
        <v>38.700000000000003</v>
      </c>
      <c r="AH4699" s="85">
        <f>IF(AND(M4699&lt;Variables!$G$6,M4699&gt;Variables!$G$5),0,1)</f>
        <v>1</v>
      </c>
      <c r="AI4699" s="85">
        <f t="shared" si="527"/>
        <v>1</v>
      </c>
      <c r="AJ4699" s="85">
        <f>IF(I4699&gt;Variables!$G$7,0,1)</f>
        <v>0</v>
      </c>
      <c r="AK4699" s="85">
        <f>IF(F4699&gt;Variables!$G$8,0,1)</f>
        <v>0</v>
      </c>
      <c r="AL4699" s="85">
        <f>IF(G4699&gt;Variables!$G$9,0,1)</f>
        <v>1</v>
      </c>
      <c r="AM4699" s="85">
        <f>IF(AND(K4699&gt;Variables!$G$10,K4699&lt;Variables!$G$11),0,1)</f>
        <v>1</v>
      </c>
      <c r="AN4699" s="103">
        <f>IF(H4699&lt;Variables!$G$13,1,0)</f>
        <v>0</v>
      </c>
      <c r="AO4699" s="101">
        <f>IF(R4699&lt;Variables!$G$12,0,1)</f>
        <v>1</v>
      </c>
      <c r="AP4699" s="86">
        <f t="shared" si="525"/>
        <v>0</v>
      </c>
      <c r="AR4699">
        <v>0</v>
      </c>
      <c r="AS4699">
        <v>1</v>
      </c>
      <c r="AT4699">
        <v>0</v>
      </c>
      <c r="AU4699">
        <v>0</v>
      </c>
      <c r="BA4699">
        <v>0.33</v>
      </c>
    </row>
    <row r="4700" spans="3:53" ht="12.75" x14ac:dyDescent="0.2">
      <c r="C4700" t="s">
        <v>898</v>
      </c>
      <c r="D4700" t="s">
        <v>894</v>
      </c>
      <c r="E4700">
        <v>220.43</v>
      </c>
      <c r="F4700">
        <v>9.64</v>
      </c>
      <c r="G4700">
        <v>8.7200000000000006</v>
      </c>
      <c r="H4700">
        <v>194390</v>
      </c>
      <c r="I4700">
        <v>5.94</v>
      </c>
      <c r="J4700" t="s">
        <v>76</v>
      </c>
      <c r="K4700">
        <v>50.73</v>
      </c>
      <c r="L4700">
        <v>221.778085</v>
      </c>
      <c r="M4700">
        <v>-0.97759208264423003</v>
      </c>
      <c r="N4700">
        <v>213.07549399999999</v>
      </c>
      <c r="O4700">
        <v>3.0667562361723411</v>
      </c>
      <c r="P4700">
        <v>5628000</v>
      </c>
      <c r="Q4700">
        <v>3361000</v>
      </c>
      <c r="R4700">
        <v>1.67</v>
      </c>
      <c r="S4700">
        <v>35.229999999999997</v>
      </c>
      <c r="T4700">
        <v>11.069000000000001</v>
      </c>
      <c r="U4700">
        <v>22.224583333333332</v>
      </c>
      <c r="V4700">
        <f t="shared" si="526"/>
        <v>2.4020411928810632</v>
      </c>
      <c r="AC4700">
        <v>233.33</v>
      </c>
      <c r="AD4700">
        <v>218</v>
      </c>
      <c r="AH4700" s="85">
        <f>IF(AND(M4700&lt;Variables!$G$6,M4700&gt;Variables!$G$5),0,1)</f>
        <v>1</v>
      </c>
      <c r="AI4700" s="85">
        <f t="shared" si="527"/>
        <v>0</v>
      </c>
      <c r="AJ4700" s="85">
        <f>IF(I4700&gt;Variables!$G$7,0,1)</f>
        <v>0</v>
      </c>
      <c r="AK4700" s="85">
        <f>IF(F4700&gt;Variables!$G$8,0,1)</f>
        <v>0</v>
      </c>
      <c r="AL4700" s="85">
        <f>IF(G4700&gt;Variables!$G$9,0,1)</f>
        <v>1</v>
      </c>
      <c r="AM4700" s="85">
        <f>IF(AND(K4700&gt;Variables!$G$10,K4700&lt;Variables!$G$11),0,1)</f>
        <v>0</v>
      </c>
      <c r="AN4700" s="103">
        <f>IF(H4700&lt;Variables!$G$13,1,0)</f>
        <v>0</v>
      </c>
      <c r="AO4700" s="101">
        <f>IF(R4700&lt;Variables!$G$12,0,1)</f>
        <v>0</v>
      </c>
      <c r="AP4700" s="86">
        <f t="shared" si="525"/>
        <v>0</v>
      </c>
      <c r="AR4700">
        <v>1</v>
      </c>
      <c r="AS4700">
        <v>0</v>
      </c>
      <c r="AT4700">
        <v>0</v>
      </c>
      <c r="AU4700">
        <v>0</v>
      </c>
      <c r="BA4700">
        <v>0.65</v>
      </c>
    </row>
    <row r="4701" spans="3:53" ht="12.75" x14ac:dyDescent="0.2">
      <c r="C4701" t="s">
        <v>898</v>
      </c>
      <c r="D4701" t="s">
        <v>860</v>
      </c>
      <c r="E4701">
        <v>93.15</v>
      </c>
      <c r="F4701">
        <v>9.23</v>
      </c>
      <c r="G4701">
        <v>6.23</v>
      </c>
      <c r="H4701">
        <v>3120</v>
      </c>
      <c r="I4701">
        <v>30.509</v>
      </c>
      <c r="J4701" t="s">
        <v>78</v>
      </c>
      <c r="K4701">
        <v>68.73</v>
      </c>
      <c r="L4701">
        <v>92.629095000000007</v>
      </c>
      <c r="M4701">
        <v>0.56246366220029265</v>
      </c>
      <c r="N4701">
        <v>92.146367999999995</v>
      </c>
      <c r="O4701">
        <v>1.089280046284623</v>
      </c>
      <c r="P4701">
        <v>1209000</v>
      </c>
      <c r="Q4701">
        <v>666488</v>
      </c>
      <c r="R4701">
        <v>1.81</v>
      </c>
      <c r="S4701">
        <v>35.229999999999997</v>
      </c>
      <c r="T4701">
        <v>11.069000000000001</v>
      </c>
      <c r="U4701">
        <v>22.224583333333332</v>
      </c>
      <c r="V4701">
        <f t="shared" si="526"/>
        <v>2.5159938253757752</v>
      </c>
      <c r="AC4701">
        <v>93.91</v>
      </c>
      <c r="AD4701">
        <v>89.1</v>
      </c>
      <c r="AH4701" s="85">
        <f>IF(AND(M4701&lt;Variables!$G$6,M4701&gt;Variables!$G$5),0,1)</f>
        <v>1</v>
      </c>
      <c r="AI4701" s="85">
        <f t="shared" si="527"/>
        <v>0</v>
      </c>
      <c r="AJ4701" s="85">
        <f>IF(I4701&gt;Variables!$G$7,0,1)</f>
        <v>0</v>
      </c>
      <c r="AK4701" s="85">
        <f>IF(F4701&gt;Variables!$G$8,0,1)</f>
        <v>0</v>
      </c>
      <c r="AL4701" s="85">
        <f>IF(G4701&gt;Variables!$G$9,0,1)</f>
        <v>1</v>
      </c>
      <c r="AM4701" s="85">
        <f>IF(AND(K4701&gt;Variables!$G$10,K4701&lt;Variables!$G$11),0,1)</f>
        <v>0</v>
      </c>
      <c r="AN4701" s="103">
        <f>IF(H4701&lt;Variables!$G$13,1,0)</f>
        <v>0</v>
      </c>
      <c r="AO4701" s="101">
        <f>IF(R4701&lt;Variables!$G$12,0,1)</f>
        <v>0</v>
      </c>
      <c r="AP4701" s="86">
        <f t="shared" si="525"/>
        <v>1</v>
      </c>
      <c r="AR4701">
        <v>0</v>
      </c>
      <c r="AS4701">
        <v>0</v>
      </c>
      <c r="AT4701">
        <v>1</v>
      </c>
      <c r="AU4701">
        <v>0</v>
      </c>
      <c r="BA4701">
        <v>-1.5</v>
      </c>
    </row>
    <row r="4702" spans="3:53" ht="12.75" x14ac:dyDescent="0.2">
      <c r="C4702" t="s">
        <v>898</v>
      </c>
      <c r="D4702" t="s">
        <v>697</v>
      </c>
      <c r="E4702">
        <v>6.87</v>
      </c>
      <c r="F4702">
        <v>17.579999999999998</v>
      </c>
      <c r="G4702">
        <v>20.440000000000001</v>
      </c>
      <c r="H4702">
        <v>-99999</v>
      </c>
      <c r="I4702">
        <v>-7.7930000000000001</v>
      </c>
      <c r="J4702" t="s">
        <v>76</v>
      </c>
      <c r="K4702">
        <v>52.1</v>
      </c>
      <c r="L4702">
        <v>6.7889999999999997</v>
      </c>
      <c r="M4702">
        <v>1.119457946678458</v>
      </c>
      <c r="N4702">
        <v>6.880859375</v>
      </c>
      <c r="O4702">
        <v>-0.2304853817768916</v>
      </c>
      <c r="P4702">
        <v>160839</v>
      </c>
      <c r="Q4702">
        <v>74910</v>
      </c>
      <c r="R4702">
        <v>2.15</v>
      </c>
      <c r="S4702">
        <v>35.229999999999997</v>
      </c>
      <c r="T4702">
        <v>11.069000000000001</v>
      </c>
      <c r="U4702">
        <v>22.224583333333332</v>
      </c>
      <c r="V4702">
        <f t="shared" si="526"/>
        <v>2.3528608048313444</v>
      </c>
      <c r="AC4702">
        <v>6.9</v>
      </c>
      <c r="AD4702">
        <v>5.8</v>
      </c>
      <c r="AH4702" s="85">
        <f>IF(AND(M4702&lt;Variables!$G$6,M4702&gt;Variables!$G$5),0,1)</f>
        <v>1</v>
      </c>
      <c r="AI4702" s="85">
        <f t="shared" si="527"/>
        <v>1</v>
      </c>
      <c r="AJ4702" s="85">
        <f>IF(I4702&gt;Variables!$G$7,0,1)</f>
        <v>1</v>
      </c>
      <c r="AK4702" s="85">
        <f>IF(F4702&gt;Variables!$G$8,0,1)</f>
        <v>0</v>
      </c>
      <c r="AL4702" s="85">
        <f>IF(G4702&gt;Variables!$G$9,0,1)</f>
        <v>0</v>
      </c>
      <c r="AM4702" s="85">
        <f>IF(AND(K4702&gt;Variables!$G$10,K4702&lt;Variables!$G$11),0,1)</f>
        <v>0</v>
      </c>
      <c r="AN4702" s="103">
        <f>IF(H4702&lt;Variables!$G$13,1,0)</f>
        <v>1</v>
      </c>
      <c r="AO4702" s="101">
        <f>IF(R4702&lt;Variables!$G$12,0,1)</f>
        <v>1</v>
      </c>
      <c r="AP4702" s="86">
        <f t="shared" si="525"/>
        <v>0</v>
      </c>
      <c r="AR4702">
        <v>0</v>
      </c>
      <c r="AS4702">
        <v>0</v>
      </c>
      <c r="AT4702">
        <v>1</v>
      </c>
      <c r="AU4702">
        <v>0</v>
      </c>
      <c r="BA4702">
        <v>-1.53</v>
      </c>
    </row>
    <row r="4703" spans="3:53" ht="12.75" x14ac:dyDescent="0.2">
      <c r="C4703" t="s">
        <v>898</v>
      </c>
      <c r="D4703" t="s">
        <v>886</v>
      </c>
      <c r="E4703">
        <v>28.42</v>
      </c>
      <c r="F4703">
        <v>10.33</v>
      </c>
      <c r="G4703">
        <v>9.31</v>
      </c>
      <c r="H4703">
        <v>5330</v>
      </c>
      <c r="I4703">
        <v>-29.535</v>
      </c>
      <c r="J4703" t="s">
        <v>78</v>
      </c>
      <c r="K4703">
        <v>63.32</v>
      </c>
      <c r="L4703">
        <v>28.263500000000001</v>
      </c>
      <c r="M4703">
        <v>0.51833637023015411</v>
      </c>
      <c r="N4703">
        <v>28.040631999999999</v>
      </c>
      <c r="O4703">
        <v>1.3172598962819311</v>
      </c>
      <c r="P4703">
        <v>705902</v>
      </c>
      <c r="Q4703">
        <v>1015000</v>
      </c>
      <c r="R4703">
        <v>0.7</v>
      </c>
      <c r="S4703">
        <v>35.229999999999997</v>
      </c>
      <c r="T4703">
        <v>11.069000000000001</v>
      </c>
      <c r="U4703">
        <v>22.224583333333332</v>
      </c>
      <c r="V4703">
        <f t="shared" si="526"/>
        <v>2.4715790079501829</v>
      </c>
      <c r="AC4703">
        <v>29.7</v>
      </c>
      <c r="AD4703">
        <v>28.33</v>
      </c>
      <c r="AH4703" s="85">
        <f>IF(AND(M4703&lt;Variables!$G$6,M4703&gt;Variables!$G$5),0,1)</f>
        <v>1</v>
      </c>
      <c r="AI4703" s="85">
        <f t="shared" si="527"/>
        <v>0</v>
      </c>
      <c r="AJ4703" s="85">
        <f>IF(I4703&gt;Variables!$G$7,0,1)</f>
        <v>1</v>
      </c>
      <c r="AK4703" s="85">
        <f>IF(F4703&gt;Variables!$G$8,0,1)</f>
        <v>0</v>
      </c>
      <c r="AL4703" s="85">
        <f>IF(G4703&gt;Variables!$G$9,0,1)</f>
        <v>1</v>
      </c>
      <c r="AM4703" s="85">
        <f>IF(AND(K4703&gt;Variables!$G$10,K4703&lt;Variables!$G$11),0,1)</f>
        <v>0</v>
      </c>
      <c r="AN4703" s="103">
        <f>IF(H4703&lt;Variables!$G$13,1,0)</f>
        <v>0</v>
      </c>
      <c r="AO4703" s="101">
        <f>IF(R4703&lt;Variables!$G$12,0,1)</f>
        <v>0</v>
      </c>
      <c r="AP4703" s="86">
        <f t="shared" si="525"/>
        <v>1</v>
      </c>
      <c r="AR4703">
        <v>1</v>
      </c>
      <c r="AS4703">
        <v>0</v>
      </c>
      <c r="AT4703">
        <v>0</v>
      </c>
      <c r="AU4703">
        <v>0</v>
      </c>
      <c r="BA4703">
        <v>1.78</v>
      </c>
    </row>
    <row r="4704" spans="3:53" ht="12.75" x14ac:dyDescent="0.2">
      <c r="C4704" t="s">
        <v>898</v>
      </c>
      <c r="D4704" t="s">
        <v>467</v>
      </c>
      <c r="E4704">
        <v>31.98</v>
      </c>
      <c r="F4704">
        <v>11.12</v>
      </c>
      <c r="G4704">
        <v>7.86</v>
      </c>
      <c r="H4704">
        <v>3720</v>
      </c>
      <c r="I4704">
        <v>-68.825000000000003</v>
      </c>
      <c r="J4704" t="s">
        <v>78</v>
      </c>
      <c r="K4704">
        <v>50.65</v>
      </c>
      <c r="L4704">
        <v>31.962520000000001</v>
      </c>
      <c r="M4704">
        <v>5.468905455514475E-2</v>
      </c>
      <c r="N4704">
        <v>32.057365999999988</v>
      </c>
      <c r="O4704">
        <v>-0.24133610977269401</v>
      </c>
      <c r="P4704">
        <v>2010000</v>
      </c>
      <c r="Q4704">
        <v>2856000</v>
      </c>
      <c r="R4704">
        <v>0.7</v>
      </c>
      <c r="S4704">
        <v>35.229999999999997</v>
      </c>
      <c r="T4704">
        <v>11.069000000000001</v>
      </c>
      <c r="U4704">
        <v>22.224583333333332</v>
      </c>
      <c r="V4704">
        <f t="shared" si="526"/>
        <v>2.3722094222883552</v>
      </c>
      <c r="AC4704">
        <v>32.9</v>
      </c>
      <c r="AD4704">
        <v>31.91</v>
      </c>
      <c r="AH4704" s="85">
        <f>IF(AND(M4704&lt;Variables!$G$6,M4704&gt;Variables!$G$5),0,1)</f>
        <v>1</v>
      </c>
      <c r="AI4704" s="85">
        <f t="shared" si="527"/>
        <v>1</v>
      </c>
      <c r="AJ4704" s="85">
        <f>IF(I4704&gt;Variables!$G$7,0,1)</f>
        <v>1</v>
      </c>
      <c r="AK4704" s="85">
        <f>IF(F4704&gt;Variables!$G$8,0,1)</f>
        <v>0</v>
      </c>
      <c r="AL4704" s="85">
        <f>IF(G4704&gt;Variables!$G$9,0,1)</f>
        <v>1</v>
      </c>
      <c r="AM4704" s="85">
        <f>IF(AND(K4704&gt;Variables!$G$10,K4704&lt;Variables!$G$11),0,1)</f>
        <v>0</v>
      </c>
      <c r="AN4704" s="103">
        <f>IF(H4704&lt;Variables!$G$13,1,0)</f>
        <v>0</v>
      </c>
      <c r="AO4704" s="101">
        <f>IF(R4704&lt;Variables!$G$12,0,1)</f>
        <v>0</v>
      </c>
      <c r="AP4704" s="86">
        <f t="shared" si="525"/>
        <v>1</v>
      </c>
      <c r="AR4704">
        <v>1</v>
      </c>
      <c r="AS4704">
        <v>0</v>
      </c>
      <c r="AT4704">
        <v>0</v>
      </c>
      <c r="AU4704">
        <v>0</v>
      </c>
      <c r="BA4704">
        <v>1.42</v>
      </c>
    </row>
    <row r="4705" spans="3:53" ht="12.75" x14ac:dyDescent="0.2">
      <c r="C4705" t="s">
        <v>898</v>
      </c>
      <c r="D4705" t="s">
        <v>810</v>
      </c>
      <c r="E4705">
        <v>10.32</v>
      </c>
      <c r="F4705">
        <v>11.06</v>
      </c>
      <c r="G4705">
        <v>-1.05</v>
      </c>
      <c r="H4705">
        <v>1820</v>
      </c>
      <c r="I4705">
        <v>-77.177999999999997</v>
      </c>
      <c r="J4705" t="s">
        <v>78</v>
      </c>
      <c r="K4705">
        <v>67.98</v>
      </c>
      <c r="L4705">
        <v>10.18219</v>
      </c>
      <c r="M4705">
        <v>1.353441646639868</v>
      </c>
      <c r="N4705">
        <v>10.119926</v>
      </c>
      <c r="O4705">
        <v>1.9770302668221169</v>
      </c>
      <c r="P4705">
        <v>12380000</v>
      </c>
      <c r="Q4705">
        <v>7509000</v>
      </c>
      <c r="R4705">
        <v>1.65</v>
      </c>
      <c r="S4705">
        <v>35.229999999999997</v>
      </c>
      <c r="T4705">
        <v>11.069000000000001</v>
      </c>
      <c r="U4705">
        <v>22.224583333333332</v>
      </c>
      <c r="V4705">
        <f t="shared" si="526"/>
        <v>2.4478041814179465</v>
      </c>
      <c r="AC4705">
        <v>10.95</v>
      </c>
      <c r="AD4705">
        <v>10.17</v>
      </c>
      <c r="AH4705" s="85">
        <f>IF(AND(M4705&lt;Variables!$G$6,M4705&gt;Variables!$G$5),0,1)</f>
        <v>1</v>
      </c>
      <c r="AI4705" s="85">
        <f t="shared" si="527"/>
        <v>0</v>
      </c>
      <c r="AJ4705" s="85">
        <f>IF(I4705&gt;Variables!$G$7,0,1)</f>
        <v>1</v>
      </c>
      <c r="AK4705" s="85">
        <f>IF(F4705&gt;Variables!$G$8,0,1)</f>
        <v>0</v>
      </c>
      <c r="AL4705" s="85">
        <f>IF(G4705&gt;Variables!$G$9,0,1)</f>
        <v>1</v>
      </c>
      <c r="AM4705" s="85">
        <f>IF(AND(K4705&gt;Variables!$G$10,K4705&lt;Variables!$G$11),0,1)</f>
        <v>0</v>
      </c>
      <c r="AN4705" s="103">
        <f>IF(H4705&lt;Variables!$G$13,1,0)</f>
        <v>1</v>
      </c>
      <c r="AO4705" s="101">
        <f>IF(R4705&lt;Variables!$G$12,0,1)</f>
        <v>0</v>
      </c>
      <c r="AP4705" s="86">
        <f t="shared" si="525"/>
        <v>1</v>
      </c>
      <c r="AR4705">
        <v>0</v>
      </c>
      <c r="AS4705">
        <v>1</v>
      </c>
      <c r="AT4705">
        <v>0</v>
      </c>
      <c r="AU4705">
        <v>0</v>
      </c>
      <c r="BA4705">
        <v>0.06</v>
      </c>
    </row>
    <row r="4706" spans="3:53" ht="12.75" x14ac:dyDescent="0.2">
      <c r="C4706" t="s">
        <v>898</v>
      </c>
      <c r="D4706" t="s">
        <v>117</v>
      </c>
      <c r="E4706">
        <v>29.87</v>
      </c>
      <c r="F4706">
        <v>10.96</v>
      </c>
      <c r="G4706">
        <v>7.26</v>
      </c>
      <c r="H4706">
        <v>3850</v>
      </c>
      <c r="I4706">
        <v>-13.037000000000001</v>
      </c>
      <c r="J4706" t="s">
        <v>78</v>
      </c>
      <c r="K4706">
        <v>41.21</v>
      </c>
      <c r="L4706">
        <v>30.045995000000001</v>
      </c>
      <c r="M4706">
        <v>-0.61903425065469919</v>
      </c>
      <c r="N4706">
        <v>29.943483999999991</v>
      </c>
      <c r="O4706">
        <v>-0.27880523188281969</v>
      </c>
      <c r="P4706">
        <v>10975000</v>
      </c>
      <c r="Q4706">
        <v>15356000</v>
      </c>
      <c r="R4706">
        <v>0.71</v>
      </c>
      <c r="S4706">
        <v>35.229999999999997</v>
      </c>
      <c r="T4706">
        <v>11.069000000000001</v>
      </c>
      <c r="U4706">
        <v>22.224583333333332</v>
      </c>
      <c r="V4706">
        <f t="shared" si="526"/>
        <v>2.2763159841663425</v>
      </c>
      <c r="AC4706">
        <v>31.439699999999998</v>
      </c>
      <c r="AD4706">
        <v>29.71</v>
      </c>
      <c r="AH4706" s="85">
        <f>IF(AND(M4706&lt;Variables!$G$6,M4706&gt;Variables!$G$5),0,1)</f>
        <v>1</v>
      </c>
      <c r="AI4706" s="85">
        <f t="shared" si="527"/>
        <v>0</v>
      </c>
      <c r="AJ4706" s="85">
        <f>IF(I4706&gt;Variables!$G$7,0,1)</f>
        <v>1</v>
      </c>
      <c r="AK4706" s="85">
        <f>IF(F4706&gt;Variables!$G$8,0,1)</f>
        <v>0</v>
      </c>
      <c r="AL4706" s="85">
        <f>IF(G4706&gt;Variables!$G$9,0,1)</f>
        <v>1</v>
      </c>
      <c r="AM4706" s="85">
        <f>IF(AND(K4706&gt;Variables!$G$10,K4706&lt;Variables!$G$11),0,1)</f>
        <v>1</v>
      </c>
      <c r="AN4706" s="103">
        <f>IF(H4706&lt;Variables!$G$13,1,0)</f>
        <v>0</v>
      </c>
      <c r="AO4706" s="101">
        <f>IF(R4706&lt;Variables!$G$12,0,1)</f>
        <v>0</v>
      </c>
      <c r="AP4706" s="86">
        <f t="shared" si="525"/>
        <v>1</v>
      </c>
      <c r="AR4706">
        <v>1</v>
      </c>
      <c r="AS4706">
        <v>0</v>
      </c>
      <c r="AT4706">
        <v>0</v>
      </c>
      <c r="AU4706">
        <v>0</v>
      </c>
      <c r="BA4706">
        <v>2</v>
      </c>
    </row>
    <row r="4707" spans="3:53" ht="12.75" x14ac:dyDescent="0.2">
      <c r="C4707" t="s">
        <v>898</v>
      </c>
      <c r="D4707" t="s">
        <v>840</v>
      </c>
      <c r="E4707">
        <v>107.01</v>
      </c>
      <c r="F4707">
        <v>37.58</v>
      </c>
      <c r="G4707">
        <v>40.81</v>
      </c>
      <c r="H4707">
        <v>-99999</v>
      </c>
      <c r="I4707">
        <v>-1.4999999999999999E-2</v>
      </c>
      <c r="J4707" t="s">
        <v>78</v>
      </c>
      <c r="K4707">
        <v>62.67</v>
      </c>
      <c r="L4707">
        <v>105.5866</v>
      </c>
      <c r="M4707">
        <v>1.3386168320601111</v>
      </c>
      <c r="N4707">
        <v>97.536000000000016</v>
      </c>
      <c r="O4707">
        <v>9.7030839895012946</v>
      </c>
      <c r="P4707">
        <v>205305</v>
      </c>
      <c r="Q4707">
        <v>15001</v>
      </c>
      <c r="R4707">
        <v>13.69</v>
      </c>
      <c r="S4707">
        <v>35.229999999999997</v>
      </c>
      <c r="T4707">
        <v>11.069000000000001</v>
      </c>
      <c r="U4707">
        <v>22.224583333333332</v>
      </c>
      <c r="V4707">
        <f t="shared" si="526"/>
        <v>2.4144758874091989</v>
      </c>
      <c r="AC4707">
        <v>129.79</v>
      </c>
      <c r="AD4707">
        <v>106.61</v>
      </c>
      <c r="AH4707" s="85">
        <f>IF(AND(M4707&lt;Variables!$G$6,M4707&gt;Variables!$G$5),0,1)</f>
        <v>1</v>
      </c>
      <c r="AI4707" s="85">
        <f t="shared" si="527"/>
        <v>0</v>
      </c>
      <c r="AJ4707" s="85">
        <f>IF(I4707&gt;Variables!$G$7,0,1)</f>
        <v>1</v>
      </c>
      <c r="AK4707" s="85">
        <f>IF(F4707&gt;Variables!$G$8,0,1)</f>
        <v>0</v>
      </c>
      <c r="AL4707" s="85">
        <f>IF(G4707&gt;Variables!$G$9,0,1)</f>
        <v>0</v>
      </c>
      <c r="AM4707" s="85">
        <f>IF(AND(K4707&gt;Variables!$G$10,K4707&lt;Variables!$G$11),0,1)</f>
        <v>0</v>
      </c>
      <c r="AN4707" s="103">
        <f>IF(H4707&lt;Variables!$G$13,1,0)</f>
        <v>1</v>
      </c>
      <c r="AO4707" s="101">
        <f>IF(R4707&lt;Variables!$G$12,0,1)</f>
        <v>1</v>
      </c>
      <c r="AP4707" s="86">
        <f t="shared" si="525"/>
        <v>1</v>
      </c>
      <c r="AR4707">
        <v>1</v>
      </c>
      <c r="AS4707">
        <v>0</v>
      </c>
      <c r="AT4707">
        <v>0</v>
      </c>
      <c r="AU4707">
        <v>0</v>
      </c>
      <c r="BA4707">
        <v>2</v>
      </c>
    </row>
    <row r="4708" spans="3:53" ht="12.75" x14ac:dyDescent="0.2">
      <c r="C4708" t="s">
        <v>898</v>
      </c>
      <c r="D4708" t="s">
        <v>863</v>
      </c>
      <c r="E4708">
        <v>73.84</v>
      </c>
      <c r="F4708">
        <v>28.98</v>
      </c>
      <c r="G4708">
        <v>0.56999999999999995</v>
      </c>
      <c r="H4708">
        <v>976.52</v>
      </c>
      <c r="I4708">
        <v>-13.952</v>
      </c>
      <c r="J4708" t="s">
        <v>78</v>
      </c>
      <c r="K4708">
        <v>53.4</v>
      </c>
      <c r="L4708">
        <v>73.677495000000008</v>
      </c>
      <c r="M4708">
        <v>9.840861174771548E-2</v>
      </c>
      <c r="N4708">
        <v>73.852678000000012</v>
      </c>
      <c r="O4708">
        <v>-0.1390308419147801</v>
      </c>
      <c r="P4708">
        <v>3970000</v>
      </c>
      <c r="Q4708">
        <v>316460</v>
      </c>
      <c r="R4708">
        <v>12.55</v>
      </c>
      <c r="S4708">
        <v>35.229999999999997</v>
      </c>
      <c r="T4708">
        <v>11.069000000000001</v>
      </c>
      <c r="U4708">
        <v>22.224583333333332</v>
      </c>
      <c r="V4708">
        <f t="shared" si="526"/>
        <v>2.3986990822540863</v>
      </c>
      <c r="AC4708">
        <v>73.989999999999995</v>
      </c>
      <c r="AD4708">
        <v>73.540000000000006</v>
      </c>
      <c r="AH4708" s="85">
        <f>IF(AND(M4708&lt;Variables!$G$6,M4708&gt;Variables!$G$5),0,1)</f>
        <v>1</v>
      </c>
      <c r="AI4708" s="85">
        <f t="shared" si="527"/>
        <v>1</v>
      </c>
      <c r="AJ4708" s="85">
        <f>IF(I4708&gt;Variables!$G$7,0,1)</f>
        <v>1</v>
      </c>
      <c r="AK4708" s="85">
        <f>IF(F4708&gt;Variables!$G$8,0,1)</f>
        <v>0</v>
      </c>
      <c r="AL4708" s="85">
        <f>IF(G4708&gt;Variables!$G$9,0,1)</f>
        <v>1</v>
      </c>
      <c r="AM4708" s="85">
        <f>IF(AND(K4708&gt;Variables!$G$10,K4708&lt;Variables!$G$11),0,1)</f>
        <v>0</v>
      </c>
      <c r="AN4708" s="103">
        <f>IF(H4708&lt;Variables!$G$13,1,0)</f>
        <v>1</v>
      </c>
      <c r="AO4708" s="101">
        <f>IF(R4708&lt;Variables!$G$12,0,1)</f>
        <v>1</v>
      </c>
      <c r="AP4708" s="86">
        <f t="shared" si="525"/>
        <v>1</v>
      </c>
      <c r="AR4708">
        <v>0</v>
      </c>
      <c r="AS4708">
        <v>0</v>
      </c>
      <c r="AT4708">
        <v>0</v>
      </c>
      <c r="AU4708">
        <v>1</v>
      </c>
      <c r="BA4708">
        <v>-0.15</v>
      </c>
    </row>
    <row r="4709" spans="3:53" ht="12.75" x14ac:dyDescent="0.2">
      <c r="C4709" t="s">
        <v>898</v>
      </c>
      <c r="D4709" t="s">
        <v>196</v>
      </c>
      <c r="E4709">
        <v>8.5</v>
      </c>
      <c r="F4709">
        <v>25.47</v>
      </c>
      <c r="G4709">
        <v>11.8</v>
      </c>
      <c r="H4709">
        <v>1760</v>
      </c>
      <c r="I4709">
        <v>-45.993000000000002</v>
      </c>
      <c r="J4709" t="s">
        <v>78</v>
      </c>
      <c r="K4709">
        <v>62.18</v>
      </c>
      <c r="L4709">
        <v>8.5432450000000006</v>
      </c>
      <c r="M4709">
        <v>0.89842910978203905</v>
      </c>
      <c r="N4709">
        <v>8.3452380000000002</v>
      </c>
      <c r="O4709">
        <v>3.2924405511262722</v>
      </c>
      <c r="P4709">
        <v>51674000</v>
      </c>
      <c r="Q4709">
        <v>23880000</v>
      </c>
      <c r="R4709">
        <v>2.16</v>
      </c>
      <c r="S4709">
        <v>35.229999999999997</v>
      </c>
      <c r="T4709">
        <v>11.069000000000001</v>
      </c>
      <c r="U4709">
        <v>22.224583333333332</v>
      </c>
      <c r="V4709">
        <f t="shared" si="526"/>
        <v>2.4382226445286315</v>
      </c>
      <c r="AC4709">
        <v>8.86</v>
      </c>
      <c r="AD4709">
        <v>8.26</v>
      </c>
      <c r="AH4709" s="85">
        <f>IF(AND(M4709&lt;Variables!$G$6,M4709&gt;Variables!$G$5),0,1)</f>
        <v>1</v>
      </c>
      <c r="AI4709" s="85">
        <f t="shared" si="527"/>
        <v>0</v>
      </c>
      <c r="AJ4709" s="85">
        <f>IF(I4709&gt;Variables!$G$7,0,1)</f>
        <v>1</v>
      </c>
      <c r="AK4709" s="85">
        <f>IF(F4709&gt;Variables!$G$8,0,1)</f>
        <v>0</v>
      </c>
      <c r="AL4709" s="85">
        <f>IF(G4709&gt;Variables!$G$9,0,1)</f>
        <v>1</v>
      </c>
      <c r="AM4709" s="85">
        <f>IF(AND(K4709&gt;Variables!$G$10,K4709&lt;Variables!$G$11),0,1)</f>
        <v>0</v>
      </c>
      <c r="AN4709" s="103">
        <f>IF(H4709&lt;Variables!$G$13,1,0)</f>
        <v>1</v>
      </c>
      <c r="AO4709" s="101">
        <f>IF(R4709&lt;Variables!$G$12,0,1)</f>
        <v>1</v>
      </c>
      <c r="AP4709" s="86">
        <f t="shared" si="525"/>
        <v>1</v>
      </c>
      <c r="AR4709">
        <v>1</v>
      </c>
      <c r="AS4709">
        <v>0</v>
      </c>
      <c r="AT4709">
        <v>0</v>
      </c>
      <c r="AU4709">
        <v>0</v>
      </c>
      <c r="BA4709">
        <v>2</v>
      </c>
    </row>
    <row r="4710" spans="3:53" ht="12.75" x14ac:dyDescent="0.2">
      <c r="C4710" t="s">
        <v>898</v>
      </c>
      <c r="D4710" t="s">
        <v>885</v>
      </c>
      <c r="E4710">
        <v>4.13</v>
      </c>
      <c r="F4710">
        <v>24.95</v>
      </c>
      <c r="G4710">
        <v>20.41</v>
      </c>
      <c r="H4710">
        <v>13.78</v>
      </c>
      <c r="I4710">
        <v>-7.0910000000000002</v>
      </c>
      <c r="J4710" t="s">
        <v>78</v>
      </c>
      <c r="K4710">
        <v>32.9</v>
      </c>
      <c r="L4710">
        <v>4.3122199999999991</v>
      </c>
      <c r="M4710">
        <v>-4.2256656664084673</v>
      </c>
      <c r="N4710">
        <v>4.4344000000000001</v>
      </c>
      <c r="O4710">
        <v>-6.8645138011906957</v>
      </c>
      <c r="P4710">
        <v>3020000</v>
      </c>
      <c r="Q4710">
        <v>282810</v>
      </c>
      <c r="R4710">
        <v>10.68</v>
      </c>
      <c r="S4710">
        <v>35.229999999999997</v>
      </c>
      <c r="T4710">
        <v>11.069000000000001</v>
      </c>
      <c r="U4710">
        <v>22.224583333333332</v>
      </c>
      <c r="V4710">
        <f t="shared" si="526"/>
        <v>2.0910276535241712</v>
      </c>
      <c r="AC4710">
        <v>4.2851999999999997</v>
      </c>
      <c r="AD4710">
        <v>3.7837999999999998</v>
      </c>
      <c r="AH4710" s="85">
        <f>IF(AND(M4710&lt;Variables!$G$6,M4710&gt;Variables!$G$5),0,1)</f>
        <v>0</v>
      </c>
      <c r="AI4710" s="85">
        <f t="shared" si="527"/>
        <v>1</v>
      </c>
      <c r="AJ4710" s="85">
        <f>IF(I4710&gt;Variables!$G$7,0,1)</f>
        <v>1</v>
      </c>
      <c r="AK4710" s="85">
        <f>IF(F4710&gt;Variables!$G$8,0,1)</f>
        <v>0</v>
      </c>
      <c r="AL4710" s="85">
        <f>IF(G4710&gt;Variables!$G$9,0,1)</f>
        <v>0</v>
      </c>
      <c r="AM4710" s="85">
        <f>IF(AND(K4710&gt;Variables!$G$10,K4710&lt;Variables!$G$11),0,1)</f>
        <v>1</v>
      </c>
      <c r="AN4710" s="103">
        <f>IF(H4710&lt;Variables!$G$13,1,0)</f>
        <v>1</v>
      </c>
      <c r="AO4710" s="101">
        <f>IF(R4710&lt;Variables!$G$12,0,1)</f>
        <v>1</v>
      </c>
      <c r="AP4710" s="86">
        <f t="shared" si="525"/>
        <v>1</v>
      </c>
      <c r="AR4710">
        <v>0</v>
      </c>
      <c r="AS4710">
        <v>0</v>
      </c>
      <c r="AT4710">
        <v>1</v>
      </c>
      <c r="AU4710">
        <v>0</v>
      </c>
      <c r="BA4710">
        <v>-2.25</v>
      </c>
    </row>
    <row r="4711" spans="3:53" ht="12.75" x14ac:dyDescent="0.2">
      <c r="C4711" t="s">
        <v>898</v>
      </c>
      <c r="D4711" t="s">
        <v>882</v>
      </c>
      <c r="E4711">
        <v>20.059999999999999</v>
      </c>
      <c r="F4711">
        <v>24.18</v>
      </c>
      <c r="G4711">
        <v>23.5</v>
      </c>
      <c r="H4711">
        <v>113.63</v>
      </c>
      <c r="I4711">
        <v>1480.9290000000001</v>
      </c>
      <c r="J4711" t="s">
        <v>78</v>
      </c>
      <c r="K4711">
        <v>47.97</v>
      </c>
      <c r="L4711">
        <v>20.072744444444439</v>
      </c>
      <c r="M4711">
        <v>-0.26276648213414011</v>
      </c>
      <c r="N4711">
        <v>20.103304166666671</v>
      </c>
      <c r="O4711">
        <v>-0.41438047186688293</v>
      </c>
      <c r="P4711">
        <v>1040000</v>
      </c>
      <c r="Q4711">
        <v>179040</v>
      </c>
      <c r="R4711">
        <v>5.81</v>
      </c>
      <c r="S4711">
        <v>35.229999999999997</v>
      </c>
      <c r="T4711">
        <v>11.069000000000001</v>
      </c>
      <c r="U4711">
        <v>22.224583333333332</v>
      </c>
      <c r="V4711">
        <f t="shared" si="526"/>
        <v>2.3512606232466688</v>
      </c>
      <c r="AC4711">
        <v>21.399899999999999</v>
      </c>
      <c r="AD4711">
        <v>19.5</v>
      </c>
      <c r="AH4711" s="85">
        <f>IF(AND(M4711&lt;Variables!$G$6,M4711&gt;Variables!$G$5),0,1)</f>
        <v>1</v>
      </c>
      <c r="AI4711" s="85">
        <f t="shared" si="527"/>
        <v>1</v>
      </c>
      <c r="AJ4711" s="85">
        <f>IF(I4711&gt;Variables!$G$7,0,1)</f>
        <v>0</v>
      </c>
      <c r="AK4711" s="85">
        <f>IF(F4711&gt;Variables!$G$8,0,1)</f>
        <v>0</v>
      </c>
      <c r="AL4711" s="85">
        <f>IF(G4711&gt;Variables!$G$9,0,1)</f>
        <v>0</v>
      </c>
      <c r="AM4711" s="85">
        <f>IF(AND(K4711&gt;Variables!$G$10,K4711&lt;Variables!$G$11),0,1)</f>
        <v>1</v>
      </c>
      <c r="AN4711" s="103">
        <f>IF(H4711&lt;Variables!$G$13,1,0)</f>
        <v>1</v>
      </c>
      <c r="AO4711" s="101">
        <f>IF(R4711&lt;Variables!$G$12,0,1)</f>
        <v>1</v>
      </c>
      <c r="AP4711" s="86">
        <f t="shared" si="525"/>
        <v>1</v>
      </c>
      <c r="AR4711">
        <v>0</v>
      </c>
      <c r="AS4711">
        <v>0</v>
      </c>
      <c r="AT4711">
        <v>1</v>
      </c>
      <c r="AU4711">
        <v>0</v>
      </c>
      <c r="BA4711">
        <v>-1.77</v>
      </c>
    </row>
    <row r="4712" spans="3:53" ht="12.75" x14ac:dyDescent="0.2">
      <c r="C4712" t="s">
        <v>898</v>
      </c>
      <c r="D4712" t="s">
        <v>897</v>
      </c>
      <c r="E4712">
        <v>73.849999999999994</v>
      </c>
      <c r="F4712">
        <v>21.4</v>
      </c>
      <c r="G4712">
        <v>16.920000000000002</v>
      </c>
      <c r="H4712">
        <v>481.77</v>
      </c>
      <c r="I4712">
        <v>61.728999999999999</v>
      </c>
      <c r="J4712" t="s">
        <v>78</v>
      </c>
      <c r="K4712">
        <v>48.41</v>
      </c>
      <c r="L4712">
        <v>78.875620000000012</v>
      </c>
      <c r="M4712">
        <v>-3.6456385382454148</v>
      </c>
      <c r="N4712">
        <v>73.463004347826086</v>
      </c>
      <c r="O4712">
        <v>3.4535691463985092</v>
      </c>
      <c r="P4712">
        <v>1630000</v>
      </c>
      <c r="Q4712">
        <v>2470000</v>
      </c>
      <c r="R4712">
        <v>0.66</v>
      </c>
      <c r="S4712">
        <v>35.229999999999997</v>
      </c>
      <c r="T4712">
        <v>11.069000000000001</v>
      </c>
      <c r="U4712">
        <v>22.224583333333332</v>
      </c>
      <c r="V4712">
        <f t="shared" si="526"/>
        <v>2.4285737214778407</v>
      </c>
      <c r="AC4712">
        <v>80</v>
      </c>
      <c r="AD4712">
        <v>67.069999999999993</v>
      </c>
      <c r="AH4712" s="85">
        <f>IF(AND(M4712&lt;Variables!$G$6,M4712&gt;Variables!$G$5),0,1)</f>
        <v>0</v>
      </c>
      <c r="AI4712" s="85">
        <f t="shared" si="527"/>
        <v>0</v>
      </c>
      <c r="AJ4712" s="85">
        <f>IF(I4712&gt;Variables!$G$7,0,1)</f>
        <v>0</v>
      </c>
      <c r="AK4712" s="85">
        <f>IF(F4712&gt;Variables!$G$8,0,1)</f>
        <v>0</v>
      </c>
      <c r="AL4712" s="85">
        <f>IF(G4712&gt;Variables!$G$9,0,1)</f>
        <v>0</v>
      </c>
      <c r="AM4712" s="85">
        <f>IF(AND(K4712&gt;Variables!$G$10,K4712&lt;Variables!$G$11),0,1)</f>
        <v>1</v>
      </c>
      <c r="AN4712" s="103">
        <f>IF(H4712&lt;Variables!$G$13,1,0)</f>
        <v>1</v>
      </c>
      <c r="AO4712" s="101">
        <f>IF(R4712&lt;Variables!$G$12,0,1)</f>
        <v>0</v>
      </c>
      <c r="AP4712" s="86">
        <f t="shared" si="525"/>
        <v>1</v>
      </c>
      <c r="AR4712">
        <v>1</v>
      </c>
      <c r="AS4712">
        <v>0</v>
      </c>
      <c r="AT4712">
        <v>0</v>
      </c>
      <c r="AU4712">
        <v>0</v>
      </c>
      <c r="BA4712">
        <v>2</v>
      </c>
    </row>
    <row r="4713" spans="3:53" ht="12.75" x14ac:dyDescent="0.2">
      <c r="C4713" t="s">
        <v>898</v>
      </c>
      <c r="D4713" t="s">
        <v>861</v>
      </c>
      <c r="E4713">
        <v>3.12</v>
      </c>
      <c r="F4713">
        <v>27.87</v>
      </c>
      <c r="G4713">
        <v>6.29</v>
      </c>
      <c r="H4713">
        <v>298.19</v>
      </c>
      <c r="I4713">
        <v>0.84499999999999997</v>
      </c>
      <c r="J4713" t="s">
        <v>78</v>
      </c>
      <c r="K4713">
        <v>49.11</v>
      </c>
      <c r="L4713">
        <v>3.139885</v>
      </c>
      <c r="M4713">
        <v>-0.47406194812867469</v>
      </c>
      <c r="N4713">
        <v>3.1281919999999999</v>
      </c>
      <c r="O4713">
        <v>-0.10203977249479269</v>
      </c>
      <c r="P4713">
        <v>14660000</v>
      </c>
      <c r="Q4713">
        <v>352780</v>
      </c>
      <c r="R4713">
        <v>41.56</v>
      </c>
      <c r="S4713">
        <v>35.229999999999997</v>
      </c>
      <c r="T4713">
        <v>11.069000000000001</v>
      </c>
      <c r="U4713">
        <v>22.224583333333332</v>
      </c>
      <c r="V4713">
        <f t="shared" si="526"/>
        <v>2.3688867197448311</v>
      </c>
      <c r="AC4713">
        <v>3.75</v>
      </c>
      <c r="AD4713">
        <v>3.09</v>
      </c>
      <c r="AH4713" s="85">
        <f>IF(AND(M4713&lt;Variables!$G$6,M4713&gt;Variables!$G$5),0,1)</f>
        <v>1</v>
      </c>
      <c r="AI4713" s="85">
        <f t="shared" si="527"/>
        <v>0</v>
      </c>
      <c r="AJ4713" s="85">
        <f>IF(I4713&gt;Variables!$G$7,0,1)</f>
        <v>0</v>
      </c>
      <c r="AK4713" s="85">
        <f>IF(F4713&gt;Variables!$G$8,0,1)</f>
        <v>0</v>
      </c>
      <c r="AL4713" s="85">
        <f>IF(G4713&gt;Variables!$G$9,0,1)</f>
        <v>1</v>
      </c>
      <c r="AM4713" s="85">
        <f>IF(AND(K4713&gt;Variables!$G$10,K4713&lt;Variables!$G$11),0,1)</f>
        <v>1</v>
      </c>
      <c r="AN4713" s="103">
        <f>IF(H4713&lt;Variables!$G$13,1,0)</f>
        <v>1</v>
      </c>
      <c r="AO4713" s="101">
        <f>IF(R4713&lt;Variables!$G$12,0,1)</f>
        <v>1</v>
      </c>
      <c r="AP4713" s="86">
        <f t="shared" si="525"/>
        <v>1</v>
      </c>
      <c r="AR4713">
        <v>1</v>
      </c>
      <c r="AS4713">
        <v>0</v>
      </c>
      <c r="AT4713">
        <v>0</v>
      </c>
      <c r="AU4713">
        <v>0</v>
      </c>
      <c r="BA4713">
        <v>2</v>
      </c>
    </row>
    <row r="4714" spans="3:53" ht="12.75" x14ac:dyDescent="0.2">
      <c r="C4714" t="s">
        <v>898</v>
      </c>
      <c r="D4714" t="s">
        <v>331</v>
      </c>
      <c r="E4714">
        <v>56.12</v>
      </c>
      <c r="F4714">
        <v>15.99</v>
      </c>
      <c r="G4714">
        <v>7.35</v>
      </c>
      <c r="H4714">
        <v>25710</v>
      </c>
      <c r="I4714">
        <v>1130.31</v>
      </c>
      <c r="J4714" t="s">
        <v>78</v>
      </c>
      <c r="K4714">
        <v>56.27</v>
      </c>
      <c r="L4714">
        <v>55.839789999999986</v>
      </c>
      <c r="M4714">
        <v>0.69844460374941197</v>
      </c>
      <c r="N4714">
        <v>55.440258</v>
      </c>
      <c r="O4714">
        <v>1.4241311791875091</v>
      </c>
      <c r="P4714">
        <v>168418000</v>
      </c>
      <c r="Q4714">
        <v>136810000</v>
      </c>
      <c r="R4714">
        <v>1.23</v>
      </c>
      <c r="S4714">
        <v>35.229999999999997</v>
      </c>
      <c r="T4714">
        <v>11.069000000000001</v>
      </c>
      <c r="U4714">
        <v>22.224583333333332</v>
      </c>
      <c r="V4714">
        <f t="shared" si="526"/>
        <v>2.4011503730445254</v>
      </c>
      <c r="AC4714">
        <v>59.5</v>
      </c>
      <c r="AD4714">
        <v>51.8</v>
      </c>
      <c r="AH4714" s="85">
        <f>IF(AND(M4714&lt;Variables!$G$6,M4714&gt;Variables!$G$5),0,1)</f>
        <v>1</v>
      </c>
      <c r="AI4714" s="85">
        <f t="shared" si="527"/>
        <v>0</v>
      </c>
      <c r="AJ4714" s="85">
        <f>IF(I4714&gt;Variables!$G$7,0,1)</f>
        <v>0</v>
      </c>
      <c r="AK4714" s="85">
        <f>IF(F4714&gt;Variables!$G$8,0,1)</f>
        <v>0</v>
      </c>
      <c r="AL4714" s="85">
        <f>IF(G4714&gt;Variables!$G$9,0,1)</f>
        <v>1</v>
      </c>
      <c r="AM4714" s="85">
        <f>IF(AND(K4714&gt;Variables!$G$10,K4714&lt;Variables!$G$11),0,1)</f>
        <v>0</v>
      </c>
      <c r="AN4714" s="103">
        <f>IF(H4714&lt;Variables!$G$13,1,0)</f>
        <v>0</v>
      </c>
      <c r="AO4714" s="101">
        <f>IF(R4714&lt;Variables!$G$12,0,1)</f>
        <v>0</v>
      </c>
      <c r="AP4714" s="86">
        <f t="shared" si="525"/>
        <v>1</v>
      </c>
      <c r="AR4714">
        <v>1</v>
      </c>
      <c r="AS4714">
        <v>0</v>
      </c>
      <c r="AT4714">
        <v>0</v>
      </c>
      <c r="AU4714">
        <v>0</v>
      </c>
      <c r="BA4714">
        <v>2</v>
      </c>
    </row>
    <row r="4715" spans="3:53" ht="12.75" x14ac:dyDescent="0.2">
      <c r="C4715" t="s">
        <v>898</v>
      </c>
      <c r="D4715" t="s">
        <v>251</v>
      </c>
      <c r="E4715">
        <v>10.42</v>
      </c>
      <c r="F4715">
        <v>15.43</v>
      </c>
      <c r="G4715">
        <v>10.09</v>
      </c>
      <c r="H4715">
        <v>3650</v>
      </c>
      <c r="I4715">
        <v>-0.114</v>
      </c>
      <c r="J4715" t="s">
        <v>78</v>
      </c>
      <c r="K4715">
        <v>47.32</v>
      </c>
      <c r="L4715">
        <v>10.401899999999999</v>
      </c>
      <c r="M4715">
        <v>0.17400667185803029</v>
      </c>
      <c r="N4715">
        <v>10.562709999999999</v>
      </c>
      <c r="O4715">
        <v>-1.351073730131749</v>
      </c>
      <c r="P4715">
        <v>41112000</v>
      </c>
      <c r="Q4715">
        <v>22840000</v>
      </c>
      <c r="R4715">
        <v>1.8</v>
      </c>
      <c r="S4715">
        <v>35.229999999999997</v>
      </c>
      <c r="T4715">
        <v>11.069000000000001</v>
      </c>
      <c r="U4715">
        <v>22.224583333333332</v>
      </c>
      <c r="V4715">
        <f t="shared" si="526"/>
        <v>2.3360578103308045</v>
      </c>
      <c r="AC4715">
        <v>12</v>
      </c>
      <c r="AD4715">
        <v>10.38</v>
      </c>
      <c r="AH4715" s="85">
        <f>IF(AND(M4715&lt;Variables!$G$6,M4715&gt;Variables!$G$5),0,1)</f>
        <v>1</v>
      </c>
      <c r="AI4715" s="85">
        <f t="shared" si="527"/>
        <v>1</v>
      </c>
      <c r="AJ4715" s="85">
        <f>IF(I4715&gt;Variables!$G$7,0,1)</f>
        <v>1</v>
      </c>
      <c r="AK4715" s="85">
        <f>IF(F4715&gt;Variables!$G$8,0,1)</f>
        <v>0</v>
      </c>
      <c r="AL4715" s="85">
        <f>IF(G4715&gt;Variables!$G$9,0,1)</f>
        <v>1</v>
      </c>
      <c r="AM4715" s="85">
        <f>IF(AND(K4715&gt;Variables!$G$10,K4715&lt;Variables!$G$11),0,1)</f>
        <v>1</v>
      </c>
      <c r="AN4715" s="103">
        <f>IF(H4715&lt;Variables!$G$13,1,0)</f>
        <v>0</v>
      </c>
      <c r="AO4715" s="101">
        <f>IF(R4715&lt;Variables!$G$12,0,1)</f>
        <v>0</v>
      </c>
      <c r="AP4715" s="86">
        <f t="shared" si="525"/>
        <v>1</v>
      </c>
      <c r="AR4715">
        <v>1</v>
      </c>
      <c r="AS4715">
        <v>0</v>
      </c>
      <c r="AT4715">
        <v>0</v>
      </c>
      <c r="AU4715">
        <v>0</v>
      </c>
      <c r="BA4715">
        <v>2</v>
      </c>
    </row>
    <row r="4716" spans="3:53" ht="12.75" x14ac:dyDescent="0.2">
      <c r="C4716" t="s">
        <v>898</v>
      </c>
      <c r="D4716" t="s">
        <v>85</v>
      </c>
      <c r="E4716">
        <v>11.29</v>
      </c>
      <c r="F4716">
        <v>12.83</v>
      </c>
      <c r="G4716">
        <v>12.45</v>
      </c>
      <c r="H4716">
        <v>3240</v>
      </c>
      <c r="I4716">
        <v>-62.750999999999998</v>
      </c>
      <c r="J4716" t="s">
        <v>78</v>
      </c>
      <c r="K4716">
        <v>64.44</v>
      </c>
      <c r="L4716">
        <v>11.20609</v>
      </c>
      <c r="M4716">
        <v>0.7487892744034671</v>
      </c>
      <c r="N4716">
        <v>11.036034000000001</v>
      </c>
      <c r="O4716">
        <v>2.3012433633314302</v>
      </c>
      <c r="P4716">
        <v>14539000</v>
      </c>
      <c r="Q4716">
        <v>25705000</v>
      </c>
      <c r="R4716">
        <v>0.56999999999999995</v>
      </c>
      <c r="S4716">
        <v>35.229999999999997</v>
      </c>
      <c r="T4716">
        <v>11.069000000000001</v>
      </c>
      <c r="U4716">
        <v>22.224583333333332</v>
      </c>
      <c r="V4716">
        <f t="shared" si="526"/>
        <v>2.4659033294160588</v>
      </c>
      <c r="AC4716">
        <v>11.77</v>
      </c>
      <c r="AD4716">
        <v>11.24</v>
      </c>
      <c r="AH4716" s="85">
        <f>IF(AND(M4716&lt;Variables!$G$6,M4716&gt;Variables!$G$5),0,1)</f>
        <v>1</v>
      </c>
      <c r="AI4716" s="85">
        <f t="shared" si="527"/>
        <v>0</v>
      </c>
      <c r="AJ4716" s="85">
        <f>IF(I4716&gt;Variables!$G$7,0,1)</f>
        <v>1</v>
      </c>
      <c r="AK4716" s="85">
        <f>IF(F4716&gt;Variables!$G$8,0,1)</f>
        <v>0</v>
      </c>
      <c r="AL4716" s="85">
        <f>IF(G4716&gt;Variables!$G$9,0,1)</f>
        <v>0</v>
      </c>
      <c r="AM4716" s="85">
        <f>IF(AND(K4716&gt;Variables!$G$10,K4716&lt;Variables!$G$11),0,1)</f>
        <v>0</v>
      </c>
      <c r="AN4716" s="103">
        <f>IF(H4716&lt;Variables!$G$13,1,0)</f>
        <v>0</v>
      </c>
      <c r="AO4716" s="101">
        <f>IF(R4716&lt;Variables!$G$12,0,1)</f>
        <v>0</v>
      </c>
      <c r="AP4716" s="86">
        <f t="shared" si="525"/>
        <v>1</v>
      </c>
      <c r="AR4716">
        <v>1</v>
      </c>
      <c r="AS4716">
        <v>0</v>
      </c>
      <c r="AT4716">
        <v>0</v>
      </c>
      <c r="AU4716">
        <v>0</v>
      </c>
      <c r="BA4716">
        <v>1.31</v>
      </c>
    </row>
    <row r="4717" spans="3:53" ht="12.75" x14ac:dyDescent="0.2">
      <c r="C4717" t="s">
        <v>898</v>
      </c>
      <c r="D4717" t="s">
        <v>133</v>
      </c>
      <c r="E4717">
        <v>7.92</v>
      </c>
      <c r="F4717">
        <v>62.53</v>
      </c>
      <c r="G4717">
        <v>14.14</v>
      </c>
      <c r="H4717">
        <v>22.11</v>
      </c>
      <c r="I4717">
        <v>-47.45</v>
      </c>
      <c r="J4717" t="s">
        <v>78</v>
      </c>
      <c r="K4717">
        <v>55.11</v>
      </c>
      <c r="L4717">
        <v>7.810155</v>
      </c>
      <c r="M4717">
        <v>1.278399724461297</v>
      </c>
      <c r="N4717">
        <v>7.6944479999999986</v>
      </c>
      <c r="O4717">
        <v>2.8013965394268898</v>
      </c>
      <c r="P4717">
        <v>63000000</v>
      </c>
      <c r="Q4717">
        <v>6720000</v>
      </c>
      <c r="R4717">
        <v>9.3800000000000008</v>
      </c>
      <c r="S4717">
        <v>35.229999999999997</v>
      </c>
      <c r="T4717">
        <v>11.069000000000001</v>
      </c>
      <c r="U4717">
        <v>22.224583333333332</v>
      </c>
      <c r="V4717">
        <f t="shared" si="526"/>
        <v>2.3678349931183185</v>
      </c>
      <c r="AC4717">
        <v>9.82</v>
      </c>
      <c r="AD4717">
        <v>7.09</v>
      </c>
      <c r="AH4717" s="85">
        <f>IF(AND(M4717&lt;Variables!$G$6,M4717&gt;Variables!$G$5),0,1)</f>
        <v>1</v>
      </c>
      <c r="AI4717" s="85">
        <f t="shared" si="527"/>
        <v>0</v>
      </c>
      <c r="AJ4717" s="85">
        <f>IF(I4717&gt;Variables!$G$7,0,1)</f>
        <v>1</v>
      </c>
      <c r="AK4717" s="85">
        <f>IF(F4717&gt;Variables!$G$8,0,1)</f>
        <v>0</v>
      </c>
      <c r="AL4717" s="85">
        <f>IF(G4717&gt;Variables!$G$9,0,1)</f>
        <v>0</v>
      </c>
      <c r="AM4717" s="85">
        <f>IF(AND(K4717&gt;Variables!$G$10,K4717&lt;Variables!$G$11),0,1)</f>
        <v>0</v>
      </c>
      <c r="AN4717" s="103">
        <f>IF(H4717&lt;Variables!$G$13,1,0)</f>
        <v>1</v>
      </c>
      <c r="AO4717" s="101">
        <f>IF(R4717&lt;Variables!$G$12,0,1)</f>
        <v>1</v>
      </c>
      <c r="AP4717" s="86">
        <f t="shared" si="525"/>
        <v>1</v>
      </c>
      <c r="AR4717">
        <v>0</v>
      </c>
      <c r="AS4717">
        <v>0</v>
      </c>
      <c r="AT4717">
        <v>1</v>
      </c>
      <c r="AU4717">
        <v>0</v>
      </c>
      <c r="BA4717">
        <v>-2.25</v>
      </c>
    </row>
    <row r="4718" spans="3:53" ht="12.75" x14ac:dyDescent="0.2">
      <c r="C4718" t="s">
        <v>898</v>
      </c>
      <c r="D4718" t="s">
        <v>862</v>
      </c>
      <c r="E4718">
        <v>78.260000000000005</v>
      </c>
      <c r="F4718">
        <v>21.4</v>
      </c>
      <c r="G4718">
        <v>-0.35</v>
      </c>
      <c r="H4718">
        <v>4480</v>
      </c>
      <c r="I4718">
        <v>2.5449999999999999</v>
      </c>
      <c r="J4718" t="s">
        <v>78</v>
      </c>
      <c r="K4718">
        <v>62.09</v>
      </c>
      <c r="L4718">
        <v>78.192999999999984</v>
      </c>
      <c r="M4718">
        <v>7.9290985126560992E-2</v>
      </c>
      <c r="N4718">
        <v>78.142403999999999</v>
      </c>
      <c r="O4718">
        <v>0.14409078072386461</v>
      </c>
      <c r="P4718">
        <v>14343000</v>
      </c>
      <c r="Q4718">
        <v>578815</v>
      </c>
      <c r="R4718">
        <v>24.78</v>
      </c>
      <c r="S4718">
        <v>35.229999999999997</v>
      </c>
      <c r="T4718">
        <v>11.069000000000001</v>
      </c>
      <c r="U4718">
        <v>22.224583333333332</v>
      </c>
      <c r="V4718">
        <f t="shared" si="526"/>
        <v>2.4874223166933089</v>
      </c>
      <c r="AC4718">
        <v>78.28</v>
      </c>
      <c r="AD4718">
        <v>78</v>
      </c>
      <c r="AH4718" s="85">
        <f>IF(AND(M4718&lt;Variables!$G$6,M4718&gt;Variables!$G$5),0,1)</f>
        <v>1</v>
      </c>
      <c r="AI4718" s="85">
        <f t="shared" si="527"/>
        <v>0</v>
      </c>
      <c r="AJ4718" s="85">
        <f>IF(I4718&gt;Variables!$G$7,0,1)</f>
        <v>0</v>
      </c>
      <c r="AK4718" s="85">
        <f>IF(F4718&gt;Variables!$G$8,0,1)</f>
        <v>0</v>
      </c>
      <c r="AL4718" s="85">
        <f>IF(G4718&gt;Variables!$G$9,0,1)</f>
        <v>1</v>
      </c>
      <c r="AM4718" s="85">
        <f>IF(AND(K4718&gt;Variables!$G$10,K4718&lt;Variables!$G$11),0,1)</f>
        <v>0</v>
      </c>
      <c r="AN4718" s="103">
        <f>IF(H4718&lt;Variables!$G$13,1,0)</f>
        <v>0</v>
      </c>
      <c r="AO4718" s="101">
        <f>IF(R4718&lt;Variables!$G$12,0,1)</f>
        <v>1</v>
      </c>
      <c r="AP4718" s="86">
        <f t="shared" si="525"/>
        <v>1</v>
      </c>
      <c r="AR4718">
        <v>0</v>
      </c>
      <c r="AS4718">
        <v>0</v>
      </c>
      <c r="AT4718">
        <v>0</v>
      </c>
      <c r="AU4718">
        <v>1</v>
      </c>
      <c r="BA4718">
        <v>-0.28999999999999998</v>
      </c>
    </row>
    <row r="4719" spans="3:53" ht="12.75" x14ac:dyDescent="0.2">
      <c r="C4719" t="s">
        <v>898</v>
      </c>
      <c r="D4719" t="s">
        <v>540</v>
      </c>
      <c r="E4719">
        <v>47.15</v>
      </c>
      <c r="F4719">
        <v>12.14</v>
      </c>
      <c r="G4719">
        <v>11.15</v>
      </c>
      <c r="H4719">
        <v>3200</v>
      </c>
      <c r="I4719">
        <v>1.9E-2</v>
      </c>
      <c r="J4719" t="s">
        <v>78</v>
      </c>
      <c r="K4719">
        <v>55.37</v>
      </c>
      <c r="L4719">
        <v>47.052795000000003</v>
      </c>
      <c r="M4719">
        <v>0.20658709009740089</v>
      </c>
      <c r="N4719">
        <v>47.023781999999997</v>
      </c>
      <c r="O4719">
        <v>0.26841311913192012</v>
      </c>
      <c r="P4719">
        <v>1268000</v>
      </c>
      <c r="Q4719">
        <v>1175000</v>
      </c>
      <c r="R4719">
        <v>1.08</v>
      </c>
      <c r="S4719">
        <v>35.229999999999997</v>
      </c>
      <c r="T4719">
        <v>11.069000000000001</v>
      </c>
      <c r="U4719">
        <v>22.224583333333332</v>
      </c>
      <c r="V4719">
        <f t="shared" si="526"/>
        <v>2.4140580673754668</v>
      </c>
      <c r="AC4719">
        <v>48.95</v>
      </c>
      <c r="AD4719">
        <v>46.98</v>
      </c>
      <c r="AH4719" s="85">
        <f>IF(AND(M4719&lt;Variables!$G$6,M4719&gt;Variables!$G$5),0,1)</f>
        <v>1</v>
      </c>
      <c r="AI4719" s="85">
        <f t="shared" si="527"/>
        <v>0</v>
      </c>
      <c r="AJ4719" s="85">
        <f>IF(I4719&gt;Variables!$G$7,0,1)</f>
        <v>0</v>
      </c>
      <c r="AK4719" s="85">
        <f>IF(F4719&gt;Variables!$G$8,0,1)</f>
        <v>0</v>
      </c>
      <c r="AL4719" s="85">
        <f>IF(G4719&gt;Variables!$G$9,0,1)</f>
        <v>1</v>
      </c>
      <c r="AM4719" s="85">
        <f>IF(AND(K4719&gt;Variables!$G$10,K4719&lt;Variables!$G$11),0,1)</f>
        <v>0</v>
      </c>
      <c r="AN4719" s="103">
        <f>IF(H4719&lt;Variables!$G$13,1,0)</f>
        <v>0</v>
      </c>
      <c r="AO4719" s="101">
        <f>IF(R4719&lt;Variables!$G$12,0,1)</f>
        <v>0</v>
      </c>
      <c r="AP4719" s="86">
        <f t="shared" ref="AP4719:AP4782" si="528">IF(J4719="Pass", 0,1)</f>
        <v>1</v>
      </c>
      <c r="AR4719">
        <v>0</v>
      </c>
      <c r="AS4719">
        <v>1</v>
      </c>
      <c r="AT4719">
        <v>0</v>
      </c>
      <c r="AU4719">
        <v>0</v>
      </c>
      <c r="BA4719">
        <v>0.65</v>
      </c>
    </row>
    <row r="4720" spans="3:53" ht="12.75" x14ac:dyDescent="0.2">
      <c r="C4720" t="s">
        <v>898</v>
      </c>
      <c r="D4720" t="s">
        <v>607</v>
      </c>
      <c r="E4720">
        <v>14.01</v>
      </c>
      <c r="F4720">
        <v>12.72</v>
      </c>
      <c r="G4720">
        <v>12.53</v>
      </c>
      <c r="H4720">
        <v>2070</v>
      </c>
      <c r="I4720">
        <v>-10.42</v>
      </c>
      <c r="J4720" t="s">
        <v>78</v>
      </c>
      <c r="K4720">
        <v>60.3</v>
      </c>
      <c r="L4720">
        <v>13.992905</v>
      </c>
      <c r="M4720">
        <v>0.12216905638963201</v>
      </c>
      <c r="N4720">
        <v>13.740062</v>
      </c>
      <c r="O4720">
        <v>1.9646053998883091</v>
      </c>
      <c r="P4720">
        <v>1392000</v>
      </c>
      <c r="Q4720">
        <v>1744000</v>
      </c>
      <c r="R4720">
        <v>0.8</v>
      </c>
      <c r="S4720">
        <v>35.229999999999997</v>
      </c>
      <c r="T4720">
        <v>11.069000000000001</v>
      </c>
      <c r="U4720">
        <v>22.224583333333332</v>
      </c>
      <c r="V4720">
        <f t="shared" si="526"/>
        <v>2.4668975149148809</v>
      </c>
      <c r="AC4720">
        <v>14.72</v>
      </c>
      <c r="AD4720">
        <v>13.965</v>
      </c>
      <c r="AH4720" s="85">
        <f>IF(AND(M4720&lt;Variables!$G$6,M4720&gt;Variables!$G$5),0,1)</f>
        <v>1</v>
      </c>
      <c r="AI4720" s="85">
        <f t="shared" si="527"/>
        <v>0</v>
      </c>
      <c r="AJ4720" s="85">
        <f>IF(I4720&gt;Variables!$G$7,0,1)</f>
        <v>1</v>
      </c>
      <c r="AK4720" s="85">
        <f>IF(F4720&gt;Variables!$G$8,0,1)</f>
        <v>0</v>
      </c>
      <c r="AL4720" s="85">
        <f>IF(G4720&gt;Variables!$G$9,0,1)</f>
        <v>0</v>
      </c>
      <c r="AM4720" s="85">
        <f>IF(AND(K4720&gt;Variables!$G$10,K4720&lt;Variables!$G$11),0,1)</f>
        <v>0</v>
      </c>
      <c r="AN4720" s="103">
        <f>IF(H4720&lt;Variables!$G$13,1,0)</f>
        <v>1</v>
      </c>
      <c r="AO4720" s="101">
        <f>IF(R4720&lt;Variables!$G$12,0,1)</f>
        <v>0</v>
      </c>
      <c r="AP4720" s="86">
        <f t="shared" si="528"/>
        <v>1</v>
      </c>
      <c r="AR4720">
        <v>0</v>
      </c>
      <c r="AS4720">
        <v>1</v>
      </c>
      <c r="AT4720">
        <v>0</v>
      </c>
      <c r="AU4720">
        <v>0</v>
      </c>
      <c r="BA4720">
        <v>1.34</v>
      </c>
    </row>
    <row r="4721" spans="3:53" ht="12.75" x14ac:dyDescent="0.2">
      <c r="C4721" t="s">
        <v>899</v>
      </c>
      <c r="D4721" t="s">
        <v>331</v>
      </c>
      <c r="E4721">
        <v>57.72</v>
      </c>
      <c r="F4721">
        <v>17.95</v>
      </c>
      <c r="G4721">
        <v>10.18</v>
      </c>
      <c r="H4721">
        <v>25710</v>
      </c>
      <c r="I4721">
        <v>1141.5250000000001</v>
      </c>
      <c r="J4721" t="s">
        <v>78</v>
      </c>
      <c r="K4721">
        <v>69.349999999999994</v>
      </c>
      <c r="L4721">
        <v>56.229905000000002</v>
      </c>
      <c r="M4721">
        <v>2.6322203460952061</v>
      </c>
      <c r="N4721">
        <v>55.489766000000003</v>
      </c>
      <c r="O4721">
        <v>4.0011594210002572</v>
      </c>
      <c r="P4721">
        <v>172094000</v>
      </c>
      <c r="Q4721">
        <v>136810000</v>
      </c>
      <c r="R4721">
        <v>1.26</v>
      </c>
      <c r="S4721">
        <v>35.529000000000003</v>
      </c>
      <c r="T4721">
        <v>11.278</v>
      </c>
      <c r="U4721">
        <v>22.272083333333331</v>
      </c>
      <c r="V4721">
        <f t="shared" si="526"/>
        <v>2.3519324278447553</v>
      </c>
      <c r="AC4721">
        <v>59.5</v>
      </c>
      <c r="AD4721">
        <v>51.8</v>
      </c>
      <c r="AH4721" s="85">
        <f>IF(AND(M4721&lt;Variables!$G$6,M4721&gt;Variables!$G$5),0,1)</f>
        <v>1</v>
      </c>
      <c r="AI4721" s="85">
        <f t="shared" si="527"/>
        <v>0</v>
      </c>
      <c r="AJ4721" s="85">
        <f>IF(I4721&gt;Variables!$G$7,0,1)</f>
        <v>0</v>
      </c>
      <c r="AK4721" s="85">
        <f>IF(F4721&gt;Variables!$G$8,0,1)</f>
        <v>0</v>
      </c>
      <c r="AL4721" s="85">
        <f>IF(G4721&gt;Variables!$G$9,0,1)</f>
        <v>1</v>
      </c>
      <c r="AM4721" s="85">
        <f>IF(AND(K4721&gt;Variables!$G$10,K4721&lt;Variables!$G$11),0,1)</f>
        <v>0</v>
      </c>
      <c r="AN4721" s="103">
        <f>IF(H4721&lt;Variables!$G$13,1,0)</f>
        <v>0</v>
      </c>
      <c r="AO4721" s="101">
        <f>IF(R4721&lt;Variables!$G$12,0,1)</f>
        <v>0</v>
      </c>
      <c r="AP4721" s="86">
        <f t="shared" si="528"/>
        <v>1</v>
      </c>
      <c r="AR4721">
        <v>0</v>
      </c>
      <c r="AS4721">
        <v>0</v>
      </c>
      <c r="AT4721">
        <v>1</v>
      </c>
      <c r="AU4721">
        <v>0</v>
      </c>
      <c r="BA4721">
        <v>-2.25</v>
      </c>
    </row>
    <row r="4722" spans="3:53" ht="12.75" x14ac:dyDescent="0.2">
      <c r="C4722" t="s">
        <v>899</v>
      </c>
      <c r="D4722" t="s">
        <v>862</v>
      </c>
      <c r="E4722">
        <v>78.22</v>
      </c>
      <c r="F4722">
        <v>21.28</v>
      </c>
      <c r="G4722">
        <v>-0.39</v>
      </c>
      <c r="H4722">
        <v>4480</v>
      </c>
      <c r="I4722">
        <v>2.5430000000000001</v>
      </c>
      <c r="J4722" t="s">
        <v>78</v>
      </c>
      <c r="K4722">
        <v>53.27</v>
      </c>
      <c r="L4722">
        <v>78.225750000000005</v>
      </c>
      <c r="M4722">
        <v>-7.3505207684248968E-3</v>
      </c>
      <c r="N4722">
        <v>78.149518</v>
      </c>
      <c r="O4722">
        <v>9.0188656057991784E-2</v>
      </c>
      <c r="P4722">
        <v>14467000</v>
      </c>
      <c r="Q4722">
        <v>578815</v>
      </c>
      <c r="R4722">
        <v>24.99</v>
      </c>
      <c r="S4722">
        <v>35.529000000000003</v>
      </c>
      <c r="T4722">
        <v>11.278</v>
      </c>
      <c r="U4722">
        <v>22.272083333333331</v>
      </c>
      <c r="V4722">
        <f t="shared" si="526"/>
        <v>2.4011377300939909</v>
      </c>
      <c r="AC4722">
        <v>78.25</v>
      </c>
      <c r="AD4722">
        <v>78</v>
      </c>
      <c r="AH4722" s="85">
        <f>IF(AND(M4722&lt;Variables!$G$6,M4722&gt;Variables!$G$5),0,1)</f>
        <v>1</v>
      </c>
      <c r="AI4722" s="85">
        <f t="shared" si="527"/>
        <v>0</v>
      </c>
      <c r="AJ4722" s="85">
        <f>IF(I4722&gt;Variables!$G$7,0,1)</f>
        <v>0</v>
      </c>
      <c r="AK4722" s="85">
        <f>IF(F4722&gt;Variables!$G$8,0,1)</f>
        <v>0</v>
      </c>
      <c r="AL4722" s="85">
        <f>IF(G4722&gt;Variables!$G$9,0,1)</f>
        <v>1</v>
      </c>
      <c r="AM4722" s="85">
        <f>IF(AND(K4722&gt;Variables!$G$10,K4722&lt;Variables!$G$11),0,1)</f>
        <v>0</v>
      </c>
      <c r="AN4722" s="103">
        <f>IF(H4722&lt;Variables!$G$13,1,0)</f>
        <v>0</v>
      </c>
      <c r="AO4722" s="101">
        <f>IF(R4722&lt;Variables!$G$12,0,1)</f>
        <v>1</v>
      </c>
      <c r="AP4722" s="86">
        <f t="shared" si="528"/>
        <v>1</v>
      </c>
      <c r="AR4722">
        <v>0</v>
      </c>
      <c r="AS4722">
        <v>0</v>
      </c>
      <c r="AT4722">
        <v>0</v>
      </c>
      <c r="AU4722">
        <v>1</v>
      </c>
      <c r="BA4722">
        <v>-0.27</v>
      </c>
    </row>
    <row r="4723" spans="3:53" ht="12.75" x14ac:dyDescent="0.2">
      <c r="C4723" t="s">
        <v>899</v>
      </c>
      <c r="D4723" t="s">
        <v>885</v>
      </c>
      <c r="E4723">
        <v>3.94</v>
      </c>
      <c r="F4723">
        <v>21.37</v>
      </c>
      <c r="G4723">
        <v>14.29</v>
      </c>
      <c r="H4723">
        <v>13.78</v>
      </c>
      <c r="I4723">
        <v>-7.8</v>
      </c>
      <c r="J4723" t="s">
        <v>78</v>
      </c>
      <c r="K4723">
        <v>23.96</v>
      </c>
      <c r="L4723">
        <v>4.2058350000000004</v>
      </c>
      <c r="M4723">
        <v>-6.7961534392100607</v>
      </c>
      <c r="N4723">
        <v>4.4154139999999993</v>
      </c>
      <c r="O4723">
        <v>-11.22010302997634</v>
      </c>
      <c r="P4723">
        <v>3070000</v>
      </c>
      <c r="Q4723">
        <v>282810</v>
      </c>
      <c r="R4723">
        <v>10.86</v>
      </c>
      <c r="S4723">
        <v>35.529000000000003</v>
      </c>
      <c r="T4723">
        <v>11.278</v>
      </c>
      <c r="U4723">
        <v>22.272083333333331</v>
      </c>
      <c r="V4723">
        <f t="shared" si="526"/>
        <v>1.7628309283307588</v>
      </c>
      <c r="AC4723">
        <v>4.2851999999999997</v>
      </c>
      <c r="AD4723">
        <v>3.7837999999999998</v>
      </c>
      <c r="AH4723" s="85">
        <f>IF(AND(M4723&lt;Variables!$G$6,M4723&gt;Variables!$G$5),0,1)</f>
        <v>1</v>
      </c>
      <c r="AI4723" s="85">
        <f t="shared" si="527"/>
        <v>1</v>
      </c>
      <c r="AJ4723" s="85">
        <f>IF(I4723&gt;Variables!$G$7,0,1)</f>
        <v>1</v>
      </c>
      <c r="AK4723" s="85">
        <f>IF(F4723&gt;Variables!$G$8,0,1)</f>
        <v>0</v>
      </c>
      <c r="AL4723" s="85">
        <f>IF(G4723&gt;Variables!$G$9,0,1)</f>
        <v>0</v>
      </c>
      <c r="AM4723" s="85">
        <f>IF(AND(K4723&gt;Variables!$G$10,K4723&lt;Variables!$G$11),0,1)</f>
        <v>1</v>
      </c>
      <c r="AN4723" s="103">
        <f>IF(H4723&lt;Variables!$G$13,1,0)</f>
        <v>1</v>
      </c>
      <c r="AO4723" s="101">
        <f>IF(R4723&lt;Variables!$G$12,0,1)</f>
        <v>1</v>
      </c>
      <c r="AP4723" s="86">
        <f t="shared" si="528"/>
        <v>1</v>
      </c>
      <c r="AR4723">
        <v>0</v>
      </c>
      <c r="AS4723">
        <v>0</v>
      </c>
      <c r="AT4723">
        <v>1</v>
      </c>
      <c r="AU4723">
        <v>0</v>
      </c>
      <c r="BA4723">
        <v>-2.25</v>
      </c>
    </row>
    <row r="4724" spans="3:53" ht="12.75" x14ac:dyDescent="0.2">
      <c r="C4724" t="s">
        <v>899</v>
      </c>
      <c r="D4724" t="s">
        <v>196</v>
      </c>
      <c r="E4724">
        <v>8.5500000000000007</v>
      </c>
      <c r="F4724">
        <v>24.16</v>
      </c>
      <c r="G4724">
        <v>11.02</v>
      </c>
      <c r="H4724">
        <v>1760</v>
      </c>
      <c r="I4724">
        <v>-46.201000000000001</v>
      </c>
      <c r="J4724" t="s">
        <v>78</v>
      </c>
      <c r="K4724">
        <v>54.68</v>
      </c>
      <c r="L4724">
        <v>8.5528000000000013</v>
      </c>
      <c r="M4724">
        <v>8.4182957627902052E-2</v>
      </c>
      <c r="N4724">
        <v>8.3747679999999995</v>
      </c>
      <c r="O4724">
        <v>2.2117866429255231</v>
      </c>
      <c r="P4724">
        <v>53153000</v>
      </c>
      <c r="Q4724">
        <v>23880000</v>
      </c>
      <c r="R4724">
        <v>2.23</v>
      </c>
      <c r="S4724">
        <v>35.529000000000003</v>
      </c>
      <c r="T4724">
        <v>11.278</v>
      </c>
      <c r="U4724">
        <v>22.272083333333331</v>
      </c>
      <c r="V4724">
        <f t="shared" si="526"/>
        <v>2.4121582397156489</v>
      </c>
      <c r="AC4724">
        <v>8.86</v>
      </c>
      <c r="AD4724">
        <v>8.26</v>
      </c>
      <c r="AH4724" s="85">
        <f>IF(AND(M4724&lt;Variables!$G$6,M4724&gt;Variables!$G$5),0,1)</f>
        <v>1</v>
      </c>
      <c r="AI4724" s="85">
        <f t="shared" si="527"/>
        <v>0</v>
      </c>
      <c r="AJ4724" s="85">
        <f>IF(I4724&gt;Variables!$G$7,0,1)</f>
        <v>1</v>
      </c>
      <c r="AK4724" s="85">
        <f>IF(F4724&gt;Variables!$G$8,0,1)</f>
        <v>0</v>
      </c>
      <c r="AL4724" s="85">
        <f>IF(G4724&gt;Variables!$G$9,0,1)</f>
        <v>1</v>
      </c>
      <c r="AM4724" s="85">
        <f>IF(AND(K4724&gt;Variables!$G$10,K4724&lt;Variables!$G$11),0,1)</f>
        <v>0</v>
      </c>
      <c r="AN4724" s="103">
        <f>IF(H4724&lt;Variables!$G$13,1,0)</f>
        <v>1</v>
      </c>
      <c r="AO4724" s="101">
        <f>IF(R4724&lt;Variables!$G$12,0,1)</f>
        <v>1</v>
      </c>
      <c r="AP4724" s="86">
        <f t="shared" si="528"/>
        <v>1</v>
      </c>
      <c r="AR4724">
        <v>1</v>
      </c>
      <c r="AS4724">
        <v>0</v>
      </c>
      <c r="AT4724">
        <v>0</v>
      </c>
      <c r="AU4724">
        <v>0</v>
      </c>
      <c r="BA4724">
        <v>2</v>
      </c>
    </row>
    <row r="4725" spans="3:53" ht="12.75" x14ac:dyDescent="0.2">
      <c r="C4725" t="s">
        <v>899</v>
      </c>
      <c r="D4725" t="s">
        <v>863</v>
      </c>
      <c r="E4725">
        <v>73.77</v>
      </c>
      <c r="F4725">
        <v>29.16</v>
      </c>
      <c r="G4725">
        <v>0.66</v>
      </c>
      <c r="H4725">
        <v>976.52</v>
      </c>
      <c r="I4725">
        <v>-13.919</v>
      </c>
      <c r="J4725" t="s">
        <v>78</v>
      </c>
      <c r="K4725">
        <v>57.18</v>
      </c>
      <c r="L4725">
        <v>73.685869999999994</v>
      </c>
      <c r="M4725">
        <v>0.18202947186482149</v>
      </c>
      <c r="N4725">
        <v>73.834977999999992</v>
      </c>
      <c r="O4725">
        <v>-2.028577837457915E-2</v>
      </c>
      <c r="P4725">
        <v>4100000</v>
      </c>
      <c r="Q4725">
        <v>316460</v>
      </c>
      <c r="R4725">
        <v>12.96</v>
      </c>
      <c r="S4725">
        <v>35.529000000000003</v>
      </c>
      <c r="T4725">
        <v>11.278</v>
      </c>
      <c r="U4725">
        <v>22.272083333333331</v>
      </c>
      <c r="V4725">
        <f t="shared" si="526"/>
        <v>2.432877499727641</v>
      </c>
      <c r="AC4725">
        <v>73.989999999999995</v>
      </c>
      <c r="AD4725">
        <v>73.540000000000006</v>
      </c>
      <c r="AH4725" s="85">
        <f>IF(AND(M4725&lt;Variables!$G$6,M4725&gt;Variables!$G$5),0,1)</f>
        <v>1</v>
      </c>
      <c r="AI4725" s="85">
        <f t="shared" si="527"/>
        <v>1</v>
      </c>
      <c r="AJ4725" s="85">
        <f>IF(I4725&gt;Variables!$G$7,0,1)</f>
        <v>1</v>
      </c>
      <c r="AK4725" s="85">
        <f>IF(F4725&gt;Variables!$G$8,0,1)</f>
        <v>0</v>
      </c>
      <c r="AL4725" s="85">
        <f>IF(G4725&gt;Variables!$G$9,0,1)</f>
        <v>1</v>
      </c>
      <c r="AM4725" s="85">
        <f>IF(AND(K4725&gt;Variables!$G$10,K4725&lt;Variables!$G$11),0,1)</f>
        <v>0</v>
      </c>
      <c r="AN4725" s="103">
        <f>IF(H4725&lt;Variables!$G$13,1,0)</f>
        <v>1</v>
      </c>
      <c r="AO4725" s="101">
        <f>IF(R4725&lt;Variables!$G$12,0,1)</f>
        <v>1</v>
      </c>
      <c r="AP4725" s="86">
        <f t="shared" si="528"/>
        <v>1</v>
      </c>
      <c r="AR4725">
        <v>0</v>
      </c>
      <c r="AS4725">
        <v>0</v>
      </c>
      <c r="AT4725">
        <v>0</v>
      </c>
      <c r="AU4725">
        <v>1</v>
      </c>
      <c r="BA4725">
        <v>-0.05</v>
      </c>
    </row>
    <row r="4726" spans="3:53" ht="12.75" x14ac:dyDescent="0.2">
      <c r="C4726" t="s">
        <v>899</v>
      </c>
      <c r="D4726" t="s">
        <v>861</v>
      </c>
      <c r="E4726">
        <v>3.17</v>
      </c>
      <c r="F4726">
        <v>30.33</v>
      </c>
      <c r="G4726">
        <v>7.99</v>
      </c>
      <c r="H4726">
        <v>298.19</v>
      </c>
      <c r="I4726">
        <v>0.89</v>
      </c>
      <c r="J4726" t="s">
        <v>78</v>
      </c>
      <c r="K4726">
        <v>56.39</v>
      </c>
      <c r="L4726">
        <v>3.1376649999999988</v>
      </c>
      <c r="M4726">
        <v>1.18989758307533</v>
      </c>
      <c r="N4726">
        <v>3.138798</v>
      </c>
      <c r="O4726">
        <v>1.153371449835251</v>
      </c>
      <c r="P4726">
        <v>14980000</v>
      </c>
      <c r="Q4726">
        <v>352780</v>
      </c>
      <c r="R4726">
        <v>42.46</v>
      </c>
      <c r="S4726">
        <v>35.529000000000003</v>
      </c>
      <c r="T4726">
        <v>11.278</v>
      </c>
      <c r="U4726">
        <v>22.272083333333331</v>
      </c>
      <c r="V4726">
        <f t="shared" si="526"/>
        <v>2.3803043120747427</v>
      </c>
      <c r="AC4726">
        <v>3.75</v>
      </c>
      <c r="AD4726">
        <v>3.14</v>
      </c>
      <c r="AH4726" s="85">
        <f>IF(AND(M4726&lt;Variables!$G$6,M4726&gt;Variables!$G$5),0,1)</f>
        <v>1</v>
      </c>
      <c r="AI4726" s="85">
        <f t="shared" si="527"/>
        <v>1</v>
      </c>
      <c r="AJ4726" s="85">
        <f>IF(I4726&gt;Variables!$G$7,0,1)</f>
        <v>0</v>
      </c>
      <c r="AK4726" s="85">
        <f>IF(F4726&gt;Variables!$G$8,0,1)</f>
        <v>0</v>
      </c>
      <c r="AL4726" s="85">
        <f>IF(G4726&gt;Variables!$G$9,0,1)</f>
        <v>1</v>
      </c>
      <c r="AM4726" s="85">
        <f>IF(AND(K4726&gt;Variables!$G$10,K4726&lt;Variables!$G$11),0,1)</f>
        <v>0</v>
      </c>
      <c r="AN4726" s="103">
        <f>IF(H4726&lt;Variables!$G$13,1,0)</f>
        <v>1</v>
      </c>
      <c r="AO4726" s="101">
        <f>IF(R4726&lt;Variables!$G$12,0,1)</f>
        <v>1</v>
      </c>
      <c r="AP4726" s="86">
        <f t="shared" si="528"/>
        <v>1</v>
      </c>
      <c r="AR4726">
        <v>1</v>
      </c>
      <c r="AS4726">
        <v>0</v>
      </c>
      <c r="AT4726">
        <v>0</v>
      </c>
      <c r="AU4726">
        <v>0</v>
      </c>
      <c r="BA4726">
        <v>2</v>
      </c>
    </row>
    <row r="4727" spans="3:53" ht="12.75" x14ac:dyDescent="0.2">
      <c r="C4727" t="s">
        <v>899</v>
      </c>
      <c r="D4727" t="s">
        <v>840</v>
      </c>
      <c r="E4727">
        <v>107.5</v>
      </c>
      <c r="F4727">
        <v>45.37</v>
      </c>
      <c r="G4727">
        <v>41.47</v>
      </c>
      <c r="H4727">
        <v>-99999</v>
      </c>
      <c r="I4727">
        <v>-1.4E-2</v>
      </c>
      <c r="J4727" t="s">
        <v>78</v>
      </c>
      <c r="K4727">
        <v>61.69</v>
      </c>
      <c r="L4727">
        <v>106.8806666666667</v>
      </c>
      <c r="M4727">
        <v>0.57946245345277059</v>
      </c>
      <c r="N4727">
        <v>99.256627906976746</v>
      </c>
      <c r="O4727">
        <v>8.3051099627814651</v>
      </c>
      <c r="P4727">
        <v>224081</v>
      </c>
      <c r="Q4727">
        <v>15001</v>
      </c>
      <c r="R4727">
        <v>14.94</v>
      </c>
      <c r="S4727">
        <v>35.529000000000003</v>
      </c>
      <c r="T4727">
        <v>11.278</v>
      </c>
      <c r="U4727">
        <v>22.272083333333331</v>
      </c>
      <c r="V4727">
        <f t="shared" si="526"/>
        <v>2.4534793065686955</v>
      </c>
      <c r="AC4727">
        <v>129.79</v>
      </c>
      <c r="AD4727">
        <v>107.5</v>
      </c>
      <c r="AH4727" s="85">
        <f>IF(AND(M4727&lt;Variables!$G$6,M4727&gt;Variables!$G$5),0,1)</f>
        <v>1</v>
      </c>
      <c r="AI4727" s="85">
        <f t="shared" si="527"/>
        <v>0</v>
      </c>
      <c r="AJ4727" s="85">
        <f>IF(I4727&gt;Variables!$G$7,0,1)</f>
        <v>1</v>
      </c>
      <c r="AK4727" s="85">
        <f>IF(F4727&gt;Variables!$G$8,0,1)</f>
        <v>0</v>
      </c>
      <c r="AL4727" s="85">
        <f>IF(G4727&gt;Variables!$G$9,0,1)</f>
        <v>0</v>
      </c>
      <c r="AM4727" s="85">
        <f>IF(AND(K4727&gt;Variables!$G$10,K4727&lt;Variables!$G$11),0,1)</f>
        <v>0</v>
      </c>
      <c r="AN4727" s="103">
        <f>IF(H4727&lt;Variables!$G$13,1,0)</f>
        <v>1</v>
      </c>
      <c r="AO4727" s="101">
        <f>IF(R4727&lt;Variables!$G$12,0,1)</f>
        <v>1</v>
      </c>
      <c r="AP4727" s="86">
        <f t="shared" si="528"/>
        <v>1</v>
      </c>
      <c r="AR4727">
        <v>1</v>
      </c>
      <c r="AS4727">
        <v>0</v>
      </c>
      <c r="AT4727">
        <v>0</v>
      </c>
      <c r="AU4727">
        <v>0</v>
      </c>
      <c r="BA4727">
        <v>2</v>
      </c>
    </row>
    <row r="4728" spans="3:53" ht="12.75" x14ac:dyDescent="0.2">
      <c r="C4728" t="s">
        <v>899</v>
      </c>
      <c r="D4728" t="s">
        <v>251</v>
      </c>
      <c r="E4728">
        <v>10.57</v>
      </c>
      <c r="F4728">
        <v>17.059999999999999</v>
      </c>
      <c r="G4728">
        <v>11.69</v>
      </c>
      <c r="H4728">
        <v>3650</v>
      </c>
      <c r="I4728">
        <v>-0.1</v>
      </c>
      <c r="J4728" t="s">
        <v>78</v>
      </c>
      <c r="K4728">
        <v>58.92</v>
      </c>
      <c r="L4728">
        <v>10.403435</v>
      </c>
      <c r="M4728">
        <v>1.6173984842506159</v>
      </c>
      <c r="N4728">
        <v>10.521293999999999</v>
      </c>
      <c r="O4728">
        <v>0.47908555734683239</v>
      </c>
      <c r="P4728">
        <v>41820000</v>
      </c>
      <c r="Q4728">
        <v>22840000</v>
      </c>
      <c r="R4728">
        <v>1.83</v>
      </c>
      <c r="S4728">
        <v>35.529000000000003</v>
      </c>
      <c r="T4728">
        <v>11.278</v>
      </c>
      <c r="U4728">
        <v>22.272083333333331</v>
      </c>
      <c r="V4728">
        <f t="shared" si="526"/>
        <v>2.3756931017526428</v>
      </c>
      <c r="AC4728">
        <v>12</v>
      </c>
      <c r="AD4728">
        <v>10.52</v>
      </c>
      <c r="AH4728" s="85">
        <f>IF(AND(M4728&lt;Variables!$G$6,M4728&gt;Variables!$G$5),0,1)</f>
        <v>1</v>
      </c>
      <c r="AI4728" s="85">
        <f t="shared" si="527"/>
        <v>1</v>
      </c>
      <c r="AJ4728" s="85">
        <f>IF(I4728&gt;Variables!$G$7,0,1)</f>
        <v>1</v>
      </c>
      <c r="AK4728" s="85">
        <f>IF(F4728&gt;Variables!$G$8,0,1)</f>
        <v>0</v>
      </c>
      <c r="AL4728" s="85">
        <f>IF(G4728&gt;Variables!$G$9,0,1)</f>
        <v>1</v>
      </c>
      <c r="AM4728" s="85">
        <f>IF(AND(K4728&gt;Variables!$G$10,K4728&lt;Variables!$G$11),0,1)</f>
        <v>0</v>
      </c>
      <c r="AN4728" s="103">
        <f>IF(H4728&lt;Variables!$G$13,1,0)</f>
        <v>0</v>
      </c>
      <c r="AO4728" s="101">
        <f>IF(R4728&lt;Variables!$G$12,0,1)</f>
        <v>0</v>
      </c>
      <c r="AP4728" s="86">
        <f t="shared" si="528"/>
        <v>1</v>
      </c>
      <c r="AR4728">
        <v>1</v>
      </c>
      <c r="AS4728">
        <v>0</v>
      </c>
      <c r="AT4728">
        <v>0</v>
      </c>
      <c r="AU4728">
        <v>0</v>
      </c>
      <c r="BA4728">
        <v>2</v>
      </c>
    </row>
    <row r="4729" spans="3:53" ht="12.75" x14ac:dyDescent="0.2">
      <c r="C4729" t="s">
        <v>899</v>
      </c>
      <c r="D4729" t="s">
        <v>133</v>
      </c>
      <c r="E4729">
        <v>7.93</v>
      </c>
      <c r="F4729">
        <v>60.25</v>
      </c>
      <c r="G4729">
        <v>12.84</v>
      </c>
      <c r="H4729">
        <v>22.11</v>
      </c>
      <c r="I4729">
        <v>-47.68</v>
      </c>
      <c r="J4729" t="s">
        <v>78</v>
      </c>
      <c r="K4729">
        <v>52.24</v>
      </c>
      <c r="L4729">
        <v>7.8026399999999994</v>
      </c>
      <c r="M4729">
        <v>0.22248879866302859</v>
      </c>
      <c r="N4729">
        <v>7.698284000000001</v>
      </c>
      <c r="O4729">
        <v>1.5810796276157031</v>
      </c>
      <c r="P4729">
        <v>64810000</v>
      </c>
      <c r="Q4729">
        <v>6720000</v>
      </c>
      <c r="R4729">
        <v>9.64</v>
      </c>
      <c r="S4729">
        <v>35.529000000000003</v>
      </c>
      <c r="T4729">
        <v>11.278</v>
      </c>
      <c r="U4729">
        <v>22.272083333333331</v>
      </c>
      <c r="V4729">
        <f t="shared" si="526"/>
        <v>2.382982384497554</v>
      </c>
      <c r="AC4729">
        <v>9.82</v>
      </c>
      <c r="AD4729">
        <v>7.09</v>
      </c>
      <c r="AH4729" s="85">
        <f>IF(AND(M4729&lt;Variables!$G$6,M4729&gt;Variables!$G$5),0,1)</f>
        <v>1</v>
      </c>
      <c r="AI4729" s="85">
        <f t="shared" si="527"/>
        <v>0</v>
      </c>
      <c r="AJ4729" s="85">
        <f>IF(I4729&gt;Variables!$G$7,0,1)</f>
        <v>1</v>
      </c>
      <c r="AK4729" s="85">
        <f>IF(F4729&gt;Variables!$G$8,0,1)</f>
        <v>0</v>
      </c>
      <c r="AL4729" s="85">
        <f>IF(G4729&gt;Variables!$G$9,0,1)</f>
        <v>0</v>
      </c>
      <c r="AM4729" s="85">
        <f>IF(AND(K4729&gt;Variables!$G$10,K4729&lt;Variables!$G$11),0,1)</f>
        <v>0</v>
      </c>
      <c r="AN4729" s="103">
        <f>IF(H4729&lt;Variables!$G$13,1,0)</f>
        <v>1</v>
      </c>
      <c r="AO4729" s="101">
        <f>IF(R4729&lt;Variables!$G$12,0,1)</f>
        <v>1</v>
      </c>
      <c r="AP4729" s="86">
        <f t="shared" si="528"/>
        <v>1</v>
      </c>
      <c r="AR4729">
        <v>0</v>
      </c>
      <c r="AS4729">
        <v>0</v>
      </c>
      <c r="AT4729">
        <v>1</v>
      </c>
      <c r="AU4729">
        <v>0</v>
      </c>
      <c r="BA4729">
        <v>-2.25</v>
      </c>
    </row>
    <row r="4730" spans="3:53" ht="12.75" x14ac:dyDescent="0.2">
      <c r="C4730" t="s">
        <v>899</v>
      </c>
      <c r="D4730" t="s">
        <v>882</v>
      </c>
      <c r="E4730">
        <v>20.02</v>
      </c>
      <c r="F4730">
        <v>24.55</v>
      </c>
      <c r="G4730">
        <v>24.55</v>
      </c>
      <c r="H4730">
        <v>113.63</v>
      </c>
      <c r="I4730">
        <v>1486.077</v>
      </c>
      <c r="J4730" t="s">
        <v>78</v>
      </c>
      <c r="K4730">
        <v>54.16</v>
      </c>
      <c r="L4730">
        <v>20.08315555555556</v>
      </c>
      <c r="M4730">
        <v>0.53151231214216588</v>
      </c>
      <c r="N4730">
        <v>20.1181375</v>
      </c>
      <c r="O4730">
        <v>0.35670548528660739</v>
      </c>
      <c r="P4730">
        <v>1050000</v>
      </c>
      <c r="Q4730">
        <v>179040</v>
      </c>
      <c r="R4730">
        <v>5.86</v>
      </c>
      <c r="S4730">
        <v>35.529000000000003</v>
      </c>
      <c r="T4730">
        <v>11.278</v>
      </c>
      <c r="U4730">
        <v>22.272083333333331</v>
      </c>
      <c r="V4730">
        <f t="shared" si="526"/>
        <v>2.3898926484452425</v>
      </c>
      <c r="AC4730">
        <v>21.399899999999999</v>
      </c>
      <c r="AD4730">
        <v>19.5</v>
      </c>
      <c r="AH4730" s="85">
        <f>IF(AND(M4730&lt;Variables!$G$6,M4730&gt;Variables!$G$5),0,1)</f>
        <v>1</v>
      </c>
      <c r="AI4730" s="85">
        <f t="shared" si="527"/>
        <v>1</v>
      </c>
      <c r="AJ4730" s="85">
        <f>IF(I4730&gt;Variables!$G$7,0,1)</f>
        <v>0</v>
      </c>
      <c r="AK4730" s="85">
        <f>IF(F4730&gt;Variables!$G$8,0,1)</f>
        <v>0</v>
      </c>
      <c r="AL4730" s="85">
        <f>IF(G4730&gt;Variables!$G$9,0,1)</f>
        <v>0</v>
      </c>
      <c r="AM4730" s="85">
        <f>IF(AND(K4730&gt;Variables!$G$10,K4730&lt;Variables!$G$11),0,1)</f>
        <v>0</v>
      </c>
      <c r="AN4730" s="103">
        <f>IF(H4730&lt;Variables!$G$13,1,0)</f>
        <v>1</v>
      </c>
      <c r="AO4730" s="101">
        <f>IF(R4730&lt;Variables!$G$12,0,1)</f>
        <v>1</v>
      </c>
      <c r="AP4730" s="86">
        <f t="shared" si="528"/>
        <v>1</v>
      </c>
      <c r="AR4730">
        <v>0</v>
      </c>
      <c r="AS4730">
        <v>0</v>
      </c>
      <c r="AT4730">
        <v>1</v>
      </c>
      <c r="AU4730">
        <v>0</v>
      </c>
      <c r="BA4730">
        <v>-2.02</v>
      </c>
    </row>
    <row r="4731" spans="3:53" ht="12.75" x14ac:dyDescent="0.2">
      <c r="C4731" t="s">
        <v>899</v>
      </c>
      <c r="D4731" t="s">
        <v>897</v>
      </c>
      <c r="E4731">
        <v>72.5</v>
      </c>
      <c r="F4731">
        <v>13.87</v>
      </c>
      <c r="G4731">
        <v>11.19</v>
      </c>
      <c r="H4731">
        <v>481.77</v>
      </c>
      <c r="I4731">
        <v>59.688000000000002</v>
      </c>
      <c r="J4731" t="s">
        <v>78</v>
      </c>
      <c r="K4731">
        <v>40.590000000000003</v>
      </c>
      <c r="L4731">
        <v>77.024535000000014</v>
      </c>
      <c r="M4731">
        <v>-6.1662624772742962</v>
      </c>
      <c r="N4731">
        <v>73.602002040816316</v>
      </c>
      <c r="O4731">
        <v>-1.8029428602776529</v>
      </c>
      <c r="P4731">
        <v>1790000</v>
      </c>
      <c r="Q4731">
        <v>2470000</v>
      </c>
      <c r="R4731">
        <v>0.72</v>
      </c>
      <c r="S4731">
        <v>35.529000000000003</v>
      </c>
      <c r="T4731">
        <v>11.278</v>
      </c>
      <c r="U4731">
        <v>22.272083333333331</v>
      </c>
      <c r="V4731">
        <f t="shared" si="526"/>
        <v>2.262260382025727</v>
      </c>
      <c r="AC4731">
        <v>80</v>
      </c>
      <c r="AD4731">
        <v>67.069999999999993</v>
      </c>
      <c r="AH4731" s="85">
        <f>IF(AND(M4731&lt;Variables!$G$6,M4731&gt;Variables!$G$5),0,1)</f>
        <v>1</v>
      </c>
      <c r="AI4731" s="85">
        <f t="shared" si="527"/>
        <v>0</v>
      </c>
      <c r="AJ4731" s="85">
        <f>IF(I4731&gt;Variables!$G$7,0,1)</f>
        <v>0</v>
      </c>
      <c r="AK4731" s="85">
        <f>IF(F4731&gt;Variables!$G$8,0,1)</f>
        <v>0</v>
      </c>
      <c r="AL4731" s="85">
        <f>IF(G4731&gt;Variables!$G$9,0,1)</f>
        <v>1</v>
      </c>
      <c r="AM4731" s="85">
        <f>IF(AND(K4731&gt;Variables!$G$10,K4731&lt;Variables!$G$11),0,1)</f>
        <v>1</v>
      </c>
      <c r="AN4731" s="103">
        <f>IF(H4731&lt;Variables!$G$13,1,0)</f>
        <v>1</v>
      </c>
      <c r="AO4731" s="101">
        <f>IF(R4731&lt;Variables!$G$12,0,1)</f>
        <v>0</v>
      </c>
      <c r="AP4731" s="86">
        <f t="shared" si="528"/>
        <v>1</v>
      </c>
      <c r="AR4731">
        <v>0</v>
      </c>
      <c r="AS4731">
        <v>0</v>
      </c>
      <c r="AT4731">
        <v>1</v>
      </c>
      <c r="AU4731">
        <v>0</v>
      </c>
      <c r="BA4731">
        <v>-2.25</v>
      </c>
    </row>
    <row r="4732" spans="3:53" ht="12.75" x14ac:dyDescent="0.2">
      <c r="C4732" t="s">
        <v>899</v>
      </c>
      <c r="D4732" t="s">
        <v>872</v>
      </c>
      <c r="E4732">
        <v>5.94</v>
      </c>
      <c r="F4732">
        <v>60.81</v>
      </c>
      <c r="G4732">
        <v>11.86</v>
      </c>
      <c r="H4732">
        <v>208.2</v>
      </c>
      <c r="I4732">
        <v>-15.276</v>
      </c>
      <c r="J4732" t="s">
        <v>78</v>
      </c>
      <c r="K4732">
        <v>46.38</v>
      </c>
      <c r="L4732">
        <v>5.9465684210526311</v>
      </c>
      <c r="M4732">
        <v>-0.1104573358540111</v>
      </c>
      <c r="N4732">
        <v>5.946781632653062</v>
      </c>
      <c r="O4732">
        <v>-0.1140387031503648</v>
      </c>
      <c r="P4732">
        <v>1610000</v>
      </c>
      <c r="Q4732">
        <v>20810</v>
      </c>
      <c r="R4732">
        <v>77.37</v>
      </c>
      <c r="S4732">
        <v>35.529000000000003</v>
      </c>
      <c r="T4732">
        <v>11.278</v>
      </c>
      <c r="U4732">
        <v>22.272083333333331</v>
      </c>
      <c r="V4732">
        <f t="shared" si="526"/>
        <v>2.3312139078870779</v>
      </c>
      <c r="AC4732">
        <v>5.95</v>
      </c>
      <c r="AD4732">
        <v>5.93</v>
      </c>
      <c r="AH4732" s="85">
        <f>IF(AND(M4732&lt;Variables!$G$6,M4732&gt;Variables!$G$5),0,1)</f>
        <v>1</v>
      </c>
      <c r="AI4732" s="85">
        <f t="shared" si="527"/>
        <v>1</v>
      </c>
      <c r="AJ4732" s="85">
        <f>IF(I4732&gt;Variables!$G$7,0,1)</f>
        <v>1</v>
      </c>
      <c r="AK4732" s="85">
        <f>IF(F4732&gt;Variables!$G$8,0,1)</f>
        <v>0</v>
      </c>
      <c r="AL4732" s="85">
        <f>IF(G4732&gt;Variables!$G$9,0,1)</f>
        <v>1</v>
      </c>
      <c r="AM4732" s="85">
        <f>IF(AND(K4732&gt;Variables!$G$10,K4732&lt;Variables!$G$11),0,1)</f>
        <v>1</v>
      </c>
      <c r="AN4732" s="103">
        <f>IF(H4732&lt;Variables!$G$13,1,0)</f>
        <v>1</v>
      </c>
      <c r="AO4732" s="101">
        <f>IF(R4732&lt;Variables!$G$12,0,1)</f>
        <v>1</v>
      </c>
      <c r="AP4732" s="86">
        <f t="shared" si="528"/>
        <v>1</v>
      </c>
      <c r="AR4732">
        <v>0</v>
      </c>
      <c r="AS4732">
        <v>1</v>
      </c>
      <c r="AT4732">
        <v>0</v>
      </c>
      <c r="AU4732">
        <v>0</v>
      </c>
      <c r="BA4732">
        <v>0.06</v>
      </c>
    </row>
    <row r="4733" spans="3:53" ht="12.75" x14ac:dyDescent="0.2">
      <c r="C4733" t="s">
        <v>899</v>
      </c>
      <c r="D4733" t="s">
        <v>607</v>
      </c>
      <c r="E4733">
        <v>14.08</v>
      </c>
      <c r="F4733">
        <v>12.8</v>
      </c>
      <c r="G4733">
        <v>13.05</v>
      </c>
      <c r="H4733">
        <v>2070</v>
      </c>
      <c r="I4733">
        <v>-10.265000000000001</v>
      </c>
      <c r="J4733" t="s">
        <v>78</v>
      </c>
      <c r="K4733">
        <v>66.040000000000006</v>
      </c>
      <c r="L4733">
        <v>14.031499999999999</v>
      </c>
      <c r="M4733">
        <v>0.3100167480312146</v>
      </c>
      <c r="N4733">
        <v>13.803162</v>
      </c>
      <c r="O4733">
        <v>1.9693893326760721</v>
      </c>
      <c r="P4733">
        <v>1457000</v>
      </c>
      <c r="Q4733">
        <v>1744000</v>
      </c>
      <c r="R4733">
        <v>0.84</v>
      </c>
      <c r="S4733">
        <v>35.529000000000003</v>
      </c>
      <c r="T4733">
        <v>11.278</v>
      </c>
      <c r="U4733">
        <v>22.272083333333331</v>
      </c>
      <c r="V4733">
        <f t="shared" si="526"/>
        <v>2.5107528975234294</v>
      </c>
      <c r="AC4733">
        <v>14.72</v>
      </c>
      <c r="AD4733">
        <v>14.055</v>
      </c>
      <c r="AH4733" s="85">
        <f>IF(AND(M4733&lt;Variables!$G$6,M4733&gt;Variables!$G$5),0,1)</f>
        <v>1</v>
      </c>
      <c r="AI4733" s="85">
        <f t="shared" si="527"/>
        <v>0</v>
      </c>
      <c r="AJ4733" s="85">
        <f>IF(I4733&gt;Variables!$G$7,0,1)</f>
        <v>1</v>
      </c>
      <c r="AK4733" s="85">
        <f>IF(F4733&gt;Variables!$G$8,0,1)</f>
        <v>0</v>
      </c>
      <c r="AL4733" s="85">
        <f>IF(G4733&gt;Variables!$G$9,0,1)</f>
        <v>0</v>
      </c>
      <c r="AM4733" s="85">
        <f>IF(AND(K4733&gt;Variables!$G$10,K4733&lt;Variables!$G$11),0,1)</f>
        <v>0</v>
      </c>
      <c r="AN4733" s="103">
        <f>IF(H4733&lt;Variables!$G$13,1,0)</f>
        <v>1</v>
      </c>
      <c r="AO4733" s="101">
        <f>IF(R4733&lt;Variables!$G$12,0,1)</f>
        <v>0</v>
      </c>
      <c r="AP4733" s="86">
        <f t="shared" si="528"/>
        <v>1</v>
      </c>
      <c r="AR4733">
        <v>0</v>
      </c>
      <c r="AS4733">
        <v>1</v>
      </c>
      <c r="AT4733">
        <v>0</v>
      </c>
      <c r="AU4733">
        <v>0</v>
      </c>
      <c r="BA4733">
        <v>0.65</v>
      </c>
    </row>
    <row r="4734" spans="3:53" ht="12.75" x14ac:dyDescent="0.2">
      <c r="C4734" t="s">
        <v>899</v>
      </c>
      <c r="D4734" t="s">
        <v>540</v>
      </c>
      <c r="E4734">
        <v>47.26</v>
      </c>
      <c r="F4734">
        <v>12.02</v>
      </c>
      <c r="G4734">
        <v>11.41</v>
      </c>
      <c r="H4734">
        <v>3200</v>
      </c>
      <c r="I4734">
        <v>1.9E-2</v>
      </c>
      <c r="J4734" t="s">
        <v>78</v>
      </c>
      <c r="K4734">
        <v>59.01</v>
      </c>
      <c r="L4734">
        <v>47.071530000000003</v>
      </c>
      <c r="M4734">
        <v>0.40039063952245102</v>
      </c>
      <c r="N4734">
        <v>47.039930000000012</v>
      </c>
      <c r="O4734">
        <v>0.46783658053911348</v>
      </c>
      <c r="P4734">
        <v>1278000</v>
      </c>
      <c r="Q4734">
        <v>1175000</v>
      </c>
      <c r="R4734">
        <v>1.0900000000000001</v>
      </c>
      <c r="S4734">
        <v>35.529000000000003</v>
      </c>
      <c r="T4734">
        <v>11.278</v>
      </c>
      <c r="U4734">
        <v>22.272083333333331</v>
      </c>
      <c r="V4734">
        <f t="shared" si="526"/>
        <v>2.4395149265882794</v>
      </c>
      <c r="AC4734">
        <v>48.95</v>
      </c>
      <c r="AD4734">
        <v>46.98</v>
      </c>
      <c r="AH4734" s="85">
        <f>IF(AND(M4734&lt;Variables!$G$6,M4734&gt;Variables!$G$5),0,1)</f>
        <v>1</v>
      </c>
      <c r="AI4734" s="85">
        <f t="shared" si="527"/>
        <v>0</v>
      </c>
      <c r="AJ4734" s="85">
        <f>IF(I4734&gt;Variables!$G$7,0,1)</f>
        <v>0</v>
      </c>
      <c r="AK4734" s="85">
        <f>IF(F4734&gt;Variables!$G$8,0,1)</f>
        <v>0</v>
      </c>
      <c r="AL4734" s="85">
        <f>IF(G4734&gt;Variables!$G$9,0,1)</f>
        <v>1</v>
      </c>
      <c r="AM4734" s="85">
        <f>IF(AND(K4734&gt;Variables!$G$10,K4734&lt;Variables!$G$11),0,1)</f>
        <v>0</v>
      </c>
      <c r="AN4734" s="103">
        <f>IF(H4734&lt;Variables!$G$13,1,0)</f>
        <v>0</v>
      </c>
      <c r="AO4734" s="101">
        <f>IF(R4734&lt;Variables!$G$12,0,1)</f>
        <v>0</v>
      </c>
      <c r="AP4734" s="86">
        <f t="shared" si="528"/>
        <v>1</v>
      </c>
      <c r="AR4734">
        <v>0</v>
      </c>
      <c r="AS4734">
        <v>1</v>
      </c>
      <c r="AT4734">
        <v>0</v>
      </c>
      <c r="AU4734">
        <v>0</v>
      </c>
      <c r="BA4734">
        <v>0.69</v>
      </c>
    </row>
    <row r="4735" spans="3:53" ht="12.75" x14ac:dyDescent="0.2">
      <c r="C4735" t="s">
        <v>899</v>
      </c>
      <c r="D4735" t="s">
        <v>117</v>
      </c>
      <c r="E4735">
        <v>29.98</v>
      </c>
      <c r="F4735">
        <v>11.2</v>
      </c>
      <c r="G4735">
        <v>7.72</v>
      </c>
      <c r="H4735">
        <v>3850</v>
      </c>
      <c r="I4735">
        <v>-12.976000000000001</v>
      </c>
      <c r="J4735" t="s">
        <v>78</v>
      </c>
      <c r="K4735">
        <v>53.45</v>
      </c>
      <c r="L4735">
        <v>30.001080000000002</v>
      </c>
      <c r="M4735">
        <v>-3.6932003781208228E-2</v>
      </c>
      <c r="N4735">
        <v>29.971048</v>
      </c>
      <c r="O4735">
        <v>6.3234358705103494E-2</v>
      </c>
      <c r="P4735">
        <v>11102000</v>
      </c>
      <c r="Q4735">
        <v>15356000</v>
      </c>
      <c r="R4735">
        <v>0.72</v>
      </c>
      <c r="S4735">
        <v>35.529000000000003</v>
      </c>
      <c r="T4735">
        <v>11.278</v>
      </c>
      <c r="U4735">
        <v>22.272083333333331</v>
      </c>
      <c r="V4735">
        <f t="shared" si="526"/>
        <v>2.404070207811186</v>
      </c>
      <c r="AC4735">
        <v>31.439699999999998</v>
      </c>
      <c r="AD4735">
        <v>29.71</v>
      </c>
      <c r="AH4735" s="85">
        <f>IF(AND(M4735&lt;Variables!$G$6,M4735&gt;Variables!$G$5),0,1)</f>
        <v>1</v>
      </c>
      <c r="AI4735" s="85">
        <f t="shared" si="527"/>
        <v>0</v>
      </c>
      <c r="AJ4735" s="85">
        <f>IF(I4735&gt;Variables!$G$7,0,1)</f>
        <v>1</v>
      </c>
      <c r="AK4735" s="85">
        <f>IF(F4735&gt;Variables!$G$8,0,1)</f>
        <v>0</v>
      </c>
      <c r="AL4735" s="85">
        <f>IF(G4735&gt;Variables!$G$9,0,1)</f>
        <v>1</v>
      </c>
      <c r="AM4735" s="85">
        <f>IF(AND(K4735&gt;Variables!$G$10,K4735&lt;Variables!$G$11),0,1)</f>
        <v>0</v>
      </c>
      <c r="AN4735" s="103">
        <f>IF(H4735&lt;Variables!$G$13,1,0)</f>
        <v>0</v>
      </c>
      <c r="AO4735" s="101">
        <f>IF(R4735&lt;Variables!$G$12,0,1)</f>
        <v>0</v>
      </c>
      <c r="AP4735" s="86">
        <f t="shared" si="528"/>
        <v>1</v>
      </c>
      <c r="AR4735">
        <v>1</v>
      </c>
      <c r="AS4735">
        <v>0</v>
      </c>
      <c r="AT4735">
        <v>0</v>
      </c>
      <c r="AU4735">
        <v>0</v>
      </c>
      <c r="BA4735">
        <v>2</v>
      </c>
    </row>
    <row r="4736" spans="3:53" ht="12.75" x14ac:dyDescent="0.2">
      <c r="C4736" t="s">
        <v>899</v>
      </c>
      <c r="D4736" t="s">
        <v>697</v>
      </c>
      <c r="E4736">
        <v>6.8</v>
      </c>
      <c r="F4736">
        <v>17.579999999999998</v>
      </c>
      <c r="G4736">
        <v>19.3</v>
      </c>
      <c r="H4736">
        <v>-99999</v>
      </c>
      <c r="I4736">
        <v>-7.827</v>
      </c>
      <c r="J4736" t="s">
        <v>76</v>
      </c>
      <c r="K4736">
        <v>48.39</v>
      </c>
      <c r="L4736">
        <v>6.7615454545454554</v>
      </c>
      <c r="M4736">
        <v>0.56872420237438759</v>
      </c>
      <c r="N4736">
        <v>6.8715000000000011</v>
      </c>
      <c r="O4736">
        <v>-1.040529724223259</v>
      </c>
      <c r="P4736">
        <v>162219</v>
      </c>
      <c r="Q4736">
        <v>74910</v>
      </c>
      <c r="R4736">
        <v>2.17</v>
      </c>
      <c r="S4736">
        <v>35.529000000000003</v>
      </c>
      <c r="T4736">
        <v>11.278</v>
      </c>
      <c r="U4736">
        <v>22.272083333333331</v>
      </c>
      <c r="V4736">
        <f t="shared" ref="V4736:V4799" si="529">1.849 + (0.01036 * K4736) + (0.1184 * M4736) - (0.002888 * K4736 * M4736)</f>
        <v>2.3381779562875624</v>
      </c>
      <c r="AC4736">
        <v>6.9</v>
      </c>
      <c r="AD4736">
        <v>5.8</v>
      </c>
      <c r="AH4736" s="85">
        <f>IF(AND(M4736&lt;Variables!$G$6,M4736&gt;Variables!$G$5),0,1)</f>
        <v>1</v>
      </c>
      <c r="AI4736" s="85">
        <f t="shared" si="527"/>
        <v>1</v>
      </c>
      <c r="AJ4736" s="85">
        <f>IF(I4736&gt;Variables!$G$7,0,1)</f>
        <v>1</v>
      </c>
      <c r="AK4736" s="85">
        <f>IF(F4736&gt;Variables!$G$8,0,1)</f>
        <v>0</v>
      </c>
      <c r="AL4736" s="85">
        <f>IF(G4736&gt;Variables!$G$9,0,1)</f>
        <v>0</v>
      </c>
      <c r="AM4736" s="85">
        <f>IF(AND(K4736&gt;Variables!$G$10,K4736&lt;Variables!$G$11),0,1)</f>
        <v>1</v>
      </c>
      <c r="AN4736" s="103">
        <f>IF(H4736&lt;Variables!$G$13,1,0)</f>
        <v>1</v>
      </c>
      <c r="AO4736" s="101">
        <f>IF(R4736&lt;Variables!$G$12,0,1)</f>
        <v>1</v>
      </c>
      <c r="AP4736" s="86">
        <f t="shared" si="528"/>
        <v>0</v>
      </c>
      <c r="AR4736">
        <v>1</v>
      </c>
      <c r="AS4736">
        <v>0</v>
      </c>
      <c r="AT4736">
        <v>0</v>
      </c>
      <c r="AU4736">
        <v>0</v>
      </c>
      <c r="BA4736">
        <v>1.44</v>
      </c>
    </row>
    <row r="4737" spans="3:53" ht="12.75" x14ac:dyDescent="0.2">
      <c r="C4737" t="s">
        <v>899</v>
      </c>
      <c r="D4737" t="s">
        <v>467</v>
      </c>
      <c r="E4737">
        <v>32</v>
      </c>
      <c r="F4737">
        <v>11.16</v>
      </c>
      <c r="G4737">
        <v>7.91</v>
      </c>
      <c r="H4737">
        <v>3720</v>
      </c>
      <c r="I4737">
        <v>-68.816999999999993</v>
      </c>
      <c r="J4737" t="s">
        <v>78</v>
      </c>
      <c r="K4737">
        <v>51.77</v>
      </c>
      <c r="L4737">
        <v>31.95533</v>
      </c>
      <c r="M4737">
        <v>0.12414204453528541</v>
      </c>
      <c r="N4737">
        <v>32.017090000000003</v>
      </c>
      <c r="O4737">
        <v>-6.899440267682716E-2</v>
      </c>
      <c r="P4737">
        <v>2054000</v>
      </c>
      <c r="Q4737">
        <v>2856000</v>
      </c>
      <c r="R4737">
        <v>0.72</v>
      </c>
      <c r="S4737">
        <v>35.529000000000003</v>
      </c>
      <c r="T4737">
        <v>11.278</v>
      </c>
      <c r="U4737">
        <v>22.272083333333331</v>
      </c>
      <c r="V4737">
        <f t="shared" si="529"/>
        <v>2.3814749225045087</v>
      </c>
      <c r="AC4737">
        <v>32.9</v>
      </c>
      <c r="AD4737">
        <v>31.965</v>
      </c>
      <c r="AH4737" s="85">
        <f>IF(AND(M4737&lt;Variables!$G$6,M4737&gt;Variables!$G$5),0,1)</f>
        <v>1</v>
      </c>
      <c r="AI4737" s="85">
        <f t="shared" si="527"/>
        <v>1</v>
      </c>
      <c r="AJ4737" s="85">
        <f>IF(I4737&gt;Variables!$G$7,0,1)</f>
        <v>1</v>
      </c>
      <c r="AK4737" s="85">
        <f>IF(F4737&gt;Variables!$G$8,0,1)</f>
        <v>0</v>
      </c>
      <c r="AL4737" s="85">
        <f>IF(G4737&gt;Variables!$G$9,0,1)</f>
        <v>1</v>
      </c>
      <c r="AM4737" s="85">
        <f>IF(AND(K4737&gt;Variables!$G$10,K4737&lt;Variables!$G$11),0,1)</f>
        <v>0</v>
      </c>
      <c r="AN4737" s="103">
        <f>IF(H4737&lt;Variables!$G$13,1,0)</f>
        <v>0</v>
      </c>
      <c r="AO4737" s="101">
        <f>IF(R4737&lt;Variables!$G$12,0,1)</f>
        <v>0</v>
      </c>
      <c r="AP4737" s="86">
        <f t="shared" si="528"/>
        <v>1</v>
      </c>
      <c r="AR4737">
        <v>1</v>
      </c>
      <c r="AS4737">
        <v>0</v>
      </c>
      <c r="AT4737">
        <v>0</v>
      </c>
      <c r="AU4737">
        <v>0</v>
      </c>
      <c r="BA4737">
        <v>1.36</v>
      </c>
    </row>
    <row r="4738" spans="3:53" ht="12.75" x14ac:dyDescent="0.2">
      <c r="C4738" t="s">
        <v>899</v>
      </c>
      <c r="D4738" t="s">
        <v>603</v>
      </c>
      <c r="E4738">
        <v>15.42</v>
      </c>
      <c r="F4738">
        <v>10.75</v>
      </c>
      <c r="G4738">
        <v>6.38</v>
      </c>
      <c r="H4738">
        <v>8950</v>
      </c>
      <c r="I4738">
        <v>0</v>
      </c>
      <c r="J4738" t="s">
        <v>78</v>
      </c>
      <c r="K4738">
        <v>66.64</v>
      </c>
      <c r="L4738">
        <v>15.19932</v>
      </c>
      <c r="M4738">
        <v>1.138735153941077</v>
      </c>
      <c r="N4738">
        <v>15.113837999999999</v>
      </c>
      <c r="O4738">
        <v>1.7107633415152601</v>
      </c>
      <c r="P4738">
        <v>77751000</v>
      </c>
      <c r="Q4738">
        <v>31080000</v>
      </c>
      <c r="R4738">
        <v>2.5</v>
      </c>
      <c r="S4738">
        <v>35.529000000000003</v>
      </c>
      <c r="T4738">
        <v>11.278</v>
      </c>
      <c r="U4738">
        <v>22.272083333333331</v>
      </c>
      <c r="V4738">
        <f t="shared" si="529"/>
        <v>2.4550598650444901</v>
      </c>
      <c r="AC4738">
        <v>16.600000000000001</v>
      </c>
      <c r="AD4738">
        <v>15.12</v>
      </c>
      <c r="AH4738" s="85">
        <f>IF(AND(M4738&lt;Variables!$G$6,M4738&gt;Variables!$G$5),0,1)</f>
        <v>1</v>
      </c>
      <c r="AI4738" s="85">
        <f t="shared" si="527"/>
        <v>0</v>
      </c>
      <c r="AJ4738" s="85">
        <f>IF(I4738&gt;Variables!$G$7,0,1)</f>
        <v>1</v>
      </c>
      <c r="AK4738" s="85">
        <f>IF(F4738&gt;Variables!$G$8,0,1)</f>
        <v>0</v>
      </c>
      <c r="AL4738" s="85">
        <f>IF(G4738&gt;Variables!$G$9,0,1)</f>
        <v>1</v>
      </c>
      <c r="AM4738" s="85">
        <f>IF(AND(K4738&gt;Variables!$G$10,K4738&lt;Variables!$G$11),0,1)</f>
        <v>0</v>
      </c>
      <c r="AN4738" s="103">
        <f>IF(H4738&lt;Variables!$G$13,1,0)</f>
        <v>0</v>
      </c>
      <c r="AO4738" s="101">
        <f>IF(R4738&lt;Variables!$G$12,0,1)</f>
        <v>1</v>
      </c>
      <c r="AP4738" s="86">
        <f t="shared" si="528"/>
        <v>1</v>
      </c>
      <c r="AR4738">
        <v>1</v>
      </c>
      <c r="AS4738">
        <v>0</v>
      </c>
      <c r="AT4738">
        <v>0</v>
      </c>
      <c r="AU4738">
        <v>0</v>
      </c>
      <c r="BA4738">
        <v>2</v>
      </c>
    </row>
    <row r="4739" spans="3:53" ht="12.75" x14ac:dyDescent="0.2">
      <c r="C4739" t="s">
        <v>899</v>
      </c>
      <c r="D4739" t="s">
        <v>810</v>
      </c>
      <c r="E4739">
        <v>10.3</v>
      </c>
      <c r="F4739">
        <v>10.63</v>
      </c>
      <c r="G4739">
        <v>-1.1499999999999999</v>
      </c>
      <c r="H4739">
        <v>1820</v>
      </c>
      <c r="I4739">
        <v>-77.177999999999997</v>
      </c>
      <c r="J4739" t="s">
        <v>78</v>
      </c>
      <c r="K4739">
        <v>64.75</v>
      </c>
      <c r="L4739">
        <v>10.22903</v>
      </c>
      <c r="M4739">
        <v>0.79157065723730069</v>
      </c>
      <c r="N4739">
        <v>10.139108</v>
      </c>
      <c r="O4739">
        <v>1.685473712283174</v>
      </c>
      <c r="P4739">
        <v>12653000</v>
      </c>
      <c r="Q4739">
        <v>7509000</v>
      </c>
      <c r="R4739">
        <v>1.69</v>
      </c>
      <c r="S4739">
        <v>35.529000000000003</v>
      </c>
      <c r="T4739">
        <v>11.278</v>
      </c>
      <c r="U4739">
        <v>22.272083333333331</v>
      </c>
      <c r="V4739">
        <f t="shared" si="529"/>
        <v>2.465509836054836</v>
      </c>
      <c r="AC4739">
        <v>10.95</v>
      </c>
      <c r="AD4739">
        <v>10.17</v>
      </c>
      <c r="AH4739" s="85">
        <f>IF(AND(M4739&lt;Variables!$G$6,M4739&gt;Variables!$G$5),0,1)</f>
        <v>1</v>
      </c>
      <c r="AI4739" s="85">
        <f t="shared" ref="AI4739:AI4802" si="530">IF(L4739&gt;N4739,0,1)</f>
        <v>0</v>
      </c>
      <c r="AJ4739" s="85">
        <f>IF(I4739&gt;Variables!$G$7,0,1)</f>
        <v>1</v>
      </c>
      <c r="AK4739" s="85">
        <f>IF(F4739&gt;Variables!$G$8,0,1)</f>
        <v>0</v>
      </c>
      <c r="AL4739" s="85">
        <f>IF(G4739&gt;Variables!$G$9,0,1)</f>
        <v>1</v>
      </c>
      <c r="AM4739" s="85">
        <f>IF(AND(K4739&gt;Variables!$G$10,K4739&lt;Variables!$G$11),0,1)</f>
        <v>0</v>
      </c>
      <c r="AN4739" s="103">
        <f>IF(H4739&lt;Variables!$G$13,1,0)</f>
        <v>1</v>
      </c>
      <c r="AO4739" s="101">
        <f>IF(R4739&lt;Variables!$G$12,0,1)</f>
        <v>0</v>
      </c>
      <c r="AP4739" s="86">
        <f t="shared" si="528"/>
        <v>1</v>
      </c>
      <c r="AR4739">
        <v>0</v>
      </c>
      <c r="AS4739">
        <v>1</v>
      </c>
      <c r="AT4739">
        <v>0</v>
      </c>
      <c r="AU4739">
        <v>0</v>
      </c>
      <c r="BA4739">
        <v>0.33</v>
      </c>
    </row>
    <row r="4740" spans="3:53" ht="12.75" x14ac:dyDescent="0.2">
      <c r="C4740" t="s">
        <v>899</v>
      </c>
      <c r="D4740" t="s">
        <v>886</v>
      </c>
      <c r="E4740">
        <v>28.42</v>
      </c>
      <c r="F4740">
        <v>10.56</v>
      </c>
      <c r="G4740">
        <v>9.58</v>
      </c>
      <c r="H4740">
        <v>5330</v>
      </c>
      <c r="I4740">
        <v>-29.469000000000001</v>
      </c>
      <c r="J4740" t="s">
        <v>78</v>
      </c>
      <c r="K4740">
        <v>66.02</v>
      </c>
      <c r="L4740">
        <v>28.323249999999991</v>
      </c>
      <c r="M4740">
        <v>0.55343225088930814</v>
      </c>
      <c r="N4740">
        <v>28.126532000000001</v>
      </c>
      <c r="O4740">
        <v>1.2567066569031671</v>
      </c>
      <c r="P4740">
        <v>744773</v>
      </c>
      <c r="Q4740">
        <v>1015000</v>
      </c>
      <c r="R4740">
        <v>0.73</v>
      </c>
      <c r="S4740">
        <v>35.529000000000003</v>
      </c>
      <c r="T4740">
        <v>11.278</v>
      </c>
      <c r="U4740">
        <v>22.272083333333331</v>
      </c>
      <c r="V4740">
        <f t="shared" si="529"/>
        <v>2.4929729977809734</v>
      </c>
      <c r="AC4740">
        <v>29.7</v>
      </c>
      <c r="AD4740">
        <v>28.37</v>
      </c>
      <c r="AH4740" s="85">
        <f>IF(AND(M4740&lt;Variables!$G$6,M4740&gt;Variables!$G$5),0,1)</f>
        <v>1</v>
      </c>
      <c r="AI4740" s="85">
        <f t="shared" si="530"/>
        <v>0</v>
      </c>
      <c r="AJ4740" s="85">
        <f>IF(I4740&gt;Variables!$G$7,0,1)</f>
        <v>1</v>
      </c>
      <c r="AK4740" s="85">
        <f>IF(F4740&gt;Variables!$G$8,0,1)</f>
        <v>0</v>
      </c>
      <c r="AL4740" s="85">
        <f>IF(G4740&gt;Variables!$G$9,0,1)</f>
        <v>1</v>
      </c>
      <c r="AM4740" s="85">
        <f>IF(AND(K4740&gt;Variables!$G$10,K4740&lt;Variables!$G$11),0,1)</f>
        <v>0</v>
      </c>
      <c r="AN4740" s="103">
        <f>IF(H4740&lt;Variables!$G$13,1,0)</f>
        <v>0</v>
      </c>
      <c r="AO4740" s="101">
        <f>IF(R4740&lt;Variables!$G$12,0,1)</f>
        <v>0</v>
      </c>
      <c r="AP4740" s="86">
        <f t="shared" si="528"/>
        <v>1</v>
      </c>
      <c r="AR4740">
        <v>1</v>
      </c>
      <c r="AS4740">
        <v>0</v>
      </c>
      <c r="AT4740">
        <v>0</v>
      </c>
      <c r="AU4740">
        <v>0</v>
      </c>
      <c r="BA4740">
        <v>1.83</v>
      </c>
    </row>
    <row r="4741" spans="3:53" ht="12.75" x14ac:dyDescent="0.2">
      <c r="C4741" t="s">
        <v>899</v>
      </c>
      <c r="D4741" t="s">
        <v>860</v>
      </c>
      <c r="E4741">
        <v>93.03</v>
      </c>
      <c r="F4741">
        <v>9.24</v>
      </c>
      <c r="G4741">
        <v>6.15</v>
      </c>
      <c r="H4741">
        <v>3120</v>
      </c>
      <c r="I4741">
        <v>30.481999999999999</v>
      </c>
      <c r="J4741" t="s">
        <v>78</v>
      </c>
      <c r="K4741">
        <v>60.16</v>
      </c>
      <c r="L4741">
        <v>92.83426</v>
      </c>
      <c r="M4741">
        <v>0.26460059034239569</v>
      </c>
      <c r="N4741">
        <v>92.301013999999995</v>
      </c>
      <c r="O4741">
        <v>0.84385421811292349</v>
      </c>
      <c r="P4741">
        <v>1228000</v>
      </c>
      <c r="Q4741">
        <v>666488</v>
      </c>
      <c r="R4741">
        <v>1.84</v>
      </c>
      <c r="S4741">
        <v>35.529000000000003</v>
      </c>
      <c r="T4741">
        <v>11.278</v>
      </c>
      <c r="U4741">
        <v>22.272083333333331</v>
      </c>
      <c r="V4741">
        <f t="shared" si="529"/>
        <v>2.4576140529612238</v>
      </c>
      <c r="AC4741">
        <v>93.91</v>
      </c>
      <c r="AD4741">
        <v>89.1</v>
      </c>
      <c r="AH4741" s="85">
        <f>IF(AND(M4741&lt;Variables!$G$6,M4741&gt;Variables!$G$5),0,1)</f>
        <v>1</v>
      </c>
      <c r="AI4741" s="85">
        <f t="shared" si="530"/>
        <v>0</v>
      </c>
      <c r="AJ4741" s="85">
        <f>IF(I4741&gt;Variables!$G$7,0,1)</f>
        <v>0</v>
      </c>
      <c r="AK4741" s="85">
        <f>IF(F4741&gt;Variables!$G$8,0,1)</f>
        <v>0</v>
      </c>
      <c r="AL4741" s="85">
        <f>IF(G4741&gt;Variables!$G$9,0,1)</f>
        <v>1</v>
      </c>
      <c r="AM4741" s="85">
        <f>IF(AND(K4741&gt;Variables!$G$10,K4741&lt;Variables!$G$11),0,1)</f>
        <v>0</v>
      </c>
      <c r="AN4741" s="103">
        <f>IF(H4741&lt;Variables!$G$13,1,0)</f>
        <v>0</v>
      </c>
      <c r="AO4741" s="101">
        <f>IF(R4741&lt;Variables!$G$12,0,1)</f>
        <v>0</v>
      </c>
      <c r="AP4741" s="86">
        <f t="shared" si="528"/>
        <v>1</v>
      </c>
      <c r="AR4741">
        <v>0</v>
      </c>
      <c r="AS4741">
        <v>0</v>
      </c>
      <c r="AT4741">
        <v>1</v>
      </c>
      <c r="AU4741">
        <v>0</v>
      </c>
      <c r="BA4741">
        <v>-1.56</v>
      </c>
    </row>
    <row r="4742" spans="3:53" ht="12.75" x14ac:dyDescent="0.2">
      <c r="C4742" t="s">
        <v>899</v>
      </c>
      <c r="D4742" t="s">
        <v>868</v>
      </c>
      <c r="E4742">
        <v>5.49</v>
      </c>
      <c r="F4742">
        <v>38.01</v>
      </c>
      <c r="G4742">
        <v>-6.85</v>
      </c>
      <c r="H4742">
        <v>124.3</v>
      </c>
      <c r="I4742">
        <v>0.373</v>
      </c>
      <c r="J4742" t="s">
        <v>76</v>
      </c>
      <c r="K4742">
        <v>39.28</v>
      </c>
      <c r="L4742">
        <v>5.56914</v>
      </c>
      <c r="M4742">
        <v>-1.151703853736844</v>
      </c>
      <c r="N4742">
        <v>5.6198100000000002</v>
      </c>
      <c r="O4742">
        <v>-2.0429516300373201</v>
      </c>
      <c r="P4742">
        <v>26080000</v>
      </c>
      <c r="Q4742">
        <v>722400</v>
      </c>
      <c r="R4742">
        <v>36.1</v>
      </c>
      <c r="S4742">
        <v>35.529000000000003</v>
      </c>
      <c r="T4742">
        <v>11.278</v>
      </c>
      <c r="U4742">
        <v>22.272083333333331</v>
      </c>
      <c r="V4742">
        <f t="shared" si="529"/>
        <v>2.2502290859759313</v>
      </c>
      <c r="AC4742">
        <v>5.74</v>
      </c>
      <c r="AD4742">
        <v>5.0199999999999996</v>
      </c>
      <c r="AH4742" s="85">
        <f>IF(AND(M4742&lt;Variables!$G$6,M4742&gt;Variables!$G$5),0,1)</f>
        <v>1</v>
      </c>
      <c r="AI4742" s="85">
        <f t="shared" si="530"/>
        <v>1</v>
      </c>
      <c r="AJ4742" s="85">
        <f>IF(I4742&gt;Variables!$G$7,0,1)</f>
        <v>0</v>
      </c>
      <c r="AK4742" s="85">
        <f>IF(F4742&gt;Variables!$G$8,0,1)</f>
        <v>0</v>
      </c>
      <c r="AL4742" s="85">
        <f>IF(G4742&gt;Variables!$G$9,0,1)</f>
        <v>1</v>
      </c>
      <c r="AM4742" s="85">
        <f>IF(AND(K4742&gt;Variables!$G$10,K4742&lt;Variables!$G$11),0,1)</f>
        <v>1</v>
      </c>
      <c r="AN4742" s="103">
        <f>IF(H4742&lt;Variables!$G$13,1,0)</f>
        <v>1</v>
      </c>
      <c r="AO4742" s="101">
        <f>IF(R4742&lt;Variables!$G$12,0,1)</f>
        <v>1</v>
      </c>
      <c r="AP4742" s="86">
        <f t="shared" si="528"/>
        <v>0</v>
      </c>
      <c r="AR4742">
        <v>1</v>
      </c>
      <c r="AS4742">
        <v>0</v>
      </c>
      <c r="AT4742">
        <v>0</v>
      </c>
      <c r="AU4742">
        <v>0</v>
      </c>
      <c r="BA4742">
        <v>2</v>
      </c>
    </row>
    <row r="4743" spans="3:53" ht="12.75" x14ac:dyDescent="0.2">
      <c r="C4743" t="s">
        <v>899</v>
      </c>
      <c r="D4743" t="s">
        <v>866</v>
      </c>
      <c r="E4743">
        <v>38.76</v>
      </c>
      <c r="F4743">
        <v>10.71</v>
      </c>
      <c r="G4743">
        <v>-0.48</v>
      </c>
      <c r="H4743">
        <v>3060</v>
      </c>
      <c r="I4743">
        <v>68.603999999999999</v>
      </c>
      <c r="J4743" t="s">
        <v>76</v>
      </c>
      <c r="K4743">
        <v>48.17</v>
      </c>
      <c r="L4743">
        <v>38.746375</v>
      </c>
      <c r="M4743">
        <v>2.2260146916975081E-2</v>
      </c>
      <c r="N4743">
        <v>38.785953999999997</v>
      </c>
      <c r="O4743">
        <v>-7.9807241559666828E-2</v>
      </c>
      <c r="P4743">
        <v>3516000</v>
      </c>
      <c r="Q4743">
        <v>847606</v>
      </c>
      <c r="R4743">
        <v>4.1500000000000004</v>
      </c>
      <c r="S4743">
        <v>35.529000000000003</v>
      </c>
      <c r="T4743">
        <v>11.278</v>
      </c>
      <c r="U4743">
        <v>22.272083333333331</v>
      </c>
      <c r="V4743">
        <f t="shared" si="529"/>
        <v>2.3475800819470209</v>
      </c>
      <c r="AC4743">
        <v>38.94</v>
      </c>
      <c r="AD4743">
        <v>38.700000000000003</v>
      </c>
      <c r="AH4743" s="85">
        <f>IF(AND(M4743&lt;Variables!$G$6,M4743&gt;Variables!$G$5),0,1)</f>
        <v>1</v>
      </c>
      <c r="AI4743" s="85">
        <f t="shared" si="530"/>
        <v>1</v>
      </c>
      <c r="AJ4743" s="85">
        <f>IF(I4743&gt;Variables!$G$7,0,1)</f>
        <v>0</v>
      </c>
      <c r="AK4743" s="85">
        <f>IF(F4743&gt;Variables!$G$8,0,1)</f>
        <v>0</v>
      </c>
      <c r="AL4743" s="85">
        <f>IF(G4743&gt;Variables!$G$9,0,1)</f>
        <v>1</v>
      </c>
      <c r="AM4743" s="85">
        <f>IF(AND(K4743&gt;Variables!$G$10,K4743&lt;Variables!$G$11),0,1)</f>
        <v>1</v>
      </c>
      <c r="AN4743" s="103">
        <f>IF(H4743&lt;Variables!$G$13,1,0)</f>
        <v>0</v>
      </c>
      <c r="AO4743" s="101">
        <f>IF(R4743&lt;Variables!$G$12,0,1)</f>
        <v>1</v>
      </c>
      <c r="AP4743" s="86">
        <f t="shared" si="528"/>
        <v>0</v>
      </c>
      <c r="AR4743">
        <v>0</v>
      </c>
      <c r="AS4743">
        <v>1</v>
      </c>
      <c r="AT4743">
        <v>0</v>
      </c>
      <c r="AU4743">
        <v>0</v>
      </c>
      <c r="BA4743">
        <v>0.32</v>
      </c>
    </row>
    <row r="4744" spans="3:53" ht="12.75" x14ac:dyDescent="0.2">
      <c r="C4744" t="s">
        <v>899</v>
      </c>
      <c r="D4744" t="s">
        <v>85</v>
      </c>
      <c r="E4744">
        <v>11.34</v>
      </c>
      <c r="F4744">
        <v>13.71</v>
      </c>
      <c r="G4744">
        <v>13.05</v>
      </c>
      <c r="H4744">
        <v>3240</v>
      </c>
      <c r="I4744">
        <v>-62.642000000000003</v>
      </c>
      <c r="J4744" t="s">
        <v>78</v>
      </c>
      <c r="K4744">
        <v>66.02</v>
      </c>
      <c r="L4744">
        <v>11.23767</v>
      </c>
      <c r="M4744">
        <v>1.004923618508095</v>
      </c>
      <c r="N4744">
        <v>11.086220000000001</v>
      </c>
      <c r="O4744">
        <v>2.3847623446043751</v>
      </c>
      <c r="P4744">
        <v>15094000</v>
      </c>
      <c r="Q4744">
        <v>25705000</v>
      </c>
      <c r="R4744">
        <v>0.59</v>
      </c>
      <c r="S4744">
        <v>35.529000000000003</v>
      </c>
      <c r="T4744">
        <v>11.278</v>
      </c>
      <c r="U4744">
        <v>22.272083333333331</v>
      </c>
      <c r="V4744">
        <f t="shared" si="529"/>
        <v>2.4603456309665623</v>
      </c>
      <c r="AC4744">
        <v>11.77</v>
      </c>
      <c r="AD4744">
        <v>11.26</v>
      </c>
      <c r="AH4744" s="85">
        <f>IF(AND(M4744&lt;Variables!$G$6,M4744&gt;Variables!$G$5),0,1)</f>
        <v>1</v>
      </c>
      <c r="AI4744" s="85">
        <f t="shared" si="530"/>
        <v>0</v>
      </c>
      <c r="AJ4744" s="85">
        <f>IF(I4744&gt;Variables!$G$7,0,1)</f>
        <v>1</v>
      </c>
      <c r="AK4744" s="85">
        <f>IF(F4744&gt;Variables!$G$8,0,1)</f>
        <v>0</v>
      </c>
      <c r="AL4744" s="85">
        <f>IF(G4744&gt;Variables!$G$9,0,1)</f>
        <v>0</v>
      </c>
      <c r="AM4744" s="85">
        <f>IF(AND(K4744&gt;Variables!$G$10,K4744&lt;Variables!$G$11),0,1)</f>
        <v>0</v>
      </c>
      <c r="AN4744" s="103">
        <f>IF(H4744&lt;Variables!$G$13,1,0)</f>
        <v>0</v>
      </c>
      <c r="AO4744" s="101">
        <f>IF(R4744&lt;Variables!$G$12,0,1)</f>
        <v>0</v>
      </c>
      <c r="AP4744" s="86">
        <f t="shared" si="528"/>
        <v>1</v>
      </c>
      <c r="AR4744">
        <v>1</v>
      </c>
      <c r="AS4744">
        <v>0</v>
      </c>
      <c r="AT4744">
        <v>0</v>
      </c>
      <c r="AU4744">
        <v>0</v>
      </c>
      <c r="BA4744">
        <v>0.82</v>
      </c>
    </row>
    <row r="4745" spans="3:53" ht="12.75" x14ac:dyDescent="0.2">
      <c r="C4745" t="s">
        <v>900</v>
      </c>
      <c r="D4745" t="s">
        <v>133</v>
      </c>
      <c r="E4745">
        <v>7.68</v>
      </c>
      <c r="F4745">
        <v>59.22</v>
      </c>
      <c r="G4745">
        <v>11.4</v>
      </c>
      <c r="H4745">
        <v>22.11</v>
      </c>
      <c r="I4745">
        <v>-48.171999999999997</v>
      </c>
      <c r="J4745" t="s">
        <v>78</v>
      </c>
      <c r="K4745">
        <v>45.11</v>
      </c>
      <c r="L4745">
        <v>7.8111699999999997</v>
      </c>
      <c r="M4745">
        <v>-1.1671746998208969</v>
      </c>
      <c r="N4745">
        <v>7.7288040000000011</v>
      </c>
      <c r="O4745">
        <v>-0.113911544399384</v>
      </c>
      <c r="P4745">
        <v>65319999.999999993</v>
      </c>
      <c r="Q4745">
        <v>6720000</v>
      </c>
      <c r="R4745">
        <v>9.7200000000000006</v>
      </c>
      <c r="S4745">
        <v>34.652000000000001</v>
      </c>
      <c r="T4745">
        <v>11.455</v>
      </c>
      <c r="U4745">
        <v>21.833749999999998</v>
      </c>
      <c r="V4745">
        <f t="shared" si="529"/>
        <v>2.3302029275885685</v>
      </c>
      <c r="AC4745">
        <v>9.82</v>
      </c>
      <c r="AD4745">
        <v>7.09</v>
      </c>
      <c r="AH4745" s="85">
        <f>IF(AND(M4745&lt;Variables!$G$6,M4745&gt;Variables!$G$5),0,1)</f>
        <v>1</v>
      </c>
      <c r="AI4745" s="85">
        <f t="shared" si="530"/>
        <v>0</v>
      </c>
      <c r="AJ4745" s="85">
        <f>IF(I4745&gt;Variables!$G$7,0,1)</f>
        <v>1</v>
      </c>
      <c r="AK4745" s="85">
        <f>IF(F4745&gt;Variables!$G$8,0,1)</f>
        <v>0</v>
      </c>
      <c r="AL4745" s="85">
        <f>IF(G4745&gt;Variables!$G$9,0,1)</f>
        <v>1</v>
      </c>
      <c r="AM4745" s="85">
        <f>IF(AND(K4745&gt;Variables!$G$10,K4745&lt;Variables!$G$11),0,1)</f>
        <v>1</v>
      </c>
      <c r="AN4745" s="103">
        <f>IF(H4745&lt;Variables!$G$13,1,0)</f>
        <v>1</v>
      </c>
      <c r="AO4745" s="101">
        <f>IF(R4745&lt;Variables!$G$12,0,1)</f>
        <v>1</v>
      </c>
      <c r="AP4745" s="86">
        <f t="shared" si="528"/>
        <v>1</v>
      </c>
      <c r="AR4745">
        <v>1</v>
      </c>
      <c r="AS4745">
        <v>0</v>
      </c>
      <c r="AT4745">
        <v>0</v>
      </c>
      <c r="AU4745">
        <v>0</v>
      </c>
      <c r="BA4745">
        <v>2</v>
      </c>
    </row>
    <row r="4746" spans="3:53" ht="12.75" x14ac:dyDescent="0.2">
      <c r="C4746" t="s">
        <v>900</v>
      </c>
      <c r="D4746" t="s">
        <v>840</v>
      </c>
      <c r="E4746">
        <v>107.75</v>
      </c>
      <c r="F4746">
        <v>41.7</v>
      </c>
      <c r="G4746">
        <v>41.79</v>
      </c>
      <c r="H4746">
        <v>-99999</v>
      </c>
      <c r="I4746">
        <v>-1.2999999999999999E-2</v>
      </c>
      <c r="J4746" t="s">
        <v>78</v>
      </c>
      <c r="K4746">
        <v>61.78</v>
      </c>
      <c r="L4746">
        <v>107.2044375</v>
      </c>
      <c r="M4746">
        <v>0.50889917686476616</v>
      </c>
      <c r="N4746">
        <v>102.4176136363636</v>
      </c>
      <c r="O4746">
        <v>5.206512995478624</v>
      </c>
      <c r="P4746">
        <v>227575</v>
      </c>
      <c r="Q4746">
        <v>15001</v>
      </c>
      <c r="R4746">
        <v>15.17</v>
      </c>
      <c r="S4746">
        <v>34.652000000000001</v>
      </c>
      <c r="T4746">
        <v>11.455</v>
      </c>
      <c r="U4746">
        <v>21.833749999999998</v>
      </c>
      <c r="V4746">
        <f t="shared" si="529"/>
        <v>2.4584963457091034</v>
      </c>
      <c r="AC4746">
        <v>129.79</v>
      </c>
      <c r="AD4746">
        <v>107.5</v>
      </c>
      <c r="AH4746" s="85">
        <f>IF(AND(M4746&lt;Variables!$G$6,M4746&gt;Variables!$G$5),0,1)</f>
        <v>1</v>
      </c>
      <c r="AI4746" s="85">
        <f t="shared" si="530"/>
        <v>0</v>
      </c>
      <c r="AJ4746" s="85">
        <f>IF(I4746&gt;Variables!$G$7,0,1)</f>
        <v>1</v>
      </c>
      <c r="AK4746" s="85">
        <f>IF(F4746&gt;Variables!$G$8,0,1)</f>
        <v>0</v>
      </c>
      <c r="AL4746" s="85">
        <f>IF(G4746&gt;Variables!$G$9,0,1)</f>
        <v>0</v>
      </c>
      <c r="AM4746" s="85">
        <f>IF(AND(K4746&gt;Variables!$G$10,K4746&lt;Variables!$G$11),0,1)</f>
        <v>0</v>
      </c>
      <c r="AN4746" s="103">
        <f>IF(H4746&lt;Variables!$G$13,1,0)</f>
        <v>1</v>
      </c>
      <c r="AO4746" s="101">
        <f>IF(R4746&lt;Variables!$G$12,0,1)</f>
        <v>1</v>
      </c>
      <c r="AP4746" s="86">
        <f t="shared" si="528"/>
        <v>1</v>
      </c>
      <c r="AR4746">
        <v>1</v>
      </c>
      <c r="AS4746">
        <v>0</v>
      </c>
      <c r="AT4746">
        <v>0</v>
      </c>
      <c r="AU4746">
        <v>0</v>
      </c>
      <c r="BA4746">
        <v>2</v>
      </c>
    </row>
    <row r="4747" spans="3:53" ht="12.75" x14ac:dyDescent="0.2">
      <c r="C4747" t="s">
        <v>900</v>
      </c>
      <c r="D4747" t="s">
        <v>85</v>
      </c>
      <c r="E4747">
        <v>11.36</v>
      </c>
      <c r="F4747">
        <v>14.16</v>
      </c>
      <c r="G4747">
        <v>13.25</v>
      </c>
      <c r="H4747">
        <v>3240</v>
      </c>
      <c r="I4747">
        <v>-62.609000000000002</v>
      </c>
      <c r="J4747" t="s">
        <v>78</v>
      </c>
      <c r="K4747">
        <v>61.79</v>
      </c>
      <c r="L4747">
        <v>11.285259999999999</v>
      </c>
      <c r="M4747">
        <v>0.7508909852320641</v>
      </c>
      <c r="N4747">
        <v>11.132906</v>
      </c>
      <c r="O4747">
        <v>2.1296685699133628</v>
      </c>
      <c r="P4747">
        <v>15589000</v>
      </c>
      <c r="Q4747">
        <v>25705000</v>
      </c>
      <c r="R4747">
        <v>0.61</v>
      </c>
      <c r="S4747">
        <v>34.652000000000001</v>
      </c>
      <c r="T4747">
        <v>11.455</v>
      </c>
      <c r="U4747">
        <v>21.833749999999998</v>
      </c>
      <c r="V4747">
        <f t="shared" si="529"/>
        <v>2.4440537567644873</v>
      </c>
      <c r="AC4747">
        <v>11.77</v>
      </c>
      <c r="AD4747">
        <v>11.26</v>
      </c>
      <c r="AH4747" s="85">
        <f>IF(AND(M4747&lt;Variables!$G$6,M4747&gt;Variables!$G$5),0,1)</f>
        <v>1</v>
      </c>
      <c r="AI4747" s="85">
        <f t="shared" si="530"/>
        <v>0</v>
      </c>
      <c r="AJ4747" s="85">
        <f>IF(I4747&gt;Variables!$G$7,0,1)</f>
        <v>1</v>
      </c>
      <c r="AK4747" s="85">
        <f>IF(F4747&gt;Variables!$G$8,0,1)</f>
        <v>0</v>
      </c>
      <c r="AL4747" s="85">
        <f>IF(G4747&gt;Variables!$G$9,0,1)</f>
        <v>0</v>
      </c>
      <c r="AM4747" s="85">
        <f>IF(AND(K4747&gt;Variables!$G$10,K4747&lt;Variables!$G$11),0,1)</f>
        <v>0</v>
      </c>
      <c r="AN4747" s="103">
        <f>IF(H4747&lt;Variables!$G$13,1,0)</f>
        <v>0</v>
      </c>
      <c r="AO4747" s="101">
        <f>IF(R4747&lt;Variables!$G$12,0,1)</f>
        <v>0</v>
      </c>
      <c r="AP4747" s="86">
        <f t="shared" si="528"/>
        <v>1</v>
      </c>
      <c r="AR4747">
        <v>1</v>
      </c>
      <c r="AS4747">
        <v>0</v>
      </c>
      <c r="AT4747">
        <v>0</v>
      </c>
      <c r="AU4747">
        <v>0</v>
      </c>
      <c r="BA4747">
        <v>1.26</v>
      </c>
    </row>
    <row r="4748" spans="3:53" ht="12.75" x14ac:dyDescent="0.2">
      <c r="C4748" t="s">
        <v>900</v>
      </c>
      <c r="D4748" t="s">
        <v>863</v>
      </c>
      <c r="E4748">
        <v>73.8</v>
      </c>
      <c r="F4748">
        <v>28.96</v>
      </c>
      <c r="G4748">
        <v>0.59</v>
      </c>
      <c r="H4748">
        <v>976.52</v>
      </c>
      <c r="I4748">
        <v>-13.942</v>
      </c>
      <c r="J4748" t="s">
        <v>78</v>
      </c>
      <c r="K4748">
        <v>52.98</v>
      </c>
      <c r="L4748">
        <v>73.687124999999995</v>
      </c>
      <c r="M4748">
        <v>0.11274018358024961</v>
      </c>
      <c r="N4748">
        <v>73.805203999999989</v>
      </c>
      <c r="O4748">
        <v>-4.7427549959737927E-2</v>
      </c>
      <c r="P4748">
        <v>4190000</v>
      </c>
      <c r="Q4748">
        <v>316460</v>
      </c>
      <c r="R4748">
        <v>13.24</v>
      </c>
      <c r="S4748">
        <v>34.652000000000001</v>
      </c>
      <c r="T4748">
        <v>11.455</v>
      </c>
      <c r="U4748">
        <v>21.833749999999998</v>
      </c>
      <c r="V4748">
        <f t="shared" si="529"/>
        <v>2.3939712861493776</v>
      </c>
      <c r="AC4748">
        <v>73.989999999999995</v>
      </c>
      <c r="AD4748">
        <v>73.540000000000006</v>
      </c>
      <c r="AH4748" s="85">
        <f>IF(AND(M4748&lt;Variables!$G$6,M4748&gt;Variables!$G$5),0,1)</f>
        <v>1</v>
      </c>
      <c r="AI4748" s="85">
        <f t="shared" si="530"/>
        <v>1</v>
      </c>
      <c r="AJ4748" s="85">
        <f>IF(I4748&gt;Variables!$G$7,0,1)</f>
        <v>1</v>
      </c>
      <c r="AK4748" s="85">
        <f>IF(F4748&gt;Variables!$G$8,0,1)</f>
        <v>0</v>
      </c>
      <c r="AL4748" s="85">
        <f>IF(G4748&gt;Variables!$G$9,0,1)</f>
        <v>1</v>
      </c>
      <c r="AM4748" s="85">
        <f>IF(AND(K4748&gt;Variables!$G$10,K4748&lt;Variables!$G$11),0,1)</f>
        <v>0</v>
      </c>
      <c r="AN4748" s="103">
        <f>IF(H4748&lt;Variables!$G$13,1,0)</f>
        <v>1</v>
      </c>
      <c r="AO4748" s="101">
        <f>IF(R4748&lt;Variables!$G$12,0,1)</f>
        <v>1</v>
      </c>
      <c r="AP4748" s="86">
        <f t="shared" si="528"/>
        <v>1</v>
      </c>
      <c r="AR4748">
        <v>0</v>
      </c>
      <c r="AS4748">
        <v>0</v>
      </c>
      <c r="AT4748">
        <v>0</v>
      </c>
      <c r="AU4748">
        <v>1</v>
      </c>
      <c r="BA4748">
        <v>-0.09</v>
      </c>
    </row>
    <row r="4749" spans="3:53" ht="12.75" x14ac:dyDescent="0.2">
      <c r="C4749" t="s">
        <v>900</v>
      </c>
      <c r="D4749" t="s">
        <v>861</v>
      </c>
      <c r="E4749">
        <v>3.17</v>
      </c>
      <c r="F4749">
        <v>29.06</v>
      </c>
      <c r="G4749">
        <v>7.48</v>
      </c>
      <c r="H4749">
        <v>298.19</v>
      </c>
      <c r="I4749">
        <v>0.877</v>
      </c>
      <c r="J4749" t="s">
        <v>78</v>
      </c>
      <c r="K4749">
        <v>53.21</v>
      </c>
      <c r="L4749">
        <v>3.1375150000000001</v>
      </c>
      <c r="M4749">
        <v>0.71664996023922245</v>
      </c>
      <c r="N4749">
        <v>3.1494979999999999</v>
      </c>
      <c r="O4749">
        <v>0.33344996567707719</v>
      </c>
      <c r="P4749">
        <v>15130000</v>
      </c>
      <c r="Q4749">
        <v>352780</v>
      </c>
      <c r="R4749">
        <v>42.89</v>
      </c>
      <c r="S4749">
        <v>34.652000000000001</v>
      </c>
      <c r="T4749">
        <v>11.455</v>
      </c>
      <c r="U4749">
        <v>21.833749999999998</v>
      </c>
      <c r="V4749">
        <f t="shared" si="529"/>
        <v>2.3749790119103817</v>
      </c>
      <c r="AC4749">
        <v>3.75</v>
      </c>
      <c r="AD4749">
        <v>3.1400999999999999</v>
      </c>
      <c r="AH4749" s="85">
        <f>IF(AND(M4749&lt;Variables!$G$6,M4749&gt;Variables!$G$5),0,1)</f>
        <v>1</v>
      </c>
      <c r="AI4749" s="85">
        <f t="shared" si="530"/>
        <v>1</v>
      </c>
      <c r="AJ4749" s="85">
        <f>IF(I4749&gt;Variables!$G$7,0,1)</f>
        <v>0</v>
      </c>
      <c r="AK4749" s="85">
        <f>IF(F4749&gt;Variables!$G$8,0,1)</f>
        <v>0</v>
      </c>
      <c r="AL4749" s="85">
        <f>IF(G4749&gt;Variables!$G$9,0,1)</f>
        <v>1</v>
      </c>
      <c r="AM4749" s="85">
        <f>IF(AND(K4749&gt;Variables!$G$10,K4749&lt;Variables!$G$11),0,1)</f>
        <v>0</v>
      </c>
      <c r="AN4749" s="103">
        <f>IF(H4749&lt;Variables!$G$13,1,0)</f>
        <v>1</v>
      </c>
      <c r="AO4749" s="101">
        <f>IF(R4749&lt;Variables!$G$12,0,1)</f>
        <v>1</v>
      </c>
      <c r="AP4749" s="86">
        <f t="shared" si="528"/>
        <v>1</v>
      </c>
      <c r="AR4749">
        <v>1</v>
      </c>
      <c r="AS4749">
        <v>0</v>
      </c>
      <c r="AT4749">
        <v>0</v>
      </c>
      <c r="AU4749">
        <v>0</v>
      </c>
      <c r="BA4749">
        <v>2</v>
      </c>
    </row>
    <row r="4750" spans="3:53" ht="12.75" x14ac:dyDescent="0.2">
      <c r="C4750" t="s">
        <v>900</v>
      </c>
      <c r="D4750" t="s">
        <v>251</v>
      </c>
      <c r="E4750">
        <v>10.66</v>
      </c>
      <c r="F4750">
        <v>17.940000000000001</v>
      </c>
      <c r="G4750">
        <v>12.36</v>
      </c>
      <c r="H4750">
        <v>3650</v>
      </c>
      <c r="I4750">
        <v>-9.4E-2</v>
      </c>
      <c r="J4750" t="s">
        <v>78</v>
      </c>
      <c r="K4750">
        <v>63.74</v>
      </c>
      <c r="L4750">
        <v>10.481635000000001</v>
      </c>
      <c r="M4750">
        <v>1.463178215993965</v>
      </c>
      <c r="N4750">
        <v>10.510118</v>
      </c>
      <c r="O4750">
        <v>1.188207401667607</v>
      </c>
      <c r="P4750">
        <v>42580000</v>
      </c>
      <c r="Q4750">
        <v>22840000</v>
      </c>
      <c r="R4750">
        <v>1.86</v>
      </c>
      <c r="S4750">
        <v>34.652000000000001</v>
      </c>
      <c r="T4750">
        <v>11.455</v>
      </c>
      <c r="U4750">
        <v>21.833749999999998</v>
      </c>
      <c r="V4750">
        <f t="shared" si="529"/>
        <v>2.4132432160139143</v>
      </c>
      <c r="AC4750">
        <v>12</v>
      </c>
      <c r="AD4750">
        <v>10.52</v>
      </c>
      <c r="AH4750" s="85">
        <f>IF(AND(M4750&lt;Variables!$G$6,M4750&gt;Variables!$G$5),0,1)</f>
        <v>1</v>
      </c>
      <c r="AI4750" s="85">
        <f t="shared" si="530"/>
        <v>1</v>
      </c>
      <c r="AJ4750" s="85">
        <f>IF(I4750&gt;Variables!$G$7,0,1)</f>
        <v>1</v>
      </c>
      <c r="AK4750" s="85">
        <f>IF(F4750&gt;Variables!$G$8,0,1)</f>
        <v>0</v>
      </c>
      <c r="AL4750" s="85">
        <f>IF(G4750&gt;Variables!$G$9,0,1)</f>
        <v>0</v>
      </c>
      <c r="AM4750" s="85">
        <f>IF(AND(K4750&gt;Variables!$G$10,K4750&lt;Variables!$G$11),0,1)</f>
        <v>0</v>
      </c>
      <c r="AN4750" s="103">
        <f>IF(H4750&lt;Variables!$G$13,1,0)</f>
        <v>0</v>
      </c>
      <c r="AO4750" s="101">
        <f>IF(R4750&lt;Variables!$G$12,0,1)</f>
        <v>0</v>
      </c>
      <c r="AP4750" s="86">
        <f t="shared" si="528"/>
        <v>1</v>
      </c>
      <c r="AR4750">
        <v>1</v>
      </c>
      <c r="AS4750">
        <v>0</v>
      </c>
      <c r="AT4750">
        <v>0</v>
      </c>
      <c r="AU4750">
        <v>0</v>
      </c>
      <c r="BA4750">
        <v>2</v>
      </c>
    </row>
    <row r="4751" spans="3:53" ht="12.75" x14ac:dyDescent="0.2">
      <c r="C4751" t="s">
        <v>900</v>
      </c>
      <c r="D4751" t="s">
        <v>885</v>
      </c>
      <c r="E4751">
        <v>3.94</v>
      </c>
      <c r="F4751">
        <v>17.8</v>
      </c>
      <c r="G4751">
        <v>14.87</v>
      </c>
      <c r="H4751">
        <v>13.78</v>
      </c>
      <c r="I4751">
        <v>-7.73</v>
      </c>
      <c r="J4751" t="s">
        <v>78</v>
      </c>
      <c r="K4751">
        <v>27.6</v>
      </c>
      <c r="L4751">
        <v>4.0888500000000008</v>
      </c>
      <c r="M4751">
        <v>-3.6403878841239168</v>
      </c>
      <c r="N4751">
        <v>4.3494659999999996</v>
      </c>
      <c r="O4751">
        <v>-9.414167164428914</v>
      </c>
      <c r="P4751">
        <v>3190000</v>
      </c>
      <c r="Q4751">
        <v>282810</v>
      </c>
      <c r="R4751">
        <v>11.28</v>
      </c>
      <c r="S4751">
        <v>34.652000000000001</v>
      </c>
      <c r="T4751">
        <v>11.455</v>
      </c>
      <c r="U4751">
        <v>21.833749999999998</v>
      </c>
      <c r="V4751">
        <f t="shared" si="529"/>
        <v>1.9940850242977848</v>
      </c>
      <c r="AC4751">
        <v>4.2851999999999997</v>
      </c>
      <c r="AD4751">
        <v>3.7837999999999998</v>
      </c>
      <c r="AH4751" s="85">
        <f>IF(AND(M4751&lt;Variables!$G$6,M4751&gt;Variables!$G$5),0,1)</f>
        <v>0</v>
      </c>
      <c r="AI4751" s="85">
        <f t="shared" si="530"/>
        <v>1</v>
      </c>
      <c r="AJ4751" s="85">
        <f>IF(I4751&gt;Variables!$G$7,0,1)</f>
        <v>1</v>
      </c>
      <c r="AK4751" s="85">
        <f>IF(F4751&gt;Variables!$G$8,0,1)</f>
        <v>0</v>
      </c>
      <c r="AL4751" s="85">
        <f>IF(G4751&gt;Variables!$G$9,0,1)</f>
        <v>0</v>
      </c>
      <c r="AM4751" s="85">
        <f>IF(AND(K4751&gt;Variables!$G$10,K4751&lt;Variables!$G$11),0,1)</f>
        <v>1</v>
      </c>
      <c r="AN4751" s="103">
        <f>IF(H4751&lt;Variables!$G$13,1,0)</f>
        <v>1</v>
      </c>
      <c r="AO4751" s="101">
        <f>IF(R4751&lt;Variables!$G$12,0,1)</f>
        <v>1</v>
      </c>
      <c r="AP4751" s="86">
        <f t="shared" si="528"/>
        <v>1</v>
      </c>
      <c r="AR4751">
        <v>0</v>
      </c>
      <c r="AS4751">
        <v>0</v>
      </c>
      <c r="AT4751">
        <v>1</v>
      </c>
      <c r="AU4751">
        <v>0</v>
      </c>
      <c r="BA4751">
        <v>-2.25</v>
      </c>
    </row>
    <row r="4752" spans="3:53" ht="12.75" x14ac:dyDescent="0.2">
      <c r="C4752" t="s">
        <v>900</v>
      </c>
      <c r="D4752" t="s">
        <v>331</v>
      </c>
      <c r="E4752">
        <v>56.72</v>
      </c>
      <c r="F4752">
        <v>17.739999999999998</v>
      </c>
      <c r="G4752">
        <v>8.27</v>
      </c>
      <c r="H4752">
        <v>25710</v>
      </c>
      <c r="I4752">
        <v>1134.155</v>
      </c>
      <c r="J4752" t="s">
        <v>78</v>
      </c>
      <c r="K4752">
        <v>56.21</v>
      </c>
      <c r="L4752">
        <v>56.487830000000002</v>
      </c>
      <c r="M4752">
        <v>0.3936600149094151</v>
      </c>
      <c r="N4752">
        <v>55.608710000000002</v>
      </c>
      <c r="O4752">
        <v>1.980786822783694</v>
      </c>
      <c r="P4752">
        <v>178449000</v>
      </c>
      <c r="Q4752">
        <v>136810000</v>
      </c>
      <c r="R4752">
        <v>1.3</v>
      </c>
      <c r="S4752">
        <v>34.652000000000001</v>
      </c>
      <c r="T4752">
        <v>11.455</v>
      </c>
      <c r="U4752">
        <v>21.833749999999998</v>
      </c>
      <c r="V4752">
        <f t="shared" si="529"/>
        <v>2.4140403519481621</v>
      </c>
      <c r="AC4752">
        <v>59.5</v>
      </c>
      <c r="AD4752">
        <v>51.8</v>
      </c>
      <c r="AH4752" s="85">
        <f>IF(AND(M4752&lt;Variables!$G$6,M4752&gt;Variables!$G$5),0,1)</f>
        <v>1</v>
      </c>
      <c r="AI4752" s="85">
        <f t="shared" si="530"/>
        <v>0</v>
      </c>
      <c r="AJ4752" s="85">
        <f>IF(I4752&gt;Variables!$G$7,0,1)</f>
        <v>0</v>
      </c>
      <c r="AK4752" s="85">
        <f>IF(F4752&gt;Variables!$G$8,0,1)</f>
        <v>0</v>
      </c>
      <c r="AL4752" s="85">
        <f>IF(G4752&gt;Variables!$G$9,0,1)</f>
        <v>1</v>
      </c>
      <c r="AM4752" s="85">
        <f>IF(AND(K4752&gt;Variables!$G$10,K4752&lt;Variables!$G$11),0,1)</f>
        <v>0</v>
      </c>
      <c r="AN4752" s="103">
        <f>IF(H4752&lt;Variables!$G$13,1,0)</f>
        <v>0</v>
      </c>
      <c r="AO4752" s="101">
        <f>IF(R4752&lt;Variables!$G$12,0,1)</f>
        <v>0</v>
      </c>
      <c r="AP4752" s="86">
        <f t="shared" si="528"/>
        <v>1</v>
      </c>
      <c r="AR4752">
        <v>0</v>
      </c>
      <c r="AS4752">
        <v>0</v>
      </c>
      <c r="AT4752">
        <v>1</v>
      </c>
      <c r="AU4752">
        <v>0</v>
      </c>
      <c r="BA4752">
        <v>-1.57</v>
      </c>
    </row>
    <row r="4753" spans="3:53" ht="12.75" x14ac:dyDescent="0.2">
      <c r="C4753" t="s">
        <v>900</v>
      </c>
      <c r="D4753" t="s">
        <v>607</v>
      </c>
      <c r="E4753">
        <v>14.12</v>
      </c>
      <c r="F4753">
        <v>13.24</v>
      </c>
      <c r="G4753">
        <v>13.41</v>
      </c>
      <c r="H4753">
        <v>2070</v>
      </c>
      <c r="I4753">
        <v>-10.159000000000001</v>
      </c>
      <c r="J4753" t="s">
        <v>78</v>
      </c>
      <c r="K4753">
        <v>65.63</v>
      </c>
      <c r="L4753">
        <v>14.066884999999999</v>
      </c>
      <c r="M4753">
        <v>0.37758892604863448</v>
      </c>
      <c r="N4753">
        <v>13.868216</v>
      </c>
      <c r="O4753">
        <v>1.815547147520612</v>
      </c>
      <c r="P4753">
        <v>1531000</v>
      </c>
      <c r="Q4753">
        <v>1744000</v>
      </c>
      <c r="R4753">
        <v>0.88</v>
      </c>
      <c r="S4753">
        <v>34.652000000000001</v>
      </c>
      <c r="T4753">
        <v>11.455</v>
      </c>
      <c r="U4753">
        <v>21.833749999999998</v>
      </c>
      <c r="V4753">
        <f t="shared" si="529"/>
        <v>2.5020653352506987</v>
      </c>
      <c r="AC4753">
        <v>14.72</v>
      </c>
      <c r="AD4753">
        <v>14.08</v>
      </c>
      <c r="AH4753" s="85">
        <f>IF(AND(M4753&lt;Variables!$G$6,M4753&gt;Variables!$G$5),0,1)</f>
        <v>1</v>
      </c>
      <c r="AI4753" s="85">
        <f t="shared" si="530"/>
        <v>0</v>
      </c>
      <c r="AJ4753" s="85">
        <f>IF(I4753&gt;Variables!$G$7,0,1)</f>
        <v>1</v>
      </c>
      <c r="AK4753" s="85">
        <f>IF(F4753&gt;Variables!$G$8,0,1)</f>
        <v>0</v>
      </c>
      <c r="AL4753" s="85">
        <f>IF(G4753&gt;Variables!$G$9,0,1)</f>
        <v>0</v>
      </c>
      <c r="AM4753" s="85">
        <f>IF(AND(K4753&gt;Variables!$G$10,K4753&lt;Variables!$G$11),0,1)</f>
        <v>0</v>
      </c>
      <c r="AN4753" s="103">
        <f>IF(H4753&lt;Variables!$G$13,1,0)</f>
        <v>1</v>
      </c>
      <c r="AO4753" s="101">
        <f>IF(R4753&lt;Variables!$G$12,0,1)</f>
        <v>0</v>
      </c>
      <c r="AP4753" s="86">
        <f t="shared" si="528"/>
        <v>1</v>
      </c>
      <c r="AR4753">
        <v>0</v>
      </c>
      <c r="AS4753">
        <v>0</v>
      </c>
      <c r="AT4753">
        <v>0</v>
      </c>
      <c r="AU4753">
        <v>1</v>
      </c>
      <c r="BA4753">
        <v>7.0000000000000007E-2</v>
      </c>
    </row>
    <row r="4754" spans="3:53" ht="12.75" x14ac:dyDescent="0.2">
      <c r="C4754" t="s">
        <v>900</v>
      </c>
      <c r="D4754" t="s">
        <v>540</v>
      </c>
      <c r="E4754">
        <v>47.08</v>
      </c>
      <c r="F4754">
        <v>12.27</v>
      </c>
      <c r="G4754">
        <v>11.13</v>
      </c>
      <c r="H4754">
        <v>3200</v>
      </c>
      <c r="I4754">
        <v>1.9E-2</v>
      </c>
      <c r="J4754" t="s">
        <v>78</v>
      </c>
      <c r="K4754">
        <v>53.37</v>
      </c>
      <c r="L4754">
        <v>47.070200000000007</v>
      </c>
      <c r="M4754">
        <v>0.1482891510977086</v>
      </c>
      <c r="N4754">
        <v>47.025108000000003</v>
      </c>
      <c r="O4754">
        <v>0.2443205446758305</v>
      </c>
      <c r="P4754">
        <v>1303000</v>
      </c>
      <c r="Q4754">
        <v>1175000</v>
      </c>
      <c r="R4754">
        <v>1.1100000000000001</v>
      </c>
      <c r="S4754">
        <v>34.652000000000001</v>
      </c>
      <c r="T4754">
        <v>11.455</v>
      </c>
      <c r="U4754">
        <v>21.833749999999998</v>
      </c>
      <c r="V4754">
        <f t="shared" si="529"/>
        <v>2.3966144490110519</v>
      </c>
      <c r="AC4754">
        <v>48.95</v>
      </c>
      <c r="AD4754">
        <v>46.98</v>
      </c>
      <c r="AH4754" s="85">
        <f>IF(AND(M4754&lt;Variables!$G$6,M4754&gt;Variables!$G$5),0,1)</f>
        <v>1</v>
      </c>
      <c r="AI4754" s="85">
        <f t="shared" si="530"/>
        <v>0</v>
      </c>
      <c r="AJ4754" s="85">
        <f>IF(I4754&gt;Variables!$G$7,0,1)</f>
        <v>0</v>
      </c>
      <c r="AK4754" s="85">
        <f>IF(F4754&gt;Variables!$G$8,0,1)</f>
        <v>0</v>
      </c>
      <c r="AL4754" s="85">
        <f>IF(G4754&gt;Variables!$G$9,0,1)</f>
        <v>1</v>
      </c>
      <c r="AM4754" s="85">
        <f>IF(AND(K4754&gt;Variables!$G$10,K4754&lt;Variables!$G$11),0,1)</f>
        <v>0</v>
      </c>
      <c r="AN4754" s="103">
        <f>IF(H4754&lt;Variables!$G$13,1,0)</f>
        <v>0</v>
      </c>
      <c r="AO4754" s="101">
        <f>IF(R4754&lt;Variables!$G$12,0,1)</f>
        <v>0</v>
      </c>
      <c r="AP4754" s="86">
        <f t="shared" si="528"/>
        <v>1</v>
      </c>
      <c r="AR4754">
        <v>1</v>
      </c>
      <c r="AS4754">
        <v>0</v>
      </c>
      <c r="AT4754">
        <v>0</v>
      </c>
      <c r="AU4754">
        <v>0</v>
      </c>
      <c r="BA4754">
        <v>1.1000000000000001</v>
      </c>
    </row>
    <row r="4755" spans="3:53" ht="12.75" x14ac:dyDescent="0.2">
      <c r="C4755" t="s">
        <v>900</v>
      </c>
      <c r="D4755" t="s">
        <v>603</v>
      </c>
      <c r="E4755">
        <v>15.57</v>
      </c>
      <c r="F4755">
        <v>11.8</v>
      </c>
      <c r="G4755">
        <v>8.08</v>
      </c>
      <c r="H4755">
        <v>8950</v>
      </c>
      <c r="I4755">
        <v>0</v>
      </c>
      <c r="J4755" t="s">
        <v>78</v>
      </c>
      <c r="K4755">
        <v>76.849999999999994</v>
      </c>
      <c r="L4755">
        <v>15.276255000000001</v>
      </c>
      <c r="M4755">
        <v>2.2357901200261452</v>
      </c>
      <c r="N4755">
        <v>15.16281</v>
      </c>
      <c r="O4755">
        <v>3.000697100339583</v>
      </c>
      <c r="P4755">
        <v>80961000</v>
      </c>
      <c r="Q4755">
        <v>31080000</v>
      </c>
      <c r="R4755">
        <v>2.6</v>
      </c>
      <c r="S4755">
        <v>34.652000000000001</v>
      </c>
      <c r="T4755">
        <v>11.455</v>
      </c>
      <c r="U4755">
        <v>21.833749999999998</v>
      </c>
      <c r="V4755">
        <f t="shared" si="529"/>
        <v>2.4136660307601563</v>
      </c>
      <c r="AC4755">
        <v>16.600000000000001</v>
      </c>
      <c r="AD4755">
        <v>15.12</v>
      </c>
      <c r="AH4755" s="85">
        <f>IF(AND(M4755&lt;Variables!$G$6,M4755&gt;Variables!$G$5),0,1)</f>
        <v>1</v>
      </c>
      <c r="AI4755" s="85">
        <f t="shared" si="530"/>
        <v>0</v>
      </c>
      <c r="AJ4755" s="85">
        <f>IF(I4755&gt;Variables!$G$7,0,1)</f>
        <v>1</v>
      </c>
      <c r="AK4755" s="85">
        <f>IF(F4755&gt;Variables!$G$8,0,1)</f>
        <v>0</v>
      </c>
      <c r="AL4755" s="85">
        <f>IF(G4755&gt;Variables!$G$9,0,1)</f>
        <v>1</v>
      </c>
      <c r="AM4755" s="85">
        <f>IF(AND(K4755&gt;Variables!$G$10,K4755&lt;Variables!$G$11),0,1)</f>
        <v>1</v>
      </c>
      <c r="AN4755" s="103">
        <f>IF(H4755&lt;Variables!$G$13,1,0)</f>
        <v>0</v>
      </c>
      <c r="AO4755" s="101">
        <f>IF(R4755&lt;Variables!$G$12,0,1)</f>
        <v>1</v>
      </c>
      <c r="AP4755" s="86">
        <f t="shared" si="528"/>
        <v>1</v>
      </c>
      <c r="AR4755">
        <v>1</v>
      </c>
      <c r="AS4755">
        <v>0</v>
      </c>
      <c r="AT4755">
        <v>0</v>
      </c>
      <c r="AU4755">
        <v>0</v>
      </c>
      <c r="BA4755">
        <v>0.77</v>
      </c>
    </row>
    <row r="4756" spans="3:53" ht="12.75" x14ac:dyDescent="0.2">
      <c r="C4756" t="s">
        <v>900</v>
      </c>
      <c r="D4756" t="s">
        <v>810</v>
      </c>
      <c r="E4756">
        <v>10.39</v>
      </c>
      <c r="F4756">
        <v>11.26</v>
      </c>
      <c r="G4756">
        <v>-0.4</v>
      </c>
      <c r="H4756">
        <v>1820</v>
      </c>
      <c r="I4756">
        <v>-77.028999999999996</v>
      </c>
      <c r="J4756" t="s">
        <v>78</v>
      </c>
      <c r="K4756">
        <v>72.459999999999994</v>
      </c>
      <c r="L4756">
        <v>10.290514999999999</v>
      </c>
      <c r="M4756">
        <v>0.9473286808289062</v>
      </c>
      <c r="N4756">
        <v>10.16366</v>
      </c>
      <c r="O4756">
        <v>2.207275725476844</v>
      </c>
      <c r="P4756">
        <v>12797000</v>
      </c>
      <c r="Q4756">
        <v>7509000</v>
      </c>
      <c r="R4756">
        <v>1.7</v>
      </c>
      <c r="S4756">
        <v>34.652000000000001</v>
      </c>
      <c r="T4756">
        <v>11.455</v>
      </c>
      <c r="U4756">
        <v>21.833749999999998</v>
      </c>
      <c r="V4756">
        <f t="shared" si="529"/>
        <v>2.5136070720273955</v>
      </c>
      <c r="AC4756">
        <v>10.95</v>
      </c>
      <c r="AD4756">
        <v>10.17</v>
      </c>
      <c r="AH4756" s="85">
        <f>IF(AND(M4756&lt;Variables!$G$6,M4756&gt;Variables!$G$5),0,1)</f>
        <v>1</v>
      </c>
      <c r="AI4756" s="85">
        <f t="shared" si="530"/>
        <v>0</v>
      </c>
      <c r="AJ4756" s="85">
        <f>IF(I4756&gt;Variables!$G$7,0,1)</f>
        <v>1</v>
      </c>
      <c r="AK4756" s="85">
        <f>IF(F4756&gt;Variables!$G$8,0,1)</f>
        <v>0</v>
      </c>
      <c r="AL4756" s="85">
        <f>IF(G4756&gt;Variables!$G$9,0,1)</f>
        <v>1</v>
      </c>
      <c r="AM4756" s="85">
        <f>IF(AND(K4756&gt;Variables!$G$10,K4756&lt;Variables!$G$11),0,1)</f>
        <v>0</v>
      </c>
      <c r="AN4756" s="103">
        <f>IF(H4756&lt;Variables!$G$13,1,0)</f>
        <v>1</v>
      </c>
      <c r="AO4756" s="101">
        <f>IF(R4756&lt;Variables!$G$12,0,1)</f>
        <v>0</v>
      </c>
      <c r="AP4756" s="86">
        <f t="shared" si="528"/>
        <v>1</v>
      </c>
      <c r="AR4756">
        <v>0</v>
      </c>
      <c r="AS4756">
        <v>0</v>
      </c>
      <c r="AT4756">
        <v>1</v>
      </c>
      <c r="AU4756">
        <v>0</v>
      </c>
      <c r="BA4756">
        <v>-1.37</v>
      </c>
    </row>
    <row r="4757" spans="3:53" ht="12.75" x14ac:dyDescent="0.2">
      <c r="C4757" t="s">
        <v>900</v>
      </c>
      <c r="D4757" t="s">
        <v>467</v>
      </c>
      <c r="E4757">
        <v>32.03</v>
      </c>
      <c r="F4757">
        <v>11.23</v>
      </c>
      <c r="G4757">
        <v>8.09</v>
      </c>
      <c r="H4757">
        <v>3720</v>
      </c>
      <c r="I4757">
        <v>-68.787000000000006</v>
      </c>
      <c r="J4757" t="s">
        <v>78</v>
      </c>
      <c r="K4757">
        <v>53.88</v>
      </c>
      <c r="L4757">
        <v>31.969329999999999</v>
      </c>
      <c r="M4757">
        <v>0.25233559789959392</v>
      </c>
      <c r="N4757">
        <v>31.995172</v>
      </c>
      <c r="O4757">
        <v>0.1713633544460815</v>
      </c>
      <c r="P4757">
        <v>2083000</v>
      </c>
      <c r="Q4757">
        <v>2856000</v>
      </c>
      <c r="R4757">
        <v>0.73</v>
      </c>
      <c r="S4757">
        <v>34.652000000000001</v>
      </c>
      <c r="T4757">
        <v>11.455</v>
      </c>
      <c r="U4757">
        <v>21.833749999999998</v>
      </c>
      <c r="V4757">
        <f t="shared" si="529"/>
        <v>2.3978085430524825</v>
      </c>
      <c r="AC4757">
        <v>32.9</v>
      </c>
      <c r="AD4757">
        <v>32.005000000000003</v>
      </c>
      <c r="AH4757" s="85">
        <f>IF(AND(M4757&lt;Variables!$G$6,M4757&gt;Variables!$G$5),0,1)</f>
        <v>1</v>
      </c>
      <c r="AI4757" s="85">
        <f t="shared" si="530"/>
        <v>1</v>
      </c>
      <c r="AJ4757" s="85">
        <f>IF(I4757&gt;Variables!$G$7,0,1)</f>
        <v>1</v>
      </c>
      <c r="AK4757" s="85">
        <f>IF(F4757&gt;Variables!$G$8,0,1)</f>
        <v>0</v>
      </c>
      <c r="AL4757" s="85">
        <f>IF(G4757&gt;Variables!$G$9,0,1)</f>
        <v>1</v>
      </c>
      <c r="AM4757" s="85">
        <f>IF(AND(K4757&gt;Variables!$G$10,K4757&lt;Variables!$G$11),0,1)</f>
        <v>0</v>
      </c>
      <c r="AN4757" s="103">
        <f>IF(H4757&lt;Variables!$G$13,1,0)</f>
        <v>0</v>
      </c>
      <c r="AO4757" s="101">
        <f>IF(R4757&lt;Variables!$G$12,0,1)</f>
        <v>0</v>
      </c>
      <c r="AP4757" s="86">
        <f t="shared" si="528"/>
        <v>1</v>
      </c>
      <c r="AR4757">
        <v>0</v>
      </c>
      <c r="AS4757">
        <v>1</v>
      </c>
      <c r="AT4757">
        <v>0</v>
      </c>
      <c r="AU4757">
        <v>0</v>
      </c>
      <c r="BA4757">
        <v>1.1000000000000001</v>
      </c>
    </row>
    <row r="4758" spans="3:53" ht="12.75" x14ac:dyDescent="0.2">
      <c r="C4758" t="s">
        <v>900</v>
      </c>
      <c r="D4758" t="s">
        <v>117</v>
      </c>
      <c r="E4758">
        <v>29.97</v>
      </c>
      <c r="F4758">
        <v>11.03</v>
      </c>
      <c r="G4758">
        <v>7.6</v>
      </c>
      <c r="H4758">
        <v>3850</v>
      </c>
      <c r="I4758">
        <v>-12.992000000000001</v>
      </c>
      <c r="J4758" t="s">
        <v>78</v>
      </c>
      <c r="K4758">
        <v>46.94</v>
      </c>
      <c r="L4758">
        <v>29.981835000000011</v>
      </c>
      <c r="M4758">
        <v>-8.9504194789975469E-2</v>
      </c>
      <c r="N4758">
        <v>30.006052</v>
      </c>
      <c r="O4758">
        <v>-0.17013901062359721</v>
      </c>
      <c r="P4758">
        <v>11253000</v>
      </c>
      <c r="Q4758">
        <v>15356000</v>
      </c>
      <c r="R4758">
        <v>0.73</v>
      </c>
      <c r="S4758">
        <v>34.652000000000001</v>
      </c>
      <c r="T4758">
        <v>11.455</v>
      </c>
      <c r="U4758">
        <v>21.833749999999998</v>
      </c>
      <c r="V4758">
        <f t="shared" si="529"/>
        <v>2.3368345354340061</v>
      </c>
      <c r="AC4758">
        <v>31.439699999999998</v>
      </c>
      <c r="AD4758">
        <v>29.71</v>
      </c>
      <c r="AH4758" s="85">
        <f>IF(AND(M4758&lt;Variables!$G$6,M4758&gt;Variables!$G$5),0,1)</f>
        <v>1</v>
      </c>
      <c r="AI4758" s="85">
        <f t="shared" si="530"/>
        <v>1</v>
      </c>
      <c r="AJ4758" s="85">
        <f>IF(I4758&gt;Variables!$G$7,0,1)</f>
        <v>1</v>
      </c>
      <c r="AK4758" s="85">
        <f>IF(F4758&gt;Variables!$G$8,0,1)</f>
        <v>0</v>
      </c>
      <c r="AL4758" s="85">
        <f>IF(G4758&gt;Variables!$G$9,0,1)</f>
        <v>1</v>
      </c>
      <c r="AM4758" s="85">
        <f>IF(AND(K4758&gt;Variables!$G$10,K4758&lt;Variables!$G$11),0,1)</f>
        <v>1</v>
      </c>
      <c r="AN4758" s="103">
        <f>IF(H4758&lt;Variables!$G$13,1,0)</f>
        <v>0</v>
      </c>
      <c r="AO4758" s="101">
        <f>IF(R4758&lt;Variables!$G$12,0,1)</f>
        <v>0</v>
      </c>
      <c r="AP4758" s="86">
        <f t="shared" si="528"/>
        <v>1</v>
      </c>
      <c r="AR4758">
        <v>1</v>
      </c>
      <c r="AS4758">
        <v>0</v>
      </c>
      <c r="AT4758">
        <v>0</v>
      </c>
      <c r="AU4758">
        <v>0</v>
      </c>
      <c r="BA4758">
        <v>2</v>
      </c>
    </row>
    <row r="4759" spans="3:53" ht="12.75" x14ac:dyDescent="0.2">
      <c r="C4759" t="s">
        <v>900</v>
      </c>
      <c r="D4759" t="s">
        <v>886</v>
      </c>
      <c r="E4759">
        <v>28.54</v>
      </c>
      <c r="F4759">
        <v>10.82</v>
      </c>
      <c r="G4759">
        <v>9.81</v>
      </c>
      <c r="H4759">
        <v>5330</v>
      </c>
      <c r="I4759">
        <v>-29.413</v>
      </c>
      <c r="J4759" t="s">
        <v>78</v>
      </c>
      <c r="K4759">
        <v>68.650000000000006</v>
      </c>
      <c r="L4759">
        <v>28.394749999999998</v>
      </c>
      <c r="M4759">
        <v>0.51153822449572817</v>
      </c>
      <c r="N4759">
        <v>28.211331999999999</v>
      </c>
      <c r="O4759">
        <v>1.165021204954096</v>
      </c>
      <c r="P4759">
        <v>758990</v>
      </c>
      <c r="Q4759">
        <v>1015000</v>
      </c>
      <c r="R4759">
        <v>0.75</v>
      </c>
      <c r="S4759">
        <v>34.652000000000001</v>
      </c>
      <c r="T4759">
        <v>11.455</v>
      </c>
      <c r="U4759">
        <v>21.833749999999998</v>
      </c>
      <c r="V4759">
        <f t="shared" si="529"/>
        <v>2.5193619435459018</v>
      </c>
      <c r="AC4759">
        <v>29.7</v>
      </c>
      <c r="AD4759">
        <v>28.48</v>
      </c>
      <c r="AH4759" s="85">
        <f>IF(AND(M4759&lt;Variables!$G$6,M4759&gt;Variables!$G$5),0,1)</f>
        <v>1</v>
      </c>
      <c r="AI4759" s="85">
        <f t="shared" si="530"/>
        <v>0</v>
      </c>
      <c r="AJ4759" s="85">
        <f>IF(I4759&gt;Variables!$G$7,0,1)</f>
        <v>1</v>
      </c>
      <c r="AK4759" s="85">
        <f>IF(F4759&gt;Variables!$G$8,0,1)</f>
        <v>0</v>
      </c>
      <c r="AL4759" s="85">
        <f>IF(G4759&gt;Variables!$G$9,0,1)</f>
        <v>1</v>
      </c>
      <c r="AM4759" s="85">
        <f>IF(AND(K4759&gt;Variables!$G$10,K4759&lt;Variables!$G$11),0,1)</f>
        <v>0</v>
      </c>
      <c r="AN4759" s="103">
        <f>IF(H4759&lt;Variables!$G$13,1,0)</f>
        <v>0</v>
      </c>
      <c r="AO4759" s="101">
        <f>IF(R4759&lt;Variables!$G$12,0,1)</f>
        <v>0</v>
      </c>
      <c r="AP4759" s="86">
        <f t="shared" si="528"/>
        <v>1</v>
      </c>
      <c r="AR4759">
        <v>1</v>
      </c>
      <c r="AS4759">
        <v>0</v>
      </c>
      <c r="AT4759">
        <v>0</v>
      </c>
      <c r="AU4759">
        <v>0</v>
      </c>
      <c r="BA4759">
        <v>2</v>
      </c>
    </row>
    <row r="4760" spans="3:53" ht="12.75" x14ac:dyDescent="0.2">
      <c r="C4760" t="s">
        <v>900</v>
      </c>
      <c r="D4760" t="s">
        <v>860</v>
      </c>
      <c r="E4760">
        <v>93.58</v>
      </c>
      <c r="F4760">
        <v>9.6199999999999992</v>
      </c>
      <c r="G4760">
        <v>6.75</v>
      </c>
      <c r="H4760">
        <v>3120</v>
      </c>
      <c r="I4760">
        <v>30.681999999999999</v>
      </c>
      <c r="J4760" t="s">
        <v>78</v>
      </c>
      <c r="K4760">
        <v>67.48</v>
      </c>
      <c r="L4760">
        <v>93.035957894736825</v>
      </c>
      <c r="M4760">
        <v>0.61163674576985316</v>
      </c>
      <c r="N4760">
        <v>92.435397959183689</v>
      </c>
      <c r="O4760">
        <v>1.2653183376056549</v>
      </c>
      <c r="P4760">
        <v>1245000</v>
      </c>
      <c r="Q4760">
        <v>666488</v>
      </c>
      <c r="R4760">
        <v>1.87</v>
      </c>
      <c r="S4760">
        <v>34.652000000000001</v>
      </c>
      <c r="T4760">
        <v>11.455</v>
      </c>
      <c r="U4760">
        <v>21.833749999999998</v>
      </c>
      <c r="V4760">
        <f t="shared" si="529"/>
        <v>2.5013134516172113</v>
      </c>
      <c r="AC4760">
        <v>93.91</v>
      </c>
      <c r="AD4760">
        <v>89.1</v>
      </c>
      <c r="AH4760" s="85">
        <f>IF(AND(M4760&lt;Variables!$G$6,M4760&gt;Variables!$G$5),0,1)</f>
        <v>1</v>
      </c>
      <c r="AI4760" s="85">
        <f t="shared" si="530"/>
        <v>0</v>
      </c>
      <c r="AJ4760" s="85">
        <f>IF(I4760&gt;Variables!$G$7,0,1)</f>
        <v>0</v>
      </c>
      <c r="AK4760" s="85">
        <f>IF(F4760&gt;Variables!$G$8,0,1)</f>
        <v>0</v>
      </c>
      <c r="AL4760" s="85">
        <f>IF(G4760&gt;Variables!$G$9,0,1)</f>
        <v>1</v>
      </c>
      <c r="AM4760" s="85">
        <f>IF(AND(K4760&gt;Variables!$G$10,K4760&lt;Variables!$G$11),0,1)</f>
        <v>0</v>
      </c>
      <c r="AN4760" s="103">
        <f>IF(H4760&lt;Variables!$G$13,1,0)</f>
        <v>0</v>
      </c>
      <c r="AO4760" s="101">
        <f>IF(R4760&lt;Variables!$G$12,0,1)</f>
        <v>0</v>
      </c>
      <c r="AP4760" s="86">
        <f t="shared" si="528"/>
        <v>1</v>
      </c>
      <c r="AR4760">
        <v>0</v>
      </c>
      <c r="AS4760">
        <v>0</v>
      </c>
      <c r="AT4760">
        <v>1</v>
      </c>
      <c r="AU4760">
        <v>0</v>
      </c>
      <c r="BA4760">
        <v>-2.06</v>
      </c>
    </row>
    <row r="4761" spans="3:53" ht="12.75" x14ac:dyDescent="0.2">
      <c r="C4761" t="s">
        <v>900</v>
      </c>
      <c r="D4761" t="s">
        <v>868</v>
      </c>
      <c r="E4761">
        <v>5.58</v>
      </c>
      <c r="F4761">
        <v>37.69</v>
      </c>
      <c r="G4761">
        <v>-5.54</v>
      </c>
      <c r="H4761">
        <v>124.3</v>
      </c>
      <c r="I4761">
        <v>0.40500000000000003</v>
      </c>
      <c r="J4761" t="s">
        <v>76</v>
      </c>
      <c r="K4761">
        <v>52.16</v>
      </c>
      <c r="L4761">
        <v>5.5549300000000006</v>
      </c>
      <c r="M4761">
        <v>0.49631588516865172</v>
      </c>
      <c r="N4761">
        <v>5.6131579999999994</v>
      </c>
      <c r="O4761">
        <v>-0.54618095553340662</v>
      </c>
      <c r="P4761">
        <v>26320000</v>
      </c>
      <c r="Q4761">
        <v>722400</v>
      </c>
      <c r="R4761">
        <v>36.43</v>
      </c>
      <c r="S4761">
        <v>34.652000000000001</v>
      </c>
      <c r="T4761">
        <v>11.455</v>
      </c>
      <c r="U4761">
        <v>21.833749999999998</v>
      </c>
      <c r="V4761">
        <f t="shared" si="529"/>
        <v>2.3733773287886621</v>
      </c>
      <c r="AC4761">
        <v>5.74</v>
      </c>
      <c r="AD4761">
        <v>5.0199999999999996</v>
      </c>
      <c r="AH4761" s="85">
        <f>IF(AND(M4761&lt;Variables!$G$6,M4761&gt;Variables!$G$5),0,1)</f>
        <v>1</v>
      </c>
      <c r="AI4761" s="85">
        <f t="shared" si="530"/>
        <v>1</v>
      </c>
      <c r="AJ4761" s="85">
        <f>IF(I4761&gt;Variables!$G$7,0,1)</f>
        <v>0</v>
      </c>
      <c r="AK4761" s="85">
        <f>IF(F4761&gt;Variables!$G$8,0,1)</f>
        <v>0</v>
      </c>
      <c r="AL4761" s="85">
        <f>IF(G4761&gt;Variables!$G$9,0,1)</f>
        <v>1</v>
      </c>
      <c r="AM4761" s="85">
        <f>IF(AND(K4761&gt;Variables!$G$10,K4761&lt;Variables!$G$11),0,1)</f>
        <v>0</v>
      </c>
      <c r="AN4761" s="103">
        <f>IF(H4761&lt;Variables!$G$13,1,0)</f>
        <v>1</v>
      </c>
      <c r="AO4761" s="101">
        <f>IF(R4761&lt;Variables!$G$12,0,1)</f>
        <v>1</v>
      </c>
      <c r="AP4761" s="86">
        <f t="shared" si="528"/>
        <v>0</v>
      </c>
      <c r="AR4761">
        <v>1</v>
      </c>
      <c r="AS4761">
        <v>0</v>
      </c>
      <c r="AT4761">
        <v>0</v>
      </c>
      <c r="AU4761">
        <v>0</v>
      </c>
      <c r="BA4761">
        <v>2</v>
      </c>
    </row>
    <row r="4762" spans="3:53" ht="12.75" x14ac:dyDescent="0.2">
      <c r="C4762" t="s">
        <v>900</v>
      </c>
      <c r="D4762" t="s">
        <v>866</v>
      </c>
      <c r="E4762">
        <v>38.729999999999997</v>
      </c>
      <c r="F4762">
        <v>10.63</v>
      </c>
      <c r="G4762">
        <v>-0.52</v>
      </c>
      <c r="H4762">
        <v>3060</v>
      </c>
      <c r="I4762">
        <v>68.606999999999999</v>
      </c>
      <c r="J4762" t="s">
        <v>76</v>
      </c>
      <c r="K4762">
        <v>45.7</v>
      </c>
      <c r="L4762">
        <v>38.739995</v>
      </c>
      <c r="M4762">
        <v>-7.2147660318463971E-3</v>
      </c>
      <c r="N4762">
        <v>38.782752000000002</v>
      </c>
      <c r="O4762">
        <v>-0.1174542745187363</v>
      </c>
      <c r="P4762">
        <v>3568000</v>
      </c>
      <c r="Q4762">
        <v>847606</v>
      </c>
      <c r="R4762">
        <v>4.21</v>
      </c>
      <c r="S4762">
        <v>34.652000000000001</v>
      </c>
      <c r="T4762">
        <v>11.455</v>
      </c>
      <c r="U4762">
        <v>21.833749999999998</v>
      </c>
      <c r="V4762">
        <f t="shared" si="529"/>
        <v>2.3225499880663385</v>
      </c>
      <c r="AC4762">
        <v>38.94</v>
      </c>
      <c r="AD4762">
        <v>38.700000000000003</v>
      </c>
      <c r="AH4762" s="85">
        <f>IF(AND(M4762&lt;Variables!$G$6,M4762&gt;Variables!$G$5),0,1)</f>
        <v>1</v>
      </c>
      <c r="AI4762" s="85">
        <f t="shared" si="530"/>
        <v>1</v>
      </c>
      <c r="AJ4762" s="85">
        <f>IF(I4762&gt;Variables!$G$7,0,1)</f>
        <v>0</v>
      </c>
      <c r="AK4762" s="85">
        <f>IF(F4762&gt;Variables!$G$8,0,1)</f>
        <v>0</v>
      </c>
      <c r="AL4762" s="85">
        <f>IF(G4762&gt;Variables!$G$9,0,1)</f>
        <v>1</v>
      </c>
      <c r="AM4762" s="85">
        <f>IF(AND(K4762&gt;Variables!$G$10,K4762&lt;Variables!$G$11),0,1)</f>
        <v>1</v>
      </c>
      <c r="AN4762" s="103">
        <f>IF(H4762&lt;Variables!$G$13,1,0)</f>
        <v>0</v>
      </c>
      <c r="AO4762" s="101">
        <f>IF(R4762&lt;Variables!$G$12,0,1)</f>
        <v>1</v>
      </c>
      <c r="AP4762" s="86">
        <f t="shared" si="528"/>
        <v>0</v>
      </c>
      <c r="AR4762">
        <v>0</v>
      </c>
      <c r="AS4762">
        <v>1</v>
      </c>
      <c r="AT4762">
        <v>0</v>
      </c>
      <c r="AU4762">
        <v>0</v>
      </c>
      <c r="BA4762">
        <v>0.31</v>
      </c>
    </row>
    <row r="4763" spans="3:53" ht="12.75" x14ac:dyDescent="0.2">
      <c r="C4763" t="s">
        <v>900</v>
      </c>
      <c r="D4763" t="s">
        <v>697</v>
      </c>
      <c r="E4763">
        <v>6.9</v>
      </c>
      <c r="F4763">
        <v>13.14</v>
      </c>
      <c r="G4763">
        <v>19.3</v>
      </c>
      <c r="H4763">
        <v>-99999</v>
      </c>
      <c r="I4763">
        <v>-7.827</v>
      </c>
      <c r="J4763" t="s">
        <v>76</v>
      </c>
      <c r="K4763">
        <v>48.39</v>
      </c>
      <c r="L4763">
        <v>6.7624545454545446</v>
      </c>
      <c r="M4763">
        <v>0.55520453842741013</v>
      </c>
      <c r="N4763">
        <v>6.8563793103448294</v>
      </c>
      <c r="O4763">
        <v>-0.82228983830817359</v>
      </c>
      <c r="P4763">
        <v>202450</v>
      </c>
      <c r="Q4763">
        <v>74910</v>
      </c>
      <c r="R4763">
        <v>2.7</v>
      </c>
      <c r="S4763">
        <v>34.652000000000001</v>
      </c>
      <c r="T4763">
        <v>11.455</v>
      </c>
      <c r="U4763">
        <v>21.833749999999998</v>
      </c>
      <c r="V4763">
        <f t="shared" si="529"/>
        <v>2.3384666054391228</v>
      </c>
      <c r="AC4763">
        <v>6.9</v>
      </c>
      <c r="AD4763">
        <v>5.8</v>
      </c>
      <c r="AH4763" s="85">
        <f>IF(AND(M4763&lt;Variables!$G$6,M4763&gt;Variables!$G$5),0,1)</f>
        <v>1</v>
      </c>
      <c r="AI4763" s="85">
        <f t="shared" si="530"/>
        <v>1</v>
      </c>
      <c r="AJ4763" s="85">
        <f>IF(I4763&gt;Variables!$G$7,0,1)</f>
        <v>1</v>
      </c>
      <c r="AK4763" s="85">
        <f>IF(F4763&gt;Variables!$G$8,0,1)</f>
        <v>0</v>
      </c>
      <c r="AL4763" s="85">
        <f>IF(G4763&gt;Variables!$G$9,0,1)</f>
        <v>0</v>
      </c>
      <c r="AM4763" s="85">
        <f>IF(AND(K4763&gt;Variables!$G$10,K4763&lt;Variables!$G$11),0,1)</f>
        <v>1</v>
      </c>
      <c r="AN4763" s="103">
        <f>IF(H4763&lt;Variables!$G$13,1,0)</f>
        <v>1</v>
      </c>
      <c r="AO4763" s="101">
        <f>IF(R4763&lt;Variables!$G$12,0,1)</f>
        <v>1</v>
      </c>
      <c r="AP4763" s="86">
        <f t="shared" si="528"/>
        <v>0</v>
      </c>
      <c r="AR4763">
        <v>0</v>
      </c>
      <c r="AS4763">
        <v>0</v>
      </c>
      <c r="AT4763">
        <v>1</v>
      </c>
      <c r="AU4763">
        <v>0</v>
      </c>
      <c r="BA4763">
        <v>-1.68</v>
      </c>
    </row>
    <row r="4764" spans="3:53" ht="12.75" x14ac:dyDescent="0.2">
      <c r="C4764" t="s">
        <v>900</v>
      </c>
      <c r="D4764" t="s">
        <v>872</v>
      </c>
      <c r="E4764">
        <v>5.94</v>
      </c>
      <c r="F4764">
        <v>60.54</v>
      </c>
      <c r="G4764">
        <v>11.86</v>
      </c>
      <c r="H4764">
        <v>208.2</v>
      </c>
      <c r="I4764">
        <v>-15.276</v>
      </c>
      <c r="J4764" t="s">
        <v>78</v>
      </c>
      <c r="K4764">
        <v>48.67</v>
      </c>
      <c r="L4764">
        <v>5.9458842105263159</v>
      </c>
      <c r="M4764">
        <v>-9.8962749996011706E-2</v>
      </c>
      <c r="N4764">
        <v>5.9441693877551023</v>
      </c>
      <c r="O4764">
        <v>-7.0142478841379738E-2</v>
      </c>
      <c r="P4764">
        <v>1620000</v>
      </c>
      <c r="Q4764">
        <v>20810</v>
      </c>
      <c r="R4764">
        <v>77.849999999999994</v>
      </c>
      <c r="S4764">
        <v>34.652000000000001</v>
      </c>
      <c r="T4764">
        <v>11.455</v>
      </c>
      <c r="U4764">
        <v>21.833749999999998</v>
      </c>
      <c r="V4764">
        <f t="shared" si="529"/>
        <v>2.3554141116186518</v>
      </c>
      <c r="AC4764">
        <v>5.95</v>
      </c>
      <c r="AD4764">
        <v>5.93</v>
      </c>
      <c r="AH4764" s="85">
        <f>IF(AND(M4764&lt;Variables!$G$6,M4764&gt;Variables!$G$5),0,1)</f>
        <v>1</v>
      </c>
      <c r="AI4764" s="85">
        <f t="shared" si="530"/>
        <v>0</v>
      </c>
      <c r="AJ4764" s="85">
        <f>IF(I4764&gt;Variables!$G$7,0,1)</f>
        <v>1</v>
      </c>
      <c r="AK4764" s="85">
        <f>IF(F4764&gt;Variables!$G$8,0,1)</f>
        <v>0</v>
      </c>
      <c r="AL4764" s="85">
        <f>IF(G4764&gt;Variables!$G$9,0,1)</f>
        <v>1</v>
      </c>
      <c r="AM4764" s="85">
        <f>IF(AND(K4764&gt;Variables!$G$10,K4764&lt;Variables!$G$11),0,1)</f>
        <v>1</v>
      </c>
      <c r="AN4764" s="103">
        <f>IF(H4764&lt;Variables!$G$13,1,0)</f>
        <v>1</v>
      </c>
      <c r="AO4764" s="101">
        <f>IF(R4764&lt;Variables!$G$12,0,1)</f>
        <v>1</v>
      </c>
      <c r="AP4764" s="86">
        <f t="shared" si="528"/>
        <v>1</v>
      </c>
      <c r="AR4764">
        <v>0</v>
      </c>
      <c r="AS4764">
        <v>1</v>
      </c>
      <c r="AT4764">
        <v>0</v>
      </c>
      <c r="AU4764">
        <v>0</v>
      </c>
      <c r="BA4764">
        <v>0.08</v>
      </c>
    </row>
    <row r="4765" spans="3:53" ht="12.75" x14ac:dyDescent="0.2">
      <c r="C4765" t="s">
        <v>900</v>
      </c>
      <c r="D4765" t="s">
        <v>897</v>
      </c>
      <c r="E4765">
        <v>73.5</v>
      </c>
      <c r="F4765">
        <v>12.75</v>
      </c>
      <c r="G4765">
        <v>13.49</v>
      </c>
      <c r="H4765">
        <v>481.77</v>
      </c>
      <c r="I4765">
        <v>60.475000000000001</v>
      </c>
      <c r="J4765" t="s">
        <v>78</v>
      </c>
      <c r="K4765">
        <v>47.07</v>
      </c>
      <c r="L4765">
        <v>75.014094999999983</v>
      </c>
      <c r="M4765">
        <v>-1.6584816493486829</v>
      </c>
      <c r="N4765">
        <v>74.18146200000001</v>
      </c>
      <c r="O4765">
        <v>-0.55466957499437586</v>
      </c>
      <c r="P4765">
        <v>1920000</v>
      </c>
      <c r="Q4765">
        <v>2470000</v>
      </c>
      <c r="R4765">
        <v>0.78</v>
      </c>
      <c r="S4765">
        <v>34.652000000000001</v>
      </c>
      <c r="T4765">
        <v>11.455</v>
      </c>
      <c r="U4765">
        <v>21.833749999999998</v>
      </c>
      <c r="V4765">
        <f t="shared" si="529"/>
        <v>2.365731916523341</v>
      </c>
      <c r="AC4765">
        <v>80</v>
      </c>
      <c r="AD4765">
        <v>67.069999999999993</v>
      </c>
      <c r="AH4765" s="85">
        <f>IF(AND(M4765&lt;Variables!$G$6,M4765&gt;Variables!$G$5),0,1)</f>
        <v>1</v>
      </c>
      <c r="AI4765" s="85">
        <f t="shared" si="530"/>
        <v>0</v>
      </c>
      <c r="AJ4765" s="85">
        <f>IF(I4765&gt;Variables!$G$7,0,1)</f>
        <v>0</v>
      </c>
      <c r="AK4765" s="85">
        <f>IF(F4765&gt;Variables!$G$8,0,1)</f>
        <v>0</v>
      </c>
      <c r="AL4765" s="85">
        <f>IF(G4765&gt;Variables!$G$9,0,1)</f>
        <v>0</v>
      </c>
      <c r="AM4765" s="85">
        <f>IF(AND(K4765&gt;Variables!$G$10,K4765&lt;Variables!$G$11),0,1)</f>
        <v>1</v>
      </c>
      <c r="AN4765" s="103">
        <f>IF(H4765&lt;Variables!$G$13,1,0)</f>
        <v>1</v>
      </c>
      <c r="AO4765" s="101">
        <f>IF(R4765&lt;Variables!$G$12,0,1)</f>
        <v>0</v>
      </c>
      <c r="AP4765" s="86">
        <f t="shared" si="528"/>
        <v>1</v>
      </c>
      <c r="AR4765">
        <v>1</v>
      </c>
      <c r="AS4765">
        <v>0</v>
      </c>
      <c r="AT4765">
        <v>0</v>
      </c>
      <c r="AU4765">
        <v>0</v>
      </c>
      <c r="BA4765">
        <v>2</v>
      </c>
    </row>
    <row r="4766" spans="3:53" ht="12.75" x14ac:dyDescent="0.2">
      <c r="C4766" t="s">
        <v>900</v>
      </c>
      <c r="D4766" t="s">
        <v>882</v>
      </c>
      <c r="E4766">
        <v>20.05</v>
      </c>
      <c r="F4766">
        <v>23.5</v>
      </c>
      <c r="G4766">
        <v>23.2</v>
      </c>
      <c r="H4766">
        <v>113.63</v>
      </c>
      <c r="I4766">
        <v>1479.3989999999999</v>
      </c>
      <c r="J4766" t="s">
        <v>78</v>
      </c>
      <c r="K4766">
        <v>46.34</v>
      </c>
      <c r="L4766">
        <v>20.075893749999999</v>
      </c>
      <c r="M4766">
        <v>-0.52746717689718514</v>
      </c>
      <c r="N4766">
        <v>20.12459777777778</v>
      </c>
      <c r="O4766">
        <v>-0.76820306912413905</v>
      </c>
      <c r="P4766">
        <v>1060000</v>
      </c>
      <c r="Q4766">
        <v>179040</v>
      </c>
      <c r="R4766">
        <v>5.92</v>
      </c>
      <c r="S4766">
        <v>34.652000000000001</v>
      </c>
      <c r="T4766">
        <v>11.455</v>
      </c>
      <c r="U4766">
        <v>21.833749999999998</v>
      </c>
      <c r="V4766">
        <f t="shared" si="529"/>
        <v>2.3372211763421493</v>
      </c>
      <c r="AC4766">
        <v>21.399899999999999</v>
      </c>
      <c r="AD4766">
        <v>19.5</v>
      </c>
      <c r="AH4766" s="85">
        <f>IF(AND(M4766&lt;Variables!$G$6,M4766&gt;Variables!$G$5),0,1)</f>
        <v>1</v>
      </c>
      <c r="AI4766" s="85">
        <f t="shared" si="530"/>
        <v>1</v>
      </c>
      <c r="AJ4766" s="85">
        <f>IF(I4766&gt;Variables!$G$7,0,1)</f>
        <v>0</v>
      </c>
      <c r="AK4766" s="85">
        <f>IF(F4766&gt;Variables!$G$8,0,1)</f>
        <v>0</v>
      </c>
      <c r="AL4766" s="85">
        <f>IF(G4766&gt;Variables!$G$9,0,1)</f>
        <v>0</v>
      </c>
      <c r="AM4766" s="85">
        <f>IF(AND(K4766&gt;Variables!$G$10,K4766&lt;Variables!$G$11),0,1)</f>
        <v>1</v>
      </c>
      <c r="AN4766" s="103">
        <f>IF(H4766&lt;Variables!$G$13,1,0)</f>
        <v>1</v>
      </c>
      <c r="AO4766" s="101">
        <f>IF(R4766&lt;Variables!$G$12,0,1)</f>
        <v>1</v>
      </c>
      <c r="AP4766" s="86">
        <f t="shared" si="528"/>
        <v>1</v>
      </c>
      <c r="AR4766">
        <v>0</v>
      </c>
      <c r="AS4766">
        <v>0</v>
      </c>
      <c r="AT4766">
        <v>1</v>
      </c>
      <c r="AU4766">
        <v>0</v>
      </c>
      <c r="BA4766">
        <v>-2.0699999999999998</v>
      </c>
    </row>
    <row r="4767" spans="3:53" ht="12.75" x14ac:dyDescent="0.2">
      <c r="C4767" t="s">
        <v>900</v>
      </c>
      <c r="D4767" t="s">
        <v>196</v>
      </c>
      <c r="E4767">
        <v>8.6300000000000008</v>
      </c>
      <c r="F4767">
        <v>26.62</v>
      </c>
      <c r="G4767">
        <v>12.96</v>
      </c>
      <c r="H4767">
        <v>1760</v>
      </c>
      <c r="I4767">
        <v>-45.688000000000002</v>
      </c>
      <c r="J4767" t="s">
        <v>78</v>
      </c>
      <c r="K4767">
        <v>64.849999999999994</v>
      </c>
      <c r="L4767">
        <v>8.5981649999999998</v>
      </c>
      <c r="M4767">
        <v>1.292543234515747</v>
      </c>
      <c r="N4767">
        <v>8.4264559999999999</v>
      </c>
      <c r="O4767">
        <v>3.3566187255947311</v>
      </c>
      <c r="P4767">
        <v>54261000</v>
      </c>
      <c r="Q4767">
        <v>23880000</v>
      </c>
      <c r="R4767">
        <v>2.27</v>
      </c>
      <c r="S4767">
        <v>34.652000000000001</v>
      </c>
      <c r="T4767">
        <v>11.455</v>
      </c>
      <c r="U4767">
        <v>21.833749999999998</v>
      </c>
      <c r="V4767">
        <f t="shared" si="529"/>
        <v>2.4318068327125602</v>
      </c>
      <c r="AC4767">
        <v>8.86</v>
      </c>
      <c r="AD4767">
        <v>8.26</v>
      </c>
      <c r="AH4767" s="85">
        <f>IF(AND(M4767&lt;Variables!$G$6,M4767&gt;Variables!$G$5),0,1)</f>
        <v>1</v>
      </c>
      <c r="AI4767" s="85">
        <f t="shared" si="530"/>
        <v>0</v>
      </c>
      <c r="AJ4767" s="85">
        <f>IF(I4767&gt;Variables!$G$7,0,1)</f>
        <v>1</v>
      </c>
      <c r="AK4767" s="85">
        <f>IF(F4767&gt;Variables!$G$8,0,1)</f>
        <v>0</v>
      </c>
      <c r="AL4767" s="85">
        <f>IF(G4767&gt;Variables!$G$9,0,1)</f>
        <v>0</v>
      </c>
      <c r="AM4767" s="85">
        <f>IF(AND(K4767&gt;Variables!$G$10,K4767&lt;Variables!$G$11),0,1)</f>
        <v>0</v>
      </c>
      <c r="AN4767" s="103">
        <f>IF(H4767&lt;Variables!$G$13,1,0)</f>
        <v>1</v>
      </c>
      <c r="AO4767" s="101">
        <f>IF(R4767&lt;Variables!$G$12,0,1)</f>
        <v>1</v>
      </c>
      <c r="AP4767" s="86">
        <f t="shared" si="528"/>
        <v>1</v>
      </c>
      <c r="AR4767">
        <v>1</v>
      </c>
      <c r="AS4767">
        <v>0</v>
      </c>
      <c r="AT4767">
        <v>0</v>
      </c>
      <c r="AU4767">
        <v>0</v>
      </c>
      <c r="BA4767">
        <v>2</v>
      </c>
    </row>
    <row r="4768" spans="3:53" ht="12.75" x14ac:dyDescent="0.2">
      <c r="C4768" t="s">
        <v>900</v>
      </c>
      <c r="D4768" t="s">
        <v>862</v>
      </c>
      <c r="E4768">
        <v>78.22</v>
      </c>
      <c r="F4768">
        <v>21.29</v>
      </c>
      <c r="G4768">
        <v>-0.37</v>
      </c>
      <c r="H4768">
        <v>4480</v>
      </c>
      <c r="I4768">
        <v>2.544</v>
      </c>
      <c r="J4768" t="s">
        <v>78</v>
      </c>
      <c r="K4768">
        <v>56.41</v>
      </c>
      <c r="L4768">
        <v>78.249249999999989</v>
      </c>
      <c r="M4768">
        <v>-1.1821199564205961E-2</v>
      </c>
      <c r="N4768">
        <v>78.159517999999991</v>
      </c>
      <c r="O4768">
        <v>0.10297146407684279</v>
      </c>
      <c r="P4768">
        <v>14551000</v>
      </c>
      <c r="Q4768">
        <v>578815</v>
      </c>
      <c r="R4768">
        <v>25.14</v>
      </c>
      <c r="S4768">
        <v>34.652000000000001</v>
      </c>
      <c r="T4768">
        <v>11.455</v>
      </c>
      <c r="U4768">
        <v>21.833749999999998</v>
      </c>
      <c r="V4768">
        <f t="shared" si="529"/>
        <v>2.4339337861806976</v>
      </c>
      <c r="AC4768">
        <v>78.25</v>
      </c>
      <c r="AD4768">
        <v>78</v>
      </c>
      <c r="AH4768" s="85">
        <f>IF(AND(M4768&lt;Variables!$G$6,M4768&gt;Variables!$G$5),0,1)</f>
        <v>1</v>
      </c>
      <c r="AI4768" s="85">
        <f t="shared" si="530"/>
        <v>0</v>
      </c>
      <c r="AJ4768" s="85">
        <f>IF(I4768&gt;Variables!$G$7,0,1)</f>
        <v>0</v>
      </c>
      <c r="AK4768" s="85">
        <f>IF(F4768&gt;Variables!$G$8,0,1)</f>
        <v>0</v>
      </c>
      <c r="AL4768" s="85">
        <f>IF(G4768&gt;Variables!$G$9,0,1)</f>
        <v>1</v>
      </c>
      <c r="AM4768" s="85">
        <f>IF(AND(K4768&gt;Variables!$G$10,K4768&lt;Variables!$G$11),0,1)</f>
        <v>0</v>
      </c>
      <c r="AN4768" s="103">
        <f>IF(H4768&lt;Variables!$G$13,1,0)</f>
        <v>0</v>
      </c>
      <c r="AO4768" s="101">
        <f>IF(R4768&lt;Variables!$G$12,0,1)</f>
        <v>1</v>
      </c>
      <c r="AP4768" s="86">
        <f t="shared" si="528"/>
        <v>1</v>
      </c>
      <c r="AR4768">
        <v>0</v>
      </c>
      <c r="AS4768">
        <v>0</v>
      </c>
      <c r="AT4768">
        <v>0</v>
      </c>
      <c r="AU4768">
        <v>1</v>
      </c>
      <c r="BA4768">
        <v>-0.27</v>
      </c>
    </row>
    <row r="4769" spans="3:53" ht="12.75" x14ac:dyDescent="0.2">
      <c r="C4769" t="s">
        <v>901</v>
      </c>
      <c r="D4769" t="s">
        <v>840</v>
      </c>
      <c r="E4769">
        <v>108</v>
      </c>
      <c r="F4769">
        <v>44.11</v>
      </c>
      <c r="G4769">
        <v>41.47</v>
      </c>
      <c r="H4769">
        <v>-99999</v>
      </c>
      <c r="I4769">
        <v>-1.4E-2</v>
      </c>
      <c r="J4769" t="s">
        <v>78</v>
      </c>
      <c r="K4769">
        <v>58.69</v>
      </c>
      <c r="L4769">
        <v>107.6312352941177</v>
      </c>
      <c r="M4769">
        <v>-0.12193049142197369</v>
      </c>
      <c r="N4769">
        <v>105.38352272727271</v>
      </c>
      <c r="O4769">
        <v>2.0083569214180019</v>
      </c>
      <c r="P4769">
        <v>230175</v>
      </c>
      <c r="Q4769">
        <v>15001</v>
      </c>
      <c r="R4769">
        <v>15.34</v>
      </c>
      <c r="S4769">
        <v>36.371000000000002</v>
      </c>
      <c r="T4769">
        <v>11.472</v>
      </c>
      <c r="U4769">
        <v>22.735833333333339</v>
      </c>
      <c r="V4769">
        <f t="shared" si="529"/>
        <v>2.463258648179651</v>
      </c>
      <c r="AC4769">
        <v>129.79</v>
      </c>
      <c r="AD4769">
        <v>107.5</v>
      </c>
      <c r="AH4769" s="85">
        <f>IF(AND(M4769&lt;Variables!$G$6,M4769&gt;Variables!$G$5),0,1)</f>
        <v>1</v>
      </c>
      <c r="AI4769" s="85">
        <f t="shared" si="530"/>
        <v>0</v>
      </c>
      <c r="AJ4769" s="85">
        <f>IF(I4769&gt;Variables!$G$7,0,1)</f>
        <v>1</v>
      </c>
      <c r="AK4769" s="85">
        <f>IF(F4769&gt;Variables!$G$8,0,1)</f>
        <v>0</v>
      </c>
      <c r="AL4769" s="85">
        <f>IF(G4769&gt;Variables!$G$9,0,1)</f>
        <v>0</v>
      </c>
      <c r="AM4769" s="85">
        <f>IF(AND(K4769&gt;Variables!$G$10,K4769&lt;Variables!$G$11),0,1)</f>
        <v>0</v>
      </c>
      <c r="AN4769" s="103">
        <f>IF(H4769&lt;Variables!$G$13,1,0)</f>
        <v>1</v>
      </c>
      <c r="AO4769" s="101">
        <f>IF(R4769&lt;Variables!$G$12,0,1)</f>
        <v>1</v>
      </c>
      <c r="AP4769" s="86">
        <f t="shared" si="528"/>
        <v>1</v>
      </c>
      <c r="AR4769">
        <v>1</v>
      </c>
      <c r="AS4769">
        <v>0</v>
      </c>
      <c r="AT4769">
        <v>0</v>
      </c>
      <c r="AU4769">
        <v>0</v>
      </c>
      <c r="BA4769">
        <v>2</v>
      </c>
    </row>
    <row r="4770" spans="3:53" ht="12.75" x14ac:dyDescent="0.2">
      <c r="C4770" t="s">
        <v>901</v>
      </c>
      <c r="D4770" t="s">
        <v>866</v>
      </c>
      <c r="E4770">
        <v>38.74</v>
      </c>
      <c r="F4770">
        <v>10.7</v>
      </c>
      <c r="G4770">
        <v>-0.51</v>
      </c>
      <c r="H4770">
        <v>3060</v>
      </c>
      <c r="I4770">
        <v>68.600999999999999</v>
      </c>
      <c r="J4770" t="s">
        <v>76</v>
      </c>
      <c r="K4770">
        <v>55.52</v>
      </c>
      <c r="L4770">
        <v>38.744495000000001</v>
      </c>
      <c r="M4770">
        <v>-1.160164818253169E-2</v>
      </c>
      <c r="N4770">
        <v>38.782051999999993</v>
      </c>
      <c r="O4770">
        <v>-0.10843160129843341</v>
      </c>
      <c r="P4770">
        <v>3621000</v>
      </c>
      <c r="Q4770">
        <v>847606</v>
      </c>
      <c r="R4770">
        <v>4.2699999999999996</v>
      </c>
      <c r="S4770">
        <v>36.371000000000002</v>
      </c>
      <c r="T4770">
        <v>11.472</v>
      </c>
      <c r="U4770">
        <v>22.735833333333339</v>
      </c>
      <c r="V4770">
        <f t="shared" si="529"/>
        <v>2.424673793543676</v>
      </c>
      <c r="AC4770">
        <v>38.94</v>
      </c>
      <c r="AD4770">
        <v>38.700000000000003</v>
      </c>
      <c r="AH4770" s="85">
        <f>IF(AND(M4770&lt;Variables!$G$6,M4770&gt;Variables!$G$5),0,1)</f>
        <v>1</v>
      </c>
      <c r="AI4770" s="85">
        <f t="shared" si="530"/>
        <v>1</v>
      </c>
      <c r="AJ4770" s="85">
        <f>IF(I4770&gt;Variables!$G$7,0,1)</f>
        <v>0</v>
      </c>
      <c r="AK4770" s="85">
        <f>IF(F4770&gt;Variables!$G$8,0,1)</f>
        <v>0</v>
      </c>
      <c r="AL4770" s="85">
        <f>IF(G4770&gt;Variables!$G$9,0,1)</f>
        <v>1</v>
      </c>
      <c r="AM4770" s="85">
        <f>IF(AND(K4770&gt;Variables!$G$10,K4770&lt;Variables!$G$11),0,1)</f>
        <v>0</v>
      </c>
      <c r="AN4770" s="103">
        <f>IF(H4770&lt;Variables!$G$13,1,0)</f>
        <v>0</v>
      </c>
      <c r="AO4770" s="101">
        <f>IF(R4770&lt;Variables!$G$12,0,1)</f>
        <v>1</v>
      </c>
      <c r="AP4770" s="86">
        <f t="shared" si="528"/>
        <v>0</v>
      </c>
      <c r="AR4770">
        <v>0</v>
      </c>
      <c r="AS4770">
        <v>1</v>
      </c>
      <c r="AT4770">
        <v>0</v>
      </c>
      <c r="AU4770">
        <v>0</v>
      </c>
      <c r="BA4770">
        <v>0.34</v>
      </c>
    </row>
    <row r="4771" spans="3:53" ht="12.75" x14ac:dyDescent="0.2">
      <c r="C4771" t="s">
        <v>901</v>
      </c>
      <c r="D4771" t="s">
        <v>262</v>
      </c>
      <c r="E4771">
        <v>5.87</v>
      </c>
      <c r="F4771">
        <v>28.57</v>
      </c>
      <c r="G4771">
        <v>21.43</v>
      </c>
      <c r="H4771">
        <v>558.21</v>
      </c>
      <c r="I4771">
        <v>119.509</v>
      </c>
      <c r="J4771" t="s">
        <v>78</v>
      </c>
      <c r="K4771">
        <v>70.19</v>
      </c>
      <c r="L4771">
        <v>5.7936350000000001</v>
      </c>
      <c r="M4771">
        <v>2.6989100970288962</v>
      </c>
      <c r="N4771">
        <v>5.7748839999999992</v>
      </c>
      <c r="O4771">
        <v>3.0323725983067531</v>
      </c>
      <c r="P4771">
        <v>36070000</v>
      </c>
      <c r="Q4771">
        <v>13790000</v>
      </c>
      <c r="R4771">
        <v>2.62</v>
      </c>
      <c r="S4771">
        <v>36.371000000000002</v>
      </c>
      <c r="T4771">
        <v>11.472</v>
      </c>
      <c r="U4771">
        <v>22.735833333333339</v>
      </c>
      <c r="V4771">
        <f t="shared" si="529"/>
        <v>2.348626744324418</v>
      </c>
      <c r="AC4771">
        <v>6.39</v>
      </c>
      <c r="AD4771">
        <v>5.68</v>
      </c>
      <c r="AH4771" s="85">
        <f>IF(AND(M4771&lt;Variables!$G$6,M4771&gt;Variables!$G$5),0,1)</f>
        <v>1</v>
      </c>
      <c r="AI4771" s="85">
        <f t="shared" si="530"/>
        <v>0</v>
      </c>
      <c r="AJ4771" s="85">
        <f>IF(I4771&gt;Variables!$G$7,0,1)</f>
        <v>0</v>
      </c>
      <c r="AK4771" s="85">
        <f>IF(F4771&gt;Variables!$G$8,0,1)</f>
        <v>0</v>
      </c>
      <c r="AL4771" s="85">
        <f>IF(G4771&gt;Variables!$G$9,0,1)</f>
        <v>0</v>
      </c>
      <c r="AM4771" s="85">
        <f>IF(AND(K4771&gt;Variables!$G$10,K4771&lt;Variables!$G$11),0,1)</f>
        <v>0</v>
      </c>
      <c r="AN4771" s="103">
        <f>IF(H4771&lt;Variables!$G$13,1,0)</f>
        <v>1</v>
      </c>
      <c r="AO4771" s="101">
        <f>IF(R4771&lt;Variables!$G$12,0,1)</f>
        <v>1</v>
      </c>
      <c r="AP4771" s="86">
        <f t="shared" si="528"/>
        <v>1</v>
      </c>
      <c r="AR4771">
        <v>1</v>
      </c>
      <c r="AS4771">
        <v>0</v>
      </c>
      <c r="AT4771">
        <v>0</v>
      </c>
      <c r="AU4771">
        <v>0</v>
      </c>
      <c r="BA4771">
        <v>2</v>
      </c>
    </row>
    <row r="4772" spans="3:53" ht="12.75" x14ac:dyDescent="0.2">
      <c r="C4772" t="s">
        <v>901</v>
      </c>
      <c r="D4772" t="s">
        <v>697</v>
      </c>
      <c r="E4772">
        <v>6.8</v>
      </c>
      <c r="F4772">
        <v>17.149999999999999</v>
      </c>
      <c r="G4772">
        <v>21.05</v>
      </c>
      <c r="H4772">
        <v>-99999</v>
      </c>
      <c r="I4772">
        <v>-7.7759999999999998</v>
      </c>
      <c r="J4772" t="s">
        <v>76</v>
      </c>
      <c r="K4772">
        <v>54.6</v>
      </c>
      <c r="L4772">
        <v>6.8112499999999994</v>
      </c>
      <c r="M4772">
        <v>1.302991374564155</v>
      </c>
      <c r="N4772">
        <v>6.8405769230769247</v>
      </c>
      <c r="O4772">
        <v>0.86868516488148639</v>
      </c>
      <c r="P4772">
        <v>205253</v>
      </c>
      <c r="Q4772">
        <v>74910</v>
      </c>
      <c r="R4772">
        <v>2.74</v>
      </c>
      <c r="S4772">
        <v>36.371000000000002</v>
      </c>
      <c r="T4772">
        <v>11.472</v>
      </c>
      <c r="U4772">
        <v>22.735833333333339</v>
      </c>
      <c r="V4772">
        <f t="shared" si="529"/>
        <v>2.363468244448522</v>
      </c>
      <c r="AC4772">
        <v>6.9</v>
      </c>
      <c r="AD4772">
        <v>5.8</v>
      </c>
      <c r="AH4772" s="85">
        <f>IF(AND(M4772&lt;Variables!$G$6,M4772&gt;Variables!$G$5),0,1)</f>
        <v>1</v>
      </c>
      <c r="AI4772" s="85">
        <f t="shared" si="530"/>
        <v>1</v>
      </c>
      <c r="AJ4772" s="85">
        <f>IF(I4772&gt;Variables!$G$7,0,1)</f>
        <v>1</v>
      </c>
      <c r="AK4772" s="85">
        <f>IF(F4772&gt;Variables!$G$8,0,1)</f>
        <v>0</v>
      </c>
      <c r="AL4772" s="85">
        <f>IF(G4772&gt;Variables!$G$9,0,1)</f>
        <v>0</v>
      </c>
      <c r="AM4772" s="85">
        <f>IF(AND(K4772&gt;Variables!$G$10,K4772&lt;Variables!$G$11),0,1)</f>
        <v>0</v>
      </c>
      <c r="AN4772" s="103">
        <f>IF(H4772&lt;Variables!$G$13,1,0)</f>
        <v>1</v>
      </c>
      <c r="AO4772" s="101">
        <f>IF(R4772&lt;Variables!$G$12,0,1)</f>
        <v>1</v>
      </c>
      <c r="AP4772" s="86">
        <f t="shared" si="528"/>
        <v>0</v>
      </c>
      <c r="AR4772">
        <v>1</v>
      </c>
      <c r="AS4772">
        <v>0</v>
      </c>
      <c r="AT4772">
        <v>0</v>
      </c>
      <c r="AU4772">
        <v>0</v>
      </c>
      <c r="BA4772">
        <v>1.44</v>
      </c>
    </row>
    <row r="4773" spans="3:53" ht="12.75" x14ac:dyDescent="0.2">
      <c r="C4773" t="s">
        <v>901</v>
      </c>
      <c r="D4773" t="s">
        <v>872</v>
      </c>
      <c r="E4773">
        <v>5.94</v>
      </c>
      <c r="F4773">
        <v>60.54</v>
      </c>
      <c r="G4773">
        <v>11.86</v>
      </c>
      <c r="H4773">
        <v>208.2</v>
      </c>
      <c r="I4773">
        <v>-15.276</v>
      </c>
      <c r="J4773" t="s">
        <v>78</v>
      </c>
      <c r="K4773">
        <v>48.67</v>
      </c>
      <c r="L4773">
        <v>5.9420277777777777</v>
      </c>
      <c r="M4773">
        <v>-3.4126023196338062E-2</v>
      </c>
      <c r="N4773">
        <v>5.9432145833333339</v>
      </c>
      <c r="O4773">
        <v>-5.4088293267219062E-2</v>
      </c>
      <c r="P4773">
        <v>1630000</v>
      </c>
      <c r="Q4773">
        <v>20810</v>
      </c>
      <c r="R4773">
        <v>78.33</v>
      </c>
      <c r="S4773">
        <v>36.371000000000002</v>
      </c>
      <c r="T4773">
        <v>11.472</v>
      </c>
      <c r="U4773">
        <v>22.735833333333339</v>
      </c>
      <c r="V4773">
        <f t="shared" si="529"/>
        <v>2.3539773971829669</v>
      </c>
      <c r="AC4773">
        <v>5.95</v>
      </c>
      <c r="AD4773">
        <v>5.93</v>
      </c>
      <c r="AH4773" s="85">
        <f>IF(AND(M4773&lt;Variables!$G$6,M4773&gt;Variables!$G$5),0,1)</f>
        <v>1</v>
      </c>
      <c r="AI4773" s="85">
        <f t="shared" si="530"/>
        <v>1</v>
      </c>
      <c r="AJ4773" s="85">
        <f>IF(I4773&gt;Variables!$G$7,0,1)</f>
        <v>1</v>
      </c>
      <c r="AK4773" s="85">
        <f>IF(F4773&gt;Variables!$G$8,0,1)</f>
        <v>0</v>
      </c>
      <c r="AL4773" s="85">
        <f>IF(G4773&gt;Variables!$G$9,0,1)</f>
        <v>1</v>
      </c>
      <c r="AM4773" s="85">
        <f>IF(AND(K4773&gt;Variables!$G$10,K4773&lt;Variables!$G$11),0,1)</f>
        <v>1</v>
      </c>
      <c r="AN4773" s="103">
        <f>IF(H4773&lt;Variables!$G$13,1,0)</f>
        <v>1</v>
      </c>
      <c r="AO4773" s="101">
        <f>IF(R4773&lt;Variables!$G$12,0,1)</f>
        <v>1</v>
      </c>
      <c r="AP4773" s="86">
        <f t="shared" si="528"/>
        <v>1</v>
      </c>
      <c r="AR4773">
        <v>0</v>
      </c>
      <c r="AS4773">
        <v>0</v>
      </c>
      <c r="AT4773">
        <v>0</v>
      </c>
      <c r="AU4773">
        <v>1</v>
      </c>
      <c r="BA4773">
        <v>-0.17</v>
      </c>
    </row>
    <row r="4774" spans="3:53" ht="12.75" x14ac:dyDescent="0.2">
      <c r="C4774" t="s">
        <v>901</v>
      </c>
      <c r="D4774" t="s">
        <v>868</v>
      </c>
      <c r="E4774">
        <v>5.63</v>
      </c>
      <c r="F4774">
        <v>40.11</v>
      </c>
      <c r="G4774">
        <v>-4.57</v>
      </c>
      <c r="H4774">
        <v>124.3</v>
      </c>
      <c r="I4774">
        <v>0.43</v>
      </c>
      <c r="J4774" t="s">
        <v>76</v>
      </c>
      <c r="K4774">
        <v>59.77</v>
      </c>
      <c r="L4774">
        <v>5.5653499999999996</v>
      </c>
      <c r="M4774">
        <v>1.3413352259965701</v>
      </c>
      <c r="N4774">
        <v>5.6049959999999999</v>
      </c>
      <c r="O4774">
        <v>0.62451427262392001</v>
      </c>
      <c r="P4774">
        <v>26410000</v>
      </c>
      <c r="Q4774">
        <v>722400</v>
      </c>
      <c r="R4774">
        <v>36.56</v>
      </c>
      <c r="S4774">
        <v>36.371000000000002</v>
      </c>
      <c r="T4774">
        <v>11.472</v>
      </c>
      <c r="U4774">
        <v>22.735833333333339</v>
      </c>
      <c r="V4774">
        <f t="shared" si="529"/>
        <v>2.3954956913078242</v>
      </c>
      <c r="AC4774">
        <v>5.74</v>
      </c>
      <c r="AD4774">
        <v>5.0199999999999996</v>
      </c>
      <c r="AH4774" s="85">
        <f>IF(AND(M4774&lt;Variables!$G$6,M4774&gt;Variables!$G$5),0,1)</f>
        <v>1</v>
      </c>
      <c r="AI4774" s="85">
        <f t="shared" si="530"/>
        <v>1</v>
      </c>
      <c r="AJ4774" s="85">
        <f>IF(I4774&gt;Variables!$G$7,0,1)</f>
        <v>0</v>
      </c>
      <c r="AK4774" s="85">
        <f>IF(F4774&gt;Variables!$G$8,0,1)</f>
        <v>0</v>
      </c>
      <c r="AL4774" s="85">
        <f>IF(G4774&gt;Variables!$G$9,0,1)</f>
        <v>1</v>
      </c>
      <c r="AM4774" s="85">
        <f>IF(AND(K4774&gt;Variables!$G$10,K4774&lt;Variables!$G$11),0,1)</f>
        <v>0</v>
      </c>
      <c r="AN4774" s="103">
        <f>IF(H4774&lt;Variables!$G$13,1,0)</f>
        <v>1</v>
      </c>
      <c r="AO4774" s="101">
        <f>IF(R4774&lt;Variables!$G$12,0,1)</f>
        <v>1</v>
      </c>
      <c r="AP4774" s="86">
        <f t="shared" si="528"/>
        <v>0</v>
      </c>
      <c r="AR4774">
        <v>0</v>
      </c>
      <c r="AS4774">
        <v>0</v>
      </c>
      <c r="AT4774">
        <v>1</v>
      </c>
      <c r="AU4774">
        <v>0</v>
      </c>
      <c r="BA4774">
        <v>-1.35</v>
      </c>
    </row>
    <row r="4775" spans="3:53" ht="12.75" x14ac:dyDescent="0.2">
      <c r="C4775" t="s">
        <v>901</v>
      </c>
      <c r="D4775" t="s">
        <v>215</v>
      </c>
      <c r="E4775">
        <v>22.43</v>
      </c>
      <c r="F4775">
        <v>10.42</v>
      </c>
      <c r="G4775">
        <v>3.28</v>
      </c>
      <c r="H4775">
        <v>2850</v>
      </c>
      <c r="I4775">
        <v>0.76900000000000002</v>
      </c>
      <c r="J4775" t="s">
        <v>78</v>
      </c>
      <c r="K4775">
        <v>66.48</v>
      </c>
      <c r="L4775">
        <v>21.955615000000002</v>
      </c>
      <c r="M4775">
        <v>1.750736656659347</v>
      </c>
      <c r="N4775">
        <v>21.996843999999999</v>
      </c>
      <c r="O4775">
        <v>1.5600237925040541</v>
      </c>
      <c r="P4775">
        <v>14759000</v>
      </c>
      <c r="Q4775">
        <v>27073000</v>
      </c>
      <c r="R4775">
        <v>0.55000000000000004</v>
      </c>
      <c r="S4775">
        <v>36.371000000000002</v>
      </c>
      <c r="T4775">
        <v>11.472</v>
      </c>
      <c r="U4775">
        <v>22.735833333333339</v>
      </c>
      <c r="V4775">
        <f t="shared" si="529"/>
        <v>2.4088886663130142</v>
      </c>
      <c r="AC4775">
        <v>23.46</v>
      </c>
      <c r="AD4775">
        <v>21.9</v>
      </c>
      <c r="AH4775" s="85">
        <f>IF(AND(M4775&lt;Variables!$G$6,M4775&gt;Variables!$G$5),0,1)</f>
        <v>1</v>
      </c>
      <c r="AI4775" s="85">
        <f t="shared" si="530"/>
        <v>1</v>
      </c>
      <c r="AJ4775" s="85">
        <f>IF(I4775&gt;Variables!$G$7,0,1)</f>
        <v>0</v>
      </c>
      <c r="AK4775" s="85">
        <f>IF(F4775&gt;Variables!$G$8,0,1)</f>
        <v>0</v>
      </c>
      <c r="AL4775" s="85">
        <f>IF(G4775&gt;Variables!$G$9,0,1)</f>
        <v>1</v>
      </c>
      <c r="AM4775" s="85">
        <f>IF(AND(K4775&gt;Variables!$G$10,K4775&lt;Variables!$G$11),0,1)</f>
        <v>0</v>
      </c>
      <c r="AN4775" s="103">
        <f>IF(H4775&lt;Variables!$G$13,1,0)</f>
        <v>0</v>
      </c>
      <c r="AO4775" s="101">
        <f>IF(R4775&lt;Variables!$G$12,0,1)</f>
        <v>0</v>
      </c>
      <c r="AP4775" s="86">
        <f t="shared" si="528"/>
        <v>1</v>
      </c>
      <c r="AR4775">
        <v>1</v>
      </c>
      <c r="AS4775">
        <v>0</v>
      </c>
      <c r="AT4775">
        <v>0</v>
      </c>
      <c r="AU4775">
        <v>0</v>
      </c>
      <c r="BA4775">
        <v>2</v>
      </c>
    </row>
    <row r="4776" spans="3:53" ht="12.75" x14ac:dyDescent="0.2">
      <c r="C4776" t="s">
        <v>901</v>
      </c>
      <c r="D4776" t="s">
        <v>892</v>
      </c>
      <c r="E4776">
        <v>71.03</v>
      </c>
      <c r="F4776">
        <v>10.5</v>
      </c>
      <c r="G4776">
        <v>9.2799999999999994</v>
      </c>
      <c r="H4776">
        <v>2480</v>
      </c>
      <c r="I4776">
        <v>3.6999999999999998E-2</v>
      </c>
      <c r="J4776" t="s">
        <v>78</v>
      </c>
      <c r="K4776">
        <v>53.56</v>
      </c>
      <c r="L4776">
        <v>69.854354999999998</v>
      </c>
      <c r="M4776">
        <v>1.654363568312966</v>
      </c>
      <c r="N4776">
        <v>71.000028</v>
      </c>
      <c r="O4776">
        <v>1.404506488364308E-2</v>
      </c>
      <c r="P4776">
        <v>4965000</v>
      </c>
      <c r="Q4776">
        <v>1705000</v>
      </c>
      <c r="R4776">
        <v>2.91</v>
      </c>
      <c r="S4776">
        <v>36.371000000000002</v>
      </c>
      <c r="T4776">
        <v>11.472</v>
      </c>
      <c r="U4776">
        <v>22.735833333333339</v>
      </c>
      <c r="V4776">
        <f t="shared" si="529"/>
        <v>2.3438591721562383</v>
      </c>
      <c r="AC4776">
        <v>72.789900000000003</v>
      </c>
      <c r="AD4776">
        <v>65.13</v>
      </c>
      <c r="AH4776" s="85">
        <f>IF(AND(M4776&lt;Variables!$G$6,M4776&gt;Variables!$G$5),0,1)</f>
        <v>1</v>
      </c>
      <c r="AI4776" s="85">
        <f t="shared" si="530"/>
        <v>1</v>
      </c>
      <c r="AJ4776" s="85">
        <f>IF(I4776&gt;Variables!$G$7,0,1)</f>
        <v>0</v>
      </c>
      <c r="AK4776" s="85">
        <f>IF(F4776&gt;Variables!$G$8,0,1)</f>
        <v>0</v>
      </c>
      <c r="AL4776" s="85">
        <f>IF(G4776&gt;Variables!$G$9,0,1)</f>
        <v>1</v>
      </c>
      <c r="AM4776" s="85">
        <f>IF(AND(K4776&gt;Variables!$G$10,K4776&lt;Variables!$G$11),0,1)</f>
        <v>0</v>
      </c>
      <c r="AN4776" s="103">
        <f>IF(H4776&lt;Variables!$G$13,1,0)</f>
        <v>1</v>
      </c>
      <c r="AO4776" s="101">
        <f>IF(R4776&lt;Variables!$G$12,0,1)</f>
        <v>1</v>
      </c>
      <c r="AP4776" s="86">
        <f t="shared" si="528"/>
        <v>1</v>
      </c>
      <c r="AR4776">
        <v>1</v>
      </c>
      <c r="AS4776">
        <v>0</v>
      </c>
      <c r="AT4776">
        <v>0</v>
      </c>
      <c r="AU4776">
        <v>0</v>
      </c>
      <c r="BA4776">
        <v>2</v>
      </c>
    </row>
    <row r="4777" spans="3:53" ht="12.75" x14ac:dyDescent="0.2">
      <c r="C4777" t="s">
        <v>901</v>
      </c>
      <c r="D4777" t="s">
        <v>117</v>
      </c>
      <c r="E4777">
        <v>29.89</v>
      </c>
      <c r="F4777">
        <v>10.64</v>
      </c>
      <c r="G4777">
        <v>7.48</v>
      </c>
      <c r="H4777">
        <v>3850</v>
      </c>
      <c r="I4777">
        <v>-13.007</v>
      </c>
      <c r="J4777" t="s">
        <v>78</v>
      </c>
      <c r="K4777">
        <v>50.5</v>
      </c>
      <c r="L4777">
        <v>29.905480000000001</v>
      </c>
      <c r="M4777">
        <v>5.6578259235427537E-2</v>
      </c>
      <c r="N4777">
        <v>29.994024</v>
      </c>
      <c r="O4777">
        <v>-0.23879423447817441</v>
      </c>
      <c r="P4777">
        <v>11432000</v>
      </c>
      <c r="Q4777">
        <v>15356000</v>
      </c>
      <c r="R4777">
        <v>0.74</v>
      </c>
      <c r="S4777">
        <v>36.371000000000002</v>
      </c>
      <c r="T4777">
        <v>11.472</v>
      </c>
      <c r="U4777">
        <v>22.735833333333339</v>
      </c>
      <c r="V4777">
        <f t="shared" si="529"/>
        <v>2.3706272662535435</v>
      </c>
      <c r="AC4777">
        <v>31.439699999999998</v>
      </c>
      <c r="AD4777">
        <v>29.8</v>
      </c>
      <c r="AH4777" s="85">
        <f>IF(AND(M4777&lt;Variables!$G$6,M4777&gt;Variables!$G$5),0,1)</f>
        <v>1</v>
      </c>
      <c r="AI4777" s="85">
        <f t="shared" si="530"/>
        <v>1</v>
      </c>
      <c r="AJ4777" s="85">
        <f>IF(I4777&gt;Variables!$G$7,0,1)</f>
        <v>1</v>
      </c>
      <c r="AK4777" s="85">
        <f>IF(F4777&gt;Variables!$G$8,0,1)</f>
        <v>0</v>
      </c>
      <c r="AL4777" s="85">
        <f>IF(G4777&gt;Variables!$G$9,0,1)</f>
        <v>1</v>
      </c>
      <c r="AM4777" s="85">
        <f>IF(AND(K4777&gt;Variables!$G$10,K4777&lt;Variables!$G$11),0,1)</f>
        <v>0</v>
      </c>
      <c r="AN4777" s="103">
        <f>IF(H4777&lt;Variables!$G$13,1,0)</f>
        <v>0</v>
      </c>
      <c r="AO4777" s="101">
        <f>IF(R4777&lt;Variables!$G$12,0,1)</f>
        <v>0</v>
      </c>
      <c r="AP4777" s="86">
        <f t="shared" si="528"/>
        <v>1</v>
      </c>
      <c r="AR4777">
        <v>1</v>
      </c>
      <c r="AS4777">
        <v>0</v>
      </c>
      <c r="AT4777">
        <v>0</v>
      </c>
      <c r="AU4777">
        <v>0</v>
      </c>
      <c r="BA4777">
        <v>2</v>
      </c>
    </row>
    <row r="4778" spans="3:53" ht="12.75" x14ac:dyDescent="0.2">
      <c r="C4778" t="s">
        <v>901</v>
      </c>
      <c r="D4778" t="s">
        <v>861</v>
      </c>
      <c r="E4778">
        <v>3.17</v>
      </c>
      <c r="F4778">
        <v>30.33</v>
      </c>
      <c r="G4778">
        <v>8.5</v>
      </c>
      <c r="H4778">
        <v>298.19</v>
      </c>
      <c r="I4778">
        <v>0.90300000000000002</v>
      </c>
      <c r="J4778" t="s">
        <v>78</v>
      </c>
      <c r="K4778">
        <v>58.09</v>
      </c>
      <c r="L4778">
        <v>3.15571</v>
      </c>
      <c r="M4778">
        <v>1.083432888319894</v>
      </c>
      <c r="N4778">
        <v>3.1604759999999992</v>
      </c>
      <c r="O4778">
        <v>0.93099900141627445</v>
      </c>
      <c r="P4778">
        <v>15290000</v>
      </c>
      <c r="Q4778">
        <v>352780</v>
      </c>
      <c r="R4778">
        <v>43.34</v>
      </c>
      <c r="S4778">
        <v>36.371000000000002</v>
      </c>
      <c r="T4778">
        <v>11.472</v>
      </c>
      <c r="U4778">
        <v>22.735833333333339</v>
      </c>
      <c r="V4778">
        <f t="shared" si="529"/>
        <v>2.3973299055756079</v>
      </c>
      <c r="AC4778">
        <v>3.75</v>
      </c>
      <c r="AD4778">
        <v>3.1400999999999999</v>
      </c>
      <c r="AH4778" s="85">
        <f>IF(AND(M4778&lt;Variables!$G$6,M4778&gt;Variables!$G$5),0,1)</f>
        <v>1</v>
      </c>
      <c r="AI4778" s="85">
        <f t="shared" si="530"/>
        <v>1</v>
      </c>
      <c r="AJ4778" s="85">
        <f>IF(I4778&gt;Variables!$G$7,0,1)</f>
        <v>0</v>
      </c>
      <c r="AK4778" s="85">
        <f>IF(F4778&gt;Variables!$G$8,0,1)</f>
        <v>0</v>
      </c>
      <c r="AL4778" s="85">
        <f>IF(G4778&gt;Variables!$G$9,0,1)</f>
        <v>1</v>
      </c>
      <c r="AM4778" s="85">
        <f>IF(AND(K4778&gt;Variables!$G$10,K4778&lt;Variables!$G$11),0,1)</f>
        <v>0</v>
      </c>
      <c r="AN4778" s="103">
        <f>IF(H4778&lt;Variables!$G$13,1,0)</f>
        <v>1</v>
      </c>
      <c r="AO4778" s="101">
        <f>IF(R4778&lt;Variables!$G$12,0,1)</f>
        <v>1</v>
      </c>
      <c r="AP4778" s="86">
        <f t="shared" si="528"/>
        <v>1</v>
      </c>
      <c r="AR4778">
        <v>1</v>
      </c>
      <c r="AS4778">
        <v>0</v>
      </c>
      <c r="AT4778">
        <v>0</v>
      </c>
      <c r="AU4778">
        <v>0</v>
      </c>
      <c r="BA4778">
        <v>2</v>
      </c>
    </row>
    <row r="4779" spans="3:53" ht="12.75" x14ac:dyDescent="0.2">
      <c r="C4779" t="s">
        <v>901</v>
      </c>
      <c r="D4779" t="s">
        <v>886</v>
      </c>
      <c r="E4779">
        <v>28.56</v>
      </c>
      <c r="F4779">
        <v>11.41</v>
      </c>
      <c r="G4779">
        <v>9.8800000000000008</v>
      </c>
      <c r="H4779">
        <v>5330</v>
      </c>
      <c r="I4779">
        <v>-29.396000000000001</v>
      </c>
      <c r="J4779" t="s">
        <v>78</v>
      </c>
      <c r="K4779">
        <v>62.81</v>
      </c>
      <c r="L4779">
        <v>28.450495</v>
      </c>
      <c r="M4779">
        <v>0.37610944906231297</v>
      </c>
      <c r="N4779">
        <v>28.2774</v>
      </c>
      <c r="O4779">
        <v>0.99054368506299906</v>
      </c>
      <c r="P4779">
        <v>779244</v>
      </c>
      <c r="Q4779">
        <v>1015000</v>
      </c>
      <c r="R4779">
        <v>0.77</v>
      </c>
      <c r="S4779">
        <v>36.371000000000002</v>
      </c>
      <c r="T4779">
        <v>11.472</v>
      </c>
      <c r="U4779">
        <v>22.735833333333339</v>
      </c>
      <c r="V4779">
        <f t="shared" si="529"/>
        <v>2.4760184799456737</v>
      </c>
      <c r="AC4779">
        <v>29.7</v>
      </c>
      <c r="AD4779">
        <v>28.48</v>
      </c>
      <c r="AH4779" s="85">
        <f>IF(AND(M4779&lt;Variables!$G$6,M4779&gt;Variables!$G$5),0,1)</f>
        <v>1</v>
      </c>
      <c r="AI4779" s="85">
        <f t="shared" si="530"/>
        <v>0</v>
      </c>
      <c r="AJ4779" s="85">
        <f>IF(I4779&gt;Variables!$G$7,0,1)</f>
        <v>1</v>
      </c>
      <c r="AK4779" s="85">
        <f>IF(F4779&gt;Variables!$G$8,0,1)</f>
        <v>0</v>
      </c>
      <c r="AL4779" s="85">
        <f>IF(G4779&gt;Variables!$G$9,0,1)</f>
        <v>1</v>
      </c>
      <c r="AM4779" s="85">
        <f>IF(AND(K4779&gt;Variables!$G$10,K4779&lt;Variables!$G$11),0,1)</f>
        <v>0</v>
      </c>
      <c r="AN4779" s="103">
        <f>IF(H4779&lt;Variables!$G$13,1,0)</f>
        <v>0</v>
      </c>
      <c r="AO4779" s="101">
        <f>IF(R4779&lt;Variables!$G$12,0,1)</f>
        <v>0</v>
      </c>
      <c r="AP4779" s="86">
        <f t="shared" si="528"/>
        <v>1</v>
      </c>
      <c r="AR4779">
        <v>1</v>
      </c>
      <c r="AS4779">
        <v>0</v>
      </c>
      <c r="AT4779">
        <v>0</v>
      </c>
      <c r="AU4779">
        <v>0</v>
      </c>
      <c r="BA4779">
        <v>2</v>
      </c>
    </row>
    <row r="4780" spans="3:53" ht="12.75" x14ac:dyDescent="0.2">
      <c r="C4780" t="s">
        <v>901</v>
      </c>
      <c r="D4780" t="s">
        <v>467</v>
      </c>
      <c r="E4780">
        <v>32.119999999999997</v>
      </c>
      <c r="F4780">
        <v>11.56</v>
      </c>
      <c r="G4780">
        <v>8.36</v>
      </c>
      <c r="H4780">
        <v>3720</v>
      </c>
      <c r="I4780">
        <v>-68.744</v>
      </c>
      <c r="J4780" t="s">
        <v>78</v>
      </c>
      <c r="K4780">
        <v>64.69</v>
      </c>
      <c r="L4780">
        <v>32.006375000000013</v>
      </c>
      <c r="M4780">
        <v>0.38625117652341751</v>
      </c>
      <c r="N4780">
        <v>31.996490000000001</v>
      </c>
      <c r="O4780">
        <v>0.41726451870188741</v>
      </c>
      <c r="P4780">
        <v>2114000</v>
      </c>
      <c r="Q4780">
        <v>2856000</v>
      </c>
      <c r="R4780">
        <v>0.74</v>
      </c>
      <c r="S4780">
        <v>36.371000000000002</v>
      </c>
      <c r="T4780">
        <v>11.472</v>
      </c>
      <c r="U4780">
        <v>22.735833333333339</v>
      </c>
      <c r="V4780">
        <f t="shared" si="529"/>
        <v>2.4927592713967148</v>
      </c>
      <c r="AC4780">
        <v>32.9</v>
      </c>
      <c r="AD4780">
        <v>32.11</v>
      </c>
      <c r="AH4780" s="85">
        <f>IF(AND(M4780&lt;Variables!$G$6,M4780&gt;Variables!$G$5),0,1)</f>
        <v>1</v>
      </c>
      <c r="AI4780" s="85">
        <f t="shared" si="530"/>
        <v>0</v>
      </c>
      <c r="AJ4780" s="85">
        <f>IF(I4780&gt;Variables!$G$7,0,1)</f>
        <v>1</v>
      </c>
      <c r="AK4780" s="85">
        <f>IF(F4780&gt;Variables!$G$8,0,1)</f>
        <v>0</v>
      </c>
      <c r="AL4780" s="85">
        <f>IF(G4780&gt;Variables!$G$9,0,1)</f>
        <v>1</v>
      </c>
      <c r="AM4780" s="85">
        <f>IF(AND(K4780&gt;Variables!$G$10,K4780&lt;Variables!$G$11),0,1)</f>
        <v>0</v>
      </c>
      <c r="AN4780" s="103">
        <f>IF(H4780&lt;Variables!$G$13,1,0)</f>
        <v>0</v>
      </c>
      <c r="AO4780" s="101">
        <f>IF(R4780&lt;Variables!$G$12,0,1)</f>
        <v>0</v>
      </c>
      <c r="AP4780" s="86">
        <f t="shared" si="528"/>
        <v>1</v>
      </c>
      <c r="AR4780">
        <v>0</v>
      </c>
      <c r="AS4780">
        <v>1</v>
      </c>
      <c r="AT4780">
        <v>0</v>
      </c>
      <c r="AU4780">
        <v>0</v>
      </c>
      <c r="BA4780">
        <v>0.87</v>
      </c>
    </row>
    <row r="4781" spans="3:53" ht="12.75" x14ac:dyDescent="0.2">
      <c r="C4781" t="s">
        <v>901</v>
      </c>
      <c r="D4781" t="s">
        <v>603</v>
      </c>
      <c r="E4781">
        <v>15.6</v>
      </c>
      <c r="F4781">
        <v>12.34</v>
      </c>
      <c r="G4781">
        <v>7.89</v>
      </c>
      <c r="H4781">
        <v>8950</v>
      </c>
      <c r="I4781">
        <v>0</v>
      </c>
      <c r="J4781" t="s">
        <v>78</v>
      </c>
      <c r="K4781">
        <v>71.61</v>
      </c>
      <c r="L4781">
        <v>15.37509</v>
      </c>
      <c r="M4781">
        <v>1.393878019575816</v>
      </c>
      <c r="N4781">
        <v>15.218444</v>
      </c>
      <c r="O4781">
        <v>2.4375422349354361</v>
      </c>
      <c r="P4781">
        <v>84942000</v>
      </c>
      <c r="Q4781">
        <v>31080000</v>
      </c>
      <c r="R4781">
        <v>2.73</v>
      </c>
      <c r="S4781">
        <v>36.371000000000002</v>
      </c>
      <c r="T4781">
        <v>11.472</v>
      </c>
      <c r="U4781">
        <v>22.735833333333339</v>
      </c>
      <c r="V4781">
        <f t="shared" si="529"/>
        <v>2.4676472903302686</v>
      </c>
      <c r="AC4781">
        <v>16.600000000000001</v>
      </c>
      <c r="AD4781">
        <v>15.12</v>
      </c>
      <c r="AH4781" s="85">
        <f>IF(AND(M4781&lt;Variables!$G$6,M4781&gt;Variables!$G$5),0,1)</f>
        <v>1</v>
      </c>
      <c r="AI4781" s="85">
        <f t="shared" si="530"/>
        <v>0</v>
      </c>
      <c r="AJ4781" s="85">
        <f>IF(I4781&gt;Variables!$G$7,0,1)</f>
        <v>1</v>
      </c>
      <c r="AK4781" s="85">
        <f>IF(F4781&gt;Variables!$G$8,0,1)</f>
        <v>0</v>
      </c>
      <c r="AL4781" s="85">
        <f>IF(G4781&gt;Variables!$G$9,0,1)</f>
        <v>1</v>
      </c>
      <c r="AM4781" s="85">
        <f>IF(AND(K4781&gt;Variables!$G$10,K4781&lt;Variables!$G$11),0,1)</f>
        <v>0</v>
      </c>
      <c r="AN4781" s="103">
        <f>IF(H4781&lt;Variables!$G$13,1,0)</f>
        <v>0</v>
      </c>
      <c r="AO4781" s="101">
        <f>IF(R4781&lt;Variables!$G$12,0,1)</f>
        <v>1</v>
      </c>
      <c r="AP4781" s="86">
        <f t="shared" si="528"/>
        <v>1</v>
      </c>
      <c r="AR4781">
        <v>1</v>
      </c>
      <c r="AS4781">
        <v>0</v>
      </c>
      <c r="AT4781">
        <v>0</v>
      </c>
      <c r="AU4781">
        <v>0</v>
      </c>
      <c r="BA4781">
        <v>0.71</v>
      </c>
    </row>
    <row r="4782" spans="3:53" ht="12.75" x14ac:dyDescent="0.2">
      <c r="C4782" t="s">
        <v>901</v>
      </c>
      <c r="D4782" t="s">
        <v>540</v>
      </c>
      <c r="E4782">
        <v>47.17</v>
      </c>
      <c r="F4782">
        <v>12.36</v>
      </c>
      <c r="G4782">
        <v>11.2</v>
      </c>
      <c r="H4782">
        <v>3200</v>
      </c>
      <c r="I4782">
        <v>1.9E-2</v>
      </c>
      <c r="J4782" t="s">
        <v>78</v>
      </c>
      <c r="K4782">
        <v>52.51</v>
      </c>
      <c r="L4782">
        <v>47.14220000000001</v>
      </c>
      <c r="M4782">
        <v>5.8970518982975013E-2</v>
      </c>
      <c r="N4782">
        <v>47.032407999999997</v>
      </c>
      <c r="O4782">
        <v>0.29254721552850338</v>
      </c>
      <c r="P4782">
        <v>1359000</v>
      </c>
      <c r="Q4782">
        <v>1175000</v>
      </c>
      <c r="R4782">
        <v>1.1599999999999999</v>
      </c>
      <c r="S4782">
        <v>36.371000000000002</v>
      </c>
      <c r="T4782">
        <v>11.472</v>
      </c>
      <c r="U4782">
        <v>22.735833333333339</v>
      </c>
      <c r="V4782">
        <f t="shared" si="529"/>
        <v>2.3910428962907972</v>
      </c>
      <c r="AC4782">
        <v>48.95</v>
      </c>
      <c r="AD4782">
        <v>46.98</v>
      </c>
      <c r="AH4782" s="85">
        <f>IF(AND(M4782&lt;Variables!$G$6,M4782&gt;Variables!$G$5),0,1)</f>
        <v>1</v>
      </c>
      <c r="AI4782" s="85">
        <f t="shared" si="530"/>
        <v>0</v>
      </c>
      <c r="AJ4782" s="85">
        <f>IF(I4782&gt;Variables!$G$7,0,1)</f>
        <v>0</v>
      </c>
      <c r="AK4782" s="85">
        <f>IF(F4782&gt;Variables!$G$8,0,1)</f>
        <v>0</v>
      </c>
      <c r="AL4782" s="85">
        <f>IF(G4782&gt;Variables!$G$9,0,1)</f>
        <v>1</v>
      </c>
      <c r="AM4782" s="85">
        <f>IF(AND(K4782&gt;Variables!$G$10,K4782&lt;Variables!$G$11),0,1)</f>
        <v>0</v>
      </c>
      <c r="AN4782" s="103">
        <f>IF(H4782&lt;Variables!$G$13,1,0)</f>
        <v>0</v>
      </c>
      <c r="AO4782" s="101">
        <f>IF(R4782&lt;Variables!$G$12,0,1)</f>
        <v>0</v>
      </c>
      <c r="AP4782" s="86">
        <f t="shared" si="528"/>
        <v>1</v>
      </c>
      <c r="AR4782">
        <v>1</v>
      </c>
      <c r="AS4782">
        <v>0</v>
      </c>
      <c r="AT4782">
        <v>0</v>
      </c>
      <c r="AU4782">
        <v>0</v>
      </c>
      <c r="BA4782">
        <v>1.02</v>
      </c>
    </row>
    <row r="4783" spans="3:53" ht="12.75" x14ac:dyDescent="0.2">
      <c r="C4783" t="s">
        <v>901</v>
      </c>
      <c r="D4783" t="s">
        <v>810</v>
      </c>
      <c r="E4783">
        <v>10.31</v>
      </c>
      <c r="F4783">
        <v>11.15</v>
      </c>
      <c r="G4783">
        <v>-0.98</v>
      </c>
      <c r="H4783">
        <v>1820</v>
      </c>
      <c r="I4783">
        <v>-77.143000000000001</v>
      </c>
      <c r="J4783" t="s">
        <v>78</v>
      </c>
      <c r="K4783">
        <v>56.18</v>
      </c>
      <c r="L4783">
        <v>10.329765</v>
      </c>
      <c r="M4783">
        <v>-1.7086545531294111E-2</v>
      </c>
      <c r="N4783">
        <v>10.194243999999999</v>
      </c>
      <c r="O4783">
        <v>1.3120737545618699</v>
      </c>
      <c r="P4783">
        <v>13091000</v>
      </c>
      <c r="Q4783">
        <v>7509000</v>
      </c>
      <c r="R4783">
        <v>1.74</v>
      </c>
      <c r="S4783">
        <v>36.371000000000002</v>
      </c>
      <c r="T4783">
        <v>11.472</v>
      </c>
      <c r="U4783">
        <v>22.735833333333339</v>
      </c>
      <c r="V4783">
        <f t="shared" si="529"/>
        <v>2.4317740081146089</v>
      </c>
      <c r="AC4783">
        <v>10.95</v>
      </c>
      <c r="AD4783">
        <v>10.17</v>
      </c>
      <c r="AH4783" s="85">
        <f>IF(AND(M4783&lt;Variables!$G$6,M4783&gt;Variables!$G$5),0,1)</f>
        <v>1</v>
      </c>
      <c r="AI4783" s="85">
        <f t="shared" si="530"/>
        <v>0</v>
      </c>
      <c r="AJ4783" s="85">
        <f>IF(I4783&gt;Variables!$G$7,0,1)</f>
        <v>1</v>
      </c>
      <c r="AK4783" s="85">
        <f>IF(F4783&gt;Variables!$G$8,0,1)</f>
        <v>0</v>
      </c>
      <c r="AL4783" s="85">
        <f>IF(G4783&gt;Variables!$G$9,0,1)</f>
        <v>1</v>
      </c>
      <c r="AM4783" s="85">
        <f>IF(AND(K4783&gt;Variables!$G$10,K4783&lt;Variables!$G$11),0,1)</f>
        <v>0</v>
      </c>
      <c r="AN4783" s="103">
        <f>IF(H4783&lt;Variables!$G$13,1,0)</f>
        <v>1</v>
      </c>
      <c r="AO4783" s="101">
        <f>IF(R4783&lt;Variables!$G$12,0,1)</f>
        <v>0</v>
      </c>
      <c r="AP4783" s="86">
        <f t="shared" ref="AP4783:AP4846" si="531">IF(J4783="Pass", 0,1)</f>
        <v>1</v>
      </c>
      <c r="AR4783">
        <v>1</v>
      </c>
      <c r="AS4783">
        <v>0</v>
      </c>
      <c r="AT4783">
        <v>0</v>
      </c>
      <c r="AU4783">
        <v>0</v>
      </c>
      <c r="BA4783">
        <v>0.64</v>
      </c>
    </row>
    <row r="4784" spans="3:53" ht="12.75" x14ac:dyDescent="0.2">
      <c r="C4784" t="s">
        <v>901</v>
      </c>
      <c r="D4784" t="s">
        <v>85</v>
      </c>
      <c r="E4784">
        <v>11.41</v>
      </c>
      <c r="F4784">
        <v>14.41</v>
      </c>
      <c r="G4784">
        <v>13.66</v>
      </c>
      <c r="H4784">
        <v>3240</v>
      </c>
      <c r="I4784">
        <v>-62.536999999999999</v>
      </c>
      <c r="J4784" t="s">
        <v>78</v>
      </c>
      <c r="K4784">
        <v>65.040000000000006</v>
      </c>
      <c r="L4784">
        <v>11.32274</v>
      </c>
      <c r="M4784">
        <v>0.78037648131104287</v>
      </c>
      <c r="N4784">
        <v>11.186182000000001</v>
      </c>
      <c r="O4784">
        <v>2.0106771014453422</v>
      </c>
      <c r="P4784">
        <v>16159000</v>
      </c>
      <c r="Q4784">
        <v>25705000</v>
      </c>
      <c r="R4784">
        <v>0.63</v>
      </c>
      <c r="S4784">
        <v>36.371000000000002</v>
      </c>
      <c r="T4784">
        <v>11.472</v>
      </c>
      <c r="U4784">
        <v>22.735833333333339</v>
      </c>
      <c r="V4784">
        <f t="shared" si="529"/>
        <v>2.4686285532243977</v>
      </c>
      <c r="AC4784">
        <v>11.77</v>
      </c>
      <c r="AD4784">
        <v>11.26</v>
      </c>
      <c r="AH4784" s="85">
        <f>IF(AND(M4784&lt;Variables!$G$6,M4784&gt;Variables!$G$5),0,1)</f>
        <v>1</v>
      </c>
      <c r="AI4784" s="85">
        <f t="shared" si="530"/>
        <v>0</v>
      </c>
      <c r="AJ4784" s="85">
        <f>IF(I4784&gt;Variables!$G$7,0,1)</f>
        <v>1</v>
      </c>
      <c r="AK4784" s="85">
        <f>IF(F4784&gt;Variables!$G$8,0,1)</f>
        <v>0</v>
      </c>
      <c r="AL4784" s="85">
        <f>IF(G4784&gt;Variables!$G$9,0,1)</f>
        <v>0</v>
      </c>
      <c r="AM4784" s="85">
        <f>IF(AND(K4784&gt;Variables!$G$10,K4784&lt;Variables!$G$11),0,1)</f>
        <v>0</v>
      </c>
      <c r="AN4784" s="103">
        <f>IF(H4784&lt;Variables!$G$13,1,0)</f>
        <v>0</v>
      </c>
      <c r="AO4784" s="101">
        <f>IF(R4784&lt;Variables!$G$12,0,1)</f>
        <v>0</v>
      </c>
      <c r="AP4784" s="86">
        <f t="shared" si="531"/>
        <v>1</v>
      </c>
      <c r="AR4784">
        <v>1</v>
      </c>
      <c r="AS4784">
        <v>0</v>
      </c>
      <c r="AT4784">
        <v>0</v>
      </c>
      <c r="AU4784">
        <v>0</v>
      </c>
      <c r="BA4784">
        <v>1.21</v>
      </c>
    </row>
    <row r="4785" spans="3:53" ht="12.75" x14ac:dyDescent="0.2">
      <c r="C4785" t="s">
        <v>901</v>
      </c>
      <c r="D4785" t="s">
        <v>331</v>
      </c>
      <c r="E4785">
        <v>56.73</v>
      </c>
      <c r="F4785">
        <v>17.68</v>
      </c>
      <c r="G4785">
        <v>8.33</v>
      </c>
      <c r="H4785">
        <v>25710</v>
      </c>
      <c r="I4785">
        <v>1133.9639999999999</v>
      </c>
      <c r="J4785" t="s">
        <v>78</v>
      </c>
      <c r="K4785">
        <v>55.11</v>
      </c>
      <c r="L4785">
        <v>56.502414999999999</v>
      </c>
      <c r="M4785">
        <v>0.430043565394501</v>
      </c>
      <c r="N4785">
        <v>55.722527999999997</v>
      </c>
      <c r="O4785">
        <v>1.835652538951557</v>
      </c>
      <c r="P4785">
        <v>181001000</v>
      </c>
      <c r="Q4785">
        <v>136810000</v>
      </c>
      <c r="R4785">
        <v>1.32</v>
      </c>
      <c r="S4785">
        <v>36.371000000000002</v>
      </c>
      <c r="T4785">
        <v>11.472</v>
      </c>
      <c r="U4785">
        <v>22.735833333333339</v>
      </c>
      <c r="V4785">
        <f t="shared" si="529"/>
        <v>2.402412021975592</v>
      </c>
      <c r="AC4785">
        <v>59.5</v>
      </c>
      <c r="AD4785">
        <v>51.8</v>
      </c>
      <c r="AH4785" s="85">
        <f>IF(AND(M4785&lt;Variables!$G$6,M4785&gt;Variables!$G$5),0,1)</f>
        <v>1</v>
      </c>
      <c r="AI4785" s="85">
        <f t="shared" si="530"/>
        <v>0</v>
      </c>
      <c r="AJ4785" s="85">
        <f>IF(I4785&gt;Variables!$G$7,0,1)</f>
        <v>0</v>
      </c>
      <c r="AK4785" s="85">
        <f>IF(F4785&gt;Variables!$G$8,0,1)</f>
        <v>0</v>
      </c>
      <c r="AL4785" s="85">
        <f>IF(G4785&gt;Variables!$G$9,0,1)</f>
        <v>1</v>
      </c>
      <c r="AM4785" s="85">
        <f>IF(AND(K4785&gt;Variables!$G$10,K4785&lt;Variables!$G$11),0,1)</f>
        <v>0</v>
      </c>
      <c r="AN4785" s="103">
        <f>IF(H4785&lt;Variables!$G$13,1,0)</f>
        <v>0</v>
      </c>
      <c r="AO4785" s="101">
        <f>IF(R4785&lt;Variables!$G$12,0,1)</f>
        <v>0</v>
      </c>
      <c r="AP4785" s="86">
        <f t="shared" si="531"/>
        <v>1</v>
      </c>
      <c r="AR4785">
        <v>0</v>
      </c>
      <c r="AS4785">
        <v>0</v>
      </c>
      <c r="AT4785">
        <v>1</v>
      </c>
      <c r="AU4785">
        <v>0</v>
      </c>
      <c r="BA4785">
        <v>-1.87</v>
      </c>
    </row>
    <row r="4786" spans="3:53" ht="12.75" x14ac:dyDescent="0.2">
      <c r="C4786" t="s">
        <v>901</v>
      </c>
      <c r="D4786" t="s">
        <v>251</v>
      </c>
      <c r="E4786">
        <v>10.62</v>
      </c>
      <c r="F4786">
        <v>17.989999999999998</v>
      </c>
      <c r="G4786">
        <v>12.11</v>
      </c>
      <c r="H4786">
        <v>3650</v>
      </c>
      <c r="I4786">
        <v>-9.6000000000000002E-2</v>
      </c>
      <c r="J4786" t="s">
        <v>78</v>
      </c>
      <c r="K4786">
        <v>59.2</v>
      </c>
      <c r="L4786">
        <v>10.524345</v>
      </c>
      <c r="M4786">
        <v>0.82717736828277144</v>
      </c>
      <c r="N4786">
        <v>10.512475999999999</v>
      </c>
      <c r="O4786">
        <v>0.94101522800145698</v>
      </c>
      <c r="P4786">
        <v>43345000</v>
      </c>
      <c r="Q4786">
        <v>22840000</v>
      </c>
      <c r="R4786">
        <v>1.9</v>
      </c>
      <c r="S4786">
        <v>36.371000000000002</v>
      </c>
      <c r="T4786">
        <v>11.472</v>
      </c>
      <c r="U4786">
        <v>22.735833333333339</v>
      </c>
      <c r="V4786">
        <f t="shared" si="529"/>
        <v>2.4188276166203222</v>
      </c>
      <c r="AC4786">
        <v>12</v>
      </c>
      <c r="AD4786">
        <v>10.59</v>
      </c>
      <c r="AH4786" s="85">
        <f>IF(AND(M4786&lt;Variables!$G$6,M4786&gt;Variables!$G$5),0,1)</f>
        <v>1</v>
      </c>
      <c r="AI4786" s="85">
        <f t="shared" si="530"/>
        <v>0</v>
      </c>
      <c r="AJ4786" s="85">
        <f>IF(I4786&gt;Variables!$G$7,0,1)</f>
        <v>1</v>
      </c>
      <c r="AK4786" s="85">
        <f>IF(F4786&gt;Variables!$G$8,0,1)</f>
        <v>0</v>
      </c>
      <c r="AL4786" s="85">
        <f>IF(G4786&gt;Variables!$G$9,0,1)</f>
        <v>0</v>
      </c>
      <c r="AM4786" s="85">
        <f>IF(AND(K4786&gt;Variables!$G$10,K4786&lt;Variables!$G$11),0,1)</f>
        <v>0</v>
      </c>
      <c r="AN4786" s="103">
        <f>IF(H4786&lt;Variables!$G$13,1,0)</f>
        <v>0</v>
      </c>
      <c r="AO4786" s="101">
        <f>IF(R4786&lt;Variables!$G$12,0,1)</f>
        <v>0</v>
      </c>
      <c r="AP4786" s="86">
        <f t="shared" si="531"/>
        <v>1</v>
      </c>
      <c r="AR4786">
        <v>1</v>
      </c>
      <c r="AS4786">
        <v>0</v>
      </c>
      <c r="AT4786">
        <v>0</v>
      </c>
      <c r="AU4786">
        <v>0</v>
      </c>
      <c r="BA4786">
        <v>2</v>
      </c>
    </row>
    <row r="4787" spans="3:53" ht="12.75" x14ac:dyDescent="0.2">
      <c r="C4787" t="s">
        <v>901</v>
      </c>
      <c r="D4787" t="s">
        <v>862</v>
      </c>
      <c r="E4787">
        <v>78.22</v>
      </c>
      <c r="F4787">
        <v>21.31</v>
      </c>
      <c r="G4787">
        <v>-0.38</v>
      </c>
      <c r="H4787">
        <v>4480</v>
      </c>
      <c r="I4787">
        <v>2.544</v>
      </c>
      <c r="J4787" t="s">
        <v>78</v>
      </c>
      <c r="K4787">
        <v>52.92</v>
      </c>
      <c r="L4787">
        <v>78.248000000000005</v>
      </c>
      <c r="M4787">
        <v>-2.3003782844290822E-2</v>
      </c>
      <c r="N4787">
        <v>78.170610000000011</v>
      </c>
      <c r="O4787">
        <v>7.5974845277519756E-2</v>
      </c>
      <c r="P4787">
        <v>14621000</v>
      </c>
      <c r="Q4787">
        <v>578815</v>
      </c>
      <c r="R4787">
        <v>25.26</v>
      </c>
      <c r="S4787">
        <v>36.371000000000002</v>
      </c>
      <c r="T4787">
        <v>11.472</v>
      </c>
      <c r="U4787">
        <v>22.735833333333339</v>
      </c>
      <c r="V4787">
        <f t="shared" si="529"/>
        <v>2.398043288334526</v>
      </c>
      <c r="AC4787">
        <v>78.239999999999995</v>
      </c>
      <c r="AD4787">
        <v>78</v>
      </c>
      <c r="AH4787" s="85">
        <f>IF(AND(M4787&lt;Variables!$G$6,M4787&gt;Variables!$G$5),0,1)</f>
        <v>1</v>
      </c>
      <c r="AI4787" s="85">
        <f t="shared" si="530"/>
        <v>0</v>
      </c>
      <c r="AJ4787" s="85">
        <f>IF(I4787&gt;Variables!$G$7,0,1)</f>
        <v>0</v>
      </c>
      <c r="AK4787" s="85">
        <f>IF(F4787&gt;Variables!$G$8,0,1)</f>
        <v>0</v>
      </c>
      <c r="AL4787" s="85">
        <f>IF(G4787&gt;Variables!$G$9,0,1)</f>
        <v>1</v>
      </c>
      <c r="AM4787" s="85">
        <f>IF(AND(K4787&gt;Variables!$G$10,K4787&lt;Variables!$G$11),0,1)</f>
        <v>0</v>
      </c>
      <c r="AN4787" s="103">
        <f>IF(H4787&lt;Variables!$G$13,1,0)</f>
        <v>0</v>
      </c>
      <c r="AO4787" s="101">
        <f>IF(R4787&lt;Variables!$G$12,0,1)</f>
        <v>1</v>
      </c>
      <c r="AP4787" s="86">
        <f t="shared" si="531"/>
        <v>1</v>
      </c>
      <c r="AR4787">
        <v>0</v>
      </c>
      <c r="AS4787">
        <v>0</v>
      </c>
      <c r="AT4787">
        <v>0</v>
      </c>
      <c r="AU4787">
        <v>1</v>
      </c>
      <c r="BA4787">
        <v>-0.26</v>
      </c>
    </row>
    <row r="4788" spans="3:53" ht="12.75" x14ac:dyDescent="0.2">
      <c r="C4788" t="s">
        <v>901</v>
      </c>
      <c r="D4788" t="s">
        <v>882</v>
      </c>
      <c r="E4788">
        <v>20.07</v>
      </c>
      <c r="F4788">
        <v>23.69</v>
      </c>
      <c r="G4788">
        <v>24</v>
      </c>
      <c r="H4788">
        <v>113.63</v>
      </c>
      <c r="I4788">
        <v>1483.3630000000001</v>
      </c>
      <c r="J4788" t="s">
        <v>78</v>
      </c>
      <c r="K4788">
        <v>51.36</v>
      </c>
      <c r="L4788">
        <v>20.058521428571431</v>
      </c>
      <c r="M4788">
        <v>0.2067877813241393</v>
      </c>
      <c r="N4788">
        <v>20.11524418604651</v>
      </c>
      <c r="O4788">
        <v>-7.5784245547878798E-2</v>
      </c>
      <c r="P4788">
        <v>1060000</v>
      </c>
      <c r="Q4788">
        <v>179040</v>
      </c>
      <c r="R4788">
        <v>5.92</v>
      </c>
      <c r="S4788">
        <v>36.371000000000002</v>
      </c>
      <c r="T4788">
        <v>11.472</v>
      </c>
      <c r="U4788">
        <v>22.735833333333339</v>
      </c>
      <c r="V4788">
        <f t="shared" si="529"/>
        <v>2.3749009214526211</v>
      </c>
      <c r="AC4788">
        <v>21.399899999999999</v>
      </c>
      <c r="AD4788">
        <v>19.5</v>
      </c>
      <c r="AH4788" s="85">
        <f>IF(AND(M4788&lt;Variables!$G$6,M4788&gt;Variables!$G$5),0,1)</f>
        <v>1</v>
      </c>
      <c r="AI4788" s="85">
        <f t="shared" si="530"/>
        <v>1</v>
      </c>
      <c r="AJ4788" s="85">
        <f>IF(I4788&gt;Variables!$G$7,0,1)</f>
        <v>0</v>
      </c>
      <c r="AK4788" s="85">
        <f>IF(F4788&gt;Variables!$G$8,0,1)</f>
        <v>0</v>
      </c>
      <c r="AL4788" s="85">
        <f>IF(G4788&gt;Variables!$G$9,0,1)</f>
        <v>0</v>
      </c>
      <c r="AM4788" s="85">
        <f>IF(AND(K4788&gt;Variables!$G$10,K4788&lt;Variables!$G$11),0,1)</f>
        <v>0</v>
      </c>
      <c r="AN4788" s="103">
        <f>IF(H4788&lt;Variables!$G$13,1,0)</f>
        <v>1</v>
      </c>
      <c r="AO4788" s="101">
        <f>IF(R4788&lt;Variables!$G$12,0,1)</f>
        <v>1</v>
      </c>
      <c r="AP4788" s="86">
        <f t="shared" si="531"/>
        <v>1</v>
      </c>
      <c r="AR4788">
        <v>0</v>
      </c>
      <c r="AS4788">
        <v>0</v>
      </c>
      <c r="AT4788">
        <v>1</v>
      </c>
      <c r="AU4788">
        <v>0</v>
      </c>
      <c r="BA4788">
        <v>-1.93</v>
      </c>
    </row>
    <row r="4789" spans="3:53" ht="12.75" x14ac:dyDescent="0.2">
      <c r="C4789" t="s">
        <v>901</v>
      </c>
      <c r="D4789" t="s">
        <v>196</v>
      </c>
      <c r="E4789">
        <v>8.56</v>
      </c>
      <c r="F4789">
        <v>24.86</v>
      </c>
      <c r="G4789">
        <v>11.35</v>
      </c>
      <c r="H4789">
        <v>1760</v>
      </c>
      <c r="I4789">
        <v>-46.112000000000002</v>
      </c>
      <c r="J4789" t="s">
        <v>78</v>
      </c>
      <c r="K4789">
        <v>52.54</v>
      </c>
      <c r="L4789">
        <v>8.5974700000000013</v>
      </c>
      <c r="M4789">
        <v>-0.14504266952952929</v>
      </c>
      <c r="N4789">
        <v>8.4723119999999987</v>
      </c>
      <c r="O4789">
        <v>1.3300737744313731</v>
      </c>
      <c r="P4789">
        <v>55719000</v>
      </c>
      <c r="Q4789">
        <v>23880000</v>
      </c>
      <c r="R4789">
        <v>2.33</v>
      </c>
      <c r="S4789">
        <v>36.371000000000002</v>
      </c>
      <c r="T4789">
        <v>11.472</v>
      </c>
      <c r="U4789">
        <v>22.735833333333339</v>
      </c>
      <c r="V4789">
        <f t="shared" si="529"/>
        <v>2.3981494728109549</v>
      </c>
      <c r="AC4789">
        <v>8.86</v>
      </c>
      <c r="AD4789">
        <v>8.26</v>
      </c>
      <c r="AH4789" s="85">
        <f>IF(AND(M4789&lt;Variables!$G$6,M4789&gt;Variables!$G$5),0,1)</f>
        <v>1</v>
      </c>
      <c r="AI4789" s="85">
        <f t="shared" si="530"/>
        <v>0</v>
      </c>
      <c r="AJ4789" s="85">
        <f>IF(I4789&gt;Variables!$G$7,0,1)</f>
        <v>1</v>
      </c>
      <c r="AK4789" s="85">
        <f>IF(F4789&gt;Variables!$G$8,0,1)</f>
        <v>0</v>
      </c>
      <c r="AL4789" s="85">
        <f>IF(G4789&gt;Variables!$G$9,0,1)</f>
        <v>1</v>
      </c>
      <c r="AM4789" s="85">
        <f>IF(AND(K4789&gt;Variables!$G$10,K4789&lt;Variables!$G$11),0,1)</f>
        <v>0</v>
      </c>
      <c r="AN4789" s="103">
        <f>IF(H4789&lt;Variables!$G$13,1,0)</f>
        <v>1</v>
      </c>
      <c r="AO4789" s="101">
        <f>IF(R4789&lt;Variables!$G$12,0,1)</f>
        <v>1</v>
      </c>
      <c r="AP4789" s="86">
        <f t="shared" si="531"/>
        <v>1</v>
      </c>
      <c r="AR4789">
        <v>1</v>
      </c>
      <c r="AS4789">
        <v>0</v>
      </c>
      <c r="AT4789">
        <v>0</v>
      </c>
      <c r="AU4789">
        <v>0</v>
      </c>
      <c r="BA4789">
        <v>2</v>
      </c>
    </row>
    <row r="4790" spans="3:53" ht="12.75" x14ac:dyDescent="0.2">
      <c r="C4790" t="s">
        <v>901</v>
      </c>
      <c r="D4790" t="s">
        <v>863</v>
      </c>
      <c r="E4790">
        <v>73.819999999999993</v>
      </c>
      <c r="F4790">
        <v>29.23</v>
      </c>
      <c r="G4790">
        <v>0.69</v>
      </c>
      <c r="H4790">
        <v>976.52</v>
      </c>
      <c r="I4790">
        <v>-13.91</v>
      </c>
      <c r="J4790" t="s">
        <v>78</v>
      </c>
      <c r="K4790">
        <v>57.58</v>
      </c>
      <c r="L4790">
        <v>73.752864999999986</v>
      </c>
      <c r="M4790">
        <v>0.1188225026919566</v>
      </c>
      <c r="N4790">
        <v>73.787997999999988</v>
      </c>
      <c r="O4790">
        <v>7.1152492848522958E-2</v>
      </c>
      <c r="P4790">
        <v>4270000</v>
      </c>
      <c r="Q4790">
        <v>316460</v>
      </c>
      <c r="R4790">
        <v>13.49</v>
      </c>
      <c r="S4790">
        <v>36.371000000000002</v>
      </c>
      <c r="T4790">
        <v>11.472</v>
      </c>
      <c r="U4790">
        <v>22.735833333333339</v>
      </c>
      <c r="V4790">
        <f t="shared" si="529"/>
        <v>2.4398382667706793</v>
      </c>
      <c r="AC4790">
        <v>73.989999999999995</v>
      </c>
      <c r="AD4790">
        <v>73.540000000000006</v>
      </c>
      <c r="AH4790" s="85">
        <f>IF(AND(M4790&lt;Variables!$G$6,M4790&gt;Variables!$G$5),0,1)</f>
        <v>1</v>
      </c>
      <c r="AI4790" s="85">
        <f t="shared" si="530"/>
        <v>1</v>
      </c>
      <c r="AJ4790" s="85">
        <f>IF(I4790&gt;Variables!$G$7,0,1)</f>
        <v>1</v>
      </c>
      <c r="AK4790" s="85">
        <f>IF(F4790&gt;Variables!$G$8,0,1)</f>
        <v>0</v>
      </c>
      <c r="AL4790" s="85">
        <f>IF(G4790&gt;Variables!$G$9,0,1)</f>
        <v>1</v>
      </c>
      <c r="AM4790" s="85">
        <f>IF(AND(K4790&gt;Variables!$G$10,K4790&lt;Variables!$G$11),0,1)</f>
        <v>0</v>
      </c>
      <c r="AN4790" s="103">
        <f>IF(H4790&lt;Variables!$G$13,1,0)</f>
        <v>1</v>
      </c>
      <c r="AO4790" s="101">
        <f>IF(R4790&lt;Variables!$G$12,0,1)</f>
        <v>1</v>
      </c>
      <c r="AP4790" s="86">
        <f t="shared" si="531"/>
        <v>1</v>
      </c>
      <c r="AR4790">
        <v>0</v>
      </c>
      <c r="AS4790">
        <v>0</v>
      </c>
      <c r="AT4790">
        <v>0</v>
      </c>
      <c r="AU4790">
        <v>1</v>
      </c>
      <c r="BA4790">
        <v>-0.13</v>
      </c>
    </row>
    <row r="4791" spans="3:53" ht="12.75" x14ac:dyDescent="0.2">
      <c r="C4791" t="s">
        <v>901</v>
      </c>
      <c r="D4791" t="s">
        <v>607</v>
      </c>
      <c r="E4791">
        <v>14.19</v>
      </c>
      <c r="F4791">
        <v>13.64</v>
      </c>
      <c r="G4791">
        <v>13.94</v>
      </c>
      <c r="H4791">
        <v>2070</v>
      </c>
      <c r="I4791">
        <v>-10.006</v>
      </c>
      <c r="J4791" t="s">
        <v>78</v>
      </c>
      <c r="K4791">
        <v>70.17</v>
      </c>
      <c r="L4791">
        <v>14.096385</v>
      </c>
      <c r="M4791">
        <v>0.62863634896466403</v>
      </c>
      <c r="N4791">
        <v>13.934716</v>
      </c>
      <c r="O4791">
        <v>1.7961184138951869</v>
      </c>
      <c r="P4791">
        <v>1588000</v>
      </c>
      <c r="Q4791">
        <v>1744000</v>
      </c>
      <c r="R4791">
        <v>0.91</v>
      </c>
      <c r="S4791">
        <v>36.371000000000002</v>
      </c>
      <c r="T4791">
        <v>11.472</v>
      </c>
      <c r="U4791">
        <v>22.735833333333339</v>
      </c>
      <c r="V4791">
        <f t="shared" si="529"/>
        <v>2.5229979841088324</v>
      </c>
      <c r="AC4791">
        <v>14.72</v>
      </c>
      <c r="AD4791">
        <v>14.08</v>
      </c>
      <c r="AH4791" s="85">
        <f>IF(AND(M4791&lt;Variables!$G$6,M4791&gt;Variables!$G$5),0,1)</f>
        <v>1</v>
      </c>
      <c r="AI4791" s="85">
        <f t="shared" si="530"/>
        <v>0</v>
      </c>
      <c r="AJ4791" s="85">
        <f>IF(I4791&gt;Variables!$G$7,0,1)</f>
        <v>1</v>
      </c>
      <c r="AK4791" s="85">
        <f>IF(F4791&gt;Variables!$G$8,0,1)</f>
        <v>0</v>
      </c>
      <c r="AL4791" s="85">
        <f>IF(G4791&gt;Variables!$G$9,0,1)</f>
        <v>0</v>
      </c>
      <c r="AM4791" s="85">
        <f>IF(AND(K4791&gt;Variables!$G$10,K4791&lt;Variables!$G$11),0,1)</f>
        <v>0</v>
      </c>
      <c r="AN4791" s="103">
        <f>IF(H4791&lt;Variables!$G$13,1,0)</f>
        <v>1</v>
      </c>
      <c r="AO4791" s="101">
        <f>IF(R4791&lt;Variables!$G$12,0,1)</f>
        <v>0</v>
      </c>
      <c r="AP4791" s="86">
        <f t="shared" si="531"/>
        <v>1</v>
      </c>
      <c r="AR4791">
        <v>0</v>
      </c>
      <c r="AS4791">
        <v>0</v>
      </c>
      <c r="AT4791">
        <v>0</v>
      </c>
      <c r="AU4791">
        <v>1</v>
      </c>
      <c r="BA4791">
        <v>-0.4</v>
      </c>
    </row>
    <row r="4792" spans="3:53" ht="12.75" x14ac:dyDescent="0.2">
      <c r="C4792" t="s">
        <v>901</v>
      </c>
      <c r="D4792" t="s">
        <v>133</v>
      </c>
      <c r="E4792">
        <v>7.73</v>
      </c>
      <c r="F4792">
        <v>60.96</v>
      </c>
      <c r="G4792">
        <v>12.48</v>
      </c>
      <c r="H4792">
        <v>22.11</v>
      </c>
      <c r="I4792">
        <v>-47.835999999999999</v>
      </c>
      <c r="J4792" t="s">
        <v>78</v>
      </c>
      <c r="K4792">
        <v>50.03</v>
      </c>
      <c r="L4792">
        <v>7.8273699999999993</v>
      </c>
      <c r="M4792">
        <v>-0.41354886762730447</v>
      </c>
      <c r="N4792">
        <v>7.7690139999999994</v>
      </c>
      <c r="O4792">
        <v>0.33448259972244238</v>
      </c>
      <c r="P4792">
        <v>65790000.000000007</v>
      </c>
      <c r="Q4792">
        <v>6720000</v>
      </c>
      <c r="R4792">
        <v>9.7899999999999991</v>
      </c>
      <c r="S4792">
        <v>36.371000000000002</v>
      </c>
      <c r="T4792">
        <v>11.472</v>
      </c>
      <c r="U4792">
        <v>22.735833333333339</v>
      </c>
      <c r="V4792">
        <f t="shared" si="529"/>
        <v>2.3780989004322013</v>
      </c>
      <c r="AC4792">
        <v>9.82</v>
      </c>
      <c r="AD4792">
        <v>7.09</v>
      </c>
      <c r="AH4792" s="85">
        <f>IF(AND(M4792&lt;Variables!$G$6,M4792&gt;Variables!$G$5),0,1)</f>
        <v>1</v>
      </c>
      <c r="AI4792" s="85">
        <f t="shared" si="530"/>
        <v>0</v>
      </c>
      <c r="AJ4792" s="85">
        <f>IF(I4792&gt;Variables!$G$7,0,1)</f>
        <v>1</v>
      </c>
      <c r="AK4792" s="85">
        <f>IF(F4792&gt;Variables!$G$8,0,1)</f>
        <v>0</v>
      </c>
      <c r="AL4792" s="85">
        <f>IF(G4792&gt;Variables!$G$9,0,1)</f>
        <v>0</v>
      </c>
      <c r="AM4792" s="85">
        <f>IF(AND(K4792&gt;Variables!$G$10,K4792&lt;Variables!$G$11),0,1)</f>
        <v>0</v>
      </c>
      <c r="AN4792" s="103">
        <f>IF(H4792&lt;Variables!$G$13,1,0)</f>
        <v>1</v>
      </c>
      <c r="AO4792" s="101">
        <f>IF(R4792&lt;Variables!$G$12,0,1)</f>
        <v>1</v>
      </c>
      <c r="AP4792" s="86">
        <f t="shared" si="531"/>
        <v>1</v>
      </c>
      <c r="AR4792">
        <v>0</v>
      </c>
      <c r="AS4792">
        <v>0</v>
      </c>
      <c r="AT4792">
        <v>1</v>
      </c>
      <c r="AU4792">
        <v>0</v>
      </c>
      <c r="BA4792">
        <v>-2.25</v>
      </c>
    </row>
    <row r="4793" spans="3:53" ht="12.75" x14ac:dyDescent="0.2">
      <c r="C4793" t="s">
        <v>902</v>
      </c>
      <c r="D4793" t="s">
        <v>862</v>
      </c>
      <c r="E4793">
        <v>78.19</v>
      </c>
      <c r="F4793">
        <v>21.28</v>
      </c>
      <c r="G4793">
        <v>-0.41</v>
      </c>
      <c r="H4793">
        <v>4480</v>
      </c>
      <c r="I4793">
        <v>2.5430000000000001</v>
      </c>
      <c r="J4793" t="s">
        <v>78</v>
      </c>
      <c r="K4793">
        <v>48.77</v>
      </c>
      <c r="L4793">
        <v>78.22999999999999</v>
      </c>
      <c r="M4793">
        <v>-2.556563978013042E-2</v>
      </c>
      <c r="N4793">
        <v>78.183110000000013</v>
      </c>
      <c r="O4793">
        <v>3.4393617751941968E-2</v>
      </c>
      <c r="P4793">
        <v>14686000</v>
      </c>
      <c r="Q4793">
        <v>578815</v>
      </c>
      <c r="R4793">
        <v>25.37</v>
      </c>
      <c r="S4793">
        <v>35.857000000000014</v>
      </c>
      <c r="T4793">
        <v>12.448</v>
      </c>
      <c r="U4793">
        <v>23.07416666666667</v>
      </c>
      <c r="V4793">
        <f t="shared" si="529"/>
        <v>2.3548310913460311</v>
      </c>
      <c r="AC4793">
        <v>78.239999999999995</v>
      </c>
      <c r="AD4793">
        <v>78</v>
      </c>
      <c r="AH4793" s="85">
        <f>IF(AND(M4793&lt;Variables!$G$6,M4793&gt;Variables!$G$5),0,1)</f>
        <v>1</v>
      </c>
      <c r="AI4793" s="85">
        <f t="shared" si="530"/>
        <v>0</v>
      </c>
      <c r="AJ4793" s="85">
        <f>IF(I4793&gt;Variables!$G$7,0,1)</f>
        <v>0</v>
      </c>
      <c r="AK4793" s="85">
        <f>IF(F4793&gt;Variables!$G$8,0,1)</f>
        <v>0</v>
      </c>
      <c r="AL4793" s="85">
        <f>IF(G4793&gt;Variables!$G$9,0,1)</f>
        <v>1</v>
      </c>
      <c r="AM4793" s="85">
        <f>IF(AND(K4793&gt;Variables!$G$10,K4793&lt;Variables!$G$11),0,1)</f>
        <v>1</v>
      </c>
      <c r="AN4793" s="103">
        <f>IF(H4793&lt;Variables!$G$13,1,0)</f>
        <v>0</v>
      </c>
      <c r="AO4793" s="101">
        <f>IF(R4793&lt;Variables!$G$12,0,1)</f>
        <v>1</v>
      </c>
      <c r="AP4793" s="86">
        <f t="shared" si="531"/>
        <v>1</v>
      </c>
      <c r="AR4793">
        <v>0</v>
      </c>
      <c r="AS4793">
        <v>0</v>
      </c>
      <c r="AT4793">
        <v>0</v>
      </c>
      <c r="AU4793">
        <v>1</v>
      </c>
      <c r="BA4793">
        <v>-0.21</v>
      </c>
    </row>
    <row r="4794" spans="3:53" ht="12.75" x14ac:dyDescent="0.2">
      <c r="C4794" t="s">
        <v>902</v>
      </c>
      <c r="D4794" t="s">
        <v>251</v>
      </c>
      <c r="E4794">
        <v>10.75</v>
      </c>
      <c r="F4794">
        <v>18.89</v>
      </c>
      <c r="G4794">
        <v>13.47</v>
      </c>
      <c r="H4794">
        <v>3650</v>
      </c>
      <c r="I4794">
        <v>-8.5999999999999993E-2</v>
      </c>
      <c r="J4794" t="s">
        <v>78</v>
      </c>
      <c r="K4794">
        <v>69.069999999999993</v>
      </c>
      <c r="L4794">
        <v>10.595874999999999</v>
      </c>
      <c r="M4794">
        <v>1.360199134096985</v>
      </c>
      <c r="N4794">
        <v>10.528613999999999</v>
      </c>
      <c r="O4794">
        <v>2.007728652603304</v>
      </c>
      <c r="P4794">
        <v>43844000</v>
      </c>
      <c r="Q4794">
        <v>22840000</v>
      </c>
      <c r="R4794">
        <v>1.92</v>
      </c>
      <c r="S4794">
        <v>35.857000000000014</v>
      </c>
      <c r="T4794">
        <v>12.448</v>
      </c>
      <c r="U4794">
        <v>23.07416666666667</v>
      </c>
      <c r="V4794">
        <f t="shared" si="529"/>
        <v>2.4542881977703592</v>
      </c>
      <c r="AC4794">
        <v>12</v>
      </c>
      <c r="AD4794">
        <v>10.69</v>
      </c>
      <c r="AH4794" s="85">
        <f>IF(AND(M4794&lt;Variables!$G$6,M4794&gt;Variables!$G$5),0,1)</f>
        <v>1</v>
      </c>
      <c r="AI4794" s="85">
        <f t="shared" si="530"/>
        <v>0</v>
      </c>
      <c r="AJ4794" s="85">
        <f>IF(I4794&gt;Variables!$G$7,0,1)</f>
        <v>1</v>
      </c>
      <c r="AK4794" s="85">
        <f>IF(F4794&gt;Variables!$G$8,0,1)</f>
        <v>0</v>
      </c>
      <c r="AL4794" s="85">
        <f>IF(G4794&gt;Variables!$G$9,0,1)</f>
        <v>0</v>
      </c>
      <c r="AM4794" s="85">
        <f>IF(AND(K4794&gt;Variables!$G$10,K4794&lt;Variables!$G$11),0,1)</f>
        <v>0</v>
      </c>
      <c r="AN4794" s="103">
        <f>IF(H4794&lt;Variables!$G$13,1,0)</f>
        <v>0</v>
      </c>
      <c r="AO4794" s="101">
        <f>IF(R4794&lt;Variables!$G$12,0,1)</f>
        <v>0</v>
      </c>
      <c r="AP4794" s="86">
        <f t="shared" si="531"/>
        <v>1</v>
      </c>
      <c r="AR4794">
        <v>1</v>
      </c>
      <c r="AS4794">
        <v>0</v>
      </c>
      <c r="AT4794">
        <v>0</v>
      </c>
      <c r="AU4794">
        <v>0</v>
      </c>
      <c r="BA4794">
        <v>2</v>
      </c>
    </row>
    <row r="4795" spans="3:53" ht="12.75" x14ac:dyDescent="0.2">
      <c r="C4795" t="s">
        <v>902</v>
      </c>
      <c r="D4795" t="s">
        <v>886</v>
      </c>
      <c r="E4795">
        <v>28.7</v>
      </c>
      <c r="F4795">
        <v>11.55</v>
      </c>
      <c r="G4795">
        <v>10.29</v>
      </c>
      <c r="H4795">
        <v>5330</v>
      </c>
      <c r="I4795">
        <v>-29.295000000000002</v>
      </c>
      <c r="J4795" t="s">
        <v>78</v>
      </c>
      <c r="K4795">
        <v>65.53</v>
      </c>
      <c r="L4795">
        <v>28.524850000000001</v>
      </c>
      <c r="M4795">
        <v>0.49132598418570073</v>
      </c>
      <c r="N4795">
        <v>28.345839999999999</v>
      </c>
      <c r="O4795">
        <v>1.125950051224448</v>
      </c>
      <c r="P4795">
        <v>788954</v>
      </c>
      <c r="Q4795">
        <v>1015000</v>
      </c>
      <c r="R4795">
        <v>0.78</v>
      </c>
      <c r="S4795">
        <v>35.857000000000014</v>
      </c>
      <c r="T4795">
        <v>12.448</v>
      </c>
      <c r="U4795">
        <v>23.07416666666667</v>
      </c>
      <c r="V4795">
        <f t="shared" si="529"/>
        <v>2.4930800395718129</v>
      </c>
      <c r="AC4795">
        <v>29.7</v>
      </c>
      <c r="AD4795">
        <v>28.48</v>
      </c>
      <c r="AH4795" s="85">
        <f>IF(AND(M4795&lt;Variables!$G$6,M4795&gt;Variables!$G$5),0,1)</f>
        <v>1</v>
      </c>
      <c r="AI4795" s="85">
        <f t="shared" si="530"/>
        <v>0</v>
      </c>
      <c r="AJ4795" s="85">
        <f>IF(I4795&gt;Variables!$G$7,0,1)</f>
        <v>1</v>
      </c>
      <c r="AK4795" s="85">
        <f>IF(F4795&gt;Variables!$G$8,0,1)</f>
        <v>0</v>
      </c>
      <c r="AL4795" s="85">
        <f>IF(G4795&gt;Variables!$G$9,0,1)</f>
        <v>1</v>
      </c>
      <c r="AM4795" s="85">
        <f>IF(AND(K4795&gt;Variables!$G$10,K4795&lt;Variables!$G$11),0,1)</f>
        <v>0</v>
      </c>
      <c r="AN4795" s="103">
        <f>IF(H4795&lt;Variables!$G$13,1,0)</f>
        <v>0</v>
      </c>
      <c r="AO4795" s="101">
        <f>IF(R4795&lt;Variables!$G$12,0,1)</f>
        <v>0</v>
      </c>
      <c r="AP4795" s="86">
        <f t="shared" si="531"/>
        <v>1</v>
      </c>
      <c r="AR4795">
        <v>1</v>
      </c>
      <c r="AS4795">
        <v>0</v>
      </c>
      <c r="AT4795">
        <v>0</v>
      </c>
      <c r="AU4795">
        <v>0</v>
      </c>
      <c r="BA4795">
        <v>2</v>
      </c>
    </row>
    <row r="4796" spans="3:53" ht="12.75" x14ac:dyDescent="0.2">
      <c r="C4796" t="s">
        <v>902</v>
      </c>
      <c r="D4796" t="s">
        <v>331</v>
      </c>
      <c r="E4796">
        <v>56.9</v>
      </c>
      <c r="F4796">
        <v>18.55</v>
      </c>
      <c r="G4796">
        <v>8.65</v>
      </c>
      <c r="H4796">
        <v>25710</v>
      </c>
      <c r="I4796">
        <v>1135.367</v>
      </c>
      <c r="J4796" t="s">
        <v>78</v>
      </c>
      <c r="K4796">
        <v>55.07</v>
      </c>
      <c r="L4796">
        <v>56.733980000000003</v>
      </c>
      <c r="M4796">
        <v>0.30849237088602538</v>
      </c>
      <c r="N4796">
        <v>55.926588000000002</v>
      </c>
      <c r="O4796">
        <v>1.7566099330071709</v>
      </c>
      <c r="P4796">
        <v>184663000</v>
      </c>
      <c r="Q4796">
        <v>136810000</v>
      </c>
      <c r="R4796">
        <v>1.35</v>
      </c>
      <c r="S4796">
        <v>35.857000000000014</v>
      </c>
      <c r="T4796">
        <v>12.448</v>
      </c>
      <c r="U4796">
        <v>23.07416666666667</v>
      </c>
      <c r="V4796">
        <f t="shared" si="529"/>
        <v>2.4069874037036709</v>
      </c>
      <c r="AC4796">
        <v>59.5</v>
      </c>
      <c r="AD4796">
        <v>51.8</v>
      </c>
      <c r="AH4796" s="85">
        <f>IF(AND(M4796&lt;Variables!$G$6,M4796&gt;Variables!$G$5),0,1)</f>
        <v>1</v>
      </c>
      <c r="AI4796" s="85">
        <f t="shared" si="530"/>
        <v>0</v>
      </c>
      <c r="AJ4796" s="85">
        <f>IF(I4796&gt;Variables!$G$7,0,1)</f>
        <v>0</v>
      </c>
      <c r="AK4796" s="85">
        <f>IF(F4796&gt;Variables!$G$8,0,1)</f>
        <v>0</v>
      </c>
      <c r="AL4796" s="85">
        <f>IF(G4796&gt;Variables!$G$9,0,1)</f>
        <v>1</v>
      </c>
      <c r="AM4796" s="85">
        <f>IF(AND(K4796&gt;Variables!$G$10,K4796&lt;Variables!$G$11),0,1)</f>
        <v>0</v>
      </c>
      <c r="AN4796" s="103">
        <f>IF(H4796&lt;Variables!$G$13,1,0)</f>
        <v>0</v>
      </c>
      <c r="AO4796" s="101">
        <f>IF(R4796&lt;Variables!$G$12,0,1)</f>
        <v>0</v>
      </c>
      <c r="AP4796" s="86">
        <f t="shared" si="531"/>
        <v>1</v>
      </c>
      <c r="AR4796">
        <v>0</v>
      </c>
      <c r="AS4796">
        <v>0</v>
      </c>
      <c r="AT4796">
        <v>1</v>
      </c>
      <c r="AU4796">
        <v>0</v>
      </c>
      <c r="BA4796">
        <v>-2.25</v>
      </c>
    </row>
    <row r="4797" spans="3:53" ht="12.75" x14ac:dyDescent="0.2">
      <c r="C4797" t="s">
        <v>902</v>
      </c>
      <c r="D4797" t="s">
        <v>840</v>
      </c>
      <c r="E4797">
        <v>108</v>
      </c>
      <c r="F4797">
        <v>44.78</v>
      </c>
      <c r="G4797">
        <v>41.79</v>
      </c>
      <c r="H4797">
        <v>-99999</v>
      </c>
      <c r="I4797">
        <v>-1.2999999999999999E-2</v>
      </c>
      <c r="J4797" t="s">
        <v>78</v>
      </c>
      <c r="K4797">
        <v>59.15</v>
      </c>
      <c r="L4797">
        <v>107.7947333333333</v>
      </c>
      <c r="M4797">
        <v>-4.1498626092437783E-2</v>
      </c>
      <c r="N4797">
        <v>106.6790243902439</v>
      </c>
      <c r="O4797">
        <v>1.003923325956132</v>
      </c>
      <c r="P4797">
        <v>232716</v>
      </c>
      <c r="Q4797">
        <v>15001</v>
      </c>
      <c r="R4797">
        <v>15.51</v>
      </c>
      <c r="S4797">
        <v>35.857000000000014</v>
      </c>
      <c r="T4797">
        <v>12.448</v>
      </c>
      <c r="U4797">
        <v>23.07416666666667</v>
      </c>
      <c r="V4797">
        <f t="shared" si="529"/>
        <v>2.463969573772621</v>
      </c>
      <c r="AC4797">
        <v>129.79</v>
      </c>
      <c r="AD4797">
        <v>107.5</v>
      </c>
      <c r="AH4797" s="85">
        <f>IF(AND(M4797&lt;Variables!$G$6,M4797&gt;Variables!$G$5),0,1)</f>
        <v>1</v>
      </c>
      <c r="AI4797" s="85">
        <f t="shared" si="530"/>
        <v>0</v>
      </c>
      <c r="AJ4797" s="85">
        <f>IF(I4797&gt;Variables!$G$7,0,1)</f>
        <v>1</v>
      </c>
      <c r="AK4797" s="85">
        <f>IF(F4797&gt;Variables!$G$8,0,1)</f>
        <v>0</v>
      </c>
      <c r="AL4797" s="85">
        <f>IF(G4797&gt;Variables!$G$9,0,1)</f>
        <v>0</v>
      </c>
      <c r="AM4797" s="85">
        <f>IF(AND(K4797&gt;Variables!$G$10,K4797&lt;Variables!$G$11),0,1)</f>
        <v>0</v>
      </c>
      <c r="AN4797" s="103">
        <f>IF(H4797&lt;Variables!$G$13,1,0)</f>
        <v>1</v>
      </c>
      <c r="AO4797" s="101">
        <f>IF(R4797&lt;Variables!$G$12,0,1)</f>
        <v>1</v>
      </c>
      <c r="AP4797" s="86">
        <f t="shared" si="531"/>
        <v>1</v>
      </c>
      <c r="AR4797">
        <v>1</v>
      </c>
      <c r="AS4797">
        <v>0</v>
      </c>
      <c r="AT4797">
        <v>0</v>
      </c>
      <c r="AU4797">
        <v>0</v>
      </c>
      <c r="BA4797">
        <v>2</v>
      </c>
    </row>
    <row r="4798" spans="3:53" ht="12.75" x14ac:dyDescent="0.2">
      <c r="C4798" t="s">
        <v>902</v>
      </c>
      <c r="D4798" t="s">
        <v>697</v>
      </c>
      <c r="E4798">
        <v>6.83</v>
      </c>
      <c r="F4798">
        <v>16.04</v>
      </c>
      <c r="G4798">
        <v>20</v>
      </c>
      <c r="H4798">
        <v>-99999</v>
      </c>
      <c r="I4798">
        <v>-7.806</v>
      </c>
      <c r="J4798" t="s">
        <v>76</v>
      </c>
      <c r="K4798">
        <v>50.77</v>
      </c>
      <c r="L4798">
        <v>6.8233333333333333</v>
      </c>
      <c r="M4798">
        <v>0.24425989252564639</v>
      </c>
      <c r="N4798">
        <v>6.8281538461538469</v>
      </c>
      <c r="O4798">
        <v>0.17348984971722101</v>
      </c>
      <c r="P4798">
        <v>205769</v>
      </c>
      <c r="Q4798">
        <v>74910</v>
      </c>
      <c r="R4798">
        <v>2.75</v>
      </c>
      <c r="S4798">
        <v>35.857000000000014</v>
      </c>
      <c r="T4798">
        <v>12.448</v>
      </c>
      <c r="U4798">
        <v>23.07416666666667</v>
      </c>
      <c r="V4798">
        <f t="shared" si="529"/>
        <v>2.3680832674157299</v>
      </c>
      <c r="AC4798">
        <v>6.9</v>
      </c>
      <c r="AD4798">
        <v>5.8</v>
      </c>
      <c r="AH4798" s="85">
        <f>IF(AND(M4798&lt;Variables!$G$6,M4798&gt;Variables!$G$5),0,1)</f>
        <v>1</v>
      </c>
      <c r="AI4798" s="85">
        <f t="shared" si="530"/>
        <v>1</v>
      </c>
      <c r="AJ4798" s="85">
        <f>IF(I4798&gt;Variables!$G$7,0,1)</f>
        <v>1</v>
      </c>
      <c r="AK4798" s="85">
        <f>IF(F4798&gt;Variables!$G$8,0,1)</f>
        <v>0</v>
      </c>
      <c r="AL4798" s="85">
        <f>IF(G4798&gt;Variables!$G$9,0,1)</f>
        <v>0</v>
      </c>
      <c r="AM4798" s="85">
        <f>IF(AND(K4798&gt;Variables!$G$10,K4798&lt;Variables!$G$11),0,1)</f>
        <v>0</v>
      </c>
      <c r="AN4798" s="103">
        <f>IF(H4798&lt;Variables!$G$13,1,0)</f>
        <v>1</v>
      </c>
      <c r="AO4798" s="101">
        <f>IF(R4798&lt;Variables!$G$12,0,1)</f>
        <v>1</v>
      </c>
      <c r="AP4798" s="86">
        <f t="shared" si="531"/>
        <v>0</v>
      </c>
      <c r="AR4798">
        <v>0</v>
      </c>
      <c r="AS4798">
        <v>0</v>
      </c>
      <c r="AT4798">
        <v>1</v>
      </c>
      <c r="AU4798">
        <v>0</v>
      </c>
      <c r="BA4798">
        <v>-0.76</v>
      </c>
    </row>
    <row r="4799" spans="3:53" ht="12.75" x14ac:dyDescent="0.2">
      <c r="C4799" t="s">
        <v>902</v>
      </c>
      <c r="D4799" t="s">
        <v>861</v>
      </c>
      <c r="E4799">
        <v>3.17</v>
      </c>
      <c r="F4799">
        <v>30.7</v>
      </c>
      <c r="G4799">
        <v>7.18</v>
      </c>
      <c r="H4799">
        <v>298.19</v>
      </c>
      <c r="I4799">
        <v>0.86799999999999999</v>
      </c>
      <c r="J4799" t="s">
        <v>78</v>
      </c>
      <c r="K4799">
        <v>47.51</v>
      </c>
      <c r="L4799">
        <v>3.16764</v>
      </c>
      <c r="M4799">
        <v>-0.52531221982296639</v>
      </c>
      <c r="N4799">
        <v>3.1604739999999998</v>
      </c>
      <c r="O4799">
        <v>-0.29976516180800677</v>
      </c>
      <c r="P4799">
        <v>15450000</v>
      </c>
      <c r="Q4799">
        <v>352780</v>
      </c>
      <c r="R4799">
        <v>43.79</v>
      </c>
      <c r="S4799">
        <v>35.857000000000014</v>
      </c>
      <c r="T4799">
        <v>12.448</v>
      </c>
      <c r="U4799">
        <v>23.07416666666667</v>
      </c>
      <c r="V4799">
        <f t="shared" si="529"/>
        <v>2.3510841345051841</v>
      </c>
      <c r="AC4799">
        <v>3.75</v>
      </c>
      <c r="AD4799">
        <v>3.15</v>
      </c>
      <c r="AH4799" s="85">
        <f>IF(AND(M4799&lt;Variables!$G$6,M4799&gt;Variables!$G$5),0,1)</f>
        <v>1</v>
      </c>
      <c r="AI4799" s="85">
        <f t="shared" si="530"/>
        <v>0</v>
      </c>
      <c r="AJ4799" s="85">
        <f>IF(I4799&gt;Variables!$G$7,0,1)</f>
        <v>0</v>
      </c>
      <c r="AK4799" s="85">
        <f>IF(F4799&gt;Variables!$G$8,0,1)</f>
        <v>0</v>
      </c>
      <c r="AL4799" s="85">
        <f>IF(G4799&gt;Variables!$G$9,0,1)</f>
        <v>1</v>
      </c>
      <c r="AM4799" s="85">
        <f>IF(AND(K4799&gt;Variables!$G$10,K4799&lt;Variables!$G$11),0,1)</f>
        <v>1</v>
      </c>
      <c r="AN4799" s="103">
        <f>IF(H4799&lt;Variables!$G$13,1,0)</f>
        <v>1</v>
      </c>
      <c r="AO4799" s="101">
        <f>IF(R4799&lt;Variables!$G$12,0,1)</f>
        <v>1</v>
      </c>
      <c r="AP4799" s="86">
        <f t="shared" si="531"/>
        <v>1</v>
      </c>
      <c r="AR4799">
        <v>1</v>
      </c>
      <c r="AS4799">
        <v>0</v>
      </c>
      <c r="AT4799">
        <v>0</v>
      </c>
      <c r="AU4799">
        <v>0</v>
      </c>
      <c r="BA4799">
        <v>2</v>
      </c>
    </row>
    <row r="4800" spans="3:53" ht="12.75" x14ac:dyDescent="0.2">
      <c r="C4800" t="s">
        <v>902</v>
      </c>
      <c r="D4800" t="s">
        <v>196</v>
      </c>
      <c r="E4800">
        <v>8.77</v>
      </c>
      <c r="F4800">
        <v>26.19</v>
      </c>
      <c r="G4800">
        <v>12.71</v>
      </c>
      <c r="H4800">
        <v>1760</v>
      </c>
      <c r="I4800">
        <v>-45.737000000000002</v>
      </c>
      <c r="J4800" t="s">
        <v>78</v>
      </c>
      <c r="K4800">
        <v>62</v>
      </c>
      <c r="L4800">
        <v>8.6076949999999997</v>
      </c>
      <c r="M4800">
        <v>0.95501757439128698</v>
      </c>
      <c r="N4800">
        <v>8.5179919999999996</v>
      </c>
      <c r="O4800">
        <v>2.0181751755578099</v>
      </c>
      <c r="P4800">
        <v>56779000</v>
      </c>
      <c r="Q4800">
        <v>23880000</v>
      </c>
      <c r="R4800">
        <v>2.38</v>
      </c>
      <c r="S4800">
        <v>35.857000000000014</v>
      </c>
      <c r="T4800">
        <v>12.448</v>
      </c>
      <c r="U4800">
        <v>23.07416666666667</v>
      </c>
      <c r="V4800">
        <f t="shared" ref="V4800:V4863" si="532">1.849 + (0.01036 * K4800) + (0.1184 * M4800) - (0.002888 * K4800 * M4800)</f>
        <v>2.4333924540077221</v>
      </c>
      <c r="AC4800">
        <v>8.86</v>
      </c>
      <c r="AD4800">
        <v>8.26</v>
      </c>
      <c r="AH4800" s="85">
        <f>IF(AND(M4800&lt;Variables!$G$6,M4800&gt;Variables!$G$5),0,1)</f>
        <v>1</v>
      </c>
      <c r="AI4800" s="85">
        <f t="shared" si="530"/>
        <v>0</v>
      </c>
      <c r="AJ4800" s="85">
        <f>IF(I4800&gt;Variables!$G$7,0,1)</f>
        <v>1</v>
      </c>
      <c r="AK4800" s="85">
        <f>IF(F4800&gt;Variables!$G$8,0,1)</f>
        <v>0</v>
      </c>
      <c r="AL4800" s="85">
        <f>IF(G4800&gt;Variables!$G$9,0,1)</f>
        <v>0</v>
      </c>
      <c r="AM4800" s="85">
        <f>IF(AND(K4800&gt;Variables!$G$10,K4800&lt;Variables!$G$11),0,1)</f>
        <v>0</v>
      </c>
      <c r="AN4800" s="103">
        <f>IF(H4800&lt;Variables!$G$13,1,0)</f>
        <v>1</v>
      </c>
      <c r="AO4800" s="101">
        <f>IF(R4800&lt;Variables!$G$12,0,1)</f>
        <v>1</v>
      </c>
      <c r="AP4800" s="86">
        <f t="shared" si="531"/>
        <v>1</v>
      </c>
      <c r="AR4800">
        <v>0</v>
      </c>
      <c r="AS4800">
        <v>0</v>
      </c>
      <c r="AT4800">
        <v>1</v>
      </c>
      <c r="AU4800">
        <v>0</v>
      </c>
      <c r="BA4800">
        <v>-2.25</v>
      </c>
    </row>
    <row r="4801" spans="3:53" ht="12.75" x14ac:dyDescent="0.2">
      <c r="C4801" t="s">
        <v>902</v>
      </c>
      <c r="D4801" t="s">
        <v>872</v>
      </c>
      <c r="E4801">
        <v>5.95</v>
      </c>
      <c r="F4801">
        <v>60.81</v>
      </c>
      <c r="G4801">
        <v>12.05</v>
      </c>
      <c r="H4801">
        <v>208.2</v>
      </c>
      <c r="I4801">
        <v>-15.194000000000001</v>
      </c>
      <c r="J4801" t="s">
        <v>78</v>
      </c>
      <c r="K4801">
        <v>55.77</v>
      </c>
      <c r="L4801">
        <v>5.9415444444444443</v>
      </c>
      <c r="M4801">
        <v>0.14231241783375251</v>
      </c>
      <c r="N4801">
        <v>5.9433291666666674</v>
      </c>
      <c r="O4801">
        <v>0.1122406844087704</v>
      </c>
      <c r="P4801">
        <v>1680000</v>
      </c>
      <c r="Q4801">
        <v>20810</v>
      </c>
      <c r="R4801">
        <v>80.73</v>
      </c>
      <c r="S4801">
        <v>35.857000000000014</v>
      </c>
      <c r="T4801">
        <v>12.448</v>
      </c>
      <c r="U4801">
        <v>23.07416666666667</v>
      </c>
      <c r="V4801">
        <f t="shared" si="532"/>
        <v>2.4207056171605212</v>
      </c>
      <c r="AC4801">
        <v>5.95</v>
      </c>
      <c r="AD4801">
        <v>5.93</v>
      </c>
      <c r="AH4801" s="85">
        <f>IF(AND(M4801&lt;Variables!$G$6,M4801&gt;Variables!$G$5),0,1)</f>
        <v>1</v>
      </c>
      <c r="AI4801" s="85">
        <f t="shared" si="530"/>
        <v>1</v>
      </c>
      <c r="AJ4801" s="85">
        <f>IF(I4801&gt;Variables!$G$7,0,1)</f>
        <v>1</v>
      </c>
      <c r="AK4801" s="85">
        <f>IF(F4801&gt;Variables!$G$8,0,1)</f>
        <v>0</v>
      </c>
      <c r="AL4801" s="85">
        <f>IF(G4801&gt;Variables!$G$9,0,1)</f>
        <v>0</v>
      </c>
      <c r="AM4801" s="85">
        <f>IF(AND(K4801&gt;Variables!$G$10,K4801&lt;Variables!$G$11),0,1)</f>
        <v>0</v>
      </c>
      <c r="AN4801" s="103">
        <f>IF(H4801&lt;Variables!$G$13,1,0)</f>
        <v>1</v>
      </c>
      <c r="AO4801" s="101">
        <f>IF(R4801&lt;Variables!$G$12,0,1)</f>
        <v>1</v>
      </c>
      <c r="AP4801" s="86">
        <f t="shared" si="531"/>
        <v>1</v>
      </c>
      <c r="AR4801">
        <v>0</v>
      </c>
      <c r="AS4801">
        <v>0</v>
      </c>
      <c r="AT4801">
        <v>0</v>
      </c>
      <c r="AU4801">
        <v>1</v>
      </c>
      <c r="BA4801">
        <v>-0.28000000000000003</v>
      </c>
    </row>
    <row r="4802" spans="3:53" ht="12.75" x14ac:dyDescent="0.2">
      <c r="C4802" t="s">
        <v>902</v>
      </c>
      <c r="D4802" t="s">
        <v>882</v>
      </c>
      <c r="E4802">
        <v>20.11</v>
      </c>
      <c r="F4802">
        <v>23.5</v>
      </c>
      <c r="G4802">
        <v>23.69</v>
      </c>
      <c r="H4802">
        <v>113.63</v>
      </c>
      <c r="I4802">
        <v>1481.8440000000001</v>
      </c>
      <c r="J4802" t="s">
        <v>78</v>
      </c>
      <c r="K4802">
        <v>49.29</v>
      </c>
      <c r="L4802">
        <v>20.052738461538461</v>
      </c>
      <c r="M4802">
        <v>-1.365629708736402E-2</v>
      </c>
      <c r="N4802">
        <v>20.094835714285711</v>
      </c>
      <c r="O4802">
        <v>-0.22312058144290359</v>
      </c>
      <c r="P4802">
        <v>1070000</v>
      </c>
      <c r="Q4802">
        <v>179040</v>
      </c>
      <c r="R4802">
        <v>5.98</v>
      </c>
      <c r="S4802">
        <v>35.857000000000014</v>
      </c>
      <c r="T4802">
        <v>12.448</v>
      </c>
      <c r="U4802">
        <v>23.07416666666667</v>
      </c>
      <c r="V4802">
        <f t="shared" si="532"/>
        <v>2.3599714617602197</v>
      </c>
      <c r="AC4802">
        <v>21.399899999999999</v>
      </c>
      <c r="AD4802">
        <v>19.5</v>
      </c>
      <c r="AH4802" s="85">
        <f>IF(AND(M4802&lt;Variables!$G$6,M4802&gt;Variables!$G$5),0,1)</f>
        <v>1</v>
      </c>
      <c r="AI4802" s="85">
        <f t="shared" si="530"/>
        <v>1</v>
      </c>
      <c r="AJ4802" s="85">
        <f>IF(I4802&gt;Variables!$G$7,0,1)</f>
        <v>0</v>
      </c>
      <c r="AK4802" s="85">
        <f>IF(F4802&gt;Variables!$G$8,0,1)</f>
        <v>0</v>
      </c>
      <c r="AL4802" s="85">
        <f>IF(G4802&gt;Variables!$G$9,0,1)</f>
        <v>0</v>
      </c>
      <c r="AM4802" s="85">
        <f>IF(AND(K4802&gt;Variables!$G$10,K4802&lt;Variables!$G$11),0,1)</f>
        <v>1</v>
      </c>
      <c r="AN4802" s="103">
        <f>IF(H4802&lt;Variables!$G$13,1,0)</f>
        <v>1</v>
      </c>
      <c r="AO4802" s="101">
        <f>IF(R4802&lt;Variables!$G$12,0,1)</f>
        <v>1</v>
      </c>
      <c r="AP4802" s="86">
        <f t="shared" si="531"/>
        <v>1</v>
      </c>
      <c r="AR4802">
        <v>0</v>
      </c>
      <c r="AS4802">
        <v>0</v>
      </c>
      <c r="AT4802">
        <v>1</v>
      </c>
      <c r="AU4802">
        <v>0</v>
      </c>
      <c r="BA4802">
        <v>-2.25</v>
      </c>
    </row>
    <row r="4803" spans="3:53" ht="12.75" x14ac:dyDescent="0.2">
      <c r="C4803" t="s">
        <v>902</v>
      </c>
      <c r="D4803" t="s">
        <v>863</v>
      </c>
      <c r="E4803">
        <v>73.59</v>
      </c>
      <c r="F4803">
        <v>29.12</v>
      </c>
      <c r="G4803">
        <v>0.28000000000000003</v>
      </c>
      <c r="H4803">
        <v>976.52</v>
      </c>
      <c r="I4803">
        <v>-14.048999999999999</v>
      </c>
      <c r="J4803" t="s">
        <v>78</v>
      </c>
      <c r="K4803">
        <v>33.83</v>
      </c>
      <c r="L4803">
        <v>73.760749999999987</v>
      </c>
      <c r="M4803">
        <v>-0.29927841026559682</v>
      </c>
      <c r="N4803">
        <v>73.754993999999996</v>
      </c>
      <c r="O4803">
        <v>-0.29149754930491922</v>
      </c>
      <c r="P4803">
        <v>4100000</v>
      </c>
      <c r="Q4803">
        <v>316460</v>
      </c>
      <c r="R4803">
        <v>12.96</v>
      </c>
      <c r="S4803">
        <v>35.857000000000014</v>
      </c>
      <c r="T4803">
        <v>12.448</v>
      </c>
      <c r="U4803">
        <v>23.07416666666667</v>
      </c>
      <c r="V4803">
        <f t="shared" si="532"/>
        <v>2.1932840481570488</v>
      </c>
      <c r="AC4803">
        <v>73.989999999999995</v>
      </c>
      <c r="AD4803">
        <v>73.540000000000006</v>
      </c>
      <c r="AH4803" s="85">
        <f>IF(AND(M4803&lt;Variables!$G$6,M4803&gt;Variables!$G$5),0,1)</f>
        <v>1</v>
      </c>
      <c r="AI4803" s="85">
        <f t="shared" ref="AI4803:AI4866" si="533">IF(L4803&gt;N4803,0,1)</f>
        <v>0</v>
      </c>
      <c r="AJ4803" s="85">
        <f>IF(I4803&gt;Variables!$G$7,0,1)</f>
        <v>1</v>
      </c>
      <c r="AK4803" s="85">
        <f>IF(F4803&gt;Variables!$G$8,0,1)</f>
        <v>0</v>
      </c>
      <c r="AL4803" s="85">
        <f>IF(G4803&gt;Variables!$G$9,0,1)</f>
        <v>1</v>
      </c>
      <c r="AM4803" s="85">
        <f>IF(AND(K4803&gt;Variables!$G$10,K4803&lt;Variables!$G$11),0,1)</f>
        <v>1</v>
      </c>
      <c r="AN4803" s="103">
        <f>IF(H4803&lt;Variables!$G$13,1,0)</f>
        <v>1</v>
      </c>
      <c r="AO4803" s="101">
        <f>IF(R4803&lt;Variables!$G$12,0,1)</f>
        <v>1</v>
      </c>
      <c r="AP4803" s="86">
        <f t="shared" si="531"/>
        <v>1</v>
      </c>
      <c r="AR4803">
        <v>0</v>
      </c>
      <c r="AS4803">
        <v>0</v>
      </c>
      <c r="AT4803">
        <v>0</v>
      </c>
      <c r="AU4803">
        <v>1</v>
      </c>
      <c r="BA4803">
        <v>0.18</v>
      </c>
    </row>
    <row r="4804" spans="3:53" ht="12.75" x14ac:dyDescent="0.2">
      <c r="C4804" t="s">
        <v>902</v>
      </c>
      <c r="D4804" t="s">
        <v>133</v>
      </c>
      <c r="E4804">
        <v>7.53</v>
      </c>
      <c r="F4804">
        <v>54.12</v>
      </c>
      <c r="G4804">
        <v>7.86</v>
      </c>
      <c r="H4804">
        <v>22.11</v>
      </c>
      <c r="I4804">
        <v>-49.293999999999997</v>
      </c>
      <c r="J4804" t="s">
        <v>78</v>
      </c>
      <c r="K4804">
        <v>35.06</v>
      </c>
      <c r="L4804">
        <v>7.7240599999999997</v>
      </c>
      <c r="M4804">
        <v>-3.2244700325994371</v>
      </c>
      <c r="N4804">
        <v>7.7655900000000004</v>
      </c>
      <c r="O4804">
        <v>-3.7420208895911431</v>
      </c>
      <c r="P4804">
        <v>66440000</v>
      </c>
      <c r="Q4804">
        <v>6720000</v>
      </c>
      <c r="R4804">
        <v>9.89</v>
      </c>
      <c r="S4804">
        <v>35.857000000000014</v>
      </c>
      <c r="T4804">
        <v>12.448</v>
      </c>
      <c r="U4804">
        <v>23.07416666666667</v>
      </c>
      <c r="V4804">
        <f t="shared" si="532"/>
        <v>2.1569325152026266</v>
      </c>
      <c r="AC4804">
        <v>9.82</v>
      </c>
      <c r="AD4804">
        <v>7.09</v>
      </c>
      <c r="AH4804" s="85">
        <f>IF(AND(M4804&lt;Variables!$G$6,M4804&gt;Variables!$G$5),0,1)</f>
        <v>0</v>
      </c>
      <c r="AI4804" s="85">
        <f t="shared" si="533"/>
        <v>1</v>
      </c>
      <c r="AJ4804" s="85">
        <f>IF(I4804&gt;Variables!$G$7,0,1)</f>
        <v>1</v>
      </c>
      <c r="AK4804" s="85">
        <f>IF(F4804&gt;Variables!$G$8,0,1)</f>
        <v>0</v>
      </c>
      <c r="AL4804" s="85">
        <f>IF(G4804&gt;Variables!$G$9,0,1)</f>
        <v>1</v>
      </c>
      <c r="AM4804" s="85">
        <f>IF(AND(K4804&gt;Variables!$G$10,K4804&lt;Variables!$G$11),0,1)</f>
        <v>1</v>
      </c>
      <c r="AN4804" s="103">
        <f>IF(H4804&lt;Variables!$G$13,1,0)</f>
        <v>1</v>
      </c>
      <c r="AO4804" s="101">
        <f>IF(R4804&lt;Variables!$G$12,0,1)</f>
        <v>1</v>
      </c>
      <c r="AP4804" s="86">
        <f t="shared" si="531"/>
        <v>1</v>
      </c>
      <c r="AR4804">
        <v>0</v>
      </c>
      <c r="AS4804">
        <v>0</v>
      </c>
      <c r="AT4804">
        <v>1</v>
      </c>
      <c r="AU4804">
        <v>0</v>
      </c>
      <c r="BA4804">
        <v>-2.25</v>
      </c>
    </row>
    <row r="4805" spans="3:53" ht="12.75" x14ac:dyDescent="0.2">
      <c r="C4805" t="s">
        <v>902</v>
      </c>
      <c r="D4805" t="s">
        <v>868</v>
      </c>
      <c r="E4805">
        <v>5.58</v>
      </c>
      <c r="F4805">
        <v>40.15</v>
      </c>
      <c r="G4805">
        <v>-4.74</v>
      </c>
      <c r="H4805">
        <v>124.3</v>
      </c>
      <c r="I4805">
        <v>0.42499999999999999</v>
      </c>
      <c r="J4805" t="s">
        <v>76</v>
      </c>
      <c r="K4805">
        <v>56.8</v>
      </c>
      <c r="L4805">
        <v>5.5836399999999999</v>
      </c>
      <c r="M4805">
        <v>0.83028275461884993</v>
      </c>
      <c r="N4805">
        <v>5.5947139999999989</v>
      </c>
      <c r="O4805">
        <v>0.63070248094900017</v>
      </c>
      <c r="P4805">
        <v>26570000</v>
      </c>
      <c r="Q4805">
        <v>722400</v>
      </c>
      <c r="R4805">
        <v>36.78</v>
      </c>
      <c r="S4805">
        <v>35.857000000000014</v>
      </c>
      <c r="T4805">
        <v>12.448</v>
      </c>
      <c r="U4805">
        <v>23.07416666666667</v>
      </c>
      <c r="V4805">
        <f t="shared" si="532"/>
        <v>2.3995552235316029</v>
      </c>
      <c r="AC4805">
        <v>5.74</v>
      </c>
      <c r="AD4805">
        <v>5.0199999999999996</v>
      </c>
      <c r="AH4805" s="85">
        <f>IF(AND(M4805&lt;Variables!$G$6,M4805&gt;Variables!$G$5),0,1)</f>
        <v>1</v>
      </c>
      <c r="AI4805" s="85">
        <f t="shared" si="533"/>
        <v>1</v>
      </c>
      <c r="AJ4805" s="85">
        <f>IF(I4805&gt;Variables!$G$7,0,1)</f>
        <v>0</v>
      </c>
      <c r="AK4805" s="85">
        <f>IF(F4805&gt;Variables!$G$8,0,1)</f>
        <v>0</v>
      </c>
      <c r="AL4805" s="85">
        <f>IF(G4805&gt;Variables!$G$9,0,1)</f>
        <v>1</v>
      </c>
      <c r="AM4805" s="85">
        <f>IF(AND(K4805&gt;Variables!$G$10,K4805&lt;Variables!$G$11),0,1)</f>
        <v>0</v>
      </c>
      <c r="AN4805" s="103">
        <f>IF(H4805&lt;Variables!$G$13,1,0)</f>
        <v>1</v>
      </c>
      <c r="AO4805" s="101">
        <f>IF(R4805&lt;Variables!$G$12,0,1)</f>
        <v>1</v>
      </c>
      <c r="AP4805" s="86">
        <f t="shared" si="531"/>
        <v>0</v>
      </c>
      <c r="AR4805">
        <v>1</v>
      </c>
      <c r="AS4805">
        <v>0</v>
      </c>
      <c r="AT4805">
        <v>0</v>
      </c>
      <c r="AU4805">
        <v>0</v>
      </c>
      <c r="BA4805">
        <v>2</v>
      </c>
    </row>
    <row r="4806" spans="3:53" ht="12.75" x14ac:dyDescent="0.2">
      <c r="C4806" t="s">
        <v>902</v>
      </c>
      <c r="D4806" t="s">
        <v>603</v>
      </c>
      <c r="E4806">
        <v>15.85</v>
      </c>
      <c r="F4806">
        <v>14.14</v>
      </c>
      <c r="G4806">
        <v>9.2799999999999994</v>
      </c>
      <c r="H4806">
        <v>8950</v>
      </c>
      <c r="I4806">
        <v>0</v>
      </c>
      <c r="J4806" t="s">
        <v>78</v>
      </c>
      <c r="K4806">
        <v>74.16</v>
      </c>
      <c r="L4806">
        <v>15.529350000000001</v>
      </c>
      <c r="M4806">
        <v>1.6848741254463411</v>
      </c>
      <c r="N4806">
        <v>15.282994</v>
      </c>
      <c r="O4806">
        <v>3.3239952852170189</v>
      </c>
      <c r="P4806">
        <v>88412000</v>
      </c>
      <c r="Q4806">
        <v>31080000</v>
      </c>
      <c r="R4806">
        <v>2.84</v>
      </c>
      <c r="S4806">
        <v>35.857000000000014</v>
      </c>
      <c r="T4806">
        <v>12.448</v>
      </c>
      <c r="U4806">
        <v>23.07416666666667</v>
      </c>
      <c r="V4806">
        <f t="shared" si="532"/>
        <v>2.4559303307195717</v>
      </c>
      <c r="AC4806">
        <v>16.600000000000001</v>
      </c>
      <c r="AD4806">
        <v>15.12</v>
      </c>
      <c r="AH4806" s="85">
        <f>IF(AND(M4806&lt;Variables!$G$6,M4806&gt;Variables!$G$5),0,1)</f>
        <v>1</v>
      </c>
      <c r="AI4806" s="85">
        <f t="shared" si="533"/>
        <v>0</v>
      </c>
      <c r="AJ4806" s="85">
        <f>IF(I4806&gt;Variables!$G$7,0,1)</f>
        <v>1</v>
      </c>
      <c r="AK4806" s="85">
        <f>IF(F4806&gt;Variables!$G$8,0,1)</f>
        <v>0</v>
      </c>
      <c r="AL4806" s="85">
        <f>IF(G4806&gt;Variables!$G$9,0,1)</f>
        <v>1</v>
      </c>
      <c r="AM4806" s="85">
        <f>IF(AND(K4806&gt;Variables!$G$10,K4806&lt;Variables!$G$11),0,1)</f>
        <v>0</v>
      </c>
      <c r="AN4806" s="103">
        <f>IF(H4806&lt;Variables!$G$13,1,0)</f>
        <v>0</v>
      </c>
      <c r="AO4806" s="101">
        <f>IF(R4806&lt;Variables!$G$12,0,1)</f>
        <v>1</v>
      </c>
      <c r="AP4806" s="86">
        <f t="shared" si="531"/>
        <v>1</v>
      </c>
      <c r="AR4806">
        <v>0</v>
      </c>
      <c r="AS4806">
        <v>0</v>
      </c>
      <c r="AT4806">
        <v>1</v>
      </c>
      <c r="AU4806">
        <v>0</v>
      </c>
      <c r="BA4806">
        <v>-2.25</v>
      </c>
    </row>
    <row r="4807" spans="3:53" ht="12.75" x14ac:dyDescent="0.2">
      <c r="C4807" t="s">
        <v>902</v>
      </c>
      <c r="D4807" t="s">
        <v>262</v>
      </c>
      <c r="E4807">
        <v>5.95</v>
      </c>
      <c r="F4807">
        <v>27.92</v>
      </c>
      <c r="G4807">
        <v>20.2</v>
      </c>
      <c r="H4807">
        <v>558.21</v>
      </c>
      <c r="I4807">
        <v>118.96599999999999</v>
      </c>
      <c r="J4807" t="s">
        <v>78</v>
      </c>
      <c r="K4807">
        <v>57.75</v>
      </c>
      <c r="L4807">
        <v>5.840584999999999</v>
      </c>
      <c r="M4807">
        <v>0.84606250914935166</v>
      </c>
      <c r="N4807">
        <v>5.7767160000000004</v>
      </c>
      <c r="O4807">
        <v>1.961044995114859</v>
      </c>
      <c r="P4807">
        <v>36690000</v>
      </c>
      <c r="Q4807">
        <v>13790000</v>
      </c>
      <c r="R4807">
        <v>2.66</v>
      </c>
      <c r="S4807">
        <v>35.857000000000014</v>
      </c>
      <c r="T4807">
        <v>12.448</v>
      </c>
      <c r="U4807">
        <v>23.07416666666667</v>
      </c>
      <c r="V4807">
        <f t="shared" si="532"/>
        <v>2.4063558036823358</v>
      </c>
      <c r="AC4807">
        <v>6.39</v>
      </c>
      <c r="AD4807">
        <v>5.68</v>
      </c>
      <c r="AH4807" s="85">
        <f>IF(AND(M4807&lt;Variables!$G$6,M4807&gt;Variables!$G$5),0,1)</f>
        <v>1</v>
      </c>
      <c r="AI4807" s="85">
        <f t="shared" si="533"/>
        <v>0</v>
      </c>
      <c r="AJ4807" s="85">
        <f>IF(I4807&gt;Variables!$G$7,0,1)</f>
        <v>0</v>
      </c>
      <c r="AK4807" s="85">
        <f>IF(F4807&gt;Variables!$G$8,0,1)</f>
        <v>0</v>
      </c>
      <c r="AL4807" s="85">
        <f>IF(G4807&gt;Variables!$G$9,0,1)</f>
        <v>0</v>
      </c>
      <c r="AM4807" s="85">
        <f>IF(AND(K4807&gt;Variables!$G$10,K4807&lt;Variables!$G$11),0,1)</f>
        <v>0</v>
      </c>
      <c r="AN4807" s="103">
        <f>IF(H4807&lt;Variables!$G$13,1,0)</f>
        <v>1</v>
      </c>
      <c r="AO4807" s="101">
        <f>IF(R4807&lt;Variables!$G$12,0,1)</f>
        <v>1</v>
      </c>
      <c r="AP4807" s="86">
        <f t="shared" si="531"/>
        <v>1</v>
      </c>
      <c r="AR4807">
        <v>0</v>
      </c>
      <c r="AS4807">
        <v>0</v>
      </c>
      <c r="AT4807">
        <v>1</v>
      </c>
      <c r="AU4807">
        <v>0</v>
      </c>
      <c r="BA4807">
        <v>-1.8</v>
      </c>
    </row>
    <row r="4808" spans="3:53" ht="12.75" x14ac:dyDescent="0.2">
      <c r="C4808" t="s">
        <v>902</v>
      </c>
      <c r="D4808" t="s">
        <v>810</v>
      </c>
      <c r="E4808">
        <v>10.35</v>
      </c>
      <c r="F4808">
        <v>11.17</v>
      </c>
      <c r="G4808">
        <v>-0.86</v>
      </c>
      <c r="H4808">
        <v>1820</v>
      </c>
      <c r="I4808">
        <v>-77.120999999999995</v>
      </c>
      <c r="J4808" t="s">
        <v>78</v>
      </c>
      <c r="K4808">
        <v>56.65</v>
      </c>
      <c r="L4808">
        <v>10.328419999999999</v>
      </c>
      <c r="M4808">
        <v>0.1121178263471118</v>
      </c>
      <c r="N4808">
        <v>10.219037999999999</v>
      </c>
      <c r="O4808">
        <v>1.183692633298755</v>
      </c>
      <c r="P4808">
        <v>13265000</v>
      </c>
      <c r="Q4808">
        <v>7509000</v>
      </c>
      <c r="R4808">
        <v>1.77</v>
      </c>
      <c r="S4808">
        <v>35.857000000000014</v>
      </c>
      <c r="T4808">
        <v>12.448</v>
      </c>
      <c r="U4808">
        <v>23.07416666666667</v>
      </c>
      <c r="V4808">
        <f t="shared" si="532"/>
        <v>2.4308256912364135</v>
      </c>
      <c r="AC4808">
        <v>10.95</v>
      </c>
      <c r="AD4808">
        <v>10.17</v>
      </c>
      <c r="AH4808" s="85">
        <f>IF(AND(M4808&lt;Variables!$G$6,M4808&gt;Variables!$G$5),0,1)</f>
        <v>1</v>
      </c>
      <c r="AI4808" s="85">
        <f t="shared" si="533"/>
        <v>0</v>
      </c>
      <c r="AJ4808" s="85">
        <f>IF(I4808&gt;Variables!$G$7,0,1)</f>
        <v>1</v>
      </c>
      <c r="AK4808" s="85">
        <f>IF(F4808&gt;Variables!$G$8,0,1)</f>
        <v>0</v>
      </c>
      <c r="AL4808" s="85">
        <f>IF(G4808&gt;Variables!$G$9,0,1)</f>
        <v>1</v>
      </c>
      <c r="AM4808" s="85">
        <f>IF(AND(K4808&gt;Variables!$G$10,K4808&lt;Variables!$G$11),0,1)</f>
        <v>0</v>
      </c>
      <c r="AN4808" s="103">
        <f>IF(H4808&lt;Variables!$G$13,1,0)</f>
        <v>1</v>
      </c>
      <c r="AO4808" s="101">
        <f>IF(R4808&lt;Variables!$G$12,0,1)</f>
        <v>0</v>
      </c>
      <c r="AP4808" s="86">
        <f t="shared" si="531"/>
        <v>1</v>
      </c>
      <c r="AR4808">
        <v>1</v>
      </c>
      <c r="AS4808">
        <v>0</v>
      </c>
      <c r="AT4808">
        <v>0</v>
      </c>
      <c r="AU4808">
        <v>0</v>
      </c>
      <c r="BA4808">
        <v>0.47</v>
      </c>
    </row>
    <row r="4809" spans="3:53" ht="12.75" x14ac:dyDescent="0.2">
      <c r="C4809" t="s">
        <v>902</v>
      </c>
      <c r="D4809" t="s">
        <v>892</v>
      </c>
      <c r="E4809">
        <v>71.61</v>
      </c>
      <c r="F4809">
        <v>11.62</v>
      </c>
      <c r="G4809">
        <v>10</v>
      </c>
      <c r="H4809">
        <v>2480</v>
      </c>
      <c r="I4809">
        <v>3.7999999999999999E-2</v>
      </c>
      <c r="J4809" t="s">
        <v>78</v>
      </c>
      <c r="K4809">
        <v>54.43</v>
      </c>
      <c r="L4809">
        <v>70.204604999999987</v>
      </c>
      <c r="M4809">
        <v>1.81668282301427</v>
      </c>
      <c r="N4809">
        <v>71.215100000000007</v>
      </c>
      <c r="O4809">
        <v>0.37197167454654589</v>
      </c>
      <c r="P4809">
        <v>5046000</v>
      </c>
      <c r="Q4809">
        <v>1705000</v>
      </c>
      <c r="R4809">
        <v>2.96</v>
      </c>
      <c r="S4809">
        <v>35.857000000000014</v>
      </c>
      <c r="T4809">
        <v>12.448</v>
      </c>
      <c r="U4809">
        <v>23.07416666666667</v>
      </c>
      <c r="V4809">
        <f t="shared" si="532"/>
        <v>2.3424186972332364</v>
      </c>
      <c r="AC4809">
        <v>72.789900000000003</v>
      </c>
      <c r="AD4809">
        <v>65.13</v>
      </c>
      <c r="AH4809" s="85">
        <f>IF(AND(M4809&lt;Variables!$G$6,M4809&gt;Variables!$G$5),0,1)</f>
        <v>1</v>
      </c>
      <c r="AI4809" s="85">
        <f t="shared" si="533"/>
        <v>1</v>
      </c>
      <c r="AJ4809" s="85">
        <f>IF(I4809&gt;Variables!$G$7,0,1)</f>
        <v>0</v>
      </c>
      <c r="AK4809" s="85">
        <f>IF(F4809&gt;Variables!$G$8,0,1)</f>
        <v>0</v>
      </c>
      <c r="AL4809" s="85">
        <f>IF(G4809&gt;Variables!$G$9,0,1)</f>
        <v>1</v>
      </c>
      <c r="AM4809" s="85">
        <f>IF(AND(K4809&gt;Variables!$G$10,K4809&lt;Variables!$G$11),0,1)</f>
        <v>0</v>
      </c>
      <c r="AN4809" s="103">
        <f>IF(H4809&lt;Variables!$G$13,1,0)</f>
        <v>1</v>
      </c>
      <c r="AO4809" s="101">
        <f>IF(R4809&lt;Variables!$G$12,0,1)</f>
        <v>1</v>
      </c>
      <c r="AP4809" s="86">
        <f t="shared" si="531"/>
        <v>1</v>
      </c>
      <c r="AR4809">
        <v>0</v>
      </c>
      <c r="AS4809">
        <v>0</v>
      </c>
      <c r="AT4809">
        <v>1</v>
      </c>
      <c r="AU4809">
        <v>0</v>
      </c>
      <c r="BA4809">
        <v>-2.25</v>
      </c>
    </row>
    <row r="4810" spans="3:53" ht="12.75" x14ac:dyDescent="0.2">
      <c r="C4810" t="s">
        <v>902</v>
      </c>
      <c r="D4810" t="s">
        <v>85</v>
      </c>
      <c r="E4810">
        <v>11.47</v>
      </c>
      <c r="F4810">
        <v>14.26</v>
      </c>
      <c r="G4810">
        <v>14.09</v>
      </c>
      <c r="H4810">
        <v>3240</v>
      </c>
      <c r="I4810">
        <v>-62.459000000000003</v>
      </c>
      <c r="J4810" t="s">
        <v>78</v>
      </c>
      <c r="K4810">
        <v>64.28</v>
      </c>
      <c r="L4810">
        <v>11.36772</v>
      </c>
      <c r="M4810">
        <v>0.76778808767282791</v>
      </c>
      <c r="N4810">
        <v>11.232521999999999</v>
      </c>
      <c r="O4810">
        <v>1.9806593746266321</v>
      </c>
      <c r="P4810">
        <v>16749000</v>
      </c>
      <c r="Q4810">
        <v>25705000</v>
      </c>
      <c r="R4810">
        <v>0.65</v>
      </c>
      <c r="S4810">
        <v>35.857000000000014</v>
      </c>
      <c r="T4810">
        <v>12.448</v>
      </c>
      <c r="U4810">
        <v>23.07416666666667</v>
      </c>
      <c r="V4810">
        <f t="shared" si="532"/>
        <v>2.4633142376005028</v>
      </c>
      <c r="AC4810">
        <v>11.77</v>
      </c>
      <c r="AD4810">
        <v>11.26</v>
      </c>
      <c r="AH4810" s="85">
        <f>IF(AND(M4810&lt;Variables!$G$6,M4810&gt;Variables!$G$5),0,1)</f>
        <v>1</v>
      </c>
      <c r="AI4810" s="85">
        <f t="shared" si="533"/>
        <v>0</v>
      </c>
      <c r="AJ4810" s="85">
        <f>IF(I4810&gt;Variables!$G$7,0,1)</f>
        <v>1</v>
      </c>
      <c r="AK4810" s="85">
        <f>IF(F4810&gt;Variables!$G$8,0,1)</f>
        <v>0</v>
      </c>
      <c r="AL4810" s="85">
        <f>IF(G4810&gt;Variables!$G$9,0,1)</f>
        <v>0</v>
      </c>
      <c r="AM4810" s="85">
        <f>IF(AND(K4810&gt;Variables!$G$10,K4810&lt;Variables!$G$11),0,1)</f>
        <v>0</v>
      </c>
      <c r="AN4810" s="103">
        <f>IF(H4810&lt;Variables!$G$13,1,0)</f>
        <v>0</v>
      </c>
      <c r="AO4810" s="101">
        <f>IF(R4810&lt;Variables!$G$12,0,1)</f>
        <v>0</v>
      </c>
      <c r="AP4810" s="86">
        <f t="shared" si="531"/>
        <v>1</v>
      </c>
      <c r="AR4810">
        <v>1</v>
      </c>
      <c r="AS4810">
        <v>0</v>
      </c>
      <c r="AT4810">
        <v>0</v>
      </c>
      <c r="AU4810">
        <v>0</v>
      </c>
      <c r="BA4810">
        <v>1.38</v>
      </c>
    </row>
    <row r="4811" spans="3:53" ht="12.75" x14ac:dyDescent="0.2">
      <c r="C4811" t="s">
        <v>902</v>
      </c>
      <c r="D4811" t="s">
        <v>215</v>
      </c>
      <c r="E4811">
        <v>22.75</v>
      </c>
      <c r="F4811">
        <v>11.85</v>
      </c>
      <c r="G4811">
        <v>4.62</v>
      </c>
      <c r="H4811">
        <v>2850</v>
      </c>
      <c r="I4811">
        <v>0.79600000000000004</v>
      </c>
      <c r="J4811" t="s">
        <v>78</v>
      </c>
      <c r="K4811">
        <v>64.84</v>
      </c>
      <c r="L4811">
        <v>22.141385</v>
      </c>
      <c r="M4811">
        <v>2.2067951033776771</v>
      </c>
      <c r="N4811">
        <v>22.032793999999999</v>
      </c>
      <c r="O4811">
        <v>2.7105323092477351</v>
      </c>
      <c r="P4811">
        <v>15453000</v>
      </c>
      <c r="Q4811">
        <v>27073000</v>
      </c>
      <c r="R4811">
        <v>0.56999999999999995</v>
      </c>
      <c r="S4811">
        <v>35.857000000000014</v>
      </c>
      <c r="T4811">
        <v>12.448</v>
      </c>
      <c r="U4811">
        <v>23.07416666666667</v>
      </c>
      <c r="V4811">
        <f t="shared" si="532"/>
        <v>2.3687870793152284</v>
      </c>
      <c r="AC4811">
        <v>23.46</v>
      </c>
      <c r="AD4811">
        <v>21.9</v>
      </c>
      <c r="AH4811" s="85">
        <f>IF(AND(M4811&lt;Variables!$G$6,M4811&gt;Variables!$G$5),0,1)</f>
        <v>1</v>
      </c>
      <c r="AI4811" s="85">
        <f t="shared" si="533"/>
        <v>0</v>
      </c>
      <c r="AJ4811" s="85">
        <f>IF(I4811&gt;Variables!$G$7,0,1)</f>
        <v>0</v>
      </c>
      <c r="AK4811" s="85">
        <f>IF(F4811&gt;Variables!$G$8,0,1)</f>
        <v>0</v>
      </c>
      <c r="AL4811" s="85">
        <f>IF(G4811&gt;Variables!$G$9,0,1)</f>
        <v>1</v>
      </c>
      <c r="AM4811" s="85">
        <f>IF(AND(K4811&gt;Variables!$G$10,K4811&lt;Variables!$G$11),0,1)</f>
        <v>0</v>
      </c>
      <c r="AN4811" s="103">
        <f>IF(H4811&lt;Variables!$G$13,1,0)</f>
        <v>0</v>
      </c>
      <c r="AO4811" s="101">
        <f>IF(R4811&lt;Variables!$G$12,0,1)</f>
        <v>0</v>
      </c>
      <c r="AP4811" s="86">
        <f t="shared" si="531"/>
        <v>1</v>
      </c>
      <c r="AR4811">
        <v>1</v>
      </c>
      <c r="AS4811">
        <v>0</v>
      </c>
      <c r="AT4811">
        <v>0</v>
      </c>
      <c r="AU4811">
        <v>0</v>
      </c>
      <c r="BA4811">
        <v>2</v>
      </c>
    </row>
    <row r="4812" spans="3:53" ht="12.75" x14ac:dyDescent="0.2">
      <c r="C4812" t="s">
        <v>902</v>
      </c>
      <c r="D4812" t="s">
        <v>607</v>
      </c>
      <c r="E4812">
        <v>14.19</v>
      </c>
      <c r="F4812">
        <v>13.64</v>
      </c>
      <c r="G4812">
        <v>13.98</v>
      </c>
      <c r="H4812">
        <v>2070</v>
      </c>
      <c r="I4812">
        <v>-9.9939999999999998</v>
      </c>
      <c r="J4812" t="s">
        <v>78</v>
      </c>
      <c r="K4812">
        <v>65.27</v>
      </c>
      <c r="L4812">
        <v>14.123885</v>
      </c>
      <c r="M4812">
        <v>0.46810774797445398</v>
      </c>
      <c r="N4812">
        <v>13.995016</v>
      </c>
      <c r="O4812">
        <v>1.393238850173518</v>
      </c>
      <c r="P4812">
        <v>1628000</v>
      </c>
      <c r="Q4812">
        <v>1744000</v>
      </c>
      <c r="R4812">
        <v>0.93</v>
      </c>
      <c r="S4812">
        <v>35.857000000000014</v>
      </c>
      <c r="T4812">
        <v>12.448</v>
      </c>
      <c r="U4812">
        <v>23.07416666666667</v>
      </c>
      <c r="V4812">
        <f t="shared" si="532"/>
        <v>2.4923829592128501</v>
      </c>
      <c r="AC4812">
        <v>14.72</v>
      </c>
      <c r="AD4812">
        <v>14.08</v>
      </c>
      <c r="AH4812" s="85">
        <f>IF(AND(M4812&lt;Variables!$G$6,M4812&gt;Variables!$G$5),0,1)</f>
        <v>1</v>
      </c>
      <c r="AI4812" s="85">
        <f t="shared" si="533"/>
        <v>0</v>
      </c>
      <c r="AJ4812" s="85">
        <f>IF(I4812&gt;Variables!$G$7,0,1)</f>
        <v>1</v>
      </c>
      <c r="AK4812" s="85">
        <f>IF(F4812&gt;Variables!$G$8,0,1)</f>
        <v>0</v>
      </c>
      <c r="AL4812" s="85">
        <f>IF(G4812&gt;Variables!$G$9,0,1)</f>
        <v>0</v>
      </c>
      <c r="AM4812" s="85">
        <f>IF(AND(K4812&gt;Variables!$G$10,K4812&lt;Variables!$G$11),0,1)</f>
        <v>0</v>
      </c>
      <c r="AN4812" s="103">
        <f>IF(H4812&lt;Variables!$G$13,1,0)</f>
        <v>1</v>
      </c>
      <c r="AO4812" s="101">
        <f>IF(R4812&lt;Variables!$G$12,0,1)</f>
        <v>0</v>
      </c>
      <c r="AP4812" s="86">
        <f t="shared" si="531"/>
        <v>1</v>
      </c>
      <c r="AR4812">
        <v>0</v>
      </c>
      <c r="AS4812">
        <v>0</v>
      </c>
      <c r="AT4812">
        <v>0</v>
      </c>
      <c r="AU4812">
        <v>1</v>
      </c>
      <c r="BA4812">
        <v>-0.56000000000000005</v>
      </c>
    </row>
    <row r="4813" spans="3:53" ht="12.75" x14ac:dyDescent="0.2">
      <c r="C4813" t="s">
        <v>902</v>
      </c>
      <c r="D4813" t="s">
        <v>117</v>
      </c>
      <c r="E4813">
        <v>30.19</v>
      </c>
      <c r="F4813">
        <v>11.94</v>
      </c>
      <c r="G4813">
        <v>8.61</v>
      </c>
      <c r="H4813">
        <v>3850</v>
      </c>
      <c r="I4813">
        <v>-12.861000000000001</v>
      </c>
      <c r="J4813" t="s">
        <v>78</v>
      </c>
      <c r="K4813">
        <v>64.400000000000006</v>
      </c>
      <c r="L4813">
        <v>29.951145</v>
      </c>
      <c r="M4813">
        <v>0.95607363257730804</v>
      </c>
      <c r="N4813">
        <v>29.99653600000001</v>
      </c>
      <c r="O4813">
        <v>0.803306088409657</v>
      </c>
      <c r="P4813">
        <v>11751000</v>
      </c>
      <c r="Q4813">
        <v>15356000</v>
      </c>
      <c r="R4813">
        <v>0.77</v>
      </c>
      <c r="S4813">
        <v>35.857000000000014</v>
      </c>
      <c r="T4813">
        <v>12.448</v>
      </c>
      <c r="U4813">
        <v>23.07416666666667</v>
      </c>
      <c r="V4813">
        <f t="shared" si="532"/>
        <v>2.4515656601802709</v>
      </c>
      <c r="AC4813">
        <v>31.439699999999998</v>
      </c>
      <c r="AD4813">
        <v>29.92</v>
      </c>
      <c r="AH4813" s="85">
        <f>IF(AND(M4813&lt;Variables!$G$6,M4813&gt;Variables!$G$5),0,1)</f>
        <v>1</v>
      </c>
      <c r="AI4813" s="85">
        <f t="shared" si="533"/>
        <v>1</v>
      </c>
      <c r="AJ4813" s="85">
        <f>IF(I4813&gt;Variables!$G$7,0,1)</f>
        <v>1</v>
      </c>
      <c r="AK4813" s="85">
        <f>IF(F4813&gt;Variables!$G$8,0,1)</f>
        <v>0</v>
      </c>
      <c r="AL4813" s="85">
        <f>IF(G4813&gt;Variables!$G$9,0,1)</f>
        <v>1</v>
      </c>
      <c r="AM4813" s="85">
        <f>IF(AND(K4813&gt;Variables!$G$10,K4813&lt;Variables!$G$11),0,1)</f>
        <v>0</v>
      </c>
      <c r="AN4813" s="103">
        <f>IF(H4813&lt;Variables!$G$13,1,0)</f>
        <v>0</v>
      </c>
      <c r="AO4813" s="101">
        <f>IF(R4813&lt;Variables!$G$12,0,1)</f>
        <v>0</v>
      </c>
      <c r="AP4813" s="86">
        <f t="shared" si="531"/>
        <v>1</v>
      </c>
      <c r="AR4813">
        <v>1</v>
      </c>
      <c r="AS4813">
        <v>0</v>
      </c>
      <c r="AT4813">
        <v>0</v>
      </c>
      <c r="AU4813">
        <v>0</v>
      </c>
      <c r="BA4813">
        <v>2</v>
      </c>
    </row>
    <row r="4814" spans="3:53" ht="12.75" x14ac:dyDescent="0.2">
      <c r="C4814" t="s">
        <v>902</v>
      </c>
      <c r="D4814" t="s">
        <v>467</v>
      </c>
      <c r="E4814">
        <v>32.33</v>
      </c>
      <c r="F4814">
        <v>12.1</v>
      </c>
      <c r="G4814">
        <v>8.84</v>
      </c>
      <c r="H4814">
        <v>3720</v>
      </c>
      <c r="I4814">
        <v>-68.668000000000006</v>
      </c>
      <c r="J4814" t="s">
        <v>78</v>
      </c>
      <c r="K4814">
        <v>63.25</v>
      </c>
      <c r="L4814">
        <v>32.082900000000002</v>
      </c>
      <c r="M4814">
        <v>0.58317670784125164</v>
      </c>
      <c r="N4814">
        <v>32.020868</v>
      </c>
      <c r="O4814">
        <v>0.77803012710337216</v>
      </c>
      <c r="P4814">
        <v>2154000</v>
      </c>
      <c r="Q4814">
        <v>2856000</v>
      </c>
      <c r="R4814">
        <v>0.75</v>
      </c>
      <c r="S4814">
        <v>35.857000000000014</v>
      </c>
      <c r="T4814">
        <v>12.448</v>
      </c>
      <c r="U4814">
        <v>23.07416666666667</v>
      </c>
      <c r="V4814">
        <f t="shared" si="532"/>
        <v>2.4667915656938741</v>
      </c>
      <c r="AC4814">
        <v>32.9</v>
      </c>
      <c r="AD4814">
        <v>32.130000000000003</v>
      </c>
      <c r="AH4814" s="85">
        <f>IF(AND(M4814&lt;Variables!$G$6,M4814&gt;Variables!$G$5),0,1)</f>
        <v>1</v>
      </c>
      <c r="AI4814" s="85">
        <f t="shared" si="533"/>
        <v>0</v>
      </c>
      <c r="AJ4814" s="85">
        <f>IF(I4814&gt;Variables!$G$7,0,1)</f>
        <v>1</v>
      </c>
      <c r="AK4814" s="85">
        <f>IF(F4814&gt;Variables!$G$8,0,1)</f>
        <v>0</v>
      </c>
      <c r="AL4814" s="85">
        <f>IF(G4814&gt;Variables!$G$9,0,1)</f>
        <v>1</v>
      </c>
      <c r="AM4814" s="85">
        <f>IF(AND(K4814&gt;Variables!$G$10,K4814&lt;Variables!$G$11),0,1)</f>
        <v>0</v>
      </c>
      <c r="AN4814" s="103">
        <f>IF(H4814&lt;Variables!$G$13,1,0)</f>
        <v>0</v>
      </c>
      <c r="AO4814" s="101">
        <f>IF(R4814&lt;Variables!$G$12,0,1)</f>
        <v>0</v>
      </c>
      <c r="AP4814" s="86">
        <f t="shared" si="531"/>
        <v>1</v>
      </c>
      <c r="AR4814">
        <v>0</v>
      </c>
      <c r="AS4814">
        <v>1</v>
      </c>
      <c r="AT4814">
        <v>0</v>
      </c>
      <c r="AU4814">
        <v>0</v>
      </c>
      <c r="BA4814">
        <v>0.43</v>
      </c>
    </row>
    <row r="4815" spans="3:53" ht="12.75" x14ac:dyDescent="0.2">
      <c r="C4815" t="s">
        <v>902</v>
      </c>
      <c r="D4815" t="s">
        <v>540</v>
      </c>
      <c r="E4815">
        <v>47.22</v>
      </c>
      <c r="F4815">
        <v>12.21</v>
      </c>
      <c r="G4815">
        <v>11.36</v>
      </c>
      <c r="H4815">
        <v>3200</v>
      </c>
      <c r="I4815">
        <v>1.9E-2</v>
      </c>
      <c r="J4815" t="s">
        <v>78</v>
      </c>
      <c r="K4815">
        <v>55.75</v>
      </c>
      <c r="L4815">
        <v>47.158450000000002</v>
      </c>
      <c r="M4815">
        <v>0.17292765135410521</v>
      </c>
      <c r="N4815">
        <v>47.025308000000003</v>
      </c>
      <c r="O4815">
        <v>0.45654565409757542</v>
      </c>
      <c r="P4815">
        <v>1375000</v>
      </c>
      <c r="Q4815">
        <v>1175000</v>
      </c>
      <c r="R4815">
        <v>1.17</v>
      </c>
      <c r="S4815">
        <v>35.857000000000014</v>
      </c>
      <c r="T4815">
        <v>12.448</v>
      </c>
      <c r="U4815">
        <v>23.07416666666667</v>
      </c>
      <c r="V4815">
        <f t="shared" si="532"/>
        <v>2.419202244486407</v>
      </c>
      <c r="AC4815">
        <v>48.95</v>
      </c>
      <c r="AD4815">
        <v>46.98</v>
      </c>
      <c r="AH4815" s="85">
        <f>IF(AND(M4815&lt;Variables!$G$6,M4815&gt;Variables!$G$5),0,1)</f>
        <v>1</v>
      </c>
      <c r="AI4815" s="85">
        <f t="shared" si="533"/>
        <v>0</v>
      </c>
      <c r="AJ4815" s="85">
        <f>IF(I4815&gt;Variables!$G$7,0,1)</f>
        <v>0</v>
      </c>
      <c r="AK4815" s="85">
        <f>IF(F4815&gt;Variables!$G$8,0,1)</f>
        <v>0</v>
      </c>
      <c r="AL4815" s="85">
        <f>IF(G4815&gt;Variables!$G$9,0,1)</f>
        <v>1</v>
      </c>
      <c r="AM4815" s="85">
        <f>IF(AND(K4815&gt;Variables!$G$10,K4815&lt;Variables!$G$11),0,1)</f>
        <v>0</v>
      </c>
      <c r="AN4815" s="103">
        <f>IF(H4815&lt;Variables!$G$13,1,0)</f>
        <v>0</v>
      </c>
      <c r="AO4815" s="101">
        <f>IF(R4815&lt;Variables!$G$12,0,1)</f>
        <v>0</v>
      </c>
      <c r="AP4815" s="86">
        <f t="shared" si="531"/>
        <v>1</v>
      </c>
      <c r="AR4815">
        <v>1</v>
      </c>
      <c r="AS4815">
        <v>0</v>
      </c>
      <c r="AT4815">
        <v>0</v>
      </c>
      <c r="AU4815">
        <v>0</v>
      </c>
      <c r="BA4815">
        <v>0.94</v>
      </c>
    </row>
    <row r="4816" spans="3:53" ht="12.75" x14ac:dyDescent="0.2">
      <c r="C4816" t="s">
        <v>902</v>
      </c>
      <c r="D4816" t="s">
        <v>903</v>
      </c>
      <c r="E4816">
        <v>63.76</v>
      </c>
      <c r="F4816">
        <v>17.25</v>
      </c>
      <c r="G4816">
        <v>17.79</v>
      </c>
      <c r="H4816">
        <v>1950</v>
      </c>
      <c r="I4816">
        <v>-18.899999999999999</v>
      </c>
      <c r="J4816" t="s">
        <v>78</v>
      </c>
      <c r="K4816">
        <v>74.09</v>
      </c>
      <c r="L4816">
        <v>62.077255000000001</v>
      </c>
      <c r="M4816">
        <v>2.710727141527113</v>
      </c>
      <c r="N4816">
        <v>61.327585416666658</v>
      </c>
      <c r="O4816">
        <v>3.966265045015597</v>
      </c>
      <c r="P4816">
        <v>500432</v>
      </c>
      <c r="Q4816">
        <v>362223</v>
      </c>
      <c r="R4816">
        <v>1.38</v>
      </c>
      <c r="S4816">
        <v>35.857000000000014</v>
      </c>
      <c r="T4816">
        <v>12.448</v>
      </c>
      <c r="U4816">
        <v>23.07416666666667</v>
      </c>
      <c r="V4816">
        <f t="shared" si="532"/>
        <v>2.357503002488142</v>
      </c>
      <c r="AC4816">
        <v>64.7</v>
      </c>
      <c r="AD4816">
        <v>59.82</v>
      </c>
      <c r="AH4816" s="85">
        <f>IF(AND(M4816&lt;Variables!$G$6,M4816&gt;Variables!$G$5),0,1)</f>
        <v>1</v>
      </c>
      <c r="AI4816" s="85">
        <f t="shared" si="533"/>
        <v>0</v>
      </c>
      <c r="AJ4816" s="85">
        <f>IF(I4816&gt;Variables!$G$7,0,1)</f>
        <v>1</v>
      </c>
      <c r="AK4816" s="85">
        <f>IF(F4816&gt;Variables!$G$8,0,1)</f>
        <v>0</v>
      </c>
      <c r="AL4816" s="85">
        <f>IF(G4816&gt;Variables!$G$9,0,1)</f>
        <v>0</v>
      </c>
      <c r="AM4816" s="85">
        <f>IF(AND(K4816&gt;Variables!$G$10,K4816&lt;Variables!$G$11),0,1)</f>
        <v>0</v>
      </c>
      <c r="AN4816" s="103">
        <f>IF(H4816&lt;Variables!$G$13,1,0)</f>
        <v>1</v>
      </c>
      <c r="AO4816" s="101">
        <f>IF(R4816&lt;Variables!$G$12,0,1)</f>
        <v>0</v>
      </c>
      <c r="AP4816" s="86">
        <f t="shared" si="531"/>
        <v>1</v>
      </c>
      <c r="AR4816">
        <v>0</v>
      </c>
      <c r="AS4816">
        <v>0</v>
      </c>
      <c r="AT4816">
        <v>1</v>
      </c>
      <c r="AU4816">
        <v>0</v>
      </c>
      <c r="BA4816">
        <v>-2.25</v>
      </c>
    </row>
    <row r="4817" spans="3:53" ht="12.75" x14ac:dyDescent="0.2">
      <c r="C4817" t="s">
        <v>904</v>
      </c>
      <c r="D4817" t="s">
        <v>607</v>
      </c>
      <c r="E4817">
        <v>14.16</v>
      </c>
      <c r="F4817">
        <v>13.95</v>
      </c>
      <c r="G4817">
        <v>13.78</v>
      </c>
      <c r="H4817">
        <v>2070</v>
      </c>
      <c r="I4817">
        <v>-10.053000000000001</v>
      </c>
      <c r="J4817" t="s">
        <v>78</v>
      </c>
      <c r="K4817">
        <v>57.51</v>
      </c>
      <c r="L4817">
        <v>14.159635</v>
      </c>
      <c r="M4817">
        <v>3.7889394747787242E-2</v>
      </c>
      <c r="N4817">
        <v>14.044816000000001</v>
      </c>
      <c r="O4817">
        <v>0.85571786771717118</v>
      </c>
      <c r="P4817">
        <v>1660000</v>
      </c>
      <c r="Q4817">
        <v>1744000</v>
      </c>
      <c r="R4817">
        <v>0.95</v>
      </c>
      <c r="S4817">
        <v>36.284000000000013</v>
      </c>
      <c r="T4817">
        <v>12.364000000000001</v>
      </c>
      <c r="U4817">
        <v>23.26125</v>
      </c>
      <c r="V4817">
        <f t="shared" si="532"/>
        <v>2.4429966972006003</v>
      </c>
      <c r="AC4817">
        <v>14.72</v>
      </c>
      <c r="AD4817">
        <v>14.08</v>
      </c>
      <c r="AH4817" s="85">
        <f>IF(AND(M4817&lt;Variables!$G$6,M4817&gt;Variables!$G$5),0,1)</f>
        <v>1</v>
      </c>
      <c r="AI4817" s="85">
        <f t="shared" si="533"/>
        <v>0</v>
      </c>
      <c r="AJ4817" s="85">
        <f>IF(I4817&gt;Variables!$G$7,0,1)</f>
        <v>1</v>
      </c>
      <c r="AK4817" s="85">
        <f>IF(F4817&gt;Variables!$G$8,0,1)</f>
        <v>0</v>
      </c>
      <c r="AL4817" s="85">
        <f>IF(G4817&gt;Variables!$G$9,0,1)</f>
        <v>0</v>
      </c>
      <c r="AM4817" s="85">
        <f>IF(AND(K4817&gt;Variables!$G$10,K4817&lt;Variables!$G$11),0,1)</f>
        <v>0</v>
      </c>
      <c r="AN4817" s="103">
        <f>IF(H4817&lt;Variables!$G$13,1,0)</f>
        <v>1</v>
      </c>
      <c r="AO4817" s="101">
        <f>IF(R4817&lt;Variables!$G$12,0,1)</f>
        <v>0</v>
      </c>
      <c r="AP4817" s="86">
        <f t="shared" si="531"/>
        <v>1</v>
      </c>
      <c r="AR4817">
        <v>0</v>
      </c>
      <c r="AS4817">
        <v>0</v>
      </c>
      <c r="AT4817">
        <v>0</v>
      </c>
      <c r="AU4817">
        <v>1</v>
      </c>
      <c r="BA4817">
        <v>-0.47</v>
      </c>
    </row>
    <row r="4818" spans="3:53" ht="12.75" x14ac:dyDescent="0.2">
      <c r="C4818" t="s">
        <v>904</v>
      </c>
      <c r="D4818" t="s">
        <v>903</v>
      </c>
      <c r="E4818">
        <v>63.27</v>
      </c>
      <c r="F4818">
        <v>16.690000000000001</v>
      </c>
      <c r="G4818">
        <v>16.89</v>
      </c>
      <c r="H4818">
        <v>1950</v>
      </c>
      <c r="I4818">
        <v>-19.097000000000001</v>
      </c>
      <c r="J4818" t="s">
        <v>78</v>
      </c>
      <c r="K4818">
        <v>63.08</v>
      </c>
      <c r="L4818">
        <v>62.592505000000003</v>
      </c>
      <c r="M4818">
        <v>1.082389976243961</v>
      </c>
      <c r="N4818">
        <v>61.558314583333328</v>
      </c>
      <c r="O4818">
        <v>2.7805917498756658</v>
      </c>
      <c r="P4818">
        <v>511266</v>
      </c>
      <c r="Q4818">
        <v>362223</v>
      </c>
      <c r="R4818">
        <v>1.41</v>
      </c>
      <c r="S4818">
        <v>36.284000000000013</v>
      </c>
      <c r="T4818">
        <v>12.364000000000001</v>
      </c>
      <c r="U4818">
        <v>23.26125</v>
      </c>
      <c r="V4818">
        <f t="shared" si="532"/>
        <v>2.4334793359694427</v>
      </c>
      <c r="AC4818">
        <v>64.7</v>
      </c>
      <c r="AD4818">
        <v>59.82</v>
      </c>
      <c r="AH4818" s="85">
        <f>IF(AND(M4818&lt;Variables!$G$6,M4818&gt;Variables!$G$5),0,1)</f>
        <v>1</v>
      </c>
      <c r="AI4818" s="85">
        <f t="shared" si="533"/>
        <v>0</v>
      </c>
      <c r="AJ4818" s="85">
        <f>IF(I4818&gt;Variables!$G$7,0,1)</f>
        <v>1</v>
      </c>
      <c r="AK4818" s="85">
        <f>IF(F4818&gt;Variables!$G$8,0,1)</f>
        <v>0</v>
      </c>
      <c r="AL4818" s="85">
        <f>IF(G4818&gt;Variables!$G$9,0,1)</f>
        <v>0</v>
      </c>
      <c r="AM4818" s="85">
        <f>IF(AND(K4818&gt;Variables!$G$10,K4818&lt;Variables!$G$11),0,1)</f>
        <v>0</v>
      </c>
      <c r="AN4818" s="103">
        <f>IF(H4818&lt;Variables!$G$13,1,0)</f>
        <v>1</v>
      </c>
      <c r="AO4818" s="101">
        <f>IF(R4818&lt;Variables!$G$12,0,1)</f>
        <v>0</v>
      </c>
      <c r="AP4818" s="86">
        <f t="shared" si="531"/>
        <v>1</v>
      </c>
      <c r="AR4818">
        <v>1</v>
      </c>
      <c r="AS4818">
        <v>0</v>
      </c>
      <c r="AT4818">
        <v>0</v>
      </c>
      <c r="AU4818">
        <v>0</v>
      </c>
      <c r="BA4818">
        <v>0.63</v>
      </c>
    </row>
    <row r="4819" spans="3:53" ht="12.75" x14ac:dyDescent="0.2">
      <c r="C4819" t="s">
        <v>904</v>
      </c>
      <c r="D4819" t="s">
        <v>331</v>
      </c>
      <c r="E4819">
        <v>56.54</v>
      </c>
      <c r="F4819">
        <v>18.559999999999999</v>
      </c>
      <c r="G4819">
        <v>7.87</v>
      </c>
      <c r="H4819">
        <v>25710</v>
      </c>
      <c r="I4819">
        <v>1132.393</v>
      </c>
      <c r="J4819" t="s">
        <v>78</v>
      </c>
      <c r="K4819">
        <v>47.7</v>
      </c>
      <c r="L4819">
        <v>56.701949999999997</v>
      </c>
      <c r="M4819">
        <v>-0.35616059059696631</v>
      </c>
      <c r="N4819">
        <v>56.131376000000003</v>
      </c>
      <c r="O4819">
        <v>0.65671648598102594</v>
      </c>
      <c r="P4819">
        <v>186858000</v>
      </c>
      <c r="Q4819">
        <v>136810000</v>
      </c>
      <c r="R4819">
        <v>1.37</v>
      </c>
      <c r="S4819">
        <v>36.284000000000013</v>
      </c>
      <c r="T4819">
        <v>12.364000000000001</v>
      </c>
      <c r="U4819">
        <v>23.26125</v>
      </c>
      <c r="V4819">
        <f t="shared" si="532"/>
        <v>2.3500664142485399</v>
      </c>
      <c r="AC4819">
        <v>59.5</v>
      </c>
      <c r="AD4819">
        <v>51.8</v>
      </c>
      <c r="AH4819" s="85">
        <f>IF(AND(M4819&lt;Variables!$G$6,M4819&gt;Variables!$G$5),0,1)</f>
        <v>1</v>
      </c>
      <c r="AI4819" s="85">
        <f t="shared" si="533"/>
        <v>0</v>
      </c>
      <c r="AJ4819" s="85">
        <f>IF(I4819&gt;Variables!$G$7,0,1)</f>
        <v>0</v>
      </c>
      <c r="AK4819" s="85">
        <f>IF(F4819&gt;Variables!$G$8,0,1)</f>
        <v>0</v>
      </c>
      <c r="AL4819" s="85">
        <f>IF(G4819&gt;Variables!$G$9,0,1)</f>
        <v>1</v>
      </c>
      <c r="AM4819" s="85">
        <f>IF(AND(K4819&gt;Variables!$G$10,K4819&lt;Variables!$G$11),0,1)</f>
        <v>1</v>
      </c>
      <c r="AN4819" s="103">
        <f>IF(H4819&lt;Variables!$G$13,1,0)</f>
        <v>0</v>
      </c>
      <c r="AO4819" s="101">
        <f>IF(R4819&lt;Variables!$G$12,0,1)</f>
        <v>0</v>
      </c>
      <c r="AP4819" s="86">
        <f t="shared" si="531"/>
        <v>1</v>
      </c>
      <c r="AR4819">
        <v>0</v>
      </c>
      <c r="AS4819">
        <v>0</v>
      </c>
      <c r="AT4819">
        <v>1</v>
      </c>
      <c r="AU4819">
        <v>0</v>
      </c>
      <c r="BA4819">
        <v>-2.25</v>
      </c>
    </row>
    <row r="4820" spans="3:53" ht="12.75" x14ac:dyDescent="0.2">
      <c r="C4820" t="s">
        <v>904</v>
      </c>
      <c r="D4820" t="s">
        <v>251</v>
      </c>
      <c r="E4820">
        <v>10.82</v>
      </c>
      <c r="F4820">
        <v>20.5</v>
      </c>
      <c r="G4820">
        <v>13.56</v>
      </c>
      <c r="H4820">
        <v>3650</v>
      </c>
      <c r="I4820">
        <v>-8.8999999999999996E-2</v>
      </c>
      <c r="J4820" t="s">
        <v>78</v>
      </c>
      <c r="K4820">
        <v>57.03</v>
      </c>
      <c r="L4820">
        <v>10.65987</v>
      </c>
      <c r="M4820">
        <v>0.82862173741331657</v>
      </c>
      <c r="N4820">
        <v>10.53919</v>
      </c>
      <c r="O4820">
        <v>1.983169484561899</v>
      </c>
      <c r="P4820">
        <v>44674000</v>
      </c>
      <c r="Q4820">
        <v>22840000</v>
      </c>
      <c r="R4820">
        <v>1.96</v>
      </c>
      <c r="S4820">
        <v>36.284000000000013</v>
      </c>
      <c r="T4820">
        <v>12.364000000000001</v>
      </c>
      <c r="U4820">
        <v>23.26125</v>
      </c>
      <c r="V4820">
        <f t="shared" si="532"/>
        <v>2.401463425996377</v>
      </c>
      <c r="AC4820">
        <v>12</v>
      </c>
      <c r="AD4820">
        <v>10.7</v>
      </c>
      <c r="AH4820" s="85">
        <f>IF(AND(M4820&lt;Variables!$G$6,M4820&gt;Variables!$G$5),0,1)</f>
        <v>1</v>
      </c>
      <c r="AI4820" s="85">
        <f t="shared" si="533"/>
        <v>0</v>
      </c>
      <c r="AJ4820" s="85">
        <f>IF(I4820&gt;Variables!$G$7,0,1)</f>
        <v>1</v>
      </c>
      <c r="AK4820" s="85">
        <f>IF(F4820&gt;Variables!$G$8,0,1)</f>
        <v>0</v>
      </c>
      <c r="AL4820" s="85">
        <f>IF(G4820&gt;Variables!$G$9,0,1)</f>
        <v>0</v>
      </c>
      <c r="AM4820" s="85">
        <f>IF(AND(K4820&gt;Variables!$G$10,K4820&lt;Variables!$G$11),0,1)</f>
        <v>0</v>
      </c>
      <c r="AN4820" s="103">
        <f>IF(H4820&lt;Variables!$G$13,1,0)</f>
        <v>0</v>
      </c>
      <c r="AO4820" s="101">
        <f>IF(R4820&lt;Variables!$G$12,0,1)</f>
        <v>0</v>
      </c>
      <c r="AP4820" s="86">
        <f t="shared" si="531"/>
        <v>1</v>
      </c>
      <c r="AR4820">
        <v>1</v>
      </c>
      <c r="AS4820">
        <v>0</v>
      </c>
      <c r="AT4820">
        <v>0</v>
      </c>
      <c r="AU4820">
        <v>0</v>
      </c>
      <c r="BA4820">
        <v>2</v>
      </c>
    </row>
    <row r="4821" spans="3:53" ht="12.75" x14ac:dyDescent="0.2">
      <c r="C4821" t="s">
        <v>904</v>
      </c>
      <c r="D4821" t="s">
        <v>262</v>
      </c>
      <c r="E4821">
        <v>5.9</v>
      </c>
      <c r="F4821">
        <v>27.27</v>
      </c>
      <c r="G4821">
        <v>19.62</v>
      </c>
      <c r="H4821">
        <v>558.21</v>
      </c>
      <c r="I4821">
        <v>118.678</v>
      </c>
      <c r="J4821" t="s">
        <v>78</v>
      </c>
      <c r="K4821">
        <v>52.15</v>
      </c>
      <c r="L4821">
        <v>5.877535</v>
      </c>
      <c r="M4821">
        <v>-0.27792263253217148</v>
      </c>
      <c r="N4821">
        <v>5.7776700000000014</v>
      </c>
      <c r="O4821">
        <v>1.445738507045222</v>
      </c>
      <c r="P4821">
        <v>37130000</v>
      </c>
      <c r="Q4821">
        <v>13790000</v>
      </c>
      <c r="R4821">
        <v>2.69</v>
      </c>
      <c r="S4821">
        <v>36.284000000000013</v>
      </c>
      <c r="T4821">
        <v>12.364000000000001</v>
      </c>
      <c r="U4821">
        <v>23.26125</v>
      </c>
      <c r="V4821">
        <f t="shared" si="532"/>
        <v>2.398225665655755</v>
      </c>
      <c r="AC4821">
        <v>6.39</v>
      </c>
      <c r="AD4821">
        <v>5.68</v>
      </c>
      <c r="AH4821" s="85">
        <f>IF(AND(M4821&lt;Variables!$G$6,M4821&gt;Variables!$G$5),0,1)</f>
        <v>1</v>
      </c>
      <c r="AI4821" s="85">
        <f t="shared" si="533"/>
        <v>0</v>
      </c>
      <c r="AJ4821" s="85">
        <f>IF(I4821&gt;Variables!$G$7,0,1)</f>
        <v>0</v>
      </c>
      <c r="AK4821" s="85">
        <f>IF(F4821&gt;Variables!$G$8,0,1)</f>
        <v>0</v>
      </c>
      <c r="AL4821" s="85">
        <f>IF(G4821&gt;Variables!$G$9,0,1)</f>
        <v>0</v>
      </c>
      <c r="AM4821" s="85">
        <f>IF(AND(K4821&gt;Variables!$G$10,K4821&lt;Variables!$G$11),0,1)</f>
        <v>0</v>
      </c>
      <c r="AN4821" s="103">
        <f>IF(H4821&lt;Variables!$G$13,1,0)</f>
        <v>1</v>
      </c>
      <c r="AO4821" s="101">
        <f>IF(R4821&lt;Variables!$G$12,0,1)</f>
        <v>1</v>
      </c>
      <c r="AP4821" s="86">
        <f t="shared" si="531"/>
        <v>1</v>
      </c>
      <c r="AR4821">
        <v>1</v>
      </c>
      <c r="AS4821">
        <v>0</v>
      </c>
      <c r="AT4821">
        <v>0</v>
      </c>
      <c r="AU4821">
        <v>0</v>
      </c>
      <c r="BA4821">
        <v>2</v>
      </c>
    </row>
    <row r="4822" spans="3:53" ht="12.75" x14ac:dyDescent="0.2">
      <c r="C4822" t="s">
        <v>904</v>
      </c>
      <c r="D4822" t="s">
        <v>905</v>
      </c>
      <c r="E4822">
        <v>8.09</v>
      </c>
      <c r="F4822">
        <v>25.22</v>
      </c>
      <c r="G4822">
        <v>26.35</v>
      </c>
      <c r="H4822">
        <v>440.98</v>
      </c>
      <c r="I4822">
        <v>-44.197000000000003</v>
      </c>
      <c r="J4822" t="s">
        <v>78</v>
      </c>
      <c r="K4822">
        <v>62.38</v>
      </c>
      <c r="L4822">
        <v>7.8870850000000008</v>
      </c>
      <c r="M4822">
        <v>0.92448604268876489</v>
      </c>
      <c r="N4822">
        <v>7.6483280000000002</v>
      </c>
      <c r="O4822">
        <v>4.0750344388995829</v>
      </c>
      <c r="P4822">
        <v>3820000</v>
      </c>
      <c r="Q4822">
        <v>390080</v>
      </c>
      <c r="R4822">
        <v>9.7899999999999991</v>
      </c>
      <c r="S4822">
        <v>36.284000000000013</v>
      </c>
      <c r="T4822">
        <v>12.364000000000001</v>
      </c>
      <c r="U4822">
        <v>23.26125</v>
      </c>
      <c r="V4822">
        <f t="shared" si="532"/>
        <v>2.4381666066319818</v>
      </c>
      <c r="AC4822">
        <v>8.32</v>
      </c>
      <c r="AD4822">
        <v>7.61</v>
      </c>
      <c r="AH4822" s="85">
        <f>IF(AND(M4822&lt;Variables!$G$6,M4822&gt;Variables!$G$5),0,1)</f>
        <v>1</v>
      </c>
      <c r="AI4822" s="85">
        <f t="shared" si="533"/>
        <v>0</v>
      </c>
      <c r="AJ4822" s="85">
        <f>IF(I4822&gt;Variables!$G$7,0,1)</f>
        <v>1</v>
      </c>
      <c r="AK4822" s="85">
        <f>IF(F4822&gt;Variables!$G$8,0,1)</f>
        <v>0</v>
      </c>
      <c r="AL4822" s="85">
        <f>IF(G4822&gt;Variables!$G$9,0,1)</f>
        <v>0</v>
      </c>
      <c r="AM4822" s="85">
        <f>IF(AND(K4822&gt;Variables!$G$10,K4822&lt;Variables!$G$11),0,1)</f>
        <v>0</v>
      </c>
      <c r="AN4822" s="103">
        <f>IF(H4822&lt;Variables!$G$13,1,0)</f>
        <v>1</v>
      </c>
      <c r="AO4822" s="101">
        <f>IF(R4822&lt;Variables!$G$12,0,1)</f>
        <v>1</v>
      </c>
      <c r="AP4822" s="86">
        <f t="shared" si="531"/>
        <v>1</v>
      </c>
      <c r="AR4822">
        <v>0</v>
      </c>
      <c r="AS4822">
        <v>0</v>
      </c>
      <c r="AT4822">
        <v>1</v>
      </c>
      <c r="AU4822">
        <v>0</v>
      </c>
      <c r="BA4822">
        <v>-2.25</v>
      </c>
    </row>
    <row r="4823" spans="3:53" ht="12.75" x14ac:dyDescent="0.2">
      <c r="C4823" t="s">
        <v>904</v>
      </c>
      <c r="D4823" t="s">
        <v>196</v>
      </c>
      <c r="E4823">
        <v>8.81</v>
      </c>
      <c r="F4823">
        <v>27.26</v>
      </c>
      <c r="G4823">
        <v>14.14</v>
      </c>
      <c r="H4823">
        <v>1760</v>
      </c>
      <c r="I4823">
        <v>-45.37</v>
      </c>
      <c r="J4823" t="s">
        <v>78</v>
      </c>
      <c r="K4823">
        <v>64.45</v>
      </c>
      <c r="L4823">
        <v>8.670045</v>
      </c>
      <c r="M4823">
        <v>1.498896487849841</v>
      </c>
      <c r="N4823">
        <v>8.5729419999999994</v>
      </c>
      <c r="O4823">
        <v>2.6485423557047429</v>
      </c>
      <c r="P4823">
        <v>58577000</v>
      </c>
      <c r="Q4823">
        <v>23880000</v>
      </c>
      <c r="R4823">
        <v>2.4500000000000002</v>
      </c>
      <c r="S4823">
        <v>36.284000000000013</v>
      </c>
      <c r="T4823">
        <v>12.364000000000001</v>
      </c>
      <c r="U4823">
        <v>23.26125</v>
      </c>
      <c r="V4823">
        <f t="shared" si="532"/>
        <v>2.4151793426435497</v>
      </c>
      <c r="AC4823">
        <v>8.86</v>
      </c>
      <c r="AD4823">
        <v>8.26</v>
      </c>
      <c r="AH4823" s="85">
        <f>IF(AND(M4823&lt;Variables!$G$6,M4823&gt;Variables!$G$5),0,1)</f>
        <v>1</v>
      </c>
      <c r="AI4823" s="85">
        <f t="shared" si="533"/>
        <v>0</v>
      </c>
      <c r="AJ4823" s="85">
        <f>IF(I4823&gt;Variables!$G$7,0,1)</f>
        <v>1</v>
      </c>
      <c r="AK4823" s="85">
        <f>IF(F4823&gt;Variables!$G$8,0,1)</f>
        <v>0</v>
      </c>
      <c r="AL4823" s="85">
        <f>IF(G4823&gt;Variables!$G$9,0,1)</f>
        <v>0</v>
      </c>
      <c r="AM4823" s="85">
        <f>IF(AND(K4823&gt;Variables!$G$10,K4823&lt;Variables!$G$11),0,1)</f>
        <v>0</v>
      </c>
      <c r="AN4823" s="103">
        <f>IF(H4823&lt;Variables!$G$13,1,0)</f>
        <v>1</v>
      </c>
      <c r="AO4823" s="101">
        <f>IF(R4823&lt;Variables!$G$12,0,1)</f>
        <v>1</v>
      </c>
      <c r="AP4823" s="86">
        <f t="shared" si="531"/>
        <v>1</v>
      </c>
      <c r="AR4823">
        <v>0</v>
      </c>
      <c r="AS4823">
        <v>0</v>
      </c>
      <c r="AT4823">
        <v>1</v>
      </c>
      <c r="AU4823">
        <v>0</v>
      </c>
      <c r="BA4823">
        <v>-2.25</v>
      </c>
    </row>
    <row r="4824" spans="3:53" ht="12.75" x14ac:dyDescent="0.2">
      <c r="C4824" t="s">
        <v>904</v>
      </c>
      <c r="D4824" t="s">
        <v>85</v>
      </c>
      <c r="E4824">
        <v>11.46</v>
      </c>
      <c r="F4824">
        <v>13.65</v>
      </c>
      <c r="G4824">
        <v>14.24</v>
      </c>
      <c r="H4824">
        <v>3240</v>
      </c>
      <c r="I4824">
        <v>-62.433</v>
      </c>
      <c r="J4824" t="s">
        <v>78</v>
      </c>
      <c r="K4824">
        <v>62.75</v>
      </c>
      <c r="L4824">
        <v>11.393605000000001</v>
      </c>
      <c r="M4824">
        <v>0.66963002491309809</v>
      </c>
      <c r="N4824">
        <v>11.273522</v>
      </c>
      <c r="O4824">
        <v>1.7419400964490159</v>
      </c>
      <c r="P4824">
        <v>17189000</v>
      </c>
      <c r="Q4824">
        <v>25705000</v>
      </c>
      <c r="R4824">
        <v>0.67</v>
      </c>
      <c r="S4824">
        <v>36.284000000000013</v>
      </c>
      <c r="T4824">
        <v>12.364000000000001</v>
      </c>
      <c r="U4824">
        <v>23.26125</v>
      </c>
      <c r="V4824">
        <f t="shared" si="532"/>
        <v>2.4570225025749095</v>
      </c>
      <c r="AC4824">
        <v>11.77</v>
      </c>
      <c r="AD4824">
        <v>11.26</v>
      </c>
      <c r="AH4824" s="85">
        <f>IF(AND(M4824&lt;Variables!$G$6,M4824&gt;Variables!$G$5),0,1)</f>
        <v>1</v>
      </c>
      <c r="AI4824" s="85">
        <f t="shared" si="533"/>
        <v>0</v>
      </c>
      <c r="AJ4824" s="85">
        <f>IF(I4824&gt;Variables!$G$7,0,1)</f>
        <v>1</v>
      </c>
      <c r="AK4824" s="85">
        <f>IF(F4824&gt;Variables!$G$8,0,1)</f>
        <v>0</v>
      </c>
      <c r="AL4824" s="85">
        <f>IF(G4824&gt;Variables!$G$9,0,1)</f>
        <v>0</v>
      </c>
      <c r="AM4824" s="85">
        <f>IF(AND(K4824&gt;Variables!$G$10,K4824&lt;Variables!$G$11),0,1)</f>
        <v>0</v>
      </c>
      <c r="AN4824" s="103">
        <f>IF(H4824&lt;Variables!$G$13,1,0)</f>
        <v>0</v>
      </c>
      <c r="AO4824" s="101">
        <f>IF(R4824&lt;Variables!$G$12,0,1)</f>
        <v>0</v>
      </c>
      <c r="AP4824" s="86">
        <f t="shared" si="531"/>
        <v>1</v>
      </c>
      <c r="AR4824">
        <v>1</v>
      </c>
      <c r="AS4824">
        <v>0</v>
      </c>
      <c r="AT4824">
        <v>0</v>
      </c>
      <c r="AU4824">
        <v>0</v>
      </c>
      <c r="BA4824">
        <v>1.5</v>
      </c>
    </row>
    <row r="4825" spans="3:53" ht="12.75" x14ac:dyDescent="0.2">
      <c r="C4825" t="s">
        <v>904</v>
      </c>
      <c r="D4825" t="s">
        <v>862</v>
      </c>
      <c r="E4825">
        <v>78.17</v>
      </c>
      <c r="F4825">
        <v>21.27</v>
      </c>
      <c r="G4825">
        <v>-0.4</v>
      </c>
      <c r="H4825">
        <v>4480</v>
      </c>
      <c r="I4825">
        <v>2.5430000000000001</v>
      </c>
      <c r="J4825" t="s">
        <v>78</v>
      </c>
      <c r="K4825">
        <v>49.54</v>
      </c>
      <c r="L4825">
        <v>78.223504999999989</v>
      </c>
      <c r="M4825">
        <v>-1.087269101529691E-2</v>
      </c>
      <c r="N4825">
        <v>78.199302000000003</v>
      </c>
      <c r="O4825">
        <v>2.0074347978196062E-2</v>
      </c>
      <c r="P4825">
        <v>14750000</v>
      </c>
      <c r="Q4825">
        <v>578815</v>
      </c>
      <c r="R4825">
        <v>25.48</v>
      </c>
      <c r="S4825">
        <v>36.284000000000013</v>
      </c>
      <c r="T4825">
        <v>12.364000000000001</v>
      </c>
      <c r="U4825">
        <v>23.26125</v>
      </c>
      <c r="V4825">
        <f t="shared" si="532"/>
        <v>2.3625026458138381</v>
      </c>
      <c r="AC4825">
        <v>78.22</v>
      </c>
      <c r="AD4825">
        <v>78</v>
      </c>
      <c r="AH4825" s="85">
        <f>IF(AND(M4825&lt;Variables!$G$6,M4825&gt;Variables!$G$5),0,1)</f>
        <v>1</v>
      </c>
      <c r="AI4825" s="85">
        <f t="shared" si="533"/>
        <v>0</v>
      </c>
      <c r="AJ4825" s="85">
        <f>IF(I4825&gt;Variables!$G$7,0,1)</f>
        <v>0</v>
      </c>
      <c r="AK4825" s="85">
        <f>IF(F4825&gt;Variables!$G$8,0,1)</f>
        <v>0</v>
      </c>
      <c r="AL4825" s="85">
        <f>IF(G4825&gt;Variables!$G$9,0,1)</f>
        <v>1</v>
      </c>
      <c r="AM4825" s="85">
        <f>IF(AND(K4825&gt;Variables!$G$10,K4825&lt;Variables!$G$11),0,1)</f>
        <v>1</v>
      </c>
      <c r="AN4825" s="103">
        <f>IF(H4825&lt;Variables!$G$13,1,0)</f>
        <v>0</v>
      </c>
      <c r="AO4825" s="101">
        <f>IF(R4825&lt;Variables!$G$12,0,1)</f>
        <v>1</v>
      </c>
      <c r="AP4825" s="86">
        <f t="shared" si="531"/>
        <v>1</v>
      </c>
      <c r="AR4825">
        <v>0</v>
      </c>
      <c r="AS4825">
        <v>1</v>
      </c>
      <c r="AT4825">
        <v>0</v>
      </c>
      <c r="AU4825">
        <v>0</v>
      </c>
      <c r="BA4825">
        <v>-0.11</v>
      </c>
    </row>
    <row r="4826" spans="3:53" ht="12.75" x14ac:dyDescent="0.2">
      <c r="C4826" t="s">
        <v>904</v>
      </c>
      <c r="D4826" t="s">
        <v>117</v>
      </c>
      <c r="E4826">
        <v>30.58</v>
      </c>
      <c r="F4826">
        <v>12.9</v>
      </c>
      <c r="G4826">
        <v>9.8800000000000008</v>
      </c>
      <c r="H4826">
        <v>3850</v>
      </c>
      <c r="I4826">
        <v>-12.699</v>
      </c>
      <c r="J4826" t="s">
        <v>78</v>
      </c>
      <c r="K4826">
        <v>76.959999999999994</v>
      </c>
      <c r="L4826">
        <v>30.070055</v>
      </c>
      <c r="M4826">
        <v>1.729112234746482</v>
      </c>
      <c r="N4826">
        <v>30.042012</v>
      </c>
      <c r="O4826">
        <v>1.8240722359074899</v>
      </c>
      <c r="P4826">
        <v>12041000</v>
      </c>
      <c r="Q4826">
        <v>15356000</v>
      </c>
      <c r="R4826">
        <v>0.78</v>
      </c>
      <c r="S4826">
        <v>36.284000000000013</v>
      </c>
      <c r="T4826">
        <v>12.364000000000001</v>
      </c>
      <c r="U4826">
        <v>23.26125</v>
      </c>
      <c r="V4826">
        <f t="shared" si="532"/>
        <v>2.4667191733253575</v>
      </c>
      <c r="AC4826">
        <v>31.439699999999998</v>
      </c>
      <c r="AD4826">
        <v>29.92</v>
      </c>
      <c r="AH4826" s="85">
        <f>IF(AND(M4826&lt;Variables!$G$6,M4826&gt;Variables!$G$5),0,1)</f>
        <v>1</v>
      </c>
      <c r="AI4826" s="85">
        <f t="shared" si="533"/>
        <v>0</v>
      </c>
      <c r="AJ4826" s="85">
        <f>IF(I4826&gt;Variables!$G$7,0,1)</f>
        <v>1</v>
      </c>
      <c r="AK4826" s="85">
        <f>IF(F4826&gt;Variables!$G$8,0,1)</f>
        <v>0</v>
      </c>
      <c r="AL4826" s="85">
        <f>IF(G4826&gt;Variables!$G$9,0,1)</f>
        <v>1</v>
      </c>
      <c r="AM4826" s="85">
        <f>IF(AND(K4826&gt;Variables!$G$10,K4826&lt;Variables!$G$11),0,1)</f>
        <v>1</v>
      </c>
      <c r="AN4826" s="103">
        <f>IF(H4826&lt;Variables!$G$13,1,0)</f>
        <v>0</v>
      </c>
      <c r="AO4826" s="101">
        <f>IF(R4826&lt;Variables!$G$12,0,1)</f>
        <v>0</v>
      </c>
      <c r="AP4826" s="86">
        <f t="shared" si="531"/>
        <v>1</v>
      </c>
      <c r="AR4826">
        <v>1</v>
      </c>
      <c r="AS4826">
        <v>0</v>
      </c>
      <c r="AT4826">
        <v>0</v>
      </c>
      <c r="AU4826">
        <v>0</v>
      </c>
      <c r="BA4826">
        <v>2</v>
      </c>
    </row>
    <row r="4827" spans="3:53" ht="12.75" x14ac:dyDescent="0.2">
      <c r="C4827" t="s">
        <v>904</v>
      </c>
      <c r="D4827" t="s">
        <v>906</v>
      </c>
      <c r="E4827">
        <v>36.82</v>
      </c>
      <c r="F4827">
        <v>11.38</v>
      </c>
      <c r="G4827">
        <v>9.58</v>
      </c>
      <c r="H4827">
        <v>3420</v>
      </c>
      <c r="I4827">
        <v>-6.0000000000000001E-3</v>
      </c>
      <c r="J4827" t="s">
        <v>78</v>
      </c>
      <c r="K4827">
        <v>67.260000000000005</v>
      </c>
      <c r="L4827">
        <v>35.990219999999987</v>
      </c>
      <c r="M4827">
        <v>2.3055707911760659</v>
      </c>
      <c r="N4827">
        <v>35.660679999999999</v>
      </c>
      <c r="O4827">
        <v>3.250975584313033</v>
      </c>
      <c r="P4827">
        <v>729727</v>
      </c>
      <c r="Q4827">
        <v>895144</v>
      </c>
      <c r="R4827">
        <v>0.82</v>
      </c>
      <c r="S4827">
        <v>36.284000000000013</v>
      </c>
      <c r="T4827">
        <v>12.364000000000001</v>
      </c>
      <c r="U4827">
        <v>23.26125</v>
      </c>
      <c r="V4827">
        <f t="shared" si="532"/>
        <v>2.3709432488701636</v>
      </c>
      <c r="AC4827">
        <v>39.479999999999997</v>
      </c>
      <c r="AD4827">
        <v>36.630000000000003</v>
      </c>
      <c r="AH4827" s="85">
        <f>IF(AND(M4827&lt;Variables!$G$6,M4827&gt;Variables!$G$5),0,1)</f>
        <v>1</v>
      </c>
      <c r="AI4827" s="85">
        <f t="shared" si="533"/>
        <v>0</v>
      </c>
      <c r="AJ4827" s="85">
        <f>IF(I4827&gt;Variables!$G$7,0,1)</f>
        <v>1</v>
      </c>
      <c r="AK4827" s="85">
        <f>IF(F4827&gt;Variables!$G$8,0,1)</f>
        <v>0</v>
      </c>
      <c r="AL4827" s="85">
        <f>IF(G4827&gt;Variables!$G$9,0,1)</f>
        <v>1</v>
      </c>
      <c r="AM4827" s="85">
        <f>IF(AND(K4827&gt;Variables!$G$10,K4827&lt;Variables!$G$11),0,1)</f>
        <v>0</v>
      </c>
      <c r="AN4827" s="103">
        <f>IF(H4827&lt;Variables!$G$13,1,0)</f>
        <v>0</v>
      </c>
      <c r="AO4827" s="101">
        <f>IF(R4827&lt;Variables!$G$12,0,1)</f>
        <v>0</v>
      </c>
      <c r="AP4827" s="86">
        <f t="shared" si="531"/>
        <v>1</v>
      </c>
      <c r="AR4827">
        <v>1</v>
      </c>
      <c r="AS4827">
        <v>0</v>
      </c>
      <c r="AT4827">
        <v>0</v>
      </c>
      <c r="AU4827">
        <v>0</v>
      </c>
      <c r="BA4827">
        <v>2</v>
      </c>
    </row>
    <row r="4828" spans="3:53" ht="12.75" x14ac:dyDescent="0.2">
      <c r="C4828" t="s">
        <v>904</v>
      </c>
      <c r="D4828" t="s">
        <v>603</v>
      </c>
      <c r="E4828">
        <v>15.63</v>
      </c>
      <c r="F4828">
        <v>12.63</v>
      </c>
      <c r="G4828">
        <v>8.11</v>
      </c>
      <c r="H4828">
        <v>8950</v>
      </c>
      <c r="I4828">
        <v>0</v>
      </c>
      <c r="J4828" t="s">
        <v>78</v>
      </c>
      <c r="K4828">
        <v>57.03</v>
      </c>
      <c r="L4828">
        <v>15.60994</v>
      </c>
      <c r="M4828">
        <v>7.3414760082355091E-2</v>
      </c>
      <c r="N4828">
        <v>15.338331999999999</v>
      </c>
      <c r="O4828">
        <v>1.8454940211230391</v>
      </c>
      <c r="P4828">
        <v>91650000</v>
      </c>
      <c r="Q4828">
        <v>31080000</v>
      </c>
      <c r="R4828">
        <v>2.95</v>
      </c>
      <c r="S4828">
        <v>36.284000000000013</v>
      </c>
      <c r="T4828">
        <v>12.364000000000001</v>
      </c>
      <c r="U4828">
        <v>23.26125</v>
      </c>
      <c r="V4828">
        <f t="shared" si="532"/>
        <v>2.4364315027932206</v>
      </c>
      <c r="AC4828">
        <v>16.600000000000001</v>
      </c>
      <c r="AD4828">
        <v>15.12</v>
      </c>
      <c r="AH4828" s="85">
        <f>IF(AND(M4828&lt;Variables!$G$6,M4828&gt;Variables!$G$5),0,1)</f>
        <v>1</v>
      </c>
      <c r="AI4828" s="85">
        <f t="shared" si="533"/>
        <v>0</v>
      </c>
      <c r="AJ4828" s="85">
        <f>IF(I4828&gt;Variables!$G$7,0,1)</f>
        <v>1</v>
      </c>
      <c r="AK4828" s="85">
        <f>IF(F4828&gt;Variables!$G$8,0,1)</f>
        <v>0</v>
      </c>
      <c r="AL4828" s="85">
        <f>IF(G4828&gt;Variables!$G$9,0,1)</f>
        <v>1</v>
      </c>
      <c r="AM4828" s="85">
        <f>IF(AND(K4828&gt;Variables!$G$10,K4828&lt;Variables!$G$11),0,1)</f>
        <v>0</v>
      </c>
      <c r="AN4828" s="103">
        <f>IF(H4828&lt;Variables!$G$13,1,0)</f>
        <v>0</v>
      </c>
      <c r="AO4828" s="101">
        <f>IF(R4828&lt;Variables!$G$12,0,1)</f>
        <v>1</v>
      </c>
      <c r="AP4828" s="86">
        <f t="shared" si="531"/>
        <v>1</v>
      </c>
      <c r="AR4828">
        <v>0</v>
      </c>
      <c r="AS4828">
        <v>0</v>
      </c>
      <c r="AT4828">
        <v>1</v>
      </c>
      <c r="AU4828">
        <v>0</v>
      </c>
      <c r="BA4828">
        <v>-0.78</v>
      </c>
    </row>
    <row r="4829" spans="3:53" ht="12.75" x14ac:dyDescent="0.2">
      <c r="C4829" t="s">
        <v>904</v>
      </c>
      <c r="D4829" t="s">
        <v>467</v>
      </c>
      <c r="E4829">
        <v>32.33</v>
      </c>
      <c r="F4829">
        <v>12.13</v>
      </c>
      <c r="G4829">
        <v>9.11</v>
      </c>
      <c r="H4829">
        <v>3720</v>
      </c>
      <c r="I4829">
        <v>-68.625</v>
      </c>
      <c r="J4829" t="s">
        <v>78</v>
      </c>
      <c r="K4829">
        <v>67.2</v>
      </c>
      <c r="L4829">
        <v>32.15534000000001</v>
      </c>
      <c r="M4829">
        <v>0.60537378861486701</v>
      </c>
      <c r="N4829">
        <v>32.044767999999998</v>
      </c>
      <c r="O4829">
        <v>0.95251742811807449</v>
      </c>
      <c r="P4829">
        <v>2170000</v>
      </c>
      <c r="Q4829">
        <v>2856000</v>
      </c>
      <c r="R4829">
        <v>0.76</v>
      </c>
      <c r="S4829">
        <v>36.284000000000013</v>
      </c>
      <c r="T4829">
        <v>12.364000000000001</v>
      </c>
      <c r="U4829">
        <v>23.26125</v>
      </c>
      <c r="V4829">
        <f t="shared" si="532"/>
        <v>2.4993811860698738</v>
      </c>
      <c r="AC4829">
        <v>32.9</v>
      </c>
      <c r="AD4829">
        <v>32.130000000000003</v>
      </c>
      <c r="AH4829" s="85">
        <f>IF(AND(M4829&lt;Variables!$G$6,M4829&gt;Variables!$G$5),0,1)</f>
        <v>1</v>
      </c>
      <c r="AI4829" s="85">
        <f t="shared" si="533"/>
        <v>0</v>
      </c>
      <c r="AJ4829" s="85">
        <f>IF(I4829&gt;Variables!$G$7,0,1)</f>
        <v>1</v>
      </c>
      <c r="AK4829" s="85">
        <f>IF(F4829&gt;Variables!$G$8,0,1)</f>
        <v>0</v>
      </c>
      <c r="AL4829" s="85">
        <f>IF(G4829&gt;Variables!$G$9,0,1)</f>
        <v>1</v>
      </c>
      <c r="AM4829" s="85">
        <f>IF(AND(K4829&gt;Variables!$G$10,K4829&lt;Variables!$G$11),0,1)</f>
        <v>0</v>
      </c>
      <c r="AN4829" s="103">
        <f>IF(H4829&lt;Variables!$G$13,1,0)</f>
        <v>0</v>
      </c>
      <c r="AO4829" s="101">
        <f>IF(R4829&lt;Variables!$G$12,0,1)</f>
        <v>0</v>
      </c>
      <c r="AP4829" s="86">
        <f t="shared" si="531"/>
        <v>1</v>
      </c>
      <c r="AR4829">
        <v>0</v>
      </c>
      <c r="AS4829">
        <v>0</v>
      </c>
      <c r="AT4829">
        <v>0</v>
      </c>
      <c r="AU4829">
        <v>1</v>
      </c>
      <c r="BA4829">
        <v>-0.36</v>
      </c>
    </row>
    <row r="4830" spans="3:53" ht="12.75" x14ac:dyDescent="0.2">
      <c r="C4830" t="s">
        <v>904</v>
      </c>
      <c r="D4830" t="s">
        <v>892</v>
      </c>
      <c r="E4830">
        <v>71.819999999999993</v>
      </c>
      <c r="F4830">
        <v>11.84</v>
      </c>
      <c r="G4830">
        <v>10.8</v>
      </c>
      <c r="H4830">
        <v>2480</v>
      </c>
      <c r="I4830">
        <v>4.1000000000000002E-2</v>
      </c>
      <c r="J4830" t="s">
        <v>78</v>
      </c>
      <c r="K4830">
        <v>57.38</v>
      </c>
      <c r="L4830">
        <v>71.170379999999994</v>
      </c>
      <c r="M4830">
        <v>1.1656815658424271</v>
      </c>
      <c r="N4830">
        <v>71.336858000000007</v>
      </c>
      <c r="O4830">
        <v>0.92959238546782286</v>
      </c>
      <c r="P4830">
        <v>5130000</v>
      </c>
      <c r="Q4830">
        <v>1705000</v>
      </c>
      <c r="R4830">
        <v>3.01</v>
      </c>
      <c r="S4830">
        <v>36.284000000000013</v>
      </c>
      <c r="T4830">
        <v>12.364000000000001</v>
      </c>
      <c r="U4830">
        <v>23.26125</v>
      </c>
      <c r="V4830">
        <f t="shared" si="532"/>
        <v>2.3883043951754082</v>
      </c>
      <c r="AC4830">
        <v>72.789900000000003</v>
      </c>
      <c r="AD4830">
        <v>65.13</v>
      </c>
      <c r="AH4830" s="85">
        <f>IF(AND(M4830&lt;Variables!$G$6,M4830&gt;Variables!$G$5),0,1)</f>
        <v>1</v>
      </c>
      <c r="AI4830" s="85">
        <f t="shared" si="533"/>
        <v>1</v>
      </c>
      <c r="AJ4830" s="85">
        <f>IF(I4830&gt;Variables!$G$7,0,1)</f>
        <v>0</v>
      </c>
      <c r="AK4830" s="85">
        <f>IF(F4830&gt;Variables!$G$8,0,1)</f>
        <v>0</v>
      </c>
      <c r="AL4830" s="85">
        <f>IF(G4830&gt;Variables!$G$9,0,1)</f>
        <v>1</v>
      </c>
      <c r="AM4830" s="85">
        <f>IF(AND(K4830&gt;Variables!$G$10,K4830&lt;Variables!$G$11),0,1)</f>
        <v>0</v>
      </c>
      <c r="AN4830" s="103">
        <f>IF(H4830&lt;Variables!$G$13,1,0)</f>
        <v>1</v>
      </c>
      <c r="AO4830" s="101">
        <f>IF(R4830&lt;Variables!$G$12,0,1)</f>
        <v>1</v>
      </c>
      <c r="AP4830" s="86">
        <f t="shared" si="531"/>
        <v>1</v>
      </c>
      <c r="AR4830">
        <v>0</v>
      </c>
      <c r="AS4830">
        <v>0</v>
      </c>
      <c r="AT4830">
        <v>1</v>
      </c>
      <c r="AU4830">
        <v>0</v>
      </c>
      <c r="BA4830">
        <v>-2.25</v>
      </c>
    </row>
    <row r="4831" spans="3:53" ht="12.75" x14ac:dyDescent="0.2">
      <c r="C4831" t="s">
        <v>904</v>
      </c>
      <c r="D4831" t="s">
        <v>840</v>
      </c>
      <c r="E4831">
        <v>109.6</v>
      </c>
      <c r="F4831">
        <v>45.45</v>
      </c>
      <c r="G4831">
        <v>44.49</v>
      </c>
      <c r="H4831">
        <v>-99999</v>
      </c>
      <c r="I4831">
        <v>-8.0000000000000002E-3</v>
      </c>
      <c r="J4831" t="s">
        <v>78</v>
      </c>
      <c r="K4831">
        <v>67.22</v>
      </c>
      <c r="L4831">
        <v>108.23</v>
      </c>
      <c r="M4831">
        <v>1.4506144322276699</v>
      </c>
      <c r="N4831">
        <v>106.68600000000001</v>
      </c>
      <c r="O4831">
        <v>2.9188459591698912</v>
      </c>
      <c r="P4831">
        <v>234880</v>
      </c>
      <c r="Q4831">
        <v>15001</v>
      </c>
      <c r="R4831">
        <v>15.66</v>
      </c>
      <c r="S4831">
        <v>36.284000000000013</v>
      </c>
      <c r="T4831">
        <v>12.364000000000001</v>
      </c>
      <c r="U4831">
        <v>23.26125</v>
      </c>
      <c r="V4831">
        <f t="shared" si="532"/>
        <v>2.4355421962117707</v>
      </c>
      <c r="AC4831">
        <v>129.79</v>
      </c>
      <c r="AD4831">
        <v>109.4</v>
      </c>
      <c r="AH4831" s="85">
        <f>IF(AND(M4831&lt;Variables!$G$6,M4831&gt;Variables!$G$5),0,1)</f>
        <v>1</v>
      </c>
      <c r="AI4831" s="85">
        <f t="shared" si="533"/>
        <v>0</v>
      </c>
      <c r="AJ4831" s="85">
        <f>IF(I4831&gt;Variables!$G$7,0,1)</f>
        <v>1</v>
      </c>
      <c r="AK4831" s="85">
        <f>IF(F4831&gt;Variables!$G$8,0,1)</f>
        <v>0</v>
      </c>
      <c r="AL4831" s="85">
        <f>IF(G4831&gt;Variables!$G$9,0,1)</f>
        <v>0</v>
      </c>
      <c r="AM4831" s="85">
        <f>IF(AND(K4831&gt;Variables!$G$10,K4831&lt;Variables!$G$11),0,1)</f>
        <v>0</v>
      </c>
      <c r="AN4831" s="103">
        <f>IF(H4831&lt;Variables!$G$13,1,0)</f>
        <v>1</v>
      </c>
      <c r="AO4831" s="101">
        <f>IF(R4831&lt;Variables!$G$12,0,1)</f>
        <v>1</v>
      </c>
      <c r="AP4831" s="86">
        <f t="shared" si="531"/>
        <v>1</v>
      </c>
      <c r="AR4831">
        <v>1</v>
      </c>
      <c r="AS4831">
        <v>0</v>
      </c>
      <c r="AT4831">
        <v>0</v>
      </c>
      <c r="AU4831">
        <v>0</v>
      </c>
      <c r="BA4831">
        <v>2</v>
      </c>
    </row>
    <row r="4832" spans="3:53" ht="12.75" x14ac:dyDescent="0.2">
      <c r="C4832" t="s">
        <v>904</v>
      </c>
      <c r="D4832" t="s">
        <v>215</v>
      </c>
      <c r="E4832">
        <v>22.59</v>
      </c>
      <c r="F4832">
        <v>11.21</v>
      </c>
      <c r="G4832">
        <v>4.95</v>
      </c>
      <c r="H4832">
        <v>2850</v>
      </c>
      <c r="I4832">
        <v>0.80700000000000005</v>
      </c>
      <c r="J4832" t="s">
        <v>78</v>
      </c>
      <c r="K4832">
        <v>67.03</v>
      </c>
      <c r="L4832">
        <v>22.352395000000001</v>
      </c>
      <c r="M4832">
        <v>1.5551129979583751</v>
      </c>
      <c r="N4832">
        <v>22.094000000000001</v>
      </c>
      <c r="O4832">
        <v>2.742826106635277</v>
      </c>
      <c r="P4832">
        <v>15905000</v>
      </c>
      <c r="Q4832">
        <v>27073000</v>
      </c>
      <c r="R4832">
        <v>0.59</v>
      </c>
      <c r="S4832">
        <v>36.284000000000013</v>
      </c>
      <c r="T4832">
        <v>12.364000000000001</v>
      </c>
      <c r="U4832">
        <v>23.26125</v>
      </c>
      <c r="V4832">
        <f t="shared" si="532"/>
        <v>2.4265132993151748</v>
      </c>
      <c r="AC4832">
        <v>23.46</v>
      </c>
      <c r="AD4832">
        <v>21.9</v>
      </c>
      <c r="AH4832" s="85">
        <f>IF(AND(M4832&lt;Variables!$G$6,M4832&gt;Variables!$G$5),0,1)</f>
        <v>1</v>
      </c>
      <c r="AI4832" s="85">
        <f t="shared" si="533"/>
        <v>0</v>
      </c>
      <c r="AJ4832" s="85">
        <f>IF(I4832&gt;Variables!$G$7,0,1)</f>
        <v>0</v>
      </c>
      <c r="AK4832" s="85">
        <f>IF(F4832&gt;Variables!$G$8,0,1)</f>
        <v>0</v>
      </c>
      <c r="AL4832" s="85">
        <f>IF(G4832&gt;Variables!$G$9,0,1)</f>
        <v>1</v>
      </c>
      <c r="AM4832" s="85">
        <f>IF(AND(K4832&gt;Variables!$G$10,K4832&lt;Variables!$G$11),0,1)</f>
        <v>0</v>
      </c>
      <c r="AN4832" s="103">
        <f>IF(H4832&lt;Variables!$G$13,1,0)</f>
        <v>0</v>
      </c>
      <c r="AO4832" s="101">
        <f>IF(R4832&lt;Variables!$G$12,0,1)</f>
        <v>0</v>
      </c>
      <c r="AP4832" s="86">
        <f t="shared" si="531"/>
        <v>1</v>
      </c>
      <c r="AR4832">
        <v>1</v>
      </c>
      <c r="AS4832">
        <v>0</v>
      </c>
      <c r="AT4832">
        <v>0</v>
      </c>
      <c r="AU4832">
        <v>0</v>
      </c>
      <c r="BA4832">
        <v>2</v>
      </c>
    </row>
    <row r="4833" spans="3:53" ht="12.75" x14ac:dyDescent="0.2">
      <c r="C4833" t="s">
        <v>904</v>
      </c>
      <c r="D4833" t="s">
        <v>886</v>
      </c>
      <c r="E4833">
        <v>28.67</v>
      </c>
      <c r="F4833">
        <v>11.21</v>
      </c>
      <c r="G4833">
        <v>10.43</v>
      </c>
      <c r="H4833">
        <v>5330</v>
      </c>
      <c r="I4833">
        <v>-29.262</v>
      </c>
      <c r="J4833" t="s">
        <v>78</v>
      </c>
      <c r="K4833">
        <v>63.51</v>
      </c>
      <c r="L4833">
        <v>28.57085</v>
      </c>
      <c r="M4833">
        <v>0.45203415369160949</v>
      </c>
      <c r="N4833">
        <v>28.396439999999998</v>
      </c>
      <c r="O4833">
        <v>1.06900724175283</v>
      </c>
      <c r="P4833">
        <v>838992</v>
      </c>
      <c r="Q4833">
        <v>1015000</v>
      </c>
      <c r="R4833">
        <v>0.83</v>
      </c>
      <c r="S4833">
        <v>36.284000000000013</v>
      </c>
      <c r="T4833">
        <v>12.364000000000001</v>
      </c>
      <c r="U4833">
        <v>23.26125</v>
      </c>
      <c r="V4833">
        <f t="shared" si="532"/>
        <v>2.4775737496735308</v>
      </c>
      <c r="AC4833">
        <v>29.7</v>
      </c>
      <c r="AD4833">
        <v>28.6401</v>
      </c>
      <c r="AH4833" s="85">
        <f>IF(AND(M4833&lt;Variables!$G$6,M4833&gt;Variables!$G$5),0,1)</f>
        <v>1</v>
      </c>
      <c r="AI4833" s="85">
        <f t="shared" si="533"/>
        <v>0</v>
      </c>
      <c r="AJ4833" s="85">
        <f>IF(I4833&gt;Variables!$G$7,0,1)</f>
        <v>1</v>
      </c>
      <c r="AK4833" s="85">
        <f>IF(F4833&gt;Variables!$G$8,0,1)</f>
        <v>0</v>
      </c>
      <c r="AL4833" s="85">
        <f>IF(G4833&gt;Variables!$G$9,0,1)</f>
        <v>1</v>
      </c>
      <c r="AM4833" s="85">
        <f>IF(AND(K4833&gt;Variables!$G$10,K4833&lt;Variables!$G$11),0,1)</f>
        <v>0</v>
      </c>
      <c r="AN4833" s="103">
        <f>IF(H4833&lt;Variables!$G$13,1,0)</f>
        <v>0</v>
      </c>
      <c r="AO4833" s="101">
        <f>IF(R4833&lt;Variables!$G$12,0,1)</f>
        <v>0</v>
      </c>
      <c r="AP4833" s="86">
        <f t="shared" si="531"/>
        <v>1</v>
      </c>
      <c r="AR4833">
        <v>1</v>
      </c>
      <c r="AS4833">
        <v>0</v>
      </c>
      <c r="AT4833">
        <v>0</v>
      </c>
      <c r="AU4833">
        <v>0</v>
      </c>
      <c r="BA4833">
        <v>2</v>
      </c>
    </row>
    <row r="4834" spans="3:53" ht="12.75" x14ac:dyDescent="0.2">
      <c r="C4834" t="s">
        <v>904</v>
      </c>
      <c r="D4834" t="s">
        <v>868</v>
      </c>
      <c r="E4834">
        <v>5.71</v>
      </c>
      <c r="F4834">
        <v>37.94</v>
      </c>
      <c r="G4834">
        <v>-4.2699999999999996</v>
      </c>
      <c r="H4834">
        <v>124.3</v>
      </c>
      <c r="I4834">
        <v>0.438</v>
      </c>
      <c r="J4834" t="s">
        <v>76</v>
      </c>
      <c r="K4834">
        <v>61.06</v>
      </c>
      <c r="L4834">
        <v>5.605505</v>
      </c>
      <c r="M4834">
        <v>0.93113822929424217</v>
      </c>
      <c r="N4834">
        <v>5.5924139999999998</v>
      </c>
      <c r="O4834">
        <v>1.167402842493428</v>
      </c>
      <c r="P4834">
        <v>26320000</v>
      </c>
      <c r="Q4834">
        <v>722400</v>
      </c>
      <c r="R4834">
        <v>36.43</v>
      </c>
      <c r="S4834">
        <v>36.284000000000013</v>
      </c>
      <c r="T4834">
        <v>12.364000000000001</v>
      </c>
      <c r="U4834">
        <v>23.26125</v>
      </c>
      <c r="V4834">
        <f t="shared" si="532"/>
        <v>2.4276302591377581</v>
      </c>
      <c r="AC4834">
        <v>5.74</v>
      </c>
      <c r="AD4834">
        <v>5.0199999999999996</v>
      </c>
      <c r="AH4834" s="85">
        <f>IF(AND(M4834&lt;Variables!$G$6,M4834&gt;Variables!$G$5),0,1)</f>
        <v>1</v>
      </c>
      <c r="AI4834" s="85">
        <f t="shared" si="533"/>
        <v>0</v>
      </c>
      <c r="AJ4834" s="85">
        <f>IF(I4834&gt;Variables!$G$7,0,1)</f>
        <v>0</v>
      </c>
      <c r="AK4834" s="85">
        <f>IF(F4834&gt;Variables!$G$8,0,1)</f>
        <v>0</v>
      </c>
      <c r="AL4834" s="85">
        <f>IF(G4834&gt;Variables!$G$9,0,1)</f>
        <v>1</v>
      </c>
      <c r="AM4834" s="85">
        <f>IF(AND(K4834&gt;Variables!$G$10,K4834&lt;Variables!$G$11),0,1)</f>
        <v>0</v>
      </c>
      <c r="AN4834" s="103">
        <f>IF(H4834&lt;Variables!$G$13,1,0)</f>
        <v>1</v>
      </c>
      <c r="AO4834" s="101">
        <f>IF(R4834&lt;Variables!$G$12,0,1)</f>
        <v>1</v>
      </c>
      <c r="AP4834" s="86">
        <f t="shared" si="531"/>
        <v>0</v>
      </c>
      <c r="AR4834">
        <v>0</v>
      </c>
      <c r="AS4834">
        <v>0</v>
      </c>
      <c r="AT4834">
        <v>1</v>
      </c>
      <c r="AU4834">
        <v>0</v>
      </c>
      <c r="BA4834">
        <v>-2.25</v>
      </c>
    </row>
    <row r="4835" spans="3:53" ht="12.75" x14ac:dyDescent="0.2">
      <c r="C4835" t="s">
        <v>904</v>
      </c>
      <c r="D4835" t="s">
        <v>697</v>
      </c>
      <c r="E4835">
        <v>6.85</v>
      </c>
      <c r="F4835">
        <v>16.04</v>
      </c>
      <c r="G4835">
        <v>20.18</v>
      </c>
      <c r="H4835">
        <v>-99999</v>
      </c>
      <c r="I4835">
        <v>-7.8010000000000002</v>
      </c>
      <c r="J4835" t="s">
        <v>76</v>
      </c>
      <c r="K4835">
        <v>51.48</v>
      </c>
      <c r="L4835">
        <v>6.8323124999999996</v>
      </c>
      <c r="M4835">
        <v>0.25888013758153011</v>
      </c>
      <c r="N4835">
        <v>6.8052200000000003</v>
      </c>
      <c r="O4835">
        <v>0.65802428136047586</v>
      </c>
      <c r="P4835">
        <v>208998</v>
      </c>
      <c r="Q4835">
        <v>74910</v>
      </c>
      <c r="R4835">
        <v>2.79</v>
      </c>
      <c r="S4835">
        <v>36.284000000000013</v>
      </c>
      <c r="T4835">
        <v>12.364000000000001</v>
      </c>
      <c r="U4835">
        <v>23.26125</v>
      </c>
      <c r="V4835">
        <f t="shared" si="532"/>
        <v>2.3744954005836236</v>
      </c>
      <c r="AC4835">
        <v>6.9</v>
      </c>
      <c r="AD4835">
        <v>5.8</v>
      </c>
      <c r="AH4835" s="85">
        <f>IF(AND(M4835&lt;Variables!$G$6,M4835&gt;Variables!$G$5),0,1)</f>
        <v>1</v>
      </c>
      <c r="AI4835" s="85">
        <f t="shared" si="533"/>
        <v>0</v>
      </c>
      <c r="AJ4835" s="85">
        <f>IF(I4835&gt;Variables!$G$7,0,1)</f>
        <v>1</v>
      </c>
      <c r="AK4835" s="85">
        <f>IF(F4835&gt;Variables!$G$8,0,1)</f>
        <v>0</v>
      </c>
      <c r="AL4835" s="85">
        <f>IF(G4835&gt;Variables!$G$9,0,1)</f>
        <v>0</v>
      </c>
      <c r="AM4835" s="85">
        <f>IF(AND(K4835&gt;Variables!$G$10,K4835&lt;Variables!$G$11),0,1)</f>
        <v>0</v>
      </c>
      <c r="AN4835" s="103">
        <f>IF(H4835&lt;Variables!$G$13,1,0)</f>
        <v>1</v>
      </c>
      <c r="AO4835" s="101">
        <f>IF(R4835&lt;Variables!$G$12,0,1)</f>
        <v>1</v>
      </c>
      <c r="AP4835" s="86">
        <f t="shared" si="531"/>
        <v>0</v>
      </c>
      <c r="AR4835">
        <v>0</v>
      </c>
      <c r="AS4835">
        <v>0</v>
      </c>
      <c r="AT4835">
        <v>1</v>
      </c>
      <c r="AU4835">
        <v>0</v>
      </c>
      <c r="BA4835">
        <v>-1.1299999999999999</v>
      </c>
    </row>
    <row r="4836" spans="3:53" ht="12.75" x14ac:dyDescent="0.2">
      <c r="C4836" t="s">
        <v>904</v>
      </c>
      <c r="D4836" t="s">
        <v>863</v>
      </c>
      <c r="E4836">
        <v>73.739999999999995</v>
      </c>
      <c r="F4836">
        <v>28.89</v>
      </c>
      <c r="G4836">
        <v>0.59</v>
      </c>
      <c r="H4836">
        <v>976.52</v>
      </c>
      <c r="I4836">
        <v>-13.943</v>
      </c>
      <c r="J4836" t="s">
        <v>78</v>
      </c>
      <c r="K4836">
        <v>53.02</v>
      </c>
      <c r="L4836">
        <v>73.744249999999994</v>
      </c>
      <c r="M4836">
        <v>3.4917976655809993E-2</v>
      </c>
      <c r="N4836">
        <v>73.732897999999992</v>
      </c>
      <c r="O4836">
        <v>5.0319465267734932E-2</v>
      </c>
      <c r="P4836">
        <v>4170000</v>
      </c>
      <c r="Q4836">
        <v>316460</v>
      </c>
      <c r="R4836">
        <v>13.18</v>
      </c>
      <c r="S4836">
        <v>36.284000000000013</v>
      </c>
      <c r="T4836">
        <v>12.364000000000001</v>
      </c>
      <c r="U4836">
        <v>23.26125</v>
      </c>
      <c r="V4836">
        <f t="shared" si="532"/>
        <v>2.3970747863948714</v>
      </c>
      <c r="AC4836">
        <v>73.989999999999995</v>
      </c>
      <c r="AD4836">
        <v>73.7</v>
      </c>
      <c r="AH4836" s="85">
        <f>IF(AND(M4836&lt;Variables!$G$6,M4836&gt;Variables!$G$5),0,1)</f>
        <v>1</v>
      </c>
      <c r="AI4836" s="85">
        <f t="shared" si="533"/>
        <v>0</v>
      </c>
      <c r="AJ4836" s="85">
        <f>IF(I4836&gt;Variables!$G$7,0,1)</f>
        <v>1</v>
      </c>
      <c r="AK4836" s="85">
        <f>IF(F4836&gt;Variables!$G$8,0,1)</f>
        <v>0</v>
      </c>
      <c r="AL4836" s="85">
        <f>IF(G4836&gt;Variables!$G$9,0,1)</f>
        <v>1</v>
      </c>
      <c r="AM4836" s="85">
        <f>IF(AND(K4836&gt;Variables!$G$10,K4836&lt;Variables!$G$11),0,1)</f>
        <v>0</v>
      </c>
      <c r="AN4836" s="103">
        <f>IF(H4836&lt;Variables!$G$13,1,0)</f>
        <v>1</v>
      </c>
      <c r="AO4836" s="101">
        <f>IF(R4836&lt;Variables!$G$12,0,1)</f>
        <v>1</v>
      </c>
      <c r="AP4836" s="86">
        <f t="shared" si="531"/>
        <v>1</v>
      </c>
      <c r="AR4836">
        <v>0</v>
      </c>
      <c r="AS4836">
        <v>0</v>
      </c>
      <c r="AT4836">
        <v>0</v>
      </c>
      <c r="AU4836">
        <v>1</v>
      </c>
      <c r="BA4836">
        <v>-0.05</v>
      </c>
    </row>
    <row r="4837" spans="3:53" ht="12.75" x14ac:dyDescent="0.2">
      <c r="C4837" t="s">
        <v>904</v>
      </c>
      <c r="D4837" t="s">
        <v>872</v>
      </c>
      <c r="E4837">
        <v>5.95</v>
      </c>
      <c r="F4837">
        <v>60.81</v>
      </c>
      <c r="G4837">
        <v>12.05</v>
      </c>
      <c r="H4837">
        <v>208.2</v>
      </c>
      <c r="I4837">
        <v>-15.194000000000001</v>
      </c>
      <c r="J4837" t="s">
        <v>78</v>
      </c>
      <c r="K4837">
        <v>55.01</v>
      </c>
      <c r="L4837">
        <v>5.9430777777777779</v>
      </c>
      <c r="M4837">
        <v>0.1164753765819066</v>
      </c>
      <c r="N4837">
        <v>5.9434312500000006</v>
      </c>
      <c r="O4837">
        <v>0.11052117411132779</v>
      </c>
      <c r="P4837">
        <v>1680000</v>
      </c>
      <c r="Q4837">
        <v>20810</v>
      </c>
      <c r="R4837">
        <v>80.73</v>
      </c>
      <c r="S4837">
        <v>36.284000000000013</v>
      </c>
      <c r="T4837">
        <v>12.364000000000001</v>
      </c>
      <c r="U4837">
        <v>23.26125</v>
      </c>
      <c r="V4837">
        <f t="shared" si="532"/>
        <v>2.414189971962152</v>
      </c>
      <c r="AC4837">
        <v>5.95</v>
      </c>
      <c r="AD4837">
        <v>5.93</v>
      </c>
      <c r="AH4837" s="85">
        <f>IF(AND(M4837&lt;Variables!$G$6,M4837&gt;Variables!$G$5),0,1)</f>
        <v>1</v>
      </c>
      <c r="AI4837" s="85">
        <f t="shared" si="533"/>
        <v>1</v>
      </c>
      <c r="AJ4837" s="85">
        <f>IF(I4837&gt;Variables!$G$7,0,1)</f>
        <v>1</v>
      </c>
      <c r="AK4837" s="85">
        <f>IF(F4837&gt;Variables!$G$8,0,1)</f>
        <v>0</v>
      </c>
      <c r="AL4837" s="85">
        <f>IF(G4837&gt;Variables!$G$9,0,1)</f>
        <v>0</v>
      </c>
      <c r="AM4837" s="85">
        <f>IF(AND(K4837&gt;Variables!$G$10,K4837&lt;Variables!$G$11),0,1)</f>
        <v>0</v>
      </c>
      <c r="AN4837" s="103">
        <f>IF(H4837&lt;Variables!$G$13,1,0)</f>
        <v>1</v>
      </c>
      <c r="AO4837" s="101">
        <f>IF(R4837&lt;Variables!$G$12,0,1)</f>
        <v>1</v>
      </c>
      <c r="AP4837" s="86">
        <f t="shared" si="531"/>
        <v>1</v>
      </c>
      <c r="AR4837">
        <v>0</v>
      </c>
      <c r="AS4837">
        <v>0</v>
      </c>
      <c r="AT4837">
        <v>0</v>
      </c>
      <c r="AU4837">
        <v>1</v>
      </c>
      <c r="BA4837">
        <v>-0.31</v>
      </c>
    </row>
    <row r="4838" spans="3:53" ht="12.75" x14ac:dyDescent="0.2">
      <c r="C4838" t="s">
        <v>904</v>
      </c>
      <c r="D4838" t="s">
        <v>540</v>
      </c>
      <c r="E4838">
        <v>47.28</v>
      </c>
      <c r="F4838">
        <v>12.74</v>
      </c>
      <c r="G4838">
        <v>11.48</v>
      </c>
      <c r="H4838">
        <v>3200</v>
      </c>
      <c r="I4838">
        <v>0.02</v>
      </c>
      <c r="J4838" t="s">
        <v>78</v>
      </c>
      <c r="K4838">
        <v>56.41</v>
      </c>
      <c r="L4838">
        <v>47.202950000000001</v>
      </c>
      <c r="M4838">
        <v>0.1844164400741857</v>
      </c>
      <c r="N4838">
        <v>47.084708000000013</v>
      </c>
      <c r="O4838">
        <v>0.43600567725723788</v>
      </c>
      <c r="P4838">
        <v>1389000</v>
      </c>
      <c r="Q4838">
        <v>1175000</v>
      </c>
      <c r="R4838">
        <v>1.18</v>
      </c>
      <c r="S4838">
        <v>36.284000000000013</v>
      </c>
      <c r="T4838">
        <v>12.364000000000001</v>
      </c>
      <c r="U4838">
        <v>23.26125</v>
      </c>
      <c r="V4838">
        <f t="shared" si="532"/>
        <v>2.425198840666102</v>
      </c>
      <c r="AC4838">
        <v>48.95</v>
      </c>
      <c r="AD4838">
        <v>46.98</v>
      </c>
      <c r="AH4838" s="85">
        <f>IF(AND(M4838&lt;Variables!$G$6,M4838&gt;Variables!$G$5),0,1)</f>
        <v>1</v>
      </c>
      <c r="AI4838" s="85">
        <f t="shared" si="533"/>
        <v>0</v>
      </c>
      <c r="AJ4838" s="85">
        <f>IF(I4838&gt;Variables!$G$7,0,1)</f>
        <v>0</v>
      </c>
      <c r="AK4838" s="85">
        <f>IF(F4838&gt;Variables!$G$8,0,1)</f>
        <v>0</v>
      </c>
      <c r="AL4838" s="85">
        <f>IF(G4838&gt;Variables!$G$9,0,1)</f>
        <v>1</v>
      </c>
      <c r="AM4838" s="85">
        <f>IF(AND(K4838&gt;Variables!$G$10,K4838&lt;Variables!$G$11),0,1)</f>
        <v>0</v>
      </c>
      <c r="AN4838" s="103">
        <f>IF(H4838&lt;Variables!$G$13,1,0)</f>
        <v>0</v>
      </c>
      <c r="AO4838" s="101">
        <f>IF(R4838&lt;Variables!$G$12,0,1)</f>
        <v>0</v>
      </c>
      <c r="AP4838" s="86">
        <f t="shared" si="531"/>
        <v>1</v>
      </c>
      <c r="AR4838">
        <v>1</v>
      </c>
      <c r="AS4838">
        <v>0</v>
      </c>
      <c r="AT4838">
        <v>0</v>
      </c>
      <c r="AU4838">
        <v>0</v>
      </c>
      <c r="BA4838">
        <v>1.03</v>
      </c>
    </row>
    <row r="4839" spans="3:53" ht="12.75" x14ac:dyDescent="0.2">
      <c r="C4839" t="s">
        <v>904</v>
      </c>
      <c r="D4839" t="s">
        <v>133</v>
      </c>
      <c r="E4839">
        <v>7.51</v>
      </c>
      <c r="F4839">
        <v>53.69</v>
      </c>
      <c r="G4839">
        <v>8.9499999999999993</v>
      </c>
      <c r="H4839">
        <v>22.11</v>
      </c>
      <c r="I4839">
        <v>-48.947000000000003</v>
      </c>
      <c r="J4839" t="s">
        <v>78</v>
      </c>
      <c r="K4839">
        <v>41.21</v>
      </c>
      <c r="L4839">
        <v>7.651015000000001</v>
      </c>
      <c r="M4839">
        <v>-1.32028234162397</v>
      </c>
      <c r="N4839">
        <v>7.7468659999999998</v>
      </c>
      <c r="O4839">
        <v>-2.5412340938903548</v>
      </c>
      <c r="P4839">
        <v>66950000</v>
      </c>
      <c r="Q4839">
        <v>6720000</v>
      </c>
      <c r="R4839">
        <v>9.9600000000000009</v>
      </c>
      <c r="S4839">
        <v>36.284000000000013</v>
      </c>
      <c r="T4839">
        <v>12.364000000000001</v>
      </c>
      <c r="U4839">
        <v>23.26125</v>
      </c>
      <c r="V4839">
        <f t="shared" si="532"/>
        <v>2.2767468870932812</v>
      </c>
      <c r="AC4839">
        <v>9.82</v>
      </c>
      <c r="AD4839">
        <v>7.09</v>
      </c>
      <c r="AH4839" s="85">
        <f>IF(AND(M4839&lt;Variables!$G$6,M4839&gt;Variables!$G$5),0,1)</f>
        <v>1</v>
      </c>
      <c r="AI4839" s="85">
        <f t="shared" si="533"/>
        <v>1</v>
      </c>
      <c r="AJ4839" s="85">
        <f>IF(I4839&gt;Variables!$G$7,0,1)</f>
        <v>1</v>
      </c>
      <c r="AK4839" s="85">
        <f>IF(F4839&gt;Variables!$G$8,0,1)</f>
        <v>0</v>
      </c>
      <c r="AL4839" s="85">
        <f>IF(G4839&gt;Variables!$G$9,0,1)</f>
        <v>1</v>
      </c>
      <c r="AM4839" s="85">
        <f>IF(AND(K4839&gt;Variables!$G$10,K4839&lt;Variables!$G$11),0,1)</f>
        <v>1</v>
      </c>
      <c r="AN4839" s="103">
        <f>IF(H4839&lt;Variables!$G$13,1,0)</f>
        <v>1</v>
      </c>
      <c r="AO4839" s="101">
        <f>IF(R4839&lt;Variables!$G$12,0,1)</f>
        <v>1</v>
      </c>
      <c r="AP4839" s="86">
        <f t="shared" si="531"/>
        <v>1</v>
      </c>
      <c r="AR4839">
        <v>0</v>
      </c>
      <c r="AS4839">
        <v>0</v>
      </c>
      <c r="AT4839">
        <v>1</v>
      </c>
      <c r="AU4839">
        <v>0</v>
      </c>
      <c r="BA4839">
        <v>-2.25</v>
      </c>
    </row>
    <row r="4840" spans="3:53" ht="12.75" x14ac:dyDescent="0.2">
      <c r="C4840" t="s">
        <v>904</v>
      </c>
      <c r="D4840" t="s">
        <v>861</v>
      </c>
      <c r="E4840">
        <v>3.28</v>
      </c>
      <c r="F4840">
        <v>35.04</v>
      </c>
      <c r="G4840">
        <v>12.59</v>
      </c>
      <c r="H4840">
        <v>298.19</v>
      </c>
      <c r="I4840">
        <v>1.012</v>
      </c>
      <c r="J4840" t="s">
        <v>78</v>
      </c>
      <c r="K4840">
        <v>66.55</v>
      </c>
      <c r="L4840">
        <v>3.2065649999999999</v>
      </c>
      <c r="M4840">
        <v>3.2257259715614741</v>
      </c>
      <c r="N4840">
        <v>3.1737639999999998</v>
      </c>
      <c r="O4840">
        <v>4.2925686976095196</v>
      </c>
      <c r="P4840">
        <v>16420000</v>
      </c>
      <c r="Q4840">
        <v>352780</v>
      </c>
      <c r="R4840">
        <v>46.54</v>
      </c>
      <c r="S4840">
        <v>36.284000000000013</v>
      </c>
      <c r="T4840">
        <v>12.364000000000001</v>
      </c>
      <c r="U4840">
        <v>23.26125</v>
      </c>
      <c r="V4840">
        <f t="shared" si="532"/>
        <v>2.3004110359122607</v>
      </c>
      <c r="AC4840">
        <v>3.75</v>
      </c>
      <c r="AD4840">
        <v>3.18</v>
      </c>
      <c r="AH4840" s="85">
        <f>IF(AND(M4840&lt;Variables!$G$6,M4840&gt;Variables!$G$5),0,1)</f>
        <v>1</v>
      </c>
      <c r="AI4840" s="85">
        <f t="shared" si="533"/>
        <v>0</v>
      </c>
      <c r="AJ4840" s="85">
        <f>IF(I4840&gt;Variables!$G$7,0,1)</f>
        <v>0</v>
      </c>
      <c r="AK4840" s="85">
        <f>IF(F4840&gt;Variables!$G$8,0,1)</f>
        <v>0</v>
      </c>
      <c r="AL4840" s="85">
        <f>IF(G4840&gt;Variables!$G$9,0,1)</f>
        <v>0</v>
      </c>
      <c r="AM4840" s="85">
        <f>IF(AND(K4840&gt;Variables!$G$10,K4840&lt;Variables!$G$11),0,1)</f>
        <v>0</v>
      </c>
      <c r="AN4840" s="103">
        <f>IF(H4840&lt;Variables!$G$13,1,0)</f>
        <v>1</v>
      </c>
      <c r="AO4840" s="101">
        <f>IF(R4840&lt;Variables!$G$12,0,1)</f>
        <v>1</v>
      </c>
      <c r="AP4840" s="86">
        <f t="shared" si="531"/>
        <v>1</v>
      </c>
      <c r="AR4840">
        <v>1</v>
      </c>
      <c r="AS4840">
        <v>0</v>
      </c>
      <c r="AT4840">
        <v>0</v>
      </c>
      <c r="AU4840">
        <v>0</v>
      </c>
      <c r="BA4840">
        <v>2</v>
      </c>
    </row>
    <row r="4841" spans="3:53" ht="12.75" x14ac:dyDescent="0.2">
      <c r="C4841" t="s">
        <v>907</v>
      </c>
      <c r="D4841" t="s">
        <v>262</v>
      </c>
      <c r="E4841">
        <v>5.9</v>
      </c>
      <c r="F4841">
        <v>27.81</v>
      </c>
      <c r="G4841">
        <v>20.18</v>
      </c>
      <c r="H4841">
        <v>558.21</v>
      </c>
      <c r="I4841">
        <v>118.95399999999999</v>
      </c>
      <c r="J4841" t="s">
        <v>78</v>
      </c>
      <c r="K4841">
        <v>53.23</v>
      </c>
      <c r="L4841">
        <v>5.8978250000000001</v>
      </c>
      <c r="M4841">
        <v>-0.15302251253640589</v>
      </c>
      <c r="N4841">
        <v>5.7929779999999997</v>
      </c>
      <c r="O4841">
        <v>1.654106057368077</v>
      </c>
      <c r="P4841">
        <v>37320000</v>
      </c>
      <c r="Q4841">
        <v>13790000</v>
      </c>
      <c r="R4841">
        <v>2.71</v>
      </c>
      <c r="S4841">
        <v>36.685000000000002</v>
      </c>
      <c r="T4841">
        <v>12.414999999999999</v>
      </c>
      <c r="U4841">
        <v>23.53875</v>
      </c>
      <c r="V4841">
        <f t="shared" si="532"/>
        <v>2.4058688160482888</v>
      </c>
      <c r="AC4841">
        <v>6.39</v>
      </c>
      <c r="AD4841">
        <v>5.68</v>
      </c>
      <c r="AH4841" s="85">
        <f>IF(AND(M4841&lt;Variables!$G$6,M4841&gt;Variables!$G$5),0,1)</f>
        <v>1</v>
      </c>
      <c r="AI4841" s="85">
        <f t="shared" si="533"/>
        <v>0</v>
      </c>
      <c r="AJ4841" s="85">
        <f>IF(I4841&gt;Variables!$G$7,0,1)</f>
        <v>0</v>
      </c>
      <c r="AK4841" s="85">
        <f>IF(F4841&gt;Variables!$G$8,0,1)</f>
        <v>0</v>
      </c>
      <c r="AL4841" s="85">
        <f>IF(G4841&gt;Variables!$G$9,0,1)</f>
        <v>0</v>
      </c>
      <c r="AM4841" s="85">
        <f>IF(AND(K4841&gt;Variables!$G$10,K4841&lt;Variables!$G$11),0,1)</f>
        <v>0</v>
      </c>
      <c r="AN4841" s="103">
        <f>IF(H4841&lt;Variables!$G$13,1,0)</f>
        <v>1</v>
      </c>
      <c r="AO4841" s="101">
        <f>IF(R4841&lt;Variables!$G$12,0,1)</f>
        <v>1</v>
      </c>
      <c r="AP4841" s="86">
        <f t="shared" si="531"/>
        <v>1</v>
      </c>
      <c r="AR4841">
        <v>1</v>
      </c>
      <c r="AS4841">
        <v>0</v>
      </c>
      <c r="AT4841">
        <v>0</v>
      </c>
      <c r="AU4841">
        <v>0</v>
      </c>
      <c r="BA4841">
        <v>2</v>
      </c>
    </row>
    <row r="4842" spans="3:53" ht="12.75" x14ac:dyDescent="0.2">
      <c r="C4842" t="s">
        <v>907</v>
      </c>
      <c r="D4842" t="s">
        <v>861</v>
      </c>
      <c r="E4842">
        <v>3.23</v>
      </c>
      <c r="F4842">
        <v>35.659999999999997</v>
      </c>
      <c r="G4842">
        <v>10.199999999999999</v>
      </c>
      <c r="H4842">
        <v>298.19</v>
      </c>
      <c r="I4842">
        <v>0.94799999999999995</v>
      </c>
      <c r="J4842" t="s">
        <v>78</v>
      </c>
      <c r="K4842">
        <v>52.17</v>
      </c>
      <c r="L4842">
        <v>3.2338650000000002</v>
      </c>
      <c r="M4842">
        <v>0.1897110732822799</v>
      </c>
      <c r="N4842">
        <v>3.1814339999999999</v>
      </c>
      <c r="O4842">
        <v>1.8408679859459709</v>
      </c>
      <c r="P4842">
        <v>17020000</v>
      </c>
      <c r="Q4842">
        <v>352780</v>
      </c>
      <c r="R4842">
        <v>48.25</v>
      </c>
      <c r="S4842">
        <v>36.685000000000002</v>
      </c>
      <c r="T4842">
        <v>12.414999999999999</v>
      </c>
      <c r="U4842">
        <v>23.53875</v>
      </c>
      <c r="V4842">
        <f t="shared" si="532"/>
        <v>2.3833598003868435</v>
      </c>
      <c r="AC4842">
        <v>3.75</v>
      </c>
      <c r="AD4842">
        <v>3.18</v>
      </c>
      <c r="AH4842" s="85">
        <f>IF(AND(M4842&lt;Variables!$G$6,M4842&gt;Variables!$G$5),0,1)</f>
        <v>1</v>
      </c>
      <c r="AI4842" s="85">
        <f t="shared" si="533"/>
        <v>0</v>
      </c>
      <c r="AJ4842" s="85">
        <f>IF(I4842&gt;Variables!$G$7,0,1)</f>
        <v>0</v>
      </c>
      <c r="AK4842" s="85">
        <f>IF(F4842&gt;Variables!$G$8,0,1)</f>
        <v>0</v>
      </c>
      <c r="AL4842" s="85">
        <f>IF(G4842&gt;Variables!$G$9,0,1)</f>
        <v>1</v>
      </c>
      <c r="AM4842" s="85">
        <f>IF(AND(K4842&gt;Variables!$G$10,K4842&lt;Variables!$G$11),0,1)</f>
        <v>0</v>
      </c>
      <c r="AN4842" s="103">
        <f>IF(H4842&lt;Variables!$G$13,1,0)</f>
        <v>1</v>
      </c>
      <c r="AO4842" s="101">
        <f>IF(R4842&lt;Variables!$G$12,0,1)</f>
        <v>1</v>
      </c>
      <c r="AP4842" s="86">
        <f t="shared" si="531"/>
        <v>1</v>
      </c>
      <c r="AR4842">
        <v>1</v>
      </c>
      <c r="AS4842">
        <v>0</v>
      </c>
      <c r="AT4842">
        <v>0</v>
      </c>
      <c r="AU4842">
        <v>0</v>
      </c>
      <c r="BA4842">
        <v>2</v>
      </c>
    </row>
    <row r="4843" spans="3:53" ht="12.75" x14ac:dyDescent="0.2">
      <c r="C4843" t="s">
        <v>907</v>
      </c>
      <c r="D4843" t="s">
        <v>872</v>
      </c>
      <c r="E4843">
        <v>5.95</v>
      </c>
      <c r="F4843">
        <v>60.81</v>
      </c>
      <c r="G4843">
        <v>12.05</v>
      </c>
      <c r="H4843">
        <v>208.2</v>
      </c>
      <c r="I4843">
        <v>-15.194000000000001</v>
      </c>
      <c r="J4843" t="s">
        <v>78</v>
      </c>
      <c r="K4843">
        <v>54.02</v>
      </c>
      <c r="L4843">
        <v>5.9457444444444443</v>
      </c>
      <c r="M4843">
        <v>7.157313260465116E-2</v>
      </c>
      <c r="N4843">
        <v>5.9441425531914884</v>
      </c>
      <c r="O4843">
        <v>9.8541492840995309E-2</v>
      </c>
      <c r="P4843">
        <v>1690000</v>
      </c>
      <c r="Q4843">
        <v>20810</v>
      </c>
      <c r="R4843">
        <v>81.209999999999994</v>
      </c>
      <c r="S4843">
        <v>36.685000000000002</v>
      </c>
      <c r="T4843">
        <v>12.414999999999999</v>
      </c>
      <c r="U4843">
        <v>23.53875</v>
      </c>
      <c r="V4843">
        <f t="shared" si="532"/>
        <v>2.4059553516602907</v>
      </c>
      <c r="AC4843">
        <v>5.95</v>
      </c>
      <c r="AD4843">
        <v>5.93</v>
      </c>
      <c r="AH4843" s="85">
        <f>IF(AND(M4843&lt;Variables!$G$6,M4843&gt;Variables!$G$5),0,1)</f>
        <v>1</v>
      </c>
      <c r="AI4843" s="85">
        <f t="shared" si="533"/>
        <v>0</v>
      </c>
      <c r="AJ4843" s="85">
        <f>IF(I4843&gt;Variables!$G$7,0,1)</f>
        <v>1</v>
      </c>
      <c r="AK4843" s="85">
        <f>IF(F4843&gt;Variables!$G$8,0,1)</f>
        <v>0</v>
      </c>
      <c r="AL4843" s="85">
        <f>IF(G4843&gt;Variables!$G$9,0,1)</f>
        <v>0</v>
      </c>
      <c r="AM4843" s="85">
        <f>IF(AND(K4843&gt;Variables!$G$10,K4843&lt;Variables!$G$11),0,1)</f>
        <v>0</v>
      </c>
      <c r="AN4843" s="103">
        <f>IF(H4843&lt;Variables!$G$13,1,0)</f>
        <v>1</v>
      </c>
      <c r="AO4843" s="101">
        <f>IF(R4843&lt;Variables!$G$12,0,1)</f>
        <v>1</v>
      </c>
      <c r="AP4843" s="86">
        <f t="shared" si="531"/>
        <v>1</v>
      </c>
      <c r="AR4843">
        <v>0</v>
      </c>
      <c r="AS4843">
        <v>0</v>
      </c>
      <c r="AT4843">
        <v>0</v>
      </c>
      <c r="AU4843">
        <v>1</v>
      </c>
      <c r="BA4843">
        <v>-0.22</v>
      </c>
    </row>
    <row r="4844" spans="3:53" ht="12.75" x14ac:dyDescent="0.2">
      <c r="C4844" t="s">
        <v>907</v>
      </c>
      <c r="D4844" t="s">
        <v>905</v>
      </c>
      <c r="E4844">
        <v>8.01</v>
      </c>
      <c r="F4844">
        <v>30.02</v>
      </c>
      <c r="G4844">
        <v>29.04</v>
      </c>
      <c r="H4844">
        <v>440.98</v>
      </c>
      <c r="I4844">
        <v>-42.884999999999998</v>
      </c>
      <c r="J4844" t="s">
        <v>78</v>
      </c>
      <c r="K4844">
        <v>63.39</v>
      </c>
      <c r="L4844">
        <v>8.0022350000000007</v>
      </c>
      <c r="M4844">
        <v>1.5903681908866649</v>
      </c>
      <c r="N4844">
        <v>7.7291300000000014</v>
      </c>
      <c r="O4844">
        <v>5.1800137919791576</v>
      </c>
      <c r="P4844">
        <v>4210000</v>
      </c>
      <c r="Q4844">
        <v>390080</v>
      </c>
      <c r="R4844">
        <v>10.79</v>
      </c>
      <c r="S4844">
        <v>36.685000000000002</v>
      </c>
      <c r="T4844">
        <v>12.414999999999999</v>
      </c>
      <c r="U4844">
        <v>23.53875</v>
      </c>
      <c r="V4844">
        <f t="shared" si="532"/>
        <v>2.4028707801775382</v>
      </c>
      <c r="AC4844">
        <v>8.32</v>
      </c>
      <c r="AD4844">
        <v>7.61</v>
      </c>
      <c r="AH4844" s="85">
        <f>IF(AND(M4844&lt;Variables!$G$6,M4844&gt;Variables!$G$5),0,1)</f>
        <v>1</v>
      </c>
      <c r="AI4844" s="85">
        <f t="shared" si="533"/>
        <v>0</v>
      </c>
      <c r="AJ4844" s="85">
        <f>IF(I4844&gt;Variables!$G$7,0,1)</f>
        <v>1</v>
      </c>
      <c r="AK4844" s="85">
        <f>IF(F4844&gt;Variables!$G$8,0,1)</f>
        <v>0</v>
      </c>
      <c r="AL4844" s="85">
        <f>IF(G4844&gt;Variables!$G$9,0,1)</f>
        <v>0</v>
      </c>
      <c r="AM4844" s="85">
        <f>IF(AND(K4844&gt;Variables!$G$10,K4844&lt;Variables!$G$11),0,1)</f>
        <v>0</v>
      </c>
      <c r="AN4844" s="103">
        <f>IF(H4844&lt;Variables!$G$13,1,0)</f>
        <v>1</v>
      </c>
      <c r="AO4844" s="101">
        <f>IF(R4844&lt;Variables!$G$12,0,1)</f>
        <v>1</v>
      </c>
      <c r="AP4844" s="86">
        <f t="shared" si="531"/>
        <v>1</v>
      </c>
      <c r="AR4844">
        <v>1</v>
      </c>
      <c r="AS4844">
        <v>0</v>
      </c>
      <c r="AT4844">
        <v>0</v>
      </c>
      <c r="AU4844">
        <v>0</v>
      </c>
      <c r="BA4844">
        <v>2</v>
      </c>
    </row>
    <row r="4845" spans="3:53" ht="12.75" x14ac:dyDescent="0.2">
      <c r="C4845" t="s">
        <v>907</v>
      </c>
      <c r="D4845" t="s">
        <v>863</v>
      </c>
      <c r="E4845">
        <v>73.8</v>
      </c>
      <c r="F4845">
        <v>29.09</v>
      </c>
      <c r="G4845">
        <v>0.62</v>
      </c>
      <c r="H4845">
        <v>976.52</v>
      </c>
      <c r="I4845">
        <v>-13.933</v>
      </c>
      <c r="J4845" t="s">
        <v>78</v>
      </c>
      <c r="K4845">
        <v>54.71</v>
      </c>
      <c r="L4845">
        <v>73.748999999999995</v>
      </c>
      <c r="M4845">
        <v>5.559397415559672E-2</v>
      </c>
      <c r="N4845">
        <v>73.725697999999994</v>
      </c>
      <c r="O4845">
        <v>8.7217892464052468E-2</v>
      </c>
      <c r="P4845">
        <v>4460000</v>
      </c>
      <c r="Q4845">
        <v>316460</v>
      </c>
      <c r="R4845">
        <v>14.09</v>
      </c>
      <c r="S4845">
        <v>36.685000000000002</v>
      </c>
      <c r="T4845">
        <v>12.414999999999999</v>
      </c>
      <c r="U4845">
        <v>23.53875</v>
      </c>
      <c r="V4845">
        <f t="shared" si="532"/>
        <v>2.4135939407503821</v>
      </c>
      <c r="AC4845">
        <v>73.989999999999995</v>
      </c>
      <c r="AD4845">
        <v>73.7</v>
      </c>
      <c r="AH4845" s="85">
        <f>IF(AND(M4845&lt;Variables!$G$6,M4845&gt;Variables!$G$5),0,1)</f>
        <v>1</v>
      </c>
      <c r="AI4845" s="85">
        <f t="shared" si="533"/>
        <v>0</v>
      </c>
      <c r="AJ4845" s="85">
        <f>IF(I4845&gt;Variables!$G$7,0,1)</f>
        <v>1</v>
      </c>
      <c r="AK4845" s="85">
        <f>IF(F4845&gt;Variables!$G$8,0,1)</f>
        <v>0</v>
      </c>
      <c r="AL4845" s="85">
        <f>IF(G4845&gt;Variables!$G$9,0,1)</f>
        <v>1</v>
      </c>
      <c r="AM4845" s="85">
        <f>IF(AND(K4845&gt;Variables!$G$10,K4845&lt;Variables!$G$11),0,1)</f>
        <v>0</v>
      </c>
      <c r="AN4845" s="103">
        <f>IF(H4845&lt;Variables!$G$13,1,0)</f>
        <v>1</v>
      </c>
      <c r="AO4845" s="101">
        <f>IF(R4845&lt;Variables!$G$12,0,1)</f>
        <v>1</v>
      </c>
      <c r="AP4845" s="86">
        <f t="shared" si="531"/>
        <v>1</v>
      </c>
      <c r="AR4845">
        <v>0</v>
      </c>
      <c r="AS4845">
        <v>1</v>
      </c>
      <c r="AT4845">
        <v>0</v>
      </c>
      <c r="AU4845">
        <v>0</v>
      </c>
      <c r="BA4845">
        <v>0.01</v>
      </c>
    </row>
    <row r="4846" spans="3:53" ht="12.75" x14ac:dyDescent="0.2">
      <c r="C4846" t="s">
        <v>907</v>
      </c>
      <c r="D4846" t="s">
        <v>196</v>
      </c>
      <c r="E4846">
        <v>8.74</v>
      </c>
      <c r="F4846">
        <v>26.76</v>
      </c>
      <c r="G4846">
        <v>13.22</v>
      </c>
      <c r="H4846">
        <v>1760</v>
      </c>
      <c r="I4846">
        <v>-45.619</v>
      </c>
      <c r="J4846" t="s">
        <v>78</v>
      </c>
      <c r="K4846">
        <v>54.71</v>
      </c>
      <c r="L4846">
        <v>8.702474999999998</v>
      </c>
      <c r="M4846">
        <v>0.30594744598522589</v>
      </c>
      <c r="N4846">
        <v>8.6118899999999989</v>
      </c>
      <c r="O4846">
        <v>1.361025280165002</v>
      </c>
      <c r="P4846">
        <v>60911000</v>
      </c>
      <c r="Q4846">
        <v>23880000</v>
      </c>
      <c r="R4846">
        <v>2.5499999999999998</v>
      </c>
      <c r="S4846">
        <v>36.685000000000002</v>
      </c>
      <c r="T4846">
        <v>12.414999999999999</v>
      </c>
      <c r="U4846">
        <v>23.53875</v>
      </c>
      <c r="V4846">
        <f t="shared" si="532"/>
        <v>2.4036793223893191</v>
      </c>
      <c r="AC4846">
        <v>8.8000000000000007</v>
      </c>
      <c r="AD4846">
        <v>8.26</v>
      </c>
      <c r="AH4846" s="85">
        <f>IF(AND(M4846&lt;Variables!$G$6,M4846&gt;Variables!$G$5),0,1)</f>
        <v>1</v>
      </c>
      <c r="AI4846" s="85">
        <f t="shared" si="533"/>
        <v>0</v>
      </c>
      <c r="AJ4846" s="85">
        <f>IF(I4846&gt;Variables!$G$7,0,1)</f>
        <v>1</v>
      </c>
      <c r="AK4846" s="85">
        <f>IF(F4846&gt;Variables!$G$8,0,1)</f>
        <v>0</v>
      </c>
      <c r="AL4846" s="85">
        <f>IF(G4846&gt;Variables!$G$9,0,1)</f>
        <v>0</v>
      </c>
      <c r="AM4846" s="85">
        <f>IF(AND(K4846&gt;Variables!$G$10,K4846&lt;Variables!$G$11),0,1)</f>
        <v>0</v>
      </c>
      <c r="AN4846" s="103">
        <f>IF(H4846&lt;Variables!$G$13,1,0)</f>
        <v>1</v>
      </c>
      <c r="AO4846" s="101">
        <f>IF(R4846&lt;Variables!$G$12,0,1)</f>
        <v>1</v>
      </c>
      <c r="AP4846" s="86">
        <f t="shared" si="531"/>
        <v>1</v>
      </c>
      <c r="AR4846">
        <v>0</v>
      </c>
      <c r="AS4846">
        <v>0</v>
      </c>
      <c r="AT4846">
        <v>1</v>
      </c>
      <c r="AU4846">
        <v>0</v>
      </c>
      <c r="BA4846">
        <v>-2.25</v>
      </c>
    </row>
    <row r="4847" spans="3:53" ht="12.75" x14ac:dyDescent="0.2">
      <c r="C4847" t="s">
        <v>907</v>
      </c>
      <c r="D4847" t="s">
        <v>251</v>
      </c>
      <c r="E4847">
        <v>10.96</v>
      </c>
      <c r="F4847">
        <v>21.36</v>
      </c>
      <c r="G4847">
        <v>15.85</v>
      </c>
      <c r="H4847">
        <v>3650</v>
      </c>
      <c r="I4847">
        <v>-7.0999999999999994E-2</v>
      </c>
      <c r="J4847" t="s">
        <v>78</v>
      </c>
      <c r="K4847">
        <v>70.3</v>
      </c>
      <c r="L4847">
        <v>10.72897</v>
      </c>
      <c r="M4847">
        <v>2.1999315870954952</v>
      </c>
      <c r="N4847">
        <v>10.564346</v>
      </c>
      <c r="O4847">
        <v>3.792511150240625</v>
      </c>
      <c r="P4847">
        <v>46183000</v>
      </c>
      <c r="Q4847">
        <v>22840000</v>
      </c>
      <c r="R4847">
        <v>2.02</v>
      </c>
      <c r="S4847">
        <v>36.685000000000002</v>
      </c>
      <c r="T4847">
        <v>12.414999999999999</v>
      </c>
      <c r="U4847">
        <v>23.53875</v>
      </c>
      <c r="V4847">
        <f t="shared" si="532"/>
        <v>2.3911357095378216</v>
      </c>
      <c r="AC4847">
        <v>12</v>
      </c>
      <c r="AD4847">
        <v>10.75</v>
      </c>
      <c r="AH4847" s="85">
        <f>IF(AND(M4847&lt;Variables!$G$6,M4847&gt;Variables!$G$5),0,1)</f>
        <v>1</v>
      </c>
      <c r="AI4847" s="85">
        <f t="shared" si="533"/>
        <v>0</v>
      </c>
      <c r="AJ4847" s="85">
        <f>IF(I4847&gt;Variables!$G$7,0,1)</f>
        <v>1</v>
      </c>
      <c r="AK4847" s="85">
        <f>IF(F4847&gt;Variables!$G$8,0,1)</f>
        <v>0</v>
      </c>
      <c r="AL4847" s="85">
        <f>IF(G4847&gt;Variables!$G$9,0,1)</f>
        <v>0</v>
      </c>
      <c r="AM4847" s="85">
        <f>IF(AND(K4847&gt;Variables!$G$10,K4847&lt;Variables!$G$11),0,1)</f>
        <v>0</v>
      </c>
      <c r="AN4847" s="103">
        <f>IF(H4847&lt;Variables!$G$13,1,0)</f>
        <v>0</v>
      </c>
      <c r="AO4847" s="101">
        <f>IF(R4847&lt;Variables!$G$12,0,1)</f>
        <v>1</v>
      </c>
      <c r="AP4847" s="86">
        <f t="shared" ref="AP4847:AP4910" si="534">IF(J4847="Pass", 0,1)</f>
        <v>1</v>
      </c>
      <c r="AR4847">
        <v>1</v>
      </c>
      <c r="AS4847">
        <v>0</v>
      </c>
      <c r="AT4847">
        <v>0</v>
      </c>
      <c r="AU4847">
        <v>0</v>
      </c>
      <c r="BA4847">
        <v>2</v>
      </c>
    </row>
    <row r="4848" spans="3:53" ht="12.75" x14ac:dyDescent="0.2">
      <c r="C4848" t="s">
        <v>907</v>
      </c>
      <c r="D4848" t="s">
        <v>862</v>
      </c>
      <c r="E4848">
        <v>78.08</v>
      </c>
      <c r="F4848">
        <v>21.17</v>
      </c>
      <c r="G4848">
        <v>-0.56999999999999995</v>
      </c>
      <c r="H4848">
        <v>4480</v>
      </c>
      <c r="I4848">
        <v>2.536</v>
      </c>
      <c r="J4848" t="s">
        <v>78</v>
      </c>
      <c r="K4848">
        <v>31.15</v>
      </c>
      <c r="L4848">
        <v>78.196084999999997</v>
      </c>
      <c r="M4848">
        <v>-0.148453723738213</v>
      </c>
      <c r="N4848">
        <v>78.202634000000003</v>
      </c>
      <c r="O4848">
        <v>-0.15681568986538871</v>
      </c>
      <c r="P4848">
        <v>14923000</v>
      </c>
      <c r="Q4848">
        <v>578815</v>
      </c>
      <c r="R4848">
        <v>25.78</v>
      </c>
      <c r="S4848">
        <v>36.685000000000002</v>
      </c>
      <c r="T4848">
        <v>12.414999999999999</v>
      </c>
      <c r="U4848">
        <v>23.53875</v>
      </c>
      <c r="V4848">
        <f t="shared" si="532"/>
        <v>2.1674921542413537</v>
      </c>
      <c r="AC4848">
        <v>78.2</v>
      </c>
      <c r="AD4848">
        <v>78</v>
      </c>
      <c r="AH4848" s="85">
        <f>IF(AND(M4848&lt;Variables!$G$6,M4848&gt;Variables!$G$5),0,1)</f>
        <v>1</v>
      </c>
      <c r="AI4848" s="85">
        <f t="shared" si="533"/>
        <v>1</v>
      </c>
      <c r="AJ4848" s="85">
        <f>IF(I4848&gt;Variables!$G$7,0,1)</f>
        <v>0</v>
      </c>
      <c r="AK4848" s="85">
        <f>IF(F4848&gt;Variables!$G$8,0,1)</f>
        <v>0</v>
      </c>
      <c r="AL4848" s="85">
        <f>IF(G4848&gt;Variables!$G$9,0,1)</f>
        <v>1</v>
      </c>
      <c r="AM4848" s="85">
        <f>IF(AND(K4848&gt;Variables!$G$10,K4848&lt;Variables!$G$11),0,1)</f>
        <v>1</v>
      </c>
      <c r="AN4848" s="103">
        <f>IF(H4848&lt;Variables!$G$13,1,0)</f>
        <v>0</v>
      </c>
      <c r="AO4848" s="101">
        <f>IF(R4848&lt;Variables!$G$12,0,1)</f>
        <v>1</v>
      </c>
      <c r="AP4848" s="86">
        <f t="shared" si="534"/>
        <v>1</v>
      </c>
      <c r="AR4848">
        <v>0</v>
      </c>
      <c r="AS4848">
        <v>1</v>
      </c>
      <c r="AT4848">
        <v>0</v>
      </c>
      <c r="AU4848">
        <v>0</v>
      </c>
      <c r="BA4848">
        <v>0.03</v>
      </c>
    </row>
    <row r="4849" spans="3:53" ht="12.75" x14ac:dyDescent="0.2">
      <c r="C4849" t="s">
        <v>907</v>
      </c>
      <c r="D4849" t="s">
        <v>903</v>
      </c>
      <c r="E4849">
        <v>63.42</v>
      </c>
      <c r="F4849">
        <v>17.600000000000001</v>
      </c>
      <c r="G4849">
        <v>17.16</v>
      </c>
      <c r="H4849">
        <v>1950</v>
      </c>
      <c r="I4849">
        <v>-19.036999999999999</v>
      </c>
      <c r="J4849" t="s">
        <v>78</v>
      </c>
      <c r="K4849">
        <v>62.19</v>
      </c>
      <c r="L4849">
        <v>63.137999999999998</v>
      </c>
      <c r="M4849">
        <v>0.44664069181792843</v>
      </c>
      <c r="N4849">
        <v>61.740016666666669</v>
      </c>
      <c r="O4849">
        <v>2.7210607059008991</v>
      </c>
      <c r="P4849">
        <v>518411</v>
      </c>
      <c r="Q4849">
        <v>362223</v>
      </c>
      <c r="R4849">
        <v>1.43</v>
      </c>
      <c r="S4849">
        <v>36.685000000000002</v>
      </c>
      <c r="T4849">
        <v>12.414999999999999</v>
      </c>
      <c r="U4849">
        <v>23.53875</v>
      </c>
      <c r="V4849">
        <f t="shared" si="532"/>
        <v>2.4659518815166774</v>
      </c>
      <c r="AC4849">
        <v>64.7</v>
      </c>
      <c r="AD4849">
        <v>59.82</v>
      </c>
      <c r="AH4849" s="85">
        <f>IF(AND(M4849&lt;Variables!$G$6,M4849&gt;Variables!$G$5),0,1)</f>
        <v>1</v>
      </c>
      <c r="AI4849" s="85">
        <f t="shared" si="533"/>
        <v>0</v>
      </c>
      <c r="AJ4849" s="85">
        <f>IF(I4849&gt;Variables!$G$7,0,1)</f>
        <v>1</v>
      </c>
      <c r="AK4849" s="85">
        <f>IF(F4849&gt;Variables!$G$8,0,1)</f>
        <v>0</v>
      </c>
      <c r="AL4849" s="85">
        <f>IF(G4849&gt;Variables!$G$9,0,1)</f>
        <v>0</v>
      </c>
      <c r="AM4849" s="85">
        <f>IF(AND(K4849&gt;Variables!$G$10,K4849&lt;Variables!$G$11),0,1)</f>
        <v>0</v>
      </c>
      <c r="AN4849" s="103">
        <f>IF(H4849&lt;Variables!$G$13,1,0)</f>
        <v>1</v>
      </c>
      <c r="AO4849" s="101">
        <f>IF(R4849&lt;Variables!$G$12,0,1)</f>
        <v>0</v>
      </c>
      <c r="AP4849" s="86">
        <f t="shared" si="534"/>
        <v>1</v>
      </c>
      <c r="AR4849">
        <v>0</v>
      </c>
      <c r="AS4849">
        <v>0</v>
      </c>
      <c r="AT4849">
        <v>1</v>
      </c>
      <c r="AU4849">
        <v>0</v>
      </c>
      <c r="BA4849">
        <v>-2.25</v>
      </c>
    </row>
    <row r="4850" spans="3:53" ht="12.75" x14ac:dyDescent="0.2">
      <c r="C4850" t="s">
        <v>907</v>
      </c>
      <c r="D4850" t="s">
        <v>331</v>
      </c>
      <c r="E4850">
        <v>56.17</v>
      </c>
      <c r="F4850">
        <v>17.41</v>
      </c>
      <c r="G4850">
        <v>7.28</v>
      </c>
      <c r="H4850">
        <v>25710</v>
      </c>
      <c r="I4850">
        <v>1130.117</v>
      </c>
      <c r="J4850" t="s">
        <v>78</v>
      </c>
      <c r="K4850">
        <v>46.26</v>
      </c>
      <c r="L4850">
        <v>56.585650000000008</v>
      </c>
      <c r="M4850">
        <v>-0.69213661060711607</v>
      </c>
      <c r="N4850">
        <v>56.311118000000008</v>
      </c>
      <c r="O4850">
        <v>-0.2079837946034119</v>
      </c>
      <c r="P4850">
        <v>189361000</v>
      </c>
      <c r="Q4850">
        <v>136810000</v>
      </c>
      <c r="R4850">
        <v>1.38</v>
      </c>
      <c r="S4850">
        <v>36.685000000000002</v>
      </c>
      <c r="T4850">
        <v>12.414999999999999</v>
      </c>
      <c r="U4850">
        <v>23.53875</v>
      </c>
      <c r="V4850">
        <f t="shared" si="532"/>
        <v>2.3387733012882244</v>
      </c>
      <c r="AC4850">
        <v>59.5</v>
      </c>
      <c r="AD4850">
        <v>51.8</v>
      </c>
      <c r="AH4850" s="85">
        <f>IF(AND(M4850&lt;Variables!$G$6,M4850&gt;Variables!$G$5),0,1)</f>
        <v>1</v>
      </c>
      <c r="AI4850" s="85">
        <f t="shared" si="533"/>
        <v>0</v>
      </c>
      <c r="AJ4850" s="85">
        <f>IF(I4850&gt;Variables!$G$7,0,1)</f>
        <v>0</v>
      </c>
      <c r="AK4850" s="85">
        <f>IF(F4850&gt;Variables!$G$8,0,1)</f>
        <v>0</v>
      </c>
      <c r="AL4850" s="85">
        <f>IF(G4850&gt;Variables!$G$9,0,1)</f>
        <v>1</v>
      </c>
      <c r="AM4850" s="85">
        <f>IF(AND(K4850&gt;Variables!$G$10,K4850&lt;Variables!$G$11),0,1)</f>
        <v>1</v>
      </c>
      <c r="AN4850" s="103">
        <f>IF(H4850&lt;Variables!$G$13,1,0)</f>
        <v>0</v>
      </c>
      <c r="AO4850" s="101">
        <f>IF(R4850&lt;Variables!$G$12,0,1)</f>
        <v>0</v>
      </c>
      <c r="AP4850" s="86">
        <f t="shared" si="534"/>
        <v>1</v>
      </c>
      <c r="AR4850">
        <v>0</v>
      </c>
      <c r="AS4850">
        <v>0</v>
      </c>
      <c r="AT4850">
        <v>1</v>
      </c>
      <c r="AU4850">
        <v>0</v>
      </c>
      <c r="BA4850">
        <v>-1.22</v>
      </c>
    </row>
    <row r="4851" spans="3:53" ht="12.75" x14ac:dyDescent="0.2">
      <c r="C4851" t="s">
        <v>907</v>
      </c>
      <c r="D4851" t="s">
        <v>840</v>
      </c>
      <c r="E4851">
        <v>110.26</v>
      </c>
      <c r="F4851">
        <v>46.25</v>
      </c>
      <c r="G4851">
        <v>44.53</v>
      </c>
      <c r="H4851">
        <v>-99999</v>
      </c>
      <c r="I4851">
        <v>-8.0000000000000002E-3</v>
      </c>
      <c r="J4851" t="s">
        <v>78</v>
      </c>
      <c r="K4851">
        <v>65.989999999999995</v>
      </c>
      <c r="L4851">
        <v>108.81307692307691</v>
      </c>
      <c r="M4851">
        <v>0.93455961882409588</v>
      </c>
      <c r="N4851">
        <v>107.25615384615389</v>
      </c>
      <c r="O4851">
        <v>2.3997188613886049</v>
      </c>
      <c r="P4851">
        <v>237736</v>
      </c>
      <c r="Q4851">
        <v>15001</v>
      </c>
      <c r="R4851">
        <v>15.85</v>
      </c>
      <c r="S4851">
        <v>36.685000000000002</v>
      </c>
      <c r="T4851">
        <v>12.414999999999999</v>
      </c>
      <c r="U4851">
        <v>23.53875</v>
      </c>
      <c r="V4851">
        <f t="shared" si="532"/>
        <v>2.4652007091257411</v>
      </c>
      <c r="AC4851">
        <v>129.79</v>
      </c>
      <c r="AD4851">
        <v>109.83</v>
      </c>
      <c r="AH4851" s="85">
        <f>IF(AND(M4851&lt;Variables!$G$6,M4851&gt;Variables!$G$5),0,1)</f>
        <v>1</v>
      </c>
      <c r="AI4851" s="85">
        <f t="shared" si="533"/>
        <v>0</v>
      </c>
      <c r="AJ4851" s="85">
        <f>IF(I4851&gt;Variables!$G$7,0,1)</f>
        <v>1</v>
      </c>
      <c r="AK4851" s="85">
        <f>IF(F4851&gt;Variables!$G$8,0,1)</f>
        <v>0</v>
      </c>
      <c r="AL4851" s="85">
        <f>IF(G4851&gt;Variables!$G$9,0,1)</f>
        <v>0</v>
      </c>
      <c r="AM4851" s="85">
        <f>IF(AND(K4851&gt;Variables!$G$10,K4851&lt;Variables!$G$11),0,1)</f>
        <v>0</v>
      </c>
      <c r="AN4851" s="103">
        <f>IF(H4851&lt;Variables!$G$13,1,0)</f>
        <v>1</v>
      </c>
      <c r="AO4851" s="101">
        <f>IF(R4851&lt;Variables!$G$12,0,1)</f>
        <v>1</v>
      </c>
      <c r="AP4851" s="86">
        <f t="shared" si="534"/>
        <v>1</v>
      </c>
      <c r="AR4851">
        <v>1</v>
      </c>
      <c r="AS4851">
        <v>0</v>
      </c>
      <c r="AT4851">
        <v>0</v>
      </c>
      <c r="AU4851">
        <v>0</v>
      </c>
      <c r="BA4851">
        <v>2</v>
      </c>
    </row>
    <row r="4852" spans="3:53" ht="12.75" x14ac:dyDescent="0.2">
      <c r="C4852" t="s">
        <v>907</v>
      </c>
      <c r="D4852" t="s">
        <v>117</v>
      </c>
      <c r="E4852">
        <v>30.75</v>
      </c>
      <c r="F4852">
        <v>13.68</v>
      </c>
      <c r="G4852">
        <v>10.49</v>
      </c>
      <c r="H4852">
        <v>3850</v>
      </c>
      <c r="I4852">
        <v>-12.622</v>
      </c>
      <c r="J4852" t="s">
        <v>78</v>
      </c>
      <c r="K4852">
        <v>74.319999999999993</v>
      </c>
      <c r="L4852">
        <v>30.246175000000001</v>
      </c>
      <c r="M4852">
        <v>1.6988098495098991</v>
      </c>
      <c r="N4852">
        <v>30.103206</v>
      </c>
      <c r="O4852">
        <v>2.181807479243234</v>
      </c>
      <c r="P4852">
        <v>12606000</v>
      </c>
      <c r="Q4852">
        <v>15356000</v>
      </c>
      <c r="R4852">
        <v>0.82</v>
      </c>
      <c r="S4852">
        <v>36.685000000000002</v>
      </c>
      <c r="T4852">
        <v>12.414999999999999</v>
      </c>
      <c r="U4852">
        <v>23.53875</v>
      </c>
      <c r="V4852">
        <f t="shared" si="532"/>
        <v>2.4554682635129894</v>
      </c>
      <c r="AC4852">
        <v>31.439699999999998</v>
      </c>
      <c r="AD4852">
        <v>29.92</v>
      </c>
      <c r="AH4852" s="85">
        <f>IF(AND(M4852&lt;Variables!$G$6,M4852&gt;Variables!$G$5),0,1)</f>
        <v>1</v>
      </c>
      <c r="AI4852" s="85">
        <f t="shared" si="533"/>
        <v>0</v>
      </c>
      <c r="AJ4852" s="85">
        <f>IF(I4852&gt;Variables!$G$7,0,1)</f>
        <v>1</v>
      </c>
      <c r="AK4852" s="85">
        <f>IF(F4852&gt;Variables!$G$8,0,1)</f>
        <v>0</v>
      </c>
      <c r="AL4852" s="85">
        <f>IF(G4852&gt;Variables!$G$9,0,1)</f>
        <v>1</v>
      </c>
      <c r="AM4852" s="85">
        <f>IF(AND(K4852&gt;Variables!$G$10,K4852&lt;Variables!$G$11),0,1)</f>
        <v>0</v>
      </c>
      <c r="AN4852" s="103">
        <f>IF(H4852&lt;Variables!$G$13,1,0)</f>
        <v>0</v>
      </c>
      <c r="AO4852" s="101">
        <f>IF(R4852&lt;Variables!$G$12,0,1)</f>
        <v>0</v>
      </c>
      <c r="AP4852" s="86">
        <f t="shared" si="534"/>
        <v>1</v>
      </c>
      <c r="AR4852">
        <v>1</v>
      </c>
      <c r="AS4852">
        <v>0</v>
      </c>
      <c r="AT4852">
        <v>0</v>
      </c>
      <c r="AU4852">
        <v>0</v>
      </c>
      <c r="BA4852">
        <v>2</v>
      </c>
    </row>
    <row r="4853" spans="3:53" ht="12.75" x14ac:dyDescent="0.2">
      <c r="C4853" t="s">
        <v>907</v>
      </c>
      <c r="D4853" t="s">
        <v>540</v>
      </c>
      <c r="E4853">
        <v>47.2</v>
      </c>
      <c r="F4853">
        <v>12.67</v>
      </c>
      <c r="G4853">
        <v>11.46</v>
      </c>
      <c r="H4853">
        <v>3200</v>
      </c>
      <c r="I4853">
        <v>1.9E-2</v>
      </c>
      <c r="J4853" t="s">
        <v>78</v>
      </c>
      <c r="K4853">
        <v>54.24</v>
      </c>
      <c r="L4853">
        <v>47.246875000000003</v>
      </c>
      <c r="M4853">
        <v>7.0110457040805971E-2</v>
      </c>
      <c r="N4853">
        <v>47.142248000000009</v>
      </c>
      <c r="O4853">
        <v>0.29220498776382459</v>
      </c>
      <c r="P4853">
        <v>1423000</v>
      </c>
      <c r="Q4853">
        <v>1175000</v>
      </c>
      <c r="R4853">
        <v>1.21</v>
      </c>
      <c r="S4853">
        <v>36.685000000000002</v>
      </c>
      <c r="T4853">
        <v>12.414999999999999</v>
      </c>
      <c r="U4853">
        <v>23.53875</v>
      </c>
      <c r="V4853">
        <f t="shared" si="532"/>
        <v>2.4082450171572196</v>
      </c>
      <c r="AC4853">
        <v>48.95</v>
      </c>
      <c r="AD4853">
        <v>46.98</v>
      </c>
      <c r="AH4853" s="85">
        <f>IF(AND(M4853&lt;Variables!$G$6,M4853&gt;Variables!$G$5),0,1)</f>
        <v>1</v>
      </c>
      <c r="AI4853" s="85">
        <f t="shared" si="533"/>
        <v>0</v>
      </c>
      <c r="AJ4853" s="85">
        <f>IF(I4853&gt;Variables!$G$7,0,1)</f>
        <v>0</v>
      </c>
      <c r="AK4853" s="85">
        <f>IF(F4853&gt;Variables!$G$8,0,1)</f>
        <v>0</v>
      </c>
      <c r="AL4853" s="85">
        <f>IF(G4853&gt;Variables!$G$9,0,1)</f>
        <v>1</v>
      </c>
      <c r="AM4853" s="85">
        <f>IF(AND(K4853&gt;Variables!$G$10,K4853&lt;Variables!$G$11),0,1)</f>
        <v>0</v>
      </c>
      <c r="AN4853" s="103">
        <f>IF(H4853&lt;Variables!$G$13,1,0)</f>
        <v>0</v>
      </c>
      <c r="AO4853" s="101">
        <f>IF(R4853&lt;Variables!$G$12,0,1)</f>
        <v>0</v>
      </c>
      <c r="AP4853" s="86">
        <f t="shared" si="534"/>
        <v>1</v>
      </c>
      <c r="AR4853">
        <v>1</v>
      </c>
      <c r="AS4853">
        <v>0</v>
      </c>
      <c r="AT4853">
        <v>0</v>
      </c>
      <c r="AU4853">
        <v>0</v>
      </c>
      <c r="BA4853">
        <v>1.06</v>
      </c>
    </row>
    <row r="4854" spans="3:53" ht="12.75" x14ac:dyDescent="0.2">
      <c r="C4854" t="s">
        <v>907</v>
      </c>
      <c r="D4854" t="s">
        <v>85</v>
      </c>
      <c r="E4854">
        <v>11.36</v>
      </c>
      <c r="F4854">
        <v>13.81</v>
      </c>
      <c r="G4854">
        <v>12.85</v>
      </c>
      <c r="H4854">
        <v>3240</v>
      </c>
      <c r="I4854">
        <v>-62.679000000000002</v>
      </c>
      <c r="J4854" t="s">
        <v>78</v>
      </c>
      <c r="K4854">
        <v>45.56</v>
      </c>
      <c r="L4854">
        <v>11.402645</v>
      </c>
      <c r="M4854">
        <v>-0.63708902627416375</v>
      </c>
      <c r="N4854">
        <v>11.308826</v>
      </c>
      <c r="O4854">
        <v>0.18723428939483611</v>
      </c>
      <c r="P4854">
        <v>17787000</v>
      </c>
      <c r="Q4854">
        <v>25705000</v>
      </c>
      <c r="R4854">
        <v>0.69</v>
      </c>
      <c r="S4854">
        <v>36.685000000000002</v>
      </c>
      <c r="T4854">
        <v>12.414999999999999</v>
      </c>
      <c r="U4854">
        <v>23.53875</v>
      </c>
      <c r="V4854">
        <f t="shared" si="532"/>
        <v>2.3293967004841418</v>
      </c>
      <c r="AC4854">
        <v>11.77</v>
      </c>
      <c r="AD4854">
        <v>11.26</v>
      </c>
      <c r="AH4854" s="85">
        <f>IF(AND(M4854&lt;Variables!$G$6,M4854&gt;Variables!$G$5),0,1)</f>
        <v>1</v>
      </c>
      <c r="AI4854" s="85">
        <f t="shared" si="533"/>
        <v>0</v>
      </c>
      <c r="AJ4854" s="85">
        <f>IF(I4854&gt;Variables!$G$7,0,1)</f>
        <v>1</v>
      </c>
      <c r="AK4854" s="85">
        <f>IF(F4854&gt;Variables!$G$8,0,1)</f>
        <v>0</v>
      </c>
      <c r="AL4854" s="85">
        <f>IF(G4854&gt;Variables!$G$9,0,1)</f>
        <v>0</v>
      </c>
      <c r="AM4854" s="85">
        <f>IF(AND(K4854&gt;Variables!$G$10,K4854&lt;Variables!$G$11),0,1)</f>
        <v>1</v>
      </c>
      <c r="AN4854" s="103">
        <f>IF(H4854&lt;Variables!$G$13,1,0)</f>
        <v>0</v>
      </c>
      <c r="AO4854" s="101">
        <f>IF(R4854&lt;Variables!$G$12,0,1)</f>
        <v>0</v>
      </c>
      <c r="AP4854" s="86">
        <f t="shared" si="534"/>
        <v>1</v>
      </c>
      <c r="AR4854">
        <v>1</v>
      </c>
      <c r="AS4854">
        <v>0</v>
      </c>
      <c r="AT4854">
        <v>0</v>
      </c>
      <c r="AU4854">
        <v>0</v>
      </c>
      <c r="BA4854">
        <v>2</v>
      </c>
    </row>
    <row r="4855" spans="3:53" ht="12.75" x14ac:dyDescent="0.2">
      <c r="C4855" t="s">
        <v>907</v>
      </c>
      <c r="D4855" t="s">
        <v>892</v>
      </c>
      <c r="E4855">
        <v>71.349999999999994</v>
      </c>
      <c r="F4855">
        <v>11.99</v>
      </c>
      <c r="G4855">
        <v>9.3000000000000007</v>
      </c>
      <c r="H4855">
        <v>2480</v>
      </c>
      <c r="I4855">
        <v>3.5999999999999997E-2</v>
      </c>
      <c r="J4855" t="s">
        <v>78</v>
      </c>
      <c r="K4855">
        <v>46.82</v>
      </c>
      <c r="L4855">
        <v>71.704520000000002</v>
      </c>
      <c r="M4855">
        <v>-0.94766689742849763</v>
      </c>
      <c r="N4855">
        <v>71.295985999999999</v>
      </c>
      <c r="O4855">
        <v>-0.38008591395312702</v>
      </c>
      <c r="P4855">
        <v>5236000</v>
      </c>
      <c r="Q4855">
        <v>1705000</v>
      </c>
      <c r="R4855">
        <v>3.07</v>
      </c>
      <c r="S4855">
        <v>36.685000000000002</v>
      </c>
      <c r="T4855">
        <v>12.414999999999999</v>
      </c>
      <c r="U4855">
        <v>23.53875</v>
      </c>
      <c r="V4855">
        <f t="shared" si="532"/>
        <v>2.3499913181738612</v>
      </c>
      <c r="AC4855">
        <v>71.760000000000005</v>
      </c>
      <c r="AD4855">
        <v>65.13</v>
      </c>
      <c r="AH4855" s="85">
        <f>IF(AND(M4855&lt;Variables!$G$6,M4855&gt;Variables!$G$5),0,1)</f>
        <v>1</v>
      </c>
      <c r="AI4855" s="85">
        <f t="shared" si="533"/>
        <v>0</v>
      </c>
      <c r="AJ4855" s="85">
        <f>IF(I4855&gt;Variables!$G$7,0,1)</f>
        <v>0</v>
      </c>
      <c r="AK4855" s="85">
        <f>IF(F4855&gt;Variables!$G$8,0,1)</f>
        <v>0</v>
      </c>
      <c r="AL4855" s="85">
        <f>IF(G4855&gt;Variables!$G$9,0,1)</f>
        <v>1</v>
      </c>
      <c r="AM4855" s="85">
        <f>IF(AND(K4855&gt;Variables!$G$10,K4855&lt;Variables!$G$11),0,1)</f>
        <v>1</v>
      </c>
      <c r="AN4855" s="103">
        <f>IF(H4855&lt;Variables!$G$13,1,0)</f>
        <v>1</v>
      </c>
      <c r="AO4855" s="101">
        <f>IF(R4855&lt;Variables!$G$12,0,1)</f>
        <v>1</v>
      </c>
      <c r="AP4855" s="86">
        <f t="shared" si="534"/>
        <v>1</v>
      </c>
      <c r="AR4855">
        <v>0</v>
      </c>
      <c r="AS4855">
        <v>0</v>
      </c>
      <c r="AT4855">
        <v>1</v>
      </c>
      <c r="AU4855">
        <v>0</v>
      </c>
      <c r="BA4855">
        <v>-2.25</v>
      </c>
    </row>
    <row r="4856" spans="3:53" ht="12.75" x14ac:dyDescent="0.2">
      <c r="C4856" t="s">
        <v>907</v>
      </c>
      <c r="D4856" t="s">
        <v>886</v>
      </c>
      <c r="E4856">
        <v>28.86</v>
      </c>
      <c r="F4856">
        <v>12.49</v>
      </c>
      <c r="G4856">
        <v>11.06</v>
      </c>
      <c r="H4856">
        <v>5330</v>
      </c>
      <c r="I4856">
        <v>-29.106000000000002</v>
      </c>
      <c r="J4856" t="s">
        <v>78</v>
      </c>
      <c r="K4856">
        <v>69.349999999999994</v>
      </c>
      <c r="L4856">
        <v>28.65959999999999</v>
      </c>
      <c r="M4856">
        <v>0.71668829990650429</v>
      </c>
      <c r="N4856">
        <v>28.45654</v>
      </c>
      <c r="O4856">
        <v>1.435381813811498</v>
      </c>
      <c r="P4856">
        <v>868831</v>
      </c>
      <c r="Q4856">
        <v>1015000</v>
      </c>
      <c r="R4856">
        <v>0.86</v>
      </c>
      <c r="S4856">
        <v>36.685000000000002</v>
      </c>
      <c r="T4856">
        <v>12.414999999999999</v>
      </c>
      <c r="U4856">
        <v>23.53875</v>
      </c>
      <c r="V4856">
        <f t="shared" si="532"/>
        <v>2.5087815552764159</v>
      </c>
      <c r="AC4856">
        <v>29.7</v>
      </c>
      <c r="AD4856">
        <v>28.79</v>
      </c>
      <c r="AH4856" s="85">
        <f>IF(AND(M4856&lt;Variables!$G$6,M4856&gt;Variables!$G$5),0,1)</f>
        <v>1</v>
      </c>
      <c r="AI4856" s="85">
        <f t="shared" si="533"/>
        <v>0</v>
      </c>
      <c r="AJ4856" s="85">
        <f>IF(I4856&gt;Variables!$G$7,0,1)</f>
        <v>1</v>
      </c>
      <c r="AK4856" s="85">
        <f>IF(F4856&gt;Variables!$G$8,0,1)</f>
        <v>0</v>
      </c>
      <c r="AL4856" s="85">
        <f>IF(G4856&gt;Variables!$G$9,0,1)</f>
        <v>1</v>
      </c>
      <c r="AM4856" s="85">
        <f>IF(AND(K4856&gt;Variables!$G$10,K4856&lt;Variables!$G$11),0,1)</f>
        <v>0</v>
      </c>
      <c r="AN4856" s="103">
        <f>IF(H4856&lt;Variables!$G$13,1,0)</f>
        <v>0</v>
      </c>
      <c r="AO4856" s="101">
        <f>IF(R4856&lt;Variables!$G$12,0,1)</f>
        <v>0</v>
      </c>
      <c r="AP4856" s="86">
        <f t="shared" si="534"/>
        <v>1</v>
      </c>
      <c r="AR4856">
        <v>1</v>
      </c>
      <c r="AS4856">
        <v>0</v>
      </c>
      <c r="AT4856">
        <v>0</v>
      </c>
      <c r="AU4856">
        <v>0</v>
      </c>
      <c r="BA4856">
        <v>2</v>
      </c>
    </row>
    <row r="4857" spans="3:53" ht="12.75" x14ac:dyDescent="0.2">
      <c r="C4857" t="s">
        <v>907</v>
      </c>
      <c r="D4857" t="s">
        <v>866</v>
      </c>
      <c r="E4857">
        <v>38.78</v>
      </c>
      <c r="F4857">
        <v>10.74</v>
      </c>
      <c r="G4857">
        <v>-0.41</v>
      </c>
      <c r="H4857">
        <v>3060</v>
      </c>
      <c r="I4857">
        <v>68.599000000000004</v>
      </c>
      <c r="J4857" t="s">
        <v>76</v>
      </c>
      <c r="K4857">
        <v>53.82</v>
      </c>
      <c r="L4857">
        <v>38.765419999999999</v>
      </c>
      <c r="M4857">
        <v>3.7610839763898493E-2</v>
      </c>
      <c r="N4857">
        <v>38.769820000000003</v>
      </c>
      <c r="O4857">
        <v>2.625753743504174E-2</v>
      </c>
      <c r="P4857">
        <v>3742000</v>
      </c>
      <c r="Q4857">
        <v>847606</v>
      </c>
      <c r="R4857">
        <v>4.41</v>
      </c>
      <c r="S4857">
        <v>36.685000000000002</v>
      </c>
      <c r="T4857">
        <v>12.414999999999999</v>
      </c>
      <c r="U4857">
        <v>23.53875</v>
      </c>
      <c r="V4857">
        <f t="shared" si="532"/>
        <v>2.4051823893641284</v>
      </c>
      <c r="AC4857">
        <v>38.94</v>
      </c>
      <c r="AD4857">
        <v>38.700000000000003</v>
      </c>
      <c r="AH4857" s="85">
        <f>IF(AND(M4857&lt;Variables!$G$6,M4857&gt;Variables!$G$5),0,1)</f>
        <v>1</v>
      </c>
      <c r="AI4857" s="85">
        <f t="shared" si="533"/>
        <v>1</v>
      </c>
      <c r="AJ4857" s="85">
        <f>IF(I4857&gt;Variables!$G$7,0,1)</f>
        <v>0</v>
      </c>
      <c r="AK4857" s="85">
        <f>IF(F4857&gt;Variables!$G$8,0,1)</f>
        <v>0</v>
      </c>
      <c r="AL4857" s="85">
        <f>IF(G4857&gt;Variables!$G$9,0,1)</f>
        <v>1</v>
      </c>
      <c r="AM4857" s="85">
        <f>IF(AND(K4857&gt;Variables!$G$10,K4857&lt;Variables!$G$11),0,1)</f>
        <v>0</v>
      </c>
      <c r="AN4857" s="103">
        <f>IF(H4857&lt;Variables!$G$13,1,0)</f>
        <v>0</v>
      </c>
      <c r="AO4857" s="101">
        <f>IF(R4857&lt;Variables!$G$12,0,1)</f>
        <v>1</v>
      </c>
      <c r="AP4857" s="86">
        <f t="shared" si="534"/>
        <v>0</v>
      </c>
      <c r="AR4857">
        <v>0</v>
      </c>
      <c r="AS4857">
        <v>0</v>
      </c>
      <c r="AT4857">
        <v>0</v>
      </c>
      <c r="AU4857">
        <v>1</v>
      </c>
      <c r="BA4857">
        <v>-0.04</v>
      </c>
    </row>
    <row r="4858" spans="3:53" ht="12.75" x14ac:dyDescent="0.2">
      <c r="C4858" t="s">
        <v>907</v>
      </c>
      <c r="D4858" t="s">
        <v>697</v>
      </c>
      <c r="E4858">
        <v>6.87</v>
      </c>
      <c r="F4858">
        <v>17.75</v>
      </c>
      <c r="G4858">
        <v>20.96</v>
      </c>
      <c r="H4858">
        <v>-99999</v>
      </c>
      <c r="I4858">
        <v>-7.7779999999999996</v>
      </c>
      <c r="J4858" t="s">
        <v>76</v>
      </c>
      <c r="K4858">
        <v>54.55</v>
      </c>
      <c r="L4858">
        <v>6.8505000000000011</v>
      </c>
      <c r="M4858">
        <v>0.64958762134148484</v>
      </c>
      <c r="N4858">
        <v>6.8091521739130432</v>
      </c>
      <c r="O4858">
        <v>1.260771148805474</v>
      </c>
      <c r="P4858">
        <v>209288</v>
      </c>
      <c r="Q4858">
        <v>74910</v>
      </c>
      <c r="R4858">
        <v>2.79</v>
      </c>
      <c r="S4858">
        <v>36.685000000000002</v>
      </c>
      <c r="T4858">
        <v>12.414999999999999</v>
      </c>
      <c r="U4858">
        <v>23.53875</v>
      </c>
      <c r="V4858">
        <f t="shared" si="532"/>
        <v>2.3887128806656452</v>
      </c>
      <c r="AC4858">
        <v>6.9</v>
      </c>
      <c r="AD4858">
        <v>5.8</v>
      </c>
      <c r="AH4858" s="85">
        <f>IF(AND(M4858&lt;Variables!$G$6,M4858&gt;Variables!$G$5),0,1)</f>
        <v>1</v>
      </c>
      <c r="AI4858" s="85">
        <f t="shared" si="533"/>
        <v>0</v>
      </c>
      <c r="AJ4858" s="85">
        <f>IF(I4858&gt;Variables!$G$7,0,1)</f>
        <v>1</v>
      </c>
      <c r="AK4858" s="85">
        <f>IF(F4858&gt;Variables!$G$8,0,1)</f>
        <v>0</v>
      </c>
      <c r="AL4858" s="85">
        <f>IF(G4858&gt;Variables!$G$9,0,1)</f>
        <v>0</v>
      </c>
      <c r="AM4858" s="85">
        <f>IF(AND(K4858&gt;Variables!$G$10,K4858&lt;Variables!$G$11),0,1)</f>
        <v>0</v>
      </c>
      <c r="AN4858" s="103">
        <f>IF(H4858&lt;Variables!$G$13,1,0)</f>
        <v>1</v>
      </c>
      <c r="AO4858" s="101">
        <f>IF(R4858&lt;Variables!$G$12,0,1)</f>
        <v>1</v>
      </c>
      <c r="AP4858" s="86">
        <f t="shared" si="534"/>
        <v>0</v>
      </c>
      <c r="AR4858">
        <v>0</v>
      </c>
      <c r="AS4858">
        <v>0</v>
      </c>
      <c r="AT4858">
        <v>1</v>
      </c>
      <c r="AU4858">
        <v>0</v>
      </c>
      <c r="BA4858">
        <v>-1.5</v>
      </c>
    </row>
    <row r="4859" spans="3:53" ht="12.75" x14ac:dyDescent="0.2">
      <c r="C4859" t="s">
        <v>907</v>
      </c>
      <c r="D4859" t="s">
        <v>607</v>
      </c>
      <c r="E4859">
        <v>14.18</v>
      </c>
      <c r="F4859">
        <v>13.8</v>
      </c>
      <c r="G4859">
        <v>13.9</v>
      </c>
      <c r="H4859">
        <v>2070</v>
      </c>
      <c r="I4859">
        <v>-10.018000000000001</v>
      </c>
      <c r="J4859" t="s">
        <v>78</v>
      </c>
      <c r="K4859">
        <v>54.73</v>
      </c>
      <c r="L4859">
        <v>14.17525</v>
      </c>
      <c r="M4859">
        <v>3.3509109186783917E-2</v>
      </c>
      <c r="N4859">
        <v>14.083916</v>
      </c>
      <c r="O4859">
        <v>0.6822250288911208</v>
      </c>
      <c r="P4859">
        <v>1706000</v>
      </c>
      <c r="Q4859">
        <v>1744000</v>
      </c>
      <c r="R4859">
        <v>0.98</v>
      </c>
      <c r="S4859">
        <v>36.685000000000002</v>
      </c>
      <c r="T4859">
        <v>12.414999999999999</v>
      </c>
      <c r="U4859">
        <v>23.53875</v>
      </c>
      <c r="V4859">
        <f t="shared" si="532"/>
        <v>2.4146738206874656</v>
      </c>
      <c r="AC4859">
        <v>14.72</v>
      </c>
      <c r="AD4859">
        <v>14.08</v>
      </c>
      <c r="AH4859" s="85">
        <f>IF(AND(M4859&lt;Variables!$G$6,M4859&gt;Variables!$G$5),0,1)</f>
        <v>1</v>
      </c>
      <c r="AI4859" s="85">
        <f t="shared" si="533"/>
        <v>0</v>
      </c>
      <c r="AJ4859" s="85">
        <f>IF(I4859&gt;Variables!$G$7,0,1)</f>
        <v>1</v>
      </c>
      <c r="AK4859" s="85">
        <f>IF(F4859&gt;Variables!$G$8,0,1)</f>
        <v>0</v>
      </c>
      <c r="AL4859" s="85">
        <f>IF(G4859&gt;Variables!$G$9,0,1)</f>
        <v>0</v>
      </c>
      <c r="AM4859" s="85">
        <f>IF(AND(K4859&gt;Variables!$G$10,K4859&lt;Variables!$G$11),0,1)</f>
        <v>0</v>
      </c>
      <c r="AN4859" s="103">
        <f>IF(H4859&lt;Variables!$G$13,1,0)</f>
        <v>1</v>
      </c>
      <c r="AO4859" s="101">
        <f>IF(R4859&lt;Variables!$G$12,0,1)</f>
        <v>0</v>
      </c>
      <c r="AP4859" s="86">
        <f t="shared" si="534"/>
        <v>1</v>
      </c>
      <c r="AR4859">
        <v>0</v>
      </c>
      <c r="AS4859">
        <v>0</v>
      </c>
      <c r="AT4859">
        <v>0</v>
      </c>
      <c r="AU4859">
        <v>1</v>
      </c>
      <c r="BA4859">
        <v>-0.52</v>
      </c>
    </row>
    <row r="4860" spans="3:53" ht="12.75" x14ac:dyDescent="0.2">
      <c r="C4860" t="s">
        <v>907</v>
      </c>
      <c r="D4860" t="s">
        <v>603</v>
      </c>
      <c r="E4860">
        <v>15.5</v>
      </c>
      <c r="F4860">
        <v>11.48</v>
      </c>
      <c r="G4860">
        <v>7.62</v>
      </c>
      <c r="H4860">
        <v>8950</v>
      </c>
      <c r="I4860">
        <v>0</v>
      </c>
      <c r="J4860" t="s">
        <v>78</v>
      </c>
      <c r="K4860">
        <v>51.38</v>
      </c>
      <c r="L4860">
        <v>15.620274999999999</v>
      </c>
      <c r="M4860">
        <v>-0.44221372543058007</v>
      </c>
      <c r="N4860">
        <v>15.382296</v>
      </c>
      <c r="O4860">
        <v>1.0980415407426909</v>
      </c>
      <c r="P4860">
        <v>94547000</v>
      </c>
      <c r="Q4860">
        <v>31080000</v>
      </c>
      <c r="R4860">
        <v>3.04</v>
      </c>
      <c r="S4860">
        <v>36.685000000000002</v>
      </c>
      <c r="T4860">
        <v>12.414999999999999</v>
      </c>
      <c r="U4860">
        <v>23.53875</v>
      </c>
      <c r="V4860">
        <f t="shared" si="532"/>
        <v>2.3945567731310748</v>
      </c>
      <c r="AC4860">
        <v>16.600000000000001</v>
      </c>
      <c r="AD4860">
        <v>15.12</v>
      </c>
      <c r="AH4860" s="85">
        <f>IF(AND(M4860&lt;Variables!$G$6,M4860&gt;Variables!$G$5),0,1)</f>
        <v>1</v>
      </c>
      <c r="AI4860" s="85">
        <f t="shared" si="533"/>
        <v>0</v>
      </c>
      <c r="AJ4860" s="85">
        <f>IF(I4860&gt;Variables!$G$7,0,1)</f>
        <v>1</v>
      </c>
      <c r="AK4860" s="85">
        <f>IF(F4860&gt;Variables!$G$8,0,1)</f>
        <v>0</v>
      </c>
      <c r="AL4860" s="85">
        <f>IF(G4860&gt;Variables!$G$9,0,1)</f>
        <v>1</v>
      </c>
      <c r="AM4860" s="85">
        <f>IF(AND(K4860&gt;Variables!$G$10,K4860&lt;Variables!$G$11),0,1)</f>
        <v>0</v>
      </c>
      <c r="AN4860" s="103">
        <f>IF(H4860&lt;Variables!$G$13,1,0)</f>
        <v>0</v>
      </c>
      <c r="AO4860" s="101">
        <f>IF(R4860&lt;Variables!$G$12,0,1)</f>
        <v>1</v>
      </c>
      <c r="AP4860" s="86">
        <f t="shared" si="534"/>
        <v>1</v>
      </c>
      <c r="AR4860">
        <v>1</v>
      </c>
      <c r="AS4860">
        <v>0</v>
      </c>
      <c r="AT4860">
        <v>0</v>
      </c>
      <c r="AU4860">
        <v>0</v>
      </c>
      <c r="BA4860">
        <v>1.3</v>
      </c>
    </row>
    <row r="4861" spans="3:53" ht="12.75" x14ac:dyDescent="0.2">
      <c r="C4861" t="s">
        <v>907</v>
      </c>
      <c r="D4861" t="s">
        <v>215</v>
      </c>
      <c r="E4861">
        <v>22.8</v>
      </c>
      <c r="F4861">
        <v>11.53</v>
      </c>
      <c r="G4861">
        <v>5.5</v>
      </c>
      <c r="H4861">
        <v>2850</v>
      </c>
      <c r="I4861">
        <v>0.82099999999999995</v>
      </c>
      <c r="J4861" t="s">
        <v>78</v>
      </c>
      <c r="K4861">
        <v>67.47</v>
      </c>
      <c r="L4861">
        <v>22.513940000000002</v>
      </c>
      <c r="M4861">
        <v>1.3594244277101311</v>
      </c>
      <c r="N4861">
        <v>22.157302000000001</v>
      </c>
      <c r="O4861">
        <v>2.9908785825999882</v>
      </c>
      <c r="P4861">
        <v>16550000</v>
      </c>
      <c r="Q4861">
        <v>27073000</v>
      </c>
      <c r="R4861">
        <v>0.61</v>
      </c>
      <c r="S4861">
        <v>36.685000000000002</v>
      </c>
      <c r="T4861">
        <v>12.414999999999999</v>
      </c>
      <c r="U4861">
        <v>23.53875</v>
      </c>
      <c r="V4861">
        <f t="shared" si="532"/>
        <v>2.4440566348354835</v>
      </c>
      <c r="AC4861">
        <v>23.46</v>
      </c>
      <c r="AD4861">
        <v>21.9</v>
      </c>
      <c r="AH4861" s="85">
        <f>IF(AND(M4861&lt;Variables!$G$6,M4861&gt;Variables!$G$5),0,1)</f>
        <v>1</v>
      </c>
      <c r="AI4861" s="85">
        <f t="shared" si="533"/>
        <v>0</v>
      </c>
      <c r="AJ4861" s="85">
        <f>IF(I4861&gt;Variables!$G$7,0,1)</f>
        <v>0</v>
      </c>
      <c r="AK4861" s="85">
        <f>IF(F4861&gt;Variables!$G$8,0,1)</f>
        <v>0</v>
      </c>
      <c r="AL4861" s="85">
        <f>IF(G4861&gt;Variables!$G$9,0,1)</f>
        <v>1</v>
      </c>
      <c r="AM4861" s="85">
        <f>IF(AND(K4861&gt;Variables!$G$10,K4861&lt;Variables!$G$11),0,1)</f>
        <v>0</v>
      </c>
      <c r="AN4861" s="103">
        <f>IF(H4861&lt;Variables!$G$13,1,0)</f>
        <v>0</v>
      </c>
      <c r="AO4861" s="101">
        <f>IF(R4861&lt;Variables!$G$12,0,1)</f>
        <v>0</v>
      </c>
      <c r="AP4861" s="86">
        <f t="shared" si="534"/>
        <v>1</v>
      </c>
      <c r="AR4861">
        <v>1</v>
      </c>
      <c r="AS4861">
        <v>0</v>
      </c>
      <c r="AT4861">
        <v>0</v>
      </c>
      <c r="AU4861">
        <v>0</v>
      </c>
      <c r="BA4861">
        <v>2</v>
      </c>
    </row>
    <row r="4862" spans="3:53" ht="12.75" x14ac:dyDescent="0.2">
      <c r="C4862" t="s">
        <v>907</v>
      </c>
      <c r="D4862" t="s">
        <v>467</v>
      </c>
      <c r="E4862">
        <v>32.25</v>
      </c>
      <c r="F4862">
        <v>11.96</v>
      </c>
      <c r="G4862">
        <v>8.94</v>
      </c>
      <c r="H4862">
        <v>3720</v>
      </c>
      <c r="I4862">
        <v>-68.652000000000001</v>
      </c>
      <c r="J4862" t="s">
        <v>78</v>
      </c>
      <c r="K4862">
        <v>59.43</v>
      </c>
      <c r="L4862">
        <v>32.219540000000009</v>
      </c>
      <c r="M4862">
        <v>0.24972423566564869</v>
      </c>
      <c r="N4862">
        <v>32.071947999999999</v>
      </c>
      <c r="O4862">
        <v>0.71106376201407584</v>
      </c>
      <c r="P4862">
        <v>2204000</v>
      </c>
      <c r="Q4862">
        <v>2856000</v>
      </c>
      <c r="R4862">
        <v>0.77</v>
      </c>
      <c r="S4862">
        <v>36.685000000000002</v>
      </c>
      <c r="T4862">
        <v>12.414999999999999</v>
      </c>
      <c r="U4862">
        <v>23.53875</v>
      </c>
      <c r="V4862">
        <f t="shared" si="532"/>
        <v>2.4514010199944525</v>
      </c>
      <c r="AC4862">
        <v>32.9</v>
      </c>
      <c r="AD4862">
        <v>32.130000000000003</v>
      </c>
      <c r="AH4862" s="85">
        <f>IF(AND(M4862&lt;Variables!$G$6,M4862&gt;Variables!$G$5),0,1)</f>
        <v>1</v>
      </c>
      <c r="AI4862" s="85">
        <f t="shared" si="533"/>
        <v>0</v>
      </c>
      <c r="AJ4862" s="85">
        <f>IF(I4862&gt;Variables!$G$7,0,1)</f>
        <v>1</v>
      </c>
      <c r="AK4862" s="85">
        <f>IF(F4862&gt;Variables!$G$8,0,1)</f>
        <v>0</v>
      </c>
      <c r="AL4862" s="85">
        <f>IF(G4862&gt;Variables!$G$9,0,1)</f>
        <v>1</v>
      </c>
      <c r="AM4862" s="85">
        <f>IF(AND(K4862&gt;Variables!$G$10,K4862&lt;Variables!$G$11),0,1)</f>
        <v>0</v>
      </c>
      <c r="AN4862" s="103">
        <f>IF(H4862&lt;Variables!$G$13,1,0)</f>
        <v>0</v>
      </c>
      <c r="AO4862" s="101">
        <f>IF(R4862&lt;Variables!$G$12,0,1)</f>
        <v>0</v>
      </c>
      <c r="AP4862" s="86">
        <f t="shared" si="534"/>
        <v>1</v>
      </c>
      <c r="AR4862">
        <v>0</v>
      </c>
      <c r="AS4862">
        <v>0</v>
      </c>
      <c r="AT4862">
        <v>0</v>
      </c>
      <c r="AU4862">
        <v>1</v>
      </c>
      <c r="BA4862">
        <v>-0.12</v>
      </c>
    </row>
    <row r="4863" spans="3:53" ht="12.75" x14ac:dyDescent="0.2">
      <c r="C4863" t="s">
        <v>907</v>
      </c>
      <c r="D4863" t="s">
        <v>868</v>
      </c>
      <c r="E4863">
        <v>5.67</v>
      </c>
      <c r="F4863">
        <v>41.29</v>
      </c>
      <c r="G4863">
        <v>-3.72</v>
      </c>
      <c r="H4863">
        <v>124.3</v>
      </c>
      <c r="I4863">
        <v>0.45100000000000001</v>
      </c>
      <c r="J4863" t="s">
        <v>76</v>
      </c>
      <c r="K4863">
        <v>59.56</v>
      </c>
      <c r="L4863">
        <v>5.6387750000000008</v>
      </c>
      <c r="M4863">
        <v>0.90844199316340213</v>
      </c>
      <c r="N4863">
        <v>5.5984820000000006</v>
      </c>
      <c r="O4863">
        <v>1.63469311859893</v>
      </c>
      <c r="P4863">
        <v>27130000</v>
      </c>
      <c r="Q4863">
        <v>722400</v>
      </c>
      <c r="R4863">
        <v>37.56</v>
      </c>
      <c r="S4863">
        <v>36.685000000000002</v>
      </c>
      <c r="T4863">
        <v>12.414999999999999</v>
      </c>
      <c r="U4863">
        <v>23.53875</v>
      </c>
      <c r="V4863">
        <f t="shared" si="532"/>
        <v>2.4173406788247451</v>
      </c>
      <c r="AC4863">
        <v>5.7190000000000003</v>
      </c>
      <c r="AD4863">
        <v>5.0199999999999996</v>
      </c>
      <c r="AH4863" s="85">
        <f>IF(AND(M4863&lt;Variables!$G$6,M4863&gt;Variables!$G$5),0,1)</f>
        <v>1</v>
      </c>
      <c r="AI4863" s="85">
        <f t="shared" si="533"/>
        <v>0</v>
      </c>
      <c r="AJ4863" s="85">
        <f>IF(I4863&gt;Variables!$G$7,0,1)</f>
        <v>0</v>
      </c>
      <c r="AK4863" s="85">
        <f>IF(F4863&gt;Variables!$G$8,0,1)</f>
        <v>0</v>
      </c>
      <c r="AL4863" s="85">
        <f>IF(G4863&gt;Variables!$G$9,0,1)</f>
        <v>1</v>
      </c>
      <c r="AM4863" s="85">
        <f>IF(AND(K4863&gt;Variables!$G$10,K4863&lt;Variables!$G$11),0,1)</f>
        <v>0</v>
      </c>
      <c r="AN4863" s="103">
        <f>IF(H4863&lt;Variables!$G$13,1,0)</f>
        <v>1</v>
      </c>
      <c r="AO4863" s="101">
        <f>IF(R4863&lt;Variables!$G$12,0,1)</f>
        <v>1</v>
      </c>
      <c r="AP4863" s="86">
        <f t="shared" si="534"/>
        <v>0</v>
      </c>
      <c r="AR4863">
        <v>0</v>
      </c>
      <c r="AS4863">
        <v>0</v>
      </c>
      <c r="AT4863">
        <v>1</v>
      </c>
      <c r="AU4863">
        <v>0</v>
      </c>
      <c r="BA4863">
        <v>-2.25</v>
      </c>
    </row>
    <row r="4864" spans="3:53" ht="12.75" x14ac:dyDescent="0.2">
      <c r="C4864" t="s">
        <v>907</v>
      </c>
      <c r="D4864" t="s">
        <v>133</v>
      </c>
      <c r="E4864">
        <v>7.36</v>
      </c>
      <c r="F4864">
        <v>47.8</v>
      </c>
      <c r="G4864">
        <v>4.67</v>
      </c>
      <c r="H4864">
        <v>22.11</v>
      </c>
      <c r="I4864">
        <v>-50.337000000000003</v>
      </c>
      <c r="J4864" t="s">
        <v>78</v>
      </c>
      <c r="K4864">
        <v>29.4</v>
      </c>
      <c r="L4864">
        <v>7.5327749999999982</v>
      </c>
      <c r="M4864">
        <v>-3.7074650444225199</v>
      </c>
      <c r="N4864">
        <v>7.697794</v>
      </c>
      <c r="O4864">
        <v>-5.7717055042002956</v>
      </c>
      <c r="P4864">
        <v>67690000</v>
      </c>
      <c r="Q4864">
        <v>6720000</v>
      </c>
      <c r="R4864">
        <v>10.07</v>
      </c>
      <c r="S4864">
        <v>36.685000000000002</v>
      </c>
      <c r="T4864">
        <v>12.414999999999999</v>
      </c>
      <c r="U4864">
        <v>23.53875</v>
      </c>
      <c r="V4864">
        <f t="shared" ref="V4864:V4927" si="535">1.849 + (0.01036 * K4864) + (0.1184 * M4864) - (0.002888 * K4864 * M4864)</f>
        <v>2.0294106147601654</v>
      </c>
      <c r="AC4864">
        <v>9.82</v>
      </c>
      <c r="AD4864">
        <v>7.2</v>
      </c>
      <c r="AH4864" s="85">
        <f>IF(AND(M4864&lt;Variables!$G$6,M4864&gt;Variables!$G$5),0,1)</f>
        <v>0</v>
      </c>
      <c r="AI4864" s="85">
        <f t="shared" si="533"/>
        <v>1</v>
      </c>
      <c r="AJ4864" s="85">
        <f>IF(I4864&gt;Variables!$G$7,0,1)</f>
        <v>1</v>
      </c>
      <c r="AK4864" s="85">
        <f>IF(F4864&gt;Variables!$G$8,0,1)</f>
        <v>0</v>
      </c>
      <c r="AL4864" s="85">
        <f>IF(G4864&gt;Variables!$G$9,0,1)</f>
        <v>1</v>
      </c>
      <c r="AM4864" s="85">
        <f>IF(AND(K4864&gt;Variables!$G$10,K4864&lt;Variables!$G$11),0,1)</f>
        <v>1</v>
      </c>
      <c r="AN4864" s="103">
        <f>IF(H4864&lt;Variables!$G$13,1,0)</f>
        <v>1</v>
      </c>
      <c r="AO4864" s="101">
        <f>IF(R4864&lt;Variables!$G$12,0,1)</f>
        <v>1</v>
      </c>
      <c r="AP4864" s="86">
        <f t="shared" si="534"/>
        <v>1</v>
      </c>
      <c r="AR4864">
        <v>1</v>
      </c>
      <c r="AS4864">
        <v>0</v>
      </c>
      <c r="AT4864">
        <v>0</v>
      </c>
      <c r="AU4864">
        <v>0</v>
      </c>
      <c r="BA4864">
        <v>2</v>
      </c>
    </row>
    <row r="4865" spans="3:53" ht="12.75" x14ac:dyDescent="0.2">
      <c r="C4865" t="s">
        <v>908</v>
      </c>
      <c r="D4865" t="s">
        <v>906</v>
      </c>
      <c r="E4865">
        <v>37.020000000000003</v>
      </c>
      <c r="F4865">
        <v>10.86</v>
      </c>
      <c r="G4865">
        <v>10.18</v>
      </c>
      <c r="H4865">
        <v>3420</v>
      </c>
      <c r="I4865">
        <v>-4.0000000000000001E-3</v>
      </c>
      <c r="J4865" t="s">
        <v>78</v>
      </c>
      <c r="K4865">
        <v>67.53</v>
      </c>
      <c r="L4865">
        <v>36.650970000000001</v>
      </c>
      <c r="M4865">
        <v>1.0068764892170721</v>
      </c>
      <c r="N4865">
        <v>35.943687999999987</v>
      </c>
      <c r="O4865">
        <v>2.9944395244027509</v>
      </c>
      <c r="P4865">
        <v>773046</v>
      </c>
      <c r="Q4865">
        <v>895144</v>
      </c>
      <c r="R4865">
        <v>0.86</v>
      </c>
      <c r="S4865">
        <v>36.366999999999997</v>
      </c>
      <c r="T4865">
        <v>12.59</v>
      </c>
      <c r="U4865">
        <v>23.414999999999999</v>
      </c>
      <c r="V4865">
        <f t="shared" si="535"/>
        <v>2.4714572377362996</v>
      </c>
      <c r="AC4865">
        <v>39.479999999999997</v>
      </c>
      <c r="AD4865">
        <v>36.965000000000003</v>
      </c>
      <c r="AH4865" s="85">
        <f>IF(AND(M4865&lt;Variables!$G$6,M4865&gt;Variables!$G$5),0,1)</f>
        <v>1</v>
      </c>
      <c r="AI4865" s="85">
        <f t="shared" si="533"/>
        <v>0</v>
      </c>
      <c r="AJ4865" s="85">
        <f>IF(I4865&gt;Variables!$G$7,0,1)</f>
        <v>1</v>
      </c>
      <c r="AK4865" s="85">
        <f>IF(F4865&gt;Variables!$G$8,0,1)</f>
        <v>0</v>
      </c>
      <c r="AL4865" s="85">
        <f>IF(G4865&gt;Variables!$G$9,0,1)</f>
        <v>1</v>
      </c>
      <c r="AM4865" s="85">
        <f>IF(AND(K4865&gt;Variables!$G$10,K4865&lt;Variables!$G$11),0,1)</f>
        <v>0</v>
      </c>
      <c r="AN4865" s="103">
        <f>IF(H4865&lt;Variables!$G$13,1,0)</f>
        <v>0</v>
      </c>
      <c r="AO4865" s="101">
        <f>IF(R4865&lt;Variables!$G$12,0,1)</f>
        <v>0</v>
      </c>
      <c r="AP4865" s="86">
        <f t="shared" si="534"/>
        <v>1</v>
      </c>
      <c r="AR4865">
        <v>1</v>
      </c>
      <c r="AS4865">
        <v>0</v>
      </c>
      <c r="AT4865">
        <v>0</v>
      </c>
      <c r="AU4865">
        <v>0</v>
      </c>
      <c r="BA4865">
        <v>2</v>
      </c>
    </row>
    <row r="4866" spans="3:53" ht="12.75" x14ac:dyDescent="0.2">
      <c r="C4866" t="s">
        <v>908</v>
      </c>
      <c r="D4866" t="s">
        <v>886</v>
      </c>
      <c r="E4866">
        <v>28.89</v>
      </c>
      <c r="F4866">
        <v>12.28</v>
      </c>
      <c r="G4866">
        <v>11.39</v>
      </c>
      <c r="H4866">
        <v>5330</v>
      </c>
      <c r="I4866">
        <v>-29.026</v>
      </c>
      <c r="J4866" t="s">
        <v>78</v>
      </c>
      <c r="K4866">
        <v>71.52</v>
      </c>
      <c r="L4866">
        <v>28.733104999999998</v>
      </c>
      <c r="M4866">
        <v>0.75486098700435389</v>
      </c>
      <c r="N4866">
        <v>28.525739999999999</v>
      </c>
      <c r="O4866">
        <v>1.487288322756922</v>
      </c>
      <c r="P4866">
        <v>883851</v>
      </c>
      <c r="Q4866">
        <v>1015000</v>
      </c>
      <c r="R4866">
        <v>0.87</v>
      </c>
      <c r="S4866">
        <v>36.366999999999997</v>
      </c>
      <c r="T4866">
        <v>12.59</v>
      </c>
      <c r="U4866">
        <v>23.414999999999999</v>
      </c>
      <c r="V4866">
        <f t="shared" si="535"/>
        <v>2.5234063851622035</v>
      </c>
      <c r="AC4866">
        <v>29.7</v>
      </c>
      <c r="AD4866">
        <v>28.85</v>
      </c>
      <c r="AH4866" s="85">
        <f>IF(AND(M4866&lt;Variables!$G$6,M4866&gt;Variables!$G$5),0,1)</f>
        <v>1</v>
      </c>
      <c r="AI4866" s="85">
        <f t="shared" si="533"/>
        <v>0</v>
      </c>
      <c r="AJ4866" s="85">
        <f>IF(I4866&gt;Variables!$G$7,0,1)</f>
        <v>1</v>
      </c>
      <c r="AK4866" s="85">
        <f>IF(F4866&gt;Variables!$G$8,0,1)</f>
        <v>0</v>
      </c>
      <c r="AL4866" s="85">
        <f>IF(G4866&gt;Variables!$G$9,0,1)</f>
        <v>1</v>
      </c>
      <c r="AM4866" s="85">
        <f>IF(AND(K4866&gt;Variables!$G$10,K4866&lt;Variables!$G$11),0,1)</f>
        <v>0</v>
      </c>
      <c r="AN4866" s="103">
        <f>IF(H4866&lt;Variables!$G$13,1,0)</f>
        <v>0</v>
      </c>
      <c r="AO4866" s="101">
        <f>IF(R4866&lt;Variables!$G$12,0,1)</f>
        <v>0</v>
      </c>
      <c r="AP4866" s="86">
        <f t="shared" si="534"/>
        <v>1</v>
      </c>
      <c r="AR4866">
        <v>1</v>
      </c>
      <c r="AS4866">
        <v>0</v>
      </c>
      <c r="AT4866">
        <v>0</v>
      </c>
      <c r="AU4866">
        <v>0</v>
      </c>
      <c r="BA4866">
        <v>2</v>
      </c>
    </row>
    <row r="4867" spans="3:53" ht="12.75" x14ac:dyDescent="0.2">
      <c r="C4867" t="s">
        <v>908</v>
      </c>
      <c r="D4867" t="s">
        <v>251</v>
      </c>
      <c r="E4867">
        <v>11.02</v>
      </c>
      <c r="F4867">
        <v>20.67</v>
      </c>
      <c r="G4867">
        <v>15.89</v>
      </c>
      <c r="H4867">
        <v>3650</v>
      </c>
      <c r="I4867">
        <v>-7.0999999999999994E-2</v>
      </c>
      <c r="J4867" t="s">
        <v>78</v>
      </c>
      <c r="K4867">
        <v>65.13</v>
      </c>
      <c r="L4867">
        <v>10.80226</v>
      </c>
      <c r="M4867">
        <v>1.541714419019719</v>
      </c>
      <c r="N4867">
        <v>10.602316</v>
      </c>
      <c r="O4867">
        <v>3.4566409829701339</v>
      </c>
      <c r="P4867">
        <v>47865000</v>
      </c>
      <c r="Q4867">
        <v>22840000</v>
      </c>
      <c r="R4867">
        <v>2.1</v>
      </c>
      <c r="S4867">
        <v>36.366999999999997</v>
      </c>
      <c r="T4867">
        <v>12.59</v>
      </c>
      <c r="U4867">
        <v>23.414999999999999</v>
      </c>
      <c r="V4867">
        <f t="shared" si="535"/>
        <v>2.4162963352120759</v>
      </c>
      <c r="AC4867">
        <v>12</v>
      </c>
      <c r="AD4867">
        <v>10.75</v>
      </c>
      <c r="AH4867" s="85">
        <f>IF(AND(M4867&lt;Variables!$G$6,M4867&gt;Variables!$G$5),0,1)</f>
        <v>1</v>
      </c>
      <c r="AI4867" s="85">
        <f t="shared" ref="AI4867:AI4930" si="536">IF(L4867&gt;N4867,0,1)</f>
        <v>0</v>
      </c>
      <c r="AJ4867" s="85">
        <f>IF(I4867&gt;Variables!$G$7,0,1)</f>
        <v>1</v>
      </c>
      <c r="AK4867" s="85">
        <f>IF(F4867&gt;Variables!$G$8,0,1)</f>
        <v>0</v>
      </c>
      <c r="AL4867" s="85">
        <f>IF(G4867&gt;Variables!$G$9,0,1)</f>
        <v>0</v>
      </c>
      <c r="AM4867" s="85">
        <f>IF(AND(K4867&gt;Variables!$G$10,K4867&lt;Variables!$G$11),0,1)</f>
        <v>0</v>
      </c>
      <c r="AN4867" s="103">
        <f>IF(H4867&lt;Variables!$G$13,1,0)</f>
        <v>0</v>
      </c>
      <c r="AO4867" s="101">
        <f>IF(R4867&lt;Variables!$G$12,0,1)</f>
        <v>1</v>
      </c>
      <c r="AP4867" s="86">
        <f t="shared" si="534"/>
        <v>1</v>
      </c>
      <c r="AR4867">
        <v>0</v>
      </c>
      <c r="AS4867">
        <v>0</v>
      </c>
      <c r="AT4867">
        <v>1</v>
      </c>
      <c r="AU4867">
        <v>0</v>
      </c>
      <c r="BA4867">
        <v>-2.25</v>
      </c>
    </row>
    <row r="4868" spans="3:53" ht="12.75" x14ac:dyDescent="0.2">
      <c r="C4868" t="s">
        <v>908</v>
      </c>
      <c r="D4868" t="s">
        <v>862</v>
      </c>
      <c r="E4868">
        <v>78.08</v>
      </c>
      <c r="F4868">
        <v>21.07</v>
      </c>
      <c r="G4868">
        <v>-0.59</v>
      </c>
      <c r="H4868">
        <v>4480</v>
      </c>
      <c r="I4868">
        <v>2.536</v>
      </c>
      <c r="J4868" t="s">
        <v>78</v>
      </c>
      <c r="K4868">
        <v>29.24</v>
      </c>
      <c r="L4868">
        <v>78.155924999999996</v>
      </c>
      <c r="M4868">
        <v>-0.10994048115994171</v>
      </c>
      <c r="N4868">
        <v>78.199470000000005</v>
      </c>
      <c r="O4868">
        <v>-0.1655637819540362</v>
      </c>
      <c r="P4868">
        <v>16362000</v>
      </c>
      <c r="Q4868">
        <v>578815</v>
      </c>
      <c r="R4868">
        <v>28.27</v>
      </c>
      <c r="S4868">
        <v>36.366999999999997</v>
      </c>
      <c r="T4868">
        <v>12.59</v>
      </c>
      <c r="U4868">
        <v>23.414999999999999</v>
      </c>
      <c r="V4868">
        <f t="shared" si="535"/>
        <v>2.1481933841550718</v>
      </c>
      <c r="AC4868">
        <v>78.2</v>
      </c>
      <c r="AD4868">
        <v>78</v>
      </c>
      <c r="AH4868" s="85">
        <f>IF(AND(M4868&lt;Variables!$G$6,M4868&gt;Variables!$G$5),0,1)</f>
        <v>1</v>
      </c>
      <c r="AI4868" s="85">
        <f t="shared" si="536"/>
        <v>1</v>
      </c>
      <c r="AJ4868" s="85">
        <f>IF(I4868&gt;Variables!$G$7,0,1)</f>
        <v>0</v>
      </c>
      <c r="AK4868" s="85">
        <f>IF(F4868&gt;Variables!$G$8,0,1)</f>
        <v>0</v>
      </c>
      <c r="AL4868" s="85">
        <f>IF(G4868&gt;Variables!$G$9,0,1)</f>
        <v>1</v>
      </c>
      <c r="AM4868" s="85">
        <f>IF(AND(K4868&gt;Variables!$G$10,K4868&lt;Variables!$G$11),0,1)</f>
        <v>1</v>
      </c>
      <c r="AN4868" s="103">
        <f>IF(H4868&lt;Variables!$G$13,1,0)</f>
        <v>0</v>
      </c>
      <c r="AO4868" s="101">
        <f>IF(R4868&lt;Variables!$G$12,0,1)</f>
        <v>1</v>
      </c>
      <c r="AP4868" s="86">
        <f t="shared" si="534"/>
        <v>1</v>
      </c>
      <c r="AR4868">
        <v>0</v>
      </c>
      <c r="AS4868">
        <v>1</v>
      </c>
      <c r="AT4868">
        <v>0</v>
      </c>
      <c r="AU4868">
        <v>0</v>
      </c>
      <c r="BA4868">
        <v>0.02</v>
      </c>
    </row>
    <row r="4869" spans="3:53" ht="12.75" x14ac:dyDescent="0.2">
      <c r="C4869" t="s">
        <v>908</v>
      </c>
      <c r="D4869" t="s">
        <v>331</v>
      </c>
      <c r="E4869">
        <v>56.12</v>
      </c>
      <c r="F4869">
        <v>16.899999999999999</v>
      </c>
      <c r="G4869">
        <v>7.14</v>
      </c>
      <c r="H4869">
        <v>25710</v>
      </c>
      <c r="I4869">
        <v>1129.636</v>
      </c>
      <c r="J4869" t="s">
        <v>78</v>
      </c>
      <c r="K4869">
        <v>45</v>
      </c>
      <c r="L4869">
        <v>56.492280000000008</v>
      </c>
      <c r="M4869">
        <v>-0.65456731433039295</v>
      </c>
      <c r="N4869">
        <v>56.409336000000003</v>
      </c>
      <c r="O4869">
        <v>-0.50849029671258839</v>
      </c>
      <c r="P4869">
        <v>190928000</v>
      </c>
      <c r="Q4869">
        <v>136810000</v>
      </c>
      <c r="R4869">
        <v>1.4</v>
      </c>
      <c r="S4869">
        <v>36.366999999999997</v>
      </c>
      <c r="T4869">
        <v>12.59</v>
      </c>
      <c r="U4869">
        <v>23.414999999999999</v>
      </c>
      <c r="V4869">
        <f t="shared" si="535"/>
        <v>2.3227667981536593</v>
      </c>
      <c r="AC4869">
        <v>59.5</v>
      </c>
      <c r="AD4869">
        <v>51.8</v>
      </c>
      <c r="AH4869" s="85">
        <f>IF(AND(M4869&lt;Variables!$G$6,M4869&gt;Variables!$G$5),0,1)</f>
        <v>1</v>
      </c>
      <c r="AI4869" s="85">
        <f t="shared" si="536"/>
        <v>0</v>
      </c>
      <c r="AJ4869" s="85">
        <f>IF(I4869&gt;Variables!$G$7,0,1)</f>
        <v>0</v>
      </c>
      <c r="AK4869" s="85">
        <f>IF(F4869&gt;Variables!$G$8,0,1)</f>
        <v>0</v>
      </c>
      <c r="AL4869" s="85">
        <f>IF(G4869&gt;Variables!$G$9,0,1)</f>
        <v>1</v>
      </c>
      <c r="AM4869" s="85">
        <f>IF(AND(K4869&gt;Variables!$G$10,K4869&lt;Variables!$G$11),0,1)</f>
        <v>1</v>
      </c>
      <c r="AN4869" s="103">
        <f>IF(H4869&lt;Variables!$G$13,1,0)</f>
        <v>0</v>
      </c>
      <c r="AO4869" s="101">
        <f>IF(R4869&lt;Variables!$G$12,0,1)</f>
        <v>0</v>
      </c>
      <c r="AP4869" s="86">
        <f t="shared" si="534"/>
        <v>1</v>
      </c>
      <c r="AR4869">
        <v>1</v>
      </c>
      <c r="AS4869">
        <v>0</v>
      </c>
      <c r="AT4869">
        <v>0</v>
      </c>
      <c r="AU4869">
        <v>0</v>
      </c>
      <c r="BA4869">
        <v>0.83</v>
      </c>
    </row>
    <row r="4870" spans="3:53" ht="12.75" x14ac:dyDescent="0.2">
      <c r="C4870" t="s">
        <v>908</v>
      </c>
      <c r="D4870" t="s">
        <v>840</v>
      </c>
      <c r="E4870">
        <v>112.1</v>
      </c>
      <c r="F4870">
        <v>45.12</v>
      </c>
      <c r="G4870">
        <v>47.39</v>
      </c>
      <c r="H4870">
        <v>-99999</v>
      </c>
      <c r="I4870">
        <v>-4.0000000000000001E-3</v>
      </c>
      <c r="J4870" t="s">
        <v>78</v>
      </c>
      <c r="K4870">
        <v>74.58</v>
      </c>
      <c r="L4870">
        <v>110.105</v>
      </c>
      <c r="M4870">
        <v>1.7210844194178381</v>
      </c>
      <c r="N4870">
        <v>108.2833333333333</v>
      </c>
      <c r="O4870">
        <v>3.4323533938740982</v>
      </c>
      <c r="P4870">
        <v>238791</v>
      </c>
      <c r="Q4870">
        <v>15001</v>
      </c>
      <c r="R4870">
        <v>15.92</v>
      </c>
      <c r="S4870">
        <v>36.366999999999997</v>
      </c>
      <c r="T4870">
        <v>12.59</v>
      </c>
      <c r="U4870">
        <v>23.414999999999999</v>
      </c>
      <c r="V4870">
        <f t="shared" si="535"/>
        <v>2.4547259165705455</v>
      </c>
      <c r="AC4870">
        <v>129.79</v>
      </c>
      <c r="AD4870">
        <v>111</v>
      </c>
      <c r="AH4870" s="85">
        <f>IF(AND(M4870&lt;Variables!$G$6,M4870&gt;Variables!$G$5),0,1)</f>
        <v>1</v>
      </c>
      <c r="AI4870" s="85">
        <f t="shared" si="536"/>
        <v>0</v>
      </c>
      <c r="AJ4870" s="85">
        <f>IF(I4870&gt;Variables!$G$7,0,1)</f>
        <v>1</v>
      </c>
      <c r="AK4870" s="85">
        <f>IF(F4870&gt;Variables!$G$8,0,1)</f>
        <v>0</v>
      </c>
      <c r="AL4870" s="85">
        <f>IF(G4870&gt;Variables!$G$9,0,1)</f>
        <v>0</v>
      </c>
      <c r="AM4870" s="85">
        <f>IF(AND(K4870&gt;Variables!$G$10,K4870&lt;Variables!$G$11),0,1)</f>
        <v>0</v>
      </c>
      <c r="AN4870" s="103">
        <f>IF(H4870&lt;Variables!$G$13,1,0)</f>
        <v>1</v>
      </c>
      <c r="AO4870" s="101">
        <f>IF(R4870&lt;Variables!$G$12,0,1)</f>
        <v>1</v>
      </c>
      <c r="AP4870" s="86">
        <f t="shared" si="534"/>
        <v>1</v>
      </c>
      <c r="AR4870">
        <v>1</v>
      </c>
      <c r="AS4870">
        <v>0</v>
      </c>
      <c r="AT4870">
        <v>0</v>
      </c>
      <c r="AU4870">
        <v>0</v>
      </c>
      <c r="BA4870">
        <v>2</v>
      </c>
    </row>
    <row r="4871" spans="3:53" ht="12.75" x14ac:dyDescent="0.2">
      <c r="C4871" t="s">
        <v>908</v>
      </c>
      <c r="D4871" t="s">
        <v>872</v>
      </c>
      <c r="E4871">
        <v>5.95</v>
      </c>
      <c r="F4871">
        <v>60.58</v>
      </c>
      <c r="G4871">
        <v>12.05</v>
      </c>
      <c r="H4871">
        <v>208.2</v>
      </c>
      <c r="I4871">
        <v>-15.194000000000001</v>
      </c>
      <c r="J4871" t="s">
        <v>78</v>
      </c>
      <c r="K4871">
        <v>54.02</v>
      </c>
      <c r="L4871">
        <v>5.9485222222222216</v>
      </c>
      <c r="M4871">
        <v>2.4842771407276129E-2</v>
      </c>
      <c r="N4871">
        <v>5.9455361702127636</v>
      </c>
      <c r="O4871">
        <v>7.5078675151276641E-2</v>
      </c>
      <c r="P4871">
        <v>1710000</v>
      </c>
      <c r="Q4871">
        <v>20810</v>
      </c>
      <c r="R4871">
        <v>82.17</v>
      </c>
      <c r="S4871">
        <v>36.366999999999997</v>
      </c>
      <c r="T4871">
        <v>12.59</v>
      </c>
      <c r="U4871">
        <v>23.414999999999999</v>
      </c>
      <c r="V4871">
        <f t="shared" si="535"/>
        <v>2.4077128693296372</v>
      </c>
      <c r="AC4871">
        <v>5.95</v>
      </c>
      <c r="AD4871">
        <v>5.93</v>
      </c>
      <c r="AH4871" s="85">
        <f>IF(AND(M4871&lt;Variables!$G$6,M4871&gt;Variables!$G$5),0,1)</f>
        <v>1</v>
      </c>
      <c r="AI4871" s="85">
        <f t="shared" si="536"/>
        <v>0</v>
      </c>
      <c r="AJ4871" s="85">
        <f>IF(I4871&gt;Variables!$G$7,0,1)</f>
        <v>1</v>
      </c>
      <c r="AK4871" s="85">
        <f>IF(F4871&gt;Variables!$G$8,0,1)</f>
        <v>0</v>
      </c>
      <c r="AL4871" s="85">
        <f>IF(G4871&gt;Variables!$G$9,0,1)</f>
        <v>0</v>
      </c>
      <c r="AM4871" s="85">
        <f>IF(AND(K4871&gt;Variables!$G$10,K4871&lt;Variables!$G$11),0,1)</f>
        <v>0</v>
      </c>
      <c r="AN4871" s="103">
        <f>IF(H4871&lt;Variables!$G$13,1,0)</f>
        <v>1</v>
      </c>
      <c r="AO4871" s="101">
        <f>IF(R4871&lt;Variables!$G$12,0,1)</f>
        <v>1</v>
      </c>
      <c r="AP4871" s="86">
        <f t="shared" si="534"/>
        <v>1</v>
      </c>
      <c r="AR4871">
        <v>0</v>
      </c>
      <c r="AS4871">
        <v>0</v>
      </c>
      <c r="AT4871">
        <v>0</v>
      </c>
      <c r="AU4871">
        <v>0</v>
      </c>
      <c r="BA4871">
        <v>0</v>
      </c>
    </row>
    <row r="4872" spans="3:53" ht="12.75" x14ac:dyDescent="0.2">
      <c r="C4872" t="s">
        <v>908</v>
      </c>
      <c r="D4872" t="s">
        <v>607</v>
      </c>
      <c r="E4872">
        <v>14.2</v>
      </c>
      <c r="F4872">
        <v>13.68</v>
      </c>
      <c r="G4872">
        <v>14.02</v>
      </c>
      <c r="H4872">
        <v>2070</v>
      </c>
      <c r="I4872">
        <v>-9.9830000000000005</v>
      </c>
      <c r="J4872" t="s">
        <v>78</v>
      </c>
      <c r="K4872">
        <v>59.48</v>
      </c>
      <c r="L4872">
        <v>14.18</v>
      </c>
      <c r="M4872">
        <v>0.10578279266574291</v>
      </c>
      <c r="N4872">
        <v>14.113154</v>
      </c>
      <c r="O4872">
        <v>0.57992706662166904</v>
      </c>
      <c r="P4872">
        <v>1723000</v>
      </c>
      <c r="Q4872">
        <v>1744000</v>
      </c>
      <c r="R4872">
        <v>0.99</v>
      </c>
      <c r="S4872">
        <v>36.366999999999997</v>
      </c>
      <c r="T4872">
        <v>12.59</v>
      </c>
      <c r="U4872">
        <v>23.414999999999999</v>
      </c>
      <c r="V4872">
        <f t="shared" si="535"/>
        <v>2.4595663007052178</v>
      </c>
      <c r="AC4872">
        <v>14.72</v>
      </c>
      <c r="AD4872">
        <v>14.08</v>
      </c>
      <c r="AH4872" s="85">
        <f>IF(AND(M4872&lt;Variables!$G$6,M4872&gt;Variables!$G$5),0,1)</f>
        <v>1</v>
      </c>
      <c r="AI4872" s="85">
        <f t="shared" si="536"/>
        <v>0</v>
      </c>
      <c r="AJ4872" s="85">
        <f>IF(I4872&gt;Variables!$G$7,0,1)</f>
        <v>1</v>
      </c>
      <c r="AK4872" s="85">
        <f>IF(F4872&gt;Variables!$G$8,0,1)</f>
        <v>0</v>
      </c>
      <c r="AL4872" s="85">
        <f>IF(G4872&gt;Variables!$G$9,0,1)</f>
        <v>0</v>
      </c>
      <c r="AM4872" s="85">
        <f>IF(AND(K4872&gt;Variables!$G$10,K4872&lt;Variables!$G$11),0,1)</f>
        <v>0</v>
      </c>
      <c r="AN4872" s="103">
        <f>IF(H4872&lt;Variables!$G$13,1,0)</f>
        <v>1</v>
      </c>
      <c r="AO4872" s="101">
        <f>IF(R4872&lt;Variables!$G$12,0,1)</f>
        <v>0</v>
      </c>
      <c r="AP4872" s="86">
        <f t="shared" si="534"/>
        <v>1</v>
      </c>
      <c r="AR4872">
        <v>0</v>
      </c>
      <c r="AS4872">
        <v>0</v>
      </c>
      <c r="AT4872">
        <v>0</v>
      </c>
      <c r="AU4872">
        <v>1</v>
      </c>
      <c r="BA4872">
        <v>-0.68</v>
      </c>
    </row>
    <row r="4873" spans="3:53" ht="12.75" x14ac:dyDescent="0.2">
      <c r="C4873" t="s">
        <v>908</v>
      </c>
      <c r="D4873" t="s">
        <v>863</v>
      </c>
      <c r="E4873">
        <v>73.790000000000006</v>
      </c>
      <c r="F4873">
        <v>29.17</v>
      </c>
      <c r="G4873">
        <v>0.59</v>
      </c>
      <c r="H4873">
        <v>976.52</v>
      </c>
      <c r="I4873">
        <v>-13.943</v>
      </c>
      <c r="J4873" t="s">
        <v>78</v>
      </c>
      <c r="K4873">
        <v>50.45</v>
      </c>
      <c r="L4873">
        <v>73.737255000000005</v>
      </c>
      <c r="M4873">
        <v>4.4407674248236342E-2</v>
      </c>
      <c r="N4873">
        <v>73.725750000000005</v>
      </c>
      <c r="O4873">
        <v>6.001973530278229E-2</v>
      </c>
      <c r="P4873">
        <v>4490000</v>
      </c>
      <c r="Q4873">
        <v>316460</v>
      </c>
      <c r="R4873">
        <v>14.19</v>
      </c>
      <c r="S4873">
        <v>36.366999999999997</v>
      </c>
      <c r="T4873">
        <v>12.59</v>
      </c>
      <c r="U4873">
        <v>23.414999999999999</v>
      </c>
      <c r="V4873">
        <f t="shared" si="535"/>
        <v>2.3704496882560924</v>
      </c>
      <c r="AC4873">
        <v>73.989999999999995</v>
      </c>
      <c r="AD4873">
        <v>73.7</v>
      </c>
      <c r="AH4873" s="85">
        <f>IF(AND(M4873&lt;Variables!$G$6,M4873&gt;Variables!$G$5),0,1)</f>
        <v>1</v>
      </c>
      <c r="AI4873" s="85">
        <f t="shared" si="536"/>
        <v>0</v>
      </c>
      <c r="AJ4873" s="85">
        <f>IF(I4873&gt;Variables!$G$7,0,1)</f>
        <v>1</v>
      </c>
      <c r="AK4873" s="85">
        <f>IF(F4873&gt;Variables!$G$8,0,1)</f>
        <v>0</v>
      </c>
      <c r="AL4873" s="85">
        <f>IF(G4873&gt;Variables!$G$9,0,1)</f>
        <v>1</v>
      </c>
      <c r="AM4873" s="85">
        <f>IF(AND(K4873&gt;Variables!$G$10,K4873&lt;Variables!$G$11),0,1)</f>
        <v>0</v>
      </c>
      <c r="AN4873" s="103">
        <f>IF(H4873&lt;Variables!$G$13,1,0)</f>
        <v>1</v>
      </c>
      <c r="AO4873" s="101">
        <f>IF(R4873&lt;Variables!$G$12,0,1)</f>
        <v>1</v>
      </c>
      <c r="AP4873" s="86">
        <f t="shared" si="534"/>
        <v>1</v>
      </c>
      <c r="AR4873">
        <v>0</v>
      </c>
      <c r="AS4873">
        <v>1</v>
      </c>
      <c r="AT4873">
        <v>0</v>
      </c>
      <c r="AU4873">
        <v>0</v>
      </c>
      <c r="BA4873">
        <v>0.03</v>
      </c>
    </row>
    <row r="4874" spans="3:53" ht="12.75" x14ac:dyDescent="0.2">
      <c r="C4874" t="s">
        <v>908</v>
      </c>
      <c r="D4874" t="s">
        <v>903</v>
      </c>
      <c r="E4874">
        <v>63.1</v>
      </c>
      <c r="F4874">
        <v>18.100000000000001</v>
      </c>
      <c r="G4874">
        <v>16.57</v>
      </c>
      <c r="H4874">
        <v>1950</v>
      </c>
      <c r="I4874">
        <v>-19.166</v>
      </c>
      <c r="J4874" t="s">
        <v>78</v>
      </c>
      <c r="K4874">
        <v>51.47</v>
      </c>
      <c r="L4874">
        <v>63.458229999999993</v>
      </c>
      <c r="M4874">
        <v>-0.56451306631148057</v>
      </c>
      <c r="N4874">
        <v>62.081258333333331</v>
      </c>
      <c r="O4874">
        <v>1.6409810207079469</v>
      </c>
      <c r="P4874">
        <v>556240</v>
      </c>
      <c r="Q4874">
        <v>362223</v>
      </c>
      <c r="R4874">
        <v>1.54</v>
      </c>
      <c r="S4874">
        <v>36.366999999999997</v>
      </c>
      <c r="T4874">
        <v>12.59</v>
      </c>
      <c r="U4874">
        <v>23.414999999999999</v>
      </c>
      <c r="V4874">
        <f t="shared" si="535"/>
        <v>2.3993031009152941</v>
      </c>
      <c r="AC4874">
        <v>64.7</v>
      </c>
      <c r="AD4874">
        <v>59.82</v>
      </c>
      <c r="AH4874" s="85">
        <f>IF(AND(M4874&lt;Variables!$G$6,M4874&gt;Variables!$G$5),0,1)</f>
        <v>1</v>
      </c>
      <c r="AI4874" s="85">
        <f t="shared" si="536"/>
        <v>0</v>
      </c>
      <c r="AJ4874" s="85">
        <f>IF(I4874&gt;Variables!$G$7,0,1)</f>
        <v>1</v>
      </c>
      <c r="AK4874" s="85">
        <f>IF(F4874&gt;Variables!$G$8,0,1)</f>
        <v>0</v>
      </c>
      <c r="AL4874" s="85">
        <f>IF(G4874&gt;Variables!$G$9,0,1)</f>
        <v>0</v>
      </c>
      <c r="AM4874" s="85">
        <f>IF(AND(K4874&gt;Variables!$G$10,K4874&lt;Variables!$G$11),0,1)</f>
        <v>0</v>
      </c>
      <c r="AN4874" s="103">
        <f>IF(H4874&lt;Variables!$G$13,1,0)</f>
        <v>1</v>
      </c>
      <c r="AO4874" s="101">
        <f>IF(R4874&lt;Variables!$G$12,0,1)</f>
        <v>0</v>
      </c>
      <c r="AP4874" s="86">
        <f t="shared" si="534"/>
        <v>1</v>
      </c>
      <c r="AR4874">
        <v>1</v>
      </c>
      <c r="AS4874">
        <v>0</v>
      </c>
      <c r="AT4874">
        <v>0</v>
      </c>
      <c r="AU4874">
        <v>0</v>
      </c>
      <c r="BA4874">
        <v>0.71</v>
      </c>
    </row>
    <row r="4875" spans="3:53" ht="12.75" x14ac:dyDescent="0.2">
      <c r="C4875" t="s">
        <v>908</v>
      </c>
      <c r="D4875" t="s">
        <v>810</v>
      </c>
      <c r="E4875">
        <v>10.32</v>
      </c>
      <c r="F4875">
        <v>10.85</v>
      </c>
      <c r="G4875">
        <v>-0.96</v>
      </c>
      <c r="H4875">
        <v>1820</v>
      </c>
      <c r="I4875">
        <v>-77.14</v>
      </c>
      <c r="J4875" t="s">
        <v>78</v>
      </c>
      <c r="K4875">
        <v>56.37</v>
      </c>
      <c r="L4875">
        <v>10.314025000000001</v>
      </c>
      <c r="M4875">
        <v>0.15488618652757741</v>
      </c>
      <c r="N4875">
        <v>10.28729</v>
      </c>
      <c r="O4875">
        <v>0.41517250898924379</v>
      </c>
      <c r="P4875">
        <v>13653000</v>
      </c>
      <c r="Q4875">
        <v>7509000</v>
      </c>
      <c r="R4875">
        <v>1.82</v>
      </c>
      <c r="S4875">
        <v>36.366999999999997</v>
      </c>
      <c r="T4875">
        <v>12.59</v>
      </c>
      <c r="U4875">
        <v>23.414999999999999</v>
      </c>
      <c r="V4875">
        <f t="shared" si="535"/>
        <v>2.426116786126657</v>
      </c>
      <c r="AC4875">
        <v>10.95</v>
      </c>
      <c r="AD4875">
        <v>10.17</v>
      </c>
      <c r="AH4875" s="85">
        <f>IF(AND(M4875&lt;Variables!$G$6,M4875&gt;Variables!$G$5),0,1)</f>
        <v>1</v>
      </c>
      <c r="AI4875" s="85">
        <f t="shared" si="536"/>
        <v>0</v>
      </c>
      <c r="AJ4875" s="85">
        <f>IF(I4875&gt;Variables!$G$7,0,1)</f>
        <v>1</v>
      </c>
      <c r="AK4875" s="85">
        <f>IF(F4875&gt;Variables!$G$8,0,1)</f>
        <v>0</v>
      </c>
      <c r="AL4875" s="85">
        <f>IF(G4875&gt;Variables!$G$9,0,1)</f>
        <v>1</v>
      </c>
      <c r="AM4875" s="85">
        <f>IF(AND(K4875&gt;Variables!$G$10,K4875&lt;Variables!$G$11),0,1)</f>
        <v>0</v>
      </c>
      <c r="AN4875" s="103">
        <f>IF(H4875&lt;Variables!$G$13,1,0)</f>
        <v>1</v>
      </c>
      <c r="AO4875" s="101">
        <f>IF(R4875&lt;Variables!$G$12,0,1)</f>
        <v>0</v>
      </c>
      <c r="AP4875" s="86">
        <f t="shared" si="534"/>
        <v>1</v>
      </c>
      <c r="AR4875">
        <v>1</v>
      </c>
      <c r="AS4875">
        <v>0</v>
      </c>
      <c r="AT4875">
        <v>0</v>
      </c>
      <c r="AU4875">
        <v>0</v>
      </c>
      <c r="BA4875">
        <v>0.66</v>
      </c>
    </row>
    <row r="4876" spans="3:53" ht="12.75" x14ac:dyDescent="0.2">
      <c r="C4876" t="s">
        <v>908</v>
      </c>
      <c r="D4876" t="s">
        <v>85</v>
      </c>
      <c r="E4876">
        <v>11.3</v>
      </c>
      <c r="F4876">
        <v>13.36</v>
      </c>
      <c r="G4876">
        <v>12.57</v>
      </c>
      <c r="H4876">
        <v>3240</v>
      </c>
      <c r="I4876">
        <v>-62.728000000000002</v>
      </c>
      <c r="J4876" t="s">
        <v>78</v>
      </c>
      <c r="K4876">
        <v>43.94</v>
      </c>
      <c r="L4876">
        <v>11.383445</v>
      </c>
      <c r="M4876">
        <v>-0.71634729205438419</v>
      </c>
      <c r="N4876">
        <v>11.322723999999999</v>
      </c>
      <c r="O4876">
        <v>-0.18391334099461659</v>
      </c>
      <c r="P4876">
        <v>18282000</v>
      </c>
      <c r="Q4876">
        <v>25705000</v>
      </c>
      <c r="R4876">
        <v>0.71</v>
      </c>
      <c r="S4876">
        <v>36.366999999999997</v>
      </c>
      <c r="T4876">
        <v>12.59</v>
      </c>
      <c r="U4876">
        <v>23.414999999999999</v>
      </c>
      <c r="V4876">
        <f t="shared" si="535"/>
        <v>2.3103064350579285</v>
      </c>
      <c r="AC4876">
        <v>11.77</v>
      </c>
      <c r="AD4876">
        <v>11.26</v>
      </c>
      <c r="AH4876" s="85">
        <f>IF(AND(M4876&lt;Variables!$G$6,M4876&gt;Variables!$G$5),0,1)</f>
        <v>1</v>
      </c>
      <c r="AI4876" s="85">
        <f t="shared" si="536"/>
        <v>0</v>
      </c>
      <c r="AJ4876" s="85">
        <f>IF(I4876&gt;Variables!$G$7,0,1)</f>
        <v>1</v>
      </c>
      <c r="AK4876" s="85">
        <f>IF(F4876&gt;Variables!$G$8,0,1)</f>
        <v>0</v>
      </c>
      <c r="AL4876" s="85">
        <f>IF(G4876&gt;Variables!$G$9,0,1)</f>
        <v>0</v>
      </c>
      <c r="AM4876" s="85">
        <f>IF(AND(K4876&gt;Variables!$G$10,K4876&lt;Variables!$G$11),0,1)</f>
        <v>1</v>
      </c>
      <c r="AN4876" s="103">
        <f>IF(H4876&lt;Variables!$G$13,1,0)</f>
        <v>0</v>
      </c>
      <c r="AO4876" s="101">
        <f>IF(R4876&lt;Variables!$G$12,0,1)</f>
        <v>0</v>
      </c>
      <c r="AP4876" s="86">
        <f t="shared" si="534"/>
        <v>1</v>
      </c>
      <c r="AR4876">
        <v>1</v>
      </c>
      <c r="AS4876">
        <v>0</v>
      </c>
      <c r="AT4876">
        <v>0</v>
      </c>
      <c r="AU4876">
        <v>0</v>
      </c>
      <c r="BA4876">
        <v>2</v>
      </c>
    </row>
    <row r="4877" spans="3:53" ht="12.75" x14ac:dyDescent="0.2">
      <c r="C4877" t="s">
        <v>908</v>
      </c>
      <c r="D4877" t="s">
        <v>117</v>
      </c>
      <c r="E4877">
        <v>31.11</v>
      </c>
      <c r="F4877">
        <v>14.68</v>
      </c>
      <c r="G4877">
        <v>11.61</v>
      </c>
      <c r="H4877">
        <v>3850</v>
      </c>
      <c r="I4877">
        <v>-12.478</v>
      </c>
      <c r="J4877" t="s">
        <v>78</v>
      </c>
      <c r="K4877">
        <v>76.16</v>
      </c>
      <c r="L4877">
        <v>30.534575000000011</v>
      </c>
      <c r="M4877">
        <v>1.762346454797532</v>
      </c>
      <c r="N4877">
        <v>30.189474000000001</v>
      </c>
      <c r="O4877">
        <v>2.9256091046833088</v>
      </c>
      <c r="P4877">
        <v>13182000</v>
      </c>
      <c r="Q4877">
        <v>15356000</v>
      </c>
      <c r="R4877">
        <v>0.86</v>
      </c>
      <c r="S4877">
        <v>36.366999999999997</v>
      </c>
      <c r="T4877">
        <v>12.59</v>
      </c>
      <c r="U4877">
        <v>23.414999999999999</v>
      </c>
      <c r="V4877">
        <f t="shared" si="535"/>
        <v>2.4590511765275944</v>
      </c>
      <c r="AC4877">
        <v>31.439699999999998</v>
      </c>
      <c r="AD4877">
        <v>29.92</v>
      </c>
      <c r="AH4877" s="85">
        <f>IF(AND(M4877&lt;Variables!$G$6,M4877&gt;Variables!$G$5),0,1)</f>
        <v>1</v>
      </c>
      <c r="AI4877" s="85">
        <f t="shared" si="536"/>
        <v>0</v>
      </c>
      <c r="AJ4877" s="85">
        <f>IF(I4877&gt;Variables!$G$7,0,1)</f>
        <v>1</v>
      </c>
      <c r="AK4877" s="85">
        <f>IF(F4877&gt;Variables!$G$8,0,1)</f>
        <v>0</v>
      </c>
      <c r="AL4877" s="85">
        <f>IF(G4877&gt;Variables!$G$9,0,1)</f>
        <v>1</v>
      </c>
      <c r="AM4877" s="85">
        <f>IF(AND(K4877&gt;Variables!$G$10,K4877&lt;Variables!$G$11),0,1)</f>
        <v>1</v>
      </c>
      <c r="AN4877" s="103">
        <f>IF(H4877&lt;Variables!$G$13,1,0)</f>
        <v>0</v>
      </c>
      <c r="AO4877" s="101">
        <f>IF(R4877&lt;Variables!$G$12,0,1)</f>
        <v>0</v>
      </c>
      <c r="AP4877" s="86">
        <f t="shared" si="534"/>
        <v>1</v>
      </c>
      <c r="AR4877">
        <v>0</v>
      </c>
      <c r="AS4877">
        <v>0</v>
      </c>
      <c r="AT4877">
        <v>1</v>
      </c>
      <c r="AU4877">
        <v>0</v>
      </c>
      <c r="BA4877">
        <v>-1.73</v>
      </c>
    </row>
    <row r="4878" spans="3:53" ht="12.75" x14ac:dyDescent="0.2">
      <c r="C4878" t="s">
        <v>908</v>
      </c>
      <c r="D4878" t="s">
        <v>697</v>
      </c>
      <c r="E4878">
        <v>6.83</v>
      </c>
      <c r="F4878">
        <v>16.72</v>
      </c>
      <c r="G4878">
        <v>20.440000000000001</v>
      </c>
      <c r="H4878">
        <v>-99999</v>
      </c>
      <c r="I4878">
        <v>-7.7930000000000001</v>
      </c>
      <c r="J4878" t="s">
        <v>76</v>
      </c>
      <c r="K4878">
        <v>52.18</v>
      </c>
      <c r="L4878">
        <v>6.8455000000000004</v>
      </c>
      <c r="M4878">
        <v>0.28485866627711409</v>
      </c>
      <c r="N4878">
        <v>6.7997857142857159</v>
      </c>
      <c r="O4878">
        <v>0.95906383604523293</v>
      </c>
      <c r="P4878">
        <v>210553</v>
      </c>
      <c r="Q4878">
        <v>74910</v>
      </c>
      <c r="R4878">
        <v>2.81</v>
      </c>
      <c r="S4878">
        <v>36.366999999999997</v>
      </c>
      <c r="T4878">
        <v>12.59</v>
      </c>
      <c r="U4878">
        <v>23.414999999999999</v>
      </c>
      <c r="V4878">
        <f t="shared" si="535"/>
        <v>2.3803850500913009</v>
      </c>
      <c r="AC4878">
        <v>6.9</v>
      </c>
      <c r="AD4878">
        <v>5.8</v>
      </c>
      <c r="AH4878" s="85">
        <f>IF(AND(M4878&lt;Variables!$G$6,M4878&gt;Variables!$G$5),0,1)</f>
        <v>1</v>
      </c>
      <c r="AI4878" s="85">
        <f t="shared" si="536"/>
        <v>0</v>
      </c>
      <c r="AJ4878" s="85">
        <f>IF(I4878&gt;Variables!$G$7,0,1)</f>
        <v>1</v>
      </c>
      <c r="AK4878" s="85">
        <f>IF(F4878&gt;Variables!$G$8,0,1)</f>
        <v>0</v>
      </c>
      <c r="AL4878" s="85">
        <f>IF(G4878&gt;Variables!$G$9,0,1)</f>
        <v>0</v>
      </c>
      <c r="AM4878" s="85">
        <f>IF(AND(K4878&gt;Variables!$G$10,K4878&lt;Variables!$G$11),0,1)</f>
        <v>0</v>
      </c>
      <c r="AN4878" s="103">
        <f>IF(H4878&lt;Variables!$G$13,1,0)</f>
        <v>1</v>
      </c>
      <c r="AO4878" s="101">
        <f>IF(R4878&lt;Variables!$G$12,0,1)</f>
        <v>1</v>
      </c>
      <c r="AP4878" s="86">
        <f t="shared" si="534"/>
        <v>0</v>
      </c>
      <c r="AR4878">
        <v>0</v>
      </c>
      <c r="AS4878">
        <v>0</v>
      </c>
      <c r="AT4878">
        <v>1</v>
      </c>
      <c r="AU4878">
        <v>0</v>
      </c>
      <c r="BA4878">
        <v>-1.36</v>
      </c>
    </row>
    <row r="4879" spans="3:53" ht="12.75" x14ac:dyDescent="0.2">
      <c r="C4879" t="s">
        <v>908</v>
      </c>
      <c r="D4879" t="s">
        <v>540</v>
      </c>
      <c r="E4879">
        <v>47.23</v>
      </c>
      <c r="F4879">
        <v>12.62</v>
      </c>
      <c r="G4879">
        <v>11.35</v>
      </c>
      <c r="H4879">
        <v>3200</v>
      </c>
      <c r="I4879">
        <v>1.9E-2</v>
      </c>
      <c r="J4879" t="s">
        <v>78</v>
      </c>
      <c r="K4879">
        <v>47.04</v>
      </c>
      <c r="L4879">
        <v>47.260375000000003</v>
      </c>
      <c r="M4879">
        <v>-5.36919142093071E-2</v>
      </c>
      <c r="N4879">
        <v>47.166041999999997</v>
      </c>
      <c r="O4879">
        <v>0.14620264299472499</v>
      </c>
      <c r="P4879">
        <v>1442000</v>
      </c>
      <c r="Q4879">
        <v>1175000</v>
      </c>
      <c r="R4879">
        <v>1.23</v>
      </c>
      <c r="S4879">
        <v>36.366999999999997</v>
      </c>
      <c r="T4879">
        <v>12.59</v>
      </c>
      <c r="U4879">
        <v>23.414999999999999</v>
      </c>
      <c r="V4879">
        <f t="shared" si="535"/>
        <v>2.3372714055146622</v>
      </c>
      <c r="AC4879">
        <v>48.95</v>
      </c>
      <c r="AD4879">
        <v>46.98</v>
      </c>
      <c r="AH4879" s="85">
        <f>IF(AND(M4879&lt;Variables!$G$6,M4879&gt;Variables!$G$5),0,1)</f>
        <v>1</v>
      </c>
      <c r="AI4879" s="85">
        <f t="shared" si="536"/>
        <v>0</v>
      </c>
      <c r="AJ4879" s="85">
        <f>IF(I4879&gt;Variables!$G$7,0,1)</f>
        <v>0</v>
      </c>
      <c r="AK4879" s="85">
        <f>IF(F4879&gt;Variables!$G$8,0,1)</f>
        <v>0</v>
      </c>
      <c r="AL4879" s="85">
        <f>IF(G4879&gt;Variables!$G$9,0,1)</f>
        <v>1</v>
      </c>
      <c r="AM4879" s="85">
        <f>IF(AND(K4879&gt;Variables!$G$10,K4879&lt;Variables!$G$11),0,1)</f>
        <v>1</v>
      </c>
      <c r="AN4879" s="103">
        <f>IF(H4879&lt;Variables!$G$13,1,0)</f>
        <v>0</v>
      </c>
      <c r="AO4879" s="101">
        <f>IF(R4879&lt;Variables!$G$12,0,1)</f>
        <v>0</v>
      </c>
      <c r="AP4879" s="86">
        <f t="shared" si="534"/>
        <v>1</v>
      </c>
      <c r="AR4879">
        <v>1</v>
      </c>
      <c r="AS4879">
        <v>0</v>
      </c>
      <c r="AT4879">
        <v>0</v>
      </c>
      <c r="AU4879">
        <v>0</v>
      </c>
      <c r="BA4879">
        <v>1.23</v>
      </c>
    </row>
    <row r="4880" spans="3:53" ht="12.75" x14ac:dyDescent="0.2">
      <c r="C4880" t="s">
        <v>908</v>
      </c>
      <c r="D4880" t="s">
        <v>467</v>
      </c>
      <c r="E4880">
        <v>32.229999999999997</v>
      </c>
      <c r="F4880">
        <v>12.13</v>
      </c>
      <c r="G4880">
        <v>8.6999999999999993</v>
      </c>
      <c r="H4880">
        <v>3720</v>
      </c>
      <c r="I4880">
        <v>-68.69</v>
      </c>
      <c r="J4880" t="s">
        <v>78</v>
      </c>
      <c r="K4880">
        <v>51.53</v>
      </c>
      <c r="L4880">
        <v>32.265230000000003</v>
      </c>
      <c r="M4880">
        <v>-0.1091887459038899</v>
      </c>
      <c r="N4880">
        <v>32.097142000000012</v>
      </c>
      <c r="O4880">
        <v>0.41392470395025099</v>
      </c>
      <c r="P4880">
        <v>2232000</v>
      </c>
      <c r="Q4880">
        <v>2856000</v>
      </c>
      <c r="R4880">
        <v>0.78</v>
      </c>
      <c r="S4880">
        <v>36.366999999999997</v>
      </c>
      <c r="T4880">
        <v>12.59</v>
      </c>
      <c r="U4880">
        <v>23.414999999999999</v>
      </c>
      <c r="V4880">
        <f t="shared" si="535"/>
        <v>2.3861721731537018</v>
      </c>
      <c r="AC4880">
        <v>32.9</v>
      </c>
      <c r="AD4880">
        <v>32.130000000000003</v>
      </c>
      <c r="AH4880" s="85">
        <f>IF(AND(M4880&lt;Variables!$G$6,M4880&gt;Variables!$G$5),0,1)</f>
        <v>1</v>
      </c>
      <c r="AI4880" s="85">
        <f t="shared" si="536"/>
        <v>0</v>
      </c>
      <c r="AJ4880" s="85">
        <f>IF(I4880&gt;Variables!$G$7,0,1)</f>
        <v>1</v>
      </c>
      <c r="AK4880" s="85">
        <f>IF(F4880&gt;Variables!$G$8,0,1)</f>
        <v>0</v>
      </c>
      <c r="AL4880" s="85">
        <f>IF(G4880&gt;Variables!$G$9,0,1)</f>
        <v>1</v>
      </c>
      <c r="AM4880" s="85">
        <f>IF(AND(K4880&gt;Variables!$G$10,K4880&lt;Variables!$G$11),0,1)</f>
        <v>0</v>
      </c>
      <c r="AN4880" s="103">
        <f>IF(H4880&lt;Variables!$G$13,1,0)</f>
        <v>0</v>
      </c>
      <c r="AO4880" s="101">
        <f>IF(R4880&lt;Variables!$G$12,0,1)</f>
        <v>0</v>
      </c>
      <c r="AP4880" s="86">
        <f t="shared" si="534"/>
        <v>1</v>
      </c>
      <c r="AR4880">
        <v>0</v>
      </c>
      <c r="AS4880">
        <v>0</v>
      </c>
      <c r="AT4880">
        <v>0</v>
      </c>
      <c r="AU4880">
        <v>1</v>
      </c>
      <c r="BA4880">
        <v>-0.28999999999999998</v>
      </c>
    </row>
    <row r="4881" spans="3:53" ht="12.75" x14ac:dyDescent="0.2">
      <c r="C4881" t="s">
        <v>908</v>
      </c>
      <c r="D4881" t="s">
        <v>215</v>
      </c>
      <c r="E4881">
        <v>22.88</v>
      </c>
      <c r="F4881">
        <v>12.74</v>
      </c>
      <c r="G4881">
        <v>5.56</v>
      </c>
      <c r="H4881">
        <v>2850</v>
      </c>
      <c r="I4881">
        <v>0.82099999999999995</v>
      </c>
      <c r="J4881" t="s">
        <v>78</v>
      </c>
      <c r="K4881">
        <v>64.12</v>
      </c>
      <c r="L4881">
        <v>22.65503</v>
      </c>
      <c r="M4881">
        <v>0.78468225378646106</v>
      </c>
      <c r="N4881">
        <v>22.237966</v>
      </c>
      <c r="O4881">
        <v>2.6748579433928392</v>
      </c>
      <c r="P4881">
        <v>17092000</v>
      </c>
      <c r="Q4881">
        <v>27073000</v>
      </c>
      <c r="R4881">
        <v>0.63</v>
      </c>
      <c r="S4881">
        <v>36.366999999999997</v>
      </c>
      <c r="T4881">
        <v>12.59</v>
      </c>
      <c r="U4881">
        <v>23.414999999999999</v>
      </c>
      <c r="V4881">
        <f t="shared" si="535"/>
        <v>2.4608832490345853</v>
      </c>
      <c r="AC4881">
        <v>23.46</v>
      </c>
      <c r="AD4881">
        <v>21.9</v>
      </c>
      <c r="AH4881" s="85">
        <f>IF(AND(M4881&lt;Variables!$G$6,M4881&gt;Variables!$G$5),0,1)</f>
        <v>1</v>
      </c>
      <c r="AI4881" s="85">
        <f t="shared" si="536"/>
        <v>0</v>
      </c>
      <c r="AJ4881" s="85">
        <f>IF(I4881&gt;Variables!$G$7,0,1)</f>
        <v>0</v>
      </c>
      <c r="AK4881" s="85">
        <f>IF(F4881&gt;Variables!$G$8,0,1)</f>
        <v>0</v>
      </c>
      <c r="AL4881" s="85">
        <f>IF(G4881&gt;Variables!$G$9,0,1)</f>
        <v>1</v>
      </c>
      <c r="AM4881" s="85">
        <f>IF(AND(K4881&gt;Variables!$G$10,K4881&lt;Variables!$G$11),0,1)</f>
        <v>0</v>
      </c>
      <c r="AN4881" s="103">
        <f>IF(H4881&lt;Variables!$G$13,1,0)</f>
        <v>0</v>
      </c>
      <c r="AO4881" s="101">
        <f>IF(R4881&lt;Variables!$G$12,0,1)</f>
        <v>0</v>
      </c>
      <c r="AP4881" s="86">
        <f t="shared" si="534"/>
        <v>1</v>
      </c>
      <c r="AR4881">
        <v>1</v>
      </c>
      <c r="AS4881">
        <v>0</v>
      </c>
      <c r="AT4881">
        <v>0</v>
      </c>
      <c r="AU4881">
        <v>0</v>
      </c>
      <c r="BA4881">
        <v>2</v>
      </c>
    </row>
    <row r="4882" spans="3:53" ht="12.75" x14ac:dyDescent="0.2">
      <c r="C4882" t="s">
        <v>908</v>
      </c>
      <c r="D4882" t="s">
        <v>196</v>
      </c>
      <c r="E4882">
        <v>8.6300000000000008</v>
      </c>
      <c r="F4882">
        <v>26.71</v>
      </c>
      <c r="G4882">
        <v>12.71</v>
      </c>
      <c r="H4882">
        <v>1760</v>
      </c>
      <c r="I4882">
        <v>-45.725999999999999</v>
      </c>
      <c r="J4882" t="s">
        <v>78</v>
      </c>
      <c r="K4882">
        <v>50.21</v>
      </c>
      <c r="L4882">
        <v>8.7340350000000004</v>
      </c>
      <c r="M4882">
        <v>-0.50417704989733769</v>
      </c>
      <c r="N4882">
        <v>8.6372140000000002</v>
      </c>
      <c r="O4882">
        <v>0.61114614041054593</v>
      </c>
      <c r="P4882">
        <v>61760000</v>
      </c>
      <c r="Q4882">
        <v>23880000</v>
      </c>
      <c r="R4882">
        <v>2.59</v>
      </c>
      <c r="S4882">
        <v>36.366999999999997</v>
      </c>
      <c r="T4882">
        <v>12.59</v>
      </c>
      <c r="U4882">
        <v>23.414999999999999</v>
      </c>
      <c r="V4882">
        <f t="shared" si="535"/>
        <v>2.3825899765945526</v>
      </c>
      <c r="AC4882">
        <v>8.73</v>
      </c>
      <c r="AD4882">
        <v>8.26</v>
      </c>
      <c r="AH4882" s="85">
        <f>IF(AND(M4882&lt;Variables!$G$6,M4882&gt;Variables!$G$5),0,1)</f>
        <v>1</v>
      </c>
      <c r="AI4882" s="85">
        <f t="shared" si="536"/>
        <v>0</v>
      </c>
      <c r="AJ4882" s="85">
        <f>IF(I4882&gt;Variables!$G$7,0,1)</f>
        <v>1</v>
      </c>
      <c r="AK4882" s="85">
        <f>IF(F4882&gt;Variables!$G$8,0,1)</f>
        <v>0</v>
      </c>
      <c r="AL4882" s="85">
        <f>IF(G4882&gt;Variables!$G$9,0,1)</f>
        <v>0</v>
      </c>
      <c r="AM4882" s="85">
        <f>IF(AND(K4882&gt;Variables!$G$10,K4882&lt;Variables!$G$11),0,1)</f>
        <v>0</v>
      </c>
      <c r="AN4882" s="103">
        <f>IF(H4882&lt;Variables!$G$13,1,0)</f>
        <v>1</v>
      </c>
      <c r="AO4882" s="101">
        <f>IF(R4882&lt;Variables!$G$12,0,1)</f>
        <v>1</v>
      </c>
      <c r="AP4882" s="86">
        <f t="shared" si="534"/>
        <v>1</v>
      </c>
      <c r="AR4882">
        <v>1</v>
      </c>
      <c r="AS4882">
        <v>0</v>
      </c>
      <c r="AT4882">
        <v>0</v>
      </c>
      <c r="AU4882">
        <v>0</v>
      </c>
      <c r="BA4882">
        <v>0.59</v>
      </c>
    </row>
    <row r="4883" spans="3:53" ht="12.75" x14ac:dyDescent="0.2">
      <c r="C4883" t="s">
        <v>908</v>
      </c>
      <c r="D4883" t="s">
        <v>868</v>
      </c>
      <c r="E4883">
        <v>5.61</v>
      </c>
      <c r="F4883">
        <v>40.5</v>
      </c>
      <c r="G4883">
        <v>-5.08</v>
      </c>
      <c r="H4883">
        <v>124.3</v>
      </c>
      <c r="I4883">
        <v>0.41699999999999998</v>
      </c>
      <c r="J4883" t="s">
        <v>76</v>
      </c>
      <c r="K4883">
        <v>46.85</v>
      </c>
      <c r="L4883">
        <v>5.6420599999999999</v>
      </c>
      <c r="M4883">
        <v>-0.56823217051927022</v>
      </c>
      <c r="N4883">
        <v>5.6015740000000003</v>
      </c>
      <c r="O4883">
        <v>0.15042200638606301</v>
      </c>
      <c r="P4883">
        <v>27270000</v>
      </c>
      <c r="Q4883">
        <v>722400</v>
      </c>
      <c r="R4883">
        <v>37.75</v>
      </c>
      <c r="S4883">
        <v>36.366999999999997</v>
      </c>
      <c r="T4883">
        <v>12.59</v>
      </c>
      <c r="U4883">
        <v>23.414999999999999</v>
      </c>
      <c r="V4883">
        <f t="shared" si="535"/>
        <v>2.3439707147318534</v>
      </c>
      <c r="AC4883">
        <v>5.68</v>
      </c>
      <c r="AD4883">
        <v>5.0199999999999996</v>
      </c>
      <c r="AH4883" s="85">
        <f>IF(AND(M4883&lt;Variables!$G$6,M4883&gt;Variables!$G$5),0,1)</f>
        <v>1</v>
      </c>
      <c r="AI4883" s="85">
        <f t="shared" si="536"/>
        <v>0</v>
      </c>
      <c r="AJ4883" s="85">
        <f>IF(I4883&gt;Variables!$G$7,0,1)</f>
        <v>0</v>
      </c>
      <c r="AK4883" s="85">
        <f>IF(F4883&gt;Variables!$G$8,0,1)</f>
        <v>0</v>
      </c>
      <c r="AL4883" s="85">
        <f>IF(G4883&gt;Variables!$G$9,0,1)</f>
        <v>1</v>
      </c>
      <c r="AM4883" s="85">
        <f>IF(AND(K4883&gt;Variables!$G$10,K4883&lt;Variables!$G$11),0,1)</f>
        <v>1</v>
      </c>
      <c r="AN4883" s="103">
        <f>IF(H4883&lt;Variables!$G$13,1,0)</f>
        <v>1</v>
      </c>
      <c r="AO4883" s="101">
        <f>IF(R4883&lt;Variables!$G$12,0,1)</f>
        <v>1</v>
      </c>
      <c r="AP4883" s="86">
        <f t="shared" si="534"/>
        <v>0</v>
      </c>
      <c r="AR4883">
        <v>0</v>
      </c>
      <c r="AS4883">
        <v>0</v>
      </c>
      <c r="AT4883">
        <v>1</v>
      </c>
      <c r="AU4883">
        <v>0</v>
      </c>
      <c r="BA4883">
        <v>-1.43</v>
      </c>
    </row>
    <row r="4884" spans="3:53" ht="12.75" x14ac:dyDescent="0.2">
      <c r="C4884" t="s">
        <v>908</v>
      </c>
      <c r="D4884" t="s">
        <v>603</v>
      </c>
      <c r="E4884">
        <v>15.54</v>
      </c>
      <c r="F4884">
        <v>12.7</v>
      </c>
      <c r="G4884">
        <v>7.47</v>
      </c>
      <c r="H4884">
        <v>8950</v>
      </c>
      <c r="I4884">
        <v>0</v>
      </c>
      <c r="J4884" t="s">
        <v>78</v>
      </c>
      <c r="K4884">
        <v>49.4</v>
      </c>
      <c r="L4884">
        <v>15.617374999999999</v>
      </c>
      <c r="M4884">
        <v>-0.55883271036266824</v>
      </c>
      <c r="N4884">
        <v>15.430202</v>
      </c>
      <c r="O4884">
        <v>0.64741861448087079</v>
      </c>
      <c r="P4884">
        <v>96436000</v>
      </c>
      <c r="Q4884">
        <v>31080000</v>
      </c>
      <c r="R4884">
        <v>3.1</v>
      </c>
      <c r="S4884">
        <v>36.366999999999997</v>
      </c>
      <c r="T4884">
        <v>12.59</v>
      </c>
      <c r="U4884">
        <v>23.414999999999999</v>
      </c>
      <c r="V4884">
        <f t="shared" si="535"/>
        <v>2.3743453051489127</v>
      </c>
      <c r="AC4884">
        <v>16.600000000000001</v>
      </c>
      <c r="AD4884">
        <v>15.12</v>
      </c>
      <c r="AH4884" s="85">
        <f>IF(AND(M4884&lt;Variables!$G$6,M4884&gt;Variables!$G$5),0,1)</f>
        <v>1</v>
      </c>
      <c r="AI4884" s="85">
        <f t="shared" si="536"/>
        <v>0</v>
      </c>
      <c r="AJ4884" s="85">
        <f>IF(I4884&gt;Variables!$G$7,0,1)</f>
        <v>1</v>
      </c>
      <c r="AK4884" s="85">
        <f>IF(F4884&gt;Variables!$G$8,0,1)</f>
        <v>0</v>
      </c>
      <c r="AL4884" s="85">
        <f>IF(G4884&gt;Variables!$G$9,0,1)</f>
        <v>1</v>
      </c>
      <c r="AM4884" s="85">
        <f>IF(AND(K4884&gt;Variables!$G$10,K4884&lt;Variables!$G$11),0,1)</f>
        <v>1</v>
      </c>
      <c r="AN4884" s="103">
        <f>IF(H4884&lt;Variables!$G$13,1,0)</f>
        <v>0</v>
      </c>
      <c r="AO4884" s="101">
        <f>IF(R4884&lt;Variables!$G$12,0,1)</f>
        <v>1</v>
      </c>
      <c r="AP4884" s="86">
        <f t="shared" si="534"/>
        <v>1</v>
      </c>
      <c r="AR4884">
        <v>1</v>
      </c>
      <c r="AS4884">
        <v>0</v>
      </c>
      <c r="AT4884">
        <v>0</v>
      </c>
      <c r="AU4884">
        <v>0</v>
      </c>
      <c r="BA4884">
        <v>0.88</v>
      </c>
    </row>
    <row r="4885" spans="3:53" ht="12.75" x14ac:dyDescent="0.2">
      <c r="C4885" t="s">
        <v>908</v>
      </c>
      <c r="D4885" t="s">
        <v>905</v>
      </c>
      <c r="E4885">
        <v>7.96</v>
      </c>
      <c r="F4885">
        <v>29.14</v>
      </c>
      <c r="G4885">
        <v>27.3</v>
      </c>
      <c r="H4885">
        <v>440.98</v>
      </c>
      <c r="I4885">
        <v>-43.771000000000001</v>
      </c>
      <c r="J4885" t="s">
        <v>78</v>
      </c>
      <c r="K4885">
        <v>54.1</v>
      </c>
      <c r="L4885">
        <v>8.0382700000000007</v>
      </c>
      <c r="M4885">
        <v>-0.22728771240579279</v>
      </c>
      <c r="N4885">
        <v>7.7967259999999996</v>
      </c>
      <c r="O4885">
        <v>2.8636891946696599</v>
      </c>
      <c r="P4885">
        <v>4480000</v>
      </c>
      <c r="Q4885">
        <v>390080</v>
      </c>
      <c r="R4885">
        <v>11.48</v>
      </c>
      <c r="S4885">
        <v>36.366999999999997</v>
      </c>
      <c r="T4885">
        <v>12.59</v>
      </c>
      <c r="U4885">
        <v>23.414999999999999</v>
      </c>
      <c r="V4885">
        <f t="shared" si="535"/>
        <v>2.4180767488676049</v>
      </c>
      <c r="AC4885">
        <v>8.32</v>
      </c>
      <c r="AD4885">
        <v>7.61</v>
      </c>
      <c r="AH4885" s="85">
        <f>IF(AND(M4885&lt;Variables!$G$6,M4885&gt;Variables!$G$5),0,1)</f>
        <v>1</v>
      </c>
      <c r="AI4885" s="85">
        <f t="shared" si="536"/>
        <v>0</v>
      </c>
      <c r="AJ4885" s="85">
        <f>IF(I4885&gt;Variables!$G$7,0,1)</f>
        <v>1</v>
      </c>
      <c r="AK4885" s="85">
        <f>IF(F4885&gt;Variables!$G$8,0,1)</f>
        <v>0</v>
      </c>
      <c r="AL4885" s="85">
        <f>IF(G4885&gt;Variables!$G$9,0,1)</f>
        <v>0</v>
      </c>
      <c r="AM4885" s="85">
        <f>IF(AND(K4885&gt;Variables!$G$10,K4885&lt;Variables!$G$11),0,1)</f>
        <v>0</v>
      </c>
      <c r="AN4885" s="103">
        <f>IF(H4885&lt;Variables!$G$13,1,0)</f>
        <v>1</v>
      </c>
      <c r="AO4885" s="101">
        <f>IF(R4885&lt;Variables!$G$12,0,1)</f>
        <v>1</v>
      </c>
      <c r="AP4885" s="86">
        <f t="shared" si="534"/>
        <v>1</v>
      </c>
      <c r="AR4885">
        <v>1</v>
      </c>
      <c r="AS4885">
        <v>0</v>
      </c>
      <c r="AT4885">
        <v>0</v>
      </c>
      <c r="AU4885">
        <v>0</v>
      </c>
      <c r="BA4885">
        <v>2</v>
      </c>
    </row>
    <row r="4886" spans="3:53" ht="12.75" x14ac:dyDescent="0.2">
      <c r="C4886" t="s">
        <v>908</v>
      </c>
      <c r="D4886" t="s">
        <v>262</v>
      </c>
      <c r="E4886">
        <v>5.89</v>
      </c>
      <c r="F4886">
        <v>28.11</v>
      </c>
      <c r="G4886">
        <v>20.100000000000001</v>
      </c>
      <c r="H4886">
        <v>558.21</v>
      </c>
      <c r="I4886">
        <v>118.916</v>
      </c>
      <c r="J4886" t="s">
        <v>78</v>
      </c>
      <c r="K4886">
        <v>51.26</v>
      </c>
      <c r="L4886">
        <v>5.8993099999999998</v>
      </c>
      <c r="M4886">
        <v>-0.24257074132398609</v>
      </c>
      <c r="N4886">
        <v>5.8142040000000001</v>
      </c>
      <c r="O4886">
        <v>1.217638734382207</v>
      </c>
      <c r="P4886">
        <v>37690000</v>
      </c>
      <c r="Q4886">
        <v>13790000</v>
      </c>
      <c r="R4886">
        <v>2.73</v>
      </c>
      <c r="S4886">
        <v>36.366999999999997</v>
      </c>
      <c r="T4886">
        <v>12.59</v>
      </c>
      <c r="U4886">
        <v>23.414999999999999</v>
      </c>
      <c r="V4886">
        <f t="shared" si="535"/>
        <v>2.387243125093613</v>
      </c>
      <c r="AC4886">
        <v>6.39</v>
      </c>
      <c r="AD4886">
        <v>5.68</v>
      </c>
      <c r="AH4886" s="85">
        <f>IF(AND(M4886&lt;Variables!$G$6,M4886&gt;Variables!$G$5),0,1)</f>
        <v>1</v>
      </c>
      <c r="AI4886" s="85">
        <f t="shared" si="536"/>
        <v>0</v>
      </c>
      <c r="AJ4886" s="85">
        <f>IF(I4886&gt;Variables!$G$7,0,1)</f>
        <v>0</v>
      </c>
      <c r="AK4886" s="85">
        <f>IF(F4886&gt;Variables!$G$8,0,1)</f>
        <v>0</v>
      </c>
      <c r="AL4886" s="85">
        <f>IF(G4886&gt;Variables!$G$9,0,1)</f>
        <v>0</v>
      </c>
      <c r="AM4886" s="85">
        <f>IF(AND(K4886&gt;Variables!$G$10,K4886&lt;Variables!$G$11),0,1)</f>
        <v>0</v>
      </c>
      <c r="AN4886" s="103">
        <f>IF(H4886&lt;Variables!$G$13,1,0)</f>
        <v>1</v>
      </c>
      <c r="AO4886" s="101">
        <f>IF(R4886&lt;Variables!$G$12,0,1)</f>
        <v>1</v>
      </c>
      <c r="AP4886" s="86">
        <f t="shared" si="534"/>
        <v>1</v>
      </c>
      <c r="AR4886">
        <v>1</v>
      </c>
      <c r="AS4886">
        <v>0</v>
      </c>
      <c r="AT4886">
        <v>0</v>
      </c>
      <c r="AU4886">
        <v>0</v>
      </c>
      <c r="BA4886">
        <v>2</v>
      </c>
    </row>
    <row r="4887" spans="3:53" ht="12.75" x14ac:dyDescent="0.2">
      <c r="C4887" t="s">
        <v>908</v>
      </c>
      <c r="D4887" t="s">
        <v>133</v>
      </c>
      <c r="E4887">
        <v>7.4</v>
      </c>
      <c r="F4887">
        <v>50.51</v>
      </c>
      <c r="G4887">
        <v>6.8</v>
      </c>
      <c r="H4887">
        <v>22.11</v>
      </c>
      <c r="I4887">
        <v>-49.639000000000003</v>
      </c>
      <c r="J4887" t="s">
        <v>78</v>
      </c>
      <c r="K4887">
        <v>42.54</v>
      </c>
      <c r="L4887">
        <v>7.4342200000000016</v>
      </c>
      <c r="M4887">
        <v>-0.44685252790476743</v>
      </c>
      <c r="N4887">
        <v>7.6504880000000002</v>
      </c>
      <c r="O4887">
        <v>-3.261073019132902</v>
      </c>
      <c r="P4887">
        <v>68230000</v>
      </c>
      <c r="Q4887">
        <v>6720000</v>
      </c>
      <c r="R4887">
        <v>10.15</v>
      </c>
      <c r="S4887">
        <v>36.366999999999997</v>
      </c>
      <c r="T4887">
        <v>12.59</v>
      </c>
      <c r="U4887">
        <v>23.414999999999999</v>
      </c>
      <c r="V4887">
        <f t="shared" si="535"/>
        <v>2.2917053603751301</v>
      </c>
      <c r="AC4887">
        <v>9.82</v>
      </c>
      <c r="AD4887">
        <v>7.2</v>
      </c>
      <c r="AH4887" s="85">
        <f>IF(AND(M4887&lt;Variables!$G$6,M4887&gt;Variables!$G$5),0,1)</f>
        <v>1</v>
      </c>
      <c r="AI4887" s="85">
        <f t="shared" si="536"/>
        <v>1</v>
      </c>
      <c r="AJ4887" s="85">
        <f>IF(I4887&gt;Variables!$G$7,0,1)</f>
        <v>1</v>
      </c>
      <c r="AK4887" s="85">
        <f>IF(F4887&gt;Variables!$G$8,0,1)</f>
        <v>0</v>
      </c>
      <c r="AL4887" s="85">
        <f>IF(G4887&gt;Variables!$G$9,0,1)</f>
        <v>1</v>
      </c>
      <c r="AM4887" s="85">
        <f>IF(AND(K4887&gt;Variables!$G$10,K4887&lt;Variables!$G$11),0,1)</f>
        <v>1</v>
      </c>
      <c r="AN4887" s="103">
        <f>IF(H4887&lt;Variables!$G$13,1,0)</f>
        <v>1</v>
      </c>
      <c r="AO4887" s="101">
        <f>IF(R4887&lt;Variables!$G$12,0,1)</f>
        <v>1</v>
      </c>
      <c r="AP4887" s="86">
        <f t="shared" si="534"/>
        <v>1</v>
      </c>
      <c r="AR4887">
        <v>0</v>
      </c>
      <c r="AS4887">
        <v>0</v>
      </c>
      <c r="AT4887">
        <v>1</v>
      </c>
      <c r="AU4887">
        <v>0</v>
      </c>
      <c r="BA4887">
        <v>-2.25</v>
      </c>
    </row>
    <row r="4888" spans="3:53" ht="12.75" x14ac:dyDescent="0.2">
      <c r="C4888" t="s">
        <v>908</v>
      </c>
      <c r="D4888" t="s">
        <v>861</v>
      </c>
      <c r="E4888">
        <v>3.22</v>
      </c>
      <c r="F4888">
        <v>32.76</v>
      </c>
      <c r="G4888">
        <v>10.199999999999999</v>
      </c>
      <c r="H4888">
        <v>298.19</v>
      </c>
      <c r="I4888">
        <v>0.93899999999999995</v>
      </c>
      <c r="J4888" t="s">
        <v>78</v>
      </c>
      <c r="K4888">
        <v>50.5</v>
      </c>
      <c r="L4888">
        <v>3.2462399999999989</v>
      </c>
      <c r="M4888">
        <v>-0.1922223865148337</v>
      </c>
      <c r="N4888">
        <v>3.1869260000000001</v>
      </c>
      <c r="O4888">
        <v>1.6653665632650421</v>
      </c>
      <c r="P4888">
        <v>17340000</v>
      </c>
      <c r="Q4888">
        <v>352780</v>
      </c>
      <c r="R4888">
        <v>49.15</v>
      </c>
      <c r="S4888">
        <v>36.366999999999997</v>
      </c>
      <c r="T4888">
        <v>12.59</v>
      </c>
      <c r="U4888">
        <v>23.414999999999999</v>
      </c>
      <c r="V4888">
        <f t="shared" si="535"/>
        <v>2.3774553511755134</v>
      </c>
      <c r="AC4888">
        <v>3.75</v>
      </c>
      <c r="AD4888">
        <v>3.18</v>
      </c>
      <c r="AH4888" s="85">
        <f>IF(AND(M4888&lt;Variables!$G$6,M4888&gt;Variables!$G$5),0,1)</f>
        <v>1</v>
      </c>
      <c r="AI4888" s="85">
        <f t="shared" si="536"/>
        <v>0</v>
      </c>
      <c r="AJ4888" s="85">
        <f>IF(I4888&gt;Variables!$G$7,0,1)</f>
        <v>0</v>
      </c>
      <c r="AK4888" s="85">
        <f>IF(F4888&gt;Variables!$G$8,0,1)</f>
        <v>0</v>
      </c>
      <c r="AL4888" s="85">
        <f>IF(G4888&gt;Variables!$G$9,0,1)</f>
        <v>1</v>
      </c>
      <c r="AM4888" s="85">
        <f>IF(AND(K4888&gt;Variables!$G$10,K4888&lt;Variables!$G$11),0,1)</f>
        <v>0</v>
      </c>
      <c r="AN4888" s="103">
        <f>IF(H4888&lt;Variables!$G$13,1,0)</f>
        <v>1</v>
      </c>
      <c r="AO4888" s="101">
        <f>IF(R4888&lt;Variables!$G$12,0,1)</f>
        <v>1</v>
      </c>
      <c r="AP4888" s="86">
        <f t="shared" si="534"/>
        <v>1</v>
      </c>
      <c r="AR4888">
        <v>1</v>
      </c>
      <c r="AS4888">
        <v>0</v>
      </c>
      <c r="AT4888">
        <v>0</v>
      </c>
      <c r="AU4888">
        <v>0</v>
      </c>
      <c r="BA4888">
        <v>2</v>
      </c>
    </row>
    <row r="4889" spans="3:53" ht="12.75" x14ac:dyDescent="0.2">
      <c r="C4889" t="s">
        <v>909</v>
      </c>
      <c r="D4889" t="s">
        <v>603</v>
      </c>
      <c r="E4889">
        <v>15.5</v>
      </c>
      <c r="F4889">
        <v>12.2</v>
      </c>
      <c r="G4889">
        <v>7.42</v>
      </c>
      <c r="H4889">
        <v>8950</v>
      </c>
      <c r="I4889">
        <v>0</v>
      </c>
      <c r="J4889" t="s">
        <v>78</v>
      </c>
      <c r="K4889">
        <v>49.99</v>
      </c>
      <c r="L4889">
        <v>15.550924999999999</v>
      </c>
      <c r="M4889">
        <v>-0.18407265162682049</v>
      </c>
      <c r="N4889">
        <v>15.465242</v>
      </c>
      <c r="O4889">
        <v>0.36894346690466301</v>
      </c>
      <c r="P4889">
        <v>98146000</v>
      </c>
      <c r="Q4889">
        <v>31080000</v>
      </c>
      <c r="R4889">
        <v>3.16</v>
      </c>
      <c r="S4889">
        <v>36.804000000000002</v>
      </c>
      <c r="T4889">
        <v>13.03</v>
      </c>
      <c r="U4889">
        <v>23.697916666666671</v>
      </c>
      <c r="V4889">
        <f t="shared" si="535"/>
        <v>2.3716769729241185</v>
      </c>
      <c r="AC4889">
        <v>16.600000000000001</v>
      </c>
      <c r="AD4889">
        <v>15.12</v>
      </c>
      <c r="AH4889" s="85">
        <f>IF(AND(M4889&lt;Variables!$G$6,M4889&gt;Variables!$G$5),0,1)</f>
        <v>1</v>
      </c>
      <c r="AI4889" s="85">
        <f t="shared" si="536"/>
        <v>0</v>
      </c>
      <c r="AJ4889" s="85">
        <f>IF(I4889&gt;Variables!$G$7,0,1)</f>
        <v>1</v>
      </c>
      <c r="AK4889" s="85">
        <f>IF(F4889&gt;Variables!$G$8,0,1)</f>
        <v>0</v>
      </c>
      <c r="AL4889" s="85">
        <f>IF(G4889&gt;Variables!$G$9,0,1)</f>
        <v>1</v>
      </c>
      <c r="AM4889" s="85">
        <f>IF(AND(K4889&gt;Variables!$G$10,K4889&lt;Variables!$G$11),0,1)</f>
        <v>1</v>
      </c>
      <c r="AN4889" s="103">
        <f>IF(H4889&lt;Variables!$G$13,1,0)</f>
        <v>0</v>
      </c>
      <c r="AO4889" s="101">
        <f>IF(R4889&lt;Variables!$G$12,0,1)</f>
        <v>1</v>
      </c>
      <c r="AP4889" s="86">
        <f t="shared" si="534"/>
        <v>1</v>
      </c>
      <c r="AR4889">
        <v>1</v>
      </c>
      <c r="AS4889">
        <v>0</v>
      </c>
      <c r="AT4889">
        <v>0</v>
      </c>
      <c r="AU4889">
        <v>0</v>
      </c>
      <c r="BA4889">
        <v>1.48</v>
      </c>
    </row>
    <row r="4890" spans="3:53" ht="12.75" x14ac:dyDescent="0.2">
      <c r="C4890" t="s">
        <v>909</v>
      </c>
      <c r="D4890" t="s">
        <v>862</v>
      </c>
      <c r="E4890">
        <v>78.13</v>
      </c>
      <c r="F4890">
        <v>21.14</v>
      </c>
      <c r="G4890">
        <v>-0.52</v>
      </c>
      <c r="H4890">
        <v>4480</v>
      </c>
      <c r="I4890">
        <v>2.5379999999999998</v>
      </c>
      <c r="J4890" t="s">
        <v>78</v>
      </c>
      <c r="K4890">
        <v>48.44</v>
      </c>
      <c r="L4890">
        <v>78.127674999999996</v>
      </c>
      <c r="M4890">
        <v>-9.8236636377466539E-3</v>
      </c>
      <c r="N4890">
        <v>78.194969999999998</v>
      </c>
      <c r="O4890">
        <v>-9.5875732160257007E-2</v>
      </c>
      <c r="P4890">
        <v>16742000</v>
      </c>
      <c r="Q4890">
        <v>578815</v>
      </c>
      <c r="R4890">
        <v>28.92</v>
      </c>
      <c r="S4890">
        <v>36.804000000000002</v>
      </c>
      <c r="T4890">
        <v>13.03</v>
      </c>
      <c r="U4890">
        <v>23.697916666666671</v>
      </c>
      <c r="V4890">
        <f t="shared" si="535"/>
        <v>2.3510495568992673</v>
      </c>
      <c r="AC4890">
        <v>78.2</v>
      </c>
      <c r="AD4890">
        <v>78</v>
      </c>
      <c r="AH4890" s="85">
        <f>IF(AND(M4890&lt;Variables!$G$6,M4890&gt;Variables!$G$5),0,1)</f>
        <v>1</v>
      </c>
      <c r="AI4890" s="85">
        <f t="shared" si="536"/>
        <v>1</v>
      </c>
      <c r="AJ4890" s="85">
        <f>IF(I4890&gt;Variables!$G$7,0,1)</f>
        <v>0</v>
      </c>
      <c r="AK4890" s="85">
        <f>IF(F4890&gt;Variables!$G$8,0,1)</f>
        <v>0</v>
      </c>
      <c r="AL4890" s="85">
        <f>IF(G4890&gt;Variables!$G$9,0,1)</f>
        <v>1</v>
      </c>
      <c r="AM4890" s="85">
        <f>IF(AND(K4890&gt;Variables!$G$10,K4890&lt;Variables!$G$11),0,1)</f>
        <v>1</v>
      </c>
      <c r="AN4890" s="103">
        <f>IF(H4890&lt;Variables!$G$13,1,0)</f>
        <v>0</v>
      </c>
      <c r="AO4890" s="101">
        <f>IF(R4890&lt;Variables!$G$12,0,1)</f>
        <v>1</v>
      </c>
      <c r="AP4890" s="86">
        <f t="shared" si="534"/>
        <v>1</v>
      </c>
      <c r="AR4890">
        <v>0</v>
      </c>
      <c r="AS4890">
        <v>1</v>
      </c>
      <c r="AT4890">
        <v>0</v>
      </c>
      <c r="AU4890">
        <v>0</v>
      </c>
      <c r="BA4890">
        <v>-0.04</v>
      </c>
    </row>
    <row r="4891" spans="3:53" ht="12.75" x14ac:dyDescent="0.2">
      <c r="C4891" t="s">
        <v>909</v>
      </c>
      <c r="D4891" t="s">
        <v>251</v>
      </c>
      <c r="E4891">
        <v>11.14</v>
      </c>
      <c r="F4891">
        <v>23.56</v>
      </c>
      <c r="G4891">
        <v>17.7</v>
      </c>
      <c r="H4891">
        <v>3650</v>
      </c>
      <c r="I4891">
        <v>-6.0999999999999999E-2</v>
      </c>
      <c r="J4891" t="s">
        <v>78</v>
      </c>
      <c r="K4891">
        <v>71.290000000000006</v>
      </c>
      <c r="L4891">
        <v>10.912929999999999</v>
      </c>
      <c r="M4891">
        <v>2.081659096136427</v>
      </c>
      <c r="N4891">
        <v>10.684294</v>
      </c>
      <c r="O4891">
        <v>4.2661312015562363</v>
      </c>
      <c r="P4891">
        <v>50886000</v>
      </c>
      <c r="Q4891">
        <v>22840000</v>
      </c>
      <c r="R4891">
        <v>2.23</v>
      </c>
      <c r="S4891">
        <v>36.804000000000002</v>
      </c>
      <c r="T4891">
        <v>13.03</v>
      </c>
      <c r="U4891">
        <v>23.697916666666671</v>
      </c>
      <c r="V4891">
        <f t="shared" si="535"/>
        <v>2.4054493715117742</v>
      </c>
      <c r="AC4891">
        <v>12</v>
      </c>
      <c r="AD4891">
        <v>10.75</v>
      </c>
      <c r="AH4891" s="85">
        <f>IF(AND(M4891&lt;Variables!$G$6,M4891&gt;Variables!$G$5),0,1)</f>
        <v>1</v>
      </c>
      <c r="AI4891" s="85">
        <f t="shared" si="536"/>
        <v>0</v>
      </c>
      <c r="AJ4891" s="85">
        <f>IF(I4891&gt;Variables!$G$7,0,1)</f>
        <v>1</v>
      </c>
      <c r="AK4891" s="85">
        <f>IF(F4891&gt;Variables!$G$8,0,1)</f>
        <v>0</v>
      </c>
      <c r="AL4891" s="85">
        <f>IF(G4891&gt;Variables!$G$9,0,1)</f>
        <v>0</v>
      </c>
      <c r="AM4891" s="85">
        <f>IF(AND(K4891&gt;Variables!$G$10,K4891&lt;Variables!$G$11),0,1)</f>
        <v>0</v>
      </c>
      <c r="AN4891" s="103">
        <f>IF(H4891&lt;Variables!$G$13,1,0)</f>
        <v>0</v>
      </c>
      <c r="AO4891" s="101">
        <f>IF(R4891&lt;Variables!$G$12,0,1)</f>
        <v>1</v>
      </c>
      <c r="AP4891" s="86">
        <f t="shared" si="534"/>
        <v>1</v>
      </c>
      <c r="AR4891">
        <v>0</v>
      </c>
      <c r="AS4891">
        <v>0</v>
      </c>
      <c r="AT4891">
        <v>1</v>
      </c>
      <c r="AU4891">
        <v>0</v>
      </c>
      <c r="BA4891">
        <v>-2.25</v>
      </c>
    </row>
    <row r="4892" spans="3:53" ht="12.75" x14ac:dyDescent="0.2">
      <c r="C4892" t="s">
        <v>909</v>
      </c>
      <c r="D4892" t="s">
        <v>906</v>
      </c>
      <c r="E4892">
        <v>37.6</v>
      </c>
      <c r="F4892">
        <v>13.5</v>
      </c>
      <c r="G4892">
        <v>12.65</v>
      </c>
      <c r="H4892">
        <v>3420</v>
      </c>
      <c r="I4892">
        <v>0</v>
      </c>
      <c r="J4892" t="s">
        <v>78</v>
      </c>
      <c r="K4892">
        <v>76.05</v>
      </c>
      <c r="L4892">
        <v>36.979970000000009</v>
      </c>
      <c r="M4892">
        <v>2.3527060730443869</v>
      </c>
      <c r="N4892">
        <v>36.137887999999997</v>
      </c>
      <c r="O4892">
        <v>4.7377201456820197</v>
      </c>
      <c r="P4892">
        <v>785464</v>
      </c>
      <c r="Q4892">
        <v>895144</v>
      </c>
      <c r="R4892">
        <v>0.88</v>
      </c>
      <c r="S4892">
        <v>36.804000000000002</v>
      </c>
      <c r="T4892">
        <v>13.03</v>
      </c>
      <c r="U4892">
        <v>23.697916666666671</v>
      </c>
      <c r="V4892">
        <f t="shared" si="535"/>
        <v>2.3987079177311412</v>
      </c>
      <c r="AC4892">
        <v>39.479999999999997</v>
      </c>
      <c r="AD4892">
        <v>37.15</v>
      </c>
      <c r="AH4892" s="85">
        <f>IF(AND(M4892&lt;Variables!$G$6,M4892&gt;Variables!$G$5),0,1)</f>
        <v>1</v>
      </c>
      <c r="AI4892" s="85">
        <f t="shared" si="536"/>
        <v>0</v>
      </c>
      <c r="AJ4892" s="85">
        <f>IF(I4892&gt;Variables!$G$7,0,1)</f>
        <v>1</v>
      </c>
      <c r="AK4892" s="85">
        <f>IF(F4892&gt;Variables!$G$8,0,1)</f>
        <v>0</v>
      </c>
      <c r="AL4892" s="85">
        <f>IF(G4892&gt;Variables!$G$9,0,1)</f>
        <v>0</v>
      </c>
      <c r="AM4892" s="85">
        <f>IF(AND(K4892&gt;Variables!$G$10,K4892&lt;Variables!$G$11),0,1)</f>
        <v>1</v>
      </c>
      <c r="AN4892" s="103">
        <f>IF(H4892&lt;Variables!$G$13,1,0)</f>
        <v>0</v>
      </c>
      <c r="AO4892" s="101">
        <f>IF(R4892&lt;Variables!$G$12,0,1)</f>
        <v>0</v>
      </c>
      <c r="AP4892" s="86">
        <f t="shared" si="534"/>
        <v>1</v>
      </c>
      <c r="AR4892">
        <v>1</v>
      </c>
      <c r="AS4892">
        <v>0</v>
      </c>
      <c r="AT4892">
        <v>0</v>
      </c>
      <c r="AU4892">
        <v>0</v>
      </c>
      <c r="BA4892">
        <v>1.52</v>
      </c>
    </row>
    <row r="4893" spans="3:53" ht="12.75" x14ac:dyDescent="0.2">
      <c r="C4893" t="s">
        <v>909</v>
      </c>
      <c r="D4893" t="s">
        <v>886</v>
      </c>
      <c r="E4893">
        <v>29.12</v>
      </c>
      <c r="F4893">
        <v>13.5</v>
      </c>
      <c r="G4893">
        <v>12.02</v>
      </c>
      <c r="H4893">
        <v>5330</v>
      </c>
      <c r="I4893">
        <v>-28.87</v>
      </c>
      <c r="J4893" t="s">
        <v>78</v>
      </c>
      <c r="K4893">
        <v>66.36</v>
      </c>
      <c r="L4893">
        <v>28.844325000000001</v>
      </c>
      <c r="M4893">
        <v>0.93839949452795535</v>
      </c>
      <c r="N4893">
        <v>28.618269999999999</v>
      </c>
      <c r="O4893">
        <v>1.73570939123852</v>
      </c>
      <c r="P4893">
        <v>944289</v>
      </c>
      <c r="Q4893">
        <v>1015000</v>
      </c>
      <c r="R4893">
        <v>0.93</v>
      </c>
      <c r="S4893">
        <v>36.804000000000002</v>
      </c>
      <c r="T4893">
        <v>13.03</v>
      </c>
      <c r="U4893">
        <v>23.697916666666671</v>
      </c>
      <c r="V4893">
        <f t="shared" si="535"/>
        <v>2.4677540141126544</v>
      </c>
      <c r="AC4893">
        <v>29.7</v>
      </c>
      <c r="AD4893">
        <v>29.040099999999999</v>
      </c>
      <c r="AH4893" s="85">
        <f>IF(AND(M4893&lt;Variables!$G$6,M4893&gt;Variables!$G$5),0,1)</f>
        <v>1</v>
      </c>
      <c r="AI4893" s="85">
        <f t="shared" si="536"/>
        <v>0</v>
      </c>
      <c r="AJ4893" s="85">
        <f>IF(I4893&gt;Variables!$G$7,0,1)</f>
        <v>1</v>
      </c>
      <c r="AK4893" s="85">
        <f>IF(F4893&gt;Variables!$G$8,0,1)</f>
        <v>0</v>
      </c>
      <c r="AL4893" s="85">
        <f>IF(G4893&gt;Variables!$G$9,0,1)</f>
        <v>0</v>
      </c>
      <c r="AM4893" s="85">
        <f>IF(AND(K4893&gt;Variables!$G$10,K4893&lt;Variables!$G$11),0,1)</f>
        <v>0</v>
      </c>
      <c r="AN4893" s="103">
        <f>IF(H4893&lt;Variables!$G$13,1,0)</f>
        <v>0</v>
      </c>
      <c r="AO4893" s="101">
        <f>IF(R4893&lt;Variables!$G$12,0,1)</f>
        <v>0</v>
      </c>
      <c r="AP4893" s="86">
        <f t="shared" si="534"/>
        <v>1</v>
      </c>
      <c r="AR4893">
        <v>0</v>
      </c>
      <c r="AS4893">
        <v>1</v>
      </c>
      <c r="AT4893">
        <v>0</v>
      </c>
      <c r="AU4893">
        <v>0</v>
      </c>
      <c r="BA4893">
        <v>0.55000000000000004</v>
      </c>
    </row>
    <row r="4894" spans="3:53" ht="12.75" x14ac:dyDescent="0.2">
      <c r="C4894" t="s">
        <v>909</v>
      </c>
      <c r="D4894" t="s">
        <v>331</v>
      </c>
      <c r="E4894">
        <v>56.22</v>
      </c>
      <c r="F4894">
        <v>17.48</v>
      </c>
      <c r="G4894">
        <v>7.43</v>
      </c>
      <c r="H4894">
        <v>25710</v>
      </c>
      <c r="I4894">
        <v>1130.31</v>
      </c>
      <c r="J4894" t="s">
        <v>78</v>
      </c>
      <c r="K4894">
        <v>49.85</v>
      </c>
      <c r="L4894">
        <v>56.268250000000002</v>
      </c>
      <c r="M4894">
        <v>3.1101020557796808E-3</v>
      </c>
      <c r="N4894">
        <v>56.455081999999997</v>
      </c>
      <c r="O4894">
        <v>-0.32783939628322789</v>
      </c>
      <c r="P4894">
        <v>193736000</v>
      </c>
      <c r="Q4894">
        <v>136810000</v>
      </c>
      <c r="R4894">
        <v>1.42</v>
      </c>
      <c r="S4894">
        <v>36.804000000000002</v>
      </c>
      <c r="T4894">
        <v>13.03</v>
      </c>
      <c r="U4894">
        <v>23.697916666666671</v>
      </c>
      <c r="V4894">
        <f t="shared" si="535"/>
        <v>2.36536648464276</v>
      </c>
      <c r="AC4894">
        <v>59.5</v>
      </c>
      <c r="AD4894">
        <v>51.8</v>
      </c>
      <c r="AH4894" s="85">
        <f>IF(AND(M4894&lt;Variables!$G$6,M4894&gt;Variables!$G$5),0,1)</f>
        <v>1</v>
      </c>
      <c r="AI4894" s="85">
        <f t="shared" si="536"/>
        <v>1</v>
      </c>
      <c r="AJ4894" s="85">
        <f>IF(I4894&gt;Variables!$G$7,0,1)</f>
        <v>0</v>
      </c>
      <c r="AK4894" s="85">
        <f>IF(F4894&gt;Variables!$G$8,0,1)</f>
        <v>0</v>
      </c>
      <c r="AL4894" s="85">
        <f>IF(G4894&gt;Variables!$G$9,0,1)</f>
        <v>1</v>
      </c>
      <c r="AM4894" s="85">
        <f>IF(AND(K4894&gt;Variables!$G$10,K4894&lt;Variables!$G$11),0,1)</f>
        <v>1</v>
      </c>
      <c r="AN4894" s="103">
        <f>IF(H4894&lt;Variables!$G$13,1,0)</f>
        <v>0</v>
      </c>
      <c r="AO4894" s="101">
        <f>IF(R4894&lt;Variables!$G$12,0,1)</f>
        <v>0</v>
      </c>
      <c r="AP4894" s="86">
        <f t="shared" si="534"/>
        <v>1</v>
      </c>
      <c r="AR4894">
        <v>1</v>
      </c>
      <c r="AS4894">
        <v>0</v>
      </c>
      <c r="AT4894">
        <v>0</v>
      </c>
      <c r="AU4894">
        <v>0</v>
      </c>
      <c r="BA4894">
        <v>1.1499999999999999</v>
      </c>
    </row>
    <row r="4895" spans="3:53" ht="12.75" x14ac:dyDescent="0.2">
      <c r="C4895" t="s">
        <v>909</v>
      </c>
      <c r="D4895" t="s">
        <v>697</v>
      </c>
      <c r="E4895">
        <v>6.87</v>
      </c>
      <c r="F4895">
        <v>16.78</v>
      </c>
      <c r="G4895">
        <v>19.850000000000001</v>
      </c>
      <c r="H4895">
        <v>-99999</v>
      </c>
      <c r="I4895">
        <v>-7.8109999999999999</v>
      </c>
      <c r="J4895" t="s">
        <v>76</v>
      </c>
      <c r="K4895">
        <v>49.59</v>
      </c>
      <c r="L4895">
        <v>6.8516666666666666</v>
      </c>
      <c r="M4895">
        <v>-0.29433227925078731</v>
      </c>
      <c r="N4895">
        <v>6.80185</v>
      </c>
      <c r="O4895">
        <v>0.43591081838029622</v>
      </c>
      <c r="P4895">
        <v>211389</v>
      </c>
      <c r="Q4895">
        <v>74910</v>
      </c>
      <c r="R4895">
        <v>2.82</v>
      </c>
      <c r="S4895">
        <v>36.804000000000002</v>
      </c>
      <c r="T4895">
        <v>13.03</v>
      </c>
      <c r="U4895">
        <v>23.697916666666671</v>
      </c>
      <c r="V4895">
        <f t="shared" si="535"/>
        <v>2.3700565262953046</v>
      </c>
      <c r="AC4895">
        <v>6.9</v>
      </c>
      <c r="AD4895">
        <v>5.8</v>
      </c>
      <c r="AH4895" s="85">
        <f>IF(AND(M4895&lt;Variables!$G$6,M4895&gt;Variables!$G$5),0,1)</f>
        <v>1</v>
      </c>
      <c r="AI4895" s="85">
        <f t="shared" si="536"/>
        <v>0</v>
      </c>
      <c r="AJ4895" s="85">
        <f>IF(I4895&gt;Variables!$G$7,0,1)</f>
        <v>1</v>
      </c>
      <c r="AK4895" s="85">
        <f>IF(F4895&gt;Variables!$G$8,0,1)</f>
        <v>0</v>
      </c>
      <c r="AL4895" s="85">
        <f>IF(G4895&gt;Variables!$G$9,0,1)</f>
        <v>0</v>
      </c>
      <c r="AM4895" s="85">
        <f>IF(AND(K4895&gt;Variables!$G$10,K4895&lt;Variables!$G$11),0,1)</f>
        <v>1</v>
      </c>
      <c r="AN4895" s="103">
        <f>IF(H4895&lt;Variables!$G$13,1,0)</f>
        <v>1</v>
      </c>
      <c r="AO4895" s="101">
        <f>IF(R4895&lt;Variables!$G$12,0,1)</f>
        <v>1</v>
      </c>
      <c r="AP4895" s="86">
        <f t="shared" si="534"/>
        <v>0</v>
      </c>
      <c r="AR4895">
        <v>0</v>
      </c>
      <c r="AS4895">
        <v>0</v>
      </c>
      <c r="AT4895">
        <v>1</v>
      </c>
      <c r="AU4895">
        <v>0</v>
      </c>
      <c r="BA4895">
        <v>-1.66</v>
      </c>
    </row>
    <row r="4896" spans="3:53" ht="12.75" x14ac:dyDescent="0.2">
      <c r="C4896" t="s">
        <v>909</v>
      </c>
      <c r="D4896" t="s">
        <v>872</v>
      </c>
      <c r="E4896">
        <v>5.95</v>
      </c>
      <c r="F4896">
        <v>60.75</v>
      </c>
      <c r="G4896">
        <v>12.05</v>
      </c>
      <c r="H4896">
        <v>208.2</v>
      </c>
      <c r="I4896">
        <v>-15.194000000000001</v>
      </c>
      <c r="J4896" t="s">
        <v>78</v>
      </c>
      <c r="K4896">
        <v>53.54</v>
      </c>
      <c r="L4896">
        <v>5.9488000000000012</v>
      </c>
      <c r="M4896">
        <v>2.0172135556733781E-2</v>
      </c>
      <c r="N4896">
        <v>5.9465999999999992</v>
      </c>
      <c r="O4896">
        <v>5.7175528873658191E-2</v>
      </c>
      <c r="P4896">
        <v>1690000</v>
      </c>
      <c r="Q4896">
        <v>20810</v>
      </c>
      <c r="R4896">
        <v>81.209999999999994</v>
      </c>
      <c r="S4896">
        <v>36.804000000000002</v>
      </c>
      <c r="T4896">
        <v>13.03</v>
      </c>
      <c r="U4896">
        <v>23.697916666666671</v>
      </c>
      <c r="V4896">
        <f t="shared" si="535"/>
        <v>2.4029436942442177</v>
      </c>
      <c r="AC4896">
        <v>5.95</v>
      </c>
      <c r="AD4896">
        <v>5.93</v>
      </c>
      <c r="AH4896" s="85">
        <f>IF(AND(M4896&lt;Variables!$G$6,M4896&gt;Variables!$G$5),0,1)</f>
        <v>1</v>
      </c>
      <c r="AI4896" s="85">
        <f t="shared" si="536"/>
        <v>0</v>
      </c>
      <c r="AJ4896" s="85">
        <f>IF(I4896&gt;Variables!$G$7,0,1)</f>
        <v>1</v>
      </c>
      <c r="AK4896" s="85">
        <f>IF(F4896&gt;Variables!$G$8,0,1)</f>
        <v>0</v>
      </c>
      <c r="AL4896" s="85">
        <f>IF(G4896&gt;Variables!$G$9,0,1)</f>
        <v>0</v>
      </c>
      <c r="AM4896" s="85">
        <f>IF(AND(K4896&gt;Variables!$G$10,K4896&lt;Variables!$G$11),0,1)</f>
        <v>0</v>
      </c>
      <c r="AN4896" s="103">
        <f>IF(H4896&lt;Variables!$G$13,1,0)</f>
        <v>1</v>
      </c>
      <c r="AO4896" s="101">
        <f>IF(R4896&lt;Variables!$G$12,0,1)</f>
        <v>1</v>
      </c>
      <c r="AP4896" s="86">
        <f t="shared" si="534"/>
        <v>1</v>
      </c>
      <c r="AR4896">
        <v>0</v>
      </c>
      <c r="AS4896">
        <v>1</v>
      </c>
      <c r="AT4896">
        <v>0</v>
      </c>
      <c r="AU4896">
        <v>0</v>
      </c>
      <c r="BA4896">
        <v>0</v>
      </c>
    </row>
    <row r="4897" spans="3:53" ht="12.75" x14ac:dyDescent="0.2">
      <c r="C4897" t="s">
        <v>909</v>
      </c>
      <c r="D4897" t="s">
        <v>868</v>
      </c>
      <c r="E4897">
        <v>5.66</v>
      </c>
      <c r="F4897">
        <v>40.799999999999997</v>
      </c>
      <c r="G4897">
        <v>-4.0999999999999996</v>
      </c>
      <c r="H4897">
        <v>124.3</v>
      </c>
      <c r="I4897">
        <v>0.442</v>
      </c>
      <c r="J4897" t="s">
        <v>76</v>
      </c>
      <c r="K4897">
        <v>55.05</v>
      </c>
      <c r="L4897">
        <v>5.6504700000000003</v>
      </c>
      <c r="M4897">
        <v>0.30316062203674848</v>
      </c>
      <c r="N4897">
        <v>5.6059240000000008</v>
      </c>
      <c r="O4897">
        <v>1.100193295520941</v>
      </c>
      <c r="P4897">
        <v>27410000</v>
      </c>
      <c r="Q4897">
        <v>722400</v>
      </c>
      <c r="R4897">
        <v>37.94</v>
      </c>
      <c r="S4897">
        <v>36.804000000000002</v>
      </c>
      <c r="T4897">
        <v>13.03</v>
      </c>
      <c r="U4897">
        <v>23.697916666666671</v>
      </c>
      <c r="V4897">
        <f t="shared" si="535"/>
        <v>2.4070144080510119</v>
      </c>
      <c r="AC4897">
        <v>5.6676000000000002</v>
      </c>
      <c r="AD4897">
        <v>5.0199999999999996</v>
      </c>
      <c r="AH4897" s="85">
        <f>IF(AND(M4897&lt;Variables!$G$6,M4897&gt;Variables!$G$5),0,1)</f>
        <v>1</v>
      </c>
      <c r="AI4897" s="85">
        <f t="shared" si="536"/>
        <v>0</v>
      </c>
      <c r="AJ4897" s="85">
        <f>IF(I4897&gt;Variables!$G$7,0,1)</f>
        <v>0</v>
      </c>
      <c r="AK4897" s="85">
        <f>IF(F4897&gt;Variables!$G$8,0,1)</f>
        <v>0</v>
      </c>
      <c r="AL4897" s="85">
        <f>IF(G4897&gt;Variables!$G$9,0,1)</f>
        <v>1</v>
      </c>
      <c r="AM4897" s="85">
        <f>IF(AND(K4897&gt;Variables!$G$10,K4897&lt;Variables!$G$11),0,1)</f>
        <v>0</v>
      </c>
      <c r="AN4897" s="103">
        <f>IF(H4897&lt;Variables!$G$13,1,0)</f>
        <v>1</v>
      </c>
      <c r="AO4897" s="101">
        <f>IF(R4897&lt;Variables!$G$12,0,1)</f>
        <v>1</v>
      </c>
      <c r="AP4897" s="86">
        <f t="shared" si="534"/>
        <v>0</v>
      </c>
      <c r="AR4897">
        <v>0</v>
      </c>
      <c r="AS4897">
        <v>0</v>
      </c>
      <c r="AT4897">
        <v>1</v>
      </c>
      <c r="AU4897">
        <v>0</v>
      </c>
      <c r="BA4897">
        <v>-2.25</v>
      </c>
    </row>
    <row r="4898" spans="3:53" ht="12.75" x14ac:dyDescent="0.2">
      <c r="C4898" t="s">
        <v>909</v>
      </c>
      <c r="D4898" t="s">
        <v>262</v>
      </c>
      <c r="E4898">
        <v>5.99</v>
      </c>
      <c r="F4898">
        <v>28.36</v>
      </c>
      <c r="G4898">
        <v>20.98</v>
      </c>
      <c r="H4898">
        <v>558.21</v>
      </c>
      <c r="I4898">
        <v>119.34399999999999</v>
      </c>
      <c r="J4898" t="s">
        <v>78</v>
      </c>
      <c r="K4898">
        <v>55.5</v>
      </c>
      <c r="L4898">
        <v>5.9051799999999997</v>
      </c>
      <c r="M4898">
        <v>0.38982723642633599</v>
      </c>
      <c r="N4898">
        <v>5.8392180000000007</v>
      </c>
      <c r="O4898">
        <v>1.523868435807666</v>
      </c>
      <c r="P4898">
        <v>38300000</v>
      </c>
      <c r="Q4898">
        <v>13790000</v>
      </c>
      <c r="R4898">
        <v>2.78</v>
      </c>
      <c r="S4898">
        <v>36.804000000000002</v>
      </c>
      <c r="T4898">
        <v>13.03</v>
      </c>
      <c r="U4898">
        <v>23.697916666666671</v>
      </c>
      <c r="V4898">
        <f t="shared" si="535"/>
        <v>2.407652476029519</v>
      </c>
      <c r="AC4898">
        <v>6.39</v>
      </c>
      <c r="AD4898">
        <v>5.68</v>
      </c>
      <c r="AH4898" s="85">
        <f>IF(AND(M4898&lt;Variables!$G$6,M4898&gt;Variables!$G$5),0,1)</f>
        <v>1</v>
      </c>
      <c r="AI4898" s="85">
        <f t="shared" si="536"/>
        <v>0</v>
      </c>
      <c r="AJ4898" s="85">
        <f>IF(I4898&gt;Variables!$G$7,0,1)</f>
        <v>0</v>
      </c>
      <c r="AK4898" s="85">
        <f>IF(F4898&gt;Variables!$G$8,0,1)</f>
        <v>0</v>
      </c>
      <c r="AL4898" s="85">
        <f>IF(G4898&gt;Variables!$G$9,0,1)</f>
        <v>0</v>
      </c>
      <c r="AM4898" s="85">
        <f>IF(AND(K4898&gt;Variables!$G$10,K4898&lt;Variables!$G$11),0,1)</f>
        <v>0</v>
      </c>
      <c r="AN4898" s="103">
        <f>IF(H4898&lt;Variables!$G$13,1,0)</f>
        <v>1</v>
      </c>
      <c r="AO4898" s="101">
        <f>IF(R4898&lt;Variables!$G$12,0,1)</f>
        <v>1</v>
      </c>
      <c r="AP4898" s="86">
        <f t="shared" si="534"/>
        <v>1</v>
      </c>
      <c r="AR4898">
        <v>0</v>
      </c>
      <c r="AS4898">
        <v>0</v>
      </c>
      <c r="AT4898">
        <v>1</v>
      </c>
      <c r="AU4898">
        <v>0</v>
      </c>
      <c r="BA4898">
        <v>-2.25</v>
      </c>
    </row>
    <row r="4899" spans="3:53" ht="12.75" x14ac:dyDescent="0.2">
      <c r="C4899" t="s">
        <v>909</v>
      </c>
      <c r="D4899" t="s">
        <v>133</v>
      </c>
      <c r="E4899">
        <v>7.45</v>
      </c>
      <c r="F4899">
        <v>51.95</v>
      </c>
      <c r="G4899">
        <v>6.06</v>
      </c>
      <c r="H4899">
        <v>22.11</v>
      </c>
      <c r="I4899">
        <v>-49.655999999999999</v>
      </c>
      <c r="J4899" t="s">
        <v>78</v>
      </c>
      <c r="K4899">
        <v>44.57</v>
      </c>
      <c r="L4899">
        <v>7.3853799999999996</v>
      </c>
      <c r="M4899">
        <v>-0.47905456455863948</v>
      </c>
      <c r="N4899">
        <v>7.6087440000000006</v>
      </c>
      <c r="O4899">
        <v>-3.400613820099625</v>
      </c>
      <c r="P4899">
        <v>68810000</v>
      </c>
      <c r="Q4899">
        <v>6720000</v>
      </c>
      <c r="R4899">
        <v>10.24</v>
      </c>
      <c r="S4899">
        <v>36.804000000000002</v>
      </c>
      <c r="T4899">
        <v>13.03</v>
      </c>
      <c r="U4899">
        <v>23.697916666666671</v>
      </c>
      <c r="V4899">
        <f t="shared" si="535"/>
        <v>2.3156881616458462</v>
      </c>
      <c r="AC4899">
        <v>9.82</v>
      </c>
      <c r="AD4899">
        <v>7.3</v>
      </c>
      <c r="AH4899" s="85">
        <f>IF(AND(M4899&lt;Variables!$G$6,M4899&gt;Variables!$G$5),0,1)</f>
        <v>1</v>
      </c>
      <c r="AI4899" s="85">
        <f t="shared" si="536"/>
        <v>1</v>
      </c>
      <c r="AJ4899" s="85">
        <f>IF(I4899&gt;Variables!$G$7,0,1)</f>
        <v>1</v>
      </c>
      <c r="AK4899" s="85">
        <f>IF(F4899&gt;Variables!$G$8,0,1)</f>
        <v>0</v>
      </c>
      <c r="AL4899" s="85">
        <f>IF(G4899&gt;Variables!$G$9,0,1)</f>
        <v>1</v>
      </c>
      <c r="AM4899" s="85">
        <f>IF(AND(K4899&gt;Variables!$G$10,K4899&lt;Variables!$G$11),0,1)</f>
        <v>1</v>
      </c>
      <c r="AN4899" s="103">
        <f>IF(H4899&lt;Variables!$G$13,1,0)</f>
        <v>1</v>
      </c>
      <c r="AO4899" s="101">
        <f>IF(R4899&lt;Variables!$G$12,0,1)</f>
        <v>1</v>
      </c>
      <c r="AP4899" s="86">
        <f t="shared" si="534"/>
        <v>1</v>
      </c>
      <c r="AR4899">
        <v>1</v>
      </c>
      <c r="AS4899">
        <v>0</v>
      </c>
      <c r="AT4899">
        <v>0</v>
      </c>
      <c r="AU4899">
        <v>0</v>
      </c>
      <c r="BA4899">
        <v>2</v>
      </c>
    </row>
    <row r="4900" spans="3:53" ht="12.75" x14ac:dyDescent="0.2">
      <c r="C4900" t="s">
        <v>909</v>
      </c>
      <c r="D4900" t="s">
        <v>863</v>
      </c>
      <c r="E4900">
        <v>73.900000000000006</v>
      </c>
      <c r="F4900">
        <v>29.25</v>
      </c>
      <c r="G4900">
        <v>0.76</v>
      </c>
      <c r="H4900">
        <v>976.52</v>
      </c>
      <c r="I4900">
        <v>-13.887</v>
      </c>
      <c r="J4900" t="s">
        <v>78</v>
      </c>
      <c r="K4900">
        <v>63.55</v>
      </c>
      <c r="L4900">
        <v>73.780254999999983</v>
      </c>
      <c r="M4900">
        <v>0.1488812962221685</v>
      </c>
      <c r="N4900">
        <v>73.739447999999996</v>
      </c>
      <c r="O4900">
        <v>0.20430312958134431</v>
      </c>
      <c r="P4900">
        <v>4590000</v>
      </c>
      <c r="Q4900">
        <v>316460</v>
      </c>
      <c r="R4900">
        <v>14.5</v>
      </c>
      <c r="S4900">
        <v>36.804000000000002</v>
      </c>
      <c r="T4900">
        <v>13.03</v>
      </c>
      <c r="U4900">
        <v>23.697916666666671</v>
      </c>
      <c r="V4900">
        <f t="shared" si="535"/>
        <v>2.4976810038619393</v>
      </c>
      <c r="AC4900">
        <v>73.989999999999995</v>
      </c>
      <c r="AD4900">
        <v>73.7</v>
      </c>
      <c r="AH4900" s="85">
        <f>IF(AND(M4900&lt;Variables!$G$6,M4900&gt;Variables!$G$5),0,1)</f>
        <v>1</v>
      </c>
      <c r="AI4900" s="85">
        <f t="shared" si="536"/>
        <v>0</v>
      </c>
      <c r="AJ4900" s="85">
        <f>IF(I4900&gt;Variables!$G$7,0,1)</f>
        <v>1</v>
      </c>
      <c r="AK4900" s="85">
        <f>IF(F4900&gt;Variables!$G$8,0,1)</f>
        <v>0</v>
      </c>
      <c r="AL4900" s="85">
        <f>IF(G4900&gt;Variables!$G$9,0,1)</f>
        <v>1</v>
      </c>
      <c r="AM4900" s="85">
        <f>IF(AND(K4900&gt;Variables!$G$10,K4900&lt;Variables!$G$11),0,1)</f>
        <v>0</v>
      </c>
      <c r="AN4900" s="103">
        <f>IF(H4900&lt;Variables!$G$13,1,0)</f>
        <v>1</v>
      </c>
      <c r="AO4900" s="101">
        <f>IF(R4900&lt;Variables!$G$12,0,1)</f>
        <v>1</v>
      </c>
      <c r="AP4900" s="86">
        <f t="shared" si="534"/>
        <v>1</v>
      </c>
      <c r="AR4900">
        <v>0</v>
      </c>
      <c r="AS4900">
        <v>1</v>
      </c>
      <c r="AT4900">
        <v>0</v>
      </c>
      <c r="AU4900">
        <v>0</v>
      </c>
      <c r="BA4900">
        <v>-0.12</v>
      </c>
    </row>
    <row r="4901" spans="3:53" ht="12.75" x14ac:dyDescent="0.2">
      <c r="C4901" t="s">
        <v>909</v>
      </c>
      <c r="D4901" t="s">
        <v>840</v>
      </c>
      <c r="E4901">
        <v>112.65</v>
      </c>
      <c r="F4901">
        <v>47.88</v>
      </c>
      <c r="G4901">
        <v>47.98</v>
      </c>
      <c r="H4901">
        <v>-99999</v>
      </c>
      <c r="I4901">
        <v>-3.0000000000000001E-3</v>
      </c>
      <c r="J4901" t="s">
        <v>78</v>
      </c>
      <c r="K4901">
        <v>75.319999999999993</v>
      </c>
      <c r="L4901">
        <v>110.83199999999999</v>
      </c>
      <c r="M4901">
        <v>1.459867186372162</v>
      </c>
      <c r="N4901">
        <v>108.7660789473684</v>
      </c>
      <c r="O4901">
        <v>3.3870128336742091</v>
      </c>
      <c r="P4901">
        <v>242952</v>
      </c>
      <c r="Q4901">
        <v>15001</v>
      </c>
      <c r="R4901">
        <v>16.2</v>
      </c>
      <c r="S4901">
        <v>36.804000000000002</v>
      </c>
      <c r="T4901">
        <v>13.03</v>
      </c>
      <c r="U4901">
        <v>23.697916666666671</v>
      </c>
      <c r="V4901">
        <f t="shared" si="535"/>
        <v>2.4846070914392957</v>
      </c>
      <c r="AC4901">
        <v>129.79</v>
      </c>
      <c r="AD4901">
        <v>111</v>
      </c>
      <c r="AH4901" s="85">
        <f>IF(AND(M4901&lt;Variables!$G$6,M4901&gt;Variables!$G$5),0,1)</f>
        <v>1</v>
      </c>
      <c r="AI4901" s="85">
        <f t="shared" si="536"/>
        <v>0</v>
      </c>
      <c r="AJ4901" s="85">
        <f>IF(I4901&gt;Variables!$G$7,0,1)</f>
        <v>1</v>
      </c>
      <c r="AK4901" s="85">
        <f>IF(F4901&gt;Variables!$G$8,0,1)</f>
        <v>0</v>
      </c>
      <c r="AL4901" s="85">
        <f>IF(G4901&gt;Variables!$G$9,0,1)</f>
        <v>0</v>
      </c>
      <c r="AM4901" s="85">
        <f>IF(AND(K4901&gt;Variables!$G$10,K4901&lt;Variables!$G$11),0,1)</f>
        <v>1</v>
      </c>
      <c r="AN4901" s="103">
        <f>IF(H4901&lt;Variables!$G$13,1,0)</f>
        <v>1</v>
      </c>
      <c r="AO4901" s="101">
        <f>IF(R4901&lt;Variables!$G$12,0,1)</f>
        <v>1</v>
      </c>
      <c r="AP4901" s="86">
        <f t="shared" si="534"/>
        <v>1</v>
      </c>
      <c r="AR4901">
        <v>1</v>
      </c>
      <c r="AS4901">
        <v>0</v>
      </c>
      <c r="AT4901">
        <v>0</v>
      </c>
      <c r="AU4901">
        <v>0</v>
      </c>
      <c r="BA4901">
        <v>2</v>
      </c>
    </row>
    <row r="4902" spans="3:53" ht="12.75" x14ac:dyDescent="0.2">
      <c r="C4902" t="s">
        <v>909</v>
      </c>
      <c r="D4902" t="s">
        <v>903</v>
      </c>
      <c r="E4902">
        <v>62.99</v>
      </c>
      <c r="F4902">
        <v>14.94</v>
      </c>
      <c r="G4902">
        <v>16.37</v>
      </c>
      <c r="H4902">
        <v>1950</v>
      </c>
      <c r="I4902">
        <v>-19.21</v>
      </c>
      <c r="J4902" t="s">
        <v>78</v>
      </c>
      <c r="K4902">
        <v>50.14</v>
      </c>
      <c r="L4902">
        <v>63.364730000000009</v>
      </c>
      <c r="M4902">
        <v>-0.59138577565154404</v>
      </c>
      <c r="N4902">
        <v>62.343758333333327</v>
      </c>
      <c r="O4902">
        <v>1.0365779733897471</v>
      </c>
      <c r="P4902">
        <v>580543</v>
      </c>
      <c r="Q4902">
        <v>362223</v>
      </c>
      <c r="R4902">
        <v>1.6</v>
      </c>
      <c r="S4902">
        <v>36.804000000000002</v>
      </c>
      <c r="T4902">
        <v>13.03</v>
      </c>
      <c r="U4902">
        <v>23.697916666666671</v>
      </c>
      <c r="V4902">
        <f t="shared" si="535"/>
        <v>2.3840655392637515</v>
      </c>
      <c r="AC4902">
        <v>64.7</v>
      </c>
      <c r="AD4902">
        <v>59.82</v>
      </c>
      <c r="AH4902" s="85">
        <f>IF(AND(M4902&lt;Variables!$G$6,M4902&gt;Variables!$G$5),0,1)</f>
        <v>1</v>
      </c>
      <c r="AI4902" s="85">
        <f t="shared" si="536"/>
        <v>0</v>
      </c>
      <c r="AJ4902" s="85">
        <f>IF(I4902&gt;Variables!$G$7,0,1)</f>
        <v>1</v>
      </c>
      <c r="AK4902" s="85">
        <f>IF(F4902&gt;Variables!$G$8,0,1)</f>
        <v>0</v>
      </c>
      <c r="AL4902" s="85">
        <f>IF(G4902&gt;Variables!$G$9,0,1)</f>
        <v>0</v>
      </c>
      <c r="AM4902" s="85">
        <f>IF(AND(K4902&gt;Variables!$G$10,K4902&lt;Variables!$G$11),0,1)</f>
        <v>0</v>
      </c>
      <c r="AN4902" s="103">
        <f>IF(H4902&lt;Variables!$G$13,1,0)</f>
        <v>1</v>
      </c>
      <c r="AO4902" s="101">
        <f>IF(R4902&lt;Variables!$G$12,0,1)</f>
        <v>0</v>
      </c>
      <c r="AP4902" s="86">
        <f t="shared" si="534"/>
        <v>1</v>
      </c>
      <c r="AR4902">
        <v>1</v>
      </c>
      <c r="AS4902">
        <v>0</v>
      </c>
      <c r="AT4902">
        <v>0</v>
      </c>
      <c r="AU4902">
        <v>0</v>
      </c>
      <c r="BA4902">
        <v>1.62</v>
      </c>
    </row>
    <row r="4903" spans="3:53" ht="12.75" x14ac:dyDescent="0.2">
      <c r="C4903" t="s">
        <v>909</v>
      </c>
      <c r="D4903" t="s">
        <v>196</v>
      </c>
      <c r="E4903">
        <v>8.68</v>
      </c>
      <c r="F4903">
        <v>25.87</v>
      </c>
      <c r="G4903">
        <v>12.45</v>
      </c>
      <c r="H4903">
        <v>1760</v>
      </c>
      <c r="I4903">
        <v>-45.822000000000003</v>
      </c>
      <c r="J4903" t="s">
        <v>78</v>
      </c>
      <c r="K4903">
        <v>47.55</v>
      </c>
      <c r="L4903">
        <v>8.7287649999999992</v>
      </c>
      <c r="M4903">
        <v>-0.6732338423591343</v>
      </c>
      <c r="N4903">
        <v>8.657572</v>
      </c>
      <c r="O4903">
        <v>0.14355063983296801</v>
      </c>
      <c r="P4903">
        <v>62591000</v>
      </c>
      <c r="Q4903">
        <v>23880000</v>
      </c>
      <c r="R4903">
        <v>2.62</v>
      </c>
      <c r="S4903">
        <v>36.804000000000002</v>
      </c>
      <c r="T4903">
        <v>13.03</v>
      </c>
      <c r="U4903">
        <v>23.697916666666671</v>
      </c>
      <c r="V4903">
        <f t="shared" si="535"/>
        <v>2.354358546526341</v>
      </c>
      <c r="AC4903">
        <v>8.6998999999999995</v>
      </c>
      <c r="AD4903">
        <v>8.26</v>
      </c>
      <c r="AH4903" s="85">
        <f>IF(AND(M4903&lt;Variables!$G$6,M4903&gt;Variables!$G$5),0,1)</f>
        <v>1</v>
      </c>
      <c r="AI4903" s="85">
        <f t="shared" si="536"/>
        <v>0</v>
      </c>
      <c r="AJ4903" s="85">
        <f>IF(I4903&gt;Variables!$G$7,0,1)</f>
        <v>1</v>
      </c>
      <c r="AK4903" s="85">
        <f>IF(F4903&gt;Variables!$G$8,0,1)</f>
        <v>0</v>
      </c>
      <c r="AL4903" s="85">
        <f>IF(G4903&gt;Variables!$G$9,0,1)</f>
        <v>0</v>
      </c>
      <c r="AM4903" s="85">
        <f>IF(AND(K4903&gt;Variables!$G$10,K4903&lt;Variables!$G$11),0,1)</f>
        <v>1</v>
      </c>
      <c r="AN4903" s="103">
        <f>IF(H4903&lt;Variables!$G$13,1,0)</f>
        <v>1</v>
      </c>
      <c r="AO4903" s="101">
        <f>IF(R4903&lt;Variables!$G$12,0,1)</f>
        <v>1</v>
      </c>
      <c r="AP4903" s="86">
        <f t="shared" si="534"/>
        <v>1</v>
      </c>
      <c r="AR4903">
        <v>0</v>
      </c>
      <c r="AS4903">
        <v>0</v>
      </c>
      <c r="AT4903">
        <v>1</v>
      </c>
      <c r="AU4903">
        <v>0</v>
      </c>
      <c r="BA4903">
        <v>-2.25</v>
      </c>
    </row>
    <row r="4904" spans="3:53" ht="12.75" x14ac:dyDescent="0.2">
      <c r="C4904" t="s">
        <v>909</v>
      </c>
      <c r="D4904" t="s">
        <v>861</v>
      </c>
      <c r="E4904">
        <v>3.25</v>
      </c>
      <c r="F4904">
        <v>33.82</v>
      </c>
      <c r="G4904">
        <v>10.54</v>
      </c>
      <c r="H4904">
        <v>298.19</v>
      </c>
      <c r="I4904">
        <v>0.95699999999999996</v>
      </c>
      <c r="J4904" t="s">
        <v>78</v>
      </c>
      <c r="K4904">
        <v>51.92</v>
      </c>
      <c r="L4904">
        <v>3.2667449999999998</v>
      </c>
      <c r="M4904">
        <v>-0.51258974912336996</v>
      </c>
      <c r="N4904">
        <v>3.196828</v>
      </c>
      <c r="O4904">
        <v>1.6632737200750241</v>
      </c>
      <c r="P4904">
        <v>17630000</v>
      </c>
      <c r="Q4904">
        <v>352780</v>
      </c>
      <c r="R4904">
        <v>49.97</v>
      </c>
      <c r="S4904">
        <v>36.804000000000002</v>
      </c>
      <c r="T4904">
        <v>13.03</v>
      </c>
      <c r="U4904">
        <v>23.697916666666671</v>
      </c>
      <c r="V4904">
        <f t="shared" si="535"/>
        <v>2.4030608231325066</v>
      </c>
      <c r="AC4904">
        <v>3.75</v>
      </c>
      <c r="AD4904">
        <v>3.18</v>
      </c>
      <c r="AH4904" s="85">
        <f>IF(AND(M4904&lt;Variables!$G$6,M4904&gt;Variables!$G$5),0,1)</f>
        <v>1</v>
      </c>
      <c r="AI4904" s="85">
        <f t="shared" si="536"/>
        <v>0</v>
      </c>
      <c r="AJ4904" s="85">
        <f>IF(I4904&gt;Variables!$G$7,0,1)</f>
        <v>0</v>
      </c>
      <c r="AK4904" s="85">
        <f>IF(F4904&gt;Variables!$G$8,0,1)</f>
        <v>0</v>
      </c>
      <c r="AL4904" s="85">
        <f>IF(G4904&gt;Variables!$G$9,0,1)</f>
        <v>1</v>
      </c>
      <c r="AM4904" s="85">
        <f>IF(AND(K4904&gt;Variables!$G$10,K4904&lt;Variables!$G$11),0,1)</f>
        <v>0</v>
      </c>
      <c r="AN4904" s="103">
        <f>IF(H4904&lt;Variables!$G$13,1,0)</f>
        <v>1</v>
      </c>
      <c r="AO4904" s="101">
        <f>IF(R4904&lt;Variables!$G$12,0,1)</f>
        <v>1</v>
      </c>
      <c r="AP4904" s="86">
        <f t="shared" si="534"/>
        <v>1</v>
      </c>
      <c r="AR4904">
        <v>1</v>
      </c>
      <c r="AS4904">
        <v>0</v>
      </c>
      <c r="AT4904">
        <v>0</v>
      </c>
      <c r="AU4904">
        <v>0</v>
      </c>
      <c r="BA4904">
        <v>2</v>
      </c>
    </row>
    <row r="4905" spans="3:53" ht="12.75" x14ac:dyDescent="0.2">
      <c r="C4905" t="s">
        <v>909</v>
      </c>
      <c r="D4905" t="s">
        <v>810</v>
      </c>
      <c r="E4905">
        <v>10.34</v>
      </c>
      <c r="F4905">
        <v>11.01</v>
      </c>
      <c r="G4905">
        <v>-0.68</v>
      </c>
      <c r="H4905">
        <v>1820</v>
      </c>
      <c r="I4905">
        <v>-77.084000000000003</v>
      </c>
      <c r="J4905" t="s">
        <v>78</v>
      </c>
      <c r="K4905">
        <v>61.24</v>
      </c>
      <c r="L4905">
        <v>10.315965</v>
      </c>
      <c r="M4905">
        <v>0.41716892215124518</v>
      </c>
      <c r="N4905">
        <v>10.311658</v>
      </c>
      <c r="O4905">
        <v>0.45911142514618353</v>
      </c>
      <c r="P4905">
        <v>13776000</v>
      </c>
      <c r="Q4905">
        <v>7509000</v>
      </c>
      <c r="R4905">
        <v>1.83</v>
      </c>
      <c r="S4905">
        <v>36.804000000000002</v>
      </c>
      <c r="T4905">
        <v>13.03</v>
      </c>
      <c r="U4905">
        <v>23.697916666666671</v>
      </c>
      <c r="V4905">
        <f t="shared" si="535"/>
        <v>2.4590582375818455</v>
      </c>
      <c r="AC4905">
        <v>10.95</v>
      </c>
      <c r="AD4905">
        <v>10.17</v>
      </c>
      <c r="AH4905" s="85">
        <f>IF(AND(M4905&lt;Variables!$G$6,M4905&gt;Variables!$G$5),0,1)</f>
        <v>1</v>
      </c>
      <c r="AI4905" s="85">
        <f t="shared" si="536"/>
        <v>0</v>
      </c>
      <c r="AJ4905" s="85">
        <f>IF(I4905&gt;Variables!$G$7,0,1)</f>
        <v>1</v>
      </c>
      <c r="AK4905" s="85">
        <f>IF(F4905&gt;Variables!$G$8,0,1)</f>
        <v>0</v>
      </c>
      <c r="AL4905" s="85">
        <f>IF(G4905&gt;Variables!$G$9,0,1)</f>
        <v>1</v>
      </c>
      <c r="AM4905" s="85">
        <f>IF(AND(K4905&gt;Variables!$G$10,K4905&lt;Variables!$G$11),0,1)</f>
        <v>0</v>
      </c>
      <c r="AN4905" s="103">
        <f>IF(H4905&lt;Variables!$G$13,1,0)</f>
        <v>1</v>
      </c>
      <c r="AO4905" s="101">
        <f>IF(R4905&lt;Variables!$G$12,0,1)</f>
        <v>0</v>
      </c>
      <c r="AP4905" s="86">
        <f t="shared" si="534"/>
        <v>1</v>
      </c>
      <c r="AR4905">
        <v>1</v>
      </c>
      <c r="AS4905">
        <v>0</v>
      </c>
      <c r="AT4905">
        <v>0</v>
      </c>
      <c r="AU4905">
        <v>0</v>
      </c>
      <c r="BA4905">
        <v>0.61</v>
      </c>
    </row>
    <row r="4906" spans="3:53" ht="12.75" x14ac:dyDescent="0.2">
      <c r="C4906" t="s">
        <v>909</v>
      </c>
      <c r="D4906" t="s">
        <v>540</v>
      </c>
      <c r="E4906">
        <v>47.17</v>
      </c>
      <c r="F4906">
        <v>12</v>
      </c>
      <c r="G4906">
        <v>11.17</v>
      </c>
      <c r="H4906">
        <v>3200</v>
      </c>
      <c r="I4906">
        <v>1.9E-2</v>
      </c>
      <c r="J4906" t="s">
        <v>78</v>
      </c>
      <c r="K4906">
        <v>48.2</v>
      </c>
      <c r="L4906">
        <v>47.236125000000001</v>
      </c>
      <c r="M4906">
        <v>-0.16115843541358371</v>
      </c>
      <c r="N4906">
        <v>47.163530000000002</v>
      </c>
      <c r="O4906">
        <v>-7.4845966788425677E-3</v>
      </c>
      <c r="P4906">
        <v>1479000</v>
      </c>
      <c r="Q4906">
        <v>1175000</v>
      </c>
      <c r="R4906">
        <v>1.26</v>
      </c>
      <c r="S4906">
        <v>36.804000000000002</v>
      </c>
      <c r="T4906">
        <v>13.03</v>
      </c>
      <c r="U4906">
        <v>23.697916666666671</v>
      </c>
      <c r="V4906">
        <f t="shared" si="535"/>
        <v>2.3517043533100992</v>
      </c>
      <c r="AC4906">
        <v>48.95</v>
      </c>
      <c r="AD4906">
        <v>47.06</v>
      </c>
      <c r="AH4906" s="85">
        <f>IF(AND(M4906&lt;Variables!$G$6,M4906&gt;Variables!$G$5),0,1)</f>
        <v>1</v>
      </c>
      <c r="AI4906" s="85">
        <f t="shared" si="536"/>
        <v>0</v>
      </c>
      <c r="AJ4906" s="85">
        <f>IF(I4906&gt;Variables!$G$7,0,1)</f>
        <v>0</v>
      </c>
      <c r="AK4906" s="85">
        <f>IF(F4906&gt;Variables!$G$8,0,1)</f>
        <v>0</v>
      </c>
      <c r="AL4906" s="85">
        <f>IF(G4906&gt;Variables!$G$9,0,1)</f>
        <v>1</v>
      </c>
      <c r="AM4906" s="85">
        <f>IF(AND(K4906&gt;Variables!$G$10,K4906&lt;Variables!$G$11),0,1)</f>
        <v>1</v>
      </c>
      <c r="AN4906" s="103">
        <f>IF(H4906&lt;Variables!$G$13,1,0)</f>
        <v>0</v>
      </c>
      <c r="AO4906" s="101">
        <f>IF(R4906&lt;Variables!$G$12,0,1)</f>
        <v>0</v>
      </c>
      <c r="AP4906" s="86">
        <f t="shared" si="534"/>
        <v>1</v>
      </c>
      <c r="AR4906">
        <v>1</v>
      </c>
      <c r="AS4906">
        <v>0</v>
      </c>
      <c r="AT4906">
        <v>0</v>
      </c>
      <c r="AU4906">
        <v>0</v>
      </c>
      <c r="BA4906">
        <v>1.5</v>
      </c>
    </row>
    <row r="4907" spans="3:53" ht="12.75" x14ac:dyDescent="0.2">
      <c r="C4907" t="s">
        <v>909</v>
      </c>
      <c r="D4907" t="s">
        <v>467</v>
      </c>
      <c r="E4907">
        <v>32.299999999999997</v>
      </c>
      <c r="F4907">
        <v>12.25</v>
      </c>
      <c r="G4907">
        <v>9.14</v>
      </c>
      <c r="H4907">
        <v>3720</v>
      </c>
      <c r="I4907">
        <v>-68.619</v>
      </c>
      <c r="J4907" t="s">
        <v>78</v>
      </c>
      <c r="K4907">
        <v>58.77</v>
      </c>
      <c r="L4907">
        <v>32.273359999999997</v>
      </c>
      <c r="M4907">
        <v>0.26845670856707432</v>
      </c>
      <c r="N4907">
        <v>32.131112000000002</v>
      </c>
      <c r="O4907">
        <v>0.71235629815736767</v>
      </c>
      <c r="P4907">
        <v>2260000</v>
      </c>
      <c r="Q4907">
        <v>2856000</v>
      </c>
      <c r="R4907">
        <v>0.79</v>
      </c>
      <c r="S4907">
        <v>36.804000000000002</v>
      </c>
      <c r="T4907">
        <v>13.03</v>
      </c>
      <c r="U4907">
        <v>23.697916666666671</v>
      </c>
      <c r="V4907">
        <f t="shared" si="535"/>
        <v>2.4440779184922792</v>
      </c>
      <c r="AC4907">
        <v>32.9</v>
      </c>
      <c r="AD4907">
        <v>32.130000000000003</v>
      </c>
      <c r="AH4907" s="85">
        <f>IF(AND(M4907&lt;Variables!$G$6,M4907&gt;Variables!$G$5),0,1)</f>
        <v>1</v>
      </c>
      <c r="AI4907" s="85">
        <f t="shared" si="536"/>
        <v>0</v>
      </c>
      <c r="AJ4907" s="85">
        <f>IF(I4907&gt;Variables!$G$7,0,1)</f>
        <v>1</v>
      </c>
      <c r="AK4907" s="85">
        <f>IF(F4907&gt;Variables!$G$8,0,1)</f>
        <v>0</v>
      </c>
      <c r="AL4907" s="85">
        <f>IF(G4907&gt;Variables!$G$9,0,1)</f>
        <v>1</v>
      </c>
      <c r="AM4907" s="85">
        <f>IF(AND(K4907&gt;Variables!$G$10,K4907&lt;Variables!$G$11),0,1)</f>
        <v>0</v>
      </c>
      <c r="AN4907" s="103">
        <f>IF(H4907&lt;Variables!$G$13,1,0)</f>
        <v>0</v>
      </c>
      <c r="AO4907" s="101">
        <f>IF(R4907&lt;Variables!$G$12,0,1)</f>
        <v>0</v>
      </c>
      <c r="AP4907" s="86">
        <f t="shared" si="534"/>
        <v>1</v>
      </c>
      <c r="AR4907">
        <v>0</v>
      </c>
      <c r="AS4907">
        <v>1</v>
      </c>
      <c r="AT4907">
        <v>0</v>
      </c>
      <c r="AU4907">
        <v>0</v>
      </c>
      <c r="BA4907">
        <v>0.26</v>
      </c>
    </row>
    <row r="4908" spans="3:53" ht="12.75" x14ac:dyDescent="0.2">
      <c r="C4908" t="s">
        <v>909</v>
      </c>
      <c r="D4908" t="s">
        <v>117</v>
      </c>
      <c r="E4908">
        <v>31.09</v>
      </c>
      <c r="F4908">
        <v>15.01</v>
      </c>
      <c r="G4908">
        <v>11.66</v>
      </c>
      <c r="H4908">
        <v>3850</v>
      </c>
      <c r="I4908">
        <v>-12.476000000000001</v>
      </c>
      <c r="J4908" t="s">
        <v>78</v>
      </c>
      <c r="K4908">
        <v>70.61</v>
      </c>
      <c r="L4908">
        <v>30.757835</v>
      </c>
      <c r="M4908">
        <v>1.0636801972570591</v>
      </c>
      <c r="N4908">
        <v>30.289988000000001</v>
      </c>
      <c r="O4908">
        <v>2.624669247145305</v>
      </c>
      <c r="P4908">
        <v>13700000</v>
      </c>
      <c r="Q4908">
        <v>15356000</v>
      </c>
      <c r="R4908">
        <v>0.89</v>
      </c>
      <c r="S4908">
        <v>36.804000000000002</v>
      </c>
      <c r="T4908">
        <v>13.03</v>
      </c>
      <c r="U4908">
        <v>23.697916666666671</v>
      </c>
      <c r="V4908">
        <f t="shared" si="535"/>
        <v>2.4895518825478442</v>
      </c>
      <c r="AC4908">
        <v>31.439699999999998</v>
      </c>
      <c r="AD4908">
        <v>29.92</v>
      </c>
      <c r="AH4908" s="85">
        <f>IF(AND(M4908&lt;Variables!$G$6,M4908&gt;Variables!$G$5),0,1)</f>
        <v>1</v>
      </c>
      <c r="AI4908" s="85">
        <f t="shared" si="536"/>
        <v>0</v>
      </c>
      <c r="AJ4908" s="85">
        <f>IF(I4908&gt;Variables!$G$7,0,1)</f>
        <v>1</v>
      </c>
      <c r="AK4908" s="85">
        <f>IF(F4908&gt;Variables!$G$8,0,1)</f>
        <v>0</v>
      </c>
      <c r="AL4908" s="85">
        <f>IF(G4908&gt;Variables!$G$9,0,1)</f>
        <v>1</v>
      </c>
      <c r="AM4908" s="85">
        <f>IF(AND(K4908&gt;Variables!$G$10,K4908&lt;Variables!$G$11),0,1)</f>
        <v>0</v>
      </c>
      <c r="AN4908" s="103">
        <f>IF(H4908&lt;Variables!$G$13,1,0)</f>
        <v>0</v>
      </c>
      <c r="AO4908" s="101">
        <f>IF(R4908&lt;Variables!$G$12,0,1)</f>
        <v>0</v>
      </c>
      <c r="AP4908" s="86">
        <f t="shared" si="534"/>
        <v>1</v>
      </c>
      <c r="AR4908">
        <v>0</v>
      </c>
      <c r="AS4908">
        <v>0</v>
      </c>
      <c r="AT4908">
        <v>1</v>
      </c>
      <c r="AU4908">
        <v>0</v>
      </c>
      <c r="BA4908">
        <v>-1.34</v>
      </c>
    </row>
    <row r="4909" spans="3:53" ht="12.75" x14ac:dyDescent="0.2">
      <c r="C4909" t="s">
        <v>909</v>
      </c>
      <c r="D4909" t="s">
        <v>607</v>
      </c>
      <c r="E4909">
        <v>14.18</v>
      </c>
      <c r="F4909">
        <v>13.64</v>
      </c>
      <c r="G4909">
        <v>13.9</v>
      </c>
      <c r="H4909">
        <v>2070</v>
      </c>
      <c r="I4909">
        <v>-10.018000000000001</v>
      </c>
      <c r="J4909" t="s">
        <v>78</v>
      </c>
      <c r="K4909">
        <v>54.16</v>
      </c>
      <c r="L4909">
        <v>14.183005</v>
      </c>
      <c r="M4909">
        <v>-2.1187329483419941E-2</v>
      </c>
      <c r="N4909">
        <v>14.132856</v>
      </c>
      <c r="O4909">
        <v>0.33357730383725132</v>
      </c>
      <c r="P4909">
        <v>1801000</v>
      </c>
      <c r="Q4909">
        <v>1744000</v>
      </c>
      <c r="R4909">
        <v>1.03</v>
      </c>
      <c r="S4909">
        <v>36.804000000000002</v>
      </c>
      <c r="T4909">
        <v>13.03</v>
      </c>
      <c r="U4909">
        <v>23.697916666666671</v>
      </c>
      <c r="V4909">
        <f t="shared" si="535"/>
        <v>2.410903016837969</v>
      </c>
      <c r="AC4909">
        <v>14.72</v>
      </c>
      <c r="AD4909">
        <v>14.08</v>
      </c>
      <c r="AH4909" s="85">
        <f>IF(AND(M4909&lt;Variables!$G$6,M4909&gt;Variables!$G$5),0,1)</f>
        <v>1</v>
      </c>
      <c r="AI4909" s="85">
        <f t="shared" si="536"/>
        <v>0</v>
      </c>
      <c r="AJ4909" s="85">
        <f>IF(I4909&gt;Variables!$G$7,0,1)</f>
        <v>1</v>
      </c>
      <c r="AK4909" s="85">
        <f>IF(F4909&gt;Variables!$G$8,0,1)</f>
        <v>0</v>
      </c>
      <c r="AL4909" s="85">
        <f>IF(G4909&gt;Variables!$G$9,0,1)</f>
        <v>0</v>
      </c>
      <c r="AM4909" s="85">
        <f>IF(AND(K4909&gt;Variables!$G$10,K4909&lt;Variables!$G$11),0,1)</f>
        <v>0</v>
      </c>
      <c r="AN4909" s="103">
        <f>IF(H4909&lt;Variables!$G$13,1,0)</f>
        <v>1</v>
      </c>
      <c r="AO4909" s="101">
        <f>IF(R4909&lt;Variables!$G$12,0,1)</f>
        <v>0</v>
      </c>
      <c r="AP4909" s="86">
        <f t="shared" si="534"/>
        <v>1</v>
      </c>
      <c r="AR4909">
        <v>0</v>
      </c>
      <c r="AS4909">
        <v>0</v>
      </c>
      <c r="AT4909">
        <v>0</v>
      </c>
      <c r="AU4909">
        <v>1</v>
      </c>
      <c r="BA4909">
        <v>-0.57999999999999996</v>
      </c>
    </row>
    <row r="4910" spans="3:53" ht="12.75" x14ac:dyDescent="0.2">
      <c r="C4910" t="s">
        <v>909</v>
      </c>
      <c r="D4910" t="s">
        <v>905</v>
      </c>
      <c r="E4910">
        <v>8.01</v>
      </c>
      <c r="F4910">
        <v>25.8</v>
      </c>
      <c r="G4910">
        <v>26.98</v>
      </c>
      <c r="H4910">
        <v>440.98</v>
      </c>
      <c r="I4910">
        <v>-43.997999999999998</v>
      </c>
      <c r="J4910" t="s">
        <v>78</v>
      </c>
      <c r="K4910">
        <v>52.37</v>
      </c>
      <c r="L4910">
        <v>8.0267499999999981</v>
      </c>
      <c r="M4910">
        <v>-0.33326065966920682</v>
      </c>
      <c r="N4910">
        <v>7.8469640000000007</v>
      </c>
      <c r="O4910">
        <v>1.950257449887616</v>
      </c>
      <c r="P4910">
        <v>4680000</v>
      </c>
      <c r="Q4910">
        <v>390080</v>
      </c>
      <c r="R4910">
        <v>12</v>
      </c>
      <c r="S4910">
        <v>36.804000000000002</v>
      </c>
      <c r="T4910">
        <v>13.03</v>
      </c>
      <c r="U4910">
        <v>23.697916666666671</v>
      </c>
      <c r="V4910">
        <f t="shared" si="535"/>
        <v>2.4024989997321446</v>
      </c>
      <c r="AC4910">
        <v>8.32</v>
      </c>
      <c r="AD4910">
        <v>7.61</v>
      </c>
      <c r="AH4910" s="85">
        <f>IF(AND(M4910&lt;Variables!$G$6,M4910&gt;Variables!$G$5),0,1)</f>
        <v>1</v>
      </c>
      <c r="AI4910" s="85">
        <f t="shared" si="536"/>
        <v>0</v>
      </c>
      <c r="AJ4910" s="85">
        <f>IF(I4910&gt;Variables!$G$7,0,1)</f>
        <v>1</v>
      </c>
      <c r="AK4910" s="85">
        <f>IF(F4910&gt;Variables!$G$8,0,1)</f>
        <v>0</v>
      </c>
      <c r="AL4910" s="85">
        <f>IF(G4910&gt;Variables!$G$9,0,1)</f>
        <v>0</v>
      </c>
      <c r="AM4910" s="85">
        <f>IF(AND(K4910&gt;Variables!$G$10,K4910&lt;Variables!$G$11),0,1)</f>
        <v>0</v>
      </c>
      <c r="AN4910" s="103">
        <f>IF(H4910&lt;Variables!$G$13,1,0)</f>
        <v>1</v>
      </c>
      <c r="AO4910" s="101">
        <f>IF(R4910&lt;Variables!$G$12,0,1)</f>
        <v>1</v>
      </c>
      <c r="AP4910" s="86">
        <f t="shared" si="534"/>
        <v>1</v>
      </c>
      <c r="AR4910">
        <v>1</v>
      </c>
      <c r="AS4910">
        <v>0</v>
      </c>
      <c r="AT4910">
        <v>0</v>
      </c>
      <c r="AU4910">
        <v>0</v>
      </c>
      <c r="BA4910">
        <v>2</v>
      </c>
    </row>
    <row r="4911" spans="3:53" ht="12.75" x14ac:dyDescent="0.2">
      <c r="C4911" t="s">
        <v>909</v>
      </c>
      <c r="D4911" t="s">
        <v>85</v>
      </c>
      <c r="E4911">
        <v>11.42</v>
      </c>
      <c r="F4911">
        <v>14.03</v>
      </c>
      <c r="G4911">
        <v>13.89</v>
      </c>
      <c r="H4911">
        <v>3240</v>
      </c>
      <c r="I4911">
        <v>-62.494999999999997</v>
      </c>
      <c r="J4911" t="s">
        <v>78</v>
      </c>
      <c r="K4911">
        <v>61.06</v>
      </c>
      <c r="L4911">
        <v>11.369775000000001</v>
      </c>
      <c r="M4911">
        <v>0.57367010341013658</v>
      </c>
      <c r="N4911">
        <v>11.343769999999999</v>
      </c>
      <c r="O4911">
        <v>0.80422998703252502</v>
      </c>
      <c r="P4911">
        <v>19009000</v>
      </c>
      <c r="Q4911">
        <v>25705000</v>
      </c>
      <c r="R4911">
        <v>0.74</v>
      </c>
      <c r="S4911">
        <v>36.804000000000002</v>
      </c>
      <c r="T4911">
        <v>13.03</v>
      </c>
      <c r="U4911">
        <v>23.697916666666671</v>
      </c>
      <c r="V4911">
        <f t="shared" si="535"/>
        <v>2.4483424199106847</v>
      </c>
      <c r="AC4911">
        <v>11.77</v>
      </c>
      <c r="AD4911">
        <v>11.26</v>
      </c>
      <c r="AH4911" s="85">
        <f>IF(AND(M4911&lt;Variables!$G$6,M4911&gt;Variables!$G$5),0,1)</f>
        <v>1</v>
      </c>
      <c r="AI4911" s="85">
        <f t="shared" si="536"/>
        <v>0</v>
      </c>
      <c r="AJ4911" s="85">
        <f>IF(I4911&gt;Variables!$G$7,0,1)</f>
        <v>1</v>
      </c>
      <c r="AK4911" s="85">
        <f>IF(F4911&gt;Variables!$G$8,0,1)</f>
        <v>0</v>
      </c>
      <c r="AL4911" s="85">
        <f>IF(G4911&gt;Variables!$G$9,0,1)</f>
        <v>0</v>
      </c>
      <c r="AM4911" s="85">
        <f>IF(AND(K4911&gt;Variables!$G$10,K4911&lt;Variables!$G$11),0,1)</f>
        <v>0</v>
      </c>
      <c r="AN4911" s="103">
        <f>IF(H4911&lt;Variables!$G$13,1,0)</f>
        <v>0</v>
      </c>
      <c r="AO4911" s="101">
        <f>IF(R4911&lt;Variables!$G$12,0,1)</f>
        <v>0</v>
      </c>
      <c r="AP4911" s="86">
        <f t="shared" ref="AP4911:AP4974" si="537">IF(J4911="Pass", 0,1)</f>
        <v>1</v>
      </c>
      <c r="AR4911">
        <v>1</v>
      </c>
      <c r="AS4911">
        <v>0</v>
      </c>
      <c r="AT4911">
        <v>0</v>
      </c>
      <c r="AU4911">
        <v>0</v>
      </c>
      <c r="BA4911">
        <v>2</v>
      </c>
    </row>
    <row r="4912" spans="3:53" ht="12.75" x14ac:dyDescent="0.2">
      <c r="C4912" t="s">
        <v>909</v>
      </c>
      <c r="D4912" t="s">
        <v>215</v>
      </c>
      <c r="E4912">
        <v>23.15</v>
      </c>
      <c r="F4912">
        <v>13.23</v>
      </c>
      <c r="G4912">
        <v>7.07</v>
      </c>
      <c r="H4912">
        <v>2850</v>
      </c>
      <c r="I4912">
        <v>0.85599999999999998</v>
      </c>
      <c r="J4912" t="s">
        <v>78</v>
      </c>
      <c r="K4912">
        <v>71.72</v>
      </c>
      <c r="L4912">
        <v>22.74052</v>
      </c>
      <c r="M4912">
        <v>1.844636798103122</v>
      </c>
      <c r="N4912">
        <v>22.330843999999999</v>
      </c>
      <c r="O4912">
        <v>3.713052672796413</v>
      </c>
      <c r="P4912">
        <v>17542000</v>
      </c>
      <c r="Q4912">
        <v>27073000</v>
      </c>
      <c r="R4912">
        <v>0.65</v>
      </c>
      <c r="S4912">
        <v>36.804000000000002</v>
      </c>
      <c r="T4912">
        <v>13.03</v>
      </c>
      <c r="U4912">
        <v>23.697916666666671</v>
      </c>
      <c r="V4912">
        <f t="shared" si="535"/>
        <v>2.4283494467454574</v>
      </c>
      <c r="AC4912">
        <v>23.46</v>
      </c>
      <c r="AD4912">
        <v>21.9</v>
      </c>
      <c r="AH4912" s="85">
        <f>IF(AND(M4912&lt;Variables!$G$6,M4912&gt;Variables!$G$5),0,1)</f>
        <v>1</v>
      </c>
      <c r="AI4912" s="85">
        <f t="shared" si="536"/>
        <v>0</v>
      </c>
      <c r="AJ4912" s="85">
        <f>IF(I4912&gt;Variables!$G$7,0,1)</f>
        <v>0</v>
      </c>
      <c r="AK4912" s="85">
        <f>IF(F4912&gt;Variables!$G$8,0,1)</f>
        <v>0</v>
      </c>
      <c r="AL4912" s="85">
        <f>IF(G4912&gt;Variables!$G$9,0,1)</f>
        <v>1</v>
      </c>
      <c r="AM4912" s="85">
        <f>IF(AND(K4912&gt;Variables!$G$10,K4912&lt;Variables!$G$11),0,1)</f>
        <v>0</v>
      </c>
      <c r="AN4912" s="103">
        <f>IF(H4912&lt;Variables!$G$13,1,0)</f>
        <v>0</v>
      </c>
      <c r="AO4912" s="101">
        <f>IF(R4912&lt;Variables!$G$12,0,1)</f>
        <v>0</v>
      </c>
      <c r="AP4912" s="86">
        <f t="shared" si="537"/>
        <v>1</v>
      </c>
      <c r="AR4912">
        <v>0</v>
      </c>
      <c r="AS4912">
        <v>0</v>
      </c>
      <c r="AT4912">
        <v>1</v>
      </c>
      <c r="AU4912">
        <v>0</v>
      </c>
      <c r="BA4912">
        <v>-2.25</v>
      </c>
    </row>
    <row r="4913" spans="3:53" ht="12.75" x14ac:dyDescent="0.2">
      <c r="C4913" t="s">
        <v>910</v>
      </c>
      <c r="D4913" t="s">
        <v>905</v>
      </c>
      <c r="E4913">
        <v>8.09</v>
      </c>
      <c r="F4913">
        <v>28.66</v>
      </c>
      <c r="G4913">
        <v>28.41</v>
      </c>
      <c r="H4913">
        <v>440.98</v>
      </c>
      <c r="I4913">
        <v>-43.204000000000001</v>
      </c>
      <c r="J4913" t="s">
        <v>78</v>
      </c>
      <c r="K4913">
        <v>58.65</v>
      </c>
      <c r="L4913">
        <v>8.0508399999999991</v>
      </c>
      <c r="M4913">
        <v>0.48640887162085888</v>
      </c>
      <c r="N4913">
        <v>7.9130200000000004</v>
      </c>
      <c r="O4913">
        <v>2.2365670755286788</v>
      </c>
      <c r="P4913">
        <v>4800000</v>
      </c>
      <c r="Q4913">
        <v>390080</v>
      </c>
      <c r="R4913">
        <v>12.31</v>
      </c>
      <c r="S4913">
        <v>36.927999999999997</v>
      </c>
      <c r="T4913">
        <v>13.233000000000001</v>
      </c>
      <c r="U4913">
        <v>23.954583333333328</v>
      </c>
      <c r="V4913">
        <f t="shared" si="535"/>
        <v>2.4318162920341226</v>
      </c>
      <c r="AC4913">
        <v>8.32</v>
      </c>
      <c r="AD4913">
        <v>7.61</v>
      </c>
      <c r="AH4913" s="85">
        <f>IF(AND(M4913&lt;Variables!$G$6,M4913&gt;Variables!$G$5),0,1)</f>
        <v>1</v>
      </c>
      <c r="AI4913" s="85">
        <f t="shared" si="536"/>
        <v>0</v>
      </c>
      <c r="AJ4913" s="85">
        <f>IF(I4913&gt;Variables!$G$7,0,1)</f>
        <v>1</v>
      </c>
      <c r="AK4913" s="85">
        <f>IF(F4913&gt;Variables!$G$8,0,1)</f>
        <v>0</v>
      </c>
      <c r="AL4913" s="85">
        <f>IF(G4913&gt;Variables!$G$9,0,1)</f>
        <v>0</v>
      </c>
      <c r="AM4913" s="85">
        <f>IF(AND(K4913&gt;Variables!$G$10,K4913&lt;Variables!$G$11),0,1)</f>
        <v>0</v>
      </c>
      <c r="AN4913" s="103">
        <f>IF(H4913&lt;Variables!$G$13,1,0)</f>
        <v>1</v>
      </c>
      <c r="AO4913" s="101">
        <f>IF(R4913&lt;Variables!$G$12,0,1)</f>
        <v>1</v>
      </c>
      <c r="AP4913" s="86">
        <f t="shared" si="537"/>
        <v>1</v>
      </c>
      <c r="AR4913">
        <v>0</v>
      </c>
      <c r="AS4913">
        <v>0</v>
      </c>
      <c r="AT4913">
        <v>1</v>
      </c>
      <c r="AU4913">
        <v>0</v>
      </c>
      <c r="BA4913">
        <v>-2.25</v>
      </c>
    </row>
    <row r="4914" spans="3:53" ht="12.75" x14ac:dyDescent="0.2">
      <c r="C4914" t="s">
        <v>910</v>
      </c>
      <c r="D4914" t="s">
        <v>331</v>
      </c>
      <c r="E4914">
        <v>55.88</v>
      </c>
      <c r="F4914">
        <v>18.07</v>
      </c>
      <c r="G4914">
        <v>6.72</v>
      </c>
      <c r="H4914">
        <v>25710</v>
      </c>
      <c r="I4914">
        <v>1127.9280000000001</v>
      </c>
      <c r="J4914" t="s">
        <v>78</v>
      </c>
      <c r="K4914">
        <v>43.88</v>
      </c>
      <c r="L4914">
        <v>56.16133</v>
      </c>
      <c r="M4914">
        <v>-0.46532017671234088</v>
      </c>
      <c r="N4914">
        <v>56.425815999999998</v>
      </c>
      <c r="O4914">
        <v>-0.9318713264155648</v>
      </c>
      <c r="P4914">
        <v>195590000</v>
      </c>
      <c r="Q4914">
        <v>136810000</v>
      </c>
      <c r="R4914">
        <v>1.43</v>
      </c>
      <c r="S4914">
        <v>36.927999999999997</v>
      </c>
      <c r="T4914">
        <v>13.233000000000001</v>
      </c>
      <c r="U4914">
        <v>23.954583333333328</v>
      </c>
      <c r="V4914">
        <f t="shared" si="535"/>
        <v>2.3074707952120082</v>
      </c>
      <c r="AC4914">
        <v>59.5</v>
      </c>
      <c r="AD4914">
        <v>51.8</v>
      </c>
      <c r="AH4914" s="85">
        <f>IF(AND(M4914&lt;Variables!$G$6,M4914&gt;Variables!$G$5),0,1)</f>
        <v>1</v>
      </c>
      <c r="AI4914" s="85">
        <f t="shared" si="536"/>
        <v>1</v>
      </c>
      <c r="AJ4914" s="85">
        <f>IF(I4914&gt;Variables!$G$7,0,1)</f>
        <v>0</v>
      </c>
      <c r="AK4914" s="85">
        <f>IF(F4914&gt;Variables!$G$8,0,1)</f>
        <v>0</v>
      </c>
      <c r="AL4914" s="85">
        <f>IF(G4914&gt;Variables!$G$9,0,1)</f>
        <v>1</v>
      </c>
      <c r="AM4914" s="85">
        <f>IF(AND(K4914&gt;Variables!$G$10,K4914&lt;Variables!$G$11),0,1)</f>
        <v>1</v>
      </c>
      <c r="AN4914" s="103">
        <f>IF(H4914&lt;Variables!$G$13,1,0)</f>
        <v>0</v>
      </c>
      <c r="AO4914" s="101">
        <f>IF(R4914&lt;Variables!$G$12,0,1)</f>
        <v>0</v>
      </c>
      <c r="AP4914" s="86">
        <f t="shared" si="537"/>
        <v>1</v>
      </c>
      <c r="AR4914">
        <v>1</v>
      </c>
      <c r="AS4914">
        <v>0</v>
      </c>
      <c r="AT4914">
        <v>0</v>
      </c>
      <c r="AU4914">
        <v>0</v>
      </c>
      <c r="BA4914">
        <v>2</v>
      </c>
    </row>
    <row r="4915" spans="3:53" ht="12.75" x14ac:dyDescent="0.2">
      <c r="C4915" t="s">
        <v>910</v>
      </c>
      <c r="D4915" t="s">
        <v>196</v>
      </c>
      <c r="E4915">
        <v>8.48</v>
      </c>
      <c r="F4915">
        <v>24.45</v>
      </c>
      <c r="G4915">
        <v>10.47</v>
      </c>
      <c r="H4915">
        <v>1760</v>
      </c>
      <c r="I4915">
        <v>-46.335000000000001</v>
      </c>
      <c r="J4915" t="s">
        <v>78</v>
      </c>
      <c r="K4915">
        <v>37.96</v>
      </c>
      <c r="L4915">
        <v>8.6709700000000005</v>
      </c>
      <c r="M4915">
        <v>-1.77684849561238</v>
      </c>
      <c r="N4915">
        <v>8.6523099999999999</v>
      </c>
      <c r="O4915">
        <v>-1.565015585433257</v>
      </c>
      <c r="P4915">
        <v>63949000</v>
      </c>
      <c r="Q4915">
        <v>23880000</v>
      </c>
      <c r="R4915">
        <v>2.68</v>
      </c>
      <c r="S4915">
        <v>36.927999999999997</v>
      </c>
      <c r="T4915">
        <v>13.233000000000001</v>
      </c>
      <c r="U4915">
        <v>23.954583333333328</v>
      </c>
      <c r="V4915">
        <f t="shared" si="535"/>
        <v>2.2266799378837665</v>
      </c>
      <c r="AC4915">
        <v>8.6998999999999995</v>
      </c>
      <c r="AD4915">
        <v>8.26</v>
      </c>
      <c r="AH4915" s="85">
        <f>IF(AND(M4915&lt;Variables!$G$6,M4915&gt;Variables!$G$5),0,1)</f>
        <v>1</v>
      </c>
      <c r="AI4915" s="85">
        <f t="shared" si="536"/>
        <v>0</v>
      </c>
      <c r="AJ4915" s="85">
        <f>IF(I4915&gt;Variables!$G$7,0,1)</f>
        <v>1</v>
      </c>
      <c r="AK4915" s="85">
        <f>IF(F4915&gt;Variables!$G$8,0,1)</f>
        <v>0</v>
      </c>
      <c r="AL4915" s="85">
        <f>IF(G4915&gt;Variables!$G$9,0,1)</f>
        <v>1</v>
      </c>
      <c r="AM4915" s="85">
        <f>IF(AND(K4915&gt;Variables!$G$10,K4915&lt;Variables!$G$11),0,1)</f>
        <v>1</v>
      </c>
      <c r="AN4915" s="103">
        <f>IF(H4915&lt;Variables!$G$13,1,0)</f>
        <v>1</v>
      </c>
      <c r="AO4915" s="101">
        <f>IF(R4915&lt;Variables!$G$12,0,1)</f>
        <v>1</v>
      </c>
      <c r="AP4915" s="86">
        <f t="shared" si="537"/>
        <v>1</v>
      </c>
      <c r="AR4915">
        <v>1</v>
      </c>
      <c r="AS4915">
        <v>0</v>
      </c>
      <c r="AT4915">
        <v>0</v>
      </c>
      <c r="AU4915">
        <v>0</v>
      </c>
      <c r="BA4915">
        <v>2</v>
      </c>
    </row>
    <row r="4916" spans="3:53" ht="12.75" x14ac:dyDescent="0.2">
      <c r="C4916" t="s">
        <v>910</v>
      </c>
      <c r="D4916" t="s">
        <v>251</v>
      </c>
      <c r="E4916">
        <v>10.81</v>
      </c>
      <c r="F4916">
        <v>21.22</v>
      </c>
      <c r="G4916">
        <v>14.84</v>
      </c>
      <c r="H4916">
        <v>3650</v>
      </c>
      <c r="I4916">
        <v>-7.8E-2</v>
      </c>
      <c r="J4916" t="s">
        <v>78</v>
      </c>
      <c r="K4916">
        <v>46.99</v>
      </c>
      <c r="L4916">
        <v>10.95463</v>
      </c>
      <c r="M4916">
        <v>-0.77255005417801104</v>
      </c>
      <c r="N4916">
        <v>10.737698</v>
      </c>
      <c r="O4916">
        <v>1.232126290011146</v>
      </c>
      <c r="P4916">
        <v>52678000</v>
      </c>
      <c r="Q4916">
        <v>22840000</v>
      </c>
      <c r="R4916">
        <v>2.31</v>
      </c>
      <c r="S4916">
        <v>36.927999999999997</v>
      </c>
      <c r="T4916">
        <v>13.233000000000001</v>
      </c>
      <c r="U4916">
        <v>23.954583333333328</v>
      </c>
      <c r="V4916">
        <f t="shared" si="535"/>
        <v>2.3491870164936652</v>
      </c>
      <c r="AC4916">
        <v>12</v>
      </c>
      <c r="AD4916">
        <v>10.75</v>
      </c>
      <c r="AH4916" s="85">
        <f>IF(AND(M4916&lt;Variables!$G$6,M4916&gt;Variables!$G$5),0,1)</f>
        <v>1</v>
      </c>
      <c r="AI4916" s="85">
        <f t="shared" si="536"/>
        <v>0</v>
      </c>
      <c r="AJ4916" s="85">
        <f>IF(I4916&gt;Variables!$G$7,0,1)</f>
        <v>1</v>
      </c>
      <c r="AK4916" s="85">
        <f>IF(F4916&gt;Variables!$G$8,0,1)</f>
        <v>0</v>
      </c>
      <c r="AL4916" s="85">
        <f>IF(G4916&gt;Variables!$G$9,0,1)</f>
        <v>0</v>
      </c>
      <c r="AM4916" s="85">
        <f>IF(AND(K4916&gt;Variables!$G$10,K4916&lt;Variables!$G$11),0,1)</f>
        <v>1</v>
      </c>
      <c r="AN4916" s="103">
        <f>IF(H4916&lt;Variables!$G$13,1,0)</f>
        <v>0</v>
      </c>
      <c r="AO4916" s="101">
        <f>IF(R4916&lt;Variables!$G$12,0,1)</f>
        <v>1</v>
      </c>
      <c r="AP4916" s="86">
        <f t="shared" si="537"/>
        <v>1</v>
      </c>
      <c r="AR4916">
        <v>1</v>
      </c>
      <c r="AS4916">
        <v>0</v>
      </c>
      <c r="AT4916">
        <v>0</v>
      </c>
      <c r="AU4916">
        <v>0</v>
      </c>
      <c r="BA4916">
        <v>2</v>
      </c>
    </row>
    <row r="4917" spans="3:53" ht="12.75" x14ac:dyDescent="0.2">
      <c r="C4917" t="s">
        <v>910</v>
      </c>
      <c r="D4917" t="s">
        <v>262</v>
      </c>
      <c r="E4917">
        <v>6.02</v>
      </c>
      <c r="F4917">
        <v>30.29</v>
      </c>
      <c r="G4917">
        <v>22.45</v>
      </c>
      <c r="H4917">
        <v>558.21</v>
      </c>
      <c r="I4917">
        <v>120.045</v>
      </c>
      <c r="J4917" t="s">
        <v>78</v>
      </c>
      <c r="K4917">
        <v>58.84</v>
      </c>
      <c r="L4917">
        <v>5.9412599999999998</v>
      </c>
      <c r="M4917">
        <v>0.98867916906515174</v>
      </c>
      <c r="N4917">
        <v>5.8709879999999997</v>
      </c>
      <c r="O4917">
        <v>2.197449560448776</v>
      </c>
      <c r="P4917">
        <v>39480000</v>
      </c>
      <c r="Q4917">
        <v>13790000</v>
      </c>
      <c r="R4917">
        <v>2.86</v>
      </c>
      <c r="S4917">
        <v>36.927999999999997</v>
      </c>
      <c r="T4917">
        <v>13.233000000000001</v>
      </c>
      <c r="U4917">
        <v>23.954583333333328</v>
      </c>
      <c r="V4917">
        <f t="shared" si="535"/>
        <v>2.4076358415124064</v>
      </c>
      <c r="AC4917">
        <v>6.39</v>
      </c>
      <c r="AD4917">
        <v>5.68</v>
      </c>
      <c r="AH4917" s="85">
        <f>IF(AND(M4917&lt;Variables!$G$6,M4917&gt;Variables!$G$5),0,1)</f>
        <v>1</v>
      </c>
      <c r="AI4917" s="85">
        <f t="shared" si="536"/>
        <v>0</v>
      </c>
      <c r="AJ4917" s="85">
        <f>IF(I4917&gt;Variables!$G$7,0,1)</f>
        <v>0</v>
      </c>
      <c r="AK4917" s="85">
        <f>IF(F4917&gt;Variables!$G$8,0,1)</f>
        <v>0</v>
      </c>
      <c r="AL4917" s="85">
        <f>IF(G4917&gt;Variables!$G$9,0,1)</f>
        <v>0</v>
      </c>
      <c r="AM4917" s="85">
        <f>IF(AND(K4917&gt;Variables!$G$10,K4917&lt;Variables!$G$11),0,1)</f>
        <v>0</v>
      </c>
      <c r="AN4917" s="103">
        <f>IF(H4917&lt;Variables!$G$13,1,0)</f>
        <v>1</v>
      </c>
      <c r="AO4917" s="101">
        <f>IF(R4917&lt;Variables!$G$12,0,1)</f>
        <v>1</v>
      </c>
      <c r="AP4917" s="86">
        <f t="shared" si="537"/>
        <v>1</v>
      </c>
      <c r="AR4917">
        <v>0</v>
      </c>
      <c r="AS4917">
        <v>0</v>
      </c>
      <c r="AT4917">
        <v>1</v>
      </c>
      <c r="AU4917">
        <v>0</v>
      </c>
      <c r="BA4917">
        <v>-2.25</v>
      </c>
    </row>
    <row r="4918" spans="3:53" ht="12.75" x14ac:dyDescent="0.2">
      <c r="C4918" t="s">
        <v>910</v>
      </c>
      <c r="D4918" t="s">
        <v>862</v>
      </c>
      <c r="E4918">
        <v>78.08</v>
      </c>
      <c r="F4918">
        <v>21.08</v>
      </c>
      <c r="G4918">
        <v>-0.56000000000000005</v>
      </c>
      <c r="H4918">
        <v>4480</v>
      </c>
      <c r="I4918">
        <v>2.5369999999999999</v>
      </c>
      <c r="J4918" t="s">
        <v>78</v>
      </c>
      <c r="K4918">
        <v>41.27</v>
      </c>
      <c r="L4918">
        <v>78.100304999999992</v>
      </c>
      <c r="M4918">
        <v>-1.3194570751021061E-2</v>
      </c>
      <c r="N4918">
        <v>78.180855999999991</v>
      </c>
      <c r="O4918">
        <v>-0.116212593016362</v>
      </c>
      <c r="P4918">
        <v>17101000</v>
      </c>
      <c r="Q4918">
        <v>578815</v>
      </c>
      <c r="R4918">
        <v>29.54</v>
      </c>
      <c r="S4918">
        <v>36.927999999999997</v>
      </c>
      <c r="T4918">
        <v>13.233000000000001</v>
      </c>
      <c r="U4918">
        <v>23.954583333333328</v>
      </c>
      <c r="V4918">
        <f t="shared" si="535"/>
        <v>2.2765675941550549</v>
      </c>
      <c r="AC4918">
        <v>78.2</v>
      </c>
      <c r="AD4918">
        <v>78</v>
      </c>
      <c r="AH4918" s="85">
        <f>IF(AND(M4918&lt;Variables!$G$6,M4918&gt;Variables!$G$5),0,1)</f>
        <v>1</v>
      </c>
      <c r="AI4918" s="85">
        <f t="shared" si="536"/>
        <v>1</v>
      </c>
      <c r="AJ4918" s="85">
        <f>IF(I4918&gt;Variables!$G$7,0,1)</f>
        <v>0</v>
      </c>
      <c r="AK4918" s="85">
        <f>IF(F4918&gt;Variables!$G$8,0,1)</f>
        <v>0</v>
      </c>
      <c r="AL4918" s="85">
        <f>IF(G4918&gt;Variables!$G$9,0,1)</f>
        <v>1</v>
      </c>
      <c r="AM4918" s="85">
        <f>IF(AND(K4918&gt;Variables!$G$10,K4918&lt;Variables!$G$11),0,1)</f>
        <v>1</v>
      </c>
      <c r="AN4918" s="103">
        <f>IF(H4918&lt;Variables!$G$13,1,0)</f>
        <v>0</v>
      </c>
      <c r="AO4918" s="101">
        <f>IF(R4918&lt;Variables!$G$12,0,1)</f>
        <v>1</v>
      </c>
      <c r="AP4918" s="86">
        <f t="shared" si="537"/>
        <v>1</v>
      </c>
      <c r="AR4918">
        <v>0</v>
      </c>
      <c r="AS4918">
        <v>1</v>
      </c>
      <c r="AT4918">
        <v>0</v>
      </c>
      <c r="AU4918">
        <v>0</v>
      </c>
      <c r="BA4918">
        <v>0.01</v>
      </c>
    </row>
    <row r="4919" spans="3:53" ht="12.75" x14ac:dyDescent="0.2">
      <c r="C4919" t="s">
        <v>910</v>
      </c>
      <c r="D4919" t="s">
        <v>861</v>
      </c>
      <c r="E4919">
        <v>3.27</v>
      </c>
      <c r="F4919">
        <v>35.04</v>
      </c>
      <c r="G4919">
        <v>11.39</v>
      </c>
      <c r="H4919">
        <v>298.19</v>
      </c>
      <c r="I4919">
        <v>0.98499999999999999</v>
      </c>
      <c r="J4919" t="s">
        <v>78</v>
      </c>
      <c r="K4919">
        <v>57.06</v>
      </c>
      <c r="L4919">
        <v>3.2550599999999998</v>
      </c>
      <c r="M4919">
        <v>0.61258471426024785</v>
      </c>
      <c r="N4919">
        <v>3.2123940000000002</v>
      </c>
      <c r="O4919">
        <v>1.9488892084843941</v>
      </c>
      <c r="P4919">
        <v>17780000</v>
      </c>
      <c r="Q4919">
        <v>352780</v>
      </c>
      <c r="R4919">
        <v>50.4</v>
      </c>
      <c r="S4919">
        <v>36.927999999999997</v>
      </c>
      <c r="T4919">
        <v>13.233000000000001</v>
      </c>
      <c r="U4919">
        <v>23.954583333333328</v>
      </c>
      <c r="V4919">
        <f t="shared" si="535"/>
        <v>2.4117242361664615</v>
      </c>
      <c r="AC4919">
        <v>3.75</v>
      </c>
      <c r="AD4919">
        <v>3.18</v>
      </c>
      <c r="AH4919" s="85">
        <f>IF(AND(M4919&lt;Variables!$G$6,M4919&gt;Variables!$G$5),0,1)</f>
        <v>1</v>
      </c>
      <c r="AI4919" s="85">
        <f t="shared" si="536"/>
        <v>0</v>
      </c>
      <c r="AJ4919" s="85">
        <f>IF(I4919&gt;Variables!$G$7,0,1)</f>
        <v>0</v>
      </c>
      <c r="AK4919" s="85">
        <f>IF(F4919&gt;Variables!$G$8,0,1)</f>
        <v>0</v>
      </c>
      <c r="AL4919" s="85">
        <f>IF(G4919&gt;Variables!$G$9,0,1)</f>
        <v>1</v>
      </c>
      <c r="AM4919" s="85">
        <f>IF(AND(K4919&gt;Variables!$G$10,K4919&lt;Variables!$G$11),0,1)</f>
        <v>0</v>
      </c>
      <c r="AN4919" s="103">
        <f>IF(H4919&lt;Variables!$G$13,1,0)</f>
        <v>1</v>
      </c>
      <c r="AO4919" s="101">
        <f>IF(R4919&lt;Variables!$G$12,0,1)</f>
        <v>1</v>
      </c>
      <c r="AP4919" s="86">
        <f t="shared" si="537"/>
        <v>1</v>
      </c>
      <c r="AR4919">
        <v>1</v>
      </c>
      <c r="AS4919">
        <v>0</v>
      </c>
      <c r="AT4919">
        <v>0</v>
      </c>
      <c r="AU4919">
        <v>0</v>
      </c>
      <c r="BA4919">
        <v>2</v>
      </c>
    </row>
    <row r="4920" spans="3:53" ht="12.75" x14ac:dyDescent="0.2">
      <c r="C4920" t="s">
        <v>910</v>
      </c>
      <c r="D4920" t="s">
        <v>903</v>
      </c>
      <c r="E4920">
        <v>62.94</v>
      </c>
      <c r="F4920">
        <v>16.489999999999998</v>
      </c>
      <c r="G4920">
        <v>16.16</v>
      </c>
      <c r="H4920">
        <v>1950</v>
      </c>
      <c r="I4920">
        <v>-19.254999999999999</v>
      </c>
      <c r="J4920" t="s">
        <v>78</v>
      </c>
      <c r="K4920">
        <v>49</v>
      </c>
      <c r="L4920">
        <v>63.253564999999988</v>
      </c>
      <c r="M4920">
        <v>-0.59058331336738434</v>
      </c>
      <c r="N4920">
        <v>62.565346938775512</v>
      </c>
      <c r="O4920">
        <v>0.50291907041194384</v>
      </c>
      <c r="P4920">
        <v>597388</v>
      </c>
      <c r="Q4920">
        <v>362223</v>
      </c>
      <c r="R4920">
        <v>1.65</v>
      </c>
      <c r="S4920">
        <v>36.927999999999997</v>
      </c>
      <c r="T4920">
        <v>13.233000000000001</v>
      </c>
      <c r="U4920">
        <v>23.954583333333328</v>
      </c>
      <c r="V4920">
        <f t="shared" si="535"/>
        <v>2.3702895615385469</v>
      </c>
      <c r="AC4920">
        <v>64.7</v>
      </c>
      <c r="AD4920">
        <v>59.82</v>
      </c>
      <c r="AH4920" s="85">
        <f>IF(AND(M4920&lt;Variables!$G$6,M4920&gt;Variables!$G$5),0,1)</f>
        <v>1</v>
      </c>
      <c r="AI4920" s="85">
        <f t="shared" si="536"/>
        <v>0</v>
      </c>
      <c r="AJ4920" s="85">
        <f>IF(I4920&gt;Variables!$G$7,0,1)</f>
        <v>1</v>
      </c>
      <c r="AK4920" s="85">
        <f>IF(F4920&gt;Variables!$G$8,0,1)</f>
        <v>0</v>
      </c>
      <c r="AL4920" s="85">
        <f>IF(G4920&gt;Variables!$G$9,0,1)</f>
        <v>0</v>
      </c>
      <c r="AM4920" s="85">
        <f>IF(AND(K4920&gt;Variables!$G$10,K4920&lt;Variables!$G$11),0,1)</f>
        <v>1</v>
      </c>
      <c r="AN4920" s="103">
        <f>IF(H4920&lt;Variables!$G$13,1,0)</f>
        <v>1</v>
      </c>
      <c r="AO4920" s="101">
        <f>IF(R4920&lt;Variables!$G$12,0,1)</f>
        <v>0</v>
      </c>
      <c r="AP4920" s="86">
        <f t="shared" si="537"/>
        <v>1</v>
      </c>
      <c r="AR4920">
        <v>1</v>
      </c>
      <c r="AS4920">
        <v>0</v>
      </c>
      <c r="AT4920">
        <v>0</v>
      </c>
      <c r="AU4920">
        <v>0</v>
      </c>
      <c r="BA4920">
        <v>1.39</v>
      </c>
    </row>
    <row r="4921" spans="3:53" ht="12.75" x14ac:dyDescent="0.2">
      <c r="C4921" t="s">
        <v>910</v>
      </c>
      <c r="D4921" t="s">
        <v>85</v>
      </c>
      <c r="E4921">
        <v>11.46</v>
      </c>
      <c r="F4921">
        <v>14.26</v>
      </c>
      <c r="G4921">
        <v>14.34</v>
      </c>
      <c r="H4921">
        <v>3240</v>
      </c>
      <c r="I4921">
        <v>-62.414999999999999</v>
      </c>
      <c r="J4921" t="s">
        <v>78</v>
      </c>
      <c r="K4921">
        <v>64.87</v>
      </c>
      <c r="L4921">
        <v>11.377274999999999</v>
      </c>
      <c r="M4921">
        <v>0.90201739871807207</v>
      </c>
      <c r="N4921">
        <v>11.36317</v>
      </c>
      <c r="O4921">
        <v>1.02726615900317</v>
      </c>
      <c r="P4921">
        <v>19286000</v>
      </c>
      <c r="Q4921">
        <v>25705000</v>
      </c>
      <c r="R4921">
        <v>0.75</v>
      </c>
      <c r="S4921">
        <v>36.927999999999997</v>
      </c>
      <c r="T4921">
        <v>13.233000000000001</v>
      </c>
      <c r="U4921">
        <v>23.954583333333328</v>
      </c>
      <c r="V4921">
        <f t="shared" si="535"/>
        <v>2.4588640073330379</v>
      </c>
      <c r="AC4921">
        <v>11.77</v>
      </c>
      <c r="AD4921">
        <v>11.26</v>
      </c>
      <c r="AH4921" s="85">
        <f>IF(AND(M4921&lt;Variables!$G$6,M4921&gt;Variables!$G$5),0,1)</f>
        <v>1</v>
      </c>
      <c r="AI4921" s="85">
        <f t="shared" si="536"/>
        <v>0</v>
      </c>
      <c r="AJ4921" s="85">
        <f>IF(I4921&gt;Variables!$G$7,0,1)</f>
        <v>1</v>
      </c>
      <c r="AK4921" s="85">
        <f>IF(F4921&gt;Variables!$G$8,0,1)</f>
        <v>0</v>
      </c>
      <c r="AL4921" s="85">
        <f>IF(G4921&gt;Variables!$G$9,0,1)</f>
        <v>0</v>
      </c>
      <c r="AM4921" s="85">
        <f>IF(AND(K4921&gt;Variables!$G$10,K4921&lt;Variables!$G$11),0,1)</f>
        <v>0</v>
      </c>
      <c r="AN4921" s="103">
        <f>IF(H4921&lt;Variables!$G$13,1,0)</f>
        <v>0</v>
      </c>
      <c r="AO4921" s="101">
        <f>IF(R4921&lt;Variables!$G$12,0,1)</f>
        <v>0</v>
      </c>
      <c r="AP4921" s="86">
        <f t="shared" si="537"/>
        <v>1</v>
      </c>
      <c r="AR4921">
        <v>1</v>
      </c>
      <c r="AS4921">
        <v>0</v>
      </c>
      <c r="AT4921">
        <v>0</v>
      </c>
      <c r="AU4921">
        <v>0</v>
      </c>
      <c r="BA4921">
        <v>2</v>
      </c>
    </row>
    <row r="4922" spans="3:53" ht="12.75" x14ac:dyDescent="0.2">
      <c r="C4922" t="s">
        <v>910</v>
      </c>
      <c r="D4922" t="s">
        <v>117</v>
      </c>
      <c r="E4922">
        <v>30.65</v>
      </c>
      <c r="F4922">
        <v>14.39</v>
      </c>
      <c r="G4922">
        <v>10.050000000000001</v>
      </c>
      <c r="H4922">
        <v>3850</v>
      </c>
      <c r="I4922">
        <v>-12.677</v>
      </c>
      <c r="J4922" t="s">
        <v>78</v>
      </c>
      <c r="K4922">
        <v>46.63</v>
      </c>
      <c r="L4922">
        <v>30.866440000000001</v>
      </c>
      <c r="M4922">
        <v>-0.73620411035416422</v>
      </c>
      <c r="N4922">
        <v>30.361577999999991</v>
      </c>
      <c r="O4922">
        <v>0.91438593870188345</v>
      </c>
      <c r="P4922">
        <v>14031000</v>
      </c>
      <c r="Q4922">
        <v>15356000</v>
      </c>
      <c r="R4922">
        <v>0.91</v>
      </c>
      <c r="S4922">
        <v>36.927999999999997</v>
      </c>
      <c r="T4922">
        <v>13.233000000000001</v>
      </c>
      <c r="U4922">
        <v>23.954583333333328</v>
      </c>
      <c r="V4922">
        <f t="shared" si="535"/>
        <v>2.3440629561929396</v>
      </c>
      <c r="AC4922">
        <v>31.439699999999998</v>
      </c>
      <c r="AD4922">
        <v>29.92</v>
      </c>
      <c r="AH4922" s="85">
        <f>IF(AND(M4922&lt;Variables!$G$6,M4922&gt;Variables!$G$5),0,1)</f>
        <v>1</v>
      </c>
      <c r="AI4922" s="85">
        <f t="shared" si="536"/>
        <v>0</v>
      </c>
      <c r="AJ4922" s="85">
        <f>IF(I4922&gt;Variables!$G$7,0,1)</f>
        <v>1</v>
      </c>
      <c r="AK4922" s="85">
        <f>IF(F4922&gt;Variables!$G$8,0,1)</f>
        <v>0</v>
      </c>
      <c r="AL4922" s="85">
        <f>IF(G4922&gt;Variables!$G$9,0,1)</f>
        <v>1</v>
      </c>
      <c r="AM4922" s="85">
        <f>IF(AND(K4922&gt;Variables!$G$10,K4922&lt;Variables!$G$11),0,1)</f>
        <v>1</v>
      </c>
      <c r="AN4922" s="103">
        <f>IF(H4922&lt;Variables!$G$13,1,0)</f>
        <v>0</v>
      </c>
      <c r="AO4922" s="101">
        <f>IF(R4922&lt;Variables!$G$12,0,1)</f>
        <v>0</v>
      </c>
      <c r="AP4922" s="86">
        <f t="shared" si="537"/>
        <v>1</v>
      </c>
      <c r="AR4922">
        <v>1</v>
      </c>
      <c r="AS4922">
        <v>0</v>
      </c>
      <c r="AT4922">
        <v>0</v>
      </c>
      <c r="AU4922">
        <v>0</v>
      </c>
      <c r="BA4922">
        <v>2</v>
      </c>
    </row>
    <row r="4923" spans="3:53" ht="12.75" x14ac:dyDescent="0.2">
      <c r="C4923" t="s">
        <v>910</v>
      </c>
      <c r="D4923" t="s">
        <v>866</v>
      </c>
      <c r="E4923">
        <v>38.799999999999997</v>
      </c>
      <c r="F4923">
        <v>10.86</v>
      </c>
      <c r="G4923">
        <v>-0.41</v>
      </c>
      <c r="H4923">
        <v>3060</v>
      </c>
      <c r="I4923">
        <v>68.599999999999994</v>
      </c>
      <c r="J4923" t="s">
        <v>76</v>
      </c>
      <c r="K4923">
        <v>48.56</v>
      </c>
      <c r="L4923">
        <v>38.779000000000003</v>
      </c>
      <c r="M4923">
        <v>2.5787152840394791E-3</v>
      </c>
      <c r="N4923">
        <v>38.764865999999998</v>
      </c>
      <c r="O4923">
        <v>3.90405064214676E-2</v>
      </c>
      <c r="P4923">
        <v>3914000</v>
      </c>
      <c r="Q4923">
        <v>847606</v>
      </c>
      <c r="R4923">
        <v>4.62</v>
      </c>
      <c r="S4923">
        <v>36.927999999999997</v>
      </c>
      <c r="T4923">
        <v>13.233000000000001</v>
      </c>
      <c r="U4923">
        <v>23.954583333333328</v>
      </c>
      <c r="V4923">
        <f t="shared" si="535"/>
        <v>2.3520252775574413</v>
      </c>
      <c r="AC4923">
        <v>38.94</v>
      </c>
      <c r="AD4923">
        <v>38.700000000000003</v>
      </c>
      <c r="AH4923" s="85">
        <f>IF(AND(M4923&lt;Variables!$G$6,M4923&gt;Variables!$G$5),0,1)</f>
        <v>1</v>
      </c>
      <c r="AI4923" s="85">
        <f t="shared" si="536"/>
        <v>0</v>
      </c>
      <c r="AJ4923" s="85">
        <f>IF(I4923&gt;Variables!$G$7,0,1)</f>
        <v>0</v>
      </c>
      <c r="AK4923" s="85">
        <f>IF(F4923&gt;Variables!$G$8,0,1)</f>
        <v>0</v>
      </c>
      <c r="AL4923" s="85">
        <f>IF(G4923&gt;Variables!$G$9,0,1)</f>
        <v>1</v>
      </c>
      <c r="AM4923" s="85">
        <f>IF(AND(K4923&gt;Variables!$G$10,K4923&lt;Variables!$G$11),0,1)</f>
        <v>1</v>
      </c>
      <c r="AN4923" s="103">
        <f>IF(H4923&lt;Variables!$G$13,1,0)</f>
        <v>0</v>
      </c>
      <c r="AO4923" s="101">
        <f>IF(R4923&lt;Variables!$G$12,0,1)</f>
        <v>1</v>
      </c>
      <c r="AP4923" s="86">
        <f t="shared" si="537"/>
        <v>0</v>
      </c>
      <c r="AR4923">
        <v>0</v>
      </c>
      <c r="AS4923">
        <v>0</v>
      </c>
      <c r="AT4923">
        <v>0</v>
      </c>
      <c r="AU4923">
        <v>1</v>
      </c>
      <c r="BA4923">
        <v>-0.14000000000000001</v>
      </c>
    </row>
    <row r="4924" spans="3:53" ht="12.75" x14ac:dyDescent="0.2">
      <c r="C4924" t="s">
        <v>910</v>
      </c>
      <c r="D4924" t="s">
        <v>868</v>
      </c>
      <c r="E4924">
        <v>5.61</v>
      </c>
      <c r="F4924">
        <v>39.33</v>
      </c>
      <c r="G4924">
        <v>-4.9400000000000004</v>
      </c>
      <c r="H4924">
        <v>124.3</v>
      </c>
      <c r="I4924">
        <v>0.42</v>
      </c>
      <c r="J4924" t="s">
        <v>76</v>
      </c>
      <c r="K4924">
        <v>47.23</v>
      </c>
      <c r="L4924">
        <v>5.6486578947368411</v>
      </c>
      <c r="M4924">
        <v>-0.54274653038213527</v>
      </c>
      <c r="N4924">
        <v>5.610163265306122</v>
      </c>
      <c r="O4924">
        <v>0.13968817525047089</v>
      </c>
      <c r="P4924">
        <v>27480000</v>
      </c>
      <c r="Q4924">
        <v>722400</v>
      </c>
      <c r="R4924">
        <v>38.04</v>
      </c>
      <c r="S4924">
        <v>36.927999999999997</v>
      </c>
      <c r="T4924">
        <v>13.233000000000001</v>
      </c>
      <c r="U4924">
        <v>23.954583333333328</v>
      </c>
      <c r="V4924">
        <f t="shared" si="535"/>
        <v>2.3480723678060462</v>
      </c>
      <c r="AC4924">
        <v>5.62</v>
      </c>
      <c r="AD4924">
        <v>5.0199999999999996</v>
      </c>
      <c r="AH4924" s="85">
        <f>IF(AND(M4924&lt;Variables!$G$6,M4924&gt;Variables!$G$5),0,1)</f>
        <v>1</v>
      </c>
      <c r="AI4924" s="85">
        <f t="shared" si="536"/>
        <v>0</v>
      </c>
      <c r="AJ4924" s="85">
        <f>IF(I4924&gt;Variables!$G$7,0,1)</f>
        <v>0</v>
      </c>
      <c r="AK4924" s="85">
        <f>IF(F4924&gt;Variables!$G$8,0,1)</f>
        <v>0</v>
      </c>
      <c r="AL4924" s="85">
        <f>IF(G4924&gt;Variables!$G$9,0,1)</f>
        <v>1</v>
      </c>
      <c r="AM4924" s="85">
        <f>IF(AND(K4924&gt;Variables!$G$10,K4924&lt;Variables!$G$11),0,1)</f>
        <v>1</v>
      </c>
      <c r="AN4924" s="103">
        <f>IF(H4924&lt;Variables!$G$13,1,0)</f>
        <v>1</v>
      </c>
      <c r="AO4924" s="101">
        <f>IF(R4924&lt;Variables!$G$12,0,1)</f>
        <v>1</v>
      </c>
      <c r="AP4924" s="86">
        <f t="shared" si="537"/>
        <v>0</v>
      </c>
      <c r="AR4924">
        <v>0</v>
      </c>
      <c r="AS4924">
        <v>0</v>
      </c>
      <c r="AT4924">
        <v>1</v>
      </c>
      <c r="AU4924">
        <v>0</v>
      </c>
      <c r="BA4924">
        <v>-1.45</v>
      </c>
    </row>
    <row r="4925" spans="3:53" ht="12.75" x14ac:dyDescent="0.2">
      <c r="C4925" t="s">
        <v>910</v>
      </c>
      <c r="D4925" t="s">
        <v>467</v>
      </c>
      <c r="E4925">
        <v>32.299999999999997</v>
      </c>
      <c r="F4925">
        <v>12.2</v>
      </c>
      <c r="G4925">
        <v>9.0399999999999991</v>
      </c>
      <c r="H4925">
        <v>3720</v>
      </c>
      <c r="I4925">
        <v>-68.646000000000001</v>
      </c>
      <c r="J4925" t="s">
        <v>78</v>
      </c>
      <c r="K4925">
        <v>55.65</v>
      </c>
      <c r="L4925">
        <v>32.273359999999997</v>
      </c>
      <c r="M4925">
        <v>0.17550078454800361</v>
      </c>
      <c r="N4925">
        <v>32.165112000000001</v>
      </c>
      <c r="O4925">
        <v>0.51262995757638796</v>
      </c>
      <c r="P4925">
        <v>2279000</v>
      </c>
      <c r="Q4925">
        <v>2856000</v>
      </c>
      <c r="R4925">
        <v>0.8</v>
      </c>
      <c r="S4925">
        <v>36.927999999999997</v>
      </c>
      <c r="T4925">
        <v>13.233000000000001</v>
      </c>
      <c r="U4925">
        <v>23.954583333333328</v>
      </c>
      <c r="V4925">
        <f t="shared" si="535"/>
        <v>2.418107298200125</v>
      </c>
      <c r="AC4925">
        <v>32.9</v>
      </c>
      <c r="AD4925">
        <v>32.130000000000003</v>
      </c>
      <c r="AH4925" s="85">
        <f>IF(AND(M4925&lt;Variables!$G$6,M4925&gt;Variables!$G$5),0,1)</f>
        <v>1</v>
      </c>
      <c r="AI4925" s="85">
        <f t="shared" si="536"/>
        <v>0</v>
      </c>
      <c r="AJ4925" s="85">
        <f>IF(I4925&gt;Variables!$G$7,0,1)</f>
        <v>1</v>
      </c>
      <c r="AK4925" s="85">
        <f>IF(F4925&gt;Variables!$G$8,0,1)</f>
        <v>0</v>
      </c>
      <c r="AL4925" s="85">
        <f>IF(G4925&gt;Variables!$G$9,0,1)</f>
        <v>1</v>
      </c>
      <c r="AM4925" s="85">
        <f>IF(AND(K4925&gt;Variables!$G$10,K4925&lt;Variables!$G$11),0,1)</f>
        <v>0</v>
      </c>
      <c r="AN4925" s="103">
        <f>IF(H4925&lt;Variables!$G$13,1,0)</f>
        <v>0</v>
      </c>
      <c r="AO4925" s="101">
        <f>IF(R4925&lt;Variables!$G$12,0,1)</f>
        <v>0</v>
      </c>
      <c r="AP4925" s="86">
        <f t="shared" si="537"/>
        <v>1</v>
      </c>
      <c r="AR4925">
        <v>0</v>
      </c>
      <c r="AS4925">
        <v>1</v>
      </c>
      <c r="AT4925">
        <v>0</v>
      </c>
      <c r="AU4925">
        <v>0</v>
      </c>
      <c r="BA4925">
        <v>0.28999999999999998</v>
      </c>
    </row>
    <row r="4926" spans="3:53" ht="12.75" x14ac:dyDescent="0.2">
      <c r="C4926" t="s">
        <v>910</v>
      </c>
      <c r="D4926" t="s">
        <v>540</v>
      </c>
      <c r="E4926">
        <v>47.19</v>
      </c>
      <c r="F4926">
        <v>12.31</v>
      </c>
      <c r="G4926">
        <v>11.2</v>
      </c>
      <c r="H4926">
        <v>3200</v>
      </c>
      <c r="I4926">
        <v>1.9E-2</v>
      </c>
      <c r="J4926" t="s">
        <v>78</v>
      </c>
      <c r="K4926">
        <v>48.78</v>
      </c>
      <c r="L4926">
        <v>47.205179999999999</v>
      </c>
      <c r="M4926">
        <v>-7.4525719423158401E-2</v>
      </c>
      <c r="N4926">
        <v>47.186852000000002</v>
      </c>
      <c r="O4926">
        <v>-3.5713338113761199E-2</v>
      </c>
      <c r="P4926">
        <v>1493000</v>
      </c>
      <c r="Q4926">
        <v>1175000</v>
      </c>
      <c r="R4926">
        <v>1.27</v>
      </c>
      <c r="S4926">
        <v>36.927999999999997</v>
      </c>
      <c r="T4926">
        <v>13.233000000000001</v>
      </c>
      <c r="U4926">
        <v>23.954583333333328</v>
      </c>
      <c r="V4926">
        <f t="shared" si="535"/>
        <v>2.3560358877662151</v>
      </c>
      <c r="AC4926">
        <v>48.95</v>
      </c>
      <c r="AD4926">
        <v>47.06</v>
      </c>
      <c r="AH4926" s="85">
        <f>IF(AND(M4926&lt;Variables!$G$6,M4926&gt;Variables!$G$5),0,1)</f>
        <v>1</v>
      </c>
      <c r="AI4926" s="85">
        <f t="shared" si="536"/>
        <v>0</v>
      </c>
      <c r="AJ4926" s="85">
        <f>IF(I4926&gt;Variables!$G$7,0,1)</f>
        <v>0</v>
      </c>
      <c r="AK4926" s="85">
        <f>IF(F4926&gt;Variables!$G$8,0,1)</f>
        <v>0</v>
      </c>
      <c r="AL4926" s="85">
        <f>IF(G4926&gt;Variables!$G$9,0,1)</f>
        <v>1</v>
      </c>
      <c r="AM4926" s="85">
        <f>IF(AND(K4926&gt;Variables!$G$10,K4926&lt;Variables!$G$11),0,1)</f>
        <v>1</v>
      </c>
      <c r="AN4926" s="103">
        <f>IF(H4926&lt;Variables!$G$13,1,0)</f>
        <v>0</v>
      </c>
      <c r="AO4926" s="101">
        <f>IF(R4926&lt;Variables!$G$12,0,1)</f>
        <v>0</v>
      </c>
      <c r="AP4926" s="86">
        <f t="shared" si="537"/>
        <v>1</v>
      </c>
      <c r="AR4926">
        <v>1</v>
      </c>
      <c r="AS4926">
        <v>0</v>
      </c>
      <c r="AT4926">
        <v>0</v>
      </c>
      <c r="AU4926">
        <v>0</v>
      </c>
      <c r="BA4926">
        <v>1.45</v>
      </c>
    </row>
    <row r="4927" spans="3:53" ht="12.75" x14ac:dyDescent="0.2">
      <c r="C4927" t="s">
        <v>910</v>
      </c>
      <c r="D4927" t="s">
        <v>603</v>
      </c>
      <c r="E4927">
        <v>15.51</v>
      </c>
      <c r="F4927">
        <v>12.84</v>
      </c>
      <c r="G4927">
        <v>7.4</v>
      </c>
      <c r="H4927">
        <v>8950</v>
      </c>
      <c r="I4927">
        <v>0</v>
      </c>
      <c r="J4927" t="s">
        <v>78</v>
      </c>
      <c r="K4927">
        <v>48.07</v>
      </c>
      <c r="L4927">
        <v>15.528655000000001</v>
      </c>
      <c r="M4927">
        <v>-5.637964137911966E-2</v>
      </c>
      <c r="N4927">
        <v>15.501950000000001</v>
      </c>
      <c r="O4927">
        <v>0.11579188424681421</v>
      </c>
      <c r="P4927">
        <v>99150000</v>
      </c>
      <c r="Q4927">
        <v>31080000</v>
      </c>
      <c r="R4927">
        <v>3.19</v>
      </c>
      <c r="S4927">
        <v>36.927999999999997</v>
      </c>
      <c r="T4927">
        <v>13.233000000000001</v>
      </c>
      <c r="U4927">
        <v>23.954583333333328</v>
      </c>
      <c r="V4927">
        <f t="shared" si="535"/>
        <v>2.3481568195755527</v>
      </c>
      <c r="AC4927">
        <v>16.600000000000001</v>
      </c>
      <c r="AD4927">
        <v>15.12</v>
      </c>
      <c r="AH4927" s="85">
        <f>IF(AND(M4927&lt;Variables!$G$6,M4927&gt;Variables!$G$5),0,1)</f>
        <v>1</v>
      </c>
      <c r="AI4927" s="85">
        <f t="shared" si="536"/>
        <v>0</v>
      </c>
      <c r="AJ4927" s="85">
        <f>IF(I4927&gt;Variables!$G$7,0,1)</f>
        <v>1</v>
      </c>
      <c r="AK4927" s="85">
        <f>IF(F4927&gt;Variables!$G$8,0,1)</f>
        <v>0</v>
      </c>
      <c r="AL4927" s="85">
        <f>IF(G4927&gt;Variables!$G$9,0,1)</f>
        <v>1</v>
      </c>
      <c r="AM4927" s="85">
        <f>IF(AND(K4927&gt;Variables!$G$10,K4927&lt;Variables!$G$11),0,1)</f>
        <v>1</v>
      </c>
      <c r="AN4927" s="103">
        <f>IF(H4927&lt;Variables!$G$13,1,0)</f>
        <v>0</v>
      </c>
      <c r="AO4927" s="101">
        <f>IF(R4927&lt;Variables!$G$12,0,1)</f>
        <v>1</v>
      </c>
      <c r="AP4927" s="86">
        <f t="shared" si="537"/>
        <v>1</v>
      </c>
      <c r="AR4927">
        <v>1</v>
      </c>
      <c r="AS4927">
        <v>0</v>
      </c>
      <c r="AT4927">
        <v>0</v>
      </c>
      <c r="AU4927">
        <v>0</v>
      </c>
      <c r="BA4927">
        <v>1.65</v>
      </c>
    </row>
    <row r="4928" spans="3:53" ht="12.75" x14ac:dyDescent="0.2">
      <c r="C4928" t="s">
        <v>910</v>
      </c>
      <c r="D4928" t="s">
        <v>133</v>
      </c>
      <c r="E4928">
        <v>7.44</v>
      </c>
      <c r="F4928">
        <v>52.7</v>
      </c>
      <c r="G4928">
        <v>7.65</v>
      </c>
      <c r="H4928">
        <v>22.11</v>
      </c>
      <c r="I4928">
        <v>-49.363999999999997</v>
      </c>
      <c r="J4928" t="s">
        <v>78</v>
      </c>
      <c r="K4928">
        <v>50.63</v>
      </c>
      <c r="L4928">
        <v>7.3667263157894727</v>
      </c>
      <c r="M4928">
        <v>1.2661483569792611</v>
      </c>
      <c r="N4928">
        <v>7.5864142857142864</v>
      </c>
      <c r="O4928">
        <v>-1.666324576451524</v>
      </c>
      <c r="P4928">
        <v>69270000</v>
      </c>
      <c r="Q4928">
        <v>6720000</v>
      </c>
      <c r="R4928">
        <v>10.31</v>
      </c>
      <c r="S4928">
        <v>36.927999999999997</v>
      </c>
      <c r="T4928">
        <v>13.233000000000001</v>
      </c>
      <c r="U4928">
        <v>23.954583333333328</v>
      </c>
      <c r="V4928">
        <f t="shared" ref="V4928:V4991" si="538">1.849 + (0.01036 * K4928) + (0.1184 * M4928) - (0.002888 * K4928 * M4928)</f>
        <v>2.3383032617519168</v>
      </c>
      <c r="AC4928">
        <v>9.82</v>
      </c>
      <c r="AD4928">
        <v>7.3</v>
      </c>
      <c r="AH4928" s="85">
        <f>IF(AND(M4928&lt;Variables!$G$6,M4928&gt;Variables!$G$5),0,1)</f>
        <v>1</v>
      </c>
      <c r="AI4928" s="85">
        <f t="shared" si="536"/>
        <v>1</v>
      </c>
      <c r="AJ4928" s="85">
        <f>IF(I4928&gt;Variables!$G$7,0,1)</f>
        <v>1</v>
      </c>
      <c r="AK4928" s="85">
        <f>IF(F4928&gt;Variables!$G$8,0,1)</f>
        <v>0</v>
      </c>
      <c r="AL4928" s="85">
        <f>IF(G4928&gt;Variables!$G$9,0,1)</f>
        <v>1</v>
      </c>
      <c r="AM4928" s="85">
        <f>IF(AND(K4928&gt;Variables!$G$10,K4928&lt;Variables!$G$11),0,1)</f>
        <v>0</v>
      </c>
      <c r="AN4928" s="103">
        <f>IF(H4928&lt;Variables!$G$13,1,0)</f>
        <v>1</v>
      </c>
      <c r="AO4928" s="101">
        <f>IF(R4928&lt;Variables!$G$12,0,1)</f>
        <v>1</v>
      </c>
      <c r="AP4928" s="86">
        <f t="shared" si="537"/>
        <v>1</v>
      </c>
      <c r="AR4928">
        <v>1</v>
      </c>
      <c r="AS4928">
        <v>0</v>
      </c>
      <c r="AT4928">
        <v>0</v>
      </c>
      <c r="AU4928">
        <v>0</v>
      </c>
      <c r="BA4928">
        <v>2</v>
      </c>
    </row>
    <row r="4929" spans="3:53" ht="12.75" x14ac:dyDescent="0.2">
      <c r="C4929" t="s">
        <v>910</v>
      </c>
      <c r="D4929" t="s">
        <v>886</v>
      </c>
      <c r="E4929">
        <v>29.36</v>
      </c>
      <c r="F4929">
        <v>14.3</v>
      </c>
      <c r="G4929">
        <v>12.99</v>
      </c>
      <c r="H4929">
        <v>5330</v>
      </c>
      <c r="I4929">
        <v>-28.635000000000002</v>
      </c>
      <c r="J4929" t="s">
        <v>78</v>
      </c>
      <c r="K4929">
        <v>66.61</v>
      </c>
      <c r="L4929">
        <v>29.026575000000001</v>
      </c>
      <c r="M4929">
        <v>1.1659143388429429</v>
      </c>
      <c r="N4929">
        <v>28.715969999999999</v>
      </c>
      <c r="O4929">
        <v>2.260170908383035</v>
      </c>
      <c r="P4929">
        <v>1007000</v>
      </c>
      <c r="Q4929">
        <v>1015000</v>
      </c>
      <c r="R4929">
        <v>0.99</v>
      </c>
      <c r="S4929">
        <v>36.927999999999997</v>
      </c>
      <c r="T4929">
        <v>13.233000000000001</v>
      </c>
      <c r="U4929">
        <v>23.954583333333328</v>
      </c>
      <c r="V4929">
        <f t="shared" si="538"/>
        <v>2.4528372894483761</v>
      </c>
      <c r="AC4929">
        <v>29.7</v>
      </c>
      <c r="AD4929">
        <v>29.040099999999999</v>
      </c>
      <c r="AH4929" s="85">
        <f>IF(AND(M4929&lt;Variables!$G$6,M4929&gt;Variables!$G$5),0,1)</f>
        <v>1</v>
      </c>
      <c r="AI4929" s="85">
        <f t="shared" si="536"/>
        <v>0</v>
      </c>
      <c r="AJ4929" s="85">
        <f>IF(I4929&gt;Variables!$G$7,0,1)</f>
        <v>1</v>
      </c>
      <c r="AK4929" s="85">
        <f>IF(F4929&gt;Variables!$G$8,0,1)</f>
        <v>0</v>
      </c>
      <c r="AL4929" s="85">
        <f>IF(G4929&gt;Variables!$G$9,0,1)</f>
        <v>0</v>
      </c>
      <c r="AM4929" s="85">
        <f>IF(AND(K4929&gt;Variables!$G$10,K4929&lt;Variables!$G$11),0,1)</f>
        <v>0</v>
      </c>
      <c r="AN4929" s="103">
        <f>IF(H4929&lt;Variables!$G$13,1,0)</f>
        <v>0</v>
      </c>
      <c r="AO4929" s="101">
        <f>IF(R4929&lt;Variables!$G$12,0,1)</f>
        <v>0</v>
      </c>
      <c r="AP4929" s="86">
        <f t="shared" si="537"/>
        <v>1</v>
      </c>
      <c r="AR4929">
        <v>0</v>
      </c>
      <c r="AS4929">
        <v>1</v>
      </c>
      <c r="AT4929">
        <v>0</v>
      </c>
      <c r="AU4929">
        <v>0</v>
      </c>
      <c r="BA4929">
        <v>0.02</v>
      </c>
    </row>
    <row r="4930" spans="3:53" ht="12.75" x14ac:dyDescent="0.2">
      <c r="C4930" t="s">
        <v>910</v>
      </c>
      <c r="D4930" t="s">
        <v>215</v>
      </c>
      <c r="E4930">
        <v>22.94</v>
      </c>
      <c r="F4930">
        <v>13.23</v>
      </c>
      <c r="G4930">
        <v>6.2</v>
      </c>
      <c r="H4930">
        <v>2850</v>
      </c>
      <c r="I4930">
        <v>0.83599999999999997</v>
      </c>
      <c r="J4930" t="s">
        <v>78</v>
      </c>
      <c r="K4930">
        <v>56.42</v>
      </c>
      <c r="L4930">
        <v>22.857589999999998</v>
      </c>
      <c r="M4930">
        <v>0.49178412947295408</v>
      </c>
      <c r="N4930">
        <v>22.440756</v>
      </c>
      <c r="O4930">
        <v>2.358405394185465</v>
      </c>
      <c r="P4930">
        <v>18835000</v>
      </c>
      <c r="Q4930">
        <v>27073000</v>
      </c>
      <c r="R4930">
        <v>0.7</v>
      </c>
      <c r="S4930">
        <v>36.927999999999997</v>
      </c>
      <c r="T4930">
        <v>13.233000000000001</v>
      </c>
      <c r="U4930">
        <v>23.954583333333328</v>
      </c>
      <c r="V4930">
        <f t="shared" si="538"/>
        <v>2.4116066627605099</v>
      </c>
      <c r="AC4930">
        <v>23.46</v>
      </c>
      <c r="AD4930">
        <v>21.9</v>
      </c>
      <c r="AH4930" s="85">
        <f>IF(AND(M4930&lt;Variables!$G$6,M4930&gt;Variables!$G$5),0,1)</f>
        <v>1</v>
      </c>
      <c r="AI4930" s="85">
        <f t="shared" si="536"/>
        <v>0</v>
      </c>
      <c r="AJ4930" s="85">
        <f>IF(I4930&gt;Variables!$G$7,0,1)</f>
        <v>0</v>
      </c>
      <c r="AK4930" s="85">
        <f>IF(F4930&gt;Variables!$G$8,0,1)</f>
        <v>0</v>
      </c>
      <c r="AL4930" s="85">
        <f>IF(G4930&gt;Variables!$G$9,0,1)</f>
        <v>1</v>
      </c>
      <c r="AM4930" s="85">
        <f>IF(AND(K4930&gt;Variables!$G$10,K4930&lt;Variables!$G$11),0,1)</f>
        <v>0</v>
      </c>
      <c r="AN4930" s="103">
        <f>IF(H4930&lt;Variables!$G$13,1,0)</f>
        <v>0</v>
      </c>
      <c r="AO4930" s="101">
        <f>IF(R4930&lt;Variables!$G$12,0,1)</f>
        <v>0</v>
      </c>
      <c r="AP4930" s="86">
        <f t="shared" si="537"/>
        <v>1</v>
      </c>
      <c r="AR4930">
        <v>1</v>
      </c>
      <c r="AS4930">
        <v>0</v>
      </c>
      <c r="AT4930">
        <v>0</v>
      </c>
      <c r="AU4930">
        <v>0</v>
      </c>
      <c r="BA4930">
        <v>0.93</v>
      </c>
    </row>
    <row r="4931" spans="3:53" ht="12.75" x14ac:dyDescent="0.2">
      <c r="C4931" t="s">
        <v>910</v>
      </c>
      <c r="D4931" t="s">
        <v>906</v>
      </c>
      <c r="E4931">
        <v>38.200000000000003</v>
      </c>
      <c r="F4931">
        <v>14.42</v>
      </c>
      <c r="G4931">
        <v>13.69</v>
      </c>
      <c r="H4931">
        <v>3420</v>
      </c>
      <c r="I4931">
        <v>0</v>
      </c>
      <c r="J4931" t="s">
        <v>78</v>
      </c>
      <c r="K4931">
        <v>80.19</v>
      </c>
      <c r="L4931">
        <v>37.299750000000003</v>
      </c>
      <c r="M4931">
        <v>2.413555050637068</v>
      </c>
      <c r="N4931">
        <v>36.389788000000003</v>
      </c>
      <c r="O4931">
        <v>4.9745054848904307</v>
      </c>
      <c r="P4931">
        <v>800437</v>
      </c>
      <c r="Q4931">
        <v>895144</v>
      </c>
      <c r="R4931">
        <v>0.89</v>
      </c>
      <c r="S4931">
        <v>36.927999999999997</v>
      </c>
      <c r="T4931">
        <v>13.233000000000001</v>
      </c>
      <c r="U4931">
        <v>23.954583333333328</v>
      </c>
      <c r="V4931">
        <f t="shared" si="538"/>
        <v>2.4065811931688552</v>
      </c>
      <c r="AC4931">
        <v>39.479999999999997</v>
      </c>
      <c r="AD4931">
        <v>37.15</v>
      </c>
      <c r="AH4931" s="85">
        <f>IF(AND(M4931&lt;Variables!$G$6,M4931&gt;Variables!$G$5),0,1)</f>
        <v>1</v>
      </c>
      <c r="AI4931" s="85">
        <f t="shared" ref="AI4931:AI4994" si="539">IF(L4931&gt;N4931,0,1)</f>
        <v>0</v>
      </c>
      <c r="AJ4931" s="85">
        <f>IF(I4931&gt;Variables!$G$7,0,1)</f>
        <v>1</v>
      </c>
      <c r="AK4931" s="85">
        <f>IF(F4931&gt;Variables!$G$8,0,1)</f>
        <v>0</v>
      </c>
      <c r="AL4931" s="85">
        <f>IF(G4931&gt;Variables!$G$9,0,1)</f>
        <v>0</v>
      </c>
      <c r="AM4931" s="85">
        <f>IF(AND(K4931&gt;Variables!$G$10,K4931&lt;Variables!$G$11),0,1)</f>
        <v>1</v>
      </c>
      <c r="AN4931" s="103">
        <f>IF(H4931&lt;Variables!$G$13,1,0)</f>
        <v>0</v>
      </c>
      <c r="AO4931" s="101">
        <f>IF(R4931&lt;Variables!$G$12,0,1)</f>
        <v>0</v>
      </c>
      <c r="AP4931" s="86">
        <f t="shared" si="537"/>
        <v>1</v>
      </c>
      <c r="AR4931">
        <v>0</v>
      </c>
      <c r="AS4931">
        <v>0</v>
      </c>
      <c r="AT4931">
        <v>1</v>
      </c>
      <c r="AU4931">
        <v>0</v>
      </c>
      <c r="BA4931">
        <v>-1.43</v>
      </c>
    </row>
    <row r="4932" spans="3:53" ht="12.75" x14ac:dyDescent="0.2">
      <c r="C4932" t="s">
        <v>910</v>
      </c>
      <c r="D4932" t="s">
        <v>697</v>
      </c>
      <c r="E4932">
        <v>6.87</v>
      </c>
      <c r="F4932">
        <v>17.66</v>
      </c>
      <c r="G4932">
        <v>20.350000000000001</v>
      </c>
      <c r="H4932">
        <v>-99999</v>
      </c>
      <c r="I4932">
        <v>-7.7960000000000003</v>
      </c>
      <c r="J4932" t="s">
        <v>76</v>
      </c>
      <c r="K4932">
        <v>51.63</v>
      </c>
      <c r="L4932">
        <v>6.8651</v>
      </c>
      <c r="M4932">
        <v>-7.4288794045238388E-2</v>
      </c>
      <c r="N4932">
        <v>6.8318888888888889</v>
      </c>
      <c r="O4932">
        <v>0.41146909102737622</v>
      </c>
      <c r="P4932">
        <v>213662</v>
      </c>
      <c r="Q4932">
        <v>74910</v>
      </c>
      <c r="R4932">
        <v>2.85</v>
      </c>
      <c r="S4932">
        <v>36.927999999999997</v>
      </c>
      <c r="T4932">
        <v>13.233000000000001</v>
      </c>
      <c r="U4932">
        <v>23.954583333333328</v>
      </c>
      <c r="V4932">
        <f t="shared" si="538"/>
        <v>2.3861680186858165</v>
      </c>
      <c r="AC4932">
        <v>6.9</v>
      </c>
      <c r="AD4932">
        <v>5.8</v>
      </c>
      <c r="AH4932" s="85">
        <f>IF(AND(M4932&lt;Variables!$G$6,M4932&gt;Variables!$G$5),0,1)</f>
        <v>1</v>
      </c>
      <c r="AI4932" s="85">
        <f t="shared" si="539"/>
        <v>0</v>
      </c>
      <c r="AJ4932" s="85">
        <f>IF(I4932&gt;Variables!$G$7,0,1)</f>
        <v>1</v>
      </c>
      <c r="AK4932" s="85">
        <f>IF(F4932&gt;Variables!$G$8,0,1)</f>
        <v>0</v>
      </c>
      <c r="AL4932" s="85">
        <f>IF(G4932&gt;Variables!$G$9,0,1)</f>
        <v>0</v>
      </c>
      <c r="AM4932" s="85">
        <f>IF(AND(K4932&gt;Variables!$G$10,K4932&lt;Variables!$G$11),0,1)</f>
        <v>0</v>
      </c>
      <c r="AN4932" s="103">
        <f>IF(H4932&lt;Variables!$G$13,1,0)</f>
        <v>1</v>
      </c>
      <c r="AO4932" s="101">
        <f>IF(R4932&lt;Variables!$G$12,0,1)</f>
        <v>1</v>
      </c>
      <c r="AP4932" s="86">
        <f t="shared" si="537"/>
        <v>0</v>
      </c>
      <c r="AR4932">
        <v>0</v>
      </c>
      <c r="AS4932">
        <v>0</v>
      </c>
      <c r="AT4932">
        <v>1</v>
      </c>
      <c r="AU4932">
        <v>0</v>
      </c>
      <c r="BA4932">
        <v>-1.52</v>
      </c>
    </row>
    <row r="4933" spans="3:53" ht="12.75" x14ac:dyDescent="0.2">
      <c r="C4933" t="s">
        <v>910</v>
      </c>
      <c r="D4933" t="s">
        <v>863</v>
      </c>
      <c r="E4933">
        <v>73.88</v>
      </c>
      <c r="F4933">
        <v>29.37</v>
      </c>
      <c r="G4933">
        <v>0.82</v>
      </c>
      <c r="H4933">
        <v>976.52</v>
      </c>
      <c r="I4933">
        <v>-13.866</v>
      </c>
      <c r="J4933" t="s">
        <v>78</v>
      </c>
      <c r="K4933">
        <v>64.86</v>
      </c>
      <c r="L4933">
        <v>73.83250000000001</v>
      </c>
      <c r="M4933">
        <v>0.1388277520062195</v>
      </c>
      <c r="N4933">
        <v>73.773145999999997</v>
      </c>
      <c r="O4933">
        <v>0.2193941952807669</v>
      </c>
      <c r="P4933">
        <v>4630000</v>
      </c>
      <c r="Q4933">
        <v>316460</v>
      </c>
      <c r="R4933">
        <v>14.63</v>
      </c>
      <c r="S4933">
        <v>36.927999999999997</v>
      </c>
      <c r="T4933">
        <v>13.233000000000001</v>
      </c>
      <c r="U4933">
        <v>23.954583333333328</v>
      </c>
      <c r="V4933">
        <f t="shared" si="538"/>
        <v>2.5113821910676202</v>
      </c>
      <c r="AC4933">
        <v>73.989999999999995</v>
      </c>
      <c r="AD4933">
        <v>73.7</v>
      </c>
      <c r="AH4933" s="85">
        <f>IF(AND(M4933&lt;Variables!$G$6,M4933&gt;Variables!$G$5),0,1)</f>
        <v>1</v>
      </c>
      <c r="AI4933" s="85">
        <f t="shared" si="539"/>
        <v>0</v>
      </c>
      <c r="AJ4933" s="85">
        <f>IF(I4933&gt;Variables!$G$7,0,1)</f>
        <v>1</v>
      </c>
      <c r="AK4933" s="85">
        <f>IF(F4933&gt;Variables!$G$8,0,1)</f>
        <v>0</v>
      </c>
      <c r="AL4933" s="85">
        <f>IF(G4933&gt;Variables!$G$9,0,1)</f>
        <v>1</v>
      </c>
      <c r="AM4933" s="85">
        <f>IF(AND(K4933&gt;Variables!$G$10,K4933&lt;Variables!$G$11),0,1)</f>
        <v>0</v>
      </c>
      <c r="AN4933" s="103">
        <f>IF(H4933&lt;Variables!$G$13,1,0)</f>
        <v>1</v>
      </c>
      <c r="AO4933" s="101">
        <f>IF(R4933&lt;Variables!$G$12,0,1)</f>
        <v>1</v>
      </c>
      <c r="AP4933" s="86">
        <f t="shared" si="537"/>
        <v>1</v>
      </c>
      <c r="AR4933">
        <v>0</v>
      </c>
      <c r="AS4933">
        <v>1</v>
      </c>
      <c r="AT4933">
        <v>0</v>
      </c>
      <c r="AU4933">
        <v>0</v>
      </c>
      <c r="BA4933">
        <v>-0.09</v>
      </c>
    </row>
    <row r="4934" spans="3:53" ht="12.75" x14ac:dyDescent="0.2">
      <c r="C4934" t="s">
        <v>910</v>
      </c>
      <c r="D4934" t="s">
        <v>840</v>
      </c>
      <c r="E4934">
        <v>111.9</v>
      </c>
      <c r="F4934">
        <v>47.68</v>
      </c>
      <c r="G4934">
        <v>47.39</v>
      </c>
      <c r="H4934">
        <v>-99999</v>
      </c>
      <c r="I4934">
        <v>-4.0000000000000001E-3</v>
      </c>
      <c r="J4934" t="s">
        <v>78</v>
      </c>
      <c r="K4934">
        <v>67.73</v>
      </c>
      <c r="L4934">
        <v>111.433125</v>
      </c>
      <c r="M4934">
        <v>0.50871318559898238</v>
      </c>
      <c r="N4934">
        <v>109.35925641025641</v>
      </c>
      <c r="O4934">
        <v>2.414741720478554</v>
      </c>
      <c r="P4934">
        <v>244917</v>
      </c>
      <c r="Q4934">
        <v>15001</v>
      </c>
      <c r="R4934">
        <v>16.329999999999998</v>
      </c>
      <c r="S4934">
        <v>36.927999999999997</v>
      </c>
      <c r="T4934">
        <v>13.233000000000001</v>
      </c>
      <c r="U4934">
        <v>23.954583333333328</v>
      </c>
      <c r="V4934">
        <f t="shared" si="538"/>
        <v>2.5114079851278515</v>
      </c>
      <c r="AC4934">
        <v>129.79</v>
      </c>
      <c r="AD4934">
        <v>111</v>
      </c>
      <c r="AH4934" s="85">
        <f>IF(AND(M4934&lt;Variables!$G$6,M4934&gt;Variables!$G$5),0,1)</f>
        <v>1</v>
      </c>
      <c r="AI4934" s="85">
        <f t="shared" si="539"/>
        <v>0</v>
      </c>
      <c r="AJ4934" s="85">
        <f>IF(I4934&gt;Variables!$G$7,0,1)</f>
        <v>1</v>
      </c>
      <c r="AK4934" s="85">
        <f>IF(F4934&gt;Variables!$G$8,0,1)</f>
        <v>0</v>
      </c>
      <c r="AL4934" s="85">
        <f>IF(G4934&gt;Variables!$G$9,0,1)</f>
        <v>0</v>
      </c>
      <c r="AM4934" s="85">
        <f>IF(AND(K4934&gt;Variables!$G$10,K4934&lt;Variables!$G$11),0,1)</f>
        <v>0</v>
      </c>
      <c r="AN4934" s="103">
        <f>IF(H4934&lt;Variables!$G$13,1,0)</f>
        <v>1</v>
      </c>
      <c r="AO4934" s="101">
        <f>IF(R4934&lt;Variables!$G$12,0,1)</f>
        <v>1</v>
      </c>
      <c r="AP4934" s="86">
        <f t="shared" si="537"/>
        <v>1</v>
      </c>
      <c r="AR4934">
        <v>1</v>
      </c>
      <c r="AS4934">
        <v>0</v>
      </c>
      <c r="AT4934">
        <v>0</v>
      </c>
      <c r="AU4934">
        <v>0</v>
      </c>
      <c r="BA4934">
        <v>2</v>
      </c>
    </row>
    <row r="4935" spans="3:53" ht="12.75" x14ac:dyDescent="0.2">
      <c r="C4935" t="s">
        <v>910</v>
      </c>
      <c r="D4935" t="s">
        <v>607</v>
      </c>
      <c r="E4935">
        <v>14.17</v>
      </c>
      <c r="F4935">
        <v>13.52</v>
      </c>
      <c r="G4935">
        <v>13.73</v>
      </c>
      <c r="H4935">
        <v>2070</v>
      </c>
      <c r="I4935">
        <v>-10.064</v>
      </c>
      <c r="J4935" t="s">
        <v>78</v>
      </c>
      <c r="K4935">
        <v>49.59</v>
      </c>
      <c r="L4935">
        <v>14.177505</v>
      </c>
      <c r="M4935">
        <v>-0.1234702438828387</v>
      </c>
      <c r="N4935">
        <v>14.144856000000001</v>
      </c>
      <c r="O4935">
        <v>0.1070636562153969</v>
      </c>
      <c r="P4935">
        <v>1839000</v>
      </c>
      <c r="Q4935">
        <v>1744000</v>
      </c>
      <c r="R4935">
        <v>1.05</v>
      </c>
      <c r="S4935">
        <v>36.927999999999997</v>
      </c>
      <c r="T4935">
        <v>13.233000000000001</v>
      </c>
      <c r="U4935">
        <v>23.954583333333328</v>
      </c>
      <c r="V4935">
        <f t="shared" si="538"/>
        <v>2.3658164276945768</v>
      </c>
      <c r="AC4935">
        <v>14.72</v>
      </c>
      <c r="AD4935">
        <v>14.08</v>
      </c>
      <c r="AH4935" s="85">
        <f>IF(AND(M4935&lt;Variables!$G$6,M4935&gt;Variables!$G$5),0,1)</f>
        <v>1</v>
      </c>
      <c r="AI4935" s="85">
        <f t="shared" si="539"/>
        <v>0</v>
      </c>
      <c r="AJ4935" s="85">
        <f>IF(I4935&gt;Variables!$G$7,0,1)</f>
        <v>1</v>
      </c>
      <c r="AK4935" s="85">
        <f>IF(F4935&gt;Variables!$G$8,0,1)</f>
        <v>0</v>
      </c>
      <c r="AL4935" s="85">
        <f>IF(G4935&gt;Variables!$G$9,0,1)</f>
        <v>0</v>
      </c>
      <c r="AM4935" s="85">
        <f>IF(AND(K4935&gt;Variables!$G$10,K4935&lt;Variables!$G$11),0,1)</f>
        <v>1</v>
      </c>
      <c r="AN4935" s="103">
        <f>IF(H4935&lt;Variables!$G$13,1,0)</f>
        <v>1</v>
      </c>
      <c r="AO4935" s="101">
        <f>IF(R4935&lt;Variables!$G$12,0,1)</f>
        <v>0</v>
      </c>
      <c r="AP4935" s="86">
        <f t="shared" si="537"/>
        <v>1</v>
      </c>
      <c r="AR4935">
        <v>0</v>
      </c>
      <c r="AS4935">
        <v>0</v>
      </c>
      <c r="AT4935">
        <v>0</v>
      </c>
      <c r="AU4935">
        <v>1</v>
      </c>
      <c r="BA4935">
        <v>-0.59</v>
      </c>
    </row>
    <row r="4936" spans="3:53" ht="12.75" x14ac:dyDescent="0.2">
      <c r="C4936" t="s">
        <v>910</v>
      </c>
      <c r="D4936" t="s">
        <v>872</v>
      </c>
      <c r="E4936">
        <v>5.95</v>
      </c>
      <c r="F4936">
        <v>60.54</v>
      </c>
      <c r="G4936">
        <v>12.05</v>
      </c>
      <c r="H4936">
        <v>208.2</v>
      </c>
      <c r="I4936">
        <v>-15.194000000000001</v>
      </c>
      <c r="J4936" t="s">
        <v>78</v>
      </c>
      <c r="K4936">
        <v>52.85</v>
      </c>
      <c r="L4936">
        <v>5.9485294117647074</v>
      </c>
      <c r="M4936">
        <v>2.4721878862786019E-2</v>
      </c>
      <c r="N4936">
        <v>5.9457586956521729</v>
      </c>
      <c r="O4936">
        <v>7.133327410223983E-2</v>
      </c>
      <c r="P4936">
        <v>1730000</v>
      </c>
      <c r="Q4936">
        <v>20810</v>
      </c>
      <c r="R4936">
        <v>83.13</v>
      </c>
      <c r="S4936">
        <v>36.927999999999997</v>
      </c>
      <c r="T4936">
        <v>13.233000000000001</v>
      </c>
      <c r="U4936">
        <v>23.954583333333328</v>
      </c>
      <c r="V4936">
        <f t="shared" si="538"/>
        <v>2.3956797503090232</v>
      </c>
      <c r="AC4936">
        <v>5.95</v>
      </c>
      <c r="AD4936">
        <v>5.93</v>
      </c>
      <c r="AH4936" s="85">
        <f>IF(AND(M4936&lt;Variables!$G$6,M4936&gt;Variables!$G$5),0,1)</f>
        <v>1</v>
      </c>
      <c r="AI4936" s="85">
        <f t="shared" si="539"/>
        <v>0</v>
      </c>
      <c r="AJ4936" s="85">
        <f>IF(I4936&gt;Variables!$G$7,0,1)</f>
        <v>1</v>
      </c>
      <c r="AK4936" s="85">
        <f>IF(F4936&gt;Variables!$G$8,0,1)</f>
        <v>0</v>
      </c>
      <c r="AL4936" s="85">
        <f>IF(G4936&gt;Variables!$G$9,0,1)</f>
        <v>0</v>
      </c>
      <c r="AM4936" s="85">
        <f>IF(AND(K4936&gt;Variables!$G$10,K4936&lt;Variables!$G$11),0,1)</f>
        <v>0</v>
      </c>
      <c r="AN4936" s="103">
        <f>IF(H4936&lt;Variables!$G$13,1,0)</f>
        <v>1</v>
      </c>
      <c r="AO4936" s="101">
        <f>IF(R4936&lt;Variables!$G$12,0,1)</f>
        <v>1</v>
      </c>
      <c r="AP4936" s="86">
        <f t="shared" si="537"/>
        <v>1</v>
      </c>
      <c r="AR4936">
        <v>0</v>
      </c>
      <c r="AS4936">
        <v>1</v>
      </c>
      <c r="AT4936">
        <v>0</v>
      </c>
      <c r="AU4936">
        <v>0</v>
      </c>
      <c r="BA4936">
        <v>-0.02</v>
      </c>
    </row>
    <row r="4937" spans="3:53" ht="12.75" x14ac:dyDescent="0.2">
      <c r="C4937" t="s">
        <v>911</v>
      </c>
      <c r="D4937" t="s">
        <v>903</v>
      </c>
      <c r="E4937">
        <v>63</v>
      </c>
      <c r="F4937">
        <v>16.21</v>
      </c>
      <c r="G4937">
        <v>16.39</v>
      </c>
      <c r="H4937">
        <v>1950</v>
      </c>
      <c r="I4937">
        <v>-19.206</v>
      </c>
      <c r="J4937" t="s">
        <v>78</v>
      </c>
      <c r="K4937">
        <v>50.56</v>
      </c>
      <c r="L4937">
        <v>63.127339999999997</v>
      </c>
      <c r="M4937">
        <v>-0.2017192550802929</v>
      </c>
      <c r="N4937">
        <v>62.760038000000002</v>
      </c>
      <c r="O4937">
        <v>0.3823483981956774</v>
      </c>
      <c r="P4937">
        <v>612738</v>
      </c>
      <c r="Q4937">
        <v>362223</v>
      </c>
      <c r="R4937">
        <v>1.69</v>
      </c>
      <c r="S4937">
        <v>36.827000000000012</v>
      </c>
      <c r="T4937">
        <v>13.555999999999999</v>
      </c>
      <c r="U4937">
        <v>23.965</v>
      </c>
      <c r="V4937">
        <f t="shared" si="538"/>
        <v>2.3783725371489437</v>
      </c>
      <c r="AC4937">
        <v>64.7</v>
      </c>
      <c r="AD4937">
        <v>59.82</v>
      </c>
      <c r="AH4937" s="85">
        <f>IF(AND(M4937&lt;Variables!$G$6,M4937&gt;Variables!$G$5),0,1)</f>
        <v>1</v>
      </c>
      <c r="AI4937" s="85">
        <f t="shared" si="539"/>
        <v>0</v>
      </c>
      <c r="AJ4937" s="85">
        <f>IF(I4937&gt;Variables!$G$7,0,1)</f>
        <v>1</v>
      </c>
      <c r="AK4937" s="85">
        <f>IF(F4937&gt;Variables!$G$8,0,1)</f>
        <v>0</v>
      </c>
      <c r="AL4937" s="85">
        <f>IF(G4937&gt;Variables!$G$9,0,1)</f>
        <v>0</v>
      </c>
      <c r="AM4937" s="85">
        <f>IF(AND(K4937&gt;Variables!$G$10,K4937&lt;Variables!$G$11),0,1)</f>
        <v>0</v>
      </c>
      <c r="AN4937" s="103">
        <f>IF(H4937&lt;Variables!$G$13,1,0)</f>
        <v>1</v>
      </c>
      <c r="AO4937" s="101">
        <f>IF(R4937&lt;Variables!$G$12,0,1)</f>
        <v>0</v>
      </c>
      <c r="AP4937" s="86">
        <f t="shared" si="537"/>
        <v>1</v>
      </c>
      <c r="AR4937">
        <v>1</v>
      </c>
      <c r="AS4937">
        <v>0</v>
      </c>
      <c r="AT4937">
        <v>0</v>
      </c>
      <c r="AU4937">
        <v>0</v>
      </c>
      <c r="BA4937">
        <v>1.29</v>
      </c>
    </row>
    <row r="4938" spans="3:53" ht="12.75" x14ac:dyDescent="0.2">
      <c r="C4938" t="s">
        <v>911</v>
      </c>
      <c r="D4938" t="s">
        <v>886</v>
      </c>
      <c r="E4938">
        <v>29.25</v>
      </c>
      <c r="F4938">
        <v>13.97</v>
      </c>
      <c r="G4938">
        <v>12.7</v>
      </c>
      <c r="H4938">
        <v>5330</v>
      </c>
      <c r="I4938">
        <v>-28.704999999999998</v>
      </c>
      <c r="J4938" t="s">
        <v>78</v>
      </c>
      <c r="K4938">
        <v>61.2</v>
      </c>
      <c r="L4938">
        <v>29.148790000000002</v>
      </c>
      <c r="M4938">
        <v>0.48444549499310591</v>
      </c>
      <c r="N4938">
        <v>28.810656000000002</v>
      </c>
      <c r="O4938">
        <v>1.663773292770568</v>
      </c>
      <c r="P4938">
        <v>1035000</v>
      </c>
      <c r="Q4938">
        <v>1015000</v>
      </c>
      <c r="R4938">
        <v>1.02</v>
      </c>
      <c r="S4938">
        <v>36.827000000000012</v>
      </c>
      <c r="T4938">
        <v>13.555999999999999</v>
      </c>
      <c r="U4938">
        <v>23.965</v>
      </c>
      <c r="V4938">
        <f t="shared" si="538"/>
        <v>2.4547667369273301</v>
      </c>
      <c r="AC4938">
        <v>29.7</v>
      </c>
      <c r="AD4938">
        <v>29.040099999999999</v>
      </c>
      <c r="AH4938" s="85">
        <f>IF(AND(M4938&lt;Variables!$G$6,M4938&gt;Variables!$G$5),0,1)</f>
        <v>1</v>
      </c>
      <c r="AI4938" s="85">
        <f t="shared" si="539"/>
        <v>0</v>
      </c>
      <c r="AJ4938" s="85">
        <f>IF(I4938&gt;Variables!$G$7,0,1)</f>
        <v>1</v>
      </c>
      <c r="AK4938" s="85">
        <f>IF(F4938&gt;Variables!$G$8,0,1)</f>
        <v>0</v>
      </c>
      <c r="AL4938" s="85">
        <f>IF(G4938&gt;Variables!$G$9,0,1)</f>
        <v>0</v>
      </c>
      <c r="AM4938" s="85">
        <f>IF(AND(K4938&gt;Variables!$G$10,K4938&lt;Variables!$G$11),0,1)</f>
        <v>0</v>
      </c>
      <c r="AN4938" s="103">
        <f>IF(H4938&lt;Variables!$G$13,1,0)</f>
        <v>0</v>
      </c>
      <c r="AO4938" s="101">
        <f>IF(R4938&lt;Variables!$G$12,0,1)</f>
        <v>0</v>
      </c>
      <c r="AP4938" s="86">
        <f t="shared" si="537"/>
        <v>1</v>
      </c>
      <c r="AR4938">
        <v>0</v>
      </c>
      <c r="AS4938">
        <v>1</v>
      </c>
      <c r="AT4938">
        <v>0</v>
      </c>
      <c r="AU4938">
        <v>0</v>
      </c>
      <c r="BA4938">
        <v>0.44</v>
      </c>
    </row>
    <row r="4939" spans="3:53" ht="12.75" x14ac:dyDescent="0.2">
      <c r="C4939" t="s">
        <v>911</v>
      </c>
      <c r="D4939" t="s">
        <v>872</v>
      </c>
      <c r="E4939">
        <v>5.95</v>
      </c>
      <c r="F4939">
        <v>60.81</v>
      </c>
      <c r="G4939">
        <v>11.96</v>
      </c>
      <c r="H4939">
        <v>208.2</v>
      </c>
      <c r="I4939">
        <v>-15.234999999999999</v>
      </c>
      <c r="J4939" t="s">
        <v>78</v>
      </c>
      <c r="K4939">
        <v>47.06</v>
      </c>
      <c r="L4939">
        <v>5.9486666666666679</v>
      </c>
      <c r="M4939">
        <v>-6.1638462400553533E-2</v>
      </c>
      <c r="N4939">
        <v>5.9456093023255798</v>
      </c>
      <c r="O4939">
        <v>-1.0247937504760321E-2</v>
      </c>
      <c r="P4939">
        <v>1730000</v>
      </c>
      <c r="Q4939">
        <v>20810</v>
      </c>
      <c r="R4939">
        <v>83.13</v>
      </c>
      <c r="S4939">
        <v>36.827000000000012</v>
      </c>
      <c r="T4939">
        <v>13.555999999999999</v>
      </c>
      <c r="U4939">
        <v>23.965</v>
      </c>
      <c r="V4939">
        <f t="shared" si="538"/>
        <v>2.3376208450969407</v>
      </c>
      <c r="AC4939">
        <v>5.95</v>
      </c>
      <c r="AD4939">
        <v>5.93</v>
      </c>
      <c r="AH4939" s="85">
        <f>IF(AND(M4939&lt;Variables!$G$6,M4939&gt;Variables!$G$5),0,1)</f>
        <v>1</v>
      </c>
      <c r="AI4939" s="85">
        <f t="shared" si="539"/>
        <v>0</v>
      </c>
      <c r="AJ4939" s="85">
        <f>IF(I4939&gt;Variables!$G$7,0,1)</f>
        <v>1</v>
      </c>
      <c r="AK4939" s="85">
        <f>IF(F4939&gt;Variables!$G$8,0,1)</f>
        <v>0</v>
      </c>
      <c r="AL4939" s="85">
        <f>IF(G4939&gt;Variables!$G$9,0,1)</f>
        <v>1</v>
      </c>
      <c r="AM4939" s="85">
        <f>IF(AND(K4939&gt;Variables!$G$10,K4939&lt;Variables!$G$11),0,1)</f>
        <v>1</v>
      </c>
      <c r="AN4939" s="103">
        <f>IF(H4939&lt;Variables!$G$13,1,0)</f>
        <v>1</v>
      </c>
      <c r="AO4939" s="101">
        <f>IF(R4939&lt;Variables!$G$12,0,1)</f>
        <v>1</v>
      </c>
      <c r="AP4939" s="86">
        <f t="shared" si="537"/>
        <v>1</v>
      </c>
      <c r="AR4939">
        <v>0</v>
      </c>
      <c r="AS4939">
        <v>0</v>
      </c>
      <c r="AT4939">
        <v>0</v>
      </c>
      <c r="AU4939">
        <v>0</v>
      </c>
      <c r="BA4939">
        <v>0</v>
      </c>
    </row>
    <row r="4940" spans="3:53" ht="12.75" x14ac:dyDescent="0.2">
      <c r="C4940" t="s">
        <v>911</v>
      </c>
      <c r="D4940" t="s">
        <v>861</v>
      </c>
      <c r="E4940">
        <v>3.3</v>
      </c>
      <c r="F4940">
        <v>34.43</v>
      </c>
      <c r="G4940">
        <v>12.07</v>
      </c>
      <c r="H4940">
        <v>298.19</v>
      </c>
      <c r="I4940">
        <v>0.998</v>
      </c>
      <c r="J4940" t="s">
        <v>78</v>
      </c>
      <c r="K4940">
        <v>56.68</v>
      </c>
      <c r="L4940">
        <v>3.262575</v>
      </c>
      <c r="M4940">
        <v>0.99384688474595595</v>
      </c>
      <c r="N4940">
        <v>3.2307100000000002</v>
      </c>
      <c r="O4940">
        <v>1.9899650541212359</v>
      </c>
      <c r="P4940">
        <v>18000000</v>
      </c>
      <c r="Q4940">
        <v>352780</v>
      </c>
      <c r="R4940">
        <v>51.02</v>
      </c>
      <c r="S4940">
        <v>36.827000000000012</v>
      </c>
      <c r="T4940">
        <v>13.555999999999999</v>
      </c>
      <c r="U4940">
        <v>23.965</v>
      </c>
      <c r="V4940">
        <f t="shared" si="538"/>
        <v>2.3911916459115878</v>
      </c>
      <c r="AC4940">
        <v>3.75</v>
      </c>
      <c r="AD4940">
        <v>3.18</v>
      </c>
      <c r="AH4940" s="85">
        <f>IF(AND(M4940&lt;Variables!$G$6,M4940&gt;Variables!$G$5),0,1)</f>
        <v>1</v>
      </c>
      <c r="AI4940" s="85">
        <f t="shared" si="539"/>
        <v>0</v>
      </c>
      <c r="AJ4940" s="85">
        <f>IF(I4940&gt;Variables!$G$7,0,1)</f>
        <v>0</v>
      </c>
      <c r="AK4940" s="85">
        <f>IF(F4940&gt;Variables!$G$8,0,1)</f>
        <v>0</v>
      </c>
      <c r="AL4940" s="85">
        <f>IF(G4940&gt;Variables!$G$9,0,1)</f>
        <v>0</v>
      </c>
      <c r="AM4940" s="85">
        <f>IF(AND(K4940&gt;Variables!$G$10,K4940&lt;Variables!$G$11),0,1)</f>
        <v>0</v>
      </c>
      <c r="AN4940" s="103">
        <f>IF(H4940&lt;Variables!$G$13,1,0)</f>
        <v>1</v>
      </c>
      <c r="AO4940" s="101">
        <f>IF(R4940&lt;Variables!$G$12,0,1)</f>
        <v>1</v>
      </c>
      <c r="AP4940" s="86">
        <f t="shared" si="537"/>
        <v>1</v>
      </c>
      <c r="AR4940">
        <v>1</v>
      </c>
      <c r="AS4940">
        <v>0</v>
      </c>
      <c r="AT4940">
        <v>0</v>
      </c>
      <c r="AU4940">
        <v>0</v>
      </c>
      <c r="BA4940">
        <v>2</v>
      </c>
    </row>
    <row r="4941" spans="3:53" ht="12.75" x14ac:dyDescent="0.2">
      <c r="C4941" t="s">
        <v>911</v>
      </c>
      <c r="D4941" t="s">
        <v>863</v>
      </c>
      <c r="E4941">
        <v>73.86</v>
      </c>
      <c r="F4941">
        <v>29.28</v>
      </c>
      <c r="G4941">
        <v>0.73</v>
      </c>
      <c r="H4941">
        <v>976.52</v>
      </c>
      <c r="I4941">
        <v>-13.896000000000001</v>
      </c>
      <c r="J4941" t="s">
        <v>78</v>
      </c>
      <c r="K4941">
        <v>54.01</v>
      </c>
      <c r="L4941">
        <v>73.85675999999998</v>
      </c>
      <c r="M4941">
        <v>1.792659195992969E-2</v>
      </c>
      <c r="N4941">
        <v>73.795804000000004</v>
      </c>
      <c r="O4941">
        <v>0.1005423018360239</v>
      </c>
      <c r="P4941">
        <v>4680000</v>
      </c>
      <c r="Q4941">
        <v>316460</v>
      </c>
      <c r="R4941">
        <v>14.79</v>
      </c>
      <c r="S4941">
        <v>36.827000000000012</v>
      </c>
      <c r="T4941">
        <v>13.555999999999999</v>
      </c>
      <c r="U4941">
        <v>23.965</v>
      </c>
      <c r="V4941">
        <f t="shared" si="538"/>
        <v>2.4078699028987445</v>
      </c>
      <c r="AC4941">
        <v>73.989999999999995</v>
      </c>
      <c r="AD4941">
        <v>73.7</v>
      </c>
      <c r="AH4941" s="85">
        <f>IF(AND(M4941&lt;Variables!$G$6,M4941&gt;Variables!$G$5),0,1)</f>
        <v>1</v>
      </c>
      <c r="AI4941" s="85">
        <f t="shared" si="539"/>
        <v>0</v>
      </c>
      <c r="AJ4941" s="85">
        <f>IF(I4941&gt;Variables!$G$7,0,1)</f>
        <v>1</v>
      </c>
      <c r="AK4941" s="85">
        <f>IF(F4941&gt;Variables!$G$8,0,1)</f>
        <v>0</v>
      </c>
      <c r="AL4941" s="85">
        <f>IF(G4941&gt;Variables!$G$9,0,1)</f>
        <v>1</v>
      </c>
      <c r="AM4941" s="85">
        <f>IF(AND(K4941&gt;Variables!$G$10,K4941&lt;Variables!$G$11),0,1)</f>
        <v>0</v>
      </c>
      <c r="AN4941" s="103">
        <f>IF(H4941&lt;Variables!$G$13,1,0)</f>
        <v>1</v>
      </c>
      <c r="AO4941" s="101">
        <f>IF(R4941&lt;Variables!$G$12,0,1)</f>
        <v>1</v>
      </c>
      <c r="AP4941" s="86">
        <f t="shared" si="537"/>
        <v>1</v>
      </c>
      <c r="AR4941">
        <v>0</v>
      </c>
      <c r="AS4941">
        <v>1</v>
      </c>
      <c r="AT4941">
        <v>0</v>
      </c>
      <c r="AU4941">
        <v>0</v>
      </c>
      <c r="BA4941">
        <v>-0.03</v>
      </c>
    </row>
    <row r="4942" spans="3:53" ht="12.75" x14ac:dyDescent="0.2">
      <c r="C4942" t="s">
        <v>911</v>
      </c>
      <c r="D4942" t="s">
        <v>133</v>
      </c>
      <c r="E4942">
        <v>7.4</v>
      </c>
      <c r="F4942">
        <v>52.46</v>
      </c>
      <c r="G4942">
        <v>6.43</v>
      </c>
      <c r="H4942">
        <v>22.11</v>
      </c>
      <c r="I4942">
        <v>-49.758000000000003</v>
      </c>
      <c r="J4942" t="s">
        <v>78</v>
      </c>
      <c r="K4942">
        <v>43.36</v>
      </c>
      <c r="L4942">
        <v>7.4008199999999986</v>
      </c>
      <c r="M4942">
        <v>-0.33807064622567112</v>
      </c>
      <c r="N4942">
        <v>7.5357840000000014</v>
      </c>
      <c r="O4942">
        <v>-2.122990786360138</v>
      </c>
      <c r="P4942">
        <v>69360000</v>
      </c>
      <c r="Q4942">
        <v>6720000</v>
      </c>
      <c r="R4942">
        <v>10.32</v>
      </c>
      <c r="S4942">
        <v>36.827000000000012</v>
      </c>
      <c r="T4942">
        <v>13.555999999999999</v>
      </c>
      <c r="U4942">
        <v>23.965</v>
      </c>
      <c r="V4942">
        <f t="shared" si="538"/>
        <v>2.3005164859072367</v>
      </c>
      <c r="AC4942">
        <v>9.82</v>
      </c>
      <c r="AD4942">
        <v>7.3</v>
      </c>
      <c r="AH4942" s="85">
        <f>IF(AND(M4942&lt;Variables!$G$6,M4942&gt;Variables!$G$5),0,1)</f>
        <v>1</v>
      </c>
      <c r="AI4942" s="85">
        <f t="shared" si="539"/>
        <v>1</v>
      </c>
      <c r="AJ4942" s="85">
        <f>IF(I4942&gt;Variables!$G$7,0,1)</f>
        <v>1</v>
      </c>
      <c r="AK4942" s="85">
        <f>IF(F4942&gt;Variables!$G$8,0,1)</f>
        <v>0</v>
      </c>
      <c r="AL4942" s="85">
        <f>IF(G4942&gt;Variables!$G$9,0,1)</f>
        <v>1</v>
      </c>
      <c r="AM4942" s="85">
        <f>IF(AND(K4942&gt;Variables!$G$10,K4942&lt;Variables!$G$11),0,1)</f>
        <v>1</v>
      </c>
      <c r="AN4942" s="103">
        <f>IF(H4942&lt;Variables!$G$13,1,0)</f>
        <v>1</v>
      </c>
      <c r="AO4942" s="101">
        <f>IF(R4942&lt;Variables!$G$12,0,1)</f>
        <v>1</v>
      </c>
      <c r="AP4942" s="86">
        <f t="shared" si="537"/>
        <v>1</v>
      </c>
      <c r="AR4942">
        <v>1</v>
      </c>
      <c r="AS4942">
        <v>0</v>
      </c>
      <c r="AT4942">
        <v>0</v>
      </c>
      <c r="AU4942">
        <v>0</v>
      </c>
      <c r="BA4942">
        <v>2</v>
      </c>
    </row>
    <row r="4943" spans="3:53" ht="12.75" x14ac:dyDescent="0.2">
      <c r="C4943" t="s">
        <v>911</v>
      </c>
      <c r="D4943" t="s">
        <v>603</v>
      </c>
      <c r="E4943">
        <v>15.6</v>
      </c>
      <c r="F4943">
        <v>12.63</v>
      </c>
      <c r="G4943">
        <v>8.08</v>
      </c>
      <c r="H4943">
        <v>8950</v>
      </c>
      <c r="I4943">
        <v>0</v>
      </c>
      <c r="J4943" t="s">
        <v>78</v>
      </c>
      <c r="K4943">
        <v>55.69</v>
      </c>
      <c r="L4943">
        <v>15.547565000000001</v>
      </c>
      <c r="M4943">
        <v>0.45431551500186262</v>
      </c>
      <c r="N4943">
        <v>15.544506</v>
      </c>
      <c r="O4943">
        <v>0.47408389819527169</v>
      </c>
      <c r="P4943">
        <v>100732000</v>
      </c>
      <c r="Q4943">
        <v>31080000</v>
      </c>
      <c r="R4943">
        <v>3.24</v>
      </c>
      <c r="S4943">
        <v>36.827000000000012</v>
      </c>
      <c r="T4943">
        <v>13.555999999999999</v>
      </c>
      <c r="U4943">
        <v>23.965</v>
      </c>
      <c r="V4943">
        <f t="shared" si="538"/>
        <v>2.40667055696027</v>
      </c>
      <c r="AC4943">
        <v>16.600000000000001</v>
      </c>
      <c r="AD4943">
        <v>15.12</v>
      </c>
      <c r="AH4943" s="85">
        <f>IF(AND(M4943&lt;Variables!$G$6,M4943&gt;Variables!$G$5),0,1)</f>
        <v>1</v>
      </c>
      <c r="AI4943" s="85">
        <f t="shared" si="539"/>
        <v>0</v>
      </c>
      <c r="AJ4943" s="85">
        <f>IF(I4943&gt;Variables!$G$7,0,1)</f>
        <v>1</v>
      </c>
      <c r="AK4943" s="85">
        <f>IF(F4943&gt;Variables!$G$8,0,1)</f>
        <v>0</v>
      </c>
      <c r="AL4943" s="85">
        <f>IF(G4943&gt;Variables!$G$9,0,1)</f>
        <v>1</v>
      </c>
      <c r="AM4943" s="85">
        <f>IF(AND(K4943&gt;Variables!$G$10,K4943&lt;Variables!$G$11),0,1)</f>
        <v>0</v>
      </c>
      <c r="AN4943" s="103">
        <f>IF(H4943&lt;Variables!$G$13,1,0)</f>
        <v>0</v>
      </c>
      <c r="AO4943" s="101">
        <f>IF(R4943&lt;Variables!$G$12,0,1)</f>
        <v>1</v>
      </c>
      <c r="AP4943" s="86">
        <f t="shared" si="537"/>
        <v>1</v>
      </c>
      <c r="AR4943">
        <v>1</v>
      </c>
      <c r="AS4943">
        <v>0</v>
      </c>
      <c r="AT4943">
        <v>0</v>
      </c>
      <c r="AU4943">
        <v>0</v>
      </c>
      <c r="BA4943">
        <v>1.3</v>
      </c>
    </row>
    <row r="4944" spans="3:53" ht="12.75" x14ac:dyDescent="0.2">
      <c r="C4944" t="s">
        <v>911</v>
      </c>
      <c r="D4944" t="s">
        <v>262</v>
      </c>
      <c r="E4944">
        <v>5.87</v>
      </c>
      <c r="F4944">
        <v>28.38</v>
      </c>
      <c r="G4944">
        <v>20.79</v>
      </c>
      <c r="H4944">
        <v>558.21</v>
      </c>
      <c r="I4944">
        <v>119.248</v>
      </c>
      <c r="J4944" t="s">
        <v>78</v>
      </c>
      <c r="K4944">
        <v>47.58</v>
      </c>
      <c r="L4944">
        <v>5.9523349999999997</v>
      </c>
      <c r="M4944">
        <v>-0.56843238829803489</v>
      </c>
      <c r="N4944">
        <v>5.8966159999999999</v>
      </c>
      <c r="O4944">
        <v>0.37112811822916758</v>
      </c>
      <c r="P4944">
        <v>40170000</v>
      </c>
      <c r="Q4944">
        <v>13790000</v>
      </c>
      <c r="R4944">
        <v>2.91</v>
      </c>
      <c r="S4944">
        <v>36.827000000000012</v>
      </c>
      <c r="T4944">
        <v>13.555999999999999</v>
      </c>
      <c r="U4944">
        <v>23.965</v>
      </c>
      <c r="V4944">
        <f t="shared" si="538"/>
        <v>2.3527352908712289</v>
      </c>
      <c r="AC4944">
        <v>6.39</v>
      </c>
      <c r="AD4944">
        <v>5.68</v>
      </c>
      <c r="AH4944" s="85">
        <f>IF(AND(M4944&lt;Variables!$G$6,M4944&gt;Variables!$G$5),0,1)</f>
        <v>1</v>
      </c>
      <c r="AI4944" s="85">
        <f t="shared" si="539"/>
        <v>0</v>
      </c>
      <c r="AJ4944" s="85">
        <f>IF(I4944&gt;Variables!$G$7,0,1)</f>
        <v>0</v>
      </c>
      <c r="AK4944" s="85">
        <f>IF(F4944&gt;Variables!$G$8,0,1)</f>
        <v>0</v>
      </c>
      <c r="AL4944" s="85">
        <f>IF(G4944&gt;Variables!$G$9,0,1)</f>
        <v>0</v>
      </c>
      <c r="AM4944" s="85">
        <f>IF(AND(K4944&gt;Variables!$G$10,K4944&lt;Variables!$G$11),0,1)</f>
        <v>1</v>
      </c>
      <c r="AN4944" s="103">
        <f>IF(H4944&lt;Variables!$G$13,1,0)</f>
        <v>1</v>
      </c>
      <c r="AO4944" s="101">
        <f>IF(R4944&lt;Variables!$G$12,0,1)</f>
        <v>1</v>
      </c>
      <c r="AP4944" s="86">
        <f t="shared" si="537"/>
        <v>1</v>
      </c>
      <c r="AR4944">
        <v>0</v>
      </c>
      <c r="AS4944">
        <v>0</v>
      </c>
      <c r="AT4944">
        <v>1</v>
      </c>
      <c r="AU4944">
        <v>0</v>
      </c>
      <c r="BA4944">
        <v>-2.25</v>
      </c>
    </row>
    <row r="4945" spans="3:53" ht="12.75" x14ac:dyDescent="0.2">
      <c r="C4945" t="s">
        <v>911</v>
      </c>
      <c r="D4945" t="s">
        <v>868</v>
      </c>
      <c r="E4945">
        <v>5.55</v>
      </c>
      <c r="F4945">
        <v>40.090000000000003</v>
      </c>
      <c r="G4945">
        <v>-6.08</v>
      </c>
      <c r="H4945">
        <v>124.3</v>
      </c>
      <c r="I4945">
        <v>0.39200000000000002</v>
      </c>
      <c r="J4945" t="s">
        <v>76</v>
      </c>
      <c r="K4945">
        <v>37.29</v>
      </c>
      <c r="L4945">
        <v>5.6178600000000003</v>
      </c>
      <c r="M4945">
        <v>-1.197253046533735</v>
      </c>
      <c r="N4945">
        <v>5.6109659999999986</v>
      </c>
      <c r="O4945">
        <v>-1.075857526137197</v>
      </c>
      <c r="P4945">
        <v>27290000</v>
      </c>
      <c r="Q4945">
        <v>722400</v>
      </c>
      <c r="R4945">
        <v>37.78</v>
      </c>
      <c r="S4945">
        <v>36.827000000000012</v>
      </c>
      <c r="T4945">
        <v>13.555999999999999</v>
      </c>
      <c r="U4945">
        <v>23.965</v>
      </c>
      <c r="V4945">
        <f t="shared" si="538"/>
        <v>2.2225060342023477</v>
      </c>
      <c r="AC4945">
        <v>5.62</v>
      </c>
      <c r="AD4945">
        <v>5.0199999999999996</v>
      </c>
      <c r="AH4945" s="85">
        <f>IF(AND(M4945&lt;Variables!$G$6,M4945&gt;Variables!$G$5),0,1)</f>
        <v>1</v>
      </c>
      <c r="AI4945" s="85">
        <f t="shared" si="539"/>
        <v>0</v>
      </c>
      <c r="AJ4945" s="85">
        <f>IF(I4945&gt;Variables!$G$7,0,1)</f>
        <v>0</v>
      </c>
      <c r="AK4945" s="85">
        <f>IF(F4945&gt;Variables!$G$8,0,1)</f>
        <v>0</v>
      </c>
      <c r="AL4945" s="85">
        <f>IF(G4945&gt;Variables!$G$9,0,1)</f>
        <v>1</v>
      </c>
      <c r="AM4945" s="85">
        <f>IF(AND(K4945&gt;Variables!$G$10,K4945&lt;Variables!$G$11),0,1)</f>
        <v>1</v>
      </c>
      <c r="AN4945" s="103">
        <f>IF(H4945&lt;Variables!$G$13,1,0)</f>
        <v>1</v>
      </c>
      <c r="AO4945" s="101">
        <f>IF(R4945&lt;Variables!$G$12,0,1)</f>
        <v>1</v>
      </c>
      <c r="AP4945" s="86">
        <f t="shared" si="537"/>
        <v>0</v>
      </c>
      <c r="AR4945">
        <v>0</v>
      </c>
      <c r="AS4945">
        <v>0</v>
      </c>
      <c r="AT4945">
        <v>1</v>
      </c>
      <c r="AU4945">
        <v>0</v>
      </c>
      <c r="BA4945">
        <v>-1.77</v>
      </c>
    </row>
    <row r="4946" spans="3:53" ht="12.75" x14ac:dyDescent="0.2">
      <c r="C4946" t="s">
        <v>911</v>
      </c>
      <c r="D4946" t="s">
        <v>697</v>
      </c>
      <c r="E4946">
        <v>6.88</v>
      </c>
      <c r="F4946">
        <v>17.149999999999999</v>
      </c>
      <c r="G4946">
        <v>20.7</v>
      </c>
      <c r="H4946">
        <v>-99999</v>
      </c>
      <c r="I4946">
        <v>-7.7859999999999996</v>
      </c>
      <c r="J4946" t="s">
        <v>76</v>
      </c>
      <c r="K4946">
        <v>53.25</v>
      </c>
      <c r="L4946">
        <v>6.8640833333333333</v>
      </c>
      <c r="M4946">
        <v>0.23188335417450609</v>
      </c>
      <c r="N4946">
        <v>6.8461249999999998</v>
      </c>
      <c r="O4946">
        <v>0.49480545564096629</v>
      </c>
      <c r="P4946">
        <v>213840</v>
      </c>
      <c r="Q4946">
        <v>74910</v>
      </c>
      <c r="R4946">
        <v>2.85</v>
      </c>
      <c r="S4946">
        <v>36.827000000000012</v>
      </c>
      <c r="T4946">
        <v>13.555999999999999</v>
      </c>
      <c r="U4946">
        <v>23.965</v>
      </c>
      <c r="V4946">
        <f t="shared" si="538"/>
        <v>2.3924645756291811</v>
      </c>
      <c r="AC4946">
        <v>6.9</v>
      </c>
      <c r="AD4946">
        <v>5.8</v>
      </c>
      <c r="AH4946" s="85">
        <f>IF(AND(M4946&lt;Variables!$G$6,M4946&gt;Variables!$G$5),0,1)</f>
        <v>1</v>
      </c>
      <c r="AI4946" s="85">
        <f t="shared" si="539"/>
        <v>0</v>
      </c>
      <c r="AJ4946" s="85">
        <f>IF(I4946&gt;Variables!$G$7,0,1)</f>
        <v>1</v>
      </c>
      <c r="AK4946" s="85">
        <f>IF(F4946&gt;Variables!$G$8,0,1)</f>
        <v>0</v>
      </c>
      <c r="AL4946" s="85">
        <f>IF(G4946&gt;Variables!$G$9,0,1)</f>
        <v>0</v>
      </c>
      <c r="AM4946" s="85">
        <f>IF(AND(K4946&gt;Variables!$G$10,K4946&lt;Variables!$G$11),0,1)</f>
        <v>0</v>
      </c>
      <c r="AN4946" s="103">
        <f>IF(H4946&lt;Variables!$G$13,1,0)</f>
        <v>1</v>
      </c>
      <c r="AO4946" s="101">
        <f>IF(R4946&lt;Variables!$G$12,0,1)</f>
        <v>1</v>
      </c>
      <c r="AP4946" s="86">
        <f t="shared" si="537"/>
        <v>0</v>
      </c>
      <c r="AR4946">
        <v>0</v>
      </c>
      <c r="AS4946">
        <v>0</v>
      </c>
      <c r="AT4946">
        <v>1</v>
      </c>
      <c r="AU4946">
        <v>0</v>
      </c>
      <c r="BA4946">
        <v>-2.4300000000000002</v>
      </c>
    </row>
    <row r="4947" spans="3:53" ht="12.75" x14ac:dyDescent="0.2">
      <c r="C4947" t="s">
        <v>911</v>
      </c>
      <c r="D4947" t="s">
        <v>905</v>
      </c>
      <c r="E4947">
        <v>7.94</v>
      </c>
      <c r="F4947">
        <v>26.27</v>
      </c>
      <c r="G4947">
        <v>26.03</v>
      </c>
      <c r="H4947">
        <v>440.98</v>
      </c>
      <c r="I4947">
        <v>-44.417999999999999</v>
      </c>
      <c r="J4947" t="s">
        <v>78</v>
      </c>
      <c r="K4947">
        <v>45.42</v>
      </c>
      <c r="L4947">
        <v>8.0108300000000021</v>
      </c>
      <c r="M4947">
        <v>-0.88417804397299282</v>
      </c>
      <c r="N4947">
        <v>7.9363539999999997</v>
      </c>
      <c r="O4947">
        <v>4.594049106177351E-2</v>
      </c>
      <c r="P4947">
        <v>4880000</v>
      </c>
      <c r="Q4947">
        <v>390080</v>
      </c>
      <c r="R4947">
        <v>12.51</v>
      </c>
      <c r="S4947">
        <v>36.827000000000012</v>
      </c>
      <c r="T4947">
        <v>13.555999999999999</v>
      </c>
      <c r="U4947">
        <v>23.965</v>
      </c>
      <c r="V4947">
        <f t="shared" si="538"/>
        <v>2.3308447707885449</v>
      </c>
      <c r="AC4947">
        <v>8.32</v>
      </c>
      <c r="AD4947">
        <v>7.61</v>
      </c>
      <c r="AH4947" s="85">
        <f>IF(AND(M4947&lt;Variables!$G$6,M4947&gt;Variables!$G$5),0,1)</f>
        <v>1</v>
      </c>
      <c r="AI4947" s="85">
        <f t="shared" si="539"/>
        <v>0</v>
      </c>
      <c r="AJ4947" s="85">
        <f>IF(I4947&gt;Variables!$G$7,0,1)</f>
        <v>1</v>
      </c>
      <c r="AK4947" s="85">
        <f>IF(F4947&gt;Variables!$G$8,0,1)</f>
        <v>0</v>
      </c>
      <c r="AL4947" s="85">
        <f>IF(G4947&gt;Variables!$G$9,0,1)</f>
        <v>0</v>
      </c>
      <c r="AM4947" s="85">
        <f>IF(AND(K4947&gt;Variables!$G$10,K4947&lt;Variables!$G$11),0,1)</f>
        <v>1</v>
      </c>
      <c r="AN4947" s="103">
        <f>IF(H4947&lt;Variables!$G$13,1,0)</f>
        <v>1</v>
      </c>
      <c r="AO4947" s="101">
        <f>IF(R4947&lt;Variables!$G$12,0,1)</f>
        <v>1</v>
      </c>
      <c r="AP4947" s="86">
        <f t="shared" si="537"/>
        <v>1</v>
      </c>
      <c r="AR4947">
        <v>1</v>
      </c>
      <c r="AS4947">
        <v>0</v>
      </c>
      <c r="AT4947">
        <v>0</v>
      </c>
      <c r="AU4947">
        <v>0</v>
      </c>
      <c r="BA4947">
        <v>2</v>
      </c>
    </row>
    <row r="4948" spans="3:53" ht="12.75" x14ac:dyDescent="0.2">
      <c r="C4948" t="s">
        <v>911</v>
      </c>
      <c r="D4948" t="s">
        <v>331</v>
      </c>
      <c r="E4948">
        <v>56.35</v>
      </c>
      <c r="F4948">
        <v>17.41</v>
      </c>
      <c r="G4948">
        <v>7.55</v>
      </c>
      <c r="H4948">
        <v>25710</v>
      </c>
      <c r="I4948">
        <v>1131.2750000000001</v>
      </c>
      <c r="J4948" t="s">
        <v>78</v>
      </c>
      <c r="K4948">
        <v>53.38</v>
      </c>
      <c r="L4948">
        <v>56.162705000000003</v>
      </c>
      <c r="M4948">
        <v>0.30980523463035659</v>
      </c>
      <c r="N4948">
        <v>56.440283999999998</v>
      </c>
      <c r="O4948">
        <v>-0.1835284882691198</v>
      </c>
      <c r="P4948">
        <v>198405000</v>
      </c>
      <c r="Q4948">
        <v>136810000</v>
      </c>
      <c r="R4948">
        <v>1.45</v>
      </c>
      <c r="S4948">
        <v>36.827000000000012</v>
      </c>
      <c r="T4948">
        <v>13.555999999999999</v>
      </c>
      <c r="U4948">
        <v>23.965</v>
      </c>
      <c r="V4948">
        <f t="shared" si="538"/>
        <v>2.3909377186900809</v>
      </c>
      <c r="AC4948">
        <v>59.5</v>
      </c>
      <c r="AD4948">
        <v>51.8</v>
      </c>
      <c r="AH4948" s="85">
        <f>IF(AND(M4948&lt;Variables!$G$6,M4948&gt;Variables!$G$5),0,1)</f>
        <v>1</v>
      </c>
      <c r="AI4948" s="85">
        <f t="shared" si="539"/>
        <v>1</v>
      </c>
      <c r="AJ4948" s="85">
        <f>IF(I4948&gt;Variables!$G$7,0,1)</f>
        <v>0</v>
      </c>
      <c r="AK4948" s="85">
        <f>IF(F4948&gt;Variables!$G$8,0,1)</f>
        <v>0</v>
      </c>
      <c r="AL4948" s="85">
        <f>IF(G4948&gt;Variables!$G$9,0,1)</f>
        <v>1</v>
      </c>
      <c r="AM4948" s="85">
        <f>IF(AND(K4948&gt;Variables!$G$10,K4948&lt;Variables!$G$11),0,1)</f>
        <v>0</v>
      </c>
      <c r="AN4948" s="103">
        <f>IF(H4948&lt;Variables!$G$13,1,0)</f>
        <v>0</v>
      </c>
      <c r="AO4948" s="101">
        <f>IF(R4948&lt;Variables!$G$12,0,1)</f>
        <v>0</v>
      </c>
      <c r="AP4948" s="86">
        <f t="shared" si="537"/>
        <v>1</v>
      </c>
      <c r="AR4948">
        <v>1</v>
      </c>
      <c r="AS4948">
        <v>0</v>
      </c>
      <c r="AT4948">
        <v>0</v>
      </c>
      <c r="AU4948">
        <v>0</v>
      </c>
      <c r="BA4948">
        <v>2</v>
      </c>
    </row>
    <row r="4949" spans="3:53" ht="12.75" x14ac:dyDescent="0.2">
      <c r="C4949" t="s">
        <v>911</v>
      </c>
      <c r="D4949" t="s">
        <v>906</v>
      </c>
      <c r="E4949">
        <v>37.99</v>
      </c>
      <c r="F4949">
        <v>14.29</v>
      </c>
      <c r="G4949">
        <v>13.04</v>
      </c>
      <c r="H4949">
        <v>3420</v>
      </c>
      <c r="I4949">
        <v>0</v>
      </c>
      <c r="J4949" t="s">
        <v>78</v>
      </c>
      <c r="K4949">
        <v>70.13</v>
      </c>
      <c r="L4949">
        <v>37.596000000000011</v>
      </c>
      <c r="M4949">
        <v>1.021385253750362</v>
      </c>
      <c r="N4949">
        <v>36.652788000000001</v>
      </c>
      <c r="O4949">
        <v>3.6210396873492838</v>
      </c>
      <c r="P4949">
        <v>822108</v>
      </c>
      <c r="Q4949">
        <v>895144</v>
      </c>
      <c r="R4949">
        <v>0.92</v>
      </c>
      <c r="S4949">
        <v>36.827000000000012</v>
      </c>
      <c r="T4949">
        <v>13.555999999999999</v>
      </c>
      <c r="U4949">
        <v>23.965</v>
      </c>
      <c r="V4949">
        <f t="shared" si="538"/>
        <v>2.4896121022662014</v>
      </c>
      <c r="AC4949">
        <v>39.479999999999997</v>
      </c>
      <c r="AD4949">
        <v>37.15</v>
      </c>
      <c r="AH4949" s="85">
        <f>IF(AND(M4949&lt;Variables!$G$6,M4949&gt;Variables!$G$5),0,1)</f>
        <v>1</v>
      </c>
      <c r="AI4949" s="85">
        <f t="shared" si="539"/>
        <v>0</v>
      </c>
      <c r="AJ4949" s="85">
        <f>IF(I4949&gt;Variables!$G$7,0,1)</f>
        <v>1</v>
      </c>
      <c r="AK4949" s="85">
        <f>IF(F4949&gt;Variables!$G$8,0,1)</f>
        <v>0</v>
      </c>
      <c r="AL4949" s="85">
        <f>IF(G4949&gt;Variables!$G$9,0,1)</f>
        <v>0</v>
      </c>
      <c r="AM4949" s="85">
        <f>IF(AND(K4949&gt;Variables!$G$10,K4949&lt;Variables!$G$11),0,1)</f>
        <v>0</v>
      </c>
      <c r="AN4949" s="103">
        <f>IF(H4949&lt;Variables!$G$13,1,0)</f>
        <v>0</v>
      </c>
      <c r="AO4949" s="101">
        <f>IF(R4949&lt;Variables!$G$12,0,1)</f>
        <v>0</v>
      </c>
      <c r="AP4949" s="86">
        <f t="shared" si="537"/>
        <v>1</v>
      </c>
      <c r="AR4949">
        <v>0</v>
      </c>
      <c r="AS4949">
        <v>0</v>
      </c>
      <c r="AT4949">
        <v>1</v>
      </c>
      <c r="AU4949">
        <v>0</v>
      </c>
      <c r="BA4949">
        <v>-1.61</v>
      </c>
    </row>
    <row r="4950" spans="3:53" ht="12.75" x14ac:dyDescent="0.2">
      <c r="C4950" t="s">
        <v>911</v>
      </c>
      <c r="D4950" t="s">
        <v>251</v>
      </c>
      <c r="E4950">
        <v>10.86</v>
      </c>
      <c r="F4950">
        <v>20.55</v>
      </c>
      <c r="G4950">
        <v>14.55</v>
      </c>
      <c r="H4950">
        <v>3650</v>
      </c>
      <c r="I4950">
        <v>-7.9000000000000001E-2</v>
      </c>
      <c r="J4950" t="s">
        <v>78</v>
      </c>
      <c r="K4950">
        <v>48.89</v>
      </c>
      <c r="L4950">
        <v>10.941375000000001</v>
      </c>
      <c r="M4950">
        <v>-0.90459380105336762</v>
      </c>
      <c r="N4950">
        <v>10.780096</v>
      </c>
      <c r="O4950">
        <v>0.57795403677296597</v>
      </c>
      <c r="P4950">
        <v>53653000</v>
      </c>
      <c r="Q4950">
        <v>22840000</v>
      </c>
      <c r="R4950">
        <v>2.35</v>
      </c>
      <c r="S4950">
        <v>36.827000000000012</v>
      </c>
      <c r="T4950">
        <v>13.555999999999999</v>
      </c>
      <c r="U4950">
        <v>23.965</v>
      </c>
      <c r="V4950">
        <f t="shared" si="538"/>
        <v>2.3761200005712269</v>
      </c>
      <c r="AC4950">
        <v>12</v>
      </c>
      <c r="AD4950">
        <v>10.8</v>
      </c>
      <c r="AH4950" s="85">
        <f>IF(AND(M4950&lt;Variables!$G$6,M4950&gt;Variables!$G$5),0,1)</f>
        <v>1</v>
      </c>
      <c r="AI4950" s="85">
        <f t="shared" si="539"/>
        <v>0</v>
      </c>
      <c r="AJ4950" s="85">
        <f>IF(I4950&gt;Variables!$G$7,0,1)</f>
        <v>1</v>
      </c>
      <c r="AK4950" s="85">
        <f>IF(F4950&gt;Variables!$G$8,0,1)</f>
        <v>0</v>
      </c>
      <c r="AL4950" s="85">
        <f>IF(G4950&gt;Variables!$G$9,0,1)</f>
        <v>0</v>
      </c>
      <c r="AM4950" s="85">
        <f>IF(AND(K4950&gt;Variables!$G$10,K4950&lt;Variables!$G$11),0,1)</f>
        <v>1</v>
      </c>
      <c r="AN4950" s="103">
        <f>IF(H4950&lt;Variables!$G$13,1,0)</f>
        <v>0</v>
      </c>
      <c r="AO4950" s="101">
        <f>IF(R4950&lt;Variables!$G$12,0,1)</f>
        <v>1</v>
      </c>
      <c r="AP4950" s="86">
        <f t="shared" si="537"/>
        <v>1</v>
      </c>
      <c r="AR4950">
        <v>1</v>
      </c>
      <c r="AS4950">
        <v>0</v>
      </c>
      <c r="AT4950">
        <v>0</v>
      </c>
      <c r="AU4950">
        <v>0</v>
      </c>
      <c r="BA4950">
        <v>2</v>
      </c>
    </row>
    <row r="4951" spans="3:53" ht="12.75" x14ac:dyDescent="0.2">
      <c r="C4951" t="s">
        <v>911</v>
      </c>
      <c r="D4951" t="s">
        <v>862</v>
      </c>
      <c r="E4951">
        <v>78.099999999999994</v>
      </c>
      <c r="F4951">
        <v>21.11</v>
      </c>
      <c r="G4951">
        <v>-0.54</v>
      </c>
      <c r="H4951">
        <v>4480</v>
      </c>
      <c r="I4951">
        <v>2.5369999999999999</v>
      </c>
      <c r="J4951" t="s">
        <v>78</v>
      </c>
      <c r="K4951">
        <v>46.34</v>
      </c>
      <c r="L4951">
        <v>78.093464999999995</v>
      </c>
      <c r="M4951">
        <v>1.477076218862766E-2</v>
      </c>
      <c r="N4951">
        <v>78.162555999999995</v>
      </c>
      <c r="O4951">
        <v>-7.3636281802236692E-2</v>
      </c>
      <c r="P4951">
        <v>17386000</v>
      </c>
      <c r="Q4951">
        <v>578815</v>
      </c>
      <c r="R4951">
        <v>30.04</v>
      </c>
      <c r="S4951">
        <v>36.827000000000012</v>
      </c>
      <c r="T4951">
        <v>13.555999999999999</v>
      </c>
      <c r="U4951">
        <v>23.965</v>
      </c>
      <c r="V4951">
        <f t="shared" si="538"/>
        <v>2.3288544883210904</v>
      </c>
      <c r="AC4951">
        <v>78.2</v>
      </c>
      <c r="AD4951">
        <v>78</v>
      </c>
      <c r="AH4951" s="85">
        <f>IF(AND(M4951&lt;Variables!$G$6,M4951&gt;Variables!$G$5),0,1)</f>
        <v>1</v>
      </c>
      <c r="AI4951" s="85">
        <f t="shared" si="539"/>
        <v>1</v>
      </c>
      <c r="AJ4951" s="85">
        <f>IF(I4951&gt;Variables!$G$7,0,1)</f>
        <v>0</v>
      </c>
      <c r="AK4951" s="85">
        <f>IF(F4951&gt;Variables!$G$8,0,1)</f>
        <v>0</v>
      </c>
      <c r="AL4951" s="85">
        <f>IF(G4951&gt;Variables!$G$9,0,1)</f>
        <v>1</v>
      </c>
      <c r="AM4951" s="85">
        <f>IF(AND(K4951&gt;Variables!$G$10,K4951&lt;Variables!$G$11),0,1)</f>
        <v>1</v>
      </c>
      <c r="AN4951" s="103">
        <f>IF(H4951&lt;Variables!$G$13,1,0)</f>
        <v>0</v>
      </c>
      <c r="AO4951" s="101">
        <f>IF(R4951&lt;Variables!$G$12,0,1)</f>
        <v>1</v>
      </c>
      <c r="AP4951" s="86">
        <f t="shared" si="537"/>
        <v>1</v>
      </c>
      <c r="AR4951">
        <v>0</v>
      </c>
      <c r="AS4951">
        <v>1</v>
      </c>
      <c r="AT4951">
        <v>0</v>
      </c>
      <c r="AU4951">
        <v>0</v>
      </c>
      <c r="BA4951">
        <v>0</v>
      </c>
    </row>
    <row r="4952" spans="3:53" ht="12.75" x14ac:dyDescent="0.2">
      <c r="C4952" t="s">
        <v>911</v>
      </c>
      <c r="D4952" t="s">
        <v>196</v>
      </c>
      <c r="E4952">
        <v>8.56</v>
      </c>
      <c r="F4952">
        <v>24.6</v>
      </c>
      <c r="G4952">
        <v>10.93</v>
      </c>
      <c r="H4952">
        <v>1760</v>
      </c>
      <c r="I4952">
        <v>-46.223999999999997</v>
      </c>
      <c r="J4952" t="s">
        <v>78</v>
      </c>
      <c r="K4952">
        <v>43.86</v>
      </c>
      <c r="L4952">
        <v>8.6183950000000014</v>
      </c>
      <c r="M4952">
        <v>-0.76574582622403486</v>
      </c>
      <c r="N4952">
        <v>8.6449100000000012</v>
      </c>
      <c r="O4952">
        <v>-1.0701094632564221</v>
      </c>
      <c r="P4952">
        <v>64637000</v>
      </c>
      <c r="Q4952">
        <v>23880000</v>
      </c>
      <c r="R4952">
        <v>2.71</v>
      </c>
      <c r="S4952">
        <v>36.827000000000012</v>
      </c>
      <c r="T4952">
        <v>13.555999999999999</v>
      </c>
      <c r="U4952">
        <v>23.965</v>
      </c>
      <c r="V4952">
        <f t="shared" si="538"/>
        <v>2.3097205414525561</v>
      </c>
      <c r="AC4952">
        <v>8.6998999999999995</v>
      </c>
      <c r="AD4952">
        <v>8.26</v>
      </c>
      <c r="AH4952" s="85">
        <f>IF(AND(M4952&lt;Variables!$G$6,M4952&gt;Variables!$G$5),0,1)</f>
        <v>1</v>
      </c>
      <c r="AI4952" s="85">
        <f t="shared" si="539"/>
        <v>1</v>
      </c>
      <c r="AJ4952" s="85">
        <f>IF(I4952&gt;Variables!$G$7,0,1)</f>
        <v>1</v>
      </c>
      <c r="AK4952" s="85">
        <f>IF(F4952&gt;Variables!$G$8,0,1)</f>
        <v>0</v>
      </c>
      <c r="AL4952" s="85">
        <f>IF(G4952&gt;Variables!$G$9,0,1)</f>
        <v>1</v>
      </c>
      <c r="AM4952" s="85">
        <f>IF(AND(K4952&gt;Variables!$G$10,K4952&lt;Variables!$G$11),0,1)</f>
        <v>1</v>
      </c>
      <c r="AN4952" s="103">
        <f>IF(H4952&lt;Variables!$G$13,1,0)</f>
        <v>1</v>
      </c>
      <c r="AO4952" s="101">
        <f>IF(R4952&lt;Variables!$G$12,0,1)</f>
        <v>1</v>
      </c>
      <c r="AP4952" s="86">
        <f t="shared" si="537"/>
        <v>1</v>
      </c>
      <c r="AR4952">
        <v>0</v>
      </c>
      <c r="AS4952">
        <v>0</v>
      </c>
      <c r="AT4952">
        <v>1</v>
      </c>
      <c r="AU4952">
        <v>0</v>
      </c>
      <c r="BA4952">
        <v>-0.56999999999999995</v>
      </c>
    </row>
    <row r="4953" spans="3:53" ht="12.75" x14ac:dyDescent="0.2">
      <c r="C4953" t="s">
        <v>911</v>
      </c>
      <c r="D4953" t="s">
        <v>540</v>
      </c>
      <c r="E4953">
        <v>47.16</v>
      </c>
      <c r="F4953">
        <v>12.26</v>
      </c>
      <c r="G4953">
        <v>11.17</v>
      </c>
      <c r="H4953">
        <v>3200</v>
      </c>
      <c r="I4953">
        <v>1.9E-2</v>
      </c>
      <c r="J4953" t="s">
        <v>78</v>
      </c>
      <c r="K4953">
        <v>49.36</v>
      </c>
      <c r="L4953">
        <v>47.168055000000003</v>
      </c>
      <c r="M4953">
        <v>-1.7077235853797269E-2</v>
      </c>
      <c r="N4953">
        <v>47.188352000000002</v>
      </c>
      <c r="O4953">
        <v>-6.008262377971E-2</v>
      </c>
      <c r="P4953">
        <v>1516000</v>
      </c>
      <c r="Q4953">
        <v>1175000</v>
      </c>
      <c r="R4953">
        <v>1.29</v>
      </c>
      <c r="S4953">
        <v>36.827000000000012</v>
      </c>
      <c r="T4953">
        <v>13.555999999999999</v>
      </c>
      <c r="U4953">
        <v>23.965</v>
      </c>
      <c r="V4953">
        <f t="shared" si="538"/>
        <v>2.3607820439356253</v>
      </c>
      <c r="AC4953">
        <v>48.95</v>
      </c>
      <c r="AD4953">
        <v>47.16</v>
      </c>
      <c r="AH4953" s="85">
        <f>IF(AND(M4953&lt;Variables!$G$6,M4953&gt;Variables!$G$5),0,1)</f>
        <v>1</v>
      </c>
      <c r="AI4953" s="85">
        <f t="shared" si="539"/>
        <v>1</v>
      </c>
      <c r="AJ4953" s="85">
        <f>IF(I4953&gt;Variables!$G$7,0,1)</f>
        <v>0</v>
      </c>
      <c r="AK4953" s="85">
        <f>IF(F4953&gt;Variables!$G$8,0,1)</f>
        <v>0</v>
      </c>
      <c r="AL4953" s="85">
        <f>IF(G4953&gt;Variables!$G$9,0,1)</f>
        <v>1</v>
      </c>
      <c r="AM4953" s="85">
        <f>IF(AND(K4953&gt;Variables!$G$10,K4953&lt;Variables!$G$11),0,1)</f>
        <v>1</v>
      </c>
      <c r="AN4953" s="103">
        <f>IF(H4953&lt;Variables!$G$13,1,0)</f>
        <v>0</v>
      </c>
      <c r="AO4953" s="101">
        <f>IF(R4953&lt;Variables!$G$12,0,1)</f>
        <v>0</v>
      </c>
      <c r="AP4953" s="86">
        <f t="shared" si="537"/>
        <v>1</v>
      </c>
      <c r="AR4953">
        <v>1</v>
      </c>
      <c r="AS4953">
        <v>0</v>
      </c>
      <c r="AT4953">
        <v>0</v>
      </c>
      <c r="AU4953">
        <v>0</v>
      </c>
      <c r="BA4953">
        <v>1.49</v>
      </c>
    </row>
    <row r="4954" spans="3:53" ht="12.75" x14ac:dyDescent="0.2">
      <c r="C4954" t="s">
        <v>911</v>
      </c>
      <c r="D4954" t="s">
        <v>467</v>
      </c>
      <c r="E4954">
        <v>32.35</v>
      </c>
      <c r="F4954">
        <v>12.44</v>
      </c>
      <c r="G4954">
        <v>9.06</v>
      </c>
      <c r="H4954">
        <v>3720</v>
      </c>
      <c r="I4954">
        <v>-68.632000000000005</v>
      </c>
      <c r="J4954" t="s">
        <v>78</v>
      </c>
      <c r="K4954">
        <v>56.04</v>
      </c>
      <c r="L4954">
        <v>32.287909999999997</v>
      </c>
      <c r="M4954">
        <v>0.14894119811409889</v>
      </c>
      <c r="N4954">
        <v>32.202103999999999</v>
      </c>
      <c r="O4954">
        <v>0.41579891798374419</v>
      </c>
      <c r="P4954">
        <v>2380000</v>
      </c>
      <c r="Q4954">
        <v>2856000</v>
      </c>
      <c r="R4954">
        <v>0.83</v>
      </c>
      <c r="S4954">
        <v>36.827000000000012</v>
      </c>
      <c r="T4954">
        <v>13.555999999999999</v>
      </c>
      <c r="U4954">
        <v>23.965</v>
      </c>
      <c r="V4954">
        <f t="shared" si="538"/>
        <v>2.4231038700809062</v>
      </c>
      <c r="AC4954">
        <v>32.9</v>
      </c>
      <c r="AD4954">
        <v>32.130000000000003</v>
      </c>
      <c r="AH4954" s="85">
        <f>IF(AND(M4954&lt;Variables!$G$6,M4954&gt;Variables!$G$5),0,1)</f>
        <v>1</v>
      </c>
      <c r="AI4954" s="85">
        <f t="shared" si="539"/>
        <v>0</v>
      </c>
      <c r="AJ4954" s="85">
        <f>IF(I4954&gt;Variables!$G$7,0,1)</f>
        <v>1</v>
      </c>
      <c r="AK4954" s="85">
        <f>IF(F4954&gt;Variables!$G$8,0,1)</f>
        <v>0</v>
      </c>
      <c r="AL4954" s="85">
        <f>IF(G4954&gt;Variables!$G$9,0,1)</f>
        <v>1</v>
      </c>
      <c r="AM4954" s="85">
        <f>IF(AND(K4954&gt;Variables!$G$10,K4954&lt;Variables!$G$11),0,1)</f>
        <v>0</v>
      </c>
      <c r="AN4954" s="103">
        <f>IF(H4954&lt;Variables!$G$13,1,0)</f>
        <v>0</v>
      </c>
      <c r="AO4954" s="101">
        <f>IF(R4954&lt;Variables!$G$12,0,1)</f>
        <v>0</v>
      </c>
      <c r="AP4954" s="86">
        <f t="shared" si="537"/>
        <v>1</v>
      </c>
      <c r="AR4954">
        <v>0</v>
      </c>
      <c r="AS4954">
        <v>1</v>
      </c>
      <c r="AT4954">
        <v>0</v>
      </c>
      <c r="AU4954">
        <v>0</v>
      </c>
      <c r="BA4954">
        <v>0.16</v>
      </c>
    </row>
    <row r="4955" spans="3:53" ht="12.75" x14ac:dyDescent="0.2">
      <c r="C4955" t="s">
        <v>911</v>
      </c>
      <c r="D4955" t="s">
        <v>117</v>
      </c>
      <c r="E4955">
        <v>30.88</v>
      </c>
      <c r="F4955">
        <v>14.65</v>
      </c>
      <c r="G4955">
        <v>11.03</v>
      </c>
      <c r="H4955">
        <v>3850</v>
      </c>
      <c r="I4955">
        <v>-12.554</v>
      </c>
      <c r="J4955" t="s">
        <v>78</v>
      </c>
      <c r="K4955">
        <v>57.82</v>
      </c>
      <c r="L4955">
        <v>30.910004999999991</v>
      </c>
      <c r="M4955">
        <v>-1.6175992189201011E-5</v>
      </c>
      <c r="N4955">
        <v>30.448810000000002</v>
      </c>
      <c r="O4955">
        <v>1.514640473634268</v>
      </c>
      <c r="P4955">
        <v>14352000</v>
      </c>
      <c r="Q4955">
        <v>15356000</v>
      </c>
      <c r="R4955">
        <v>0.93</v>
      </c>
      <c r="S4955">
        <v>36.827000000000012</v>
      </c>
      <c r="T4955">
        <v>13.555999999999999</v>
      </c>
      <c r="U4955">
        <v>23.965</v>
      </c>
      <c r="V4955">
        <f t="shared" si="538"/>
        <v>2.4480159858969928</v>
      </c>
      <c r="AC4955">
        <v>31.439699999999998</v>
      </c>
      <c r="AD4955">
        <v>29.92</v>
      </c>
      <c r="AH4955" s="85">
        <f>IF(AND(M4955&lt;Variables!$G$6,M4955&gt;Variables!$G$5),0,1)</f>
        <v>1</v>
      </c>
      <c r="AI4955" s="85">
        <f t="shared" si="539"/>
        <v>0</v>
      </c>
      <c r="AJ4955" s="85">
        <f>IF(I4955&gt;Variables!$G$7,0,1)</f>
        <v>1</v>
      </c>
      <c r="AK4955" s="85">
        <f>IF(F4955&gt;Variables!$G$8,0,1)</f>
        <v>0</v>
      </c>
      <c r="AL4955" s="85">
        <f>IF(G4955&gt;Variables!$G$9,0,1)</f>
        <v>1</v>
      </c>
      <c r="AM4955" s="85">
        <f>IF(AND(K4955&gt;Variables!$G$10,K4955&lt;Variables!$G$11),0,1)</f>
        <v>0</v>
      </c>
      <c r="AN4955" s="103">
        <f>IF(H4955&lt;Variables!$G$13,1,0)</f>
        <v>0</v>
      </c>
      <c r="AO4955" s="101">
        <f>IF(R4955&lt;Variables!$G$12,0,1)</f>
        <v>0</v>
      </c>
      <c r="AP4955" s="86">
        <f t="shared" si="537"/>
        <v>1</v>
      </c>
      <c r="AR4955">
        <v>0</v>
      </c>
      <c r="AS4955">
        <v>0</v>
      </c>
      <c r="AT4955">
        <v>1</v>
      </c>
      <c r="AU4955">
        <v>0</v>
      </c>
      <c r="BA4955">
        <v>-1.3</v>
      </c>
    </row>
    <row r="4956" spans="3:53" ht="12.75" x14ac:dyDescent="0.2">
      <c r="C4956" t="s">
        <v>911</v>
      </c>
      <c r="D4956" t="s">
        <v>840</v>
      </c>
      <c r="E4956">
        <v>111.27</v>
      </c>
      <c r="F4956">
        <v>50.84</v>
      </c>
      <c r="G4956">
        <v>46.86</v>
      </c>
      <c r="H4956">
        <v>-99999</v>
      </c>
      <c r="I4956">
        <v>-4.0000000000000001E-3</v>
      </c>
      <c r="J4956" t="s">
        <v>78</v>
      </c>
      <c r="K4956">
        <v>60.36</v>
      </c>
      <c r="L4956">
        <v>111.936875</v>
      </c>
      <c r="M4956">
        <v>-0.30095087074746929</v>
      </c>
      <c r="N4956">
        <v>109.89081578947371</v>
      </c>
      <c r="O4956">
        <v>1.555347640516842</v>
      </c>
      <c r="P4956">
        <v>270779</v>
      </c>
      <c r="Q4956">
        <v>15001</v>
      </c>
      <c r="R4956">
        <v>18.05</v>
      </c>
      <c r="S4956">
        <v>36.827000000000012</v>
      </c>
      <c r="T4956">
        <v>13.555999999999999</v>
      </c>
      <c r="U4956">
        <v>23.965</v>
      </c>
      <c r="V4956">
        <f t="shared" si="538"/>
        <v>2.4911586763879194</v>
      </c>
      <c r="AC4956">
        <v>129.79</v>
      </c>
      <c r="AD4956">
        <v>111</v>
      </c>
      <c r="AH4956" s="85">
        <f>IF(AND(M4956&lt;Variables!$G$6,M4956&gt;Variables!$G$5),0,1)</f>
        <v>1</v>
      </c>
      <c r="AI4956" s="85">
        <f t="shared" si="539"/>
        <v>0</v>
      </c>
      <c r="AJ4956" s="85">
        <f>IF(I4956&gt;Variables!$G$7,0,1)</f>
        <v>1</v>
      </c>
      <c r="AK4956" s="85">
        <f>IF(F4956&gt;Variables!$G$8,0,1)</f>
        <v>0</v>
      </c>
      <c r="AL4956" s="85">
        <f>IF(G4956&gt;Variables!$G$9,0,1)</f>
        <v>0</v>
      </c>
      <c r="AM4956" s="85">
        <f>IF(AND(K4956&gt;Variables!$G$10,K4956&lt;Variables!$G$11),0,1)</f>
        <v>0</v>
      </c>
      <c r="AN4956" s="103">
        <f>IF(H4956&lt;Variables!$G$13,1,0)</f>
        <v>1</v>
      </c>
      <c r="AO4956" s="101">
        <f>IF(R4956&lt;Variables!$G$12,0,1)</f>
        <v>1</v>
      </c>
      <c r="AP4956" s="86">
        <f t="shared" si="537"/>
        <v>1</v>
      </c>
      <c r="AR4956">
        <v>1</v>
      </c>
      <c r="AS4956">
        <v>0</v>
      </c>
      <c r="AT4956">
        <v>0</v>
      </c>
      <c r="AU4956">
        <v>0</v>
      </c>
      <c r="BA4956">
        <v>2</v>
      </c>
    </row>
    <row r="4957" spans="3:53" ht="12.75" x14ac:dyDescent="0.2">
      <c r="C4957" t="s">
        <v>911</v>
      </c>
      <c r="D4957" t="s">
        <v>607</v>
      </c>
      <c r="E4957">
        <v>14.12</v>
      </c>
      <c r="F4957">
        <v>13.4</v>
      </c>
      <c r="G4957">
        <v>13.49</v>
      </c>
      <c r="H4957">
        <v>2070</v>
      </c>
      <c r="I4957">
        <v>-10.135</v>
      </c>
      <c r="J4957" t="s">
        <v>78</v>
      </c>
      <c r="K4957">
        <v>43.87</v>
      </c>
      <c r="L4957">
        <v>14.165654999999999</v>
      </c>
      <c r="M4957">
        <v>-0.25170032730572789</v>
      </c>
      <c r="N4957">
        <v>14.153015999999999</v>
      </c>
      <c r="O4957">
        <v>-0.1626225816462028</v>
      </c>
      <c r="P4957">
        <v>1916000</v>
      </c>
      <c r="Q4957">
        <v>1744000</v>
      </c>
      <c r="R4957">
        <v>1.1000000000000001</v>
      </c>
      <c r="S4957">
        <v>36.827000000000012</v>
      </c>
      <c r="T4957">
        <v>13.555999999999999</v>
      </c>
      <c r="U4957">
        <v>23.965</v>
      </c>
      <c r="V4957">
        <f t="shared" si="538"/>
        <v>2.3055814468675115</v>
      </c>
      <c r="AC4957">
        <v>14.72</v>
      </c>
      <c r="AD4957">
        <v>14.08</v>
      </c>
      <c r="AH4957" s="85">
        <f>IF(AND(M4957&lt;Variables!$G$6,M4957&gt;Variables!$G$5),0,1)</f>
        <v>1</v>
      </c>
      <c r="AI4957" s="85">
        <f t="shared" si="539"/>
        <v>0</v>
      </c>
      <c r="AJ4957" s="85">
        <f>IF(I4957&gt;Variables!$G$7,0,1)</f>
        <v>1</v>
      </c>
      <c r="AK4957" s="85">
        <f>IF(F4957&gt;Variables!$G$8,0,1)</f>
        <v>0</v>
      </c>
      <c r="AL4957" s="85">
        <f>IF(G4957&gt;Variables!$G$9,0,1)</f>
        <v>0</v>
      </c>
      <c r="AM4957" s="85">
        <f>IF(AND(K4957&gt;Variables!$G$10,K4957&lt;Variables!$G$11),0,1)</f>
        <v>1</v>
      </c>
      <c r="AN4957" s="103">
        <f>IF(H4957&lt;Variables!$G$13,1,0)</f>
        <v>1</v>
      </c>
      <c r="AO4957" s="101">
        <f>IF(R4957&lt;Variables!$G$12,0,1)</f>
        <v>0</v>
      </c>
      <c r="AP4957" s="86">
        <f t="shared" si="537"/>
        <v>1</v>
      </c>
      <c r="AR4957">
        <v>0</v>
      </c>
      <c r="AS4957">
        <v>1</v>
      </c>
      <c r="AT4957">
        <v>0</v>
      </c>
      <c r="AU4957">
        <v>0</v>
      </c>
      <c r="BA4957">
        <v>0.43</v>
      </c>
    </row>
    <row r="4958" spans="3:53" ht="12.75" x14ac:dyDescent="0.2">
      <c r="C4958" t="s">
        <v>911</v>
      </c>
      <c r="D4958" t="s">
        <v>215</v>
      </c>
      <c r="E4958">
        <v>23.04</v>
      </c>
      <c r="F4958">
        <v>14.52</v>
      </c>
      <c r="G4958">
        <v>6.66</v>
      </c>
      <c r="H4958">
        <v>2850</v>
      </c>
      <c r="I4958">
        <v>0.84699999999999998</v>
      </c>
      <c r="J4958" t="s">
        <v>78</v>
      </c>
      <c r="K4958">
        <v>56.49</v>
      </c>
      <c r="L4958">
        <v>22.976645000000001</v>
      </c>
      <c r="M4958">
        <v>0.40630387943932861</v>
      </c>
      <c r="N4958">
        <v>22.571912000000001</v>
      </c>
      <c r="O4958">
        <v>2.2066717254612689</v>
      </c>
      <c r="P4958">
        <v>19283000</v>
      </c>
      <c r="Q4958">
        <v>27073000</v>
      </c>
      <c r="R4958">
        <v>0.71</v>
      </c>
      <c r="S4958">
        <v>36.827000000000012</v>
      </c>
      <c r="T4958">
        <v>13.555999999999999</v>
      </c>
      <c r="U4958">
        <v>23.965</v>
      </c>
      <c r="V4958">
        <f t="shared" si="538"/>
        <v>2.4160570967657806</v>
      </c>
      <c r="AC4958">
        <v>23.46</v>
      </c>
      <c r="AD4958">
        <v>21.9</v>
      </c>
      <c r="AH4958" s="85">
        <f>IF(AND(M4958&lt;Variables!$G$6,M4958&gt;Variables!$G$5),0,1)</f>
        <v>1</v>
      </c>
      <c r="AI4958" s="85">
        <f t="shared" si="539"/>
        <v>0</v>
      </c>
      <c r="AJ4958" s="85">
        <f>IF(I4958&gt;Variables!$G$7,0,1)</f>
        <v>0</v>
      </c>
      <c r="AK4958" s="85">
        <f>IF(F4958&gt;Variables!$G$8,0,1)</f>
        <v>0</v>
      </c>
      <c r="AL4958" s="85">
        <f>IF(G4958&gt;Variables!$G$9,0,1)</f>
        <v>1</v>
      </c>
      <c r="AM4958" s="85">
        <f>IF(AND(K4958&gt;Variables!$G$10,K4958&lt;Variables!$G$11),0,1)</f>
        <v>0</v>
      </c>
      <c r="AN4958" s="103">
        <f>IF(H4958&lt;Variables!$G$13,1,0)</f>
        <v>0</v>
      </c>
      <c r="AO4958" s="101">
        <f>IF(R4958&lt;Variables!$G$12,0,1)</f>
        <v>0</v>
      </c>
      <c r="AP4958" s="86">
        <f t="shared" si="537"/>
        <v>1</v>
      </c>
      <c r="AR4958">
        <v>0</v>
      </c>
      <c r="AS4958">
        <v>0</v>
      </c>
      <c r="AT4958">
        <v>1</v>
      </c>
      <c r="AU4958">
        <v>0</v>
      </c>
      <c r="BA4958">
        <v>-2.25</v>
      </c>
    </row>
    <row r="4959" spans="3:53" ht="12.75" x14ac:dyDescent="0.2">
      <c r="C4959" t="s">
        <v>911</v>
      </c>
      <c r="D4959" t="s">
        <v>912</v>
      </c>
      <c r="E4959">
        <v>89.88</v>
      </c>
      <c r="F4959">
        <v>11.19</v>
      </c>
      <c r="G4959">
        <v>10.45</v>
      </c>
      <c r="H4959">
        <v>4170</v>
      </c>
      <c r="I4959">
        <v>33.74</v>
      </c>
      <c r="J4959" t="s">
        <v>78</v>
      </c>
      <c r="K4959">
        <v>63.58</v>
      </c>
      <c r="L4959">
        <v>89.722949999999997</v>
      </c>
      <c r="M4959">
        <v>0.1304571461370877</v>
      </c>
      <c r="N4959">
        <v>88.73542127659573</v>
      </c>
      <c r="O4959">
        <v>1.244800224660239</v>
      </c>
      <c r="P4959">
        <v>525862</v>
      </c>
      <c r="Q4959">
        <v>662033</v>
      </c>
      <c r="R4959">
        <v>0.79</v>
      </c>
      <c r="S4959">
        <v>36.827000000000012</v>
      </c>
      <c r="T4959">
        <v>13.555999999999999</v>
      </c>
      <c r="U4959">
        <v>23.965</v>
      </c>
      <c r="V4959">
        <f t="shared" si="538"/>
        <v>2.4991805101677995</v>
      </c>
      <c r="AC4959">
        <v>90.14</v>
      </c>
      <c r="AD4959">
        <v>87.260099999999994</v>
      </c>
      <c r="AH4959" s="85">
        <f>IF(AND(M4959&lt;Variables!$G$6,M4959&gt;Variables!$G$5),0,1)</f>
        <v>1</v>
      </c>
      <c r="AI4959" s="85">
        <f t="shared" si="539"/>
        <v>0</v>
      </c>
      <c r="AJ4959" s="85">
        <f>IF(I4959&gt;Variables!$G$7,0,1)</f>
        <v>0</v>
      </c>
      <c r="AK4959" s="85">
        <f>IF(F4959&gt;Variables!$G$8,0,1)</f>
        <v>0</v>
      </c>
      <c r="AL4959" s="85">
        <f>IF(G4959&gt;Variables!$G$9,0,1)</f>
        <v>1</v>
      </c>
      <c r="AM4959" s="85">
        <f>IF(AND(K4959&gt;Variables!$G$10,K4959&lt;Variables!$G$11),0,1)</f>
        <v>0</v>
      </c>
      <c r="AN4959" s="103">
        <f>IF(H4959&lt;Variables!$G$13,1,0)</f>
        <v>0</v>
      </c>
      <c r="AO4959" s="101">
        <f>IF(R4959&lt;Variables!$G$12,0,1)</f>
        <v>0</v>
      </c>
      <c r="AP4959" s="86">
        <f t="shared" si="537"/>
        <v>1</v>
      </c>
      <c r="AR4959">
        <v>0</v>
      </c>
      <c r="AS4959">
        <v>0</v>
      </c>
      <c r="AT4959">
        <v>0</v>
      </c>
      <c r="AU4959">
        <v>1</v>
      </c>
      <c r="BA4959">
        <v>-1.24</v>
      </c>
    </row>
    <row r="4960" spans="3:53" ht="12.75" x14ac:dyDescent="0.2">
      <c r="C4960" t="s">
        <v>911</v>
      </c>
      <c r="D4960" t="s">
        <v>85</v>
      </c>
      <c r="E4960">
        <v>11.55</v>
      </c>
      <c r="F4960">
        <v>16.22</v>
      </c>
      <c r="G4960">
        <v>15.14</v>
      </c>
      <c r="H4960">
        <v>3240</v>
      </c>
      <c r="I4960">
        <v>-62.29</v>
      </c>
      <c r="J4960" t="s">
        <v>78</v>
      </c>
      <c r="K4960">
        <v>64.28</v>
      </c>
      <c r="L4960">
        <v>11.419129999999999</v>
      </c>
      <c r="M4960">
        <v>1.233631633933596</v>
      </c>
      <c r="N4960">
        <v>11.394042000000001</v>
      </c>
      <c r="O4960">
        <v>1.4565331600498019</v>
      </c>
      <c r="P4960">
        <v>20139000</v>
      </c>
      <c r="Q4960">
        <v>25705000</v>
      </c>
      <c r="R4960">
        <v>0.78</v>
      </c>
      <c r="S4960">
        <v>36.827000000000012</v>
      </c>
      <c r="T4960">
        <v>13.555999999999999</v>
      </c>
      <c r="U4960">
        <v>23.965</v>
      </c>
      <c r="V4960">
        <f t="shared" si="538"/>
        <v>2.4319906194100591</v>
      </c>
      <c r="AC4960">
        <v>11.77</v>
      </c>
      <c r="AD4960">
        <v>11.26</v>
      </c>
      <c r="AH4960" s="85">
        <f>IF(AND(M4960&lt;Variables!$G$6,M4960&gt;Variables!$G$5),0,1)</f>
        <v>1</v>
      </c>
      <c r="AI4960" s="85">
        <f t="shared" si="539"/>
        <v>0</v>
      </c>
      <c r="AJ4960" s="85">
        <f>IF(I4960&gt;Variables!$G$7,0,1)</f>
        <v>1</v>
      </c>
      <c r="AK4960" s="85">
        <f>IF(F4960&gt;Variables!$G$8,0,1)</f>
        <v>0</v>
      </c>
      <c r="AL4960" s="85">
        <f>IF(G4960&gt;Variables!$G$9,0,1)</f>
        <v>0</v>
      </c>
      <c r="AM4960" s="85">
        <f>IF(AND(K4960&gt;Variables!$G$10,K4960&lt;Variables!$G$11),0,1)</f>
        <v>0</v>
      </c>
      <c r="AN4960" s="103">
        <f>IF(H4960&lt;Variables!$G$13,1,0)</f>
        <v>0</v>
      </c>
      <c r="AO4960" s="101">
        <f>IF(R4960&lt;Variables!$G$12,0,1)</f>
        <v>0</v>
      </c>
      <c r="AP4960" s="86">
        <f t="shared" si="537"/>
        <v>1</v>
      </c>
      <c r="AR4960">
        <v>0</v>
      </c>
      <c r="AS4960">
        <v>0</v>
      </c>
      <c r="AT4960">
        <v>1</v>
      </c>
      <c r="AU4960">
        <v>0</v>
      </c>
      <c r="BA4960">
        <v>-1.21</v>
      </c>
    </row>
    <row r="4961" spans="3:53" ht="12.75" x14ac:dyDescent="0.2">
      <c r="C4961" t="s">
        <v>913</v>
      </c>
      <c r="D4961" t="s">
        <v>215</v>
      </c>
      <c r="E4961">
        <v>23.32</v>
      </c>
      <c r="F4961">
        <v>14.15</v>
      </c>
      <c r="G4961">
        <v>7.44</v>
      </c>
      <c r="H4961">
        <v>2850</v>
      </c>
      <c r="I4961">
        <v>0.86899999999999999</v>
      </c>
      <c r="J4961" t="s">
        <v>78</v>
      </c>
      <c r="K4961">
        <v>61.61</v>
      </c>
      <c r="L4961">
        <v>23.060040000000001</v>
      </c>
      <c r="M4961">
        <v>0.78169855733121241</v>
      </c>
      <c r="N4961">
        <v>22.711511999999999</v>
      </c>
      <c r="O4961">
        <v>2.3282817982351798</v>
      </c>
      <c r="P4961">
        <v>19649000</v>
      </c>
      <c r="Q4961">
        <v>27073000</v>
      </c>
      <c r="R4961">
        <v>0.73</v>
      </c>
      <c r="S4961">
        <v>37.048000000000002</v>
      </c>
      <c r="T4961">
        <v>13.109</v>
      </c>
      <c r="U4961">
        <v>23.876249999999999</v>
      </c>
      <c r="V4961">
        <f t="shared" si="538"/>
        <v>2.4407453350256114</v>
      </c>
      <c r="AC4961">
        <v>23.46</v>
      </c>
      <c r="AD4961">
        <v>21.9</v>
      </c>
      <c r="AH4961" s="85">
        <f>IF(AND(M4961&lt;Variables!$G$6,M4961&gt;Variables!$G$5),0,1)</f>
        <v>1</v>
      </c>
      <c r="AI4961" s="85">
        <f t="shared" si="539"/>
        <v>0</v>
      </c>
      <c r="AJ4961" s="85">
        <f>IF(I4961&gt;Variables!$G$7,0,1)</f>
        <v>0</v>
      </c>
      <c r="AK4961" s="85">
        <f>IF(F4961&gt;Variables!$G$8,0,1)</f>
        <v>0</v>
      </c>
      <c r="AL4961" s="85">
        <f>IF(G4961&gt;Variables!$G$9,0,1)</f>
        <v>1</v>
      </c>
      <c r="AM4961" s="85">
        <f>IF(AND(K4961&gt;Variables!$G$10,K4961&lt;Variables!$G$11),0,1)</f>
        <v>0</v>
      </c>
      <c r="AN4961" s="103">
        <f>IF(H4961&lt;Variables!$G$13,1,0)</f>
        <v>0</v>
      </c>
      <c r="AO4961" s="101">
        <f>IF(R4961&lt;Variables!$G$12,0,1)</f>
        <v>0</v>
      </c>
      <c r="AP4961" s="86">
        <f t="shared" si="537"/>
        <v>1</v>
      </c>
      <c r="AR4961">
        <v>0</v>
      </c>
      <c r="AS4961">
        <v>0</v>
      </c>
      <c r="AT4961">
        <v>1</v>
      </c>
      <c r="AU4961">
        <v>0</v>
      </c>
      <c r="BA4961">
        <v>-2.25</v>
      </c>
    </row>
    <row r="4962" spans="3:53" ht="12.75" x14ac:dyDescent="0.2">
      <c r="C4962" t="s">
        <v>913</v>
      </c>
      <c r="D4962" t="s">
        <v>906</v>
      </c>
      <c r="E4962">
        <v>37.9</v>
      </c>
      <c r="F4962">
        <v>13.83</v>
      </c>
      <c r="G4962">
        <v>12.95</v>
      </c>
      <c r="H4962">
        <v>3420</v>
      </c>
      <c r="I4962">
        <v>0</v>
      </c>
      <c r="J4962" t="s">
        <v>78</v>
      </c>
      <c r="K4962">
        <v>65.52</v>
      </c>
      <c r="L4962">
        <v>37.865249999999989</v>
      </c>
      <c r="M4962">
        <v>0.22381999326562979</v>
      </c>
      <c r="N4962">
        <v>36.911288000000013</v>
      </c>
      <c r="O4962">
        <v>2.8140768211610401</v>
      </c>
      <c r="P4962">
        <v>844372</v>
      </c>
      <c r="Q4962">
        <v>895144</v>
      </c>
      <c r="R4962">
        <v>0.94</v>
      </c>
      <c r="S4962">
        <v>37.048000000000002</v>
      </c>
      <c r="T4962">
        <v>13.109</v>
      </c>
      <c r="U4962">
        <v>23.876249999999999</v>
      </c>
      <c r="V4962">
        <f t="shared" si="538"/>
        <v>2.5119358741537394</v>
      </c>
      <c r="AC4962">
        <v>39.479999999999997</v>
      </c>
      <c r="AD4962">
        <v>37.15</v>
      </c>
      <c r="AH4962" s="85">
        <f>IF(AND(M4962&lt;Variables!$G$6,M4962&gt;Variables!$G$5),0,1)</f>
        <v>1</v>
      </c>
      <c r="AI4962" s="85">
        <f t="shared" si="539"/>
        <v>0</v>
      </c>
      <c r="AJ4962" s="85">
        <f>IF(I4962&gt;Variables!$G$7,0,1)</f>
        <v>1</v>
      </c>
      <c r="AK4962" s="85">
        <f>IF(F4962&gt;Variables!$G$8,0,1)</f>
        <v>0</v>
      </c>
      <c r="AL4962" s="85">
        <f>IF(G4962&gt;Variables!$G$9,0,1)</f>
        <v>0</v>
      </c>
      <c r="AM4962" s="85">
        <f>IF(AND(K4962&gt;Variables!$G$10,K4962&lt;Variables!$G$11),0,1)</f>
        <v>0</v>
      </c>
      <c r="AN4962" s="103">
        <f>IF(H4962&lt;Variables!$G$13,1,0)</f>
        <v>0</v>
      </c>
      <c r="AO4962" s="101">
        <f>IF(R4962&lt;Variables!$G$12,0,1)</f>
        <v>0</v>
      </c>
      <c r="AP4962" s="86">
        <f t="shared" si="537"/>
        <v>1</v>
      </c>
      <c r="AR4962">
        <v>0</v>
      </c>
      <c r="AS4962">
        <v>0</v>
      </c>
      <c r="AT4962">
        <v>1</v>
      </c>
      <c r="AU4962">
        <v>0</v>
      </c>
      <c r="BA4962">
        <v>-1.71</v>
      </c>
    </row>
    <row r="4963" spans="3:53" ht="12.75" x14ac:dyDescent="0.2">
      <c r="C4963" t="s">
        <v>913</v>
      </c>
      <c r="D4963" t="s">
        <v>603</v>
      </c>
      <c r="E4963">
        <v>15.74</v>
      </c>
      <c r="F4963">
        <v>13.56</v>
      </c>
      <c r="G4963">
        <v>8.43</v>
      </c>
      <c r="H4963">
        <v>8950</v>
      </c>
      <c r="I4963">
        <v>0</v>
      </c>
      <c r="J4963" t="s">
        <v>78</v>
      </c>
      <c r="K4963">
        <v>55.19</v>
      </c>
      <c r="L4963">
        <v>15.578395</v>
      </c>
      <c r="M4963">
        <v>0.5751876236287653</v>
      </c>
      <c r="N4963">
        <v>15.581832</v>
      </c>
      <c r="O4963">
        <v>0.5530030101723642</v>
      </c>
      <c r="P4963">
        <v>102438000</v>
      </c>
      <c r="Q4963">
        <v>31080000</v>
      </c>
      <c r="R4963">
        <v>3.3</v>
      </c>
      <c r="S4963">
        <v>37.048000000000002</v>
      </c>
      <c r="T4963">
        <v>13.109</v>
      </c>
      <c r="U4963">
        <v>23.876249999999999</v>
      </c>
      <c r="V4963">
        <f t="shared" si="538"/>
        <v>2.3971921955476154</v>
      </c>
      <c r="AC4963">
        <v>16.600000000000001</v>
      </c>
      <c r="AD4963">
        <v>15.12</v>
      </c>
      <c r="AH4963" s="85">
        <f>IF(AND(M4963&lt;Variables!$G$6,M4963&gt;Variables!$G$5),0,1)</f>
        <v>1</v>
      </c>
      <c r="AI4963" s="85">
        <f t="shared" si="539"/>
        <v>1</v>
      </c>
      <c r="AJ4963" s="85">
        <f>IF(I4963&gt;Variables!$G$7,0,1)</f>
        <v>1</v>
      </c>
      <c r="AK4963" s="85">
        <f>IF(F4963&gt;Variables!$G$8,0,1)</f>
        <v>0</v>
      </c>
      <c r="AL4963" s="85">
        <f>IF(G4963&gt;Variables!$G$9,0,1)</f>
        <v>1</v>
      </c>
      <c r="AM4963" s="85">
        <f>IF(AND(K4963&gt;Variables!$G$10,K4963&lt;Variables!$G$11),0,1)</f>
        <v>0</v>
      </c>
      <c r="AN4963" s="103">
        <f>IF(H4963&lt;Variables!$G$13,1,0)</f>
        <v>0</v>
      </c>
      <c r="AO4963" s="101">
        <f>IF(R4963&lt;Variables!$G$12,0,1)</f>
        <v>1</v>
      </c>
      <c r="AP4963" s="86">
        <f t="shared" si="537"/>
        <v>1</v>
      </c>
      <c r="AR4963">
        <v>1</v>
      </c>
      <c r="AS4963">
        <v>0</v>
      </c>
      <c r="AT4963">
        <v>0</v>
      </c>
      <c r="AU4963">
        <v>0</v>
      </c>
      <c r="BA4963">
        <v>1.41</v>
      </c>
    </row>
    <row r="4964" spans="3:53" ht="12.75" x14ac:dyDescent="0.2">
      <c r="C4964" t="s">
        <v>913</v>
      </c>
      <c r="D4964" t="s">
        <v>467</v>
      </c>
      <c r="E4964">
        <v>32.4</v>
      </c>
      <c r="F4964">
        <v>12.17</v>
      </c>
      <c r="G4964">
        <v>9.27</v>
      </c>
      <c r="H4964">
        <v>3720</v>
      </c>
      <c r="I4964">
        <v>-68.619</v>
      </c>
      <c r="J4964" t="s">
        <v>78</v>
      </c>
      <c r="K4964">
        <v>56.05</v>
      </c>
      <c r="L4964">
        <v>32.301425000000002</v>
      </c>
      <c r="M4964">
        <v>0.30517229503031751</v>
      </c>
      <c r="N4964">
        <v>32.235579999999999</v>
      </c>
      <c r="O4964">
        <v>0.51005752029279383</v>
      </c>
      <c r="P4964">
        <v>2396000</v>
      </c>
      <c r="Q4964">
        <v>2856000</v>
      </c>
      <c r="R4964">
        <v>0.84</v>
      </c>
      <c r="S4964">
        <v>37.048000000000002</v>
      </c>
      <c r="T4964">
        <v>13.109</v>
      </c>
      <c r="U4964">
        <v>23.876249999999999</v>
      </c>
      <c r="V4964">
        <f t="shared" si="538"/>
        <v>2.4164114279215241</v>
      </c>
      <c r="AC4964">
        <v>32.9</v>
      </c>
      <c r="AD4964">
        <v>32.130000000000003</v>
      </c>
      <c r="AH4964" s="85">
        <f>IF(AND(M4964&lt;Variables!$G$6,M4964&gt;Variables!$G$5),0,1)</f>
        <v>1</v>
      </c>
      <c r="AI4964" s="85">
        <f t="shared" si="539"/>
        <v>0</v>
      </c>
      <c r="AJ4964" s="85">
        <f>IF(I4964&gt;Variables!$G$7,0,1)</f>
        <v>1</v>
      </c>
      <c r="AK4964" s="85">
        <f>IF(F4964&gt;Variables!$G$8,0,1)</f>
        <v>0</v>
      </c>
      <c r="AL4964" s="85">
        <f>IF(G4964&gt;Variables!$G$9,0,1)</f>
        <v>1</v>
      </c>
      <c r="AM4964" s="85">
        <f>IF(AND(K4964&gt;Variables!$G$10,K4964&lt;Variables!$G$11),0,1)</f>
        <v>0</v>
      </c>
      <c r="AN4964" s="103">
        <f>IF(H4964&lt;Variables!$G$13,1,0)</f>
        <v>0</v>
      </c>
      <c r="AO4964" s="101">
        <f>IF(R4964&lt;Variables!$G$12,0,1)</f>
        <v>0</v>
      </c>
      <c r="AP4964" s="86">
        <f t="shared" si="537"/>
        <v>1</v>
      </c>
      <c r="AR4964">
        <v>0</v>
      </c>
      <c r="AS4964">
        <v>1</v>
      </c>
      <c r="AT4964">
        <v>0</v>
      </c>
      <c r="AU4964">
        <v>0</v>
      </c>
      <c r="BA4964">
        <v>0.1</v>
      </c>
    </row>
    <row r="4965" spans="3:53" ht="12.75" x14ac:dyDescent="0.2">
      <c r="C4965" t="s">
        <v>913</v>
      </c>
      <c r="D4965" t="s">
        <v>540</v>
      </c>
      <c r="E4965">
        <v>47.3</v>
      </c>
      <c r="F4965">
        <v>12.49</v>
      </c>
      <c r="G4965">
        <v>11.57</v>
      </c>
      <c r="H4965">
        <v>3200</v>
      </c>
      <c r="I4965">
        <v>0.02</v>
      </c>
      <c r="J4965" t="s">
        <v>78</v>
      </c>
      <c r="K4965">
        <v>60.87</v>
      </c>
      <c r="L4965">
        <v>47.160080000000001</v>
      </c>
      <c r="M4965">
        <v>0.36030473230748888</v>
      </c>
      <c r="N4965">
        <v>47.201461999999999</v>
      </c>
      <c r="O4965">
        <v>0.2723178362568493</v>
      </c>
      <c r="P4965">
        <v>1530000</v>
      </c>
      <c r="Q4965">
        <v>1175000</v>
      </c>
      <c r="R4965">
        <v>1.3</v>
      </c>
      <c r="S4965">
        <v>37.048000000000002</v>
      </c>
      <c r="T4965">
        <v>13.109</v>
      </c>
      <c r="U4965">
        <v>23.876249999999999</v>
      </c>
      <c r="V4965">
        <f t="shared" si="538"/>
        <v>2.4589343890327586</v>
      </c>
      <c r="AC4965">
        <v>48.95</v>
      </c>
      <c r="AD4965">
        <v>47.164999999999999</v>
      </c>
      <c r="AH4965" s="85">
        <f>IF(AND(M4965&lt;Variables!$G$6,M4965&gt;Variables!$G$5),0,1)</f>
        <v>1</v>
      </c>
      <c r="AI4965" s="85">
        <f t="shared" si="539"/>
        <v>1</v>
      </c>
      <c r="AJ4965" s="85">
        <f>IF(I4965&gt;Variables!$G$7,0,1)</f>
        <v>0</v>
      </c>
      <c r="AK4965" s="85">
        <f>IF(F4965&gt;Variables!$G$8,0,1)</f>
        <v>0</v>
      </c>
      <c r="AL4965" s="85">
        <f>IF(G4965&gt;Variables!$G$9,0,1)</f>
        <v>1</v>
      </c>
      <c r="AM4965" s="85">
        <f>IF(AND(K4965&gt;Variables!$G$10,K4965&lt;Variables!$G$11),0,1)</f>
        <v>0</v>
      </c>
      <c r="AN4965" s="103">
        <f>IF(H4965&lt;Variables!$G$13,1,0)</f>
        <v>0</v>
      </c>
      <c r="AO4965" s="101">
        <f>IF(R4965&lt;Variables!$G$12,0,1)</f>
        <v>0</v>
      </c>
      <c r="AP4965" s="86">
        <f t="shared" si="537"/>
        <v>1</v>
      </c>
      <c r="AR4965">
        <v>1</v>
      </c>
      <c r="AS4965">
        <v>0</v>
      </c>
      <c r="AT4965">
        <v>0</v>
      </c>
      <c r="AU4965">
        <v>0</v>
      </c>
      <c r="BA4965">
        <v>1.55</v>
      </c>
    </row>
    <row r="4966" spans="3:53" ht="12.75" x14ac:dyDescent="0.2">
      <c r="C4966" t="s">
        <v>913</v>
      </c>
      <c r="D4966" t="s">
        <v>912</v>
      </c>
      <c r="E4966">
        <v>89.83</v>
      </c>
      <c r="F4966">
        <v>10.94</v>
      </c>
      <c r="G4966">
        <v>10.64</v>
      </c>
      <c r="H4966">
        <v>4170</v>
      </c>
      <c r="I4966">
        <v>33.793999999999997</v>
      </c>
      <c r="J4966" t="s">
        <v>78</v>
      </c>
      <c r="K4966">
        <v>65.75</v>
      </c>
      <c r="L4966">
        <v>89.796224999999993</v>
      </c>
      <c r="M4966">
        <v>0.22136231227984471</v>
      </c>
      <c r="N4966">
        <v>89.033712765957446</v>
      </c>
      <c r="O4966">
        <v>1.0796890348372761</v>
      </c>
      <c r="P4966">
        <v>534906</v>
      </c>
      <c r="Q4966">
        <v>662033</v>
      </c>
      <c r="R4966">
        <v>0.81</v>
      </c>
      <c r="S4966">
        <v>37.048000000000002</v>
      </c>
      <c r="T4966">
        <v>13.109</v>
      </c>
      <c r="U4966">
        <v>23.876249999999999</v>
      </c>
      <c r="V4966">
        <f t="shared" si="538"/>
        <v>2.5143456937443629</v>
      </c>
      <c r="AC4966">
        <v>90.14</v>
      </c>
      <c r="AD4966">
        <v>87.260099999999994</v>
      </c>
      <c r="AH4966" s="85">
        <f>IF(AND(M4966&lt;Variables!$G$6,M4966&gt;Variables!$G$5),0,1)</f>
        <v>1</v>
      </c>
      <c r="AI4966" s="85">
        <f t="shared" si="539"/>
        <v>0</v>
      </c>
      <c r="AJ4966" s="85">
        <f>IF(I4966&gt;Variables!$G$7,0,1)</f>
        <v>0</v>
      </c>
      <c r="AK4966" s="85">
        <f>IF(F4966&gt;Variables!$G$8,0,1)</f>
        <v>0</v>
      </c>
      <c r="AL4966" s="85">
        <f>IF(G4966&gt;Variables!$G$9,0,1)</f>
        <v>1</v>
      </c>
      <c r="AM4966" s="85">
        <f>IF(AND(K4966&gt;Variables!$G$10,K4966&lt;Variables!$G$11),0,1)</f>
        <v>0</v>
      </c>
      <c r="AN4966" s="103">
        <f>IF(H4966&lt;Variables!$G$13,1,0)</f>
        <v>0</v>
      </c>
      <c r="AO4966" s="101">
        <f>IF(R4966&lt;Variables!$G$12,0,1)</f>
        <v>0</v>
      </c>
      <c r="AP4966" s="86">
        <f t="shared" si="537"/>
        <v>1</v>
      </c>
      <c r="AR4966">
        <v>0</v>
      </c>
      <c r="AS4966">
        <v>0</v>
      </c>
      <c r="AT4966">
        <v>1</v>
      </c>
      <c r="AU4966">
        <v>0</v>
      </c>
      <c r="BA4966">
        <v>-1.05</v>
      </c>
    </row>
    <row r="4967" spans="3:53" ht="12.75" x14ac:dyDescent="0.2">
      <c r="C4967" t="s">
        <v>913</v>
      </c>
      <c r="D4967" t="s">
        <v>868</v>
      </c>
      <c r="E4967">
        <v>5.57</v>
      </c>
      <c r="F4967">
        <v>40.049999999999997</v>
      </c>
      <c r="G4967">
        <v>-6.09</v>
      </c>
      <c r="H4967">
        <v>124.3</v>
      </c>
      <c r="I4967">
        <v>0.39200000000000002</v>
      </c>
      <c r="J4967" t="s">
        <v>76</v>
      </c>
      <c r="K4967">
        <v>40.04</v>
      </c>
      <c r="L4967">
        <v>5.5998999999999999</v>
      </c>
      <c r="M4967">
        <v>-0.89108734084537322</v>
      </c>
      <c r="N4967">
        <v>5.61456</v>
      </c>
      <c r="O4967">
        <v>-1.1498674873899319</v>
      </c>
      <c r="P4967">
        <v>27380000</v>
      </c>
      <c r="Q4967">
        <v>722400</v>
      </c>
      <c r="R4967">
        <v>37.9</v>
      </c>
      <c r="S4967">
        <v>37.048000000000002</v>
      </c>
      <c r="T4967">
        <v>13.109</v>
      </c>
      <c r="U4967">
        <v>23.876249999999999</v>
      </c>
      <c r="V4967">
        <f t="shared" si="538"/>
        <v>2.2613510068679794</v>
      </c>
      <c r="AC4967">
        <v>5.62</v>
      </c>
      <c r="AD4967">
        <v>5.0199999999999996</v>
      </c>
      <c r="AH4967" s="85">
        <f>IF(AND(M4967&lt;Variables!$G$6,M4967&gt;Variables!$G$5),0,1)</f>
        <v>1</v>
      </c>
      <c r="AI4967" s="85">
        <f t="shared" si="539"/>
        <v>1</v>
      </c>
      <c r="AJ4967" s="85">
        <f>IF(I4967&gt;Variables!$G$7,0,1)</f>
        <v>0</v>
      </c>
      <c r="AK4967" s="85">
        <f>IF(F4967&gt;Variables!$G$8,0,1)</f>
        <v>0</v>
      </c>
      <c r="AL4967" s="85">
        <f>IF(G4967&gt;Variables!$G$9,0,1)</f>
        <v>1</v>
      </c>
      <c r="AM4967" s="85">
        <f>IF(AND(K4967&gt;Variables!$G$10,K4967&lt;Variables!$G$11),0,1)</f>
        <v>1</v>
      </c>
      <c r="AN4967" s="103">
        <f>IF(H4967&lt;Variables!$G$13,1,0)</f>
        <v>1</v>
      </c>
      <c r="AO4967" s="101">
        <f>IF(R4967&lt;Variables!$G$12,0,1)</f>
        <v>1</v>
      </c>
      <c r="AP4967" s="86">
        <f t="shared" si="537"/>
        <v>0</v>
      </c>
      <c r="AR4967">
        <v>0</v>
      </c>
      <c r="AS4967">
        <v>0</v>
      </c>
      <c r="AT4967">
        <v>1</v>
      </c>
      <c r="AU4967">
        <v>0</v>
      </c>
      <c r="BA4967">
        <v>-1.57</v>
      </c>
    </row>
    <row r="4968" spans="3:53" ht="12.75" x14ac:dyDescent="0.2">
      <c r="C4968" t="s">
        <v>913</v>
      </c>
      <c r="D4968" t="s">
        <v>607</v>
      </c>
      <c r="E4968">
        <v>14.14</v>
      </c>
      <c r="F4968">
        <v>13.48</v>
      </c>
      <c r="G4968">
        <v>13.53</v>
      </c>
      <c r="H4968">
        <v>2070</v>
      </c>
      <c r="I4968">
        <v>-10.122999999999999</v>
      </c>
      <c r="J4968" t="s">
        <v>78</v>
      </c>
      <c r="K4968">
        <v>45.54</v>
      </c>
      <c r="L4968">
        <v>14.155519999999999</v>
      </c>
      <c r="M4968">
        <v>-0.14496111764174829</v>
      </c>
      <c r="N4968">
        <v>14.162762000000001</v>
      </c>
      <c r="O4968">
        <v>-0.1960210868473321</v>
      </c>
      <c r="P4968">
        <v>1946000</v>
      </c>
      <c r="Q4968">
        <v>1744000</v>
      </c>
      <c r="R4968">
        <v>1.1200000000000001</v>
      </c>
      <c r="S4968">
        <v>37.048000000000002</v>
      </c>
      <c r="T4968">
        <v>13.109</v>
      </c>
      <c r="U4968">
        <v>23.876249999999999</v>
      </c>
      <c r="V4968">
        <f t="shared" si="538"/>
        <v>2.3226962202821233</v>
      </c>
      <c r="AC4968">
        <v>14.72</v>
      </c>
      <c r="AD4968">
        <v>14.08</v>
      </c>
      <c r="AH4968" s="85">
        <f>IF(AND(M4968&lt;Variables!$G$6,M4968&gt;Variables!$G$5),0,1)</f>
        <v>1</v>
      </c>
      <c r="AI4968" s="85">
        <f t="shared" si="539"/>
        <v>1</v>
      </c>
      <c r="AJ4968" s="85">
        <f>IF(I4968&gt;Variables!$G$7,0,1)</f>
        <v>1</v>
      </c>
      <c r="AK4968" s="85">
        <f>IF(F4968&gt;Variables!$G$8,0,1)</f>
        <v>0</v>
      </c>
      <c r="AL4968" s="85">
        <f>IF(G4968&gt;Variables!$G$9,0,1)</f>
        <v>0</v>
      </c>
      <c r="AM4968" s="85">
        <f>IF(AND(K4968&gt;Variables!$G$10,K4968&lt;Variables!$G$11),0,1)</f>
        <v>1</v>
      </c>
      <c r="AN4968" s="103">
        <f>IF(H4968&lt;Variables!$G$13,1,0)</f>
        <v>1</v>
      </c>
      <c r="AO4968" s="101">
        <f>IF(R4968&lt;Variables!$G$12,0,1)</f>
        <v>0</v>
      </c>
      <c r="AP4968" s="86">
        <f t="shared" si="537"/>
        <v>1</v>
      </c>
      <c r="AR4968">
        <v>0</v>
      </c>
      <c r="AS4968">
        <v>1</v>
      </c>
      <c r="AT4968">
        <v>0</v>
      </c>
      <c r="AU4968">
        <v>0</v>
      </c>
      <c r="BA4968">
        <v>0.22</v>
      </c>
    </row>
    <row r="4969" spans="3:53" ht="12.75" x14ac:dyDescent="0.2">
      <c r="C4969" t="s">
        <v>913</v>
      </c>
      <c r="D4969" t="s">
        <v>886</v>
      </c>
      <c r="E4969">
        <v>29.39</v>
      </c>
      <c r="F4969">
        <v>14.34</v>
      </c>
      <c r="G4969">
        <v>13.1</v>
      </c>
      <c r="H4969">
        <v>5330</v>
      </c>
      <c r="I4969">
        <v>-28.606000000000002</v>
      </c>
      <c r="J4969" t="s">
        <v>78</v>
      </c>
      <c r="K4969">
        <v>65.900000000000006</v>
      </c>
      <c r="L4969">
        <v>29.269290000000002</v>
      </c>
      <c r="M4969">
        <v>0.42949453164049411</v>
      </c>
      <c r="N4969">
        <v>28.904156</v>
      </c>
      <c r="O4969">
        <v>1.698177936764536</v>
      </c>
      <c r="P4969">
        <v>1072000</v>
      </c>
      <c r="Q4969">
        <v>1015000</v>
      </c>
      <c r="R4969">
        <v>1.06</v>
      </c>
      <c r="S4969">
        <v>37.048000000000002</v>
      </c>
      <c r="T4969">
        <v>13.109</v>
      </c>
      <c r="U4969">
        <v>23.876249999999999</v>
      </c>
      <c r="V4969">
        <f t="shared" si="538"/>
        <v>2.5008350968800412</v>
      </c>
      <c r="AC4969">
        <v>29.7</v>
      </c>
      <c r="AD4969">
        <v>29.040099999999999</v>
      </c>
      <c r="AH4969" s="85">
        <f>IF(AND(M4969&lt;Variables!$G$6,M4969&gt;Variables!$G$5),0,1)</f>
        <v>1</v>
      </c>
      <c r="AI4969" s="85">
        <f t="shared" si="539"/>
        <v>0</v>
      </c>
      <c r="AJ4969" s="85">
        <f>IF(I4969&gt;Variables!$G$7,0,1)</f>
        <v>1</v>
      </c>
      <c r="AK4969" s="85">
        <f>IF(F4969&gt;Variables!$G$8,0,1)</f>
        <v>0</v>
      </c>
      <c r="AL4969" s="85">
        <f>IF(G4969&gt;Variables!$G$9,0,1)</f>
        <v>0</v>
      </c>
      <c r="AM4969" s="85">
        <f>IF(AND(K4969&gt;Variables!$G$10,K4969&lt;Variables!$G$11),0,1)</f>
        <v>0</v>
      </c>
      <c r="AN4969" s="103">
        <f>IF(H4969&lt;Variables!$G$13,1,0)</f>
        <v>0</v>
      </c>
      <c r="AO4969" s="101">
        <f>IF(R4969&lt;Variables!$G$12,0,1)</f>
        <v>0</v>
      </c>
      <c r="AP4969" s="86">
        <f t="shared" si="537"/>
        <v>1</v>
      </c>
      <c r="AR4969">
        <v>0</v>
      </c>
      <c r="AS4969">
        <v>1</v>
      </c>
      <c r="AT4969">
        <v>0</v>
      </c>
      <c r="AU4969">
        <v>0</v>
      </c>
      <c r="BA4969">
        <v>0.03</v>
      </c>
    </row>
    <row r="4970" spans="3:53" ht="12.75" x14ac:dyDescent="0.2">
      <c r="C4970" t="s">
        <v>913</v>
      </c>
      <c r="D4970" t="s">
        <v>861</v>
      </c>
      <c r="E4970">
        <v>3.36</v>
      </c>
      <c r="F4970">
        <v>36.07</v>
      </c>
      <c r="G4970">
        <v>16.5</v>
      </c>
      <c r="H4970">
        <v>298.19</v>
      </c>
      <c r="I4970">
        <v>1.1040000000000001</v>
      </c>
      <c r="J4970" t="s">
        <v>78</v>
      </c>
      <c r="K4970">
        <v>68.53</v>
      </c>
      <c r="L4970">
        <v>3.2968000000000002</v>
      </c>
      <c r="M4970">
        <v>3.8886192671681661</v>
      </c>
      <c r="N4970">
        <v>3.250518</v>
      </c>
      <c r="O4970">
        <v>5.3678213749316201</v>
      </c>
      <c r="P4970">
        <v>18190000</v>
      </c>
      <c r="Q4970">
        <v>352780</v>
      </c>
      <c r="R4970">
        <v>51.56</v>
      </c>
      <c r="S4970">
        <v>37.048000000000002</v>
      </c>
      <c r="T4970">
        <v>13.109</v>
      </c>
      <c r="U4970">
        <v>23.876249999999999</v>
      </c>
      <c r="V4970">
        <f t="shared" si="538"/>
        <v>2.2497686388740599</v>
      </c>
      <c r="AC4970">
        <v>3.75</v>
      </c>
      <c r="AD4970">
        <v>3.18</v>
      </c>
      <c r="AH4970" s="85">
        <f>IF(AND(M4970&lt;Variables!$G$6,M4970&gt;Variables!$G$5),0,1)</f>
        <v>1</v>
      </c>
      <c r="AI4970" s="85">
        <f t="shared" si="539"/>
        <v>0</v>
      </c>
      <c r="AJ4970" s="85">
        <f>IF(I4970&gt;Variables!$G$7,0,1)</f>
        <v>0</v>
      </c>
      <c r="AK4970" s="85">
        <f>IF(F4970&gt;Variables!$G$8,0,1)</f>
        <v>0</v>
      </c>
      <c r="AL4970" s="85">
        <f>IF(G4970&gt;Variables!$G$9,0,1)</f>
        <v>0</v>
      </c>
      <c r="AM4970" s="85">
        <f>IF(AND(K4970&gt;Variables!$G$10,K4970&lt;Variables!$G$11),0,1)</f>
        <v>0</v>
      </c>
      <c r="AN4970" s="103">
        <f>IF(H4970&lt;Variables!$G$13,1,0)</f>
        <v>1</v>
      </c>
      <c r="AO4970" s="101">
        <f>IF(R4970&lt;Variables!$G$12,0,1)</f>
        <v>1</v>
      </c>
      <c r="AP4970" s="86">
        <f t="shared" si="537"/>
        <v>1</v>
      </c>
      <c r="AR4970">
        <v>1</v>
      </c>
      <c r="AS4970">
        <v>0</v>
      </c>
      <c r="AT4970">
        <v>0</v>
      </c>
      <c r="AU4970">
        <v>0</v>
      </c>
      <c r="BA4970">
        <v>2</v>
      </c>
    </row>
    <row r="4971" spans="3:53" ht="12.75" x14ac:dyDescent="0.2">
      <c r="C4971" t="s">
        <v>913</v>
      </c>
      <c r="D4971" t="s">
        <v>117</v>
      </c>
      <c r="E4971">
        <v>31.4</v>
      </c>
      <c r="F4971">
        <v>16.02</v>
      </c>
      <c r="G4971">
        <v>12.66</v>
      </c>
      <c r="H4971">
        <v>3850</v>
      </c>
      <c r="I4971">
        <v>-12.375</v>
      </c>
      <c r="J4971" t="s">
        <v>78</v>
      </c>
      <c r="K4971">
        <v>67.77</v>
      </c>
      <c r="L4971">
        <v>30.957874999999991</v>
      </c>
      <c r="M4971">
        <v>1.314447454807556</v>
      </c>
      <c r="N4971">
        <v>30.572192000000001</v>
      </c>
      <c r="O4971">
        <v>2.5925782488870741</v>
      </c>
      <c r="P4971">
        <v>14746000</v>
      </c>
      <c r="Q4971">
        <v>15356000</v>
      </c>
      <c r="R4971">
        <v>0.96</v>
      </c>
      <c r="S4971">
        <v>37.048000000000002</v>
      </c>
      <c r="T4971">
        <v>13.109</v>
      </c>
      <c r="U4971">
        <v>23.876249999999999</v>
      </c>
      <c r="V4971">
        <f t="shared" si="538"/>
        <v>2.449464438261669</v>
      </c>
      <c r="AC4971">
        <v>31.439699999999998</v>
      </c>
      <c r="AD4971">
        <v>29.92</v>
      </c>
      <c r="AH4971" s="85">
        <f>IF(AND(M4971&lt;Variables!$G$6,M4971&gt;Variables!$G$5),0,1)</f>
        <v>1</v>
      </c>
      <c r="AI4971" s="85">
        <f t="shared" si="539"/>
        <v>0</v>
      </c>
      <c r="AJ4971" s="85">
        <f>IF(I4971&gt;Variables!$G$7,0,1)</f>
        <v>1</v>
      </c>
      <c r="AK4971" s="85">
        <f>IF(F4971&gt;Variables!$G$8,0,1)</f>
        <v>0</v>
      </c>
      <c r="AL4971" s="85">
        <f>IF(G4971&gt;Variables!$G$9,0,1)</f>
        <v>0</v>
      </c>
      <c r="AM4971" s="85">
        <f>IF(AND(K4971&gt;Variables!$G$10,K4971&lt;Variables!$G$11),0,1)</f>
        <v>0</v>
      </c>
      <c r="AN4971" s="103">
        <f>IF(H4971&lt;Variables!$G$13,1,0)</f>
        <v>0</v>
      </c>
      <c r="AO4971" s="101">
        <f>IF(R4971&lt;Variables!$G$12,0,1)</f>
        <v>0</v>
      </c>
      <c r="AP4971" s="86">
        <f t="shared" si="537"/>
        <v>1</v>
      </c>
      <c r="AR4971">
        <v>0</v>
      </c>
      <c r="AS4971">
        <v>0</v>
      </c>
      <c r="AT4971">
        <v>1</v>
      </c>
      <c r="AU4971">
        <v>0</v>
      </c>
      <c r="BA4971">
        <v>-2.25</v>
      </c>
    </row>
    <row r="4972" spans="3:53" ht="12.75" x14ac:dyDescent="0.2">
      <c r="C4972" t="s">
        <v>913</v>
      </c>
      <c r="D4972" t="s">
        <v>331</v>
      </c>
      <c r="E4972">
        <v>56.38</v>
      </c>
      <c r="F4972">
        <v>17.829999999999998</v>
      </c>
      <c r="G4972">
        <v>7.8</v>
      </c>
      <c r="H4972">
        <v>25710</v>
      </c>
      <c r="I4972">
        <v>1132.0139999999999</v>
      </c>
      <c r="J4972" t="s">
        <v>78</v>
      </c>
      <c r="K4972">
        <v>54.01</v>
      </c>
      <c r="L4972">
        <v>56.218744999999998</v>
      </c>
      <c r="M4972">
        <v>0.44158758791218178</v>
      </c>
      <c r="N4972">
        <v>56.404871999999997</v>
      </c>
      <c r="O4972">
        <v>0.1101465135848446</v>
      </c>
      <c r="P4972">
        <v>200374000</v>
      </c>
      <c r="Q4972">
        <v>136810000</v>
      </c>
      <c r="R4972">
        <v>1.46</v>
      </c>
      <c r="S4972">
        <v>37.048000000000002</v>
      </c>
      <c r="T4972">
        <v>13.109</v>
      </c>
      <c r="U4972">
        <v>23.876249999999999</v>
      </c>
      <c r="V4972">
        <f t="shared" si="538"/>
        <v>2.3919483498491827</v>
      </c>
      <c r="AC4972">
        <v>59.5</v>
      </c>
      <c r="AD4972">
        <v>51.8</v>
      </c>
      <c r="AH4972" s="85">
        <f>IF(AND(M4972&lt;Variables!$G$6,M4972&gt;Variables!$G$5),0,1)</f>
        <v>1</v>
      </c>
      <c r="AI4972" s="85">
        <f t="shared" si="539"/>
        <v>1</v>
      </c>
      <c r="AJ4972" s="85">
        <f>IF(I4972&gt;Variables!$G$7,0,1)</f>
        <v>0</v>
      </c>
      <c r="AK4972" s="85">
        <f>IF(F4972&gt;Variables!$G$8,0,1)</f>
        <v>0</v>
      </c>
      <c r="AL4972" s="85">
        <f>IF(G4972&gt;Variables!$G$9,0,1)</f>
        <v>1</v>
      </c>
      <c r="AM4972" s="85">
        <f>IF(AND(K4972&gt;Variables!$G$10,K4972&lt;Variables!$G$11),0,1)</f>
        <v>0</v>
      </c>
      <c r="AN4972" s="103">
        <f>IF(H4972&lt;Variables!$G$13,1,0)</f>
        <v>0</v>
      </c>
      <c r="AO4972" s="101">
        <f>IF(R4972&lt;Variables!$G$12,0,1)</f>
        <v>0</v>
      </c>
      <c r="AP4972" s="86">
        <f t="shared" si="537"/>
        <v>1</v>
      </c>
      <c r="AR4972">
        <v>1</v>
      </c>
      <c r="AS4972">
        <v>0</v>
      </c>
      <c r="AT4972">
        <v>0</v>
      </c>
      <c r="AU4972">
        <v>0</v>
      </c>
      <c r="BA4972">
        <v>2</v>
      </c>
    </row>
    <row r="4973" spans="3:53" ht="12.75" x14ac:dyDescent="0.2">
      <c r="C4973" t="s">
        <v>913</v>
      </c>
      <c r="D4973" t="s">
        <v>251</v>
      </c>
      <c r="E4973">
        <v>10.95</v>
      </c>
      <c r="F4973">
        <v>22.11</v>
      </c>
      <c r="G4973">
        <v>16.010000000000002</v>
      </c>
      <c r="H4973">
        <v>3650</v>
      </c>
      <c r="I4973">
        <v>-7.0000000000000007E-2</v>
      </c>
      <c r="J4973" t="s">
        <v>78</v>
      </c>
      <c r="K4973">
        <v>57.95</v>
      </c>
      <c r="L4973">
        <v>10.95199</v>
      </c>
      <c r="M4973">
        <v>0.25483953144590249</v>
      </c>
      <c r="N4973">
        <v>10.822838000000001</v>
      </c>
      <c r="O4973">
        <v>1.4512090082102289</v>
      </c>
      <c r="P4973">
        <v>54549000</v>
      </c>
      <c r="Q4973">
        <v>22840000</v>
      </c>
      <c r="R4973">
        <v>2.39</v>
      </c>
      <c r="S4973">
        <v>37.048000000000002</v>
      </c>
      <c r="T4973">
        <v>13.109</v>
      </c>
      <c r="U4973">
        <v>23.876249999999999</v>
      </c>
      <c r="V4973">
        <f t="shared" si="538"/>
        <v>2.4368851584762208</v>
      </c>
      <c r="AC4973">
        <v>12</v>
      </c>
      <c r="AD4973">
        <v>10.83</v>
      </c>
      <c r="AH4973" s="85">
        <f>IF(AND(M4973&lt;Variables!$G$6,M4973&gt;Variables!$G$5),0,1)</f>
        <v>1</v>
      </c>
      <c r="AI4973" s="85">
        <f t="shared" si="539"/>
        <v>0</v>
      </c>
      <c r="AJ4973" s="85">
        <f>IF(I4973&gt;Variables!$G$7,0,1)</f>
        <v>1</v>
      </c>
      <c r="AK4973" s="85">
        <f>IF(F4973&gt;Variables!$G$8,0,1)</f>
        <v>0</v>
      </c>
      <c r="AL4973" s="85">
        <f>IF(G4973&gt;Variables!$G$9,0,1)</f>
        <v>0</v>
      </c>
      <c r="AM4973" s="85">
        <f>IF(AND(K4973&gt;Variables!$G$10,K4973&lt;Variables!$G$11),0,1)</f>
        <v>0</v>
      </c>
      <c r="AN4973" s="103">
        <f>IF(H4973&lt;Variables!$G$13,1,0)</f>
        <v>0</v>
      </c>
      <c r="AO4973" s="101">
        <f>IF(R4973&lt;Variables!$G$12,0,1)</f>
        <v>1</v>
      </c>
      <c r="AP4973" s="86">
        <f t="shared" si="537"/>
        <v>1</v>
      </c>
      <c r="AR4973">
        <v>1</v>
      </c>
      <c r="AS4973">
        <v>0</v>
      </c>
      <c r="AT4973">
        <v>0</v>
      </c>
      <c r="AU4973">
        <v>0</v>
      </c>
      <c r="BA4973">
        <v>2</v>
      </c>
    </row>
    <row r="4974" spans="3:53" ht="12.75" x14ac:dyDescent="0.2">
      <c r="C4974" t="s">
        <v>913</v>
      </c>
      <c r="D4974" t="s">
        <v>196</v>
      </c>
      <c r="E4974">
        <v>8.66</v>
      </c>
      <c r="F4974">
        <v>25.56</v>
      </c>
      <c r="G4974">
        <v>11.8</v>
      </c>
      <c r="H4974">
        <v>1760</v>
      </c>
      <c r="I4974">
        <v>-45.993000000000002</v>
      </c>
      <c r="J4974" t="s">
        <v>78</v>
      </c>
      <c r="K4974">
        <v>51.84</v>
      </c>
      <c r="L4974">
        <v>8.5890699999999995</v>
      </c>
      <c r="M4974">
        <v>0.36010883599737442</v>
      </c>
      <c r="N4974">
        <v>8.6507319999999996</v>
      </c>
      <c r="O4974">
        <v>-0.35525317395106482</v>
      </c>
      <c r="P4974">
        <v>65147999.999999993</v>
      </c>
      <c r="Q4974">
        <v>23880000</v>
      </c>
      <c r="R4974">
        <v>2.73</v>
      </c>
      <c r="S4974">
        <v>37.048000000000002</v>
      </c>
      <c r="T4974">
        <v>13.109</v>
      </c>
      <c r="U4974">
        <v>23.876249999999999</v>
      </c>
      <c r="V4974">
        <f t="shared" si="538"/>
        <v>2.374785980718285</v>
      </c>
      <c r="AC4974">
        <v>8.6998999999999995</v>
      </c>
      <c r="AD4974">
        <v>8.26</v>
      </c>
      <c r="AH4974" s="85">
        <f>IF(AND(M4974&lt;Variables!$G$6,M4974&gt;Variables!$G$5),0,1)</f>
        <v>1</v>
      </c>
      <c r="AI4974" s="85">
        <f t="shared" si="539"/>
        <v>1</v>
      </c>
      <c r="AJ4974" s="85">
        <f>IF(I4974&gt;Variables!$G$7,0,1)</f>
        <v>1</v>
      </c>
      <c r="AK4974" s="85">
        <f>IF(F4974&gt;Variables!$G$8,0,1)</f>
        <v>0</v>
      </c>
      <c r="AL4974" s="85">
        <f>IF(G4974&gt;Variables!$G$9,0,1)</f>
        <v>1</v>
      </c>
      <c r="AM4974" s="85">
        <f>IF(AND(K4974&gt;Variables!$G$10,K4974&lt;Variables!$G$11),0,1)</f>
        <v>0</v>
      </c>
      <c r="AN4974" s="103">
        <f>IF(H4974&lt;Variables!$G$13,1,0)</f>
        <v>1</v>
      </c>
      <c r="AO4974" s="101">
        <f>IF(R4974&lt;Variables!$G$12,0,1)</f>
        <v>1</v>
      </c>
      <c r="AP4974" s="86">
        <f t="shared" si="537"/>
        <v>1</v>
      </c>
      <c r="AR4974">
        <v>0</v>
      </c>
      <c r="AS4974">
        <v>0</v>
      </c>
      <c r="AT4974">
        <v>1</v>
      </c>
      <c r="AU4974">
        <v>0</v>
      </c>
      <c r="BA4974">
        <v>-1.73</v>
      </c>
    </row>
    <row r="4975" spans="3:53" ht="12.75" x14ac:dyDescent="0.2">
      <c r="C4975" t="s">
        <v>913</v>
      </c>
      <c r="D4975" t="s">
        <v>905</v>
      </c>
      <c r="E4975">
        <v>7.99</v>
      </c>
      <c r="F4975">
        <v>26.11</v>
      </c>
      <c r="G4975">
        <v>26.42</v>
      </c>
      <c r="H4975">
        <v>440.98</v>
      </c>
      <c r="I4975">
        <v>-44.220999999999997</v>
      </c>
      <c r="J4975" t="s">
        <v>78</v>
      </c>
      <c r="K4975">
        <v>48.94</v>
      </c>
      <c r="L4975">
        <v>7.9865400000000006</v>
      </c>
      <c r="M4975">
        <v>-0.27846852329044769</v>
      </c>
      <c r="N4975">
        <v>7.9679460000000004</v>
      </c>
      <c r="O4975">
        <v>-4.5758342237758841E-2</v>
      </c>
      <c r="P4975">
        <v>4970000</v>
      </c>
      <c r="Q4975">
        <v>390080</v>
      </c>
      <c r="R4975">
        <v>12.74</v>
      </c>
      <c r="S4975">
        <v>37.048000000000002</v>
      </c>
      <c r="T4975">
        <v>13.109</v>
      </c>
      <c r="U4975">
        <v>23.876249999999999</v>
      </c>
      <c r="V4975">
        <f t="shared" si="538"/>
        <v>2.3624061114845731</v>
      </c>
      <c r="AC4975">
        <v>8.32</v>
      </c>
      <c r="AD4975">
        <v>7.61</v>
      </c>
      <c r="AH4975" s="85">
        <f>IF(AND(M4975&lt;Variables!$G$6,M4975&gt;Variables!$G$5),0,1)</f>
        <v>1</v>
      </c>
      <c r="AI4975" s="85">
        <f t="shared" si="539"/>
        <v>0</v>
      </c>
      <c r="AJ4975" s="85">
        <f>IF(I4975&gt;Variables!$G$7,0,1)</f>
        <v>1</v>
      </c>
      <c r="AK4975" s="85">
        <f>IF(F4975&gt;Variables!$G$8,0,1)</f>
        <v>0</v>
      </c>
      <c r="AL4975" s="85">
        <f>IF(G4975&gt;Variables!$G$9,0,1)</f>
        <v>0</v>
      </c>
      <c r="AM4975" s="85">
        <f>IF(AND(K4975&gt;Variables!$G$10,K4975&lt;Variables!$G$11),0,1)</f>
        <v>1</v>
      </c>
      <c r="AN4975" s="103">
        <f>IF(H4975&lt;Variables!$G$13,1,0)</f>
        <v>1</v>
      </c>
      <c r="AO4975" s="101">
        <f>IF(R4975&lt;Variables!$G$12,0,1)</f>
        <v>1</v>
      </c>
      <c r="AP4975" s="86">
        <f t="shared" ref="AP4975:AP5038" si="540">IF(J4975="Pass", 0,1)</f>
        <v>1</v>
      </c>
      <c r="AR4975">
        <v>1</v>
      </c>
      <c r="AS4975">
        <v>0</v>
      </c>
      <c r="AT4975">
        <v>0</v>
      </c>
      <c r="AU4975">
        <v>0</v>
      </c>
      <c r="BA4975">
        <v>2</v>
      </c>
    </row>
    <row r="4976" spans="3:53" ht="12.75" x14ac:dyDescent="0.2">
      <c r="C4976" t="s">
        <v>913</v>
      </c>
      <c r="D4976" t="s">
        <v>262</v>
      </c>
      <c r="E4976">
        <v>5.84</v>
      </c>
      <c r="F4976">
        <v>26.67</v>
      </c>
      <c r="G4976">
        <v>19.14</v>
      </c>
      <c r="H4976">
        <v>558.21</v>
      </c>
      <c r="I4976">
        <v>118.444</v>
      </c>
      <c r="J4976" t="s">
        <v>78</v>
      </c>
      <c r="K4976">
        <v>40.04</v>
      </c>
      <c r="L4976">
        <v>5.9357049999999996</v>
      </c>
      <c r="M4976">
        <v>-1.649424962999354</v>
      </c>
      <c r="N4976">
        <v>5.9071580000000008</v>
      </c>
      <c r="O4976">
        <v>-1.174134837768029</v>
      </c>
      <c r="P4976">
        <v>40610000</v>
      </c>
      <c r="Q4976">
        <v>13790000</v>
      </c>
      <c r="R4976">
        <v>2.94</v>
      </c>
      <c r="S4976">
        <v>37.048000000000002</v>
      </c>
      <c r="T4976">
        <v>13.109</v>
      </c>
      <c r="U4976">
        <v>23.876249999999999</v>
      </c>
      <c r="V4976">
        <f t="shared" si="538"/>
        <v>2.2592545976782872</v>
      </c>
      <c r="AC4976">
        <v>6.39</v>
      </c>
      <c r="AD4976">
        <v>5.68</v>
      </c>
      <c r="AH4976" s="85">
        <f>IF(AND(M4976&lt;Variables!$G$6,M4976&gt;Variables!$G$5),0,1)</f>
        <v>1</v>
      </c>
      <c r="AI4976" s="85">
        <f t="shared" si="539"/>
        <v>0</v>
      </c>
      <c r="AJ4976" s="85">
        <f>IF(I4976&gt;Variables!$G$7,0,1)</f>
        <v>0</v>
      </c>
      <c r="AK4976" s="85">
        <f>IF(F4976&gt;Variables!$G$8,0,1)</f>
        <v>0</v>
      </c>
      <c r="AL4976" s="85">
        <f>IF(G4976&gt;Variables!$G$9,0,1)</f>
        <v>0</v>
      </c>
      <c r="AM4976" s="85">
        <f>IF(AND(K4976&gt;Variables!$G$10,K4976&lt;Variables!$G$11),0,1)</f>
        <v>1</v>
      </c>
      <c r="AN4976" s="103">
        <f>IF(H4976&lt;Variables!$G$13,1,0)</f>
        <v>1</v>
      </c>
      <c r="AO4976" s="101">
        <f>IF(R4976&lt;Variables!$G$12,0,1)</f>
        <v>1</v>
      </c>
      <c r="AP4976" s="86">
        <f t="shared" si="540"/>
        <v>1</v>
      </c>
      <c r="AR4976">
        <v>1</v>
      </c>
      <c r="AS4976">
        <v>0</v>
      </c>
      <c r="AT4976">
        <v>0</v>
      </c>
      <c r="AU4976">
        <v>0</v>
      </c>
      <c r="BA4976">
        <v>0.91</v>
      </c>
    </row>
    <row r="4977" spans="3:53" ht="12.75" x14ac:dyDescent="0.2">
      <c r="C4977" t="s">
        <v>913</v>
      </c>
      <c r="D4977" t="s">
        <v>863</v>
      </c>
      <c r="E4977">
        <v>73.97</v>
      </c>
      <c r="F4977">
        <v>29.38</v>
      </c>
      <c r="G4977">
        <v>0.85</v>
      </c>
      <c r="H4977">
        <v>976.52</v>
      </c>
      <c r="I4977">
        <v>-13.855</v>
      </c>
      <c r="J4977" t="s">
        <v>78</v>
      </c>
      <c r="K4977">
        <v>64.03</v>
      </c>
      <c r="L4977">
        <v>73.890275000000003</v>
      </c>
      <c r="M4977">
        <v>9.4362891463039153E-2</v>
      </c>
      <c r="N4977">
        <v>73.809110000000004</v>
      </c>
      <c r="O4977">
        <v>0.20443275904558361</v>
      </c>
      <c r="P4977">
        <v>4720000</v>
      </c>
      <c r="Q4977">
        <v>316460</v>
      </c>
      <c r="R4977">
        <v>14.91</v>
      </c>
      <c r="S4977">
        <v>37.048000000000002</v>
      </c>
      <c r="T4977">
        <v>13.109</v>
      </c>
      <c r="U4977">
        <v>23.876249999999999</v>
      </c>
      <c r="V4977">
        <f t="shared" si="538"/>
        <v>2.506073908793411</v>
      </c>
      <c r="AC4977">
        <v>73.989999999999995</v>
      </c>
      <c r="AD4977">
        <v>73.7</v>
      </c>
      <c r="AH4977" s="85">
        <f>IF(AND(M4977&lt;Variables!$G$6,M4977&gt;Variables!$G$5),0,1)</f>
        <v>1</v>
      </c>
      <c r="AI4977" s="85">
        <f t="shared" si="539"/>
        <v>0</v>
      </c>
      <c r="AJ4977" s="85">
        <f>IF(I4977&gt;Variables!$G$7,0,1)</f>
        <v>1</v>
      </c>
      <c r="AK4977" s="85">
        <f>IF(F4977&gt;Variables!$G$8,0,1)</f>
        <v>0</v>
      </c>
      <c r="AL4977" s="85">
        <f>IF(G4977&gt;Variables!$G$9,0,1)</f>
        <v>1</v>
      </c>
      <c r="AM4977" s="85">
        <f>IF(AND(K4977&gt;Variables!$G$10,K4977&lt;Variables!$G$11),0,1)</f>
        <v>0</v>
      </c>
      <c r="AN4977" s="103">
        <f>IF(H4977&lt;Variables!$G$13,1,0)</f>
        <v>1</v>
      </c>
      <c r="AO4977" s="101">
        <f>IF(R4977&lt;Variables!$G$12,0,1)</f>
        <v>1</v>
      </c>
      <c r="AP4977" s="86">
        <f t="shared" si="540"/>
        <v>1</v>
      </c>
      <c r="AR4977">
        <v>0</v>
      </c>
      <c r="AS4977">
        <v>1</v>
      </c>
      <c r="AT4977">
        <v>0</v>
      </c>
      <c r="AU4977">
        <v>0</v>
      </c>
      <c r="BA4977">
        <v>-0.18</v>
      </c>
    </row>
    <row r="4978" spans="3:53" ht="12.75" x14ac:dyDescent="0.2">
      <c r="C4978" t="s">
        <v>913</v>
      </c>
      <c r="D4978" t="s">
        <v>697</v>
      </c>
      <c r="E4978">
        <v>6.86</v>
      </c>
      <c r="F4978">
        <v>16.579999999999998</v>
      </c>
      <c r="G4978">
        <v>20.350000000000001</v>
      </c>
      <c r="H4978">
        <v>-99999</v>
      </c>
      <c r="I4978">
        <v>-7.7960000000000003</v>
      </c>
      <c r="J4978" t="s">
        <v>76</v>
      </c>
      <c r="K4978">
        <v>50.81</v>
      </c>
      <c r="L4978">
        <v>6.8683888888888891</v>
      </c>
      <c r="M4978">
        <v>-0.12213765155988229</v>
      </c>
      <c r="N4978">
        <v>6.8544210526315794</v>
      </c>
      <c r="O4978">
        <v>8.1391956017627651E-2</v>
      </c>
      <c r="P4978">
        <v>214030</v>
      </c>
      <c r="Q4978">
        <v>74910</v>
      </c>
      <c r="R4978">
        <v>2.86</v>
      </c>
      <c r="S4978">
        <v>37.048000000000002</v>
      </c>
      <c r="T4978">
        <v>13.109</v>
      </c>
      <c r="U4978">
        <v>23.876249999999999</v>
      </c>
      <c r="V4978">
        <f t="shared" si="538"/>
        <v>2.3788528931060982</v>
      </c>
      <c r="AC4978">
        <v>6.9</v>
      </c>
      <c r="AD4978">
        <v>5.8</v>
      </c>
      <c r="AH4978" s="85">
        <f>IF(AND(M4978&lt;Variables!$G$6,M4978&gt;Variables!$G$5),0,1)</f>
        <v>1</v>
      </c>
      <c r="AI4978" s="85">
        <f t="shared" si="539"/>
        <v>0</v>
      </c>
      <c r="AJ4978" s="85">
        <f>IF(I4978&gt;Variables!$G$7,0,1)</f>
        <v>1</v>
      </c>
      <c r="AK4978" s="85">
        <f>IF(F4978&gt;Variables!$G$8,0,1)</f>
        <v>0</v>
      </c>
      <c r="AL4978" s="85">
        <f>IF(G4978&gt;Variables!$G$9,0,1)</f>
        <v>0</v>
      </c>
      <c r="AM4978" s="85">
        <f>IF(AND(K4978&gt;Variables!$G$10,K4978&lt;Variables!$G$11),0,1)</f>
        <v>0</v>
      </c>
      <c r="AN4978" s="103">
        <f>IF(H4978&lt;Variables!$G$13,1,0)</f>
        <v>1</v>
      </c>
      <c r="AO4978" s="101">
        <f>IF(R4978&lt;Variables!$G$12,0,1)</f>
        <v>1</v>
      </c>
      <c r="AP4978" s="86">
        <f t="shared" si="540"/>
        <v>0</v>
      </c>
      <c r="AR4978">
        <v>0</v>
      </c>
      <c r="AS4978">
        <v>0</v>
      </c>
      <c r="AT4978">
        <v>1</v>
      </c>
      <c r="AU4978">
        <v>0</v>
      </c>
      <c r="BA4978">
        <v>-2.25</v>
      </c>
    </row>
    <row r="4979" spans="3:53" ht="12.75" x14ac:dyDescent="0.2">
      <c r="C4979" t="s">
        <v>913</v>
      </c>
      <c r="D4979" t="s">
        <v>840</v>
      </c>
      <c r="E4979">
        <v>111.5</v>
      </c>
      <c r="F4979">
        <v>51.45</v>
      </c>
      <c r="G4979">
        <v>46.07</v>
      </c>
      <c r="H4979">
        <v>-99999</v>
      </c>
      <c r="I4979">
        <v>-5.0000000000000001E-3</v>
      </c>
      <c r="J4979" t="s">
        <v>78</v>
      </c>
      <c r="K4979">
        <v>50.9</v>
      </c>
      <c r="L4979">
        <v>112.0070333333333</v>
      </c>
      <c r="M4979">
        <v>-0.8990804446506413</v>
      </c>
      <c r="N4979">
        <v>110.3771756756757</v>
      </c>
      <c r="O4979">
        <v>0.56426912585116629</v>
      </c>
      <c r="P4979">
        <v>280179</v>
      </c>
      <c r="Q4979">
        <v>15001</v>
      </c>
      <c r="R4979">
        <v>18.68</v>
      </c>
      <c r="S4979">
        <v>37.048000000000002</v>
      </c>
      <c r="T4979">
        <v>13.109</v>
      </c>
      <c r="U4979">
        <v>23.876249999999999</v>
      </c>
      <c r="V4979">
        <f t="shared" si="538"/>
        <v>2.4020369814526523</v>
      </c>
      <c r="AC4979">
        <v>129.79</v>
      </c>
      <c r="AD4979">
        <v>111.25</v>
      </c>
      <c r="AH4979" s="85">
        <f>IF(AND(M4979&lt;Variables!$G$6,M4979&gt;Variables!$G$5),0,1)</f>
        <v>1</v>
      </c>
      <c r="AI4979" s="85">
        <f t="shared" si="539"/>
        <v>0</v>
      </c>
      <c r="AJ4979" s="85">
        <f>IF(I4979&gt;Variables!$G$7,0,1)</f>
        <v>1</v>
      </c>
      <c r="AK4979" s="85">
        <f>IF(F4979&gt;Variables!$G$8,0,1)</f>
        <v>0</v>
      </c>
      <c r="AL4979" s="85">
        <f>IF(G4979&gt;Variables!$G$9,0,1)</f>
        <v>0</v>
      </c>
      <c r="AM4979" s="85">
        <f>IF(AND(K4979&gt;Variables!$G$10,K4979&lt;Variables!$G$11),0,1)</f>
        <v>0</v>
      </c>
      <c r="AN4979" s="103">
        <f>IF(H4979&lt;Variables!$G$13,1,0)</f>
        <v>1</v>
      </c>
      <c r="AO4979" s="101">
        <f>IF(R4979&lt;Variables!$G$12,0,1)</f>
        <v>1</v>
      </c>
      <c r="AP4979" s="86">
        <f t="shared" si="540"/>
        <v>1</v>
      </c>
      <c r="AR4979">
        <v>1</v>
      </c>
      <c r="AS4979">
        <v>0</v>
      </c>
      <c r="AT4979">
        <v>0</v>
      </c>
      <c r="AU4979">
        <v>0</v>
      </c>
      <c r="BA4979">
        <v>2</v>
      </c>
    </row>
    <row r="4980" spans="3:53" ht="12.75" x14ac:dyDescent="0.2">
      <c r="C4980" t="s">
        <v>913</v>
      </c>
      <c r="D4980" t="s">
        <v>85</v>
      </c>
      <c r="E4980">
        <v>11.57</v>
      </c>
      <c r="F4980">
        <v>15.07</v>
      </c>
      <c r="G4980">
        <v>15.19</v>
      </c>
      <c r="H4980">
        <v>3240</v>
      </c>
      <c r="I4980">
        <v>-62.265000000000001</v>
      </c>
      <c r="J4980" t="s">
        <v>78</v>
      </c>
      <c r="K4980">
        <v>61.95</v>
      </c>
      <c r="L4980">
        <v>11.476095000000001</v>
      </c>
      <c r="M4980">
        <v>0.77469731646523021</v>
      </c>
      <c r="N4980">
        <v>11.418094</v>
      </c>
      <c r="O4980">
        <v>1.2866070291591221</v>
      </c>
      <c r="P4980">
        <v>20663000</v>
      </c>
      <c r="Q4980">
        <v>25705000</v>
      </c>
      <c r="R4980">
        <v>0.8</v>
      </c>
      <c r="S4980">
        <v>37.048000000000002</v>
      </c>
      <c r="T4980">
        <v>13.109</v>
      </c>
      <c r="U4980">
        <v>23.876249999999999</v>
      </c>
      <c r="V4980">
        <f t="shared" si="538"/>
        <v>2.4439238258649825</v>
      </c>
      <c r="AC4980">
        <v>11.77</v>
      </c>
      <c r="AD4980">
        <v>11.26</v>
      </c>
      <c r="AH4980" s="85">
        <f>IF(AND(M4980&lt;Variables!$G$6,M4980&gt;Variables!$G$5),0,1)</f>
        <v>1</v>
      </c>
      <c r="AI4980" s="85">
        <f t="shared" si="539"/>
        <v>0</v>
      </c>
      <c r="AJ4980" s="85">
        <f>IF(I4980&gt;Variables!$G$7,0,1)</f>
        <v>1</v>
      </c>
      <c r="AK4980" s="85">
        <f>IF(F4980&gt;Variables!$G$8,0,1)</f>
        <v>0</v>
      </c>
      <c r="AL4980" s="85">
        <f>IF(G4980&gt;Variables!$G$9,0,1)</f>
        <v>0</v>
      </c>
      <c r="AM4980" s="85">
        <f>IF(AND(K4980&gt;Variables!$G$10,K4980&lt;Variables!$G$11),0,1)</f>
        <v>0</v>
      </c>
      <c r="AN4980" s="103">
        <f>IF(H4980&lt;Variables!$G$13,1,0)</f>
        <v>0</v>
      </c>
      <c r="AO4980" s="101">
        <f>IF(R4980&lt;Variables!$G$12,0,1)</f>
        <v>0</v>
      </c>
      <c r="AP4980" s="86">
        <f t="shared" si="540"/>
        <v>1</v>
      </c>
      <c r="AR4980">
        <v>0</v>
      </c>
      <c r="AS4980">
        <v>0</v>
      </c>
      <c r="AT4980">
        <v>1</v>
      </c>
      <c r="AU4980">
        <v>0</v>
      </c>
      <c r="BA4980">
        <v>-1.47</v>
      </c>
    </row>
    <row r="4981" spans="3:53" ht="12.75" x14ac:dyDescent="0.2">
      <c r="C4981" t="s">
        <v>913</v>
      </c>
      <c r="D4981" t="s">
        <v>866</v>
      </c>
      <c r="E4981">
        <v>38.840000000000003</v>
      </c>
      <c r="F4981">
        <v>11.06</v>
      </c>
      <c r="G4981">
        <v>-0.24</v>
      </c>
      <c r="H4981">
        <v>3060</v>
      </c>
      <c r="I4981">
        <v>68.584000000000003</v>
      </c>
      <c r="J4981" t="s">
        <v>76</v>
      </c>
      <c r="K4981">
        <v>56.59</v>
      </c>
      <c r="L4981">
        <v>38.817247368421057</v>
      </c>
      <c r="M4981">
        <v>7.1495619757724366E-2</v>
      </c>
      <c r="N4981">
        <v>38.783695918367343</v>
      </c>
      <c r="O4981">
        <v>0.15806663130220999</v>
      </c>
      <c r="P4981">
        <v>4049000</v>
      </c>
      <c r="Q4981">
        <v>847606</v>
      </c>
      <c r="R4981">
        <v>4.78</v>
      </c>
      <c r="S4981">
        <v>37.048000000000002</v>
      </c>
      <c r="T4981">
        <v>13.109</v>
      </c>
      <c r="U4981">
        <v>23.876249999999999</v>
      </c>
      <c r="V4981">
        <f t="shared" si="538"/>
        <v>2.4320528149707199</v>
      </c>
      <c r="AC4981">
        <v>38.94</v>
      </c>
      <c r="AD4981">
        <v>38.700000000000003</v>
      </c>
      <c r="AH4981" s="85">
        <f>IF(AND(M4981&lt;Variables!$G$6,M4981&gt;Variables!$G$5),0,1)</f>
        <v>1</v>
      </c>
      <c r="AI4981" s="85">
        <f t="shared" si="539"/>
        <v>0</v>
      </c>
      <c r="AJ4981" s="85">
        <f>IF(I4981&gt;Variables!$G$7,0,1)</f>
        <v>0</v>
      </c>
      <c r="AK4981" s="85">
        <f>IF(F4981&gt;Variables!$G$8,0,1)</f>
        <v>0</v>
      </c>
      <c r="AL4981" s="85">
        <f>IF(G4981&gt;Variables!$G$9,0,1)</f>
        <v>1</v>
      </c>
      <c r="AM4981" s="85">
        <f>IF(AND(K4981&gt;Variables!$G$10,K4981&lt;Variables!$G$11),0,1)</f>
        <v>0</v>
      </c>
      <c r="AN4981" s="103">
        <f>IF(H4981&lt;Variables!$G$13,1,0)</f>
        <v>0</v>
      </c>
      <c r="AO4981" s="101">
        <f>IF(R4981&lt;Variables!$G$12,0,1)</f>
        <v>1</v>
      </c>
      <c r="AP4981" s="86">
        <f t="shared" si="540"/>
        <v>0</v>
      </c>
      <c r="AR4981">
        <v>0</v>
      </c>
      <c r="AS4981">
        <v>0</v>
      </c>
      <c r="AT4981">
        <v>0</v>
      </c>
      <c r="AU4981">
        <v>1</v>
      </c>
      <c r="BA4981">
        <v>-0.25</v>
      </c>
    </row>
    <row r="4982" spans="3:53" ht="12.75" x14ac:dyDescent="0.2">
      <c r="C4982" t="s">
        <v>913</v>
      </c>
      <c r="D4982" t="s">
        <v>133</v>
      </c>
      <c r="E4982">
        <v>7.43</v>
      </c>
      <c r="F4982">
        <v>52.27</v>
      </c>
      <c r="G4982">
        <v>6.78</v>
      </c>
      <c r="H4982">
        <v>22.11</v>
      </c>
      <c r="I4982">
        <v>-49.643999999999998</v>
      </c>
      <c r="J4982" t="s">
        <v>78</v>
      </c>
      <c r="K4982">
        <v>46.22</v>
      </c>
      <c r="L4982">
        <v>7.4105500000000006</v>
      </c>
      <c r="M4982">
        <v>-0.1423646018176826</v>
      </c>
      <c r="N4982">
        <v>7.4918319999999996</v>
      </c>
      <c r="O4982">
        <v>-1.2257616027695131</v>
      </c>
      <c r="P4982">
        <v>69620000</v>
      </c>
      <c r="Q4982">
        <v>6720000</v>
      </c>
      <c r="R4982">
        <v>10.36</v>
      </c>
      <c r="S4982">
        <v>37.048000000000002</v>
      </c>
      <c r="T4982">
        <v>13.109</v>
      </c>
      <c r="U4982">
        <v>23.876249999999999</v>
      </c>
      <c r="V4982">
        <f t="shared" si="538"/>
        <v>2.3299865365404728</v>
      </c>
      <c r="AC4982">
        <v>9.82</v>
      </c>
      <c r="AD4982">
        <v>7.3</v>
      </c>
      <c r="AH4982" s="85">
        <f>IF(AND(M4982&lt;Variables!$G$6,M4982&gt;Variables!$G$5),0,1)</f>
        <v>1</v>
      </c>
      <c r="AI4982" s="85">
        <f t="shared" si="539"/>
        <v>1</v>
      </c>
      <c r="AJ4982" s="85">
        <f>IF(I4982&gt;Variables!$G$7,0,1)</f>
        <v>1</v>
      </c>
      <c r="AK4982" s="85">
        <f>IF(F4982&gt;Variables!$G$8,0,1)</f>
        <v>0</v>
      </c>
      <c r="AL4982" s="85">
        <f>IF(G4982&gt;Variables!$G$9,0,1)</f>
        <v>1</v>
      </c>
      <c r="AM4982" s="85">
        <f>IF(AND(K4982&gt;Variables!$G$10,K4982&lt;Variables!$G$11),0,1)</f>
        <v>1</v>
      </c>
      <c r="AN4982" s="103">
        <f>IF(H4982&lt;Variables!$G$13,1,0)</f>
        <v>1</v>
      </c>
      <c r="AO4982" s="101">
        <f>IF(R4982&lt;Variables!$G$12,0,1)</f>
        <v>1</v>
      </c>
      <c r="AP4982" s="86">
        <f t="shared" si="540"/>
        <v>1</v>
      </c>
      <c r="AR4982">
        <v>1</v>
      </c>
      <c r="AS4982">
        <v>0</v>
      </c>
      <c r="AT4982">
        <v>0</v>
      </c>
      <c r="AU4982">
        <v>0</v>
      </c>
      <c r="BA4982">
        <v>2</v>
      </c>
    </row>
    <row r="4983" spans="3:53" ht="12.75" x14ac:dyDescent="0.2">
      <c r="C4983" t="s">
        <v>913</v>
      </c>
      <c r="D4983" t="s">
        <v>872</v>
      </c>
      <c r="E4983">
        <v>5.94</v>
      </c>
      <c r="F4983">
        <v>60.81</v>
      </c>
      <c r="G4983">
        <v>12.05</v>
      </c>
      <c r="H4983">
        <v>208.2</v>
      </c>
      <c r="I4983">
        <v>-15.194000000000001</v>
      </c>
      <c r="J4983" t="s">
        <v>78</v>
      </c>
      <c r="K4983">
        <v>52.95</v>
      </c>
      <c r="L4983">
        <v>5.9482466666666678</v>
      </c>
      <c r="M4983">
        <v>2.9476473179195412E-2</v>
      </c>
      <c r="N4983">
        <v>5.9462581395348826</v>
      </c>
      <c r="O4983">
        <v>6.2927985588755439E-2</v>
      </c>
      <c r="P4983">
        <v>1740000</v>
      </c>
      <c r="Q4983">
        <v>20810</v>
      </c>
      <c r="R4983">
        <v>83.61</v>
      </c>
      <c r="S4983">
        <v>37.048000000000002</v>
      </c>
      <c r="T4983">
        <v>13.109</v>
      </c>
      <c r="U4983">
        <v>23.876249999999999</v>
      </c>
      <c r="V4983">
        <f t="shared" si="538"/>
        <v>2.3965444839364429</v>
      </c>
      <c r="AC4983">
        <v>5.95</v>
      </c>
      <c r="AD4983">
        <v>5.93</v>
      </c>
      <c r="AH4983" s="85">
        <f>IF(AND(M4983&lt;Variables!$G$6,M4983&gt;Variables!$G$5),0,1)</f>
        <v>1</v>
      </c>
      <c r="AI4983" s="85">
        <f t="shared" si="539"/>
        <v>0</v>
      </c>
      <c r="AJ4983" s="85">
        <f>IF(I4983&gt;Variables!$G$7,0,1)</f>
        <v>1</v>
      </c>
      <c r="AK4983" s="85">
        <f>IF(F4983&gt;Variables!$G$8,0,1)</f>
        <v>0</v>
      </c>
      <c r="AL4983" s="85">
        <f>IF(G4983&gt;Variables!$G$9,0,1)</f>
        <v>0</v>
      </c>
      <c r="AM4983" s="85">
        <f>IF(AND(K4983&gt;Variables!$G$10,K4983&lt;Variables!$G$11),0,1)</f>
        <v>0</v>
      </c>
      <c r="AN4983" s="103">
        <f>IF(H4983&lt;Variables!$G$13,1,0)</f>
        <v>1</v>
      </c>
      <c r="AO4983" s="101">
        <f>IF(R4983&lt;Variables!$G$12,0,1)</f>
        <v>1</v>
      </c>
      <c r="AP4983" s="86">
        <f t="shared" si="540"/>
        <v>1</v>
      </c>
      <c r="AR4983">
        <v>0</v>
      </c>
      <c r="AS4983">
        <v>0</v>
      </c>
      <c r="AT4983">
        <v>0</v>
      </c>
      <c r="AU4983">
        <v>1</v>
      </c>
      <c r="BA4983">
        <v>-0.09</v>
      </c>
    </row>
    <row r="4984" spans="3:53" ht="12.75" x14ac:dyDescent="0.2">
      <c r="C4984" t="s">
        <v>913</v>
      </c>
      <c r="D4984" t="s">
        <v>862</v>
      </c>
      <c r="E4984">
        <v>78.05</v>
      </c>
      <c r="F4984">
        <v>21.03</v>
      </c>
      <c r="G4984">
        <v>-0.6</v>
      </c>
      <c r="H4984">
        <v>4480</v>
      </c>
      <c r="I4984">
        <v>2.5350000000000001</v>
      </c>
      <c r="J4984" t="s">
        <v>78</v>
      </c>
      <c r="K4984">
        <v>38.700000000000003</v>
      </c>
      <c r="L4984">
        <v>78.093715000000003</v>
      </c>
      <c r="M4984">
        <v>-4.3172488336610471E-2</v>
      </c>
      <c r="N4984">
        <v>78.146856</v>
      </c>
      <c r="O4984">
        <v>-0.1111445865461272</v>
      </c>
      <c r="P4984">
        <v>17586000</v>
      </c>
      <c r="Q4984">
        <v>578815</v>
      </c>
      <c r="R4984">
        <v>30.38</v>
      </c>
      <c r="S4984">
        <v>37.048000000000002</v>
      </c>
      <c r="T4984">
        <v>13.109</v>
      </c>
      <c r="U4984">
        <v>23.876249999999999</v>
      </c>
      <c r="V4984">
        <f t="shared" si="538"/>
        <v>2.2496455764433794</v>
      </c>
      <c r="AC4984">
        <v>78.2</v>
      </c>
      <c r="AD4984">
        <v>78</v>
      </c>
      <c r="AH4984" s="85">
        <f>IF(AND(M4984&lt;Variables!$G$6,M4984&gt;Variables!$G$5),0,1)</f>
        <v>1</v>
      </c>
      <c r="AI4984" s="85">
        <f t="shared" si="539"/>
        <v>1</v>
      </c>
      <c r="AJ4984" s="85">
        <f>IF(I4984&gt;Variables!$G$7,0,1)</f>
        <v>0</v>
      </c>
      <c r="AK4984" s="85">
        <f>IF(F4984&gt;Variables!$G$8,0,1)</f>
        <v>0</v>
      </c>
      <c r="AL4984" s="85">
        <f>IF(G4984&gt;Variables!$G$9,0,1)</f>
        <v>1</v>
      </c>
      <c r="AM4984" s="85">
        <f>IF(AND(K4984&gt;Variables!$G$10,K4984&lt;Variables!$G$11),0,1)</f>
        <v>1</v>
      </c>
      <c r="AN4984" s="103">
        <f>IF(H4984&lt;Variables!$G$13,1,0)</f>
        <v>0</v>
      </c>
      <c r="AO4984" s="101">
        <f>IF(R4984&lt;Variables!$G$12,0,1)</f>
        <v>1</v>
      </c>
      <c r="AP4984" s="86">
        <f t="shared" si="540"/>
        <v>1</v>
      </c>
      <c r="AR4984">
        <v>0</v>
      </c>
      <c r="AS4984">
        <v>1</v>
      </c>
      <c r="AT4984">
        <v>0</v>
      </c>
      <c r="AU4984">
        <v>0</v>
      </c>
      <c r="BA4984">
        <v>7.0000000000000007E-2</v>
      </c>
    </row>
    <row r="4985" spans="3:53" ht="12.75" x14ac:dyDescent="0.2">
      <c r="C4985" t="s">
        <v>914</v>
      </c>
      <c r="D4985" t="s">
        <v>863</v>
      </c>
      <c r="E4985">
        <v>73.930000000000007</v>
      </c>
      <c r="F4985">
        <v>29.35</v>
      </c>
      <c r="G4985">
        <v>0.79</v>
      </c>
      <c r="H4985">
        <v>976.52</v>
      </c>
      <c r="I4985">
        <v>-13.875</v>
      </c>
      <c r="J4985" t="s">
        <v>78</v>
      </c>
      <c r="K4985">
        <v>55.43</v>
      </c>
      <c r="L4985">
        <v>73.90650500000001</v>
      </c>
      <c r="M4985">
        <v>1.1494252095937111E-2</v>
      </c>
      <c r="N4985">
        <v>73.826902000000004</v>
      </c>
      <c r="O4985">
        <v>0.119330484705971</v>
      </c>
      <c r="P4985">
        <v>4620000</v>
      </c>
      <c r="Q4985">
        <v>316460</v>
      </c>
      <c r="R4985">
        <v>14.6</v>
      </c>
      <c r="S4985">
        <v>37.020000000000003</v>
      </c>
      <c r="T4985">
        <v>12.93</v>
      </c>
      <c r="U4985">
        <v>23.797499999999999</v>
      </c>
      <c r="V4985">
        <f t="shared" si="538"/>
        <v>2.4227756984232176</v>
      </c>
      <c r="AC4985">
        <v>73.989999999999995</v>
      </c>
      <c r="AD4985">
        <v>73.7</v>
      </c>
      <c r="AH4985" s="85">
        <f>IF(AND(M4985&lt;Variables!$G$6,M4985&gt;Variables!$G$5),0,1)</f>
        <v>1</v>
      </c>
      <c r="AI4985" s="85">
        <f t="shared" si="539"/>
        <v>0</v>
      </c>
      <c r="AJ4985" s="85">
        <f>IF(I4985&gt;Variables!$G$7,0,1)</f>
        <v>1</v>
      </c>
      <c r="AK4985" s="85">
        <f>IF(F4985&gt;Variables!$G$8,0,1)</f>
        <v>0</v>
      </c>
      <c r="AL4985" s="85">
        <f>IF(G4985&gt;Variables!$G$9,0,1)</f>
        <v>1</v>
      </c>
      <c r="AM4985" s="85">
        <f>IF(AND(K4985&gt;Variables!$G$10,K4985&lt;Variables!$G$11),0,1)</f>
        <v>0</v>
      </c>
      <c r="AN4985" s="103">
        <f>IF(H4985&lt;Variables!$G$13,1,0)</f>
        <v>1</v>
      </c>
      <c r="AO4985" s="101">
        <f>IF(R4985&lt;Variables!$G$12,0,1)</f>
        <v>1</v>
      </c>
      <c r="AP4985" s="86">
        <f t="shared" si="540"/>
        <v>1</v>
      </c>
      <c r="AR4985">
        <v>0</v>
      </c>
      <c r="AS4985">
        <v>1</v>
      </c>
      <c r="AT4985">
        <v>0</v>
      </c>
      <c r="AU4985">
        <v>0</v>
      </c>
      <c r="BA4985">
        <v>-0.12</v>
      </c>
    </row>
    <row r="4986" spans="3:53" ht="12.75" x14ac:dyDescent="0.2">
      <c r="C4986" t="s">
        <v>914</v>
      </c>
      <c r="D4986" t="s">
        <v>872</v>
      </c>
      <c r="E4986">
        <v>5.95</v>
      </c>
      <c r="F4986">
        <v>60.81</v>
      </c>
      <c r="G4986">
        <v>12.05</v>
      </c>
      <c r="H4986">
        <v>208.2</v>
      </c>
      <c r="I4986">
        <v>-15.194000000000001</v>
      </c>
      <c r="J4986" t="s">
        <v>78</v>
      </c>
      <c r="K4986">
        <v>52.54</v>
      </c>
      <c r="L4986">
        <v>5.9479133333333341</v>
      </c>
      <c r="M4986">
        <v>3.5082331394642473E-2</v>
      </c>
      <c r="N4986">
        <v>5.9473744186046504</v>
      </c>
      <c r="O4986">
        <v>4.4146899296206479E-2</v>
      </c>
      <c r="P4986">
        <v>1740000</v>
      </c>
      <c r="Q4986">
        <v>20810</v>
      </c>
      <c r="R4986">
        <v>83.61</v>
      </c>
      <c r="S4986">
        <v>37.020000000000003</v>
      </c>
      <c r="T4986">
        <v>12.93</v>
      </c>
      <c r="U4986">
        <v>23.797499999999999</v>
      </c>
      <c r="V4986">
        <f t="shared" si="538"/>
        <v>2.392144912240147</v>
      </c>
      <c r="AC4986">
        <v>5.95</v>
      </c>
      <c r="AD4986">
        <v>5.93</v>
      </c>
      <c r="AH4986" s="85">
        <f>IF(AND(M4986&lt;Variables!$G$6,M4986&gt;Variables!$G$5),0,1)</f>
        <v>1</v>
      </c>
      <c r="AI4986" s="85">
        <f t="shared" si="539"/>
        <v>0</v>
      </c>
      <c r="AJ4986" s="85">
        <f>IF(I4986&gt;Variables!$G$7,0,1)</f>
        <v>1</v>
      </c>
      <c r="AK4986" s="85">
        <f>IF(F4986&gt;Variables!$G$8,0,1)</f>
        <v>0</v>
      </c>
      <c r="AL4986" s="85">
        <f>IF(G4986&gt;Variables!$G$9,0,1)</f>
        <v>0</v>
      </c>
      <c r="AM4986" s="85">
        <f>IF(AND(K4986&gt;Variables!$G$10,K4986&lt;Variables!$G$11),0,1)</f>
        <v>0</v>
      </c>
      <c r="AN4986" s="103">
        <f>IF(H4986&lt;Variables!$G$13,1,0)</f>
        <v>1</v>
      </c>
      <c r="AO4986" s="101">
        <f>IF(R4986&lt;Variables!$G$12,0,1)</f>
        <v>1</v>
      </c>
      <c r="AP4986" s="86">
        <f t="shared" si="540"/>
        <v>1</v>
      </c>
      <c r="AR4986">
        <v>0</v>
      </c>
      <c r="AS4986">
        <v>0</v>
      </c>
      <c r="AT4986">
        <v>0</v>
      </c>
      <c r="AU4986">
        <v>1</v>
      </c>
      <c r="BA4986">
        <v>-0.24</v>
      </c>
    </row>
    <row r="4987" spans="3:53" ht="12.75" x14ac:dyDescent="0.2">
      <c r="C4987" t="s">
        <v>914</v>
      </c>
      <c r="D4987" t="s">
        <v>840</v>
      </c>
      <c r="E4987">
        <v>112</v>
      </c>
      <c r="F4987">
        <v>50.84</v>
      </c>
      <c r="G4987">
        <v>47.39</v>
      </c>
      <c r="H4987">
        <v>-99999</v>
      </c>
      <c r="I4987">
        <v>-4.0000000000000001E-3</v>
      </c>
      <c r="J4987" t="s">
        <v>78</v>
      </c>
      <c r="K4987">
        <v>57.15</v>
      </c>
      <c r="L4987">
        <v>111.8237</v>
      </c>
      <c r="M4987">
        <v>0.15765888626471641</v>
      </c>
      <c r="N4987">
        <v>110.75404166666669</v>
      </c>
      <c r="O4987">
        <v>1.124977756643206</v>
      </c>
      <c r="P4987">
        <v>297911</v>
      </c>
      <c r="Q4987">
        <v>15001</v>
      </c>
      <c r="R4987">
        <v>19.86</v>
      </c>
      <c r="S4987">
        <v>37.020000000000003</v>
      </c>
      <c r="T4987">
        <v>12.93</v>
      </c>
      <c r="U4987">
        <v>23.797499999999999</v>
      </c>
      <c r="V4987">
        <f t="shared" si="538"/>
        <v>2.43371933908286</v>
      </c>
      <c r="AC4987">
        <v>129.79</v>
      </c>
      <c r="AD4987">
        <v>112</v>
      </c>
      <c r="AH4987" s="85">
        <f>IF(AND(M4987&lt;Variables!$G$6,M4987&gt;Variables!$G$5),0,1)</f>
        <v>1</v>
      </c>
      <c r="AI4987" s="85">
        <f t="shared" si="539"/>
        <v>0</v>
      </c>
      <c r="AJ4987" s="85">
        <f>IF(I4987&gt;Variables!$G$7,0,1)</f>
        <v>1</v>
      </c>
      <c r="AK4987" s="85">
        <f>IF(F4987&gt;Variables!$G$8,0,1)</f>
        <v>0</v>
      </c>
      <c r="AL4987" s="85">
        <f>IF(G4987&gt;Variables!$G$9,0,1)</f>
        <v>0</v>
      </c>
      <c r="AM4987" s="85">
        <f>IF(AND(K4987&gt;Variables!$G$10,K4987&lt;Variables!$G$11),0,1)</f>
        <v>0</v>
      </c>
      <c r="AN4987" s="103">
        <f>IF(H4987&lt;Variables!$G$13,1,0)</f>
        <v>1</v>
      </c>
      <c r="AO4987" s="101">
        <f>IF(R4987&lt;Variables!$G$12,0,1)</f>
        <v>1</v>
      </c>
      <c r="AP4987" s="86">
        <f t="shared" si="540"/>
        <v>1</v>
      </c>
      <c r="AR4987">
        <v>1</v>
      </c>
      <c r="AS4987">
        <v>0</v>
      </c>
      <c r="AT4987">
        <v>0</v>
      </c>
      <c r="AU4987">
        <v>0</v>
      </c>
      <c r="BA4987">
        <v>2</v>
      </c>
    </row>
    <row r="4988" spans="3:53" ht="12.75" x14ac:dyDescent="0.2">
      <c r="C4988" t="s">
        <v>914</v>
      </c>
      <c r="D4988" t="s">
        <v>866</v>
      </c>
      <c r="E4988">
        <v>38.79</v>
      </c>
      <c r="F4988">
        <v>10.83</v>
      </c>
      <c r="G4988">
        <v>-0.45</v>
      </c>
      <c r="H4988">
        <v>3060</v>
      </c>
      <c r="I4988">
        <v>68.602000000000004</v>
      </c>
      <c r="J4988" t="s">
        <v>76</v>
      </c>
      <c r="K4988">
        <v>39.78</v>
      </c>
      <c r="L4988">
        <v>38.825142105263147</v>
      </c>
      <c r="M4988">
        <v>-0.1549050486411504</v>
      </c>
      <c r="N4988">
        <v>38.790226530612237</v>
      </c>
      <c r="O4988">
        <v>-6.5033212921117287E-2</v>
      </c>
      <c r="P4988">
        <v>4082000</v>
      </c>
      <c r="Q4988">
        <v>847606</v>
      </c>
      <c r="R4988">
        <v>4.82</v>
      </c>
      <c r="S4988">
        <v>37.020000000000003</v>
      </c>
      <c r="T4988">
        <v>12.93</v>
      </c>
      <c r="U4988">
        <v>23.797499999999999</v>
      </c>
      <c r="V4988">
        <f t="shared" si="538"/>
        <v>2.260576252988209</v>
      </c>
      <c r="AC4988">
        <v>38.94</v>
      </c>
      <c r="AD4988">
        <v>38.700000000000003</v>
      </c>
      <c r="AH4988" s="85">
        <f>IF(AND(M4988&lt;Variables!$G$6,M4988&gt;Variables!$G$5),0,1)</f>
        <v>1</v>
      </c>
      <c r="AI4988" s="85">
        <f t="shared" si="539"/>
        <v>0</v>
      </c>
      <c r="AJ4988" s="85">
        <f>IF(I4988&gt;Variables!$G$7,0,1)</f>
        <v>0</v>
      </c>
      <c r="AK4988" s="85">
        <f>IF(F4988&gt;Variables!$G$8,0,1)</f>
        <v>0</v>
      </c>
      <c r="AL4988" s="85">
        <f>IF(G4988&gt;Variables!$G$9,0,1)</f>
        <v>1</v>
      </c>
      <c r="AM4988" s="85">
        <f>IF(AND(K4988&gt;Variables!$G$10,K4988&lt;Variables!$G$11),0,1)</f>
        <v>1</v>
      </c>
      <c r="AN4988" s="103">
        <f>IF(H4988&lt;Variables!$G$13,1,0)</f>
        <v>0</v>
      </c>
      <c r="AO4988" s="101">
        <f>IF(R4988&lt;Variables!$G$12,0,1)</f>
        <v>1</v>
      </c>
      <c r="AP4988" s="86">
        <f t="shared" si="540"/>
        <v>0</v>
      </c>
      <c r="AR4988">
        <v>0</v>
      </c>
      <c r="AS4988">
        <v>0</v>
      </c>
      <c r="AT4988">
        <v>0</v>
      </c>
      <c r="AU4988">
        <v>1</v>
      </c>
      <c r="BA4988">
        <v>-0.16</v>
      </c>
    </row>
    <row r="4989" spans="3:53" ht="12.75" x14ac:dyDescent="0.2">
      <c r="C4989" t="s">
        <v>914</v>
      </c>
      <c r="D4989" t="s">
        <v>697</v>
      </c>
      <c r="E4989">
        <v>6.86</v>
      </c>
      <c r="F4989">
        <v>17.059999999999999</v>
      </c>
      <c r="G4989">
        <v>20.39</v>
      </c>
      <c r="H4989">
        <v>-99999</v>
      </c>
      <c r="I4989">
        <v>-7.7949999999999999</v>
      </c>
      <c r="J4989" t="s">
        <v>76</v>
      </c>
      <c r="K4989">
        <v>50.87</v>
      </c>
      <c r="L4989">
        <v>6.8675833333333332</v>
      </c>
      <c r="M4989">
        <v>-8.1299826479470719E-2</v>
      </c>
      <c r="N4989">
        <v>6.8600476190476192</v>
      </c>
      <c r="O4989">
        <v>2.8460166179604111E-2</v>
      </c>
      <c r="P4989">
        <v>214400</v>
      </c>
      <c r="Q4989">
        <v>74910</v>
      </c>
      <c r="R4989">
        <v>2.86</v>
      </c>
      <c r="S4989">
        <v>37.020000000000003</v>
      </c>
      <c r="T4989">
        <v>12.93</v>
      </c>
      <c r="U4989">
        <v>23.797499999999999</v>
      </c>
      <c r="V4989">
        <f t="shared" si="538"/>
        <v>2.3783312661804858</v>
      </c>
      <c r="AC4989">
        <v>6.9</v>
      </c>
      <c r="AD4989">
        <v>5.8</v>
      </c>
      <c r="AH4989" s="85">
        <f>IF(AND(M4989&lt;Variables!$G$6,M4989&gt;Variables!$G$5),0,1)</f>
        <v>1</v>
      </c>
      <c r="AI4989" s="85">
        <f t="shared" si="539"/>
        <v>0</v>
      </c>
      <c r="AJ4989" s="85">
        <f>IF(I4989&gt;Variables!$G$7,0,1)</f>
        <v>1</v>
      </c>
      <c r="AK4989" s="85">
        <f>IF(F4989&gt;Variables!$G$8,0,1)</f>
        <v>0</v>
      </c>
      <c r="AL4989" s="85">
        <f>IF(G4989&gt;Variables!$G$9,0,1)</f>
        <v>0</v>
      </c>
      <c r="AM4989" s="85">
        <f>IF(AND(K4989&gt;Variables!$G$10,K4989&lt;Variables!$G$11),0,1)</f>
        <v>0</v>
      </c>
      <c r="AN4989" s="103">
        <f>IF(H4989&lt;Variables!$G$13,1,0)</f>
        <v>1</v>
      </c>
      <c r="AO4989" s="101">
        <f>IF(R4989&lt;Variables!$G$12,0,1)</f>
        <v>1</v>
      </c>
      <c r="AP4989" s="86">
        <f t="shared" si="540"/>
        <v>0</v>
      </c>
      <c r="AR4989">
        <v>0</v>
      </c>
      <c r="AS4989">
        <v>0</v>
      </c>
      <c r="AT4989">
        <v>1</v>
      </c>
      <c r="AU4989">
        <v>0</v>
      </c>
      <c r="BA4989">
        <v>-2.25</v>
      </c>
    </row>
    <row r="4990" spans="3:53" ht="12.75" x14ac:dyDescent="0.2">
      <c r="C4990" t="s">
        <v>914</v>
      </c>
      <c r="D4990" t="s">
        <v>868</v>
      </c>
      <c r="E4990">
        <v>5.55</v>
      </c>
      <c r="F4990">
        <v>37.07</v>
      </c>
      <c r="G4990">
        <v>-5.77</v>
      </c>
      <c r="H4990">
        <v>124.3</v>
      </c>
      <c r="I4990">
        <v>0.39900000000000002</v>
      </c>
      <c r="J4990" t="s">
        <v>76</v>
      </c>
      <c r="K4990">
        <v>47.91</v>
      </c>
      <c r="L4990">
        <v>5.5707399999999989</v>
      </c>
      <c r="M4990">
        <v>-3.6619910460713549E-2</v>
      </c>
      <c r="N4990">
        <v>5.6121359999999996</v>
      </c>
      <c r="O4990">
        <v>-0.77396556320088838</v>
      </c>
      <c r="P4990">
        <v>27730000</v>
      </c>
      <c r="Q4990">
        <v>722400</v>
      </c>
      <c r="R4990">
        <v>38.39</v>
      </c>
      <c r="S4990">
        <v>37.020000000000003</v>
      </c>
      <c r="T4990">
        <v>12.93</v>
      </c>
      <c r="U4990">
        <v>23.797499999999999</v>
      </c>
      <c r="V4990">
        <f t="shared" si="538"/>
        <v>2.3460786828220304</v>
      </c>
      <c r="AC4990">
        <v>5.62</v>
      </c>
      <c r="AD4990">
        <v>5.0199999999999996</v>
      </c>
      <c r="AH4990" s="85">
        <f>IF(AND(M4990&lt;Variables!$G$6,M4990&gt;Variables!$G$5),0,1)</f>
        <v>1</v>
      </c>
      <c r="AI4990" s="85">
        <f t="shared" si="539"/>
        <v>1</v>
      </c>
      <c r="AJ4990" s="85">
        <f>IF(I4990&gt;Variables!$G$7,0,1)</f>
        <v>0</v>
      </c>
      <c r="AK4990" s="85">
        <f>IF(F4990&gt;Variables!$G$8,0,1)</f>
        <v>0</v>
      </c>
      <c r="AL4990" s="85">
        <f>IF(G4990&gt;Variables!$G$9,0,1)</f>
        <v>1</v>
      </c>
      <c r="AM4990" s="85">
        <f>IF(AND(K4990&gt;Variables!$G$10,K4990&lt;Variables!$G$11),0,1)</f>
        <v>1</v>
      </c>
      <c r="AN4990" s="103">
        <f>IF(H4990&lt;Variables!$G$13,1,0)</f>
        <v>1</v>
      </c>
      <c r="AO4990" s="101">
        <f>IF(R4990&lt;Variables!$G$12,0,1)</f>
        <v>1</v>
      </c>
      <c r="AP4990" s="86">
        <f t="shared" si="540"/>
        <v>0</v>
      </c>
      <c r="AR4990">
        <v>0</v>
      </c>
      <c r="AS4990">
        <v>0</v>
      </c>
      <c r="AT4990">
        <v>1</v>
      </c>
      <c r="AU4990">
        <v>0</v>
      </c>
      <c r="BA4990">
        <v>-2.25</v>
      </c>
    </row>
    <row r="4991" spans="3:53" ht="12.75" x14ac:dyDescent="0.2">
      <c r="C4991" t="s">
        <v>914</v>
      </c>
      <c r="D4991" t="s">
        <v>912</v>
      </c>
      <c r="E4991">
        <v>90</v>
      </c>
      <c r="F4991">
        <v>11.19</v>
      </c>
      <c r="G4991">
        <v>10.65</v>
      </c>
      <c r="H4991">
        <v>4170</v>
      </c>
      <c r="I4991">
        <v>33.777999999999999</v>
      </c>
      <c r="J4991" t="s">
        <v>78</v>
      </c>
      <c r="K4991">
        <v>60.96</v>
      </c>
      <c r="L4991">
        <v>89.828225000000003</v>
      </c>
      <c r="M4991">
        <v>0.1912260873461506</v>
      </c>
      <c r="N4991">
        <v>89.289364583333338</v>
      </c>
      <c r="O4991">
        <v>0.79587912847495879</v>
      </c>
      <c r="P4991">
        <v>545408</v>
      </c>
      <c r="Q4991">
        <v>662033</v>
      </c>
      <c r="R4991">
        <v>0.82</v>
      </c>
      <c r="S4991">
        <v>37.020000000000003</v>
      </c>
      <c r="T4991">
        <v>12.93</v>
      </c>
      <c r="U4991">
        <v>23.797499999999999</v>
      </c>
      <c r="V4991">
        <f t="shared" si="538"/>
        <v>2.4695209418237978</v>
      </c>
      <c r="AC4991">
        <v>90.08</v>
      </c>
      <c r="AD4991">
        <v>87.260099999999994</v>
      </c>
      <c r="AH4991" s="85">
        <f>IF(AND(M4991&lt;Variables!$G$6,M4991&gt;Variables!$G$5),0,1)</f>
        <v>1</v>
      </c>
      <c r="AI4991" s="85">
        <f t="shared" si="539"/>
        <v>0</v>
      </c>
      <c r="AJ4991" s="85">
        <f>IF(I4991&gt;Variables!$G$7,0,1)</f>
        <v>0</v>
      </c>
      <c r="AK4991" s="85">
        <f>IF(F4991&gt;Variables!$G$8,0,1)</f>
        <v>0</v>
      </c>
      <c r="AL4991" s="85">
        <f>IF(G4991&gt;Variables!$G$9,0,1)</f>
        <v>1</v>
      </c>
      <c r="AM4991" s="85">
        <f>IF(AND(K4991&gt;Variables!$G$10,K4991&lt;Variables!$G$11),0,1)</f>
        <v>0</v>
      </c>
      <c r="AN4991" s="103">
        <f>IF(H4991&lt;Variables!$G$13,1,0)</f>
        <v>0</v>
      </c>
      <c r="AO4991" s="101">
        <f>IF(R4991&lt;Variables!$G$12,0,1)</f>
        <v>0</v>
      </c>
      <c r="AP4991" s="86">
        <f t="shared" si="540"/>
        <v>1</v>
      </c>
      <c r="AR4991">
        <v>0</v>
      </c>
      <c r="AS4991">
        <v>0</v>
      </c>
      <c r="AT4991">
        <v>1</v>
      </c>
      <c r="AU4991">
        <v>0</v>
      </c>
      <c r="BA4991">
        <v>-1.1599999999999999</v>
      </c>
    </row>
    <row r="4992" spans="3:53" ht="12.75" x14ac:dyDescent="0.2">
      <c r="C4992" t="s">
        <v>914</v>
      </c>
      <c r="D4992" t="s">
        <v>603</v>
      </c>
      <c r="E4992">
        <v>15.6</v>
      </c>
      <c r="F4992">
        <v>12.5</v>
      </c>
      <c r="G4992">
        <v>8.1300000000000008</v>
      </c>
      <c r="H4992">
        <v>8950</v>
      </c>
      <c r="I4992">
        <v>0</v>
      </c>
      <c r="J4992" t="s">
        <v>78</v>
      </c>
      <c r="K4992">
        <v>52.44</v>
      </c>
      <c r="L4992">
        <v>15.608115</v>
      </c>
      <c r="M4992">
        <v>0.108180904612751</v>
      </c>
      <c r="N4992">
        <v>15.597986000000001</v>
      </c>
      <c r="O4992">
        <v>0.17318902581398141</v>
      </c>
      <c r="P4992">
        <v>104102000</v>
      </c>
      <c r="Q4992">
        <v>31080000</v>
      </c>
      <c r="R4992">
        <v>3.35</v>
      </c>
      <c r="S4992">
        <v>37.020000000000003</v>
      </c>
      <c r="T4992">
        <v>12.93</v>
      </c>
      <c r="U4992">
        <v>23.797499999999999</v>
      </c>
      <c r="V4992">
        <f t="shared" ref="V4992:V5008" si="541">1.849 + (0.01036 * K4992) + (0.1184 * M4992) - (0.002888 * K4992 * M4992)</f>
        <v>2.3887033759359153</v>
      </c>
      <c r="AC4992">
        <v>16.600000000000001</v>
      </c>
      <c r="AD4992">
        <v>15.12</v>
      </c>
      <c r="AH4992" s="85">
        <f>IF(AND(M4992&lt;Variables!$G$6,M4992&gt;Variables!$G$5),0,1)</f>
        <v>1</v>
      </c>
      <c r="AI4992" s="85">
        <f t="shared" si="539"/>
        <v>0</v>
      </c>
      <c r="AJ4992" s="85">
        <f>IF(I4992&gt;Variables!$G$7,0,1)</f>
        <v>1</v>
      </c>
      <c r="AK4992" s="85">
        <f>IF(F4992&gt;Variables!$G$8,0,1)</f>
        <v>0</v>
      </c>
      <c r="AL4992" s="85">
        <f>IF(G4992&gt;Variables!$G$9,0,1)</f>
        <v>1</v>
      </c>
      <c r="AM4992" s="85">
        <f>IF(AND(K4992&gt;Variables!$G$10,K4992&lt;Variables!$G$11),0,1)</f>
        <v>0</v>
      </c>
      <c r="AN4992" s="103">
        <f>IF(H4992&lt;Variables!$G$13,1,0)</f>
        <v>0</v>
      </c>
      <c r="AO4992" s="101">
        <f>IF(R4992&lt;Variables!$G$12,0,1)</f>
        <v>1</v>
      </c>
      <c r="AP4992" s="86">
        <f t="shared" si="540"/>
        <v>1</v>
      </c>
      <c r="AR4992">
        <v>1</v>
      </c>
      <c r="AS4992">
        <v>0</v>
      </c>
      <c r="AT4992">
        <v>0</v>
      </c>
      <c r="AU4992">
        <v>0</v>
      </c>
      <c r="BA4992">
        <v>2</v>
      </c>
    </row>
    <row r="4993" spans="3:53" ht="12.75" x14ac:dyDescent="0.2">
      <c r="C4993" t="s">
        <v>914</v>
      </c>
      <c r="D4993" t="s">
        <v>540</v>
      </c>
      <c r="E4993">
        <v>47.26</v>
      </c>
      <c r="F4993">
        <v>12.6</v>
      </c>
      <c r="G4993">
        <v>11.36</v>
      </c>
      <c r="H4993">
        <v>3200</v>
      </c>
      <c r="I4993">
        <v>1.9E-2</v>
      </c>
      <c r="J4993" t="s">
        <v>78</v>
      </c>
      <c r="K4993">
        <v>51.3</v>
      </c>
      <c r="L4993">
        <v>47.214230000000008</v>
      </c>
      <c r="M4993">
        <v>5.4581002379990723E-2</v>
      </c>
      <c r="N4993">
        <v>47.221142</v>
      </c>
      <c r="O4993">
        <v>3.9935501771646259E-2</v>
      </c>
      <c r="P4993">
        <v>1543000</v>
      </c>
      <c r="Q4993">
        <v>1175000</v>
      </c>
      <c r="R4993">
        <v>1.31</v>
      </c>
      <c r="S4993">
        <v>37.020000000000003</v>
      </c>
      <c r="T4993">
        <v>12.93</v>
      </c>
      <c r="U4993">
        <v>23.797499999999999</v>
      </c>
      <c r="V4993">
        <f t="shared" si="541"/>
        <v>2.378843975022785</v>
      </c>
      <c r="AC4993">
        <v>48.95</v>
      </c>
      <c r="AD4993">
        <v>47.164999999999999</v>
      </c>
      <c r="AH4993" s="85">
        <f>IF(AND(M4993&lt;Variables!$G$6,M4993&gt;Variables!$G$5),0,1)</f>
        <v>1</v>
      </c>
      <c r="AI4993" s="85">
        <f t="shared" si="539"/>
        <v>1</v>
      </c>
      <c r="AJ4993" s="85">
        <f>IF(I4993&gt;Variables!$G$7,0,1)</f>
        <v>0</v>
      </c>
      <c r="AK4993" s="85">
        <f>IF(F4993&gt;Variables!$G$8,0,1)</f>
        <v>0</v>
      </c>
      <c r="AL4993" s="85">
        <f>IF(G4993&gt;Variables!$G$9,0,1)</f>
        <v>1</v>
      </c>
      <c r="AM4993" s="85">
        <f>IF(AND(K4993&gt;Variables!$G$10,K4993&lt;Variables!$G$11),0,1)</f>
        <v>0</v>
      </c>
      <c r="AN4993" s="103">
        <f>IF(H4993&lt;Variables!$G$13,1,0)</f>
        <v>0</v>
      </c>
      <c r="AO4993" s="101">
        <f>IF(R4993&lt;Variables!$G$12,0,1)</f>
        <v>0</v>
      </c>
      <c r="AP4993" s="86">
        <f t="shared" si="540"/>
        <v>1</v>
      </c>
      <c r="AR4993">
        <v>1</v>
      </c>
      <c r="AS4993">
        <v>0</v>
      </c>
      <c r="AT4993">
        <v>0</v>
      </c>
      <c r="AU4993">
        <v>0</v>
      </c>
      <c r="BA4993">
        <v>1.73</v>
      </c>
    </row>
    <row r="4994" spans="3:53" ht="12.75" x14ac:dyDescent="0.2">
      <c r="C4994" t="s">
        <v>914</v>
      </c>
      <c r="D4994" t="s">
        <v>467</v>
      </c>
      <c r="E4994">
        <v>32.44</v>
      </c>
      <c r="F4994">
        <v>12.72</v>
      </c>
      <c r="G4994">
        <v>9.4600000000000009</v>
      </c>
      <c r="H4994">
        <v>3720</v>
      </c>
      <c r="I4994">
        <v>-68.566999999999993</v>
      </c>
      <c r="J4994" t="s">
        <v>78</v>
      </c>
      <c r="K4994">
        <v>62.6</v>
      </c>
      <c r="L4994">
        <v>32.326674999999987</v>
      </c>
      <c r="M4994">
        <v>0.396963189069101</v>
      </c>
      <c r="N4994">
        <v>32.274050000000003</v>
      </c>
      <c r="O4994">
        <v>0.56066716138818296</v>
      </c>
      <c r="P4994">
        <v>2419000</v>
      </c>
      <c r="Q4994">
        <v>2856000</v>
      </c>
      <c r="R4994">
        <v>0.85</v>
      </c>
      <c r="S4994">
        <v>37.020000000000003</v>
      </c>
      <c r="T4994">
        <v>12.93</v>
      </c>
      <c r="U4994">
        <v>23.797499999999999</v>
      </c>
      <c r="V4994">
        <f t="shared" si="541"/>
        <v>2.4727699429898058</v>
      </c>
      <c r="AC4994">
        <v>32.9</v>
      </c>
      <c r="AD4994">
        <v>32.130000000000003</v>
      </c>
      <c r="AH4994" s="85">
        <f>IF(AND(M4994&lt;Variables!$G$6,M4994&gt;Variables!$G$5),0,1)</f>
        <v>1</v>
      </c>
      <c r="AI4994" s="85">
        <f t="shared" si="539"/>
        <v>0</v>
      </c>
      <c r="AJ4994" s="85">
        <f>IF(I4994&gt;Variables!$G$7,0,1)</f>
        <v>1</v>
      </c>
      <c r="AK4994" s="85">
        <f>IF(F4994&gt;Variables!$G$8,0,1)</f>
        <v>0</v>
      </c>
      <c r="AL4994" s="85">
        <f>IF(G4994&gt;Variables!$G$9,0,1)</f>
        <v>1</v>
      </c>
      <c r="AM4994" s="85">
        <f>IF(AND(K4994&gt;Variables!$G$10,K4994&lt;Variables!$G$11),0,1)</f>
        <v>0</v>
      </c>
      <c r="AN4994" s="103">
        <f>IF(H4994&lt;Variables!$G$13,1,0)</f>
        <v>0</v>
      </c>
      <c r="AO4994" s="101">
        <f>IF(R4994&lt;Variables!$G$12,0,1)</f>
        <v>0</v>
      </c>
      <c r="AP4994" s="86">
        <f t="shared" si="540"/>
        <v>1</v>
      </c>
      <c r="AR4994">
        <v>0</v>
      </c>
      <c r="AS4994">
        <v>0</v>
      </c>
      <c r="AT4994">
        <v>0</v>
      </c>
      <c r="AU4994">
        <v>0</v>
      </c>
      <c r="BA4994">
        <v>0</v>
      </c>
    </row>
    <row r="4995" spans="3:53" ht="12.75" x14ac:dyDescent="0.2">
      <c r="C4995" t="s">
        <v>914</v>
      </c>
      <c r="D4995" t="s">
        <v>607</v>
      </c>
      <c r="E4995">
        <v>14.16</v>
      </c>
      <c r="F4995">
        <v>13.28</v>
      </c>
      <c r="G4995">
        <v>13.81</v>
      </c>
      <c r="H4995">
        <v>2070</v>
      </c>
      <c r="I4995">
        <v>-10.042</v>
      </c>
      <c r="J4995" t="s">
        <v>78</v>
      </c>
      <c r="K4995">
        <v>56.74</v>
      </c>
      <c r="L4995">
        <v>14.143015</v>
      </c>
      <c r="M4995">
        <v>0.1893867750263894</v>
      </c>
      <c r="N4995">
        <v>14.163308000000001</v>
      </c>
      <c r="O4995">
        <v>4.5836749437359527E-2</v>
      </c>
      <c r="P4995">
        <v>1984000</v>
      </c>
      <c r="Q4995">
        <v>1744000</v>
      </c>
      <c r="R4995">
        <v>1.1399999999999999</v>
      </c>
      <c r="S4995">
        <v>37.020000000000003</v>
      </c>
      <c r="T4995">
        <v>12.93</v>
      </c>
      <c r="U4995">
        <v>23.797499999999999</v>
      </c>
      <c r="V4995">
        <f t="shared" si="541"/>
        <v>2.4282159075470124</v>
      </c>
      <c r="AC4995">
        <v>14.72</v>
      </c>
      <c r="AD4995">
        <v>14.08</v>
      </c>
      <c r="AH4995" s="85">
        <f>IF(AND(M4995&lt;Variables!$G$6,M4995&gt;Variables!$G$5),0,1)</f>
        <v>1</v>
      </c>
      <c r="AI4995" s="85">
        <f t="shared" ref="AI4995:AI5058" si="542">IF(L4995&gt;N4995,0,1)</f>
        <v>1</v>
      </c>
      <c r="AJ4995" s="85">
        <f>IF(I4995&gt;Variables!$G$7,0,1)</f>
        <v>1</v>
      </c>
      <c r="AK4995" s="85">
        <f>IF(F4995&gt;Variables!$G$8,0,1)</f>
        <v>0</v>
      </c>
      <c r="AL4995" s="85">
        <f>IF(G4995&gt;Variables!$G$9,0,1)</f>
        <v>0</v>
      </c>
      <c r="AM4995" s="85">
        <f>IF(AND(K4995&gt;Variables!$G$10,K4995&lt;Variables!$G$11),0,1)</f>
        <v>0</v>
      </c>
      <c r="AN4995" s="103">
        <f>IF(H4995&lt;Variables!$G$13,1,0)</f>
        <v>1</v>
      </c>
      <c r="AO4995" s="101">
        <f>IF(R4995&lt;Variables!$G$12,0,1)</f>
        <v>0</v>
      </c>
      <c r="AP4995" s="86">
        <f t="shared" si="540"/>
        <v>1</v>
      </c>
      <c r="AR4995">
        <v>0</v>
      </c>
      <c r="AS4995">
        <v>1</v>
      </c>
      <c r="AT4995">
        <v>0</v>
      </c>
      <c r="AU4995">
        <v>0</v>
      </c>
      <c r="BA4995">
        <v>0.25</v>
      </c>
    </row>
    <row r="4996" spans="3:53" ht="12.75" x14ac:dyDescent="0.2">
      <c r="C4996" t="s">
        <v>914</v>
      </c>
      <c r="D4996" t="s">
        <v>886</v>
      </c>
      <c r="E4996">
        <v>29.22</v>
      </c>
      <c r="F4996">
        <v>14.09</v>
      </c>
      <c r="G4996">
        <v>12.43</v>
      </c>
      <c r="H4996">
        <v>5330</v>
      </c>
      <c r="I4996">
        <v>-28.771000000000001</v>
      </c>
      <c r="J4996" t="s">
        <v>78</v>
      </c>
      <c r="K4996">
        <v>51.21</v>
      </c>
      <c r="L4996">
        <v>29.312965000000009</v>
      </c>
      <c r="M4996">
        <v>-0.31714635486382953</v>
      </c>
      <c r="N4996">
        <v>28.985555999999999</v>
      </c>
      <c r="O4996">
        <v>0.80883043954721268</v>
      </c>
      <c r="P4996">
        <v>1097000</v>
      </c>
      <c r="Q4996">
        <v>1015000</v>
      </c>
      <c r="R4996">
        <v>1.08</v>
      </c>
      <c r="S4996">
        <v>37.020000000000003</v>
      </c>
      <c r="T4996">
        <v>12.93</v>
      </c>
      <c r="U4996">
        <v>23.797499999999999</v>
      </c>
      <c r="V4996">
        <f t="shared" si="541"/>
        <v>2.3888896668206043</v>
      </c>
      <c r="AC4996">
        <v>29.7</v>
      </c>
      <c r="AD4996">
        <v>29.040099999999999</v>
      </c>
      <c r="AH4996" s="85">
        <f>IF(AND(M4996&lt;Variables!$G$6,M4996&gt;Variables!$G$5),0,1)</f>
        <v>1</v>
      </c>
      <c r="AI4996" s="85">
        <f t="shared" si="542"/>
        <v>0</v>
      </c>
      <c r="AJ4996" s="85">
        <f>IF(I4996&gt;Variables!$G$7,0,1)</f>
        <v>1</v>
      </c>
      <c r="AK4996" s="85">
        <f>IF(F4996&gt;Variables!$G$8,0,1)</f>
        <v>0</v>
      </c>
      <c r="AL4996" s="85">
        <f>IF(G4996&gt;Variables!$G$9,0,1)</f>
        <v>0</v>
      </c>
      <c r="AM4996" s="85">
        <f>IF(AND(K4996&gt;Variables!$G$10,K4996&lt;Variables!$G$11),0,1)</f>
        <v>0</v>
      </c>
      <c r="AN4996" s="103">
        <f>IF(H4996&lt;Variables!$G$13,1,0)</f>
        <v>0</v>
      </c>
      <c r="AO4996" s="101">
        <f>IF(R4996&lt;Variables!$G$12,0,1)</f>
        <v>0</v>
      </c>
      <c r="AP4996" s="86">
        <f t="shared" si="540"/>
        <v>1</v>
      </c>
      <c r="AR4996">
        <v>0</v>
      </c>
      <c r="AS4996">
        <v>1</v>
      </c>
      <c r="AT4996">
        <v>0</v>
      </c>
      <c r="AU4996">
        <v>0</v>
      </c>
      <c r="BA4996">
        <v>0.66</v>
      </c>
    </row>
    <row r="4997" spans="3:53" ht="12.75" x14ac:dyDescent="0.2">
      <c r="C4997" t="s">
        <v>914</v>
      </c>
      <c r="D4997" t="s">
        <v>906</v>
      </c>
      <c r="E4997">
        <v>38</v>
      </c>
      <c r="F4997">
        <v>14.29</v>
      </c>
      <c r="G4997">
        <v>13.1</v>
      </c>
      <c r="H4997">
        <v>3420</v>
      </c>
      <c r="I4997">
        <v>0</v>
      </c>
      <c r="J4997" t="s">
        <v>78</v>
      </c>
      <c r="K4997">
        <v>66.03</v>
      </c>
      <c r="L4997">
        <v>37.992750000000001</v>
      </c>
      <c r="M4997">
        <v>1.908258812536363E-2</v>
      </c>
      <c r="N4997">
        <v>37.163387999999998</v>
      </c>
      <c r="O4997">
        <v>2.2511725787756549</v>
      </c>
      <c r="P4997">
        <v>848693</v>
      </c>
      <c r="Q4997">
        <v>895144</v>
      </c>
      <c r="R4997">
        <v>0.95</v>
      </c>
      <c r="S4997">
        <v>37.020000000000003</v>
      </c>
      <c r="T4997">
        <v>12.93</v>
      </c>
      <c r="U4997">
        <v>23.797499999999999</v>
      </c>
      <c r="V4997">
        <f t="shared" si="541"/>
        <v>2.5316912311612088</v>
      </c>
      <c r="AC4997">
        <v>39.479999999999997</v>
      </c>
      <c r="AD4997">
        <v>37.15</v>
      </c>
      <c r="AH4997" s="85">
        <f>IF(AND(M4997&lt;Variables!$G$6,M4997&gt;Variables!$G$5),0,1)</f>
        <v>1</v>
      </c>
      <c r="AI4997" s="85">
        <f t="shared" si="542"/>
        <v>0</v>
      </c>
      <c r="AJ4997" s="85">
        <f>IF(I4997&gt;Variables!$G$7,0,1)</f>
        <v>1</v>
      </c>
      <c r="AK4997" s="85">
        <f>IF(F4997&gt;Variables!$G$8,0,1)</f>
        <v>0</v>
      </c>
      <c r="AL4997" s="85">
        <f>IF(G4997&gt;Variables!$G$9,0,1)</f>
        <v>0</v>
      </c>
      <c r="AM4997" s="85">
        <f>IF(AND(K4997&gt;Variables!$G$10,K4997&lt;Variables!$G$11),0,1)</f>
        <v>0</v>
      </c>
      <c r="AN4997" s="103">
        <f>IF(H4997&lt;Variables!$G$13,1,0)</f>
        <v>0</v>
      </c>
      <c r="AO4997" s="101">
        <f>IF(R4997&lt;Variables!$G$12,0,1)</f>
        <v>0</v>
      </c>
      <c r="AP4997" s="86">
        <f t="shared" si="540"/>
        <v>1</v>
      </c>
      <c r="AR4997">
        <v>0</v>
      </c>
      <c r="AS4997">
        <v>0</v>
      </c>
      <c r="AT4997">
        <v>0</v>
      </c>
      <c r="AU4997">
        <v>1</v>
      </c>
      <c r="BA4997">
        <v>-1.48</v>
      </c>
    </row>
    <row r="4998" spans="3:53" ht="12.75" x14ac:dyDescent="0.2">
      <c r="C4998" t="s">
        <v>914</v>
      </c>
      <c r="D4998" t="s">
        <v>117</v>
      </c>
      <c r="E4998">
        <v>31</v>
      </c>
      <c r="F4998">
        <v>14.79</v>
      </c>
      <c r="G4998">
        <v>11.31</v>
      </c>
      <c r="H4998">
        <v>3850</v>
      </c>
      <c r="I4998">
        <v>-12.518000000000001</v>
      </c>
      <c r="J4998" t="s">
        <v>78</v>
      </c>
      <c r="K4998">
        <v>52.94</v>
      </c>
      <c r="L4998">
        <v>30.963149999999999</v>
      </c>
      <c r="M4998">
        <v>8.6715983354393983E-2</v>
      </c>
      <c r="N4998">
        <v>30.682514000000001</v>
      </c>
      <c r="O4998">
        <v>1.002153865227593</v>
      </c>
      <c r="P4998">
        <v>15117000</v>
      </c>
      <c r="Q4998">
        <v>15356000</v>
      </c>
      <c r="R4998">
        <v>0.98</v>
      </c>
      <c r="S4998">
        <v>37.020000000000003</v>
      </c>
      <c r="T4998">
        <v>12.93</v>
      </c>
      <c r="U4998">
        <v>23.797499999999999</v>
      </c>
      <c r="V4998">
        <f t="shared" si="541"/>
        <v>2.3944675032985985</v>
      </c>
      <c r="AC4998">
        <v>31.1</v>
      </c>
      <c r="AD4998">
        <v>29.92</v>
      </c>
      <c r="AH4998" s="85">
        <f>IF(AND(M4998&lt;Variables!$G$6,M4998&gt;Variables!$G$5),0,1)</f>
        <v>1</v>
      </c>
      <c r="AI4998" s="85">
        <f t="shared" si="542"/>
        <v>0</v>
      </c>
      <c r="AJ4998" s="85">
        <f>IF(I4998&gt;Variables!$G$7,0,1)</f>
        <v>1</v>
      </c>
      <c r="AK4998" s="85">
        <f>IF(F4998&gt;Variables!$G$8,0,1)</f>
        <v>0</v>
      </c>
      <c r="AL4998" s="85">
        <f>IF(G4998&gt;Variables!$G$9,0,1)</f>
        <v>1</v>
      </c>
      <c r="AM4998" s="85">
        <f>IF(AND(K4998&gt;Variables!$G$10,K4998&lt;Variables!$G$11),0,1)</f>
        <v>0</v>
      </c>
      <c r="AN4998" s="103">
        <f>IF(H4998&lt;Variables!$G$13,1,0)</f>
        <v>0</v>
      </c>
      <c r="AO4998" s="101">
        <f>IF(R4998&lt;Variables!$G$12,0,1)</f>
        <v>0</v>
      </c>
      <c r="AP4998" s="86">
        <f t="shared" si="540"/>
        <v>1</v>
      </c>
      <c r="AR4998">
        <v>0</v>
      </c>
      <c r="AS4998">
        <v>0</v>
      </c>
      <c r="AT4998">
        <v>1</v>
      </c>
      <c r="AU4998">
        <v>0</v>
      </c>
      <c r="BA4998">
        <v>-1.29</v>
      </c>
    </row>
    <row r="4999" spans="3:53" ht="12.75" x14ac:dyDescent="0.2">
      <c r="C4999" t="s">
        <v>914</v>
      </c>
      <c r="D4999" t="s">
        <v>85</v>
      </c>
      <c r="E4999">
        <v>11.63</v>
      </c>
      <c r="F4999">
        <v>16.62</v>
      </c>
      <c r="G4999">
        <v>15.93</v>
      </c>
      <c r="H4999">
        <v>3240</v>
      </c>
      <c r="I4999">
        <v>-62.134</v>
      </c>
      <c r="J4999" t="s">
        <v>78</v>
      </c>
      <c r="K4999">
        <v>61.73</v>
      </c>
      <c r="L4999">
        <v>11.542730000000001</v>
      </c>
      <c r="M4999">
        <v>0.83403146396042127</v>
      </c>
      <c r="N4999">
        <v>11.446758000000001</v>
      </c>
      <c r="O4999">
        <v>1.6794449572534009</v>
      </c>
      <c r="P4999">
        <v>22329000</v>
      </c>
      <c r="Q4999">
        <v>25705000</v>
      </c>
      <c r="R4999">
        <v>0.87</v>
      </c>
      <c r="S4999">
        <v>37.020000000000003</v>
      </c>
      <c r="T4999">
        <v>12.93</v>
      </c>
      <c r="U4999">
        <v>23.797499999999999</v>
      </c>
      <c r="V4999">
        <f t="shared" si="541"/>
        <v>2.4385841318963544</v>
      </c>
      <c r="AC4999">
        <v>11.7</v>
      </c>
      <c r="AD4999">
        <v>11.26</v>
      </c>
      <c r="AH4999" s="85">
        <f>IF(AND(M4999&lt;Variables!$G$6,M4999&gt;Variables!$G$5),0,1)</f>
        <v>1</v>
      </c>
      <c r="AI4999" s="85">
        <f t="shared" si="542"/>
        <v>0</v>
      </c>
      <c r="AJ4999" s="85">
        <f>IF(I4999&gt;Variables!$G$7,0,1)</f>
        <v>1</v>
      </c>
      <c r="AK4999" s="85">
        <f>IF(F4999&gt;Variables!$G$8,0,1)</f>
        <v>0</v>
      </c>
      <c r="AL4999" s="85">
        <f>IF(G4999&gt;Variables!$G$9,0,1)</f>
        <v>0</v>
      </c>
      <c r="AM4999" s="85">
        <f>IF(AND(K4999&gt;Variables!$G$10,K4999&lt;Variables!$G$11),0,1)</f>
        <v>0</v>
      </c>
      <c r="AN4999" s="103">
        <f>IF(H4999&lt;Variables!$G$13,1,0)</f>
        <v>0</v>
      </c>
      <c r="AO4999" s="101">
        <f>IF(R4999&lt;Variables!$G$12,0,1)</f>
        <v>0</v>
      </c>
      <c r="AP4999" s="86">
        <f t="shared" si="540"/>
        <v>1</v>
      </c>
      <c r="AR4999">
        <v>0</v>
      </c>
      <c r="AS4999">
        <v>0</v>
      </c>
      <c r="AT4999">
        <v>1</v>
      </c>
      <c r="AU4999">
        <v>0</v>
      </c>
      <c r="BA4999">
        <v>-1.68</v>
      </c>
    </row>
    <row r="5000" spans="3:53" ht="12.75" x14ac:dyDescent="0.2">
      <c r="C5000" t="s">
        <v>914</v>
      </c>
      <c r="D5000" t="s">
        <v>331</v>
      </c>
      <c r="E5000">
        <v>56.06</v>
      </c>
      <c r="F5000">
        <v>16.93</v>
      </c>
      <c r="G5000">
        <v>6.95</v>
      </c>
      <c r="H5000">
        <v>25710</v>
      </c>
      <c r="I5000">
        <v>1128.8230000000001</v>
      </c>
      <c r="J5000" t="s">
        <v>78</v>
      </c>
      <c r="K5000">
        <v>44.12</v>
      </c>
      <c r="L5000">
        <v>56.237499999999997</v>
      </c>
      <c r="M5000">
        <v>-0.3867526116914764</v>
      </c>
      <c r="N5000">
        <v>56.354950000000002</v>
      </c>
      <c r="O5000">
        <v>-0.59435772722715419</v>
      </c>
      <c r="P5000">
        <v>203779000</v>
      </c>
      <c r="Q5000">
        <v>136810000</v>
      </c>
      <c r="R5000">
        <v>1.49</v>
      </c>
      <c r="S5000">
        <v>37.020000000000003</v>
      </c>
      <c r="T5000">
        <v>12.93</v>
      </c>
      <c r="U5000">
        <v>23.797499999999999</v>
      </c>
      <c r="V5000">
        <f t="shared" si="541"/>
        <v>2.3095711516336963</v>
      </c>
      <c r="AC5000">
        <v>59.5</v>
      </c>
      <c r="AD5000">
        <v>51.8</v>
      </c>
      <c r="AH5000" s="85">
        <f>IF(AND(M5000&lt;Variables!$G$6,M5000&gt;Variables!$G$5),0,1)</f>
        <v>1</v>
      </c>
      <c r="AI5000" s="85">
        <f t="shared" si="542"/>
        <v>1</v>
      </c>
      <c r="AJ5000" s="85">
        <f>IF(I5000&gt;Variables!$G$7,0,1)</f>
        <v>0</v>
      </c>
      <c r="AK5000" s="85">
        <f>IF(F5000&gt;Variables!$G$8,0,1)</f>
        <v>0</v>
      </c>
      <c r="AL5000" s="85">
        <f>IF(G5000&gt;Variables!$G$9,0,1)</f>
        <v>1</v>
      </c>
      <c r="AM5000" s="85">
        <f>IF(AND(K5000&gt;Variables!$G$10,K5000&lt;Variables!$G$11),0,1)</f>
        <v>1</v>
      </c>
      <c r="AN5000" s="103">
        <f>IF(H5000&lt;Variables!$G$13,1,0)</f>
        <v>0</v>
      </c>
      <c r="AO5000" s="101">
        <f>IF(R5000&lt;Variables!$G$12,0,1)</f>
        <v>0</v>
      </c>
      <c r="AP5000" s="86">
        <f t="shared" si="540"/>
        <v>1</v>
      </c>
      <c r="AR5000">
        <v>1</v>
      </c>
      <c r="AS5000">
        <v>0</v>
      </c>
      <c r="AT5000">
        <v>0</v>
      </c>
      <c r="AU5000">
        <v>0</v>
      </c>
      <c r="BA5000">
        <v>2</v>
      </c>
    </row>
    <row r="5001" spans="3:53" ht="12.75" x14ac:dyDescent="0.2">
      <c r="C5001" t="s">
        <v>914</v>
      </c>
      <c r="D5001" t="s">
        <v>862</v>
      </c>
      <c r="E5001">
        <v>78.06</v>
      </c>
      <c r="F5001">
        <v>21.03</v>
      </c>
      <c r="G5001">
        <v>-0.59</v>
      </c>
      <c r="H5001">
        <v>4480</v>
      </c>
      <c r="I5001">
        <v>2.536</v>
      </c>
      <c r="J5001" t="s">
        <v>78</v>
      </c>
      <c r="K5001">
        <v>43.92</v>
      </c>
      <c r="L5001">
        <v>78.083249999999992</v>
      </c>
      <c r="M5001">
        <v>-1.6969068270082661E-2</v>
      </c>
      <c r="N5001">
        <v>78.129156000000009</v>
      </c>
      <c r="O5001">
        <v>-7.5715652169614817E-2</v>
      </c>
      <c r="P5001">
        <v>17710000</v>
      </c>
      <c r="Q5001">
        <v>578815</v>
      </c>
      <c r="R5001">
        <v>30.6</v>
      </c>
      <c r="S5001">
        <v>37.020000000000003</v>
      </c>
      <c r="T5001">
        <v>12.93</v>
      </c>
      <c r="U5001">
        <v>23.797499999999999</v>
      </c>
      <c r="V5001">
        <f t="shared" si="541"/>
        <v>2.3041544352265051</v>
      </c>
      <c r="AC5001">
        <v>78.2</v>
      </c>
      <c r="AD5001">
        <v>78</v>
      </c>
      <c r="AH5001" s="85">
        <f>IF(AND(M5001&lt;Variables!$G$6,M5001&gt;Variables!$G$5),0,1)</f>
        <v>1</v>
      </c>
      <c r="AI5001" s="85">
        <f t="shared" si="542"/>
        <v>1</v>
      </c>
      <c r="AJ5001" s="85">
        <f>IF(I5001&gt;Variables!$G$7,0,1)</f>
        <v>0</v>
      </c>
      <c r="AK5001" s="85">
        <f>IF(F5001&gt;Variables!$G$8,0,1)</f>
        <v>0</v>
      </c>
      <c r="AL5001" s="85">
        <f>IF(G5001&gt;Variables!$G$9,0,1)</f>
        <v>1</v>
      </c>
      <c r="AM5001" s="85">
        <f>IF(AND(K5001&gt;Variables!$G$10,K5001&lt;Variables!$G$11),0,1)</f>
        <v>1</v>
      </c>
      <c r="AN5001" s="103">
        <f>IF(H5001&lt;Variables!$G$13,1,0)</f>
        <v>0</v>
      </c>
      <c r="AO5001" s="101">
        <f>IF(R5001&lt;Variables!$G$12,0,1)</f>
        <v>1</v>
      </c>
      <c r="AP5001" s="86">
        <f t="shared" si="540"/>
        <v>1</v>
      </c>
      <c r="AR5001">
        <v>0</v>
      </c>
      <c r="AS5001">
        <v>1</v>
      </c>
      <c r="AT5001">
        <v>0</v>
      </c>
      <c r="AU5001">
        <v>0</v>
      </c>
      <c r="BA5001">
        <v>0.12</v>
      </c>
    </row>
    <row r="5002" spans="3:53" ht="12.75" x14ac:dyDescent="0.2">
      <c r="C5002" t="s">
        <v>914</v>
      </c>
      <c r="D5002" t="s">
        <v>251</v>
      </c>
      <c r="E5002">
        <v>10.89</v>
      </c>
      <c r="F5002">
        <v>21.07</v>
      </c>
      <c r="G5002">
        <v>15.06</v>
      </c>
      <c r="H5002">
        <v>3650</v>
      </c>
      <c r="I5002">
        <v>-7.5999999999999998E-2</v>
      </c>
      <c r="J5002" t="s">
        <v>78</v>
      </c>
      <c r="K5002">
        <v>51.36</v>
      </c>
      <c r="L5002">
        <v>10.8935</v>
      </c>
      <c r="M5002">
        <v>-3.2129251388432999E-2</v>
      </c>
      <c r="N5002">
        <v>10.849062</v>
      </c>
      <c r="O5002">
        <v>0.3773413775310932</v>
      </c>
      <c r="P5002">
        <v>55156000</v>
      </c>
      <c r="Q5002">
        <v>22840000</v>
      </c>
      <c r="R5002">
        <v>2.41</v>
      </c>
      <c r="S5002">
        <v>37.020000000000003</v>
      </c>
      <c r="T5002">
        <v>12.93</v>
      </c>
      <c r="U5002">
        <v>23.797499999999999</v>
      </c>
      <c r="V5002">
        <f t="shared" si="541"/>
        <v>2.3820511539541926</v>
      </c>
      <c r="AC5002">
        <v>12</v>
      </c>
      <c r="AD5002">
        <v>10.86</v>
      </c>
      <c r="AH5002" s="85">
        <f>IF(AND(M5002&lt;Variables!$G$6,M5002&gt;Variables!$G$5),0,1)</f>
        <v>1</v>
      </c>
      <c r="AI5002" s="85">
        <f t="shared" si="542"/>
        <v>0</v>
      </c>
      <c r="AJ5002" s="85">
        <f>IF(I5002&gt;Variables!$G$7,0,1)</f>
        <v>1</v>
      </c>
      <c r="AK5002" s="85">
        <f>IF(F5002&gt;Variables!$G$8,0,1)</f>
        <v>0</v>
      </c>
      <c r="AL5002" s="85">
        <f>IF(G5002&gt;Variables!$G$9,0,1)</f>
        <v>0</v>
      </c>
      <c r="AM5002" s="85">
        <f>IF(AND(K5002&gt;Variables!$G$10,K5002&lt;Variables!$G$11),0,1)</f>
        <v>0</v>
      </c>
      <c r="AN5002" s="103">
        <f>IF(H5002&lt;Variables!$G$13,1,0)</f>
        <v>0</v>
      </c>
      <c r="AO5002" s="101">
        <f>IF(R5002&lt;Variables!$G$12,0,1)</f>
        <v>1</v>
      </c>
      <c r="AP5002" s="86">
        <f t="shared" si="540"/>
        <v>1</v>
      </c>
      <c r="AR5002">
        <v>1</v>
      </c>
      <c r="AS5002">
        <v>0</v>
      </c>
      <c r="AT5002">
        <v>0</v>
      </c>
      <c r="AU5002">
        <v>0</v>
      </c>
      <c r="BA5002">
        <v>2</v>
      </c>
    </row>
    <row r="5003" spans="3:53" ht="12.75" x14ac:dyDescent="0.2">
      <c r="C5003" t="s">
        <v>914</v>
      </c>
      <c r="D5003" t="s">
        <v>196</v>
      </c>
      <c r="E5003">
        <v>8.57</v>
      </c>
      <c r="F5003">
        <v>24.46</v>
      </c>
      <c r="G5003">
        <v>11.41</v>
      </c>
      <c r="H5003">
        <v>1760</v>
      </c>
      <c r="I5003">
        <v>-46.094999999999999</v>
      </c>
      <c r="J5003" t="s">
        <v>78</v>
      </c>
      <c r="K5003">
        <v>48.49</v>
      </c>
      <c r="L5003">
        <v>8.5679350000000003</v>
      </c>
      <c r="M5003">
        <v>0.25636282254708742</v>
      </c>
      <c r="N5003">
        <v>8.6470139999999986</v>
      </c>
      <c r="O5003">
        <v>-0.66050546466096349</v>
      </c>
      <c r="P5003">
        <v>65833000</v>
      </c>
      <c r="Q5003">
        <v>23880000</v>
      </c>
      <c r="R5003">
        <v>2.76</v>
      </c>
      <c r="S5003">
        <v>37.020000000000003</v>
      </c>
      <c r="T5003">
        <v>12.93</v>
      </c>
      <c r="U5003">
        <v>23.797499999999999</v>
      </c>
      <c r="V5003">
        <f t="shared" si="541"/>
        <v>2.3458089341193653</v>
      </c>
      <c r="AC5003">
        <v>8.6998999999999995</v>
      </c>
      <c r="AD5003">
        <v>8.26</v>
      </c>
      <c r="AH5003" s="85">
        <f>IF(AND(M5003&lt;Variables!$G$6,M5003&gt;Variables!$G$5),0,1)</f>
        <v>1</v>
      </c>
      <c r="AI5003" s="85">
        <f t="shared" si="542"/>
        <v>1</v>
      </c>
      <c r="AJ5003" s="85">
        <f>IF(I5003&gt;Variables!$G$7,0,1)</f>
        <v>1</v>
      </c>
      <c r="AK5003" s="85">
        <f>IF(F5003&gt;Variables!$G$8,0,1)</f>
        <v>0</v>
      </c>
      <c r="AL5003" s="85">
        <f>IF(G5003&gt;Variables!$G$9,0,1)</f>
        <v>1</v>
      </c>
      <c r="AM5003" s="85">
        <f>IF(AND(K5003&gt;Variables!$G$10,K5003&lt;Variables!$G$11),0,1)</f>
        <v>1</v>
      </c>
      <c r="AN5003" s="103">
        <f>IF(H5003&lt;Variables!$G$13,1,0)</f>
        <v>1</v>
      </c>
      <c r="AO5003" s="101">
        <f>IF(R5003&lt;Variables!$G$12,0,1)</f>
        <v>1</v>
      </c>
      <c r="AP5003" s="86">
        <f t="shared" si="540"/>
        <v>1</v>
      </c>
      <c r="AR5003">
        <v>0</v>
      </c>
      <c r="AS5003">
        <v>0</v>
      </c>
      <c r="AT5003">
        <v>1</v>
      </c>
      <c r="AU5003">
        <v>0</v>
      </c>
      <c r="BA5003">
        <v>-1.39</v>
      </c>
    </row>
    <row r="5004" spans="3:53" ht="12.75" x14ac:dyDescent="0.2">
      <c r="C5004" t="s">
        <v>914</v>
      </c>
      <c r="D5004" t="s">
        <v>262</v>
      </c>
      <c r="E5004">
        <v>5.85</v>
      </c>
      <c r="F5004">
        <v>26.36</v>
      </c>
      <c r="G5004">
        <v>19.8</v>
      </c>
      <c r="H5004">
        <v>558.21</v>
      </c>
      <c r="I5004">
        <v>118.76600000000001</v>
      </c>
      <c r="J5004" t="s">
        <v>78</v>
      </c>
      <c r="K5004">
        <v>47.03</v>
      </c>
      <c r="L5004">
        <v>5.909720000000001</v>
      </c>
      <c r="M5004">
        <v>-0.67211306119411507</v>
      </c>
      <c r="N5004">
        <v>5.9083400000000008</v>
      </c>
      <c r="O5004">
        <v>-0.64891323112753674</v>
      </c>
      <c r="P5004">
        <v>40890000</v>
      </c>
      <c r="Q5004">
        <v>13790000</v>
      </c>
      <c r="R5004">
        <v>2.97</v>
      </c>
      <c r="S5004">
        <v>37.020000000000003</v>
      </c>
      <c r="T5004">
        <v>12.93</v>
      </c>
      <c r="U5004">
        <v>23.797499999999999</v>
      </c>
      <c r="V5004">
        <f t="shared" si="541"/>
        <v>2.347940783904483</v>
      </c>
      <c r="AC5004">
        <v>6.39</v>
      </c>
      <c r="AD5004">
        <v>5.68</v>
      </c>
      <c r="AH5004" s="85">
        <f>IF(AND(M5004&lt;Variables!$G$6,M5004&gt;Variables!$G$5),0,1)</f>
        <v>1</v>
      </c>
      <c r="AI5004" s="85">
        <f t="shared" si="542"/>
        <v>0</v>
      </c>
      <c r="AJ5004" s="85">
        <f>IF(I5004&gt;Variables!$G$7,0,1)</f>
        <v>0</v>
      </c>
      <c r="AK5004" s="85">
        <f>IF(F5004&gt;Variables!$G$8,0,1)</f>
        <v>0</v>
      </c>
      <c r="AL5004" s="85">
        <f>IF(G5004&gt;Variables!$G$9,0,1)</f>
        <v>0</v>
      </c>
      <c r="AM5004" s="85">
        <f>IF(AND(K5004&gt;Variables!$G$10,K5004&lt;Variables!$G$11),0,1)</f>
        <v>1</v>
      </c>
      <c r="AN5004" s="103">
        <f>IF(H5004&lt;Variables!$G$13,1,0)</f>
        <v>1</v>
      </c>
      <c r="AO5004" s="101">
        <f>IF(R5004&lt;Variables!$G$12,0,1)</f>
        <v>1</v>
      </c>
      <c r="AP5004" s="86">
        <f t="shared" si="540"/>
        <v>1</v>
      </c>
      <c r="AR5004">
        <v>1</v>
      </c>
      <c r="AS5004">
        <v>0</v>
      </c>
      <c r="AT5004">
        <v>0</v>
      </c>
      <c r="AU5004">
        <v>0</v>
      </c>
      <c r="BA5004">
        <v>1.43</v>
      </c>
    </row>
    <row r="5005" spans="3:53" ht="12.75" x14ac:dyDescent="0.2">
      <c r="C5005" t="s">
        <v>914</v>
      </c>
      <c r="D5005" t="s">
        <v>133</v>
      </c>
      <c r="E5005">
        <v>7.58</v>
      </c>
      <c r="F5005">
        <v>53.38</v>
      </c>
      <c r="G5005">
        <v>8.9499999999999993</v>
      </c>
      <c r="H5005">
        <v>22.11</v>
      </c>
      <c r="I5005">
        <v>-48.866</v>
      </c>
      <c r="J5005" t="s">
        <v>78</v>
      </c>
      <c r="K5005">
        <v>61.02</v>
      </c>
      <c r="L5005">
        <v>7.4567200000000016</v>
      </c>
      <c r="M5005">
        <v>1.250952161271957</v>
      </c>
      <c r="N5005">
        <v>7.4687680000000007</v>
      </c>
      <c r="O5005">
        <v>1.087622483386806</v>
      </c>
      <c r="P5005">
        <v>69870000</v>
      </c>
      <c r="Q5005">
        <v>6720000</v>
      </c>
      <c r="R5005">
        <v>10.4</v>
      </c>
      <c r="S5005">
        <v>37.020000000000003</v>
      </c>
      <c r="T5005">
        <v>12.93</v>
      </c>
      <c r="U5005">
        <v>23.797499999999999</v>
      </c>
      <c r="V5005">
        <f t="shared" si="541"/>
        <v>2.4088299405508065</v>
      </c>
      <c r="AC5005">
        <v>9.82</v>
      </c>
      <c r="AD5005">
        <v>7.3</v>
      </c>
      <c r="AH5005" s="85">
        <f>IF(AND(M5005&lt;Variables!$G$6,M5005&gt;Variables!$G$5),0,1)</f>
        <v>1</v>
      </c>
      <c r="AI5005" s="85">
        <f t="shared" si="542"/>
        <v>1</v>
      </c>
      <c r="AJ5005" s="85">
        <f>IF(I5005&gt;Variables!$G$7,0,1)</f>
        <v>1</v>
      </c>
      <c r="AK5005" s="85">
        <f>IF(F5005&gt;Variables!$G$8,0,1)</f>
        <v>0</v>
      </c>
      <c r="AL5005" s="85">
        <f>IF(G5005&gt;Variables!$G$9,0,1)</f>
        <v>1</v>
      </c>
      <c r="AM5005" s="85">
        <f>IF(AND(K5005&gt;Variables!$G$10,K5005&lt;Variables!$G$11),0,1)</f>
        <v>0</v>
      </c>
      <c r="AN5005" s="103">
        <f>IF(H5005&lt;Variables!$G$13,1,0)</f>
        <v>1</v>
      </c>
      <c r="AO5005" s="101">
        <f>IF(R5005&lt;Variables!$G$12,0,1)</f>
        <v>1</v>
      </c>
      <c r="AP5005" s="86">
        <f t="shared" si="540"/>
        <v>1</v>
      </c>
      <c r="AR5005">
        <v>1</v>
      </c>
      <c r="AS5005">
        <v>0</v>
      </c>
      <c r="AT5005">
        <v>0</v>
      </c>
      <c r="AU5005">
        <v>0</v>
      </c>
      <c r="BA5005">
        <v>2</v>
      </c>
    </row>
    <row r="5006" spans="3:53" ht="12.75" x14ac:dyDescent="0.2">
      <c r="C5006" t="s">
        <v>914</v>
      </c>
      <c r="D5006" t="s">
        <v>861</v>
      </c>
      <c r="E5006">
        <v>3.38</v>
      </c>
      <c r="F5006">
        <v>38.520000000000003</v>
      </c>
      <c r="G5006">
        <v>14.63</v>
      </c>
      <c r="H5006">
        <v>298.19</v>
      </c>
      <c r="I5006">
        <v>1.0669999999999999</v>
      </c>
      <c r="J5006" t="s">
        <v>78</v>
      </c>
      <c r="K5006">
        <v>56.81</v>
      </c>
      <c r="L5006">
        <v>3.32328</v>
      </c>
      <c r="M5006">
        <v>1.4058400134806739</v>
      </c>
      <c r="N5006">
        <v>3.2711160000000001</v>
      </c>
      <c r="O5006">
        <v>3.0229438515784821</v>
      </c>
      <c r="P5006">
        <v>18910000</v>
      </c>
      <c r="Q5006">
        <v>352780</v>
      </c>
      <c r="R5006">
        <v>53.6</v>
      </c>
      <c r="S5006">
        <v>37.020000000000003</v>
      </c>
      <c r="T5006">
        <v>12.93</v>
      </c>
      <c r="U5006">
        <v>23.797499999999999</v>
      </c>
      <c r="V5006">
        <f t="shared" si="541"/>
        <v>2.373350710469174</v>
      </c>
      <c r="AC5006">
        <v>3.75</v>
      </c>
      <c r="AD5006">
        <v>3.18</v>
      </c>
      <c r="AH5006" s="85">
        <f>IF(AND(M5006&lt;Variables!$G$6,M5006&gt;Variables!$G$5),0,1)</f>
        <v>1</v>
      </c>
      <c r="AI5006" s="85">
        <f t="shared" si="542"/>
        <v>0</v>
      </c>
      <c r="AJ5006" s="85">
        <f>IF(I5006&gt;Variables!$G$7,0,1)</f>
        <v>0</v>
      </c>
      <c r="AK5006" s="85">
        <f>IF(F5006&gt;Variables!$G$8,0,1)</f>
        <v>0</v>
      </c>
      <c r="AL5006" s="85">
        <f>IF(G5006&gt;Variables!$G$9,0,1)</f>
        <v>0</v>
      </c>
      <c r="AM5006" s="85">
        <f>IF(AND(K5006&gt;Variables!$G$10,K5006&lt;Variables!$G$11),0,1)</f>
        <v>0</v>
      </c>
      <c r="AN5006" s="103">
        <f>IF(H5006&lt;Variables!$G$13,1,0)</f>
        <v>1</v>
      </c>
      <c r="AO5006" s="101">
        <f>IF(R5006&lt;Variables!$G$12,0,1)</f>
        <v>1</v>
      </c>
      <c r="AP5006" s="86">
        <f t="shared" si="540"/>
        <v>1</v>
      </c>
      <c r="AR5006">
        <v>0</v>
      </c>
      <c r="AS5006">
        <v>0</v>
      </c>
      <c r="AT5006">
        <v>1</v>
      </c>
      <c r="AU5006">
        <v>0</v>
      </c>
      <c r="BA5006">
        <v>-2.25</v>
      </c>
    </row>
    <row r="5007" spans="3:53" ht="12.75" x14ac:dyDescent="0.2">
      <c r="C5007" t="s">
        <v>914</v>
      </c>
      <c r="D5007" t="s">
        <v>905</v>
      </c>
      <c r="E5007">
        <v>8.08</v>
      </c>
      <c r="F5007">
        <v>28.34</v>
      </c>
      <c r="G5007">
        <v>28.79</v>
      </c>
      <c r="H5007">
        <v>440.98</v>
      </c>
      <c r="I5007">
        <v>-43.012</v>
      </c>
      <c r="J5007" t="s">
        <v>78</v>
      </c>
      <c r="K5007">
        <v>61.68</v>
      </c>
      <c r="L5007">
        <v>8.0150499999999987</v>
      </c>
      <c r="M5007">
        <v>1.2320571924067949</v>
      </c>
      <c r="N5007">
        <v>8.007358</v>
      </c>
      <c r="O5007">
        <v>1.329302374141377</v>
      </c>
      <c r="P5007">
        <v>5050000</v>
      </c>
      <c r="Q5007">
        <v>390080</v>
      </c>
      <c r="R5007">
        <v>12.95</v>
      </c>
      <c r="S5007">
        <v>37.020000000000003</v>
      </c>
      <c r="T5007">
        <v>12.93</v>
      </c>
      <c r="U5007">
        <v>23.797499999999999</v>
      </c>
      <c r="V5007">
        <f t="shared" si="541"/>
        <v>2.4144117569123078</v>
      </c>
      <c r="AC5007">
        <v>8.32</v>
      </c>
      <c r="AD5007">
        <v>7.61</v>
      </c>
      <c r="AH5007" s="85">
        <f>IF(AND(M5007&lt;Variables!$G$6,M5007&gt;Variables!$G$5),0,1)</f>
        <v>1</v>
      </c>
      <c r="AI5007" s="85">
        <f t="shared" si="542"/>
        <v>0</v>
      </c>
      <c r="AJ5007" s="85">
        <f>IF(I5007&gt;Variables!$G$7,0,1)</f>
        <v>1</v>
      </c>
      <c r="AK5007" s="85">
        <f>IF(F5007&gt;Variables!$G$8,0,1)</f>
        <v>0</v>
      </c>
      <c r="AL5007" s="85">
        <f>IF(G5007&gt;Variables!$G$9,0,1)</f>
        <v>0</v>
      </c>
      <c r="AM5007" s="85">
        <f>IF(AND(K5007&gt;Variables!$G$10,K5007&lt;Variables!$G$11),0,1)</f>
        <v>0</v>
      </c>
      <c r="AN5007" s="103">
        <f>IF(H5007&lt;Variables!$G$13,1,0)</f>
        <v>1</v>
      </c>
      <c r="AO5007" s="101">
        <f>IF(R5007&lt;Variables!$G$12,0,1)</f>
        <v>1</v>
      </c>
      <c r="AP5007" s="86">
        <f t="shared" si="540"/>
        <v>1</v>
      </c>
      <c r="AR5007">
        <v>0</v>
      </c>
      <c r="AS5007">
        <v>0</v>
      </c>
      <c r="AT5007">
        <v>1</v>
      </c>
      <c r="AU5007">
        <v>0</v>
      </c>
      <c r="BA5007">
        <v>-1.56</v>
      </c>
    </row>
    <row r="5008" spans="3:53" ht="12.75" x14ac:dyDescent="0.2">
      <c r="C5008" t="s">
        <v>914</v>
      </c>
      <c r="D5008" t="s">
        <v>215</v>
      </c>
      <c r="E5008">
        <v>22.82</v>
      </c>
      <c r="F5008">
        <v>13.01</v>
      </c>
      <c r="G5008">
        <v>5.69</v>
      </c>
      <c r="H5008">
        <v>2850</v>
      </c>
      <c r="I5008">
        <v>0.82399999999999995</v>
      </c>
      <c r="J5008" t="s">
        <v>78</v>
      </c>
      <c r="K5008">
        <v>46.65</v>
      </c>
      <c r="L5008">
        <v>23.089715000000002</v>
      </c>
      <c r="M5008">
        <v>-0.9948801879971334</v>
      </c>
      <c r="N5008">
        <v>22.81297</v>
      </c>
      <c r="O5008">
        <v>0.2061546567588502</v>
      </c>
      <c r="P5008">
        <v>20258000</v>
      </c>
      <c r="Q5008">
        <v>27073000</v>
      </c>
      <c r="R5008">
        <v>0.75</v>
      </c>
      <c r="S5008">
        <v>37.020000000000003</v>
      </c>
      <c r="T5008">
        <v>12.93</v>
      </c>
      <c r="U5008">
        <v>23.797499999999999</v>
      </c>
      <c r="V5008">
        <f t="shared" si="541"/>
        <v>2.3485356180450907</v>
      </c>
      <c r="AC5008">
        <v>23.46</v>
      </c>
      <c r="AD5008">
        <v>21.9</v>
      </c>
      <c r="AH5008" s="85">
        <f>IF(AND(M5008&lt;Variables!$G$6,M5008&gt;Variables!$G$5),0,1)</f>
        <v>1</v>
      </c>
      <c r="AI5008" s="85">
        <f t="shared" si="542"/>
        <v>0</v>
      </c>
      <c r="AJ5008" s="85">
        <f>IF(I5008&gt;Variables!$G$7,0,1)</f>
        <v>0</v>
      </c>
      <c r="AK5008" s="85">
        <f>IF(F5008&gt;Variables!$G$8,0,1)</f>
        <v>0</v>
      </c>
      <c r="AL5008" s="85">
        <f>IF(G5008&gt;Variables!$G$9,0,1)</f>
        <v>1</v>
      </c>
      <c r="AM5008" s="85">
        <f>IF(AND(K5008&gt;Variables!$G$10,K5008&lt;Variables!$G$11),0,1)</f>
        <v>1</v>
      </c>
      <c r="AN5008" s="103">
        <f>IF(H5008&lt;Variables!$G$13,1,0)</f>
        <v>0</v>
      </c>
      <c r="AO5008" s="101">
        <f>IF(R5008&lt;Variables!$G$12,0,1)</f>
        <v>0</v>
      </c>
      <c r="AP5008" s="86">
        <f t="shared" si="540"/>
        <v>1</v>
      </c>
      <c r="AR5008">
        <v>1</v>
      </c>
      <c r="AS5008">
        <v>0</v>
      </c>
      <c r="AT5008">
        <v>0</v>
      </c>
      <c r="AU5008">
        <v>0</v>
      </c>
      <c r="BA5008">
        <v>2</v>
      </c>
    </row>
    <row r="5009" spans="3:53" ht="12.75" x14ac:dyDescent="0.2">
      <c r="C5009" t="s">
        <v>915</v>
      </c>
      <c r="D5009" t="s">
        <v>859</v>
      </c>
      <c r="E5009">
        <v>-99999</v>
      </c>
      <c r="F5009">
        <v>6.68</v>
      </c>
      <c r="G5009">
        <v>-99999</v>
      </c>
      <c r="H5009">
        <v>-99999</v>
      </c>
      <c r="I5009">
        <v>-44.924999999999997</v>
      </c>
      <c r="J5009" t="s">
        <v>78</v>
      </c>
      <c r="K5009">
        <v>-99999</v>
      </c>
      <c r="L5009">
        <v>-99999</v>
      </c>
      <c r="M5009">
        <v>-99999</v>
      </c>
      <c r="N5009">
        <v>-99999</v>
      </c>
      <c r="O5009">
        <v>-99999</v>
      </c>
      <c r="P5009">
        <v>76702</v>
      </c>
      <c r="Q5009">
        <v>4300</v>
      </c>
      <c r="R5009">
        <v>17.84</v>
      </c>
      <c r="S5009">
        <v>26.074999999999999</v>
      </c>
      <c r="T5009">
        <v>7.097999999999999</v>
      </c>
      <c r="U5009">
        <v>15.492000000000001</v>
      </c>
      <c r="V5009"/>
      <c r="AC5009">
        <v>-99999</v>
      </c>
      <c r="AD5009">
        <v>-99999</v>
      </c>
      <c r="AH5009" s="85">
        <f>IF(AND(M5009&lt;Variables!$G$6,M5009&gt;Variables!$G$5),0,1)</f>
        <v>1</v>
      </c>
      <c r="AI5009" s="85">
        <f t="shared" si="542"/>
        <v>1</v>
      </c>
      <c r="AJ5009" s="85">
        <f>IF(I5009&gt;Variables!$G$7,0,1)</f>
        <v>1</v>
      </c>
      <c r="AK5009" s="85">
        <f>IF(F5009&gt;Variables!$G$8,0,1)</f>
        <v>1</v>
      </c>
      <c r="AL5009" s="85">
        <f>IF(G5009&gt;Variables!$G$9,0,1)</f>
        <v>1</v>
      </c>
      <c r="AM5009" s="85">
        <f>IF(AND(K5009&gt;Variables!$G$10,K5009&lt;Variables!$G$11),0,1)</f>
        <v>1</v>
      </c>
      <c r="AN5009" s="103">
        <f>IF(H5009&lt;Variables!$G$13,1,0)</f>
        <v>1</v>
      </c>
      <c r="AO5009" s="101">
        <f>IF(R5009&lt;Variables!$G$12,0,1)</f>
        <v>1</v>
      </c>
      <c r="AP5009" s="86">
        <f t="shared" si="540"/>
        <v>1</v>
      </c>
      <c r="AR5009">
        <v>0</v>
      </c>
      <c r="AS5009">
        <v>0</v>
      </c>
      <c r="AT5009">
        <v>0</v>
      </c>
      <c r="AU5009">
        <v>0</v>
      </c>
      <c r="BA5009">
        <v>0</v>
      </c>
    </row>
    <row r="5010" spans="3:53" ht="12.75" x14ac:dyDescent="0.2">
      <c r="C5010" t="s">
        <v>915</v>
      </c>
      <c r="D5010" t="s">
        <v>861</v>
      </c>
      <c r="E5010">
        <v>5.34</v>
      </c>
      <c r="F5010">
        <v>52.87</v>
      </c>
      <c r="G5010">
        <v>22.63</v>
      </c>
      <c r="H5010">
        <v>425.29</v>
      </c>
      <c r="I5010">
        <v>4.4749999999999996</v>
      </c>
      <c r="J5010" t="s">
        <v>78</v>
      </c>
      <c r="K5010">
        <v>59.42</v>
      </c>
      <c r="L5010">
        <v>5.3857125000000003</v>
      </c>
      <c r="M5010">
        <v>-1.8607101660179679</v>
      </c>
      <c r="N5010">
        <v>5.1100296296296293</v>
      </c>
      <c r="O5010">
        <v>3.4338425232005658</v>
      </c>
      <c r="P5010">
        <v>25580000</v>
      </c>
      <c r="Q5010">
        <v>1490000</v>
      </c>
      <c r="R5010">
        <v>17.170000000000002</v>
      </c>
      <c r="S5010">
        <v>26.074999999999999</v>
      </c>
      <c r="T5010">
        <v>7.097999999999999</v>
      </c>
      <c r="U5010">
        <v>15.492000000000001</v>
      </c>
      <c r="V5010">
        <f t="shared" ref="V5010:V5073" si="543">1.849 + (0.01036 * K5010) + (0.1184 * M5010) - (0.002888 * K5010 * M5010)</f>
        <v>2.5635902099545795</v>
      </c>
      <c r="AC5010">
        <v>6.13</v>
      </c>
      <c r="AD5010">
        <v>4.84</v>
      </c>
      <c r="AH5010" s="85">
        <f>IF(AND(M5010&lt;Variables!$G$6,M5010&gt;Variables!$G$5),0,1)</f>
        <v>1</v>
      </c>
      <c r="AI5010" s="85">
        <f t="shared" si="542"/>
        <v>0</v>
      </c>
      <c r="AJ5010" s="85">
        <f>IF(I5010&gt;Variables!$G$7,0,1)</f>
        <v>0</v>
      </c>
      <c r="AK5010" s="85">
        <f>IF(F5010&gt;Variables!$G$8,0,1)</f>
        <v>0</v>
      </c>
      <c r="AL5010" s="85">
        <f>IF(G5010&gt;Variables!$G$9,0,1)</f>
        <v>0</v>
      </c>
      <c r="AM5010" s="85">
        <f>IF(AND(K5010&gt;Variables!$G$10,K5010&lt;Variables!$G$11),0,1)</f>
        <v>0</v>
      </c>
      <c r="AN5010" s="103">
        <f>IF(H5010&lt;Variables!$G$13,1,0)</f>
        <v>1</v>
      </c>
      <c r="AO5010" s="101">
        <f>IF(R5010&lt;Variables!$G$12,0,1)</f>
        <v>1</v>
      </c>
      <c r="AP5010" s="86">
        <f t="shared" si="540"/>
        <v>1</v>
      </c>
      <c r="AR5010">
        <v>0</v>
      </c>
      <c r="AS5010">
        <v>0</v>
      </c>
      <c r="AT5010">
        <v>1</v>
      </c>
      <c r="AU5010">
        <v>0</v>
      </c>
      <c r="BA5010">
        <v>-2.25</v>
      </c>
    </row>
    <row r="5011" spans="3:53" ht="12.75" x14ac:dyDescent="0.2">
      <c r="C5011" t="s">
        <v>915</v>
      </c>
      <c r="D5011" t="s">
        <v>251</v>
      </c>
      <c r="E5011">
        <v>17.62</v>
      </c>
      <c r="F5011">
        <v>48.53</v>
      </c>
      <c r="G5011">
        <v>7.24</v>
      </c>
      <c r="H5011">
        <v>4830</v>
      </c>
      <c r="I5011">
        <v>0.222</v>
      </c>
      <c r="J5011" t="s">
        <v>78</v>
      </c>
      <c r="K5011">
        <v>62.82</v>
      </c>
      <c r="L5011">
        <v>17.561250000000001</v>
      </c>
      <c r="M5011">
        <v>1.5878710228485931</v>
      </c>
      <c r="N5011">
        <v>17.510974193548389</v>
      </c>
      <c r="O5011">
        <v>1.879540240387511</v>
      </c>
      <c r="P5011">
        <v>137790000</v>
      </c>
      <c r="Q5011">
        <v>24401000</v>
      </c>
      <c r="R5011">
        <v>5.65</v>
      </c>
      <c r="S5011">
        <v>26.074999999999999</v>
      </c>
      <c r="T5011">
        <v>7.097999999999999</v>
      </c>
      <c r="U5011">
        <v>15.492000000000001</v>
      </c>
      <c r="V5011">
        <f t="shared" si="543"/>
        <v>2.3997409625966264</v>
      </c>
      <c r="AC5011">
        <v>24.93</v>
      </c>
      <c r="AD5011">
        <v>16.68</v>
      </c>
      <c r="AH5011" s="85">
        <f>IF(AND(M5011&lt;Variables!$G$6,M5011&gt;Variables!$G$5),0,1)</f>
        <v>1</v>
      </c>
      <c r="AI5011" s="85">
        <f t="shared" si="542"/>
        <v>0</v>
      </c>
      <c r="AJ5011" s="85">
        <f>IF(I5011&gt;Variables!$G$7,0,1)</f>
        <v>0</v>
      </c>
      <c r="AK5011" s="85">
        <f>IF(F5011&gt;Variables!$G$8,0,1)</f>
        <v>0</v>
      </c>
      <c r="AL5011" s="85">
        <f>IF(G5011&gt;Variables!$G$9,0,1)</f>
        <v>1</v>
      </c>
      <c r="AM5011" s="85">
        <f>IF(AND(K5011&gt;Variables!$G$10,K5011&lt;Variables!$G$11),0,1)</f>
        <v>0</v>
      </c>
      <c r="AN5011" s="103">
        <f>IF(H5011&lt;Variables!$G$13,1,0)</f>
        <v>0</v>
      </c>
      <c r="AO5011" s="101">
        <f>IF(R5011&lt;Variables!$G$12,0,1)</f>
        <v>1</v>
      </c>
      <c r="AP5011" s="86">
        <f t="shared" si="540"/>
        <v>1</v>
      </c>
      <c r="AR5011">
        <v>1</v>
      </c>
      <c r="AS5011">
        <v>0</v>
      </c>
      <c r="AT5011">
        <v>0</v>
      </c>
      <c r="AU5011">
        <v>0</v>
      </c>
      <c r="BA5011">
        <v>2</v>
      </c>
    </row>
    <row r="5012" spans="3:53" ht="12.75" x14ac:dyDescent="0.2">
      <c r="C5012" t="s">
        <v>915</v>
      </c>
      <c r="D5012" t="s">
        <v>916</v>
      </c>
      <c r="E5012">
        <v>0.73</v>
      </c>
      <c r="F5012">
        <v>33.869999999999997</v>
      </c>
      <c r="G5012">
        <v>5.1100000000000003</v>
      </c>
      <c r="H5012">
        <v>37.11</v>
      </c>
      <c r="I5012">
        <v>-79.518000000000001</v>
      </c>
      <c r="J5012" t="s">
        <v>78</v>
      </c>
      <c r="K5012">
        <v>56.87</v>
      </c>
      <c r="L5012">
        <v>0.74586680000000005</v>
      </c>
      <c r="M5012">
        <v>-1.269234667637706</v>
      </c>
      <c r="N5012">
        <v>0.73675064516129019</v>
      </c>
      <c r="O5012">
        <v>-4.7593465115102422E-2</v>
      </c>
      <c r="P5012">
        <v>21000000</v>
      </c>
      <c r="Q5012">
        <v>2690000</v>
      </c>
      <c r="R5012">
        <v>7.81</v>
      </c>
      <c r="S5012">
        <v>26.074999999999999</v>
      </c>
      <c r="T5012">
        <v>7.097999999999999</v>
      </c>
      <c r="U5012">
        <v>15.492000000000001</v>
      </c>
      <c r="V5012">
        <f t="shared" si="543"/>
        <v>2.4963556279359262</v>
      </c>
      <c r="AC5012">
        <v>0.73760000000000003</v>
      </c>
      <c r="AD5012">
        <v>0.60519999999999996</v>
      </c>
      <c r="AH5012" s="85">
        <f>IF(AND(M5012&lt;Variables!$G$6,M5012&gt;Variables!$G$5),0,1)</f>
        <v>1</v>
      </c>
      <c r="AI5012" s="85">
        <f t="shared" si="542"/>
        <v>0</v>
      </c>
      <c r="AJ5012" s="85">
        <f>IF(I5012&gt;Variables!$G$7,0,1)</f>
        <v>1</v>
      </c>
      <c r="AK5012" s="85">
        <f>IF(F5012&gt;Variables!$G$8,0,1)</f>
        <v>0</v>
      </c>
      <c r="AL5012" s="85">
        <f>IF(G5012&gt;Variables!$G$9,0,1)</f>
        <v>1</v>
      </c>
      <c r="AM5012" s="85">
        <f>IF(AND(K5012&gt;Variables!$G$10,K5012&lt;Variables!$G$11),0,1)</f>
        <v>0</v>
      </c>
      <c r="AN5012" s="103">
        <f>IF(H5012&lt;Variables!$G$13,1,0)</f>
        <v>1</v>
      </c>
      <c r="AO5012" s="101">
        <f>IF(R5012&lt;Variables!$G$12,0,1)</f>
        <v>1</v>
      </c>
      <c r="AP5012" s="86">
        <f t="shared" si="540"/>
        <v>1</v>
      </c>
      <c r="AR5012">
        <v>0</v>
      </c>
      <c r="AS5012">
        <v>0</v>
      </c>
      <c r="AT5012">
        <v>1</v>
      </c>
      <c r="AU5012">
        <v>0</v>
      </c>
      <c r="BA5012">
        <v>-2.25</v>
      </c>
    </row>
    <row r="5013" spans="3:53" ht="12.75" x14ac:dyDescent="0.2">
      <c r="C5013" t="s">
        <v>915</v>
      </c>
      <c r="D5013" t="s">
        <v>817</v>
      </c>
      <c r="E5013">
        <v>3.38</v>
      </c>
      <c r="F5013">
        <v>27.43</v>
      </c>
      <c r="G5013">
        <v>25.93</v>
      </c>
      <c r="H5013">
        <v>57.82</v>
      </c>
      <c r="I5013">
        <v>-53.484000000000002</v>
      </c>
      <c r="J5013" t="s">
        <v>78</v>
      </c>
      <c r="K5013">
        <v>62.8</v>
      </c>
      <c r="L5013">
        <v>3.2235649999999998</v>
      </c>
      <c r="M5013">
        <v>4.6977492310532041</v>
      </c>
      <c r="N5013">
        <v>3.1278838709677421</v>
      </c>
      <c r="O5013">
        <v>7.9004253107326079</v>
      </c>
      <c r="P5013">
        <v>4550000</v>
      </c>
      <c r="Q5013">
        <v>3230000</v>
      </c>
      <c r="R5013">
        <v>1.41</v>
      </c>
      <c r="S5013">
        <v>26.074999999999999</v>
      </c>
      <c r="T5013">
        <v>7.097999999999999</v>
      </c>
      <c r="U5013">
        <v>15.492000000000001</v>
      </c>
      <c r="V5013">
        <f t="shared" si="543"/>
        <v>2.2038076428178117</v>
      </c>
      <c r="AC5013">
        <v>3.57</v>
      </c>
      <c r="AD5013">
        <v>3.03</v>
      </c>
      <c r="AH5013" s="85">
        <f>IF(AND(M5013&lt;Variables!$G$6,M5013&gt;Variables!$G$5),0,1)</f>
        <v>1</v>
      </c>
      <c r="AI5013" s="85">
        <f t="shared" si="542"/>
        <v>0</v>
      </c>
      <c r="AJ5013" s="85">
        <f>IF(I5013&gt;Variables!$G$7,0,1)</f>
        <v>1</v>
      </c>
      <c r="AK5013" s="85">
        <f>IF(F5013&gt;Variables!$G$8,0,1)</f>
        <v>0</v>
      </c>
      <c r="AL5013" s="85">
        <f>IF(G5013&gt;Variables!$G$9,0,1)</f>
        <v>0</v>
      </c>
      <c r="AM5013" s="85">
        <f>IF(AND(K5013&gt;Variables!$G$10,K5013&lt;Variables!$G$11),0,1)</f>
        <v>0</v>
      </c>
      <c r="AN5013" s="103">
        <f>IF(H5013&lt;Variables!$G$13,1,0)</f>
        <v>1</v>
      </c>
      <c r="AO5013" s="101">
        <f>IF(R5013&lt;Variables!$G$12,0,1)</f>
        <v>0</v>
      </c>
      <c r="AP5013" s="86">
        <f t="shared" si="540"/>
        <v>1</v>
      </c>
      <c r="AR5013">
        <v>1</v>
      </c>
      <c r="AS5013">
        <v>0</v>
      </c>
      <c r="AT5013">
        <v>0</v>
      </c>
      <c r="AU5013">
        <v>0</v>
      </c>
      <c r="BA5013">
        <v>2</v>
      </c>
    </row>
    <row r="5014" spans="3:53" ht="12.75" x14ac:dyDescent="0.2">
      <c r="C5014" t="s">
        <v>915</v>
      </c>
      <c r="D5014" t="s">
        <v>917</v>
      </c>
      <c r="E5014">
        <v>6.42</v>
      </c>
      <c r="F5014">
        <v>17.79</v>
      </c>
      <c r="G5014">
        <v>4.87</v>
      </c>
      <c r="H5014">
        <v>630.01</v>
      </c>
      <c r="I5014">
        <v>-68.465999999999994</v>
      </c>
      <c r="J5014" t="s">
        <v>78</v>
      </c>
      <c r="K5014">
        <v>53.73</v>
      </c>
      <c r="L5014">
        <v>6.5138400000000001</v>
      </c>
      <c r="M5014">
        <v>-0.82654778133942675</v>
      </c>
      <c r="N5014">
        <v>6.4485193548387088</v>
      </c>
      <c r="O5014">
        <v>0.1780353679589502</v>
      </c>
      <c r="P5014">
        <v>8930000</v>
      </c>
      <c r="Q5014">
        <v>4690000</v>
      </c>
      <c r="R5014">
        <v>1.9</v>
      </c>
      <c r="S5014">
        <v>26.074999999999999</v>
      </c>
      <c r="T5014">
        <v>7.097999999999999</v>
      </c>
      <c r="U5014">
        <v>15.492000000000001</v>
      </c>
      <c r="V5014">
        <f t="shared" si="543"/>
        <v>2.4360368133868806</v>
      </c>
      <c r="AC5014">
        <v>7.36</v>
      </c>
      <c r="AD5014">
        <v>6.3</v>
      </c>
      <c r="AH5014" s="85">
        <f>IF(AND(M5014&lt;Variables!$G$6,M5014&gt;Variables!$G$5),0,1)</f>
        <v>1</v>
      </c>
      <c r="AI5014" s="85">
        <f t="shared" si="542"/>
        <v>0</v>
      </c>
      <c r="AJ5014" s="85">
        <f>IF(I5014&gt;Variables!$G$7,0,1)</f>
        <v>1</v>
      </c>
      <c r="AK5014" s="85">
        <f>IF(F5014&gt;Variables!$G$8,0,1)</f>
        <v>0</v>
      </c>
      <c r="AL5014" s="85">
        <f>IF(G5014&gt;Variables!$G$9,0,1)</f>
        <v>1</v>
      </c>
      <c r="AM5014" s="85">
        <f>IF(AND(K5014&gt;Variables!$G$10,K5014&lt;Variables!$G$11),0,1)</f>
        <v>0</v>
      </c>
      <c r="AN5014" s="103">
        <f>IF(H5014&lt;Variables!$G$13,1,0)</f>
        <v>1</v>
      </c>
      <c r="AO5014" s="101">
        <f>IF(R5014&lt;Variables!$G$12,0,1)</f>
        <v>0</v>
      </c>
      <c r="AP5014" s="86">
        <f t="shared" si="540"/>
        <v>1</v>
      </c>
      <c r="AR5014">
        <v>1</v>
      </c>
      <c r="AS5014">
        <v>0</v>
      </c>
      <c r="AT5014">
        <v>0</v>
      </c>
      <c r="AU5014">
        <v>0</v>
      </c>
      <c r="BA5014">
        <v>2</v>
      </c>
    </row>
    <row r="5015" spans="3:53" ht="12.75" x14ac:dyDescent="0.2">
      <c r="C5015" t="s">
        <v>915</v>
      </c>
      <c r="D5015" t="s">
        <v>320</v>
      </c>
      <c r="E5015">
        <v>326.93</v>
      </c>
      <c r="F5015">
        <v>16.760000000000002</v>
      </c>
      <c r="G5015">
        <v>12.08</v>
      </c>
      <c r="H5015">
        <v>20600</v>
      </c>
      <c r="I5015">
        <v>1.2769999999999999</v>
      </c>
      <c r="J5015" t="s">
        <v>78</v>
      </c>
      <c r="K5015">
        <v>67.03</v>
      </c>
      <c r="L5015">
        <v>320.45241499999997</v>
      </c>
      <c r="M5015">
        <v>2.1243668892306582</v>
      </c>
      <c r="N5015">
        <v>309.97114516129039</v>
      </c>
      <c r="O5015">
        <v>5.5775691087999544</v>
      </c>
      <c r="P5015">
        <v>4632000</v>
      </c>
      <c r="Q5015">
        <v>13524000</v>
      </c>
      <c r="R5015">
        <v>0.34</v>
      </c>
      <c r="S5015">
        <v>26.074999999999999</v>
      </c>
      <c r="T5015">
        <v>7.097999999999999</v>
      </c>
      <c r="U5015">
        <v>15.492000000000001</v>
      </c>
      <c r="V5015">
        <f t="shared" si="543"/>
        <v>2.3837152889390514</v>
      </c>
      <c r="AC5015">
        <v>344.66</v>
      </c>
      <c r="AD5015">
        <v>281</v>
      </c>
      <c r="AH5015" s="85">
        <f>IF(AND(M5015&lt;Variables!$G$6,M5015&gt;Variables!$G$5),0,1)</f>
        <v>1</v>
      </c>
      <c r="AI5015" s="85">
        <f t="shared" si="542"/>
        <v>0</v>
      </c>
      <c r="AJ5015" s="85">
        <f>IF(I5015&gt;Variables!$G$7,0,1)</f>
        <v>0</v>
      </c>
      <c r="AK5015" s="85">
        <f>IF(F5015&gt;Variables!$G$8,0,1)</f>
        <v>0</v>
      </c>
      <c r="AL5015" s="85">
        <f>IF(G5015&gt;Variables!$G$9,0,1)</f>
        <v>0</v>
      </c>
      <c r="AM5015" s="85">
        <f>IF(AND(K5015&gt;Variables!$G$10,K5015&lt;Variables!$G$11),0,1)</f>
        <v>0</v>
      </c>
      <c r="AN5015" s="103">
        <f>IF(H5015&lt;Variables!$G$13,1,0)</f>
        <v>0</v>
      </c>
      <c r="AO5015" s="101">
        <f>IF(R5015&lt;Variables!$G$12,0,1)</f>
        <v>0</v>
      </c>
      <c r="AP5015" s="86">
        <f t="shared" si="540"/>
        <v>1</v>
      </c>
      <c r="AR5015">
        <v>1</v>
      </c>
      <c r="AS5015">
        <v>0</v>
      </c>
      <c r="AT5015">
        <v>0</v>
      </c>
      <c r="AU5015">
        <v>0</v>
      </c>
      <c r="BA5015">
        <v>2</v>
      </c>
    </row>
    <row r="5016" spans="3:53" ht="12.75" x14ac:dyDescent="0.2">
      <c r="C5016" t="s">
        <v>915</v>
      </c>
      <c r="D5016" t="s">
        <v>679</v>
      </c>
      <c r="E5016">
        <v>0.1</v>
      </c>
      <c r="F5016">
        <v>13</v>
      </c>
      <c r="G5016">
        <v>6</v>
      </c>
      <c r="H5016">
        <v>-99999</v>
      </c>
      <c r="I5016">
        <v>-8.5</v>
      </c>
      <c r="J5016" t="s">
        <v>78</v>
      </c>
      <c r="K5016">
        <v>78.569999999999993</v>
      </c>
      <c r="L5016">
        <v>9.0794736842105261E-2</v>
      </c>
      <c r="M5016">
        <v>5.0721697292910557</v>
      </c>
      <c r="N5016">
        <v>8.958518518518517E-2</v>
      </c>
      <c r="O5016">
        <v>6.4908218951546388</v>
      </c>
      <c r="P5016">
        <v>882873</v>
      </c>
      <c r="Q5016">
        <v>1167000</v>
      </c>
      <c r="R5016">
        <v>0.76</v>
      </c>
      <c r="S5016">
        <v>26.074999999999999</v>
      </c>
      <c r="T5016">
        <v>7.097999999999999</v>
      </c>
      <c r="U5016">
        <v>15.492000000000001</v>
      </c>
      <c r="V5016">
        <f t="shared" si="543"/>
        <v>2.1126032511274704</v>
      </c>
      <c r="AC5016">
        <v>0.125</v>
      </c>
      <c r="AD5016">
        <v>9.2700000000000005E-2</v>
      </c>
      <c r="AH5016" s="85">
        <f>IF(AND(M5016&lt;Variables!$G$6,M5016&gt;Variables!$G$5),0,1)</f>
        <v>1</v>
      </c>
      <c r="AI5016" s="85">
        <f t="shared" si="542"/>
        <v>0</v>
      </c>
      <c r="AJ5016" s="85">
        <f>IF(I5016&gt;Variables!$G$7,0,1)</f>
        <v>1</v>
      </c>
      <c r="AK5016" s="85">
        <f>IF(F5016&gt;Variables!$G$8,0,1)</f>
        <v>0</v>
      </c>
      <c r="AL5016" s="85">
        <f>IF(G5016&gt;Variables!$G$9,0,1)</f>
        <v>1</v>
      </c>
      <c r="AM5016" s="85">
        <f>IF(AND(K5016&gt;Variables!$G$10,K5016&lt;Variables!$G$11),0,1)</f>
        <v>1</v>
      </c>
      <c r="AN5016" s="103">
        <f>IF(H5016&lt;Variables!$G$13,1,0)</f>
        <v>1</v>
      </c>
      <c r="AO5016" s="101">
        <f>IF(R5016&lt;Variables!$G$12,0,1)</f>
        <v>0</v>
      </c>
      <c r="AP5016" s="86">
        <f t="shared" si="540"/>
        <v>1</v>
      </c>
      <c r="AR5016">
        <v>0</v>
      </c>
      <c r="AS5016">
        <v>0</v>
      </c>
      <c r="AT5016">
        <v>1</v>
      </c>
      <c r="AU5016">
        <v>0</v>
      </c>
      <c r="BA5016">
        <v>-2.25</v>
      </c>
    </row>
    <row r="5017" spans="3:53" ht="12.75" x14ac:dyDescent="0.2">
      <c r="C5017" t="s">
        <v>915</v>
      </c>
      <c r="D5017" t="s">
        <v>918</v>
      </c>
      <c r="E5017">
        <v>21.14</v>
      </c>
      <c r="F5017">
        <v>11.83</v>
      </c>
      <c r="G5017">
        <v>8.4600000000000009</v>
      </c>
      <c r="H5017">
        <v>2140</v>
      </c>
      <c r="I5017">
        <v>2.758</v>
      </c>
      <c r="J5017" t="s">
        <v>78</v>
      </c>
      <c r="K5017">
        <v>65.260000000000005</v>
      </c>
      <c r="L5017">
        <v>21.034434999999998</v>
      </c>
      <c r="M5017">
        <v>0.5494086244769596</v>
      </c>
      <c r="N5017">
        <v>20.750780645161289</v>
      </c>
      <c r="O5017">
        <v>1.9238763189942969</v>
      </c>
      <c r="P5017">
        <v>306960</v>
      </c>
      <c r="Q5017">
        <v>481143</v>
      </c>
      <c r="R5017">
        <v>0.64</v>
      </c>
      <c r="S5017">
        <v>26.074999999999999</v>
      </c>
      <c r="T5017">
        <v>7.097999999999999</v>
      </c>
      <c r="U5017">
        <v>15.492000000000001</v>
      </c>
      <c r="V5017">
        <f t="shared" si="543"/>
        <v>2.4865960542033094</v>
      </c>
      <c r="AC5017">
        <v>22.47</v>
      </c>
      <c r="AD5017">
        <v>20.92</v>
      </c>
      <c r="AH5017" s="85">
        <f>IF(AND(M5017&lt;Variables!$G$6,M5017&gt;Variables!$G$5),0,1)</f>
        <v>1</v>
      </c>
      <c r="AI5017" s="85">
        <f t="shared" si="542"/>
        <v>0</v>
      </c>
      <c r="AJ5017" s="85">
        <f>IF(I5017&gt;Variables!$G$7,0,1)</f>
        <v>0</v>
      </c>
      <c r="AK5017" s="85">
        <f>IF(F5017&gt;Variables!$G$8,0,1)</f>
        <v>0</v>
      </c>
      <c r="AL5017" s="85">
        <f>IF(G5017&gt;Variables!$G$9,0,1)</f>
        <v>1</v>
      </c>
      <c r="AM5017" s="85">
        <f>IF(AND(K5017&gt;Variables!$G$10,K5017&lt;Variables!$G$11),0,1)</f>
        <v>0</v>
      </c>
      <c r="AN5017" s="103">
        <f>IF(H5017&lt;Variables!$G$13,1,0)</f>
        <v>1</v>
      </c>
      <c r="AO5017" s="101">
        <f>IF(R5017&lt;Variables!$G$12,0,1)</f>
        <v>0</v>
      </c>
      <c r="AP5017" s="86">
        <f t="shared" si="540"/>
        <v>1</v>
      </c>
      <c r="AR5017">
        <v>0</v>
      </c>
      <c r="AS5017">
        <v>1</v>
      </c>
      <c r="AT5017">
        <v>0</v>
      </c>
      <c r="AU5017">
        <v>0</v>
      </c>
      <c r="BA5017">
        <v>0.21</v>
      </c>
    </row>
    <row r="5018" spans="3:53" ht="12.75" x14ac:dyDescent="0.2">
      <c r="C5018" t="s">
        <v>915</v>
      </c>
      <c r="D5018" t="s">
        <v>460</v>
      </c>
      <c r="E5018">
        <v>64.64</v>
      </c>
      <c r="F5018">
        <v>11.72</v>
      </c>
      <c r="G5018">
        <v>-3.05</v>
      </c>
      <c r="H5018">
        <v>6210</v>
      </c>
      <c r="I5018">
        <v>-0.14000000000000001</v>
      </c>
      <c r="J5018" t="s">
        <v>78</v>
      </c>
      <c r="K5018">
        <v>53.21</v>
      </c>
      <c r="L5018">
        <v>64.751024999999998</v>
      </c>
      <c r="M5018">
        <v>-0.279570863936139</v>
      </c>
      <c r="N5018">
        <v>65.507725806451603</v>
      </c>
      <c r="O5018">
        <v>-1.4314736085056661</v>
      </c>
      <c r="P5018">
        <v>2837000</v>
      </c>
      <c r="Q5018">
        <v>2294000</v>
      </c>
      <c r="R5018">
        <v>1.24</v>
      </c>
      <c r="S5018">
        <v>26.074999999999999</v>
      </c>
      <c r="T5018">
        <v>7.097999999999999</v>
      </c>
      <c r="U5018">
        <v>15.492000000000001</v>
      </c>
      <c r="V5018">
        <f t="shared" si="543"/>
        <v>2.4101161985650426</v>
      </c>
      <c r="AC5018">
        <v>67</v>
      </c>
      <c r="AD5018">
        <v>62.5</v>
      </c>
      <c r="AH5018" s="85">
        <f>IF(AND(M5018&lt;Variables!$G$6,M5018&gt;Variables!$G$5),0,1)</f>
        <v>1</v>
      </c>
      <c r="AI5018" s="85">
        <f t="shared" si="542"/>
        <v>1</v>
      </c>
      <c r="AJ5018" s="85">
        <f>IF(I5018&gt;Variables!$G$7,0,1)</f>
        <v>1</v>
      </c>
      <c r="AK5018" s="85">
        <f>IF(F5018&gt;Variables!$G$8,0,1)</f>
        <v>0</v>
      </c>
      <c r="AL5018" s="85">
        <f>IF(G5018&gt;Variables!$G$9,0,1)</f>
        <v>1</v>
      </c>
      <c r="AM5018" s="85">
        <f>IF(AND(K5018&gt;Variables!$G$10,K5018&lt;Variables!$G$11),0,1)</f>
        <v>0</v>
      </c>
      <c r="AN5018" s="103">
        <f>IF(H5018&lt;Variables!$G$13,1,0)</f>
        <v>0</v>
      </c>
      <c r="AO5018" s="101">
        <f>IF(R5018&lt;Variables!$G$12,0,1)</f>
        <v>0</v>
      </c>
      <c r="AP5018" s="86">
        <f t="shared" si="540"/>
        <v>1</v>
      </c>
      <c r="AR5018">
        <v>0</v>
      </c>
      <c r="AS5018">
        <v>0</v>
      </c>
      <c r="AT5018">
        <v>1</v>
      </c>
      <c r="AU5018">
        <v>0</v>
      </c>
      <c r="BA5018">
        <v>-2.25</v>
      </c>
    </row>
    <row r="5019" spans="3:53" ht="12.75" x14ac:dyDescent="0.2">
      <c r="C5019" t="s">
        <v>915</v>
      </c>
      <c r="D5019" t="s">
        <v>114</v>
      </c>
      <c r="E5019">
        <v>28.73</v>
      </c>
      <c r="F5019">
        <v>11.11</v>
      </c>
      <c r="G5019">
        <v>-0.45</v>
      </c>
      <c r="H5019">
        <v>6070</v>
      </c>
      <c r="I5019">
        <v>-21.148</v>
      </c>
      <c r="J5019" t="s">
        <v>78</v>
      </c>
      <c r="K5019">
        <v>67.5</v>
      </c>
      <c r="L5019">
        <v>28.504355</v>
      </c>
      <c r="M5019">
        <v>1.282768896191492</v>
      </c>
      <c r="N5019">
        <v>28.67426129032258</v>
      </c>
      <c r="O5019">
        <v>0.68262860443237316</v>
      </c>
      <c r="P5019">
        <v>1385000</v>
      </c>
      <c r="Q5019">
        <v>1309000</v>
      </c>
      <c r="R5019">
        <v>1.06</v>
      </c>
      <c r="S5019">
        <v>26.074999999999999</v>
      </c>
      <c r="T5019">
        <v>7.097999999999999</v>
      </c>
      <c r="U5019">
        <v>15.492000000000001</v>
      </c>
      <c r="V5019">
        <f t="shared" si="543"/>
        <v>2.450116868685503</v>
      </c>
      <c r="AC5019">
        <v>29.52</v>
      </c>
      <c r="AD5019">
        <v>28.21</v>
      </c>
      <c r="AH5019" s="85">
        <f>IF(AND(M5019&lt;Variables!$G$6,M5019&gt;Variables!$G$5),0,1)</f>
        <v>1</v>
      </c>
      <c r="AI5019" s="85">
        <f t="shared" si="542"/>
        <v>1</v>
      </c>
      <c r="AJ5019" s="85">
        <f>IF(I5019&gt;Variables!$G$7,0,1)</f>
        <v>1</v>
      </c>
      <c r="AK5019" s="85">
        <f>IF(F5019&gt;Variables!$G$8,0,1)</f>
        <v>0</v>
      </c>
      <c r="AL5019" s="85">
        <f>IF(G5019&gt;Variables!$G$9,0,1)</f>
        <v>1</v>
      </c>
      <c r="AM5019" s="85">
        <f>IF(AND(K5019&gt;Variables!$G$10,K5019&lt;Variables!$G$11),0,1)</f>
        <v>0</v>
      </c>
      <c r="AN5019" s="103">
        <f>IF(H5019&lt;Variables!$G$13,1,0)</f>
        <v>0</v>
      </c>
      <c r="AO5019" s="101">
        <f>IF(R5019&lt;Variables!$G$12,0,1)</f>
        <v>0</v>
      </c>
      <c r="AP5019" s="86">
        <f t="shared" si="540"/>
        <v>1</v>
      </c>
      <c r="AR5019">
        <v>0</v>
      </c>
      <c r="AS5019">
        <v>0</v>
      </c>
      <c r="AT5019">
        <v>1</v>
      </c>
      <c r="AU5019">
        <v>0</v>
      </c>
      <c r="BA5019">
        <v>-0.63</v>
      </c>
    </row>
    <row r="5020" spans="3:53" ht="12.75" x14ac:dyDescent="0.2">
      <c r="C5020" t="s">
        <v>915</v>
      </c>
      <c r="D5020" t="s">
        <v>919</v>
      </c>
      <c r="E5020">
        <v>0.75</v>
      </c>
      <c r="F5020">
        <v>10.76</v>
      </c>
      <c r="G5020">
        <v>-7.21</v>
      </c>
      <c r="H5020">
        <v>47.31</v>
      </c>
      <c r="I5020">
        <v>-59.082999999999998</v>
      </c>
      <c r="J5020" t="s">
        <v>78</v>
      </c>
      <c r="K5020">
        <v>43.3</v>
      </c>
      <c r="L5020">
        <v>0.77174054999999997</v>
      </c>
      <c r="M5020">
        <v>-2.7144550069320519</v>
      </c>
      <c r="N5020">
        <v>0.774557612903226</v>
      </c>
      <c r="O5020">
        <v>-3.068282140323535</v>
      </c>
      <c r="P5020">
        <v>3120000</v>
      </c>
      <c r="Q5020">
        <v>1170000</v>
      </c>
      <c r="R5020">
        <v>2.67</v>
      </c>
      <c r="S5020">
        <v>26.074999999999999</v>
      </c>
      <c r="T5020">
        <v>7.097999999999999</v>
      </c>
      <c r="U5020">
        <v>15.492000000000001</v>
      </c>
      <c r="V5020">
        <f t="shared" si="543"/>
        <v>2.3156402115781005</v>
      </c>
      <c r="AC5020">
        <v>0.78920000000000001</v>
      </c>
      <c r="AD5020">
        <v>0.72</v>
      </c>
      <c r="AH5020" s="85">
        <f>IF(AND(M5020&lt;Variables!$G$6,M5020&gt;Variables!$G$5),0,1)</f>
        <v>0</v>
      </c>
      <c r="AI5020" s="85">
        <f t="shared" si="542"/>
        <v>1</v>
      </c>
      <c r="AJ5020" s="85">
        <f>IF(I5020&gt;Variables!$G$7,0,1)</f>
        <v>1</v>
      </c>
      <c r="AK5020" s="85">
        <f>IF(F5020&gt;Variables!$G$8,0,1)</f>
        <v>0</v>
      </c>
      <c r="AL5020" s="85">
        <f>IF(G5020&gt;Variables!$G$9,0,1)</f>
        <v>1</v>
      </c>
      <c r="AM5020" s="85">
        <f>IF(AND(K5020&gt;Variables!$G$10,K5020&lt;Variables!$G$11),0,1)</f>
        <v>1</v>
      </c>
      <c r="AN5020" s="103">
        <f>IF(H5020&lt;Variables!$G$13,1,0)</f>
        <v>1</v>
      </c>
      <c r="AO5020" s="101">
        <f>IF(R5020&lt;Variables!$G$12,0,1)</f>
        <v>1</v>
      </c>
      <c r="AP5020" s="86">
        <f t="shared" si="540"/>
        <v>1</v>
      </c>
      <c r="AR5020">
        <v>1</v>
      </c>
      <c r="AS5020">
        <v>0</v>
      </c>
      <c r="AT5020">
        <v>0</v>
      </c>
      <c r="AU5020">
        <v>0</v>
      </c>
      <c r="BA5020">
        <v>2</v>
      </c>
    </row>
    <row r="5021" spans="3:53" ht="12.75" x14ac:dyDescent="0.2">
      <c r="C5021" t="s">
        <v>915</v>
      </c>
      <c r="D5021" t="s">
        <v>920</v>
      </c>
      <c r="E5021">
        <v>15.98</v>
      </c>
      <c r="F5021">
        <v>13.9</v>
      </c>
      <c r="G5021">
        <v>8.4</v>
      </c>
      <c r="H5021">
        <v>-99999</v>
      </c>
      <c r="I5021">
        <v>7.609</v>
      </c>
      <c r="J5021" t="s">
        <v>78</v>
      </c>
      <c r="K5021">
        <v>52.13</v>
      </c>
      <c r="L5021">
        <v>16.617100000000001</v>
      </c>
      <c r="M5021">
        <v>-3.7136443783813098</v>
      </c>
      <c r="N5021">
        <v>16.69736363636364</v>
      </c>
      <c r="O5021">
        <v>-4.1764894839141737</v>
      </c>
      <c r="P5021">
        <v>75170</v>
      </c>
      <c r="Q5021"/>
      <c r="R5021"/>
      <c r="S5021">
        <v>26.074999999999999</v>
      </c>
      <c r="T5021">
        <v>7.097999999999999</v>
      </c>
      <c r="U5021">
        <v>15.492000000000001</v>
      </c>
      <c r="V5021">
        <f t="shared" si="543"/>
        <v>2.5084658144128644</v>
      </c>
      <c r="AC5021">
        <v>16</v>
      </c>
      <c r="AD5021">
        <v>14.58</v>
      </c>
      <c r="AH5021" s="85">
        <f>IF(AND(M5021&lt;Variables!$G$6,M5021&gt;Variables!$G$5),0,1)</f>
        <v>0</v>
      </c>
      <c r="AI5021" s="85">
        <f t="shared" si="542"/>
        <v>1</v>
      </c>
      <c r="AJ5021" s="85">
        <f>IF(I5021&gt;Variables!$G$7,0,1)</f>
        <v>0</v>
      </c>
      <c r="AK5021" s="85">
        <f>IF(F5021&gt;Variables!$G$8,0,1)</f>
        <v>0</v>
      </c>
      <c r="AL5021" s="85">
        <f>IF(G5021&gt;Variables!$G$9,0,1)</f>
        <v>1</v>
      </c>
      <c r="AM5021" s="85">
        <f>IF(AND(K5021&gt;Variables!$G$10,K5021&lt;Variables!$G$11),0,1)</f>
        <v>0</v>
      </c>
      <c r="AN5021" s="103">
        <f>IF(H5021&lt;Variables!$G$13,1,0)</f>
        <v>1</v>
      </c>
      <c r="AO5021" s="101">
        <f>IF(R5021&lt;Variables!$G$12,0,1)</f>
        <v>0</v>
      </c>
      <c r="AP5021" s="86">
        <f t="shared" si="540"/>
        <v>1</v>
      </c>
      <c r="AR5021">
        <v>0</v>
      </c>
      <c r="AS5021">
        <v>0</v>
      </c>
      <c r="AT5021">
        <v>1</v>
      </c>
      <c r="AU5021">
        <v>0</v>
      </c>
      <c r="BA5021">
        <v>-2.25</v>
      </c>
    </row>
    <row r="5022" spans="3:53" ht="12.75" x14ac:dyDescent="0.2">
      <c r="C5022" t="s">
        <v>915</v>
      </c>
      <c r="D5022" t="s">
        <v>529</v>
      </c>
      <c r="E5022">
        <v>35.67</v>
      </c>
      <c r="F5022">
        <v>8.8699999999999992</v>
      </c>
      <c r="G5022">
        <v>6.31</v>
      </c>
      <c r="H5022">
        <v>1990</v>
      </c>
      <c r="I5022">
        <v>-69.233000000000004</v>
      </c>
      <c r="J5022" t="s">
        <v>78</v>
      </c>
      <c r="K5022">
        <v>55.79</v>
      </c>
      <c r="L5022">
        <v>35.662638888888893</v>
      </c>
      <c r="M5022">
        <v>-1.002839105662255</v>
      </c>
      <c r="N5022">
        <v>35.099537037037038</v>
      </c>
      <c r="O5022">
        <v>0.58537228780583939</v>
      </c>
      <c r="P5022">
        <v>59195</v>
      </c>
      <c r="Q5022">
        <v>389809</v>
      </c>
      <c r="R5022">
        <v>0.15</v>
      </c>
      <c r="S5022">
        <v>26.074999999999999</v>
      </c>
      <c r="T5022">
        <v>7.097999999999999</v>
      </c>
      <c r="U5022">
        <v>15.492000000000001</v>
      </c>
      <c r="V5022">
        <f t="shared" si="543"/>
        <v>2.4698272109093322</v>
      </c>
      <c r="AC5022">
        <v>35.784999999999997</v>
      </c>
      <c r="AD5022">
        <v>33.68</v>
      </c>
      <c r="AH5022" s="85">
        <f>IF(AND(M5022&lt;Variables!$G$6,M5022&gt;Variables!$G$5),0,1)</f>
        <v>1</v>
      </c>
      <c r="AI5022" s="85">
        <f t="shared" si="542"/>
        <v>0</v>
      </c>
      <c r="AJ5022" s="85">
        <f>IF(I5022&gt;Variables!$G$7,0,1)</f>
        <v>1</v>
      </c>
      <c r="AK5022" s="85">
        <f>IF(F5022&gt;Variables!$G$8,0,1)</f>
        <v>1</v>
      </c>
      <c r="AL5022" s="85">
        <f>IF(G5022&gt;Variables!$G$9,0,1)</f>
        <v>1</v>
      </c>
      <c r="AM5022" s="85">
        <f>IF(AND(K5022&gt;Variables!$G$10,K5022&lt;Variables!$G$11),0,1)</f>
        <v>0</v>
      </c>
      <c r="AN5022" s="103">
        <f>IF(H5022&lt;Variables!$G$13,1,0)</f>
        <v>1</v>
      </c>
      <c r="AO5022" s="101">
        <f>IF(R5022&lt;Variables!$G$12,0,1)</f>
        <v>0</v>
      </c>
      <c r="AP5022" s="86">
        <f t="shared" si="540"/>
        <v>1</v>
      </c>
      <c r="AR5022">
        <v>0</v>
      </c>
      <c r="AS5022">
        <v>0</v>
      </c>
      <c r="AT5022">
        <v>1</v>
      </c>
      <c r="AU5022">
        <v>0</v>
      </c>
      <c r="BA5022">
        <v>-1.78</v>
      </c>
    </row>
    <row r="5023" spans="3:53" ht="12.75" x14ac:dyDescent="0.2">
      <c r="C5023" t="s">
        <v>915</v>
      </c>
      <c r="D5023" t="s">
        <v>744</v>
      </c>
      <c r="E5023">
        <v>14.82</v>
      </c>
      <c r="F5023">
        <v>10.15</v>
      </c>
      <c r="G5023">
        <v>9.9700000000000006</v>
      </c>
      <c r="H5023">
        <v>2490</v>
      </c>
      <c r="I5023">
        <v>-22.094999999999999</v>
      </c>
      <c r="J5023" t="s">
        <v>78</v>
      </c>
      <c r="K5023">
        <v>73.22</v>
      </c>
      <c r="L5023">
        <v>14.57606</v>
      </c>
      <c r="M5023">
        <v>2.9084677203578888</v>
      </c>
      <c r="N5023">
        <v>14.445748387096771</v>
      </c>
      <c r="O5023">
        <v>3.836780193390978</v>
      </c>
      <c r="P5023">
        <v>2989000</v>
      </c>
      <c r="Q5023">
        <v>10412000</v>
      </c>
      <c r="R5023">
        <v>0.28999999999999998</v>
      </c>
      <c r="S5023">
        <v>26.074999999999999</v>
      </c>
      <c r="T5023">
        <v>7.097999999999999</v>
      </c>
      <c r="U5023">
        <v>15.492000000000001</v>
      </c>
      <c r="V5023">
        <f t="shared" si="543"/>
        <v>2.3368990553628359</v>
      </c>
      <c r="AC5023">
        <v>15.8</v>
      </c>
      <c r="AD5023">
        <v>10.26</v>
      </c>
      <c r="AH5023" s="85">
        <f>IF(AND(M5023&lt;Variables!$G$6,M5023&gt;Variables!$G$5),0,1)</f>
        <v>1</v>
      </c>
      <c r="AI5023" s="85">
        <f t="shared" si="542"/>
        <v>0</v>
      </c>
      <c r="AJ5023" s="85">
        <f>IF(I5023&gt;Variables!$G$7,0,1)</f>
        <v>1</v>
      </c>
      <c r="AK5023" s="85">
        <f>IF(F5023&gt;Variables!$G$8,0,1)</f>
        <v>0</v>
      </c>
      <c r="AL5023" s="85">
        <f>IF(G5023&gt;Variables!$G$9,0,1)</f>
        <v>1</v>
      </c>
      <c r="AM5023" s="85">
        <f>IF(AND(K5023&gt;Variables!$G$10,K5023&lt;Variables!$G$11),0,1)</f>
        <v>0</v>
      </c>
      <c r="AN5023" s="103">
        <f>IF(H5023&lt;Variables!$G$13,1,0)</f>
        <v>1</v>
      </c>
      <c r="AO5023" s="101">
        <f>IF(R5023&lt;Variables!$G$12,0,1)</f>
        <v>0</v>
      </c>
      <c r="AP5023" s="86">
        <f t="shared" si="540"/>
        <v>1</v>
      </c>
      <c r="AR5023">
        <v>1</v>
      </c>
      <c r="AS5023">
        <v>0</v>
      </c>
      <c r="AT5023">
        <v>0</v>
      </c>
      <c r="AU5023">
        <v>0</v>
      </c>
      <c r="BA5023">
        <v>2</v>
      </c>
    </row>
    <row r="5024" spans="3:53" ht="12.75" x14ac:dyDescent="0.2">
      <c r="C5024" t="s">
        <v>915</v>
      </c>
      <c r="D5024" t="s">
        <v>921</v>
      </c>
      <c r="E5024">
        <v>25.7</v>
      </c>
      <c r="F5024">
        <v>6.6</v>
      </c>
      <c r="G5024">
        <v>4.4800000000000004</v>
      </c>
      <c r="H5024">
        <v>364</v>
      </c>
      <c r="I5024">
        <v>15.707000000000001</v>
      </c>
      <c r="J5024" t="s">
        <v>76</v>
      </c>
      <c r="K5024">
        <v>66.05</v>
      </c>
      <c r="L5024">
        <v>25.23739444444444</v>
      </c>
      <c r="M5024">
        <v>1.5952738561891699</v>
      </c>
      <c r="N5024">
        <v>24.93455925925926</v>
      </c>
      <c r="O5024">
        <v>2.829168678723597</v>
      </c>
      <c r="P5024">
        <v>68661</v>
      </c>
      <c r="Q5024">
        <v>750578</v>
      </c>
      <c r="R5024">
        <v>0.09</v>
      </c>
      <c r="S5024">
        <v>26.074999999999999</v>
      </c>
      <c r="T5024">
        <v>7.097999999999999</v>
      </c>
      <c r="U5024">
        <v>15.492000000000001</v>
      </c>
      <c r="V5024">
        <f t="shared" si="543"/>
        <v>2.4178561078474585</v>
      </c>
      <c r="AC5024">
        <v>27.515000000000001</v>
      </c>
      <c r="AD5024">
        <v>24.76</v>
      </c>
      <c r="AH5024" s="85">
        <f>IF(AND(M5024&lt;Variables!$G$6,M5024&gt;Variables!$G$5),0,1)</f>
        <v>1</v>
      </c>
      <c r="AI5024" s="85">
        <f t="shared" si="542"/>
        <v>0</v>
      </c>
      <c r="AJ5024" s="85">
        <f>IF(I5024&gt;Variables!$G$7,0,1)</f>
        <v>0</v>
      </c>
      <c r="AK5024" s="85">
        <f>IF(F5024&gt;Variables!$G$8,0,1)</f>
        <v>1</v>
      </c>
      <c r="AL5024" s="85">
        <f>IF(G5024&gt;Variables!$G$9,0,1)</f>
        <v>1</v>
      </c>
      <c r="AM5024" s="85">
        <f>IF(AND(K5024&gt;Variables!$G$10,K5024&lt;Variables!$G$11),0,1)</f>
        <v>0</v>
      </c>
      <c r="AN5024" s="103">
        <f>IF(H5024&lt;Variables!$G$13,1,0)</f>
        <v>1</v>
      </c>
      <c r="AO5024" s="101">
        <f>IF(R5024&lt;Variables!$G$12,0,1)</f>
        <v>0</v>
      </c>
      <c r="AP5024" s="86">
        <f t="shared" si="540"/>
        <v>0</v>
      </c>
      <c r="AR5024">
        <v>1</v>
      </c>
      <c r="AS5024">
        <v>0</v>
      </c>
      <c r="AT5024">
        <v>0</v>
      </c>
      <c r="AU5024">
        <v>0</v>
      </c>
      <c r="BA5024">
        <v>0.78</v>
      </c>
    </row>
    <row r="5025" spans="3:53" ht="12.75" x14ac:dyDescent="0.2">
      <c r="C5025" t="s">
        <v>915</v>
      </c>
      <c r="D5025" t="s">
        <v>82</v>
      </c>
      <c r="E5025">
        <v>7.74</v>
      </c>
      <c r="F5025">
        <v>7.4</v>
      </c>
      <c r="G5025">
        <v>6.27</v>
      </c>
      <c r="H5025">
        <v>2330</v>
      </c>
      <c r="I5025">
        <v>-84.215000000000003</v>
      </c>
      <c r="J5025" t="s">
        <v>76</v>
      </c>
      <c r="K5025">
        <v>54.89</v>
      </c>
      <c r="L5025">
        <v>7.7367149999999993</v>
      </c>
      <c r="M5025">
        <v>-0.28067467911121818</v>
      </c>
      <c r="N5025">
        <v>7.6499645161290326</v>
      </c>
      <c r="O5025">
        <v>0.8501409873712189</v>
      </c>
      <c r="P5025">
        <v>699104</v>
      </c>
      <c r="Q5025">
        <v>2722000</v>
      </c>
      <c r="R5025">
        <v>0.26</v>
      </c>
      <c r="S5025">
        <v>26.074999999999999</v>
      </c>
      <c r="T5025">
        <v>7.097999999999999</v>
      </c>
      <c r="U5025">
        <v>15.492000000000001</v>
      </c>
      <c r="V5025">
        <f t="shared" si="543"/>
        <v>2.4289217192911976</v>
      </c>
      <c r="AC5025">
        <v>8.23</v>
      </c>
      <c r="AD5025">
        <v>7.67</v>
      </c>
      <c r="AH5025" s="85">
        <f>IF(AND(M5025&lt;Variables!$G$6,M5025&gt;Variables!$G$5),0,1)</f>
        <v>1</v>
      </c>
      <c r="AI5025" s="85">
        <f t="shared" si="542"/>
        <v>0</v>
      </c>
      <c r="AJ5025" s="85">
        <f>IF(I5025&gt;Variables!$G$7,0,1)</f>
        <v>1</v>
      </c>
      <c r="AK5025" s="85">
        <f>IF(F5025&gt;Variables!$G$8,0,1)</f>
        <v>1</v>
      </c>
      <c r="AL5025" s="85">
        <f>IF(G5025&gt;Variables!$G$9,0,1)</f>
        <v>1</v>
      </c>
      <c r="AM5025" s="85">
        <f>IF(AND(K5025&gt;Variables!$G$10,K5025&lt;Variables!$G$11),0,1)</f>
        <v>0</v>
      </c>
      <c r="AN5025" s="103">
        <f>IF(H5025&lt;Variables!$G$13,1,0)</f>
        <v>1</v>
      </c>
      <c r="AO5025" s="101">
        <f>IF(R5025&lt;Variables!$G$12,0,1)</f>
        <v>0</v>
      </c>
      <c r="AP5025" s="86">
        <f t="shared" si="540"/>
        <v>0</v>
      </c>
      <c r="AR5025">
        <v>1</v>
      </c>
      <c r="AS5025">
        <v>0</v>
      </c>
      <c r="AT5025">
        <v>0</v>
      </c>
      <c r="AU5025">
        <v>0</v>
      </c>
      <c r="BA5025">
        <v>0.97</v>
      </c>
    </row>
    <row r="5026" spans="3:53" ht="12.75" x14ac:dyDescent="0.2">
      <c r="C5026" t="s">
        <v>915</v>
      </c>
      <c r="D5026" t="s">
        <v>922</v>
      </c>
      <c r="E5026">
        <v>25.77</v>
      </c>
      <c r="F5026">
        <v>12.9</v>
      </c>
      <c r="G5026">
        <v>-5.72</v>
      </c>
      <c r="H5026">
        <v>5110</v>
      </c>
      <c r="I5026">
        <v>76.938999999999993</v>
      </c>
      <c r="J5026" t="s">
        <v>76</v>
      </c>
      <c r="K5026">
        <v>56.67</v>
      </c>
      <c r="L5026">
        <v>25.754625000000001</v>
      </c>
      <c r="M5026">
        <v>0.1059033086290445</v>
      </c>
      <c r="N5026">
        <v>25.990964516129029</v>
      </c>
      <c r="O5026">
        <v>-0.80437382767879884</v>
      </c>
      <c r="P5026">
        <v>15804000</v>
      </c>
      <c r="Q5026">
        <v>3011000</v>
      </c>
      <c r="R5026">
        <v>5.25</v>
      </c>
      <c r="S5026">
        <v>26.074999999999999</v>
      </c>
      <c r="T5026">
        <v>7.097999999999999</v>
      </c>
      <c r="U5026">
        <v>15.492000000000001</v>
      </c>
      <c r="V5026">
        <f t="shared" si="543"/>
        <v>2.431307702777656</v>
      </c>
      <c r="AC5026">
        <v>29.46</v>
      </c>
      <c r="AD5026">
        <v>25.46</v>
      </c>
      <c r="AH5026" s="85">
        <f>IF(AND(M5026&lt;Variables!$G$6,M5026&gt;Variables!$G$5),0,1)</f>
        <v>1</v>
      </c>
      <c r="AI5026" s="85">
        <f t="shared" si="542"/>
        <v>1</v>
      </c>
      <c r="AJ5026" s="85">
        <f>IF(I5026&gt;Variables!$G$7,0,1)</f>
        <v>0</v>
      </c>
      <c r="AK5026" s="85">
        <f>IF(F5026&gt;Variables!$G$8,0,1)</f>
        <v>0</v>
      </c>
      <c r="AL5026" s="85">
        <f>IF(G5026&gt;Variables!$G$9,0,1)</f>
        <v>1</v>
      </c>
      <c r="AM5026" s="85">
        <f>IF(AND(K5026&gt;Variables!$G$10,K5026&lt;Variables!$G$11),0,1)</f>
        <v>0</v>
      </c>
      <c r="AN5026" s="103">
        <f>IF(H5026&lt;Variables!$G$13,1,0)</f>
        <v>0</v>
      </c>
      <c r="AO5026" s="101">
        <f>IF(R5026&lt;Variables!$G$12,0,1)</f>
        <v>1</v>
      </c>
      <c r="AP5026" s="86">
        <f t="shared" si="540"/>
        <v>0</v>
      </c>
      <c r="AR5026">
        <v>1</v>
      </c>
      <c r="AS5026">
        <v>0</v>
      </c>
      <c r="AT5026">
        <v>0</v>
      </c>
      <c r="AU5026">
        <v>0</v>
      </c>
      <c r="BA5026">
        <v>2</v>
      </c>
    </row>
    <row r="5027" spans="3:53" ht="12.75" x14ac:dyDescent="0.2">
      <c r="C5027" t="s">
        <v>915</v>
      </c>
      <c r="D5027" t="s">
        <v>923</v>
      </c>
      <c r="E5027">
        <v>3.53</v>
      </c>
      <c r="F5027">
        <v>23.7</v>
      </c>
      <c r="G5027">
        <v>10.31</v>
      </c>
      <c r="H5027">
        <v>33.81</v>
      </c>
      <c r="I5027">
        <v>-92.453000000000003</v>
      </c>
      <c r="J5027" t="s">
        <v>76</v>
      </c>
      <c r="K5027">
        <v>58.75</v>
      </c>
      <c r="L5027">
        <v>3.4892349999999999</v>
      </c>
      <c r="M5027">
        <v>1.4835630159619531</v>
      </c>
      <c r="N5027">
        <v>3.4342064516129032</v>
      </c>
      <c r="O5027">
        <v>3.109700884084611</v>
      </c>
      <c r="P5027">
        <v>2060000</v>
      </c>
      <c r="Q5027">
        <v>375990</v>
      </c>
      <c r="R5027">
        <v>5.48</v>
      </c>
      <c r="S5027">
        <v>26.074999999999999</v>
      </c>
      <c r="T5027">
        <v>7.097999999999999</v>
      </c>
      <c r="U5027">
        <v>15.492000000000001</v>
      </c>
      <c r="V5027">
        <f t="shared" si="543"/>
        <v>2.3815877241716308</v>
      </c>
      <c r="AC5027">
        <v>3.73</v>
      </c>
      <c r="AD5027">
        <v>3.21</v>
      </c>
      <c r="AH5027" s="85">
        <f>IF(AND(M5027&lt;Variables!$G$6,M5027&gt;Variables!$G$5),0,1)</f>
        <v>1</v>
      </c>
      <c r="AI5027" s="85">
        <f t="shared" si="542"/>
        <v>0</v>
      </c>
      <c r="AJ5027" s="85">
        <f>IF(I5027&gt;Variables!$G$7,0,1)</f>
        <v>1</v>
      </c>
      <c r="AK5027" s="85">
        <f>IF(F5027&gt;Variables!$G$8,0,1)</f>
        <v>0</v>
      </c>
      <c r="AL5027" s="85">
        <f>IF(G5027&gt;Variables!$G$9,0,1)</f>
        <v>1</v>
      </c>
      <c r="AM5027" s="85">
        <f>IF(AND(K5027&gt;Variables!$G$10,K5027&lt;Variables!$G$11),0,1)</f>
        <v>0</v>
      </c>
      <c r="AN5027" s="103">
        <f>IF(H5027&lt;Variables!$G$13,1,0)</f>
        <v>1</v>
      </c>
      <c r="AO5027" s="101">
        <f>IF(R5027&lt;Variables!$G$12,0,1)</f>
        <v>1</v>
      </c>
      <c r="AP5027" s="86">
        <f t="shared" si="540"/>
        <v>0</v>
      </c>
      <c r="AR5027">
        <v>1</v>
      </c>
      <c r="AS5027">
        <v>0</v>
      </c>
      <c r="AT5027">
        <v>0</v>
      </c>
      <c r="AU5027">
        <v>0</v>
      </c>
      <c r="BA5027">
        <v>2</v>
      </c>
    </row>
    <row r="5028" spans="3:53" ht="12.75" x14ac:dyDescent="0.2">
      <c r="C5028" t="s">
        <v>915</v>
      </c>
      <c r="D5028" t="s">
        <v>924</v>
      </c>
      <c r="E5028">
        <v>45.43</v>
      </c>
      <c r="F5028">
        <v>6.1</v>
      </c>
      <c r="G5028">
        <v>2.0699999999999998</v>
      </c>
      <c r="H5028">
        <v>2860</v>
      </c>
      <c r="I5028">
        <v>-31.968</v>
      </c>
      <c r="J5028" t="s">
        <v>76</v>
      </c>
      <c r="K5028">
        <v>54.06</v>
      </c>
      <c r="L5028">
        <v>45.325399999999988</v>
      </c>
      <c r="M5028">
        <v>0.14252494186483911</v>
      </c>
      <c r="N5028">
        <v>45.113806451612923</v>
      </c>
      <c r="O5028">
        <v>0.6122151290499448</v>
      </c>
      <c r="P5028">
        <v>86962</v>
      </c>
      <c r="Q5028">
        <v>923207</v>
      </c>
      <c r="R5028">
        <v>0.09</v>
      </c>
      <c r="S5028">
        <v>26.074999999999999</v>
      </c>
      <c r="T5028">
        <v>7.097999999999999</v>
      </c>
      <c r="U5028">
        <v>15.492000000000001</v>
      </c>
      <c r="V5028">
        <f t="shared" si="543"/>
        <v>2.4036848066611651</v>
      </c>
      <c r="AC5028">
        <v>45.81</v>
      </c>
      <c r="AD5028">
        <v>42.92</v>
      </c>
      <c r="AH5028" s="85">
        <f>IF(AND(M5028&lt;Variables!$G$6,M5028&gt;Variables!$G$5),0,1)</f>
        <v>1</v>
      </c>
      <c r="AI5028" s="85">
        <f t="shared" si="542"/>
        <v>0</v>
      </c>
      <c r="AJ5028" s="85">
        <f>IF(I5028&gt;Variables!$G$7,0,1)</f>
        <v>1</v>
      </c>
      <c r="AK5028" s="85">
        <f>IF(F5028&gt;Variables!$G$8,0,1)</f>
        <v>1</v>
      </c>
      <c r="AL5028" s="85">
        <f>IF(G5028&gt;Variables!$G$9,0,1)</f>
        <v>1</v>
      </c>
      <c r="AM5028" s="85">
        <f>IF(AND(K5028&gt;Variables!$G$10,K5028&lt;Variables!$G$11),0,1)</f>
        <v>0</v>
      </c>
      <c r="AN5028" s="103">
        <f>IF(H5028&lt;Variables!$G$13,1,0)</f>
        <v>0</v>
      </c>
      <c r="AO5028" s="101">
        <f>IF(R5028&lt;Variables!$G$12,0,1)</f>
        <v>0</v>
      </c>
      <c r="AP5028" s="86">
        <f t="shared" si="540"/>
        <v>0</v>
      </c>
      <c r="AR5028">
        <v>0</v>
      </c>
      <c r="AS5028">
        <v>0</v>
      </c>
      <c r="AT5028">
        <v>1</v>
      </c>
      <c r="AU5028">
        <v>0</v>
      </c>
      <c r="BA5028">
        <v>-1.3</v>
      </c>
    </row>
    <row r="5029" spans="3:53" ht="12.75" x14ac:dyDescent="0.2">
      <c r="C5029" t="s">
        <v>915</v>
      </c>
      <c r="D5029" t="s">
        <v>925</v>
      </c>
      <c r="E5029">
        <v>52.12</v>
      </c>
      <c r="F5029">
        <v>6.09</v>
      </c>
      <c r="G5029">
        <v>0.66</v>
      </c>
      <c r="H5029">
        <v>-99999</v>
      </c>
      <c r="I5029">
        <v>-2.4910000000000001</v>
      </c>
      <c r="J5029" t="s">
        <v>78</v>
      </c>
      <c r="K5029">
        <v>61.4</v>
      </c>
      <c r="L5029">
        <v>52.307241176470583</v>
      </c>
      <c r="M5029">
        <v>-0.14766822859189899</v>
      </c>
      <c r="N5029">
        <v>52.317420833333337</v>
      </c>
      <c r="O5029">
        <v>-0.1670969859386511</v>
      </c>
      <c r="P5029">
        <v>34788</v>
      </c>
      <c r="Q5029">
        <v>228423</v>
      </c>
      <c r="R5029">
        <v>0.15</v>
      </c>
      <c r="S5029">
        <v>26.074999999999999</v>
      </c>
      <c r="T5029">
        <v>7.097999999999999</v>
      </c>
      <c r="U5029">
        <v>15.492000000000001</v>
      </c>
      <c r="V5029">
        <f t="shared" si="543"/>
        <v>2.4938050845669659</v>
      </c>
      <c r="AC5029">
        <v>52.25</v>
      </c>
      <c r="AD5029">
        <v>51.91</v>
      </c>
      <c r="AH5029" s="85">
        <f>IF(AND(M5029&lt;Variables!$G$6,M5029&gt;Variables!$G$5),0,1)</f>
        <v>1</v>
      </c>
      <c r="AI5029" s="85">
        <f t="shared" si="542"/>
        <v>1</v>
      </c>
      <c r="AJ5029" s="85">
        <f>IF(I5029&gt;Variables!$G$7,0,1)</f>
        <v>1</v>
      </c>
      <c r="AK5029" s="85">
        <f>IF(F5029&gt;Variables!$G$8,0,1)</f>
        <v>1</v>
      </c>
      <c r="AL5029" s="85">
        <f>IF(G5029&gt;Variables!$G$9,0,1)</f>
        <v>1</v>
      </c>
      <c r="AM5029" s="85">
        <f>IF(AND(K5029&gt;Variables!$G$10,K5029&lt;Variables!$G$11),0,1)</f>
        <v>0</v>
      </c>
      <c r="AN5029" s="103">
        <f>IF(H5029&lt;Variables!$G$13,1,0)</f>
        <v>1</v>
      </c>
      <c r="AO5029" s="101">
        <f>IF(R5029&lt;Variables!$G$12,0,1)</f>
        <v>0</v>
      </c>
      <c r="AP5029" s="86">
        <f t="shared" si="540"/>
        <v>1</v>
      </c>
      <c r="AR5029">
        <v>0</v>
      </c>
      <c r="AS5029">
        <v>1</v>
      </c>
      <c r="AT5029">
        <v>0</v>
      </c>
      <c r="AU5029">
        <v>0</v>
      </c>
      <c r="BA5029">
        <v>0.16</v>
      </c>
    </row>
    <row r="5030" spans="3:53" ht="12.75" x14ac:dyDescent="0.2">
      <c r="C5030" t="s">
        <v>915</v>
      </c>
      <c r="D5030" t="s">
        <v>609</v>
      </c>
      <c r="E5030">
        <v>101.44</v>
      </c>
      <c r="F5030">
        <v>7.3</v>
      </c>
      <c r="G5030">
        <v>5.61</v>
      </c>
      <c r="H5030">
        <v>6740</v>
      </c>
      <c r="I5030">
        <v>-78.641000000000005</v>
      </c>
      <c r="J5030" t="s">
        <v>78</v>
      </c>
      <c r="K5030">
        <v>78.5</v>
      </c>
      <c r="L5030">
        <v>99.993249999999989</v>
      </c>
      <c r="M5030">
        <v>1.351841249284337</v>
      </c>
      <c r="N5030">
        <v>99.138074193548377</v>
      </c>
      <c r="O5030">
        <v>2.226113251043202</v>
      </c>
      <c r="P5030">
        <v>172480</v>
      </c>
      <c r="Q5030">
        <v>875384</v>
      </c>
      <c r="R5030">
        <v>0.2</v>
      </c>
      <c r="S5030">
        <v>26.074999999999999</v>
      </c>
      <c r="T5030">
        <v>7.097999999999999</v>
      </c>
      <c r="U5030">
        <v>15.492000000000001</v>
      </c>
      <c r="V5030">
        <f t="shared" si="543"/>
        <v>2.5158447779725122</v>
      </c>
      <c r="AC5030">
        <v>112.85</v>
      </c>
      <c r="AD5030">
        <v>100.22</v>
      </c>
      <c r="AH5030" s="85">
        <f>IF(AND(M5030&lt;Variables!$G$6,M5030&gt;Variables!$G$5),0,1)</f>
        <v>1</v>
      </c>
      <c r="AI5030" s="85">
        <f t="shared" si="542"/>
        <v>0</v>
      </c>
      <c r="AJ5030" s="85">
        <f>IF(I5030&gt;Variables!$G$7,0,1)</f>
        <v>1</v>
      </c>
      <c r="AK5030" s="85">
        <f>IF(F5030&gt;Variables!$G$8,0,1)</f>
        <v>1</v>
      </c>
      <c r="AL5030" s="85">
        <f>IF(G5030&gt;Variables!$G$9,0,1)</f>
        <v>1</v>
      </c>
      <c r="AM5030" s="85">
        <f>IF(AND(K5030&gt;Variables!$G$10,K5030&lt;Variables!$G$11),0,1)</f>
        <v>1</v>
      </c>
      <c r="AN5030" s="103">
        <f>IF(H5030&lt;Variables!$G$13,1,0)</f>
        <v>0</v>
      </c>
      <c r="AO5030" s="101">
        <f>IF(R5030&lt;Variables!$G$12,0,1)</f>
        <v>0</v>
      </c>
      <c r="AP5030" s="86">
        <f t="shared" si="540"/>
        <v>1</v>
      </c>
      <c r="AR5030">
        <v>1</v>
      </c>
      <c r="AS5030">
        <v>0</v>
      </c>
      <c r="AT5030">
        <v>0</v>
      </c>
      <c r="AU5030">
        <v>0</v>
      </c>
      <c r="BA5030">
        <v>2</v>
      </c>
    </row>
    <row r="5031" spans="3:53" ht="12.75" x14ac:dyDescent="0.2">
      <c r="C5031" t="s">
        <v>915</v>
      </c>
      <c r="D5031" t="s">
        <v>926</v>
      </c>
      <c r="E5031">
        <v>21.1</v>
      </c>
      <c r="F5031">
        <v>7.69</v>
      </c>
      <c r="G5031">
        <v>-4.63</v>
      </c>
      <c r="H5031">
        <v>3200</v>
      </c>
      <c r="I5031">
        <v>-42.286000000000001</v>
      </c>
      <c r="J5031" t="s">
        <v>78</v>
      </c>
      <c r="K5031">
        <v>51.16</v>
      </c>
      <c r="L5031">
        <v>21.09958</v>
      </c>
      <c r="M5031">
        <v>-0.47195252227770929</v>
      </c>
      <c r="N5031">
        <v>21.229083870967749</v>
      </c>
      <c r="O5031">
        <v>-1.0791038952040379</v>
      </c>
      <c r="P5031">
        <v>1351000</v>
      </c>
      <c r="Q5031">
        <v>1541000</v>
      </c>
      <c r="R5031">
        <v>0.88</v>
      </c>
      <c r="S5031">
        <v>26.074999999999999</v>
      </c>
      <c r="T5031">
        <v>7.097999999999999</v>
      </c>
      <c r="U5031">
        <v>15.492000000000001</v>
      </c>
      <c r="V5031">
        <f t="shared" si="543"/>
        <v>2.3928694442850529</v>
      </c>
      <c r="AC5031">
        <v>21.84</v>
      </c>
      <c r="AD5031">
        <v>20.575099999999999</v>
      </c>
      <c r="AH5031" s="85">
        <f>IF(AND(M5031&lt;Variables!$G$6,M5031&gt;Variables!$G$5),0,1)</f>
        <v>1</v>
      </c>
      <c r="AI5031" s="85">
        <f t="shared" si="542"/>
        <v>1</v>
      </c>
      <c r="AJ5031" s="85">
        <f>IF(I5031&gt;Variables!$G$7,0,1)</f>
        <v>1</v>
      </c>
      <c r="AK5031" s="85">
        <f>IF(F5031&gt;Variables!$G$8,0,1)</f>
        <v>1</v>
      </c>
      <c r="AL5031" s="85">
        <f>IF(G5031&gt;Variables!$G$9,0,1)</f>
        <v>1</v>
      </c>
      <c r="AM5031" s="85">
        <f>IF(AND(K5031&gt;Variables!$G$10,K5031&lt;Variables!$G$11),0,1)</f>
        <v>0</v>
      </c>
      <c r="AN5031" s="103">
        <f>IF(H5031&lt;Variables!$G$13,1,0)</f>
        <v>0</v>
      </c>
      <c r="AO5031" s="101">
        <f>IF(R5031&lt;Variables!$G$12,0,1)</f>
        <v>0</v>
      </c>
      <c r="AP5031" s="86">
        <f t="shared" si="540"/>
        <v>1</v>
      </c>
      <c r="AR5031">
        <v>1</v>
      </c>
      <c r="AS5031">
        <v>0</v>
      </c>
      <c r="AT5031">
        <v>0</v>
      </c>
      <c r="AU5031">
        <v>0</v>
      </c>
      <c r="BA5031">
        <v>1.24</v>
      </c>
    </row>
    <row r="5032" spans="3:53" ht="12.75" x14ac:dyDescent="0.2">
      <c r="C5032" t="s">
        <v>915</v>
      </c>
      <c r="D5032" t="s">
        <v>880</v>
      </c>
      <c r="E5032">
        <v>41.87</v>
      </c>
      <c r="F5032">
        <v>8.23</v>
      </c>
      <c r="G5032">
        <v>1.45</v>
      </c>
      <c r="H5032">
        <v>5510</v>
      </c>
      <c r="I5032">
        <v>41688.639999999999</v>
      </c>
      <c r="J5032" t="s">
        <v>78</v>
      </c>
      <c r="K5032">
        <v>58.21</v>
      </c>
      <c r="L5032">
        <v>41.993850000000002</v>
      </c>
      <c r="M5032">
        <v>-0.15204607341313589</v>
      </c>
      <c r="N5032">
        <v>41.810548387096773</v>
      </c>
      <c r="O5032">
        <v>0.28569731206897508</v>
      </c>
      <c r="P5032">
        <v>330477</v>
      </c>
      <c r="Q5032">
        <v>1305000</v>
      </c>
      <c r="R5032">
        <v>0.25</v>
      </c>
      <c r="S5032">
        <v>26.074999999999999</v>
      </c>
      <c r="T5032">
        <v>7.097999999999999</v>
      </c>
      <c r="U5032">
        <v>15.492000000000001</v>
      </c>
      <c r="V5032">
        <f t="shared" si="543"/>
        <v>2.4596138832914822</v>
      </c>
      <c r="AC5032">
        <v>43.59</v>
      </c>
      <c r="AD5032">
        <v>39.380000000000003</v>
      </c>
      <c r="AH5032" s="85">
        <f>IF(AND(M5032&lt;Variables!$G$6,M5032&gt;Variables!$G$5),0,1)</f>
        <v>1</v>
      </c>
      <c r="AI5032" s="85">
        <f t="shared" si="542"/>
        <v>0</v>
      </c>
      <c r="AJ5032" s="85">
        <f>IF(I5032&gt;Variables!$G$7,0,1)</f>
        <v>0</v>
      </c>
      <c r="AK5032" s="85">
        <f>IF(F5032&gt;Variables!$G$8,0,1)</f>
        <v>1</v>
      </c>
      <c r="AL5032" s="85">
        <f>IF(G5032&gt;Variables!$G$9,0,1)</f>
        <v>1</v>
      </c>
      <c r="AM5032" s="85">
        <f>IF(AND(K5032&gt;Variables!$G$10,K5032&lt;Variables!$G$11),0,1)</f>
        <v>0</v>
      </c>
      <c r="AN5032" s="103">
        <f>IF(H5032&lt;Variables!$G$13,1,0)</f>
        <v>0</v>
      </c>
      <c r="AO5032" s="101">
        <f>IF(R5032&lt;Variables!$G$12,0,1)</f>
        <v>0</v>
      </c>
      <c r="AP5032" s="86">
        <f t="shared" si="540"/>
        <v>1</v>
      </c>
      <c r="AR5032">
        <v>0</v>
      </c>
      <c r="AS5032">
        <v>0</v>
      </c>
      <c r="AT5032">
        <v>1</v>
      </c>
      <c r="AU5032">
        <v>0</v>
      </c>
      <c r="BA5032">
        <v>-2.25</v>
      </c>
    </row>
    <row r="5033" spans="3:53" ht="12.75" x14ac:dyDescent="0.2">
      <c r="C5033" t="s">
        <v>915</v>
      </c>
      <c r="D5033" t="s">
        <v>603</v>
      </c>
      <c r="E5033">
        <v>16.79</v>
      </c>
      <c r="F5033">
        <v>6.02</v>
      </c>
      <c r="G5033">
        <v>2.13</v>
      </c>
      <c r="H5033">
        <v>10180</v>
      </c>
      <c r="I5033">
        <v>0.24199999999999999</v>
      </c>
      <c r="J5033" t="s">
        <v>78</v>
      </c>
      <c r="K5033">
        <v>59.28</v>
      </c>
      <c r="L5033">
        <v>16.574149999999999</v>
      </c>
      <c r="M5033">
        <v>1.544875604480483</v>
      </c>
      <c r="N5033">
        <v>16.50529677419355</v>
      </c>
      <c r="O5033">
        <v>1.968478545108318</v>
      </c>
      <c r="P5033">
        <v>47328000</v>
      </c>
      <c r="Q5033">
        <v>33670000</v>
      </c>
      <c r="R5033">
        <v>1.41</v>
      </c>
      <c r="S5033">
        <v>26.074999999999999</v>
      </c>
      <c r="T5033">
        <v>7.097999999999999</v>
      </c>
      <c r="U5033">
        <v>15.492000000000001</v>
      </c>
      <c r="V5033">
        <f t="shared" si="543"/>
        <v>2.3815703793630436</v>
      </c>
      <c r="AC5033">
        <v>17.100000000000001</v>
      </c>
      <c r="AD5033">
        <v>15.25</v>
      </c>
      <c r="AH5033" s="85">
        <f>IF(AND(M5033&lt;Variables!$G$6,M5033&gt;Variables!$G$5),0,1)</f>
        <v>1</v>
      </c>
      <c r="AI5033" s="85">
        <f t="shared" si="542"/>
        <v>0</v>
      </c>
      <c r="AJ5033" s="85">
        <f>IF(I5033&gt;Variables!$G$7,0,1)</f>
        <v>0</v>
      </c>
      <c r="AK5033" s="85">
        <f>IF(F5033&gt;Variables!$G$8,0,1)</f>
        <v>1</v>
      </c>
      <c r="AL5033" s="85">
        <f>IF(G5033&gt;Variables!$G$9,0,1)</f>
        <v>1</v>
      </c>
      <c r="AM5033" s="85">
        <f>IF(AND(K5033&gt;Variables!$G$10,K5033&lt;Variables!$G$11),0,1)</f>
        <v>0</v>
      </c>
      <c r="AN5033" s="103">
        <f>IF(H5033&lt;Variables!$G$13,1,0)</f>
        <v>0</v>
      </c>
      <c r="AO5033" s="101">
        <f>IF(R5033&lt;Variables!$G$12,0,1)</f>
        <v>0</v>
      </c>
      <c r="AP5033" s="86">
        <f t="shared" si="540"/>
        <v>1</v>
      </c>
      <c r="AR5033">
        <v>0</v>
      </c>
      <c r="AS5033">
        <v>0</v>
      </c>
      <c r="AT5033">
        <v>1</v>
      </c>
      <c r="AU5033">
        <v>0</v>
      </c>
      <c r="BA5033">
        <v>-1.33</v>
      </c>
    </row>
    <row r="5034" spans="3:53" ht="12.75" x14ac:dyDescent="0.2">
      <c r="C5034" t="s">
        <v>927</v>
      </c>
      <c r="D5034" t="s">
        <v>529</v>
      </c>
      <c r="E5034">
        <v>35.5</v>
      </c>
      <c r="F5034">
        <v>8.3800000000000008</v>
      </c>
      <c r="G5034">
        <v>7.47</v>
      </c>
      <c r="H5034">
        <v>1990</v>
      </c>
      <c r="I5034">
        <v>-69.015000000000001</v>
      </c>
      <c r="J5034" t="s">
        <v>78</v>
      </c>
      <c r="K5034">
        <v>58.4</v>
      </c>
      <c r="L5034">
        <v>35.775305882352939</v>
      </c>
      <c r="M5034">
        <v>-0.23844906493174151</v>
      </c>
      <c r="N5034">
        <v>35.133249999999997</v>
      </c>
      <c r="O5034">
        <v>1.584681178086268</v>
      </c>
      <c r="P5034">
        <v>161818</v>
      </c>
      <c r="Q5034">
        <v>389809</v>
      </c>
      <c r="R5034">
        <v>0.42</v>
      </c>
      <c r="S5034">
        <v>26.888000000000002</v>
      </c>
      <c r="T5034">
        <v>7.1749999999999989</v>
      </c>
      <c r="U5034">
        <v>16.020399999999999</v>
      </c>
      <c r="V5034">
        <f t="shared" si="543"/>
        <v>2.4660082592442176</v>
      </c>
      <c r="AC5034">
        <v>35.700000000000003</v>
      </c>
      <c r="AD5034">
        <v>33.68</v>
      </c>
      <c r="AH5034" s="85">
        <f>IF(AND(M5034&lt;Variables!$G$6,M5034&gt;Variables!$G$5),0,1)</f>
        <v>1</v>
      </c>
      <c r="AI5034" s="85">
        <f t="shared" si="542"/>
        <v>0</v>
      </c>
      <c r="AJ5034" s="85">
        <f>IF(I5034&gt;Variables!$G$7,0,1)</f>
        <v>1</v>
      </c>
      <c r="AK5034" s="85">
        <f>IF(F5034&gt;Variables!$G$8,0,1)</f>
        <v>1</v>
      </c>
      <c r="AL5034" s="85">
        <f>IF(G5034&gt;Variables!$G$9,0,1)</f>
        <v>1</v>
      </c>
      <c r="AM5034" s="85">
        <f>IF(AND(K5034&gt;Variables!$G$10,K5034&lt;Variables!$G$11),0,1)</f>
        <v>0</v>
      </c>
      <c r="AN5034" s="103">
        <f>IF(H5034&lt;Variables!$G$13,1,0)</f>
        <v>1</v>
      </c>
      <c r="AO5034" s="101">
        <f>IF(R5034&lt;Variables!$G$12,0,1)</f>
        <v>0</v>
      </c>
      <c r="AP5034" s="86">
        <f t="shared" si="540"/>
        <v>1</v>
      </c>
      <c r="AR5034">
        <v>0</v>
      </c>
      <c r="AS5034">
        <v>0</v>
      </c>
      <c r="AT5034">
        <v>1</v>
      </c>
      <c r="AU5034">
        <v>0</v>
      </c>
      <c r="BA5034">
        <v>-1.67</v>
      </c>
    </row>
    <row r="5035" spans="3:53" ht="12.75" x14ac:dyDescent="0.2">
      <c r="C5035" t="s">
        <v>927</v>
      </c>
      <c r="D5035" t="s">
        <v>880</v>
      </c>
      <c r="E5035">
        <v>41.87</v>
      </c>
      <c r="F5035">
        <v>7.89</v>
      </c>
      <c r="G5035">
        <v>1.27</v>
      </c>
      <c r="H5035">
        <v>5510</v>
      </c>
      <c r="I5035">
        <v>41288.802000000003</v>
      </c>
      <c r="J5035" t="s">
        <v>78</v>
      </c>
      <c r="K5035">
        <v>56</v>
      </c>
      <c r="L5035">
        <v>41.883950000000013</v>
      </c>
      <c r="M5035">
        <v>-6.9119555342819647E-2</v>
      </c>
      <c r="N5035">
        <v>41.814138888888877</v>
      </c>
      <c r="O5035">
        <v>9.7720800181229278E-2</v>
      </c>
      <c r="P5035">
        <v>351303</v>
      </c>
      <c r="Q5035">
        <v>1305000</v>
      </c>
      <c r="R5035">
        <v>0.27</v>
      </c>
      <c r="S5035">
        <v>26.888000000000002</v>
      </c>
      <c r="T5035">
        <v>7.1749999999999989</v>
      </c>
      <c r="U5035">
        <v>16.020399999999999</v>
      </c>
      <c r="V5035">
        <f t="shared" si="543"/>
        <v>2.4321548120938941</v>
      </c>
      <c r="AC5035">
        <v>43.59</v>
      </c>
      <c r="AD5035">
        <v>39.380000000000003</v>
      </c>
      <c r="AH5035" s="85">
        <f>IF(AND(M5035&lt;Variables!$G$6,M5035&gt;Variables!$G$5),0,1)</f>
        <v>1</v>
      </c>
      <c r="AI5035" s="85">
        <f t="shared" si="542"/>
        <v>0</v>
      </c>
      <c r="AJ5035" s="85">
        <f>IF(I5035&gt;Variables!$G$7,0,1)</f>
        <v>0</v>
      </c>
      <c r="AK5035" s="85">
        <f>IF(F5035&gt;Variables!$G$8,0,1)</f>
        <v>1</v>
      </c>
      <c r="AL5035" s="85">
        <f>IF(G5035&gt;Variables!$G$9,0,1)</f>
        <v>1</v>
      </c>
      <c r="AM5035" s="85">
        <f>IF(AND(K5035&gt;Variables!$G$10,K5035&lt;Variables!$G$11),0,1)</f>
        <v>0</v>
      </c>
      <c r="AN5035" s="103">
        <f>IF(H5035&lt;Variables!$G$13,1,0)</f>
        <v>0</v>
      </c>
      <c r="AO5035" s="101">
        <f>IF(R5035&lt;Variables!$G$12,0,1)</f>
        <v>0</v>
      </c>
      <c r="AP5035" s="86">
        <f t="shared" si="540"/>
        <v>1</v>
      </c>
      <c r="AR5035">
        <v>0</v>
      </c>
      <c r="AS5035">
        <v>0</v>
      </c>
      <c r="AT5035">
        <v>1</v>
      </c>
      <c r="AU5035">
        <v>0</v>
      </c>
      <c r="BA5035">
        <v>-2.25</v>
      </c>
    </row>
    <row r="5036" spans="3:53" ht="12.75" x14ac:dyDescent="0.2">
      <c r="C5036" t="s">
        <v>927</v>
      </c>
      <c r="D5036" t="s">
        <v>926</v>
      </c>
      <c r="E5036">
        <v>20.98</v>
      </c>
      <c r="F5036">
        <v>7.67</v>
      </c>
      <c r="G5036">
        <v>-4.7</v>
      </c>
      <c r="H5036">
        <v>3200</v>
      </c>
      <c r="I5036">
        <v>-42.293999999999997</v>
      </c>
      <c r="J5036" t="s">
        <v>78</v>
      </c>
      <c r="K5036">
        <v>50.11</v>
      </c>
      <c r="L5036">
        <v>21.04083</v>
      </c>
      <c r="M5036">
        <v>-0.26534124366767031</v>
      </c>
      <c r="N5036">
        <v>21.200183333333332</v>
      </c>
      <c r="O5036">
        <v>-1.0150069456946469</v>
      </c>
      <c r="P5036">
        <v>1448000</v>
      </c>
      <c r="Q5036">
        <v>1541000</v>
      </c>
      <c r="R5036">
        <v>0.94</v>
      </c>
      <c r="S5036">
        <v>26.888000000000002</v>
      </c>
      <c r="T5036">
        <v>7.1749999999999989</v>
      </c>
      <c r="U5036">
        <v>16.020399999999999</v>
      </c>
      <c r="V5036">
        <f t="shared" si="543"/>
        <v>2.3751227659416481</v>
      </c>
      <c r="AC5036">
        <v>21.84</v>
      </c>
      <c r="AD5036">
        <v>20.575099999999999</v>
      </c>
      <c r="AH5036" s="85">
        <f>IF(AND(M5036&lt;Variables!$G$6,M5036&gt;Variables!$G$5),0,1)</f>
        <v>1</v>
      </c>
      <c r="AI5036" s="85">
        <f t="shared" si="542"/>
        <v>1</v>
      </c>
      <c r="AJ5036" s="85">
        <f>IF(I5036&gt;Variables!$G$7,0,1)</f>
        <v>1</v>
      </c>
      <c r="AK5036" s="85">
        <f>IF(F5036&gt;Variables!$G$8,0,1)</f>
        <v>1</v>
      </c>
      <c r="AL5036" s="85">
        <f>IF(G5036&gt;Variables!$G$9,0,1)</f>
        <v>1</v>
      </c>
      <c r="AM5036" s="85">
        <f>IF(AND(K5036&gt;Variables!$G$10,K5036&lt;Variables!$G$11),0,1)</f>
        <v>0</v>
      </c>
      <c r="AN5036" s="103">
        <f>IF(H5036&lt;Variables!$G$13,1,0)</f>
        <v>0</v>
      </c>
      <c r="AO5036" s="101">
        <f>IF(R5036&lt;Variables!$G$12,0,1)</f>
        <v>0</v>
      </c>
      <c r="AP5036" s="86">
        <f t="shared" si="540"/>
        <v>1</v>
      </c>
      <c r="AR5036">
        <v>1</v>
      </c>
      <c r="AS5036">
        <v>0</v>
      </c>
      <c r="AT5036">
        <v>0</v>
      </c>
      <c r="AU5036">
        <v>0</v>
      </c>
      <c r="BA5036">
        <v>1.48</v>
      </c>
    </row>
    <row r="5037" spans="3:53" ht="12.75" x14ac:dyDescent="0.2">
      <c r="C5037" t="s">
        <v>927</v>
      </c>
      <c r="D5037" t="s">
        <v>609</v>
      </c>
      <c r="E5037">
        <v>102.08</v>
      </c>
      <c r="F5037">
        <v>7.58</v>
      </c>
      <c r="G5037">
        <v>6.37</v>
      </c>
      <c r="H5037">
        <v>6740</v>
      </c>
      <c r="I5037">
        <v>-78.536000000000001</v>
      </c>
      <c r="J5037" t="s">
        <v>78</v>
      </c>
      <c r="K5037">
        <v>82.47</v>
      </c>
      <c r="L5037">
        <v>100.72264</v>
      </c>
      <c r="M5037">
        <v>1.342657420417102</v>
      </c>
      <c r="N5037">
        <v>99.49466944444444</v>
      </c>
      <c r="O5037">
        <v>2.5934359800012809</v>
      </c>
      <c r="P5037">
        <v>219655</v>
      </c>
      <c r="Q5037">
        <v>875384</v>
      </c>
      <c r="R5037">
        <v>0.25</v>
      </c>
      <c r="S5037">
        <v>26.888000000000002</v>
      </c>
      <c r="T5037">
        <v>7.1749999999999989</v>
      </c>
      <c r="U5037">
        <v>16.020399999999999</v>
      </c>
      <c r="V5037">
        <f t="shared" si="543"/>
        <v>2.5425746094277111</v>
      </c>
      <c r="AC5037">
        <v>112.85</v>
      </c>
      <c r="AD5037">
        <v>100.22</v>
      </c>
      <c r="AH5037" s="85">
        <f>IF(AND(M5037&lt;Variables!$G$6,M5037&gt;Variables!$G$5),0,1)</f>
        <v>1</v>
      </c>
      <c r="AI5037" s="85">
        <f t="shared" si="542"/>
        <v>0</v>
      </c>
      <c r="AJ5037" s="85">
        <f>IF(I5037&gt;Variables!$G$7,0,1)</f>
        <v>1</v>
      </c>
      <c r="AK5037" s="85">
        <f>IF(F5037&gt;Variables!$G$8,0,1)</f>
        <v>1</v>
      </c>
      <c r="AL5037" s="85">
        <f>IF(G5037&gt;Variables!$G$9,0,1)</f>
        <v>1</v>
      </c>
      <c r="AM5037" s="85">
        <f>IF(AND(K5037&gt;Variables!$G$10,K5037&lt;Variables!$G$11),0,1)</f>
        <v>1</v>
      </c>
      <c r="AN5037" s="103">
        <f>IF(H5037&lt;Variables!$G$13,1,0)</f>
        <v>0</v>
      </c>
      <c r="AO5037" s="101">
        <f>IF(R5037&lt;Variables!$G$12,0,1)</f>
        <v>0</v>
      </c>
      <c r="AP5037" s="86">
        <f t="shared" si="540"/>
        <v>1</v>
      </c>
      <c r="AR5037">
        <v>1</v>
      </c>
      <c r="AS5037">
        <v>0</v>
      </c>
      <c r="AT5037">
        <v>0</v>
      </c>
      <c r="AU5037">
        <v>0</v>
      </c>
      <c r="BA5037">
        <v>2</v>
      </c>
    </row>
    <row r="5038" spans="3:53" ht="12.75" x14ac:dyDescent="0.2">
      <c r="C5038" t="s">
        <v>927</v>
      </c>
      <c r="D5038" t="s">
        <v>603</v>
      </c>
      <c r="E5038">
        <v>16.95</v>
      </c>
      <c r="F5038">
        <v>7.23</v>
      </c>
      <c r="G5038">
        <v>2.9</v>
      </c>
      <c r="H5038">
        <v>10180</v>
      </c>
      <c r="I5038">
        <v>0.25</v>
      </c>
      <c r="J5038" t="s">
        <v>78</v>
      </c>
      <c r="K5038">
        <v>61.13</v>
      </c>
      <c r="L5038">
        <v>16.725950000000001</v>
      </c>
      <c r="M5038">
        <v>1.390952382375908</v>
      </c>
      <c r="N5038">
        <v>16.560816666666671</v>
      </c>
      <c r="O5038">
        <v>2.401954815030233</v>
      </c>
      <c r="P5038">
        <v>51126000</v>
      </c>
      <c r="Q5038">
        <v>33670000</v>
      </c>
      <c r="R5038">
        <v>1.52</v>
      </c>
      <c r="S5038">
        <v>26.888000000000002</v>
      </c>
      <c r="T5038">
        <v>7.1749999999999989</v>
      </c>
      <c r="U5038">
        <v>16.020399999999999</v>
      </c>
      <c r="V5038">
        <f t="shared" si="543"/>
        <v>2.4014320436124694</v>
      </c>
      <c r="AC5038">
        <v>17.100000000000001</v>
      </c>
      <c r="AD5038">
        <v>15.25</v>
      </c>
      <c r="AH5038" s="85">
        <f>IF(AND(M5038&lt;Variables!$G$6,M5038&gt;Variables!$G$5),0,1)</f>
        <v>1</v>
      </c>
      <c r="AI5038" s="85">
        <f t="shared" si="542"/>
        <v>0</v>
      </c>
      <c r="AJ5038" s="85">
        <f>IF(I5038&gt;Variables!$G$7,0,1)</f>
        <v>0</v>
      </c>
      <c r="AK5038" s="85">
        <f>IF(F5038&gt;Variables!$G$8,0,1)</f>
        <v>1</v>
      </c>
      <c r="AL5038" s="85">
        <f>IF(G5038&gt;Variables!$G$9,0,1)</f>
        <v>1</v>
      </c>
      <c r="AM5038" s="85">
        <f>IF(AND(K5038&gt;Variables!$G$10,K5038&lt;Variables!$G$11),0,1)</f>
        <v>0</v>
      </c>
      <c r="AN5038" s="103">
        <f>IF(H5038&lt;Variables!$G$13,1,0)</f>
        <v>0</v>
      </c>
      <c r="AO5038" s="101">
        <f>IF(R5038&lt;Variables!$G$12,0,1)</f>
        <v>0</v>
      </c>
      <c r="AP5038" s="86">
        <f t="shared" si="540"/>
        <v>1</v>
      </c>
      <c r="AR5038">
        <v>0</v>
      </c>
      <c r="AS5038">
        <v>0</v>
      </c>
      <c r="AT5038">
        <v>1</v>
      </c>
      <c r="AU5038">
        <v>0</v>
      </c>
      <c r="BA5038">
        <v>-2.25</v>
      </c>
    </row>
    <row r="5039" spans="3:53" ht="12.75" x14ac:dyDescent="0.2">
      <c r="C5039" t="s">
        <v>927</v>
      </c>
      <c r="D5039" t="s">
        <v>620</v>
      </c>
      <c r="E5039">
        <v>105.25</v>
      </c>
      <c r="F5039">
        <v>6.18</v>
      </c>
      <c r="G5039">
        <v>5.76</v>
      </c>
      <c r="H5039">
        <v>6150</v>
      </c>
      <c r="I5039">
        <v>-11.512</v>
      </c>
      <c r="J5039" t="s">
        <v>78</v>
      </c>
      <c r="K5039">
        <v>73.78</v>
      </c>
      <c r="L5039">
        <v>103.66343999999999</v>
      </c>
      <c r="M5039">
        <v>1.868122454743929</v>
      </c>
      <c r="N5039">
        <v>103.1478388888889</v>
      </c>
      <c r="O5039">
        <v>2.377326696832271</v>
      </c>
      <c r="P5039">
        <v>532301</v>
      </c>
      <c r="Q5039">
        <v>2511000</v>
      </c>
      <c r="R5039">
        <v>0.21</v>
      </c>
      <c r="S5039">
        <v>26.888000000000002</v>
      </c>
      <c r="T5039">
        <v>7.1749999999999989</v>
      </c>
      <c r="U5039">
        <v>16.020399999999999</v>
      </c>
      <c r="V5039">
        <f t="shared" si="543"/>
        <v>2.4364932428762924</v>
      </c>
      <c r="AC5039">
        <v>109.01</v>
      </c>
      <c r="AD5039">
        <v>102.0971</v>
      </c>
      <c r="AH5039" s="85">
        <f>IF(AND(M5039&lt;Variables!$G$6,M5039&gt;Variables!$G$5),0,1)</f>
        <v>1</v>
      </c>
      <c r="AI5039" s="85">
        <f t="shared" si="542"/>
        <v>0</v>
      </c>
      <c r="AJ5039" s="85">
        <f>IF(I5039&gt;Variables!$G$7,0,1)</f>
        <v>1</v>
      </c>
      <c r="AK5039" s="85">
        <f>IF(F5039&gt;Variables!$G$8,0,1)</f>
        <v>1</v>
      </c>
      <c r="AL5039" s="85">
        <f>IF(G5039&gt;Variables!$G$9,0,1)</f>
        <v>1</v>
      </c>
      <c r="AM5039" s="85">
        <f>IF(AND(K5039&gt;Variables!$G$10,K5039&lt;Variables!$G$11),0,1)</f>
        <v>0</v>
      </c>
      <c r="AN5039" s="103">
        <f>IF(H5039&lt;Variables!$G$13,1,0)</f>
        <v>0</v>
      </c>
      <c r="AO5039" s="101">
        <f>IF(R5039&lt;Variables!$G$12,0,1)</f>
        <v>0</v>
      </c>
      <c r="AP5039" s="86">
        <f t="shared" ref="AP5039:AP5102" si="544">IF(J5039="Pass", 0,1)</f>
        <v>1</v>
      </c>
      <c r="AR5039">
        <v>1</v>
      </c>
      <c r="AS5039">
        <v>0</v>
      </c>
      <c r="AT5039">
        <v>0</v>
      </c>
      <c r="AU5039">
        <v>0</v>
      </c>
      <c r="BA5039">
        <v>2</v>
      </c>
    </row>
    <row r="5040" spans="3:53" ht="12.75" x14ac:dyDescent="0.2">
      <c r="C5040" t="s">
        <v>927</v>
      </c>
      <c r="D5040" t="s">
        <v>331</v>
      </c>
      <c r="E5040">
        <v>59.16</v>
      </c>
      <c r="F5040">
        <v>7.15</v>
      </c>
      <c r="G5040">
        <v>3.43</v>
      </c>
      <c r="H5040">
        <v>29510</v>
      </c>
      <c r="I5040">
        <v>2089.6179999999999</v>
      </c>
      <c r="J5040" t="s">
        <v>78</v>
      </c>
      <c r="K5040">
        <v>56.47</v>
      </c>
      <c r="L5040">
        <v>58.555280000000003</v>
      </c>
      <c r="M5040">
        <v>0.96442199576195553</v>
      </c>
      <c r="N5040">
        <v>58.051072222222238</v>
      </c>
      <c r="O5040">
        <v>1.841357509618174</v>
      </c>
      <c r="P5040">
        <v>60212000</v>
      </c>
      <c r="Q5040">
        <v>140092000</v>
      </c>
      <c r="R5040">
        <v>0.43</v>
      </c>
      <c r="S5040">
        <v>26.888000000000002</v>
      </c>
      <c r="T5040">
        <v>7.1749999999999989</v>
      </c>
      <c r="U5040">
        <v>16.020399999999999</v>
      </c>
      <c r="V5040">
        <f t="shared" si="543"/>
        <v>2.3909336559274585</v>
      </c>
      <c r="AC5040">
        <v>60.2</v>
      </c>
      <c r="AD5040">
        <v>52.77</v>
      </c>
      <c r="AH5040" s="85">
        <f>IF(AND(M5040&lt;Variables!$G$6,M5040&gt;Variables!$G$5),0,1)</f>
        <v>1</v>
      </c>
      <c r="AI5040" s="85">
        <f t="shared" si="542"/>
        <v>0</v>
      </c>
      <c r="AJ5040" s="85">
        <f>IF(I5040&gt;Variables!$G$7,0,1)</f>
        <v>0</v>
      </c>
      <c r="AK5040" s="85">
        <f>IF(F5040&gt;Variables!$G$8,0,1)</f>
        <v>1</v>
      </c>
      <c r="AL5040" s="85">
        <f>IF(G5040&gt;Variables!$G$9,0,1)</f>
        <v>1</v>
      </c>
      <c r="AM5040" s="85">
        <f>IF(AND(K5040&gt;Variables!$G$10,K5040&lt;Variables!$G$11),0,1)</f>
        <v>0</v>
      </c>
      <c r="AN5040" s="103">
        <f>IF(H5040&lt;Variables!$G$13,1,0)</f>
        <v>0</v>
      </c>
      <c r="AO5040" s="101">
        <f>IF(R5040&lt;Variables!$G$12,0,1)</f>
        <v>0</v>
      </c>
      <c r="AP5040" s="86">
        <f t="shared" si="544"/>
        <v>1</v>
      </c>
      <c r="AR5040">
        <v>0</v>
      </c>
      <c r="AS5040">
        <v>0</v>
      </c>
      <c r="AT5040">
        <v>1</v>
      </c>
      <c r="AU5040">
        <v>0</v>
      </c>
      <c r="BA5040">
        <v>-2.25</v>
      </c>
    </row>
    <row r="5041" spans="3:53" ht="12.75" x14ac:dyDescent="0.2">
      <c r="C5041" t="s">
        <v>927</v>
      </c>
      <c r="D5041" t="s">
        <v>193</v>
      </c>
      <c r="E5041">
        <v>23.3</v>
      </c>
      <c r="F5041">
        <v>6.08</v>
      </c>
      <c r="G5041">
        <v>3.52</v>
      </c>
      <c r="H5041">
        <v>9150</v>
      </c>
      <c r="I5041">
        <v>-21.129000000000001</v>
      </c>
      <c r="J5041" t="s">
        <v>78</v>
      </c>
      <c r="K5041">
        <v>53.42</v>
      </c>
      <c r="L5041">
        <v>23.119070000000001</v>
      </c>
      <c r="M5041">
        <v>0.47982033879390368</v>
      </c>
      <c r="N5041">
        <v>23.21575555555556</v>
      </c>
      <c r="O5041">
        <v>6.1356798878918692E-2</v>
      </c>
      <c r="P5041">
        <v>4925000</v>
      </c>
      <c r="Q5041">
        <v>22202000</v>
      </c>
      <c r="R5041">
        <v>0.22</v>
      </c>
      <c r="S5041">
        <v>26.888000000000002</v>
      </c>
      <c r="T5041">
        <v>7.1749999999999989</v>
      </c>
      <c r="U5041">
        <v>16.020399999999999</v>
      </c>
      <c r="V5041">
        <f t="shared" si="543"/>
        <v>2.3852167048979047</v>
      </c>
      <c r="AC5041">
        <v>24.48</v>
      </c>
      <c r="AD5041">
        <v>22.32</v>
      </c>
      <c r="AH5041" s="85">
        <f>IF(AND(M5041&lt;Variables!$G$6,M5041&gt;Variables!$G$5),0,1)</f>
        <v>1</v>
      </c>
      <c r="AI5041" s="85">
        <f t="shared" si="542"/>
        <v>1</v>
      </c>
      <c r="AJ5041" s="85">
        <f>IF(I5041&gt;Variables!$G$7,0,1)</f>
        <v>1</v>
      </c>
      <c r="AK5041" s="85">
        <f>IF(F5041&gt;Variables!$G$8,0,1)</f>
        <v>1</v>
      </c>
      <c r="AL5041" s="85">
        <f>IF(G5041&gt;Variables!$G$9,0,1)</f>
        <v>1</v>
      </c>
      <c r="AM5041" s="85">
        <f>IF(AND(K5041&gt;Variables!$G$10,K5041&lt;Variables!$G$11),0,1)</f>
        <v>0</v>
      </c>
      <c r="AN5041" s="103">
        <f>IF(H5041&lt;Variables!$G$13,1,0)</f>
        <v>0</v>
      </c>
      <c r="AO5041" s="101">
        <f>IF(R5041&lt;Variables!$G$12,0,1)</f>
        <v>0</v>
      </c>
      <c r="AP5041" s="86">
        <f t="shared" si="544"/>
        <v>1</v>
      </c>
      <c r="AR5041">
        <v>1</v>
      </c>
      <c r="AS5041">
        <v>0</v>
      </c>
      <c r="AT5041">
        <v>0</v>
      </c>
      <c r="AU5041">
        <v>0</v>
      </c>
      <c r="BA5041">
        <v>2</v>
      </c>
    </row>
    <row r="5042" spans="3:53" ht="12.75" x14ac:dyDescent="0.2">
      <c r="C5042" t="s">
        <v>927</v>
      </c>
      <c r="D5042" t="s">
        <v>923</v>
      </c>
      <c r="E5042">
        <v>3.54</v>
      </c>
      <c r="F5042">
        <v>23.88</v>
      </c>
      <c r="G5042">
        <v>11.21</v>
      </c>
      <c r="H5042">
        <v>33.81</v>
      </c>
      <c r="I5042">
        <v>-92.344999999999999</v>
      </c>
      <c r="J5042" t="s">
        <v>76</v>
      </c>
      <c r="K5042">
        <v>60.32</v>
      </c>
      <c r="L5042">
        <v>3.50928</v>
      </c>
      <c r="M5042">
        <v>1.7302694569826129</v>
      </c>
      <c r="N5042">
        <v>3.4519277777777782</v>
      </c>
      <c r="O5042">
        <v>3.420471974597123</v>
      </c>
      <c r="P5042">
        <v>2230000</v>
      </c>
      <c r="Q5042">
        <v>375990</v>
      </c>
      <c r="R5042">
        <v>5.93</v>
      </c>
      <c r="S5042">
        <v>26.888000000000002</v>
      </c>
      <c r="T5042">
        <v>7.1749999999999989</v>
      </c>
      <c r="U5042">
        <v>16.020399999999999</v>
      </c>
      <c r="V5042">
        <f t="shared" si="543"/>
        <v>2.377358966379429</v>
      </c>
      <c r="AC5042">
        <v>3.73</v>
      </c>
      <c r="AD5042">
        <v>3.21</v>
      </c>
      <c r="AH5042" s="85">
        <f>IF(AND(M5042&lt;Variables!$G$6,M5042&gt;Variables!$G$5),0,1)</f>
        <v>1</v>
      </c>
      <c r="AI5042" s="85">
        <f t="shared" si="542"/>
        <v>0</v>
      </c>
      <c r="AJ5042" s="85">
        <f>IF(I5042&gt;Variables!$G$7,0,1)</f>
        <v>1</v>
      </c>
      <c r="AK5042" s="85">
        <f>IF(F5042&gt;Variables!$G$8,0,1)</f>
        <v>0</v>
      </c>
      <c r="AL5042" s="85">
        <f>IF(G5042&gt;Variables!$G$9,0,1)</f>
        <v>1</v>
      </c>
      <c r="AM5042" s="85">
        <f>IF(AND(K5042&gt;Variables!$G$10,K5042&lt;Variables!$G$11),0,1)</f>
        <v>0</v>
      </c>
      <c r="AN5042" s="103">
        <f>IF(H5042&lt;Variables!$G$13,1,0)</f>
        <v>1</v>
      </c>
      <c r="AO5042" s="101">
        <f>IF(R5042&lt;Variables!$G$12,0,1)</f>
        <v>1</v>
      </c>
      <c r="AP5042" s="86">
        <f t="shared" si="544"/>
        <v>0</v>
      </c>
      <c r="AR5042">
        <v>1</v>
      </c>
      <c r="AS5042">
        <v>0</v>
      </c>
      <c r="AT5042">
        <v>0</v>
      </c>
      <c r="AU5042">
        <v>0</v>
      </c>
      <c r="BA5042">
        <v>2</v>
      </c>
    </row>
    <row r="5043" spans="3:53" ht="12.75" x14ac:dyDescent="0.2">
      <c r="C5043" t="s">
        <v>927</v>
      </c>
      <c r="D5043" t="s">
        <v>922</v>
      </c>
      <c r="E5043">
        <v>25.85</v>
      </c>
      <c r="F5043">
        <v>12.34</v>
      </c>
      <c r="G5043">
        <v>-5.5</v>
      </c>
      <c r="H5043">
        <v>5110</v>
      </c>
      <c r="I5043">
        <v>76.956000000000003</v>
      </c>
      <c r="J5043" t="s">
        <v>76</v>
      </c>
      <c r="K5043">
        <v>57.6</v>
      </c>
      <c r="L5043">
        <v>25.71706</v>
      </c>
      <c r="M5043">
        <v>0.47804842388672503</v>
      </c>
      <c r="N5043">
        <v>25.957772222222221</v>
      </c>
      <c r="O5043">
        <v>-0.45370697151505829</v>
      </c>
      <c r="P5043">
        <v>16557000</v>
      </c>
      <c r="Q5043">
        <v>3011000</v>
      </c>
      <c r="R5043">
        <v>5.5</v>
      </c>
      <c r="S5043">
        <v>26.888000000000002</v>
      </c>
      <c r="T5043">
        <v>7.1749999999999989</v>
      </c>
      <c r="U5043">
        <v>16.020399999999999</v>
      </c>
      <c r="V5043">
        <f t="shared" si="543"/>
        <v>2.42281415173274</v>
      </c>
      <c r="AC5043">
        <v>29.46</v>
      </c>
      <c r="AD5043">
        <v>25.46</v>
      </c>
      <c r="AH5043" s="85">
        <f>IF(AND(M5043&lt;Variables!$G$6,M5043&gt;Variables!$G$5),0,1)</f>
        <v>1</v>
      </c>
      <c r="AI5043" s="85">
        <f t="shared" si="542"/>
        <v>1</v>
      </c>
      <c r="AJ5043" s="85">
        <f>IF(I5043&gt;Variables!$G$7,0,1)</f>
        <v>0</v>
      </c>
      <c r="AK5043" s="85">
        <f>IF(F5043&gt;Variables!$G$8,0,1)</f>
        <v>0</v>
      </c>
      <c r="AL5043" s="85">
        <f>IF(G5043&gt;Variables!$G$9,0,1)</f>
        <v>1</v>
      </c>
      <c r="AM5043" s="85">
        <f>IF(AND(K5043&gt;Variables!$G$10,K5043&lt;Variables!$G$11),0,1)</f>
        <v>0</v>
      </c>
      <c r="AN5043" s="103">
        <f>IF(H5043&lt;Variables!$G$13,1,0)</f>
        <v>0</v>
      </c>
      <c r="AO5043" s="101">
        <f>IF(R5043&lt;Variables!$G$12,0,1)</f>
        <v>1</v>
      </c>
      <c r="AP5043" s="86">
        <f t="shared" si="544"/>
        <v>0</v>
      </c>
      <c r="AR5043">
        <v>1</v>
      </c>
      <c r="AS5043">
        <v>0</v>
      </c>
      <c r="AT5043">
        <v>0</v>
      </c>
      <c r="AU5043">
        <v>0</v>
      </c>
      <c r="BA5043">
        <v>2</v>
      </c>
    </row>
    <row r="5044" spans="3:53" ht="12.75" x14ac:dyDescent="0.2">
      <c r="C5044" t="s">
        <v>927</v>
      </c>
      <c r="D5044" t="s">
        <v>928</v>
      </c>
      <c r="E5044">
        <v>9.51</v>
      </c>
      <c r="F5044">
        <v>7.16</v>
      </c>
      <c r="G5044">
        <v>5.32</v>
      </c>
      <c r="H5044">
        <v>2170</v>
      </c>
      <c r="I5044">
        <v>-56.401000000000003</v>
      </c>
      <c r="J5044" t="s">
        <v>78</v>
      </c>
      <c r="K5044">
        <v>71.989999999999995</v>
      </c>
      <c r="L5044">
        <v>9.3079300000000007</v>
      </c>
      <c r="M5044">
        <v>2.1709445601760979</v>
      </c>
      <c r="N5044">
        <v>9.2973972222222212</v>
      </c>
      <c r="O5044">
        <v>2.2866913470108061</v>
      </c>
      <c r="P5044">
        <v>1079000</v>
      </c>
      <c r="Q5044">
        <v>5087000</v>
      </c>
      <c r="R5044">
        <v>0.21</v>
      </c>
      <c r="S5044">
        <v>26.888000000000002</v>
      </c>
      <c r="T5044">
        <v>7.1749999999999989</v>
      </c>
      <c r="U5044">
        <v>16.020399999999999</v>
      </c>
      <c r="V5044">
        <f t="shared" si="543"/>
        <v>2.400501404738971</v>
      </c>
      <c r="AC5044">
        <v>11.92</v>
      </c>
      <c r="AD5044">
        <v>9.4701000000000004</v>
      </c>
      <c r="AH5044" s="85">
        <f>IF(AND(M5044&lt;Variables!$G$6,M5044&gt;Variables!$G$5),0,1)</f>
        <v>1</v>
      </c>
      <c r="AI5044" s="85">
        <f t="shared" si="542"/>
        <v>0</v>
      </c>
      <c r="AJ5044" s="85">
        <f>IF(I5044&gt;Variables!$G$7,0,1)</f>
        <v>1</v>
      </c>
      <c r="AK5044" s="85">
        <f>IF(F5044&gt;Variables!$G$8,0,1)</f>
        <v>1</v>
      </c>
      <c r="AL5044" s="85">
        <f>IF(G5044&gt;Variables!$G$9,0,1)</f>
        <v>1</v>
      </c>
      <c r="AM5044" s="85">
        <f>IF(AND(K5044&gt;Variables!$G$10,K5044&lt;Variables!$G$11),0,1)</f>
        <v>0</v>
      </c>
      <c r="AN5044" s="103">
        <f>IF(H5044&lt;Variables!$G$13,1,0)</f>
        <v>1</v>
      </c>
      <c r="AO5044" s="101">
        <f>IF(R5044&lt;Variables!$G$12,0,1)</f>
        <v>0</v>
      </c>
      <c r="AP5044" s="86">
        <f t="shared" si="544"/>
        <v>1</v>
      </c>
      <c r="AR5044">
        <v>1</v>
      </c>
      <c r="AS5044">
        <v>0</v>
      </c>
      <c r="AT5044">
        <v>0</v>
      </c>
      <c r="AU5044">
        <v>0</v>
      </c>
      <c r="BA5044">
        <v>2</v>
      </c>
    </row>
    <row r="5045" spans="3:53" ht="12.75" x14ac:dyDescent="0.2">
      <c r="C5045" t="s">
        <v>927</v>
      </c>
      <c r="D5045" t="s">
        <v>460</v>
      </c>
      <c r="E5045">
        <v>63.93</v>
      </c>
      <c r="F5045">
        <v>10.36</v>
      </c>
      <c r="G5045">
        <v>-4.1399999999999997</v>
      </c>
      <c r="H5045">
        <v>6210</v>
      </c>
      <c r="I5045">
        <v>-0.153</v>
      </c>
      <c r="J5045" t="s">
        <v>78</v>
      </c>
      <c r="K5045">
        <v>46.15</v>
      </c>
      <c r="L5045">
        <v>64.359045000000009</v>
      </c>
      <c r="M5045">
        <v>-0.79871446196880336</v>
      </c>
      <c r="N5045">
        <v>65.309847222222217</v>
      </c>
      <c r="O5045">
        <v>-2.242919382796829</v>
      </c>
      <c r="P5045">
        <v>2998000</v>
      </c>
      <c r="Q5045">
        <v>2294000</v>
      </c>
      <c r="R5045">
        <v>1.31</v>
      </c>
      <c r="S5045">
        <v>26.888000000000002</v>
      </c>
      <c r="T5045">
        <v>7.1749999999999989</v>
      </c>
      <c r="U5045">
        <v>16.020399999999999</v>
      </c>
      <c r="V5045">
        <f t="shared" si="543"/>
        <v>2.33899982965145</v>
      </c>
      <c r="AC5045">
        <v>67</v>
      </c>
      <c r="AD5045">
        <v>62.5</v>
      </c>
      <c r="AH5045" s="85">
        <f>IF(AND(M5045&lt;Variables!$G$6,M5045&gt;Variables!$G$5),0,1)</f>
        <v>1</v>
      </c>
      <c r="AI5045" s="85">
        <f t="shared" si="542"/>
        <v>1</v>
      </c>
      <c r="AJ5045" s="85">
        <f>IF(I5045&gt;Variables!$G$7,0,1)</f>
        <v>1</v>
      </c>
      <c r="AK5045" s="85">
        <f>IF(F5045&gt;Variables!$G$8,0,1)</f>
        <v>0</v>
      </c>
      <c r="AL5045" s="85">
        <f>IF(G5045&gt;Variables!$G$9,0,1)</f>
        <v>1</v>
      </c>
      <c r="AM5045" s="85">
        <f>IF(AND(K5045&gt;Variables!$G$10,K5045&lt;Variables!$G$11),0,1)</f>
        <v>1</v>
      </c>
      <c r="AN5045" s="103">
        <f>IF(H5045&lt;Variables!$G$13,1,0)</f>
        <v>0</v>
      </c>
      <c r="AO5045" s="101">
        <f>IF(R5045&lt;Variables!$G$12,0,1)</f>
        <v>0</v>
      </c>
      <c r="AP5045" s="86">
        <f t="shared" si="544"/>
        <v>1</v>
      </c>
      <c r="AR5045">
        <v>1</v>
      </c>
      <c r="AS5045">
        <v>0</v>
      </c>
      <c r="AT5045">
        <v>0</v>
      </c>
      <c r="AU5045">
        <v>0</v>
      </c>
      <c r="BA5045">
        <v>1.66</v>
      </c>
    </row>
    <row r="5046" spans="3:53" ht="12.75" x14ac:dyDescent="0.2">
      <c r="C5046" t="s">
        <v>927</v>
      </c>
      <c r="D5046" t="s">
        <v>82</v>
      </c>
      <c r="E5046">
        <v>7.76</v>
      </c>
      <c r="F5046">
        <v>6.43</v>
      </c>
      <c r="G5046">
        <v>7</v>
      </c>
      <c r="H5046">
        <v>2330</v>
      </c>
      <c r="I5046">
        <v>-84.131</v>
      </c>
      <c r="J5046" t="s">
        <v>76</v>
      </c>
      <c r="K5046">
        <v>61.53</v>
      </c>
      <c r="L5046">
        <v>7.7461049999999982</v>
      </c>
      <c r="M5046">
        <v>0.28524013036231732</v>
      </c>
      <c r="N5046">
        <v>7.6591361111111098</v>
      </c>
      <c r="O5046">
        <v>1.423971154275107</v>
      </c>
      <c r="P5046">
        <v>779407</v>
      </c>
      <c r="Q5046">
        <v>2722000</v>
      </c>
      <c r="R5046">
        <v>0.28999999999999998</v>
      </c>
      <c r="S5046">
        <v>26.888000000000002</v>
      </c>
      <c r="T5046">
        <v>7.1749999999999989</v>
      </c>
      <c r="U5046">
        <v>16.020399999999999</v>
      </c>
      <c r="V5046">
        <f t="shared" si="543"/>
        <v>2.469536448196092</v>
      </c>
      <c r="AC5046">
        <v>8.23</v>
      </c>
      <c r="AD5046">
        <v>7.67</v>
      </c>
      <c r="AH5046" s="85">
        <f>IF(AND(M5046&lt;Variables!$G$6,M5046&gt;Variables!$G$5),0,1)</f>
        <v>1</v>
      </c>
      <c r="AI5046" s="85">
        <f t="shared" si="542"/>
        <v>0</v>
      </c>
      <c r="AJ5046" s="85">
        <f>IF(I5046&gt;Variables!$G$7,0,1)</f>
        <v>1</v>
      </c>
      <c r="AK5046" s="85">
        <f>IF(F5046&gt;Variables!$G$8,0,1)</f>
        <v>1</v>
      </c>
      <c r="AL5046" s="85">
        <f>IF(G5046&gt;Variables!$G$9,0,1)</f>
        <v>1</v>
      </c>
      <c r="AM5046" s="85">
        <f>IF(AND(K5046&gt;Variables!$G$10,K5046&lt;Variables!$G$11),0,1)</f>
        <v>0</v>
      </c>
      <c r="AN5046" s="103">
        <f>IF(H5046&lt;Variables!$G$13,1,0)</f>
        <v>1</v>
      </c>
      <c r="AO5046" s="101">
        <f>IF(R5046&lt;Variables!$G$12,0,1)</f>
        <v>0</v>
      </c>
      <c r="AP5046" s="86">
        <f t="shared" si="544"/>
        <v>0</v>
      </c>
      <c r="AR5046">
        <v>1</v>
      </c>
      <c r="AS5046">
        <v>0</v>
      </c>
      <c r="AT5046">
        <v>0</v>
      </c>
      <c r="AU5046">
        <v>0</v>
      </c>
      <c r="BA5046">
        <v>1.03</v>
      </c>
    </row>
    <row r="5047" spans="3:53" ht="12.75" x14ac:dyDescent="0.2">
      <c r="C5047" t="s">
        <v>927</v>
      </c>
      <c r="D5047" t="s">
        <v>918</v>
      </c>
      <c r="E5047">
        <v>21.25</v>
      </c>
      <c r="F5047">
        <v>12.28</v>
      </c>
      <c r="G5047">
        <v>8.9700000000000006</v>
      </c>
      <c r="H5047">
        <v>2140</v>
      </c>
      <c r="I5047">
        <v>2.8119999999999998</v>
      </c>
      <c r="J5047" t="s">
        <v>78</v>
      </c>
      <c r="K5047">
        <v>66.55</v>
      </c>
      <c r="L5047">
        <v>21.147715000000002</v>
      </c>
      <c r="M5047">
        <v>0.48366927585321617</v>
      </c>
      <c r="N5047">
        <v>20.819391666666672</v>
      </c>
      <c r="O5047">
        <v>2.0683041091097918</v>
      </c>
      <c r="P5047">
        <v>329911</v>
      </c>
      <c r="Q5047">
        <v>481143</v>
      </c>
      <c r="R5047">
        <v>0.69</v>
      </c>
      <c r="S5047">
        <v>26.888000000000002</v>
      </c>
      <c r="T5047">
        <v>7.1749999999999989</v>
      </c>
      <c r="U5047">
        <v>16.020399999999999</v>
      </c>
      <c r="V5047">
        <f t="shared" si="543"/>
        <v>2.5027649486514258</v>
      </c>
      <c r="AC5047">
        <v>22.47</v>
      </c>
      <c r="AD5047">
        <v>20.92</v>
      </c>
      <c r="AH5047" s="85">
        <f>IF(AND(M5047&lt;Variables!$G$6,M5047&gt;Variables!$G$5),0,1)</f>
        <v>1</v>
      </c>
      <c r="AI5047" s="85">
        <f t="shared" si="542"/>
        <v>0</v>
      </c>
      <c r="AJ5047" s="85">
        <f>IF(I5047&gt;Variables!$G$7,0,1)</f>
        <v>0</v>
      </c>
      <c r="AK5047" s="85">
        <f>IF(F5047&gt;Variables!$G$8,0,1)</f>
        <v>0</v>
      </c>
      <c r="AL5047" s="85">
        <f>IF(G5047&gt;Variables!$G$9,0,1)</f>
        <v>1</v>
      </c>
      <c r="AM5047" s="85">
        <f>IF(AND(K5047&gt;Variables!$G$10,K5047&lt;Variables!$G$11),0,1)</f>
        <v>0</v>
      </c>
      <c r="AN5047" s="103">
        <f>IF(H5047&lt;Variables!$G$13,1,0)</f>
        <v>1</v>
      </c>
      <c r="AO5047" s="101">
        <f>IF(R5047&lt;Variables!$G$12,0,1)</f>
        <v>0</v>
      </c>
      <c r="AP5047" s="86">
        <f t="shared" si="544"/>
        <v>1</v>
      </c>
      <c r="AR5047">
        <v>0</v>
      </c>
      <c r="AS5047">
        <v>0</v>
      </c>
      <c r="AT5047">
        <v>1</v>
      </c>
      <c r="AU5047">
        <v>0</v>
      </c>
      <c r="BA5047">
        <v>-1.34</v>
      </c>
    </row>
    <row r="5048" spans="3:53" ht="12.75" x14ac:dyDescent="0.2">
      <c r="C5048" t="s">
        <v>927</v>
      </c>
      <c r="D5048" t="s">
        <v>114</v>
      </c>
      <c r="E5048">
        <v>28.8</v>
      </c>
      <c r="F5048">
        <v>11.93</v>
      </c>
      <c r="G5048">
        <v>-0.79</v>
      </c>
      <c r="H5048">
        <v>6070</v>
      </c>
      <c r="I5048">
        <v>-21.257999999999999</v>
      </c>
      <c r="J5048" t="s">
        <v>78</v>
      </c>
      <c r="K5048">
        <v>62.06</v>
      </c>
      <c r="L5048">
        <v>28.53492</v>
      </c>
      <c r="M5048">
        <v>0.82383269341564624</v>
      </c>
      <c r="N5048">
        <v>28.688113888888889</v>
      </c>
      <c r="O5048">
        <v>0.28543567356245431</v>
      </c>
      <c r="P5048">
        <v>1529000</v>
      </c>
      <c r="Q5048">
        <v>1309000</v>
      </c>
      <c r="R5048">
        <v>1.17</v>
      </c>
      <c r="S5048">
        <v>26.888000000000002</v>
      </c>
      <c r="T5048">
        <v>7.1749999999999989</v>
      </c>
      <c r="U5048">
        <v>16.020399999999999</v>
      </c>
      <c r="V5048">
        <f t="shared" si="543"/>
        <v>2.4418284504190653</v>
      </c>
      <c r="AC5048">
        <v>29.52</v>
      </c>
      <c r="AD5048">
        <v>28.21</v>
      </c>
      <c r="AH5048" s="85">
        <f>IF(AND(M5048&lt;Variables!$G$6,M5048&gt;Variables!$G$5),0,1)</f>
        <v>1</v>
      </c>
      <c r="AI5048" s="85">
        <f t="shared" si="542"/>
        <v>1</v>
      </c>
      <c r="AJ5048" s="85">
        <f>IF(I5048&gt;Variables!$G$7,0,1)</f>
        <v>1</v>
      </c>
      <c r="AK5048" s="85">
        <f>IF(F5048&gt;Variables!$G$8,0,1)</f>
        <v>0</v>
      </c>
      <c r="AL5048" s="85">
        <f>IF(G5048&gt;Variables!$G$9,0,1)</f>
        <v>1</v>
      </c>
      <c r="AM5048" s="85">
        <f>IF(AND(K5048&gt;Variables!$G$10,K5048&lt;Variables!$G$11),0,1)</f>
        <v>0</v>
      </c>
      <c r="AN5048" s="103">
        <f>IF(H5048&lt;Variables!$G$13,1,0)</f>
        <v>0</v>
      </c>
      <c r="AO5048" s="101">
        <f>IF(R5048&lt;Variables!$G$12,0,1)</f>
        <v>0</v>
      </c>
      <c r="AP5048" s="86">
        <f t="shared" si="544"/>
        <v>1</v>
      </c>
      <c r="AR5048">
        <v>0</v>
      </c>
      <c r="AS5048">
        <v>0</v>
      </c>
      <c r="AT5048">
        <v>1</v>
      </c>
      <c r="AU5048">
        <v>0</v>
      </c>
      <c r="BA5048">
        <v>-1.47</v>
      </c>
    </row>
    <row r="5049" spans="3:53" ht="12.75" x14ac:dyDescent="0.2">
      <c r="C5049" t="s">
        <v>927</v>
      </c>
      <c r="D5049" t="s">
        <v>251</v>
      </c>
      <c r="E5049">
        <v>17.82</v>
      </c>
      <c r="F5049">
        <v>51.85</v>
      </c>
      <c r="G5049">
        <v>9.9499999999999993</v>
      </c>
      <c r="H5049">
        <v>4830</v>
      </c>
      <c r="I5049">
        <v>0.24299999999999999</v>
      </c>
      <c r="J5049" t="s">
        <v>78</v>
      </c>
      <c r="K5049">
        <v>66.38</v>
      </c>
      <c r="L5049">
        <v>17.820995</v>
      </c>
      <c r="M5049">
        <v>2.6317554098410292</v>
      </c>
      <c r="N5049">
        <v>17.55929166666667</v>
      </c>
      <c r="O5049">
        <v>4.1613770487134989</v>
      </c>
      <c r="P5049">
        <v>146591000</v>
      </c>
      <c r="Q5049">
        <v>24401000</v>
      </c>
      <c r="R5049">
        <v>6.01</v>
      </c>
      <c r="S5049">
        <v>26.888000000000002</v>
      </c>
      <c r="T5049">
        <v>7.1749999999999989</v>
      </c>
      <c r="U5049">
        <v>16.020399999999999</v>
      </c>
      <c r="V5049">
        <f t="shared" si="543"/>
        <v>2.3437748117092223</v>
      </c>
      <c r="AC5049">
        <v>24.93</v>
      </c>
      <c r="AD5049">
        <v>16.68</v>
      </c>
      <c r="AH5049" s="85">
        <f>IF(AND(M5049&lt;Variables!$G$6,M5049&gt;Variables!$G$5),0,1)</f>
        <v>1</v>
      </c>
      <c r="AI5049" s="85">
        <f t="shared" si="542"/>
        <v>0</v>
      </c>
      <c r="AJ5049" s="85">
        <f>IF(I5049&gt;Variables!$G$7,0,1)</f>
        <v>0</v>
      </c>
      <c r="AK5049" s="85">
        <f>IF(F5049&gt;Variables!$G$8,0,1)</f>
        <v>0</v>
      </c>
      <c r="AL5049" s="85">
        <f>IF(G5049&gt;Variables!$G$9,0,1)</f>
        <v>1</v>
      </c>
      <c r="AM5049" s="85">
        <f>IF(AND(K5049&gt;Variables!$G$10,K5049&lt;Variables!$G$11),0,1)</f>
        <v>0</v>
      </c>
      <c r="AN5049" s="103">
        <f>IF(H5049&lt;Variables!$G$13,1,0)</f>
        <v>0</v>
      </c>
      <c r="AO5049" s="101">
        <f>IF(R5049&lt;Variables!$G$12,0,1)</f>
        <v>1</v>
      </c>
      <c r="AP5049" s="86">
        <f t="shared" si="544"/>
        <v>1</v>
      </c>
      <c r="AR5049">
        <v>1</v>
      </c>
      <c r="AS5049">
        <v>0</v>
      </c>
      <c r="AT5049">
        <v>0</v>
      </c>
      <c r="AU5049">
        <v>0</v>
      </c>
      <c r="BA5049">
        <v>2</v>
      </c>
    </row>
    <row r="5050" spans="3:53" ht="12.75" x14ac:dyDescent="0.2">
      <c r="C5050" t="s">
        <v>927</v>
      </c>
      <c r="D5050" t="s">
        <v>817</v>
      </c>
      <c r="E5050">
        <v>3.47</v>
      </c>
      <c r="F5050">
        <v>30.49</v>
      </c>
      <c r="G5050">
        <v>30.77</v>
      </c>
      <c r="H5050">
        <v>57.82</v>
      </c>
      <c r="I5050">
        <v>-51.530999999999999</v>
      </c>
      <c r="J5050" t="s">
        <v>78</v>
      </c>
      <c r="K5050">
        <v>66.41</v>
      </c>
      <c r="L5050">
        <v>3.3021799999999999</v>
      </c>
      <c r="M5050">
        <v>6.1329182540019094</v>
      </c>
      <c r="N5050">
        <v>3.1786527777777782</v>
      </c>
      <c r="O5050">
        <v>10.25740290042515</v>
      </c>
      <c r="P5050">
        <v>5540000</v>
      </c>
      <c r="Q5050">
        <v>3230000</v>
      </c>
      <c r="R5050">
        <v>1.72</v>
      </c>
      <c r="S5050">
        <v>26.888000000000002</v>
      </c>
      <c r="T5050">
        <v>7.1749999999999989</v>
      </c>
      <c r="U5050">
        <v>16.020399999999999</v>
      </c>
      <c r="V5050">
        <f t="shared" si="543"/>
        <v>2.086899972868832</v>
      </c>
      <c r="AC5050">
        <v>3.57</v>
      </c>
      <c r="AD5050">
        <v>3.03</v>
      </c>
      <c r="AH5050" s="85">
        <f>IF(AND(M5050&lt;Variables!$G$6,M5050&gt;Variables!$G$5),0,1)</f>
        <v>1</v>
      </c>
      <c r="AI5050" s="85">
        <f t="shared" si="542"/>
        <v>0</v>
      </c>
      <c r="AJ5050" s="85">
        <f>IF(I5050&gt;Variables!$G$7,0,1)</f>
        <v>1</v>
      </c>
      <c r="AK5050" s="85">
        <f>IF(F5050&gt;Variables!$G$8,0,1)</f>
        <v>0</v>
      </c>
      <c r="AL5050" s="85">
        <f>IF(G5050&gt;Variables!$G$9,0,1)</f>
        <v>0</v>
      </c>
      <c r="AM5050" s="85">
        <f>IF(AND(K5050&gt;Variables!$G$10,K5050&lt;Variables!$G$11),0,1)</f>
        <v>0</v>
      </c>
      <c r="AN5050" s="103">
        <f>IF(H5050&lt;Variables!$G$13,1,0)</f>
        <v>1</v>
      </c>
      <c r="AO5050" s="101">
        <f>IF(R5050&lt;Variables!$G$12,0,1)</f>
        <v>0</v>
      </c>
      <c r="AP5050" s="86">
        <f t="shared" si="544"/>
        <v>1</v>
      </c>
      <c r="AR5050">
        <v>1</v>
      </c>
      <c r="AS5050">
        <v>0</v>
      </c>
      <c r="AT5050">
        <v>0</v>
      </c>
      <c r="AU5050">
        <v>0</v>
      </c>
      <c r="BA5050">
        <v>2</v>
      </c>
    </row>
    <row r="5051" spans="3:53" ht="12.75" x14ac:dyDescent="0.2">
      <c r="C5051" t="s">
        <v>927</v>
      </c>
      <c r="D5051" t="s">
        <v>916</v>
      </c>
      <c r="E5051">
        <v>0.7</v>
      </c>
      <c r="F5051">
        <v>29.09</v>
      </c>
      <c r="G5051">
        <v>-0.61</v>
      </c>
      <c r="H5051">
        <v>37.11</v>
      </c>
      <c r="I5051">
        <v>-80.605999999999995</v>
      </c>
      <c r="J5051" t="s">
        <v>78</v>
      </c>
      <c r="K5051">
        <v>42.75</v>
      </c>
      <c r="L5051">
        <v>0.73837510000000006</v>
      </c>
      <c r="M5051">
        <v>-5.6983367938599274</v>
      </c>
      <c r="N5051">
        <v>0.73191447222222228</v>
      </c>
      <c r="O5051">
        <v>-4.8659335993303143</v>
      </c>
      <c r="P5051">
        <v>23150000</v>
      </c>
      <c r="Q5051">
        <v>2690000</v>
      </c>
      <c r="R5051">
        <v>8.61</v>
      </c>
      <c r="S5051">
        <v>26.888000000000002</v>
      </c>
      <c r="T5051">
        <v>7.1749999999999989</v>
      </c>
      <c r="U5051">
        <v>16.020399999999999</v>
      </c>
      <c r="V5051">
        <f t="shared" si="543"/>
        <v>2.3207349808505189</v>
      </c>
      <c r="AC5051">
        <v>0.71479999999999999</v>
      </c>
      <c r="AD5051">
        <v>0.60519999999999996</v>
      </c>
      <c r="AH5051" s="85">
        <f>IF(AND(M5051&lt;Variables!$G$6,M5051&gt;Variables!$G$5),0,1)</f>
        <v>1</v>
      </c>
      <c r="AI5051" s="85">
        <f t="shared" si="542"/>
        <v>0</v>
      </c>
      <c r="AJ5051" s="85">
        <f>IF(I5051&gt;Variables!$G$7,0,1)</f>
        <v>1</v>
      </c>
      <c r="AK5051" s="85">
        <f>IF(F5051&gt;Variables!$G$8,0,1)</f>
        <v>0</v>
      </c>
      <c r="AL5051" s="85">
        <f>IF(G5051&gt;Variables!$G$9,0,1)</f>
        <v>1</v>
      </c>
      <c r="AM5051" s="85">
        <f>IF(AND(K5051&gt;Variables!$G$10,K5051&lt;Variables!$G$11),0,1)</f>
        <v>1</v>
      </c>
      <c r="AN5051" s="103">
        <f>IF(H5051&lt;Variables!$G$13,1,0)</f>
        <v>1</v>
      </c>
      <c r="AO5051" s="101">
        <f>IF(R5051&lt;Variables!$G$12,0,1)</f>
        <v>1</v>
      </c>
      <c r="AP5051" s="86">
        <f t="shared" si="544"/>
        <v>1</v>
      </c>
      <c r="AR5051">
        <v>1</v>
      </c>
      <c r="AS5051">
        <v>0</v>
      </c>
      <c r="AT5051">
        <v>0</v>
      </c>
      <c r="AU5051">
        <v>0</v>
      </c>
      <c r="BA5051">
        <v>2</v>
      </c>
    </row>
    <row r="5052" spans="3:53" ht="12.75" x14ac:dyDescent="0.2">
      <c r="C5052" t="s">
        <v>927</v>
      </c>
      <c r="D5052" t="s">
        <v>920</v>
      </c>
      <c r="E5052">
        <v>16</v>
      </c>
      <c r="F5052">
        <v>18.809999999999999</v>
      </c>
      <c r="G5052">
        <v>8.06</v>
      </c>
      <c r="H5052">
        <v>-99999</v>
      </c>
      <c r="I5052">
        <v>7.2930000000000001</v>
      </c>
      <c r="J5052" t="s">
        <v>78</v>
      </c>
      <c r="K5052">
        <v>51.71</v>
      </c>
      <c r="L5052">
        <v>16.213172222222219</v>
      </c>
      <c r="M5052">
        <v>-1.6232000660642401</v>
      </c>
      <c r="N5052">
        <v>16.602679999999999</v>
      </c>
      <c r="O5052">
        <v>-3.9311725576834591</v>
      </c>
      <c r="P5052">
        <v>87860</v>
      </c>
      <c r="Q5052"/>
      <c r="R5052"/>
      <c r="S5052">
        <v>26.888000000000002</v>
      </c>
      <c r="T5052">
        <v>7.1749999999999989</v>
      </c>
      <c r="U5052">
        <v>16.020399999999999</v>
      </c>
      <c r="V5052">
        <f t="shared" si="543"/>
        <v>2.4349349427799267</v>
      </c>
      <c r="AC5052">
        <v>16</v>
      </c>
      <c r="AD5052">
        <v>14.58</v>
      </c>
      <c r="AH5052" s="85">
        <f>IF(AND(M5052&lt;Variables!$G$6,M5052&gt;Variables!$G$5),0,1)</f>
        <v>1</v>
      </c>
      <c r="AI5052" s="85">
        <f t="shared" si="542"/>
        <v>1</v>
      </c>
      <c r="AJ5052" s="85">
        <f>IF(I5052&gt;Variables!$G$7,0,1)</f>
        <v>0</v>
      </c>
      <c r="AK5052" s="85">
        <f>IF(F5052&gt;Variables!$G$8,0,1)</f>
        <v>0</v>
      </c>
      <c r="AL5052" s="85">
        <f>IF(G5052&gt;Variables!$G$9,0,1)</f>
        <v>1</v>
      </c>
      <c r="AM5052" s="85">
        <f>IF(AND(K5052&gt;Variables!$G$10,K5052&lt;Variables!$G$11),0,1)</f>
        <v>0</v>
      </c>
      <c r="AN5052" s="103">
        <f>IF(H5052&lt;Variables!$G$13,1,0)</f>
        <v>1</v>
      </c>
      <c r="AO5052" s="101">
        <f>IF(R5052&lt;Variables!$G$12,0,1)</f>
        <v>0</v>
      </c>
      <c r="AP5052" s="86">
        <f t="shared" si="544"/>
        <v>1</v>
      </c>
      <c r="AR5052">
        <v>0</v>
      </c>
      <c r="AS5052">
        <v>0</v>
      </c>
      <c r="AT5052">
        <v>1</v>
      </c>
      <c r="AU5052">
        <v>0</v>
      </c>
      <c r="BA5052">
        <v>-2.25</v>
      </c>
    </row>
    <row r="5053" spans="3:53" ht="12.75" x14ac:dyDescent="0.2">
      <c r="C5053" t="s">
        <v>927</v>
      </c>
      <c r="D5053" t="s">
        <v>861</v>
      </c>
      <c r="E5053">
        <v>5.28</v>
      </c>
      <c r="F5053">
        <v>54.02</v>
      </c>
      <c r="G5053">
        <v>23.67</v>
      </c>
      <c r="H5053">
        <v>425.29</v>
      </c>
      <c r="I5053">
        <v>4.5190000000000001</v>
      </c>
      <c r="J5053" t="s">
        <v>78</v>
      </c>
      <c r="K5053">
        <v>59.54</v>
      </c>
      <c r="L5053">
        <v>5.3890722222222216</v>
      </c>
      <c r="M5053">
        <v>-1.096148275367955</v>
      </c>
      <c r="N5053">
        <v>5.1580531250000003</v>
      </c>
      <c r="O5053">
        <v>3.3335615363597042</v>
      </c>
      <c r="P5053">
        <v>28760000</v>
      </c>
      <c r="Q5053">
        <v>1490000</v>
      </c>
      <c r="R5053">
        <v>19.3</v>
      </c>
      <c r="S5053">
        <v>26.888000000000002</v>
      </c>
      <c r="T5053">
        <v>7.1749999999999989</v>
      </c>
      <c r="U5053">
        <v>16.020399999999999</v>
      </c>
      <c r="V5053">
        <f t="shared" si="543"/>
        <v>2.5245348062913324</v>
      </c>
      <c r="AC5053">
        <v>6.13</v>
      </c>
      <c r="AD5053">
        <v>4.84</v>
      </c>
      <c r="AH5053" s="85">
        <f>IF(AND(M5053&lt;Variables!$G$6,M5053&gt;Variables!$G$5),0,1)</f>
        <v>1</v>
      </c>
      <c r="AI5053" s="85">
        <f t="shared" si="542"/>
        <v>0</v>
      </c>
      <c r="AJ5053" s="85">
        <f>IF(I5053&gt;Variables!$G$7,0,1)</f>
        <v>0</v>
      </c>
      <c r="AK5053" s="85">
        <f>IF(F5053&gt;Variables!$G$8,0,1)</f>
        <v>0</v>
      </c>
      <c r="AL5053" s="85">
        <f>IF(G5053&gt;Variables!$G$9,0,1)</f>
        <v>0</v>
      </c>
      <c r="AM5053" s="85">
        <f>IF(AND(K5053&gt;Variables!$G$10,K5053&lt;Variables!$G$11),0,1)</f>
        <v>0</v>
      </c>
      <c r="AN5053" s="103">
        <f>IF(H5053&lt;Variables!$G$13,1,0)</f>
        <v>1</v>
      </c>
      <c r="AO5053" s="101">
        <f>IF(R5053&lt;Variables!$G$12,0,1)</f>
        <v>1</v>
      </c>
      <c r="AP5053" s="86">
        <f t="shared" si="544"/>
        <v>1</v>
      </c>
      <c r="AR5053">
        <v>0</v>
      </c>
      <c r="AS5053">
        <v>0</v>
      </c>
      <c r="AT5053">
        <v>1</v>
      </c>
      <c r="AU5053">
        <v>0</v>
      </c>
      <c r="BA5053">
        <v>-2.25</v>
      </c>
    </row>
    <row r="5054" spans="3:53" ht="12.75" x14ac:dyDescent="0.2">
      <c r="C5054" t="s">
        <v>927</v>
      </c>
      <c r="D5054" t="s">
        <v>320</v>
      </c>
      <c r="E5054">
        <v>327.23</v>
      </c>
      <c r="F5054">
        <v>15.29</v>
      </c>
      <c r="G5054">
        <v>10.97</v>
      </c>
      <c r="H5054">
        <v>20600</v>
      </c>
      <c r="I5054">
        <v>1.2430000000000001</v>
      </c>
      <c r="J5054" t="s">
        <v>78</v>
      </c>
      <c r="K5054">
        <v>58.9</v>
      </c>
      <c r="L5054">
        <v>325.09149000000002</v>
      </c>
      <c r="M5054">
        <v>-0.32498236111932571</v>
      </c>
      <c r="N5054">
        <v>311.97356388888892</v>
      </c>
      <c r="O5054">
        <v>3.866172492553539</v>
      </c>
      <c r="P5054">
        <v>5157000</v>
      </c>
      <c r="Q5054">
        <v>13524000</v>
      </c>
      <c r="R5054">
        <v>0.38</v>
      </c>
      <c r="S5054">
        <v>26.888000000000002</v>
      </c>
      <c r="T5054">
        <v>7.1749999999999989</v>
      </c>
      <c r="U5054">
        <v>16.020399999999999</v>
      </c>
      <c r="V5054">
        <f t="shared" si="543"/>
        <v>2.4760066280134243</v>
      </c>
      <c r="AC5054">
        <v>344.66</v>
      </c>
      <c r="AD5054">
        <v>281</v>
      </c>
      <c r="AH5054" s="85">
        <f>IF(AND(M5054&lt;Variables!$G$6,M5054&gt;Variables!$G$5),0,1)</f>
        <v>1</v>
      </c>
      <c r="AI5054" s="85">
        <f t="shared" si="542"/>
        <v>0</v>
      </c>
      <c r="AJ5054" s="85">
        <f>IF(I5054&gt;Variables!$G$7,0,1)</f>
        <v>0</v>
      </c>
      <c r="AK5054" s="85">
        <f>IF(F5054&gt;Variables!$G$8,0,1)</f>
        <v>0</v>
      </c>
      <c r="AL5054" s="85">
        <f>IF(G5054&gt;Variables!$G$9,0,1)</f>
        <v>1</v>
      </c>
      <c r="AM5054" s="85">
        <f>IF(AND(K5054&gt;Variables!$G$10,K5054&lt;Variables!$G$11),0,1)</f>
        <v>0</v>
      </c>
      <c r="AN5054" s="103">
        <f>IF(H5054&lt;Variables!$G$13,1,0)</f>
        <v>0</v>
      </c>
      <c r="AO5054" s="101">
        <f>IF(R5054&lt;Variables!$G$12,0,1)</f>
        <v>0</v>
      </c>
      <c r="AP5054" s="86">
        <f t="shared" si="544"/>
        <v>1</v>
      </c>
      <c r="AR5054">
        <v>1</v>
      </c>
      <c r="AS5054">
        <v>0</v>
      </c>
      <c r="AT5054">
        <v>0</v>
      </c>
      <c r="AU5054">
        <v>0</v>
      </c>
      <c r="BA5054">
        <v>2</v>
      </c>
    </row>
    <row r="5055" spans="3:53" ht="12.75" x14ac:dyDescent="0.2">
      <c r="C5055" t="s">
        <v>927</v>
      </c>
      <c r="D5055" t="s">
        <v>919</v>
      </c>
      <c r="E5055">
        <v>0.77</v>
      </c>
      <c r="F5055">
        <v>14.94</v>
      </c>
      <c r="G5055">
        <v>-4.84</v>
      </c>
      <c r="H5055">
        <v>47.31</v>
      </c>
      <c r="I5055">
        <v>-58.488999999999997</v>
      </c>
      <c r="J5055" t="s">
        <v>78</v>
      </c>
      <c r="K5055">
        <v>54.76</v>
      </c>
      <c r="L5055">
        <v>0.76529675000000008</v>
      </c>
      <c r="M5055">
        <v>0.60149869968740188</v>
      </c>
      <c r="N5055">
        <v>0.77246419444444436</v>
      </c>
      <c r="O5055">
        <v>-0.33194994187251631</v>
      </c>
      <c r="P5055">
        <v>2770000</v>
      </c>
      <c r="Q5055">
        <v>1170000</v>
      </c>
      <c r="R5055">
        <v>2.37</v>
      </c>
      <c r="S5055">
        <v>26.888000000000002</v>
      </c>
      <c r="T5055">
        <v>7.1749999999999989</v>
      </c>
      <c r="U5055">
        <v>16.020399999999999</v>
      </c>
      <c r="V5055">
        <f t="shared" si="543"/>
        <v>2.3924059033633687</v>
      </c>
      <c r="AC5055">
        <v>0.78920000000000001</v>
      </c>
      <c r="AD5055">
        <v>0.72</v>
      </c>
      <c r="AH5055" s="85">
        <f>IF(AND(M5055&lt;Variables!$G$6,M5055&gt;Variables!$G$5),0,1)</f>
        <v>1</v>
      </c>
      <c r="AI5055" s="85">
        <f t="shared" si="542"/>
        <v>1</v>
      </c>
      <c r="AJ5055" s="85">
        <f>IF(I5055&gt;Variables!$G$7,0,1)</f>
        <v>1</v>
      </c>
      <c r="AK5055" s="85">
        <f>IF(F5055&gt;Variables!$G$8,0,1)</f>
        <v>0</v>
      </c>
      <c r="AL5055" s="85">
        <f>IF(G5055&gt;Variables!$G$9,0,1)</f>
        <v>1</v>
      </c>
      <c r="AM5055" s="85">
        <f>IF(AND(K5055&gt;Variables!$G$10,K5055&lt;Variables!$G$11),0,1)</f>
        <v>0</v>
      </c>
      <c r="AN5055" s="103">
        <f>IF(H5055&lt;Variables!$G$13,1,0)</f>
        <v>1</v>
      </c>
      <c r="AO5055" s="101">
        <f>IF(R5055&lt;Variables!$G$12,0,1)</f>
        <v>1</v>
      </c>
      <c r="AP5055" s="86">
        <f t="shared" si="544"/>
        <v>1</v>
      </c>
      <c r="AR5055">
        <v>0</v>
      </c>
      <c r="AS5055">
        <v>0</v>
      </c>
      <c r="AT5055">
        <v>1</v>
      </c>
      <c r="AU5055">
        <v>0</v>
      </c>
      <c r="BA5055">
        <v>-2.25</v>
      </c>
    </row>
    <row r="5056" spans="3:53" ht="12.75" x14ac:dyDescent="0.2">
      <c r="C5056" t="s">
        <v>927</v>
      </c>
      <c r="D5056" t="s">
        <v>679</v>
      </c>
      <c r="E5056">
        <v>0.1</v>
      </c>
      <c r="F5056">
        <v>13</v>
      </c>
      <c r="G5056">
        <v>8.33</v>
      </c>
      <c r="H5056">
        <v>-99999</v>
      </c>
      <c r="I5056">
        <v>-8.4809999999999999</v>
      </c>
      <c r="J5056" t="s">
        <v>78</v>
      </c>
      <c r="K5056">
        <v>70.47</v>
      </c>
      <c r="L5056">
        <v>9.2975000000000002E-2</v>
      </c>
      <c r="M5056">
        <v>4.8668997042215656</v>
      </c>
      <c r="N5056">
        <v>9.1071874999999997E-2</v>
      </c>
      <c r="O5056">
        <v>7.0582987338297434</v>
      </c>
      <c r="P5056">
        <v>1401000</v>
      </c>
      <c r="Q5056">
        <v>1167000</v>
      </c>
      <c r="R5056">
        <v>1.2</v>
      </c>
      <c r="S5056">
        <v>26.888000000000002</v>
      </c>
      <c r="T5056">
        <v>7.1749999999999989</v>
      </c>
      <c r="U5056">
        <v>16.020399999999999</v>
      </c>
      <c r="V5056">
        <f t="shared" si="543"/>
        <v>2.16481154579188</v>
      </c>
      <c r="AC5056">
        <v>0.125</v>
      </c>
      <c r="AD5056">
        <v>9.6000000000000002E-2</v>
      </c>
      <c r="AH5056" s="85">
        <f>IF(AND(M5056&lt;Variables!$G$6,M5056&gt;Variables!$G$5),0,1)</f>
        <v>1</v>
      </c>
      <c r="AI5056" s="85">
        <f t="shared" si="542"/>
        <v>0</v>
      </c>
      <c r="AJ5056" s="85">
        <f>IF(I5056&gt;Variables!$G$7,0,1)</f>
        <v>1</v>
      </c>
      <c r="AK5056" s="85">
        <f>IF(F5056&gt;Variables!$G$8,0,1)</f>
        <v>0</v>
      </c>
      <c r="AL5056" s="85">
        <f>IF(G5056&gt;Variables!$G$9,0,1)</f>
        <v>1</v>
      </c>
      <c r="AM5056" s="85">
        <f>IF(AND(K5056&gt;Variables!$G$10,K5056&lt;Variables!$G$11),0,1)</f>
        <v>0</v>
      </c>
      <c r="AN5056" s="103">
        <f>IF(H5056&lt;Variables!$G$13,1,0)</f>
        <v>1</v>
      </c>
      <c r="AO5056" s="101">
        <f>IF(R5056&lt;Variables!$G$12,0,1)</f>
        <v>0</v>
      </c>
      <c r="AP5056" s="86">
        <f t="shared" si="544"/>
        <v>1</v>
      </c>
      <c r="AR5056">
        <v>1</v>
      </c>
      <c r="AS5056">
        <v>0</v>
      </c>
      <c r="AT5056">
        <v>0</v>
      </c>
      <c r="AU5056">
        <v>0</v>
      </c>
      <c r="BA5056">
        <v>2</v>
      </c>
    </row>
    <row r="5057" spans="3:53" ht="12.75" x14ac:dyDescent="0.2">
      <c r="C5057" t="s">
        <v>927</v>
      </c>
      <c r="D5057" t="s">
        <v>744</v>
      </c>
      <c r="E5057">
        <v>15.04</v>
      </c>
      <c r="F5057">
        <v>12.97</v>
      </c>
      <c r="G5057">
        <v>9.31</v>
      </c>
      <c r="H5057">
        <v>2490</v>
      </c>
      <c r="I5057">
        <v>-22.100999999999999</v>
      </c>
      <c r="J5057" t="s">
        <v>78</v>
      </c>
      <c r="K5057">
        <v>64.319999999999993</v>
      </c>
      <c r="L5057">
        <v>14.71454</v>
      </c>
      <c r="M5057">
        <v>1.328345976156921</v>
      </c>
      <c r="N5057">
        <v>14.533424999999999</v>
      </c>
      <c r="O5057">
        <v>2.5910960423988332</v>
      </c>
      <c r="P5057">
        <v>4151000</v>
      </c>
      <c r="Q5057">
        <v>10412000</v>
      </c>
      <c r="R5057">
        <v>0.4</v>
      </c>
      <c r="S5057">
        <v>26.888000000000002</v>
      </c>
      <c r="T5057">
        <v>7.1749999999999989</v>
      </c>
      <c r="U5057">
        <v>16.020399999999999</v>
      </c>
      <c r="V5057">
        <f t="shared" si="543"/>
        <v>2.4258829158946185</v>
      </c>
      <c r="AC5057">
        <v>15.8</v>
      </c>
      <c r="AD5057">
        <v>10.26</v>
      </c>
      <c r="AH5057" s="85">
        <f>IF(AND(M5057&lt;Variables!$G$6,M5057&gt;Variables!$G$5),0,1)</f>
        <v>1</v>
      </c>
      <c r="AI5057" s="85">
        <f t="shared" si="542"/>
        <v>0</v>
      </c>
      <c r="AJ5057" s="85">
        <f>IF(I5057&gt;Variables!$G$7,0,1)</f>
        <v>1</v>
      </c>
      <c r="AK5057" s="85">
        <f>IF(F5057&gt;Variables!$G$8,0,1)</f>
        <v>0</v>
      </c>
      <c r="AL5057" s="85">
        <f>IF(G5057&gt;Variables!$G$9,0,1)</f>
        <v>1</v>
      </c>
      <c r="AM5057" s="85">
        <f>IF(AND(K5057&gt;Variables!$G$10,K5057&lt;Variables!$G$11),0,1)</f>
        <v>0</v>
      </c>
      <c r="AN5057" s="103">
        <f>IF(H5057&lt;Variables!$G$13,1,0)</f>
        <v>1</v>
      </c>
      <c r="AO5057" s="101">
        <f>IF(R5057&lt;Variables!$G$12,0,1)</f>
        <v>0</v>
      </c>
      <c r="AP5057" s="86">
        <f t="shared" si="544"/>
        <v>1</v>
      </c>
      <c r="AR5057">
        <v>1</v>
      </c>
      <c r="AS5057">
        <v>0</v>
      </c>
      <c r="AT5057">
        <v>0</v>
      </c>
      <c r="AU5057">
        <v>0</v>
      </c>
      <c r="BA5057">
        <v>2</v>
      </c>
    </row>
    <row r="5058" spans="3:53" ht="12.75" x14ac:dyDescent="0.2">
      <c r="C5058" t="s">
        <v>927</v>
      </c>
      <c r="D5058" t="s">
        <v>917</v>
      </c>
      <c r="E5058">
        <v>6.53</v>
      </c>
      <c r="F5058">
        <v>17.510000000000002</v>
      </c>
      <c r="G5058">
        <v>6.3</v>
      </c>
      <c r="H5058">
        <v>630.01</v>
      </c>
      <c r="I5058">
        <v>-68.067999999999998</v>
      </c>
      <c r="J5058" t="s">
        <v>78</v>
      </c>
      <c r="K5058">
        <v>58.5</v>
      </c>
      <c r="L5058">
        <v>6.5199299999999996</v>
      </c>
      <c r="M5058">
        <v>0.42899233580729729</v>
      </c>
      <c r="N5058">
        <v>6.4558583333333326</v>
      </c>
      <c r="O5058">
        <v>1.425707658289695</v>
      </c>
      <c r="P5058">
        <v>9560000</v>
      </c>
      <c r="Q5058">
        <v>4690000</v>
      </c>
      <c r="R5058">
        <v>2.04</v>
      </c>
      <c r="S5058">
        <v>26.888000000000002</v>
      </c>
      <c r="T5058">
        <v>7.1749999999999989</v>
      </c>
      <c r="U5058">
        <v>16.020399999999999</v>
      </c>
      <c r="V5058">
        <f t="shared" si="543"/>
        <v>2.4333752954096126</v>
      </c>
      <c r="AC5058">
        <v>7.36</v>
      </c>
      <c r="AD5058">
        <v>6.3</v>
      </c>
      <c r="AH5058" s="85">
        <f>IF(AND(M5058&lt;Variables!$G$6,M5058&gt;Variables!$G$5),0,1)</f>
        <v>1</v>
      </c>
      <c r="AI5058" s="85">
        <f t="shared" si="542"/>
        <v>0</v>
      </c>
      <c r="AJ5058" s="85">
        <f>IF(I5058&gt;Variables!$G$7,0,1)</f>
        <v>1</v>
      </c>
      <c r="AK5058" s="85">
        <f>IF(F5058&gt;Variables!$G$8,0,1)</f>
        <v>0</v>
      </c>
      <c r="AL5058" s="85">
        <f>IF(G5058&gt;Variables!$G$9,0,1)</f>
        <v>1</v>
      </c>
      <c r="AM5058" s="85">
        <f>IF(AND(K5058&gt;Variables!$G$10,K5058&lt;Variables!$G$11),0,1)</f>
        <v>0</v>
      </c>
      <c r="AN5058" s="103">
        <f>IF(H5058&lt;Variables!$G$13,1,0)</f>
        <v>1</v>
      </c>
      <c r="AO5058" s="101">
        <f>IF(R5058&lt;Variables!$G$12,0,1)</f>
        <v>1</v>
      </c>
      <c r="AP5058" s="86">
        <f t="shared" si="544"/>
        <v>1</v>
      </c>
      <c r="AR5058">
        <v>1</v>
      </c>
      <c r="AS5058">
        <v>0</v>
      </c>
      <c r="AT5058">
        <v>0</v>
      </c>
      <c r="AU5058">
        <v>0</v>
      </c>
      <c r="BA5058">
        <v>2</v>
      </c>
    </row>
    <row r="5059" spans="3:53" ht="12.75" x14ac:dyDescent="0.2">
      <c r="C5059" t="s">
        <v>929</v>
      </c>
      <c r="D5059" t="s">
        <v>918</v>
      </c>
      <c r="E5059">
        <v>21.22</v>
      </c>
      <c r="F5059">
        <v>11.78</v>
      </c>
      <c r="G5059">
        <v>8.67</v>
      </c>
      <c r="H5059">
        <v>2140</v>
      </c>
      <c r="I5059">
        <v>2.7829999999999999</v>
      </c>
      <c r="J5059" t="s">
        <v>78</v>
      </c>
      <c r="K5059">
        <v>60.87</v>
      </c>
      <c r="L5059">
        <v>21.130645000000001</v>
      </c>
      <c r="M5059">
        <v>0.2808953536439614</v>
      </c>
      <c r="N5059">
        <v>20.861295121951219</v>
      </c>
      <c r="O5059">
        <v>1.575668606034436</v>
      </c>
      <c r="P5059">
        <v>344161</v>
      </c>
      <c r="Q5059">
        <v>481143</v>
      </c>
      <c r="R5059">
        <v>0.72</v>
      </c>
      <c r="S5059">
        <v>26.041</v>
      </c>
      <c r="T5059">
        <v>7.8989999999999991</v>
      </c>
      <c r="U5059">
        <v>15.860799999999999</v>
      </c>
      <c r="V5059">
        <f t="shared" si="543"/>
        <v>2.4634918965622679</v>
      </c>
      <c r="AC5059">
        <v>22.47</v>
      </c>
      <c r="AD5059">
        <v>20.92</v>
      </c>
      <c r="AH5059" s="85">
        <f>IF(AND(M5059&lt;Variables!$G$6,M5059&gt;Variables!$G$5),0,1)</f>
        <v>1</v>
      </c>
      <c r="AI5059" s="85">
        <f t="shared" ref="AI5059:AI5122" si="545">IF(L5059&gt;N5059,0,1)</f>
        <v>0</v>
      </c>
      <c r="AJ5059" s="85">
        <f>IF(I5059&gt;Variables!$G$7,0,1)</f>
        <v>0</v>
      </c>
      <c r="AK5059" s="85">
        <f>IF(F5059&gt;Variables!$G$8,0,1)</f>
        <v>0</v>
      </c>
      <c r="AL5059" s="85">
        <f>IF(G5059&gt;Variables!$G$9,0,1)</f>
        <v>1</v>
      </c>
      <c r="AM5059" s="85">
        <f>IF(AND(K5059&gt;Variables!$G$10,K5059&lt;Variables!$G$11),0,1)</f>
        <v>0</v>
      </c>
      <c r="AN5059" s="103">
        <f>IF(H5059&lt;Variables!$G$13,1,0)</f>
        <v>1</v>
      </c>
      <c r="AO5059" s="101">
        <f>IF(R5059&lt;Variables!$G$12,0,1)</f>
        <v>0</v>
      </c>
      <c r="AP5059" s="86">
        <f t="shared" si="544"/>
        <v>1</v>
      </c>
      <c r="AR5059">
        <v>0</v>
      </c>
      <c r="AS5059">
        <v>1</v>
      </c>
      <c r="AT5059">
        <v>0</v>
      </c>
      <c r="AU5059">
        <v>0</v>
      </c>
      <c r="BA5059">
        <v>0.09</v>
      </c>
    </row>
    <row r="5060" spans="3:53" ht="12.75" x14ac:dyDescent="0.2">
      <c r="C5060" t="s">
        <v>929</v>
      </c>
      <c r="D5060" t="s">
        <v>817</v>
      </c>
      <c r="E5060">
        <v>3.41</v>
      </c>
      <c r="F5060">
        <v>30</v>
      </c>
      <c r="G5060">
        <v>26.12</v>
      </c>
      <c r="H5060">
        <v>57.82</v>
      </c>
      <c r="I5060">
        <v>-53.408000000000001</v>
      </c>
      <c r="J5060" t="s">
        <v>78</v>
      </c>
      <c r="K5060">
        <v>55.36</v>
      </c>
      <c r="L5060">
        <v>3.3646350000000012</v>
      </c>
      <c r="M5060">
        <v>0.45666171813582102</v>
      </c>
      <c r="N5060">
        <v>3.2059731707317072</v>
      </c>
      <c r="O5060">
        <v>5.4282060391844809</v>
      </c>
      <c r="P5060">
        <v>6730000</v>
      </c>
      <c r="Q5060">
        <v>3230000</v>
      </c>
      <c r="R5060">
        <v>2.08</v>
      </c>
      <c r="S5060">
        <v>26.041</v>
      </c>
      <c r="T5060">
        <v>7.8989999999999991</v>
      </c>
      <c r="U5060">
        <v>15.860799999999999</v>
      </c>
      <c r="V5060">
        <f t="shared" si="543"/>
        <v>2.4035874180634762</v>
      </c>
      <c r="AC5060">
        <v>3.57</v>
      </c>
      <c r="AD5060">
        <v>3.03</v>
      </c>
      <c r="AH5060" s="85">
        <f>IF(AND(M5060&lt;Variables!$G$6,M5060&gt;Variables!$G$5),0,1)</f>
        <v>1</v>
      </c>
      <c r="AI5060" s="85">
        <f t="shared" si="545"/>
        <v>0</v>
      </c>
      <c r="AJ5060" s="85">
        <f>IF(I5060&gt;Variables!$G$7,0,1)</f>
        <v>1</v>
      </c>
      <c r="AK5060" s="85">
        <f>IF(F5060&gt;Variables!$G$8,0,1)</f>
        <v>0</v>
      </c>
      <c r="AL5060" s="85">
        <f>IF(G5060&gt;Variables!$G$9,0,1)</f>
        <v>0</v>
      </c>
      <c r="AM5060" s="85">
        <f>IF(AND(K5060&gt;Variables!$G$10,K5060&lt;Variables!$G$11),0,1)</f>
        <v>0</v>
      </c>
      <c r="AN5060" s="103">
        <f>IF(H5060&lt;Variables!$G$13,1,0)</f>
        <v>1</v>
      </c>
      <c r="AO5060" s="101">
        <f>IF(R5060&lt;Variables!$G$12,0,1)</f>
        <v>1</v>
      </c>
      <c r="AP5060" s="86">
        <f t="shared" si="544"/>
        <v>1</v>
      </c>
      <c r="AR5060">
        <v>0</v>
      </c>
      <c r="AS5060">
        <v>0</v>
      </c>
      <c r="AT5060">
        <v>1</v>
      </c>
      <c r="AU5060">
        <v>0</v>
      </c>
      <c r="BA5060">
        <v>-2.25</v>
      </c>
    </row>
    <row r="5061" spans="3:53" ht="12.75" x14ac:dyDescent="0.2">
      <c r="C5061" t="s">
        <v>929</v>
      </c>
      <c r="D5061" t="s">
        <v>916</v>
      </c>
      <c r="E5061">
        <v>0.7</v>
      </c>
      <c r="F5061">
        <v>25.96</v>
      </c>
      <c r="G5061">
        <v>-1.46</v>
      </c>
      <c r="H5061">
        <v>37.11</v>
      </c>
      <c r="I5061">
        <v>-80.84</v>
      </c>
      <c r="J5061" t="s">
        <v>78</v>
      </c>
      <c r="K5061">
        <v>40.479999999999997</v>
      </c>
      <c r="L5061">
        <v>0.72000755000000005</v>
      </c>
      <c r="M5061">
        <v>-4.1121166021106346</v>
      </c>
      <c r="N5061">
        <v>0.72707609756097569</v>
      </c>
      <c r="O5061">
        <v>-5.0443272284714133</v>
      </c>
      <c r="P5061">
        <v>25320000</v>
      </c>
      <c r="Q5061">
        <v>2690000</v>
      </c>
      <c r="R5061">
        <v>9.41</v>
      </c>
      <c r="S5061">
        <v>26.041</v>
      </c>
      <c r="T5061">
        <v>7.8989999999999991</v>
      </c>
      <c r="U5061">
        <v>15.860799999999999</v>
      </c>
      <c r="V5061">
        <f t="shared" si="543"/>
        <v>2.2622302847044309</v>
      </c>
      <c r="AC5061">
        <v>0.71479999999999999</v>
      </c>
      <c r="AD5061">
        <v>0.60519999999999996</v>
      </c>
      <c r="AH5061" s="85">
        <f>IF(AND(M5061&lt;Variables!$G$6,M5061&gt;Variables!$G$5),0,1)</f>
        <v>0</v>
      </c>
      <c r="AI5061" s="85">
        <f t="shared" si="545"/>
        <v>1</v>
      </c>
      <c r="AJ5061" s="85">
        <f>IF(I5061&gt;Variables!$G$7,0,1)</f>
        <v>1</v>
      </c>
      <c r="AK5061" s="85">
        <f>IF(F5061&gt;Variables!$G$8,0,1)</f>
        <v>0</v>
      </c>
      <c r="AL5061" s="85">
        <f>IF(G5061&gt;Variables!$G$9,0,1)</f>
        <v>1</v>
      </c>
      <c r="AM5061" s="85">
        <f>IF(AND(K5061&gt;Variables!$G$10,K5061&lt;Variables!$G$11),0,1)</f>
        <v>1</v>
      </c>
      <c r="AN5061" s="103">
        <f>IF(H5061&lt;Variables!$G$13,1,0)</f>
        <v>1</v>
      </c>
      <c r="AO5061" s="101">
        <f>IF(R5061&lt;Variables!$G$12,0,1)</f>
        <v>1</v>
      </c>
      <c r="AP5061" s="86">
        <f t="shared" si="544"/>
        <v>1</v>
      </c>
      <c r="AR5061">
        <v>1</v>
      </c>
      <c r="AS5061">
        <v>0</v>
      </c>
      <c r="AT5061">
        <v>0</v>
      </c>
      <c r="AU5061">
        <v>0</v>
      </c>
      <c r="BA5061">
        <v>2</v>
      </c>
    </row>
    <row r="5062" spans="3:53" ht="12.75" x14ac:dyDescent="0.2">
      <c r="C5062" t="s">
        <v>929</v>
      </c>
      <c r="D5062" t="s">
        <v>917</v>
      </c>
      <c r="E5062">
        <v>6.79</v>
      </c>
      <c r="F5062">
        <v>19.239999999999998</v>
      </c>
      <c r="G5062">
        <v>7.31</v>
      </c>
      <c r="H5062">
        <v>630.01</v>
      </c>
      <c r="I5062">
        <v>-67.781999999999996</v>
      </c>
      <c r="J5062" t="s">
        <v>78</v>
      </c>
      <c r="K5062">
        <v>60.51</v>
      </c>
      <c r="L5062">
        <v>6.5206299999999997</v>
      </c>
      <c r="M5062">
        <v>1.3705730887966441</v>
      </c>
      <c r="N5062">
        <v>6.4730487804878054</v>
      </c>
      <c r="O5062">
        <v>2.1157143126283429</v>
      </c>
      <c r="P5062">
        <v>10280000</v>
      </c>
      <c r="Q5062">
        <v>4690000</v>
      </c>
      <c r="R5062">
        <v>2.19</v>
      </c>
      <c r="S5062">
        <v>26.041</v>
      </c>
      <c r="T5062">
        <v>7.8989999999999991</v>
      </c>
      <c r="U5062">
        <v>15.860799999999999</v>
      </c>
      <c r="V5062">
        <f t="shared" si="543"/>
        <v>2.3986478591958136</v>
      </c>
      <c r="AC5062">
        <v>7.36</v>
      </c>
      <c r="AD5062">
        <v>6.3</v>
      </c>
      <c r="AH5062" s="85">
        <f>IF(AND(M5062&lt;Variables!$G$6,M5062&gt;Variables!$G$5),0,1)</f>
        <v>1</v>
      </c>
      <c r="AI5062" s="85">
        <f t="shared" si="545"/>
        <v>0</v>
      </c>
      <c r="AJ5062" s="85">
        <f>IF(I5062&gt;Variables!$G$7,0,1)</f>
        <v>1</v>
      </c>
      <c r="AK5062" s="85">
        <f>IF(F5062&gt;Variables!$G$8,0,1)</f>
        <v>0</v>
      </c>
      <c r="AL5062" s="85">
        <f>IF(G5062&gt;Variables!$G$9,0,1)</f>
        <v>1</v>
      </c>
      <c r="AM5062" s="85">
        <f>IF(AND(K5062&gt;Variables!$G$10,K5062&lt;Variables!$G$11),0,1)</f>
        <v>0</v>
      </c>
      <c r="AN5062" s="103">
        <f>IF(H5062&lt;Variables!$G$13,1,0)</f>
        <v>1</v>
      </c>
      <c r="AO5062" s="101">
        <f>IF(R5062&lt;Variables!$G$12,0,1)</f>
        <v>1</v>
      </c>
      <c r="AP5062" s="86">
        <f t="shared" si="544"/>
        <v>1</v>
      </c>
      <c r="AR5062">
        <v>0</v>
      </c>
      <c r="AS5062">
        <v>0</v>
      </c>
      <c r="AT5062">
        <v>1</v>
      </c>
      <c r="AU5062">
        <v>0</v>
      </c>
      <c r="BA5062">
        <v>-2.25</v>
      </c>
    </row>
    <row r="5063" spans="3:53" ht="12.75" x14ac:dyDescent="0.2">
      <c r="C5063" t="s">
        <v>929</v>
      </c>
      <c r="D5063" t="s">
        <v>920</v>
      </c>
      <c r="E5063">
        <v>15.79</v>
      </c>
      <c r="F5063">
        <v>18.809999999999999</v>
      </c>
      <c r="G5063">
        <v>7.09</v>
      </c>
      <c r="H5063">
        <v>-99999</v>
      </c>
      <c r="I5063">
        <v>6.4359999999999999</v>
      </c>
      <c r="J5063" t="s">
        <v>78</v>
      </c>
      <c r="K5063">
        <v>49.56</v>
      </c>
      <c r="L5063">
        <v>15.950253333333331</v>
      </c>
      <c r="M5063">
        <v>-0.90502219818452068</v>
      </c>
      <c r="N5063">
        <v>16.55225185185185</v>
      </c>
      <c r="O5063">
        <v>-4.5090653436882819</v>
      </c>
      <c r="P5063">
        <v>90140</v>
      </c>
      <c r="Q5063"/>
      <c r="R5063"/>
      <c r="S5063">
        <v>26.041</v>
      </c>
      <c r="T5063">
        <v>7.8989999999999991</v>
      </c>
      <c r="U5063">
        <v>15.860799999999999</v>
      </c>
      <c r="V5063">
        <f t="shared" si="543"/>
        <v>2.3848221473451208</v>
      </c>
      <c r="AC5063">
        <v>16</v>
      </c>
      <c r="AD5063">
        <v>14.58</v>
      </c>
      <c r="AH5063" s="85">
        <f>IF(AND(M5063&lt;Variables!$G$6,M5063&gt;Variables!$G$5),0,1)</f>
        <v>1</v>
      </c>
      <c r="AI5063" s="85">
        <f t="shared" si="545"/>
        <v>1</v>
      </c>
      <c r="AJ5063" s="85">
        <f>IF(I5063&gt;Variables!$G$7,0,1)</f>
        <v>0</v>
      </c>
      <c r="AK5063" s="85">
        <f>IF(F5063&gt;Variables!$G$8,0,1)</f>
        <v>0</v>
      </c>
      <c r="AL5063" s="85">
        <f>IF(G5063&gt;Variables!$G$9,0,1)</f>
        <v>1</v>
      </c>
      <c r="AM5063" s="85">
        <f>IF(AND(K5063&gt;Variables!$G$10,K5063&lt;Variables!$G$11),0,1)</f>
        <v>1</v>
      </c>
      <c r="AN5063" s="103">
        <f>IF(H5063&lt;Variables!$G$13,1,0)</f>
        <v>1</v>
      </c>
      <c r="AO5063" s="101">
        <f>IF(R5063&lt;Variables!$G$12,0,1)</f>
        <v>0</v>
      </c>
      <c r="AP5063" s="86">
        <f t="shared" si="544"/>
        <v>1</v>
      </c>
      <c r="AR5063">
        <v>0</v>
      </c>
      <c r="AS5063">
        <v>0</v>
      </c>
      <c r="AT5063">
        <v>1</v>
      </c>
      <c r="AU5063">
        <v>0</v>
      </c>
      <c r="BA5063">
        <v>-2.25</v>
      </c>
    </row>
    <row r="5064" spans="3:53" ht="12.75" x14ac:dyDescent="0.2">
      <c r="C5064" t="s">
        <v>929</v>
      </c>
      <c r="D5064" t="s">
        <v>320</v>
      </c>
      <c r="E5064">
        <v>325.36</v>
      </c>
      <c r="F5064">
        <v>15.66</v>
      </c>
      <c r="G5064">
        <v>11.57</v>
      </c>
      <c r="H5064">
        <v>20600</v>
      </c>
      <c r="I5064">
        <v>1.262</v>
      </c>
      <c r="J5064" t="s">
        <v>78</v>
      </c>
      <c r="K5064">
        <v>57.69</v>
      </c>
      <c r="L5064">
        <v>327.82433500000002</v>
      </c>
      <c r="M5064">
        <v>-0.62058693720829905</v>
      </c>
      <c r="N5064">
        <v>313.79852195121953</v>
      </c>
      <c r="O5064">
        <v>3.8213621830394091</v>
      </c>
      <c r="P5064">
        <v>5533000</v>
      </c>
      <c r="Q5064">
        <v>13524000</v>
      </c>
      <c r="R5064">
        <v>0.41</v>
      </c>
      <c r="S5064">
        <v>26.041</v>
      </c>
      <c r="T5064">
        <v>7.8989999999999991</v>
      </c>
      <c r="U5064">
        <v>15.860799999999999</v>
      </c>
      <c r="V5064">
        <f t="shared" si="543"/>
        <v>2.4765861018915323</v>
      </c>
      <c r="AC5064">
        <v>344.66</v>
      </c>
      <c r="AD5064">
        <v>281</v>
      </c>
      <c r="AH5064" s="85">
        <f>IF(AND(M5064&lt;Variables!$G$6,M5064&gt;Variables!$G$5),0,1)</f>
        <v>1</v>
      </c>
      <c r="AI5064" s="85">
        <f t="shared" si="545"/>
        <v>0</v>
      </c>
      <c r="AJ5064" s="85">
        <f>IF(I5064&gt;Variables!$G$7,0,1)</f>
        <v>0</v>
      </c>
      <c r="AK5064" s="85">
        <f>IF(F5064&gt;Variables!$G$8,0,1)</f>
        <v>0</v>
      </c>
      <c r="AL5064" s="85">
        <f>IF(G5064&gt;Variables!$G$9,0,1)</f>
        <v>1</v>
      </c>
      <c r="AM5064" s="85">
        <f>IF(AND(K5064&gt;Variables!$G$10,K5064&lt;Variables!$G$11),0,1)</f>
        <v>0</v>
      </c>
      <c r="AN5064" s="103">
        <f>IF(H5064&lt;Variables!$G$13,1,0)</f>
        <v>0</v>
      </c>
      <c r="AO5064" s="101">
        <f>IF(R5064&lt;Variables!$G$12,0,1)</f>
        <v>0</v>
      </c>
      <c r="AP5064" s="86">
        <f t="shared" si="544"/>
        <v>1</v>
      </c>
      <c r="AR5064">
        <v>1</v>
      </c>
      <c r="AS5064">
        <v>0</v>
      </c>
      <c r="AT5064">
        <v>0</v>
      </c>
      <c r="AU5064">
        <v>0</v>
      </c>
      <c r="BA5064">
        <v>2</v>
      </c>
    </row>
    <row r="5065" spans="3:53" ht="12.75" x14ac:dyDescent="0.2">
      <c r="C5065" t="s">
        <v>929</v>
      </c>
      <c r="D5065" t="s">
        <v>679</v>
      </c>
      <c r="E5065">
        <v>0.1</v>
      </c>
      <c r="F5065">
        <v>13.12</v>
      </c>
      <c r="G5065">
        <v>11.11</v>
      </c>
      <c r="H5065">
        <v>-99999</v>
      </c>
      <c r="I5065">
        <v>-8.4600000000000009</v>
      </c>
      <c r="J5065" t="s">
        <v>78</v>
      </c>
      <c r="K5065">
        <v>77.2</v>
      </c>
      <c r="L5065">
        <v>9.5073684210526338E-2</v>
      </c>
      <c r="M5065">
        <v>5.1815766164747377</v>
      </c>
      <c r="N5065">
        <v>9.2013888888888895E-2</v>
      </c>
      <c r="O5065">
        <v>8.6792452830188651</v>
      </c>
      <c r="P5065">
        <v>2023000</v>
      </c>
      <c r="Q5065">
        <v>1167000</v>
      </c>
      <c r="R5065">
        <v>1.73</v>
      </c>
      <c r="S5065">
        <v>26.041</v>
      </c>
      <c r="T5065">
        <v>7.8989999999999991</v>
      </c>
      <c r="U5065">
        <v>15.860799999999999</v>
      </c>
      <c r="V5065">
        <f t="shared" si="543"/>
        <v>2.107039511071747</v>
      </c>
      <c r="AC5065">
        <v>0.125</v>
      </c>
      <c r="AD5065">
        <v>9.9000000000000005E-2</v>
      </c>
      <c r="AH5065" s="85">
        <f>IF(AND(M5065&lt;Variables!$G$6,M5065&gt;Variables!$G$5),0,1)</f>
        <v>1</v>
      </c>
      <c r="AI5065" s="85">
        <f t="shared" si="545"/>
        <v>0</v>
      </c>
      <c r="AJ5065" s="85">
        <f>IF(I5065&gt;Variables!$G$7,0,1)</f>
        <v>1</v>
      </c>
      <c r="AK5065" s="85">
        <f>IF(F5065&gt;Variables!$G$8,0,1)</f>
        <v>0</v>
      </c>
      <c r="AL5065" s="85">
        <f>IF(G5065&gt;Variables!$G$9,0,1)</f>
        <v>1</v>
      </c>
      <c r="AM5065" s="85">
        <f>IF(AND(K5065&gt;Variables!$G$10,K5065&lt;Variables!$G$11),0,1)</f>
        <v>1</v>
      </c>
      <c r="AN5065" s="103">
        <f>IF(H5065&lt;Variables!$G$13,1,0)</f>
        <v>1</v>
      </c>
      <c r="AO5065" s="101">
        <f>IF(R5065&lt;Variables!$G$12,0,1)</f>
        <v>0</v>
      </c>
      <c r="AP5065" s="86">
        <f t="shared" si="544"/>
        <v>1</v>
      </c>
      <c r="AR5065">
        <v>1</v>
      </c>
      <c r="AS5065">
        <v>0</v>
      </c>
      <c r="AT5065">
        <v>0</v>
      </c>
      <c r="AU5065">
        <v>0</v>
      </c>
      <c r="BA5065">
        <v>2</v>
      </c>
    </row>
    <row r="5066" spans="3:53" ht="12.75" x14ac:dyDescent="0.2">
      <c r="C5066" t="s">
        <v>929</v>
      </c>
      <c r="D5066" t="s">
        <v>114</v>
      </c>
      <c r="E5066">
        <v>28.95</v>
      </c>
      <c r="F5066">
        <v>12.35</v>
      </c>
      <c r="G5066">
        <v>-0.22</v>
      </c>
      <c r="H5066">
        <v>6070</v>
      </c>
      <c r="I5066">
        <v>-21.076000000000001</v>
      </c>
      <c r="J5066" t="s">
        <v>78</v>
      </c>
      <c r="K5066">
        <v>64.400000000000006</v>
      </c>
      <c r="L5066">
        <v>28.642199999999999</v>
      </c>
      <c r="M5066">
        <v>1.022267842554005</v>
      </c>
      <c r="N5066">
        <v>28.71677317073171</v>
      </c>
      <c r="O5066">
        <v>0.75992810184784521</v>
      </c>
      <c r="P5066">
        <v>1607000</v>
      </c>
      <c r="Q5066">
        <v>1309000</v>
      </c>
      <c r="R5066">
        <v>1.23</v>
      </c>
      <c r="S5066">
        <v>26.041</v>
      </c>
      <c r="T5066">
        <v>7.8989999999999991</v>
      </c>
      <c r="U5066">
        <v>15.860799999999999</v>
      </c>
      <c r="V5066">
        <f t="shared" si="543"/>
        <v>2.4470917788717337</v>
      </c>
      <c r="AC5066">
        <v>29.52</v>
      </c>
      <c r="AD5066">
        <v>28.21</v>
      </c>
      <c r="AH5066" s="85">
        <f>IF(AND(M5066&lt;Variables!$G$6,M5066&gt;Variables!$G$5),0,1)</f>
        <v>1</v>
      </c>
      <c r="AI5066" s="85">
        <f t="shared" si="545"/>
        <v>1</v>
      </c>
      <c r="AJ5066" s="85">
        <f>IF(I5066&gt;Variables!$G$7,0,1)</f>
        <v>1</v>
      </c>
      <c r="AK5066" s="85">
        <f>IF(F5066&gt;Variables!$G$8,0,1)</f>
        <v>0</v>
      </c>
      <c r="AL5066" s="85">
        <f>IF(G5066&gt;Variables!$G$9,0,1)</f>
        <v>1</v>
      </c>
      <c r="AM5066" s="85">
        <f>IF(AND(K5066&gt;Variables!$G$10,K5066&lt;Variables!$G$11),0,1)</f>
        <v>0</v>
      </c>
      <c r="AN5066" s="103">
        <f>IF(H5066&lt;Variables!$G$13,1,0)</f>
        <v>0</v>
      </c>
      <c r="AO5066" s="101">
        <f>IF(R5066&lt;Variables!$G$12,0,1)</f>
        <v>0</v>
      </c>
      <c r="AP5066" s="86">
        <f t="shared" si="544"/>
        <v>1</v>
      </c>
      <c r="AR5066">
        <v>0</v>
      </c>
      <c r="AS5066">
        <v>0</v>
      </c>
      <c r="AT5066">
        <v>1</v>
      </c>
      <c r="AU5066">
        <v>0</v>
      </c>
      <c r="BA5066">
        <v>-1.99</v>
      </c>
    </row>
    <row r="5067" spans="3:53" ht="12.75" x14ac:dyDescent="0.2">
      <c r="C5067" t="s">
        <v>929</v>
      </c>
      <c r="D5067" t="s">
        <v>919</v>
      </c>
      <c r="E5067">
        <v>0.76</v>
      </c>
      <c r="F5067">
        <v>11.94</v>
      </c>
      <c r="G5067">
        <v>-6.07</v>
      </c>
      <c r="H5067">
        <v>47.31</v>
      </c>
      <c r="I5067">
        <v>-58.698</v>
      </c>
      <c r="J5067" t="s">
        <v>78</v>
      </c>
      <c r="K5067">
        <v>49.53</v>
      </c>
      <c r="L5067">
        <v>0.76084764999999988</v>
      </c>
      <c r="M5067">
        <v>-0.10917428738852281</v>
      </c>
      <c r="N5067">
        <v>0.77134460975609764</v>
      </c>
      <c r="O5067">
        <v>-1.4685536934884951</v>
      </c>
      <c r="P5067">
        <v>2940000</v>
      </c>
      <c r="Q5067">
        <v>1170000</v>
      </c>
      <c r="R5067">
        <v>2.5099999999999998</v>
      </c>
      <c r="S5067">
        <v>26.041</v>
      </c>
      <c r="T5067">
        <v>7.8989999999999991</v>
      </c>
      <c r="U5067">
        <v>15.860799999999999</v>
      </c>
      <c r="V5067">
        <f t="shared" si="543"/>
        <v>2.3648211426613721</v>
      </c>
      <c r="AC5067">
        <v>0.78920000000000001</v>
      </c>
      <c r="AD5067">
        <v>0.72</v>
      </c>
      <c r="AH5067" s="85">
        <f>IF(AND(M5067&lt;Variables!$G$6,M5067&gt;Variables!$G$5),0,1)</f>
        <v>1</v>
      </c>
      <c r="AI5067" s="85">
        <f t="shared" si="545"/>
        <v>1</v>
      </c>
      <c r="AJ5067" s="85">
        <f>IF(I5067&gt;Variables!$G$7,0,1)</f>
        <v>1</v>
      </c>
      <c r="AK5067" s="85">
        <f>IF(F5067&gt;Variables!$G$8,0,1)</f>
        <v>0</v>
      </c>
      <c r="AL5067" s="85">
        <f>IF(G5067&gt;Variables!$G$9,0,1)</f>
        <v>1</v>
      </c>
      <c r="AM5067" s="85">
        <f>IF(AND(K5067&gt;Variables!$G$10,K5067&lt;Variables!$G$11),0,1)</f>
        <v>1</v>
      </c>
      <c r="AN5067" s="103">
        <f>IF(H5067&lt;Variables!$G$13,1,0)</f>
        <v>1</v>
      </c>
      <c r="AO5067" s="101">
        <f>IF(R5067&lt;Variables!$G$12,0,1)</f>
        <v>1</v>
      </c>
      <c r="AP5067" s="86">
        <f t="shared" si="544"/>
        <v>1</v>
      </c>
      <c r="AR5067">
        <v>1</v>
      </c>
      <c r="AS5067">
        <v>0</v>
      </c>
      <c r="AT5067">
        <v>0</v>
      </c>
      <c r="AU5067">
        <v>0</v>
      </c>
      <c r="BA5067">
        <v>2</v>
      </c>
    </row>
    <row r="5068" spans="3:53" ht="12.75" x14ac:dyDescent="0.2">
      <c r="C5068" t="s">
        <v>929</v>
      </c>
      <c r="D5068" t="s">
        <v>744</v>
      </c>
      <c r="E5068">
        <v>15.19</v>
      </c>
      <c r="F5068">
        <v>11.73</v>
      </c>
      <c r="G5068">
        <v>11</v>
      </c>
      <c r="H5068">
        <v>2490</v>
      </c>
      <c r="I5068">
        <v>-21.901</v>
      </c>
      <c r="J5068" t="s">
        <v>78</v>
      </c>
      <c r="K5068">
        <v>68.989999999999995</v>
      </c>
      <c r="L5068">
        <v>14.84117</v>
      </c>
      <c r="M5068">
        <v>2.0135204973731891</v>
      </c>
      <c r="N5068">
        <v>14.600568292682921</v>
      </c>
      <c r="O5068">
        <v>3.6945939123986888</v>
      </c>
      <c r="P5068">
        <v>4574000</v>
      </c>
      <c r="Q5068">
        <v>10412000</v>
      </c>
      <c r="R5068">
        <v>0.44</v>
      </c>
      <c r="S5068">
        <v>26.041</v>
      </c>
      <c r="T5068">
        <v>7.8989999999999991</v>
      </c>
      <c r="U5068">
        <v>15.860799999999999</v>
      </c>
      <c r="V5068">
        <f t="shared" si="543"/>
        <v>2.4009571208083997</v>
      </c>
      <c r="AC5068">
        <v>15.8</v>
      </c>
      <c r="AD5068">
        <v>10.26</v>
      </c>
      <c r="AH5068" s="85">
        <f>IF(AND(M5068&lt;Variables!$G$6,M5068&gt;Variables!$G$5),0,1)</f>
        <v>1</v>
      </c>
      <c r="AI5068" s="85">
        <f t="shared" si="545"/>
        <v>0</v>
      </c>
      <c r="AJ5068" s="85">
        <f>IF(I5068&gt;Variables!$G$7,0,1)</f>
        <v>1</v>
      </c>
      <c r="AK5068" s="85">
        <f>IF(F5068&gt;Variables!$G$8,0,1)</f>
        <v>0</v>
      </c>
      <c r="AL5068" s="85">
        <f>IF(G5068&gt;Variables!$G$9,0,1)</f>
        <v>1</v>
      </c>
      <c r="AM5068" s="85">
        <f>IF(AND(K5068&gt;Variables!$G$10,K5068&lt;Variables!$G$11),0,1)</f>
        <v>0</v>
      </c>
      <c r="AN5068" s="103">
        <f>IF(H5068&lt;Variables!$G$13,1,0)</f>
        <v>1</v>
      </c>
      <c r="AO5068" s="101">
        <f>IF(R5068&lt;Variables!$G$12,0,1)</f>
        <v>0</v>
      </c>
      <c r="AP5068" s="86">
        <f t="shared" si="544"/>
        <v>1</v>
      </c>
      <c r="AR5068">
        <v>0</v>
      </c>
      <c r="AS5068">
        <v>0</v>
      </c>
      <c r="AT5068">
        <v>1</v>
      </c>
      <c r="AU5068">
        <v>0</v>
      </c>
      <c r="BA5068">
        <v>-2.25</v>
      </c>
    </row>
    <row r="5069" spans="3:53" ht="12.75" x14ac:dyDescent="0.2">
      <c r="C5069" t="s">
        <v>929</v>
      </c>
      <c r="D5069" t="s">
        <v>880</v>
      </c>
      <c r="E5069">
        <v>41.9</v>
      </c>
      <c r="F5069">
        <v>8.18</v>
      </c>
      <c r="G5069">
        <v>1.38</v>
      </c>
      <c r="H5069">
        <v>5510</v>
      </c>
      <c r="I5069">
        <v>41452.158000000003</v>
      </c>
      <c r="J5069" t="s">
        <v>78</v>
      </c>
      <c r="K5069">
        <v>56.03</v>
      </c>
      <c r="L5069">
        <v>41.859104999999992</v>
      </c>
      <c r="M5069">
        <v>9.7696785442512743E-2</v>
      </c>
      <c r="N5069">
        <v>41.827048780487807</v>
      </c>
      <c r="O5069">
        <v>0.17441158685387059</v>
      </c>
      <c r="P5069">
        <v>383111</v>
      </c>
      <c r="Q5069">
        <v>1305000</v>
      </c>
      <c r="R5069">
        <v>0.28999999999999998</v>
      </c>
      <c r="S5069">
        <v>26.041</v>
      </c>
      <c r="T5069">
        <v>7.8989999999999991</v>
      </c>
      <c r="U5069">
        <v>15.860799999999999</v>
      </c>
      <c r="V5069">
        <f t="shared" si="543"/>
        <v>2.4252293292308558</v>
      </c>
      <c r="AC5069">
        <v>43.59</v>
      </c>
      <c r="AD5069">
        <v>39.380000000000003</v>
      </c>
      <c r="AH5069" s="85">
        <f>IF(AND(M5069&lt;Variables!$G$6,M5069&gt;Variables!$G$5),0,1)</f>
        <v>1</v>
      </c>
      <c r="AI5069" s="85">
        <f t="shared" si="545"/>
        <v>0</v>
      </c>
      <c r="AJ5069" s="85">
        <f>IF(I5069&gt;Variables!$G$7,0,1)</f>
        <v>0</v>
      </c>
      <c r="AK5069" s="85">
        <f>IF(F5069&gt;Variables!$G$8,0,1)</f>
        <v>1</v>
      </c>
      <c r="AL5069" s="85">
        <f>IF(G5069&gt;Variables!$G$9,0,1)</f>
        <v>1</v>
      </c>
      <c r="AM5069" s="85">
        <f>IF(AND(K5069&gt;Variables!$G$10,K5069&lt;Variables!$G$11),0,1)</f>
        <v>0</v>
      </c>
      <c r="AN5069" s="103">
        <f>IF(H5069&lt;Variables!$G$13,1,0)</f>
        <v>0</v>
      </c>
      <c r="AO5069" s="101">
        <f>IF(R5069&lt;Variables!$G$12,0,1)</f>
        <v>0</v>
      </c>
      <c r="AP5069" s="86">
        <f t="shared" si="544"/>
        <v>1</v>
      </c>
      <c r="AR5069">
        <v>0</v>
      </c>
      <c r="AS5069">
        <v>0</v>
      </c>
      <c r="AT5069">
        <v>1</v>
      </c>
      <c r="AU5069">
        <v>0</v>
      </c>
      <c r="BA5069">
        <v>-2.25</v>
      </c>
    </row>
    <row r="5070" spans="3:53" ht="12.75" x14ac:dyDescent="0.2">
      <c r="C5070" t="s">
        <v>929</v>
      </c>
      <c r="D5070" t="s">
        <v>930</v>
      </c>
      <c r="E5070">
        <v>37.700000000000003</v>
      </c>
      <c r="F5070">
        <v>8.85</v>
      </c>
      <c r="G5070">
        <v>6.82</v>
      </c>
      <c r="H5070">
        <v>1570</v>
      </c>
      <c r="I5070">
        <v>-52.354999999999997</v>
      </c>
      <c r="J5070" t="s">
        <v>78</v>
      </c>
      <c r="K5070">
        <v>79.790000000000006</v>
      </c>
      <c r="L5070">
        <v>36.030504999999998</v>
      </c>
      <c r="M5070">
        <v>3.856440535596168</v>
      </c>
      <c r="N5070">
        <v>35.894573170731711</v>
      </c>
      <c r="O5070">
        <v>4.249742215940647</v>
      </c>
      <c r="P5070">
        <v>1069000</v>
      </c>
      <c r="Q5070">
        <v>2643000</v>
      </c>
      <c r="R5070">
        <v>0.4</v>
      </c>
      <c r="S5070">
        <v>26.041</v>
      </c>
      <c r="T5070">
        <v>7.8989999999999991</v>
      </c>
      <c r="U5070">
        <v>15.860799999999999</v>
      </c>
      <c r="V5070">
        <f t="shared" si="543"/>
        <v>2.2435737921264765</v>
      </c>
      <c r="AC5070">
        <v>40.5</v>
      </c>
      <c r="AD5070">
        <v>36.630000000000003</v>
      </c>
      <c r="AH5070" s="85">
        <f>IF(AND(M5070&lt;Variables!$G$6,M5070&gt;Variables!$G$5),0,1)</f>
        <v>1</v>
      </c>
      <c r="AI5070" s="85">
        <f t="shared" si="545"/>
        <v>0</v>
      </c>
      <c r="AJ5070" s="85">
        <f>IF(I5070&gt;Variables!$G$7,0,1)</f>
        <v>1</v>
      </c>
      <c r="AK5070" s="85">
        <f>IF(F5070&gt;Variables!$G$8,0,1)</f>
        <v>1</v>
      </c>
      <c r="AL5070" s="85">
        <f>IF(G5070&gt;Variables!$G$9,0,1)</f>
        <v>1</v>
      </c>
      <c r="AM5070" s="85">
        <f>IF(AND(K5070&gt;Variables!$G$10,K5070&lt;Variables!$G$11),0,1)</f>
        <v>1</v>
      </c>
      <c r="AN5070" s="103">
        <f>IF(H5070&lt;Variables!$G$13,1,0)</f>
        <v>1</v>
      </c>
      <c r="AO5070" s="101">
        <f>IF(R5070&lt;Variables!$G$12,0,1)</f>
        <v>0</v>
      </c>
      <c r="AP5070" s="86">
        <f t="shared" si="544"/>
        <v>1</v>
      </c>
      <c r="AR5070">
        <v>0</v>
      </c>
      <c r="AS5070">
        <v>0</v>
      </c>
      <c r="AT5070">
        <v>1</v>
      </c>
      <c r="AU5070">
        <v>0</v>
      </c>
      <c r="BA5070">
        <v>-2.25</v>
      </c>
    </row>
    <row r="5071" spans="3:53" ht="12.75" x14ac:dyDescent="0.2">
      <c r="C5071" t="s">
        <v>929</v>
      </c>
      <c r="D5071" t="s">
        <v>609</v>
      </c>
      <c r="E5071">
        <v>102.85</v>
      </c>
      <c r="F5071">
        <v>8.52</v>
      </c>
      <c r="G5071">
        <v>7.13</v>
      </c>
      <c r="H5071">
        <v>6740</v>
      </c>
      <c r="I5071">
        <v>-78.424999999999997</v>
      </c>
      <c r="J5071" t="s">
        <v>78</v>
      </c>
      <c r="K5071">
        <v>83.78</v>
      </c>
      <c r="L5071">
        <v>101.48339</v>
      </c>
      <c r="M5071">
        <v>1.3022919317141659</v>
      </c>
      <c r="N5071">
        <v>99.875197560975593</v>
      </c>
      <c r="O5071">
        <v>2.9334634729865909</v>
      </c>
      <c r="P5071">
        <v>257874</v>
      </c>
      <c r="Q5071">
        <v>875384</v>
      </c>
      <c r="R5071">
        <v>0.28999999999999998</v>
      </c>
      <c r="S5071">
        <v>26.041</v>
      </c>
      <c r="T5071">
        <v>7.8989999999999991</v>
      </c>
      <c r="U5071">
        <v>15.860799999999999</v>
      </c>
      <c r="V5071">
        <f t="shared" si="543"/>
        <v>2.5560539846182881</v>
      </c>
      <c r="AC5071">
        <v>112.85</v>
      </c>
      <c r="AD5071">
        <v>100.22</v>
      </c>
      <c r="AH5071" s="85">
        <f>IF(AND(M5071&lt;Variables!$G$6,M5071&gt;Variables!$G$5),0,1)</f>
        <v>1</v>
      </c>
      <c r="AI5071" s="85">
        <f t="shared" si="545"/>
        <v>0</v>
      </c>
      <c r="AJ5071" s="85">
        <f>IF(I5071&gt;Variables!$G$7,0,1)</f>
        <v>1</v>
      </c>
      <c r="AK5071" s="85">
        <f>IF(F5071&gt;Variables!$G$8,0,1)</f>
        <v>1</v>
      </c>
      <c r="AL5071" s="85">
        <f>IF(G5071&gt;Variables!$G$9,0,1)</f>
        <v>1</v>
      </c>
      <c r="AM5071" s="85">
        <f>IF(AND(K5071&gt;Variables!$G$10,K5071&lt;Variables!$G$11),0,1)</f>
        <v>1</v>
      </c>
      <c r="AN5071" s="103">
        <f>IF(H5071&lt;Variables!$G$13,1,0)</f>
        <v>0</v>
      </c>
      <c r="AO5071" s="101">
        <f>IF(R5071&lt;Variables!$G$12,0,1)</f>
        <v>0</v>
      </c>
      <c r="AP5071" s="86">
        <f t="shared" si="544"/>
        <v>1</v>
      </c>
      <c r="AR5071">
        <v>1</v>
      </c>
      <c r="AS5071">
        <v>0</v>
      </c>
      <c r="AT5071">
        <v>0</v>
      </c>
      <c r="AU5071">
        <v>0</v>
      </c>
      <c r="BA5071">
        <v>1.61</v>
      </c>
    </row>
    <row r="5072" spans="3:53" ht="12.75" x14ac:dyDescent="0.2">
      <c r="C5072" t="s">
        <v>929</v>
      </c>
      <c r="D5072" t="s">
        <v>460</v>
      </c>
      <c r="E5072">
        <v>62.77</v>
      </c>
      <c r="F5072">
        <v>8.44</v>
      </c>
      <c r="G5072">
        <v>-5.28</v>
      </c>
      <c r="H5072">
        <v>6210</v>
      </c>
      <c r="I5072">
        <v>-0.16800000000000001</v>
      </c>
      <c r="J5072" t="s">
        <v>78</v>
      </c>
      <c r="K5072">
        <v>41.41</v>
      </c>
      <c r="L5072">
        <v>64.030194999999992</v>
      </c>
      <c r="M5072">
        <v>-1.4761707347603601</v>
      </c>
      <c r="N5072">
        <v>65.050131707317078</v>
      </c>
      <c r="O5072">
        <v>-3.0209496210689948</v>
      </c>
      <c r="P5072">
        <v>3299000</v>
      </c>
      <c r="Q5072">
        <v>2294000</v>
      </c>
      <c r="R5072">
        <v>1.44</v>
      </c>
      <c r="S5072">
        <v>26.041</v>
      </c>
      <c r="T5072">
        <v>7.8989999999999991</v>
      </c>
      <c r="U5072">
        <v>15.860799999999999</v>
      </c>
      <c r="V5072">
        <f t="shared" si="543"/>
        <v>2.2797673136094931</v>
      </c>
      <c r="AC5072">
        <v>67</v>
      </c>
      <c r="AD5072">
        <v>62.5</v>
      </c>
      <c r="AH5072" s="85">
        <f>IF(AND(M5072&lt;Variables!$G$6,M5072&gt;Variables!$G$5),0,1)</f>
        <v>1</v>
      </c>
      <c r="AI5072" s="85">
        <f t="shared" si="545"/>
        <v>1</v>
      </c>
      <c r="AJ5072" s="85">
        <f>IF(I5072&gt;Variables!$G$7,0,1)</f>
        <v>1</v>
      </c>
      <c r="AK5072" s="85">
        <f>IF(F5072&gt;Variables!$G$8,0,1)</f>
        <v>1</v>
      </c>
      <c r="AL5072" s="85">
        <f>IF(G5072&gt;Variables!$G$9,0,1)</f>
        <v>1</v>
      </c>
      <c r="AM5072" s="85">
        <f>IF(AND(K5072&gt;Variables!$G$10,K5072&lt;Variables!$G$11),0,1)</f>
        <v>1</v>
      </c>
      <c r="AN5072" s="103">
        <f>IF(H5072&lt;Variables!$G$13,1,0)</f>
        <v>0</v>
      </c>
      <c r="AO5072" s="101">
        <f>IF(R5072&lt;Variables!$G$12,0,1)</f>
        <v>0</v>
      </c>
      <c r="AP5072" s="86">
        <f t="shared" si="544"/>
        <v>1</v>
      </c>
      <c r="AR5072">
        <v>1</v>
      </c>
      <c r="AS5072">
        <v>0</v>
      </c>
      <c r="AT5072">
        <v>0</v>
      </c>
      <c r="AU5072">
        <v>0</v>
      </c>
      <c r="BA5072">
        <v>2</v>
      </c>
    </row>
    <row r="5073" spans="3:53" ht="12.75" x14ac:dyDescent="0.2">
      <c r="C5073" t="s">
        <v>929</v>
      </c>
      <c r="D5073" t="s">
        <v>861</v>
      </c>
      <c r="E5073">
        <v>5.33</v>
      </c>
      <c r="F5073">
        <v>48.28</v>
      </c>
      <c r="G5073">
        <v>21.35</v>
      </c>
      <c r="H5073">
        <v>425.29</v>
      </c>
      <c r="I5073">
        <v>4.4219999999999997</v>
      </c>
      <c r="J5073" t="s">
        <v>78</v>
      </c>
      <c r="K5073">
        <v>54.28</v>
      </c>
      <c r="L5073">
        <v>5.301779999999999</v>
      </c>
      <c r="M5073">
        <v>-1.353884921667792</v>
      </c>
      <c r="N5073">
        <v>5.1612432432432431</v>
      </c>
      <c r="O5073">
        <v>1.3321743137521971</v>
      </c>
      <c r="P5073">
        <v>31000000</v>
      </c>
      <c r="Q5073">
        <v>1490000</v>
      </c>
      <c r="R5073">
        <v>20.81</v>
      </c>
      <c r="S5073">
        <v>26.041</v>
      </c>
      <c r="T5073">
        <v>7.8989999999999991</v>
      </c>
      <c r="U5073">
        <v>15.860799999999999</v>
      </c>
      <c r="V5073">
        <f t="shared" si="543"/>
        <v>2.4632766920815263</v>
      </c>
      <c r="AC5073">
        <v>6.13</v>
      </c>
      <c r="AD5073">
        <v>4.84</v>
      </c>
      <c r="AH5073" s="85">
        <f>IF(AND(M5073&lt;Variables!$G$6,M5073&gt;Variables!$G$5),0,1)</f>
        <v>1</v>
      </c>
      <c r="AI5073" s="85">
        <f t="shared" si="545"/>
        <v>0</v>
      </c>
      <c r="AJ5073" s="85">
        <f>IF(I5073&gt;Variables!$G$7,0,1)</f>
        <v>0</v>
      </c>
      <c r="AK5073" s="85">
        <f>IF(F5073&gt;Variables!$G$8,0,1)</f>
        <v>0</v>
      </c>
      <c r="AL5073" s="85">
        <f>IF(G5073&gt;Variables!$G$9,0,1)</f>
        <v>0</v>
      </c>
      <c r="AM5073" s="85">
        <f>IF(AND(K5073&gt;Variables!$G$10,K5073&lt;Variables!$G$11),0,1)</f>
        <v>0</v>
      </c>
      <c r="AN5073" s="103">
        <f>IF(H5073&lt;Variables!$G$13,1,0)</f>
        <v>1</v>
      </c>
      <c r="AO5073" s="101">
        <f>IF(R5073&lt;Variables!$G$12,0,1)</f>
        <v>1</v>
      </c>
      <c r="AP5073" s="86">
        <f t="shared" si="544"/>
        <v>1</v>
      </c>
      <c r="AR5073">
        <v>0</v>
      </c>
      <c r="AS5073">
        <v>0</v>
      </c>
      <c r="AT5073">
        <v>1</v>
      </c>
      <c r="AU5073">
        <v>0</v>
      </c>
      <c r="BA5073">
        <v>-2.25</v>
      </c>
    </row>
    <row r="5074" spans="3:53" ht="12.75" x14ac:dyDescent="0.2">
      <c r="C5074" t="s">
        <v>929</v>
      </c>
      <c r="D5074" t="s">
        <v>603</v>
      </c>
      <c r="E5074">
        <v>16.95</v>
      </c>
      <c r="F5074">
        <v>7.98</v>
      </c>
      <c r="G5074">
        <v>3.34</v>
      </c>
      <c r="H5074">
        <v>10180</v>
      </c>
      <c r="I5074">
        <v>0.254</v>
      </c>
      <c r="J5074" t="s">
        <v>78</v>
      </c>
      <c r="K5074">
        <v>61.03</v>
      </c>
      <c r="L5074">
        <v>16.881799999999998</v>
      </c>
      <c r="M5074">
        <v>0.87846082763687849</v>
      </c>
      <c r="N5074">
        <v>16.615843902439021</v>
      </c>
      <c r="O5074">
        <v>2.4931390785403802</v>
      </c>
      <c r="P5074">
        <v>55598000</v>
      </c>
      <c r="Q5074">
        <v>33670000</v>
      </c>
      <c r="R5074">
        <v>1.65</v>
      </c>
      <c r="S5074">
        <v>26.041</v>
      </c>
      <c r="T5074">
        <v>7.8989999999999991</v>
      </c>
      <c r="U5074">
        <v>15.860799999999999</v>
      </c>
      <c r="V5074">
        <f t="shared" ref="V5074:V5137" si="546">1.849 + (0.01036 * K5074) + (0.1184 * M5074) - (0.002888 * K5074 * M5074)</f>
        <v>2.4304477650629659</v>
      </c>
      <c r="AC5074">
        <v>17.079999999999998</v>
      </c>
      <c r="AD5074">
        <v>15.25</v>
      </c>
      <c r="AH5074" s="85">
        <f>IF(AND(M5074&lt;Variables!$G$6,M5074&gt;Variables!$G$5),0,1)</f>
        <v>1</v>
      </c>
      <c r="AI5074" s="85">
        <f t="shared" si="545"/>
        <v>0</v>
      </c>
      <c r="AJ5074" s="85">
        <f>IF(I5074&gt;Variables!$G$7,0,1)</f>
        <v>0</v>
      </c>
      <c r="AK5074" s="85">
        <f>IF(F5074&gt;Variables!$G$8,0,1)</f>
        <v>1</v>
      </c>
      <c r="AL5074" s="85">
        <f>IF(G5074&gt;Variables!$G$9,0,1)</f>
        <v>1</v>
      </c>
      <c r="AM5074" s="85">
        <f>IF(AND(K5074&gt;Variables!$G$10,K5074&lt;Variables!$G$11),0,1)</f>
        <v>0</v>
      </c>
      <c r="AN5074" s="103">
        <f>IF(H5074&lt;Variables!$G$13,1,0)</f>
        <v>0</v>
      </c>
      <c r="AO5074" s="101">
        <f>IF(R5074&lt;Variables!$G$12,0,1)</f>
        <v>0</v>
      </c>
      <c r="AP5074" s="86">
        <f t="shared" si="544"/>
        <v>1</v>
      </c>
      <c r="AR5074">
        <v>0</v>
      </c>
      <c r="AS5074">
        <v>0</v>
      </c>
      <c r="AT5074">
        <v>1</v>
      </c>
      <c r="AU5074">
        <v>0</v>
      </c>
      <c r="BA5074">
        <v>-2.25</v>
      </c>
    </row>
    <row r="5075" spans="3:53" ht="12.75" x14ac:dyDescent="0.2">
      <c r="C5075" t="s">
        <v>929</v>
      </c>
      <c r="D5075" t="s">
        <v>529</v>
      </c>
      <c r="E5075">
        <v>35.46</v>
      </c>
      <c r="F5075">
        <v>7.8</v>
      </c>
      <c r="G5075">
        <v>6.71</v>
      </c>
      <c r="H5075">
        <v>1990</v>
      </c>
      <c r="I5075">
        <v>-69.144999999999996</v>
      </c>
      <c r="J5075" t="s">
        <v>78</v>
      </c>
      <c r="K5075">
        <v>53.58</v>
      </c>
      <c r="L5075">
        <v>35.672823529411772</v>
      </c>
      <c r="M5075">
        <v>-0.65266358638478594</v>
      </c>
      <c r="N5075">
        <v>35.18385714285715</v>
      </c>
      <c r="O5075">
        <v>0.72801244077029437</v>
      </c>
      <c r="P5075">
        <v>169248</v>
      </c>
      <c r="Q5075">
        <v>389809</v>
      </c>
      <c r="R5075">
        <v>0.43</v>
      </c>
      <c r="S5075">
        <v>26.041</v>
      </c>
      <c r="T5075">
        <v>7.8989999999999991</v>
      </c>
      <c r="U5075">
        <v>15.860799999999999</v>
      </c>
      <c r="V5075">
        <f t="shared" si="546"/>
        <v>2.42780596817218</v>
      </c>
      <c r="AC5075">
        <v>35.645000000000003</v>
      </c>
      <c r="AD5075">
        <v>33.68</v>
      </c>
      <c r="AH5075" s="85">
        <f>IF(AND(M5075&lt;Variables!$G$6,M5075&gt;Variables!$G$5),0,1)</f>
        <v>1</v>
      </c>
      <c r="AI5075" s="85">
        <f t="shared" si="545"/>
        <v>0</v>
      </c>
      <c r="AJ5075" s="85">
        <f>IF(I5075&gt;Variables!$G$7,0,1)</f>
        <v>1</v>
      </c>
      <c r="AK5075" s="85">
        <f>IF(F5075&gt;Variables!$G$8,0,1)</f>
        <v>1</v>
      </c>
      <c r="AL5075" s="85">
        <f>IF(G5075&gt;Variables!$G$9,0,1)</f>
        <v>1</v>
      </c>
      <c r="AM5075" s="85">
        <f>IF(AND(K5075&gt;Variables!$G$10,K5075&lt;Variables!$G$11),0,1)</f>
        <v>0</v>
      </c>
      <c r="AN5075" s="103">
        <f>IF(H5075&lt;Variables!$G$13,1,0)</f>
        <v>1</v>
      </c>
      <c r="AO5075" s="101">
        <f>IF(R5075&lt;Variables!$G$12,0,1)</f>
        <v>0</v>
      </c>
      <c r="AP5075" s="86">
        <f t="shared" si="544"/>
        <v>1</v>
      </c>
      <c r="AR5075">
        <v>0</v>
      </c>
      <c r="AS5075">
        <v>0</v>
      </c>
      <c r="AT5075">
        <v>1</v>
      </c>
      <c r="AU5075">
        <v>0</v>
      </c>
      <c r="BA5075">
        <v>-1.52</v>
      </c>
    </row>
    <row r="5076" spans="3:53" ht="12.75" x14ac:dyDescent="0.2">
      <c r="C5076" t="s">
        <v>929</v>
      </c>
      <c r="D5076" t="s">
        <v>331</v>
      </c>
      <c r="E5076">
        <v>59.23</v>
      </c>
      <c r="F5076">
        <v>7.38</v>
      </c>
      <c r="G5076">
        <v>3.8</v>
      </c>
      <c r="H5076">
        <v>29510</v>
      </c>
      <c r="I5076">
        <v>2092.4949999999999</v>
      </c>
      <c r="J5076" t="s">
        <v>78</v>
      </c>
      <c r="K5076">
        <v>57.53</v>
      </c>
      <c r="L5076">
        <v>59.014544999999998</v>
      </c>
      <c r="M5076">
        <v>0.53453771438888509</v>
      </c>
      <c r="N5076">
        <v>58.195439024390247</v>
      </c>
      <c r="O5076">
        <v>1.9495702663815959</v>
      </c>
      <c r="P5076">
        <v>64554000</v>
      </c>
      <c r="Q5076">
        <v>140092000</v>
      </c>
      <c r="R5076">
        <v>0.46</v>
      </c>
      <c r="S5076">
        <v>26.041</v>
      </c>
      <c r="T5076">
        <v>7.8989999999999991</v>
      </c>
      <c r="U5076">
        <v>15.860799999999999</v>
      </c>
      <c r="V5076">
        <f t="shared" si="546"/>
        <v>2.4194884201846509</v>
      </c>
      <c r="AC5076">
        <v>60.2</v>
      </c>
      <c r="AD5076">
        <v>52.77</v>
      </c>
      <c r="AH5076" s="85">
        <f>IF(AND(M5076&lt;Variables!$G$6,M5076&gt;Variables!$G$5),0,1)</f>
        <v>1</v>
      </c>
      <c r="AI5076" s="85">
        <f t="shared" si="545"/>
        <v>0</v>
      </c>
      <c r="AJ5076" s="85">
        <f>IF(I5076&gt;Variables!$G$7,0,1)</f>
        <v>0</v>
      </c>
      <c r="AK5076" s="85">
        <f>IF(F5076&gt;Variables!$G$8,0,1)</f>
        <v>1</v>
      </c>
      <c r="AL5076" s="85">
        <f>IF(G5076&gt;Variables!$G$9,0,1)</f>
        <v>1</v>
      </c>
      <c r="AM5076" s="85">
        <f>IF(AND(K5076&gt;Variables!$G$10,K5076&lt;Variables!$G$11),0,1)</f>
        <v>0</v>
      </c>
      <c r="AN5076" s="103">
        <f>IF(H5076&lt;Variables!$G$13,1,0)</f>
        <v>0</v>
      </c>
      <c r="AO5076" s="101">
        <f>IF(R5076&lt;Variables!$G$12,0,1)</f>
        <v>0</v>
      </c>
      <c r="AP5076" s="86">
        <f t="shared" si="544"/>
        <v>1</v>
      </c>
      <c r="AR5076">
        <v>0</v>
      </c>
      <c r="AS5076">
        <v>0</v>
      </c>
      <c r="AT5076">
        <v>1</v>
      </c>
      <c r="AU5076">
        <v>0</v>
      </c>
      <c r="BA5076">
        <v>-2.25</v>
      </c>
    </row>
    <row r="5077" spans="3:53" ht="12.75" x14ac:dyDescent="0.2">
      <c r="C5077" t="s">
        <v>929</v>
      </c>
      <c r="D5077" t="s">
        <v>926</v>
      </c>
      <c r="E5077">
        <v>21.18</v>
      </c>
      <c r="F5077">
        <v>7.36</v>
      </c>
      <c r="G5077">
        <v>-3.86</v>
      </c>
      <c r="H5077">
        <v>3200</v>
      </c>
      <c r="I5077">
        <v>-42.194000000000003</v>
      </c>
      <c r="J5077" t="s">
        <v>78</v>
      </c>
      <c r="K5077">
        <v>58.91</v>
      </c>
      <c r="L5077">
        <v>21.021830000000001</v>
      </c>
      <c r="M5077">
        <v>0.70483873192771673</v>
      </c>
      <c r="N5077">
        <v>21.181136585365849</v>
      </c>
      <c r="O5077">
        <v>-5.2577845957259978E-2</v>
      </c>
      <c r="P5077">
        <v>1536000</v>
      </c>
      <c r="Q5077">
        <v>1541000</v>
      </c>
      <c r="R5077">
        <v>1</v>
      </c>
      <c r="S5077">
        <v>26.041</v>
      </c>
      <c r="T5077">
        <v>7.8989999999999991</v>
      </c>
      <c r="U5077">
        <v>15.860799999999999</v>
      </c>
      <c r="V5077">
        <f t="shared" si="546"/>
        <v>2.4228448263328168</v>
      </c>
      <c r="AC5077">
        <v>21.84</v>
      </c>
      <c r="AD5077">
        <v>20.575099999999999</v>
      </c>
      <c r="AH5077" s="85">
        <f>IF(AND(M5077&lt;Variables!$G$6,M5077&gt;Variables!$G$5),0,1)</f>
        <v>1</v>
      </c>
      <c r="AI5077" s="85">
        <f t="shared" si="545"/>
        <v>1</v>
      </c>
      <c r="AJ5077" s="85">
        <f>IF(I5077&gt;Variables!$G$7,0,1)</f>
        <v>1</v>
      </c>
      <c r="AK5077" s="85">
        <f>IF(F5077&gt;Variables!$G$8,0,1)</f>
        <v>1</v>
      </c>
      <c r="AL5077" s="85">
        <f>IF(G5077&gt;Variables!$G$9,0,1)</f>
        <v>1</v>
      </c>
      <c r="AM5077" s="85">
        <f>IF(AND(K5077&gt;Variables!$G$10,K5077&lt;Variables!$G$11),0,1)</f>
        <v>0</v>
      </c>
      <c r="AN5077" s="103">
        <f>IF(H5077&lt;Variables!$G$13,1,0)</f>
        <v>0</v>
      </c>
      <c r="AO5077" s="101">
        <f>IF(R5077&lt;Variables!$G$12,0,1)</f>
        <v>0</v>
      </c>
      <c r="AP5077" s="86">
        <f t="shared" si="544"/>
        <v>1</v>
      </c>
      <c r="AR5077">
        <v>1</v>
      </c>
      <c r="AS5077">
        <v>0</v>
      </c>
      <c r="AT5077">
        <v>0</v>
      </c>
      <c r="AU5077">
        <v>0</v>
      </c>
      <c r="BA5077">
        <v>0.99</v>
      </c>
    </row>
    <row r="5078" spans="3:53" ht="12.75" x14ac:dyDescent="0.2">
      <c r="C5078" t="s">
        <v>929</v>
      </c>
      <c r="D5078" t="s">
        <v>620</v>
      </c>
      <c r="E5078">
        <v>106.35</v>
      </c>
      <c r="F5078">
        <v>7.08</v>
      </c>
      <c r="G5078">
        <v>6.56</v>
      </c>
      <c r="H5078">
        <v>6150</v>
      </c>
      <c r="I5078">
        <v>-11.378</v>
      </c>
      <c r="J5078" t="s">
        <v>78</v>
      </c>
      <c r="K5078">
        <v>76.819999999999993</v>
      </c>
      <c r="L5078">
        <v>104.320015</v>
      </c>
      <c r="M5078">
        <v>1.9898242921073299</v>
      </c>
      <c r="N5078">
        <v>103.5031829268293</v>
      </c>
      <c r="O5078">
        <v>2.79471315893313</v>
      </c>
      <c r="P5078">
        <v>650150</v>
      </c>
      <c r="Q5078">
        <v>2511000</v>
      </c>
      <c r="R5078">
        <v>0.26</v>
      </c>
      <c r="S5078">
        <v>26.041</v>
      </c>
      <c r="T5078">
        <v>7.8989999999999991</v>
      </c>
      <c r="U5078">
        <v>15.860799999999999</v>
      </c>
      <c r="V5078">
        <f t="shared" si="546"/>
        <v>2.4389956196638574</v>
      </c>
      <c r="AC5078">
        <v>109.01</v>
      </c>
      <c r="AD5078">
        <v>102.0971</v>
      </c>
      <c r="AH5078" s="85">
        <f>IF(AND(M5078&lt;Variables!$G$6,M5078&gt;Variables!$G$5),0,1)</f>
        <v>1</v>
      </c>
      <c r="AI5078" s="85">
        <f t="shared" si="545"/>
        <v>0</v>
      </c>
      <c r="AJ5078" s="85">
        <f>IF(I5078&gt;Variables!$G$7,0,1)</f>
        <v>1</v>
      </c>
      <c r="AK5078" s="85">
        <f>IF(F5078&gt;Variables!$G$8,0,1)</f>
        <v>1</v>
      </c>
      <c r="AL5078" s="85">
        <f>IF(G5078&gt;Variables!$G$9,0,1)</f>
        <v>1</v>
      </c>
      <c r="AM5078" s="85">
        <f>IF(AND(K5078&gt;Variables!$G$10,K5078&lt;Variables!$G$11),0,1)</f>
        <v>1</v>
      </c>
      <c r="AN5078" s="103">
        <f>IF(H5078&lt;Variables!$G$13,1,0)</f>
        <v>0</v>
      </c>
      <c r="AO5078" s="101">
        <f>IF(R5078&lt;Variables!$G$12,0,1)</f>
        <v>0</v>
      </c>
      <c r="AP5078" s="86">
        <f t="shared" si="544"/>
        <v>1</v>
      </c>
      <c r="AR5078">
        <v>1</v>
      </c>
      <c r="AS5078">
        <v>0</v>
      </c>
      <c r="AT5078">
        <v>0</v>
      </c>
      <c r="AU5078">
        <v>0</v>
      </c>
      <c r="BA5078">
        <v>0.95</v>
      </c>
    </row>
    <row r="5079" spans="3:53" ht="12.75" x14ac:dyDescent="0.2">
      <c r="C5079" t="s">
        <v>929</v>
      </c>
      <c r="D5079" t="s">
        <v>923</v>
      </c>
      <c r="E5079">
        <v>3.63</v>
      </c>
      <c r="F5079">
        <v>26.63</v>
      </c>
      <c r="G5079">
        <v>13.55</v>
      </c>
      <c r="H5079">
        <v>33.81</v>
      </c>
      <c r="I5079">
        <v>-92.102999999999994</v>
      </c>
      <c r="J5079" t="s">
        <v>76</v>
      </c>
      <c r="K5079">
        <v>63.37</v>
      </c>
      <c r="L5079">
        <v>3.54914</v>
      </c>
      <c r="M5079">
        <v>2.700936001397523</v>
      </c>
      <c r="N5079">
        <v>3.4721121951219511</v>
      </c>
      <c r="O5079">
        <v>4.9793265644164189</v>
      </c>
      <c r="P5079">
        <v>2370000</v>
      </c>
      <c r="Q5079">
        <v>375990</v>
      </c>
      <c r="R5079">
        <v>6.3</v>
      </c>
      <c r="S5079">
        <v>26.041</v>
      </c>
      <c r="T5079">
        <v>7.8989999999999991</v>
      </c>
      <c r="U5079">
        <v>15.860799999999999</v>
      </c>
      <c r="V5079">
        <f t="shared" si="546"/>
        <v>2.3309988105535422</v>
      </c>
      <c r="AC5079">
        <v>3.71</v>
      </c>
      <c r="AD5079">
        <v>3.21</v>
      </c>
      <c r="AH5079" s="85">
        <f>IF(AND(M5079&lt;Variables!$G$6,M5079&gt;Variables!$G$5),0,1)</f>
        <v>1</v>
      </c>
      <c r="AI5079" s="85">
        <f t="shared" si="545"/>
        <v>0</v>
      </c>
      <c r="AJ5079" s="85">
        <f>IF(I5079&gt;Variables!$G$7,0,1)</f>
        <v>1</v>
      </c>
      <c r="AK5079" s="85">
        <f>IF(F5079&gt;Variables!$G$8,0,1)</f>
        <v>0</v>
      </c>
      <c r="AL5079" s="85">
        <f>IF(G5079&gt;Variables!$G$9,0,1)</f>
        <v>0</v>
      </c>
      <c r="AM5079" s="85">
        <f>IF(AND(K5079&gt;Variables!$G$10,K5079&lt;Variables!$G$11),0,1)</f>
        <v>0</v>
      </c>
      <c r="AN5079" s="103">
        <f>IF(H5079&lt;Variables!$G$13,1,0)</f>
        <v>1</v>
      </c>
      <c r="AO5079" s="101">
        <f>IF(R5079&lt;Variables!$G$12,0,1)</f>
        <v>1</v>
      </c>
      <c r="AP5079" s="86">
        <f t="shared" si="544"/>
        <v>0</v>
      </c>
      <c r="AR5079">
        <v>1</v>
      </c>
      <c r="AS5079">
        <v>0</v>
      </c>
      <c r="AT5079">
        <v>0</v>
      </c>
      <c r="AU5079">
        <v>0</v>
      </c>
      <c r="BA5079">
        <v>2</v>
      </c>
    </row>
    <row r="5080" spans="3:53" ht="12.75" x14ac:dyDescent="0.2">
      <c r="C5080" t="s">
        <v>929</v>
      </c>
      <c r="D5080" t="s">
        <v>928</v>
      </c>
      <c r="E5080">
        <v>9.75</v>
      </c>
      <c r="F5080">
        <v>9.32</v>
      </c>
      <c r="G5080">
        <v>7.75</v>
      </c>
      <c r="H5080">
        <v>2170</v>
      </c>
      <c r="I5080">
        <v>-55.972000000000001</v>
      </c>
      <c r="J5080" t="s">
        <v>78</v>
      </c>
      <c r="K5080">
        <v>81.33</v>
      </c>
      <c r="L5080">
        <v>9.4049999999999994</v>
      </c>
      <c r="M5080">
        <v>3.4556087187666251</v>
      </c>
      <c r="N5080">
        <v>9.3438341463414645</v>
      </c>
      <c r="O5080">
        <v>4.1328414825271427</v>
      </c>
      <c r="P5080">
        <v>1464000</v>
      </c>
      <c r="Q5080">
        <v>5087000</v>
      </c>
      <c r="R5080">
        <v>0.28999999999999998</v>
      </c>
      <c r="S5080">
        <v>26.041</v>
      </c>
      <c r="T5080">
        <v>7.8989999999999991</v>
      </c>
      <c r="U5080">
        <v>15.860799999999999</v>
      </c>
      <c r="V5080">
        <f t="shared" si="546"/>
        <v>2.289065902604996</v>
      </c>
      <c r="AC5080">
        <v>11.92</v>
      </c>
      <c r="AD5080">
        <v>9.69</v>
      </c>
      <c r="AH5080" s="85">
        <f>IF(AND(M5080&lt;Variables!$G$6,M5080&gt;Variables!$G$5),0,1)</f>
        <v>1</v>
      </c>
      <c r="AI5080" s="85">
        <f t="shared" si="545"/>
        <v>0</v>
      </c>
      <c r="AJ5080" s="85">
        <f>IF(I5080&gt;Variables!$G$7,0,1)</f>
        <v>1</v>
      </c>
      <c r="AK5080" s="85">
        <f>IF(F5080&gt;Variables!$G$8,0,1)</f>
        <v>0</v>
      </c>
      <c r="AL5080" s="85">
        <f>IF(G5080&gt;Variables!$G$9,0,1)</f>
        <v>1</v>
      </c>
      <c r="AM5080" s="85">
        <f>IF(AND(K5080&gt;Variables!$G$10,K5080&lt;Variables!$G$11),0,1)</f>
        <v>1</v>
      </c>
      <c r="AN5080" s="103">
        <f>IF(H5080&lt;Variables!$G$13,1,0)</f>
        <v>1</v>
      </c>
      <c r="AO5080" s="101">
        <f>IF(R5080&lt;Variables!$G$12,0,1)</f>
        <v>0</v>
      </c>
      <c r="AP5080" s="86">
        <f t="shared" si="544"/>
        <v>1</v>
      </c>
      <c r="AR5080">
        <v>1</v>
      </c>
      <c r="AS5080">
        <v>0</v>
      </c>
      <c r="AT5080">
        <v>0</v>
      </c>
      <c r="AU5080">
        <v>0</v>
      </c>
      <c r="BA5080">
        <v>2</v>
      </c>
    </row>
    <row r="5081" spans="3:53" ht="12.75" x14ac:dyDescent="0.2">
      <c r="C5081" t="s">
        <v>929</v>
      </c>
      <c r="D5081" t="s">
        <v>251</v>
      </c>
      <c r="E5081">
        <v>17.87</v>
      </c>
      <c r="F5081">
        <v>49.5</v>
      </c>
      <c r="G5081">
        <v>7.18</v>
      </c>
      <c r="H5081">
        <v>4830</v>
      </c>
      <c r="I5081">
        <v>0.217</v>
      </c>
      <c r="J5081" t="s">
        <v>78</v>
      </c>
      <c r="K5081">
        <v>58.41</v>
      </c>
      <c r="L5081">
        <v>17.773115000000001</v>
      </c>
      <c r="M5081">
        <v>0.32006207128013958</v>
      </c>
      <c r="N5081">
        <v>17.577139024390242</v>
      </c>
      <c r="O5081">
        <v>1.4385786859788949</v>
      </c>
      <c r="P5081">
        <v>156403000</v>
      </c>
      <c r="Q5081">
        <v>24401000</v>
      </c>
      <c r="R5081">
        <v>6.41</v>
      </c>
      <c r="S5081">
        <v>26.041</v>
      </c>
      <c r="T5081">
        <v>7.8989999999999991</v>
      </c>
      <c r="U5081">
        <v>15.860799999999999</v>
      </c>
      <c r="V5081">
        <f t="shared" si="546"/>
        <v>2.4380322929544982</v>
      </c>
      <c r="AC5081">
        <v>24.93</v>
      </c>
      <c r="AD5081">
        <v>16.68</v>
      </c>
      <c r="AH5081" s="85">
        <f>IF(AND(M5081&lt;Variables!$G$6,M5081&gt;Variables!$G$5),0,1)</f>
        <v>1</v>
      </c>
      <c r="AI5081" s="85">
        <f t="shared" si="545"/>
        <v>0</v>
      </c>
      <c r="AJ5081" s="85">
        <f>IF(I5081&gt;Variables!$G$7,0,1)</f>
        <v>0</v>
      </c>
      <c r="AK5081" s="85">
        <f>IF(F5081&gt;Variables!$G$8,0,1)</f>
        <v>0</v>
      </c>
      <c r="AL5081" s="85">
        <f>IF(G5081&gt;Variables!$G$9,0,1)</f>
        <v>1</v>
      </c>
      <c r="AM5081" s="85">
        <f>IF(AND(K5081&gt;Variables!$G$10,K5081&lt;Variables!$G$11),0,1)</f>
        <v>0</v>
      </c>
      <c r="AN5081" s="103">
        <f>IF(H5081&lt;Variables!$G$13,1,0)</f>
        <v>0</v>
      </c>
      <c r="AO5081" s="101">
        <f>IF(R5081&lt;Variables!$G$12,0,1)</f>
        <v>1</v>
      </c>
      <c r="AP5081" s="86">
        <f t="shared" si="544"/>
        <v>1</v>
      </c>
      <c r="AR5081">
        <v>1</v>
      </c>
      <c r="AS5081">
        <v>0</v>
      </c>
      <c r="AT5081">
        <v>0</v>
      </c>
      <c r="AU5081">
        <v>0</v>
      </c>
      <c r="BA5081">
        <v>2</v>
      </c>
    </row>
    <row r="5082" spans="3:53" ht="12.75" x14ac:dyDescent="0.2">
      <c r="C5082" t="s">
        <v>929</v>
      </c>
      <c r="D5082" t="s">
        <v>82</v>
      </c>
      <c r="E5082">
        <v>7.76</v>
      </c>
      <c r="F5082">
        <v>7.4</v>
      </c>
      <c r="G5082">
        <v>6.9</v>
      </c>
      <c r="H5082">
        <v>2330</v>
      </c>
      <c r="I5082">
        <v>-84.137</v>
      </c>
      <c r="J5082" t="s">
        <v>76</v>
      </c>
      <c r="K5082">
        <v>59.38</v>
      </c>
      <c r="L5082">
        <v>7.754249999999999</v>
      </c>
      <c r="M5082">
        <v>8.8338652996755473E-2</v>
      </c>
      <c r="N5082">
        <v>7.6720463414634148</v>
      </c>
      <c r="O5082">
        <v>1.160754961232396</v>
      </c>
      <c r="P5082">
        <v>910810</v>
      </c>
      <c r="Q5082">
        <v>2722000</v>
      </c>
      <c r="R5082">
        <v>0.33</v>
      </c>
      <c r="S5082">
        <v>26.041</v>
      </c>
      <c r="T5082">
        <v>7.8989999999999991</v>
      </c>
      <c r="U5082">
        <v>15.860799999999999</v>
      </c>
      <c r="V5082">
        <f t="shared" si="546"/>
        <v>2.4594869503820478</v>
      </c>
      <c r="AC5082">
        <v>8.23</v>
      </c>
      <c r="AD5082">
        <v>7.67</v>
      </c>
      <c r="AH5082" s="85">
        <f>IF(AND(M5082&lt;Variables!$G$6,M5082&gt;Variables!$G$5),0,1)</f>
        <v>1</v>
      </c>
      <c r="AI5082" s="85">
        <f t="shared" si="545"/>
        <v>0</v>
      </c>
      <c r="AJ5082" s="85">
        <f>IF(I5082&gt;Variables!$G$7,0,1)</f>
        <v>1</v>
      </c>
      <c r="AK5082" s="85">
        <f>IF(F5082&gt;Variables!$G$8,0,1)</f>
        <v>1</v>
      </c>
      <c r="AL5082" s="85">
        <f>IF(G5082&gt;Variables!$G$9,0,1)</f>
        <v>1</v>
      </c>
      <c r="AM5082" s="85">
        <f>IF(AND(K5082&gt;Variables!$G$10,K5082&lt;Variables!$G$11),0,1)</f>
        <v>0</v>
      </c>
      <c r="AN5082" s="103">
        <f>IF(H5082&lt;Variables!$G$13,1,0)</f>
        <v>1</v>
      </c>
      <c r="AO5082" s="101">
        <f>IF(R5082&lt;Variables!$G$12,0,1)</f>
        <v>0</v>
      </c>
      <c r="AP5082" s="86">
        <f t="shared" si="544"/>
        <v>0</v>
      </c>
      <c r="AR5082">
        <v>1</v>
      </c>
      <c r="AS5082">
        <v>0</v>
      </c>
      <c r="AT5082">
        <v>0</v>
      </c>
      <c r="AU5082">
        <v>0</v>
      </c>
      <c r="BA5082">
        <v>1.26</v>
      </c>
    </row>
    <row r="5083" spans="3:53" ht="12.75" x14ac:dyDescent="0.2">
      <c r="C5083" t="s">
        <v>929</v>
      </c>
      <c r="D5083" t="s">
        <v>922</v>
      </c>
      <c r="E5083">
        <v>25.93</v>
      </c>
      <c r="F5083">
        <v>13.21</v>
      </c>
      <c r="G5083">
        <v>-4.7</v>
      </c>
      <c r="H5083">
        <v>5110</v>
      </c>
      <c r="I5083">
        <v>77.001000000000005</v>
      </c>
      <c r="J5083" t="s">
        <v>76</v>
      </c>
      <c r="K5083">
        <v>60.3</v>
      </c>
      <c r="L5083">
        <v>25.796775</v>
      </c>
      <c r="M5083">
        <v>1.020767130775075</v>
      </c>
      <c r="N5083">
        <v>25.969073170731711</v>
      </c>
      <c r="O5083">
        <v>0.35052013088738959</v>
      </c>
      <c r="P5083">
        <v>17863000</v>
      </c>
      <c r="Q5083">
        <v>3011000</v>
      </c>
      <c r="R5083">
        <v>5.93</v>
      </c>
      <c r="S5083">
        <v>26.041</v>
      </c>
      <c r="T5083">
        <v>7.8989999999999991</v>
      </c>
      <c r="U5083">
        <v>15.860799999999999</v>
      </c>
      <c r="V5083">
        <f t="shared" si="546"/>
        <v>2.4168039072209599</v>
      </c>
      <c r="AC5083">
        <v>29.46</v>
      </c>
      <c r="AD5083">
        <v>25.46</v>
      </c>
      <c r="AH5083" s="85">
        <f>IF(AND(M5083&lt;Variables!$G$6,M5083&gt;Variables!$G$5),0,1)</f>
        <v>1</v>
      </c>
      <c r="AI5083" s="85">
        <f t="shared" si="545"/>
        <v>1</v>
      </c>
      <c r="AJ5083" s="85">
        <f>IF(I5083&gt;Variables!$G$7,0,1)</f>
        <v>0</v>
      </c>
      <c r="AK5083" s="85">
        <f>IF(F5083&gt;Variables!$G$8,0,1)</f>
        <v>0</v>
      </c>
      <c r="AL5083" s="85">
        <f>IF(G5083&gt;Variables!$G$9,0,1)</f>
        <v>1</v>
      </c>
      <c r="AM5083" s="85">
        <f>IF(AND(K5083&gt;Variables!$G$10,K5083&lt;Variables!$G$11),0,1)</f>
        <v>0</v>
      </c>
      <c r="AN5083" s="103">
        <f>IF(H5083&lt;Variables!$G$13,1,0)</f>
        <v>0</v>
      </c>
      <c r="AO5083" s="101">
        <f>IF(R5083&lt;Variables!$G$12,0,1)</f>
        <v>1</v>
      </c>
      <c r="AP5083" s="86">
        <f t="shared" si="544"/>
        <v>0</v>
      </c>
      <c r="AR5083">
        <v>1</v>
      </c>
      <c r="AS5083">
        <v>0</v>
      </c>
      <c r="AT5083">
        <v>0</v>
      </c>
      <c r="AU5083">
        <v>0</v>
      </c>
      <c r="BA5083">
        <v>2</v>
      </c>
    </row>
    <row r="5084" spans="3:53" ht="12.75" x14ac:dyDescent="0.2">
      <c r="C5084" t="s">
        <v>931</v>
      </c>
      <c r="D5084" t="s">
        <v>922</v>
      </c>
      <c r="E5084">
        <v>25.83</v>
      </c>
      <c r="F5084">
        <v>11.97</v>
      </c>
      <c r="G5084">
        <v>-5.76</v>
      </c>
      <c r="H5084">
        <v>5110</v>
      </c>
      <c r="I5084">
        <v>76.936000000000007</v>
      </c>
      <c r="J5084" t="s">
        <v>76</v>
      </c>
      <c r="K5084">
        <v>51.03</v>
      </c>
      <c r="L5084">
        <v>25.834565000000001</v>
      </c>
      <c r="M5084">
        <v>-0.24991711685487339</v>
      </c>
      <c r="N5084">
        <v>25.943973913043479</v>
      </c>
      <c r="O5084">
        <v>-0.67057542389839064</v>
      </c>
      <c r="P5084">
        <v>19156000</v>
      </c>
      <c r="Q5084">
        <v>3011000</v>
      </c>
      <c r="R5084">
        <v>6.36</v>
      </c>
      <c r="S5084">
        <v>31.273</v>
      </c>
      <c r="T5084">
        <v>8.259999999999998</v>
      </c>
      <c r="U5084">
        <v>18.271999999999998</v>
      </c>
      <c r="V5084">
        <f t="shared" si="546"/>
        <v>2.3849120584907078</v>
      </c>
      <c r="AC5084">
        <v>29.46</v>
      </c>
      <c r="AD5084">
        <v>25.65</v>
      </c>
      <c r="AH5084" s="85">
        <f>IF(AND(M5084&lt;Variables!$G$6,M5084&gt;Variables!$G$5),0,1)</f>
        <v>1</v>
      </c>
      <c r="AI5084" s="85">
        <f t="shared" si="545"/>
        <v>1</v>
      </c>
      <c r="AJ5084" s="85">
        <f>IF(I5084&gt;Variables!$G$7,0,1)</f>
        <v>0</v>
      </c>
      <c r="AK5084" s="85">
        <f>IF(F5084&gt;Variables!$G$8,0,1)</f>
        <v>0</v>
      </c>
      <c r="AL5084" s="85">
        <f>IF(G5084&gt;Variables!$G$9,0,1)</f>
        <v>1</v>
      </c>
      <c r="AM5084" s="85">
        <f>IF(AND(K5084&gt;Variables!$G$10,K5084&lt;Variables!$G$11),0,1)</f>
        <v>0</v>
      </c>
      <c r="AN5084" s="103">
        <f>IF(H5084&lt;Variables!$G$13,1,0)</f>
        <v>0</v>
      </c>
      <c r="AO5084" s="101">
        <f>IF(R5084&lt;Variables!$G$12,0,1)</f>
        <v>1</v>
      </c>
      <c r="AP5084" s="86">
        <f t="shared" si="544"/>
        <v>0</v>
      </c>
      <c r="AR5084">
        <v>1</v>
      </c>
      <c r="AS5084">
        <v>0</v>
      </c>
      <c r="AT5084">
        <v>0</v>
      </c>
      <c r="AU5084">
        <v>0</v>
      </c>
      <c r="BA5084">
        <v>2</v>
      </c>
    </row>
    <row r="5085" spans="3:53" ht="12.75" x14ac:dyDescent="0.2">
      <c r="C5085" t="s">
        <v>931</v>
      </c>
      <c r="D5085" t="s">
        <v>251</v>
      </c>
      <c r="E5085">
        <v>19.05</v>
      </c>
      <c r="F5085">
        <v>60.32</v>
      </c>
      <c r="G5085">
        <v>15.06</v>
      </c>
      <c r="H5085">
        <v>4830</v>
      </c>
      <c r="I5085">
        <v>0.28499999999999998</v>
      </c>
      <c r="J5085" t="s">
        <v>78</v>
      </c>
      <c r="K5085">
        <v>68.08</v>
      </c>
      <c r="L5085">
        <v>18.017520000000001</v>
      </c>
      <c r="M5085">
        <v>6.2299361954364381</v>
      </c>
      <c r="N5085">
        <v>17.70259130434782</v>
      </c>
      <c r="O5085">
        <v>8.1197643381121516</v>
      </c>
      <c r="P5085">
        <v>171068000</v>
      </c>
      <c r="Q5085">
        <v>24401000</v>
      </c>
      <c r="R5085">
        <v>7.01</v>
      </c>
      <c r="S5085">
        <v>31.273</v>
      </c>
      <c r="T5085">
        <v>8.259999999999998</v>
      </c>
      <c r="U5085">
        <v>18.271999999999998</v>
      </c>
      <c r="V5085">
        <f t="shared" si="546"/>
        <v>2.0670340912764908</v>
      </c>
      <c r="AC5085">
        <v>24.93</v>
      </c>
      <c r="AD5085">
        <v>16.68</v>
      </c>
      <c r="AH5085" s="85">
        <f>IF(AND(M5085&lt;Variables!$G$6,M5085&gt;Variables!$G$5),0,1)</f>
        <v>1</v>
      </c>
      <c r="AI5085" s="85">
        <f t="shared" si="545"/>
        <v>0</v>
      </c>
      <c r="AJ5085" s="85">
        <f>IF(I5085&gt;Variables!$G$7,0,1)</f>
        <v>0</v>
      </c>
      <c r="AK5085" s="85">
        <f>IF(F5085&gt;Variables!$G$8,0,1)</f>
        <v>0</v>
      </c>
      <c r="AL5085" s="85">
        <f>IF(G5085&gt;Variables!$G$9,0,1)</f>
        <v>0</v>
      </c>
      <c r="AM5085" s="85">
        <f>IF(AND(K5085&gt;Variables!$G$10,K5085&lt;Variables!$G$11),0,1)</f>
        <v>0</v>
      </c>
      <c r="AN5085" s="103">
        <f>IF(H5085&lt;Variables!$G$13,1,0)</f>
        <v>0</v>
      </c>
      <c r="AO5085" s="101">
        <f>IF(R5085&lt;Variables!$G$12,0,1)</f>
        <v>1</v>
      </c>
      <c r="AP5085" s="86">
        <f t="shared" si="544"/>
        <v>1</v>
      </c>
      <c r="AR5085">
        <v>1</v>
      </c>
      <c r="AS5085">
        <v>0</v>
      </c>
      <c r="AT5085">
        <v>0</v>
      </c>
      <c r="AU5085">
        <v>0</v>
      </c>
      <c r="BA5085">
        <v>2</v>
      </c>
    </row>
    <row r="5086" spans="3:53" ht="12.75" x14ac:dyDescent="0.2">
      <c r="C5086" t="s">
        <v>931</v>
      </c>
      <c r="D5086" t="s">
        <v>861</v>
      </c>
      <c r="E5086">
        <v>5.28</v>
      </c>
      <c r="F5086">
        <v>52.87</v>
      </c>
      <c r="G5086">
        <v>23.43</v>
      </c>
      <c r="H5086">
        <v>425.29</v>
      </c>
      <c r="I5086">
        <v>4.5190000000000001</v>
      </c>
      <c r="J5086" t="s">
        <v>78</v>
      </c>
      <c r="K5086">
        <v>58.19</v>
      </c>
      <c r="L5086">
        <v>5.2963449999999996</v>
      </c>
      <c r="M5086">
        <v>0.44662876002225399</v>
      </c>
      <c r="N5086">
        <v>5.1811285714285713</v>
      </c>
      <c r="O5086">
        <v>2.6803316431334681</v>
      </c>
      <c r="P5086">
        <v>32690000</v>
      </c>
      <c r="Q5086">
        <v>1490000</v>
      </c>
      <c r="R5086">
        <v>21.94</v>
      </c>
      <c r="S5086">
        <v>31.273</v>
      </c>
      <c r="T5086">
        <v>8.259999999999998</v>
      </c>
      <c r="U5086">
        <v>18.271999999999998</v>
      </c>
      <c r="V5086">
        <f t="shared" si="546"/>
        <v>2.4296720672346677</v>
      </c>
      <c r="AC5086">
        <v>6.13</v>
      </c>
      <c r="AD5086">
        <v>4.84</v>
      </c>
      <c r="AH5086" s="85">
        <f>IF(AND(M5086&lt;Variables!$G$6,M5086&gt;Variables!$G$5),0,1)</f>
        <v>1</v>
      </c>
      <c r="AI5086" s="85">
        <f t="shared" si="545"/>
        <v>0</v>
      </c>
      <c r="AJ5086" s="85">
        <f>IF(I5086&gt;Variables!$G$7,0,1)</f>
        <v>0</v>
      </c>
      <c r="AK5086" s="85">
        <f>IF(F5086&gt;Variables!$G$8,0,1)</f>
        <v>0</v>
      </c>
      <c r="AL5086" s="85">
        <f>IF(G5086&gt;Variables!$G$9,0,1)</f>
        <v>0</v>
      </c>
      <c r="AM5086" s="85">
        <f>IF(AND(K5086&gt;Variables!$G$10,K5086&lt;Variables!$G$11),0,1)</f>
        <v>0</v>
      </c>
      <c r="AN5086" s="103">
        <f>IF(H5086&lt;Variables!$G$13,1,0)</f>
        <v>1</v>
      </c>
      <c r="AO5086" s="101">
        <f>IF(R5086&lt;Variables!$G$12,0,1)</f>
        <v>1</v>
      </c>
      <c r="AP5086" s="86">
        <f t="shared" si="544"/>
        <v>1</v>
      </c>
      <c r="AR5086">
        <v>0</v>
      </c>
      <c r="AS5086">
        <v>0</v>
      </c>
      <c r="AT5086">
        <v>0</v>
      </c>
      <c r="AU5086">
        <v>0</v>
      </c>
      <c r="BA5086">
        <v>0</v>
      </c>
    </row>
    <row r="5087" spans="3:53" ht="12.75" x14ac:dyDescent="0.2">
      <c r="C5087" t="s">
        <v>931</v>
      </c>
      <c r="D5087" t="s">
        <v>932</v>
      </c>
      <c r="E5087">
        <v>4.2300000000000004</v>
      </c>
      <c r="F5087">
        <v>44.44</v>
      </c>
      <c r="G5087">
        <v>20.5</v>
      </c>
      <c r="H5087">
        <v>13.08</v>
      </c>
      <c r="I5087">
        <v>-16.763999999999999</v>
      </c>
      <c r="J5087" t="s">
        <v>78</v>
      </c>
      <c r="K5087">
        <v>66.25</v>
      </c>
      <c r="L5087">
        <v>3.9755449999999999</v>
      </c>
      <c r="M5087">
        <v>4.7906639215503786</v>
      </c>
      <c r="N5087">
        <v>3.6223369565217389</v>
      </c>
      <c r="O5087">
        <v>15.00862702735145</v>
      </c>
      <c r="P5087">
        <v>5110000</v>
      </c>
      <c r="Q5087">
        <v>276860</v>
      </c>
      <c r="R5087">
        <v>18.46</v>
      </c>
      <c r="S5087">
        <v>31.273</v>
      </c>
      <c r="T5087">
        <v>8.259999999999998</v>
      </c>
      <c r="U5087">
        <v>18.271999999999998</v>
      </c>
      <c r="V5087">
        <f t="shared" si="546"/>
        <v>2.1859668802013315</v>
      </c>
      <c r="AC5087">
        <v>4.8</v>
      </c>
      <c r="AD5087">
        <v>3.6</v>
      </c>
      <c r="AH5087" s="85">
        <f>IF(AND(M5087&lt;Variables!$G$6,M5087&gt;Variables!$G$5),0,1)</f>
        <v>1</v>
      </c>
      <c r="AI5087" s="85">
        <f t="shared" si="545"/>
        <v>0</v>
      </c>
      <c r="AJ5087" s="85">
        <f>IF(I5087&gt;Variables!$G$7,0,1)</f>
        <v>1</v>
      </c>
      <c r="AK5087" s="85">
        <f>IF(F5087&gt;Variables!$G$8,0,1)</f>
        <v>0</v>
      </c>
      <c r="AL5087" s="85">
        <f>IF(G5087&gt;Variables!$G$9,0,1)</f>
        <v>0</v>
      </c>
      <c r="AM5087" s="85">
        <f>IF(AND(K5087&gt;Variables!$G$10,K5087&lt;Variables!$G$11),0,1)</f>
        <v>0</v>
      </c>
      <c r="AN5087" s="103">
        <f>IF(H5087&lt;Variables!$G$13,1,0)</f>
        <v>1</v>
      </c>
      <c r="AO5087" s="101">
        <f>IF(R5087&lt;Variables!$G$12,0,1)</f>
        <v>1</v>
      </c>
      <c r="AP5087" s="86">
        <f t="shared" si="544"/>
        <v>1</v>
      </c>
      <c r="AR5087">
        <v>0</v>
      </c>
      <c r="AS5087">
        <v>0</v>
      </c>
      <c r="AT5087">
        <v>1</v>
      </c>
      <c r="AU5087">
        <v>0</v>
      </c>
      <c r="BA5087">
        <v>-2.25</v>
      </c>
    </row>
    <row r="5088" spans="3:53" ht="12.75" x14ac:dyDescent="0.2">
      <c r="C5088" t="s">
        <v>931</v>
      </c>
      <c r="D5088" t="s">
        <v>916</v>
      </c>
      <c r="E5088">
        <v>0.7</v>
      </c>
      <c r="F5088">
        <v>28.15</v>
      </c>
      <c r="G5088">
        <v>7.0000000000000007E-2</v>
      </c>
      <c r="H5088">
        <v>37.11</v>
      </c>
      <c r="I5088">
        <v>-80.540999999999997</v>
      </c>
      <c r="J5088" t="s">
        <v>78</v>
      </c>
      <c r="K5088">
        <v>45.76</v>
      </c>
      <c r="L5088">
        <v>0.70882769999999984</v>
      </c>
      <c r="M5088">
        <v>-1.0902085231714129</v>
      </c>
      <c r="N5088">
        <v>0.72455267391304357</v>
      </c>
      <c r="O5088">
        <v>-3.2368487147227429</v>
      </c>
      <c r="P5088">
        <v>26870000</v>
      </c>
      <c r="Q5088">
        <v>2690000</v>
      </c>
      <c r="R5088">
        <v>9.99</v>
      </c>
      <c r="S5088">
        <v>31.273</v>
      </c>
      <c r="T5088">
        <v>8.259999999999998</v>
      </c>
      <c r="U5088">
        <v>18.271999999999998</v>
      </c>
      <c r="V5088">
        <f t="shared" si="546"/>
        <v>2.3380692874111997</v>
      </c>
      <c r="AC5088">
        <v>0.70879999999999999</v>
      </c>
      <c r="AD5088">
        <v>0.60519999999999996</v>
      </c>
      <c r="AH5088" s="85">
        <f>IF(AND(M5088&lt;Variables!$G$6,M5088&gt;Variables!$G$5),0,1)</f>
        <v>1</v>
      </c>
      <c r="AI5088" s="85">
        <f t="shared" si="545"/>
        <v>1</v>
      </c>
      <c r="AJ5088" s="85">
        <f>IF(I5088&gt;Variables!$G$7,0,1)</f>
        <v>1</v>
      </c>
      <c r="AK5088" s="85">
        <f>IF(F5088&gt;Variables!$G$8,0,1)</f>
        <v>0</v>
      </c>
      <c r="AL5088" s="85">
        <f>IF(G5088&gt;Variables!$G$9,0,1)</f>
        <v>1</v>
      </c>
      <c r="AM5088" s="85">
        <f>IF(AND(K5088&gt;Variables!$G$10,K5088&lt;Variables!$G$11),0,1)</f>
        <v>1</v>
      </c>
      <c r="AN5088" s="103">
        <f>IF(H5088&lt;Variables!$G$13,1,0)</f>
        <v>1</v>
      </c>
      <c r="AO5088" s="101">
        <f>IF(R5088&lt;Variables!$G$12,0,1)</f>
        <v>1</v>
      </c>
      <c r="AP5088" s="86">
        <f t="shared" si="544"/>
        <v>1</v>
      </c>
      <c r="AR5088">
        <v>0</v>
      </c>
      <c r="AS5088">
        <v>0</v>
      </c>
      <c r="AT5088">
        <v>1</v>
      </c>
      <c r="AU5088">
        <v>0</v>
      </c>
      <c r="BA5088">
        <v>-2.25</v>
      </c>
    </row>
    <row r="5089" spans="3:53" ht="12.75" x14ac:dyDescent="0.2">
      <c r="C5089" t="s">
        <v>931</v>
      </c>
      <c r="D5089" t="s">
        <v>817</v>
      </c>
      <c r="E5089">
        <v>3.37</v>
      </c>
      <c r="F5089">
        <v>27.2</v>
      </c>
      <c r="G5089">
        <v>25.37</v>
      </c>
      <c r="H5089">
        <v>57.82</v>
      </c>
      <c r="I5089">
        <v>-53.86</v>
      </c>
      <c r="J5089" t="s">
        <v>78</v>
      </c>
      <c r="K5089">
        <v>54.9</v>
      </c>
      <c r="L5089">
        <v>3.4060799999999989</v>
      </c>
      <c r="M5089">
        <v>-1.35287485907552</v>
      </c>
      <c r="N5089">
        <v>3.2238760869565208</v>
      </c>
      <c r="O5089">
        <v>4.2223680244480324</v>
      </c>
      <c r="P5089">
        <v>7060000</v>
      </c>
      <c r="Q5089">
        <v>3230000</v>
      </c>
      <c r="R5089">
        <v>2.19</v>
      </c>
      <c r="S5089">
        <v>31.273</v>
      </c>
      <c r="T5089">
        <v>8.259999999999998</v>
      </c>
      <c r="U5089">
        <v>18.271999999999998</v>
      </c>
      <c r="V5089">
        <f t="shared" si="546"/>
        <v>2.472083549041713</v>
      </c>
      <c r="AC5089">
        <v>3.57</v>
      </c>
      <c r="AD5089">
        <v>3.03</v>
      </c>
      <c r="AH5089" s="85">
        <f>IF(AND(M5089&lt;Variables!$G$6,M5089&gt;Variables!$G$5),0,1)</f>
        <v>1</v>
      </c>
      <c r="AI5089" s="85">
        <f t="shared" si="545"/>
        <v>0</v>
      </c>
      <c r="AJ5089" s="85">
        <f>IF(I5089&gt;Variables!$G$7,0,1)</f>
        <v>1</v>
      </c>
      <c r="AK5089" s="85">
        <f>IF(F5089&gt;Variables!$G$8,0,1)</f>
        <v>0</v>
      </c>
      <c r="AL5089" s="85">
        <f>IF(G5089&gt;Variables!$G$9,0,1)</f>
        <v>0</v>
      </c>
      <c r="AM5089" s="85">
        <f>IF(AND(K5089&gt;Variables!$G$10,K5089&lt;Variables!$G$11),0,1)</f>
        <v>0</v>
      </c>
      <c r="AN5089" s="103">
        <f>IF(H5089&lt;Variables!$G$13,1,0)</f>
        <v>1</v>
      </c>
      <c r="AO5089" s="101">
        <f>IF(R5089&lt;Variables!$G$12,0,1)</f>
        <v>1</v>
      </c>
      <c r="AP5089" s="86">
        <f t="shared" si="544"/>
        <v>1</v>
      </c>
      <c r="AR5089">
        <v>1</v>
      </c>
      <c r="AS5089">
        <v>0</v>
      </c>
      <c r="AT5089">
        <v>0</v>
      </c>
      <c r="AU5089">
        <v>0</v>
      </c>
      <c r="BA5089">
        <v>2</v>
      </c>
    </row>
    <row r="5090" spans="3:53" ht="12.75" x14ac:dyDescent="0.2">
      <c r="C5090" t="s">
        <v>931</v>
      </c>
      <c r="D5090" t="s">
        <v>917</v>
      </c>
      <c r="E5090">
        <v>6.76</v>
      </c>
      <c r="F5090">
        <v>24.14</v>
      </c>
      <c r="G5090">
        <v>10.33</v>
      </c>
      <c r="H5090">
        <v>630.01</v>
      </c>
      <c r="I5090">
        <v>-67.251999999999995</v>
      </c>
      <c r="J5090" t="s">
        <v>78</v>
      </c>
      <c r="K5090">
        <v>65.12</v>
      </c>
      <c r="L5090">
        <v>6.6109249999999999</v>
      </c>
      <c r="M5090">
        <v>2.8055831823837099</v>
      </c>
      <c r="N5090">
        <v>6.5138260869565219</v>
      </c>
      <c r="O5090">
        <v>4.3380635170673756</v>
      </c>
      <c r="P5090">
        <v>11830000</v>
      </c>
      <c r="Q5090">
        <v>4690000</v>
      </c>
      <c r="R5090">
        <v>2.52</v>
      </c>
      <c r="S5090">
        <v>31.273</v>
      </c>
      <c r="T5090">
        <v>8.259999999999998</v>
      </c>
      <c r="U5090">
        <v>18.271999999999998</v>
      </c>
      <c r="V5090">
        <f t="shared" si="546"/>
        <v>2.3281878708894741</v>
      </c>
      <c r="AC5090">
        <v>7.36</v>
      </c>
      <c r="AD5090">
        <v>6.3</v>
      </c>
      <c r="AH5090" s="85">
        <f>IF(AND(M5090&lt;Variables!$G$6,M5090&gt;Variables!$G$5),0,1)</f>
        <v>1</v>
      </c>
      <c r="AI5090" s="85">
        <f t="shared" si="545"/>
        <v>0</v>
      </c>
      <c r="AJ5090" s="85">
        <f>IF(I5090&gt;Variables!$G$7,0,1)</f>
        <v>1</v>
      </c>
      <c r="AK5090" s="85">
        <f>IF(F5090&gt;Variables!$G$8,0,1)</f>
        <v>0</v>
      </c>
      <c r="AL5090" s="85">
        <f>IF(G5090&gt;Variables!$G$9,0,1)</f>
        <v>1</v>
      </c>
      <c r="AM5090" s="85">
        <f>IF(AND(K5090&gt;Variables!$G$10,K5090&lt;Variables!$G$11),0,1)</f>
        <v>0</v>
      </c>
      <c r="AN5090" s="103">
        <f>IF(H5090&lt;Variables!$G$13,1,0)</f>
        <v>1</v>
      </c>
      <c r="AO5090" s="101">
        <f>IF(R5090&lt;Variables!$G$12,0,1)</f>
        <v>1</v>
      </c>
      <c r="AP5090" s="86">
        <f t="shared" si="544"/>
        <v>1</v>
      </c>
      <c r="AR5090">
        <v>1</v>
      </c>
      <c r="AS5090">
        <v>0</v>
      </c>
      <c r="AT5090">
        <v>0</v>
      </c>
      <c r="AU5090">
        <v>0</v>
      </c>
      <c r="BA5090">
        <v>2</v>
      </c>
    </row>
    <row r="5091" spans="3:53" ht="12.75" x14ac:dyDescent="0.2">
      <c r="C5091" t="s">
        <v>931</v>
      </c>
      <c r="D5091" t="s">
        <v>320</v>
      </c>
      <c r="E5091">
        <v>328.23</v>
      </c>
      <c r="F5091">
        <v>17.68</v>
      </c>
      <c r="G5091">
        <v>13.54</v>
      </c>
      <c r="H5091">
        <v>20600</v>
      </c>
      <c r="I5091">
        <v>1.3149999999999999</v>
      </c>
      <c r="J5091" t="s">
        <v>78</v>
      </c>
      <c r="K5091">
        <v>63.97</v>
      </c>
      <c r="L5091">
        <v>327.35006499999997</v>
      </c>
      <c r="M5091">
        <v>1.279955450749658</v>
      </c>
      <c r="N5091">
        <v>315.58882608695649</v>
      </c>
      <c r="O5091">
        <v>5.054416568173548</v>
      </c>
      <c r="P5091">
        <v>5864000</v>
      </c>
      <c r="Q5091">
        <v>13524000</v>
      </c>
      <c r="R5091">
        <v>0.43</v>
      </c>
      <c r="S5091">
        <v>31.273</v>
      </c>
      <c r="T5091">
        <v>8.259999999999998</v>
      </c>
      <c r="U5091">
        <v>18.271999999999998</v>
      </c>
      <c r="V5091">
        <f t="shared" si="546"/>
        <v>2.4268100948360516</v>
      </c>
      <c r="AC5091">
        <v>344.66</v>
      </c>
      <c r="AD5091">
        <v>281</v>
      </c>
      <c r="AH5091" s="85">
        <f>IF(AND(M5091&lt;Variables!$G$6,M5091&gt;Variables!$G$5),0,1)</f>
        <v>1</v>
      </c>
      <c r="AI5091" s="85">
        <f t="shared" si="545"/>
        <v>0</v>
      </c>
      <c r="AJ5091" s="85">
        <f>IF(I5091&gt;Variables!$G$7,0,1)</f>
        <v>0</v>
      </c>
      <c r="AK5091" s="85">
        <f>IF(F5091&gt;Variables!$G$8,0,1)</f>
        <v>0</v>
      </c>
      <c r="AL5091" s="85">
        <f>IF(G5091&gt;Variables!$G$9,0,1)</f>
        <v>0</v>
      </c>
      <c r="AM5091" s="85">
        <f>IF(AND(K5091&gt;Variables!$G$10,K5091&lt;Variables!$G$11),0,1)</f>
        <v>0</v>
      </c>
      <c r="AN5091" s="103">
        <f>IF(H5091&lt;Variables!$G$13,1,0)</f>
        <v>0</v>
      </c>
      <c r="AO5091" s="101">
        <f>IF(R5091&lt;Variables!$G$12,0,1)</f>
        <v>0</v>
      </c>
      <c r="AP5091" s="86">
        <f t="shared" si="544"/>
        <v>1</v>
      </c>
      <c r="AR5091">
        <v>1</v>
      </c>
      <c r="AS5091">
        <v>0</v>
      </c>
      <c r="AT5091">
        <v>0</v>
      </c>
      <c r="AU5091">
        <v>0</v>
      </c>
      <c r="BA5091">
        <v>2</v>
      </c>
    </row>
    <row r="5092" spans="3:53" ht="12.75" x14ac:dyDescent="0.2">
      <c r="C5092" t="s">
        <v>931</v>
      </c>
      <c r="D5092" t="s">
        <v>679</v>
      </c>
      <c r="E5092">
        <v>0.11</v>
      </c>
      <c r="F5092">
        <v>16.63</v>
      </c>
      <c r="G5092">
        <v>22.78</v>
      </c>
      <c r="H5092">
        <v>-99999</v>
      </c>
      <c r="I5092">
        <v>-8.3759999999999994</v>
      </c>
      <c r="J5092" t="s">
        <v>78</v>
      </c>
      <c r="K5092">
        <v>87.72</v>
      </c>
      <c r="L5092">
        <v>9.9736842105263165E-2</v>
      </c>
      <c r="M5092">
        <v>10.79155672823218</v>
      </c>
      <c r="N5092">
        <v>9.3982926829268287E-2</v>
      </c>
      <c r="O5092">
        <v>17.574546492616729</v>
      </c>
      <c r="P5092">
        <v>2731000</v>
      </c>
      <c r="Q5092">
        <v>1167000</v>
      </c>
      <c r="R5092">
        <v>2.34</v>
      </c>
      <c r="S5092">
        <v>31.273</v>
      </c>
      <c r="T5092">
        <v>8.259999999999998</v>
      </c>
      <c r="U5092">
        <v>18.271999999999998</v>
      </c>
      <c r="V5092">
        <f t="shared" si="546"/>
        <v>1.3016166079155687</v>
      </c>
      <c r="AC5092">
        <v>0.125</v>
      </c>
      <c r="AD5092">
        <v>0.105</v>
      </c>
      <c r="AH5092" s="85">
        <f>IF(AND(M5092&lt;Variables!$G$6,M5092&gt;Variables!$G$5),0,1)</f>
        <v>1</v>
      </c>
      <c r="AI5092" s="85">
        <f t="shared" si="545"/>
        <v>0</v>
      </c>
      <c r="AJ5092" s="85">
        <f>IF(I5092&gt;Variables!$G$7,0,1)</f>
        <v>1</v>
      </c>
      <c r="AK5092" s="85">
        <f>IF(F5092&gt;Variables!$G$8,0,1)</f>
        <v>0</v>
      </c>
      <c r="AL5092" s="85">
        <f>IF(G5092&gt;Variables!$G$9,0,1)</f>
        <v>0</v>
      </c>
      <c r="AM5092" s="85">
        <f>IF(AND(K5092&gt;Variables!$G$10,K5092&lt;Variables!$G$11),0,1)</f>
        <v>1</v>
      </c>
      <c r="AN5092" s="103">
        <f>IF(H5092&lt;Variables!$G$13,1,0)</f>
        <v>1</v>
      </c>
      <c r="AO5092" s="101">
        <f>IF(R5092&lt;Variables!$G$12,0,1)</f>
        <v>1</v>
      </c>
      <c r="AP5092" s="86">
        <f t="shared" si="544"/>
        <v>1</v>
      </c>
      <c r="AR5092">
        <v>0</v>
      </c>
      <c r="AS5092">
        <v>0</v>
      </c>
      <c r="AT5092">
        <v>1</v>
      </c>
      <c r="AU5092">
        <v>0</v>
      </c>
      <c r="BA5092">
        <v>-2.25</v>
      </c>
    </row>
    <row r="5093" spans="3:53" ht="12.75" x14ac:dyDescent="0.2">
      <c r="C5093" t="s">
        <v>931</v>
      </c>
      <c r="D5093" t="s">
        <v>748</v>
      </c>
      <c r="E5093">
        <v>16.38</v>
      </c>
      <c r="F5093">
        <v>16.39</v>
      </c>
      <c r="G5093">
        <v>7.68</v>
      </c>
      <c r="H5093">
        <v>1940</v>
      </c>
      <c r="I5093">
        <v>-43.393000000000001</v>
      </c>
      <c r="J5093" t="s">
        <v>78</v>
      </c>
      <c r="K5093">
        <v>59.71</v>
      </c>
      <c r="L5093">
        <v>16.188234999999999</v>
      </c>
      <c r="M5093">
        <v>0.5050890353395584</v>
      </c>
      <c r="N5093">
        <v>15.707684782608689</v>
      </c>
      <c r="O5093">
        <v>3.5798733242590379</v>
      </c>
      <c r="P5093">
        <v>19020000</v>
      </c>
      <c r="Q5093">
        <v>20810000</v>
      </c>
      <c r="R5093">
        <v>0.91</v>
      </c>
      <c r="S5093">
        <v>31.273</v>
      </c>
      <c r="T5093">
        <v>8.259999999999998</v>
      </c>
      <c r="U5093">
        <v>18.271999999999998</v>
      </c>
      <c r="V5093">
        <f t="shared" si="546"/>
        <v>2.4402993359094425</v>
      </c>
      <c r="AC5093">
        <v>17.440000000000001</v>
      </c>
      <c r="AD5093">
        <v>15.2</v>
      </c>
      <c r="AH5093" s="85">
        <f>IF(AND(M5093&lt;Variables!$G$6,M5093&gt;Variables!$G$5),0,1)</f>
        <v>1</v>
      </c>
      <c r="AI5093" s="85">
        <f t="shared" si="545"/>
        <v>0</v>
      </c>
      <c r="AJ5093" s="85">
        <f>IF(I5093&gt;Variables!$G$7,0,1)</f>
        <v>1</v>
      </c>
      <c r="AK5093" s="85">
        <f>IF(F5093&gt;Variables!$G$8,0,1)</f>
        <v>0</v>
      </c>
      <c r="AL5093" s="85">
        <f>IF(G5093&gt;Variables!$G$9,0,1)</f>
        <v>1</v>
      </c>
      <c r="AM5093" s="85">
        <f>IF(AND(K5093&gt;Variables!$G$10,K5093&lt;Variables!$G$11),0,1)</f>
        <v>0</v>
      </c>
      <c r="AN5093" s="103">
        <f>IF(H5093&lt;Variables!$G$13,1,0)</f>
        <v>1</v>
      </c>
      <c r="AO5093" s="101">
        <f>IF(R5093&lt;Variables!$G$12,0,1)</f>
        <v>0</v>
      </c>
      <c r="AP5093" s="86">
        <f t="shared" si="544"/>
        <v>1</v>
      </c>
      <c r="AR5093">
        <v>1</v>
      </c>
      <c r="AS5093">
        <v>0</v>
      </c>
      <c r="AT5093">
        <v>0</v>
      </c>
      <c r="AU5093">
        <v>0</v>
      </c>
      <c r="BA5093">
        <v>2</v>
      </c>
    </row>
    <row r="5094" spans="3:53" ht="12.75" x14ac:dyDescent="0.2">
      <c r="C5094" t="s">
        <v>931</v>
      </c>
      <c r="D5094" t="s">
        <v>744</v>
      </c>
      <c r="E5094">
        <v>15.12</v>
      </c>
      <c r="F5094">
        <v>13.06</v>
      </c>
      <c r="G5094">
        <v>10.78</v>
      </c>
      <c r="H5094">
        <v>2490</v>
      </c>
      <c r="I5094">
        <v>-21.907</v>
      </c>
      <c r="J5094" t="s">
        <v>78</v>
      </c>
      <c r="K5094">
        <v>63.87</v>
      </c>
      <c r="L5094">
        <v>15.000249999999999</v>
      </c>
      <c r="M5094">
        <v>0.73165447242545967</v>
      </c>
      <c r="N5094">
        <v>14.65790217391304</v>
      </c>
      <c r="O5094">
        <v>3.0843283078499648</v>
      </c>
      <c r="P5094">
        <v>4965000</v>
      </c>
      <c r="Q5094">
        <v>10412000</v>
      </c>
      <c r="R5094">
        <v>0.48</v>
      </c>
      <c r="S5094">
        <v>31.273</v>
      </c>
      <c r="T5094">
        <v>8.259999999999998</v>
      </c>
      <c r="U5094">
        <v>18.271999999999998</v>
      </c>
      <c r="V5094">
        <f t="shared" si="546"/>
        <v>2.4623626224429591</v>
      </c>
      <c r="AC5094">
        <v>15.8</v>
      </c>
      <c r="AD5094">
        <v>10.26</v>
      </c>
      <c r="AH5094" s="85">
        <f>IF(AND(M5094&lt;Variables!$G$6,M5094&gt;Variables!$G$5),0,1)</f>
        <v>1</v>
      </c>
      <c r="AI5094" s="85">
        <f t="shared" si="545"/>
        <v>0</v>
      </c>
      <c r="AJ5094" s="85">
        <f>IF(I5094&gt;Variables!$G$7,0,1)</f>
        <v>1</v>
      </c>
      <c r="AK5094" s="85">
        <f>IF(F5094&gt;Variables!$G$8,0,1)</f>
        <v>0</v>
      </c>
      <c r="AL5094" s="85">
        <f>IF(G5094&gt;Variables!$G$9,0,1)</f>
        <v>1</v>
      </c>
      <c r="AM5094" s="85">
        <f>IF(AND(K5094&gt;Variables!$G$10,K5094&lt;Variables!$G$11),0,1)</f>
        <v>0</v>
      </c>
      <c r="AN5094" s="103">
        <f>IF(H5094&lt;Variables!$G$13,1,0)</f>
        <v>1</v>
      </c>
      <c r="AO5094" s="101">
        <f>IF(R5094&lt;Variables!$G$12,0,1)</f>
        <v>0</v>
      </c>
      <c r="AP5094" s="86">
        <f t="shared" si="544"/>
        <v>1</v>
      </c>
      <c r="AR5094">
        <v>1</v>
      </c>
      <c r="AS5094">
        <v>0</v>
      </c>
      <c r="AT5094">
        <v>0</v>
      </c>
      <c r="AU5094">
        <v>0</v>
      </c>
      <c r="BA5094">
        <v>2</v>
      </c>
    </row>
    <row r="5095" spans="3:53" ht="12.75" x14ac:dyDescent="0.2">
      <c r="C5095" t="s">
        <v>931</v>
      </c>
      <c r="D5095" t="s">
        <v>114</v>
      </c>
      <c r="E5095">
        <v>28.98</v>
      </c>
      <c r="F5095">
        <v>12.86</v>
      </c>
      <c r="G5095">
        <v>-0.03</v>
      </c>
      <c r="H5095">
        <v>6070</v>
      </c>
      <c r="I5095">
        <v>-21.015999999999998</v>
      </c>
      <c r="J5095" t="s">
        <v>78</v>
      </c>
      <c r="K5095">
        <v>65.569999999999993</v>
      </c>
      <c r="L5095">
        <v>28.802959999999999</v>
      </c>
      <c r="M5095">
        <v>0.64972488938636652</v>
      </c>
      <c r="N5095">
        <v>28.744736956521741</v>
      </c>
      <c r="O5095">
        <v>0.85359293372342937</v>
      </c>
      <c r="P5095">
        <v>1648000</v>
      </c>
      <c r="Q5095">
        <v>1309000</v>
      </c>
      <c r="R5095">
        <v>1.26</v>
      </c>
      <c r="S5095">
        <v>31.273</v>
      </c>
      <c r="T5095">
        <v>8.259999999999998</v>
      </c>
      <c r="U5095">
        <v>18.271999999999998</v>
      </c>
      <c r="V5095">
        <f t="shared" si="546"/>
        <v>2.482196719543825</v>
      </c>
      <c r="AC5095">
        <v>29.52</v>
      </c>
      <c r="AD5095">
        <v>28.21</v>
      </c>
      <c r="AH5095" s="85">
        <f>IF(AND(M5095&lt;Variables!$G$6,M5095&gt;Variables!$G$5),0,1)</f>
        <v>1</v>
      </c>
      <c r="AI5095" s="85">
        <f t="shared" si="545"/>
        <v>0</v>
      </c>
      <c r="AJ5095" s="85">
        <f>IF(I5095&gt;Variables!$G$7,0,1)</f>
        <v>1</v>
      </c>
      <c r="AK5095" s="85">
        <f>IF(F5095&gt;Variables!$G$8,0,1)</f>
        <v>0</v>
      </c>
      <c r="AL5095" s="85">
        <f>IF(G5095&gt;Variables!$G$9,0,1)</f>
        <v>1</v>
      </c>
      <c r="AM5095" s="85">
        <f>IF(AND(K5095&gt;Variables!$G$10,K5095&lt;Variables!$G$11),0,1)</f>
        <v>0</v>
      </c>
      <c r="AN5095" s="103">
        <f>IF(H5095&lt;Variables!$G$13,1,0)</f>
        <v>0</v>
      </c>
      <c r="AO5095" s="101">
        <f>IF(R5095&lt;Variables!$G$12,0,1)</f>
        <v>0</v>
      </c>
      <c r="AP5095" s="86">
        <f t="shared" si="544"/>
        <v>1</v>
      </c>
      <c r="AR5095">
        <v>0</v>
      </c>
      <c r="AS5095">
        <v>0</v>
      </c>
      <c r="AT5095">
        <v>1</v>
      </c>
      <c r="AU5095">
        <v>0</v>
      </c>
      <c r="BA5095">
        <v>-1.97</v>
      </c>
    </row>
    <row r="5096" spans="3:53" ht="12.75" x14ac:dyDescent="0.2">
      <c r="C5096" t="s">
        <v>931</v>
      </c>
      <c r="D5096" t="s">
        <v>918</v>
      </c>
      <c r="E5096">
        <v>21.29</v>
      </c>
      <c r="F5096">
        <v>12.57</v>
      </c>
      <c r="G5096">
        <v>9.26</v>
      </c>
      <c r="H5096">
        <v>2140</v>
      </c>
      <c r="I5096">
        <v>2.839</v>
      </c>
      <c r="J5096" t="s">
        <v>78</v>
      </c>
      <c r="K5096">
        <v>65.569999999999993</v>
      </c>
      <c r="L5096">
        <v>21.199210000000001</v>
      </c>
      <c r="M5096">
        <v>0.4990280298180873</v>
      </c>
      <c r="N5096">
        <v>20.90529130434782</v>
      </c>
      <c r="O5096">
        <v>1.911997732215508</v>
      </c>
      <c r="P5096">
        <v>359205</v>
      </c>
      <c r="Q5096">
        <v>481143</v>
      </c>
      <c r="R5096">
        <v>0.75</v>
      </c>
      <c r="S5096">
        <v>31.273</v>
      </c>
      <c r="T5096">
        <v>8.259999999999998</v>
      </c>
      <c r="U5096">
        <v>18.271999999999998</v>
      </c>
      <c r="V5096">
        <f t="shared" si="546"/>
        <v>2.4928910969914448</v>
      </c>
      <c r="AC5096">
        <v>22.47</v>
      </c>
      <c r="AD5096">
        <v>20.92</v>
      </c>
      <c r="AH5096" s="85">
        <f>IF(AND(M5096&lt;Variables!$G$6,M5096&gt;Variables!$G$5),0,1)</f>
        <v>1</v>
      </c>
      <c r="AI5096" s="85">
        <f t="shared" si="545"/>
        <v>0</v>
      </c>
      <c r="AJ5096" s="85">
        <f>IF(I5096&gt;Variables!$G$7,0,1)</f>
        <v>0</v>
      </c>
      <c r="AK5096" s="85">
        <f>IF(F5096&gt;Variables!$G$8,0,1)</f>
        <v>0</v>
      </c>
      <c r="AL5096" s="85">
        <f>IF(G5096&gt;Variables!$G$9,0,1)</f>
        <v>1</v>
      </c>
      <c r="AM5096" s="85">
        <f>IF(AND(K5096&gt;Variables!$G$10,K5096&lt;Variables!$G$11),0,1)</f>
        <v>0</v>
      </c>
      <c r="AN5096" s="103">
        <f>IF(H5096&lt;Variables!$G$13,1,0)</f>
        <v>1</v>
      </c>
      <c r="AO5096" s="101">
        <f>IF(R5096&lt;Variables!$G$12,0,1)</f>
        <v>0</v>
      </c>
      <c r="AP5096" s="86">
        <f t="shared" si="544"/>
        <v>1</v>
      </c>
      <c r="AR5096">
        <v>0</v>
      </c>
      <c r="AS5096">
        <v>1</v>
      </c>
      <c r="AT5096">
        <v>0</v>
      </c>
      <c r="AU5096">
        <v>0</v>
      </c>
      <c r="BA5096">
        <v>-0.03</v>
      </c>
    </row>
    <row r="5097" spans="3:53" ht="12.75" x14ac:dyDescent="0.2">
      <c r="C5097" t="s">
        <v>931</v>
      </c>
      <c r="D5097" t="s">
        <v>928</v>
      </c>
      <c r="E5097">
        <v>9.9499999999999993</v>
      </c>
      <c r="F5097">
        <v>11.01</v>
      </c>
      <c r="G5097">
        <v>9.75</v>
      </c>
      <c r="H5097">
        <v>2170</v>
      </c>
      <c r="I5097">
        <v>-55.58</v>
      </c>
      <c r="J5097" t="s">
        <v>78</v>
      </c>
      <c r="K5097">
        <v>84.02</v>
      </c>
      <c r="L5097">
        <v>9.5602</v>
      </c>
      <c r="M5097">
        <v>3.658919269471351</v>
      </c>
      <c r="N5097">
        <v>9.3979239130434795</v>
      </c>
      <c r="O5097">
        <v>5.4488213747485732</v>
      </c>
      <c r="P5097">
        <v>1733000</v>
      </c>
      <c r="Q5097">
        <v>5087000</v>
      </c>
      <c r="R5097">
        <v>0.34</v>
      </c>
      <c r="S5097">
        <v>31.273</v>
      </c>
      <c r="T5097">
        <v>8.259999999999998</v>
      </c>
      <c r="U5097">
        <v>18.271999999999998</v>
      </c>
      <c r="V5097">
        <f t="shared" si="546"/>
        <v>2.2648273589088088</v>
      </c>
      <c r="AC5097">
        <v>11.92</v>
      </c>
      <c r="AD5097">
        <v>9.875</v>
      </c>
      <c r="AH5097" s="85">
        <f>IF(AND(M5097&lt;Variables!$G$6,M5097&gt;Variables!$G$5),0,1)</f>
        <v>1</v>
      </c>
      <c r="AI5097" s="85">
        <f t="shared" si="545"/>
        <v>0</v>
      </c>
      <c r="AJ5097" s="85">
        <f>IF(I5097&gt;Variables!$G$7,0,1)</f>
        <v>1</v>
      </c>
      <c r="AK5097" s="85">
        <f>IF(F5097&gt;Variables!$G$8,0,1)</f>
        <v>0</v>
      </c>
      <c r="AL5097" s="85">
        <f>IF(G5097&gt;Variables!$G$9,0,1)</f>
        <v>1</v>
      </c>
      <c r="AM5097" s="85">
        <f>IF(AND(K5097&gt;Variables!$G$10,K5097&lt;Variables!$G$11),0,1)</f>
        <v>1</v>
      </c>
      <c r="AN5097" s="103">
        <f>IF(H5097&lt;Variables!$G$13,1,0)</f>
        <v>1</v>
      </c>
      <c r="AO5097" s="101">
        <f>IF(R5097&lt;Variables!$G$12,0,1)</f>
        <v>0</v>
      </c>
      <c r="AP5097" s="86">
        <f t="shared" si="544"/>
        <v>1</v>
      </c>
      <c r="AR5097">
        <v>1</v>
      </c>
      <c r="AS5097">
        <v>0</v>
      </c>
      <c r="AT5097">
        <v>0</v>
      </c>
      <c r="AU5097">
        <v>0</v>
      </c>
      <c r="BA5097">
        <v>2</v>
      </c>
    </row>
    <row r="5098" spans="3:53" ht="12.75" x14ac:dyDescent="0.2">
      <c r="C5098" t="s">
        <v>931</v>
      </c>
      <c r="D5098" t="s">
        <v>460</v>
      </c>
      <c r="E5098">
        <v>63.28</v>
      </c>
      <c r="F5098">
        <v>9.98</v>
      </c>
      <c r="G5098">
        <v>-5.2</v>
      </c>
      <c r="H5098">
        <v>6210</v>
      </c>
      <c r="I5098">
        <v>-0.16800000000000001</v>
      </c>
      <c r="J5098" t="s">
        <v>78</v>
      </c>
      <c r="K5098">
        <v>42.74</v>
      </c>
      <c r="L5098">
        <v>63.846235</v>
      </c>
      <c r="M5098">
        <v>-1.1061497988095921</v>
      </c>
      <c r="N5098">
        <v>64.869113043478265</v>
      </c>
      <c r="O5098">
        <v>-2.6655413683848792</v>
      </c>
      <c r="P5098">
        <v>3498000</v>
      </c>
      <c r="Q5098">
        <v>2294000</v>
      </c>
      <c r="R5098">
        <v>1.52</v>
      </c>
      <c r="S5098">
        <v>31.273</v>
      </c>
      <c r="T5098">
        <v>8.259999999999998</v>
      </c>
      <c r="U5098">
        <v>18.271999999999998</v>
      </c>
      <c r="V5098">
        <f t="shared" si="546"/>
        <v>2.2973537846753844</v>
      </c>
      <c r="AC5098">
        <v>67</v>
      </c>
      <c r="AD5098">
        <v>62.77</v>
      </c>
      <c r="AH5098" s="85">
        <f>IF(AND(M5098&lt;Variables!$G$6,M5098&gt;Variables!$G$5),0,1)</f>
        <v>1</v>
      </c>
      <c r="AI5098" s="85">
        <f t="shared" si="545"/>
        <v>1</v>
      </c>
      <c r="AJ5098" s="85">
        <f>IF(I5098&gt;Variables!$G$7,0,1)</f>
        <v>1</v>
      </c>
      <c r="AK5098" s="85">
        <f>IF(F5098&gt;Variables!$G$8,0,1)</f>
        <v>0</v>
      </c>
      <c r="AL5098" s="85">
        <f>IF(G5098&gt;Variables!$G$9,0,1)</f>
        <v>1</v>
      </c>
      <c r="AM5098" s="85">
        <f>IF(AND(K5098&gt;Variables!$G$10,K5098&lt;Variables!$G$11),0,1)</f>
        <v>1</v>
      </c>
      <c r="AN5098" s="103">
        <f>IF(H5098&lt;Variables!$G$13,1,0)</f>
        <v>0</v>
      </c>
      <c r="AO5098" s="101">
        <f>IF(R5098&lt;Variables!$G$12,0,1)</f>
        <v>0</v>
      </c>
      <c r="AP5098" s="86">
        <f t="shared" si="544"/>
        <v>1</v>
      </c>
      <c r="AR5098">
        <v>1</v>
      </c>
      <c r="AS5098">
        <v>0</v>
      </c>
      <c r="AT5098">
        <v>0</v>
      </c>
      <c r="AU5098">
        <v>0</v>
      </c>
      <c r="BA5098">
        <v>2</v>
      </c>
    </row>
    <row r="5099" spans="3:53" ht="12.75" x14ac:dyDescent="0.2">
      <c r="C5099" t="s">
        <v>931</v>
      </c>
      <c r="D5099" t="s">
        <v>609</v>
      </c>
      <c r="E5099">
        <v>103.52</v>
      </c>
      <c r="F5099">
        <v>9.14</v>
      </c>
      <c r="G5099">
        <v>8.02</v>
      </c>
      <c r="H5099">
        <v>6740</v>
      </c>
      <c r="I5099">
        <v>-78.293000000000006</v>
      </c>
      <c r="J5099" t="s">
        <v>78</v>
      </c>
      <c r="K5099">
        <v>83.81</v>
      </c>
      <c r="L5099">
        <v>102.20251500000001</v>
      </c>
      <c r="M5099">
        <v>1.4260754737787229</v>
      </c>
      <c r="N5099">
        <v>100.2437086956522</v>
      </c>
      <c r="O5099">
        <v>3.407985746736454</v>
      </c>
      <c r="P5099">
        <v>309736</v>
      </c>
      <c r="Q5099">
        <v>875384</v>
      </c>
      <c r="R5099">
        <v>0.35</v>
      </c>
      <c r="S5099">
        <v>31.273</v>
      </c>
      <c r="T5099">
        <v>8.259999999999998</v>
      </c>
      <c r="U5099">
        <v>18.271999999999998</v>
      </c>
      <c r="V5099">
        <f t="shared" si="546"/>
        <v>2.5409469508944449</v>
      </c>
      <c r="AC5099">
        <v>112.85</v>
      </c>
      <c r="AD5099">
        <v>100.22</v>
      </c>
      <c r="AH5099" s="85">
        <f>IF(AND(M5099&lt;Variables!$G$6,M5099&gt;Variables!$G$5),0,1)</f>
        <v>1</v>
      </c>
      <c r="AI5099" s="85">
        <f t="shared" si="545"/>
        <v>0</v>
      </c>
      <c r="AJ5099" s="85">
        <f>IF(I5099&gt;Variables!$G$7,0,1)</f>
        <v>1</v>
      </c>
      <c r="AK5099" s="85">
        <f>IF(F5099&gt;Variables!$G$8,0,1)</f>
        <v>0</v>
      </c>
      <c r="AL5099" s="85">
        <f>IF(G5099&gt;Variables!$G$9,0,1)</f>
        <v>1</v>
      </c>
      <c r="AM5099" s="85">
        <f>IF(AND(K5099&gt;Variables!$G$10,K5099&lt;Variables!$G$11),0,1)</f>
        <v>1</v>
      </c>
      <c r="AN5099" s="103">
        <f>IF(H5099&lt;Variables!$G$13,1,0)</f>
        <v>0</v>
      </c>
      <c r="AO5099" s="101">
        <f>IF(R5099&lt;Variables!$G$12,0,1)</f>
        <v>0</v>
      </c>
      <c r="AP5099" s="86">
        <f t="shared" si="544"/>
        <v>1</v>
      </c>
      <c r="AR5099">
        <v>1</v>
      </c>
      <c r="AS5099">
        <v>0</v>
      </c>
      <c r="AT5099">
        <v>0</v>
      </c>
      <c r="AU5099">
        <v>0</v>
      </c>
      <c r="BA5099">
        <v>1.64</v>
      </c>
    </row>
    <row r="5100" spans="3:53" ht="12.75" x14ac:dyDescent="0.2">
      <c r="C5100" t="s">
        <v>931</v>
      </c>
      <c r="D5100" t="s">
        <v>331</v>
      </c>
      <c r="E5100">
        <v>59.49</v>
      </c>
      <c r="F5100">
        <v>8.8800000000000008</v>
      </c>
      <c r="G5100">
        <v>4.22</v>
      </c>
      <c r="H5100">
        <v>29510</v>
      </c>
      <c r="I5100">
        <v>2094.7660000000001</v>
      </c>
      <c r="J5100" t="s">
        <v>78</v>
      </c>
      <c r="K5100">
        <v>57.83</v>
      </c>
      <c r="L5100">
        <v>59.444775000000007</v>
      </c>
      <c r="M5100">
        <v>0.21065770709030901</v>
      </c>
      <c r="N5100">
        <v>58.341752173913036</v>
      </c>
      <c r="O5100">
        <v>2.1052638639059649</v>
      </c>
      <c r="P5100">
        <v>69269000</v>
      </c>
      <c r="Q5100">
        <v>140092000</v>
      </c>
      <c r="R5100">
        <v>0.49</v>
      </c>
      <c r="S5100">
        <v>31.273</v>
      </c>
      <c r="T5100">
        <v>8.259999999999998</v>
      </c>
      <c r="U5100">
        <v>18.271999999999998</v>
      </c>
      <c r="V5100">
        <f t="shared" si="546"/>
        <v>2.4378780884589109</v>
      </c>
      <c r="AC5100">
        <v>60.1</v>
      </c>
      <c r="AD5100">
        <v>52.77</v>
      </c>
      <c r="AH5100" s="85">
        <f>IF(AND(M5100&lt;Variables!$G$6,M5100&gt;Variables!$G$5),0,1)</f>
        <v>1</v>
      </c>
      <c r="AI5100" s="85">
        <f t="shared" si="545"/>
        <v>0</v>
      </c>
      <c r="AJ5100" s="85">
        <f>IF(I5100&gt;Variables!$G$7,0,1)</f>
        <v>0</v>
      </c>
      <c r="AK5100" s="85">
        <f>IF(F5100&gt;Variables!$G$8,0,1)</f>
        <v>1</v>
      </c>
      <c r="AL5100" s="85">
        <f>IF(G5100&gt;Variables!$G$9,0,1)</f>
        <v>1</v>
      </c>
      <c r="AM5100" s="85">
        <f>IF(AND(K5100&gt;Variables!$G$10,K5100&lt;Variables!$G$11),0,1)</f>
        <v>0</v>
      </c>
      <c r="AN5100" s="103">
        <f>IF(H5100&lt;Variables!$G$13,1,0)</f>
        <v>0</v>
      </c>
      <c r="AO5100" s="101">
        <f>IF(R5100&lt;Variables!$G$12,0,1)</f>
        <v>0</v>
      </c>
      <c r="AP5100" s="86">
        <f t="shared" si="544"/>
        <v>1</v>
      </c>
      <c r="AR5100">
        <v>0</v>
      </c>
      <c r="AS5100">
        <v>0</v>
      </c>
      <c r="AT5100">
        <v>1</v>
      </c>
      <c r="AU5100">
        <v>0</v>
      </c>
      <c r="BA5100">
        <v>-2.25</v>
      </c>
    </row>
    <row r="5101" spans="3:53" ht="12.75" x14ac:dyDescent="0.2">
      <c r="C5101" t="s">
        <v>931</v>
      </c>
      <c r="D5101" t="s">
        <v>930</v>
      </c>
      <c r="E5101">
        <v>37.200000000000003</v>
      </c>
      <c r="F5101">
        <v>8.5500000000000007</v>
      </c>
      <c r="G5101">
        <v>6.24</v>
      </c>
      <c r="H5101">
        <v>1570</v>
      </c>
      <c r="I5101">
        <v>-52.488999999999997</v>
      </c>
      <c r="J5101" t="s">
        <v>78</v>
      </c>
      <c r="K5101">
        <v>63.97</v>
      </c>
      <c r="L5101">
        <v>36.492444999999989</v>
      </c>
      <c r="M5101">
        <v>1.984397044374556</v>
      </c>
      <c r="N5101">
        <v>36.047226086956528</v>
      </c>
      <c r="O5101">
        <v>3.2440052674860409</v>
      </c>
      <c r="P5101">
        <v>1297000</v>
      </c>
      <c r="Q5101">
        <v>2643000</v>
      </c>
      <c r="R5101">
        <v>0.49</v>
      </c>
      <c r="S5101">
        <v>31.273</v>
      </c>
      <c r="T5101">
        <v>8.259999999999998</v>
      </c>
      <c r="U5101">
        <v>18.271999999999998</v>
      </c>
      <c r="V5101">
        <f t="shared" si="546"/>
        <v>2.3800736637080342</v>
      </c>
      <c r="AC5101">
        <v>40.5</v>
      </c>
      <c r="AD5101">
        <v>36.630000000000003</v>
      </c>
      <c r="AH5101" s="85">
        <f>IF(AND(M5101&lt;Variables!$G$6,M5101&gt;Variables!$G$5),0,1)</f>
        <v>1</v>
      </c>
      <c r="AI5101" s="85">
        <f t="shared" si="545"/>
        <v>0</v>
      </c>
      <c r="AJ5101" s="85">
        <f>IF(I5101&gt;Variables!$G$7,0,1)</f>
        <v>1</v>
      </c>
      <c r="AK5101" s="85">
        <f>IF(F5101&gt;Variables!$G$8,0,1)</f>
        <v>1</v>
      </c>
      <c r="AL5101" s="85">
        <f>IF(G5101&gt;Variables!$G$9,0,1)</f>
        <v>1</v>
      </c>
      <c r="AM5101" s="85">
        <f>IF(AND(K5101&gt;Variables!$G$10,K5101&lt;Variables!$G$11),0,1)</f>
        <v>0</v>
      </c>
      <c r="AN5101" s="103">
        <f>IF(H5101&lt;Variables!$G$13,1,0)</f>
        <v>1</v>
      </c>
      <c r="AO5101" s="101">
        <f>IF(R5101&lt;Variables!$G$12,0,1)</f>
        <v>0</v>
      </c>
      <c r="AP5101" s="86">
        <f t="shared" si="544"/>
        <v>1</v>
      </c>
      <c r="AR5101">
        <v>1</v>
      </c>
      <c r="AS5101">
        <v>0</v>
      </c>
      <c r="AT5101">
        <v>0</v>
      </c>
      <c r="AU5101">
        <v>0</v>
      </c>
      <c r="BA5101">
        <v>2</v>
      </c>
    </row>
    <row r="5102" spans="3:53" ht="12.75" x14ac:dyDescent="0.2">
      <c r="C5102" t="s">
        <v>931</v>
      </c>
      <c r="D5102" t="s">
        <v>926</v>
      </c>
      <c r="E5102">
        <v>21.27</v>
      </c>
      <c r="F5102">
        <v>8.5399999999999991</v>
      </c>
      <c r="G5102">
        <v>-3.5</v>
      </c>
      <c r="H5102">
        <v>3200</v>
      </c>
      <c r="I5102">
        <v>-42.143999999999998</v>
      </c>
      <c r="J5102" t="s">
        <v>78</v>
      </c>
      <c r="K5102">
        <v>60.05</v>
      </c>
      <c r="L5102">
        <v>21.10108</v>
      </c>
      <c r="M5102">
        <v>0.70574586703617448</v>
      </c>
      <c r="N5102">
        <v>21.189817391304349</v>
      </c>
      <c r="O5102">
        <v>0.2840166462234453</v>
      </c>
      <c r="P5102">
        <v>1625000</v>
      </c>
      <c r="Q5102">
        <v>1541000</v>
      </c>
      <c r="R5102">
        <v>1.05</v>
      </c>
      <c r="S5102">
        <v>31.273</v>
      </c>
      <c r="T5102">
        <v>8.259999999999998</v>
      </c>
      <c r="U5102">
        <v>18.271999999999998</v>
      </c>
      <c r="V5102">
        <f t="shared" si="546"/>
        <v>2.4322847571138544</v>
      </c>
      <c r="AC5102">
        <v>21.84</v>
      </c>
      <c r="AD5102">
        <v>20.575099999999999</v>
      </c>
      <c r="AH5102" s="85">
        <f>IF(AND(M5102&lt;Variables!$G$6,M5102&gt;Variables!$G$5),0,1)</f>
        <v>1</v>
      </c>
      <c r="AI5102" s="85">
        <f t="shared" si="545"/>
        <v>1</v>
      </c>
      <c r="AJ5102" s="85">
        <f>IF(I5102&gt;Variables!$G$7,0,1)</f>
        <v>1</v>
      </c>
      <c r="AK5102" s="85">
        <f>IF(F5102&gt;Variables!$G$8,0,1)</f>
        <v>1</v>
      </c>
      <c r="AL5102" s="85">
        <f>IF(G5102&gt;Variables!$G$9,0,1)</f>
        <v>1</v>
      </c>
      <c r="AM5102" s="85">
        <f>IF(AND(K5102&gt;Variables!$G$10,K5102&lt;Variables!$G$11),0,1)</f>
        <v>0</v>
      </c>
      <c r="AN5102" s="103">
        <f>IF(H5102&lt;Variables!$G$13,1,0)</f>
        <v>0</v>
      </c>
      <c r="AO5102" s="101">
        <f>IF(R5102&lt;Variables!$G$12,0,1)</f>
        <v>0</v>
      </c>
      <c r="AP5102" s="86">
        <f t="shared" si="544"/>
        <v>1</v>
      </c>
      <c r="AR5102">
        <v>1</v>
      </c>
      <c r="AS5102">
        <v>0</v>
      </c>
      <c r="AT5102">
        <v>0</v>
      </c>
      <c r="AU5102">
        <v>0</v>
      </c>
      <c r="BA5102">
        <v>0.8</v>
      </c>
    </row>
    <row r="5103" spans="3:53" ht="12.75" x14ac:dyDescent="0.2">
      <c r="C5103" t="s">
        <v>931</v>
      </c>
      <c r="D5103" t="s">
        <v>529</v>
      </c>
      <c r="E5103">
        <v>35.5</v>
      </c>
      <c r="F5103">
        <v>7.61</v>
      </c>
      <c r="G5103">
        <v>6.7</v>
      </c>
      <c r="H5103">
        <v>1990</v>
      </c>
      <c r="I5103">
        <v>-69.147999999999996</v>
      </c>
      <c r="J5103" t="s">
        <v>78</v>
      </c>
      <c r="K5103">
        <v>53.29</v>
      </c>
      <c r="L5103">
        <v>35.561999999999998</v>
      </c>
      <c r="M5103">
        <v>-0.35712277149765298</v>
      </c>
      <c r="N5103">
        <v>35.199189189189191</v>
      </c>
      <c r="O5103">
        <v>0.66993250765911494</v>
      </c>
      <c r="P5103">
        <v>171615</v>
      </c>
      <c r="Q5103">
        <v>389809</v>
      </c>
      <c r="R5103">
        <v>0.44</v>
      </c>
      <c r="S5103">
        <v>31.273</v>
      </c>
      <c r="T5103">
        <v>8.259999999999998</v>
      </c>
      <c r="U5103">
        <v>18.271999999999998</v>
      </c>
      <c r="V5103">
        <f t="shared" si="546"/>
        <v>2.4137628012147792</v>
      </c>
      <c r="AC5103">
        <v>35.645000000000003</v>
      </c>
      <c r="AD5103">
        <v>33.68</v>
      </c>
      <c r="AH5103" s="85">
        <f>IF(AND(M5103&lt;Variables!$G$6,M5103&gt;Variables!$G$5),0,1)</f>
        <v>1</v>
      </c>
      <c r="AI5103" s="85">
        <f t="shared" si="545"/>
        <v>0</v>
      </c>
      <c r="AJ5103" s="85">
        <f>IF(I5103&gt;Variables!$G$7,0,1)</f>
        <v>1</v>
      </c>
      <c r="AK5103" s="85">
        <f>IF(F5103&gt;Variables!$G$8,0,1)</f>
        <v>1</v>
      </c>
      <c r="AL5103" s="85">
        <f>IF(G5103&gt;Variables!$G$9,0,1)</f>
        <v>1</v>
      </c>
      <c r="AM5103" s="85">
        <f>IF(AND(K5103&gt;Variables!$G$10,K5103&lt;Variables!$G$11),0,1)</f>
        <v>0</v>
      </c>
      <c r="AN5103" s="103">
        <f>IF(H5103&lt;Variables!$G$13,1,0)</f>
        <v>1</v>
      </c>
      <c r="AO5103" s="101">
        <f>IF(R5103&lt;Variables!$G$12,0,1)</f>
        <v>0</v>
      </c>
      <c r="AP5103" s="86">
        <f t="shared" ref="AP5103:AP5166" si="547">IF(J5103="Pass", 0,1)</f>
        <v>1</v>
      </c>
      <c r="AR5103">
        <v>0</v>
      </c>
      <c r="AS5103">
        <v>0</v>
      </c>
      <c r="AT5103">
        <v>1</v>
      </c>
      <c r="AU5103">
        <v>0</v>
      </c>
      <c r="BA5103">
        <v>-1.58</v>
      </c>
    </row>
    <row r="5104" spans="3:53" ht="12.75" x14ac:dyDescent="0.2">
      <c r="C5104" t="s">
        <v>931</v>
      </c>
      <c r="D5104" t="s">
        <v>620</v>
      </c>
      <c r="E5104">
        <v>106.69</v>
      </c>
      <c r="F5104">
        <v>7.61</v>
      </c>
      <c r="G5104">
        <v>6.76</v>
      </c>
      <c r="H5104">
        <v>6150</v>
      </c>
      <c r="I5104">
        <v>-11.321</v>
      </c>
      <c r="J5104" t="s">
        <v>78</v>
      </c>
      <c r="K5104">
        <v>71.67</v>
      </c>
      <c r="L5104">
        <v>105.378775</v>
      </c>
      <c r="M5104">
        <v>1.154146079227063</v>
      </c>
      <c r="N5104">
        <v>103.8269717391304</v>
      </c>
      <c r="O5104">
        <v>2.6660011502833352</v>
      </c>
      <c r="P5104">
        <v>722158</v>
      </c>
      <c r="Q5104">
        <v>2511000</v>
      </c>
      <c r="R5104">
        <v>0.28999999999999998</v>
      </c>
      <c r="S5104">
        <v>31.273</v>
      </c>
      <c r="T5104">
        <v>8.259999999999998</v>
      </c>
      <c r="U5104">
        <v>18.271999999999998</v>
      </c>
      <c r="V5104">
        <f t="shared" si="546"/>
        <v>2.4892635240296723</v>
      </c>
      <c r="AC5104">
        <v>109.01</v>
      </c>
      <c r="AD5104">
        <v>102.0971</v>
      </c>
      <c r="AH5104" s="85">
        <f>IF(AND(M5104&lt;Variables!$G$6,M5104&gt;Variables!$G$5),0,1)</f>
        <v>1</v>
      </c>
      <c r="AI5104" s="85">
        <f t="shared" si="545"/>
        <v>0</v>
      </c>
      <c r="AJ5104" s="85">
        <f>IF(I5104&gt;Variables!$G$7,0,1)</f>
        <v>1</v>
      </c>
      <c r="AK5104" s="85">
        <f>IF(F5104&gt;Variables!$G$8,0,1)</f>
        <v>1</v>
      </c>
      <c r="AL5104" s="85">
        <f>IF(G5104&gt;Variables!$G$9,0,1)</f>
        <v>1</v>
      </c>
      <c r="AM5104" s="85">
        <f>IF(AND(K5104&gt;Variables!$G$10,K5104&lt;Variables!$G$11),0,1)</f>
        <v>0</v>
      </c>
      <c r="AN5104" s="103">
        <f>IF(H5104&lt;Variables!$G$13,1,0)</f>
        <v>0</v>
      </c>
      <c r="AO5104" s="101">
        <f>IF(R5104&lt;Variables!$G$12,0,1)</f>
        <v>0</v>
      </c>
      <c r="AP5104" s="86">
        <f t="shared" si="547"/>
        <v>1</v>
      </c>
      <c r="AR5104">
        <v>1</v>
      </c>
      <c r="AS5104">
        <v>0</v>
      </c>
      <c r="AT5104">
        <v>0</v>
      </c>
      <c r="AU5104">
        <v>0</v>
      </c>
      <c r="BA5104">
        <v>1.87</v>
      </c>
    </row>
    <row r="5105" spans="3:53" ht="12.75" x14ac:dyDescent="0.2">
      <c r="C5105" t="s">
        <v>931</v>
      </c>
      <c r="D5105" t="s">
        <v>933</v>
      </c>
      <c r="E5105">
        <v>35.54</v>
      </c>
      <c r="F5105">
        <v>7.52</v>
      </c>
      <c r="G5105">
        <v>5.74</v>
      </c>
      <c r="H5105">
        <v>5580</v>
      </c>
      <c r="I5105">
        <v>-49.722000000000001</v>
      </c>
      <c r="J5105" t="s">
        <v>78</v>
      </c>
      <c r="K5105">
        <v>73.599999999999994</v>
      </c>
      <c r="L5105">
        <v>34.796064999999992</v>
      </c>
      <c r="M5105">
        <v>1.649712402824886</v>
      </c>
      <c r="N5105">
        <v>34.452971739130433</v>
      </c>
      <c r="O5105">
        <v>2.6619714195159738</v>
      </c>
      <c r="P5105">
        <v>1617000</v>
      </c>
      <c r="Q5105">
        <v>5093000</v>
      </c>
      <c r="R5105">
        <v>0.32</v>
      </c>
      <c r="S5105">
        <v>31.273</v>
      </c>
      <c r="T5105">
        <v>8.259999999999998</v>
      </c>
      <c r="U5105">
        <v>18.271999999999998</v>
      </c>
      <c r="V5105">
        <f t="shared" si="546"/>
        <v>2.4561643592296978</v>
      </c>
      <c r="AC5105">
        <v>37.29</v>
      </c>
      <c r="AD5105">
        <v>34.83</v>
      </c>
      <c r="AH5105" s="85">
        <f>IF(AND(M5105&lt;Variables!$G$6,M5105&gt;Variables!$G$5),0,1)</f>
        <v>1</v>
      </c>
      <c r="AI5105" s="85">
        <f t="shared" si="545"/>
        <v>0</v>
      </c>
      <c r="AJ5105" s="85">
        <f>IF(I5105&gt;Variables!$G$7,0,1)</f>
        <v>1</v>
      </c>
      <c r="AK5105" s="85">
        <f>IF(F5105&gt;Variables!$G$8,0,1)</f>
        <v>1</v>
      </c>
      <c r="AL5105" s="85">
        <f>IF(G5105&gt;Variables!$G$9,0,1)</f>
        <v>1</v>
      </c>
      <c r="AM5105" s="85">
        <f>IF(AND(K5105&gt;Variables!$G$10,K5105&lt;Variables!$G$11),0,1)</f>
        <v>0</v>
      </c>
      <c r="AN5105" s="103">
        <f>IF(H5105&lt;Variables!$G$13,1,0)</f>
        <v>0</v>
      </c>
      <c r="AO5105" s="101">
        <f>IF(R5105&lt;Variables!$G$12,0,1)</f>
        <v>0</v>
      </c>
      <c r="AP5105" s="86">
        <f t="shared" si="547"/>
        <v>1</v>
      </c>
      <c r="AR5105">
        <v>1</v>
      </c>
      <c r="AS5105">
        <v>0</v>
      </c>
      <c r="AT5105">
        <v>0</v>
      </c>
      <c r="AU5105">
        <v>0</v>
      </c>
      <c r="BA5105">
        <v>2</v>
      </c>
    </row>
    <row r="5106" spans="3:53" ht="12.75" x14ac:dyDescent="0.2">
      <c r="C5106" t="s">
        <v>931</v>
      </c>
      <c r="D5106" t="s">
        <v>934</v>
      </c>
      <c r="E5106">
        <v>41.66</v>
      </c>
      <c r="F5106">
        <v>7.16</v>
      </c>
      <c r="G5106">
        <v>7.43</v>
      </c>
      <c r="H5106">
        <v>7970</v>
      </c>
      <c r="I5106">
        <v>2.1999999999999999E-2</v>
      </c>
      <c r="J5106" t="s">
        <v>78</v>
      </c>
      <c r="K5106">
        <v>68.11</v>
      </c>
      <c r="L5106">
        <v>40.944779999999987</v>
      </c>
      <c r="M5106">
        <v>1.746791654516161</v>
      </c>
      <c r="N5106">
        <v>40.282015217391297</v>
      </c>
      <c r="O5106">
        <v>3.4208437069795918</v>
      </c>
      <c r="P5106">
        <v>321566</v>
      </c>
      <c r="Q5106">
        <v>1791000</v>
      </c>
      <c r="R5106">
        <v>0.18</v>
      </c>
      <c r="S5106">
        <v>31.273</v>
      </c>
      <c r="T5106">
        <v>8.259999999999998</v>
      </c>
      <c r="U5106">
        <v>18.271999999999998</v>
      </c>
      <c r="V5106">
        <f t="shared" si="546"/>
        <v>2.4178428788414044</v>
      </c>
      <c r="AC5106">
        <v>45.75</v>
      </c>
      <c r="AD5106">
        <v>41.3</v>
      </c>
      <c r="AH5106" s="85">
        <f>IF(AND(M5106&lt;Variables!$G$6,M5106&gt;Variables!$G$5),0,1)</f>
        <v>1</v>
      </c>
      <c r="AI5106" s="85">
        <f t="shared" si="545"/>
        <v>0</v>
      </c>
      <c r="AJ5106" s="85">
        <f>IF(I5106&gt;Variables!$G$7,0,1)</f>
        <v>0</v>
      </c>
      <c r="AK5106" s="85">
        <f>IF(F5106&gt;Variables!$G$8,0,1)</f>
        <v>1</v>
      </c>
      <c r="AL5106" s="85">
        <f>IF(G5106&gt;Variables!$G$9,0,1)</f>
        <v>1</v>
      </c>
      <c r="AM5106" s="85">
        <f>IF(AND(K5106&gt;Variables!$G$10,K5106&lt;Variables!$G$11),0,1)</f>
        <v>0</v>
      </c>
      <c r="AN5106" s="103">
        <f>IF(H5106&lt;Variables!$G$13,1,0)</f>
        <v>0</v>
      </c>
      <c r="AO5106" s="101">
        <f>IF(R5106&lt;Variables!$G$12,0,1)</f>
        <v>0</v>
      </c>
      <c r="AP5106" s="86">
        <f t="shared" si="547"/>
        <v>1</v>
      </c>
      <c r="AR5106">
        <v>0</v>
      </c>
      <c r="AS5106">
        <v>0</v>
      </c>
      <c r="AT5106">
        <v>0</v>
      </c>
      <c r="AU5106">
        <v>1</v>
      </c>
      <c r="BA5106">
        <v>0.52</v>
      </c>
    </row>
    <row r="5107" spans="3:53" ht="12.75" x14ac:dyDescent="0.2">
      <c r="C5107" t="s">
        <v>931</v>
      </c>
      <c r="D5107" t="s">
        <v>923</v>
      </c>
      <c r="E5107">
        <v>3.61</v>
      </c>
      <c r="F5107">
        <v>24.91</v>
      </c>
      <c r="G5107">
        <v>12.8</v>
      </c>
      <c r="H5107">
        <v>33.81</v>
      </c>
      <c r="I5107">
        <v>-92.182000000000002</v>
      </c>
      <c r="J5107" t="s">
        <v>76</v>
      </c>
      <c r="K5107">
        <v>59.27</v>
      </c>
      <c r="L5107">
        <v>3.5863400000000012</v>
      </c>
      <c r="M5107">
        <v>0.96365654120911648</v>
      </c>
      <c r="N5107">
        <v>3.485919565217392</v>
      </c>
      <c r="O5107">
        <v>3.8721614844314272</v>
      </c>
      <c r="P5107">
        <v>2610000</v>
      </c>
      <c r="Q5107">
        <v>375990</v>
      </c>
      <c r="R5107">
        <v>6.94</v>
      </c>
      <c r="S5107">
        <v>31.273</v>
      </c>
      <c r="T5107">
        <v>8.259999999999998</v>
      </c>
      <c r="U5107">
        <v>18.271999999999998</v>
      </c>
      <c r="V5107">
        <f t="shared" si="546"/>
        <v>2.4121833482848825</v>
      </c>
      <c r="AC5107">
        <v>3.65</v>
      </c>
      <c r="AD5107">
        <v>3.21</v>
      </c>
      <c r="AH5107" s="85">
        <f>IF(AND(M5107&lt;Variables!$G$6,M5107&gt;Variables!$G$5),0,1)</f>
        <v>1</v>
      </c>
      <c r="AI5107" s="85">
        <f t="shared" si="545"/>
        <v>0</v>
      </c>
      <c r="AJ5107" s="85">
        <f>IF(I5107&gt;Variables!$G$7,0,1)</f>
        <v>1</v>
      </c>
      <c r="AK5107" s="85">
        <f>IF(F5107&gt;Variables!$G$8,0,1)</f>
        <v>0</v>
      </c>
      <c r="AL5107" s="85">
        <f>IF(G5107&gt;Variables!$G$9,0,1)</f>
        <v>0</v>
      </c>
      <c r="AM5107" s="85">
        <f>IF(AND(K5107&gt;Variables!$G$10,K5107&lt;Variables!$G$11),0,1)</f>
        <v>0</v>
      </c>
      <c r="AN5107" s="103">
        <f>IF(H5107&lt;Variables!$G$13,1,0)</f>
        <v>1</v>
      </c>
      <c r="AO5107" s="101">
        <f>IF(R5107&lt;Variables!$G$12,0,1)</f>
        <v>1</v>
      </c>
      <c r="AP5107" s="86">
        <f t="shared" si="547"/>
        <v>0</v>
      </c>
      <c r="AR5107">
        <v>0</v>
      </c>
      <c r="AS5107">
        <v>0</v>
      </c>
      <c r="AT5107">
        <v>1</v>
      </c>
      <c r="AU5107">
        <v>0</v>
      </c>
      <c r="BA5107">
        <v>-2.25</v>
      </c>
    </row>
    <row r="5108" spans="3:53" ht="12.75" x14ac:dyDescent="0.2">
      <c r="C5108" t="s">
        <v>931</v>
      </c>
      <c r="D5108" t="s">
        <v>603</v>
      </c>
      <c r="E5108">
        <v>16.850000000000001</v>
      </c>
      <c r="F5108">
        <v>7.61</v>
      </c>
      <c r="G5108">
        <v>2.4300000000000002</v>
      </c>
      <c r="H5108">
        <v>10180</v>
      </c>
      <c r="I5108">
        <v>0.245</v>
      </c>
      <c r="J5108" t="s">
        <v>78</v>
      </c>
      <c r="K5108">
        <v>53.56</v>
      </c>
      <c r="L5108">
        <v>16.917400000000001</v>
      </c>
      <c r="M5108">
        <v>-0.22107416033197569</v>
      </c>
      <c r="N5108">
        <v>16.650045652173919</v>
      </c>
      <c r="O5108">
        <v>1.381103407341467</v>
      </c>
      <c r="P5108">
        <v>58543000</v>
      </c>
      <c r="Q5108">
        <v>33670000</v>
      </c>
      <c r="R5108">
        <v>1.74</v>
      </c>
      <c r="S5108">
        <v>31.273</v>
      </c>
      <c r="T5108">
        <v>8.259999999999998</v>
      </c>
      <c r="U5108">
        <v>18.271999999999998</v>
      </c>
      <c r="V5108">
        <f t="shared" si="546"/>
        <v>2.4119024535117695</v>
      </c>
      <c r="AC5108">
        <v>16.989999999999998</v>
      </c>
      <c r="AD5108">
        <v>15.25</v>
      </c>
      <c r="AH5108" s="85">
        <f>IF(AND(M5108&lt;Variables!$G$6,M5108&gt;Variables!$G$5),0,1)</f>
        <v>1</v>
      </c>
      <c r="AI5108" s="85">
        <f t="shared" si="545"/>
        <v>0</v>
      </c>
      <c r="AJ5108" s="85">
        <f>IF(I5108&gt;Variables!$G$7,0,1)</f>
        <v>0</v>
      </c>
      <c r="AK5108" s="85">
        <f>IF(F5108&gt;Variables!$G$8,0,1)</f>
        <v>1</v>
      </c>
      <c r="AL5108" s="85">
        <f>IF(G5108&gt;Variables!$G$9,0,1)</f>
        <v>1</v>
      </c>
      <c r="AM5108" s="85">
        <f>IF(AND(K5108&gt;Variables!$G$10,K5108&lt;Variables!$G$11),0,1)</f>
        <v>0</v>
      </c>
      <c r="AN5108" s="103">
        <f>IF(H5108&lt;Variables!$G$13,1,0)</f>
        <v>0</v>
      </c>
      <c r="AO5108" s="101">
        <f>IF(R5108&lt;Variables!$G$12,0,1)</f>
        <v>0</v>
      </c>
      <c r="AP5108" s="86">
        <f t="shared" si="547"/>
        <v>1</v>
      </c>
      <c r="AR5108">
        <v>0</v>
      </c>
      <c r="AS5108">
        <v>0</v>
      </c>
      <c r="AT5108">
        <v>1</v>
      </c>
      <c r="AU5108">
        <v>0</v>
      </c>
      <c r="BA5108">
        <v>-2.25</v>
      </c>
    </row>
    <row r="5109" spans="3:53" ht="12.75" x14ac:dyDescent="0.2">
      <c r="C5109" t="s">
        <v>935</v>
      </c>
      <c r="D5109" t="s">
        <v>251</v>
      </c>
      <c r="E5109">
        <v>19.95</v>
      </c>
      <c r="F5109">
        <v>62.92</v>
      </c>
      <c r="G5109">
        <v>18.27</v>
      </c>
      <c r="H5109">
        <v>4830</v>
      </c>
      <c r="I5109">
        <v>0.33400000000000002</v>
      </c>
      <c r="J5109" t="s">
        <v>78</v>
      </c>
      <c r="K5109">
        <v>76.94</v>
      </c>
      <c r="L5109">
        <v>18.486255</v>
      </c>
      <c r="M5109">
        <v>6.4228530873343503</v>
      </c>
      <c r="N5109">
        <v>17.88608431372549</v>
      </c>
      <c r="O5109">
        <v>9.9938905292020976</v>
      </c>
      <c r="P5109">
        <v>185825000</v>
      </c>
      <c r="Q5109">
        <v>24401000</v>
      </c>
      <c r="R5109">
        <v>7.62</v>
      </c>
      <c r="S5109">
        <v>32.603000000000002</v>
      </c>
      <c r="T5109">
        <v>8.4179999999999993</v>
      </c>
      <c r="U5109">
        <v>19.193200000000001</v>
      </c>
      <c r="V5109">
        <f t="shared" si="546"/>
        <v>1.9793887793742972</v>
      </c>
      <c r="AC5109">
        <v>24.93</v>
      </c>
      <c r="AD5109">
        <v>16.68</v>
      </c>
      <c r="AH5109" s="85">
        <f>IF(AND(M5109&lt;Variables!$G$6,M5109&gt;Variables!$G$5),0,1)</f>
        <v>1</v>
      </c>
      <c r="AI5109" s="85">
        <f t="shared" si="545"/>
        <v>0</v>
      </c>
      <c r="AJ5109" s="85">
        <f>IF(I5109&gt;Variables!$G$7,0,1)</f>
        <v>0</v>
      </c>
      <c r="AK5109" s="85">
        <f>IF(F5109&gt;Variables!$G$8,0,1)</f>
        <v>0</v>
      </c>
      <c r="AL5109" s="85">
        <f>IF(G5109&gt;Variables!$G$9,0,1)</f>
        <v>0</v>
      </c>
      <c r="AM5109" s="85">
        <f>IF(AND(K5109&gt;Variables!$G$10,K5109&lt;Variables!$G$11),0,1)</f>
        <v>1</v>
      </c>
      <c r="AN5109" s="103">
        <f>IF(H5109&lt;Variables!$G$13,1,0)</f>
        <v>0</v>
      </c>
      <c r="AO5109" s="101">
        <f>IF(R5109&lt;Variables!$G$12,0,1)</f>
        <v>1</v>
      </c>
      <c r="AP5109" s="86">
        <f t="shared" si="547"/>
        <v>1</v>
      </c>
      <c r="AR5109">
        <v>0</v>
      </c>
      <c r="AS5109">
        <v>0</v>
      </c>
      <c r="AT5109">
        <v>1</v>
      </c>
      <c r="AU5109">
        <v>0</v>
      </c>
      <c r="BA5109">
        <v>-2.25</v>
      </c>
    </row>
    <row r="5110" spans="3:53" ht="12.75" x14ac:dyDescent="0.2">
      <c r="C5110" t="s">
        <v>935</v>
      </c>
      <c r="D5110" t="s">
        <v>923</v>
      </c>
      <c r="E5110">
        <v>3.59</v>
      </c>
      <c r="F5110">
        <v>24.4</v>
      </c>
      <c r="G5110">
        <v>11.53</v>
      </c>
      <c r="H5110">
        <v>33.81</v>
      </c>
      <c r="I5110">
        <v>-92.313999999999993</v>
      </c>
      <c r="J5110" t="s">
        <v>76</v>
      </c>
      <c r="K5110">
        <v>48.79</v>
      </c>
      <c r="L5110">
        <v>3.5966049999999989</v>
      </c>
      <c r="M5110">
        <v>-0.46168539497663258</v>
      </c>
      <c r="N5110">
        <v>3.4977686274509798</v>
      </c>
      <c r="O5110">
        <v>2.3509666106459099</v>
      </c>
      <c r="P5110">
        <v>2190000</v>
      </c>
      <c r="Q5110">
        <v>375990</v>
      </c>
      <c r="R5110">
        <v>5.82</v>
      </c>
      <c r="S5110">
        <v>32.603000000000002</v>
      </c>
      <c r="T5110">
        <v>8.4179999999999993</v>
      </c>
      <c r="U5110">
        <v>19.193200000000001</v>
      </c>
      <c r="V5110">
        <f t="shared" si="546"/>
        <v>2.3648548698903546</v>
      </c>
      <c r="AC5110">
        <v>3.64</v>
      </c>
      <c r="AD5110">
        <v>3.21</v>
      </c>
      <c r="AH5110" s="85">
        <f>IF(AND(M5110&lt;Variables!$G$6,M5110&gt;Variables!$G$5),0,1)</f>
        <v>1</v>
      </c>
      <c r="AI5110" s="85">
        <f t="shared" si="545"/>
        <v>0</v>
      </c>
      <c r="AJ5110" s="85">
        <f>IF(I5110&gt;Variables!$G$7,0,1)</f>
        <v>1</v>
      </c>
      <c r="AK5110" s="85">
        <f>IF(F5110&gt;Variables!$G$8,0,1)</f>
        <v>0</v>
      </c>
      <c r="AL5110" s="85">
        <f>IF(G5110&gt;Variables!$G$9,0,1)</f>
        <v>1</v>
      </c>
      <c r="AM5110" s="85">
        <f>IF(AND(K5110&gt;Variables!$G$10,K5110&lt;Variables!$G$11),0,1)</f>
        <v>1</v>
      </c>
      <c r="AN5110" s="103">
        <f>IF(H5110&lt;Variables!$G$13,1,0)</f>
        <v>1</v>
      </c>
      <c r="AO5110" s="101">
        <f>IF(R5110&lt;Variables!$G$12,0,1)</f>
        <v>1</v>
      </c>
      <c r="AP5110" s="86">
        <f t="shared" si="547"/>
        <v>0</v>
      </c>
      <c r="AR5110">
        <v>0</v>
      </c>
      <c r="AS5110">
        <v>0</v>
      </c>
      <c r="AT5110">
        <v>1</v>
      </c>
      <c r="AU5110">
        <v>0</v>
      </c>
      <c r="BA5110">
        <v>-2.25</v>
      </c>
    </row>
    <row r="5111" spans="3:53" ht="12.75" x14ac:dyDescent="0.2">
      <c r="C5111" t="s">
        <v>935</v>
      </c>
      <c r="D5111" t="s">
        <v>922</v>
      </c>
      <c r="E5111">
        <v>26.24</v>
      </c>
      <c r="F5111">
        <v>15.17</v>
      </c>
      <c r="G5111">
        <v>-3.93</v>
      </c>
      <c r="H5111">
        <v>5110</v>
      </c>
      <c r="I5111">
        <v>76.998000000000005</v>
      </c>
      <c r="J5111" t="s">
        <v>76</v>
      </c>
      <c r="K5111">
        <v>60.61</v>
      </c>
      <c r="L5111">
        <v>25.947845000000012</v>
      </c>
      <c r="M5111">
        <v>1.241548190225398</v>
      </c>
      <c r="N5111">
        <v>25.973270588235291</v>
      </c>
      <c r="O5111">
        <v>1.142441460179874</v>
      </c>
      <c r="P5111">
        <v>21113000</v>
      </c>
      <c r="Q5111">
        <v>3011000</v>
      </c>
      <c r="R5111">
        <v>7.01</v>
      </c>
      <c r="S5111">
        <v>32.603000000000002</v>
      </c>
      <c r="T5111">
        <v>8.4179999999999993</v>
      </c>
      <c r="U5111">
        <v>19.193200000000001</v>
      </c>
      <c r="V5111">
        <f t="shared" si="546"/>
        <v>2.4065962247046739</v>
      </c>
      <c r="AC5111">
        <v>29.46</v>
      </c>
      <c r="AD5111">
        <v>26.08</v>
      </c>
      <c r="AH5111" s="85">
        <f>IF(AND(M5111&lt;Variables!$G$6,M5111&gt;Variables!$G$5),0,1)</f>
        <v>1</v>
      </c>
      <c r="AI5111" s="85">
        <f t="shared" si="545"/>
        <v>1</v>
      </c>
      <c r="AJ5111" s="85">
        <f>IF(I5111&gt;Variables!$G$7,0,1)</f>
        <v>0</v>
      </c>
      <c r="AK5111" s="85">
        <f>IF(F5111&gt;Variables!$G$8,0,1)</f>
        <v>0</v>
      </c>
      <c r="AL5111" s="85">
        <f>IF(G5111&gt;Variables!$G$9,0,1)</f>
        <v>1</v>
      </c>
      <c r="AM5111" s="85">
        <f>IF(AND(K5111&gt;Variables!$G$10,K5111&lt;Variables!$G$11),0,1)</f>
        <v>0</v>
      </c>
      <c r="AN5111" s="103">
        <f>IF(H5111&lt;Variables!$G$13,1,0)</f>
        <v>0</v>
      </c>
      <c r="AO5111" s="101">
        <f>IF(R5111&lt;Variables!$G$12,0,1)</f>
        <v>1</v>
      </c>
      <c r="AP5111" s="86">
        <f t="shared" si="547"/>
        <v>0</v>
      </c>
      <c r="AR5111">
        <v>1</v>
      </c>
      <c r="AS5111">
        <v>0</v>
      </c>
      <c r="AT5111">
        <v>0</v>
      </c>
      <c r="AU5111">
        <v>0</v>
      </c>
      <c r="BA5111">
        <v>2</v>
      </c>
    </row>
    <row r="5112" spans="3:53" ht="12.75" x14ac:dyDescent="0.2">
      <c r="C5112" t="s">
        <v>935</v>
      </c>
      <c r="D5112" t="s">
        <v>861</v>
      </c>
      <c r="E5112">
        <v>5.44</v>
      </c>
      <c r="F5112">
        <v>50.86</v>
      </c>
      <c r="G5112">
        <v>24.59</v>
      </c>
      <c r="H5112">
        <v>425.29</v>
      </c>
      <c r="I5112">
        <v>4.5510000000000002</v>
      </c>
      <c r="J5112" t="s">
        <v>78</v>
      </c>
      <c r="K5112">
        <v>57.52</v>
      </c>
      <c r="L5112">
        <v>5.3031699999999997</v>
      </c>
      <c r="M5112">
        <v>1.260189660146674</v>
      </c>
      <c r="N5112">
        <v>5.1968978723404264</v>
      </c>
      <c r="O5112">
        <v>3.3308741466881648</v>
      </c>
      <c r="P5112">
        <v>34450000</v>
      </c>
      <c r="Q5112">
        <v>1490000</v>
      </c>
      <c r="R5112">
        <v>23.12</v>
      </c>
      <c r="S5112">
        <v>32.603000000000002</v>
      </c>
      <c r="T5112">
        <v>8.4179999999999993</v>
      </c>
      <c r="U5112">
        <v>19.193200000000001</v>
      </c>
      <c r="V5112">
        <f t="shared" si="546"/>
        <v>2.3847737722426396</v>
      </c>
      <c r="AC5112">
        <v>6.13</v>
      </c>
      <c r="AD5112">
        <v>4.84</v>
      </c>
      <c r="AH5112" s="85">
        <f>IF(AND(M5112&lt;Variables!$G$6,M5112&gt;Variables!$G$5),0,1)</f>
        <v>1</v>
      </c>
      <c r="AI5112" s="85">
        <f t="shared" si="545"/>
        <v>0</v>
      </c>
      <c r="AJ5112" s="85">
        <f>IF(I5112&gt;Variables!$G$7,0,1)</f>
        <v>0</v>
      </c>
      <c r="AK5112" s="85">
        <f>IF(F5112&gt;Variables!$G$8,0,1)</f>
        <v>0</v>
      </c>
      <c r="AL5112" s="85">
        <f>IF(G5112&gt;Variables!$G$9,0,1)</f>
        <v>0</v>
      </c>
      <c r="AM5112" s="85">
        <f>IF(AND(K5112&gt;Variables!$G$10,K5112&lt;Variables!$G$11),0,1)</f>
        <v>0</v>
      </c>
      <c r="AN5112" s="103">
        <f>IF(H5112&lt;Variables!$G$13,1,0)</f>
        <v>1</v>
      </c>
      <c r="AO5112" s="101">
        <f>IF(R5112&lt;Variables!$G$12,0,1)</f>
        <v>1</v>
      </c>
      <c r="AP5112" s="86">
        <f t="shared" si="547"/>
        <v>1</v>
      </c>
      <c r="AR5112">
        <v>0</v>
      </c>
      <c r="AS5112">
        <v>0</v>
      </c>
      <c r="AT5112">
        <v>1</v>
      </c>
      <c r="AU5112">
        <v>0</v>
      </c>
      <c r="BA5112">
        <v>-2.25</v>
      </c>
    </row>
    <row r="5113" spans="3:53" ht="12.75" x14ac:dyDescent="0.2">
      <c r="C5113" t="s">
        <v>935</v>
      </c>
      <c r="D5113" t="s">
        <v>932</v>
      </c>
      <c r="E5113">
        <v>4.18</v>
      </c>
      <c r="F5113">
        <v>47.22</v>
      </c>
      <c r="G5113">
        <v>21.48</v>
      </c>
      <c r="H5113">
        <v>13.08</v>
      </c>
      <c r="I5113">
        <v>-16.460999999999999</v>
      </c>
      <c r="J5113" t="s">
        <v>78</v>
      </c>
      <c r="K5113">
        <v>66.069999999999993</v>
      </c>
      <c r="L5113">
        <v>4.061045</v>
      </c>
      <c r="M5113">
        <v>3.4216562485764168</v>
      </c>
      <c r="N5113">
        <v>3.6814235294117639</v>
      </c>
      <c r="O5113">
        <v>14.086302932689099</v>
      </c>
      <c r="P5113">
        <v>5930000</v>
      </c>
      <c r="Q5113">
        <v>276860</v>
      </c>
      <c r="R5113">
        <v>21.42</v>
      </c>
      <c r="S5113">
        <v>32.603000000000002</v>
      </c>
      <c r="T5113">
        <v>8.4179999999999993</v>
      </c>
      <c r="U5113">
        <v>19.193200000000001</v>
      </c>
      <c r="V5113">
        <f t="shared" si="546"/>
        <v>2.2857225235755818</v>
      </c>
      <c r="AC5113">
        <v>4.8</v>
      </c>
      <c r="AD5113">
        <v>3.6</v>
      </c>
      <c r="AH5113" s="85">
        <f>IF(AND(M5113&lt;Variables!$G$6,M5113&gt;Variables!$G$5),0,1)</f>
        <v>1</v>
      </c>
      <c r="AI5113" s="85">
        <f t="shared" si="545"/>
        <v>0</v>
      </c>
      <c r="AJ5113" s="85">
        <f>IF(I5113&gt;Variables!$G$7,0,1)</f>
        <v>1</v>
      </c>
      <c r="AK5113" s="85">
        <f>IF(F5113&gt;Variables!$G$8,0,1)</f>
        <v>0</v>
      </c>
      <c r="AL5113" s="85">
        <f>IF(G5113&gt;Variables!$G$9,0,1)</f>
        <v>0</v>
      </c>
      <c r="AM5113" s="85">
        <f>IF(AND(K5113&gt;Variables!$G$10,K5113&lt;Variables!$G$11),0,1)</f>
        <v>0</v>
      </c>
      <c r="AN5113" s="103">
        <f>IF(H5113&lt;Variables!$G$13,1,0)</f>
        <v>1</v>
      </c>
      <c r="AO5113" s="101">
        <f>IF(R5113&lt;Variables!$G$12,0,1)</f>
        <v>1</v>
      </c>
      <c r="AP5113" s="86">
        <f t="shared" si="547"/>
        <v>1</v>
      </c>
      <c r="AR5113">
        <v>0</v>
      </c>
      <c r="AS5113">
        <v>0</v>
      </c>
      <c r="AT5113">
        <v>1</v>
      </c>
      <c r="AU5113">
        <v>0</v>
      </c>
      <c r="BA5113">
        <v>-2.25</v>
      </c>
    </row>
    <row r="5114" spans="3:53" ht="12.75" x14ac:dyDescent="0.2">
      <c r="C5114" t="s">
        <v>935</v>
      </c>
      <c r="D5114" t="s">
        <v>817</v>
      </c>
      <c r="E5114">
        <v>3.45</v>
      </c>
      <c r="F5114">
        <v>27.55</v>
      </c>
      <c r="G5114">
        <v>26.12</v>
      </c>
      <c r="H5114">
        <v>57.82</v>
      </c>
      <c r="I5114">
        <v>-53.408000000000001</v>
      </c>
      <c r="J5114" t="s">
        <v>78</v>
      </c>
      <c r="K5114">
        <v>54.14</v>
      </c>
      <c r="L5114">
        <v>3.41472</v>
      </c>
      <c r="M5114">
        <v>-1.0167744353856401</v>
      </c>
      <c r="N5114">
        <v>3.2407882352941182</v>
      </c>
      <c r="O5114">
        <v>4.2956143567105984</v>
      </c>
      <c r="P5114">
        <v>7430000</v>
      </c>
      <c r="Q5114">
        <v>3230000</v>
      </c>
      <c r="R5114">
        <v>2.2999999999999998</v>
      </c>
      <c r="S5114">
        <v>32.603000000000002</v>
      </c>
      <c r="T5114">
        <v>8.4179999999999993</v>
      </c>
      <c r="U5114">
        <v>19.193200000000001</v>
      </c>
      <c r="V5114">
        <f t="shared" si="546"/>
        <v>2.4484834158373165</v>
      </c>
      <c r="AC5114">
        <v>3.57</v>
      </c>
      <c r="AD5114">
        <v>3.03</v>
      </c>
      <c r="AH5114" s="85">
        <f>IF(AND(M5114&lt;Variables!$G$6,M5114&gt;Variables!$G$5),0,1)</f>
        <v>1</v>
      </c>
      <c r="AI5114" s="85">
        <f t="shared" si="545"/>
        <v>0</v>
      </c>
      <c r="AJ5114" s="85">
        <f>IF(I5114&gt;Variables!$G$7,0,1)</f>
        <v>1</v>
      </c>
      <c r="AK5114" s="85">
        <f>IF(F5114&gt;Variables!$G$8,0,1)</f>
        <v>0</v>
      </c>
      <c r="AL5114" s="85">
        <f>IF(G5114&gt;Variables!$G$9,0,1)</f>
        <v>0</v>
      </c>
      <c r="AM5114" s="85">
        <f>IF(AND(K5114&gt;Variables!$G$10,K5114&lt;Variables!$G$11),0,1)</f>
        <v>0</v>
      </c>
      <c r="AN5114" s="103">
        <f>IF(H5114&lt;Variables!$G$13,1,0)</f>
        <v>1</v>
      </c>
      <c r="AO5114" s="101">
        <f>IF(R5114&lt;Variables!$G$12,0,1)</f>
        <v>1</v>
      </c>
      <c r="AP5114" s="86">
        <f t="shared" si="547"/>
        <v>1</v>
      </c>
      <c r="AR5114">
        <v>0</v>
      </c>
      <c r="AS5114">
        <v>0</v>
      </c>
      <c r="AT5114">
        <v>1</v>
      </c>
      <c r="AU5114">
        <v>0</v>
      </c>
      <c r="BA5114">
        <v>-2.25</v>
      </c>
    </row>
    <row r="5115" spans="3:53" ht="12.75" x14ac:dyDescent="0.2">
      <c r="C5115" t="s">
        <v>935</v>
      </c>
      <c r="D5115" t="s">
        <v>916</v>
      </c>
      <c r="E5115">
        <v>0.68</v>
      </c>
      <c r="F5115">
        <v>27.27</v>
      </c>
      <c r="G5115">
        <v>-2.9</v>
      </c>
      <c r="H5115">
        <v>37.11</v>
      </c>
      <c r="I5115">
        <v>-81.183999999999997</v>
      </c>
      <c r="J5115" t="s">
        <v>78</v>
      </c>
      <c r="K5115">
        <v>36.630000000000003</v>
      </c>
      <c r="L5115">
        <v>0.69894259999999997</v>
      </c>
      <c r="M5115">
        <v>-2.6672576546342941</v>
      </c>
      <c r="N5115">
        <v>0.7218965098039215</v>
      </c>
      <c r="O5115">
        <v>-5.7621153778981089</v>
      </c>
      <c r="P5115">
        <v>27860000</v>
      </c>
      <c r="Q5115">
        <v>2690000</v>
      </c>
      <c r="R5115">
        <v>10.36</v>
      </c>
      <c r="S5115">
        <v>32.603000000000002</v>
      </c>
      <c r="T5115">
        <v>8.4179999999999993</v>
      </c>
      <c r="U5115">
        <v>19.193200000000001</v>
      </c>
      <c r="V5115">
        <f t="shared" si="546"/>
        <v>2.1948458527954653</v>
      </c>
      <c r="AC5115">
        <v>0.68830000000000002</v>
      </c>
      <c r="AD5115">
        <v>0.60519999999999996</v>
      </c>
      <c r="AH5115" s="85">
        <f>IF(AND(M5115&lt;Variables!$G$6,M5115&gt;Variables!$G$5),0,1)</f>
        <v>0</v>
      </c>
      <c r="AI5115" s="85">
        <f t="shared" si="545"/>
        <v>1</v>
      </c>
      <c r="AJ5115" s="85">
        <f>IF(I5115&gt;Variables!$G$7,0,1)</f>
        <v>1</v>
      </c>
      <c r="AK5115" s="85">
        <f>IF(F5115&gt;Variables!$G$8,0,1)</f>
        <v>0</v>
      </c>
      <c r="AL5115" s="85">
        <f>IF(G5115&gt;Variables!$G$9,0,1)</f>
        <v>1</v>
      </c>
      <c r="AM5115" s="85">
        <f>IF(AND(K5115&gt;Variables!$G$10,K5115&lt;Variables!$G$11),0,1)</f>
        <v>1</v>
      </c>
      <c r="AN5115" s="103">
        <f>IF(H5115&lt;Variables!$G$13,1,0)</f>
        <v>1</v>
      </c>
      <c r="AO5115" s="101">
        <f>IF(R5115&lt;Variables!$G$12,0,1)</f>
        <v>1</v>
      </c>
      <c r="AP5115" s="86">
        <f t="shared" si="547"/>
        <v>1</v>
      </c>
      <c r="AR5115">
        <v>0</v>
      </c>
      <c r="AS5115">
        <v>0</v>
      </c>
      <c r="AT5115">
        <v>1</v>
      </c>
      <c r="AU5115">
        <v>0</v>
      </c>
      <c r="BA5115">
        <v>-2.25</v>
      </c>
    </row>
    <row r="5116" spans="3:53" ht="12.75" x14ac:dyDescent="0.2">
      <c r="C5116" t="s">
        <v>935</v>
      </c>
      <c r="D5116" t="s">
        <v>679</v>
      </c>
      <c r="E5116">
        <v>0.12</v>
      </c>
      <c r="F5116">
        <v>25</v>
      </c>
      <c r="G5116">
        <v>27.78</v>
      </c>
      <c r="H5116">
        <v>-99999</v>
      </c>
      <c r="I5116">
        <v>-8.3390000000000004</v>
      </c>
      <c r="J5116" t="s">
        <v>78</v>
      </c>
      <c r="K5116">
        <v>86.97</v>
      </c>
      <c r="L5116">
        <v>0.1051368421052632</v>
      </c>
      <c r="M5116">
        <v>9.3812575090108226</v>
      </c>
      <c r="N5116">
        <v>9.6008695652173917E-2</v>
      </c>
      <c r="O5116">
        <v>19.780816954985958</v>
      </c>
      <c r="P5116">
        <v>3825000</v>
      </c>
      <c r="Q5116">
        <v>1167000</v>
      </c>
      <c r="R5116">
        <v>3.28</v>
      </c>
      <c r="S5116">
        <v>32.603000000000002</v>
      </c>
      <c r="T5116">
        <v>8.4179999999999993</v>
      </c>
      <c r="U5116">
        <v>19.193200000000001</v>
      </c>
      <c r="V5116">
        <f t="shared" si="546"/>
        <v>1.5044656445334388</v>
      </c>
      <c r="AC5116">
        <v>0.125</v>
      </c>
      <c r="AD5116">
        <v>0.105</v>
      </c>
      <c r="AH5116" s="85">
        <f>IF(AND(M5116&lt;Variables!$G$6,M5116&gt;Variables!$G$5),0,1)</f>
        <v>1</v>
      </c>
      <c r="AI5116" s="85">
        <f t="shared" si="545"/>
        <v>0</v>
      </c>
      <c r="AJ5116" s="85">
        <f>IF(I5116&gt;Variables!$G$7,0,1)</f>
        <v>1</v>
      </c>
      <c r="AK5116" s="85">
        <f>IF(F5116&gt;Variables!$G$8,0,1)</f>
        <v>0</v>
      </c>
      <c r="AL5116" s="85">
        <f>IF(G5116&gt;Variables!$G$9,0,1)</f>
        <v>0</v>
      </c>
      <c r="AM5116" s="85">
        <f>IF(AND(K5116&gt;Variables!$G$10,K5116&lt;Variables!$G$11),0,1)</f>
        <v>1</v>
      </c>
      <c r="AN5116" s="103">
        <f>IF(H5116&lt;Variables!$G$13,1,0)</f>
        <v>1</v>
      </c>
      <c r="AO5116" s="101">
        <f>IF(R5116&lt;Variables!$G$12,0,1)</f>
        <v>1</v>
      </c>
      <c r="AP5116" s="86">
        <f t="shared" si="547"/>
        <v>1</v>
      </c>
      <c r="AR5116">
        <v>1</v>
      </c>
      <c r="AS5116">
        <v>0</v>
      </c>
      <c r="AT5116">
        <v>0</v>
      </c>
      <c r="AU5116">
        <v>0</v>
      </c>
      <c r="BA5116">
        <v>2</v>
      </c>
    </row>
    <row r="5117" spans="3:53" ht="12.75" x14ac:dyDescent="0.2">
      <c r="C5117" t="s">
        <v>935</v>
      </c>
      <c r="D5117" t="s">
        <v>748</v>
      </c>
      <c r="E5117">
        <v>17.02</v>
      </c>
      <c r="F5117">
        <v>18.87</v>
      </c>
      <c r="G5117">
        <v>14.37</v>
      </c>
      <c r="H5117">
        <v>1940</v>
      </c>
      <c r="I5117">
        <v>-42.023000000000003</v>
      </c>
      <c r="J5117" t="s">
        <v>78</v>
      </c>
      <c r="K5117">
        <v>74.08</v>
      </c>
      <c r="L5117">
        <v>16.399664999999999</v>
      </c>
      <c r="M5117">
        <v>5.3795915953161328</v>
      </c>
      <c r="N5117">
        <v>15.82579019607843</v>
      </c>
      <c r="O5117">
        <v>9.2008663446226482</v>
      </c>
      <c r="P5117">
        <v>20140000</v>
      </c>
      <c r="Q5117">
        <v>20810000</v>
      </c>
      <c r="R5117">
        <v>0.97</v>
      </c>
      <c r="S5117">
        <v>32.603000000000002</v>
      </c>
      <c r="T5117">
        <v>8.4179999999999993</v>
      </c>
      <c r="U5117">
        <v>19.193200000000001</v>
      </c>
      <c r="V5117">
        <f t="shared" si="546"/>
        <v>2.1024862650250467</v>
      </c>
      <c r="AC5117">
        <v>17.440000000000001</v>
      </c>
      <c r="AD5117">
        <v>15.2</v>
      </c>
      <c r="AH5117" s="85">
        <f>IF(AND(M5117&lt;Variables!$G$6,M5117&gt;Variables!$G$5),0,1)</f>
        <v>1</v>
      </c>
      <c r="AI5117" s="85">
        <f t="shared" si="545"/>
        <v>0</v>
      </c>
      <c r="AJ5117" s="85">
        <f>IF(I5117&gt;Variables!$G$7,0,1)</f>
        <v>1</v>
      </c>
      <c r="AK5117" s="85">
        <f>IF(F5117&gt;Variables!$G$8,0,1)</f>
        <v>0</v>
      </c>
      <c r="AL5117" s="85">
        <f>IF(G5117&gt;Variables!$G$9,0,1)</f>
        <v>0</v>
      </c>
      <c r="AM5117" s="85">
        <f>IF(AND(K5117&gt;Variables!$G$10,K5117&lt;Variables!$G$11),0,1)</f>
        <v>0</v>
      </c>
      <c r="AN5117" s="103">
        <f>IF(H5117&lt;Variables!$G$13,1,0)</f>
        <v>1</v>
      </c>
      <c r="AO5117" s="101">
        <f>IF(R5117&lt;Variables!$G$12,0,1)</f>
        <v>0</v>
      </c>
      <c r="AP5117" s="86">
        <f t="shared" si="547"/>
        <v>1</v>
      </c>
      <c r="AR5117">
        <v>1</v>
      </c>
      <c r="AS5117">
        <v>0</v>
      </c>
      <c r="AT5117">
        <v>0</v>
      </c>
      <c r="AU5117">
        <v>0</v>
      </c>
      <c r="BA5117">
        <v>2</v>
      </c>
    </row>
    <row r="5118" spans="3:53" ht="12.75" x14ac:dyDescent="0.2">
      <c r="C5118" t="s">
        <v>935</v>
      </c>
      <c r="D5118" t="s">
        <v>320</v>
      </c>
      <c r="E5118">
        <v>327.35000000000002</v>
      </c>
      <c r="F5118">
        <v>17.440000000000001</v>
      </c>
      <c r="G5118">
        <v>12.13</v>
      </c>
      <c r="H5118">
        <v>20600</v>
      </c>
      <c r="I5118">
        <v>1.2809999999999999</v>
      </c>
      <c r="J5118" t="s">
        <v>78</v>
      </c>
      <c r="K5118">
        <v>54.3</v>
      </c>
      <c r="L5118">
        <v>327.27343000000002</v>
      </c>
      <c r="M5118">
        <v>4.6312956111362082E-2</v>
      </c>
      <c r="N5118">
        <v>316.76246274509799</v>
      </c>
      <c r="O5118">
        <v>3.3660987360999952</v>
      </c>
      <c r="P5118">
        <v>6135000</v>
      </c>
      <c r="Q5118">
        <v>13524000</v>
      </c>
      <c r="R5118">
        <v>0.45</v>
      </c>
      <c r="S5118">
        <v>32.603000000000002</v>
      </c>
      <c r="T5118">
        <v>8.4179999999999993</v>
      </c>
      <c r="U5118">
        <v>19.193200000000001</v>
      </c>
      <c r="V5118">
        <f t="shared" si="546"/>
        <v>2.4097687303269311</v>
      </c>
      <c r="AC5118">
        <v>344.66</v>
      </c>
      <c r="AD5118">
        <v>281</v>
      </c>
      <c r="AH5118" s="85">
        <f>IF(AND(M5118&lt;Variables!$G$6,M5118&gt;Variables!$G$5),0,1)</f>
        <v>1</v>
      </c>
      <c r="AI5118" s="85">
        <f t="shared" si="545"/>
        <v>0</v>
      </c>
      <c r="AJ5118" s="85">
        <f>IF(I5118&gt;Variables!$G$7,0,1)</f>
        <v>0</v>
      </c>
      <c r="AK5118" s="85">
        <f>IF(F5118&gt;Variables!$G$8,0,1)</f>
        <v>0</v>
      </c>
      <c r="AL5118" s="85">
        <f>IF(G5118&gt;Variables!$G$9,0,1)</f>
        <v>0</v>
      </c>
      <c r="AM5118" s="85">
        <f>IF(AND(K5118&gt;Variables!$G$10,K5118&lt;Variables!$G$11),0,1)</f>
        <v>0</v>
      </c>
      <c r="AN5118" s="103">
        <f>IF(H5118&lt;Variables!$G$13,1,0)</f>
        <v>0</v>
      </c>
      <c r="AO5118" s="101">
        <f>IF(R5118&lt;Variables!$G$12,0,1)</f>
        <v>0</v>
      </c>
      <c r="AP5118" s="86">
        <f t="shared" si="547"/>
        <v>1</v>
      </c>
      <c r="AR5118">
        <v>1</v>
      </c>
      <c r="AS5118">
        <v>0</v>
      </c>
      <c r="AT5118">
        <v>0</v>
      </c>
      <c r="AU5118">
        <v>0</v>
      </c>
      <c r="BA5118">
        <v>2</v>
      </c>
    </row>
    <row r="5119" spans="3:53" ht="12.75" x14ac:dyDescent="0.2">
      <c r="C5119" t="s">
        <v>935</v>
      </c>
      <c r="D5119" t="s">
        <v>928</v>
      </c>
      <c r="E5119">
        <v>10.17</v>
      </c>
      <c r="F5119">
        <v>14.61</v>
      </c>
      <c r="G5119">
        <v>14.4</v>
      </c>
      <c r="H5119">
        <v>2170</v>
      </c>
      <c r="I5119">
        <v>-54.781999999999996</v>
      </c>
      <c r="J5119" t="s">
        <v>78</v>
      </c>
      <c r="K5119">
        <v>90</v>
      </c>
      <c r="L5119">
        <v>9.7857350000000007</v>
      </c>
      <c r="M5119">
        <v>5.5618203435919664</v>
      </c>
      <c r="N5119">
        <v>9.4757039215686287</v>
      </c>
      <c r="O5119">
        <v>9.015647655334817</v>
      </c>
      <c r="P5119">
        <v>2185000</v>
      </c>
      <c r="Q5119">
        <v>5087000</v>
      </c>
      <c r="R5119">
        <v>0.43</v>
      </c>
      <c r="S5119">
        <v>32.603000000000002</v>
      </c>
      <c r="T5119">
        <v>8.4179999999999993</v>
      </c>
      <c r="U5119">
        <v>19.193200000000001</v>
      </c>
      <c r="V5119">
        <f t="shared" si="546"/>
        <v>1.9942911849748648</v>
      </c>
      <c r="AC5119">
        <v>11.92</v>
      </c>
      <c r="AD5119">
        <v>10.029999999999999</v>
      </c>
      <c r="AH5119" s="85">
        <f>IF(AND(M5119&lt;Variables!$G$6,M5119&gt;Variables!$G$5),0,1)</f>
        <v>1</v>
      </c>
      <c r="AI5119" s="85">
        <f t="shared" si="545"/>
        <v>0</v>
      </c>
      <c r="AJ5119" s="85">
        <f>IF(I5119&gt;Variables!$G$7,0,1)</f>
        <v>1</v>
      </c>
      <c r="AK5119" s="85">
        <f>IF(F5119&gt;Variables!$G$8,0,1)</f>
        <v>0</v>
      </c>
      <c r="AL5119" s="85">
        <f>IF(G5119&gt;Variables!$G$9,0,1)</f>
        <v>0</v>
      </c>
      <c r="AM5119" s="85">
        <f>IF(AND(K5119&gt;Variables!$G$10,K5119&lt;Variables!$G$11),0,1)</f>
        <v>1</v>
      </c>
      <c r="AN5119" s="103">
        <f>IF(H5119&lt;Variables!$G$13,1,0)</f>
        <v>1</v>
      </c>
      <c r="AO5119" s="101">
        <f>IF(R5119&lt;Variables!$G$12,0,1)</f>
        <v>0</v>
      </c>
      <c r="AP5119" s="86">
        <f t="shared" si="547"/>
        <v>1</v>
      </c>
      <c r="AR5119">
        <v>1</v>
      </c>
      <c r="AS5119">
        <v>0</v>
      </c>
      <c r="AT5119">
        <v>0</v>
      </c>
      <c r="AU5119">
        <v>0</v>
      </c>
      <c r="BA5119">
        <v>2</v>
      </c>
    </row>
    <row r="5120" spans="3:53" ht="12.75" x14ac:dyDescent="0.2">
      <c r="C5120" t="s">
        <v>935</v>
      </c>
      <c r="D5120" t="s">
        <v>744</v>
      </c>
      <c r="E5120">
        <v>15.18</v>
      </c>
      <c r="F5120">
        <v>14.48</v>
      </c>
      <c r="G5120">
        <v>12.02</v>
      </c>
      <c r="H5120">
        <v>2490</v>
      </c>
      <c r="I5120">
        <v>-21.738</v>
      </c>
      <c r="J5120" t="s">
        <v>78</v>
      </c>
      <c r="K5120">
        <v>65.16</v>
      </c>
      <c r="L5120">
        <v>15.140395</v>
      </c>
      <c r="M5120">
        <v>0.92206973464031783</v>
      </c>
      <c r="N5120">
        <v>14.718158823529411</v>
      </c>
      <c r="O5120">
        <v>3.81733329016937</v>
      </c>
      <c r="P5120">
        <v>5381000</v>
      </c>
      <c r="Q5120">
        <v>10412000</v>
      </c>
      <c r="R5120">
        <v>0.52</v>
      </c>
      <c r="S5120">
        <v>32.603000000000002</v>
      </c>
      <c r="T5120">
        <v>8.4179999999999993</v>
      </c>
      <c r="U5120">
        <v>19.193200000000001</v>
      </c>
      <c r="V5120">
        <f t="shared" si="546"/>
        <v>2.4597136560117505</v>
      </c>
      <c r="AC5120">
        <v>15.8</v>
      </c>
      <c r="AD5120">
        <v>10.26</v>
      </c>
      <c r="AH5120" s="85">
        <f>IF(AND(M5120&lt;Variables!$G$6,M5120&gt;Variables!$G$5),0,1)</f>
        <v>1</v>
      </c>
      <c r="AI5120" s="85">
        <f t="shared" si="545"/>
        <v>0</v>
      </c>
      <c r="AJ5120" s="85">
        <f>IF(I5120&gt;Variables!$G$7,0,1)</f>
        <v>1</v>
      </c>
      <c r="AK5120" s="85">
        <f>IF(F5120&gt;Variables!$G$8,0,1)</f>
        <v>0</v>
      </c>
      <c r="AL5120" s="85">
        <f>IF(G5120&gt;Variables!$G$9,0,1)</f>
        <v>0</v>
      </c>
      <c r="AM5120" s="85">
        <f>IF(AND(K5120&gt;Variables!$G$10,K5120&lt;Variables!$G$11),0,1)</f>
        <v>0</v>
      </c>
      <c r="AN5120" s="103">
        <f>IF(H5120&lt;Variables!$G$13,1,0)</f>
        <v>1</v>
      </c>
      <c r="AO5120" s="101">
        <f>IF(R5120&lt;Variables!$G$12,0,1)</f>
        <v>0</v>
      </c>
      <c r="AP5120" s="86">
        <f t="shared" si="547"/>
        <v>1</v>
      </c>
      <c r="AR5120">
        <v>0</v>
      </c>
      <c r="AS5120">
        <v>0</v>
      </c>
      <c r="AT5120">
        <v>1</v>
      </c>
      <c r="AU5120">
        <v>0</v>
      </c>
      <c r="BA5120">
        <v>-2.25</v>
      </c>
    </row>
    <row r="5121" spans="3:53" ht="12.75" x14ac:dyDescent="0.2">
      <c r="C5121" t="s">
        <v>935</v>
      </c>
      <c r="D5121" t="s">
        <v>114</v>
      </c>
      <c r="E5121">
        <v>29</v>
      </c>
      <c r="F5121">
        <v>12.76</v>
      </c>
      <c r="G5121">
        <v>-0.1</v>
      </c>
      <c r="H5121">
        <v>6070</v>
      </c>
      <c r="I5121">
        <v>-21.038</v>
      </c>
      <c r="J5121" t="s">
        <v>78</v>
      </c>
      <c r="K5121">
        <v>61.17</v>
      </c>
      <c r="L5121">
        <v>28.916679999999999</v>
      </c>
      <c r="M5121">
        <v>0.18439184581354359</v>
      </c>
      <c r="N5121">
        <v>28.769327450980391</v>
      </c>
      <c r="O5121">
        <v>0.69752255891810588</v>
      </c>
      <c r="P5121">
        <v>1674000</v>
      </c>
      <c r="Q5121">
        <v>1309000</v>
      </c>
      <c r="R5121">
        <v>1.28</v>
      </c>
      <c r="S5121">
        <v>32.603000000000002</v>
      </c>
      <c r="T5121">
        <v>8.4179999999999993</v>
      </c>
      <c r="U5121">
        <v>19.193200000000001</v>
      </c>
      <c r="V5121">
        <f t="shared" si="546"/>
        <v>2.4719787228304222</v>
      </c>
      <c r="AC5121">
        <v>29.52</v>
      </c>
      <c r="AD5121">
        <v>28.21</v>
      </c>
      <c r="AH5121" s="85">
        <f>IF(AND(M5121&lt;Variables!$G$6,M5121&gt;Variables!$G$5),0,1)</f>
        <v>1</v>
      </c>
      <c r="AI5121" s="85">
        <f t="shared" si="545"/>
        <v>0</v>
      </c>
      <c r="AJ5121" s="85">
        <f>IF(I5121&gt;Variables!$G$7,0,1)</f>
        <v>1</v>
      </c>
      <c r="AK5121" s="85">
        <f>IF(F5121&gt;Variables!$G$8,0,1)</f>
        <v>0</v>
      </c>
      <c r="AL5121" s="85">
        <f>IF(G5121&gt;Variables!$G$9,0,1)</f>
        <v>1</v>
      </c>
      <c r="AM5121" s="85">
        <f>IF(AND(K5121&gt;Variables!$G$10,K5121&lt;Variables!$G$11),0,1)</f>
        <v>0</v>
      </c>
      <c r="AN5121" s="103">
        <f>IF(H5121&lt;Variables!$G$13,1,0)</f>
        <v>0</v>
      </c>
      <c r="AO5121" s="101">
        <f>IF(R5121&lt;Variables!$G$12,0,1)</f>
        <v>0</v>
      </c>
      <c r="AP5121" s="86">
        <f t="shared" si="547"/>
        <v>1</v>
      </c>
      <c r="AR5121">
        <v>0</v>
      </c>
      <c r="AS5121">
        <v>0</v>
      </c>
      <c r="AT5121">
        <v>1</v>
      </c>
      <c r="AU5121">
        <v>0</v>
      </c>
      <c r="BA5121">
        <v>-2.25</v>
      </c>
    </row>
    <row r="5122" spans="3:53" ht="12.75" x14ac:dyDescent="0.2">
      <c r="C5122" t="s">
        <v>935</v>
      </c>
      <c r="D5122" t="s">
        <v>917</v>
      </c>
      <c r="E5122">
        <v>6.7</v>
      </c>
      <c r="F5122">
        <v>24.5</v>
      </c>
      <c r="G5122">
        <v>9.5</v>
      </c>
      <c r="H5122">
        <v>630.01</v>
      </c>
      <c r="I5122">
        <v>-67.423000000000002</v>
      </c>
      <c r="J5122" t="s">
        <v>78</v>
      </c>
      <c r="K5122">
        <v>55.98</v>
      </c>
      <c r="L5122">
        <v>6.6888850000000009</v>
      </c>
      <c r="M5122">
        <v>0.83892905917801308</v>
      </c>
      <c r="N5122">
        <v>6.5423392156862752</v>
      </c>
      <c r="O5122">
        <v>3.0976807779672169</v>
      </c>
      <c r="P5122">
        <v>12540000</v>
      </c>
      <c r="Q5122">
        <v>4690000</v>
      </c>
      <c r="R5122">
        <v>2.67</v>
      </c>
      <c r="S5122">
        <v>32.603000000000002</v>
      </c>
      <c r="T5122">
        <v>8.4179999999999993</v>
      </c>
      <c r="U5122">
        <v>19.193200000000001</v>
      </c>
      <c r="V5122">
        <f t="shared" si="546"/>
        <v>2.392652138266393</v>
      </c>
      <c r="AC5122">
        <v>7.36</v>
      </c>
      <c r="AD5122">
        <v>6.3</v>
      </c>
      <c r="AH5122" s="85">
        <f>IF(AND(M5122&lt;Variables!$G$6,M5122&gt;Variables!$G$5),0,1)</f>
        <v>1</v>
      </c>
      <c r="AI5122" s="85">
        <f t="shared" si="545"/>
        <v>0</v>
      </c>
      <c r="AJ5122" s="85">
        <f>IF(I5122&gt;Variables!$G$7,0,1)</f>
        <v>1</v>
      </c>
      <c r="AK5122" s="85">
        <f>IF(F5122&gt;Variables!$G$8,0,1)</f>
        <v>0</v>
      </c>
      <c r="AL5122" s="85">
        <f>IF(G5122&gt;Variables!$G$9,0,1)</f>
        <v>1</v>
      </c>
      <c r="AM5122" s="85">
        <f>IF(AND(K5122&gt;Variables!$G$10,K5122&lt;Variables!$G$11),0,1)</f>
        <v>0</v>
      </c>
      <c r="AN5122" s="103">
        <f>IF(H5122&lt;Variables!$G$13,1,0)</f>
        <v>1</v>
      </c>
      <c r="AO5122" s="101">
        <f>IF(R5122&lt;Variables!$G$12,0,1)</f>
        <v>1</v>
      </c>
      <c r="AP5122" s="86">
        <f t="shared" si="547"/>
        <v>1</v>
      </c>
      <c r="AR5122">
        <v>1</v>
      </c>
      <c r="AS5122">
        <v>0</v>
      </c>
      <c r="AT5122">
        <v>0</v>
      </c>
      <c r="AU5122">
        <v>0</v>
      </c>
      <c r="BA5122">
        <v>2</v>
      </c>
    </row>
    <row r="5123" spans="3:53" ht="12.75" x14ac:dyDescent="0.2">
      <c r="C5123" t="s">
        <v>935</v>
      </c>
      <c r="D5123" t="s">
        <v>609</v>
      </c>
      <c r="E5123">
        <v>104.4</v>
      </c>
      <c r="F5123">
        <v>10.130000000000001</v>
      </c>
      <c r="G5123">
        <v>8.8000000000000007</v>
      </c>
      <c r="H5123">
        <v>6740</v>
      </c>
      <c r="I5123">
        <v>-78.177999999999997</v>
      </c>
      <c r="J5123" t="s">
        <v>78</v>
      </c>
      <c r="K5123">
        <v>87.53</v>
      </c>
      <c r="L5123">
        <v>102.948515</v>
      </c>
      <c r="M5123">
        <v>1.4099134892815159</v>
      </c>
      <c r="N5123">
        <v>100.6323647058823</v>
      </c>
      <c r="O5123">
        <v>3.743959813653718</v>
      </c>
      <c r="P5123">
        <v>357841</v>
      </c>
      <c r="Q5123">
        <v>875384</v>
      </c>
      <c r="R5123">
        <v>0.41</v>
      </c>
      <c r="S5123">
        <v>32.603000000000002</v>
      </c>
      <c r="T5123">
        <v>8.4179999999999993</v>
      </c>
      <c r="U5123">
        <v>19.193200000000001</v>
      </c>
      <c r="V5123">
        <f t="shared" si="546"/>
        <v>2.566337263484781</v>
      </c>
      <c r="AC5123">
        <v>112.85</v>
      </c>
      <c r="AD5123">
        <v>100.22</v>
      </c>
      <c r="AH5123" s="85">
        <f>IF(AND(M5123&lt;Variables!$G$6,M5123&gt;Variables!$G$5),0,1)</f>
        <v>1</v>
      </c>
      <c r="AI5123" s="85">
        <f t="shared" ref="AI5123:AI5186" si="548">IF(L5123&gt;N5123,0,1)</f>
        <v>0</v>
      </c>
      <c r="AJ5123" s="85">
        <f>IF(I5123&gt;Variables!$G$7,0,1)</f>
        <v>1</v>
      </c>
      <c r="AK5123" s="85">
        <f>IF(F5123&gt;Variables!$G$8,0,1)</f>
        <v>0</v>
      </c>
      <c r="AL5123" s="85">
        <f>IF(G5123&gt;Variables!$G$9,0,1)</f>
        <v>1</v>
      </c>
      <c r="AM5123" s="85">
        <f>IF(AND(K5123&gt;Variables!$G$10,K5123&lt;Variables!$G$11),0,1)</f>
        <v>1</v>
      </c>
      <c r="AN5123" s="103">
        <f>IF(H5123&lt;Variables!$G$13,1,0)</f>
        <v>0</v>
      </c>
      <c r="AO5123" s="101">
        <f>IF(R5123&lt;Variables!$G$12,0,1)</f>
        <v>0</v>
      </c>
      <c r="AP5123" s="86">
        <f t="shared" si="547"/>
        <v>1</v>
      </c>
      <c r="AR5123">
        <v>0</v>
      </c>
      <c r="AS5123">
        <v>0</v>
      </c>
      <c r="AT5123">
        <v>1</v>
      </c>
      <c r="AU5123">
        <v>0</v>
      </c>
      <c r="BA5123">
        <v>-0.8</v>
      </c>
    </row>
    <row r="5124" spans="3:53" ht="12.75" x14ac:dyDescent="0.2">
      <c r="C5124" t="s">
        <v>935</v>
      </c>
      <c r="D5124" t="s">
        <v>918</v>
      </c>
      <c r="E5124">
        <v>21.24</v>
      </c>
      <c r="F5124">
        <v>12.6</v>
      </c>
      <c r="G5124">
        <v>8.8699999999999992</v>
      </c>
      <c r="H5124">
        <v>2140</v>
      </c>
      <c r="I5124">
        <v>2.802</v>
      </c>
      <c r="J5124" t="s">
        <v>78</v>
      </c>
      <c r="K5124">
        <v>55.28</v>
      </c>
      <c r="L5124">
        <v>21.2499</v>
      </c>
      <c r="M5124">
        <v>-9.3647499517643881E-2</v>
      </c>
      <c r="N5124">
        <v>20.946513725490199</v>
      </c>
      <c r="O5124">
        <v>1.3533816568473891</v>
      </c>
      <c r="P5124">
        <v>376186</v>
      </c>
      <c r="Q5124">
        <v>481143</v>
      </c>
      <c r="R5124">
        <v>0.78</v>
      </c>
      <c r="S5124">
        <v>32.603000000000002</v>
      </c>
      <c r="T5124">
        <v>8.4179999999999993</v>
      </c>
      <c r="U5124">
        <v>19.193200000000001</v>
      </c>
      <c r="V5124">
        <f t="shared" si="546"/>
        <v>2.4255636319945033</v>
      </c>
      <c r="AC5124">
        <v>22.47</v>
      </c>
      <c r="AD5124">
        <v>20.92</v>
      </c>
      <c r="AH5124" s="85">
        <f>IF(AND(M5124&lt;Variables!$G$6,M5124&gt;Variables!$G$5),0,1)</f>
        <v>1</v>
      </c>
      <c r="AI5124" s="85">
        <f t="shared" si="548"/>
        <v>0</v>
      </c>
      <c r="AJ5124" s="85">
        <f>IF(I5124&gt;Variables!$G$7,0,1)</f>
        <v>0</v>
      </c>
      <c r="AK5124" s="85">
        <f>IF(F5124&gt;Variables!$G$8,0,1)</f>
        <v>0</v>
      </c>
      <c r="AL5124" s="85">
        <f>IF(G5124&gt;Variables!$G$9,0,1)</f>
        <v>1</v>
      </c>
      <c r="AM5124" s="85">
        <f>IF(AND(K5124&gt;Variables!$G$10,K5124&lt;Variables!$G$11),0,1)</f>
        <v>0</v>
      </c>
      <c r="AN5124" s="103">
        <f>IF(H5124&lt;Variables!$G$13,1,0)</f>
        <v>1</v>
      </c>
      <c r="AO5124" s="101">
        <f>IF(R5124&lt;Variables!$G$12,0,1)</f>
        <v>0</v>
      </c>
      <c r="AP5124" s="86">
        <f t="shared" si="547"/>
        <v>1</v>
      </c>
      <c r="AR5124">
        <v>1</v>
      </c>
      <c r="AS5124">
        <v>0</v>
      </c>
      <c r="AT5124">
        <v>0</v>
      </c>
      <c r="AU5124">
        <v>0</v>
      </c>
      <c r="BA5124">
        <v>0.45</v>
      </c>
    </row>
    <row r="5125" spans="3:53" ht="12.75" x14ac:dyDescent="0.2">
      <c r="C5125" t="s">
        <v>935</v>
      </c>
      <c r="D5125" t="s">
        <v>331</v>
      </c>
      <c r="E5125">
        <v>58.9</v>
      </c>
      <c r="F5125">
        <v>7.77</v>
      </c>
      <c r="G5125">
        <v>3.38</v>
      </c>
      <c r="H5125">
        <v>29510</v>
      </c>
      <c r="I5125">
        <v>2088.326</v>
      </c>
      <c r="J5125" t="s">
        <v>78</v>
      </c>
      <c r="K5125">
        <v>50</v>
      </c>
      <c r="L5125">
        <v>59.372605</v>
      </c>
      <c r="M5125">
        <v>-0.47598551554205282</v>
      </c>
      <c r="N5125">
        <v>58.429935294117648</v>
      </c>
      <c r="O5125">
        <v>1.129668726415322</v>
      </c>
      <c r="P5125">
        <v>72637000</v>
      </c>
      <c r="Q5125">
        <v>140092000</v>
      </c>
      <c r="R5125">
        <v>0.52</v>
      </c>
      <c r="S5125">
        <v>32.603000000000002</v>
      </c>
      <c r="T5125">
        <v>8.4179999999999993</v>
      </c>
      <c r="U5125">
        <v>19.193200000000001</v>
      </c>
      <c r="V5125">
        <f t="shared" si="546"/>
        <v>2.3793756234040937</v>
      </c>
      <c r="AC5125">
        <v>59.43</v>
      </c>
      <c r="AD5125">
        <v>52.77</v>
      </c>
      <c r="AH5125" s="85">
        <f>IF(AND(M5125&lt;Variables!$G$6,M5125&gt;Variables!$G$5),0,1)</f>
        <v>1</v>
      </c>
      <c r="AI5125" s="85">
        <f t="shared" si="548"/>
        <v>0</v>
      </c>
      <c r="AJ5125" s="85">
        <f>IF(I5125&gt;Variables!$G$7,0,1)</f>
        <v>0</v>
      </c>
      <c r="AK5125" s="85">
        <f>IF(F5125&gt;Variables!$G$8,0,1)</f>
        <v>1</v>
      </c>
      <c r="AL5125" s="85">
        <f>IF(G5125&gt;Variables!$G$9,0,1)</f>
        <v>1</v>
      </c>
      <c r="AM5125" s="85">
        <f>IF(AND(K5125&gt;Variables!$G$10,K5125&lt;Variables!$G$11),0,1)</f>
        <v>1</v>
      </c>
      <c r="AN5125" s="103">
        <f>IF(H5125&lt;Variables!$G$13,1,0)</f>
        <v>0</v>
      </c>
      <c r="AO5125" s="101">
        <f>IF(R5125&lt;Variables!$G$12,0,1)</f>
        <v>0</v>
      </c>
      <c r="AP5125" s="86">
        <f t="shared" si="547"/>
        <v>1</v>
      </c>
      <c r="AR5125">
        <v>0</v>
      </c>
      <c r="AS5125">
        <v>0</v>
      </c>
      <c r="AT5125">
        <v>1</v>
      </c>
      <c r="AU5125">
        <v>0</v>
      </c>
      <c r="BA5125">
        <v>-2.25</v>
      </c>
    </row>
    <row r="5126" spans="3:53" ht="12.75" x14ac:dyDescent="0.2">
      <c r="C5126" t="s">
        <v>935</v>
      </c>
      <c r="D5126" t="s">
        <v>541</v>
      </c>
      <c r="E5126">
        <v>16.809999999999999</v>
      </c>
      <c r="F5126">
        <v>7.97</v>
      </c>
      <c r="G5126">
        <v>6.98</v>
      </c>
      <c r="H5126">
        <v>2010</v>
      </c>
      <c r="I5126">
        <v>-71.998000000000005</v>
      </c>
      <c r="J5126" t="s">
        <v>78</v>
      </c>
      <c r="K5126">
        <v>85.71</v>
      </c>
      <c r="L5126">
        <v>16.436209999999999</v>
      </c>
      <c r="M5126">
        <v>2.5175511872871299</v>
      </c>
      <c r="N5126">
        <v>16.23439803921568</v>
      </c>
      <c r="O5126">
        <v>3.7919604983028909</v>
      </c>
      <c r="P5126">
        <v>732050</v>
      </c>
      <c r="Q5126">
        <v>4277000</v>
      </c>
      <c r="R5126">
        <v>0.17</v>
      </c>
      <c r="S5126">
        <v>32.603000000000002</v>
      </c>
      <c r="T5126">
        <v>8.4179999999999993</v>
      </c>
      <c r="U5126">
        <v>19.193200000000001</v>
      </c>
      <c r="V5126">
        <f t="shared" si="546"/>
        <v>2.4118630067610427</v>
      </c>
      <c r="AC5126">
        <v>16.885000000000002</v>
      </c>
      <c r="AD5126">
        <v>16.04</v>
      </c>
      <c r="AH5126" s="85">
        <f>IF(AND(M5126&lt;Variables!$G$6,M5126&gt;Variables!$G$5),0,1)</f>
        <v>1</v>
      </c>
      <c r="AI5126" s="85">
        <f t="shared" si="548"/>
        <v>0</v>
      </c>
      <c r="AJ5126" s="85">
        <f>IF(I5126&gt;Variables!$G$7,0,1)</f>
        <v>1</v>
      </c>
      <c r="AK5126" s="85">
        <f>IF(F5126&gt;Variables!$G$8,0,1)</f>
        <v>1</v>
      </c>
      <c r="AL5126" s="85">
        <f>IF(G5126&gt;Variables!$G$9,0,1)</f>
        <v>1</v>
      </c>
      <c r="AM5126" s="85">
        <f>IF(AND(K5126&gt;Variables!$G$10,K5126&lt;Variables!$G$11),0,1)</f>
        <v>1</v>
      </c>
      <c r="AN5126" s="103">
        <f>IF(H5126&lt;Variables!$G$13,1,0)</f>
        <v>1</v>
      </c>
      <c r="AO5126" s="101">
        <f>IF(R5126&lt;Variables!$G$12,0,1)</f>
        <v>0</v>
      </c>
      <c r="AP5126" s="86">
        <f t="shared" si="547"/>
        <v>1</v>
      </c>
      <c r="AR5126">
        <v>0</v>
      </c>
      <c r="AS5126">
        <v>0</v>
      </c>
      <c r="AT5126">
        <v>1</v>
      </c>
      <c r="AU5126">
        <v>0</v>
      </c>
      <c r="BA5126">
        <v>-1.38</v>
      </c>
    </row>
    <row r="5127" spans="3:53" ht="12.75" x14ac:dyDescent="0.2">
      <c r="C5127" t="s">
        <v>935</v>
      </c>
      <c r="D5127" t="s">
        <v>926</v>
      </c>
      <c r="E5127">
        <v>21.11</v>
      </c>
      <c r="F5127">
        <v>7.98</v>
      </c>
      <c r="G5127">
        <v>-4</v>
      </c>
      <c r="H5127">
        <v>3200</v>
      </c>
      <c r="I5127">
        <v>-42.21</v>
      </c>
      <c r="J5127" t="s">
        <v>78</v>
      </c>
      <c r="K5127">
        <v>51.22</v>
      </c>
      <c r="L5127">
        <v>21.133420000000001</v>
      </c>
      <c r="M5127">
        <v>3.1135519002601499E-2</v>
      </c>
      <c r="N5127">
        <v>21.19156862745098</v>
      </c>
      <c r="O5127">
        <v>-0.24334502253022969</v>
      </c>
      <c r="P5127">
        <v>1691000</v>
      </c>
      <c r="Q5127">
        <v>1541000</v>
      </c>
      <c r="R5127">
        <v>1.1000000000000001</v>
      </c>
      <c r="S5127">
        <v>32.603000000000002</v>
      </c>
      <c r="T5127">
        <v>8.4179999999999993</v>
      </c>
      <c r="U5127">
        <v>19.193200000000001</v>
      </c>
      <c r="V5127">
        <f t="shared" si="546"/>
        <v>2.3787199748636993</v>
      </c>
      <c r="AC5127">
        <v>21.84</v>
      </c>
      <c r="AD5127">
        <v>20.575099999999999</v>
      </c>
      <c r="AH5127" s="85">
        <f>IF(AND(M5127&lt;Variables!$G$6,M5127&gt;Variables!$G$5),0,1)</f>
        <v>1</v>
      </c>
      <c r="AI5127" s="85">
        <f t="shared" si="548"/>
        <v>1</v>
      </c>
      <c r="AJ5127" s="85">
        <f>IF(I5127&gt;Variables!$G$7,0,1)</f>
        <v>1</v>
      </c>
      <c r="AK5127" s="85">
        <f>IF(F5127&gt;Variables!$G$8,0,1)</f>
        <v>1</v>
      </c>
      <c r="AL5127" s="85">
        <f>IF(G5127&gt;Variables!$G$9,0,1)</f>
        <v>1</v>
      </c>
      <c r="AM5127" s="85">
        <f>IF(AND(K5127&gt;Variables!$G$10,K5127&lt;Variables!$G$11),0,1)</f>
        <v>0</v>
      </c>
      <c r="AN5127" s="103">
        <f>IF(H5127&lt;Variables!$G$13,1,0)</f>
        <v>0</v>
      </c>
      <c r="AO5127" s="101">
        <f>IF(R5127&lt;Variables!$G$12,0,1)</f>
        <v>0</v>
      </c>
      <c r="AP5127" s="86">
        <f t="shared" si="547"/>
        <v>1</v>
      </c>
      <c r="AR5127">
        <v>1</v>
      </c>
      <c r="AS5127">
        <v>0</v>
      </c>
      <c r="AT5127">
        <v>0</v>
      </c>
      <c r="AU5127">
        <v>0</v>
      </c>
      <c r="BA5127">
        <v>1.2</v>
      </c>
    </row>
    <row r="5128" spans="3:53" ht="12.75" x14ac:dyDescent="0.2">
      <c r="C5128" t="s">
        <v>935</v>
      </c>
      <c r="D5128" t="s">
        <v>933</v>
      </c>
      <c r="E5128">
        <v>35.869999999999997</v>
      </c>
      <c r="F5128">
        <v>8.09</v>
      </c>
      <c r="G5128">
        <v>7.23</v>
      </c>
      <c r="H5128">
        <v>5580</v>
      </c>
      <c r="I5128">
        <v>-49.277000000000001</v>
      </c>
      <c r="J5128" t="s">
        <v>78</v>
      </c>
      <c r="K5128">
        <v>79.69</v>
      </c>
      <c r="L5128">
        <v>35.132035000000002</v>
      </c>
      <c r="M5128">
        <v>2.1005472640568521</v>
      </c>
      <c r="N5128">
        <v>34.569543137254897</v>
      </c>
      <c r="O5128">
        <v>3.7618572440537261</v>
      </c>
      <c r="P5128">
        <v>1813000</v>
      </c>
      <c r="Q5128">
        <v>5093000</v>
      </c>
      <c r="R5128">
        <v>0.36</v>
      </c>
      <c r="S5128">
        <v>32.603000000000002</v>
      </c>
      <c r="T5128">
        <v>8.4179999999999993</v>
      </c>
      <c r="U5128">
        <v>19.193200000000001</v>
      </c>
      <c r="V5128">
        <f t="shared" si="546"/>
        <v>2.4398633341312008</v>
      </c>
      <c r="AC5128">
        <v>37.29</v>
      </c>
      <c r="AD5128">
        <v>34.83</v>
      </c>
      <c r="AH5128" s="85">
        <f>IF(AND(M5128&lt;Variables!$G$6,M5128&gt;Variables!$G$5),0,1)</f>
        <v>1</v>
      </c>
      <c r="AI5128" s="85">
        <f t="shared" si="548"/>
        <v>0</v>
      </c>
      <c r="AJ5128" s="85">
        <f>IF(I5128&gt;Variables!$G$7,0,1)</f>
        <v>1</v>
      </c>
      <c r="AK5128" s="85">
        <f>IF(F5128&gt;Variables!$G$8,0,1)</f>
        <v>1</v>
      </c>
      <c r="AL5128" s="85">
        <f>IF(G5128&gt;Variables!$G$9,0,1)</f>
        <v>1</v>
      </c>
      <c r="AM5128" s="85">
        <f>IF(AND(K5128&gt;Variables!$G$10,K5128&lt;Variables!$G$11),0,1)</f>
        <v>1</v>
      </c>
      <c r="AN5128" s="103">
        <f>IF(H5128&lt;Variables!$G$13,1,0)</f>
        <v>0</v>
      </c>
      <c r="AO5128" s="101">
        <f>IF(R5128&lt;Variables!$G$12,0,1)</f>
        <v>0</v>
      </c>
      <c r="AP5128" s="86">
        <f t="shared" si="547"/>
        <v>1</v>
      </c>
      <c r="AR5128">
        <v>1</v>
      </c>
      <c r="AS5128">
        <v>0</v>
      </c>
      <c r="AT5128">
        <v>0</v>
      </c>
      <c r="AU5128">
        <v>0</v>
      </c>
      <c r="BA5128">
        <v>2</v>
      </c>
    </row>
    <row r="5129" spans="3:53" ht="12.75" x14ac:dyDescent="0.2">
      <c r="C5129" t="s">
        <v>935</v>
      </c>
      <c r="D5129" t="s">
        <v>529</v>
      </c>
      <c r="E5129">
        <v>35.5</v>
      </c>
      <c r="F5129">
        <v>7.74</v>
      </c>
      <c r="G5129">
        <v>6.9</v>
      </c>
      <c r="H5129">
        <v>1990</v>
      </c>
      <c r="I5129">
        <v>-69.114000000000004</v>
      </c>
      <c r="J5129" t="s">
        <v>78</v>
      </c>
      <c r="K5129">
        <v>54.69</v>
      </c>
      <c r="L5129">
        <v>35.47403846153847</v>
      </c>
      <c r="M5129">
        <v>7.3184614967585604E-2</v>
      </c>
      <c r="N5129">
        <v>35.221249999999998</v>
      </c>
      <c r="O5129">
        <v>0.79142563083366513</v>
      </c>
      <c r="P5129">
        <v>173034</v>
      </c>
      <c r="Q5129">
        <v>389809</v>
      </c>
      <c r="R5129">
        <v>0.44</v>
      </c>
      <c r="S5129">
        <v>32.603000000000002</v>
      </c>
      <c r="T5129">
        <v>8.4179999999999993</v>
      </c>
      <c r="U5129">
        <v>19.193200000000001</v>
      </c>
      <c r="V5129">
        <f t="shared" si="546"/>
        <v>2.4126943348927985</v>
      </c>
      <c r="AC5129">
        <v>35.645000000000003</v>
      </c>
      <c r="AD5129">
        <v>33.68</v>
      </c>
      <c r="AH5129" s="85">
        <f>IF(AND(M5129&lt;Variables!$G$6,M5129&gt;Variables!$G$5),0,1)</f>
        <v>1</v>
      </c>
      <c r="AI5129" s="85">
        <f t="shared" si="548"/>
        <v>0</v>
      </c>
      <c r="AJ5129" s="85">
        <f>IF(I5129&gt;Variables!$G$7,0,1)</f>
        <v>1</v>
      </c>
      <c r="AK5129" s="85">
        <f>IF(F5129&gt;Variables!$G$8,0,1)</f>
        <v>1</v>
      </c>
      <c r="AL5129" s="85">
        <f>IF(G5129&gt;Variables!$G$9,0,1)</f>
        <v>1</v>
      </c>
      <c r="AM5129" s="85">
        <f>IF(AND(K5129&gt;Variables!$G$10,K5129&lt;Variables!$G$11),0,1)</f>
        <v>0</v>
      </c>
      <c r="AN5129" s="103">
        <f>IF(H5129&lt;Variables!$G$13,1,0)</f>
        <v>1</v>
      </c>
      <c r="AO5129" s="101">
        <f>IF(R5129&lt;Variables!$G$12,0,1)</f>
        <v>0</v>
      </c>
      <c r="AP5129" s="86">
        <f t="shared" si="547"/>
        <v>1</v>
      </c>
      <c r="AR5129">
        <v>0</v>
      </c>
      <c r="AS5129">
        <v>0</v>
      </c>
      <c r="AT5129">
        <v>1</v>
      </c>
      <c r="AU5129">
        <v>0</v>
      </c>
      <c r="BA5129">
        <v>-1.79</v>
      </c>
    </row>
    <row r="5130" spans="3:53" ht="12.75" x14ac:dyDescent="0.2">
      <c r="C5130" t="s">
        <v>935</v>
      </c>
      <c r="D5130" t="s">
        <v>193</v>
      </c>
      <c r="E5130">
        <v>23.94</v>
      </c>
      <c r="F5130">
        <v>8.31</v>
      </c>
      <c r="G5130">
        <v>6.93</v>
      </c>
      <c r="H5130">
        <v>9150</v>
      </c>
      <c r="I5130">
        <v>-20.591000000000001</v>
      </c>
      <c r="J5130" t="s">
        <v>78</v>
      </c>
      <c r="K5130">
        <v>65.83</v>
      </c>
      <c r="L5130">
        <v>23.560169999999999</v>
      </c>
      <c r="M5130">
        <v>1.8456148661066609</v>
      </c>
      <c r="N5130">
        <v>23.333739215686279</v>
      </c>
      <c r="O5130">
        <v>2.8339254939010718</v>
      </c>
      <c r="P5130">
        <v>6290000</v>
      </c>
      <c r="Q5130">
        <v>22202000</v>
      </c>
      <c r="R5130">
        <v>0.28000000000000003</v>
      </c>
      <c r="S5130">
        <v>32.603000000000002</v>
      </c>
      <c r="T5130">
        <v>8.4179999999999993</v>
      </c>
      <c r="U5130">
        <v>19.193200000000001</v>
      </c>
      <c r="V5130">
        <f t="shared" si="546"/>
        <v>2.3986367648228337</v>
      </c>
      <c r="AC5130">
        <v>24.48</v>
      </c>
      <c r="AD5130">
        <v>22.32</v>
      </c>
      <c r="AH5130" s="85">
        <f>IF(AND(M5130&lt;Variables!$G$6,M5130&gt;Variables!$G$5),0,1)</f>
        <v>1</v>
      </c>
      <c r="AI5130" s="85">
        <f t="shared" si="548"/>
        <v>0</v>
      </c>
      <c r="AJ5130" s="85">
        <f>IF(I5130&gt;Variables!$G$7,0,1)</f>
        <v>1</v>
      </c>
      <c r="AK5130" s="85">
        <f>IF(F5130&gt;Variables!$G$8,0,1)</f>
        <v>1</v>
      </c>
      <c r="AL5130" s="85">
        <f>IF(G5130&gt;Variables!$G$9,0,1)</f>
        <v>1</v>
      </c>
      <c r="AM5130" s="85">
        <f>IF(AND(K5130&gt;Variables!$G$10,K5130&lt;Variables!$G$11),0,1)</f>
        <v>0</v>
      </c>
      <c r="AN5130" s="103">
        <f>IF(H5130&lt;Variables!$G$13,1,0)</f>
        <v>0</v>
      </c>
      <c r="AO5130" s="101">
        <f>IF(R5130&lt;Variables!$G$12,0,1)</f>
        <v>0</v>
      </c>
      <c r="AP5130" s="86">
        <f t="shared" si="547"/>
        <v>1</v>
      </c>
      <c r="AR5130">
        <v>1</v>
      </c>
      <c r="AS5130">
        <v>0</v>
      </c>
      <c r="AT5130">
        <v>0</v>
      </c>
      <c r="AU5130">
        <v>0</v>
      </c>
      <c r="BA5130">
        <v>2</v>
      </c>
    </row>
    <row r="5131" spans="3:53" ht="12.75" x14ac:dyDescent="0.2">
      <c r="C5131" t="s">
        <v>935</v>
      </c>
      <c r="D5131" t="s">
        <v>460</v>
      </c>
      <c r="E5131">
        <v>63.11</v>
      </c>
      <c r="F5131">
        <v>8.52</v>
      </c>
      <c r="G5131">
        <v>-5.05</v>
      </c>
      <c r="H5131">
        <v>6210</v>
      </c>
      <c r="I5131">
        <v>-0.16600000000000001</v>
      </c>
      <c r="J5131" t="s">
        <v>78</v>
      </c>
      <c r="K5131">
        <v>45.88</v>
      </c>
      <c r="L5131">
        <v>63.460374999999999</v>
      </c>
      <c r="M5131">
        <v>-0.34726394226317941</v>
      </c>
      <c r="N5131">
        <v>64.704843137254898</v>
      </c>
      <c r="O5131">
        <v>-2.263884844211125</v>
      </c>
      <c r="P5131">
        <v>3665000</v>
      </c>
      <c r="Q5131">
        <v>2294000</v>
      </c>
      <c r="R5131">
        <v>1.6</v>
      </c>
      <c r="S5131">
        <v>32.603000000000002</v>
      </c>
      <c r="T5131">
        <v>8.4179999999999993</v>
      </c>
      <c r="U5131">
        <v>19.193200000000001</v>
      </c>
      <c r="V5131">
        <f t="shared" si="546"/>
        <v>2.3292137216459881</v>
      </c>
      <c r="AC5131">
        <v>67</v>
      </c>
      <c r="AD5131">
        <v>62.95</v>
      </c>
      <c r="AH5131" s="85">
        <f>IF(AND(M5131&lt;Variables!$G$6,M5131&gt;Variables!$G$5),0,1)</f>
        <v>1</v>
      </c>
      <c r="AI5131" s="85">
        <f t="shared" si="548"/>
        <v>1</v>
      </c>
      <c r="AJ5131" s="85">
        <f>IF(I5131&gt;Variables!$G$7,0,1)</f>
        <v>1</v>
      </c>
      <c r="AK5131" s="85">
        <f>IF(F5131&gt;Variables!$G$8,0,1)</f>
        <v>1</v>
      </c>
      <c r="AL5131" s="85">
        <f>IF(G5131&gt;Variables!$G$9,0,1)</f>
        <v>1</v>
      </c>
      <c r="AM5131" s="85">
        <f>IF(AND(K5131&gt;Variables!$G$10,K5131&lt;Variables!$G$11),0,1)</f>
        <v>1</v>
      </c>
      <c r="AN5131" s="103">
        <f>IF(H5131&lt;Variables!$G$13,1,0)</f>
        <v>0</v>
      </c>
      <c r="AO5131" s="101">
        <f>IF(R5131&lt;Variables!$G$12,0,1)</f>
        <v>0</v>
      </c>
      <c r="AP5131" s="86">
        <f t="shared" si="547"/>
        <v>1</v>
      </c>
      <c r="AR5131">
        <v>1</v>
      </c>
      <c r="AS5131">
        <v>0</v>
      </c>
      <c r="AT5131">
        <v>0</v>
      </c>
      <c r="AU5131">
        <v>0</v>
      </c>
      <c r="BA5131">
        <v>2</v>
      </c>
    </row>
    <row r="5132" spans="3:53" ht="12.75" x14ac:dyDescent="0.2">
      <c r="C5132" t="s">
        <v>935</v>
      </c>
      <c r="D5132" t="s">
        <v>930</v>
      </c>
      <c r="E5132">
        <v>38.51</v>
      </c>
      <c r="F5132">
        <v>9.3699999999999992</v>
      </c>
      <c r="G5132">
        <v>9.33</v>
      </c>
      <c r="H5132">
        <v>1570</v>
      </c>
      <c r="I5132">
        <v>-51.948</v>
      </c>
      <c r="J5132" t="s">
        <v>78</v>
      </c>
      <c r="K5132">
        <v>76.34</v>
      </c>
      <c r="L5132">
        <v>37.005009999999992</v>
      </c>
      <c r="M5132">
        <v>3.4994991218756759</v>
      </c>
      <c r="N5132">
        <v>36.214164705882347</v>
      </c>
      <c r="O5132">
        <v>5.7597222276366242</v>
      </c>
      <c r="P5132">
        <v>1352000</v>
      </c>
      <c r="Q5132">
        <v>2643000</v>
      </c>
      <c r="R5132">
        <v>0.51</v>
      </c>
      <c r="S5132">
        <v>32.603000000000002</v>
      </c>
      <c r="T5132">
        <v>8.4179999999999993</v>
      </c>
      <c r="U5132">
        <v>19.193200000000001</v>
      </c>
      <c r="V5132">
        <f t="shared" si="546"/>
        <v>2.2826888045900793</v>
      </c>
      <c r="AC5132">
        <v>40.5</v>
      </c>
      <c r="AD5132">
        <v>36.630000000000003</v>
      </c>
      <c r="AH5132" s="85">
        <f>IF(AND(M5132&lt;Variables!$G$6,M5132&gt;Variables!$G$5),0,1)</f>
        <v>1</v>
      </c>
      <c r="AI5132" s="85">
        <f t="shared" si="548"/>
        <v>0</v>
      </c>
      <c r="AJ5132" s="85">
        <f>IF(I5132&gt;Variables!$G$7,0,1)</f>
        <v>1</v>
      </c>
      <c r="AK5132" s="85">
        <f>IF(F5132&gt;Variables!$G$8,0,1)</f>
        <v>0</v>
      </c>
      <c r="AL5132" s="85">
        <f>IF(G5132&gt;Variables!$G$9,0,1)</f>
        <v>1</v>
      </c>
      <c r="AM5132" s="85">
        <f>IF(AND(K5132&gt;Variables!$G$10,K5132&lt;Variables!$G$11),0,1)</f>
        <v>1</v>
      </c>
      <c r="AN5132" s="103">
        <f>IF(H5132&lt;Variables!$G$13,1,0)</f>
        <v>1</v>
      </c>
      <c r="AO5132" s="101">
        <f>IF(R5132&lt;Variables!$G$12,0,1)</f>
        <v>0</v>
      </c>
      <c r="AP5132" s="86">
        <f t="shared" si="547"/>
        <v>1</v>
      </c>
      <c r="AR5132">
        <v>1</v>
      </c>
      <c r="AS5132">
        <v>0</v>
      </c>
      <c r="AT5132">
        <v>0</v>
      </c>
      <c r="AU5132">
        <v>0</v>
      </c>
      <c r="BA5132">
        <v>2</v>
      </c>
    </row>
    <row r="5133" spans="3:53" ht="12.75" x14ac:dyDescent="0.2">
      <c r="C5133" t="s">
        <v>935</v>
      </c>
      <c r="D5133" t="s">
        <v>620</v>
      </c>
      <c r="E5133">
        <v>107.26</v>
      </c>
      <c r="F5133">
        <v>8.3000000000000007</v>
      </c>
      <c r="G5133">
        <v>7.31</v>
      </c>
      <c r="H5133">
        <v>6150</v>
      </c>
      <c r="I5133">
        <v>-11.244</v>
      </c>
      <c r="J5133" t="s">
        <v>78</v>
      </c>
      <c r="K5133">
        <v>73.239999999999995</v>
      </c>
      <c r="L5133">
        <v>106.17041999999999</v>
      </c>
      <c r="M5133">
        <v>0.92264870008050526</v>
      </c>
      <c r="N5133">
        <v>104.1411901960784</v>
      </c>
      <c r="O5133">
        <v>2.8891640265072369</v>
      </c>
      <c r="P5133">
        <v>784741</v>
      </c>
      <c r="Q5133">
        <v>2511000</v>
      </c>
      <c r="R5133">
        <v>0.31</v>
      </c>
      <c r="S5133">
        <v>32.603000000000002</v>
      </c>
      <c r="T5133">
        <v>8.4179999999999993</v>
      </c>
      <c r="U5133">
        <v>19.193200000000001</v>
      </c>
      <c r="V5133">
        <f t="shared" si="546"/>
        <v>2.5218520102767599</v>
      </c>
      <c r="AC5133">
        <v>109.01</v>
      </c>
      <c r="AD5133">
        <v>102.0971</v>
      </c>
      <c r="AH5133" s="85">
        <f>IF(AND(M5133&lt;Variables!$G$6,M5133&gt;Variables!$G$5),0,1)</f>
        <v>1</v>
      </c>
      <c r="AI5133" s="85">
        <f t="shared" si="548"/>
        <v>0</v>
      </c>
      <c r="AJ5133" s="85">
        <f>IF(I5133&gt;Variables!$G$7,0,1)</f>
        <v>1</v>
      </c>
      <c r="AK5133" s="85">
        <f>IF(F5133&gt;Variables!$G$8,0,1)</f>
        <v>1</v>
      </c>
      <c r="AL5133" s="85">
        <f>IF(G5133&gt;Variables!$G$9,0,1)</f>
        <v>1</v>
      </c>
      <c r="AM5133" s="85">
        <f>IF(AND(K5133&gt;Variables!$G$10,K5133&lt;Variables!$G$11),0,1)</f>
        <v>0</v>
      </c>
      <c r="AN5133" s="103">
        <f>IF(H5133&lt;Variables!$G$13,1,0)</f>
        <v>0</v>
      </c>
      <c r="AO5133" s="101">
        <f>IF(R5133&lt;Variables!$G$12,0,1)</f>
        <v>0</v>
      </c>
      <c r="AP5133" s="86">
        <f t="shared" si="547"/>
        <v>1</v>
      </c>
      <c r="AR5133">
        <v>0</v>
      </c>
      <c r="AS5133">
        <v>0</v>
      </c>
      <c r="AT5133">
        <v>1</v>
      </c>
      <c r="AU5133">
        <v>0</v>
      </c>
      <c r="BA5133">
        <v>-0.39</v>
      </c>
    </row>
    <row r="5134" spans="3:53" ht="12.75" x14ac:dyDescent="0.2">
      <c r="C5134" t="s">
        <v>936</v>
      </c>
      <c r="D5134" t="s">
        <v>320</v>
      </c>
      <c r="E5134">
        <v>326.54000000000002</v>
      </c>
      <c r="F5134">
        <v>16.72</v>
      </c>
      <c r="G5134">
        <v>12.05</v>
      </c>
      <c r="H5134">
        <v>20600</v>
      </c>
      <c r="I5134">
        <v>1.278</v>
      </c>
      <c r="J5134" t="s">
        <v>78</v>
      </c>
      <c r="K5134">
        <v>52.27</v>
      </c>
      <c r="L5134">
        <v>328.17335000000003</v>
      </c>
      <c r="M5134">
        <v>-0.29882072995873232</v>
      </c>
      <c r="N5134">
        <v>321.00813599999998</v>
      </c>
      <c r="O5134">
        <v>1.92660662033811</v>
      </c>
      <c r="P5134">
        <v>6412000</v>
      </c>
      <c r="Q5134">
        <v>13524000</v>
      </c>
      <c r="R5134">
        <v>0.47</v>
      </c>
      <c r="S5134">
        <v>31.222999999999999</v>
      </c>
      <c r="T5134">
        <v>9.5429999999999993</v>
      </c>
      <c r="U5134">
        <v>19.156400000000001</v>
      </c>
      <c r="V5134">
        <f t="shared" si="546"/>
        <v>2.4002455359675614</v>
      </c>
      <c r="AC5134">
        <v>344.66</v>
      </c>
      <c r="AD5134">
        <v>281</v>
      </c>
      <c r="AH5134" s="85">
        <f>IF(AND(M5134&lt;Variables!$G$6,M5134&gt;Variables!$G$5),0,1)</f>
        <v>1</v>
      </c>
      <c r="AI5134" s="85">
        <f t="shared" si="548"/>
        <v>0</v>
      </c>
      <c r="AJ5134" s="85">
        <f>IF(I5134&gt;Variables!$G$7,0,1)</f>
        <v>0</v>
      </c>
      <c r="AK5134" s="85">
        <f>IF(F5134&gt;Variables!$G$8,0,1)</f>
        <v>0</v>
      </c>
      <c r="AL5134" s="85">
        <f>IF(G5134&gt;Variables!$G$9,0,1)</f>
        <v>0</v>
      </c>
      <c r="AM5134" s="85">
        <f>IF(AND(K5134&gt;Variables!$G$10,K5134&lt;Variables!$G$11),0,1)</f>
        <v>0</v>
      </c>
      <c r="AN5134" s="103">
        <f>IF(H5134&lt;Variables!$G$13,1,0)</f>
        <v>0</v>
      </c>
      <c r="AO5134" s="101">
        <f>IF(R5134&lt;Variables!$G$12,0,1)</f>
        <v>0</v>
      </c>
      <c r="AP5134" s="86">
        <f t="shared" si="547"/>
        <v>1</v>
      </c>
      <c r="AR5134">
        <v>1</v>
      </c>
      <c r="AS5134">
        <v>0</v>
      </c>
      <c r="AT5134">
        <v>0</v>
      </c>
      <c r="AU5134">
        <v>0</v>
      </c>
      <c r="BA5134">
        <v>2</v>
      </c>
    </row>
    <row r="5135" spans="3:53" ht="12.75" x14ac:dyDescent="0.2">
      <c r="C5135" t="s">
        <v>936</v>
      </c>
      <c r="D5135" t="s">
        <v>251</v>
      </c>
      <c r="E5135">
        <v>20.04</v>
      </c>
      <c r="F5135">
        <v>67.03</v>
      </c>
      <c r="G5135">
        <v>19.87</v>
      </c>
      <c r="H5135">
        <v>4830</v>
      </c>
      <c r="I5135">
        <v>0.35</v>
      </c>
      <c r="J5135" t="s">
        <v>78</v>
      </c>
      <c r="K5135">
        <v>75.19</v>
      </c>
      <c r="L5135">
        <v>19.03247</v>
      </c>
      <c r="M5135">
        <v>4.7683248679756494</v>
      </c>
      <c r="N5135">
        <v>18.142778</v>
      </c>
      <c r="O5135">
        <v>9.9059912434578727</v>
      </c>
      <c r="P5135">
        <v>202913000</v>
      </c>
      <c r="Q5135">
        <v>24401000</v>
      </c>
      <c r="R5135">
        <v>8.32</v>
      </c>
      <c r="S5135">
        <v>31.222999999999999</v>
      </c>
      <c r="T5135">
        <v>9.5429999999999993</v>
      </c>
      <c r="U5135">
        <v>19.156400000000001</v>
      </c>
      <c r="V5135">
        <f t="shared" si="546"/>
        <v>2.1571024227432356</v>
      </c>
      <c r="AC5135">
        <v>24.93</v>
      </c>
      <c r="AD5135">
        <v>16.68</v>
      </c>
      <c r="AH5135" s="85">
        <f>IF(AND(M5135&lt;Variables!$G$6,M5135&gt;Variables!$G$5),0,1)</f>
        <v>1</v>
      </c>
      <c r="AI5135" s="85">
        <f t="shared" si="548"/>
        <v>0</v>
      </c>
      <c r="AJ5135" s="85">
        <f>IF(I5135&gt;Variables!$G$7,0,1)</f>
        <v>0</v>
      </c>
      <c r="AK5135" s="85">
        <f>IF(F5135&gt;Variables!$G$8,0,1)</f>
        <v>0</v>
      </c>
      <c r="AL5135" s="85">
        <f>IF(G5135&gt;Variables!$G$9,0,1)</f>
        <v>0</v>
      </c>
      <c r="AM5135" s="85">
        <f>IF(AND(K5135&gt;Variables!$G$10,K5135&lt;Variables!$G$11),0,1)</f>
        <v>1</v>
      </c>
      <c r="AN5135" s="103">
        <f>IF(H5135&lt;Variables!$G$13,1,0)</f>
        <v>0</v>
      </c>
      <c r="AO5135" s="101">
        <f>IF(R5135&lt;Variables!$G$12,0,1)</f>
        <v>1</v>
      </c>
      <c r="AP5135" s="86">
        <f t="shared" si="547"/>
        <v>1</v>
      </c>
      <c r="AR5135">
        <v>1</v>
      </c>
      <c r="AS5135">
        <v>0</v>
      </c>
      <c r="AT5135">
        <v>0</v>
      </c>
      <c r="AU5135">
        <v>0</v>
      </c>
      <c r="BA5135">
        <v>2</v>
      </c>
    </row>
    <row r="5136" spans="3:53" ht="12.75" x14ac:dyDescent="0.2">
      <c r="C5136" t="s">
        <v>936</v>
      </c>
      <c r="D5136" t="s">
        <v>861</v>
      </c>
      <c r="E5136">
        <v>5.34</v>
      </c>
      <c r="F5136">
        <v>51.15</v>
      </c>
      <c r="G5136">
        <v>25.29</v>
      </c>
      <c r="H5136">
        <v>425.29</v>
      </c>
      <c r="I5136">
        <v>4.6360000000000001</v>
      </c>
      <c r="J5136" t="s">
        <v>78</v>
      </c>
      <c r="K5136">
        <v>59.19</v>
      </c>
      <c r="L5136">
        <v>5.3119950000000014</v>
      </c>
      <c r="M5136">
        <v>1.656722191944815</v>
      </c>
      <c r="N5136">
        <v>5.2988347826086946</v>
      </c>
      <c r="O5136">
        <v>1.909197428146659</v>
      </c>
      <c r="P5136">
        <v>37110000</v>
      </c>
      <c r="Q5136">
        <v>1490000</v>
      </c>
      <c r="R5136">
        <v>24.91</v>
      </c>
      <c r="S5136">
        <v>31.222999999999999</v>
      </c>
      <c r="T5136">
        <v>9.5429999999999993</v>
      </c>
      <c r="U5136">
        <v>19.156400000000001</v>
      </c>
      <c r="V5136">
        <f t="shared" si="546"/>
        <v>2.375163023195241</v>
      </c>
      <c r="AC5136">
        <v>6.13</v>
      </c>
      <c r="AD5136">
        <v>4.84</v>
      </c>
      <c r="AH5136" s="85">
        <f>IF(AND(M5136&lt;Variables!$G$6,M5136&gt;Variables!$G$5),0,1)</f>
        <v>1</v>
      </c>
      <c r="AI5136" s="85">
        <f t="shared" si="548"/>
        <v>0</v>
      </c>
      <c r="AJ5136" s="85">
        <f>IF(I5136&gt;Variables!$G$7,0,1)</f>
        <v>0</v>
      </c>
      <c r="AK5136" s="85">
        <f>IF(F5136&gt;Variables!$G$8,0,1)</f>
        <v>0</v>
      </c>
      <c r="AL5136" s="85">
        <f>IF(G5136&gt;Variables!$G$9,0,1)</f>
        <v>0</v>
      </c>
      <c r="AM5136" s="85">
        <f>IF(AND(K5136&gt;Variables!$G$10,K5136&lt;Variables!$G$11),0,1)</f>
        <v>0</v>
      </c>
      <c r="AN5136" s="103">
        <f>IF(H5136&lt;Variables!$G$13,1,0)</f>
        <v>1</v>
      </c>
      <c r="AO5136" s="101">
        <f>IF(R5136&lt;Variables!$G$12,0,1)</f>
        <v>1</v>
      </c>
      <c r="AP5136" s="86">
        <f t="shared" si="547"/>
        <v>1</v>
      </c>
      <c r="AR5136">
        <v>1</v>
      </c>
      <c r="AS5136">
        <v>0</v>
      </c>
      <c r="AT5136">
        <v>0</v>
      </c>
      <c r="AU5136">
        <v>0</v>
      </c>
      <c r="BA5136">
        <v>2</v>
      </c>
    </row>
    <row r="5137" spans="3:53" ht="12.75" x14ac:dyDescent="0.2">
      <c r="C5137" t="s">
        <v>936</v>
      </c>
      <c r="D5137" t="s">
        <v>932</v>
      </c>
      <c r="E5137">
        <v>4.03</v>
      </c>
      <c r="F5137">
        <v>39.24</v>
      </c>
      <c r="G5137">
        <v>14.54</v>
      </c>
      <c r="H5137">
        <v>13.08</v>
      </c>
      <c r="I5137">
        <v>-18.341999999999999</v>
      </c>
      <c r="J5137" t="s">
        <v>78</v>
      </c>
      <c r="K5137">
        <v>52.51</v>
      </c>
      <c r="L5137">
        <v>4.0738699999999994</v>
      </c>
      <c r="M5137">
        <v>-2.795130919739695</v>
      </c>
      <c r="N5137">
        <v>3.7497039999999999</v>
      </c>
      <c r="O5137">
        <v>5.6083360179896884</v>
      </c>
      <c r="P5137">
        <v>6740000</v>
      </c>
      <c r="Q5137">
        <v>276860</v>
      </c>
      <c r="R5137">
        <v>24.34</v>
      </c>
      <c r="S5137">
        <v>31.222999999999999</v>
      </c>
      <c r="T5137">
        <v>9.5429999999999993</v>
      </c>
      <c r="U5137">
        <v>19.156400000000001</v>
      </c>
      <c r="V5137">
        <f t="shared" si="546"/>
        <v>2.4859385725347152</v>
      </c>
      <c r="AC5137">
        <v>4.8</v>
      </c>
      <c r="AD5137">
        <v>3.6</v>
      </c>
      <c r="AH5137" s="85">
        <f>IF(AND(M5137&lt;Variables!$G$6,M5137&gt;Variables!$G$5),0,1)</f>
        <v>0</v>
      </c>
      <c r="AI5137" s="85">
        <f t="shared" si="548"/>
        <v>0</v>
      </c>
      <c r="AJ5137" s="85">
        <f>IF(I5137&gt;Variables!$G$7,0,1)</f>
        <v>1</v>
      </c>
      <c r="AK5137" s="85">
        <f>IF(F5137&gt;Variables!$G$8,0,1)</f>
        <v>0</v>
      </c>
      <c r="AL5137" s="85">
        <f>IF(G5137&gt;Variables!$G$9,0,1)</f>
        <v>0</v>
      </c>
      <c r="AM5137" s="85">
        <f>IF(AND(K5137&gt;Variables!$G$10,K5137&lt;Variables!$G$11),0,1)</f>
        <v>0</v>
      </c>
      <c r="AN5137" s="103">
        <f>IF(H5137&lt;Variables!$G$13,1,0)</f>
        <v>1</v>
      </c>
      <c r="AO5137" s="101">
        <f>IF(R5137&lt;Variables!$G$12,0,1)</f>
        <v>1</v>
      </c>
      <c r="AP5137" s="86">
        <f t="shared" si="547"/>
        <v>1</v>
      </c>
      <c r="AR5137">
        <v>1</v>
      </c>
      <c r="AS5137">
        <v>0</v>
      </c>
      <c r="AT5137">
        <v>0</v>
      </c>
      <c r="AU5137">
        <v>0</v>
      </c>
      <c r="BA5137">
        <v>2</v>
      </c>
    </row>
    <row r="5138" spans="3:53" ht="12.75" x14ac:dyDescent="0.2">
      <c r="C5138" t="s">
        <v>936</v>
      </c>
      <c r="D5138" t="s">
        <v>817</v>
      </c>
      <c r="E5138">
        <v>3.4</v>
      </c>
      <c r="F5138">
        <v>27.1</v>
      </c>
      <c r="G5138">
        <v>24.31</v>
      </c>
      <c r="H5138">
        <v>57.82</v>
      </c>
      <c r="I5138">
        <v>-54.139000000000003</v>
      </c>
      <c r="J5138" t="s">
        <v>78</v>
      </c>
      <c r="K5138">
        <v>48.26</v>
      </c>
      <c r="L5138">
        <v>3.3906299999999998</v>
      </c>
      <c r="M5138">
        <v>-1.7409743911898481</v>
      </c>
      <c r="N5138">
        <v>3.3000180000000001</v>
      </c>
      <c r="O5138">
        <v>0.95702508289348054</v>
      </c>
      <c r="P5138">
        <v>7730000</v>
      </c>
      <c r="Q5138">
        <v>3230000</v>
      </c>
      <c r="R5138">
        <v>2.39</v>
      </c>
      <c r="S5138">
        <v>31.222999999999999</v>
      </c>
      <c r="T5138">
        <v>9.5429999999999993</v>
      </c>
      <c r="U5138">
        <v>19.156400000000001</v>
      </c>
      <c r="V5138">
        <f t="shared" ref="V5138:V5201" si="549">1.849 + (0.01036 * K5138) + (0.1184 * M5138) - (0.002888 * K5138 * M5138)</f>
        <v>2.3854903289382801</v>
      </c>
      <c r="AC5138">
        <v>3.57</v>
      </c>
      <c r="AD5138">
        <v>3.03</v>
      </c>
      <c r="AH5138" s="85">
        <f>IF(AND(M5138&lt;Variables!$G$6,M5138&gt;Variables!$G$5),0,1)</f>
        <v>1</v>
      </c>
      <c r="AI5138" s="85">
        <f t="shared" si="548"/>
        <v>0</v>
      </c>
      <c r="AJ5138" s="85">
        <f>IF(I5138&gt;Variables!$G$7,0,1)</f>
        <v>1</v>
      </c>
      <c r="AK5138" s="85">
        <f>IF(F5138&gt;Variables!$G$8,0,1)</f>
        <v>0</v>
      </c>
      <c r="AL5138" s="85">
        <f>IF(G5138&gt;Variables!$G$9,0,1)</f>
        <v>0</v>
      </c>
      <c r="AM5138" s="85">
        <f>IF(AND(K5138&gt;Variables!$G$10,K5138&lt;Variables!$G$11),0,1)</f>
        <v>1</v>
      </c>
      <c r="AN5138" s="103">
        <f>IF(H5138&lt;Variables!$G$13,1,0)</f>
        <v>1</v>
      </c>
      <c r="AO5138" s="101">
        <f>IF(R5138&lt;Variables!$G$12,0,1)</f>
        <v>1</v>
      </c>
      <c r="AP5138" s="86">
        <f t="shared" si="547"/>
        <v>1</v>
      </c>
      <c r="AR5138">
        <v>1</v>
      </c>
      <c r="AS5138">
        <v>0</v>
      </c>
      <c r="AT5138">
        <v>0</v>
      </c>
      <c r="AU5138">
        <v>0</v>
      </c>
      <c r="BA5138">
        <v>2</v>
      </c>
    </row>
    <row r="5139" spans="3:53" ht="12.75" x14ac:dyDescent="0.2">
      <c r="C5139" t="s">
        <v>936</v>
      </c>
      <c r="D5139" t="s">
        <v>679</v>
      </c>
      <c r="E5139">
        <v>0.12</v>
      </c>
      <c r="F5139">
        <v>24.75</v>
      </c>
      <c r="G5139">
        <v>33.33</v>
      </c>
      <c r="H5139">
        <v>-99999</v>
      </c>
      <c r="I5139">
        <v>-8.3019999999999996</v>
      </c>
      <c r="J5139" t="s">
        <v>78</v>
      </c>
      <c r="K5139">
        <v>90.27</v>
      </c>
      <c r="L5139">
        <v>0.1102973684210526</v>
      </c>
      <c r="M5139">
        <v>8.7967933576694559</v>
      </c>
      <c r="N5139">
        <v>9.9410869565217386E-2</v>
      </c>
      <c r="O5139">
        <v>20.71114609984911</v>
      </c>
      <c r="P5139">
        <v>4079000</v>
      </c>
      <c r="Q5139">
        <v>1167000</v>
      </c>
      <c r="R5139">
        <v>3.5</v>
      </c>
      <c r="S5139">
        <v>31.222999999999999</v>
      </c>
      <c r="T5139">
        <v>9.5429999999999993</v>
      </c>
      <c r="U5139">
        <v>19.156400000000001</v>
      </c>
      <c r="V5139">
        <f t="shared" si="549"/>
        <v>1.5324156164340423</v>
      </c>
      <c r="AC5139">
        <v>0.125</v>
      </c>
      <c r="AD5139">
        <v>0.105</v>
      </c>
      <c r="AH5139" s="85">
        <f>IF(AND(M5139&lt;Variables!$G$6,M5139&gt;Variables!$G$5),0,1)</f>
        <v>1</v>
      </c>
      <c r="AI5139" s="85">
        <f t="shared" si="548"/>
        <v>0</v>
      </c>
      <c r="AJ5139" s="85">
        <f>IF(I5139&gt;Variables!$G$7,0,1)</f>
        <v>1</v>
      </c>
      <c r="AK5139" s="85">
        <f>IF(F5139&gt;Variables!$G$8,0,1)</f>
        <v>0</v>
      </c>
      <c r="AL5139" s="85">
        <f>IF(G5139&gt;Variables!$G$9,0,1)</f>
        <v>0</v>
      </c>
      <c r="AM5139" s="85">
        <f>IF(AND(K5139&gt;Variables!$G$10,K5139&lt;Variables!$G$11),0,1)</f>
        <v>1</v>
      </c>
      <c r="AN5139" s="103">
        <f>IF(H5139&lt;Variables!$G$13,1,0)</f>
        <v>1</v>
      </c>
      <c r="AO5139" s="101">
        <f>IF(R5139&lt;Variables!$G$12,0,1)</f>
        <v>1</v>
      </c>
      <c r="AP5139" s="86">
        <f t="shared" si="547"/>
        <v>1</v>
      </c>
      <c r="AR5139">
        <v>0</v>
      </c>
      <c r="AS5139">
        <v>0</v>
      </c>
      <c r="AT5139">
        <v>1</v>
      </c>
      <c r="AU5139">
        <v>0</v>
      </c>
      <c r="BA5139">
        <v>-2.25</v>
      </c>
    </row>
    <row r="5140" spans="3:53" ht="12.75" x14ac:dyDescent="0.2">
      <c r="C5140" t="s">
        <v>936</v>
      </c>
      <c r="D5140" t="s">
        <v>748</v>
      </c>
      <c r="E5140">
        <v>16.91</v>
      </c>
      <c r="F5140">
        <v>23.24</v>
      </c>
      <c r="G5140">
        <v>12.51</v>
      </c>
      <c r="H5140">
        <v>1940</v>
      </c>
      <c r="I5140">
        <v>-42.3</v>
      </c>
      <c r="J5140" t="s">
        <v>78</v>
      </c>
      <c r="K5140">
        <v>62.35</v>
      </c>
      <c r="L5140">
        <v>16.579660000000001</v>
      </c>
      <c r="M5140">
        <v>2.5352751503951199</v>
      </c>
      <c r="N5140">
        <v>16.044606000000002</v>
      </c>
      <c r="O5140">
        <v>5.9546117866652626</v>
      </c>
      <c r="P5140">
        <v>24713000</v>
      </c>
      <c r="Q5140">
        <v>16062000</v>
      </c>
      <c r="R5140">
        <v>1.54</v>
      </c>
      <c r="S5140">
        <v>31.222999999999999</v>
      </c>
      <c r="T5140">
        <v>9.5429999999999993</v>
      </c>
      <c r="U5140">
        <v>19.156400000000001</v>
      </c>
      <c r="V5140">
        <f t="shared" si="549"/>
        <v>2.3386036943556139</v>
      </c>
      <c r="AC5140">
        <v>17.3</v>
      </c>
      <c r="AD5140">
        <v>15.2</v>
      </c>
      <c r="AH5140" s="85">
        <f>IF(AND(M5140&lt;Variables!$G$6,M5140&gt;Variables!$G$5),0,1)</f>
        <v>1</v>
      </c>
      <c r="AI5140" s="85">
        <f t="shared" si="548"/>
        <v>0</v>
      </c>
      <c r="AJ5140" s="85">
        <f>IF(I5140&gt;Variables!$G$7,0,1)</f>
        <v>1</v>
      </c>
      <c r="AK5140" s="85">
        <f>IF(F5140&gt;Variables!$G$8,0,1)</f>
        <v>0</v>
      </c>
      <c r="AL5140" s="85">
        <f>IF(G5140&gt;Variables!$G$9,0,1)</f>
        <v>0</v>
      </c>
      <c r="AM5140" s="85">
        <f>IF(AND(K5140&gt;Variables!$G$10,K5140&lt;Variables!$G$11),0,1)</f>
        <v>0</v>
      </c>
      <c r="AN5140" s="103">
        <f>IF(H5140&lt;Variables!$G$13,1,0)</f>
        <v>1</v>
      </c>
      <c r="AO5140" s="101">
        <f>IF(R5140&lt;Variables!$G$12,0,1)</f>
        <v>0</v>
      </c>
      <c r="AP5140" s="86">
        <f t="shared" si="547"/>
        <v>1</v>
      </c>
      <c r="AR5140">
        <v>1</v>
      </c>
      <c r="AS5140">
        <v>0</v>
      </c>
      <c r="AT5140">
        <v>0</v>
      </c>
      <c r="AU5140">
        <v>0</v>
      </c>
      <c r="BA5140">
        <v>2</v>
      </c>
    </row>
    <row r="5141" spans="3:53" ht="12.75" x14ac:dyDescent="0.2">
      <c r="C5141" t="s">
        <v>936</v>
      </c>
      <c r="D5141" t="s">
        <v>916</v>
      </c>
      <c r="E5141">
        <v>0.68</v>
      </c>
      <c r="F5141">
        <v>21.6</v>
      </c>
      <c r="G5141">
        <v>-5.28</v>
      </c>
      <c r="H5141">
        <v>37.11</v>
      </c>
      <c r="I5141">
        <v>-81.694999999999993</v>
      </c>
      <c r="J5141" t="s">
        <v>78</v>
      </c>
      <c r="K5141">
        <v>31.13</v>
      </c>
      <c r="L5141">
        <v>0.69167000000000001</v>
      </c>
      <c r="M5141">
        <v>-4.0582936949701507</v>
      </c>
      <c r="N5141">
        <v>0.71649950000000007</v>
      </c>
      <c r="O5141">
        <v>-7.3830477202007936</v>
      </c>
      <c r="P5141">
        <v>29480000</v>
      </c>
      <c r="Q5141">
        <v>2690000</v>
      </c>
      <c r="R5141">
        <v>10.96</v>
      </c>
      <c r="S5141">
        <v>31.222999999999999</v>
      </c>
      <c r="T5141">
        <v>9.5429999999999993</v>
      </c>
      <c r="U5141">
        <v>19.156400000000001</v>
      </c>
      <c r="V5141">
        <f t="shared" si="549"/>
        <v>2.0558593902236613</v>
      </c>
      <c r="AC5141">
        <v>0.68830000000000002</v>
      </c>
      <c r="AD5141">
        <v>0.60519999999999996</v>
      </c>
      <c r="AH5141" s="85">
        <f>IF(AND(M5141&lt;Variables!$G$6,M5141&gt;Variables!$G$5),0,1)</f>
        <v>0</v>
      </c>
      <c r="AI5141" s="85">
        <f t="shared" si="548"/>
        <v>1</v>
      </c>
      <c r="AJ5141" s="85">
        <f>IF(I5141&gt;Variables!$G$7,0,1)</f>
        <v>1</v>
      </c>
      <c r="AK5141" s="85">
        <f>IF(F5141&gt;Variables!$G$8,0,1)</f>
        <v>0</v>
      </c>
      <c r="AL5141" s="85">
        <f>IF(G5141&gt;Variables!$G$9,0,1)</f>
        <v>1</v>
      </c>
      <c r="AM5141" s="85">
        <f>IF(AND(K5141&gt;Variables!$G$10,K5141&lt;Variables!$G$11),0,1)</f>
        <v>1</v>
      </c>
      <c r="AN5141" s="103">
        <f>IF(H5141&lt;Variables!$G$13,1,0)</f>
        <v>1</v>
      </c>
      <c r="AO5141" s="101">
        <f>IF(R5141&lt;Variables!$G$12,0,1)</f>
        <v>1</v>
      </c>
      <c r="AP5141" s="86">
        <f t="shared" si="547"/>
        <v>1</v>
      </c>
      <c r="AR5141">
        <v>0</v>
      </c>
      <c r="AS5141">
        <v>0</v>
      </c>
      <c r="AT5141">
        <v>1</v>
      </c>
      <c r="AU5141">
        <v>0</v>
      </c>
      <c r="BA5141">
        <v>-2.25</v>
      </c>
    </row>
    <row r="5142" spans="3:53" ht="12.75" x14ac:dyDescent="0.2">
      <c r="C5142" t="s">
        <v>936</v>
      </c>
      <c r="D5142" t="s">
        <v>917</v>
      </c>
      <c r="E5142">
        <v>6.79</v>
      </c>
      <c r="F5142">
        <v>21.51</v>
      </c>
      <c r="G5142">
        <v>9.2200000000000006</v>
      </c>
      <c r="H5142">
        <v>630.01</v>
      </c>
      <c r="I5142">
        <v>-67.430000000000007</v>
      </c>
      <c r="J5142" t="s">
        <v>78</v>
      </c>
      <c r="K5142">
        <v>54.31</v>
      </c>
      <c r="L5142">
        <v>6.7335849999999997</v>
      </c>
      <c r="M5142">
        <v>-7.9972258462609871E-2</v>
      </c>
      <c r="N5142">
        <v>6.596616</v>
      </c>
      <c r="O5142">
        <v>1.9947197168972719</v>
      </c>
      <c r="P5142">
        <v>13660000</v>
      </c>
      <c r="Q5142">
        <v>4690000</v>
      </c>
      <c r="R5142">
        <v>2.91</v>
      </c>
      <c r="S5142">
        <v>31.222999999999999</v>
      </c>
      <c r="T5142">
        <v>9.5429999999999993</v>
      </c>
      <c r="U5142">
        <v>19.156400000000001</v>
      </c>
      <c r="V5142">
        <f t="shared" si="549"/>
        <v>2.4147263158133443</v>
      </c>
      <c r="AC5142">
        <v>7.36</v>
      </c>
      <c r="AD5142">
        <v>6.3</v>
      </c>
      <c r="AH5142" s="85">
        <f>IF(AND(M5142&lt;Variables!$G$6,M5142&gt;Variables!$G$5),0,1)</f>
        <v>1</v>
      </c>
      <c r="AI5142" s="85">
        <f t="shared" si="548"/>
        <v>0</v>
      </c>
      <c r="AJ5142" s="85">
        <f>IF(I5142&gt;Variables!$G$7,0,1)</f>
        <v>1</v>
      </c>
      <c r="AK5142" s="85">
        <f>IF(F5142&gt;Variables!$G$8,0,1)</f>
        <v>0</v>
      </c>
      <c r="AL5142" s="85">
        <f>IF(G5142&gt;Variables!$G$9,0,1)</f>
        <v>1</v>
      </c>
      <c r="AM5142" s="85">
        <f>IF(AND(K5142&gt;Variables!$G$10,K5142&lt;Variables!$G$11),0,1)</f>
        <v>0</v>
      </c>
      <c r="AN5142" s="103">
        <f>IF(H5142&lt;Variables!$G$13,1,0)</f>
        <v>1</v>
      </c>
      <c r="AO5142" s="101">
        <f>IF(R5142&lt;Variables!$G$12,0,1)</f>
        <v>1</v>
      </c>
      <c r="AP5142" s="86">
        <f t="shared" si="547"/>
        <v>1</v>
      </c>
      <c r="AR5142">
        <v>1</v>
      </c>
      <c r="AS5142">
        <v>0</v>
      </c>
      <c r="AT5142">
        <v>0</v>
      </c>
      <c r="AU5142">
        <v>0</v>
      </c>
      <c r="BA5142">
        <v>2</v>
      </c>
    </row>
    <row r="5143" spans="3:53" ht="12.75" x14ac:dyDescent="0.2">
      <c r="C5143" t="s">
        <v>936</v>
      </c>
      <c r="D5143" t="s">
        <v>920</v>
      </c>
      <c r="E5143">
        <v>16</v>
      </c>
      <c r="F5143">
        <v>18.96</v>
      </c>
      <c r="G5143">
        <v>7.96</v>
      </c>
      <c r="H5143">
        <v>-99999</v>
      </c>
      <c r="I5143">
        <v>7.1970000000000001</v>
      </c>
      <c r="J5143" t="s">
        <v>78</v>
      </c>
      <c r="K5143">
        <v>53.2</v>
      </c>
      <c r="L5143">
        <v>15.712300000000001</v>
      </c>
      <c r="M5143">
        <v>1.413542256703354</v>
      </c>
      <c r="N5143">
        <v>16.309791666666669</v>
      </c>
      <c r="O5143">
        <v>-2.3016337322927112</v>
      </c>
      <c r="P5143">
        <v>105010</v>
      </c>
      <c r="Q5143"/>
      <c r="R5143"/>
      <c r="S5143">
        <v>31.222999999999999</v>
      </c>
      <c r="T5143">
        <v>9.5429999999999993</v>
      </c>
      <c r="U5143">
        <v>19.156400000000001</v>
      </c>
      <c r="V5143">
        <f t="shared" si="549"/>
        <v>2.350336509206163</v>
      </c>
      <c r="AC5143">
        <v>16</v>
      </c>
      <c r="AD5143">
        <v>14.58</v>
      </c>
      <c r="AH5143" s="85">
        <f>IF(AND(M5143&lt;Variables!$G$6,M5143&gt;Variables!$G$5),0,1)</f>
        <v>1</v>
      </c>
      <c r="AI5143" s="85">
        <f t="shared" si="548"/>
        <v>1</v>
      </c>
      <c r="AJ5143" s="85">
        <f>IF(I5143&gt;Variables!$G$7,0,1)</f>
        <v>0</v>
      </c>
      <c r="AK5143" s="85">
        <f>IF(F5143&gt;Variables!$G$8,0,1)</f>
        <v>0</v>
      </c>
      <c r="AL5143" s="85">
        <f>IF(G5143&gt;Variables!$G$9,0,1)</f>
        <v>1</v>
      </c>
      <c r="AM5143" s="85">
        <f>IF(AND(K5143&gt;Variables!$G$10,K5143&lt;Variables!$G$11),0,1)</f>
        <v>0</v>
      </c>
      <c r="AN5143" s="103">
        <f>IF(H5143&lt;Variables!$G$13,1,0)</f>
        <v>1</v>
      </c>
      <c r="AO5143" s="101">
        <f>IF(R5143&lt;Variables!$G$12,0,1)</f>
        <v>0</v>
      </c>
      <c r="AP5143" s="86">
        <f t="shared" si="547"/>
        <v>1</v>
      </c>
      <c r="AR5143">
        <v>0</v>
      </c>
      <c r="AS5143">
        <v>0</v>
      </c>
      <c r="AT5143">
        <v>1</v>
      </c>
      <c r="AU5143">
        <v>0</v>
      </c>
      <c r="BA5143">
        <v>-2.25</v>
      </c>
    </row>
    <row r="5144" spans="3:53" ht="12.75" x14ac:dyDescent="0.2">
      <c r="C5144" t="s">
        <v>936</v>
      </c>
      <c r="D5144" t="s">
        <v>928</v>
      </c>
      <c r="E5144">
        <v>10.18</v>
      </c>
      <c r="F5144">
        <v>13.88</v>
      </c>
      <c r="G5144">
        <v>12.35</v>
      </c>
      <c r="H5144">
        <v>2170</v>
      </c>
      <c r="I5144">
        <v>-55.151000000000003</v>
      </c>
      <c r="J5144" t="s">
        <v>78</v>
      </c>
      <c r="K5144">
        <v>65.28</v>
      </c>
      <c r="L5144">
        <v>9.952989999999998</v>
      </c>
      <c r="M5144">
        <v>1.9291690235798651</v>
      </c>
      <c r="N5144">
        <v>9.578009999999999</v>
      </c>
      <c r="O5144">
        <v>5.919705659108736</v>
      </c>
      <c r="P5144">
        <v>2782000</v>
      </c>
      <c r="Q5144">
        <v>5087000</v>
      </c>
      <c r="R5144">
        <v>0.55000000000000004</v>
      </c>
      <c r="S5144">
        <v>31.222999999999999</v>
      </c>
      <c r="T5144">
        <v>9.5429999999999993</v>
      </c>
      <c r="U5144">
        <v>19.156400000000001</v>
      </c>
      <c r="V5144">
        <f t="shared" si="549"/>
        <v>2.3900108000462161</v>
      </c>
      <c r="AC5144">
        <v>11.92</v>
      </c>
      <c r="AD5144">
        <v>10.029999999999999</v>
      </c>
      <c r="AH5144" s="85">
        <f>IF(AND(M5144&lt;Variables!$G$6,M5144&gt;Variables!$G$5),0,1)</f>
        <v>1</v>
      </c>
      <c r="AI5144" s="85">
        <f t="shared" si="548"/>
        <v>0</v>
      </c>
      <c r="AJ5144" s="85">
        <f>IF(I5144&gt;Variables!$G$7,0,1)</f>
        <v>1</v>
      </c>
      <c r="AK5144" s="85">
        <f>IF(F5144&gt;Variables!$G$8,0,1)</f>
        <v>0</v>
      </c>
      <c r="AL5144" s="85">
        <f>IF(G5144&gt;Variables!$G$9,0,1)</f>
        <v>0</v>
      </c>
      <c r="AM5144" s="85">
        <f>IF(AND(K5144&gt;Variables!$G$10,K5144&lt;Variables!$G$11),0,1)</f>
        <v>0</v>
      </c>
      <c r="AN5144" s="103">
        <f>IF(H5144&lt;Variables!$G$13,1,0)</f>
        <v>1</v>
      </c>
      <c r="AO5144" s="101">
        <f>IF(R5144&lt;Variables!$G$12,0,1)</f>
        <v>0</v>
      </c>
      <c r="AP5144" s="86">
        <f t="shared" si="547"/>
        <v>1</v>
      </c>
      <c r="AR5144">
        <v>1</v>
      </c>
      <c r="AS5144">
        <v>0</v>
      </c>
      <c r="AT5144">
        <v>0</v>
      </c>
      <c r="AU5144">
        <v>0</v>
      </c>
      <c r="BA5144">
        <v>2</v>
      </c>
    </row>
    <row r="5145" spans="3:53" ht="12.75" x14ac:dyDescent="0.2">
      <c r="C5145" t="s">
        <v>936</v>
      </c>
      <c r="D5145" t="s">
        <v>529</v>
      </c>
      <c r="E5145">
        <v>35.51</v>
      </c>
      <c r="F5145">
        <v>8.02</v>
      </c>
      <c r="G5145">
        <v>6.56</v>
      </c>
      <c r="H5145">
        <v>1990</v>
      </c>
      <c r="I5145">
        <v>-69.171000000000006</v>
      </c>
      <c r="J5145" t="s">
        <v>78</v>
      </c>
      <c r="K5145">
        <v>50.25</v>
      </c>
      <c r="L5145">
        <v>35.492321428571429</v>
      </c>
      <c r="M5145">
        <v>-0.28829173312135009</v>
      </c>
      <c r="N5145">
        <v>35.378249999999987</v>
      </c>
      <c r="O5145">
        <v>3.3212496378442598E-2</v>
      </c>
      <c r="P5145">
        <v>177284</v>
      </c>
      <c r="Q5145">
        <v>389809</v>
      </c>
      <c r="R5145">
        <v>0.45</v>
      </c>
      <c r="S5145">
        <v>31.222999999999999</v>
      </c>
      <c r="T5145">
        <v>9.5429999999999993</v>
      </c>
      <c r="U5145">
        <v>19.156400000000001</v>
      </c>
      <c r="V5145">
        <f t="shared" si="549"/>
        <v>2.3772937316924687</v>
      </c>
      <c r="AC5145">
        <v>35.634999999999998</v>
      </c>
      <c r="AD5145">
        <v>33.68</v>
      </c>
      <c r="AH5145" s="85">
        <f>IF(AND(M5145&lt;Variables!$G$6,M5145&gt;Variables!$G$5),0,1)</f>
        <v>1</v>
      </c>
      <c r="AI5145" s="85">
        <f t="shared" si="548"/>
        <v>0</v>
      </c>
      <c r="AJ5145" s="85">
        <f>IF(I5145&gt;Variables!$G$7,0,1)</f>
        <v>1</v>
      </c>
      <c r="AK5145" s="85">
        <f>IF(F5145&gt;Variables!$G$8,0,1)</f>
        <v>1</v>
      </c>
      <c r="AL5145" s="85">
        <f>IF(G5145&gt;Variables!$G$9,0,1)</f>
        <v>1</v>
      </c>
      <c r="AM5145" s="85">
        <f>IF(AND(K5145&gt;Variables!$G$10,K5145&lt;Variables!$G$11),0,1)</f>
        <v>0</v>
      </c>
      <c r="AN5145" s="103">
        <f>IF(H5145&lt;Variables!$G$13,1,0)</f>
        <v>1</v>
      </c>
      <c r="AO5145" s="101">
        <f>IF(R5145&lt;Variables!$G$12,0,1)</f>
        <v>0</v>
      </c>
      <c r="AP5145" s="86">
        <f t="shared" si="547"/>
        <v>1</v>
      </c>
      <c r="AR5145">
        <v>0</v>
      </c>
      <c r="AS5145">
        <v>0</v>
      </c>
      <c r="AT5145">
        <v>1</v>
      </c>
      <c r="AU5145">
        <v>0</v>
      </c>
      <c r="BA5145">
        <v>-1.95</v>
      </c>
    </row>
    <row r="5146" spans="3:53" ht="12.75" x14ac:dyDescent="0.2">
      <c r="C5146" t="s">
        <v>936</v>
      </c>
      <c r="D5146" t="s">
        <v>744</v>
      </c>
      <c r="E5146">
        <v>15.1</v>
      </c>
      <c r="F5146">
        <v>12.93</v>
      </c>
      <c r="G5146">
        <v>10.85</v>
      </c>
      <c r="H5146">
        <v>2490</v>
      </c>
      <c r="I5146">
        <v>-21.925000000000001</v>
      </c>
      <c r="J5146" t="s">
        <v>78</v>
      </c>
      <c r="K5146">
        <v>52.3</v>
      </c>
      <c r="L5146">
        <v>15.142569999999999</v>
      </c>
      <c r="M5146">
        <v>-0.14904999613670741</v>
      </c>
      <c r="N5146">
        <v>14.830574</v>
      </c>
      <c r="O5146">
        <v>1.9515495489250581</v>
      </c>
      <c r="P5146">
        <v>5933000</v>
      </c>
      <c r="Q5146">
        <v>10412000</v>
      </c>
      <c r="R5146">
        <v>0.56999999999999995</v>
      </c>
      <c r="S5146">
        <v>31.222999999999999</v>
      </c>
      <c r="T5146">
        <v>9.5429999999999993</v>
      </c>
      <c r="U5146">
        <v>19.156400000000001</v>
      </c>
      <c r="V5146">
        <f t="shared" si="549"/>
        <v>2.395693349593893</v>
      </c>
      <c r="AC5146">
        <v>15.8</v>
      </c>
      <c r="AD5146">
        <v>10.26</v>
      </c>
      <c r="AH5146" s="85">
        <f>IF(AND(M5146&lt;Variables!$G$6,M5146&gt;Variables!$G$5),0,1)</f>
        <v>1</v>
      </c>
      <c r="AI5146" s="85">
        <f t="shared" si="548"/>
        <v>0</v>
      </c>
      <c r="AJ5146" s="85">
        <f>IF(I5146&gt;Variables!$G$7,0,1)</f>
        <v>1</v>
      </c>
      <c r="AK5146" s="85">
        <f>IF(F5146&gt;Variables!$G$8,0,1)</f>
        <v>0</v>
      </c>
      <c r="AL5146" s="85">
        <f>IF(G5146&gt;Variables!$G$9,0,1)</f>
        <v>1</v>
      </c>
      <c r="AM5146" s="85">
        <f>IF(AND(K5146&gt;Variables!$G$10,K5146&lt;Variables!$G$11),0,1)</f>
        <v>0</v>
      </c>
      <c r="AN5146" s="103">
        <f>IF(H5146&lt;Variables!$G$13,1,0)</f>
        <v>1</v>
      </c>
      <c r="AO5146" s="101">
        <f>IF(R5146&lt;Variables!$G$12,0,1)</f>
        <v>0</v>
      </c>
      <c r="AP5146" s="86">
        <f t="shared" si="547"/>
        <v>1</v>
      </c>
      <c r="AR5146">
        <v>0</v>
      </c>
      <c r="AS5146">
        <v>0</v>
      </c>
      <c r="AT5146">
        <v>1</v>
      </c>
      <c r="AU5146">
        <v>0</v>
      </c>
      <c r="BA5146">
        <v>-2.25</v>
      </c>
    </row>
    <row r="5147" spans="3:53" ht="12.75" x14ac:dyDescent="0.2">
      <c r="C5147" t="s">
        <v>936</v>
      </c>
      <c r="D5147" t="s">
        <v>114</v>
      </c>
      <c r="E5147">
        <v>29.07</v>
      </c>
      <c r="F5147">
        <v>12.9</v>
      </c>
      <c r="G5147">
        <v>0.22</v>
      </c>
      <c r="H5147">
        <v>6070</v>
      </c>
      <c r="I5147">
        <v>-20.933</v>
      </c>
      <c r="J5147" t="s">
        <v>78</v>
      </c>
      <c r="K5147">
        <v>64.05</v>
      </c>
      <c r="L5147">
        <v>28.978435000000001</v>
      </c>
      <c r="M5147">
        <v>0.29872213596075908</v>
      </c>
      <c r="N5147">
        <v>28.782716000000001</v>
      </c>
      <c r="O5147">
        <v>0.98074135880714186</v>
      </c>
      <c r="P5147">
        <v>1704000</v>
      </c>
      <c r="Q5147">
        <v>1309000</v>
      </c>
      <c r="R5147">
        <v>1.3</v>
      </c>
      <c r="S5147">
        <v>31.222999999999999</v>
      </c>
      <c r="T5147">
        <v>9.5429999999999993</v>
      </c>
      <c r="U5147">
        <v>19.156400000000001</v>
      </c>
      <c r="V5147">
        <f t="shared" si="549"/>
        <v>2.4926701555874216</v>
      </c>
      <c r="AC5147">
        <v>29.52</v>
      </c>
      <c r="AD5147">
        <v>28.21</v>
      </c>
      <c r="AH5147" s="85">
        <f>IF(AND(M5147&lt;Variables!$G$6,M5147&gt;Variables!$G$5),0,1)</f>
        <v>1</v>
      </c>
      <c r="AI5147" s="85">
        <f t="shared" si="548"/>
        <v>0</v>
      </c>
      <c r="AJ5147" s="85">
        <f>IF(I5147&gt;Variables!$G$7,0,1)</f>
        <v>1</v>
      </c>
      <c r="AK5147" s="85">
        <f>IF(F5147&gt;Variables!$G$8,0,1)</f>
        <v>0</v>
      </c>
      <c r="AL5147" s="85">
        <f>IF(G5147&gt;Variables!$G$9,0,1)</f>
        <v>1</v>
      </c>
      <c r="AM5147" s="85">
        <f>IF(AND(K5147&gt;Variables!$G$10,K5147&lt;Variables!$G$11),0,1)</f>
        <v>0</v>
      </c>
      <c r="AN5147" s="103">
        <f>IF(H5147&lt;Variables!$G$13,1,0)</f>
        <v>0</v>
      </c>
      <c r="AO5147" s="101">
        <f>IF(R5147&lt;Variables!$G$12,0,1)</f>
        <v>0</v>
      </c>
      <c r="AP5147" s="86">
        <f t="shared" si="547"/>
        <v>1</v>
      </c>
      <c r="AR5147">
        <v>0</v>
      </c>
      <c r="AS5147">
        <v>0</v>
      </c>
      <c r="AT5147">
        <v>1</v>
      </c>
      <c r="AU5147">
        <v>0</v>
      </c>
      <c r="BA5147">
        <v>-2.25</v>
      </c>
    </row>
    <row r="5148" spans="3:53" ht="12.75" x14ac:dyDescent="0.2">
      <c r="C5148" t="s">
        <v>936</v>
      </c>
      <c r="D5148" t="s">
        <v>918</v>
      </c>
      <c r="E5148">
        <v>21.25</v>
      </c>
      <c r="F5148">
        <v>12.78</v>
      </c>
      <c r="G5148">
        <v>8.69</v>
      </c>
      <c r="H5148">
        <v>2140</v>
      </c>
      <c r="I5148">
        <v>2.7850000000000001</v>
      </c>
      <c r="J5148" t="s">
        <v>78</v>
      </c>
      <c r="K5148">
        <v>50.04</v>
      </c>
      <c r="L5148">
        <v>21.26379</v>
      </c>
      <c r="M5148">
        <v>-0.3235077095851509</v>
      </c>
      <c r="N5148">
        <v>21.109978000000002</v>
      </c>
      <c r="O5148">
        <v>0.40275740694755152</v>
      </c>
      <c r="P5148">
        <v>392412</v>
      </c>
      <c r="Q5148">
        <v>481143</v>
      </c>
      <c r="R5148">
        <v>0.82</v>
      </c>
      <c r="S5148">
        <v>31.222999999999999</v>
      </c>
      <c r="T5148">
        <v>9.5429999999999993</v>
      </c>
      <c r="U5148">
        <v>19.156400000000001</v>
      </c>
      <c r="V5148">
        <f t="shared" si="549"/>
        <v>2.3758629720598252</v>
      </c>
      <c r="AC5148">
        <v>22.47</v>
      </c>
      <c r="AD5148">
        <v>20.92</v>
      </c>
      <c r="AH5148" s="85">
        <f>IF(AND(M5148&lt;Variables!$G$6,M5148&gt;Variables!$G$5),0,1)</f>
        <v>1</v>
      </c>
      <c r="AI5148" s="85">
        <f t="shared" si="548"/>
        <v>0</v>
      </c>
      <c r="AJ5148" s="85">
        <f>IF(I5148&gt;Variables!$G$7,0,1)</f>
        <v>0</v>
      </c>
      <c r="AK5148" s="85">
        <f>IF(F5148&gt;Variables!$G$8,0,1)</f>
        <v>0</v>
      </c>
      <c r="AL5148" s="85">
        <f>IF(G5148&gt;Variables!$G$9,0,1)</f>
        <v>1</v>
      </c>
      <c r="AM5148" s="85">
        <f>IF(AND(K5148&gt;Variables!$G$10,K5148&lt;Variables!$G$11),0,1)</f>
        <v>0</v>
      </c>
      <c r="AN5148" s="103">
        <f>IF(H5148&lt;Variables!$G$13,1,0)</f>
        <v>1</v>
      </c>
      <c r="AO5148" s="101">
        <f>IF(R5148&lt;Variables!$G$12,0,1)</f>
        <v>0</v>
      </c>
      <c r="AP5148" s="86">
        <f t="shared" si="547"/>
        <v>1</v>
      </c>
      <c r="AR5148">
        <v>1</v>
      </c>
      <c r="AS5148">
        <v>0</v>
      </c>
      <c r="AT5148">
        <v>0</v>
      </c>
      <c r="AU5148">
        <v>0</v>
      </c>
      <c r="BA5148">
        <v>0.56000000000000005</v>
      </c>
    </row>
    <row r="5149" spans="3:53" ht="12.75" x14ac:dyDescent="0.2">
      <c r="C5149" t="s">
        <v>936</v>
      </c>
      <c r="D5149" t="s">
        <v>460</v>
      </c>
      <c r="E5149">
        <v>64.33</v>
      </c>
      <c r="F5149">
        <v>10.67</v>
      </c>
      <c r="G5149">
        <v>-3.62</v>
      </c>
      <c r="H5149">
        <v>6210</v>
      </c>
      <c r="I5149">
        <v>-0.14699999999999999</v>
      </c>
      <c r="J5149" t="s">
        <v>78</v>
      </c>
      <c r="K5149">
        <v>56.92</v>
      </c>
      <c r="L5149">
        <v>63.400485000000003</v>
      </c>
      <c r="M5149">
        <v>1.245282271894284</v>
      </c>
      <c r="N5149">
        <v>64.218559999999997</v>
      </c>
      <c r="O5149">
        <v>-4.4473124280579958E-2</v>
      </c>
      <c r="P5149">
        <v>3863000</v>
      </c>
      <c r="Q5149">
        <v>2294000</v>
      </c>
      <c r="R5149">
        <v>1.68</v>
      </c>
      <c r="S5149">
        <v>31.222999999999999</v>
      </c>
      <c r="T5149">
        <v>9.5429999999999993</v>
      </c>
      <c r="U5149">
        <v>19.156400000000001</v>
      </c>
      <c r="V5149">
        <f t="shared" si="549"/>
        <v>2.3814269445382323</v>
      </c>
      <c r="AC5149">
        <v>67</v>
      </c>
      <c r="AD5149">
        <v>63.54</v>
      </c>
      <c r="AH5149" s="85">
        <f>IF(AND(M5149&lt;Variables!$G$6,M5149&gt;Variables!$G$5),0,1)</f>
        <v>1</v>
      </c>
      <c r="AI5149" s="85">
        <f t="shared" si="548"/>
        <v>1</v>
      </c>
      <c r="AJ5149" s="85">
        <f>IF(I5149&gt;Variables!$G$7,0,1)</f>
        <v>1</v>
      </c>
      <c r="AK5149" s="85">
        <f>IF(F5149&gt;Variables!$G$8,0,1)</f>
        <v>0</v>
      </c>
      <c r="AL5149" s="85">
        <f>IF(G5149&gt;Variables!$G$9,0,1)</f>
        <v>1</v>
      </c>
      <c r="AM5149" s="85">
        <f>IF(AND(K5149&gt;Variables!$G$10,K5149&lt;Variables!$G$11),0,1)</f>
        <v>0</v>
      </c>
      <c r="AN5149" s="103">
        <f>IF(H5149&lt;Variables!$G$13,1,0)</f>
        <v>0</v>
      </c>
      <c r="AO5149" s="101">
        <f>IF(R5149&lt;Variables!$G$12,0,1)</f>
        <v>0</v>
      </c>
      <c r="AP5149" s="86">
        <f t="shared" si="547"/>
        <v>1</v>
      </c>
      <c r="AR5149">
        <v>1</v>
      </c>
      <c r="AS5149">
        <v>0</v>
      </c>
      <c r="AT5149">
        <v>0</v>
      </c>
      <c r="AU5149">
        <v>0</v>
      </c>
      <c r="BA5149">
        <v>2</v>
      </c>
    </row>
    <row r="5150" spans="3:53" ht="12.75" x14ac:dyDescent="0.2">
      <c r="C5150" t="s">
        <v>936</v>
      </c>
      <c r="D5150" t="s">
        <v>609</v>
      </c>
      <c r="E5150">
        <v>104.43</v>
      </c>
      <c r="F5150">
        <v>9.67</v>
      </c>
      <c r="G5150">
        <v>8.83</v>
      </c>
      <c r="H5150">
        <v>6740</v>
      </c>
      <c r="I5150">
        <v>-78.173000000000002</v>
      </c>
      <c r="J5150" t="s">
        <v>78</v>
      </c>
      <c r="K5150">
        <v>74.599999999999994</v>
      </c>
      <c r="L5150">
        <v>103.55862999999999</v>
      </c>
      <c r="M5150">
        <v>0.84142673575346938</v>
      </c>
      <c r="N5150">
        <v>101.390868</v>
      </c>
      <c r="O5150">
        <v>2.9974415447355618</v>
      </c>
      <c r="P5150">
        <v>400004</v>
      </c>
      <c r="Q5150">
        <v>875384</v>
      </c>
      <c r="R5150">
        <v>0.46</v>
      </c>
      <c r="S5150">
        <v>31.222999999999999</v>
      </c>
      <c r="T5150">
        <v>9.5429999999999993</v>
      </c>
      <c r="U5150">
        <v>19.156400000000001</v>
      </c>
      <c r="V5150">
        <f t="shared" si="549"/>
        <v>2.5401999107141515</v>
      </c>
      <c r="AC5150">
        <v>112.85</v>
      </c>
      <c r="AD5150">
        <v>100.22</v>
      </c>
      <c r="AH5150" s="85">
        <f>IF(AND(M5150&lt;Variables!$G$6,M5150&gt;Variables!$G$5),0,1)</f>
        <v>1</v>
      </c>
      <c r="AI5150" s="85">
        <f t="shared" si="548"/>
        <v>0</v>
      </c>
      <c r="AJ5150" s="85">
        <f>IF(I5150&gt;Variables!$G$7,0,1)</f>
        <v>1</v>
      </c>
      <c r="AK5150" s="85">
        <f>IF(F5150&gt;Variables!$G$8,0,1)</f>
        <v>0</v>
      </c>
      <c r="AL5150" s="85">
        <f>IF(G5150&gt;Variables!$G$9,0,1)</f>
        <v>1</v>
      </c>
      <c r="AM5150" s="85">
        <f>IF(AND(K5150&gt;Variables!$G$10,K5150&lt;Variables!$G$11),0,1)</f>
        <v>0</v>
      </c>
      <c r="AN5150" s="103">
        <f>IF(H5150&lt;Variables!$G$13,1,0)</f>
        <v>0</v>
      </c>
      <c r="AO5150" s="101">
        <f>IF(R5150&lt;Variables!$G$12,0,1)</f>
        <v>0</v>
      </c>
      <c r="AP5150" s="86">
        <f t="shared" si="547"/>
        <v>1</v>
      </c>
      <c r="AR5150">
        <v>0</v>
      </c>
      <c r="AS5150">
        <v>0</v>
      </c>
      <c r="AT5150">
        <v>1</v>
      </c>
      <c r="AU5150">
        <v>0</v>
      </c>
      <c r="BA5150">
        <v>-1.33</v>
      </c>
    </row>
    <row r="5151" spans="3:53" ht="12.75" x14ac:dyDescent="0.2">
      <c r="C5151" t="s">
        <v>936</v>
      </c>
      <c r="D5151" t="s">
        <v>193</v>
      </c>
      <c r="E5151">
        <v>24.06</v>
      </c>
      <c r="F5151">
        <v>8.8800000000000008</v>
      </c>
      <c r="G5151">
        <v>6.95</v>
      </c>
      <c r="H5151">
        <v>9150</v>
      </c>
      <c r="I5151">
        <v>-20.59</v>
      </c>
      <c r="J5151" t="s">
        <v>78</v>
      </c>
      <c r="K5151">
        <v>62.38</v>
      </c>
      <c r="L5151">
        <v>23.741994999999999</v>
      </c>
      <c r="M5151">
        <v>1.0867031182510329</v>
      </c>
      <c r="N5151">
        <v>23.438210000000002</v>
      </c>
      <c r="O5151">
        <v>2.3968980566348801</v>
      </c>
      <c r="P5151">
        <v>6864000</v>
      </c>
      <c r="Q5151">
        <v>22202000</v>
      </c>
      <c r="R5151">
        <v>0.31</v>
      </c>
      <c r="S5151">
        <v>31.222999999999999</v>
      </c>
      <c r="T5151">
        <v>9.5429999999999993</v>
      </c>
      <c r="U5151">
        <v>19.156400000000001</v>
      </c>
      <c r="V5151">
        <f t="shared" si="549"/>
        <v>2.4281491441892715</v>
      </c>
      <c r="AC5151">
        <v>24.48</v>
      </c>
      <c r="AD5151">
        <v>22.32</v>
      </c>
      <c r="AH5151" s="85">
        <f>IF(AND(M5151&lt;Variables!$G$6,M5151&gt;Variables!$G$5),0,1)</f>
        <v>1</v>
      </c>
      <c r="AI5151" s="85">
        <f t="shared" si="548"/>
        <v>0</v>
      </c>
      <c r="AJ5151" s="85">
        <f>IF(I5151&gt;Variables!$G$7,0,1)</f>
        <v>1</v>
      </c>
      <c r="AK5151" s="85">
        <f>IF(F5151&gt;Variables!$G$8,0,1)</f>
        <v>1</v>
      </c>
      <c r="AL5151" s="85">
        <f>IF(G5151&gt;Variables!$G$9,0,1)</f>
        <v>1</v>
      </c>
      <c r="AM5151" s="85">
        <f>IF(AND(K5151&gt;Variables!$G$10,K5151&lt;Variables!$G$11),0,1)</f>
        <v>0</v>
      </c>
      <c r="AN5151" s="103">
        <f>IF(H5151&lt;Variables!$G$13,1,0)</f>
        <v>0</v>
      </c>
      <c r="AO5151" s="101">
        <f>IF(R5151&lt;Variables!$G$12,0,1)</f>
        <v>0</v>
      </c>
      <c r="AP5151" s="86">
        <f t="shared" si="547"/>
        <v>1</v>
      </c>
      <c r="AR5151">
        <v>0</v>
      </c>
      <c r="AS5151">
        <v>0</v>
      </c>
      <c r="AT5151">
        <v>1</v>
      </c>
      <c r="AU5151">
        <v>0</v>
      </c>
      <c r="BA5151">
        <v>-1.48</v>
      </c>
    </row>
    <row r="5152" spans="3:53" ht="12.75" x14ac:dyDescent="0.2">
      <c r="C5152" t="s">
        <v>936</v>
      </c>
      <c r="D5152" t="s">
        <v>933</v>
      </c>
      <c r="E5152">
        <v>35.79</v>
      </c>
      <c r="F5152">
        <v>8.27</v>
      </c>
      <c r="G5152">
        <v>6.76</v>
      </c>
      <c r="H5152">
        <v>5580</v>
      </c>
      <c r="I5152">
        <v>-49.42</v>
      </c>
      <c r="J5152" t="s">
        <v>78</v>
      </c>
      <c r="K5152">
        <v>68.17</v>
      </c>
      <c r="L5152">
        <v>35.417894999999987</v>
      </c>
      <c r="M5152">
        <v>0.82473845495336906</v>
      </c>
      <c r="N5152">
        <v>34.729078000000001</v>
      </c>
      <c r="O5152">
        <v>2.8244976731026359</v>
      </c>
      <c r="P5152">
        <v>2125000</v>
      </c>
      <c r="Q5152">
        <v>5093000</v>
      </c>
      <c r="R5152">
        <v>0.42</v>
      </c>
      <c r="S5152">
        <v>31.222999999999999</v>
      </c>
      <c r="T5152">
        <v>9.5429999999999993</v>
      </c>
      <c r="U5152">
        <v>19.156400000000001</v>
      </c>
      <c r="V5152">
        <f t="shared" si="549"/>
        <v>2.4905198827370727</v>
      </c>
      <c r="AC5152">
        <v>37.29</v>
      </c>
      <c r="AD5152">
        <v>34.83</v>
      </c>
      <c r="AH5152" s="85">
        <f>IF(AND(M5152&lt;Variables!$G$6,M5152&gt;Variables!$G$5),0,1)</f>
        <v>1</v>
      </c>
      <c r="AI5152" s="85">
        <f t="shared" si="548"/>
        <v>0</v>
      </c>
      <c r="AJ5152" s="85">
        <f>IF(I5152&gt;Variables!$G$7,0,1)</f>
        <v>1</v>
      </c>
      <c r="AK5152" s="85">
        <f>IF(F5152&gt;Variables!$G$8,0,1)</f>
        <v>1</v>
      </c>
      <c r="AL5152" s="85">
        <f>IF(G5152&gt;Variables!$G$9,0,1)</f>
        <v>1</v>
      </c>
      <c r="AM5152" s="85">
        <f>IF(AND(K5152&gt;Variables!$G$10,K5152&lt;Variables!$G$11),0,1)</f>
        <v>0</v>
      </c>
      <c r="AN5152" s="103">
        <f>IF(H5152&lt;Variables!$G$13,1,0)</f>
        <v>0</v>
      </c>
      <c r="AO5152" s="101">
        <f>IF(R5152&lt;Variables!$G$12,0,1)</f>
        <v>0</v>
      </c>
      <c r="AP5152" s="86">
        <f t="shared" si="547"/>
        <v>1</v>
      </c>
      <c r="AR5152">
        <v>1</v>
      </c>
      <c r="AS5152">
        <v>0</v>
      </c>
      <c r="AT5152">
        <v>0</v>
      </c>
      <c r="AU5152">
        <v>0</v>
      </c>
      <c r="BA5152">
        <v>2</v>
      </c>
    </row>
    <row r="5153" spans="3:53" ht="12.75" x14ac:dyDescent="0.2">
      <c r="C5153" t="s">
        <v>936</v>
      </c>
      <c r="D5153" t="s">
        <v>614</v>
      </c>
      <c r="E5153">
        <v>10.64</v>
      </c>
      <c r="F5153">
        <v>8.16</v>
      </c>
      <c r="G5153">
        <v>5.39</v>
      </c>
      <c r="H5153">
        <v>2500</v>
      </c>
      <c r="I5153">
        <v>-50.48</v>
      </c>
      <c r="J5153" t="s">
        <v>78</v>
      </c>
      <c r="K5153">
        <v>74.94</v>
      </c>
      <c r="L5153">
        <v>10.422694999999999</v>
      </c>
      <c r="M5153">
        <v>1.924694141006712</v>
      </c>
      <c r="N5153">
        <v>10.306737999999999</v>
      </c>
      <c r="O5153">
        <v>3.0714082379895489</v>
      </c>
      <c r="P5153">
        <v>1685000</v>
      </c>
      <c r="Q5153">
        <v>3620000</v>
      </c>
      <c r="R5153">
        <v>0.47</v>
      </c>
      <c r="S5153">
        <v>31.222999999999999</v>
      </c>
      <c r="T5153">
        <v>9.5429999999999993</v>
      </c>
      <c r="U5153">
        <v>19.156400000000001</v>
      </c>
      <c r="V5153">
        <f t="shared" si="549"/>
        <v>2.436706946353894</v>
      </c>
      <c r="AC5153">
        <v>11.42</v>
      </c>
      <c r="AD5153">
        <v>10.199999999999999</v>
      </c>
      <c r="AH5153" s="85">
        <f>IF(AND(M5153&lt;Variables!$G$6,M5153&gt;Variables!$G$5),0,1)</f>
        <v>1</v>
      </c>
      <c r="AI5153" s="85">
        <f t="shared" si="548"/>
        <v>0</v>
      </c>
      <c r="AJ5153" s="85">
        <f>IF(I5153&gt;Variables!$G$7,0,1)</f>
        <v>1</v>
      </c>
      <c r="AK5153" s="85">
        <f>IF(F5153&gt;Variables!$G$8,0,1)</f>
        <v>1</v>
      </c>
      <c r="AL5153" s="85">
        <f>IF(G5153&gt;Variables!$G$9,0,1)</f>
        <v>1</v>
      </c>
      <c r="AM5153" s="85">
        <f>IF(AND(K5153&gt;Variables!$G$10,K5153&lt;Variables!$G$11),0,1)</f>
        <v>0</v>
      </c>
      <c r="AN5153" s="103">
        <f>IF(H5153&lt;Variables!$G$13,1,0)</f>
        <v>0</v>
      </c>
      <c r="AO5153" s="101">
        <f>IF(R5153&lt;Variables!$G$12,0,1)</f>
        <v>0</v>
      </c>
      <c r="AP5153" s="86">
        <f t="shared" si="547"/>
        <v>1</v>
      </c>
      <c r="AR5153">
        <v>1</v>
      </c>
      <c r="AS5153">
        <v>0</v>
      </c>
      <c r="AT5153">
        <v>0</v>
      </c>
      <c r="AU5153">
        <v>0</v>
      </c>
      <c r="BA5153">
        <v>2</v>
      </c>
    </row>
    <row r="5154" spans="3:53" ht="12.75" x14ac:dyDescent="0.2">
      <c r="C5154" t="s">
        <v>936</v>
      </c>
      <c r="D5154" t="s">
        <v>620</v>
      </c>
      <c r="E5154">
        <v>107.8</v>
      </c>
      <c r="F5154">
        <v>8.0500000000000007</v>
      </c>
      <c r="G5154">
        <v>7.87</v>
      </c>
      <c r="H5154">
        <v>6150</v>
      </c>
      <c r="I5154">
        <v>-11.137</v>
      </c>
      <c r="J5154" t="s">
        <v>78</v>
      </c>
      <c r="K5154">
        <v>74.61</v>
      </c>
      <c r="L5154">
        <v>106.716425</v>
      </c>
      <c r="M5154">
        <v>0.93104224583984396</v>
      </c>
      <c r="N5154">
        <v>104.816306</v>
      </c>
      <c r="O5154">
        <v>2.760728850719083</v>
      </c>
      <c r="P5154">
        <v>839722</v>
      </c>
      <c r="Q5154">
        <v>2511000</v>
      </c>
      <c r="R5154">
        <v>0.33</v>
      </c>
      <c r="S5154">
        <v>31.222999999999999</v>
      </c>
      <c r="T5154">
        <v>9.5429999999999993</v>
      </c>
      <c r="U5154">
        <v>19.156400000000001</v>
      </c>
      <c r="V5154">
        <f t="shared" si="549"/>
        <v>2.5315799029608614</v>
      </c>
      <c r="AC5154">
        <v>109.01</v>
      </c>
      <c r="AD5154">
        <v>102.0971</v>
      </c>
      <c r="AH5154" s="85">
        <f>IF(AND(M5154&lt;Variables!$G$6,M5154&gt;Variables!$G$5),0,1)</f>
        <v>1</v>
      </c>
      <c r="AI5154" s="85">
        <f t="shared" si="548"/>
        <v>0</v>
      </c>
      <c r="AJ5154" s="85">
        <f>IF(I5154&gt;Variables!$G$7,0,1)</f>
        <v>1</v>
      </c>
      <c r="AK5154" s="85">
        <f>IF(F5154&gt;Variables!$G$8,0,1)</f>
        <v>1</v>
      </c>
      <c r="AL5154" s="85">
        <f>IF(G5154&gt;Variables!$G$9,0,1)</f>
        <v>1</v>
      </c>
      <c r="AM5154" s="85">
        <f>IF(AND(K5154&gt;Variables!$G$10,K5154&lt;Variables!$G$11),0,1)</f>
        <v>0</v>
      </c>
      <c r="AN5154" s="103">
        <f>IF(H5154&lt;Variables!$G$13,1,0)</f>
        <v>0</v>
      </c>
      <c r="AO5154" s="101">
        <f>IF(R5154&lt;Variables!$G$12,0,1)</f>
        <v>0</v>
      </c>
      <c r="AP5154" s="86">
        <f t="shared" si="547"/>
        <v>1</v>
      </c>
      <c r="AR5154">
        <v>0</v>
      </c>
      <c r="AS5154">
        <v>0</v>
      </c>
      <c r="AT5154">
        <v>1</v>
      </c>
      <c r="AU5154">
        <v>0</v>
      </c>
      <c r="BA5154">
        <v>-0.97</v>
      </c>
    </row>
    <row r="5155" spans="3:53" ht="12.75" x14ac:dyDescent="0.2">
      <c r="C5155" t="s">
        <v>936</v>
      </c>
      <c r="D5155" t="s">
        <v>926</v>
      </c>
      <c r="E5155">
        <v>21.09</v>
      </c>
      <c r="F5155">
        <v>8.0299999999999994</v>
      </c>
      <c r="G5155">
        <v>-4.2699999999999996</v>
      </c>
      <c r="H5155">
        <v>3200</v>
      </c>
      <c r="I5155">
        <v>-42.237000000000002</v>
      </c>
      <c r="J5155" t="s">
        <v>78</v>
      </c>
      <c r="K5155">
        <v>47.87</v>
      </c>
      <c r="L5155">
        <v>21.156669999999998</v>
      </c>
      <c r="M5155">
        <v>-0.36239162401266373</v>
      </c>
      <c r="N5155">
        <v>21.1343</v>
      </c>
      <c r="O5155">
        <v>-0.25692831085014101</v>
      </c>
      <c r="P5155">
        <v>1771000</v>
      </c>
      <c r="Q5155">
        <v>1541000</v>
      </c>
      <c r="R5155">
        <v>1.1499999999999999</v>
      </c>
      <c r="S5155">
        <v>31.222999999999999</v>
      </c>
      <c r="T5155">
        <v>9.5429999999999993</v>
      </c>
      <c r="U5155">
        <v>19.156400000000001</v>
      </c>
      <c r="V5155">
        <f t="shared" si="549"/>
        <v>2.3521261518927123</v>
      </c>
      <c r="AC5155">
        <v>21.84</v>
      </c>
      <c r="AD5155">
        <v>20.575099999999999</v>
      </c>
      <c r="AH5155" s="85">
        <f>IF(AND(M5155&lt;Variables!$G$6,M5155&gt;Variables!$G$5),0,1)</f>
        <v>1</v>
      </c>
      <c r="AI5155" s="85">
        <f t="shared" si="548"/>
        <v>0</v>
      </c>
      <c r="AJ5155" s="85">
        <f>IF(I5155&gt;Variables!$G$7,0,1)</f>
        <v>1</v>
      </c>
      <c r="AK5155" s="85">
        <f>IF(F5155&gt;Variables!$G$8,0,1)</f>
        <v>1</v>
      </c>
      <c r="AL5155" s="85">
        <f>IF(G5155&gt;Variables!$G$9,0,1)</f>
        <v>1</v>
      </c>
      <c r="AM5155" s="85">
        <f>IF(AND(K5155&gt;Variables!$G$10,K5155&lt;Variables!$G$11),0,1)</f>
        <v>1</v>
      </c>
      <c r="AN5155" s="103">
        <f>IF(H5155&lt;Variables!$G$13,1,0)</f>
        <v>0</v>
      </c>
      <c r="AO5155" s="101">
        <f>IF(R5155&lt;Variables!$G$12,0,1)</f>
        <v>0</v>
      </c>
      <c r="AP5155" s="86">
        <f t="shared" si="547"/>
        <v>1</v>
      </c>
      <c r="AR5155">
        <v>1</v>
      </c>
      <c r="AS5155">
        <v>0</v>
      </c>
      <c r="AT5155">
        <v>0</v>
      </c>
      <c r="AU5155">
        <v>0</v>
      </c>
      <c r="BA5155">
        <v>1.79</v>
      </c>
    </row>
    <row r="5156" spans="3:53" ht="12.75" x14ac:dyDescent="0.2">
      <c r="C5156" t="s">
        <v>936</v>
      </c>
      <c r="D5156" t="s">
        <v>930</v>
      </c>
      <c r="E5156">
        <v>39.57</v>
      </c>
      <c r="F5156">
        <v>13.29</v>
      </c>
      <c r="G5156">
        <v>13.27</v>
      </c>
      <c r="H5156">
        <v>1570</v>
      </c>
      <c r="I5156">
        <v>-51.082000000000001</v>
      </c>
      <c r="J5156" t="s">
        <v>78</v>
      </c>
      <c r="K5156">
        <v>81.92</v>
      </c>
      <c r="L5156">
        <v>37.731859999999998</v>
      </c>
      <c r="M5156">
        <v>5.163116793076183</v>
      </c>
      <c r="N5156">
        <v>36.516886000000007</v>
      </c>
      <c r="O5156">
        <v>8.6620584241492899</v>
      </c>
      <c r="P5156">
        <v>1678000</v>
      </c>
      <c r="Q5156">
        <v>2643000</v>
      </c>
      <c r="R5156">
        <v>0.63</v>
      </c>
      <c r="S5156">
        <v>31.222999999999999</v>
      </c>
      <c r="T5156">
        <v>9.5429999999999993</v>
      </c>
      <c r="U5156">
        <v>19.156400000000001</v>
      </c>
      <c r="V5156">
        <f t="shared" si="549"/>
        <v>2.0874884483349625</v>
      </c>
      <c r="AC5156">
        <v>40.5</v>
      </c>
      <c r="AD5156">
        <v>36.630000000000003</v>
      </c>
      <c r="AH5156" s="85">
        <f>IF(AND(M5156&lt;Variables!$G$6,M5156&gt;Variables!$G$5),0,1)</f>
        <v>1</v>
      </c>
      <c r="AI5156" s="85">
        <f t="shared" si="548"/>
        <v>0</v>
      </c>
      <c r="AJ5156" s="85">
        <f>IF(I5156&gt;Variables!$G$7,0,1)</f>
        <v>1</v>
      </c>
      <c r="AK5156" s="85">
        <f>IF(F5156&gt;Variables!$G$8,0,1)</f>
        <v>0</v>
      </c>
      <c r="AL5156" s="85">
        <f>IF(G5156&gt;Variables!$G$9,0,1)</f>
        <v>0</v>
      </c>
      <c r="AM5156" s="85">
        <f>IF(AND(K5156&gt;Variables!$G$10,K5156&lt;Variables!$G$11),0,1)</f>
        <v>1</v>
      </c>
      <c r="AN5156" s="103">
        <f>IF(H5156&lt;Variables!$G$13,1,0)</f>
        <v>1</v>
      </c>
      <c r="AO5156" s="101">
        <f>IF(R5156&lt;Variables!$G$12,0,1)</f>
        <v>0</v>
      </c>
      <c r="AP5156" s="86">
        <f t="shared" si="547"/>
        <v>1</v>
      </c>
      <c r="AR5156">
        <v>0</v>
      </c>
      <c r="AS5156">
        <v>0</v>
      </c>
      <c r="AT5156">
        <v>1</v>
      </c>
      <c r="AU5156">
        <v>0</v>
      </c>
      <c r="BA5156">
        <v>-2.25</v>
      </c>
    </row>
    <row r="5157" spans="3:53" ht="12.75" x14ac:dyDescent="0.2">
      <c r="C5157" t="s">
        <v>936</v>
      </c>
      <c r="D5157" t="s">
        <v>923</v>
      </c>
      <c r="E5157">
        <v>3.4</v>
      </c>
      <c r="F5157">
        <v>17.649999999999999</v>
      </c>
      <c r="G5157">
        <v>6.77</v>
      </c>
      <c r="H5157">
        <v>33.81</v>
      </c>
      <c r="I5157">
        <v>-92.778999999999996</v>
      </c>
      <c r="J5157" t="s">
        <v>76</v>
      </c>
      <c r="K5157">
        <v>41.68</v>
      </c>
      <c r="L5157">
        <v>3.5623749999999998</v>
      </c>
      <c r="M5157">
        <v>-3.7917119898943961</v>
      </c>
      <c r="N5157">
        <v>3.5107080000000002</v>
      </c>
      <c r="O5157">
        <v>-2.3758170716562121</v>
      </c>
      <c r="P5157">
        <v>2920000</v>
      </c>
      <c r="Q5157">
        <v>375990</v>
      </c>
      <c r="R5157">
        <v>7.77</v>
      </c>
      <c r="S5157">
        <v>31.222999999999999</v>
      </c>
      <c r="T5157">
        <v>9.5429999999999993</v>
      </c>
      <c r="U5157">
        <v>19.156400000000001</v>
      </c>
      <c r="V5157">
        <f t="shared" si="549"/>
        <v>2.2882814493701531</v>
      </c>
      <c r="AC5157">
        <v>3.55</v>
      </c>
      <c r="AD5157">
        <v>3.21</v>
      </c>
      <c r="AH5157" s="85">
        <f>IF(AND(M5157&lt;Variables!$G$6,M5157&gt;Variables!$G$5),0,1)</f>
        <v>0</v>
      </c>
      <c r="AI5157" s="85">
        <f t="shared" si="548"/>
        <v>0</v>
      </c>
      <c r="AJ5157" s="85">
        <f>IF(I5157&gt;Variables!$G$7,0,1)</f>
        <v>1</v>
      </c>
      <c r="AK5157" s="85">
        <f>IF(F5157&gt;Variables!$G$8,0,1)</f>
        <v>0</v>
      </c>
      <c r="AL5157" s="85">
        <f>IF(G5157&gt;Variables!$G$9,0,1)</f>
        <v>1</v>
      </c>
      <c r="AM5157" s="85">
        <f>IF(AND(K5157&gt;Variables!$G$10,K5157&lt;Variables!$G$11),0,1)</f>
        <v>1</v>
      </c>
      <c r="AN5157" s="103">
        <f>IF(H5157&lt;Variables!$G$13,1,0)</f>
        <v>1</v>
      </c>
      <c r="AO5157" s="101">
        <f>IF(R5157&lt;Variables!$G$12,0,1)</f>
        <v>1</v>
      </c>
      <c r="AP5157" s="86">
        <f t="shared" si="547"/>
        <v>0</v>
      </c>
      <c r="AR5157">
        <v>0</v>
      </c>
      <c r="AS5157">
        <v>0</v>
      </c>
      <c r="AT5157">
        <v>1</v>
      </c>
      <c r="AU5157">
        <v>0</v>
      </c>
      <c r="BA5157">
        <v>-2.25</v>
      </c>
    </row>
    <row r="5158" spans="3:53" ht="12.75" x14ac:dyDescent="0.2">
      <c r="C5158" t="s">
        <v>936</v>
      </c>
      <c r="D5158" t="s">
        <v>922</v>
      </c>
      <c r="E5158">
        <v>26.27</v>
      </c>
      <c r="F5158">
        <v>14.43</v>
      </c>
      <c r="G5158">
        <v>-3.77</v>
      </c>
      <c r="H5158">
        <v>5110</v>
      </c>
      <c r="I5158">
        <v>76.989000000000004</v>
      </c>
      <c r="J5158" t="s">
        <v>76</v>
      </c>
      <c r="K5158">
        <v>60.19</v>
      </c>
      <c r="L5158">
        <v>26.077030000000001</v>
      </c>
      <c r="M5158">
        <v>0.91256557974585562</v>
      </c>
      <c r="N5158">
        <v>25.917728</v>
      </c>
      <c r="O5158">
        <v>1.53281954344148</v>
      </c>
      <c r="P5158">
        <v>21997000</v>
      </c>
      <c r="Q5158">
        <v>3011000</v>
      </c>
      <c r="R5158">
        <v>7.31</v>
      </c>
      <c r="S5158">
        <v>31.222999999999999</v>
      </c>
      <c r="T5158">
        <v>9.5429999999999993</v>
      </c>
      <c r="U5158">
        <v>19.156400000000001</v>
      </c>
      <c r="V5158">
        <f t="shared" si="549"/>
        <v>2.4219860579986294</v>
      </c>
      <c r="AC5158">
        <v>29.46</v>
      </c>
      <c r="AD5158">
        <v>26.08</v>
      </c>
      <c r="AH5158" s="85">
        <f>IF(AND(M5158&lt;Variables!$G$6,M5158&gt;Variables!$G$5),0,1)</f>
        <v>1</v>
      </c>
      <c r="AI5158" s="85">
        <f t="shared" si="548"/>
        <v>0</v>
      </c>
      <c r="AJ5158" s="85">
        <f>IF(I5158&gt;Variables!$G$7,0,1)</f>
        <v>0</v>
      </c>
      <c r="AK5158" s="85">
        <f>IF(F5158&gt;Variables!$G$8,0,1)</f>
        <v>0</v>
      </c>
      <c r="AL5158" s="85">
        <f>IF(G5158&gt;Variables!$G$9,0,1)</f>
        <v>1</v>
      </c>
      <c r="AM5158" s="85">
        <f>IF(AND(K5158&gt;Variables!$G$10,K5158&lt;Variables!$G$11),0,1)</f>
        <v>0</v>
      </c>
      <c r="AN5158" s="103">
        <f>IF(H5158&lt;Variables!$G$13,1,0)</f>
        <v>0</v>
      </c>
      <c r="AO5158" s="101">
        <f>IF(R5158&lt;Variables!$G$12,0,1)</f>
        <v>1</v>
      </c>
      <c r="AP5158" s="86">
        <f t="shared" si="547"/>
        <v>0</v>
      </c>
      <c r="AR5158">
        <v>1</v>
      </c>
      <c r="AS5158">
        <v>0</v>
      </c>
      <c r="AT5158">
        <v>0</v>
      </c>
      <c r="AU5158">
        <v>0</v>
      </c>
      <c r="BA5158">
        <v>2</v>
      </c>
    </row>
    <row r="5159" spans="3:53" ht="12.75" x14ac:dyDescent="0.2">
      <c r="C5159" t="s">
        <v>937</v>
      </c>
      <c r="D5159" t="s">
        <v>928</v>
      </c>
      <c r="E5159">
        <v>10.54</v>
      </c>
      <c r="F5159">
        <v>16.63</v>
      </c>
      <c r="G5159">
        <v>17.39</v>
      </c>
      <c r="H5159">
        <v>2170</v>
      </c>
      <c r="I5159">
        <v>-54.22</v>
      </c>
      <c r="J5159" t="s">
        <v>78</v>
      </c>
      <c r="K5159">
        <v>78.33</v>
      </c>
      <c r="L5159">
        <v>10.13312</v>
      </c>
      <c r="M5159">
        <v>4.6074654203246173</v>
      </c>
      <c r="N5159">
        <v>9.6837799999999987</v>
      </c>
      <c r="O5159">
        <v>9.4613880117061822</v>
      </c>
      <c r="P5159">
        <v>3074000</v>
      </c>
      <c r="Q5159">
        <v>5087000</v>
      </c>
      <c r="R5159">
        <v>0.6</v>
      </c>
      <c r="S5159">
        <v>34.585999999999999</v>
      </c>
      <c r="T5159">
        <v>10.393000000000001</v>
      </c>
      <c r="U5159">
        <v>21.335999999999999</v>
      </c>
      <c r="V5159">
        <f t="shared" si="549"/>
        <v>2.1637355164782441</v>
      </c>
      <c r="AC5159">
        <v>11.92</v>
      </c>
      <c r="AD5159">
        <v>10.029999999999999</v>
      </c>
      <c r="AH5159" s="85">
        <f>IF(AND(M5159&lt;Variables!$G$6,M5159&gt;Variables!$G$5),0,1)</f>
        <v>1</v>
      </c>
      <c r="AI5159" s="85">
        <f t="shared" si="548"/>
        <v>0</v>
      </c>
      <c r="AJ5159" s="85">
        <f>IF(I5159&gt;Variables!$G$7,0,1)</f>
        <v>1</v>
      </c>
      <c r="AK5159" s="85">
        <f>IF(F5159&gt;Variables!$G$8,0,1)</f>
        <v>0</v>
      </c>
      <c r="AL5159" s="85">
        <f>IF(G5159&gt;Variables!$G$9,0,1)</f>
        <v>0</v>
      </c>
      <c r="AM5159" s="85">
        <f>IF(AND(K5159&gt;Variables!$G$10,K5159&lt;Variables!$G$11),0,1)</f>
        <v>1</v>
      </c>
      <c r="AN5159" s="103">
        <f>IF(H5159&lt;Variables!$G$13,1,0)</f>
        <v>1</v>
      </c>
      <c r="AO5159" s="101">
        <f>IF(R5159&lt;Variables!$G$12,0,1)</f>
        <v>0</v>
      </c>
      <c r="AP5159" s="86">
        <f t="shared" si="547"/>
        <v>1</v>
      </c>
      <c r="AR5159">
        <v>0</v>
      </c>
      <c r="AS5159">
        <v>0</v>
      </c>
      <c r="AT5159">
        <v>1</v>
      </c>
      <c r="AU5159">
        <v>0</v>
      </c>
      <c r="BA5159">
        <v>-2.25</v>
      </c>
    </row>
    <row r="5160" spans="3:53" ht="12.75" x14ac:dyDescent="0.2">
      <c r="C5160" t="s">
        <v>937</v>
      </c>
      <c r="D5160" t="s">
        <v>933</v>
      </c>
      <c r="E5160">
        <v>36.26</v>
      </c>
      <c r="F5160">
        <v>8.5500000000000007</v>
      </c>
      <c r="G5160">
        <v>8.61</v>
      </c>
      <c r="H5160">
        <v>5580</v>
      </c>
      <c r="I5160">
        <v>-48.9</v>
      </c>
      <c r="J5160" t="s">
        <v>78</v>
      </c>
      <c r="K5160">
        <v>80.38</v>
      </c>
      <c r="L5160">
        <v>35.671819999999997</v>
      </c>
      <c r="M5160">
        <v>1.845097895201294</v>
      </c>
      <c r="N5160">
        <v>34.907249999999998</v>
      </c>
      <c r="O5160">
        <v>4.0758008723116061</v>
      </c>
      <c r="P5160">
        <v>2220000</v>
      </c>
      <c r="Q5160">
        <v>5093000</v>
      </c>
      <c r="R5160">
        <v>0.44</v>
      </c>
      <c r="S5160">
        <v>34.585999999999999</v>
      </c>
      <c r="T5160">
        <v>10.393000000000001</v>
      </c>
      <c r="U5160">
        <v>21.335999999999999</v>
      </c>
      <c r="V5160">
        <f t="shared" si="549"/>
        <v>2.4718800888504169</v>
      </c>
      <c r="AC5160">
        <v>37.29</v>
      </c>
      <c r="AD5160">
        <v>34.83</v>
      </c>
      <c r="AH5160" s="85">
        <f>IF(AND(M5160&lt;Variables!$G$6,M5160&gt;Variables!$G$5),0,1)</f>
        <v>1</v>
      </c>
      <c r="AI5160" s="85">
        <f t="shared" si="548"/>
        <v>0</v>
      </c>
      <c r="AJ5160" s="85">
        <f>IF(I5160&gt;Variables!$G$7,0,1)</f>
        <v>1</v>
      </c>
      <c r="AK5160" s="85">
        <f>IF(F5160&gt;Variables!$G$8,0,1)</f>
        <v>1</v>
      </c>
      <c r="AL5160" s="85">
        <f>IF(G5160&gt;Variables!$G$9,0,1)</f>
        <v>1</v>
      </c>
      <c r="AM5160" s="85">
        <f>IF(AND(K5160&gt;Variables!$G$10,K5160&lt;Variables!$G$11),0,1)</f>
        <v>1</v>
      </c>
      <c r="AN5160" s="103">
        <f>IF(H5160&lt;Variables!$G$13,1,0)</f>
        <v>0</v>
      </c>
      <c r="AO5160" s="101">
        <f>IF(R5160&lt;Variables!$G$12,0,1)</f>
        <v>0</v>
      </c>
      <c r="AP5160" s="86">
        <f t="shared" si="547"/>
        <v>1</v>
      </c>
      <c r="AR5160">
        <v>1</v>
      </c>
      <c r="AS5160">
        <v>0</v>
      </c>
      <c r="AT5160">
        <v>0</v>
      </c>
      <c r="AU5160">
        <v>0</v>
      </c>
      <c r="BA5160">
        <v>1.54</v>
      </c>
    </row>
    <row r="5161" spans="3:53" ht="12.75" x14ac:dyDescent="0.2">
      <c r="C5161" t="s">
        <v>937</v>
      </c>
      <c r="D5161" t="s">
        <v>608</v>
      </c>
      <c r="E5161">
        <v>37.700000000000003</v>
      </c>
      <c r="F5161">
        <v>8.59</v>
      </c>
      <c r="G5161">
        <v>6.83</v>
      </c>
      <c r="H5161">
        <v>8250</v>
      </c>
      <c r="I5161">
        <v>-12.15</v>
      </c>
      <c r="J5161" t="s">
        <v>78</v>
      </c>
      <c r="K5161">
        <v>63.6</v>
      </c>
      <c r="L5161">
        <v>37.269914999999997</v>
      </c>
      <c r="M5161">
        <v>1.127142361338898</v>
      </c>
      <c r="N5161">
        <v>36.898347999999999</v>
      </c>
      <c r="O5161">
        <v>2.1454944270133698</v>
      </c>
      <c r="P5161">
        <v>12953000</v>
      </c>
      <c r="Q5161">
        <v>19083000</v>
      </c>
      <c r="R5161">
        <v>0.68</v>
      </c>
      <c r="S5161">
        <v>34.585999999999999</v>
      </c>
      <c r="T5161">
        <v>10.393000000000001</v>
      </c>
      <c r="U5161">
        <v>21.335999999999999</v>
      </c>
      <c r="V5161">
        <f t="shared" si="549"/>
        <v>2.4343197535073524</v>
      </c>
      <c r="AC5161">
        <v>38.22</v>
      </c>
      <c r="AD5161">
        <v>35.57</v>
      </c>
      <c r="AH5161" s="85">
        <f>IF(AND(M5161&lt;Variables!$G$6,M5161&gt;Variables!$G$5),0,1)</f>
        <v>1</v>
      </c>
      <c r="AI5161" s="85">
        <f t="shared" si="548"/>
        <v>0</v>
      </c>
      <c r="AJ5161" s="85">
        <f>IF(I5161&gt;Variables!$G$7,0,1)</f>
        <v>1</v>
      </c>
      <c r="AK5161" s="85">
        <f>IF(F5161&gt;Variables!$G$8,0,1)</f>
        <v>1</v>
      </c>
      <c r="AL5161" s="85">
        <f>IF(G5161&gt;Variables!$G$9,0,1)</f>
        <v>1</v>
      </c>
      <c r="AM5161" s="85">
        <f>IF(AND(K5161&gt;Variables!$G$10,K5161&lt;Variables!$G$11),0,1)</f>
        <v>0</v>
      </c>
      <c r="AN5161" s="103">
        <f>IF(H5161&lt;Variables!$G$13,1,0)</f>
        <v>0</v>
      </c>
      <c r="AO5161" s="101">
        <f>IF(R5161&lt;Variables!$G$12,0,1)</f>
        <v>0</v>
      </c>
      <c r="AP5161" s="86">
        <f t="shared" si="547"/>
        <v>1</v>
      </c>
      <c r="AR5161">
        <v>0</v>
      </c>
      <c r="AS5161">
        <v>0</v>
      </c>
      <c r="AT5161">
        <v>1</v>
      </c>
      <c r="AU5161">
        <v>0</v>
      </c>
      <c r="BA5161">
        <v>-1.8</v>
      </c>
    </row>
    <row r="5162" spans="3:53" ht="12.75" x14ac:dyDescent="0.2">
      <c r="C5162" t="s">
        <v>937</v>
      </c>
      <c r="D5162" t="s">
        <v>614</v>
      </c>
      <c r="E5162">
        <v>10.68</v>
      </c>
      <c r="F5162">
        <v>9.18</v>
      </c>
      <c r="G5162">
        <v>5.86</v>
      </c>
      <c r="H5162">
        <v>2500</v>
      </c>
      <c r="I5162">
        <v>-50.328000000000003</v>
      </c>
      <c r="J5162" t="s">
        <v>78</v>
      </c>
      <c r="K5162">
        <v>69.39</v>
      </c>
      <c r="L5162">
        <v>10.521699999999999</v>
      </c>
      <c r="M5162">
        <v>1.4189722193181731</v>
      </c>
      <c r="N5162">
        <v>10.354518000000001</v>
      </c>
      <c r="O5162">
        <v>3.056462888953408</v>
      </c>
      <c r="P5162">
        <v>2021000</v>
      </c>
      <c r="Q5162">
        <v>3620000</v>
      </c>
      <c r="R5162">
        <v>0.56000000000000005</v>
      </c>
      <c r="S5162">
        <v>34.585999999999999</v>
      </c>
      <c r="T5162">
        <v>10.393000000000001</v>
      </c>
      <c r="U5162">
        <v>21.335999999999999</v>
      </c>
      <c r="V5162">
        <f t="shared" si="549"/>
        <v>2.4515270618892382</v>
      </c>
      <c r="AC5162">
        <v>11.42</v>
      </c>
      <c r="AD5162">
        <v>10.199999999999999</v>
      </c>
      <c r="AH5162" s="85">
        <f>IF(AND(M5162&lt;Variables!$G$6,M5162&gt;Variables!$G$5),0,1)</f>
        <v>1</v>
      </c>
      <c r="AI5162" s="85">
        <f t="shared" si="548"/>
        <v>0</v>
      </c>
      <c r="AJ5162" s="85">
        <f>IF(I5162&gt;Variables!$G$7,0,1)</f>
        <v>1</v>
      </c>
      <c r="AK5162" s="85">
        <f>IF(F5162&gt;Variables!$G$8,0,1)</f>
        <v>0</v>
      </c>
      <c r="AL5162" s="85">
        <f>IF(G5162&gt;Variables!$G$9,0,1)</f>
        <v>1</v>
      </c>
      <c r="AM5162" s="85">
        <f>IF(AND(K5162&gt;Variables!$G$10,K5162&lt;Variables!$G$11),0,1)</f>
        <v>0</v>
      </c>
      <c r="AN5162" s="103">
        <f>IF(H5162&lt;Variables!$G$13,1,0)</f>
        <v>0</v>
      </c>
      <c r="AO5162" s="101">
        <f>IF(R5162&lt;Variables!$G$12,0,1)</f>
        <v>0</v>
      </c>
      <c r="AP5162" s="86">
        <f t="shared" si="547"/>
        <v>1</v>
      </c>
      <c r="AR5162">
        <v>0</v>
      </c>
      <c r="AS5162">
        <v>0</v>
      </c>
      <c r="AT5162">
        <v>1</v>
      </c>
      <c r="AU5162">
        <v>0</v>
      </c>
      <c r="BA5162">
        <v>-1.5</v>
      </c>
    </row>
    <row r="5163" spans="3:53" ht="12.75" x14ac:dyDescent="0.2">
      <c r="C5163" t="s">
        <v>937</v>
      </c>
      <c r="D5163" t="s">
        <v>193</v>
      </c>
      <c r="E5163">
        <v>24.45</v>
      </c>
      <c r="F5163">
        <v>9.27</v>
      </c>
      <c r="G5163">
        <v>8.9600000000000009</v>
      </c>
      <c r="H5163">
        <v>9150</v>
      </c>
      <c r="I5163">
        <v>-20.292999999999999</v>
      </c>
      <c r="J5163" t="s">
        <v>78</v>
      </c>
      <c r="K5163">
        <v>69.38</v>
      </c>
      <c r="L5163">
        <v>23.952065000000001</v>
      </c>
      <c r="M5163">
        <v>2.078881298961079</v>
      </c>
      <c r="N5163">
        <v>23.490202</v>
      </c>
      <c r="O5163">
        <v>4.085950389017496</v>
      </c>
      <c r="P5163">
        <v>7262000</v>
      </c>
      <c r="Q5163">
        <v>22202000</v>
      </c>
      <c r="R5163">
        <v>0.33</v>
      </c>
      <c r="S5163">
        <v>34.585999999999999</v>
      </c>
      <c r="T5163">
        <v>10.393000000000001</v>
      </c>
      <c r="U5163">
        <v>21.335999999999999</v>
      </c>
      <c r="V5163">
        <f t="shared" si="549"/>
        <v>2.3973720640976879</v>
      </c>
      <c r="AC5163">
        <v>24.48</v>
      </c>
      <c r="AD5163">
        <v>22.32</v>
      </c>
      <c r="AH5163" s="85">
        <f>IF(AND(M5163&lt;Variables!$G$6,M5163&gt;Variables!$G$5),0,1)</f>
        <v>1</v>
      </c>
      <c r="AI5163" s="85">
        <f t="shared" si="548"/>
        <v>0</v>
      </c>
      <c r="AJ5163" s="85">
        <f>IF(I5163&gt;Variables!$G$7,0,1)</f>
        <v>1</v>
      </c>
      <c r="AK5163" s="85">
        <f>IF(F5163&gt;Variables!$G$8,0,1)</f>
        <v>0</v>
      </c>
      <c r="AL5163" s="85">
        <f>IF(G5163&gt;Variables!$G$9,0,1)</f>
        <v>1</v>
      </c>
      <c r="AM5163" s="85">
        <f>IF(AND(K5163&gt;Variables!$G$10,K5163&lt;Variables!$G$11),0,1)</f>
        <v>0</v>
      </c>
      <c r="AN5163" s="103">
        <f>IF(H5163&lt;Variables!$G$13,1,0)</f>
        <v>0</v>
      </c>
      <c r="AO5163" s="101">
        <f>IF(R5163&lt;Variables!$G$12,0,1)</f>
        <v>0</v>
      </c>
      <c r="AP5163" s="86">
        <f t="shared" si="547"/>
        <v>1</v>
      </c>
      <c r="AR5163">
        <v>0</v>
      </c>
      <c r="AS5163">
        <v>0</v>
      </c>
      <c r="AT5163">
        <v>1</v>
      </c>
      <c r="AU5163">
        <v>0</v>
      </c>
      <c r="BA5163">
        <v>-2.25</v>
      </c>
    </row>
    <row r="5164" spans="3:53" ht="12.75" x14ac:dyDescent="0.2">
      <c r="C5164" t="s">
        <v>937</v>
      </c>
      <c r="D5164" t="s">
        <v>609</v>
      </c>
      <c r="E5164">
        <v>104.18</v>
      </c>
      <c r="F5164">
        <v>9.92</v>
      </c>
      <c r="G5164">
        <v>8.57</v>
      </c>
      <c r="H5164">
        <v>6740</v>
      </c>
      <c r="I5164">
        <v>-78.212000000000003</v>
      </c>
      <c r="J5164" t="s">
        <v>78</v>
      </c>
      <c r="K5164">
        <v>62.98</v>
      </c>
      <c r="L5164">
        <v>103.981235</v>
      </c>
      <c r="M5164">
        <v>0.19115468286176299</v>
      </c>
      <c r="N5164">
        <v>102.01985000000001</v>
      </c>
      <c r="O5164">
        <v>2.117382058491545</v>
      </c>
      <c r="P5164">
        <v>461864</v>
      </c>
      <c r="Q5164">
        <v>875384</v>
      </c>
      <c r="R5164">
        <v>0.53</v>
      </c>
      <c r="S5164">
        <v>34.585999999999999</v>
      </c>
      <c r="T5164">
        <v>10.393000000000001</v>
      </c>
      <c r="U5164">
        <v>21.335999999999999</v>
      </c>
      <c r="V5164">
        <f t="shared" si="549"/>
        <v>2.4893371079267146</v>
      </c>
      <c r="AC5164">
        <v>112.85</v>
      </c>
      <c r="AD5164">
        <v>100.22</v>
      </c>
      <c r="AH5164" s="85">
        <f>IF(AND(M5164&lt;Variables!$G$6,M5164&gt;Variables!$G$5),0,1)</f>
        <v>1</v>
      </c>
      <c r="AI5164" s="85">
        <f t="shared" si="548"/>
        <v>0</v>
      </c>
      <c r="AJ5164" s="85">
        <f>IF(I5164&gt;Variables!$G$7,0,1)</f>
        <v>1</v>
      </c>
      <c r="AK5164" s="85">
        <f>IF(F5164&gt;Variables!$G$8,0,1)</f>
        <v>0</v>
      </c>
      <c r="AL5164" s="85">
        <f>IF(G5164&gt;Variables!$G$9,0,1)</f>
        <v>1</v>
      </c>
      <c r="AM5164" s="85">
        <f>IF(AND(K5164&gt;Variables!$G$10,K5164&lt;Variables!$G$11),0,1)</f>
        <v>0</v>
      </c>
      <c r="AN5164" s="103">
        <f>IF(H5164&lt;Variables!$G$13,1,0)</f>
        <v>0</v>
      </c>
      <c r="AO5164" s="101">
        <f>IF(R5164&lt;Variables!$G$12,0,1)</f>
        <v>0</v>
      </c>
      <c r="AP5164" s="86">
        <f t="shared" si="547"/>
        <v>1</v>
      </c>
      <c r="AR5164">
        <v>0</v>
      </c>
      <c r="AS5164">
        <v>0</v>
      </c>
      <c r="AT5164">
        <v>1</v>
      </c>
      <c r="AU5164">
        <v>0</v>
      </c>
      <c r="BA5164">
        <v>-1.29</v>
      </c>
    </row>
    <row r="5165" spans="3:53" ht="12.75" x14ac:dyDescent="0.2">
      <c r="C5165" t="s">
        <v>937</v>
      </c>
      <c r="D5165" t="s">
        <v>460</v>
      </c>
      <c r="E5165">
        <v>64.88</v>
      </c>
      <c r="F5165">
        <v>10.73</v>
      </c>
      <c r="G5165">
        <v>-2.58</v>
      </c>
      <c r="H5165">
        <v>6210</v>
      </c>
      <c r="I5165">
        <v>-0.13500000000000001</v>
      </c>
      <c r="J5165" t="s">
        <v>78</v>
      </c>
      <c r="K5165">
        <v>62.63</v>
      </c>
      <c r="L5165">
        <v>63.712139999999998</v>
      </c>
      <c r="M5165">
        <v>1.833025856610683</v>
      </c>
      <c r="N5165">
        <v>64.104560000000006</v>
      </c>
      <c r="O5165">
        <v>1.209648736376927</v>
      </c>
      <c r="P5165">
        <v>3952000</v>
      </c>
      <c r="Q5165">
        <v>2294000</v>
      </c>
      <c r="R5165">
        <v>1.72</v>
      </c>
      <c r="S5165">
        <v>34.585999999999999</v>
      </c>
      <c r="T5165">
        <v>10.393000000000001</v>
      </c>
      <c r="U5165">
        <v>21.335999999999999</v>
      </c>
      <c r="V5165">
        <f t="shared" si="549"/>
        <v>2.3833277030768705</v>
      </c>
      <c r="AC5165">
        <v>67</v>
      </c>
      <c r="AD5165">
        <v>63.54</v>
      </c>
      <c r="AH5165" s="85">
        <f>IF(AND(M5165&lt;Variables!$G$6,M5165&gt;Variables!$G$5),0,1)</f>
        <v>1</v>
      </c>
      <c r="AI5165" s="85">
        <f t="shared" si="548"/>
        <v>1</v>
      </c>
      <c r="AJ5165" s="85">
        <f>IF(I5165&gt;Variables!$G$7,0,1)</f>
        <v>1</v>
      </c>
      <c r="AK5165" s="85">
        <f>IF(F5165&gt;Variables!$G$8,0,1)</f>
        <v>0</v>
      </c>
      <c r="AL5165" s="85">
        <f>IF(G5165&gt;Variables!$G$9,0,1)</f>
        <v>1</v>
      </c>
      <c r="AM5165" s="85">
        <f>IF(AND(K5165&gt;Variables!$G$10,K5165&lt;Variables!$G$11),0,1)</f>
        <v>0</v>
      </c>
      <c r="AN5165" s="103">
        <f>IF(H5165&lt;Variables!$G$13,1,0)</f>
        <v>0</v>
      </c>
      <c r="AO5165" s="101">
        <f>IF(R5165&lt;Variables!$G$12,0,1)</f>
        <v>0</v>
      </c>
      <c r="AP5165" s="86">
        <f t="shared" si="547"/>
        <v>1</v>
      </c>
      <c r="AR5165">
        <v>0</v>
      </c>
      <c r="AS5165">
        <v>0</v>
      </c>
      <c r="AT5165">
        <v>1</v>
      </c>
      <c r="AU5165">
        <v>0</v>
      </c>
      <c r="BA5165">
        <v>-1</v>
      </c>
    </row>
    <row r="5166" spans="3:53" ht="12.75" x14ac:dyDescent="0.2">
      <c r="C5166" t="s">
        <v>937</v>
      </c>
      <c r="D5166" t="s">
        <v>615</v>
      </c>
      <c r="E5166">
        <v>38.33</v>
      </c>
      <c r="F5166">
        <v>11.18</v>
      </c>
      <c r="G5166">
        <v>10.119999999999999</v>
      </c>
      <c r="H5166">
        <v>3650</v>
      </c>
      <c r="I5166">
        <v>-1.0669999999999999</v>
      </c>
      <c r="J5166" t="s">
        <v>78</v>
      </c>
      <c r="K5166">
        <v>78.989999999999995</v>
      </c>
      <c r="L5166">
        <v>36.07144000000001</v>
      </c>
      <c r="M5166">
        <v>5.9286793097253412</v>
      </c>
      <c r="N5166">
        <v>35.248818</v>
      </c>
      <c r="O5166">
        <v>8.4007980069005459</v>
      </c>
      <c r="P5166">
        <v>4782000</v>
      </c>
      <c r="Q5166">
        <v>6708000</v>
      </c>
      <c r="R5166">
        <v>0.71</v>
      </c>
      <c r="S5166">
        <v>34.585999999999999</v>
      </c>
      <c r="T5166">
        <v>10.393000000000001</v>
      </c>
      <c r="U5166">
        <v>21.335999999999999</v>
      </c>
      <c r="V5166">
        <f t="shared" si="549"/>
        <v>2.0168232086574891</v>
      </c>
      <c r="AC5166">
        <v>40</v>
      </c>
      <c r="AD5166">
        <v>36</v>
      </c>
      <c r="AH5166" s="85">
        <f>IF(AND(M5166&lt;Variables!$G$6,M5166&gt;Variables!$G$5),0,1)</f>
        <v>1</v>
      </c>
      <c r="AI5166" s="85">
        <f t="shared" si="548"/>
        <v>0</v>
      </c>
      <c r="AJ5166" s="85">
        <f>IF(I5166&gt;Variables!$G$7,0,1)</f>
        <v>1</v>
      </c>
      <c r="AK5166" s="85">
        <f>IF(F5166&gt;Variables!$G$8,0,1)</f>
        <v>0</v>
      </c>
      <c r="AL5166" s="85">
        <f>IF(G5166&gt;Variables!$G$9,0,1)</f>
        <v>1</v>
      </c>
      <c r="AM5166" s="85">
        <f>IF(AND(K5166&gt;Variables!$G$10,K5166&lt;Variables!$G$11),0,1)</f>
        <v>1</v>
      </c>
      <c r="AN5166" s="103">
        <f>IF(H5166&lt;Variables!$G$13,1,0)</f>
        <v>0</v>
      </c>
      <c r="AO5166" s="101">
        <f>IF(R5166&lt;Variables!$G$12,0,1)</f>
        <v>0</v>
      </c>
      <c r="AP5166" s="86">
        <f t="shared" si="547"/>
        <v>1</v>
      </c>
      <c r="AR5166">
        <v>0</v>
      </c>
      <c r="AS5166">
        <v>0</v>
      </c>
      <c r="AT5166">
        <v>1</v>
      </c>
      <c r="AU5166">
        <v>0</v>
      </c>
      <c r="BA5166">
        <v>-2.25</v>
      </c>
    </row>
    <row r="5167" spans="3:53" ht="12.75" x14ac:dyDescent="0.2">
      <c r="C5167" t="s">
        <v>937</v>
      </c>
      <c r="D5167" t="s">
        <v>744</v>
      </c>
      <c r="E5167">
        <v>15.07</v>
      </c>
      <c r="F5167">
        <v>11.74</v>
      </c>
      <c r="G5167">
        <v>10.45</v>
      </c>
      <c r="H5167">
        <v>2490</v>
      </c>
      <c r="I5167">
        <v>-21.972999999999999</v>
      </c>
      <c r="J5167" t="s">
        <v>78</v>
      </c>
      <c r="K5167">
        <v>51.61</v>
      </c>
      <c r="L5167">
        <v>15.131824999999999</v>
      </c>
      <c r="M5167">
        <v>-0.44161890584910579</v>
      </c>
      <c r="N5167">
        <v>14.900256000000001</v>
      </c>
      <c r="O5167">
        <v>1.10564543320596</v>
      </c>
      <c r="P5167">
        <v>6272000</v>
      </c>
      <c r="Q5167">
        <v>10412000</v>
      </c>
      <c r="R5167">
        <v>0.6</v>
      </c>
      <c r="S5167">
        <v>34.585999999999999</v>
      </c>
      <c r="T5167">
        <v>10.393000000000001</v>
      </c>
      <c r="U5167">
        <v>21.335999999999999</v>
      </c>
      <c r="V5167">
        <f t="shared" si="549"/>
        <v>2.3972150781462251</v>
      </c>
      <c r="AC5167">
        <v>15.8</v>
      </c>
      <c r="AD5167">
        <v>10.26</v>
      </c>
      <c r="AH5167" s="85">
        <f>IF(AND(M5167&lt;Variables!$G$6,M5167&gt;Variables!$G$5),0,1)</f>
        <v>1</v>
      </c>
      <c r="AI5167" s="85">
        <f t="shared" si="548"/>
        <v>0</v>
      </c>
      <c r="AJ5167" s="85">
        <f>IF(I5167&gt;Variables!$G$7,0,1)</f>
        <v>1</v>
      </c>
      <c r="AK5167" s="85">
        <f>IF(F5167&gt;Variables!$G$8,0,1)</f>
        <v>0</v>
      </c>
      <c r="AL5167" s="85">
        <f>IF(G5167&gt;Variables!$G$9,0,1)</f>
        <v>1</v>
      </c>
      <c r="AM5167" s="85">
        <f>IF(AND(K5167&gt;Variables!$G$10,K5167&lt;Variables!$G$11),0,1)</f>
        <v>0</v>
      </c>
      <c r="AN5167" s="103">
        <f>IF(H5167&lt;Variables!$G$13,1,0)</f>
        <v>1</v>
      </c>
      <c r="AO5167" s="101">
        <f>IF(R5167&lt;Variables!$G$12,0,1)</f>
        <v>0</v>
      </c>
      <c r="AP5167" s="86">
        <f t="shared" ref="AP5167:AP5230" si="550">IF(J5167="Pass", 0,1)</f>
        <v>1</v>
      </c>
      <c r="AR5167">
        <v>0</v>
      </c>
      <c r="AS5167">
        <v>0</v>
      </c>
      <c r="AT5167">
        <v>1</v>
      </c>
      <c r="AU5167">
        <v>0</v>
      </c>
      <c r="BA5167">
        <v>-2.25</v>
      </c>
    </row>
    <row r="5168" spans="3:53" ht="12.75" x14ac:dyDescent="0.2">
      <c r="C5168" t="s">
        <v>937</v>
      </c>
      <c r="D5168" t="s">
        <v>918</v>
      </c>
      <c r="E5168">
        <v>21.04</v>
      </c>
      <c r="F5168">
        <v>12.07</v>
      </c>
      <c r="G5168">
        <v>7.9</v>
      </c>
      <c r="H5168">
        <v>2140</v>
      </c>
      <c r="I5168">
        <v>2.7090000000000001</v>
      </c>
      <c r="J5168" t="s">
        <v>78</v>
      </c>
      <c r="K5168">
        <v>40.700000000000003</v>
      </c>
      <c r="L5168">
        <v>21.273935000000002</v>
      </c>
      <c r="M5168">
        <v>-1.0996320144815659</v>
      </c>
      <c r="N5168">
        <v>21.164726000000002</v>
      </c>
      <c r="O5168">
        <v>-0.58931072389031891</v>
      </c>
      <c r="P5168">
        <v>417977</v>
      </c>
      <c r="Q5168">
        <v>481143</v>
      </c>
      <c r="R5168">
        <v>0.87</v>
      </c>
      <c r="S5168">
        <v>34.585999999999999</v>
      </c>
      <c r="T5168">
        <v>10.393000000000001</v>
      </c>
      <c r="U5168">
        <v>21.335999999999999</v>
      </c>
      <c r="V5168">
        <f t="shared" si="549"/>
        <v>2.2697080758787691</v>
      </c>
      <c r="AC5168">
        <v>22.47</v>
      </c>
      <c r="AD5168">
        <v>20.92</v>
      </c>
      <c r="AH5168" s="85">
        <f>IF(AND(M5168&lt;Variables!$G$6,M5168&gt;Variables!$G$5),0,1)</f>
        <v>1</v>
      </c>
      <c r="AI5168" s="85">
        <f t="shared" si="548"/>
        <v>0</v>
      </c>
      <c r="AJ5168" s="85">
        <f>IF(I5168&gt;Variables!$G$7,0,1)</f>
        <v>0</v>
      </c>
      <c r="AK5168" s="85">
        <f>IF(F5168&gt;Variables!$G$8,0,1)</f>
        <v>0</v>
      </c>
      <c r="AL5168" s="85">
        <f>IF(G5168&gt;Variables!$G$9,0,1)</f>
        <v>1</v>
      </c>
      <c r="AM5168" s="85">
        <f>IF(AND(K5168&gt;Variables!$G$10,K5168&lt;Variables!$G$11),0,1)</f>
        <v>1</v>
      </c>
      <c r="AN5168" s="103">
        <f>IF(H5168&lt;Variables!$G$13,1,0)</f>
        <v>1</v>
      </c>
      <c r="AO5168" s="101">
        <f>IF(R5168&lt;Variables!$G$12,0,1)</f>
        <v>0</v>
      </c>
      <c r="AP5168" s="86">
        <f t="shared" si="550"/>
        <v>1</v>
      </c>
      <c r="AR5168">
        <v>1</v>
      </c>
      <c r="AS5168">
        <v>0</v>
      </c>
      <c r="AT5168">
        <v>0</v>
      </c>
      <c r="AU5168">
        <v>0</v>
      </c>
      <c r="BA5168">
        <v>1.05</v>
      </c>
    </row>
    <row r="5169" spans="3:53" ht="12.75" x14ac:dyDescent="0.2">
      <c r="C5169" t="s">
        <v>937</v>
      </c>
      <c r="D5169" t="s">
        <v>114</v>
      </c>
      <c r="E5169">
        <v>29.02</v>
      </c>
      <c r="F5169">
        <v>12.7</v>
      </c>
      <c r="G5169">
        <v>0.1</v>
      </c>
      <c r="H5169">
        <v>6070</v>
      </c>
      <c r="I5169">
        <v>-20.972000000000001</v>
      </c>
      <c r="J5169" t="s">
        <v>78</v>
      </c>
      <c r="K5169">
        <v>59.69</v>
      </c>
      <c r="L5169">
        <v>29.00065</v>
      </c>
      <c r="M5169">
        <v>0.1012046281721425</v>
      </c>
      <c r="N5169">
        <v>28.772013999999999</v>
      </c>
      <c r="O5169">
        <v>0.89665603527094939</v>
      </c>
      <c r="P5169">
        <v>1732000</v>
      </c>
      <c r="Q5169">
        <v>1309000</v>
      </c>
      <c r="R5169">
        <v>1.32</v>
      </c>
      <c r="S5169">
        <v>34.585999999999999</v>
      </c>
      <c r="T5169">
        <v>10.393000000000001</v>
      </c>
      <c r="U5169">
        <v>21.335999999999999</v>
      </c>
      <c r="V5169">
        <f t="shared" si="549"/>
        <v>2.4619248964854226</v>
      </c>
      <c r="AC5169">
        <v>29.52</v>
      </c>
      <c r="AD5169">
        <v>28.21</v>
      </c>
      <c r="AH5169" s="85">
        <f>IF(AND(M5169&lt;Variables!$G$6,M5169&gt;Variables!$G$5),0,1)</f>
        <v>1</v>
      </c>
      <c r="AI5169" s="85">
        <f t="shared" si="548"/>
        <v>0</v>
      </c>
      <c r="AJ5169" s="85">
        <f>IF(I5169&gt;Variables!$G$7,0,1)</f>
        <v>1</v>
      </c>
      <c r="AK5169" s="85">
        <f>IF(F5169&gt;Variables!$G$8,0,1)</f>
        <v>0</v>
      </c>
      <c r="AL5169" s="85">
        <f>IF(G5169&gt;Variables!$G$9,0,1)</f>
        <v>1</v>
      </c>
      <c r="AM5169" s="85">
        <f>IF(AND(K5169&gt;Variables!$G$10,K5169&lt;Variables!$G$11),0,1)</f>
        <v>0</v>
      </c>
      <c r="AN5169" s="103">
        <f>IF(H5169&lt;Variables!$G$13,1,0)</f>
        <v>0</v>
      </c>
      <c r="AO5169" s="101">
        <f>IF(R5169&lt;Variables!$G$12,0,1)</f>
        <v>0</v>
      </c>
      <c r="AP5169" s="86">
        <f t="shared" si="550"/>
        <v>1</v>
      </c>
      <c r="AR5169">
        <v>0</v>
      </c>
      <c r="AS5169">
        <v>0</v>
      </c>
      <c r="AT5169">
        <v>1</v>
      </c>
      <c r="AU5169">
        <v>0</v>
      </c>
      <c r="BA5169">
        <v>-2.25</v>
      </c>
    </row>
    <row r="5170" spans="3:53" ht="12.75" x14ac:dyDescent="0.2">
      <c r="C5170" t="s">
        <v>937</v>
      </c>
      <c r="D5170" t="s">
        <v>930</v>
      </c>
      <c r="E5170">
        <v>39.200000000000003</v>
      </c>
      <c r="F5170">
        <v>14.16</v>
      </c>
      <c r="G5170">
        <v>12.19</v>
      </c>
      <c r="H5170">
        <v>1570</v>
      </c>
      <c r="I5170">
        <v>-51.265999999999998</v>
      </c>
      <c r="J5170" t="s">
        <v>78</v>
      </c>
      <c r="K5170">
        <v>69.38</v>
      </c>
      <c r="L5170">
        <v>38.24906</v>
      </c>
      <c r="M5170">
        <v>2.7476230788416691</v>
      </c>
      <c r="N5170">
        <v>36.822726000000003</v>
      </c>
      <c r="O5170">
        <v>6.7275681871027189</v>
      </c>
      <c r="P5170">
        <v>2018000</v>
      </c>
      <c r="Q5170">
        <v>2643000</v>
      </c>
      <c r="R5170">
        <v>0.76</v>
      </c>
      <c r="S5170">
        <v>34.585999999999999</v>
      </c>
      <c r="T5170">
        <v>10.393000000000001</v>
      </c>
      <c r="U5170">
        <v>21.335999999999999</v>
      </c>
      <c r="V5170">
        <f t="shared" si="549"/>
        <v>2.3425556748962721</v>
      </c>
      <c r="AC5170">
        <v>40.5</v>
      </c>
      <c r="AD5170">
        <v>36.630000000000003</v>
      </c>
      <c r="AH5170" s="85">
        <f>IF(AND(M5170&lt;Variables!$G$6,M5170&gt;Variables!$G$5),0,1)</f>
        <v>1</v>
      </c>
      <c r="AI5170" s="85">
        <f t="shared" si="548"/>
        <v>0</v>
      </c>
      <c r="AJ5170" s="85">
        <f>IF(I5170&gt;Variables!$G$7,0,1)</f>
        <v>1</v>
      </c>
      <c r="AK5170" s="85">
        <f>IF(F5170&gt;Variables!$G$8,0,1)</f>
        <v>0</v>
      </c>
      <c r="AL5170" s="85">
        <f>IF(G5170&gt;Variables!$G$9,0,1)</f>
        <v>0</v>
      </c>
      <c r="AM5170" s="85">
        <f>IF(AND(K5170&gt;Variables!$G$10,K5170&lt;Variables!$G$11),0,1)</f>
        <v>0</v>
      </c>
      <c r="AN5170" s="103">
        <f>IF(H5170&lt;Variables!$G$13,1,0)</f>
        <v>1</v>
      </c>
      <c r="AO5170" s="101">
        <f>IF(R5170&lt;Variables!$G$12,0,1)</f>
        <v>0</v>
      </c>
      <c r="AP5170" s="86">
        <f t="shared" si="550"/>
        <v>1</v>
      </c>
      <c r="AR5170">
        <v>1</v>
      </c>
      <c r="AS5170">
        <v>0</v>
      </c>
      <c r="AT5170">
        <v>0</v>
      </c>
      <c r="AU5170">
        <v>0</v>
      </c>
      <c r="BA5170">
        <v>2</v>
      </c>
    </row>
    <row r="5171" spans="3:53" ht="12.75" x14ac:dyDescent="0.2">
      <c r="C5171" t="s">
        <v>937</v>
      </c>
      <c r="D5171" t="s">
        <v>923</v>
      </c>
      <c r="E5171">
        <v>3.35</v>
      </c>
      <c r="F5171">
        <v>18.34</v>
      </c>
      <c r="G5171">
        <v>4.3600000000000003</v>
      </c>
      <c r="H5171">
        <v>33.81</v>
      </c>
      <c r="I5171">
        <v>-92.997</v>
      </c>
      <c r="J5171" t="s">
        <v>76</v>
      </c>
      <c r="K5171">
        <v>36.39</v>
      </c>
      <c r="L5171">
        <v>3.505525</v>
      </c>
      <c r="M5171">
        <v>-4.4365679891029144</v>
      </c>
      <c r="N5171">
        <v>3.515628</v>
      </c>
      <c r="O5171">
        <v>-4.7111924242269057</v>
      </c>
      <c r="P5171">
        <v>2980000</v>
      </c>
      <c r="Q5171">
        <v>375990</v>
      </c>
      <c r="R5171">
        <v>7.93</v>
      </c>
      <c r="S5171">
        <v>34.585999999999999</v>
      </c>
      <c r="T5171">
        <v>10.393000000000001</v>
      </c>
      <c r="U5171">
        <v>21.335999999999999</v>
      </c>
      <c r="V5171">
        <f t="shared" si="549"/>
        <v>2.1669688460387531</v>
      </c>
      <c r="AC5171">
        <v>3.55</v>
      </c>
      <c r="AD5171">
        <v>3.21</v>
      </c>
      <c r="AH5171" s="85">
        <f>IF(AND(M5171&lt;Variables!$G$6,M5171&gt;Variables!$G$5),0,1)</f>
        <v>0</v>
      </c>
      <c r="AI5171" s="85">
        <f t="shared" si="548"/>
        <v>1</v>
      </c>
      <c r="AJ5171" s="85">
        <f>IF(I5171&gt;Variables!$G$7,0,1)</f>
        <v>1</v>
      </c>
      <c r="AK5171" s="85">
        <f>IF(F5171&gt;Variables!$G$8,0,1)</f>
        <v>0</v>
      </c>
      <c r="AL5171" s="85">
        <f>IF(G5171&gt;Variables!$G$9,0,1)</f>
        <v>1</v>
      </c>
      <c r="AM5171" s="85">
        <f>IF(AND(K5171&gt;Variables!$G$10,K5171&lt;Variables!$G$11),0,1)</f>
        <v>1</v>
      </c>
      <c r="AN5171" s="103">
        <f>IF(H5171&lt;Variables!$G$13,1,0)</f>
        <v>1</v>
      </c>
      <c r="AO5171" s="101">
        <f>IF(R5171&lt;Variables!$G$12,0,1)</f>
        <v>1</v>
      </c>
      <c r="AP5171" s="86">
        <f t="shared" si="550"/>
        <v>0</v>
      </c>
      <c r="AR5171">
        <v>0</v>
      </c>
      <c r="AS5171">
        <v>0</v>
      </c>
      <c r="AT5171">
        <v>1</v>
      </c>
      <c r="AU5171">
        <v>0</v>
      </c>
      <c r="BA5171">
        <v>-2.25</v>
      </c>
    </row>
    <row r="5172" spans="3:53" ht="12.75" x14ac:dyDescent="0.2">
      <c r="C5172" t="s">
        <v>937</v>
      </c>
      <c r="D5172" t="s">
        <v>920</v>
      </c>
      <c r="E5172">
        <v>15.75</v>
      </c>
      <c r="F5172">
        <v>18.96</v>
      </c>
      <c r="G5172">
        <v>6.71</v>
      </c>
      <c r="H5172">
        <v>-99999</v>
      </c>
      <c r="I5172">
        <v>6.1239999999999997</v>
      </c>
      <c r="J5172" t="s">
        <v>78</v>
      </c>
      <c r="K5172">
        <v>49.62</v>
      </c>
      <c r="L5172">
        <v>15.697975</v>
      </c>
      <c r="M5172">
        <v>0.33141217258914252</v>
      </c>
      <c r="N5172">
        <v>16.22352972972973</v>
      </c>
      <c r="O5172">
        <v>-2.9187836285834901</v>
      </c>
      <c r="P5172">
        <v>106590</v>
      </c>
      <c r="Q5172"/>
      <c r="R5172"/>
      <c r="S5172">
        <v>34.585999999999999</v>
      </c>
      <c r="T5172">
        <v>10.393000000000001</v>
      </c>
      <c r="U5172">
        <v>21.335999999999999</v>
      </c>
      <c r="V5172">
        <f t="shared" si="549"/>
        <v>2.3548101884873689</v>
      </c>
      <c r="AC5172">
        <v>15.9481</v>
      </c>
      <c r="AD5172">
        <v>14.58</v>
      </c>
      <c r="AH5172" s="85">
        <f>IF(AND(M5172&lt;Variables!$G$6,M5172&gt;Variables!$G$5),0,1)</f>
        <v>1</v>
      </c>
      <c r="AI5172" s="85">
        <f t="shared" si="548"/>
        <v>1</v>
      </c>
      <c r="AJ5172" s="85">
        <f>IF(I5172&gt;Variables!$G$7,0,1)</f>
        <v>0</v>
      </c>
      <c r="AK5172" s="85">
        <f>IF(F5172&gt;Variables!$G$8,0,1)</f>
        <v>0</v>
      </c>
      <c r="AL5172" s="85">
        <f>IF(G5172&gt;Variables!$G$9,0,1)</f>
        <v>1</v>
      </c>
      <c r="AM5172" s="85">
        <f>IF(AND(K5172&gt;Variables!$G$10,K5172&lt;Variables!$G$11),0,1)</f>
        <v>1</v>
      </c>
      <c r="AN5172" s="103">
        <f>IF(H5172&lt;Variables!$G$13,1,0)</f>
        <v>1</v>
      </c>
      <c r="AO5172" s="101">
        <f>IF(R5172&lt;Variables!$G$12,0,1)</f>
        <v>0</v>
      </c>
      <c r="AP5172" s="86">
        <f t="shared" si="550"/>
        <v>1</v>
      </c>
      <c r="AR5172">
        <v>0</v>
      </c>
      <c r="AS5172">
        <v>0</v>
      </c>
      <c r="AT5172">
        <v>1</v>
      </c>
      <c r="AU5172">
        <v>0</v>
      </c>
      <c r="BA5172">
        <v>-2.25</v>
      </c>
    </row>
    <row r="5173" spans="3:53" ht="12.75" x14ac:dyDescent="0.2">
      <c r="C5173" t="s">
        <v>937</v>
      </c>
      <c r="D5173" t="s">
        <v>336</v>
      </c>
      <c r="E5173">
        <v>12.2</v>
      </c>
      <c r="F5173">
        <v>20.14</v>
      </c>
      <c r="G5173">
        <v>18.27</v>
      </c>
      <c r="H5173">
        <v>1970</v>
      </c>
      <c r="I5173">
        <v>-37.033999999999999</v>
      </c>
      <c r="J5173" t="s">
        <v>78</v>
      </c>
      <c r="K5173">
        <v>70.430000000000007</v>
      </c>
      <c r="L5173">
        <v>11.86467</v>
      </c>
      <c r="M5173">
        <v>2.573438620711741</v>
      </c>
      <c r="N5173">
        <v>11.417261999999999</v>
      </c>
      <c r="O5173">
        <v>6.5929817499151788</v>
      </c>
      <c r="P5173">
        <v>6265000</v>
      </c>
      <c r="Q5173">
        <v>3998000</v>
      </c>
      <c r="R5173">
        <v>1.57</v>
      </c>
      <c r="S5173">
        <v>34.585999999999999</v>
      </c>
      <c r="T5173">
        <v>10.393000000000001</v>
      </c>
      <c r="U5173">
        <v>21.335999999999999</v>
      </c>
      <c r="V5173">
        <f t="shared" si="549"/>
        <v>2.3599077821124395</v>
      </c>
      <c r="AC5173">
        <v>12.54</v>
      </c>
      <c r="AD5173">
        <v>11.38</v>
      </c>
      <c r="AH5173" s="85">
        <f>IF(AND(M5173&lt;Variables!$G$6,M5173&gt;Variables!$G$5),0,1)</f>
        <v>1</v>
      </c>
      <c r="AI5173" s="85">
        <f t="shared" si="548"/>
        <v>0</v>
      </c>
      <c r="AJ5173" s="85">
        <f>IF(I5173&gt;Variables!$G$7,0,1)</f>
        <v>1</v>
      </c>
      <c r="AK5173" s="85">
        <f>IF(F5173&gt;Variables!$G$8,0,1)</f>
        <v>0</v>
      </c>
      <c r="AL5173" s="85">
        <f>IF(G5173&gt;Variables!$G$9,0,1)</f>
        <v>0</v>
      </c>
      <c r="AM5173" s="85">
        <f>IF(AND(K5173&gt;Variables!$G$10,K5173&lt;Variables!$G$11),0,1)</f>
        <v>0</v>
      </c>
      <c r="AN5173" s="103">
        <f>IF(H5173&lt;Variables!$G$13,1,0)</f>
        <v>1</v>
      </c>
      <c r="AO5173" s="101">
        <f>IF(R5173&lt;Variables!$G$12,0,1)</f>
        <v>0</v>
      </c>
      <c r="AP5173" s="86">
        <f t="shared" si="550"/>
        <v>1</v>
      </c>
      <c r="AR5173">
        <v>0</v>
      </c>
      <c r="AS5173">
        <v>0</v>
      </c>
      <c r="AT5173">
        <v>1</v>
      </c>
      <c r="AU5173">
        <v>0</v>
      </c>
      <c r="BA5173">
        <v>-2.25</v>
      </c>
    </row>
    <row r="5174" spans="3:53" ht="12.75" x14ac:dyDescent="0.2">
      <c r="C5174" t="s">
        <v>937</v>
      </c>
      <c r="D5174" t="s">
        <v>748</v>
      </c>
      <c r="E5174">
        <v>17.09</v>
      </c>
      <c r="F5174">
        <v>20.67</v>
      </c>
      <c r="G5174">
        <v>12.41</v>
      </c>
      <c r="H5174">
        <v>1940</v>
      </c>
      <c r="I5174">
        <v>-42.314</v>
      </c>
      <c r="J5174" t="s">
        <v>78</v>
      </c>
      <c r="K5174">
        <v>61.36</v>
      </c>
      <c r="L5174">
        <v>16.792490000000001</v>
      </c>
      <c r="M5174">
        <v>1.14640532761966</v>
      </c>
      <c r="N5174">
        <v>16.254587999999998</v>
      </c>
      <c r="O5174">
        <v>4.4935743680492006</v>
      </c>
      <c r="P5174">
        <v>26639000</v>
      </c>
      <c r="Q5174">
        <v>16062000</v>
      </c>
      <c r="R5174">
        <v>1.66</v>
      </c>
      <c r="S5174">
        <v>34.585999999999999</v>
      </c>
      <c r="T5174">
        <v>10.393000000000001</v>
      </c>
      <c r="U5174">
        <v>21.335999999999999</v>
      </c>
      <c r="V5174">
        <f t="shared" si="549"/>
        <v>2.4172721623430475</v>
      </c>
      <c r="AC5174">
        <v>17.3</v>
      </c>
      <c r="AD5174">
        <v>15.2</v>
      </c>
      <c r="AH5174" s="85">
        <f>IF(AND(M5174&lt;Variables!$G$6,M5174&gt;Variables!$G$5),0,1)</f>
        <v>1</v>
      </c>
      <c r="AI5174" s="85">
        <f t="shared" si="548"/>
        <v>0</v>
      </c>
      <c r="AJ5174" s="85">
        <f>IF(I5174&gt;Variables!$G$7,0,1)</f>
        <v>1</v>
      </c>
      <c r="AK5174" s="85">
        <f>IF(F5174&gt;Variables!$G$8,0,1)</f>
        <v>0</v>
      </c>
      <c r="AL5174" s="85">
        <f>IF(G5174&gt;Variables!$G$9,0,1)</f>
        <v>0</v>
      </c>
      <c r="AM5174" s="85">
        <f>IF(AND(K5174&gt;Variables!$G$10,K5174&lt;Variables!$G$11),0,1)</f>
        <v>0</v>
      </c>
      <c r="AN5174" s="103">
        <f>IF(H5174&lt;Variables!$G$13,1,0)</f>
        <v>1</v>
      </c>
      <c r="AO5174" s="101">
        <f>IF(R5174&lt;Variables!$G$12,0,1)</f>
        <v>0</v>
      </c>
      <c r="AP5174" s="86">
        <f t="shared" si="550"/>
        <v>1</v>
      </c>
      <c r="AR5174">
        <v>0</v>
      </c>
      <c r="AS5174">
        <v>0</v>
      </c>
      <c r="AT5174">
        <v>1</v>
      </c>
      <c r="AU5174">
        <v>0</v>
      </c>
      <c r="BA5174">
        <v>-2.25</v>
      </c>
    </row>
    <row r="5175" spans="3:53" ht="12.75" x14ac:dyDescent="0.2">
      <c r="C5175" t="s">
        <v>937</v>
      </c>
      <c r="D5175" t="s">
        <v>320</v>
      </c>
      <c r="E5175">
        <v>337.27</v>
      </c>
      <c r="F5175">
        <v>21.58</v>
      </c>
      <c r="G5175">
        <v>15.86</v>
      </c>
      <c r="H5175">
        <v>20600</v>
      </c>
      <c r="I5175">
        <v>1.38</v>
      </c>
      <c r="J5175" t="s">
        <v>78</v>
      </c>
      <c r="K5175">
        <v>64.58</v>
      </c>
      <c r="L5175">
        <v>330.88893999999999</v>
      </c>
      <c r="M5175">
        <v>2.2427645964836449</v>
      </c>
      <c r="N5175">
        <v>325.644094</v>
      </c>
      <c r="O5175">
        <v>3.8894935401469342</v>
      </c>
      <c r="P5175">
        <v>7161000</v>
      </c>
      <c r="Q5175">
        <v>13524000</v>
      </c>
      <c r="R5175">
        <v>0.53</v>
      </c>
      <c r="S5175">
        <v>34.585999999999999</v>
      </c>
      <c r="T5175">
        <v>10.393000000000001</v>
      </c>
      <c r="U5175">
        <v>21.335999999999999</v>
      </c>
      <c r="V5175">
        <f t="shared" si="549"/>
        <v>2.3653007419167045</v>
      </c>
      <c r="AC5175">
        <v>339.7099</v>
      </c>
      <c r="AD5175">
        <v>281</v>
      </c>
      <c r="AH5175" s="85">
        <f>IF(AND(M5175&lt;Variables!$G$6,M5175&gt;Variables!$G$5),0,1)</f>
        <v>1</v>
      </c>
      <c r="AI5175" s="85">
        <f t="shared" si="548"/>
        <v>0</v>
      </c>
      <c r="AJ5175" s="85">
        <f>IF(I5175&gt;Variables!$G$7,0,1)</f>
        <v>0</v>
      </c>
      <c r="AK5175" s="85">
        <f>IF(F5175&gt;Variables!$G$8,0,1)</f>
        <v>0</v>
      </c>
      <c r="AL5175" s="85">
        <f>IF(G5175&gt;Variables!$G$9,0,1)</f>
        <v>0</v>
      </c>
      <c r="AM5175" s="85">
        <f>IF(AND(K5175&gt;Variables!$G$10,K5175&lt;Variables!$G$11),0,1)</f>
        <v>0</v>
      </c>
      <c r="AN5175" s="103">
        <f>IF(H5175&lt;Variables!$G$13,1,0)</f>
        <v>0</v>
      </c>
      <c r="AO5175" s="101">
        <f>IF(R5175&lt;Variables!$G$12,0,1)</f>
        <v>0</v>
      </c>
      <c r="AP5175" s="86">
        <f t="shared" si="550"/>
        <v>1</v>
      </c>
      <c r="AR5175">
        <v>0</v>
      </c>
      <c r="AS5175">
        <v>0</v>
      </c>
      <c r="AT5175">
        <v>1</v>
      </c>
      <c r="AU5175">
        <v>0</v>
      </c>
      <c r="BA5175">
        <v>-2.25</v>
      </c>
    </row>
    <row r="5176" spans="3:53" ht="12.75" x14ac:dyDescent="0.2">
      <c r="C5176" t="s">
        <v>937</v>
      </c>
      <c r="D5176" t="s">
        <v>916</v>
      </c>
      <c r="E5176">
        <v>0.67</v>
      </c>
      <c r="F5176">
        <v>22.11</v>
      </c>
      <c r="G5176">
        <v>-4.21</v>
      </c>
      <c r="H5176">
        <v>37.11</v>
      </c>
      <c r="I5176">
        <v>-81.468000000000004</v>
      </c>
      <c r="J5176" t="s">
        <v>78</v>
      </c>
      <c r="K5176">
        <v>39.630000000000003</v>
      </c>
      <c r="L5176">
        <v>0.68657504999999985</v>
      </c>
      <c r="M5176">
        <v>-2.253948785351263</v>
      </c>
      <c r="N5176">
        <v>0.71253373999999992</v>
      </c>
      <c r="O5176">
        <v>-5.8149863892760907</v>
      </c>
      <c r="P5176">
        <v>30270000</v>
      </c>
      <c r="Q5176">
        <v>2690000</v>
      </c>
      <c r="R5176">
        <v>11.25</v>
      </c>
      <c r="S5176">
        <v>34.585999999999999</v>
      </c>
      <c r="T5176">
        <v>10.393000000000001</v>
      </c>
      <c r="U5176">
        <v>21.335999999999999</v>
      </c>
      <c r="V5176">
        <f t="shared" si="549"/>
        <v>2.2506669479841133</v>
      </c>
      <c r="AC5176">
        <v>0.68830000000000002</v>
      </c>
      <c r="AD5176">
        <v>0.60519999999999996</v>
      </c>
      <c r="AH5176" s="85">
        <f>IF(AND(M5176&lt;Variables!$G$6,M5176&gt;Variables!$G$5),0,1)</f>
        <v>0</v>
      </c>
      <c r="AI5176" s="85">
        <f t="shared" si="548"/>
        <v>1</v>
      </c>
      <c r="AJ5176" s="85">
        <f>IF(I5176&gt;Variables!$G$7,0,1)</f>
        <v>1</v>
      </c>
      <c r="AK5176" s="85">
        <f>IF(F5176&gt;Variables!$G$8,0,1)</f>
        <v>0</v>
      </c>
      <c r="AL5176" s="85">
        <f>IF(G5176&gt;Variables!$G$9,0,1)</f>
        <v>1</v>
      </c>
      <c r="AM5176" s="85">
        <f>IF(AND(K5176&gt;Variables!$G$10,K5176&lt;Variables!$G$11),0,1)</f>
        <v>1</v>
      </c>
      <c r="AN5176" s="103">
        <f>IF(H5176&lt;Variables!$G$13,1,0)</f>
        <v>1</v>
      </c>
      <c r="AO5176" s="101">
        <f>IF(R5176&lt;Variables!$G$12,0,1)</f>
        <v>1</v>
      </c>
      <c r="AP5176" s="86">
        <f t="shared" si="550"/>
        <v>1</v>
      </c>
      <c r="AR5176">
        <v>0</v>
      </c>
      <c r="AS5176">
        <v>0</v>
      </c>
      <c r="AT5176">
        <v>1</v>
      </c>
      <c r="AU5176">
        <v>0</v>
      </c>
      <c r="BA5176">
        <v>-2.25</v>
      </c>
    </row>
    <row r="5177" spans="3:53" ht="12.75" x14ac:dyDescent="0.2">
      <c r="C5177" t="s">
        <v>937</v>
      </c>
      <c r="D5177" t="s">
        <v>917</v>
      </c>
      <c r="E5177">
        <v>6.91</v>
      </c>
      <c r="F5177">
        <v>23.96</v>
      </c>
      <c r="G5177">
        <v>12.13</v>
      </c>
      <c r="H5177">
        <v>630.01</v>
      </c>
      <c r="I5177">
        <v>-66.783000000000001</v>
      </c>
      <c r="J5177" t="s">
        <v>78</v>
      </c>
      <c r="K5177">
        <v>65.430000000000007</v>
      </c>
      <c r="L5177">
        <v>6.7905800000000012</v>
      </c>
      <c r="M5177">
        <v>1.7203243316476471</v>
      </c>
      <c r="N5177">
        <v>6.6347599999999991</v>
      </c>
      <c r="O5177">
        <v>4.1092669516305174</v>
      </c>
      <c r="P5177">
        <v>14310000</v>
      </c>
      <c r="Q5177">
        <v>4690000</v>
      </c>
      <c r="R5177">
        <v>3.05</v>
      </c>
      <c r="S5177">
        <v>34.585999999999999</v>
      </c>
      <c r="T5177">
        <v>10.393000000000001</v>
      </c>
      <c r="U5177">
        <v>21.335999999999999</v>
      </c>
      <c r="V5177">
        <f t="shared" si="549"/>
        <v>2.4054655497621718</v>
      </c>
      <c r="AC5177">
        <v>7.36</v>
      </c>
      <c r="AD5177">
        <v>6.3</v>
      </c>
      <c r="AH5177" s="85">
        <f>IF(AND(M5177&lt;Variables!$G$6,M5177&gt;Variables!$G$5),0,1)</f>
        <v>1</v>
      </c>
      <c r="AI5177" s="85">
        <f t="shared" si="548"/>
        <v>0</v>
      </c>
      <c r="AJ5177" s="85">
        <f>IF(I5177&gt;Variables!$G$7,0,1)</f>
        <v>1</v>
      </c>
      <c r="AK5177" s="85">
        <f>IF(F5177&gt;Variables!$G$8,0,1)</f>
        <v>0</v>
      </c>
      <c r="AL5177" s="85">
        <f>IF(G5177&gt;Variables!$G$9,0,1)</f>
        <v>0</v>
      </c>
      <c r="AM5177" s="85">
        <f>IF(AND(K5177&gt;Variables!$G$10,K5177&lt;Variables!$G$11),0,1)</f>
        <v>0</v>
      </c>
      <c r="AN5177" s="103">
        <f>IF(H5177&lt;Variables!$G$13,1,0)</f>
        <v>1</v>
      </c>
      <c r="AO5177" s="101">
        <f>IF(R5177&lt;Variables!$G$12,0,1)</f>
        <v>1</v>
      </c>
      <c r="AP5177" s="86">
        <f t="shared" si="550"/>
        <v>1</v>
      </c>
      <c r="AR5177">
        <v>1</v>
      </c>
      <c r="AS5177">
        <v>0</v>
      </c>
      <c r="AT5177">
        <v>0</v>
      </c>
      <c r="AU5177">
        <v>0</v>
      </c>
      <c r="BA5177">
        <v>2</v>
      </c>
    </row>
    <row r="5178" spans="3:53" ht="12.75" x14ac:dyDescent="0.2">
      <c r="C5178" t="s">
        <v>937</v>
      </c>
      <c r="D5178" t="s">
        <v>817</v>
      </c>
      <c r="E5178">
        <v>3.5</v>
      </c>
      <c r="F5178">
        <v>31.32</v>
      </c>
      <c r="G5178">
        <v>30.08</v>
      </c>
      <c r="H5178">
        <v>57.82</v>
      </c>
      <c r="I5178">
        <v>-51.808999999999997</v>
      </c>
      <c r="J5178" t="s">
        <v>78</v>
      </c>
      <c r="K5178">
        <v>59.01</v>
      </c>
      <c r="L5178">
        <v>3.4038849999999998</v>
      </c>
      <c r="M5178">
        <v>2.4182661870186539</v>
      </c>
      <c r="N5178">
        <v>3.341186</v>
      </c>
      <c r="O5178">
        <v>4.3401953677526679</v>
      </c>
      <c r="P5178">
        <v>8250000</v>
      </c>
      <c r="Q5178">
        <v>3230000</v>
      </c>
      <c r="R5178">
        <v>2.5499999999999998</v>
      </c>
      <c r="S5178">
        <v>34.585999999999999</v>
      </c>
      <c r="T5178">
        <v>10.393000000000001</v>
      </c>
      <c r="U5178">
        <v>21.335999999999999</v>
      </c>
      <c r="V5178">
        <f t="shared" si="549"/>
        <v>2.3345432648770448</v>
      </c>
      <c r="AC5178">
        <v>3.57</v>
      </c>
      <c r="AD5178">
        <v>3.03</v>
      </c>
      <c r="AH5178" s="85">
        <f>IF(AND(M5178&lt;Variables!$G$6,M5178&gt;Variables!$G$5),0,1)</f>
        <v>1</v>
      </c>
      <c r="AI5178" s="85">
        <f t="shared" si="548"/>
        <v>0</v>
      </c>
      <c r="AJ5178" s="85">
        <f>IF(I5178&gt;Variables!$G$7,0,1)</f>
        <v>1</v>
      </c>
      <c r="AK5178" s="85">
        <f>IF(F5178&gt;Variables!$G$8,0,1)</f>
        <v>0</v>
      </c>
      <c r="AL5178" s="85">
        <f>IF(G5178&gt;Variables!$G$9,0,1)</f>
        <v>0</v>
      </c>
      <c r="AM5178" s="85">
        <f>IF(AND(K5178&gt;Variables!$G$10,K5178&lt;Variables!$G$11),0,1)</f>
        <v>0</v>
      </c>
      <c r="AN5178" s="103">
        <f>IF(H5178&lt;Variables!$G$13,1,0)</f>
        <v>1</v>
      </c>
      <c r="AO5178" s="101">
        <f>IF(R5178&lt;Variables!$G$12,0,1)</f>
        <v>1</v>
      </c>
      <c r="AP5178" s="86">
        <f t="shared" si="550"/>
        <v>1</v>
      </c>
      <c r="AR5178">
        <v>0</v>
      </c>
      <c r="AS5178">
        <v>0</v>
      </c>
      <c r="AT5178">
        <v>1</v>
      </c>
      <c r="AU5178">
        <v>0</v>
      </c>
      <c r="BA5178">
        <v>-2.25</v>
      </c>
    </row>
    <row r="5179" spans="3:53" ht="12.75" x14ac:dyDescent="0.2">
      <c r="C5179" t="s">
        <v>937</v>
      </c>
      <c r="D5179" t="s">
        <v>679</v>
      </c>
      <c r="E5179">
        <v>0.12</v>
      </c>
      <c r="F5179">
        <v>37.5</v>
      </c>
      <c r="G5179">
        <v>33.56</v>
      </c>
      <c r="H5179">
        <v>-99999</v>
      </c>
      <c r="I5179">
        <v>-8.3010000000000002</v>
      </c>
      <c r="J5179" t="s">
        <v>78</v>
      </c>
      <c r="K5179">
        <v>85.01</v>
      </c>
      <c r="L5179">
        <v>0.114955</v>
      </c>
      <c r="M5179">
        <v>4.5626549519377271</v>
      </c>
      <c r="N5179">
        <v>0.10245625</v>
      </c>
      <c r="O5179">
        <v>17.31836759592511</v>
      </c>
      <c r="P5179">
        <v>5322000</v>
      </c>
      <c r="Q5179">
        <v>1167000</v>
      </c>
      <c r="R5179">
        <v>4.5599999999999996</v>
      </c>
      <c r="S5179">
        <v>34.585999999999999</v>
      </c>
      <c r="T5179">
        <v>10.393000000000001</v>
      </c>
      <c r="U5179">
        <v>21.335999999999999</v>
      </c>
      <c r="V5179">
        <f t="shared" si="549"/>
        <v>2.1497496392327413</v>
      </c>
      <c r="AC5179">
        <v>0.125</v>
      </c>
      <c r="AD5179">
        <v>0.105</v>
      </c>
      <c r="AH5179" s="85">
        <f>IF(AND(M5179&lt;Variables!$G$6,M5179&gt;Variables!$G$5),0,1)</f>
        <v>1</v>
      </c>
      <c r="AI5179" s="85">
        <f t="shared" si="548"/>
        <v>0</v>
      </c>
      <c r="AJ5179" s="85">
        <f>IF(I5179&gt;Variables!$G$7,0,1)</f>
        <v>1</v>
      </c>
      <c r="AK5179" s="85">
        <f>IF(F5179&gt;Variables!$G$8,0,1)</f>
        <v>0</v>
      </c>
      <c r="AL5179" s="85">
        <f>IF(G5179&gt;Variables!$G$9,0,1)</f>
        <v>0</v>
      </c>
      <c r="AM5179" s="85">
        <f>IF(AND(K5179&gt;Variables!$G$10,K5179&lt;Variables!$G$11),0,1)</f>
        <v>1</v>
      </c>
      <c r="AN5179" s="103">
        <f>IF(H5179&lt;Variables!$G$13,1,0)</f>
        <v>1</v>
      </c>
      <c r="AO5179" s="101">
        <f>IF(R5179&lt;Variables!$G$12,0,1)</f>
        <v>1</v>
      </c>
      <c r="AP5179" s="86">
        <f t="shared" si="550"/>
        <v>1</v>
      </c>
      <c r="AR5179">
        <v>0</v>
      </c>
      <c r="AS5179">
        <v>0</v>
      </c>
      <c r="AT5179">
        <v>1</v>
      </c>
      <c r="AU5179">
        <v>0</v>
      </c>
      <c r="BA5179">
        <v>-2.25</v>
      </c>
    </row>
    <row r="5180" spans="3:53" ht="12.75" x14ac:dyDescent="0.2">
      <c r="C5180" t="s">
        <v>937</v>
      </c>
      <c r="D5180" t="s">
        <v>932</v>
      </c>
      <c r="E5180">
        <v>4.08</v>
      </c>
      <c r="F5180">
        <v>41.32</v>
      </c>
      <c r="G5180">
        <v>18.3</v>
      </c>
      <c r="H5180">
        <v>13.08</v>
      </c>
      <c r="I5180">
        <v>-17.422000000000001</v>
      </c>
      <c r="J5180" t="s">
        <v>78</v>
      </c>
      <c r="K5180">
        <v>57.08</v>
      </c>
      <c r="L5180">
        <v>4.1081649999999996</v>
      </c>
      <c r="M5180">
        <v>-0.44216821865722938</v>
      </c>
      <c r="N5180">
        <v>3.8295759999999999</v>
      </c>
      <c r="O5180">
        <v>6.8003350762590831</v>
      </c>
      <c r="P5180">
        <v>7110000</v>
      </c>
      <c r="Q5180">
        <v>276860</v>
      </c>
      <c r="R5180">
        <v>25.68</v>
      </c>
      <c r="S5180">
        <v>34.585999999999999</v>
      </c>
      <c r="T5180">
        <v>10.393000000000001</v>
      </c>
      <c r="U5180">
        <v>21.335999999999999</v>
      </c>
      <c r="V5180">
        <f t="shared" si="549"/>
        <v>2.4608862049387006</v>
      </c>
      <c r="AC5180">
        <v>4.8</v>
      </c>
      <c r="AD5180">
        <v>3.6</v>
      </c>
      <c r="AH5180" s="85">
        <f>IF(AND(M5180&lt;Variables!$G$6,M5180&gt;Variables!$G$5),0,1)</f>
        <v>1</v>
      </c>
      <c r="AI5180" s="85">
        <f t="shared" si="548"/>
        <v>0</v>
      </c>
      <c r="AJ5180" s="85">
        <f>IF(I5180&gt;Variables!$G$7,0,1)</f>
        <v>1</v>
      </c>
      <c r="AK5180" s="85">
        <f>IF(F5180&gt;Variables!$G$8,0,1)</f>
        <v>0</v>
      </c>
      <c r="AL5180" s="85">
        <f>IF(G5180&gt;Variables!$G$9,0,1)</f>
        <v>0</v>
      </c>
      <c r="AM5180" s="85">
        <f>IF(AND(K5180&gt;Variables!$G$10,K5180&lt;Variables!$G$11),0,1)</f>
        <v>0</v>
      </c>
      <c r="AN5180" s="103">
        <f>IF(H5180&lt;Variables!$G$13,1,0)</f>
        <v>1</v>
      </c>
      <c r="AO5180" s="101">
        <f>IF(R5180&lt;Variables!$G$12,0,1)</f>
        <v>1</v>
      </c>
      <c r="AP5180" s="86">
        <f t="shared" si="550"/>
        <v>1</v>
      </c>
      <c r="AR5180">
        <v>1</v>
      </c>
      <c r="AS5180">
        <v>0</v>
      </c>
      <c r="AT5180">
        <v>0</v>
      </c>
      <c r="AU5180">
        <v>0</v>
      </c>
      <c r="BA5180">
        <v>2</v>
      </c>
    </row>
    <row r="5181" spans="3:53" ht="12.75" x14ac:dyDescent="0.2">
      <c r="C5181" t="s">
        <v>937</v>
      </c>
      <c r="D5181" t="s">
        <v>861</v>
      </c>
      <c r="E5181">
        <v>5.47</v>
      </c>
      <c r="F5181">
        <v>58.05</v>
      </c>
      <c r="G5181">
        <v>26.52</v>
      </c>
      <c r="H5181">
        <v>425.29</v>
      </c>
      <c r="I5181">
        <v>4.6680000000000001</v>
      </c>
      <c r="J5181" t="s">
        <v>78</v>
      </c>
      <c r="K5181">
        <v>59.35</v>
      </c>
      <c r="L5181">
        <v>5.3608949999999984</v>
      </c>
      <c r="M5181">
        <v>1.7180899831091989</v>
      </c>
      <c r="N5181">
        <v>5.3581434782608701</v>
      </c>
      <c r="O5181">
        <v>1.770324406652851</v>
      </c>
      <c r="P5181">
        <v>38950000</v>
      </c>
      <c r="Q5181">
        <v>1490000</v>
      </c>
      <c r="R5181">
        <v>26.14</v>
      </c>
      <c r="S5181">
        <v>34.585999999999999</v>
      </c>
      <c r="T5181">
        <v>10.393000000000001</v>
      </c>
      <c r="U5181">
        <v>21.335999999999999</v>
      </c>
      <c r="V5181">
        <f t="shared" si="549"/>
        <v>2.3728024202432598</v>
      </c>
      <c r="AC5181">
        <v>6.13</v>
      </c>
      <c r="AD5181">
        <v>4.84</v>
      </c>
      <c r="AH5181" s="85">
        <f>IF(AND(M5181&lt;Variables!$G$6,M5181&gt;Variables!$G$5),0,1)</f>
        <v>1</v>
      </c>
      <c r="AI5181" s="85">
        <f t="shared" si="548"/>
        <v>0</v>
      </c>
      <c r="AJ5181" s="85">
        <f>IF(I5181&gt;Variables!$G$7,0,1)</f>
        <v>0</v>
      </c>
      <c r="AK5181" s="85">
        <f>IF(F5181&gt;Variables!$G$8,0,1)</f>
        <v>0</v>
      </c>
      <c r="AL5181" s="85">
        <f>IF(G5181&gt;Variables!$G$9,0,1)</f>
        <v>0</v>
      </c>
      <c r="AM5181" s="85">
        <f>IF(AND(K5181&gt;Variables!$G$10,K5181&lt;Variables!$G$11),0,1)</f>
        <v>0</v>
      </c>
      <c r="AN5181" s="103">
        <f>IF(H5181&lt;Variables!$G$13,1,0)</f>
        <v>1</v>
      </c>
      <c r="AO5181" s="101">
        <f>IF(R5181&lt;Variables!$G$12,0,1)</f>
        <v>1</v>
      </c>
      <c r="AP5181" s="86">
        <f t="shared" si="550"/>
        <v>1</v>
      </c>
      <c r="AR5181">
        <v>0</v>
      </c>
      <c r="AS5181">
        <v>0</v>
      </c>
      <c r="AT5181">
        <v>1</v>
      </c>
      <c r="AU5181">
        <v>0</v>
      </c>
      <c r="BA5181">
        <v>-2.25</v>
      </c>
    </row>
    <row r="5182" spans="3:53" ht="12.75" x14ac:dyDescent="0.2">
      <c r="C5182" t="s">
        <v>937</v>
      </c>
      <c r="D5182" t="s">
        <v>251</v>
      </c>
      <c r="E5182">
        <v>21.88</v>
      </c>
      <c r="F5182">
        <v>69.209999999999994</v>
      </c>
      <c r="G5182">
        <v>24.98</v>
      </c>
      <c r="H5182">
        <v>4830</v>
      </c>
      <c r="I5182">
        <v>0.4</v>
      </c>
      <c r="J5182" t="s">
        <v>78</v>
      </c>
      <c r="K5182">
        <v>78.569999999999993</v>
      </c>
      <c r="L5182">
        <v>19.6692</v>
      </c>
      <c r="M5182">
        <v>5.6982490391068419</v>
      </c>
      <c r="N5182">
        <v>18.449511999999999</v>
      </c>
      <c r="O5182">
        <v>12.685907356248761</v>
      </c>
      <c r="P5182">
        <v>213169000</v>
      </c>
      <c r="Q5182">
        <v>24401000</v>
      </c>
      <c r="R5182">
        <v>8.74</v>
      </c>
      <c r="S5182">
        <v>34.585999999999999</v>
      </c>
      <c r="T5182">
        <v>10.393000000000001</v>
      </c>
      <c r="U5182">
        <v>21.335999999999999</v>
      </c>
      <c r="V5182">
        <f t="shared" si="549"/>
        <v>2.0446672850466703</v>
      </c>
      <c r="AC5182">
        <v>24.93</v>
      </c>
      <c r="AD5182">
        <v>16.68</v>
      </c>
      <c r="AH5182" s="85">
        <f>IF(AND(M5182&lt;Variables!$G$6,M5182&gt;Variables!$G$5),0,1)</f>
        <v>1</v>
      </c>
      <c r="AI5182" s="85">
        <f t="shared" si="548"/>
        <v>0</v>
      </c>
      <c r="AJ5182" s="85">
        <f>IF(I5182&gt;Variables!$G$7,0,1)</f>
        <v>0</v>
      </c>
      <c r="AK5182" s="85">
        <f>IF(F5182&gt;Variables!$G$8,0,1)</f>
        <v>0</v>
      </c>
      <c r="AL5182" s="85">
        <f>IF(G5182&gt;Variables!$G$9,0,1)</f>
        <v>0</v>
      </c>
      <c r="AM5182" s="85">
        <f>IF(AND(K5182&gt;Variables!$G$10,K5182&lt;Variables!$G$11),0,1)</f>
        <v>1</v>
      </c>
      <c r="AN5182" s="103">
        <f>IF(H5182&lt;Variables!$G$13,1,0)</f>
        <v>0</v>
      </c>
      <c r="AO5182" s="101">
        <f>IF(R5182&lt;Variables!$G$12,0,1)</f>
        <v>1</v>
      </c>
      <c r="AP5182" s="86">
        <f t="shared" si="550"/>
        <v>1</v>
      </c>
      <c r="AR5182">
        <v>0</v>
      </c>
      <c r="AS5182">
        <v>0</v>
      </c>
      <c r="AT5182">
        <v>1</v>
      </c>
      <c r="AU5182">
        <v>0</v>
      </c>
      <c r="BA5182">
        <v>-2.25</v>
      </c>
    </row>
    <row r="5183" spans="3:53" ht="12.75" x14ac:dyDescent="0.2">
      <c r="C5183" t="s">
        <v>937</v>
      </c>
      <c r="D5183" t="s">
        <v>922</v>
      </c>
      <c r="E5183">
        <v>26.4</v>
      </c>
      <c r="F5183">
        <v>15.52</v>
      </c>
      <c r="G5183">
        <v>-3.14</v>
      </c>
      <c r="H5183">
        <v>5110</v>
      </c>
      <c r="I5183">
        <v>76.948999999999998</v>
      </c>
      <c r="J5183" t="s">
        <v>76</v>
      </c>
      <c r="K5183">
        <v>62.81</v>
      </c>
      <c r="L5183">
        <v>26.174475000000001</v>
      </c>
      <c r="M5183">
        <v>1.1863657246229331</v>
      </c>
      <c r="N5183">
        <v>25.949283999999999</v>
      </c>
      <c r="O5183">
        <v>2.0644731469276651</v>
      </c>
      <c r="P5183">
        <v>22627000</v>
      </c>
      <c r="Q5183">
        <v>3011000</v>
      </c>
      <c r="R5183">
        <v>7.51</v>
      </c>
      <c r="S5183">
        <v>34.585999999999999</v>
      </c>
      <c r="T5183">
        <v>10.393000000000001</v>
      </c>
      <c r="U5183">
        <v>21.335999999999999</v>
      </c>
      <c r="V5183">
        <f t="shared" si="549"/>
        <v>2.4249761589949754</v>
      </c>
      <c r="AC5183">
        <v>29.46</v>
      </c>
      <c r="AD5183">
        <v>26.08</v>
      </c>
      <c r="AH5183" s="85">
        <f>IF(AND(M5183&lt;Variables!$G$6,M5183&gt;Variables!$G$5),0,1)</f>
        <v>1</v>
      </c>
      <c r="AI5183" s="85">
        <f t="shared" si="548"/>
        <v>0</v>
      </c>
      <c r="AJ5183" s="85">
        <f>IF(I5183&gt;Variables!$G$7,0,1)</f>
        <v>0</v>
      </c>
      <c r="AK5183" s="85">
        <f>IF(F5183&gt;Variables!$G$8,0,1)</f>
        <v>0</v>
      </c>
      <c r="AL5183" s="85">
        <f>IF(G5183&gt;Variables!$G$9,0,1)</f>
        <v>1</v>
      </c>
      <c r="AM5183" s="85">
        <f>IF(AND(K5183&gt;Variables!$G$10,K5183&lt;Variables!$G$11),0,1)</f>
        <v>0</v>
      </c>
      <c r="AN5183" s="103">
        <f>IF(H5183&lt;Variables!$G$13,1,0)</f>
        <v>0</v>
      </c>
      <c r="AO5183" s="101">
        <f>IF(R5183&lt;Variables!$G$12,0,1)</f>
        <v>1</v>
      </c>
      <c r="AP5183" s="86">
        <f t="shared" si="550"/>
        <v>0</v>
      </c>
      <c r="AR5183">
        <v>1</v>
      </c>
      <c r="AS5183">
        <v>0</v>
      </c>
      <c r="AT5183">
        <v>0</v>
      </c>
      <c r="AU5183">
        <v>0</v>
      </c>
      <c r="BA5183">
        <v>2</v>
      </c>
    </row>
    <row r="5184" spans="3:53" ht="12.75" x14ac:dyDescent="0.2">
      <c r="C5184" t="s">
        <v>938</v>
      </c>
      <c r="D5184" t="s">
        <v>251</v>
      </c>
      <c r="E5184">
        <v>22.8</v>
      </c>
      <c r="F5184">
        <v>97.06</v>
      </c>
      <c r="G5184">
        <v>41.21</v>
      </c>
      <c r="H5184">
        <v>4830</v>
      </c>
      <c r="I5184">
        <v>0.58599999999999997</v>
      </c>
      <c r="J5184" t="s">
        <v>78</v>
      </c>
      <c r="K5184">
        <v>78.2</v>
      </c>
      <c r="L5184">
        <v>20.92623</v>
      </c>
      <c r="M5184">
        <v>12.251466222057211</v>
      </c>
      <c r="N5184">
        <v>19.14151</v>
      </c>
      <c r="O5184">
        <v>22.71759124541375</v>
      </c>
      <c r="P5184">
        <v>247554000</v>
      </c>
      <c r="Q5184">
        <v>24401000</v>
      </c>
      <c r="R5184">
        <v>10.15</v>
      </c>
      <c r="S5184">
        <v>37.505000000000003</v>
      </c>
      <c r="T5184">
        <v>10.853</v>
      </c>
      <c r="U5184">
        <v>22.436800000000002</v>
      </c>
      <c r="V5184">
        <f t="shared" si="549"/>
        <v>1.3428348667562182</v>
      </c>
      <c r="AC5184">
        <v>23.65</v>
      </c>
      <c r="AD5184">
        <v>16.68</v>
      </c>
      <c r="AH5184" s="85">
        <f>IF(AND(M5184&lt;Variables!$G$6,M5184&gt;Variables!$G$5),0,1)</f>
        <v>1</v>
      </c>
      <c r="AI5184" s="85">
        <f t="shared" si="548"/>
        <v>0</v>
      </c>
      <c r="AJ5184" s="85">
        <f>IF(I5184&gt;Variables!$G$7,0,1)</f>
        <v>0</v>
      </c>
      <c r="AK5184" s="85">
        <f>IF(F5184&gt;Variables!$G$8,0,1)</f>
        <v>0</v>
      </c>
      <c r="AL5184" s="85">
        <f>IF(G5184&gt;Variables!$G$9,0,1)</f>
        <v>0</v>
      </c>
      <c r="AM5184" s="85">
        <f>IF(AND(K5184&gt;Variables!$G$10,K5184&lt;Variables!$G$11),0,1)</f>
        <v>1</v>
      </c>
      <c r="AN5184" s="103">
        <f>IF(H5184&lt;Variables!$G$13,1,0)</f>
        <v>0</v>
      </c>
      <c r="AO5184" s="101">
        <f>IF(R5184&lt;Variables!$G$12,0,1)</f>
        <v>1</v>
      </c>
      <c r="AP5184" s="86">
        <f t="shared" si="550"/>
        <v>1</v>
      </c>
      <c r="AR5184">
        <v>1</v>
      </c>
      <c r="AS5184">
        <v>0</v>
      </c>
      <c r="AT5184">
        <v>0</v>
      </c>
      <c r="AU5184">
        <v>0</v>
      </c>
      <c r="BA5184">
        <v>2</v>
      </c>
    </row>
    <row r="5185" spans="3:53" ht="12.75" x14ac:dyDescent="0.2">
      <c r="C5185" t="s">
        <v>938</v>
      </c>
      <c r="D5185" t="s">
        <v>861</v>
      </c>
      <c r="E5185">
        <v>5.32</v>
      </c>
      <c r="F5185">
        <v>55.17</v>
      </c>
      <c r="G5185">
        <v>25.29</v>
      </c>
      <c r="H5185">
        <v>425.29</v>
      </c>
      <c r="I5185">
        <v>4.6050000000000004</v>
      </c>
      <c r="J5185" t="s">
        <v>78</v>
      </c>
      <c r="K5185">
        <v>53.82</v>
      </c>
      <c r="L5185">
        <v>5.3907500000000006</v>
      </c>
      <c r="M5185">
        <v>0.17159022399480139</v>
      </c>
      <c r="N5185">
        <v>5.3609791666666666</v>
      </c>
      <c r="O5185">
        <v>0.72786765477389426</v>
      </c>
      <c r="P5185">
        <v>42590000</v>
      </c>
      <c r="Q5185">
        <v>1490000</v>
      </c>
      <c r="R5185">
        <v>28.58</v>
      </c>
      <c r="S5185">
        <v>37.505000000000003</v>
      </c>
      <c r="T5185">
        <v>10.853</v>
      </c>
      <c r="U5185">
        <v>22.436800000000002</v>
      </c>
      <c r="V5185">
        <f t="shared" si="549"/>
        <v>2.4002208433705885</v>
      </c>
      <c r="AC5185">
        <v>6.13</v>
      </c>
      <c r="AD5185">
        <v>4.84</v>
      </c>
      <c r="AH5185" s="85">
        <f>IF(AND(M5185&lt;Variables!$G$6,M5185&gt;Variables!$G$5),0,1)</f>
        <v>1</v>
      </c>
      <c r="AI5185" s="85">
        <f t="shared" si="548"/>
        <v>0</v>
      </c>
      <c r="AJ5185" s="85">
        <f>IF(I5185&gt;Variables!$G$7,0,1)</f>
        <v>0</v>
      </c>
      <c r="AK5185" s="85">
        <f>IF(F5185&gt;Variables!$G$8,0,1)</f>
        <v>0</v>
      </c>
      <c r="AL5185" s="85">
        <f>IF(G5185&gt;Variables!$G$9,0,1)</f>
        <v>0</v>
      </c>
      <c r="AM5185" s="85">
        <f>IF(AND(K5185&gt;Variables!$G$10,K5185&lt;Variables!$G$11),0,1)</f>
        <v>0</v>
      </c>
      <c r="AN5185" s="103">
        <f>IF(H5185&lt;Variables!$G$13,1,0)</f>
        <v>1</v>
      </c>
      <c r="AO5185" s="101">
        <f>IF(R5185&lt;Variables!$G$12,0,1)</f>
        <v>1</v>
      </c>
      <c r="AP5185" s="86">
        <f t="shared" si="550"/>
        <v>1</v>
      </c>
      <c r="AR5185">
        <v>1</v>
      </c>
      <c r="AS5185">
        <v>0</v>
      </c>
      <c r="AT5185">
        <v>0</v>
      </c>
      <c r="AU5185">
        <v>0</v>
      </c>
      <c r="BA5185">
        <v>2</v>
      </c>
    </row>
    <row r="5186" spans="3:53" ht="12.75" x14ac:dyDescent="0.2">
      <c r="C5186" t="s">
        <v>938</v>
      </c>
      <c r="D5186" t="s">
        <v>920</v>
      </c>
      <c r="E5186">
        <v>15.95</v>
      </c>
      <c r="F5186">
        <v>15.24</v>
      </c>
      <c r="G5186">
        <v>7.63</v>
      </c>
      <c r="H5186">
        <v>-99999</v>
      </c>
      <c r="I5186">
        <v>6.9080000000000004</v>
      </c>
      <c r="J5186" t="s">
        <v>78</v>
      </c>
      <c r="K5186">
        <v>52.12</v>
      </c>
      <c r="L5186">
        <v>15.755690909090911</v>
      </c>
      <c r="M5186">
        <v>0.83277268934861715</v>
      </c>
      <c r="N5186">
        <v>15.996105882352939</v>
      </c>
      <c r="O5186">
        <v>-0.68270292254953757</v>
      </c>
      <c r="P5186">
        <v>107750</v>
      </c>
      <c r="Q5186"/>
      <c r="R5186"/>
      <c r="S5186">
        <v>37.505000000000003</v>
      </c>
      <c r="T5186">
        <v>10.853</v>
      </c>
      <c r="U5186">
        <v>22.436800000000002</v>
      </c>
      <c r="V5186">
        <f t="shared" si="549"/>
        <v>2.3622124093200378</v>
      </c>
      <c r="AC5186">
        <v>15.9481</v>
      </c>
      <c r="AD5186">
        <v>14.58</v>
      </c>
      <c r="AH5186" s="85">
        <f>IF(AND(M5186&lt;Variables!$G$6,M5186&gt;Variables!$G$5),0,1)</f>
        <v>1</v>
      </c>
      <c r="AI5186" s="85">
        <f t="shared" si="548"/>
        <v>1</v>
      </c>
      <c r="AJ5186" s="85">
        <f>IF(I5186&gt;Variables!$G$7,0,1)</f>
        <v>0</v>
      </c>
      <c r="AK5186" s="85">
        <f>IF(F5186&gt;Variables!$G$8,0,1)</f>
        <v>0</v>
      </c>
      <c r="AL5186" s="85">
        <f>IF(G5186&gt;Variables!$G$9,0,1)</f>
        <v>1</v>
      </c>
      <c r="AM5186" s="85">
        <f>IF(AND(K5186&gt;Variables!$G$10,K5186&lt;Variables!$G$11),0,1)</f>
        <v>0</v>
      </c>
      <c r="AN5186" s="103">
        <f>IF(H5186&lt;Variables!$G$13,1,0)</f>
        <v>1</v>
      </c>
      <c r="AO5186" s="101">
        <f>IF(R5186&lt;Variables!$G$12,0,1)</f>
        <v>0</v>
      </c>
      <c r="AP5186" s="86">
        <f t="shared" si="550"/>
        <v>1</v>
      </c>
      <c r="AR5186">
        <v>0</v>
      </c>
      <c r="AS5186">
        <v>0</v>
      </c>
      <c r="AT5186">
        <v>1</v>
      </c>
      <c r="AU5186">
        <v>0</v>
      </c>
      <c r="BA5186">
        <v>-2.25</v>
      </c>
    </row>
    <row r="5187" spans="3:53" ht="12.75" x14ac:dyDescent="0.2">
      <c r="C5187" t="s">
        <v>938</v>
      </c>
      <c r="D5187" t="s">
        <v>922</v>
      </c>
      <c r="E5187">
        <v>26.34</v>
      </c>
      <c r="F5187">
        <v>14.52</v>
      </c>
      <c r="G5187">
        <v>-3.79</v>
      </c>
      <c r="H5187">
        <v>5110</v>
      </c>
      <c r="I5187">
        <v>76.991</v>
      </c>
      <c r="J5187" t="s">
        <v>76</v>
      </c>
      <c r="K5187">
        <v>55.61</v>
      </c>
      <c r="L5187">
        <v>26.287355000000002</v>
      </c>
      <c r="M5187">
        <v>8.57636685014425E-2</v>
      </c>
      <c r="N5187">
        <v>25.981324000000001</v>
      </c>
      <c r="O5187">
        <v>1.264662262785369</v>
      </c>
      <c r="P5187">
        <v>23404000</v>
      </c>
      <c r="Q5187">
        <v>3011000</v>
      </c>
      <c r="R5187">
        <v>7.77</v>
      </c>
      <c r="S5187">
        <v>37.505000000000003</v>
      </c>
      <c r="T5187">
        <v>10.853</v>
      </c>
      <c r="U5187">
        <v>22.436800000000002</v>
      </c>
      <c r="V5187">
        <f t="shared" si="549"/>
        <v>2.4215002291062757</v>
      </c>
      <c r="AC5187">
        <v>29.46</v>
      </c>
      <c r="AD5187">
        <v>26.26</v>
      </c>
      <c r="AH5187" s="85">
        <f>IF(AND(M5187&lt;Variables!$G$6,M5187&gt;Variables!$G$5),0,1)</f>
        <v>1</v>
      </c>
      <c r="AI5187" s="85">
        <f t="shared" ref="AI5187:AI5250" si="551">IF(L5187&gt;N5187,0,1)</f>
        <v>0</v>
      </c>
      <c r="AJ5187" s="85">
        <f>IF(I5187&gt;Variables!$G$7,0,1)</f>
        <v>0</v>
      </c>
      <c r="AK5187" s="85">
        <f>IF(F5187&gt;Variables!$G$8,0,1)</f>
        <v>0</v>
      </c>
      <c r="AL5187" s="85">
        <f>IF(G5187&gt;Variables!$G$9,0,1)</f>
        <v>1</v>
      </c>
      <c r="AM5187" s="85">
        <f>IF(AND(K5187&gt;Variables!$G$10,K5187&lt;Variables!$G$11),0,1)</f>
        <v>0</v>
      </c>
      <c r="AN5187" s="103">
        <f>IF(H5187&lt;Variables!$G$13,1,0)</f>
        <v>0</v>
      </c>
      <c r="AO5187" s="101">
        <f>IF(R5187&lt;Variables!$G$12,0,1)</f>
        <v>1</v>
      </c>
      <c r="AP5187" s="86">
        <f t="shared" si="550"/>
        <v>0</v>
      </c>
      <c r="AR5187">
        <v>1</v>
      </c>
      <c r="AS5187">
        <v>0</v>
      </c>
      <c r="AT5187">
        <v>0</v>
      </c>
      <c r="AU5187">
        <v>0</v>
      </c>
      <c r="BA5187">
        <v>2</v>
      </c>
    </row>
    <row r="5188" spans="3:53" ht="12.75" x14ac:dyDescent="0.2">
      <c r="C5188" t="s">
        <v>938</v>
      </c>
      <c r="D5188" t="s">
        <v>193</v>
      </c>
      <c r="E5188">
        <v>24.05</v>
      </c>
      <c r="F5188">
        <v>9.1999999999999993</v>
      </c>
      <c r="G5188">
        <v>7.54</v>
      </c>
      <c r="H5188">
        <v>9150</v>
      </c>
      <c r="I5188">
        <v>-20.506</v>
      </c>
      <c r="J5188" t="s">
        <v>78</v>
      </c>
      <c r="K5188">
        <v>56.05</v>
      </c>
      <c r="L5188">
        <v>24.07386</v>
      </c>
      <c r="M5188">
        <v>0.24566064602849619</v>
      </c>
      <c r="N5188">
        <v>23.566141999999999</v>
      </c>
      <c r="O5188">
        <v>2.4053915995244211</v>
      </c>
      <c r="P5188">
        <v>7948000</v>
      </c>
      <c r="Q5188">
        <v>22202000</v>
      </c>
      <c r="R5188">
        <v>0.36</v>
      </c>
      <c r="S5188">
        <v>37.505000000000003</v>
      </c>
      <c r="T5188">
        <v>10.853</v>
      </c>
      <c r="U5188">
        <v>22.436800000000002</v>
      </c>
      <c r="V5188">
        <f t="shared" si="549"/>
        <v>2.4189985421315909</v>
      </c>
      <c r="AC5188">
        <v>24.25</v>
      </c>
      <c r="AD5188">
        <v>22.32</v>
      </c>
      <c r="AH5188" s="85">
        <f>IF(AND(M5188&lt;Variables!$G$6,M5188&gt;Variables!$G$5),0,1)</f>
        <v>1</v>
      </c>
      <c r="AI5188" s="85">
        <f t="shared" si="551"/>
        <v>0</v>
      </c>
      <c r="AJ5188" s="85">
        <f>IF(I5188&gt;Variables!$G$7,0,1)</f>
        <v>1</v>
      </c>
      <c r="AK5188" s="85">
        <f>IF(F5188&gt;Variables!$G$8,0,1)</f>
        <v>0</v>
      </c>
      <c r="AL5188" s="85">
        <f>IF(G5188&gt;Variables!$G$9,0,1)</f>
        <v>1</v>
      </c>
      <c r="AM5188" s="85">
        <f>IF(AND(K5188&gt;Variables!$G$10,K5188&lt;Variables!$G$11),0,1)</f>
        <v>0</v>
      </c>
      <c r="AN5188" s="103">
        <f>IF(H5188&lt;Variables!$G$13,1,0)</f>
        <v>0</v>
      </c>
      <c r="AO5188" s="101">
        <f>IF(R5188&lt;Variables!$G$12,0,1)</f>
        <v>0</v>
      </c>
      <c r="AP5188" s="86">
        <f t="shared" si="550"/>
        <v>1</v>
      </c>
      <c r="AR5188">
        <v>0</v>
      </c>
      <c r="AS5188">
        <v>0</v>
      </c>
      <c r="AT5188">
        <v>1</v>
      </c>
      <c r="AU5188">
        <v>0</v>
      </c>
      <c r="BA5188">
        <v>-2.25</v>
      </c>
    </row>
    <row r="5189" spans="3:53" ht="12.75" x14ac:dyDescent="0.2">
      <c r="C5189" t="s">
        <v>938</v>
      </c>
      <c r="D5189" t="s">
        <v>609</v>
      </c>
      <c r="E5189">
        <v>103.97</v>
      </c>
      <c r="F5189">
        <v>9.9</v>
      </c>
      <c r="G5189">
        <v>8.35</v>
      </c>
      <c r="H5189">
        <v>6740</v>
      </c>
      <c r="I5189">
        <v>-78.244</v>
      </c>
      <c r="J5189" t="s">
        <v>78</v>
      </c>
      <c r="K5189">
        <v>57.89</v>
      </c>
      <c r="L5189">
        <v>104.15661</v>
      </c>
      <c r="M5189">
        <v>-0.17436243364680001</v>
      </c>
      <c r="N5189">
        <v>102.53975</v>
      </c>
      <c r="O5189">
        <v>1.399701091527888</v>
      </c>
      <c r="P5189">
        <v>505451</v>
      </c>
      <c r="Q5189">
        <v>875384</v>
      </c>
      <c r="R5189">
        <v>0.57999999999999996</v>
      </c>
      <c r="S5189">
        <v>37.505000000000003</v>
      </c>
      <c r="T5189">
        <v>10.853</v>
      </c>
      <c r="U5189">
        <v>22.436800000000002</v>
      </c>
      <c r="V5189">
        <f t="shared" si="549"/>
        <v>2.4572469014838716</v>
      </c>
      <c r="AC5189">
        <v>112.85</v>
      </c>
      <c r="AD5189">
        <v>100.22</v>
      </c>
      <c r="AH5189" s="85">
        <f>IF(AND(M5189&lt;Variables!$G$6,M5189&gt;Variables!$G$5),0,1)</f>
        <v>1</v>
      </c>
      <c r="AI5189" s="85">
        <f t="shared" si="551"/>
        <v>0</v>
      </c>
      <c r="AJ5189" s="85">
        <f>IF(I5189&gt;Variables!$G$7,0,1)</f>
        <v>1</v>
      </c>
      <c r="AK5189" s="85">
        <f>IF(F5189&gt;Variables!$G$8,0,1)</f>
        <v>0</v>
      </c>
      <c r="AL5189" s="85">
        <f>IF(G5189&gt;Variables!$G$9,0,1)</f>
        <v>1</v>
      </c>
      <c r="AM5189" s="85">
        <f>IF(AND(K5189&gt;Variables!$G$10,K5189&lt;Variables!$G$11),0,1)</f>
        <v>0</v>
      </c>
      <c r="AN5189" s="103">
        <f>IF(H5189&lt;Variables!$G$13,1,0)</f>
        <v>0</v>
      </c>
      <c r="AO5189" s="101">
        <f>IF(R5189&lt;Variables!$G$12,0,1)</f>
        <v>0</v>
      </c>
      <c r="AP5189" s="86">
        <f t="shared" si="550"/>
        <v>1</v>
      </c>
      <c r="AR5189">
        <v>0</v>
      </c>
      <c r="AS5189">
        <v>0</v>
      </c>
      <c r="AT5189">
        <v>1</v>
      </c>
      <c r="AU5189">
        <v>0</v>
      </c>
      <c r="BA5189">
        <v>-1.0900000000000001</v>
      </c>
    </row>
    <row r="5190" spans="3:53" ht="12.75" x14ac:dyDescent="0.2">
      <c r="C5190" t="s">
        <v>938</v>
      </c>
      <c r="D5190" t="s">
        <v>614</v>
      </c>
      <c r="E5190">
        <v>10.85</v>
      </c>
      <c r="F5190">
        <v>10.4</v>
      </c>
      <c r="G5190">
        <v>7.84</v>
      </c>
      <c r="H5190">
        <v>2500</v>
      </c>
      <c r="I5190">
        <v>-49.682000000000002</v>
      </c>
      <c r="J5190" t="s">
        <v>78</v>
      </c>
      <c r="K5190">
        <v>78.45</v>
      </c>
      <c r="L5190">
        <v>10.621684999999999</v>
      </c>
      <c r="M5190">
        <v>2.3378117502072229</v>
      </c>
      <c r="N5190">
        <v>10.400017999999999</v>
      </c>
      <c r="O5190">
        <v>4.5190498708752216</v>
      </c>
      <c r="P5190">
        <v>2315000</v>
      </c>
      <c r="Q5190">
        <v>3620000</v>
      </c>
      <c r="R5190">
        <v>0.64</v>
      </c>
      <c r="S5190">
        <v>37.505000000000003</v>
      </c>
      <c r="T5190">
        <v>10.853</v>
      </c>
      <c r="U5190">
        <v>22.436800000000002</v>
      </c>
      <c r="V5190">
        <f t="shared" si="549"/>
        <v>2.4088758649752862</v>
      </c>
      <c r="AC5190">
        <v>11.42</v>
      </c>
      <c r="AD5190">
        <v>10.199999999999999</v>
      </c>
      <c r="AH5190" s="85">
        <f>IF(AND(M5190&lt;Variables!$G$6,M5190&gt;Variables!$G$5),0,1)</f>
        <v>1</v>
      </c>
      <c r="AI5190" s="85">
        <f t="shared" si="551"/>
        <v>0</v>
      </c>
      <c r="AJ5190" s="85">
        <f>IF(I5190&gt;Variables!$G$7,0,1)</f>
        <v>1</v>
      </c>
      <c r="AK5190" s="85">
        <f>IF(F5190&gt;Variables!$G$8,0,1)</f>
        <v>0</v>
      </c>
      <c r="AL5190" s="85">
        <f>IF(G5190&gt;Variables!$G$9,0,1)</f>
        <v>1</v>
      </c>
      <c r="AM5190" s="85">
        <f>IF(AND(K5190&gt;Variables!$G$10,K5190&lt;Variables!$G$11),0,1)</f>
        <v>1</v>
      </c>
      <c r="AN5190" s="103">
        <f>IF(H5190&lt;Variables!$G$13,1,0)</f>
        <v>0</v>
      </c>
      <c r="AO5190" s="101">
        <f>IF(R5190&lt;Variables!$G$12,0,1)</f>
        <v>0</v>
      </c>
      <c r="AP5190" s="86">
        <f t="shared" si="550"/>
        <v>1</v>
      </c>
      <c r="AR5190">
        <v>0</v>
      </c>
      <c r="AS5190">
        <v>0</v>
      </c>
      <c r="AT5190">
        <v>1</v>
      </c>
      <c r="AU5190">
        <v>0</v>
      </c>
      <c r="BA5190">
        <v>-2.25</v>
      </c>
    </row>
    <row r="5191" spans="3:53" ht="12.75" x14ac:dyDescent="0.2">
      <c r="C5191" t="s">
        <v>938</v>
      </c>
      <c r="D5191" t="s">
        <v>933</v>
      </c>
      <c r="E5191">
        <v>36.49</v>
      </c>
      <c r="F5191">
        <v>10.45</v>
      </c>
      <c r="G5191">
        <v>9.0299999999999994</v>
      </c>
      <c r="H5191">
        <v>5580</v>
      </c>
      <c r="I5191">
        <v>-48.738</v>
      </c>
      <c r="J5191" t="s">
        <v>78</v>
      </c>
      <c r="K5191">
        <v>74.61</v>
      </c>
      <c r="L5191">
        <v>35.943779999999997</v>
      </c>
      <c r="M5191">
        <v>1.4640085155206131</v>
      </c>
      <c r="N5191">
        <v>35.117404000000001</v>
      </c>
      <c r="O5191">
        <v>3.8516400585874702</v>
      </c>
      <c r="P5191">
        <v>2631000</v>
      </c>
      <c r="Q5191">
        <v>5093000</v>
      </c>
      <c r="R5191">
        <v>0.52</v>
      </c>
      <c r="S5191">
        <v>37.505000000000003</v>
      </c>
      <c r="T5191">
        <v>10.853</v>
      </c>
      <c r="U5191">
        <v>22.436800000000002</v>
      </c>
      <c r="V5191">
        <f t="shared" si="549"/>
        <v>2.4798429058470766</v>
      </c>
      <c r="AC5191">
        <v>37.29</v>
      </c>
      <c r="AD5191">
        <v>34.83</v>
      </c>
      <c r="AH5191" s="85">
        <f>IF(AND(M5191&lt;Variables!$G$6,M5191&gt;Variables!$G$5),0,1)</f>
        <v>1</v>
      </c>
      <c r="AI5191" s="85">
        <f t="shared" si="551"/>
        <v>0</v>
      </c>
      <c r="AJ5191" s="85">
        <f>IF(I5191&gt;Variables!$G$7,0,1)</f>
        <v>1</v>
      </c>
      <c r="AK5191" s="85">
        <f>IF(F5191&gt;Variables!$G$8,0,1)</f>
        <v>0</v>
      </c>
      <c r="AL5191" s="85">
        <f>IF(G5191&gt;Variables!$G$9,0,1)</f>
        <v>1</v>
      </c>
      <c r="AM5191" s="85">
        <f>IF(AND(K5191&gt;Variables!$G$10,K5191&lt;Variables!$G$11),0,1)</f>
        <v>0</v>
      </c>
      <c r="AN5191" s="103">
        <f>IF(H5191&lt;Variables!$G$13,1,0)</f>
        <v>0</v>
      </c>
      <c r="AO5191" s="101">
        <f>IF(R5191&lt;Variables!$G$12,0,1)</f>
        <v>0</v>
      </c>
      <c r="AP5191" s="86">
        <f t="shared" si="550"/>
        <v>1</v>
      </c>
      <c r="AR5191">
        <v>1</v>
      </c>
      <c r="AS5191">
        <v>0</v>
      </c>
      <c r="AT5191">
        <v>0</v>
      </c>
      <c r="AU5191">
        <v>0</v>
      </c>
      <c r="BA5191">
        <v>1.26</v>
      </c>
    </row>
    <row r="5192" spans="3:53" ht="12.75" x14ac:dyDescent="0.2">
      <c r="C5192" t="s">
        <v>938</v>
      </c>
      <c r="D5192" t="s">
        <v>918</v>
      </c>
      <c r="E5192">
        <v>21.16</v>
      </c>
      <c r="F5192">
        <v>11.09</v>
      </c>
      <c r="G5192">
        <v>8.16</v>
      </c>
      <c r="H5192">
        <v>2140</v>
      </c>
      <c r="I5192">
        <v>2.734</v>
      </c>
      <c r="J5192" t="s">
        <v>78</v>
      </c>
      <c r="K5192">
        <v>45.25</v>
      </c>
      <c r="L5192">
        <v>21.226379999999999</v>
      </c>
      <c r="M5192">
        <v>-0.63873350048381961</v>
      </c>
      <c r="N5192">
        <v>21.192163999999998</v>
      </c>
      <c r="O5192">
        <v>-0.47830886925939559</v>
      </c>
      <c r="P5192">
        <v>444046</v>
      </c>
      <c r="Q5192">
        <v>481143</v>
      </c>
      <c r="R5192">
        <v>0.92</v>
      </c>
      <c r="S5192">
        <v>37.505000000000003</v>
      </c>
      <c r="T5192">
        <v>10.853</v>
      </c>
      <c r="U5192">
        <v>22.436800000000002</v>
      </c>
      <c r="V5192">
        <f t="shared" si="549"/>
        <v>2.3256349248529422</v>
      </c>
      <c r="AC5192">
        <v>22.47</v>
      </c>
      <c r="AD5192">
        <v>20.937000000000001</v>
      </c>
      <c r="AH5192" s="85">
        <f>IF(AND(M5192&lt;Variables!$G$6,M5192&gt;Variables!$G$5),0,1)</f>
        <v>1</v>
      </c>
      <c r="AI5192" s="85">
        <f t="shared" si="551"/>
        <v>0</v>
      </c>
      <c r="AJ5192" s="85">
        <f>IF(I5192&gt;Variables!$G$7,0,1)</f>
        <v>0</v>
      </c>
      <c r="AK5192" s="85">
        <f>IF(F5192&gt;Variables!$G$8,0,1)</f>
        <v>0</v>
      </c>
      <c r="AL5192" s="85">
        <f>IF(G5192&gt;Variables!$G$9,0,1)</f>
        <v>1</v>
      </c>
      <c r="AM5192" s="85">
        <f>IF(AND(K5192&gt;Variables!$G$10,K5192&lt;Variables!$G$11),0,1)</f>
        <v>1</v>
      </c>
      <c r="AN5192" s="103">
        <f>IF(H5192&lt;Variables!$G$13,1,0)</f>
        <v>1</v>
      </c>
      <c r="AO5192" s="101">
        <f>IF(R5192&lt;Variables!$G$12,0,1)</f>
        <v>0</v>
      </c>
      <c r="AP5192" s="86">
        <f t="shared" si="550"/>
        <v>1</v>
      </c>
      <c r="AR5192">
        <v>1</v>
      </c>
      <c r="AS5192">
        <v>0</v>
      </c>
      <c r="AT5192">
        <v>0</v>
      </c>
      <c r="AU5192">
        <v>0</v>
      </c>
      <c r="BA5192">
        <v>1.05</v>
      </c>
    </row>
    <row r="5193" spans="3:53" ht="12.75" x14ac:dyDescent="0.2">
      <c r="C5193" t="s">
        <v>938</v>
      </c>
      <c r="D5193" t="s">
        <v>744</v>
      </c>
      <c r="E5193">
        <v>14.81</v>
      </c>
      <c r="F5193">
        <v>11.19</v>
      </c>
      <c r="G5193">
        <v>8.8000000000000007</v>
      </c>
      <c r="H5193">
        <v>2490</v>
      </c>
      <c r="I5193">
        <v>-22.248000000000001</v>
      </c>
      <c r="J5193" t="s">
        <v>78</v>
      </c>
      <c r="K5193">
        <v>38.840000000000003</v>
      </c>
      <c r="L5193">
        <v>15.089985</v>
      </c>
      <c r="M5193">
        <v>-1.656628551983311</v>
      </c>
      <c r="N5193">
        <v>14.943362</v>
      </c>
      <c r="O5193">
        <v>-0.69169173576870191</v>
      </c>
      <c r="P5193">
        <v>6585000</v>
      </c>
      <c r="Q5193">
        <v>10412000</v>
      </c>
      <c r="R5193">
        <v>0.63</v>
      </c>
      <c r="S5193">
        <v>37.505000000000003</v>
      </c>
      <c r="T5193">
        <v>10.853</v>
      </c>
      <c r="U5193">
        <v>22.436800000000002</v>
      </c>
      <c r="V5193">
        <f t="shared" si="549"/>
        <v>2.2410614715908599</v>
      </c>
      <c r="AC5193">
        <v>15.8</v>
      </c>
      <c r="AD5193">
        <v>10.26</v>
      </c>
      <c r="AH5193" s="85">
        <f>IF(AND(M5193&lt;Variables!$G$6,M5193&gt;Variables!$G$5),0,1)</f>
        <v>1</v>
      </c>
      <c r="AI5193" s="85">
        <f t="shared" si="551"/>
        <v>0</v>
      </c>
      <c r="AJ5193" s="85">
        <f>IF(I5193&gt;Variables!$G$7,0,1)</f>
        <v>1</v>
      </c>
      <c r="AK5193" s="85">
        <f>IF(F5193&gt;Variables!$G$8,0,1)</f>
        <v>0</v>
      </c>
      <c r="AL5193" s="85">
        <f>IF(G5193&gt;Variables!$G$9,0,1)</f>
        <v>1</v>
      </c>
      <c r="AM5193" s="85">
        <f>IF(AND(K5193&gt;Variables!$G$10,K5193&lt;Variables!$G$11),0,1)</f>
        <v>1</v>
      </c>
      <c r="AN5193" s="103">
        <f>IF(H5193&lt;Variables!$G$13,1,0)</f>
        <v>1</v>
      </c>
      <c r="AO5193" s="101">
        <f>IF(R5193&lt;Variables!$G$12,0,1)</f>
        <v>0</v>
      </c>
      <c r="AP5193" s="86">
        <f t="shared" si="550"/>
        <v>1</v>
      </c>
      <c r="AR5193">
        <v>1</v>
      </c>
      <c r="AS5193">
        <v>0</v>
      </c>
      <c r="AT5193">
        <v>0</v>
      </c>
      <c r="AU5193">
        <v>0</v>
      </c>
      <c r="BA5193">
        <v>2</v>
      </c>
    </row>
    <row r="5194" spans="3:53" ht="12.75" x14ac:dyDescent="0.2">
      <c r="C5194" t="s">
        <v>938</v>
      </c>
      <c r="D5194" t="s">
        <v>114</v>
      </c>
      <c r="E5194">
        <v>28.6</v>
      </c>
      <c r="F5194">
        <v>11.54</v>
      </c>
      <c r="G5194">
        <v>-1.38</v>
      </c>
      <c r="H5194">
        <v>6070</v>
      </c>
      <c r="I5194">
        <v>-21.446000000000002</v>
      </c>
      <c r="J5194" t="s">
        <v>78</v>
      </c>
      <c r="K5194">
        <v>35.47</v>
      </c>
      <c r="L5194">
        <v>28.924890000000001</v>
      </c>
      <c r="M5194">
        <v>-1.123219483289317</v>
      </c>
      <c r="N5194">
        <v>28.77384</v>
      </c>
      <c r="O5194">
        <v>-0.60415988967756284</v>
      </c>
      <c r="P5194">
        <v>1776000</v>
      </c>
      <c r="Q5194">
        <v>1309000</v>
      </c>
      <c r="R5194">
        <v>1.36</v>
      </c>
      <c r="S5194">
        <v>37.505000000000003</v>
      </c>
      <c r="T5194">
        <v>10.853</v>
      </c>
      <c r="U5194">
        <v>22.436800000000002</v>
      </c>
      <c r="V5194">
        <f t="shared" si="549"/>
        <v>2.1985396517472666</v>
      </c>
      <c r="AC5194">
        <v>29.52</v>
      </c>
      <c r="AD5194">
        <v>28.21</v>
      </c>
      <c r="AH5194" s="85">
        <f>IF(AND(M5194&lt;Variables!$G$6,M5194&gt;Variables!$G$5),0,1)</f>
        <v>1</v>
      </c>
      <c r="AI5194" s="85">
        <f t="shared" si="551"/>
        <v>0</v>
      </c>
      <c r="AJ5194" s="85">
        <f>IF(I5194&gt;Variables!$G$7,0,1)</f>
        <v>1</v>
      </c>
      <c r="AK5194" s="85">
        <f>IF(F5194&gt;Variables!$G$8,0,1)</f>
        <v>0</v>
      </c>
      <c r="AL5194" s="85">
        <f>IF(G5194&gt;Variables!$G$9,0,1)</f>
        <v>1</v>
      </c>
      <c r="AM5194" s="85">
        <f>IF(AND(K5194&gt;Variables!$G$10,K5194&lt;Variables!$G$11),0,1)</f>
        <v>1</v>
      </c>
      <c r="AN5194" s="103">
        <f>IF(H5194&lt;Variables!$G$13,1,0)</f>
        <v>0</v>
      </c>
      <c r="AO5194" s="101">
        <f>IF(R5194&lt;Variables!$G$12,0,1)</f>
        <v>0</v>
      </c>
      <c r="AP5194" s="86">
        <f t="shared" si="550"/>
        <v>1</v>
      </c>
      <c r="AR5194">
        <v>1</v>
      </c>
      <c r="AS5194">
        <v>0</v>
      </c>
      <c r="AT5194">
        <v>0</v>
      </c>
      <c r="AU5194">
        <v>0</v>
      </c>
      <c r="BA5194">
        <v>0.93</v>
      </c>
    </row>
    <row r="5195" spans="3:53" ht="12.75" x14ac:dyDescent="0.2">
      <c r="C5195" t="s">
        <v>938</v>
      </c>
      <c r="D5195" t="s">
        <v>460</v>
      </c>
      <c r="E5195">
        <v>64.78</v>
      </c>
      <c r="F5195">
        <v>11.56</v>
      </c>
      <c r="G5195">
        <v>-2.64</v>
      </c>
      <c r="H5195">
        <v>6210</v>
      </c>
      <c r="I5195">
        <v>-0.13600000000000001</v>
      </c>
      <c r="J5195" t="s">
        <v>78</v>
      </c>
      <c r="K5195">
        <v>61.28</v>
      </c>
      <c r="L5195">
        <v>64.017390000000006</v>
      </c>
      <c r="M5195">
        <v>1.284978972119915</v>
      </c>
      <c r="N5195">
        <v>64.006467999999998</v>
      </c>
      <c r="O5195">
        <v>1.302262140132471</v>
      </c>
      <c r="P5195">
        <v>4129000</v>
      </c>
      <c r="Q5195">
        <v>2294000</v>
      </c>
      <c r="R5195">
        <v>1.8</v>
      </c>
      <c r="S5195">
        <v>37.505000000000003</v>
      </c>
      <c r="T5195">
        <v>10.853</v>
      </c>
      <c r="U5195">
        <v>22.436800000000002</v>
      </c>
      <c r="V5195">
        <f t="shared" si="549"/>
        <v>2.408591049342562</v>
      </c>
      <c r="AC5195">
        <v>67</v>
      </c>
      <c r="AD5195">
        <v>63.54</v>
      </c>
      <c r="AH5195" s="85">
        <f>IF(AND(M5195&lt;Variables!$G$6,M5195&gt;Variables!$G$5),0,1)</f>
        <v>1</v>
      </c>
      <c r="AI5195" s="85">
        <f t="shared" si="551"/>
        <v>0</v>
      </c>
      <c r="AJ5195" s="85">
        <f>IF(I5195&gt;Variables!$G$7,0,1)</f>
        <v>1</v>
      </c>
      <c r="AK5195" s="85">
        <f>IF(F5195&gt;Variables!$G$8,0,1)</f>
        <v>0</v>
      </c>
      <c r="AL5195" s="85">
        <f>IF(G5195&gt;Variables!$G$9,0,1)</f>
        <v>1</v>
      </c>
      <c r="AM5195" s="85">
        <f>IF(AND(K5195&gt;Variables!$G$10,K5195&lt;Variables!$G$11),0,1)</f>
        <v>0</v>
      </c>
      <c r="AN5195" s="103">
        <f>IF(H5195&lt;Variables!$G$13,1,0)</f>
        <v>0</v>
      </c>
      <c r="AO5195" s="101">
        <f>IF(R5195&lt;Variables!$G$12,0,1)</f>
        <v>0</v>
      </c>
      <c r="AP5195" s="86">
        <f t="shared" si="550"/>
        <v>1</v>
      </c>
      <c r="AR5195">
        <v>1</v>
      </c>
      <c r="AS5195">
        <v>0</v>
      </c>
      <c r="AT5195">
        <v>0</v>
      </c>
      <c r="AU5195">
        <v>0</v>
      </c>
      <c r="BA5195">
        <v>0.96</v>
      </c>
    </row>
    <row r="5196" spans="3:53" ht="12.75" x14ac:dyDescent="0.2">
      <c r="C5196" t="s">
        <v>938</v>
      </c>
      <c r="D5196" t="s">
        <v>928</v>
      </c>
      <c r="E5196">
        <v>10.26</v>
      </c>
      <c r="F5196">
        <v>15.34</v>
      </c>
      <c r="G5196">
        <v>13.84</v>
      </c>
      <c r="H5196">
        <v>2170</v>
      </c>
      <c r="I5196">
        <v>-54.881999999999998</v>
      </c>
      <c r="J5196" t="s">
        <v>78</v>
      </c>
      <c r="K5196">
        <v>58.73</v>
      </c>
      <c r="L5196">
        <v>10.250795</v>
      </c>
      <c r="M5196">
        <v>0.28295366359389418</v>
      </c>
      <c r="N5196">
        <v>9.7754879999999993</v>
      </c>
      <c r="O5196">
        <v>5.158944494638023</v>
      </c>
      <c r="P5196">
        <v>3850000</v>
      </c>
      <c r="Q5196">
        <v>5087000</v>
      </c>
      <c r="R5196">
        <v>0.76</v>
      </c>
      <c r="S5196">
        <v>37.505000000000003</v>
      </c>
      <c r="T5196">
        <v>10.853</v>
      </c>
      <c r="U5196">
        <v>22.436800000000002</v>
      </c>
      <c r="V5196">
        <f t="shared" si="549"/>
        <v>2.4429521090711503</v>
      </c>
      <c r="AC5196">
        <v>11.92</v>
      </c>
      <c r="AD5196">
        <v>10.029999999999999</v>
      </c>
      <c r="AH5196" s="85">
        <f>IF(AND(M5196&lt;Variables!$G$6,M5196&gt;Variables!$G$5),0,1)</f>
        <v>1</v>
      </c>
      <c r="AI5196" s="85">
        <f t="shared" si="551"/>
        <v>0</v>
      </c>
      <c r="AJ5196" s="85">
        <f>IF(I5196&gt;Variables!$G$7,0,1)</f>
        <v>1</v>
      </c>
      <c r="AK5196" s="85">
        <f>IF(F5196&gt;Variables!$G$8,0,1)</f>
        <v>0</v>
      </c>
      <c r="AL5196" s="85">
        <f>IF(G5196&gt;Variables!$G$9,0,1)</f>
        <v>0</v>
      </c>
      <c r="AM5196" s="85">
        <f>IF(AND(K5196&gt;Variables!$G$10,K5196&lt;Variables!$G$11),0,1)</f>
        <v>0</v>
      </c>
      <c r="AN5196" s="103">
        <f>IF(H5196&lt;Variables!$G$13,1,0)</f>
        <v>1</v>
      </c>
      <c r="AO5196" s="101">
        <f>IF(R5196&lt;Variables!$G$12,0,1)</f>
        <v>0</v>
      </c>
      <c r="AP5196" s="86">
        <f t="shared" si="550"/>
        <v>1</v>
      </c>
      <c r="AR5196">
        <v>1</v>
      </c>
      <c r="AS5196">
        <v>0</v>
      </c>
      <c r="AT5196">
        <v>0</v>
      </c>
      <c r="AU5196">
        <v>0</v>
      </c>
      <c r="BA5196">
        <v>2</v>
      </c>
    </row>
    <row r="5197" spans="3:53" ht="12.75" x14ac:dyDescent="0.2">
      <c r="C5197" t="s">
        <v>938</v>
      </c>
      <c r="D5197" t="s">
        <v>615</v>
      </c>
      <c r="E5197">
        <v>39.5</v>
      </c>
      <c r="F5197">
        <v>15.73</v>
      </c>
      <c r="G5197">
        <v>14.15</v>
      </c>
      <c r="H5197">
        <v>3650</v>
      </c>
      <c r="I5197">
        <v>-0.92200000000000004</v>
      </c>
      <c r="J5197" t="s">
        <v>78</v>
      </c>
      <c r="K5197">
        <v>84.65</v>
      </c>
      <c r="L5197">
        <v>37.032689999999988</v>
      </c>
      <c r="M5197">
        <v>6.9595538428345662</v>
      </c>
      <c r="N5197">
        <v>35.622315999999998</v>
      </c>
      <c r="O5197">
        <v>11.19434233304764</v>
      </c>
      <c r="P5197">
        <v>5713000</v>
      </c>
      <c r="Q5197">
        <v>6708000</v>
      </c>
      <c r="R5197">
        <v>0.85</v>
      </c>
      <c r="S5197">
        <v>37.505000000000003</v>
      </c>
      <c r="T5197">
        <v>10.853</v>
      </c>
      <c r="U5197">
        <v>22.436800000000002</v>
      </c>
      <c r="V5197">
        <f t="shared" si="549"/>
        <v>1.8485886146769204</v>
      </c>
      <c r="AC5197">
        <v>40</v>
      </c>
      <c r="AD5197">
        <v>36</v>
      </c>
      <c r="AH5197" s="85">
        <f>IF(AND(M5197&lt;Variables!$G$6,M5197&gt;Variables!$G$5),0,1)</f>
        <v>1</v>
      </c>
      <c r="AI5197" s="85">
        <f t="shared" si="551"/>
        <v>0</v>
      </c>
      <c r="AJ5197" s="85">
        <f>IF(I5197&gt;Variables!$G$7,0,1)</f>
        <v>1</v>
      </c>
      <c r="AK5197" s="85">
        <f>IF(F5197&gt;Variables!$G$8,0,1)</f>
        <v>0</v>
      </c>
      <c r="AL5197" s="85">
        <f>IF(G5197&gt;Variables!$G$9,0,1)</f>
        <v>0</v>
      </c>
      <c r="AM5197" s="85">
        <f>IF(AND(K5197&gt;Variables!$G$10,K5197&lt;Variables!$G$11),0,1)</f>
        <v>1</v>
      </c>
      <c r="AN5197" s="103">
        <f>IF(H5197&lt;Variables!$G$13,1,0)</f>
        <v>0</v>
      </c>
      <c r="AO5197" s="101">
        <f>IF(R5197&lt;Variables!$G$12,0,1)</f>
        <v>0</v>
      </c>
      <c r="AP5197" s="86">
        <f t="shared" si="550"/>
        <v>1</v>
      </c>
      <c r="AR5197">
        <v>0</v>
      </c>
      <c r="AS5197">
        <v>0</v>
      </c>
      <c r="AT5197">
        <v>1</v>
      </c>
      <c r="AU5197">
        <v>0</v>
      </c>
      <c r="BA5197">
        <v>-2.25</v>
      </c>
    </row>
    <row r="5198" spans="3:53" ht="12.75" x14ac:dyDescent="0.2">
      <c r="C5198" t="s">
        <v>938</v>
      </c>
      <c r="D5198" t="s">
        <v>930</v>
      </c>
      <c r="E5198">
        <v>39.53</v>
      </c>
      <c r="F5198">
        <v>16.149999999999999</v>
      </c>
      <c r="G5198">
        <v>13.6</v>
      </c>
      <c r="H5198">
        <v>1570</v>
      </c>
      <c r="I5198">
        <v>-50.981000000000002</v>
      </c>
      <c r="J5198" t="s">
        <v>78</v>
      </c>
      <c r="K5198">
        <v>73.37</v>
      </c>
      <c r="L5198">
        <v>38.827804999999991</v>
      </c>
      <c r="M5198">
        <v>2.490985519269016</v>
      </c>
      <c r="N5198">
        <v>37.212021999999997</v>
      </c>
      <c r="O5198">
        <v>6.9412460306510537</v>
      </c>
      <c r="P5198">
        <v>2242000</v>
      </c>
      <c r="Q5198">
        <v>2643000</v>
      </c>
      <c r="R5198">
        <v>0.85</v>
      </c>
      <c r="S5198">
        <v>37.505000000000003</v>
      </c>
      <c r="T5198">
        <v>10.853</v>
      </c>
      <c r="U5198">
        <v>22.436800000000002</v>
      </c>
      <c r="V5198">
        <f t="shared" si="549"/>
        <v>2.37622458688061</v>
      </c>
      <c r="AC5198">
        <v>40.5</v>
      </c>
      <c r="AD5198">
        <v>36.630000000000003</v>
      </c>
      <c r="AH5198" s="85">
        <f>IF(AND(M5198&lt;Variables!$G$6,M5198&gt;Variables!$G$5),0,1)</f>
        <v>1</v>
      </c>
      <c r="AI5198" s="85">
        <f t="shared" si="551"/>
        <v>0</v>
      </c>
      <c r="AJ5198" s="85">
        <f>IF(I5198&gt;Variables!$G$7,0,1)</f>
        <v>1</v>
      </c>
      <c r="AK5198" s="85">
        <f>IF(F5198&gt;Variables!$G$8,0,1)</f>
        <v>0</v>
      </c>
      <c r="AL5198" s="85">
        <f>IF(G5198&gt;Variables!$G$9,0,1)</f>
        <v>0</v>
      </c>
      <c r="AM5198" s="85">
        <f>IF(AND(K5198&gt;Variables!$G$10,K5198&lt;Variables!$G$11),0,1)</f>
        <v>0</v>
      </c>
      <c r="AN5198" s="103">
        <f>IF(H5198&lt;Variables!$G$13,1,0)</f>
        <v>1</v>
      </c>
      <c r="AO5198" s="101">
        <f>IF(R5198&lt;Variables!$G$12,0,1)</f>
        <v>0</v>
      </c>
      <c r="AP5198" s="86">
        <f t="shared" si="550"/>
        <v>1</v>
      </c>
      <c r="AR5198">
        <v>0</v>
      </c>
      <c r="AS5198">
        <v>0</v>
      </c>
      <c r="AT5198">
        <v>1</v>
      </c>
      <c r="AU5198">
        <v>0</v>
      </c>
      <c r="BA5198">
        <v>-2.25</v>
      </c>
    </row>
    <row r="5199" spans="3:53" ht="12.75" x14ac:dyDescent="0.2">
      <c r="C5199" t="s">
        <v>938</v>
      </c>
      <c r="D5199" t="s">
        <v>320</v>
      </c>
      <c r="E5199">
        <v>331.52</v>
      </c>
      <c r="F5199">
        <v>18.93</v>
      </c>
      <c r="G5199">
        <v>14.38</v>
      </c>
      <c r="H5199">
        <v>20600</v>
      </c>
      <c r="I5199">
        <v>1.33</v>
      </c>
      <c r="J5199" t="s">
        <v>78</v>
      </c>
      <c r="K5199">
        <v>53.7</v>
      </c>
      <c r="L5199">
        <v>332.07169499999998</v>
      </c>
      <c r="M5199">
        <v>0.58068935986849646</v>
      </c>
      <c r="N5199">
        <v>328.52510199999989</v>
      </c>
      <c r="O5199">
        <v>1.6665082718702131</v>
      </c>
      <c r="P5199">
        <v>7529000</v>
      </c>
      <c r="Q5199">
        <v>13524000</v>
      </c>
      <c r="R5199">
        <v>0.56000000000000005</v>
      </c>
      <c r="S5199">
        <v>37.505000000000003</v>
      </c>
      <c r="T5199">
        <v>10.853</v>
      </c>
      <c r="U5199">
        <v>22.436800000000002</v>
      </c>
      <c r="V5199">
        <f t="shared" si="549"/>
        <v>2.3840290624196085</v>
      </c>
      <c r="AC5199">
        <v>334.31060000000002</v>
      </c>
      <c r="AD5199">
        <v>281</v>
      </c>
      <c r="AH5199" s="85">
        <f>IF(AND(M5199&lt;Variables!$G$6,M5199&gt;Variables!$G$5),0,1)</f>
        <v>1</v>
      </c>
      <c r="AI5199" s="85">
        <f t="shared" si="551"/>
        <v>0</v>
      </c>
      <c r="AJ5199" s="85">
        <f>IF(I5199&gt;Variables!$G$7,0,1)</f>
        <v>0</v>
      </c>
      <c r="AK5199" s="85">
        <f>IF(F5199&gt;Variables!$G$8,0,1)</f>
        <v>0</v>
      </c>
      <c r="AL5199" s="85">
        <f>IF(G5199&gt;Variables!$G$9,0,1)</f>
        <v>0</v>
      </c>
      <c r="AM5199" s="85">
        <f>IF(AND(K5199&gt;Variables!$G$10,K5199&lt;Variables!$G$11),0,1)</f>
        <v>0</v>
      </c>
      <c r="AN5199" s="103">
        <f>IF(H5199&lt;Variables!$G$13,1,0)</f>
        <v>0</v>
      </c>
      <c r="AO5199" s="101">
        <f>IF(R5199&lt;Variables!$G$12,0,1)</f>
        <v>0</v>
      </c>
      <c r="AP5199" s="86">
        <f t="shared" si="550"/>
        <v>1</v>
      </c>
      <c r="AR5199">
        <v>0</v>
      </c>
      <c r="AS5199">
        <v>0</v>
      </c>
      <c r="AT5199">
        <v>1</v>
      </c>
      <c r="AU5199">
        <v>0</v>
      </c>
      <c r="BA5199">
        <v>-2.25</v>
      </c>
    </row>
    <row r="5200" spans="3:53" ht="12.75" x14ac:dyDescent="0.2">
      <c r="C5200" t="s">
        <v>938</v>
      </c>
      <c r="D5200" t="s">
        <v>336</v>
      </c>
      <c r="E5200">
        <v>12.21</v>
      </c>
      <c r="F5200">
        <v>20.98</v>
      </c>
      <c r="G5200">
        <v>18.27</v>
      </c>
      <c r="H5200">
        <v>1970</v>
      </c>
      <c r="I5200">
        <v>-37.073999999999998</v>
      </c>
      <c r="J5200" t="s">
        <v>78</v>
      </c>
      <c r="K5200">
        <v>63.17</v>
      </c>
      <c r="L5200">
        <v>12.016769999999999</v>
      </c>
      <c r="M5200">
        <v>1.2751346659709779</v>
      </c>
      <c r="N5200">
        <v>11.547172</v>
      </c>
      <c r="O5200">
        <v>5.3937708730761109</v>
      </c>
      <c r="P5200">
        <v>6866000</v>
      </c>
      <c r="Q5200">
        <v>3998000</v>
      </c>
      <c r="R5200">
        <v>1.72</v>
      </c>
      <c r="S5200">
        <v>37.505000000000003</v>
      </c>
      <c r="T5200">
        <v>10.853</v>
      </c>
      <c r="U5200">
        <v>22.436800000000002</v>
      </c>
      <c r="V5200">
        <f t="shared" si="549"/>
        <v>2.4217880026699352</v>
      </c>
      <c r="AC5200">
        <v>12.54</v>
      </c>
      <c r="AD5200">
        <v>11.38</v>
      </c>
      <c r="AH5200" s="85">
        <f>IF(AND(M5200&lt;Variables!$G$6,M5200&gt;Variables!$G$5),0,1)</f>
        <v>1</v>
      </c>
      <c r="AI5200" s="85">
        <f t="shared" si="551"/>
        <v>0</v>
      </c>
      <c r="AJ5200" s="85">
        <f>IF(I5200&gt;Variables!$G$7,0,1)</f>
        <v>1</v>
      </c>
      <c r="AK5200" s="85">
        <f>IF(F5200&gt;Variables!$G$8,0,1)</f>
        <v>0</v>
      </c>
      <c r="AL5200" s="85">
        <f>IF(G5200&gt;Variables!$G$9,0,1)</f>
        <v>0</v>
      </c>
      <c r="AM5200" s="85">
        <f>IF(AND(K5200&gt;Variables!$G$10,K5200&lt;Variables!$G$11),0,1)</f>
        <v>0</v>
      </c>
      <c r="AN5200" s="103">
        <f>IF(H5200&lt;Variables!$G$13,1,0)</f>
        <v>1</v>
      </c>
      <c r="AO5200" s="101">
        <f>IF(R5200&lt;Variables!$G$12,0,1)</f>
        <v>0</v>
      </c>
      <c r="AP5200" s="86">
        <f t="shared" si="550"/>
        <v>1</v>
      </c>
      <c r="AR5200">
        <v>0</v>
      </c>
      <c r="AS5200">
        <v>0</v>
      </c>
      <c r="AT5200">
        <v>1</v>
      </c>
      <c r="AU5200">
        <v>0</v>
      </c>
      <c r="BA5200">
        <v>-2.25</v>
      </c>
    </row>
    <row r="5201" spans="3:53" ht="12.75" x14ac:dyDescent="0.2">
      <c r="C5201" t="s">
        <v>938</v>
      </c>
      <c r="D5201" t="s">
        <v>916</v>
      </c>
      <c r="E5201">
        <v>0.66</v>
      </c>
      <c r="F5201">
        <v>21.4</v>
      </c>
      <c r="G5201">
        <v>-4.8</v>
      </c>
      <c r="H5201">
        <v>37.11</v>
      </c>
      <c r="I5201">
        <v>-81.653000000000006</v>
      </c>
      <c r="J5201" t="s">
        <v>78</v>
      </c>
      <c r="K5201">
        <v>36.229999999999997</v>
      </c>
      <c r="L5201">
        <v>0.67778989999999995</v>
      </c>
      <c r="M5201">
        <v>-1.5919239870644151</v>
      </c>
      <c r="N5201">
        <v>0.70617604</v>
      </c>
      <c r="O5201">
        <v>-5.5476308711918314</v>
      </c>
      <c r="P5201">
        <v>30980000</v>
      </c>
      <c r="Q5201">
        <v>2690000</v>
      </c>
      <c r="R5201">
        <v>11.52</v>
      </c>
      <c r="S5201">
        <v>37.505000000000003</v>
      </c>
      <c r="T5201">
        <v>10.853</v>
      </c>
      <c r="U5201">
        <v>22.436800000000002</v>
      </c>
      <c r="V5201">
        <f t="shared" si="549"/>
        <v>2.2024255726078539</v>
      </c>
      <c r="AC5201">
        <v>0.68830000000000002</v>
      </c>
      <c r="AD5201">
        <v>0.60519999999999996</v>
      </c>
      <c r="AH5201" s="85">
        <f>IF(AND(M5201&lt;Variables!$G$6,M5201&gt;Variables!$G$5),0,1)</f>
        <v>1</v>
      </c>
      <c r="AI5201" s="85">
        <f t="shared" si="551"/>
        <v>1</v>
      </c>
      <c r="AJ5201" s="85">
        <f>IF(I5201&gt;Variables!$G$7,0,1)</f>
        <v>1</v>
      </c>
      <c r="AK5201" s="85">
        <f>IF(F5201&gt;Variables!$G$8,0,1)</f>
        <v>0</v>
      </c>
      <c r="AL5201" s="85">
        <f>IF(G5201&gt;Variables!$G$9,0,1)</f>
        <v>1</v>
      </c>
      <c r="AM5201" s="85">
        <f>IF(AND(K5201&gt;Variables!$G$10,K5201&lt;Variables!$G$11),0,1)</f>
        <v>1</v>
      </c>
      <c r="AN5201" s="103">
        <f>IF(H5201&lt;Variables!$G$13,1,0)</f>
        <v>1</v>
      </c>
      <c r="AO5201" s="101">
        <f>IF(R5201&lt;Variables!$G$12,0,1)</f>
        <v>1</v>
      </c>
      <c r="AP5201" s="86">
        <f t="shared" si="550"/>
        <v>1</v>
      </c>
      <c r="AR5201">
        <v>0</v>
      </c>
      <c r="AS5201">
        <v>0</v>
      </c>
      <c r="AT5201">
        <v>1</v>
      </c>
      <c r="AU5201">
        <v>0</v>
      </c>
      <c r="BA5201">
        <v>-1.1499999999999999</v>
      </c>
    </row>
    <row r="5202" spans="3:53" ht="12.75" x14ac:dyDescent="0.2">
      <c r="C5202" t="s">
        <v>938</v>
      </c>
      <c r="D5202" t="s">
        <v>748</v>
      </c>
      <c r="E5202">
        <v>16.98</v>
      </c>
      <c r="F5202">
        <v>22.37</v>
      </c>
      <c r="G5202">
        <v>13.17</v>
      </c>
      <c r="H5202">
        <v>1940</v>
      </c>
      <c r="I5202">
        <v>-42.11</v>
      </c>
      <c r="J5202" t="s">
        <v>78</v>
      </c>
      <c r="K5202">
        <v>61.57</v>
      </c>
      <c r="L5202">
        <v>17.002669999999998</v>
      </c>
      <c r="M5202">
        <v>0.57243950508951258</v>
      </c>
      <c r="N5202">
        <v>16.443401999999999</v>
      </c>
      <c r="O5202">
        <v>3.9930788044955809</v>
      </c>
      <c r="P5202">
        <v>28335000</v>
      </c>
      <c r="Q5202">
        <v>16062000</v>
      </c>
      <c r="R5202">
        <v>1.76</v>
      </c>
      <c r="S5202">
        <v>37.505000000000003</v>
      </c>
      <c r="T5202">
        <v>10.853</v>
      </c>
      <c r="U5202">
        <v>22.436800000000002</v>
      </c>
      <c r="V5202">
        <f t="shared" ref="V5202:V5265" si="552">1.849 + (0.01036 * K5202) + (0.1184 * M5202) - (0.002888 * K5202 * M5202)</f>
        <v>2.4528541876542906</v>
      </c>
      <c r="AC5202">
        <v>17.2</v>
      </c>
      <c r="AD5202">
        <v>15.2</v>
      </c>
      <c r="AH5202" s="85">
        <f>IF(AND(M5202&lt;Variables!$G$6,M5202&gt;Variables!$G$5),0,1)</f>
        <v>1</v>
      </c>
      <c r="AI5202" s="85">
        <f t="shared" si="551"/>
        <v>0</v>
      </c>
      <c r="AJ5202" s="85">
        <f>IF(I5202&gt;Variables!$G$7,0,1)</f>
        <v>1</v>
      </c>
      <c r="AK5202" s="85">
        <f>IF(F5202&gt;Variables!$G$8,0,1)</f>
        <v>0</v>
      </c>
      <c r="AL5202" s="85">
        <f>IF(G5202&gt;Variables!$G$9,0,1)</f>
        <v>0</v>
      </c>
      <c r="AM5202" s="85">
        <f>IF(AND(K5202&gt;Variables!$G$10,K5202&lt;Variables!$G$11),0,1)</f>
        <v>0</v>
      </c>
      <c r="AN5202" s="103">
        <f>IF(H5202&lt;Variables!$G$13,1,0)</f>
        <v>1</v>
      </c>
      <c r="AO5202" s="101">
        <f>IF(R5202&lt;Variables!$G$12,0,1)</f>
        <v>0</v>
      </c>
      <c r="AP5202" s="86">
        <f t="shared" si="550"/>
        <v>1</v>
      </c>
      <c r="AR5202">
        <v>0</v>
      </c>
      <c r="AS5202">
        <v>0</v>
      </c>
      <c r="AT5202">
        <v>1</v>
      </c>
      <c r="AU5202">
        <v>0</v>
      </c>
      <c r="BA5202">
        <v>-2.25</v>
      </c>
    </row>
    <row r="5203" spans="3:53" ht="12.75" x14ac:dyDescent="0.2">
      <c r="C5203" t="s">
        <v>938</v>
      </c>
      <c r="D5203" t="s">
        <v>917</v>
      </c>
      <c r="E5203">
        <v>6.98</v>
      </c>
      <c r="F5203">
        <v>27.22</v>
      </c>
      <c r="G5203">
        <v>12.68</v>
      </c>
      <c r="H5203">
        <v>630.01</v>
      </c>
      <c r="I5203">
        <v>-66.635999999999996</v>
      </c>
      <c r="J5203" t="s">
        <v>78</v>
      </c>
      <c r="K5203">
        <v>64.73</v>
      </c>
      <c r="L5203">
        <v>6.8216350000000006</v>
      </c>
      <c r="M5203">
        <v>1.754198223739609</v>
      </c>
      <c r="N5203">
        <v>6.6804019999999991</v>
      </c>
      <c r="O5203">
        <v>3.905423655642295</v>
      </c>
      <c r="P5203">
        <v>15670000</v>
      </c>
      <c r="Q5203">
        <v>4670000</v>
      </c>
      <c r="R5203">
        <v>3.36</v>
      </c>
      <c r="S5203">
        <v>37.505000000000003</v>
      </c>
      <c r="T5203">
        <v>10.853</v>
      </c>
      <c r="U5203">
        <v>22.436800000000002</v>
      </c>
      <c r="V5203">
        <f t="shared" si="552"/>
        <v>2.3993696327373133</v>
      </c>
      <c r="AC5203">
        <v>7.36</v>
      </c>
      <c r="AD5203">
        <v>6.3</v>
      </c>
      <c r="AH5203" s="85">
        <f>IF(AND(M5203&lt;Variables!$G$6,M5203&gt;Variables!$G$5),0,1)</f>
        <v>1</v>
      </c>
      <c r="AI5203" s="85">
        <f t="shared" si="551"/>
        <v>0</v>
      </c>
      <c r="AJ5203" s="85">
        <f>IF(I5203&gt;Variables!$G$7,0,1)</f>
        <v>1</v>
      </c>
      <c r="AK5203" s="85">
        <f>IF(F5203&gt;Variables!$G$8,0,1)</f>
        <v>0</v>
      </c>
      <c r="AL5203" s="85">
        <f>IF(G5203&gt;Variables!$G$9,0,1)</f>
        <v>0</v>
      </c>
      <c r="AM5203" s="85">
        <f>IF(AND(K5203&gt;Variables!$G$10,K5203&lt;Variables!$G$11),0,1)</f>
        <v>0</v>
      </c>
      <c r="AN5203" s="103">
        <f>IF(H5203&lt;Variables!$G$13,1,0)</f>
        <v>1</v>
      </c>
      <c r="AO5203" s="101">
        <f>IF(R5203&lt;Variables!$G$12,0,1)</f>
        <v>1</v>
      </c>
      <c r="AP5203" s="86">
        <f t="shared" si="550"/>
        <v>1</v>
      </c>
      <c r="AR5203">
        <v>1</v>
      </c>
      <c r="AS5203">
        <v>0</v>
      </c>
      <c r="AT5203">
        <v>0</v>
      </c>
      <c r="AU5203">
        <v>0</v>
      </c>
      <c r="BA5203">
        <v>2</v>
      </c>
    </row>
    <row r="5204" spans="3:53" ht="12.75" x14ac:dyDescent="0.2">
      <c r="C5204" t="s">
        <v>938</v>
      </c>
      <c r="D5204" t="s">
        <v>817</v>
      </c>
      <c r="E5204">
        <v>3.42</v>
      </c>
      <c r="F5204">
        <v>28.68</v>
      </c>
      <c r="G5204">
        <v>27.43</v>
      </c>
      <c r="H5204">
        <v>57.82</v>
      </c>
      <c r="I5204">
        <v>-52.956000000000003</v>
      </c>
      <c r="J5204" t="s">
        <v>78</v>
      </c>
      <c r="K5204">
        <v>48.55</v>
      </c>
      <c r="L5204">
        <v>3.4199099999999989</v>
      </c>
      <c r="M5204">
        <v>-0.1435710296469587</v>
      </c>
      <c r="N5204">
        <v>3.3658540000000001</v>
      </c>
      <c r="O5204">
        <v>1.460134634479092</v>
      </c>
      <c r="P5204">
        <v>8770000</v>
      </c>
      <c r="Q5204">
        <v>3230000</v>
      </c>
      <c r="R5204">
        <v>2.72</v>
      </c>
      <c r="S5204">
        <v>37.505000000000003</v>
      </c>
      <c r="T5204">
        <v>10.853</v>
      </c>
      <c r="U5204">
        <v>22.436800000000002</v>
      </c>
      <c r="V5204">
        <f t="shared" si="552"/>
        <v>2.3551096287270714</v>
      </c>
      <c r="AC5204">
        <v>3.57</v>
      </c>
      <c r="AD5204">
        <v>3.03</v>
      </c>
      <c r="AH5204" s="85">
        <f>IF(AND(M5204&lt;Variables!$G$6,M5204&gt;Variables!$G$5),0,1)</f>
        <v>1</v>
      </c>
      <c r="AI5204" s="85">
        <f t="shared" si="551"/>
        <v>0</v>
      </c>
      <c r="AJ5204" s="85">
        <f>IF(I5204&gt;Variables!$G$7,0,1)</f>
        <v>1</v>
      </c>
      <c r="AK5204" s="85">
        <f>IF(F5204&gt;Variables!$G$8,0,1)</f>
        <v>0</v>
      </c>
      <c r="AL5204" s="85">
        <f>IF(G5204&gt;Variables!$G$9,0,1)</f>
        <v>0</v>
      </c>
      <c r="AM5204" s="85">
        <f>IF(AND(K5204&gt;Variables!$G$10,K5204&lt;Variables!$G$11),0,1)</f>
        <v>1</v>
      </c>
      <c r="AN5204" s="103">
        <f>IF(H5204&lt;Variables!$G$13,1,0)</f>
        <v>1</v>
      </c>
      <c r="AO5204" s="101">
        <f>IF(R5204&lt;Variables!$G$12,0,1)</f>
        <v>1</v>
      </c>
      <c r="AP5204" s="86">
        <f t="shared" si="550"/>
        <v>1</v>
      </c>
      <c r="AR5204">
        <v>1</v>
      </c>
      <c r="AS5204">
        <v>0</v>
      </c>
      <c r="AT5204">
        <v>0</v>
      </c>
      <c r="AU5204">
        <v>0</v>
      </c>
      <c r="BA5204">
        <v>2</v>
      </c>
    </row>
    <row r="5205" spans="3:53" ht="12.75" x14ac:dyDescent="0.2">
      <c r="C5205" t="s">
        <v>938</v>
      </c>
      <c r="D5205" t="s">
        <v>932</v>
      </c>
      <c r="E5205">
        <v>4.01</v>
      </c>
      <c r="F5205">
        <v>39.93</v>
      </c>
      <c r="G5205">
        <v>15.98</v>
      </c>
      <c r="H5205">
        <v>13.08</v>
      </c>
      <c r="I5205">
        <v>-18.155000000000001</v>
      </c>
      <c r="J5205" t="s">
        <v>78</v>
      </c>
      <c r="K5205">
        <v>49.27</v>
      </c>
      <c r="L5205">
        <v>4.0815200000000011</v>
      </c>
      <c r="M5205">
        <v>-1.7522883631588559</v>
      </c>
      <c r="N5205">
        <v>3.9068960000000001</v>
      </c>
      <c r="O5205">
        <v>2.639025968441445</v>
      </c>
      <c r="P5205">
        <v>7290000</v>
      </c>
      <c r="Q5205">
        <v>276860</v>
      </c>
      <c r="R5205">
        <v>26.33</v>
      </c>
      <c r="S5205">
        <v>37.505000000000003</v>
      </c>
      <c r="T5205">
        <v>10.853</v>
      </c>
      <c r="U5205">
        <v>22.436800000000002</v>
      </c>
      <c r="V5205">
        <f t="shared" si="552"/>
        <v>2.401302453023384</v>
      </c>
      <c r="AC5205">
        <v>4.8</v>
      </c>
      <c r="AD5205">
        <v>3.6</v>
      </c>
      <c r="AH5205" s="85">
        <f>IF(AND(M5205&lt;Variables!$G$6,M5205&gt;Variables!$G$5),0,1)</f>
        <v>1</v>
      </c>
      <c r="AI5205" s="85">
        <f t="shared" si="551"/>
        <v>0</v>
      </c>
      <c r="AJ5205" s="85">
        <f>IF(I5205&gt;Variables!$G$7,0,1)</f>
        <v>1</v>
      </c>
      <c r="AK5205" s="85">
        <f>IF(F5205&gt;Variables!$G$8,0,1)</f>
        <v>0</v>
      </c>
      <c r="AL5205" s="85">
        <f>IF(G5205&gt;Variables!$G$9,0,1)</f>
        <v>0</v>
      </c>
      <c r="AM5205" s="85">
        <f>IF(AND(K5205&gt;Variables!$G$10,K5205&lt;Variables!$G$11),0,1)</f>
        <v>1</v>
      </c>
      <c r="AN5205" s="103">
        <f>IF(H5205&lt;Variables!$G$13,1,0)</f>
        <v>1</v>
      </c>
      <c r="AO5205" s="101">
        <f>IF(R5205&lt;Variables!$G$12,0,1)</f>
        <v>1</v>
      </c>
      <c r="AP5205" s="86">
        <f t="shared" si="550"/>
        <v>1</v>
      </c>
      <c r="AR5205">
        <v>1</v>
      </c>
      <c r="AS5205">
        <v>0</v>
      </c>
      <c r="AT5205">
        <v>0</v>
      </c>
      <c r="AU5205">
        <v>0</v>
      </c>
      <c r="BA5205">
        <v>2</v>
      </c>
    </row>
    <row r="5206" spans="3:53" ht="12.75" x14ac:dyDescent="0.2">
      <c r="C5206" t="s">
        <v>938</v>
      </c>
      <c r="D5206" t="s">
        <v>679</v>
      </c>
      <c r="E5206">
        <v>0.12</v>
      </c>
      <c r="F5206">
        <v>43.31</v>
      </c>
      <c r="G5206">
        <v>27.56</v>
      </c>
      <c r="H5206">
        <v>-99999</v>
      </c>
      <c r="I5206">
        <v>-8.3409999999999993</v>
      </c>
      <c r="J5206" t="s">
        <v>78</v>
      </c>
      <c r="K5206">
        <v>56.9</v>
      </c>
      <c r="L5206">
        <v>0.1165675</v>
      </c>
      <c r="M5206">
        <v>-1.5162888455186949</v>
      </c>
      <c r="N5206">
        <v>0.1046642857142857</v>
      </c>
      <c r="O5206">
        <v>9.684023749402856</v>
      </c>
      <c r="P5206">
        <v>7477000</v>
      </c>
      <c r="Q5206">
        <v>1167000</v>
      </c>
      <c r="R5206">
        <v>6.41</v>
      </c>
      <c r="S5206">
        <v>37.505000000000003</v>
      </c>
      <c r="T5206">
        <v>10.853</v>
      </c>
      <c r="U5206">
        <v>22.436800000000002</v>
      </c>
      <c r="V5206">
        <f t="shared" si="552"/>
        <v>2.5081229010659061</v>
      </c>
      <c r="AC5206">
        <v>0.125</v>
      </c>
      <c r="AD5206">
        <v>0.105</v>
      </c>
      <c r="AH5206" s="85">
        <f>IF(AND(M5206&lt;Variables!$G$6,M5206&gt;Variables!$G$5),0,1)</f>
        <v>1</v>
      </c>
      <c r="AI5206" s="85">
        <f t="shared" si="551"/>
        <v>0</v>
      </c>
      <c r="AJ5206" s="85">
        <f>IF(I5206&gt;Variables!$G$7,0,1)</f>
        <v>1</v>
      </c>
      <c r="AK5206" s="85">
        <f>IF(F5206&gt;Variables!$G$8,0,1)</f>
        <v>0</v>
      </c>
      <c r="AL5206" s="85">
        <f>IF(G5206&gt;Variables!$G$9,0,1)</f>
        <v>0</v>
      </c>
      <c r="AM5206" s="85">
        <f>IF(AND(K5206&gt;Variables!$G$10,K5206&lt;Variables!$G$11),0,1)</f>
        <v>0</v>
      </c>
      <c r="AN5206" s="103">
        <f>IF(H5206&lt;Variables!$G$13,1,0)</f>
        <v>1</v>
      </c>
      <c r="AO5206" s="101">
        <f>IF(R5206&lt;Variables!$G$12,0,1)</f>
        <v>1</v>
      </c>
      <c r="AP5206" s="86">
        <f t="shared" si="550"/>
        <v>1</v>
      </c>
      <c r="AR5206">
        <v>0</v>
      </c>
      <c r="AS5206">
        <v>0</v>
      </c>
      <c r="AT5206">
        <v>1</v>
      </c>
      <c r="AU5206">
        <v>0</v>
      </c>
      <c r="BA5206">
        <v>-2.25</v>
      </c>
    </row>
    <row r="5207" spans="3:53" ht="12.75" x14ac:dyDescent="0.2">
      <c r="C5207" t="s">
        <v>938</v>
      </c>
      <c r="D5207" t="s">
        <v>608</v>
      </c>
      <c r="E5207">
        <v>37.85</v>
      </c>
      <c r="F5207">
        <v>8.68</v>
      </c>
      <c r="G5207">
        <v>7.17</v>
      </c>
      <c r="H5207">
        <v>8250</v>
      </c>
      <c r="I5207">
        <v>-12.111000000000001</v>
      </c>
      <c r="J5207" t="s">
        <v>78</v>
      </c>
      <c r="K5207">
        <v>63.5</v>
      </c>
      <c r="L5207">
        <v>37.465545000000013</v>
      </c>
      <c r="M5207">
        <v>0.91939140348818194</v>
      </c>
      <c r="N5207">
        <v>36.971748000000012</v>
      </c>
      <c r="O5207">
        <v>2.2672771652560142</v>
      </c>
      <c r="P5207">
        <v>13748000</v>
      </c>
      <c r="Q5207">
        <v>19083000</v>
      </c>
      <c r="R5207">
        <v>0.72</v>
      </c>
      <c r="S5207">
        <v>37.505000000000003</v>
      </c>
      <c r="T5207">
        <v>10.853</v>
      </c>
      <c r="U5207">
        <v>22.436800000000002</v>
      </c>
      <c r="V5207">
        <f t="shared" si="552"/>
        <v>2.4471105914701101</v>
      </c>
      <c r="AC5207">
        <v>38.22</v>
      </c>
      <c r="AD5207">
        <v>35.57</v>
      </c>
      <c r="AH5207" s="85">
        <f>IF(AND(M5207&lt;Variables!$G$6,M5207&gt;Variables!$G$5),0,1)</f>
        <v>1</v>
      </c>
      <c r="AI5207" s="85">
        <f t="shared" si="551"/>
        <v>0</v>
      </c>
      <c r="AJ5207" s="85">
        <f>IF(I5207&gt;Variables!$G$7,0,1)</f>
        <v>1</v>
      </c>
      <c r="AK5207" s="85">
        <f>IF(F5207&gt;Variables!$G$8,0,1)</f>
        <v>1</v>
      </c>
      <c r="AL5207" s="85">
        <f>IF(G5207&gt;Variables!$G$9,0,1)</f>
        <v>1</v>
      </c>
      <c r="AM5207" s="85">
        <f>IF(AND(K5207&gt;Variables!$G$10,K5207&lt;Variables!$G$11),0,1)</f>
        <v>0</v>
      </c>
      <c r="AN5207" s="103">
        <f>IF(H5207&lt;Variables!$G$13,1,0)</f>
        <v>0</v>
      </c>
      <c r="AO5207" s="101">
        <f>IF(R5207&lt;Variables!$G$12,0,1)</f>
        <v>0</v>
      </c>
      <c r="AP5207" s="86">
        <f t="shared" si="550"/>
        <v>1</v>
      </c>
      <c r="AR5207">
        <v>0</v>
      </c>
      <c r="AS5207">
        <v>0</v>
      </c>
      <c r="AT5207">
        <v>1</v>
      </c>
      <c r="AU5207">
        <v>0</v>
      </c>
      <c r="BA5207">
        <v>-1.85</v>
      </c>
    </row>
    <row r="5208" spans="3:53" ht="12.75" x14ac:dyDescent="0.2">
      <c r="C5208" t="s">
        <v>938</v>
      </c>
      <c r="D5208" t="s">
        <v>923</v>
      </c>
      <c r="E5208">
        <v>3.34</v>
      </c>
      <c r="F5208">
        <v>14.88</v>
      </c>
      <c r="G5208">
        <v>3.74</v>
      </c>
      <c r="H5208">
        <v>33.81</v>
      </c>
      <c r="I5208">
        <v>-93.051000000000002</v>
      </c>
      <c r="J5208" t="s">
        <v>76</v>
      </c>
      <c r="K5208">
        <v>38.479999999999997</v>
      </c>
      <c r="L5208">
        <v>3.4331</v>
      </c>
      <c r="M5208">
        <v>-3.0031167166700521</v>
      </c>
      <c r="N5208">
        <v>3.4983919999999999</v>
      </c>
      <c r="O5208">
        <v>-4.81341141873179</v>
      </c>
      <c r="P5208">
        <v>3130000</v>
      </c>
      <c r="Q5208">
        <v>375990</v>
      </c>
      <c r="R5208">
        <v>8.32</v>
      </c>
      <c r="S5208">
        <v>37.505000000000003</v>
      </c>
      <c r="T5208">
        <v>10.853</v>
      </c>
      <c r="U5208">
        <v>22.436800000000002</v>
      </c>
      <c r="V5208">
        <f t="shared" si="552"/>
        <v>2.2258208622178208</v>
      </c>
      <c r="AC5208">
        <v>3.55</v>
      </c>
      <c r="AD5208">
        <v>3.21</v>
      </c>
      <c r="AH5208" s="85">
        <f>IF(AND(M5208&lt;Variables!$G$6,M5208&gt;Variables!$G$5),0,1)</f>
        <v>0</v>
      </c>
      <c r="AI5208" s="85">
        <f t="shared" si="551"/>
        <v>1</v>
      </c>
      <c r="AJ5208" s="85">
        <f>IF(I5208&gt;Variables!$G$7,0,1)</f>
        <v>1</v>
      </c>
      <c r="AK5208" s="85">
        <f>IF(F5208&gt;Variables!$G$8,0,1)</f>
        <v>0</v>
      </c>
      <c r="AL5208" s="85">
        <f>IF(G5208&gt;Variables!$G$9,0,1)</f>
        <v>1</v>
      </c>
      <c r="AM5208" s="85">
        <f>IF(AND(K5208&gt;Variables!$G$10,K5208&lt;Variables!$G$11),0,1)</f>
        <v>1</v>
      </c>
      <c r="AN5208" s="103">
        <f>IF(H5208&lt;Variables!$G$13,1,0)</f>
        <v>1</v>
      </c>
      <c r="AO5208" s="101">
        <f>IF(R5208&lt;Variables!$G$12,0,1)</f>
        <v>1</v>
      </c>
      <c r="AP5208" s="86">
        <f t="shared" si="550"/>
        <v>0</v>
      </c>
      <c r="AR5208">
        <v>0</v>
      </c>
      <c r="AS5208">
        <v>0</v>
      </c>
      <c r="AT5208">
        <v>1</v>
      </c>
      <c r="AU5208">
        <v>0</v>
      </c>
      <c r="BA5208">
        <v>-2.25</v>
      </c>
    </row>
    <row r="5209" spans="3:53" ht="12.75" x14ac:dyDescent="0.2">
      <c r="C5209" t="s">
        <v>939</v>
      </c>
      <c r="D5209" t="s">
        <v>614</v>
      </c>
      <c r="E5209">
        <v>10.58</v>
      </c>
      <c r="F5209">
        <v>9.2899999999999991</v>
      </c>
      <c r="G5209">
        <v>5.16</v>
      </c>
      <c r="H5209">
        <v>2500</v>
      </c>
      <c r="I5209">
        <v>-50.554000000000002</v>
      </c>
      <c r="J5209" t="s">
        <v>78</v>
      </c>
      <c r="K5209">
        <v>48.6</v>
      </c>
      <c r="L5209">
        <v>10.683434999999999</v>
      </c>
      <c r="M5209">
        <v>-0.78097540725432846</v>
      </c>
      <c r="N5209">
        <v>10.43554</v>
      </c>
      <c r="O5209">
        <v>1.5759606115255971</v>
      </c>
      <c r="P5209">
        <v>2522000</v>
      </c>
      <c r="Q5209">
        <v>3620000</v>
      </c>
      <c r="R5209">
        <v>0.7</v>
      </c>
      <c r="S5209">
        <v>35.911999999999999</v>
      </c>
      <c r="T5209">
        <v>10.172000000000001</v>
      </c>
      <c r="U5209">
        <v>21.616399999999999</v>
      </c>
      <c r="V5209">
        <f t="shared" si="552"/>
        <v>2.3696437208220016</v>
      </c>
      <c r="AC5209">
        <v>11.42</v>
      </c>
      <c r="AD5209">
        <v>10.199999999999999</v>
      </c>
      <c r="AH5209" s="85">
        <f>IF(AND(M5209&lt;Variables!$G$6,M5209&gt;Variables!$G$5),0,1)</f>
        <v>1</v>
      </c>
      <c r="AI5209" s="85">
        <f t="shared" si="551"/>
        <v>0</v>
      </c>
      <c r="AJ5209" s="85">
        <f>IF(I5209&gt;Variables!$G$7,0,1)</f>
        <v>1</v>
      </c>
      <c r="AK5209" s="85">
        <f>IF(F5209&gt;Variables!$G$8,0,1)</f>
        <v>0</v>
      </c>
      <c r="AL5209" s="85">
        <f>IF(G5209&gt;Variables!$G$9,0,1)</f>
        <v>1</v>
      </c>
      <c r="AM5209" s="85">
        <f>IF(AND(K5209&gt;Variables!$G$10,K5209&lt;Variables!$G$11),0,1)</f>
        <v>1</v>
      </c>
      <c r="AN5209" s="103">
        <f>IF(H5209&lt;Variables!$G$13,1,0)</f>
        <v>0</v>
      </c>
      <c r="AO5209" s="101">
        <f>IF(R5209&lt;Variables!$G$12,0,1)</f>
        <v>0</v>
      </c>
      <c r="AP5209" s="86">
        <f t="shared" si="550"/>
        <v>1</v>
      </c>
      <c r="AR5209">
        <v>0</v>
      </c>
      <c r="AS5209">
        <v>0</v>
      </c>
      <c r="AT5209">
        <v>1</v>
      </c>
      <c r="AU5209">
        <v>0</v>
      </c>
      <c r="BA5209">
        <v>-0.36</v>
      </c>
    </row>
    <row r="5210" spans="3:53" ht="12.75" x14ac:dyDescent="0.2">
      <c r="C5210" t="s">
        <v>939</v>
      </c>
      <c r="D5210" t="s">
        <v>922</v>
      </c>
      <c r="E5210">
        <v>26.46</v>
      </c>
      <c r="F5210">
        <v>15.52</v>
      </c>
      <c r="G5210">
        <v>-3.31</v>
      </c>
      <c r="H5210">
        <v>5110</v>
      </c>
      <c r="I5210">
        <v>76.960999999999999</v>
      </c>
      <c r="J5210" t="s">
        <v>76</v>
      </c>
      <c r="K5210">
        <v>58.17</v>
      </c>
      <c r="L5210">
        <v>26.340045</v>
      </c>
      <c r="M5210">
        <v>0.37947923019872509</v>
      </c>
      <c r="N5210">
        <v>26.053424</v>
      </c>
      <c r="O5210">
        <v>1.4837819397557941</v>
      </c>
      <c r="P5210">
        <v>24005000</v>
      </c>
      <c r="Q5210">
        <v>3011000</v>
      </c>
      <c r="R5210">
        <v>7.97</v>
      </c>
      <c r="S5210">
        <v>35.911999999999999</v>
      </c>
      <c r="T5210">
        <v>10.172000000000001</v>
      </c>
      <c r="U5210">
        <v>21.616399999999999</v>
      </c>
      <c r="V5210">
        <f t="shared" si="552"/>
        <v>2.4328209427574636</v>
      </c>
      <c r="AC5210">
        <v>29.46</v>
      </c>
      <c r="AD5210">
        <v>26.3</v>
      </c>
      <c r="AH5210" s="85">
        <f>IF(AND(M5210&lt;Variables!$G$6,M5210&gt;Variables!$G$5),0,1)</f>
        <v>1</v>
      </c>
      <c r="AI5210" s="85">
        <f t="shared" si="551"/>
        <v>0</v>
      </c>
      <c r="AJ5210" s="85">
        <f>IF(I5210&gt;Variables!$G$7,0,1)</f>
        <v>0</v>
      </c>
      <c r="AK5210" s="85">
        <f>IF(F5210&gt;Variables!$G$8,0,1)</f>
        <v>0</v>
      </c>
      <c r="AL5210" s="85">
        <f>IF(G5210&gt;Variables!$G$9,0,1)</f>
        <v>1</v>
      </c>
      <c r="AM5210" s="85">
        <f>IF(AND(K5210&gt;Variables!$G$10,K5210&lt;Variables!$G$11),0,1)</f>
        <v>0</v>
      </c>
      <c r="AN5210" s="103">
        <f>IF(H5210&lt;Variables!$G$13,1,0)</f>
        <v>0</v>
      </c>
      <c r="AO5210" s="101">
        <f>IF(R5210&lt;Variables!$G$12,0,1)</f>
        <v>1</v>
      </c>
      <c r="AP5210" s="86">
        <f t="shared" si="550"/>
        <v>0</v>
      </c>
      <c r="AR5210">
        <v>1</v>
      </c>
      <c r="AS5210">
        <v>0</v>
      </c>
      <c r="AT5210">
        <v>0</v>
      </c>
      <c r="AU5210">
        <v>0</v>
      </c>
      <c r="BA5210">
        <v>2</v>
      </c>
    </row>
    <row r="5211" spans="3:53" ht="12.75" x14ac:dyDescent="0.2">
      <c r="C5211" t="s">
        <v>939</v>
      </c>
      <c r="D5211" t="s">
        <v>609</v>
      </c>
      <c r="E5211">
        <v>104.11</v>
      </c>
      <c r="F5211">
        <v>9.56</v>
      </c>
      <c r="G5211">
        <v>8.6199999999999992</v>
      </c>
      <c r="H5211">
        <v>6740</v>
      </c>
      <c r="I5211">
        <v>-78.204999999999998</v>
      </c>
      <c r="J5211" t="s">
        <v>78</v>
      </c>
      <c r="K5211">
        <v>60.82</v>
      </c>
      <c r="L5211">
        <v>104.08086</v>
      </c>
      <c r="M5211">
        <v>0.14329243628463739</v>
      </c>
      <c r="N5211">
        <v>102.97565</v>
      </c>
      <c r="O5211">
        <v>1.218103503109718</v>
      </c>
      <c r="P5211">
        <v>531639</v>
      </c>
      <c r="Q5211">
        <v>875384</v>
      </c>
      <c r="R5211">
        <v>0.61</v>
      </c>
      <c r="S5211">
        <v>35.911999999999999</v>
      </c>
      <c r="T5211">
        <v>10.172000000000001</v>
      </c>
      <c r="U5211">
        <v>21.616399999999999</v>
      </c>
      <c r="V5211">
        <f t="shared" si="552"/>
        <v>2.4708919716807869</v>
      </c>
      <c r="AC5211">
        <v>112.85</v>
      </c>
      <c r="AD5211">
        <v>100.22</v>
      </c>
      <c r="AH5211" s="85">
        <f>IF(AND(M5211&lt;Variables!$G$6,M5211&gt;Variables!$G$5),0,1)</f>
        <v>1</v>
      </c>
      <c r="AI5211" s="85">
        <f t="shared" si="551"/>
        <v>0</v>
      </c>
      <c r="AJ5211" s="85">
        <f>IF(I5211&gt;Variables!$G$7,0,1)</f>
        <v>1</v>
      </c>
      <c r="AK5211" s="85">
        <f>IF(F5211&gt;Variables!$G$8,0,1)</f>
        <v>0</v>
      </c>
      <c r="AL5211" s="85">
        <f>IF(G5211&gt;Variables!$G$9,0,1)</f>
        <v>1</v>
      </c>
      <c r="AM5211" s="85">
        <f>IF(AND(K5211&gt;Variables!$G$10,K5211&lt;Variables!$G$11),0,1)</f>
        <v>0</v>
      </c>
      <c r="AN5211" s="103">
        <f>IF(H5211&lt;Variables!$G$13,1,0)</f>
        <v>0</v>
      </c>
      <c r="AO5211" s="101">
        <f>IF(R5211&lt;Variables!$G$12,0,1)</f>
        <v>0</v>
      </c>
      <c r="AP5211" s="86">
        <f t="shared" si="550"/>
        <v>1</v>
      </c>
      <c r="AR5211">
        <v>0</v>
      </c>
      <c r="AS5211">
        <v>0</v>
      </c>
      <c r="AT5211">
        <v>1</v>
      </c>
      <c r="AU5211">
        <v>0</v>
      </c>
      <c r="BA5211">
        <v>-1.1000000000000001</v>
      </c>
    </row>
    <row r="5212" spans="3:53" ht="12.75" x14ac:dyDescent="0.2">
      <c r="C5212" t="s">
        <v>939</v>
      </c>
      <c r="D5212" t="s">
        <v>744</v>
      </c>
      <c r="E5212">
        <v>14.83</v>
      </c>
      <c r="F5212">
        <v>9.85</v>
      </c>
      <c r="G5212">
        <v>8.8699999999999992</v>
      </c>
      <c r="H5212">
        <v>2490</v>
      </c>
      <c r="I5212">
        <v>-22.210999999999999</v>
      </c>
      <c r="J5212" t="s">
        <v>78</v>
      </c>
      <c r="K5212">
        <v>48.97</v>
      </c>
      <c r="L5212">
        <v>14.967515000000001</v>
      </c>
      <c r="M5212">
        <v>-0.78513367115381139</v>
      </c>
      <c r="N5212">
        <v>14.96123</v>
      </c>
      <c r="O5212">
        <v>-0.74345491647413064</v>
      </c>
      <c r="P5212">
        <v>7049000</v>
      </c>
      <c r="Q5212">
        <v>10412000</v>
      </c>
      <c r="R5212">
        <v>0.68</v>
      </c>
      <c r="S5212">
        <v>35.911999999999999</v>
      </c>
      <c r="T5212">
        <v>10.172000000000001</v>
      </c>
      <c r="U5212">
        <v>21.616399999999999</v>
      </c>
      <c r="V5212">
        <f t="shared" si="552"/>
        <v>2.3744071854264379</v>
      </c>
      <c r="AC5212">
        <v>15.8</v>
      </c>
      <c r="AD5212">
        <v>10.26</v>
      </c>
      <c r="AH5212" s="85">
        <f>IF(AND(M5212&lt;Variables!$G$6,M5212&gt;Variables!$G$5),0,1)</f>
        <v>1</v>
      </c>
      <c r="AI5212" s="85">
        <f t="shared" si="551"/>
        <v>0</v>
      </c>
      <c r="AJ5212" s="85">
        <f>IF(I5212&gt;Variables!$G$7,0,1)</f>
        <v>1</v>
      </c>
      <c r="AK5212" s="85">
        <f>IF(F5212&gt;Variables!$G$8,0,1)</f>
        <v>0</v>
      </c>
      <c r="AL5212" s="85">
        <f>IF(G5212&gt;Variables!$G$9,0,1)</f>
        <v>1</v>
      </c>
      <c r="AM5212" s="85">
        <f>IF(AND(K5212&gt;Variables!$G$10,K5212&lt;Variables!$G$11),0,1)</f>
        <v>1</v>
      </c>
      <c r="AN5212" s="103">
        <f>IF(H5212&lt;Variables!$G$13,1,0)</f>
        <v>1</v>
      </c>
      <c r="AO5212" s="101">
        <f>IF(R5212&lt;Variables!$G$12,0,1)</f>
        <v>0</v>
      </c>
      <c r="AP5212" s="86">
        <f t="shared" si="550"/>
        <v>1</v>
      </c>
      <c r="AR5212">
        <v>1</v>
      </c>
      <c r="AS5212">
        <v>0</v>
      </c>
      <c r="AT5212">
        <v>0</v>
      </c>
      <c r="AU5212">
        <v>0</v>
      </c>
      <c r="BA5212">
        <v>2</v>
      </c>
    </row>
    <row r="5213" spans="3:53" ht="12.75" x14ac:dyDescent="0.2">
      <c r="C5213" t="s">
        <v>939</v>
      </c>
      <c r="D5213" t="s">
        <v>114</v>
      </c>
      <c r="E5213">
        <v>28.45</v>
      </c>
      <c r="F5213">
        <v>10.63</v>
      </c>
      <c r="G5213">
        <v>-1.9</v>
      </c>
      <c r="H5213">
        <v>6070</v>
      </c>
      <c r="I5213">
        <v>-21.611999999999998</v>
      </c>
      <c r="J5213" t="s">
        <v>78</v>
      </c>
      <c r="K5213">
        <v>33.97</v>
      </c>
      <c r="L5213">
        <v>28.789249999999999</v>
      </c>
      <c r="M5213">
        <v>-1.178391239785695</v>
      </c>
      <c r="N5213">
        <v>28.770140000000001</v>
      </c>
      <c r="O5213">
        <v>-1.1127509285669051</v>
      </c>
      <c r="P5213">
        <v>1809000</v>
      </c>
      <c r="Q5213">
        <v>1309000</v>
      </c>
      <c r="R5213">
        <v>1.38</v>
      </c>
      <c r="S5213">
        <v>35.911999999999999</v>
      </c>
      <c r="T5213">
        <v>10.172000000000001</v>
      </c>
      <c r="U5213">
        <v>21.616399999999999</v>
      </c>
      <c r="V5213">
        <f t="shared" si="552"/>
        <v>2.177014174009396</v>
      </c>
      <c r="AC5213">
        <v>29.52</v>
      </c>
      <c r="AD5213">
        <v>28.21</v>
      </c>
      <c r="AH5213" s="85">
        <f>IF(AND(M5213&lt;Variables!$G$6,M5213&gt;Variables!$G$5),0,1)</f>
        <v>1</v>
      </c>
      <c r="AI5213" s="85">
        <f t="shared" si="551"/>
        <v>0</v>
      </c>
      <c r="AJ5213" s="85">
        <f>IF(I5213&gt;Variables!$G$7,0,1)</f>
        <v>1</v>
      </c>
      <c r="AK5213" s="85">
        <f>IF(F5213&gt;Variables!$G$8,0,1)</f>
        <v>0</v>
      </c>
      <c r="AL5213" s="85">
        <f>IF(G5213&gt;Variables!$G$9,0,1)</f>
        <v>1</v>
      </c>
      <c r="AM5213" s="85">
        <f>IF(AND(K5213&gt;Variables!$G$10,K5213&lt;Variables!$G$11),0,1)</f>
        <v>1</v>
      </c>
      <c r="AN5213" s="103">
        <f>IF(H5213&lt;Variables!$G$13,1,0)</f>
        <v>0</v>
      </c>
      <c r="AO5213" s="101">
        <f>IF(R5213&lt;Variables!$G$12,0,1)</f>
        <v>0</v>
      </c>
      <c r="AP5213" s="86">
        <f t="shared" si="550"/>
        <v>1</v>
      </c>
      <c r="AR5213">
        <v>1</v>
      </c>
      <c r="AS5213">
        <v>0</v>
      </c>
      <c r="AT5213">
        <v>0</v>
      </c>
      <c r="AU5213">
        <v>0</v>
      </c>
      <c r="BA5213">
        <v>1.04</v>
      </c>
    </row>
    <row r="5214" spans="3:53" ht="12.75" x14ac:dyDescent="0.2">
      <c r="C5214" t="s">
        <v>939</v>
      </c>
      <c r="D5214" t="s">
        <v>933</v>
      </c>
      <c r="E5214">
        <v>36.549999999999997</v>
      </c>
      <c r="F5214">
        <v>10.67</v>
      </c>
      <c r="G5214">
        <v>9.19</v>
      </c>
      <c r="H5214">
        <v>5580</v>
      </c>
      <c r="I5214">
        <v>-48.689</v>
      </c>
      <c r="J5214" t="s">
        <v>78</v>
      </c>
      <c r="K5214">
        <v>75.58</v>
      </c>
      <c r="L5214">
        <v>36.164779999999993</v>
      </c>
      <c r="M5214">
        <v>0.99605195994557516</v>
      </c>
      <c r="N5214">
        <v>35.354537999999998</v>
      </c>
      <c r="O5214">
        <v>3.310641479744413</v>
      </c>
      <c r="P5214">
        <v>2856000</v>
      </c>
      <c r="Q5214">
        <v>5093000</v>
      </c>
      <c r="R5214">
        <v>0.56000000000000005</v>
      </c>
      <c r="S5214">
        <v>35.911999999999999</v>
      </c>
      <c r="T5214">
        <v>10.172000000000001</v>
      </c>
      <c r="U5214">
        <v>21.616399999999999</v>
      </c>
      <c r="V5214">
        <f t="shared" si="552"/>
        <v>2.5325280706583575</v>
      </c>
      <c r="AC5214">
        <v>37.29</v>
      </c>
      <c r="AD5214">
        <v>34.83</v>
      </c>
      <c r="AH5214" s="85">
        <f>IF(AND(M5214&lt;Variables!$G$6,M5214&gt;Variables!$G$5),0,1)</f>
        <v>1</v>
      </c>
      <c r="AI5214" s="85">
        <f t="shared" si="551"/>
        <v>0</v>
      </c>
      <c r="AJ5214" s="85">
        <f>IF(I5214&gt;Variables!$G$7,0,1)</f>
        <v>1</v>
      </c>
      <c r="AK5214" s="85">
        <f>IF(F5214&gt;Variables!$G$8,0,1)</f>
        <v>0</v>
      </c>
      <c r="AL5214" s="85">
        <f>IF(G5214&gt;Variables!$G$9,0,1)</f>
        <v>1</v>
      </c>
      <c r="AM5214" s="85">
        <f>IF(AND(K5214&gt;Variables!$G$10,K5214&lt;Variables!$G$11),0,1)</f>
        <v>1</v>
      </c>
      <c r="AN5214" s="103">
        <f>IF(H5214&lt;Variables!$G$13,1,0)</f>
        <v>0</v>
      </c>
      <c r="AO5214" s="101">
        <f>IF(R5214&lt;Variables!$G$12,0,1)</f>
        <v>0</v>
      </c>
      <c r="AP5214" s="86">
        <f t="shared" si="550"/>
        <v>1</v>
      </c>
      <c r="AR5214">
        <v>1</v>
      </c>
      <c r="AS5214">
        <v>0</v>
      </c>
      <c r="AT5214">
        <v>0</v>
      </c>
      <c r="AU5214">
        <v>0</v>
      </c>
      <c r="BA5214">
        <v>2</v>
      </c>
    </row>
    <row r="5215" spans="3:53" ht="12.75" x14ac:dyDescent="0.2">
      <c r="C5215" t="s">
        <v>939</v>
      </c>
      <c r="D5215" t="s">
        <v>918</v>
      </c>
      <c r="E5215">
        <v>21.07</v>
      </c>
      <c r="F5215">
        <v>10.98</v>
      </c>
      <c r="G5215">
        <v>8.4600000000000009</v>
      </c>
      <c r="H5215">
        <v>2140</v>
      </c>
      <c r="I5215">
        <v>2.7629999999999999</v>
      </c>
      <c r="J5215" t="s">
        <v>78</v>
      </c>
      <c r="K5215">
        <v>51.5</v>
      </c>
      <c r="L5215">
        <v>21.157450000000001</v>
      </c>
      <c r="M5215">
        <v>-3.5212182942661693E-2</v>
      </c>
      <c r="N5215">
        <v>21.174620000000001</v>
      </c>
      <c r="O5215">
        <v>-0.1162712719283855</v>
      </c>
      <c r="P5215">
        <v>454791</v>
      </c>
      <c r="Q5215">
        <v>481143</v>
      </c>
      <c r="R5215">
        <v>0.95</v>
      </c>
      <c r="S5215">
        <v>35.911999999999999</v>
      </c>
      <c r="T5215">
        <v>10.172000000000001</v>
      </c>
      <c r="U5215">
        <v>21.616399999999999</v>
      </c>
      <c r="V5215">
        <f t="shared" si="552"/>
        <v>2.3836080559330166</v>
      </c>
      <c r="AC5215">
        <v>22.47</v>
      </c>
      <c r="AD5215">
        <v>20.937000000000001</v>
      </c>
      <c r="AH5215" s="85">
        <f>IF(AND(M5215&lt;Variables!$G$6,M5215&gt;Variables!$G$5),0,1)</f>
        <v>1</v>
      </c>
      <c r="AI5215" s="85">
        <f t="shared" si="551"/>
        <v>1</v>
      </c>
      <c r="AJ5215" s="85">
        <f>IF(I5215&gt;Variables!$G$7,0,1)</f>
        <v>0</v>
      </c>
      <c r="AK5215" s="85">
        <f>IF(F5215&gt;Variables!$G$8,0,1)</f>
        <v>0</v>
      </c>
      <c r="AL5215" s="85">
        <f>IF(G5215&gt;Variables!$G$9,0,1)</f>
        <v>1</v>
      </c>
      <c r="AM5215" s="85">
        <f>IF(AND(K5215&gt;Variables!$G$10,K5215&lt;Variables!$G$11),0,1)</f>
        <v>0</v>
      </c>
      <c r="AN5215" s="103">
        <f>IF(H5215&lt;Variables!$G$13,1,0)</f>
        <v>1</v>
      </c>
      <c r="AO5215" s="101">
        <f>IF(R5215&lt;Variables!$G$12,0,1)</f>
        <v>0</v>
      </c>
      <c r="AP5215" s="86">
        <f t="shared" si="550"/>
        <v>1</v>
      </c>
      <c r="AR5215">
        <v>1</v>
      </c>
      <c r="AS5215">
        <v>0</v>
      </c>
      <c r="AT5215">
        <v>0</v>
      </c>
      <c r="AU5215">
        <v>0</v>
      </c>
      <c r="BA5215">
        <v>1.1200000000000001</v>
      </c>
    </row>
    <row r="5216" spans="3:53" ht="12.75" x14ac:dyDescent="0.2">
      <c r="C5216" t="s">
        <v>939</v>
      </c>
      <c r="D5216" t="s">
        <v>460</v>
      </c>
      <c r="E5216">
        <v>64.87</v>
      </c>
      <c r="F5216">
        <v>11.03</v>
      </c>
      <c r="G5216">
        <v>-2.67</v>
      </c>
      <c r="H5216">
        <v>6210</v>
      </c>
      <c r="I5216">
        <v>-0.13600000000000001</v>
      </c>
      <c r="J5216" t="s">
        <v>78</v>
      </c>
      <c r="K5216">
        <v>58.62</v>
      </c>
      <c r="L5216">
        <v>64.327919999999992</v>
      </c>
      <c r="M5216">
        <v>0.76651009390635705</v>
      </c>
      <c r="N5216">
        <v>63.998477999999999</v>
      </c>
      <c r="O5216">
        <v>1.285221189166404</v>
      </c>
      <c r="P5216">
        <v>4209000</v>
      </c>
      <c r="Q5216">
        <v>2294000</v>
      </c>
      <c r="R5216">
        <v>1.83</v>
      </c>
      <c r="S5216">
        <v>35.911999999999999</v>
      </c>
      <c r="T5216">
        <v>10.172000000000001</v>
      </c>
      <c r="U5216">
        <v>21.616399999999999</v>
      </c>
      <c r="V5216">
        <f t="shared" si="552"/>
        <v>2.4172920060350771</v>
      </c>
      <c r="AC5216">
        <v>67</v>
      </c>
      <c r="AD5216">
        <v>63.54</v>
      </c>
      <c r="AH5216" s="85">
        <f>IF(AND(M5216&lt;Variables!$G$6,M5216&gt;Variables!$G$5),0,1)</f>
        <v>1</v>
      </c>
      <c r="AI5216" s="85">
        <f t="shared" si="551"/>
        <v>0</v>
      </c>
      <c r="AJ5216" s="85">
        <f>IF(I5216&gt;Variables!$G$7,0,1)</f>
        <v>1</v>
      </c>
      <c r="AK5216" s="85">
        <f>IF(F5216&gt;Variables!$G$8,0,1)</f>
        <v>0</v>
      </c>
      <c r="AL5216" s="85">
        <f>IF(G5216&gt;Variables!$G$9,0,1)</f>
        <v>1</v>
      </c>
      <c r="AM5216" s="85">
        <f>IF(AND(K5216&gt;Variables!$G$10,K5216&lt;Variables!$G$11),0,1)</f>
        <v>0</v>
      </c>
      <c r="AN5216" s="103">
        <f>IF(H5216&lt;Variables!$G$13,1,0)</f>
        <v>0</v>
      </c>
      <c r="AO5216" s="101">
        <f>IF(R5216&lt;Variables!$G$12,0,1)</f>
        <v>0</v>
      </c>
      <c r="AP5216" s="86">
        <f t="shared" si="550"/>
        <v>1</v>
      </c>
      <c r="AR5216">
        <v>0</v>
      </c>
      <c r="AS5216">
        <v>0</v>
      </c>
      <c r="AT5216">
        <v>1</v>
      </c>
      <c r="AU5216">
        <v>0</v>
      </c>
      <c r="BA5216">
        <v>-0.78</v>
      </c>
    </row>
    <row r="5217" spans="3:53" ht="12.75" x14ac:dyDescent="0.2">
      <c r="C5217" t="s">
        <v>939</v>
      </c>
      <c r="D5217" t="s">
        <v>934</v>
      </c>
      <c r="E5217">
        <v>42.23</v>
      </c>
      <c r="F5217">
        <v>8.4700000000000006</v>
      </c>
      <c r="G5217">
        <v>8.9499999999999993</v>
      </c>
      <c r="H5217">
        <v>7970</v>
      </c>
      <c r="I5217">
        <v>0.04</v>
      </c>
      <c r="J5217" t="s">
        <v>78</v>
      </c>
      <c r="K5217">
        <v>71.739999999999995</v>
      </c>
      <c r="L5217">
        <v>41.831045000000003</v>
      </c>
      <c r="M5217">
        <v>1.0015408412579621</v>
      </c>
      <c r="N5217">
        <v>41.298853999999999</v>
      </c>
      <c r="O5217">
        <v>2.3030808554639348</v>
      </c>
      <c r="P5217">
        <v>534928</v>
      </c>
      <c r="Q5217">
        <v>1791000</v>
      </c>
      <c r="R5217">
        <v>0.3</v>
      </c>
      <c r="S5217">
        <v>35.911999999999999</v>
      </c>
      <c r="T5217">
        <v>10.172000000000001</v>
      </c>
      <c r="U5217">
        <v>21.616399999999999</v>
      </c>
      <c r="V5217">
        <f t="shared" si="552"/>
        <v>2.5033044762240109</v>
      </c>
      <c r="AC5217">
        <v>45.75</v>
      </c>
      <c r="AD5217">
        <v>41.682400000000001</v>
      </c>
      <c r="AH5217" s="85">
        <f>IF(AND(M5217&lt;Variables!$G$6,M5217&gt;Variables!$G$5),0,1)</f>
        <v>1</v>
      </c>
      <c r="AI5217" s="85">
        <f t="shared" si="551"/>
        <v>0</v>
      </c>
      <c r="AJ5217" s="85">
        <f>IF(I5217&gt;Variables!$G$7,0,1)</f>
        <v>0</v>
      </c>
      <c r="AK5217" s="85">
        <f>IF(F5217&gt;Variables!$G$8,0,1)</f>
        <v>1</v>
      </c>
      <c r="AL5217" s="85">
        <f>IF(G5217&gt;Variables!$G$9,0,1)</f>
        <v>1</v>
      </c>
      <c r="AM5217" s="85">
        <f>IF(AND(K5217&gt;Variables!$G$10,K5217&lt;Variables!$G$11),0,1)</f>
        <v>0</v>
      </c>
      <c r="AN5217" s="103">
        <f>IF(H5217&lt;Variables!$G$13,1,0)</f>
        <v>0</v>
      </c>
      <c r="AO5217" s="101">
        <f>IF(R5217&lt;Variables!$G$12,0,1)</f>
        <v>0</v>
      </c>
      <c r="AP5217" s="86">
        <f t="shared" si="550"/>
        <v>1</v>
      </c>
      <c r="AR5217">
        <v>0</v>
      </c>
      <c r="AS5217">
        <v>0</v>
      </c>
      <c r="AT5217">
        <v>1</v>
      </c>
      <c r="AU5217">
        <v>0</v>
      </c>
      <c r="BA5217">
        <v>-1.1299999999999999</v>
      </c>
    </row>
    <row r="5218" spans="3:53" ht="12.75" x14ac:dyDescent="0.2">
      <c r="C5218" t="s">
        <v>939</v>
      </c>
      <c r="D5218" t="s">
        <v>923</v>
      </c>
      <c r="E5218">
        <v>3.31</v>
      </c>
      <c r="F5218">
        <v>16.61</v>
      </c>
      <c r="G5218">
        <v>3.12</v>
      </c>
      <c r="H5218">
        <v>33.81</v>
      </c>
      <c r="I5218">
        <v>-93.103999999999999</v>
      </c>
      <c r="J5218" t="s">
        <v>76</v>
      </c>
      <c r="K5218">
        <v>38.82</v>
      </c>
      <c r="L5218">
        <v>3.3554349999999999</v>
      </c>
      <c r="M5218">
        <v>-1.354071826752713</v>
      </c>
      <c r="N5218">
        <v>3.4831880000000002</v>
      </c>
      <c r="O5218">
        <v>-4.9721117550933256</v>
      </c>
      <c r="P5218">
        <v>2850000</v>
      </c>
      <c r="Q5218">
        <v>375990</v>
      </c>
      <c r="R5218">
        <v>7.58</v>
      </c>
      <c r="S5218">
        <v>35.911999999999999</v>
      </c>
      <c r="T5218">
        <v>10.172000000000001</v>
      </c>
      <c r="U5218">
        <v>21.616399999999999</v>
      </c>
      <c r="V5218">
        <f t="shared" si="552"/>
        <v>2.2426610130048714</v>
      </c>
      <c r="AC5218">
        <v>3.55</v>
      </c>
      <c r="AD5218">
        <v>3.21</v>
      </c>
      <c r="AH5218" s="85">
        <f>IF(AND(M5218&lt;Variables!$G$6,M5218&gt;Variables!$G$5),0,1)</f>
        <v>1</v>
      </c>
      <c r="AI5218" s="85">
        <f t="shared" si="551"/>
        <v>1</v>
      </c>
      <c r="AJ5218" s="85">
        <f>IF(I5218&gt;Variables!$G$7,0,1)</f>
        <v>1</v>
      </c>
      <c r="AK5218" s="85">
        <f>IF(F5218&gt;Variables!$G$8,0,1)</f>
        <v>0</v>
      </c>
      <c r="AL5218" s="85">
        <f>IF(G5218&gt;Variables!$G$9,0,1)</f>
        <v>1</v>
      </c>
      <c r="AM5218" s="85">
        <f>IF(AND(K5218&gt;Variables!$G$10,K5218&lt;Variables!$G$11),0,1)</f>
        <v>1</v>
      </c>
      <c r="AN5218" s="103">
        <f>IF(H5218&lt;Variables!$G$13,1,0)</f>
        <v>1</v>
      </c>
      <c r="AO5218" s="101">
        <f>IF(R5218&lt;Variables!$G$12,0,1)</f>
        <v>1</v>
      </c>
      <c r="AP5218" s="86">
        <f t="shared" si="550"/>
        <v>0</v>
      </c>
      <c r="AR5218">
        <v>1</v>
      </c>
      <c r="AS5218">
        <v>0</v>
      </c>
      <c r="AT5218">
        <v>0</v>
      </c>
      <c r="AU5218">
        <v>0</v>
      </c>
      <c r="BA5218">
        <v>2</v>
      </c>
    </row>
    <row r="5219" spans="3:53" ht="12.75" x14ac:dyDescent="0.2">
      <c r="C5219" t="s">
        <v>939</v>
      </c>
      <c r="D5219" t="s">
        <v>928</v>
      </c>
      <c r="E5219">
        <v>10.3</v>
      </c>
      <c r="F5219">
        <v>15.34</v>
      </c>
      <c r="G5219">
        <v>14.17</v>
      </c>
      <c r="H5219">
        <v>2170</v>
      </c>
      <c r="I5219">
        <v>-54.862000000000002</v>
      </c>
      <c r="J5219" t="s">
        <v>78</v>
      </c>
      <c r="K5219">
        <v>60.05</v>
      </c>
      <c r="L5219">
        <v>10.282690000000001</v>
      </c>
      <c r="M5219">
        <v>0.26559198030867143</v>
      </c>
      <c r="N5219">
        <v>9.8747519999999991</v>
      </c>
      <c r="O5219">
        <v>4.4076853778201368</v>
      </c>
      <c r="P5219">
        <v>4106000</v>
      </c>
      <c r="Q5219">
        <v>5087000</v>
      </c>
      <c r="R5219">
        <v>0.81</v>
      </c>
      <c r="S5219">
        <v>35.911999999999999</v>
      </c>
      <c r="T5219">
        <v>10.172000000000001</v>
      </c>
      <c r="U5219">
        <v>21.616399999999999</v>
      </c>
      <c r="V5219">
        <f t="shared" si="552"/>
        <v>2.4565039606387034</v>
      </c>
      <c r="AC5219">
        <v>11.92</v>
      </c>
      <c r="AD5219">
        <v>10.029999999999999</v>
      </c>
      <c r="AH5219" s="85">
        <f>IF(AND(M5219&lt;Variables!$G$6,M5219&gt;Variables!$G$5),0,1)</f>
        <v>1</v>
      </c>
      <c r="AI5219" s="85">
        <f t="shared" si="551"/>
        <v>0</v>
      </c>
      <c r="AJ5219" s="85">
        <f>IF(I5219&gt;Variables!$G$7,0,1)</f>
        <v>1</v>
      </c>
      <c r="AK5219" s="85">
        <f>IF(F5219&gt;Variables!$G$8,0,1)</f>
        <v>0</v>
      </c>
      <c r="AL5219" s="85">
        <f>IF(G5219&gt;Variables!$G$9,0,1)</f>
        <v>0</v>
      </c>
      <c r="AM5219" s="85">
        <f>IF(AND(K5219&gt;Variables!$G$10,K5219&lt;Variables!$G$11),0,1)</f>
        <v>0</v>
      </c>
      <c r="AN5219" s="103">
        <f>IF(H5219&lt;Variables!$G$13,1,0)</f>
        <v>1</v>
      </c>
      <c r="AO5219" s="101">
        <f>IF(R5219&lt;Variables!$G$12,0,1)</f>
        <v>0</v>
      </c>
      <c r="AP5219" s="86">
        <f t="shared" si="550"/>
        <v>1</v>
      </c>
      <c r="AR5219">
        <v>1</v>
      </c>
      <c r="AS5219">
        <v>0</v>
      </c>
      <c r="AT5219">
        <v>0</v>
      </c>
      <c r="AU5219">
        <v>0</v>
      </c>
      <c r="BA5219">
        <v>2</v>
      </c>
    </row>
    <row r="5220" spans="3:53" ht="12.75" x14ac:dyDescent="0.2">
      <c r="C5220" t="s">
        <v>939</v>
      </c>
      <c r="D5220" t="s">
        <v>608</v>
      </c>
      <c r="E5220">
        <v>37.56</v>
      </c>
      <c r="F5220">
        <v>8.77</v>
      </c>
      <c r="G5220">
        <v>6.8</v>
      </c>
      <c r="H5220">
        <v>8250</v>
      </c>
      <c r="I5220">
        <v>-12.15</v>
      </c>
      <c r="J5220" t="s">
        <v>78</v>
      </c>
      <c r="K5220">
        <v>55.11</v>
      </c>
      <c r="L5220">
        <v>37.604335000000013</v>
      </c>
      <c r="M5220">
        <v>0.20147943049650249</v>
      </c>
      <c r="N5220">
        <v>37.062114000000008</v>
      </c>
      <c r="O5220">
        <v>1.667433217651844</v>
      </c>
      <c r="P5220">
        <v>15066000</v>
      </c>
      <c r="Q5220">
        <v>19083000</v>
      </c>
      <c r="R5220">
        <v>0.79</v>
      </c>
      <c r="S5220">
        <v>35.911999999999999</v>
      </c>
      <c r="T5220">
        <v>10.172000000000001</v>
      </c>
      <c r="U5220">
        <v>21.616399999999999</v>
      </c>
      <c r="V5220">
        <f t="shared" si="552"/>
        <v>2.4117277658452418</v>
      </c>
      <c r="AC5220">
        <v>38.18</v>
      </c>
      <c r="AD5220">
        <v>35.57</v>
      </c>
      <c r="AH5220" s="85">
        <f>IF(AND(M5220&lt;Variables!$G$6,M5220&gt;Variables!$G$5),0,1)</f>
        <v>1</v>
      </c>
      <c r="AI5220" s="85">
        <f t="shared" si="551"/>
        <v>0</v>
      </c>
      <c r="AJ5220" s="85">
        <f>IF(I5220&gt;Variables!$G$7,0,1)</f>
        <v>1</v>
      </c>
      <c r="AK5220" s="85">
        <f>IF(F5220&gt;Variables!$G$8,0,1)</f>
        <v>1</v>
      </c>
      <c r="AL5220" s="85">
        <f>IF(G5220&gt;Variables!$G$9,0,1)</f>
        <v>1</v>
      </c>
      <c r="AM5220" s="85">
        <f>IF(AND(K5220&gt;Variables!$G$10,K5220&lt;Variables!$G$11),0,1)</f>
        <v>0</v>
      </c>
      <c r="AN5220" s="103">
        <f>IF(H5220&lt;Variables!$G$13,1,0)</f>
        <v>0</v>
      </c>
      <c r="AO5220" s="101">
        <f>IF(R5220&lt;Variables!$G$12,0,1)</f>
        <v>0</v>
      </c>
      <c r="AP5220" s="86">
        <f t="shared" si="550"/>
        <v>1</v>
      </c>
      <c r="AR5220">
        <v>0</v>
      </c>
      <c r="AS5220">
        <v>0</v>
      </c>
      <c r="AT5220">
        <v>1</v>
      </c>
      <c r="AU5220">
        <v>0</v>
      </c>
      <c r="BA5220">
        <v>-0.93</v>
      </c>
    </row>
    <row r="5221" spans="3:53" ht="12.75" x14ac:dyDescent="0.2">
      <c r="C5221" t="s">
        <v>939</v>
      </c>
      <c r="D5221" t="s">
        <v>615</v>
      </c>
      <c r="E5221">
        <v>39.32</v>
      </c>
      <c r="F5221">
        <v>16.86</v>
      </c>
      <c r="G5221">
        <v>13.95</v>
      </c>
      <c r="H5221">
        <v>3650</v>
      </c>
      <c r="I5221">
        <v>-0.91600000000000004</v>
      </c>
      <c r="J5221" t="s">
        <v>78</v>
      </c>
      <c r="K5221">
        <v>71.790000000000006</v>
      </c>
      <c r="L5221">
        <v>37.951684999999998</v>
      </c>
      <c r="M5221">
        <v>4.1853609398370706</v>
      </c>
      <c r="N5221">
        <v>36.055176000000003</v>
      </c>
      <c r="O5221">
        <v>9.6655304081721827</v>
      </c>
      <c r="P5221">
        <v>6916000</v>
      </c>
      <c r="Q5221">
        <v>6708000</v>
      </c>
      <c r="R5221">
        <v>1.03</v>
      </c>
      <c r="S5221">
        <v>35.911999999999999</v>
      </c>
      <c r="T5221">
        <v>10.172000000000001</v>
      </c>
      <c r="U5221">
        <v>21.616399999999999</v>
      </c>
      <c r="V5221">
        <f t="shared" si="552"/>
        <v>2.2205422605935405</v>
      </c>
      <c r="AC5221">
        <v>40</v>
      </c>
      <c r="AD5221">
        <v>36</v>
      </c>
      <c r="AH5221" s="85">
        <f>IF(AND(M5221&lt;Variables!$G$6,M5221&gt;Variables!$G$5),0,1)</f>
        <v>1</v>
      </c>
      <c r="AI5221" s="85">
        <f t="shared" si="551"/>
        <v>0</v>
      </c>
      <c r="AJ5221" s="85">
        <f>IF(I5221&gt;Variables!$G$7,0,1)</f>
        <v>1</v>
      </c>
      <c r="AK5221" s="85">
        <f>IF(F5221&gt;Variables!$G$8,0,1)</f>
        <v>0</v>
      </c>
      <c r="AL5221" s="85">
        <f>IF(G5221&gt;Variables!$G$9,0,1)</f>
        <v>0</v>
      </c>
      <c r="AM5221" s="85">
        <f>IF(AND(K5221&gt;Variables!$G$10,K5221&lt;Variables!$G$11),0,1)</f>
        <v>0</v>
      </c>
      <c r="AN5221" s="103">
        <f>IF(H5221&lt;Variables!$G$13,1,0)</f>
        <v>0</v>
      </c>
      <c r="AO5221" s="101">
        <f>IF(R5221&lt;Variables!$G$12,0,1)</f>
        <v>0</v>
      </c>
      <c r="AP5221" s="86">
        <f t="shared" si="550"/>
        <v>1</v>
      </c>
      <c r="AR5221">
        <v>0</v>
      </c>
      <c r="AS5221">
        <v>0</v>
      </c>
      <c r="AT5221">
        <v>1</v>
      </c>
      <c r="AU5221">
        <v>0</v>
      </c>
      <c r="BA5221">
        <v>-2.25</v>
      </c>
    </row>
    <row r="5222" spans="3:53" ht="12.75" x14ac:dyDescent="0.2">
      <c r="C5222" t="s">
        <v>939</v>
      </c>
      <c r="D5222" t="s">
        <v>336</v>
      </c>
      <c r="E5222">
        <v>11.96</v>
      </c>
      <c r="F5222">
        <v>17.47</v>
      </c>
      <c r="G5222">
        <v>16.13</v>
      </c>
      <c r="H5222">
        <v>1970</v>
      </c>
      <c r="I5222">
        <v>-37.453000000000003</v>
      </c>
      <c r="J5222" t="s">
        <v>78</v>
      </c>
      <c r="K5222">
        <v>50.55</v>
      </c>
      <c r="L5222">
        <v>12.08962</v>
      </c>
      <c r="M5222">
        <v>-1.1548750084783539</v>
      </c>
      <c r="N5222">
        <v>11.664061999999999</v>
      </c>
      <c r="O5222">
        <v>2.4514444453398649</v>
      </c>
      <c r="P5222">
        <v>7446000</v>
      </c>
      <c r="Q5222">
        <v>3998000</v>
      </c>
      <c r="R5222">
        <v>1.86</v>
      </c>
      <c r="S5222">
        <v>35.911999999999999</v>
      </c>
      <c r="T5222">
        <v>10.172000000000001</v>
      </c>
      <c r="U5222">
        <v>21.616399999999999</v>
      </c>
      <c r="V5222">
        <f t="shared" si="552"/>
        <v>2.4045591536839037</v>
      </c>
      <c r="AC5222">
        <v>12.54</v>
      </c>
      <c r="AD5222">
        <v>11.38</v>
      </c>
      <c r="AH5222" s="85">
        <f>IF(AND(M5222&lt;Variables!$G$6,M5222&gt;Variables!$G$5),0,1)</f>
        <v>1</v>
      </c>
      <c r="AI5222" s="85">
        <f t="shared" si="551"/>
        <v>0</v>
      </c>
      <c r="AJ5222" s="85">
        <f>IF(I5222&gt;Variables!$G$7,0,1)</f>
        <v>1</v>
      </c>
      <c r="AK5222" s="85">
        <f>IF(F5222&gt;Variables!$G$8,0,1)</f>
        <v>0</v>
      </c>
      <c r="AL5222" s="85">
        <f>IF(G5222&gt;Variables!$G$9,0,1)</f>
        <v>0</v>
      </c>
      <c r="AM5222" s="85">
        <f>IF(AND(K5222&gt;Variables!$G$10,K5222&lt;Variables!$G$11),0,1)</f>
        <v>0</v>
      </c>
      <c r="AN5222" s="103">
        <f>IF(H5222&lt;Variables!$G$13,1,0)</f>
        <v>1</v>
      </c>
      <c r="AO5222" s="101">
        <f>IF(R5222&lt;Variables!$G$12,0,1)</f>
        <v>0</v>
      </c>
      <c r="AP5222" s="86">
        <f t="shared" si="550"/>
        <v>1</v>
      </c>
      <c r="AR5222">
        <v>1</v>
      </c>
      <c r="AS5222">
        <v>0</v>
      </c>
      <c r="AT5222">
        <v>0</v>
      </c>
      <c r="AU5222">
        <v>0</v>
      </c>
      <c r="BA5222">
        <v>2</v>
      </c>
    </row>
    <row r="5223" spans="3:53" ht="12.75" x14ac:dyDescent="0.2">
      <c r="C5223" t="s">
        <v>939</v>
      </c>
      <c r="D5223" t="s">
        <v>320</v>
      </c>
      <c r="E5223">
        <v>329.07</v>
      </c>
      <c r="F5223">
        <v>17.5</v>
      </c>
      <c r="G5223">
        <v>13.03</v>
      </c>
      <c r="H5223">
        <v>20600</v>
      </c>
      <c r="I5223">
        <v>1.304</v>
      </c>
      <c r="J5223" t="s">
        <v>78</v>
      </c>
      <c r="K5223">
        <v>47.49</v>
      </c>
      <c r="L5223">
        <v>332.496645</v>
      </c>
      <c r="M5223">
        <v>-0.73584050750346353</v>
      </c>
      <c r="N5223">
        <v>329.93060600000001</v>
      </c>
      <c r="O5223">
        <v>3.6187609706041221E-2</v>
      </c>
      <c r="P5223">
        <v>7776000</v>
      </c>
      <c r="Q5223">
        <v>13524000</v>
      </c>
      <c r="R5223">
        <v>0.56999999999999995</v>
      </c>
      <c r="S5223">
        <v>35.911999999999999</v>
      </c>
      <c r="T5223">
        <v>10.172000000000001</v>
      </c>
      <c r="U5223">
        <v>21.616399999999999</v>
      </c>
      <c r="V5223">
        <f t="shared" si="552"/>
        <v>2.3547942336570582</v>
      </c>
      <c r="AC5223">
        <v>331.98989999999998</v>
      </c>
      <c r="AD5223">
        <v>281</v>
      </c>
      <c r="AH5223" s="85">
        <f>IF(AND(M5223&lt;Variables!$G$6,M5223&gt;Variables!$G$5),0,1)</f>
        <v>1</v>
      </c>
      <c r="AI5223" s="85">
        <f t="shared" si="551"/>
        <v>0</v>
      </c>
      <c r="AJ5223" s="85">
        <f>IF(I5223&gt;Variables!$G$7,0,1)</f>
        <v>0</v>
      </c>
      <c r="AK5223" s="85">
        <f>IF(F5223&gt;Variables!$G$8,0,1)</f>
        <v>0</v>
      </c>
      <c r="AL5223" s="85">
        <f>IF(G5223&gt;Variables!$G$9,0,1)</f>
        <v>0</v>
      </c>
      <c r="AM5223" s="85">
        <f>IF(AND(K5223&gt;Variables!$G$10,K5223&lt;Variables!$G$11),0,1)</f>
        <v>1</v>
      </c>
      <c r="AN5223" s="103">
        <f>IF(H5223&lt;Variables!$G$13,1,0)</f>
        <v>0</v>
      </c>
      <c r="AO5223" s="101">
        <f>IF(R5223&lt;Variables!$G$12,0,1)</f>
        <v>0</v>
      </c>
      <c r="AP5223" s="86">
        <f t="shared" si="550"/>
        <v>1</v>
      </c>
      <c r="AR5223">
        <v>0</v>
      </c>
      <c r="AS5223">
        <v>0</v>
      </c>
      <c r="AT5223">
        <v>1</v>
      </c>
      <c r="AU5223">
        <v>0</v>
      </c>
      <c r="BA5223">
        <v>-2.25</v>
      </c>
    </row>
    <row r="5224" spans="3:53" ht="12.75" x14ac:dyDescent="0.2">
      <c r="C5224" t="s">
        <v>939</v>
      </c>
      <c r="D5224" t="s">
        <v>916</v>
      </c>
      <c r="E5224">
        <v>0.67</v>
      </c>
      <c r="F5224">
        <v>21.05</v>
      </c>
      <c r="G5224">
        <v>-4.1399999999999997</v>
      </c>
      <c r="H5224">
        <v>37.11</v>
      </c>
      <c r="I5224">
        <v>-81.453000000000003</v>
      </c>
      <c r="J5224" t="s">
        <v>78</v>
      </c>
      <c r="K5224">
        <v>44.8</v>
      </c>
      <c r="L5224">
        <v>0.67065975</v>
      </c>
      <c r="M5224">
        <v>0.14019776794417371</v>
      </c>
      <c r="N5224">
        <v>0.69634894000000003</v>
      </c>
      <c r="O5224">
        <v>-3.5541003336631851</v>
      </c>
      <c r="P5224">
        <v>31710000</v>
      </c>
      <c r="Q5224">
        <v>2690000</v>
      </c>
      <c r="R5224">
        <v>11.79</v>
      </c>
      <c r="S5224">
        <v>35.911999999999999</v>
      </c>
      <c r="T5224">
        <v>10.172000000000001</v>
      </c>
      <c r="U5224">
        <v>21.616399999999999</v>
      </c>
      <c r="V5224">
        <f t="shared" si="552"/>
        <v>2.3115882920333295</v>
      </c>
      <c r="AC5224">
        <v>0.68830000000000002</v>
      </c>
      <c r="AD5224">
        <v>0.60519999999999996</v>
      </c>
      <c r="AH5224" s="85">
        <f>IF(AND(M5224&lt;Variables!$G$6,M5224&gt;Variables!$G$5),0,1)</f>
        <v>1</v>
      </c>
      <c r="AI5224" s="85">
        <f t="shared" si="551"/>
        <v>1</v>
      </c>
      <c r="AJ5224" s="85">
        <f>IF(I5224&gt;Variables!$G$7,0,1)</f>
        <v>1</v>
      </c>
      <c r="AK5224" s="85">
        <f>IF(F5224&gt;Variables!$G$8,0,1)</f>
        <v>0</v>
      </c>
      <c r="AL5224" s="85">
        <f>IF(G5224&gt;Variables!$G$9,0,1)</f>
        <v>1</v>
      </c>
      <c r="AM5224" s="85">
        <f>IF(AND(K5224&gt;Variables!$G$10,K5224&lt;Variables!$G$11),0,1)</f>
        <v>1</v>
      </c>
      <c r="AN5224" s="103">
        <f>IF(H5224&lt;Variables!$G$13,1,0)</f>
        <v>1</v>
      </c>
      <c r="AO5224" s="101">
        <f>IF(R5224&lt;Variables!$G$12,0,1)</f>
        <v>1</v>
      </c>
      <c r="AP5224" s="86">
        <f t="shared" si="550"/>
        <v>1</v>
      </c>
      <c r="AR5224">
        <v>0</v>
      </c>
      <c r="AS5224">
        <v>0</v>
      </c>
      <c r="AT5224">
        <v>1</v>
      </c>
      <c r="AU5224">
        <v>0</v>
      </c>
      <c r="BA5224">
        <v>-2.25</v>
      </c>
    </row>
    <row r="5225" spans="3:53" ht="12.75" x14ac:dyDescent="0.2">
      <c r="C5225" t="s">
        <v>939</v>
      </c>
      <c r="D5225" t="s">
        <v>817</v>
      </c>
      <c r="E5225">
        <v>3.42</v>
      </c>
      <c r="F5225">
        <v>30.19</v>
      </c>
      <c r="G5225">
        <v>27.54</v>
      </c>
      <c r="H5225">
        <v>57.82</v>
      </c>
      <c r="I5225">
        <v>-52.654000000000003</v>
      </c>
      <c r="J5225" t="s">
        <v>78</v>
      </c>
      <c r="K5225">
        <v>52.01</v>
      </c>
      <c r="L5225">
        <v>3.4245500000000009</v>
      </c>
      <c r="M5225">
        <v>-0.19126600575260169</v>
      </c>
      <c r="N5225">
        <v>3.3935979999999999</v>
      </c>
      <c r="O5225">
        <v>0.71905982971466442</v>
      </c>
      <c r="P5225">
        <v>9020000</v>
      </c>
      <c r="Q5225">
        <v>3230000</v>
      </c>
      <c r="R5225">
        <v>2.79</v>
      </c>
      <c r="S5225">
        <v>35.911999999999999</v>
      </c>
      <c r="T5225">
        <v>10.172000000000001</v>
      </c>
      <c r="U5225">
        <v>21.616399999999999</v>
      </c>
      <c r="V5225">
        <f t="shared" si="552"/>
        <v>2.3939067923610406</v>
      </c>
      <c r="AC5225">
        <v>3.57</v>
      </c>
      <c r="AD5225">
        <v>3.03</v>
      </c>
      <c r="AH5225" s="85">
        <f>IF(AND(M5225&lt;Variables!$G$6,M5225&gt;Variables!$G$5),0,1)</f>
        <v>1</v>
      </c>
      <c r="AI5225" s="85">
        <f t="shared" si="551"/>
        <v>0</v>
      </c>
      <c r="AJ5225" s="85">
        <f>IF(I5225&gt;Variables!$G$7,0,1)</f>
        <v>1</v>
      </c>
      <c r="AK5225" s="85">
        <f>IF(F5225&gt;Variables!$G$8,0,1)</f>
        <v>0</v>
      </c>
      <c r="AL5225" s="85">
        <f>IF(G5225&gt;Variables!$G$9,0,1)</f>
        <v>0</v>
      </c>
      <c r="AM5225" s="85">
        <f>IF(AND(K5225&gt;Variables!$G$10,K5225&lt;Variables!$G$11),0,1)</f>
        <v>0</v>
      </c>
      <c r="AN5225" s="103">
        <f>IF(H5225&lt;Variables!$G$13,1,0)</f>
        <v>1</v>
      </c>
      <c r="AO5225" s="101">
        <f>IF(R5225&lt;Variables!$G$12,0,1)</f>
        <v>1</v>
      </c>
      <c r="AP5225" s="86">
        <f t="shared" si="550"/>
        <v>1</v>
      </c>
      <c r="AR5225">
        <v>1</v>
      </c>
      <c r="AS5225">
        <v>0</v>
      </c>
      <c r="AT5225">
        <v>0</v>
      </c>
      <c r="AU5225">
        <v>0</v>
      </c>
      <c r="BA5225">
        <v>2</v>
      </c>
    </row>
    <row r="5226" spans="3:53" ht="12.75" x14ac:dyDescent="0.2">
      <c r="C5226" t="s">
        <v>939</v>
      </c>
      <c r="D5226" t="s">
        <v>917</v>
      </c>
      <c r="E5226">
        <v>7.07</v>
      </c>
      <c r="F5226">
        <v>31.49</v>
      </c>
      <c r="G5226">
        <v>16.3</v>
      </c>
      <c r="H5226">
        <v>630.01</v>
      </c>
      <c r="I5226">
        <v>-65.799000000000007</v>
      </c>
      <c r="J5226" t="s">
        <v>78</v>
      </c>
      <c r="K5226">
        <v>67.73</v>
      </c>
      <c r="L5226">
        <v>6.926944999999999</v>
      </c>
      <c r="M5226">
        <v>3.4236593476633841</v>
      </c>
      <c r="N5226">
        <v>6.7430240000000001</v>
      </c>
      <c r="O5226">
        <v>6.2446166586386198</v>
      </c>
      <c r="P5226">
        <v>17510000</v>
      </c>
      <c r="Q5226">
        <v>4690000</v>
      </c>
      <c r="R5226">
        <v>3.73</v>
      </c>
      <c r="S5226">
        <v>35.911999999999999</v>
      </c>
      <c r="T5226">
        <v>10.172000000000001</v>
      </c>
      <c r="U5226">
        <v>21.616399999999999</v>
      </c>
      <c r="V5226">
        <f t="shared" si="552"/>
        <v>2.2863617820447528</v>
      </c>
      <c r="AC5226">
        <v>7.32</v>
      </c>
      <c r="AD5226">
        <v>6.3</v>
      </c>
      <c r="AH5226" s="85">
        <f>IF(AND(M5226&lt;Variables!$G$6,M5226&gt;Variables!$G$5),0,1)</f>
        <v>1</v>
      </c>
      <c r="AI5226" s="85">
        <f t="shared" si="551"/>
        <v>0</v>
      </c>
      <c r="AJ5226" s="85">
        <f>IF(I5226&gt;Variables!$G$7,0,1)</f>
        <v>1</v>
      </c>
      <c r="AK5226" s="85">
        <f>IF(F5226&gt;Variables!$G$8,0,1)</f>
        <v>0</v>
      </c>
      <c r="AL5226" s="85">
        <f>IF(G5226&gt;Variables!$G$9,0,1)</f>
        <v>0</v>
      </c>
      <c r="AM5226" s="85">
        <f>IF(AND(K5226&gt;Variables!$G$10,K5226&lt;Variables!$G$11),0,1)</f>
        <v>0</v>
      </c>
      <c r="AN5226" s="103">
        <f>IF(H5226&lt;Variables!$G$13,1,0)</f>
        <v>1</v>
      </c>
      <c r="AO5226" s="101">
        <f>IF(R5226&lt;Variables!$G$12,0,1)</f>
        <v>1</v>
      </c>
      <c r="AP5226" s="86">
        <f t="shared" si="550"/>
        <v>1</v>
      </c>
      <c r="AR5226">
        <v>1</v>
      </c>
      <c r="AS5226">
        <v>0</v>
      </c>
      <c r="AT5226">
        <v>0</v>
      </c>
      <c r="AU5226">
        <v>0</v>
      </c>
      <c r="BA5226">
        <v>2</v>
      </c>
    </row>
    <row r="5227" spans="3:53" ht="12.75" x14ac:dyDescent="0.2">
      <c r="C5227" t="s">
        <v>939</v>
      </c>
      <c r="D5227" t="s">
        <v>932</v>
      </c>
      <c r="E5227">
        <v>4.17</v>
      </c>
      <c r="F5227">
        <v>41.66</v>
      </c>
      <c r="G5227">
        <v>20.9</v>
      </c>
      <c r="H5227">
        <v>13.08</v>
      </c>
      <c r="I5227">
        <v>-16.606000000000002</v>
      </c>
      <c r="J5227" t="s">
        <v>78</v>
      </c>
      <c r="K5227">
        <v>63.14</v>
      </c>
      <c r="L5227">
        <v>4.0680050000000003</v>
      </c>
      <c r="M5227">
        <v>2.753069379216579</v>
      </c>
      <c r="N5227">
        <v>3.9823680000000001</v>
      </c>
      <c r="O5227">
        <v>4.9626754734871206</v>
      </c>
      <c r="P5227">
        <v>7510000</v>
      </c>
      <c r="Q5227">
        <v>276860</v>
      </c>
      <c r="R5227">
        <v>27.13</v>
      </c>
      <c r="S5227">
        <v>35.911999999999999</v>
      </c>
      <c r="T5227">
        <v>10.172000000000001</v>
      </c>
      <c r="U5227">
        <v>21.616399999999999</v>
      </c>
      <c r="V5227">
        <f t="shared" si="552"/>
        <v>2.3270762383556569</v>
      </c>
      <c r="AC5227">
        <v>4.8</v>
      </c>
      <c r="AD5227">
        <v>3.6</v>
      </c>
      <c r="AH5227" s="85">
        <f>IF(AND(M5227&lt;Variables!$G$6,M5227&gt;Variables!$G$5),0,1)</f>
        <v>1</v>
      </c>
      <c r="AI5227" s="85">
        <f t="shared" si="551"/>
        <v>0</v>
      </c>
      <c r="AJ5227" s="85">
        <f>IF(I5227&gt;Variables!$G$7,0,1)</f>
        <v>1</v>
      </c>
      <c r="AK5227" s="85">
        <f>IF(F5227&gt;Variables!$G$8,0,1)</f>
        <v>0</v>
      </c>
      <c r="AL5227" s="85">
        <f>IF(G5227&gt;Variables!$G$9,0,1)</f>
        <v>0</v>
      </c>
      <c r="AM5227" s="85">
        <f>IF(AND(K5227&gt;Variables!$G$10,K5227&lt;Variables!$G$11),0,1)</f>
        <v>0</v>
      </c>
      <c r="AN5227" s="103">
        <f>IF(H5227&lt;Variables!$G$13,1,0)</f>
        <v>1</v>
      </c>
      <c r="AO5227" s="101">
        <f>IF(R5227&lt;Variables!$G$12,0,1)</f>
        <v>1</v>
      </c>
      <c r="AP5227" s="86">
        <f t="shared" si="550"/>
        <v>1</v>
      </c>
      <c r="AR5227">
        <v>1</v>
      </c>
      <c r="AS5227">
        <v>0</v>
      </c>
      <c r="AT5227">
        <v>0</v>
      </c>
      <c r="AU5227">
        <v>0</v>
      </c>
      <c r="BA5227">
        <v>2</v>
      </c>
    </row>
    <row r="5228" spans="3:53" ht="12.75" x14ac:dyDescent="0.2">
      <c r="C5228" t="s">
        <v>939</v>
      </c>
      <c r="D5228" t="s">
        <v>679</v>
      </c>
      <c r="E5228">
        <v>0.12</v>
      </c>
      <c r="F5228">
        <v>50</v>
      </c>
      <c r="G5228">
        <v>32.11</v>
      </c>
      <c r="H5228">
        <v>-99999</v>
      </c>
      <c r="I5228">
        <v>-8.31</v>
      </c>
      <c r="J5228" t="s">
        <v>78</v>
      </c>
      <c r="K5228">
        <v>62.46</v>
      </c>
      <c r="L5228">
        <v>0.11799</v>
      </c>
      <c r="M5228">
        <v>0.77125180100009161</v>
      </c>
      <c r="N5228">
        <v>0.10756326530612249</v>
      </c>
      <c r="O5228">
        <v>10.53959700982811</v>
      </c>
      <c r="P5228">
        <v>8891000</v>
      </c>
      <c r="Q5228">
        <v>1167000</v>
      </c>
      <c r="R5228">
        <v>7.62</v>
      </c>
      <c r="S5228">
        <v>35.911999999999999</v>
      </c>
      <c r="T5228">
        <v>10.172000000000001</v>
      </c>
      <c r="U5228">
        <v>21.616399999999999</v>
      </c>
      <c r="V5228">
        <f t="shared" si="552"/>
        <v>2.4482799581659456</v>
      </c>
      <c r="AC5228">
        <v>0.125</v>
      </c>
      <c r="AD5228">
        <v>0.105</v>
      </c>
      <c r="AH5228" s="85">
        <f>IF(AND(M5228&lt;Variables!$G$6,M5228&gt;Variables!$G$5),0,1)</f>
        <v>1</v>
      </c>
      <c r="AI5228" s="85">
        <f t="shared" si="551"/>
        <v>0</v>
      </c>
      <c r="AJ5228" s="85">
        <f>IF(I5228&gt;Variables!$G$7,0,1)</f>
        <v>1</v>
      </c>
      <c r="AK5228" s="85">
        <f>IF(F5228&gt;Variables!$G$8,0,1)</f>
        <v>0</v>
      </c>
      <c r="AL5228" s="85">
        <f>IF(G5228&gt;Variables!$G$9,0,1)</f>
        <v>0</v>
      </c>
      <c r="AM5228" s="85">
        <f>IF(AND(K5228&gt;Variables!$G$10,K5228&lt;Variables!$G$11),0,1)</f>
        <v>0</v>
      </c>
      <c r="AN5228" s="103">
        <f>IF(H5228&lt;Variables!$G$13,1,0)</f>
        <v>1</v>
      </c>
      <c r="AO5228" s="101">
        <f>IF(R5228&lt;Variables!$G$12,0,1)</f>
        <v>1</v>
      </c>
      <c r="AP5228" s="86">
        <f t="shared" si="550"/>
        <v>1</v>
      </c>
      <c r="AR5228">
        <v>0</v>
      </c>
      <c r="AS5228">
        <v>0</v>
      </c>
      <c r="AT5228">
        <v>1</v>
      </c>
      <c r="AU5228">
        <v>0</v>
      </c>
      <c r="BA5228">
        <v>-2.25</v>
      </c>
    </row>
    <row r="5229" spans="3:53" ht="12.75" x14ac:dyDescent="0.2">
      <c r="C5229" t="s">
        <v>939</v>
      </c>
      <c r="D5229" t="s">
        <v>861</v>
      </c>
      <c r="E5229">
        <v>5.33</v>
      </c>
      <c r="F5229">
        <v>52.59</v>
      </c>
      <c r="G5229">
        <v>22.04</v>
      </c>
      <c r="H5229">
        <v>425.29</v>
      </c>
      <c r="I5229">
        <v>4.4809999999999999</v>
      </c>
      <c r="J5229" t="s">
        <v>78</v>
      </c>
      <c r="K5229">
        <v>43.43</v>
      </c>
      <c r="L5229">
        <v>5.3761849999999987</v>
      </c>
      <c r="M5229">
        <v>-2.1611049470953638</v>
      </c>
      <c r="N5229">
        <v>5.3381499999999997</v>
      </c>
      <c r="O5229">
        <v>-1.463990333729849</v>
      </c>
      <c r="P5229">
        <v>43440000</v>
      </c>
      <c r="Q5229">
        <v>1490000</v>
      </c>
      <c r="R5229">
        <v>29.15</v>
      </c>
      <c r="S5229">
        <v>35.911999999999999</v>
      </c>
      <c r="T5229">
        <v>10.172000000000001</v>
      </c>
      <c r="U5229">
        <v>21.616399999999999</v>
      </c>
      <c r="V5229">
        <f t="shared" si="552"/>
        <v>2.3141183775815004</v>
      </c>
      <c r="AC5229">
        <v>6.13</v>
      </c>
      <c r="AD5229">
        <v>4.84</v>
      </c>
      <c r="AH5229" s="85">
        <f>IF(AND(M5229&lt;Variables!$G$6,M5229&gt;Variables!$G$5),0,1)</f>
        <v>0</v>
      </c>
      <c r="AI5229" s="85">
        <f t="shared" si="551"/>
        <v>0</v>
      </c>
      <c r="AJ5229" s="85">
        <f>IF(I5229&gt;Variables!$G$7,0,1)</f>
        <v>0</v>
      </c>
      <c r="AK5229" s="85">
        <f>IF(F5229&gt;Variables!$G$8,0,1)</f>
        <v>0</v>
      </c>
      <c r="AL5229" s="85">
        <f>IF(G5229&gt;Variables!$G$9,0,1)</f>
        <v>0</v>
      </c>
      <c r="AM5229" s="85">
        <f>IF(AND(K5229&gt;Variables!$G$10,K5229&lt;Variables!$G$11),0,1)</f>
        <v>1</v>
      </c>
      <c r="AN5229" s="103">
        <f>IF(H5229&lt;Variables!$G$13,1,0)</f>
        <v>1</v>
      </c>
      <c r="AO5229" s="101">
        <f>IF(R5229&lt;Variables!$G$12,0,1)</f>
        <v>1</v>
      </c>
      <c r="AP5229" s="86">
        <f t="shared" si="550"/>
        <v>1</v>
      </c>
      <c r="AR5229">
        <v>1</v>
      </c>
      <c r="AS5229">
        <v>0</v>
      </c>
      <c r="AT5229">
        <v>0</v>
      </c>
      <c r="AU5229">
        <v>0</v>
      </c>
      <c r="BA5229">
        <v>2</v>
      </c>
    </row>
    <row r="5230" spans="3:53" ht="12.75" x14ac:dyDescent="0.2">
      <c r="C5230" t="s">
        <v>939</v>
      </c>
      <c r="D5230" t="s">
        <v>251</v>
      </c>
      <c r="E5230">
        <v>21.4</v>
      </c>
      <c r="F5230">
        <v>80.03</v>
      </c>
      <c r="G5230">
        <v>28.88</v>
      </c>
      <c r="H5230">
        <v>4830</v>
      </c>
      <c r="I5230">
        <v>0.441</v>
      </c>
      <c r="J5230" t="s">
        <v>78</v>
      </c>
      <c r="K5230">
        <v>52.82</v>
      </c>
      <c r="L5230">
        <v>21.529070000000001</v>
      </c>
      <c r="M5230">
        <v>-0.41371968227145678</v>
      </c>
      <c r="N5230">
        <v>19.553926000000001</v>
      </c>
      <c r="O5230">
        <v>9.645500346068614</v>
      </c>
      <c r="P5230">
        <v>268701000</v>
      </c>
      <c r="Q5230">
        <v>24401000</v>
      </c>
      <c r="R5230">
        <v>11.01</v>
      </c>
      <c r="S5230">
        <v>35.911999999999999</v>
      </c>
      <c r="T5230">
        <v>10.172000000000001</v>
      </c>
      <c r="U5230">
        <v>21.616399999999999</v>
      </c>
      <c r="V5230">
        <f t="shared" si="552"/>
        <v>2.4103413110266256</v>
      </c>
      <c r="AC5230">
        <v>22.85</v>
      </c>
      <c r="AD5230">
        <v>16.68</v>
      </c>
      <c r="AH5230" s="85">
        <f>IF(AND(M5230&lt;Variables!$G$6,M5230&gt;Variables!$G$5),0,1)</f>
        <v>1</v>
      </c>
      <c r="AI5230" s="85">
        <f t="shared" si="551"/>
        <v>0</v>
      </c>
      <c r="AJ5230" s="85">
        <f>IF(I5230&gt;Variables!$G$7,0,1)</f>
        <v>0</v>
      </c>
      <c r="AK5230" s="85">
        <f>IF(F5230&gt;Variables!$G$8,0,1)</f>
        <v>0</v>
      </c>
      <c r="AL5230" s="85">
        <f>IF(G5230&gt;Variables!$G$9,0,1)</f>
        <v>0</v>
      </c>
      <c r="AM5230" s="85">
        <f>IF(AND(K5230&gt;Variables!$G$10,K5230&lt;Variables!$G$11),0,1)</f>
        <v>0</v>
      </c>
      <c r="AN5230" s="103">
        <f>IF(H5230&lt;Variables!$G$13,1,0)</f>
        <v>0</v>
      </c>
      <c r="AO5230" s="101">
        <f>IF(R5230&lt;Variables!$G$12,0,1)</f>
        <v>1</v>
      </c>
      <c r="AP5230" s="86">
        <f t="shared" si="550"/>
        <v>1</v>
      </c>
      <c r="AR5230">
        <v>0</v>
      </c>
      <c r="AS5230">
        <v>0</v>
      </c>
      <c r="AT5230">
        <v>1</v>
      </c>
      <c r="AU5230">
        <v>0</v>
      </c>
      <c r="BA5230">
        <v>-2.25</v>
      </c>
    </row>
    <row r="5231" spans="3:53" ht="12.75" x14ac:dyDescent="0.2">
      <c r="C5231" t="s">
        <v>939</v>
      </c>
      <c r="D5231" t="s">
        <v>748</v>
      </c>
      <c r="E5231">
        <v>16.45</v>
      </c>
      <c r="F5231">
        <v>17.14</v>
      </c>
      <c r="G5231">
        <v>9.93</v>
      </c>
      <c r="H5231">
        <v>1940</v>
      </c>
      <c r="I5231">
        <v>-42.857999999999997</v>
      </c>
      <c r="J5231" t="s">
        <v>78</v>
      </c>
      <c r="K5231">
        <v>46.3</v>
      </c>
      <c r="L5231">
        <v>16.93328</v>
      </c>
      <c r="M5231">
        <v>-1.909139871306663</v>
      </c>
      <c r="N5231">
        <v>16.512830000000001</v>
      </c>
      <c r="O5231">
        <v>0.58845152526854572</v>
      </c>
      <c r="P5231">
        <v>30129000</v>
      </c>
      <c r="Q5231">
        <v>16062000</v>
      </c>
      <c r="R5231">
        <v>1.88</v>
      </c>
      <c r="S5231">
        <v>35.911999999999999</v>
      </c>
      <c r="T5231">
        <v>10.172000000000001</v>
      </c>
      <c r="U5231">
        <v>21.616399999999999</v>
      </c>
      <c r="V5231">
        <f t="shared" si="552"/>
        <v>2.3579053316451386</v>
      </c>
      <c r="AC5231">
        <v>17.14</v>
      </c>
      <c r="AD5231">
        <v>15.2</v>
      </c>
      <c r="AH5231" s="85">
        <f>IF(AND(M5231&lt;Variables!$G$6,M5231&gt;Variables!$G$5),0,1)</f>
        <v>1</v>
      </c>
      <c r="AI5231" s="85">
        <f t="shared" si="551"/>
        <v>0</v>
      </c>
      <c r="AJ5231" s="85">
        <f>IF(I5231&gt;Variables!$G$7,0,1)</f>
        <v>1</v>
      </c>
      <c r="AK5231" s="85">
        <f>IF(F5231&gt;Variables!$G$8,0,1)</f>
        <v>0</v>
      </c>
      <c r="AL5231" s="85">
        <f>IF(G5231&gt;Variables!$G$9,0,1)</f>
        <v>1</v>
      </c>
      <c r="AM5231" s="85">
        <f>IF(AND(K5231&gt;Variables!$G$10,K5231&lt;Variables!$G$11),0,1)</f>
        <v>1</v>
      </c>
      <c r="AN5231" s="103">
        <f>IF(H5231&lt;Variables!$G$13,1,0)</f>
        <v>1</v>
      </c>
      <c r="AO5231" s="101">
        <f>IF(R5231&lt;Variables!$G$12,0,1)</f>
        <v>0</v>
      </c>
      <c r="AP5231" s="86">
        <f t="shared" ref="AP5231:AP5294" si="553">IF(J5231="Pass", 0,1)</f>
        <v>1</v>
      </c>
      <c r="AR5231">
        <v>1</v>
      </c>
      <c r="AS5231">
        <v>0</v>
      </c>
      <c r="AT5231">
        <v>0</v>
      </c>
      <c r="AU5231">
        <v>0</v>
      </c>
      <c r="BA5231">
        <v>2</v>
      </c>
    </row>
    <row r="5232" spans="3:53" ht="12.75" x14ac:dyDescent="0.2">
      <c r="C5232" t="s">
        <v>939</v>
      </c>
      <c r="D5232" t="s">
        <v>920</v>
      </c>
      <c r="E5232">
        <v>15.5</v>
      </c>
      <c r="F5232">
        <v>15.24</v>
      </c>
      <c r="G5232">
        <v>5.29</v>
      </c>
      <c r="H5232">
        <v>-99999</v>
      </c>
      <c r="I5232">
        <v>5.0490000000000004</v>
      </c>
      <c r="J5232" t="s">
        <v>78</v>
      </c>
      <c r="K5232">
        <v>45.08</v>
      </c>
      <c r="L5232">
        <v>15.81611</v>
      </c>
      <c r="M5232">
        <v>-1.7432225749568011</v>
      </c>
      <c r="N5232">
        <v>15.836419354838711</v>
      </c>
      <c r="O5232">
        <v>-1.8692315996814259</v>
      </c>
      <c r="P5232">
        <v>108910</v>
      </c>
      <c r="Q5232"/>
      <c r="R5232"/>
      <c r="S5232">
        <v>35.911999999999999</v>
      </c>
      <c r="T5232">
        <v>10.172000000000001</v>
      </c>
      <c r="U5232">
        <v>21.616399999999999</v>
      </c>
      <c r="V5232">
        <f t="shared" si="552"/>
        <v>2.3365832071102184</v>
      </c>
      <c r="AC5232">
        <v>15.93</v>
      </c>
      <c r="AD5232">
        <v>14.58</v>
      </c>
      <c r="AH5232" s="85">
        <f>IF(AND(M5232&lt;Variables!$G$6,M5232&gt;Variables!$G$5),0,1)</f>
        <v>1</v>
      </c>
      <c r="AI5232" s="85">
        <f t="shared" si="551"/>
        <v>1</v>
      </c>
      <c r="AJ5232" s="85">
        <f>IF(I5232&gt;Variables!$G$7,0,1)</f>
        <v>0</v>
      </c>
      <c r="AK5232" s="85">
        <f>IF(F5232&gt;Variables!$G$8,0,1)</f>
        <v>0</v>
      </c>
      <c r="AL5232" s="85">
        <f>IF(G5232&gt;Variables!$G$9,0,1)</f>
        <v>1</v>
      </c>
      <c r="AM5232" s="85">
        <f>IF(AND(K5232&gt;Variables!$G$10,K5232&lt;Variables!$G$11),0,1)</f>
        <v>1</v>
      </c>
      <c r="AN5232" s="103">
        <f>IF(H5232&lt;Variables!$G$13,1,0)</f>
        <v>1</v>
      </c>
      <c r="AO5232" s="101">
        <f>IF(R5232&lt;Variables!$G$12,0,1)</f>
        <v>0</v>
      </c>
      <c r="AP5232" s="86">
        <f t="shared" si="553"/>
        <v>1</v>
      </c>
      <c r="AR5232">
        <v>1</v>
      </c>
      <c r="AS5232">
        <v>0</v>
      </c>
      <c r="AT5232">
        <v>0</v>
      </c>
      <c r="AU5232">
        <v>0</v>
      </c>
      <c r="BA5232">
        <v>2</v>
      </c>
    </row>
    <row r="5233" spans="3:53" ht="12.75" x14ac:dyDescent="0.2">
      <c r="C5233" t="s">
        <v>939</v>
      </c>
      <c r="D5233" t="s">
        <v>930</v>
      </c>
      <c r="E5233">
        <v>38.729999999999997</v>
      </c>
      <c r="F5233">
        <v>12.47</v>
      </c>
      <c r="G5233">
        <v>10.55</v>
      </c>
      <c r="H5233">
        <v>1570</v>
      </c>
      <c r="I5233">
        <v>-51.597999999999999</v>
      </c>
      <c r="J5233" t="s">
        <v>78</v>
      </c>
      <c r="K5233">
        <v>51.06</v>
      </c>
      <c r="L5233">
        <v>39.122879999999988</v>
      </c>
      <c r="M5233">
        <v>-1.0167451884932741</v>
      </c>
      <c r="N5233">
        <v>37.569251999999999</v>
      </c>
      <c r="O5233">
        <v>3.0765797519737652</v>
      </c>
      <c r="P5233">
        <v>2377000</v>
      </c>
      <c r="Q5233">
        <v>2643000</v>
      </c>
      <c r="R5233">
        <v>0.9</v>
      </c>
      <c r="S5233">
        <v>35.911999999999999</v>
      </c>
      <c r="T5233">
        <v>10.172000000000001</v>
      </c>
      <c r="U5233">
        <v>21.616399999999999</v>
      </c>
      <c r="V5233">
        <f t="shared" si="552"/>
        <v>2.4075295166114556</v>
      </c>
      <c r="AC5233">
        <v>40.5</v>
      </c>
      <c r="AD5233">
        <v>36.630000000000003</v>
      </c>
      <c r="AH5233" s="85">
        <f>IF(AND(M5233&lt;Variables!$G$6,M5233&gt;Variables!$G$5),0,1)</f>
        <v>1</v>
      </c>
      <c r="AI5233" s="85">
        <f t="shared" si="551"/>
        <v>0</v>
      </c>
      <c r="AJ5233" s="85">
        <f>IF(I5233&gt;Variables!$G$7,0,1)</f>
        <v>1</v>
      </c>
      <c r="AK5233" s="85">
        <f>IF(F5233&gt;Variables!$G$8,0,1)</f>
        <v>0</v>
      </c>
      <c r="AL5233" s="85">
        <f>IF(G5233&gt;Variables!$G$9,0,1)</f>
        <v>1</v>
      </c>
      <c r="AM5233" s="85">
        <f>IF(AND(K5233&gt;Variables!$G$10,K5233&lt;Variables!$G$11),0,1)</f>
        <v>0</v>
      </c>
      <c r="AN5233" s="103">
        <f>IF(H5233&lt;Variables!$G$13,1,0)</f>
        <v>1</v>
      </c>
      <c r="AO5233" s="101">
        <f>IF(R5233&lt;Variables!$G$12,0,1)</f>
        <v>0</v>
      </c>
      <c r="AP5233" s="86">
        <f t="shared" si="553"/>
        <v>1</v>
      </c>
      <c r="AR5233">
        <v>1</v>
      </c>
      <c r="AS5233">
        <v>0</v>
      </c>
      <c r="AT5233">
        <v>0</v>
      </c>
      <c r="AU5233">
        <v>0</v>
      </c>
      <c r="BA5233">
        <v>2</v>
      </c>
    </row>
    <row r="5234" spans="3:53" ht="12.75" x14ac:dyDescent="0.2">
      <c r="C5234" t="s">
        <v>940</v>
      </c>
      <c r="D5234" t="s">
        <v>933</v>
      </c>
      <c r="E5234">
        <v>36.93</v>
      </c>
      <c r="F5234">
        <v>11.7</v>
      </c>
      <c r="G5234">
        <v>10.220000000000001</v>
      </c>
      <c r="H5234">
        <v>5580</v>
      </c>
      <c r="I5234">
        <v>-48.378</v>
      </c>
      <c r="J5234" t="s">
        <v>78</v>
      </c>
      <c r="K5234">
        <v>81.150000000000006</v>
      </c>
      <c r="L5234">
        <v>36.396019999999993</v>
      </c>
      <c r="M5234">
        <v>1.30228524987074</v>
      </c>
      <c r="N5234">
        <v>35.617378000000002</v>
      </c>
      <c r="O5234">
        <v>3.516884370320565</v>
      </c>
      <c r="P5234">
        <v>3019000</v>
      </c>
      <c r="Q5234">
        <v>5093000</v>
      </c>
      <c r="R5234">
        <v>0.59</v>
      </c>
      <c r="S5234">
        <v>38.158000000000001</v>
      </c>
      <c r="T5234">
        <v>10.141999999999999</v>
      </c>
      <c r="U5234">
        <v>22.241199999999999</v>
      </c>
      <c r="V5234">
        <f t="shared" si="552"/>
        <v>2.5386994396826892</v>
      </c>
      <c r="AC5234">
        <v>37.29</v>
      </c>
      <c r="AD5234">
        <v>34.83</v>
      </c>
      <c r="AH5234" s="85">
        <f>IF(AND(M5234&lt;Variables!$G$6,M5234&gt;Variables!$G$5),0,1)</f>
        <v>1</v>
      </c>
      <c r="AI5234" s="85">
        <f t="shared" si="551"/>
        <v>0</v>
      </c>
      <c r="AJ5234" s="85">
        <f>IF(I5234&gt;Variables!$G$7,0,1)</f>
        <v>1</v>
      </c>
      <c r="AK5234" s="85">
        <f>IF(F5234&gt;Variables!$G$8,0,1)</f>
        <v>0</v>
      </c>
      <c r="AL5234" s="85">
        <f>IF(G5234&gt;Variables!$G$9,0,1)</f>
        <v>1</v>
      </c>
      <c r="AM5234" s="85">
        <f>IF(AND(K5234&gt;Variables!$G$10,K5234&lt;Variables!$G$11),0,1)</f>
        <v>1</v>
      </c>
      <c r="AN5234" s="103">
        <f>IF(H5234&lt;Variables!$G$13,1,0)</f>
        <v>0</v>
      </c>
      <c r="AO5234" s="101">
        <f>IF(R5234&lt;Variables!$G$12,0,1)</f>
        <v>0</v>
      </c>
      <c r="AP5234" s="86">
        <f t="shared" si="553"/>
        <v>1</v>
      </c>
      <c r="AR5234">
        <v>0</v>
      </c>
      <c r="AS5234">
        <v>0</v>
      </c>
      <c r="AT5234">
        <v>1</v>
      </c>
      <c r="AU5234">
        <v>0</v>
      </c>
      <c r="BA5234">
        <v>-2.25</v>
      </c>
    </row>
    <row r="5235" spans="3:53" ht="12.75" x14ac:dyDescent="0.2">
      <c r="C5235" t="s">
        <v>940</v>
      </c>
      <c r="D5235" t="s">
        <v>922</v>
      </c>
      <c r="E5235">
        <v>26.93</v>
      </c>
      <c r="F5235">
        <v>17.350000000000001</v>
      </c>
      <c r="G5235">
        <v>-1.79</v>
      </c>
      <c r="H5235">
        <v>5110</v>
      </c>
      <c r="I5235">
        <v>76.778000000000006</v>
      </c>
      <c r="J5235" t="s">
        <v>76</v>
      </c>
      <c r="K5235">
        <v>63.57</v>
      </c>
      <c r="L5235">
        <v>26.495270000000001</v>
      </c>
      <c r="M5235">
        <v>1.3577140372602181</v>
      </c>
      <c r="N5235">
        <v>26.182497999999999</v>
      </c>
      <c r="O5235">
        <v>2.5685173355117041</v>
      </c>
      <c r="P5235">
        <v>25373000</v>
      </c>
      <c r="Q5235">
        <v>3011000</v>
      </c>
      <c r="R5235">
        <v>8.43</v>
      </c>
      <c r="S5235">
        <v>38.158000000000001</v>
      </c>
      <c r="T5235">
        <v>10.141999999999999</v>
      </c>
      <c r="U5235">
        <v>22.241199999999999</v>
      </c>
      <c r="V5235">
        <f t="shared" si="552"/>
        <v>2.4190756046767601</v>
      </c>
      <c r="AC5235">
        <v>29.46</v>
      </c>
      <c r="AD5235">
        <v>26.3</v>
      </c>
      <c r="AH5235" s="85">
        <f>IF(AND(M5235&lt;Variables!$G$6,M5235&gt;Variables!$G$5),0,1)</f>
        <v>1</v>
      </c>
      <c r="AI5235" s="85">
        <f t="shared" si="551"/>
        <v>0</v>
      </c>
      <c r="AJ5235" s="85">
        <f>IF(I5235&gt;Variables!$G$7,0,1)</f>
        <v>0</v>
      </c>
      <c r="AK5235" s="85">
        <f>IF(F5235&gt;Variables!$G$8,0,1)</f>
        <v>0</v>
      </c>
      <c r="AL5235" s="85">
        <f>IF(G5235&gt;Variables!$G$9,0,1)</f>
        <v>1</v>
      </c>
      <c r="AM5235" s="85">
        <f>IF(AND(K5235&gt;Variables!$G$10,K5235&lt;Variables!$G$11),0,1)</f>
        <v>0</v>
      </c>
      <c r="AN5235" s="103">
        <f>IF(H5235&lt;Variables!$G$13,1,0)</f>
        <v>0</v>
      </c>
      <c r="AO5235" s="101">
        <f>IF(R5235&lt;Variables!$G$12,0,1)</f>
        <v>1</v>
      </c>
      <c r="AP5235" s="86">
        <f t="shared" si="553"/>
        <v>0</v>
      </c>
      <c r="AR5235">
        <v>1</v>
      </c>
      <c r="AS5235">
        <v>0</v>
      </c>
      <c r="AT5235">
        <v>0</v>
      </c>
      <c r="AU5235">
        <v>0</v>
      </c>
      <c r="BA5235">
        <v>2</v>
      </c>
    </row>
    <row r="5236" spans="3:53" ht="12.75" x14ac:dyDescent="0.2">
      <c r="C5236" t="s">
        <v>940</v>
      </c>
      <c r="D5236" t="s">
        <v>918</v>
      </c>
      <c r="E5236">
        <v>21</v>
      </c>
      <c r="F5236">
        <v>11.62</v>
      </c>
      <c r="G5236">
        <v>7.69</v>
      </c>
      <c r="H5236">
        <v>2140</v>
      </c>
      <c r="I5236">
        <v>2.6890000000000001</v>
      </c>
      <c r="J5236" t="s">
        <v>78</v>
      </c>
      <c r="K5236">
        <v>44.06</v>
      </c>
      <c r="L5236">
        <v>21.086950000000002</v>
      </c>
      <c r="M5236">
        <v>-0.41234033371349632</v>
      </c>
      <c r="N5236">
        <v>21.178073999999999</v>
      </c>
      <c r="O5236">
        <v>-0.84084133429698227</v>
      </c>
      <c r="P5236">
        <v>469089</v>
      </c>
      <c r="Q5236">
        <v>481143</v>
      </c>
      <c r="R5236">
        <v>0.97</v>
      </c>
      <c r="S5236">
        <v>38.158000000000001</v>
      </c>
      <c r="T5236">
        <v>10.141999999999999</v>
      </c>
      <c r="U5236">
        <v>22.241199999999999</v>
      </c>
      <c r="V5236">
        <f t="shared" si="552"/>
        <v>2.3091088657069894</v>
      </c>
      <c r="AC5236">
        <v>22.47</v>
      </c>
      <c r="AD5236">
        <v>20.95</v>
      </c>
      <c r="AH5236" s="85">
        <f>IF(AND(M5236&lt;Variables!$G$6,M5236&gt;Variables!$G$5),0,1)</f>
        <v>1</v>
      </c>
      <c r="AI5236" s="85">
        <f t="shared" si="551"/>
        <v>1</v>
      </c>
      <c r="AJ5236" s="85">
        <f>IF(I5236&gt;Variables!$G$7,0,1)</f>
        <v>0</v>
      </c>
      <c r="AK5236" s="85">
        <f>IF(F5236&gt;Variables!$G$8,0,1)</f>
        <v>0</v>
      </c>
      <c r="AL5236" s="85">
        <f>IF(G5236&gt;Variables!$G$9,0,1)</f>
        <v>1</v>
      </c>
      <c r="AM5236" s="85">
        <f>IF(AND(K5236&gt;Variables!$G$10,K5236&lt;Variables!$G$11),0,1)</f>
        <v>1</v>
      </c>
      <c r="AN5236" s="103">
        <f>IF(H5236&lt;Variables!$G$13,1,0)</f>
        <v>1</v>
      </c>
      <c r="AO5236" s="101">
        <f>IF(R5236&lt;Variables!$G$12,0,1)</f>
        <v>0</v>
      </c>
      <c r="AP5236" s="86">
        <f t="shared" si="553"/>
        <v>1</v>
      </c>
      <c r="AR5236">
        <v>1</v>
      </c>
      <c r="AS5236">
        <v>0</v>
      </c>
      <c r="AT5236">
        <v>0</v>
      </c>
      <c r="AU5236">
        <v>0</v>
      </c>
      <c r="BA5236">
        <v>1.5</v>
      </c>
    </row>
    <row r="5237" spans="3:53" ht="12.75" x14ac:dyDescent="0.2">
      <c r="C5237" t="s">
        <v>940</v>
      </c>
      <c r="D5237" t="s">
        <v>336</v>
      </c>
      <c r="E5237">
        <v>12.08</v>
      </c>
      <c r="F5237">
        <v>18.559999999999999</v>
      </c>
      <c r="G5237">
        <v>17.010000000000002</v>
      </c>
      <c r="H5237">
        <v>1970</v>
      </c>
      <c r="I5237">
        <v>-37.307000000000002</v>
      </c>
      <c r="J5237" t="s">
        <v>78</v>
      </c>
      <c r="K5237">
        <v>54.58</v>
      </c>
      <c r="L5237">
        <v>12.111765</v>
      </c>
      <c r="M5237">
        <v>-0.59334869855880412</v>
      </c>
      <c r="N5237">
        <v>11.78219</v>
      </c>
      <c r="O5237">
        <v>2.187284367337492</v>
      </c>
      <c r="P5237">
        <v>7759000</v>
      </c>
      <c r="Q5237">
        <v>3998000</v>
      </c>
      <c r="R5237">
        <v>1.94</v>
      </c>
      <c r="S5237">
        <v>38.158000000000001</v>
      </c>
      <c r="T5237">
        <v>10.141999999999999</v>
      </c>
      <c r="U5237">
        <v>22.241199999999999</v>
      </c>
      <c r="V5237">
        <f t="shared" si="552"/>
        <v>2.437724113132314</v>
      </c>
      <c r="AC5237">
        <v>12.54</v>
      </c>
      <c r="AD5237">
        <v>11.38</v>
      </c>
      <c r="AH5237" s="85">
        <f>IF(AND(M5237&lt;Variables!$G$6,M5237&gt;Variables!$G$5),0,1)</f>
        <v>1</v>
      </c>
      <c r="AI5237" s="85">
        <f t="shared" si="551"/>
        <v>0</v>
      </c>
      <c r="AJ5237" s="85">
        <f>IF(I5237&gt;Variables!$G$7,0,1)</f>
        <v>1</v>
      </c>
      <c r="AK5237" s="85">
        <f>IF(F5237&gt;Variables!$G$8,0,1)</f>
        <v>0</v>
      </c>
      <c r="AL5237" s="85">
        <f>IF(G5237&gt;Variables!$G$9,0,1)</f>
        <v>0</v>
      </c>
      <c r="AM5237" s="85">
        <f>IF(AND(K5237&gt;Variables!$G$10,K5237&lt;Variables!$G$11),0,1)</f>
        <v>0</v>
      </c>
      <c r="AN5237" s="103">
        <f>IF(H5237&lt;Variables!$G$13,1,0)</f>
        <v>1</v>
      </c>
      <c r="AO5237" s="101">
        <f>IF(R5237&lt;Variables!$G$12,0,1)</f>
        <v>0</v>
      </c>
      <c r="AP5237" s="86">
        <f t="shared" si="553"/>
        <v>1</v>
      </c>
      <c r="AR5237">
        <v>0</v>
      </c>
      <c r="AS5237">
        <v>0</v>
      </c>
      <c r="AT5237">
        <v>1</v>
      </c>
      <c r="AU5237">
        <v>0</v>
      </c>
      <c r="BA5237">
        <v>-2.23</v>
      </c>
    </row>
    <row r="5238" spans="3:53" ht="12.75" x14ac:dyDescent="0.2">
      <c r="C5238" t="s">
        <v>940</v>
      </c>
      <c r="D5238" t="s">
        <v>861</v>
      </c>
      <c r="E5238">
        <v>5.56</v>
      </c>
      <c r="F5238">
        <v>55.47</v>
      </c>
      <c r="G5238">
        <v>25.29</v>
      </c>
      <c r="H5238">
        <v>425.29</v>
      </c>
      <c r="I5238">
        <v>4.6050000000000004</v>
      </c>
      <c r="J5238" t="s">
        <v>78</v>
      </c>
      <c r="K5238">
        <v>55.98</v>
      </c>
      <c r="L5238">
        <v>5.3905450000000004</v>
      </c>
      <c r="M5238">
        <v>0.1753997044825707</v>
      </c>
      <c r="N5238">
        <v>5.3456480000000006</v>
      </c>
      <c r="O5238">
        <v>1.0167523188956651</v>
      </c>
      <c r="P5238">
        <v>44450000</v>
      </c>
      <c r="Q5238">
        <v>1490000</v>
      </c>
      <c r="R5238">
        <v>29.83</v>
      </c>
      <c r="S5238">
        <v>38.158000000000001</v>
      </c>
      <c r="T5238">
        <v>10.141999999999999</v>
      </c>
      <c r="U5238">
        <v>22.241199999999999</v>
      </c>
      <c r="V5238">
        <f t="shared" si="552"/>
        <v>2.42136321269111</v>
      </c>
      <c r="AC5238">
        <v>6.13</v>
      </c>
      <c r="AD5238">
        <v>4.84</v>
      </c>
      <c r="AH5238" s="85">
        <f>IF(AND(M5238&lt;Variables!$G$6,M5238&gt;Variables!$G$5),0,1)</f>
        <v>1</v>
      </c>
      <c r="AI5238" s="85">
        <f t="shared" si="551"/>
        <v>0</v>
      </c>
      <c r="AJ5238" s="85">
        <f>IF(I5238&gt;Variables!$G$7,0,1)</f>
        <v>0</v>
      </c>
      <c r="AK5238" s="85">
        <f>IF(F5238&gt;Variables!$G$8,0,1)</f>
        <v>0</v>
      </c>
      <c r="AL5238" s="85">
        <f>IF(G5238&gt;Variables!$G$9,0,1)</f>
        <v>0</v>
      </c>
      <c r="AM5238" s="85">
        <f>IF(AND(K5238&gt;Variables!$G$10,K5238&lt;Variables!$G$11),0,1)</f>
        <v>0</v>
      </c>
      <c r="AN5238" s="103">
        <f>IF(H5238&lt;Variables!$G$13,1,0)</f>
        <v>1</v>
      </c>
      <c r="AO5238" s="101">
        <f>IF(R5238&lt;Variables!$G$12,0,1)</f>
        <v>1</v>
      </c>
      <c r="AP5238" s="86">
        <f t="shared" si="553"/>
        <v>1</v>
      </c>
      <c r="AR5238">
        <v>0</v>
      </c>
      <c r="AS5238">
        <v>0</v>
      </c>
      <c r="AT5238">
        <v>1</v>
      </c>
      <c r="AU5238">
        <v>0</v>
      </c>
      <c r="BA5238">
        <v>-2.25</v>
      </c>
    </row>
    <row r="5239" spans="3:53" ht="12.75" x14ac:dyDescent="0.2">
      <c r="C5239" t="s">
        <v>940</v>
      </c>
      <c r="D5239" t="s">
        <v>928</v>
      </c>
      <c r="E5239">
        <v>10.27</v>
      </c>
      <c r="F5239">
        <v>15.73</v>
      </c>
      <c r="G5239">
        <v>13.63</v>
      </c>
      <c r="H5239">
        <v>2170</v>
      </c>
      <c r="I5239">
        <v>-54.918999999999997</v>
      </c>
      <c r="J5239" t="s">
        <v>78</v>
      </c>
      <c r="K5239">
        <v>54.79</v>
      </c>
      <c r="L5239">
        <v>10.310835000000001</v>
      </c>
      <c r="M5239">
        <v>-0.48138681299817437</v>
      </c>
      <c r="N5239">
        <v>9.9787320000000008</v>
      </c>
      <c r="O5239">
        <v>2.8307003334692191</v>
      </c>
      <c r="P5239">
        <v>4325000</v>
      </c>
      <c r="Q5239">
        <v>5087000</v>
      </c>
      <c r="R5239">
        <v>0.85</v>
      </c>
      <c r="S5239">
        <v>38.158000000000001</v>
      </c>
      <c r="T5239">
        <v>10.141999999999999</v>
      </c>
      <c r="U5239">
        <v>22.241199999999999</v>
      </c>
      <c r="V5239">
        <f t="shared" si="552"/>
        <v>2.4357997312432991</v>
      </c>
      <c r="AC5239">
        <v>11.92</v>
      </c>
      <c r="AD5239">
        <v>10.029999999999999</v>
      </c>
      <c r="AH5239" s="85">
        <f>IF(AND(M5239&lt;Variables!$G$6,M5239&gt;Variables!$G$5),0,1)</f>
        <v>1</v>
      </c>
      <c r="AI5239" s="85">
        <f t="shared" si="551"/>
        <v>0</v>
      </c>
      <c r="AJ5239" s="85">
        <f>IF(I5239&gt;Variables!$G$7,0,1)</f>
        <v>1</v>
      </c>
      <c r="AK5239" s="85">
        <f>IF(F5239&gt;Variables!$G$8,0,1)</f>
        <v>0</v>
      </c>
      <c r="AL5239" s="85">
        <f>IF(G5239&gt;Variables!$G$9,0,1)</f>
        <v>0</v>
      </c>
      <c r="AM5239" s="85">
        <f>IF(AND(K5239&gt;Variables!$G$10,K5239&lt;Variables!$G$11),0,1)</f>
        <v>0</v>
      </c>
      <c r="AN5239" s="103">
        <f>IF(H5239&lt;Variables!$G$13,1,0)</f>
        <v>1</v>
      </c>
      <c r="AO5239" s="101">
        <f>IF(R5239&lt;Variables!$G$12,0,1)</f>
        <v>0</v>
      </c>
      <c r="AP5239" s="86">
        <f t="shared" si="553"/>
        <v>1</v>
      </c>
      <c r="AR5239">
        <v>1</v>
      </c>
      <c r="AS5239">
        <v>0</v>
      </c>
      <c r="AT5239">
        <v>0</v>
      </c>
      <c r="AU5239">
        <v>0</v>
      </c>
      <c r="BA5239">
        <v>2</v>
      </c>
    </row>
    <row r="5240" spans="3:53" ht="12.75" x14ac:dyDescent="0.2">
      <c r="C5240" t="s">
        <v>940</v>
      </c>
      <c r="D5240" t="s">
        <v>748</v>
      </c>
      <c r="E5240">
        <v>16.8</v>
      </c>
      <c r="F5240">
        <v>20.09</v>
      </c>
      <c r="G5240">
        <v>10.58</v>
      </c>
      <c r="H5240">
        <v>1940</v>
      </c>
      <c r="I5240">
        <v>-42.713000000000001</v>
      </c>
      <c r="J5240" t="s">
        <v>78</v>
      </c>
      <c r="K5240">
        <v>49.45</v>
      </c>
      <c r="L5240">
        <v>16.837910000000001</v>
      </c>
      <c r="M5240">
        <v>-0.77034501312810988</v>
      </c>
      <c r="N5240">
        <v>16.608426000000001</v>
      </c>
      <c r="O5240">
        <v>0.60074326128197575</v>
      </c>
      <c r="P5240">
        <v>31367000</v>
      </c>
      <c r="Q5240">
        <v>16062000</v>
      </c>
      <c r="R5240">
        <v>1.95</v>
      </c>
      <c r="S5240">
        <v>38.158000000000001</v>
      </c>
      <c r="T5240">
        <v>10.141999999999999</v>
      </c>
      <c r="U5240">
        <v>22.241199999999999</v>
      </c>
      <c r="V5240">
        <f t="shared" si="552"/>
        <v>2.3801073543224787</v>
      </c>
      <c r="AC5240">
        <v>17.14</v>
      </c>
      <c r="AD5240">
        <v>15.2</v>
      </c>
      <c r="AH5240" s="85">
        <f>IF(AND(M5240&lt;Variables!$G$6,M5240&gt;Variables!$G$5),0,1)</f>
        <v>1</v>
      </c>
      <c r="AI5240" s="85">
        <f t="shared" si="551"/>
        <v>0</v>
      </c>
      <c r="AJ5240" s="85">
        <f>IF(I5240&gt;Variables!$G$7,0,1)</f>
        <v>1</v>
      </c>
      <c r="AK5240" s="85">
        <f>IF(F5240&gt;Variables!$G$8,0,1)</f>
        <v>0</v>
      </c>
      <c r="AL5240" s="85">
        <f>IF(G5240&gt;Variables!$G$9,0,1)</f>
        <v>1</v>
      </c>
      <c r="AM5240" s="85">
        <f>IF(AND(K5240&gt;Variables!$G$10,K5240&lt;Variables!$G$11),0,1)</f>
        <v>1</v>
      </c>
      <c r="AN5240" s="103">
        <f>IF(H5240&lt;Variables!$G$13,1,0)</f>
        <v>1</v>
      </c>
      <c r="AO5240" s="101">
        <f>IF(R5240&lt;Variables!$G$12,0,1)</f>
        <v>0</v>
      </c>
      <c r="AP5240" s="86">
        <f t="shared" si="553"/>
        <v>1</v>
      </c>
      <c r="AR5240">
        <v>1</v>
      </c>
      <c r="AS5240">
        <v>0</v>
      </c>
      <c r="AT5240">
        <v>0</v>
      </c>
      <c r="AU5240">
        <v>0</v>
      </c>
      <c r="BA5240">
        <v>2</v>
      </c>
    </row>
    <row r="5241" spans="3:53" ht="12.75" x14ac:dyDescent="0.2">
      <c r="C5241" t="s">
        <v>940</v>
      </c>
      <c r="D5241" t="s">
        <v>608</v>
      </c>
      <c r="E5241">
        <v>37.97</v>
      </c>
      <c r="F5241">
        <v>9.33</v>
      </c>
      <c r="G5241">
        <v>7.39</v>
      </c>
      <c r="H5241">
        <v>8250</v>
      </c>
      <c r="I5241">
        <v>-12.087999999999999</v>
      </c>
      <c r="J5241" t="s">
        <v>78</v>
      </c>
      <c r="K5241">
        <v>58.34</v>
      </c>
      <c r="L5241">
        <v>37.760019999999983</v>
      </c>
      <c r="M5241">
        <v>0.33363329786377183</v>
      </c>
      <c r="N5241">
        <v>37.237789999999997</v>
      </c>
      <c r="O5241">
        <v>1.740731659961577</v>
      </c>
      <c r="P5241">
        <v>15575000</v>
      </c>
      <c r="Q5241">
        <v>19083000</v>
      </c>
      <c r="R5241">
        <v>0.82</v>
      </c>
      <c r="S5241">
        <v>38.158000000000001</v>
      </c>
      <c r="T5241">
        <v>10.141999999999999</v>
      </c>
      <c r="U5241">
        <v>22.241199999999999</v>
      </c>
      <c r="V5241">
        <f t="shared" si="552"/>
        <v>2.4366920693338585</v>
      </c>
      <c r="AC5241">
        <v>38.18</v>
      </c>
      <c r="AD5241">
        <v>35.57</v>
      </c>
      <c r="AH5241" s="85">
        <f>IF(AND(M5241&lt;Variables!$G$6,M5241&gt;Variables!$G$5),0,1)</f>
        <v>1</v>
      </c>
      <c r="AI5241" s="85">
        <f t="shared" si="551"/>
        <v>0</v>
      </c>
      <c r="AJ5241" s="85">
        <f>IF(I5241&gt;Variables!$G$7,0,1)</f>
        <v>1</v>
      </c>
      <c r="AK5241" s="85">
        <f>IF(F5241&gt;Variables!$G$8,0,1)</f>
        <v>0</v>
      </c>
      <c r="AL5241" s="85">
        <f>IF(G5241&gt;Variables!$G$9,0,1)</f>
        <v>1</v>
      </c>
      <c r="AM5241" s="85">
        <f>IF(AND(K5241&gt;Variables!$G$10,K5241&lt;Variables!$G$11),0,1)</f>
        <v>0</v>
      </c>
      <c r="AN5241" s="103">
        <f>IF(H5241&lt;Variables!$G$13,1,0)</f>
        <v>0</v>
      </c>
      <c r="AO5241" s="101">
        <f>IF(R5241&lt;Variables!$G$12,0,1)</f>
        <v>0</v>
      </c>
      <c r="AP5241" s="86">
        <f t="shared" si="553"/>
        <v>1</v>
      </c>
      <c r="AR5241">
        <v>0</v>
      </c>
      <c r="AS5241">
        <v>0</v>
      </c>
      <c r="AT5241">
        <v>1</v>
      </c>
      <c r="AU5241">
        <v>0</v>
      </c>
      <c r="BA5241">
        <v>-2.25</v>
      </c>
    </row>
    <row r="5242" spans="3:53" ht="12.75" x14ac:dyDescent="0.2">
      <c r="C5242" t="s">
        <v>940</v>
      </c>
      <c r="D5242" t="s">
        <v>615</v>
      </c>
      <c r="E5242">
        <v>38.85</v>
      </c>
      <c r="F5242">
        <v>14.13</v>
      </c>
      <c r="G5242">
        <v>11.07</v>
      </c>
      <c r="H5242">
        <v>3650</v>
      </c>
      <c r="I5242">
        <v>-1.0329999999999999</v>
      </c>
      <c r="J5242" t="s">
        <v>78</v>
      </c>
      <c r="K5242">
        <v>56.92</v>
      </c>
      <c r="L5242">
        <v>38.555194999999998</v>
      </c>
      <c r="M5242">
        <v>-3.9411031379832519E-2</v>
      </c>
      <c r="N5242">
        <v>36.489494000000001</v>
      </c>
      <c r="O5242">
        <v>5.6194421331246707</v>
      </c>
      <c r="P5242">
        <v>7655000</v>
      </c>
      <c r="Q5242">
        <v>6708000</v>
      </c>
      <c r="R5242">
        <v>1.1399999999999999</v>
      </c>
      <c r="S5242">
        <v>38.158000000000001</v>
      </c>
      <c r="T5242">
        <v>10.141999999999999</v>
      </c>
      <c r="U5242">
        <v>22.241199999999999</v>
      </c>
      <c r="V5242">
        <f t="shared" si="552"/>
        <v>2.4405035147015601</v>
      </c>
      <c r="AC5242">
        <v>38.9</v>
      </c>
      <c r="AD5242">
        <v>36</v>
      </c>
      <c r="AH5242" s="85">
        <f>IF(AND(M5242&lt;Variables!$G$6,M5242&gt;Variables!$G$5),0,1)</f>
        <v>1</v>
      </c>
      <c r="AI5242" s="85">
        <f t="shared" si="551"/>
        <v>0</v>
      </c>
      <c r="AJ5242" s="85">
        <f>IF(I5242&gt;Variables!$G$7,0,1)</f>
        <v>1</v>
      </c>
      <c r="AK5242" s="85">
        <f>IF(F5242&gt;Variables!$G$8,0,1)</f>
        <v>0</v>
      </c>
      <c r="AL5242" s="85">
        <f>IF(G5242&gt;Variables!$G$9,0,1)</f>
        <v>1</v>
      </c>
      <c r="AM5242" s="85">
        <f>IF(AND(K5242&gt;Variables!$G$10,K5242&lt;Variables!$G$11),0,1)</f>
        <v>0</v>
      </c>
      <c r="AN5242" s="103">
        <f>IF(H5242&lt;Variables!$G$13,1,0)</f>
        <v>0</v>
      </c>
      <c r="AO5242" s="101">
        <f>IF(R5242&lt;Variables!$G$12,0,1)</f>
        <v>0</v>
      </c>
      <c r="AP5242" s="86">
        <f t="shared" si="553"/>
        <v>1</v>
      </c>
      <c r="AR5242">
        <v>0</v>
      </c>
      <c r="AS5242">
        <v>0</v>
      </c>
      <c r="AT5242">
        <v>1</v>
      </c>
      <c r="AU5242">
        <v>0</v>
      </c>
      <c r="BA5242">
        <v>-2.25</v>
      </c>
    </row>
    <row r="5243" spans="3:53" ht="12.75" x14ac:dyDescent="0.2">
      <c r="C5243" t="s">
        <v>940</v>
      </c>
      <c r="D5243" t="s">
        <v>932</v>
      </c>
      <c r="E5243">
        <v>4.59</v>
      </c>
      <c r="F5243">
        <v>59.72</v>
      </c>
      <c r="G5243">
        <v>33.340000000000003</v>
      </c>
      <c r="H5243">
        <v>13.08</v>
      </c>
      <c r="I5243">
        <v>-13.951000000000001</v>
      </c>
      <c r="J5243" t="s">
        <v>78</v>
      </c>
      <c r="K5243">
        <v>66.08</v>
      </c>
      <c r="L5243">
        <v>4.2012200000000002</v>
      </c>
      <c r="M5243">
        <v>9.7300308005769782</v>
      </c>
      <c r="N5243">
        <v>4.0926779999999994</v>
      </c>
      <c r="O5243">
        <v>12.640183273641391</v>
      </c>
      <c r="P5243">
        <v>8510000</v>
      </c>
      <c r="Q5243">
        <v>276860</v>
      </c>
      <c r="R5243">
        <v>30.74</v>
      </c>
      <c r="S5243">
        <v>38.158000000000001</v>
      </c>
      <c r="T5243">
        <v>10.141999999999999</v>
      </c>
      <c r="U5243">
        <v>22.241199999999999</v>
      </c>
      <c r="V5243">
        <f t="shared" si="552"/>
        <v>1.8287547096357728</v>
      </c>
      <c r="AC5243">
        <v>4.7699999999999996</v>
      </c>
      <c r="AD5243">
        <v>3.6</v>
      </c>
      <c r="AH5243" s="85">
        <f>IF(AND(M5243&lt;Variables!$G$6,M5243&gt;Variables!$G$5),0,1)</f>
        <v>1</v>
      </c>
      <c r="AI5243" s="85">
        <f t="shared" si="551"/>
        <v>0</v>
      </c>
      <c r="AJ5243" s="85">
        <f>IF(I5243&gt;Variables!$G$7,0,1)</f>
        <v>1</v>
      </c>
      <c r="AK5243" s="85">
        <f>IF(F5243&gt;Variables!$G$8,0,1)</f>
        <v>0</v>
      </c>
      <c r="AL5243" s="85">
        <f>IF(G5243&gt;Variables!$G$9,0,1)</f>
        <v>0</v>
      </c>
      <c r="AM5243" s="85">
        <f>IF(AND(K5243&gt;Variables!$G$10,K5243&lt;Variables!$G$11),0,1)</f>
        <v>0</v>
      </c>
      <c r="AN5243" s="103">
        <f>IF(H5243&lt;Variables!$G$13,1,0)</f>
        <v>1</v>
      </c>
      <c r="AO5243" s="101">
        <f>IF(R5243&lt;Variables!$G$12,0,1)</f>
        <v>1</v>
      </c>
      <c r="AP5243" s="86">
        <f t="shared" si="553"/>
        <v>1</v>
      </c>
      <c r="AR5243">
        <v>1</v>
      </c>
      <c r="AS5243">
        <v>0</v>
      </c>
      <c r="AT5243">
        <v>0</v>
      </c>
      <c r="AU5243">
        <v>0</v>
      </c>
      <c r="BA5243">
        <v>2</v>
      </c>
    </row>
    <row r="5244" spans="3:53" ht="12.75" x14ac:dyDescent="0.2">
      <c r="C5244" t="s">
        <v>940</v>
      </c>
      <c r="D5244" t="s">
        <v>817</v>
      </c>
      <c r="E5244">
        <v>3.41</v>
      </c>
      <c r="F5244">
        <v>27.17</v>
      </c>
      <c r="G5244">
        <v>26.5</v>
      </c>
      <c r="H5244">
        <v>57.82</v>
      </c>
      <c r="I5244">
        <v>-53.256</v>
      </c>
      <c r="J5244" t="s">
        <v>78</v>
      </c>
      <c r="K5244">
        <v>47.95</v>
      </c>
      <c r="L5244">
        <v>3.42957</v>
      </c>
      <c r="M5244">
        <v>-1.1508731415308791</v>
      </c>
      <c r="N5244">
        <v>3.413494</v>
      </c>
      <c r="O5244">
        <v>-0.68533883463688927</v>
      </c>
      <c r="P5244">
        <v>9410000</v>
      </c>
      <c r="Q5244">
        <v>3230000</v>
      </c>
      <c r="R5244">
        <v>2.91</v>
      </c>
      <c r="S5244">
        <v>38.158000000000001</v>
      </c>
      <c r="T5244">
        <v>10.141999999999999</v>
      </c>
      <c r="U5244">
        <v>22.241199999999999</v>
      </c>
      <c r="V5244">
        <f t="shared" si="552"/>
        <v>2.3688710723326838</v>
      </c>
      <c r="AC5244">
        <v>3.57</v>
      </c>
      <c r="AD5244">
        <v>3.03</v>
      </c>
      <c r="AH5244" s="85">
        <f>IF(AND(M5244&lt;Variables!$G$6,M5244&gt;Variables!$G$5),0,1)</f>
        <v>1</v>
      </c>
      <c r="AI5244" s="85">
        <f t="shared" si="551"/>
        <v>0</v>
      </c>
      <c r="AJ5244" s="85">
        <f>IF(I5244&gt;Variables!$G$7,0,1)</f>
        <v>1</v>
      </c>
      <c r="AK5244" s="85">
        <f>IF(F5244&gt;Variables!$G$8,0,1)</f>
        <v>0</v>
      </c>
      <c r="AL5244" s="85">
        <f>IF(G5244&gt;Variables!$G$9,0,1)</f>
        <v>0</v>
      </c>
      <c r="AM5244" s="85">
        <f>IF(AND(K5244&gt;Variables!$G$10,K5244&lt;Variables!$G$11),0,1)</f>
        <v>1</v>
      </c>
      <c r="AN5244" s="103">
        <f>IF(H5244&lt;Variables!$G$13,1,0)</f>
        <v>1</v>
      </c>
      <c r="AO5244" s="101">
        <f>IF(R5244&lt;Variables!$G$12,0,1)</f>
        <v>1</v>
      </c>
      <c r="AP5244" s="86">
        <f t="shared" si="553"/>
        <v>1</v>
      </c>
      <c r="AR5244">
        <v>1</v>
      </c>
      <c r="AS5244">
        <v>0</v>
      </c>
      <c r="AT5244">
        <v>0</v>
      </c>
      <c r="AU5244">
        <v>0</v>
      </c>
      <c r="BA5244">
        <v>2</v>
      </c>
    </row>
    <row r="5245" spans="3:53" ht="12.75" x14ac:dyDescent="0.2">
      <c r="C5245" t="s">
        <v>940</v>
      </c>
      <c r="D5245" t="s">
        <v>193</v>
      </c>
      <c r="E5245">
        <v>23.95</v>
      </c>
      <c r="F5245">
        <v>8.7899999999999991</v>
      </c>
      <c r="G5245">
        <v>6.66</v>
      </c>
      <c r="H5245">
        <v>9150</v>
      </c>
      <c r="I5245">
        <v>-20.634</v>
      </c>
      <c r="J5245" t="s">
        <v>78</v>
      </c>
      <c r="K5245">
        <v>51.71</v>
      </c>
      <c r="L5245">
        <v>24.029599999999999</v>
      </c>
      <c r="M5245">
        <v>-0.39368112661051291</v>
      </c>
      <c r="N5245">
        <v>23.761925999999999</v>
      </c>
      <c r="O5245">
        <v>0.72836688406486805</v>
      </c>
      <c r="P5245">
        <v>8490000</v>
      </c>
      <c r="Q5245">
        <v>22202000</v>
      </c>
      <c r="R5245">
        <v>0.38</v>
      </c>
      <c r="S5245">
        <v>38.158000000000001</v>
      </c>
      <c r="T5245">
        <v>10.141999999999999</v>
      </c>
      <c r="U5245">
        <v>22.241199999999999</v>
      </c>
      <c r="V5245">
        <f t="shared" si="552"/>
        <v>2.396895495662017</v>
      </c>
      <c r="AC5245">
        <v>24.25</v>
      </c>
      <c r="AD5245">
        <v>22.32</v>
      </c>
      <c r="AH5245" s="85">
        <f>IF(AND(M5245&lt;Variables!$G$6,M5245&gt;Variables!$G$5),0,1)</f>
        <v>1</v>
      </c>
      <c r="AI5245" s="85">
        <f t="shared" si="551"/>
        <v>0</v>
      </c>
      <c r="AJ5245" s="85">
        <f>IF(I5245&gt;Variables!$G$7,0,1)</f>
        <v>1</v>
      </c>
      <c r="AK5245" s="85">
        <f>IF(F5245&gt;Variables!$G$8,0,1)</f>
        <v>1</v>
      </c>
      <c r="AL5245" s="85">
        <f>IF(G5245&gt;Variables!$G$9,0,1)</f>
        <v>1</v>
      </c>
      <c r="AM5245" s="85">
        <f>IF(AND(K5245&gt;Variables!$G$10,K5245&lt;Variables!$G$11),0,1)</f>
        <v>0</v>
      </c>
      <c r="AN5245" s="103">
        <f>IF(H5245&lt;Variables!$G$13,1,0)</f>
        <v>0</v>
      </c>
      <c r="AO5245" s="101">
        <f>IF(R5245&lt;Variables!$G$12,0,1)</f>
        <v>0</v>
      </c>
      <c r="AP5245" s="86">
        <f t="shared" si="553"/>
        <v>1</v>
      </c>
      <c r="AR5245">
        <v>0</v>
      </c>
      <c r="AS5245">
        <v>0</v>
      </c>
      <c r="AT5245">
        <v>1</v>
      </c>
      <c r="AU5245">
        <v>0</v>
      </c>
      <c r="BA5245">
        <v>-2.25</v>
      </c>
    </row>
    <row r="5246" spans="3:53" ht="12.75" x14ac:dyDescent="0.2">
      <c r="C5246" t="s">
        <v>940</v>
      </c>
      <c r="D5246" t="s">
        <v>614</v>
      </c>
      <c r="E5246">
        <v>10.71</v>
      </c>
      <c r="F5246">
        <v>9.59</v>
      </c>
      <c r="G5246">
        <v>6.15</v>
      </c>
      <c r="H5246">
        <v>2500</v>
      </c>
      <c r="I5246">
        <v>-50.234999999999999</v>
      </c>
      <c r="J5246" t="s">
        <v>78</v>
      </c>
      <c r="K5246">
        <v>55.97</v>
      </c>
      <c r="L5246">
        <v>10.710945000000001</v>
      </c>
      <c r="M5246">
        <v>-0.1021851946770459</v>
      </c>
      <c r="N5246">
        <v>10.487109999999999</v>
      </c>
      <c r="O5246">
        <v>2.0300158957043442</v>
      </c>
      <c r="P5246">
        <v>2645000</v>
      </c>
      <c r="Q5246">
        <v>3620000</v>
      </c>
      <c r="R5246">
        <v>0.73</v>
      </c>
      <c r="S5246">
        <v>38.158000000000001</v>
      </c>
      <c r="T5246">
        <v>10.141999999999999</v>
      </c>
      <c r="U5246">
        <v>22.241199999999999</v>
      </c>
      <c r="V5246">
        <f t="shared" si="552"/>
        <v>2.4332678267897005</v>
      </c>
      <c r="AC5246">
        <v>11.42</v>
      </c>
      <c r="AD5246">
        <v>10.199999999999999</v>
      </c>
      <c r="AH5246" s="85">
        <f>IF(AND(M5246&lt;Variables!$G$6,M5246&gt;Variables!$G$5),0,1)</f>
        <v>1</v>
      </c>
      <c r="AI5246" s="85">
        <f t="shared" si="551"/>
        <v>0</v>
      </c>
      <c r="AJ5246" s="85">
        <f>IF(I5246&gt;Variables!$G$7,0,1)</f>
        <v>1</v>
      </c>
      <c r="AK5246" s="85">
        <f>IF(F5246&gt;Variables!$G$8,0,1)</f>
        <v>0</v>
      </c>
      <c r="AL5246" s="85">
        <f>IF(G5246&gt;Variables!$G$9,0,1)</f>
        <v>1</v>
      </c>
      <c r="AM5246" s="85">
        <f>IF(AND(K5246&gt;Variables!$G$10,K5246&lt;Variables!$G$11),0,1)</f>
        <v>0</v>
      </c>
      <c r="AN5246" s="103">
        <f>IF(H5246&lt;Variables!$G$13,1,0)</f>
        <v>0</v>
      </c>
      <c r="AO5246" s="101">
        <f>IF(R5246&lt;Variables!$G$12,0,1)</f>
        <v>0</v>
      </c>
      <c r="AP5246" s="86">
        <f t="shared" si="553"/>
        <v>1</v>
      </c>
      <c r="AR5246">
        <v>0</v>
      </c>
      <c r="AS5246">
        <v>0</v>
      </c>
      <c r="AT5246">
        <v>1</v>
      </c>
      <c r="AU5246">
        <v>0</v>
      </c>
      <c r="BA5246">
        <v>-2.25</v>
      </c>
    </row>
    <row r="5247" spans="3:53" ht="12.75" x14ac:dyDescent="0.2">
      <c r="C5247" t="s">
        <v>940</v>
      </c>
      <c r="D5247" t="s">
        <v>917</v>
      </c>
      <c r="E5247">
        <v>7.04</v>
      </c>
      <c r="F5247">
        <v>29.95</v>
      </c>
      <c r="G5247">
        <v>14.47</v>
      </c>
      <c r="H5247">
        <v>630.01</v>
      </c>
      <c r="I5247">
        <v>-66.274000000000001</v>
      </c>
      <c r="J5247" t="s">
        <v>78</v>
      </c>
      <c r="K5247">
        <v>54.47</v>
      </c>
      <c r="L5247">
        <v>7.0262799999999999</v>
      </c>
      <c r="M5247">
        <v>0.35893815788724648</v>
      </c>
      <c r="N5247">
        <v>6.804964</v>
      </c>
      <c r="O5247">
        <v>3.6228847059293749</v>
      </c>
      <c r="P5247">
        <v>19370000</v>
      </c>
      <c r="Q5247">
        <v>4690000</v>
      </c>
      <c r="R5247">
        <v>4.13</v>
      </c>
      <c r="S5247">
        <v>38.158000000000001</v>
      </c>
      <c r="T5247">
        <v>10.141999999999999</v>
      </c>
      <c r="U5247">
        <v>22.241199999999999</v>
      </c>
      <c r="V5247">
        <f t="shared" si="552"/>
        <v>2.3993431459970282</v>
      </c>
      <c r="AC5247">
        <v>7.23</v>
      </c>
      <c r="AD5247">
        <v>6.3</v>
      </c>
      <c r="AH5247" s="85">
        <f>IF(AND(M5247&lt;Variables!$G$6,M5247&gt;Variables!$G$5),0,1)</f>
        <v>1</v>
      </c>
      <c r="AI5247" s="85">
        <f t="shared" si="551"/>
        <v>0</v>
      </c>
      <c r="AJ5247" s="85">
        <f>IF(I5247&gt;Variables!$G$7,0,1)</f>
        <v>1</v>
      </c>
      <c r="AK5247" s="85">
        <f>IF(F5247&gt;Variables!$G$8,0,1)</f>
        <v>0</v>
      </c>
      <c r="AL5247" s="85">
        <f>IF(G5247&gt;Variables!$G$9,0,1)</f>
        <v>0</v>
      </c>
      <c r="AM5247" s="85">
        <f>IF(AND(K5247&gt;Variables!$G$10,K5247&lt;Variables!$G$11),0,1)</f>
        <v>0</v>
      </c>
      <c r="AN5247" s="103">
        <f>IF(H5247&lt;Variables!$G$13,1,0)</f>
        <v>1</v>
      </c>
      <c r="AO5247" s="101">
        <f>IF(R5247&lt;Variables!$G$12,0,1)</f>
        <v>1</v>
      </c>
      <c r="AP5247" s="86">
        <f t="shared" si="553"/>
        <v>1</v>
      </c>
      <c r="AR5247">
        <v>1</v>
      </c>
      <c r="AS5247">
        <v>0</v>
      </c>
      <c r="AT5247">
        <v>0</v>
      </c>
      <c r="AU5247">
        <v>0</v>
      </c>
      <c r="BA5247">
        <v>2</v>
      </c>
    </row>
    <row r="5248" spans="3:53" ht="12.75" x14ac:dyDescent="0.2">
      <c r="C5248" t="s">
        <v>940</v>
      </c>
      <c r="D5248" t="s">
        <v>930</v>
      </c>
      <c r="E5248">
        <v>39.200000000000003</v>
      </c>
      <c r="F5248">
        <v>13.34</v>
      </c>
      <c r="G5248">
        <v>10.98</v>
      </c>
      <c r="H5248">
        <v>1570</v>
      </c>
      <c r="I5248">
        <v>-51.445</v>
      </c>
      <c r="J5248" t="s">
        <v>78</v>
      </c>
      <c r="K5248">
        <v>54.84</v>
      </c>
      <c r="L5248">
        <v>39.116579999999999</v>
      </c>
      <c r="M5248">
        <v>-0.61758977906554968</v>
      </c>
      <c r="N5248">
        <v>37.904932000000002</v>
      </c>
      <c r="O5248">
        <v>2.5592131388073658</v>
      </c>
      <c r="P5248">
        <v>2440000</v>
      </c>
      <c r="Q5248">
        <v>2643000</v>
      </c>
      <c r="R5248">
        <v>0.92</v>
      </c>
      <c r="S5248">
        <v>38.158000000000001</v>
      </c>
      <c r="T5248">
        <v>10.141999999999999</v>
      </c>
      <c r="U5248">
        <v>22.241199999999999</v>
      </c>
      <c r="V5248">
        <f t="shared" si="552"/>
        <v>2.4418323547803</v>
      </c>
      <c r="AC5248">
        <v>40.5</v>
      </c>
      <c r="AD5248">
        <v>36.630000000000003</v>
      </c>
      <c r="AH5248" s="85">
        <f>IF(AND(M5248&lt;Variables!$G$6,M5248&gt;Variables!$G$5),0,1)</f>
        <v>1</v>
      </c>
      <c r="AI5248" s="85">
        <f t="shared" si="551"/>
        <v>0</v>
      </c>
      <c r="AJ5248" s="85">
        <f>IF(I5248&gt;Variables!$G$7,0,1)</f>
        <v>1</v>
      </c>
      <c r="AK5248" s="85">
        <f>IF(F5248&gt;Variables!$G$8,0,1)</f>
        <v>0</v>
      </c>
      <c r="AL5248" s="85">
        <f>IF(G5248&gt;Variables!$G$9,0,1)</f>
        <v>1</v>
      </c>
      <c r="AM5248" s="85">
        <f>IF(AND(K5248&gt;Variables!$G$10,K5248&lt;Variables!$G$11),0,1)</f>
        <v>0</v>
      </c>
      <c r="AN5248" s="103">
        <f>IF(H5248&lt;Variables!$G$13,1,0)</f>
        <v>1</v>
      </c>
      <c r="AO5248" s="101">
        <f>IF(R5248&lt;Variables!$G$12,0,1)</f>
        <v>0</v>
      </c>
      <c r="AP5248" s="86">
        <f t="shared" si="553"/>
        <v>1</v>
      </c>
      <c r="AR5248">
        <v>1</v>
      </c>
      <c r="AS5248">
        <v>0</v>
      </c>
      <c r="AT5248">
        <v>0</v>
      </c>
      <c r="AU5248">
        <v>0</v>
      </c>
      <c r="BA5248">
        <v>2</v>
      </c>
    </row>
    <row r="5249" spans="3:53" ht="12.75" x14ac:dyDescent="0.2">
      <c r="C5249" t="s">
        <v>940</v>
      </c>
      <c r="D5249" t="s">
        <v>934</v>
      </c>
      <c r="E5249">
        <v>42.37</v>
      </c>
      <c r="F5249">
        <v>9.19</v>
      </c>
      <c r="G5249">
        <v>9.33</v>
      </c>
      <c r="H5249">
        <v>7970</v>
      </c>
      <c r="I5249">
        <v>4.4999999999999998E-2</v>
      </c>
      <c r="J5249" t="s">
        <v>78</v>
      </c>
      <c r="K5249">
        <v>73.87</v>
      </c>
      <c r="L5249">
        <v>42.014000000000003</v>
      </c>
      <c r="M5249">
        <v>0.91874137192365124</v>
      </c>
      <c r="N5249">
        <v>41.495730000000002</v>
      </c>
      <c r="O5249">
        <v>2.1791880754959529</v>
      </c>
      <c r="P5249">
        <v>548521</v>
      </c>
      <c r="Q5249">
        <v>1791000</v>
      </c>
      <c r="R5249">
        <v>0.31</v>
      </c>
      <c r="S5249">
        <v>38.158000000000001</v>
      </c>
      <c r="T5249">
        <v>10.141999999999999</v>
      </c>
      <c r="U5249">
        <v>22.241199999999999</v>
      </c>
      <c r="V5249">
        <f t="shared" si="552"/>
        <v>2.527071054619888</v>
      </c>
      <c r="AC5249">
        <v>45.75</v>
      </c>
      <c r="AD5249">
        <v>41.682400000000001</v>
      </c>
      <c r="AH5249" s="85">
        <f>IF(AND(M5249&lt;Variables!$G$6,M5249&gt;Variables!$G$5),0,1)</f>
        <v>1</v>
      </c>
      <c r="AI5249" s="85">
        <f t="shared" si="551"/>
        <v>0</v>
      </c>
      <c r="AJ5249" s="85">
        <f>IF(I5249&gt;Variables!$G$7,0,1)</f>
        <v>0</v>
      </c>
      <c r="AK5249" s="85">
        <f>IF(F5249&gt;Variables!$G$8,0,1)</f>
        <v>0</v>
      </c>
      <c r="AL5249" s="85">
        <f>IF(G5249&gt;Variables!$G$9,0,1)</f>
        <v>1</v>
      </c>
      <c r="AM5249" s="85">
        <f>IF(AND(K5249&gt;Variables!$G$10,K5249&lt;Variables!$G$11),0,1)</f>
        <v>0</v>
      </c>
      <c r="AN5249" s="103">
        <f>IF(H5249&lt;Variables!$G$13,1,0)</f>
        <v>0</v>
      </c>
      <c r="AO5249" s="101">
        <f>IF(R5249&lt;Variables!$G$12,0,1)</f>
        <v>0</v>
      </c>
      <c r="AP5249" s="86">
        <f t="shared" si="553"/>
        <v>1</v>
      </c>
      <c r="AR5249">
        <v>0</v>
      </c>
      <c r="AS5249">
        <v>0</v>
      </c>
      <c r="AT5249">
        <v>1</v>
      </c>
      <c r="AU5249">
        <v>0</v>
      </c>
      <c r="BA5249">
        <v>-1.31</v>
      </c>
    </row>
    <row r="5250" spans="3:53" ht="12.75" x14ac:dyDescent="0.2">
      <c r="C5250" t="s">
        <v>940</v>
      </c>
      <c r="D5250" t="s">
        <v>609</v>
      </c>
      <c r="E5250">
        <v>104.84</v>
      </c>
      <c r="F5250">
        <v>10.210000000000001</v>
      </c>
      <c r="G5250">
        <v>8.91</v>
      </c>
      <c r="H5250">
        <v>6740</v>
      </c>
      <c r="I5250">
        <v>-78.161000000000001</v>
      </c>
      <c r="J5250" t="s">
        <v>78</v>
      </c>
      <c r="K5250">
        <v>66.36</v>
      </c>
      <c r="L5250">
        <v>104.134855</v>
      </c>
      <c r="M5250">
        <v>0.36024921722896491</v>
      </c>
      <c r="N5250">
        <v>103.37035</v>
      </c>
      <c r="O5250">
        <v>1.1024921556326379</v>
      </c>
      <c r="P5250">
        <v>568030</v>
      </c>
      <c r="Q5250">
        <v>875384</v>
      </c>
      <c r="R5250">
        <v>0.65</v>
      </c>
      <c r="S5250">
        <v>38.158000000000001</v>
      </c>
      <c r="T5250">
        <v>10.141999999999999</v>
      </c>
      <c r="U5250">
        <v>22.241199999999999</v>
      </c>
      <c r="V5250">
        <f t="shared" si="552"/>
        <v>2.5101021806161619</v>
      </c>
      <c r="AC5250">
        <v>112.85</v>
      </c>
      <c r="AD5250">
        <v>100.22</v>
      </c>
      <c r="AH5250" s="85">
        <f>IF(AND(M5250&lt;Variables!$G$6,M5250&gt;Variables!$G$5),0,1)</f>
        <v>1</v>
      </c>
      <c r="AI5250" s="85">
        <f t="shared" si="551"/>
        <v>0</v>
      </c>
      <c r="AJ5250" s="85">
        <f>IF(I5250&gt;Variables!$G$7,0,1)</f>
        <v>1</v>
      </c>
      <c r="AK5250" s="85">
        <f>IF(F5250&gt;Variables!$G$8,0,1)</f>
        <v>0</v>
      </c>
      <c r="AL5250" s="85">
        <f>IF(G5250&gt;Variables!$G$9,0,1)</f>
        <v>1</v>
      </c>
      <c r="AM5250" s="85">
        <f>IF(AND(K5250&gt;Variables!$G$10,K5250&lt;Variables!$G$11),0,1)</f>
        <v>0</v>
      </c>
      <c r="AN5250" s="103">
        <f>IF(H5250&lt;Variables!$G$13,1,0)</f>
        <v>0</v>
      </c>
      <c r="AO5250" s="101">
        <f>IF(R5250&lt;Variables!$G$12,0,1)</f>
        <v>0</v>
      </c>
      <c r="AP5250" s="86">
        <f t="shared" si="553"/>
        <v>1</v>
      </c>
      <c r="AR5250">
        <v>0</v>
      </c>
      <c r="AS5250">
        <v>0</v>
      </c>
      <c r="AT5250">
        <v>1</v>
      </c>
      <c r="AU5250">
        <v>0</v>
      </c>
      <c r="BA5250">
        <v>-1.62</v>
      </c>
    </row>
    <row r="5251" spans="3:53" ht="12.75" x14ac:dyDescent="0.2">
      <c r="C5251" t="s">
        <v>940</v>
      </c>
      <c r="D5251" t="s">
        <v>251</v>
      </c>
      <c r="E5251">
        <v>21.45</v>
      </c>
      <c r="F5251">
        <v>83.56</v>
      </c>
      <c r="G5251">
        <v>25.85</v>
      </c>
      <c r="H5251">
        <v>4830</v>
      </c>
      <c r="I5251">
        <v>0.40699999999999997</v>
      </c>
      <c r="J5251" t="s">
        <v>78</v>
      </c>
      <c r="K5251">
        <v>47.31</v>
      </c>
      <c r="L5251">
        <v>21.898264999999999</v>
      </c>
      <c r="M5251">
        <v>-4.3988188105313508</v>
      </c>
      <c r="N5251">
        <v>19.925294000000001</v>
      </c>
      <c r="O5251">
        <v>5.067458477651579</v>
      </c>
      <c r="P5251">
        <v>283671000</v>
      </c>
      <c r="Q5251">
        <v>24401000</v>
      </c>
      <c r="R5251">
        <v>11.63</v>
      </c>
      <c r="S5251">
        <v>38.158000000000001</v>
      </c>
      <c r="T5251">
        <v>10.141999999999999</v>
      </c>
      <c r="U5251">
        <v>22.241199999999999</v>
      </c>
      <c r="V5251">
        <f t="shared" si="552"/>
        <v>2.4193276974040638</v>
      </c>
      <c r="AC5251">
        <v>22.85</v>
      </c>
      <c r="AD5251">
        <v>16.68</v>
      </c>
      <c r="AH5251" s="85">
        <f>IF(AND(M5251&lt;Variables!$G$6,M5251&gt;Variables!$G$5),0,1)</f>
        <v>0</v>
      </c>
      <c r="AI5251" s="85">
        <f t="shared" ref="AI5251:AI5314" si="554">IF(L5251&gt;N5251,0,1)</f>
        <v>0</v>
      </c>
      <c r="AJ5251" s="85">
        <f>IF(I5251&gt;Variables!$G$7,0,1)</f>
        <v>0</v>
      </c>
      <c r="AK5251" s="85">
        <f>IF(F5251&gt;Variables!$G$8,0,1)</f>
        <v>0</v>
      </c>
      <c r="AL5251" s="85">
        <f>IF(G5251&gt;Variables!$G$9,0,1)</f>
        <v>0</v>
      </c>
      <c r="AM5251" s="85">
        <f>IF(AND(K5251&gt;Variables!$G$10,K5251&lt;Variables!$G$11),0,1)</f>
        <v>1</v>
      </c>
      <c r="AN5251" s="103">
        <f>IF(H5251&lt;Variables!$G$13,1,0)</f>
        <v>0</v>
      </c>
      <c r="AO5251" s="101">
        <f>IF(R5251&lt;Variables!$G$12,0,1)</f>
        <v>1</v>
      </c>
      <c r="AP5251" s="86">
        <f t="shared" si="553"/>
        <v>1</v>
      </c>
      <c r="AR5251">
        <v>0</v>
      </c>
      <c r="AS5251">
        <v>0</v>
      </c>
      <c r="AT5251">
        <v>1</v>
      </c>
      <c r="AU5251">
        <v>0</v>
      </c>
      <c r="BA5251">
        <v>-2.25</v>
      </c>
    </row>
    <row r="5252" spans="3:53" ht="12.75" x14ac:dyDescent="0.2">
      <c r="C5252" t="s">
        <v>940</v>
      </c>
      <c r="D5252" t="s">
        <v>188</v>
      </c>
      <c r="E5252">
        <v>8.49</v>
      </c>
      <c r="F5252">
        <v>8.89</v>
      </c>
      <c r="G5252">
        <v>7.41</v>
      </c>
      <c r="H5252">
        <v>4800</v>
      </c>
      <c r="I5252">
        <v>-85.888999999999996</v>
      </c>
      <c r="J5252" t="s">
        <v>78</v>
      </c>
      <c r="K5252">
        <v>76.099999999999994</v>
      </c>
      <c r="L5252">
        <v>8.3374449999999989</v>
      </c>
      <c r="M5252">
        <v>1.7757838282591509</v>
      </c>
      <c r="N5252">
        <v>8.2477079999999994</v>
      </c>
      <c r="O5252">
        <v>2.883128258177917</v>
      </c>
      <c r="P5252">
        <v>13579000</v>
      </c>
      <c r="Q5252">
        <v>9582000</v>
      </c>
      <c r="R5252">
        <v>1.42</v>
      </c>
      <c r="S5252">
        <v>38.158000000000001</v>
      </c>
      <c r="T5252">
        <v>10.141999999999999</v>
      </c>
      <c r="U5252">
        <v>22.241199999999999</v>
      </c>
      <c r="V5252">
        <f t="shared" si="552"/>
        <v>2.4573727179993377</v>
      </c>
      <c r="AC5252">
        <v>12.2</v>
      </c>
      <c r="AD5252">
        <v>8.14</v>
      </c>
      <c r="AH5252" s="85">
        <f>IF(AND(M5252&lt;Variables!$G$6,M5252&gt;Variables!$G$5),0,1)</f>
        <v>1</v>
      </c>
      <c r="AI5252" s="85">
        <f t="shared" si="554"/>
        <v>0</v>
      </c>
      <c r="AJ5252" s="85">
        <f>IF(I5252&gt;Variables!$G$7,0,1)</f>
        <v>1</v>
      </c>
      <c r="AK5252" s="85">
        <f>IF(F5252&gt;Variables!$G$8,0,1)</f>
        <v>1</v>
      </c>
      <c r="AL5252" s="85">
        <f>IF(G5252&gt;Variables!$G$9,0,1)</f>
        <v>1</v>
      </c>
      <c r="AM5252" s="85">
        <f>IF(AND(K5252&gt;Variables!$G$10,K5252&lt;Variables!$G$11),0,1)</f>
        <v>1</v>
      </c>
      <c r="AN5252" s="103">
        <f>IF(H5252&lt;Variables!$G$13,1,0)</f>
        <v>0</v>
      </c>
      <c r="AO5252" s="101">
        <f>IF(R5252&lt;Variables!$G$12,0,1)</f>
        <v>0</v>
      </c>
      <c r="AP5252" s="86">
        <f t="shared" si="553"/>
        <v>1</v>
      </c>
      <c r="AR5252">
        <v>0</v>
      </c>
      <c r="AS5252">
        <v>0</v>
      </c>
      <c r="AT5252">
        <v>1</v>
      </c>
      <c r="AU5252">
        <v>0</v>
      </c>
      <c r="BA5252">
        <v>-1.83</v>
      </c>
    </row>
    <row r="5253" spans="3:53" ht="12.75" x14ac:dyDescent="0.2">
      <c r="C5253" t="s">
        <v>940</v>
      </c>
      <c r="D5253" t="s">
        <v>460</v>
      </c>
      <c r="E5253">
        <v>65.7</v>
      </c>
      <c r="F5253">
        <v>12.5</v>
      </c>
      <c r="G5253">
        <v>-2.1</v>
      </c>
      <c r="H5253">
        <v>6210</v>
      </c>
      <c r="I5253">
        <v>-0.129</v>
      </c>
      <c r="J5253" t="s">
        <v>78</v>
      </c>
      <c r="K5253">
        <v>61.41</v>
      </c>
      <c r="L5253">
        <v>64.660319999999984</v>
      </c>
      <c r="M5253">
        <v>0.83463861607863765</v>
      </c>
      <c r="N5253">
        <v>64.112577999999999</v>
      </c>
      <c r="O5253">
        <v>1.6961133585986881</v>
      </c>
      <c r="P5253">
        <v>4361000</v>
      </c>
      <c r="Q5253">
        <v>2294000</v>
      </c>
      <c r="R5253">
        <v>1.9</v>
      </c>
      <c r="S5253">
        <v>38.158000000000001</v>
      </c>
      <c r="T5253">
        <v>10.141999999999999</v>
      </c>
      <c r="U5253">
        <v>22.241199999999999</v>
      </c>
      <c r="V5253">
        <f t="shared" si="552"/>
        <v>2.4360039175338426</v>
      </c>
      <c r="AC5253">
        <v>67</v>
      </c>
      <c r="AD5253">
        <v>63.54</v>
      </c>
      <c r="AH5253" s="85">
        <f>IF(AND(M5253&lt;Variables!$G$6,M5253&gt;Variables!$G$5),0,1)</f>
        <v>1</v>
      </c>
      <c r="AI5253" s="85">
        <f t="shared" si="554"/>
        <v>0</v>
      </c>
      <c r="AJ5253" s="85">
        <f>IF(I5253&gt;Variables!$G$7,0,1)</f>
        <v>1</v>
      </c>
      <c r="AK5253" s="85">
        <f>IF(F5253&gt;Variables!$G$8,0,1)</f>
        <v>0</v>
      </c>
      <c r="AL5253" s="85">
        <f>IF(G5253&gt;Variables!$G$9,0,1)</f>
        <v>1</v>
      </c>
      <c r="AM5253" s="85">
        <f>IF(AND(K5253&gt;Variables!$G$10,K5253&lt;Variables!$G$11),0,1)</f>
        <v>0</v>
      </c>
      <c r="AN5253" s="103">
        <f>IF(H5253&lt;Variables!$G$13,1,0)</f>
        <v>0</v>
      </c>
      <c r="AO5253" s="101">
        <f>IF(R5253&lt;Variables!$G$12,0,1)</f>
        <v>0</v>
      </c>
      <c r="AP5253" s="86">
        <f t="shared" si="553"/>
        <v>1</v>
      </c>
      <c r="AR5253">
        <v>0</v>
      </c>
      <c r="AS5253">
        <v>0</v>
      </c>
      <c r="AT5253">
        <v>1</v>
      </c>
      <c r="AU5253">
        <v>0</v>
      </c>
      <c r="BA5253">
        <v>-1.9</v>
      </c>
    </row>
    <row r="5254" spans="3:53" ht="12.75" x14ac:dyDescent="0.2">
      <c r="C5254" t="s">
        <v>940</v>
      </c>
      <c r="D5254" t="s">
        <v>744</v>
      </c>
      <c r="E5254">
        <v>14.98</v>
      </c>
      <c r="F5254">
        <v>11.34</v>
      </c>
      <c r="G5254">
        <v>9.3800000000000008</v>
      </c>
      <c r="H5254">
        <v>2490</v>
      </c>
      <c r="I5254">
        <v>-22.132000000000001</v>
      </c>
      <c r="J5254" t="s">
        <v>78</v>
      </c>
      <c r="K5254">
        <v>51.2</v>
      </c>
      <c r="L5254">
        <v>14.912335000000001</v>
      </c>
      <c r="M5254">
        <v>5.1400401077370809E-2</v>
      </c>
      <c r="N5254">
        <v>15.002458000000001</v>
      </c>
      <c r="O5254">
        <v>-0.54962993397482462</v>
      </c>
      <c r="P5254">
        <v>7360000</v>
      </c>
      <c r="Q5254">
        <v>10412000</v>
      </c>
      <c r="R5254">
        <v>0.71</v>
      </c>
      <c r="S5254">
        <v>38.158000000000001</v>
      </c>
      <c r="T5254">
        <v>10.141999999999999</v>
      </c>
      <c r="U5254">
        <v>22.241199999999999</v>
      </c>
      <c r="V5254">
        <f t="shared" si="552"/>
        <v>2.3779174563420145</v>
      </c>
      <c r="AC5254">
        <v>15.8</v>
      </c>
      <c r="AD5254">
        <v>10.26</v>
      </c>
      <c r="AH5254" s="85">
        <f>IF(AND(M5254&lt;Variables!$G$6,M5254&gt;Variables!$G$5),0,1)</f>
        <v>1</v>
      </c>
      <c r="AI5254" s="85">
        <f t="shared" si="554"/>
        <v>1</v>
      </c>
      <c r="AJ5254" s="85">
        <f>IF(I5254&gt;Variables!$G$7,0,1)</f>
        <v>1</v>
      </c>
      <c r="AK5254" s="85">
        <f>IF(F5254&gt;Variables!$G$8,0,1)</f>
        <v>0</v>
      </c>
      <c r="AL5254" s="85">
        <f>IF(G5254&gt;Variables!$G$9,0,1)</f>
        <v>1</v>
      </c>
      <c r="AM5254" s="85">
        <f>IF(AND(K5254&gt;Variables!$G$10,K5254&lt;Variables!$G$11),0,1)</f>
        <v>0</v>
      </c>
      <c r="AN5254" s="103">
        <f>IF(H5254&lt;Variables!$G$13,1,0)</f>
        <v>1</v>
      </c>
      <c r="AO5254" s="101">
        <f>IF(R5254&lt;Variables!$G$12,0,1)</f>
        <v>0</v>
      </c>
      <c r="AP5254" s="86">
        <f t="shared" si="553"/>
        <v>1</v>
      </c>
      <c r="AR5254">
        <v>0</v>
      </c>
      <c r="AS5254">
        <v>0</v>
      </c>
      <c r="AT5254">
        <v>1</v>
      </c>
      <c r="AU5254">
        <v>0</v>
      </c>
      <c r="BA5254">
        <v>-2.25</v>
      </c>
    </row>
    <row r="5255" spans="3:53" ht="12.75" x14ac:dyDescent="0.2">
      <c r="C5255" t="s">
        <v>940</v>
      </c>
      <c r="D5255" t="s">
        <v>320</v>
      </c>
      <c r="E5255">
        <v>325.63</v>
      </c>
      <c r="F5255">
        <v>17.329999999999998</v>
      </c>
      <c r="G5255">
        <v>11.13</v>
      </c>
      <c r="H5255">
        <v>20600</v>
      </c>
      <c r="I5255">
        <v>1.254</v>
      </c>
      <c r="J5255" t="s">
        <v>78</v>
      </c>
      <c r="K5255">
        <v>38.64</v>
      </c>
      <c r="L5255">
        <v>332.212875</v>
      </c>
      <c r="M5255">
        <v>-2.3206430515373611</v>
      </c>
      <c r="N5255">
        <v>329.45559200000002</v>
      </c>
      <c r="O5255">
        <v>-1.5031440109840259</v>
      </c>
      <c r="P5255">
        <v>7905000</v>
      </c>
      <c r="Q5255">
        <v>13524000</v>
      </c>
      <c r="R5255">
        <v>0.57999999999999996</v>
      </c>
      <c r="S5255">
        <v>38.158000000000001</v>
      </c>
      <c r="T5255">
        <v>10.141999999999999</v>
      </c>
      <c r="U5255">
        <v>22.241199999999999</v>
      </c>
      <c r="V5255">
        <f t="shared" si="552"/>
        <v>2.2335122047109102</v>
      </c>
      <c r="AC5255">
        <v>327.81990000000002</v>
      </c>
      <c r="AD5255">
        <v>281</v>
      </c>
      <c r="AH5255" s="85">
        <f>IF(AND(M5255&lt;Variables!$G$6,M5255&gt;Variables!$G$5),0,1)</f>
        <v>0</v>
      </c>
      <c r="AI5255" s="85">
        <f t="shared" si="554"/>
        <v>0</v>
      </c>
      <c r="AJ5255" s="85">
        <f>IF(I5255&gt;Variables!$G$7,0,1)</f>
        <v>0</v>
      </c>
      <c r="AK5255" s="85">
        <f>IF(F5255&gt;Variables!$G$8,0,1)</f>
        <v>0</v>
      </c>
      <c r="AL5255" s="85">
        <f>IF(G5255&gt;Variables!$G$9,0,1)</f>
        <v>1</v>
      </c>
      <c r="AM5255" s="85">
        <f>IF(AND(K5255&gt;Variables!$G$10,K5255&lt;Variables!$G$11),0,1)</f>
        <v>1</v>
      </c>
      <c r="AN5255" s="103">
        <f>IF(H5255&lt;Variables!$G$13,1,0)</f>
        <v>0</v>
      </c>
      <c r="AO5255" s="101">
        <f>IF(R5255&lt;Variables!$G$12,0,1)</f>
        <v>0</v>
      </c>
      <c r="AP5255" s="86">
        <f t="shared" si="553"/>
        <v>1</v>
      </c>
      <c r="AR5255">
        <v>0</v>
      </c>
      <c r="AS5255">
        <v>0</v>
      </c>
      <c r="AT5255">
        <v>1</v>
      </c>
      <c r="AU5255">
        <v>0</v>
      </c>
      <c r="BA5255">
        <v>-2.25</v>
      </c>
    </row>
    <row r="5256" spans="3:53" ht="12.75" x14ac:dyDescent="0.2">
      <c r="C5256" t="s">
        <v>940</v>
      </c>
      <c r="D5256" t="s">
        <v>916</v>
      </c>
      <c r="E5256">
        <v>0.66</v>
      </c>
      <c r="F5256">
        <v>19.27</v>
      </c>
      <c r="G5256">
        <v>-5.18</v>
      </c>
      <c r="H5256">
        <v>37.11</v>
      </c>
      <c r="I5256">
        <v>-81.674000000000007</v>
      </c>
      <c r="J5256" t="s">
        <v>78</v>
      </c>
      <c r="K5256">
        <v>40.6</v>
      </c>
      <c r="L5256">
        <v>0.66875495000000007</v>
      </c>
      <c r="M5256">
        <v>-0.66615581686536574</v>
      </c>
      <c r="N5256">
        <v>0.68833902000000013</v>
      </c>
      <c r="O5256">
        <v>-3.492322722021501</v>
      </c>
      <c r="P5256">
        <v>32360000</v>
      </c>
      <c r="Q5256">
        <v>2690000</v>
      </c>
      <c r="R5256">
        <v>12.03</v>
      </c>
      <c r="S5256">
        <v>38.158000000000001</v>
      </c>
      <c r="T5256">
        <v>10.141999999999999</v>
      </c>
      <c r="U5256">
        <v>22.241199999999999</v>
      </c>
      <c r="V5256">
        <f t="shared" si="552"/>
        <v>2.2688517860468917</v>
      </c>
      <c r="AC5256">
        <v>0.68830000000000002</v>
      </c>
      <c r="AD5256">
        <v>0.60519999999999996</v>
      </c>
      <c r="AH5256" s="85">
        <f>IF(AND(M5256&lt;Variables!$G$6,M5256&gt;Variables!$G$5),0,1)</f>
        <v>1</v>
      </c>
      <c r="AI5256" s="85">
        <f t="shared" si="554"/>
        <v>1</v>
      </c>
      <c r="AJ5256" s="85">
        <f>IF(I5256&gt;Variables!$G$7,0,1)</f>
        <v>1</v>
      </c>
      <c r="AK5256" s="85">
        <f>IF(F5256&gt;Variables!$G$8,0,1)</f>
        <v>0</v>
      </c>
      <c r="AL5256" s="85">
        <f>IF(G5256&gt;Variables!$G$9,0,1)</f>
        <v>1</v>
      </c>
      <c r="AM5256" s="85">
        <f>IF(AND(K5256&gt;Variables!$G$10,K5256&lt;Variables!$G$11),0,1)</f>
        <v>1</v>
      </c>
      <c r="AN5256" s="103">
        <f>IF(H5256&lt;Variables!$G$13,1,0)</f>
        <v>1</v>
      </c>
      <c r="AO5256" s="101">
        <f>IF(R5256&lt;Variables!$G$12,0,1)</f>
        <v>1</v>
      </c>
      <c r="AP5256" s="86">
        <f t="shared" si="553"/>
        <v>1</v>
      </c>
      <c r="AR5256">
        <v>1</v>
      </c>
      <c r="AS5256">
        <v>0</v>
      </c>
      <c r="AT5256">
        <v>0</v>
      </c>
      <c r="AU5256">
        <v>0</v>
      </c>
      <c r="BA5256">
        <v>2</v>
      </c>
    </row>
    <row r="5257" spans="3:53" ht="12.75" x14ac:dyDescent="0.2">
      <c r="C5257" t="s">
        <v>940</v>
      </c>
      <c r="D5257" t="s">
        <v>679</v>
      </c>
      <c r="E5257">
        <v>0.12</v>
      </c>
      <c r="F5257">
        <v>50.44</v>
      </c>
      <c r="G5257">
        <v>31.89</v>
      </c>
      <c r="H5257">
        <v>-99999</v>
      </c>
      <c r="I5257">
        <v>-8.3109999999999999</v>
      </c>
      <c r="J5257" t="s">
        <v>78</v>
      </c>
      <c r="K5257">
        <v>60.8</v>
      </c>
      <c r="L5257">
        <v>0.11794</v>
      </c>
      <c r="M5257">
        <v>0.64439545531628339</v>
      </c>
      <c r="N5257">
        <v>0.11043673469387751</v>
      </c>
      <c r="O5257">
        <v>7.4823520715526506</v>
      </c>
      <c r="P5257">
        <v>10146000</v>
      </c>
      <c r="Q5257">
        <v>1167000</v>
      </c>
      <c r="R5257">
        <v>8.69</v>
      </c>
      <c r="S5257">
        <v>38.158000000000001</v>
      </c>
      <c r="T5257">
        <v>10.141999999999999</v>
      </c>
      <c r="U5257">
        <v>22.241199999999999</v>
      </c>
      <c r="V5257">
        <f t="shared" si="552"/>
        <v>2.4420347661522794</v>
      </c>
      <c r="AC5257">
        <v>0.125</v>
      </c>
      <c r="AD5257">
        <v>0.105</v>
      </c>
      <c r="AH5257" s="85">
        <f>IF(AND(M5257&lt;Variables!$G$6,M5257&gt;Variables!$G$5),0,1)</f>
        <v>1</v>
      </c>
      <c r="AI5257" s="85">
        <f t="shared" si="554"/>
        <v>0</v>
      </c>
      <c r="AJ5257" s="85">
        <f>IF(I5257&gt;Variables!$G$7,0,1)</f>
        <v>1</v>
      </c>
      <c r="AK5257" s="85">
        <f>IF(F5257&gt;Variables!$G$8,0,1)</f>
        <v>0</v>
      </c>
      <c r="AL5257" s="85">
        <f>IF(G5257&gt;Variables!$G$9,0,1)</f>
        <v>0</v>
      </c>
      <c r="AM5257" s="85">
        <f>IF(AND(K5257&gt;Variables!$G$10,K5257&lt;Variables!$G$11),0,1)</f>
        <v>0</v>
      </c>
      <c r="AN5257" s="103">
        <f>IF(H5257&lt;Variables!$G$13,1,0)</f>
        <v>1</v>
      </c>
      <c r="AO5257" s="101">
        <f>IF(R5257&lt;Variables!$G$12,0,1)</f>
        <v>1</v>
      </c>
      <c r="AP5257" s="86">
        <f t="shared" si="553"/>
        <v>1</v>
      </c>
      <c r="AR5257">
        <v>1</v>
      </c>
      <c r="AS5257">
        <v>0</v>
      </c>
      <c r="AT5257">
        <v>0</v>
      </c>
      <c r="AU5257">
        <v>0</v>
      </c>
      <c r="BA5257">
        <v>2</v>
      </c>
    </row>
    <row r="5258" spans="3:53" ht="12.75" x14ac:dyDescent="0.2">
      <c r="C5258" t="s">
        <v>940</v>
      </c>
      <c r="D5258" t="s">
        <v>114</v>
      </c>
      <c r="E5258">
        <v>28.49</v>
      </c>
      <c r="F5258">
        <v>10.76</v>
      </c>
      <c r="G5258">
        <v>-1.72</v>
      </c>
      <c r="H5258">
        <v>6070</v>
      </c>
      <c r="I5258">
        <v>-21.556999999999999</v>
      </c>
      <c r="J5258" t="s">
        <v>78</v>
      </c>
      <c r="K5258">
        <v>42.3</v>
      </c>
      <c r="L5258">
        <v>28.648250000000001</v>
      </c>
      <c r="M5258">
        <v>-0.51748361592767755</v>
      </c>
      <c r="N5258">
        <v>28.782139999999991</v>
      </c>
      <c r="O5258">
        <v>-0.98026067554391294</v>
      </c>
      <c r="P5258">
        <v>1856000</v>
      </c>
      <c r="Q5258">
        <v>1309000</v>
      </c>
      <c r="R5258">
        <v>1.42</v>
      </c>
      <c r="S5258">
        <v>38.158000000000001</v>
      </c>
      <c r="T5258">
        <v>10.141999999999999</v>
      </c>
      <c r="U5258">
        <v>22.241199999999999</v>
      </c>
      <c r="V5258">
        <f t="shared" si="552"/>
        <v>2.2891749803565662</v>
      </c>
      <c r="AC5258">
        <v>29.52</v>
      </c>
      <c r="AD5258">
        <v>28.21</v>
      </c>
      <c r="AH5258" s="85">
        <f>IF(AND(M5258&lt;Variables!$G$6,M5258&gt;Variables!$G$5),0,1)</f>
        <v>1</v>
      </c>
      <c r="AI5258" s="85">
        <f t="shared" si="554"/>
        <v>1</v>
      </c>
      <c r="AJ5258" s="85">
        <f>IF(I5258&gt;Variables!$G$7,0,1)</f>
        <v>1</v>
      </c>
      <c r="AK5258" s="85">
        <f>IF(F5258&gt;Variables!$G$8,0,1)</f>
        <v>0</v>
      </c>
      <c r="AL5258" s="85">
        <f>IF(G5258&gt;Variables!$G$9,0,1)</f>
        <v>1</v>
      </c>
      <c r="AM5258" s="85">
        <f>IF(AND(K5258&gt;Variables!$G$10,K5258&lt;Variables!$G$11),0,1)</f>
        <v>1</v>
      </c>
      <c r="AN5258" s="103">
        <f>IF(H5258&lt;Variables!$G$13,1,0)</f>
        <v>0</v>
      </c>
      <c r="AO5258" s="101">
        <f>IF(R5258&lt;Variables!$G$12,0,1)</f>
        <v>0</v>
      </c>
      <c r="AP5258" s="86">
        <f t="shared" si="553"/>
        <v>1</v>
      </c>
      <c r="AR5258">
        <v>1</v>
      </c>
      <c r="AS5258">
        <v>0</v>
      </c>
      <c r="AT5258">
        <v>0</v>
      </c>
      <c r="AU5258">
        <v>0</v>
      </c>
      <c r="BA5258">
        <v>1.23</v>
      </c>
    </row>
    <row r="5259" spans="3:53" ht="12.75" x14ac:dyDescent="0.2">
      <c r="C5259" t="s">
        <v>941</v>
      </c>
      <c r="D5259" t="s">
        <v>928</v>
      </c>
      <c r="E5259">
        <v>10.52</v>
      </c>
      <c r="F5259">
        <v>17.61</v>
      </c>
      <c r="G5259">
        <v>15.39</v>
      </c>
      <c r="H5259">
        <v>2170</v>
      </c>
      <c r="I5259">
        <v>-54.601999999999997</v>
      </c>
      <c r="J5259" t="s">
        <v>78</v>
      </c>
      <c r="K5259">
        <v>62.68</v>
      </c>
      <c r="L5259">
        <v>10.31485</v>
      </c>
      <c r="M5259">
        <v>1.0194040630741119</v>
      </c>
      <c r="N5259">
        <v>10.089138</v>
      </c>
      <c r="O5259">
        <v>3.2793881895559518</v>
      </c>
      <c r="P5259">
        <v>4656000</v>
      </c>
      <c r="Q5259">
        <v>5087000</v>
      </c>
      <c r="R5259">
        <v>0.92</v>
      </c>
      <c r="S5259">
        <v>38.109000000000002</v>
      </c>
      <c r="T5259">
        <v>10.074</v>
      </c>
      <c r="U5259">
        <v>22.286000000000001</v>
      </c>
      <c r="V5259">
        <f t="shared" si="552"/>
        <v>2.4345298806749494</v>
      </c>
      <c r="AC5259">
        <v>11.92</v>
      </c>
      <c r="AD5259">
        <v>10.029999999999999</v>
      </c>
      <c r="AH5259" s="85">
        <f>IF(AND(M5259&lt;Variables!$G$6,M5259&gt;Variables!$G$5),0,1)</f>
        <v>1</v>
      </c>
      <c r="AI5259" s="85">
        <f t="shared" si="554"/>
        <v>0</v>
      </c>
      <c r="AJ5259" s="85">
        <f>IF(I5259&gt;Variables!$G$7,0,1)</f>
        <v>1</v>
      </c>
      <c r="AK5259" s="85">
        <f>IF(F5259&gt;Variables!$G$8,0,1)</f>
        <v>0</v>
      </c>
      <c r="AL5259" s="85">
        <f>IF(G5259&gt;Variables!$G$9,0,1)</f>
        <v>0</v>
      </c>
      <c r="AM5259" s="85">
        <f>IF(AND(K5259&gt;Variables!$G$10,K5259&lt;Variables!$G$11),0,1)</f>
        <v>0</v>
      </c>
      <c r="AN5259" s="103">
        <f>IF(H5259&lt;Variables!$G$13,1,0)</f>
        <v>1</v>
      </c>
      <c r="AO5259" s="101">
        <f>IF(R5259&lt;Variables!$G$12,0,1)</f>
        <v>0</v>
      </c>
      <c r="AP5259" s="86">
        <f t="shared" si="553"/>
        <v>1</v>
      </c>
      <c r="AR5259">
        <v>0</v>
      </c>
      <c r="AS5259">
        <v>0</v>
      </c>
      <c r="AT5259">
        <v>1</v>
      </c>
      <c r="AU5259">
        <v>0</v>
      </c>
      <c r="BA5259">
        <v>-2.25</v>
      </c>
    </row>
    <row r="5260" spans="3:53" ht="12.75" x14ac:dyDescent="0.2">
      <c r="C5260" t="s">
        <v>941</v>
      </c>
      <c r="D5260" t="s">
        <v>251</v>
      </c>
      <c r="E5260">
        <v>21.32</v>
      </c>
      <c r="F5260">
        <v>80.540000000000006</v>
      </c>
      <c r="G5260">
        <v>30.27</v>
      </c>
      <c r="H5260">
        <v>4830</v>
      </c>
      <c r="I5260">
        <v>0.45500000000000002</v>
      </c>
      <c r="J5260" t="s">
        <v>78</v>
      </c>
      <c r="K5260">
        <v>52.79</v>
      </c>
      <c r="L5260">
        <v>22.226030000000002</v>
      </c>
      <c r="M5260">
        <v>-2.501706332619889</v>
      </c>
      <c r="N5260">
        <v>20.341124000000001</v>
      </c>
      <c r="O5260">
        <v>6.5329526529605788</v>
      </c>
      <c r="P5260">
        <v>294905000</v>
      </c>
      <c r="Q5260">
        <v>24401000</v>
      </c>
      <c r="R5260">
        <v>12.09</v>
      </c>
      <c r="S5260">
        <v>38.109000000000002</v>
      </c>
      <c r="T5260">
        <v>10.074</v>
      </c>
      <c r="U5260">
        <v>22.286000000000001</v>
      </c>
      <c r="V5260">
        <f t="shared" si="552"/>
        <v>2.4811063134573281</v>
      </c>
      <c r="AC5260">
        <v>22.85</v>
      </c>
      <c r="AD5260">
        <v>16.68</v>
      </c>
      <c r="AH5260" s="85">
        <f>IF(AND(M5260&lt;Variables!$G$6,M5260&gt;Variables!$G$5),0,1)</f>
        <v>0</v>
      </c>
      <c r="AI5260" s="85">
        <f t="shared" si="554"/>
        <v>0</v>
      </c>
      <c r="AJ5260" s="85">
        <f>IF(I5260&gt;Variables!$G$7,0,1)</f>
        <v>0</v>
      </c>
      <c r="AK5260" s="85">
        <f>IF(F5260&gt;Variables!$G$8,0,1)</f>
        <v>0</v>
      </c>
      <c r="AL5260" s="85">
        <f>IF(G5260&gt;Variables!$G$9,0,1)</f>
        <v>0</v>
      </c>
      <c r="AM5260" s="85">
        <f>IF(AND(K5260&gt;Variables!$G$10,K5260&lt;Variables!$G$11),0,1)</f>
        <v>0</v>
      </c>
      <c r="AN5260" s="103">
        <f>IF(H5260&lt;Variables!$G$13,1,0)</f>
        <v>0</v>
      </c>
      <c r="AO5260" s="101">
        <f>IF(R5260&lt;Variables!$G$12,0,1)</f>
        <v>1</v>
      </c>
      <c r="AP5260" s="86">
        <f t="shared" si="553"/>
        <v>1</v>
      </c>
      <c r="AR5260">
        <v>1</v>
      </c>
      <c r="AS5260">
        <v>0</v>
      </c>
      <c r="AT5260">
        <v>0</v>
      </c>
      <c r="AU5260">
        <v>0</v>
      </c>
      <c r="BA5260">
        <v>2</v>
      </c>
    </row>
    <row r="5261" spans="3:53" ht="12.75" x14ac:dyDescent="0.2">
      <c r="C5261" t="s">
        <v>941</v>
      </c>
      <c r="D5261" t="s">
        <v>932</v>
      </c>
      <c r="E5261">
        <v>4.3499999999999996</v>
      </c>
      <c r="F5261">
        <v>61.45</v>
      </c>
      <c r="G5261">
        <v>29</v>
      </c>
      <c r="H5261">
        <v>13.08</v>
      </c>
      <c r="I5261">
        <v>-14.538</v>
      </c>
      <c r="J5261" t="s">
        <v>78</v>
      </c>
      <c r="K5261">
        <v>54.81</v>
      </c>
      <c r="L5261">
        <v>4.3370350000000002</v>
      </c>
      <c r="M5261">
        <v>2.8352319038236899</v>
      </c>
      <c r="N5261">
        <v>4.1671379999999996</v>
      </c>
      <c r="O5261">
        <v>7.0278930047432908</v>
      </c>
      <c r="P5261">
        <v>9450000</v>
      </c>
      <c r="Q5261">
        <v>276860</v>
      </c>
      <c r="R5261">
        <v>34.130000000000003</v>
      </c>
      <c r="S5261">
        <v>38.109000000000002</v>
      </c>
      <c r="T5261">
        <v>10.074</v>
      </c>
      <c r="U5261">
        <v>22.286000000000001</v>
      </c>
      <c r="V5261">
        <f t="shared" si="552"/>
        <v>2.3037305702596362</v>
      </c>
      <c r="AC5261">
        <v>4.57</v>
      </c>
      <c r="AD5261">
        <v>3.6</v>
      </c>
      <c r="AH5261" s="85">
        <f>IF(AND(M5261&lt;Variables!$G$6,M5261&gt;Variables!$G$5),0,1)</f>
        <v>1</v>
      </c>
      <c r="AI5261" s="85">
        <f t="shared" si="554"/>
        <v>0</v>
      </c>
      <c r="AJ5261" s="85">
        <f>IF(I5261&gt;Variables!$G$7,0,1)</f>
        <v>1</v>
      </c>
      <c r="AK5261" s="85">
        <f>IF(F5261&gt;Variables!$G$8,0,1)</f>
        <v>0</v>
      </c>
      <c r="AL5261" s="85">
        <f>IF(G5261&gt;Variables!$G$9,0,1)</f>
        <v>0</v>
      </c>
      <c r="AM5261" s="85">
        <f>IF(AND(K5261&gt;Variables!$G$10,K5261&lt;Variables!$G$11),0,1)</f>
        <v>0</v>
      </c>
      <c r="AN5261" s="103">
        <f>IF(H5261&lt;Variables!$G$13,1,0)</f>
        <v>1</v>
      </c>
      <c r="AO5261" s="101">
        <f>IF(R5261&lt;Variables!$G$12,0,1)</f>
        <v>1</v>
      </c>
      <c r="AP5261" s="86">
        <f t="shared" si="553"/>
        <v>1</v>
      </c>
      <c r="AR5261">
        <v>1</v>
      </c>
      <c r="AS5261">
        <v>0</v>
      </c>
      <c r="AT5261">
        <v>0</v>
      </c>
      <c r="AU5261">
        <v>0</v>
      </c>
      <c r="BA5261">
        <v>2</v>
      </c>
    </row>
    <row r="5262" spans="3:53" ht="12.75" x14ac:dyDescent="0.2">
      <c r="C5262" t="s">
        <v>941</v>
      </c>
      <c r="D5262" t="s">
        <v>861</v>
      </c>
      <c r="E5262">
        <v>5.4</v>
      </c>
      <c r="F5262">
        <v>59.2</v>
      </c>
      <c r="G5262">
        <v>25.29</v>
      </c>
      <c r="H5262">
        <v>425.29</v>
      </c>
      <c r="I5262">
        <v>4.6050000000000004</v>
      </c>
      <c r="J5262" t="s">
        <v>78</v>
      </c>
      <c r="K5262">
        <v>51.25</v>
      </c>
      <c r="L5262">
        <v>5.4025200000000009</v>
      </c>
      <c r="M5262">
        <v>-4.6644899047120998E-2</v>
      </c>
      <c r="N5262">
        <v>5.3630179999999994</v>
      </c>
      <c r="O5262">
        <v>0.68957441500291372</v>
      </c>
      <c r="P5262">
        <v>45860000</v>
      </c>
      <c r="Q5262">
        <v>1490000</v>
      </c>
      <c r="R5262">
        <v>30.78</v>
      </c>
      <c r="S5262">
        <v>38.109000000000002</v>
      </c>
      <c r="T5262">
        <v>10.074</v>
      </c>
      <c r="U5262">
        <v>22.286000000000001</v>
      </c>
      <c r="V5262">
        <f t="shared" si="552"/>
        <v>2.3813311554607854</v>
      </c>
      <c r="AC5262">
        <v>6.13</v>
      </c>
      <c r="AD5262">
        <v>4.84</v>
      </c>
      <c r="AH5262" s="85">
        <f>IF(AND(M5262&lt;Variables!$G$6,M5262&gt;Variables!$G$5),0,1)</f>
        <v>1</v>
      </c>
      <c r="AI5262" s="85">
        <f t="shared" si="554"/>
        <v>0</v>
      </c>
      <c r="AJ5262" s="85">
        <f>IF(I5262&gt;Variables!$G$7,0,1)</f>
        <v>0</v>
      </c>
      <c r="AK5262" s="85">
        <f>IF(F5262&gt;Variables!$G$8,0,1)</f>
        <v>0</v>
      </c>
      <c r="AL5262" s="85">
        <f>IF(G5262&gt;Variables!$G$9,0,1)</f>
        <v>0</v>
      </c>
      <c r="AM5262" s="85">
        <f>IF(AND(K5262&gt;Variables!$G$10,K5262&lt;Variables!$G$11),0,1)</f>
        <v>0</v>
      </c>
      <c r="AN5262" s="103">
        <f>IF(H5262&lt;Variables!$G$13,1,0)</f>
        <v>1</v>
      </c>
      <c r="AO5262" s="101">
        <f>IF(R5262&lt;Variables!$G$12,0,1)</f>
        <v>1</v>
      </c>
      <c r="AP5262" s="86">
        <f t="shared" si="553"/>
        <v>1</v>
      </c>
      <c r="AR5262">
        <v>1</v>
      </c>
      <c r="AS5262">
        <v>0</v>
      </c>
      <c r="AT5262">
        <v>0</v>
      </c>
      <c r="AU5262">
        <v>0</v>
      </c>
      <c r="BA5262">
        <v>2</v>
      </c>
    </row>
    <row r="5263" spans="3:53" ht="12.75" x14ac:dyDescent="0.2">
      <c r="C5263" t="s">
        <v>941</v>
      </c>
      <c r="D5263" t="s">
        <v>679</v>
      </c>
      <c r="E5263">
        <v>0.12</v>
      </c>
      <c r="F5263">
        <v>43.25</v>
      </c>
      <c r="G5263">
        <v>30.56</v>
      </c>
      <c r="H5263">
        <v>-99999</v>
      </c>
      <c r="I5263">
        <v>-8.32</v>
      </c>
      <c r="J5263" t="s">
        <v>78</v>
      </c>
      <c r="K5263">
        <v>55.02</v>
      </c>
      <c r="L5263">
        <v>0.11718421052631579</v>
      </c>
      <c r="M5263">
        <v>0.26948124859644268</v>
      </c>
      <c r="N5263">
        <v>0.1129</v>
      </c>
      <c r="O5263">
        <v>4.0744021257750163</v>
      </c>
      <c r="P5263">
        <v>11336000</v>
      </c>
      <c r="Q5263">
        <v>1167000</v>
      </c>
      <c r="R5263">
        <v>9.7100000000000009</v>
      </c>
      <c r="S5263">
        <v>38.109000000000002</v>
      </c>
      <c r="T5263">
        <v>10.074</v>
      </c>
      <c r="U5263">
        <v>22.286000000000001</v>
      </c>
      <c r="V5263">
        <f t="shared" si="552"/>
        <v>2.4080938130698413</v>
      </c>
      <c r="AC5263">
        <v>0.125</v>
      </c>
      <c r="AD5263">
        <v>0.105</v>
      </c>
      <c r="AH5263" s="85">
        <f>IF(AND(M5263&lt;Variables!$G$6,M5263&gt;Variables!$G$5),0,1)</f>
        <v>1</v>
      </c>
      <c r="AI5263" s="85">
        <f t="shared" si="554"/>
        <v>0</v>
      </c>
      <c r="AJ5263" s="85">
        <f>IF(I5263&gt;Variables!$G$7,0,1)</f>
        <v>1</v>
      </c>
      <c r="AK5263" s="85">
        <f>IF(F5263&gt;Variables!$G$8,0,1)</f>
        <v>0</v>
      </c>
      <c r="AL5263" s="85">
        <f>IF(G5263&gt;Variables!$G$9,0,1)</f>
        <v>0</v>
      </c>
      <c r="AM5263" s="85">
        <f>IF(AND(K5263&gt;Variables!$G$10,K5263&lt;Variables!$G$11),0,1)</f>
        <v>0</v>
      </c>
      <c r="AN5263" s="103">
        <f>IF(H5263&lt;Variables!$G$13,1,0)</f>
        <v>1</v>
      </c>
      <c r="AO5263" s="101">
        <f>IF(R5263&lt;Variables!$G$12,0,1)</f>
        <v>1</v>
      </c>
      <c r="AP5263" s="86">
        <f t="shared" si="553"/>
        <v>1</v>
      </c>
      <c r="AR5263">
        <v>1</v>
      </c>
      <c r="AS5263">
        <v>0</v>
      </c>
      <c r="AT5263">
        <v>0</v>
      </c>
      <c r="AU5263">
        <v>0</v>
      </c>
      <c r="BA5263">
        <v>2</v>
      </c>
    </row>
    <row r="5264" spans="3:53" ht="12.75" x14ac:dyDescent="0.2">
      <c r="C5264" t="s">
        <v>941</v>
      </c>
      <c r="D5264" t="s">
        <v>817</v>
      </c>
      <c r="E5264">
        <v>3.5</v>
      </c>
      <c r="F5264">
        <v>28.3</v>
      </c>
      <c r="G5264">
        <v>30.9</v>
      </c>
      <c r="H5264">
        <v>57.82</v>
      </c>
      <c r="I5264">
        <v>-51.478999999999999</v>
      </c>
      <c r="J5264" t="s">
        <v>78</v>
      </c>
      <c r="K5264">
        <v>58.38</v>
      </c>
      <c r="L5264">
        <v>3.4377599999999999</v>
      </c>
      <c r="M5264">
        <v>2.0490086567997778</v>
      </c>
      <c r="N5264">
        <v>3.4266480000000001</v>
      </c>
      <c r="O5264">
        <v>2.3799351436155769</v>
      </c>
      <c r="P5264">
        <v>9550000</v>
      </c>
      <c r="Q5264">
        <v>3230000</v>
      </c>
      <c r="R5264">
        <v>2.96</v>
      </c>
      <c r="S5264">
        <v>38.109000000000002</v>
      </c>
      <c r="T5264">
        <v>10.074</v>
      </c>
      <c r="U5264">
        <v>22.286000000000001</v>
      </c>
      <c r="V5264">
        <f t="shared" si="552"/>
        <v>2.3509536148561856</v>
      </c>
      <c r="AC5264">
        <v>3.54</v>
      </c>
      <c r="AD5264">
        <v>3.03</v>
      </c>
      <c r="AH5264" s="85">
        <f>IF(AND(M5264&lt;Variables!$G$6,M5264&gt;Variables!$G$5),0,1)</f>
        <v>1</v>
      </c>
      <c r="AI5264" s="85">
        <f t="shared" si="554"/>
        <v>0</v>
      </c>
      <c r="AJ5264" s="85">
        <f>IF(I5264&gt;Variables!$G$7,0,1)</f>
        <v>1</v>
      </c>
      <c r="AK5264" s="85">
        <f>IF(F5264&gt;Variables!$G$8,0,1)</f>
        <v>0</v>
      </c>
      <c r="AL5264" s="85">
        <f>IF(G5264&gt;Variables!$G$9,0,1)</f>
        <v>0</v>
      </c>
      <c r="AM5264" s="85">
        <f>IF(AND(K5264&gt;Variables!$G$10,K5264&lt;Variables!$G$11),0,1)</f>
        <v>0</v>
      </c>
      <c r="AN5264" s="103">
        <f>IF(H5264&lt;Variables!$G$13,1,0)</f>
        <v>1</v>
      </c>
      <c r="AO5264" s="101">
        <f>IF(R5264&lt;Variables!$G$12,0,1)</f>
        <v>1</v>
      </c>
      <c r="AP5264" s="86">
        <f t="shared" si="553"/>
        <v>1</v>
      </c>
      <c r="AR5264">
        <v>0</v>
      </c>
      <c r="AS5264">
        <v>0</v>
      </c>
      <c r="AT5264">
        <v>1</v>
      </c>
      <c r="AU5264">
        <v>0</v>
      </c>
      <c r="BA5264">
        <v>-2.25</v>
      </c>
    </row>
    <row r="5265" spans="3:53" ht="12.75" x14ac:dyDescent="0.2">
      <c r="C5265" t="s">
        <v>941</v>
      </c>
      <c r="D5265" t="s">
        <v>917</v>
      </c>
      <c r="E5265">
        <v>7.14</v>
      </c>
      <c r="F5265">
        <v>27.81</v>
      </c>
      <c r="G5265">
        <v>15.99</v>
      </c>
      <c r="H5265">
        <v>630.01</v>
      </c>
      <c r="I5265">
        <v>-65.911000000000001</v>
      </c>
      <c r="J5265" t="s">
        <v>78</v>
      </c>
      <c r="K5265">
        <v>60.25</v>
      </c>
      <c r="L5265">
        <v>7.0872000000000002</v>
      </c>
      <c r="M5265">
        <v>0.81555480302516381</v>
      </c>
      <c r="N5265">
        <v>6.8649040000000001</v>
      </c>
      <c r="O5265">
        <v>4.0801153228071287</v>
      </c>
      <c r="P5265">
        <v>20140000</v>
      </c>
      <c r="Q5265">
        <v>4690000</v>
      </c>
      <c r="R5265">
        <v>4.29</v>
      </c>
      <c r="S5265">
        <v>38.109000000000002</v>
      </c>
      <c r="T5265">
        <v>10.074</v>
      </c>
      <c r="U5265">
        <v>22.286000000000001</v>
      </c>
      <c r="V5265">
        <f t="shared" si="552"/>
        <v>2.4278435218421945</v>
      </c>
      <c r="AC5265">
        <v>7.23</v>
      </c>
      <c r="AD5265">
        <v>6.3</v>
      </c>
      <c r="AH5265" s="85">
        <f>IF(AND(M5265&lt;Variables!$G$6,M5265&gt;Variables!$G$5),0,1)</f>
        <v>1</v>
      </c>
      <c r="AI5265" s="85">
        <f t="shared" si="554"/>
        <v>0</v>
      </c>
      <c r="AJ5265" s="85">
        <f>IF(I5265&gt;Variables!$G$7,0,1)</f>
        <v>1</v>
      </c>
      <c r="AK5265" s="85">
        <f>IF(F5265&gt;Variables!$G$8,0,1)</f>
        <v>0</v>
      </c>
      <c r="AL5265" s="85">
        <f>IF(G5265&gt;Variables!$G$9,0,1)</f>
        <v>0</v>
      </c>
      <c r="AM5265" s="85">
        <f>IF(AND(K5265&gt;Variables!$G$10,K5265&lt;Variables!$G$11),0,1)</f>
        <v>0</v>
      </c>
      <c r="AN5265" s="103">
        <f>IF(H5265&lt;Variables!$G$13,1,0)</f>
        <v>1</v>
      </c>
      <c r="AO5265" s="101">
        <f>IF(R5265&lt;Variables!$G$12,0,1)</f>
        <v>1</v>
      </c>
      <c r="AP5265" s="86">
        <f t="shared" si="553"/>
        <v>1</v>
      </c>
      <c r="AR5265">
        <v>0</v>
      </c>
      <c r="AS5265">
        <v>0</v>
      </c>
      <c r="AT5265">
        <v>1</v>
      </c>
      <c r="AU5265">
        <v>0</v>
      </c>
      <c r="BA5265">
        <v>-2.25</v>
      </c>
    </row>
    <row r="5266" spans="3:53" ht="12.75" x14ac:dyDescent="0.2">
      <c r="C5266" t="s">
        <v>941</v>
      </c>
      <c r="D5266" t="s">
        <v>748</v>
      </c>
      <c r="E5266">
        <v>17.05</v>
      </c>
      <c r="F5266">
        <v>22.53</v>
      </c>
      <c r="G5266">
        <v>12.18</v>
      </c>
      <c r="H5266">
        <v>1940</v>
      </c>
      <c r="I5266">
        <v>-42.372999999999998</v>
      </c>
      <c r="J5266" t="s">
        <v>78</v>
      </c>
      <c r="K5266">
        <v>54.9</v>
      </c>
      <c r="L5266">
        <v>16.844384999999999</v>
      </c>
      <c r="M5266">
        <v>0.6270041916045247</v>
      </c>
      <c r="N5266">
        <v>16.697140000000001</v>
      </c>
      <c r="O5266">
        <v>1.5143910873359261</v>
      </c>
      <c r="P5266">
        <v>32971000</v>
      </c>
      <c r="Q5266">
        <v>16062000</v>
      </c>
      <c r="R5266">
        <v>2.0499999999999998</v>
      </c>
      <c r="S5266">
        <v>38.109000000000002</v>
      </c>
      <c r="T5266">
        <v>10.074</v>
      </c>
      <c r="U5266">
        <v>22.286000000000001</v>
      </c>
      <c r="V5266">
        <f t="shared" ref="V5266:V5329" si="555">1.849 + (0.01036 * K5266) + (0.1184 * M5266) - (0.002888 * K5266 * M5266)</f>
        <v>2.3925890293020484</v>
      </c>
      <c r="AC5266">
        <v>17.14</v>
      </c>
      <c r="AD5266">
        <v>15.2</v>
      </c>
      <c r="AH5266" s="85">
        <f>IF(AND(M5266&lt;Variables!$G$6,M5266&gt;Variables!$G$5),0,1)</f>
        <v>1</v>
      </c>
      <c r="AI5266" s="85">
        <f t="shared" si="554"/>
        <v>0</v>
      </c>
      <c r="AJ5266" s="85">
        <f>IF(I5266&gt;Variables!$G$7,0,1)</f>
        <v>1</v>
      </c>
      <c r="AK5266" s="85">
        <f>IF(F5266&gt;Variables!$G$8,0,1)</f>
        <v>0</v>
      </c>
      <c r="AL5266" s="85">
        <f>IF(G5266&gt;Variables!$G$9,0,1)</f>
        <v>0</v>
      </c>
      <c r="AM5266" s="85">
        <f>IF(AND(K5266&gt;Variables!$G$10,K5266&lt;Variables!$G$11),0,1)</f>
        <v>0</v>
      </c>
      <c r="AN5266" s="103">
        <f>IF(H5266&lt;Variables!$G$13,1,0)</f>
        <v>1</v>
      </c>
      <c r="AO5266" s="101">
        <f>IF(R5266&lt;Variables!$G$12,0,1)</f>
        <v>1</v>
      </c>
      <c r="AP5266" s="86">
        <f t="shared" si="553"/>
        <v>1</v>
      </c>
      <c r="AR5266">
        <v>0</v>
      </c>
      <c r="AS5266">
        <v>0</v>
      </c>
      <c r="AT5266">
        <v>1</v>
      </c>
      <c r="AU5266">
        <v>0</v>
      </c>
      <c r="BA5266">
        <v>-2.25</v>
      </c>
    </row>
    <row r="5267" spans="3:53" ht="12.75" x14ac:dyDescent="0.2">
      <c r="C5267" t="s">
        <v>941</v>
      </c>
      <c r="D5267" t="s">
        <v>916</v>
      </c>
      <c r="E5267">
        <v>0.67</v>
      </c>
      <c r="F5267">
        <v>21.05</v>
      </c>
      <c r="G5267">
        <v>-5.21</v>
      </c>
      <c r="H5267">
        <v>37.11</v>
      </c>
      <c r="I5267">
        <v>-81.593000000000004</v>
      </c>
      <c r="J5267" t="s">
        <v>78</v>
      </c>
      <c r="K5267">
        <v>45.09</v>
      </c>
      <c r="L5267">
        <v>0.66730990000000001</v>
      </c>
      <c r="M5267">
        <v>-0.48102088699717888</v>
      </c>
      <c r="N5267">
        <v>0.68113698</v>
      </c>
      <c r="O5267">
        <v>-2.5012560615927768</v>
      </c>
      <c r="P5267">
        <v>32580000</v>
      </c>
      <c r="Q5267">
        <v>2690000</v>
      </c>
      <c r="R5267">
        <v>12.11</v>
      </c>
      <c r="S5267">
        <v>38.109000000000002</v>
      </c>
      <c r="T5267">
        <v>10.074</v>
      </c>
      <c r="U5267">
        <v>22.286000000000001</v>
      </c>
      <c r="V5267">
        <f t="shared" si="555"/>
        <v>2.3218180284026353</v>
      </c>
      <c r="AC5267">
        <v>0.68830000000000002</v>
      </c>
      <c r="AD5267">
        <v>0.60519999999999996</v>
      </c>
      <c r="AH5267" s="85">
        <f>IF(AND(M5267&lt;Variables!$G$6,M5267&gt;Variables!$G$5),0,1)</f>
        <v>1</v>
      </c>
      <c r="AI5267" s="85">
        <f t="shared" si="554"/>
        <v>1</v>
      </c>
      <c r="AJ5267" s="85">
        <f>IF(I5267&gt;Variables!$G$7,0,1)</f>
        <v>1</v>
      </c>
      <c r="AK5267" s="85">
        <f>IF(F5267&gt;Variables!$G$8,0,1)</f>
        <v>0</v>
      </c>
      <c r="AL5267" s="85">
        <f>IF(G5267&gt;Variables!$G$9,0,1)</f>
        <v>1</v>
      </c>
      <c r="AM5267" s="85">
        <f>IF(AND(K5267&gt;Variables!$G$10,K5267&lt;Variables!$G$11),0,1)</f>
        <v>1</v>
      </c>
      <c r="AN5267" s="103">
        <f>IF(H5267&lt;Variables!$G$13,1,0)</f>
        <v>1</v>
      </c>
      <c r="AO5267" s="101">
        <f>IF(R5267&lt;Variables!$G$12,0,1)</f>
        <v>1</v>
      </c>
      <c r="AP5267" s="86">
        <f t="shared" si="553"/>
        <v>1</v>
      </c>
      <c r="AR5267">
        <v>0</v>
      </c>
      <c r="AS5267">
        <v>0</v>
      </c>
      <c r="AT5267">
        <v>1</v>
      </c>
      <c r="AU5267">
        <v>0</v>
      </c>
      <c r="BA5267">
        <v>-2.25</v>
      </c>
    </row>
    <row r="5268" spans="3:53" ht="12.75" x14ac:dyDescent="0.2">
      <c r="C5268" t="s">
        <v>941</v>
      </c>
      <c r="D5268" t="s">
        <v>336</v>
      </c>
      <c r="E5268">
        <v>12.18</v>
      </c>
      <c r="F5268">
        <v>19.350000000000001</v>
      </c>
      <c r="G5268">
        <v>17.78</v>
      </c>
      <c r="H5268">
        <v>1970</v>
      </c>
      <c r="I5268">
        <v>-37.137999999999998</v>
      </c>
      <c r="J5268" t="s">
        <v>78</v>
      </c>
      <c r="K5268">
        <v>59.01</v>
      </c>
      <c r="L5268">
        <v>12.09544</v>
      </c>
      <c r="M5268">
        <v>0.2030517285853119</v>
      </c>
      <c r="N5268">
        <v>11.873559999999999</v>
      </c>
      <c r="O5268">
        <v>2.0755358965634549</v>
      </c>
      <c r="P5268">
        <v>8105000</v>
      </c>
      <c r="Q5268">
        <v>3998000</v>
      </c>
      <c r="R5268">
        <v>2.0299999999999998</v>
      </c>
      <c r="S5268">
        <v>38.109000000000002</v>
      </c>
      <c r="T5268">
        <v>10.074</v>
      </c>
      <c r="U5268">
        <v>22.286000000000001</v>
      </c>
      <c r="V5268">
        <f t="shared" si="555"/>
        <v>2.449780670393471</v>
      </c>
      <c r="AC5268">
        <v>12.54</v>
      </c>
      <c r="AD5268">
        <v>11.38</v>
      </c>
      <c r="AH5268" s="85">
        <f>IF(AND(M5268&lt;Variables!$G$6,M5268&gt;Variables!$G$5),0,1)</f>
        <v>1</v>
      </c>
      <c r="AI5268" s="85">
        <f t="shared" si="554"/>
        <v>0</v>
      </c>
      <c r="AJ5268" s="85">
        <f>IF(I5268&gt;Variables!$G$7,0,1)</f>
        <v>1</v>
      </c>
      <c r="AK5268" s="85">
        <f>IF(F5268&gt;Variables!$G$8,0,1)</f>
        <v>0</v>
      </c>
      <c r="AL5268" s="85">
        <f>IF(G5268&gt;Variables!$G$9,0,1)</f>
        <v>0</v>
      </c>
      <c r="AM5268" s="85">
        <f>IF(AND(K5268&gt;Variables!$G$10,K5268&lt;Variables!$G$11),0,1)</f>
        <v>0</v>
      </c>
      <c r="AN5268" s="103">
        <f>IF(H5268&lt;Variables!$G$13,1,0)</f>
        <v>1</v>
      </c>
      <c r="AO5268" s="101">
        <f>IF(R5268&lt;Variables!$G$12,0,1)</f>
        <v>1</v>
      </c>
      <c r="AP5268" s="86">
        <f t="shared" si="553"/>
        <v>1</v>
      </c>
      <c r="AR5268">
        <v>0</v>
      </c>
      <c r="AS5268">
        <v>0</v>
      </c>
      <c r="AT5268">
        <v>1</v>
      </c>
      <c r="AU5268">
        <v>0</v>
      </c>
      <c r="BA5268">
        <v>-2.25</v>
      </c>
    </row>
    <row r="5269" spans="3:53" ht="12.75" x14ac:dyDescent="0.2">
      <c r="C5269" t="s">
        <v>941</v>
      </c>
      <c r="D5269" t="s">
        <v>930</v>
      </c>
      <c r="E5269">
        <v>39.799999999999997</v>
      </c>
      <c r="F5269">
        <v>15.33</v>
      </c>
      <c r="G5269">
        <v>13.36</v>
      </c>
      <c r="H5269">
        <v>1570</v>
      </c>
      <c r="I5269">
        <v>-51.03</v>
      </c>
      <c r="J5269" t="s">
        <v>78</v>
      </c>
      <c r="K5269">
        <v>63.31</v>
      </c>
      <c r="L5269">
        <v>39.187894999999997</v>
      </c>
      <c r="M5269">
        <v>1.3323119294874</v>
      </c>
      <c r="N5269">
        <v>38.273988000000003</v>
      </c>
      <c r="O5269">
        <v>3.7519267655097708</v>
      </c>
      <c r="P5269">
        <v>2515000</v>
      </c>
      <c r="Q5269">
        <v>2643000</v>
      </c>
      <c r="R5269">
        <v>0.95</v>
      </c>
      <c r="S5269">
        <v>38.109000000000002</v>
      </c>
      <c r="T5269">
        <v>10.074</v>
      </c>
      <c r="U5269">
        <v>22.286000000000001</v>
      </c>
      <c r="V5269">
        <f t="shared" si="555"/>
        <v>2.4190383785284215</v>
      </c>
      <c r="AC5269">
        <v>40.5</v>
      </c>
      <c r="AD5269">
        <v>36.630000000000003</v>
      </c>
      <c r="AH5269" s="85">
        <f>IF(AND(M5269&lt;Variables!$G$6,M5269&gt;Variables!$G$5),0,1)</f>
        <v>1</v>
      </c>
      <c r="AI5269" s="85">
        <f t="shared" si="554"/>
        <v>0</v>
      </c>
      <c r="AJ5269" s="85">
        <f>IF(I5269&gt;Variables!$G$7,0,1)</f>
        <v>1</v>
      </c>
      <c r="AK5269" s="85">
        <f>IF(F5269&gt;Variables!$G$8,0,1)</f>
        <v>0</v>
      </c>
      <c r="AL5269" s="85">
        <f>IF(G5269&gt;Variables!$G$9,0,1)</f>
        <v>0</v>
      </c>
      <c r="AM5269" s="85">
        <f>IF(AND(K5269&gt;Variables!$G$10,K5269&lt;Variables!$G$11),0,1)</f>
        <v>0</v>
      </c>
      <c r="AN5269" s="103">
        <f>IF(H5269&lt;Variables!$G$13,1,0)</f>
        <v>1</v>
      </c>
      <c r="AO5269" s="101">
        <f>IF(R5269&lt;Variables!$G$12,0,1)</f>
        <v>0</v>
      </c>
      <c r="AP5269" s="86">
        <f t="shared" si="553"/>
        <v>1</v>
      </c>
      <c r="AR5269">
        <v>0</v>
      </c>
      <c r="AS5269">
        <v>0</v>
      </c>
      <c r="AT5269">
        <v>1</v>
      </c>
      <c r="AU5269">
        <v>0</v>
      </c>
      <c r="BA5269">
        <v>-2.25</v>
      </c>
    </row>
    <row r="5270" spans="3:53" ht="12.75" x14ac:dyDescent="0.2">
      <c r="C5270" t="s">
        <v>941</v>
      </c>
      <c r="D5270" t="s">
        <v>320</v>
      </c>
      <c r="E5270">
        <v>325.88</v>
      </c>
      <c r="F5270">
        <v>16.53</v>
      </c>
      <c r="G5270">
        <v>12.13</v>
      </c>
      <c r="H5270">
        <v>20600</v>
      </c>
      <c r="I5270">
        <v>1.2809999999999999</v>
      </c>
      <c r="J5270" t="s">
        <v>78</v>
      </c>
      <c r="K5270">
        <v>47.17</v>
      </c>
      <c r="L5270">
        <v>329.55722500000002</v>
      </c>
      <c r="M5270">
        <v>-0.64851407824544005</v>
      </c>
      <c r="N5270">
        <v>329.27501799999999</v>
      </c>
      <c r="O5270">
        <v>-0.56336433029971711</v>
      </c>
      <c r="P5270">
        <v>8167000</v>
      </c>
      <c r="Q5270">
        <v>13524000</v>
      </c>
      <c r="R5270">
        <v>0.6</v>
      </c>
      <c r="S5270">
        <v>38.109000000000002</v>
      </c>
      <c r="T5270">
        <v>10.074</v>
      </c>
      <c r="U5270">
        <v>22.286000000000001</v>
      </c>
      <c r="V5270">
        <f t="shared" si="555"/>
        <v>2.3492422345323183</v>
      </c>
      <c r="AC5270">
        <v>327.81990000000002</v>
      </c>
      <c r="AD5270">
        <v>281</v>
      </c>
      <c r="AH5270" s="85">
        <f>IF(AND(M5270&lt;Variables!$G$6,M5270&gt;Variables!$G$5),0,1)</f>
        <v>1</v>
      </c>
      <c r="AI5270" s="85">
        <f t="shared" si="554"/>
        <v>0</v>
      </c>
      <c r="AJ5270" s="85">
        <f>IF(I5270&gt;Variables!$G$7,0,1)</f>
        <v>0</v>
      </c>
      <c r="AK5270" s="85">
        <f>IF(F5270&gt;Variables!$G$8,0,1)</f>
        <v>0</v>
      </c>
      <c r="AL5270" s="85">
        <f>IF(G5270&gt;Variables!$G$9,0,1)</f>
        <v>0</v>
      </c>
      <c r="AM5270" s="85">
        <f>IF(AND(K5270&gt;Variables!$G$10,K5270&lt;Variables!$G$11),0,1)</f>
        <v>1</v>
      </c>
      <c r="AN5270" s="103">
        <f>IF(H5270&lt;Variables!$G$13,1,0)</f>
        <v>0</v>
      </c>
      <c r="AO5270" s="101">
        <f>IF(R5270&lt;Variables!$G$12,0,1)</f>
        <v>0</v>
      </c>
      <c r="AP5270" s="86">
        <f t="shared" si="553"/>
        <v>1</v>
      </c>
      <c r="AR5270">
        <v>0</v>
      </c>
      <c r="AS5270">
        <v>0</v>
      </c>
      <c r="AT5270">
        <v>1</v>
      </c>
      <c r="AU5270">
        <v>0</v>
      </c>
      <c r="BA5270">
        <v>-2.25</v>
      </c>
    </row>
    <row r="5271" spans="3:53" ht="12.75" x14ac:dyDescent="0.2">
      <c r="C5271" t="s">
        <v>941</v>
      </c>
      <c r="D5271" t="s">
        <v>922</v>
      </c>
      <c r="E5271">
        <v>27.05</v>
      </c>
      <c r="F5271">
        <v>17.43</v>
      </c>
      <c r="G5271">
        <v>-1.1499999999999999</v>
      </c>
      <c r="H5271">
        <v>5110</v>
      </c>
      <c r="I5271">
        <v>76.658000000000001</v>
      </c>
      <c r="J5271" t="s">
        <v>76</v>
      </c>
      <c r="K5271">
        <v>63.52</v>
      </c>
      <c r="L5271">
        <v>26.664169999999999</v>
      </c>
      <c r="M5271">
        <v>1.3719909526529379</v>
      </c>
      <c r="N5271">
        <v>26.311328</v>
      </c>
      <c r="O5271">
        <v>2.731416673457157</v>
      </c>
      <c r="P5271">
        <v>27190000</v>
      </c>
      <c r="Q5271">
        <v>3011000</v>
      </c>
      <c r="R5271">
        <v>9.0299999999999994</v>
      </c>
      <c r="S5271">
        <v>38.109000000000002</v>
      </c>
      <c r="T5271">
        <v>10.074</v>
      </c>
      <c r="U5271">
        <v>22.286000000000001</v>
      </c>
      <c r="V5271">
        <f t="shared" si="555"/>
        <v>2.4178250057715656</v>
      </c>
      <c r="AC5271">
        <v>29.46</v>
      </c>
      <c r="AD5271">
        <v>26.3</v>
      </c>
      <c r="AH5271" s="85">
        <f>IF(AND(M5271&lt;Variables!$G$6,M5271&gt;Variables!$G$5),0,1)</f>
        <v>1</v>
      </c>
      <c r="AI5271" s="85">
        <f t="shared" si="554"/>
        <v>0</v>
      </c>
      <c r="AJ5271" s="85">
        <f>IF(I5271&gt;Variables!$G$7,0,1)</f>
        <v>0</v>
      </c>
      <c r="AK5271" s="85">
        <f>IF(F5271&gt;Variables!$G$8,0,1)</f>
        <v>0</v>
      </c>
      <c r="AL5271" s="85">
        <f>IF(G5271&gt;Variables!$G$9,0,1)</f>
        <v>1</v>
      </c>
      <c r="AM5271" s="85">
        <f>IF(AND(K5271&gt;Variables!$G$10,K5271&lt;Variables!$G$11),0,1)</f>
        <v>0</v>
      </c>
      <c r="AN5271" s="103">
        <f>IF(H5271&lt;Variables!$G$13,1,0)</f>
        <v>0</v>
      </c>
      <c r="AO5271" s="101">
        <f>IF(R5271&lt;Variables!$G$12,0,1)</f>
        <v>1</v>
      </c>
      <c r="AP5271" s="86">
        <f t="shared" si="553"/>
        <v>0</v>
      </c>
      <c r="AR5271">
        <v>0</v>
      </c>
      <c r="AS5271">
        <v>0</v>
      </c>
      <c r="AT5271">
        <v>1</v>
      </c>
      <c r="AU5271">
        <v>0</v>
      </c>
      <c r="BA5271">
        <v>-1.67</v>
      </c>
    </row>
    <row r="5272" spans="3:53" ht="12.75" x14ac:dyDescent="0.2">
      <c r="C5272" t="s">
        <v>941</v>
      </c>
      <c r="D5272" t="s">
        <v>82</v>
      </c>
      <c r="E5272">
        <v>7.88</v>
      </c>
      <c r="F5272">
        <v>8.99</v>
      </c>
      <c r="G5272">
        <v>8.5399999999999991</v>
      </c>
      <c r="H5272">
        <v>2330</v>
      </c>
      <c r="I5272">
        <v>-83.947000000000003</v>
      </c>
      <c r="J5272" t="s">
        <v>76</v>
      </c>
      <c r="K5272">
        <v>72.33</v>
      </c>
      <c r="L5272">
        <v>7.8064800000000014</v>
      </c>
      <c r="M5272">
        <v>0.94050071222880982</v>
      </c>
      <c r="N5272">
        <v>7.7559180000000003</v>
      </c>
      <c r="O5272">
        <v>1.5985470707658309</v>
      </c>
      <c r="P5272">
        <v>1451000</v>
      </c>
      <c r="Q5272">
        <v>2722000</v>
      </c>
      <c r="R5272">
        <v>0.53</v>
      </c>
      <c r="S5272">
        <v>38.109000000000002</v>
      </c>
      <c r="T5272">
        <v>10.074</v>
      </c>
      <c r="U5272">
        <v>22.286000000000001</v>
      </c>
      <c r="V5272">
        <f t="shared" si="555"/>
        <v>2.5132337934310987</v>
      </c>
      <c r="AC5272">
        <v>8.23</v>
      </c>
      <c r="AD5272">
        <v>7.7549999999999999</v>
      </c>
      <c r="AH5272" s="85">
        <f>IF(AND(M5272&lt;Variables!$G$6,M5272&gt;Variables!$G$5),0,1)</f>
        <v>1</v>
      </c>
      <c r="AI5272" s="85">
        <f t="shared" si="554"/>
        <v>0</v>
      </c>
      <c r="AJ5272" s="85">
        <f>IF(I5272&gt;Variables!$G$7,0,1)</f>
        <v>1</v>
      </c>
      <c r="AK5272" s="85">
        <f>IF(F5272&gt;Variables!$G$8,0,1)</f>
        <v>1</v>
      </c>
      <c r="AL5272" s="85">
        <f>IF(G5272&gt;Variables!$G$9,0,1)</f>
        <v>1</v>
      </c>
      <c r="AM5272" s="85">
        <f>IF(AND(K5272&gt;Variables!$G$10,K5272&lt;Variables!$G$11),0,1)</f>
        <v>0</v>
      </c>
      <c r="AN5272" s="103">
        <f>IF(H5272&lt;Variables!$G$13,1,0)</f>
        <v>1</v>
      </c>
      <c r="AO5272" s="101">
        <f>IF(R5272&lt;Variables!$G$12,0,1)</f>
        <v>0</v>
      </c>
      <c r="AP5272" s="86">
        <f t="shared" si="553"/>
        <v>0</v>
      </c>
      <c r="AR5272">
        <v>1</v>
      </c>
      <c r="AS5272">
        <v>0</v>
      </c>
      <c r="AT5272">
        <v>0</v>
      </c>
      <c r="AU5272">
        <v>0</v>
      </c>
      <c r="BA5272">
        <v>0.33</v>
      </c>
    </row>
    <row r="5273" spans="3:53" ht="12.75" x14ac:dyDescent="0.2">
      <c r="C5273" t="s">
        <v>941</v>
      </c>
      <c r="D5273" t="s">
        <v>460</v>
      </c>
      <c r="E5273">
        <v>65.64</v>
      </c>
      <c r="F5273">
        <v>13.04</v>
      </c>
      <c r="G5273">
        <v>-1.2</v>
      </c>
      <c r="H5273">
        <v>6210</v>
      </c>
      <c r="I5273">
        <v>-0.12</v>
      </c>
      <c r="J5273" t="s">
        <v>78</v>
      </c>
      <c r="K5273">
        <v>62.28</v>
      </c>
      <c r="L5273">
        <v>64.981700000000018</v>
      </c>
      <c r="M5273">
        <v>1.2592776120045781</v>
      </c>
      <c r="N5273">
        <v>64.196829999999991</v>
      </c>
      <c r="O5273">
        <v>2.4972728404190772</v>
      </c>
      <c r="P5273">
        <v>4522000</v>
      </c>
      <c r="Q5273">
        <v>2294000</v>
      </c>
      <c r="R5273">
        <v>1.97</v>
      </c>
      <c r="S5273">
        <v>38.109000000000002</v>
      </c>
      <c r="T5273">
        <v>10.074</v>
      </c>
      <c r="U5273">
        <v>22.286000000000001</v>
      </c>
      <c r="V5273">
        <f t="shared" si="555"/>
        <v>2.416819754918079</v>
      </c>
      <c r="AC5273">
        <v>67</v>
      </c>
      <c r="AD5273">
        <v>63.54</v>
      </c>
      <c r="AH5273" s="85">
        <f>IF(AND(M5273&lt;Variables!$G$6,M5273&gt;Variables!$G$5),0,1)</f>
        <v>1</v>
      </c>
      <c r="AI5273" s="85">
        <f t="shared" si="554"/>
        <v>0</v>
      </c>
      <c r="AJ5273" s="85">
        <f>IF(I5273&gt;Variables!$G$7,0,1)</f>
        <v>1</v>
      </c>
      <c r="AK5273" s="85">
        <f>IF(F5273&gt;Variables!$G$8,0,1)</f>
        <v>0</v>
      </c>
      <c r="AL5273" s="85">
        <f>IF(G5273&gt;Variables!$G$9,0,1)</f>
        <v>1</v>
      </c>
      <c r="AM5273" s="85">
        <f>IF(AND(K5273&gt;Variables!$G$10,K5273&lt;Variables!$G$11),0,1)</f>
        <v>0</v>
      </c>
      <c r="AN5273" s="103">
        <f>IF(H5273&lt;Variables!$G$13,1,0)</f>
        <v>0</v>
      </c>
      <c r="AO5273" s="101">
        <f>IF(R5273&lt;Variables!$G$12,0,1)</f>
        <v>0</v>
      </c>
      <c r="AP5273" s="86">
        <f t="shared" si="553"/>
        <v>1</v>
      </c>
      <c r="AR5273">
        <v>0</v>
      </c>
      <c r="AS5273">
        <v>0</v>
      </c>
      <c r="AT5273">
        <v>1</v>
      </c>
      <c r="AU5273">
        <v>0</v>
      </c>
      <c r="BA5273">
        <v>-2.25</v>
      </c>
    </row>
    <row r="5274" spans="3:53" ht="12.75" x14ac:dyDescent="0.2">
      <c r="C5274" t="s">
        <v>941</v>
      </c>
      <c r="D5274" t="s">
        <v>193</v>
      </c>
      <c r="E5274">
        <v>24</v>
      </c>
      <c r="F5274">
        <v>8.7899999999999991</v>
      </c>
      <c r="G5274">
        <v>6.91</v>
      </c>
      <c r="H5274">
        <v>9150</v>
      </c>
      <c r="I5274">
        <v>-20.597000000000001</v>
      </c>
      <c r="J5274" t="s">
        <v>78</v>
      </c>
      <c r="K5274">
        <v>51.62</v>
      </c>
      <c r="L5274">
        <v>23.995850000000001</v>
      </c>
      <c r="M5274">
        <v>-2.4379215572687778E-2</v>
      </c>
      <c r="N5274">
        <v>23.847833999999999</v>
      </c>
      <c r="O5274">
        <v>0.59613799727052608</v>
      </c>
      <c r="P5274">
        <v>8825000</v>
      </c>
      <c r="Q5274">
        <v>22202000</v>
      </c>
      <c r="R5274">
        <v>0.4</v>
      </c>
      <c r="S5274">
        <v>38.109000000000002</v>
      </c>
      <c r="T5274">
        <v>10.074</v>
      </c>
      <c r="U5274">
        <v>22.286000000000001</v>
      </c>
      <c r="V5274">
        <f t="shared" si="555"/>
        <v>2.3845311192276992</v>
      </c>
      <c r="AC5274">
        <v>24.25</v>
      </c>
      <c r="AD5274">
        <v>22.32</v>
      </c>
      <c r="AH5274" s="85">
        <f>IF(AND(M5274&lt;Variables!$G$6,M5274&gt;Variables!$G$5),0,1)</f>
        <v>1</v>
      </c>
      <c r="AI5274" s="85">
        <f t="shared" si="554"/>
        <v>0</v>
      </c>
      <c r="AJ5274" s="85">
        <f>IF(I5274&gt;Variables!$G$7,0,1)</f>
        <v>1</v>
      </c>
      <c r="AK5274" s="85">
        <f>IF(F5274&gt;Variables!$G$8,0,1)</f>
        <v>1</v>
      </c>
      <c r="AL5274" s="85">
        <f>IF(G5274&gt;Variables!$G$9,0,1)</f>
        <v>1</v>
      </c>
      <c r="AM5274" s="85">
        <f>IF(AND(K5274&gt;Variables!$G$10,K5274&lt;Variables!$G$11),0,1)</f>
        <v>0</v>
      </c>
      <c r="AN5274" s="103">
        <f>IF(H5274&lt;Variables!$G$13,1,0)</f>
        <v>0</v>
      </c>
      <c r="AO5274" s="101">
        <f>IF(R5274&lt;Variables!$G$12,0,1)</f>
        <v>0</v>
      </c>
      <c r="AP5274" s="86">
        <f t="shared" si="553"/>
        <v>1</v>
      </c>
      <c r="AR5274">
        <v>0</v>
      </c>
      <c r="AS5274">
        <v>0</v>
      </c>
      <c r="AT5274">
        <v>1</v>
      </c>
      <c r="AU5274">
        <v>0</v>
      </c>
      <c r="BA5274">
        <v>-2.25</v>
      </c>
    </row>
    <row r="5275" spans="3:53" ht="12.75" x14ac:dyDescent="0.2">
      <c r="C5275" t="s">
        <v>941</v>
      </c>
      <c r="D5275" t="s">
        <v>608</v>
      </c>
      <c r="E5275">
        <v>37.81</v>
      </c>
      <c r="F5275">
        <v>8.9700000000000006</v>
      </c>
      <c r="G5275">
        <v>7.03</v>
      </c>
      <c r="H5275">
        <v>8250</v>
      </c>
      <c r="I5275">
        <v>-12.125999999999999</v>
      </c>
      <c r="J5275" t="s">
        <v>78</v>
      </c>
      <c r="K5275">
        <v>53.42</v>
      </c>
      <c r="L5275">
        <v>37.820194999999998</v>
      </c>
      <c r="M5275">
        <v>-0.1565169084929241</v>
      </c>
      <c r="N5275">
        <v>37.363036000000001</v>
      </c>
      <c r="O5275">
        <v>1.065127576891775</v>
      </c>
      <c r="P5275">
        <v>16130000</v>
      </c>
      <c r="Q5275">
        <v>19083000</v>
      </c>
      <c r="R5275">
        <v>0.85</v>
      </c>
      <c r="S5275">
        <v>38.109000000000002</v>
      </c>
      <c r="T5275">
        <v>10.074</v>
      </c>
      <c r="U5275">
        <v>22.286000000000001</v>
      </c>
      <c r="V5275">
        <f t="shared" si="555"/>
        <v>2.4080465508653246</v>
      </c>
      <c r="AC5275">
        <v>37.99</v>
      </c>
      <c r="AD5275">
        <v>35.57</v>
      </c>
      <c r="AH5275" s="85">
        <f>IF(AND(M5275&lt;Variables!$G$6,M5275&gt;Variables!$G$5),0,1)</f>
        <v>1</v>
      </c>
      <c r="AI5275" s="85">
        <f t="shared" si="554"/>
        <v>0</v>
      </c>
      <c r="AJ5275" s="85">
        <f>IF(I5275&gt;Variables!$G$7,0,1)</f>
        <v>1</v>
      </c>
      <c r="AK5275" s="85">
        <f>IF(F5275&gt;Variables!$G$8,0,1)</f>
        <v>1</v>
      </c>
      <c r="AL5275" s="85">
        <f>IF(G5275&gt;Variables!$G$9,0,1)</f>
        <v>1</v>
      </c>
      <c r="AM5275" s="85">
        <f>IF(AND(K5275&gt;Variables!$G$10,K5275&lt;Variables!$G$11),0,1)</f>
        <v>0</v>
      </c>
      <c r="AN5275" s="103">
        <f>IF(H5275&lt;Variables!$G$13,1,0)</f>
        <v>0</v>
      </c>
      <c r="AO5275" s="101">
        <f>IF(R5275&lt;Variables!$G$12,0,1)</f>
        <v>0</v>
      </c>
      <c r="AP5275" s="86">
        <f t="shared" si="553"/>
        <v>1</v>
      </c>
      <c r="AR5275">
        <v>0</v>
      </c>
      <c r="AS5275">
        <v>0</v>
      </c>
      <c r="AT5275">
        <v>1</v>
      </c>
      <c r="AU5275">
        <v>0</v>
      </c>
      <c r="BA5275">
        <v>-2.25</v>
      </c>
    </row>
    <row r="5276" spans="3:53" ht="12.75" x14ac:dyDescent="0.2">
      <c r="C5276" t="s">
        <v>941</v>
      </c>
      <c r="D5276" t="s">
        <v>620</v>
      </c>
      <c r="E5276">
        <v>108.84</v>
      </c>
      <c r="F5276">
        <v>9.83</v>
      </c>
      <c r="G5276">
        <v>8.94</v>
      </c>
      <c r="H5276">
        <v>6150</v>
      </c>
      <c r="I5276">
        <v>-10.96</v>
      </c>
      <c r="J5276" t="s">
        <v>78</v>
      </c>
      <c r="K5276">
        <v>67.89</v>
      </c>
      <c r="L5276">
        <v>107.37734500000001</v>
      </c>
      <c r="M5276">
        <v>1.301629314824291</v>
      </c>
      <c r="N5276">
        <v>106.88720600000001</v>
      </c>
      <c r="O5276">
        <v>1.766155249675077</v>
      </c>
      <c r="P5276">
        <v>1227000</v>
      </c>
      <c r="Q5276">
        <v>2511000</v>
      </c>
      <c r="R5276">
        <v>0.49</v>
      </c>
      <c r="S5276">
        <v>38.109000000000002</v>
      </c>
      <c r="T5276">
        <v>10.074</v>
      </c>
      <c r="U5276">
        <v>22.286000000000001</v>
      </c>
      <c r="V5276">
        <f t="shared" si="555"/>
        <v>2.451247641113476</v>
      </c>
      <c r="AC5276">
        <v>108.97</v>
      </c>
      <c r="AD5276">
        <v>102.0971</v>
      </c>
      <c r="AH5276" s="85">
        <f>IF(AND(M5276&lt;Variables!$G$6,M5276&gt;Variables!$G$5),0,1)</f>
        <v>1</v>
      </c>
      <c r="AI5276" s="85">
        <f t="shared" si="554"/>
        <v>0</v>
      </c>
      <c r="AJ5276" s="85">
        <f>IF(I5276&gt;Variables!$G$7,0,1)</f>
        <v>1</v>
      </c>
      <c r="AK5276" s="85">
        <f>IF(F5276&gt;Variables!$G$8,0,1)</f>
        <v>0</v>
      </c>
      <c r="AL5276" s="85">
        <f>IF(G5276&gt;Variables!$G$9,0,1)</f>
        <v>1</v>
      </c>
      <c r="AM5276" s="85">
        <f>IF(AND(K5276&gt;Variables!$G$10,K5276&lt;Variables!$G$11),0,1)</f>
        <v>0</v>
      </c>
      <c r="AN5276" s="103">
        <f>IF(H5276&lt;Variables!$G$13,1,0)</f>
        <v>0</v>
      </c>
      <c r="AO5276" s="101">
        <f>IF(R5276&lt;Variables!$G$12,0,1)</f>
        <v>0</v>
      </c>
      <c r="AP5276" s="86">
        <f t="shared" si="553"/>
        <v>1</v>
      </c>
      <c r="AR5276">
        <v>0</v>
      </c>
      <c r="AS5276">
        <v>0</v>
      </c>
      <c r="AT5276">
        <v>1</v>
      </c>
      <c r="AU5276">
        <v>0</v>
      </c>
      <c r="BA5276">
        <v>-2.25</v>
      </c>
    </row>
    <row r="5277" spans="3:53" ht="12.75" x14ac:dyDescent="0.2">
      <c r="C5277" t="s">
        <v>941</v>
      </c>
      <c r="D5277" t="s">
        <v>614</v>
      </c>
      <c r="E5277">
        <v>10.68</v>
      </c>
      <c r="F5277">
        <v>9.16</v>
      </c>
      <c r="G5277">
        <v>5.75</v>
      </c>
      <c r="H5277">
        <v>2500</v>
      </c>
      <c r="I5277">
        <v>-50.363999999999997</v>
      </c>
      <c r="J5277" t="s">
        <v>78</v>
      </c>
      <c r="K5277">
        <v>50.97</v>
      </c>
      <c r="L5277">
        <v>10.70725</v>
      </c>
      <c r="M5277">
        <v>-0.44128978028905658</v>
      </c>
      <c r="N5277">
        <v>10.541634</v>
      </c>
      <c r="O5277">
        <v>1.122843005173598</v>
      </c>
      <c r="P5277">
        <v>2908000</v>
      </c>
      <c r="Q5277">
        <v>3620000</v>
      </c>
      <c r="R5277">
        <v>0.8</v>
      </c>
      <c r="S5277">
        <v>38.109000000000002</v>
      </c>
      <c r="T5277">
        <v>10.074</v>
      </c>
      <c r="U5277">
        <v>22.286000000000001</v>
      </c>
      <c r="V5277">
        <f t="shared" si="555"/>
        <v>2.3897589458264261</v>
      </c>
      <c r="AC5277">
        <v>11.42</v>
      </c>
      <c r="AD5277">
        <v>10.199999999999999</v>
      </c>
      <c r="AH5277" s="85">
        <f>IF(AND(M5277&lt;Variables!$G$6,M5277&gt;Variables!$G$5),0,1)</f>
        <v>1</v>
      </c>
      <c r="AI5277" s="85">
        <f t="shared" si="554"/>
        <v>0</v>
      </c>
      <c r="AJ5277" s="85">
        <f>IF(I5277&gt;Variables!$G$7,0,1)</f>
        <v>1</v>
      </c>
      <c r="AK5277" s="85">
        <f>IF(F5277&gt;Variables!$G$8,0,1)</f>
        <v>0</v>
      </c>
      <c r="AL5277" s="85">
        <f>IF(G5277&gt;Variables!$G$9,0,1)</f>
        <v>1</v>
      </c>
      <c r="AM5277" s="85">
        <f>IF(AND(K5277&gt;Variables!$G$10,K5277&lt;Variables!$G$11),0,1)</f>
        <v>0</v>
      </c>
      <c r="AN5277" s="103">
        <f>IF(H5277&lt;Variables!$G$13,1,0)</f>
        <v>0</v>
      </c>
      <c r="AO5277" s="101">
        <f>IF(R5277&lt;Variables!$G$12,0,1)</f>
        <v>0</v>
      </c>
      <c r="AP5277" s="86">
        <f t="shared" si="553"/>
        <v>1</v>
      </c>
      <c r="AR5277">
        <v>0</v>
      </c>
      <c r="AS5277">
        <v>0</v>
      </c>
      <c r="AT5277">
        <v>1</v>
      </c>
      <c r="AU5277">
        <v>0</v>
      </c>
      <c r="BA5277">
        <v>-2.25</v>
      </c>
    </row>
    <row r="5278" spans="3:53" ht="12.75" x14ac:dyDescent="0.2">
      <c r="C5278" t="s">
        <v>941</v>
      </c>
      <c r="D5278" t="s">
        <v>933</v>
      </c>
      <c r="E5278">
        <v>36.53</v>
      </c>
      <c r="F5278">
        <v>10.56</v>
      </c>
      <c r="G5278">
        <v>8.7899999999999991</v>
      </c>
      <c r="H5278">
        <v>5580</v>
      </c>
      <c r="I5278">
        <v>-48.783000000000001</v>
      </c>
      <c r="J5278" t="s">
        <v>78</v>
      </c>
      <c r="K5278">
        <v>54.22</v>
      </c>
      <c r="L5278">
        <v>36.544739999999997</v>
      </c>
      <c r="M5278">
        <v>-0.42342618937772369</v>
      </c>
      <c r="N5278">
        <v>35.843024000000007</v>
      </c>
      <c r="O5278">
        <v>1.526031955339465</v>
      </c>
      <c r="P5278">
        <v>3268000</v>
      </c>
      <c r="Q5278">
        <v>5093000</v>
      </c>
      <c r="R5278">
        <v>0.64</v>
      </c>
      <c r="S5278">
        <v>38.109000000000002</v>
      </c>
      <c r="T5278">
        <v>10.074</v>
      </c>
      <c r="U5278">
        <v>22.286000000000001</v>
      </c>
      <c r="V5278">
        <f t="shared" si="555"/>
        <v>2.4268887283271954</v>
      </c>
      <c r="AC5278">
        <v>37.29</v>
      </c>
      <c r="AD5278">
        <v>34.83</v>
      </c>
      <c r="AH5278" s="85">
        <f>IF(AND(M5278&lt;Variables!$G$6,M5278&gt;Variables!$G$5),0,1)</f>
        <v>1</v>
      </c>
      <c r="AI5278" s="85">
        <f t="shared" si="554"/>
        <v>0</v>
      </c>
      <c r="AJ5278" s="85">
        <f>IF(I5278&gt;Variables!$G$7,0,1)</f>
        <v>1</v>
      </c>
      <c r="AK5278" s="85">
        <f>IF(F5278&gt;Variables!$G$8,0,1)</f>
        <v>0</v>
      </c>
      <c r="AL5278" s="85">
        <f>IF(G5278&gt;Variables!$G$9,0,1)</f>
        <v>1</v>
      </c>
      <c r="AM5278" s="85">
        <f>IF(AND(K5278&gt;Variables!$G$10,K5278&lt;Variables!$G$11),0,1)</f>
        <v>0</v>
      </c>
      <c r="AN5278" s="103">
        <f>IF(H5278&lt;Variables!$G$13,1,0)</f>
        <v>0</v>
      </c>
      <c r="AO5278" s="101">
        <f>IF(R5278&lt;Variables!$G$12,0,1)</f>
        <v>0</v>
      </c>
      <c r="AP5278" s="86">
        <f t="shared" si="553"/>
        <v>1</v>
      </c>
      <c r="AR5278">
        <v>1</v>
      </c>
      <c r="AS5278">
        <v>0</v>
      </c>
      <c r="AT5278">
        <v>0</v>
      </c>
      <c r="AU5278">
        <v>0</v>
      </c>
      <c r="BA5278">
        <v>2</v>
      </c>
    </row>
    <row r="5279" spans="3:53" ht="12.75" x14ac:dyDescent="0.2">
      <c r="C5279" t="s">
        <v>941</v>
      </c>
      <c r="D5279" t="s">
        <v>918</v>
      </c>
      <c r="E5279">
        <v>21</v>
      </c>
      <c r="F5279">
        <v>10.88</v>
      </c>
      <c r="G5279">
        <v>7.72</v>
      </c>
      <c r="H5279">
        <v>2140</v>
      </c>
      <c r="I5279">
        <v>2.6909999999999998</v>
      </c>
      <c r="J5279" t="s">
        <v>78</v>
      </c>
      <c r="K5279">
        <v>45.06</v>
      </c>
      <c r="L5279">
        <v>21.037555000000001</v>
      </c>
      <c r="M5279">
        <v>-0.15474707017998099</v>
      </c>
      <c r="N5279">
        <v>21.165374</v>
      </c>
      <c r="O5279">
        <v>-0.75771871548313252</v>
      </c>
      <c r="P5279">
        <v>476595</v>
      </c>
      <c r="Q5279">
        <v>481143</v>
      </c>
      <c r="R5279">
        <v>0.99</v>
      </c>
      <c r="S5279">
        <v>38.109000000000002</v>
      </c>
      <c r="T5279">
        <v>10.074</v>
      </c>
      <c r="U5279">
        <v>22.286000000000001</v>
      </c>
      <c r="V5279">
        <f t="shared" si="555"/>
        <v>2.3176372907036016</v>
      </c>
      <c r="AC5279">
        <v>22.47</v>
      </c>
      <c r="AD5279">
        <v>21</v>
      </c>
      <c r="AH5279" s="85">
        <f>IF(AND(M5279&lt;Variables!$G$6,M5279&gt;Variables!$G$5),0,1)</f>
        <v>1</v>
      </c>
      <c r="AI5279" s="85">
        <f t="shared" si="554"/>
        <v>1</v>
      </c>
      <c r="AJ5279" s="85">
        <f>IF(I5279&gt;Variables!$G$7,0,1)</f>
        <v>0</v>
      </c>
      <c r="AK5279" s="85">
        <f>IF(F5279&gt;Variables!$G$8,0,1)</f>
        <v>0</v>
      </c>
      <c r="AL5279" s="85">
        <f>IF(G5279&gt;Variables!$G$9,0,1)</f>
        <v>1</v>
      </c>
      <c r="AM5279" s="85">
        <f>IF(AND(K5279&gt;Variables!$G$10,K5279&lt;Variables!$G$11),0,1)</f>
        <v>1</v>
      </c>
      <c r="AN5279" s="103">
        <f>IF(H5279&lt;Variables!$G$13,1,0)</f>
        <v>1</v>
      </c>
      <c r="AO5279" s="101">
        <f>IF(R5279&lt;Variables!$G$12,0,1)</f>
        <v>0</v>
      </c>
      <c r="AP5279" s="86">
        <f t="shared" si="553"/>
        <v>1</v>
      </c>
      <c r="AR5279">
        <v>1</v>
      </c>
      <c r="AS5279">
        <v>0</v>
      </c>
      <c r="AT5279">
        <v>0</v>
      </c>
      <c r="AU5279">
        <v>0</v>
      </c>
      <c r="BA5279">
        <v>2.08</v>
      </c>
    </row>
    <row r="5280" spans="3:53" ht="12.75" x14ac:dyDescent="0.2">
      <c r="C5280" t="s">
        <v>941</v>
      </c>
      <c r="D5280" t="s">
        <v>609</v>
      </c>
      <c r="E5280">
        <v>105.07</v>
      </c>
      <c r="F5280">
        <v>11.07</v>
      </c>
      <c r="G5280">
        <v>9.41</v>
      </c>
      <c r="H5280">
        <v>6740</v>
      </c>
      <c r="I5280">
        <v>-78.084999999999994</v>
      </c>
      <c r="J5280" t="s">
        <v>78</v>
      </c>
      <c r="K5280">
        <v>67.650000000000006</v>
      </c>
      <c r="L5280">
        <v>104.34005999999999</v>
      </c>
      <c r="M5280">
        <v>0.62290552641047059</v>
      </c>
      <c r="N5280">
        <v>103.758574</v>
      </c>
      <c r="O5280">
        <v>1.18681854667739</v>
      </c>
      <c r="P5280">
        <v>602125</v>
      </c>
      <c r="Q5280">
        <v>875384</v>
      </c>
      <c r="R5280">
        <v>0.69</v>
      </c>
      <c r="S5280">
        <v>38.109000000000002</v>
      </c>
      <c r="T5280">
        <v>10.074</v>
      </c>
      <c r="U5280">
        <v>22.286000000000001</v>
      </c>
      <c r="V5280">
        <f t="shared" si="555"/>
        <v>2.5019069683345014</v>
      </c>
      <c r="AC5280">
        <v>112.85</v>
      </c>
      <c r="AD5280">
        <v>100.22</v>
      </c>
      <c r="AH5280" s="85">
        <f>IF(AND(M5280&lt;Variables!$G$6,M5280&gt;Variables!$G$5),0,1)</f>
        <v>1</v>
      </c>
      <c r="AI5280" s="85">
        <f t="shared" si="554"/>
        <v>0</v>
      </c>
      <c r="AJ5280" s="85">
        <f>IF(I5280&gt;Variables!$G$7,0,1)</f>
        <v>1</v>
      </c>
      <c r="AK5280" s="85">
        <f>IF(F5280&gt;Variables!$G$8,0,1)</f>
        <v>0</v>
      </c>
      <c r="AL5280" s="85">
        <f>IF(G5280&gt;Variables!$G$9,0,1)</f>
        <v>1</v>
      </c>
      <c r="AM5280" s="85">
        <f>IF(AND(K5280&gt;Variables!$G$10,K5280&lt;Variables!$G$11),0,1)</f>
        <v>0</v>
      </c>
      <c r="AN5280" s="103">
        <f>IF(H5280&lt;Variables!$G$13,1,0)</f>
        <v>0</v>
      </c>
      <c r="AO5280" s="101">
        <f>IF(R5280&lt;Variables!$G$12,0,1)</f>
        <v>0</v>
      </c>
      <c r="AP5280" s="86">
        <f t="shared" si="553"/>
        <v>1</v>
      </c>
      <c r="AR5280">
        <v>0</v>
      </c>
      <c r="AS5280">
        <v>0</v>
      </c>
      <c r="AT5280">
        <v>1</v>
      </c>
      <c r="AU5280">
        <v>0</v>
      </c>
      <c r="BA5280">
        <v>-2.0499999999999998</v>
      </c>
    </row>
    <row r="5281" spans="3:53" ht="12.75" x14ac:dyDescent="0.2">
      <c r="C5281" t="s">
        <v>941</v>
      </c>
      <c r="D5281" t="s">
        <v>615</v>
      </c>
      <c r="E5281">
        <v>37.97</v>
      </c>
      <c r="F5281">
        <v>12.08</v>
      </c>
      <c r="G5281">
        <v>9.68</v>
      </c>
      <c r="H5281">
        <v>3650</v>
      </c>
      <c r="I5281">
        <v>-1.0920000000000001</v>
      </c>
      <c r="J5281" t="s">
        <v>78</v>
      </c>
      <c r="K5281">
        <v>49.49</v>
      </c>
      <c r="L5281">
        <v>38.734385000000003</v>
      </c>
      <c r="M5281">
        <v>-1.741308142623142</v>
      </c>
      <c r="N5281">
        <v>36.852753999999997</v>
      </c>
      <c r="O5281">
        <v>3.2755923749959139</v>
      </c>
      <c r="P5281">
        <v>8207000.0000000009</v>
      </c>
      <c r="Q5281">
        <v>6708000</v>
      </c>
      <c r="R5281">
        <v>1.22</v>
      </c>
      <c r="S5281">
        <v>38.109000000000002</v>
      </c>
      <c r="T5281">
        <v>10.074</v>
      </c>
      <c r="U5281">
        <v>22.286000000000001</v>
      </c>
      <c r="V5281">
        <f t="shared" si="555"/>
        <v>2.4044256737710947</v>
      </c>
      <c r="AC5281">
        <v>38.1</v>
      </c>
      <c r="AD5281">
        <v>36</v>
      </c>
      <c r="AH5281" s="85">
        <f>IF(AND(M5281&lt;Variables!$G$6,M5281&gt;Variables!$G$5),0,1)</f>
        <v>1</v>
      </c>
      <c r="AI5281" s="85">
        <f t="shared" si="554"/>
        <v>0</v>
      </c>
      <c r="AJ5281" s="85">
        <f>IF(I5281&gt;Variables!$G$7,0,1)</f>
        <v>1</v>
      </c>
      <c r="AK5281" s="85">
        <f>IF(F5281&gt;Variables!$G$8,0,1)</f>
        <v>0</v>
      </c>
      <c r="AL5281" s="85">
        <f>IF(G5281&gt;Variables!$G$9,0,1)</f>
        <v>1</v>
      </c>
      <c r="AM5281" s="85">
        <f>IF(AND(K5281&gt;Variables!$G$10,K5281&lt;Variables!$G$11),0,1)</f>
        <v>1</v>
      </c>
      <c r="AN5281" s="103">
        <f>IF(H5281&lt;Variables!$G$13,1,0)</f>
        <v>0</v>
      </c>
      <c r="AO5281" s="101">
        <f>IF(R5281&lt;Variables!$G$12,0,1)</f>
        <v>0</v>
      </c>
      <c r="AP5281" s="86">
        <f t="shared" si="553"/>
        <v>1</v>
      </c>
      <c r="AR5281">
        <v>0</v>
      </c>
      <c r="AS5281">
        <v>0</v>
      </c>
      <c r="AT5281">
        <v>1</v>
      </c>
      <c r="AU5281">
        <v>0</v>
      </c>
      <c r="BA5281">
        <v>-2.25</v>
      </c>
    </row>
    <row r="5282" spans="3:53" ht="12.75" x14ac:dyDescent="0.2">
      <c r="C5282" t="s">
        <v>941</v>
      </c>
      <c r="D5282" t="s">
        <v>744</v>
      </c>
      <c r="E5282">
        <v>15.02</v>
      </c>
      <c r="F5282">
        <v>12.99</v>
      </c>
      <c r="G5282">
        <v>10.119999999999999</v>
      </c>
      <c r="H5282">
        <v>2490</v>
      </c>
      <c r="I5282">
        <v>-22.016999999999999</v>
      </c>
      <c r="J5282" t="s">
        <v>78</v>
      </c>
      <c r="K5282">
        <v>53.01</v>
      </c>
      <c r="L5282">
        <v>14.931005000000001</v>
      </c>
      <c r="M5282">
        <v>0.59604159264564316</v>
      </c>
      <c r="N5282">
        <v>15.042249999999999</v>
      </c>
      <c r="O5282">
        <v>-0.14791670129137219</v>
      </c>
      <c r="P5282">
        <v>7691000</v>
      </c>
      <c r="Q5282">
        <v>10412000</v>
      </c>
      <c r="R5282">
        <v>0.74</v>
      </c>
      <c r="S5282">
        <v>38.109000000000002</v>
      </c>
      <c r="T5282">
        <v>10.074</v>
      </c>
      <c r="U5282">
        <v>22.286000000000001</v>
      </c>
      <c r="V5282">
        <f t="shared" si="555"/>
        <v>2.3775052005513357</v>
      </c>
      <c r="AC5282">
        <v>15.8</v>
      </c>
      <c r="AD5282">
        <v>10.26</v>
      </c>
      <c r="AH5282" s="85">
        <f>IF(AND(M5282&lt;Variables!$G$6,M5282&gt;Variables!$G$5),0,1)</f>
        <v>1</v>
      </c>
      <c r="AI5282" s="85">
        <f t="shared" si="554"/>
        <v>1</v>
      </c>
      <c r="AJ5282" s="85">
        <f>IF(I5282&gt;Variables!$G$7,0,1)</f>
        <v>1</v>
      </c>
      <c r="AK5282" s="85">
        <f>IF(F5282&gt;Variables!$G$8,0,1)</f>
        <v>0</v>
      </c>
      <c r="AL5282" s="85">
        <f>IF(G5282&gt;Variables!$G$9,0,1)</f>
        <v>1</v>
      </c>
      <c r="AM5282" s="85">
        <f>IF(AND(K5282&gt;Variables!$G$10,K5282&lt;Variables!$G$11),0,1)</f>
        <v>0</v>
      </c>
      <c r="AN5282" s="103">
        <f>IF(H5282&lt;Variables!$G$13,1,0)</f>
        <v>1</v>
      </c>
      <c r="AO5282" s="101">
        <f>IF(R5282&lt;Variables!$G$12,0,1)</f>
        <v>0</v>
      </c>
      <c r="AP5282" s="86">
        <f t="shared" si="553"/>
        <v>1</v>
      </c>
      <c r="AR5282">
        <v>0</v>
      </c>
      <c r="AS5282">
        <v>0</v>
      </c>
      <c r="AT5282">
        <v>1</v>
      </c>
      <c r="AU5282">
        <v>0</v>
      </c>
      <c r="BA5282">
        <v>-2.25</v>
      </c>
    </row>
    <row r="5283" spans="3:53" ht="12.75" x14ac:dyDescent="0.2">
      <c r="C5283" t="s">
        <v>941</v>
      </c>
      <c r="D5283" t="s">
        <v>114</v>
      </c>
      <c r="E5283">
        <v>28.42</v>
      </c>
      <c r="F5283">
        <v>10.41</v>
      </c>
      <c r="G5283">
        <v>-2.41</v>
      </c>
      <c r="H5283">
        <v>6070</v>
      </c>
      <c r="I5283">
        <v>-21.777999999999999</v>
      </c>
      <c r="J5283" t="s">
        <v>78</v>
      </c>
      <c r="K5283">
        <v>33.51</v>
      </c>
      <c r="L5283">
        <v>28.49925</v>
      </c>
      <c r="M5283">
        <v>-0.69914120547031677</v>
      </c>
      <c r="N5283">
        <v>28.769772</v>
      </c>
      <c r="O5283">
        <v>-1.63286660735441</v>
      </c>
      <c r="P5283">
        <v>1873000</v>
      </c>
      <c r="Q5283">
        <v>1309000</v>
      </c>
      <c r="R5283">
        <v>1.43</v>
      </c>
      <c r="S5283">
        <v>38.109000000000002</v>
      </c>
      <c r="T5283">
        <v>10.074</v>
      </c>
      <c r="U5283">
        <v>22.286000000000001</v>
      </c>
      <c r="V5283">
        <f t="shared" si="555"/>
        <v>2.1810459858171707</v>
      </c>
      <c r="AC5283">
        <v>29.52</v>
      </c>
      <c r="AD5283">
        <v>28.21</v>
      </c>
      <c r="AH5283" s="85">
        <f>IF(AND(M5283&lt;Variables!$G$6,M5283&gt;Variables!$G$5),0,1)</f>
        <v>1</v>
      </c>
      <c r="AI5283" s="85">
        <f t="shared" si="554"/>
        <v>1</v>
      </c>
      <c r="AJ5283" s="85">
        <f>IF(I5283&gt;Variables!$G$7,0,1)</f>
        <v>1</v>
      </c>
      <c r="AK5283" s="85">
        <f>IF(F5283&gt;Variables!$G$8,0,1)</f>
        <v>0</v>
      </c>
      <c r="AL5283" s="85">
        <f>IF(G5283&gt;Variables!$G$9,0,1)</f>
        <v>1</v>
      </c>
      <c r="AM5283" s="85">
        <f>IF(AND(K5283&gt;Variables!$G$10,K5283&lt;Variables!$G$11),0,1)</f>
        <v>1</v>
      </c>
      <c r="AN5283" s="103">
        <f>IF(H5283&lt;Variables!$G$13,1,0)</f>
        <v>0</v>
      </c>
      <c r="AO5283" s="101">
        <f>IF(R5283&lt;Variables!$G$12,0,1)</f>
        <v>0</v>
      </c>
      <c r="AP5283" s="86">
        <f t="shared" si="553"/>
        <v>1</v>
      </c>
      <c r="AR5283">
        <v>1</v>
      </c>
      <c r="AS5283">
        <v>0</v>
      </c>
      <c r="AT5283">
        <v>0</v>
      </c>
      <c r="AU5283">
        <v>0</v>
      </c>
      <c r="BA5283">
        <v>1.23</v>
      </c>
    </row>
    <row r="5284" spans="3:53" ht="12.75" x14ac:dyDescent="0.2">
      <c r="C5284" t="s">
        <v>942</v>
      </c>
      <c r="D5284" t="s">
        <v>916</v>
      </c>
      <c r="E5284">
        <v>0.67</v>
      </c>
      <c r="F5284">
        <v>22.87</v>
      </c>
      <c r="G5284">
        <v>-4.04</v>
      </c>
      <c r="H5284">
        <v>37.11</v>
      </c>
      <c r="I5284">
        <v>-81.435000000000002</v>
      </c>
      <c r="J5284" t="s">
        <v>78</v>
      </c>
      <c r="K5284">
        <v>50.34</v>
      </c>
      <c r="L5284">
        <v>0.66847489999999998</v>
      </c>
      <c r="M5284">
        <v>0.57221295818287654</v>
      </c>
      <c r="N5284">
        <v>0.6782839599999998</v>
      </c>
      <c r="O5284">
        <v>-0.88222047886843591</v>
      </c>
      <c r="P5284">
        <v>32890000</v>
      </c>
      <c r="Q5284">
        <v>2690000</v>
      </c>
      <c r="R5284">
        <v>12.23</v>
      </c>
      <c r="S5284">
        <v>35.718000000000004</v>
      </c>
      <c r="T5284">
        <v>9.9400000000000013</v>
      </c>
      <c r="U5284">
        <v>21.308800000000002</v>
      </c>
      <c r="V5284">
        <f t="shared" si="555"/>
        <v>2.3550829957393464</v>
      </c>
      <c r="AC5284">
        <v>0.68830000000000002</v>
      </c>
      <c r="AD5284">
        <v>0.60519999999999996</v>
      </c>
      <c r="AH5284" s="85">
        <f>IF(AND(M5284&lt;Variables!$G$6,M5284&gt;Variables!$G$5),0,1)</f>
        <v>1</v>
      </c>
      <c r="AI5284" s="85">
        <f t="shared" si="554"/>
        <v>1</v>
      </c>
      <c r="AJ5284" s="85">
        <f>IF(I5284&gt;Variables!$G$7,0,1)</f>
        <v>1</v>
      </c>
      <c r="AK5284" s="85">
        <f>IF(F5284&gt;Variables!$G$8,0,1)</f>
        <v>0</v>
      </c>
      <c r="AL5284" s="85">
        <f>IF(G5284&gt;Variables!$G$9,0,1)</f>
        <v>1</v>
      </c>
      <c r="AM5284" s="85">
        <f>IF(AND(K5284&gt;Variables!$G$10,K5284&lt;Variables!$G$11),0,1)</f>
        <v>0</v>
      </c>
      <c r="AN5284" s="103">
        <f>IF(H5284&lt;Variables!$G$13,1,0)</f>
        <v>1</v>
      </c>
      <c r="AO5284" s="101">
        <f>IF(R5284&lt;Variables!$G$12,0,1)</f>
        <v>1</v>
      </c>
      <c r="AP5284" s="86">
        <f t="shared" si="553"/>
        <v>1</v>
      </c>
      <c r="AR5284">
        <v>0</v>
      </c>
      <c r="AS5284">
        <v>0</v>
      </c>
      <c r="AT5284">
        <v>1</v>
      </c>
      <c r="AU5284">
        <v>0</v>
      </c>
      <c r="BA5284">
        <v>-2.25</v>
      </c>
    </row>
    <row r="5285" spans="3:53" ht="12.75" x14ac:dyDescent="0.2">
      <c r="C5285" t="s">
        <v>942</v>
      </c>
      <c r="D5285" t="s">
        <v>336</v>
      </c>
      <c r="E5285">
        <v>12</v>
      </c>
      <c r="F5285">
        <v>18.510000000000002</v>
      </c>
      <c r="G5285">
        <v>16.71</v>
      </c>
      <c r="H5285">
        <v>1970</v>
      </c>
      <c r="I5285">
        <v>-37.369999999999997</v>
      </c>
      <c r="J5285" t="s">
        <v>78</v>
      </c>
      <c r="K5285">
        <v>48.9</v>
      </c>
      <c r="L5285">
        <v>12.053789999999999</v>
      </c>
      <c r="M5285">
        <v>-0.36411784177425599</v>
      </c>
      <c r="N5285">
        <v>11.950186</v>
      </c>
      <c r="O5285">
        <v>0.4996909671531588</v>
      </c>
      <c r="P5285">
        <v>8535000</v>
      </c>
      <c r="Q5285">
        <v>3998000</v>
      </c>
      <c r="R5285">
        <v>2.13</v>
      </c>
      <c r="S5285">
        <v>35.718000000000004</v>
      </c>
      <c r="T5285">
        <v>9.9400000000000013</v>
      </c>
      <c r="U5285">
        <v>21.308800000000002</v>
      </c>
      <c r="V5285">
        <f t="shared" si="555"/>
        <v>2.363914334326382</v>
      </c>
      <c r="AC5285">
        <v>12.54</v>
      </c>
      <c r="AD5285">
        <v>11.38</v>
      </c>
      <c r="AH5285" s="85">
        <f>IF(AND(M5285&lt;Variables!$G$6,M5285&gt;Variables!$G$5),0,1)</f>
        <v>1</v>
      </c>
      <c r="AI5285" s="85">
        <f t="shared" si="554"/>
        <v>0</v>
      </c>
      <c r="AJ5285" s="85">
        <f>IF(I5285&gt;Variables!$G$7,0,1)</f>
        <v>1</v>
      </c>
      <c r="AK5285" s="85">
        <f>IF(F5285&gt;Variables!$G$8,0,1)</f>
        <v>0</v>
      </c>
      <c r="AL5285" s="85">
        <f>IF(G5285&gt;Variables!$G$9,0,1)</f>
        <v>0</v>
      </c>
      <c r="AM5285" s="85">
        <f>IF(AND(K5285&gt;Variables!$G$10,K5285&lt;Variables!$G$11),0,1)</f>
        <v>1</v>
      </c>
      <c r="AN5285" s="103">
        <f>IF(H5285&lt;Variables!$G$13,1,0)</f>
        <v>1</v>
      </c>
      <c r="AO5285" s="101">
        <f>IF(R5285&lt;Variables!$G$12,0,1)</f>
        <v>1</v>
      </c>
      <c r="AP5285" s="86">
        <f t="shared" si="553"/>
        <v>1</v>
      </c>
      <c r="AR5285">
        <v>0</v>
      </c>
      <c r="AS5285">
        <v>0</v>
      </c>
      <c r="AT5285">
        <v>1</v>
      </c>
      <c r="AU5285">
        <v>0</v>
      </c>
      <c r="BA5285">
        <v>-2.25</v>
      </c>
    </row>
    <row r="5286" spans="3:53" ht="12.75" x14ac:dyDescent="0.2">
      <c r="C5286" t="s">
        <v>942</v>
      </c>
      <c r="D5286" t="s">
        <v>748</v>
      </c>
      <c r="E5286">
        <v>16.82</v>
      </c>
      <c r="F5286">
        <v>20.16</v>
      </c>
      <c r="G5286">
        <v>10.59</v>
      </c>
      <c r="H5286">
        <v>1940</v>
      </c>
      <c r="I5286">
        <v>-42.725000000000001</v>
      </c>
      <c r="J5286" t="s">
        <v>78</v>
      </c>
      <c r="K5286">
        <v>46.48</v>
      </c>
      <c r="L5286">
        <v>16.789445000000001</v>
      </c>
      <c r="M5286">
        <v>-0.47318419399805189</v>
      </c>
      <c r="N5286">
        <v>16.747408</v>
      </c>
      <c r="O5286">
        <v>-0.2233659083244357</v>
      </c>
      <c r="P5286">
        <v>34067000</v>
      </c>
      <c r="Q5286">
        <v>16062000</v>
      </c>
      <c r="R5286">
        <v>2.12</v>
      </c>
      <c r="S5286">
        <v>35.718000000000004</v>
      </c>
      <c r="T5286">
        <v>9.9400000000000013</v>
      </c>
      <c r="U5286">
        <v>21.308800000000002</v>
      </c>
      <c r="V5286">
        <f t="shared" si="555"/>
        <v>2.3380253120919718</v>
      </c>
      <c r="AC5286">
        <v>16.89</v>
      </c>
      <c r="AD5286">
        <v>15.2</v>
      </c>
      <c r="AH5286" s="85">
        <f>IF(AND(M5286&lt;Variables!$G$6,M5286&gt;Variables!$G$5),0,1)</f>
        <v>1</v>
      </c>
      <c r="AI5286" s="85">
        <f t="shared" si="554"/>
        <v>0</v>
      </c>
      <c r="AJ5286" s="85">
        <f>IF(I5286&gt;Variables!$G$7,0,1)</f>
        <v>1</v>
      </c>
      <c r="AK5286" s="85">
        <f>IF(F5286&gt;Variables!$G$8,0,1)</f>
        <v>0</v>
      </c>
      <c r="AL5286" s="85">
        <f>IF(G5286&gt;Variables!$G$9,0,1)</f>
        <v>1</v>
      </c>
      <c r="AM5286" s="85">
        <f>IF(AND(K5286&gt;Variables!$G$10,K5286&lt;Variables!$G$11),0,1)</f>
        <v>1</v>
      </c>
      <c r="AN5286" s="103">
        <f>IF(H5286&lt;Variables!$G$13,1,0)</f>
        <v>1</v>
      </c>
      <c r="AO5286" s="101">
        <f>IF(R5286&lt;Variables!$G$12,0,1)</f>
        <v>1</v>
      </c>
      <c r="AP5286" s="86">
        <f t="shared" si="553"/>
        <v>1</v>
      </c>
      <c r="AR5286">
        <v>0</v>
      </c>
      <c r="AS5286">
        <v>0</v>
      </c>
      <c r="AT5286">
        <v>1</v>
      </c>
      <c r="AU5286">
        <v>0</v>
      </c>
      <c r="BA5286">
        <v>-2.25</v>
      </c>
    </row>
    <row r="5287" spans="3:53" ht="12.75" x14ac:dyDescent="0.2">
      <c r="C5287" t="s">
        <v>942</v>
      </c>
      <c r="D5287" t="s">
        <v>917</v>
      </c>
      <c r="E5287">
        <v>7.01</v>
      </c>
      <c r="F5287">
        <v>29.54</v>
      </c>
      <c r="G5287">
        <v>14.45</v>
      </c>
      <c r="H5287">
        <v>630.01</v>
      </c>
      <c r="I5287">
        <v>-66.284999999999997</v>
      </c>
      <c r="J5287" t="s">
        <v>78</v>
      </c>
      <c r="K5287">
        <v>50.69</v>
      </c>
      <c r="L5287">
        <v>7.1247050000000014</v>
      </c>
      <c r="M5287">
        <v>-1.0499382079679149</v>
      </c>
      <c r="N5287">
        <v>6.9233779999999987</v>
      </c>
      <c r="O5287">
        <v>1.827460525772266</v>
      </c>
      <c r="P5287">
        <v>20860000</v>
      </c>
      <c r="Q5287">
        <v>4690000</v>
      </c>
      <c r="R5287">
        <v>4.45</v>
      </c>
      <c r="S5287">
        <v>35.718000000000004</v>
      </c>
      <c r="T5287">
        <v>9.9400000000000013</v>
      </c>
      <c r="U5287">
        <v>21.308800000000002</v>
      </c>
      <c r="V5287">
        <f t="shared" si="555"/>
        <v>2.4035390262729477</v>
      </c>
      <c r="AC5287">
        <v>7.2</v>
      </c>
      <c r="AD5287">
        <v>6.3</v>
      </c>
      <c r="AH5287" s="85">
        <f>IF(AND(M5287&lt;Variables!$G$6,M5287&gt;Variables!$G$5),0,1)</f>
        <v>1</v>
      </c>
      <c r="AI5287" s="85">
        <f t="shared" si="554"/>
        <v>0</v>
      </c>
      <c r="AJ5287" s="85">
        <f>IF(I5287&gt;Variables!$G$7,0,1)</f>
        <v>1</v>
      </c>
      <c r="AK5287" s="85">
        <f>IF(F5287&gt;Variables!$G$8,0,1)</f>
        <v>0</v>
      </c>
      <c r="AL5287" s="85">
        <f>IF(G5287&gt;Variables!$G$9,0,1)</f>
        <v>0</v>
      </c>
      <c r="AM5287" s="85">
        <f>IF(AND(K5287&gt;Variables!$G$10,K5287&lt;Variables!$G$11),0,1)</f>
        <v>0</v>
      </c>
      <c r="AN5287" s="103">
        <f>IF(H5287&lt;Variables!$G$13,1,0)</f>
        <v>1</v>
      </c>
      <c r="AO5287" s="101">
        <f>IF(R5287&lt;Variables!$G$12,0,1)</f>
        <v>1</v>
      </c>
      <c r="AP5287" s="86">
        <f t="shared" si="553"/>
        <v>1</v>
      </c>
      <c r="AR5287">
        <v>0</v>
      </c>
      <c r="AS5287">
        <v>0</v>
      </c>
      <c r="AT5287">
        <v>1</v>
      </c>
      <c r="AU5287">
        <v>0</v>
      </c>
      <c r="BA5287">
        <v>-2.25</v>
      </c>
    </row>
    <row r="5288" spans="3:53" ht="12.75" x14ac:dyDescent="0.2">
      <c r="C5288" t="s">
        <v>942</v>
      </c>
      <c r="D5288" t="s">
        <v>928</v>
      </c>
      <c r="E5288">
        <v>10.49</v>
      </c>
      <c r="F5288">
        <v>17.64</v>
      </c>
      <c r="G5288">
        <v>16.22</v>
      </c>
      <c r="H5288">
        <v>2170</v>
      </c>
      <c r="I5288">
        <v>-54.451000000000001</v>
      </c>
      <c r="J5288" t="s">
        <v>78</v>
      </c>
      <c r="K5288">
        <v>61.39</v>
      </c>
      <c r="L5288">
        <v>10.36361</v>
      </c>
      <c r="M5288">
        <v>1.2678014707230369</v>
      </c>
      <c r="N5288">
        <v>10.197614</v>
      </c>
      <c r="O5288">
        <v>2.9162311889820449</v>
      </c>
      <c r="P5288">
        <v>5001000</v>
      </c>
      <c r="Q5288">
        <v>5087000</v>
      </c>
      <c r="R5288">
        <v>0.98</v>
      </c>
      <c r="S5288">
        <v>35.718000000000004</v>
      </c>
      <c r="T5288">
        <v>9.9400000000000013</v>
      </c>
      <c r="U5288">
        <v>21.308800000000002</v>
      </c>
      <c r="V5288">
        <f t="shared" si="555"/>
        <v>2.4103340944867671</v>
      </c>
      <c r="AC5288">
        <v>11.92</v>
      </c>
      <c r="AD5288">
        <v>10.029999999999999</v>
      </c>
      <c r="AH5288" s="85">
        <f>IF(AND(M5288&lt;Variables!$G$6,M5288&gt;Variables!$G$5),0,1)</f>
        <v>1</v>
      </c>
      <c r="AI5288" s="85">
        <f t="shared" si="554"/>
        <v>0</v>
      </c>
      <c r="AJ5288" s="85">
        <f>IF(I5288&gt;Variables!$G$7,0,1)</f>
        <v>1</v>
      </c>
      <c r="AK5288" s="85">
        <f>IF(F5288&gt;Variables!$G$8,0,1)</f>
        <v>0</v>
      </c>
      <c r="AL5288" s="85">
        <f>IF(G5288&gt;Variables!$G$9,0,1)</f>
        <v>0</v>
      </c>
      <c r="AM5288" s="85">
        <f>IF(AND(K5288&gt;Variables!$G$10,K5288&lt;Variables!$G$11),0,1)</f>
        <v>0</v>
      </c>
      <c r="AN5288" s="103">
        <f>IF(H5288&lt;Variables!$G$13,1,0)</f>
        <v>1</v>
      </c>
      <c r="AO5288" s="101">
        <f>IF(R5288&lt;Variables!$G$12,0,1)</f>
        <v>0</v>
      </c>
      <c r="AP5288" s="86">
        <f t="shared" si="553"/>
        <v>1</v>
      </c>
      <c r="AR5288">
        <v>0</v>
      </c>
      <c r="AS5288">
        <v>0</v>
      </c>
      <c r="AT5288">
        <v>1</v>
      </c>
      <c r="AU5288">
        <v>0</v>
      </c>
      <c r="BA5288">
        <v>-2.25</v>
      </c>
    </row>
    <row r="5289" spans="3:53" ht="12.75" x14ac:dyDescent="0.2">
      <c r="C5289" t="s">
        <v>942</v>
      </c>
      <c r="D5289" t="s">
        <v>932</v>
      </c>
      <c r="E5289">
        <v>4.2300000000000004</v>
      </c>
      <c r="F5289">
        <v>46.04</v>
      </c>
      <c r="G5289">
        <v>22.06</v>
      </c>
      <c r="H5289">
        <v>13.08</v>
      </c>
      <c r="I5289">
        <v>-16.289000000000001</v>
      </c>
      <c r="J5289" t="s">
        <v>78</v>
      </c>
      <c r="K5289">
        <v>46.03</v>
      </c>
      <c r="L5289">
        <v>4.3776400000000004</v>
      </c>
      <c r="M5289">
        <v>-3.5987427015469331</v>
      </c>
      <c r="N5289">
        <v>4.1928140000000003</v>
      </c>
      <c r="O5289">
        <v>0.65078012046325306</v>
      </c>
      <c r="P5289">
        <v>10470000</v>
      </c>
      <c r="Q5289">
        <v>276860</v>
      </c>
      <c r="R5289">
        <v>37.82</v>
      </c>
      <c r="S5289">
        <v>35.718000000000004</v>
      </c>
      <c r="T5289">
        <v>9.9400000000000013</v>
      </c>
      <c r="U5289">
        <v>21.308800000000002</v>
      </c>
      <c r="V5289">
        <f t="shared" si="555"/>
        <v>2.3781772296196122</v>
      </c>
      <c r="AC5289">
        <v>4.33</v>
      </c>
      <c r="AD5289">
        <v>3.6</v>
      </c>
      <c r="AH5289" s="85">
        <f>IF(AND(M5289&lt;Variables!$G$6,M5289&gt;Variables!$G$5),0,1)</f>
        <v>0</v>
      </c>
      <c r="AI5289" s="85">
        <f t="shared" si="554"/>
        <v>0</v>
      </c>
      <c r="AJ5289" s="85">
        <f>IF(I5289&gt;Variables!$G$7,0,1)</f>
        <v>1</v>
      </c>
      <c r="AK5289" s="85">
        <f>IF(F5289&gt;Variables!$G$8,0,1)</f>
        <v>0</v>
      </c>
      <c r="AL5289" s="85">
        <f>IF(G5289&gt;Variables!$G$9,0,1)</f>
        <v>0</v>
      </c>
      <c r="AM5289" s="85">
        <f>IF(AND(K5289&gt;Variables!$G$10,K5289&lt;Variables!$G$11),0,1)</f>
        <v>1</v>
      </c>
      <c r="AN5289" s="103">
        <f>IF(H5289&lt;Variables!$G$13,1,0)</f>
        <v>1</v>
      </c>
      <c r="AO5289" s="101">
        <f>IF(R5289&lt;Variables!$G$12,0,1)</f>
        <v>1</v>
      </c>
      <c r="AP5289" s="86">
        <f t="shared" si="553"/>
        <v>1</v>
      </c>
      <c r="AR5289">
        <v>0</v>
      </c>
      <c r="AS5289">
        <v>0</v>
      </c>
      <c r="AT5289">
        <v>1</v>
      </c>
      <c r="AU5289">
        <v>0</v>
      </c>
      <c r="BA5289">
        <v>-2.25</v>
      </c>
    </row>
    <row r="5290" spans="3:53" ht="12.75" x14ac:dyDescent="0.2">
      <c r="C5290" t="s">
        <v>942</v>
      </c>
      <c r="D5290" t="s">
        <v>679</v>
      </c>
      <c r="E5290">
        <v>0.12</v>
      </c>
      <c r="F5290">
        <v>46.75</v>
      </c>
      <c r="G5290">
        <v>33.33</v>
      </c>
      <c r="H5290">
        <v>-99999</v>
      </c>
      <c r="I5290">
        <v>-8.3019999999999996</v>
      </c>
      <c r="J5290" t="s">
        <v>78</v>
      </c>
      <c r="K5290">
        <v>62.45</v>
      </c>
      <c r="L5290">
        <v>0.1183075</v>
      </c>
      <c r="M5290">
        <v>1.430594002916117</v>
      </c>
      <c r="N5290">
        <v>0.115080612244898</v>
      </c>
      <c r="O5290">
        <v>4.2747319979783409</v>
      </c>
      <c r="P5290">
        <v>11914000</v>
      </c>
      <c r="Q5290">
        <v>1167000</v>
      </c>
      <c r="R5290">
        <v>10.210000000000001</v>
      </c>
      <c r="S5290">
        <v>35.718000000000004</v>
      </c>
      <c r="T5290">
        <v>9.9400000000000013</v>
      </c>
      <c r="U5290">
        <v>21.308800000000002</v>
      </c>
      <c r="V5290">
        <f t="shared" si="555"/>
        <v>2.4073486901929297</v>
      </c>
      <c r="AC5290">
        <v>0.125</v>
      </c>
      <c r="AD5290">
        <v>0.105</v>
      </c>
      <c r="AH5290" s="85">
        <f>IF(AND(M5290&lt;Variables!$G$6,M5290&gt;Variables!$G$5),0,1)</f>
        <v>1</v>
      </c>
      <c r="AI5290" s="85">
        <f t="shared" si="554"/>
        <v>0</v>
      </c>
      <c r="AJ5290" s="85">
        <f>IF(I5290&gt;Variables!$G$7,0,1)</f>
        <v>1</v>
      </c>
      <c r="AK5290" s="85">
        <f>IF(F5290&gt;Variables!$G$8,0,1)</f>
        <v>0</v>
      </c>
      <c r="AL5290" s="85">
        <f>IF(G5290&gt;Variables!$G$9,0,1)</f>
        <v>0</v>
      </c>
      <c r="AM5290" s="85">
        <f>IF(AND(K5290&gt;Variables!$G$10,K5290&lt;Variables!$G$11),0,1)</f>
        <v>0</v>
      </c>
      <c r="AN5290" s="103">
        <f>IF(H5290&lt;Variables!$G$13,1,0)</f>
        <v>1</v>
      </c>
      <c r="AO5290" s="101">
        <f>IF(R5290&lt;Variables!$G$12,0,1)</f>
        <v>1</v>
      </c>
      <c r="AP5290" s="86">
        <f t="shared" si="553"/>
        <v>1</v>
      </c>
      <c r="AR5290">
        <v>1</v>
      </c>
      <c r="AS5290">
        <v>0</v>
      </c>
      <c r="AT5290">
        <v>0</v>
      </c>
      <c r="AU5290">
        <v>0</v>
      </c>
      <c r="BA5290">
        <v>2</v>
      </c>
    </row>
    <row r="5291" spans="3:53" ht="12.75" x14ac:dyDescent="0.2">
      <c r="C5291" t="s">
        <v>942</v>
      </c>
      <c r="D5291" t="s">
        <v>861</v>
      </c>
      <c r="E5291">
        <v>5.51</v>
      </c>
      <c r="F5291">
        <v>54.5</v>
      </c>
      <c r="G5291">
        <v>25.99</v>
      </c>
      <c r="H5291">
        <v>425.29</v>
      </c>
      <c r="I5291">
        <v>4.6509999999999998</v>
      </c>
      <c r="J5291" t="s">
        <v>78</v>
      </c>
      <c r="K5291">
        <v>53.85</v>
      </c>
      <c r="L5291">
        <v>5.4055799999999996</v>
      </c>
      <c r="M5291">
        <v>0.45175540830031391</v>
      </c>
      <c r="N5291">
        <v>5.3683019999999999</v>
      </c>
      <c r="O5291">
        <v>1.149301958049302</v>
      </c>
      <c r="P5291">
        <v>46840000</v>
      </c>
      <c r="Q5291">
        <v>1490000</v>
      </c>
      <c r="R5291">
        <v>31.44</v>
      </c>
      <c r="S5291">
        <v>35.718000000000004</v>
      </c>
      <c r="T5291">
        <v>9.9400000000000013</v>
      </c>
      <c r="U5291">
        <v>21.308800000000002</v>
      </c>
      <c r="V5291">
        <f t="shared" si="555"/>
        <v>2.3901173813503824</v>
      </c>
      <c r="AC5291">
        <v>6.13</v>
      </c>
      <c r="AD5291">
        <v>4.84</v>
      </c>
      <c r="AH5291" s="85">
        <f>IF(AND(M5291&lt;Variables!$G$6,M5291&gt;Variables!$G$5),0,1)</f>
        <v>1</v>
      </c>
      <c r="AI5291" s="85">
        <f t="shared" si="554"/>
        <v>0</v>
      </c>
      <c r="AJ5291" s="85">
        <f>IF(I5291&gt;Variables!$G$7,0,1)</f>
        <v>0</v>
      </c>
      <c r="AK5291" s="85">
        <f>IF(F5291&gt;Variables!$G$8,0,1)</f>
        <v>0</v>
      </c>
      <c r="AL5291" s="85">
        <f>IF(G5291&gt;Variables!$G$9,0,1)</f>
        <v>0</v>
      </c>
      <c r="AM5291" s="85">
        <f>IF(AND(K5291&gt;Variables!$G$10,K5291&lt;Variables!$G$11),0,1)</f>
        <v>0</v>
      </c>
      <c r="AN5291" s="103">
        <f>IF(H5291&lt;Variables!$G$13,1,0)</f>
        <v>1</v>
      </c>
      <c r="AO5291" s="101">
        <f>IF(R5291&lt;Variables!$G$12,0,1)</f>
        <v>1</v>
      </c>
      <c r="AP5291" s="86">
        <f t="shared" si="553"/>
        <v>1</v>
      </c>
      <c r="AR5291">
        <v>1</v>
      </c>
      <c r="AS5291">
        <v>0</v>
      </c>
      <c r="AT5291">
        <v>0</v>
      </c>
      <c r="AU5291">
        <v>0</v>
      </c>
      <c r="BA5291">
        <v>2</v>
      </c>
    </row>
    <row r="5292" spans="3:53" ht="12.75" x14ac:dyDescent="0.2">
      <c r="C5292" t="s">
        <v>942</v>
      </c>
      <c r="D5292" t="s">
        <v>251</v>
      </c>
      <c r="E5292">
        <v>20.14</v>
      </c>
      <c r="F5292">
        <v>68.2</v>
      </c>
      <c r="G5292">
        <v>19.39</v>
      </c>
      <c r="H5292">
        <v>4830</v>
      </c>
      <c r="I5292">
        <v>0.33400000000000002</v>
      </c>
      <c r="J5292" t="s">
        <v>78</v>
      </c>
      <c r="K5292">
        <v>37.5</v>
      </c>
      <c r="L5292">
        <v>21.441510000000001</v>
      </c>
      <c r="M5292">
        <v>-7.3759264156302491</v>
      </c>
      <c r="N5292">
        <v>20.585504</v>
      </c>
      <c r="O5292">
        <v>-3.5243441209892201</v>
      </c>
      <c r="P5292">
        <v>307824000</v>
      </c>
      <c r="Q5292">
        <v>24401000</v>
      </c>
      <c r="R5292">
        <v>12.62</v>
      </c>
      <c r="S5292">
        <v>35.718000000000004</v>
      </c>
      <c r="T5292">
        <v>9.9400000000000013</v>
      </c>
      <c r="U5292">
        <v>21.308800000000002</v>
      </c>
      <c r="V5292">
        <f t="shared" si="555"/>
        <v>2.1630031432021339</v>
      </c>
      <c r="AC5292">
        <v>22.85</v>
      </c>
      <c r="AD5292">
        <v>16.68</v>
      </c>
      <c r="AH5292" s="85">
        <f>IF(AND(M5292&lt;Variables!$G$6,M5292&gt;Variables!$G$5),0,1)</f>
        <v>1</v>
      </c>
      <c r="AI5292" s="85">
        <f t="shared" si="554"/>
        <v>0</v>
      </c>
      <c r="AJ5292" s="85">
        <f>IF(I5292&gt;Variables!$G$7,0,1)</f>
        <v>0</v>
      </c>
      <c r="AK5292" s="85">
        <f>IF(F5292&gt;Variables!$G$8,0,1)</f>
        <v>0</v>
      </c>
      <c r="AL5292" s="85">
        <f>IF(G5292&gt;Variables!$G$9,0,1)</f>
        <v>0</v>
      </c>
      <c r="AM5292" s="85">
        <f>IF(AND(K5292&gt;Variables!$G$10,K5292&lt;Variables!$G$11),0,1)</f>
        <v>1</v>
      </c>
      <c r="AN5292" s="103">
        <f>IF(H5292&lt;Variables!$G$13,1,0)</f>
        <v>0</v>
      </c>
      <c r="AO5292" s="101">
        <f>IF(R5292&lt;Variables!$G$12,0,1)</f>
        <v>1</v>
      </c>
      <c r="AP5292" s="86">
        <f t="shared" si="553"/>
        <v>1</v>
      </c>
      <c r="AR5292">
        <v>0</v>
      </c>
      <c r="AS5292">
        <v>0</v>
      </c>
      <c r="AT5292">
        <v>1</v>
      </c>
      <c r="AU5292">
        <v>0</v>
      </c>
      <c r="BA5292">
        <v>-2.25</v>
      </c>
    </row>
    <row r="5293" spans="3:53" ht="12.75" x14ac:dyDescent="0.2">
      <c r="C5293" t="s">
        <v>942</v>
      </c>
      <c r="D5293" t="s">
        <v>817</v>
      </c>
      <c r="E5293">
        <v>3.35</v>
      </c>
      <c r="F5293">
        <v>31.69</v>
      </c>
      <c r="G5293">
        <v>25.93</v>
      </c>
      <c r="H5293">
        <v>57.82</v>
      </c>
      <c r="I5293">
        <v>-53.421999999999997</v>
      </c>
      <c r="J5293" t="s">
        <v>78</v>
      </c>
      <c r="K5293">
        <v>44.09</v>
      </c>
      <c r="L5293">
        <v>3.4412050000000001</v>
      </c>
      <c r="M5293">
        <v>-1.923890032706568</v>
      </c>
      <c r="N5293">
        <v>3.4228779999999999</v>
      </c>
      <c r="O5293">
        <v>-1.398764431568986</v>
      </c>
      <c r="P5293">
        <v>10440000</v>
      </c>
      <c r="Q5293">
        <v>3230000</v>
      </c>
      <c r="R5293">
        <v>3.23</v>
      </c>
      <c r="S5293">
        <v>35.718000000000004</v>
      </c>
      <c r="T5293">
        <v>9.9400000000000013</v>
      </c>
      <c r="U5293">
        <v>21.308800000000002</v>
      </c>
      <c r="V5293">
        <f t="shared" si="555"/>
        <v>2.3229564318609324</v>
      </c>
      <c r="AC5293">
        <v>3.44</v>
      </c>
      <c r="AD5293">
        <v>3.03</v>
      </c>
      <c r="AH5293" s="85">
        <f>IF(AND(M5293&lt;Variables!$G$6,M5293&gt;Variables!$G$5),0,1)</f>
        <v>1</v>
      </c>
      <c r="AI5293" s="85">
        <f t="shared" si="554"/>
        <v>0</v>
      </c>
      <c r="AJ5293" s="85">
        <f>IF(I5293&gt;Variables!$G$7,0,1)</f>
        <v>1</v>
      </c>
      <c r="AK5293" s="85">
        <f>IF(F5293&gt;Variables!$G$8,0,1)</f>
        <v>0</v>
      </c>
      <c r="AL5293" s="85">
        <f>IF(G5293&gt;Variables!$G$9,0,1)</f>
        <v>0</v>
      </c>
      <c r="AM5293" s="85">
        <f>IF(AND(K5293&gt;Variables!$G$10,K5293&lt;Variables!$G$11),0,1)</f>
        <v>1</v>
      </c>
      <c r="AN5293" s="103">
        <f>IF(H5293&lt;Variables!$G$13,1,0)</f>
        <v>1</v>
      </c>
      <c r="AO5293" s="101">
        <f>IF(R5293&lt;Variables!$G$12,0,1)</f>
        <v>1</v>
      </c>
      <c r="AP5293" s="86">
        <f t="shared" si="553"/>
        <v>1</v>
      </c>
      <c r="AR5293">
        <v>1</v>
      </c>
      <c r="AS5293">
        <v>0</v>
      </c>
      <c r="AT5293">
        <v>0</v>
      </c>
      <c r="AU5293">
        <v>0</v>
      </c>
      <c r="BA5293">
        <v>2</v>
      </c>
    </row>
    <row r="5294" spans="3:53" ht="12.75" x14ac:dyDescent="0.2">
      <c r="C5294" t="s">
        <v>942</v>
      </c>
      <c r="D5294" t="s">
        <v>930</v>
      </c>
      <c r="E5294">
        <v>39.549999999999997</v>
      </c>
      <c r="F5294">
        <v>15.59</v>
      </c>
      <c r="G5294">
        <v>13.27</v>
      </c>
      <c r="H5294">
        <v>1570</v>
      </c>
      <c r="I5294">
        <v>-51.046999999999997</v>
      </c>
      <c r="J5294" t="s">
        <v>78</v>
      </c>
      <c r="K5294">
        <v>59.77</v>
      </c>
      <c r="L5294">
        <v>39.231794999999998</v>
      </c>
      <c r="M5294">
        <v>1.1424534615354749</v>
      </c>
      <c r="N5294">
        <v>38.649518</v>
      </c>
      <c r="O5294">
        <v>2.66622212468471</v>
      </c>
      <c r="P5294">
        <v>2866000</v>
      </c>
      <c r="Q5294">
        <v>2643000</v>
      </c>
      <c r="R5294">
        <v>1.08</v>
      </c>
      <c r="S5294">
        <v>35.718000000000004</v>
      </c>
      <c r="T5294">
        <v>9.9400000000000013</v>
      </c>
      <c r="U5294">
        <v>21.308800000000002</v>
      </c>
      <c r="V5294">
        <f t="shared" si="555"/>
        <v>2.4062782173182229</v>
      </c>
      <c r="AC5294">
        <v>40.5</v>
      </c>
      <c r="AD5294">
        <v>36.630000000000003</v>
      </c>
      <c r="AH5294" s="85">
        <f>IF(AND(M5294&lt;Variables!$G$6,M5294&gt;Variables!$G$5),0,1)</f>
        <v>1</v>
      </c>
      <c r="AI5294" s="85">
        <f t="shared" si="554"/>
        <v>0</v>
      </c>
      <c r="AJ5294" s="85">
        <f>IF(I5294&gt;Variables!$G$7,0,1)</f>
        <v>1</v>
      </c>
      <c r="AK5294" s="85">
        <f>IF(F5294&gt;Variables!$G$8,0,1)</f>
        <v>0</v>
      </c>
      <c r="AL5294" s="85">
        <f>IF(G5294&gt;Variables!$G$9,0,1)</f>
        <v>0</v>
      </c>
      <c r="AM5294" s="85">
        <f>IF(AND(K5294&gt;Variables!$G$10,K5294&lt;Variables!$G$11),0,1)</f>
        <v>0</v>
      </c>
      <c r="AN5294" s="103">
        <f>IF(H5294&lt;Variables!$G$13,1,0)</f>
        <v>1</v>
      </c>
      <c r="AO5294" s="101">
        <f>IF(R5294&lt;Variables!$G$12,0,1)</f>
        <v>0</v>
      </c>
      <c r="AP5294" s="86">
        <f t="shared" si="553"/>
        <v>1</v>
      </c>
      <c r="AR5294">
        <v>1</v>
      </c>
      <c r="AS5294">
        <v>0</v>
      </c>
      <c r="AT5294">
        <v>0</v>
      </c>
      <c r="AU5294">
        <v>0</v>
      </c>
      <c r="BA5294">
        <v>2</v>
      </c>
    </row>
    <row r="5295" spans="3:53" ht="12.75" x14ac:dyDescent="0.2">
      <c r="C5295" t="s">
        <v>942</v>
      </c>
      <c r="D5295" t="s">
        <v>922</v>
      </c>
      <c r="E5295">
        <v>27.31</v>
      </c>
      <c r="F5295">
        <v>18.920000000000002</v>
      </c>
      <c r="G5295">
        <v>-0.2</v>
      </c>
      <c r="H5295">
        <v>5110</v>
      </c>
      <c r="I5295">
        <v>76.447000000000003</v>
      </c>
      <c r="J5295" t="s">
        <v>76</v>
      </c>
      <c r="K5295">
        <v>66.19</v>
      </c>
      <c r="L5295">
        <v>26.901465000000002</v>
      </c>
      <c r="M5295">
        <v>1.444289372344582</v>
      </c>
      <c r="N5295">
        <v>26.455496</v>
      </c>
      <c r="O5295">
        <v>3.154369133733101</v>
      </c>
      <c r="P5295">
        <v>28147000</v>
      </c>
      <c r="Q5295">
        <v>3011000</v>
      </c>
      <c r="R5295">
        <v>9.35</v>
      </c>
      <c r="S5295">
        <v>35.718000000000004</v>
      </c>
      <c r="T5295">
        <v>9.9400000000000013</v>
      </c>
      <c r="U5295">
        <v>21.308800000000002</v>
      </c>
      <c r="V5295">
        <f t="shared" si="555"/>
        <v>2.4296466425373495</v>
      </c>
      <c r="AC5295">
        <v>29.46</v>
      </c>
      <c r="AD5295">
        <v>26.3</v>
      </c>
      <c r="AH5295" s="85">
        <f>IF(AND(M5295&lt;Variables!$G$6,M5295&gt;Variables!$G$5),0,1)</f>
        <v>1</v>
      </c>
      <c r="AI5295" s="85">
        <f t="shared" si="554"/>
        <v>0</v>
      </c>
      <c r="AJ5295" s="85">
        <f>IF(I5295&gt;Variables!$G$7,0,1)</f>
        <v>0</v>
      </c>
      <c r="AK5295" s="85">
        <f>IF(F5295&gt;Variables!$G$8,0,1)</f>
        <v>0</v>
      </c>
      <c r="AL5295" s="85">
        <f>IF(G5295&gt;Variables!$G$9,0,1)</f>
        <v>1</v>
      </c>
      <c r="AM5295" s="85">
        <f>IF(AND(K5295&gt;Variables!$G$10,K5295&lt;Variables!$G$11),0,1)</f>
        <v>0</v>
      </c>
      <c r="AN5295" s="103">
        <f>IF(H5295&lt;Variables!$G$13,1,0)</f>
        <v>0</v>
      </c>
      <c r="AO5295" s="101">
        <f>IF(R5295&lt;Variables!$G$12,0,1)</f>
        <v>1</v>
      </c>
      <c r="AP5295" s="86">
        <f t="shared" ref="AP5295:AP5358" si="556">IF(J5295="Pass", 0,1)</f>
        <v>0</v>
      </c>
      <c r="AR5295">
        <v>0</v>
      </c>
      <c r="AS5295">
        <v>0</v>
      </c>
      <c r="AT5295">
        <v>1</v>
      </c>
      <c r="AU5295">
        <v>0</v>
      </c>
      <c r="BA5295">
        <v>-2.25</v>
      </c>
    </row>
    <row r="5296" spans="3:53" ht="12.75" x14ac:dyDescent="0.2">
      <c r="C5296" t="s">
        <v>942</v>
      </c>
      <c r="D5296" t="s">
        <v>320</v>
      </c>
      <c r="E5296">
        <v>315.5</v>
      </c>
      <c r="F5296">
        <v>11.75</v>
      </c>
      <c r="G5296">
        <v>8.56</v>
      </c>
      <c r="H5296">
        <v>20600</v>
      </c>
      <c r="I5296">
        <v>1.1839999999999999</v>
      </c>
      <c r="J5296" t="s">
        <v>78</v>
      </c>
      <c r="K5296">
        <v>32.18</v>
      </c>
      <c r="L5296">
        <v>325.80144000000001</v>
      </c>
      <c r="M5296">
        <v>-2.7014736337568102</v>
      </c>
      <c r="N5296">
        <v>328.69828000000001</v>
      </c>
      <c r="O5296">
        <v>-3.558972076154463</v>
      </c>
      <c r="P5296">
        <v>8499000</v>
      </c>
      <c r="Q5296">
        <v>13524000</v>
      </c>
      <c r="R5296">
        <v>0.63</v>
      </c>
      <c r="S5296">
        <v>35.718000000000004</v>
      </c>
      <c r="T5296">
        <v>9.9400000000000013</v>
      </c>
      <c r="U5296">
        <v>21.308800000000002</v>
      </c>
      <c r="V5296">
        <f t="shared" si="555"/>
        <v>2.1135940431542348</v>
      </c>
      <c r="AC5296">
        <v>318.73989999999998</v>
      </c>
      <c r="AD5296">
        <v>281</v>
      </c>
      <c r="AH5296" s="85">
        <f>IF(AND(M5296&lt;Variables!$G$6,M5296&gt;Variables!$G$5),0,1)</f>
        <v>0</v>
      </c>
      <c r="AI5296" s="85">
        <f t="shared" si="554"/>
        <v>1</v>
      </c>
      <c r="AJ5296" s="85">
        <f>IF(I5296&gt;Variables!$G$7,0,1)</f>
        <v>0</v>
      </c>
      <c r="AK5296" s="85">
        <f>IF(F5296&gt;Variables!$G$8,0,1)</f>
        <v>0</v>
      </c>
      <c r="AL5296" s="85">
        <f>IF(G5296&gt;Variables!$G$9,0,1)</f>
        <v>1</v>
      </c>
      <c r="AM5296" s="85">
        <f>IF(AND(K5296&gt;Variables!$G$10,K5296&lt;Variables!$G$11),0,1)</f>
        <v>1</v>
      </c>
      <c r="AN5296" s="103">
        <f>IF(H5296&lt;Variables!$G$13,1,0)</f>
        <v>0</v>
      </c>
      <c r="AO5296" s="101">
        <f>IF(R5296&lt;Variables!$G$12,0,1)</f>
        <v>0</v>
      </c>
      <c r="AP5296" s="86">
        <f t="shared" si="556"/>
        <v>1</v>
      </c>
      <c r="AR5296">
        <v>0</v>
      </c>
      <c r="AS5296">
        <v>0</v>
      </c>
      <c r="AT5296">
        <v>1</v>
      </c>
      <c r="AU5296">
        <v>0</v>
      </c>
      <c r="BA5296">
        <v>-2.25</v>
      </c>
    </row>
    <row r="5297" spans="3:53" ht="12.75" x14ac:dyDescent="0.2">
      <c r="C5297" t="s">
        <v>942</v>
      </c>
      <c r="D5297" t="s">
        <v>82</v>
      </c>
      <c r="E5297">
        <v>7.87</v>
      </c>
      <c r="F5297">
        <v>9.34</v>
      </c>
      <c r="G5297">
        <v>8.5399999999999991</v>
      </c>
      <c r="H5297">
        <v>2330</v>
      </c>
      <c r="I5297">
        <v>-83.945999999999998</v>
      </c>
      <c r="J5297" t="s">
        <v>76</v>
      </c>
      <c r="K5297">
        <v>63.2</v>
      </c>
      <c r="L5297">
        <v>7.8386049999999976</v>
      </c>
      <c r="M5297">
        <v>0.52809141422487049</v>
      </c>
      <c r="N5297">
        <v>7.7740679999999998</v>
      </c>
      <c r="O5297">
        <v>1.362632794053257</v>
      </c>
      <c r="P5297">
        <v>1538000</v>
      </c>
      <c r="Q5297">
        <v>2722000</v>
      </c>
      <c r="R5297">
        <v>0.56999999999999995</v>
      </c>
      <c r="S5297">
        <v>35.718000000000004</v>
      </c>
      <c r="T5297">
        <v>9.9400000000000013</v>
      </c>
      <c r="U5297">
        <v>21.308800000000002</v>
      </c>
      <c r="V5297">
        <f t="shared" si="555"/>
        <v>2.4698899335736386</v>
      </c>
      <c r="AC5297">
        <v>8.23</v>
      </c>
      <c r="AD5297">
        <v>7.7549999999999999</v>
      </c>
      <c r="AH5297" s="85">
        <f>IF(AND(M5297&lt;Variables!$G$6,M5297&gt;Variables!$G$5),0,1)</f>
        <v>1</v>
      </c>
      <c r="AI5297" s="85">
        <f t="shared" si="554"/>
        <v>0</v>
      </c>
      <c r="AJ5297" s="85">
        <f>IF(I5297&gt;Variables!$G$7,0,1)</f>
        <v>1</v>
      </c>
      <c r="AK5297" s="85">
        <f>IF(F5297&gt;Variables!$G$8,0,1)</f>
        <v>0</v>
      </c>
      <c r="AL5297" s="85">
        <f>IF(G5297&gt;Variables!$G$9,0,1)</f>
        <v>1</v>
      </c>
      <c r="AM5297" s="85">
        <f>IF(AND(K5297&gt;Variables!$G$10,K5297&lt;Variables!$G$11),0,1)</f>
        <v>0</v>
      </c>
      <c r="AN5297" s="103">
        <f>IF(H5297&lt;Variables!$G$13,1,0)</f>
        <v>1</v>
      </c>
      <c r="AO5297" s="101">
        <f>IF(R5297&lt;Variables!$G$12,0,1)</f>
        <v>0</v>
      </c>
      <c r="AP5297" s="86">
        <f t="shared" si="556"/>
        <v>0</v>
      </c>
      <c r="AR5297">
        <v>1</v>
      </c>
      <c r="AS5297">
        <v>0</v>
      </c>
      <c r="AT5297">
        <v>0</v>
      </c>
      <c r="AU5297">
        <v>0</v>
      </c>
      <c r="BA5297">
        <v>0.36</v>
      </c>
    </row>
    <row r="5298" spans="3:53" ht="12.75" x14ac:dyDescent="0.2">
      <c r="C5298" t="s">
        <v>942</v>
      </c>
      <c r="D5298" t="s">
        <v>460</v>
      </c>
      <c r="E5298">
        <v>65.239999999999995</v>
      </c>
      <c r="F5298">
        <v>13.26</v>
      </c>
      <c r="G5298">
        <v>-1.82</v>
      </c>
      <c r="H5298">
        <v>6210</v>
      </c>
      <c r="I5298">
        <v>-0.126</v>
      </c>
      <c r="J5298" t="s">
        <v>78</v>
      </c>
      <c r="K5298">
        <v>54.75</v>
      </c>
      <c r="L5298">
        <v>65.203799999999973</v>
      </c>
      <c r="M5298">
        <v>0.285566178658342</v>
      </c>
      <c r="N5298">
        <v>64.340837999999991</v>
      </c>
      <c r="O5298">
        <v>1.6306315438415799</v>
      </c>
      <c r="P5298">
        <v>4630000</v>
      </c>
      <c r="Q5298">
        <v>2294000</v>
      </c>
      <c r="R5298">
        <v>2.02</v>
      </c>
      <c r="S5298">
        <v>35.718000000000004</v>
      </c>
      <c r="T5298">
        <v>9.9400000000000013</v>
      </c>
      <c r="U5298">
        <v>21.308800000000002</v>
      </c>
      <c r="V5298">
        <f t="shared" si="555"/>
        <v>2.4048678825160477</v>
      </c>
      <c r="AC5298">
        <v>67</v>
      </c>
      <c r="AD5298">
        <v>63.54</v>
      </c>
      <c r="AH5298" s="85">
        <f>IF(AND(M5298&lt;Variables!$G$6,M5298&gt;Variables!$G$5),0,1)</f>
        <v>1</v>
      </c>
      <c r="AI5298" s="85">
        <f t="shared" si="554"/>
        <v>0</v>
      </c>
      <c r="AJ5298" s="85">
        <f>IF(I5298&gt;Variables!$G$7,0,1)</f>
        <v>1</v>
      </c>
      <c r="AK5298" s="85">
        <f>IF(F5298&gt;Variables!$G$8,0,1)</f>
        <v>0</v>
      </c>
      <c r="AL5298" s="85">
        <f>IF(G5298&gt;Variables!$G$9,0,1)</f>
        <v>1</v>
      </c>
      <c r="AM5298" s="85">
        <f>IF(AND(K5298&gt;Variables!$G$10,K5298&lt;Variables!$G$11),0,1)</f>
        <v>0</v>
      </c>
      <c r="AN5298" s="103">
        <f>IF(H5298&lt;Variables!$G$13,1,0)</f>
        <v>0</v>
      </c>
      <c r="AO5298" s="101">
        <f>IF(R5298&lt;Variables!$G$12,0,1)</f>
        <v>1</v>
      </c>
      <c r="AP5298" s="86">
        <f t="shared" si="556"/>
        <v>1</v>
      </c>
      <c r="AR5298">
        <v>0</v>
      </c>
      <c r="AS5298">
        <v>0</v>
      </c>
      <c r="AT5298">
        <v>1</v>
      </c>
      <c r="AU5298">
        <v>0</v>
      </c>
      <c r="BA5298">
        <v>-2.25</v>
      </c>
    </row>
    <row r="5299" spans="3:53" ht="12.75" x14ac:dyDescent="0.2">
      <c r="C5299" t="s">
        <v>942</v>
      </c>
      <c r="D5299" t="s">
        <v>614</v>
      </c>
      <c r="E5299">
        <v>10.6</v>
      </c>
      <c r="F5299">
        <v>8.67</v>
      </c>
      <c r="G5299">
        <v>5.55</v>
      </c>
      <c r="H5299">
        <v>2500</v>
      </c>
      <c r="I5299">
        <v>-50.523000000000003</v>
      </c>
      <c r="J5299" t="s">
        <v>78</v>
      </c>
      <c r="K5299">
        <v>44.82</v>
      </c>
      <c r="L5299">
        <v>10.683249999999999</v>
      </c>
      <c r="M5299">
        <v>-0.40577539606393392</v>
      </c>
      <c r="N5299">
        <v>10.587712</v>
      </c>
      <c r="O5299">
        <v>0.49291102742499249</v>
      </c>
      <c r="P5299">
        <v>3025000</v>
      </c>
      <c r="Q5299">
        <v>3620000</v>
      </c>
      <c r="R5299">
        <v>0.84</v>
      </c>
      <c r="S5299">
        <v>35.718000000000004</v>
      </c>
      <c r="T5299">
        <v>9.9400000000000013</v>
      </c>
      <c r="U5299">
        <v>21.308800000000002</v>
      </c>
      <c r="V5299">
        <f t="shared" si="555"/>
        <v>2.3178150252966092</v>
      </c>
      <c r="AC5299">
        <v>11.42</v>
      </c>
      <c r="AD5299">
        <v>10.199999999999999</v>
      </c>
      <c r="AH5299" s="85">
        <f>IF(AND(M5299&lt;Variables!$G$6,M5299&gt;Variables!$G$5),0,1)</f>
        <v>1</v>
      </c>
      <c r="AI5299" s="85">
        <f t="shared" si="554"/>
        <v>0</v>
      </c>
      <c r="AJ5299" s="85">
        <f>IF(I5299&gt;Variables!$G$7,0,1)</f>
        <v>1</v>
      </c>
      <c r="AK5299" s="85">
        <f>IF(F5299&gt;Variables!$G$8,0,1)</f>
        <v>1</v>
      </c>
      <c r="AL5299" s="85">
        <f>IF(G5299&gt;Variables!$G$9,0,1)</f>
        <v>1</v>
      </c>
      <c r="AM5299" s="85">
        <f>IF(AND(K5299&gt;Variables!$G$10,K5299&lt;Variables!$G$11),0,1)</f>
        <v>1</v>
      </c>
      <c r="AN5299" s="103">
        <f>IF(H5299&lt;Variables!$G$13,1,0)</f>
        <v>0</v>
      </c>
      <c r="AO5299" s="101">
        <f>IF(R5299&lt;Variables!$G$12,0,1)</f>
        <v>0</v>
      </c>
      <c r="AP5299" s="86">
        <f t="shared" si="556"/>
        <v>1</v>
      </c>
      <c r="AR5299">
        <v>0</v>
      </c>
      <c r="AS5299">
        <v>0</v>
      </c>
      <c r="AT5299">
        <v>1</v>
      </c>
      <c r="AU5299">
        <v>0</v>
      </c>
      <c r="BA5299">
        <v>-2.25</v>
      </c>
    </row>
    <row r="5300" spans="3:53" ht="12.75" x14ac:dyDescent="0.2">
      <c r="C5300" t="s">
        <v>942</v>
      </c>
      <c r="D5300" t="s">
        <v>620</v>
      </c>
      <c r="E5300">
        <v>108.14</v>
      </c>
      <c r="F5300">
        <v>8.8699999999999992</v>
      </c>
      <c r="G5300">
        <v>8.5299999999999994</v>
      </c>
      <c r="H5300">
        <v>6150</v>
      </c>
      <c r="I5300">
        <v>-11.03</v>
      </c>
      <c r="J5300" t="s">
        <v>78</v>
      </c>
      <c r="K5300">
        <v>58.37</v>
      </c>
      <c r="L5300">
        <v>107.70236</v>
      </c>
      <c r="M5300">
        <v>0.61989356593486511</v>
      </c>
      <c r="N5300">
        <v>107.20250799999999</v>
      </c>
      <c r="O5300">
        <v>1.0890528792479599</v>
      </c>
      <c r="P5300">
        <v>1281000</v>
      </c>
      <c r="Q5300">
        <v>2511000</v>
      </c>
      <c r="R5300">
        <v>0.51</v>
      </c>
      <c r="S5300">
        <v>35.718000000000004</v>
      </c>
      <c r="T5300">
        <v>9.9400000000000013</v>
      </c>
      <c r="U5300">
        <v>21.308800000000002</v>
      </c>
      <c r="V5300">
        <f t="shared" si="555"/>
        <v>2.4226115528695193</v>
      </c>
      <c r="AC5300">
        <v>108.465</v>
      </c>
      <c r="AD5300">
        <v>102.0971</v>
      </c>
      <c r="AH5300" s="85">
        <f>IF(AND(M5300&lt;Variables!$G$6,M5300&gt;Variables!$G$5),0,1)</f>
        <v>1</v>
      </c>
      <c r="AI5300" s="85">
        <f t="shared" si="554"/>
        <v>0</v>
      </c>
      <c r="AJ5300" s="85">
        <f>IF(I5300&gt;Variables!$G$7,0,1)</f>
        <v>1</v>
      </c>
      <c r="AK5300" s="85">
        <f>IF(F5300&gt;Variables!$G$8,0,1)</f>
        <v>1</v>
      </c>
      <c r="AL5300" s="85">
        <f>IF(G5300&gt;Variables!$G$9,0,1)</f>
        <v>1</v>
      </c>
      <c r="AM5300" s="85">
        <f>IF(AND(K5300&gt;Variables!$G$10,K5300&lt;Variables!$G$11),0,1)</f>
        <v>0</v>
      </c>
      <c r="AN5300" s="103">
        <f>IF(H5300&lt;Variables!$G$13,1,0)</f>
        <v>0</v>
      </c>
      <c r="AO5300" s="101">
        <f>IF(R5300&lt;Variables!$G$12,0,1)</f>
        <v>0</v>
      </c>
      <c r="AP5300" s="86">
        <f t="shared" si="556"/>
        <v>1</v>
      </c>
      <c r="AR5300">
        <v>0</v>
      </c>
      <c r="AS5300">
        <v>0</v>
      </c>
      <c r="AT5300">
        <v>1</v>
      </c>
      <c r="AU5300">
        <v>0</v>
      </c>
      <c r="BA5300">
        <v>-2.25</v>
      </c>
    </row>
    <row r="5301" spans="3:53" ht="12.75" x14ac:dyDescent="0.2">
      <c r="C5301" t="s">
        <v>942</v>
      </c>
      <c r="D5301" t="s">
        <v>926</v>
      </c>
      <c r="E5301">
        <v>21.43</v>
      </c>
      <c r="F5301">
        <v>9.0500000000000007</v>
      </c>
      <c r="G5301">
        <v>-3</v>
      </c>
      <c r="H5301">
        <v>3200</v>
      </c>
      <c r="I5301">
        <v>-42.088000000000001</v>
      </c>
      <c r="J5301" t="s">
        <v>78</v>
      </c>
      <c r="K5301">
        <v>60.03</v>
      </c>
      <c r="L5301">
        <v>21.23311</v>
      </c>
      <c r="M5301">
        <v>0.59760440180453789</v>
      </c>
      <c r="N5301">
        <v>21.191044000000002</v>
      </c>
      <c r="O5301">
        <v>0.79729908540606997</v>
      </c>
      <c r="P5301">
        <v>2376000</v>
      </c>
      <c r="Q5301">
        <v>1541000</v>
      </c>
      <c r="R5301">
        <v>1.54</v>
      </c>
      <c r="S5301">
        <v>35.718000000000004</v>
      </c>
      <c r="T5301">
        <v>9.9400000000000013</v>
      </c>
      <c r="U5301">
        <v>21.308800000000002</v>
      </c>
      <c r="V5301">
        <f t="shared" si="555"/>
        <v>2.4380624939835949</v>
      </c>
      <c r="AC5301">
        <v>21.84</v>
      </c>
      <c r="AD5301">
        <v>20.575099999999999</v>
      </c>
      <c r="AH5301" s="85">
        <f>IF(AND(M5301&lt;Variables!$G$6,M5301&gt;Variables!$G$5),0,1)</f>
        <v>1</v>
      </c>
      <c r="AI5301" s="85">
        <f t="shared" si="554"/>
        <v>0</v>
      </c>
      <c r="AJ5301" s="85">
        <f>IF(I5301&gt;Variables!$G$7,0,1)</f>
        <v>1</v>
      </c>
      <c r="AK5301" s="85">
        <f>IF(F5301&gt;Variables!$G$8,0,1)</f>
        <v>0</v>
      </c>
      <c r="AL5301" s="85">
        <f>IF(G5301&gt;Variables!$G$9,0,1)</f>
        <v>1</v>
      </c>
      <c r="AM5301" s="85">
        <f>IF(AND(K5301&gt;Variables!$G$10,K5301&lt;Variables!$G$11),0,1)</f>
        <v>0</v>
      </c>
      <c r="AN5301" s="103">
        <f>IF(H5301&lt;Variables!$G$13,1,0)</f>
        <v>0</v>
      </c>
      <c r="AO5301" s="101">
        <f>IF(R5301&lt;Variables!$G$12,0,1)</f>
        <v>0</v>
      </c>
      <c r="AP5301" s="86">
        <f t="shared" si="556"/>
        <v>1</v>
      </c>
      <c r="AR5301">
        <v>0</v>
      </c>
      <c r="AS5301">
        <v>0</v>
      </c>
      <c r="AT5301">
        <v>1</v>
      </c>
      <c r="AU5301">
        <v>0</v>
      </c>
      <c r="BA5301">
        <v>-2.25</v>
      </c>
    </row>
    <row r="5302" spans="3:53" ht="12.75" x14ac:dyDescent="0.2">
      <c r="C5302" t="s">
        <v>942</v>
      </c>
      <c r="D5302" t="s">
        <v>226</v>
      </c>
      <c r="E5302">
        <v>4.0999999999999996</v>
      </c>
      <c r="F5302">
        <v>17.899999999999999</v>
      </c>
      <c r="G5302">
        <v>17.05</v>
      </c>
      <c r="H5302">
        <v>76.45</v>
      </c>
      <c r="I5302">
        <v>576.61599999999999</v>
      </c>
      <c r="J5302" t="s">
        <v>76</v>
      </c>
      <c r="K5302">
        <v>51.21</v>
      </c>
      <c r="L5302">
        <v>4.2095700000000003</v>
      </c>
      <c r="M5302">
        <v>-2.127770769936125</v>
      </c>
      <c r="N5302">
        <v>3.8931800000000001</v>
      </c>
      <c r="O5302">
        <v>5.8260856163855896</v>
      </c>
      <c r="P5302">
        <v>3350000</v>
      </c>
      <c r="Q5302">
        <v>34730000</v>
      </c>
      <c r="R5302">
        <v>0.1</v>
      </c>
      <c r="S5302">
        <v>35.718000000000004</v>
      </c>
      <c r="T5302">
        <v>9.9400000000000013</v>
      </c>
      <c r="U5302">
        <v>21.308800000000002</v>
      </c>
      <c r="V5302">
        <f t="shared" si="555"/>
        <v>2.4422930924184656</v>
      </c>
      <c r="AC5302">
        <v>4.63</v>
      </c>
      <c r="AD5302">
        <v>3.95</v>
      </c>
      <c r="AH5302" s="85">
        <f>IF(AND(M5302&lt;Variables!$G$6,M5302&gt;Variables!$G$5),0,1)</f>
        <v>0</v>
      </c>
      <c r="AI5302" s="85">
        <f t="shared" si="554"/>
        <v>0</v>
      </c>
      <c r="AJ5302" s="85">
        <f>IF(I5302&gt;Variables!$G$7,0,1)</f>
        <v>0</v>
      </c>
      <c r="AK5302" s="85">
        <f>IF(F5302&gt;Variables!$G$8,0,1)</f>
        <v>0</v>
      </c>
      <c r="AL5302" s="85">
        <f>IF(G5302&gt;Variables!$G$9,0,1)</f>
        <v>0</v>
      </c>
      <c r="AM5302" s="85">
        <f>IF(AND(K5302&gt;Variables!$G$10,K5302&lt;Variables!$G$11),0,1)</f>
        <v>0</v>
      </c>
      <c r="AN5302" s="103">
        <f>IF(H5302&lt;Variables!$G$13,1,0)</f>
        <v>1</v>
      </c>
      <c r="AO5302" s="101">
        <f>IF(R5302&lt;Variables!$G$12,0,1)</f>
        <v>0</v>
      </c>
      <c r="AP5302" s="86">
        <f t="shared" si="556"/>
        <v>0</v>
      </c>
      <c r="AR5302">
        <v>0</v>
      </c>
      <c r="AS5302">
        <v>0</v>
      </c>
      <c r="AT5302">
        <v>1</v>
      </c>
      <c r="AU5302">
        <v>0</v>
      </c>
      <c r="BA5302">
        <v>-2.25</v>
      </c>
    </row>
    <row r="5303" spans="3:53" ht="12.75" x14ac:dyDescent="0.2">
      <c r="C5303" t="s">
        <v>942</v>
      </c>
      <c r="D5303" t="s">
        <v>114</v>
      </c>
      <c r="E5303">
        <v>28.35</v>
      </c>
      <c r="F5303">
        <v>10.119999999999999</v>
      </c>
      <c r="G5303">
        <v>-2.21</v>
      </c>
      <c r="H5303">
        <v>6070</v>
      </c>
      <c r="I5303">
        <v>-21.710999999999999</v>
      </c>
      <c r="J5303" t="s">
        <v>78</v>
      </c>
      <c r="K5303">
        <v>39.119999999999997</v>
      </c>
      <c r="L5303">
        <v>28.433499999999999</v>
      </c>
      <c r="M5303">
        <v>-0.25849789860552791</v>
      </c>
      <c r="N5303">
        <v>28.732672000000001</v>
      </c>
      <c r="O5303">
        <v>-1.2970321729910741</v>
      </c>
      <c r="P5303">
        <v>1896000</v>
      </c>
      <c r="Q5303">
        <v>1309000</v>
      </c>
      <c r="R5303">
        <v>1.45</v>
      </c>
      <c r="S5303">
        <v>35.718000000000004</v>
      </c>
      <c r="T5303">
        <v>9.9400000000000013</v>
      </c>
      <c r="U5303">
        <v>21.308800000000002</v>
      </c>
      <c r="V5303">
        <f t="shared" si="555"/>
        <v>2.2528817691525838</v>
      </c>
      <c r="AC5303">
        <v>29.52</v>
      </c>
      <c r="AD5303">
        <v>28.21</v>
      </c>
      <c r="AH5303" s="85">
        <f>IF(AND(M5303&lt;Variables!$G$6,M5303&gt;Variables!$G$5),0,1)</f>
        <v>1</v>
      </c>
      <c r="AI5303" s="85">
        <f t="shared" si="554"/>
        <v>1</v>
      </c>
      <c r="AJ5303" s="85">
        <f>IF(I5303&gt;Variables!$G$7,0,1)</f>
        <v>1</v>
      </c>
      <c r="AK5303" s="85">
        <f>IF(F5303&gt;Variables!$G$8,0,1)</f>
        <v>0</v>
      </c>
      <c r="AL5303" s="85">
        <f>IF(G5303&gt;Variables!$G$9,0,1)</f>
        <v>1</v>
      </c>
      <c r="AM5303" s="85">
        <f>IF(AND(K5303&gt;Variables!$G$10,K5303&lt;Variables!$G$11),0,1)</f>
        <v>1</v>
      </c>
      <c r="AN5303" s="103">
        <f>IF(H5303&lt;Variables!$G$13,1,0)</f>
        <v>0</v>
      </c>
      <c r="AO5303" s="101">
        <f>IF(R5303&lt;Variables!$G$12,0,1)</f>
        <v>0</v>
      </c>
      <c r="AP5303" s="86">
        <f t="shared" si="556"/>
        <v>1</v>
      </c>
      <c r="AR5303">
        <v>1</v>
      </c>
      <c r="AS5303">
        <v>0</v>
      </c>
      <c r="AT5303">
        <v>0</v>
      </c>
      <c r="AU5303">
        <v>0</v>
      </c>
      <c r="BA5303">
        <v>1.42</v>
      </c>
    </row>
    <row r="5304" spans="3:53" ht="12.75" x14ac:dyDescent="0.2">
      <c r="C5304" t="s">
        <v>942</v>
      </c>
      <c r="D5304" t="s">
        <v>615</v>
      </c>
      <c r="E5304">
        <v>37.86</v>
      </c>
      <c r="F5304">
        <v>10.54</v>
      </c>
      <c r="G5304">
        <v>8.85</v>
      </c>
      <c r="H5304">
        <v>3650</v>
      </c>
      <c r="I5304">
        <v>-1.1200000000000001</v>
      </c>
      <c r="J5304" t="s">
        <v>78</v>
      </c>
      <c r="K5304">
        <v>48.09</v>
      </c>
      <c r="L5304">
        <v>38.464905000000002</v>
      </c>
      <c r="M5304">
        <v>-1.8063348915069519</v>
      </c>
      <c r="N5304">
        <v>37.161135999999999</v>
      </c>
      <c r="O5304">
        <v>1.638712013540168</v>
      </c>
      <c r="P5304">
        <v>8621000</v>
      </c>
      <c r="Q5304">
        <v>6708000</v>
      </c>
      <c r="R5304">
        <v>1.29</v>
      </c>
      <c r="S5304">
        <v>35.718000000000004</v>
      </c>
      <c r="T5304">
        <v>9.9400000000000013</v>
      </c>
      <c r="U5304">
        <v>21.308800000000002</v>
      </c>
      <c r="V5304">
        <f t="shared" si="555"/>
        <v>2.3842132194108374</v>
      </c>
      <c r="AC5304">
        <v>38.020000000000003</v>
      </c>
      <c r="AD5304">
        <v>36</v>
      </c>
      <c r="AH5304" s="85">
        <f>IF(AND(M5304&lt;Variables!$G$6,M5304&gt;Variables!$G$5),0,1)</f>
        <v>1</v>
      </c>
      <c r="AI5304" s="85">
        <f t="shared" si="554"/>
        <v>0</v>
      </c>
      <c r="AJ5304" s="85">
        <f>IF(I5304&gt;Variables!$G$7,0,1)</f>
        <v>1</v>
      </c>
      <c r="AK5304" s="85">
        <f>IF(F5304&gt;Variables!$G$8,0,1)</f>
        <v>0</v>
      </c>
      <c r="AL5304" s="85">
        <f>IF(G5304&gt;Variables!$G$9,0,1)</f>
        <v>1</v>
      </c>
      <c r="AM5304" s="85">
        <f>IF(AND(K5304&gt;Variables!$G$10,K5304&lt;Variables!$G$11),0,1)</f>
        <v>1</v>
      </c>
      <c r="AN5304" s="103">
        <f>IF(H5304&lt;Variables!$G$13,1,0)</f>
        <v>0</v>
      </c>
      <c r="AO5304" s="101">
        <f>IF(R5304&lt;Variables!$G$12,0,1)</f>
        <v>0</v>
      </c>
      <c r="AP5304" s="86">
        <f t="shared" si="556"/>
        <v>1</v>
      </c>
      <c r="AR5304">
        <v>0</v>
      </c>
      <c r="AS5304">
        <v>0</v>
      </c>
      <c r="AT5304">
        <v>1</v>
      </c>
      <c r="AU5304">
        <v>0</v>
      </c>
      <c r="BA5304">
        <v>-2.25</v>
      </c>
    </row>
    <row r="5305" spans="3:53" ht="12.75" x14ac:dyDescent="0.2">
      <c r="C5305" t="s">
        <v>942</v>
      </c>
      <c r="D5305" t="s">
        <v>744</v>
      </c>
      <c r="E5305">
        <v>14.89</v>
      </c>
      <c r="F5305">
        <v>10.86</v>
      </c>
      <c r="G5305">
        <v>9.5299999999999994</v>
      </c>
      <c r="H5305">
        <v>2490</v>
      </c>
      <c r="I5305">
        <v>-22.126000000000001</v>
      </c>
      <c r="J5305" t="s">
        <v>78</v>
      </c>
      <c r="K5305">
        <v>47.31</v>
      </c>
      <c r="L5305">
        <v>14.91699</v>
      </c>
      <c r="M5305">
        <v>0.154253639641761</v>
      </c>
      <c r="N5305">
        <v>15.022942</v>
      </c>
      <c r="O5305">
        <v>-0.55210224468683267</v>
      </c>
      <c r="P5305">
        <v>7950000</v>
      </c>
      <c r="Q5305">
        <v>10412000</v>
      </c>
      <c r="R5305">
        <v>0.76</v>
      </c>
      <c r="S5305">
        <v>35.718000000000004</v>
      </c>
      <c r="T5305">
        <v>9.9400000000000013</v>
      </c>
      <c r="U5305">
        <v>21.308800000000002</v>
      </c>
      <c r="V5305">
        <f t="shared" si="555"/>
        <v>2.3363193587046722</v>
      </c>
      <c r="AC5305">
        <v>15.8</v>
      </c>
      <c r="AD5305">
        <v>10.26</v>
      </c>
      <c r="AH5305" s="85">
        <f>IF(AND(M5305&lt;Variables!$G$6,M5305&gt;Variables!$G$5),0,1)</f>
        <v>1</v>
      </c>
      <c r="AI5305" s="85">
        <f t="shared" si="554"/>
        <v>1</v>
      </c>
      <c r="AJ5305" s="85">
        <f>IF(I5305&gt;Variables!$G$7,0,1)</f>
        <v>1</v>
      </c>
      <c r="AK5305" s="85">
        <f>IF(F5305&gt;Variables!$G$8,0,1)</f>
        <v>0</v>
      </c>
      <c r="AL5305" s="85">
        <f>IF(G5305&gt;Variables!$G$9,0,1)</f>
        <v>1</v>
      </c>
      <c r="AM5305" s="85">
        <f>IF(AND(K5305&gt;Variables!$G$10,K5305&lt;Variables!$G$11),0,1)</f>
        <v>1</v>
      </c>
      <c r="AN5305" s="103">
        <f>IF(H5305&lt;Variables!$G$13,1,0)</f>
        <v>1</v>
      </c>
      <c r="AO5305" s="101">
        <f>IF(R5305&lt;Variables!$G$12,0,1)</f>
        <v>0</v>
      </c>
      <c r="AP5305" s="86">
        <f t="shared" si="556"/>
        <v>1</v>
      </c>
      <c r="AR5305">
        <v>0</v>
      </c>
      <c r="AS5305">
        <v>0</v>
      </c>
      <c r="AT5305">
        <v>1</v>
      </c>
      <c r="AU5305">
        <v>0</v>
      </c>
      <c r="BA5305">
        <v>-2.25</v>
      </c>
    </row>
    <row r="5306" spans="3:53" ht="12.75" x14ac:dyDescent="0.2">
      <c r="C5306" t="s">
        <v>942</v>
      </c>
      <c r="D5306" t="s">
        <v>933</v>
      </c>
      <c r="E5306">
        <v>36.72</v>
      </c>
      <c r="F5306">
        <v>10.88</v>
      </c>
      <c r="G5306">
        <v>9.69</v>
      </c>
      <c r="H5306">
        <v>5580</v>
      </c>
      <c r="I5306">
        <v>-48.521999999999998</v>
      </c>
      <c r="J5306" t="s">
        <v>78</v>
      </c>
      <c r="K5306">
        <v>63.2</v>
      </c>
      <c r="L5306">
        <v>36.575904999999999</v>
      </c>
      <c r="M5306">
        <v>0.31194033339707922</v>
      </c>
      <c r="N5306">
        <v>36.035787999999997</v>
      </c>
      <c r="O5306">
        <v>1.8154507957478101</v>
      </c>
      <c r="P5306">
        <v>3468000</v>
      </c>
      <c r="Q5306">
        <v>5093000</v>
      </c>
      <c r="R5306">
        <v>0.68</v>
      </c>
      <c r="S5306">
        <v>35.718000000000004</v>
      </c>
      <c r="T5306">
        <v>9.9400000000000013</v>
      </c>
      <c r="U5306">
        <v>21.308800000000002</v>
      </c>
      <c r="V5306">
        <f t="shared" si="555"/>
        <v>2.4837498867180461</v>
      </c>
      <c r="AC5306">
        <v>37.29</v>
      </c>
      <c r="AD5306">
        <v>34.83</v>
      </c>
      <c r="AH5306" s="85">
        <f>IF(AND(M5306&lt;Variables!$G$6,M5306&gt;Variables!$G$5),0,1)</f>
        <v>1</v>
      </c>
      <c r="AI5306" s="85">
        <f t="shared" si="554"/>
        <v>0</v>
      </c>
      <c r="AJ5306" s="85">
        <f>IF(I5306&gt;Variables!$G$7,0,1)</f>
        <v>1</v>
      </c>
      <c r="AK5306" s="85">
        <f>IF(F5306&gt;Variables!$G$8,0,1)</f>
        <v>0</v>
      </c>
      <c r="AL5306" s="85">
        <f>IF(G5306&gt;Variables!$G$9,0,1)</f>
        <v>1</v>
      </c>
      <c r="AM5306" s="85">
        <f>IF(AND(K5306&gt;Variables!$G$10,K5306&lt;Variables!$G$11),0,1)</f>
        <v>0</v>
      </c>
      <c r="AN5306" s="103">
        <f>IF(H5306&lt;Variables!$G$13,1,0)</f>
        <v>0</v>
      </c>
      <c r="AO5306" s="101">
        <f>IF(R5306&lt;Variables!$G$12,0,1)</f>
        <v>0</v>
      </c>
      <c r="AP5306" s="86">
        <f t="shared" si="556"/>
        <v>1</v>
      </c>
      <c r="AR5306">
        <v>0</v>
      </c>
      <c r="AS5306">
        <v>0</v>
      </c>
      <c r="AT5306">
        <v>1</v>
      </c>
      <c r="AU5306">
        <v>0</v>
      </c>
      <c r="BA5306">
        <v>-2.25</v>
      </c>
    </row>
    <row r="5307" spans="3:53" ht="12.75" x14ac:dyDescent="0.2">
      <c r="C5307" t="s">
        <v>942</v>
      </c>
      <c r="D5307" t="s">
        <v>918</v>
      </c>
      <c r="E5307">
        <v>21.06</v>
      </c>
      <c r="F5307">
        <v>11.23</v>
      </c>
      <c r="G5307">
        <v>7.94</v>
      </c>
      <c r="H5307">
        <v>2140</v>
      </c>
      <c r="I5307">
        <v>2.7240000000000002</v>
      </c>
      <c r="J5307" t="s">
        <v>78</v>
      </c>
      <c r="K5307">
        <v>50.93</v>
      </c>
      <c r="L5307">
        <v>21.029335</v>
      </c>
      <c r="M5307">
        <v>9.2561177041500783E-2</v>
      </c>
      <c r="N5307">
        <v>21.146196</v>
      </c>
      <c r="O5307">
        <v>-0.46058402182595781</v>
      </c>
      <c r="P5307">
        <v>487099</v>
      </c>
      <c r="Q5307">
        <v>481143</v>
      </c>
      <c r="R5307">
        <v>1.01</v>
      </c>
      <c r="S5307">
        <v>35.718000000000004</v>
      </c>
      <c r="T5307">
        <v>9.9400000000000013</v>
      </c>
      <c r="U5307">
        <v>21.308800000000002</v>
      </c>
      <c r="V5307">
        <f t="shared" si="555"/>
        <v>2.3739796048851756</v>
      </c>
      <c r="AC5307">
        <v>22.47</v>
      </c>
      <c r="AD5307">
        <v>21</v>
      </c>
      <c r="AH5307" s="85">
        <f>IF(AND(M5307&lt;Variables!$G$6,M5307&gt;Variables!$G$5),0,1)</f>
        <v>1</v>
      </c>
      <c r="AI5307" s="85">
        <f t="shared" si="554"/>
        <v>1</v>
      </c>
      <c r="AJ5307" s="85">
        <f>IF(I5307&gt;Variables!$G$7,0,1)</f>
        <v>0</v>
      </c>
      <c r="AK5307" s="85">
        <f>IF(F5307&gt;Variables!$G$8,0,1)</f>
        <v>0</v>
      </c>
      <c r="AL5307" s="85">
        <f>IF(G5307&gt;Variables!$G$9,0,1)</f>
        <v>1</v>
      </c>
      <c r="AM5307" s="85">
        <f>IF(AND(K5307&gt;Variables!$G$10,K5307&lt;Variables!$G$11),0,1)</f>
        <v>0</v>
      </c>
      <c r="AN5307" s="103">
        <f>IF(H5307&lt;Variables!$G$13,1,0)</f>
        <v>1</v>
      </c>
      <c r="AO5307" s="101">
        <f>IF(R5307&lt;Variables!$G$12,0,1)</f>
        <v>0</v>
      </c>
      <c r="AP5307" s="86">
        <f t="shared" si="556"/>
        <v>1</v>
      </c>
      <c r="AR5307">
        <v>1</v>
      </c>
      <c r="AS5307">
        <v>0</v>
      </c>
      <c r="AT5307">
        <v>0</v>
      </c>
      <c r="AU5307">
        <v>0</v>
      </c>
      <c r="BA5307">
        <v>2</v>
      </c>
    </row>
    <row r="5308" spans="3:53" ht="12.75" x14ac:dyDescent="0.2">
      <c r="C5308" t="s">
        <v>942</v>
      </c>
      <c r="D5308" t="s">
        <v>609</v>
      </c>
      <c r="E5308">
        <v>104</v>
      </c>
      <c r="F5308">
        <v>9.84</v>
      </c>
      <c r="G5308">
        <v>8.5299999999999994</v>
      </c>
      <c r="H5308">
        <v>6740</v>
      </c>
      <c r="I5308">
        <v>-78.218000000000004</v>
      </c>
      <c r="J5308" t="s">
        <v>78</v>
      </c>
      <c r="K5308">
        <v>46.42</v>
      </c>
      <c r="L5308">
        <v>104.46129999999999</v>
      </c>
      <c r="M5308">
        <v>-0.30623781247218262</v>
      </c>
      <c r="N5308">
        <v>104.035214</v>
      </c>
      <c r="O5308">
        <v>0.1020673634602163</v>
      </c>
      <c r="P5308">
        <v>633760</v>
      </c>
      <c r="Q5308">
        <v>875384</v>
      </c>
      <c r="R5308">
        <v>0.72</v>
      </c>
      <c r="S5308">
        <v>35.718000000000004</v>
      </c>
      <c r="T5308">
        <v>9.9400000000000013</v>
      </c>
      <c r="U5308">
        <v>21.308800000000002</v>
      </c>
      <c r="V5308">
        <f t="shared" si="555"/>
        <v>2.3347071781316142</v>
      </c>
      <c r="AC5308">
        <v>112.85</v>
      </c>
      <c r="AD5308">
        <v>100.22</v>
      </c>
      <c r="AH5308" s="85">
        <f>IF(AND(M5308&lt;Variables!$G$6,M5308&gt;Variables!$G$5),0,1)</f>
        <v>1</v>
      </c>
      <c r="AI5308" s="85">
        <f t="shared" si="554"/>
        <v>0</v>
      </c>
      <c r="AJ5308" s="85">
        <f>IF(I5308&gt;Variables!$G$7,0,1)</f>
        <v>1</v>
      </c>
      <c r="AK5308" s="85">
        <f>IF(F5308&gt;Variables!$G$8,0,1)</f>
        <v>0</v>
      </c>
      <c r="AL5308" s="85">
        <f>IF(G5308&gt;Variables!$G$9,0,1)</f>
        <v>1</v>
      </c>
      <c r="AM5308" s="85">
        <f>IF(AND(K5308&gt;Variables!$G$10,K5308&lt;Variables!$G$11),0,1)</f>
        <v>1</v>
      </c>
      <c r="AN5308" s="103">
        <f>IF(H5308&lt;Variables!$G$13,1,0)</f>
        <v>0</v>
      </c>
      <c r="AO5308" s="101">
        <f>IF(R5308&lt;Variables!$G$12,0,1)</f>
        <v>0</v>
      </c>
      <c r="AP5308" s="86">
        <f t="shared" si="556"/>
        <v>1</v>
      </c>
      <c r="AR5308">
        <v>0</v>
      </c>
      <c r="AS5308">
        <v>0</v>
      </c>
      <c r="AT5308">
        <v>1</v>
      </c>
      <c r="AU5308">
        <v>0</v>
      </c>
      <c r="BA5308">
        <v>-2.25</v>
      </c>
    </row>
    <row r="5309" spans="3:53" ht="12.75" x14ac:dyDescent="0.2">
      <c r="C5309" t="s">
        <v>943</v>
      </c>
      <c r="D5309" t="s">
        <v>615</v>
      </c>
      <c r="E5309">
        <v>37.450000000000003</v>
      </c>
      <c r="F5309">
        <v>10.95</v>
      </c>
      <c r="G5309">
        <v>7.87</v>
      </c>
      <c r="H5309">
        <v>3650</v>
      </c>
      <c r="I5309">
        <v>-1.161</v>
      </c>
      <c r="J5309" t="s">
        <v>78</v>
      </c>
      <c r="K5309">
        <v>42.44</v>
      </c>
      <c r="L5309">
        <v>38.124209999999998</v>
      </c>
      <c r="M5309">
        <v>-1.820916420300901</v>
      </c>
      <c r="N5309">
        <v>37.470960000000012</v>
      </c>
      <c r="O5309">
        <v>-0.1093113173508376</v>
      </c>
      <c r="P5309">
        <v>8919000</v>
      </c>
      <c r="Q5309">
        <v>6708000</v>
      </c>
      <c r="R5309">
        <v>1.33</v>
      </c>
      <c r="S5309">
        <v>34.969000000000008</v>
      </c>
      <c r="T5309">
        <v>9.9009999999999998</v>
      </c>
      <c r="U5309">
        <v>20.923200000000001</v>
      </c>
      <c r="V5309">
        <f t="shared" si="555"/>
        <v>2.2962656488667958</v>
      </c>
      <c r="AC5309">
        <v>37.78</v>
      </c>
      <c r="AD5309">
        <v>36</v>
      </c>
      <c r="AH5309" s="85">
        <f>IF(AND(M5309&lt;Variables!$G$6,M5309&gt;Variables!$G$5),0,1)</f>
        <v>1</v>
      </c>
      <c r="AI5309" s="85">
        <f t="shared" si="554"/>
        <v>0</v>
      </c>
      <c r="AJ5309" s="85">
        <f>IF(I5309&gt;Variables!$G$7,0,1)</f>
        <v>1</v>
      </c>
      <c r="AK5309" s="85">
        <f>IF(F5309&gt;Variables!$G$8,0,1)</f>
        <v>0</v>
      </c>
      <c r="AL5309" s="85">
        <f>IF(G5309&gt;Variables!$G$9,0,1)</f>
        <v>1</v>
      </c>
      <c r="AM5309" s="85">
        <f>IF(AND(K5309&gt;Variables!$G$10,K5309&lt;Variables!$G$11),0,1)</f>
        <v>1</v>
      </c>
      <c r="AN5309" s="103">
        <f>IF(H5309&lt;Variables!$G$13,1,0)</f>
        <v>0</v>
      </c>
      <c r="AO5309" s="101">
        <f>IF(R5309&lt;Variables!$G$12,0,1)</f>
        <v>0</v>
      </c>
      <c r="AP5309" s="86">
        <f t="shared" si="556"/>
        <v>1</v>
      </c>
      <c r="AR5309">
        <v>0</v>
      </c>
      <c r="AS5309">
        <v>0</v>
      </c>
      <c r="AT5309">
        <v>1</v>
      </c>
      <c r="AU5309">
        <v>0</v>
      </c>
      <c r="BA5309">
        <v>-2.25</v>
      </c>
    </row>
    <row r="5310" spans="3:53" ht="12.75" x14ac:dyDescent="0.2">
      <c r="C5310" t="s">
        <v>943</v>
      </c>
      <c r="D5310" t="s">
        <v>744</v>
      </c>
      <c r="E5310">
        <v>14.8</v>
      </c>
      <c r="F5310">
        <v>10.71</v>
      </c>
      <c r="G5310">
        <v>8.43</v>
      </c>
      <c r="H5310">
        <v>2490</v>
      </c>
      <c r="I5310">
        <v>-22.321999999999999</v>
      </c>
      <c r="J5310" t="s">
        <v>78</v>
      </c>
      <c r="K5310">
        <v>41.65</v>
      </c>
      <c r="L5310">
        <v>14.930249999999999</v>
      </c>
      <c r="M5310">
        <v>-0.93936806148589758</v>
      </c>
      <c r="N5310">
        <v>14.995862000000001</v>
      </c>
      <c r="O5310">
        <v>-1.372792040897681</v>
      </c>
      <c r="P5310">
        <v>8129000</v>
      </c>
      <c r="Q5310">
        <v>10412000</v>
      </c>
      <c r="R5310">
        <v>0.78</v>
      </c>
      <c r="S5310">
        <v>34.969000000000008</v>
      </c>
      <c r="T5310">
        <v>9.9009999999999998</v>
      </c>
      <c r="U5310">
        <v>20.923200000000001</v>
      </c>
      <c r="V5310">
        <f t="shared" si="555"/>
        <v>2.2822648966695129</v>
      </c>
      <c r="AC5310">
        <v>15.8</v>
      </c>
      <c r="AD5310">
        <v>10.26</v>
      </c>
      <c r="AH5310" s="85">
        <f>IF(AND(M5310&lt;Variables!$G$6,M5310&gt;Variables!$G$5),0,1)</f>
        <v>1</v>
      </c>
      <c r="AI5310" s="85">
        <f t="shared" si="554"/>
        <v>1</v>
      </c>
      <c r="AJ5310" s="85">
        <f>IF(I5310&gt;Variables!$G$7,0,1)</f>
        <v>1</v>
      </c>
      <c r="AK5310" s="85">
        <f>IF(F5310&gt;Variables!$G$8,0,1)</f>
        <v>0</v>
      </c>
      <c r="AL5310" s="85">
        <f>IF(G5310&gt;Variables!$G$9,0,1)</f>
        <v>1</v>
      </c>
      <c r="AM5310" s="85">
        <f>IF(AND(K5310&gt;Variables!$G$10,K5310&lt;Variables!$G$11),0,1)</f>
        <v>1</v>
      </c>
      <c r="AN5310" s="103">
        <f>IF(H5310&lt;Variables!$G$13,1,0)</f>
        <v>1</v>
      </c>
      <c r="AO5310" s="101">
        <f>IF(R5310&lt;Variables!$G$12,0,1)</f>
        <v>0</v>
      </c>
      <c r="AP5310" s="86">
        <f t="shared" si="556"/>
        <v>1</v>
      </c>
      <c r="AR5310">
        <v>0</v>
      </c>
      <c r="AS5310">
        <v>0</v>
      </c>
      <c r="AT5310">
        <v>1</v>
      </c>
      <c r="AU5310">
        <v>0</v>
      </c>
      <c r="BA5310">
        <v>-2.25</v>
      </c>
    </row>
    <row r="5311" spans="3:53" ht="12.75" x14ac:dyDescent="0.2">
      <c r="C5311" t="s">
        <v>943</v>
      </c>
      <c r="D5311" t="s">
        <v>114</v>
      </c>
      <c r="E5311">
        <v>28.21</v>
      </c>
      <c r="F5311">
        <v>9.91</v>
      </c>
      <c r="G5311">
        <v>-2.67</v>
      </c>
      <c r="H5311">
        <v>6070</v>
      </c>
      <c r="I5311">
        <v>-21.861000000000001</v>
      </c>
      <c r="J5311" t="s">
        <v>78</v>
      </c>
      <c r="K5311">
        <v>31.57</v>
      </c>
      <c r="L5311">
        <v>28.396294999999999</v>
      </c>
      <c r="M5311">
        <v>-0.60323010449074654</v>
      </c>
      <c r="N5311">
        <v>28.671478</v>
      </c>
      <c r="O5311">
        <v>-1.5572200358837289</v>
      </c>
      <c r="P5311">
        <v>1923000</v>
      </c>
      <c r="Q5311">
        <v>1309000</v>
      </c>
      <c r="R5311">
        <v>1.47</v>
      </c>
      <c r="S5311">
        <v>34.969000000000008</v>
      </c>
      <c r="T5311">
        <v>9.9009999999999998</v>
      </c>
      <c r="U5311">
        <v>20.923200000000001</v>
      </c>
      <c r="V5311">
        <f t="shared" si="555"/>
        <v>2.1596417536919517</v>
      </c>
      <c r="AC5311">
        <v>29.52</v>
      </c>
      <c r="AD5311">
        <v>28.21</v>
      </c>
      <c r="AH5311" s="85">
        <f>IF(AND(M5311&lt;Variables!$G$6,M5311&gt;Variables!$G$5),0,1)</f>
        <v>1</v>
      </c>
      <c r="AI5311" s="85">
        <f t="shared" si="554"/>
        <v>1</v>
      </c>
      <c r="AJ5311" s="85">
        <f>IF(I5311&gt;Variables!$G$7,0,1)</f>
        <v>1</v>
      </c>
      <c r="AK5311" s="85">
        <f>IF(F5311&gt;Variables!$G$8,0,1)</f>
        <v>0</v>
      </c>
      <c r="AL5311" s="85">
        <f>IF(G5311&gt;Variables!$G$9,0,1)</f>
        <v>1</v>
      </c>
      <c r="AM5311" s="85">
        <f>IF(AND(K5311&gt;Variables!$G$10,K5311&lt;Variables!$G$11),0,1)</f>
        <v>1</v>
      </c>
      <c r="AN5311" s="103">
        <f>IF(H5311&lt;Variables!$G$13,1,0)</f>
        <v>0</v>
      </c>
      <c r="AO5311" s="101">
        <f>IF(R5311&lt;Variables!$G$12,0,1)</f>
        <v>0</v>
      </c>
      <c r="AP5311" s="86">
        <f t="shared" si="556"/>
        <v>1</v>
      </c>
      <c r="AR5311">
        <v>1</v>
      </c>
      <c r="AS5311">
        <v>0</v>
      </c>
      <c r="AT5311">
        <v>0</v>
      </c>
      <c r="AU5311">
        <v>0</v>
      </c>
      <c r="BA5311">
        <v>2.13</v>
      </c>
    </row>
    <row r="5312" spans="3:53" ht="12.75" x14ac:dyDescent="0.2">
      <c r="C5312" t="s">
        <v>943</v>
      </c>
      <c r="D5312" t="s">
        <v>609</v>
      </c>
      <c r="E5312">
        <v>103.84</v>
      </c>
      <c r="F5312">
        <v>9.74</v>
      </c>
      <c r="G5312">
        <v>8.2200000000000006</v>
      </c>
      <c r="H5312">
        <v>6740</v>
      </c>
      <c r="I5312">
        <v>-78.263999999999996</v>
      </c>
      <c r="J5312" t="s">
        <v>78</v>
      </c>
      <c r="K5312">
        <v>42.89</v>
      </c>
      <c r="L5312">
        <v>104.43946</v>
      </c>
      <c r="M5312">
        <v>-0.56440353100257001</v>
      </c>
      <c r="N5312">
        <v>104.157478</v>
      </c>
      <c r="O5312">
        <v>-0.29520492038028939</v>
      </c>
      <c r="P5312">
        <v>677550</v>
      </c>
      <c r="Q5312">
        <v>875384</v>
      </c>
      <c r="R5312">
        <v>0.77</v>
      </c>
      <c r="S5312">
        <v>34.969000000000008</v>
      </c>
      <c r="T5312">
        <v>9.9009999999999998</v>
      </c>
      <c r="U5312">
        <v>20.923200000000001</v>
      </c>
      <c r="V5312">
        <f t="shared" si="555"/>
        <v>2.2964256103095901</v>
      </c>
      <c r="AC5312">
        <v>112.85</v>
      </c>
      <c r="AD5312">
        <v>100.22</v>
      </c>
      <c r="AH5312" s="85">
        <f>IF(AND(M5312&lt;Variables!$G$6,M5312&gt;Variables!$G$5),0,1)</f>
        <v>1</v>
      </c>
      <c r="AI5312" s="85">
        <f t="shared" si="554"/>
        <v>0</v>
      </c>
      <c r="AJ5312" s="85">
        <f>IF(I5312&gt;Variables!$G$7,0,1)</f>
        <v>1</v>
      </c>
      <c r="AK5312" s="85">
        <f>IF(F5312&gt;Variables!$G$8,0,1)</f>
        <v>0</v>
      </c>
      <c r="AL5312" s="85">
        <f>IF(G5312&gt;Variables!$G$9,0,1)</f>
        <v>1</v>
      </c>
      <c r="AM5312" s="85">
        <f>IF(AND(K5312&gt;Variables!$G$10,K5312&lt;Variables!$G$11),0,1)</f>
        <v>1</v>
      </c>
      <c r="AN5312" s="103">
        <f>IF(H5312&lt;Variables!$G$13,1,0)</f>
        <v>0</v>
      </c>
      <c r="AO5312" s="101">
        <f>IF(R5312&lt;Variables!$G$12,0,1)</f>
        <v>0</v>
      </c>
      <c r="AP5312" s="86">
        <f t="shared" si="556"/>
        <v>1</v>
      </c>
      <c r="AR5312">
        <v>0</v>
      </c>
      <c r="AS5312">
        <v>0</v>
      </c>
      <c r="AT5312">
        <v>1</v>
      </c>
      <c r="AU5312">
        <v>0</v>
      </c>
      <c r="BA5312">
        <v>-2.25</v>
      </c>
    </row>
    <row r="5313" spans="3:53" ht="12.75" x14ac:dyDescent="0.2">
      <c r="C5313" t="s">
        <v>943</v>
      </c>
      <c r="D5313" t="s">
        <v>934</v>
      </c>
      <c r="E5313">
        <v>42.09</v>
      </c>
      <c r="F5313">
        <v>8.5</v>
      </c>
      <c r="G5313">
        <v>8.59</v>
      </c>
      <c r="H5313">
        <v>7970</v>
      </c>
      <c r="I5313">
        <v>3.5000000000000003E-2</v>
      </c>
      <c r="J5313" t="s">
        <v>78</v>
      </c>
      <c r="K5313">
        <v>51.27</v>
      </c>
      <c r="L5313">
        <v>42.202395000000003</v>
      </c>
      <c r="M5313">
        <v>-0.21893307240028281</v>
      </c>
      <c r="N5313">
        <v>41.923976000000003</v>
      </c>
      <c r="O5313">
        <v>0.44371745656947281</v>
      </c>
      <c r="P5313">
        <v>607247</v>
      </c>
      <c r="Q5313">
        <v>1791000</v>
      </c>
      <c r="R5313">
        <v>0.34</v>
      </c>
      <c r="S5313">
        <v>34.969000000000008</v>
      </c>
      <c r="T5313">
        <v>9.9009999999999998</v>
      </c>
      <c r="U5313">
        <v>20.923200000000001</v>
      </c>
      <c r="V5313">
        <f t="shared" si="555"/>
        <v>2.3866524538480345</v>
      </c>
      <c r="AC5313">
        <v>45.75</v>
      </c>
      <c r="AD5313">
        <v>41.682400000000001</v>
      </c>
      <c r="AH5313" s="85">
        <f>IF(AND(M5313&lt;Variables!$G$6,M5313&gt;Variables!$G$5),0,1)</f>
        <v>1</v>
      </c>
      <c r="AI5313" s="85">
        <f t="shared" si="554"/>
        <v>0</v>
      </c>
      <c r="AJ5313" s="85">
        <f>IF(I5313&gt;Variables!$G$7,0,1)</f>
        <v>0</v>
      </c>
      <c r="AK5313" s="85">
        <f>IF(F5313&gt;Variables!$G$8,0,1)</f>
        <v>1</v>
      </c>
      <c r="AL5313" s="85">
        <f>IF(G5313&gt;Variables!$G$9,0,1)</f>
        <v>1</v>
      </c>
      <c r="AM5313" s="85">
        <f>IF(AND(K5313&gt;Variables!$G$10,K5313&lt;Variables!$G$11),0,1)</f>
        <v>0</v>
      </c>
      <c r="AN5313" s="103">
        <f>IF(H5313&lt;Variables!$G$13,1,0)</f>
        <v>0</v>
      </c>
      <c r="AO5313" s="101">
        <f>IF(R5313&lt;Variables!$G$12,0,1)</f>
        <v>0</v>
      </c>
      <c r="AP5313" s="86">
        <f t="shared" si="556"/>
        <v>1</v>
      </c>
      <c r="AR5313">
        <v>1</v>
      </c>
      <c r="AS5313">
        <v>0</v>
      </c>
      <c r="AT5313">
        <v>0</v>
      </c>
      <c r="AU5313">
        <v>0</v>
      </c>
      <c r="BA5313">
        <v>1.33</v>
      </c>
    </row>
    <row r="5314" spans="3:53" ht="12.75" x14ac:dyDescent="0.2">
      <c r="C5314" t="s">
        <v>943</v>
      </c>
      <c r="D5314" t="s">
        <v>614</v>
      </c>
      <c r="E5314">
        <v>10.6</v>
      </c>
      <c r="F5314">
        <v>8.7200000000000006</v>
      </c>
      <c r="G5314">
        <v>5.16</v>
      </c>
      <c r="H5314">
        <v>2500</v>
      </c>
      <c r="I5314">
        <v>-50.554000000000002</v>
      </c>
      <c r="J5314" t="s">
        <v>78</v>
      </c>
      <c r="K5314">
        <v>44.69</v>
      </c>
      <c r="L5314">
        <v>10.65944</v>
      </c>
      <c r="M5314">
        <v>-0.55762779282964559</v>
      </c>
      <c r="N5314">
        <v>10.61908</v>
      </c>
      <c r="O5314">
        <v>-0.1796765821521156</v>
      </c>
      <c r="P5314">
        <v>3121000</v>
      </c>
      <c r="Q5314">
        <v>3620000</v>
      </c>
      <c r="R5314">
        <v>0.86</v>
      </c>
      <c r="S5314">
        <v>34.969000000000008</v>
      </c>
      <c r="T5314">
        <v>9.9009999999999998</v>
      </c>
      <c r="U5314">
        <v>20.923200000000001</v>
      </c>
      <c r="V5314">
        <f t="shared" si="555"/>
        <v>2.3179353442747459</v>
      </c>
      <c r="AC5314">
        <v>11.42</v>
      </c>
      <c r="AD5314">
        <v>10.199999999999999</v>
      </c>
      <c r="AH5314" s="85">
        <f>IF(AND(M5314&lt;Variables!$G$6,M5314&gt;Variables!$G$5),0,1)</f>
        <v>1</v>
      </c>
      <c r="AI5314" s="85">
        <f t="shared" si="554"/>
        <v>0</v>
      </c>
      <c r="AJ5314" s="85">
        <f>IF(I5314&gt;Variables!$G$7,0,1)</f>
        <v>1</v>
      </c>
      <c r="AK5314" s="85">
        <f>IF(F5314&gt;Variables!$G$8,0,1)</f>
        <v>1</v>
      </c>
      <c r="AL5314" s="85">
        <f>IF(G5314&gt;Variables!$G$9,0,1)</f>
        <v>1</v>
      </c>
      <c r="AM5314" s="85">
        <f>IF(AND(K5314&gt;Variables!$G$10,K5314&lt;Variables!$G$11),0,1)</f>
        <v>1</v>
      </c>
      <c r="AN5314" s="103">
        <f>IF(H5314&lt;Variables!$G$13,1,0)</f>
        <v>0</v>
      </c>
      <c r="AO5314" s="101">
        <f>IF(R5314&lt;Variables!$G$12,0,1)</f>
        <v>0</v>
      </c>
      <c r="AP5314" s="86">
        <f t="shared" si="556"/>
        <v>1</v>
      </c>
      <c r="AR5314">
        <v>0</v>
      </c>
      <c r="AS5314">
        <v>0</v>
      </c>
      <c r="AT5314">
        <v>1</v>
      </c>
      <c r="AU5314">
        <v>0</v>
      </c>
      <c r="BA5314">
        <v>-2.25</v>
      </c>
    </row>
    <row r="5315" spans="3:53" ht="12.75" x14ac:dyDescent="0.2">
      <c r="C5315" t="s">
        <v>943</v>
      </c>
      <c r="D5315" t="s">
        <v>226</v>
      </c>
      <c r="E5315">
        <v>4.03</v>
      </c>
      <c r="F5315">
        <v>19.86</v>
      </c>
      <c r="G5315">
        <v>14.49</v>
      </c>
      <c r="H5315">
        <v>76.45</v>
      </c>
      <c r="I5315">
        <v>570.36300000000006</v>
      </c>
      <c r="J5315" t="s">
        <v>76</v>
      </c>
      <c r="K5315">
        <v>45.34</v>
      </c>
      <c r="L5315">
        <v>4.157235</v>
      </c>
      <c r="M5315">
        <v>-3.0605679015018339</v>
      </c>
      <c r="N5315">
        <v>3.9383599999999999</v>
      </c>
      <c r="O5315">
        <v>2.3268568642785299</v>
      </c>
      <c r="P5315">
        <v>5010000</v>
      </c>
      <c r="Q5315">
        <v>34730000</v>
      </c>
      <c r="R5315">
        <v>0.14000000000000001</v>
      </c>
      <c r="S5315">
        <v>34.969000000000008</v>
      </c>
      <c r="T5315">
        <v>9.9009999999999998</v>
      </c>
      <c r="U5315">
        <v>20.923200000000001</v>
      </c>
      <c r="V5315">
        <f t="shared" si="555"/>
        <v>2.3571077977752037</v>
      </c>
      <c r="AC5315">
        <v>4.63</v>
      </c>
      <c r="AD5315">
        <v>3.95</v>
      </c>
      <c r="AH5315" s="85">
        <f>IF(AND(M5315&lt;Variables!$G$6,M5315&gt;Variables!$G$5),0,1)</f>
        <v>0</v>
      </c>
      <c r="AI5315" s="85">
        <f t="shared" ref="AI5315:AI5378" si="557">IF(L5315&gt;N5315,0,1)</f>
        <v>0</v>
      </c>
      <c r="AJ5315" s="85">
        <f>IF(I5315&gt;Variables!$G$7,0,1)</f>
        <v>0</v>
      </c>
      <c r="AK5315" s="85">
        <f>IF(F5315&gt;Variables!$G$8,0,1)</f>
        <v>0</v>
      </c>
      <c r="AL5315" s="85">
        <f>IF(G5315&gt;Variables!$G$9,0,1)</f>
        <v>0</v>
      </c>
      <c r="AM5315" s="85">
        <f>IF(AND(K5315&gt;Variables!$G$10,K5315&lt;Variables!$G$11),0,1)</f>
        <v>1</v>
      </c>
      <c r="AN5315" s="103">
        <f>IF(H5315&lt;Variables!$G$13,1,0)</f>
        <v>1</v>
      </c>
      <c r="AO5315" s="101">
        <f>IF(R5315&lt;Variables!$G$12,0,1)</f>
        <v>0</v>
      </c>
      <c r="AP5315" s="86">
        <f t="shared" si="556"/>
        <v>0</v>
      </c>
      <c r="AR5315">
        <v>1</v>
      </c>
      <c r="AS5315">
        <v>0</v>
      </c>
      <c r="AT5315">
        <v>0</v>
      </c>
      <c r="AU5315">
        <v>0</v>
      </c>
      <c r="BA5315">
        <v>2</v>
      </c>
    </row>
    <row r="5316" spans="3:53" ht="12.75" x14ac:dyDescent="0.2">
      <c r="C5316" t="s">
        <v>943</v>
      </c>
      <c r="D5316" t="s">
        <v>922</v>
      </c>
      <c r="E5316">
        <v>27.13</v>
      </c>
      <c r="F5316">
        <v>17.18</v>
      </c>
      <c r="G5316">
        <v>-1.1200000000000001</v>
      </c>
      <c r="H5316">
        <v>5110</v>
      </c>
      <c r="I5316">
        <v>76.652000000000001</v>
      </c>
      <c r="J5316" t="s">
        <v>76</v>
      </c>
      <c r="K5316">
        <v>55.51</v>
      </c>
      <c r="L5316">
        <v>27.039529999999999</v>
      </c>
      <c r="M5316">
        <v>1.7381958931845991E-3</v>
      </c>
      <c r="N5316">
        <v>26.553324</v>
      </c>
      <c r="O5316">
        <v>1.832825148369355</v>
      </c>
      <c r="P5316">
        <v>29757000</v>
      </c>
      <c r="Q5316">
        <v>3011000</v>
      </c>
      <c r="R5316">
        <v>9.8800000000000008</v>
      </c>
      <c r="S5316">
        <v>34.969000000000008</v>
      </c>
      <c r="T5316">
        <v>9.9009999999999998</v>
      </c>
      <c r="U5316">
        <v>20.923200000000001</v>
      </c>
      <c r="V5316">
        <f t="shared" si="555"/>
        <v>2.4240107472041124</v>
      </c>
      <c r="AC5316">
        <v>29.46</v>
      </c>
      <c r="AD5316">
        <v>26.3</v>
      </c>
      <c r="AH5316" s="85">
        <f>IF(AND(M5316&lt;Variables!$G$6,M5316&gt;Variables!$G$5),0,1)</f>
        <v>1</v>
      </c>
      <c r="AI5316" s="85">
        <f t="shared" si="557"/>
        <v>0</v>
      </c>
      <c r="AJ5316" s="85">
        <f>IF(I5316&gt;Variables!$G$7,0,1)</f>
        <v>0</v>
      </c>
      <c r="AK5316" s="85">
        <f>IF(F5316&gt;Variables!$G$8,0,1)</f>
        <v>0</v>
      </c>
      <c r="AL5316" s="85">
        <f>IF(G5316&gt;Variables!$G$9,0,1)</f>
        <v>1</v>
      </c>
      <c r="AM5316" s="85">
        <f>IF(AND(K5316&gt;Variables!$G$10,K5316&lt;Variables!$G$11),0,1)</f>
        <v>0</v>
      </c>
      <c r="AN5316" s="103">
        <f>IF(H5316&lt;Variables!$G$13,1,0)</f>
        <v>0</v>
      </c>
      <c r="AO5316" s="101">
        <f>IF(R5316&lt;Variables!$G$12,0,1)</f>
        <v>1</v>
      </c>
      <c r="AP5316" s="86">
        <f t="shared" si="556"/>
        <v>0</v>
      </c>
      <c r="AR5316">
        <v>0</v>
      </c>
      <c r="AS5316">
        <v>0</v>
      </c>
      <c r="AT5316">
        <v>1</v>
      </c>
      <c r="AU5316">
        <v>0</v>
      </c>
      <c r="BA5316">
        <v>-2.25</v>
      </c>
    </row>
    <row r="5317" spans="3:53" ht="12.75" x14ac:dyDescent="0.2">
      <c r="C5317" t="s">
        <v>943</v>
      </c>
      <c r="D5317" t="s">
        <v>82</v>
      </c>
      <c r="E5317">
        <v>7.88</v>
      </c>
      <c r="F5317">
        <v>8.92</v>
      </c>
      <c r="G5317">
        <v>8.5399999999999991</v>
      </c>
      <c r="H5317">
        <v>2330</v>
      </c>
      <c r="I5317">
        <v>-83.947000000000003</v>
      </c>
      <c r="J5317" t="s">
        <v>76</v>
      </c>
      <c r="K5317">
        <v>60.68</v>
      </c>
      <c r="L5317">
        <v>7.8558650000000014</v>
      </c>
      <c r="M5317">
        <v>0.30594975855617029</v>
      </c>
      <c r="N5317">
        <v>7.7827719999999996</v>
      </c>
      <c r="O5317">
        <v>1.247987221005582</v>
      </c>
      <c r="P5317">
        <v>1618000</v>
      </c>
      <c r="Q5317">
        <v>2722000</v>
      </c>
      <c r="R5317">
        <v>0.59</v>
      </c>
      <c r="S5317">
        <v>34.969000000000008</v>
      </c>
      <c r="T5317">
        <v>9.9009999999999998</v>
      </c>
      <c r="U5317">
        <v>20.923200000000001</v>
      </c>
      <c r="V5317">
        <f t="shared" si="555"/>
        <v>2.460253440876595</v>
      </c>
      <c r="AC5317">
        <v>8.23</v>
      </c>
      <c r="AD5317">
        <v>7.7549999999999999</v>
      </c>
      <c r="AH5317" s="85">
        <f>IF(AND(M5317&lt;Variables!$G$6,M5317&gt;Variables!$G$5),0,1)</f>
        <v>1</v>
      </c>
      <c r="AI5317" s="85">
        <f t="shared" si="557"/>
        <v>0</v>
      </c>
      <c r="AJ5317" s="85">
        <f>IF(I5317&gt;Variables!$G$7,0,1)</f>
        <v>1</v>
      </c>
      <c r="AK5317" s="85">
        <f>IF(F5317&gt;Variables!$G$8,0,1)</f>
        <v>1</v>
      </c>
      <c r="AL5317" s="85">
        <f>IF(G5317&gt;Variables!$G$9,0,1)</f>
        <v>1</v>
      </c>
      <c r="AM5317" s="85">
        <f>IF(AND(K5317&gt;Variables!$G$10,K5317&lt;Variables!$G$11),0,1)</f>
        <v>0</v>
      </c>
      <c r="AN5317" s="103">
        <f>IF(H5317&lt;Variables!$G$13,1,0)</f>
        <v>1</v>
      </c>
      <c r="AO5317" s="101">
        <f>IF(R5317&lt;Variables!$G$12,0,1)</f>
        <v>0</v>
      </c>
      <c r="AP5317" s="86">
        <f t="shared" si="556"/>
        <v>0</v>
      </c>
      <c r="AR5317">
        <v>1</v>
      </c>
      <c r="AS5317">
        <v>0</v>
      </c>
      <c r="AT5317">
        <v>0</v>
      </c>
      <c r="AU5317">
        <v>0</v>
      </c>
      <c r="BA5317">
        <v>0.37</v>
      </c>
    </row>
    <row r="5318" spans="3:53" ht="12.75" x14ac:dyDescent="0.2">
      <c r="C5318" t="s">
        <v>943</v>
      </c>
      <c r="D5318" t="s">
        <v>933</v>
      </c>
      <c r="E5318">
        <v>36.65</v>
      </c>
      <c r="F5318">
        <v>11.03</v>
      </c>
      <c r="G5318">
        <v>9.76</v>
      </c>
      <c r="H5318">
        <v>5580</v>
      </c>
      <c r="I5318">
        <v>-48.518000000000001</v>
      </c>
      <c r="J5318" t="s">
        <v>78</v>
      </c>
      <c r="K5318">
        <v>60.81</v>
      </c>
      <c r="L5318">
        <v>36.612485</v>
      </c>
      <c r="M5318">
        <v>0.28000011471497738</v>
      </c>
      <c r="N5318">
        <v>36.207320000000003</v>
      </c>
      <c r="O5318">
        <v>1.4021474110759939</v>
      </c>
      <c r="P5318">
        <v>3660000</v>
      </c>
      <c r="Q5318">
        <v>5093000</v>
      </c>
      <c r="R5318">
        <v>0.72</v>
      </c>
      <c r="S5318">
        <v>34.969000000000008</v>
      </c>
      <c r="T5318">
        <v>9.9009999999999998</v>
      </c>
      <c r="U5318">
        <v>20.923200000000001</v>
      </c>
      <c r="V5318">
        <f t="shared" si="555"/>
        <v>2.4629701950360916</v>
      </c>
      <c r="AC5318">
        <v>37.29</v>
      </c>
      <c r="AD5318">
        <v>34.83</v>
      </c>
      <c r="AH5318" s="85">
        <f>IF(AND(M5318&lt;Variables!$G$6,M5318&gt;Variables!$G$5),0,1)</f>
        <v>1</v>
      </c>
      <c r="AI5318" s="85">
        <f t="shared" si="557"/>
        <v>0</v>
      </c>
      <c r="AJ5318" s="85">
        <f>IF(I5318&gt;Variables!$G$7,0,1)</f>
        <v>1</v>
      </c>
      <c r="AK5318" s="85">
        <f>IF(F5318&gt;Variables!$G$8,0,1)</f>
        <v>0</v>
      </c>
      <c r="AL5318" s="85">
        <f>IF(G5318&gt;Variables!$G$9,0,1)</f>
        <v>1</v>
      </c>
      <c r="AM5318" s="85">
        <f>IF(AND(K5318&gt;Variables!$G$10,K5318&lt;Variables!$G$11),0,1)</f>
        <v>0</v>
      </c>
      <c r="AN5318" s="103">
        <f>IF(H5318&lt;Variables!$G$13,1,0)</f>
        <v>0</v>
      </c>
      <c r="AO5318" s="101">
        <f>IF(R5318&lt;Variables!$G$12,0,1)</f>
        <v>0</v>
      </c>
      <c r="AP5318" s="86">
        <f t="shared" si="556"/>
        <v>1</v>
      </c>
      <c r="AR5318">
        <v>0</v>
      </c>
      <c r="AS5318">
        <v>0</v>
      </c>
      <c r="AT5318">
        <v>1</v>
      </c>
      <c r="AU5318">
        <v>0</v>
      </c>
      <c r="BA5318">
        <v>-2.25</v>
      </c>
    </row>
    <row r="5319" spans="3:53" ht="12.75" x14ac:dyDescent="0.2">
      <c r="C5319" t="s">
        <v>943</v>
      </c>
      <c r="D5319" t="s">
        <v>188</v>
      </c>
      <c r="E5319">
        <v>8.43</v>
      </c>
      <c r="F5319">
        <v>9.2799999999999994</v>
      </c>
      <c r="G5319">
        <v>6.71</v>
      </c>
      <c r="H5319">
        <v>4800</v>
      </c>
      <c r="I5319">
        <v>-85.918000000000006</v>
      </c>
      <c r="J5319" t="s">
        <v>78</v>
      </c>
      <c r="K5319">
        <v>52.84</v>
      </c>
      <c r="L5319">
        <v>8.4375399999999985</v>
      </c>
      <c r="M5319">
        <v>-8.9362539318317558E-2</v>
      </c>
      <c r="N5319">
        <v>8.3293140000000001</v>
      </c>
      <c r="O5319">
        <v>1.208815035667999</v>
      </c>
      <c r="P5319">
        <v>16899000</v>
      </c>
      <c r="Q5319">
        <v>9582000</v>
      </c>
      <c r="R5319">
        <v>1.76</v>
      </c>
      <c r="S5319">
        <v>34.969000000000008</v>
      </c>
      <c r="T5319">
        <v>9.9009999999999998</v>
      </c>
      <c r="U5319">
        <v>20.923200000000001</v>
      </c>
      <c r="V5319">
        <f t="shared" si="555"/>
        <v>2.3994787704207621</v>
      </c>
      <c r="AC5319">
        <v>12.2</v>
      </c>
      <c r="AD5319">
        <v>8.14</v>
      </c>
      <c r="AH5319" s="85">
        <f>IF(AND(M5319&lt;Variables!$G$6,M5319&gt;Variables!$G$5),0,1)</f>
        <v>1</v>
      </c>
      <c r="AI5319" s="85">
        <f t="shared" si="557"/>
        <v>0</v>
      </c>
      <c r="AJ5319" s="85">
        <f>IF(I5319&gt;Variables!$G$7,0,1)</f>
        <v>1</v>
      </c>
      <c r="AK5319" s="85">
        <f>IF(F5319&gt;Variables!$G$8,0,1)</f>
        <v>0</v>
      </c>
      <c r="AL5319" s="85">
        <f>IF(G5319&gt;Variables!$G$9,0,1)</f>
        <v>1</v>
      </c>
      <c r="AM5319" s="85">
        <f>IF(AND(K5319&gt;Variables!$G$10,K5319&lt;Variables!$G$11),0,1)</f>
        <v>0</v>
      </c>
      <c r="AN5319" s="103">
        <f>IF(H5319&lt;Variables!$G$13,1,0)</f>
        <v>0</v>
      </c>
      <c r="AO5319" s="101">
        <f>IF(R5319&lt;Variables!$G$12,0,1)</f>
        <v>0</v>
      </c>
      <c r="AP5319" s="86">
        <f t="shared" si="556"/>
        <v>1</v>
      </c>
      <c r="AR5319">
        <v>0</v>
      </c>
      <c r="AS5319">
        <v>0</v>
      </c>
      <c r="AT5319">
        <v>1</v>
      </c>
      <c r="AU5319">
        <v>0</v>
      </c>
      <c r="BA5319">
        <v>-2.25</v>
      </c>
    </row>
    <row r="5320" spans="3:53" ht="12.75" x14ac:dyDescent="0.2">
      <c r="C5320" t="s">
        <v>943</v>
      </c>
      <c r="D5320" t="s">
        <v>918</v>
      </c>
      <c r="E5320">
        <v>21.06</v>
      </c>
      <c r="F5320">
        <v>11.25</v>
      </c>
      <c r="G5320">
        <v>8</v>
      </c>
      <c r="H5320">
        <v>2140</v>
      </c>
      <c r="I5320">
        <v>2.7189999999999999</v>
      </c>
      <c r="J5320" t="s">
        <v>78</v>
      </c>
      <c r="K5320">
        <v>50.93</v>
      </c>
      <c r="L5320">
        <v>21.026335</v>
      </c>
      <c r="M5320">
        <v>0.1601087398255529</v>
      </c>
      <c r="N5320">
        <v>21.132296</v>
      </c>
      <c r="O5320">
        <v>-0.3421114298228547</v>
      </c>
      <c r="P5320">
        <v>505594</v>
      </c>
      <c r="Q5320">
        <v>481143</v>
      </c>
      <c r="R5320">
        <v>1.05</v>
      </c>
      <c r="S5320">
        <v>34.969000000000008</v>
      </c>
      <c r="T5320">
        <v>9.9009999999999998</v>
      </c>
      <c r="U5320">
        <v>20.923200000000001</v>
      </c>
      <c r="V5320">
        <f t="shared" si="555"/>
        <v>2.3720419463067621</v>
      </c>
      <c r="AC5320">
        <v>22.47</v>
      </c>
      <c r="AD5320">
        <v>21.0395</v>
      </c>
      <c r="AH5320" s="85">
        <f>IF(AND(M5320&lt;Variables!$G$6,M5320&gt;Variables!$G$5),0,1)</f>
        <v>1</v>
      </c>
      <c r="AI5320" s="85">
        <f t="shared" si="557"/>
        <v>1</v>
      </c>
      <c r="AJ5320" s="85">
        <f>IF(I5320&gt;Variables!$G$7,0,1)</f>
        <v>0</v>
      </c>
      <c r="AK5320" s="85">
        <f>IF(F5320&gt;Variables!$G$8,0,1)</f>
        <v>0</v>
      </c>
      <c r="AL5320" s="85">
        <f>IF(G5320&gt;Variables!$G$9,0,1)</f>
        <v>1</v>
      </c>
      <c r="AM5320" s="85">
        <f>IF(AND(K5320&gt;Variables!$G$10,K5320&lt;Variables!$G$11),0,1)</f>
        <v>0</v>
      </c>
      <c r="AN5320" s="103">
        <f>IF(H5320&lt;Variables!$G$13,1,0)</f>
        <v>1</v>
      </c>
      <c r="AO5320" s="101">
        <f>IF(R5320&lt;Variables!$G$12,0,1)</f>
        <v>0</v>
      </c>
      <c r="AP5320" s="86">
        <f t="shared" si="556"/>
        <v>1</v>
      </c>
      <c r="AR5320">
        <v>1</v>
      </c>
      <c r="AS5320">
        <v>0</v>
      </c>
      <c r="AT5320">
        <v>0</v>
      </c>
      <c r="AU5320">
        <v>0</v>
      </c>
      <c r="BA5320">
        <v>2</v>
      </c>
    </row>
    <row r="5321" spans="3:53" ht="12.75" x14ac:dyDescent="0.2">
      <c r="C5321" t="s">
        <v>943</v>
      </c>
      <c r="D5321" t="s">
        <v>748</v>
      </c>
      <c r="E5321">
        <v>16.18</v>
      </c>
      <c r="F5321">
        <v>18.88</v>
      </c>
      <c r="G5321">
        <v>7.29</v>
      </c>
      <c r="H5321">
        <v>1940</v>
      </c>
      <c r="I5321">
        <v>-43.481999999999999</v>
      </c>
      <c r="J5321" t="s">
        <v>78</v>
      </c>
      <c r="K5321">
        <v>33.75</v>
      </c>
      <c r="L5321">
        <v>16.756505000000001</v>
      </c>
      <c r="M5321">
        <v>-3.254885192347702</v>
      </c>
      <c r="N5321">
        <v>16.787976</v>
      </c>
      <c r="O5321">
        <v>-3.4362450839815479</v>
      </c>
      <c r="P5321">
        <v>34900000</v>
      </c>
      <c r="Q5321">
        <v>20810000</v>
      </c>
      <c r="R5321">
        <v>1.68</v>
      </c>
      <c r="S5321">
        <v>34.969000000000008</v>
      </c>
      <c r="T5321">
        <v>9.9009999999999998</v>
      </c>
      <c r="U5321">
        <v>20.923200000000001</v>
      </c>
      <c r="V5321">
        <f t="shared" si="555"/>
        <v>2.1305252529241621</v>
      </c>
      <c r="AC5321">
        <v>16.89</v>
      </c>
      <c r="AD5321">
        <v>15.2</v>
      </c>
      <c r="AH5321" s="85">
        <f>IF(AND(M5321&lt;Variables!$G$6,M5321&gt;Variables!$G$5),0,1)</f>
        <v>0</v>
      </c>
      <c r="AI5321" s="85">
        <f t="shared" si="557"/>
        <v>1</v>
      </c>
      <c r="AJ5321" s="85">
        <f>IF(I5321&gt;Variables!$G$7,0,1)</f>
        <v>1</v>
      </c>
      <c r="AK5321" s="85">
        <f>IF(F5321&gt;Variables!$G$8,0,1)</f>
        <v>0</v>
      </c>
      <c r="AL5321" s="85">
        <f>IF(G5321&gt;Variables!$G$9,0,1)</f>
        <v>1</v>
      </c>
      <c r="AM5321" s="85">
        <f>IF(AND(K5321&gt;Variables!$G$10,K5321&lt;Variables!$G$11),0,1)</f>
        <v>1</v>
      </c>
      <c r="AN5321" s="103">
        <f>IF(H5321&lt;Variables!$G$13,1,0)</f>
        <v>1</v>
      </c>
      <c r="AO5321" s="101">
        <f>IF(R5321&lt;Variables!$G$12,0,1)</f>
        <v>0</v>
      </c>
      <c r="AP5321" s="86">
        <f t="shared" si="556"/>
        <v>1</v>
      </c>
      <c r="AR5321">
        <v>1</v>
      </c>
      <c r="AS5321">
        <v>0</v>
      </c>
      <c r="AT5321">
        <v>0</v>
      </c>
      <c r="AU5321">
        <v>0</v>
      </c>
      <c r="BA5321">
        <v>2</v>
      </c>
    </row>
    <row r="5322" spans="3:53" ht="12.75" x14ac:dyDescent="0.2">
      <c r="C5322" t="s">
        <v>943</v>
      </c>
      <c r="D5322" t="s">
        <v>460</v>
      </c>
      <c r="E5322">
        <v>65.040000000000006</v>
      </c>
      <c r="F5322">
        <v>12.93</v>
      </c>
      <c r="G5322">
        <v>-2.2999999999999998</v>
      </c>
      <c r="H5322">
        <v>6210</v>
      </c>
      <c r="I5322">
        <v>-0.13200000000000001</v>
      </c>
      <c r="J5322" t="s">
        <v>78</v>
      </c>
      <c r="K5322">
        <v>49.11</v>
      </c>
      <c r="L5322">
        <v>65.393940000000001</v>
      </c>
      <c r="M5322">
        <v>-0.49536700189651728</v>
      </c>
      <c r="N5322">
        <v>64.549802000000014</v>
      </c>
      <c r="O5322">
        <v>0.80588628296641274</v>
      </c>
      <c r="P5322">
        <v>4708000</v>
      </c>
      <c r="Q5322">
        <v>2294000</v>
      </c>
      <c r="R5322">
        <v>2.0499999999999998</v>
      </c>
      <c r="S5322">
        <v>34.969000000000008</v>
      </c>
      <c r="T5322">
        <v>9.9009999999999998</v>
      </c>
      <c r="U5322">
        <v>20.923200000000001</v>
      </c>
      <c r="V5322">
        <f t="shared" si="555"/>
        <v>2.3693858903369946</v>
      </c>
      <c r="AC5322">
        <v>67</v>
      </c>
      <c r="AD5322">
        <v>63.54</v>
      </c>
      <c r="AH5322" s="85">
        <f>IF(AND(M5322&lt;Variables!$G$6,M5322&gt;Variables!$G$5),0,1)</f>
        <v>1</v>
      </c>
      <c r="AI5322" s="85">
        <f t="shared" si="557"/>
        <v>0</v>
      </c>
      <c r="AJ5322" s="85">
        <f>IF(I5322&gt;Variables!$G$7,0,1)</f>
        <v>1</v>
      </c>
      <c r="AK5322" s="85">
        <f>IF(F5322&gt;Variables!$G$8,0,1)</f>
        <v>0</v>
      </c>
      <c r="AL5322" s="85">
        <f>IF(G5322&gt;Variables!$G$9,0,1)</f>
        <v>1</v>
      </c>
      <c r="AM5322" s="85">
        <f>IF(AND(K5322&gt;Variables!$G$10,K5322&lt;Variables!$G$11),0,1)</f>
        <v>1</v>
      </c>
      <c r="AN5322" s="103">
        <f>IF(H5322&lt;Variables!$G$13,1,0)</f>
        <v>0</v>
      </c>
      <c r="AO5322" s="101">
        <f>IF(R5322&lt;Variables!$G$12,0,1)</f>
        <v>1</v>
      </c>
      <c r="AP5322" s="86">
        <f t="shared" si="556"/>
        <v>1</v>
      </c>
      <c r="AR5322">
        <v>0</v>
      </c>
      <c r="AS5322">
        <v>0</v>
      </c>
      <c r="AT5322">
        <v>1</v>
      </c>
      <c r="AU5322">
        <v>0</v>
      </c>
      <c r="BA5322">
        <v>-2.25</v>
      </c>
    </row>
    <row r="5323" spans="3:53" ht="12.75" x14ac:dyDescent="0.2">
      <c r="C5323" t="s">
        <v>943</v>
      </c>
      <c r="D5323" t="s">
        <v>320</v>
      </c>
      <c r="E5323">
        <v>310.01</v>
      </c>
      <c r="F5323">
        <v>11.78</v>
      </c>
      <c r="G5323">
        <v>6.53</v>
      </c>
      <c r="H5323">
        <v>20600</v>
      </c>
      <c r="I5323">
        <v>1.135</v>
      </c>
      <c r="J5323" t="s">
        <v>78</v>
      </c>
      <c r="K5323">
        <v>26.86</v>
      </c>
      <c r="L5323">
        <v>321.33568500000001</v>
      </c>
      <c r="M5323">
        <v>-3.1946918687228791</v>
      </c>
      <c r="N5323">
        <v>327.32733999999999</v>
      </c>
      <c r="O5323">
        <v>-4.9666917526657119</v>
      </c>
      <c r="P5323">
        <v>8864000</v>
      </c>
      <c r="Q5323">
        <v>13524000</v>
      </c>
      <c r="R5323">
        <v>0.66</v>
      </c>
      <c r="S5323">
        <v>34.969000000000008</v>
      </c>
      <c r="T5323">
        <v>9.9009999999999998</v>
      </c>
      <c r="U5323">
        <v>20.923200000000001</v>
      </c>
      <c r="V5323">
        <f t="shared" si="555"/>
        <v>1.9968356980823843</v>
      </c>
      <c r="AC5323">
        <v>314.77</v>
      </c>
      <c r="AD5323">
        <v>281</v>
      </c>
      <c r="AH5323" s="85">
        <f>IF(AND(M5323&lt;Variables!$G$6,M5323&gt;Variables!$G$5),0,1)</f>
        <v>0</v>
      </c>
      <c r="AI5323" s="85">
        <f t="shared" si="557"/>
        <v>1</v>
      </c>
      <c r="AJ5323" s="85">
        <f>IF(I5323&gt;Variables!$G$7,0,1)</f>
        <v>0</v>
      </c>
      <c r="AK5323" s="85">
        <f>IF(F5323&gt;Variables!$G$8,0,1)</f>
        <v>0</v>
      </c>
      <c r="AL5323" s="85">
        <f>IF(G5323&gt;Variables!$G$9,0,1)</f>
        <v>1</v>
      </c>
      <c r="AM5323" s="85">
        <f>IF(AND(K5323&gt;Variables!$G$10,K5323&lt;Variables!$G$11),0,1)</f>
        <v>1</v>
      </c>
      <c r="AN5323" s="103">
        <f>IF(H5323&lt;Variables!$G$13,1,0)</f>
        <v>0</v>
      </c>
      <c r="AO5323" s="101">
        <f>IF(R5323&lt;Variables!$G$12,0,1)</f>
        <v>0</v>
      </c>
      <c r="AP5323" s="86">
        <f t="shared" si="556"/>
        <v>1</v>
      </c>
      <c r="AR5323">
        <v>0</v>
      </c>
      <c r="AS5323">
        <v>0</v>
      </c>
      <c r="AT5323">
        <v>1</v>
      </c>
      <c r="AU5323">
        <v>0</v>
      </c>
      <c r="BA5323">
        <v>-2.25</v>
      </c>
    </row>
    <row r="5324" spans="3:53" ht="12.75" x14ac:dyDescent="0.2">
      <c r="C5324" t="s">
        <v>943</v>
      </c>
      <c r="D5324" t="s">
        <v>861</v>
      </c>
      <c r="E5324">
        <v>5.72</v>
      </c>
      <c r="F5324">
        <v>61.06</v>
      </c>
      <c r="G5324">
        <v>33.64</v>
      </c>
      <c r="H5324">
        <v>425.29</v>
      </c>
      <c r="I5324">
        <v>4.9660000000000002</v>
      </c>
      <c r="J5324" t="s">
        <v>78</v>
      </c>
      <c r="K5324">
        <v>68.75</v>
      </c>
      <c r="L5324">
        <v>5.4982449999999998</v>
      </c>
      <c r="M5324">
        <v>4.7607009145645556</v>
      </c>
      <c r="N5324">
        <v>5.4155319999999998</v>
      </c>
      <c r="O5324">
        <v>6.3607416593605208</v>
      </c>
      <c r="P5324">
        <v>48970000</v>
      </c>
      <c r="Q5324">
        <v>1490000</v>
      </c>
      <c r="R5324">
        <v>32.869999999999997</v>
      </c>
      <c r="S5324">
        <v>34.969000000000008</v>
      </c>
      <c r="T5324">
        <v>9.9009999999999998</v>
      </c>
      <c r="U5324">
        <v>20.923200000000001</v>
      </c>
      <c r="V5324">
        <f t="shared" si="555"/>
        <v>2.179679821697651</v>
      </c>
      <c r="AC5324">
        <v>6.13</v>
      </c>
      <c r="AD5324">
        <v>4.84</v>
      </c>
      <c r="AH5324" s="85">
        <f>IF(AND(M5324&lt;Variables!$G$6,M5324&gt;Variables!$G$5),0,1)</f>
        <v>1</v>
      </c>
      <c r="AI5324" s="85">
        <f t="shared" si="557"/>
        <v>0</v>
      </c>
      <c r="AJ5324" s="85">
        <f>IF(I5324&gt;Variables!$G$7,0,1)</f>
        <v>0</v>
      </c>
      <c r="AK5324" s="85">
        <f>IF(F5324&gt;Variables!$G$8,0,1)</f>
        <v>0</v>
      </c>
      <c r="AL5324" s="85">
        <f>IF(G5324&gt;Variables!$G$9,0,1)</f>
        <v>0</v>
      </c>
      <c r="AM5324" s="85">
        <f>IF(AND(K5324&gt;Variables!$G$10,K5324&lt;Variables!$G$11),0,1)</f>
        <v>0</v>
      </c>
      <c r="AN5324" s="103">
        <f>IF(H5324&lt;Variables!$G$13,1,0)</f>
        <v>1</v>
      </c>
      <c r="AO5324" s="101">
        <f>IF(R5324&lt;Variables!$G$12,0,1)</f>
        <v>1</v>
      </c>
      <c r="AP5324" s="86">
        <f t="shared" si="556"/>
        <v>1</v>
      </c>
      <c r="AR5324">
        <v>1</v>
      </c>
      <c r="AS5324">
        <v>0</v>
      </c>
      <c r="AT5324">
        <v>0</v>
      </c>
      <c r="AU5324">
        <v>0</v>
      </c>
      <c r="BA5324">
        <v>2</v>
      </c>
    </row>
    <row r="5325" spans="3:53" ht="12.75" x14ac:dyDescent="0.2">
      <c r="C5325" t="s">
        <v>943</v>
      </c>
      <c r="D5325" t="s">
        <v>679</v>
      </c>
      <c r="E5325">
        <v>0.12</v>
      </c>
      <c r="F5325">
        <v>48.25</v>
      </c>
      <c r="G5325">
        <v>33.89</v>
      </c>
      <c r="H5325">
        <v>-99999</v>
      </c>
      <c r="I5325">
        <v>-8.298</v>
      </c>
      <c r="J5325" t="s">
        <v>78</v>
      </c>
      <c r="K5325">
        <v>55.91</v>
      </c>
      <c r="L5325">
        <v>0.1193736842105263</v>
      </c>
      <c r="M5325">
        <v>0.94352100877386313</v>
      </c>
      <c r="N5325">
        <v>0.11698367346938771</v>
      </c>
      <c r="O5325">
        <v>3.0058267331914479</v>
      </c>
      <c r="P5325">
        <v>12615000</v>
      </c>
      <c r="Q5325">
        <v>1167000</v>
      </c>
      <c r="R5325">
        <v>10.81</v>
      </c>
      <c r="S5325">
        <v>34.969000000000008</v>
      </c>
      <c r="T5325">
        <v>9.9009999999999998</v>
      </c>
      <c r="U5325">
        <v>20.923200000000001</v>
      </c>
      <c r="V5325">
        <f t="shared" si="555"/>
        <v>2.3875919617124466</v>
      </c>
      <c r="AC5325">
        <v>0.125</v>
      </c>
      <c r="AD5325">
        <v>0.105</v>
      </c>
      <c r="AH5325" s="85">
        <f>IF(AND(M5325&lt;Variables!$G$6,M5325&gt;Variables!$G$5),0,1)</f>
        <v>1</v>
      </c>
      <c r="AI5325" s="85">
        <f t="shared" si="557"/>
        <v>0</v>
      </c>
      <c r="AJ5325" s="85">
        <f>IF(I5325&gt;Variables!$G$7,0,1)</f>
        <v>1</v>
      </c>
      <c r="AK5325" s="85">
        <f>IF(F5325&gt;Variables!$G$8,0,1)</f>
        <v>0</v>
      </c>
      <c r="AL5325" s="85">
        <f>IF(G5325&gt;Variables!$G$9,0,1)</f>
        <v>0</v>
      </c>
      <c r="AM5325" s="85">
        <f>IF(AND(K5325&gt;Variables!$G$10,K5325&lt;Variables!$G$11),0,1)</f>
        <v>0</v>
      </c>
      <c r="AN5325" s="103">
        <f>IF(H5325&lt;Variables!$G$13,1,0)</f>
        <v>1</v>
      </c>
      <c r="AO5325" s="101">
        <f>IF(R5325&lt;Variables!$G$12,0,1)</f>
        <v>1</v>
      </c>
      <c r="AP5325" s="86">
        <f t="shared" si="556"/>
        <v>1</v>
      </c>
      <c r="AR5325">
        <v>1</v>
      </c>
      <c r="AS5325">
        <v>0</v>
      </c>
      <c r="AT5325">
        <v>0</v>
      </c>
      <c r="AU5325">
        <v>0</v>
      </c>
      <c r="BA5325">
        <v>2</v>
      </c>
    </row>
    <row r="5326" spans="3:53" ht="12.75" x14ac:dyDescent="0.2">
      <c r="C5326" t="s">
        <v>943</v>
      </c>
      <c r="D5326" t="s">
        <v>932</v>
      </c>
      <c r="E5326">
        <v>3.99</v>
      </c>
      <c r="F5326">
        <v>40.299999999999997</v>
      </c>
      <c r="G5326">
        <v>15.12</v>
      </c>
      <c r="H5326">
        <v>13.08</v>
      </c>
      <c r="I5326">
        <v>-18.437000000000001</v>
      </c>
      <c r="J5326" t="s">
        <v>78</v>
      </c>
      <c r="K5326">
        <v>36.9</v>
      </c>
      <c r="L5326">
        <v>4.3472150000000003</v>
      </c>
      <c r="M5326">
        <v>-8.4471322444369612</v>
      </c>
      <c r="N5326">
        <v>4.199948</v>
      </c>
      <c r="O5326">
        <v>-5.2369219809388117</v>
      </c>
      <c r="P5326">
        <v>11030000</v>
      </c>
      <c r="Q5326">
        <v>276860</v>
      </c>
      <c r="R5326">
        <v>39.840000000000003</v>
      </c>
      <c r="S5326">
        <v>34.969000000000008</v>
      </c>
      <c r="T5326">
        <v>9.9009999999999998</v>
      </c>
      <c r="U5326">
        <v>20.923200000000001</v>
      </c>
      <c r="V5326">
        <f t="shared" si="555"/>
        <v>2.1313307735780262</v>
      </c>
      <c r="AC5326">
        <v>4.33</v>
      </c>
      <c r="AD5326">
        <v>3.6</v>
      </c>
      <c r="AH5326" s="85">
        <f>IF(AND(M5326&lt;Variables!$G$6,M5326&gt;Variables!$G$5),0,1)</f>
        <v>1</v>
      </c>
      <c r="AI5326" s="85">
        <f t="shared" si="557"/>
        <v>0</v>
      </c>
      <c r="AJ5326" s="85">
        <f>IF(I5326&gt;Variables!$G$7,0,1)</f>
        <v>1</v>
      </c>
      <c r="AK5326" s="85">
        <f>IF(F5326&gt;Variables!$G$8,0,1)</f>
        <v>0</v>
      </c>
      <c r="AL5326" s="85">
        <f>IF(G5326&gt;Variables!$G$9,0,1)</f>
        <v>0</v>
      </c>
      <c r="AM5326" s="85">
        <f>IF(AND(K5326&gt;Variables!$G$10,K5326&lt;Variables!$G$11),0,1)</f>
        <v>1</v>
      </c>
      <c r="AN5326" s="103">
        <f>IF(H5326&lt;Variables!$G$13,1,0)</f>
        <v>1</v>
      </c>
      <c r="AO5326" s="101">
        <f>IF(R5326&lt;Variables!$G$12,0,1)</f>
        <v>1</v>
      </c>
      <c r="AP5326" s="86">
        <f t="shared" si="556"/>
        <v>1</v>
      </c>
      <c r="AR5326">
        <v>0</v>
      </c>
      <c r="AS5326">
        <v>0</v>
      </c>
      <c r="AT5326">
        <v>1</v>
      </c>
      <c r="AU5326">
        <v>0</v>
      </c>
      <c r="BA5326">
        <v>-2.25</v>
      </c>
    </row>
    <row r="5327" spans="3:53" ht="12.75" x14ac:dyDescent="0.2">
      <c r="C5327" t="s">
        <v>943</v>
      </c>
      <c r="D5327" t="s">
        <v>817</v>
      </c>
      <c r="E5327">
        <v>3.33</v>
      </c>
      <c r="F5327">
        <v>26.79</v>
      </c>
      <c r="G5327">
        <v>26.12</v>
      </c>
      <c r="H5327">
        <v>57.82</v>
      </c>
      <c r="I5327">
        <v>-53.406999999999996</v>
      </c>
      <c r="J5327" t="s">
        <v>78</v>
      </c>
      <c r="K5327">
        <v>45.5</v>
      </c>
      <c r="L5327">
        <v>3.42713</v>
      </c>
      <c r="M5327">
        <v>-1.372285264930116</v>
      </c>
      <c r="N5327">
        <v>3.4179759999999999</v>
      </c>
      <c r="O5327">
        <v>-1.108141192331362</v>
      </c>
      <c r="P5327">
        <v>11010000</v>
      </c>
      <c r="Q5327">
        <v>3230000</v>
      </c>
      <c r="R5327">
        <v>3.41</v>
      </c>
      <c r="S5327">
        <v>34.969000000000008</v>
      </c>
      <c r="T5327">
        <v>9.9009999999999998</v>
      </c>
      <c r="U5327">
        <v>20.923200000000001</v>
      </c>
      <c r="V5327">
        <f t="shared" si="555"/>
        <v>2.3382251975851513</v>
      </c>
      <c r="AC5327">
        <v>3.3900999999999999</v>
      </c>
      <c r="AD5327">
        <v>3.03</v>
      </c>
      <c r="AH5327" s="85">
        <f>IF(AND(M5327&lt;Variables!$G$6,M5327&gt;Variables!$G$5),0,1)</f>
        <v>1</v>
      </c>
      <c r="AI5327" s="85">
        <f t="shared" si="557"/>
        <v>0</v>
      </c>
      <c r="AJ5327" s="85">
        <f>IF(I5327&gt;Variables!$G$7,0,1)</f>
        <v>1</v>
      </c>
      <c r="AK5327" s="85">
        <f>IF(F5327&gt;Variables!$G$8,0,1)</f>
        <v>0</v>
      </c>
      <c r="AL5327" s="85">
        <f>IF(G5327&gt;Variables!$G$9,0,1)</f>
        <v>0</v>
      </c>
      <c r="AM5327" s="85">
        <f>IF(AND(K5327&gt;Variables!$G$10,K5327&lt;Variables!$G$11),0,1)</f>
        <v>1</v>
      </c>
      <c r="AN5327" s="103">
        <f>IF(H5327&lt;Variables!$G$13,1,0)</f>
        <v>1</v>
      </c>
      <c r="AO5327" s="101">
        <f>IF(R5327&lt;Variables!$G$12,0,1)</f>
        <v>1</v>
      </c>
      <c r="AP5327" s="86">
        <f t="shared" si="556"/>
        <v>1</v>
      </c>
      <c r="AR5327">
        <v>0</v>
      </c>
      <c r="AS5327">
        <v>0</v>
      </c>
      <c r="AT5327">
        <v>1</v>
      </c>
      <c r="AU5327">
        <v>0</v>
      </c>
      <c r="BA5327">
        <v>-2.25</v>
      </c>
    </row>
    <row r="5328" spans="3:53" ht="12.75" x14ac:dyDescent="0.2">
      <c r="C5328" t="s">
        <v>943</v>
      </c>
      <c r="D5328" t="s">
        <v>251</v>
      </c>
      <c r="E5328">
        <v>20.149999999999999</v>
      </c>
      <c r="F5328">
        <v>69.989999999999995</v>
      </c>
      <c r="G5328">
        <v>22.1</v>
      </c>
      <c r="H5328">
        <v>4830</v>
      </c>
      <c r="I5328">
        <v>0.36299999999999999</v>
      </c>
      <c r="J5328" t="s">
        <v>78</v>
      </c>
      <c r="K5328">
        <v>43.34</v>
      </c>
      <c r="L5328">
        <v>20.961625000000002</v>
      </c>
      <c r="M5328">
        <v>-3.1019780193568121</v>
      </c>
      <c r="N5328">
        <v>20.828916</v>
      </c>
      <c r="O5328">
        <v>-2.4846036154737989</v>
      </c>
      <c r="P5328">
        <v>317981000</v>
      </c>
      <c r="Q5328">
        <v>24401000</v>
      </c>
      <c r="R5328">
        <v>13.03</v>
      </c>
      <c r="S5328">
        <v>34.969000000000008</v>
      </c>
      <c r="T5328">
        <v>9.9009999999999998</v>
      </c>
      <c r="U5328">
        <v>20.923200000000001</v>
      </c>
      <c r="V5328">
        <f t="shared" si="555"/>
        <v>2.3189901351207269</v>
      </c>
      <c r="AC5328">
        <v>22.85</v>
      </c>
      <c r="AD5328">
        <v>16.68</v>
      </c>
      <c r="AH5328" s="85">
        <f>IF(AND(M5328&lt;Variables!$G$6,M5328&gt;Variables!$G$5),0,1)</f>
        <v>0</v>
      </c>
      <c r="AI5328" s="85">
        <f t="shared" si="557"/>
        <v>0</v>
      </c>
      <c r="AJ5328" s="85">
        <f>IF(I5328&gt;Variables!$G$7,0,1)</f>
        <v>0</v>
      </c>
      <c r="AK5328" s="85">
        <f>IF(F5328&gt;Variables!$G$8,0,1)</f>
        <v>0</v>
      </c>
      <c r="AL5328" s="85">
        <f>IF(G5328&gt;Variables!$G$9,0,1)</f>
        <v>0</v>
      </c>
      <c r="AM5328" s="85">
        <f>IF(AND(K5328&gt;Variables!$G$10,K5328&lt;Variables!$G$11),0,1)</f>
        <v>1</v>
      </c>
      <c r="AN5328" s="103">
        <f>IF(H5328&lt;Variables!$G$13,1,0)</f>
        <v>0</v>
      </c>
      <c r="AO5328" s="101">
        <f>IF(R5328&lt;Variables!$G$12,0,1)</f>
        <v>1</v>
      </c>
      <c r="AP5328" s="86">
        <f t="shared" si="556"/>
        <v>1</v>
      </c>
      <c r="AR5328">
        <v>0</v>
      </c>
      <c r="AS5328">
        <v>0</v>
      </c>
      <c r="AT5328">
        <v>1</v>
      </c>
      <c r="AU5328">
        <v>0</v>
      </c>
      <c r="BA5328">
        <v>-2.25</v>
      </c>
    </row>
    <row r="5329" spans="3:53" ht="12.75" x14ac:dyDescent="0.2">
      <c r="C5329" t="s">
        <v>943</v>
      </c>
      <c r="D5329" t="s">
        <v>916</v>
      </c>
      <c r="E5329">
        <v>0.67</v>
      </c>
      <c r="F5329">
        <v>21.35</v>
      </c>
      <c r="G5329">
        <v>-5.0999999999999996</v>
      </c>
      <c r="H5329">
        <v>37.11</v>
      </c>
      <c r="I5329">
        <v>-81.647000000000006</v>
      </c>
      <c r="J5329" t="s">
        <v>78</v>
      </c>
      <c r="K5329">
        <v>43.15</v>
      </c>
      <c r="L5329">
        <v>0.66819004999999998</v>
      </c>
      <c r="M5329">
        <v>-0.49238236935733082</v>
      </c>
      <c r="N5329">
        <v>0.67552802000000001</v>
      </c>
      <c r="O5329">
        <v>-1.573290771861686</v>
      </c>
      <c r="P5329">
        <v>33280000</v>
      </c>
      <c r="Q5329">
        <v>2690000</v>
      </c>
      <c r="R5329">
        <v>12.37</v>
      </c>
      <c r="S5329">
        <v>34.969000000000008</v>
      </c>
      <c r="T5329">
        <v>9.9009999999999998</v>
      </c>
      <c r="U5329">
        <v>20.923200000000001</v>
      </c>
      <c r="V5329">
        <f t="shared" si="555"/>
        <v>2.2990952396667685</v>
      </c>
      <c r="AC5329">
        <v>0.68830000000000002</v>
      </c>
      <c r="AD5329">
        <v>0.60519999999999996</v>
      </c>
      <c r="AH5329" s="85">
        <f>IF(AND(M5329&lt;Variables!$G$6,M5329&gt;Variables!$G$5),0,1)</f>
        <v>1</v>
      </c>
      <c r="AI5329" s="85">
        <f t="shared" si="557"/>
        <v>1</v>
      </c>
      <c r="AJ5329" s="85">
        <f>IF(I5329&gt;Variables!$G$7,0,1)</f>
        <v>1</v>
      </c>
      <c r="AK5329" s="85">
        <f>IF(F5329&gt;Variables!$G$8,0,1)</f>
        <v>0</v>
      </c>
      <c r="AL5329" s="85">
        <f>IF(G5329&gt;Variables!$G$9,0,1)</f>
        <v>1</v>
      </c>
      <c r="AM5329" s="85">
        <f>IF(AND(K5329&gt;Variables!$G$10,K5329&lt;Variables!$G$11),0,1)</f>
        <v>1</v>
      </c>
      <c r="AN5329" s="103">
        <f>IF(H5329&lt;Variables!$G$13,1,0)</f>
        <v>1</v>
      </c>
      <c r="AO5329" s="101">
        <f>IF(R5329&lt;Variables!$G$12,0,1)</f>
        <v>1</v>
      </c>
      <c r="AP5329" s="86">
        <f t="shared" si="556"/>
        <v>1</v>
      </c>
      <c r="AR5329">
        <v>0</v>
      </c>
      <c r="AS5329">
        <v>0</v>
      </c>
      <c r="AT5329">
        <v>1</v>
      </c>
      <c r="AU5329">
        <v>0</v>
      </c>
      <c r="BA5329">
        <v>-2.25</v>
      </c>
    </row>
    <row r="5330" spans="3:53" ht="12.75" x14ac:dyDescent="0.2">
      <c r="C5330" t="s">
        <v>943</v>
      </c>
      <c r="D5330" t="s">
        <v>336</v>
      </c>
      <c r="E5330">
        <v>11.92</v>
      </c>
      <c r="F5330">
        <v>18.16</v>
      </c>
      <c r="G5330">
        <v>16.07</v>
      </c>
      <c r="H5330">
        <v>1970</v>
      </c>
      <c r="I5330">
        <v>-37.509</v>
      </c>
      <c r="J5330" t="s">
        <v>78</v>
      </c>
      <c r="K5330">
        <v>46.46</v>
      </c>
      <c r="L5330">
        <v>12.018065</v>
      </c>
      <c r="M5330">
        <v>-0.62210513922165755</v>
      </c>
      <c r="N5330">
        <v>11.982734000000001</v>
      </c>
      <c r="O5330">
        <v>-0.32909017257664208</v>
      </c>
      <c r="P5330">
        <v>8898000</v>
      </c>
      <c r="Q5330">
        <v>3998000</v>
      </c>
      <c r="R5330">
        <v>2.23</v>
      </c>
      <c r="S5330">
        <v>34.969000000000008</v>
      </c>
      <c r="T5330">
        <v>9.9009999999999998</v>
      </c>
      <c r="U5330">
        <v>20.923200000000001</v>
      </c>
      <c r="V5330">
        <f t="shared" ref="V5330:V5393" si="558">1.849 + (0.01036 * K5330) + (0.1184 * M5330) - (0.002888 * K5330 * M5330)</f>
        <v>2.3401402292868281</v>
      </c>
      <c r="AC5330">
        <v>12.54</v>
      </c>
      <c r="AD5330">
        <v>11.38</v>
      </c>
      <c r="AH5330" s="85">
        <f>IF(AND(M5330&lt;Variables!$G$6,M5330&gt;Variables!$G$5),0,1)</f>
        <v>1</v>
      </c>
      <c r="AI5330" s="85">
        <f t="shared" si="557"/>
        <v>0</v>
      </c>
      <c r="AJ5330" s="85">
        <f>IF(I5330&gt;Variables!$G$7,0,1)</f>
        <v>1</v>
      </c>
      <c r="AK5330" s="85">
        <f>IF(F5330&gt;Variables!$G$8,0,1)</f>
        <v>0</v>
      </c>
      <c r="AL5330" s="85">
        <f>IF(G5330&gt;Variables!$G$9,0,1)</f>
        <v>0</v>
      </c>
      <c r="AM5330" s="85">
        <f>IF(AND(K5330&gt;Variables!$G$10,K5330&lt;Variables!$G$11),0,1)</f>
        <v>1</v>
      </c>
      <c r="AN5330" s="103">
        <f>IF(H5330&lt;Variables!$G$13,1,0)</f>
        <v>1</v>
      </c>
      <c r="AO5330" s="101">
        <f>IF(R5330&lt;Variables!$G$12,0,1)</f>
        <v>1</v>
      </c>
      <c r="AP5330" s="86">
        <f t="shared" si="556"/>
        <v>1</v>
      </c>
      <c r="AR5330">
        <v>0</v>
      </c>
      <c r="AS5330">
        <v>0</v>
      </c>
      <c r="AT5330">
        <v>1</v>
      </c>
      <c r="AU5330">
        <v>0</v>
      </c>
      <c r="BA5330">
        <v>-2.25</v>
      </c>
    </row>
    <row r="5331" spans="3:53" ht="12.75" x14ac:dyDescent="0.2">
      <c r="C5331" t="s">
        <v>943</v>
      </c>
      <c r="D5331" t="s">
        <v>930</v>
      </c>
      <c r="E5331">
        <v>40.369999999999997</v>
      </c>
      <c r="F5331">
        <v>16.760000000000002</v>
      </c>
      <c r="G5331">
        <v>14.24</v>
      </c>
      <c r="H5331">
        <v>1570</v>
      </c>
      <c r="I5331">
        <v>-50.851999999999997</v>
      </c>
      <c r="J5331" t="s">
        <v>78</v>
      </c>
      <c r="K5331">
        <v>66.67</v>
      </c>
      <c r="L5331">
        <v>39.450899999999997</v>
      </c>
      <c r="M5331">
        <v>1.4425526413846219</v>
      </c>
      <c r="N5331">
        <v>38.934010000000001</v>
      </c>
      <c r="O5331">
        <v>2.789309398132898</v>
      </c>
      <c r="P5331">
        <v>3007000</v>
      </c>
      <c r="Q5331">
        <v>2643000</v>
      </c>
      <c r="R5331">
        <v>1.1399999999999999</v>
      </c>
      <c r="S5331">
        <v>34.969000000000008</v>
      </c>
      <c r="T5331">
        <v>9.9009999999999998</v>
      </c>
      <c r="U5331">
        <v>20.923200000000001</v>
      </c>
      <c r="V5331">
        <f t="shared" si="558"/>
        <v>2.4327460772119256</v>
      </c>
      <c r="AC5331">
        <v>40.5</v>
      </c>
      <c r="AD5331">
        <v>36.630000000000003</v>
      </c>
      <c r="AH5331" s="85">
        <f>IF(AND(M5331&lt;Variables!$G$6,M5331&gt;Variables!$G$5),0,1)</f>
        <v>1</v>
      </c>
      <c r="AI5331" s="85">
        <f t="shared" si="557"/>
        <v>0</v>
      </c>
      <c r="AJ5331" s="85">
        <f>IF(I5331&gt;Variables!$G$7,0,1)</f>
        <v>1</v>
      </c>
      <c r="AK5331" s="85">
        <f>IF(F5331&gt;Variables!$G$8,0,1)</f>
        <v>0</v>
      </c>
      <c r="AL5331" s="85">
        <f>IF(G5331&gt;Variables!$G$9,0,1)</f>
        <v>0</v>
      </c>
      <c r="AM5331" s="85">
        <f>IF(AND(K5331&gt;Variables!$G$10,K5331&lt;Variables!$G$11),0,1)</f>
        <v>0</v>
      </c>
      <c r="AN5331" s="103">
        <f>IF(H5331&lt;Variables!$G$13,1,0)</f>
        <v>1</v>
      </c>
      <c r="AO5331" s="101">
        <f>IF(R5331&lt;Variables!$G$12,0,1)</f>
        <v>0</v>
      </c>
      <c r="AP5331" s="86">
        <f t="shared" si="556"/>
        <v>1</v>
      </c>
      <c r="AR5331">
        <v>0</v>
      </c>
      <c r="AS5331">
        <v>0</v>
      </c>
      <c r="AT5331">
        <v>1</v>
      </c>
      <c r="AU5331">
        <v>0</v>
      </c>
      <c r="BA5331">
        <v>-2.25</v>
      </c>
    </row>
    <row r="5332" spans="3:53" ht="12.75" x14ac:dyDescent="0.2">
      <c r="C5332" t="s">
        <v>943</v>
      </c>
      <c r="D5332" t="s">
        <v>917</v>
      </c>
      <c r="E5332">
        <v>6.85</v>
      </c>
      <c r="F5332">
        <v>25.05</v>
      </c>
      <c r="G5332">
        <v>11.61</v>
      </c>
      <c r="H5332">
        <v>630.01</v>
      </c>
      <c r="I5332">
        <v>-66.909000000000006</v>
      </c>
      <c r="J5332" t="s">
        <v>78</v>
      </c>
      <c r="K5332">
        <v>39.65</v>
      </c>
      <c r="L5332">
        <v>7.0499549999999997</v>
      </c>
      <c r="M5332">
        <v>-2.4816470459740492</v>
      </c>
      <c r="N5332">
        <v>6.9496319999999994</v>
      </c>
      <c r="O5332">
        <v>-1.073898589162698</v>
      </c>
      <c r="P5332">
        <v>22030000</v>
      </c>
      <c r="Q5332">
        <v>4690000</v>
      </c>
      <c r="R5332">
        <v>4.7</v>
      </c>
      <c r="S5332">
        <v>34.969000000000008</v>
      </c>
      <c r="T5332">
        <v>9.9009999999999998</v>
      </c>
      <c r="U5332">
        <v>20.923200000000001</v>
      </c>
      <c r="V5332">
        <f t="shared" si="558"/>
        <v>2.2501184076735243</v>
      </c>
      <c r="AC5332">
        <v>7.2</v>
      </c>
      <c r="AD5332">
        <v>6.3</v>
      </c>
      <c r="AH5332" s="85">
        <f>IF(AND(M5332&lt;Variables!$G$6,M5332&gt;Variables!$G$5),0,1)</f>
        <v>0</v>
      </c>
      <c r="AI5332" s="85">
        <f t="shared" si="557"/>
        <v>0</v>
      </c>
      <c r="AJ5332" s="85">
        <f>IF(I5332&gt;Variables!$G$7,0,1)</f>
        <v>1</v>
      </c>
      <c r="AK5332" s="85">
        <f>IF(F5332&gt;Variables!$G$8,0,1)</f>
        <v>0</v>
      </c>
      <c r="AL5332" s="85">
        <f>IF(G5332&gt;Variables!$G$9,0,1)</f>
        <v>1</v>
      </c>
      <c r="AM5332" s="85">
        <f>IF(AND(K5332&gt;Variables!$G$10,K5332&lt;Variables!$G$11),0,1)</f>
        <v>1</v>
      </c>
      <c r="AN5332" s="103">
        <f>IF(H5332&lt;Variables!$G$13,1,0)</f>
        <v>1</v>
      </c>
      <c r="AO5332" s="101">
        <f>IF(R5332&lt;Variables!$G$12,0,1)</f>
        <v>1</v>
      </c>
      <c r="AP5332" s="86">
        <f t="shared" si="556"/>
        <v>1</v>
      </c>
      <c r="AR5332">
        <v>1</v>
      </c>
      <c r="AS5332">
        <v>0</v>
      </c>
      <c r="AT5332">
        <v>0</v>
      </c>
      <c r="AU5332">
        <v>0</v>
      </c>
      <c r="BA5332">
        <v>2</v>
      </c>
    </row>
    <row r="5333" spans="3:53" ht="12.75" x14ac:dyDescent="0.2">
      <c r="C5333" t="s">
        <v>943</v>
      </c>
      <c r="D5333" t="s">
        <v>928</v>
      </c>
      <c r="E5333">
        <v>10.34</v>
      </c>
      <c r="F5333">
        <v>15.73</v>
      </c>
      <c r="G5333">
        <v>14.62</v>
      </c>
      <c r="H5333">
        <v>2170</v>
      </c>
      <c r="I5333">
        <v>-54.722000000000001</v>
      </c>
      <c r="J5333" t="s">
        <v>78</v>
      </c>
      <c r="K5333">
        <v>50.61</v>
      </c>
      <c r="L5333">
        <v>10.39016</v>
      </c>
      <c r="M5333">
        <v>-0.38651955311564212</v>
      </c>
      <c r="N5333">
        <v>10.267916</v>
      </c>
      <c r="O5333">
        <v>0.79942220018161469</v>
      </c>
      <c r="P5333">
        <v>5287000</v>
      </c>
      <c r="Q5333">
        <v>5087000</v>
      </c>
      <c r="R5333">
        <v>1.04</v>
      </c>
      <c r="S5333">
        <v>34.969000000000008</v>
      </c>
      <c r="T5333">
        <v>9.9009999999999998</v>
      </c>
      <c r="U5333">
        <v>20.923200000000001</v>
      </c>
      <c r="V5333">
        <f t="shared" si="558"/>
        <v>2.3840500321473392</v>
      </c>
      <c r="AC5333">
        <v>11.92</v>
      </c>
      <c r="AD5333">
        <v>10.029999999999999</v>
      </c>
      <c r="AH5333" s="85">
        <f>IF(AND(M5333&lt;Variables!$G$6,M5333&gt;Variables!$G$5),0,1)</f>
        <v>1</v>
      </c>
      <c r="AI5333" s="85">
        <f t="shared" si="557"/>
        <v>0</v>
      </c>
      <c r="AJ5333" s="85">
        <f>IF(I5333&gt;Variables!$G$7,0,1)</f>
        <v>1</v>
      </c>
      <c r="AK5333" s="85">
        <f>IF(F5333&gt;Variables!$G$8,0,1)</f>
        <v>0</v>
      </c>
      <c r="AL5333" s="85">
        <f>IF(G5333&gt;Variables!$G$9,0,1)</f>
        <v>0</v>
      </c>
      <c r="AM5333" s="85">
        <f>IF(AND(K5333&gt;Variables!$G$10,K5333&lt;Variables!$G$11),0,1)</f>
        <v>0</v>
      </c>
      <c r="AN5333" s="103">
        <f>IF(H5333&lt;Variables!$G$13,1,0)</f>
        <v>1</v>
      </c>
      <c r="AO5333" s="101">
        <f>IF(R5333&lt;Variables!$G$12,0,1)</f>
        <v>0</v>
      </c>
      <c r="AP5333" s="86">
        <f t="shared" si="556"/>
        <v>1</v>
      </c>
      <c r="AR5333">
        <v>0</v>
      </c>
      <c r="AS5333">
        <v>0</v>
      </c>
      <c r="AT5333">
        <v>1</v>
      </c>
      <c r="AU5333">
        <v>0</v>
      </c>
      <c r="BA5333">
        <v>-2.25</v>
      </c>
    </row>
    <row r="5334" spans="3:53" ht="12.75" x14ac:dyDescent="0.2">
      <c r="C5334" t="s">
        <v>944</v>
      </c>
      <c r="D5334" t="s">
        <v>945</v>
      </c>
      <c r="E5334">
        <v>39.880000000000003</v>
      </c>
      <c r="F5334">
        <v>8.68</v>
      </c>
      <c r="G5334">
        <v>7.74</v>
      </c>
      <c r="H5334">
        <v>5230</v>
      </c>
      <c r="I5334">
        <v>-61.634999999999998</v>
      </c>
      <c r="J5334" t="s">
        <v>78</v>
      </c>
      <c r="K5334">
        <v>69.92</v>
      </c>
      <c r="L5334">
        <v>39.488140000000001</v>
      </c>
      <c r="M5334">
        <v>0.97943331845965731</v>
      </c>
      <c r="N5334">
        <v>39.257150000000003</v>
      </c>
      <c r="O5334">
        <v>1.573598694760066</v>
      </c>
      <c r="P5334">
        <v>900752</v>
      </c>
      <c r="Q5334">
        <v>1792000</v>
      </c>
      <c r="R5334">
        <v>0.5</v>
      </c>
      <c r="S5334">
        <v>34.089000000000013</v>
      </c>
      <c r="T5334">
        <v>9.8880000000000017</v>
      </c>
      <c r="U5334">
        <v>20.54</v>
      </c>
      <c r="V5334">
        <f t="shared" si="558"/>
        <v>2.4915601535197158</v>
      </c>
      <c r="AC5334">
        <v>41.41</v>
      </c>
      <c r="AD5334">
        <v>38.690100000000001</v>
      </c>
      <c r="AH5334" s="85">
        <f>IF(AND(M5334&lt;Variables!$G$6,M5334&gt;Variables!$G$5),0,1)</f>
        <v>1</v>
      </c>
      <c r="AI5334" s="85">
        <f t="shared" si="557"/>
        <v>0</v>
      </c>
      <c r="AJ5334" s="85">
        <f>IF(I5334&gt;Variables!$G$7,0,1)</f>
        <v>1</v>
      </c>
      <c r="AK5334" s="85">
        <f>IF(F5334&gt;Variables!$G$8,0,1)</f>
        <v>1</v>
      </c>
      <c r="AL5334" s="85">
        <f>IF(G5334&gt;Variables!$G$9,0,1)</f>
        <v>1</v>
      </c>
      <c r="AM5334" s="85">
        <f>IF(AND(K5334&gt;Variables!$G$10,K5334&lt;Variables!$G$11),0,1)</f>
        <v>0</v>
      </c>
      <c r="AN5334" s="103">
        <f>IF(H5334&lt;Variables!$G$13,1,0)</f>
        <v>0</v>
      </c>
      <c r="AO5334" s="101">
        <f>IF(R5334&lt;Variables!$G$12,0,1)</f>
        <v>0</v>
      </c>
      <c r="AP5334" s="86">
        <f t="shared" si="556"/>
        <v>1</v>
      </c>
      <c r="AR5334">
        <v>0</v>
      </c>
      <c r="AS5334">
        <v>0</v>
      </c>
      <c r="AT5334">
        <v>1</v>
      </c>
      <c r="AU5334">
        <v>0</v>
      </c>
      <c r="BA5334">
        <v>-2.25</v>
      </c>
    </row>
    <row r="5335" spans="3:53" ht="12.75" x14ac:dyDescent="0.2">
      <c r="C5335" t="s">
        <v>944</v>
      </c>
      <c r="D5335" t="s">
        <v>188</v>
      </c>
      <c r="E5335">
        <v>8.42</v>
      </c>
      <c r="F5335">
        <v>8.9</v>
      </c>
      <c r="G5335">
        <v>6.58</v>
      </c>
      <c r="H5335">
        <v>4800</v>
      </c>
      <c r="I5335">
        <v>-85.923000000000002</v>
      </c>
      <c r="J5335" t="s">
        <v>78</v>
      </c>
      <c r="K5335">
        <v>50.88</v>
      </c>
      <c r="L5335">
        <v>8.4380299999999995</v>
      </c>
      <c r="M5335">
        <v>-0.21367546690399949</v>
      </c>
      <c r="N5335">
        <v>8.355284000000001</v>
      </c>
      <c r="O5335">
        <v>0.77455176867714948</v>
      </c>
      <c r="P5335">
        <v>17724000</v>
      </c>
      <c r="Q5335">
        <v>9582000</v>
      </c>
      <c r="R5335">
        <v>1.85</v>
      </c>
      <c r="S5335">
        <v>34.089000000000013</v>
      </c>
      <c r="T5335">
        <v>9.8880000000000017</v>
      </c>
      <c r="U5335">
        <v>20.54</v>
      </c>
      <c r="V5335">
        <f t="shared" si="558"/>
        <v>2.3822154055181128</v>
      </c>
      <c r="AC5335">
        <v>12.2</v>
      </c>
      <c r="AD5335">
        <v>8.14</v>
      </c>
      <c r="AH5335" s="85">
        <f>IF(AND(M5335&lt;Variables!$G$6,M5335&gt;Variables!$G$5),0,1)</f>
        <v>1</v>
      </c>
      <c r="AI5335" s="85">
        <f t="shared" si="557"/>
        <v>0</v>
      </c>
      <c r="AJ5335" s="85">
        <f>IF(I5335&gt;Variables!$G$7,0,1)</f>
        <v>1</v>
      </c>
      <c r="AK5335" s="85">
        <f>IF(F5335&gt;Variables!$G$8,0,1)</f>
        <v>1</v>
      </c>
      <c r="AL5335" s="85">
        <f>IF(G5335&gt;Variables!$G$9,0,1)</f>
        <v>1</v>
      </c>
      <c r="AM5335" s="85">
        <f>IF(AND(K5335&gt;Variables!$G$10,K5335&lt;Variables!$G$11),0,1)</f>
        <v>0</v>
      </c>
      <c r="AN5335" s="103">
        <f>IF(H5335&lt;Variables!$G$13,1,0)</f>
        <v>0</v>
      </c>
      <c r="AO5335" s="101">
        <f>IF(R5335&lt;Variables!$G$12,0,1)</f>
        <v>0</v>
      </c>
      <c r="AP5335" s="86">
        <f t="shared" si="556"/>
        <v>1</v>
      </c>
      <c r="AR5335">
        <v>0</v>
      </c>
      <c r="AS5335">
        <v>0</v>
      </c>
      <c r="AT5335">
        <v>1</v>
      </c>
      <c r="AU5335">
        <v>0</v>
      </c>
      <c r="BA5335">
        <v>-2.25</v>
      </c>
    </row>
    <row r="5336" spans="3:53" ht="12.75" x14ac:dyDescent="0.2">
      <c r="C5336" t="s">
        <v>944</v>
      </c>
      <c r="D5336" t="s">
        <v>926</v>
      </c>
      <c r="E5336">
        <v>21.25</v>
      </c>
      <c r="F5336">
        <v>8.9</v>
      </c>
      <c r="G5336">
        <v>-3.5</v>
      </c>
      <c r="H5336">
        <v>3200</v>
      </c>
      <c r="I5336">
        <v>-42.149000000000001</v>
      </c>
      <c r="J5336" t="s">
        <v>78</v>
      </c>
      <c r="K5336">
        <v>49.04</v>
      </c>
      <c r="L5336">
        <v>21.283449999999998</v>
      </c>
      <c r="M5336">
        <v>-0.15716436949837539</v>
      </c>
      <c r="N5336">
        <v>21.220844</v>
      </c>
      <c r="O5336">
        <v>0.13739321584006731</v>
      </c>
      <c r="P5336">
        <v>2495000</v>
      </c>
      <c r="Q5336">
        <v>1541000</v>
      </c>
      <c r="R5336">
        <v>1.62</v>
      </c>
      <c r="S5336">
        <v>34.089000000000013</v>
      </c>
      <c r="T5336">
        <v>9.8880000000000017</v>
      </c>
      <c r="U5336">
        <v>20.54</v>
      </c>
      <c r="V5336">
        <f t="shared" si="558"/>
        <v>2.360704938535811</v>
      </c>
      <c r="AC5336">
        <v>21.84</v>
      </c>
      <c r="AD5336">
        <v>20.575099999999999</v>
      </c>
      <c r="AH5336" s="85">
        <f>IF(AND(M5336&lt;Variables!$G$6,M5336&gt;Variables!$G$5),0,1)</f>
        <v>1</v>
      </c>
      <c r="AI5336" s="85">
        <f t="shared" si="557"/>
        <v>0</v>
      </c>
      <c r="AJ5336" s="85">
        <f>IF(I5336&gt;Variables!$G$7,0,1)</f>
        <v>1</v>
      </c>
      <c r="AK5336" s="85">
        <f>IF(F5336&gt;Variables!$G$8,0,1)</f>
        <v>1</v>
      </c>
      <c r="AL5336" s="85">
        <f>IF(G5336&gt;Variables!$G$9,0,1)</f>
        <v>1</v>
      </c>
      <c r="AM5336" s="85">
        <f>IF(AND(K5336&gt;Variables!$G$10,K5336&lt;Variables!$G$11),0,1)</f>
        <v>1</v>
      </c>
      <c r="AN5336" s="103">
        <f>IF(H5336&lt;Variables!$G$13,1,0)</f>
        <v>0</v>
      </c>
      <c r="AO5336" s="101">
        <f>IF(R5336&lt;Variables!$G$12,0,1)</f>
        <v>0</v>
      </c>
      <c r="AP5336" s="86">
        <f t="shared" si="556"/>
        <v>1</v>
      </c>
      <c r="AR5336">
        <v>0</v>
      </c>
      <c r="AS5336">
        <v>0</v>
      </c>
      <c r="AT5336">
        <v>1</v>
      </c>
      <c r="AU5336">
        <v>0</v>
      </c>
      <c r="BA5336">
        <v>-2.25</v>
      </c>
    </row>
    <row r="5337" spans="3:53" ht="12.75" x14ac:dyDescent="0.2">
      <c r="C5337" t="s">
        <v>944</v>
      </c>
      <c r="D5337" t="s">
        <v>614</v>
      </c>
      <c r="E5337">
        <v>10.7</v>
      </c>
      <c r="F5337">
        <v>9.17</v>
      </c>
      <c r="G5337">
        <v>6.15</v>
      </c>
      <c r="H5337">
        <v>2500</v>
      </c>
      <c r="I5337">
        <v>-50.234999999999999</v>
      </c>
      <c r="J5337" t="s">
        <v>78</v>
      </c>
      <c r="K5337">
        <v>56.27</v>
      </c>
      <c r="L5337">
        <v>10.655559999999999</v>
      </c>
      <c r="M5337">
        <v>0.4170592629575528</v>
      </c>
      <c r="N5337">
        <v>10.649974</v>
      </c>
      <c r="O5337">
        <v>0.4697288462863593</v>
      </c>
      <c r="P5337">
        <v>3213000</v>
      </c>
      <c r="Q5337">
        <v>3620000</v>
      </c>
      <c r="R5337">
        <v>0.89</v>
      </c>
      <c r="S5337">
        <v>34.089000000000013</v>
      </c>
      <c r="T5337">
        <v>9.8880000000000017</v>
      </c>
      <c r="U5337">
        <v>20.54</v>
      </c>
      <c r="V5337">
        <f t="shared" si="558"/>
        <v>2.4135616501236909</v>
      </c>
      <c r="AC5337">
        <v>11.42</v>
      </c>
      <c r="AD5337">
        <v>10.199999999999999</v>
      </c>
      <c r="AH5337" s="85">
        <f>IF(AND(M5337&lt;Variables!$G$6,M5337&gt;Variables!$G$5),0,1)</f>
        <v>1</v>
      </c>
      <c r="AI5337" s="85">
        <f t="shared" si="557"/>
        <v>0</v>
      </c>
      <c r="AJ5337" s="85">
        <f>IF(I5337&gt;Variables!$G$7,0,1)</f>
        <v>1</v>
      </c>
      <c r="AK5337" s="85">
        <f>IF(F5337&gt;Variables!$G$8,0,1)</f>
        <v>0</v>
      </c>
      <c r="AL5337" s="85">
        <f>IF(G5337&gt;Variables!$G$9,0,1)</f>
        <v>1</v>
      </c>
      <c r="AM5337" s="85">
        <f>IF(AND(K5337&gt;Variables!$G$10,K5337&lt;Variables!$G$11),0,1)</f>
        <v>0</v>
      </c>
      <c r="AN5337" s="103">
        <f>IF(H5337&lt;Variables!$G$13,1,0)</f>
        <v>0</v>
      </c>
      <c r="AO5337" s="101">
        <f>IF(R5337&lt;Variables!$G$12,0,1)</f>
        <v>0</v>
      </c>
      <c r="AP5337" s="86">
        <f t="shared" si="556"/>
        <v>1</v>
      </c>
      <c r="AR5337">
        <v>0</v>
      </c>
      <c r="AS5337">
        <v>0</v>
      </c>
      <c r="AT5337">
        <v>1</v>
      </c>
      <c r="AU5337">
        <v>0</v>
      </c>
      <c r="BA5337">
        <v>-2.25</v>
      </c>
    </row>
    <row r="5338" spans="3:53" ht="12.75" x14ac:dyDescent="0.2">
      <c r="C5338" t="s">
        <v>944</v>
      </c>
      <c r="D5338" t="s">
        <v>615</v>
      </c>
      <c r="E5338">
        <v>37.21</v>
      </c>
      <c r="F5338">
        <v>9.83</v>
      </c>
      <c r="G5338">
        <v>7.01</v>
      </c>
      <c r="H5338">
        <v>3650</v>
      </c>
      <c r="I5338">
        <v>-1.1970000000000001</v>
      </c>
      <c r="J5338" t="s">
        <v>78</v>
      </c>
      <c r="K5338">
        <v>38.450000000000003</v>
      </c>
      <c r="L5338">
        <v>37.741795000000003</v>
      </c>
      <c r="M5338">
        <v>-1.6104030028248419</v>
      </c>
      <c r="N5338">
        <v>37.696241999999998</v>
      </c>
      <c r="O5338">
        <v>-1.4915067661121171</v>
      </c>
      <c r="P5338">
        <v>9201000</v>
      </c>
      <c r="Q5338">
        <v>6708000</v>
      </c>
      <c r="R5338">
        <v>1.37</v>
      </c>
      <c r="S5338">
        <v>34.089000000000013</v>
      </c>
      <c r="T5338">
        <v>9.8880000000000017</v>
      </c>
      <c r="U5338">
        <v>20.54</v>
      </c>
      <c r="V5338">
        <f t="shared" si="558"/>
        <v>2.2354952313500194</v>
      </c>
      <c r="AC5338">
        <v>37.78</v>
      </c>
      <c r="AD5338">
        <v>36</v>
      </c>
      <c r="AH5338" s="85">
        <f>IF(AND(M5338&lt;Variables!$G$6,M5338&gt;Variables!$G$5),0,1)</f>
        <v>1</v>
      </c>
      <c r="AI5338" s="85">
        <f t="shared" si="557"/>
        <v>0</v>
      </c>
      <c r="AJ5338" s="85">
        <f>IF(I5338&gt;Variables!$G$7,0,1)</f>
        <v>1</v>
      </c>
      <c r="AK5338" s="85">
        <f>IF(F5338&gt;Variables!$G$8,0,1)</f>
        <v>0</v>
      </c>
      <c r="AL5338" s="85">
        <f>IF(G5338&gt;Variables!$G$9,0,1)</f>
        <v>1</v>
      </c>
      <c r="AM5338" s="85">
        <f>IF(AND(K5338&gt;Variables!$G$10,K5338&lt;Variables!$G$11),0,1)</f>
        <v>1</v>
      </c>
      <c r="AN5338" s="103">
        <f>IF(H5338&lt;Variables!$G$13,1,0)</f>
        <v>0</v>
      </c>
      <c r="AO5338" s="101">
        <f>IF(R5338&lt;Variables!$G$12,0,1)</f>
        <v>0</v>
      </c>
      <c r="AP5338" s="86">
        <f t="shared" si="556"/>
        <v>1</v>
      </c>
      <c r="AR5338">
        <v>0</v>
      </c>
      <c r="AS5338">
        <v>0</v>
      </c>
      <c r="AT5338">
        <v>1</v>
      </c>
      <c r="AU5338">
        <v>0</v>
      </c>
      <c r="BA5338">
        <v>-2.25</v>
      </c>
    </row>
    <row r="5339" spans="3:53" ht="12.75" x14ac:dyDescent="0.2">
      <c r="C5339" t="s">
        <v>944</v>
      </c>
      <c r="D5339" t="s">
        <v>609</v>
      </c>
      <c r="E5339">
        <v>104.05</v>
      </c>
      <c r="F5339">
        <v>9.85</v>
      </c>
      <c r="G5339">
        <v>8.43</v>
      </c>
      <c r="H5339">
        <v>6740</v>
      </c>
      <c r="I5339">
        <v>-78.233000000000004</v>
      </c>
      <c r="J5339" t="s">
        <v>78</v>
      </c>
      <c r="K5339">
        <v>47.97</v>
      </c>
      <c r="L5339">
        <v>104.34945999999999</v>
      </c>
      <c r="M5339">
        <v>-0.28697800640271293</v>
      </c>
      <c r="N5339">
        <v>104.23352800000001</v>
      </c>
      <c r="O5339">
        <v>-0.17607386368041739</v>
      </c>
      <c r="P5339">
        <v>699448</v>
      </c>
      <c r="Q5339">
        <v>875384</v>
      </c>
      <c r="R5339">
        <v>0.8</v>
      </c>
      <c r="S5339">
        <v>34.089000000000013</v>
      </c>
      <c r="T5339">
        <v>9.8880000000000017</v>
      </c>
      <c r="U5339">
        <v>20.54</v>
      </c>
      <c r="V5339">
        <f t="shared" si="558"/>
        <v>2.3517481794270139</v>
      </c>
      <c r="AC5339">
        <v>112.85</v>
      </c>
      <c r="AD5339">
        <v>100.22</v>
      </c>
      <c r="AH5339" s="85">
        <f>IF(AND(M5339&lt;Variables!$G$6,M5339&gt;Variables!$G$5),0,1)</f>
        <v>1</v>
      </c>
      <c r="AI5339" s="85">
        <f t="shared" si="557"/>
        <v>0</v>
      </c>
      <c r="AJ5339" s="85">
        <f>IF(I5339&gt;Variables!$G$7,0,1)</f>
        <v>1</v>
      </c>
      <c r="AK5339" s="85">
        <f>IF(F5339&gt;Variables!$G$8,0,1)</f>
        <v>0</v>
      </c>
      <c r="AL5339" s="85">
        <f>IF(G5339&gt;Variables!$G$9,0,1)</f>
        <v>1</v>
      </c>
      <c r="AM5339" s="85">
        <f>IF(AND(K5339&gt;Variables!$G$10,K5339&lt;Variables!$G$11),0,1)</f>
        <v>1</v>
      </c>
      <c r="AN5339" s="103">
        <f>IF(H5339&lt;Variables!$G$13,1,0)</f>
        <v>0</v>
      </c>
      <c r="AO5339" s="101">
        <f>IF(R5339&lt;Variables!$G$12,0,1)</f>
        <v>0</v>
      </c>
      <c r="AP5339" s="86">
        <f t="shared" si="556"/>
        <v>1</v>
      </c>
      <c r="AR5339">
        <v>0</v>
      </c>
      <c r="AS5339">
        <v>0</v>
      </c>
      <c r="AT5339">
        <v>1</v>
      </c>
      <c r="AU5339">
        <v>0</v>
      </c>
      <c r="BA5339">
        <v>-2.25</v>
      </c>
    </row>
    <row r="5340" spans="3:53" ht="12.75" x14ac:dyDescent="0.2">
      <c r="C5340" t="s">
        <v>944</v>
      </c>
      <c r="D5340" t="s">
        <v>114</v>
      </c>
      <c r="E5340">
        <v>28.56</v>
      </c>
      <c r="F5340">
        <v>10.1</v>
      </c>
      <c r="G5340">
        <v>-1.53</v>
      </c>
      <c r="H5340">
        <v>6070</v>
      </c>
      <c r="I5340">
        <v>-21.495999999999999</v>
      </c>
      <c r="J5340" t="s">
        <v>78</v>
      </c>
      <c r="K5340">
        <v>61.28</v>
      </c>
      <c r="L5340">
        <v>28.382545</v>
      </c>
      <c r="M5340">
        <v>0.60760935990763265</v>
      </c>
      <c r="N5340">
        <v>28.61327399999999</v>
      </c>
      <c r="O5340">
        <v>-0.20366072054527459</v>
      </c>
      <c r="P5340">
        <v>1943000</v>
      </c>
      <c r="Q5340">
        <v>1309000</v>
      </c>
      <c r="R5340">
        <v>1.48</v>
      </c>
      <c r="S5340">
        <v>34.089000000000013</v>
      </c>
      <c r="T5340">
        <v>9.8880000000000017</v>
      </c>
      <c r="U5340">
        <v>20.54</v>
      </c>
      <c r="V5340">
        <f t="shared" si="558"/>
        <v>2.4482690852640601</v>
      </c>
      <c r="AC5340">
        <v>29.52</v>
      </c>
      <c r="AD5340">
        <v>28.28</v>
      </c>
      <c r="AH5340" s="85">
        <f>IF(AND(M5340&lt;Variables!$G$6,M5340&gt;Variables!$G$5),0,1)</f>
        <v>1</v>
      </c>
      <c r="AI5340" s="85">
        <f t="shared" si="557"/>
        <v>1</v>
      </c>
      <c r="AJ5340" s="85">
        <f>IF(I5340&gt;Variables!$G$7,0,1)</f>
        <v>1</v>
      </c>
      <c r="AK5340" s="85">
        <f>IF(F5340&gt;Variables!$G$8,0,1)</f>
        <v>0</v>
      </c>
      <c r="AL5340" s="85">
        <f>IF(G5340&gt;Variables!$G$9,0,1)</f>
        <v>1</v>
      </c>
      <c r="AM5340" s="85">
        <f>IF(AND(K5340&gt;Variables!$G$10,K5340&lt;Variables!$G$11),0,1)</f>
        <v>0</v>
      </c>
      <c r="AN5340" s="103">
        <f>IF(H5340&lt;Variables!$G$13,1,0)</f>
        <v>0</v>
      </c>
      <c r="AO5340" s="101">
        <f>IF(R5340&lt;Variables!$G$12,0,1)</f>
        <v>0</v>
      </c>
      <c r="AP5340" s="86">
        <f t="shared" si="556"/>
        <v>1</v>
      </c>
      <c r="AR5340">
        <v>1</v>
      </c>
      <c r="AS5340">
        <v>0</v>
      </c>
      <c r="AT5340">
        <v>0</v>
      </c>
      <c r="AU5340">
        <v>0</v>
      </c>
      <c r="BA5340">
        <v>1.88</v>
      </c>
    </row>
    <row r="5341" spans="3:53" ht="12.75" x14ac:dyDescent="0.2">
      <c r="C5341" t="s">
        <v>944</v>
      </c>
      <c r="D5341" t="s">
        <v>933</v>
      </c>
      <c r="E5341">
        <v>36.68</v>
      </c>
      <c r="F5341">
        <v>10.93</v>
      </c>
      <c r="G5341">
        <v>9.6300000000000008</v>
      </c>
      <c r="H5341">
        <v>5580</v>
      </c>
      <c r="I5341">
        <v>-48.558</v>
      </c>
      <c r="J5341" t="s">
        <v>78</v>
      </c>
      <c r="K5341">
        <v>59.02</v>
      </c>
      <c r="L5341">
        <v>36.588350000000013</v>
      </c>
      <c r="M5341">
        <v>0.22315846437457881</v>
      </c>
      <c r="N5341">
        <v>36.335692000000002</v>
      </c>
      <c r="O5341">
        <v>0.92005403392344931</v>
      </c>
      <c r="P5341">
        <v>3822000</v>
      </c>
      <c r="Q5341">
        <v>5093000</v>
      </c>
      <c r="R5341">
        <v>0.75</v>
      </c>
      <c r="S5341">
        <v>34.089000000000013</v>
      </c>
      <c r="T5341">
        <v>9.8880000000000017</v>
      </c>
      <c r="U5341">
        <v>20.54</v>
      </c>
      <c r="V5341">
        <f t="shared" si="558"/>
        <v>2.4488318554873345</v>
      </c>
      <c r="AC5341">
        <v>37.29</v>
      </c>
      <c r="AD5341">
        <v>34.83</v>
      </c>
      <c r="AH5341" s="85">
        <f>IF(AND(M5341&lt;Variables!$G$6,M5341&gt;Variables!$G$5),0,1)</f>
        <v>1</v>
      </c>
      <c r="AI5341" s="85">
        <f t="shared" si="557"/>
        <v>0</v>
      </c>
      <c r="AJ5341" s="85">
        <f>IF(I5341&gt;Variables!$G$7,0,1)</f>
        <v>1</v>
      </c>
      <c r="AK5341" s="85">
        <f>IF(F5341&gt;Variables!$G$8,0,1)</f>
        <v>0</v>
      </c>
      <c r="AL5341" s="85">
        <f>IF(G5341&gt;Variables!$G$9,0,1)</f>
        <v>1</v>
      </c>
      <c r="AM5341" s="85">
        <f>IF(AND(K5341&gt;Variables!$G$10,K5341&lt;Variables!$G$11),0,1)</f>
        <v>0</v>
      </c>
      <c r="AN5341" s="103">
        <f>IF(H5341&lt;Variables!$G$13,1,0)</f>
        <v>0</v>
      </c>
      <c r="AO5341" s="101">
        <f>IF(R5341&lt;Variables!$G$12,0,1)</f>
        <v>0</v>
      </c>
      <c r="AP5341" s="86">
        <f t="shared" si="556"/>
        <v>1</v>
      </c>
      <c r="AR5341">
        <v>0</v>
      </c>
      <c r="AS5341">
        <v>0</v>
      </c>
      <c r="AT5341">
        <v>1</v>
      </c>
      <c r="AU5341">
        <v>0</v>
      </c>
      <c r="BA5341">
        <v>-2.25</v>
      </c>
    </row>
    <row r="5342" spans="3:53" ht="12.75" x14ac:dyDescent="0.2">
      <c r="C5342" t="s">
        <v>944</v>
      </c>
      <c r="D5342" t="s">
        <v>744</v>
      </c>
      <c r="E5342">
        <v>14.82</v>
      </c>
      <c r="F5342">
        <v>10.97</v>
      </c>
      <c r="G5342">
        <v>8.77</v>
      </c>
      <c r="H5342">
        <v>2490</v>
      </c>
      <c r="I5342">
        <v>-22.251999999999999</v>
      </c>
      <c r="J5342" t="s">
        <v>78</v>
      </c>
      <c r="K5342">
        <v>45.4</v>
      </c>
      <c r="L5342">
        <v>14.92409</v>
      </c>
      <c r="M5342">
        <v>-0.58422322567072038</v>
      </c>
      <c r="N5342">
        <v>14.972545999999999</v>
      </c>
      <c r="O5342">
        <v>-0.90596482388499255</v>
      </c>
      <c r="P5342">
        <v>8425000</v>
      </c>
      <c r="Q5342">
        <v>10412000</v>
      </c>
      <c r="R5342">
        <v>0.81</v>
      </c>
      <c r="S5342">
        <v>34.089000000000013</v>
      </c>
      <c r="T5342">
        <v>9.8880000000000017</v>
      </c>
      <c r="U5342">
        <v>20.54</v>
      </c>
      <c r="V5342">
        <f t="shared" si="558"/>
        <v>2.3267725151590484</v>
      </c>
      <c r="AC5342">
        <v>15.8</v>
      </c>
      <c r="AD5342">
        <v>10.26</v>
      </c>
      <c r="AH5342" s="85">
        <f>IF(AND(M5342&lt;Variables!$G$6,M5342&gt;Variables!$G$5),0,1)</f>
        <v>1</v>
      </c>
      <c r="AI5342" s="85">
        <f t="shared" si="557"/>
        <v>1</v>
      </c>
      <c r="AJ5342" s="85">
        <f>IF(I5342&gt;Variables!$G$7,0,1)</f>
        <v>1</v>
      </c>
      <c r="AK5342" s="85">
        <f>IF(F5342&gt;Variables!$G$8,0,1)</f>
        <v>0</v>
      </c>
      <c r="AL5342" s="85">
        <f>IF(G5342&gt;Variables!$G$9,0,1)</f>
        <v>1</v>
      </c>
      <c r="AM5342" s="85">
        <f>IF(AND(K5342&gt;Variables!$G$10,K5342&lt;Variables!$G$11),0,1)</f>
        <v>1</v>
      </c>
      <c r="AN5342" s="103">
        <f>IF(H5342&lt;Variables!$G$13,1,0)</f>
        <v>1</v>
      </c>
      <c r="AO5342" s="101">
        <f>IF(R5342&lt;Variables!$G$12,0,1)</f>
        <v>0</v>
      </c>
      <c r="AP5342" s="86">
        <f t="shared" si="556"/>
        <v>1</v>
      </c>
      <c r="AR5342">
        <v>0</v>
      </c>
      <c r="AS5342">
        <v>0</v>
      </c>
      <c r="AT5342">
        <v>1</v>
      </c>
      <c r="AU5342">
        <v>0</v>
      </c>
      <c r="BA5342">
        <v>-2.25</v>
      </c>
    </row>
    <row r="5343" spans="3:53" ht="12.75" x14ac:dyDescent="0.2">
      <c r="C5343" t="s">
        <v>944</v>
      </c>
      <c r="D5343" t="s">
        <v>460</v>
      </c>
      <c r="E5343">
        <v>64.73</v>
      </c>
      <c r="F5343">
        <v>11.55</v>
      </c>
      <c r="G5343">
        <v>-2.93</v>
      </c>
      <c r="H5343">
        <v>6210</v>
      </c>
      <c r="I5343">
        <v>-0.13800000000000001</v>
      </c>
      <c r="J5343" t="s">
        <v>78</v>
      </c>
      <c r="K5343">
        <v>43.19</v>
      </c>
      <c r="L5343">
        <v>65.255670000000009</v>
      </c>
      <c r="M5343">
        <v>-0.92814923208972244</v>
      </c>
      <c r="N5343">
        <v>64.683551999999992</v>
      </c>
      <c r="O5343">
        <v>-5.1870991871296797E-2</v>
      </c>
      <c r="P5343">
        <v>4805000</v>
      </c>
      <c r="Q5343">
        <v>2294000</v>
      </c>
      <c r="R5343">
        <v>2.09</v>
      </c>
      <c r="S5343">
        <v>34.089000000000013</v>
      </c>
      <c r="T5343">
        <v>9.8880000000000017</v>
      </c>
      <c r="U5343">
        <v>20.54</v>
      </c>
      <c r="V5343">
        <f t="shared" si="558"/>
        <v>2.3023261092050396</v>
      </c>
      <c r="AC5343">
        <v>67</v>
      </c>
      <c r="AD5343">
        <v>63.54</v>
      </c>
      <c r="AH5343" s="85">
        <f>IF(AND(M5343&lt;Variables!$G$6,M5343&gt;Variables!$G$5),0,1)</f>
        <v>1</v>
      </c>
      <c r="AI5343" s="85">
        <f t="shared" si="557"/>
        <v>0</v>
      </c>
      <c r="AJ5343" s="85">
        <f>IF(I5343&gt;Variables!$G$7,0,1)</f>
        <v>1</v>
      </c>
      <c r="AK5343" s="85">
        <f>IF(F5343&gt;Variables!$G$8,0,1)</f>
        <v>0</v>
      </c>
      <c r="AL5343" s="85">
        <f>IF(G5343&gt;Variables!$G$9,0,1)</f>
        <v>1</v>
      </c>
      <c r="AM5343" s="85">
        <f>IF(AND(K5343&gt;Variables!$G$10,K5343&lt;Variables!$G$11),0,1)</f>
        <v>1</v>
      </c>
      <c r="AN5343" s="103">
        <f>IF(H5343&lt;Variables!$G$13,1,0)</f>
        <v>0</v>
      </c>
      <c r="AO5343" s="101">
        <f>IF(R5343&lt;Variables!$G$12,0,1)</f>
        <v>1</v>
      </c>
      <c r="AP5343" s="86">
        <f t="shared" si="556"/>
        <v>1</v>
      </c>
      <c r="AR5343">
        <v>1</v>
      </c>
      <c r="AS5343">
        <v>0</v>
      </c>
      <c r="AT5343">
        <v>0</v>
      </c>
      <c r="AU5343">
        <v>0</v>
      </c>
      <c r="BA5343">
        <v>1.38</v>
      </c>
    </row>
    <row r="5344" spans="3:53" ht="12.75" x14ac:dyDescent="0.2">
      <c r="C5344" t="s">
        <v>944</v>
      </c>
      <c r="D5344" t="s">
        <v>918</v>
      </c>
      <c r="E5344">
        <v>21.18</v>
      </c>
      <c r="F5344">
        <v>12.19</v>
      </c>
      <c r="G5344">
        <v>8.9700000000000006</v>
      </c>
      <c r="H5344">
        <v>2140</v>
      </c>
      <c r="I5344">
        <v>2.8119999999999998</v>
      </c>
      <c r="J5344" t="s">
        <v>78</v>
      </c>
      <c r="K5344">
        <v>68.11</v>
      </c>
      <c r="L5344">
        <v>21.05669</v>
      </c>
      <c r="M5344">
        <v>0.91757061532463347</v>
      </c>
      <c r="N5344">
        <v>21.121445999999999</v>
      </c>
      <c r="O5344">
        <v>0.60816858845742772</v>
      </c>
      <c r="P5344">
        <v>522632</v>
      </c>
      <c r="Q5344">
        <v>481143</v>
      </c>
      <c r="R5344">
        <v>1.0900000000000001</v>
      </c>
      <c r="S5344">
        <v>34.089000000000013</v>
      </c>
      <c r="T5344">
        <v>9.8880000000000017</v>
      </c>
      <c r="U5344">
        <v>20.54</v>
      </c>
      <c r="V5344">
        <f t="shared" si="558"/>
        <v>2.4827722793014471</v>
      </c>
      <c r="AC5344">
        <v>22.47</v>
      </c>
      <c r="AD5344">
        <v>21.04</v>
      </c>
      <c r="AH5344" s="85">
        <f>IF(AND(M5344&lt;Variables!$G$6,M5344&gt;Variables!$G$5),0,1)</f>
        <v>1</v>
      </c>
      <c r="AI5344" s="85">
        <f t="shared" si="557"/>
        <v>1</v>
      </c>
      <c r="AJ5344" s="85">
        <f>IF(I5344&gt;Variables!$G$7,0,1)</f>
        <v>0</v>
      </c>
      <c r="AK5344" s="85">
        <f>IF(F5344&gt;Variables!$G$8,0,1)</f>
        <v>0</v>
      </c>
      <c r="AL5344" s="85">
        <f>IF(G5344&gt;Variables!$G$9,0,1)</f>
        <v>1</v>
      </c>
      <c r="AM5344" s="85">
        <f>IF(AND(K5344&gt;Variables!$G$10,K5344&lt;Variables!$G$11),0,1)</f>
        <v>0</v>
      </c>
      <c r="AN5344" s="103">
        <f>IF(H5344&lt;Variables!$G$13,1,0)</f>
        <v>1</v>
      </c>
      <c r="AO5344" s="101">
        <f>IF(R5344&lt;Variables!$G$12,0,1)</f>
        <v>0</v>
      </c>
      <c r="AP5344" s="86">
        <f t="shared" si="556"/>
        <v>1</v>
      </c>
      <c r="AR5344">
        <v>1</v>
      </c>
      <c r="AS5344">
        <v>0</v>
      </c>
      <c r="AT5344">
        <v>0</v>
      </c>
      <c r="AU5344">
        <v>0</v>
      </c>
      <c r="BA5344">
        <v>2</v>
      </c>
    </row>
    <row r="5345" spans="3:53" ht="12.75" x14ac:dyDescent="0.2">
      <c r="C5345" t="s">
        <v>944</v>
      </c>
      <c r="D5345" t="s">
        <v>922</v>
      </c>
      <c r="E5345">
        <v>26.64</v>
      </c>
      <c r="F5345">
        <v>16.48</v>
      </c>
      <c r="G5345">
        <v>-2.58</v>
      </c>
      <c r="H5345">
        <v>5110</v>
      </c>
      <c r="I5345">
        <v>76.885999999999996</v>
      </c>
      <c r="J5345" t="s">
        <v>76</v>
      </c>
      <c r="K5345">
        <v>42.82</v>
      </c>
      <c r="L5345">
        <v>27.035084999999999</v>
      </c>
      <c r="M5345">
        <v>-1.461378797218496</v>
      </c>
      <c r="N5345">
        <v>26.663903999999999</v>
      </c>
      <c r="O5345">
        <v>-8.9649287666208596E-2</v>
      </c>
      <c r="P5345">
        <v>30565000</v>
      </c>
      <c r="Q5345">
        <v>3011000</v>
      </c>
      <c r="R5345">
        <v>10.15</v>
      </c>
      <c r="S5345">
        <v>34.089000000000013</v>
      </c>
      <c r="T5345">
        <v>9.8880000000000017</v>
      </c>
      <c r="U5345">
        <v>20.54</v>
      </c>
      <c r="V5345">
        <f t="shared" si="558"/>
        <v>2.300308131809166</v>
      </c>
      <c r="AC5345">
        <v>29.46</v>
      </c>
      <c r="AD5345">
        <v>26.3</v>
      </c>
      <c r="AH5345" s="85">
        <f>IF(AND(M5345&lt;Variables!$G$6,M5345&gt;Variables!$G$5),0,1)</f>
        <v>1</v>
      </c>
      <c r="AI5345" s="85">
        <f t="shared" si="557"/>
        <v>0</v>
      </c>
      <c r="AJ5345" s="85">
        <f>IF(I5345&gt;Variables!$G$7,0,1)</f>
        <v>0</v>
      </c>
      <c r="AK5345" s="85">
        <f>IF(F5345&gt;Variables!$G$8,0,1)</f>
        <v>0</v>
      </c>
      <c r="AL5345" s="85">
        <f>IF(G5345&gt;Variables!$G$9,0,1)</f>
        <v>1</v>
      </c>
      <c r="AM5345" s="85">
        <f>IF(AND(K5345&gt;Variables!$G$10,K5345&lt;Variables!$G$11),0,1)</f>
        <v>1</v>
      </c>
      <c r="AN5345" s="103">
        <f>IF(H5345&lt;Variables!$G$13,1,0)</f>
        <v>0</v>
      </c>
      <c r="AO5345" s="101">
        <f>IF(R5345&lt;Variables!$G$12,0,1)</f>
        <v>1</v>
      </c>
      <c r="AP5345" s="86">
        <f t="shared" si="556"/>
        <v>0</v>
      </c>
      <c r="AR5345">
        <v>1</v>
      </c>
      <c r="AS5345">
        <v>0</v>
      </c>
      <c r="AT5345">
        <v>0</v>
      </c>
      <c r="AU5345">
        <v>0</v>
      </c>
      <c r="BA5345">
        <v>0.76</v>
      </c>
    </row>
    <row r="5346" spans="3:53" ht="12.75" x14ac:dyDescent="0.2">
      <c r="C5346" t="s">
        <v>944</v>
      </c>
      <c r="D5346" t="s">
        <v>930</v>
      </c>
      <c r="E5346">
        <v>39.33</v>
      </c>
      <c r="F5346">
        <v>15.8</v>
      </c>
      <c r="G5346">
        <v>12.23</v>
      </c>
      <c r="H5346">
        <v>1570</v>
      </c>
      <c r="I5346">
        <v>-51.256999999999998</v>
      </c>
      <c r="J5346" t="s">
        <v>78</v>
      </c>
      <c r="K5346">
        <v>45.34</v>
      </c>
      <c r="L5346">
        <v>39.757644999999997</v>
      </c>
      <c r="M5346">
        <v>-1.113861246057201</v>
      </c>
      <c r="N5346">
        <v>39.215012000000002</v>
      </c>
      <c r="O5346">
        <v>0.25446377525014308</v>
      </c>
      <c r="P5346">
        <v>3331000</v>
      </c>
      <c r="Q5346">
        <v>2643000</v>
      </c>
      <c r="R5346">
        <v>1.26</v>
      </c>
      <c r="S5346">
        <v>34.089000000000013</v>
      </c>
      <c r="T5346">
        <v>9.8880000000000017</v>
      </c>
      <c r="U5346">
        <v>20.54</v>
      </c>
      <c r="V5346">
        <f t="shared" si="558"/>
        <v>2.3326923586391497</v>
      </c>
      <c r="AC5346">
        <v>40.44</v>
      </c>
      <c r="AD5346">
        <v>36.630000000000003</v>
      </c>
      <c r="AH5346" s="85">
        <f>IF(AND(M5346&lt;Variables!$G$6,M5346&gt;Variables!$G$5),0,1)</f>
        <v>1</v>
      </c>
      <c r="AI5346" s="85">
        <f t="shared" si="557"/>
        <v>0</v>
      </c>
      <c r="AJ5346" s="85">
        <f>IF(I5346&gt;Variables!$G$7,0,1)</f>
        <v>1</v>
      </c>
      <c r="AK5346" s="85">
        <f>IF(F5346&gt;Variables!$G$8,0,1)</f>
        <v>0</v>
      </c>
      <c r="AL5346" s="85">
        <f>IF(G5346&gt;Variables!$G$9,0,1)</f>
        <v>0</v>
      </c>
      <c r="AM5346" s="85">
        <f>IF(AND(K5346&gt;Variables!$G$10,K5346&lt;Variables!$G$11),0,1)</f>
        <v>1</v>
      </c>
      <c r="AN5346" s="103">
        <f>IF(H5346&lt;Variables!$G$13,1,0)</f>
        <v>1</v>
      </c>
      <c r="AO5346" s="101">
        <f>IF(R5346&lt;Variables!$G$12,0,1)</f>
        <v>0</v>
      </c>
      <c r="AP5346" s="86">
        <f t="shared" si="556"/>
        <v>1</v>
      </c>
      <c r="AR5346">
        <v>0</v>
      </c>
      <c r="AS5346">
        <v>0</v>
      </c>
      <c r="AT5346">
        <v>1</v>
      </c>
      <c r="AU5346">
        <v>0</v>
      </c>
      <c r="BA5346">
        <v>-2.25</v>
      </c>
    </row>
    <row r="5347" spans="3:53" ht="12.75" x14ac:dyDescent="0.2">
      <c r="C5347" t="s">
        <v>944</v>
      </c>
      <c r="D5347" t="s">
        <v>928</v>
      </c>
      <c r="E5347">
        <v>10.37</v>
      </c>
      <c r="F5347">
        <v>17.190000000000001</v>
      </c>
      <c r="G5347">
        <v>15.38</v>
      </c>
      <c r="H5347">
        <v>2170</v>
      </c>
      <c r="I5347">
        <v>-54.604999999999997</v>
      </c>
      <c r="J5347" t="s">
        <v>78</v>
      </c>
      <c r="K5347">
        <v>53.52</v>
      </c>
      <c r="L5347">
        <v>10.426035000000001</v>
      </c>
      <c r="M5347">
        <v>-7.2271002351332367E-2</v>
      </c>
      <c r="N5347">
        <v>10.324844000000001</v>
      </c>
      <c r="O5347">
        <v>0.90709360838768394</v>
      </c>
      <c r="P5347">
        <v>5552000</v>
      </c>
      <c r="Q5347">
        <v>5087000</v>
      </c>
      <c r="R5347">
        <v>1.0900000000000001</v>
      </c>
      <c r="S5347">
        <v>34.089000000000013</v>
      </c>
      <c r="T5347">
        <v>9.8880000000000017</v>
      </c>
      <c r="U5347">
        <v>20.54</v>
      </c>
      <c r="V5347">
        <f t="shared" si="558"/>
        <v>2.4060809357259978</v>
      </c>
      <c r="AC5347">
        <v>11.92</v>
      </c>
      <c r="AD5347">
        <v>10.029999999999999</v>
      </c>
      <c r="AH5347" s="85">
        <f>IF(AND(M5347&lt;Variables!$G$6,M5347&gt;Variables!$G$5),0,1)</f>
        <v>1</v>
      </c>
      <c r="AI5347" s="85">
        <f t="shared" si="557"/>
        <v>0</v>
      </c>
      <c r="AJ5347" s="85">
        <f>IF(I5347&gt;Variables!$G$7,0,1)</f>
        <v>1</v>
      </c>
      <c r="AK5347" s="85">
        <f>IF(F5347&gt;Variables!$G$8,0,1)</f>
        <v>0</v>
      </c>
      <c r="AL5347" s="85">
        <f>IF(G5347&gt;Variables!$G$9,0,1)</f>
        <v>0</v>
      </c>
      <c r="AM5347" s="85">
        <f>IF(AND(K5347&gt;Variables!$G$10,K5347&lt;Variables!$G$11),0,1)</f>
        <v>0</v>
      </c>
      <c r="AN5347" s="103">
        <f>IF(H5347&lt;Variables!$G$13,1,0)</f>
        <v>1</v>
      </c>
      <c r="AO5347" s="101">
        <f>IF(R5347&lt;Variables!$G$12,0,1)</f>
        <v>0</v>
      </c>
      <c r="AP5347" s="86">
        <f t="shared" si="556"/>
        <v>1</v>
      </c>
      <c r="AR5347">
        <v>0</v>
      </c>
      <c r="AS5347">
        <v>0</v>
      </c>
      <c r="AT5347">
        <v>1</v>
      </c>
      <c r="AU5347">
        <v>0</v>
      </c>
      <c r="BA5347">
        <v>-2.25</v>
      </c>
    </row>
    <row r="5348" spans="3:53" ht="12.75" x14ac:dyDescent="0.2">
      <c r="C5348" t="s">
        <v>944</v>
      </c>
      <c r="D5348" t="s">
        <v>748</v>
      </c>
      <c r="E5348">
        <v>16.329999999999998</v>
      </c>
      <c r="F5348">
        <v>18.309999999999999</v>
      </c>
      <c r="G5348">
        <v>7.96</v>
      </c>
      <c r="H5348">
        <v>1940</v>
      </c>
      <c r="I5348">
        <v>-43.314</v>
      </c>
      <c r="J5348" t="s">
        <v>78</v>
      </c>
      <c r="K5348">
        <v>39.770000000000003</v>
      </c>
      <c r="L5348">
        <v>16.653295</v>
      </c>
      <c r="M5348">
        <v>-2.0470123179827162</v>
      </c>
      <c r="N5348">
        <v>16.794049999999999</v>
      </c>
      <c r="O5348">
        <v>-2.867980028641087</v>
      </c>
      <c r="P5348">
        <v>36080000</v>
      </c>
      <c r="Q5348">
        <v>20810000</v>
      </c>
      <c r="R5348">
        <v>1.73</v>
      </c>
      <c r="S5348">
        <v>34.089000000000013</v>
      </c>
      <c r="T5348">
        <v>9.8880000000000017</v>
      </c>
      <c r="U5348">
        <v>20.54</v>
      </c>
      <c r="V5348">
        <f t="shared" si="558"/>
        <v>2.2537620970621126</v>
      </c>
      <c r="AC5348">
        <v>16.89</v>
      </c>
      <c r="AD5348">
        <v>15.2</v>
      </c>
      <c r="AH5348" s="85">
        <f>IF(AND(M5348&lt;Variables!$G$6,M5348&gt;Variables!$G$5),0,1)</f>
        <v>0</v>
      </c>
      <c r="AI5348" s="85">
        <f t="shared" si="557"/>
        <v>1</v>
      </c>
      <c r="AJ5348" s="85">
        <f>IF(I5348&gt;Variables!$G$7,0,1)</f>
        <v>1</v>
      </c>
      <c r="AK5348" s="85">
        <f>IF(F5348&gt;Variables!$G$8,0,1)</f>
        <v>0</v>
      </c>
      <c r="AL5348" s="85">
        <f>IF(G5348&gt;Variables!$G$9,0,1)</f>
        <v>1</v>
      </c>
      <c r="AM5348" s="85">
        <f>IF(AND(K5348&gt;Variables!$G$10,K5348&lt;Variables!$G$11),0,1)</f>
        <v>1</v>
      </c>
      <c r="AN5348" s="103">
        <f>IF(H5348&lt;Variables!$G$13,1,0)</f>
        <v>1</v>
      </c>
      <c r="AO5348" s="101">
        <f>IF(R5348&lt;Variables!$G$12,0,1)</f>
        <v>0</v>
      </c>
      <c r="AP5348" s="86">
        <f t="shared" si="556"/>
        <v>1</v>
      </c>
      <c r="AR5348">
        <v>0</v>
      </c>
      <c r="AS5348">
        <v>0</v>
      </c>
      <c r="AT5348">
        <v>1</v>
      </c>
      <c r="AU5348">
        <v>0</v>
      </c>
      <c r="BA5348">
        <v>-2.25</v>
      </c>
    </row>
    <row r="5349" spans="3:53" ht="12.75" x14ac:dyDescent="0.2">
      <c r="C5349" t="s">
        <v>944</v>
      </c>
      <c r="D5349" t="s">
        <v>336</v>
      </c>
      <c r="E5349">
        <v>12.01</v>
      </c>
      <c r="F5349">
        <v>18.850000000000001</v>
      </c>
      <c r="G5349">
        <v>16.72</v>
      </c>
      <c r="H5349">
        <v>1970</v>
      </c>
      <c r="I5349">
        <v>-37.369999999999997</v>
      </c>
      <c r="J5349" t="s">
        <v>78</v>
      </c>
      <c r="K5349">
        <v>50.67</v>
      </c>
      <c r="L5349">
        <v>12.021140000000001</v>
      </c>
      <c r="M5349">
        <v>-9.2670079543198586E-2</v>
      </c>
      <c r="N5349">
        <v>12.023612</v>
      </c>
      <c r="O5349">
        <v>-0.11321057266319121</v>
      </c>
      <c r="P5349">
        <v>9065000</v>
      </c>
      <c r="Q5349">
        <v>3998000</v>
      </c>
      <c r="R5349">
        <v>2.27</v>
      </c>
      <c r="S5349">
        <v>34.089000000000013</v>
      </c>
      <c r="T5349">
        <v>9.8880000000000017</v>
      </c>
      <c r="U5349">
        <v>20.54</v>
      </c>
      <c r="V5349">
        <f t="shared" si="558"/>
        <v>2.376529934965236</v>
      </c>
      <c r="AC5349">
        <v>12.54</v>
      </c>
      <c r="AD5349">
        <v>11.38</v>
      </c>
      <c r="AH5349" s="85">
        <f>IF(AND(M5349&lt;Variables!$G$6,M5349&gt;Variables!$G$5),0,1)</f>
        <v>1</v>
      </c>
      <c r="AI5349" s="85">
        <f t="shared" si="557"/>
        <v>1</v>
      </c>
      <c r="AJ5349" s="85">
        <f>IF(I5349&gt;Variables!$G$7,0,1)</f>
        <v>1</v>
      </c>
      <c r="AK5349" s="85">
        <f>IF(F5349&gt;Variables!$G$8,0,1)</f>
        <v>0</v>
      </c>
      <c r="AL5349" s="85">
        <f>IF(G5349&gt;Variables!$G$9,0,1)</f>
        <v>0</v>
      </c>
      <c r="AM5349" s="85">
        <f>IF(AND(K5349&gt;Variables!$G$10,K5349&lt;Variables!$G$11),0,1)</f>
        <v>0</v>
      </c>
      <c r="AN5349" s="103">
        <f>IF(H5349&lt;Variables!$G$13,1,0)</f>
        <v>1</v>
      </c>
      <c r="AO5349" s="101">
        <f>IF(R5349&lt;Variables!$G$12,0,1)</f>
        <v>1</v>
      </c>
      <c r="AP5349" s="86">
        <f t="shared" si="556"/>
        <v>1</v>
      </c>
      <c r="AR5349">
        <v>0</v>
      </c>
      <c r="AS5349">
        <v>0</v>
      </c>
      <c r="AT5349">
        <v>1</v>
      </c>
      <c r="AU5349">
        <v>0</v>
      </c>
      <c r="BA5349">
        <v>-2.25</v>
      </c>
    </row>
    <row r="5350" spans="3:53" ht="12.75" x14ac:dyDescent="0.2">
      <c r="C5350" t="s">
        <v>944</v>
      </c>
      <c r="D5350" t="s">
        <v>916</v>
      </c>
      <c r="E5350">
        <v>0.66</v>
      </c>
      <c r="F5350">
        <v>19.13</v>
      </c>
      <c r="G5350">
        <v>-5.24</v>
      </c>
      <c r="H5350">
        <v>37.11</v>
      </c>
      <c r="I5350">
        <v>-81.686000000000007</v>
      </c>
      <c r="J5350" t="s">
        <v>78</v>
      </c>
      <c r="K5350">
        <v>45.31</v>
      </c>
      <c r="L5350">
        <v>0.66674584999999997</v>
      </c>
      <c r="M5350">
        <v>-0.42682680364638609</v>
      </c>
      <c r="N5350">
        <v>0.67137827999999999</v>
      </c>
      <c r="O5350">
        <v>-1.113869814197735</v>
      </c>
      <c r="P5350">
        <v>33970000</v>
      </c>
      <c r="Q5350">
        <v>2690000</v>
      </c>
      <c r="R5350">
        <v>12.63</v>
      </c>
      <c r="S5350">
        <v>34.089000000000013</v>
      </c>
      <c r="T5350">
        <v>9.8880000000000017</v>
      </c>
      <c r="U5350">
        <v>20.54</v>
      </c>
      <c r="V5350">
        <f t="shared" si="558"/>
        <v>2.3237278473509209</v>
      </c>
      <c r="AC5350">
        <v>0.68830000000000002</v>
      </c>
      <c r="AD5350">
        <v>0.60519999999999996</v>
      </c>
      <c r="AH5350" s="85">
        <f>IF(AND(M5350&lt;Variables!$G$6,M5350&gt;Variables!$G$5),0,1)</f>
        <v>1</v>
      </c>
      <c r="AI5350" s="85">
        <f t="shared" si="557"/>
        <v>1</v>
      </c>
      <c r="AJ5350" s="85">
        <f>IF(I5350&gt;Variables!$G$7,0,1)</f>
        <v>1</v>
      </c>
      <c r="AK5350" s="85">
        <f>IF(F5350&gt;Variables!$G$8,0,1)</f>
        <v>0</v>
      </c>
      <c r="AL5350" s="85">
        <f>IF(G5350&gt;Variables!$G$9,0,1)</f>
        <v>1</v>
      </c>
      <c r="AM5350" s="85">
        <f>IF(AND(K5350&gt;Variables!$G$10,K5350&lt;Variables!$G$11),0,1)</f>
        <v>1</v>
      </c>
      <c r="AN5350" s="103">
        <f>IF(H5350&lt;Variables!$G$13,1,0)</f>
        <v>1</v>
      </c>
      <c r="AO5350" s="101">
        <f>IF(R5350&lt;Variables!$G$12,0,1)</f>
        <v>1</v>
      </c>
      <c r="AP5350" s="86">
        <f t="shared" si="556"/>
        <v>1</v>
      </c>
      <c r="AR5350">
        <v>0</v>
      </c>
      <c r="AS5350">
        <v>0</v>
      </c>
      <c r="AT5350">
        <v>1</v>
      </c>
      <c r="AU5350">
        <v>0</v>
      </c>
      <c r="BA5350">
        <v>-2.25</v>
      </c>
    </row>
    <row r="5351" spans="3:53" ht="12.75" x14ac:dyDescent="0.2">
      <c r="C5351" t="s">
        <v>944</v>
      </c>
      <c r="D5351" t="s">
        <v>817</v>
      </c>
      <c r="E5351">
        <v>3.2</v>
      </c>
      <c r="F5351">
        <v>23.78</v>
      </c>
      <c r="G5351">
        <v>20.190000000000001</v>
      </c>
      <c r="H5351">
        <v>57.82</v>
      </c>
      <c r="I5351">
        <v>-55.802</v>
      </c>
      <c r="J5351" t="s">
        <v>78</v>
      </c>
      <c r="K5351">
        <v>31.66</v>
      </c>
      <c r="L5351">
        <v>3.3876400000000002</v>
      </c>
      <c r="M5351">
        <v>-4.9190586957291842</v>
      </c>
      <c r="N5351">
        <v>3.406871999999999</v>
      </c>
      <c r="O5351">
        <v>-5.4557964020955119</v>
      </c>
      <c r="P5351">
        <v>11280000</v>
      </c>
      <c r="Q5351">
        <v>3230000</v>
      </c>
      <c r="R5351">
        <v>3.49</v>
      </c>
      <c r="S5351">
        <v>34.089000000000013</v>
      </c>
      <c r="T5351">
        <v>9.8880000000000017</v>
      </c>
      <c r="U5351">
        <v>20.54</v>
      </c>
      <c r="V5351">
        <f t="shared" si="558"/>
        <v>2.0443506567356624</v>
      </c>
      <c r="AC5351">
        <v>3.37</v>
      </c>
      <c r="AD5351">
        <v>3.03</v>
      </c>
      <c r="AH5351" s="85">
        <f>IF(AND(M5351&lt;Variables!$G$6,M5351&gt;Variables!$G$5),0,1)</f>
        <v>0</v>
      </c>
      <c r="AI5351" s="85">
        <f t="shared" si="557"/>
        <v>1</v>
      </c>
      <c r="AJ5351" s="85">
        <f>IF(I5351&gt;Variables!$G$7,0,1)</f>
        <v>1</v>
      </c>
      <c r="AK5351" s="85">
        <f>IF(F5351&gt;Variables!$G$8,0,1)</f>
        <v>0</v>
      </c>
      <c r="AL5351" s="85">
        <f>IF(G5351&gt;Variables!$G$9,0,1)</f>
        <v>0</v>
      </c>
      <c r="AM5351" s="85">
        <f>IF(AND(K5351&gt;Variables!$G$10,K5351&lt;Variables!$G$11),0,1)</f>
        <v>1</v>
      </c>
      <c r="AN5351" s="103">
        <f>IF(H5351&lt;Variables!$G$13,1,0)</f>
        <v>1</v>
      </c>
      <c r="AO5351" s="101">
        <f>IF(R5351&lt;Variables!$G$12,0,1)</f>
        <v>1</v>
      </c>
      <c r="AP5351" s="86">
        <f t="shared" si="556"/>
        <v>1</v>
      </c>
      <c r="AR5351">
        <v>1</v>
      </c>
      <c r="AS5351">
        <v>0</v>
      </c>
      <c r="AT5351">
        <v>0</v>
      </c>
      <c r="AU5351">
        <v>0</v>
      </c>
      <c r="BA5351">
        <v>2</v>
      </c>
    </row>
    <row r="5352" spans="3:53" ht="12.75" x14ac:dyDescent="0.2">
      <c r="C5352" t="s">
        <v>944</v>
      </c>
      <c r="D5352" t="s">
        <v>917</v>
      </c>
      <c r="E5352">
        <v>6.83</v>
      </c>
      <c r="F5352">
        <v>23.96</v>
      </c>
      <c r="G5352">
        <v>11.04</v>
      </c>
      <c r="H5352">
        <v>630.01</v>
      </c>
      <c r="I5352">
        <v>-67.043999999999997</v>
      </c>
      <c r="J5352" t="s">
        <v>78</v>
      </c>
      <c r="K5352">
        <v>39.18</v>
      </c>
      <c r="L5352">
        <v>6.9767999999999999</v>
      </c>
      <c r="M5352">
        <v>-1.960784313725491</v>
      </c>
      <c r="N5352">
        <v>6.9518399999999998</v>
      </c>
      <c r="O5352">
        <v>-1.608782710764344</v>
      </c>
      <c r="P5352">
        <v>22510000</v>
      </c>
      <c r="Q5352">
        <v>4690000</v>
      </c>
      <c r="R5352">
        <v>4.8</v>
      </c>
      <c r="S5352">
        <v>34.089000000000013</v>
      </c>
      <c r="T5352">
        <v>9.8880000000000017</v>
      </c>
      <c r="U5352">
        <v>20.54</v>
      </c>
      <c r="V5352">
        <f t="shared" si="558"/>
        <v>2.2446142901960782</v>
      </c>
      <c r="AC5352">
        <v>7.2</v>
      </c>
      <c r="AD5352">
        <v>6.3</v>
      </c>
      <c r="AH5352" s="85">
        <f>IF(AND(M5352&lt;Variables!$G$6,M5352&gt;Variables!$G$5),0,1)</f>
        <v>1</v>
      </c>
      <c r="AI5352" s="85">
        <f t="shared" si="557"/>
        <v>0</v>
      </c>
      <c r="AJ5352" s="85">
        <f>IF(I5352&gt;Variables!$G$7,0,1)</f>
        <v>1</v>
      </c>
      <c r="AK5352" s="85">
        <f>IF(F5352&gt;Variables!$G$8,0,1)</f>
        <v>0</v>
      </c>
      <c r="AL5352" s="85">
        <f>IF(G5352&gt;Variables!$G$9,0,1)</f>
        <v>1</v>
      </c>
      <c r="AM5352" s="85">
        <f>IF(AND(K5352&gt;Variables!$G$10,K5352&lt;Variables!$G$11),0,1)</f>
        <v>1</v>
      </c>
      <c r="AN5352" s="103">
        <f>IF(H5352&lt;Variables!$G$13,1,0)</f>
        <v>1</v>
      </c>
      <c r="AO5352" s="101">
        <f>IF(R5352&lt;Variables!$G$12,0,1)</f>
        <v>1</v>
      </c>
      <c r="AP5352" s="86">
        <f t="shared" si="556"/>
        <v>1</v>
      </c>
      <c r="AR5352">
        <v>1</v>
      </c>
      <c r="AS5352">
        <v>0</v>
      </c>
      <c r="AT5352">
        <v>0</v>
      </c>
      <c r="AU5352">
        <v>0</v>
      </c>
      <c r="BA5352">
        <v>2</v>
      </c>
    </row>
    <row r="5353" spans="3:53" ht="12.75" x14ac:dyDescent="0.2">
      <c r="C5353" t="s">
        <v>944</v>
      </c>
      <c r="D5353" t="s">
        <v>932</v>
      </c>
      <c r="E5353">
        <v>3.98</v>
      </c>
      <c r="F5353">
        <v>36.81</v>
      </c>
      <c r="G5353">
        <v>14.83</v>
      </c>
      <c r="H5353">
        <v>13.08</v>
      </c>
      <c r="I5353">
        <v>-18.503</v>
      </c>
      <c r="J5353" t="s">
        <v>78</v>
      </c>
      <c r="K5353">
        <v>38.58</v>
      </c>
      <c r="L5353">
        <v>4.2009899999999991</v>
      </c>
      <c r="M5353">
        <v>-5.4937050552369557</v>
      </c>
      <c r="N5353">
        <v>4.182258</v>
      </c>
      <c r="O5353">
        <v>-5.0704188981167553</v>
      </c>
      <c r="P5353">
        <v>11390000</v>
      </c>
      <c r="Q5353">
        <v>276860</v>
      </c>
      <c r="R5353">
        <v>41.14</v>
      </c>
      <c r="S5353">
        <v>34.089000000000013</v>
      </c>
      <c r="T5353">
        <v>9.8880000000000017</v>
      </c>
      <c r="U5353">
        <v>20.54</v>
      </c>
      <c r="V5353">
        <f t="shared" si="558"/>
        <v>2.2103374647575933</v>
      </c>
      <c r="AC5353">
        <v>4.33</v>
      </c>
      <c r="AD5353">
        <v>3.6</v>
      </c>
      <c r="AH5353" s="85">
        <f>IF(AND(M5353&lt;Variables!$G$6,M5353&gt;Variables!$G$5),0,1)</f>
        <v>1</v>
      </c>
      <c r="AI5353" s="85">
        <f t="shared" si="557"/>
        <v>0</v>
      </c>
      <c r="AJ5353" s="85">
        <f>IF(I5353&gt;Variables!$G$7,0,1)</f>
        <v>1</v>
      </c>
      <c r="AK5353" s="85">
        <f>IF(F5353&gt;Variables!$G$8,0,1)</f>
        <v>0</v>
      </c>
      <c r="AL5353" s="85">
        <f>IF(G5353&gt;Variables!$G$9,0,1)</f>
        <v>0</v>
      </c>
      <c r="AM5353" s="85">
        <f>IF(AND(K5353&gt;Variables!$G$10,K5353&lt;Variables!$G$11),0,1)</f>
        <v>1</v>
      </c>
      <c r="AN5353" s="103">
        <f>IF(H5353&lt;Variables!$G$13,1,0)</f>
        <v>1</v>
      </c>
      <c r="AO5353" s="101">
        <f>IF(R5353&lt;Variables!$G$12,0,1)</f>
        <v>1</v>
      </c>
      <c r="AP5353" s="86">
        <f t="shared" si="556"/>
        <v>1</v>
      </c>
      <c r="AR5353">
        <v>0</v>
      </c>
      <c r="AS5353">
        <v>0</v>
      </c>
      <c r="AT5353">
        <v>1</v>
      </c>
      <c r="AU5353">
        <v>0</v>
      </c>
      <c r="BA5353">
        <v>-2.25</v>
      </c>
    </row>
    <row r="5354" spans="3:53" ht="12.75" x14ac:dyDescent="0.2">
      <c r="C5354" t="s">
        <v>944</v>
      </c>
      <c r="D5354" t="s">
        <v>679</v>
      </c>
      <c r="E5354">
        <v>0.11</v>
      </c>
      <c r="F5354">
        <v>46.88</v>
      </c>
      <c r="G5354">
        <v>25.56</v>
      </c>
      <c r="H5354">
        <v>-99999</v>
      </c>
      <c r="I5354">
        <v>-8.3539999999999992</v>
      </c>
      <c r="J5354" t="s">
        <v>78</v>
      </c>
      <c r="K5354">
        <v>44.25</v>
      </c>
      <c r="L5354">
        <v>0.11805</v>
      </c>
      <c r="M5354">
        <v>-4.2778483693350484</v>
      </c>
      <c r="N5354">
        <v>0.11756</v>
      </c>
      <c r="O5354">
        <v>-3.8788703640694071</v>
      </c>
      <c r="P5354">
        <v>12999000</v>
      </c>
      <c r="Q5354">
        <v>1167000</v>
      </c>
      <c r="R5354">
        <v>11.14</v>
      </c>
      <c r="S5354">
        <v>34.089000000000013</v>
      </c>
      <c r="T5354">
        <v>9.8880000000000017</v>
      </c>
      <c r="U5354">
        <v>20.54</v>
      </c>
      <c r="V5354">
        <f t="shared" si="558"/>
        <v>2.3476161075815334</v>
      </c>
      <c r="AC5354">
        <v>0.125</v>
      </c>
      <c r="AD5354">
        <v>0.105</v>
      </c>
      <c r="AH5354" s="85">
        <f>IF(AND(M5354&lt;Variables!$G$6,M5354&gt;Variables!$G$5),0,1)</f>
        <v>0</v>
      </c>
      <c r="AI5354" s="85">
        <f t="shared" si="557"/>
        <v>0</v>
      </c>
      <c r="AJ5354" s="85">
        <f>IF(I5354&gt;Variables!$G$7,0,1)</f>
        <v>1</v>
      </c>
      <c r="AK5354" s="85">
        <f>IF(F5354&gt;Variables!$G$8,0,1)</f>
        <v>0</v>
      </c>
      <c r="AL5354" s="85">
        <f>IF(G5354&gt;Variables!$G$9,0,1)</f>
        <v>0</v>
      </c>
      <c r="AM5354" s="85">
        <f>IF(AND(K5354&gt;Variables!$G$10,K5354&lt;Variables!$G$11),0,1)</f>
        <v>1</v>
      </c>
      <c r="AN5354" s="103">
        <f>IF(H5354&lt;Variables!$G$13,1,0)</f>
        <v>1</v>
      </c>
      <c r="AO5354" s="101">
        <f>IF(R5354&lt;Variables!$G$12,0,1)</f>
        <v>1</v>
      </c>
      <c r="AP5354" s="86">
        <f t="shared" si="556"/>
        <v>1</v>
      </c>
      <c r="AR5354">
        <v>0</v>
      </c>
      <c r="AS5354">
        <v>0</v>
      </c>
      <c r="AT5354">
        <v>1</v>
      </c>
      <c r="AU5354">
        <v>0</v>
      </c>
      <c r="BA5354">
        <v>-2.25</v>
      </c>
    </row>
    <row r="5355" spans="3:53" ht="12.75" x14ac:dyDescent="0.2">
      <c r="C5355" t="s">
        <v>944</v>
      </c>
      <c r="D5355" t="s">
        <v>251</v>
      </c>
      <c r="E5355">
        <v>19.12</v>
      </c>
      <c r="F5355">
        <v>59.06</v>
      </c>
      <c r="G5355">
        <v>13.86</v>
      </c>
      <c r="H5355">
        <v>4830</v>
      </c>
      <c r="I5355">
        <v>0.28299999999999997</v>
      </c>
      <c r="J5355" t="s">
        <v>78</v>
      </c>
      <c r="K5355">
        <v>32.44</v>
      </c>
      <c r="L5355">
        <v>20.452999999999999</v>
      </c>
      <c r="M5355">
        <v>-7.3974478071676284</v>
      </c>
      <c r="N5355">
        <v>20.908428000000001</v>
      </c>
      <c r="O5355">
        <v>-9.4145193507613261</v>
      </c>
      <c r="P5355">
        <v>327685000</v>
      </c>
      <c r="Q5355">
        <v>24401000</v>
      </c>
      <c r="R5355">
        <v>13.43</v>
      </c>
      <c r="S5355">
        <v>34.089000000000013</v>
      </c>
      <c r="T5355">
        <v>9.8880000000000017</v>
      </c>
      <c r="U5355">
        <v>20.54</v>
      </c>
      <c r="V5355">
        <f t="shared" si="558"/>
        <v>2.0022632010560804</v>
      </c>
      <c r="AC5355">
        <v>22.85</v>
      </c>
      <c r="AD5355">
        <v>16.68</v>
      </c>
      <c r="AH5355" s="85">
        <f>IF(AND(M5355&lt;Variables!$G$6,M5355&gt;Variables!$G$5),0,1)</f>
        <v>1</v>
      </c>
      <c r="AI5355" s="85">
        <f t="shared" si="557"/>
        <v>1</v>
      </c>
      <c r="AJ5355" s="85">
        <f>IF(I5355&gt;Variables!$G$7,0,1)</f>
        <v>0</v>
      </c>
      <c r="AK5355" s="85">
        <f>IF(F5355&gt;Variables!$G$8,0,1)</f>
        <v>0</v>
      </c>
      <c r="AL5355" s="85">
        <f>IF(G5355&gt;Variables!$G$9,0,1)</f>
        <v>0</v>
      </c>
      <c r="AM5355" s="85">
        <f>IF(AND(K5355&gt;Variables!$G$10,K5355&lt;Variables!$G$11),0,1)</f>
        <v>1</v>
      </c>
      <c r="AN5355" s="103">
        <f>IF(H5355&lt;Variables!$G$13,1,0)</f>
        <v>0</v>
      </c>
      <c r="AO5355" s="101">
        <f>IF(R5355&lt;Variables!$G$12,0,1)</f>
        <v>1</v>
      </c>
      <c r="AP5355" s="86">
        <f t="shared" si="556"/>
        <v>1</v>
      </c>
      <c r="AR5355">
        <v>0</v>
      </c>
      <c r="AS5355">
        <v>0</v>
      </c>
      <c r="AT5355">
        <v>1</v>
      </c>
      <c r="AU5355">
        <v>0</v>
      </c>
      <c r="BA5355">
        <v>-2.25</v>
      </c>
    </row>
    <row r="5356" spans="3:53" ht="12.75" x14ac:dyDescent="0.2">
      <c r="C5356" t="s">
        <v>944</v>
      </c>
      <c r="D5356" t="s">
        <v>861</v>
      </c>
      <c r="E5356">
        <v>5.72</v>
      </c>
      <c r="F5356">
        <v>73.849999999999994</v>
      </c>
      <c r="G5356">
        <v>35.729999999999997</v>
      </c>
      <c r="H5356">
        <v>425.29</v>
      </c>
      <c r="I5356">
        <v>5.0659999999999998</v>
      </c>
      <c r="J5356" t="s">
        <v>78</v>
      </c>
      <c r="K5356">
        <v>66.709999999999994</v>
      </c>
      <c r="L5356">
        <v>5.6119750000000002</v>
      </c>
      <c r="M5356">
        <v>4.2413766989339674</v>
      </c>
      <c r="N5356">
        <v>5.474488</v>
      </c>
      <c r="O5356">
        <v>6.8593081215996747</v>
      </c>
      <c r="P5356">
        <v>54910000</v>
      </c>
      <c r="Q5356">
        <v>1490000</v>
      </c>
      <c r="R5356">
        <v>36.85</v>
      </c>
      <c r="S5356">
        <v>34.089000000000013</v>
      </c>
      <c r="T5356">
        <v>9.8880000000000017</v>
      </c>
      <c r="U5356">
        <v>20.54</v>
      </c>
      <c r="V5356">
        <f t="shared" si="558"/>
        <v>2.2251574132297463</v>
      </c>
      <c r="AC5356">
        <v>5.94</v>
      </c>
      <c r="AD5356">
        <v>4.84</v>
      </c>
      <c r="AH5356" s="85">
        <f>IF(AND(M5356&lt;Variables!$G$6,M5356&gt;Variables!$G$5),0,1)</f>
        <v>1</v>
      </c>
      <c r="AI5356" s="85">
        <f t="shared" si="557"/>
        <v>0</v>
      </c>
      <c r="AJ5356" s="85">
        <f>IF(I5356&gt;Variables!$G$7,0,1)</f>
        <v>0</v>
      </c>
      <c r="AK5356" s="85">
        <f>IF(F5356&gt;Variables!$G$8,0,1)</f>
        <v>0</v>
      </c>
      <c r="AL5356" s="85">
        <f>IF(G5356&gt;Variables!$G$9,0,1)</f>
        <v>0</v>
      </c>
      <c r="AM5356" s="85">
        <f>IF(AND(K5356&gt;Variables!$G$10,K5356&lt;Variables!$G$11),0,1)</f>
        <v>0</v>
      </c>
      <c r="AN5356" s="103">
        <f>IF(H5356&lt;Variables!$G$13,1,0)</f>
        <v>1</v>
      </c>
      <c r="AO5356" s="101">
        <f>IF(R5356&lt;Variables!$G$12,0,1)</f>
        <v>1</v>
      </c>
      <c r="AP5356" s="86">
        <f t="shared" si="556"/>
        <v>1</v>
      </c>
      <c r="AR5356">
        <v>1</v>
      </c>
      <c r="AS5356">
        <v>0</v>
      </c>
      <c r="AT5356">
        <v>0</v>
      </c>
      <c r="AU5356">
        <v>0</v>
      </c>
      <c r="BA5356">
        <v>2</v>
      </c>
    </row>
    <row r="5357" spans="3:53" ht="12.75" x14ac:dyDescent="0.2">
      <c r="C5357" t="s">
        <v>944</v>
      </c>
      <c r="D5357" t="s">
        <v>320</v>
      </c>
      <c r="E5357">
        <v>313.69</v>
      </c>
      <c r="F5357">
        <v>12.07</v>
      </c>
      <c r="G5357">
        <v>7.44</v>
      </c>
      <c r="H5357">
        <v>20600</v>
      </c>
      <c r="I5357">
        <v>1.1539999999999999</v>
      </c>
      <c r="J5357" t="s">
        <v>78</v>
      </c>
      <c r="K5357">
        <v>36.4</v>
      </c>
      <c r="L5357">
        <v>317.65827000000002</v>
      </c>
      <c r="M5357">
        <v>-1.241985609252356</v>
      </c>
      <c r="N5357">
        <v>325.65381200000002</v>
      </c>
      <c r="O5357">
        <v>-3.6667195530939889</v>
      </c>
      <c r="P5357">
        <v>9106000</v>
      </c>
      <c r="Q5357">
        <v>13524000</v>
      </c>
      <c r="R5357">
        <v>0.67</v>
      </c>
      <c r="S5357">
        <v>34.089000000000013</v>
      </c>
      <c r="T5357">
        <v>9.8880000000000017</v>
      </c>
      <c r="U5357">
        <v>20.54</v>
      </c>
      <c r="V5357">
        <f t="shared" si="558"/>
        <v>2.2096144054630784</v>
      </c>
      <c r="AC5357">
        <v>314.77</v>
      </c>
      <c r="AD5357">
        <v>281</v>
      </c>
      <c r="AH5357" s="85">
        <f>IF(AND(M5357&lt;Variables!$G$6,M5357&gt;Variables!$G$5),0,1)</f>
        <v>1</v>
      </c>
      <c r="AI5357" s="85">
        <f t="shared" si="557"/>
        <v>1</v>
      </c>
      <c r="AJ5357" s="85">
        <f>IF(I5357&gt;Variables!$G$7,0,1)</f>
        <v>0</v>
      </c>
      <c r="AK5357" s="85">
        <f>IF(F5357&gt;Variables!$G$8,0,1)</f>
        <v>0</v>
      </c>
      <c r="AL5357" s="85">
        <f>IF(G5357&gt;Variables!$G$9,0,1)</f>
        <v>1</v>
      </c>
      <c r="AM5357" s="85">
        <f>IF(AND(K5357&gt;Variables!$G$10,K5357&lt;Variables!$G$11),0,1)</f>
        <v>1</v>
      </c>
      <c r="AN5357" s="103">
        <f>IF(H5357&lt;Variables!$G$13,1,0)</f>
        <v>0</v>
      </c>
      <c r="AO5357" s="101">
        <f>IF(R5357&lt;Variables!$G$12,0,1)</f>
        <v>0</v>
      </c>
      <c r="AP5357" s="86">
        <f t="shared" si="556"/>
        <v>1</v>
      </c>
      <c r="AR5357">
        <v>0</v>
      </c>
      <c r="AS5357">
        <v>0</v>
      </c>
      <c r="AT5357">
        <v>1</v>
      </c>
      <c r="AU5357">
        <v>0</v>
      </c>
      <c r="BA5357">
        <v>-2.25</v>
      </c>
    </row>
    <row r="5358" spans="3:53" ht="12.75" x14ac:dyDescent="0.2">
      <c r="C5358" t="s">
        <v>944</v>
      </c>
      <c r="D5358" t="s">
        <v>226</v>
      </c>
      <c r="E5358">
        <v>4.1500000000000004</v>
      </c>
      <c r="F5358">
        <v>20.260000000000002</v>
      </c>
      <c r="G5358">
        <v>18.18</v>
      </c>
      <c r="H5358">
        <v>76.45</v>
      </c>
      <c r="I5358">
        <v>580.45899999999995</v>
      </c>
      <c r="J5358" t="s">
        <v>76</v>
      </c>
      <c r="K5358">
        <v>56.3</v>
      </c>
      <c r="L5358">
        <v>4.1384250000000007</v>
      </c>
      <c r="M5358">
        <v>0.52133359913492339</v>
      </c>
      <c r="N5358">
        <v>3.9926400000000002</v>
      </c>
      <c r="O5358">
        <v>4.1917127514626902</v>
      </c>
      <c r="P5358">
        <v>5530000</v>
      </c>
      <c r="Q5358">
        <v>34730000</v>
      </c>
      <c r="R5358">
        <v>0.16</v>
      </c>
      <c r="S5358">
        <v>34.089000000000013</v>
      </c>
      <c r="T5358">
        <v>9.8880000000000017</v>
      </c>
      <c r="U5358">
        <v>20.54</v>
      </c>
      <c r="V5358">
        <f t="shared" si="558"/>
        <v>2.4092279743863911</v>
      </c>
      <c r="AC5358">
        <v>4.63</v>
      </c>
      <c r="AD5358">
        <v>3.95</v>
      </c>
      <c r="AH5358" s="85">
        <f>IF(AND(M5358&lt;Variables!$G$6,M5358&gt;Variables!$G$5),0,1)</f>
        <v>1</v>
      </c>
      <c r="AI5358" s="85">
        <f t="shared" si="557"/>
        <v>0</v>
      </c>
      <c r="AJ5358" s="85">
        <f>IF(I5358&gt;Variables!$G$7,0,1)</f>
        <v>0</v>
      </c>
      <c r="AK5358" s="85">
        <f>IF(F5358&gt;Variables!$G$8,0,1)</f>
        <v>0</v>
      </c>
      <c r="AL5358" s="85">
        <f>IF(G5358&gt;Variables!$G$9,0,1)</f>
        <v>0</v>
      </c>
      <c r="AM5358" s="85">
        <f>IF(AND(K5358&gt;Variables!$G$10,K5358&lt;Variables!$G$11),0,1)</f>
        <v>0</v>
      </c>
      <c r="AN5358" s="103">
        <f>IF(H5358&lt;Variables!$G$13,1,0)</f>
        <v>1</v>
      </c>
      <c r="AO5358" s="101">
        <f>IF(R5358&lt;Variables!$G$12,0,1)</f>
        <v>0</v>
      </c>
      <c r="AP5358" s="86">
        <f t="shared" si="556"/>
        <v>0</v>
      </c>
      <c r="AR5358">
        <v>1</v>
      </c>
      <c r="AS5358">
        <v>0</v>
      </c>
      <c r="AT5358">
        <v>0</v>
      </c>
      <c r="AU5358">
        <v>0</v>
      </c>
      <c r="BA5358">
        <v>2</v>
      </c>
    </row>
    <row r="5359" spans="3:53" ht="12.75" x14ac:dyDescent="0.2">
      <c r="C5359" t="s">
        <v>946</v>
      </c>
      <c r="D5359" t="s">
        <v>861</v>
      </c>
      <c r="E5359">
        <v>5.53</v>
      </c>
      <c r="F5359">
        <v>66.38</v>
      </c>
      <c r="G5359">
        <v>32.25</v>
      </c>
      <c r="H5359">
        <v>425.29</v>
      </c>
      <c r="I5359">
        <v>4.8650000000000002</v>
      </c>
      <c r="J5359" t="s">
        <v>78</v>
      </c>
      <c r="K5359">
        <v>51.86</v>
      </c>
      <c r="L5359">
        <v>5.6646199999999993</v>
      </c>
      <c r="M5359">
        <v>0.62457852424347726</v>
      </c>
      <c r="N5359">
        <v>5.5059979999999982</v>
      </c>
      <c r="O5359">
        <v>3.5234665904346869</v>
      </c>
      <c r="P5359">
        <v>58670000</v>
      </c>
      <c r="Q5359">
        <v>1490000</v>
      </c>
      <c r="R5359">
        <v>39.380000000000003</v>
      </c>
      <c r="S5359">
        <v>33.597999999999999</v>
      </c>
      <c r="T5359">
        <v>9.8790000000000013</v>
      </c>
      <c r="U5359">
        <v>20.332000000000001</v>
      </c>
      <c r="V5359">
        <f t="shared" si="558"/>
        <v>2.3666755224025611</v>
      </c>
      <c r="AC5359">
        <v>5.92</v>
      </c>
      <c r="AD5359">
        <v>4.84</v>
      </c>
      <c r="AH5359" s="85">
        <f>IF(AND(M5359&lt;Variables!$G$6,M5359&gt;Variables!$G$5),0,1)</f>
        <v>1</v>
      </c>
      <c r="AI5359" s="85">
        <f t="shared" si="557"/>
        <v>0</v>
      </c>
      <c r="AJ5359" s="85">
        <f>IF(I5359&gt;Variables!$G$7,0,1)</f>
        <v>0</v>
      </c>
      <c r="AK5359" s="85">
        <f>IF(F5359&gt;Variables!$G$8,0,1)</f>
        <v>0</v>
      </c>
      <c r="AL5359" s="85">
        <f>IF(G5359&gt;Variables!$G$9,0,1)</f>
        <v>0</v>
      </c>
      <c r="AM5359" s="85">
        <f>IF(AND(K5359&gt;Variables!$G$10,K5359&lt;Variables!$G$11),0,1)</f>
        <v>0</v>
      </c>
      <c r="AN5359" s="103">
        <f>IF(H5359&lt;Variables!$G$13,1,0)</f>
        <v>1</v>
      </c>
      <c r="AO5359" s="101">
        <f>IF(R5359&lt;Variables!$G$12,0,1)</f>
        <v>1</v>
      </c>
      <c r="AP5359" s="86">
        <f t="shared" ref="AP5359:AP5422" si="559">IF(J5359="Pass", 0,1)</f>
        <v>1</v>
      </c>
      <c r="AR5359">
        <v>1</v>
      </c>
      <c r="AS5359">
        <v>0</v>
      </c>
      <c r="AT5359">
        <v>0</v>
      </c>
      <c r="AU5359">
        <v>0</v>
      </c>
      <c r="BA5359">
        <v>2</v>
      </c>
    </row>
    <row r="5360" spans="3:53" ht="12.75" x14ac:dyDescent="0.2">
      <c r="C5360" t="s">
        <v>946</v>
      </c>
      <c r="D5360" t="s">
        <v>679</v>
      </c>
      <c r="E5360">
        <v>0.11</v>
      </c>
      <c r="F5360">
        <v>50</v>
      </c>
      <c r="G5360">
        <v>23.33</v>
      </c>
      <c r="H5360">
        <v>-99999</v>
      </c>
      <c r="I5360">
        <v>-8.3699999999999992</v>
      </c>
      <c r="J5360" t="s">
        <v>78</v>
      </c>
      <c r="K5360">
        <v>40.35</v>
      </c>
      <c r="L5360">
        <v>0.11658</v>
      </c>
      <c r="M5360">
        <v>-4.786412763767383</v>
      </c>
      <c r="N5360">
        <v>0.11743000000000001</v>
      </c>
      <c r="O5360">
        <v>-5.4756024865877588</v>
      </c>
      <c r="P5360">
        <v>13443000</v>
      </c>
      <c r="Q5360">
        <v>1167000</v>
      </c>
      <c r="R5360">
        <v>11.52</v>
      </c>
      <c r="S5360">
        <v>33.597999999999999</v>
      </c>
      <c r="T5360">
        <v>9.8790000000000013</v>
      </c>
      <c r="U5360">
        <v>20.332000000000001</v>
      </c>
      <c r="V5360">
        <f t="shared" si="558"/>
        <v>2.258079237261966</v>
      </c>
      <c r="AC5360">
        <v>0.125</v>
      </c>
      <c r="AD5360">
        <v>0.105</v>
      </c>
      <c r="AH5360" s="85">
        <f>IF(AND(M5360&lt;Variables!$G$6,M5360&gt;Variables!$G$5),0,1)</f>
        <v>0</v>
      </c>
      <c r="AI5360" s="85">
        <f t="shared" si="557"/>
        <v>1</v>
      </c>
      <c r="AJ5360" s="85">
        <f>IF(I5360&gt;Variables!$G$7,0,1)</f>
        <v>1</v>
      </c>
      <c r="AK5360" s="85">
        <f>IF(F5360&gt;Variables!$G$8,0,1)</f>
        <v>0</v>
      </c>
      <c r="AL5360" s="85">
        <f>IF(G5360&gt;Variables!$G$9,0,1)</f>
        <v>0</v>
      </c>
      <c r="AM5360" s="85">
        <f>IF(AND(K5360&gt;Variables!$G$10,K5360&lt;Variables!$G$11),0,1)</f>
        <v>1</v>
      </c>
      <c r="AN5360" s="103">
        <f>IF(H5360&lt;Variables!$G$13,1,0)</f>
        <v>1</v>
      </c>
      <c r="AO5360" s="101">
        <f>IF(R5360&lt;Variables!$G$12,0,1)</f>
        <v>1</v>
      </c>
      <c r="AP5360" s="86">
        <f t="shared" si="559"/>
        <v>1</v>
      </c>
      <c r="AR5360">
        <v>1</v>
      </c>
      <c r="AS5360">
        <v>0</v>
      </c>
      <c r="AT5360">
        <v>0</v>
      </c>
      <c r="AU5360">
        <v>0</v>
      </c>
      <c r="BA5360">
        <v>2</v>
      </c>
    </row>
    <row r="5361" spans="3:53" ht="12.75" x14ac:dyDescent="0.2">
      <c r="C5361" t="s">
        <v>946</v>
      </c>
      <c r="D5361" t="s">
        <v>922</v>
      </c>
      <c r="E5361">
        <v>26.87</v>
      </c>
      <c r="F5361">
        <v>17.260000000000002</v>
      </c>
      <c r="G5361">
        <v>-1.59</v>
      </c>
      <c r="H5361">
        <v>5110</v>
      </c>
      <c r="I5361">
        <v>76.745999999999995</v>
      </c>
      <c r="J5361" t="s">
        <v>76</v>
      </c>
      <c r="K5361">
        <v>52.26</v>
      </c>
      <c r="L5361">
        <v>26.96388</v>
      </c>
      <c r="M5361">
        <v>-0.1998228741560914</v>
      </c>
      <c r="N5361">
        <v>26.718541999999999</v>
      </c>
      <c r="O5361">
        <v>0.71657353159464021</v>
      </c>
      <c r="P5361">
        <v>31334000</v>
      </c>
      <c r="Q5361">
        <v>3011000</v>
      </c>
      <c r="R5361">
        <v>10.41</v>
      </c>
      <c r="S5361">
        <v>33.597999999999999</v>
      </c>
      <c r="T5361">
        <v>9.8790000000000013</v>
      </c>
      <c r="U5361">
        <v>20.332000000000001</v>
      </c>
      <c r="V5361">
        <f t="shared" si="558"/>
        <v>2.3969132146489303</v>
      </c>
      <c r="AC5361">
        <v>29.46</v>
      </c>
      <c r="AD5361">
        <v>26.3</v>
      </c>
      <c r="AH5361" s="85">
        <f>IF(AND(M5361&lt;Variables!$G$6,M5361&gt;Variables!$G$5),0,1)</f>
        <v>1</v>
      </c>
      <c r="AI5361" s="85">
        <f t="shared" si="557"/>
        <v>0</v>
      </c>
      <c r="AJ5361" s="85">
        <f>IF(I5361&gt;Variables!$G$7,0,1)</f>
        <v>0</v>
      </c>
      <c r="AK5361" s="85">
        <f>IF(F5361&gt;Variables!$G$8,0,1)</f>
        <v>0</v>
      </c>
      <c r="AL5361" s="85">
        <f>IF(G5361&gt;Variables!$G$9,0,1)</f>
        <v>1</v>
      </c>
      <c r="AM5361" s="85">
        <f>IF(AND(K5361&gt;Variables!$G$10,K5361&lt;Variables!$G$11),0,1)</f>
        <v>0</v>
      </c>
      <c r="AN5361" s="103">
        <f>IF(H5361&lt;Variables!$G$13,1,0)</f>
        <v>0</v>
      </c>
      <c r="AO5361" s="101">
        <f>IF(R5361&lt;Variables!$G$12,0,1)</f>
        <v>1</v>
      </c>
      <c r="AP5361" s="86">
        <f t="shared" si="559"/>
        <v>0</v>
      </c>
      <c r="AR5361">
        <v>1</v>
      </c>
      <c r="AS5361">
        <v>0</v>
      </c>
      <c r="AT5361">
        <v>0</v>
      </c>
      <c r="AU5361">
        <v>0</v>
      </c>
      <c r="BA5361">
        <v>0.65</v>
      </c>
    </row>
    <row r="5362" spans="3:53" ht="12.75" x14ac:dyDescent="0.2">
      <c r="C5362" t="s">
        <v>946</v>
      </c>
      <c r="D5362" t="s">
        <v>226</v>
      </c>
      <c r="E5362">
        <v>4.22</v>
      </c>
      <c r="F5362">
        <v>17.61</v>
      </c>
      <c r="G5362">
        <v>19.600000000000001</v>
      </c>
      <c r="H5362">
        <v>76.45</v>
      </c>
      <c r="I5362">
        <v>584.25400000000002</v>
      </c>
      <c r="J5362" t="s">
        <v>76</v>
      </c>
      <c r="K5362">
        <v>57.61</v>
      </c>
      <c r="L5362">
        <v>4.124740000000001</v>
      </c>
      <c r="M5362">
        <v>2.0670393770273758</v>
      </c>
      <c r="N5362">
        <v>4.0514419999999998</v>
      </c>
      <c r="O5362">
        <v>3.913618904084033</v>
      </c>
      <c r="P5362">
        <v>5860000</v>
      </c>
      <c r="Q5362">
        <v>34730000</v>
      </c>
      <c r="R5362">
        <v>0.17</v>
      </c>
      <c r="S5362">
        <v>33.597999999999999</v>
      </c>
      <c r="T5362">
        <v>9.8790000000000013</v>
      </c>
      <c r="U5362">
        <v>20.332000000000001</v>
      </c>
      <c r="V5362">
        <f t="shared" si="558"/>
        <v>2.3466678462215809</v>
      </c>
      <c r="AC5362">
        <v>4.63</v>
      </c>
      <c r="AD5362">
        <v>3.95</v>
      </c>
      <c r="AH5362" s="85">
        <f>IF(AND(M5362&lt;Variables!$G$6,M5362&gt;Variables!$G$5),0,1)</f>
        <v>1</v>
      </c>
      <c r="AI5362" s="85">
        <f t="shared" si="557"/>
        <v>0</v>
      </c>
      <c r="AJ5362" s="85">
        <f>IF(I5362&gt;Variables!$G$7,0,1)</f>
        <v>0</v>
      </c>
      <c r="AK5362" s="85">
        <f>IF(F5362&gt;Variables!$G$8,0,1)</f>
        <v>0</v>
      </c>
      <c r="AL5362" s="85">
        <f>IF(G5362&gt;Variables!$G$9,0,1)</f>
        <v>0</v>
      </c>
      <c r="AM5362" s="85">
        <f>IF(AND(K5362&gt;Variables!$G$10,K5362&lt;Variables!$G$11),0,1)</f>
        <v>0</v>
      </c>
      <c r="AN5362" s="103">
        <f>IF(H5362&lt;Variables!$G$13,1,0)</f>
        <v>1</v>
      </c>
      <c r="AO5362" s="101">
        <f>IF(R5362&lt;Variables!$G$12,0,1)</f>
        <v>0</v>
      </c>
      <c r="AP5362" s="86">
        <f t="shared" si="559"/>
        <v>0</v>
      </c>
      <c r="AR5362">
        <v>1</v>
      </c>
      <c r="AS5362">
        <v>0</v>
      </c>
      <c r="AT5362">
        <v>0</v>
      </c>
      <c r="AU5362">
        <v>0</v>
      </c>
      <c r="BA5362">
        <v>2</v>
      </c>
    </row>
    <row r="5363" spans="3:53" ht="12.75" x14ac:dyDescent="0.2">
      <c r="C5363" t="s">
        <v>946</v>
      </c>
      <c r="D5363" t="s">
        <v>934</v>
      </c>
      <c r="E5363">
        <v>42.23</v>
      </c>
      <c r="F5363">
        <v>8.52</v>
      </c>
      <c r="G5363">
        <v>8.92</v>
      </c>
      <c r="H5363">
        <v>7970</v>
      </c>
      <c r="I5363">
        <v>3.9E-2</v>
      </c>
      <c r="J5363" t="s">
        <v>78</v>
      </c>
      <c r="K5363">
        <v>57.09</v>
      </c>
      <c r="L5363">
        <v>42.148649999999989</v>
      </c>
      <c r="M5363">
        <v>0.21673292027149799</v>
      </c>
      <c r="N5363">
        <v>42.049275999999999</v>
      </c>
      <c r="O5363">
        <v>0.45357261323596387</v>
      </c>
      <c r="P5363">
        <v>630528</v>
      </c>
      <c r="Q5363">
        <v>1791000</v>
      </c>
      <c r="R5363">
        <v>0.35</v>
      </c>
      <c r="S5363">
        <v>33.597999999999999</v>
      </c>
      <c r="T5363">
        <v>9.8790000000000013</v>
      </c>
      <c r="U5363">
        <v>20.332000000000001</v>
      </c>
      <c r="V5363">
        <f t="shared" si="558"/>
        <v>2.4303795381360951</v>
      </c>
      <c r="AC5363">
        <v>45.75</v>
      </c>
      <c r="AD5363">
        <v>41.682400000000001</v>
      </c>
      <c r="AH5363" s="85">
        <f>IF(AND(M5363&lt;Variables!$G$6,M5363&gt;Variables!$G$5),0,1)</f>
        <v>1</v>
      </c>
      <c r="AI5363" s="85">
        <f t="shared" si="557"/>
        <v>0</v>
      </c>
      <c r="AJ5363" s="85">
        <f>IF(I5363&gt;Variables!$G$7,0,1)</f>
        <v>0</v>
      </c>
      <c r="AK5363" s="85">
        <f>IF(F5363&gt;Variables!$G$8,0,1)</f>
        <v>1</v>
      </c>
      <c r="AL5363" s="85">
        <f>IF(G5363&gt;Variables!$G$9,0,1)</f>
        <v>1</v>
      </c>
      <c r="AM5363" s="85">
        <f>IF(AND(K5363&gt;Variables!$G$10,K5363&lt;Variables!$G$11),0,1)</f>
        <v>0</v>
      </c>
      <c r="AN5363" s="103">
        <f>IF(H5363&lt;Variables!$G$13,1,0)</f>
        <v>0</v>
      </c>
      <c r="AO5363" s="101">
        <f>IF(R5363&lt;Variables!$G$12,0,1)</f>
        <v>0</v>
      </c>
      <c r="AP5363" s="86">
        <f t="shared" si="559"/>
        <v>1</v>
      </c>
      <c r="AR5363">
        <v>1</v>
      </c>
      <c r="AS5363">
        <v>0</v>
      </c>
      <c r="AT5363">
        <v>0</v>
      </c>
      <c r="AU5363">
        <v>0</v>
      </c>
      <c r="BA5363">
        <v>1.3</v>
      </c>
    </row>
    <row r="5364" spans="3:53" ht="12.75" x14ac:dyDescent="0.2">
      <c r="C5364" t="s">
        <v>946</v>
      </c>
      <c r="D5364" t="s">
        <v>608</v>
      </c>
      <c r="E5364">
        <v>37.71</v>
      </c>
      <c r="F5364">
        <v>8.5299999999999994</v>
      </c>
      <c r="G5364">
        <v>6.89</v>
      </c>
      <c r="H5364">
        <v>8250</v>
      </c>
      <c r="I5364">
        <v>-12.141</v>
      </c>
      <c r="J5364" t="s">
        <v>78</v>
      </c>
      <c r="K5364">
        <v>56.64</v>
      </c>
      <c r="L5364">
        <v>37.47</v>
      </c>
      <c r="M5364">
        <v>0.64051240992794767</v>
      </c>
      <c r="N5364">
        <v>37.607078000000001</v>
      </c>
      <c r="O5364">
        <v>0.27367720512611893</v>
      </c>
      <c r="P5364">
        <v>18107000</v>
      </c>
      <c r="Q5364">
        <v>19083000</v>
      </c>
      <c r="R5364">
        <v>0.95</v>
      </c>
      <c r="S5364">
        <v>33.597999999999999</v>
      </c>
      <c r="T5364">
        <v>9.8790000000000013</v>
      </c>
      <c r="U5364">
        <v>20.332000000000001</v>
      </c>
      <c r="V5364">
        <f t="shared" si="558"/>
        <v>2.4068544064051243</v>
      </c>
      <c r="AC5364">
        <v>37.79</v>
      </c>
      <c r="AD5364">
        <v>35.57</v>
      </c>
      <c r="AH5364" s="85">
        <f>IF(AND(M5364&lt;Variables!$G$6,M5364&gt;Variables!$G$5),0,1)</f>
        <v>1</v>
      </c>
      <c r="AI5364" s="85">
        <f t="shared" si="557"/>
        <v>1</v>
      </c>
      <c r="AJ5364" s="85">
        <f>IF(I5364&gt;Variables!$G$7,0,1)</f>
        <v>1</v>
      </c>
      <c r="AK5364" s="85">
        <f>IF(F5364&gt;Variables!$G$8,0,1)</f>
        <v>1</v>
      </c>
      <c r="AL5364" s="85">
        <f>IF(G5364&gt;Variables!$G$9,0,1)</f>
        <v>1</v>
      </c>
      <c r="AM5364" s="85">
        <f>IF(AND(K5364&gt;Variables!$G$10,K5364&lt;Variables!$G$11),0,1)</f>
        <v>0</v>
      </c>
      <c r="AN5364" s="103">
        <f>IF(H5364&lt;Variables!$G$13,1,0)</f>
        <v>0</v>
      </c>
      <c r="AO5364" s="101">
        <f>IF(R5364&lt;Variables!$G$12,0,1)</f>
        <v>0</v>
      </c>
      <c r="AP5364" s="86">
        <f t="shared" si="559"/>
        <v>1</v>
      </c>
      <c r="AR5364">
        <v>0</v>
      </c>
      <c r="AS5364">
        <v>0</v>
      </c>
      <c r="AT5364">
        <v>1</v>
      </c>
      <c r="AU5364">
        <v>0</v>
      </c>
      <c r="BA5364">
        <v>-2.25</v>
      </c>
    </row>
    <row r="5365" spans="3:53" ht="12.75" x14ac:dyDescent="0.2">
      <c r="C5365" t="s">
        <v>946</v>
      </c>
      <c r="D5365" t="s">
        <v>615</v>
      </c>
      <c r="E5365">
        <v>36.909999999999997</v>
      </c>
      <c r="F5365">
        <v>8.56</v>
      </c>
      <c r="G5365">
        <v>6.28</v>
      </c>
      <c r="H5365">
        <v>3650</v>
      </c>
      <c r="I5365">
        <v>-1.2290000000000001</v>
      </c>
      <c r="J5365" t="s">
        <v>78</v>
      </c>
      <c r="K5365">
        <v>35.32</v>
      </c>
      <c r="L5365">
        <v>37.421175000000012</v>
      </c>
      <c r="M5365">
        <v>-1.446173189377411</v>
      </c>
      <c r="N5365">
        <v>37.844273999999999</v>
      </c>
      <c r="O5365">
        <v>-2.548005016558109</v>
      </c>
      <c r="P5365">
        <v>9503000</v>
      </c>
      <c r="Q5365">
        <v>6708000</v>
      </c>
      <c r="R5365">
        <v>1.42</v>
      </c>
      <c r="S5365">
        <v>33.597999999999999</v>
      </c>
      <c r="T5365">
        <v>9.8790000000000013</v>
      </c>
      <c r="U5365">
        <v>20.332000000000001</v>
      </c>
      <c r="V5365">
        <f t="shared" si="558"/>
        <v>2.1912039757746782</v>
      </c>
      <c r="AC5365">
        <v>37.78</v>
      </c>
      <c r="AD5365">
        <v>36</v>
      </c>
      <c r="AH5365" s="85">
        <f>IF(AND(M5365&lt;Variables!$G$6,M5365&gt;Variables!$G$5),0,1)</f>
        <v>1</v>
      </c>
      <c r="AI5365" s="85">
        <f t="shared" si="557"/>
        <v>1</v>
      </c>
      <c r="AJ5365" s="85">
        <f>IF(I5365&gt;Variables!$G$7,0,1)</f>
        <v>1</v>
      </c>
      <c r="AK5365" s="85">
        <f>IF(F5365&gt;Variables!$G$8,0,1)</f>
        <v>1</v>
      </c>
      <c r="AL5365" s="85">
        <f>IF(G5365&gt;Variables!$G$9,0,1)</f>
        <v>1</v>
      </c>
      <c r="AM5365" s="85">
        <f>IF(AND(K5365&gt;Variables!$G$10,K5365&lt;Variables!$G$11),0,1)</f>
        <v>1</v>
      </c>
      <c r="AN5365" s="103">
        <f>IF(H5365&lt;Variables!$G$13,1,0)</f>
        <v>0</v>
      </c>
      <c r="AO5365" s="101">
        <f>IF(R5365&lt;Variables!$G$12,0,1)</f>
        <v>0</v>
      </c>
      <c r="AP5365" s="86">
        <f t="shared" si="559"/>
        <v>1</v>
      </c>
      <c r="AR5365">
        <v>0</v>
      </c>
      <c r="AS5365">
        <v>0</v>
      </c>
      <c r="AT5365">
        <v>1</v>
      </c>
      <c r="AU5365">
        <v>0</v>
      </c>
      <c r="BA5365">
        <v>-1.52</v>
      </c>
    </row>
    <row r="5366" spans="3:53" ht="12.75" x14ac:dyDescent="0.2">
      <c r="C5366" t="s">
        <v>946</v>
      </c>
      <c r="D5366" t="s">
        <v>188</v>
      </c>
      <c r="E5366">
        <v>8.49</v>
      </c>
      <c r="F5366">
        <v>9.2799999999999994</v>
      </c>
      <c r="G5366">
        <v>7.38</v>
      </c>
      <c r="H5366">
        <v>4800</v>
      </c>
      <c r="I5366">
        <v>-85.888000000000005</v>
      </c>
      <c r="J5366" t="s">
        <v>78</v>
      </c>
      <c r="K5366">
        <v>57.85</v>
      </c>
      <c r="L5366">
        <v>8.4443850000000023</v>
      </c>
      <c r="M5366">
        <v>0.45847033265297649</v>
      </c>
      <c r="N5366">
        <v>8.3841260000000002</v>
      </c>
      <c r="O5366">
        <v>1.1804927549991511</v>
      </c>
      <c r="P5366">
        <v>18893000</v>
      </c>
      <c r="Q5366">
        <v>9582000</v>
      </c>
      <c r="R5366">
        <v>1.97</v>
      </c>
      <c r="S5366">
        <v>33.597999999999999</v>
      </c>
      <c r="T5366">
        <v>9.8790000000000013</v>
      </c>
      <c r="U5366">
        <v>20.332000000000001</v>
      </c>
      <c r="V5366">
        <f t="shared" si="558"/>
        <v>2.4260118821335133</v>
      </c>
      <c r="AC5366">
        <v>12.2</v>
      </c>
      <c r="AD5366">
        <v>8.14</v>
      </c>
      <c r="AH5366" s="85">
        <f>IF(AND(M5366&lt;Variables!$G$6,M5366&gt;Variables!$G$5),0,1)</f>
        <v>1</v>
      </c>
      <c r="AI5366" s="85">
        <f t="shared" si="557"/>
        <v>0</v>
      </c>
      <c r="AJ5366" s="85">
        <f>IF(I5366&gt;Variables!$G$7,0,1)</f>
        <v>1</v>
      </c>
      <c r="AK5366" s="85">
        <f>IF(F5366&gt;Variables!$G$8,0,1)</f>
        <v>0</v>
      </c>
      <c r="AL5366" s="85">
        <f>IF(G5366&gt;Variables!$G$9,0,1)</f>
        <v>1</v>
      </c>
      <c r="AM5366" s="85">
        <f>IF(AND(K5366&gt;Variables!$G$10,K5366&lt;Variables!$G$11),0,1)</f>
        <v>0</v>
      </c>
      <c r="AN5366" s="103">
        <f>IF(H5366&lt;Variables!$G$13,1,0)</f>
        <v>0</v>
      </c>
      <c r="AO5366" s="101">
        <f>IF(R5366&lt;Variables!$G$12,0,1)</f>
        <v>0</v>
      </c>
      <c r="AP5366" s="86">
        <f t="shared" si="559"/>
        <v>1</v>
      </c>
      <c r="AR5366">
        <v>0</v>
      </c>
      <c r="AS5366">
        <v>0</v>
      </c>
      <c r="AT5366">
        <v>1</v>
      </c>
      <c r="AU5366">
        <v>0</v>
      </c>
      <c r="BA5366">
        <v>-2.25</v>
      </c>
    </row>
    <row r="5367" spans="3:53" ht="12.75" x14ac:dyDescent="0.2">
      <c r="C5367" t="s">
        <v>946</v>
      </c>
      <c r="D5367" t="s">
        <v>614</v>
      </c>
      <c r="E5367">
        <v>10.74</v>
      </c>
      <c r="F5367">
        <v>9.5399999999999991</v>
      </c>
      <c r="G5367">
        <v>6.55</v>
      </c>
      <c r="H5367">
        <v>2500</v>
      </c>
      <c r="I5367">
        <v>-50.106000000000002</v>
      </c>
      <c r="J5367" t="s">
        <v>78</v>
      </c>
      <c r="K5367">
        <v>60.84</v>
      </c>
      <c r="L5367">
        <v>10.662364999999999</v>
      </c>
      <c r="M5367">
        <v>0.7281217628546669</v>
      </c>
      <c r="N5367">
        <v>10.674896</v>
      </c>
      <c r="O5367">
        <v>0.60987947798273467</v>
      </c>
      <c r="P5367">
        <v>3393000</v>
      </c>
      <c r="Q5367">
        <v>3620000</v>
      </c>
      <c r="R5367">
        <v>0.94</v>
      </c>
      <c r="S5367">
        <v>33.597999999999999</v>
      </c>
      <c r="T5367">
        <v>9.8790000000000013</v>
      </c>
      <c r="U5367">
        <v>20.332000000000001</v>
      </c>
      <c r="V5367">
        <f t="shared" si="558"/>
        <v>2.4375767125075916</v>
      </c>
      <c r="AC5367">
        <v>11.42</v>
      </c>
      <c r="AD5367">
        <v>10.199999999999999</v>
      </c>
      <c r="AH5367" s="85">
        <f>IF(AND(M5367&lt;Variables!$G$6,M5367&gt;Variables!$G$5),0,1)</f>
        <v>1</v>
      </c>
      <c r="AI5367" s="85">
        <f t="shared" si="557"/>
        <v>1</v>
      </c>
      <c r="AJ5367" s="85">
        <f>IF(I5367&gt;Variables!$G$7,0,1)</f>
        <v>1</v>
      </c>
      <c r="AK5367" s="85">
        <f>IF(F5367&gt;Variables!$G$8,0,1)</f>
        <v>0</v>
      </c>
      <c r="AL5367" s="85">
        <f>IF(G5367&gt;Variables!$G$9,0,1)</f>
        <v>1</v>
      </c>
      <c r="AM5367" s="85">
        <f>IF(AND(K5367&gt;Variables!$G$10,K5367&lt;Variables!$G$11),0,1)</f>
        <v>0</v>
      </c>
      <c r="AN5367" s="103">
        <f>IF(H5367&lt;Variables!$G$13,1,0)</f>
        <v>0</v>
      </c>
      <c r="AO5367" s="101">
        <f>IF(R5367&lt;Variables!$G$12,0,1)</f>
        <v>0</v>
      </c>
      <c r="AP5367" s="86">
        <f t="shared" si="559"/>
        <v>1</v>
      </c>
      <c r="AR5367">
        <v>0</v>
      </c>
      <c r="AS5367">
        <v>0</v>
      </c>
      <c r="AT5367">
        <v>1</v>
      </c>
      <c r="AU5367">
        <v>0</v>
      </c>
      <c r="BA5367">
        <v>-2.25</v>
      </c>
    </row>
    <row r="5368" spans="3:53" ht="12.75" x14ac:dyDescent="0.2">
      <c r="C5368" t="s">
        <v>946</v>
      </c>
      <c r="D5368" t="s">
        <v>609</v>
      </c>
      <c r="E5368">
        <v>104.17</v>
      </c>
      <c r="F5368">
        <v>10.130000000000001</v>
      </c>
      <c r="G5368">
        <v>8.5299999999999994</v>
      </c>
      <c r="H5368">
        <v>6740</v>
      </c>
      <c r="I5368">
        <v>-78.216999999999999</v>
      </c>
      <c r="J5368" t="s">
        <v>78</v>
      </c>
      <c r="K5368">
        <v>50.73</v>
      </c>
      <c r="L5368">
        <v>104.108465</v>
      </c>
      <c r="M5368">
        <v>3.9991944939360743E-2</v>
      </c>
      <c r="N5368">
        <v>104.22423000000001</v>
      </c>
      <c r="O5368">
        <v>-7.112549548218941E-2</v>
      </c>
      <c r="P5368">
        <v>711308</v>
      </c>
      <c r="Q5368">
        <v>875384</v>
      </c>
      <c r="R5368">
        <v>0.81</v>
      </c>
      <c r="S5368">
        <v>33.597999999999999</v>
      </c>
      <c r="T5368">
        <v>9.8790000000000013</v>
      </c>
      <c r="U5368">
        <v>20.332000000000001</v>
      </c>
      <c r="V5368">
        <f t="shared" si="558"/>
        <v>2.3734386968135772</v>
      </c>
      <c r="AC5368">
        <v>112.85</v>
      </c>
      <c r="AD5368">
        <v>100.22</v>
      </c>
      <c r="AH5368" s="85">
        <f>IF(AND(M5368&lt;Variables!$G$6,M5368&gt;Variables!$G$5),0,1)</f>
        <v>1</v>
      </c>
      <c r="AI5368" s="85">
        <f t="shared" si="557"/>
        <v>1</v>
      </c>
      <c r="AJ5368" s="85">
        <f>IF(I5368&gt;Variables!$G$7,0,1)</f>
        <v>1</v>
      </c>
      <c r="AK5368" s="85">
        <f>IF(F5368&gt;Variables!$G$8,0,1)</f>
        <v>0</v>
      </c>
      <c r="AL5368" s="85">
        <f>IF(G5368&gt;Variables!$G$9,0,1)</f>
        <v>1</v>
      </c>
      <c r="AM5368" s="85">
        <f>IF(AND(K5368&gt;Variables!$G$10,K5368&lt;Variables!$G$11),0,1)</f>
        <v>0</v>
      </c>
      <c r="AN5368" s="103">
        <f>IF(H5368&lt;Variables!$G$13,1,0)</f>
        <v>0</v>
      </c>
      <c r="AO5368" s="101">
        <f>IF(R5368&lt;Variables!$G$12,0,1)</f>
        <v>0</v>
      </c>
      <c r="AP5368" s="86">
        <f t="shared" si="559"/>
        <v>1</v>
      </c>
      <c r="AR5368">
        <v>0</v>
      </c>
      <c r="AS5368">
        <v>0</v>
      </c>
      <c r="AT5368">
        <v>1</v>
      </c>
      <c r="AU5368">
        <v>0</v>
      </c>
      <c r="BA5368">
        <v>-2.25</v>
      </c>
    </row>
    <row r="5369" spans="3:53" ht="12.75" x14ac:dyDescent="0.2">
      <c r="C5369" t="s">
        <v>946</v>
      </c>
      <c r="D5369" t="s">
        <v>945</v>
      </c>
      <c r="E5369">
        <v>40.33</v>
      </c>
      <c r="F5369">
        <v>10.16</v>
      </c>
      <c r="G5369">
        <v>8.84</v>
      </c>
      <c r="H5369">
        <v>5230</v>
      </c>
      <c r="I5369">
        <v>-61.393000000000001</v>
      </c>
      <c r="J5369" t="s">
        <v>78</v>
      </c>
      <c r="K5369">
        <v>76.78</v>
      </c>
      <c r="L5369">
        <v>39.685409999999997</v>
      </c>
      <c r="M5369">
        <v>1.498258427971398</v>
      </c>
      <c r="N5369">
        <v>39.34995</v>
      </c>
      <c r="O5369">
        <v>2.3635354047463881</v>
      </c>
      <c r="P5369">
        <v>982882</v>
      </c>
      <c r="Q5369">
        <v>1792000</v>
      </c>
      <c r="R5369">
        <v>0.55000000000000004</v>
      </c>
      <c r="S5369">
        <v>33.597999999999999</v>
      </c>
      <c r="T5369">
        <v>9.8790000000000013</v>
      </c>
      <c r="U5369">
        <v>20.332000000000001</v>
      </c>
      <c r="V5369">
        <f t="shared" si="558"/>
        <v>2.4896098151680417</v>
      </c>
      <c r="AC5369">
        <v>41.41</v>
      </c>
      <c r="AD5369">
        <v>38.690100000000001</v>
      </c>
      <c r="AH5369" s="85">
        <f>IF(AND(M5369&lt;Variables!$G$6,M5369&gt;Variables!$G$5),0,1)</f>
        <v>1</v>
      </c>
      <c r="AI5369" s="85">
        <f t="shared" si="557"/>
        <v>0</v>
      </c>
      <c r="AJ5369" s="85">
        <f>IF(I5369&gt;Variables!$G$7,0,1)</f>
        <v>1</v>
      </c>
      <c r="AK5369" s="85">
        <f>IF(F5369&gt;Variables!$G$8,0,1)</f>
        <v>0</v>
      </c>
      <c r="AL5369" s="85">
        <f>IF(G5369&gt;Variables!$G$9,0,1)</f>
        <v>1</v>
      </c>
      <c r="AM5369" s="85">
        <f>IF(AND(K5369&gt;Variables!$G$10,K5369&lt;Variables!$G$11),0,1)</f>
        <v>1</v>
      </c>
      <c r="AN5369" s="103">
        <f>IF(H5369&lt;Variables!$G$13,1,0)</f>
        <v>0</v>
      </c>
      <c r="AO5369" s="101">
        <f>IF(R5369&lt;Variables!$G$12,0,1)</f>
        <v>0</v>
      </c>
      <c r="AP5369" s="86">
        <f t="shared" si="559"/>
        <v>1</v>
      </c>
      <c r="AR5369">
        <v>0</v>
      </c>
      <c r="AS5369">
        <v>0</v>
      </c>
      <c r="AT5369">
        <v>1</v>
      </c>
      <c r="AU5369">
        <v>0</v>
      </c>
      <c r="BA5369">
        <v>-2.25</v>
      </c>
    </row>
    <row r="5370" spans="3:53" ht="12.75" x14ac:dyDescent="0.2">
      <c r="C5370" t="s">
        <v>946</v>
      </c>
      <c r="D5370" t="s">
        <v>114</v>
      </c>
      <c r="E5370">
        <v>28.47</v>
      </c>
      <c r="F5370">
        <v>10.8</v>
      </c>
      <c r="G5370">
        <v>-1.86</v>
      </c>
      <c r="H5370">
        <v>6070</v>
      </c>
      <c r="I5370">
        <v>-21.600999999999999</v>
      </c>
      <c r="J5370" t="s">
        <v>78</v>
      </c>
      <c r="K5370">
        <v>50.48</v>
      </c>
      <c r="L5370">
        <v>28.395795</v>
      </c>
      <c r="M5370">
        <v>0.2261074218911554</v>
      </c>
      <c r="N5370">
        <v>28.563217999999999</v>
      </c>
      <c r="O5370">
        <v>-0.36136684599051377</v>
      </c>
      <c r="P5370">
        <v>1985000</v>
      </c>
      <c r="Q5370">
        <v>1309000</v>
      </c>
      <c r="R5370">
        <v>1.52</v>
      </c>
      <c r="S5370">
        <v>33.597999999999999</v>
      </c>
      <c r="T5370">
        <v>9.8790000000000013</v>
      </c>
      <c r="U5370">
        <v>20.332000000000001</v>
      </c>
      <c r="V5370">
        <f t="shared" si="558"/>
        <v>2.3657805678783075</v>
      </c>
      <c r="AC5370">
        <v>29.52</v>
      </c>
      <c r="AD5370">
        <v>28.45</v>
      </c>
      <c r="AH5370" s="85">
        <f>IF(AND(M5370&lt;Variables!$G$6,M5370&gt;Variables!$G$5),0,1)</f>
        <v>1</v>
      </c>
      <c r="AI5370" s="85">
        <f t="shared" si="557"/>
        <v>1</v>
      </c>
      <c r="AJ5370" s="85">
        <f>IF(I5370&gt;Variables!$G$7,0,1)</f>
        <v>1</v>
      </c>
      <c r="AK5370" s="85">
        <f>IF(F5370&gt;Variables!$G$8,0,1)</f>
        <v>0</v>
      </c>
      <c r="AL5370" s="85">
        <f>IF(G5370&gt;Variables!$G$9,0,1)</f>
        <v>1</v>
      </c>
      <c r="AM5370" s="85">
        <f>IF(AND(K5370&gt;Variables!$G$10,K5370&lt;Variables!$G$11),0,1)</f>
        <v>0</v>
      </c>
      <c r="AN5370" s="103">
        <f>IF(H5370&lt;Variables!$G$13,1,0)</f>
        <v>0</v>
      </c>
      <c r="AO5370" s="101">
        <f>IF(R5370&lt;Variables!$G$12,0,1)</f>
        <v>0</v>
      </c>
      <c r="AP5370" s="86">
        <f t="shared" si="559"/>
        <v>1</v>
      </c>
      <c r="AR5370">
        <v>1</v>
      </c>
      <c r="AS5370">
        <v>0</v>
      </c>
      <c r="AT5370">
        <v>0</v>
      </c>
      <c r="AU5370">
        <v>0</v>
      </c>
      <c r="BA5370">
        <v>2</v>
      </c>
    </row>
    <row r="5371" spans="3:53" ht="12.75" x14ac:dyDescent="0.2">
      <c r="C5371" t="s">
        <v>946</v>
      </c>
      <c r="D5371" t="s">
        <v>744</v>
      </c>
      <c r="E5371">
        <v>14.9</v>
      </c>
      <c r="F5371">
        <v>11.12</v>
      </c>
      <c r="G5371">
        <v>9.2200000000000006</v>
      </c>
      <c r="H5371">
        <v>2490</v>
      </c>
      <c r="I5371">
        <v>-22.178000000000001</v>
      </c>
      <c r="J5371" t="s">
        <v>78</v>
      </c>
      <c r="K5371">
        <v>50.96</v>
      </c>
      <c r="L5371">
        <v>14.860855000000001</v>
      </c>
      <c r="M5371">
        <v>0.2452416095843899</v>
      </c>
      <c r="N5371">
        <v>14.932548000000001</v>
      </c>
      <c r="O5371">
        <v>-0.2360481278881493</v>
      </c>
      <c r="P5371">
        <v>8557000</v>
      </c>
      <c r="Q5371">
        <v>10412000</v>
      </c>
      <c r="R5371">
        <v>0.82</v>
      </c>
      <c r="S5371">
        <v>33.597999999999999</v>
      </c>
      <c r="T5371">
        <v>9.8790000000000013</v>
      </c>
      <c r="U5371">
        <v>20.332000000000001</v>
      </c>
      <c r="V5371">
        <f t="shared" si="558"/>
        <v>2.3698893906930651</v>
      </c>
      <c r="AC5371">
        <v>15.8</v>
      </c>
      <c r="AD5371">
        <v>10.26</v>
      </c>
      <c r="AH5371" s="85">
        <f>IF(AND(M5371&lt;Variables!$G$6,M5371&gt;Variables!$G$5),0,1)</f>
        <v>1</v>
      </c>
      <c r="AI5371" s="85">
        <f t="shared" si="557"/>
        <v>1</v>
      </c>
      <c r="AJ5371" s="85">
        <f>IF(I5371&gt;Variables!$G$7,0,1)</f>
        <v>1</v>
      </c>
      <c r="AK5371" s="85">
        <f>IF(F5371&gt;Variables!$G$8,0,1)</f>
        <v>0</v>
      </c>
      <c r="AL5371" s="85">
        <f>IF(G5371&gt;Variables!$G$9,0,1)</f>
        <v>1</v>
      </c>
      <c r="AM5371" s="85">
        <f>IF(AND(K5371&gt;Variables!$G$10,K5371&lt;Variables!$G$11),0,1)</f>
        <v>0</v>
      </c>
      <c r="AN5371" s="103">
        <f>IF(H5371&lt;Variables!$G$13,1,0)</f>
        <v>1</v>
      </c>
      <c r="AO5371" s="101">
        <f>IF(R5371&lt;Variables!$G$12,0,1)</f>
        <v>0</v>
      </c>
      <c r="AP5371" s="86">
        <f t="shared" si="559"/>
        <v>1</v>
      </c>
      <c r="AR5371">
        <v>0</v>
      </c>
      <c r="AS5371">
        <v>0</v>
      </c>
      <c r="AT5371">
        <v>1</v>
      </c>
      <c r="AU5371">
        <v>0</v>
      </c>
      <c r="BA5371">
        <v>-2.25</v>
      </c>
    </row>
    <row r="5372" spans="3:53" ht="12.75" x14ac:dyDescent="0.2">
      <c r="C5372" t="s">
        <v>946</v>
      </c>
      <c r="D5372" t="s">
        <v>918</v>
      </c>
      <c r="E5372">
        <v>21.26</v>
      </c>
      <c r="F5372">
        <v>12.15</v>
      </c>
      <c r="G5372">
        <v>9.0299999999999994</v>
      </c>
      <c r="H5372">
        <v>2140</v>
      </c>
      <c r="I5372">
        <v>2.8170000000000002</v>
      </c>
      <c r="J5372" t="s">
        <v>78</v>
      </c>
      <c r="K5372">
        <v>66.41</v>
      </c>
      <c r="L5372">
        <v>21.102321052631581</v>
      </c>
      <c r="M5372">
        <v>0.74721139430660355</v>
      </c>
      <c r="N5372">
        <v>21.10622040816326</v>
      </c>
      <c r="O5372">
        <v>0.72859843620916864</v>
      </c>
      <c r="P5372">
        <v>530025</v>
      </c>
      <c r="Q5372">
        <v>481143</v>
      </c>
      <c r="R5372">
        <v>1.1000000000000001</v>
      </c>
      <c r="S5372">
        <v>33.597999999999999</v>
      </c>
      <c r="T5372">
        <v>9.8790000000000013</v>
      </c>
      <c r="U5372">
        <v>20.332000000000001</v>
      </c>
      <c r="V5372">
        <f t="shared" si="558"/>
        <v>2.4821682015721382</v>
      </c>
      <c r="AC5372">
        <v>22.47</v>
      </c>
      <c r="AD5372">
        <v>21.04</v>
      </c>
      <c r="AH5372" s="85">
        <f>IF(AND(M5372&lt;Variables!$G$6,M5372&gt;Variables!$G$5),0,1)</f>
        <v>1</v>
      </c>
      <c r="AI5372" s="85">
        <f t="shared" si="557"/>
        <v>1</v>
      </c>
      <c r="AJ5372" s="85">
        <f>IF(I5372&gt;Variables!$G$7,0,1)</f>
        <v>0</v>
      </c>
      <c r="AK5372" s="85">
        <f>IF(F5372&gt;Variables!$G$8,0,1)</f>
        <v>0</v>
      </c>
      <c r="AL5372" s="85">
        <f>IF(G5372&gt;Variables!$G$9,0,1)</f>
        <v>1</v>
      </c>
      <c r="AM5372" s="85">
        <f>IF(AND(K5372&gt;Variables!$G$10,K5372&lt;Variables!$G$11),0,1)</f>
        <v>0</v>
      </c>
      <c r="AN5372" s="103">
        <f>IF(H5372&lt;Variables!$G$13,1,0)</f>
        <v>1</v>
      </c>
      <c r="AO5372" s="101">
        <f>IF(R5372&lt;Variables!$G$12,0,1)</f>
        <v>0</v>
      </c>
      <c r="AP5372" s="86">
        <f t="shared" si="559"/>
        <v>1</v>
      </c>
      <c r="AR5372">
        <v>1</v>
      </c>
      <c r="AS5372">
        <v>0</v>
      </c>
      <c r="AT5372">
        <v>0</v>
      </c>
      <c r="AU5372">
        <v>0</v>
      </c>
      <c r="BA5372">
        <v>2</v>
      </c>
    </row>
    <row r="5373" spans="3:53" ht="12.75" x14ac:dyDescent="0.2">
      <c r="C5373" t="s">
        <v>946</v>
      </c>
      <c r="D5373" t="s">
        <v>933</v>
      </c>
      <c r="E5373">
        <v>36.97</v>
      </c>
      <c r="F5373">
        <v>12.48</v>
      </c>
      <c r="G5373">
        <v>10.55</v>
      </c>
      <c r="H5373">
        <v>5580</v>
      </c>
      <c r="I5373">
        <v>-48.279000000000003</v>
      </c>
      <c r="J5373" t="s">
        <v>78</v>
      </c>
      <c r="K5373">
        <v>64.92</v>
      </c>
      <c r="L5373">
        <v>36.685794999999999</v>
      </c>
      <c r="M5373">
        <v>0.80168632027737674</v>
      </c>
      <c r="N5373">
        <v>36.467889999999997</v>
      </c>
      <c r="O5373">
        <v>1.404002260618852</v>
      </c>
      <c r="P5373">
        <v>4257000</v>
      </c>
      <c r="Q5373">
        <v>5093000</v>
      </c>
      <c r="R5373">
        <v>0.84</v>
      </c>
      <c r="S5373">
        <v>33.597999999999999</v>
      </c>
      <c r="T5373">
        <v>9.8790000000000013</v>
      </c>
      <c r="U5373">
        <v>20.332000000000001</v>
      </c>
      <c r="V5373">
        <f t="shared" si="558"/>
        <v>2.4661835258858091</v>
      </c>
      <c r="AC5373">
        <v>37.091799999999999</v>
      </c>
      <c r="AD5373">
        <v>34.83</v>
      </c>
      <c r="AH5373" s="85">
        <f>IF(AND(M5373&lt;Variables!$G$6,M5373&gt;Variables!$G$5),0,1)</f>
        <v>1</v>
      </c>
      <c r="AI5373" s="85">
        <f t="shared" si="557"/>
        <v>0</v>
      </c>
      <c r="AJ5373" s="85">
        <f>IF(I5373&gt;Variables!$G$7,0,1)</f>
        <v>1</v>
      </c>
      <c r="AK5373" s="85">
        <f>IF(F5373&gt;Variables!$G$8,0,1)</f>
        <v>0</v>
      </c>
      <c r="AL5373" s="85">
        <f>IF(G5373&gt;Variables!$G$9,0,1)</f>
        <v>1</v>
      </c>
      <c r="AM5373" s="85">
        <f>IF(AND(K5373&gt;Variables!$G$10,K5373&lt;Variables!$G$11),0,1)</f>
        <v>0</v>
      </c>
      <c r="AN5373" s="103">
        <f>IF(H5373&lt;Variables!$G$13,1,0)</f>
        <v>0</v>
      </c>
      <c r="AO5373" s="101">
        <f>IF(R5373&lt;Variables!$G$12,0,1)</f>
        <v>0</v>
      </c>
      <c r="AP5373" s="86">
        <f t="shared" si="559"/>
        <v>1</v>
      </c>
      <c r="AR5373">
        <v>0</v>
      </c>
      <c r="AS5373">
        <v>0</v>
      </c>
      <c r="AT5373">
        <v>1</v>
      </c>
      <c r="AU5373">
        <v>0</v>
      </c>
      <c r="BA5373">
        <v>-2.25</v>
      </c>
    </row>
    <row r="5374" spans="3:53" ht="12.75" x14ac:dyDescent="0.2">
      <c r="C5374" t="s">
        <v>946</v>
      </c>
      <c r="D5374" t="s">
        <v>460</v>
      </c>
      <c r="E5374">
        <v>65.319999999999993</v>
      </c>
      <c r="F5374">
        <v>12.58</v>
      </c>
      <c r="G5374">
        <v>-1.89</v>
      </c>
      <c r="H5374">
        <v>6210</v>
      </c>
      <c r="I5374">
        <v>-0.127</v>
      </c>
      <c r="J5374" t="s">
        <v>78</v>
      </c>
      <c r="K5374">
        <v>57.44</v>
      </c>
      <c r="L5374">
        <v>65.137169999999998</v>
      </c>
      <c r="M5374">
        <v>0.31138902718679029</v>
      </c>
      <c r="N5374">
        <v>64.867496000000003</v>
      </c>
      <c r="O5374">
        <v>0.72841411976192305</v>
      </c>
      <c r="P5374">
        <v>4935000</v>
      </c>
      <c r="Q5374">
        <v>2294000</v>
      </c>
      <c r="R5374">
        <v>2.15</v>
      </c>
      <c r="S5374">
        <v>33.597999999999999</v>
      </c>
      <c r="T5374">
        <v>9.8790000000000013</v>
      </c>
      <c r="U5374">
        <v>20.332000000000001</v>
      </c>
      <c r="V5374">
        <f t="shared" si="558"/>
        <v>2.4292915564549085</v>
      </c>
      <c r="AC5374">
        <v>67</v>
      </c>
      <c r="AD5374">
        <v>63.54</v>
      </c>
      <c r="AH5374" s="85">
        <f>IF(AND(M5374&lt;Variables!$G$6,M5374&gt;Variables!$G$5),0,1)</f>
        <v>1</v>
      </c>
      <c r="AI5374" s="85">
        <f t="shared" si="557"/>
        <v>0</v>
      </c>
      <c r="AJ5374" s="85">
        <f>IF(I5374&gt;Variables!$G$7,0,1)</f>
        <v>1</v>
      </c>
      <c r="AK5374" s="85">
        <f>IF(F5374&gt;Variables!$G$8,0,1)</f>
        <v>0</v>
      </c>
      <c r="AL5374" s="85">
        <f>IF(G5374&gt;Variables!$G$9,0,1)</f>
        <v>1</v>
      </c>
      <c r="AM5374" s="85">
        <f>IF(AND(K5374&gt;Variables!$G$10,K5374&lt;Variables!$G$11),0,1)</f>
        <v>0</v>
      </c>
      <c r="AN5374" s="103">
        <f>IF(H5374&lt;Variables!$G$13,1,0)</f>
        <v>0</v>
      </c>
      <c r="AO5374" s="101">
        <f>IF(R5374&lt;Variables!$G$12,0,1)</f>
        <v>1</v>
      </c>
      <c r="AP5374" s="86">
        <f t="shared" si="559"/>
        <v>1</v>
      </c>
      <c r="AR5374">
        <v>0</v>
      </c>
      <c r="AS5374">
        <v>0</v>
      </c>
      <c r="AT5374">
        <v>1</v>
      </c>
      <c r="AU5374">
        <v>0</v>
      </c>
      <c r="BA5374">
        <v>-2.25</v>
      </c>
    </row>
    <row r="5375" spans="3:53" ht="12.75" x14ac:dyDescent="0.2">
      <c r="C5375" t="s">
        <v>946</v>
      </c>
      <c r="D5375" t="s">
        <v>930</v>
      </c>
      <c r="E5375">
        <v>39.159999999999997</v>
      </c>
      <c r="F5375">
        <v>13.78</v>
      </c>
      <c r="G5375">
        <v>11.1</v>
      </c>
      <c r="H5375">
        <v>1570</v>
      </c>
      <c r="I5375">
        <v>-51.484999999999999</v>
      </c>
      <c r="J5375" t="s">
        <v>78</v>
      </c>
      <c r="K5375">
        <v>42.38</v>
      </c>
      <c r="L5375">
        <v>39.631464999999999</v>
      </c>
      <c r="M5375">
        <v>-1.7952023726602</v>
      </c>
      <c r="N5375">
        <v>39.323396000000002</v>
      </c>
      <c r="O5375">
        <v>-1.0258422237997979</v>
      </c>
      <c r="P5375">
        <v>3431000</v>
      </c>
      <c r="Q5375">
        <v>2643000</v>
      </c>
      <c r="R5375">
        <v>1.3</v>
      </c>
      <c r="S5375">
        <v>33.597999999999999</v>
      </c>
      <c r="T5375">
        <v>9.8790000000000013</v>
      </c>
      <c r="U5375">
        <v>20.332000000000001</v>
      </c>
      <c r="V5375">
        <f t="shared" si="558"/>
        <v>2.2952258329630761</v>
      </c>
      <c r="AC5375">
        <v>40.44</v>
      </c>
      <c r="AD5375">
        <v>36.630000000000003</v>
      </c>
      <c r="AH5375" s="85">
        <f>IF(AND(M5375&lt;Variables!$G$6,M5375&gt;Variables!$G$5),0,1)</f>
        <v>1</v>
      </c>
      <c r="AI5375" s="85">
        <f t="shared" si="557"/>
        <v>0</v>
      </c>
      <c r="AJ5375" s="85">
        <f>IF(I5375&gt;Variables!$G$7,0,1)</f>
        <v>1</v>
      </c>
      <c r="AK5375" s="85">
        <f>IF(F5375&gt;Variables!$G$8,0,1)</f>
        <v>0</v>
      </c>
      <c r="AL5375" s="85">
        <f>IF(G5375&gt;Variables!$G$9,0,1)</f>
        <v>1</v>
      </c>
      <c r="AM5375" s="85">
        <f>IF(AND(K5375&gt;Variables!$G$10,K5375&lt;Variables!$G$11),0,1)</f>
        <v>1</v>
      </c>
      <c r="AN5375" s="103">
        <f>IF(H5375&lt;Variables!$G$13,1,0)</f>
        <v>1</v>
      </c>
      <c r="AO5375" s="101">
        <f>IF(R5375&lt;Variables!$G$12,0,1)</f>
        <v>0</v>
      </c>
      <c r="AP5375" s="86">
        <f t="shared" si="559"/>
        <v>1</v>
      </c>
      <c r="AR5375">
        <v>0</v>
      </c>
      <c r="AS5375">
        <v>0</v>
      </c>
      <c r="AT5375">
        <v>1</v>
      </c>
      <c r="AU5375">
        <v>0</v>
      </c>
      <c r="BA5375">
        <v>-2.25</v>
      </c>
    </row>
    <row r="5376" spans="3:53" ht="12.75" x14ac:dyDescent="0.2">
      <c r="C5376" t="s">
        <v>946</v>
      </c>
      <c r="D5376" t="s">
        <v>748</v>
      </c>
      <c r="E5376">
        <v>16.5</v>
      </c>
      <c r="F5376">
        <v>17.43</v>
      </c>
      <c r="G5376">
        <v>9.06</v>
      </c>
      <c r="H5376">
        <v>1940</v>
      </c>
      <c r="I5376">
        <v>-43.067</v>
      </c>
      <c r="J5376" t="s">
        <v>78</v>
      </c>
      <c r="K5376">
        <v>47.25</v>
      </c>
      <c r="L5376">
        <v>16.510445000000001</v>
      </c>
      <c r="M5376">
        <v>-0.1916665480548676</v>
      </c>
      <c r="N5376">
        <v>16.747153999999998</v>
      </c>
      <c r="O5376">
        <v>-1.602385694906741</v>
      </c>
      <c r="P5376">
        <v>36910000</v>
      </c>
      <c r="Q5376">
        <v>20810000</v>
      </c>
      <c r="R5376">
        <v>1.77</v>
      </c>
      <c r="S5376">
        <v>33.597999999999999</v>
      </c>
      <c r="T5376">
        <v>9.8790000000000013</v>
      </c>
      <c r="U5376">
        <v>20.332000000000001</v>
      </c>
      <c r="V5376">
        <f t="shared" si="558"/>
        <v>2.3419711145247746</v>
      </c>
      <c r="AC5376">
        <v>16.89</v>
      </c>
      <c r="AD5376">
        <v>15.2</v>
      </c>
      <c r="AH5376" s="85">
        <f>IF(AND(M5376&lt;Variables!$G$6,M5376&gt;Variables!$G$5),0,1)</f>
        <v>1</v>
      </c>
      <c r="AI5376" s="85">
        <f t="shared" si="557"/>
        <v>1</v>
      </c>
      <c r="AJ5376" s="85">
        <f>IF(I5376&gt;Variables!$G$7,0,1)</f>
        <v>1</v>
      </c>
      <c r="AK5376" s="85">
        <f>IF(F5376&gt;Variables!$G$8,0,1)</f>
        <v>0</v>
      </c>
      <c r="AL5376" s="85">
        <f>IF(G5376&gt;Variables!$G$9,0,1)</f>
        <v>1</v>
      </c>
      <c r="AM5376" s="85">
        <f>IF(AND(K5376&gt;Variables!$G$10,K5376&lt;Variables!$G$11),0,1)</f>
        <v>1</v>
      </c>
      <c r="AN5376" s="103">
        <f>IF(H5376&lt;Variables!$G$13,1,0)</f>
        <v>1</v>
      </c>
      <c r="AO5376" s="101">
        <f>IF(R5376&lt;Variables!$G$12,0,1)</f>
        <v>0</v>
      </c>
      <c r="AP5376" s="86">
        <f t="shared" si="559"/>
        <v>1</v>
      </c>
      <c r="AR5376">
        <v>0</v>
      </c>
      <c r="AS5376">
        <v>0</v>
      </c>
      <c r="AT5376">
        <v>1</v>
      </c>
      <c r="AU5376">
        <v>0</v>
      </c>
      <c r="BA5376">
        <v>-2.25</v>
      </c>
    </row>
    <row r="5377" spans="3:53" ht="12.75" x14ac:dyDescent="0.2">
      <c r="C5377" t="s">
        <v>946</v>
      </c>
      <c r="D5377" t="s">
        <v>928</v>
      </c>
      <c r="E5377">
        <v>10.53</v>
      </c>
      <c r="F5377">
        <v>17.53</v>
      </c>
      <c r="G5377">
        <v>15.89</v>
      </c>
      <c r="H5377">
        <v>2170</v>
      </c>
      <c r="I5377">
        <v>-54.51</v>
      </c>
      <c r="J5377" t="s">
        <v>78</v>
      </c>
      <c r="K5377">
        <v>57.24</v>
      </c>
      <c r="L5377">
        <v>10.426600000000001</v>
      </c>
      <c r="M5377">
        <v>0.36828879980050372</v>
      </c>
      <c r="N5377">
        <v>10.351082</v>
      </c>
      <c r="O5377">
        <v>1.100541953005475</v>
      </c>
      <c r="P5377">
        <v>5715000</v>
      </c>
      <c r="Q5377">
        <v>5087000</v>
      </c>
      <c r="R5377">
        <v>1.1200000000000001</v>
      </c>
      <c r="S5377">
        <v>33.597999999999999</v>
      </c>
      <c r="T5377">
        <v>9.8790000000000013</v>
      </c>
      <c r="U5377">
        <v>20.332000000000001</v>
      </c>
      <c r="V5377">
        <f t="shared" si="558"/>
        <v>2.4247302964955022</v>
      </c>
      <c r="AC5377">
        <v>11.92</v>
      </c>
      <c r="AD5377">
        <v>10.029999999999999</v>
      </c>
      <c r="AH5377" s="85">
        <f>IF(AND(M5377&lt;Variables!$G$6,M5377&gt;Variables!$G$5),0,1)</f>
        <v>1</v>
      </c>
      <c r="AI5377" s="85">
        <f t="shared" si="557"/>
        <v>0</v>
      </c>
      <c r="AJ5377" s="85">
        <f>IF(I5377&gt;Variables!$G$7,0,1)</f>
        <v>1</v>
      </c>
      <c r="AK5377" s="85">
        <f>IF(F5377&gt;Variables!$G$8,0,1)</f>
        <v>0</v>
      </c>
      <c r="AL5377" s="85">
        <f>IF(G5377&gt;Variables!$G$9,0,1)</f>
        <v>0</v>
      </c>
      <c r="AM5377" s="85">
        <f>IF(AND(K5377&gt;Variables!$G$10,K5377&lt;Variables!$G$11),0,1)</f>
        <v>0</v>
      </c>
      <c r="AN5377" s="103">
        <f>IF(H5377&lt;Variables!$G$13,1,0)</f>
        <v>1</v>
      </c>
      <c r="AO5377" s="101">
        <f>IF(R5377&lt;Variables!$G$12,0,1)</f>
        <v>0</v>
      </c>
      <c r="AP5377" s="86">
        <f t="shared" si="559"/>
        <v>1</v>
      </c>
      <c r="AR5377">
        <v>0</v>
      </c>
      <c r="AS5377">
        <v>0</v>
      </c>
      <c r="AT5377">
        <v>1</v>
      </c>
      <c r="AU5377">
        <v>0</v>
      </c>
      <c r="BA5377">
        <v>-2.25</v>
      </c>
    </row>
    <row r="5378" spans="3:53" ht="12.75" x14ac:dyDescent="0.2">
      <c r="C5378" t="s">
        <v>946</v>
      </c>
      <c r="D5378" t="s">
        <v>336</v>
      </c>
      <c r="E5378">
        <v>11.99</v>
      </c>
      <c r="F5378">
        <v>18.36</v>
      </c>
      <c r="G5378">
        <v>16.52</v>
      </c>
      <c r="H5378">
        <v>1970</v>
      </c>
      <c r="I5378">
        <v>-37.427999999999997</v>
      </c>
      <c r="J5378" t="s">
        <v>78</v>
      </c>
      <c r="K5378">
        <v>49.13</v>
      </c>
      <c r="L5378">
        <v>11.99137</v>
      </c>
      <c r="M5378">
        <v>-1.142488306173231E-2</v>
      </c>
      <c r="N5378">
        <v>12.042593999999999</v>
      </c>
      <c r="O5378">
        <v>-0.43673314902087662</v>
      </c>
      <c r="P5378">
        <v>9214000</v>
      </c>
      <c r="Q5378">
        <v>3998000</v>
      </c>
      <c r="R5378">
        <v>2.2999999999999998</v>
      </c>
      <c r="S5378">
        <v>33.597999999999999</v>
      </c>
      <c r="T5378">
        <v>9.8790000000000013</v>
      </c>
      <c r="U5378">
        <v>20.332000000000001</v>
      </c>
      <c r="V5378">
        <f t="shared" si="558"/>
        <v>2.3582551412554196</v>
      </c>
      <c r="AC5378">
        <v>12.54</v>
      </c>
      <c r="AD5378">
        <v>11.38</v>
      </c>
      <c r="AH5378" s="85">
        <f>IF(AND(M5378&lt;Variables!$G$6,M5378&gt;Variables!$G$5),0,1)</f>
        <v>1</v>
      </c>
      <c r="AI5378" s="85">
        <f t="shared" si="557"/>
        <v>1</v>
      </c>
      <c r="AJ5378" s="85">
        <f>IF(I5378&gt;Variables!$G$7,0,1)</f>
        <v>1</v>
      </c>
      <c r="AK5378" s="85">
        <f>IF(F5378&gt;Variables!$G$8,0,1)</f>
        <v>0</v>
      </c>
      <c r="AL5378" s="85">
        <f>IF(G5378&gt;Variables!$G$9,0,1)</f>
        <v>0</v>
      </c>
      <c r="AM5378" s="85">
        <f>IF(AND(K5378&gt;Variables!$G$10,K5378&lt;Variables!$G$11),0,1)</f>
        <v>1</v>
      </c>
      <c r="AN5378" s="103">
        <f>IF(H5378&lt;Variables!$G$13,1,0)</f>
        <v>1</v>
      </c>
      <c r="AO5378" s="101">
        <f>IF(R5378&lt;Variables!$G$12,0,1)</f>
        <v>1</v>
      </c>
      <c r="AP5378" s="86">
        <f t="shared" si="559"/>
        <v>1</v>
      </c>
      <c r="AR5378">
        <v>0</v>
      </c>
      <c r="AS5378">
        <v>0</v>
      </c>
      <c r="AT5378">
        <v>1</v>
      </c>
      <c r="AU5378">
        <v>0</v>
      </c>
      <c r="BA5378">
        <v>-2.25</v>
      </c>
    </row>
    <row r="5379" spans="3:53" ht="12.75" x14ac:dyDescent="0.2">
      <c r="C5379" t="s">
        <v>946</v>
      </c>
      <c r="D5379" t="s">
        <v>916</v>
      </c>
      <c r="E5379">
        <v>0.65</v>
      </c>
      <c r="F5379">
        <v>19.09</v>
      </c>
      <c r="G5379">
        <v>-6.54</v>
      </c>
      <c r="H5379">
        <v>37.11</v>
      </c>
      <c r="I5379">
        <v>-81.959000000000003</v>
      </c>
      <c r="J5379" t="s">
        <v>78</v>
      </c>
      <c r="K5379">
        <v>40.950000000000003</v>
      </c>
      <c r="L5379">
        <v>0.66433089999999984</v>
      </c>
      <c r="M5379">
        <v>-1.4346615519464461</v>
      </c>
      <c r="N5379">
        <v>0.66730131999999998</v>
      </c>
      <c r="O5379">
        <v>-1.8734145468197081</v>
      </c>
      <c r="P5379">
        <v>34380000</v>
      </c>
      <c r="Q5379">
        <v>2690000</v>
      </c>
      <c r="R5379">
        <v>12.78</v>
      </c>
      <c r="S5379">
        <v>33.597999999999999</v>
      </c>
      <c r="T5379">
        <v>9.8790000000000013</v>
      </c>
      <c r="U5379">
        <v>20.332000000000001</v>
      </c>
      <c r="V5379">
        <f t="shared" si="558"/>
        <v>2.2730463121643143</v>
      </c>
      <c r="AC5379">
        <v>0.68830000000000002</v>
      </c>
      <c r="AD5379">
        <v>0.60519999999999996</v>
      </c>
      <c r="AH5379" s="85">
        <f>IF(AND(M5379&lt;Variables!$G$6,M5379&gt;Variables!$G$5),0,1)</f>
        <v>1</v>
      </c>
      <c r="AI5379" s="85">
        <f t="shared" ref="AI5379:AI5442" si="560">IF(L5379&gt;N5379,0,1)</f>
        <v>1</v>
      </c>
      <c r="AJ5379" s="85">
        <f>IF(I5379&gt;Variables!$G$7,0,1)</f>
        <v>1</v>
      </c>
      <c r="AK5379" s="85">
        <f>IF(F5379&gt;Variables!$G$8,0,1)</f>
        <v>0</v>
      </c>
      <c r="AL5379" s="85">
        <f>IF(G5379&gt;Variables!$G$9,0,1)</f>
        <v>1</v>
      </c>
      <c r="AM5379" s="85">
        <f>IF(AND(K5379&gt;Variables!$G$10,K5379&lt;Variables!$G$11),0,1)</f>
        <v>1</v>
      </c>
      <c r="AN5379" s="103">
        <f>IF(H5379&lt;Variables!$G$13,1,0)</f>
        <v>1</v>
      </c>
      <c r="AO5379" s="101">
        <f>IF(R5379&lt;Variables!$G$12,0,1)</f>
        <v>1</v>
      </c>
      <c r="AP5379" s="86">
        <f t="shared" si="559"/>
        <v>1</v>
      </c>
      <c r="AR5379">
        <v>1</v>
      </c>
      <c r="AS5379">
        <v>0</v>
      </c>
      <c r="AT5379">
        <v>0</v>
      </c>
      <c r="AU5379">
        <v>0</v>
      </c>
      <c r="BA5379">
        <v>2</v>
      </c>
    </row>
    <row r="5380" spans="3:53" ht="12.75" x14ac:dyDescent="0.2">
      <c r="C5380" t="s">
        <v>946</v>
      </c>
      <c r="D5380" t="s">
        <v>817</v>
      </c>
      <c r="E5380">
        <v>3.24</v>
      </c>
      <c r="F5380">
        <v>23.4</v>
      </c>
      <c r="G5380">
        <v>19.78</v>
      </c>
      <c r="H5380">
        <v>57.82</v>
      </c>
      <c r="I5380">
        <v>-55.966000000000001</v>
      </c>
      <c r="J5380" t="s">
        <v>78</v>
      </c>
      <c r="K5380">
        <v>35.82</v>
      </c>
      <c r="L5380">
        <v>3.3235299999999999</v>
      </c>
      <c r="M5380">
        <v>-3.4129374490376239</v>
      </c>
      <c r="N5380">
        <v>3.3888859999999998</v>
      </c>
      <c r="O5380">
        <v>-5.2756569562977234</v>
      </c>
      <c r="P5380">
        <v>11660000</v>
      </c>
      <c r="Q5380">
        <v>3230000</v>
      </c>
      <c r="R5380">
        <v>3.61</v>
      </c>
      <c r="S5380">
        <v>33.597999999999999</v>
      </c>
      <c r="T5380">
        <v>9.8790000000000013</v>
      </c>
      <c r="U5380">
        <v>20.332000000000001</v>
      </c>
      <c r="V5380">
        <f t="shared" si="558"/>
        <v>2.1690655053319809</v>
      </c>
      <c r="AC5380">
        <v>3.37</v>
      </c>
      <c r="AD5380">
        <v>3.03</v>
      </c>
      <c r="AH5380" s="85">
        <f>IF(AND(M5380&lt;Variables!$G$6,M5380&gt;Variables!$G$5),0,1)</f>
        <v>0</v>
      </c>
      <c r="AI5380" s="85">
        <f t="shared" si="560"/>
        <v>1</v>
      </c>
      <c r="AJ5380" s="85">
        <f>IF(I5380&gt;Variables!$G$7,0,1)</f>
        <v>1</v>
      </c>
      <c r="AK5380" s="85">
        <f>IF(F5380&gt;Variables!$G$8,0,1)</f>
        <v>0</v>
      </c>
      <c r="AL5380" s="85">
        <f>IF(G5380&gt;Variables!$G$9,0,1)</f>
        <v>0</v>
      </c>
      <c r="AM5380" s="85">
        <f>IF(AND(K5380&gt;Variables!$G$10,K5380&lt;Variables!$G$11),0,1)</f>
        <v>1</v>
      </c>
      <c r="AN5380" s="103">
        <f>IF(H5380&lt;Variables!$G$13,1,0)</f>
        <v>1</v>
      </c>
      <c r="AO5380" s="101">
        <f>IF(R5380&lt;Variables!$G$12,0,1)</f>
        <v>1</v>
      </c>
      <c r="AP5380" s="86">
        <f t="shared" si="559"/>
        <v>1</v>
      </c>
      <c r="AR5380">
        <v>0</v>
      </c>
      <c r="AS5380">
        <v>0</v>
      </c>
      <c r="AT5380">
        <v>1</v>
      </c>
      <c r="AU5380">
        <v>0</v>
      </c>
      <c r="BA5380">
        <v>-2.25</v>
      </c>
    </row>
    <row r="5381" spans="3:53" ht="12.75" x14ac:dyDescent="0.2">
      <c r="C5381" t="s">
        <v>946</v>
      </c>
      <c r="D5381" t="s">
        <v>932</v>
      </c>
      <c r="E5381">
        <v>3.72</v>
      </c>
      <c r="F5381">
        <v>36.81</v>
      </c>
      <c r="G5381">
        <v>9.0399999999999991</v>
      </c>
      <c r="H5381">
        <v>13.08</v>
      </c>
      <c r="I5381">
        <v>-20.513000000000002</v>
      </c>
      <c r="J5381" t="s">
        <v>78</v>
      </c>
      <c r="K5381">
        <v>28.01</v>
      </c>
      <c r="L5381">
        <v>4.0250199999999996</v>
      </c>
      <c r="M5381">
        <v>-6.335869138538432</v>
      </c>
      <c r="N5381">
        <v>4.1519300000000001</v>
      </c>
      <c r="O5381">
        <v>-9.1988545086261109</v>
      </c>
      <c r="P5381">
        <v>11620000</v>
      </c>
      <c r="Q5381">
        <v>276860</v>
      </c>
      <c r="R5381">
        <v>41.97</v>
      </c>
      <c r="S5381">
        <v>33.597999999999999</v>
      </c>
      <c r="T5381">
        <v>9.8790000000000013</v>
      </c>
      <c r="U5381">
        <v>20.332000000000001</v>
      </c>
      <c r="V5381">
        <f t="shared" si="558"/>
        <v>1.9015433959165422</v>
      </c>
      <c r="AC5381">
        <v>4.33</v>
      </c>
      <c r="AD5381">
        <v>3.6</v>
      </c>
      <c r="AH5381" s="85">
        <f>IF(AND(M5381&lt;Variables!$G$6,M5381&gt;Variables!$G$5),0,1)</f>
        <v>1</v>
      </c>
      <c r="AI5381" s="85">
        <f t="shared" si="560"/>
        <v>1</v>
      </c>
      <c r="AJ5381" s="85">
        <f>IF(I5381&gt;Variables!$G$7,0,1)</f>
        <v>1</v>
      </c>
      <c r="AK5381" s="85">
        <f>IF(F5381&gt;Variables!$G$8,0,1)</f>
        <v>0</v>
      </c>
      <c r="AL5381" s="85">
        <f>IF(G5381&gt;Variables!$G$9,0,1)</f>
        <v>1</v>
      </c>
      <c r="AM5381" s="85">
        <f>IF(AND(K5381&gt;Variables!$G$10,K5381&lt;Variables!$G$11),0,1)</f>
        <v>1</v>
      </c>
      <c r="AN5381" s="103">
        <f>IF(H5381&lt;Variables!$G$13,1,0)</f>
        <v>1</v>
      </c>
      <c r="AO5381" s="101">
        <f>IF(R5381&lt;Variables!$G$12,0,1)</f>
        <v>1</v>
      </c>
      <c r="AP5381" s="86">
        <f t="shared" si="559"/>
        <v>1</v>
      </c>
      <c r="AR5381">
        <v>1</v>
      </c>
      <c r="AS5381">
        <v>0</v>
      </c>
      <c r="AT5381">
        <v>0</v>
      </c>
      <c r="AU5381">
        <v>0</v>
      </c>
      <c r="BA5381">
        <v>2</v>
      </c>
    </row>
    <row r="5382" spans="3:53" ht="12.75" x14ac:dyDescent="0.2">
      <c r="C5382" t="s">
        <v>946</v>
      </c>
      <c r="D5382" t="s">
        <v>251</v>
      </c>
      <c r="E5382">
        <v>18.47</v>
      </c>
      <c r="F5382">
        <v>60.57</v>
      </c>
      <c r="G5382">
        <v>14.52</v>
      </c>
      <c r="H5382">
        <v>4830</v>
      </c>
      <c r="I5382">
        <v>0.29099999999999998</v>
      </c>
      <c r="J5382" t="s">
        <v>78</v>
      </c>
      <c r="K5382">
        <v>35.32</v>
      </c>
      <c r="L5382">
        <v>19.840330000000002</v>
      </c>
      <c r="M5382">
        <v>-3.981939816525236</v>
      </c>
      <c r="N5382">
        <v>20.872547999999998</v>
      </c>
      <c r="O5382">
        <v>-8.7303572136952408</v>
      </c>
      <c r="P5382">
        <v>336340000</v>
      </c>
      <c r="Q5382">
        <v>24401000</v>
      </c>
      <c r="R5382">
        <v>13.78</v>
      </c>
      <c r="S5382">
        <v>33.597999999999999</v>
      </c>
      <c r="T5382">
        <v>9.8790000000000013</v>
      </c>
      <c r="U5382">
        <v>20.332000000000001</v>
      </c>
      <c r="V5382">
        <f t="shared" si="558"/>
        <v>2.1496279518786228</v>
      </c>
      <c r="AC5382">
        <v>22.85</v>
      </c>
      <c r="AD5382">
        <v>16.68</v>
      </c>
      <c r="AH5382" s="85">
        <f>IF(AND(M5382&lt;Variables!$G$6,M5382&gt;Variables!$G$5),0,1)</f>
        <v>0</v>
      </c>
      <c r="AI5382" s="85">
        <f t="shared" si="560"/>
        <v>1</v>
      </c>
      <c r="AJ5382" s="85">
        <f>IF(I5382&gt;Variables!$G$7,0,1)</f>
        <v>0</v>
      </c>
      <c r="AK5382" s="85">
        <f>IF(F5382&gt;Variables!$G$8,0,1)</f>
        <v>0</v>
      </c>
      <c r="AL5382" s="85">
        <f>IF(G5382&gt;Variables!$G$9,0,1)</f>
        <v>0</v>
      </c>
      <c r="AM5382" s="85">
        <f>IF(AND(K5382&gt;Variables!$G$10,K5382&lt;Variables!$G$11),0,1)</f>
        <v>1</v>
      </c>
      <c r="AN5382" s="103">
        <f>IF(H5382&lt;Variables!$G$13,1,0)</f>
        <v>0</v>
      </c>
      <c r="AO5382" s="101">
        <f>IF(R5382&lt;Variables!$G$12,0,1)</f>
        <v>1</v>
      </c>
      <c r="AP5382" s="86">
        <f t="shared" si="559"/>
        <v>1</v>
      </c>
      <c r="AR5382">
        <v>1</v>
      </c>
      <c r="AS5382">
        <v>0</v>
      </c>
      <c r="AT5382">
        <v>0</v>
      </c>
      <c r="AU5382">
        <v>0</v>
      </c>
      <c r="BA5382">
        <v>2</v>
      </c>
    </row>
    <row r="5383" spans="3:53" ht="12.75" x14ac:dyDescent="0.2">
      <c r="C5383" t="s">
        <v>946</v>
      </c>
      <c r="D5383" t="s">
        <v>917</v>
      </c>
      <c r="E5383">
        <v>6.87</v>
      </c>
      <c r="F5383">
        <v>26.23</v>
      </c>
      <c r="G5383">
        <v>12.01</v>
      </c>
      <c r="H5383">
        <v>630.01</v>
      </c>
      <c r="I5383">
        <v>-66.843999999999994</v>
      </c>
      <c r="J5383" t="s">
        <v>78</v>
      </c>
      <c r="K5383">
        <v>44.33</v>
      </c>
      <c r="L5383">
        <v>6.9370549999999991</v>
      </c>
      <c r="M5383">
        <v>-0.53416038938712085</v>
      </c>
      <c r="N5383">
        <v>6.9651179999999986</v>
      </c>
      <c r="O5383">
        <v>-0.93491596265846821</v>
      </c>
      <c r="P5383">
        <v>23200000</v>
      </c>
      <c r="Q5383">
        <v>4690000</v>
      </c>
      <c r="R5383">
        <v>4.95</v>
      </c>
      <c r="S5383">
        <v>33.597999999999999</v>
      </c>
      <c r="T5383">
        <v>9.8790000000000013</v>
      </c>
      <c r="U5383">
        <v>20.332000000000001</v>
      </c>
      <c r="V5383">
        <f t="shared" si="558"/>
        <v>2.3134001151142667</v>
      </c>
      <c r="AC5383">
        <v>7.2</v>
      </c>
      <c r="AD5383">
        <v>6.3</v>
      </c>
      <c r="AH5383" s="85">
        <f>IF(AND(M5383&lt;Variables!$G$6,M5383&gt;Variables!$G$5),0,1)</f>
        <v>1</v>
      </c>
      <c r="AI5383" s="85">
        <f t="shared" si="560"/>
        <v>1</v>
      </c>
      <c r="AJ5383" s="85">
        <f>IF(I5383&gt;Variables!$G$7,0,1)</f>
        <v>1</v>
      </c>
      <c r="AK5383" s="85">
        <f>IF(F5383&gt;Variables!$G$8,0,1)</f>
        <v>0</v>
      </c>
      <c r="AL5383" s="85">
        <f>IF(G5383&gt;Variables!$G$9,0,1)</f>
        <v>0</v>
      </c>
      <c r="AM5383" s="85">
        <f>IF(AND(K5383&gt;Variables!$G$10,K5383&lt;Variables!$G$11),0,1)</f>
        <v>1</v>
      </c>
      <c r="AN5383" s="103">
        <f>IF(H5383&lt;Variables!$G$13,1,0)</f>
        <v>1</v>
      </c>
      <c r="AO5383" s="101">
        <f>IF(R5383&lt;Variables!$G$12,0,1)</f>
        <v>1</v>
      </c>
      <c r="AP5383" s="86">
        <f t="shared" si="559"/>
        <v>1</v>
      </c>
      <c r="AR5383">
        <v>0</v>
      </c>
      <c r="AS5383">
        <v>0</v>
      </c>
      <c r="AT5383">
        <v>1</v>
      </c>
      <c r="AU5383">
        <v>0</v>
      </c>
      <c r="BA5383">
        <v>-2.25</v>
      </c>
    </row>
    <row r="5384" spans="3:53" ht="15" x14ac:dyDescent="0.25">
      <c r="C5384" s="180" t="s">
        <v>947</v>
      </c>
      <c r="D5384" s="180" t="s">
        <v>861</v>
      </c>
      <c r="E5384" s="180">
        <v>5.13</v>
      </c>
      <c r="F5384" s="180">
        <v>53.3</v>
      </c>
      <c r="G5384" s="180">
        <v>18.329999999999998</v>
      </c>
      <c r="H5384" s="180">
        <v>425.29</v>
      </c>
      <c r="I5384" s="180">
        <v>4.3010000000000002</v>
      </c>
      <c r="J5384" s="180" t="s">
        <v>78</v>
      </c>
      <c r="K5384" s="180">
        <v>31.89</v>
      </c>
      <c r="L5384" s="180">
        <v>5.6252000000000013</v>
      </c>
      <c r="M5384" s="180">
        <v>-9.3365569224205629</v>
      </c>
      <c r="N5384" s="180">
        <v>5.4965999999999999</v>
      </c>
      <c r="O5384" s="180">
        <v>-7.215369501146168</v>
      </c>
      <c r="P5384" s="180">
        <v>61380000</v>
      </c>
      <c r="Q5384" s="180">
        <v>1490000</v>
      </c>
      <c r="R5384" s="180">
        <v>41.19</v>
      </c>
      <c r="S5384" s="180">
        <v>28.682000000000009</v>
      </c>
      <c r="T5384" s="180">
        <v>8.3450000000000006</v>
      </c>
      <c r="U5384" s="180">
        <v>17.103200000000001</v>
      </c>
      <c r="V5384" s="180">
        <f t="shared" si="558"/>
        <v>1.9338132675247093</v>
      </c>
      <c r="AC5384" s="180">
        <v>5.92</v>
      </c>
      <c r="AD5384" s="180">
        <v>4.84</v>
      </c>
      <c r="AH5384" s="85">
        <f>IF(AND(M5384&lt;Variables!$G$6,M5384&gt;Variables!$G$5),0,1)</f>
        <v>1</v>
      </c>
      <c r="AI5384" s="85">
        <f t="shared" si="560"/>
        <v>0</v>
      </c>
      <c r="AJ5384" s="85">
        <f>IF(I5384&gt;Variables!$G$7,0,1)</f>
        <v>0</v>
      </c>
      <c r="AK5384" s="85">
        <f>IF(F5384&gt;Variables!$G$8,0,1)</f>
        <v>0</v>
      </c>
      <c r="AL5384" s="85">
        <f>IF(G5384&gt;Variables!$G$9,0,1)</f>
        <v>0</v>
      </c>
      <c r="AM5384" s="85">
        <f>IF(AND(K5384&gt;Variables!$G$10,K5384&lt;Variables!$G$11),0,1)</f>
        <v>1</v>
      </c>
      <c r="AN5384" s="103">
        <f>IF(H5384&lt;Variables!$G$13,1,0)</f>
        <v>1</v>
      </c>
      <c r="AO5384" s="101">
        <f>IF(R5384&lt;Variables!$G$12,0,1)</f>
        <v>1</v>
      </c>
      <c r="AP5384" s="86">
        <f t="shared" si="559"/>
        <v>1</v>
      </c>
      <c r="AR5384" s="180">
        <v>0</v>
      </c>
      <c r="AS5384" s="180">
        <v>0</v>
      </c>
      <c r="AT5384" s="180">
        <v>1</v>
      </c>
      <c r="AU5384" s="180">
        <v>0</v>
      </c>
      <c r="BA5384" s="180">
        <v>-2.25</v>
      </c>
    </row>
    <row r="5385" spans="3:53" ht="15" x14ac:dyDescent="0.25">
      <c r="C5385" s="180" t="s">
        <v>947</v>
      </c>
      <c r="D5385" s="180" t="s">
        <v>679</v>
      </c>
      <c r="E5385" s="180">
        <v>0.12</v>
      </c>
      <c r="F5385" s="180">
        <v>50.63</v>
      </c>
      <c r="G5385" s="180">
        <v>31.11</v>
      </c>
      <c r="H5385" s="180">
        <v>-99999</v>
      </c>
      <c r="I5385" s="180">
        <v>-8.3160000000000007</v>
      </c>
      <c r="J5385" s="180" t="s">
        <v>78</v>
      </c>
      <c r="K5385" s="180">
        <v>53.64</v>
      </c>
      <c r="L5385" s="180">
        <v>0.1158875</v>
      </c>
      <c r="M5385" s="180">
        <v>1.8228885772840071</v>
      </c>
      <c r="N5385" s="180">
        <v>0.117217</v>
      </c>
      <c r="O5385" s="180">
        <v>0.66799184418640467</v>
      </c>
      <c r="P5385" s="180">
        <v>14944000</v>
      </c>
      <c r="Q5385" s="180">
        <v>1167000</v>
      </c>
      <c r="R5385" s="180">
        <v>12.81</v>
      </c>
      <c r="S5385" s="180">
        <v>28.682000000000009</v>
      </c>
      <c r="T5385" s="180">
        <v>8.3450000000000006</v>
      </c>
      <c r="U5385" s="180">
        <v>17.103200000000001</v>
      </c>
      <c r="V5385" s="180">
        <f t="shared" si="558"/>
        <v>2.3381525089418616</v>
      </c>
      <c r="AC5385" s="180">
        <v>0.125</v>
      </c>
      <c r="AD5385" s="180">
        <v>0.105</v>
      </c>
      <c r="AH5385" s="85">
        <f>IF(AND(M5385&lt;Variables!$G$6,M5385&gt;Variables!$G$5),0,1)</f>
        <v>1</v>
      </c>
      <c r="AI5385" s="85">
        <f t="shared" si="560"/>
        <v>1</v>
      </c>
      <c r="AJ5385" s="85">
        <f>IF(I5385&gt;Variables!$G$7,0,1)</f>
        <v>1</v>
      </c>
      <c r="AK5385" s="85">
        <f>IF(F5385&gt;Variables!$G$8,0,1)</f>
        <v>0</v>
      </c>
      <c r="AL5385" s="85">
        <f>IF(G5385&gt;Variables!$G$9,0,1)</f>
        <v>0</v>
      </c>
      <c r="AM5385" s="85">
        <f>IF(AND(K5385&gt;Variables!$G$10,K5385&lt;Variables!$G$11),0,1)</f>
        <v>0</v>
      </c>
      <c r="AN5385" s="103">
        <f>IF(H5385&lt;Variables!$G$13,1,0)</f>
        <v>1</v>
      </c>
      <c r="AO5385" s="101">
        <f>IF(R5385&lt;Variables!$G$12,0,1)</f>
        <v>1</v>
      </c>
      <c r="AP5385" s="86">
        <f t="shared" si="559"/>
        <v>1</v>
      </c>
      <c r="AR5385" s="180">
        <v>0</v>
      </c>
      <c r="AS5385" s="180">
        <v>0</v>
      </c>
      <c r="AT5385" s="180">
        <v>1</v>
      </c>
      <c r="AU5385" s="180">
        <v>0</v>
      </c>
      <c r="BA5385" s="180">
        <v>-2.25</v>
      </c>
    </row>
    <row r="5386" spans="3:53" ht="15" x14ac:dyDescent="0.25">
      <c r="C5386" s="180" t="s">
        <v>947</v>
      </c>
      <c r="D5386" s="180" t="s">
        <v>251</v>
      </c>
      <c r="E5386" s="180">
        <v>17.98</v>
      </c>
      <c r="F5386" s="180">
        <v>49.3</v>
      </c>
      <c r="G5386" s="180">
        <v>7.12</v>
      </c>
      <c r="H5386" s="180">
        <v>4830</v>
      </c>
      <c r="I5386" s="180">
        <v>0.216</v>
      </c>
      <c r="J5386" s="180" t="s">
        <v>78</v>
      </c>
      <c r="K5386" s="180">
        <v>28.57</v>
      </c>
      <c r="L5386" s="180">
        <v>19.165914999999998</v>
      </c>
      <c r="M5386" s="180">
        <v>-7.0224406191929862</v>
      </c>
      <c r="N5386" s="180">
        <v>20.645496000000001</v>
      </c>
      <c r="O5386" s="180">
        <v>-13.68577436938304</v>
      </c>
      <c r="P5386" s="180">
        <v>352477000</v>
      </c>
      <c r="Q5386" s="180">
        <v>24401000</v>
      </c>
      <c r="R5386" s="180">
        <v>14.45</v>
      </c>
      <c r="S5386" s="180">
        <v>28.682000000000009</v>
      </c>
      <c r="T5386" s="180">
        <v>8.3450000000000006</v>
      </c>
      <c r="U5386" s="180">
        <v>17.103200000000001</v>
      </c>
      <c r="V5386" s="180">
        <f t="shared" si="558"/>
        <v>1.8929509297676625</v>
      </c>
      <c r="AC5386" s="180">
        <v>22.85</v>
      </c>
      <c r="AD5386" s="180">
        <v>16.68</v>
      </c>
      <c r="AH5386" s="85">
        <f>IF(AND(M5386&lt;Variables!$G$6,M5386&gt;Variables!$G$5),0,1)</f>
        <v>1</v>
      </c>
      <c r="AI5386" s="85">
        <f t="shared" si="560"/>
        <v>1</v>
      </c>
      <c r="AJ5386" s="85">
        <f>IF(I5386&gt;Variables!$G$7,0,1)</f>
        <v>0</v>
      </c>
      <c r="AK5386" s="85">
        <f>IF(F5386&gt;Variables!$G$8,0,1)</f>
        <v>0</v>
      </c>
      <c r="AL5386" s="85">
        <f>IF(G5386&gt;Variables!$G$9,0,1)</f>
        <v>1</v>
      </c>
      <c r="AM5386" s="85">
        <f>IF(AND(K5386&gt;Variables!$G$10,K5386&lt;Variables!$G$11),0,1)</f>
        <v>1</v>
      </c>
      <c r="AN5386" s="103">
        <f>IF(H5386&lt;Variables!$G$13,1,0)</f>
        <v>0</v>
      </c>
      <c r="AO5386" s="101">
        <f>IF(R5386&lt;Variables!$G$12,0,1)</f>
        <v>1</v>
      </c>
      <c r="AP5386" s="86">
        <f t="shared" si="559"/>
        <v>1</v>
      </c>
      <c r="AR5386" s="180">
        <v>0</v>
      </c>
      <c r="AS5386" s="180">
        <v>0</v>
      </c>
      <c r="AT5386" s="180">
        <v>1</v>
      </c>
      <c r="AU5386" s="180">
        <v>0</v>
      </c>
      <c r="BA5386" s="180">
        <v>-2.25</v>
      </c>
    </row>
    <row r="5387" spans="3:53" ht="15" x14ac:dyDescent="0.25">
      <c r="C5387" s="180" t="s">
        <v>947</v>
      </c>
      <c r="D5387" s="180" t="s">
        <v>932</v>
      </c>
      <c r="E5387" s="180">
        <v>3.69</v>
      </c>
      <c r="F5387" s="180">
        <v>29.17</v>
      </c>
      <c r="G5387" s="180">
        <v>7.59</v>
      </c>
      <c r="H5387" s="180">
        <v>13.08</v>
      </c>
      <c r="I5387" s="180">
        <v>-21.138000000000002</v>
      </c>
      <c r="J5387" s="180" t="s">
        <v>78</v>
      </c>
      <c r="K5387" s="180">
        <v>28.35</v>
      </c>
      <c r="L5387" s="180">
        <v>3.9018099999999998</v>
      </c>
      <c r="M5387" s="180">
        <v>-4.6621952375948554</v>
      </c>
      <c r="N5387" s="180">
        <v>4.1238059999999992</v>
      </c>
      <c r="O5387" s="180">
        <v>-9.7944956673519386</v>
      </c>
      <c r="P5387" s="180">
        <v>12060000</v>
      </c>
      <c r="Q5387" s="180">
        <v>276860</v>
      </c>
      <c r="R5387" s="180">
        <v>43.56</v>
      </c>
      <c r="S5387" s="180">
        <v>28.682000000000009</v>
      </c>
      <c r="T5387" s="180">
        <v>8.3450000000000006</v>
      </c>
      <c r="U5387" s="180">
        <v>17.103200000000001</v>
      </c>
      <c r="V5387" s="180">
        <f t="shared" si="558"/>
        <v>1.9724183865078004</v>
      </c>
      <c r="AC5387" s="180">
        <v>4.33</v>
      </c>
      <c r="AD5387" s="180">
        <v>3.6</v>
      </c>
      <c r="AH5387" s="85">
        <f>IF(AND(M5387&lt;Variables!$G$6,M5387&gt;Variables!$G$5),0,1)</f>
        <v>0</v>
      </c>
      <c r="AI5387" s="85">
        <f t="shared" si="560"/>
        <v>1</v>
      </c>
      <c r="AJ5387" s="85">
        <f>IF(I5387&gt;Variables!$G$7,0,1)</f>
        <v>1</v>
      </c>
      <c r="AK5387" s="85">
        <f>IF(F5387&gt;Variables!$G$8,0,1)</f>
        <v>0</v>
      </c>
      <c r="AL5387" s="85">
        <f>IF(G5387&gt;Variables!$G$9,0,1)</f>
        <v>1</v>
      </c>
      <c r="AM5387" s="85">
        <f>IF(AND(K5387&gt;Variables!$G$10,K5387&lt;Variables!$G$11),0,1)</f>
        <v>1</v>
      </c>
      <c r="AN5387" s="103">
        <f>IF(H5387&lt;Variables!$G$13,1,0)</f>
        <v>1</v>
      </c>
      <c r="AO5387" s="101">
        <f>IF(R5387&lt;Variables!$G$12,0,1)</f>
        <v>1</v>
      </c>
      <c r="AP5387" s="86">
        <f t="shared" si="559"/>
        <v>1</v>
      </c>
      <c r="AR5387" s="180">
        <v>1</v>
      </c>
      <c r="AS5387" s="180">
        <v>0</v>
      </c>
      <c r="AT5387" s="180">
        <v>0</v>
      </c>
      <c r="AU5387" s="180">
        <v>0</v>
      </c>
      <c r="BA5387" s="180">
        <v>2</v>
      </c>
    </row>
    <row r="5388" spans="3:53" ht="15" x14ac:dyDescent="0.25">
      <c r="C5388" s="180" t="s">
        <v>947</v>
      </c>
      <c r="D5388" s="180" t="s">
        <v>817</v>
      </c>
      <c r="E5388" s="180">
        <v>3.15</v>
      </c>
      <c r="F5388" s="180">
        <v>20.38</v>
      </c>
      <c r="G5388" s="180">
        <v>17.54</v>
      </c>
      <c r="H5388" s="180">
        <v>57.82</v>
      </c>
      <c r="I5388" s="180">
        <v>-56.860999999999997</v>
      </c>
      <c r="J5388" s="180" t="s">
        <v>78</v>
      </c>
      <c r="K5388" s="180">
        <v>32.46</v>
      </c>
      <c r="L5388" s="180">
        <v>3.264005</v>
      </c>
      <c r="M5388" s="180">
        <v>-3.4927948946156682</v>
      </c>
      <c r="N5388" s="180">
        <v>3.3705099999999999</v>
      </c>
      <c r="O5388" s="180">
        <v>-6.5423333560796433</v>
      </c>
      <c r="P5388" s="180">
        <v>11800000</v>
      </c>
      <c r="Q5388" s="180">
        <v>3230000</v>
      </c>
      <c r="R5388" s="180">
        <v>3.65</v>
      </c>
      <c r="S5388" s="180">
        <v>28.682000000000009</v>
      </c>
      <c r="T5388" s="180">
        <v>8.3450000000000006</v>
      </c>
      <c r="U5388" s="180">
        <v>17.103200000000001</v>
      </c>
      <c r="V5388" s="180">
        <f t="shared" si="558"/>
        <v>2.0991689256199053</v>
      </c>
      <c r="AC5388" s="180">
        <v>3.37</v>
      </c>
      <c r="AD5388" s="180">
        <v>3.03</v>
      </c>
      <c r="AH5388" s="85">
        <f>IF(AND(M5388&lt;Variables!$G$6,M5388&gt;Variables!$G$5),0,1)</f>
        <v>0</v>
      </c>
      <c r="AI5388" s="85">
        <f t="shared" si="560"/>
        <v>1</v>
      </c>
      <c r="AJ5388" s="85">
        <f>IF(I5388&gt;Variables!$G$7,0,1)</f>
        <v>1</v>
      </c>
      <c r="AK5388" s="85">
        <f>IF(F5388&gt;Variables!$G$8,0,1)</f>
        <v>0</v>
      </c>
      <c r="AL5388" s="85">
        <f>IF(G5388&gt;Variables!$G$9,0,1)</f>
        <v>0</v>
      </c>
      <c r="AM5388" s="85">
        <f>IF(AND(K5388&gt;Variables!$G$10,K5388&lt;Variables!$G$11),0,1)</f>
        <v>1</v>
      </c>
      <c r="AN5388" s="103">
        <f>IF(H5388&lt;Variables!$G$13,1,0)</f>
        <v>1</v>
      </c>
      <c r="AO5388" s="101">
        <f>IF(R5388&lt;Variables!$G$12,0,1)</f>
        <v>1</v>
      </c>
      <c r="AP5388" s="86">
        <f t="shared" si="559"/>
        <v>1</v>
      </c>
      <c r="AR5388" s="180">
        <v>1</v>
      </c>
      <c r="AS5388" s="180">
        <v>0</v>
      </c>
      <c r="AT5388" s="180">
        <v>0</v>
      </c>
      <c r="AU5388" s="180">
        <v>0</v>
      </c>
      <c r="BA5388" s="180">
        <v>2</v>
      </c>
    </row>
    <row r="5389" spans="3:53" ht="15" x14ac:dyDescent="0.25">
      <c r="C5389" s="180" t="s">
        <v>947</v>
      </c>
      <c r="D5389" s="180" t="s">
        <v>917</v>
      </c>
      <c r="E5389" s="180">
        <v>6.54</v>
      </c>
      <c r="F5389" s="180">
        <v>18.489999999999998</v>
      </c>
      <c r="G5389" s="180">
        <v>5.69</v>
      </c>
      <c r="H5389" s="180">
        <v>630.01</v>
      </c>
      <c r="I5389" s="180">
        <v>-68.179000000000002</v>
      </c>
      <c r="J5389" s="180" t="s">
        <v>78</v>
      </c>
      <c r="K5389" s="180">
        <v>25.82</v>
      </c>
      <c r="L5389" s="180">
        <v>6.8090799999999998</v>
      </c>
      <c r="M5389" s="180">
        <v>-4.3820897977406617</v>
      </c>
      <c r="N5389" s="180">
        <v>6.9513780000000001</v>
      </c>
      <c r="O5389" s="180">
        <v>-6.3394337065255284</v>
      </c>
      <c r="P5389" s="180">
        <v>24330000</v>
      </c>
      <c r="Q5389" s="180">
        <v>4690000</v>
      </c>
      <c r="R5389" s="180">
        <v>5.19</v>
      </c>
      <c r="S5389" s="180">
        <v>28.682000000000009</v>
      </c>
      <c r="T5389" s="180">
        <v>8.3450000000000006</v>
      </c>
      <c r="U5389" s="180">
        <v>17.103200000000001</v>
      </c>
      <c r="V5389" s="180">
        <f t="shared" si="558"/>
        <v>1.924420141119799</v>
      </c>
      <c r="AC5389" s="180">
        <v>7.2</v>
      </c>
      <c r="AD5389" s="180">
        <v>6.3</v>
      </c>
      <c r="AH5389" s="85">
        <f>IF(AND(M5389&lt;Variables!$G$6,M5389&gt;Variables!$G$5),0,1)</f>
        <v>0</v>
      </c>
      <c r="AI5389" s="85">
        <f t="shared" si="560"/>
        <v>1</v>
      </c>
      <c r="AJ5389" s="85">
        <f>IF(I5389&gt;Variables!$G$7,0,1)</f>
        <v>1</v>
      </c>
      <c r="AK5389" s="85">
        <f>IF(F5389&gt;Variables!$G$8,0,1)</f>
        <v>0</v>
      </c>
      <c r="AL5389" s="85">
        <f>IF(G5389&gt;Variables!$G$9,0,1)</f>
        <v>1</v>
      </c>
      <c r="AM5389" s="85">
        <f>IF(AND(K5389&gt;Variables!$G$10,K5389&lt;Variables!$G$11),0,1)</f>
        <v>1</v>
      </c>
      <c r="AN5389" s="103">
        <f>IF(H5389&lt;Variables!$G$13,1,0)</f>
        <v>1</v>
      </c>
      <c r="AO5389" s="101">
        <f>IF(R5389&lt;Variables!$G$12,0,1)</f>
        <v>1</v>
      </c>
      <c r="AP5389" s="86">
        <f t="shared" si="559"/>
        <v>1</v>
      </c>
      <c r="AR5389" s="180">
        <v>0</v>
      </c>
      <c r="AS5389" s="180">
        <v>0</v>
      </c>
      <c r="AT5389" s="180">
        <v>1</v>
      </c>
      <c r="AU5389" s="180">
        <v>0</v>
      </c>
      <c r="BA5389" s="180">
        <v>-2.25</v>
      </c>
    </row>
    <row r="5390" spans="3:53" ht="15" x14ac:dyDescent="0.25">
      <c r="C5390" s="180" t="s">
        <v>947</v>
      </c>
      <c r="D5390" s="180" t="s">
        <v>916</v>
      </c>
      <c r="E5390" s="180">
        <v>0.65</v>
      </c>
      <c r="F5390" s="180">
        <v>17.579999999999998</v>
      </c>
      <c r="G5390" s="180">
        <v>-6.28</v>
      </c>
      <c r="H5390" s="180">
        <v>37.11</v>
      </c>
      <c r="I5390" s="180">
        <v>-81.906000000000006</v>
      </c>
      <c r="J5390" s="180" t="s">
        <v>78</v>
      </c>
      <c r="K5390" s="180">
        <v>47.28</v>
      </c>
      <c r="L5390" s="180">
        <v>0.65799589999999997</v>
      </c>
      <c r="M5390" s="180">
        <v>-0.21229615564472709</v>
      </c>
      <c r="N5390" s="180">
        <v>0.66449231999999991</v>
      </c>
      <c r="O5390" s="180">
        <v>-1.1878722691633019</v>
      </c>
      <c r="P5390" s="180">
        <v>35170000</v>
      </c>
      <c r="Q5390" s="180">
        <v>2690000</v>
      </c>
      <c r="R5390" s="180">
        <v>13.07</v>
      </c>
      <c r="S5390" s="180">
        <v>28.682000000000009</v>
      </c>
      <c r="T5390" s="180">
        <v>8.3450000000000006</v>
      </c>
      <c r="U5390" s="180">
        <v>17.103200000000001</v>
      </c>
      <c r="V5390" s="180">
        <f t="shared" si="558"/>
        <v>2.3426728373175578</v>
      </c>
      <c r="AC5390" s="180">
        <v>0.68830000000000002</v>
      </c>
      <c r="AD5390" s="180">
        <v>0.60519999999999996</v>
      </c>
      <c r="AH5390" s="85">
        <f>IF(AND(M5390&lt;Variables!$G$6,M5390&gt;Variables!$G$5),0,1)</f>
        <v>1</v>
      </c>
      <c r="AI5390" s="85">
        <f t="shared" si="560"/>
        <v>1</v>
      </c>
      <c r="AJ5390" s="85">
        <f>IF(I5390&gt;Variables!$G$7,0,1)</f>
        <v>1</v>
      </c>
      <c r="AK5390" s="85">
        <f>IF(F5390&gt;Variables!$G$8,0,1)</f>
        <v>0</v>
      </c>
      <c r="AL5390" s="85">
        <f>IF(G5390&gt;Variables!$G$9,0,1)</f>
        <v>1</v>
      </c>
      <c r="AM5390" s="85">
        <f>IF(AND(K5390&gt;Variables!$G$10,K5390&lt;Variables!$G$11),0,1)</f>
        <v>1</v>
      </c>
      <c r="AN5390" s="103">
        <f>IF(H5390&lt;Variables!$G$13,1,0)</f>
        <v>1</v>
      </c>
      <c r="AO5390" s="101">
        <f>IF(R5390&lt;Variables!$G$12,0,1)</f>
        <v>1</v>
      </c>
      <c r="AP5390" s="86">
        <f t="shared" si="559"/>
        <v>1</v>
      </c>
      <c r="AR5390" s="180">
        <v>1</v>
      </c>
      <c r="AS5390" s="180">
        <v>0</v>
      </c>
      <c r="AT5390" s="180">
        <v>0</v>
      </c>
      <c r="AU5390" s="180">
        <v>0</v>
      </c>
      <c r="BA5390" s="180">
        <v>2</v>
      </c>
    </row>
    <row r="5391" spans="3:53" ht="15" x14ac:dyDescent="0.25">
      <c r="C5391" s="180" t="s">
        <v>947</v>
      </c>
      <c r="D5391" s="180" t="s">
        <v>928</v>
      </c>
      <c r="E5391" s="180">
        <v>10.31</v>
      </c>
      <c r="F5391" s="180">
        <v>14.98</v>
      </c>
      <c r="G5391" s="180">
        <v>13.57</v>
      </c>
      <c r="H5391" s="180">
        <v>2170</v>
      </c>
      <c r="I5391" s="180">
        <v>-54.932000000000002</v>
      </c>
      <c r="J5391" s="180" t="s">
        <v>78</v>
      </c>
      <c r="K5391" s="180">
        <v>41.44</v>
      </c>
      <c r="L5391" s="180">
        <v>10.3901</v>
      </c>
      <c r="M5391" s="180">
        <v>-1.3002762244829169</v>
      </c>
      <c r="N5391" s="180">
        <v>10.371558</v>
      </c>
      <c r="O5391" s="180">
        <v>-1.123823440991214</v>
      </c>
      <c r="P5391" s="180">
        <v>5970000</v>
      </c>
      <c r="Q5391" s="180">
        <v>5087000</v>
      </c>
      <c r="R5391" s="180">
        <v>1.17</v>
      </c>
      <c r="S5391" s="180">
        <v>28.682000000000009</v>
      </c>
      <c r="T5391" s="180">
        <v>8.3450000000000006</v>
      </c>
      <c r="U5391" s="180">
        <v>17.103200000000001</v>
      </c>
      <c r="V5391" s="180">
        <f t="shared" si="558"/>
        <v>2.2799810892137704</v>
      </c>
      <c r="AC5391" s="180">
        <v>11.92</v>
      </c>
      <c r="AD5391" s="180">
        <v>10.029999999999999</v>
      </c>
      <c r="AH5391" s="85">
        <f>IF(AND(M5391&lt;Variables!$G$6,M5391&gt;Variables!$G$5),0,1)</f>
        <v>1</v>
      </c>
      <c r="AI5391" s="85">
        <f t="shared" si="560"/>
        <v>0</v>
      </c>
      <c r="AJ5391" s="85">
        <f>IF(I5391&gt;Variables!$G$7,0,1)</f>
        <v>1</v>
      </c>
      <c r="AK5391" s="85">
        <f>IF(F5391&gt;Variables!$G$8,0,1)</f>
        <v>0</v>
      </c>
      <c r="AL5391" s="85">
        <f>IF(G5391&gt;Variables!$G$9,0,1)</f>
        <v>0</v>
      </c>
      <c r="AM5391" s="85">
        <f>IF(AND(K5391&gt;Variables!$G$10,K5391&lt;Variables!$G$11),0,1)</f>
        <v>1</v>
      </c>
      <c r="AN5391" s="103">
        <f>IF(H5391&lt;Variables!$G$13,1,0)</f>
        <v>1</v>
      </c>
      <c r="AO5391" s="101">
        <f>IF(R5391&lt;Variables!$G$12,0,1)</f>
        <v>0</v>
      </c>
      <c r="AP5391" s="86">
        <f t="shared" si="559"/>
        <v>1</v>
      </c>
      <c r="AR5391" s="180">
        <v>0</v>
      </c>
      <c r="AS5391" s="180">
        <v>0</v>
      </c>
      <c r="AT5391" s="180">
        <v>1</v>
      </c>
      <c r="AU5391" s="180">
        <v>0</v>
      </c>
      <c r="BA5391" s="180">
        <v>-2.25</v>
      </c>
    </row>
    <row r="5392" spans="3:53" ht="15" x14ac:dyDescent="0.25">
      <c r="C5392" s="180" t="s">
        <v>947</v>
      </c>
      <c r="D5392" s="180" t="s">
        <v>748</v>
      </c>
      <c r="E5392" s="180">
        <v>15.85</v>
      </c>
      <c r="F5392" s="180">
        <v>13.42</v>
      </c>
      <c r="G5392" s="180">
        <v>4.29</v>
      </c>
      <c r="H5392" s="180">
        <v>1940</v>
      </c>
      <c r="I5392" s="180">
        <v>-44.146000000000001</v>
      </c>
      <c r="J5392" s="180" t="s">
        <v>78</v>
      </c>
      <c r="K5392" s="180">
        <v>32.64</v>
      </c>
      <c r="L5392" s="180">
        <v>16.270250000000001</v>
      </c>
      <c r="M5392" s="180">
        <v>-3.145311227547217</v>
      </c>
      <c r="N5392" s="180">
        <v>16.627943999999999</v>
      </c>
      <c r="O5392" s="180">
        <v>-5.2288124136092824</v>
      </c>
      <c r="P5392" s="180">
        <v>38330000</v>
      </c>
      <c r="Q5392" s="180">
        <v>20810000</v>
      </c>
      <c r="R5392" s="180">
        <v>1.84</v>
      </c>
      <c r="S5392" s="180">
        <v>28.682000000000009</v>
      </c>
      <c r="T5392" s="180">
        <v>8.3450000000000006</v>
      </c>
      <c r="U5392" s="180">
        <v>17.103200000000001</v>
      </c>
      <c r="V5392" s="180">
        <f t="shared" si="558"/>
        <v>2.1112361747115131</v>
      </c>
      <c r="AC5392" s="180">
        <v>16.89</v>
      </c>
      <c r="AD5392" s="180">
        <v>15.2</v>
      </c>
      <c r="AH5392" s="85">
        <f>IF(AND(M5392&lt;Variables!$G$6,M5392&gt;Variables!$G$5),0,1)</f>
        <v>0</v>
      </c>
      <c r="AI5392" s="85">
        <f t="shared" si="560"/>
        <v>1</v>
      </c>
      <c r="AJ5392" s="85">
        <f>IF(I5392&gt;Variables!$G$7,0,1)</f>
        <v>1</v>
      </c>
      <c r="AK5392" s="85">
        <f>IF(F5392&gt;Variables!$G$8,0,1)</f>
        <v>0</v>
      </c>
      <c r="AL5392" s="85">
        <f>IF(G5392&gt;Variables!$G$9,0,1)</f>
        <v>1</v>
      </c>
      <c r="AM5392" s="85">
        <f>IF(AND(K5392&gt;Variables!$G$10,K5392&lt;Variables!$G$11),0,1)</f>
        <v>1</v>
      </c>
      <c r="AN5392" s="103">
        <f>IF(H5392&lt;Variables!$G$13,1,0)</f>
        <v>1</v>
      </c>
      <c r="AO5392" s="101">
        <f>IF(R5392&lt;Variables!$G$12,0,1)</f>
        <v>0</v>
      </c>
      <c r="AP5392" s="86">
        <f t="shared" si="559"/>
        <v>1</v>
      </c>
      <c r="AR5392" s="180">
        <v>0</v>
      </c>
      <c r="AS5392" s="180">
        <v>0</v>
      </c>
      <c r="AT5392" s="180">
        <v>1</v>
      </c>
      <c r="AU5392" s="180">
        <v>0</v>
      </c>
      <c r="BA5392" s="180">
        <v>-2.25</v>
      </c>
    </row>
    <row r="5393" spans="3:53" ht="15" x14ac:dyDescent="0.25">
      <c r="C5393" s="177" t="s">
        <v>947</v>
      </c>
      <c r="D5393" s="177" t="s">
        <v>918</v>
      </c>
      <c r="E5393" s="177">
        <v>21.21</v>
      </c>
      <c r="F5393" s="177">
        <v>12.12</v>
      </c>
      <c r="G5393" s="177">
        <v>8.56</v>
      </c>
      <c r="H5393" s="177">
        <v>2140</v>
      </c>
      <c r="I5393" s="177">
        <v>2.7730000000000001</v>
      </c>
      <c r="J5393" s="177" t="s">
        <v>78</v>
      </c>
      <c r="K5393" s="177">
        <v>52.88</v>
      </c>
      <c r="L5393" s="177">
        <v>21.139689473684211</v>
      </c>
      <c r="M5393" s="177">
        <v>0.1433820792567608</v>
      </c>
      <c r="N5393" s="177">
        <v>21.094451020408169</v>
      </c>
      <c r="O5393" s="177">
        <v>0.35814622299838672</v>
      </c>
      <c r="P5393" s="177">
        <v>552242</v>
      </c>
      <c r="Q5393" s="177">
        <v>481143</v>
      </c>
      <c r="R5393" s="177">
        <v>1.1499999999999999</v>
      </c>
      <c r="S5393" s="177">
        <v>28.682000000000009</v>
      </c>
      <c r="T5393" s="177">
        <v>8.3450000000000006</v>
      </c>
      <c r="U5393" s="177">
        <v>17.103200000000001</v>
      </c>
      <c r="V5393" s="177">
        <f t="shared" si="558"/>
        <v>2.3919162940980305</v>
      </c>
      <c r="AC5393" s="178">
        <v>22.47</v>
      </c>
      <c r="AD5393" s="178">
        <v>21.17</v>
      </c>
      <c r="AH5393" s="85">
        <f>IF(AND(M5393&lt;Variables!$G$6,M5393&gt;Variables!$G$5),0,1)</f>
        <v>1</v>
      </c>
      <c r="AI5393" s="85">
        <f t="shared" si="560"/>
        <v>0</v>
      </c>
      <c r="AJ5393" s="85">
        <f>IF(I5393&gt;Variables!$G$7,0,1)</f>
        <v>0</v>
      </c>
      <c r="AK5393" s="85">
        <f>IF(F5393&gt;Variables!$G$8,0,1)</f>
        <v>0</v>
      </c>
      <c r="AL5393" s="85">
        <f>IF(G5393&gt;Variables!$G$9,0,1)</f>
        <v>1</v>
      </c>
      <c r="AM5393" s="85">
        <f>IF(AND(K5393&gt;Variables!$G$10,K5393&lt;Variables!$G$11),0,1)</f>
        <v>0</v>
      </c>
      <c r="AN5393" s="103">
        <f>IF(H5393&lt;Variables!$G$13,1,0)</f>
        <v>1</v>
      </c>
      <c r="AO5393" s="101">
        <f>IF(R5393&lt;Variables!$G$12,0,1)</f>
        <v>0</v>
      </c>
      <c r="AP5393" s="86">
        <f t="shared" si="559"/>
        <v>1</v>
      </c>
      <c r="AR5393" s="179">
        <v>1</v>
      </c>
      <c r="AS5393" s="179">
        <v>0</v>
      </c>
      <c r="AT5393" s="179">
        <v>0</v>
      </c>
      <c r="AU5393" s="179">
        <v>0</v>
      </c>
      <c r="BA5393" s="180">
        <v>2</v>
      </c>
    </row>
    <row r="5394" spans="3:53" ht="15" x14ac:dyDescent="0.25">
      <c r="C5394" s="180" t="s">
        <v>947</v>
      </c>
      <c r="D5394" s="180" t="s">
        <v>460</v>
      </c>
      <c r="E5394" s="180">
        <v>64.680000000000007</v>
      </c>
      <c r="F5394" s="180">
        <v>11.48</v>
      </c>
      <c r="G5394" s="180">
        <v>-2.81</v>
      </c>
      <c r="H5394" s="180">
        <v>6210</v>
      </c>
      <c r="I5394" s="180">
        <v>-0.13800000000000001</v>
      </c>
      <c r="J5394" s="180" t="s">
        <v>78</v>
      </c>
      <c r="K5394" s="180">
        <v>45.05</v>
      </c>
      <c r="L5394" s="180">
        <v>64.945435000000003</v>
      </c>
      <c r="M5394" s="180">
        <v>-0.33171692513877132</v>
      </c>
      <c r="N5394" s="180">
        <v>64.954318000000001</v>
      </c>
      <c r="O5394" s="180">
        <v>-0.34534732548496111</v>
      </c>
      <c r="P5394" s="180">
        <v>5028000</v>
      </c>
      <c r="Q5394" s="180">
        <v>2294000</v>
      </c>
      <c r="R5394" s="180">
        <v>2.19</v>
      </c>
      <c r="S5394" s="180">
        <v>28.682000000000009</v>
      </c>
      <c r="T5394" s="180">
        <v>8.3450000000000006</v>
      </c>
      <c r="U5394" s="180">
        <v>17.103200000000001</v>
      </c>
      <c r="V5394" s="180">
        <f t="shared" ref="V5394:V5457" si="561">1.849 + (0.01036 * K5394) + (0.1184 * M5394) - (0.002888 * K5394 * M5394)</f>
        <v>2.3196005475785944</v>
      </c>
      <c r="AC5394" s="180">
        <v>67</v>
      </c>
      <c r="AD5394" s="180">
        <v>63.54</v>
      </c>
      <c r="AH5394" s="85">
        <f>IF(AND(M5394&lt;Variables!$G$6,M5394&gt;Variables!$G$5),0,1)</f>
        <v>1</v>
      </c>
      <c r="AI5394" s="85">
        <f t="shared" si="560"/>
        <v>1</v>
      </c>
      <c r="AJ5394" s="85">
        <f>IF(I5394&gt;Variables!$G$7,0,1)</f>
        <v>1</v>
      </c>
      <c r="AK5394" s="85">
        <f>IF(F5394&gt;Variables!$G$8,0,1)</f>
        <v>0</v>
      </c>
      <c r="AL5394" s="85">
        <f>IF(G5394&gt;Variables!$G$9,0,1)</f>
        <v>1</v>
      </c>
      <c r="AM5394" s="85">
        <f>IF(AND(K5394&gt;Variables!$G$10,K5394&lt;Variables!$G$11),0,1)</f>
        <v>1</v>
      </c>
      <c r="AN5394" s="103">
        <f>IF(H5394&lt;Variables!$G$13,1,0)</f>
        <v>0</v>
      </c>
      <c r="AO5394" s="101">
        <f>IF(R5394&lt;Variables!$G$12,0,1)</f>
        <v>1</v>
      </c>
      <c r="AP5394" s="86">
        <f t="shared" si="559"/>
        <v>1</v>
      </c>
      <c r="AR5394" s="180">
        <v>1</v>
      </c>
      <c r="AS5394" s="180">
        <v>0</v>
      </c>
      <c r="AT5394" s="180">
        <v>0</v>
      </c>
      <c r="AU5394" s="180">
        <v>0</v>
      </c>
      <c r="BA5394" s="180">
        <v>1.53</v>
      </c>
    </row>
    <row r="5395" spans="3:53" ht="15" x14ac:dyDescent="0.25">
      <c r="C5395" s="180" t="s">
        <v>947</v>
      </c>
      <c r="D5395" s="180" t="s">
        <v>114</v>
      </c>
      <c r="E5395" s="180">
        <v>28.62</v>
      </c>
      <c r="F5395" s="180">
        <v>10.66</v>
      </c>
      <c r="G5395" s="180">
        <v>-1.38</v>
      </c>
      <c r="H5395" s="180">
        <v>6070</v>
      </c>
      <c r="I5395" s="180">
        <v>-21.446000000000002</v>
      </c>
      <c r="J5395" s="180" t="s">
        <v>78</v>
      </c>
      <c r="K5395" s="180">
        <v>57.12</v>
      </c>
      <c r="L5395" s="180">
        <v>28.440795000000001</v>
      </c>
      <c r="M5395" s="180">
        <v>0.5597768979383313</v>
      </c>
      <c r="N5395" s="180">
        <v>28.517317999999989</v>
      </c>
      <c r="O5395" s="180">
        <v>0.28993610128417069</v>
      </c>
      <c r="P5395" s="180">
        <v>2009000</v>
      </c>
      <c r="Q5395" s="180">
        <v>1309000</v>
      </c>
      <c r="R5395" s="180">
        <v>1.53</v>
      </c>
      <c r="S5395" s="180">
        <v>28.682000000000009</v>
      </c>
      <c r="T5395" s="180">
        <v>8.3450000000000006</v>
      </c>
      <c r="U5395" s="180">
        <v>17.103200000000001</v>
      </c>
      <c r="V5395" s="180">
        <f t="shared" si="561"/>
        <v>2.4146985546031328</v>
      </c>
      <c r="AC5395" s="180">
        <v>29.52</v>
      </c>
      <c r="AD5395" s="180">
        <v>28.48</v>
      </c>
      <c r="AH5395" s="85">
        <f>IF(AND(M5395&lt;Variables!$G$6,M5395&gt;Variables!$G$5),0,1)</f>
        <v>1</v>
      </c>
      <c r="AI5395" s="85">
        <f t="shared" si="560"/>
        <v>1</v>
      </c>
      <c r="AJ5395" s="85">
        <f>IF(I5395&gt;Variables!$G$7,0,1)</f>
        <v>1</v>
      </c>
      <c r="AK5395" s="85">
        <f>IF(F5395&gt;Variables!$G$8,0,1)</f>
        <v>0</v>
      </c>
      <c r="AL5395" s="85">
        <f>IF(G5395&gt;Variables!$G$9,0,1)</f>
        <v>1</v>
      </c>
      <c r="AM5395" s="85">
        <f>IF(AND(K5395&gt;Variables!$G$10,K5395&lt;Variables!$G$11),0,1)</f>
        <v>0</v>
      </c>
      <c r="AN5395" s="103">
        <f>IF(H5395&lt;Variables!$G$13,1,0)</f>
        <v>0</v>
      </c>
      <c r="AO5395" s="101">
        <f>IF(R5395&lt;Variables!$G$12,0,1)</f>
        <v>0</v>
      </c>
      <c r="AP5395" s="86">
        <f t="shared" si="559"/>
        <v>1</v>
      </c>
      <c r="AR5395" s="180">
        <v>1</v>
      </c>
      <c r="AS5395" s="180">
        <v>0</v>
      </c>
      <c r="AT5395" s="180">
        <v>0</v>
      </c>
      <c r="AU5395" s="180">
        <v>0</v>
      </c>
      <c r="BA5395" s="180">
        <v>2</v>
      </c>
    </row>
    <row r="5396" spans="3:53" ht="15" x14ac:dyDescent="0.25">
      <c r="C5396" s="180" t="s">
        <v>947</v>
      </c>
      <c r="D5396" s="180" t="s">
        <v>336</v>
      </c>
      <c r="E5396" s="180">
        <v>11.81</v>
      </c>
      <c r="F5396" s="180">
        <v>17.079999999999998</v>
      </c>
      <c r="G5396" s="180">
        <v>15.29</v>
      </c>
      <c r="H5396" s="180">
        <v>1970</v>
      </c>
      <c r="I5396" s="180">
        <v>-37.680999999999997</v>
      </c>
      <c r="J5396" s="180" t="s">
        <v>78</v>
      </c>
      <c r="K5396" s="180">
        <v>39.729999999999997</v>
      </c>
      <c r="L5396" s="180">
        <v>11.964790000000001</v>
      </c>
      <c r="M5396" s="180">
        <v>-0.84991044556572359</v>
      </c>
      <c r="N5396" s="180">
        <v>12.046008</v>
      </c>
      <c r="O5396" s="180">
        <v>-1.5184117427118009</v>
      </c>
      <c r="P5396" s="180">
        <v>9577000</v>
      </c>
      <c r="Q5396" s="180">
        <v>3998000</v>
      </c>
      <c r="R5396" s="180">
        <v>2.4</v>
      </c>
      <c r="S5396" s="180">
        <v>28.682000000000009</v>
      </c>
      <c r="T5396" s="180">
        <v>8.3450000000000006</v>
      </c>
      <c r="U5396" s="180">
        <v>17.103200000000001</v>
      </c>
      <c r="V5396" s="180">
        <f t="shared" si="561"/>
        <v>2.2574923317477364</v>
      </c>
      <c r="AC5396" s="180">
        <v>12.54</v>
      </c>
      <c r="AD5396" s="180">
        <v>11.38</v>
      </c>
      <c r="AH5396" s="85">
        <f>IF(AND(M5396&lt;Variables!$G$6,M5396&gt;Variables!$G$5),0,1)</f>
        <v>1</v>
      </c>
      <c r="AI5396" s="85">
        <f t="shared" si="560"/>
        <v>1</v>
      </c>
      <c r="AJ5396" s="85">
        <f>IF(I5396&gt;Variables!$G$7,0,1)</f>
        <v>1</v>
      </c>
      <c r="AK5396" s="85">
        <f>IF(F5396&gt;Variables!$G$8,0,1)</f>
        <v>0</v>
      </c>
      <c r="AL5396" s="85">
        <f>IF(G5396&gt;Variables!$G$9,0,1)</f>
        <v>0</v>
      </c>
      <c r="AM5396" s="85">
        <f>IF(AND(K5396&gt;Variables!$G$10,K5396&lt;Variables!$G$11),0,1)</f>
        <v>1</v>
      </c>
      <c r="AN5396" s="103">
        <f>IF(H5396&lt;Variables!$G$13,1,0)</f>
        <v>1</v>
      </c>
      <c r="AO5396" s="101">
        <f>IF(R5396&lt;Variables!$G$12,0,1)</f>
        <v>1</v>
      </c>
      <c r="AP5396" s="86">
        <f t="shared" si="559"/>
        <v>1</v>
      </c>
      <c r="AR5396" s="180">
        <v>0</v>
      </c>
      <c r="AS5396" s="180">
        <v>0</v>
      </c>
      <c r="AT5396" s="180">
        <v>1</v>
      </c>
      <c r="AU5396" s="180">
        <v>0</v>
      </c>
      <c r="BA5396" s="180">
        <v>-2.25</v>
      </c>
    </row>
    <row r="5397" spans="3:53" ht="15" x14ac:dyDescent="0.25">
      <c r="C5397" s="180" t="s">
        <v>947</v>
      </c>
      <c r="D5397" s="180" t="s">
        <v>930</v>
      </c>
      <c r="E5397" s="180">
        <v>37.880000000000003</v>
      </c>
      <c r="F5397" s="180">
        <v>9.58</v>
      </c>
      <c r="G5397" s="180">
        <v>8.4499999999999993</v>
      </c>
      <c r="H5397" s="180">
        <v>1570</v>
      </c>
      <c r="I5397" s="180">
        <v>-52.024000000000001</v>
      </c>
      <c r="J5397" s="180" t="s">
        <v>78</v>
      </c>
      <c r="K5397" s="180">
        <v>36.61</v>
      </c>
      <c r="L5397" s="180">
        <v>39.286140000000003</v>
      </c>
      <c r="M5397" s="180">
        <v>-3.2992297028926769</v>
      </c>
      <c r="N5397" s="180">
        <v>39.269274000000003</v>
      </c>
      <c r="O5397" s="180">
        <v>-3.2576970992639032</v>
      </c>
      <c r="P5397" s="180">
        <v>3590000</v>
      </c>
      <c r="Q5397" s="180">
        <v>2643000</v>
      </c>
      <c r="R5397" s="180">
        <v>1.36</v>
      </c>
      <c r="S5397" s="180">
        <v>28.682000000000009</v>
      </c>
      <c r="T5397" s="180">
        <v>8.3450000000000006</v>
      </c>
      <c r="U5397" s="180">
        <v>17.103200000000001</v>
      </c>
      <c r="V5397" s="180">
        <f t="shared" si="561"/>
        <v>2.1864773039108449</v>
      </c>
      <c r="AC5397" s="180">
        <v>40.44</v>
      </c>
      <c r="AD5397" s="180">
        <v>36.630000000000003</v>
      </c>
      <c r="AH5397" s="85">
        <f>IF(AND(M5397&lt;Variables!$G$6,M5397&gt;Variables!$G$5),0,1)</f>
        <v>0</v>
      </c>
      <c r="AI5397" s="85">
        <f t="shared" si="560"/>
        <v>0</v>
      </c>
      <c r="AJ5397" s="85">
        <f>IF(I5397&gt;Variables!$G$7,0,1)</f>
        <v>1</v>
      </c>
      <c r="AK5397" s="85">
        <f>IF(F5397&gt;Variables!$G$8,0,1)</f>
        <v>0</v>
      </c>
      <c r="AL5397" s="85">
        <f>IF(G5397&gt;Variables!$G$9,0,1)</f>
        <v>1</v>
      </c>
      <c r="AM5397" s="85">
        <f>IF(AND(K5397&gt;Variables!$G$10,K5397&lt;Variables!$G$11),0,1)</f>
        <v>1</v>
      </c>
      <c r="AN5397" s="103">
        <f>IF(H5397&lt;Variables!$G$13,1,0)</f>
        <v>1</v>
      </c>
      <c r="AO5397" s="101">
        <f>IF(R5397&lt;Variables!$G$12,0,1)</f>
        <v>0</v>
      </c>
      <c r="AP5397" s="86">
        <f t="shared" si="559"/>
        <v>1</v>
      </c>
      <c r="AR5397" s="180">
        <v>0</v>
      </c>
      <c r="AS5397" s="180">
        <v>0</v>
      </c>
      <c r="AT5397" s="180">
        <v>1</v>
      </c>
      <c r="AU5397" s="180">
        <v>0</v>
      </c>
      <c r="BA5397" s="180">
        <v>-2.25</v>
      </c>
    </row>
    <row r="5398" spans="3:53" ht="15" x14ac:dyDescent="0.25">
      <c r="C5398" s="180" t="s">
        <v>947</v>
      </c>
      <c r="D5398" s="180" t="s">
        <v>609</v>
      </c>
      <c r="E5398" s="180">
        <v>103.8</v>
      </c>
      <c r="F5398" s="180">
        <v>9.6300000000000008</v>
      </c>
      <c r="G5398" s="180">
        <v>8.09</v>
      </c>
      <c r="H5398" s="180">
        <v>6740</v>
      </c>
      <c r="I5398" s="180">
        <v>-78.283000000000001</v>
      </c>
      <c r="J5398" s="180" t="s">
        <v>78</v>
      </c>
      <c r="K5398" s="180">
        <v>40.450000000000003</v>
      </c>
      <c r="L5398" s="180">
        <v>103.99254500000001</v>
      </c>
      <c r="M5398" s="180">
        <v>-0.25727324973150573</v>
      </c>
      <c r="N5398" s="180">
        <v>104.205952</v>
      </c>
      <c r="O5398" s="180">
        <v>-0.46153985522823299</v>
      </c>
      <c r="P5398" s="180">
        <v>731456</v>
      </c>
      <c r="Q5398" s="180">
        <v>875384</v>
      </c>
      <c r="R5398" s="180">
        <v>0.84</v>
      </c>
      <c r="S5398" s="180">
        <v>28.682000000000009</v>
      </c>
      <c r="T5398" s="180">
        <v>8.3450000000000006</v>
      </c>
      <c r="U5398" s="180">
        <v>17.103200000000001</v>
      </c>
      <c r="V5398" s="180">
        <f t="shared" si="561"/>
        <v>2.2676554053561242</v>
      </c>
      <c r="AC5398" s="180">
        <v>112.85</v>
      </c>
      <c r="AD5398" s="180">
        <v>100.22</v>
      </c>
      <c r="AH5398" s="85">
        <f>IF(AND(M5398&lt;Variables!$G$6,M5398&gt;Variables!$G$5),0,1)</f>
        <v>1</v>
      </c>
      <c r="AI5398" s="85">
        <f t="shared" si="560"/>
        <v>1</v>
      </c>
      <c r="AJ5398" s="85">
        <f>IF(I5398&gt;Variables!$G$7,0,1)</f>
        <v>1</v>
      </c>
      <c r="AK5398" s="85">
        <f>IF(F5398&gt;Variables!$G$8,0,1)</f>
        <v>0</v>
      </c>
      <c r="AL5398" s="85">
        <f>IF(G5398&gt;Variables!$G$9,0,1)</f>
        <v>1</v>
      </c>
      <c r="AM5398" s="85">
        <f>IF(AND(K5398&gt;Variables!$G$10,K5398&lt;Variables!$G$11),0,1)</f>
        <v>1</v>
      </c>
      <c r="AN5398" s="103">
        <f>IF(H5398&lt;Variables!$G$13,1,0)</f>
        <v>0</v>
      </c>
      <c r="AO5398" s="101">
        <f>IF(R5398&lt;Variables!$G$12,0,1)</f>
        <v>0</v>
      </c>
      <c r="AP5398" s="86">
        <f t="shared" si="559"/>
        <v>1</v>
      </c>
      <c r="AR5398" s="180">
        <v>0</v>
      </c>
      <c r="AS5398" s="180">
        <v>0</v>
      </c>
      <c r="AT5398" s="180">
        <v>1</v>
      </c>
      <c r="AU5398" s="180">
        <v>0</v>
      </c>
      <c r="BA5398" s="180">
        <v>-2.25</v>
      </c>
    </row>
    <row r="5399" spans="3:53" ht="15" x14ac:dyDescent="0.25">
      <c r="C5399" s="180" t="s">
        <v>947</v>
      </c>
      <c r="D5399" s="180" t="s">
        <v>922</v>
      </c>
      <c r="E5399" s="180">
        <v>26.7</v>
      </c>
      <c r="F5399" s="180">
        <v>15.91</v>
      </c>
      <c r="G5399" s="180">
        <v>-2.36</v>
      </c>
      <c r="H5399" s="180">
        <v>5110</v>
      </c>
      <c r="I5399" s="180">
        <v>76.867000000000004</v>
      </c>
      <c r="J5399" s="180" t="s">
        <v>76</v>
      </c>
      <c r="K5399" s="180">
        <v>46.04</v>
      </c>
      <c r="L5399" s="180">
        <v>26.837235</v>
      </c>
      <c r="M5399" s="180">
        <v>-0.51136042889664468</v>
      </c>
      <c r="N5399" s="180">
        <v>26.760960000000001</v>
      </c>
      <c r="O5399" s="180">
        <v>-0.22779451858229849</v>
      </c>
      <c r="P5399" s="180">
        <v>31973000</v>
      </c>
      <c r="Q5399" s="180">
        <v>3011000</v>
      </c>
      <c r="R5399" s="180">
        <v>10.62</v>
      </c>
      <c r="S5399" s="180">
        <v>28.682000000000009</v>
      </c>
      <c r="T5399" s="180">
        <v>8.3450000000000006</v>
      </c>
      <c r="U5399" s="180">
        <v>17.103200000000001</v>
      </c>
      <c r="V5399" s="180">
        <f t="shared" si="561"/>
        <v>2.3334216078334444</v>
      </c>
      <c r="AC5399" s="180">
        <v>29.46</v>
      </c>
      <c r="AD5399" s="180">
        <v>26.3</v>
      </c>
      <c r="AH5399" s="85">
        <f>IF(AND(M5399&lt;Variables!$G$6,M5399&gt;Variables!$G$5),0,1)</f>
        <v>1</v>
      </c>
      <c r="AI5399" s="85">
        <f t="shared" si="560"/>
        <v>0</v>
      </c>
      <c r="AJ5399" s="85">
        <f>IF(I5399&gt;Variables!$G$7,0,1)</f>
        <v>0</v>
      </c>
      <c r="AK5399" s="85">
        <f>IF(F5399&gt;Variables!$G$8,0,1)</f>
        <v>0</v>
      </c>
      <c r="AL5399" s="85">
        <f>IF(G5399&gt;Variables!$G$9,0,1)</f>
        <v>1</v>
      </c>
      <c r="AM5399" s="85">
        <f>IF(AND(K5399&gt;Variables!$G$10,K5399&lt;Variables!$G$11),0,1)</f>
        <v>1</v>
      </c>
      <c r="AN5399" s="103">
        <f>IF(H5399&lt;Variables!$G$13,1,0)</f>
        <v>0</v>
      </c>
      <c r="AO5399" s="101">
        <f>IF(R5399&lt;Variables!$G$12,0,1)</f>
        <v>1</v>
      </c>
      <c r="AP5399" s="86">
        <f t="shared" si="559"/>
        <v>0</v>
      </c>
      <c r="AR5399" s="180">
        <v>1</v>
      </c>
      <c r="AS5399" s="180">
        <v>0</v>
      </c>
      <c r="AT5399" s="180">
        <v>0</v>
      </c>
      <c r="AU5399" s="180">
        <v>0</v>
      </c>
      <c r="BA5399" s="180">
        <v>1.66</v>
      </c>
    </row>
    <row r="5400" spans="3:53" ht="15" x14ac:dyDescent="0.25">
      <c r="C5400" s="177" t="s">
        <v>947</v>
      </c>
      <c r="D5400" s="177" t="s">
        <v>948</v>
      </c>
      <c r="E5400" s="177">
        <v>29.04</v>
      </c>
      <c r="F5400" s="177">
        <v>7.31</v>
      </c>
      <c r="G5400" s="177">
        <v>5.45</v>
      </c>
      <c r="H5400" s="177">
        <v>4350</v>
      </c>
      <c r="I5400" s="177">
        <v>-41.014000000000003</v>
      </c>
      <c r="J5400" s="177" t="s">
        <v>78</v>
      </c>
      <c r="K5400" s="177">
        <v>49.85</v>
      </c>
      <c r="L5400" s="177">
        <v>29.111000000000001</v>
      </c>
      <c r="M5400" s="177">
        <v>-0.24389406066434671</v>
      </c>
      <c r="N5400" s="177">
        <v>28.877040000000001</v>
      </c>
      <c r="O5400" s="177">
        <v>0.5643237672559176</v>
      </c>
      <c r="P5400" s="177">
        <v>454575</v>
      </c>
      <c r="Q5400" s="177">
        <v>1688000</v>
      </c>
      <c r="R5400" s="177">
        <v>0.27</v>
      </c>
      <c r="S5400" s="177">
        <v>28.682000000000009</v>
      </c>
      <c r="T5400" s="177">
        <v>8.3450000000000006</v>
      </c>
      <c r="U5400" s="177">
        <v>17.103200000000001</v>
      </c>
      <c r="V5400" s="177">
        <f t="shared" si="561"/>
        <v>2.3716815906701934</v>
      </c>
      <c r="AC5400" s="178">
        <v>29.37</v>
      </c>
      <c r="AD5400" s="178">
        <v>28.57</v>
      </c>
      <c r="AH5400" s="85">
        <f>IF(AND(M5400&lt;Variables!$G$6,M5400&gt;Variables!$G$5),0,1)</f>
        <v>1</v>
      </c>
      <c r="AI5400" s="85">
        <f t="shared" si="560"/>
        <v>0</v>
      </c>
      <c r="AJ5400" s="85">
        <f>IF(I5400&gt;Variables!$G$7,0,1)</f>
        <v>1</v>
      </c>
      <c r="AK5400" s="85">
        <f>IF(F5400&gt;Variables!$G$8,0,1)</f>
        <v>1</v>
      </c>
      <c r="AL5400" s="85">
        <f>IF(G5400&gt;Variables!$G$9,0,1)</f>
        <v>1</v>
      </c>
      <c r="AM5400" s="85">
        <f>IF(AND(K5400&gt;Variables!$G$10,K5400&lt;Variables!$G$11),0,1)</f>
        <v>1</v>
      </c>
      <c r="AN5400" s="103">
        <f>IF(H5400&lt;Variables!$G$13,1,0)</f>
        <v>0</v>
      </c>
      <c r="AO5400" s="101">
        <f>IF(R5400&lt;Variables!$G$12,0,1)</f>
        <v>0</v>
      </c>
      <c r="AP5400" s="86">
        <f t="shared" si="559"/>
        <v>1</v>
      </c>
      <c r="AR5400" s="179">
        <v>0</v>
      </c>
      <c r="AS5400" s="179">
        <v>0</v>
      </c>
      <c r="AT5400" s="179">
        <v>0</v>
      </c>
      <c r="AU5400" s="179">
        <v>1</v>
      </c>
      <c r="BA5400" s="180">
        <v>-0.8</v>
      </c>
    </row>
    <row r="5401" spans="3:53" ht="15" x14ac:dyDescent="0.25">
      <c r="C5401" s="180" t="s">
        <v>947</v>
      </c>
      <c r="D5401" s="180" t="s">
        <v>615</v>
      </c>
      <c r="E5401" s="180">
        <v>36.840000000000003</v>
      </c>
      <c r="F5401" s="180">
        <v>7.47</v>
      </c>
      <c r="G5401" s="180">
        <v>6.43</v>
      </c>
      <c r="H5401" s="180">
        <v>3650</v>
      </c>
      <c r="I5401" s="180">
        <v>-1.2270000000000001</v>
      </c>
      <c r="J5401" s="180" t="s">
        <v>78</v>
      </c>
      <c r="K5401" s="180">
        <v>40.89</v>
      </c>
      <c r="L5401" s="180">
        <v>37.145030000000013</v>
      </c>
      <c r="M5401" s="180">
        <v>-0.57916227285319732</v>
      </c>
      <c r="N5401" s="180">
        <v>37.883830000000003</v>
      </c>
      <c r="O5401" s="180">
        <v>-2.518040018657036</v>
      </c>
      <c r="P5401" s="180">
        <v>9781000</v>
      </c>
      <c r="Q5401" s="180">
        <v>6708000</v>
      </c>
      <c r="R5401" s="180">
        <v>1.46</v>
      </c>
      <c r="S5401" s="180">
        <v>28.682000000000009</v>
      </c>
      <c r="T5401" s="180">
        <v>8.3450000000000006</v>
      </c>
      <c r="U5401" s="180">
        <v>17.103200000000001</v>
      </c>
      <c r="V5401" s="180">
        <f t="shared" si="561"/>
        <v>2.2724410450273429</v>
      </c>
      <c r="AC5401" s="180">
        <v>37.78</v>
      </c>
      <c r="AD5401" s="180">
        <v>36</v>
      </c>
      <c r="AH5401" s="85">
        <f>IF(AND(M5401&lt;Variables!$G$6,M5401&gt;Variables!$G$5),0,1)</f>
        <v>1</v>
      </c>
      <c r="AI5401" s="85">
        <f t="shared" si="560"/>
        <v>1</v>
      </c>
      <c r="AJ5401" s="85">
        <f>IF(I5401&gt;Variables!$G$7,0,1)</f>
        <v>1</v>
      </c>
      <c r="AK5401" s="85">
        <f>IF(F5401&gt;Variables!$G$8,0,1)</f>
        <v>1</v>
      </c>
      <c r="AL5401" s="85">
        <f>IF(G5401&gt;Variables!$G$9,0,1)</f>
        <v>1</v>
      </c>
      <c r="AM5401" s="85">
        <f>IF(AND(K5401&gt;Variables!$G$10,K5401&lt;Variables!$G$11),0,1)</f>
        <v>1</v>
      </c>
      <c r="AN5401" s="103">
        <f>IF(H5401&lt;Variables!$G$13,1,0)</f>
        <v>0</v>
      </c>
      <c r="AO5401" s="101">
        <f>IF(R5401&lt;Variables!$G$12,0,1)</f>
        <v>0</v>
      </c>
      <c r="AP5401" s="86">
        <f t="shared" si="559"/>
        <v>1</v>
      </c>
      <c r="AR5401" s="180">
        <v>0</v>
      </c>
      <c r="AS5401" s="180">
        <v>0</v>
      </c>
      <c r="AT5401" s="180">
        <v>1</v>
      </c>
      <c r="AU5401" s="180">
        <v>0</v>
      </c>
      <c r="BA5401" s="180">
        <v>-1.69</v>
      </c>
    </row>
    <row r="5402" spans="3:53" ht="15" x14ac:dyDescent="0.25">
      <c r="C5402" s="180" t="s">
        <v>947</v>
      </c>
      <c r="D5402" s="180" t="s">
        <v>188</v>
      </c>
      <c r="E5402" s="180">
        <v>8.3699999999999992</v>
      </c>
      <c r="F5402" s="180">
        <v>7.77</v>
      </c>
      <c r="G5402" s="180">
        <v>6.08</v>
      </c>
      <c r="H5402" s="180">
        <v>4800</v>
      </c>
      <c r="I5402" s="180">
        <v>-85.944000000000003</v>
      </c>
      <c r="J5402" s="180" t="s">
        <v>78</v>
      </c>
      <c r="K5402" s="180">
        <v>44.01</v>
      </c>
      <c r="L5402" s="180">
        <v>8.4475299999999987</v>
      </c>
      <c r="M5402" s="180">
        <v>-0.7994052699427866</v>
      </c>
      <c r="N5402" s="180">
        <v>8.3983819999999998</v>
      </c>
      <c r="O5402" s="180">
        <v>-0.2188754929223154</v>
      </c>
      <c r="P5402" s="180">
        <v>20117000</v>
      </c>
      <c r="Q5402" s="180">
        <v>9582000</v>
      </c>
      <c r="R5402" s="180">
        <v>2.1</v>
      </c>
      <c r="S5402" s="180">
        <v>28.682000000000009</v>
      </c>
      <c r="T5402" s="180">
        <v>8.3450000000000006</v>
      </c>
      <c r="U5402" s="180">
        <v>17.103200000000001</v>
      </c>
      <c r="V5402" s="180">
        <f t="shared" si="561"/>
        <v>2.3118991293251399</v>
      </c>
      <c r="AC5402" s="180">
        <v>12.2</v>
      </c>
      <c r="AD5402" s="180">
        <v>8.14</v>
      </c>
      <c r="AH5402" s="85">
        <f>IF(AND(M5402&lt;Variables!$G$6,M5402&gt;Variables!$G$5),0,1)</f>
        <v>1</v>
      </c>
      <c r="AI5402" s="85">
        <f t="shared" si="560"/>
        <v>0</v>
      </c>
      <c r="AJ5402" s="85">
        <f>IF(I5402&gt;Variables!$G$7,0,1)</f>
        <v>1</v>
      </c>
      <c r="AK5402" s="85">
        <f>IF(F5402&gt;Variables!$G$8,0,1)</f>
        <v>1</v>
      </c>
      <c r="AL5402" s="85">
        <f>IF(G5402&gt;Variables!$G$9,0,1)</f>
        <v>1</v>
      </c>
      <c r="AM5402" s="85">
        <f>IF(AND(K5402&gt;Variables!$G$10,K5402&lt;Variables!$G$11),0,1)</f>
        <v>1</v>
      </c>
      <c r="AN5402" s="103">
        <f>IF(H5402&lt;Variables!$G$13,1,0)</f>
        <v>0</v>
      </c>
      <c r="AO5402" s="101">
        <f>IF(R5402&lt;Variables!$G$12,0,1)</f>
        <v>1</v>
      </c>
      <c r="AP5402" s="86">
        <f t="shared" si="559"/>
        <v>1</v>
      </c>
      <c r="AR5402" s="180">
        <v>0</v>
      </c>
      <c r="AS5402" s="180">
        <v>0</v>
      </c>
      <c r="AT5402" s="180">
        <v>1</v>
      </c>
      <c r="AU5402" s="180">
        <v>0</v>
      </c>
      <c r="BA5402" s="180">
        <v>-2.25</v>
      </c>
    </row>
    <row r="5403" spans="3:53" ht="15" x14ac:dyDescent="0.25">
      <c r="C5403" s="180" t="s">
        <v>947</v>
      </c>
      <c r="D5403" s="180" t="s">
        <v>82</v>
      </c>
      <c r="E5403" s="180">
        <v>7.81</v>
      </c>
      <c r="F5403" s="180">
        <v>7.95</v>
      </c>
      <c r="G5403" s="180">
        <v>7.64</v>
      </c>
      <c r="H5403" s="180">
        <v>2330</v>
      </c>
      <c r="I5403" s="180">
        <v>-84.052000000000007</v>
      </c>
      <c r="J5403" s="180" t="s">
        <v>76</v>
      </c>
      <c r="K5403" s="180">
        <v>45.03</v>
      </c>
      <c r="L5403" s="180">
        <v>7.8378399999999999</v>
      </c>
      <c r="M5403" s="180">
        <v>-0.2914068161636309</v>
      </c>
      <c r="N5403" s="180">
        <v>7.8173379999999986</v>
      </c>
      <c r="O5403" s="180">
        <v>-2.990787912712823E-2</v>
      </c>
      <c r="P5403" s="180">
        <v>1807000</v>
      </c>
      <c r="Q5403" s="180">
        <v>2722000</v>
      </c>
      <c r="R5403" s="180">
        <v>0.66</v>
      </c>
      <c r="S5403" s="180">
        <v>28.682000000000009</v>
      </c>
      <c r="T5403" s="180">
        <v>8.3450000000000006</v>
      </c>
      <c r="U5403" s="180">
        <v>17.103200000000001</v>
      </c>
      <c r="V5403" s="180">
        <f t="shared" si="561"/>
        <v>2.3189047102814042</v>
      </c>
      <c r="AC5403" s="180">
        <v>8.23</v>
      </c>
      <c r="AD5403" s="180">
        <v>7.7549999999999999</v>
      </c>
      <c r="AH5403" s="85">
        <f>IF(AND(M5403&lt;Variables!$G$6,M5403&gt;Variables!$G$5),0,1)</f>
        <v>1</v>
      </c>
      <c r="AI5403" s="85">
        <f t="shared" si="560"/>
        <v>0</v>
      </c>
      <c r="AJ5403" s="85">
        <f>IF(I5403&gt;Variables!$G$7,0,1)</f>
        <v>1</v>
      </c>
      <c r="AK5403" s="85">
        <f>IF(F5403&gt;Variables!$G$8,0,1)</f>
        <v>1</v>
      </c>
      <c r="AL5403" s="85">
        <f>IF(G5403&gt;Variables!$G$9,0,1)</f>
        <v>1</v>
      </c>
      <c r="AM5403" s="85">
        <f>IF(AND(K5403&gt;Variables!$G$10,K5403&lt;Variables!$G$11),0,1)</f>
        <v>1</v>
      </c>
      <c r="AN5403" s="103">
        <f>IF(H5403&lt;Variables!$G$13,1,0)</f>
        <v>1</v>
      </c>
      <c r="AO5403" s="101">
        <f>IF(R5403&lt;Variables!$G$12,0,1)</f>
        <v>0</v>
      </c>
      <c r="AP5403" s="86">
        <f t="shared" si="559"/>
        <v>0</v>
      </c>
      <c r="AR5403" s="180">
        <v>1</v>
      </c>
      <c r="AS5403" s="180">
        <v>0</v>
      </c>
      <c r="AT5403" s="180">
        <v>0</v>
      </c>
      <c r="AU5403" s="180">
        <v>0</v>
      </c>
      <c r="BA5403" s="180">
        <v>1.06</v>
      </c>
    </row>
    <row r="5404" spans="3:53" ht="15" x14ac:dyDescent="0.25">
      <c r="C5404" s="180" t="s">
        <v>947</v>
      </c>
      <c r="D5404" s="180" t="s">
        <v>744</v>
      </c>
      <c r="E5404" s="180">
        <v>14.57</v>
      </c>
      <c r="F5404" s="180">
        <v>8.32</v>
      </c>
      <c r="G5404" s="180">
        <v>6.66</v>
      </c>
      <c r="H5404" s="180">
        <v>2490</v>
      </c>
      <c r="I5404" s="180">
        <v>-22.608000000000001</v>
      </c>
      <c r="J5404" s="180" t="s">
        <v>78</v>
      </c>
      <c r="K5404" s="180">
        <v>34.39</v>
      </c>
      <c r="L5404" s="180">
        <v>14.799989999999999</v>
      </c>
      <c r="M5404" s="180">
        <v>-1.695879524242921</v>
      </c>
      <c r="N5404" s="180">
        <v>14.88533</v>
      </c>
      <c r="O5404" s="180">
        <v>-2.2594729172950951</v>
      </c>
      <c r="P5404" s="180">
        <v>8874000</v>
      </c>
      <c r="Q5404" s="180">
        <v>10412000</v>
      </c>
      <c r="R5404" s="180">
        <v>0.85</v>
      </c>
      <c r="S5404" s="180">
        <v>28.682000000000009</v>
      </c>
      <c r="T5404" s="180">
        <v>8.3450000000000006</v>
      </c>
      <c r="U5404" s="180">
        <v>17.103200000000001</v>
      </c>
      <c r="V5404" s="180">
        <f t="shared" si="561"/>
        <v>2.1729201695998444</v>
      </c>
      <c r="AC5404" s="180">
        <v>15.8</v>
      </c>
      <c r="AD5404" s="180">
        <v>10.26</v>
      </c>
      <c r="AH5404" s="85">
        <f>IF(AND(M5404&lt;Variables!$G$6,M5404&gt;Variables!$G$5),0,1)</f>
        <v>1</v>
      </c>
      <c r="AI5404" s="85">
        <f t="shared" si="560"/>
        <v>1</v>
      </c>
      <c r="AJ5404" s="85">
        <f>IF(I5404&gt;Variables!$G$7,0,1)</f>
        <v>1</v>
      </c>
      <c r="AK5404" s="85">
        <f>IF(F5404&gt;Variables!$G$8,0,1)</f>
        <v>1</v>
      </c>
      <c r="AL5404" s="85">
        <f>IF(G5404&gt;Variables!$G$9,0,1)</f>
        <v>1</v>
      </c>
      <c r="AM5404" s="85">
        <f>IF(AND(K5404&gt;Variables!$G$10,K5404&lt;Variables!$G$11),0,1)</f>
        <v>1</v>
      </c>
      <c r="AN5404" s="103">
        <f>IF(H5404&lt;Variables!$G$13,1,0)</f>
        <v>1</v>
      </c>
      <c r="AO5404" s="101">
        <f>IF(R5404&lt;Variables!$G$12,0,1)</f>
        <v>0</v>
      </c>
      <c r="AP5404" s="86">
        <f t="shared" si="559"/>
        <v>1</v>
      </c>
      <c r="AR5404" s="180">
        <v>0</v>
      </c>
      <c r="AS5404" s="180">
        <v>0</v>
      </c>
      <c r="AT5404" s="180">
        <v>1</v>
      </c>
      <c r="AU5404" s="180">
        <v>0</v>
      </c>
      <c r="BA5404" s="180">
        <v>-2.25</v>
      </c>
    </row>
    <row r="5405" spans="3:53" ht="15" x14ac:dyDescent="0.25">
      <c r="C5405" s="180" t="s">
        <v>947</v>
      </c>
      <c r="D5405" s="180" t="s">
        <v>945</v>
      </c>
      <c r="E5405" s="180">
        <v>39.61</v>
      </c>
      <c r="F5405" s="180">
        <v>8.52</v>
      </c>
      <c r="G5405" s="180">
        <v>6.73</v>
      </c>
      <c r="H5405" s="180">
        <v>5230</v>
      </c>
      <c r="I5405" s="180">
        <v>-61.859000000000002</v>
      </c>
      <c r="J5405" s="180" t="s">
        <v>78</v>
      </c>
      <c r="K5405" s="180">
        <v>43.02</v>
      </c>
      <c r="L5405" s="180">
        <v>39.805909999999997</v>
      </c>
      <c r="M5405" s="180">
        <v>-0.76850397340494736</v>
      </c>
      <c r="N5405" s="180">
        <v>39.421948</v>
      </c>
      <c r="O5405" s="180">
        <v>0.19799123067180641</v>
      </c>
      <c r="P5405" s="180">
        <v>1060000</v>
      </c>
      <c r="Q5405" s="180">
        <v>1792000</v>
      </c>
      <c r="R5405" s="180">
        <v>0.59</v>
      </c>
      <c r="S5405" s="180">
        <v>28.682000000000009</v>
      </c>
      <c r="T5405" s="180">
        <v>8.3450000000000006</v>
      </c>
      <c r="U5405" s="180">
        <v>17.103200000000001</v>
      </c>
      <c r="V5405" s="180">
        <f t="shared" si="561"/>
        <v>2.2991766157716778</v>
      </c>
      <c r="AC5405" s="180">
        <v>41.41</v>
      </c>
      <c r="AD5405" s="180">
        <v>38.690100000000001</v>
      </c>
      <c r="AH5405" s="85">
        <f>IF(AND(M5405&lt;Variables!$G$6,M5405&gt;Variables!$G$5),0,1)</f>
        <v>1</v>
      </c>
      <c r="AI5405" s="85">
        <f t="shared" si="560"/>
        <v>0</v>
      </c>
      <c r="AJ5405" s="85">
        <f>IF(I5405&gt;Variables!$G$7,0,1)</f>
        <v>1</v>
      </c>
      <c r="AK5405" s="85">
        <f>IF(F5405&gt;Variables!$G$8,0,1)</f>
        <v>1</v>
      </c>
      <c r="AL5405" s="85">
        <f>IF(G5405&gt;Variables!$G$9,0,1)</f>
        <v>1</v>
      </c>
      <c r="AM5405" s="85">
        <f>IF(AND(K5405&gt;Variables!$G$10,K5405&lt;Variables!$G$11),0,1)</f>
        <v>1</v>
      </c>
      <c r="AN5405" s="103">
        <f>IF(H5405&lt;Variables!$G$13,1,0)</f>
        <v>0</v>
      </c>
      <c r="AO5405" s="101">
        <f>IF(R5405&lt;Variables!$G$12,0,1)</f>
        <v>0</v>
      </c>
      <c r="AP5405" s="86">
        <f t="shared" si="559"/>
        <v>1</v>
      </c>
      <c r="AR5405" s="180">
        <v>0</v>
      </c>
      <c r="AS5405" s="180">
        <v>0</v>
      </c>
      <c r="AT5405" s="180">
        <v>1</v>
      </c>
      <c r="AU5405" s="180">
        <v>0</v>
      </c>
      <c r="BA5405" s="180">
        <v>-2.25</v>
      </c>
    </row>
    <row r="5406" spans="3:53" ht="15" x14ac:dyDescent="0.25">
      <c r="C5406" s="180" t="s">
        <v>947</v>
      </c>
      <c r="D5406" s="180" t="s">
        <v>934</v>
      </c>
      <c r="E5406" s="180">
        <v>42.21</v>
      </c>
      <c r="F5406" s="180">
        <v>8.8699999999999992</v>
      </c>
      <c r="G5406" s="180">
        <v>8.91</v>
      </c>
      <c r="H5406" s="180">
        <v>7970</v>
      </c>
      <c r="I5406" s="180">
        <v>3.9E-2</v>
      </c>
      <c r="J5406" s="180" t="s">
        <v>78</v>
      </c>
      <c r="K5406" s="180">
        <v>53.5</v>
      </c>
      <c r="L5406" s="180">
        <v>42.194564999999997</v>
      </c>
      <c r="M5406" s="180">
        <v>9.582987761574295E-2</v>
      </c>
      <c r="N5406" s="180">
        <v>42.123061999999997</v>
      </c>
      <c r="O5406" s="180">
        <v>0.2657404155471938</v>
      </c>
      <c r="P5406" s="180">
        <v>649246</v>
      </c>
      <c r="Q5406" s="180">
        <v>1791000</v>
      </c>
      <c r="R5406" s="180">
        <v>0.36</v>
      </c>
      <c r="S5406" s="180">
        <v>28.682000000000009</v>
      </c>
      <c r="T5406" s="180">
        <v>8.3450000000000006</v>
      </c>
      <c r="U5406" s="180">
        <v>17.103200000000001</v>
      </c>
      <c r="V5406" s="180">
        <f t="shared" si="561"/>
        <v>2.3997997747790505</v>
      </c>
      <c r="AC5406" s="180">
        <v>45.75</v>
      </c>
      <c r="AD5406" s="180">
        <v>41.682400000000001</v>
      </c>
      <c r="AH5406" s="85">
        <f>IF(AND(M5406&lt;Variables!$G$6,M5406&gt;Variables!$G$5),0,1)</f>
        <v>1</v>
      </c>
      <c r="AI5406" s="85">
        <f t="shared" si="560"/>
        <v>0</v>
      </c>
      <c r="AJ5406" s="85">
        <f>IF(I5406&gt;Variables!$G$7,0,1)</f>
        <v>0</v>
      </c>
      <c r="AK5406" s="85">
        <f>IF(F5406&gt;Variables!$G$8,0,1)</f>
        <v>1</v>
      </c>
      <c r="AL5406" s="85">
        <f>IF(G5406&gt;Variables!$G$9,0,1)</f>
        <v>1</v>
      </c>
      <c r="AM5406" s="85">
        <f>IF(AND(K5406&gt;Variables!$G$10,K5406&lt;Variables!$G$11),0,1)</f>
        <v>0</v>
      </c>
      <c r="AN5406" s="103">
        <f>IF(H5406&lt;Variables!$G$13,1,0)</f>
        <v>0</v>
      </c>
      <c r="AO5406" s="101">
        <f>IF(R5406&lt;Variables!$G$12,0,1)</f>
        <v>0</v>
      </c>
      <c r="AP5406" s="86">
        <f t="shared" si="559"/>
        <v>1</v>
      </c>
      <c r="AR5406" s="180">
        <v>1</v>
      </c>
      <c r="AS5406" s="180">
        <v>0</v>
      </c>
      <c r="AT5406" s="180">
        <v>0</v>
      </c>
      <c r="AU5406" s="180">
        <v>0</v>
      </c>
      <c r="BA5406" s="180">
        <v>1.2</v>
      </c>
    </row>
    <row r="5407" spans="3:53" ht="15" x14ac:dyDescent="0.25">
      <c r="C5407" s="180" t="s">
        <v>947</v>
      </c>
      <c r="D5407" s="180" t="s">
        <v>933</v>
      </c>
      <c r="E5407" s="180">
        <v>35.950000000000003</v>
      </c>
      <c r="F5407" s="180">
        <v>9.4499999999999993</v>
      </c>
      <c r="G5407" s="180">
        <v>7.74</v>
      </c>
      <c r="H5407" s="180">
        <v>5580</v>
      </c>
      <c r="I5407" s="180">
        <v>-49.231999999999999</v>
      </c>
      <c r="J5407" s="180" t="s">
        <v>78</v>
      </c>
      <c r="K5407" s="180">
        <v>30.41</v>
      </c>
      <c r="L5407" s="180">
        <v>36.665115</v>
      </c>
      <c r="M5407" s="180">
        <v>-1.704931240499316</v>
      </c>
      <c r="N5407" s="180">
        <v>36.533907999999997</v>
      </c>
      <c r="O5407" s="180">
        <v>-1.351916690653528</v>
      </c>
      <c r="P5407" s="180">
        <v>4566000</v>
      </c>
      <c r="Q5407" s="180">
        <v>5093000</v>
      </c>
      <c r="R5407" s="180">
        <v>0.9</v>
      </c>
      <c r="S5407" s="180">
        <v>28.682000000000009</v>
      </c>
      <c r="T5407" s="180">
        <v>8.3450000000000006</v>
      </c>
      <c r="U5407" s="180">
        <v>17.103200000000001</v>
      </c>
      <c r="V5407" s="180">
        <f t="shared" si="561"/>
        <v>2.1119177587849922</v>
      </c>
      <c r="AC5407" s="180">
        <v>36.700000000000003</v>
      </c>
      <c r="AD5407" s="180">
        <v>34.83</v>
      </c>
      <c r="AH5407" s="85">
        <f>IF(AND(M5407&lt;Variables!$G$6,M5407&gt;Variables!$G$5),0,1)</f>
        <v>1</v>
      </c>
      <c r="AI5407" s="85">
        <f t="shared" si="560"/>
        <v>0</v>
      </c>
      <c r="AJ5407" s="85">
        <f>IF(I5407&gt;Variables!$G$7,0,1)</f>
        <v>1</v>
      </c>
      <c r="AK5407" s="85">
        <f>IF(F5407&gt;Variables!$G$8,0,1)</f>
        <v>0</v>
      </c>
      <c r="AL5407" s="85">
        <f>IF(G5407&gt;Variables!$G$9,0,1)</f>
        <v>1</v>
      </c>
      <c r="AM5407" s="85">
        <f>IF(AND(K5407&gt;Variables!$G$10,K5407&lt;Variables!$G$11),0,1)</f>
        <v>1</v>
      </c>
      <c r="AN5407" s="103">
        <f>IF(H5407&lt;Variables!$G$13,1,0)</f>
        <v>0</v>
      </c>
      <c r="AO5407" s="101">
        <f>IF(R5407&lt;Variables!$G$12,0,1)</f>
        <v>0</v>
      </c>
      <c r="AP5407" s="86">
        <f t="shared" si="559"/>
        <v>1</v>
      </c>
      <c r="AR5407" s="180">
        <v>1</v>
      </c>
      <c r="AS5407" s="180">
        <v>0</v>
      </c>
      <c r="AT5407" s="180">
        <v>0</v>
      </c>
      <c r="AU5407" s="180">
        <v>0</v>
      </c>
      <c r="BA5407" s="180">
        <v>1.7</v>
      </c>
    </row>
    <row r="5408" spans="3:53" ht="15" x14ac:dyDescent="0.25">
      <c r="C5408" s="180" t="s">
        <v>947</v>
      </c>
      <c r="D5408" s="180" t="s">
        <v>926</v>
      </c>
      <c r="E5408" s="180">
        <v>21.14</v>
      </c>
      <c r="F5408" s="180">
        <v>8.2100000000000009</v>
      </c>
      <c r="G5408" s="180">
        <v>-4.04</v>
      </c>
      <c r="H5408" s="180">
        <v>3200</v>
      </c>
      <c r="I5408" s="180">
        <v>-42.215000000000003</v>
      </c>
      <c r="J5408" s="180" t="s">
        <v>78</v>
      </c>
      <c r="K5408" s="180">
        <v>41.36</v>
      </c>
      <c r="L5408" s="180">
        <v>21.25675</v>
      </c>
      <c r="M5408" s="180">
        <v>-0.59628118127185381</v>
      </c>
      <c r="N5408" s="180">
        <v>21.231176000000001</v>
      </c>
      <c r="O5408" s="180">
        <v>-0.47654449287220779</v>
      </c>
      <c r="P5408" s="180">
        <v>2606000</v>
      </c>
      <c r="Q5408" s="180">
        <v>1541000</v>
      </c>
      <c r="R5408" s="180">
        <v>1.69</v>
      </c>
      <c r="S5408" s="180">
        <v>28.682000000000009</v>
      </c>
      <c r="T5408" s="180">
        <v>8.3450000000000006</v>
      </c>
      <c r="U5408" s="180">
        <v>17.103200000000001</v>
      </c>
      <c r="V5408" s="180">
        <f t="shared" si="561"/>
        <v>2.278114311867995</v>
      </c>
      <c r="AC5408" s="180">
        <v>21.84</v>
      </c>
      <c r="AD5408" s="180">
        <v>20.575099999999999</v>
      </c>
      <c r="AH5408" s="85">
        <f>IF(AND(M5408&lt;Variables!$G$6,M5408&gt;Variables!$G$5),0,1)</f>
        <v>1</v>
      </c>
      <c r="AI5408" s="85">
        <f t="shared" si="560"/>
        <v>0</v>
      </c>
      <c r="AJ5408" s="85">
        <f>IF(I5408&gt;Variables!$G$7,0,1)</f>
        <v>1</v>
      </c>
      <c r="AK5408" s="85">
        <f>IF(F5408&gt;Variables!$G$8,0,1)</f>
        <v>1</v>
      </c>
      <c r="AL5408" s="85">
        <f>IF(G5408&gt;Variables!$G$9,0,1)</f>
        <v>1</v>
      </c>
      <c r="AM5408" s="85">
        <f>IF(AND(K5408&gt;Variables!$G$10,K5408&lt;Variables!$G$11),0,1)</f>
        <v>1</v>
      </c>
      <c r="AN5408" s="103">
        <f>IF(H5408&lt;Variables!$G$13,1,0)</f>
        <v>0</v>
      </c>
      <c r="AO5408" s="101">
        <f>IF(R5408&lt;Variables!$G$12,0,1)</f>
        <v>0</v>
      </c>
      <c r="AP5408" s="86">
        <f t="shared" si="559"/>
        <v>1</v>
      </c>
      <c r="AR5408" s="180">
        <v>0</v>
      </c>
      <c r="AS5408" s="180">
        <v>0</v>
      </c>
      <c r="AT5408" s="180">
        <v>1</v>
      </c>
      <c r="AU5408" s="180">
        <v>0</v>
      </c>
      <c r="BA5408" s="180">
        <v>-2.25</v>
      </c>
    </row>
    <row r="5409" spans="3:53" ht="15" x14ac:dyDescent="0.25">
      <c r="C5409" s="180" t="s">
        <v>949</v>
      </c>
      <c r="D5409" s="180" t="s">
        <v>460</v>
      </c>
      <c r="E5409" s="180">
        <v>64.010000000000005</v>
      </c>
      <c r="F5409" s="180">
        <v>9.67</v>
      </c>
      <c r="G5409" s="180">
        <v>-3.76</v>
      </c>
      <c r="H5409" s="180">
        <v>6210</v>
      </c>
      <c r="I5409" s="180">
        <v>-0.14799999999999999</v>
      </c>
      <c r="J5409" s="180" t="s">
        <v>78</v>
      </c>
      <c r="K5409" s="180">
        <v>37.03</v>
      </c>
      <c r="L5409" s="180">
        <v>64.725929999999991</v>
      </c>
      <c r="M5409" s="180">
        <v>-0.97307215207256847</v>
      </c>
      <c r="N5409" s="180">
        <v>64.956116000000009</v>
      </c>
      <c r="O5409" s="180">
        <v>-1.3239954186916001</v>
      </c>
      <c r="P5409" s="180">
        <v>5278000</v>
      </c>
      <c r="Q5409" s="180">
        <v>2294000</v>
      </c>
      <c r="R5409" s="180">
        <v>2.2999999999999998</v>
      </c>
      <c r="S5409" s="180">
        <v>26.927</v>
      </c>
      <c r="T5409" s="180">
        <v>7.673</v>
      </c>
      <c r="U5409" s="180">
        <v>16.11</v>
      </c>
      <c r="V5409" s="180">
        <f t="shared" si="561"/>
        <v>2.2214819620477297</v>
      </c>
      <c r="AC5409" s="180">
        <v>67</v>
      </c>
      <c r="AD5409" s="180">
        <v>63.54</v>
      </c>
      <c r="AH5409" s="85">
        <f>IF(AND(M5409&lt;Variables!$G$6,M5409&gt;Variables!$G$5),0,1)</f>
        <v>1</v>
      </c>
      <c r="AI5409" s="85">
        <f t="shared" si="560"/>
        <v>1</v>
      </c>
      <c r="AJ5409" s="85">
        <f>IF(I5409&gt;Variables!$G$7,0,1)</f>
        <v>1</v>
      </c>
      <c r="AK5409" s="85">
        <f>IF(F5409&gt;Variables!$G$8,0,1)</f>
        <v>0</v>
      </c>
      <c r="AL5409" s="85">
        <f>IF(G5409&gt;Variables!$G$9,0,1)</f>
        <v>1</v>
      </c>
      <c r="AM5409" s="85">
        <f>IF(AND(K5409&gt;Variables!$G$10,K5409&lt;Variables!$G$11),0,1)</f>
        <v>1</v>
      </c>
      <c r="AN5409" s="103">
        <f>IF(H5409&lt;Variables!$G$13,1,0)</f>
        <v>0</v>
      </c>
      <c r="AO5409" s="101">
        <f>IF(R5409&lt;Variables!$G$12,0,1)</f>
        <v>1</v>
      </c>
      <c r="AP5409" s="86">
        <f t="shared" si="559"/>
        <v>1</v>
      </c>
      <c r="AR5409" s="180">
        <v>1</v>
      </c>
      <c r="AS5409" s="180">
        <v>0</v>
      </c>
      <c r="AT5409" s="180">
        <v>0</v>
      </c>
      <c r="AU5409" s="180">
        <v>0</v>
      </c>
      <c r="BA5409" s="180">
        <v>2</v>
      </c>
    </row>
    <row r="5410" spans="3:53" ht="15" x14ac:dyDescent="0.25">
      <c r="C5410" s="180" t="s">
        <v>949</v>
      </c>
      <c r="D5410" s="180" t="s">
        <v>609</v>
      </c>
      <c r="E5410" s="180">
        <v>103.12</v>
      </c>
      <c r="F5410" s="180">
        <v>9.34</v>
      </c>
      <c r="G5410" s="180">
        <v>7.5</v>
      </c>
      <c r="H5410" s="180">
        <v>6740</v>
      </c>
      <c r="I5410" s="180">
        <v>-78.370999999999995</v>
      </c>
      <c r="J5410" s="180" t="s">
        <v>78</v>
      </c>
      <c r="K5410" s="180">
        <v>32.299999999999997</v>
      </c>
      <c r="L5410" s="180">
        <v>103.97436999999999</v>
      </c>
      <c r="M5410" s="180">
        <v>-0.78699202505389221</v>
      </c>
      <c r="N5410" s="180">
        <v>104.154532</v>
      </c>
      <c r="O5410" s="180">
        <v>-0.95860639074256337</v>
      </c>
      <c r="P5410" s="180">
        <v>753408</v>
      </c>
      <c r="Q5410" s="180">
        <v>875384</v>
      </c>
      <c r="R5410" s="180">
        <v>0.86</v>
      </c>
      <c r="S5410" s="180">
        <v>26.927</v>
      </c>
      <c r="T5410" s="180">
        <v>7.673</v>
      </c>
      <c r="U5410" s="180">
        <v>16.11</v>
      </c>
      <c r="V5410" s="180">
        <f t="shared" si="561"/>
        <v>2.163860649111506</v>
      </c>
      <c r="AC5410" s="180">
        <v>112.85</v>
      </c>
      <c r="AD5410" s="180">
        <v>100.22</v>
      </c>
      <c r="AH5410" s="85">
        <f>IF(AND(M5410&lt;Variables!$G$6,M5410&gt;Variables!$G$5),0,1)</f>
        <v>1</v>
      </c>
      <c r="AI5410" s="85">
        <f t="shared" si="560"/>
        <v>1</v>
      </c>
      <c r="AJ5410" s="85">
        <f>IF(I5410&gt;Variables!$G$7,0,1)</f>
        <v>1</v>
      </c>
      <c r="AK5410" s="85">
        <f>IF(F5410&gt;Variables!$G$8,0,1)</f>
        <v>0</v>
      </c>
      <c r="AL5410" s="85">
        <f>IF(G5410&gt;Variables!$G$9,0,1)</f>
        <v>1</v>
      </c>
      <c r="AM5410" s="85">
        <f>IF(AND(K5410&gt;Variables!$G$10,K5410&lt;Variables!$G$11),0,1)</f>
        <v>1</v>
      </c>
      <c r="AN5410" s="103">
        <f>IF(H5410&lt;Variables!$G$13,1,0)</f>
        <v>0</v>
      </c>
      <c r="AO5410" s="101">
        <f>IF(R5410&lt;Variables!$G$12,0,1)</f>
        <v>0</v>
      </c>
      <c r="AP5410" s="86">
        <f t="shared" si="559"/>
        <v>1</v>
      </c>
      <c r="AR5410" s="180">
        <v>0</v>
      </c>
      <c r="AS5410" s="180">
        <v>0</v>
      </c>
      <c r="AT5410" s="180">
        <v>1</v>
      </c>
      <c r="AU5410" s="180">
        <v>0</v>
      </c>
      <c r="BA5410" s="180">
        <v>-2.25</v>
      </c>
    </row>
    <row r="5411" spans="3:53" ht="15" x14ac:dyDescent="0.25">
      <c r="C5411" s="180" t="s">
        <v>949</v>
      </c>
      <c r="D5411" s="180" t="s">
        <v>934</v>
      </c>
      <c r="E5411" s="180">
        <v>41.99</v>
      </c>
      <c r="F5411" s="180">
        <v>8.4</v>
      </c>
      <c r="G5411" s="180">
        <v>8.02</v>
      </c>
      <c r="H5411" s="180">
        <v>7970</v>
      </c>
      <c r="I5411" s="180">
        <v>2.8000000000000001E-2</v>
      </c>
      <c r="J5411" s="180" t="s">
        <v>78</v>
      </c>
      <c r="K5411" s="180">
        <v>39.770000000000003</v>
      </c>
      <c r="L5411" s="180">
        <v>42.20476</v>
      </c>
      <c r="M5411" s="180">
        <v>-0.74579265466738753</v>
      </c>
      <c r="N5411" s="180">
        <v>42.163961999999998</v>
      </c>
      <c r="O5411" s="180">
        <v>-0.64975392967102419</v>
      </c>
      <c r="P5411" s="180">
        <v>664084</v>
      </c>
      <c r="Q5411" s="180">
        <v>1791000</v>
      </c>
      <c r="R5411" s="180">
        <v>0.37</v>
      </c>
      <c r="S5411" s="180">
        <v>26.927</v>
      </c>
      <c r="T5411" s="180">
        <v>7.673</v>
      </c>
      <c r="U5411" s="180">
        <v>16.11</v>
      </c>
      <c r="V5411" s="180">
        <f t="shared" si="561"/>
        <v>2.2583739318416218</v>
      </c>
      <c r="AC5411" s="180">
        <v>45.75</v>
      </c>
      <c r="AD5411" s="180">
        <v>41.682400000000001</v>
      </c>
      <c r="AH5411" s="85">
        <f>IF(AND(M5411&lt;Variables!$G$6,M5411&gt;Variables!$G$5),0,1)</f>
        <v>1</v>
      </c>
      <c r="AI5411" s="85">
        <f t="shared" si="560"/>
        <v>0</v>
      </c>
      <c r="AJ5411" s="85">
        <f>IF(I5411&gt;Variables!$G$7,0,1)</f>
        <v>0</v>
      </c>
      <c r="AK5411" s="85">
        <f>IF(F5411&gt;Variables!$G$8,0,1)</f>
        <v>1</v>
      </c>
      <c r="AL5411" s="85">
        <f>IF(G5411&gt;Variables!$G$9,0,1)</f>
        <v>1</v>
      </c>
      <c r="AM5411" s="85">
        <f>IF(AND(K5411&gt;Variables!$G$10,K5411&lt;Variables!$G$11),0,1)</f>
        <v>1</v>
      </c>
      <c r="AN5411" s="103">
        <f>IF(H5411&lt;Variables!$G$13,1,0)</f>
        <v>0</v>
      </c>
      <c r="AO5411" s="101">
        <f>IF(R5411&lt;Variables!$G$12,0,1)</f>
        <v>0</v>
      </c>
      <c r="AP5411" s="86">
        <f t="shared" si="559"/>
        <v>1</v>
      </c>
      <c r="AR5411" s="180">
        <v>1</v>
      </c>
      <c r="AS5411" s="180">
        <v>0</v>
      </c>
      <c r="AT5411" s="180">
        <v>0</v>
      </c>
      <c r="AU5411" s="180">
        <v>0</v>
      </c>
      <c r="BA5411" s="180">
        <v>1.61</v>
      </c>
    </row>
    <row r="5412" spans="3:53" ht="15" x14ac:dyDescent="0.25">
      <c r="C5412" s="180" t="s">
        <v>949</v>
      </c>
      <c r="D5412" s="180" t="s">
        <v>933</v>
      </c>
      <c r="E5412" s="180">
        <v>35.44</v>
      </c>
      <c r="F5412" s="180">
        <v>8.2899999999999991</v>
      </c>
      <c r="G5412" s="180">
        <v>6.19</v>
      </c>
      <c r="H5412" s="180">
        <v>5580</v>
      </c>
      <c r="I5412" s="180">
        <v>-49.588000000000001</v>
      </c>
      <c r="J5412" s="180" t="s">
        <v>78</v>
      </c>
      <c r="K5412" s="180">
        <v>23.93</v>
      </c>
      <c r="L5412" s="180">
        <v>36.442615000000004</v>
      </c>
      <c r="M5412" s="180">
        <v>-2.5275765748423931</v>
      </c>
      <c r="N5412" s="180">
        <v>36.514688</v>
      </c>
      <c r="O5412" s="180">
        <v>-2.71996846857899</v>
      </c>
      <c r="P5412" s="180">
        <v>4736000</v>
      </c>
      <c r="Q5412" s="180">
        <v>5093000</v>
      </c>
      <c r="R5412" s="180">
        <v>0.93</v>
      </c>
      <c r="S5412" s="180">
        <v>26.927</v>
      </c>
      <c r="T5412" s="180">
        <v>7.673</v>
      </c>
      <c r="U5412" s="180">
        <v>16.11</v>
      </c>
      <c r="V5412" s="180">
        <f t="shared" si="561"/>
        <v>1.9723301462137663</v>
      </c>
      <c r="AC5412" s="180">
        <v>36.700000000000003</v>
      </c>
      <c r="AD5412" s="180">
        <v>34.83</v>
      </c>
      <c r="AH5412" s="85">
        <f>IF(AND(M5412&lt;Variables!$G$6,M5412&gt;Variables!$G$5),0,1)</f>
        <v>0</v>
      </c>
      <c r="AI5412" s="85">
        <f t="shared" si="560"/>
        <v>1</v>
      </c>
      <c r="AJ5412" s="85">
        <f>IF(I5412&gt;Variables!$G$7,0,1)</f>
        <v>1</v>
      </c>
      <c r="AK5412" s="85">
        <f>IF(F5412&gt;Variables!$G$8,0,1)</f>
        <v>1</v>
      </c>
      <c r="AL5412" s="85">
        <f>IF(G5412&gt;Variables!$G$9,0,1)</f>
        <v>1</v>
      </c>
      <c r="AM5412" s="85">
        <f>IF(AND(K5412&gt;Variables!$G$10,K5412&lt;Variables!$G$11),0,1)</f>
        <v>1</v>
      </c>
      <c r="AN5412" s="103">
        <f>IF(H5412&lt;Variables!$G$13,1,0)</f>
        <v>0</v>
      </c>
      <c r="AO5412" s="101">
        <f>IF(R5412&lt;Variables!$G$12,0,1)</f>
        <v>0</v>
      </c>
      <c r="AP5412" s="86">
        <f t="shared" si="559"/>
        <v>1</v>
      </c>
      <c r="AR5412" s="180">
        <v>1</v>
      </c>
      <c r="AS5412" s="180">
        <v>0</v>
      </c>
      <c r="AT5412" s="180">
        <v>0</v>
      </c>
      <c r="AU5412" s="180">
        <v>0</v>
      </c>
      <c r="BA5412" s="180">
        <v>2</v>
      </c>
    </row>
    <row r="5413" spans="3:53" ht="15" x14ac:dyDescent="0.25">
      <c r="C5413" s="180" t="s">
        <v>949</v>
      </c>
      <c r="D5413" s="180" t="s">
        <v>744</v>
      </c>
      <c r="E5413" s="180">
        <v>14.3</v>
      </c>
      <c r="F5413" s="180">
        <v>7.61</v>
      </c>
      <c r="G5413" s="180">
        <v>5.0599999999999996</v>
      </c>
      <c r="H5413" s="180">
        <v>2490</v>
      </c>
      <c r="I5413" s="180">
        <v>-22.920999999999999</v>
      </c>
      <c r="J5413" s="180" t="s">
        <v>78</v>
      </c>
      <c r="K5413" s="180">
        <v>26.69</v>
      </c>
      <c r="L5413" s="180">
        <v>14.724895</v>
      </c>
      <c r="M5413" s="180">
        <v>-2.6818187837672181</v>
      </c>
      <c r="N5413" s="180">
        <v>14.833574</v>
      </c>
      <c r="O5413" s="180">
        <v>-3.3948258187810891</v>
      </c>
      <c r="P5413" s="180">
        <v>9202000</v>
      </c>
      <c r="Q5413" s="180">
        <v>10412000</v>
      </c>
      <c r="R5413" s="180">
        <v>0.88</v>
      </c>
      <c r="S5413" s="180">
        <v>26.927</v>
      </c>
      <c r="T5413" s="180">
        <v>7.673</v>
      </c>
      <c r="U5413" s="180">
        <v>16.11</v>
      </c>
      <c r="V5413" s="180">
        <f t="shared" si="561"/>
        <v>2.0146975787642631</v>
      </c>
      <c r="AC5413" s="180">
        <v>15.8</v>
      </c>
      <c r="AD5413" s="180">
        <v>10.26</v>
      </c>
      <c r="AH5413" s="85">
        <f>IF(AND(M5413&lt;Variables!$G$6,M5413&gt;Variables!$G$5),0,1)</f>
        <v>0</v>
      </c>
      <c r="AI5413" s="85">
        <f t="shared" si="560"/>
        <v>1</v>
      </c>
      <c r="AJ5413" s="85">
        <f>IF(I5413&gt;Variables!$G$7,0,1)</f>
        <v>1</v>
      </c>
      <c r="AK5413" s="85">
        <f>IF(F5413&gt;Variables!$G$8,0,1)</f>
        <v>1</v>
      </c>
      <c r="AL5413" s="85">
        <f>IF(G5413&gt;Variables!$G$9,0,1)</f>
        <v>1</v>
      </c>
      <c r="AM5413" s="85">
        <f>IF(AND(K5413&gt;Variables!$G$10,K5413&lt;Variables!$G$11),0,1)</f>
        <v>1</v>
      </c>
      <c r="AN5413" s="103">
        <f>IF(H5413&lt;Variables!$G$13,1,0)</f>
        <v>1</v>
      </c>
      <c r="AO5413" s="101">
        <f>IF(R5413&lt;Variables!$G$12,0,1)</f>
        <v>0</v>
      </c>
      <c r="AP5413" s="86">
        <f t="shared" si="559"/>
        <v>1</v>
      </c>
      <c r="AR5413" s="180">
        <v>1</v>
      </c>
      <c r="AS5413" s="180">
        <v>0</v>
      </c>
      <c r="AT5413" s="180">
        <v>0</v>
      </c>
      <c r="AU5413" s="180">
        <v>0</v>
      </c>
      <c r="BA5413" s="180">
        <v>2</v>
      </c>
    </row>
    <row r="5414" spans="3:53" ht="15" x14ac:dyDescent="0.25">
      <c r="C5414" s="180" t="s">
        <v>949</v>
      </c>
      <c r="D5414" s="180" t="s">
        <v>615</v>
      </c>
      <c r="E5414" s="180">
        <v>36.380000000000003</v>
      </c>
      <c r="F5414" s="180">
        <v>7.03</v>
      </c>
      <c r="G5414" s="180">
        <v>4.5199999999999996</v>
      </c>
      <c r="H5414" s="180">
        <v>3650</v>
      </c>
      <c r="I5414" s="180">
        <v>-1.3140000000000001</v>
      </c>
      <c r="J5414" s="180" t="s">
        <v>78</v>
      </c>
      <c r="K5414" s="180">
        <v>30.1</v>
      </c>
      <c r="L5414" s="180">
        <v>36.85924</v>
      </c>
      <c r="M5414" s="180">
        <v>-1.598622217929607</v>
      </c>
      <c r="N5414" s="180">
        <v>37.786580000000001</v>
      </c>
      <c r="O5414" s="180">
        <v>-4.0135413154617261</v>
      </c>
      <c r="P5414" s="180">
        <v>10001000</v>
      </c>
      <c r="Q5414" s="180">
        <v>6708000</v>
      </c>
      <c r="R5414" s="180">
        <v>1.49</v>
      </c>
      <c r="S5414" s="180">
        <v>26.927</v>
      </c>
      <c r="T5414" s="180">
        <v>7.673</v>
      </c>
      <c r="U5414" s="180">
        <v>16.11</v>
      </c>
      <c r="V5414" s="180">
        <f t="shared" si="561"/>
        <v>2.1105254404550937</v>
      </c>
      <c r="AC5414" s="180">
        <v>37.78</v>
      </c>
      <c r="AD5414" s="180">
        <v>36</v>
      </c>
      <c r="AH5414" s="85">
        <f>IF(AND(M5414&lt;Variables!$G$6,M5414&gt;Variables!$G$5),0,1)</f>
        <v>1</v>
      </c>
      <c r="AI5414" s="85">
        <f t="shared" si="560"/>
        <v>1</v>
      </c>
      <c r="AJ5414" s="85">
        <f>IF(I5414&gt;Variables!$G$7,0,1)</f>
        <v>1</v>
      </c>
      <c r="AK5414" s="85">
        <f>IF(F5414&gt;Variables!$G$8,0,1)</f>
        <v>1</v>
      </c>
      <c r="AL5414" s="85">
        <f>IF(G5414&gt;Variables!$G$9,0,1)</f>
        <v>1</v>
      </c>
      <c r="AM5414" s="85">
        <f>IF(AND(K5414&gt;Variables!$G$10,K5414&lt;Variables!$G$11),0,1)</f>
        <v>1</v>
      </c>
      <c r="AN5414" s="103">
        <f>IF(H5414&lt;Variables!$G$13,1,0)</f>
        <v>0</v>
      </c>
      <c r="AO5414" s="101">
        <f>IF(R5414&lt;Variables!$G$12,0,1)</f>
        <v>0</v>
      </c>
      <c r="AP5414" s="86">
        <f t="shared" si="559"/>
        <v>1</v>
      </c>
      <c r="AR5414" s="180">
        <v>0</v>
      </c>
      <c r="AS5414" s="180">
        <v>0</v>
      </c>
      <c r="AT5414" s="180">
        <v>0</v>
      </c>
      <c r="AU5414" s="180">
        <v>1</v>
      </c>
      <c r="BA5414" s="180">
        <v>-0.51</v>
      </c>
    </row>
    <row r="5415" spans="3:53" ht="15" x14ac:dyDescent="0.25">
      <c r="C5415" s="180" t="s">
        <v>949</v>
      </c>
      <c r="D5415" s="180" t="s">
        <v>926</v>
      </c>
      <c r="E5415" s="180">
        <v>21.01</v>
      </c>
      <c r="F5415" s="180">
        <v>7.21</v>
      </c>
      <c r="G5415" s="180">
        <v>-4.5</v>
      </c>
      <c r="H5415" s="180">
        <v>3200</v>
      </c>
      <c r="I5415" s="180">
        <v>-42.27</v>
      </c>
      <c r="J5415" s="180" t="s">
        <v>78</v>
      </c>
      <c r="K5415" s="180">
        <v>35.24</v>
      </c>
      <c r="L5415" s="180">
        <v>21.207509999999999</v>
      </c>
      <c r="M5415" s="180">
        <v>-0.83701481220565044</v>
      </c>
      <c r="N5415" s="180">
        <v>21.22138</v>
      </c>
      <c r="O5415" s="180">
        <v>-0.90182636567461105</v>
      </c>
      <c r="P5415" s="180">
        <v>2653000</v>
      </c>
      <c r="Q5415" s="180">
        <v>1541000</v>
      </c>
      <c r="R5415" s="180">
        <v>1.72</v>
      </c>
      <c r="S5415" s="180">
        <v>26.927</v>
      </c>
      <c r="T5415" s="180">
        <v>7.673</v>
      </c>
      <c r="U5415" s="180">
        <v>16.11</v>
      </c>
      <c r="V5415" s="180">
        <f t="shared" si="561"/>
        <v>2.2001694551592337</v>
      </c>
      <c r="AC5415" s="180">
        <v>21.84</v>
      </c>
      <c r="AD5415" s="180">
        <v>20.575099999999999</v>
      </c>
      <c r="AH5415" s="85">
        <f>IF(AND(M5415&lt;Variables!$G$6,M5415&gt;Variables!$G$5),0,1)</f>
        <v>1</v>
      </c>
      <c r="AI5415" s="85">
        <f t="shared" si="560"/>
        <v>1</v>
      </c>
      <c r="AJ5415" s="85">
        <f>IF(I5415&gt;Variables!$G$7,0,1)</f>
        <v>1</v>
      </c>
      <c r="AK5415" s="85">
        <f>IF(F5415&gt;Variables!$G$8,0,1)</f>
        <v>1</v>
      </c>
      <c r="AL5415" s="85">
        <f>IF(G5415&gt;Variables!$G$9,0,1)</f>
        <v>1</v>
      </c>
      <c r="AM5415" s="85">
        <f>IF(AND(K5415&gt;Variables!$G$10,K5415&lt;Variables!$G$11),0,1)</f>
        <v>1</v>
      </c>
      <c r="AN5415" s="103">
        <f>IF(H5415&lt;Variables!$G$13,1,0)</f>
        <v>0</v>
      </c>
      <c r="AO5415" s="101">
        <f>IF(R5415&lt;Variables!$G$12,0,1)</f>
        <v>0</v>
      </c>
      <c r="AP5415" s="86">
        <f t="shared" si="559"/>
        <v>1</v>
      </c>
      <c r="AR5415" s="180">
        <v>1</v>
      </c>
      <c r="AS5415" s="180">
        <v>0</v>
      </c>
      <c r="AT5415" s="180">
        <v>0</v>
      </c>
      <c r="AU5415" s="180">
        <v>0</v>
      </c>
      <c r="BA5415" s="180">
        <v>0.93</v>
      </c>
    </row>
    <row r="5416" spans="3:53" ht="15" x14ac:dyDescent="0.25">
      <c r="C5416" s="180" t="s">
        <v>949</v>
      </c>
      <c r="D5416" s="180" t="s">
        <v>950</v>
      </c>
      <c r="E5416" s="180">
        <v>8.7100000000000009</v>
      </c>
      <c r="F5416" s="180">
        <v>6.85</v>
      </c>
      <c r="G5416" s="180">
        <v>7.4</v>
      </c>
      <c r="H5416" s="180">
        <v>-99999</v>
      </c>
      <c r="I5416" s="180">
        <v>-4.8360000000000003</v>
      </c>
      <c r="J5416" s="180" t="s">
        <v>78</v>
      </c>
      <c r="K5416" s="180">
        <v>46.42</v>
      </c>
      <c r="L5416" s="180">
        <v>8.7210578947368429</v>
      </c>
      <c r="M5416" s="180">
        <v>-0.1267953368766819</v>
      </c>
      <c r="N5416" s="180">
        <v>8.7218127659574503</v>
      </c>
      <c r="O5416" s="180">
        <v>-0.13543934356807569</v>
      </c>
      <c r="P5416" s="180">
        <v>768942</v>
      </c>
      <c r="Q5416" s="180">
        <v>1651000</v>
      </c>
      <c r="R5416" s="180">
        <v>0.47</v>
      </c>
      <c r="S5416" s="180">
        <v>26.927</v>
      </c>
      <c r="T5416" s="180">
        <v>7.673</v>
      </c>
      <c r="U5416" s="180">
        <v>16.11</v>
      </c>
      <c r="V5416" s="180">
        <f t="shared" si="561"/>
        <v>2.3318969366990121</v>
      </c>
      <c r="AC5416" s="180">
        <v>8.77</v>
      </c>
      <c r="AD5416" s="180">
        <v>8.67</v>
      </c>
      <c r="AH5416" s="85">
        <f>IF(AND(M5416&lt;Variables!$G$6,M5416&gt;Variables!$G$5),0,1)</f>
        <v>1</v>
      </c>
      <c r="AI5416" s="85">
        <f t="shared" si="560"/>
        <v>1</v>
      </c>
      <c r="AJ5416" s="85">
        <f>IF(I5416&gt;Variables!$G$7,0,1)</f>
        <v>1</v>
      </c>
      <c r="AK5416" s="85">
        <f>IF(F5416&gt;Variables!$G$8,0,1)</f>
        <v>1</v>
      </c>
      <c r="AL5416" s="85">
        <f>IF(G5416&gt;Variables!$G$9,0,1)</f>
        <v>1</v>
      </c>
      <c r="AM5416" s="85">
        <f>IF(AND(K5416&gt;Variables!$G$10,K5416&lt;Variables!$G$11),0,1)</f>
        <v>1</v>
      </c>
      <c r="AN5416" s="103">
        <f>IF(H5416&lt;Variables!$G$13,1,0)</f>
        <v>1</v>
      </c>
      <c r="AO5416" s="101">
        <f>IF(R5416&lt;Variables!$G$12,0,1)</f>
        <v>0</v>
      </c>
      <c r="AP5416" s="86">
        <f t="shared" si="559"/>
        <v>1</v>
      </c>
      <c r="AR5416" s="180">
        <v>0</v>
      </c>
      <c r="AS5416" s="180">
        <v>1</v>
      </c>
      <c r="AT5416" s="180">
        <v>0</v>
      </c>
      <c r="AU5416" s="180">
        <v>0</v>
      </c>
      <c r="BA5416" s="180">
        <v>0.12</v>
      </c>
    </row>
    <row r="5417" spans="3:53" ht="15" x14ac:dyDescent="0.25">
      <c r="C5417" s="180" t="s">
        <v>949</v>
      </c>
      <c r="D5417" s="180" t="s">
        <v>188</v>
      </c>
      <c r="E5417" s="180">
        <v>8.23</v>
      </c>
      <c r="F5417" s="180">
        <v>6.7</v>
      </c>
      <c r="G5417" s="180">
        <v>3.92</v>
      </c>
      <c r="H5417" s="180">
        <v>4800</v>
      </c>
      <c r="I5417" s="180">
        <v>-86.028000000000006</v>
      </c>
      <c r="J5417" s="180" t="s">
        <v>78</v>
      </c>
      <c r="K5417" s="180">
        <v>26.5</v>
      </c>
      <c r="L5417" s="180">
        <v>8.4130250000000011</v>
      </c>
      <c r="M5417" s="180">
        <v>-2.4132223546227451</v>
      </c>
      <c r="N5417" s="180">
        <v>8.401939999999998</v>
      </c>
      <c r="O5417" s="180">
        <v>-2.284472395660968</v>
      </c>
      <c r="P5417" s="180">
        <v>21216000</v>
      </c>
      <c r="Q5417" s="180">
        <v>9582000</v>
      </c>
      <c r="R5417" s="180">
        <v>2.21</v>
      </c>
      <c r="S5417" s="180">
        <v>26.927</v>
      </c>
      <c r="T5417" s="180">
        <v>7.673</v>
      </c>
      <c r="U5417" s="180">
        <v>16.11</v>
      </c>
      <c r="V5417" s="180">
        <f t="shared" si="561"/>
        <v>2.0225032064566548</v>
      </c>
      <c r="AC5417" s="180">
        <v>12.2</v>
      </c>
      <c r="AD5417" s="180">
        <v>8.14</v>
      </c>
      <c r="AH5417" s="85">
        <f>IF(AND(M5417&lt;Variables!$G$6,M5417&gt;Variables!$G$5),0,1)</f>
        <v>0</v>
      </c>
      <c r="AI5417" s="85">
        <f t="shared" si="560"/>
        <v>0</v>
      </c>
      <c r="AJ5417" s="85">
        <f>IF(I5417&gt;Variables!$G$7,0,1)</f>
        <v>1</v>
      </c>
      <c r="AK5417" s="85">
        <f>IF(F5417&gt;Variables!$G$8,0,1)</f>
        <v>1</v>
      </c>
      <c r="AL5417" s="85">
        <f>IF(G5417&gt;Variables!$G$9,0,1)</f>
        <v>1</v>
      </c>
      <c r="AM5417" s="85">
        <f>IF(AND(K5417&gt;Variables!$G$10,K5417&lt;Variables!$G$11),0,1)</f>
        <v>1</v>
      </c>
      <c r="AN5417" s="103">
        <f>IF(H5417&lt;Variables!$G$13,1,0)</f>
        <v>0</v>
      </c>
      <c r="AO5417" s="101">
        <f>IF(R5417&lt;Variables!$G$12,0,1)</f>
        <v>1</v>
      </c>
      <c r="AP5417" s="86">
        <f t="shared" si="559"/>
        <v>1</v>
      </c>
      <c r="AR5417" s="180">
        <v>1</v>
      </c>
      <c r="AS5417" s="180">
        <v>0</v>
      </c>
      <c r="AT5417" s="180">
        <v>0</v>
      </c>
      <c r="AU5417" s="180">
        <v>0</v>
      </c>
      <c r="BA5417" s="180">
        <v>2</v>
      </c>
    </row>
    <row r="5418" spans="3:53" ht="15" x14ac:dyDescent="0.25">
      <c r="C5418" s="180" t="s">
        <v>949</v>
      </c>
      <c r="D5418" s="180" t="s">
        <v>922</v>
      </c>
      <c r="E5418" s="180">
        <v>26.75</v>
      </c>
      <c r="F5418" s="180">
        <v>16.78</v>
      </c>
      <c r="G5418" s="180">
        <v>-2.1800000000000002</v>
      </c>
      <c r="H5418" s="180">
        <v>5110</v>
      </c>
      <c r="I5418" s="180">
        <v>76.837000000000003</v>
      </c>
      <c r="J5418" s="180" t="s">
        <v>76</v>
      </c>
      <c r="K5418" s="180">
        <v>48.6</v>
      </c>
      <c r="L5418" s="180">
        <v>26.776495000000001</v>
      </c>
      <c r="M5418" s="180">
        <v>-9.8948723497980604E-2</v>
      </c>
      <c r="N5418" s="180">
        <v>26.797556</v>
      </c>
      <c r="O5418" s="180">
        <v>-0.1774639448463142</v>
      </c>
      <c r="P5418" s="180">
        <v>32438000</v>
      </c>
      <c r="Q5418" s="180">
        <v>3011000</v>
      </c>
      <c r="R5418" s="180">
        <v>10.77</v>
      </c>
      <c r="S5418" s="180">
        <v>26.927</v>
      </c>
      <c r="T5418" s="180">
        <v>7.673</v>
      </c>
      <c r="U5418" s="180">
        <v>16.11</v>
      </c>
      <c r="V5418" s="180">
        <f t="shared" si="561"/>
        <v>2.3546685973321004</v>
      </c>
      <c r="AC5418" s="180">
        <v>29.46</v>
      </c>
      <c r="AD5418" s="180">
        <v>26.3</v>
      </c>
      <c r="AH5418" s="85">
        <f>IF(AND(M5418&lt;Variables!$G$6,M5418&gt;Variables!$G$5),0,1)</f>
        <v>1</v>
      </c>
      <c r="AI5418" s="85">
        <f t="shared" si="560"/>
        <v>1</v>
      </c>
      <c r="AJ5418" s="85">
        <f>IF(I5418&gt;Variables!$G$7,0,1)</f>
        <v>0</v>
      </c>
      <c r="AK5418" s="85">
        <f>IF(F5418&gt;Variables!$G$8,0,1)</f>
        <v>0</v>
      </c>
      <c r="AL5418" s="85">
        <f>IF(G5418&gt;Variables!$G$9,0,1)</f>
        <v>1</v>
      </c>
      <c r="AM5418" s="85">
        <f>IF(AND(K5418&gt;Variables!$G$10,K5418&lt;Variables!$G$11),0,1)</f>
        <v>1</v>
      </c>
      <c r="AN5418" s="103">
        <f>IF(H5418&lt;Variables!$G$13,1,0)</f>
        <v>0</v>
      </c>
      <c r="AO5418" s="101">
        <f>IF(R5418&lt;Variables!$G$12,0,1)</f>
        <v>1</v>
      </c>
      <c r="AP5418" s="86">
        <f t="shared" si="559"/>
        <v>0</v>
      </c>
      <c r="AR5418" s="180">
        <v>1</v>
      </c>
      <c r="AS5418" s="180">
        <v>0</v>
      </c>
      <c r="AT5418" s="180">
        <v>0</v>
      </c>
      <c r="AU5418" s="180">
        <v>0</v>
      </c>
      <c r="BA5418" s="180">
        <v>1.41</v>
      </c>
    </row>
    <row r="5419" spans="3:53" ht="15" x14ac:dyDescent="0.25">
      <c r="C5419" s="180" t="s">
        <v>949</v>
      </c>
      <c r="D5419" s="180" t="s">
        <v>945</v>
      </c>
      <c r="E5419" s="180">
        <v>39.17</v>
      </c>
      <c r="F5419" s="180">
        <v>7.49</v>
      </c>
      <c r="G5419" s="180">
        <v>5.84</v>
      </c>
      <c r="H5419" s="180">
        <v>5230</v>
      </c>
      <c r="I5419" s="180">
        <v>-62.055</v>
      </c>
      <c r="J5419" s="180" t="s">
        <v>78</v>
      </c>
      <c r="K5419" s="180">
        <v>33.619999999999997</v>
      </c>
      <c r="L5419" s="180">
        <v>39.807250000000003</v>
      </c>
      <c r="M5419" s="180">
        <v>-1.6008390431391131</v>
      </c>
      <c r="N5419" s="180">
        <v>39.435147999999998</v>
      </c>
      <c r="O5419" s="180">
        <v>-0.67236466311726883</v>
      </c>
      <c r="P5419" s="180">
        <v>1112000</v>
      </c>
      <c r="Q5419" s="180">
        <v>1792000</v>
      </c>
      <c r="R5419" s="180">
        <v>0.62</v>
      </c>
      <c r="S5419" s="180">
        <v>26.927</v>
      </c>
      <c r="T5419" s="180">
        <v>7.673</v>
      </c>
      <c r="U5419" s="180">
        <v>16.11</v>
      </c>
      <c r="V5419" s="180">
        <f t="shared" si="561"/>
        <v>2.1631966198167421</v>
      </c>
      <c r="AC5419" s="180">
        <v>41.41</v>
      </c>
      <c r="AD5419" s="180">
        <v>38.690100000000001</v>
      </c>
      <c r="AH5419" s="85">
        <f>IF(AND(M5419&lt;Variables!$G$6,M5419&gt;Variables!$G$5),0,1)</f>
        <v>1</v>
      </c>
      <c r="AI5419" s="85">
        <f t="shared" si="560"/>
        <v>0</v>
      </c>
      <c r="AJ5419" s="85">
        <f>IF(I5419&gt;Variables!$G$7,0,1)</f>
        <v>1</v>
      </c>
      <c r="AK5419" s="85">
        <f>IF(F5419&gt;Variables!$G$8,0,1)</f>
        <v>1</v>
      </c>
      <c r="AL5419" s="85">
        <f>IF(G5419&gt;Variables!$G$9,0,1)</f>
        <v>1</v>
      </c>
      <c r="AM5419" s="85">
        <f>IF(AND(K5419&gt;Variables!$G$10,K5419&lt;Variables!$G$11),0,1)</f>
        <v>1</v>
      </c>
      <c r="AN5419" s="103">
        <f>IF(H5419&lt;Variables!$G$13,1,0)</f>
        <v>0</v>
      </c>
      <c r="AO5419" s="101">
        <f>IF(R5419&lt;Variables!$G$12,0,1)</f>
        <v>0</v>
      </c>
      <c r="AP5419" s="86">
        <f t="shared" si="559"/>
        <v>1</v>
      </c>
      <c r="AR5419" s="180">
        <v>1</v>
      </c>
      <c r="AS5419" s="180">
        <v>0</v>
      </c>
      <c r="AT5419" s="180">
        <v>0</v>
      </c>
      <c r="AU5419" s="180">
        <v>0</v>
      </c>
      <c r="BA5419" s="180">
        <v>0.74</v>
      </c>
    </row>
    <row r="5420" spans="3:53" ht="15" x14ac:dyDescent="0.25">
      <c r="C5420" s="180" t="s">
        <v>949</v>
      </c>
      <c r="D5420" s="180" t="s">
        <v>930</v>
      </c>
      <c r="E5420" s="180">
        <v>37.409999999999997</v>
      </c>
      <c r="F5420" s="180">
        <v>9.9</v>
      </c>
      <c r="G5420" s="180">
        <v>7.51</v>
      </c>
      <c r="H5420" s="180">
        <v>1570</v>
      </c>
      <c r="I5420" s="180">
        <v>-52.216000000000001</v>
      </c>
      <c r="J5420" s="180" t="s">
        <v>78</v>
      </c>
      <c r="K5420" s="180">
        <v>34.35</v>
      </c>
      <c r="L5420" s="180">
        <v>38.750480000000003</v>
      </c>
      <c r="M5420" s="180">
        <v>-2.8138490155476692</v>
      </c>
      <c r="N5420" s="180">
        <v>39.140078000000003</v>
      </c>
      <c r="O5420" s="180">
        <v>-3.7812341610560809</v>
      </c>
      <c r="P5420" s="180">
        <v>3674000</v>
      </c>
      <c r="Q5420" s="180">
        <v>2643000</v>
      </c>
      <c r="R5420" s="180">
        <v>1.39</v>
      </c>
      <c r="S5420" s="180">
        <v>26.927</v>
      </c>
      <c r="T5420" s="180">
        <v>7.673</v>
      </c>
      <c r="U5420" s="180">
        <v>16.11</v>
      </c>
      <c r="V5420" s="180">
        <f t="shared" si="561"/>
        <v>2.1508479776787284</v>
      </c>
      <c r="AC5420" s="180">
        <v>40.44</v>
      </c>
      <c r="AD5420" s="180">
        <v>36.630000000000003</v>
      </c>
      <c r="AH5420" s="85">
        <f>IF(AND(M5420&lt;Variables!$G$6,M5420&gt;Variables!$G$5),0,1)</f>
        <v>0</v>
      </c>
      <c r="AI5420" s="85">
        <f t="shared" si="560"/>
        <v>1</v>
      </c>
      <c r="AJ5420" s="85">
        <f>IF(I5420&gt;Variables!$G$7,0,1)</f>
        <v>1</v>
      </c>
      <c r="AK5420" s="85">
        <f>IF(F5420&gt;Variables!$G$8,0,1)</f>
        <v>0</v>
      </c>
      <c r="AL5420" s="85">
        <f>IF(G5420&gt;Variables!$G$9,0,1)</f>
        <v>1</v>
      </c>
      <c r="AM5420" s="85">
        <f>IF(AND(K5420&gt;Variables!$G$10,K5420&lt;Variables!$G$11),0,1)</f>
        <v>1</v>
      </c>
      <c r="AN5420" s="103">
        <f>IF(H5420&lt;Variables!$G$13,1,0)</f>
        <v>1</v>
      </c>
      <c r="AO5420" s="101">
        <f>IF(R5420&lt;Variables!$G$12,0,1)</f>
        <v>0</v>
      </c>
      <c r="AP5420" s="86">
        <f t="shared" si="559"/>
        <v>1</v>
      </c>
      <c r="AR5420" s="180">
        <v>1</v>
      </c>
      <c r="AS5420" s="180">
        <v>0</v>
      </c>
      <c r="AT5420" s="180">
        <v>0</v>
      </c>
      <c r="AU5420" s="180">
        <v>0</v>
      </c>
      <c r="BA5420" s="180">
        <v>1.28</v>
      </c>
    </row>
    <row r="5421" spans="3:53" ht="15" x14ac:dyDescent="0.25">
      <c r="C5421" s="180" t="s">
        <v>949</v>
      </c>
      <c r="D5421" s="180" t="s">
        <v>82</v>
      </c>
      <c r="E5421" s="180">
        <v>7.78</v>
      </c>
      <c r="F5421" s="180">
        <v>7.81</v>
      </c>
      <c r="G5421" s="180">
        <v>7.3</v>
      </c>
      <c r="H5421" s="180">
        <v>2330</v>
      </c>
      <c r="I5421" s="180">
        <v>-84.091999999999999</v>
      </c>
      <c r="J5421" s="180" t="s">
        <v>76</v>
      </c>
      <c r="K5421" s="180">
        <v>38.840000000000003</v>
      </c>
      <c r="L5421" s="180">
        <v>7.8243549999999997</v>
      </c>
      <c r="M5421" s="180">
        <v>-0.439077725895613</v>
      </c>
      <c r="N5421" s="180">
        <v>7.8271900000000008</v>
      </c>
      <c r="O5421" s="180">
        <v>-0.47513858741132797</v>
      </c>
      <c r="P5421" s="180">
        <v>1853000</v>
      </c>
      <c r="Q5421" s="180">
        <v>2722000</v>
      </c>
      <c r="R5421" s="180">
        <v>0.68</v>
      </c>
      <c r="S5421" s="180">
        <v>26.927</v>
      </c>
      <c r="T5421" s="180">
        <v>7.673</v>
      </c>
      <c r="U5421" s="180">
        <v>16.11</v>
      </c>
      <c r="V5421" s="180">
        <f t="shared" si="561"/>
        <v>2.2486469106414519</v>
      </c>
      <c r="AC5421" s="180">
        <v>8.23</v>
      </c>
      <c r="AD5421" s="180">
        <v>7.7549999999999999</v>
      </c>
      <c r="AH5421" s="85">
        <f>IF(AND(M5421&lt;Variables!$G$6,M5421&gt;Variables!$G$5),0,1)</f>
        <v>1</v>
      </c>
      <c r="AI5421" s="85">
        <f t="shared" si="560"/>
        <v>1</v>
      </c>
      <c r="AJ5421" s="85">
        <f>IF(I5421&gt;Variables!$G$7,0,1)</f>
        <v>1</v>
      </c>
      <c r="AK5421" s="85">
        <f>IF(F5421&gt;Variables!$G$8,0,1)</f>
        <v>1</v>
      </c>
      <c r="AL5421" s="85">
        <f>IF(G5421&gt;Variables!$G$9,0,1)</f>
        <v>1</v>
      </c>
      <c r="AM5421" s="85">
        <f>IF(AND(K5421&gt;Variables!$G$10,K5421&lt;Variables!$G$11),0,1)</f>
        <v>1</v>
      </c>
      <c r="AN5421" s="103">
        <f>IF(H5421&lt;Variables!$G$13,1,0)</f>
        <v>1</v>
      </c>
      <c r="AO5421" s="101">
        <f>IF(R5421&lt;Variables!$G$12,0,1)</f>
        <v>0</v>
      </c>
      <c r="AP5421" s="86">
        <f t="shared" si="559"/>
        <v>0</v>
      </c>
      <c r="AR5421" s="180">
        <v>1</v>
      </c>
      <c r="AS5421" s="180">
        <v>0</v>
      </c>
      <c r="AT5421" s="180">
        <v>0</v>
      </c>
      <c r="AU5421" s="180">
        <v>0</v>
      </c>
      <c r="BA5421" s="180">
        <v>1.96</v>
      </c>
    </row>
    <row r="5422" spans="3:53" ht="15" x14ac:dyDescent="0.25">
      <c r="C5422" s="180" t="s">
        <v>949</v>
      </c>
      <c r="D5422" s="180" t="s">
        <v>918</v>
      </c>
      <c r="E5422" s="180">
        <v>21.4</v>
      </c>
      <c r="F5422" s="180">
        <v>12.89</v>
      </c>
      <c r="G5422" s="180">
        <v>9.49</v>
      </c>
      <c r="H5422" s="180">
        <v>2140</v>
      </c>
      <c r="I5422" s="180">
        <v>2.86</v>
      </c>
      <c r="J5422" s="180" t="s">
        <v>78</v>
      </c>
      <c r="K5422" s="180">
        <v>67.400000000000006</v>
      </c>
      <c r="L5422" s="180">
        <v>21.21227368421053</v>
      </c>
      <c r="M5422" s="180">
        <v>0.64927653602729551</v>
      </c>
      <c r="N5422" s="180">
        <v>21.106108163265301</v>
      </c>
      <c r="O5422" s="180">
        <v>1.155550965853503</v>
      </c>
      <c r="P5422" s="180">
        <v>580253</v>
      </c>
      <c r="Q5422" s="180">
        <v>481143</v>
      </c>
      <c r="R5422" s="180">
        <v>1.21</v>
      </c>
      <c r="S5422" s="180">
        <v>26.927</v>
      </c>
      <c r="T5422" s="180">
        <v>7.673</v>
      </c>
      <c r="U5422" s="180">
        <v>16.11</v>
      </c>
      <c r="V5422" s="180">
        <f t="shared" si="561"/>
        <v>2.4977558849960757</v>
      </c>
      <c r="AC5422" s="180">
        <v>22.47</v>
      </c>
      <c r="AD5422" s="180">
        <v>21.35</v>
      </c>
      <c r="AH5422" s="85">
        <f>IF(AND(M5422&lt;Variables!$G$6,M5422&gt;Variables!$G$5),0,1)</f>
        <v>1</v>
      </c>
      <c r="AI5422" s="85">
        <f t="shared" si="560"/>
        <v>0</v>
      </c>
      <c r="AJ5422" s="85">
        <f>IF(I5422&gt;Variables!$G$7,0,1)</f>
        <v>0</v>
      </c>
      <c r="AK5422" s="85">
        <f>IF(F5422&gt;Variables!$G$8,0,1)</f>
        <v>0</v>
      </c>
      <c r="AL5422" s="85">
        <f>IF(G5422&gt;Variables!$G$9,0,1)</f>
        <v>1</v>
      </c>
      <c r="AM5422" s="85">
        <f>IF(AND(K5422&gt;Variables!$G$10,K5422&lt;Variables!$G$11),0,1)</f>
        <v>0</v>
      </c>
      <c r="AN5422" s="103">
        <f>IF(H5422&lt;Variables!$G$13,1,0)</f>
        <v>1</v>
      </c>
      <c r="AO5422" s="101">
        <f>IF(R5422&lt;Variables!$G$12,0,1)</f>
        <v>0</v>
      </c>
      <c r="AP5422" s="86">
        <f t="shared" si="559"/>
        <v>1</v>
      </c>
      <c r="AR5422" s="180">
        <v>1</v>
      </c>
      <c r="AS5422" s="180">
        <v>0</v>
      </c>
      <c r="AT5422" s="180">
        <v>0</v>
      </c>
      <c r="AU5422" s="180">
        <v>0</v>
      </c>
      <c r="BA5422" s="180">
        <v>2</v>
      </c>
    </row>
    <row r="5423" spans="3:53" ht="15" x14ac:dyDescent="0.25">
      <c r="C5423" s="180" t="s">
        <v>949</v>
      </c>
      <c r="D5423" s="180" t="s">
        <v>928</v>
      </c>
      <c r="E5423" s="180">
        <v>10.119999999999999</v>
      </c>
      <c r="F5423" s="180">
        <v>13.37</v>
      </c>
      <c r="G5423" s="180">
        <v>12.12</v>
      </c>
      <c r="H5423" s="180">
        <v>2170</v>
      </c>
      <c r="I5423" s="180">
        <v>-55.191000000000003</v>
      </c>
      <c r="J5423" s="180" t="s">
        <v>78</v>
      </c>
      <c r="K5423" s="180">
        <v>37.369999999999997</v>
      </c>
      <c r="L5423" s="180">
        <v>10.337695</v>
      </c>
      <c r="M5423" s="180">
        <v>-2.059404925372625</v>
      </c>
      <c r="N5423" s="180">
        <v>10.350823999999999</v>
      </c>
      <c r="O5423" s="180">
        <v>-2.1836329165677908</v>
      </c>
      <c r="P5423" s="180">
        <v>6289000</v>
      </c>
      <c r="Q5423" s="180">
        <v>5087000</v>
      </c>
      <c r="R5423" s="180">
        <v>1.24</v>
      </c>
      <c r="S5423" s="180">
        <v>26.927</v>
      </c>
      <c r="T5423" s="180">
        <v>7.673</v>
      </c>
      <c r="U5423" s="180">
        <v>16.11</v>
      </c>
      <c r="V5423" s="180">
        <f t="shared" si="561"/>
        <v>2.2145800272685547</v>
      </c>
      <c r="AC5423" s="180">
        <v>11.92</v>
      </c>
      <c r="AD5423" s="180">
        <v>10.029999999999999</v>
      </c>
      <c r="AH5423" s="85">
        <f>IF(AND(M5423&lt;Variables!$G$6,M5423&gt;Variables!$G$5),0,1)</f>
        <v>0</v>
      </c>
      <c r="AI5423" s="85">
        <f t="shared" si="560"/>
        <v>1</v>
      </c>
      <c r="AJ5423" s="85">
        <f>IF(I5423&gt;Variables!$G$7,0,1)</f>
        <v>1</v>
      </c>
      <c r="AK5423" s="85">
        <f>IF(F5423&gt;Variables!$G$8,0,1)</f>
        <v>0</v>
      </c>
      <c r="AL5423" s="85">
        <f>IF(G5423&gt;Variables!$G$9,0,1)</f>
        <v>0</v>
      </c>
      <c r="AM5423" s="85">
        <f>IF(AND(K5423&gt;Variables!$G$10,K5423&lt;Variables!$G$11),0,1)</f>
        <v>1</v>
      </c>
      <c r="AN5423" s="103">
        <f>IF(H5423&lt;Variables!$G$13,1,0)</f>
        <v>1</v>
      </c>
      <c r="AO5423" s="101">
        <f>IF(R5423&lt;Variables!$G$12,0,1)</f>
        <v>0</v>
      </c>
      <c r="AP5423" s="86">
        <f t="shared" ref="AP5423:AP5486" si="562">IF(J5423="Pass", 0,1)</f>
        <v>1</v>
      </c>
      <c r="AR5423" s="180">
        <v>1</v>
      </c>
      <c r="AS5423" s="180">
        <v>0</v>
      </c>
      <c r="AT5423" s="180">
        <v>0</v>
      </c>
      <c r="AU5423" s="180">
        <v>0</v>
      </c>
      <c r="BA5423" s="180">
        <v>2</v>
      </c>
    </row>
    <row r="5424" spans="3:53" ht="15" x14ac:dyDescent="0.25">
      <c r="C5424" s="180" t="s">
        <v>949</v>
      </c>
      <c r="D5424" s="180" t="s">
        <v>748</v>
      </c>
      <c r="E5424" s="180">
        <v>15.33</v>
      </c>
      <c r="F5424" s="180">
        <v>13.86</v>
      </c>
      <c r="G5424" s="180">
        <v>2.58</v>
      </c>
      <c r="H5424" s="180">
        <v>1940</v>
      </c>
      <c r="I5424" s="180">
        <v>-44.537999999999997</v>
      </c>
      <c r="J5424" s="180" t="s">
        <v>78</v>
      </c>
      <c r="K5424" s="180">
        <v>29.84</v>
      </c>
      <c r="L5424" s="180">
        <v>16.09571</v>
      </c>
      <c r="M5424" s="180">
        <v>-3.7004270081903852</v>
      </c>
      <c r="N5424" s="180">
        <v>16.508503999999999</v>
      </c>
      <c r="O5424" s="180">
        <v>-6.1083911661529244</v>
      </c>
      <c r="P5424" s="180">
        <v>39060000</v>
      </c>
      <c r="Q5424" s="180">
        <v>20810000</v>
      </c>
      <c r="R5424" s="180">
        <v>1.88</v>
      </c>
      <c r="S5424" s="180">
        <v>26.927</v>
      </c>
      <c r="T5424" s="180">
        <v>7.673</v>
      </c>
      <c r="U5424" s="180">
        <v>16.11</v>
      </c>
      <c r="V5424" s="180">
        <f t="shared" si="561"/>
        <v>2.0389069449079287</v>
      </c>
      <c r="AC5424" s="180">
        <v>16.89</v>
      </c>
      <c r="AD5424" s="180">
        <v>15.2</v>
      </c>
      <c r="AH5424" s="85">
        <f>IF(AND(M5424&lt;Variables!$G$6,M5424&gt;Variables!$G$5),0,1)</f>
        <v>0</v>
      </c>
      <c r="AI5424" s="85">
        <f t="shared" si="560"/>
        <v>1</v>
      </c>
      <c r="AJ5424" s="85">
        <f>IF(I5424&gt;Variables!$G$7,0,1)</f>
        <v>1</v>
      </c>
      <c r="AK5424" s="85">
        <f>IF(F5424&gt;Variables!$G$8,0,1)</f>
        <v>0</v>
      </c>
      <c r="AL5424" s="85">
        <f>IF(G5424&gt;Variables!$G$9,0,1)</f>
        <v>1</v>
      </c>
      <c r="AM5424" s="85">
        <f>IF(AND(K5424&gt;Variables!$G$10,K5424&lt;Variables!$G$11),0,1)</f>
        <v>1</v>
      </c>
      <c r="AN5424" s="103">
        <f>IF(H5424&lt;Variables!$G$13,1,0)</f>
        <v>1</v>
      </c>
      <c r="AO5424" s="101">
        <f>IF(R5424&lt;Variables!$G$12,0,1)</f>
        <v>0</v>
      </c>
      <c r="AP5424" s="86">
        <f t="shared" si="562"/>
        <v>1</v>
      </c>
      <c r="AR5424" s="180">
        <v>1</v>
      </c>
      <c r="AS5424" s="180">
        <v>0</v>
      </c>
      <c r="AT5424" s="180">
        <v>0</v>
      </c>
      <c r="AU5424" s="180">
        <v>0</v>
      </c>
      <c r="BA5424" s="180">
        <v>2</v>
      </c>
    </row>
    <row r="5425" spans="3:53" ht="15" x14ac:dyDescent="0.25">
      <c r="C5425" s="177" t="s">
        <v>949</v>
      </c>
      <c r="D5425" s="177" t="s">
        <v>917</v>
      </c>
      <c r="E5425" s="177">
        <v>6.37</v>
      </c>
      <c r="F5425" s="177">
        <v>17.61</v>
      </c>
      <c r="G5425" s="177">
        <v>2.92</v>
      </c>
      <c r="H5425" s="177">
        <v>630.01</v>
      </c>
      <c r="I5425" s="177">
        <v>-68.796999999999997</v>
      </c>
      <c r="J5425" s="177" t="s">
        <v>78</v>
      </c>
      <c r="K5425" s="177">
        <v>21.59</v>
      </c>
      <c r="L5425" s="177">
        <v>6.69367</v>
      </c>
      <c r="M5425" s="177">
        <v>-5.2836485814209562</v>
      </c>
      <c r="N5425" s="177">
        <v>6.91038</v>
      </c>
      <c r="O5425" s="177">
        <v>-8.2539599848344096</v>
      </c>
      <c r="P5425" s="177">
        <v>24920000</v>
      </c>
      <c r="Q5425" s="177">
        <v>4690000</v>
      </c>
      <c r="R5425" s="177">
        <v>5.31</v>
      </c>
      <c r="S5425" s="177">
        <v>26.927</v>
      </c>
      <c r="T5425" s="177">
        <v>7.673</v>
      </c>
      <c r="U5425" s="177">
        <v>16.11</v>
      </c>
      <c r="V5425" s="177">
        <f t="shared" si="561"/>
        <v>1.7765340416166318</v>
      </c>
      <c r="AC5425" s="178">
        <v>7.2</v>
      </c>
      <c r="AD5425" s="178">
        <v>6.3</v>
      </c>
      <c r="AH5425" s="85">
        <f>IF(AND(M5425&lt;Variables!$G$6,M5425&gt;Variables!$G$5),0,1)</f>
        <v>1</v>
      </c>
      <c r="AI5425" s="85">
        <f t="shared" si="560"/>
        <v>1</v>
      </c>
      <c r="AJ5425" s="85">
        <f>IF(I5425&gt;Variables!$G$7,0,1)</f>
        <v>1</v>
      </c>
      <c r="AK5425" s="85">
        <f>IF(F5425&gt;Variables!$G$8,0,1)</f>
        <v>0</v>
      </c>
      <c r="AL5425" s="85">
        <f>IF(G5425&gt;Variables!$G$9,0,1)</f>
        <v>1</v>
      </c>
      <c r="AM5425" s="85">
        <f>IF(AND(K5425&gt;Variables!$G$10,K5425&lt;Variables!$G$11),0,1)</f>
        <v>1</v>
      </c>
      <c r="AN5425" s="103">
        <f>IF(H5425&lt;Variables!$G$13,1,0)</f>
        <v>1</v>
      </c>
      <c r="AO5425" s="101">
        <f>IF(R5425&lt;Variables!$G$12,0,1)</f>
        <v>1</v>
      </c>
      <c r="AP5425" s="86">
        <f t="shared" si="562"/>
        <v>1</v>
      </c>
      <c r="AR5425" s="179">
        <v>1</v>
      </c>
      <c r="AS5425" s="179">
        <v>0</v>
      </c>
      <c r="AT5425" s="179">
        <v>0</v>
      </c>
      <c r="AU5425" s="179">
        <v>0</v>
      </c>
      <c r="BA5425" s="180">
        <v>2</v>
      </c>
    </row>
    <row r="5426" spans="3:53" ht="15" x14ac:dyDescent="0.25">
      <c r="C5426" s="180" t="s">
        <v>949</v>
      </c>
      <c r="D5426" s="180" t="s">
        <v>336</v>
      </c>
      <c r="E5426" s="180">
        <v>11.55</v>
      </c>
      <c r="F5426" s="180">
        <v>18.850000000000001</v>
      </c>
      <c r="G5426" s="180">
        <v>13.61</v>
      </c>
      <c r="H5426" s="180">
        <v>1970</v>
      </c>
      <c r="I5426" s="180">
        <v>-38.01</v>
      </c>
      <c r="J5426" s="180" t="s">
        <v>78</v>
      </c>
      <c r="K5426" s="180">
        <v>34.4</v>
      </c>
      <c r="L5426" s="180">
        <v>11.918245000000001</v>
      </c>
      <c r="M5426" s="180">
        <v>-1.9150890084907579</v>
      </c>
      <c r="N5426" s="180">
        <v>12.003558</v>
      </c>
      <c r="O5426" s="180">
        <v>-2.612208813420144</v>
      </c>
      <c r="P5426" s="180">
        <v>9010000</v>
      </c>
      <c r="Q5426" s="180">
        <v>4100000</v>
      </c>
      <c r="R5426" s="180">
        <v>2.2000000000000002</v>
      </c>
      <c r="S5426" s="180">
        <v>26.927</v>
      </c>
      <c r="T5426" s="180">
        <v>7.673</v>
      </c>
      <c r="U5426" s="180">
        <v>16.11</v>
      </c>
      <c r="V5426" s="180">
        <f t="shared" si="561"/>
        <v>2.1688961921390271</v>
      </c>
      <c r="AC5426" s="180">
        <v>12.54</v>
      </c>
      <c r="AD5426" s="180">
        <v>11.38</v>
      </c>
      <c r="AH5426" s="85">
        <f>IF(AND(M5426&lt;Variables!$G$6,M5426&gt;Variables!$G$5),0,1)</f>
        <v>1</v>
      </c>
      <c r="AI5426" s="85">
        <f t="shared" si="560"/>
        <v>1</v>
      </c>
      <c r="AJ5426" s="85">
        <f>IF(I5426&gt;Variables!$G$7,0,1)</f>
        <v>1</v>
      </c>
      <c r="AK5426" s="85">
        <f>IF(F5426&gt;Variables!$G$8,0,1)</f>
        <v>0</v>
      </c>
      <c r="AL5426" s="85">
        <f>IF(G5426&gt;Variables!$G$9,0,1)</f>
        <v>0</v>
      </c>
      <c r="AM5426" s="85">
        <f>IF(AND(K5426&gt;Variables!$G$10,K5426&lt;Variables!$G$11),0,1)</f>
        <v>1</v>
      </c>
      <c r="AN5426" s="103">
        <f>IF(H5426&lt;Variables!$G$13,1,0)</f>
        <v>1</v>
      </c>
      <c r="AO5426" s="101">
        <f>IF(R5426&lt;Variables!$G$12,0,1)</f>
        <v>1</v>
      </c>
      <c r="AP5426" s="86">
        <f t="shared" si="562"/>
        <v>1</v>
      </c>
      <c r="AR5426" s="180">
        <v>1</v>
      </c>
      <c r="AS5426" s="180">
        <v>0</v>
      </c>
      <c r="AT5426" s="180">
        <v>0</v>
      </c>
      <c r="AU5426" s="180">
        <v>0</v>
      </c>
      <c r="BA5426" s="180">
        <v>2</v>
      </c>
    </row>
    <row r="5427" spans="3:53" ht="15" x14ac:dyDescent="0.25">
      <c r="C5427" s="180" t="s">
        <v>949</v>
      </c>
      <c r="D5427" s="180" t="s">
        <v>916</v>
      </c>
      <c r="E5427" s="180">
        <v>0.66</v>
      </c>
      <c r="F5427" s="180">
        <v>18.91</v>
      </c>
      <c r="G5427" s="180">
        <v>-6.79</v>
      </c>
      <c r="H5427" s="180">
        <v>37.11</v>
      </c>
      <c r="I5427" s="180">
        <v>-82.013000000000005</v>
      </c>
      <c r="J5427" s="180" t="s">
        <v>78</v>
      </c>
      <c r="K5427" s="180">
        <v>46.24</v>
      </c>
      <c r="L5427" s="180">
        <v>0.65380130000000003</v>
      </c>
      <c r="M5427" s="180">
        <v>-0.1225601723337052</v>
      </c>
      <c r="N5427" s="180">
        <v>0.66242851999999997</v>
      </c>
      <c r="O5427" s="180">
        <v>-1.4233263990505629</v>
      </c>
      <c r="P5427" s="180">
        <v>35650000</v>
      </c>
      <c r="Q5427" s="180">
        <v>2690000</v>
      </c>
      <c r="R5427" s="180">
        <v>13.25</v>
      </c>
      <c r="S5427" s="180">
        <v>26.927</v>
      </c>
      <c r="T5427" s="180">
        <v>7.673</v>
      </c>
      <c r="U5427" s="180">
        <v>16.11</v>
      </c>
      <c r="V5427" s="180">
        <f t="shared" si="561"/>
        <v>2.3299020982765253</v>
      </c>
      <c r="AC5427" s="180">
        <v>0.68830000000000002</v>
      </c>
      <c r="AD5427" s="180">
        <v>0.60519999999999996</v>
      </c>
      <c r="AH5427" s="85">
        <f>IF(AND(M5427&lt;Variables!$G$6,M5427&gt;Variables!$G$5),0,1)</f>
        <v>1</v>
      </c>
      <c r="AI5427" s="85">
        <f t="shared" si="560"/>
        <v>1</v>
      </c>
      <c r="AJ5427" s="85">
        <f>IF(I5427&gt;Variables!$G$7,0,1)</f>
        <v>1</v>
      </c>
      <c r="AK5427" s="85">
        <f>IF(F5427&gt;Variables!$G$8,0,1)</f>
        <v>0</v>
      </c>
      <c r="AL5427" s="85">
        <f>IF(G5427&gt;Variables!$G$9,0,1)</f>
        <v>1</v>
      </c>
      <c r="AM5427" s="85">
        <f>IF(AND(K5427&gt;Variables!$G$10,K5427&lt;Variables!$G$11),0,1)</f>
        <v>1</v>
      </c>
      <c r="AN5427" s="103">
        <f>IF(H5427&lt;Variables!$G$13,1,0)</f>
        <v>1</v>
      </c>
      <c r="AO5427" s="101">
        <f>IF(R5427&lt;Variables!$G$12,0,1)</f>
        <v>1</v>
      </c>
      <c r="AP5427" s="86">
        <f t="shared" si="562"/>
        <v>1</v>
      </c>
      <c r="AR5427" s="180">
        <v>1</v>
      </c>
      <c r="AS5427" s="180">
        <v>0</v>
      </c>
      <c r="AT5427" s="180">
        <v>0</v>
      </c>
      <c r="AU5427" s="180">
        <v>0</v>
      </c>
      <c r="BA5427" s="180">
        <v>2</v>
      </c>
    </row>
    <row r="5428" spans="3:53" ht="15" x14ac:dyDescent="0.25">
      <c r="C5428" s="180" t="s">
        <v>949</v>
      </c>
      <c r="D5428" s="180" t="s">
        <v>817</v>
      </c>
      <c r="E5428" s="180">
        <v>3.18</v>
      </c>
      <c r="F5428" s="180">
        <v>19.62</v>
      </c>
      <c r="G5428" s="180">
        <v>18.66</v>
      </c>
      <c r="H5428" s="180">
        <v>57.82</v>
      </c>
      <c r="I5428" s="180">
        <v>-56.414999999999999</v>
      </c>
      <c r="J5428" s="180" t="s">
        <v>78</v>
      </c>
      <c r="K5428" s="180">
        <v>38.130000000000003</v>
      </c>
      <c r="L5428" s="180">
        <v>3.215535</v>
      </c>
      <c r="M5428" s="180">
        <v>-1.105103816316735</v>
      </c>
      <c r="N5428" s="180">
        <v>3.34131</v>
      </c>
      <c r="O5428" s="180">
        <v>-4.8277472009481386</v>
      </c>
      <c r="P5428" s="180">
        <v>11960000</v>
      </c>
      <c r="Q5428" s="180">
        <v>3230000</v>
      </c>
      <c r="R5428" s="180">
        <v>3.7</v>
      </c>
      <c r="S5428" s="180">
        <v>26.927</v>
      </c>
      <c r="T5428" s="180">
        <v>7.673</v>
      </c>
      <c r="U5428" s="180">
        <v>16.11</v>
      </c>
      <c r="V5428" s="180">
        <f t="shared" si="561"/>
        <v>2.23487592154276</v>
      </c>
      <c r="AC5428" s="180">
        <v>3.37</v>
      </c>
      <c r="AD5428" s="180">
        <v>3.03</v>
      </c>
      <c r="AH5428" s="85">
        <f>IF(AND(M5428&lt;Variables!$G$6,M5428&gt;Variables!$G$5),0,1)</f>
        <v>1</v>
      </c>
      <c r="AI5428" s="85">
        <f t="shared" si="560"/>
        <v>1</v>
      </c>
      <c r="AJ5428" s="85">
        <f>IF(I5428&gt;Variables!$G$7,0,1)</f>
        <v>1</v>
      </c>
      <c r="AK5428" s="85">
        <f>IF(F5428&gt;Variables!$G$8,0,1)</f>
        <v>0</v>
      </c>
      <c r="AL5428" s="85">
        <f>IF(G5428&gt;Variables!$G$9,0,1)</f>
        <v>0</v>
      </c>
      <c r="AM5428" s="85">
        <f>IF(AND(K5428&gt;Variables!$G$10,K5428&lt;Variables!$G$11),0,1)</f>
        <v>1</v>
      </c>
      <c r="AN5428" s="103">
        <f>IF(H5428&lt;Variables!$G$13,1,0)</f>
        <v>1</v>
      </c>
      <c r="AO5428" s="101">
        <f>IF(R5428&lt;Variables!$G$12,0,1)</f>
        <v>1</v>
      </c>
      <c r="AP5428" s="86">
        <f t="shared" si="562"/>
        <v>1</v>
      </c>
      <c r="AR5428" s="180">
        <v>1</v>
      </c>
      <c r="AS5428" s="180">
        <v>0</v>
      </c>
      <c r="AT5428" s="180">
        <v>0</v>
      </c>
      <c r="AU5428" s="180">
        <v>0</v>
      </c>
      <c r="BA5428" s="180">
        <v>2</v>
      </c>
    </row>
    <row r="5429" spans="3:53" ht="15" x14ac:dyDescent="0.25">
      <c r="C5429" s="180" t="s">
        <v>949</v>
      </c>
      <c r="D5429" s="180" t="s">
        <v>932</v>
      </c>
      <c r="E5429" s="180">
        <v>3.77</v>
      </c>
      <c r="F5429" s="180">
        <v>31.6</v>
      </c>
      <c r="G5429" s="180">
        <v>9.31</v>
      </c>
      <c r="H5429" s="180">
        <v>13.08</v>
      </c>
      <c r="I5429" s="180">
        <v>-20.324999999999999</v>
      </c>
      <c r="J5429" s="180" t="s">
        <v>78</v>
      </c>
      <c r="K5429" s="180">
        <v>38.1</v>
      </c>
      <c r="L5429" s="180">
        <v>3.8396300000000001</v>
      </c>
      <c r="M5429" s="180">
        <v>-1.5738495636298231</v>
      </c>
      <c r="N5429" s="180">
        <v>4.092956</v>
      </c>
      <c r="O5429" s="180">
        <v>-7.6657555077552786</v>
      </c>
      <c r="P5429" s="180">
        <v>12200000</v>
      </c>
      <c r="Q5429" s="180">
        <v>276860</v>
      </c>
      <c r="R5429" s="180">
        <v>44.07</v>
      </c>
      <c r="S5429" s="180">
        <v>26.927</v>
      </c>
      <c r="T5429" s="180">
        <v>7.673</v>
      </c>
      <c r="U5429" s="180">
        <v>16.11</v>
      </c>
      <c r="V5429" s="180">
        <f t="shared" si="561"/>
        <v>2.2305472859311966</v>
      </c>
      <c r="AC5429" s="180">
        <v>4.33</v>
      </c>
      <c r="AD5429" s="180">
        <v>3.6</v>
      </c>
      <c r="AH5429" s="85">
        <f>IF(AND(M5429&lt;Variables!$G$6,M5429&gt;Variables!$G$5),0,1)</f>
        <v>1</v>
      </c>
      <c r="AI5429" s="85">
        <f t="shared" si="560"/>
        <v>1</v>
      </c>
      <c r="AJ5429" s="85">
        <f>IF(I5429&gt;Variables!$G$7,0,1)</f>
        <v>1</v>
      </c>
      <c r="AK5429" s="85">
        <f>IF(F5429&gt;Variables!$G$8,0,1)</f>
        <v>0</v>
      </c>
      <c r="AL5429" s="85">
        <f>IF(G5429&gt;Variables!$G$9,0,1)</f>
        <v>1</v>
      </c>
      <c r="AM5429" s="85">
        <f>IF(AND(K5429&gt;Variables!$G$10,K5429&lt;Variables!$G$11),0,1)</f>
        <v>1</v>
      </c>
      <c r="AN5429" s="103">
        <f>IF(H5429&lt;Variables!$G$13,1,0)</f>
        <v>1</v>
      </c>
      <c r="AO5429" s="101">
        <f>IF(R5429&lt;Variables!$G$12,0,1)</f>
        <v>1</v>
      </c>
      <c r="AP5429" s="86">
        <f t="shared" si="562"/>
        <v>1</v>
      </c>
      <c r="AR5429" s="180">
        <v>1</v>
      </c>
      <c r="AS5429" s="180">
        <v>0</v>
      </c>
      <c r="AT5429" s="180">
        <v>0</v>
      </c>
      <c r="AU5429" s="180">
        <v>0</v>
      </c>
      <c r="BA5429" s="180">
        <v>2</v>
      </c>
    </row>
    <row r="5430" spans="3:53" ht="15" x14ac:dyDescent="0.25">
      <c r="C5430" s="180" t="s">
        <v>949</v>
      </c>
      <c r="D5430" s="180" t="s">
        <v>679</v>
      </c>
      <c r="E5430" s="180">
        <v>0.11</v>
      </c>
      <c r="F5430" s="180">
        <v>43.75</v>
      </c>
      <c r="G5430" s="180">
        <v>22.22</v>
      </c>
      <c r="H5430" s="180">
        <v>-99999</v>
      </c>
      <c r="I5430" s="180">
        <v>-8.3780000000000001</v>
      </c>
      <c r="J5430" s="180" t="s">
        <v>78</v>
      </c>
      <c r="K5430" s="180">
        <v>42.59</v>
      </c>
      <c r="L5430" s="180">
        <v>0.1140225</v>
      </c>
      <c r="M5430" s="180">
        <v>-3.5278124931482688</v>
      </c>
      <c r="N5430" s="180">
        <v>0.116593</v>
      </c>
      <c r="O5430" s="180">
        <v>-5.6547134047498577</v>
      </c>
      <c r="P5430" s="180">
        <v>16106000</v>
      </c>
      <c r="Q5430" s="180">
        <v>1167000</v>
      </c>
      <c r="R5430" s="180">
        <v>13.8</v>
      </c>
      <c r="S5430" s="180">
        <v>26.927</v>
      </c>
      <c r="T5430" s="180">
        <v>7.673</v>
      </c>
      <c r="U5430" s="180">
        <v>16.11</v>
      </c>
      <c r="V5430" s="180">
        <f t="shared" si="561"/>
        <v>2.3064600552434826</v>
      </c>
      <c r="AC5430" s="180">
        <v>0.125</v>
      </c>
      <c r="AD5430" s="180">
        <v>0.105</v>
      </c>
      <c r="AH5430" s="85">
        <f>IF(AND(M5430&lt;Variables!$G$6,M5430&gt;Variables!$G$5),0,1)</f>
        <v>0</v>
      </c>
      <c r="AI5430" s="85">
        <f t="shared" si="560"/>
        <v>1</v>
      </c>
      <c r="AJ5430" s="85">
        <f>IF(I5430&gt;Variables!$G$7,0,1)</f>
        <v>1</v>
      </c>
      <c r="AK5430" s="85">
        <f>IF(F5430&gt;Variables!$G$8,0,1)</f>
        <v>0</v>
      </c>
      <c r="AL5430" s="85">
        <f>IF(G5430&gt;Variables!$G$9,0,1)</f>
        <v>0</v>
      </c>
      <c r="AM5430" s="85">
        <f>IF(AND(K5430&gt;Variables!$G$10,K5430&lt;Variables!$G$11),0,1)</f>
        <v>1</v>
      </c>
      <c r="AN5430" s="103">
        <f>IF(H5430&lt;Variables!$G$13,1,0)</f>
        <v>1</v>
      </c>
      <c r="AO5430" s="101">
        <f>IF(R5430&lt;Variables!$G$12,0,1)</f>
        <v>1</v>
      </c>
      <c r="AP5430" s="86">
        <f t="shared" si="562"/>
        <v>1</v>
      </c>
      <c r="AR5430" s="180">
        <v>1</v>
      </c>
      <c r="AS5430" s="180">
        <v>0</v>
      </c>
      <c r="AT5430" s="180">
        <v>0</v>
      </c>
      <c r="AU5430" s="180">
        <v>0</v>
      </c>
      <c r="BA5430" s="180">
        <v>2</v>
      </c>
    </row>
    <row r="5431" spans="3:53" ht="15" x14ac:dyDescent="0.25">
      <c r="C5431" s="180" t="s">
        <v>949</v>
      </c>
      <c r="D5431" s="180" t="s">
        <v>251</v>
      </c>
      <c r="E5431" s="180">
        <v>17.53</v>
      </c>
      <c r="F5431" s="180">
        <v>43.75</v>
      </c>
      <c r="G5431" s="180">
        <v>3.28</v>
      </c>
      <c r="H5431" s="180">
        <v>4830</v>
      </c>
      <c r="I5431" s="180">
        <v>0.183</v>
      </c>
      <c r="J5431" s="180" t="s">
        <v>78</v>
      </c>
      <c r="K5431" s="180">
        <v>25.73</v>
      </c>
      <c r="L5431" s="180">
        <v>18.546665000000001</v>
      </c>
      <c r="M5431" s="180">
        <v>-7.3687911007181137</v>
      </c>
      <c r="N5431" s="180">
        <v>20.358568000000002</v>
      </c>
      <c r="O5431" s="180">
        <v>-15.612925231283469</v>
      </c>
      <c r="P5431" s="180">
        <v>364730000</v>
      </c>
      <c r="Q5431" s="180">
        <v>24401000</v>
      </c>
      <c r="R5431" s="180">
        <v>14.95</v>
      </c>
      <c r="S5431" s="180">
        <v>26.927</v>
      </c>
      <c r="T5431" s="180">
        <v>7.673</v>
      </c>
      <c r="U5431" s="180">
        <v>16.11</v>
      </c>
      <c r="V5431" s="180">
        <f t="shared" si="561"/>
        <v>1.7906598312970012</v>
      </c>
      <c r="AC5431" s="180">
        <v>22.85</v>
      </c>
      <c r="AD5431" s="180">
        <v>17.12</v>
      </c>
      <c r="AH5431" s="85">
        <f>IF(AND(M5431&lt;Variables!$G$6,M5431&gt;Variables!$G$5),0,1)</f>
        <v>1</v>
      </c>
      <c r="AI5431" s="85">
        <f t="shared" si="560"/>
        <v>1</v>
      </c>
      <c r="AJ5431" s="85">
        <f>IF(I5431&gt;Variables!$G$7,0,1)</f>
        <v>0</v>
      </c>
      <c r="AK5431" s="85">
        <f>IF(F5431&gt;Variables!$G$8,0,1)</f>
        <v>0</v>
      </c>
      <c r="AL5431" s="85">
        <f>IF(G5431&gt;Variables!$G$9,0,1)</f>
        <v>1</v>
      </c>
      <c r="AM5431" s="85">
        <f>IF(AND(K5431&gt;Variables!$G$10,K5431&lt;Variables!$G$11),0,1)</f>
        <v>1</v>
      </c>
      <c r="AN5431" s="103">
        <f>IF(H5431&lt;Variables!$G$13,1,0)</f>
        <v>0</v>
      </c>
      <c r="AO5431" s="101">
        <f>IF(R5431&lt;Variables!$G$12,0,1)</f>
        <v>1</v>
      </c>
      <c r="AP5431" s="86">
        <f t="shared" si="562"/>
        <v>1</v>
      </c>
      <c r="AR5431" s="180">
        <v>0</v>
      </c>
      <c r="AS5431" s="180">
        <v>0</v>
      </c>
      <c r="AT5431" s="180">
        <v>1</v>
      </c>
      <c r="AU5431" s="180">
        <v>0</v>
      </c>
      <c r="BA5431" s="180">
        <v>-2.25</v>
      </c>
    </row>
    <row r="5432" spans="3:53" ht="15" x14ac:dyDescent="0.25">
      <c r="C5432" s="180" t="s">
        <v>949</v>
      </c>
      <c r="D5432" s="180" t="s">
        <v>861</v>
      </c>
      <c r="E5432" s="180">
        <v>5.05</v>
      </c>
      <c r="F5432" s="180">
        <v>44.54</v>
      </c>
      <c r="G5432" s="180">
        <v>18.45</v>
      </c>
      <c r="H5432" s="180">
        <v>425.29</v>
      </c>
      <c r="I5432" s="180">
        <v>4.29</v>
      </c>
      <c r="J5432" s="180" t="s">
        <v>78</v>
      </c>
      <c r="K5432" s="180">
        <v>35.61</v>
      </c>
      <c r="L5432" s="180">
        <v>5.4744599999999988</v>
      </c>
      <c r="M5432" s="180">
        <v>-6.7487934883074931</v>
      </c>
      <c r="N5432" s="180">
        <v>5.4614080000000014</v>
      </c>
      <c r="O5432" s="180">
        <v>-6.5259361688414579</v>
      </c>
      <c r="P5432" s="180">
        <v>63480000</v>
      </c>
      <c r="Q5432" s="180">
        <v>1490000</v>
      </c>
      <c r="R5432" s="180">
        <v>42.6</v>
      </c>
      <c r="S5432" s="180">
        <v>26.927</v>
      </c>
      <c r="T5432" s="180">
        <v>7.673</v>
      </c>
      <c r="U5432" s="180">
        <v>16.11</v>
      </c>
      <c r="V5432" s="180">
        <f t="shared" si="561"/>
        <v>2.1129197112949956</v>
      </c>
      <c r="AC5432" s="180">
        <v>5.92</v>
      </c>
      <c r="AD5432" s="180">
        <v>4.84</v>
      </c>
      <c r="AH5432" s="85">
        <f>IF(AND(M5432&lt;Variables!$G$6,M5432&gt;Variables!$G$5),0,1)</f>
        <v>1</v>
      </c>
      <c r="AI5432" s="85">
        <f t="shared" si="560"/>
        <v>0</v>
      </c>
      <c r="AJ5432" s="85">
        <f>IF(I5432&gt;Variables!$G$7,0,1)</f>
        <v>0</v>
      </c>
      <c r="AK5432" s="85">
        <f>IF(F5432&gt;Variables!$G$8,0,1)</f>
        <v>0</v>
      </c>
      <c r="AL5432" s="85">
        <f>IF(G5432&gt;Variables!$G$9,0,1)</f>
        <v>0</v>
      </c>
      <c r="AM5432" s="85">
        <f>IF(AND(K5432&gt;Variables!$G$10,K5432&lt;Variables!$G$11),0,1)</f>
        <v>1</v>
      </c>
      <c r="AN5432" s="103">
        <f>IF(H5432&lt;Variables!$G$13,1,0)</f>
        <v>1</v>
      </c>
      <c r="AO5432" s="101">
        <f>IF(R5432&lt;Variables!$G$12,0,1)</f>
        <v>1</v>
      </c>
      <c r="AP5432" s="86">
        <f t="shared" si="562"/>
        <v>1</v>
      </c>
      <c r="AR5432" s="180">
        <v>0</v>
      </c>
      <c r="AS5432" s="180">
        <v>0</v>
      </c>
      <c r="AT5432" s="180">
        <v>1</v>
      </c>
      <c r="AU5432" s="180">
        <v>0</v>
      </c>
      <c r="BA5432" s="180">
        <v>-2.25</v>
      </c>
    </row>
    <row r="5433" spans="3:53" ht="15" x14ac:dyDescent="0.25">
      <c r="C5433" s="180" t="s">
        <v>949</v>
      </c>
      <c r="D5433" s="180" t="s">
        <v>114</v>
      </c>
      <c r="E5433" s="180">
        <v>28.55</v>
      </c>
      <c r="F5433" s="180">
        <v>10.92</v>
      </c>
      <c r="G5433" s="180">
        <v>-1.47</v>
      </c>
      <c r="H5433" s="180">
        <v>6070</v>
      </c>
      <c r="I5433" s="180">
        <v>-21.474</v>
      </c>
      <c r="J5433" s="180" t="s">
        <v>78</v>
      </c>
      <c r="K5433" s="180">
        <v>54.4</v>
      </c>
      <c r="L5433" s="180">
        <v>28.512</v>
      </c>
      <c r="M5433" s="180">
        <v>0.22095959595959189</v>
      </c>
      <c r="N5433" s="180">
        <v>28.475918</v>
      </c>
      <c r="O5433" s="180">
        <v>0.3479501521250315</v>
      </c>
      <c r="P5433" s="180">
        <v>2028000</v>
      </c>
      <c r="Q5433" s="180">
        <v>1309000</v>
      </c>
      <c r="R5433" s="180">
        <v>1.55</v>
      </c>
      <c r="S5433" s="180">
        <v>26.927</v>
      </c>
      <c r="T5433" s="180">
        <v>7.673</v>
      </c>
      <c r="U5433" s="180">
        <v>16.11</v>
      </c>
      <c r="V5433" s="180">
        <f t="shared" si="561"/>
        <v>2.4040312727272726</v>
      </c>
      <c r="AC5433" s="180">
        <v>29.52</v>
      </c>
      <c r="AD5433" s="180">
        <v>28.48</v>
      </c>
      <c r="AH5433" s="85">
        <f>IF(AND(M5433&lt;Variables!$G$6,M5433&gt;Variables!$G$5),0,1)</f>
        <v>1</v>
      </c>
      <c r="AI5433" s="85">
        <f t="shared" si="560"/>
        <v>0</v>
      </c>
      <c r="AJ5433" s="85">
        <f>IF(I5433&gt;Variables!$G$7,0,1)</f>
        <v>1</v>
      </c>
      <c r="AK5433" s="85">
        <f>IF(F5433&gt;Variables!$G$8,0,1)</f>
        <v>0</v>
      </c>
      <c r="AL5433" s="85">
        <f>IF(G5433&gt;Variables!$G$9,0,1)</f>
        <v>1</v>
      </c>
      <c r="AM5433" s="85">
        <f>IF(AND(K5433&gt;Variables!$G$10,K5433&lt;Variables!$G$11),0,1)</f>
        <v>0</v>
      </c>
      <c r="AN5433" s="103">
        <f>IF(H5433&lt;Variables!$G$13,1,0)</f>
        <v>0</v>
      </c>
      <c r="AO5433" s="101">
        <f>IF(R5433&lt;Variables!$G$12,0,1)</f>
        <v>0</v>
      </c>
      <c r="AP5433" s="86">
        <f t="shared" si="562"/>
        <v>1</v>
      </c>
      <c r="AR5433" s="180">
        <v>1</v>
      </c>
      <c r="AS5433" s="180">
        <v>0</v>
      </c>
      <c r="AT5433" s="180">
        <v>0</v>
      </c>
      <c r="AU5433" s="180">
        <v>0</v>
      </c>
      <c r="BA5433" s="180">
        <v>2</v>
      </c>
    </row>
    <row r="5434" spans="3:53" ht="15" x14ac:dyDescent="0.25">
      <c r="C5434" s="180" t="s">
        <v>951</v>
      </c>
      <c r="D5434" s="180" t="s">
        <v>933</v>
      </c>
      <c r="E5434" s="180">
        <v>35.65</v>
      </c>
      <c r="F5434" s="180">
        <v>8.06</v>
      </c>
      <c r="G5434" s="180">
        <v>6.67</v>
      </c>
      <c r="H5434" s="180">
        <v>5580</v>
      </c>
      <c r="I5434" s="180">
        <v>-49.445999999999998</v>
      </c>
      <c r="J5434" s="180" t="s">
        <v>78</v>
      </c>
      <c r="K5434" s="180">
        <v>35.159999999999997</v>
      </c>
      <c r="L5434" s="180">
        <v>36.175704999999986</v>
      </c>
      <c r="M5434" s="180">
        <v>-1.370270461902523</v>
      </c>
      <c r="N5434" s="180">
        <v>36.427861999999998</v>
      </c>
      <c r="O5434" s="180">
        <v>-2.0529944908652751</v>
      </c>
      <c r="P5434" s="180">
        <v>4845000</v>
      </c>
      <c r="Q5434" s="180">
        <v>5093000</v>
      </c>
      <c r="R5434" s="180">
        <v>0.95</v>
      </c>
      <c r="S5434" s="180">
        <v>27.335999999999999</v>
      </c>
      <c r="T5434" s="180">
        <v>7.293000000000001</v>
      </c>
      <c r="U5434" s="180">
        <v>16.100000000000001</v>
      </c>
      <c r="V5434" s="180">
        <f t="shared" si="561"/>
        <v>2.190157690174884</v>
      </c>
      <c r="AC5434" s="180">
        <v>36.700000000000003</v>
      </c>
      <c r="AD5434" s="180">
        <v>34.83</v>
      </c>
      <c r="AH5434" s="85">
        <f>IF(AND(M5434&lt;Variables!$G$6,M5434&gt;Variables!$G$5),0,1)</f>
        <v>1</v>
      </c>
      <c r="AI5434" s="85">
        <f t="shared" si="560"/>
        <v>1</v>
      </c>
      <c r="AJ5434" s="85">
        <f>IF(I5434&gt;Variables!$G$7,0,1)</f>
        <v>1</v>
      </c>
      <c r="AK5434" s="85">
        <f>IF(F5434&gt;Variables!$G$8,0,1)</f>
        <v>1</v>
      </c>
      <c r="AL5434" s="85">
        <f>IF(G5434&gt;Variables!$G$9,0,1)</f>
        <v>1</v>
      </c>
      <c r="AM5434" s="85">
        <f>IF(AND(K5434&gt;Variables!$G$10,K5434&lt;Variables!$G$11),0,1)</f>
        <v>1</v>
      </c>
      <c r="AN5434" s="103">
        <f>IF(H5434&lt;Variables!$G$13,1,0)</f>
        <v>0</v>
      </c>
      <c r="AO5434" s="101">
        <f>IF(R5434&lt;Variables!$G$12,0,1)</f>
        <v>0</v>
      </c>
      <c r="AP5434" s="86">
        <f t="shared" si="562"/>
        <v>1</v>
      </c>
      <c r="AR5434" s="180">
        <v>1</v>
      </c>
      <c r="AS5434" s="180">
        <v>0</v>
      </c>
      <c r="AT5434" s="180">
        <v>0</v>
      </c>
      <c r="AU5434" s="180">
        <v>0</v>
      </c>
      <c r="BA5434" s="180">
        <v>2</v>
      </c>
    </row>
    <row r="5435" spans="3:53" ht="15" x14ac:dyDescent="0.25">
      <c r="C5435" s="180" t="s">
        <v>951</v>
      </c>
      <c r="D5435" s="180" t="s">
        <v>609</v>
      </c>
      <c r="E5435" s="180">
        <v>101.58</v>
      </c>
      <c r="F5435" s="180">
        <v>7.68</v>
      </c>
      <c r="G5435" s="180">
        <v>5.98</v>
      </c>
      <c r="H5435" s="180">
        <v>6740</v>
      </c>
      <c r="I5435" s="180">
        <v>-78.591999999999999</v>
      </c>
      <c r="J5435" s="180" t="s">
        <v>78</v>
      </c>
      <c r="K5435" s="180">
        <v>27.62</v>
      </c>
      <c r="L5435" s="180">
        <v>103.420315</v>
      </c>
      <c r="M5435" s="180">
        <v>-1.663420769894193</v>
      </c>
      <c r="N5435" s="180">
        <v>103.93901</v>
      </c>
      <c r="O5435" s="180">
        <v>-2.1541575198763141</v>
      </c>
      <c r="P5435" s="180">
        <v>796002</v>
      </c>
      <c r="Q5435" s="180">
        <v>875384</v>
      </c>
      <c r="R5435" s="180">
        <v>0.91</v>
      </c>
      <c r="S5435" s="180">
        <v>27.335999999999999</v>
      </c>
      <c r="T5435" s="180">
        <v>7.293000000000001</v>
      </c>
      <c r="U5435" s="180">
        <v>16.100000000000001</v>
      </c>
      <c r="V5435" s="180">
        <f t="shared" si="561"/>
        <v>2.0708795334915391</v>
      </c>
      <c r="AC5435" s="180">
        <v>112.85</v>
      </c>
      <c r="AD5435" s="180">
        <v>100.22</v>
      </c>
      <c r="AH5435" s="85">
        <f>IF(AND(M5435&lt;Variables!$G$6,M5435&gt;Variables!$G$5),0,1)</f>
        <v>1</v>
      </c>
      <c r="AI5435" s="85">
        <f t="shared" si="560"/>
        <v>1</v>
      </c>
      <c r="AJ5435" s="85">
        <f>IF(I5435&gt;Variables!$G$7,0,1)</f>
        <v>1</v>
      </c>
      <c r="AK5435" s="85">
        <f>IF(F5435&gt;Variables!$G$8,0,1)</f>
        <v>1</v>
      </c>
      <c r="AL5435" s="85">
        <f>IF(G5435&gt;Variables!$G$9,0,1)</f>
        <v>1</v>
      </c>
      <c r="AM5435" s="85">
        <f>IF(AND(K5435&gt;Variables!$G$10,K5435&lt;Variables!$G$11),0,1)</f>
        <v>1</v>
      </c>
      <c r="AN5435" s="103">
        <f>IF(H5435&lt;Variables!$G$13,1,0)</f>
        <v>0</v>
      </c>
      <c r="AO5435" s="101">
        <f>IF(R5435&lt;Variables!$G$12,0,1)</f>
        <v>0</v>
      </c>
      <c r="AP5435" s="86">
        <f t="shared" si="562"/>
        <v>1</v>
      </c>
      <c r="AR5435" s="180">
        <v>0</v>
      </c>
      <c r="AS5435" s="180">
        <v>1</v>
      </c>
      <c r="AT5435" s="180">
        <v>0</v>
      </c>
      <c r="AU5435" s="180">
        <v>0</v>
      </c>
      <c r="BA5435" s="180">
        <v>0.36</v>
      </c>
    </row>
    <row r="5436" spans="3:53" ht="15" x14ac:dyDescent="0.25">
      <c r="C5436" s="180" t="s">
        <v>951</v>
      </c>
      <c r="D5436" s="180" t="s">
        <v>615</v>
      </c>
      <c r="E5436" s="180">
        <v>36.630000000000003</v>
      </c>
      <c r="F5436" s="180">
        <v>7.33</v>
      </c>
      <c r="G5436" s="180">
        <v>5.56</v>
      </c>
      <c r="H5436" s="180">
        <v>3650</v>
      </c>
      <c r="I5436" s="180">
        <v>-1.2629999999999999</v>
      </c>
      <c r="J5436" s="180" t="s">
        <v>78</v>
      </c>
      <c r="K5436" s="180">
        <v>44.16</v>
      </c>
      <c r="L5436" s="180">
        <v>36.638044999999998</v>
      </c>
      <c r="M5436" s="180">
        <v>-2.1958049344596959E-2</v>
      </c>
      <c r="N5436" s="180">
        <v>37.541584</v>
      </c>
      <c r="O5436" s="180">
        <v>-2.4281980216924191</v>
      </c>
      <c r="P5436" s="180">
        <v>10208000</v>
      </c>
      <c r="Q5436" s="180">
        <v>6708000</v>
      </c>
      <c r="R5436" s="180">
        <v>1.52</v>
      </c>
      <c r="S5436" s="180">
        <v>27.335999999999999</v>
      </c>
      <c r="T5436" s="180">
        <v>7.293000000000001</v>
      </c>
      <c r="U5436" s="180">
        <v>16.100000000000001</v>
      </c>
      <c r="V5436" s="180">
        <f t="shared" si="561"/>
        <v>2.3066981665793573</v>
      </c>
      <c r="AC5436" s="180">
        <v>37.78</v>
      </c>
      <c r="AD5436" s="180">
        <v>36</v>
      </c>
      <c r="AH5436" s="85">
        <f>IF(AND(M5436&lt;Variables!$G$6,M5436&gt;Variables!$G$5),0,1)</f>
        <v>1</v>
      </c>
      <c r="AI5436" s="85">
        <f t="shared" si="560"/>
        <v>1</v>
      </c>
      <c r="AJ5436" s="85">
        <f>IF(I5436&gt;Variables!$G$7,0,1)</f>
        <v>1</v>
      </c>
      <c r="AK5436" s="85">
        <f>IF(F5436&gt;Variables!$G$8,0,1)</f>
        <v>1</v>
      </c>
      <c r="AL5436" s="85">
        <f>IF(G5436&gt;Variables!$G$9,0,1)</f>
        <v>1</v>
      </c>
      <c r="AM5436" s="85">
        <f>IF(AND(K5436&gt;Variables!$G$10,K5436&lt;Variables!$G$11),0,1)</f>
        <v>1</v>
      </c>
      <c r="AN5436" s="103">
        <f>IF(H5436&lt;Variables!$G$13,1,0)</f>
        <v>0</v>
      </c>
      <c r="AO5436" s="101">
        <f>IF(R5436&lt;Variables!$G$12,0,1)</f>
        <v>0</v>
      </c>
      <c r="AP5436" s="86">
        <f t="shared" si="562"/>
        <v>1</v>
      </c>
      <c r="AR5436" s="180">
        <v>0</v>
      </c>
      <c r="AS5436" s="180">
        <v>0</v>
      </c>
      <c r="AT5436" s="180">
        <v>0</v>
      </c>
      <c r="AU5436" s="180">
        <v>1</v>
      </c>
      <c r="BA5436" s="180">
        <v>-1.35</v>
      </c>
    </row>
    <row r="5437" spans="3:53" ht="15" x14ac:dyDescent="0.25">
      <c r="C5437" s="180" t="s">
        <v>951</v>
      </c>
      <c r="D5437" s="180" t="s">
        <v>744</v>
      </c>
      <c r="E5437" s="180">
        <v>14.43</v>
      </c>
      <c r="F5437" s="180">
        <v>7.31</v>
      </c>
      <c r="G5437" s="180">
        <v>5.79</v>
      </c>
      <c r="H5437" s="180">
        <v>2490</v>
      </c>
      <c r="I5437" s="180">
        <v>-22.757000000000001</v>
      </c>
      <c r="J5437" s="180" t="s">
        <v>78</v>
      </c>
      <c r="K5437" s="180">
        <v>39</v>
      </c>
      <c r="L5437" s="180">
        <v>14.594415</v>
      </c>
      <c r="M5437" s="180">
        <v>-1.126561085182255</v>
      </c>
      <c r="N5437" s="180">
        <v>14.773759999999999</v>
      </c>
      <c r="O5437" s="180">
        <v>-2.326828106047476</v>
      </c>
      <c r="P5437" s="180">
        <v>9441000</v>
      </c>
      <c r="Q5437" s="180">
        <v>10412000</v>
      </c>
      <c r="R5437" s="180">
        <v>0.91</v>
      </c>
      <c r="S5437" s="180">
        <v>27.335999999999999</v>
      </c>
      <c r="T5437" s="180">
        <v>7.293000000000001</v>
      </c>
      <c r="U5437" s="180">
        <v>16.100000000000001</v>
      </c>
      <c r="V5437" s="180">
        <f t="shared" si="561"/>
        <v>2.2465419956606687</v>
      </c>
      <c r="AC5437" s="180">
        <v>15.8</v>
      </c>
      <c r="AD5437" s="180">
        <v>10.26</v>
      </c>
      <c r="AH5437" s="85">
        <f>IF(AND(M5437&lt;Variables!$G$6,M5437&gt;Variables!$G$5),0,1)</f>
        <v>1</v>
      </c>
      <c r="AI5437" s="85">
        <f t="shared" si="560"/>
        <v>1</v>
      </c>
      <c r="AJ5437" s="85">
        <f>IF(I5437&gt;Variables!$G$7,0,1)</f>
        <v>1</v>
      </c>
      <c r="AK5437" s="85">
        <f>IF(F5437&gt;Variables!$G$8,0,1)</f>
        <v>1</v>
      </c>
      <c r="AL5437" s="85">
        <f>IF(G5437&gt;Variables!$G$9,0,1)</f>
        <v>1</v>
      </c>
      <c r="AM5437" s="85">
        <f>IF(AND(K5437&gt;Variables!$G$10,K5437&lt;Variables!$G$11),0,1)</f>
        <v>1</v>
      </c>
      <c r="AN5437" s="103">
        <f>IF(H5437&lt;Variables!$G$13,1,0)</f>
        <v>1</v>
      </c>
      <c r="AO5437" s="101">
        <f>IF(R5437&lt;Variables!$G$12,0,1)</f>
        <v>0</v>
      </c>
      <c r="AP5437" s="86">
        <f t="shared" si="562"/>
        <v>1</v>
      </c>
      <c r="AR5437" s="180">
        <v>1</v>
      </c>
      <c r="AS5437" s="180">
        <v>0</v>
      </c>
      <c r="AT5437" s="180">
        <v>0</v>
      </c>
      <c r="AU5437" s="180">
        <v>0</v>
      </c>
      <c r="BA5437" s="180">
        <v>2</v>
      </c>
    </row>
    <row r="5438" spans="3:53" ht="15" x14ac:dyDescent="0.25">
      <c r="C5438" s="180" t="s">
        <v>951</v>
      </c>
      <c r="D5438" s="180" t="s">
        <v>82</v>
      </c>
      <c r="E5438" s="180">
        <v>7.77</v>
      </c>
      <c r="F5438" s="180">
        <v>7.61</v>
      </c>
      <c r="G5438" s="180">
        <v>7.09</v>
      </c>
      <c r="H5438" s="180">
        <v>2330</v>
      </c>
      <c r="I5438" s="180">
        <v>-84.114999999999995</v>
      </c>
      <c r="J5438" s="180" t="s">
        <v>76</v>
      </c>
      <c r="K5438" s="180">
        <v>38.71</v>
      </c>
      <c r="L5438" s="180">
        <v>7.8038050000000014</v>
      </c>
      <c r="M5438" s="180">
        <v>-0.36911481001897251</v>
      </c>
      <c r="N5438" s="180">
        <v>7.8268300000000002</v>
      </c>
      <c r="O5438" s="180">
        <v>-0.66220934912346141</v>
      </c>
      <c r="P5438" s="180">
        <v>1906000</v>
      </c>
      <c r="Q5438" s="180">
        <v>2722000</v>
      </c>
      <c r="R5438" s="180">
        <v>0.7</v>
      </c>
      <c r="S5438" s="180">
        <v>27.335999999999999</v>
      </c>
      <c r="T5438" s="180">
        <v>7.293000000000001</v>
      </c>
      <c r="U5438" s="180">
        <v>16.100000000000001</v>
      </c>
      <c r="V5438" s="180">
        <f t="shared" si="561"/>
        <v>2.2475974047401235</v>
      </c>
      <c r="AC5438" s="180">
        <v>8.23</v>
      </c>
      <c r="AD5438" s="180">
        <v>7.7549999999999999</v>
      </c>
      <c r="AH5438" s="85">
        <f>IF(AND(M5438&lt;Variables!$G$6,M5438&gt;Variables!$G$5),0,1)</f>
        <v>1</v>
      </c>
      <c r="AI5438" s="85">
        <f t="shared" si="560"/>
        <v>1</v>
      </c>
      <c r="AJ5438" s="85">
        <f>IF(I5438&gt;Variables!$G$7,0,1)</f>
        <v>1</v>
      </c>
      <c r="AK5438" s="85">
        <f>IF(F5438&gt;Variables!$G$8,0,1)</f>
        <v>1</v>
      </c>
      <c r="AL5438" s="85">
        <f>IF(G5438&gt;Variables!$G$9,0,1)</f>
        <v>1</v>
      </c>
      <c r="AM5438" s="85">
        <f>IF(AND(K5438&gt;Variables!$G$10,K5438&lt;Variables!$G$11),0,1)</f>
        <v>1</v>
      </c>
      <c r="AN5438" s="103">
        <f>IF(H5438&lt;Variables!$G$13,1,0)</f>
        <v>1</v>
      </c>
      <c r="AO5438" s="101">
        <f>IF(R5438&lt;Variables!$G$12,0,1)</f>
        <v>0</v>
      </c>
      <c r="AP5438" s="86">
        <f t="shared" si="562"/>
        <v>0</v>
      </c>
      <c r="AR5438" s="180">
        <v>1</v>
      </c>
      <c r="AS5438" s="180">
        <v>0</v>
      </c>
      <c r="AT5438" s="180">
        <v>0</v>
      </c>
      <c r="AU5438" s="180">
        <v>0</v>
      </c>
      <c r="BA5438" s="180">
        <v>2</v>
      </c>
    </row>
    <row r="5439" spans="3:53" ht="15" x14ac:dyDescent="0.25">
      <c r="C5439" s="177" t="s">
        <v>951</v>
      </c>
      <c r="D5439" s="177" t="s">
        <v>950</v>
      </c>
      <c r="E5439" s="177">
        <v>8.7200000000000006</v>
      </c>
      <c r="F5439" s="177">
        <v>6.61</v>
      </c>
      <c r="G5439" s="177">
        <v>7.52</v>
      </c>
      <c r="H5439" s="177">
        <v>-99999</v>
      </c>
      <c r="I5439" s="177">
        <v>-4.8259999999999996</v>
      </c>
      <c r="J5439" s="177" t="s">
        <v>78</v>
      </c>
      <c r="K5439" s="177">
        <v>50.23</v>
      </c>
      <c r="L5439" s="177">
        <v>8.7205049999999993</v>
      </c>
      <c r="M5439" s="177">
        <v>-5.7909490333259992E-3</v>
      </c>
      <c r="N5439" s="177">
        <v>8.7250021276595771</v>
      </c>
      <c r="O5439" s="177">
        <v>-5.7330962060386383E-2</v>
      </c>
      <c r="P5439" s="177">
        <v>783642</v>
      </c>
      <c r="Q5439" s="177">
        <v>1651000</v>
      </c>
      <c r="R5439" s="177">
        <v>0.47</v>
      </c>
      <c r="S5439" s="177">
        <v>27.335999999999999</v>
      </c>
      <c r="T5439" s="177">
        <v>7.293000000000001</v>
      </c>
      <c r="U5439" s="177">
        <v>16.100000000000001</v>
      </c>
      <c r="V5439" s="177">
        <f t="shared" si="561"/>
        <v>2.3695372112548521</v>
      </c>
      <c r="AC5439" s="178">
        <v>8.77</v>
      </c>
      <c r="AD5439" s="178">
        <v>8.67</v>
      </c>
      <c r="AH5439" s="85">
        <f>IF(AND(M5439&lt;Variables!$G$6,M5439&gt;Variables!$G$5),0,1)</f>
        <v>1</v>
      </c>
      <c r="AI5439" s="85">
        <f t="shared" si="560"/>
        <v>1</v>
      </c>
      <c r="AJ5439" s="85">
        <f>IF(I5439&gt;Variables!$G$7,0,1)</f>
        <v>1</v>
      </c>
      <c r="AK5439" s="85">
        <f>IF(F5439&gt;Variables!$G$8,0,1)</f>
        <v>1</v>
      </c>
      <c r="AL5439" s="85">
        <f>IF(G5439&gt;Variables!$G$9,0,1)</f>
        <v>1</v>
      </c>
      <c r="AM5439" s="85">
        <f>IF(AND(K5439&gt;Variables!$G$10,K5439&lt;Variables!$G$11),0,1)</f>
        <v>0</v>
      </c>
      <c r="AN5439" s="103">
        <f>IF(H5439&lt;Variables!$G$13,1,0)</f>
        <v>1</v>
      </c>
      <c r="AO5439" s="101">
        <f>IF(R5439&lt;Variables!$G$12,0,1)</f>
        <v>0</v>
      </c>
      <c r="AP5439" s="86">
        <f t="shared" si="562"/>
        <v>1</v>
      </c>
      <c r="AR5439" s="179">
        <v>0</v>
      </c>
      <c r="AS5439" s="179">
        <v>1</v>
      </c>
      <c r="AT5439" s="179">
        <v>0</v>
      </c>
      <c r="AU5439" s="179">
        <v>0</v>
      </c>
      <c r="BA5439" s="180">
        <v>0.09</v>
      </c>
    </row>
    <row r="5440" spans="3:53" ht="15" x14ac:dyDescent="0.25">
      <c r="C5440" s="180" t="s">
        <v>951</v>
      </c>
      <c r="D5440" s="180" t="s">
        <v>948</v>
      </c>
      <c r="E5440" s="180">
        <v>28.84</v>
      </c>
      <c r="F5440" s="180">
        <v>6.48</v>
      </c>
      <c r="G5440" s="180">
        <v>4.7</v>
      </c>
      <c r="H5440" s="180">
        <v>4350</v>
      </c>
      <c r="I5440" s="180">
        <v>-41.176000000000002</v>
      </c>
      <c r="J5440" s="180" t="s">
        <v>78</v>
      </c>
      <c r="K5440" s="180">
        <v>46.22</v>
      </c>
      <c r="L5440" s="180">
        <v>28.98800000000001</v>
      </c>
      <c r="M5440" s="180">
        <v>-0.52780460880366276</v>
      </c>
      <c r="N5440" s="180">
        <v>28.899899999999999</v>
      </c>
      <c r="O5440" s="180">
        <v>-0.22456825110120779</v>
      </c>
      <c r="P5440" s="180">
        <v>493526</v>
      </c>
      <c r="Q5440" s="180">
        <v>1688000</v>
      </c>
      <c r="R5440" s="180">
        <v>0.28999999999999998</v>
      </c>
      <c r="S5440" s="180">
        <v>27.335999999999999</v>
      </c>
      <c r="T5440" s="180">
        <v>7.293000000000001</v>
      </c>
      <c r="U5440" s="180">
        <v>16.100000000000001</v>
      </c>
      <c r="V5440" s="180">
        <f t="shared" si="561"/>
        <v>2.3358002669242452</v>
      </c>
      <c r="AC5440" s="180">
        <v>29.37</v>
      </c>
      <c r="AD5440" s="180">
        <v>28.76</v>
      </c>
      <c r="AH5440" s="85">
        <f>IF(AND(M5440&lt;Variables!$G$6,M5440&gt;Variables!$G$5),0,1)</f>
        <v>1</v>
      </c>
      <c r="AI5440" s="85">
        <f t="shared" si="560"/>
        <v>0</v>
      </c>
      <c r="AJ5440" s="85">
        <f>IF(I5440&gt;Variables!$G$7,0,1)</f>
        <v>1</v>
      </c>
      <c r="AK5440" s="85">
        <f>IF(F5440&gt;Variables!$G$8,0,1)</f>
        <v>1</v>
      </c>
      <c r="AL5440" s="85">
        <f>IF(G5440&gt;Variables!$G$9,0,1)</f>
        <v>1</v>
      </c>
      <c r="AM5440" s="85">
        <f>IF(AND(K5440&gt;Variables!$G$10,K5440&lt;Variables!$G$11),0,1)</f>
        <v>1</v>
      </c>
      <c r="AN5440" s="103">
        <f>IF(H5440&lt;Variables!$G$13,1,0)</f>
        <v>0</v>
      </c>
      <c r="AO5440" s="101">
        <f>IF(R5440&lt;Variables!$G$12,0,1)</f>
        <v>0</v>
      </c>
      <c r="AP5440" s="86">
        <f t="shared" si="562"/>
        <v>1</v>
      </c>
      <c r="AR5440" s="180">
        <v>0</v>
      </c>
      <c r="AS5440" s="180">
        <v>1</v>
      </c>
      <c r="AT5440" s="180">
        <v>0</v>
      </c>
      <c r="AU5440" s="180">
        <v>0</v>
      </c>
      <c r="BA5440" s="180">
        <v>0.69</v>
      </c>
    </row>
    <row r="5441" spans="3:53" ht="15" x14ac:dyDescent="0.25">
      <c r="C5441" s="180" t="s">
        <v>951</v>
      </c>
      <c r="D5441" s="180" t="s">
        <v>226</v>
      </c>
      <c r="E5441" s="180">
        <v>4.25</v>
      </c>
      <c r="F5441" s="180">
        <v>19.89</v>
      </c>
      <c r="G5441" s="180">
        <v>20.74</v>
      </c>
      <c r="H5441" s="180">
        <v>76.45</v>
      </c>
      <c r="I5441" s="180">
        <v>587.255</v>
      </c>
      <c r="J5441" s="180" t="s">
        <v>76</v>
      </c>
      <c r="K5441" s="180">
        <v>60.97</v>
      </c>
      <c r="L5441" s="180">
        <v>4.1896849999999999</v>
      </c>
      <c r="M5441" s="180">
        <v>1.4396070348964209</v>
      </c>
      <c r="N5441" s="180">
        <v>4.1776879999999998</v>
      </c>
      <c r="O5441" s="180">
        <v>1.7309095365666409</v>
      </c>
      <c r="P5441" s="180">
        <v>7970000</v>
      </c>
      <c r="Q5441" s="180">
        <v>34730000</v>
      </c>
      <c r="R5441" s="180">
        <v>0.23</v>
      </c>
      <c r="S5441" s="180">
        <v>27.335999999999999</v>
      </c>
      <c r="T5441" s="180">
        <v>7.293000000000001</v>
      </c>
      <c r="U5441" s="180">
        <v>16.100000000000001</v>
      </c>
      <c r="V5441" s="180">
        <f t="shared" si="561"/>
        <v>2.3976107083616065</v>
      </c>
      <c r="AC5441" s="180">
        <v>4.63</v>
      </c>
      <c r="AD5441" s="180">
        <v>3.95</v>
      </c>
      <c r="AH5441" s="85">
        <f>IF(AND(M5441&lt;Variables!$G$6,M5441&gt;Variables!$G$5),0,1)</f>
        <v>1</v>
      </c>
      <c r="AI5441" s="85">
        <f t="shared" si="560"/>
        <v>0</v>
      </c>
      <c r="AJ5441" s="85">
        <f>IF(I5441&gt;Variables!$G$7,0,1)</f>
        <v>0</v>
      </c>
      <c r="AK5441" s="85">
        <f>IF(F5441&gt;Variables!$G$8,0,1)</f>
        <v>0</v>
      </c>
      <c r="AL5441" s="85">
        <f>IF(G5441&gt;Variables!$G$9,0,1)</f>
        <v>0</v>
      </c>
      <c r="AM5441" s="85">
        <f>IF(AND(K5441&gt;Variables!$G$10,K5441&lt;Variables!$G$11),0,1)</f>
        <v>0</v>
      </c>
      <c r="AN5441" s="103">
        <f>IF(H5441&lt;Variables!$G$13,1,0)</f>
        <v>1</v>
      </c>
      <c r="AO5441" s="101">
        <f>IF(R5441&lt;Variables!$G$12,0,1)</f>
        <v>0</v>
      </c>
      <c r="AP5441" s="86">
        <f t="shared" si="562"/>
        <v>0</v>
      </c>
      <c r="AR5441" s="180">
        <v>1</v>
      </c>
      <c r="AS5441" s="180">
        <v>0</v>
      </c>
      <c r="AT5441" s="180">
        <v>0</v>
      </c>
      <c r="AU5441" s="180">
        <v>0</v>
      </c>
      <c r="BA5441" s="180">
        <v>2</v>
      </c>
    </row>
    <row r="5442" spans="3:53" ht="15" x14ac:dyDescent="0.25">
      <c r="C5442" s="180" t="s">
        <v>951</v>
      </c>
      <c r="D5442" s="180" t="s">
        <v>922</v>
      </c>
      <c r="E5442" s="180">
        <v>26.57</v>
      </c>
      <c r="F5442" s="180">
        <v>16.04</v>
      </c>
      <c r="G5442" s="180">
        <v>-2.65</v>
      </c>
      <c r="H5442" s="180">
        <v>5110</v>
      </c>
      <c r="I5442" s="180">
        <v>76.899000000000001</v>
      </c>
      <c r="J5442" s="180" t="s">
        <v>76</v>
      </c>
      <c r="K5442" s="180">
        <v>43.92</v>
      </c>
      <c r="L5442" s="180">
        <v>26.707319999999999</v>
      </c>
      <c r="M5442" s="180">
        <v>-0.32695156234321471</v>
      </c>
      <c r="N5442" s="180">
        <v>26.831188000000001</v>
      </c>
      <c r="O5442" s="180">
        <v>-0.78709895365049209</v>
      </c>
      <c r="P5442" s="180">
        <v>33036000</v>
      </c>
      <c r="Q5442" s="180">
        <v>3011000</v>
      </c>
      <c r="R5442" s="180">
        <v>10.97</v>
      </c>
      <c r="S5442" s="180">
        <v>27.335999999999999</v>
      </c>
      <c r="T5442" s="180">
        <v>7.293000000000001</v>
      </c>
      <c r="U5442" s="180">
        <v>16.100000000000001</v>
      </c>
      <c r="V5442" s="180">
        <f t="shared" si="561"/>
        <v>2.3067709850596767</v>
      </c>
      <c r="AC5442" s="180">
        <v>29.46</v>
      </c>
      <c r="AD5442" s="180">
        <v>26.3</v>
      </c>
      <c r="AH5442" s="85">
        <f>IF(AND(M5442&lt;Variables!$G$6,M5442&gt;Variables!$G$5),0,1)</f>
        <v>1</v>
      </c>
      <c r="AI5442" s="85">
        <f t="shared" si="560"/>
        <v>1</v>
      </c>
      <c r="AJ5442" s="85">
        <f>IF(I5442&gt;Variables!$G$7,0,1)</f>
        <v>0</v>
      </c>
      <c r="AK5442" s="85">
        <f>IF(F5442&gt;Variables!$G$8,0,1)</f>
        <v>0</v>
      </c>
      <c r="AL5442" s="85">
        <f>IF(G5442&gt;Variables!$G$9,0,1)</f>
        <v>1</v>
      </c>
      <c r="AM5442" s="85">
        <f>IF(AND(K5442&gt;Variables!$G$10,K5442&lt;Variables!$G$11),0,1)</f>
        <v>1</v>
      </c>
      <c r="AN5442" s="103">
        <f>IF(H5442&lt;Variables!$G$13,1,0)</f>
        <v>0</v>
      </c>
      <c r="AO5442" s="101">
        <f>IF(R5442&lt;Variables!$G$12,0,1)</f>
        <v>1</v>
      </c>
      <c r="AP5442" s="86">
        <f t="shared" si="562"/>
        <v>0</v>
      </c>
      <c r="AR5442" s="180">
        <v>1</v>
      </c>
      <c r="AS5442" s="180">
        <v>0</v>
      </c>
      <c r="AT5442" s="180">
        <v>0</v>
      </c>
      <c r="AU5442" s="180">
        <v>0</v>
      </c>
      <c r="BA5442" s="180">
        <v>2</v>
      </c>
    </row>
    <row r="5443" spans="3:53" ht="15" x14ac:dyDescent="0.25">
      <c r="C5443" s="180" t="s">
        <v>951</v>
      </c>
      <c r="D5443" s="180" t="s">
        <v>934</v>
      </c>
      <c r="E5443" s="180">
        <v>42.05</v>
      </c>
      <c r="F5443" s="180">
        <v>8.4499999999999993</v>
      </c>
      <c r="G5443" s="180">
        <v>8.5500000000000007</v>
      </c>
      <c r="H5443" s="180">
        <v>7970</v>
      </c>
      <c r="I5443" s="180">
        <v>3.5000000000000003E-2</v>
      </c>
      <c r="J5443" s="180" t="s">
        <v>78</v>
      </c>
      <c r="K5443" s="180">
        <v>49.31</v>
      </c>
      <c r="L5443" s="180">
        <v>42.151760000000003</v>
      </c>
      <c r="M5443" s="180">
        <v>-0.13465629904897</v>
      </c>
      <c r="N5443" s="180">
        <v>42.169561999999999</v>
      </c>
      <c r="O5443" s="180">
        <v>-0.17681473665768749</v>
      </c>
      <c r="P5443" s="180">
        <v>702492</v>
      </c>
      <c r="Q5443" s="180">
        <v>1791000</v>
      </c>
      <c r="R5443" s="180">
        <v>0.39</v>
      </c>
      <c r="S5443" s="180">
        <v>27.335999999999999</v>
      </c>
      <c r="T5443" s="180">
        <v>7.293000000000001</v>
      </c>
      <c r="U5443" s="180">
        <v>16.100000000000001</v>
      </c>
      <c r="V5443" s="180">
        <f t="shared" si="561"/>
        <v>2.3630843314750321</v>
      </c>
      <c r="AC5443" s="180">
        <v>45.75</v>
      </c>
      <c r="AD5443" s="180">
        <v>42.055</v>
      </c>
      <c r="AH5443" s="85">
        <f>IF(AND(M5443&lt;Variables!$G$6,M5443&gt;Variables!$G$5),0,1)</f>
        <v>1</v>
      </c>
      <c r="AI5443" s="85">
        <f t="shared" ref="AI5443:AI5506" si="563">IF(L5443&gt;N5443,0,1)</f>
        <v>1</v>
      </c>
      <c r="AJ5443" s="85">
        <f>IF(I5443&gt;Variables!$G$7,0,1)</f>
        <v>0</v>
      </c>
      <c r="AK5443" s="85">
        <f>IF(F5443&gt;Variables!$G$8,0,1)</f>
        <v>1</v>
      </c>
      <c r="AL5443" s="85">
        <f>IF(G5443&gt;Variables!$G$9,0,1)</f>
        <v>1</v>
      </c>
      <c r="AM5443" s="85">
        <f>IF(AND(K5443&gt;Variables!$G$10,K5443&lt;Variables!$G$11),0,1)</f>
        <v>1</v>
      </c>
      <c r="AN5443" s="103">
        <f>IF(H5443&lt;Variables!$G$13,1,0)</f>
        <v>0</v>
      </c>
      <c r="AO5443" s="101">
        <f>IF(R5443&lt;Variables!$G$12,0,1)</f>
        <v>0</v>
      </c>
      <c r="AP5443" s="86">
        <f t="shared" si="562"/>
        <v>1</v>
      </c>
      <c r="AR5443" s="180">
        <v>1</v>
      </c>
      <c r="AS5443" s="180">
        <v>0</v>
      </c>
      <c r="AT5443" s="180">
        <v>0</v>
      </c>
      <c r="AU5443" s="180">
        <v>0</v>
      </c>
      <c r="BA5443" s="180">
        <v>1.5</v>
      </c>
    </row>
    <row r="5444" spans="3:53" ht="15" x14ac:dyDescent="0.25">
      <c r="C5444" s="180" t="s">
        <v>951</v>
      </c>
      <c r="D5444" s="180" t="s">
        <v>945</v>
      </c>
      <c r="E5444" s="180">
        <v>39.04</v>
      </c>
      <c r="F5444" s="180">
        <v>6.65</v>
      </c>
      <c r="G5444" s="180">
        <v>5.46</v>
      </c>
      <c r="H5444" s="180">
        <v>5230</v>
      </c>
      <c r="I5444" s="180">
        <v>-62.137999999999998</v>
      </c>
      <c r="J5444" s="180" t="s">
        <v>78</v>
      </c>
      <c r="K5444" s="180">
        <v>38.07</v>
      </c>
      <c r="L5444" s="180">
        <v>39.600750000000012</v>
      </c>
      <c r="M5444" s="180">
        <v>-1.441260582185953</v>
      </c>
      <c r="N5444" s="180">
        <v>39.433098000000001</v>
      </c>
      <c r="O5444" s="180">
        <v>-1.0222326432480651</v>
      </c>
      <c r="P5444" s="180">
        <v>1189000</v>
      </c>
      <c r="Q5444" s="180">
        <v>1792000</v>
      </c>
      <c r="R5444" s="180">
        <v>0.66</v>
      </c>
      <c r="S5444" s="180">
        <v>27.335999999999999</v>
      </c>
      <c r="T5444" s="180">
        <v>7.293000000000001</v>
      </c>
      <c r="U5444" s="180">
        <v>16.100000000000001</v>
      </c>
      <c r="V5444" s="180">
        <f t="shared" si="561"/>
        <v>2.2312210136398929</v>
      </c>
      <c r="AC5444" s="180">
        <v>41.41</v>
      </c>
      <c r="AD5444" s="180">
        <v>38.690100000000001</v>
      </c>
      <c r="AH5444" s="85">
        <f>IF(AND(M5444&lt;Variables!$G$6,M5444&gt;Variables!$G$5),0,1)</f>
        <v>1</v>
      </c>
      <c r="AI5444" s="85">
        <f t="shared" si="563"/>
        <v>0</v>
      </c>
      <c r="AJ5444" s="85">
        <f>IF(I5444&gt;Variables!$G$7,0,1)</f>
        <v>1</v>
      </c>
      <c r="AK5444" s="85">
        <f>IF(F5444&gt;Variables!$G$8,0,1)</f>
        <v>1</v>
      </c>
      <c r="AL5444" s="85">
        <f>IF(G5444&gt;Variables!$G$9,0,1)</f>
        <v>1</v>
      </c>
      <c r="AM5444" s="85">
        <f>IF(AND(K5444&gt;Variables!$G$10,K5444&lt;Variables!$G$11),0,1)</f>
        <v>1</v>
      </c>
      <c r="AN5444" s="103">
        <f>IF(H5444&lt;Variables!$G$13,1,0)</f>
        <v>0</v>
      </c>
      <c r="AO5444" s="101">
        <f>IF(R5444&lt;Variables!$G$12,0,1)</f>
        <v>0</v>
      </c>
      <c r="AP5444" s="86">
        <f t="shared" si="562"/>
        <v>1</v>
      </c>
      <c r="AR5444" s="180">
        <v>1</v>
      </c>
      <c r="AS5444" s="180">
        <v>0</v>
      </c>
      <c r="AT5444" s="180">
        <v>0</v>
      </c>
      <c r="AU5444" s="180">
        <v>0</v>
      </c>
      <c r="BA5444" s="180">
        <v>1.1200000000000001</v>
      </c>
    </row>
    <row r="5445" spans="3:53" ht="15" x14ac:dyDescent="0.25">
      <c r="C5445" s="180" t="s">
        <v>951</v>
      </c>
      <c r="D5445" s="180" t="s">
        <v>930</v>
      </c>
      <c r="E5445" s="180">
        <v>37.880000000000003</v>
      </c>
      <c r="F5445" s="180">
        <v>9.7799999999999994</v>
      </c>
      <c r="G5445" s="180">
        <v>7.54</v>
      </c>
      <c r="H5445" s="180">
        <v>1570</v>
      </c>
      <c r="I5445" s="180">
        <v>-52.21</v>
      </c>
      <c r="J5445" s="180" t="s">
        <v>78</v>
      </c>
      <c r="K5445" s="180">
        <v>42.36</v>
      </c>
      <c r="L5445" s="180">
        <v>38.066135000000003</v>
      </c>
      <c r="M5445" s="180">
        <v>-1.040649385602173</v>
      </c>
      <c r="N5445" s="180">
        <v>38.915880000000001</v>
      </c>
      <c r="O5445" s="180">
        <v>-3.2014694258487779</v>
      </c>
      <c r="P5445" s="180">
        <v>3837000</v>
      </c>
      <c r="Q5445" s="180">
        <v>2643000</v>
      </c>
      <c r="R5445" s="180">
        <v>1.45</v>
      </c>
      <c r="S5445" s="180">
        <v>27.335999999999999</v>
      </c>
      <c r="T5445" s="180">
        <v>7.293000000000001</v>
      </c>
      <c r="U5445" s="180">
        <v>16.100000000000001</v>
      </c>
      <c r="V5445" s="180">
        <f t="shared" si="561"/>
        <v>2.2919452629739268</v>
      </c>
      <c r="AC5445" s="180">
        <v>40.44</v>
      </c>
      <c r="AD5445" s="180">
        <v>36.799999999999997</v>
      </c>
      <c r="AH5445" s="85">
        <f>IF(AND(M5445&lt;Variables!$G$6,M5445&gt;Variables!$G$5),0,1)</f>
        <v>1</v>
      </c>
      <c r="AI5445" s="85">
        <f t="shared" si="563"/>
        <v>1</v>
      </c>
      <c r="AJ5445" s="85">
        <f>IF(I5445&gt;Variables!$G$7,0,1)</f>
        <v>1</v>
      </c>
      <c r="AK5445" s="85">
        <f>IF(F5445&gt;Variables!$G$8,0,1)</f>
        <v>0</v>
      </c>
      <c r="AL5445" s="85">
        <f>IF(G5445&gt;Variables!$G$9,0,1)</f>
        <v>1</v>
      </c>
      <c r="AM5445" s="85">
        <f>IF(AND(K5445&gt;Variables!$G$10,K5445&lt;Variables!$G$11),0,1)</f>
        <v>1</v>
      </c>
      <c r="AN5445" s="103">
        <f>IF(H5445&lt;Variables!$G$13,1,0)</f>
        <v>1</v>
      </c>
      <c r="AO5445" s="101">
        <f>IF(R5445&lt;Variables!$G$12,0,1)</f>
        <v>0</v>
      </c>
      <c r="AP5445" s="86">
        <f t="shared" si="562"/>
        <v>1</v>
      </c>
      <c r="AR5445" s="180">
        <v>0</v>
      </c>
      <c r="AS5445" s="180">
        <v>0</v>
      </c>
      <c r="AT5445" s="180">
        <v>1</v>
      </c>
      <c r="AU5445" s="180">
        <v>0</v>
      </c>
      <c r="BA5445" s="180">
        <v>-2.25</v>
      </c>
    </row>
    <row r="5446" spans="3:53" ht="15" x14ac:dyDescent="0.25">
      <c r="C5446" s="180" t="s">
        <v>951</v>
      </c>
      <c r="D5446" s="180" t="s">
        <v>926</v>
      </c>
      <c r="E5446" s="180">
        <v>20.9</v>
      </c>
      <c r="F5446" s="180">
        <v>6.75</v>
      </c>
      <c r="G5446" s="180">
        <v>-5.22</v>
      </c>
      <c r="H5446" s="180">
        <v>3200</v>
      </c>
      <c r="I5446" s="180">
        <v>-42.354999999999997</v>
      </c>
      <c r="J5446" s="180" t="s">
        <v>78</v>
      </c>
      <c r="K5446" s="180">
        <v>35.46</v>
      </c>
      <c r="L5446" s="180">
        <v>21.087009999999999</v>
      </c>
      <c r="M5446" s="180">
        <v>-1.0291169777033271</v>
      </c>
      <c r="N5446" s="180">
        <v>21.188348000000001</v>
      </c>
      <c r="O5446" s="180">
        <v>-1.5024672994798851</v>
      </c>
      <c r="P5446" s="180">
        <v>2772000</v>
      </c>
      <c r="Q5446" s="180">
        <v>1541000</v>
      </c>
      <c r="R5446" s="180">
        <v>1.8</v>
      </c>
      <c r="S5446" s="180">
        <v>27.335999999999999</v>
      </c>
      <c r="T5446" s="180">
        <v>7.293000000000001</v>
      </c>
      <c r="U5446" s="180">
        <v>16.100000000000001</v>
      </c>
      <c r="V5446" s="180">
        <f t="shared" si="561"/>
        <v>2.1999084552687176</v>
      </c>
      <c r="AC5446" s="180">
        <v>21.84</v>
      </c>
      <c r="AD5446" s="180">
        <v>20.79</v>
      </c>
      <c r="AH5446" s="85">
        <f>IF(AND(M5446&lt;Variables!$G$6,M5446&gt;Variables!$G$5),0,1)</f>
        <v>1</v>
      </c>
      <c r="AI5446" s="85">
        <f t="shared" si="563"/>
        <v>1</v>
      </c>
      <c r="AJ5446" s="85">
        <f>IF(I5446&gt;Variables!$G$7,0,1)</f>
        <v>1</v>
      </c>
      <c r="AK5446" s="85">
        <f>IF(F5446&gt;Variables!$G$8,0,1)</f>
        <v>1</v>
      </c>
      <c r="AL5446" s="85">
        <f>IF(G5446&gt;Variables!$G$9,0,1)</f>
        <v>1</v>
      </c>
      <c r="AM5446" s="85">
        <f>IF(AND(K5446&gt;Variables!$G$10,K5446&lt;Variables!$G$11),0,1)</f>
        <v>1</v>
      </c>
      <c r="AN5446" s="103">
        <f>IF(H5446&lt;Variables!$G$13,1,0)</f>
        <v>0</v>
      </c>
      <c r="AO5446" s="101">
        <f>IF(R5446&lt;Variables!$G$12,0,1)</f>
        <v>0</v>
      </c>
      <c r="AP5446" s="86">
        <f t="shared" si="562"/>
        <v>1</v>
      </c>
      <c r="AR5446" s="180">
        <v>1</v>
      </c>
      <c r="AS5446" s="180">
        <v>0</v>
      </c>
      <c r="AT5446" s="180">
        <v>0</v>
      </c>
      <c r="AU5446" s="180">
        <v>0</v>
      </c>
      <c r="BA5446" s="180">
        <v>1.66</v>
      </c>
    </row>
    <row r="5447" spans="3:53" ht="15" x14ac:dyDescent="0.25">
      <c r="C5447" s="180" t="s">
        <v>951</v>
      </c>
      <c r="D5447" s="180" t="s">
        <v>114</v>
      </c>
      <c r="E5447" s="180">
        <v>28.59</v>
      </c>
      <c r="F5447" s="180">
        <v>11.07</v>
      </c>
      <c r="G5447" s="180">
        <v>-1.41</v>
      </c>
      <c r="H5447" s="180">
        <v>6070</v>
      </c>
      <c r="I5447" s="180">
        <v>-21.457000000000001</v>
      </c>
      <c r="J5447" s="180" t="s">
        <v>78</v>
      </c>
      <c r="K5447" s="180">
        <v>55.86</v>
      </c>
      <c r="L5447" s="180">
        <v>28.55575000000001</v>
      </c>
      <c r="M5447" s="180">
        <v>0.11994081752359161</v>
      </c>
      <c r="N5447" s="180">
        <v>28.465418</v>
      </c>
      <c r="O5447" s="180">
        <v>0.43766088381348822</v>
      </c>
      <c r="P5447" s="180">
        <v>2057000</v>
      </c>
      <c r="Q5447" s="180">
        <v>1309000</v>
      </c>
      <c r="R5447" s="180">
        <v>1.57</v>
      </c>
      <c r="S5447" s="180">
        <v>27.335999999999999</v>
      </c>
      <c r="T5447" s="180">
        <v>7.293000000000001</v>
      </c>
      <c r="U5447" s="180">
        <v>16.100000000000001</v>
      </c>
      <c r="V5447" s="180">
        <f t="shared" si="561"/>
        <v>2.4225612987296792</v>
      </c>
      <c r="AC5447" s="180">
        <v>29.52</v>
      </c>
      <c r="AD5447" s="180">
        <v>28.59</v>
      </c>
      <c r="AH5447" s="85">
        <f>IF(AND(M5447&lt;Variables!$G$6,M5447&gt;Variables!$G$5),0,1)</f>
        <v>1</v>
      </c>
      <c r="AI5447" s="85">
        <f t="shared" si="563"/>
        <v>0</v>
      </c>
      <c r="AJ5447" s="85">
        <f>IF(I5447&gt;Variables!$G$7,0,1)</f>
        <v>1</v>
      </c>
      <c r="AK5447" s="85">
        <f>IF(F5447&gt;Variables!$G$8,0,1)</f>
        <v>0</v>
      </c>
      <c r="AL5447" s="85">
        <f>IF(G5447&gt;Variables!$G$9,0,1)</f>
        <v>1</v>
      </c>
      <c r="AM5447" s="85">
        <f>IF(AND(K5447&gt;Variables!$G$10,K5447&lt;Variables!$G$11),0,1)</f>
        <v>0</v>
      </c>
      <c r="AN5447" s="103">
        <f>IF(H5447&lt;Variables!$G$13,1,0)</f>
        <v>0</v>
      </c>
      <c r="AO5447" s="101">
        <f>IF(R5447&lt;Variables!$G$12,0,1)</f>
        <v>0</v>
      </c>
      <c r="AP5447" s="86">
        <f t="shared" si="562"/>
        <v>1</v>
      </c>
      <c r="AR5447" s="180">
        <v>1</v>
      </c>
      <c r="AS5447" s="180">
        <v>0</v>
      </c>
      <c r="AT5447" s="180">
        <v>0</v>
      </c>
      <c r="AU5447" s="180">
        <v>0</v>
      </c>
      <c r="BA5447" s="180">
        <v>2</v>
      </c>
    </row>
    <row r="5448" spans="3:53" ht="15" x14ac:dyDescent="0.25">
      <c r="C5448" s="180" t="s">
        <v>951</v>
      </c>
      <c r="D5448" s="180" t="s">
        <v>460</v>
      </c>
      <c r="E5448" s="180">
        <v>64.7</v>
      </c>
      <c r="F5448" s="180">
        <v>11.24</v>
      </c>
      <c r="G5448" s="180">
        <v>-3.26</v>
      </c>
      <c r="H5448" s="180">
        <v>6210</v>
      </c>
      <c r="I5448" s="180">
        <v>-0.14299999999999999</v>
      </c>
      <c r="J5448" s="180" t="s">
        <v>78</v>
      </c>
      <c r="K5448" s="180">
        <v>47.22</v>
      </c>
      <c r="L5448" s="180">
        <v>64.630549999999999</v>
      </c>
      <c r="M5448" s="180">
        <v>-0.3101474457512795</v>
      </c>
      <c r="N5448" s="180">
        <v>64.930413999999985</v>
      </c>
      <c r="O5448" s="180">
        <v>-0.77053874937558375</v>
      </c>
      <c r="P5448" s="180">
        <v>5428000</v>
      </c>
      <c r="Q5448" s="180">
        <v>2294000</v>
      </c>
      <c r="R5448" s="180">
        <v>2.37</v>
      </c>
      <c r="S5448" s="180">
        <v>27.335999999999999</v>
      </c>
      <c r="T5448" s="180">
        <v>7.293000000000001</v>
      </c>
      <c r="U5448" s="180">
        <v>16.100000000000001</v>
      </c>
      <c r="V5448" s="180">
        <f t="shared" si="561"/>
        <v>2.3437729714006768</v>
      </c>
      <c r="AC5448" s="180">
        <v>67</v>
      </c>
      <c r="AD5448" s="180">
        <v>63.902500000000003</v>
      </c>
      <c r="AH5448" s="85">
        <f>IF(AND(M5448&lt;Variables!$G$6,M5448&gt;Variables!$G$5),0,1)</f>
        <v>1</v>
      </c>
      <c r="AI5448" s="85">
        <f t="shared" si="563"/>
        <v>1</v>
      </c>
      <c r="AJ5448" s="85">
        <f>IF(I5448&gt;Variables!$G$7,0,1)</f>
        <v>1</v>
      </c>
      <c r="AK5448" s="85">
        <f>IF(F5448&gt;Variables!$G$8,0,1)</f>
        <v>0</v>
      </c>
      <c r="AL5448" s="85">
        <f>IF(G5448&gt;Variables!$G$9,0,1)</f>
        <v>1</v>
      </c>
      <c r="AM5448" s="85">
        <f>IF(AND(K5448&gt;Variables!$G$10,K5448&lt;Variables!$G$11),0,1)</f>
        <v>1</v>
      </c>
      <c r="AN5448" s="103">
        <f>IF(H5448&lt;Variables!$G$13,1,0)</f>
        <v>0</v>
      </c>
      <c r="AO5448" s="101">
        <f>IF(R5448&lt;Variables!$G$12,0,1)</f>
        <v>1</v>
      </c>
      <c r="AP5448" s="86">
        <f t="shared" si="562"/>
        <v>1</v>
      </c>
      <c r="AR5448" s="180">
        <v>1</v>
      </c>
      <c r="AS5448" s="180">
        <v>0</v>
      </c>
      <c r="AT5448" s="180">
        <v>0</v>
      </c>
      <c r="AU5448" s="180">
        <v>0</v>
      </c>
      <c r="BA5448" s="180">
        <v>1.73</v>
      </c>
    </row>
    <row r="5449" spans="3:53" ht="15" x14ac:dyDescent="0.25">
      <c r="C5449" s="180" t="s">
        <v>951</v>
      </c>
      <c r="D5449" s="180" t="s">
        <v>928</v>
      </c>
      <c r="E5449" s="180">
        <v>10.16</v>
      </c>
      <c r="F5449" s="180">
        <v>13.15</v>
      </c>
      <c r="G5449" s="180">
        <v>11.68</v>
      </c>
      <c r="H5449" s="180">
        <v>2170</v>
      </c>
      <c r="I5449" s="180">
        <v>-55.261000000000003</v>
      </c>
      <c r="J5449" s="180" t="s">
        <v>78</v>
      </c>
      <c r="K5449" s="180">
        <v>38.74</v>
      </c>
      <c r="L5449" s="180">
        <v>10.264555</v>
      </c>
      <c r="M5449" s="180">
        <v>-1.7492721311347701</v>
      </c>
      <c r="N5449" s="180">
        <v>10.329694</v>
      </c>
      <c r="O5449" s="180">
        <v>-2.3688407420393971</v>
      </c>
      <c r="P5449" s="180">
        <v>6475000</v>
      </c>
      <c r="Q5449" s="180">
        <v>5087000</v>
      </c>
      <c r="R5449" s="180">
        <v>1.27</v>
      </c>
      <c r="S5449" s="180">
        <v>27.335999999999999</v>
      </c>
      <c r="T5449" s="180">
        <v>7.293000000000001</v>
      </c>
      <c r="U5449" s="180">
        <v>16.100000000000001</v>
      </c>
      <c r="V5449" s="180">
        <f t="shared" si="561"/>
        <v>2.2389431048897879</v>
      </c>
      <c r="AC5449" s="180">
        <v>11.92</v>
      </c>
      <c r="AD5449" s="180">
        <v>10.029999999999999</v>
      </c>
      <c r="AH5449" s="85">
        <f>IF(AND(M5449&lt;Variables!$G$6,M5449&gt;Variables!$G$5),0,1)</f>
        <v>1</v>
      </c>
      <c r="AI5449" s="85">
        <f t="shared" si="563"/>
        <v>1</v>
      </c>
      <c r="AJ5449" s="85">
        <f>IF(I5449&gt;Variables!$G$7,0,1)</f>
        <v>1</v>
      </c>
      <c r="AK5449" s="85">
        <f>IF(F5449&gt;Variables!$G$8,0,1)</f>
        <v>0</v>
      </c>
      <c r="AL5449" s="85">
        <f>IF(G5449&gt;Variables!$G$9,0,1)</f>
        <v>1</v>
      </c>
      <c r="AM5449" s="85">
        <f>IF(AND(K5449&gt;Variables!$G$10,K5449&lt;Variables!$G$11),0,1)</f>
        <v>1</v>
      </c>
      <c r="AN5449" s="103">
        <f>IF(H5449&lt;Variables!$G$13,1,0)</f>
        <v>1</v>
      </c>
      <c r="AO5449" s="101">
        <f>IF(R5449&lt;Variables!$G$12,0,1)</f>
        <v>0</v>
      </c>
      <c r="AP5449" s="86">
        <f t="shared" si="562"/>
        <v>1</v>
      </c>
      <c r="AR5449" s="180">
        <v>1</v>
      </c>
      <c r="AS5449" s="180">
        <v>0</v>
      </c>
      <c r="AT5449" s="180">
        <v>0</v>
      </c>
      <c r="AU5449" s="180">
        <v>0</v>
      </c>
      <c r="BA5449" s="180">
        <v>2</v>
      </c>
    </row>
    <row r="5450" spans="3:53" ht="15" x14ac:dyDescent="0.25">
      <c r="C5450" s="180" t="s">
        <v>951</v>
      </c>
      <c r="D5450" s="180" t="s">
        <v>918</v>
      </c>
      <c r="E5450" s="180">
        <v>21.74</v>
      </c>
      <c r="F5450" s="180">
        <v>14.74</v>
      </c>
      <c r="G5450" s="180">
        <v>11.74</v>
      </c>
      <c r="H5450" s="180">
        <v>2140</v>
      </c>
      <c r="I5450" s="180">
        <v>3.0640000000000001</v>
      </c>
      <c r="J5450" s="180" t="s">
        <v>78</v>
      </c>
      <c r="K5450" s="180">
        <v>84.53</v>
      </c>
      <c r="L5450" s="180">
        <v>21.34663157894737</v>
      </c>
      <c r="M5450" s="180">
        <v>2.0769947680639729</v>
      </c>
      <c r="N5450" s="180">
        <v>21.164114285714291</v>
      </c>
      <c r="O5450" s="180">
        <v>2.9572969878932409</v>
      </c>
      <c r="P5450" s="180">
        <v>648525</v>
      </c>
      <c r="Q5450" s="180">
        <v>481143</v>
      </c>
      <c r="R5450" s="180">
        <v>1.35</v>
      </c>
      <c r="S5450" s="180">
        <v>27.335999999999999</v>
      </c>
      <c r="T5450" s="180">
        <v>7.293000000000001</v>
      </c>
      <c r="U5450" s="180">
        <v>16.100000000000001</v>
      </c>
      <c r="V5450" s="180">
        <f t="shared" si="561"/>
        <v>2.4636055344928094</v>
      </c>
      <c r="AC5450" s="180">
        <v>22.47</v>
      </c>
      <c r="AD5450" s="180">
        <v>21.57</v>
      </c>
      <c r="AH5450" s="85">
        <f>IF(AND(M5450&lt;Variables!$G$6,M5450&gt;Variables!$G$5),0,1)</f>
        <v>1</v>
      </c>
      <c r="AI5450" s="85">
        <f t="shared" si="563"/>
        <v>0</v>
      </c>
      <c r="AJ5450" s="85">
        <f>IF(I5450&gt;Variables!$G$7,0,1)</f>
        <v>0</v>
      </c>
      <c r="AK5450" s="85">
        <f>IF(F5450&gt;Variables!$G$8,0,1)</f>
        <v>0</v>
      </c>
      <c r="AL5450" s="85">
        <f>IF(G5450&gt;Variables!$G$9,0,1)</f>
        <v>1</v>
      </c>
      <c r="AM5450" s="85">
        <f>IF(AND(K5450&gt;Variables!$G$10,K5450&lt;Variables!$G$11),0,1)</f>
        <v>1</v>
      </c>
      <c r="AN5450" s="103">
        <f>IF(H5450&lt;Variables!$G$13,1,0)</f>
        <v>1</v>
      </c>
      <c r="AO5450" s="101">
        <f>IF(R5450&lt;Variables!$G$12,0,1)</f>
        <v>0</v>
      </c>
      <c r="AP5450" s="86">
        <f t="shared" si="562"/>
        <v>1</v>
      </c>
      <c r="AR5450" s="180">
        <v>0</v>
      </c>
      <c r="AS5450" s="180">
        <v>1</v>
      </c>
      <c r="AT5450" s="180">
        <v>0</v>
      </c>
      <c r="AU5450" s="180">
        <v>0</v>
      </c>
      <c r="BA5450" s="180">
        <v>0.77</v>
      </c>
    </row>
    <row r="5451" spans="3:53" ht="15" x14ac:dyDescent="0.25">
      <c r="C5451" s="180" t="s">
        <v>951</v>
      </c>
      <c r="D5451" s="180" t="s">
        <v>917</v>
      </c>
      <c r="E5451" s="180">
        <v>6.43</v>
      </c>
      <c r="F5451" s="180">
        <v>15.25</v>
      </c>
      <c r="G5451" s="180">
        <v>3.9</v>
      </c>
      <c r="H5451" s="180">
        <v>630.01</v>
      </c>
      <c r="I5451" s="180">
        <v>-68.566999999999993</v>
      </c>
      <c r="J5451" s="180" t="s">
        <v>78</v>
      </c>
      <c r="K5451" s="180">
        <v>33.64</v>
      </c>
      <c r="L5451" s="180">
        <v>6.5821750000000012</v>
      </c>
      <c r="M5451" s="180">
        <v>-2.7677021653177079</v>
      </c>
      <c r="N5451" s="180">
        <v>6.8551339999999996</v>
      </c>
      <c r="O5451" s="180">
        <v>-6.6393158762469016</v>
      </c>
      <c r="P5451" s="180">
        <v>25720000</v>
      </c>
      <c r="Q5451" s="180">
        <v>4690000</v>
      </c>
      <c r="R5451" s="180">
        <v>5.48</v>
      </c>
      <c r="S5451" s="180">
        <v>27.335999999999999</v>
      </c>
      <c r="T5451" s="180">
        <v>7.293000000000001</v>
      </c>
      <c r="U5451" s="180">
        <v>16.100000000000001</v>
      </c>
      <c r="V5451" s="180">
        <f t="shared" si="561"/>
        <v>2.1387031500560223</v>
      </c>
      <c r="AC5451" s="180">
        <v>7.2</v>
      </c>
      <c r="AD5451" s="180">
        <v>6.33</v>
      </c>
      <c r="AH5451" s="85">
        <f>IF(AND(M5451&lt;Variables!$G$6,M5451&gt;Variables!$G$5),0,1)</f>
        <v>0</v>
      </c>
      <c r="AI5451" s="85">
        <f t="shared" si="563"/>
        <v>1</v>
      </c>
      <c r="AJ5451" s="85">
        <f>IF(I5451&gt;Variables!$G$7,0,1)</f>
        <v>1</v>
      </c>
      <c r="AK5451" s="85">
        <f>IF(F5451&gt;Variables!$G$8,0,1)</f>
        <v>0</v>
      </c>
      <c r="AL5451" s="85">
        <f>IF(G5451&gt;Variables!$G$9,0,1)</f>
        <v>1</v>
      </c>
      <c r="AM5451" s="85">
        <f>IF(AND(K5451&gt;Variables!$G$10,K5451&lt;Variables!$G$11),0,1)</f>
        <v>1</v>
      </c>
      <c r="AN5451" s="103">
        <f>IF(H5451&lt;Variables!$G$13,1,0)</f>
        <v>1</v>
      </c>
      <c r="AO5451" s="101">
        <f>IF(R5451&lt;Variables!$G$12,0,1)</f>
        <v>1</v>
      </c>
      <c r="AP5451" s="86">
        <f t="shared" si="562"/>
        <v>1</v>
      </c>
      <c r="AR5451" s="180">
        <v>1</v>
      </c>
      <c r="AS5451" s="180">
        <v>0</v>
      </c>
      <c r="AT5451" s="180">
        <v>0</v>
      </c>
      <c r="AU5451" s="180">
        <v>0</v>
      </c>
      <c r="BA5451" s="180">
        <v>2</v>
      </c>
    </row>
    <row r="5452" spans="3:53" ht="15" x14ac:dyDescent="0.25">
      <c r="C5452" s="177" t="s">
        <v>951</v>
      </c>
      <c r="D5452" s="177" t="s">
        <v>336</v>
      </c>
      <c r="E5452" s="177">
        <v>11.5</v>
      </c>
      <c r="F5452" s="177">
        <v>18.25</v>
      </c>
      <c r="G5452" s="177">
        <v>12.29</v>
      </c>
      <c r="H5452" s="177">
        <v>1970</v>
      </c>
      <c r="I5452" s="177">
        <v>-38.298000000000002</v>
      </c>
      <c r="J5452" s="177" t="s">
        <v>78</v>
      </c>
      <c r="K5452" s="177">
        <v>35.450000000000003</v>
      </c>
      <c r="L5452" s="177">
        <v>11.773865000000001</v>
      </c>
      <c r="M5452" s="177">
        <v>-1.858905295754631</v>
      </c>
      <c r="N5452" s="177">
        <v>11.92512</v>
      </c>
      <c r="O5452" s="177">
        <v>-3.1037004239789621</v>
      </c>
      <c r="P5452" s="177">
        <v>9200000</v>
      </c>
      <c r="Q5452" s="177">
        <v>4100000</v>
      </c>
      <c r="R5452" s="177">
        <v>2.2400000000000002</v>
      </c>
      <c r="S5452" s="177">
        <v>27.335999999999999</v>
      </c>
      <c r="T5452" s="177">
        <v>7.293000000000001</v>
      </c>
      <c r="U5452" s="177">
        <v>16.100000000000001</v>
      </c>
      <c r="V5452" s="177">
        <f t="shared" si="561"/>
        <v>2.1864815935998925</v>
      </c>
      <c r="AC5452" s="178">
        <v>12.54</v>
      </c>
      <c r="AD5452" s="178">
        <v>11.471</v>
      </c>
      <c r="AH5452" s="85">
        <f>IF(AND(M5452&lt;Variables!$G$6,M5452&gt;Variables!$G$5),0,1)</f>
        <v>1</v>
      </c>
      <c r="AI5452" s="85">
        <f t="shared" si="563"/>
        <v>1</v>
      </c>
      <c r="AJ5452" s="85">
        <f>IF(I5452&gt;Variables!$G$7,0,1)</f>
        <v>1</v>
      </c>
      <c r="AK5452" s="85">
        <f>IF(F5452&gt;Variables!$G$8,0,1)</f>
        <v>0</v>
      </c>
      <c r="AL5452" s="85">
        <f>IF(G5452&gt;Variables!$G$9,0,1)</f>
        <v>0</v>
      </c>
      <c r="AM5452" s="85">
        <f>IF(AND(K5452&gt;Variables!$G$10,K5452&lt;Variables!$G$11),0,1)</f>
        <v>1</v>
      </c>
      <c r="AN5452" s="103">
        <f>IF(H5452&lt;Variables!$G$13,1,0)</f>
        <v>1</v>
      </c>
      <c r="AO5452" s="101">
        <f>IF(R5452&lt;Variables!$G$12,0,1)</f>
        <v>1</v>
      </c>
      <c r="AP5452" s="86">
        <f t="shared" si="562"/>
        <v>1</v>
      </c>
      <c r="AR5452" s="179">
        <v>1</v>
      </c>
      <c r="AS5452" s="179">
        <v>0</v>
      </c>
      <c r="AT5452" s="179">
        <v>0</v>
      </c>
      <c r="AU5452" s="179">
        <v>0</v>
      </c>
      <c r="BA5452" s="180">
        <v>2</v>
      </c>
    </row>
    <row r="5453" spans="3:53" ht="15" x14ac:dyDescent="0.25">
      <c r="C5453" s="180" t="s">
        <v>951</v>
      </c>
      <c r="D5453" s="180" t="s">
        <v>817</v>
      </c>
      <c r="E5453" s="180">
        <v>3.13</v>
      </c>
      <c r="F5453" s="180">
        <v>18.68</v>
      </c>
      <c r="G5453" s="180">
        <v>17.350000000000001</v>
      </c>
      <c r="H5453" s="180">
        <v>57.82</v>
      </c>
      <c r="I5453" s="180">
        <v>-56.936</v>
      </c>
      <c r="J5453" s="180" t="s">
        <v>78</v>
      </c>
      <c r="K5453" s="180">
        <v>34.630000000000003</v>
      </c>
      <c r="L5453" s="180">
        <v>3.191084210526316</v>
      </c>
      <c r="M5453" s="180">
        <v>-1.4441552615346229</v>
      </c>
      <c r="N5453" s="180">
        <v>3.3168000000000002</v>
      </c>
      <c r="O5453" s="180">
        <v>-5.1796912686927206</v>
      </c>
      <c r="P5453" s="180">
        <v>12080000</v>
      </c>
      <c r="Q5453" s="180">
        <v>3230000</v>
      </c>
      <c r="R5453" s="180">
        <v>3.74</v>
      </c>
      <c r="S5453" s="180">
        <v>27.335999999999999</v>
      </c>
      <c r="T5453" s="180">
        <v>7.293000000000001</v>
      </c>
      <c r="U5453" s="180">
        <v>16.100000000000001</v>
      </c>
      <c r="V5453" s="180">
        <f t="shared" si="561"/>
        <v>2.1812108643239547</v>
      </c>
      <c r="AC5453" s="180">
        <v>3.37</v>
      </c>
      <c r="AD5453" s="180">
        <v>3.03</v>
      </c>
      <c r="AH5453" s="85">
        <f>IF(AND(M5453&lt;Variables!$G$6,M5453&gt;Variables!$G$5),0,1)</f>
        <v>1</v>
      </c>
      <c r="AI5453" s="85">
        <f t="shared" si="563"/>
        <v>1</v>
      </c>
      <c r="AJ5453" s="85">
        <f>IF(I5453&gt;Variables!$G$7,0,1)</f>
        <v>1</v>
      </c>
      <c r="AK5453" s="85">
        <f>IF(F5453&gt;Variables!$G$8,0,1)</f>
        <v>0</v>
      </c>
      <c r="AL5453" s="85">
        <f>IF(G5453&gt;Variables!$G$9,0,1)</f>
        <v>0</v>
      </c>
      <c r="AM5453" s="85">
        <f>IF(AND(K5453&gt;Variables!$G$10,K5453&lt;Variables!$G$11),0,1)</f>
        <v>1</v>
      </c>
      <c r="AN5453" s="103">
        <f>IF(H5453&lt;Variables!$G$13,1,0)</f>
        <v>1</v>
      </c>
      <c r="AO5453" s="101">
        <f>IF(R5453&lt;Variables!$G$12,0,1)</f>
        <v>1</v>
      </c>
      <c r="AP5453" s="86">
        <f t="shared" si="562"/>
        <v>1</v>
      </c>
      <c r="AR5453" s="180">
        <v>1</v>
      </c>
      <c r="AS5453" s="180">
        <v>0</v>
      </c>
      <c r="AT5453" s="180">
        <v>0</v>
      </c>
      <c r="AU5453" s="180">
        <v>0</v>
      </c>
      <c r="BA5453" s="180">
        <v>2</v>
      </c>
    </row>
    <row r="5454" spans="3:53" ht="15" x14ac:dyDescent="0.25">
      <c r="C5454" s="177" t="s">
        <v>951</v>
      </c>
      <c r="D5454" s="177" t="s">
        <v>932</v>
      </c>
      <c r="E5454" s="177">
        <v>3.75</v>
      </c>
      <c r="F5454" s="177">
        <v>29.9</v>
      </c>
      <c r="G5454" s="177">
        <v>8.61</v>
      </c>
      <c r="H5454" s="177">
        <v>13.08</v>
      </c>
      <c r="I5454" s="177">
        <v>-20.667999999999999</v>
      </c>
      <c r="J5454" s="177" t="s">
        <v>78</v>
      </c>
      <c r="K5454" s="177">
        <v>38.43</v>
      </c>
      <c r="L5454" s="177">
        <v>3.7899157894736839</v>
      </c>
      <c r="M5454" s="177">
        <v>-0.92128140605817688</v>
      </c>
      <c r="N5454" s="177">
        <v>4.0649300000000004</v>
      </c>
      <c r="O5454" s="177">
        <v>-7.6244855384963683</v>
      </c>
      <c r="P5454" s="177">
        <v>12320000</v>
      </c>
      <c r="Q5454" s="177">
        <v>276860</v>
      </c>
      <c r="R5454" s="177">
        <v>44.5</v>
      </c>
      <c r="S5454" s="177">
        <v>27.335999999999999</v>
      </c>
      <c r="T5454" s="177">
        <v>7.293000000000001</v>
      </c>
      <c r="U5454" s="177">
        <v>16.100000000000001</v>
      </c>
      <c r="V5454" s="177">
        <f t="shared" si="561"/>
        <v>2.2403042722504596</v>
      </c>
      <c r="AC5454" s="178">
        <v>4.33</v>
      </c>
      <c r="AD5454" s="178">
        <v>3.6</v>
      </c>
      <c r="AH5454" s="85">
        <f>IF(AND(M5454&lt;Variables!$G$6,M5454&gt;Variables!$G$5),0,1)</f>
        <v>1</v>
      </c>
      <c r="AI5454" s="85">
        <f t="shared" si="563"/>
        <v>1</v>
      </c>
      <c r="AJ5454" s="85">
        <f>IF(I5454&gt;Variables!$G$7,0,1)</f>
        <v>1</v>
      </c>
      <c r="AK5454" s="85">
        <f>IF(F5454&gt;Variables!$G$8,0,1)</f>
        <v>0</v>
      </c>
      <c r="AL5454" s="85">
        <f>IF(G5454&gt;Variables!$G$9,0,1)</f>
        <v>1</v>
      </c>
      <c r="AM5454" s="85">
        <f>IF(AND(K5454&gt;Variables!$G$10,K5454&lt;Variables!$G$11),0,1)</f>
        <v>1</v>
      </c>
      <c r="AN5454" s="103">
        <f>IF(H5454&lt;Variables!$G$13,1,0)</f>
        <v>1</v>
      </c>
      <c r="AO5454" s="101">
        <f>IF(R5454&lt;Variables!$G$12,0,1)</f>
        <v>1</v>
      </c>
      <c r="AP5454" s="86">
        <f t="shared" si="562"/>
        <v>1</v>
      </c>
      <c r="AR5454" s="179">
        <v>1</v>
      </c>
      <c r="AS5454" s="179">
        <v>0</v>
      </c>
      <c r="AT5454" s="179">
        <v>0</v>
      </c>
      <c r="AU5454" s="179">
        <v>0</v>
      </c>
      <c r="BA5454" s="180">
        <v>2</v>
      </c>
    </row>
    <row r="5455" spans="3:53" ht="15" x14ac:dyDescent="0.25">
      <c r="C5455" s="180" t="s">
        <v>951</v>
      </c>
      <c r="D5455" s="180" t="s">
        <v>861</v>
      </c>
      <c r="E5455" s="180">
        <v>4.93</v>
      </c>
      <c r="F5455" s="180">
        <v>42.53</v>
      </c>
      <c r="G5455" s="180">
        <v>13.23</v>
      </c>
      <c r="H5455" s="180">
        <v>425.29</v>
      </c>
      <c r="I5455" s="180">
        <v>4.03</v>
      </c>
      <c r="J5455" s="180" t="s">
        <v>78</v>
      </c>
      <c r="K5455" s="180">
        <v>29.48</v>
      </c>
      <c r="L5455" s="180">
        <v>5.2537499999999984</v>
      </c>
      <c r="M5455" s="180">
        <v>-7.1139662146085856</v>
      </c>
      <c r="N5455" s="180">
        <v>5.418336</v>
      </c>
      <c r="O5455" s="180">
        <v>-9.9354488167585053</v>
      </c>
      <c r="P5455" s="180">
        <v>64970000</v>
      </c>
      <c r="Q5455" s="180">
        <v>1490000</v>
      </c>
      <c r="R5455" s="180">
        <v>43.6</v>
      </c>
      <c r="S5455" s="180">
        <v>27.335999999999999</v>
      </c>
      <c r="T5455" s="180">
        <v>7.293000000000001</v>
      </c>
      <c r="U5455" s="180">
        <v>16.100000000000001</v>
      </c>
      <c r="V5455" s="180">
        <f t="shared" si="561"/>
        <v>1.9177897631215806</v>
      </c>
      <c r="AC5455" s="180">
        <v>5.92</v>
      </c>
      <c r="AD5455" s="180">
        <v>4.87</v>
      </c>
      <c r="AH5455" s="85">
        <f>IF(AND(M5455&lt;Variables!$G$6,M5455&gt;Variables!$G$5),0,1)</f>
        <v>1</v>
      </c>
      <c r="AI5455" s="85">
        <f t="shared" si="563"/>
        <v>1</v>
      </c>
      <c r="AJ5455" s="85">
        <f>IF(I5455&gt;Variables!$G$7,0,1)</f>
        <v>0</v>
      </c>
      <c r="AK5455" s="85">
        <f>IF(F5455&gt;Variables!$G$8,0,1)</f>
        <v>0</v>
      </c>
      <c r="AL5455" s="85">
        <f>IF(G5455&gt;Variables!$G$9,0,1)</f>
        <v>0</v>
      </c>
      <c r="AM5455" s="85">
        <f>IF(AND(K5455&gt;Variables!$G$10,K5455&lt;Variables!$G$11),0,1)</f>
        <v>1</v>
      </c>
      <c r="AN5455" s="103">
        <f>IF(H5455&lt;Variables!$G$13,1,0)</f>
        <v>1</v>
      </c>
      <c r="AO5455" s="101">
        <f>IF(R5455&lt;Variables!$G$12,0,1)</f>
        <v>1</v>
      </c>
      <c r="AP5455" s="86">
        <f t="shared" si="562"/>
        <v>1</v>
      </c>
      <c r="AR5455" s="180">
        <v>1</v>
      </c>
      <c r="AS5455" s="180">
        <v>0</v>
      </c>
      <c r="AT5455" s="180">
        <v>0</v>
      </c>
      <c r="AU5455" s="180">
        <v>0</v>
      </c>
      <c r="BA5455" s="180">
        <v>2</v>
      </c>
    </row>
    <row r="5456" spans="3:53" ht="15" x14ac:dyDescent="0.25">
      <c r="C5456" s="180" t="s">
        <v>951</v>
      </c>
      <c r="D5456" s="180" t="s">
        <v>679</v>
      </c>
      <c r="E5456" s="180">
        <v>0.11</v>
      </c>
      <c r="F5456" s="180">
        <v>43.63</v>
      </c>
      <c r="G5456" s="180">
        <v>27.78</v>
      </c>
      <c r="H5456" s="180">
        <v>-99999</v>
      </c>
      <c r="I5456" s="180">
        <v>-8.3390000000000004</v>
      </c>
      <c r="J5456" s="180" t="s">
        <v>78</v>
      </c>
      <c r="K5456" s="180">
        <v>50.5</v>
      </c>
      <c r="L5456" s="180">
        <v>0.11395277777777781</v>
      </c>
      <c r="M5456" s="180">
        <v>0.91899666041000594</v>
      </c>
      <c r="N5456" s="180">
        <v>0.1164895833333333</v>
      </c>
      <c r="O5456" s="180">
        <v>-1.2787266386479379</v>
      </c>
      <c r="P5456" s="180">
        <v>16748000</v>
      </c>
      <c r="Q5456" s="180">
        <v>1167000</v>
      </c>
      <c r="R5456" s="180">
        <v>14.35</v>
      </c>
      <c r="S5456" s="180">
        <v>27.335999999999999</v>
      </c>
      <c r="T5456" s="180">
        <v>7.293000000000001</v>
      </c>
      <c r="U5456" s="180">
        <v>16.100000000000001</v>
      </c>
      <c r="V5456" s="180">
        <f t="shared" si="561"/>
        <v>2.3469590556517077</v>
      </c>
      <c r="AC5456" s="180">
        <v>0.125</v>
      </c>
      <c r="AD5456" s="180">
        <v>0.105</v>
      </c>
      <c r="AH5456" s="85">
        <f>IF(AND(M5456&lt;Variables!$G$6,M5456&gt;Variables!$G$5),0,1)</f>
        <v>1</v>
      </c>
      <c r="AI5456" s="85">
        <f t="shared" si="563"/>
        <v>1</v>
      </c>
      <c r="AJ5456" s="85">
        <f>IF(I5456&gt;Variables!$G$7,0,1)</f>
        <v>1</v>
      </c>
      <c r="AK5456" s="85">
        <f>IF(F5456&gt;Variables!$G$8,0,1)</f>
        <v>0</v>
      </c>
      <c r="AL5456" s="85">
        <f>IF(G5456&gt;Variables!$G$9,0,1)</f>
        <v>0</v>
      </c>
      <c r="AM5456" s="85">
        <f>IF(AND(K5456&gt;Variables!$G$10,K5456&lt;Variables!$G$11),0,1)</f>
        <v>0</v>
      </c>
      <c r="AN5456" s="103">
        <f>IF(H5456&lt;Variables!$G$13,1,0)</f>
        <v>1</v>
      </c>
      <c r="AO5456" s="101">
        <f>IF(R5456&lt;Variables!$G$12,0,1)</f>
        <v>1</v>
      </c>
      <c r="AP5456" s="86">
        <f t="shared" si="562"/>
        <v>1</v>
      </c>
      <c r="AR5456" s="180">
        <v>1</v>
      </c>
      <c r="AS5456" s="180">
        <v>0</v>
      </c>
      <c r="AT5456" s="180">
        <v>0</v>
      </c>
      <c r="AU5456" s="180">
        <v>0</v>
      </c>
      <c r="BA5456" s="180">
        <v>2</v>
      </c>
    </row>
    <row r="5457" spans="3:53" ht="15" x14ac:dyDescent="0.25">
      <c r="C5457" s="180" t="s">
        <v>951</v>
      </c>
      <c r="D5457" s="180" t="s">
        <v>251</v>
      </c>
      <c r="E5457" s="180">
        <v>18.399999999999999</v>
      </c>
      <c r="F5457" s="180">
        <v>54.45</v>
      </c>
      <c r="G5457" s="180">
        <v>10.85</v>
      </c>
      <c r="H5457" s="180">
        <v>4830</v>
      </c>
      <c r="I5457" s="180">
        <v>0.251</v>
      </c>
      <c r="J5457" s="180" t="s">
        <v>78</v>
      </c>
      <c r="K5457" s="180">
        <v>47.75</v>
      </c>
      <c r="L5457" s="180">
        <v>18.178815</v>
      </c>
      <c r="M5457" s="180">
        <v>1.4367548159767149</v>
      </c>
      <c r="N5457" s="180">
        <v>19.827862</v>
      </c>
      <c r="O5457" s="180">
        <v>-6.9995544653276038</v>
      </c>
      <c r="P5457" s="180">
        <v>374470000</v>
      </c>
      <c r="Q5457" s="180">
        <v>24401000</v>
      </c>
      <c r="R5457" s="180">
        <v>15.35</v>
      </c>
      <c r="S5457" s="180">
        <v>27.335999999999999</v>
      </c>
      <c r="T5457" s="180">
        <v>7.293000000000001</v>
      </c>
      <c r="U5457" s="180">
        <v>16.100000000000001</v>
      </c>
      <c r="V5457" s="180">
        <f t="shared" si="561"/>
        <v>2.3156704075788221</v>
      </c>
      <c r="AC5457" s="180">
        <v>22.85</v>
      </c>
      <c r="AD5457" s="180">
        <v>17.52</v>
      </c>
      <c r="AH5457" s="85">
        <f>IF(AND(M5457&lt;Variables!$G$6,M5457&gt;Variables!$G$5),0,1)</f>
        <v>1</v>
      </c>
      <c r="AI5457" s="85">
        <f t="shared" si="563"/>
        <v>1</v>
      </c>
      <c r="AJ5457" s="85">
        <f>IF(I5457&gt;Variables!$G$7,0,1)</f>
        <v>0</v>
      </c>
      <c r="AK5457" s="85">
        <f>IF(F5457&gt;Variables!$G$8,0,1)</f>
        <v>0</v>
      </c>
      <c r="AL5457" s="85">
        <f>IF(G5457&gt;Variables!$G$9,0,1)</f>
        <v>1</v>
      </c>
      <c r="AM5457" s="85">
        <f>IF(AND(K5457&gt;Variables!$G$10,K5457&lt;Variables!$G$11),0,1)</f>
        <v>1</v>
      </c>
      <c r="AN5457" s="103">
        <f>IF(H5457&lt;Variables!$G$13,1,0)</f>
        <v>0</v>
      </c>
      <c r="AO5457" s="101">
        <f>IF(R5457&lt;Variables!$G$12,0,1)</f>
        <v>1</v>
      </c>
      <c r="AP5457" s="86">
        <f t="shared" si="562"/>
        <v>1</v>
      </c>
      <c r="AR5457" s="180">
        <v>0</v>
      </c>
      <c r="AS5457" s="180">
        <v>0</v>
      </c>
      <c r="AT5457" s="180">
        <v>1</v>
      </c>
      <c r="AU5457" s="180">
        <v>0</v>
      </c>
      <c r="BA5457" s="180">
        <v>-2.25</v>
      </c>
    </row>
    <row r="5458" spans="3:53" ht="15" x14ac:dyDescent="0.25">
      <c r="C5458" s="177" t="s">
        <v>951</v>
      </c>
      <c r="D5458" s="177" t="s">
        <v>952</v>
      </c>
      <c r="E5458" s="177">
        <v>8.9600000000000009</v>
      </c>
      <c r="F5458" s="177">
        <v>10.97</v>
      </c>
      <c r="G5458" s="177">
        <v>11.43</v>
      </c>
      <c r="H5458" s="177">
        <v>1430</v>
      </c>
      <c r="I5458" s="177">
        <v>-72.709000000000003</v>
      </c>
      <c r="J5458" s="177" t="s">
        <v>78</v>
      </c>
      <c r="K5458" s="177">
        <v>47.13</v>
      </c>
      <c r="L5458" s="177">
        <v>9.182615000000002</v>
      </c>
      <c r="M5458" s="177">
        <v>-2.3154079747435921</v>
      </c>
      <c r="N5458" s="177">
        <v>8.7832120000000007</v>
      </c>
      <c r="O5458" s="177">
        <v>2.1266479734293098</v>
      </c>
      <c r="P5458" s="177">
        <v>3400000</v>
      </c>
      <c r="Q5458" s="177">
        <v>1270000</v>
      </c>
      <c r="R5458" s="177">
        <v>2.68</v>
      </c>
      <c r="S5458" s="177">
        <v>27.335999999999999</v>
      </c>
      <c r="T5458" s="177">
        <v>7.293000000000001</v>
      </c>
      <c r="U5458" s="177">
        <v>16.100000000000001</v>
      </c>
      <c r="V5458" s="177">
        <f t="shared" ref="V5458:V5521" si="564">1.849 + (0.01036 * K5458) + (0.1184 * M5458) - (0.002888 * K5458 * M5458)</f>
        <v>2.3782760094201927</v>
      </c>
      <c r="AC5458" s="178">
        <v>13.14</v>
      </c>
      <c r="AD5458" s="178">
        <v>8.9</v>
      </c>
      <c r="AH5458" s="85">
        <f>IF(AND(M5458&lt;Variables!$G$6,M5458&gt;Variables!$G$5),0,1)</f>
        <v>0</v>
      </c>
      <c r="AI5458" s="85">
        <f t="shared" si="563"/>
        <v>0</v>
      </c>
      <c r="AJ5458" s="85">
        <f>IF(I5458&gt;Variables!$G$7,0,1)</f>
        <v>1</v>
      </c>
      <c r="AK5458" s="85">
        <f>IF(F5458&gt;Variables!$G$8,0,1)</f>
        <v>0</v>
      </c>
      <c r="AL5458" s="85">
        <f>IF(G5458&gt;Variables!$G$9,0,1)</f>
        <v>1</v>
      </c>
      <c r="AM5458" s="85">
        <f>IF(AND(K5458&gt;Variables!$G$10,K5458&lt;Variables!$G$11),0,1)</f>
        <v>1</v>
      </c>
      <c r="AN5458" s="103">
        <f>IF(H5458&lt;Variables!$G$13,1,0)</f>
        <v>1</v>
      </c>
      <c r="AO5458" s="101">
        <f>IF(R5458&lt;Variables!$G$12,0,1)</f>
        <v>1</v>
      </c>
      <c r="AP5458" s="86">
        <f t="shared" si="562"/>
        <v>1</v>
      </c>
      <c r="AR5458" s="179">
        <v>1</v>
      </c>
      <c r="AS5458" s="179">
        <v>0</v>
      </c>
      <c r="AT5458" s="179">
        <v>0</v>
      </c>
      <c r="AU5458" s="179">
        <v>0</v>
      </c>
      <c r="BA5458" s="180">
        <v>2</v>
      </c>
    </row>
    <row r="5459" spans="3:53" ht="15" x14ac:dyDescent="0.25">
      <c r="C5459" s="180" t="s">
        <v>953</v>
      </c>
      <c r="D5459" s="180" t="s">
        <v>934</v>
      </c>
      <c r="E5459" s="180">
        <v>42.37</v>
      </c>
      <c r="F5459" s="180">
        <v>8.81</v>
      </c>
      <c r="G5459" s="180">
        <v>9.16</v>
      </c>
      <c r="H5459" s="180">
        <v>7970</v>
      </c>
      <c r="I5459" s="180">
        <v>4.2999999999999997E-2</v>
      </c>
      <c r="J5459" s="180" t="s">
        <v>78</v>
      </c>
      <c r="K5459" s="180">
        <v>58.59</v>
      </c>
      <c r="L5459" s="180">
        <v>42.172879999999999</v>
      </c>
      <c r="M5459" s="180">
        <v>0.37825256420714098</v>
      </c>
      <c r="N5459" s="180">
        <v>42.185809999999996</v>
      </c>
      <c r="O5459" s="180">
        <v>0.34748651264488278</v>
      </c>
      <c r="P5459" s="180">
        <v>722521</v>
      </c>
      <c r="Q5459" s="180">
        <v>1791000</v>
      </c>
      <c r="R5459" s="180">
        <v>0.4</v>
      </c>
      <c r="S5459" s="180">
        <v>28.295000000000002</v>
      </c>
      <c r="T5459" s="180">
        <v>7.7590000000000003</v>
      </c>
      <c r="U5459" s="180">
        <v>16.8004</v>
      </c>
      <c r="V5459" s="180">
        <f t="shared" si="564"/>
        <v>2.4367741739779687</v>
      </c>
      <c r="AC5459" s="180">
        <v>45.75</v>
      </c>
      <c r="AD5459" s="180">
        <v>42.07</v>
      </c>
      <c r="AH5459" s="85">
        <f>IF(AND(M5459&lt;Variables!$G$6,M5459&gt;Variables!$G$5),0,1)</f>
        <v>1</v>
      </c>
      <c r="AI5459" s="85">
        <f t="shared" si="563"/>
        <v>1</v>
      </c>
      <c r="AJ5459" s="85">
        <f>IF(I5459&gt;Variables!$G$7,0,1)</f>
        <v>0</v>
      </c>
      <c r="AK5459" s="85">
        <f>IF(F5459&gt;Variables!$G$8,0,1)</f>
        <v>1</v>
      </c>
      <c r="AL5459" s="85">
        <f>IF(G5459&gt;Variables!$G$9,0,1)</f>
        <v>1</v>
      </c>
      <c r="AM5459" s="85">
        <f>IF(AND(K5459&gt;Variables!$G$10,K5459&lt;Variables!$G$11),0,1)</f>
        <v>0</v>
      </c>
      <c r="AN5459" s="103">
        <f>IF(H5459&lt;Variables!$G$13,1,0)</f>
        <v>0</v>
      </c>
      <c r="AO5459" s="101">
        <f>IF(R5459&lt;Variables!$G$12,0,1)</f>
        <v>0</v>
      </c>
      <c r="AP5459" s="86">
        <f t="shared" si="562"/>
        <v>1</v>
      </c>
      <c r="AR5459" s="180">
        <v>1</v>
      </c>
      <c r="AS5459" s="180">
        <v>0</v>
      </c>
      <c r="AT5459" s="180">
        <v>0</v>
      </c>
      <c r="AU5459" s="180">
        <v>0</v>
      </c>
      <c r="BA5459" s="180">
        <v>1.37</v>
      </c>
    </row>
    <row r="5460" spans="3:53" ht="15" x14ac:dyDescent="0.25">
      <c r="C5460" s="180" t="s">
        <v>953</v>
      </c>
      <c r="D5460" s="180" t="s">
        <v>744</v>
      </c>
      <c r="E5460" s="180">
        <v>14.58</v>
      </c>
      <c r="F5460" s="180">
        <v>8.58</v>
      </c>
      <c r="G5460" s="180">
        <v>7.18</v>
      </c>
      <c r="H5460" s="180">
        <v>2490</v>
      </c>
      <c r="I5460" s="180">
        <v>-22.52</v>
      </c>
      <c r="J5460" s="180" t="s">
        <v>78</v>
      </c>
      <c r="K5460" s="180">
        <v>51.94</v>
      </c>
      <c r="L5460" s="180">
        <v>14.519959999999999</v>
      </c>
      <c r="M5460" s="180">
        <v>0.68898261427716134</v>
      </c>
      <c r="N5460" s="180">
        <v>14.753579999999999</v>
      </c>
      <c r="O5460" s="180">
        <v>-0.90540736553434509</v>
      </c>
      <c r="P5460" s="180">
        <v>9545000</v>
      </c>
      <c r="Q5460" s="180">
        <v>10412000</v>
      </c>
      <c r="R5460" s="180">
        <v>0.92</v>
      </c>
      <c r="S5460" s="180">
        <v>28.295000000000002</v>
      </c>
      <c r="T5460" s="180">
        <v>7.7590000000000003</v>
      </c>
      <c r="U5460" s="180">
        <v>16.8004</v>
      </c>
      <c r="V5460" s="180">
        <f t="shared" si="564"/>
        <v>2.3653246753561312</v>
      </c>
      <c r="AC5460" s="180">
        <v>15.8</v>
      </c>
      <c r="AD5460" s="180">
        <v>10.26</v>
      </c>
      <c r="AH5460" s="85">
        <f>IF(AND(M5460&lt;Variables!$G$6,M5460&gt;Variables!$G$5),0,1)</f>
        <v>1</v>
      </c>
      <c r="AI5460" s="85">
        <f t="shared" si="563"/>
        <v>1</v>
      </c>
      <c r="AJ5460" s="85">
        <f>IF(I5460&gt;Variables!$G$7,0,1)</f>
        <v>1</v>
      </c>
      <c r="AK5460" s="85">
        <f>IF(F5460&gt;Variables!$G$8,0,1)</f>
        <v>1</v>
      </c>
      <c r="AL5460" s="85">
        <f>IF(G5460&gt;Variables!$G$9,0,1)</f>
        <v>1</v>
      </c>
      <c r="AM5460" s="85">
        <f>IF(AND(K5460&gt;Variables!$G$10,K5460&lt;Variables!$G$11),0,1)</f>
        <v>0</v>
      </c>
      <c r="AN5460" s="103">
        <f>IF(H5460&lt;Variables!$G$13,1,0)</f>
        <v>1</v>
      </c>
      <c r="AO5460" s="101">
        <f>IF(R5460&lt;Variables!$G$12,0,1)</f>
        <v>0</v>
      </c>
      <c r="AP5460" s="86">
        <f t="shared" si="562"/>
        <v>1</v>
      </c>
      <c r="AR5460" s="180">
        <v>1</v>
      </c>
      <c r="AS5460" s="180">
        <v>0</v>
      </c>
      <c r="AT5460" s="180">
        <v>0</v>
      </c>
      <c r="AU5460" s="180">
        <v>0</v>
      </c>
      <c r="BA5460" s="180">
        <v>2</v>
      </c>
    </row>
    <row r="5461" spans="3:53" ht="15" x14ac:dyDescent="0.25">
      <c r="C5461" s="180" t="s">
        <v>953</v>
      </c>
      <c r="D5461" s="180" t="s">
        <v>615</v>
      </c>
      <c r="E5461" s="180">
        <v>36.89</v>
      </c>
      <c r="F5461" s="180">
        <v>8.42</v>
      </c>
      <c r="G5461" s="180">
        <v>6.05</v>
      </c>
      <c r="H5461" s="180">
        <v>3650</v>
      </c>
      <c r="I5461" s="180">
        <v>-1.2390000000000001</v>
      </c>
      <c r="J5461" s="180" t="s">
        <v>78</v>
      </c>
      <c r="K5461" s="180">
        <v>53.06</v>
      </c>
      <c r="L5461" s="180">
        <v>36.585455000000003</v>
      </c>
      <c r="M5461" s="180">
        <v>0.58642157108608861</v>
      </c>
      <c r="N5461" s="180">
        <v>37.302982</v>
      </c>
      <c r="O5461" s="180">
        <v>-1.3483694145417191</v>
      </c>
      <c r="P5461" s="180">
        <v>10344000</v>
      </c>
      <c r="Q5461" s="180">
        <v>6708000</v>
      </c>
      <c r="R5461" s="180">
        <v>1.54</v>
      </c>
      <c r="S5461" s="180">
        <v>28.295000000000002</v>
      </c>
      <c r="T5461" s="180">
        <v>7.7590000000000003</v>
      </c>
      <c r="U5461" s="180">
        <v>16.8004</v>
      </c>
      <c r="V5461" s="180">
        <f t="shared" si="564"/>
        <v>2.3782722675300341</v>
      </c>
      <c r="AC5461" s="180">
        <v>37.78</v>
      </c>
      <c r="AD5461" s="180">
        <v>36</v>
      </c>
      <c r="AH5461" s="85">
        <f>IF(AND(M5461&lt;Variables!$G$6,M5461&gt;Variables!$G$5),0,1)</f>
        <v>1</v>
      </c>
      <c r="AI5461" s="85">
        <f t="shared" si="563"/>
        <v>1</v>
      </c>
      <c r="AJ5461" s="85">
        <f>IF(I5461&gt;Variables!$G$7,0,1)</f>
        <v>1</v>
      </c>
      <c r="AK5461" s="85">
        <f>IF(F5461&gt;Variables!$G$8,0,1)</f>
        <v>1</v>
      </c>
      <c r="AL5461" s="85">
        <f>IF(G5461&gt;Variables!$G$9,0,1)</f>
        <v>1</v>
      </c>
      <c r="AM5461" s="85">
        <f>IF(AND(K5461&gt;Variables!$G$10,K5461&lt;Variables!$G$11),0,1)</f>
        <v>0</v>
      </c>
      <c r="AN5461" s="103">
        <f>IF(H5461&lt;Variables!$G$13,1,0)</f>
        <v>0</v>
      </c>
      <c r="AO5461" s="101">
        <f>IF(R5461&lt;Variables!$G$12,0,1)</f>
        <v>0</v>
      </c>
      <c r="AP5461" s="86">
        <f t="shared" si="562"/>
        <v>1</v>
      </c>
      <c r="AR5461" s="180">
        <v>0</v>
      </c>
      <c r="AS5461" s="180">
        <v>0</v>
      </c>
      <c r="AT5461" s="180">
        <v>1</v>
      </c>
      <c r="AU5461" s="180">
        <v>0</v>
      </c>
      <c r="BA5461" s="180">
        <v>-2.25</v>
      </c>
    </row>
    <row r="5462" spans="3:53" ht="15" x14ac:dyDescent="0.25">
      <c r="C5462" s="177" t="s">
        <v>953</v>
      </c>
      <c r="D5462" s="177" t="s">
        <v>926</v>
      </c>
      <c r="E5462" s="177">
        <v>21.04</v>
      </c>
      <c r="F5462" s="177">
        <v>7.26</v>
      </c>
      <c r="G5462" s="177">
        <v>-4.5599999999999996</v>
      </c>
      <c r="H5462" s="177">
        <v>3200</v>
      </c>
      <c r="I5462" s="177">
        <v>-42.277999999999999</v>
      </c>
      <c r="J5462" s="177" t="s">
        <v>78</v>
      </c>
      <c r="K5462" s="177">
        <v>48.27</v>
      </c>
      <c r="L5462" s="177">
        <v>21.011009999999999</v>
      </c>
      <c r="M5462" s="177">
        <v>1.8990043791334711E-2</v>
      </c>
      <c r="N5462" s="177">
        <v>21.162284</v>
      </c>
      <c r="O5462" s="177">
        <v>-0.69597402624406046</v>
      </c>
      <c r="P5462" s="177">
        <v>2811000</v>
      </c>
      <c r="Q5462" s="177">
        <v>1541000</v>
      </c>
      <c r="R5462" s="177">
        <v>1.82</v>
      </c>
      <c r="S5462" s="177">
        <v>28.295000000000002</v>
      </c>
      <c r="T5462" s="177">
        <v>7.7590000000000003</v>
      </c>
      <c r="U5462" s="177">
        <v>16.8004</v>
      </c>
      <c r="V5462" s="177">
        <f t="shared" si="564"/>
        <v>2.3486783376778173</v>
      </c>
      <c r="AC5462" s="178">
        <v>21.84</v>
      </c>
      <c r="AD5462" s="178">
        <v>20.86</v>
      </c>
      <c r="AH5462" s="85">
        <f>IF(AND(M5462&lt;Variables!$G$6,M5462&gt;Variables!$G$5),0,1)</f>
        <v>1</v>
      </c>
      <c r="AI5462" s="85">
        <f t="shared" si="563"/>
        <v>1</v>
      </c>
      <c r="AJ5462" s="85">
        <f>IF(I5462&gt;Variables!$G$7,0,1)</f>
        <v>1</v>
      </c>
      <c r="AK5462" s="85">
        <f>IF(F5462&gt;Variables!$G$8,0,1)</f>
        <v>1</v>
      </c>
      <c r="AL5462" s="85">
        <f>IF(G5462&gt;Variables!$G$9,0,1)</f>
        <v>1</v>
      </c>
      <c r="AM5462" s="85">
        <f>IF(AND(K5462&gt;Variables!$G$10,K5462&lt;Variables!$G$11),0,1)</f>
        <v>1</v>
      </c>
      <c r="AN5462" s="103">
        <f>IF(H5462&lt;Variables!$G$13,1,0)</f>
        <v>0</v>
      </c>
      <c r="AO5462" s="101">
        <f>IF(R5462&lt;Variables!$G$12,0,1)</f>
        <v>0</v>
      </c>
      <c r="AP5462" s="86">
        <f t="shared" si="562"/>
        <v>1</v>
      </c>
      <c r="AR5462" s="179">
        <v>1</v>
      </c>
      <c r="AS5462" s="179">
        <v>0</v>
      </c>
      <c r="AT5462" s="179">
        <v>0</v>
      </c>
      <c r="AU5462" s="179">
        <v>0</v>
      </c>
      <c r="BA5462" s="180">
        <v>1.43</v>
      </c>
    </row>
    <row r="5463" spans="3:53" ht="15" x14ac:dyDescent="0.25">
      <c r="C5463" s="180" t="s">
        <v>953</v>
      </c>
      <c r="D5463" s="180" t="s">
        <v>922</v>
      </c>
      <c r="E5463" s="180">
        <v>26.66</v>
      </c>
      <c r="F5463" s="180">
        <v>15.83</v>
      </c>
      <c r="G5463" s="180">
        <v>-2.69</v>
      </c>
      <c r="H5463" s="180">
        <v>5110</v>
      </c>
      <c r="I5463" s="180">
        <v>76.903000000000006</v>
      </c>
      <c r="J5463" s="180" t="s">
        <v>76</v>
      </c>
      <c r="K5463" s="180">
        <v>45.86</v>
      </c>
      <c r="L5463" s="180">
        <v>26.654060000000001</v>
      </c>
      <c r="M5463" s="180">
        <v>-0.16530314706279381</v>
      </c>
      <c r="N5463" s="180">
        <v>26.843048</v>
      </c>
      <c r="O5463" s="180">
        <v>-0.86818754710716961</v>
      </c>
      <c r="P5463" s="180">
        <v>33347000</v>
      </c>
      <c r="Q5463" s="180">
        <v>3011000</v>
      </c>
      <c r="R5463" s="180">
        <v>11.08</v>
      </c>
      <c r="S5463" s="180">
        <v>28.295000000000002</v>
      </c>
      <c r="T5463" s="180">
        <v>7.7590000000000003</v>
      </c>
      <c r="U5463" s="180">
        <v>16.8004</v>
      </c>
      <c r="V5463" s="180">
        <f t="shared" si="564"/>
        <v>2.3264310645003428</v>
      </c>
      <c r="AC5463" s="180">
        <v>29.46</v>
      </c>
      <c r="AD5463" s="180">
        <v>26.3</v>
      </c>
      <c r="AH5463" s="85">
        <f>IF(AND(M5463&lt;Variables!$G$6,M5463&gt;Variables!$G$5),0,1)</f>
        <v>1</v>
      </c>
      <c r="AI5463" s="85">
        <f t="shared" si="563"/>
        <v>1</v>
      </c>
      <c r="AJ5463" s="85">
        <f>IF(I5463&gt;Variables!$G$7,0,1)</f>
        <v>0</v>
      </c>
      <c r="AK5463" s="85">
        <f>IF(F5463&gt;Variables!$G$8,0,1)</f>
        <v>0</v>
      </c>
      <c r="AL5463" s="85">
        <f>IF(G5463&gt;Variables!$G$9,0,1)</f>
        <v>1</v>
      </c>
      <c r="AM5463" s="85">
        <f>IF(AND(K5463&gt;Variables!$G$10,K5463&lt;Variables!$G$11),0,1)</f>
        <v>1</v>
      </c>
      <c r="AN5463" s="103">
        <f>IF(H5463&lt;Variables!$G$13,1,0)</f>
        <v>0</v>
      </c>
      <c r="AO5463" s="101">
        <f>IF(R5463&lt;Variables!$G$12,0,1)</f>
        <v>1</v>
      </c>
      <c r="AP5463" s="86">
        <f t="shared" si="562"/>
        <v>0</v>
      </c>
      <c r="AR5463" s="180">
        <v>1</v>
      </c>
      <c r="AS5463" s="180">
        <v>0</v>
      </c>
      <c r="AT5463" s="180">
        <v>0</v>
      </c>
      <c r="AU5463" s="180">
        <v>0</v>
      </c>
      <c r="BA5463" s="180">
        <v>2</v>
      </c>
    </row>
    <row r="5464" spans="3:53" ht="15" x14ac:dyDescent="0.25">
      <c r="C5464" s="180" t="s">
        <v>953</v>
      </c>
      <c r="D5464" s="180" t="s">
        <v>188</v>
      </c>
      <c r="E5464" s="180">
        <v>8.35</v>
      </c>
      <c r="F5464" s="180">
        <v>7.09</v>
      </c>
      <c r="G5464" s="180">
        <v>5.44</v>
      </c>
      <c r="H5464" s="180">
        <v>4800</v>
      </c>
      <c r="I5464" s="180">
        <v>-85.971999999999994</v>
      </c>
      <c r="J5464" s="180" t="s">
        <v>78</v>
      </c>
      <c r="K5464" s="180">
        <v>52.67</v>
      </c>
      <c r="L5464" s="180">
        <v>8.3018199999999993</v>
      </c>
      <c r="M5464" s="180">
        <v>0.33944364006929523</v>
      </c>
      <c r="N5464" s="180">
        <v>8.3884799999999995</v>
      </c>
      <c r="O5464" s="180">
        <v>-0.69714656290531096</v>
      </c>
      <c r="P5464" s="180">
        <v>22951000</v>
      </c>
      <c r="Q5464" s="180">
        <v>9582000</v>
      </c>
      <c r="R5464" s="180">
        <v>2.4</v>
      </c>
      <c r="S5464" s="180">
        <v>28.295000000000002</v>
      </c>
      <c r="T5464" s="180">
        <v>7.7590000000000003</v>
      </c>
      <c r="U5464" s="180">
        <v>16.8004</v>
      </c>
      <c r="V5464" s="180">
        <f t="shared" si="564"/>
        <v>2.3832182290273694</v>
      </c>
      <c r="AC5464" s="180">
        <v>12.2</v>
      </c>
      <c r="AD5464" s="180">
        <v>8.2600999999999996</v>
      </c>
      <c r="AH5464" s="85">
        <f>IF(AND(M5464&lt;Variables!$G$6,M5464&gt;Variables!$G$5),0,1)</f>
        <v>1</v>
      </c>
      <c r="AI5464" s="85">
        <f t="shared" si="563"/>
        <v>1</v>
      </c>
      <c r="AJ5464" s="85">
        <f>IF(I5464&gt;Variables!$G$7,0,1)</f>
        <v>1</v>
      </c>
      <c r="AK5464" s="85">
        <f>IF(F5464&gt;Variables!$G$8,0,1)</f>
        <v>1</v>
      </c>
      <c r="AL5464" s="85">
        <f>IF(G5464&gt;Variables!$G$9,0,1)</f>
        <v>1</v>
      </c>
      <c r="AM5464" s="85">
        <f>IF(AND(K5464&gt;Variables!$G$10,K5464&lt;Variables!$G$11),0,1)</f>
        <v>0</v>
      </c>
      <c r="AN5464" s="103">
        <f>IF(H5464&lt;Variables!$G$13,1,0)</f>
        <v>0</v>
      </c>
      <c r="AO5464" s="101">
        <f>IF(R5464&lt;Variables!$G$12,0,1)</f>
        <v>1</v>
      </c>
      <c r="AP5464" s="86">
        <f t="shared" si="562"/>
        <v>1</v>
      </c>
      <c r="AR5464" s="180">
        <v>1</v>
      </c>
      <c r="AS5464" s="180">
        <v>0</v>
      </c>
      <c r="AT5464" s="180">
        <v>0</v>
      </c>
      <c r="AU5464" s="180">
        <v>0</v>
      </c>
      <c r="BA5464" s="180">
        <v>2</v>
      </c>
    </row>
    <row r="5465" spans="3:53" ht="15" x14ac:dyDescent="0.25">
      <c r="C5465" s="180" t="s">
        <v>953</v>
      </c>
      <c r="D5465" s="180" t="s">
        <v>950</v>
      </c>
      <c r="E5465" s="180">
        <v>8.73</v>
      </c>
      <c r="F5465" s="180">
        <v>6.85</v>
      </c>
      <c r="G5465" s="180">
        <v>7.64</v>
      </c>
      <c r="H5465" s="180">
        <v>-99999</v>
      </c>
      <c r="I5465" s="180">
        <v>-4.8159999999999998</v>
      </c>
      <c r="J5465" s="180" t="s">
        <v>78</v>
      </c>
      <c r="K5465" s="180">
        <v>53.39</v>
      </c>
      <c r="L5465" s="180">
        <v>8.7225050000000017</v>
      </c>
      <c r="M5465" s="180">
        <v>8.5927150514659448E-2</v>
      </c>
      <c r="N5465" s="180">
        <v>8.7269382978723407</v>
      </c>
      <c r="O5465" s="180">
        <v>3.5083347941238741E-2</v>
      </c>
      <c r="P5465" s="180">
        <v>798012</v>
      </c>
      <c r="Q5465" s="180">
        <v>1651000</v>
      </c>
      <c r="R5465" s="180">
        <v>0.48</v>
      </c>
      <c r="S5465" s="180">
        <v>28.295000000000002</v>
      </c>
      <c r="T5465" s="180">
        <v>7.7590000000000003</v>
      </c>
      <c r="U5465" s="180">
        <v>16.8004</v>
      </c>
      <c r="V5465" s="180">
        <f t="shared" si="564"/>
        <v>2.3990450397863921</v>
      </c>
      <c r="AC5465" s="180">
        <v>8.77</v>
      </c>
      <c r="AD5465" s="180">
        <v>8.67</v>
      </c>
      <c r="AH5465" s="85">
        <f>IF(AND(M5465&lt;Variables!$G$6,M5465&gt;Variables!$G$5),0,1)</f>
        <v>1</v>
      </c>
      <c r="AI5465" s="85">
        <f t="shared" si="563"/>
        <v>1</v>
      </c>
      <c r="AJ5465" s="85">
        <f>IF(I5465&gt;Variables!$G$7,0,1)</f>
        <v>1</v>
      </c>
      <c r="AK5465" s="85">
        <f>IF(F5465&gt;Variables!$G$8,0,1)</f>
        <v>1</v>
      </c>
      <c r="AL5465" s="85">
        <f>IF(G5465&gt;Variables!$G$9,0,1)</f>
        <v>1</v>
      </c>
      <c r="AM5465" s="85">
        <f>IF(AND(K5465&gt;Variables!$G$10,K5465&lt;Variables!$G$11),0,1)</f>
        <v>0</v>
      </c>
      <c r="AN5465" s="103">
        <f>IF(H5465&lt;Variables!$G$13,1,0)</f>
        <v>1</v>
      </c>
      <c r="AO5465" s="101">
        <f>IF(R5465&lt;Variables!$G$12,0,1)</f>
        <v>0</v>
      </c>
      <c r="AP5465" s="86">
        <f t="shared" si="562"/>
        <v>1</v>
      </c>
      <c r="AR5465" s="180">
        <v>0</v>
      </c>
      <c r="AS5465" s="180">
        <v>1</v>
      </c>
      <c r="AT5465" s="180">
        <v>0</v>
      </c>
      <c r="AU5465" s="180">
        <v>0</v>
      </c>
      <c r="BA5465" s="180">
        <v>-0.04</v>
      </c>
    </row>
    <row r="5466" spans="3:53" ht="15" x14ac:dyDescent="0.25">
      <c r="C5466" s="180" t="s">
        <v>953</v>
      </c>
      <c r="D5466" s="180" t="s">
        <v>226</v>
      </c>
      <c r="E5466" s="180">
        <v>4.32</v>
      </c>
      <c r="F5466" s="180">
        <v>19.89</v>
      </c>
      <c r="G5466" s="180">
        <v>27.84</v>
      </c>
      <c r="H5466" s="180">
        <v>76.45</v>
      </c>
      <c r="I5466" s="180">
        <v>603.93799999999999</v>
      </c>
      <c r="J5466" s="180" t="s">
        <v>76</v>
      </c>
      <c r="K5466" s="180">
        <v>77.37</v>
      </c>
      <c r="L5466" s="180">
        <v>4.2443249999999999</v>
      </c>
      <c r="M5466" s="180">
        <v>6.0239260659822254</v>
      </c>
      <c r="N5466" s="180">
        <v>4.1922100000000002</v>
      </c>
      <c r="O5466" s="180">
        <v>7.3419509041770272</v>
      </c>
      <c r="P5466" s="180">
        <v>8920000</v>
      </c>
      <c r="Q5466" s="180">
        <v>34730000</v>
      </c>
      <c r="R5466" s="180">
        <v>0.26</v>
      </c>
      <c r="S5466" s="180">
        <v>28.295000000000002</v>
      </c>
      <c r="T5466" s="180">
        <v>7.7590000000000003</v>
      </c>
      <c r="U5466" s="180">
        <v>16.8004</v>
      </c>
      <c r="V5466" s="180">
        <f t="shared" si="564"/>
        <v>2.0177725369263664</v>
      </c>
      <c r="AC5466" s="180">
        <v>4.63</v>
      </c>
      <c r="AD5466" s="180">
        <v>3.95</v>
      </c>
      <c r="AH5466" s="85">
        <f>IF(AND(M5466&lt;Variables!$G$6,M5466&gt;Variables!$G$5),0,1)</f>
        <v>1</v>
      </c>
      <c r="AI5466" s="85">
        <f t="shared" si="563"/>
        <v>0</v>
      </c>
      <c r="AJ5466" s="85">
        <f>IF(I5466&gt;Variables!$G$7,0,1)</f>
        <v>0</v>
      </c>
      <c r="AK5466" s="85">
        <f>IF(F5466&gt;Variables!$G$8,0,1)</f>
        <v>0</v>
      </c>
      <c r="AL5466" s="85">
        <f>IF(G5466&gt;Variables!$G$9,0,1)</f>
        <v>0</v>
      </c>
      <c r="AM5466" s="85">
        <f>IF(AND(K5466&gt;Variables!$G$10,K5466&lt;Variables!$G$11),0,1)</f>
        <v>1</v>
      </c>
      <c r="AN5466" s="103">
        <f>IF(H5466&lt;Variables!$G$13,1,0)</f>
        <v>1</v>
      </c>
      <c r="AO5466" s="101">
        <f>IF(R5466&lt;Variables!$G$12,0,1)</f>
        <v>0</v>
      </c>
      <c r="AP5466" s="86">
        <f t="shared" si="562"/>
        <v>0</v>
      </c>
      <c r="AR5466" s="180">
        <v>1</v>
      </c>
      <c r="AS5466" s="180">
        <v>0</v>
      </c>
      <c r="AT5466" s="180">
        <v>0</v>
      </c>
      <c r="AU5466" s="180">
        <v>0</v>
      </c>
      <c r="BA5466" s="180">
        <v>2</v>
      </c>
    </row>
    <row r="5467" spans="3:53" ht="15" x14ac:dyDescent="0.25">
      <c r="C5467" s="180" t="s">
        <v>953</v>
      </c>
      <c r="D5467" s="180" t="s">
        <v>930</v>
      </c>
      <c r="E5467" s="180">
        <v>37.1</v>
      </c>
      <c r="F5467" s="180">
        <v>9.15</v>
      </c>
      <c r="G5467" s="180">
        <v>6.5</v>
      </c>
      <c r="H5467" s="180">
        <v>1570</v>
      </c>
      <c r="I5467" s="180">
        <v>-52.420999999999999</v>
      </c>
      <c r="J5467" s="180" t="s">
        <v>78</v>
      </c>
      <c r="K5467" s="180">
        <v>38.56</v>
      </c>
      <c r="L5467" s="180">
        <v>37.712584999999997</v>
      </c>
      <c r="M5467" s="180">
        <v>-1.07546327041756</v>
      </c>
      <c r="N5467" s="180">
        <v>38.764077999999998</v>
      </c>
      <c r="O5467" s="180">
        <v>-3.7588356931899751</v>
      </c>
      <c r="P5467" s="180">
        <v>3904000</v>
      </c>
      <c r="Q5467" s="180">
        <v>2643000</v>
      </c>
      <c r="R5467" s="180">
        <v>1.48</v>
      </c>
      <c r="S5467" s="180">
        <v>28.295000000000002</v>
      </c>
      <c r="T5467" s="180">
        <v>7.7590000000000003</v>
      </c>
      <c r="U5467" s="180">
        <v>16.8004</v>
      </c>
      <c r="V5467" s="180">
        <f t="shared" si="564"/>
        <v>2.2409117151692466</v>
      </c>
      <c r="AC5467" s="180">
        <v>40.44</v>
      </c>
      <c r="AD5467" s="180">
        <v>36.799999999999997</v>
      </c>
      <c r="AH5467" s="85">
        <f>IF(AND(M5467&lt;Variables!$G$6,M5467&gt;Variables!$G$5),0,1)</f>
        <v>1</v>
      </c>
      <c r="AI5467" s="85">
        <f t="shared" si="563"/>
        <v>1</v>
      </c>
      <c r="AJ5467" s="85">
        <f>IF(I5467&gt;Variables!$G$7,0,1)</f>
        <v>1</v>
      </c>
      <c r="AK5467" s="85">
        <f>IF(F5467&gt;Variables!$G$8,0,1)</f>
        <v>0</v>
      </c>
      <c r="AL5467" s="85">
        <f>IF(G5467&gt;Variables!$G$9,0,1)</f>
        <v>1</v>
      </c>
      <c r="AM5467" s="85">
        <f>IF(AND(K5467&gt;Variables!$G$10,K5467&lt;Variables!$G$11),0,1)</f>
        <v>1</v>
      </c>
      <c r="AN5467" s="103">
        <f>IF(H5467&lt;Variables!$G$13,1,0)</f>
        <v>1</v>
      </c>
      <c r="AO5467" s="101">
        <f>IF(R5467&lt;Variables!$G$12,0,1)</f>
        <v>0</v>
      </c>
      <c r="AP5467" s="86">
        <f t="shared" si="562"/>
        <v>1</v>
      </c>
      <c r="AR5467" s="180">
        <v>1</v>
      </c>
      <c r="AS5467" s="180">
        <v>0</v>
      </c>
      <c r="AT5467" s="180">
        <v>0</v>
      </c>
      <c r="AU5467" s="180">
        <v>0</v>
      </c>
      <c r="BA5467" s="180">
        <v>2</v>
      </c>
    </row>
    <row r="5468" spans="3:53" ht="15" x14ac:dyDescent="0.25">
      <c r="C5468" s="180" t="s">
        <v>953</v>
      </c>
      <c r="D5468" s="180" t="s">
        <v>609</v>
      </c>
      <c r="E5468" s="180">
        <v>101.53</v>
      </c>
      <c r="F5468" s="180">
        <v>7.09</v>
      </c>
      <c r="G5468" s="180">
        <v>5.8</v>
      </c>
      <c r="H5468" s="180">
        <v>6740</v>
      </c>
      <c r="I5468" s="180">
        <v>-78.617999999999995</v>
      </c>
      <c r="J5468" s="180" t="s">
        <v>78</v>
      </c>
      <c r="K5468" s="180">
        <v>29.65</v>
      </c>
      <c r="L5468" s="180">
        <v>102.74265</v>
      </c>
      <c r="M5468" s="180">
        <v>-1.18349098451324</v>
      </c>
      <c r="N5468" s="180">
        <v>103.68931000000001</v>
      </c>
      <c r="O5468" s="180">
        <v>-2.085663411204107</v>
      </c>
      <c r="P5468" s="180">
        <v>827594</v>
      </c>
      <c r="Q5468" s="180">
        <v>875384</v>
      </c>
      <c r="R5468" s="180">
        <v>0.95</v>
      </c>
      <c r="S5468" s="180">
        <v>28.295000000000002</v>
      </c>
      <c r="T5468" s="180">
        <v>7.7590000000000003</v>
      </c>
      <c r="U5468" s="180">
        <v>16.8004</v>
      </c>
      <c r="V5468" s="180">
        <f t="shared" si="564"/>
        <v>2.1173900536447134</v>
      </c>
      <c r="AC5468" s="180">
        <v>112.85</v>
      </c>
      <c r="AD5468" s="180">
        <v>100.22</v>
      </c>
      <c r="AH5468" s="85">
        <f>IF(AND(M5468&lt;Variables!$G$6,M5468&gt;Variables!$G$5),0,1)</f>
        <v>1</v>
      </c>
      <c r="AI5468" s="85">
        <f t="shared" si="563"/>
        <v>1</v>
      </c>
      <c r="AJ5468" s="85">
        <f>IF(I5468&gt;Variables!$G$7,0,1)</f>
        <v>1</v>
      </c>
      <c r="AK5468" s="85">
        <f>IF(F5468&gt;Variables!$G$8,0,1)</f>
        <v>1</v>
      </c>
      <c r="AL5468" s="85">
        <f>IF(G5468&gt;Variables!$G$9,0,1)</f>
        <v>1</v>
      </c>
      <c r="AM5468" s="85">
        <f>IF(AND(K5468&gt;Variables!$G$10,K5468&lt;Variables!$G$11),0,1)</f>
        <v>1</v>
      </c>
      <c r="AN5468" s="103">
        <f>IF(H5468&lt;Variables!$G$13,1,0)</f>
        <v>0</v>
      </c>
      <c r="AO5468" s="101">
        <f>IF(R5468&lt;Variables!$G$12,0,1)</f>
        <v>0</v>
      </c>
      <c r="AP5468" s="86">
        <f t="shared" si="562"/>
        <v>1</v>
      </c>
      <c r="AR5468" s="180">
        <v>0</v>
      </c>
      <c r="AS5468" s="180">
        <v>1</v>
      </c>
      <c r="AT5468" s="180">
        <v>0</v>
      </c>
      <c r="AU5468" s="180">
        <v>0</v>
      </c>
      <c r="BA5468" s="180">
        <v>0.76</v>
      </c>
    </row>
    <row r="5469" spans="3:53" ht="15" x14ac:dyDescent="0.25">
      <c r="C5469" s="180" t="s">
        <v>953</v>
      </c>
      <c r="D5469" s="180" t="s">
        <v>933</v>
      </c>
      <c r="E5469" s="180">
        <v>36.33</v>
      </c>
      <c r="F5469" s="180">
        <v>9.3000000000000007</v>
      </c>
      <c r="G5469" s="180">
        <v>8.73</v>
      </c>
      <c r="H5469" s="180">
        <v>5580</v>
      </c>
      <c r="I5469" s="180">
        <v>-48.828000000000003</v>
      </c>
      <c r="J5469" s="180" t="s">
        <v>78</v>
      </c>
      <c r="K5469" s="180">
        <v>59.19</v>
      </c>
      <c r="L5469" s="180">
        <v>35.951605000000001</v>
      </c>
      <c r="M5469" s="180">
        <v>1.163772799573195</v>
      </c>
      <c r="N5469" s="180">
        <v>36.382382</v>
      </c>
      <c r="O5469" s="180">
        <v>-3.403295584110555E-2</v>
      </c>
      <c r="P5469" s="180">
        <v>4973000</v>
      </c>
      <c r="Q5469" s="180">
        <v>5093000</v>
      </c>
      <c r="R5469" s="180">
        <v>0.98</v>
      </c>
      <c r="S5469" s="180">
        <v>28.295000000000002</v>
      </c>
      <c r="T5469" s="180">
        <v>7.7590000000000003</v>
      </c>
      <c r="U5469" s="180">
        <v>16.8004</v>
      </c>
      <c r="V5469" s="180">
        <f t="shared" si="564"/>
        <v>2.4010629391940084</v>
      </c>
      <c r="AC5469" s="180">
        <v>36.700000000000003</v>
      </c>
      <c r="AD5469" s="180">
        <v>34.83</v>
      </c>
      <c r="AH5469" s="85">
        <f>IF(AND(M5469&lt;Variables!$G$6,M5469&gt;Variables!$G$5),0,1)</f>
        <v>1</v>
      </c>
      <c r="AI5469" s="85">
        <f t="shared" si="563"/>
        <v>1</v>
      </c>
      <c r="AJ5469" s="85">
        <f>IF(I5469&gt;Variables!$G$7,0,1)</f>
        <v>1</v>
      </c>
      <c r="AK5469" s="85">
        <f>IF(F5469&gt;Variables!$G$8,0,1)</f>
        <v>0</v>
      </c>
      <c r="AL5469" s="85">
        <f>IF(G5469&gt;Variables!$G$9,0,1)</f>
        <v>1</v>
      </c>
      <c r="AM5469" s="85">
        <f>IF(AND(K5469&gt;Variables!$G$10,K5469&lt;Variables!$G$11),0,1)</f>
        <v>0</v>
      </c>
      <c r="AN5469" s="103">
        <f>IF(H5469&lt;Variables!$G$13,1,0)</f>
        <v>0</v>
      </c>
      <c r="AO5469" s="101">
        <f>IF(R5469&lt;Variables!$G$12,0,1)</f>
        <v>0</v>
      </c>
      <c r="AP5469" s="86">
        <f t="shared" si="562"/>
        <v>1</v>
      </c>
      <c r="AR5469" s="180">
        <v>0</v>
      </c>
      <c r="AS5469" s="180">
        <v>1</v>
      </c>
      <c r="AT5469" s="180">
        <v>0</v>
      </c>
      <c r="AU5469" s="180">
        <v>0</v>
      </c>
      <c r="BA5469" s="180">
        <v>0.67</v>
      </c>
    </row>
    <row r="5470" spans="3:53" ht="15" x14ac:dyDescent="0.25">
      <c r="C5470" s="180" t="s">
        <v>953</v>
      </c>
      <c r="D5470" s="180" t="s">
        <v>336</v>
      </c>
      <c r="E5470" s="180">
        <v>11.84</v>
      </c>
      <c r="F5470" s="180">
        <v>16.05</v>
      </c>
      <c r="G5470" s="180">
        <v>14.38</v>
      </c>
      <c r="H5470" s="180">
        <v>1970</v>
      </c>
      <c r="I5470" s="180">
        <v>-37.866</v>
      </c>
      <c r="J5470" s="180" t="s">
        <v>78</v>
      </c>
      <c r="K5470" s="180">
        <v>51.57</v>
      </c>
      <c r="L5470" s="180">
        <v>11.705349999999999</v>
      </c>
      <c r="M5470" s="180">
        <v>0.55231154984686759</v>
      </c>
      <c r="N5470" s="180">
        <v>11.889218</v>
      </c>
      <c r="O5470" s="180">
        <v>-1.0027404661938091</v>
      </c>
      <c r="P5470" s="180">
        <v>10760000</v>
      </c>
      <c r="Q5470" s="180">
        <v>4100000</v>
      </c>
      <c r="R5470" s="180">
        <v>2.62</v>
      </c>
      <c r="S5470" s="180">
        <v>28.295000000000002</v>
      </c>
      <c r="T5470" s="180">
        <v>7.7590000000000003</v>
      </c>
      <c r="U5470" s="180">
        <v>16.8004</v>
      </c>
      <c r="V5470" s="180">
        <f t="shared" si="564"/>
        <v>2.3664008307671276</v>
      </c>
      <c r="AC5470" s="180">
        <v>12.54</v>
      </c>
      <c r="AD5470" s="180">
        <v>11.7</v>
      </c>
      <c r="AH5470" s="85">
        <f>IF(AND(M5470&lt;Variables!$G$6,M5470&gt;Variables!$G$5),0,1)</f>
        <v>1</v>
      </c>
      <c r="AI5470" s="85">
        <f t="shared" si="563"/>
        <v>1</v>
      </c>
      <c r="AJ5470" s="85">
        <f>IF(I5470&gt;Variables!$G$7,0,1)</f>
        <v>1</v>
      </c>
      <c r="AK5470" s="85">
        <f>IF(F5470&gt;Variables!$G$8,0,1)</f>
        <v>0</v>
      </c>
      <c r="AL5470" s="85">
        <f>IF(G5470&gt;Variables!$G$9,0,1)</f>
        <v>0</v>
      </c>
      <c r="AM5470" s="85">
        <f>IF(AND(K5470&gt;Variables!$G$10,K5470&lt;Variables!$G$11),0,1)</f>
        <v>0</v>
      </c>
      <c r="AN5470" s="103">
        <f>IF(H5470&lt;Variables!$G$13,1,0)</f>
        <v>1</v>
      </c>
      <c r="AO5470" s="101">
        <f>IF(R5470&lt;Variables!$G$12,0,1)</f>
        <v>1</v>
      </c>
      <c r="AP5470" s="86">
        <f t="shared" si="562"/>
        <v>1</v>
      </c>
      <c r="AR5470" s="180">
        <v>1</v>
      </c>
      <c r="AS5470" s="180">
        <v>0</v>
      </c>
      <c r="AT5470" s="180">
        <v>0</v>
      </c>
      <c r="AU5470" s="180">
        <v>0</v>
      </c>
      <c r="BA5470" s="180">
        <v>1.24</v>
      </c>
    </row>
    <row r="5471" spans="3:53" ht="15" x14ac:dyDescent="0.25">
      <c r="C5471" s="180" t="s">
        <v>953</v>
      </c>
      <c r="D5471" s="180" t="s">
        <v>114</v>
      </c>
      <c r="E5471" s="180">
        <v>28.85</v>
      </c>
      <c r="F5471" s="180">
        <v>11.38</v>
      </c>
      <c r="G5471" s="180">
        <v>-0.79</v>
      </c>
      <c r="H5471" s="180">
        <v>6070</v>
      </c>
      <c r="I5471" s="180">
        <v>-21.225000000000001</v>
      </c>
      <c r="J5471" s="180" t="s">
        <v>78</v>
      </c>
      <c r="K5471" s="180">
        <v>71.08</v>
      </c>
      <c r="L5471" s="180">
        <v>28.606069999999999</v>
      </c>
      <c r="M5471" s="180">
        <v>0.57306019316879453</v>
      </c>
      <c r="N5471" s="180">
        <v>28.490145999999999</v>
      </c>
      <c r="O5471" s="180">
        <v>0.98228348847352442</v>
      </c>
      <c r="P5471" s="180">
        <v>2069000</v>
      </c>
      <c r="Q5471" s="180">
        <v>1309000</v>
      </c>
      <c r="R5471" s="180">
        <v>1.58</v>
      </c>
      <c r="S5471" s="180">
        <v>28.295000000000002</v>
      </c>
      <c r="T5471" s="180">
        <v>7.7590000000000003</v>
      </c>
      <c r="U5471" s="180">
        <v>16.8004</v>
      </c>
      <c r="V5471" s="180">
        <f t="shared" si="564"/>
        <v>2.5356018805552805</v>
      </c>
      <c r="AC5471" s="180">
        <v>29.52</v>
      </c>
      <c r="AD5471" s="180">
        <v>28.65</v>
      </c>
      <c r="AH5471" s="85">
        <f>IF(AND(M5471&lt;Variables!$G$6,M5471&gt;Variables!$G$5),0,1)</f>
        <v>1</v>
      </c>
      <c r="AI5471" s="85">
        <f t="shared" si="563"/>
        <v>0</v>
      </c>
      <c r="AJ5471" s="85">
        <f>IF(I5471&gt;Variables!$G$7,0,1)</f>
        <v>1</v>
      </c>
      <c r="AK5471" s="85">
        <f>IF(F5471&gt;Variables!$G$8,0,1)</f>
        <v>0</v>
      </c>
      <c r="AL5471" s="85">
        <f>IF(G5471&gt;Variables!$G$9,0,1)</f>
        <v>1</v>
      </c>
      <c r="AM5471" s="85">
        <f>IF(AND(K5471&gt;Variables!$G$10,K5471&lt;Variables!$G$11),0,1)</f>
        <v>0</v>
      </c>
      <c r="AN5471" s="103">
        <f>IF(H5471&lt;Variables!$G$13,1,0)</f>
        <v>0</v>
      </c>
      <c r="AO5471" s="101">
        <f>IF(R5471&lt;Variables!$G$12,0,1)</f>
        <v>0</v>
      </c>
      <c r="AP5471" s="86">
        <f t="shared" si="562"/>
        <v>1</v>
      </c>
      <c r="AR5471" s="180">
        <v>0</v>
      </c>
      <c r="AS5471" s="180">
        <v>0</v>
      </c>
      <c r="AT5471" s="180">
        <v>0</v>
      </c>
      <c r="AU5471" s="180">
        <v>1</v>
      </c>
      <c r="BA5471" s="180">
        <v>-0.09</v>
      </c>
    </row>
    <row r="5472" spans="3:53" ht="15" x14ac:dyDescent="0.25">
      <c r="C5472" s="180" t="s">
        <v>953</v>
      </c>
      <c r="D5472" s="180" t="s">
        <v>952</v>
      </c>
      <c r="E5472" s="180">
        <v>9.09</v>
      </c>
      <c r="F5472" s="180">
        <v>12.03</v>
      </c>
      <c r="G5472" s="180">
        <v>12.03</v>
      </c>
      <c r="H5472" s="180">
        <v>1430</v>
      </c>
      <c r="I5472" s="180">
        <v>-72.599000000000004</v>
      </c>
      <c r="J5472" s="180" t="s">
        <v>78</v>
      </c>
      <c r="K5472" s="180">
        <v>50.07</v>
      </c>
      <c r="L5472" s="180">
        <v>9.1330149999999986</v>
      </c>
      <c r="M5472" s="180">
        <v>-1.2582372852776229</v>
      </c>
      <c r="N5472" s="180">
        <v>8.8779859999999999</v>
      </c>
      <c r="O5472" s="180">
        <v>1.5782183031151491</v>
      </c>
      <c r="P5472" s="180">
        <v>3500000</v>
      </c>
      <c r="Q5472" s="180">
        <v>1270000</v>
      </c>
      <c r="R5472" s="180">
        <v>2.76</v>
      </c>
      <c r="S5472" s="180">
        <v>28.295000000000002</v>
      </c>
      <c r="T5472" s="180">
        <v>7.7590000000000003</v>
      </c>
      <c r="U5472" s="180">
        <v>16.8004</v>
      </c>
      <c r="V5472" s="180">
        <f t="shared" si="564"/>
        <v>2.4006937346668096</v>
      </c>
      <c r="AC5472" s="180">
        <v>13.14</v>
      </c>
      <c r="AD5472" s="180">
        <v>8.9</v>
      </c>
      <c r="AH5472" s="85">
        <f>IF(AND(M5472&lt;Variables!$G$6,M5472&gt;Variables!$G$5),0,1)</f>
        <v>1</v>
      </c>
      <c r="AI5472" s="85">
        <f t="shared" si="563"/>
        <v>0</v>
      </c>
      <c r="AJ5472" s="85">
        <f>IF(I5472&gt;Variables!$G$7,0,1)</f>
        <v>1</v>
      </c>
      <c r="AK5472" s="85">
        <f>IF(F5472&gt;Variables!$G$8,0,1)</f>
        <v>0</v>
      </c>
      <c r="AL5472" s="85">
        <f>IF(G5472&gt;Variables!$G$9,0,1)</f>
        <v>0</v>
      </c>
      <c r="AM5472" s="85">
        <f>IF(AND(K5472&gt;Variables!$G$10,K5472&lt;Variables!$G$11),0,1)</f>
        <v>0</v>
      </c>
      <c r="AN5472" s="103">
        <f>IF(H5472&lt;Variables!$G$13,1,0)</f>
        <v>1</v>
      </c>
      <c r="AO5472" s="101">
        <f>IF(R5472&lt;Variables!$G$12,0,1)</f>
        <v>1</v>
      </c>
      <c r="AP5472" s="86">
        <f t="shared" si="562"/>
        <v>1</v>
      </c>
      <c r="AR5472" s="180">
        <v>1</v>
      </c>
      <c r="AS5472" s="180">
        <v>0</v>
      </c>
      <c r="AT5472" s="180">
        <v>0</v>
      </c>
      <c r="AU5472" s="180">
        <v>0</v>
      </c>
      <c r="BA5472" s="180">
        <v>2</v>
      </c>
    </row>
    <row r="5473" spans="3:53" ht="15" x14ac:dyDescent="0.25">
      <c r="C5473" s="180" t="s">
        <v>953</v>
      </c>
      <c r="D5473" s="180" t="s">
        <v>928</v>
      </c>
      <c r="E5473" s="180">
        <v>10.33</v>
      </c>
      <c r="F5473" s="180">
        <v>15.51</v>
      </c>
      <c r="G5473" s="180">
        <v>14.19</v>
      </c>
      <c r="H5473" s="180">
        <v>2170</v>
      </c>
      <c r="I5473" s="180">
        <v>-54.822000000000003</v>
      </c>
      <c r="J5473" s="180" t="s">
        <v>78</v>
      </c>
      <c r="K5473" s="180">
        <v>54.39</v>
      </c>
      <c r="L5473" s="180">
        <v>10.231680000000001</v>
      </c>
      <c r="M5473" s="180">
        <v>0.78208075311189673</v>
      </c>
      <c r="N5473" s="180">
        <v>10.332366</v>
      </c>
      <c r="O5473" s="180">
        <v>-0.20001227211659039</v>
      </c>
      <c r="P5473" s="180">
        <v>6647000</v>
      </c>
      <c r="Q5473" s="180">
        <v>5087000</v>
      </c>
      <c r="R5473" s="180">
        <v>1.31</v>
      </c>
      <c r="S5473" s="180">
        <v>28.295000000000002</v>
      </c>
      <c r="T5473" s="180">
        <v>7.7590000000000003</v>
      </c>
      <c r="U5473" s="180">
        <v>16.8004</v>
      </c>
      <c r="V5473" s="180">
        <f t="shared" si="564"/>
        <v>2.3822308303652968</v>
      </c>
      <c r="AC5473" s="180">
        <v>11.92</v>
      </c>
      <c r="AD5473" s="180">
        <v>10.28</v>
      </c>
      <c r="AH5473" s="85">
        <f>IF(AND(M5473&lt;Variables!$G$6,M5473&gt;Variables!$G$5),0,1)</f>
        <v>1</v>
      </c>
      <c r="AI5473" s="85">
        <f t="shared" si="563"/>
        <v>1</v>
      </c>
      <c r="AJ5473" s="85">
        <f>IF(I5473&gt;Variables!$G$7,0,1)</f>
        <v>1</v>
      </c>
      <c r="AK5473" s="85">
        <f>IF(F5473&gt;Variables!$G$8,0,1)</f>
        <v>0</v>
      </c>
      <c r="AL5473" s="85">
        <f>IF(G5473&gt;Variables!$G$9,0,1)</f>
        <v>0</v>
      </c>
      <c r="AM5473" s="85">
        <f>IF(AND(K5473&gt;Variables!$G$10,K5473&lt;Variables!$G$11),0,1)</f>
        <v>0</v>
      </c>
      <c r="AN5473" s="103">
        <f>IF(H5473&lt;Variables!$G$13,1,0)</f>
        <v>1</v>
      </c>
      <c r="AO5473" s="101">
        <f>IF(R5473&lt;Variables!$G$12,0,1)</f>
        <v>0</v>
      </c>
      <c r="AP5473" s="86">
        <f t="shared" si="562"/>
        <v>1</v>
      </c>
      <c r="AR5473" s="180">
        <v>1</v>
      </c>
      <c r="AS5473" s="180">
        <v>0</v>
      </c>
      <c r="AT5473" s="180">
        <v>0</v>
      </c>
      <c r="AU5473" s="180">
        <v>0</v>
      </c>
      <c r="BA5473" s="180">
        <v>2</v>
      </c>
    </row>
    <row r="5474" spans="3:53" ht="15" x14ac:dyDescent="0.25">
      <c r="C5474" s="180" t="s">
        <v>953</v>
      </c>
      <c r="D5474" s="180" t="s">
        <v>918</v>
      </c>
      <c r="E5474" s="180">
        <v>21.83</v>
      </c>
      <c r="F5474" s="180">
        <v>15.52</v>
      </c>
      <c r="G5474" s="180">
        <v>12.05</v>
      </c>
      <c r="H5474" s="180">
        <v>2140</v>
      </c>
      <c r="I5474" s="180">
        <v>3.09</v>
      </c>
      <c r="J5474" s="180" t="s">
        <v>78</v>
      </c>
      <c r="K5474" s="180">
        <v>73.88</v>
      </c>
      <c r="L5474" s="180">
        <v>21.48734</v>
      </c>
      <c r="M5474" s="180">
        <v>1.687784528005801</v>
      </c>
      <c r="N5474" s="180">
        <v>21.240869387755101</v>
      </c>
      <c r="O5474" s="180">
        <v>2.8677291928363871</v>
      </c>
      <c r="P5474" s="180">
        <v>686634</v>
      </c>
      <c r="Q5474" s="180">
        <v>481143</v>
      </c>
      <c r="R5474" s="180">
        <v>1.43</v>
      </c>
      <c r="S5474" s="180">
        <v>28.295000000000002</v>
      </c>
      <c r="T5474" s="180">
        <v>7.7590000000000003</v>
      </c>
      <c r="U5474" s="180">
        <v>16.8004</v>
      </c>
      <c r="V5474" s="180">
        <f t="shared" si="564"/>
        <v>2.4541155996727366</v>
      </c>
      <c r="AC5474" s="180">
        <v>22.47</v>
      </c>
      <c r="AD5474" s="180">
        <v>21.57</v>
      </c>
      <c r="AH5474" s="85">
        <f>IF(AND(M5474&lt;Variables!$G$6,M5474&gt;Variables!$G$5),0,1)</f>
        <v>1</v>
      </c>
      <c r="AI5474" s="85">
        <f t="shared" si="563"/>
        <v>0</v>
      </c>
      <c r="AJ5474" s="85">
        <f>IF(I5474&gt;Variables!$G$7,0,1)</f>
        <v>0</v>
      </c>
      <c r="AK5474" s="85">
        <f>IF(F5474&gt;Variables!$G$8,0,1)</f>
        <v>0</v>
      </c>
      <c r="AL5474" s="85">
        <f>IF(G5474&gt;Variables!$G$9,0,1)</f>
        <v>0</v>
      </c>
      <c r="AM5474" s="85">
        <f>IF(AND(K5474&gt;Variables!$G$10,K5474&lt;Variables!$G$11),0,1)</f>
        <v>0</v>
      </c>
      <c r="AN5474" s="103">
        <f>IF(H5474&lt;Variables!$G$13,1,0)</f>
        <v>1</v>
      </c>
      <c r="AO5474" s="101">
        <f>IF(R5474&lt;Variables!$G$12,0,1)</f>
        <v>0</v>
      </c>
      <c r="AP5474" s="86">
        <f t="shared" si="562"/>
        <v>1</v>
      </c>
      <c r="AR5474" s="180">
        <v>0</v>
      </c>
      <c r="AS5474" s="180">
        <v>1</v>
      </c>
      <c r="AT5474" s="180">
        <v>0</v>
      </c>
      <c r="AU5474" s="180">
        <v>0</v>
      </c>
      <c r="BA5474" s="180">
        <v>0.55000000000000004</v>
      </c>
    </row>
    <row r="5475" spans="3:53" ht="15" x14ac:dyDescent="0.25">
      <c r="C5475" s="180" t="s">
        <v>953</v>
      </c>
      <c r="D5475" s="180" t="s">
        <v>917</v>
      </c>
      <c r="E5475" s="180">
        <v>6.5</v>
      </c>
      <c r="F5475" s="180">
        <v>17.78</v>
      </c>
      <c r="G5475" s="180">
        <v>5.48</v>
      </c>
      <c r="H5475" s="180">
        <v>630.01</v>
      </c>
      <c r="I5475" s="180">
        <v>-68.239000000000004</v>
      </c>
      <c r="J5475" s="180" t="s">
        <v>78</v>
      </c>
      <c r="K5475" s="180">
        <v>44.14</v>
      </c>
      <c r="L5475" s="180">
        <v>6.4668550000000007</v>
      </c>
      <c r="M5475" s="180">
        <v>0.47078525805819649</v>
      </c>
      <c r="N5475" s="180">
        <v>6.7829800000000002</v>
      </c>
      <c r="O5475" s="180">
        <v>-4.2117181533780164</v>
      </c>
      <c r="P5475" s="180">
        <v>26290000</v>
      </c>
      <c r="Q5475" s="180">
        <v>4690000</v>
      </c>
      <c r="R5475" s="180">
        <v>5.61</v>
      </c>
      <c r="S5475" s="180">
        <v>28.295000000000002</v>
      </c>
      <c r="T5475" s="180">
        <v>7.7590000000000003</v>
      </c>
      <c r="U5475" s="180">
        <v>16.8004</v>
      </c>
      <c r="V5475" s="180">
        <f t="shared" si="564"/>
        <v>2.3020174023465811</v>
      </c>
      <c r="AC5475" s="180">
        <v>7.2</v>
      </c>
      <c r="AD5475" s="180">
        <v>6.33</v>
      </c>
      <c r="AH5475" s="85">
        <f>IF(AND(M5475&lt;Variables!$G$6,M5475&gt;Variables!$G$5),0,1)</f>
        <v>1</v>
      </c>
      <c r="AI5475" s="85">
        <f t="shared" si="563"/>
        <v>1</v>
      </c>
      <c r="AJ5475" s="85">
        <f>IF(I5475&gt;Variables!$G$7,0,1)</f>
        <v>1</v>
      </c>
      <c r="AK5475" s="85">
        <f>IF(F5475&gt;Variables!$G$8,0,1)</f>
        <v>0</v>
      </c>
      <c r="AL5475" s="85">
        <f>IF(G5475&gt;Variables!$G$9,0,1)</f>
        <v>1</v>
      </c>
      <c r="AM5475" s="85">
        <f>IF(AND(K5475&gt;Variables!$G$10,K5475&lt;Variables!$G$11),0,1)</f>
        <v>1</v>
      </c>
      <c r="AN5475" s="103">
        <f>IF(H5475&lt;Variables!$G$13,1,0)</f>
        <v>1</v>
      </c>
      <c r="AO5475" s="101">
        <f>IF(R5475&lt;Variables!$G$12,0,1)</f>
        <v>1</v>
      </c>
      <c r="AP5475" s="86">
        <f t="shared" si="562"/>
        <v>1</v>
      </c>
      <c r="AR5475" s="180">
        <v>0</v>
      </c>
      <c r="AS5475" s="180">
        <v>0</v>
      </c>
      <c r="AT5475" s="180">
        <v>1</v>
      </c>
      <c r="AU5475" s="180">
        <v>0</v>
      </c>
      <c r="BA5475" s="180">
        <v>-2.25</v>
      </c>
    </row>
    <row r="5476" spans="3:53" ht="15" x14ac:dyDescent="0.25">
      <c r="C5476" s="177" t="s">
        <v>953</v>
      </c>
      <c r="D5476" s="177" t="s">
        <v>817</v>
      </c>
      <c r="E5476" s="177">
        <v>3.19</v>
      </c>
      <c r="F5476" s="177">
        <v>19.28</v>
      </c>
      <c r="G5476" s="177">
        <v>19.03</v>
      </c>
      <c r="H5476" s="177">
        <v>57.82</v>
      </c>
      <c r="I5476" s="177">
        <v>-56.265999999999998</v>
      </c>
      <c r="J5476" s="177" t="s">
        <v>78</v>
      </c>
      <c r="K5476" s="177">
        <v>47.32</v>
      </c>
      <c r="L5476" s="177">
        <v>3.169915</v>
      </c>
      <c r="M5476" s="177">
        <v>0.63361320413952615</v>
      </c>
      <c r="N5476" s="177">
        <v>3.2876319999999999</v>
      </c>
      <c r="O5476" s="177">
        <v>-2.9696754381268931</v>
      </c>
      <c r="P5476" s="177">
        <v>12140000</v>
      </c>
      <c r="Q5476" s="177">
        <v>3230000</v>
      </c>
      <c r="R5476" s="177">
        <v>3.76</v>
      </c>
      <c r="S5476" s="177">
        <v>28.295000000000002</v>
      </c>
      <c r="T5476" s="177">
        <v>7.7590000000000003</v>
      </c>
      <c r="U5476" s="177">
        <v>16.8004</v>
      </c>
      <c r="V5476" s="177">
        <f t="shared" si="564"/>
        <v>2.3276653215142997</v>
      </c>
      <c r="AC5476" s="178">
        <v>3.37</v>
      </c>
      <c r="AD5476" s="178">
        <v>3.03</v>
      </c>
      <c r="AH5476" s="85">
        <f>IF(AND(M5476&lt;Variables!$G$6,M5476&gt;Variables!$G$5),0,1)</f>
        <v>1</v>
      </c>
      <c r="AI5476" s="85">
        <f t="shared" si="563"/>
        <v>1</v>
      </c>
      <c r="AJ5476" s="85">
        <f>IF(I5476&gt;Variables!$G$7,0,1)</f>
        <v>1</v>
      </c>
      <c r="AK5476" s="85">
        <f>IF(F5476&gt;Variables!$G$8,0,1)</f>
        <v>0</v>
      </c>
      <c r="AL5476" s="85">
        <f>IF(G5476&gt;Variables!$G$9,0,1)</f>
        <v>0</v>
      </c>
      <c r="AM5476" s="85">
        <f>IF(AND(K5476&gt;Variables!$G$10,K5476&lt;Variables!$G$11),0,1)</f>
        <v>1</v>
      </c>
      <c r="AN5476" s="103">
        <f>IF(H5476&lt;Variables!$G$13,1,0)</f>
        <v>1</v>
      </c>
      <c r="AO5476" s="101">
        <f>IF(R5476&lt;Variables!$G$12,0,1)</f>
        <v>1</v>
      </c>
      <c r="AP5476" s="86">
        <f t="shared" si="562"/>
        <v>1</v>
      </c>
      <c r="AR5476" s="179">
        <v>1</v>
      </c>
      <c r="AS5476" s="179">
        <v>0</v>
      </c>
      <c r="AT5476" s="179">
        <v>0</v>
      </c>
      <c r="AU5476" s="179">
        <v>0</v>
      </c>
      <c r="BA5476" s="180">
        <v>2</v>
      </c>
    </row>
    <row r="5477" spans="3:53" ht="15" x14ac:dyDescent="0.25">
      <c r="C5477" s="180" t="s">
        <v>953</v>
      </c>
      <c r="D5477" s="180" t="s">
        <v>932</v>
      </c>
      <c r="E5477" s="180">
        <v>3.85</v>
      </c>
      <c r="F5477" s="180">
        <v>33.369999999999997</v>
      </c>
      <c r="G5477" s="180">
        <v>11.33</v>
      </c>
      <c r="H5477" s="180">
        <v>13.08</v>
      </c>
      <c r="I5477" s="180">
        <v>-19.71</v>
      </c>
      <c r="J5477" s="180" t="s">
        <v>78</v>
      </c>
      <c r="K5477" s="180">
        <v>50.75</v>
      </c>
      <c r="L5477" s="180">
        <v>3.7688350000000002</v>
      </c>
      <c r="M5477" s="180">
        <v>2.12970321067385</v>
      </c>
      <c r="N5477" s="180">
        <v>4.0320119999999999</v>
      </c>
      <c r="O5477" s="180">
        <v>-4.5364944350364027</v>
      </c>
      <c r="P5477" s="180">
        <v>12410000</v>
      </c>
      <c r="Q5477" s="180">
        <v>276860</v>
      </c>
      <c r="R5477" s="180">
        <v>44.82</v>
      </c>
      <c r="S5477" s="180">
        <v>28.295000000000002</v>
      </c>
      <c r="T5477" s="180">
        <v>7.7590000000000003</v>
      </c>
      <c r="U5477" s="180">
        <v>16.8004</v>
      </c>
      <c r="V5477" s="180">
        <f t="shared" si="564"/>
        <v>2.3147847793681602</v>
      </c>
      <c r="AC5477" s="180">
        <v>4.33</v>
      </c>
      <c r="AD5477" s="180">
        <v>3.6</v>
      </c>
      <c r="AH5477" s="85">
        <f>IF(AND(M5477&lt;Variables!$G$6,M5477&gt;Variables!$G$5),0,1)</f>
        <v>1</v>
      </c>
      <c r="AI5477" s="85">
        <f t="shared" si="563"/>
        <v>1</v>
      </c>
      <c r="AJ5477" s="85">
        <f>IF(I5477&gt;Variables!$G$7,0,1)</f>
        <v>1</v>
      </c>
      <c r="AK5477" s="85">
        <f>IF(F5477&gt;Variables!$G$8,0,1)</f>
        <v>0</v>
      </c>
      <c r="AL5477" s="85">
        <f>IF(G5477&gt;Variables!$G$9,0,1)</f>
        <v>1</v>
      </c>
      <c r="AM5477" s="85">
        <f>IF(AND(K5477&gt;Variables!$G$10,K5477&lt;Variables!$G$11),0,1)</f>
        <v>0</v>
      </c>
      <c r="AN5477" s="103">
        <f>IF(H5477&lt;Variables!$G$13,1,0)</f>
        <v>1</v>
      </c>
      <c r="AO5477" s="101">
        <f>IF(R5477&lt;Variables!$G$12,0,1)</f>
        <v>1</v>
      </c>
      <c r="AP5477" s="86">
        <f t="shared" si="562"/>
        <v>1</v>
      </c>
      <c r="AR5477" s="180">
        <v>1</v>
      </c>
      <c r="AS5477" s="180">
        <v>0</v>
      </c>
      <c r="AT5477" s="180">
        <v>0</v>
      </c>
      <c r="AU5477" s="180">
        <v>0</v>
      </c>
      <c r="BA5477" s="180">
        <v>2</v>
      </c>
    </row>
    <row r="5478" spans="3:53" ht="15" x14ac:dyDescent="0.25">
      <c r="C5478" s="177" t="s">
        <v>953</v>
      </c>
      <c r="D5478" s="177" t="s">
        <v>679</v>
      </c>
      <c r="E5478" s="177">
        <v>0.11</v>
      </c>
      <c r="F5478" s="177">
        <v>46.13</v>
      </c>
      <c r="G5478" s="177">
        <v>20</v>
      </c>
      <c r="H5478" s="177">
        <v>-99999</v>
      </c>
      <c r="I5478" s="177">
        <v>-8.3940000000000001</v>
      </c>
      <c r="J5478" s="177" t="s">
        <v>78</v>
      </c>
      <c r="K5478" s="177">
        <v>42.26</v>
      </c>
      <c r="L5478" s="177">
        <v>0.1137911764705882</v>
      </c>
      <c r="M5478" s="177">
        <v>-5.089301868748219</v>
      </c>
      <c r="N5478" s="177">
        <v>0.1158563829787234</v>
      </c>
      <c r="O5478" s="177">
        <v>-6.7811395252743321</v>
      </c>
      <c r="P5478" s="177">
        <v>17153000</v>
      </c>
      <c r="Q5478" s="177">
        <v>1167000</v>
      </c>
      <c r="R5478" s="177">
        <v>14.7</v>
      </c>
      <c r="S5478" s="177">
        <v>28.295000000000002</v>
      </c>
      <c r="T5478" s="177">
        <v>7.7590000000000003</v>
      </c>
      <c r="U5478" s="177">
        <v>16.8004</v>
      </c>
      <c r="V5478" s="177">
        <f t="shared" si="564"/>
        <v>2.3053736731991004</v>
      </c>
      <c r="AC5478" s="178">
        <v>0.125</v>
      </c>
      <c r="AD5478" s="178">
        <v>0.105</v>
      </c>
      <c r="AH5478" s="85">
        <f>IF(AND(M5478&lt;Variables!$G$6,M5478&gt;Variables!$G$5),0,1)</f>
        <v>1</v>
      </c>
      <c r="AI5478" s="85">
        <f t="shared" si="563"/>
        <v>1</v>
      </c>
      <c r="AJ5478" s="85">
        <f>IF(I5478&gt;Variables!$G$7,0,1)</f>
        <v>1</v>
      </c>
      <c r="AK5478" s="85">
        <f>IF(F5478&gt;Variables!$G$8,0,1)</f>
        <v>0</v>
      </c>
      <c r="AL5478" s="85">
        <f>IF(G5478&gt;Variables!$G$9,0,1)</f>
        <v>0</v>
      </c>
      <c r="AM5478" s="85">
        <f>IF(AND(K5478&gt;Variables!$G$10,K5478&lt;Variables!$G$11),0,1)</f>
        <v>1</v>
      </c>
      <c r="AN5478" s="103">
        <f>IF(H5478&lt;Variables!$G$13,1,0)</f>
        <v>1</v>
      </c>
      <c r="AO5478" s="101">
        <f>IF(R5478&lt;Variables!$G$12,0,1)</f>
        <v>1</v>
      </c>
      <c r="AP5478" s="86">
        <f t="shared" si="562"/>
        <v>1</v>
      </c>
      <c r="AR5478" s="179">
        <v>1</v>
      </c>
      <c r="AS5478" s="179">
        <v>0</v>
      </c>
      <c r="AT5478" s="179">
        <v>0</v>
      </c>
      <c r="AU5478" s="179">
        <v>0</v>
      </c>
      <c r="BA5478" s="180">
        <v>2</v>
      </c>
    </row>
    <row r="5479" spans="3:53" ht="15" x14ac:dyDescent="0.25">
      <c r="C5479" s="180" t="s">
        <v>953</v>
      </c>
      <c r="D5479" s="180" t="s">
        <v>861</v>
      </c>
      <c r="E5479" s="180">
        <v>5.14</v>
      </c>
      <c r="F5479" s="180">
        <v>46.16</v>
      </c>
      <c r="G5479" s="180">
        <v>18.559999999999999</v>
      </c>
      <c r="H5479" s="180">
        <v>425.29</v>
      </c>
      <c r="I5479" s="180">
        <v>4.29</v>
      </c>
      <c r="J5479" s="180" t="s">
        <v>78</v>
      </c>
      <c r="K5479" s="180">
        <v>44.22</v>
      </c>
      <c r="L5479" s="180">
        <v>5.1043949999999993</v>
      </c>
      <c r="M5479" s="180">
        <v>0.10980733270056441</v>
      </c>
      <c r="N5479" s="180">
        <v>5.3937140000000001</v>
      </c>
      <c r="O5479" s="180">
        <v>-5.2600860928109974</v>
      </c>
      <c r="P5479" s="180">
        <v>66000000</v>
      </c>
      <c r="Q5479" s="180">
        <v>1490000</v>
      </c>
      <c r="R5479" s="180">
        <v>44.3</v>
      </c>
      <c r="S5479" s="180">
        <v>28.295000000000002</v>
      </c>
      <c r="T5479" s="180">
        <v>7.7590000000000003</v>
      </c>
      <c r="U5479" s="180">
        <v>16.8004</v>
      </c>
      <c r="V5479" s="180">
        <f t="shared" si="564"/>
        <v>2.3060971836239159</v>
      </c>
      <c r="AC5479" s="180">
        <v>5.92</v>
      </c>
      <c r="AD5479" s="180">
        <v>4.87</v>
      </c>
      <c r="AH5479" s="85">
        <f>IF(AND(M5479&lt;Variables!$G$6,M5479&gt;Variables!$G$5),0,1)</f>
        <v>1</v>
      </c>
      <c r="AI5479" s="85">
        <f t="shared" si="563"/>
        <v>1</v>
      </c>
      <c r="AJ5479" s="85">
        <f>IF(I5479&gt;Variables!$G$7,0,1)</f>
        <v>0</v>
      </c>
      <c r="AK5479" s="85">
        <f>IF(F5479&gt;Variables!$G$8,0,1)</f>
        <v>0</v>
      </c>
      <c r="AL5479" s="85">
        <f>IF(G5479&gt;Variables!$G$9,0,1)</f>
        <v>0</v>
      </c>
      <c r="AM5479" s="85">
        <f>IF(AND(K5479&gt;Variables!$G$10,K5479&lt;Variables!$G$11),0,1)</f>
        <v>1</v>
      </c>
      <c r="AN5479" s="103">
        <f>IF(H5479&lt;Variables!$G$13,1,0)</f>
        <v>1</v>
      </c>
      <c r="AO5479" s="101">
        <f>IF(R5479&lt;Variables!$G$12,0,1)</f>
        <v>1</v>
      </c>
      <c r="AP5479" s="86">
        <f t="shared" si="562"/>
        <v>1</v>
      </c>
      <c r="AR5479" s="180">
        <v>0</v>
      </c>
      <c r="AS5479" s="180">
        <v>0</v>
      </c>
      <c r="AT5479" s="180">
        <v>1</v>
      </c>
      <c r="AU5479" s="180">
        <v>0</v>
      </c>
      <c r="BA5479" s="180">
        <v>-2.25</v>
      </c>
    </row>
    <row r="5480" spans="3:53" ht="15" x14ac:dyDescent="0.25">
      <c r="C5480" s="180" t="s">
        <v>953</v>
      </c>
      <c r="D5480" s="180" t="s">
        <v>251</v>
      </c>
      <c r="E5480" s="180">
        <v>18.38</v>
      </c>
      <c r="F5480" s="180">
        <v>52.94</v>
      </c>
      <c r="G5480" s="180">
        <v>11.12</v>
      </c>
      <c r="H5480" s="180">
        <v>4830</v>
      </c>
      <c r="I5480" s="180">
        <v>0.253</v>
      </c>
      <c r="J5480" s="180" t="s">
        <v>78</v>
      </c>
      <c r="K5480" s="180">
        <v>49.46</v>
      </c>
      <c r="L5480" s="180">
        <v>17.995235000000001</v>
      </c>
      <c r="M5480" s="180">
        <v>2.721637144499633</v>
      </c>
      <c r="N5480" s="180">
        <v>19.447194</v>
      </c>
      <c r="O5480" s="180">
        <v>-4.9477266488934264</v>
      </c>
      <c r="P5480" s="180">
        <v>382043000</v>
      </c>
      <c r="Q5480" s="180">
        <v>24401000</v>
      </c>
      <c r="R5480" s="180">
        <v>15.66</v>
      </c>
      <c r="S5480" s="180">
        <v>28.295000000000002</v>
      </c>
      <c r="T5480" s="180">
        <v>7.7590000000000003</v>
      </c>
      <c r="U5480" s="180">
        <v>16.8004</v>
      </c>
      <c r="V5480" s="180">
        <f t="shared" si="564"/>
        <v>2.2948874818025997</v>
      </c>
      <c r="AC5480" s="180">
        <v>22.85</v>
      </c>
      <c r="AD5480" s="180">
        <v>17.52</v>
      </c>
      <c r="AH5480" s="85">
        <f>IF(AND(M5480&lt;Variables!$G$6,M5480&gt;Variables!$G$5),0,1)</f>
        <v>1</v>
      </c>
      <c r="AI5480" s="85">
        <f t="shared" si="563"/>
        <v>1</v>
      </c>
      <c r="AJ5480" s="85">
        <f>IF(I5480&gt;Variables!$G$7,0,1)</f>
        <v>0</v>
      </c>
      <c r="AK5480" s="85">
        <f>IF(F5480&gt;Variables!$G$8,0,1)</f>
        <v>0</v>
      </c>
      <c r="AL5480" s="85">
        <f>IF(G5480&gt;Variables!$G$9,0,1)</f>
        <v>1</v>
      </c>
      <c r="AM5480" s="85">
        <f>IF(AND(K5480&gt;Variables!$G$10,K5480&lt;Variables!$G$11),0,1)</f>
        <v>1</v>
      </c>
      <c r="AN5480" s="103">
        <f>IF(H5480&lt;Variables!$G$13,1,0)</f>
        <v>0</v>
      </c>
      <c r="AO5480" s="101">
        <f>IF(R5480&lt;Variables!$G$12,0,1)</f>
        <v>1</v>
      </c>
      <c r="AP5480" s="86">
        <f t="shared" si="562"/>
        <v>1</v>
      </c>
      <c r="AR5480" s="180">
        <v>0</v>
      </c>
      <c r="AS5480" s="180">
        <v>0</v>
      </c>
      <c r="AT5480" s="180">
        <v>1</v>
      </c>
      <c r="AU5480" s="180">
        <v>0</v>
      </c>
      <c r="BA5480" s="180">
        <v>-2.25</v>
      </c>
    </row>
    <row r="5481" spans="3:53" ht="15" x14ac:dyDescent="0.25">
      <c r="C5481" s="180" t="s">
        <v>953</v>
      </c>
      <c r="D5481" s="180" t="s">
        <v>82</v>
      </c>
      <c r="E5481" s="180">
        <v>7.78</v>
      </c>
      <c r="F5481" s="180">
        <v>7.59</v>
      </c>
      <c r="G5481" s="180">
        <v>7.09</v>
      </c>
      <c r="H5481" s="180">
        <v>2330</v>
      </c>
      <c r="I5481" s="180">
        <v>-84.114999999999995</v>
      </c>
      <c r="J5481" s="180" t="s">
        <v>76</v>
      </c>
      <c r="K5481" s="180">
        <v>41.32</v>
      </c>
      <c r="L5481" s="180">
        <v>7.7868050000000011</v>
      </c>
      <c r="M5481" s="180">
        <v>-0.15160261493643071</v>
      </c>
      <c r="N5481" s="180">
        <v>7.8253299999999992</v>
      </c>
      <c r="O5481" s="180">
        <v>-0.64316776417095356</v>
      </c>
      <c r="P5481" s="180">
        <v>1951000</v>
      </c>
      <c r="Q5481" s="180">
        <v>2722000</v>
      </c>
      <c r="R5481" s="180">
        <v>0.72</v>
      </c>
      <c r="S5481" s="180">
        <v>28.295000000000002</v>
      </c>
      <c r="T5481" s="180">
        <v>7.7590000000000003</v>
      </c>
      <c r="U5481" s="180">
        <v>16.8004</v>
      </c>
      <c r="V5481" s="180">
        <f t="shared" si="564"/>
        <v>2.2772165178935393</v>
      </c>
      <c r="AC5481" s="180">
        <v>8.23</v>
      </c>
      <c r="AD5481" s="180">
        <v>7.7549999999999999</v>
      </c>
      <c r="AH5481" s="85">
        <f>IF(AND(M5481&lt;Variables!$G$6,M5481&gt;Variables!$G$5),0,1)</f>
        <v>1</v>
      </c>
      <c r="AI5481" s="85">
        <f t="shared" si="563"/>
        <v>1</v>
      </c>
      <c r="AJ5481" s="85">
        <f>IF(I5481&gt;Variables!$G$7,0,1)</f>
        <v>1</v>
      </c>
      <c r="AK5481" s="85">
        <f>IF(F5481&gt;Variables!$G$8,0,1)</f>
        <v>1</v>
      </c>
      <c r="AL5481" s="85">
        <f>IF(G5481&gt;Variables!$G$9,0,1)</f>
        <v>1</v>
      </c>
      <c r="AM5481" s="85">
        <f>IF(AND(K5481&gt;Variables!$G$10,K5481&lt;Variables!$G$11),0,1)</f>
        <v>1</v>
      </c>
      <c r="AN5481" s="103">
        <f>IF(H5481&lt;Variables!$G$13,1,0)</f>
        <v>1</v>
      </c>
      <c r="AO5481" s="101">
        <f>IF(R5481&lt;Variables!$G$12,0,1)</f>
        <v>0</v>
      </c>
      <c r="AP5481" s="86">
        <f t="shared" si="562"/>
        <v>0</v>
      </c>
      <c r="AR5481" s="180">
        <v>1</v>
      </c>
      <c r="AS5481" s="180">
        <v>0</v>
      </c>
      <c r="AT5481" s="180">
        <v>0</v>
      </c>
      <c r="AU5481" s="180">
        <v>0</v>
      </c>
      <c r="BA5481" s="180">
        <v>2</v>
      </c>
    </row>
    <row r="5482" spans="3:53" ht="15" x14ac:dyDescent="0.25">
      <c r="C5482" s="180" t="s">
        <v>953</v>
      </c>
      <c r="D5482" s="180" t="s">
        <v>460</v>
      </c>
      <c r="E5482" s="180">
        <v>65.12</v>
      </c>
      <c r="F5482" s="180">
        <v>11.25</v>
      </c>
      <c r="G5482" s="180">
        <v>-2.76</v>
      </c>
      <c r="H5482" s="180">
        <v>6210</v>
      </c>
      <c r="I5482" s="180">
        <v>-0.13700000000000001</v>
      </c>
      <c r="J5482" s="180" t="s">
        <v>78</v>
      </c>
      <c r="K5482" s="180">
        <v>53.09</v>
      </c>
      <c r="L5482" s="180">
        <v>64.502435000000006</v>
      </c>
      <c r="M5482" s="180">
        <v>0.40349639513607471</v>
      </c>
      <c r="N5482" s="180">
        <v>64.938047999999995</v>
      </c>
      <c r="O5482" s="180">
        <v>-0.27002351533572372</v>
      </c>
      <c r="P5482" s="180">
        <v>5535000</v>
      </c>
      <c r="Q5482" s="180">
        <v>2294000</v>
      </c>
      <c r="R5482" s="180">
        <v>2.41</v>
      </c>
      <c r="S5482" s="180">
        <v>28.295000000000002</v>
      </c>
      <c r="T5482" s="180">
        <v>7.7590000000000003</v>
      </c>
      <c r="U5482" s="180">
        <v>16.8004</v>
      </c>
      <c r="V5482" s="180">
        <f t="shared" si="564"/>
        <v>2.3849207241759798</v>
      </c>
      <c r="AC5482" s="180">
        <v>67</v>
      </c>
      <c r="AD5482" s="180">
        <v>64.290000000000006</v>
      </c>
      <c r="AH5482" s="85">
        <f>IF(AND(M5482&lt;Variables!$G$6,M5482&gt;Variables!$G$5),0,1)</f>
        <v>1</v>
      </c>
      <c r="AI5482" s="85">
        <f t="shared" si="563"/>
        <v>1</v>
      </c>
      <c r="AJ5482" s="85">
        <f>IF(I5482&gt;Variables!$G$7,0,1)</f>
        <v>1</v>
      </c>
      <c r="AK5482" s="85">
        <f>IF(F5482&gt;Variables!$G$8,0,1)</f>
        <v>0</v>
      </c>
      <c r="AL5482" s="85">
        <f>IF(G5482&gt;Variables!$G$9,0,1)</f>
        <v>1</v>
      </c>
      <c r="AM5482" s="85">
        <f>IF(AND(K5482&gt;Variables!$G$10,K5482&lt;Variables!$G$11),0,1)</f>
        <v>0</v>
      </c>
      <c r="AN5482" s="103">
        <f>IF(H5482&lt;Variables!$G$13,1,0)</f>
        <v>0</v>
      </c>
      <c r="AO5482" s="101">
        <f>IF(R5482&lt;Variables!$G$12,0,1)</f>
        <v>1</v>
      </c>
      <c r="AP5482" s="86">
        <f t="shared" si="562"/>
        <v>1</v>
      </c>
      <c r="AR5482" s="180">
        <v>0</v>
      </c>
      <c r="AS5482" s="180">
        <v>0</v>
      </c>
      <c r="AT5482" s="180">
        <v>1</v>
      </c>
      <c r="AU5482" s="180">
        <v>0</v>
      </c>
      <c r="BA5482" s="180">
        <v>-0.96</v>
      </c>
    </row>
    <row r="5483" spans="3:53" ht="15" x14ac:dyDescent="0.25">
      <c r="C5483" s="180" t="s">
        <v>953</v>
      </c>
      <c r="D5483" s="180" t="s">
        <v>954</v>
      </c>
      <c r="E5483" s="180">
        <v>149.13999999999999</v>
      </c>
      <c r="F5483" s="180">
        <v>6.75</v>
      </c>
      <c r="G5483" s="180">
        <v>5.46</v>
      </c>
      <c r="H5483" s="180">
        <v>4150</v>
      </c>
      <c r="I5483" s="180">
        <v>19.41</v>
      </c>
      <c r="J5483" s="180" t="s">
        <v>76</v>
      </c>
      <c r="K5483" s="180">
        <v>58.84</v>
      </c>
      <c r="L5483" s="180">
        <v>148.9768421052631</v>
      </c>
      <c r="M5483" s="180">
        <v>0.10951896444520701</v>
      </c>
      <c r="N5483" s="180">
        <v>148.26570208333331</v>
      </c>
      <c r="O5483" s="180">
        <v>0.58968318659110697</v>
      </c>
      <c r="P5483" s="180">
        <v>206868</v>
      </c>
      <c r="Q5483" s="180">
        <v>502278</v>
      </c>
      <c r="R5483" s="180">
        <v>0.41</v>
      </c>
      <c r="S5483" s="180">
        <v>28.295000000000002</v>
      </c>
      <c r="T5483" s="180">
        <v>7.7590000000000003</v>
      </c>
      <c r="U5483" s="180">
        <v>16.8004</v>
      </c>
      <c r="V5483" s="180">
        <f t="shared" si="564"/>
        <v>2.4529388965236558</v>
      </c>
      <c r="AC5483" s="180">
        <v>150.41</v>
      </c>
      <c r="AD5483" s="180">
        <v>146.56</v>
      </c>
      <c r="AH5483" s="85">
        <f>IF(AND(M5483&lt;Variables!$G$6,M5483&gt;Variables!$G$5),0,1)</f>
        <v>1</v>
      </c>
      <c r="AI5483" s="85">
        <f t="shared" si="563"/>
        <v>0</v>
      </c>
      <c r="AJ5483" s="85">
        <f>IF(I5483&gt;Variables!$G$7,0,1)</f>
        <v>0</v>
      </c>
      <c r="AK5483" s="85">
        <f>IF(F5483&gt;Variables!$G$8,0,1)</f>
        <v>1</v>
      </c>
      <c r="AL5483" s="85">
        <f>IF(G5483&gt;Variables!$G$9,0,1)</f>
        <v>1</v>
      </c>
      <c r="AM5483" s="85">
        <f>IF(AND(K5483&gt;Variables!$G$10,K5483&lt;Variables!$G$11),0,1)</f>
        <v>0</v>
      </c>
      <c r="AN5483" s="103">
        <f>IF(H5483&lt;Variables!$G$13,1,0)</f>
        <v>0</v>
      </c>
      <c r="AO5483" s="101">
        <f>IF(R5483&lt;Variables!$G$12,0,1)</f>
        <v>0</v>
      </c>
      <c r="AP5483" s="86">
        <f t="shared" si="562"/>
        <v>0</v>
      </c>
      <c r="AR5483" s="180">
        <v>0</v>
      </c>
      <c r="AS5483" s="180">
        <v>0</v>
      </c>
      <c r="AT5483" s="180">
        <v>1</v>
      </c>
      <c r="AU5483" s="180">
        <v>0</v>
      </c>
      <c r="BA5483" s="180">
        <v>-1.46</v>
      </c>
    </row>
    <row r="5484" spans="3:53" ht="15" x14ac:dyDescent="0.25">
      <c r="C5484" s="180" t="s">
        <v>955</v>
      </c>
      <c r="D5484" s="180" t="s">
        <v>251</v>
      </c>
      <c r="E5484" s="180">
        <v>18.82</v>
      </c>
      <c r="F5484" s="180">
        <v>57.8</v>
      </c>
      <c r="G5484" s="180">
        <v>13.01</v>
      </c>
      <c r="H5484" s="180">
        <v>4830</v>
      </c>
      <c r="I5484" s="180">
        <v>0.27400000000000002</v>
      </c>
      <c r="J5484" s="180" t="s">
        <v>78</v>
      </c>
      <c r="K5484" s="180">
        <v>54.55</v>
      </c>
      <c r="L5484" s="180">
        <v>18.144285</v>
      </c>
      <c r="M5484" s="180">
        <v>3.6138927491493922</v>
      </c>
      <c r="N5484" s="180">
        <v>19.134166</v>
      </c>
      <c r="O5484" s="180">
        <v>-1.7464361916793221</v>
      </c>
      <c r="P5484" s="180">
        <v>391195000</v>
      </c>
      <c r="Q5484" s="180">
        <v>24401000</v>
      </c>
      <c r="R5484" s="180">
        <v>16.03</v>
      </c>
      <c r="S5484" s="180">
        <v>28.812999999999999</v>
      </c>
      <c r="T5484" s="180">
        <v>7.7810000000000006</v>
      </c>
      <c r="U5484" s="180">
        <v>17.154</v>
      </c>
      <c r="V5484" s="180">
        <f t="shared" si="564"/>
        <v>2.2726887922411927</v>
      </c>
      <c r="AC5484" s="180">
        <v>22.85</v>
      </c>
      <c r="AD5484" s="180">
        <v>18.260000000000002</v>
      </c>
      <c r="AH5484" s="85">
        <f>IF(AND(M5484&lt;Variables!$G$6,M5484&gt;Variables!$G$5),0,1)</f>
        <v>1</v>
      </c>
      <c r="AI5484" s="85">
        <f t="shared" si="563"/>
        <v>1</v>
      </c>
      <c r="AJ5484" s="85">
        <f>IF(I5484&gt;Variables!$G$7,0,1)</f>
        <v>0</v>
      </c>
      <c r="AK5484" s="85">
        <f>IF(F5484&gt;Variables!$G$8,0,1)</f>
        <v>0</v>
      </c>
      <c r="AL5484" s="85">
        <f>IF(G5484&gt;Variables!$G$9,0,1)</f>
        <v>0</v>
      </c>
      <c r="AM5484" s="85">
        <f>IF(AND(K5484&gt;Variables!$G$10,K5484&lt;Variables!$G$11),0,1)</f>
        <v>0</v>
      </c>
      <c r="AN5484" s="103">
        <f>IF(H5484&lt;Variables!$G$13,1,0)</f>
        <v>0</v>
      </c>
      <c r="AO5484" s="101">
        <f>IF(R5484&lt;Variables!$G$12,0,1)</f>
        <v>1</v>
      </c>
      <c r="AP5484" s="86">
        <f t="shared" si="562"/>
        <v>1</v>
      </c>
      <c r="AR5484" s="180">
        <v>1</v>
      </c>
      <c r="AS5484" s="180">
        <v>0</v>
      </c>
      <c r="AT5484" s="180">
        <v>0</v>
      </c>
      <c r="AU5484" s="180">
        <v>0</v>
      </c>
      <c r="BA5484" s="180">
        <v>2</v>
      </c>
    </row>
    <row r="5485" spans="3:53" ht="15" x14ac:dyDescent="0.25">
      <c r="C5485" s="180" t="s">
        <v>955</v>
      </c>
      <c r="D5485" s="180" t="s">
        <v>503</v>
      </c>
      <c r="E5485" s="180">
        <v>43.84</v>
      </c>
      <c r="F5485" s="180">
        <v>7.15</v>
      </c>
      <c r="G5485" s="180">
        <v>6.41</v>
      </c>
      <c r="H5485" s="180">
        <v>8740</v>
      </c>
      <c r="I5485" s="180">
        <v>-21.884</v>
      </c>
      <c r="J5485" s="180" t="s">
        <v>76</v>
      </c>
      <c r="K5485" s="180">
        <v>72.22</v>
      </c>
      <c r="L5485" s="180">
        <v>43.365699999999997</v>
      </c>
      <c r="M5485" s="180">
        <v>1.09372153568373</v>
      </c>
      <c r="N5485" s="180">
        <v>43.411045833333333</v>
      </c>
      <c r="O5485" s="180">
        <v>0.98812216667974562</v>
      </c>
      <c r="P5485" s="180">
        <v>191379</v>
      </c>
      <c r="Q5485" s="180">
        <v>536010</v>
      </c>
      <c r="R5485" s="180">
        <v>0.36</v>
      </c>
      <c r="S5485" s="180">
        <v>28.812999999999999</v>
      </c>
      <c r="T5485" s="180">
        <v>7.7810000000000006</v>
      </c>
      <c r="U5485" s="180">
        <v>17.154</v>
      </c>
      <c r="V5485" s="180">
        <f t="shared" si="564"/>
        <v>2.4985768416661096</v>
      </c>
      <c r="AC5485" s="180">
        <v>45.38</v>
      </c>
      <c r="AD5485" s="180">
        <v>43.3</v>
      </c>
      <c r="AH5485" s="85">
        <f>IF(AND(M5485&lt;Variables!$G$6,M5485&gt;Variables!$G$5),0,1)</f>
        <v>1</v>
      </c>
      <c r="AI5485" s="85">
        <f t="shared" si="563"/>
        <v>1</v>
      </c>
      <c r="AJ5485" s="85">
        <f>IF(I5485&gt;Variables!$G$7,0,1)</f>
        <v>1</v>
      </c>
      <c r="AK5485" s="85">
        <f>IF(F5485&gt;Variables!$G$8,0,1)</f>
        <v>1</v>
      </c>
      <c r="AL5485" s="85">
        <f>IF(G5485&gt;Variables!$G$9,0,1)</f>
        <v>1</v>
      </c>
      <c r="AM5485" s="85">
        <f>IF(AND(K5485&gt;Variables!$G$10,K5485&lt;Variables!$G$11),0,1)</f>
        <v>0</v>
      </c>
      <c r="AN5485" s="103">
        <f>IF(H5485&lt;Variables!$G$13,1,0)</f>
        <v>0</v>
      </c>
      <c r="AO5485" s="101">
        <f>IF(R5485&lt;Variables!$G$12,0,1)</f>
        <v>0</v>
      </c>
      <c r="AP5485" s="86">
        <f t="shared" si="562"/>
        <v>0</v>
      </c>
      <c r="AR5485" s="180">
        <v>1</v>
      </c>
      <c r="AS5485" s="180">
        <v>0</v>
      </c>
      <c r="AT5485" s="180">
        <v>0</v>
      </c>
      <c r="AU5485" s="180">
        <v>0</v>
      </c>
      <c r="BA5485" s="180">
        <v>0.64</v>
      </c>
    </row>
    <row r="5486" spans="3:53" ht="15" x14ac:dyDescent="0.25">
      <c r="C5486" s="180" t="s">
        <v>955</v>
      </c>
      <c r="D5486" s="180" t="s">
        <v>861</v>
      </c>
      <c r="E5486" s="180">
        <v>5.17</v>
      </c>
      <c r="F5486" s="180">
        <v>47.12</v>
      </c>
      <c r="G5486" s="180">
        <v>19.5</v>
      </c>
      <c r="H5486" s="180">
        <v>425.29</v>
      </c>
      <c r="I5486" s="180">
        <v>4.335</v>
      </c>
      <c r="J5486" s="180" t="s">
        <v>78</v>
      </c>
      <c r="K5486" s="180">
        <v>48.58</v>
      </c>
      <c r="L5486" s="180">
        <v>5.0566449999999996</v>
      </c>
      <c r="M5486" s="180">
        <v>1.8580501498523281</v>
      </c>
      <c r="N5486" s="180">
        <v>5.3606719999999992</v>
      </c>
      <c r="O5486" s="180">
        <v>-3.9187624238155099</v>
      </c>
      <c r="P5486" s="180">
        <v>66930000.000000007</v>
      </c>
      <c r="Q5486" s="180">
        <v>1490000</v>
      </c>
      <c r="R5486" s="180">
        <v>44.92</v>
      </c>
      <c r="S5486" s="180">
        <v>28.812999999999999</v>
      </c>
      <c r="T5486" s="180">
        <v>7.7810000000000006</v>
      </c>
      <c r="U5486" s="180">
        <v>17.154</v>
      </c>
      <c r="V5486" s="180">
        <f t="shared" si="564"/>
        <v>2.3115992854463783</v>
      </c>
      <c r="AC5486" s="180">
        <v>5.92</v>
      </c>
      <c r="AD5486" s="180">
        <v>4.87</v>
      </c>
      <c r="AH5486" s="85">
        <f>IF(AND(M5486&lt;Variables!$G$6,M5486&gt;Variables!$G$5),0,1)</f>
        <v>1</v>
      </c>
      <c r="AI5486" s="85">
        <f t="shared" si="563"/>
        <v>1</v>
      </c>
      <c r="AJ5486" s="85">
        <f>IF(I5486&gt;Variables!$G$7,0,1)</f>
        <v>0</v>
      </c>
      <c r="AK5486" s="85">
        <f>IF(F5486&gt;Variables!$G$8,0,1)</f>
        <v>0</v>
      </c>
      <c r="AL5486" s="85">
        <f>IF(G5486&gt;Variables!$G$9,0,1)</f>
        <v>0</v>
      </c>
      <c r="AM5486" s="85">
        <f>IF(AND(K5486&gt;Variables!$G$10,K5486&lt;Variables!$G$11),0,1)</f>
        <v>1</v>
      </c>
      <c r="AN5486" s="103">
        <f>IF(H5486&lt;Variables!$G$13,1,0)</f>
        <v>1</v>
      </c>
      <c r="AO5486" s="101">
        <f>IF(R5486&lt;Variables!$G$12,0,1)</f>
        <v>1</v>
      </c>
      <c r="AP5486" s="86">
        <f t="shared" si="562"/>
        <v>1</v>
      </c>
      <c r="AR5486" s="180">
        <v>0</v>
      </c>
      <c r="AS5486" s="180">
        <v>0</v>
      </c>
      <c r="AT5486" s="180">
        <v>1</v>
      </c>
      <c r="AU5486" s="180">
        <v>0</v>
      </c>
      <c r="BA5486" s="180">
        <v>-2.25</v>
      </c>
    </row>
    <row r="5487" spans="3:53" ht="15" x14ac:dyDescent="0.25">
      <c r="C5487" s="180" t="s">
        <v>955</v>
      </c>
      <c r="D5487" s="180" t="s">
        <v>679</v>
      </c>
      <c r="E5487" s="180">
        <v>0.11</v>
      </c>
      <c r="F5487" s="180">
        <v>43</v>
      </c>
      <c r="G5487" s="180">
        <v>23.5</v>
      </c>
      <c r="H5487" s="180">
        <v>-99999</v>
      </c>
      <c r="I5487" s="180">
        <v>-8.3689999999999998</v>
      </c>
      <c r="J5487" s="180" t="s">
        <v>78</v>
      </c>
      <c r="K5487" s="180">
        <v>47.46</v>
      </c>
      <c r="L5487" s="180">
        <v>0.1121411764705882</v>
      </c>
      <c r="M5487" s="180">
        <v>-0.88386487620647125</v>
      </c>
      <c r="N5487" s="180">
        <v>0.1151095744680851</v>
      </c>
      <c r="O5487" s="180">
        <v>-3.4398306886130809</v>
      </c>
      <c r="P5487" s="180">
        <v>17939000</v>
      </c>
      <c r="Q5487" s="180">
        <v>1167000</v>
      </c>
      <c r="R5487" s="180">
        <v>15.37</v>
      </c>
      <c r="S5487" s="180">
        <v>28.812999999999999</v>
      </c>
      <c r="T5487" s="180">
        <v>7.7810000000000006</v>
      </c>
      <c r="U5487" s="180">
        <v>17.154</v>
      </c>
      <c r="V5487" s="180">
        <f t="shared" si="564"/>
        <v>2.357182478304658</v>
      </c>
      <c r="AC5487" s="180">
        <v>0.125</v>
      </c>
      <c r="AD5487" s="180">
        <v>0.105</v>
      </c>
      <c r="AH5487" s="85">
        <f>IF(AND(M5487&lt;Variables!$G$6,M5487&gt;Variables!$G$5),0,1)</f>
        <v>1</v>
      </c>
      <c r="AI5487" s="85">
        <f t="shared" si="563"/>
        <v>1</v>
      </c>
      <c r="AJ5487" s="85">
        <f>IF(I5487&gt;Variables!$G$7,0,1)</f>
        <v>1</v>
      </c>
      <c r="AK5487" s="85">
        <f>IF(F5487&gt;Variables!$G$8,0,1)</f>
        <v>0</v>
      </c>
      <c r="AL5487" s="85">
        <f>IF(G5487&gt;Variables!$G$9,0,1)</f>
        <v>0</v>
      </c>
      <c r="AM5487" s="85">
        <f>IF(AND(K5487&gt;Variables!$G$10,K5487&lt;Variables!$G$11),0,1)</f>
        <v>1</v>
      </c>
      <c r="AN5487" s="103">
        <f>IF(H5487&lt;Variables!$G$13,1,0)</f>
        <v>1</v>
      </c>
      <c r="AO5487" s="101">
        <f>IF(R5487&lt;Variables!$G$12,0,1)</f>
        <v>1</v>
      </c>
      <c r="AP5487" s="86">
        <f t="shared" ref="AP5487:AP5550" si="565">IF(J5487="Pass", 0,1)</f>
        <v>1</v>
      </c>
      <c r="AR5487" s="180">
        <v>1</v>
      </c>
      <c r="AS5487" s="180">
        <v>0</v>
      </c>
      <c r="AT5487" s="180">
        <v>0</v>
      </c>
      <c r="AU5487" s="180">
        <v>0</v>
      </c>
      <c r="BA5487" s="180">
        <v>2</v>
      </c>
    </row>
    <row r="5488" spans="3:53" ht="15" x14ac:dyDescent="0.25">
      <c r="C5488" s="180" t="s">
        <v>955</v>
      </c>
      <c r="D5488" s="180" t="s">
        <v>932</v>
      </c>
      <c r="E5488" s="180">
        <v>3.88</v>
      </c>
      <c r="F5488" s="180">
        <v>36.11</v>
      </c>
      <c r="G5488" s="180">
        <v>12.51</v>
      </c>
      <c r="H5488" s="180">
        <v>13.08</v>
      </c>
      <c r="I5488" s="180">
        <v>-19.305</v>
      </c>
      <c r="J5488" s="180" t="s">
        <v>78</v>
      </c>
      <c r="K5488" s="180">
        <v>55.09</v>
      </c>
      <c r="L5488" s="180">
        <v>3.809285</v>
      </c>
      <c r="M5488" s="180">
        <v>2.1189015786427139</v>
      </c>
      <c r="N5488" s="180">
        <v>3.9656699999999989</v>
      </c>
      <c r="O5488" s="180">
        <v>-1.9081264956488879</v>
      </c>
      <c r="P5488" s="180">
        <v>12600000</v>
      </c>
      <c r="Q5488" s="180">
        <v>276860</v>
      </c>
      <c r="R5488" s="180">
        <v>45.51</v>
      </c>
      <c r="S5488" s="180">
        <v>28.812999999999999</v>
      </c>
      <c r="T5488" s="180">
        <v>7.7810000000000006</v>
      </c>
      <c r="U5488" s="180">
        <v>17.154</v>
      </c>
      <c r="V5488" s="180">
        <f t="shared" si="564"/>
        <v>2.3334932752613677</v>
      </c>
      <c r="AC5488" s="180">
        <v>4.33</v>
      </c>
      <c r="AD5488" s="180">
        <v>3.6</v>
      </c>
      <c r="AH5488" s="85">
        <f>IF(AND(M5488&lt;Variables!$G$6,M5488&gt;Variables!$G$5),0,1)</f>
        <v>1</v>
      </c>
      <c r="AI5488" s="85">
        <f t="shared" si="563"/>
        <v>1</v>
      </c>
      <c r="AJ5488" s="85">
        <f>IF(I5488&gt;Variables!$G$7,0,1)</f>
        <v>1</v>
      </c>
      <c r="AK5488" s="85">
        <f>IF(F5488&gt;Variables!$G$8,0,1)</f>
        <v>0</v>
      </c>
      <c r="AL5488" s="85">
        <f>IF(G5488&gt;Variables!$G$9,0,1)</f>
        <v>0</v>
      </c>
      <c r="AM5488" s="85">
        <f>IF(AND(K5488&gt;Variables!$G$10,K5488&lt;Variables!$G$11),0,1)</f>
        <v>0</v>
      </c>
      <c r="AN5488" s="103">
        <f>IF(H5488&lt;Variables!$G$13,1,0)</f>
        <v>1</v>
      </c>
      <c r="AO5488" s="101">
        <f>IF(R5488&lt;Variables!$G$12,0,1)</f>
        <v>1</v>
      </c>
      <c r="AP5488" s="86">
        <f t="shared" si="565"/>
        <v>1</v>
      </c>
      <c r="AR5488" s="180">
        <v>0</v>
      </c>
      <c r="AS5488" s="180">
        <v>0</v>
      </c>
      <c r="AT5488" s="180">
        <v>1</v>
      </c>
      <c r="AU5488" s="180">
        <v>0</v>
      </c>
      <c r="BA5488" s="180">
        <v>-2.25</v>
      </c>
    </row>
    <row r="5489" spans="3:53" ht="15" x14ac:dyDescent="0.25">
      <c r="C5489" s="180" t="s">
        <v>955</v>
      </c>
      <c r="D5489" s="180" t="s">
        <v>817</v>
      </c>
      <c r="E5489" s="180">
        <v>3.21</v>
      </c>
      <c r="F5489" s="180">
        <v>20.38</v>
      </c>
      <c r="G5489" s="180">
        <v>19.100000000000001</v>
      </c>
      <c r="H5489" s="180">
        <v>57.82</v>
      </c>
      <c r="I5489" s="180">
        <v>-56.235999999999997</v>
      </c>
      <c r="J5489" s="180" t="s">
        <v>78</v>
      </c>
      <c r="K5489" s="180">
        <v>48.99</v>
      </c>
      <c r="L5489" s="180">
        <v>3.166945000000001</v>
      </c>
      <c r="M5489" s="180">
        <v>0.79114098918672726</v>
      </c>
      <c r="N5489" s="180">
        <v>3.2649599999999999</v>
      </c>
      <c r="O5489" s="180">
        <v>-2.23463687150837</v>
      </c>
      <c r="P5489" s="180">
        <v>12220000</v>
      </c>
      <c r="Q5489" s="180">
        <v>3230000</v>
      </c>
      <c r="R5489" s="180">
        <v>3.78</v>
      </c>
      <c r="S5489" s="180">
        <v>28.812999999999999</v>
      </c>
      <c r="T5489" s="180">
        <v>7.7810000000000006</v>
      </c>
      <c r="U5489" s="180">
        <v>17.154</v>
      </c>
      <c r="V5489" s="180">
        <f t="shared" si="564"/>
        <v>2.338274397609684</v>
      </c>
      <c r="AC5489" s="180">
        <v>3.37</v>
      </c>
      <c r="AD5489" s="180">
        <v>3.03</v>
      </c>
      <c r="AH5489" s="85">
        <f>IF(AND(M5489&lt;Variables!$G$6,M5489&gt;Variables!$G$5),0,1)</f>
        <v>1</v>
      </c>
      <c r="AI5489" s="85">
        <f t="shared" si="563"/>
        <v>1</v>
      </c>
      <c r="AJ5489" s="85">
        <f>IF(I5489&gt;Variables!$G$7,0,1)</f>
        <v>1</v>
      </c>
      <c r="AK5489" s="85">
        <f>IF(F5489&gt;Variables!$G$8,0,1)</f>
        <v>0</v>
      </c>
      <c r="AL5489" s="85">
        <f>IF(G5489&gt;Variables!$G$9,0,1)</f>
        <v>0</v>
      </c>
      <c r="AM5489" s="85">
        <f>IF(AND(K5489&gt;Variables!$G$10,K5489&lt;Variables!$G$11),0,1)</f>
        <v>1</v>
      </c>
      <c r="AN5489" s="103">
        <f>IF(H5489&lt;Variables!$G$13,1,0)</f>
        <v>1</v>
      </c>
      <c r="AO5489" s="101">
        <f>IF(R5489&lt;Variables!$G$12,0,1)</f>
        <v>1</v>
      </c>
      <c r="AP5489" s="86">
        <f t="shared" si="565"/>
        <v>1</v>
      </c>
      <c r="AR5489" s="180">
        <v>0</v>
      </c>
      <c r="AS5489" s="180">
        <v>1</v>
      </c>
      <c r="AT5489" s="180">
        <v>0</v>
      </c>
      <c r="AU5489" s="180">
        <v>0</v>
      </c>
      <c r="BA5489" s="180">
        <v>0.99</v>
      </c>
    </row>
    <row r="5490" spans="3:53" ht="15" x14ac:dyDescent="0.25">
      <c r="C5490" s="180" t="s">
        <v>955</v>
      </c>
      <c r="D5490" s="180" t="s">
        <v>917</v>
      </c>
      <c r="E5490" s="180">
        <v>6.33</v>
      </c>
      <c r="F5490" s="180">
        <v>17.059999999999999</v>
      </c>
      <c r="G5490" s="180">
        <v>4.42</v>
      </c>
      <c r="H5490" s="180">
        <v>630.01</v>
      </c>
      <c r="I5490" s="180">
        <v>-68.459999999999994</v>
      </c>
      <c r="J5490" s="180" t="s">
        <v>78</v>
      </c>
      <c r="K5490" s="180">
        <v>40.270000000000003</v>
      </c>
      <c r="L5490" s="180">
        <v>6.4334300000000004</v>
      </c>
      <c r="M5490" s="180">
        <v>-2.2227645284073259E-2</v>
      </c>
      <c r="N5490" s="180">
        <v>6.7151439999999996</v>
      </c>
      <c r="O5490" s="180">
        <v>-4.2164993036634808</v>
      </c>
      <c r="P5490" s="180">
        <v>26740000</v>
      </c>
      <c r="Q5490" s="180">
        <v>4690000</v>
      </c>
      <c r="R5490" s="180">
        <v>5.7</v>
      </c>
      <c r="S5490" s="180">
        <v>28.812999999999999</v>
      </c>
      <c r="T5490" s="180">
        <v>7.7810000000000006</v>
      </c>
      <c r="U5490" s="180">
        <v>17.154</v>
      </c>
      <c r="V5490" s="180">
        <f t="shared" si="564"/>
        <v>2.2661505166102685</v>
      </c>
      <c r="AC5490" s="180">
        <v>7.2</v>
      </c>
      <c r="AD5490" s="180">
        <v>6.33</v>
      </c>
      <c r="AH5490" s="85">
        <f>IF(AND(M5490&lt;Variables!$G$6,M5490&gt;Variables!$G$5),0,1)</f>
        <v>1</v>
      </c>
      <c r="AI5490" s="85">
        <f t="shared" si="563"/>
        <v>1</v>
      </c>
      <c r="AJ5490" s="85">
        <f>IF(I5490&gt;Variables!$G$7,0,1)</f>
        <v>1</v>
      </c>
      <c r="AK5490" s="85">
        <f>IF(F5490&gt;Variables!$G$8,0,1)</f>
        <v>0</v>
      </c>
      <c r="AL5490" s="85">
        <f>IF(G5490&gt;Variables!$G$9,0,1)</f>
        <v>1</v>
      </c>
      <c r="AM5490" s="85">
        <f>IF(AND(K5490&gt;Variables!$G$10,K5490&lt;Variables!$G$11),0,1)</f>
        <v>1</v>
      </c>
      <c r="AN5490" s="103">
        <f>IF(H5490&lt;Variables!$G$13,1,0)</f>
        <v>1</v>
      </c>
      <c r="AO5490" s="101">
        <f>IF(R5490&lt;Variables!$G$12,0,1)</f>
        <v>1</v>
      </c>
      <c r="AP5490" s="86">
        <f t="shared" si="565"/>
        <v>1</v>
      </c>
      <c r="AR5490" s="180">
        <v>1</v>
      </c>
      <c r="AS5490" s="180">
        <v>0</v>
      </c>
      <c r="AT5490" s="180">
        <v>0</v>
      </c>
      <c r="AU5490" s="180">
        <v>0</v>
      </c>
      <c r="BA5490" s="180">
        <v>2</v>
      </c>
    </row>
    <row r="5491" spans="3:53" ht="15" x14ac:dyDescent="0.25">
      <c r="C5491" s="180" t="s">
        <v>955</v>
      </c>
      <c r="D5491" s="180" t="s">
        <v>928</v>
      </c>
      <c r="E5491" s="180">
        <v>10.47</v>
      </c>
      <c r="F5491" s="180">
        <v>16.91</v>
      </c>
      <c r="G5491" s="180">
        <v>15.96</v>
      </c>
      <c r="H5491" s="180">
        <v>2170</v>
      </c>
      <c r="I5491" s="180">
        <v>-54.497999999999998</v>
      </c>
      <c r="J5491" s="180" t="s">
        <v>78</v>
      </c>
      <c r="K5491" s="180">
        <v>64.5</v>
      </c>
      <c r="L5491" s="180">
        <v>10.239190000000001</v>
      </c>
      <c r="M5491" s="180">
        <v>2.2688318118913879</v>
      </c>
      <c r="N5491" s="180">
        <v>10.343807999999999</v>
      </c>
      <c r="O5491" s="180">
        <v>1.234477670119164</v>
      </c>
      <c r="P5491" s="180">
        <v>6790000</v>
      </c>
      <c r="Q5491" s="180">
        <v>5087000</v>
      </c>
      <c r="R5491" s="180">
        <v>1.33</v>
      </c>
      <c r="S5491" s="180">
        <v>28.812999999999999</v>
      </c>
      <c r="T5491" s="180">
        <v>7.7810000000000006</v>
      </c>
      <c r="U5491" s="180">
        <v>17.154</v>
      </c>
      <c r="V5491" s="180">
        <f t="shared" si="564"/>
        <v>2.3632207719360605</v>
      </c>
      <c r="AC5491" s="180">
        <v>11.92</v>
      </c>
      <c r="AD5491" s="180">
        <v>10.39</v>
      </c>
      <c r="AH5491" s="85">
        <f>IF(AND(M5491&lt;Variables!$G$6,M5491&gt;Variables!$G$5),0,1)</f>
        <v>1</v>
      </c>
      <c r="AI5491" s="85">
        <f t="shared" si="563"/>
        <v>1</v>
      </c>
      <c r="AJ5491" s="85">
        <f>IF(I5491&gt;Variables!$G$7,0,1)</f>
        <v>1</v>
      </c>
      <c r="AK5491" s="85">
        <f>IF(F5491&gt;Variables!$G$8,0,1)</f>
        <v>0</v>
      </c>
      <c r="AL5491" s="85">
        <f>IF(G5491&gt;Variables!$G$9,0,1)</f>
        <v>0</v>
      </c>
      <c r="AM5491" s="85">
        <f>IF(AND(K5491&gt;Variables!$G$10,K5491&lt;Variables!$G$11),0,1)</f>
        <v>0</v>
      </c>
      <c r="AN5491" s="103">
        <f>IF(H5491&lt;Variables!$G$13,1,0)</f>
        <v>1</v>
      </c>
      <c r="AO5491" s="101">
        <f>IF(R5491&lt;Variables!$G$12,0,1)</f>
        <v>0</v>
      </c>
      <c r="AP5491" s="86">
        <f t="shared" si="565"/>
        <v>1</v>
      </c>
      <c r="AR5491" s="180">
        <v>1</v>
      </c>
      <c r="AS5491" s="180">
        <v>0</v>
      </c>
      <c r="AT5491" s="180">
        <v>0</v>
      </c>
      <c r="AU5491" s="180">
        <v>0</v>
      </c>
      <c r="BA5491" s="180">
        <v>2</v>
      </c>
    </row>
    <row r="5492" spans="3:53" ht="15" x14ac:dyDescent="0.25">
      <c r="C5492" s="180" t="s">
        <v>955</v>
      </c>
      <c r="D5492" s="180" t="s">
        <v>918</v>
      </c>
      <c r="E5492" s="180">
        <v>21.98</v>
      </c>
      <c r="F5492" s="180">
        <v>15.19</v>
      </c>
      <c r="G5492" s="180">
        <v>12.1</v>
      </c>
      <c r="H5492" s="180">
        <v>2140</v>
      </c>
      <c r="I5492" s="180">
        <v>3.0950000000000002</v>
      </c>
      <c r="J5492" s="180" t="s">
        <v>78</v>
      </c>
      <c r="K5492" s="180">
        <v>67.5</v>
      </c>
      <c r="L5492" s="180">
        <v>21.639305263157901</v>
      </c>
      <c r="M5492" s="180">
        <v>1.0198790310419379</v>
      </c>
      <c r="N5492" s="180">
        <v>21.314081250000001</v>
      </c>
      <c r="O5492" s="180">
        <v>2.5613055688243578</v>
      </c>
      <c r="P5492" s="180">
        <v>713622</v>
      </c>
      <c r="Q5492" s="180">
        <v>481143</v>
      </c>
      <c r="R5492" s="180">
        <v>1.48</v>
      </c>
      <c r="S5492" s="180">
        <v>28.812999999999999</v>
      </c>
      <c r="T5492" s="180">
        <v>7.7810000000000006</v>
      </c>
      <c r="U5492" s="180">
        <v>17.154</v>
      </c>
      <c r="V5492" s="180">
        <f t="shared" si="564"/>
        <v>2.47023845896405</v>
      </c>
      <c r="AC5492" s="180">
        <v>22.47</v>
      </c>
      <c r="AD5492" s="180">
        <v>21.57</v>
      </c>
      <c r="AH5492" s="85">
        <f>IF(AND(M5492&lt;Variables!$G$6,M5492&gt;Variables!$G$5),0,1)</f>
        <v>1</v>
      </c>
      <c r="AI5492" s="85">
        <f t="shared" si="563"/>
        <v>0</v>
      </c>
      <c r="AJ5492" s="85">
        <f>IF(I5492&gt;Variables!$G$7,0,1)</f>
        <v>0</v>
      </c>
      <c r="AK5492" s="85">
        <f>IF(F5492&gt;Variables!$G$8,0,1)</f>
        <v>0</v>
      </c>
      <c r="AL5492" s="85">
        <f>IF(G5492&gt;Variables!$G$9,0,1)</f>
        <v>0</v>
      </c>
      <c r="AM5492" s="85">
        <f>IF(AND(K5492&gt;Variables!$G$10,K5492&lt;Variables!$G$11),0,1)</f>
        <v>0</v>
      </c>
      <c r="AN5492" s="103">
        <f>IF(H5492&lt;Variables!$G$13,1,0)</f>
        <v>1</v>
      </c>
      <c r="AO5492" s="101">
        <f>IF(R5492&lt;Variables!$G$12,0,1)</f>
        <v>0</v>
      </c>
      <c r="AP5492" s="86">
        <f t="shared" si="565"/>
        <v>1</v>
      </c>
      <c r="AR5492" s="180">
        <v>0</v>
      </c>
      <c r="AS5492" s="180">
        <v>1</v>
      </c>
      <c r="AT5492" s="180">
        <v>0</v>
      </c>
      <c r="AU5492" s="180">
        <v>0</v>
      </c>
      <c r="BA5492" s="180">
        <v>0.09</v>
      </c>
    </row>
    <row r="5493" spans="3:53" ht="15" x14ac:dyDescent="0.25">
      <c r="C5493" s="177" t="s">
        <v>955</v>
      </c>
      <c r="D5493" s="177" t="s">
        <v>460</v>
      </c>
      <c r="E5493" s="177">
        <v>65.22</v>
      </c>
      <c r="F5493" s="177">
        <v>12.88</v>
      </c>
      <c r="G5493" s="177">
        <v>-1.76</v>
      </c>
      <c r="H5493" s="177">
        <v>6210</v>
      </c>
      <c r="I5493" s="177">
        <v>-0.126</v>
      </c>
      <c r="J5493" s="177" t="s">
        <v>78</v>
      </c>
      <c r="K5493" s="177">
        <v>61.04</v>
      </c>
      <c r="L5493" s="177">
        <v>64.638994999999994</v>
      </c>
      <c r="M5493" s="177">
        <v>1.223727256279298</v>
      </c>
      <c r="N5493" s="177">
        <v>64.93558800000001</v>
      </c>
      <c r="O5493" s="177">
        <v>0.76138834686458357</v>
      </c>
      <c r="P5493" s="177">
        <v>5624000</v>
      </c>
      <c r="Q5493" s="177">
        <v>2294000</v>
      </c>
      <c r="R5493" s="177">
        <v>2.4500000000000002</v>
      </c>
      <c r="S5493" s="177">
        <v>28.812999999999999</v>
      </c>
      <c r="T5493" s="177">
        <v>7.7810000000000006</v>
      </c>
      <c r="U5493" s="177">
        <v>17.154</v>
      </c>
      <c r="V5493" s="177">
        <f t="shared" si="564"/>
        <v>2.4105407588866123</v>
      </c>
      <c r="AC5493" s="178">
        <v>67</v>
      </c>
      <c r="AD5493" s="178">
        <v>64.290000000000006</v>
      </c>
      <c r="AH5493" s="85">
        <f>IF(AND(M5493&lt;Variables!$G$6,M5493&gt;Variables!$G$5),0,1)</f>
        <v>1</v>
      </c>
      <c r="AI5493" s="85">
        <f t="shared" si="563"/>
        <v>1</v>
      </c>
      <c r="AJ5493" s="85">
        <f>IF(I5493&gt;Variables!$G$7,0,1)</f>
        <v>1</v>
      </c>
      <c r="AK5493" s="85">
        <f>IF(F5493&gt;Variables!$G$8,0,1)</f>
        <v>0</v>
      </c>
      <c r="AL5493" s="85">
        <f>IF(G5493&gt;Variables!$G$9,0,1)</f>
        <v>1</v>
      </c>
      <c r="AM5493" s="85">
        <f>IF(AND(K5493&gt;Variables!$G$10,K5493&lt;Variables!$G$11),0,1)</f>
        <v>0</v>
      </c>
      <c r="AN5493" s="103">
        <f>IF(H5493&lt;Variables!$G$13,1,0)</f>
        <v>0</v>
      </c>
      <c r="AO5493" s="101">
        <f>IF(R5493&lt;Variables!$G$12,0,1)</f>
        <v>1</v>
      </c>
      <c r="AP5493" s="86">
        <f t="shared" si="565"/>
        <v>1</v>
      </c>
      <c r="AR5493" s="179">
        <v>0</v>
      </c>
      <c r="AS5493" s="179">
        <v>0</v>
      </c>
      <c r="AT5493" s="179">
        <v>1</v>
      </c>
      <c r="AU5493" s="179">
        <v>0</v>
      </c>
      <c r="BA5493" s="180">
        <v>-0.81</v>
      </c>
    </row>
    <row r="5494" spans="3:53" ht="15" x14ac:dyDescent="0.25">
      <c r="C5494" s="180" t="s">
        <v>955</v>
      </c>
      <c r="D5494" s="180" t="s">
        <v>952</v>
      </c>
      <c r="E5494" s="180">
        <v>9.02</v>
      </c>
      <c r="F5494" s="180">
        <v>12.84</v>
      </c>
      <c r="G5494" s="180">
        <v>12.3</v>
      </c>
      <c r="H5494" s="180">
        <v>1430</v>
      </c>
      <c r="I5494" s="180">
        <v>-72.548000000000002</v>
      </c>
      <c r="J5494" s="180" t="s">
        <v>78</v>
      </c>
      <c r="K5494" s="180">
        <v>50.76</v>
      </c>
      <c r="L5494" s="180">
        <v>9.0827050000000007</v>
      </c>
      <c r="M5494" s="180">
        <v>-0.47017931332132379</v>
      </c>
      <c r="N5494" s="180">
        <v>8.9644960000000022</v>
      </c>
      <c r="O5494" s="180">
        <v>0.84225593943035826</v>
      </c>
      <c r="P5494" s="180">
        <v>3590000</v>
      </c>
      <c r="Q5494" s="180">
        <v>1270000</v>
      </c>
      <c r="R5494" s="180">
        <v>2.83</v>
      </c>
      <c r="S5494" s="180">
        <v>28.812999999999999</v>
      </c>
      <c r="T5494" s="180">
        <v>7.7810000000000006</v>
      </c>
      <c r="U5494" s="180">
        <v>17.154</v>
      </c>
      <c r="V5494" s="180">
        <f t="shared" si="564"/>
        <v>2.3881302493175771</v>
      </c>
      <c r="AC5494" s="180">
        <v>13.14</v>
      </c>
      <c r="AD5494" s="180">
        <v>8.9</v>
      </c>
      <c r="AH5494" s="85">
        <f>IF(AND(M5494&lt;Variables!$G$6,M5494&gt;Variables!$G$5),0,1)</f>
        <v>1</v>
      </c>
      <c r="AI5494" s="85">
        <f t="shared" si="563"/>
        <v>0</v>
      </c>
      <c r="AJ5494" s="85">
        <f>IF(I5494&gt;Variables!$G$7,0,1)</f>
        <v>1</v>
      </c>
      <c r="AK5494" s="85">
        <f>IF(F5494&gt;Variables!$G$8,0,1)</f>
        <v>0</v>
      </c>
      <c r="AL5494" s="85">
        <f>IF(G5494&gt;Variables!$G$9,0,1)</f>
        <v>0</v>
      </c>
      <c r="AM5494" s="85">
        <f>IF(AND(K5494&gt;Variables!$G$10,K5494&lt;Variables!$G$11),0,1)</f>
        <v>0</v>
      </c>
      <c r="AN5494" s="103">
        <f>IF(H5494&lt;Variables!$G$13,1,0)</f>
        <v>1</v>
      </c>
      <c r="AO5494" s="101">
        <f>IF(R5494&lt;Variables!$G$12,0,1)</f>
        <v>1</v>
      </c>
      <c r="AP5494" s="86">
        <f t="shared" si="565"/>
        <v>1</v>
      </c>
      <c r="AR5494" s="180">
        <v>1</v>
      </c>
      <c r="AS5494" s="180">
        <v>0</v>
      </c>
      <c r="AT5494" s="180">
        <v>0</v>
      </c>
      <c r="AU5494" s="180">
        <v>0</v>
      </c>
      <c r="BA5494" s="180">
        <v>2</v>
      </c>
    </row>
    <row r="5495" spans="3:53" ht="15" x14ac:dyDescent="0.25">
      <c r="C5495" s="180" t="s">
        <v>955</v>
      </c>
      <c r="D5495" s="180" t="s">
        <v>114</v>
      </c>
      <c r="E5495" s="180">
        <v>29.06</v>
      </c>
      <c r="F5495" s="180">
        <v>12.51</v>
      </c>
      <c r="G5495" s="180">
        <v>7.0000000000000007E-2</v>
      </c>
      <c r="H5495" s="180">
        <v>6070</v>
      </c>
      <c r="I5495" s="180">
        <v>-20.983000000000001</v>
      </c>
      <c r="J5495" s="180" t="s">
        <v>78</v>
      </c>
      <c r="K5495" s="180">
        <v>75.739999999999995</v>
      </c>
      <c r="L5495" s="180">
        <v>28.698820000000001</v>
      </c>
      <c r="M5495" s="180">
        <v>1.119140090080353</v>
      </c>
      <c r="N5495" s="180">
        <v>28.538146000000001</v>
      </c>
      <c r="O5495" s="180">
        <v>1.688455865352998</v>
      </c>
      <c r="P5495" s="180">
        <v>2103000</v>
      </c>
      <c r="Q5495" s="180">
        <v>1309000</v>
      </c>
      <c r="R5495" s="180">
        <v>1.61</v>
      </c>
      <c r="S5495" s="180">
        <v>28.812999999999999</v>
      </c>
      <c r="T5495" s="180">
        <v>7.7810000000000006</v>
      </c>
      <c r="U5495" s="180">
        <v>17.154</v>
      </c>
      <c r="V5495" s="180">
        <f t="shared" si="564"/>
        <v>2.5213751064847969</v>
      </c>
      <c r="AC5495" s="180">
        <v>29.52</v>
      </c>
      <c r="AD5495" s="180">
        <v>28.65</v>
      </c>
      <c r="AH5495" s="85">
        <f>IF(AND(M5495&lt;Variables!$G$6,M5495&gt;Variables!$G$5),0,1)</f>
        <v>1</v>
      </c>
      <c r="AI5495" s="85">
        <f t="shared" si="563"/>
        <v>0</v>
      </c>
      <c r="AJ5495" s="85">
        <f>IF(I5495&gt;Variables!$G$7,0,1)</f>
        <v>1</v>
      </c>
      <c r="AK5495" s="85">
        <f>IF(F5495&gt;Variables!$G$8,0,1)</f>
        <v>0</v>
      </c>
      <c r="AL5495" s="85">
        <f>IF(G5495&gt;Variables!$G$9,0,1)</f>
        <v>1</v>
      </c>
      <c r="AM5495" s="85">
        <f>IF(AND(K5495&gt;Variables!$G$10,K5495&lt;Variables!$G$11),0,1)</f>
        <v>1</v>
      </c>
      <c r="AN5495" s="103">
        <f>IF(H5495&lt;Variables!$G$13,1,0)</f>
        <v>0</v>
      </c>
      <c r="AO5495" s="101">
        <f>IF(R5495&lt;Variables!$G$12,0,1)</f>
        <v>0</v>
      </c>
      <c r="AP5495" s="86">
        <f t="shared" si="565"/>
        <v>1</v>
      </c>
      <c r="AR5495" s="180">
        <v>0</v>
      </c>
      <c r="AS5495" s="180">
        <v>0</v>
      </c>
      <c r="AT5495" s="180">
        <v>0</v>
      </c>
      <c r="AU5495" s="180">
        <v>1</v>
      </c>
      <c r="BA5495" s="180">
        <v>-0.75</v>
      </c>
    </row>
    <row r="5496" spans="3:53" ht="15" x14ac:dyDescent="0.25">
      <c r="C5496" s="180" t="s">
        <v>955</v>
      </c>
      <c r="D5496" s="180" t="s">
        <v>933</v>
      </c>
      <c r="E5496" s="180">
        <v>36.1</v>
      </c>
      <c r="F5496" s="180">
        <v>9.49</v>
      </c>
      <c r="G5496" s="180">
        <v>7.98</v>
      </c>
      <c r="H5496" s="180">
        <v>5580</v>
      </c>
      <c r="I5496" s="180">
        <v>-49.052999999999997</v>
      </c>
      <c r="J5496" s="180" t="s">
        <v>78</v>
      </c>
      <c r="K5496" s="180">
        <v>51.06</v>
      </c>
      <c r="L5496" s="180">
        <v>35.866355000000013</v>
      </c>
      <c r="M5496" s="180">
        <v>0.70719480694369874</v>
      </c>
      <c r="N5496" s="180">
        <v>36.321041999999998</v>
      </c>
      <c r="O5496" s="180">
        <v>-0.55351385568729294</v>
      </c>
      <c r="P5496" s="180">
        <v>5067000</v>
      </c>
      <c r="Q5496" s="180">
        <v>5093000</v>
      </c>
      <c r="R5496" s="180">
        <v>0.99</v>
      </c>
      <c r="S5496" s="180">
        <v>28.812999999999999</v>
      </c>
      <c r="T5496" s="180">
        <v>7.7810000000000006</v>
      </c>
      <c r="U5496" s="180">
        <v>17.154</v>
      </c>
      <c r="V5496" s="180">
        <f t="shared" si="564"/>
        <v>2.3574296137008637</v>
      </c>
      <c r="AC5496" s="180">
        <v>36.700000000000003</v>
      </c>
      <c r="AD5496" s="180">
        <v>34.83</v>
      </c>
      <c r="AH5496" s="85">
        <f>IF(AND(M5496&lt;Variables!$G$6,M5496&gt;Variables!$G$5),0,1)</f>
        <v>1</v>
      </c>
      <c r="AI5496" s="85">
        <f t="shared" si="563"/>
        <v>1</v>
      </c>
      <c r="AJ5496" s="85">
        <f>IF(I5496&gt;Variables!$G$7,0,1)</f>
        <v>1</v>
      </c>
      <c r="AK5496" s="85">
        <f>IF(F5496&gt;Variables!$G$8,0,1)</f>
        <v>0</v>
      </c>
      <c r="AL5496" s="85">
        <f>IF(G5496&gt;Variables!$G$9,0,1)</f>
        <v>1</v>
      </c>
      <c r="AM5496" s="85">
        <f>IF(AND(K5496&gt;Variables!$G$10,K5496&lt;Variables!$G$11),0,1)</f>
        <v>0</v>
      </c>
      <c r="AN5496" s="103">
        <f>IF(H5496&lt;Variables!$G$13,1,0)</f>
        <v>0</v>
      </c>
      <c r="AO5496" s="101">
        <f>IF(R5496&lt;Variables!$G$12,0,1)</f>
        <v>0</v>
      </c>
      <c r="AP5496" s="86">
        <f t="shared" si="565"/>
        <v>1</v>
      </c>
      <c r="AR5496" s="180">
        <v>1</v>
      </c>
      <c r="AS5496" s="180">
        <v>0</v>
      </c>
      <c r="AT5496" s="180">
        <v>0</v>
      </c>
      <c r="AU5496" s="180">
        <v>0</v>
      </c>
      <c r="BA5496" s="180">
        <v>1.44</v>
      </c>
    </row>
    <row r="5497" spans="3:53" ht="15" x14ac:dyDescent="0.25">
      <c r="C5497" s="180" t="s">
        <v>955</v>
      </c>
      <c r="D5497" s="180" t="s">
        <v>336</v>
      </c>
      <c r="E5497" s="180">
        <v>11.84</v>
      </c>
      <c r="F5497" s="180">
        <v>16.239999999999998</v>
      </c>
      <c r="G5497" s="180">
        <v>15.31</v>
      </c>
      <c r="H5497" s="180">
        <v>1970</v>
      </c>
      <c r="I5497" s="180">
        <v>-37.670999999999999</v>
      </c>
      <c r="J5497" s="180" t="s">
        <v>78</v>
      </c>
      <c r="K5497" s="180">
        <v>56.61</v>
      </c>
      <c r="L5497" s="180">
        <v>11.682700000000001</v>
      </c>
      <c r="M5497" s="180">
        <v>1.5604269560974751</v>
      </c>
      <c r="N5497" s="180">
        <v>11.872534</v>
      </c>
      <c r="O5497" s="180">
        <v>-6.3457388287942007E-2</v>
      </c>
      <c r="P5497" s="180">
        <v>9860000</v>
      </c>
      <c r="Q5497" s="180">
        <v>4100000</v>
      </c>
      <c r="R5497" s="180">
        <v>2.4</v>
      </c>
      <c r="S5497" s="180">
        <v>28.812999999999999</v>
      </c>
      <c r="T5497" s="180">
        <v>7.7810000000000006</v>
      </c>
      <c r="U5497" s="180">
        <v>17.154</v>
      </c>
      <c r="V5497" s="180">
        <f t="shared" si="564"/>
        <v>2.3651204478861905</v>
      </c>
      <c r="AC5497" s="180">
        <v>12.54</v>
      </c>
      <c r="AD5497" s="180">
        <v>11.7</v>
      </c>
      <c r="AH5497" s="85">
        <f>IF(AND(M5497&lt;Variables!$G$6,M5497&gt;Variables!$G$5),0,1)</f>
        <v>1</v>
      </c>
      <c r="AI5497" s="85">
        <f t="shared" si="563"/>
        <v>1</v>
      </c>
      <c r="AJ5497" s="85">
        <f>IF(I5497&gt;Variables!$G$7,0,1)</f>
        <v>1</v>
      </c>
      <c r="AK5497" s="85">
        <f>IF(F5497&gt;Variables!$G$8,0,1)</f>
        <v>0</v>
      </c>
      <c r="AL5497" s="85">
        <f>IF(G5497&gt;Variables!$G$9,0,1)</f>
        <v>0</v>
      </c>
      <c r="AM5497" s="85">
        <f>IF(AND(K5497&gt;Variables!$G$10,K5497&lt;Variables!$G$11),0,1)</f>
        <v>0</v>
      </c>
      <c r="AN5497" s="103">
        <f>IF(H5497&lt;Variables!$G$13,1,0)</f>
        <v>1</v>
      </c>
      <c r="AO5497" s="101">
        <f>IF(R5497&lt;Variables!$G$12,0,1)</f>
        <v>1</v>
      </c>
      <c r="AP5497" s="86">
        <f t="shared" si="565"/>
        <v>1</v>
      </c>
      <c r="AR5497" s="180">
        <v>1</v>
      </c>
      <c r="AS5497" s="180">
        <v>0</v>
      </c>
      <c r="AT5497" s="180">
        <v>0</v>
      </c>
      <c r="AU5497" s="180">
        <v>0</v>
      </c>
      <c r="BA5497" s="180">
        <v>0.99</v>
      </c>
    </row>
    <row r="5498" spans="3:53" ht="15" x14ac:dyDescent="0.25">
      <c r="C5498" s="177" t="s">
        <v>955</v>
      </c>
      <c r="D5498" s="177" t="s">
        <v>744</v>
      </c>
      <c r="E5498" s="177">
        <v>14.51</v>
      </c>
      <c r="F5498" s="177">
        <v>8.58</v>
      </c>
      <c r="G5498" s="177">
        <v>6.45</v>
      </c>
      <c r="H5498" s="177">
        <v>2490</v>
      </c>
      <c r="I5498" s="177">
        <v>-22.643999999999998</v>
      </c>
      <c r="J5498" s="177" t="s">
        <v>78</v>
      </c>
      <c r="K5498" s="177">
        <v>46.81</v>
      </c>
      <c r="L5498" s="177">
        <v>14.48771</v>
      </c>
      <c r="M5498" s="177">
        <v>0.22287856396905709</v>
      </c>
      <c r="N5498" s="177">
        <v>14.71468</v>
      </c>
      <c r="O5498" s="177">
        <v>-1.3230325090317849</v>
      </c>
      <c r="P5498" s="177">
        <v>9812000</v>
      </c>
      <c r="Q5498" s="177">
        <v>10412000</v>
      </c>
      <c r="R5498" s="177">
        <v>0.94</v>
      </c>
      <c r="S5498" s="177">
        <v>28.812999999999999</v>
      </c>
      <c r="T5498" s="177">
        <v>7.7810000000000006</v>
      </c>
      <c r="U5498" s="177">
        <v>17.154</v>
      </c>
      <c r="V5498" s="177">
        <f t="shared" si="564"/>
        <v>2.3302100751406534</v>
      </c>
      <c r="AC5498" s="178">
        <v>15.8</v>
      </c>
      <c r="AD5498" s="178">
        <v>10.26</v>
      </c>
      <c r="AH5498" s="85">
        <f>IF(AND(M5498&lt;Variables!$G$6,M5498&gt;Variables!$G$5),0,1)</f>
        <v>1</v>
      </c>
      <c r="AI5498" s="85">
        <f t="shared" si="563"/>
        <v>1</v>
      </c>
      <c r="AJ5498" s="85">
        <f>IF(I5498&gt;Variables!$G$7,0,1)</f>
        <v>1</v>
      </c>
      <c r="AK5498" s="85">
        <f>IF(F5498&gt;Variables!$G$8,0,1)</f>
        <v>1</v>
      </c>
      <c r="AL5498" s="85">
        <f>IF(G5498&gt;Variables!$G$9,0,1)</f>
        <v>1</v>
      </c>
      <c r="AM5498" s="85">
        <f>IF(AND(K5498&gt;Variables!$G$10,K5498&lt;Variables!$G$11),0,1)</f>
        <v>1</v>
      </c>
      <c r="AN5498" s="103">
        <f>IF(H5498&lt;Variables!$G$13,1,0)</f>
        <v>1</v>
      </c>
      <c r="AO5498" s="101">
        <f>IF(R5498&lt;Variables!$G$12,0,1)</f>
        <v>0</v>
      </c>
      <c r="AP5498" s="86">
        <f t="shared" si="565"/>
        <v>1</v>
      </c>
      <c r="AR5498" s="179">
        <v>1</v>
      </c>
      <c r="AS5498" s="179">
        <v>0</v>
      </c>
      <c r="AT5498" s="179">
        <v>0</v>
      </c>
      <c r="AU5498" s="179">
        <v>0</v>
      </c>
      <c r="BA5498" s="180">
        <v>2</v>
      </c>
    </row>
    <row r="5499" spans="3:53" ht="15" x14ac:dyDescent="0.25">
      <c r="C5499" s="180" t="s">
        <v>955</v>
      </c>
      <c r="D5499" s="180" t="s">
        <v>615</v>
      </c>
      <c r="E5499" s="180">
        <v>36.79</v>
      </c>
      <c r="F5499" s="180">
        <v>8.39</v>
      </c>
      <c r="G5499" s="180">
        <v>5.94</v>
      </c>
      <c r="H5499" s="180">
        <v>3650</v>
      </c>
      <c r="I5499" s="180">
        <v>-1.2450000000000001</v>
      </c>
      <c r="J5499" s="180" t="s">
        <v>78</v>
      </c>
      <c r="K5499" s="180">
        <v>48.36</v>
      </c>
      <c r="L5499" s="180">
        <v>36.627680000000012</v>
      </c>
      <c r="M5499" s="180">
        <v>0.3612568418201364</v>
      </c>
      <c r="N5499" s="180">
        <v>37.106577999999999</v>
      </c>
      <c r="O5499" s="180">
        <v>-0.93400690303482303</v>
      </c>
      <c r="P5499" s="180">
        <v>10467000</v>
      </c>
      <c r="Q5499" s="180">
        <v>6708000</v>
      </c>
      <c r="R5499" s="180">
        <v>1.56</v>
      </c>
      <c r="S5499" s="180">
        <v>28.812999999999999</v>
      </c>
      <c r="T5499" s="180">
        <v>7.7810000000000006</v>
      </c>
      <c r="U5499" s="180">
        <v>17.154</v>
      </c>
      <c r="V5499" s="180">
        <f t="shared" si="564"/>
        <v>2.3423279501177263</v>
      </c>
      <c r="AC5499" s="180">
        <v>37.78</v>
      </c>
      <c r="AD5499" s="180">
        <v>36</v>
      </c>
      <c r="AH5499" s="85">
        <f>IF(AND(M5499&lt;Variables!$G$6,M5499&gt;Variables!$G$5),0,1)</f>
        <v>1</v>
      </c>
      <c r="AI5499" s="85">
        <f t="shared" si="563"/>
        <v>1</v>
      </c>
      <c r="AJ5499" s="85">
        <f>IF(I5499&gt;Variables!$G$7,0,1)</f>
        <v>1</v>
      </c>
      <c r="AK5499" s="85">
        <f>IF(F5499&gt;Variables!$G$8,0,1)</f>
        <v>1</v>
      </c>
      <c r="AL5499" s="85">
        <f>IF(G5499&gt;Variables!$G$9,0,1)</f>
        <v>1</v>
      </c>
      <c r="AM5499" s="85">
        <f>IF(AND(K5499&gt;Variables!$G$10,K5499&lt;Variables!$G$11),0,1)</f>
        <v>1</v>
      </c>
      <c r="AN5499" s="103">
        <f>IF(H5499&lt;Variables!$G$13,1,0)</f>
        <v>0</v>
      </c>
      <c r="AO5499" s="101">
        <f>IF(R5499&lt;Variables!$G$12,0,1)</f>
        <v>0</v>
      </c>
      <c r="AP5499" s="86">
        <f t="shared" si="565"/>
        <v>1</v>
      </c>
      <c r="AR5499" s="180">
        <v>0</v>
      </c>
      <c r="AS5499" s="180">
        <v>0</v>
      </c>
      <c r="AT5499" s="180">
        <v>1</v>
      </c>
      <c r="AU5499" s="180">
        <v>0</v>
      </c>
      <c r="BA5499" s="180">
        <v>-1.64</v>
      </c>
    </row>
    <row r="5500" spans="3:53" ht="15" x14ac:dyDescent="0.25">
      <c r="C5500" s="180" t="s">
        <v>955</v>
      </c>
      <c r="D5500" s="180" t="s">
        <v>930</v>
      </c>
      <c r="E5500" s="180">
        <v>37.200000000000003</v>
      </c>
      <c r="F5500" s="180">
        <v>8.3000000000000007</v>
      </c>
      <c r="G5500" s="180">
        <v>6.28</v>
      </c>
      <c r="H5500" s="180">
        <v>1570</v>
      </c>
      <c r="I5500" s="180">
        <v>-52.466000000000001</v>
      </c>
      <c r="J5500" s="180" t="s">
        <v>78</v>
      </c>
      <c r="K5500" s="180">
        <v>40.799999999999997</v>
      </c>
      <c r="L5500" s="180">
        <v>37.452905000000001</v>
      </c>
      <c r="M5500" s="180">
        <v>-0.59516077591312166</v>
      </c>
      <c r="N5500" s="180">
        <v>38.597597999999998</v>
      </c>
      <c r="O5500" s="180">
        <v>-3.5432204874510789</v>
      </c>
      <c r="P5500" s="180">
        <v>4033000</v>
      </c>
      <c r="Q5500" s="180">
        <v>2643000</v>
      </c>
      <c r="R5500" s="180">
        <v>1.53</v>
      </c>
      <c r="S5500" s="180">
        <v>28.812999999999999</v>
      </c>
      <c r="T5500" s="180">
        <v>7.7810000000000006</v>
      </c>
      <c r="U5500" s="180">
        <v>17.154</v>
      </c>
      <c r="V5500" s="180">
        <f t="shared" si="564"/>
        <v>2.2713489964220401</v>
      </c>
      <c r="AC5500" s="180">
        <v>40.44</v>
      </c>
      <c r="AD5500" s="180">
        <v>36.799999999999997</v>
      </c>
      <c r="AH5500" s="85">
        <f>IF(AND(M5500&lt;Variables!$G$6,M5500&gt;Variables!$G$5),0,1)</f>
        <v>1</v>
      </c>
      <c r="AI5500" s="85">
        <f t="shared" si="563"/>
        <v>1</v>
      </c>
      <c r="AJ5500" s="85">
        <f>IF(I5500&gt;Variables!$G$7,0,1)</f>
        <v>1</v>
      </c>
      <c r="AK5500" s="85">
        <f>IF(F5500&gt;Variables!$G$8,0,1)</f>
        <v>1</v>
      </c>
      <c r="AL5500" s="85">
        <f>IF(G5500&gt;Variables!$G$9,0,1)</f>
        <v>1</v>
      </c>
      <c r="AM5500" s="85">
        <f>IF(AND(K5500&gt;Variables!$G$10,K5500&lt;Variables!$G$11),0,1)</f>
        <v>1</v>
      </c>
      <c r="AN5500" s="103">
        <f>IF(H5500&lt;Variables!$G$13,1,0)</f>
        <v>1</v>
      </c>
      <c r="AO5500" s="101">
        <f>IF(R5500&lt;Variables!$G$12,0,1)</f>
        <v>0</v>
      </c>
      <c r="AP5500" s="86">
        <f t="shared" si="565"/>
        <v>1</v>
      </c>
      <c r="AR5500" s="180">
        <v>1</v>
      </c>
      <c r="AS5500" s="180">
        <v>0</v>
      </c>
      <c r="AT5500" s="180">
        <v>0</v>
      </c>
      <c r="AU5500" s="180">
        <v>0</v>
      </c>
      <c r="BA5500" s="180">
        <v>2</v>
      </c>
    </row>
    <row r="5501" spans="3:53" ht="15" x14ac:dyDescent="0.25">
      <c r="C5501" s="180" t="s">
        <v>955</v>
      </c>
      <c r="D5501" s="180" t="s">
        <v>188</v>
      </c>
      <c r="E5501" s="180">
        <v>8.32</v>
      </c>
      <c r="F5501" s="180">
        <v>7.6</v>
      </c>
      <c r="G5501" s="180">
        <v>5.32</v>
      </c>
      <c r="H5501" s="180">
        <v>4800</v>
      </c>
      <c r="I5501" s="180">
        <v>-85.975999999999999</v>
      </c>
      <c r="J5501" s="180" t="s">
        <v>78</v>
      </c>
      <c r="K5501" s="180">
        <v>50.65</v>
      </c>
      <c r="L5501" s="180">
        <v>8.2834850000000007</v>
      </c>
      <c r="M5501" s="180">
        <v>0.44806020654350198</v>
      </c>
      <c r="N5501" s="180">
        <v>8.3763679999999994</v>
      </c>
      <c r="O5501" s="180">
        <v>-0.66577781682942672</v>
      </c>
      <c r="P5501" s="180">
        <v>23590000</v>
      </c>
      <c r="Q5501" s="180">
        <v>9582000</v>
      </c>
      <c r="R5501" s="180">
        <v>2.46</v>
      </c>
      <c r="S5501" s="180">
        <v>28.812999999999999</v>
      </c>
      <c r="T5501" s="180">
        <v>7.7810000000000006</v>
      </c>
      <c r="U5501" s="180">
        <v>17.154</v>
      </c>
      <c r="V5501" s="180">
        <f t="shared" si="564"/>
        <v>2.3612433360101455</v>
      </c>
      <c r="AC5501" s="180">
        <v>12.2</v>
      </c>
      <c r="AD5501" s="180">
        <v>8.2899999999999991</v>
      </c>
      <c r="AH5501" s="85">
        <f>IF(AND(M5501&lt;Variables!$G$6,M5501&gt;Variables!$G$5),0,1)</f>
        <v>1</v>
      </c>
      <c r="AI5501" s="85">
        <f t="shared" si="563"/>
        <v>1</v>
      </c>
      <c r="AJ5501" s="85">
        <f>IF(I5501&gt;Variables!$G$7,0,1)</f>
        <v>1</v>
      </c>
      <c r="AK5501" s="85">
        <f>IF(F5501&gt;Variables!$G$8,0,1)</f>
        <v>1</v>
      </c>
      <c r="AL5501" s="85">
        <f>IF(G5501&gt;Variables!$G$9,0,1)</f>
        <v>1</v>
      </c>
      <c r="AM5501" s="85">
        <f>IF(AND(K5501&gt;Variables!$G$10,K5501&lt;Variables!$G$11),0,1)</f>
        <v>0</v>
      </c>
      <c r="AN5501" s="103">
        <f>IF(H5501&lt;Variables!$G$13,1,0)</f>
        <v>0</v>
      </c>
      <c r="AO5501" s="101">
        <f>IF(R5501&lt;Variables!$G$12,0,1)</f>
        <v>1</v>
      </c>
      <c r="AP5501" s="86">
        <f t="shared" si="565"/>
        <v>1</v>
      </c>
      <c r="AR5501" s="180">
        <v>1</v>
      </c>
      <c r="AS5501" s="180">
        <v>0</v>
      </c>
      <c r="AT5501" s="180">
        <v>0</v>
      </c>
      <c r="AU5501" s="180">
        <v>0</v>
      </c>
      <c r="BA5501" s="180">
        <v>2</v>
      </c>
    </row>
    <row r="5502" spans="3:53" ht="15" x14ac:dyDescent="0.25">
      <c r="C5502" s="180" t="s">
        <v>955</v>
      </c>
      <c r="D5502" s="180" t="s">
        <v>926</v>
      </c>
      <c r="E5502" s="180">
        <v>20.94</v>
      </c>
      <c r="F5502" s="180">
        <v>7.16</v>
      </c>
      <c r="G5502" s="180">
        <v>-5</v>
      </c>
      <c r="H5502" s="180">
        <v>3200</v>
      </c>
      <c r="I5502" s="180">
        <v>-42.328000000000003</v>
      </c>
      <c r="J5502" s="180" t="s">
        <v>78</v>
      </c>
      <c r="K5502" s="180">
        <v>42.9</v>
      </c>
      <c r="L5502" s="180">
        <v>20.95251</v>
      </c>
      <c r="M5502" s="180">
        <v>-0.15516040798928121</v>
      </c>
      <c r="N5502" s="180">
        <v>21.137184000000001</v>
      </c>
      <c r="O5502" s="180">
        <v>-1.0274973241468659</v>
      </c>
      <c r="P5502" s="180">
        <v>2848000</v>
      </c>
      <c r="Q5502" s="180">
        <v>1541000</v>
      </c>
      <c r="R5502" s="180">
        <v>1.85</v>
      </c>
      <c r="S5502" s="180">
        <v>28.812999999999999</v>
      </c>
      <c r="T5502" s="180">
        <v>7.7810000000000006</v>
      </c>
      <c r="U5502" s="180">
        <v>17.154</v>
      </c>
      <c r="V5502" s="180">
        <f t="shared" si="564"/>
        <v>2.294296637473983</v>
      </c>
      <c r="AC5502" s="180">
        <v>21.84</v>
      </c>
      <c r="AD5502" s="180">
        <v>20.86</v>
      </c>
      <c r="AH5502" s="85">
        <f>IF(AND(M5502&lt;Variables!$G$6,M5502&gt;Variables!$G$5),0,1)</f>
        <v>1</v>
      </c>
      <c r="AI5502" s="85">
        <f t="shared" si="563"/>
        <v>1</v>
      </c>
      <c r="AJ5502" s="85">
        <f>IF(I5502&gt;Variables!$G$7,0,1)</f>
        <v>1</v>
      </c>
      <c r="AK5502" s="85">
        <f>IF(F5502&gt;Variables!$G$8,0,1)</f>
        <v>1</v>
      </c>
      <c r="AL5502" s="85">
        <f>IF(G5502&gt;Variables!$G$9,0,1)</f>
        <v>1</v>
      </c>
      <c r="AM5502" s="85">
        <f>IF(AND(K5502&gt;Variables!$G$10,K5502&lt;Variables!$G$11),0,1)</f>
        <v>1</v>
      </c>
      <c r="AN5502" s="103">
        <f>IF(H5502&lt;Variables!$G$13,1,0)</f>
        <v>0</v>
      </c>
      <c r="AO5502" s="101">
        <f>IF(R5502&lt;Variables!$G$12,0,1)</f>
        <v>0</v>
      </c>
      <c r="AP5502" s="86">
        <f t="shared" si="565"/>
        <v>1</v>
      </c>
      <c r="AR5502" s="180">
        <v>1</v>
      </c>
      <c r="AS5502" s="180">
        <v>0</v>
      </c>
      <c r="AT5502" s="180">
        <v>0</v>
      </c>
      <c r="AU5502" s="180">
        <v>0</v>
      </c>
      <c r="BA5502" s="180">
        <v>1.84</v>
      </c>
    </row>
    <row r="5503" spans="3:53" ht="15" x14ac:dyDescent="0.25">
      <c r="C5503" s="180" t="s">
        <v>955</v>
      </c>
      <c r="D5503" s="180" t="s">
        <v>950</v>
      </c>
      <c r="E5503" s="180">
        <v>8.6999999999999993</v>
      </c>
      <c r="F5503" s="180">
        <v>6.85</v>
      </c>
      <c r="G5503" s="180">
        <v>7.64</v>
      </c>
      <c r="H5503" s="180">
        <v>-99999</v>
      </c>
      <c r="I5503" s="180">
        <v>-4.8159999999999998</v>
      </c>
      <c r="J5503" s="180" t="s">
        <v>78</v>
      </c>
      <c r="K5503" s="180">
        <v>52.75</v>
      </c>
      <c r="L5503" s="180">
        <v>8.7205315789473676</v>
      </c>
      <c r="M5503" s="180">
        <v>0.10857619133552519</v>
      </c>
      <c r="N5503" s="180">
        <v>8.7249152173913043</v>
      </c>
      <c r="O5503" s="180">
        <v>5.8278877009150777E-2</v>
      </c>
      <c r="P5503" s="180">
        <v>813225</v>
      </c>
      <c r="Q5503" s="180">
        <v>1651000</v>
      </c>
      <c r="R5503" s="180">
        <v>0.49</v>
      </c>
      <c r="S5503" s="180">
        <v>28.812999999999999</v>
      </c>
      <c r="T5503" s="180">
        <v>7.7810000000000006</v>
      </c>
      <c r="U5503" s="180">
        <v>17.154</v>
      </c>
      <c r="V5503" s="180">
        <f t="shared" si="564"/>
        <v>2.3918047069136894</v>
      </c>
      <c r="AC5503" s="180">
        <v>8.77</v>
      </c>
      <c r="AD5503" s="180">
        <v>8.67</v>
      </c>
      <c r="AH5503" s="85">
        <f>IF(AND(M5503&lt;Variables!$G$6,M5503&gt;Variables!$G$5),0,1)</f>
        <v>1</v>
      </c>
      <c r="AI5503" s="85">
        <f t="shared" si="563"/>
        <v>1</v>
      </c>
      <c r="AJ5503" s="85">
        <f>IF(I5503&gt;Variables!$G$7,0,1)</f>
        <v>1</v>
      </c>
      <c r="AK5503" s="85">
        <f>IF(F5503&gt;Variables!$G$8,0,1)</f>
        <v>1</v>
      </c>
      <c r="AL5503" s="85">
        <f>IF(G5503&gt;Variables!$G$9,0,1)</f>
        <v>1</v>
      </c>
      <c r="AM5503" s="85">
        <f>IF(AND(K5503&gt;Variables!$G$10,K5503&lt;Variables!$G$11),0,1)</f>
        <v>0</v>
      </c>
      <c r="AN5503" s="103">
        <f>IF(H5503&lt;Variables!$G$13,1,0)</f>
        <v>1</v>
      </c>
      <c r="AO5503" s="101">
        <f>IF(R5503&lt;Variables!$G$12,0,1)</f>
        <v>0</v>
      </c>
      <c r="AP5503" s="86">
        <f t="shared" si="565"/>
        <v>1</v>
      </c>
      <c r="AR5503" s="180">
        <v>0</v>
      </c>
      <c r="AS5503" s="180">
        <v>1</v>
      </c>
      <c r="AT5503" s="180">
        <v>0</v>
      </c>
      <c r="AU5503" s="180">
        <v>0</v>
      </c>
      <c r="BA5503" s="180">
        <v>0.34</v>
      </c>
    </row>
    <row r="5504" spans="3:53" ht="15" x14ac:dyDescent="0.25">
      <c r="C5504" s="180" t="s">
        <v>955</v>
      </c>
      <c r="D5504" s="180" t="s">
        <v>948</v>
      </c>
      <c r="E5504" s="180">
        <v>28.92</v>
      </c>
      <c r="F5504" s="180">
        <v>6.78</v>
      </c>
      <c r="G5504" s="180">
        <v>5.0599999999999996</v>
      </c>
      <c r="H5504" s="180">
        <v>4350</v>
      </c>
      <c r="I5504" s="180">
        <v>-41.097999999999999</v>
      </c>
      <c r="J5504" s="180" t="s">
        <v>78</v>
      </c>
      <c r="K5504" s="180">
        <v>52.59</v>
      </c>
      <c r="L5504" s="180">
        <v>28.831689999999998</v>
      </c>
      <c r="M5504" s="180">
        <v>0.35415891333459709</v>
      </c>
      <c r="N5504" s="180">
        <v>28.944275999999999</v>
      </c>
      <c r="O5504" s="180">
        <v>-3.6193684720243278E-2</v>
      </c>
      <c r="P5504" s="180">
        <v>519962</v>
      </c>
      <c r="Q5504" s="180">
        <v>1688000</v>
      </c>
      <c r="R5504" s="180">
        <v>0.31</v>
      </c>
      <c r="S5504" s="180">
        <v>28.812999999999999</v>
      </c>
      <c r="T5504" s="180">
        <v>7.7810000000000006</v>
      </c>
      <c r="U5504" s="180">
        <v>17.154</v>
      </c>
      <c r="V5504" s="180">
        <f t="shared" si="564"/>
        <v>2.3819751879142705</v>
      </c>
      <c r="AC5504" s="180">
        <v>29.37</v>
      </c>
      <c r="AD5504" s="180">
        <v>28.76</v>
      </c>
      <c r="AH5504" s="85">
        <f>IF(AND(M5504&lt;Variables!$G$6,M5504&gt;Variables!$G$5),0,1)</f>
        <v>1</v>
      </c>
      <c r="AI5504" s="85">
        <f t="shared" si="563"/>
        <v>1</v>
      </c>
      <c r="AJ5504" s="85">
        <f>IF(I5504&gt;Variables!$G$7,0,1)</f>
        <v>1</v>
      </c>
      <c r="AK5504" s="85">
        <f>IF(F5504&gt;Variables!$G$8,0,1)</f>
        <v>1</v>
      </c>
      <c r="AL5504" s="85">
        <f>IF(G5504&gt;Variables!$G$9,0,1)</f>
        <v>1</v>
      </c>
      <c r="AM5504" s="85">
        <f>IF(AND(K5504&gt;Variables!$G$10,K5504&lt;Variables!$G$11),0,1)</f>
        <v>0</v>
      </c>
      <c r="AN5504" s="103">
        <f>IF(H5504&lt;Variables!$G$13,1,0)</f>
        <v>0</v>
      </c>
      <c r="AO5504" s="101">
        <f>IF(R5504&lt;Variables!$G$12,0,1)</f>
        <v>0</v>
      </c>
      <c r="AP5504" s="86">
        <f t="shared" si="565"/>
        <v>1</v>
      </c>
      <c r="AR5504" s="180">
        <v>1</v>
      </c>
      <c r="AS5504" s="180">
        <v>0</v>
      </c>
      <c r="AT5504" s="180">
        <v>0</v>
      </c>
      <c r="AU5504" s="180">
        <v>0</v>
      </c>
      <c r="BA5504" s="180">
        <v>0.95</v>
      </c>
    </row>
    <row r="5505" spans="3:53" ht="15" x14ac:dyDescent="0.25">
      <c r="C5505" s="180" t="s">
        <v>955</v>
      </c>
      <c r="D5505" s="180" t="s">
        <v>226</v>
      </c>
      <c r="E5505" s="180">
        <v>4.3499999999999996</v>
      </c>
      <c r="F5505" s="180">
        <v>17.899999999999999</v>
      </c>
      <c r="G5505" s="180">
        <v>25</v>
      </c>
      <c r="H5505" s="180">
        <v>76.45</v>
      </c>
      <c r="I5505" s="180">
        <v>598.24699999999996</v>
      </c>
      <c r="J5505" s="180" t="s">
        <v>76</v>
      </c>
      <c r="K5505" s="180">
        <v>62.08</v>
      </c>
      <c r="L5505" s="180">
        <v>4.2839</v>
      </c>
      <c r="M5505" s="180">
        <v>2.710147295688516</v>
      </c>
      <c r="N5505" s="180">
        <v>4.2069920000000014</v>
      </c>
      <c r="O5505" s="180">
        <v>4.587790991758478</v>
      </c>
      <c r="P5505" s="180">
        <v>9610000</v>
      </c>
      <c r="Q5505" s="180">
        <v>34730000</v>
      </c>
      <c r="R5505" s="180">
        <v>0.28000000000000003</v>
      </c>
      <c r="S5505" s="180">
        <v>28.812999999999999</v>
      </c>
      <c r="T5505" s="180">
        <v>7.7810000000000006</v>
      </c>
      <c r="U5505" s="180">
        <v>17.154</v>
      </c>
      <c r="V5505" s="180">
        <f t="shared" si="564"/>
        <v>2.3271359532015214</v>
      </c>
      <c r="AC5505" s="180">
        <v>4.63</v>
      </c>
      <c r="AD5505" s="180">
        <v>3.95</v>
      </c>
      <c r="AH5505" s="85">
        <f>IF(AND(M5505&lt;Variables!$G$6,M5505&gt;Variables!$G$5),0,1)</f>
        <v>1</v>
      </c>
      <c r="AI5505" s="85">
        <f t="shared" si="563"/>
        <v>0</v>
      </c>
      <c r="AJ5505" s="85">
        <f>IF(I5505&gt;Variables!$G$7,0,1)</f>
        <v>0</v>
      </c>
      <c r="AK5505" s="85">
        <f>IF(F5505&gt;Variables!$G$8,0,1)</f>
        <v>0</v>
      </c>
      <c r="AL5505" s="85">
        <f>IF(G5505&gt;Variables!$G$9,0,1)</f>
        <v>0</v>
      </c>
      <c r="AM5505" s="85">
        <f>IF(AND(K5505&gt;Variables!$G$10,K5505&lt;Variables!$G$11),0,1)</f>
        <v>0</v>
      </c>
      <c r="AN5505" s="103">
        <f>IF(H5505&lt;Variables!$G$13,1,0)</f>
        <v>1</v>
      </c>
      <c r="AO5505" s="101">
        <f>IF(R5505&lt;Variables!$G$12,0,1)</f>
        <v>0</v>
      </c>
      <c r="AP5505" s="86">
        <f t="shared" si="565"/>
        <v>0</v>
      </c>
      <c r="AR5505" s="180">
        <v>0</v>
      </c>
      <c r="AS5505" s="180">
        <v>0</v>
      </c>
      <c r="AT5505" s="180">
        <v>1</v>
      </c>
      <c r="AU5505" s="180">
        <v>0</v>
      </c>
      <c r="BA5505" s="180">
        <v>-2.25</v>
      </c>
    </row>
    <row r="5506" spans="3:53" ht="15" x14ac:dyDescent="0.25">
      <c r="C5506" s="180" t="s">
        <v>955</v>
      </c>
      <c r="D5506" s="180" t="s">
        <v>922</v>
      </c>
      <c r="E5506" s="180">
        <v>26.51</v>
      </c>
      <c r="F5506" s="180">
        <v>15.61</v>
      </c>
      <c r="G5506" s="180">
        <v>-3.08</v>
      </c>
      <c r="H5506" s="180">
        <v>5110</v>
      </c>
      <c r="I5506" s="180">
        <v>76.942999999999998</v>
      </c>
      <c r="J5506" s="180" t="s">
        <v>76</v>
      </c>
      <c r="K5506" s="180">
        <v>39.130000000000003</v>
      </c>
      <c r="L5506" s="180">
        <v>26.626204999999999</v>
      </c>
      <c r="M5506" s="180">
        <v>-0.46722768039981449</v>
      </c>
      <c r="N5506" s="180">
        <v>26.811954</v>
      </c>
      <c r="O5506" s="180">
        <v>-1.1567750712984239</v>
      </c>
      <c r="P5506" s="180">
        <v>33714000</v>
      </c>
      <c r="Q5506" s="180">
        <v>3011000</v>
      </c>
      <c r="R5506" s="180">
        <v>11.2</v>
      </c>
      <c r="S5506" s="180">
        <v>28.812999999999999</v>
      </c>
      <c r="T5506" s="180">
        <v>7.7810000000000006</v>
      </c>
      <c r="U5506" s="180">
        <v>17.154</v>
      </c>
      <c r="V5506" s="180">
        <f t="shared" si="564"/>
        <v>2.2518672466997827</v>
      </c>
      <c r="AC5506" s="180">
        <v>29.46</v>
      </c>
      <c r="AD5506" s="180">
        <v>26.3</v>
      </c>
      <c r="AH5506" s="85">
        <f>IF(AND(M5506&lt;Variables!$G$6,M5506&gt;Variables!$G$5),0,1)</f>
        <v>1</v>
      </c>
      <c r="AI5506" s="85">
        <f t="shared" si="563"/>
        <v>1</v>
      </c>
      <c r="AJ5506" s="85">
        <f>IF(I5506&gt;Variables!$G$7,0,1)</f>
        <v>0</v>
      </c>
      <c r="AK5506" s="85">
        <f>IF(F5506&gt;Variables!$G$8,0,1)</f>
        <v>0</v>
      </c>
      <c r="AL5506" s="85">
        <f>IF(G5506&gt;Variables!$G$9,0,1)</f>
        <v>1</v>
      </c>
      <c r="AM5506" s="85">
        <f>IF(AND(K5506&gt;Variables!$G$10,K5506&lt;Variables!$G$11),0,1)</f>
        <v>1</v>
      </c>
      <c r="AN5506" s="103">
        <f>IF(H5506&lt;Variables!$G$13,1,0)</f>
        <v>0</v>
      </c>
      <c r="AO5506" s="101">
        <f>IF(R5506&lt;Variables!$G$12,0,1)</f>
        <v>1</v>
      </c>
      <c r="AP5506" s="86">
        <f t="shared" si="565"/>
        <v>0</v>
      </c>
      <c r="AR5506" s="180">
        <v>1</v>
      </c>
      <c r="AS5506" s="180">
        <v>0</v>
      </c>
      <c r="AT5506" s="180">
        <v>0</v>
      </c>
      <c r="AU5506" s="180">
        <v>0</v>
      </c>
      <c r="BA5506" s="180">
        <v>2</v>
      </c>
    </row>
    <row r="5507" spans="3:53" ht="15" x14ac:dyDescent="0.25">
      <c r="C5507" s="180" t="s">
        <v>955</v>
      </c>
      <c r="D5507" s="180" t="s">
        <v>82</v>
      </c>
      <c r="E5507" s="180">
        <v>7.79</v>
      </c>
      <c r="F5507" s="180">
        <v>7.81</v>
      </c>
      <c r="G5507" s="180">
        <v>7.37</v>
      </c>
      <c r="H5507" s="180">
        <v>2330</v>
      </c>
      <c r="I5507" s="180">
        <v>-84.084000000000003</v>
      </c>
      <c r="J5507" s="180" t="s">
        <v>76</v>
      </c>
      <c r="K5507" s="180">
        <v>51.96</v>
      </c>
      <c r="L5507" s="180">
        <v>7.7794049999999988</v>
      </c>
      <c r="M5507" s="180">
        <v>0.20046520267296969</v>
      </c>
      <c r="N5507" s="180">
        <v>7.8224060000000009</v>
      </c>
      <c r="O5507" s="180">
        <v>-0.35035256415993909</v>
      </c>
      <c r="P5507" s="180">
        <v>2024000</v>
      </c>
      <c r="Q5507" s="180">
        <v>2722000</v>
      </c>
      <c r="R5507" s="180">
        <v>0.74</v>
      </c>
      <c r="S5507" s="180">
        <v>28.812999999999999</v>
      </c>
      <c r="T5507" s="180">
        <v>7.7810000000000006</v>
      </c>
      <c r="U5507" s="180">
        <v>17.154</v>
      </c>
      <c r="V5507" s="180">
        <f t="shared" si="564"/>
        <v>2.3809587754600763</v>
      </c>
      <c r="AC5507" s="180">
        <v>8.23</v>
      </c>
      <c r="AD5507" s="180">
        <v>7.76</v>
      </c>
      <c r="AH5507" s="85">
        <f>IF(AND(M5507&lt;Variables!$G$6,M5507&gt;Variables!$G$5),0,1)</f>
        <v>1</v>
      </c>
      <c r="AI5507" s="85">
        <f t="shared" ref="AI5507:AI5570" si="566">IF(L5507&gt;N5507,0,1)</f>
        <v>1</v>
      </c>
      <c r="AJ5507" s="85">
        <f>IF(I5507&gt;Variables!$G$7,0,1)</f>
        <v>1</v>
      </c>
      <c r="AK5507" s="85">
        <f>IF(F5507&gt;Variables!$G$8,0,1)</f>
        <v>1</v>
      </c>
      <c r="AL5507" s="85">
        <f>IF(G5507&gt;Variables!$G$9,0,1)</f>
        <v>1</v>
      </c>
      <c r="AM5507" s="85">
        <f>IF(AND(K5507&gt;Variables!$G$10,K5507&lt;Variables!$G$11),0,1)</f>
        <v>0</v>
      </c>
      <c r="AN5507" s="103">
        <f>IF(H5507&lt;Variables!$G$13,1,0)</f>
        <v>1</v>
      </c>
      <c r="AO5507" s="101">
        <f>IF(R5507&lt;Variables!$G$12,0,1)</f>
        <v>0</v>
      </c>
      <c r="AP5507" s="86">
        <f t="shared" si="565"/>
        <v>0</v>
      </c>
      <c r="AR5507" s="180">
        <v>1</v>
      </c>
      <c r="AS5507" s="180">
        <v>0</v>
      </c>
      <c r="AT5507" s="180">
        <v>0</v>
      </c>
      <c r="AU5507" s="180">
        <v>0</v>
      </c>
      <c r="BA5507" s="180">
        <v>1.96</v>
      </c>
    </row>
    <row r="5508" spans="3:53" ht="15" x14ac:dyDescent="0.25">
      <c r="C5508" s="180" t="s">
        <v>955</v>
      </c>
      <c r="D5508" s="180" t="s">
        <v>934</v>
      </c>
      <c r="E5508" s="180">
        <v>42.34</v>
      </c>
      <c r="F5508" s="180">
        <v>9.19</v>
      </c>
      <c r="G5508" s="180">
        <v>9.33</v>
      </c>
      <c r="H5508" s="180">
        <v>7970</v>
      </c>
      <c r="I5508" s="180">
        <v>4.4999999999999998E-2</v>
      </c>
      <c r="J5508" s="180" t="s">
        <v>78</v>
      </c>
      <c r="K5508" s="180">
        <v>60.48</v>
      </c>
      <c r="L5508" s="180">
        <v>42.191000000000003</v>
      </c>
      <c r="M5508" s="180">
        <v>0.49536631035053941</v>
      </c>
      <c r="N5508" s="180">
        <v>42.194062000000002</v>
      </c>
      <c r="O5508" s="180">
        <v>0.48807341658644599</v>
      </c>
      <c r="P5508" s="180">
        <v>743842</v>
      </c>
      <c r="Q5508" s="180">
        <v>1791000</v>
      </c>
      <c r="R5508" s="180">
        <v>0.42</v>
      </c>
      <c r="S5508" s="180">
        <v>28.812999999999999</v>
      </c>
      <c r="T5508" s="180">
        <v>7.7810000000000006</v>
      </c>
      <c r="U5508" s="180">
        <v>17.154</v>
      </c>
      <c r="V5508" s="180">
        <f t="shared" si="564"/>
        <v>2.4477004002939022</v>
      </c>
      <c r="AC5508" s="180">
        <v>45.75</v>
      </c>
      <c r="AD5508" s="180">
        <v>42.07</v>
      </c>
      <c r="AH5508" s="85">
        <f>IF(AND(M5508&lt;Variables!$G$6,M5508&gt;Variables!$G$5),0,1)</f>
        <v>1</v>
      </c>
      <c r="AI5508" s="85">
        <f t="shared" si="566"/>
        <v>1</v>
      </c>
      <c r="AJ5508" s="85">
        <f>IF(I5508&gt;Variables!$G$7,0,1)</f>
        <v>0</v>
      </c>
      <c r="AK5508" s="85">
        <f>IF(F5508&gt;Variables!$G$8,0,1)</f>
        <v>0</v>
      </c>
      <c r="AL5508" s="85">
        <f>IF(G5508&gt;Variables!$G$9,0,1)</f>
        <v>1</v>
      </c>
      <c r="AM5508" s="85">
        <f>IF(AND(K5508&gt;Variables!$G$10,K5508&lt;Variables!$G$11),0,1)</f>
        <v>0</v>
      </c>
      <c r="AN5508" s="103">
        <f>IF(H5508&lt;Variables!$G$13,1,0)</f>
        <v>0</v>
      </c>
      <c r="AO5508" s="101">
        <f>IF(R5508&lt;Variables!$G$12,0,1)</f>
        <v>0</v>
      </c>
      <c r="AP5508" s="86">
        <f t="shared" si="565"/>
        <v>1</v>
      </c>
      <c r="AR5508" s="180">
        <v>1</v>
      </c>
      <c r="AS5508" s="180">
        <v>0</v>
      </c>
      <c r="AT5508" s="180">
        <v>0</v>
      </c>
      <c r="AU5508" s="180">
        <v>0</v>
      </c>
      <c r="BA5508" s="180">
        <v>1.26</v>
      </c>
    </row>
    <row r="5509" spans="3:53" ht="15" x14ac:dyDescent="0.25">
      <c r="C5509" s="180" t="s">
        <v>956</v>
      </c>
      <c r="D5509" s="180" t="s">
        <v>934</v>
      </c>
      <c r="E5509" s="180">
        <v>42.48</v>
      </c>
      <c r="F5509" s="180">
        <v>9.19</v>
      </c>
      <c r="G5509" s="180">
        <v>9.5500000000000007</v>
      </c>
      <c r="H5509" s="180">
        <v>7970</v>
      </c>
      <c r="I5509" s="180">
        <v>4.8000000000000001E-2</v>
      </c>
      <c r="J5509" s="180" t="s">
        <v>78</v>
      </c>
      <c r="K5509" s="180">
        <v>58.72</v>
      </c>
      <c r="L5509" s="180">
        <v>42.263140000000007</v>
      </c>
      <c r="M5509" s="180">
        <v>0.52494916373935385</v>
      </c>
      <c r="N5509" s="180">
        <v>42.210520000000002</v>
      </c>
      <c r="O5509" s="180">
        <v>0.65026443644853682</v>
      </c>
      <c r="P5509" s="180">
        <v>758913</v>
      </c>
      <c r="Q5509" s="180">
        <v>1791000</v>
      </c>
      <c r="R5509" s="180">
        <v>0.42</v>
      </c>
      <c r="S5509" s="180">
        <v>29.326999999999991</v>
      </c>
      <c r="T5509" s="180">
        <v>8.0380000000000003</v>
      </c>
      <c r="U5509" s="180">
        <v>17.521599999999999</v>
      </c>
      <c r="V5509" s="180">
        <f t="shared" si="564"/>
        <v>2.4304705379706295</v>
      </c>
      <c r="AC5509" s="180">
        <v>45.75</v>
      </c>
      <c r="AD5509" s="180">
        <v>42.07</v>
      </c>
      <c r="AH5509" s="85">
        <f>IF(AND(M5509&lt;Variables!$G$6,M5509&gt;Variables!$G$5),0,1)</f>
        <v>1</v>
      </c>
      <c r="AI5509" s="85">
        <f t="shared" si="566"/>
        <v>0</v>
      </c>
      <c r="AJ5509" s="85">
        <f>IF(I5509&gt;Variables!$G$7,0,1)</f>
        <v>0</v>
      </c>
      <c r="AK5509" s="85">
        <f>IF(F5509&gt;Variables!$G$8,0,1)</f>
        <v>0</v>
      </c>
      <c r="AL5509" s="85">
        <f>IF(G5509&gt;Variables!$G$9,0,1)</f>
        <v>1</v>
      </c>
      <c r="AM5509" s="85">
        <f>IF(AND(K5509&gt;Variables!$G$10,K5509&lt;Variables!$G$11),0,1)</f>
        <v>0</v>
      </c>
      <c r="AN5509" s="103">
        <f>IF(H5509&lt;Variables!$G$13,1,0)</f>
        <v>0</v>
      </c>
      <c r="AO5509" s="101">
        <f>IF(R5509&lt;Variables!$G$12,0,1)</f>
        <v>0</v>
      </c>
      <c r="AP5509" s="86">
        <f t="shared" si="565"/>
        <v>1</v>
      </c>
      <c r="AR5509" s="180">
        <v>1</v>
      </c>
      <c r="AS5509" s="180">
        <v>0</v>
      </c>
      <c r="AT5509" s="180">
        <v>0</v>
      </c>
      <c r="AU5509" s="180">
        <v>0</v>
      </c>
      <c r="BA5509" s="180">
        <v>1.34</v>
      </c>
    </row>
    <row r="5510" spans="3:53" ht="15" x14ac:dyDescent="0.25">
      <c r="C5510" s="180" t="s">
        <v>956</v>
      </c>
      <c r="D5510" s="180" t="s">
        <v>615</v>
      </c>
      <c r="E5510" s="180">
        <v>36.619999999999997</v>
      </c>
      <c r="F5510" s="180">
        <v>8.31</v>
      </c>
      <c r="G5510" s="180">
        <v>5.48</v>
      </c>
      <c r="H5510" s="180">
        <v>3650</v>
      </c>
      <c r="I5510" s="180">
        <v>-1.2649999999999999</v>
      </c>
      <c r="J5510" s="180" t="s">
        <v>78</v>
      </c>
      <c r="K5510" s="180">
        <v>43.6</v>
      </c>
      <c r="L5510" s="180">
        <v>36.663350000000008</v>
      </c>
      <c r="M5510" s="180">
        <v>-0.17278835676501711</v>
      </c>
      <c r="N5510" s="180">
        <v>36.95899</v>
      </c>
      <c r="O5510" s="180">
        <v>-0.9713198331447872</v>
      </c>
      <c r="P5510" s="180">
        <v>10518000</v>
      </c>
      <c r="Q5510" s="180">
        <v>6708000</v>
      </c>
      <c r="R5510" s="180">
        <v>1.57</v>
      </c>
      <c r="S5510" s="180">
        <v>29.326999999999991</v>
      </c>
      <c r="T5510" s="180">
        <v>8.0380000000000003</v>
      </c>
      <c r="U5510" s="180">
        <v>17.521599999999999</v>
      </c>
      <c r="V5510" s="180">
        <f t="shared" si="564"/>
        <v>2.3019948155201311</v>
      </c>
      <c r="AC5510" s="180">
        <v>37.78</v>
      </c>
      <c r="AD5510" s="180">
        <v>36</v>
      </c>
      <c r="AH5510" s="85">
        <f>IF(AND(M5510&lt;Variables!$G$6,M5510&gt;Variables!$G$5),0,1)</f>
        <v>1</v>
      </c>
      <c r="AI5510" s="85">
        <f t="shared" si="566"/>
        <v>1</v>
      </c>
      <c r="AJ5510" s="85">
        <f>IF(I5510&gt;Variables!$G$7,0,1)</f>
        <v>1</v>
      </c>
      <c r="AK5510" s="85">
        <f>IF(F5510&gt;Variables!$G$8,0,1)</f>
        <v>1</v>
      </c>
      <c r="AL5510" s="85">
        <f>IF(G5510&gt;Variables!$G$9,0,1)</f>
        <v>1</v>
      </c>
      <c r="AM5510" s="85">
        <f>IF(AND(K5510&gt;Variables!$G$10,K5510&lt;Variables!$G$11),0,1)</f>
        <v>1</v>
      </c>
      <c r="AN5510" s="103">
        <f>IF(H5510&lt;Variables!$G$13,1,0)</f>
        <v>0</v>
      </c>
      <c r="AO5510" s="101">
        <f>IF(R5510&lt;Variables!$G$12,0,1)</f>
        <v>0</v>
      </c>
      <c r="AP5510" s="86">
        <f t="shared" si="565"/>
        <v>1</v>
      </c>
      <c r="AR5510" s="180">
        <v>1</v>
      </c>
      <c r="AS5510" s="180">
        <v>0</v>
      </c>
      <c r="AT5510" s="180">
        <v>0</v>
      </c>
      <c r="AU5510" s="180">
        <v>0</v>
      </c>
      <c r="BA5510" s="180">
        <v>0.51</v>
      </c>
    </row>
    <row r="5511" spans="3:53" ht="15" x14ac:dyDescent="0.25">
      <c r="C5511" s="180" t="s">
        <v>956</v>
      </c>
      <c r="D5511" s="180" t="s">
        <v>926</v>
      </c>
      <c r="E5511" s="180">
        <v>20.87</v>
      </c>
      <c r="F5511" s="180">
        <v>7.52</v>
      </c>
      <c r="G5511" s="180">
        <v>-5.2</v>
      </c>
      <c r="H5511" s="180">
        <v>3200</v>
      </c>
      <c r="I5511" s="180">
        <v>-42.351999999999997</v>
      </c>
      <c r="J5511" s="180" t="s">
        <v>78</v>
      </c>
      <c r="K5511" s="180">
        <v>40.799999999999997</v>
      </c>
      <c r="L5511" s="180">
        <v>20.921500000000002</v>
      </c>
      <c r="M5511" s="180">
        <v>-0.22225939822671301</v>
      </c>
      <c r="N5511" s="180">
        <v>21.111484000000001</v>
      </c>
      <c r="O5511" s="180">
        <v>-1.1201675827241739</v>
      </c>
      <c r="P5511" s="180">
        <v>2875000</v>
      </c>
      <c r="Q5511" s="180">
        <v>1541000</v>
      </c>
      <c r="R5511" s="180">
        <v>1.87</v>
      </c>
      <c r="S5511" s="180">
        <v>29.326999999999991</v>
      </c>
      <c r="T5511" s="180">
        <v>8.0380000000000003</v>
      </c>
      <c r="U5511" s="180">
        <v>17.521599999999999</v>
      </c>
      <c r="V5511" s="180">
        <f t="shared" si="564"/>
        <v>2.2715614010467702</v>
      </c>
      <c r="AC5511" s="180">
        <v>21.84</v>
      </c>
      <c r="AD5511" s="180">
        <v>20.86</v>
      </c>
      <c r="AH5511" s="85">
        <f>IF(AND(M5511&lt;Variables!$G$6,M5511&gt;Variables!$G$5),0,1)</f>
        <v>1</v>
      </c>
      <c r="AI5511" s="85">
        <f t="shared" si="566"/>
        <v>1</v>
      </c>
      <c r="AJ5511" s="85">
        <f>IF(I5511&gt;Variables!$G$7,0,1)</f>
        <v>1</v>
      </c>
      <c r="AK5511" s="85">
        <f>IF(F5511&gt;Variables!$G$8,0,1)</f>
        <v>1</v>
      </c>
      <c r="AL5511" s="85">
        <f>IF(G5511&gt;Variables!$G$9,0,1)</f>
        <v>1</v>
      </c>
      <c r="AM5511" s="85">
        <f>IF(AND(K5511&gt;Variables!$G$10,K5511&lt;Variables!$G$11),0,1)</f>
        <v>1</v>
      </c>
      <c r="AN5511" s="103">
        <f>IF(H5511&lt;Variables!$G$13,1,0)</f>
        <v>0</v>
      </c>
      <c r="AO5511" s="101">
        <f>IF(R5511&lt;Variables!$G$12,0,1)</f>
        <v>0</v>
      </c>
      <c r="AP5511" s="86">
        <f t="shared" si="565"/>
        <v>1</v>
      </c>
      <c r="AR5511" s="180">
        <v>1</v>
      </c>
      <c r="AS5511" s="180">
        <v>0</v>
      </c>
      <c r="AT5511" s="180">
        <v>0</v>
      </c>
      <c r="AU5511" s="180">
        <v>0</v>
      </c>
      <c r="BA5511" s="180">
        <v>2</v>
      </c>
    </row>
    <row r="5512" spans="3:53" ht="15" x14ac:dyDescent="0.25">
      <c r="C5512" s="180" t="s">
        <v>956</v>
      </c>
      <c r="D5512" s="180" t="s">
        <v>188</v>
      </c>
      <c r="E5512" s="180">
        <v>8.31</v>
      </c>
      <c r="F5512" s="180">
        <v>7.47</v>
      </c>
      <c r="G5512" s="180">
        <v>5.0999999999999996</v>
      </c>
      <c r="H5512" s="180">
        <v>4800</v>
      </c>
      <c r="I5512" s="180">
        <v>-85.984999999999999</v>
      </c>
      <c r="J5512" s="180" t="s">
        <v>78</v>
      </c>
      <c r="K5512" s="180">
        <v>47.26</v>
      </c>
      <c r="L5512" s="180">
        <v>8.2812799999999989</v>
      </c>
      <c r="M5512" s="180">
        <v>0.26227829514280349</v>
      </c>
      <c r="N5512" s="180">
        <v>8.3630800000000001</v>
      </c>
      <c r="O5512" s="180">
        <v>-0.71839561501264182</v>
      </c>
      <c r="P5512" s="180">
        <v>23949000</v>
      </c>
      <c r="Q5512" s="180">
        <v>9582000</v>
      </c>
      <c r="R5512" s="180">
        <v>2.5</v>
      </c>
      <c r="S5512" s="180">
        <v>29.326999999999991</v>
      </c>
      <c r="T5512" s="180">
        <v>8.0380000000000003</v>
      </c>
      <c r="U5512" s="180">
        <v>17.521599999999999</v>
      </c>
      <c r="V5512" s="180">
        <f t="shared" si="564"/>
        <v>2.3338698039491477</v>
      </c>
      <c r="AC5512" s="180">
        <v>12.2</v>
      </c>
      <c r="AD5512" s="180">
        <v>8.2899999999999991</v>
      </c>
      <c r="AH5512" s="85">
        <f>IF(AND(M5512&lt;Variables!$G$6,M5512&gt;Variables!$G$5),0,1)</f>
        <v>1</v>
      </c>
      <c r="AI5512" s="85">
        <f t="shared" si="566"/>
        <v>1</v>
      </c>
      <c r="AJ5512" s="85">
        <f>IF(I5512&gt;Variables!$G$7,0,1)</f>
        <v>1</v>
      </c>
      <c r="AK5512" s="85">
        <f>IF(F5512&gt;Variables!$G$8,0,1)</f>
        <v>1</v>
      </c>
      <c r="AL5512" s="85">
        <f>IF(G5512&gt;Variables!$G$9,0,1)</f>
        <v>1</v>
      </c>
      <c r="AM5512" s="85">
        <f>IF(AND(K5512&gt;Variables!$G$10,K5512&lt;Variables!$G$11),0,1)</f>
        <v>1</v>
      </c>
      <c r="AN5512" s="103">
        <f>IF(H5512&lt;Variables!$G$13,1,0)</f>
        <v>0</v>
      </c>
      <c r="AO5512" s="101">
        <f>IF(R5512&lt;Variables!$G$12,0,1)</f>
        <v>1</v>
      </c>
      <c r="AP5512" s="86">
        <f t="shared" si="565"/>
        <v>1</v>
      </c>
      <c r="AR5512" s="180">
        <v>1</v>
      </c>
      <c r="AS5512" s="180">
        <v>0</v>
      </c>
      <c r="AT5512" s="180">
        <v>0</v>
      </c>
      <c r="AU5512" s="180">
        <v>0</v>
      </c>
      <c r="BA5512" s="180">
        <v>2</v>
      </c>
    </row>
    <row r="5513" spans="3:53" ht="15" x14ac:dyDescent="0.25">
      <c r="C5513" s="180" t="s">
        <v>956</v>
      </c>
      <c r="D5513" s="180" t="s">
        <v>754</v>
      </c>
      <c r="E5513" s="180">
        <v>21.36</v>
      </c>
      <c r="F5513" s="180">
        <v>6.93</v>
      </c>
      <c r="G5513" s="180">
        <v>7.3</v>
      </c>
      <c r="H5513" s="180">
        <v>2750</v>
      </c>
      <c r="I5513" s="180">
        <v>6371.8490000000002</v>
      </c>
      <c r="J5513" s="180" t="s">
        <v>78</v>
      </c>
      <c r="K5513" s="180">
        <v>82.47</v>
      </c>
      <c r="L5513" s="180">
        <v>20.984000000000002</v>
      </c>
      <c r="M5513" s="180">
        <v>1.505909264201291</v>
      </c>
      <c r="N5513" s="180">
        <v>20.851568571428569</v>
      </c>
      <c r="O5513" s="180">
        <v>2.1505884654926262</v>
      </c>
      <c r="P5513" s="180">
        <v>82150</v>
      </c>
      <c r="Q5513" s="180">
        <v>824054</v>
      </c>
      <c r="R5513" s="180">
        <v>0.1</v>
      </c>
      <c r="S5513" s="180">
        <v>29.326999999999991</v>
      </c>
      <c r="T5513" s="180">
        <v>8.0380000000000003</v>
      </c>
      <c r="U5513" s="180">
        <v>17.521599999999999</v>
      </c>
      <c r="V5513" s="180">
        <f t="shared" si="564"/>
        <v>2.5230213875714838</v>
      </c>
      <c r="AC5513" s="180">
        <v>21.9666</v>
      </c>
      <c r="AD5513" s="180">
        <v>20.55</v>
      </c>
      <c r="AH5513" s="85">
        <f>IF(AND(M5513&lt;Variables!$G$6,M5513&gt;Variables!$G$5),0,1)</f>
        <v>1</v>
      </c>
      <c r="AI5513" s="85">
        <f t="shared" si="566"/>
        <v>0</v>
      </c>
      <c r="AJ5513" s="85">
        <f>IF(I5513&gt;Variables!$G$7,0,1)</f>
        <v>0</v>
      </c>
      <c r="AK5513" s="85">
        <f>IF(F5513&gt;Variables!$G$8,0,1)</f>
        <v>1</v>
      </c>
      <c r="AL5513" s="85">
        <f>IF(G5513&gt;Variables!$G$9,0,1)</f>
        <v>1</v>
      </c>
      <c r="AM5513" s="85">
        <f>IF(AND(K5513&gt;Variables!$G$10,K5513&lt;Variables!$G$11),0,1)</f>
        <v>1</v>
      </c>
      <c r="AN5513" s="103">
        <f>IF(H5513&lt;Variables!$G$13,1,0)</f>
        <v>0</v>
      </c>
      <c r="AO5513" s="101">
        <f>IF(R5513&lt;Variables!$G$12,0,1)</f>
        <v>0</v>
      </c>
      <c r="AP5513" s="86">
        <f t="shared" si="565"/>
        <v>1</v>
      </c>
      <c r="AR5513" s="180">
        <v>1</v>
      </c>
      <c r="AS5513" s="180">
        <v>0</v>
      </c>
      <c r="AT5513" s="180">
        <v>0</v>
      </c>
      <c r="AU5513" s="180">
        <v>0</v>
      </c>
      <c r="BA5513" s="180">
        <v>2</v>
      </c>
    </row>
    <row r="5514" spans="3:53" ht="15" x14ac:dyDescent="0.25">
      <c r="C5514" s="180" t="s">
        <v>956</v>
      </c>
      <c r="D5514" s="180" t="s">
        <v>503</v>
      </c>
      <c r="E5514" s="180">
        <v>43.94</v>
      </c>
      <c r="F5514" s="180">
        <v>7.52</v>
      </c>
      <c r="G5514" s="180">
        <v>6.66</v>
      </c>
      <c r="H5514" s="180">
        <v>8740</v>
      </c>
      <c r="I5514" s="180">
        <v>-21.817</v>
      </c>
      <c r="J5514" s="180" t="s">
        <v>76</v>
      </c>
      <c r="K5514" s="180">
        <v>73.48</v>
      </c>
      <c r="L5514" s="180">
        <v>43.538338888888887</v>
      </c>
      <c r="M5514" s="180">
        <v>0.93402991820362458</v>
      </c>
      <c r="N5514" s="180">
        <v>43.465887500000001</v>
      </c>
      <c r="O5514" s="180">
        <v>1.1022724429588591</v>
      </c>
      <c r="P5514" s="180">
        <v>194200</v>
      </c>
      <c r="Q5514" s="180">
        <v>536010</v>
      </c>
      <c r="R5514" s="180">
        <v>0.36</v>
      </c>
      <c r="S5514" s="180">
        <v>29.326999999999991</v>
      </c>
      <c r="T5514" s="180">
        <v>8.0380000000000003</v>
      </c>
      <c r="U5514" s="180">
        <v>17.521599999999999</v>
      </c>
      <c r="V5514" s="180">
        <f t="shared" si="564"/>
        <v>2.5226312292061377</v>
      </c>
      <c r="AC5514" s="180">
        <v>45.38</v>
      </c>
      <c r="AD5514" s="180">
        <v>43.3</v>
      </c>
      <c r="AH5514" s="85">
        <f>IF(AND(M5514&lt;Variables!$G$6,M5514&gt;Variables!$G$5),0,1)</f>
        <v>1</v>
      </c>
      <c r="AI5514" s="85">
        <f t="shared" si="566"/>
        <v>0</v>
      </c>
      <c r="AJ5514" s="85">
        <f>IF(I5514&gt;Variables!$G$7,0,1)</f>
        <v>1</v>
      </c>
      <c r="AK5514" s="85">
        <f>IF(F5514&gt;Variables!$G$8,0,1)</f>
        <v>1</v>
      </c>
      <c r="AL5514" s="85">
        <f>IF(G5514&gt;Variables!$G$9,0,1)</f>
        <v>1</v>
      </c>
      <c r="AM5514" s="85">
        <f>IF(AND(K5514&gt;Variables!$G$10,K5514&lt;Variables!$G$11),0,1)</f>
        <v>0</v>
      </c>
      <c r="AN5514" s="103">
        <f>IF(H5514&lt;Variables!$G$13,1,0)</f>
        <v>0</v>
      </c>
      <c r="AO5514" s="101">
        <f>IF(R5514&lt;Variables!$G$12,0,1)</f>
        <v>0</v>
      </c>
      <c r="AP5514" s="86">
        <f t="shared" si="565"/>
        <v>0</v>
      </c>
      <c r="AR5514" s="180">
        <v>1</v>
      </c>
      <c r="AS5514" s="180">
        <v>0</v>
      </c>
      <c r="AT5514" s="180">
        <v>0</v>
      </c>
      <c r="AU5514" s="180">
        <v>0</v>
      </c>
      <c r="BA5514" s="180">
        <v>0.53</v>
      </c>
    </row>
    <row r="5515" spans="3:53" ht="15" x14ac:dyDescent="0.25">
      <c r="C5515" s="180" t="s">
        <v>956</v>
      </c>
      <c r="D5515" s="180" t="s">
        <v>226</v>
      </c>
      <c r="E5515" s="180">
        <v>4.28</v>
      </c>
      <c r="F5515" s="180">
        <v>20.45</v>
      </c>
      <c r="G5515" s="180">
        <v>21.36</v>
      </c>
      <c r="H5515" s="180">
        <v>76.45</v>
      </c>
      <c r="I5515" s="180">
        <v>588.88599999999997</v>
      </c>
      <c r="J5515" s="180" t="s">
        <v>76</v>
      </c>
      <c r="K5515" s="180">
        <v>48.48</v>
      </c>
      <c r="L5515" s="180">
        <v>4.3171499999999998</v>
      </c>
      <c r="M5515" s="180">
        <v>-1.0481451883765971</v>
      </c>
      <c r="N5515" s="180">
        <v>4.2139239999999996</v>
      </c>
      <c r="O5515" s="180">
        <v>1.3758197822267331</v>
      </c>
      <c r="P5515" s="180">
        <v>10520000</v>
      </c>
      <c r="Q5515" s="180">
        <v>34730000</v>
      </c>
      <c r="R5515" s="180">
        <v>0.3</v>
      </c>
      <c r="S5515" s="180">
        <v>29.326999999999991</v>
      </c>
      <c r="T5515" s="180">
        <v>8.0380000000000003</v>
      </c>
      <c r="U5515" s="180">
        <v>17.521599999999999</v>
      </c>
      <c r="V5515" s="180">
        <f t="shared" si="564"/>
        <v>2.3739034690756635</v>
      </c>
      <c r="AC5515" s="180">
        <v>4.63</v>
      </c>
      <c r="AD5515" s="180">
        <v>3.95</v>
      </c>
      <c r="AH5515" s="85">
        <f>IF(AND(M5515&lt;Variables!$G$6,M5515&gt;Variables!$G$5),0,1)</f>
        <v>1</v>
      </c>
      <c r="AI5515" s="85">
        <f t="shared" si="566"/>
        <v>0</v>
      </c>
      <c r="AJ5515" s="85">
        <f>IF(I5515&gt;Variables!$G$7,0,1)</f>
        <v>0</v>
      </c>
      <c r="AK5515" s="85">
        <f>IF(F5515&gt;Variables!$G$8,0,1)</f>
        <v>0</v>
      </c>
      <c r="AL5515" s="85">
        <f>IF(G5515&gt;Variables!$G$9,0,1)</f>
        <v>0</v>
      </c>
      <c r="AM5515" s="85">
        <f>IF(AND(K5515&gt;Variables!$G$10,K5515&lt;Variables!$G$11),0,1)</f>
        <v>1</v>
      </c>
      <c r="AN5515" s="103">
        <f>IF(H5515&lt;Variables!$G$13,1,0)</f>
        <v>1</v>
      </c>
      <c r="AO5515" s="101">
        <f>IF(R5515&lt;Variables!$G$12,0,1)</f>
        <v>0</v>
      </c>
      <c r="AP5515" s="86">
        <f t="shared" si="565"/>
        <v>0</v>
      </c>
      <c r="AR5515" s="180">
        <v>1</v>
      </c>
      <c r="AS5515" s="180">
        <v>0</v>
      </c>
      <c r="AT5515" s="180">
        <v>0</v>
      </c>
      <c r="AU5515" s="180">
        <v>0</v>
      </c>
      <c r="BA5515" s="180">
        <v>2</v>
      </c>
    </row>
    <row r="5516" spans="3:53" ht="15" x14ac:dyDescent="0.25">
      <c r="C5516" s="180" t="s">
        <v>956</v>
      </c>
      <c r="D5516" s="180" t="s">
        <v>922</v>
      </c>
      <c r="E5516" s="180">
        <v>26.68</v>
      </c>
      <c r="F5516" s="180">
        <v>16.02</v>
      </c>
      <c r="G5516" s="180">
        <v>-2.38</v>
      </c>
      <c r="H5516" s="180">
        <v>5110</v>
      </c>
      <c r="I5516" s="180">
        <v>76.863</v>
      </c>
      <c r="J5516" s="180" t="s">
        <v>76</v>
      </c>
      <c r="K5516" s="180">
        <v>53.5</v>
      </c>
      <c r="L5516" s="180">
        <v>26.590540000000001</v>
      </c>
      <c r="M5516" s="180">
        <v>0.39284647848446519</v>
      </c>
      <c r="N5516" s="180">
        <v>26.767776000000001</v>
      </c>
      <c r="O5516" s="180">
        <v>-0.27187914304126198</v>
      </c>
      <c r="P5516" s="180">
        <v>33974000</v>
      </c>
      <c r="Q5516" s="180">
        <v>3011000</v>
      </c>
      <c r="R5516" s="180">
        <v>11.28</v>
      </c>
      <c r="S5516" s="180">
        <v>29.326999999999991</v>
      </c>
      <c r="T5516" s="180">
        <v>8.0380000000000003</v>
      </c>
      <c r="U5516" s="180">
        <v>17.521599999999999</v>
      </c>
      <c r="V5516" s="180">
        <f t="shared" si="564"/>
        <v>2.389075099354883</v>
      </c>
      <c r="AC5516" s="180">
        <v>29.46</v>
      </c>
      <c r="AD5516" s="180">
        <v>26.3</v>
      </c>
      <c r="AH5516" s="85">
        <f>IF(AND(M5516&lt;Variables!$G$6,M5516&gt;Variables!$G$5),0,1)</f>
        <v>1</v>
      </c>
      <c r="AI5516" s="85">
        <f t="shared" si="566"/>
        <v>1</v>
      </c>
      <c r="AJ5516" s="85">
        <f>IF(I5516&gt;Variables!$G$7,0,1)</f>
        <v>0</v>
      </c>
      <c r="AK5516" s="85">
        <f>IF(F5516&gt;Variables!$G$8,0,1)</f>
        <v>0</v>
      </c>
      <c r="AL5516" s="85">
        <f>IF(G5516&gt;Variables!$G$9,0,1)</f>
        <v>1</v>
      </c>
      <c r="AM5516" s="85">
        <f>IF(AND(K5516&gt;Variables!$G$10,K5516&lt;Variables!$G$11),0,1)</f>
        <v>0</v>
      </c>
      <c r="AN5516" s="103">
        <f>IF(H5516&lt;Variables!$G$13,1,0)</f>
        <v>0</v>
      </c>
      <c r="AO5516" s="101">
        <f>IF(R5516&lt;Variables!$G$12,0,1)</f>
        <v>1</v>
      </c>
      <c r="AP5516" s="86">
        <f t="shared" si="565"/>
        <v>0</v>
      </c>
      <c r="AR5516" s="180">
        <v>1</v>
      </c>
      <c r="AS5516" s="180">
        <v>0</v>
      </c>
      <c r="AT5516" s="180">
        <v>0</v>
      </c>
      <c r="AU5516" s="180">
        <v>0</v>
      </c>
      <c r="BA5516" s="180">
        <v>2</v>
      </c>
    </row>
    <row r="5517" spans="3:53" ht="15" x14ac:dyDescent="0.25">
      <c r="C5517" s="180" t="s">
        <v>956</v>
      </c>
      <c r="D5517" s="180" t="s">
        <v>82</v>
      </c>
      <c r="E5517" s="180">
        <v>7.77</v>
      </c>
      <c r="F5517" s="180">
        <v>7.54</v>
      </c>
      <c r="G5517" s="180">
        <v>6.96</v>
      </c>
      <c r="H5517" s="180">
        <v>2330</v>
      </c>
      <c r="I5517" s="180">
        <v>-84.131</v>
      </c>
      <c r="J5517" s="180" t="s">
        <v>76</v>
      </c>
      <c r="K5517" s="180">
        <v>40.68</v>
      </c>
      <c r="L5517" s="180">
        <v>7.7727750000000011</v>
      </c>
      <c r="M5517" s="180">
        <v>-0.1000286255552414</v>
      </c>
      <c r="N5517" s="180">
        <v>7.813407999999999</v>
      </c>
      <c r="O5517" s="180">
        <v>-0.61955039337507201</v>
      </c>
      <c r="P5517" s="180">
        <v>2062000</v>
      </c>
      <c r="Q5517" s="180">
        <v>2722000</v>
      </c>
      <c r="R5517" s="180">
        <v>0.76</v>
      </c>
      <c r="S5517" s="180">
        <v>29.326999999999991</v>
      </c>
      <c r="T5517" s="180">
        <v>8.0380000000000003</v>
      </c>
      <c r="U5517" s="180">
        <v>17.521599999999999</v>
      </c>
      <c r="V5517" s="180">
        <f t="shared" si="564"/>
        <v>2.2703531577744109</v>
      </c>
      <c r="AC5517" s="180">
        <v>8.23</v>
      </c>
      <c r="AD5517" s="180">
        <v>7.76</v>
      </c>
      <c r="AH5517" s="85">
        <f>IF(AND(M5517&lt;Variables!$G$6,M5517&gt;Variables!$G$5),0,1)</f>
        <v>1</v>
      </c>
      <c r="AI5517" s="85">
        <f t="shared" si="566"/>
        <v>1</v>
      </c>
      <c r="AJ5517" s="85">
        <f>IF(I5517&gt;Variables!$G$7,0,1)</f>
        <v>1</v>
      </c>
      <c r="AK5517" s="85">
        <f>IF(F5517&gt;Variables!$G$8,0,1)</f>
        <v>1</v>
      </c>
      <c r="AL5517" s="85">
        <f>IF(G5517&gt;Variables!$G$9,0,1)</f>
        <v>1</v>
      </c>
      <c r="AM5517" s="85">
        <f>IF(AND(K5517&gt;Variables!$G$10,K5517&lt;Variables!$G$11),0,1)</f>
        <v>1</v>
      </c>
      <c r="AN5517" s="103">
        <f>IF(H5517&lt;Variables!$G$13,1,0)</f>
        <v>1</v>
      </c>
      <c r="AO5517" s="101">
        <f>IF(R5517&lt;Variables!$G$12,0,1)</f>
        <v>0</v>
      </c>
      <c r="AP5517" s="86">
        <f t="shared" si="565"/>
        <v>0</v>
      </c>
      <c r="AR5517" s="180">
        <v>1</v>
      </c>
      <c r="AS5517" s="180">
        <v>0</v>
      </c>
      <c r="AT5517" s="180">
        <v>0</v>
      </c>
      <c r="AU5517" s="180">
        <v>0</v>
      </c>
      <c r="BA5517" s="180">
        <v>2</v>
      </c>
    </row>
    <row r="5518" spans="3:53" ht="15" x14ac:dyDescent="0.25">
      <c r="C5518" s="180" t="s">
        <v>956</v>
      </c>
      <c r="D5518" s="180" t="s">
        <v>930</v>
      </c>
      <c r="E5518" s="180">
        <v>37.14</v>
      </c>
      <c r="F5518" s="180">
        <v>9.49</v>
      </c>
      <c r="G5518" s="180">
        <v>6.48</v>
      </c>
      <c r="H5518" s="180">
        <v>1570</v>
      </c>
      <c r="I5518" s="180">
        <v>-52.424999999999997</v>
      </c>
      <c r="J5518" s="180" t="s">
        <v>78</v>
      </c>
      <c r="K5518" s="180">
        <v>42.83</v>
      </c>
      <c r="L5518" s="180">
        <v>37.354570000000002</v>
      </c>
      <c r="M5518" s="180">
        <v>-0.14608654309233199</v>
      </c>
      <c r="N5518" s="180">
        <v>38.401122000000001</v>
      </c>
      <c r="O5518" s="180">
        <v>-2.8674214258635562</v>
      </c>
      <c r="P5518" s="180">
        <v>4172000</v>
      </c>
      <c r="Q5518" s="180">
        <v>2643000</v>
      </c>
      <c r="R5518" s="180">
        <v>1.58</v>
      </c>
      <c r="S5518" s="180">
        <v>29.326999999999991</v>
      </c>
      <c r="T5518" s="180">
        <v>8.0380000000000003</v>
      </c>
      <c r="U5518" s="180">
        <v>17.521599999999999</v>
      </c>
      <c r="V5518" s="180">
        <f t="shared" si="564"/>
        <v>2.2934920419160489</v>
      </c>
      <c r="AC5518" s="180">
        <v>40.44</v>
      </c>
      <c r="AD5518" s="180">
        <v>36.799999999999997</v>
      </c>
      <c r="AH5518" s="85">
        <f>IF(AND(M5518&lt;Variables!$G$6,M5518&gt;Variables!$G$5),0,1)</f>
        <v>1</v>
      </c>
      <c r="AI5518" s="85">
        <f t="shared" si="566"/>
        <v>1</v>
      </c>
      <c r="AJ5518" s="85">
        <f>IF(I5518&gt;Variables!$G$7,0,1)</f>
        <v>1</v>
      </c>
      <c r="AK5518" s="85">
        <f>IF(F5518&gt;Variables!$G$8,0,1)</f>
        <v>0</v>
      </c>
      <c r="AL5518" s="85">
        <f>IF(G5518&gt;Variables!$G$9,0,1)</f>
        <v>1</v>
      </c>
      <c r="AM5518" s="85">
        <f>IF(AND(K5518&gt;Variables!$G$10,K5518&lt;Variables!$G$11),0,1)</f>
        <v>1</v>
      </c>
      <c r="AN5518" s="103">
        <f>IF(H5518&lt;Variables!$G$13,1,0)</f>
        <v>1</v>
      </c>
      <c r="AO5518" s="101">
        <f>IF(R5518&lt;Variables!$G$12,0,1)</f>
        <v>0</v>
      </c>
      <c r="AP5518" s="86">
        <f t="shared" si="565"/>
        <v>1</v>
      </c>
      <c r="AR5518" s="180">
        <v>1</v>
      </c>
      <c r="AS5518" s="180">
        <v>0</v>
      </c>
      <c r="AT5518" s="180">
        <v>0</v>
      </c>
      <c r="AU5518" s="180">
        <v>0</v>
      </c>
      <c r="BA5518" s="180">
        <v>2</v>
      </c>
    </row>
    <row r="5519" spans="3:53" ht="15" x14ac:dyDescent="0.25">
      <c r="C5519" s="180" t="s">
        <v>956</v>
      </c>
      <c r="D5519" s="180" t="s">
        <v>584</v>
      </c>
      <c r="E5519" s="180">
        <v>24.89</v>
      </c>
      <c r="F5519" s="180">
        <v>6.86</v>
      </c>
      <c r="G5519" s="180">
        <v>4.41</v>
      </c>
      <c r="H5519" s="180">
        <v>11480</v>
      </c>
      <c r="I5519" s="180">
        <v>1.65</v>
      </c>
      <c r="J5519" s="180" t="s">
        <v>78</v>
      </c>
      <c r="K5519" s="180">
        <v>60.14</v>
      </c>
      <c r="L5519" s="180">
        <v>24.753131249999999</v>
      </c>
      <c r="M5519" s="180">
        <v>0.43173830785549733</v>
      </c>
      <c r="N5519" s="180">
        <v>24.715515384615379</v>
      </c>
      <c r="O5519" s="180">
        <v>0.58459074446229631</v>
      </c>
      <c r="P5519" s="180">
        <v>171699</v>
      </c>
      <c r="Q5519" s="180">
        <v>1386000</v>
      </c>
      <c r="R5519" s="180">
        <v>0.12</v>
      </c>
      <c r="S5519" s="180">
        <v>29.326999999999991</v>
      </c>
      <c r="T5519" s="180">
        <v>8.0380000000000003</v>
      </c>
      <c r="U5519" s="180">
        <v>17.521599999999999</v>
      </c>
      <c r="V5519" s="180">
        <f t="shared" si="564"/>
        <v>2.4481820412322586</v>
      </c>
      <c r="AC5519" s="180">
        <v>25.24</v>
      </c>
      <c r="AD5519" s="180">
        <v>24.7</v>
      </c>
      <c r="AH5519" s="85">
        <f>IF(AND(M5519&lt;Variables!$G$6,M5519&gt;Variables!$G$5),0,1)</f>
        <v>1</v>
      </c>
      <c r="AI5519" s="85">
        <f t="shared" si="566"/>
        <v>0</v>
      </c>
      <c r="AJ5519" s="85">
        <f>IF(I5519&gt;Variables!$G$7,0,1)</f>
        <v>0</v>
      </c>
      <c r="AK5519" s="85">
        <f>IF(F5519&gt;Variables!$G$8,0,1)</f>
        <v>1</v>
      </c>
      <c r="AL5519" s="85">
        <f>IF(G5519&gt;Variables!$G$9,0,1)</f>
        <v>1</v>
      </c>
      <c r="AM5519" s="85">
        <f>IF(AND(K5519&gt;Variables!$G$10,K5519&lt;Variables!$G$11),0,1)</f>
        <v>0</v>
      </c>
      <c r="AN5519" s="103">
        <f>IF(H5519&lt;Variables!$G$13,1,0)</f>
        <v>0</v>
      </c>
      <c r="AO5519" s="101">
        <f>IF(R5519&lt;Variables!$G$12,0,1)</f>
        <v>0</v>
      </c>
      <c r="AP5519" s="86">
        <f t="shared" si="565"/>
        <v>1</v>
      </c>
      <c r="AR5519" s="180">
        <v>0</v>
      </c>
      <c r="AS5519" s="180">
        <v>0</v>
      </c>
      <c r="AT5519" s="180">
        <v>0</v>
      </c>
      <c r="AU5519" s="180">
        <v>1</v>
      </c>
      <c r="BA5519" s="180">
        <v>-0.14000000000000001</v>
      </c>
    </row>
    <row r="5520" spans="3:53" ht="15" x14ac:dyDescent="0.25">
      <c r="C5520" s="180" t="s">
        <v>956</v>
      </c>
      <c r="D5520" s="180" t="s">
        <v>933</v>
      </c>
      <c r="E5520" s="180">
        <v>36</v>
      </c>
      <c r="F5520" s="180">
        <v>9.5500000000000007</v>
      </c>
      <c r="G5520" s="180">
        <v>7.65</v>
      </c>
      <c r="H5520" s="180">
        <v>5580</v>
      </c>
      <c r="I5520" s="180">
        <v>-49.152999999999999</v>
      </c>
      <c r="J5520" s="180" t="s">
        <v>78</v>
      </c>
      <c r="K5520" s="180">
        <v>47.81</v>
      </c>
      <c r="L5520" s="180">
        <v>35.936969999999988</v>
      </c>
      <c r="M5520" s="180">
        <v>0.1968168156636794</v>
      </c>
      <c r="N5520" s="180">
        <v>36.266587999999999</v>
      </c>
      <c r="O5520" s="180">
        <v>-0.71384713665371247</v>
      </c>
      <c r="P5520" s="180">
        <v>5125000</v>
      </c>
      <c r="Q5520" s="180">
        <v>5093000</v>
      </c>
      <c r="R5520" s="180">
        <v>1.01</v>
      </c>
      <c r="S5520" s="180">
        <v>29.326999999999991</v>
      </c>
      <c r="T5520" s="180">
        <v>8.0380000000000003</v>
      </c>
      <c r="U5520" s="180">
        <v>17.521599999999999</v>
      </c>
      <c r="V5520" s="180">
        <f t="shared" si="564"/>
        <v>2.3404391740431087</v>
      </c>
      <c r="AC5520" s="180">
        <v>36.700000000000003</v>
      </c>
      <c r="AD5520" s="180">
        <v>34.83</v>
      </c>
      <c r="AH5520" s="85">
        <f>IF(AND(M5520&lt;Variables!$G$6,M5520&gt;Variables!$G$5),0,1)</f>
        <v>1</v>
      </c>
      <c r="AI5520" s="85">
        <f t="shared" si="566"/>
        <v>1</v>
      </c>
      <c r="AJ5520" s="85">
        <f>IF(I5520&gt;Variables!$G$7,0,1)</f>
        <v>1</v>
      </c>
      <c r="AK5520" s="85">
        <f>IF(F5520&gt;Variables!$G$8,0,1)</f>
        <v>0</v>
      </c>
      <c r="AL5520" s="85">
        <f>IF(G5520&gt;Variables!$G$9,0,1)</f>
        <v>1</v>
      </c>
      <c r="AM5520" s="85">
        <f>IF(AND(K5520&gt;Variables!$G$10,K5520&lt;Variables!$G$11),0,1)</f>
        <v>1</v>
      </c>
      <c r="AN5520" s="103">
        <f>IF(H5520&lt;Variables!$G$13,1,0)</f>
        <v>0</v>
      </c>
      <c r="AO5520" s="101">
        <f>IF(R5520&lt;Variables!$G$12,0,1)</f>
        <v>0</v>
      </c>
      <c r="AP5520" s="86">
        <f t="shared" si="565"/>
        <v>1</v>
      </c>
      <c r="AR5520" s="180">
        <v>1</v>
      </c>
      <c r="AS5520" s="180">
        <v>0</v>
      </c>
      <c r="AT5520" s="180">
        <v>0</v>
      </c>
      <c r="AU5520" s="180">
        <v>0</v>
      </c>
      <c r="BA5520" s="180">
        <v>1.41</v>
      </c>
    </row>
    <row r="5521" spans="3:53" ht="15" x14ac:dyDescent="0.25">
      <c r="C5521" s="180" t="s">
        <v>956</v>
      </c>
      <c r="D5521" s="180" t="s">
        <v>460</v>
      </c>
      <c r="E5521" s="180">
        <v>65.239999999999995</v>
      </c>
      <c r="F5521" s="180">
        <v>12.41</v>
      </c>
      <c r="G5521" s="180">
        <v>-2.19</v>
      </c>
      <c r="H5521" s="180">
        <v>6210</v>
      </c>
      <c r="I5521" s="180">
        <v>-0.13</v>
      </c>
      <c r="J5521" s="180" t="s">
        <v>78</v>
      </c>
      <c r="K5521" s="180">
        <v>55.7</v>
      </c>
      <c r="L5521" s="180">
        <v>64.852749999999986</v>
      </c>
      <c r="M5521" s="180">
        <v>0.442926475747003</v>
      </c>
      <c r="N5521" s="180">
        <v>64.906188000000014</v>
      </c>
      <c r="O5521" s="180">
        <v>0.36023067631084121</v>
      </c>
      <c r="P5521" s="180">
        <v>5667000</v>
      </c>
      <c r="Q5521" s="180">
        <v>2294000</v>
      </c>
      <c r="R5521" s="180">
        <v>2.4700000000000002</v>
      </c>
      <c r="S5521" s="180">
        <v>29.326999999999991</v>
      </c>
      <c r="T5521" s="180">
        <v>8.0380000000000003</v>
      </c>
      <c r="U5521" s="180">
        <v>17.521599999999999</v>
      </c>
      <c r="V5521" s="180">
        <f t="shared" si="564"/>
        <v>2.4072446331574207</v>
      </c>
      <c r="AC5521" s="180">
        <v>67</v>
      </c>
      <c r="AD5521" s="180">
        <v>64.290000000000006</v>
      </c>
      <c r="AH5521" s="85">
        <f>IF(AND(M5521&lt;Variables!$G$6,M5521&gt;Variables!$G$5),0,1)</f>
        <v>1</v>
      </c>
      <c r="AI5521" s="85">
        <f t="shared" si="566"/>
        <v>1</v>
      </c>
      <c r="AJ5521" s="85">
        <f>IF(I5521&gt;Variables!$G$7,0,1)</f>
        <v>1</v>
      </c>
      <c r="AK5521" s="85">
        <f>IF(F5521&gt;Variables!$G$8,0,1)</f>
        <v>0</v>
      </c>
      <c r="AL5521" s="85">
        <f>IF(G5521&gt;Variables!$G$9,0,1)</f>
        <v>1</v>
      </c>
      <c r="AM5521" s="85">
        <f>IF(AND(K5521&gt;Variables!$G$10,K5521&lt;Variables!$G$11),0,1)</f>
        <v>0</v>
      </c>
      <c r="AN5521" s="103">
        <f>IF(H5521&lt;Variables!$G$13,1,0)</f>
        <v>0</v>
      </c>
      <c r="AO5521" s="101">
        <f>IF(R5521&lt;Variables!$G$12,0,1)</f>
        <v>1</v>
      </c>
      <c r="AP5521" s="86">
        <f t="shared" si="565"/>
        <v>1</v>
      </c>
      <c r="AR5521" s="180">
        <v>0</v>
      </c>
      <c r="AS5521" s="180">
        <v>0</v>
      </c>
      <c r="AT5521" s="180">
        <v>1</v>
      </c>
      <c r="AU5521" s="180">
        <v>0</v>
      </c>
      <c r="BA5521" s="180">
        <v>-1.18</v>
      </c>
    </row>
    <row r="5522" spans="3:53" ht="15" x14ac:dyDescent="0.25">
      <c r="C5522" s="180" t="s">
        <v>956</v>
      </c>
      <c r="D5522" s="180" t="s">
        <v>251</v>
      </c>
      <c r="E5522" s="180">
        <v>19.04</v>
      </c>
      <c r="F5522" s="180">
        <v>61.66</v>
      </c>
      <c r="G5522" s="180">
        <v>13.62</v>
      </c>
      <c r="H5522" s="180">
        <v>4830</v>
      </c>
      <c r="I5522" s="180">
        <v>0.28199999999999997</v>
      </c>
      <c r="J5522" s="180" t="s">
        <v>78</v>
      </c>
      <c r="K5522" s="180">
        <v>54.83</v>
      </c>
      <c r="L5522" s="180">
        <v>18.456050000000001</v>
      </c>
      <c r="M5522" s="180">
        <v>2.4054442852072948</v>
      </c>
      <c r="N5522" s="180">
        <v>18.863171999999999</v>
      </c>
      <c r="O5522" s="180">
        <v>0.1952375772218814</v>
      </c>
      <c r="P5522" s="180">
        <v>399735000</v>
      </c>
      <c r="Q5522" s="180">
        <v>24401000</v>
      </c>
      <c r="R5522" s="180">
        <v>16.38</v>
      </c>
      <c r="S5522" s="180">
        <v>29.326999999999991</v>
      </c>
      <c r="T5522" s="180">
        <v>8.0380000000000003</v>
      </c>
      <c r="U5522" s="180">
        <v>17.521599999999999</v>
      </c>
      <c r="V5522" s="180">
        <f t="shared" ref="V5522:V5555" si="567">1.849 + (0.01036 * K5522) + (0.1184 * M5522) - (0.002888 * K5522 * M5522)</f>
        <v>2.3209436100324825</v>
      </c>
      <c r="AC5522" s="180">
        <v>22.85</v>
      </c>
      <c r="AD5522" s="180">
        <v>18.260000000000002</v>
      </c>
      <c r="AH5522" s="85">
        <f>IF(AND(M5522&lt;Variables!$G$6,M5522&gt;Variables!$G$5),0,1)</f>
        <v>1</v>
      </c>
      <c r="AI5522" s="85">
        <f t="shared" si="566"/>
        <v>1</v>
      </c>
      <c r="AJ5522" s="85">
        <f>IF(I5522&gt;Variables!$G$7,0,1)</f>
        <v>0</v>
      </c>
      <c r="AK5522" s="85">
        <f>IF(F5522&gt;Variables!$G$8,0,1)</f>
        <v>0</v>
      </c>
      <c r="AL5522" s="85">
        <f>IF(G5522&gt;Variables!$G$9,0,1)</f>
        <v>0</v>
      </c>
      <c r="AM5522" s="85">
        <f>IF(AND(K5522&gt;Variables!$G$10,K5522&lt;Variables!$G$11),0,1)</f>
        <v>0</v>
      </c>
      <c r="AN5522" s="103">
        <f>IF(H5522&lt;Variables!$G$13,1,0)</f>
        <v>0</v>
      </c>
      <c r="AO5522" s="101">
        <f>IF(R5522&lt;Variables!$G$12,0,1)</f>
        <v>1</v>
      </c>
      <c r="AP5522" s="86">
        <f t="shared" si="565"/>
        <v>1</v>
      </c>
      <c r="AR5522" s="180">
        <v>1</v>
      </c>
      <c r="AS5522" s="180">
        <v>0</v>
      </c>
      <c r="AT5522" s="180">
        <v>0</v>
      </c>
      <c r="AU5522" s="180">
        <v>0</v>
      </c>
      <c r="BA5522" s="180">
        <v>2</v>
      </c>
    </row>
    <row r="5523" spans="3:53" ht="15" x14ac:dyDescent="0.25">
      <c r="C5523" s="180" t="s">
        <v>956</v>
      </c>
      <c r="D5523" s="180" t="s">
        <v>114</v>
      </c>
      <c r="E5523" s="180">
        <v>29.07</v>
      </c>
      <c r="F5523" s="180">
        <v>13.21</v>
      </c>
      <c r="G5523" s="180">
        <v>0.34</v>
      </c>
      <c r="H5523" s="180">
        <v>6070</v>
      </c>
      <c r="I5523" s="180">
        <v>-20.895</v>
      </c>
      <c r="J5523" s="180" t="s">
        <v>78</v>
      </c>
      <c r="K5523" s="180">
        <v>74.03</v>
      </c>
      <c r="L5523" s="180">
        <v>28.832160000000009</v>
      </c>
      <c r="M5523" s="180">
        <v>0.92896265836481218</v>
      </c>
      <c r="N5523" s="180">
        <v>28.60618199999999</v>
      </c>
      <c r="O5523" s="180">
        <v>1.726263225200791</v>
      </c>
      <c r="P5523" s="180">
        <v>2125000</v>
      </c>
      <c r="Q5523" s="180">
        <v>1309000</v>
      </c>
      <c r="R5523" s="180">
        <v>1.62</v>
      </c>
      <c r="S5523" s="180">
        <v>29.326999999999991</v>
      </c>
      <c r="T5523" s="180">
        <v>8.0380000000000003</v>
      </c>
      <c r="U5523" s="180">
        <v>17.521599999999999</v>
      </c>
      <c r="V5523" s="180">
        <f t="shared" si="567"/>
        <v>2.5273290257812122</v>
      </c>
      <c r="AC5523" s="180">
        <v>29.52</v>
      </c>
      <c r="AD5523" s="180">
        <v>28.65</v>
      </c>
      <c r="AH5523" s="85">
        <f>IF(AND(M5523&lt;Variables!$G$6,M5523&gt;Variables!$G$5),0,1)</f>
        <v>1</v>
      </c>
      <c r="AI5523" s="85">
        <f t="shared" si="566"/>
        <v>0</v>
      </c>
      <c r="AJ5523" s="85">
        <f>IF(I5523&gt;Variables!$G$7,0,1)</f>
        <v>1</v>
      </c>
      <c r="AK5523" s="85">
        <f>IF(F5523&gt;Variables!$G$8,0,1)</f>
        <v>0</v>
      </c>
      <c r="AL5523" s="85">
        <f>IF(G5523&gt;Variables!$G$9,0,1)</f>
        <v>1</v>
      </c>
      <c r="AM5523" s="85">
        <f>IF(AND(K5523&gt;Variables!$G$10,K5523&lt;Variables!$G$11),0,1)</f>
        <v>0</v>
      </c>
      <c r="AN5523" s="103">
        <f>IF(H5523&lt;Variables!$G$13,1,0)</f>
        <v>0</v>
      </c>
      <c r="AO5523" s="101">
        <f>IF(R5523&lt;Variables!$G$12,0,1)</f>
        <v>0</v>
      </c>
      <c r="AP5523" s="86">
        <f t="shared" si="565"/>
        <v>1</v>
      </c>
      <c r="AR5523" s="180">
        <v>0</v>
      </c>
      <c r="AS5523" s="180">
        <v>0</v>
      </c>
      <c r="AT5523" s="180">
        <v>0</v>
      </c>
      <c r="AU5523" s="180">
        <v>1</v>
      </c>
      <c r="BA5523" s="180">
        <v>-0.84</v>
      </c>
    </row>
    <row r="5524" spans="3:53" ht="15" x14ac:dyDescent="0.25">
      <c r="C5524" s="180" t="s">
        <v>956</v>
      </c>
      <c r="D5524" s="180" t="s">
        <v>952</v>
      </c>
      <c r="E5524" s="180">
        <v>9.1199999999999992</v>
      </c>
      <c r="F5524" s="180">
        <v>13.22</v>
      </c>
      <c r="G5524" s="180">
        <v>12.81</v>
      </c>
      <c r="H5524" s="180">
        <v>1430</v>
      </c>
      <c r="I5524" s="180">
        <v>-72.450999999999993</v>
      </c>
      <c r="J5524" s="180" t="s">
        <v>78</v>
      </c>
      <c r="K5524" s="180">
        <v>53.76</v>
      </c>
      <c r="L5524" s="180">
        <v>9.0427800000000005</v>
      </c>
      <c r="M5524" s="180">
        <v>0.42818690712369029</v>
      </c>
      <c r="N5524" s="180">
        <v>9.0097480000000001</v>
      </c>
      <c r="O5524" s="180">
        <v>0.7963818743876081</v>
      </c>
      <c r="P5524" s="180">
        <v>3670000</v>
      </c>
      <c r="Q5524" s="180">
        <v>1270000</v>
      </c>
      <c r="R5524" s="180">
        <v>2.89</v>
      </c>
      <c r="S5524" s="180">
        <v>29.326999999999991</v>
      </c>
      <c r="T5524" s="180">
        <v>8.0380000000000003</v>
      </c>
      <c r="U5524" s="180">
        <v>17.521599999999999</v>
      </c>
      <c r="V5524" s="180">
        <f t="shared" si="567"/>
        <v>2.3901711101727567</v>
      </c>
      <c r="AC5524" s="180">
        <v>13.14</v>
      </c>
      <c r="AD5524" s="180">
        <v>8.9</v>
      </c>
      <c r="AH5524" s="85">
        <f>IF(AND(M5524&lt;Variables!$G$6,M5524&gt;Variables!$G$5),0,1)</f>
        <v>1</v>
      </c>
      <c r="AI5524" s="85">
        <f t="shared" si="566"/>
        <v>0</v>
      </c>
      <c r="AJ5524" s="85">
        <f>IF(I5524&gt;Variables!$G$7,0,1)</f>
        <v>1</v>
      </c>
      <c r="AK5524" s="85">
        <f>IF(F5524&gt;Variables!$G$8,0,1)</f>
        <v>0</v>
      </c>
      <c r="AL5524" s="85">
        <f>IF(G5524&gt;Variables!$G$9,0,1)</f>
        <v>0</v>
      </c>
      <c r="AM5524" s="85">
        <f>IF(AND(K5524&gt;Variables!$G$10,K5524&lt;Variables!$G$11),0,1)</f>
        <v>0</v>
      </c>
      <c r="AN5524" s="103">
        <f>IF(H5524&lt;Variables!$G$13,1,0)</f>
        <v>1</v>
      </c>
      <c r="AO5524" s="101">
        <f>IF(R5524&lt;Variables!$G$12,0,1)</f>
        <v>1</v>
      </c>
      <c r="AP5524" s="86">
        <f t="shared" si="565"/>
        <v>1</v>
      </c>
      <c r="AR5524" s="180">
        <v>1</v>
      </c>
      <c r="AS5524" s="180">
        <v>0</v>
      </c>
      <c r="AT5524" s="180">
        <v>0</v>
      </c>
      <c r="AU5524" s="180">
        <v>0</v>
      </c>
      <c r="BA5524" s="180">
        <v>2</v>
      </c>
    </row>
    <row r="5525" spans="3:53" ht="15" x14ac:dyDescent="0.25">
      <c r="C5525" s="180" t="s">
        <v>956</v>
      </c>
      <c r="D5525" s="180" t="s">
        <v>918</v>
      </c>
      <c r="E5525" s="180">
        <v>21.85</v>
      </c>
      <c r="F5525" s="180">
        <v>15.77</v>
      </c>
      <c r="G5525" s="180">
        <v>12.33</v>
      </c>
      <c r="H5525" s="180">
        <v>2140</v>
      </c>
      <c r="I5525" s="180">
        <v>3.1139999999999999</v>
      </c>
      <c r="J5525" s="180" t="s">
        <v>78</v>
      </c>
      <c r="K5525" s="180">
        <v>64.180000000000007</v>
      </c>
      <c r="L5525" s="180">
        <v>21.808914999999999</v>
      </c>
      <c r="M5525" s="180">
        <v>0.44057670911184083</v>
      </c>
      <c r="N5525" s="180">
        <v>21.421969387755102</v>
      </c>
      <c r="O5525" s="180">
        <v>2.2548375618583512</v>
      </c>
      <c r="P5525" s="180">
        <v>719696</v>
      </c>
      <c r="Q5525" s="180">
        <v>481143</v>
      </c>
      <c r="R5525" s="180">
        <v>1.5</v>
      </c>
      <c r="S5525" s="180">
        <v>29.326999999999991</v>
      </c>
      <c r="T5525" s="180">
        <v>8.0380000000000003</v>
      </c>
      <c r="U5525" s="180">
        <v>17.521599999999999</v>
      </c>
      <c r="V5525" s="180">
        <f t="shared" si="567"/>
        <v>2.4844073786638177</v>
      </c>
      <c r="AC5525" s="180">
        <v>22.47</v>
      </c>
      <c r="AD5525" s="180">
        <v>21.57</v>
      </c>
      <c r="AH5525" s="85">
        <f>IF(AND(M5525&lt;Variables!$G$6,M5525&gt;Variables!$G$5),0,1)</f>
        <v>1</v>
      </c>
      <c r="AI5525" s="85">
        <f t="shared" si="566"/>
        <v>0</v>
      </c>
      <c r="AJ5525" s="85">
        <f>IF(I5525&gt;Variables!$G$7,0,1)</f>
        <v>0</v>
      </c>
      <c r="AK5525" s="85">
        <f>IF(F5525&gt;Variables!$G$8,0,1)</f>
        <v>0</v>
      </c>
      <c r="AL5525" s="85">
        <f>IF(G5525&gt;Variables!$G$9,0,1)</f>
        <v>0</v>
      </c>
      <c r="AM5525" s="85">
        <f>IF(AND(K5525&gt;Variables!$G$10,K5525&lt;Variables!$G$11),0,1)</f>
        <v>0</v>
      </c>
      <c r="AN5525" s="103">
        <f>IF(H5525&lt;Variables!$G$13,1,0)</f>
        <v>1</v>
      </c>
      <c r="AO5525" s="101">
        <f>IF(R5525&lt;Variables!$G$12,0,1)</f>
        <v>0</v>
      </c>
      <c r="AP5525" s="86">
        <f t="shared" si="565"/>
        <v>1</v>
      </c>
      <c r="AR5525" s="180">
        <v>1</v>
      </c>
      <c r="AS5525" s="180">
        <v>0</v>
      </c>
      <c r="AT5525" s="180">
        <v>0</v>
      </c>
      <c r="AU5525" s="180">
        <v>0</v>
      </c>
      <c r="BA5525" s="180">
        <v>0.65</v>
      </c>
    </row>
    <row r="5526" spans="3:53" ht="15" x14ac:dyDescent="0.25">
      <c r="C5526" s="180" t="s">
        <v>956</v>
      </c>
      <c r="D5526" s="180" t="s">
        <v>336</v>
      </c>
      <c r="E5526" s="180">
        <v>11.81</v>
      </c>
      <c r="F5526" s="180">
        <v>17.57</v>
      </c>
      <c r="G5526" s="180">
        <v>15.55</v>
      </c>
      <c r="H5526" s="180">
        <v>1970</v>
      </c>
      <c r="I5526" s="180">
        <v>-37.619</v>
      </c>
      <c r="J5526" s="180" t="s">
        <v>78</v>
      </c>
      <c r="K5526" s="180">
        <v>56.5</v>
      </c>
      <c r="L5526" s="180">
        <v>11.727005</v>
      </c>
      <c r="M5526" s="180">
        <v>1.3899115758883061</v>
      </c>
      <c r="N5526" s="180">
        <v>11.851684000000001</v>
      </c>
      <c r="O5526" s="180">
        <v>0.32329582867717382</v>
      </c>
      <c r="P5526" s="180">
        <v>11051000</v>
      </c>
      <c r="Q5526" s="180">
        <v>3998000</v>
      </c>
      <c r="R5526" s="180">
        <v>2.76</v>
      </c>
      <c r="S5526" s="180">
        <v>29.326999999999991</v>
      </c>
      <c r="T5526" s="180">
        <v>8.0380000000000003</v>
      </c>
      <c r="U5526" s="180">
        <v>17.521599999999999</v>
      </c>
      <c r="V5526" s="180">
        <f t="shared" si="567"/>
        <v>2.3721108789243286</v>
      </c>
      <c r="AC5526" s="180">
        <v>12.54</v>
      </c>
      <c r="AD5526" s="180">
        <v>11.7</v>
      </c>
      <c r="AH5526" s="85">
        <f>IF(AND(M5526&lt;Variables!$G$6,M5526&gt;Variables!$G$5),0,1)</f>
        <v>1</v>
      </c>
      <c r="AI5526" s="85">
        <f t="shared" si="566"/>
        <v>1</v>
      </c>
      <c r="AJ5526" s="85">
        <f>IF(I5526&gt;Variables!$G$7,0,1)</f>
        <v>1</v>
      </c>
      <c r="AK5526" s="85">
        <f>IF(F5526&gt;Variables!$G$8,0,1)</f>
        <v>0</v>
      </c>
      <c r="AL5526" s="85">
        <f>IF(G5526&gt;Variables!$G$9,0,1)</f>
        <v>0</v>
      </c>
      <c r="AM5526" s="85">
        <f>IF(AND(K5526&gt;Variables!$G$10,K5526&lt;Variables!$G$11),0,1)</f>
        <v>0</v>
      </c>
      <c r="AN5526" s="103">
        <f>IF(H5526&lt;Variables!$G$13,1,0)</f>
        <v>1</v>
      </c>
      <c r="AO5526" s="101">
        <f>IF(R5526&lt;Variables!$G$12,0,1)</f>
        <v>1</v>
      </c>
      <c r="AP5526" s="86">
        <f t="shared" si="565"/>
        <v>1</v>
      </c>
      <c r="AR5526" s="180">
        <v>1</v>
      </c>
      <c r="AS5526" s="180">
        <v>0</v>
      </c>
      <c r="AT5526" s="180">
        <v>0</v>
      </c>
      <c r="AU5526" s="180">
        <v>0</v>
      </c>
      <c r="BA5526" s="180">
        <v>0.85</v>
      </c>
    </row>
    <row r="5527" spans="3:53" ht="15" x14ac:dyDescent="0.25">
      <c r="C5527" s="180" t="s">
        <v>956</v>
      </c>
      <c r="D5527" s="180" t="s">
        <v>917</v>
      </c>
      <c r="E5527" s="180">
        <v>6.54</v>
      </c>
      <c r="F5527" s="180">
        <v>17.600000000000001</v>
      </c>
      <c r="G5527" s="180">
        <v>5.44</v>
      </c>
      <c r="H5527" s="180">
        <v>630.01</v>
      </c>
      <c r="I5527" s="180">
        <v>-68.263999999999996</v>
      </c>
      <c r="J5527" s="180" t="s">
        <v>78</v>
      </c>
      <c r="K5527" s="180">
        <v>49.4</v>
      </c>
      <c r="L5527" s="180">
        <v>6.4287350000000014</v>
      </c>
      <c r="M5527" s="180">
        <v>1.0307626617056009</v>
      </c>
      <c r="N5527" s="180">
        <v>6.6476500000000014</v>
      </c>
      <c r="O5527" s="180">
        <v>-2.2963001963099932</v>
      </c>
      <c r="P5527" s="180">
        <v>27190000</v>
      </c>
      <c r="Q5527" s="180">
        <v>4690000</v>
      </c>
      <c r="R5527" s="180">
        <v>5.8</v>
      </c>
      <c r="S5527" s="180">
        <v>29.326999999999991</v>
      </c>
      <c r="T5527" s="180">
        <v>8.0380000000000003</v>
      </c>
      <c r="U5527" s="180">
        <v>17.521599999999999</v>
      </c>
      <c r="V5527" s="180">
        <f t="shared" si="567"/>
        <v>2.3357702763358574</v>
      </c>
      <c r="AC5527" s="180">
        <v>7.2</v>
      </c>
      <c r="AD5527" s="180">
        <v>6.45</v>
      </c>
      <c r="AH5527" s="85">
        <f>IF(AND(M5527&lt;Variables!$G$6,M5527&gt;Variables!$G$5),0,1)</f>
        <v>1</v>
      </c>
      <c r="AI5527" s="85">
        <f t="shared" si="566"/>
        <v>1</v>
      </c>
      <c r="AJ5527" s="85">
        <f>IF(I5527&gt;Variables!$G$7,0,1)</f>
        <v>1</v>
      </c>
      <c r="AK5527" s="85">
        <f>IF(F5527&gt;Variables!$G$8,0,1)</f>
        <v>0</v>
      </c>
      <c r="AL5527" s="85">
        <f>IF(G5527&gt;Variables!$G$9,0,1)</f>
        <v>1</v>
      </c>
      <c r="AM5527" s="85">
        <f>IF(AND(K5527&gt;Variables!$G$10,K5527&lt;Variables!$G$11),0,1)</f>
        <v>1</v>
      </c>
      <c r="AN5527" s="103">
        <f>IF(H5527&lt;Variables!$G$13,1,0)</f>
        <v>1</v>
      </c>
      <c r="AO5527" s="101">
        <f>IF(R5527&lt;Variables!$G$12,0,1)</f>
        <v>1</v>
      </c>
      <c r="AP5527" s="86">
        <f t="shared" si="565"/>
        <v>1</v>
      </c>
      <c r="AR5527" s="180">
        <v>1</v>
      </c>
      <c r="AS5527" s="180">
        <v>0</v>
      </c>
      <c r="AT5527" s="180">
        <v>0</v>
      </c>
      <c r="AU5527" s="180">
        <v>0</v>
      </c>
      <c r="BA5527" s="180">
        <v>2</v>
      </c>
    </row>
    <row r="5528" spans="3:53" ht="15" x14ac:dyDescent="0.25">
      <c r="C5528" s="180" t="s">
        <v>956</v>
      </c>
      <c r="D5528" s="180" t="s">
        <v>928</v>
      </c>
      <c r="E5528" s="180">
        <v>10.45</v>
      </c>
      <c r="F5528" s="180">
        <v>17.75</v>
      </c>
      <c r="G5528" s="180">
        <v>15.8</v>
      </c>
      <c r="H5528" s="180">
        <v>2170</v>
      </c>
      <c r="I5528" s="180">
        <v>-54.527000000000001</v>
      </c>
      <c r="J5528" s="180" t="s">
        <v>78</v>
      </c>
      <c r="K5528" s="180">
        <v>59.66</v>
      </c>
      <c r="L5528" s="180">
        <v>10.312735</v>
      </c>
      <c r="M5528" s="180">
        <v>1.399871130209402</v>
      </c>
      <c r="N5528" s="180">
        <v>10.347882</v>
      </c>
      <c r="O5528" s="180">
        <v>1.055462364182354</v>
      </c>
      <c r="P5528" s="180">
        <v>6970000</v>
      </c>
      <c r="Q5528" s="180">
        <v>5087000</v>
      </c>
      <c r="R5528" s="180">
        <v>1.37</v>
      </c>
      <c r="S5528" s="180">
        <v>29.326999999999991</v>
      </c>
      <c r="T5528" s="180">
        <v>8.0380000000000003</v>
      </c>
      <c r="U5528" s="180">
        <v>17.521599999999999</v>
      </c>
      <c r="V5528" s="180">
        <f t="shared" si="567"/>
        <v>2.3916272338342828</v>
      </c>
      <c r="AC5528" s="180">
        <v>11.92</v>
      </c>
      <c r="AD5528" s="180">
        <v>10.435</v>
      </c>
      <c r="AH5528" s="85">
        <f>IF(AND(M5528&lt;Variables!$G$6,M5528&gt;Variables!$G$5),0,1)</f>
        <v>1</v>
      </c>
      <c r="AI5528" s="85">
        <f t="shared" si="566"/>
        <v>1</v>
      </c>
      <c r="AJ5528" s="85">
        <f>IF(I5528&gt;Variables!$G$7,0,1)</f>
        <v>1</v>
      </c>
      <c r="AK5528" s="85">
        <f>IF(F5528&gt;Variables!$G$8,0,1)</f>
        <v>0</v>
      </c>
      <c r="AL5528" s="85">
        <f>IF(G5528&gt;Variables!$G$9,0,1)</f>
        <v>0</v>
      </c>
      <c r="AM5528" s="85">
        <f>IF(AND(K5528&gt;Variables!$G$10,K5528&lt;Variables!$G$11),0,1)</f>
        <v>0</v>
      </c>
      <c r="AN5528" s="103">
        <f>IF(H5528&lt;Variables!$G$13,1,0)</f>
        <v>1</v>
      </c>
      <c r="AO5528" s="101">
        <f>IF(R5528&lt;Variables!$G$12,0,1)</f>
        <v>0</v>
      </c>
      <c r="AP5528" s="86">
        <f t="shared" si="565"/>
        <v>1</v>
      </c>
      <c r="AR5528" s="180">
        <v>1</v>
      </c>
      <c r="AS5528" s="180">
        <v>0</v>
      </c>
      <c r="AT5528" s="180">
        <v>0</v>
      </c>
      <c r="AU5528" s="180">
        <v>0</v>
      </c>
      <c r="BA5528" s="180">
        <v>2</v>
      </c>
    </row>
    <row r="5529" spans="3:53" ht="15" x14ac:dyDescent="0.25">
      <c r="C5529" s="180" t="s">
        <v>956</v>
      </c>
      <c r="D5529" s="180" t="s">
        <v>817</v>
      </c>
      <c r="E5529" s="180">
        <v>3.22</v>
      </c>
      <c r="F5529" s="180">
        <v>21.89</v>
      </c>
      <c r="G5529" s="180">
        <v>20.34</v>
      </c>
      <c r="H5529" s="180">
        <v>57.82</v>
      </c>
      <c r="I5529" s="180">
        <v>-55.743000000000002</v>
      </c>
      <c r="J5529" s="180" t="s">
        <v>78</v>
      </c>
      <c r="K5529" s="180">
        <v>55.07</v>
      </c>
      <c r="L5529" s="180">
        <v>3.1797300000000002</v>
      </c>
      <c r="M5529" s="180">
        <v>1.4237057863403471</v>
      </c>
      <c r="N5529" s="180">
        <v>3.238156</v>
      </c>
      <c r="O5529" s="180">
        <v>-0.40628061155792072</v>
      </c>
      <c r="P5529" s="180">
        <v>12320000</v>
      </c>
      <c r="Q5529" s="180">
        <v>3230000</v>
      </c>
      <c r="R5529" s="180">
        <v>3.81</v>
      </c>
      <c r="S5529" s="180">
        <v>29.326999999999991</v>
      </c>
      <c r="T5529" s="180">
        <v>8.0380000000000003</v>
      </c>
      <c r="U5529" s="180">
        <v>17.521599999999999</v>
      </c>
      <c r="V5529" s="180">
        <f t="shared" si="567"/>
        <v>2.3616627216386297</v>
      </c>
      <c r="AC5529" s="180">
        <v>3.37</v>
      </c>
      <c r="AD5529" s="180">
        <v>3.03</v>
      </c>
      <c r="AH5529" s="85">
        <f>IF(AND(M5529&lt;Variables!$G$6,M5529&gt;Variables!$G$5),0,1)</f>
        <v>1</v>
      </c>
      <c r="AI5529" s="85">
        <f t="shared" si="566"/>
        <v>1</v>
      </c>
      <c r="AJ5529" s="85">
        <f>IF(I5529&gt;Variables!$G$7,0,1)</f>
        <v>1</v>
      </c>
      <c r="AK5529" s="85">
        <f>IF(F5529&gt;Variables!$G$8,0,1)</f>
        <v>0</v>
      </c>
      <c r="AL5529" s="85">
        <f>IF(G5529&gt;Variables!$G$9,0,1)</f>
        <v>0</v>
      </c>
      <c r="AM5529" s="85">
        <f>IF(AND(K5529&gt;Variables!$G$10,K5529&lt;Variables!$G$11),0,1)</f>
        <v>0</v>
      </c>
      <c r="AN5529" s="103">
        <f>IF(H5529&lt;Variables!$G$13,1,0)</f>
        <v>1</v>
      </c>
      <c r="AO5529" s="101">
        <f>IF(R5529&lt;Variables!$G$12,0,1)</f>
        <v>1</v>
      </c>
      <c r="AP5529" s="86">
        <f t="shared" si="565"/>
        <v>1</v>
      </c>
      <c r="AR5529" s="180">
        <v>0</v>
      </c>
      <c r="AS5529" s="180">
        <v>1</v>
      </c>
      <c r="AT5529" s="180">
        <v>0</v>
      </c>
      <c r="AU5529" s="180">
        <v>0</v>
      </c>
      <c r="BA5529" s="180">
        <v>1.03</v>
      </c>
    </row>
    <row r="5530" spans="3:53" ht="15" x14ac:dyDescent="0.25">
      <c r="C5530" s="180" t="s">
        <v>956</v>
      </c>
      <c r="D5530" s="180" t="s">
        <v>932</v>
      </c>
      <c r="E5530" s="180">
        <v>3.82</v>
      </c>
      <c r="F5530" s="180">
        <v>33.85</v>
      </c>
      <c r="G5530" s="180">
        <v>11.64</v>
      </c>
      <c r="H5530" s="180">
        <v>13.08</v>
      </c>
      <c r="I5530" s="180">
        <v>-19.600999999999999</v>
      </c>
      <c r="J5530" s="180" t="s">
        <v>78</v>
      </c>
      <c r="K5530" s="180">
        <v>47.02</v>
      </c>
      <c r="L5530" s="180">
        <v>3.82979</v>
      </c>
      <c r="M5530" s="180">
        <v>0.78881609696614829</v>
      </c>
      <c r="N5530" s="180">
        <v>3.8916559999999998</v>
      </c>
      <c r="O5530" s="180">
        <v>-0.8134326363892479</v>
      </c>
      <c r="P5530" s="180">
        <v>12730000</v>
      </c>
      <c r="Q5530" s="180">
        <v>276860</v>
      </c>
      <c r="R5530" s="180">
        <v>45.98</v>
      </c>
      <c r="S5530" s="180">
        <v>29.326999999999991</v>
      </c>
      <c r="T5530" s="180">
        <v>8.0380000000000003</v>
      </c>
      <c r="U5530" s="180">
        <v>17.521599999999999</v>
      </c>
      <c r="V5530" s="180">
        <f t="shared" si="567"/>
        <v>2.3224067221252338</v>
      </c>
      <c r="AC5530" s="180">
        <v>4.33</v>
      </c>
      <c r="AD5530" s="180">
        <v>3.6</v>
      </c>
      <c r="AH5530" s="85">
        <f>IF(AND(M5530&lt;Variables!$G$6,M5530&gt;Variables!$G$5),0,1)</f>
        <v>1</v>
      </c>
      <c r="AI5530" s="85">
        <f t="shared" si="566"/>
        <v>1</v>
      </c>
      <c r="AJ5530" s="85">
        <f>IF(I5530&gt;Variables!$G$7,0,1)</f>
        <v>1</v>
      </c>
      <c r="AK5530" s="85">
        <f>IF(F5530&gt;Variables!$G$8,0,1)</f>
        <v>0</v>
      </c>
      <c r="AL5530" s="85">
        <f>IF(G5530&gt;Variables!$G$9,0,1)</f>
        <v>1</v>
      </c>
      <c r="AM5530" s="85">
        <f>IF(AND(K5530&gt;Variables!$G$10,K5530&lt;Variables!$G$11),0,1)</f>
        <v>1</v>
      </c>
      <c r="AN5530" s="103">
        <f>IF(H5530&lt;Variables!$G$13,1,0)</f>
        <v>1</v>
      </c>
      <c r="AO5530" s="101">
        <f>IF(R5530&lt;Variables!$G$12,0,1)</f>
        <v>1</v>
      </c>
      <c r="AP5530" s="86">
        <f t="shared" si="565"/>
        <v>1</v>
      </c>
      <c r="AR5530" s="180">
        <v>1</v>
      </c>
      <c r="AS5530" s="180">
        <v>0</v>
      </c>
      <c r="AT5530" s="180">
        <v>0</v>
      </c>
      <c r="AU5530" s="180">
        <v>0</v>
      </c>
      <c r="BA5530" s="180">
        <v>2</v>
      </c>
    </row>
    <row r="5531" spans="3:53" ht="15" x14ac:dyDescent="0.25">
      <c r="C5531" s="180" t="s">
        <v>956</v>
      </c>
      <c r="D5531" s="180" t="s">
        <v>679</v>
      </c>
      <c r="E5531" s="180">
        <v>0.12</v>
      </c>
      <c r="F5531" s="180">
        <v>38.75</v>
      </c>
      <c r="G5531" s="180">
        <v>26.89</v>
      </c>
      <c r="H5531" s="180">
        <v>-99999</v>
      </c>
      <c r="I5531" s="180">
        <v>-8.3450000000000006</v>
      </c>
      <c r="J5531" s="180" t="s">
        <v>78</v>
      </c>
      <c r="K5531" s="180">
        <v>52.36</v>
      </c>
      <c r="L5531" s="180">
        <v>0.1118</v>
      </c>
      <c r="M5531" s="180">
        <v>2.146690518783529</v>
      </c>
      <c r="N5531" s="180">
        <v>0.1145734042553192</v>
      </c>
      <c r="O5531" s="180">
        <v>-0.32590831855452568</v>
      </c>
      <c r="P5531" s="180">
        <v>18000000</v>
      </c>
      <c r="Q5531" s="180">
        <v>1167000</v>
      </c>
      <c r="R5531" s="180">
        <v>15.42</v>
      </c>
      <c r="S5531" s="180">
        <v>29.326999999999991</v>
      </c>
      <c r="T5531" s="180">
        <v>8.0380000000000003</v>
      </c>
      <c r="U5531" s="180">
        <v>17.521599999999999</v>
      </c>
      <c r="V5531" s="180">
        <f t="shared" si="567"/>
        <v>2.3210044908765659</v>
      </c>
      <c r="AC5531" s="180">
        <v>0.125</v>
      </c>
      <c r="AD5531" s="180">
        <v>0.105</v>
      </c>
      <c r="AH5531" s="85">
        <f>IF(AND(M5531&lt;Variables!$G$6,M5531&gt;Variables!$G$5),0,1)</f>
        <v>1</v>
      </c>
      <c r="AI5531" s="85">
        <f t="shared" si="566"/>
        <v>1</v>
      </c>
      <c r="AJ5531" s="85">
        <f>IF(I5531&gt;Variables!$G$7,0,1)</f>
        <v>1</v>
      </c>
      <c r="AK5531" s="85">
        <f>IF(F5531&gt;Variables!$G$8,0,1)</f>
        <v>0</v>
      </c>
      <c r="AL5531" s="85">
        <f>IF(G5531&gt;Variables!$G$9,0,1)</f>
        <v>0</v>
      </c>
      <c r="AM5531" s="85">
        <f>IF(AND(K5531&gt;Variables!$G$10,K5531&lt;Variables!$G$11),0,1)</f>
        <v>0</v>
      </c>
      <c r="AN5531" s="103">
        <f>IF(H5531&lt;Variables!$G$13,1,0)</f>
        <v>1</v>
      </c>
      <c r="AO5531" s="101">
        <f>IF(R5531&lt;Variables!$G$12,0,1)</f>
        <v>1</v>
      </c>
      <c r="AP5531" s="86">
        <f t="shared" si="565"/>
        <v>1</v>
      </c>
      <c r="AR5531" s="180">
        <v>1</v>
      </c>
      <c r="AS5531" s="180">
        <v>0</v>
      </c>
      <c r="AT5531" s="180">
        <v>0</v>
      </c>
      <c r="AU5531" s="180">
        <v>0</v>
      </c>
      <c r="BA5531" s="180">
        <v>2</v>
      </c>
    </row>
    <row r="5532" spans="3:53" ht="15" x14ac:dyDescent="0.25">
      <c r="C5532" s="180" t="s">
        <v>956</v>
      </c>
      <c r="D5532" s="180" t="s">
        <v>861</v>
      </c>
      <c r="E5532" s="180">
        <v>5.12</v>
      </c>
      <c r="F5532" s="180">
        <v>47.73</v>
      </c>
      <c r="G5532" s="180">
        <v>19.260000000000002</v>
      </c>
      <c r="H5532" s="180">
        <v>425.29</v>
      </c>
      <c r="I5532" s="180">
        <v>4.3230000000000004</v>
      </c>
      <c r="J5532" s="180" t="s">
        <v>78</v>
      </c>
      <c r="K5532" s="180">
        <v>48.47</v>
      </c>
      <c r="L5532" s="180">
        <v>5.0785299999999998</v>
      </c>
      <c r="M5532" s="180">
        <v>1.2103896206185629</v>
      </c>
      <c r="N5532" s="180">
        <v>5.3306199999999997</v>
      </c>
      <c r="O5532" s="180">
        <v>-3.5759442616431119</v>
      </c>
      <c r="P5532" s="180">
        <v>67990000</v>
      </c>
      <c r="Q5532" s="180">
        <v>1490000</v>
      </c>
      <c r="R5532" s="180">
        <v>45.63</v>
      </c>
      <c r="S5532" s="180">
        <v>29.326999999999991</v>
      </c>
      <c r="T5532" s="180">
        <v>8.0380000000000003</v>
      </c>
      <c r="U5532" s="180">
        <v>17.521599999999999</v>
      </c>
      <c r="V5532" s="180">
        <f t="shared" si="567"/>
        <v>2.3250273458571673</v>
      </c>
      <c r="AC5532" s="180">
        <v>5.92</v>
      </c>
      <c r="AD5532" s="180">
        <v>4.87</v>
      </c>
      <c r="AH5532" s="85">
        <f>IF(AND(M5532&lt;Variables!$G$6,M5532&gt;Variables!$G$5),0,1)</f>
        <v>1</v>
      </c>
      <c r="AI5532" s="85">
        <f t="shared" si="566"/>
        <v>1</v>
      </c>
      <c r="AJ5532" s="85">
        <f>IF(I5532&gt;Variables!$G$7,0,1)</f>
        <v>0</v>
      </c>
      <c r="AK5532" s="85">
        <f>IF(F5532&gt;Variables!$G$8,0,1)</f>
        <v>0</v>
      </c>
      <c r="AL5532" s="85">
        <f>IF(G5532&gt;Variables!$G$9,0,1)</f>
        <v>0</v>
      </c>
      <c r="AM5532" s="85">
        <f>IF(AND(K5532&gt;Variables!$G$10,K5532&lt;Variables!$G$11),0,1)</f>
        <v>1</v>
      </c>
      <c r="AN5532" s="103">
        <f>IF(H5532&lt;Variables!$G$13,1,0)</f>
        <v>1</v>
      </c>
      <c r="AO5532" s="101">
        <f>IF(R5532&lt;Variables!$G$12,0,1)</f>
        <v>1</v>
      </c>
      <c r="AP5532" s="86">
        <f t="shared" si="565"/>
        <v>1</v>
      </c>
      <c r="AR5532" s="180">
        <v>0</v>
      </c>
      <c r="AS5532" s="180">
        <v>0</v>
      </c>
      <c r="AT5532" s="180">
        <v>1</v>
      </c>
      <c r="AU5532" s="180">
        <v>0</v>
      </c>
      <c r="BA5532" s="180">
        <v>-2.25</v>
      </c>
    </row>
    <row r="5533" spans="3:53" ht="15" x14ac:dyDescent="0.25">
      <c r="C5533" s="180" t="s">
        <v>956</v>
      </c>
      <c r="D5533" s="180" t="s">
        <v>744</v>
      </c>
      <c r="E5533" s="180">
        <v>14.67</v>
      </c>
      <c r="F5533" s="180">
        <v>9.7799999999999994</v>
      </c>
      <c r="G5533" s="180">
        <v>7.84</v>
      </c>
      <c r="H5533" s="180">
        <v>2490</v>
      </c>
      <c r="I5533" s="180">
        <v>-22.408000000000001</v>
      </c>
      <c r="J5533" s="180" t="s">
        <v>78</v>
      </c>
      <c r="K5533" s="180">
        <v>56.5</v>
      </c>
      <c r="L5533" s="180">
        <v>14.53119</v>
      </c>
      <c r="M5533" s="180">
        <v>1.230525510987059</v>
      </c>
      <c r="N5533" s="180">
        <v>14.673833999999999</v>
      </c>
      <c r="O5533" s="180">
        <v>0.24646592022235961</v>
      </c>
      <c r="P5533" s="180">
        <v>9994000</v>
      </c>
      <c r="Q5533" s="180">
        <v>10412000</v>
      </c>
      <c r="R5533" s="180">
        <v>0.96</v>
      </c>
      <c r="S5533" s="180">
        <v>29.326999999999991</v>
      </c>
      <c r="T5533" s="180">
        <v>8.0380000000000003</v>
      </c>
      <c r="U5533" s="180">
        <v>17.521599999999999</v>
      </c>
      <c r="V5533" s="180">
        <f t="shared" si="567"/>
        <v>2.3792469118220874</v>
      </c>
      <c r="AC5533" s="180">
        <v>15.8</v>
      </c>
      <c r="AD5533" s="180">
        <v>10.26</v>
      </c>
      <c r="AH5533" s="85">
        <f>IF(AND(M5533&lt;Variables!$G$6,M5533&gt;Variables!$G$5),0,1)</f>
        <v>1</v>
      </c>
      <c r="AI5533" s="85">
        <f t="shared" si="566"/>
        <v>1</v>
      </c>
      <c r="AJ5533" s="85">
        <f>IF(I5533&gt;Variables!$G$7,0,1)</f>
        <v>1</v>
      </c>
      <c r="AK5533" s="85">
        <f>IF(F5533&gt;Variables!$G$8,0,1)</f>
        <v>0</v>
      </c>
      <c r="AL5533" s="85">
        <f>IF(G5533&gt;Variables!$G$9,0,1)</f>
        <v>1</v>
      </c>
      <c r="AM5533" s="85">
        <f>IF(AND(K5533&gt;Variables!$G$10,K5533&lt;Variables!$G$11),0,1)</f>
        <v>0</v>
      </c>
      <c r="AN5533" s="103">
        <f>IF(H5533&lt;Variables!$G$13,1,0)</f>
        <v>1</v>
      </c>
      <c r="AO5533" s="101">
        <f>IF(R5533&lt;Variables!$G$12,0,1)</f>
        <v>0</v>
      </c>
      <c r="AP5533" s="86">
        <f t="shared" si="565"/>
        <v>1</v>
      </c>
      <c r="AR5533" s="180">
        <v>1</v>
      </c>
      <c r="AS5533" s="180">
        <v>0</v>
      </c>
      <c r="AT5533" s="180">
        <v>0</v>
      </c>
      <c r="AU5533" s="180">
        <v>0</v>
      </c>
      <c r="BA5533" s="180">
        <v>2</v>
      </c>
    </row>
    <row r="5534" spans="3:53" ht="15" x14ac:dyDescent="0.25">
      <c r="C5534" s="180" t="s">
        <v>957</v>
      </c>
      <c r="D5534" s="180" t="s">
        <v>754</v>
      </c>
      <c r="E5534" s="180">
        <v>21.85</v>
      </c>
      <c r="F5534" s="180">
        <v>9.5500000000000007</v>
      </c>
      <c r="G5534" s="180">
        <v>10.63</v>
      </c>
      <c r="H5534" s="180">
        <v>2750</v>
      </c>
      <c r="I5534" s="180">
        <v>6615.2849999999999</v>
      </c>
      <c r="J5534" s="180" t="s">
        <v>78</v>
      </c>
      <c r="K5534" s="180">
        <v>90.84</v>
      </c>
      <c r="L5534" s="180">
        <v>21.41970588235294</v>
      </c>
      <c r="M5534" s="180">
        <v>2.522416136872343</v>
      </c>
      <c r="N5534" s="180">
        <v>21.058202564102569</v>
      </c>
      <c r="O5534" s="180">
        <v>4.282404602920427</v>
      </c>
      <c r="P5534" s="180">
        <v>95304</v>
      </c>
      <c r="Q5534" s="180">
        <v>824054</v>
      </c>
      <c r="R5534" s="180">
        <v>0.12</v>
      </c>
      <c r="S5534" s="180">
        <v>34.552</v>
      </c>
      <c r="T5534" s="180">
        <v>9.1389999999999993</v>
      </c>
      <c r="U5534" s="180">
        <v>20.5212</v>
      </c>
      <c r="V5534" s="180">
        <f t="shared" si="567"/>
        <v>2.4270108885550643</v>
      </c>
      <c r="AC5534" s="180">
        <v>21.96</v>
      </c>
      <c r="AD5534" s="180">
        <v>20.55</v>
      </c>
      <c r="AH5534" s="85">
        <f>IF(AND(M5534&lt;Variables!$G$6,M5534&gt;Variables!$G$5),0,1)</f>
        <v>1</v>
      </c>
      <c r="AI5534" s="85">
        <f t="shared" si="566"/>
        <v>0</v>
      </c>
      <c r="AJ5534" s="85">
        <f>IF(I5534&gt;Variables!$G$7,0,1)</f>
        <v>0</v>
      </c>
      <c r="AK5534" s="85">
        <f>IF(F5534&gt;Variables!$G$8,0,1)</f>
        <v>0</v>
      </c>
      <c r="AL5534" s="85">
        <f>IF(G5534&gt;Variables!$G$9,0,1)</f>
        <v>1</v>
      </c>
      <c r="AM5534" s="85">
        <f>IF(AND(K5534&gt;Variables!$G$10,K5534&lt;Variables!$G$11),0,1)</f>
        <v>1</v>
      </c>
      <c r="AN5534" s="103">
        <f>IF(H5534&lt;Variables!$G$13,1,0)</f>
        <v>0</v>
      </c>
      <c r="AO5534" s="101">
        <f>IF(R5534&lt;Variables!$G$12,0,1)</f>
        <v>0</v>
      </c>
      <c r="AP5534" s="86">
        <f t="shared" si="565"/>
        <v>1</v>
      </c>
      <c r="AR5534" s="180">
        <v>0</v>
      </c>
      <c r="AS5534" s="180">
        <v>0</v>
      </c>
      <c r="AT5534" s="180">
        <v>1</v>
      </c>
      <c r="AU5534" s="180">
        <v>0</v>
      </c>
      <c r="BA5534" s="180">
        <v>-2.25</v>
      </c>
    </row>
    <row r="5535" spans="3:53" ht="15" x14ac:dyDescent="0.25">
      <c r="C5535" s="180" t="s">
        <v>957</v>
      </c>
      <c r="D5535" s="180" t="s">
        <v>930</v>
      </c>
      <c r="E5535" s="180">
        <v>37.619999999999997</v>
      </c>
      <c r="F5535" s="180">
        <v>9.49</v>
      </c>
      <c r="G5535" s="180">
        <v>7.31</v>
      </c>
      <c r="H5535" s="180">
        <v>1570</v>
      </c>
      <c r="I5535" s="180">
        <v>-52.256</v>
      </c>
      <c r="J5535" s="180" t="s">
        <v>78</v>
      </c>
      <c r="K5535" s="180">
        <v>50.53</v>
      </c>
      <c r="L5535" s="180">
        <v>37.391770000000001</v>
      </c>
      <c r="M5535" s="180">
        <v>0.53014339786536546</v>
      </c>
      <c r="N5535" s="180">
        <v>37.932647999999993</v>
      </c>
      <c r="O5535" s="180">
        <v>-0.90330630226497732</v>
      </c>
      <c r="P5535" s="180">
        <v>4291000</v>
      </c>
      <c r="Q5535" s="180">
        <v>2643000</v>
      </c>
      <c r="R5535" s="180">
        <v>1.62</v>
      </c>
      <c r="S5535" s="180">
        <v>34.552</v>
      </c>
      <c r="T5535" s="180">
        <v>9.1389999999999993</v>
      </c>
      <c r="U5535" s="180">
        <v>20.5212</v>
      </c>
      <c r="V5535" s="180">
        <f t="shared" si="567"/>
        <v>2.3578956129649917</v>
      </c>
      <c r="AC5535" s="180">
        <v>40.44</v>
      </c>
      <c r="AD5535" s="180">
        <v>37.458199999999998</v>
      </c>
      <c r="AH5535" s="85">
        <f>IF(AND(M5535&lt;Variables!$G$6,M5535&gt;Variables!$G$5),0,1)</f>
        <v>1</v>
      </c>
      <c r="AI5535" s="85">
        <f t="shared" si="566"/>
        <v>1</v>
      </c>
      <c r="AJ5535" s="85">
        <f>IF(I5535&gt;Variables!$G$7,0,1)</f>
        <v>1</v>
      </c>
      <c r="AK5535" s="85">
        <f>IF(F5535&gt;Variables!$G$8,0,1)</f>
        <v>0</v>
      </c>
      <c r="AL5535" s="85">
        <f>IF(G5535&gt;Variables!$G$9,0,1)</f>
        <v>1</v>
      </c>
      <c r="AM5535" s="85">
        <f>IF(AND(K5535&gt;Variables!$G$10,K5535&lt;Variables!$G$11),0,1)</f>
        <v>0</v>
      </c>
      <c r="AN5535" s="103">
        <f>IF(H5535&lt;Variables!$G$13,1,0)</f>
        <v>1</v>
      </c>
      <c r="AO5535" s="101">
        <f>IF(R5535&lt;Variables!$G$12,0,1)</f>
        <v>0</v>
      </c>
      <c r="AP5535" s="86">
        <f t="shared" si="565"/>
        <v>1</v>
      </c>
      <c r="AR5535" s="180">
        <v>1</v>
      </c>
      <c r="AS5535" s="180">
        <v>0</v>
      </c>
      <c r="AT5535" s="180">
        <v>0</v>
      </c>
      <c r="AU5535" s="180">
        <v>0</v>
      </c>
      <c r="BA5535" s="180">
        <v>2</v>
      </c>
    </row>
    <row r="5536" spans="3:53" ht="15" x14ac:dyDescent="0.25">
      <c r="C5536" s="180" t="s">
        <v>957</v>
      </c>
      <c r="D5536" s="180" t="s">
        <v>188</v>
      </c>
      <c r="E5536" s="180">
        <v>8.41</v>
      </c>
      <c r="F5536" s="180">
        <v>8.7799999999999994</v>
      </c>
      <c r="G5536" s="180">
        <v>6.84</v>
      </c>
      <c r="H5536" s="180">
        <v>4800</v>
      </c>
      <c r="I5536" s="180">
        <v>-85.918000000000006</v>
      </c>
      <c r="J5536" s="180" t="s">
        <v>78</v>
      </c>
      <c r="K5536" s="180">
        <v>57.92</v>
      </c>
      <c r="L5536" s="180">
        <v>8.376850000000001</v>
      </c>
      <c r="M5536" s="180">
        <v>0.75386332571310788</v>
      </c>
      <c r="N5536" s="180">
        <v>8.3642879999999984</v>
      </c>
      <c r="O5536" s="180">
        <v>0.90518164845592508</v>
      </c>
      <c r="P5536" s="180">
        <v>25429000</v>
      </c>
      <c r="Q5536" s="180">
        <v>9582000</v>
      </c>
      <c r="R5536" s="180">
        <v>2.65</v>
      </c>
      <c r="S5536" s="180">
        <v>34.552</v>
      </c>
      <c r="T5536" s="180">
        <v>9.1389999999999993</v>
      </c>
      <c r="U5536" s="180">
        <v>20.5212</v>
      </c>
      <c r="V5536" s="180">
        <f t="shared" si="567"/>
        <v>2.4122076678369559</v>
      </c>
      <c r="AC5536" s="180">
        <v>12.2</v>
      </c>
      <c r="AD5536" s="180">
        <v>8.4</v>
      </c>
      <c r="AH5536" s="85">
        <f>IF(AND(M5536&lt;Variables!$G$6,M5536&gt;Variables!$G$5),0,1)</f>
        <v>1</v>
      </c>
      <c r="AI5536" s="85">
        <f t="shared" si="566"/>
        <v>0</v>
      </c>
      <c r="AJ5536" s="85">
        <f>IF(I5536&gt;Variables!$G$7,0,1)</f>
        <v>1</v>
      </c>
      <c r="AK5536" s="85">
        <f>IF(F5536&gt;Variables!$G$8,0,1)</f>
        <v>1</v>
      </c>
      <c r="AL5536" s="85">
        <f>IF(G5536&gt;Variables!$G$9,0,1)</f>
        <v>1</v>
      </c>
      <c r="AM5536" s="85">
        <f>IF(AND(K5536&gt;Variables!$G$10,K5536&lt;Variables!$G$11),0,1)</f>
        <v>0</v>
      </c>
      <c r="AN5536" s="103">
        <f>IF(H5536&lt;Variables!$G$13,1,0)</f>
        <v>0</v>
      </c>
      <c r="AO5536" s="101">
        <f>IF(R5536&lt;Variables!$G$12,0,1)</f>
        <v>1</v>
      </c>
      <c r="AP5536" s="86">
        <f t="shared" si="565"/>
        <v>1</v>
      </c>
      <c r="AR5536" s="180">
        <v>1</v>
      </c>
      <c r="AS5536" s="180">
        <v>0</v>
      </c>
      <c r="AT5536" s="180">
        <v>0</v>
      </c>
      <c r="AU5536" s="180">
        <v>0</v>
      </c>
      <c r="BA5536" s="180">
        <v>2</v>
      </c>
    </row>
    <row r="5537" spans="3:53" ht="15" x14ac:dyDescent="0.25">
      <c r="C5537" s="180" t="s">
        <v>957</v>
      </c>
      <c r="D5537" s="180" t="s">
        <v>958</v>
      </c>
      <c r="E5537" s="180">
        <v>15.92</v>
      </c>
      <c r="F5537" s="180">
        <v>7.71</v>
      </c>
      <c r="G5537" s="180">
        <v>6.56</v>
      </c>
      <c r="H5537" s="180">
        <v>3530</v>
      </c>
      <c r="I5537" s="180">
        <v>-77.509</v>
      </c>
      <c r="J5537" s="180" t="s">
        <v>78</v>
      </c>
      <c r="K5537" s="180">
        <v>84</v>
      </c>
      <c r="L5537" s="180">
        <v>15.65056</v>
      </c>
      <c r="M5537" s="180">
        <v>1.7944405823178069</v>
      </c>
      <c r="N5537" s="180">
        <v>15.605244000000001</v>
      </c>
      <c r="O5537" s="180">
        <v>2.0900410144179689</v>
      </c>
      <c r="P5537" s="180">
        <v>3495000</v>
      </c>
      <c r="Q5537" s="180">
        <v>2937000</v>
      </c>
      <c r="R5537" s="180">
        <v>1.19</v>
      </c>
      <c r="S5537" s="180">
        <v>34.552</v>
      </c>
      <c r="T5537" s="180">
        <v>9.1389999999999993</v>
      </c>
      <c r="U5537" s="180">
        <v>20.5212</v>
      </c>
      <c r="V5537" s="180">
        <f t="shared" si="567"/>
        <v>2.4963848352007867</v>
      </c>
      <c r="AC5537" s="180">
        <v>16.405000000000001</v>
      </c>
      <c r="AD5537" s="180">
        <v>15.85</v>
      </c>
      <c r="AH5537" s="85">
        <f>IF(AND(M5537&lt;Variables!$G$6,M5537&gt;Variables!$G$5),0,1)</f>
        <v>1</v>
      </c>
      <c r="AI5537" s="85">
        <f t="shared" si="566"/>
        <v>0</v>
      </c>
      <c r="AJ5537" s="85">
        <f>IF(I5537&gt;Variables!$G$7,0,1)</f>
        <v>1</v>
      </c>
      <c r="AK5537" s="85">
        <f>IF(F5537&gt;Variables!$G$8,0,1)</f>
        <v>1</v>
      </c>
      <c r="AL5537" s="85">
        <f>IF(G5537&gt;Variables!$G$9,0,1)</f>
        <v>1</v>
      </c>
      <c r="AM5537" s="85">
        <f>IF(AND(K5537&gt;Variables!$G$10,K5537&lt;Variables!$G$11),0,1)</f>
        <v>1</v>
      </c>
      <c r="AN5537" s="103">
        <f>IF(H5537&lt;Variables!$G$13,1,0)</f>
        <v>0</v>
      </c>
      <c r="AO5537" s="101">
        <f>IF(R5537&lt;Variables!$G$12,0,1)</f>
        <v>0</v>
      </c>
      <c r="AP5537" s="86">
        <f t="shared" si="565"/>
        <v>1</v>
      </c>
      <c r="AR5537" s="180">
        <v>0</v>
      </c>
      <c r="AS5537" s="180">
        <v>1</v>
      </c>
      <c r="AT5537" s="180">
        <v>0</v>
      </c>
      <c r="AU5537" s="180">
        <v>0</v>
      </c>
      <c r="BA5537" s="180">
        <v>0.66</v>
      </c>
    </row>
    <row r="5538" spans="3:53" ht="15" x14ac:dyDescent="0.25">
      <c r="C5538" s="180" t="s">
        <v>957</v>
      </c>
      <c r="D5538" s="180" t="s">
        <v>82</v>
      </c>
      <c r="E5538" s="180">
        <v>7.92</v>
      </c>
      <c r="F5538" s="180">
        <v>9.52</v>
      </c>
      <c r="G5538" s="180">
        <v>9.16</v>
      </c>
      <c r="H5538" s="180">
        <v>2330</v>
      </c>
      <c r="I5538" s="180">
        <v>-83.870999999999995</v>
      </c>
      <c r="J5538" s="180" t="s">
        <v>76</v>
      </c>
      <c r="K5538" s="180">
        <v>82.48</v>
      </c>
      <c r="L5538" s="180">
        <v>7.8094450000000011</v>
      </c>
      <c r="M5538" s="180">
        <v>1.4796826150897879</v>
      </c>
      <c r="N5538" s="180">
        <v>7.8068600000000004</v>
      </c>
      <c r="O5538" s="180">
        <v>1.5132844703248101</v>
      </c>
      <c r="P5538" s="180">
        <v>2143000</v>
      </c>
      <c r="Q5538" s="180">
        <v>2722000</v>
      </c>
      <c r="R5538" s="180">
        <v>0.79</v>
      </c>
      <c r="S5538" s="180">
        <v>34.552</v>
      </c>
      <c r="T5538" s="180">
        <v>9.1389999999999993</v>
      </c>
      <c r="U5538" s="180">
        <v>20.5212</v>
      </c>
      <c r="V5538" s="180">
        <f t="shared" si="567"/>
        <v>2.5262235082231852</v>
      </c>
      <c r="AC5538" s="180">
        <v>8.23</v>
      </c>
      <c r="AD5538" s="180">
        <v>7.88</v>
      </c>
      <c r="AH5538" s="85">
        <f>IF(AND(M5538&lt;Variables!$G$6,M5538&gt;Variables!$G$5),0,1)</f>
        <v>1</v>
      </c>
      <c r="AI5538" s="85">
        <f t="shared" si="566"/>
        <v>0</v>
      </c>
      <c r="AJ5538" s="85">
        <f>IF(I5538&gt;Variables!$G$7,0,1)</f>
        <v>1</v>
      </c>
      <c r="AK5538" s="85">
        <f>IF(F5538&gt;Variables!$G$8,0,1)</f>
        <v>0</v>
      </c>
      <c r="AL5538" s="85">
        <f>IF(G5538&gt;Variables!$G$9,0,1)</f>
        <v>1</v>
      </c>
      <c r="AM5538" s="85">
        <f>IF(AND(K5538&gt;Variables!$G$10,K5538&lt;Variables!$G$11),0,1)</f>
        <v>1</v>
      </c>
      <c r="AN5538" s="103">
        <f>IF(H5538&lt;Variables!$G$13,1,0)</f>
        <v>1</v>
      </c>
      <c r="AO5538" s="101">
        <f>IF(R5538&lt;Variables!$G$12,0,1)</f>
        <v>0</v>
      </c>
      <c r="AP5538" s="86">
        <f t="shared" si="565"/>
        <v>0</v>
      </c>
      <c r="AR5538" s="180">
        <v>0</v>
      </c>
      <c r="AS5538" s="180">
        <v>1</v>
      </c>
      <c r="AT5538" s="180">
        <v>0</v>
      </c>
      <c r="AU5538" s="180">
        <v>0</v>
      </c>
      <c r="BA5538" s="180">
        <v>0.68</v>
      </c>
    </row>
    <row r="5539" spans="3:53" ht="15" x14ac:dyDescent="0.25">
      <c r="C5539" s="180" t="s">
        <v>957</v>
      </c>
      <c r="D5539" s="180" t="s">
        <v>926</v>
      </c>
      <c r="E5539" s="180">
        <v>20.98</v>
      </c>
      <c r="F5539" s="180">
        <v>7.21</v>
      </c>
      <c r="G5539" s="180">
        <v>-4.59</v>
      </c>
      <c r="H5539" s="180">
        <v>3200</v>
      </c>
      <c r="I5539" s="180">
        <v>-42.28</v>
      </c>
      <c r="J5539" s="180" t="s">
        <v>78</v>
      </c>
      <c r="K5539" s="180">
        <v>50.79</v>
      </c>
      <c r="L5539" s="180">
        <v>20.977370000000001</v>
      </c>
      <c r="M5539" s="180">
        <v>0.15554857448765519</v>
      </c>
      <c r="N5539" s="180">
        <v>21.052152</v>
      </c>
      <c r="O5539" s="180">
        <v>-0.20022656116105361</v>
      </c>
      <c r="P5539" s="180">
        <v>2947000</v>
      </c>
      <c r="Q5539" s="180">
        <v>1541000</v>
      </c>
      <c r="R5539" s="180">
        <v>1.91</v>
      </c>
      <c r="S5539" s="180">
        <v>34.552</v>
      </c>
      <c r="T5539" s="180">
        <v>9.1389999999999993</v>
      </c>
      <c r="U5539" s="180">
        <v>20.5212</v>
      </c>
      <c r="V5539" s="180">
        <f t="shared" si="567"/>
        <v>2.3707852498796558</v>
      </c>
      <c r="AC5539" s="180">
        <v>21.84</v>
      </c>
      <c r="AD5539" s="180">
        <v>20.965</v>
      </c>
      <c r="AH5539" s="85">
        <f>IF(AND(M5539&lt;Variables!$G$6,M5539&gt;Variables!$G$5),0,1)</f>
        <v>1</v>
      </c>
      <c r="AI5539" s="85">
        <f t="shared" si="566"/>
        <v>1</v>
      </c>
      <c r="AJ5539" s="85">
        <f>IF(I5539&gt;Variables!$G$7,0,1)</f>
        <v>1</v>
      </c>
      <c r="AK5539" s="85">
        <f>IF(F5539&gt;Variables!$G$8,0,1)</f>
        <v>1</v>
      </c>
      <c r="AL5539" s="85">
        <f>IF(G5539&gt;Variables!$G$9,0,1)</f>
        <v>1</v>
      </c>
      <c r="AM5539" s="85">
        <f>IF(AND(K5539&gt;Variables!$G$10,K5539&lt;Variables!$G$11),0,1)</f>
        <v>0</v>
      </c>
      <c r="AN5539" s="103">
        <f>IF(H5539&lt;Variables!$G$13,1,0)</f>
        <v>0</v>
      </c>
      <c r="AO5539" s="101">
        <f>IF(R5539&lt;Variables!$G$12,0,1)</f>
        <v>0</v>
      </c>
      <c r="AP5539" s="86">
        <f t="shared" si="565"/>
        <v>1</v>
      </c>
      <c r="AR5539" s="180">
        <v>1</v>
      </c>
      <c r="AS5539" s="180">
        <v>0</v>
      </c>
      <c r="AT5539" s="180">
        <v>0</v>
      </c>
      <c r="AU5539" s="180">
        <v>0</v>
      </c>
      <c r="BA5539" s="180">
        <v>2</v>
      </c>
    </row>
    <row r="5540" spans="3:53" ht="15" x14ac:dyDescent="0.25">
      <c r="C5540" s="180" t="s">
        <v>957</v>
      </c>
      <c r="D5540" s="180" t="s">
        <v>226</v>
      </c>
      <c r="E5540" s="180">
        <v>4.2300000000000004</v>
      </c>
      <c r="F5540" s="180">
        <v>26.14</v>
      </c>
      <c r="G5540" s="180">
        <v>20.03</v>
      </c>
      <c r="H5540" s="180">
        <v>76.45</v>
      </c>
      <c r="I5540" s="180">
        <v>585.39800000000002</v>
      </c>
      <c r="J5540" s="180" t="s">
        <v>76</v>
      </c>
      <c r="K5540" s="180">
        <v>43.28</v>
      </c>
      <c r="L5540" s="180">
        <v>4.3146999999999993</v>
      </c>
      <c r="M5540" s="180">
        <v>-2.074304123113988</v>
      </c>
      <c r="N5540" s="180">
        <v>4.252154</v>
      </c>
      <c r="O5540" s="180">
        <v>-0.63389049408840614</v>
      </c>
      <c r="P5540" s="180">
        <v>13810000</v>
      </c>
      <c r="Q5540" s="180">
        <v>34730000</v>
      </c>
      <c r="R5540" s="180">
        <v>0.4</v>
      </c>
      <c r="S5540" s="180">
        <v>34.552</v>
      </c>
      <c r="T5540" s="180">
        <v>9.1389999999999993</v>
      </c>
      <c r="U5540" s="180">
        <v>20.5212</v>
      </c>
      <c r="V5540" s="180">
        <f t="shared" si="567"/>
        <v>2.3110559403342061</v>
      </c>
      <c r="AC5540" s="180">
        <v>4.63</v>
      </c>
      <c r="AD5540" s="180">
        <v>3.95</v>
      </c>
      <c r="AH5540" s="85">
        <f>IF(AND(M5540&lt;Variables!$G$6,M5540&gt;Variables!$G$5),0,1)</f>
        <v>0</v>
      </c>
      <c r="AI5540" s="85">
        <f t="shared" si="566"/>
        <v>0</v>
      </c>
      <c r="AJ5540" s="85">
        <f>IF(I5540&gt;Variables!$G$7,0,1)</f>
        <v>0</v>
      </c>
      <c r="AK5540" s="85">
        <f>IF(F5540&gt;Variables!$G$8,0,1)</f>
        <v>0</v>
      </c>
      <c r="AL5540" s="85">
        <f>IF(G5540&gt;Variables!$G$9,0,1)</f>
        <v>0</v>
      </c>
      <c r="AM5540" s="85">
        <f>IF(AND(K5540&gt;Variables!$G$10,K5540&lt;Variables!$G$11),0,1)</f>
        <v>1</v>
      </c>
      <c r="AN5540" s="103">
        <f>IF(H5540&lt;Variables!$G$13,1,0)</f>
        <v>1</v>
      </c>
      <c r="AO5540" s="101">
        <f>IF(R5540&lt;Variables!$G$12,0,1)</f>
        <v>0</v>
      </c>
      <c r="AP5540" s="86">
        <f t="shared" si="565"/>
        <v>0</v>
      </c>
      <c r="AR5540" s="180">
        <v>1</v>
      </c>
      <c r="AS5540" s="180">
        <v>0</v>
      </c>
      <c r="AT5540" s="180">
        <v>0</v>
      </c>
      <c r="AU5540" s="180">
        <v>0</v>
      </c>
      <c r="BA5540" s="180">
        <v>2</v>
      </c>
    </row>
    <row r="5541" spans="3:53" ht="15" x14ac:dyDescent="0.25">
      <c r="C5541" s="180" t="s">
        <v>957</v>
      </c>
      <c r="D5541" s="180" t="s">
        <v>922</v>
      </c>
      <c r="E5541" s="180">
        <v>26.98</v>
      </c>
      <c r="F5541" s="180">
        <v>17.87</v>
      </c>
      <c r="G5541" s="180">
        <v>-1.33</v>
      </c>
      <c r="H5541" s="180">
        <v>5110</v>
      </c>
      <c r="I5541" s="180">
        <v>76.694000000000003</v>
      </c>
      <c r="J5541" s="180" t="s">
        <v>76</v>
      </c>
      <c r="K5541" s="180">
        <v>57.67</v>
      </c>
      <c r="L5541" s="180">
        <v>26.801575</v>
      </c>
      <c r="M5541" s="180">
        <v>0.67244182478080672</v>
      </c>
      <c r="N5541" s="180">
        <v>26.746876</v>
      </c>
      <c r="O5541" s="180">
        <v>0.87832313575611398</v>
      </c>
      <c r="P5541" s="180">
        <v>35769000</v>
      </c>
      <c r="Q5541" s="180">
        <v>3011000</v>
      </c>
      <c r="R5541" s="180">
        <v>11.88</v>
      </c>
      <c r="S5541" s="180">
        <v>34.552</v>
      </c>
      <c r="T5541" s="180">
        <v>9.1389999999999993</v>
      </c>
      <c r="U5541" s="180">
        <v>20.5212</v>
      </c>
      <c r="V5541" s="180">
        <f t="shared" si="567"/>
        <v>2.4140824805926524</v>
      </c>
      <c r="AC5541" s="180">
        <v>29.46</v>
      </c>
      <c r="AD5541" s="180">
        <v>26.3</v>
      </c>
      <c r="AH5541" s="85">
        <f>IF(AND(M5541&lt;Variables!$G$6,M5541&gt;Variables!$G$5),0,1)</f>
        <v>1</v>
      </c>
      <c r="AI5541" s="85">
        <f t="shared" si="566"/>
        <v>0</v>
      </c>
      <c r="AJ5541" s="85">
        <f>IF(I5541&gt;Variables!$G$7,0,1)</f>
        <v>0</v>
      </c>
      <c r="AK5541" s="85">
        <f>IF(F5541&gt;Variables!$G$8,0,1)</f>
        <v>0</v>
      </c>
      <c r="AL5541" s="85">
        <f>IF(G5541&gt;Variables!$G$9,0,1)</f>
        <v>1</v>
      </c>
      <c r="AM5541" s="85">
        <f>IF(AND(K5541&gt;Variables!$G$10,K5541&lt;Variables!$G$11),0,1)</f>
        <v>0</v>
      </c>
      <c r="AN5541" s="103">
        <f>IF(H5541&lt;Variables!$G$13,1,0)</f>
        <v>0</v>
      </c>
      <c r="AO5541" s="101">
        <f>IF(R5541&lt;Variables!$G$12,0,1)</f>
        <v>1</v>
      </c>
      <c r="AP5541" s="86">
        <f t="shared" si="565"/>
        <v>0</v>
      </c>
      <c r="AR5541" s="180">
        <v>0</v>
      </c>
      <c r="AS5541" s="180">
        <v>0</v>
      </c>
      <c r="AT5541" s="180">
        <v>1</v>
      </c>
      <c r="AU5541" s="180">
        <v>0</v>
      </c>
      <c r="BA5541" s="180">
        <v>-2.25</v>
      </c>
    </row>
    <row r="5542" spans="3:53" ht="15" x14ac:dyDescent="0.25">
      <c r="C5542" s="180" t="s">
        <v>957</v>
      </c>
      <c r="D5542" s="180" t="s">
        <v>933</v>
      </c>
      <c r="E5542" s="180">
        <v>36.17</v>
      </c>
      <c r="F5542" s="180">
        <v>9.92</v>
      </c>
      <c r="G5542" s="180">
        <v>8.4</v>
      </c>
      <c r="H5542" s="180">
        <v>5580</v>
      </c>
      <c r="I5542" s="180">
        <v>-48.908999999999999</v>
      </c>
      <c r="J5542" s="180" t="s">
        <v>78</v>
      </c>
      <c r="K5542" s="180">
        <v>53.46</v>
      </c>
      <c r="L5542" s="180">
        <v>36.179670000000002</v>
      </c>
      <c r="M5542" s="180">
        <v>0.22479475351765571</v>
      </c>
      <c r="N5542" s="180">
        <v>36.209505999999998</v>
      </c>
      <c r="O5542" s="180">
        <v>0.14221127457524041</v>
      </c>
      <c r="P5542" s="180">
        <v>5243000</v>
      </c>
      <c r="Q5542" s="180">
        <v>5093000</v>
      </c>
      <c r="R5542" s="180">
        <v>1.03</v>
      </c>
      <c r="S5542" s="180">
        <v>34.552</v>
      </c>
      <c r="T5542" s="180">
        <v>9.1389999999999993</v>
      </c>
      <c r="U5542" s="180">
        <v>20.5212</v>
      </c>
      <c r="V5542" s="180">
        <f t="shared" si="567"/>
        <v>2.3947546793299108</v>
      </c>
      <c r="AC5542" s="180">
        <v>36.700000000000003</v>
      </c>
      <c r="AD5542" s="180">
        <v>34.83</v>
      </c>
      <c r="AH5542" s="85">
        <f>IF(AND(M5542&lt;Variables!$G$6,M5542&gt;Variables!$G$5),0,1)</f>
        <v>1</v>
      </c>
      <c r="AI5542" s="85">
        <f t="shared" si="566"/>
        <v>1</v>
      </c>
      <c r="AJ5542" s="85">
        <f>IF(I5542&gt;Variables!$G$7,0,1)</f>
        <v>1</v>
      </c>
      <c r="AK5542" s="85">
        <f>IF(F5542&gt;Variables!$G$8,0,1)</f>
        <v>0</v>
      </c>
      <c r="AL5542" s="85">
        <f>IF(G5542&gt;Variables!$G$9,0,1)</f>
        <v>1</v>
      </c>
      <c r="AM5542" s="85">
        <f>IF(AND(K5542&gt;Variables!$G$10,K5542&lt;Variables!$G$11),0,1)</f>
        <v>0</v>
      </c>
      <c r="AN5542" s="103">
        <f>IF(H5542&lt;Variables!$G$13,1,0)</f>
        <v>0</v>
      </c>
      <c r="AO5542" s="101">
        <f>IF(R5542&lt;Variables!$G$12,0,1)</f>
        <v>0</v>
      </c>
      <c r="AP5542" s="86">
        <f t="shared" si="565"/>
        <v>1</v>
      </c>
      <c r="AR5542" s="180">
        <v>0</v>
      </c>
      <c r="AS5542" s="180">
        <v>1</v>
      </c>
      <c r="AT5542" s="180">
        <v>0</v>
      </c>
      <c r="AU5542" s="180">
        <v>0</v>
      </c>
      <c r="BA5542" s="180">
        <v>1.29</v>
      </c>
    </row>
    <row r="5543" spans="3:53" ht="15" x14ac:dyDescent="0.25">
      <c r="C5543" s="177" t="s">
        <v>957</v>
      </c>
      <c r="D5543" s="177" t="s">
        <v>614</v>
      </c>
      <c r="E5543" s="177">
        <v>10.58</v>
      </c>
      <c r="F5543" s="177">
        <v>7.65</v>
      </c>
      <c r="G5543" s="177">
        <v>5.0599999999999996</v>
      </c>
      <c r="H5543" s="177">
        <v>2500</v>
      </c>
      <c r="I5543" s="177">
        <v>-50.585999999999999</v>
      </c>
      <c r="J5543" s="177" t="s">
        <v>78</v>
      </c>
      <c r="K5543" s="177">
        <v>63.03</v>
      </c>
      <c r="L5543" s="177">
        <v>10.452199999999999</v>
      </c>
      <c r="M5543" s="177">
        <v>1.318382732821785</v>
      </c>
      <c r="N5543" s="177">
        <v>10.465208000000001</v>
      </c>
      <c r="O5543" s="177">
        <v>1.1924464377583259</v>
      </c>
      <c r="P5543" s="177">
        <v>4402000</v>
      </c>
      <c r="Q5543" s="177">
        <v>3620000</v>
      </c>
      <c r="R5543" s="177">
        <v>1.22</v>
      </c>
      <c r="S5543" s="177">
        <v>34.552</v>
      </c>
      <c r="T5543" s="177">
        <v>9.1389999999999993</v>
      </c>
      <c r="U5543" s="177">
        <v>20.5212</v>
      </c>
      <c r="V5543" s="177">
        <f t="shared" si="567"/>
        <v>2.4181012629456005</v>
      </c>
      <c r="AC5543" s="178">
        <v>11.42</v>
      </c>
      <c r="AD5543" s="178">
        <v>10.34</v>
      </c>
      <c r="AH5543" s="85">
        <f>IF(AND(M5543&lt;Variables!$G$6,M5543&gt;Variables!$G$5),0,1)</f>
        <v>1</v>
      </c>
      <c r="AI5543" s="85">
        <f t="shared" si="566"/>
        <v>1</v>
      </c>
      <c r="AJ5543" s="85">
        <f>IF(I5543&gt;Variables!$G$7,0,1)</f>
        <v>1</v>
      </c>
      <c r="AK5543" s="85">
        <f>IF(F5543&gt;Variables!$G$8,0,1)</f>
        <v>1</v>
      </c>
      <c r="AL5543" s="85">
        <f>IF(G5543&gt;Variables!$G$9,0,1)</f>
        <v>1</v>
      </c>
      <c r="AM5543" s="85">
        <f>IF(AND(K5543&gt;Variables!$G$10,K5543&lt;Variables!$G$11),0,1)</f>
        <v>0</v>
      </c>
      <c r="AN5543" s="103">
        <f>IF(H5543&lt;Variables!$G$13,1,0)</f>
        <v>0</v>
      </c>
      <c r="AO5543" s="101">
        <f>IF(R5543&lt;Variables!$G$12,0,1)</f>
        <v>0</v>
      </c>
      <c r="AP5543" s="86">
        <f t="shared" si="565"/>
        <v>1</v>
      </c>
      <c r="AR5543" s="179">
        <v>0</v>
      </c>
      <c r="AS5543" s="179">
        <v>1</v>
      </c>
      <c r="AT5543" s="179">
        <v>0</v>
      </c>
      <c r="AU5543" s="179">
        <v>0</v>
      </c>
      <c r="BA5543" s="180">
        <v>0.49</v>
      </c>
    </row>
    <row r="5544" spans="3:53" ht="15" x14ac:dyDescent="0.25">
      <c r="C5544" s="180" t="s">
        <v>957</v>
      </c>
      <c r="D5544" s="180" t="s">
        <v>934</v>
      </c>
      <c r="E5544" s="180">
        <v>42.5</v>
      </c>
      <c r="F5544" s="180">
        <v>10.220000000000001</v>
      </c>
      <c r="G5544" s="180">
        <v>9.93</v>
      </c>
      <c r="H5544" s="180">
        <v>7970</v>
      </c>
      <c r="I5544" s="180">
        <v>5.3999999999999999E-2</v>
      </c>
      <c r="J5544" s="180" t="s">
        <v>78</v>
      </c>
      <c r="K5544" s="180">
        <v>58.29</v>
      </c>
      <c r="L5544" s="180">
        <v>42.418140000000001</v>
      </c>
      <c r="M5544" s="180">
        <v>0.49945612891088931</v>
      </c>
      <c r="N5544" s="180">
        <v>42.272860000000001</v>
      </c>
      <c r="O5544" s="180">
        <v>0.8448446591974168</v>
      </c>
      <c r="P5544" s="180">
        <v>887206</v>
      </c>
      <c r="Q5544" s="180">
        <v>1791000</v>
      </c>
      <c r="R5544" s="180">
        <v>0.5</v>
      </c>
      <c r="S5544" s="180">
        <v>34.552</v>
      </c>
      <c r="T5544" s="180">
        <v>9.1389999999999993</v>
      </c>
      <c r="U5544" s="180">
        <v>20.5212</v>
      </c>
      <c r="V5544" s="180">
        <f t="shared" si="567"/>
        <v>2.4279408017488744</v>
      </c>
      <c r="AC5544" s="180">
        <v>45.75</v>
      </c>
      <c r="AD5544" s="180">
        <v>42.35</v>
      </c>
      <c r="AH5544" s="85">
        <f>IF(AND(M5544&lt;Variables!$G$6,M5544&gt;Variables!$G$5),0,1)</f>
        <v>1</v>
      </c>
      <c r="AI5544" s="85">
        <f t="shared" si="566"/>
        <v>0</v>
      </c>
      <c r="AJ5544" s="85">
        <f>IF(I5544&gt;Variables!$G$7,0,1)</f>
        <v>0</v>
      </c>
      <c r="AK5544" s="85">
        <f>IF(F5544&gt;Variables!$G$8,0,1)</f>
        <v>0</v>
      </c>
      <c r="AL5544" s="85">
        <f>IF(G5544&gt;Variables!$G$9,0,1)</f>
        <v>1</v>
      </c>
      <c r="AM5544" s="85">
        <f>IF(AND(K5544&gt;Variables!$G$10,K5544&lt;Variables!$G$11),0,1)</f>
        <v>0</v>
      </c>
      <c r="AN5544" s="103">
        <f>IF(H5544&lt;Variables!$G$13,1,0)</f>
        <v>0</v>
      </c>
      <c r="AO5544" s="101">
        <f>IF(R5544&lt;Variables!$G$12,0,1)</f>
        <v>0</v>
      </c>
      <c r="AP5544" s="86">
        <f t="shared" si="565"/>
        <v>1</v>
      </c>
      <c r="AR5544" s="180">
        <v>1</v>
      </c>
      <c r="AS5544" s="180">
        <v>0</v>
      </c>
      <c r="AT5544" s="180">
        <v>0</v>
      </c>
      <c r="AU5544" s="180">
        <v>0</v>
      </c>
      <c r="BA5544" s="180">
        <v>1.48</v>
      </c>
    </row>
    <row r="5545" spans="3:53" ht="15" x14ac:dyDescent="0.25">
      <c r="C5545" s="180" t="s">
        <v>957</v>
      </c>
      <c r="D5545" s="180" t="s">
        <v>928</v>
      </c>
      <c r="E5545" s="180">
        <v>10.74</v>
      </c>
      <c r="F5545" s="180">
        <v>21.24</v>
      </c>
      <c r="G5545" s="180">
        <v>19.66</v>
      </c>
      <c r="H5545" s="180">
        <v>2170</v>
      </c>
      <c r="I5545" s="180">
        <v>-53.832000000000001</v>
      </c>
      <c r="J5545" s="180" t="s">
        <v>78</v>
      </c>
      <c r="K5545" s="180">
        <v>69.459999999999994</v>
      </c>
      <c r="L5545" s="180">
        <v>10.56419</v>
      </c>
      <c r="M5545" s="180">
        <v>2.2794932692426171</v>
      </c>
      <c r="N5545" s="180">
        <v>10.402670000000001</v>
      </c>
      <c r="O5545" s="180">
        <v>3.8675647694293791</v>
      </c>
      <c r="P5545" s="180">
        <v>8288000</v>
      </c>
      <c r="Q5545" s="180">
        <v>5087000</v>
      </c>
      <c r="R5545" s="180">
        <v>1.63</v>
      </c>
      <c r="S5545" s="180">
        <v>34.552</v>
      </c>
      <c r="T5545" s="180">
        <v>9.1389999999999993</v>
      </c>
      <c r="U5545" s="180">
        <v>20.5212</v>
      </c>
      <c r="V5545" s="180">
        <f t="shared" si="567"/>
        <v>2.3812301591114875</v>
      </c>
      <c r="AC5545" s="180">
        <v>11.92</v>
      </c>
      <c r="AD5545" s="180">
        <v>10.53</v>
      </c>
      <c r="AH5545" s="85">
        <f>IF(AND(M5545&lt;Variables!$G$6,M5545&gt;Variables!$G$5),0,1)</f>
        <v>1</v>
      </c>
      <c r="AI5545" s="85">
        <f t="shared" si="566"/>
        <v>0</v>
      </c>
      <c r="AJ5545" s="85">
        <f>IF(I5545&gt;Variables!$G$7,0,1)</f>
        <v>1</v>
      </c>
      <c r="AK5545" s="85">
        <f>IF(F5545&gt;Variables!$G$8,0,1)</f>
        <v>0</v>
      </c>
      <c r="AL5545" s="85">
        <f>IF(G5545&gt;Variables!$G$9,0,1)</f>
        <v>0</v>
      </c>
      <c r="AM5545" s="85">
        <f>IF(AND(K5545&gt;Variables!$G$10,K5545&lt;Variables!$G$11),0,1)</f>
        <v>0</v>
      </c>
      <c r="AN5545" s="103">
        <f>IF(H5545&lt;Variables!$G$13,1,0)</f>
        <v>1</v>
      </c>
      <c r="AO5545" s="101">
        <f>IF(R5545&lt;Variables!$G$12,0,1)</f>
        <v>0</v>
      </c>
      <c r="AP5545" s="86">
        <f t="shared" si="565"/>
        <v>1</v>
      </c>
      <c r="AR5545" s="180">
        <v>1</v>
      </c>
      <c r="AS5545" s="180">
        <v>0</v>
      </c>
      <c r="AT5545" s="180">
        <v>0</v>
      </c>
      <c r="AU5545" s="180">
        <v>0</v>
      </c>
      <c r="BA5545" s="180">
        <v>2</v>
      </c>
    </row>
    <row r="5546" spans="3:53" ht="15" x14ac:dyDescent="0.25">
      <c r="C5546" s="180" t="s">
        <v>957</v>
      </c>
      <c r="D5546" s="180" t="s">
        <v>114</v>
      </c>
      <c r="E5546" s="180">
        <v>28.75</v>
      </c>
      <c r="F5546" s="180">
        <v>12.78</v>
      </c>
      <c r="G5546" s="180">
        <v>0.1</v>
      </c>
      <c r="H5546" s="180">
        <v>6070</v>
      </c>
      <c r="I5546" s="180">
        <v>-20.972000000000001</v>
      </c>
      <c r="J5546" s="180" t="s">
        <v>78</v>
      </c>
      <c r="K5546" s="180">
        <v>55.71</v>
      </c>
      <c r="L5546" s="180">
        <v>29.070652631578952</v>
      </c>
      <c r="M5546" s="180">
        <v>-0.14121675250714841</v>
      </c>
      <c r="N5546" s="180">
        <v>28.754873469387761</v>
      </c>
      <c r="O5546" s="180">
        <v>0.95540858805973716</v>
      </c>
      <c r="P5546" s="180">
        <v>2159000</v>
      </c>
      <c r="Q5546" s="180">
        <v>1309000</v>
      </c>
      <c r="R5546" s="180">
        <v>1.65</v>
      </c>
      <c r="S5546" s="180">
        <v>34.552</v>
      </c>
      <c r="T5546" s="180">
        <v>9.1389999999999993</v>
      </c>
      <c r="U5546" s="180">
        <v>20.5212</v>
      </c>
      <c r="V5546" s="180">
        <f t="shared" si="567"/>
        <v>2.43215596759807</v>
      </c>
      <c r="AC5546" s="180">
        <v>29.52</v>
      </c>
      <c r="AD5546" s="180">
        <v>28.65</v>
      </c>
      <c r="AH5546" s="85">
        <f>IF(AND(M5546&lt;Variables!$G$6,M5546&gt;Variables!$G$5),0,1)</f>
        <v>1</v>
      </c>
      <c r="AI5546" s="85">
        <f t="shared" si="566"/>
        <v>0</v>
      </c>
      <c r="AJ5546" s="85">
        <f>IF(I5546&gt;Variables!$G$7,0,1)</f>
        <v>1</v>
      </c>
      <c r="AK5546" s="85">
        <f>IF(F5546&gt;Variables!$G$8,0,1)</f>
        <v>0</v>
      </c>
      <c r="AL5546" s="85">
        <f>IF(G5546&gt;Variables!$G$9,0,1)</f>
        <v>1</v>
      </c>
      <c r="AM5546" s="85">
        <f>IF(AND(K5546&gt;Variables!$G$10,K5546&lt;Variables!$G$11),0,1)</f>
        <v>0</v>
      </c>
      <c r="AN5546" s="103">
        <f>IF(H5546&lt;Variables!$G$13,1,0)</f>
        <v>0</v>
      </c>
      <c r="AO5546" s="101">
        <f>IF(R5546&lt;Variables!$G$12,0,1)</f>
        <v>0</v>
      </c>
      <c r="AP5546" s="86">
        <f t="shared" si="565"/>
        <v>1</v>
      </c>
      <c r="AR5546" s="180">
        <v>0</v>
      </c>
      <c r="AS5546" s="180">
        <v>0</v>
      </c>
      <c r="AT5546" s="180">
        <v>0</v>
      </c>
      <c r="AU5546" s="180">
        <v>1</v>
      </c>
      <c r="BA5546" s="180">
        <v>-0.27</v>
      </c>
    </row>
    <row r="5547" spans="3:53" ht="15" x14ac:dyDescent="0.25">
      <c r="C5547" s="180" t="s">
        <v>957</v>
      </c>
      <c r="D5547" s="180" t="s">
        <v>460</v>
      </c>
      <c r="E5547" s="180">
        <v>65</v>
      </c>
      <c r="F5547" s="180">
        <v>13.13</v>
      </c>
      <c r="G5547" s="180">
        <v>-1.63</v>
      </c>
      <c r="H5547" s="180">
        <v>6210</v>
      </c>
      <c r="I5547" s="180">
        <v>-0.124</v>
      </c>
      <c r="J5547" s="180" t="s">
        <v>78</v>
      </c>
      <c r="K5547" s="180">
        <v>59.79</v>
      </c>
      <c r="L5547" s="180">
        <v>65.279849999999996</v>
      </c>
      <c r="M5547" s="180">
        <v>0.36021835221742149</v>
      </c>
      <c r="N5547" s="180">
        <v>64.898811999999992</v>
      </c>
      <c r="O5547" s="180">
        <v>0.94945959873658126</v>
      </c>
      <c r="P5547" s="180">
        <v>5769000</v>
      </c>
      <c r="Q5547" s="180">
        <v>2294000</v>
      </c>
      <c r="R5547" s="180">
        <v>2.5099999999999998</v>
      </c>
      <c r="S5547" s="180">
        <v>34.552</v>
      </c>
      <c r="T5547" s="180">
        <v>9.1389999999999993</v>
      </c>
      <c r="U5547" s="180">
        <v>20.5212</v>
      </c>
      <c r="V5547" s="180">
        <f t="shared" si="567"/>
        <v>2.4488740820565607</v>
      </c>
      <c r="AC5547" s="180">
        <v>67</v>
      </c>
      <c r="AD5547" s="180">
        <v>64.290000000000006</v>
      </c>
      <c r="AH5547" s="85">
        <f>IF(AND(M5547&lt;Variables!$G$6,M5547&gt;Variables!$G$5),0,1)</f>
        <v>1</v>
      </c>
      <c r="AI5547" s="85">
        <f t="shared" si="566"/>
        <v>0</v>
      </c>
      <c r="AJ5547" s="85">
        <f>IF(I5547&gt;Variables!$G$7,0,1)</f>
        <v>1</v>
      </c>
      <c r="AK5547" s="85">
        <f>IF(F5547&gt;Variables!$G$8,0,1)</f>
        <v>0</v>
      </c>
      <c r="AL5547" s="85">
        <f>IF(G5547&gt;Variables!$G$9,0,1)</f>
        <v>1</v>
      </c>
      <c r="AM5547" s="85">
        <f>IF(AND(K5547&gt;Variables!$G$10,K5547&lt;Variables!$G$11),0,1)</f>
        <v>0</v>
      </c>
      <c r="AN5547" s="103">
        <f>IF(H5547&lt;Variables!$G$13,1,0)</f>
        <v>0</v>
      </c>
      <c r="AO5547" s="101">
        <f>IF(R5547&lt;Variables!$G$12,0,1)</f>
        <v>1</v>
      </c>
      <c r="AP5547" s="86">
        <f t="shared" si="565"/>
        <v>1</v>
      </c>
      <c r="AR5547" s="180">
        <v>0</v>
      </c>
      <c r="AS5547" s="180">
        <v>1</v>
      </c>
      <c r="AT5547" s="180">
        <v>0</v>
      </c>
      <c r="AU5547" s="180">
        <v>0</v>
      </c>
      <c r="BA5547" s="180">
        <v>7.0000000000000007E-2</v>
      </c>
    </row>
    <row r="5548" spans="3:53" ht="15" x14ac:dyDescent="0.25">
      <c r="C5548" s="180" t="s">
        <v>957</v>
      </c>
      <c r="D5548" s="180" t="s">
        <v>918</v>
      </c>
      <c r="E5548" s="180">
        <v>21.88</v>
      </c>
      <c r="F5548" s="180">
        <v>15.58</v>
      </c>
      <c r="G5548" s="180">
        <v>12.21</v>
      </c>
      <c r="H5548" s="180">
        <v>2140</v>
      </c>
      <c r="I5548" s="180">
        <v>3.1030000000000002</v>
      </c>
      <c r="J5548" s="180" t="s">
        <v>78</v>
      </c>
      <c r="K5548" s="180">
        <v>55.72</v>
      </c>
      <c r="L5548" s="180">
        <v>21.901352631578948</v>
      </c>
      <c r="M5548" s="180">
        <v>-9.749457916202689E-2</v>
      </c>
      <c r="N5548" s="180">
        <v>21.59128333333334</v>
      </c>
      <c r="O5548" s="180">
        <v>1.3371908571128419</v>
      </c>
      <c r="P5548" s="180">
        <v>755066</v>
      </c>
      <c r="Q5548" s="180">
        <v>481143</v>
      </c>
      <c r="R5548" s="180">
        <v>1.57</v>
      </c>
      <c r="S5548" s="180">
        <v>34.552</v>
      </c>
      <c r="T5548" s="180">
        <v>9.1389999999999993</v>
      </c>
      <c r="U5548" s="180">
        <v>20.5212</v>
      </c>
      <c r="V5548" s="180">
        <f t="shared" si="567"/>
        <v>2.430404607109439</v>
      </c>
      <c r="AC5548" s="180">
        <v>22.47</v>
      </c>
      <c r="AD5548" s="180">
        <v>21.57</v>
      </c>
      <c r="AH5548" s="85">
        <f>IF(AND(M5548&lt;Variables!$G$6,M5548&gt;Variables!$G$5),0,1)</f>
        <v>1</v>
      </c>
      <c r="AI5548" s="85">
        <f t="shared" si="566"/>
        <v>0</v>
      </c>
      <c r="AJ5548" s="85">
        <f>IF(I5548&gt;Variables!$G$7,0,1)</f>
        <v>0</v>
      </c>
      <c r="AK5548" s="85">
        <f>IF(F5548&gt;Variables!$G$8,0,1)</f>
        <v>0</v>
      </c>
      <c r="AL5548" s="85">
        <f>IF(G5548&gt;Variables!$G$9,0,1)</f>
        <v>0</v>
      </c>
      <c r="AM5548" s="85">
        <f>IF(AND(K5548&gt;Variables!$G$10,K5548&lt;Variables!$G$11),0,1)</f>
        <v>0</v>
      </c>
      <c r="AN5548" s="103">
        <f>IF(H5548&lt;Variables!$G$13,1,0)</f>
        <v>1</v>
      </c>
      <c r="AO5548" s="101">
        <f>IF(R5548&lt;Variables!$G$12,0,1)</f>
        <v>0</v>
      </c>
      <c r="AP5548" s="86">
        <f t="shared" si="565"/>
        <v>1</v>
      </c>
      <c r="AR5548" s="180">
        <v>1</v>
      </c>
      <c r="AS5548" s="180">
        <v>0</v>
      </c>
      <c r="AT5548" s="180">
        <v>0</v>
      </c>
      <c r="AU5548" s="180">
        <v>0</v>
      </c>
      <c r="BA5548" s="180">
        <v>0.67</v>
      </c>
    </row>
    <row r="5549" spans="3:53" ht="15" x14ac:dyDescent="0.25">
      <c r="C5549" s="180" t="s">
        <v>957</v>
      </c>
      <c r="D5549" s="180" t="s">
        <v>336</v>
      </c>
      <c r="E5549" s="180">
        <v>11.7</v>
      </c>
      <c r="F5549" s="180">
        <v>16.760000000000002</v>
      </c>
      <c r="G5549" s="180">
        <v>14.38</v>
      </c>
      <c r="H5549" s="180">
        <v>1970</v>
      </c>
      <c r="I5549" s="180">
        <v>-37.866</v>
      </c>
      <c r="J5549" s="180" t="s">
        <v>78</v>
      </c>
      <c r="K5549" s="180">
        <v>44.66</v>
      </c>
      <c r="L5549" s="180">
        <v>11.848464999999999</v>
      </c>
      <c r="M5549" s="180">
        <v>-0.66223768226518231</v>
      </c>
      <c r="N5549" s="180">
        <v>11.823126</v>
      </c>
      <c r="O5549" s="180">
        <v>-0.44933970931207762</v>
      </c>
      <c r="P5549" s="180">
        <v>11274000</v>
      </c>
      <c r="Q5549" s="180">
        <v>3998000</v>
      </c>
      <c r="R5549" s="180">
        <v>2.82</v>
      </c>
      <c r="S5549" s="180">
        <v>34.552</v>
      </c>
      <c r="T5549" s="180">
        <v>9.1389999999999993</v>
      </c>
      <c r="U5549" s="180">
        <v>20.5212</v>
      </c>
      <c r="V5549" s="180">
        <f t="shared" si="567"/>
        <v>2.3186828031820159</v>
      </c>
      <c r="AC5549" s="180">
        <v>12.54</v>
      </c>
      <c r="AD5549" s="180">
        <v>11.7</v>
      </c>
      <c r="AH5549" s="85">
        <f>IF(AND(M5549&lt;Variables!$G$6,M5549&gt;Variables!$G$5),0,1)</f>
        <v>1</v>
      </c>
      <c r="AI5549" s="85">
        <f t="shared" si="566"/>
        <v>0</v>
      </c>
      <c r="AJ5549" s="85">
        <f>IF(I5549&gt;Variables!$G$7,0,1)</f>
        <v>1</v>
      </c>
      <c r="AK5549" s="85">
        <f>IF(F5549&gt;Variables!$G$8,0,1)</f>
        <v>0</v>
      </c>
      <c r="AL5549" s="85">
        <f>IF(G5549&gt;Variables!$G$9,0,1)</f>
        <v>0</v>
      </c>
      <c r="AM5549" s="85">
        <f>IF(AND(K5549&gt;Variables!$G$10,K5549&lt;Variables!$G$11),0,1)</f>
        <v>1</v>
      </c>
      <c r="AN5549" s="103">
        <f>IF(H5549&lt;Variables!$G$13,1,0)</f>
        <v>1</v>
      </c>
      <c r="AO5549" s="101">
        <f>IF(R5549&lt;Variables!$G$12,0,1)</f>
        <v>1</v>
      </c>
      <c r="AP5549" s="86">
        <f t="shared" si="565"/>
        <v>1</v>
      </c>
      <c r="AR5549" s="180">
        <v>1</v>
      </c>
      <c r="AS5549" s="180">
        <v>0</v>
      </c>
      <c r="AT5549" s="180">
        <v>0</v>
      </c>
      <c r="AU5549" s="180">
        <v>0</v>
      </c>
      <c r="BA5549" s="180">
        <v>2</v>
      </c>
    </row>
    <row r="5550" spans="3:53" ht="15" x14ac:dyDescent="0.25">
      <c r="C5550" s="180" t="s">
        <v>957</v>
      </c>
      <c r="D5550" s="180" t="s">
        <v>121</v>
      </c>
      <c r="E5550" s="180">
        <v>10.35</v>
      </c>
      <c r="F5550" s="180">
        <v>22.33</v>
      </c>
      <c r="G5550" s="180">
        <v>22.92</v>
      </c>
      <c r="H5550" s="180">
        <v>70.459999999999994</v>
      </c>
      <c r="I5550" s="180">
        <v>12119.556</v>
      </c>
      <c r="J5550" s="180" t="s">
        <v>78</v>
      </c>
      <c r="K5550" s="180">
        <v>50.2</v>
      </c>
      <c r="L5550" s="180">
        <v>10.308075000000001</v>
      </c>
      <c r="M5550" s="180">
        <v>0.40671997438901908</v>
      </c>
      <c r="N5550" s="180">
        <v>10.294222448979591</v>
      </c>
      <c r="O5550" s="180">
        <v>0.54183355077911644</v>
      </c>
      <c r="P5550" s="180">
        <v>3430000</v>
      </c>
      <c r="Q5550" s="180">
        <v>11600000</v>
      </c>
      <c r="R5550" s="180">
        <v>0.3</v>
      </c>
      <c r="S5550" s="180">
        <v>34.552</v>
      </c>
      <c r="T5550" s="180">
        <v>9.1389999999999993</v>
      </c>
      <c r="U5550" s="180">
        <v>20.5212</v>
      </c>
      <c r="V5550" s="180">
        <f t="shared" si="567"/>
        <v>2.3582623592086782</v>
      </c>
      <c r="AC5550" s="180">
        <v>14.77</v>
      </c>
      <c r="AD5550" s="180">
        <v>10.2501</v>
      </c>
      <c r="AH5550" s="85">
        <f>IF(AND(M5550&lt;Variables!$G$6,M5550&gt;Variables!$G$5),0,1)</f>
        <v>1</v>
      </c>
      <c r="AI5550" s="85">
        <f t="shared" si="566"/>
        <v>0</v>
      </c>
      <c r="AJ5550" s="85">
        <f>IF(I5550&gt;Variables!$G$7,0,1)</f>
        <v>0</v>
      </c>
      <c r="AK5550" s="85">
        <f>IF(F5550&gt;Variables!$G$8,0,1)</f>
        <v>0</v>
      </c>
      <c r="AL5550" s="85">
        <f>IF(G5550&gt;Variables!$G$9,0,1)</f>
        <v>0</v>
      </c>
      <c r="AM5550" s="85">
        <f>IF(AND(K5550&gt;Variables!$G$10,K5550&lt;Variables!$G$11),0,1)</f>
        <v>0</v>
      </c>
      <c r="AN5550" s="103">
        <f>IF(H5550&lt;Variables!$G$13,1,0)</f>
        <v>1</v>
      </c>
      <c r="AO5550" s="101">
        <f>IF(R5550&lt;Variables!$G$12,0,1)</f>
        <v>0</v>
      </c>
      <c r="AP5550" s="86">
        <f t="shared" si="565"/>
        <v>1</v>
      </c>
      <c r="AR5550" s="180">
        <v>1</v>
      </c>
      <c r="AS5550" s="180">
        <v>0</v>
      </c>
      <c r="AT5550" s="180">
        <v>0</v>
      </c>
      <c r="AU5550" s="180">
        <v>0</v>
      </c>
      <c r="BA5550" s="180">
        <v>2</v>
      </c>
    </row>
    <row r="5551" spans="3:53" ht="15" x14ac:dyDescent="0.25">
      <c r="C5551" s="180" t="s">
        <v>957</v>
      </c>
      <c r="D5551" s="180" t="s">
        <v>817</v>
      </c>
      <c r="E5551" s="180">
        <v>3.18</v>
      </c>
      <c r="F5551" s="180">
        <v>22.64</v>
      </c>
      <c r="G5551" s="180">
        <v>21.6</v>
      </c>
      <c r="H5551" s="180">
        <v>57.82</v>
      </c>
      <c r="I5551" s="180">
        <v>-55.234999999999999</v>
      </c>
      <c r="J5551" s="180" t="s">
        <v>78</v>
      </c>
      <c r="K5551" s="180">
        <v>58.61</v>
      </c>
      <c r="L5551" s="180">
        <v>3.223536842105263</v>
      </c>
      <c r="M5551" s="180">
        <v>1.0939275591373989</v>
      </c>
      <c r="N5551" s="180">
        <v>3.2068020408163269</v>
      </c>
      <c r="O5551" s="180">
        <v>1.62148952513565</v>
      </c>
      <c r="P5551" s="180">
        <v>12410000</v>
      </c>
      <c r="Q5551" s="180">
        <v>3230000</v>
      </c>
      <c r="R5551" s="180">
        <v>3.84</v>
      </c>
      <c r="S5551" s="180">
        <v>34.552</v>
      </c>
      <c r="T5551" s="180">
        <v>9.1389999999999993</v>
      </c>
      <c r="U5551" s="180">
        <v>20.5212</v>
      </c>
      <c r="V5551" s="180">
        <f t="shared" si="567"/>
        <v>2.4005562308337356</v>
      </c>
      <c r="AC5551" s="180">
        <v>3.37</v>
      </c>
      <c r="AD5551" s="180">
        <v>3.03</v>
      </c>
      <c r="AH5551" s="85">
        <f>IF(AND(M5551&lt;Variables!$G$6,M5551&gt;Variables!$G$5),0,1)</f>
        <v>1</v>
      </c>
      <c r="AI5551" s="85">
        <f t="shared" si="566"/>
        <v>0</v>
      </c>
      <c r="AJ5551" s="85">
        <f>IF(I5551&gt;Variables!$G$7,0,1)</f>
        <v>1</v>
      </c>
      <c r="AK5551" s="85">
        <f>IF(F5551&gt;Variables!$G$8,0,1)</f>
        <v>0</v>
      </c>
      <c r="AL5551" s="85">
        <f>IF(G5551&gt;Variables!$G$9,0,1)</f>
        <v>0</v>
      </c>
      <c r="AM5551" s="85">
        <f>IF(AND(K5551&gt;Variables!$G$10,K5551&lt;Variables!$G$11),0,1)</f>
        <v>0</v>
      </c>
      <c r="AN5551" s="103">
        <f>IF(H5551&lt;Variables!$G$13,1,0)</f>
        <v>1</v>
      </c>
      <c r="AO5551" s="101">
        <f>IF(R5551&lt;Variables!$G$12,0,1)</f>
        <v>1</v>
      </c>
      <c r="AP5551" s="86">
        <f t="shared" ref="AP5551:AP5614" si="568">IF(J5551="Pass", 0,1)</f>
        <v>1</v>
      </c>
      <c r="AR5551" s="180">
        <v>1</v>
      </c>
      <c r="AS5551" s="180">
        <v>0</v>
      </c>
      <c r="AT5551" s="180">
        <v>0</v>
      </c>
      <c r="AU5551" s="180">
        <v>0</v>
      </c>
      <c r="BA5551" s="180">
        <v>2</v>
      </c>
    </row>
    <row r="5552" spans="3:53" ht="15" x14ac:dyDescent="0.25">
      <c r="C5552" s="180" t="s">
        <v>957</v>
      </c>
      <c r="D5552" s="180" t="s">
        <v>916</v>
      </c>
      <c r="E5552" s="180">
        <v>0.67</v>
      </c>
      <c r="F5552" s="180">
        <v>22.69</v>
      </c>
      <c r="G5552" s="180">
        <v>-4.68</v>
      </c>
      <c r="H5552" s="180">
        <v>37.11</v>
      </c>
      <c r="I5552" s="180">
        <v>-81.358000000000004</v>
      </c>
      <c r="J5552" s="180" t="s">
        <v>78</v>
      </c>
      <c r="K5552" s="180">
        <v>48.62</v>
      </c>
      <c r="L5552" s="180">
        <v>0.67638250000000011</v>
      </c>
      <c r="M5552" s="180">
        <v>-1.268882621889265</v>
      </c>
      <c r="N5552" s="180">
        <v>0.66571842000000003</v>
      </c>
      <c r="O5552" s="180">
        <v>0.31268174913951102</v>
      </c>
      <c r="P5552" s="180">
        <v>37590000</v>
      </c>
      <c r="Q5552" s="180">
        <v>2690000</v>
      </c>
      <c r="R5552" s="180">
        <v>13.97</v>
      </c>
      <c r="S5552" s="180">
        <v>34.552</v>
      </c>
      <c r="T5552" s="180">
        <v>9.1389999999999993</v>
      </c>
      <c r="U5552" s="180">
        <v>20.5212</v>
      </c>
      <c r="V5552" s="180">
        <f t="shared" si="567"/>
        <v>2.3806370926125382</v>
      </c>
      <c r="AC5552" s="180">
        <v>0.67469999999999997</v>
      </c>
      <c r="AD5552" s="180">
        <v>0.60519999999999996</v>
      </c>
      <c r="AH5552" s="85">
        <f>IF(AND(M5552&lt;Variables!$G$6,M5552&gt;Variables!$G$5),0,1)</f>
        <v>1</v>
      </c>
      <c r="AI5552" s="85">
        <f t="shared" si="566"/>
        <v>0</v>
      </c>
      <c r="AJ5552" s="85">
        <f>IF(I5552&gt;Variables!$G$7,0,1)</f>
        <v>1</v>
      </c>
      <c r="AK5552" s="85">
        <f>IF(F5552&gt;Variables!$G$8,0,1)</f>
        <v>0</v>
      </c>
      <c r="AL5552" s="85">
        <f>IF(G5552&gt;Variables!$G$9,0,1)</f>
        <v>1</v>
      </c>
      <c r="AM5552" s="85">
        <f>IF(AND(K5552&gt;Variables!$G$10,K5552&lt;Variables!$G$11),0,1)</f>
        <v>1</v>
      </c>
      <c r="AN5552" s="103">
        <f>IF(H5552&lt;Variables!$G$13,1,0)</f>
        <v>1</v>
      </c>
      <c r="AO5552" s="101">
        <f>IF(R5552&lt;Variables!$G$12,0,1)</f>
        <v>1</v>
      </c>
      <c r="AP5552" s="86">
        <f t="shared" si="568"/>
        <v>1</v>
      </c>
      <c r="AR5552" s="180">
        <v>0</v>
      </c>
      <c r="AS5552" s="180">
        <v>0</v>
      </c>
      <c r="AT5552" s="180">
        <v>1</v>
      </c>
      <c r="AU5552" s="180">
        <v>0</v>
      </c>
      <c r="BA5552" s="180">
        <v>-2.25</v>
      </c>
    </row>
    <row r="5553" spans="3:53" ht="15" x14ac:dyDescent="0.25">
      <c r="C5553" s="180" t="s">
        <v>957</v>
      </c>
      <c r="D5553" s="180" t="s">
        <v>932</v>
      </c>
      <c r="E5553" s="180">
        <v>3.91</v>
      </c>
      <c r="F5553" s="180">
        <v>35.380000000000003</v>
      </c>
      <c r="G5553" s="180">
        <v>14.43</v>
      </c>
      <c r="H5553" s="180">
        <v>13.08</v>
      </c>
      <c r="I5553" s="180">
        <v>-18.661000000000001</v>
      </c>
      <c r="J5553" s="180" t="s">
        <v>78</v>
      </c>
      <c r="K5553" s="180">
        <v>62.94</v>
      </c>
      <c r="L5553" s="180">
        <v>3.8777949999999999</v>
      </c>
      <c r="M5553" s="180">
        <v>2.0270540345737729</v>
      </c>
      <c r="N5553" s="180">
        <v>3.8439999999999999</v>
      </c>
      <c r="O5553" s="180">
        <v>2.9240374609781492</v>
      </c>
      <c r="P5553" s="180">
        <v>12910000</v>
      </c>
      <c r="Q5553" s="180">
        <v>276860</v>
      </c>
      <c r="R5553" s="180">
        <v>46.63</v>
      </c>
      <c r="S5553" s="180">
        <v>34.552</v>
      </c>
      <c r="T5553" s="180">
        <v>9.1389999999999993</v>
      </c>
      <c r="U5553" s="180">
        <v>20.5212</v>
      </c>
      <c r="V5553" s="180">
        <f t="shared" si="567"/>
        <v>2.3726025263501547</v>
      </c>
      <c r="AC5553" s="180">
        <v>4.33</v>
      </c>
      <c r="AD5553" s="180">
        <v>3.6</v>
      </c>
      <c r="AH5553" s="85">
        <f>IF(AND(M5553&lt;Variables!$G$6,M5553&gt;Variables!$G$5),0,1)</f>
        <v>1</v>
      </c>
      <c r="AI5553" s="85">
        <f t="shared" si="566"/>
        <v>0</v>
      </c>
      <c r="AJ5553" s="85">
        <f>IF(I5553&gt;Variables!$G$7,0,1)</f>
        <v>1</v>
      </c>
      <c r="AK5553" s="85">
        <f>IF(F5553&gt;Variables!$G$8,0,1)</f>
        <v>0</v>
      </c>
      <c r="AL5553" s="85">
        <f>IF(G5553&gt;Variables!$G$9,0,1)</f>
        <v>0</v>
      </c>
      <c r="AM5553" s="85">
        <f>IF(AND(K5553&gt;Variables!$G$10,K5553&lt;Variables!$G$11),0,1)</f>
        <v>0</v>
      </c>
      <c r="AN5553" s="103">
        <f>IF(H5553&lt;Variables!$G$13,1,0)</f>
        <v>1</v>
      </c>
      <c r="AO5553" s="101">
        <f>IF(R5553&lt;Variables!$G$12,0,1)</f>
        <v>1</v>
      </c>
      <c r="AP5553" s="86">
        <f t="shared" si="568"/>
        <v>1</v>
      </c>
      <c r="AR5553" s="180">
        <v>1</v>
      </c>
      <c r="AS5553" s="180">
        <v>0</v>
      </c>
      <c r="AT5553" s="180">
        <v>0</v>
      </c>
      <c r="AU5553" s="180">
        <v>0</v>
      </c>
      <c r="BA5553" s="180">
        <v>2</v>
      </c>
    </row>
    <row r="5554" spans="3:53" ht="15" x14ac:dyDescent="0.25">
      <c r="C5554" s="180" t="s">
        <v>957</v>
      </c>
      <c r="D5554" s="180" t="s">
        <v>251</v>
      </c>
      <c r="E5554" s="180">
        <v>18.52</v>
      </c>
      <c r="F5554" s="180">
        <v>58.22</v>
      </c>
      <c r="G5554" s="180">
        <v>13.17</v>
      </c>
      <c r="H5554" s="180">
        <v>4830</v>
      </c>
      <c r="I5554" s="180">
        <v>0.27500000000000002</v>
      </c>
      <c r="J5554" s="180" t="s">
        <v>78</v>
      </c>
      <c r="K5554" s="180">
        <v>50.27</v>
      </c>
      <c r="L5554" s="180">
        <v>18.858644999999999</v>
      </c>
      <c r="M5554" s="180">
        <v>-0.17098259180338579</v>
      </c>
      <c r="N5554" s="180">
        <v>18.607278000000001</v>
      </c>
      <c r="O5554" s="180">
        <v>1.177614479667572</v>
      </c>
      <c r="P5554" s="180">
        <v>416489000</v>
      </c>
      <c r="Q5554" s="180">
        <v>24401000</v>
      </c>
      <c r="R5554" s="180">
        <v>17.07</v>
      </c>
      <c r="S5554" s="180">
        <v>34.552</v>
      </c>
      <c r="T5554" s="180">
        <v>9.1389999999999993</v>
      </c>
      <c r="U5554" s="180">
        <v>20.5212</v>
      </c>
      <c r="V5554" s="180">
        <f t="shared" si="567"/>
        <v>2.3743760727726726</v>
      </c>
      <c r="AC5554" s="180">
        <v>22.85</v>
      </c>
      <c r="AD5554" s="180">
        <v>18.260000000000002</v>
      </c>
      <c r="AH5554" s="85">
        <f>IF(AND(M5554&lt;Variables!$G$6,M5554&gt;Variables!$G$5),0,1)</f>
        <v>1</v>
      </c>
      <c r="AI5554" s="85">
        <f t="shared" si="566"/>
        <v>0</v>
      </c>
      <c r="AJ5554" s="85">
        <f>IF(I5554&gt;Variables!$G$7,0,1)</f>
        <v>0</v>
      </c>
      <c r="AK5554" s="85">
        <f>IF(F5554&gt;Variables!$G$8,0,1)</f>
        <v>0</v>
      </c>
      <c r="AL5554" s="85">
        <f>IF(G5554&gt;Variables!$G$9,0,1)</f>
        <v>0</v>
      </c>
      <c r="AM5554" s="85">
        <f>IF(AND(K5554&gt;Variables!$G$10,K5554&lt;Variables!$G$11),0,1)</f>
        <v>0</v>
      </c>
      <c r="AN5554" s="103">
        <f>IF(H5554&lt;Variables!$G$13,1,0)</f>
        <v>0</v>
      </c>
      <c r="AO5554" s="101">
        <f>IF(R5554&lt;Variables!$G$12,0,1)</f>
        <v>1</v>
      </c>
      <c r="AP5554" s="86">
        <f t="shared" si="568"/>
        <v>1</v>
      </c>
      <c r="AR5554" s="180">
        <v>1</v>
      </c>
      <c r="AS5554" s="180">
        <v>0</v>
      </c>
      <c r="AT5554" s="180">
        <v>0</v>
      </c>
      <c r="AU5554" s="180">
        <v>0</v>
      </c>
      <c r="BA5554" s="180">
        <v>2</v>
      </c>
    </row>
    <row r="5555" spans="3:53" ht="15" x14ac:dyDescent="0.25">
      <c r="C5555" s="180" t="s">
        <v>957</v>
      </c>
      <c r="D5555" s="180" t="s">
        <v>744</v>
      </c>
      <c r="E5555" s="180">
        <v>14.83</v>
      </c>
      <c r="F5555" s="180">
        <v>11.34</v>
      </c>
      <c r="G5555" s="180">
        <v>9.6</v>
      </c>
      <c r="H5555" s="180">
        <v>2490</v>
      </c>
      <c r="I5555" s="180">
        <v>-22.114999999999998</v>
      </c>
      <c r="J5555" s="180" t="s">
        <v>78</v>
      </c>
      <c r="K5555" s="180">
        <v>61.93</v>
      </c>
      <c r="L5555" s="180">
        <v>14.747949999999999</v>
      </c>
      <c r="M5555" s="180">
        <v>1.3632403147556129</v>
      </c>
      <c r="N5555" s="180">
        <v>14.679360000000001</v>
      </c>
      <c r="O5555" s="180">
        <v>1.8368648224445809</v>
      </c>
      <c r="P5555" s="180">
        <v>10466000</v>
      </c>
      <c r="Q5555" s="180">
        <v>10412000</v>
      </c>
      <c r="R5555" s="180">
        <v>1.01</v>
      </c>
      <c r="S5555" s="180">
        <v>34.552</v>
      </c>
      <c r="T5555" s="180">
        <v>9.1389999999999993</v>
      </c>
      <c r="U5555" s="180">
        <v>20.5212</v>
      </c>
      <c r="V5555" s="180">
        <f t="shared" si="567"/>
        <v>2.408181688130214</v>
      </c>
      <c r="AC5555" s="180">
        <v>15.8</v>
      </c>
      <c r="AD5555" s="180">
        <v>10.26</v>
      </c>
      <c r="AH5555" s="85">
        <f>IF(AND(M5555&lt;Variables!$G$6,M5555&gt;Variables!$G$5),0,1)</f>
        <v>1</v>
      </c>
      <c r="AI5555" s="85">
        <f t="shared" si="566"/>
        <v>0</v>
      </c>
      <c r="AJ5555" s="85">
        <f>IF(I5555&gt;Variables!$G$7,0,1)</f>
        <v>1</v>
      </c>
      <c r="AK5555" s="85">
        <f>IF(F5555&gt;Variables!$G$8,0,1)</f>
        <v>0</v>
      </c>
      <c r="AL5555" s="85">
        <f>IF(G5555&gt;Variables!$G$9,0,1)</f>
        <v>1</v>
      </c>
      <c r="AM5555" s="85">
        <f>IF(AND(K5555&gt;Variables!$G$10,K5555&lt;Variables!$G$11),0,1)</f>
        <v>0</v>
      </c>
      <c r="AN5555" s="103">
        <f>IF(H5555&lt;Variables!$G$13,1,0)</f>
        <v>1</v>
      </c>
      <c r="AO5555" s="101">
        <f>IF(R5555&lt;Variables!$G$12,0,1)</f>
        <v>0</v>
      </c>
      <c r="AP5555" s="86">
        <f t="shared" si="568"/>
        <v>1</v>
      </c>
      <c r="AR5555" s="180">
        <v>1</v>
      </c>
      <c r="AS5555" s="180">
        <v>0</v>
      </c>
      <c r="AT5555" s="180">
        <v>0</v>
      </c>
      <c r="AU5555" s="180">
        <v>0</v>
      </c>
      <c r="BA5555" s="180">
        <v>2</v>
      </c>
    </row>
    <row r="5556" spans="3:53" ht="15" x14ac:dyDescent="0.25">
      <c r="C5556" s="180" t="s">
        <v>957</v>
      </c>
      <c r="D5556" s="180" t="s">
        <v>959</v>
      </c>
      <c r="E5556" s="180">
        <v>16.05</v>
      </c>
      <c r="F5556" s="180">
        <v>54.26</v>
      </c>
      <c r="G5556" s="180">
        <v>-0.5</v>
      </c>
      <c r="H5556" s="180">
        <v>-99999</v>
      </c>
      <c r="I5556" s="180">
        <v>-99999</v>
      </c>
      <c r="J5556" s="180" t="s">
        <v>78</v>
      </c>
      <c r="K5556" s="180">
        <v>-99999</v>
      </c>
      <c r="L5556" s="180">
        <v>17.837499999999999</v>
      </c>
      <c r="M5556" s="180">
        <v>-10.021023125437971</v>
      </c>
      <c r="N5556" s="180">
        <v>17.837499999999999</v>
      </c>
      <c r="O5556" s="180">
        <v>-10.021023125437971</v>
      </c>
      <c r="P5556" s="180">
        <v>97350</v>
      </c>
      <c r="Q5556" s="180"/>
      <c r="R5556" s="180"/>
      <c r="S5556" s="180">
        <v>34.552</v>
      </c>
      <c r="T5556" s="180">
        <v>9.1389999999999993</v>
      </c>
      <c r="U5556" s="180">
        <v>20.5212</v>
      </c>
      <c r="V5556" s="180"/>
      <c r="AC5556" s="180">
        <v>19.649899999999999</v>
      </c>
      <c r="AD5556" s="180">
        <v>14.5001</v>
      </c>
      <c r="AH5556" s="85">
        <f>IF(AND(M5556&lt;Variables!$G$6,M5556&gt;Variables!$G$5),0,1)</f>
        <v>1</v>
      </c>
      <c r="AI5556" s="85">
        <f t="shared" si="566"/>
        <v>1</v>
      </c>
      <c r="AJ5556" s="85">
        <f>IF(I5556&gt;Variables!$G$7,0,1)</f>
        <v>1</v>
      </c>
      <c r="AK5556" s="85">
        <f>IF(F5556&gt;Variables!$G$8,0,1)</f>
        <v>0</v>
      </c>
      <c r="AL5556" s="85">
        <f>IF(G5556&gt;Variables!$G$9,0,1)</f>
        <v>1</v>
      </c>
      <c r="AM5556" s="85">
        <f>IF(AND(K5556&gt;Variables!$G$10,K5556&lt;Variables!$G$11),0,1)</f>
        <v>1</v>
      </c>
      <c r="AN5556" s="103">
        <f>IF(H5556&lt;Variables!$G$13,1,0)</f>
        <v>1</v>
      </c>
      <c r="AO5556" s="101">
        <f>IF(R5556&lt;Variables!$G$12,0,1)</f>
        <v>0</v>
      </c>
      <c r="AP5556" s="86">
        <f t="shared" si="568"/>
        <v>1</v>
      </c>
      <c r="AR5556" s="180">
        <v>0</v>
      </c>
      <c r="AS5556" s="180">
        <v>0</v>
      </c>
      <c r="AT5556" s="180">
        <v>1</v>
      </c>
      <c r="AU5556" s="180">
        <v>0</v>
      </c>
      <c r="BA5556" s="180">
        <v>-2.25</v>
      </c>
    </row>
    <row r="5557" spans="3:53" ht="15" x14ac:dyDescent="0.25">
      <c r="C5557" s="180" t="s">
        <v>957</v>
      </c>
      <c r="D5557" s="180" t="s">
        <v>679</v>
      </c>
      <c r="E5557" s="180">
        <v>0.11</v>
      </c>
      <c r="F5557" s="180">
        <v>38.94</v>
      </c>
      <c r="G5557" s="180">
        <v>27.56</v>
      </c>
      <c r="H5557" s="180">
        <v>-99999</v>
      </c>
      <c r="I5557" s="180">
        <v>-8.3409999999999993</v>
      </c>
      <c r="J5557" s="180" t="s">
        <v>78</v>
      </c>
      <c r="K5557" s="180">
        <v>51.86</v>
      </c>
      <c r="L5557" s="180">
        <v>0.1135472222222222</v>
      </c>
      <c r="M5557" s="180">
        <v>1.1033099297893729</v>
      </c>
      <c r="N5557" s="180">
        <v>0.1133695652173913</v>
      </c>
      <c r="O5557" s="180">
        <v>1.261744966442939</v>
      </c>
      <c r="P5557" s="180">
        <v>18749000</v>
      </c>
      <c r="Q5557" s="180">
        <v>1167000</v>
      </c>
      <c r="R5557" s="180">
        <v>16.07</v>
      </c>
      <c r="S5557" s="180">
        <v>34.552</v>
      </c>
      <c r="T5557" s="180">
        <v>9.1389999999999993</v>
      </c>
      <c r="U5557" s="180">
        <v>20.5212</v>
      </c>
      <c r="V5557" s="180">
        <f t="shared" ref="V5557:V5580" si="569">1.849 + (0.01036 * K5557) + (0.1184 * M5557) - (0.002888 * K5557 * M5557)</f>
        <v>2.3516569139418251</v>
      </c>
      <c r="AC5557" s="180">
        <v>0.125</v>
      </c>
      <c r="AD5557" s="180">
        <v>0.105</v>
      </c>
      <c r="AH5557" s="85">
        <f>IF(AND(M5557&lt;Variables!$G$6,M5557&gt;Variables!$G$5),0,1)</f>
        <v>1</v>
      </c>
      <c r="AI5557" s="85">
        <f t="shared" si="566"/>
        <v>0</v>
      </c>
      <c r="AJ5557" s="85">
        <f>IF(I5557&gt;Variables!$G$7,0,1)</f>
        <v>1</v>
      </c>
      <c r="AK5557" s="85">
        <f>IF(F5557&gt;Variables!$G$8,0,1)</f>
        <v>0</v>
      </c>
      <c r="AL5557" s="85">
        <f>IF(G5557&gt;Variables!$G$9,0,1)</f>
        <v>0</v>
      </c>
      <c r="AM5557" s="85">
        <f>IF(AND(K5557&gt;Variables!$G$10,K5557&lt;Variables!$G$11),0,1)</f>
        <v>0</v>
      </c>
      <c r="AN5557" s="103">
        <f>IF(H5557&lt;Variables!$G$13,1,0)</f>
        <v>1</v>
      </c>
      <c r="AO5557" s="101">
        <f>IF(R5557&lt;Variables!$G$12,0,1)</f>
        <v>1</v>
      </c>
      <c r="AP5557" s="86">
        <f t="shared" si="568"/>
        <v>1</v>
      </c>
      <c r="AR5557" s="180">
        <v>1</v>
      </c>
      <c r="AS5557" s="180">
        <v>0</v>
      </c>
      <c r="AT5557" s="180">
        <v>0</v>
      </c>
      <c r="AU5557" s="180">
        <v>0</v>
      </c>
      <c r="BA5557" s="180">
        <v>2</v>
      </c>
    </row>
    <row r="5558" spans="3:53" ht="15" x14ac:dyDescent="0.25">
      <c r="C5558" s="180" t="s">
        <v>957</v>
      </c>
      <c r="D5558" s="180" t="s">
        <v>861</v>
      </c>
      <c r="E5558" s="180">
        <v>5.05</v>
      </c>
      <c r="F5558" s="180">
        <v>43.68</v>
      </c>
      <c r="G5558" s="180">
        <v>16.59</v>
      </c>
      <c r="H5558" s="180">
        <v>425.29</v>
      </c>
      <c r="I5558" s="180">
        <v>4.1950000000000003</v>
      </c>
      <c r="J5558" s="180" t="s">
        <v>78</v>
      </c>
      <c r="K5558" s="180">
        <v>41.71</v>
      </c>
      <c r="L5558" s="180">
        <v>5.0986049999999992</v>
      </c>
      <c r="M5558" s="180">
        <v>-1.439707527843386</v>
      </c>
      <c r="N5558" s="180">
        <v>5.2348540000000003</v>
      </c>
      <c r="O5558" s="180">
        <v>-4.0049636532365636</v>
      </c>
      <c r="P5558" s="180">
        <v>68830000</v>
      </c>
      <c r="Q5558" s="180">
        <v>1490000</v>
      </c>
      <c r="R5558" s="180">
        <v>46.19</v>
      </c>
      <c r="S5558" s="180">
        <v>34.552</v>
      </c>
      <c r="T5558" s="180">
        <v>9.1389999999999993</v>
      </c>
      <c r="U5558" s="180">
        <v>20.5212</v>
      </c>
      <c r="V5558" s="180">
        <f t="shared" si="569"/>
        <v>2.2840792091519151</v>
      </c>
      <c r="AC5558" s="180">
        <v>5.92</v>
      </c>
      <c r="AD5558" s="180">
        <v>4.87</v>
      </c>
      <c r="AH5558" s="85">
        <f>IF(AND(M5558&lt;Variables!$G$6,M5558&gt;Variables!$G$5),0,1)</f>
        <v>1</v>
      </c>
      <c r="AI5558" s="85">
        <f t="shared" si="566"/>
        <v>1</v>
      </c>
      <c r="AJ5558" s="85">
        <f>IF(I5558&gt;Variables!$G$7,0,1)</f>
        <v>0</v>
      </c>
      <c r="AK5558" s="85">
        <f>IF(F5558&gt;Variables!$G$8,0,1)</f>
        <v>0</v>
      </c>
      <c r="AL5558" s="85">
        <f>IF(G5558&gt;Variables!$G$9,0,1)</f>
        <v>0</v>
      </c>
      <c r="AM5558" s="85">
        <f>IF(AND(K5558&gt;Variables!$G$10,K5558&lt;Variables!$G$11),0,1)</f>
        <v>1</v>
      </c>
      <c r="AN5558" s="103">
        <f>IF(H5558&lt;Variables!$G$13,1,0)</f>
        <v>1</v>
      </c>
      <c r="AO5558" s="101">
        <f>IF(R5558&lt;Variables!$G$12,0,1)</f>
        <v>1</v>
      </c>
      <c r="AP5558" s="86">
        <f t="shared" si="568"/>
        <v>1</v>
      </c>
      <c r="AR5558" s="180">
        <v>1</v>
      </c>
      <c r="AS5558" s="180">
        <v>0</v>
      </c>
      <c r="AT5558" s="180">
        <v>0</v>
      </c>
      <c r="AU5558" s="180">
        <v>0</v>
      </c>
      <c r="BA5558" s="180">
        <v>2</v>
      </c>
    </row>
    <row r="5559" spans="3:53" ht="15" x14ac:dyDescent="0.25">
      <c r="C5559" s="177" t="s">
        <v>960</v>
      </c>
      <c r="D5559" s="177" t="s">
        <v>922</v>
      </c>
      <c r="E5559" s="177">
        <v>27.26</v>
      </c>
      <c r="F5559" s="177">
        <v>18.899999999999999</v>
      </c>
      <c r="G5559" s="177">
        <v>-0.05</v>
      </c>
      <c r="H5559" s="177">
        <v>5110</v>
      </c>
      <c r="I5559" s="177">
        <v>76.415000000000006</v>
      </c>
      <c r="J5559" s="177" t="s">
        <v>76</v>
      </c>
      <c r="K5559" s="177">
        <v>69.349999999999994</v>
      </c>
      <c r="L5559" s="177">
        <v>26.95252</v>
      </c>
      <c r="M5559" s="177">
        <v>1.4005369442263469</v>
      </c>
      <c r="N5559" s="177">
        <v>26.77972999999999</v>
      </c>
      <c r="O5559" s="177">
        <v>2.0548004031407521</v>
      </c>
      <c r="P5559" s="177">
        <v>36407000</v>
      </c>
      <c r="Q5559" s="177">
        <v>3011000</v>
      </c>
      <c r="R5559" s="177">
        <v>12.09</v>
      </c>
      <c r="S5559" s="177">
        <v>35.372</v>
      </c>
      <c r="T5559" s="177">
        <v>8.8520000000000003</v>
      </c>
      <c r="U5559" s="177">
        <v>20.485199999999999</v>
      </c>
      <c r="V5559" s="177">
        <f t="shared" si="569"/>
        <v>2.4527861135033029</v>
      </c>
      <c r="AC5559" s="178">
        <v>29.46</v>
      </c>
      <c r="AD5559" s="178">
        <v>26.3</v>
      </c>
      <c r="AH5559" s="85">
        <f>IF(AND(M5559&lt;Variables!$G$6,M5559&gt;Variables!$G$5),0,1)</f>
        <v>1</v>
      </c>
      <c r="AI5559" s="85">
        <f t="shared" si="566"/>
        <v>0</v>
      </c>
      <c r="AJ5559" s="85">
        <f>IF(I5559&gt;Variables!$G$7,0,1)</f>
        <v>0</v>
      </c>
      <c r="AK5559" s="85">
        <f>IF(F5559&gt;Variables!$G$8,0,1)</f>
        <v>0</v>
      </c>
      <c r="AL5559" s="85">
        <f>IF(G5559&gt;Variables!$G$9,0,1)</f>
        <v>1</v>
      </c>
      <c r="AM5559" s="85">
        <f>IF(AND(K5559&gt;Variables!$G$10,K5559&lt;Variables!$G$11),0,1)</f>
        <v>0</v>
      </c>
      <c r="AN5559" s="103">
        <f>IF(H5559&lt;Variables!$G$13,1,0)</f>
        <v>0</v>
      </c>
      <c r="AO5559" s="101">
        <f>IF(R5559&lt;Variables!$G$12,0,1)</f>
        <v>1</v>
      </c>
      <c r="AP5559" s="86">
        <f t="shared" si="568"/>
        <v>0</v>
      </c>
      <c r="AR5559" s="179">
        <v>0</v>
      </c>
      <c r="AS5559" s="179">
        <v>0</v>
      </c>
      <c r="AT5559" s="179">
        <v>1</v>
      </c>
      <c r="AU5559" s="179">
        <v>0</v>
      </c>
      <c r="BA5559" s="180">
        <v>-2.25</v>
      </c>
    </row>
    <row r="5560" spans="3:53" ht="15" x14ac:dyDescent="0.25">
      <c r="C5560" s="177" t="s">
        <v>960</v>
      </c>
      <c r="D5560" s="177" t="s">
        <v>861</v>
      </c>
      <c r="E5560" s="177">
        <v>5.1100000000000003</v>
      </c>
      <c r="F5560" s="177">
        <v>45.98</v>
      </c>
      <c r="G5560" s="177">
        <v>19.489999999999998</v>
      </c>
      <c r="H5560" s="177">
        <v>425.29</v>
      </c>
      <c r="I5560" s="177">
        <v>4.3339999999999996</v>
      </c>
      <c r="J5560" s="177" t="s">
        <v>78</v>
      </c>
      <c r="K5560" s="177">
        <v>53.41</v>
      </c>
      <c r="L5560" s="177">
        <v>5.0922999999999998</v>
      </c>
      <c r="M5560" s="177">
        <v>1.1330832826031561</v>
      </c>
      <c r="N5560" s="177">
        <v>5.1567699999999999</v>
      </c>
      <c r="O5560" s="177">
        <v>-0.13128372993171111</v>
      </c>
      <c r="P5560" s="177">
        <v>69140000</v>
      </c>
      <c r="Q5560" s="177">
        <v>1490000</v>
      </c>
      <c r="R5560" s="177">
        <v>46.4</v>
      </c>
      <c r="S5560" s="177">
        <v>35.372</v>
      </c>
      <c r="T5560" s="177">
        <v>8.8520000000000003</v>
      </c>
      <c r="U5560" s="177">
        <v>20.485199999999999</v>
      </c>
      <c r="V5560" s="177">
        <f t="shared" si="569"/>
        <v>2.3617087398385794</v>
      </c>
      <c r="AC5560" s="178">
        <v>5.92</v>
      </c>
      <c r="AD5560" s="178">
        <v>4.87</v>
      </c>
      <c r="AH5560" s="85">
        <f>IF(AND(M5560&lt;Variables!$G$6,M5560&gt;Variables!$G$5),0,1)</f>
        <v>1</v>
      </c>
      <c r="AI5560" s="85">
        <f t="shared" si="566"/>
        <v>1</v>
      </c>
      <c r="AJ5560" s="85">
        <f>IF(I5560&gt;Variables!$G$7,0,1)</f>
        <v>0</v>
      </c>
      <c r="AK5560" s="85">
        <f>IF(F5560&gt;Variables!$G$8,0,1)</f>
        <v>0</v>
      </c>
      <c r="AL5560" s="85">
        <f>IF(G5560&gt;Variables!$G$9,0,1)</f>
        <v>0</v>
      </c>
      <c r="AM5560" s="85">
        <f>IF(AND(K5560&gt;Variables!$G$10,K5560&lt;Variables!$G$11),0,1)</f>
        <v>0</v>
      </c>
      <c r="AN5560" s="103">
        <f>IF(H5560&lt;Variables!$G$13,1,0)</f>
        <v>1</v>
      </c>
      <c r="AO5560" s="101">
        <f>IF(R5560&lt;Variables!$G$12,0,1)</f>
        <v>1</v>
      </c>
      <c r="AP5560" s="86">
        <f t="shared" si="568"/>
        <v>1</v>
      </c>
      <c r="AR5560" s="179">
        <v>1</v>
      </c>
      <c r="AS5560" s="179">
        <v>0</v>
      </c>
      <c r="AT5560" s="179">
        <v>0</v>
      </c>
      <c r="AU5560" s="179">
        <v>0</v>
      </c>
      <c r="BA5560" s="180">
        <v>2</v>
      </c>
    </row>
    <row r="5561" spans="3:53" ht="15" x14ac:dyDescent="0.25">
      <c r="C5561" s="180" t="s">
        <v>960</v>
      </c>
      <c r="D5561" s="180" t="s">
        <v>679</v>
      </c>
      <c r="E5561" s="180">
        <v>0.12</v>
      </c>
      <c r="F5561" s="180">
        <v>42.75</v>
      </c>
      <c r="G5561" s="180">
        <v>27.67</v>
      </c>
      <c r="H5561" s="180">
        <v>-99999</v>
      </c>
      <c r="I5561" s="180">
        <v>-8.34</v>
      </c>
      <c r="J5561" s="180" t="s">
        <v>78</v>
      </c>
      <c r="K5561" s="180">
        <v>51.28</v>
      </c>
      <c r="L5561" s="180">
        <v>0.1144921052631579</v>
      </c>
      <c r="M5561" s="180">
        <v>0.35626450915943503</v>
      </c>
      <c r="N5561" s="180">
        <v>0.1135702127659574</v>
      </c>
      <c r="O5561" s="180">
        <v>1.170894375960178</v>
      </c>
      <c r="P5561" s="180">
        <v>18974000</v>
      </c>
      <c r="Q5561" s="180">
        <v>1167000</v>
      </c>
      <c r="R5561" s="180">
        <v>16.260000000000002</v>
      </c>
      <c r="S5561" s="180">
        <v>35.372</v>
      </c>
      <c r="T5561" s="180">
        <v>8.8520000000000003</v>
      </c>
      <c r="U5561" s="180">
        <v>20.485199999999999</v>
      </c>
      <c r="V5561" s="180">
        <f t="shared" si="569"/>
        <v>2.3696809411267155</v>
      </c>
      <c r="AC5561" s="180">
        <v>0.125</v>
      </c>
      <c r="AD5561" s="180">
        <v>0.105</v>
      </c>
      <c r="AH5561" s="85">
        <f>IF(AND(M5561&lt;Variables!$G$6,M5561&gt;Variables!$G$5),0,1)</f>
        <v>1</v>
      </c>
      <c r="AI5561" s="85">
        <f t="shared" si="566"/>
        <v>0</v>
      </c>
      <c r="AJ5561" s="85">
        <f>IF(I5561&gt;Variables!$G$7,0,1)</f>
        <v>1</v>
      </c>
      <c r="AK5561" s="85">
        <f>IF(F5561&gt;Variables!$G$8,0,1)</f>
        <v>0</v>
      </c>
      <c r="AL5561" s="85">
        <f>IF(G5561&gt;Variables!$G$9,0,1)</f>
        <v>0</v>
      </c>
      <c r="AM5561" s="85">
        <f>IF(AND(K5561&gt;Variables!$G$10,K5561&lt;Variables!$G$11),0,1)</f>
        <v>0</v>
      </c>
      <c r="AN5561" s="103">
        <f>IF(H5561&lt;Variables!$G$13,1,0)</f>
        <v>1</v>
      </c>
      <c r="AO5561" s="101">
        <f>IF(R5561&lt;Variables!$G$12,0,1)</f>
        <v>1</v>
      </c>
      <c r="AP5561" s="86">
        <f t="shared" si="568"/>
        <v>1</v>
      </c>
      <c r="AR5561" s="180">
        <v>0</v>
      </c>
      <c r="AS5561" s="180">
        <v>0</v>
      </c>
      <c r="AT5561" s="180">
        <v>1</v>
      </c>
      <c r="AU5561" s="180">
        <v>0</v>
      </c>
      <c r="BA5561" s="180">
        <v>-2.25</v>
      </c>
    </row>
    <row r="5562" spans="3:53" ht="15" x14ac:dyDescent="0.25">
      <c r="C5562" s="180" t="s">
        <v>960</v>
      </c>
      <c r="D5562" s="180" t="s">
        <v>932</v>
      </c>
      <c r="E5562" s="180">
        <v>4.05</v>
      </c>
      <c r="F5562" s="180">
        <v>39.58</v>
      </c>
      <c r="G5562" s="180">
        <v>17.43</v>
      </c>
      <c r="H5562" s="180">
        <v>13.08</v>
      </c>
      <c r="I5562" s="180">
        <v>-17.693999999999999</v>
      </c>
      <c r="J5562" s="180" t="s">
        <v>78</v>
      </c>
      <c r="K5562" s="180">
        <v>65.28</v>
      </c>
      <c r="L5562" s="180">
        <v>3.9111950000000011</v>
      </c>
      <c r="M5562" s="180">
        <v>3.8045916912861402</v>
      </c>
      <c r="N5562" s="180">
        <v>3.849342</v>
      </c>
      <c r="O5562" s="180">
        <v>5.4725716758863996</v>
      </c>
      <c r="P5562" s="180">
        <v>13170000</v>
      </c>
      <c r="Q5562" s="180">
        <v>276860</v>
      </c>
      <c r="R5562" s="180">
        <v>47.57</v>
      </c>
      <c r="S5562" s="180">
        <v>35.372</v>
      </c>
      <c r="T5562" s="180">
        <v>8.8520000000000003</v>
      </c>
      <c r="U5562" s="180">
        <v>20.485199999999999</v>
      </c>
      <c r="V5562" s="180">
        <f t="shared" si="569"/>
        <v>2.2584899589348031</v>
      </c>
      <c r="AC5562" s="180">
        <v>4.33</v>
      </c>
      <c r="AD5562" s="180">
        <v>3.6</v>
      </c>
      <c r="AH5562" s="85">
        <f>IF(AND(M5562&lt;Variables!$G$6,M5562&gt;Variables!$G$5),0,1)</f>
        <v>1</v>
      </c>
      <c r="AI5562" s="85">
        <f t="shared" si="566"/>
        <v>0</v>
      </c>
      <c r="AJ5562" s="85">
        <f>IF(I5562&gt;Variables!$G$7,0,1)</f>
        <v>1</v>
      </c>
      <c r="AK5562" s="85">
        <f>IF(F5562&gt;Variables!$G$8,0,1)</f>
        <v>0</v>
      </c>
      <c r="AL5562" s="85">
        <f>IF(G5562&gt;Variables!$G$9,0,1)</f>
        <v>0</v>
      </c>
      <c r="AM5562" s="85">
        <f>IF(AND(K5562&gt;Variables!$G$10,K5562&lt;Variables!$G$11),0,1)</f>
        <v>0</v>
      </c>
      <c r="AN5562" s="103">
        <f>IF(H5562&lt;Variables!$G$13,1,0)</f>
        <v>1</v>
      </c>
      <c r="AO5562" s="101">
        <f>IF(R5562&lt;Variables!$G$12,0,1)</f>
        <v>1</v>
      </c>
      <c r="AP5562" s="86">
        <f t="shared" si="568"/>
        <v>1</v>
      </c>
      <c r="AR5562" s="180">
        <v>1</v>
      </c>
      <c r="AS5562" s="180">
        <v>0</v>
      </c>
      <c r="AT5562" s="180">
        <v>0</v>
      </c>
      <c r="AU5562" s="180">
        <v>0</v>
      </c>
      <c r="BA5562" s="180">
        <v>2</v>
      </c>
    </row>
    <row r="5563" spans="3:53" ht="15" x14ac:dyDescent="0.25">
      <c r="C5563" s="180" t="s">
        <v>960</v>
      </c>
      <c r="D5563" s="180" t="s">
        <v>928</v>
      </c>
      <c r="E5563" s="180">
        <v>11.1</v>
      </c>
      <c r="F5563" s="180">
        <v>24.38</v>
      </c>
      <c r="G5563" s="180">
        <v>22.15</v>
      </c>
      <c r="H5563" s="180">
        <v>2170</v>
      </c>
      <c r="I5563" s="180">
        <v>-53.374000000000002</v>
      </c>
      <c r="J5563" s="180" t="s">
        <v>78</v>
      </c>
      <c r="K5563" s="180">
        <v>72.37</v>
      </c>
      <c r="L5563" s="180">
        <v>10.690815000000001</v>
      </c>
      <c r="M5563" s="180">
        <v>3.1726767323164839</v>
      </c>
      <c r="N5563" s="180">
        <v>10.45032</v>
      </c>
      <c r="O5563" s="180">
        <v>5.5470071729860706</v>
      </c>
      <c r="P5563" s="180">
        <v>9046000</v>
      </c>
      <c r="Q5563" s="180">
        <v>5087000</v>
      </c>
      <c r="R5563" s="180">
        <v>1.78</v>
      </c>
      <c r="S5563" s="180">
        <v>35.372</v>
      </c>
      <c r="T5563" s="180">
        <v>8.8520000000000003</v>
      </c>
      <c r="U5563" s="180">
        <v>20.485199999999999</v>
      </c>
      <c r="V5563" s="180">
        <f t="shared" si="569"/>
        <v>2.3112942206462272</v>
      </c>
      <c r="AC5563" s="180">
        <v>11.92</v>
      </c>
      <c r="AD5563" s="180">
        <v>10.53</v>
      </c>
      <c r="AH5563" s="85">
        <f>IF(AND(M5563&lt;Variables!$G$6,M5563&gt;Variables!$G$5),0,1)</f>
        <v>1</v>
      </c>
      <c r="AI5563" s="85">
        <f t="shared" si="566"/>
        <v>0</v>
      </c>
      <c r="AJ5563" s="85">
        <f>IF(I5563&gt;Variables!$G$7,0,1)</f>
        <v>1</v>
      </c>
      <c r="AK5563" s="85">
        <f>IF(F5563&gt;Variables!$G$8,0,1)</f>
        <v>0</v>
      </c>
      <c r="AL5563" s="85">
        <f>IF(G5563&gt;Variables!$G$9,0,1)</f>
        <v>0</v>
      </c>
      <c r="AM5563" s="85">
        <f>IF(AND(K5563&gt;Variables!$G$10,K5563&lt;Variables!$G$11),0,1)</f>
        <v>0</v>
      </c>
      <c r="AN5563" s="103">
        <f>IF(H5563&lt;Variables!$G$13,1,0)</f>
        <v>1</v>
      </c>
      <c r="AO5563" s="101">
        <f>IF(R5563&lt;Variables!$G$12,0,1)</f>
        <v>0</v>
      </c>
      <c r="AP5563" s="86">
        <f t="shared" si="568"/>
        <v>1</v>
      </c>
      <c r="AR5563" s="180">
        <v>1</v>
      </c>
      <c r="AS5563" s="180">
        <v>0</v>
      </c>
      <c r="AT5563" s="180">
        <v>0</v>
      </c>
      <c r="AU5563" s="180">
        <v>0</v>
      </c>
      <c r="BA5563" s="180">
        <v>2</v>
      </c>
    </row>
    <row r="5564" spans="3:53" ht="15" x14ac:dyDescent="0.25">
      <c r="C5564" s="177" t="s">
        <v>960</v>
      </c>
      <c r="D5564" s="177" t="s">
        <v>121</v>
      </c>
      <c r="E5564" s="177">
        <v>10.69</v>
      </c>
      <c r="F5564" s="177">
        <v>22.56</v>
      </c>
      <c r="G5564" s="177">
        <v>25.18</v>
      </c>
      <c r="H5564" s="177">
        <v>70.459999999999994</v>
      </c>
      <c r="I5564" s="177">
        <v>12203.558999999999</v>
      </c>
      <c r="J5564" s="177" t="s">
        <v>78</v>
      </c>
      <c r="K5564" s="177">
        <v>57.03</v>
      </c>
      <c r="L5564" s="177">
        <v>10.38068</v>
      </c>
      <c r="M5564" s="177">
        <v>1.5347742151766479</v>
      </c>
      <c r="N5564" s="177">
        <v>10.365982000000001</v>
      </c>
      <c r="O5564" s="177">
        <v>1.678741097563166</v>
      </c>
      <c r="P5564" s="177">
        <v>3470000</v>
      </c>
      <c r="Q5564" s="177">
        <v>11600000</v>
      </c>
      <c r="R5564" s="177">
        <v>0.3</v>
      </c>
      <c r="S5564" s="177">
        <v>35.372</v>
      </c>
      <c r="T5564" s="177">
        <v>8.8520000000000003</v>
      </c>
      <c r="U5564" s="177">
        <v>20.485199999999999</v>
      </c>
      <c r="V5564" s="177">
        <f t="shared" si="569"/>
        <v>2.3687667020333931</v>
      </c>
      <c r="AC5564" s="178">
        <v>14.77</v>
      </c>
      <c r="AD5564" s="178">
        <v>10.440099999999999</v>
      </c>
      <c r="AH5564" s="85">
        <f>IF(AND(M5564&lt;Variables!$G$6,M5564&gt;Variables!$G$5),0,1)</f>
        <v>1</v>
      </c>
      <c r="AI5564" s="85">
        <f t="shared" si="566"/>
        <v>0</v>
      </c>
      <c r="AJ5564" s="85">
        <f>IF(I5564&gt;Variables!$G$7,0,1)</f>
        <v>0</v>
      </c>
      <c r="AK5564" s="85">
        <f>IF(F5564&gt;Variables!$G$8,0,1)</f>
        <v>0</v>
      </c>
      <c r="AL5564" s="85">
        <f>IF(G5564&gt;Variables!$G$9,0,1)</f>
        <v>0</v>
      </c>
      <c r="AM5564" s="85">
        <f>IF(AND(K5564&gt;Variables!$G$10,K5564&lt;Variables!$G$11),0,1)</f>
        <v>0</v>
      </c>
      <c r="AN5564" s="103">
        <f>IF(H5564&lt;Variables!$G$13,1,0)</f>
        <v>1</v>
      </c>
      <c r="AO5564" s="101">
        <f>IF(R5564&lt;Variables!$G$12,0,1)</f>
        <v>0</v>
      </c>
      <c r="AP5564" s="86">
        <f t="shared" si="568"/>
        <v>1</v>
      </c>
      <c r="AR5564" s="179">
        <v>1</v>
      </c>
      <c r="AS5564" s="179">
        <v>0</v>
      </c>
      <c r="AT5564" s="179">
        <v>0</v>
      </c>
      <c r="AU5564" s="179">
        <v>0</v>
      </c>
      <c r="BA5564" s="180">
        <v>2</v>
      </c>
    </row>
    <row r="5565" spans="3:53" ht="15" x14ac:dyDescent="0.25">
      <c r="C5565" s="180" t="s">
        <v>960</v>
      </c>
      <c r="D5565" s="180" t="s">
        <v>916</v>
      </c>
      <c r="E5565" s="180">
        <v>0.66</v>
      </c>
      <c r="F5565" s="180">
        <v>21.93</v>
      </c>
      <c r="G5565" s="180">
        <v>-4.34</v>
      </c>
      <c r="H5565" s="180">
        <v>37.11</v>
      </c>
      <c r="I5565" s="180">
        <v>-81.495999999999995</v>
      </c>
      <c r="J5565" s="180" t="s">
        <v>78</v>
      </c>
      <c r="K5565" s="180">
        <v>48.47</v>
      </c>
      <c r="L5565" s="180">
        <v>0.67369699999999999</v>
      </c>
      <c r="M5565" s="180">
        <v>-0.51907608316497955</v>
      </c>
      <c r="N5565" s="180">
        <v>0.66674390000000006</v>
      </c>
      <c r="O5565" s="180">
        <v>0.51835494857920139</v>
      </c>
      <c r="P5565" s="180">
        <v>37810000</v>
      </c>
      <c r="Q5565" s="180">
        <v>2690000</v>
      </c>
      <c r="R5565" s="180">
        <v>14.06</v>
      </c>
      <c r="S5565" s="180">
        <v>35.372</v>
      </c>
      <c r="T5565" s="180">
        <v>8.8520000000000003</v>
      </c>
      <c r="U5565" s="180">
        <v>20.485199999999999</v>
      </c>
      <c r="V5565" s="180">
        <f t="shared" si="569"/>
        <v>2.3623515678181737</v>
      </c>
      <c r="AC5565" s="180">
        <v>0.67469999999999997</v>
      </c>
      <c r="AD5565" s="180">
        <v>0.60519999999999996</v>
      </c>
      <c r="AH5565" s="85">
        <f>IF(AND(M5565&lt;Variables!$G$6,M5565&gt;Variables!$G$5),0,1)</f>
        <v>1</v>
      </c>
      <c r="AI5565" s="85">
        <f t="shared" si="566"/>
        <v>0</v>
      </c>
      <c r="AJ5565" s="85">
        <f>IF(I5565&gt;Variables!$G$7,0,1)</f>
        <v>1</v>
      </c>
      <c r="AK5565" s="85">
        <f>IF(F5565&gt;Variables!$G$8,0,1)</f>
        <v>0</v>
      </c>
      <c r="AL5565" s="85">
        <f>IF(G5565&gt;Variables!$G$9,0,1)</f>
        <v>1</v>
      </c>
      <c r="AM5565" s="85">
        <f>IF(AND(K5565&gt;Variables!$G$10,K5565&lt;Variables!$G$11),0,1)</f>
        <v>1</v>
      </c>
      <c r="AN5565" s="103">
        <f>IF(H5565&lt;Variables!$G$13,1,0)</f>
        <v>1</v>
      </c>
      <c r="AO5565" s="101">
        <f>IF(R5565&lt;Variables!$G$12,0,1)</f>
        <v>1</v>
      </c>
      <c r="AP5565" s="86">
        <f t="shared" si="568"/>
        <v>1</v>
      </c>
      <c r="AR5565" s="180">
        <v>1</v>
      </c>
      <c r="AS5565" s="180">
        <v>0</v>
      </c>
      <c r="AT5565" s="180">
        <v>0</v>
      </c>
      <c r="AU5565" s="180">
        <v>0</v>
      </c>
      <c r="BA5565" s="180">
        <v>2</v>
      </c>
    </row>
    <row r="5566" spans="3:53" ht="15" x14ac:dyDescent="0.25">
      <c r="C5566" s="180" t="s">
        <v>960</v>
      </c>
      <c r="D5566" s="180" t="s">
        <v>817</v>
      </c>
      <c r="E5566" s="180">
        <v>3.19</v>
      </c>
      <c r="F5566" s="180">
        <v>20</v>
      </c>
      <c r="G5566" s="180">
        <v>18.66</v>
      </c>
      <c r="H5566" s="180">
        <v>57.82</v>
      </c>
      <c r="I5566" s="180">
        <v>-56.414999999999999</v>
      </c>
      <c r="J5566" s="180" t="s">
        <v>78</v>
      </c>
      <c r="K5566" s="180">
        <v>42.61</v>
      </c>
      <c r="L5566" s="180">
        <v>3.2208700000000001</v>
      </c>
      <c r="M5566" s="180">
        <v>-1.268911815751643</v>
      </c>
      <c r="N5566" s="180">
        <v>3.199068</v>
      </c>
      <c r="O5566" s="180">
        <v>-0.5960485991544856</v>
      </c>
      <c r="P5566" s="180">
        <v>12540000</v>
      </c>
      <c r="Q5566" s="180">
        <v>3230000</v>
      </c>
      <c r="R5566" s="180">
        <v>3.88</v>
      </c>
      <c r="S5566" s="180">
        <v>35.372</v>
      </c>
      <c r="T5566" s="180">
        <v>8.8520000000000003</v>
      </c>
      <c r="U5566" s="180">
        <v>20.485199999999999</v>
      </c>
      <c r="V5566" s="180">
        <f t="shared" si="569"/>
        <v>2.2963497851859902</v>
      </c>
      <c r="AC5566" s="180">
        <v>3.37</v>
      </c>
      <c r="AD5566" s="180">
        <v>3.03</v>
      </c>
      <c r="AH5566" s="85">
        <f>IF(AND(M5566&lt;Variables!$G$6,M5566&gt;Variables!$G$5),0,1)</f>
        <v>1</v>
      </c>
      <c r="AI5566" s="85">
        <f t="shared" si="566"/>
        <v>0</v>
      </c>
      <c r="AJ5566" s="85">
        <f>IF(I5566&gt;Variables!$G$7,0,1)</f>
        <v>1</v>
      </c>
      <c r="AK5566" s="85">
        <f>IF(F5566&gt;Variables!$G$8,0,1)</f>
        <v>0</v>
      </c>
      <c r="AL5566" s="85">
        <f>IF(G5566&gt;Variables!$G$9,0,1)</f>
        <v>0</v>
      </c>
      <c r="AM5566" s="85">
        <f>IF(AND(K5566&gt;Variables!$G$10,K5566&lt;Variables!$G$11),0,1)</f>
        <v>1</v>
      </c>
      <c r="AN5566" s="103">
        <f>IF(H5566&lt;Variables!$G$13,1,0)</f>
        <v>1</v>
      </c>
      <c r="AO5566" s="101">
        <f>IF(R5566&lt;Variables!$G$12,0,1)</f>
        <v>1</v>
      </c>
      <c r="AP5566" s="86">
        <f t="shared" si="568"/>
        <v>1</v>
      </c>
      <c r="AR5566" s="180">
        <v>1</v>
      </c>
      <c r="AS5566" s="180">
        <v>0</v>
      </c>
      <c r="AT5566" s="180">
        <v>0</v>
      </c>
      <c r="AU5566" s="180">
        <v>0</v>
      </c>
      <c r="BA5566" s="180">
        <v>1.47</v>
      </c>
    </row>
    <row r="5567" spans="3:53" ht="15" x14ac:dyDescent="0.25">
      <c r="C5567" s="180" t="s">
        <v>960</v>
      </c>
      <c r="D5567" s="180" t="s">
        <v>918</v>
      </c>
      <c r="E5567" s="180">
        <v>21.86</v>
      </c>
      <c r="F5567" s="180">
        <v>15.48</v>
      </c>
      <c r="G5567" s="180">
        <v>12.1</v>
      </c>
      <c r="H5567" s="180">
        <v>2140</v>
      </c>
      <c r="I5567" s="180">
        <v>3.0950000000000002</v>
      </c>
      <c r="J5567" s="180" t="s">
        <v>78</v>
      </c>
      <c r="K5567" s="180">
        <v>53.26</v>
      </c>
      <c r="L5567" s="180">
        <v>21.897269999999999</v>
      </c>
      <c r="M5567" s="180">
        <v>-0.17020386559602849</v>
      </c>
      <c r="N5567" s="180">
        <v>21.67219183673469</v>
      </c>
      <c r="O5567" s="180">
        <v>0.86658592116634925</v>
      </c>
      <c r="P5567" s="180">
        <v>758924</v>
      </c>
      <c r="Q5567" s="180">
        <v>481143</v>
      </c>
      <c r="R5567" s="180">
        <v>1.58</v>
      </c>
      <c r="S5567" s="180">
        <v>35.372</v>
      </c>
      <c r="T5567" s="180">
        <v>8.8520000000000003</v>
      </c>
      <c r="U5567" s="180">
        <v>20.485199999999999</v>
      </c>
      <c r="V5567" s="180">
        <f t="shared" si="569"/>
        <v>2.4068013494756197</v>
      </c>
      <c r="AC5567" s="180">
        <v>22.47</v>
      </c>
      <c r="AD5567" s="180">
        <v>21.57</v>
      </c>
      <c r="AH5567" s="85">
        <f>IF(AND(M5567&lt;Variables!$G$6,M5567&gt;Variables!$G$5),0,1)</f>
        <v>1</v>
      </c>
      <c r="AI5567" s="85">
        <f t="shared" si="566"/>
        <v>0</v>
      </c>
      <c r="AJ5567" s="85">
        <f>IF(I5567&gt;Variables!$G$7,0,1)</f>
        <v>0</v>
      </c>
      <c r="AK5567" s="85">
        <f>IF(F5567&gt;Variables!$G$8,0,1)</f>
        <v>0</v>
      </c>
      <c r="AL5567" s="85">
        <f>IF(G5567&gt;Variables!$G$9,0,1)</f>
        <v>0</v>
      </c>
      <c r="AM5567" s="85">
        <f>IF(AND(K5567&gt;Variables!$G$10,K5567&lt;Variables!$G$11),0,1)</f>
        <v>0</v>
      </c>
      <c r="AN5567" s="103">
        <f>IF(H5567&lt;Variables!$G$13,1,0)</f>
        <v>1</v>
      </c>
      <c r="AO5567" s="101">
        <f>IF(R5567&lt;Variables!$G$12,0,1)</f>
        <v>0</v>
      </c>
      <c r="AP5567" s="86">
        <f t="shared" si="568"/>
        <v>1</v>
      </c>
      <c r="AR5567" s="180">
        <v>1</v>
      </c>
      <c r="AS5567" s="180">
        <v>0</v>
      </c>
      <c r="AT5567" s="180">
        <v>0</v>
      </c>
      <c r="AU5567" s="180">
        <v>0</v>
      </c>
      <c r="BA5567" s="180">
        <v>0.86</v>
      </c>
    </row>
    <row r="5568" spans="3:53" ht="15" x14ac:dyDescent="0.25">
      <c r="C5568" s="180" t="s">
        <v>960</v>
      </c>
      <c r="D5568" s="180" t="s">
        <v>460</v>
      </c>
      <c r="E5568" s="180">
        <v>65.650000000000006</v>
      </c>
      <c r="F5568" s="180">
        <v>12.63</v>
      </c>
      <c r="G5568" s="180">
        <v>-1.85</v>
      </c>
      <c r="H5568" s="180">
        <v>6210</v>
      </c>
      <c r="I5568" s="180">
        <v>-0.127</v>
      </c>
      <c r="J5568" s="180" t="s">
        <v>78</v>
      </c>
      <c r="K5568" s="180">
        <v>55.59</v>
      </c>
      <c r="L5568" s="180">
        <v>65.22328499999999</v>
      </c>
      <c r="M5568" s="180">
        <v>0.22494267193076001</v>
      </c>
      <c r="N5568" s="180">
        <v>64.918933999999993</v>
      </c>
      <c r="O5568" s="180">
        <v>0.69481424325299546</v>
      </c>
      <c r="P5568" s="180">
        <v>5836000</v>
      </c>
      <c r="Q5568" s="180">
        <v>2294000</v>
      </c>
      <c r="R5568" s="180">
        <v>2.54</v>
      </c>
      <c r="S5568" s="180">
        <v>35.372</v>
      </c>
      <c r="T5568" s="180">
        <v>8.8520000000000003</v>
      </c>
      <c r="U5568" s="180">
        <v>20.485199999999999</v>
      </c>
      <c r="V5568" s="180">
        <f t="shared" si="569"/>
        <v>2.4154324340295639</v>
      </c>
      <c r="AC5568" s="180">
        <v>67</v>
      </c>
      <c r="AD5568" s="180">
        <v>64.290000000000006</v>
      </c>
      <c r="AH5568" s="85">
        <f>IF(AND(M5568&lt;Variables!$G$6,M5568&gt;Variables!$G$5),0,1)</f>
        <v>1</v>
      </c>
      <c r="AI5568" s="85">
        <f t="shared" si="566"/>
        <v>0</v>
      </c>
      <c r="AJ5568" s="85">
        <f>IF(I5568&gt;Variables!$G$7,0,1)</f>
        <v>1</v>
      </c>
      <c r="AK5568" s="85">
        <f>IF(F5568&gt;Variables!$G$8,0,1)</f>
        <v>0</v>
      </c>
      <c r="AL5568" s="85">
        <f>IF(G5568&gt;Variables!$G$9,0,1)</f>
        <v>1</v>
      </c>
      <c r="AM5568" s="85">
        <f>IF(AND(K5568&gt;Variables!$G$10,K5568&lt;Variables!$G$11),0,1)</f>
        <v>0</v>
      </c>
      <c r="AN5568" s="103">
        <f>IF(H5568&lt;Variables!$G$13,1,0)</f>
        <v>0</v>
      </c>
      <c r="AO5568" s="101">
        <f>IF(R5568&lt;Variables!$G$12,0,1)</f>
        <v>1</v>
      </c>
      <c r="AP5568" s="86">
        <f t="shared" si="568"/>
        <v>1</v>
      </c>
      <c r="AR5568" s="180">
        <v>0</v>
      </c>
      <c r="AS5568" s="180">
        <v>0</v>
      </c>
      <c r="AT5568" s="180">
        <v>1</v>
      </c>
      <c r="AU5568" s="180">
        <v>0</v>
      </c>
      <c r="BA5568" s="180">
        <v>-1.83</v>
      </c>
    </row>
    <row r="5569" spans="3:53" ht="15" x14ac:dyDescent="0.25">
      <c r="C5569" s="180" t="s">
        <v>960</v>
      </c>
      <c r="D5569" s="180" t="s">
        <v>114</v>
      </c>
      <c r="E5569" s="180">
        <v>28.96</v>
      </c>
      <c r="F5569" s="180">
        <v>11.69</v>
      </c>
      <c r="G5569" s="180">
        <v>-0.66</v>
      </c>
      <c r="H5569" s="180">
        <v>6070</v>
      </c>
      <c r="I5569" s="180">
        <v>-21.213999999999999</v>
      </c>
      <c r="J5569" s="180" t="s">
        <v>78</v>
      </c>
      <c r="K5569" s="180">
        <v>43.2</v>
      </c>
      <c r="L5569" s="180">
        <v>29.031805263157889</v>
      </c>
      <c r="M5569" s="180">
        <v>-0.76400782227404263</v>
      </c>
      <c r="N5569" s="180">
        <v>28.795116326530611</v>
      </c>
      <c r="O5569" s="180">
        <v>5.1688186637646162E-2</v>
      </c>
      <c r="P5569" s="180">
        <v>2172000</v>
      </c>
      <c r="Q5569" s="180">
        <v>1309000</v>
      </c>
      <c r="R5569" s="180">
        <v>1.66</v>
      </c>
      <c r="S5569" s="180">
        <v>35.372</v>
      </c>
      <c r="T5569" s="180">
        <v>8.8520000000000003</v>
      </c>
      <c r="U5569" s="180">
        <v>20.485199999999999</v>
      </c>
      <c r="V5569" s="180">
        <f t="shared" si="569"/>
        <v>2.3014123121621788</v>
      </c>
      <c r="AC5569" s="180">
        <v>29.52</v>
      </c>
      <c r="AD5569" s="180">
        <v>28.65</v>
      </c>
      <c r="AH5569" s="85">
        <f>IF(AND(M5569&lt;Variables!$G$6,M5569&gt;Variables!$G$5),0,1)</f>
        <v>1</v>
      </c>
      <c r="AI5569" s="85">
        <f t="shared" si="566"/>
        <v>0</v>
      </c>
      <c r="AJ5569" s="85">
        <f>IF(I5569&gt;Variables!$G$7,0,1)</f>
        <v>1</v>
      </c>
      <c r="AK5569" s="85">
        <f>IF(F5569&gt;Variables!$G$8,0,1)</f>
        <v>0</v>
      </c>
      <c r="AL5569" s="85">
        <f>IF(G5569&gt;Variables!$G$9,0,1)</f>
        <v>1</v>
      </c>
      <c r="AM5569" s="85">
        <f>IF(AND(K5569&gt;Variables!$G$10,K5569&lt;Variables!$G$11),0,1)</f>
        <v>1</v>
      </c>
      <c r="AN5569" s="103">
        <f>IF(H5569&lt;Variables!$G$13,1,0)</f>
        <v>0</v>
      </c>
      <c r="AO5569" s="101">
        <f>IF(R5569&lt;Variables!$G$12,0,1)</f>
        <v>0</v>
      </c>
      <c r="AP5569" s="86">
        <f t="shared" si="568"/>
        <v>1</v>
      </c>
      <c r="AR5569" s="180">
        <v>0</v>
      </c>
      <c r="AS5569" s="180">
        <v>0</v>
      </c>
      <c r="AT5569" s="180">
        <v>0</v>
      </c>
      <c r="AU5569" s="180">
        <v>1</v>
      </c>
      <c r="BA5569" s="180">
        <v>-0.73</v>
      </c>
    </row>
    <row r="5570" spans="3:53" ht="15" x14ac:dyDescent="0.25">
      <c r="C5570" s="180" t="s">
        <v>960</v>
      </c>
      <c r="D5570" s="180" t="s">
        <v>82</v>
      </c>
      <c r="E5570" s="180">
        <v>7.92</v>
      </c>
      <c r="F5570" s="180">
        <v>9.5399999999999991</v>
      </c>
      <c r="G5570" s="180">
        <v>9.02</v>
      </c>
      <c r="H5570" s="180">
        <v>2330</v>
      </c>
      <c r="I5570" s="180">
        <v>-83.888000000000005</v>
      </c>
      <c r="J5570" s="180" t="s">
        <v>76</v>
      </c>
      <c r="K5570" s="180">
        <v>69.56</v>
      </c>
      <c r="L5570" s="180">
        <v>7.8426699999999983</v>
      </c>
      <c r="M5570" s="180">
        <v>0.92226244378511135</v>
      </c>
      <c r="N5570" s="180">
        <v>7.8136600000000014</v>
      </c>
      <c r="O5570" s="180">
        <v>1.2969594274641929</v>
      </c>
      <c r="P5570" s="180">
        <v>2196000</v>
      </c>
      <c r="Q5570" s="180">
        <v>2722000</v>
      </c>
      <c r="R5570" s="180">
        <v>0.81</v>
      </c>
      <c r="S5570" s="180">
        <v>35.372</v>
      </c>
      <c r="T5570" s="180">
        <v>8.8520000000000003</v>
      </c>
      <c r="U5570" s="180">
        <v>20.485199999999999</v>
      </c>
      <c r="V5570" s="180">
        <f t="shared" si="569"/>
        <v>2.4935648350411252</v>
      </c>
      <c r="AC5570" s="180">
        <v>8.23</v>
      </c>
      <c r="AD5570" s="180">
        <v>7.88</v>
      </c>
      <c r="AH5570" s="85">
        <f>IF(AND(M5570&lt;Variables!$G$6,M5570&gt;Variables!$G$5),0,1)</f>
        <v>1</v>
      </c>
      <c r="AI5570" s="85">
        <f t="shared" si="566"/>
        <v>0</v>
      </c>
      <c r="AJ5570" s="85">
        <f>IF(I5570&gt;Variables!$G$7,0,1)</f>
        <v>1</v>
      </c>
      <c r="AK5570" s="85">
        <f>IF(F5570&gt;Variables!$G$8,0,1)</f>
        <v>0</v>
      </c>
      <c r="AL5570" s="85">
        <f>IF(G5570&gt;Variables!$G$9,0,1)</f>
        <v>1</v>
      </c>
      <c r="AM5570" s="85">
        <f>IF(AND(K5570&gt;Variables!$G$10,K5570&lt;Variables!$G$11),0,1)</f>
        <v>0</v>
      </c>
      <c r="AN5570" s="103">
        <f>IF(H5570&lt;Variables!$G$13,1,0)</f>
        <v>1</v>
      </c>
      <c r="AO5570" s="101">
        <f>IF(R5570&lt;Variables!$G$12,0,1)</f>
        <v>0</v>
      </c>
      <c r="AP5570" s="86">
        <f t="shared" si="568"/>
        <v>0</v>
      </c>
      <c r="AR5570" s="180">
        <v>1</v>
      </c>
      <c r="AS5570" s="180">
        <v>0</v>
      </c>
      <c r="AT5570" s="180">
        <v>0</v>
      </c>
      <c r="AU5570" s="180">
        <v>0</v>
      </c>
      <c r="BA5570" s="180">
        <v>0.94</v>
      </c>
    </row>
    <row r="5571" spans="3:53" ht="15" x14ac:dyDescent="0.25">
      <c r="C5571" s="180" t="s">
        <v>960</v>
      </c>
      <c r="D5571" s="180" t="s">
        <v>744</v>
      </c>
      <c r="E5571" s="180">
        <v>14.95</v>
      </c>
      <c r="F5571" s="180">
        <v>11.19</v>
      </c>
      <c r="G5571" s="180">
        <v>9.31</v>
      </c>
      <c r="H5571" s="180">
        <v>2490</v>
      </c>
      <c r="I5571" s="180">
        <v>-22.161999999999999</v>
      </c>
      <c r="J5571" s="180" t="s">
        <v>78</v>
      </c>
      <c r="K5571" s="180">
        <v>58.19</v>
      </c>
      <c r="L5571" s="180">
        <v>14.826995</v>
      </c>
      <c r="M5571" s="180">
        <v>0.55914903862853005</v>
      </c>
      <c r="N5571" s="180">
        <v>14.67578</v>
      </c>
      <c r="O5571" s="180">
        <v>1.595281477372928</v>
      </c>
      <c r="P5571" s="180">
        <v>10743000</v>
      </c>
      <c r="Q5571" s="180">
        <v>10412000</v>
      </c>
      <c r="R5571" s="180">
        <v>1.03</v>
      </c>
      <c r="S5571" s="180">
        <v>35.372</v>
      </c>
      <c r="T5571" s="180">
        <v>8.8520000000000003</v>
      </c>
      <c r="U5571" s="180">
        <v>20.485199999999999</v>
      </c>
      <c r="V5571" s="180">
        <f t="shared" si="569"/>
        <v>2.4240851293467083</v>
      </c>
      <c r="AC5571" s="180">
        <v>15.8</v>
      </c>
      <c r="AD5571" s="180">
        <v>10.26</v>
      </c>
      <c r="AH5571" s="85">
        <f>IF(AND(M5571&lt;Variables!$G$6,M5571&gt;Variables!$G$5),0,1)</f>
        <v>1</v>
      </c>
      <c r="AI5571" s="85">
        <f t="shared" ref="AI5571:AI5634" si="570">IF(L5571&gt;N5571,0,1)</f>
        <v>0</v>
      </c>
      <c r="AJ5571" s="85">
        <f>IF(I5571&gt;Variables!$G$7,0,1)</f>
        <v>1</v>
      </c>
      <c r="AK5571" s="85">
        <f>IF(F5571&gt;Variables!$G$8,0,1)</f>
        <v>0</v>
      </c>
      <c r="AL5571" s="85">
        <f>IF(G5571&gt;Variables!$G$9,0,1)</f>
        <v>1</v>
      </c>
      <c r="AM5571" s="85">
        <f>IF(AND(K5571&gt;Variables!$G$10,K5571&lt;Variables!$G$11),0,1)</f>
        <v>0</v>
      </c>
      <c r="AN5571" s="103">
        <f>IF(H5571&lt;Variables!$G$13,1,0)</f>
        <v>1</v>
      </c>
      <c r="AO5571" s="101">
        <f>IF(R5571&lt;Variables!$G$12,0,1)</f>
        <v>0</v>
      </c>
      <c r="AP5571" s="86">
        <f t="shared" si="568"/>
        <v>1</v>
      </c>
      <c r="AR5571" s="180">
        <v>1</v>
      </c>
      <c r="AS5571" s="180">
        <v>0</v>
      </c>
      <c r="AT5571" s="180">
        <v>0</v>
      </c>
      <c r="AU5571" s="180">
        <v>0</v>
      </c>
      <c r="BA5571" s="180">
        <v>0.99</v>
      </c>
    </row>
    <row r="5572" spans="3:53" ht="15" x14ac:dyDescent="0.25">
      <c r="C5572" s="180" t="s">
        <v>960</v>
      </c>
      <c r="D5572" s="180" t="s">
        <v>930</v>
      </c>
      <c r="E5572" s="180">
        <v>37.75</v>
      </c>
      <c r="F5572" s="180">
        <v>9.85</v>
      </c>
      <c r="G5572" s="180">
        <v>7.31</v>
      </c>
      <c r="H5572" s="180">
        <v>1570</v>
      </c>
      <c r="I5572" s="180">
        <v>-52.256</v>
      </c>
      <c r="J5572" s="180" t="s">
        <v>78</v>
      </c>
      <c r="K5572" s="180">
        <v>50.08</v>
      </c>
      <c r="L5572" s="180">
        <v>37.499775000000007</v>
      </c>
      <c r="M5572" s="180">
        <v>0.2408681118753189</v>
      </c>
      <c r="N5572" s="180">
        <v>37.691513999999991</v>
      </c>
      <c r="O5572" s="180">
        <v>-0.26906321672297712</v>
      </c>
      <c r="P5572" s="180">
        <v>4311000</v>
      </c>
      <c r="Q5572" s="180">
        <v>2643000</v>
      </c>
      <c r="R5572" s="180">
        <v>1.63</v>
      </c>
      <c r="S5572" s="180">
        <v>35.372</v>
      </c>
      <c r="T5572" s="180">
        <v>8.8520000000000003</v>
      </c>
      <c r="U5572" s="180">
        <v>20.485199999999999</v>
      </c>
      <c r="V5572" s="180">
        <f t="shared" si="569"/>
        <v>2.3615105789226742</v>
      </c>
      <c r="AC5572" s="180">
        <v>40.44</v>
      </c>
      <c r="AD5572" s="180">
        <v>37.5901</v>
      </c>
      <c r="AH5572" s="85">
        <f>IF(AND(M5572&lt;Variables!$G$6,M5572&gt;Variables!$G$5),0,1)</f>
        <v>1</v>
      </c>
      <c r="AI5572" s="85">
        <f t="shared" si="570"/>
        <v>1</v>
      </c>
      <c r="AJ5572" s="85">
        <f>IF(I5572&gt;Variables!$G$7,0,1)</f>
        <v>1</v>
      </c>
      <c r="AK5572" s="85">
        <f>IF(F5572&gt;Variables!$G$8,0,1)</f>
        <v>0</v>
      </c>
      <c r="AL5572" s="85">
        <f>IF(G5572&gt;Variables!$G$9,0,1)</f>
        <v>1</v>
      </c>
      <c r="AM5572" s="85">
        <f>IF(AND(K5572&gt;Variables!$G$10,K5572&lt;Variables!$G$11),0,1)</f>
        <v>0</v>
      </c>
      <c r="AN5572" s="103">
        <f>IF(H5572&lt;Variables!$G$13,1,0)</f>
        <v>1</v>
      </c>
      <c r="AO5572" s="101">
        <f>IF(R5572&lt;Variables!$G$12,0,1)</f>
        <v>0</v>
      </c>
      <c r="AP5572" s="86">
        <f t="shared" si="568"/>
        <v>1</v>
      </c>
      <c r="AR5572" s="180">
        <v>1</v>
      </c>
      <c r="AS5572" s="180">
        <v>0</v>
      </c>
      <c r="AT5572" s="180">
        <v>0</v>
      </c>
      <c r="AU5572" s="180">
        <v>0</v>
      </c>
      <c r="BA5572" s="180">
        <v>2</v>
      </c>
    </row>
    <row r="5573" spans="3:53" ht="15" x14ac:dyDescent="0.25">
      <c r="C5573" s="180" t="s">
        <v>960</v>
      </c>
      <c r="D5573" s="180" t="s">
        <v>934</v>
      </c>
      <c r="E5573" s="180">
        <v>42.47</v>
      </c>
      <c r="F5573" s="180">
        <v>9.84</v>
      </c>
      <c r="G5573" s="180">
        <v>9.4600000000000009</v>
      </c>
      <c r="H5573" s="180">
        <v>7970</v>
      </c>
      <c r="I5573" s="180">
        <v>4.7E-2</v>
      </c>
      <c r="J5573" s="180" t="s">
        <v>78</v>
      </c>
      <c r="K5573" s="180">
        <v>50.57</v>
      </c>
      <c r="L5573" s="180">
        <v>42.461194999999996</v>
      </c>
      <c r="M5573" s="180">
        <v>-2.636524949427526E-2</v>
      </c>
      <c r="N5573" s="180">
        <v>42.308881999999997</v>
      </c>
      <c r="O5573" s="180">
        <v>0.333542257155379</v>
      </c>
      <c r="P5573" s="180">
        <v>900784</v>
      </c>
      <c r="Q5573" s="180">
        <v>1791000</v>
      </c>
      <c r="R5573" s="180">
        <v>0.5</v>
      </c>
      <c r="S5573" s="180">
        <v>35.372</v>
      </c>
      <c r="T5573" s="180">
        <v>8.8520000000000003</v>
      </c>
      <c r="U5573" s="180">
        <v>20.485199999999999</v>
      </c>
      <c r="V5573" s="180">
        <f t="shared" si="569"/>
        <v>2.3736340979059585</v>
      </c>
      <c r="AC5573" s="180">
        <v>45.75</v>
      </c>
      <c r="AD5573" s="180">
        <v>42.35</v>
      </c>
      <c r="AH5573" s="85">
        <f>IF(AND(M5573&lt;Variables!$G$6,M5573&gt;Variables!$G$5),0,1)</f>
        <v>1</v>
      </c>
      <c r="AI5573" s="85">
        <f t="shared" si="570"/>
        <v>0</v>
      </c>
      <c r="AJ5573" s="85">
        <f>IF(I5573&gt;Variables!$G$7,0,1)</f>
        <v>0</v>
      </c>
      <c r="AK5573" s="85">
        <f>IF(F5573&gt;Variables!$G$8,0,1)</f>
        <v>0</v>
      </c>
      <c r="AL5573" s="85">
        <f>IF(G5573&gt;Variables!$G$9,0,1)</f>
        <v>1</v>
      </c>
      <c r="AM5573" s="85">
        <f>IF(AND(K5573&gt;Variables!$G$10,K5573&lt;Variables!$G$11),0,1)</f>
        <v>0</v>
      </c>
      <c r="AN5573" s="103">
        <f>IF(H5573&lt;Variables!$G$13,1,0)</f>
        <v>0</v>
      </c>
      <c r="AO5573" s="101">
        <f>IF(R5573&lt;Variables!$G$12,0,1)</f>
        <v>0</v>
      </c>
      <c r="AP5573" s="86">
        <f t="shared" si="568"/>
        <v>1</v>
      </c>
      <c r="AR5573" s="180">
        <v>1</v>
      </c>
      <c r="AS5573" s="180">
        <v>0</v>
      </c>
      <c r="AT5573" s="180">
        <v>0</v>
      </c>
      <c r="AU5573" s="180">
        <v>0</v>
      </c>
      <c r="BA5573" s="180">
        <v>1.61</v>
      </c>
    </row>
    <row r="5574" spans="3:53" ht="15" x14ac:dyDescent="0.25">
      <c r="C5574" s="180" t="s">
        <v>960</v>
      </c>
      <c r="D5574" s="180" t="s">
        <v>933</v>
      </c>
      <c r="E5574" s="180">
        <v>36.18</v>
      </c>
      <c r="F5574" s="180">
        <v>9.65</v>
      </c>
      <c r="G5574" s="180">
        <v>8.18</v>
      </c>
      <c r="H5574" s="180">
        <v>5580</v>
      </c>
      <c r="I5574" s="180">
        <v>-48.994</v>
      </c>
      <c r="J5574" s="180" t="s">
        <v>78</v>
      </c>
      <c r="K5574" s="180">
        <v>50.3</v>
      </c>
      <c r="L5574" s="180">
        <v>36.188863157894737</v>
      </c>
      <c r="M5574" s="180">
        <v>-1.067499102662171E-2</v>
      </c>
      <c r="N5574" s="180">
        <v>36.160071428571428</v>
      </c>
      <c r="O5574" s="180">
        <v>6.8939497196008698E-2</v>
      </c>
      <c r="P5574" s="180">
        <v>5289000</v>
      </c>
      <c r="Q5574" s="180">
        <v>5093000</v>
      </c>
      <c r="R5574" s="180">
        <v>1.04</v>
      </c>
      <c r="S5574" s="180">
        <v>35.372</v>
      </c>
      <c r="T5574" s="180">
        <v>8.8520000000000003</v>
      </c>
      <c r="U5574" s="180">
        <v>20.485199999999999</v>
      </c>
      <c r="V5574" s="180">
        <f t="shared" si="569"/>
        <v>2.3703947985789178</v>
      </c>
      <c r="AC5574" s="180">
        <v>36.700000000000003</v>
      </c>
      <c r="AD5574" s="180">
        <v>34.83</v>
      </c>
      <c r="AH5574" s="85">
        <f>IF(AND(M5574&lt;Variables!$G$6,M5574&gt;Variables!$G$5),0,1)</f>
        <v>1</v>
      </c>
      <c r="AI5574" s="85">
        <f t="shared" si="570"/>
        <v>0</v>
      </c>
      <c r="AJ5574" s="85">
        <f>IF(I5574&gt;Variables!$G$7,0,1)</f>
        <v>1</v>
      </c>
      <c r="AK5574" s="85">
        <f>IF(F5574&gt;Variables!$G$8,0,1)</f>
        <v>0</v>
      </c>
      <c r="AL5574" s="85">
        <f>IF(G5574&gt;Variables!$G$9,0,1)</f>
        <v>1</v>
      </c>
      <c r="AM5574" s="85">
        <f>IF(AND(K5574&gt;Variables!$G$10,K5574&lt;Variables!$G$11),0,1)</f>
        <v>0</v>
      </c>
      <c r="AN5574" s="103">
        <f>IF(H5574&lt;Variables!$G$13,1,0)</f>
        <v>0</v>
      </c>
      <c r="AO5574" s="101">
        <f>IF(R5574&lt;Variables!$G$12,0,1)</f>
        <v>0</v>
      </c>
      <c r="AP5574" s="86">
        <f t="shared" si="568"/>
        <v>1</v>
      </c>
      <c r="AR5574" s="180">
        <v>1</v>
      </c>
      <c r="AS5574" s="180">
        <v>0</v>
      </c>
      <c r="AT5574" s="180">
        <v>0</v>
      </c>
      <c r="AU5574" s="180">
        <v>0</v>
      </c>
      <c r="BA5574" s="180">
        <v>1.05</v>
      </c>
    </row>
    <row r="5575" spans="3:53" ht="15" x14ac:dyDescent="0.25">
      <c r="C5575" s="180" t="s">
        <v>960</v>
      </c>
      <c r="D5575" s="180" t="s">
        <v>188</v>
      </c>
      <c r="E5575" s="180">
        <v>8.49</v>
      </c>
      <c r="F5575" s="180">
        <v>9.01</v>
      </c>
      <c r="G5575" s="180">
        <v>7.22</v>
      </c>
      <c r="H5575" s="180">
        <v>4800</v>
      </c>
      <c r="I5575" s="180">
        <v>-85.897999999999996</v>
      </c>
      <c r="J5575" s="180" t="s">
        <v>78</v>
      </c>
      <c r="K5575" s="180">
        <v>62.48</v>
      </c>
      <c r="L5575" s="180">
        <v>8.4069199999999995</v>
      </c>
      <c r="M5575" s="180">
        <v>0.75033424845247887</v>
      </c>
      <c r="N5575" s="180">
        <v>8.363923999999999</v>
      </c>
      <c r="O5575" s="180">
        <v>1.2682563830087601</v>
      </c>
      <c r="P5575" s="180">
        <v>26031000</v>
      </c>
      <c r="Q5575" s="180">
        <v>9582000</v>
      </c>
      <c r="R5575" s="180">
        <v>2.72</v>
      </c>
      <c r="S5575" s="180">
        <v>35.372</v>
      </c>
      <c r="T5575" s="180">
        <v>8.8520000000000003</v>
      </c>
      <c r="U5575" s="180">
        <v>20.485199999999999</v>
      </c>
      <c r="V5575" s="180">
        <f t="shared" si="569"/>
        <v>2.4497403824772914</v>
      </c>
      <c r="AC5575" s="180">
        <v>12.2</v>
      </c>
      <c r="AD5575" s="180">
        <v>8.4499999999999993</v>
      </c>
      <c r="AH5575" s="85">
        <f>IF(AND(M5575&lt;Variables!$G$6,M5575&gt;Variables!$G$5),0,1)</f>
        <v>1</v>
      </c>
      <c r="AI5575" s="85">
        <f t="shared" si="570"/>
        <v>0</v>
      </c>
      <c r="AJ5575" s="85">
        <f>IF(I5575&gt;Variables!$G$7,0,1)</f>
        <v>1</v>
      </c>
      <c r="AK5575" s="85">
        <f>IF(F5575&gt;Variables!$G$8,0,1)</f>
        <v>0</v>
      </c>
      <c r="AL5575" s="85">
        <f>IF(G5575&gt;Variables!$G$9,0,1)</f>
        <v>1</v>
      </c>
      <c r="AM5575" s="85">
        <f>IF(AND(K5575&gt;Variables!$G$10,K5575&lt;Variables!$G$11),0,1)</f>
        <v>0</v>
      </c>
      <c r="AN5575" s="103">
        <f>IF(H5575&lt;Variables!$G$13,1,0)</f>
        <v>0</v>
      </c>
      <c r="AO5575" s="101">
        <f>IF(R5575&lt;Variables!$G$12,0,1)</f>
        <v>1</v>
      </c>
      <c r="AP5575" s="86">
        <f t="shared" si="568"/>
        <v>1</v>
      </c>
      <c r="AR5575" s="180">
        <v>1</v>
      </c>
      <c r="AS5575" s="180">
        <v>0</v>
      </c>
      <c r="AT5575" s="180">
        <v>0</v>
      </c>
      <c r="AU5575" s="180">
        <v>0</v>
      </c>
      <c r="BA5575" s="180">
        <v>2</v>
      </c>
    </row>
    <row r="5576" spans="3:53" ht="15" x14ac:dyDescent="0.25">
      <c r="C5576" s="177" t="s">
        <v>960</v>
      </c>
      <c r="D5576" s="177" t="s">
        <v>614</v>
      </c>
      <c r="E5576" s="177">
        <v>10.59</v>
      </c>
      <c r="F5576" s="177">
        <v>8.16</v>
      </c>
      <c r="G5576" s="177">
        <v>5.46</v>
      </c>
      <c r="H5576" s="177">
        <v>2500</v>
      </c>
      <c r="I5576" s="177">
        <v>-50.46</v>
      </c>
      <c r="J5576" s="177" t="s">
        <v>78</v>
      </c>
      <c r="K5576" s="177">
        <v>65.16</v>
      </c>
      <c r="L5576" s="177">
        <v>10.49973</v>
      </c>
      <c r="M5576" s="177">
        <v>1.2406985703442359</v>
      </c>
      <c r="N5576" s="177">
        <v>10.456606000000001</v>
      </c>
      <c r="O5576" s="177">
        <v>1.6582244755133919</v>
      </c>
      <c r="P5576" s="177">
        <v>4481000</v>
      </c>
      <c r="Q5576" s="177">
        <v>3620000</v>
      </c>
      <c r="R5576" s="177">
        <v>1.24</v>
      </c>
      <c r="S5576" s="177">
        <v>35.372</v>
      </c>
      <c r="T5576" s="177">
        <v>8.8520000000000003</v>
      </c>
      <c r="U5576" s="177">
        <v>20.485199999999999</v>
      </c>
      <c r="V5576" s="177">
        <f t="shared" si="569"/>
        <v>2.4374790731083529</v>
      </c>
      <c r="AC5576" s="178">
        <v>11.42</v>
      </c>
      <c r="AD5576" s="178">
        <v>10.34</v>
      </c>
      <c r="AH5576" s="85">
        <f>IF(AND(M5576&lt;Variables!$G$6,M5576&gt;Variables!$G$5),0,1)</f>
        <v>1</v>
      </c>
      <c r="AI5576" s="85">
        <f t="shared" si="570"/>
        <v>0</v>
      </c>
      <c r="AJ5576" s="85">
        <f>IF(I5576&gt;Variables!$G$7,0,1)</f>
        <v>1</v>
      </c>
      <c r="AK5576" s="85">
        <f>IF(F5576&gt;Variables!$G$8,0,1)</f>
        <v>1</v>
      </c>
      <c r="AL5576" s="85">
        <f>IF(G5576&gt;Variables!$G$9,0,1)</f>
        <v>1</v>
      </c>
      <c r="AM5576" s="85">
        <f>IF(AND(K5576&gt;Variables!$G$10,K5576&lt;Variables!$G$11),0,1)</f>
        <v>0</v>
      </c>
      <c r="AN5576" s="103">
        <f>IF(H5576&lt;Variables!$G$13,1,0)</f>
        <v>0</v>
      </c>
      <c r="AO5576" s="101">
        <f>IF(R5576&lt;Variables!$G$12,0,1)</f>
        <v>0</v>
      </c>
      <c r="AP5576" s="86">
        <f t="shared" si="568"/>
        <v>1</v>
      </c>
      <c r="AR5576" s="179">
        <v>0</v>
      </c>
      <c r="AS5576" s="179">
        <v>1</v>
      </c>
      <c r="AT5576" s="179">
        <v>0</v>
      </c>
      <c r="AU5576" s="179">
        <v>0</v>
      </c>
      <c r="BA5576" s="180">
        <v>0.28999999999999998</v>
      </c>
    </row>
    <row r="5577" spans="3:53" ht="15" x14ac:dyDescent="0.25">
      <c r="C5577" s="180" t="s">
        <v>960</v>
      </c>
      <c r="D5577" s="180" t="s">
        <v>926</v>
      </c>
      <c r="E5577" s="180">
        <v>21.18</v>
      </c>
      <c r="F5577" s="180">
        <v>7.98</v>
      </c>
      <c r="G5577" s="180">
        <v>-3.81</v>
      </c>
      <c r="H5577" s="180">
        <v>3200</v>
      </c>
      <c r="I5577" s="180">
        <v>-42.188000000000002</v>
      </c>
      <c r="J5577" s="180" t="s">
        <v>78</v>
      </c>
      <c r="K5577" s="180">
        <v>62.54</v>
      </c>
      <c r="L5577" s="180">
        <v>21.01887</v>
      </c>
      <c r="M5577" s="180">
        <v>0.76659687223908801</v>
      </c>
      <c r="N5577" s="180">
        <v>21.031752000000001</v>
      </c>
      <c r="O5577" s="180">
        <v>0.7048770829933656</v>
      </c>
      <c r="P5577" s="180">
        <v>2979000</v>
      </c>
      <c r="Q5577" s="180">
        <v>1541000</v>
      </c>
      <c r="R5577" s="180">
        <v>1.93</v>
      </c>
      <c r="S5577" s="180">
        <v>35.372</v>
      </c>
      <c r="T5577" s="180">
        <v>8.8520000000000003</v>
      </c>
      <c r="U5577" s="180">
        <v>20.485199999999999</v>
      </c>
      <c r="V5577" s="180">
        <f t="shared" si="569"/>
        <v>2.4492201769632715</v>
      </c>
      <c r="AC5577" s="180">
        <v>21.84</v>
      </c>
      <c r="AD5577" s="180">
        <v>21.12</v>
      </c>
      <c r="AH5577" s="85">
        <f>IF(AND(M5577&lt;Variables!$G$6,M5577&gt;Variables!$G$5),0,1)</f>
        <v>1</v>
      </c>
      <c r="AI5577" s="85">
        <f t="shared" si="570"/>
        <v>1</v>
      </c>
      <c r="AJ5577" s="85">
        <f>IF(I5577&gt;Variables!$G$7,0,1)</f>
        <v>1</v>
      </c>
      <c r="AK5577" s="85">
        <f>IF(F5577&gt;Variables!$G$8,0,1)</f>
        <v>1</v>
      </c>
      <c r="AL5577" s="85">
        <f>IF(G5577&gt;Variables!$G$9,0,1)</f>
        <v>1</v>
      </c>
      <c r="AM5577" s="85">
        <f>IF(AND(K5577&gt;Variables!$G$10,K5577&lt;Variables!$G$11),0,1)</f>
        <v>0</v>
      </c>
      <c r="AN5577" s="103">
        <f>IF(H5577&lt;Variables!$G$13,1,0)</f>
        <v>0</v>
      </c>
      <c r="AO5577" s="101">
        <f>IF(R5577&lt;Variables!$G$12,0,1)</f>
        <v>0</v>
      </c>
      <c r="AP5577" s="86">
        <f t="shared" si="568"/>
        <v>1</v>
      </c>
      <c r="AR5577" s="180">
        <v>0</v>
      </c>
      <c r="AS5577" s="180">
        <v>1</v>
      </c>
      <c r="AT5577" s="180">
        <v>0</v>
      </c>
      <c r="AU5577" s="180">
        <v>0</v>
      </c>
      <c r="BA5577" s="180">
        <v>1.44</v>
      </c>
    </row>
    <row r="5578" spans="3:53" ht="15" x14ac:dyDescent="0.25">
      <c r="C5578" s="180" t="s">
        <v>960</v>
      </c>
      <c r="D5578" s="180" t="s">
        <v>958</v>
      </c>
      <c r="E5578" s="180">
        <v>15.93</v>
      </c>
      <c r="F5578" s="180">
        <v>7.54</v>
      </c>
      <c r="G5578" s="180">
        <v>6.35</v>
      </c>
      <c r="H5578" s="180">
        <v>3530</v>
      </c>
      <c r="I5578" s="180">
        <v>-77.546000000000006</v>
      </c>
      <c r="J5578" s="180" t="s">
        <v>78</v>
      </c>
      <c r="K5578" s="180">
        <v>71.180000000000007</v>
      </c>
      <c r="L5578" s="180">
        <v>15.729990000000001</v>
      </c>
      <c r="M5578" s="180">
        <v>1.0808017042604801</v>
      </c>
      <c r="N5578" s="180">
        <v>15.627316</v>
      </c>
      <c r="O5578" s="180">
        <v>1.744918961131916</v>
      </c>
      <c r="P5578" s="180">
        <v>3683000</v>
      </c>
      <c r="Q5578" s="180">
        <v>2937000</v>
      </c>
      <c r="R5578" s="180">
        <v>1.25</v>
      </c>
      <c r="S5578" s="180">
        <v>35.372</v>
      </c>
      <c r="T5578" s="180">
        <v>8.8520000000000003</v>
      </c>
      <c r="U5578" s="180">
        <v>20.485199999999999</v>
      </c>
      <c r="V5578" s="180">
        <f t="shared" si="569"/>
        <v>2.4922136499712955</v>
      </c>
      <c r="AC5578" s="180">
        <v>16.405000000000001</v>
      </c>
      <c r="AD5578" s="180">
        <v>15.88</v>
      </c>
      <c r="AH5578" s="85">
        <f>IF(AND(M5578&lt;Variables!$G$6,M5578&gt;Variables!$G$5),0,1)</f>
        <v>1</v>
      </c>
      <c r="AI5578" s="85">
        <f t="shared" si="570"/>
        <v>0</v>
      </c>
      <c r="AJ5578" s="85">
        <f>IF(I5578&gt;Variables!$G$7,0,1)</f>
        <v>1</v>
      </c>
      <c r="AK5578" s="85">
        <f>IF(F5578&gt;Variables!$G$8,0,1)</f>
        <v>1</v>
      </c>
      <c r="AL5578" s="85">
        <f>IF(G5578&gt;Variables!$G$9,0,1)</f>
        <v>1</v>
      </c>
      <c r="AM5578" s="85">
        <f>IF(AND(K5578&gt;Variables!$G$10,K5578&lt;Variables!$G$11),0,1)</f>
        <v>0</v>
      </c>
      <c r="AN5578" s="103">
        <f>IF(H5578&lt;Variables!$G$13,1,0)</f>
        <v>0</v>
      </c>
      <c r="AO5578" s="101">
        <f>IF(R5578&lt;Variables!$G$12,0,1)</f>
        <v>0</v>
      </c>
      <c r="AP5578" s="86">
        <f t="shared" si="568"/>
        <v>1</v>
      </c>
      <c r="AR5578" s="180">
        <v>0</v>
      </c>
      <c r="AS5578" s="180">
        <v>1</v>
      </c>
      <c r="AT5578" s="180">
        <v>0</v>
      </c>
      <c r="AU5578" s="180">
        <v>0</v>
      </c>
      <c r="BA5578" s="180">
        <v>1.34</v>
      </c>
    </row>
    <row r="5579" spans="3:53" ht="15" x14ac:dyDescent="0.25">
      <c r="C5579" s="180" t="s">
        <v>960</v>
      </c>
      <c r="D5579" s="180" t="s">
        <v>945</v>
      </c>
      <c r="E5579" s="180">
        <v>39.130000000000003</v>
      </c>
      <c r="F5579" s="180">
        <v>7</v>
      </c>
      <c r="G5579" s="180">
        <v>5.67</v>
      </c>
      <c r="H5579" s="180">
        <v>5230</v>
      </c>
      <c r="I5579" s="180">
        <v>-62.09</v>
      </c>
      <c r="J5579" s="180" t="s">
        <v>78</v>
      </c>
      <c r="K5579" s="180">
        <v>51.39</v>
      </c>
      <c r="L5579" s="180">
        <v>39.025505000000003</v>
      </c>
      <c r="M5579" s="180">
        <v>0.2165122526921737</v>
      </c>
      <c r="N5579" s="180">
        <v>39.240464000000003</v>
      </c>
      <c r="O5579" s="180">
        <v>-0.33247313283554297</v>
      </c>
      <c r="P5579" s="180">
        <v>1343000</v>
      </c>
      <c r="Q5579" s="180">
        <v>1792000</v>
      </c>
      <c r="R5579" s="180">
        <v>0.75</v>
      </c>
      <c r="S5579" s="180">
        <v>35.372</v>
      </c>
      <c r="T5579" s="180">
        <v>8.8520000000000003</v>
      </c>
      <c r="U5579" s="180">
        <v>20.485199999999999</v>
      </c>
      <c r="V5579" s="180">
        <f t="shared" si="569"/>
        <v>2.3749019319637763</v>
      </c>
      <c r="AC5579" s="180">
        <v>41.41</v>
      </c>
      <c r="AD5579" s="180">
        <v>39.06</v>
      </c>
      <c r="AH5579" s="85">
        <f>IF(AND(M5579&lt;Variables!$G$6,M5579&gt;Variables!$G$5),0,1)</f>
        <v>1</v>
      </c>
      <c r="AI5579" s="85">
        <f t="shared" si="570"/>
        <v>1</v>
      </c>
      <c r="AJ5579" s="85">
        <f>IF(I5579&gt;Variables!$G$7,0,1)</f>
        <v>1</v>
      </c>
      <c r="AK5579" s="85">
        <f>IF(F5579&gt;Variables!$G$8,0,1)</f>
        <v>1</v>
      </c>
      <c r="AL5579" s="85">
        <f>IF(G5579&gt;Variables!$G$9,0,1)</f>
        <v>1</v>
      </c>
      <c r="AM5579" s="85">
        <f>IF(AND(K5579&gt;Variables!$G$10,K5579&lt;Variables!$G$11),0,1)</f>
        <v>0</v>
      </c>
      <c r="AN5579" s="103">
        <f>IF(H5579&lt;Variables!$G$13,1,0)</f>
        <v>0</v>
      </c>
      <c r="AO5579" s="101">
        <f>IF(R5579&lt;Variables!$G$12,0,1)</f>
        <v>0</v>
      </c>
      <c r="AP5579" s="86">
        <f t="shared" si="568"/>
        <v>1</v>
      </c>
      <c r="AR5579" s="180">
        <v>1</v>
      </c>
      <c r="AS5579" s="180">
        <v>0</v>
      </c>
      <c r="AT5579" s="180">
        <v>0</v>
      </c>
      <c r="AU5579" s="180">
        <v>0</v>
      </c>
      <c r="BA5579" s="180">
        <v>1.54</v>
      </c>
    </row>
    <row r="5580" spans="3:53" ht="15" x14ac:dyDescent="0.25">
      <c r="C5580" s="180" t="s">
        <v>960</v>
      </c>
      <c r="D5580" s="180" t="s">
        <v>226</v>
      </c>
      <c r="E5580" s="180">
        <v>4.29</v>
      </c>
      <c r="F5580" s="180">
        <v>23.3</v>
      </c>
      <c r="G5580" s="180">
        <v>21.23</v>
      </c>
      <c r="H5580" s="180">
        <v>76.45</v>
      </c>
      <c r="I5580" s="180">
        <v>588.54399999999998</v>
      </c>
      <c r="J5580" s="180" t="s">
        <v>76</v>
      </c>
      <c r="K5580" s="180">
        <v>50</v>
      </c>
      <c r="L5580" s="180">
        <v>4.2778700000000001</v>
      </c>
      <c r="M5580" s="180">
        <v>-0.24708558231083261</v>
      </c>
      <c r="N5580" s="180">
        <v>4.2618460000000002</v>
      </c>
      <c r="O5580" s="180">
        <v>0.12797271417126299</v>
      </c>
      <c r="P5580" s="180">
        <v>14340000</v>
      </c>
      <c r="Q5580" s="180">
        <v>34730000</v>
      </c>
      <c r="R5580" s="180">
        <v>0.41</v>
      </c>
      <c r="S5580" s="180">
        <v>35.372</v>
      </c>
      <c r="T5580" s="180">
        <v>8.8520000000000003</v>
      </c>
      <c r="U5580" s="180">
        <v>20.485199999999999</v>
      </c>
      <c r="V5580" s="180">
        <f t="shared" si="569"/>
        <v>2.3734242251400817</v>
      </c>
      <c r="AC5580" s="180">
        <v>4.63</v>
      </c>
      <c r="AD5580" s="180">
        <v>3.95</v>
      </c>
      <c r="AH5580" s="85">
        <f>IF(AND(M5580&lt;Variables!$G$6,M5580&gt;Variables!$G$5),0,1)</f>
        <v>1</v>
      </c>
      <c r="AI5580" s="85">
        <f t="shared" si="570"/>
        <v>0</v>
      </c>
      <c r="AJ5580" s="85">
        <f>IF(I5580&gt;Variables!$G$7,0,1)</f>
        <v>0</v>
      </c>
      <c r="AK5580" s="85">
        <f>IF(F5580&gt;Variables!$G$8,0,1)</f>
        <v>0</v>
      </c>
      <c r="AL5580" s="85">
        <f>IF(G5580&gt;Variables!$G$9,0,1)</f>
        <v>0</v>
      </c>
      <c r="AM5580" s="85">
        <f>IF(AND(K5580&gt;Variables!$G$10,K5580&lt;Variables!$G$11),0,1)</f>
        <v>1</v>
      </c>
      <c r="AN5580" s="103">
        <f>IF(H5580&lt;Variables!$G$13,1,0)</f>
        <v>1</v>
      </c>
      <c r="AO5580" s="101">
        <f>IF(R5580&lt;Variables!$G$12,0,1)</f>
        <v>0</v>
      </c>
      <c r="AP5580" s="86">
        <f t="shared" si="568"/>
        <v>0</v>
      </c>
      <c r="AR5580" s="180">
        <v>1</v>
      </c>
      <c r="AS5580" s="180">
        <v>0</v>
      </c>
      <c r="AT5580" s="180">
        <v>0</v>
      </c>
      <c r="AU5580" s="180">
        <v>0</v>
      </c>
      <c r="BA5580" s="180">
        <v>2</v>
      </c>
    </row>
    <row r="5581" spans="3:53" ht="15" x14ac:dyDescent="0.25">
      <c r="C5581" s="180" t="s">
        <v>960</v>
      </c>
      <c r="D5581" s="180" t="s">
        <v>959</v>
      </c>
      <c r="E5581" s="180">
        <v>16.41</v>
      </c>
      <c r="F5581" s="180">
        <v>54.26</v>
      </c>
      <c r="G5581" s="180">
        <v>-6.3</v>
      </c>
      <c r="H5581" s="180">
        <v>-99999</v>
      </c>
      <c r="I5581" s="180">
        <v>-99999</v>
      </c>
      <c r="J5581" s="180" t="s">
        <v>78</v>
      </c>
      <c r="K5581" s="180">
        <v>-99999</v>
      </c>
      <c r="L5581" s="180">
        <v>16.71041666666666</v>
      </c>
      <c r="M5581" s="180">
        <v>-9.5516269791796358</v>
      </c>
      <c r="N5581" s="180">
        <v>16.857500000000002</v>
      </c>
      <c r="O5581" s="180">
        <v>-10.340797864452011</v>
      </c>
      <c r="P5581" s="180">
        <v>103210</v>
      </c>
      <c r="Q5581" s="180"/>
      <c r="R5581" s="180"/>
      <c r="S5581" s="180">
        <v>35.372</v>
      </c>
      <c r="T5581" s="180">
        <v>8.8520000000000003</v>
      </c>
      <c r="U5581" s="180">
        <v>20.485199999999999</v>
      </c>
      <c r="V5581" s="180"/>
      <c r="AC5581" s="180">
        <v>19.649899999999999</v>
      </c>
      <c r="AD5581" s="180">
        <v>14.860099999999999</v>
      </c>
      <c r="AH5581" s="85">
        <f>IF(AND(M5581&lt;Variables!$G$6,M5581&gt;Variables!$G$5),0,1)</f>
        <v>1</v>
      </c>
      <c r="AI5581" s="85">
        <f t="shared" si="570"/>
        <v>1</v>
      </c>
      <c r="AJ5581" s="85">
        <f>IF(I5581&gt;Variables!$G$7,0,1)</f>
        <v>1</v>
      </c>
      <c r="AK5581" s="85">
        <f>IF(F5581&gt;Variables!$G$8,0,1)</f>
        <v>0</v>
      </c>
      <c r="AL5581" s="85">
        <f>IF(G5581&gt;Variables!$G$9,0,1)</f>
        <v>1</v>
      </c>
      <c r="AM5581" s="85">
        <f>IF(AND(K5581&gt;Variables!$G$10,K5581&lt;Variables!$G$11),0,1)</f>
        <v>1</v>
      </c>
      <c r="AN5581" s="103">
        <f>IF(H5581&lt;Variables!$G$13,1,0)</f>
        <v>1</v>
      </c>
      <c r="AO5581" s="101">
        <f>IF(R5581&lt;Variables!$G$12,0,1)</f>
        <v>0</v>
      </c>
      <c r="AP5581" s="86">
        <f t="shared" si="568"/>
        <v>1</v>
      </c>
      <c r="AR5581" s="180">
        <v>0</v>
      </c>
      <c r="AS5581" s="180">
        <v>0</v>
      </c>
      <c r="AT5581" s="180">
        <v>1</v>
      </c>
      <c r="AU5581" s="180">
        <v>0</v>
      </c>
      <c r="BA5581" s="180">
        <v>-2.25</v>
      </c>
    </row>
    <row r="5582" spans="3:53" ht="15" x14ac:dyDescent="0.25">
      <c r="C5582" s="180" t="s">
        <v>960</v>
      </c>
      <c r="D5582" s="180" t="s">
        <v>754</v>
      </c>
      <c r="E5582" s="180">
        <v>21.78</v>
      </c>
      <c r="F5582" s="180">
        <v>9.9499999999999993</v>
      </c>
      <c r="G5582" s="180">
        <v>10.23</v>
      </c>
      <c r="H5582" s="180">
        <v>2750</v>
      </c>
      <c r="I5582" s="180">
        <v>6586.0339999999997</v>
      </c>
      <c r="J5582" s="180" t="s">
        <v>78</v>
      </c>
      <c r="K5582" s="180">
        <v>73.42</v>
      </c>
      <c r="L5582" s="180">
        <v>21.55113529411765</v>
      </c>
      <c r="M5582" s="180">
        <v>1.525973928492371</v>
      </c>
      <c r="N5582" s="180">
        <v>21.14168947368421</v>
      </c>
      <c r="O5582" s="180">
        <v>3.4922021120156632</v>
      </c>
      <c r="P5582" s="180">
        <v>101246</v>
      </c>
      <c r="Q5582" s="180">
        <v>824054</v>
      </c>
      <c r="R5582" s="180">
        <v>0.12</v>
      </c>
      <c r="S5582" s="180">
        <v>35.372</v>
      </c>
      <c r="T5582" s="180">
        <v>8.8520000000000003</v>
      </c>
      <c r="U5582" s="180">
        <v>20.485199999999999</v>
      </c>
      <c r="V5582" s="180">
        <f>1.849 + (0.01036 * K5582) + (0.1184 * M5582) - (0.002888 * K5582 * M5582)</f>
        <v>2.4667436402967171</v>
      </c>
      <c r="AC5582" s="180">
        <v>21.84</v>
      </c>
      <c r="AD5582" s="180">
        <v>20.55</v>
      </c>
      <c r="AH5582" s="85">
        <f>IF(AND(M5582&lt;Variables!$G$6,M5582&gt;Variables!$G$5),0,1)</f>
        <v>1</v>
      </c>
      <c r="AI5582" s="85">
        <f t="shared" si="570"/>
        <v>0</v>
      </c>
      <c r="AJ5582" s="85">
        <f>IF(I5582&gt;Variables!$G$7,0,1)</f>
        <v>0</v>
      </c>
      <c r="AK5582" s="85">
        <f>IF(F5582&gt;Variables!$G$8,0,1)</f>
        <v>0</v>
      </c>
      <c r="AL5582" s="85">
        <f>IF(G5582&gt;Variables!$G$9,0,1)</f>
        <v>1</v>
      </c>
      <c r="AM5582" s="85">
        <f>IF(AND(K5582&gt;Variables!$G$10,K5582&lt;Variables!$G$11),0,1)</f>
        <v>0</v>
      </c>
      <c r="AN5582" s="103">
        <f>IF(H5582&lt;Variables!$G$13,1,0)</f>
        <v>0</v>
      </c>
      <c r="AO5582" s="101">
        <f>IF(R5582&lt;Variables!$G$12,0,1)</f>
        <v>0</v>
      </c>
      <c r="AP5582" s="86">
        <f t="shared" si="568"/>
        <v>1</v>
      </c>
      <c r="AR5582" s="180">
        <v>0</v>
      </c>
      <c r="AS5582" s="180">
        <v>0</v>
      </c>
      <c r="AT5582" s="180">
        <v>1</v>
      </c>
      <c r="AU5582" s="180">
        <v>0</v>
      </c>
      <c r="BA5582" s="180">
        <v>-2.25</v>
      </c>
    </row>
    <row r="5583" spans="3:53" ht="15" x14ac:dyDescent="0.25">
      <c r="C5583" s="180" t="s">
        <v>960</v>
      </c>
      <c r="D5583" s="180" t="s">
        <v>251</v>
      </c>
      <c r="E5583" s="180">
        <v>19.05</v>
      </c>
      <c r="F5583" s="180">
        <v>58.98</v>
      </c>
      <c r="G5583" s="180">
        <v>13.92</v>
      </c>
      <c r="H5583" s="180">
        <v>4830</v>
      </c>
      <c r="I5583" s="180">
        <v>0.28100000000000003</v>
      </c>
      <c r="J5583" s="180" t="s">
        <v>78</v>
      </c>
      <c r="K5583" s="180">
        <v>53.04</v>
      </c>
      <c r="L5583" s="180">
        <v>18.924085000000002</v>
      </c>
      <c r="M5583" s="180">
        <v>0.14328301738233809</v>
      </c>
      <c r="N5583" s="180">
        <v>18.522276000000002</v>
      </c>
      <c r="O5583" s="180">
        <v>2.315719731203671</v>
      </c>
      <c r="P5583" s="180">
        <v>423233000</v>
      </c>
      <c r="Q5583" s="180">
        <v>24401000</v>
      </c>
      <c r="R5583" s="180">
        <v>17.34</v>
      </c>
      <c r="S5583" s="180">
        <v>35.372</v>
      </c>
      <c r="T5583" s="180">
        <v>8.8520000000000003</v>
      </c>
      <c r="U5583" s="180">
        <v>20.485199999999999</v>
      </c>
      <c r="V5583" s="180">
        <f>1.849 + (0.01036 * K5583) + (0.1184 * M5583) - (0.002888 * K5583 * M5583)</f>
        <v>2.3935110854312902</v>
      </c>
      <c r="AC5583" s="180">
        <v>22.85</v>
      </c>
      <c r="AD5583" s="180">
        <v>18.850000000000001</v>
      </c>
      <c r="AH5583" s="85">
        <f>IF(AND(M5583&lt;Variables!$G$6,M5583&gt;Variables!$G$5),0,1)</f>
        <v>1</v>
      </c>
      <c r="AI5583" s="85">
        <f t="shared" si="570"/>
        <v>0</v>
      </c>
      <c r="AJ5583" s="85">
        <f>IF(I5583&gt;Variables!$G$7,0,1)</f>
        <v>0</v>
      </c>
      <c r="AK5583" s="85">
        <f>IF(F5583&gt;Variables!$G$8,0,1)</f>
        <v>0</v>
      </c>
      <c r="AL5583" s="85">
        <f>IF(G5583&gt;Variables!$G$9,0,1)</f>
        <v>0</v>
      </c>
      <c r="AM5583" s="85">
        <f>IF(AND(K5583&gt;Variables!$G$10,K5583&lt;Variables!$G$11),0,1)</f>
        <v>0</v>
      </c>
      <c r="AN5583" s="103">
        <f>IF(H5583&lt;Variables!$G$13,1,0)</f>
        <v>0</v>
      </c>
      <c r="AO5583" s="101">
        <f>IF(R5583&lt;Variables!$G$12,0,1)</f>
        <v>1</v>
      </c>
      <c r="AP5583" s="86">
        <f t="shared" si="568"/>
        <v>1</v>
      </c>
      <c r="AR5583" s="180">
        <v>1</v>
      </c>
      <c r="AS5583" s="180">
        <v>0</v>
      </c>
      <c r="AT5583" s="180">
        <v>0</v>
      </c>
      <c r="AU5583" s="180">
        <v>0</v>
      </c>
      <c r="BA5583" s="180">
        <v>2</v>
      </c>
    </row>
    <row r="5584" spans="3:53" ht="15" x14ac:dyDescent="0.25">
      <c r="C5584" s="180" t="s">
        <v>961</v>
      </c>
      <c r="D5584" s="180" t="s">
        <v>959</v>
      </c>
      <c r="E5584" s="180">
        <v>16.5</v>
      </c>
      <c r="F5584" s="180">
        <v>78.430000000000007</v>
      </c>
      <c r="G5584" s="180">
        <v>4.1500000000000004</v>
      </c>
      <c r="H5584" s="180">
        <v>-99999</v>
      </c>
      <c r="I5584" s="180">
        <v>-99999</v>
      </c>
      <c r="J5584" s="180" t="s">
        <v>78</v>
      </c>
      <c r="K5584" s="180">
        <v>-99999</v>
      </c>
      <c r="L5584" s="180">
        <v>16.45777</v>
      </c>
      <c r="M5584" s="180">
        <v>2.0794433267690842</v>
      </c>
      <c r="N5584" s="180">
        <v>16.903141666666659</v>
      </c>
      <c r="O5584" s="180">
        <v>-0.61019228673956927</v>
      </c>
      <c r="P5584" s="180">
        <v>203670</v>
      </c>
      <c r="Q5584" s="180"/>
      <c r="R5584" s="180"/>
      <c r="S5584" s="180">
        <v>39.213999999999999</v>
      </c>
      <c r="T5584" s="180">
        <v>9.2990000000000013</v>
      </c>
      <c r="U5584" s="180">
        <v>22.193999999999999</v>
      </c>
      <c r="V5584" s="180"/>
      <c r="AC5584" s="180">
        <v>19.649899999999999</v>
      </c>
      <c r="AD5584" s="180">
        <v>15.5</v>
      </c>
      <c r="AH5584" s="85">
        <f>IF(AND(M5584&lt;Variables!$G$6,M5584&gt;Variables!$G$5),0,1)</f>
        <v>1</v>
      </c>
      <c r="AI5584" s="85">
        <f t="shared" si="570"/>
        <v>1</v>
      </c>
      <c r="AJ5584" s="85">
        <f>IF(I5584&gt;Variables!$G$7,0,1)</f>
        <v>1</v>
      </c>
      <c r="AK5584" s="85">
        <f>IF(F5584&gt;Variables!$G$8,0,1)</f>
        <v>0</v>
      </c>
      <c r="AL5584" s="85">
        <f>IF(G5584&gt;Variables!$G$9,0,1)</f>
        <v>1</v>
      </c>
      <c r="AM5584" s="85">
        <f>IF(AND(K5584&gt;Variables!$G$10,K5584&lt;Variables!$G$11),0,1)</f>
        <v>1</v>
      </c>
      <c r="AN5584" s="103">
        <f>IF(H5584&lt;Variables!$G$13,1,0)</f>
        <v>1</v>
      </c>
      <c r="AO5584" s="101">
        <f>IF(R5584&lt;Variables!$G$12,0,1)</f>
        <v>0</v>
      </c>
      <c r="AP5584" s="86">
        <f t="shared" si="568"/>
        <v>1</v>
      </c>
      <c r="AR5584" s="180">
        <v>1</v>
      </c>
      <c r="AS5584" s="180">
        <v>0</v>
      </c>
      <c r="AT5584" s="180">
        <v>0</v>
      </c>
      <c r="AU5584" s="180">
        <v>0</v>
      </c>
      <c r="BA5584" s="180">
        <v>2</v>
      </c>
    </row>
    <row r="5585" spans="3:53" ht="15" x14ac:dyDescent="0.25">
      <c r="C5585" s="180" t="s">
        <v>961</v>
      </c>
      <c r="D5585" s="180" t="s">
        <v>933</v>
      </c>
      <c r="E5585" s="180">
        <v>36.49</v>
      </c>
      <c r="F5585" s="180">
        <v>10.51</v>
      </c>
      <c r="G5585" s="180">
        <v>9.1300000000000008</v>
      </c>
      <c r="H5585" s="180">
        <v>5580</v>
      </c>
      <c r="I5585" s="180">
        <v>-48.72</v>
      </c>
      <c r="J5585" s="180" t="s">
        <v>78</v>
      </c>
      <c r="K5585" s="180">
        <v>62.7</v>
      </c>
      <c r="L5585" s="180">
        <v>36.285420000000002</v>
      </c>
      <c r="M5585" s="180">
        <v>0.59853241329437279</v>
      </c>
      <c r="N5585" s="180">
        <v>36.106566000000001</v>
      </c>
      <c r="O5585" s="180">
        <v>1.0968475927619381</v>
      </c>
      <c r="P5585" s="180">
        <v>5327000</v>
      </c>
      <c r="Q5585" s="180">
        <v>5093000</v>
      </c>
      <c r="R5585" s="180">
        <v>1.05</v>
      </c>
      <c r="S5585" s="180">
        <v>39.213999999999999</v>
      </c>
      <c r="T5585" s="180">
        <v>9.2990000000000013</v>
      </c>
      <c r="U5585" s="180">
        <v>22.193999999999999</v>
      </c>
      <c r="V5585" s="180">
        <f t="shared" ref="V5585:V5620" si="571">1.849 + (0.01036 * K5585) + (0.1184 * M5585) - (0.002888 * K5585 * M5585)</f>
        <v>2.461057424812501</v>
      </c>
      <c r="AC5585" s="180">
        <v>36.700000000000003</v>
      </c>
      <c r="AD5585" s="180">
        <v>34.83</v>
      </c>
      <c r="AH5585" s="85">
        <f>IF(AND(M5585&lt;Variables!$G$6,M5585&gt;Variables!$G$5),0,1)</f>
        <v>1</v>
      </c>
      <c r="AI5585" s="85">
        <f t="shared" si="570"/>
        <v>0</v>
      </c>
      <c r="AJ5585" s="85">
        <f>IF(I5585&gt;Variables!$G$7,0,1)</f>
        <v>1</v>
      </c>
      <c r="AK5585" s="85">
        <f>IF(F5585&gt;Variables!$G$8,0,1)</f>
        <v>0</v>
      </c>
      <c r="AL5585" s="85">
        <f>IF(G5585&gt;Variables!$G$9,0,1)</f>
        <v>1</v>
      </c>
      <c r="AM5585" s="85">
        <f>IF(AND(K5585&gt;Variables!$G$10,K5585&lt;Variables!$G$11),0,1)</f>
        <v>0</v>
      </c>
      <c r="AN5585" s="103">
        <f>IF(H5585&lt;Variables!$G$13,1,0)</f>
        <v>0</v>
      </c>
      <c r="AO5585" s="101">
        <f>IF(R5585&lt;Variables!$G$12,0,1)</f>
        <v>0</v>
      </c>
      <c r="AP5585" s="86">
        <f t="shared" si="568"/>
        <v>1</v>
      </c>
      <c r="AR5585" s="180">
        <v>0</v>
      </c>
      <c r="AS5585" s="180">
        <v>0</v>
      </c>
      <c r="AT5585" s="180">
        <v>1</v>
      </c>
      <c r="AU5585" s="180">
        <v>0</v>
      </c>
      <c r="BA5585" s="180">
        <v>-1.29</v>
      </c>
    </row>
    <row r="5586" spans="3:53" ht="15" x14ac:dyDescent="0.25">
      <c r="C5586" s="180" t="s">
        <v>961</v>
      </c>
      <c r="D5586" s="180" t="s">
        <v>922</v>
      </c>
      <c r="E5586" s="180">
        <v>27.16</v>
      </c>
      <c r="F5586" s="180">
        <v>17.87</v>
      </c>
      <c r="G5586" s="180">
        <v>-1.08</v>
      </c>
      <c r="H5586" s="180">
        <v>5110</v>
      </c>
      <c r="I5586" s="180">
        <v>76.646000000000001</v>
      </c>
      <c r="J5586" s="180" t="s">
        <v>76</v>
      </c>
      <c r="K5586" s="180">
        <v>53.53</v>
      </c>
      <c r="L5586" s="180">
        <v>27.067654999999998</v>
      </c>
      <c r="M5586" s="180">
        <v>-6.96587864741222E-2</v>
      </c>
      <c r="N5586" s="180">
        <v>26.809785999999999</v>
      </c>
      <c r="O5586" s="180">
        <v>0.89151774654225491</v>
      </c>
      <c r="P5586" s="180">
        <v>37044000</v>
      </c>
      <c r="Q5586" s="180">
        <v>3011000</v>
      </c>
      <c r="R5586" s="180">
        <v>12.3</v>
      </c>
      <c r="S5586" s="180">
        <v>39.213999999999999</v>
      </c>
      <c r="T5586" s="180">
        <v>9.2990000000000013</v>
      </c>
      <c r="U5586" s="180">
        <v>22.193999999999999</v>
      </c>
      <c r="V5586" s="180">
        <f t="shared" si="571"/>
        <v>2.4060920746992673</v>
      </c>
      <c r="AC5586" s="180">
        <v>29.46</v>
      </c>
      <c r="AD5586" s="180">
        <v>26.3</v>
      </c>
      <c r="AH5586" s="85">
        <f>IF(AND(M5586&lt;Variables!$G$6,M5586&gt;Variables!$G$5),0,1)</f>
        <v>1</v>
      </c>
      <c r="AI5586" s="85">
        <f t="shared" si="570"/>
        <v>0</v>
      </c>
      <c r="AJ5586" s="85">
        <f>IF(I5586&gt;Variables!$G$7,0,1)</f>
        <v>0</v>
      </c>
      <c r="AK5586" s="85">
        <f>IF(F5586&gt;Variables!$G$8,0,1)</f>
        <v>0</v>
      </c>
      <c r="AL5586" s="85">
        <f>IF(G5586&gt;Variables!$G$9,0,1)</f>
        <v>1</v>
      </c>
      <c r="AM5586" s="85">
        <f>IF(AND(K5586&gt;Variables!$G$10,K5586&lt;Variables!$G$11),0,1)</f>
        <v>0</v>
      </c>
      <c r="AN5586" s="103">
        <f>IF(H5586&lt;Variables!$G$13,1,0)</f>
        <v>0</v>
      </c>
      <c r="AO5586" s="101">
        <f>IF(R5586&lt;Variables!$G$12,0,1)</f>
        <v>1</v>
      </c>
      <c r="AP5586" s="86">
        <f t="shared" si="568"/>
        <v>0</v>
      </c>
      <c r="AR5586" s="180">
        <v>0</v>
      </c>
      <c r="AS5586" s="180">
        <v>0</v>
      </c>
      <c r="AT5586" s="180">
        <v>1</v>
      </c>
      <c r="AU5586" s="180">
        <v>0</v>
      </c>
      <c r="BA5586" s="180">
        <v>-2.25</v>
      </c>
    </row>
    <row r="5587" spans="3:53" ht="15" x14ac:dyDescent="0.25">
      <c r="C5587" s="180" t="s">
        <v>961</v>
      </c>
      <c r="D5587" s="180" t="s">
        <v>861</v>
      </c>
      <c r="E5587" s="180">
        <v>5.0999999999999996</v>
      </c>
      <c r="F5587" s="180">
        <v>46.55</v>
      </c>
      <c r="G5587" s="180">
        <v>18.09</v>
      </c>
      <c r="H5587" s="180">
        <v>425.29</v>
      </c>
      <c r="I5587" s="180">
        <v>4.2670000000000003</v>
      </c>
      <c r="J5587" s="180" t="s">
        <v>78</v>
      </c>
      <c r="K5587" s="180">
        <v>49.24</v>
      </c>
      <c r="L5587" s="180">
        <v>5.0754368421052636</v>
      </c>
      <c r="M5587" s="180">
        <v>0.277082708981228</v>
      </c>
      <c r="N5587" s="180">
        <v>5.0973530612244886</v>
      </c>
      <c r="O5587" s="180">
        <v>-0.15406155175372549</v>
      </c>
      <c r="P5587" s="180">
        <v>69410000</v>
      </c>
      <c r="Q5587" s="180">
        <v>1490000</v>
      </c>
      <c r="R5587" s="180">
        <v>46.58</v>
      </c>
      <c r="S5587" s="180">
        <v>39.213999999999999</v>
      </c>
      <c r="T5587" s="180">
        <v>9.2990000000000013</v>
      </c>
      <c r="U5587" s="180">
        <v>22.193999999999999</v>
      </c>
      <c r="V5587" s="180">
        <f t="shared" si="571"/>
        <v>2.3525304128627766</v>
      </c>
      <c r="AC5587" s="180">
        <v>5.92</v>
      </c>
      <c r="AD5587" s="180">
        <v>4.87</v>
      </c>
      <c r="AH5587" s="85">
        <f>IF(AND(M5587&lt;Variables!$G$6,M5587&gt;Variables!$G$5),0,1)</f>
        <v>1</v>
      </c>
      <c r="AI5587" s="85">
        <f t="shared" si="570"/>
        <v>1</v>
      </c>
      <c r="AJ5587" s="85">
        <f>IF(I5587&gt;Variables!$G$7,0,1)</f>
        <v>0</v>
      </c>
      <c r="AK5587" s="85">
        <f>IF(F5587&gt;Variables!$G$8,0,1)</f>
        <v>0</v>
      </c>
      <c r="AL5587" s="85">
        <f>IF(G5587&gt;Variables!$G$9,0,1)</f>
        <v>0</v>
      </c>
      <c r="AM5587" s="85">
        <f>IF(AND(K5587&gt;Variables!$G$10,K5587&lt;Variables!$G$11),0,1)</f>
        <v>1</v>
      </c>
      <c r="AN5587" s="103">
        <f>IF(H5587&lt;Variables!$G$13,1,0)</f>
        <v>1</v>
      </c>
      <c r="AO5587" s="101">
        <f>IF(R5587&lt;Variables!$G$12,0,1)</f>
        <v>1</v>
      </c>
      <c r="AP5587" s="86">
        <f t="shared" si="568"/>
        <v>1</v>
      </c>
      <c r="AR5587" s="180">
        <v>1</v>
      </c>
      <c r="AS5587" s="180">
        <v>0</v>
      </c>
      <c r="AT5587" s="180">
        <v>0</v>
      </c>
      <c r="AU5587" s="180">
        <v>0</v>
      </c>
      <c r="BA5587" s="180">
        <v>2</v>
      </c>
    </row>
    <row r="5588" spans="3:53" ht="15" x14ac:dyDescent="0.25">
      <c r="C5588" s="180" t="s">
        <v>961</v>
      </c>
      <c r="D5588" s="180" t="s">
        <v>679</v>
      </c>
      <c r="E5588" s="180">
        <v>0.12</v>
      </c>
      <c r="F5588" s="180">
        <v>46.88</v>
      </c>
      <c r="G5588" s="180">
        <v>30</v>
      </c>
      <c r="H5588" s="180">
        <v>-99999</v>
      </c>
      <c r="I5588" s="180">
        <v>-8.3239999999999998</v>
      </c>
      <c r="J5588" s="180" t="s">
        <v>78</v>
      </c>
      <c r="K5588" s="180">
        <v>55.8</v>
      </c>
      <c r="L5588" s="180">
        <v>0.11494473684210529</v>
      </c>
      <c r="M5588" s="180">
        <v>1.788044598090607</v>
      </c>
      <c r="N5588" s="180">
        <v>0.1138760869565217</v>
      </c>
      <c r="O5588" s="180">
        <v>2.7432563999770991</v>
      </c>
      <c r="P5588" s="180">
        <v>19104000</v>
      </c>
      <c r="Q5588" s="180">
        <v>1167000</v>
      </c>
      <c r="R5588" s="180">
        <v>16.37</v>
      </c>
      <c r="S5588" s="180">
        <v>39.213999999999999</v>
      </c>
      <c r="T5588" s="180">
        <v>9.2990000000000013</v>
      </c>
      <c r="U5588" s="180">
        <v>22.193999999999999</v>
      </c>
      <c r="V5588" s="180">
        <f t="shared" si="571"/>
        <v>2.350648378213787</v>
      </c>
      <c r="AC5588" s="180">
        <v>0.125</v>
      </c>
      <c r="AD5588" s="180">
        <v>0.105</v>
      </c>
      <c r="AH5588" s="85">
        <f>IF(AND(M5588&lt;Variables!$G$6,M5588&gt;Variables!$G$5),0,1)</f>
        <v>1</v>
      </c>
      <c r="AI5588" s="85">
        <f t="shared" si="570"/>
        <v>0</v>
      </c>
      <c r="AJ5588" s="85">
        <f>IF(I5588&gt;Variables!$G$7,0,1)</f>
        <v>1</v>
      </c>
      <c r="AK5588" s="85">
        <f>IF(F5588&gt;Variables!$G$8,0,1)</f>
        <v>0</v>
      </c>
      <c r="AL5588" s="85">
        <f>IF(G5588&gt;Variables!$G$9,0,1)</f>
        <v>0</v>
      </c>
      <c r="AM5588" s="85">
        <f>IF(AND(K5588&gt;Variables!$G$10,K5588&lt;Variables!$G$11),0,1)</f>
        <v>0</v>
      </c>
      <c r="AN5588" s="103">
        <f>IF(H5588&lt;Variables!$G$13,1,0)</f>
        <v>1</v>
      </c>
      <c r="AO5588" s="101">
        <f>IF(R5588&lt;Variables!$G$12,0,1)</f>
        <v>1</v>
      </c>
      <c r="AP5588" s="86">
        <f t="shared" si="568"/>
        <v>1</v>
      </c>
      <c r="AR5588" s="180">
        <v>0</v>
      </c>
      <c r="AS5588" s="180">
        <v>0</v>
      </c>
      <c r="AT5588" s="180">
        <v>1</v>
      </c>
      <c r="AU5588" s="180">
        <v>0</v>
      </c>
      <c r="BA5588" s="180">
        <v>-2.25</v>
      </c>
    </row>
    <row r="5589" spans="3:53" ht="15" x14ac:dyDescent="0.25">
      <c r="C5589" s="177" t="s">
        <v>961</v>
      </c>
      <c r="D5589" s="177" t="s">
        <v>251</v>
      </c>
      <c r="E5589" s="177">
        <v>19.64</v>
      </c>
      <c r="F5589" s="177">
        <v>63.83</v>
      </c>
      <c r="G5589" s="177">
        <v>16.86</v>
      </c>
      <c r="H5589" s="177">
        <v>4830</v>
      </c>
      <c r="I5589" s="177">
        <v>0.313</v>
      </c>
      <c r="J5589" s="177" t="s">
        <v>78</v>
      </c>
      <c r="K5589" s="177">
        <v>59.18</v>
      </c>
      <c r="L5589" s="177">
        <v>19.048089999999991</v>
      </c>
      <c r="M5589" s="177">
        <v>2.057476628890385</v>
      </c>
      <c r="N5589" s="177">
        <v>18.560576000000001</v>
      </c>
      <c r="O5589" s="177">
        <v>4.7381288166919164</v>
      </c>
      <c r="P5589" s="177">
        <v>431199000</v>
      </c>
      <c r="Q5589" s="177">
        <v>24401000</v>
      </c>
      <c r="R5589" s="177">
        <v>17.670000000000002</v>
      </c>
      <c r="S5589" s="177">
        <v>39.213999999999999</v>
      </c>
      <c r="T5589" s="177">
        <v>9.2990000000000013</v>
      </c>
      <c r="U5589" s="177">
        <v>22.193999999999999</v>
      </c>
      <c r="V5589" s="177">
        <f t="shared" si="571"/>
        <v>2.3540629164599687</v>
      </c>
      <c r="AC5589" s="178">
        <v>22.85</v>
      </c>
      <c r="AD5589" s="178">
        <v>19.02</v>
      </c>
      <c r="AH5589" s="85">
        <f>IF(AND(M5589&lt;Variables!$G$6,M5589&gt;Variables!$G$5),0,1)</f>
        <v>1</v>
      </c>
      <c r="AI5589" s="85">
        <f t="shared" si="570"/>
        <v>0</v>
      </c>
      <c r="AJ5589" s="85">
        <f>IF(I5589&gt;Variables!$G$7,0,1)</f>
        <v>0</v>
      </c>
      <c r="AK5589" s="85">
        <f>IF(F5589&gt;Variables!$G$8,0,1)</f>
        <v>0</v>
      </c>
      <c r="AL5589" s="85">
        <f>IF(G5589&gt;Variables!$G$9,0,1)</f>
        <v>0</v>
      </c>
      <c r="AM5589" s="85">
        <f>IF(AND(K5589&gt;Variables!$G$10,K5589&lt;Variables!$G$11),0,1)</f>
        <v>0</v>
      </c>
      <c r="AN5589" s="103">
        <f>IF(H5589&lt;Variables!$G$13,1,0)</f>
        <v>0</v>
      </c>
      <c r="AO5589" s="101">
        <f>IF(R5589&lt;Variables!$G$12,0,1)</f>
        <v>1</v>
      </c>
      <c r="AP5589" s="86">
        <f t="shared" si="568"/>
        <v>1</v>
      </c>
      <c r="AR5589" s="179">
        <v>0</v>
      </c>
      <c r="AS5589" s="179">
        <v>0</v>
      </c>
      <c r="AT5589" s="179">
        <v>1</v>
      </c>
      <c r="AU5589" s="179">
        <v>0</v>
      </c>
      <c r="BA5589" s="180">
        <v>-2.25</v>
      </c>
    </row>
    <row r="5590" spans="3:53" ht="15" x14ac:dyDescent="0.25">
      <c r="C5590" s="180" t="s">
        <v>961</v>
      </c>
      <c r="D5590" s="180" t="s">
        <v>932</v>
      </c>
      <c r="E5590" s="180">
        <v>3.98</v>
      </c>
      <c r="F5590" s="180">
        <v>40.28</v>
      </c>
      <c r="G5590" s="180">
        <v>15.4</v>
      </c>
      <c r="H5590" s="180">
        <v>13.08</v>
      </c>
      <c r="I5590" s="180">
        <v>-18.343</v>
      </c>
      <c r="J5590" s="180" t="s">
        <v>78</v>
      </c>
      <c r="K5590" s="180">
        <v>55.26</v>
      </c>
      <c r="L5590" s="180">
        <v>3.9461400000000011</v>
      </c>
      <c r="M5590" s="180">
        <v>1.1089317662323019</v>
      </c>
      <c r="N5590" s="180">
        <v>3.8603700000000001</v>
      </c>
      <c r="O5590" s="180">
        <v>3.355377852382035</v>
      </c>
      <c r="P5590" s="180">
        <v>13330000</v>
      </c>
      <c r="Q5590" s="180">
        <v>276860</v>
      </c>
      <c r="R5590" s="180">
        <v>48.15</v>
      </c>
      <c r="S5590" s="180">
        <v>39.213999999999999</v>
      </c>
      <c r="T5590" s="180">
        <v>9.2990000000000013</v>
      </c>
      <c r="U5590" s="180">
        <v>22.193999999999999</v>
      </c>
      <c r="V5590" s="180">
        <f t="shared" si="571"/>
        <v>2.3758157246889371</v>
      </c>
      <c r="AC5590" s="180">
        <v>4.33</v>
      </c>
      <c r="AD5590" s="180">
        <v>3.6</v>
      </c>
      <c r="AH5590" s="85">
        <f>IF(AND(M5590&lt;Variables!$G$6,M5590&gt;Variables!$G$5),0,1)</f>
        <v>1</v>
      </c>
      <c r="AI5590" s="85">
        <f t="shared" si="570"/>
        <v>0</v>
      </c>
      <c r="AJ5590" s="85">
        <f>IF(I5590&gt;Variables!$G$7,0,1)</f>
        <v>1</v>
      </c>
      <c r="AK5590" s="85">
        <f>IF(F5590&gt;Variables!$G$8,0,1)</f>
        <v>0</v>
      </c>
      <c r="AL5590" s="85">
        <f>IF(G5590&gt;Variables!$G$9,0,1)</f>
        <v>0</v>
      </c>
      <c r="AM5590" s="85">
        <f>IF(AND(K5590&gt;Variables!$G$10,K5590&lt;Variables!$G$11),0,1)</f>
        <v>0</v>
      </c>
      <c r="AN5590" s="103">
        <f>IF(H5590&lt;Variables!$G$13,1,0)</f>
        <v>1</v>
      </c>
      <c r="AO5590" s="101">
        <f>IF(R5590&lt;Variables!$G$12,0,1)</f>
        <v>1</v>
      </c>
      <c r="AP5590" s="86">
        <f t="shared" si="568"/>
        <v>1</v>
      </c>
      <c r="AR5590" s="180">
        <v>1</v>
      </c>
      <c r="AS5590" s="180">
        <v>0</v>
      </c>
      <c r="AT5590" s="180">
        <v>0</v>
      </c>
      <c r="AU5590" s="180">
        <v>0</v>
      </c>
      <c r="BA5590" s="180">
        <v>2</v>
      </c>
    </row>
    <row r="5591" spans="3:53" ht="15" x14ac:dyDescent="0.25">
      <c r="C5591" s="177" t="s">
        <v>961</v>
      </c>
      <c r="D5591" s="177" t="s">
        <v>121</v>
      </c>
      <c r="E5591" s="177">
        <v>10.7</v>
      </c>
      <c r="F5591" s="177">
        <v>27.61</v>
      </c>
      <c r="G5591" s="177">
        <v>26.25</v>
      </c>
      <c r="H5591" s="177">
        <v>70.459999999999994</v>
      </c>
      <c r="I5591" s="177">
        <v>12242.866</v>
      </c>
      <c r="J5591" s="177" t="s">
        <v>78</v>
      </c>
      <c r="K5591" s="177">
        <v>55.25</v>
      </c>
      <c r="L5591" s="177">
        <v>10.500400000000001</v>
      </c>
      <c r="M5591" s="177">
        <v>1.234238695668753</v>
      </c>
      <c r="N5591" s="177">
        <v>10.488968</v>
      </c>
      <c r="O5591" s="177">
        <v>1.3445746044796869</v>
      </c>
      <c r="P5591" s="177">
        <v>3600000</v>
      </c>
      <c r="Q5591" s="177">
        <v>11600000</v>
      </c>
      <c r="R5591" s="177">
        <v>0.31</v>
      </c>
      <c r="S5591" s="177">
        <v>39.213999999999999</v>
      </c>
      <c r="T5591" s="177">
        <v>9.2990000000000013</v>
      </c>
      <c r="U5591" s="177">
        <v>22.193999999999999</v>
      </c>
      <c r="V5591" s="177">
        <f t="shared" si="571"/>
        <v>2.3705862668088828</v>
      </c>
      <c r="AC5591" s="178">
        <v>14.77</v>
      </c>
      <c r="AD5591" s="178">
        <v>10.440099999999999</v>
      </c>
      <c r="AH5591" s="85">
        <f>IF(AND(M5591&lt;Variables!$G$6,M5591&gt;Variables!$G$5),0,1)</f>
        <v>1</v>
      </c>
      <c r="AI5591" s="85">
        <f t="shared" si="570"/>
        <v>0</v>
      </c>
      <c r="AJ5591" s="85">
        <f>IF(I5591&gt;Variables!$G$7,0,1)</f>
        <v>0</v>
      </c>
      <c r="AK5591" s="85">
        <f>IF(F5591&gt;Variables!$G$8,0,1)</f>
        <v>0</v>
      </c>
      <c r="AL5591" s="85">
        <f>IF(G5591&gt;Variables!$G$9,0,1)</f>
        <v>0</v>
      </c>
      <c r="AM5591" s="85">
        <f>IF(AND(K5591&gt;Variables!$G$10,K5591&lt;Variables!$G$11),0,1)</f>
        <v>0</v>
      </c>
      <c r="AN5591" s="103">
        <f>IF(H5591&lt;Variables!$G$13,1,0)</f>
        <v>1</v>
      </c>
      <c r="AO5591" s="101">
        <f>IF(R5591&lt;Variables!$G$12,0,1)</f>
        <v>0</v>
      </c>
      <c r="AP5591" s="86">
        <f t="shared" si="568"/>
        <v>1</v>
      </c>
      <c r="AR5591" s="179">
        <v>0</v>
      </c>
      <c r="AS5591" s="179">
        <v>0</v>
      </c>
      <c r="AT5591" s="179">
        <v>1</v>
      </c>
      <c r="AU5591" s="179">
        <v>0</v>
      </c>
      <c r="BA5591" s="180">
        <v>-2.25</v>
      </c>
    </row>
    <row r="5592" spans="3:53" ht="15" x14ac:dyDescent="0.25">
      <c r="C5592" s="180" t="s">
        <v>961</v>
      </c>
      <c r="D5592" s="180" t="s">
        <v>928</v>
      </c>
      <c r="E5592" s="180">
        <v>11.36</v>
      </c>
      <c r="F5592" s="180">
        <v>25.84</v>
      </c>
      <c r="G5592" s="180">
        <v>24.81</v>
      </c>
      <c r="H5592" s="180">
        <v>2170</v>
      </c>
      <c r="I5592" s="180">
        <v>-52.89</v>
      </c>
      <c r="J5592" s="180" t="s">
        <v>78</v>
      </c>
      <c r="K5592" s="180">
        <v>76.16</v>
      </c>
      <c r="L5592" s="180">
        <v>10.873760000000001</v>
      </c>
      <c r="M5592" s="180">
        <v>3.644001706861276</v>
      </c>
      <c r="N5592" s="180">
        <v>10.525444</v>
      </c>
      <c r="O5592" s="180">
        <v>7.073867857735971</v>
      </c>
      <c r="P5592" s="180">
        <v>9989000</v>
      </c>
      <c r="Q5592" s="180">
        <v>5087000</v>
      </c>
      <c r="R5592" s="180">
        <v>1.96</v>
      </c>
      <c r="S5592" s="180">
        <v>39.213999999999999</v>
      </c>
      <c r="T5592" s="180">
        <v>9.2990000000000013</v>
      </c>
      <c r="U5592" s="180">
        <v>22.193999999999999</v>
      </c>
      <c r="V5592" s="180">
        <f t="shared" si="571"/>
        <v>2.2679689351481009</v>
      </c>
      <c r="AC5592" s="180">
        <v>11.92</v>
      </c>
      <c r="AD5592" s="180">
        <v>10.53</v>
      </c>
      <c r="AH5592" s="85">
        <f>IF(AND(M5592&lt;Variables!$G$6,M5592&gt;Variables!$G$5),0,1)</f>
        <v>1</v>
      </c>
      <c r="AI5592" s="85">
        <f t="shared" si="570"/>
        <v>0</v>
      </c>
      <c r="AJ5592" s="85">
        <f>IF(I5592&gt;Variables!$G$7,0,1)</f>
        <v>1</v>
      </c>
      <c r="AK5592" s="85">
        <f>IF(F5592&gt;Variables!$G$8,0,1)</f>
        <v>0</v>
      </c>
      <c r="AL5592" s="85">
        <f>IF(G5592&gt;Variables!$G$9,0,1)</f>
        <v>0</v>
      </c>
      <c r="AM5592" s="85">
        <f>IF(AND(K5592&gt;Variables!$G$10,K5592&lt;Variables!$G$11),0,1)</f>
        <v>1</v>
      </c>
      <c r="AN5592" s="103">
        <f>IF(H5592&lt;Variables!$G$13,1,0)</f>
        <v>1</v>
      </c>
      <c r="AO5592" s="101">
        <f>IF(R5592&lt;Variables!$G$12,0,1)</f>
        <v>0</v>
      </c>
      <c r="AP5592" s="86">
        <f t="shared" si="568"/>
        <v>1</v>
      </c>
      <c r="AR5592" s="180">
        <v>0</v>
      </c>
      <c r="AS5592" s="180">
        <v>0</v>
      </c>
      <c r="AT5592" s="180">
        <v>1</v>
      </c>
      <c r="AU5592" s="180">
        <v>0</v>
      </c>
      <c r="BA5592" s="180">
        <v>-2.25</v>
      </c>
    </row>
    <row r="5593" spans="3:53" ht="15" x14ac:dyDescent="0.25">
      <c r="C5593" s="180" t="s">
        <v>961</v>
      </c>
      <c r="D5593" s="180" t="s">
        <v>817</v>
      </c>
      <c r="E5593" s="180">
        <v>3.2</v>
      </c>
      <c r="F5593" s="180">
        <v>20.75</v>
      </c>
      <c r="G5593" s="180">
        <v>19.309999999999999</v>
      </c>
      <c r="H5593" s="180">
        <v>57.82</v>
      </c>
      <c r="I5593" s="180">
        <v>-56.154000000000003</v>
      </c>
      <c r="J5593" s="180" t="s">
        <v>78</v>
      </c>
      <c r="K5593" s="180">
        <v>47.21</v>
      </c>
      <c r="L5593" s="180">
        <v>3.217295</v>
      </c>
      <c r="M5593" s="180">
        <v>-0.61526841648031128</v>
      </c>
      <c r="N5593" s="180">
        <v>3.1951619999999989</v>
      </c>
      <c r="O5593" s="180">
        <v>7.317312862386445E-2</v>
      </c>
      <c r="P5593" s="180">
        <v>12560000</v>
      </c>
      <c r="Q5593" s="180">
        <v>3230000</v>
      </c>
      <c r="R5593" s="180">
        <v>3.89</v>
      </c>
      <c r="S5593" s="180">
        <v>39.213999999999999</v>
      </c>
      <c r="T5593" s="180">
        <v>9.2990000000000013</v>
      </c>
      <c r="U5593" s="180">
        <v>22.193999999999999</v>
      </c>
      <c r="V5593" s="180">
        <f t="shared" si="571"/>
        <v>2.3491350412573295</v>
      </c>
      <c r="AC5593" s="180">
        <v>3.37</v>
      </c>
      <c r="AD5593" s="180">
        <v>3.03</v>
      </c>
      <c r="AH5593" s="85">
        <f>IF(AND(M5593&lt;Variables!$G$6,M5593&gt;Variables!$G$5),0,1)</f>
        <v>1</v>
      </c>
      <c r="AI5593" s="85">
        <f t="shared" si="570"/>
        <v>0</v>
      </c>
      <c r="AJ5593" s="85">
        <f>IF(I5593&gt;Variables!$G$7,0,1)</f>
        <v>1</v>
      </c>
      <c r="AK5593" s="85">
        <f>IF(F5593&gt;Variables!$G$8,0,1)</f>
        <v>0</v>
      </c>
      <c r="AL5593" s="85">
        <f>IF(G5593&gt;Variables!$G$9,0,1)</f>
        <v>0</v>
      </c>
      <c r="AM5593" s="85">
        <f>IF(AND(K5593&gt;Variables!$G$10,K5593&lt;Variables!$G$11),0,1)</f>
        <v>1</v>
      </c>
      <c r="AN5593" s="103">
        <f>IF(H5593&lt;Variables!$G$13,1,0)</f>
        <v>1</v>
      </c>
      <c r="AO5593" s="101">
        <f>IF(R5593&lt;Variables!$G$12,0,1)</f>
        <v>1</v>
      </c>
      <c r="AP5593" s="86">
        <f t="shared" si="568"/>
        <v>1</v>
      </c>
      <c r="AR5593" s="180">
        <v>1</v>
      </c>
      <c r="AS5593" s="180">
        <v>0</v>
      </c>
      <c r="AT5593" s="180">
        <v>0</v>
      </c>
      <c r="AU5593" s="180">
        <v>0</v>
      </c>
      <c r="BA5593" s="180">
        <v>1.47</v>
      </c>
    </row>
    <row r="5594" spans="3:53" ht="15" x14ac:dyDescent="0.25">
      <c r="C5594" s="180" t="s">
        <v>961</v>
      </c>
      <c r="D5594" s="180" t="s">
        <v>916</v>
      </c>
      <c r="E5594" s="180">
        <v>0.65</v>
      </c>
      <c r="F5594" s="180">
        <v>20.38</v>
      </c>
      <c r="G5594" s="180">
        <v>-6.18</v>
      </c>
      <c r="H5594" s="180">
        <v>37.11</v>
      </c>
      <c r="I5594" s="180">
        <v>-81.885000000000005</v>
      </c>
      <c r="J5594" s="180" t="s">
        <v>78</v>
      </c>
      <c r="K5594" s="180">
        <v>35.520000000000003</v>
      </c>
      <c r="L5594" s="180">
        <v>0.66722864999999998</v>
      </c>
      <c r="M5594" s="180">
        <v>-1.4880431168535679</v>
      </c>
      <c r="N5594" s="180">
        <v>0.66702755999999996</v>
      </c>
      <c r="O5594" s="180">
        <v>-1.458344539766838</v>
      </c>
      <c r="P5594" s="180">
        <v>37930000</v>
      </c>
      <c r="Q5594" s="180">
        <v>2690000</v>
      </c>
      <c r="R5594" s="180">
        <v>14.1</v>
      </c>
      <c r="S5594" s="180">
        <v>39.213999999999999</v>
      </c>
      <c r="T5594" s="180">
        <v>9.2990000000000013</v>
      </c>
      <c r="U5594" s="180">
        <v>22.193999999999999</v>
      </c>
      <c r="V5594" s="180">
        <f t="shared" si="571"/>
        <v>2.1934489768472627</v>
      </c>
      <c r="AC5594" s="180">
        <v>0.66839999999999999</v>
      </c>
      <c r="AD5594" s="180">
        <v>0.60519999999999996</v>
      </c>
      <c r="AH5594" s="85">
        <f>IF(AND(M5594&lt;Variables!$G$6,M5594&gt;Variables!$G$5),0,1)</f>
        <v>1</v>
      </c>
      <c r="AI5594" s="85">
        <f t="shared" si="570"/>
        <v>0</v>
      </c>
      <c r="AJ5594" s="85">
        <f>IF(I5594&gt;Variables!$G$7,0,1)</f>
        <v>1</v>
      </c>
      <c r="AK5594" s="85">
        <f>IF(F5594&gt;Variables!$G$8,0,1)</f>
        <v>0</v>
      </c>
      <c r="AL5594" s="85">
        <f>IF(G5594&gt;Variables!$G$9,0,1)</f>
        <v>1</v>
      </c>
      <c r="AM5594" s="85">
        <f>IF(AND(K5594&gt;Variables!$G$10,K5594&lt;Variables!$G$11),0,1)</f>
        <v>1</v>
      </c>
      <c r="AN5594" s="103">
        <f>IF(H5594&lt;Variables!$G$13,1,0)</f>
        <v>1</v>
      </c>
      <c r="AO5594" s="101">
        <f>IF(R5594&lt;Variables!$G$12,0,1)</f>
        <v>1</v>
      </c>
      <c r="AP5594" s="86">
        <f t="shared" si="568"/>
        <v>1</v>
      </c>
      <c r="AR5594" s="180">
        <v>1</v>
      </c>
      <c r="AS5594" s="180">
        <v>0</v>
      </c>
      <c r="AT5594" s="180">
        <v>0</v>
      </c>
      <c r="AU5594" s="180">
        <v>0</v>
      </c>
      <c r="BA5594" s="180">
        <v>2</v>
      </c>
    </row>
    <row r="5595" spans="3:53" ht="15" x14ac:dyDescent="0.25">
      <c r="C5595" s="180" t="s">
        <v>961</v>
      </c>
      <c r="D5595" s="180" t="s">
        <v>918</v>
      </c>
      <c r="E5595" s="180">
        <v>21.66</v>
      </c>
      <c r="F5595" s="180">
        <v>14.45</v>
      </c>
      <c r="G5595" s="180">
        <v>11</v>
      </c>
      <c r="H5595" s="180">
        <v>2140</v>
      </c>
      <c r="I5595" s="180">
        <v>2.9980000000000002</v>
      </c>
      <c r="J5595" s="180" t="s">
        <v>78</v>
      </c>
      <c r="K5595" s="180">
        <v>38.07</v>
      </c>
      <c r="L5595" s="180">
        <v>21.847850000000001</v>
      </c>
      <c r="M5595" s="180">
        <v>-0.92846664545940005</v>
      </c>
      <c r="N5595" s="180">
        <v>21.712689999999998</v>
      </c>
      <c r="O5595" s="180">
        <v>-0.3117531729140835</v>
      </c>
      <c r="P5595" s="180">
        <v>776662</v>
      </c>
      <c r="Q5595" s="180">
        <v>481143</v>
      </c>
      <c r="R5595" s="180">
        <v>1.61</v>
      </c>
      <c r="S5595" s="180">
        <v>39.213999999999999</v>
      </c>
      <c r="T5595" s="180">
        <v>9.2990000000000013</v>
      </c>
      <c r="U5595" s="180">
        <v>22.193999999999999</v>
      </c>
      <c r="V5595" s="180">
        <f t="shared" si="571"/>
        <v>2.2355560915339492</v>
      </c>
      <c r="AC5595" s="180">
        <v>22.47</v>
      </c>
      <c r="AD5595" s="180">
        <v>21.57</v>
      </c>
      <c r="AH5595" s="85">
        <f>IF(AND(M5595&lt;Variables!$G$6,M5595&gt;Variables!$G$5),0,1)</f>
        <v>1</v>
      </c>
      <c r="AI5595" s="85">
        <f t="shared" si="570"/>
        <v>0</v>
      </c>
      <c r="AJ5595" s="85">
        <f>IF(I5595&gt;Variables!$G$7,0,1)</f>
        <v>0</v>
      </c>
      <c r="AK5595" s="85">
        <f>IF(F5595&gt;Variables!$G$8,0,1)</f>
        <v>0</v>
      </c>
      <c r="AL5595" s="85">
        <f>IF(G5595&gt;Variables!$G$9,0,1)</f>
        <v>1</v>
      </c>
      <c r="AM5595" s="85">
        <f>IF(AND(K5595&gt;Variables!$G$10,K5595&lt;Variables!$G$11),0,1)</f>
        <v>1</v>
      </c>
      <c r="AN5595" s="103">
        <f>IF(H5595&lt;Variables!$G$13,1,0)</f>
        <v>1</v>
      </c>
      <c r="AO5595" s="101">
        <f>IF(R5595&lt;Variables!$G$12,0,1)</f>
        <v>0</v>
      </c>
      <c r="AP5595" s="86">
        <f t="shared" si="568"/>
        <v>1</v>
      </c>
      <c r="AR5595" s="180">
        <v>1</v>
      </c>
      <c r="AS5595" s="180">
        <v>0</v>
      </c>
      <c r="AT5595" s="180">
        <v>0</v>
      </c>
      <c r="AU5595" s="180">
        <v>0</v>
      </c>
      <c r="BA5595" s="180">
        <v>1.63</v>
      </c>
    </row>
    <row r="5596" spans="3:53" ht="15" x14ac:dyDescent="0.25">
      <c r="C5596" s="180" t="s">
        <v>961</v>
      </c>
      <c r="D5596" s="180" t="s">
        <v>460</v>
      </c>
      <c r="E5596" s="180">
        <v>65.33</v>
      </c>
      <c r="F5596" s="180">
        <v>13.02</v>
      </c>
      <c r="G5596" s="180">
        <v>-2</v>
      </c>
      <c r="H5596" s="180">
        <v>6210</v>
      </c>
      <c r="I5596" s="180">
        <v>-0.128</v>
      </c>
      <c r="J5596" s="180" t="s">
        <v>78</v>
      </c>
      <c r="K5596" s="180">
        <v>50.39</v>
      </c>
      <c r="L5596" s="180">
        <v>65.306494999999984</v>
      </c>
      <c r="M5596" s="180">
        <v>-5.7107642968721707E-2</v>
      </c>
      <c r="N5596" s="180">
        <v>64.975518000000008</v>
      </c>
      <c r="O5596" s="180">
        <v>0.45198870134438901</v>
      </c>
      <c r="P5596" s="180">
        <v>5895000</v>
      </c>
      <c r="Q5596" s="180">
        <v>2294000</v>
      </c>
      <c r="R5596" s="180">
        <v>2.57</v>
      </c>
      <c r="S5596" s="180">
        <v>39.213999999999999</v>
      </c>
      <c r="T5596" s="180">
        <v>9.2990000000000013</v>
      </c>
      <c r="U5596" s="180">
        <v>22.193999999999999</v>
      </c>
      <c r="V5596" s="180">
        <f t="shared" si="571"/>
        <v>2.3725895201976157</v>
      </c>
      <c r="AC5596" s="180">
        <v>67</v>
      </c>
      <c r="AD5596" s="180">
        <v>64.290000000000006</v>
      </c>
      <c r="AH5596" s="85">
        <f>IF(AND(M5596&lt;Variables!$G$6,M5596&gt;Variables!$G$5),0,1)</f>
        <v>1</v>
      </c>
      <c r="AI5596" s="85">
        <f t="shared" si="570"/>
        <v>0</v>
      </c>
      <c r="AJ5596" s="85">
        <f>IF(I5596&gt;Variables!$G$7,0,1)</f>
        <v>1</v>
      </c>
      <c r="AK5596" s="85">
        <f>IF(F5596&gt;Variables!$G$8,0,1)</f>
        <v>0</v>
      </c>
      <c r="AL5596" s="85">
        <f>IF(G5596&gt;Variables!$G$9,0,1)</f>
        <v>1</v>
      </c>
      <c r="AM5596" s="85">
        <f>IF(AND(K5596&gt;Variables!$G$10,K5596&lt;Variables!$G$11),0,1)</f>
        <v>0</v>
      </c>
      <c r="AN5596" s="103">
        <f>IF(H5596&lt;Variables!$G$13,1,0)</f>
        <v>0</v>
      </c>
      <c r="AO5596" s="101">
        <f>IF(R5596&lt;Variables!$G$12,0,1)</f>
        <v>1</v>
      </c>
      <c r="AP5596" s="86">
        <f t="shared" si="568"/>
        <v>1</v>
      </c>
      <c r="AR5596" s="180">
        <v>0</v>
      </c>
      <c r="AS5596" s="180">
        <v>0</v>
      </c>
      <c r="AT5596" s="180">
        <v>1</v>
      </c>
      <c r="AU5596" s="180">
        <v>0</v>
      </c>
      <c r="BA5596" s="180">
        <v>-1.51</v>
      </c>
    </row>
    <row r="5597" spans="3:53" ht="15" x14ac:dyDescent="0.25">
      <c r="C5597" s="180" t="s">
        <v>961</v>
      </c>
      <c r="D5597" s="180" t="s">
        <v>114</v>
      </c>
      <c r="E5597" s="180">
        <v>29.01</v>
      </c>
      <c r="F5597" s="180">
        <v>12.59</v>
      </c>
      <c r="G5597" s="180">
        <v>-0.28000000000000003</v>
      </c>
      <c r="H5597" s="180">
        <v>6070</v>
      </c>
      <c r="I5597" s="180">
        <v>-21.093</v>
      </c>
      <c r="J5597" s="180" t="s">
        <v>78</v>
      </c>
      <c r="K5597" s="180">
        <v>50.32</v>
      </c>
      <c r="L5597" s="180">
        <v>28.98276842105264</v>
      </c>
      <c r="M5597" s="180">
        <v>-0.21622648375823739</v>
      </c>
      <c r="N5597" s="180">
        <v>28.837261224489801</v>
      </c>
      <c r="O5597" s="180">
        <v>0.28726297849621768</v>
      </c>
      <c r="P5597" s="180">
        <v>2187000</v>
      </c>
      <c r="Q5597" s="180">
        <v>1309000</v>
      </c>
      <c r="R5597" s="180">
        <v>1.67</v>
      </c>
      <c r="S5597" s="180">
        <v>39.213999999999999</v>
      </c>
      <c r="T5597" s="180">
        <v>9.2990000000000013</v>
      </c>
      <c r="U5597" s="180">
        <v>22.193999999999999</v>
      </c>
      <c r="V5597" s="180">
        <f t="shared" si="571"/>
        <v>2.3761369164449442</v>
      </c>
      <c r="AC5597" s="180">
        <v>29.52</v>
      </c>
      <c r="AD5597" s="180">
        <v>28.65</v>
      </c>
      <c r="AH5597" s="85">
        <f>IF(AND(M5597&lt;Variables!$G$6,M5597&gt;Variables!$G$5),0,1)</f>
        <v>1</v>
      </c>
      <c r="AI5597" s="85">
        <f t="shared" si="570"/>
        <v>0</v>
      </c>
      <c r="AJ5597" s="85">
        <f>IF(I5597&gt;Variables!$G$7,0,1)</f>
        <v>1</v>
      </c>
      <c r="AK5597" s="85">
        <f>IF(F5597&gt;Variables!$G$8,0,1)</f>
        <v>0</v>
      </c>
      <c r="AL5597" s="85">
        <f>IF(G5597&gt;Variables!$G$9,0,1)</f>
        <v>1</v>
      </c>
      <c r="AM5597" s="85">
        <f>IF(AND(K5597&gt;Variables!$G$10,K5597&lt;Variables!$G$11),0,1)</f>
        <v>0</v>
      </c>
      <c r="AN5597" s="103">
        <f>IF(H5597&lt;Variables!$G$13,1,0)</f>
        <v>0</v>
      </c>
      <c r="AO5597" s="101">
        <f>IF(R5597&lt;Variables!$G$12,0,1)</f>
        <v>0</v>
      </c>
      <c r="AP5597" s="86">
        <f t="shared" si="568"/>
        <v>1</v>
      </c>
      <c r="AR5597" s="180">
        <v>0</v>
      </c>
      <c r="AS5597" s="180">
        <v>0</v>
      </c>
      <c r="AT5597" s="180">
        <v>0</v>
      </c>
      <c r="AU5597" s="180">
        <v>1</v>
      </c>
      <c r="BA5597" s="180">
        <v>-0.91</v>
      </c>
    </row>
    <row r="5598" spans="3:53" ht="15" x14ac:dyDescent="0.25">
      <c r="C5598" s="180" t="s">
        <v>961</v>
      </c>
      <c r="D5598" s="180" t="s">
        <v>82</v>
      </c>
      <c r="E5598" s="180">
        <v>7.92</v>
      </c>
      <c r="F5598" s="180">
        <v>9.4700000000000006</v>
      </c>
      <c r="G5598" s="180">
        <v>9.02</v>
      </c>
      <c r="H5598" s="180">
        <v>2330</v>
      </c>
      <c r="I5598" s="180">
        <v>-83.888000000000005</v>
      </c>
      <c r="J5598" s="180" t="s">
        <v>76</v>
      </c>
      <c r="K5598" s="180">
        <v>62.72</v>
      </c>
      <c r="L5598" s="180">
        <v>7.8795500000000001</v>
      </c>
      <c r="M5598" s="180">
        <v>0.44989878863640659</v>
      </c>
      <c r="N5598" s="180">
        <v>7.8221120000000024</v>
      </c>
      <c r="O5598" s="180">
        <v>1.187505369393822</v>
      </c>
      <c r="P5598" s="180">
        <v>2239000</v>
      </c>
      <c r="Q5598" s="180">
        <v>2722000</v>
      </c>
      <c r="R5598" s="180">
        <v>0.82</v>
      </c>
      <c r="S5598" s="180">
        <v>39.213999999999999</v>
      </c>
      <c r="T5598" s="180">
        <v>9.2990000000000013</v>
      </c>
      <c r="U5598" s="180">
        <v>22.193999999999999</v>
      </c>
      <c r="V5598" s="180">
        <f t="shared" si="571"/>
        <v>2.4705546375313312</v>
      </c>
      <c r="AC5598" s="180">
        <v>8.23</v>
      </c>
      <c r="AD5598" s="180">
        <v>7.88</v>
      </c>
      <c r="AH5598" s="85">
        <f>IF(AND(M5598&lt;Variables!$G$6,M5598&gt;Variables!$G$5),0,1)</f>
        <v>1</v>
      </c>
      <c r="AI5598" s="85">
        <f t="shared" si="570"/>
        <v>0</v>
      </c>
      <c r="AJ5598" s="85">
        <f>IF(I5598&gt;Variables!$G$7,0,1)</f>
        <v>1</v>
      </c>
      <c r="AK5598" s="85">
        <f>IF(F5598&gt;Variables!$G$8,0,1)</f>
        <v>0</v>
      </c>
      <c r="AL5598" s="85">
        <f>IF(G5598&gt;Variables!$G$9,0,1)</f>
        <v>1</v>
      </c>
      <c r="AM5598" s="85">
        <f>IF(AND(K5598&gt;Variables!$G$10,K5598&lt;Variables!$G$11),0,1)</f>
        <v>0</v>
      </c>
      <c r="AN5598" s="103">
        <f>IF(H5598&lt;Variables!$G$13,1,0)</f>
        <v>1</v>
      </c>
      <c r="AO5598" s="101">
        <f>IF(R5598&lt;Variables!$G$12,0,1)</f>
        <v>0</v>
      </c>
      <c r="AP5598" s="86">
        <f t="shared" si="568"/>
        <v>0</v>
      </c>
      <c r="AR5598" s="180">
        <v>1</v>
      </c>
      <c r="AS5598" s="180">
        <v>0</v>
      </c>
      <c r="AT5598" s="180">
        <v>0</v>
      </c>
      <c r="AU5598" s="180">
        <v>0</v>
      </c>
      <c r="BA5598" s="180">
        <v>1</v>
      </c>
    </row>
    <row r="5599" spans="3:53" ht="15" x14ac:dyDescent="0.25">
      <c r="C5599" s="180" t="s">
        <v>961</v>
      </c>
      <c r="D5599" s="180" t="s">
        <v>744</v>
      </c>
      <c r="E5599" s="180">
        <v>15</v>
      </c>
      <c r="F5599" s="180">
        <v>11.72</v>
      </c>
      <c r="G5599" s="180">
        <v>10.039999999999999</v>
      </c>
      <c r="H5599" s="180">
        <v>2490</v>
      </c>
      <c r="I5599" s="180">
        <v>-22.04</v>
      </c>
      <c r="J5599" s="180" t="s">
        <v>78</v>
      </c>
      <c r="K5599" s="180">
        <v>62.6</v>
      </c>
      <c r="L5599" s="180">
        <v>14.892480000000001</v>
      </c>
      <c r="M5599" s="180">
        <v>0.78912310105504613</v>
      </c>
      <c r="N5599" s="180">
        <v>14.685578</v>
      </c>
      <c r="O5599" s="180">
        <v>2.2091197227647439</v>
      </c>
      <c r="P5599" s="180">
        <v>10848000</v>
      </c>
      <c r="Q5599" s="180">
        <v>10412000</v>
      </c>
      <c r="R5599" s="180">
        <v>1.04</v>
      </c>
      <c r="S5599" s="180">
        <v>39.213999999999999</v>
      </c>
      <c r="T5599" s="180">
        <v>9.2990000000000013</v>
      </c>
      <c r="U5599" s="180">
        <v>22.193999999999999</v>
      </c>
      <c r="V5599" s="180">
        <f t="shared" si="571"/>
        <v>2.4483035566728972</v>
      </c>
      <c r="AC5599" s="180">
        <v>15.8</v>
      </c>
      <c r="AD5599" s="180">
        <v>10.26</v>
      </c>
      <c r="AH5599" s="85">
        <f>IF(AND(M5599&lt;Variables!$G$6,M5599&gt;Variables!$G$5),0,1)</f>
        <v>1</v>
      </c>
      <c r="AI5599" s="85">
        <f t="shared" si="570"/>
        <v>0</v>
      </c>
      <c r="AJ5599" s="85">
        <f>IF(I5599&gt;Variables!$G$7,0,1)</f>
        <v>1</v>
      </c>
      <c r="AK5599" s="85">
        <f>IF(F5599&gt;Variables!$G$8,0,1)</f>
        <v>0</v>
      </c>
      <c r="AL5599" s="85">
        <f>IF(G5599&gt;Variables!$G$9,0,1)</f>
        <v>1</v>
      </c>
      <c r="AM5599" s="85">
        <f>IF(AND(K5599&gt;Variables!$G$10,K5599&lt;Variables!$G$11),0,1)</f>
        <v>0</v>
      </c>
      <c r="AN5599" s="103">
        <f>IF(H5599&lt;Variables!$G$13,1,0)</f>
        <v>1</v>
      </c>
      <c r="AO5599" s="101">
        <f>IF(R5599&lt;Variables!$G$12,0,1)</f>
        <v>0</v>
      </c>
      <c r="AP5599" s="86">
        <f t="shared" si="568"/>
        <v>1</v>
      </c>
      <c r="AR5599" s="180">
        <v>0</v>
      </c>
      <c r="AS5599" s="180">
        <v>1</v>
      </c>
      <c r="AT5599" s="180">
        <v>0</v>
      </c>
      <c r="AU5599" s="180">
        <v>0</v>
      </c>
      <c r="BA5599" s="180">
        <v>0.55000000000000004</v>
      </c>
    </row>
    <row r="5600" spans="3:53" ht="15" x14ac:dyDescent="0.25">
      <c r="C5600" s="180" t="s">
        <v>961</v>
      </c>
      <c r="D5600" s="180" t="s">
        <v>226</v>
      </c>
      <c r="E5600" s="180">
        <v>4.25</v>
      </c>
      <c r="F5600" s="180">
        <v>21.59</v>
      </c>
      <c r="G5600" s="180">
        <v>21.3</v>
      </c>
      <c r="H5600" s="180">
        <v>76.45</v>
      </c>
      <c r="I5600" s="180">
        <v>588.73699999999997</v>
      </c>
      <c r="J5600" s="180" t="s">
        <v>76</v>
      </c>
      <c r="K5600" s="180">
        <v>50.03</v>
      </c>
      <c r="L5600" s="180">
        <v>4.2691149999999993</v>
      </c>
      <c r="M5600" s="180">
        <v>1.8387886013857199E-2</v>
      </c>
      <c r="N5600" s="180">
        <v>4.2708680000000001</v>
      </c>
      <c r="O5600" s="180">
        <v>-2.2665181878725869E-2</v>
      </c>
      <c r="P5600" s="180">
        <v>14770000</v>
      </c>
      <c r="Q5600" s="180">
        <v>34730000</v>
      </c>
      <c r="R5600" s="180">
        <v>0.43</v>
      </c>
      <c r="S5600" s="180">
        <v>39.213999999999999</v>
      </c>
      <c r="T5600" s="180">
        <v>9.2990000000000013</v>
      </c>
      <c r="U5600" s="180">
        <v>22.193999999999999</v>
      </c>
      <c r="V5600" s="180">
        <f t="shared" si="571"/>
        <v>2.3668311218371954</v>
      </c>
      <c r="AC5600" s="180">
        <v>4.63</v>
      </c>
      <c r="AD5600" s="180">
        <v>3.95</v>
      </c>
      <c r="AH5600" s="85">
        <f>IF(AND(M5600&lt;Variables!$G$6,M5600&gt;Variables!$G$5),0,1)</f>
        <v>1</v>
      </c>
      <c r="AI5600" s="85">
        <f t="shared" si="570"/>
        <v>1</v>
      </c>
      <c r="AJ5600" s="85">
        <f>IF(I5600&gt;Variables!$G$7,0,1)</f>
        <v>0</v>
      </c>
      <c r="AK5600" s="85">
        <f>IF(F5600&gt;Variables!$G$8,0,1)</f>
        <v>0</v>
      </c>
      <c r="AL5600" s="85">
        <f>IF(G5600&gt;Variables!$G$9,0,1)</f>
        <v>0</v>
      </c>
      <c r="AM5600" s="85">
        <f>IF(AND(K5600&gt;Variables!$G$10,K5600&lt;Variables!$G$11),0,1)</f>
        <v>0</v>
      </c>
      <c r="AN5600" s="103">
        <f>IF(H5600&lt;Variables!$G$13,1,0)</f>
        <v>1</v>
      </c>
      <c r="AO5600" s="101">
        <f>IF(R5600&lt;Variables!$G$12,0,1)</f>
        <v>0</v>
      </c>
      <c r="AP5600" s="86">
        <f t="shared" si="568"/>
        <v>0</v>
      </c>
      <c r="AR5600" s="180">
        <v>1</v>
      </c>
      <c r="AS5600" s="180">
        <v>0</v>
      </c>
      <c r="AT5600" s="180">
        <v>0</v>
      </c>
      <c r="AU5600" s="180">
        <v>0</v>
      </c>
      <c r="BA5600" s="180">
        <v>2</v>
      </c>
    </row>
    <row r="5601" spans="3:53" ht="15" x14ac:dyDescent="0.25">
      <c r="C5601" s="180" t="s">
        <v>961</v>
      </c>
      <c r="D5601" s="180" t="s">
        <v>188</v>
      </c>
      <c r="E5601" s="180">
        <v>8.5500000000000007</v>
      </c>
      <c r="F5601" s="180">
        <v>10.050000000000001</v>
      </c>
      <c r="G5601" s="180">
        <v>8.36</v>
      </c>
      <c r="H5601" s="180">
        <v>4800</v>
      </c>
      <c r="I5601" s="180">
        <v>-85.841999999999999</v>
      </c>
      <c r="J5601" s="180" t="s">
        <v>78</v>
      </c>
      <c r="K5601" s="180">
        <v>69.75</v>
      </c>
      <c r="L5601" s="180">
        <v>8.4631249999999998</v>
      </c>
      <c r="M5601" s="180">
        <v>1.1458533343180031</v>
      </c>
      <c r="N5601" s="180">
        <v>8.3704840000000011</v>
      </c>
      <c r="O5601" s="180">
        <v>2.265293141949726</v>
      </c>
      <c r="P5601" s="180">
        <v>27355000</v>
      </c>
      <c r="Q5601" s="180">
        <v>9582000</v>
      </c>
      <c r="R5601" s="180">
        <v>2.85</v>
      </c>
      <c r="S5601" s="180">
        <v>39.213999999999999</v>
      </c>
      <c r="T5601" s="180">
        <v>9.2990000000000013</v>
      </c>
      <c r="U5601" s="180">
        <v>22.193999999999999</v>
      </c>
      <c r="V5601" s="180">
        <f t="shared" si="571"/>
        <v>2.4764606308249011</v>
      </c>
      <c r="AC5601" s="180">
        <v>12.2</v>
      </c>
      <c r="AD5601" s="180">
        <v>8.5</v>
      </c>
      <c r="AH5601" s="85">
        <f>IF(AND(M5601&lt;Variables!$G$6,M5601&gt;Variables!$G$5),0,1)</f>
        <v>1</v>
      </c>
      <c r="AI5601" s="85">
        <f t="shared" si="570"/>
        <v>0</v>
      </c>
      <c r="AJ5601" s="85">
        <f>IF(I5601&gt;Variables!$G$7,0,1)</f>
        <v>1</v>
      </c>
      <c r="AK5601" s="85">
        <f>IF(F5601&gt;Variables!$G$8,0,1)</f>
        <v>0</v>
      </c>
      <c r="AL5601" s="85">
        <f>IF(G5601&gt;Variables!$G$9,0,1)</f>
        <v>1</v>
      </c>
      <c r="AM5601" s="85">
        <f>IF(AND(K5601&gt;Variables!$G$10,K5601&lt;Variables!$G$11),0,1)</f>
        <v>0</v>
      </c>
      <c r="AN5601" s="103">
        <f>IF(H5601&lt;Variables!$G$13,1,0)</f>
        <v>0</v>
      </c>
      <c r="AO5601" s="101">
        <f>IF(R5601&lt;Variables!$G$12,0,1)</f>
        <v>1</v>
      </c>
      <c r="AP5601" s="86">
        <f t="shared" si="568"/>
        <v>1</v>
      </c>
      <c r="AR5601" s="180">
        <v>1</v>
      </c>
      <c r="AS5601" s="180">
        <v>0</v>
      </c>
      <c r="AT5601" s="180">
        <v>0</v>
      </c>
      <c r="AU5601" s="180">
        <v>0</v>
      </c>
      <c r="BA5601" s="180">
        <v>2</v>
      </c>
    </row>
    <row r="5602" spans="3:53" ht="15" x14ac:dyDescent="0.25">
      <c r="C5602" s="180" t="s">
        <v>961</v>
      </c>
      <c r="D5602" s="180" t="s">
        <v>754</v>
      </c>
      <c r="E5602" s="180">
        <v>21.8</v>
      </c>
      <c r="F5602" s="180">
        <v>9.51</v>
      </c>
      <c r="G5602" s="180">
        <v>9.7799999999999994</v>
      </c>
      <c r="H5602" s="180">
        <v>2750</v>
      </c>
      <c r="I5602" s="180">
        <v>6553.7759999999998</v>
      </c>
      <c r="J5602" s="180" t="s">
        <v>78</v>
      </c>
      <c r="K5602" s="180">
        <v>67.010000000000005</v>
      </c>
      <c r="L5602" s="180">
        <v>21.694143749999999</v>
      </c>
      <c r="M5602" s="180">
        <v>0.45107219315811681</v>
      </c>
      <c r="N5602" s="180">
        <v>21.23669743589743</v>
      </c>
      <c r="O5602" s="180">
        <v>2.6148254255575218</v>
      </c>
      <c r="P5602" s="180">
        <v>106961</v>
      </c>
      <c r="Q5602" s="180">
        <v>824054</v>
      </c>
      <c r="R5602" s="180">
        <v>0.13</v>
      </c>
      <c r="S5602" s="180">
        <v>39.213999999999999</v>
      </c>
      <c r="T5602" s="180">
        <v>9.2990000000000013</v>
      </c>
      <c r="U5602" s="180">
        <v>22.193999999999999</v>
      </c>
      <c r="V5602" s="180">
        <f t="shared" si="571"/>
        <v>2.5093368556176596</v>
      </c>
      <c r="AC5602" s="180">
        <v>21.8</v>
      </c>
      <c r="AD5602" s="180">
        <v>20.55</v>
      </c>
      <c r="AH5602" s="85">
        <f>IF(AND(M5602&lt;Variables!$G$6,M5602&gt;Variables!$G$5),0,1)</f>
        <v>1</v>
      </c>
      <c r="AI5602" s="85">
        <f t="shared" si="570"/>
        <v>0</v>
      </c>
      <c r="AJ5602" s="85">
        <f>IF(I5602&gt;Variables!$G$7,0,1)</f>
        <v>0</v>
      </c>
      <c r="AK5602" s="85">
        <f>IF(F5602&gt;Variables!$G$8,0,1)</f>
        <v>0</v>
      </c>
      <c r="AL5602" s="85">
        <f>IF(G5602&gt;Variables!$G$9,0,1)</f>
        <v>1</v>
      </c>
      <c r="AM5602" s="85">
        <f>IF(AND(K5602&gt;Variables!$G$10,K5602&lt;Variables!$G$11),0,1)</f>
        <v>0</v>
      </c>
      <c r="AN5602" s="103">
        <f>IF(H5602&lt;Variables!$G$13,1,0)</f>
        <v>0</v>
      </c>
      <c r="AO5602" s="101">
        <f>IF(R5602&lt;Variables!$G$12,0,1)</f>
        <v>0</v>
      </c>
      <c r="AP5602" s="86">
        <f t="shared" si="568"/>
        <v>1</v>
      </c>
      <c r="AR5602" s="180">
        <v>0</v>
      </c>
      <c r="AS5602" s="180">
        <v>0</v>
      </c>
      <c r="AT5602" s="180">
        <v>1</v>
      </c>
      <c r="AU5602" s="180">
        <v>0</v>
      </c>
      <c r="BA5602" s="180">
        <v>-2.25</v>
      </c>
    </row>
    <row r="5603" spans="3:53" ht="15" x14ac:dyDescent="0.25">
      <c r="C5603" s="180" t="s">
        <v>961</v>
      </c>
      <c r="D5603" s="180" t="s">
        <v>934</v>
      </c>
      <c r="E5603" s="180">
        <v>42.68</v>
      </c>
      <c r="F5603" s="180">
        <v>9.44</v>
      </c>
      <c r="G5603" s="180">
        <v>9.85</v>
      </c>
      <c r="H5603" s="180">
        <v>7970</v>
      </c>
      <c r="I5603" s="180">
        <v>5.2999999999999999E-2</v>
      </c>
      <c r="J5603" s="180" t="s">
        <v>78</v>
      </c>
      <c r="K5603" s="180">
        <v>55.9</v>
      </c>
      <c r="L5603" s="180">
        <v>42.474775000000008</v>
      </c>
      <c r="M5603" s="180">
        <v>0.29482204437808851</v>
      </c>
      <c r="N5603" s="180">
        <v>42.341070000000002</v>
      </c>
      <c r="O5603" s="180">
        <v>0.61153390785825545</v>
      </c>
      <c r="P5603" s="180">
        <v>914560</v>
      </c>
      <c r="Q5603" s="180">
        <v>1791000</v>
      </c>
      <c r="R5603" s="180">
        <v>0.51</v>
      </c>
      <c r="S5603" s="180">
        <v>39.213999999999999</v>
      </c>
      <c r="T5603" s="180">
        <v>9.2990000000000013</v>
      </c>
      <c r="U5603" s="180">
        <v>22.193999999999999</v>
      </c>
      <c r="V5603" s="180">
        <f t="shared" si="571"/>
        <v>2.4154350950676027</v>
      </c>
      <c r="AC5603" s="180">
        <v>45.75</v>
      </c>
      <c r="AD5603" s="180">
        <v>42.36</v>
      </c>
      <c r="AH5603" s="85">
        <f>IF(AND(M5603&lt;Variables!$G$6,M5603&gt;Variables!$G$5),0,1)</f>
        <v>1</v>
      </c>
      <c r="AI5603" s="85">
        <f t="shared" si="570"/>
        <v>0</v>
      </c>
      <c r="AJ5603" s="85">
        <f>IF(I5603&gt;Variables!$G$7,0,1)</f>
        <v>0</v>
      </c>
      <c r="AK5603" s="85">
        <f>IF(F5603&gt;Variables!$G$8,0,1)</f>
        <v>0</v>
      </c>
      <c r="AL5603" s="85">
        <f>IF(G5603&gt;Variables!$G$9,0,1)</f>
        <v>1</v>
      </c>
      <c r="AM5603" s="85">
        <f>IF(AND(K5603&gt;Variables!$G$10,K5603&lt;Variables!$G$11),0,1)</f>
        <v>0</v>
      </c>
      <c r="AN5603" s="103">
        <f>IF(H5603&lt;Variables!$G$13,1,0)</f>
        <v>0</v>
      </c>
      <c r="AO5603" s="101">
        <f>IF(R5603&lt;Variables!$G$12,0,1)</f>
        <v>0</v>
      </c>
      <c r="AP5603" s="86">
        <f t="shared" si="568"/>
        <v>1</v>
      </c>
      <c r="AR5603" s="180">
        <v>1</v>
      </c>
      <c r="AS5603" s="180">
        <v>0</v>
      </c>
      <c r="AT5603" s="180">
        <v>0</v>
      </c>
      <c r="AU5603" s="180">
        <v>0</v>
      </c>
      <c r="BA5603" s="180">
        <v>1.36</v>
      </c>
    </row>
    <row r="5604" spans="3:53" ht="15" x14ac:dyDescent="0.25">
      <c r="C5604" s="180" t="s">
        <v>961</v>
      </c>
      <c r="D5604" s="180" t="s">
        <v>926</v>
      </c>
      <c r="E5604" s="180">
        <v>21.22</v>
      </c>
      <c r="F5604" s="180">
        <v>8.59</v>
      </c>
      <c r="G5604" s="180">
        <v>-3.52</v>
      </c>
      <c r="H5604" s="180">
        <v>3200</v>
      </c>
      <c r="I5604" s="180">
        <v>-42.152000000000001</v>
      </c>
      <c r="J5604" s="180" t="s">
        <v>78</v>
      </c>
      <c r="K5604" s="180">
        <v>64.28</v>
      </c>
      <c r="L5604" s="180">
        <v>21.087119999999999</v>
      </c>
      <c r="M5604" s="180">
        <v>0.74870347396893777</v>
      </c>
      <c r="N5604" s="180">
        <v>21.030052000000001</v>
      </c>
      <c r="O5604" s="180">
        <v>1.022099232089408</v>
      </c>
      <c r="P5604" s="180">
        <v>3004000</v>
      </c>
      <c r="Q5604" s="180">
        <v>1541000</v>
      </c>
      <c r="R5604" s="180">
        <v>1.95</v>
      </c>
      <c r="S5604" s="180">
        <v>39.213999999999999</v>
      </c>
      <c r="T5604" s="180">
        <v>9.2990000000000013</v>
      </c>
      <c r="U5604" s="180">
        <v>22.193999999999999</v>
      </c>
      <c r="V5604" s="180">
        <f t="shared" si="571"/>
        <v>2.4645974992401047</v>
      </c>
      <c r="AC5604" s="180">
        <v>21.84</v>
      </c>
      <c r="AD5604" s="180">
        <v>21.22</v>
      </c>
      <c r="AH5604" s="85">
        <f>IF(AND(M5604&lt;Variables!$G$6,M5604&gt;Variables!$G$5),0,1)</f>
        <v>1</v>
      </c>
      <c r="AI5604" s="85">
        <f t="shared" si="570"/>
        <v>0</v>
      </c>
      <c r="AJ5604" s="85">
        <f>IF(I5604&gt;Variables!$G$7,0,1)</f>
        <v>1</v>
      </c>
      <c r="AK5604" s="85">
        <f>IF(F5604&gt;Variables!$G$8,0,1)</f>
        <v>1</v>
      </c>
      <c r="AL5604" s="85">
        <f>IF(G5604&gt;Variables!$G$9,0,1)</f>
        <v>1</v>
      </c>
      <c r="AM5604" s="85">
        <f>IF(AND(K5604&gt;Variables!$G$10,K5604&lt;Variables!$G$11),0,1)</f>
        <v>0</v>
      </c>
      <c r="AN5604" s="103">
        <f>IF(H5604&lt;Variables!$G$13,1,0)</f>
        <v>0</v>
      </c>
      <c r="AO5604" s="101">
        <f>IF(R5604&lt;Variables!$G$12,0,1)</f>
        <v>0</v>
      </c>
      <c r="AP5604" s="86">
        <f t="shared" si="568"/>
        <v>1</v>
      </c>
      <c r="AR5604" s="180">
        <v>0</v>
      </c>
      <c r="AS5604" s="180">
        <v>1</v>
      </c>
      <c r="AT5604" s="180">
        <v>0</v>
      </c>
      <c r="AU5604" s="180">
        <v>0</v>
      </c>
      <c r="BA5604" s="180">
        <v>1.3</v>
      </c>
    </row>
    <row r="5605" spans="3:53" ht="15" x14ac:dyDescent="0.25">
      <c r="C5605" s="180" t="s">
        <v>961</v>
      </c>
      <c r="D5605" s="180" t="s">
        <v>958</v>
      </c>
      <c r="E5605" s="180">
        <v>15.98</v>
      </c>
      <c r="F5605" s="180">
        <v>8.0500000000000007</v>
      </c>
      <c r="G5605" s="180">
        <v>6.83</v>
      </c>
      <c r="H5605" s="180">
        <v>3530</v>
      </c>
      <c r="I5605" s="180">
        <v>-77.462999999999994</v>
      </c>
      <c r="J5605" s="180" t="s">
        <v>78</v>
      </c>
      <c r="K5605" s="180">
        <v>73.72</v>
      </c>
      <c r="L5605" s="180">
        <v>15.825329999999999</v>
      </c>
      <c r="M5605" s="180">
        <v>0.91669494411808339</v>
      </c>
      <c r="N5605" s="180">
        <v>15.661764</v>
      </c>
      <c r="O5605" s="180">
        <v>1.9706337038407671</v>
      </c>
      <c r="P5605" s="180">
        <v>3768000</v>
      </c>
      <c r="Q5605" s="180">
        <v>2937000</v>
      </c>
      <c r="R5605" s="180">
        <v>1.28</v>
      </c>
      <c r="S5605" s="180">
        <v>39.213999999999999</v>
      </c>
      <c r="T5605" s="180">
        <v>9.2990000000000013</v>
      </c>
      <c r="U5605" s="180">
        <v>22.193999999999999</v>
      </c>
      <c r="V5605" s="180">
        <f t="shared" si="571"/>
        <v>2.5261084476858291</v>
      </c>
      <c r="AC5605" s="180">
        <v>16.405000000000001</v>
      </c>
      <c r="AD5605" s="180">
        <v>15.88</v>
      </c>
      <c r="AH5605" s="85">
        <f>IF(AND(M5605&lt;Variables!$G$6,M5605&gt;Variables!$G$5),0,1)</f>
        <v>1</v>
      </c>
      <c r="AI5605" s="85">
        <f t="shared" si="570"/>
        <v>0</v>
      </c>
      <c r="AJ5605" s="85">
        <f>IF(I5605&gt;Variables!$G$7,0,1)</f>
        <v>1</v>
      </c>
      <c r="AK5605" s="85">
        <f>IF(F5605&gt;Variables!$G$8,0,1)</f>
        <v>1</v>
      </c>
      <c r="AL5605" s="85">
        <f>IF(G5605&gt;Variables!$G$9,0,1)</f>
        <v>1</v>
      </c>
      <c r="AM5605" s="85">
        <f>IF(AND(K5605&gt;Variables!$G$10,K5605&lt;Variables!$G$11),0,1)</f>
        <v>0</v>
      </c>
      <c r="AN5605" s="103">
        <f>IF(H5605&lt;Variables!$G$13,1,0)</f>
        <v>0</v>
      </c>
      <c r="AO5605" s="101">
        <f>IF(R5605&lt;Variables!$G$12,0,1)</f>
        <v>0</v>
      </c>
      <c r="AP5605" s="86">
        <f t="shared" si="568"/>
        <v>1</v>
      </c>
      <c r="AR5605" s="180">
        <v>1</v>
      </c>
      <c r="AS5605" s="180">
        <v>0</v>
      </c>
      <c r="AT5605" s="180">
        <v>0</v>
      </c>
      <c r="AU5605" s="180">
        <v>0</v>
      </c>
      <c r="BA5605" s="180">
        <v>1.3</v>
      </c>
    </row>
    <row r="5606" spans="3:53" ht="15" x14ac:dyDescent="0.25">
      <c r="C5606" s="180" t="s">
        <v>961</v>
      </c>
      <c r="D5606" s="180" t="s">
        <v>945</v>
      </c>
      <c r="E5606" s="180">
        <v>39.46</v>
      </c>
      <c r="F5606" s="180">
        <v>7.67</v>
      </c>
      <c r="G5606" s="180">
        <v>6.37</v>
      </c>
      <c r="H5606" s="180">
        <v>5230</v>
      </c>
      <c r="I5606" s="180">
        <v>-61.936999999999998</v>
      </c>
      <c r="J5606" s="180" t="s">
        <v>78</v>
      </c>
      <c r="K5606" s="180">
        <v>62.51</v>
      </c>
      <c r="L5606" s="180">
        <v>39.144934999999997</v>
      </c>
      <c r="M5606" s="180">
        <v>0.5708656816009462</v>
      </c>
      <c r="N5606" s="180">
        <v>39.157504000000003</v>
      </c>
      <c r="O5606" s="180">
        <v>0.5385838688799095</v>
      </c>
      <c r="P5606" s="180">
        <v>1365000</v>
      </c>
      <c r="Q5606" s="180">
        <v>1792000</v>
      </c>
      <c r="R5606" s="180">
        <v>0.76</v>
      </c>
      <c r="S5606" s="180">
        <v>39.213999999999999</v>
      </c>
      <c r="T5606" s="180">
        <v>9.2990000000000013</v>
      </c>
      <c r="U5606" s="180">
        <v>22.193999999999999</v>
      </c>
      <c r="V5606" s="180">
        <f t="shared" si="571"/>
        <v>2.4611363545716962</v>
      </c>
      <c r="AC5606" s="180">
        <v>41.41</v>
      </c>
      <c r="AD5606" s="180">
        <v>39.33</v>
      </c>
      <c r="AH5606" s="85">
        <f>IF(AND(M5606&lt;Variables!$G$6,M5606&gt;Variables!$G$5),0,1)</f>
        <v>1</v>
      </c>
      <c r="AI5606" s="85">
        <f t="shared" si="570"/>
        <v>1</v>
      </c>
      <c r="AJ5606" s="85">
        <f>IF(I5606&gt;Variables!$G$7,0,1)</f>
        <v>1</v>
      </c>
      <c r="AK5606" s="85">
        <f>IF(F5606&gt;Variables!$G$8,0,1)</f>
        <v>1</v>
      </c>
      <c r="AL5606" s="85">
        <f>IF(G5606&gt;Variables!$G$9,0,1)</f>
        <v>1</v>
      </c>
      <c r="AM5606" s="85">
        <f>IF(AND(K5606&gt;Variables!$G$10,K5606&lt;Variables!$G$11),0,1)</f>
        <v>0</v>
      </c>
      <c r="AN5606" s="103">
        <f>IF(H5606&lt;Variables!$G$13,1,0)</f>
        <v>0</v>
      </c>
      <c r="AO5606" s="101">
        <f>IF(R5606&lt;Variables!$G$12,0,1)</f>
        <v>0</v>
      </c>
      <c r="AP5606" s="86">
        <f t="shared" si="568"/>
        <v>1</v>
      </c>
      <c r="AR5606" s="180">
        <v>1</v>
      </c>
      <c r="AS5606" s="180">
        <v>0</v>
      </c>
      <c r="AT5606" s="180">
        <v>0</v>
      </c>
      <c r="AU5606" s="180">
        <v>0</v>
      </c>
      <c r="BA5606" s="180">
        <v>1.56</v>
      </c>
    </row>
    <row r="5607" spans="3:53" ht="15" x14ac:dyDescent="0.25">
      <c r="C5607" s="180" t="s">
        <v>961</v>
      </c>
      <c r="D5607" s="180" t="s">
        <v>614</v>
      </c>
      <c r="E5607" s="180">
        <v>10.56</v>
      </c>
      <c r="F5607" s="180">
        <v>7.98</v>
      </c>
      <c r="G5607" s="180">
        <v>4.76</v>
      </c>
      <c r="H5607" s="180">
        <v>2500</v>
      </c>
      <c r="I5607" s="180">
        <v>-50.68</v>
      </c>
      <c r="J5607" s="180" t="s">
        <v>78</v>
      </c>
      <c r="K5607" s="180">
        <v>55.42</v>
      </c>
      <c r="L5607" s="180">
        <v>10.543749999999999</v>
      </c>
      <c r="M5607" s="180">
        <v>0.15411973918197441</v>
      </c>
      <c r="N5607" s="180">
        <v>10.442463999999999</v>
      </c>
      <c r="O5607" s="180">
        <v>1.1255581058263759</v>
      </c>
      <c r="P5607" s="180">
        <v>4577000</v>
      </c>
      <c r="Q5607" s="180">
        <v>3620000</v>
      </c>
      <c r="R5607" s="180">
        <v>1.26</v>
      </c>
      <c r="S5607" s="180">
        <v>39.213999999999999</v>
      </c>
      <c r="T5607" s="180">
        <v>9.2990000000000013</v>
      </c>
      <c r="U5607" s="180">
        <v>22.193999999999999</v>
      </c>
      <c r="V5607" s="180">
        <f t="shared" si="571"/>
        <v>2.4167316566686425</v>
      </c>
      <c r="AC5607" s="180">
        <v>11.42</v>
      </c>
      <c r="AD5607" s="180">
        <v>10.34</v>
      </c>
      <c r="AH5607" s="85">
        <f>IF(AND(M5607&lt;Variables!$G$6,M5607&gt;Variables!$G$5),0,1)</f>
        <v>1</v>
      </c>
      <c r="AI5607" s="85">
        <f t="shared" si="570"/>
        <v>0</v>
      </c>
      <c r="AJ5607" s="85">
        <f>IF(I5607&gt;Variables!$G$7,0,1)</f>
        <v>1</v>
      </c>
      <c r="AK5607" s="85">
        <f>IF(F5607&gt;Variables!$G$8,0,1)</f>
        <v>1</v>
      </c>
      <c r="AL5607" s="85">
        <f>IF(G5607&gt;Variables!$G$9,0,1)</f>
        <v>1</v>
      </c>
      <c r="AM5607" s="85">
        <f>IF(AND(K5607&gt;Variables!$G$10,K5607&lt;Variables!$G$11),0,1)</f>
        <v>0</v>
      </c>
      <c r="AN5607" s="103">
        <f>IF(H5607&lt;Variables!$G$13,1,0)</f>
        <v>0</v>
      </c>
      <c r="AO5607" s="101">
        <f>IF(R5607&lt;Variables!$G$12,0,1)</f>
        <v>0</v>
      </c>
      <c r="AP5607" s="86">
        <f t="shared" si="568"/>
        <v>1</v>
      </c>
      <c r="AR5607" s="180">
        <v>0</v>
      </c>
      <c r="AS5607" s="180">
        <v>1</v>
      </c>
      <c r="AT5607" s="180">
        <v>0</v>
      </c>
      <c r="AU5607" s="180">
        <v>0</v>
      </c>
      <c r="BA5607" s="180">
        <v>0.42</v>
      </c>
    </row>
    <row r="5608" spans="3:53" ht="15" x14ac:dyDescent="0.25">
      <c r="C5608" s="180" t="s">
        <v>961</v>
      </c>
      <c r="D5608" s="180" t="s">
        <v>930</v>
      </c>
      <c r="E5608" s="180">
        <v>38.18</v>
      </c>
      <c r="F5608" s="180">
        <v>11.79</v>
      </c>
      <c r="G5608" s="180">
        <v>9.2799999999999994</v>
      </c>
      <c r="H5608" s="180">
        <v>1570</v>
      </c>
      <c r="I5608" s="180">
        <v>-51.844000000000001</v>
      </c>
      <c r="J5608" s="180" t="s">
        <v>78</v>
      </c>
      <c r="K5608" s="180">
        <v>63.36</v>
      </c>
      <c r="L5608" s="180">
        <v>37.732049999999987</v>
      </c>
      <c r="M5608" s="180">
        <v>1.452213701614429</v>
      </c>
      <c r="N5608" s="180">
        <v>37.632756000000001</v>
      </c>
      <c r="O5608" s="180">
        <v>1.719895295470788</v>
      </c>
      <c r="P5608" s="180">
        <v>4383000</v>
      </c>
      <c r="Q5608" s="180">
        <v>2643000</v>
      </c>
      <c r="R5608" s="180">
        <v>1.66</v>
      </c>
      <c r="S5608" s="180">
        <v>39.213999999999999</v>
      </c>
      <c r="T5608" s="180">
        <v>9.2990000000000013</v>
      </c>
      <c r="U5608" s="180">
        <v>22.193999999999999</v>
      </c>
      <c r="V5608" s="180">
        <f t="shared" si="571"/>
        <v>2.4116202950033183</v>
      </c>
      <c r="AC5608" s="180">
        <v>40.44</v>
      </c>
      <c r="AD5608" s="180">
        <v>37.92</v>
      </c>
      <c r="AH5608" s="85">
        <f>IF(AND(M5608&lt;Variables!$G$6,M5608&gt;Variables!$G$5),0,1)</f>
        <v>1</v>
      </c>
      <c r="AI5608" s="85">
        <f t="shared" si="570"/>
        <v>0</v>
      </c>
      <c r="AJ5608" s="85">
        <f>IF(I5608&gt;Variables!$G$7,0,1)</f>
        <v>1</v>
      </c>
      <c r="AK5608" s="85">
        <f>IF(F5608&gt;Variables!$G$8,0,1)</f>
        <v>0</v>
      </c>
      <c r="AL5608" s="85">
        <f>IF(G5608&gt;Variables!$G$9,0,1)</f>
        <v>1</v>
      </c>
      <c r="AM5608" s="85">
        <f>IF(AND(K5608&gt;Variables!$G$10,K5608&lt;Variables!$G$11),0,1)</f>
        <v>0</v>
      </c>
      <c r="AN5608" s="103">
        <f>IF(H5608&lt;Variables!$G$13,1,0)</f>
        <v>1</v>
      </c>
      <c r="AO5608" s="101">
        <f>IF(R5608&lt;Variables!$G$12,0,1)</f>
        <v>0</v>
      </c>
      <c r="AP5608" s="86">
        <f t="shared" si="568"/>
        <v>1</v>
      </c>
      <c r="AR5608" s="180">
        <v>1</v>
      </c>
      <c r="AS5608" s="180">
        <v>0</v>
      </c>
      <c r="AT5608" s="180">
        <v>0</v>
      </c>
      <c r="AU5608" s="180">
        <v>0</v>
      </c>
      <c r="BA5608" s="180">
        <v>1.82</v>
      </c>
    </row>
    <row r="5609" spans="3:53" ht="15" x14ac:dyDescent="0.25">
      <c r="C5609" s="180" t="s">
        <v>962</v>
      </c>
      <c r="D5609" s="180" t="s">
        <v>963</v>
      </c>
      <c r="E5609" s="180">
        <v>13.04</v>
      </c>
      <c r="F5609" s="180">
        <v>9.9600000000000009</v>
      </c>
      <c r="G5609" s="180">
        <v>7.25</v>
      </c>
      <c r="H5609" s="180">
        <v>2010</v>
      </c>
      <c r="I5609" s="180">
        <v>-14.51</v>
      </c>
      <c r="J5609" s="180" t="s">
        <v>78</v>
      </c>
      <c r="K5609" s="180">
        <v>71.88</v>
      </c>
      <c r="L5609" s="180">
        <v>12.87297</v>
      </c>
      <c r="M5609" s="180">
        <v>1.3084004701323839</v>
      </c>
      <c r="N5609" s="180">
        <v>12.719692</v>
      </c>
      <c r="O5609" s="180">
        <v>2.5292121853265082</v>
      </c>
      <c r="P5609" s="180">
        <v>5641000</v>
      </c>
      <c r="Q5609" s="180">
        <v>4754000</v>
      </c>
      <c r="R5609" s="180">
        <v>1.19</v>
      </c>
      <c r="S5609" s="180">
        <v>34.526000000000003</v>
      </c>
      <c r="T5609" s="180">
        <v>10.085000000000001</v>
      </c>
      <c r="U5609" s="180">
        <v>20.9072</v>
      </c>
      <c r="V5609" s="180">
        <f t="shared" si="571"/>
        <v>2.476981294773156</v>
      </c>
      <c r="AC5609" s="180">
        <v>13.5</v>
      </c>
      <c r="AD5609" s="180">
        <v>13.01</v>
      </c>
      <c r="AH5609" s="85">
        <f>IF(AND(M5609&lt;Variables!$G$6,M5609&gt;Variables!$G$5),0,1)</f>
        <v>1</v>
      </c>
      <c r="AI5609" s="85">
        <f t="shared" si="570"/>
        <v>0</v>
      </c>
      <c r="AJ5609" s="85">
        <f>IF(I5609&gt;Variables!$G$7,0,1)</f>
        <v>1</v>
      </c>
      <c r="AK5609" s="85">
        <f>IF(F5609&gt;Variables!$G$8,0,1)</f>
        <v>0</v>
      </c>
      <c r="AL5609" s="85">
        <f>IF(G5609&gt;Variables!$G$9,0,1)</f>
        <v>1</v>
      </c>
      <c r="AM5609" s="85">
        <f>IF(AND(K5609&gt;Variables!$G$10,K5609&lt;Variables!$G$11),0,1)</f>
        <v>0</v>
      </c>
      <c r="AN5609" s="103">
        <f>IF(H5609&lt;Variables!$G$13,1,0)</f>
        <v>1</v>
      </c>
      <c r="AO5609" s="101">
        <f>IF(R5609&lt;Variables!$G$12,0,1)</f>
        <v>0</v>
      </c>
      <c r="AP5609" s="86">
        <f t="shared" si="568"/>
        <v>1</v>
      </c>
      <c r="AR5609" s="180">
        <v>1</v>
      </c>
      <c r="AS5609" s="180">
        <v>0</v>
      </c>
      <c r="AT5609" s="180">
        <v>0</v>
      </c>
      <c r="AU5609" s="180">
        <v>0</v>
      </c>
      <c r="BA5609" s="180">
        <v>2</v>
      </c>
    </row>
    <row r="5610" spans="3:53" ht="15" x14ac:dyDescent="0.25">
      <c r="C5610" s="180" t="s">
        <v>962</v>
      </c>
      <c r="D5610" s="180" t="s">
        <v>934</v>
      </c>
      <c r="E5610" s="180">
        <v>42.56</v>
      </c>
      <c r="F5610" s="180">
        <v>9.68</v>
      </c>
      <c r="G5610" s="180">
        <v>10.29</v>
      </c>
      <c r="H5610" s="180">
        <v>7970</v>
      </c>
      <c r="I5610" s="180">
        <v>0.06</v>
      </c>
      <c r="J5610" s="180" t="s">
        <v>78</v>
      </c>
      <c r="K5610" s="180">
        <v>57.74</v>
      </c>
      <c r="L5610" s="180">
        <v>42.568775000000002</v>
      </c>
      <c r="M5610" s="180">
        <v>0.47270563928607501</v>
      </c>
      <c r="N5610" s="180">
        <v>42.373565999999997</v>
      </c>
      <c r="O5610" s="180">
        <v>0.9355691234483291</v>
      </c>
      <c r="P5610" s="180">
        <v>930486</v>
      </c>
      <c r="Q5610" s="180">
        <v>1791000</v>
      </c>
      <c r="R5610" s="180">
        <v>0.52</v>
      </c>
      <c r="S5610" s="180">
        <v>34.526000000000003</v>
      </c>
      <c r="T5610" s="180">
        <v>10.085000000000001</v>
      </c>
      <c r="U5610" s="180">
        <v>20.9072</v>
      </c>
      <c r="V5610" s="180">
        <f t="shared" si="571"/>
        <v>2.4243296074989238</v>
      </c>
      <c r="AC5610" s="180">
        <v>45.75</v>
      </c>
      <c r="AD5610" s="180">
        <v>42.56</v>
      </c>
      <c r="AH5610" s="85">
        <f>IF(AND(M5610&lt;Variables!$G$6,M5610&gt;Variables!$G$5),0,1)</f>
        <v>1</v>
      </c>
      <c r="AI5610" s="85">
        <f t="shared" si="570"/>
        <v>0</v>
      </c>
      <c r="AJ5610" s="85">
        <f>IF(I5610&gt;Variables!$G$7,0,1)</f>
        <v>0</v>
      </c>
      <c r="AK5610" s="85">
        <f>IF(F5610&gt;Variables!$G$8,0,1)</f>
        <v>0</v>
      </c>
      <c r="AL5610" s="85">
        <f>IF(G5610&gt;Variables!$G$9,0,1)</f>
        <v>1</v>
      </c>
      <c r="AM5610" s="85">
        <f>IF(AND(K5610&gt;Variables!$G$10,K5610&lt;Variables!$G$11),0,1)</f>
        <v>0</v>
      </c>
      <c r="AN5610" s="103">
        <f>IF(H5610&lt;Variables!$G$13,1,0)</f>
        <v>0</v>
      </c>
      <c r="AO5610" s="101">
        <f>IF(R5610&lt;Variables!$G$12,0,1)</f>
        <v>0</v>
      </c>
      <c r="AP5610" s="86">
        <f t="shared" si="568"/>
        <v>1</v>
      </c>
      <c r="AR5610" s="180">
        <v>1</v>
      </c>
      <c r="AS5610" s="180">
        <v>0</v>
      </c>
      <c r="AT5610" s="180">
        <v>0</v>
      </c>
      <c r="AU5610" s="180">
        <v>0</v>
      </c>
      <c r="BA5610" s="180">
        <v>1.55</v>
      </c>
    </row>
    <row r="5611" spans="3:53" ht="15" x14ac:dyDescent="0.25">
      <c r="C5611" s="180" t="s">
        <v>962</v>
      </c>
      <c r="D5611" s="180" t="s">
        <v>926</v>
      </c>
      <c r="E5611" s="180">
        <v>21.29</v>
      </c>
      <c r="F5611" s="180">
        <v>8.69</v>
      </c>
      <c r="G5611" s="180">
        <v>-3.36</v>
      </c>
      <c r="H5611" s="180">
        <v>3200</v>
      </c>
      <c r="I5611" s="180">
        <v>-42.133000000000003</v>
      </c>
      <c r="J5611" s="180" t="s">
        <v>78</v>
      </c>
      <c r="K5611" s="180">
        <v>65.3</v>
      </c>
      <c r="L5611" s="180">
        <v>21.155370000000001</v>
      </c>
      <c r="M5611" s="180">
        <v>0.58911756211308697</v>
      </c>
      <c r="N5611" s="180">
        <v>21.037051999999999</v>
      </c>
      <c r="O5611" s="180">
        <v>1.1548576292914139</v>
      </c>
      <c r="P5611" s="180">
        <v>3038000</v>
      </c>
      <c r="Q5611" s="180">
        <v>1541000</v>
      </c>
      <c r="R5611" s="180">
        <v>1.97</v>
      </c>
      <c r="S5611" s="180">
        <v>34.526000000000003</v>
      </c>
      <c r="T5611" s="180">
        <v>10.085000000000001</v>
      </c>
      <c r="U5611" s="180">
        <v>20.9072</v>
      </c>
      <c r="V5611" s="180">
        <f t="shared" si="571"/>
        <v>2.484159959138506</v>
      </c>
      <c r="AC5611" s="180">
        <v>21.84</v>
      </c>
      <c r="AD5611" s="180">
        <v>21.24</v>
      </c>
      <c r="AH5611" s="85">
        <f>IF(AND(M5611&lt;Variables!$G$6,M5611&gt;Variables!$G$5),0,1)</f>
        <v>1</v>
      </c>
      <c r="AI5611" s="85">
        <f t="shared" si="570"/>
        <v>0</v>
      </c>
      <c r="AJ5611" s="85">
        <f>IF(I5611&gt;Variables!$G$7,0,1)</f>
        <v>1</v>
      </c>
      <c r="AK5611" s="85">
        <f>IF(F5611&gt;Variables!$G$8,0,1)</f>
        <v>1</v>
      </c>
      <c r="AL5611" s="85">
        <f>IF(G5611&gt;Variables!$G$9,0,1)</f>
        <v>1</v>
      </c>
      <c r="AM5611" s="85">
        <f>IF(AND(K5611&gt;Variables!$G$10,K5611&lt;Variables!$G$11),0,1)</f>
        <v>0</v>
      </c>
      <c r="AN5611" s="103">
        <f>IF(H5611&lt;Variables!$G$13,1,0)</f>
        <v>0</v>
      </c>
      <c r="AO5611" s="101">
        <f>IF(R5611&lt;Variables!$G$12,0,1)</f>
        <v>0</v>
      </c>
      <c r="AP5611" s="86">
        <f t="shared" si="568"/>
        <v>1</v>
      </c>
      <c r="AR5611" s="180">
        <v>0</v>
      </c>
      <c r="AS5611" s="180">
        <v>0</v>
      </c>
      <c r="AT5611" s="180">
        <v>0</v>
      </c>
      <c r="AU5611" s="180">
        <v>1</v>
      </c>
      <c r="BA5611" s="180">
        <v>0.32</v>
      </c>
    </row>
    <row r="5612" spans="3:53" ht="15" x14ac:dyDescent="0.25">
      <c r="C5612" s="180" t="s">
        <v>962</v>
      </c>
      <c r="D5612" s="180" t="s">
        <v>82</v>
      </c>
      <c r="E5612" s="180">
        <v>7.95</v>
      </c>
      <c r="F5612" s="180">
        <v>9.68</v>
      </c>
      <c r="G5612" s="180">
        <v>9.44</v>
      </c>
      <c r="H5612" s="180">
        <v>2330</v>
      </c>
      <c r="I5612" s="180">
        <v>-83.837000000000003</v>
      </c>
      <c r="J5612" s="180" t="s">
        <v>76</v>
      </c>
      <c r="K5612" s="180">
        <v>67.290000000000006</v>
      </c>
      <c r="L5612" s="180">
        <v>7.9158999999999988</v>
      </c>
      <c r="M5612" s="180">
        <v>0.36761454793518689</v>
      </c>
      <c r="N5612" s="180">
        <v>7.8342299999999998</v>
      </c>
      <c r="O5612" s="180">
        <v>1.4139232572952349</v>
      </c>
      <c r="P5612" s="180">
        <v>2293000</v>
      </c>
      <c r="Q5612" s="180">
        <v>2722000</v>
      </c>
      <c r="R5612" s="180">
        <v>0.84</v>
      </c>
      <c r="S5612" s="180">
        <v>34.526000000000003</v>
      </c>
      <c r="T5612" s="180">
        <v>10.085000000000001</v>
      </c>
      <c r="U5612" s="180">
        <v>20.9072</v>
      </c>
      <c r="V5612" s="180">
        <f t="shared" si="571"/>
        <v>2.5182101333720723</v>
      </c>
      <c r="AC5612" s="180">
        <v>8.23</v>
      </c>
      <c r="AD5612" s="180">
        <v>7.88</v>
      </c>
      <c r="AH5612" s="85">
        <f>IF(AND(M5612&lt;Variables!$G$6,M5612&gt;Variables!$G$5),0,1)</f>
        <v>1</v>
      </c>
      <c r="AI5612" s="85">
        <f t="shared" si="570"/>
        <v>0</v>
      </c>
      <c r="AJ5612" s="85">
        <f>IF(I5612&gt;Variables!$G$7,0,1)</f>
        <v>1</v>
      </c>
      <c r="AK5612" s="85">
        <f>IF(F5612&gt;Variables!$G$8,0,1)</f>
        <v>0</v>
      </c>
      <c r="AL5612" s="85">
        <f>IF(G5612&gt;Variables!$G$9,0,1)</f>
        <v>1</v>
      </c>
      <c r="AM5612" s="85">
        <f>IF(AND(K5612&gt;Variables!$G$10,K5612&lt;Variables!$G$11),0,1)</f>
        <v>0</v>
      </c>
      <c r="AN5612" s="103">
        <f>IF(H5612&lt;Variables!$G$13,1,0)</f>
        <v>1</v>
      </c>
      <c r="AO5612" s="101">
        <f>IF(R5612&lt;Variables!$G$12,0,1)</f>
        <v>0</v>
      </c>
      <c r="AP5612" s="86">
        <f t="shared" si="568"/>
        <v>0</v>
      </c>
      <c r="AR5612" s="180">
        <v>1</v>
      </c>
      <c r="AS5612" s="180">
        <v>0</v>
      </c>
      <c r="AT5612" s="180">
        <v>0</v>
      </c>
      <c r="AU5612" s="180">
        <v>0</v>
      </c>
      <c r="BA5612" s="180">
        <v>0.87</v>
      </c>
    </row>
    <row r="5613" spans="3:53" ht="15" x14ac:dyDescent="0.25">
      <c r="C5613" s="180" t="s">
        <v>962</v>
      </c>
      <c r="D5613" s="180" t="s">
        <v>945</v>
      </c>
      <c r="E5613" s="180">
        <v>39.64</v>
      </c>
      <c r="F5613" s="180">
        <v>8.2100000000000009</v>
      </c>
      <c r="G5613" s="180">
        <v>7.05</v>
      </c>
      <c r="H5613" s="180">
        <v>5230</v>
      </c>
      <c r="I5613" s="180">
        <v>-61.786999999999999</v>
      </c>
      <c r="J5613" s="180" t="s">
        <v>78</v>
      </c>
      <c r="K5613" s="180">
        <v>69.2</v>
      </c>
      <c r="L5613" s="180">
        <v>39.27252</v>
      </c>
      <c r="M5613" s="180">
        <v>0.88479170677103824</v>
      </c>
      <c r="N5613" s="180">
        <v>39.120638</v>
      </c>
      <c r="O5613" s="180">
        <v>1.2764669124261161</v>
      </c>
      <c r="P5613" s="180">
        <v>1382000</v>
      </c>
      <c r="Q5613" s="180">
        <v>1792000</v>
      </c>
      <c r="R5613" s="180">
        <v>0.77</v>
      </c>
      <c r="S5613" s="180">
        <v>34.526000000000003</v>
      </c>
      <c r="T5613" s="180">
        <v>10.085000000000001</v>
      </c>
      <c r="U5613" s="180">
        <v>20.9072</v>
      </c>
      <c r="V5613" s="180">
        <f t="shared" si="571"/>
        <v>2.4938460694001816</v>
      </c>
      <c r="AC5613" s="180">
        <v>41.41</v>
      </c>
      <c r="AD5613" s="180">
        <v>39.33</v>
      </c>
      <c r="AH5613" s="85">
        <f>IF(AND(M5613&lt;Variables!$G$6,M5613&gt;Variables!$G$5),0,1)</f>
        <v>1</v>
      </c>
      <c r="AI5613" s="85">
        <f t="shared" si="570"/>
        <v>0</v>
      </c>
      <c r="AJ5613" s="85">
        <f>IF(I5613&gt;Variables!$G$7,0,1)</f>
        <v>1</v>
      </c>
      <c r="AK5613" s="85">
        <f>IF(F5613&gt;Variables!$G$8,0,1)</f>
        <v>1</v>
      </c>
      <c r="AL5613" s="85">
        <f>IF(G5613&gt;Variables!$G$9,0,1)</f>
        <v>1</v>
      </c>
      <c r="AM5613" s="85">
        <f>IF(AND(K5613&gt;Variables!$G$10,K5613&lt;Variables!$G$11),0,1)</f>
        <v>0</v>
      </c>
      <c r="AN5613" s="103">
        <f>IF(H5613&lt;Variables!$G$13,1,0)</f>
        <v>0</v>
      </c>
      <c r="AO5613" s="101">
        <f>IF(R5613&lt;Variables!$G$12,0,1)</f>
        <v>0</v>
      </c>
      <c r="AP5613" s="86">
        <f t="shared" si="568"/>
        <v>1</v>
      </c>
      <c r="AR5613" s="180">
        <v>1</v>
      </c>
      <c r="AS5613" s="180">
        <v>0</v>
      </c>
      <c r="AT5613" s="180">
        <v>0</v>
      </c>
      <c r="AU5613" s="180">
        <v>0</v>
      </c>
      <c r="BA5613" s="180">
        <v>1.62</v>
      </c>
    </row>
    <row r="5614" spans="3:53" ht="15" x14ac:dyDescent="0.25">
      <c r="C5614" s="180" t="s">
        <v>962</v>
      </c>
      <c r="D5614" s="180" t="s">
        <v>226</v>
      </c>
      <c r="E5614" s="180">
        <v>4.33</v>
      </c>
      <c r="F5614" s="180">
        <v>21.65</v>
      </c>
      <c r="G5614" s="180">
        <v>22.73</v>
      </c>
      <c r="H5614" s="180">
        <v>76.45</v>
      </c>
      <c r="I5614" s="180">
        <v>592.87599999999998</v>
      </c>
      <c r="J5614" s="180" t="s">
        <v>76</v>
      </c>
      <c r="K5614" s="180">
        <v>56.4</v>
      </c>
      <c r="L5614" s="180">
        <v>4.2608599999999992</v>
      </c>
      <c r="M5614" s="180">
        <v>1.3879827077163081</v>
      </c>
      <c r="N5614" s="180">
        <v>4.2795179999999986</v>
      </c>
      <c r="O5614" s="180">
        <v>0.94594765111399925</v>
      </c>
      <c r="P5614" s="180">
        <v>15270000</v>
      </c>
      <c r="Q5614" s="180">
        <v>34730000</v>
      </c>
      <c r="R5614" s="180">
        <v>0.44</v>
      </c>
      <c r="S5614" s="180">
        <v>34.526000000000003</v>
      </c>
      <c r="T5614" s="180">
        <v>10.085000000000001</v>
      </c>
      <c r="U5614" s="180">
        <v>20.9072</v>
      </c>
      <c r="V5614" s="180">
        <f t="shared" si="571"/>
        <v>2.3715620876161134</v>
      </c>
      <c r="AC5614" s="180">
        <v>4.63</v>
      </c>
      <c r="AD5614" s="180">
        <v>3.95</v>
      </c>
      <c r="AH5614" s="85">
        <f>IF(AND(M5614&lt;Variables!$G$6,M5614&gt;Variables!$G$5),0,1)</f>
        <v>1</v>
      </c>
      <c r="AI5614" s="85">
        <f t="shared" si="570"/>
        <v>1</v>
      </c>
      <c r="AJ5614" s="85">
        <f>IF(I5614&gt;Variables!$G$7,0,1)</f>
        <v>0</v>
      </c>
      <c r="AK5614" s="85">
        <f>IF(F5614&gt;Variables!$G$8,0,1)</f>
        <v>0</v>
      </c>
      <c r="AL5614" s="85">
        <f>IF(G5614&gt;Variables!$G$9,0,1)</f>
        <v>0</v>
      </c>
      <c r="AM5614" s="85">
        <f>IF(AND(K5614&gt;Variables!$G$10,K5614&lt;Variables!$G$11),0,1)</f>
        <v>0</v>
      </c>
      <c r="AN5614" s="103">
        <f>IF(H5614&lt;Variables!$G$13,1,0)</f>
        <v>1</v>
      </c>
      <c r="AO5614" s="101">
        <f>IF(R5614&lt;Variables!$G$12,0,1)</f>
        <v>0</v>
      </c>
      <c r="AP5614" s="86">
        <f t="shared" si="568"/>
        <v>0</v>
      </c>
      <c r="AR5614" s="180">
        <v>1</v>
      </c>
      <c r="AS5614" s="180">
        <v>0</v>
      </c>
      <c r="AT5614" s="180">
        <v>0</v>
      </c>
      <c r="AU5614" s="180">
        <v>0</v>
      </c>
      <c r="BA5614" s="180">
        <v>2</v>
      </c>
    </row>
    <row r="5615" spans="3:53" ht="15" x14ac:dyDescent="0.25">
      <c r="C5615" s="180" t="s">
        <v>962</v>
      </c>
      <c r="D5615" s="180" t="s">
        <v>188</v>
      </c>
      <c r="E5615" s="180">
        <v>8.69</v>
      </c>
      <c r="F5615" s="180">
        <v>11.53</v>
      </c>
      <c r="G5615" s="180">
        <v>10.02</v>
      </c>
      <c r="H5615" s="180">
        <v>4800</v>
      </c>
      <c r="I5615" s="180">
        <v>-85.754999999999995</v>
      </c>
      <c r="J5615" s="180" t="s">
        <v>78</v>
      </c>
      <c r="K5615" s="180">
        <v>76.459999999999994</v>
      </c>
      <c r="L5615" s="180">
        <v>8.5237550000000013</v>
      </c>
      <c r="M5615" s="180">
        <v>1.9703170726985879</v>
      </c>
      <c r="N5615" s="180">
        <v>8.395506000000001</v>
      </c>
      <c r="O5615" s="180">
        <v>3.5280065311131912</v>
      </c>
      <c r="P5615" s="180">
        <v>28382000</v>
      </c>
      <c r="Q5615" s="180">
        <v>9582000</v>
      </c>
      <c r="R5615" s="180">
        <v>2.96</v>
      </c>
      <c r="S5615" s="180">
        <v>34.526000000000003</v>
      </c>
      <c r="T5615" s="180">
        <v>10.085000000000001</v>
      </c>
      <c r="U5615" s="180">
        <v>20.9072</v>
      </c>
      <c r="V5615" s="180">
        <f t="shared" si="571"/>
        <v>2.4393326609303063</v>
      </c>
      <c r="AC5615" s="180">
        <v>12.2</v>
      </c>
      <c r="AD5615" s="180">
        <v>8.64</v>
      </c>
      <c r="AH5615" s="85">
        <f>IF(AND(M5615&lt;Variables!$G$6,M5615&gt;Variables!$G$5),0,1)</f>
        <v>1</v>
      </c>
      <c r="AI5615" s="85">
        <f t="shared" si="570"/>
        <v>0</v>
      </c>
      <c r="AJ5615" s="85">
        <f>IF(I5615&gt;Variables!$G$7,0,1)</f>
        <v>1</v>
      </c>
      <c r="AK5615" s="85">
        <f>IF(F5615&gt;Variables!$G$8,0,1)</f>
        <v>0</v>
      </c>
      <c r="AL5615" s="85">
        <f>IF(G5615&gt;Variables!$G$9,0,1)</f>
        <v>1</v>
      </c>
      <c r="AM5615" s="85">
        <f>IF(AND(K5615&gt;Variables!$G$10,K5615&lt;Variables!$G$11),0,1)</f>
        <v>1</v>
      </c>
      <c r="AN5615" s="103">
        <f>IF(H5615&lt;Variables!$G$13,1,0)</f>
        <v>0</v>
      </c>
      <c r="AO5615" s="101">
        <f>IF(R5615&lt;Variables!$G$12,0,1)</f>
        <v>1</v>
      </c>
      <c r="AP5615" s="86">
        <f t="shared" ref="AP5615:AP5678" si="572">IF(J5615="Pass", 0,1)</f>
        <v>1</v>
      </c>
      <c r="AR5615" s="180">
        <v>1</v>
      </c>
      <c r="AS5615" s="180">
        <v>0</v>
      </c>
      <c r="AT5615" s="180">
        <v>0</v>
      </c>
      <c r="AU5615" s="180">
        <v>0</v>
      </c>
      <c r="BA5615" s="180">
        <v>2</v>
      </c>
    </row>
    <row r="5616" spans="3:53" ht="15" x14ac:dyDescent="0.25">
      <c r="C5616" s="180" t="s">
        <v>962</v>
      </c>
      <c r="D5616" s="180" t="s">
        <v>754</v>
      </c>
      <c r="E5616" s="180">
        <v>21.46</v>
      </c>
      <c r="F5616" s="180">
        <v>8.44</v>
      </c>
      <c r="G5616" s="180">
        <v>8.7200000000000006</v>
      </c>
      <c r="H5616" s="180">
        <v>2750</v>
      </c>
      <c r="I5616" s="180">
        <v>6475.7129999999997</v>
      </c>
      <c r="J5616" s="180" t="s">
        <v>78</v>
      </c>
      <c r="K5616" s="180">
        <v>52.53</v>
      </c>
      <c r="L5616" s="180">
        <v>21.754419999999989</v>
      </c>
      <c r="M5616" s="180">
        <v>-0.80176810045955871</v>
      </c>
      <c r="N5616" s="180">
        <v>21.337271052631579</v>
      </c>
      <c r="O5616" s="180">
        <v>1.1375819652367389</v>
      </c>
      <c r="P5616" s="180">
        <v>111479</v>
      </c>
      <c r="Q5616" s="180">
        <v>824054</v>
      </c>
      <c r="R5616" s="180">
        <v>0.14000000000000001</v>
      </c>
      <c r="S5616" s="180">
        <v>34.526000000000003</v>
      </c>
      <c r="T5616" s="180">
        <v>10.085000000000001</v>
      </c>
      <c r="U5616" s="180">
        <v>20.9072</v>
      </c>
      <c r="V5616" s="180">
        <f t="shared" si="571"/>
        <v>2.4199150014854904</v>
      </c>
      <c r="AC5616" s="180">
        <v>21.54</v>
      </c>
      <c r="AD5616" s="180">
        <v>20.55</v>
      </c>
      <c r="AH5616" s="85">
        <f>IF(AND(M5616&lt;Variables!$G$6,M5616&gt;Variables!$G$5),0,1)</f>
        <v>1</v>
      </c>
      <c r="AI5616" s="85">
        <f t="shared" si="570"/>
        <v>0</v>
      </c>
      <c r="AJ5616" s="85">
        <f>IF(I5616&gt;Variables!$G$7,0,1)</f>
        <v>0</v>
      </c>
      <c r="AK5616" s="85">
        <f>IF(F5616&gt;Variables!$G$8,0,1)</f>
        <v>1</v>
      </c>
      <c r="AL5616" s="85">
        <f>IF(G5616&gt;Variables!$G$9,0,1)</f>
        <v>1</v>
      </c>
      <c r="AM5616" s="85">
        <f>IF(AND(K5616&gt;Variables!$G$10,K5616&lt;Variables!$G$11),0,1)</f>
        <v>0</v>
      </c>
      <c r="AN5616" s="103">
        <f>IF(H5616&lt;Variables!$G$13,1,0)</f>
        <v>0</v>
      </c>
      <c r="AO5616" s="101">
        <f>IF(R5616&lt;Variables!$G$12,0,1)</f>
        <v>0</v>
      </c>
      <c r="AP5616" s="86">
        <f t="shared" si="572"/>
        <v>1</v>
      </c>
      <c r="AR5616" s="180">
        <v>0</v>
      </c>
      <c r="AS5616" s="180">
        <v>0</v>
      </c>
      <c r="AT5616" s="180">
        <v>1</v>
      </c>
      <c r="AU5616" s="180">
        <v>0</v>
      </c>
      <c r="BA5616" s="180">
        <v>-1.24</v>
      </c>
    </row>
    <row r="5617" spans="3:53" ht="15" x14ac:dyDescent="0.25">
      <c r="C5617" s="180" t="s">
        <v>962</v>
      </c>
      <c r="D5617" s="180" t="s">
        <v>744</v>
      </c>
      <c r="E5617" s="180">
        <v>14.98</v>
      </c>
      <c r="F5617" s="180">
        <v>11.72</v>
      </c>
      <c r="G5617" s="180">
        <v>9.75</v>
      </c>
      <c r="H5617" s="180">
        <v>2490</v>
      </c>
      <c r="I5617" s="180">
        <v>-22.088999999999999</v>
      </c>
      <c r="J5617" s="180" t="s">
        <v>78</v>
      </c>
      <c r="K5617" s="180">
        <v>57.08</v>
      </c>
      <c r="L5617" s="180">
        <v>14.939864999999999</v>
      </c>
      <c r="M5617" s="180">
        <v>0.201708649977758</v>
      </c>
      <c r="N5617" s="180">
        <v>14.720832</v>
      </c>
      <c r="O5617" s="180">
        <v>1.692621721380972</v>
      </c>
      <c r="P5617" s="180">
        <v>11041000</v>
      </c>
      <c r="Q5617" s="180">
        <v>10412000</v>
      </c>
      <c r="R5617" s="180">
        <v>1.06</v>
      </c>
      <c r="S5617" s="180">
        <v>34.526000000000003</v>
      </c>
      <c r="T5617" s="180">
        <v>10.085000000000001</v>
      </c>
      <c r="U5617" s="180">
        <v>20.9072</v>
      </c>
      <c r="V5617" s="180">
        <f t="shared" si="571"/>
        <v>2.4309800302661366</v>
      </c>
      <c r="AC5617" s="180">
        <v>15.8</v>
      </c>
      <c r="AD5617" s="180">
        <v>10.26</v>
      </c>
      <c r="AH5617" s="85">
        <f>IF(AND(M5617&lt;Variables!$G$6,M5617&gt;Variables!$G$5),0,1)</f>
        <v>1</v>
      </c>
      <c r="AI5617" s="85">
        <f t="shared" si="570"/>
        <v>0</v>
      </c>
      <c r="AJ5617" s="85">
        <f>IF(I5617&gt;Variables!$G$7,0,1)</f>
        <v>1</v>
      </c>
      <c r="AK5617" s="85">
        <f>IF(F5617&gt;Variables!$G$8,0,1)</f>
        <v>0</v>
      </c>
      <c r="AL5617" s="85">
        <f>IF(G5617&gt;Variables!$G$9,0,1)</f>
        <v>1</v>
      </c>
      <c r="AM5617" s="85">
        <f>IF(AND(K5617&gt;Variables!$G$10,K5617&lt;Variables!$G$11),0,1)</f>
        <v>0</v>
      </c>
      <c r="AN5617" s="103">
        <f>IF(H5617&lt;Variables!$G$13,1,0)</f>
        <v>1</v>
      </c>
      <c r="AO5617" s="101">
        <f>IF(R5617&lt;Variables!$G$12,0,1)</f>
        <v>0</v>
      </c>
      <c r="AP5617" s="86">
        <f t="shared" si="572"/>
        <v>1</v>
      </c>
      <c r="AR5617" s="180">
        <v>0</v>
      </c>
      <c r="AS5617" s="180">
        <v>1</v>
      </c>
      <c r="AT5617" s="180">
        <v>0</v>
      </c>
      <c r="AU5617" s="180">
        <v>0</v>
      </c>
      <c r="BA5617" s="180">
        <v>0.98</v>
      </c>
    </row>
    <row r="5618" spans="3:53" ht="15" x14ac:dyDescent="0.25">
      <c r="C5618" s="180" t="s">
        <v>962</v>
      </c>
      <c r="D5618" s="180" t="s">
        <v>922</v>
      </c>
      <c r="E5618" s="180">
        <v>27.35</v>
      </c>
      <c r="F5618" s="180">
        <v>18.97</v>
      </c>
      <c r="G5618" s="180">
        <v>-0.17</v>
      </c>
      <c r="H5618" s="180">
        <v>5110</v>
      </c>
      <c r="I5618" s="180">
        <v>76.438000000000002</v>
      </c>
      <c r="J5618" s="180" t="s">
        <v>76</v>
      </c>
      <c r="K5618" s="180">
        <v>64.569999999999993</v>
      </c>
      <c r="L5618" s="180">
        <v>27.152975000000001</v>
      </c>
      <c r="M5618" s="180">
        <v>0.54073264531788257</v>
      </c>
      <c r="N5618" s="180">
        <v>26.864087999999999</v>
      </c>
      <c r="O5618" s="180">
        <v>1.6219124952241299</v>
      </c>
      <c r="P5618" s="180">
        <v>37638000</v>
      </c>
      <c r="Q5618" s="180">
        <v>3011000</v>
      </c>
      <c r="R5618" s="180">
        <v>12.5</v>
      </c>
      <c r="S5618" s="180">
        <v>34.526000000000003</v>
      </c>
      <c r="T5618" s="180">
        <v>10.085000000000001</v>
      </c>
      <c r="U5618" s="180">
        <v>20.9072</v>
      </c>
      <c r="V5618" s="180">
        <f t="shared" si="571"/>
        <v>2.4811331164548256</v>
      </c>
      <c r="AC5618" s="180">
        <v>29.46</v>
      </c>
      <c r="AD5618" s="180">
        <v>26.3</v>
      </c>
      <c r="AH5618" s="85">
        <f>IF(AND(M5618&lt;Variables!$G$6,M5618&gt;Variables!$G$5),0,1)</f>
        <v>1</v>
      </c>
      <c r="AI5618" s="85">
        <f t="shared" si="570"/>
        <v>0</v>
      </c>
      <c r="AJ5618" s="85">
        <f>IF(I5618&gt;Variables!$G$7,0,1)</f>
        <v>0</v>
      </c>
      <c r="AK5618" s="85">
        <f>IF(F5618&gt;Variables!$G$8,0,1)</f>
        <v>0</v>
      </c>
      <c r="AL5618" s="85">
        <f>IF(G5618&gt;Variables!$G$9,0,1)</f>
        <v>1</v>
      </c>
      <c r="AM5618" s="85">
        <f>IF(AND(K5618&gt;Variables!$G$10,K5618&lt;Variables!$G$11),0,1)</f>
        <v>0</v>
      </c>
      <c r="AN5618" s="103">
        <f>IF(H5618&lt;Variables!$G$13,1,0)</f>
        <v>0</v>
      </c>
      <c r="AO5618" s="101">
        <f>IF(R5618&lt;Variables!$G$12,0,1)</f>
        <v>1</v>
      </c>
      <c r="AP5618" s="86">
        <f t="shared" si="572"/>
        <v>0</v>
      </c>
      <c r="AR5618" s="180">
        <v>0</v>
      </c>
      <c r="AS5618" s="180">
        <v>0</v>
      </c>
      <c r="AT5618" s="180">
        <v>1</v>
      </c>
      <c r="AU5618" s="180">
        <v>0</v>
      </c>
      <c r="BA5618" s="180">
        <v>-2.25</v>
      </c>
    </row>
    <row r="5619" spans="3:53" ht="15" x14ac:dyDescent="0.25">
      <c r="C5619" s="180" t="s">
        <v>962</v>
      </c>
      <c r="D5619" s="180" t="s">
        <v>114</v>
      </c>
      <c r="E5619" s="180">
        <v>29.13</v>
      </c>
      <c r="F5619" s="180">
        <v>13.36</v>
      </c>
      <c r="G5619" s="180">
        <v>0.55000000000000004</v>
      </c>
      <c r="H5619" s="180">
        <v>6070</v>
      </c>
      <c r="I5619" s="180">
        <v>-20.829000000000001</v>
      </c>
      <c r="J5619" s="180" t="s">
        <v>78</v>
      </c>
      <c r="K5619" s="180">
        <v>59.73</v>
      </c>
      <c r="L5619" s="180">
        <v>28.98592631578947</v>
      </c>
      <c r="M5619" s="180">
        <v>0.60054552790230131</v>
      </c>
      <c r="N5619" s="180">
        <v>28.90062857142857</v>
      </c>
      <c r="O5619" s="180">
        <v>0.89745947196402509</v>
      </c>
      <c r="P5619" s="180">
        <v>2205000</v>
      </c>
      <c r="Q5619" s="180">
        <v>1309000</v>
      </c>
      <c r="R5619" s="180">
        <v>1.68</v>
      </c>
      <c r="S5619" s="180">
        <v>34.526000000000003</v>
      </c>
      <c r="T5619" s="180">
        <v>10.085000000000001</v>
      </c>
      <c r="U5619" s="180">
        <v>20.9072</v>
      </c>
      <c r="V5619" s="180">
        <f t="shared" si="571"/>
        <v>2.4353131428095582</v>
      </c>
      <c r="AC5619" s="180">
        <v>29.52</v>
      </c>
      <c r="AD5619" s="180">
        <v>28.65</v>
      </c>
      <c r="AH5619" s="85">
        <f>IF(AND(M5619&lt;Variables!$G$6,M5619&gt;Variables!$G$5),0,1)</f>
        <v>1</v>
      </c>
      <c r="AI5619" s="85">
        <f t="shared" si="570"/>
        <v>0</v>
      </c>
      <c r="AJ5619" s="85">
        <f>IF(I5619&gt;Variables!$G$7,0,1)</f>
        <v>1</v>
      </c>
      <c r="AK5619" s="85">
        <f>IF(F5619&gt;Variables!$G$8,0,1)</f>
        <v>0</v>
      </c>
      <c r="AL5619" s="85">
        <f>IF(G5619&gt;Variables!$G$9,0,1)</f>
        <v>1</v>
      </c>
      <c r="AM5619" s="85">
        <f>IF(AND(K5619&gt;Variables!$G$10,K5619&lt;Variables!$G$11),0,1)</f>
        <v>0</v>
      </c>
      <c r="AN5619" s="103">
        <f>IF(H5619&lt;Variables!$G$13,1,0)</f>
        <v>0</v>
      </c>
      <c r="AO5619" s="101">
        <f>IF(R5619&lt;Variables!$G$12,0,1)</f>
        <v>0</v>
      </c>
      <c r="AP5619" s="86">
        <f t="shared" si="572"/>
        <v>1</v>
      </c>
      <c r="AR5619" s="180">
        <v>0</v>
      </c>
      <c r="AS5619" s="180">
        <v>0</v>
      </c>
      <c r="AT5619" s="180">
        <v>1</v>
      </c>
      <c r="AU5619" s="180">
        <v>0</v>
      </c>
      <c r="BA5619" s="180">
        <v>-1.45</v>
      </c>
    </row>
    <row r="5620" spans="3:53" ht="15" x14ac:dyDescent="0.25">
      <c r="C5620" s="180" t="s">
        <v>962</v>
      </c>
      <c r="D5620" s="180" t="s">
        <v>930</v>
      </c>
      <c r="E5620" s="180">
        <v>38.28</v>
      </c>
      <c r="F5620" s="180">
        <v>12.26</v>
      </c>
      <c r="G5620" s="180">
        <v>9.4499999999999993</v>
      </c>
      <c r="H5620" s="180">
        <v>1570</v>
      </c>
      <c r="I5620" s="180">
        <v>-51.820999999999998</v>
      </c>
      <c r="J5620" s="180" t="s">
        <v>78</v>
      </c>
      <c r="K5620" s="180">
        <v>61.14</v>
      </c>
      <c r="L5620" s="180">
        <v>37.959505000000007</v>
      </c>
      <c r="M5620" s="180">
        <v>1.002370815952411</v>
      </c>
      <c r="N5620" s="180">
        <v>37.640044000000003</v>
      </c>
      <c r="O5620" s="180">
        <v>1.8596046274547591</v>
      </c>
      <c r="P5620" s="180">
        <v>4419000</v>
      </c>
      <c r="Q5620" s="180">
        <v>2643000</v>
      </c>
      <c r="R5620" s="180">
        <v>1.67</v>
      </c>
      <c r="S5620" s="180">
        <v>34.526000000000003</v>
      </c>
      <c r="T5620" s="180">
        <v>10.085000000000001</v>
      </c>
      <c r="U5620" s="180">
        <v>20.9072</v>
      </c>
      <c r="V5620" s="180">
        <f t="shared" si="571"/>
        <v>2.4241001641357554</v>
      </c>
      <c r="AC5620" s="180">
        <v>40.44</v>
      </c>
      <c r="AD5620" s="180">
        <v>37.92</v>
      </c>
      <c r="AH5620" s="85">
        <f>IF(AND(M5620&lt;Variables!$G$6,M5620&gt;Variables!$G$5),0,1)</f>
        <v>1</v>
      </c>
      <c r="AI5620" s="85">
        <f t="shared" si="570"/>
        <v>0</v>
      </c>
      <c r="AJ5620" s="85">
        <f>IF(I5620&gt;Variables!$G$7,0,1)</f>
        <v>1</v>
      </c>
      <c r="AK5620" s="85">
        <f>IF(F5620&gt;Variables!$G$8,0,1)</f>
        <v>0</v>
      </c>
      <c r="AL5620" s="85">
        <f>IF(G5620&gt;Variables!$G$9,0,1)</f>
        <v>1</v>
      </c>
      <c r="AM5620" s="85">
        <f>IF(AND(K5620&gt;Variables!$G$10,K5620&lt;Variables!$G$11),0,1)</f>
        <v>0</v>
      </c>
      <c r="AN5620" s="103">
        <f>IF(H5620&lt;Variables!$G$13,1,0)</f>
        <v>1</v>
      </c>
      <c r="AO5620" s="101">
        <f>IF(R5620&lt;Variables!$G$12,0,1)</f>
        <v>0</v>
      </c>
      <c r="AP5620" s="86">
        <f t="shared" si="572"/>
        <v>1</v>
      </c>
      <c r="AR5620" s="180">
        <v>1</v>
      </c>
      <c r="AS5620" s="180">
        <v>0</v>
      </c>
      <c r="AT5620" s="180">
        <v>0</v>
      </c>
      <c r="AU5620" s="180">
        <v>0</v>
      </c>
      <c r="BA5620" s="180">
        <v>2</v>
      </c>
    </row>
    <row r="5621" spans="3:53" ht="15" x14ac:dyDescent="0.25">
      <c r="C5621" s="180" t="s">
        <v>962</v>
      </c>
      <c r="D5621" s="180" t="s">
        <v>959</v>
      </c>
      <c r="E5621" s="180">
        <v>16.21</v>
      </c>
      <c r="F5621" s="180">
        <v>39.57</v>
      </c>
      <c r="G5621" s="180">
        <v>0.46</v>
      </c>
      <c r="H5621" s="180">
        <v>-99999</v>
      </c>
      <c r="I5621" s="180">
        <v>-99999</v>
      </c>
      <c r="J5621" s="180" t="s">
        <v>78</v>
      </c>
      <c r="K5621" s="180">
        <v>-99999</v>
      </c>
      <c r="L5621" s="180">
        <v>16.36697333333333</v>
      </c>
      <c r="M5621" s="180">
        <v>-0.9988000224842758</v>
      </c>
      <c r="N5621" s="180">
        <v>16.692035294117652</v>
      </c>
      <c r="O5621" s="180">
        <v>-2.9267568963852599</v>
      </c>
      <c r="P5621" s="180">
        <v>532730</v>
      </c>
      <c r="Q5621" s="180"/>
      <c r="R5621" s="180"/>
      <c r="S5621" s="180">
        <v>34.526000000000003</v>
      </c>
      <c r="T5621" s="180">
        <v>10.085000000000001</v>
      </c>
      <c r="U5621" s="180">
        <v>20.9072</v>
      </c>
      <c r="V5621" s="180"/>
      <c r="AC5621" s="180">
        <v>19.649899999999999</v>
      </c>
      <c r="AD5621" s="180">
        <v>15.5</v>
      </c>
      <c r="AH5621" s="85">
        <f>IF(AND(M5621&lt;Variables!$G$6,M5621&gt;Variables!$G$5),0,1)</f>
        <v>1</v>
      </c>
      <c r="AI5621" s="85">
        <f t="shared" si="570"/>
        <v>1</v>
      </c>
      <c r="AJ5621" s="85">
        <f>IF(I5621&gt;Variables!$G$7,0,1)</f>
        <v>1</v>
      </c>
      <c r="AK5621" s="85">
        <f>IF(F5621&gt;Variables!$G$8,0,1)</f>
        <v>0</v>
      </c>
      <c r="AL5621" s="85">
        <f>IF(G5621&gt;Variables!$G$9,0,1)</f>
        <v>1</v>
      </c>
      <c r="AM5621" s="85">
        <f>IF(AND(K5621&gt;Variables!$G$10,K5621&lt;Variables!$G$11),0,1)</f>
        <v>1</v>
      </c>
      <c r="AN5621" s="103">
        <f>IF(H5621&lt;Variables!$G$13,1,0)</f>
        <v>1</v>
      </c>
      <c r="AO5621" s="101">
        <f>IF(R5621&lt;Variables!$G$12,0,1)</f>
        <v>0</v>
      </c>
      <c r="AP5621" s="86">
        <f t="shared" si="572"/>
        <v>1</v>
      </c>
      <c r="AR5621" s="180">
        <v>1</v>
      </c>
      <c r="AS5621" s="180">
        <v>0</v>
      </c>
      <c r="AT5621" s="180">
        <v>0</v>
      </c>
      <c r="AU5621" s="180">
        <v>0</v>
      </c>
      <c r="BA5621" s="180">
        <v>2</v>
      </c>
    </row>
    <row r="5622" spans="3:53" ht="15" x14ac:dyDescent="0.25">
      <c r="C5622" s="180" t="s">
        <v>962</v>
      </c>
      <c r="D5622" s="180" t="s">
        <v>251</v>
      </c>
      <c r="E5622" s="180">
        <v>19.649999999999999</v>
      </c>
      <c r="F5622" s="180">
        <v>63.93</v>
      </c>
      <c r="G5622" s="180">
        <v>17.7</v>
      </c>
      <c r="H5622" s="180">
        <v>4830</v>
      </c>
      <c r="I5622" s="180">
        <v>0.32200000000000001</v>
      </c>
      <c r="J5622" s="180" t="s">
        <v>78</v>
      </c>
      <c r="K5622" s="180">
        <v>59.81</v>
      </c>
      <c r="L5622" s="180">
        <v>19.136690000000002</v>
      </c>
      <c r="M5622" s="180">
        <v>2.3165448152214432</v>
      </c>
      <c r="N5622" s="180">
        <v>18.723873999999999</v>
      </c>
      <c r="O5622" s="180">
        <v>4.5723764216742744</v>
      </c>
      <c r="P5622" s="180">
        <v>437804000</v>
      </c>
      <c r="Q5622" s="180">
        <v>24401000</v>
      </c>
      <c r="R5622" s="180">
        <v>17.940000000000001</v>
      </c>
      <c r="S5622" s="180">
        <v>34.526000000000003</v>
      </c>
      <c r="T5622" s="180">
        <v>10.085000000000001</v>
      </c>
      <c r="U5622" s="180">
        <v>20.9072</v>
      </c>
      <c r="V5622" s="180">
        <f t="shared" ref="V5622:V5657" si="573">1.849 + (0.01036 * K5622) + (0.1184 * M5622) - (0.002888 * K5622 * M5622)</f>
        <v>2.3427707550116557</v>
      </c>
      <c r="AC5622" s="180">
        <v>22.85</v>
      </c>
      <c r="AD5622" s="180">
        <v>19.02</v>
      </c>
      <c r="AH5622" s="85">
        <f>IF(AND(M5622&lt;Variables!$G$6,M5622&gt;Variables!$G$5),0,1)</f>
        <v>1</v>
      </c>
      <c r="AI5622" s="85">
        <f t="shared" si="570"/>
        <v>0</v>
      </c>
      <c r="AJ5622" s="85">
        <f>IF(I5622&gt;Variables!$G$7,0,1)</f>
        <v>0</v>
      </c>
      <c r="AK5622" s="85">
        <f>IF(F5622&gt;Variables!$G$8,0,1)</f>
        <v>0</v>
      </c>
      <c r="AL5622" s="85">
        <f>IF(G5622&gt;Variables!$G$9,0,1)</f>
        <v>0</v>
      </c>
      <c r="AM5622" s="85">
        <f>IF(AND(K5622&gt;Variables!$G$10,K5622&lt;Variables!$G$11),0,1)</f>
        <v>0</v>
      </c>
      <c r="AN5622" s="103">
        <f>IF(H5622&lt;Variables!$G$13,1,0)</f>
        <v>0</v>
      </c>
      <c r="AO5622" s="101">
        <f>IF(R5622&lt;Variables!$G$12,0,1)</f>
        <v>1</v>
      </c>
      <c r="AP5622" s="86">
        <f t="shared" si="572"/>
        <v>1</v>
      </c>
      <c r="AR5622" s="180">
        <v>0</v>
      </c>
      <c r="AS5622" s="180">
        <v>0</v>
      </c>
      <c r="AT5622" s="180">
        <v>1</v>
      </c>
      <c r="AU5622" s="180">
        <v>0</v>
      </c>
      <c r="BA5622" s="180">
        <v>-2.25</v>
      </c>
    </row>
    <row r="5623" spans="3:53" ht="15" x14ac:dyDescent="0.25">
      <c r="C5623" s="180" t="s">
        <v>962</v>
      </c>
      <c r="D5623" s="180" t="s">
        <v>861</v>
      </c>
      <c r="E5623" s="180">
        <v>5.2</v>
      </c>
      <c r="F5623" s="180">
        <v>47.56</v>
      </c>
      <c r="G5623" s="180">
        <v>19.260000000000002</v>
      </c>
      <c r="H5623" s="180">
        <v>425.29</v>
      </c>
      <c r="I5623" s="180">
        <v>4.3230000000000004</v>
      </c>
      <c r="J5623" s="180" t="s">
        <v>78</v>
      </c>
      <c r="K5623" s="180">
        <v>53.48</v>
      </c>
      <c r="L5623" s="180">
        <v>5.0907549999999997</v>
      </c>
      <c r="M5623" s="180">
        <v>0.96537743419198574</v>
      </c>
      <c r="N5623" s="180">
        <v>5.0824220000000002</v>
      </c>
      <c r="O5623" s="180">
        <v>1.130917503505213</v>
      </c>
      <c r="P5623" s="180">
        <v>69800000</v>
      </c>
      <c r="Q5623" s="180">
        <v>1490000</v>
      </c>
      <c r="R5623" s="180">
        <v>46.85</v>
      </c>
      <c r="S5623" s="180">
        <v>34.526000000000003</v>
      </c>
      <c r="T5623" s="180">
        <v>10.085000000000001</v>
      </c>
      <c r="U5623" s="180">
        <v>20.9072</v>
      </c>
      <c r="V5623" s="180">
        <f t="shared" si="573"/>
        <v>2.3682507118067946</v>
      </c>
      <c r="AC5623" s="180">
        <v>5.92</v>
      </c>
      <c r="AD5623" s="180">
        <v>4.87</v>
      </c>
      <c r="AH5623" s="85">
        <f>IF(AND(M5623&lt;Variables!$G$6,M5623&gt;Variables!$G$5),0,1)</f>
        <v>1</v>
      </c>
      <c r="AI5623" s="85">
        <f t="shared" si="570"/>
        <v>0</v>
      </c>
      <c r="AJ5623" s="85">
        <f>IF(I5623&gt;Variables!$G$7,0,1)</f>
        <v>0</v>
      </c>
      <c r="AK5623" s="85">
        <f>IF(F5623&gt;Variables!$G$8,0,1)</f>
        <v>0</v>
      </c>
      <c r="AL5623" s="85">
        <f>IF(G5623&gt;Variables!$G$9,0,1)</f>
        <v>0</v>
      </c>
      <c r="AM5623" s="85">
        <f>IF(AND(K5623&gt;Variables!$G$10,K5623&lt;Variables!$G$11),0,1)</f>
        <v>0</v>
      </c>
      <c r="AN5623" s="103">
        <f>IF(H5623&lt;Variables!$G$13,1,0)</f>
        <v>1</v>
      </c>
      <c r="AO5623" s="101">
        <f>IF(R5623&lt;Variables!$G$12,0,1)</f>
        <v>1</v>
      </c>
      <c r="AP5623" s="86">
        <f t="shared" si="572"/>
        <v>1</v>
      </c>
      <c r="AR5623" s="180">
        <v>0</v>
      </c>
      <c r="AS5623" s="180">
        <v>0</v>
      </c>
      <c r="AT5623" s="180">
        <v>1</v>
      </c>
      <c r="AU5623" s="180">
        <v>0</v>
      </c>
      <c r="BA5623" s="180">
        <v>-2.25</v>
      </c>
    </row>
    <row r="5624" spans="3:53" ht="15" x14ac:dyDescent="0.25">
      <c r="C5624" s="180" t="s">
        <v>962</v>
      </c>
      <c r="D5624" s="180" t="s">
        <v>679</v>
      </c>
      <c r="E5624" s="180">
        <v>0.12</v>
      </c>
      <c r="F5624" s="180">
        <v>43.5</v>
      </c>
      <c r="G5624" s="180">
        <v>27.67</v>
      </c>
      <c r="H5624" s="180">
        <v>-99999</v>
      </c>
      <c r="I5624" s="180">
        <v>-8.34</v>
      </c>
      <c r="J5624" s="180" t="s">
        <v>78</v>
      </c>
      <c r="K5624" s="180">
        <v>50.32</v>
      </c>
      <c r="L5624" s="180">
        <v>0.1151368421052632</v>
      </c>
      <c r="M5624" s="180">
        <v>-0.2057048820625364</v>
      </c>
      <c r="N5624" s="180">
        <v>0.1137141304347826</v>
      </c>
      <c r="O5624" s="180">
        <v>1.042851544204098</v>
      </c>
      <c r="P5624" s="180">
        <v>19353000</v>
      </c>
      <c r="Q5624" s="180">
        <v>1167000</v>
      </c>
      <c r="R5624" s="180">
        <v>16.579999999999998</v>
      </c>
      <c r="S5624" s="180">
        <v>34.526000000000003</v>
      </c>
      <c r="T5624" s="180">
        <v>10.085000000000001</v>
      </c>
      <c r="U5624" s="180">
        <v>20.9072</v>
      </c>
      <c r="V5624" s="180">
        <f t="shared" si="573"/>
        <v>2.3758536311574328</v>
      </c>
      <c r="AC5624" s="180">
        <v>0.125</v>
      </c>
      <c r="AD5624" s="180">
        <v>0.105</v>
      </c>
      <c r="AH5624" s="85">
        <f>IF(AND(M5624&lt;Variables!$G$6,M5624&gt;Variables!$G$5),0,1)</f>
        <v>1</v>
      </c>
      <c r="AI5624" s="85">
        <f t="shared" si="570"/>
        <v>0</v>
      </c>
      <c r="AJ5624" s="85">
        <f>IF(I5624&gt;Variables!$G$7,0,1)</f>
        <v>1</v>
      </c>
      <c r="AK5624" s="85">
        <f>IF(F5624&gt;Variables!$G$8,0,1)</f>
        <v>0</v>
      </c>
      <c r="AL5624" s="85">
        <f>IF(G5624&gt;Variables!$G$9,0,1)</f>
        <v>0</v>
      </c>
      <c r="AM5624" s="85">
        <f>IF(AND(K5624&gt;Variables!$G$10,K5624&lt;Variables!$G$11),0,1)</f>
        <v>0</v>
      </c>
      <c r="AN5624" s="103">
        <f>IF(H5624&lt;Variables!$G$13,1,0)</f>
        <v>1</v>
      </c>
      <c r="AO5624" s="101">
        <f>IF(R5624&lt;Variables!$G$12,0,1)</f>
        <v>1</v>
      </c>
      <c r="AP5624" s="86">
        <f t="shared" si="572"/>
        <v>1</v>
      </c>
      <c r="AR5624" s="180">
        <v>1</v>
      </c>
      <c r="AS5624" s="180">
        <v>0</v>
      </c>
      <c r="AT5624" s="180">
        <v>0</v>
      </c>
      <c r="AU5624" s="180">
        <v>0</v>
      </c>
      <c r="BA5624" s="180">
        <v>2</v>
      </c>
    </row>
    <row r="5625" spans="3:53" ht="15" x14ac:dyDescent="0.25">
      <c r="C5625" s="180" t="s">
        <v>962</v>
      </c>
      <c r="D5625" s="180" t="s">
        <v>932</v>
      </c>
      <c r="E5625" s="180">
        <v>3.95</v>
      </c>
      <c r="F5625" s="180">
        <v>40.28</v>
      </c>
      <c r="G5625" s="180">
        <v>15.75</v>
      </c>
      <c r="H5625" s="180">
        <v>13.08</v>
      </c>
      <c r="I5625" s="180">
        <v>-17.969000000000001</v>
      </c>
      <c r="J5625" s="180" t="s">
        <v>78</v>
      </c>
      <c r="K5625" s="180">
        <v>57.34</v>
      </c>
      <c r="L5625" s="180">
        <v>3.9967650000000008</v>
      </c>
      <c r="M5625" s="180">
        <v>0.1309809308277817</v>
      </c>
      <c r="N5625" s="180">
        <v>3.8921579999999998</v>
      </c>
      <c r="O5625" s="180">
        <v>2.822136203103768</v>
      </c>
      <c r="P5625" s="180">
        <v>13400000</v>
      </c>
      <c r="Q5625" s="180">
        <v>276860</v>
      </c>
      <c r="R5625" s="180">
        <v>48.4</v>
      </c>
      <c r="S5625" s="180">
        <v>34.526000000000003</v>
      </c>
      <c r="T5625" s="180">
        <v>10.085000000000001</v>
      </c>
      <c r="U5625" s="180">
        <v>20.9072</v>
      </c>
      <c r="V5625" s="180">
        <f t="shared" si="573"/>
        <v>2.4368603725052647</v>
      </c>
      <c r="AC5625" s="180">
        <v>4.33</v>
      </c>
      <c r="AD5625" s="180">
        <v>3.6</v>
      </c>
      <c r="AH5625" s="85">
        <f>IF(AND(M5625&lt;Variables!$G$6,M5625&gt;Variables!$G$5),0,1)</f>
        <v>1</v>
      </c>
      <c r="AI5625" s="85">
        <f t="shared" si="570"/>
        <v>0</v>
      </c>
      <c r="AJ5625" s="85">
        <f>IF(I5625&gt;Variables!$G$7,0,1)</f>
        <v>1</v>
      </c>
      <c r="AK5625" s="85">
        <f>IF(F5625&gt;Variables!$G$8,0,1)</f>
        <v>0</v>
      </c>
      <c r="AL5625" s="85">
        <f>IF(G5625&gt;Variables!$G$9,0,1)</f>
        <v>0</v>
      </c>
      <c r="AM5625" s="85">
        <f>IF(AND(K5625&gt;Variables!$G$10,K5625&lt;Variables!$G$11),0,1)</f>
        <v>0</v>
      </c>
      <c r="AN5625" s="103">
        <f>IF(H5625&lt;Variables!$G$13,1,0)</f>
        <v>1</v>
      </c>
      <c r="AO5625" s="101">
        <f>IF(R5625&lt;Variables!$G$12,0,1)</f>
        <v>1</v>
      </c>
      <c r="AP5625" s="86">
        <f t="shared" si="572"/>
        <v>1</v>
      </c>
      <c r="AR5625" s="180">
        <v>1</v>
      </c>
      <c r="AS5625" s="180">
        <v>0</v>
      </c>
      <c r="AT5625" s="180">
        <v>0</v>
      </c>
      <c r="AU5625" s="180">
        <v>0</v>
      </c>
      <c r="BA5625" s="180">
        <v>2</v>
      </c>
    </row>
    <row r="5626" spans="3:53" ht="15" x14ac:dyDescent="0.25">
      <c r="C5626" s="180" t="s">
        <v>962</v>
      </c>
      <c r="D5626" s="180" t="s">
        <v>928</v>
      </c>
      <c r="E5626" s="180">
        <v>11.52</v>
      </c>
      <c r="F5626" s="180">
        <v>25.34</v>
      </c>
      <c r="G5626" s="180">
        <v>23.66</v>
      </c>
      <c r="H5626" s="180">
        <v>2170</v>
      </c>
      <c r="I5626" s="180">
        <v>-53.112000000000002</v>
      </c>
      <c r="J5626" s="180" t="s">
        <v>78</v>
      </c>
      <c r="K5626" s="180">
        <v>60.17</v>
      </c>
      <c r="L5626" s="180">
        <v>11.049215</v>
      </c>
      <c r="M5626" s="180">
        <v>1.0623831647768689</v>
      </c>
      <c r="N5626" s="180">
        <v>10.618686</v>
      </c>
      <c r="O5626" s="180">
        <v>5.1599039655189198</v>
      </c>
      <c r="P5626" s="180">
        <v>11408000</v>
      </c>
      <c r="Q5626" s="180">
        <v>5087000</v>
      </c>
      <c r="R5626" s="180">
        <v>2.2400000000000002</v>
      </c>
      <c r="S5626" s="180">
        <v>34.526000000000003</v>
      </c>
      <c r="T5626" s="180">
        <v>10.085000000000001</v>
      </c>
      <c r="U5626" s="180">
        <v>20.9072</v>
      </c>
      <c r="V5626" s="180">
        <f t="shared" si="573"/>
        <v>2.4135360242784665</v>
      </c>
      <c r="AC5626" s="180">
        <v>11.92</v>
      </c>
      <c r="AD5626" s="180">
        <v>10.53</v>
      </c>
      <c r="AH5626" s="85">
        <f>IF(AND(M5626&lt;Variables!$G$6,M5626&gt;Variables!$G$5),0,1)</f>
        <v>1</v>
      </c>
      <c r="AI5626" s="85">
        <f t="shared" si="570"/>
        <v>0</v>
      </c>
      <c r="AJ5626" s="85">
        <f>IF(I5626&gt;Variables!$G$7,0,1)</f>
        <v>1</v>
      </c>
      <c r="AK5626" s="85">
        <f>IF(F5626&gt;Variables!$G$8,0,1)</f>
        <v>0</v>
      </c>
      <c r="AL5626" s="85">
        <f>IF(G5626&gt;Variables!$G$9,0,1)</f>
        <v>0</v>
      </c>
      <c r="AM5626" s="85">
        <f>IF(AND(K5626&gt;Variables!$G$10,K5626&lt;Variables!$G$11),0,1)</f>
        <v>0</v>
      </c>
      <c r="AN5626" s="103">
        <f>IF(H5626&lt;Variables!$G$13,1,0)</f>
        <v>1</v>
      </c>
      <c r="AO5626" s="101">
        <f>IF(R5626&lt;Variables!$G$12,0,1)</f>
        <v>1</v>
      </c>
      <c r="AP5626" s="86">
        <f t="shared" si="572"/>
        <v>1</v>
      </c>
      <c r="AR5626" s="180">
        <v>0</v>
      </c>
      <c r="AS5626" s="180">
        <v>0</v>
      </c>
      <c r="AT5626" s="180">
        <v>1</v>
      </c>
      <c r="AU5626" s="180">
        <v>0</v>
      </c>
      <c r="BA5626" s="180">
        <v>-2.25</v>
      </c>
    </row>
    <row r="5627" spans="3:53" ht="15" x14ac:dyDescent="0.25">
      <c r="C5627" s="180" t="s">
        <v>962</v>
      </c>
      <c r="D5627" s="180" t="s">
        <v>933</v>
      </c>
      <c r="E5627" s="180">
        <v>36.42</v>
      </c>
      <c r="F5627" s="180">
        <v>10.68</v>
      </c>
      <c r="G5627" s="180">
        <v>9</v>
      </c>
      <c r="H5627" s="180">
        <v>5580</v>
      </c>
      <c r="I5627" s="180">
        <v>-48.747</v>
      </c>
      <c r="J5627" s="180" t="s">
        <v>78</v>
      </c>
      <c r="K5627" s="180">
        <v>58.36</v>
      </c>
      <c r="L5627" s="180">
        <v>36.352999999999987</v>
      </c>
      <c r="M5627" s="180">
        <v>0.29653673699558381</v>
      </c>
      <c r="N5627" s="180">
        <v>36.112409999999997</v>
      </c>
      <c r="O5627" s="180">
        <v>0.96473760682270171</v>
      </c>
      <c r="P5627" s="180">
        <v>5364000</v>
      </c>
      <c r="Q5627" s="180">
        <v>5093000</v>
      </c>
      <c r="R5627" s="180">
        <v>1.05</v>
      </c>
      <c r="S5627" s="180">
        <v>34.526000000000003</v>
      </c>
      <c r="T5627" s="180">
        <v>10.085000000000001</v>
      </c>
      <c r="U5627" s="180">
        <v>20.9072</v>
      </c>
      <c r="V5627" s="180">
        <f t="shared" si="573"/>
        <v>2.438740156751849</v>
      </c>
      <c r="AC5627" s="180">
        <v>36.700000000000003</v>
      </c>
      <c r="AD5627" s="180">
        <v>34.83</v>
      </c>
      <c r="AH5627" s="85">
        <f>IF(AND(M5627&lt;Variables!$G$6,M5627&gt;Variables!$G$5),0,1)</f>
        <v>1</v>
      </c>
      <c r="AI5627" s="85">
        <f t="shared" si="570"/>
        <v>0</v>
      </c>
      <c r="AJ5627" s="85">
        <f>IF(I5627&gt;Variables!$G$7,0,1)</f>
        <v>1</v>
      </c>
      <c r="AK5627" s="85">
        <f>IF(F5627&gt;Variables!$G$8,0,1)</f>
        <v>0</v>
      </c>
      <c r="AL5627" s="85">
        <f>IF(G5627&gt;Variables!$G$9,0,1)</f>
        <v>1</v>
      </c>
      <c r="AM5627" s="85">
        <f>IF(AND(K5627&gt;Variables!$G$10,K5627&lt;Variables!$G$11),0,1)</f>
        <v>0</v>
      </c>
      <c r="AN5627" s="103">
        <f>IF(H5627&lt;Variables!$G$13,1,0)</f>
        <v>0</v>
      </c>
      <c r="AO5627" s="101">
        <f>IF(R5627&lt;Variables!$G$12,0,1)</f>
        <v>0</v>
      </c>
      <c r="AP5627" s="86">
        <f t="shared" si="572"/>
        <v>1</v>
      </c>
      <c r="AR5627" s="180">
        <v>0</v>
      </c>
      <c r="AS5627" s="180">
        <v>0</v>
      </c>
      <c r="AT5627" s="180">
        <v>1</v>
      </c>
      <c r="AU5627" s="180">
        <v>0</v>
      </c>
      <c r="BA5627" s="180">
        <v>-1.06</v>
      </c>
    </row>
    <row r="5628" spans="3:53" ht="15" x14ac:dyDescent="0.25">
      <c r="C5628" s="180" t="s">
        <v>962</v>
      </c>
      <c r="D5628" s="180" t="s">
        <v>916</v>
      </c>
      <c r="E5628" s="180">
        <v>0.67</v>
      </c>
      <c r="F5628" s="180">
        <v>20.89</v>
      </c>
      <c r="G5628" s="180">
        <v>-5.3</v>
      </c>
      <c r="H5628" s="180">
        <v>37.11</v>
      </c>
      <c r="I5628" s="180">
        <v>-81.697999999999993</v>
      </c>
      <c r="J5628" s="180" t="s">
        <v>78</v>
      </c>
      <c r="K5628" s="180">
        <v>48.17</v>
      </c>
      <c r="L5628" s="180">
        <v>0.66457359999999999</v>
      </c>
      <c r="M5628" s="180">
        <v>-0.16154719356893019</v>
      </c>
      <c r="N5628" s="180">
        <v>0.66823753999999991</v>
      </c>
      <c r="O5628" s="180">
        <v>-0.70896046935644019</v>
      </c>
      <c r="P5628" s="180">
        <v>38240000</v>
      </c>
      <c r="Q5628" s="180">
        <v>2690000</v>
      </c>
      <c r="R5628" s="180">
        <v>14.22</v>
      </c>
      <c r="S5628" s="180">
        <v>34.526000000000003</v>
      </c>
      <c r="T5628" s="180">
        <v>10.085000000000001</v>
      </c>
      <c r="U5628" s="180">
        <v>20.9072</v>
      </c>
      <c r="V5628" s="180">
        <f t="shared" si="573"/>
        <v>2.3513876436528927</v>
      </c>
      <c r="AC5628" s="180">
        <v>0.66659999999999997</v>
      </c>
      <c r="AD5628" s="180">
        <v>0.60519999999999996</v>
      </c>
      <c r="AH5628" s="85">
        <f>IF(AND(M5628&lt;Variables!$G$6,M5628&gt;Variables!$G$5),0,1)</f>
        <v>1</v>
      </c>
      <c r="AI5628" s="85">
        <f t="shared" si="570"/>
        <v>1</v>
      </c>
      <c r="AJ5628" s="85">
        <f>IF(I5628&gt;Variables!$G$7,0,1)</f>
        <v>1</v>
      </c>
      <c r="AK5628" s="85">
        <f>IF(F5628&gt;Variables!$G$8,0,1)</f>
        <v>0</v>
      </c>
      <c r="AL5628" s="85">
        <f>IF(G5628&gt;Variables!$G$9,0,1)</f>
        <v>1</v>
      </c>
      <c r="AM5628" s="85">
        <f>IF(AND(K5628&gt;Variables!$G$10,K5628&lt;Variables!$G$11),0,1)</f>
        <v>1</v>
      </c>
      <c r="AN5628" s="103">
        <f>IF(H5628&lt;Variables!$G$13,1,0)</f>
        <v>1</v>
      </c>
      <c r="AO5628" s="101">
        <f>IF(R5628&lt;Variables!$G$12,0,1)</f>
        <v>1</v>
      </c>
      <c r="AP5628" s="86">
        <f t="shared" si="572"/>
        <v>1</v>
      </c>
      <c r="AR5628" s="180">
        <v>0</v>
      </c>
      <c r="AS5628" s="180">
        <v>0</v>
      </c>
      <c r="AT5628" s="180">
        <v>1</v>
      </c>
      <c r="AU5628" s="180">
        <v>0</v>
      </c>
      <c r="BA5628" s="180">
        <v>-2.25</v>
      </c>
    </row>
    <row r="5629" spans="3:53" ht="15" x14ac:dyDescent="0.25">
      <c r="C5629" s="180" t="s">
        <v>962</v>
      </c>
      <c r="D5629" s="180" t="s">
        <v>121</v>
      </c>
      <c r="E5629" s="180">
        <v>10.65</v>
      </c>
      <c r="F5629" s="180">
        <v>20.75</v>
      </c>
      <c r="G5629" s="180">
        <v>25.65</v>
      </c>
      <c r="H5629" s="180">
        <v>70.459999999999994</v>
      </c>
      <c r="I5629" s="180">
        <v>12233.634</v>
      </c>
      <c r="J5629" s="180" t="s">
        <v>78</v>
      </c>
      <c r="K5629" s="180">
        <v>52.86</v>
      </c>
      <c r="L5629" s="180">
        <v>10.551595000000001</v>
      </c>
      <c r="M5629" s="180">
        <v>0.26920100705153432</v>
      </c>
      <c r="N5629" s="180">
        <v>10.547867999999999</v>
      </c>
      <c r="O5629" s="180">
        <v>0.30463028168347123</v>
      </c>
      <c r="P5629" s="180">
        <v>3430000</v>
      </c>
      <c r="Q5629" s="180">
        <v>11600000</v>
      </c>
      <c r="R5629" s="180">
        <v>0.3</v>
      </c>
      <c r="S5629" s="180">
        <v>34.526000000000003</v>
      </c>
      <c r="T5629" s="180">
        <v>10.085000000000001</v>
      </c>
      <c r="U5629" s="180">
        <v>20.9072</v>
      </c>
      <c r="V5629" s="180">
        <f t="shared" si="573"/>
        <v>2.3874068596427365</v>
      </c>
      <c r="AC5629" s="180">
        <v>14.77</v>
      </c>
      <c r="AD5629" s="180">
        <v>10.55</v>
      </c>
      <c r="AH5629" s="85">
        <f>IF(AND(M5629&lt;Variables!$G$6,M5629&gt;Variables!$G$5),0,1)</f>
        <v>1</v>
      </c>
      <c r="AI5629" s="85">
        <f t="shared" si="570"/>
        <v>0</v>
      </c>
      <c r="AJ5629" s="85">
        <f>IF(I5629&gt;Variables!$G$7,0,1)</f>
        <v>0</v>
      </c>
      <c r="AK5629" s="85">
        <f>IF(F5629&gt;Variables!$G$8,0,1)</f>
        <v>0</v>
      </c>
      <c r="AL5629" s="85">
        <f>IF(G5629&gt;Variables!$G$9,0,1)</f>
        <v>0</v>
      </c>
      <c r="AM5629" s="85">
        <f>IF(AND(K5629&gt;Variables!$G$10,K5629&lt;Variables!$G$11),0,1)</f>
        <v>0</v>
      </c>
      <c r="AN5629" s="103">
        <f>IF(H5629&lt;Variables!$G$13,1,0)</f>
        <v>1</v>
      </c>
      <c r="AO5629" s="101">
        <f>IF(R5629&lt;Variables!$G$12,0,1)</f>
        <v>0</v>
      </c>
      <c r="AP5629" s="86">
        <f t="shared" si="572"/>
        <v>1</v>
      </c>
      <c r="AR5629" s="180">
        <v>1</v>
      </c>
      <c r="AS5629" s="180">
        <v>0</v>
      </c>
      <c r="AT5629" s="180">
        <v>0</v>
      </c>
      <c r="AU5629" s="180">
        <v>0</v>
      </c>
      <c r="BA5629" s="180">
        <v>2</v>
      </c>
    </row>
    <row r="5630" spans="3:53" ht="15" x14ac:dyDescent="0.25">
      <c r="C5630" s="180" t="s">
        <v>962</v>
      </c>
      <c r="D5630" s="180" t="s">
        <v>336</v>
      </c>
      <c r="E5630" s="180">
        <v>11.84</v>
      </c>
      <c r="F5630" s="180">
        <v>16.579999999999998</v>
      </c>
      <c r="G5630" s="180">
        <v>14.67</v>
      </c>
      <c r="H5630" s="180">
        <v>1970</v>
      </c>
      <c r="I5630" s="180">
        <v>-37.804000000000002</v>
      </c>
      <c r="J5630" s="180" t="s">
        <v>78</v>
      </c>
      <c r="K5630" s="180">
        <v>45.89</v>
      </c>
      <c r="L5630" s="180">
        <v>11.83117</v>
      </c>
      <c r="M5630" s="180">
        <v>-0.26345661502623557</v>
      </c>
      <c r="N5630" s="180">
        <v>11.777298</v>
      </c>
      <c r="O5630" s="180">
        <v>0.19276068245876471</v>
      </c>
      <c r="P5630" s="180">
        <v>11543000</v>
      </c>
      <c r="Q5630" s="180">
        <v>3998000</v>
      </c>
      <c r="R5630" s="180">
        <v>2.89</v>
      </c>
      <c r="S5630" s="180">
        <v>34.526000000000003</v>
      </c>
      <c r="T5630" s="180">
        <v>10.085000000000001</v>
      </c>
      <c r="U5630" s="180">
        <v>20.9072</v>
      </c>
      <c r="V5630" s="180">
        <f t="shared" si="573"/>
        <v>2.328143126276438</v>
      </c>
      <c r="AC5630" s="180">
        <v>12.54</v>
      </c>
      <c r="AD5630" s="180">
        <v>11.739699999999999</v>
      </c>
      <c r="AH5630" s="85">
        <f>IF(AND(M5630&lt;Variables!$G$6,M5630&gt;Variables!$G$5),0,1)</f>
        <v>1</v>
      </c>
      <c r="AI5630" s="85">
        <f t="shared" si="570"/>
        <v>0</v>
      </c>
      <c r="AJ5630" s="85">
        <f>IF(I5630&gt;Variables!$G$7,0,1)</f>
        <v>1</v>
      </c>
      <c r="AK5630" s="85">
        <f>IF(F5630&gt;Variables!$G$8,0,1)</f>
        <v>0</v>
      </c>
      <c r="AL5630" s="85">
        <f>IF(G5630&gt;Variables!$G$9,0,1)</f>
        <v>0</v>
      </c>
      <c r="AM5630" s="85">
        <f>IF(AND(K5630&gt;Variables!$G$10,K5630&lt;Variables!$G$11),0,1)</f>
        <v>1</v>
      </c>
      <c r="AN5630" s="103">
        <f>IF(H5630&lt;Variables!$G$13,1,0)</f>
        <v>1</v>
      </c>
      <c r="AO5630" s="101">
        <f>IF(R5630&lt;Variables!$G$12,0,1)</f>
        <v>1</v>
      </c>
      <c r="AP5630" s="86">
        <f t="shared" si="572"/>
        <v>1</v>
      </c>
      <c r="AR5630" s="180">
        <v>1</v>
      </c>
      <c r="AS5630" s="180">
        <v>0</v>
      </c>
      <c r="AT5630" s="180">
        <v>0</v>
      </c>
      <c r="AU5630" s="180">
        <v>0</v>
      </c>
      <c r="BA5630" s="180">
        <v>2</v>
      </c>
    </row>
    <row r="5631" spans="3:53" ht="15" x14ac:dyDescent="0.25">
      <c r="C5631" s="180" t="s">
        <v>962</v>
      </c>
      <c r="D5631" s="180" t="s">
        <v>918</v>
      </c>
      <c r="E5631" s="180">
        <v>21.64</v>
      </c>
      <c r="F5631" s="180">
        <v>14.17</v>
      </c>
      <c r="G5631" s="180">
        <v>11.23</v>
      </c>
      <c r="H5631" s="180">
        <v>2140</v>
      </c>
      <c r="I5631" s="180">
        <v>3.0190000000000001</v>
      </c>
      <c r="J5631" s="180" t="s">
        <v>78</v>
      </c>
      <c r="K5631" s="180">
        <v>45.81</v>
      </c>
      <c r="L5631" s="180">
        <v>21.773544999999999</v>
      </c>
      <c r="M5631" s="180">
        <v>-0.38369957671108368</v>
      </c>
      <c r="N5631" s="180">
        <v>21.756166</v>
      </c>
      <c r="O5631" s="180">
        <v>-0.30412527648481591</v>
      </c>
      <c r="P5631" s="180">
        <v>787263</v>
      </c>
      <c r="Q5631" s="180">
        <v>481143</v>
      </c>
      <c r="R5631" s="180">
        <v>1.64</v>
      </c>
      <c r="S5631" s="180">
        <v>34.526000000000003</v>
      </c>
      <c r="T5631" s="180">
        <v>10.085000000000001</v>
      </c>
      <c r="U5631" s="180">
        <v>20.9072</v>
      </c>
      <c r="V5631" s="180">
        <f t="shared" si="573"/>
        <v>2.3289247478525885</v>
      </c>
      <c r="AC5631" s="180">
        <v>22.47</v>
      </c>
      <c r="AD5631" s="180">
        <v>21.57</v>
      </c>
      <c r="AH5631" s="85">
        <f>IF(AND(M5631&lt;Variables!$G$6,M5631&gt;Variables!$G$5),0,1)</f>
        <v>1</v>
      </c>
      <c r="AI5631" s="85">
        <f t="shared" si="570"/>
        <v>0</v>
      </c>
      <c r="AJ5631" s="85">
        <f>IF(I5631&gt;Variables!$G$7,0,1)</f>
        <v>0</v>
      </c>
      <c r="AK5631" s="85">
        <f>IF(F5631&gt;Variables!$G$8,0,1)</f>
        <v>0</v>
      </c>
      <c r="AL5631" s="85">
        <f>IF(G5631&gt;Variables!$G$9,0,1)</f>
        <v>1</v>
      </c>
      <c r="AM5631" s="85">
        <f>IF(AND(K5631&gt;Variables!$G$10,K5631&lt;Variables!$G$11),0,1)</f>
        <v>1</v>
      </c>
      <c r="AN5631" s="103">
        <f>IF(H5631&lt;Variables!$G$13,1,0)</f>
        <v>1</v>
      </c>
      <c r="AO5631" s="101">
        <f>IF(R5631&lt;Variables!$G$12,0,1)</f>
        <v>0</v>
      </c>
      <c r="AP5631" s="86">
        <f t="shared" si="572"/>
        <v>1</v>
      </c>
      <c r="AR5631" s="180">
        <v>1</v>
      </c>
      <c r="AS5631" s="180">
        <v>0</v>
      </c>
      <c r="AT5631" s="180">
        <v>0</v>
      </c>
      <c r="AU5631" s="180">
        <v>0</v>
      </c>
      <c r="BA5631" s="180">
        <v>1.76</v>
      </c>
    </row>
    <row r="5632" spans="3:53" ht="15" x14ac:dyDescent="0.25">
      <c r="C5632" s="180" t="s">
        <v>962</v>
      </c>
      <c r="D5632" s="180" t="s">
        <v>817</v>
      </c>
      <c r="E5632" s="180">
        <v>3.22</v>
      </c>
      <c r="F5632" s="180">
        <v>21.79</v>
      </c>
      <c r="G5632" s="180">
        <v>20.89</v>
      </c>
      <c r="H5632" s="180">
        <v>57.82</v>
      </c>
      <c r="I5632" s="180">
        <v>-55.667999999999999</v>
      </c>
      <c r="J5632" s="180" t="s">
        <v>78</v>
      </c>
      <c r="K5632" s="180">
        <v>54.65</v>
      </c>
      <c r="L5632" s="180">
        <v>3.2144249999999999</v>
      </c>
      <c r="M5632" s="180">
        <v>0.79252121296966449</v>
      </c>
      <c r="N5632" s="180">
        <v>3.1981699999999988</v>
      </c>
      <c r="O5632" s="180">
        <v>1.3048086874681679</v>
      </c>
      <c r="P5632" s="180">
        <v>12590000</v>
      </c>
      <c r="Q5632" s="180">
        <v>3230000</v>
      </c>
      <c r="R5632" s="180">
        <v>3.9</v>
      </c>
      <c r="S5632" s="180">
        <v>34.526000000000003</v>
      </c>
      <c r="T5632" s="180">
        <v>10.085000000000001</v>
      </c>
      <c r="U5632" s="180">
        <v>20.9072</v>
      </c>
      <c r="V5632" s="180">
        <f t="shared" si="573"/>
        <v>2.3839255225895766</v>
      </c>
      <c r="AC5632" s="180">
        <v>3.37</v>
      </c>
      <c r="AD5632" s="180">
        <v>3.03</v>
      </c>
      <c r="AH5632" s="85">
        <f>IF(AND(M5632&lt;Variables!$G$6,M5632&gt;Variables!$G$5),0,1)</f>
        <v>1</v>
      </c>
      <c r="AI5632" s="85">
        <f t="shared" si="570"/>
        <v>0</v>
      </c>
      <c r="AJ5632" s="85">
        <f>IF(I5632&gt;Variables!$G$7,0,1)</f>
        <v>1</v>
      </c>
      <c r="AK5632" s="85">
        <f>IF(F5632&gt;Variables!$G$8,0,1)</f>
        <v>0</v>
      </c>
      <c r="AL5632" s="85">
        <f>IF(G5632&gt;Variables!$G$9,0,1)</f>
        <v>0</v>
      </c>
      <c r="AM5632" s="85">
        <f>IF(AND(K5632&gt;Variables!$G$10,K5632&lt;Variables!$G$11),0,1)</f>
        <v>0</v>
      </c>
      <c r="AN5632" s="103">
        <f>IF(H5632&lt;Variables!$G$13,1,0)</f>
        <v>1</v>
      </c>
      <c r="AO5632" s="101">
        <f>IF(R5632&lt;Variables!$G$12,0,1)</f>
        <v>1</v>
      </c>
      <c r="AP5632" s="86">
        <f t="shared" si="572"/>
        <v>1</v>
      </c>
      <c r="AR5632" s="180">
        <v>1</v>
      </c>
      <c r="AS5632" s="180">
        <v>0</v>
      </c>
      <c r="AT5632" s="180">
        <v>0</v>
      </c>
      <c r="AU5632" s="180">
        <v>0</v>
      </c>
      <c r="BA5632" s="180">
        <v>1.3</v>
      </c>
    </row>
    <row r="5633" spans="3:53" ht="15" x14ac:dyDescent="0.25">
      <c r="C5633" s="180" t="s">
        <v>962</v>
      </c>
      <c r="D5633" s="180" t="s">
        <v>460</v>
      </c>
      <c r="E5633" s="180">
        <v>65.64</v>
      </c>
      <c r="F5633" s="180">
        <v>13.49</v>
      </c>
      <c r="G5633" s="180">
        <v>-1.47</v>
      </c>
      <c r="H5633" s="180">
        <v>6210</v>
      </c>
      <c r="I5633" s="180">
        <v>-0.123</v>
      </c>
      <c r="J5633" s="180" t="s">
        <v>78</v>
      </c>
      <c r="K5633" s="180">
        <v>55.19</v>
      </c>
      <c r="L5633" s="180">
        <v>65.449859999999987</v>
      </c>
      <c r="M5633" s="180">
        <v>0.25995471953647842</v>
      </c>
      <c r="N5633" s="180">
        <v>65.068841999999989</v>
      </c>
      <c r="O5633" s="180">
        <v>0.84703827985753188</v>
      </c>
      <c r="P5633" s="180">
        <v>5948000</v>
      </c>
      <c r="Q5633" s="180">
        <v>2294000</v>
      </c>
      <c r="R5633" s="180">
        <v>2.59</v>
      </c>
      <c r="S5633" s="180">
        <v>34.526000000000003</v>
      </c>
      <c r="T5633" s="180">
        <v>10.085000000000001</v>
      </c>
      <c r="U5633" s="180">
        <v>20.9072</v>
      </c>
      <c r="V5633" s="180">
        <f t="shared" si="573"/>
        <v>2.410113188788241</v>
      </c>
      <c r="AC5633" s="180">
        <v>67</v>
      </c>
      <c r="AD5633" s="180">
        <v>64.290000000000006</v>
      </c>
      <c r="AH5633" s="85">
        <f>IF(AND(M5633&lt;Variables!$G$6,M5633&gt;Variables!$G$5),0,1)</f>
        <v>1</v>
      </c>
      <c r="AI5633" s="85">
        <f t="shared" si="570"/>
        <v>0</v>
      </c>
      <c r="AJ5633" s="85">
        <f>IF(I5633&gt;Variables!$G$7,0,1)</f>
        <v>1</v>
      </c>
      <c r="AK5633" s="85">
        <f>IF(F5633&gt;Variables!$G$8,0,1)</f>
        <v>0</v>
      </c>
      <c r="AL5633" s="85">
        <f>IF(G5633&gt;Variables!$G$9,0,1)</f>
        <v>1</v>
      </c>
      <c r="AM5633" s="85">
        <f>IF(AND(K5633&gt;Variables!$G$10,K5633&lt;Variables!$G$11),0,1)</f>
        <v>0</v>
      </c>
      <c r="AN5633" s="103">
        <f>IF(H5633&lt;Variables!$G$13,1,0)</f>
        <v>0</v>
      </c>
      <c r="AO5633" s="101">
        <f>IF(R5633&lt;Variables!$G$12,0,1)</f>
        <v>1</v>
      </c>
      <c r="AP5633" s="86">
        <f t="shared" si="572"/>
        <v>1</v>
      </c>
      <c r="AR5633" s="180">
        <v>0</v>
      </c>
      <c r="AS5633" s="180">
        <v>0</v>
      </c>
      <c r="AT5633" s="180">
        <v>1</v>
      </c>
      <c r="AU5633" s="180">
        <v>0</v>
      </c>
      <c r="BA5633" s="180">
        <v>-1.66</v>
      </c>
    </row>
    <row r="5634" spans="3:53" ht="15" x14ac:dyDescent="0.25">
      <c r="C5634" s="180" t="s">
        <v>964</v>
      </c>
      <c r="D5634" s="180" t="s">
        <v>114</v>
      </c>
      <c r="E5634" s="180">
        <v>29.06</v>
      </c>
      <c r="F5634" s="180">
        <v>12.9</v>
      </c>
      <c r="G5634" s="180">
        <v>0.21</v>
      </c>
      <c r="H5634" s="180">
        <v>6070</v>
      </c>
      <c r="I5634" s="180">
        <v>-20.939</v>
      </c>
      <c r="J5634" s="180" t="s">
        <v>78</v>
      </c>
      <c r="K5634" s="180">
        <v>52.52</v>
      </c>
      <c r="L5634" s="180">
        <v>29.00288888888889</v>
      </c>
      <c r="M5634" s="180">
        <v>0.19691524982184841</v>
      </c>
      <c r="N5634" s="180">
        <v>28.94949583333333</v>
      </c>
      <c r="O5634" s="180">
        <v>0.38171361360783079</v>
      </c>
      <c r="P5634" s="180">
        <v>2230000</v>
      </c>
      <c r="Q5634" s="180">
        <v>1309000</v>
      </c>
      <c r="R5634" s="180">
        <v>1.7</v>
      </c>
      <c r="S5634" s="180">
        <v>34.116999999999997</v>
      </c>
      <c r="T5634" s="180">
        <v>9.5109999999999992</v>
      </c>
      <c r="U5634" s="180">
        <v>20.287199999999999</v>
      </c>
      <c r="V5634" s="180">
        <f t="shared" si="573"/>
        <v>2.3865543015760888</v>
      </c>
      <c r="AC5634" s="180">
        <v>29.52</v>
      </c>
      <c r="AD5634" s="180">
        <v>28.65</v>
      </c>
      <c r="AH5634" s="85">
        <f>IF(AND(M5634&lt;Variables!$G$6,M5634&gt;Variables!$G$5),0,1)</f>
        <v>1</v>
      </c>
      <c r="AI5634" s="85">
        <f t="shared" si="570"/>
        <v>0</v>
      </c>
      <c r="AJ5634" s="85">
        <f>IF(I5634&gt;Variables!$G$7,0,1)</f>
        <v>1</v>
      </c>
      <c r="AK5634" s="85">
        <f>IF(F5634&gt;Variables!$G$8,0,1)</f>
        <v>0</v>
      </c>
      <c r="AL5634" s="85">
        <f>IF(G5634&gt;Variables!$G$9,0,1)</f>
        <v>1</v>
      </c>
      <c r="AM5634" s="85">
        <f>IF(AND(K5634&gt;Variables!$G$10,K5634&lt;Variables!$G$11),0,1)</f>
        <v>0</v>
      </c>
      <c r="AN5634" s="103">
        <f>IF(H5634&lt;Variables!$G$13,1,0)</f>
        <v>0</v>
      </c>
      <c r="AO5634" s="101">
        <f>IF(R5634&lt;Variables!$G$12,0,1)</f>
        <v>0</v>
      </c>
      <c r="AP5634" s="86">
        <f t="shared" si="572"/>
        <v>1</v>
      </c>
      <c r="AR5634" s="180">
        <v>0</v>
      </c>
      <c r="AS5634" s="180">
        <v>0</v>
      </c>
      <c r="AT5634" s="180">
        <v>1</v>
      </c>
      <c r="AU5634" s="180">
        <v>0</v>
      </c>
      <c r="BA5634" s="180">
        <v>-1.26</v>
      </c>
    </row>
    <row r="5635" spans="3:53" ht="15" x14ac:dyDescent="0.25">
      <c r="C5635" s="180" t="s">
        <v>964</v>
      </c>
      <c r="D5635" s="180" t="s">
        <v>918</v>
      </c>
      <c r="E5635" s="180">
        <v>21.7</v>
      </c>
      <c r="F5635" s="180">
        <v>14.4</v>
      </c>
      <c r="G5635" s="180">
        <v>11.05</v>
      </c>
      <c r="H5635" s="180">
        <v>2140</v>
      </c>
      <c r="I5635" s="180">
        <v>3.0030000000000001</v>
      </c>
      <c r="J5635" s="180" t="s">
        <v>78</v>
      </c>
      <c r="K5635" s="180">
        <v>44.42</v>
      </c>
      <c r="L5635" s="180">
        <v>21.71425263157894</v>
      </c>
      <c r="M5635" s="180">
        <v>-0.27287437695540079</v>
      </c>
      <c r="N5635" s="180">
        <v>21.790800000000001</v>
      </c>
      <c r="O5635" s="180">
        <v>-0.62319878113699223</v>
      </c>
      <c r="P5635" s="180">
        <v>792734</v>
      </c>
      <c r="Q5635" s="180">
        <v>481143</v>
      </c>
      <c r="R5635" s="180">
        <v>1.65</v>
      </c>
      <c r="S5635" s="180">
        <v>34.116999999999997</v>
      </c>
      <c r="T5635" s="180">
        <v>9.5109999999999992</v>
      </c>
      <c r="U5635" s="180">
        <v>20.287199999999999</v>
      </c>
      <c r="V5635" s="180">
        <f t="shared" si="573"/>
        <v>2.3118885523012289</v>
      </c>
      <c r="AC5635" s="180">
        <v>22.47</v>
      </c>
      <c r="AD5635" s="180">
        <v>21.57</v>
      </c>
      <c r="AH5635" s="85">
        <f>IF(AND(M5635&lt;Variables!$G$6,M5635&gt;Variables!$G$5),0,1)</f>
        <v>1</v>
      </c>
      <c r="AI5635" s="85">
        <f t="shared" ref="AI5635:AI5698" si="574">IF(L5635&gt;N5635,0,1)</f>
        <v>1</v>
      </c>
      <c r="AJ5635" s="85">
        <f>IF(I5635&gt;Variables!$G$7,0,1)</f>
        <v>0</v>
      </c>
      <c r="AK5635" s="85">
        <f>IF(F5635&gt;Variables!$G$8,0,1)</f>
        <v>0</v>
      </c>
      <c r="AL5635" s="85">
        <f>IF(G5635&gt;Variables!$G$9,0,1)</f>
        <v>1</v>
      </c>
      <c r="AM5635" s="85">
        <f>IF(AND(K5635&gt;Variables!$G$10,K5635&lt;Variables!$G$11),0,1)</f>
        <v>1</v>
      </c>
      <c r="AN5635" s="103">
        <f>IF(H5635&lt;Variables!$G$13,1,0)</f>
        <v>1</v>
      </c>
      <c r="AO5635" s="101">
        <f>IF(R5635&lt;Variables!$G$12,0,1)</f>
        <v>0</v>
      </c>
      <c r="AP5635" s="86">
        <f t="shared" si="572"/>
        <v>1</v>
      </c>
      <c r="AR5635" s="180">
        <v>1</v>
      </c>
      <c r="AS5635" s="180">
        <v>0</v>
      </c>
      <c r="AT5635" s="180">
        <v>0</v>
      </c>
      <c r="AU5635" s="180">
        <v>0</v>
      </c>
      <c r="BA5635" s="180">
        <v>2.06</v>
      </c>
    </row>
    <row r="5636" spans="3:53" ht="15" x14ac:dyDescent="0.25">
      <c r="C5636" s="180" t="s">
        <v>964</v>
      </c>
      <c r="D5636" s="180" t="s">
        <v>916</v>
      </c>
      <c r="E5636" s="180">
        <v>0.66</v>
      </c>
      <c r="F5636" s="180">
        <v>20.91</v>
      </c>
      <c r="G5636" s="180">
        <v>-5.77</v>
      </c>
      <c r="H5636" s="180">
        <v>37.11</v>
      </c>
      <c r="I5636" s="180">
        <v>-81.798000000000002</v>
      </c>
      <c r="J5636" s="180" t="s">
        <v>78</v>
      </c>
      <c r="K5636" s="180">
        <v>45.46</v>
      </c>
      <c r="L5636" s="180">
        <v>0.66298852631578931</v>
      </c>
      <c r="M5636" s="180">
        <v>-0.42059948326482632</v>
      </c>
      <c r="N5636" s="180">
        <v>0.66955851020408175</v>
      </c>
      <c r="O5636" s="180">
        <v>-1.3977135771494049</v>
      </c>
      <c r="P5636" s="180">
        <v>38360000</v>
      </c>
      <c r="Q5636" s="180">
        <v>2690000</v>
      </c>
      <c r="R5636" s="180">
        <v>14.26</v>
      </c>
      <c r="S5636" s="180">
        <v>34.116999999999997</v>
      </c>
      <c r="T5636" s="180">
        <v>9.5109999999999992</v>
      </c>
      <c r="U5636" s="180">
        <v>20.287199999999999</v>
      </c>
      <c r="V5636" s="180">
        <f t="shared" si="573"/>
        <v>2.3253864880280686</v>
      </c>
      <c r="AC5636" s="180">
        <v>0.66439999999999999</v>
      </c>
      <c r="AD5636" s="180">
        <v>0.60519999999999996</v>
      </c>
      <c r="AH5636" s="85">
        <f>IF(AND(M5636&lt;Variables!$G$6,M5636&gt;Variables!$G$5),0,1)</f>
        <v>1</v>
      </c>
      <c r="AI5636" s="85">
        <f t="shared" si="574"/>
        <v>1</v>
      </c>
      <c r="AJ5636" s="85">
        <f>IF(I5636&gt;Variables!$G$7,0,1)</f>
        <v>1</v>
      </c>
      <c r="AK5636" s="85">
        <f>IF(F5636&gt;Variables!$G$8,0,1)</f>
        <v>0</v>
      </c>
      <c r="AL5636" s="85">
        <f>IF(G5636&gt;Variables!$G$9,0,1)</f>
        <v>1</v>
      </c>
      <c r="AM5636" s="85">
        <f>IF(AND(K5636&gt;Variables!$G$10,K5636&lt;Variables!$G$11),0,1)</f>
        <v>1</v>
      </c>
      <c r="AN5636" s="103">
        <f>IF(H5636&lt;Variables!$G$13,1,0)</f>
        <v>1</v>
      </c>
      <c r="AO5636" s="101">
        <f>IF(R5636&lt;Variables!$G$12,0,1)</f>
        <v>1</v>
      </c>
      <c r="AP5636" s="86">
        <f t="shared" si="572"/>
        <v>1</v>
      </c>
      <c r="AR5636" s="180">
        <v>0</v>
      </c>
      <c r="AS5636" s="180">
        <v>0</v>
      </c>
      <c r="AT5636" s="180">
        <v>1</v>
      </c>
      <c r="AU5636" s="180">
        <v>0</v>
      </c>
      <c r="BA5636" s="180">
        <v>-2.25</v>
      </c>
    </row>
    <row r="5637" spans="3:53" ht="15" x14ac:dyDescent="0.25">
      <c r="C5637" s="180" t="s">
        <v>964</v>
      </c>
      <c r="D5637" s="180" t="s">
        <v>928</v>
      </c>
      <c r="E5637" s="180">
        <v>11.26</v>
      </c>
      <c r="F5637" s="180">
        <v>26.46</v>
      </c>
      <c r="G5637" s="180">
        <v>25.03</v>
      </c>
      <c r="H5637" s="180">
        <v>2170</v>
      </c>
      <c r="I5637" s="180">
        <v>-52.85</v>
      </c>
      <c r="J5637" s="180" t="s">
        <v>78</v>
      </c>
      <c r="K5637" s="180">
        <v>58.35</v>
      </c>
      <c r="L5637" s="180">
        <v>11.174575000000001</v>
      </c>
      <c r="M5637" s="180">
        <v>1.033820078168536</v>
      </c>
      <c r="N5637" s="180">
        <v>10.736264</v>
      </c>
      <c r="O5637" s="180">
        <v>5.1585542233313397</v>
      </c>
      <c r="P5637" s="180">
        <v>12560000</v>
      </c>
      <c r="Q5637" s="180">
        <v>5087000</v>
      </c>
      <c r="R5637" s="180">
        <v>2.4700000000000002</v>
      </c>
      <c r="S5637" s="180">
        <v>34.116999999999997</v>
      </c>
      <c r="T5637" s="180">
        <v>9.5109999999999992</v>
      </c>
      <c r="U5637" s="180">
        <v>20.287199999999999</v>
      </c>
      <c r="V5637" s="180">
        <f t="shared" si="573"/>
        <v>2.4016963135465996</v>
      </c>
      <c r="AC5637" s="180">
        <v>11.92</v>
      </c>
      <c r="AD5637" s="180">
        <v>10.53</v>
      </c>
      <c r="AH5637" s="85">
        <f>IF(AND(M5637&lt;Variables!$G$6,M5637&gt;Variables!$G$5),0,1)</f>
        <v>1</v>
      </c>
      <c r="AI5637" s="85">
        <f t="shared" si="574"/>
        <v>0</v>
      </c>
      <c r="AJ5637" s="85">
        <f>IF(I5637&gt;Variables!$G$7,0,1)</f>
        <v>1</v>
      </c>
      <c r="AK5637" s="85">
        <f>IF(F5637&gt;Variables!$G$8,0,1)</f>
        <v>0</v>
      </c>
      <c r="AL5637" s="85">
        <f>IF(G5637&gt;Variables!$G$9,0,1)</f>
        <v>0</v>
      </c>
      <c r="AM5637" s="85">
        <f>IF(AND(K5637&gt;Variables!$G$10,K5637&lt;Variables!$G$11),0,1)</f>
        <v>0</v>
      </c>
      <c r="AN5637" s="103">
        <f>IF(H5637&lt;Variables!$G$13,1,0)</f>
        <v>1</v>
      </c>
      <c r="AO5637" s="101">
        <f>IF(R5637&lt;Variables!$G$12,0,1)</f>
        <v>1</v>
      </c>
      <c r="AP5637" s="86">
        <f t="shared" si="572"/>
        <v>1</v>
      </c>
      <c r="AR5637" s="180">
        <v>1</v>
      </c>
      <c r="AS5637" s="180">
        <v>0</v>
      </c>
      <c r="AT5637" s="180">
        <v>0</v>
      </c>
      <c r="AU5637" s="180">
        <v>0</v>
      </c>
      <c r="BA5637" s="180">
        <v>2</v>
      </c>
    </row>
    <row r="5638" spans="3:53" ht="15" x14ac:dyDescent="0.25">
      <c r="C5638" s="180" t="s">
        <v>964</v>
      </c>
      <c r="D5638" s="180" t="s">
        <v>460</v>
      </c>
      <c r="E5638" s="180">
        <v>65.17</v>
      </c>
      <c r="F5638" s="180">
        <v>12.7</v>
      </c>
      <c r="G5638" s="180">
        <v>-1.97</v>
      </c>
      <c r="H5638" s="180">
        <v>6210</v>
      </c>
      <c r="I5638" s="180">
        <v>-0.128</v>
      </c>
      <c r="J5638" s="180" t="s">
        <v>78</v>
      </c>
      <c r="K5638" s="180">
        <v>47.08</v>
      </c>
      <c r="L5638" s="180">
        <v>65.448515000000015</v>
      </c>
      <c r="M5638" s="180">
        <v>-0.24983760135736929</v>
      </c>
      <c r="N5638" s="180">
        <v>65.178545999999997</v>
      </c>
      <c r="O5638" s="180">
        <v>0.16332674865131139</v>
      </c>
      <c r="P5638" s="180">
        <v>5991000</v>
      </c>
      <c r="Q5638" s="180">
        <v>2294000</v>
      </c>
      <c r="R5638" s="180">
        <v>2.61</v>
      </c>
      <c r="S5638" s="180">
        <v>34.116999999999997</v>
      </c>
      <c r="T5638" s="180">
        <v>9.5109999999999992</v>
      </c>
      <c r="U5638" s="180">
        <v>20.287199999999999</v>
      </c>
      <c r="V5638" s="180">
        <f t="shared" si="573"/>
        <v>2.3411377071365491</v>
      </c>
      <c r="AC5638" s="180">
        <v>67</v>
      </c>
      <c r="AD5638" s="180">
        <v>64.290000000000006</v>
      </c>
      <c r="AH5638" s="85">
        <f>IF(AND(M5638&lt;Variables!$G$6,M5638&gt;Variables!$G$5),0,1)</f>
        <v>1</v>
      </c>
      <c r="AI5638" s="85">
        <f t="shared" si="574"/>
        <v>0</v>
      </c>
      <c r="AJ5638" s="85">
        <f>IF(I5638&gt;Variables!$G$7,0,1)</f>
        <v>1</v>
      </c>
      <c r="AK5638" s="85">
        <f>IF(F5638&gt;Variables!$G$8,0,1)</f>
        <v>0</v>
      </c>
      <c r="AL5638" s="85">
        <f>IF(G5638&gt;Variables!$G$9,0,1)</f>
        <v>1</v>
      </c>
      <c r="AM5638" s="85">
        <f>IF(AND(K5638&gt;Variables!$G$10,K5638&lt;Variables!$G$11),0,1)</f>
        <v>1</v>
      </c>
      <c r="AN5638" s="103">
        <f>IF(H5638&lt;Variables!$G$13,1,0)</f>
        <v>0</v>
      </c>
      <c r="AO5638" s="101">
        <f>IF(R5638&lt;Variables!$G$12,0,1)</f>
        <v>1</v>
      </c>
      <c r="AP5638" s="86">
        <f t="shared" si="572"/>
        <v>1</v>
      </c>
      <c r="AR5638" s="180">
        <v>0</v>
      </c>
      <c r="AS5638" s="180">
        <v>1</v>
      </c>
      <c r="AT5638" s="180">
        <v>0</v>
      </c>
      <c r="AU5638" s="180">
        <v>0</v>
      </c>
      <c r="BA5638" s="180">
        <v>0.32</v>
      </c>
    </row>
    <row r="5639" spans="3:53" ht="15" x14ac:dyDescent="0.25">
      <c r="C5639" s="180" t="s">
        <v>964</v>
      </c>
      <c r="D5639" s="180" t="s">
        <v>121</v>
      </c>
      <c r="E5639" s="180">
        <v>11.15</v>
      </c>
      <c r="F5639" s="180">
        <v>26.85</v>
      </c>
      <c r="G5639" s="180">
        <v>31.83</v>
      </c>
      <c r="H5639" s="180">
        <v>70.459999999999994</v>
      </c>
      <c r="I5639" s="180">
        <v>12443.285</v>
      </c>
      <c r="J5639" s="180" t="s">
        <v>78</v>
      </c>
      <c r="K5639" s="180">
        <v>68.7</v>
      </c>
      <c r="L5639" s="180">
        <v>10.713285000000001</v>
      </c>
      <c r="M5639" s="180">
        <v>3.6096771438452411</v>
      </c>
      <c r="N5639" s="180">
        <v>10.519004000000001</v>
      </c>
      <c r="O5639" s="180">
        <v>5.5232985936691597</v>
      </c>
      <c r="P5639" s="180">
        <v>3750000</v>
      </c>
      <c r="Q5639" s="180">
        <v>11600000</v>
      </c>
      <c r="R5639" s="180">
        <v>0.32</v>
      </c>
      <c r="S5639" s="180">
        <v>34.116999999999997</v>
      </c>
      <c r="T5639" s="180">
        <v>9.5109999999999992</v>
      </c>
      <c r="U5639" s="180">
        <v>20.287199999999999</v>
      </c>
      <c r="V5639" s="180">
        <f t="shared" si="573"/>
        <v>2.2719376143003749</v>
      </c>
      <c r="AC5639" s="180">
        <v>14.77</v>
      </c>
      <c r="AD5639" s="180">
        <v>10.7501</v>
      </c>
      <c r="AH5639" s="85">
        <f>IF(AND(M5639&lt;Variables!$G$6,M5639&gt;Variables!$G$5),0,1)</f>
        <v>1</v>
      </c>
      <c r="AI5639" s="85">
        <f t="shared" si="574"/>
        <v>0</v>
      </c>
      <c r="AJ5639" s="85">
        <f>IF(I5639&gt;Variables!$G$7,0,1)</f>
        <v>0</v>
      </c>
      <c r="AK5639" s="85">
        <f>IF(F5639&gt;Variables!$G$8,0,1)</f>
        <v>0</v>
      </c>
      <c r="AL5639" s="85">
        <f>IF(G5639&gt;Variables!$G$9,0,1)</f>
        <v>0</v>
      </c>
      <c r="AM5639" s="85">
        <f>IF(AND(K5639&gt;Variables!$G$10,K5639&lt;Variables!$G$11),0,1)</f>
        <v>0</v>
      </c>
      <c r="AN5639" s="103">
        <f>IF(H5639&lt;Variables!$G$13,1,0)</f>
        <v>1</v>
      </c>
      <c r="AO5639" s="101">
        <f>IF(R5639&lt;Variables!$G$12,0,1)</f>
        <v>0</v>
      </c>
      <c r="AP5639" s="86">
        <f t="shared" si="572"/>
        <v>1</v>
      </c>
      <c r="AR5639" s="180">
        <v>0</v>
      </c>
      <c r="AS5639" s="180">
        <v>0</v>
      </c>
      <c r="AT5639" s="180">
        <v>1</v>
      </c>
      <c r="AU5639" s="180">
        <v>0</v>
      </c>
      <c r="BA5639" s="180">
        <v>-2.25</v>
      </c>
    </row>
    <row r="5640" spans="3:53" ht="15" x14ac:dyDescent="0.25">
      <c r="C5640" s="180" t="s">
        <v>964</v>
      </c>
      <c r="D5640" s="180" t="s">
        <v>932</v>
      </c>
      <c r="E5640" s="180">
        <v>3.73</v>
      </c>
      <c r="F5640" s="180">
        <v>27.43</v>
      </c>
      <c r="G5640" s="180">
        <v>10.57</v>
      </c>
      <c r="H5640" s="180">
        <v>13.08</v>
      </c>
      <c r="I5640" s="180">
        <v>-19.974</v>
      </c>
      <c r="J5640" s="180" t="s">
        <v>78</v>
      </c>
      <c r="K5640" s="180">
        <v>40.549999999999997</v>
      </c>
      <c r="L5640" s="180">
        <v>3.9695550000000002</v>
      </c>
      <c r="M5640" s="180">
        <v>-3.697013897023715</v>
      </c>
      <c r="N5640" s="180">
        <v>3.8949720000000001</v>
      </c>
      <c r="O5640" s="180">
        <v>-1.8529529865683161</v>
      </c>
      <c r="P5640" s="180">
        <v>13780000</v>
      </c>
      <c r="Q5640" s="180">
        <v>276860</v>
      </c>
      <c r="R5640" s="180">
        <v>49.77</v>
      </c>
      <c r="S5640" s="180">
        <v>34.116999999999997</v>
      </c>
      <c r="T5640" s="180">
        <v>9.5109999999999992</v>
      </c>
      <c r="U5640" s="180">
        <v>20.287199999999999</v>
      </c>
      <c r="V5640" s="180">
        <f t="shared" si="573"/>
        <v>2.2643229368506042</v>
      </c>
      <c r="AC5640" s="180">
        <v>4.33</v>
      </c>
      <c r="AD5640" s="180">
        <v>3.7122000000000002</v>
      </c>
      <c r="AH5640" s="85">
        <f>IF(AND(M5640&lt;Variables!$G$6,M5640&gt;Variables!$G$5),0,1)</f>
        <v>0</v>
      </c>
      <c r="AI5640" s="85">
        <f t="shared" si="574"/>
        <v>0</v>
      </c>
      <c r="AJ5640" s="85">
        <f>IF(I5640&gt;Variables!$G$7,0,1)</f>
        <v>1</v>
      </c>
      <c r="AK5640" s="85">
        <f>IF(F5640&gt;Variables!$G$8,0,1)</f>
        <v>0</v>
      </c>
      <c r="AL5640" s="85">
        <f>IF(G5640&gt;Variables!$G$9,0,1)</f>
        <v>1</v>
      </c>
      <c r="AM5640" s="85">
        <f>IF(AND(K5640&gt;Variables!$G$10,K5640&lt;Variables!$G$11),0,1)</f>
        <v>1</v>
      </c>
      <c r="AN5640" s="103">
        <f>IF(H5640&lt;Variables!$G$13,1,0)</f>
        <v>1</v>
      </c>
      <c r="AO5640" s="101">
        <f>IF(R5640&lt;Variables!$G$12,0,1)</f>
        <v>1</v>
      </c>
      <c r="AP5640" s="86">
        <f t="shared" si="572"/>
        <v>1</v>
      </c>
      <c r="AR5640" s="180">
        <v>1</v>
      </c>
      <c r="AS5640" s="180">
        <v>0</v>
      </c>
      <c r="AT5640" s="180">
        <v>0</v>
      </c>
      <c r="AU5640" s="180">
        <v>0</v>
      </c>
      <c r="BA5640" s="180">
        <v>2</v>
      </c>
    </row>
    <row r="5641" spans="3:53" ht="15" x14ac:dyDescent="0.25">
      <c r="C5641" s="180" t="s">
        <v>964</v>
      </c>
      <c r="D5641" s="180" t="s">
        <v>679</v>
      </c>
      <c r="E5641" s="180">
        <v>0.12</v>
      </c>
      <c r="F5641" s="180">
        <v>46.88</v>
      </c>
      <c r="G5641" s="180">
        <v>28.89</v>
      </c>
      <c r="H5641" s="180">
        <v>-99999</v>
      </c>
      <c r="I5641" s="180">
        <v>-8.3309999999999995</v>
      </c>
      <c r="J5641" s="180" t="s">
        <v>78</v>
      </c>
      <c r="K5641" s="180">
        <v>52.89</v>
      </c>
      <c r="L5641" s="180">
        <v>0.1152631578947369</v>
      </c>
      <c r="M5641" s="180">
        <v>0.63926940639268437</v>
      </c>
      <c r="N5641" s="180">
        <v>0.11390108695652169</v>
      </c>
      <c r="O5641" s="180">
        <v>1.842750670394802</v>
      </c>
      <c r="P5641" s="180">
        <v>19695000</v>
      </c>
      <c r="Q5641" s="180">
        <v>1167000</v>
      </c>
      <c r="R5641" s="180">
        <v>16.88</v>
      </c>
      <c r="S5641" s="180">
        <v>34.116999999999997</v>
      </c>
      <c r="T5641" s="180">
        <v>9.5109999999999992</v>
      </c>
      <c r="U5641" s="180">
        <v>20.287199999999999</v>
      </c>
      <c r="V5641" s="180">
        <f t="shared" si="573"/>
        <v>2.3749838484018273</v>
      </c>
      <c r="AC5641" s="180">
        <v>0.125</v>
      </c>
      <c r="AD5641" s="180">
        <v>0.105</v>
      </c>
      <c r="AH5641" s="85">
        <f>IF(AND(M5641&lt;Variables!$G$6,M5641&gt;Variables!$G$5),0,1)</f>
        <v>1</v>
      </c>
      <c r="AI5641" s="85">
        <f t="shared" si="574"/>
        <v>0</v>
      </c>
      <c r="AJ5641" s="85">
        <f>IF(I5641&gt;Variables!$G$7,0,1)</f>
        <v>1</v>
      </c>
      <c r="AK5641" s="85">
        <f>IF(F5641&gt;Variables!$G$8,0,1)</f>
        <v>0</v>
      </c>
      <c r="AL5641" s="85">
        <f>IF(G5641&gt;Variables!$G$9,0,1)</f>
        <v>0</v>
      </c>
      <c r="AM5641" s="85">
        <f>IF(AND(K5641&gt;Variables!$G$10,K5641&lt;Variables!$G$11),0,1)</f>
        <v>0</v>
      </c>
      <c r="AN5641" s="103">
        <f>IF(H5641&lt;Variables!$G$13,1,0)</f>
        <v>1</v>
      </c>
      <c r="AO5641" s="101">
        <f>IF(R5641&lt;Variables!$G$12,0,1)</f>
        <v>1</v>
      </c>
      <c r="AP5641" s="86">
        <f t="shared" si="572"/>
        <v>1</v>
      </c>
      <c r="AR5641" s="180">
        <v>1</v>
      </c>
      <c r="AS5641" s="180">
        <v>0</v>
      </c>
      <c r="AT5641" s="180">
        <v>0</v>
      </c>
      <c r="AU5641" s="180">
        <v>0</v>
      </c>
      <c r="BA5641" s="180">
        <v>2</v>
      </c>
    </row>
    <row r="5642" spans="3:53" ht="15" x14ac:dyDescent="0.25">
      <c r="C5642" s="180" t="s">
        <v>964</v>
      </c>
      <c r="D5642" s="180" t="s">
        <v>861</v>
      </c>
      <c r="E5642" s="180">
        <v>4.92</v>
      </c>
      <c r="F5642" s="180">
        <v>48.85</v>
      </c>
      <c r="G5642" s="180">
        <v>17.05</v>
      </c>
      <c r="H5642" s="180">
        <v>425.29</v>
      </c>
      <c r="I5642" s="180">
        <v>4.2119999999999997</v>
      </c>
      <c r="J5642" s="180" t="s">
        <v>78</v>
      </c>
      <c r="K5642" s="180">
        <v>44.88</v>
      </c>
      <c r="L5642" s="180">
        <v>5.1066350000000007</v>
      </c>
      <c r="M5642" s="180">
        <v>-1.2069591815354099</v>
      </c>
      <c r="N5642" s="180">
        <v>5.0889220000000002</v>
      </c>
      <c r="O5642" s="180">
        <v>-0.86309045412761753</v>
      </c>
      <c r="P5642" s="180">
        <v>70170000</v>
      </c>
      <c r="Q5642" s="180">
        <v>1490000</v>
      </c>
      <c r="R5642" s="180">
        <v>47.09</v>
      </c>
      <c r="S5642" s="180">
        <v>34.116999999999997</v>
      </c>
      <c r="T5642" s="180">
        <v>9.5109999999999992</v>
      </c>
      <c r="U5642" s="180">
        <v>20.287199999999999</v>
      </c>
      <c r="V5642" s="180">
        <f t="shared" si="573"/>
        <v>2.3274909643645967</v>
      </c>
      <c r="AC5642" s="180">
        <v>5.92</v>
      </c>
      <c r="AD5642" s="180">
        <v>4.87</v>
      </c>
      <c r="AH5642" s="85">
        <f>IF(AND(M5642&lt;Variables!$G$6,M5642&gt;Variables!$G$5),0,1)</f>
        <v>1</v>
      </c>
      <c r="AI5642" s="85">
        <f t="shared" si="574"/>
        <v>0</v>
      </c>
      <c r="AJ5642" s="85">
        <f>IF(I5642&gt;Variables!$G$7,0,1)</f>
        <v>0</v>
      </c>
      <c r="AK5642" s="85">
        <f>IF(F5642&gt;Variables!$G$8,0,1)</f>
        <v>0</v>
      </c>
      <c r="AL5642" s="85">
        <f>IF(G5642&gt;Variables!$G$9,0,1)</f>
        <v>0</v>
      </c>
      <c r="AM5642" s="85">
        <f>IF(AND(K5642&gt;Variables!$G$10,K5642&lt;Variables!$G$11),0,1)</f>
        <v>1</v>
      </c>
      <c r="AN5642" s="103">
        <f>IF(H5642&lt;Variables!$G$13,1,0)</f>
        <v>1</v>
      </c>
      <c r="AO5642" s="101">
        <f>IF(R5642&lt;Variables!$G$12,0,1)</f>
        <v>1</v>
      </c>
      <c r="AP5642" s="86">
        <f t="shared" si="572"/>
        <v>1</v>
      </c>
      <c r="AR5642" s="180">
        <v>1</v>
      </c>
      <c r="AS5642" s="180">
        <v>0</v>
      </c>
      <c r="AT5642" s="180">
        <v>0</v>
      </c>
      <c r="AU5642" s="180">
        <v>0</v>
      </c>
      <c r="BA5642" s="180">
        <v>2</v>
      </c>
    </row>
    <row r="5643" spans="3:53" ht="15" x14ac:dyDescent="0.25">
      <c r="C5643" s="180" t="s">
        <v>964</v>
      </c>
      <c r="D5643" s="180" t="s">
        <v>817</v>
      </c>
      <c r="E5643" s="180">
        <v>3.23</v>
      </c>
      <c r="F5643" s="180">
        <v>21.83</v>
      </c>
      <c r="G5643" s="180">
        <v>20.22</v>
      </c>
      <c r="H5643" s="180">
        <v>57.82</v>
      </c>
      <c r="I5643" s="180">
        <v>-55.786999999999999</v>
      </c>
      <c r="J5643" s="180" t="s">
        <v>78</v>
      </c>
      <c r="K5643" s="180">
        <v>51.31</v>
      </c>
      <c r="L5643" s="180">
        <v>3.20946</v>
      </c>
      <c r="M5643" s="180">
        <v>0.39071993419453721</v>
      </c>
      <c r="N5643" s="180">
        <v>3.2038419999999999</v>
      </c>
      <c r="O5643" s="180">
        <v>0.56675703733205696</v>
      </c>
      <c r="P5643" s="180">
        <v>12610000</v>
      </c>
      <c r="Q5643" s="180">
        <v>3230000</v>
      </c>
      <c r="R5643" s="180">
        <v>3.9</v>
      </c>
      <c r="S5643" s="180">
        <v>34.116999999999997</v>
      </c>
      <c r="T5643" s="180">
        <v>9.5109999999999992</v>
      </c>
      <c r="U5643" s="180">
        <v>20.287199999999999</v>
      </c>
      <c r="V5643" s="180">
        <f t="shared" si="573"/>
        <v>2.3689346787983028</v>
      </c>
      <c r="AC5643" s="180">
        <v>3.37</v>
      </c>
      <c r="AD5643" s="180">
        <v>3.03</v>
      </c>
      <c r="AH5643" s="85">
        <f>IF(AND(M5643&lt;Variables!$G$6,M5643&gt;Variables!$G$5),0,1)</f>
        <v>1</v>
      </c>
      <c r="AI5643" s="85">
        <f t="shared" si="574"/>
        <v>0</v>
      </c>
      <c r="AJ5643" s="85">
        <f>IF(I5643&gt;Variables!$G$7,0,1)</f>
        <v>1</v>
      </c>
      <c r="AK5643" s="85">
        <f>IF(F5643&gt;Variables!$G$8,0,1)</f>
        <v>0</v>
      </c>
      <c r="AL5643" s="85">
        <f>IF(G5643&gt;Variables!$G$9,0,1)</f>
        <v>0</v>
      </c>
      <c r="AM5643" s="85">
        <f>IF(AND(K5643&gt;Variables!$G$10,K5643&lt;Variables!$G$11),0,1)</f>
        <v>0</v>
      </c>
      <c r="AN5643" s="103">
        <f>IF(H5643&lt;Variables!$G$13,1,0)</f>
        <v>1</v>
      </c>
      <c r="AO5643" s="101">
        <f>IF(R5643&lt;Variables!$G$12,0,1)</f>
        <v>1</v>
      </c>
      <c r="AP5643" s="86">
        <f t="shared" si="572"/>
        <v>1</v>
      </c>
      <c r="AR5643" s="180">
        <v>1</v>
      </c>
      <c r="AS5643" s="180">
        <v>0</v>
      </c>
      <c r="AT5643" s="180">
        <v>0</v>
      </c>
      <c r="AU5643" s="180">
        <v>0</v>
      </c>
      <c r="BA5643" s="180">
        <v>1.34</v>
      </c>
    </row>
    <row r="5644" spans="3:53" ht="15" x14ac:dyDescent="0.25">
      <c r="C5644" s="177" t="s">
        <v>964</v>
      </c>
      <c r="D5644" s="177" t="s">
        <v>188</v>
      </c>
      <c r="E5644" s="177">
        <v>8.76</v>
      </c>
      <c r="F5644" s="177">
        <v>12.18</v>
      </c>
      <c r="G5644" s="177">
        <v>10.7</v>
      </c>
      <c r="H5644" s="177">
        <v>4800</v>
      </c>
      <c r="I5644" s="177">
        <v>-85.724999999999994</v>
      </c>
      <c r="J5644" s="177" t="s">
        <v>78</v>
      </c>
      <c r="K5644" s="177">
        <v>71.099999999999994</v>
      </c>
      <c r="L5644" s="177">
        <v>8.5930599999999995</v>
      </c>
      <c r="M5644" s="177">
        <v>1.768171058970841</v>
      </c>
      <c r="N5644" s="177">
        <v>8.4358020000000007</v>
      </c>
      <c r="O5644" s="177">
        <v>3.665306511461488</v>
      </c>
      <c r="P5644" s="177">
        <v>31338000</v>
      </c>
      <c r="Q5644" s="177">
        <v>9582000</v>
      </c>
      <c r="R5644" s="177">
        <v>3.27</v>
      </c>
      <c r="S5644" s="177">
        <v>34.116999999999997</v>
      </c>
      <c r="T5644" s="177">
        <v>9.5109999999999992</v>
      </c>
      <c r="U5644" s="177">
        <v>20.287199999999999</v>
      </c>
      <c r="V5644" s="177">
        <f t="shared" si="573"/>
        <v>2.4318768662804637</v>
      </c>
      <c r="AC5644" s="178">
        <v>12.2</v>
      </c>
      <c r="AD5644" s="178">
        <v>8.64</v>
      </c>
      <c r="AH5644" s="85">
        <f>IF(AND(M5644&lt;Variables!$G$6,M5644&gt;Variables!$G$5),0,1)</f>
        <v>1</v>
      </c>
      <c r="AI5644" s="85">
        <f t="shared" si="574"/>
        <v>0</v>
      </c>
      <c r="AJ5644" s="85">
        <f>IF(I5644&gt;Variables!$G$7,0,1)</f>
        <v>1</v>
      </c>
      <c r="AK5644" s="85">
        <f>IF(F5644&gt;Variables!$G$8,0,1)</f>
        <v>0</v>
      </c>
      <c r="AL5644" s="85">
        <f>IF(G5644&gt;Variables!$G$9,0,1)</f>
        <v>1</v>
      </c>
      <c r="AM5644" s="85">
        <f>IF(AND(K5644&gt;Variables!$G$10,K5644&lt;Variables!$G$11),0,1)</f>
        <v>0</v>
      </c>
      <c r="AN5644" s="103">
        <f>IF(H5644&lt;Variables!$G$13,1,0)</f>
        <v>0</v>
      </c>
      <c r="AO5644" s="101">
        <f>IF(R5644&lt;Variables!$G$12,0,1)</f>
        <v>1</v>
      </c>
      <c r="AP5644" s="86">
        <f t="shared" si="572"/>
        <v>1</v>
      </c>
      <c r="AR5644" s="179">
        <v>1</v>
      </c>
      <c r="AS5644" s="179">
        <v>0</v>
      </c>
      <c r="AT5644" s="179">
        <v>0</v>
      </c>
      <c r="AU5644" s="179">
        <v>0</v>
      </c>
      <c r="BA5644" s="180">
        <v>2</v>
      </c>
    </row>
    <row r="5645" spans="3:53" ht="15" x14ac:dyDescent="0.25">
      <c r="C5645" s="180" t="s">
        <v>964</v>
      </c>
      <c r="D5645" s="180" t="s">
        <v>934</v>
      </c>
      <c r="E5645" s="180">
        <v>42.77</v>
      </c>
      <c r="F5645" s="180">
        <v>10.25</v>
      </c>
      <c r="G5645" s="180">
        <v>10.39</v>
      </c>
      <c r="H5645" s="180">
        <v>7970</v>
      </c>
      <c r="I5645" s="180">
        <v>6.0999999999999999E-2</v>
      </c>
      <c r="J5645" s="180" t="s">
        <v>78</v>
      </c>
      <c r="K5645" s="180">
        <v>57.28</v>
      </c>
      <c r="L5645" s="180">
        <v>42.590899999999998</v>
      </c>
      <c r="M5645" s="180">
        <v>0.51442913861882356</v>
      </c>
      <c r="N5645" s="180">
        <v>42.421528571428581</v>
      </c>
      <c r="O5645" s="180">
        <v>0.91574123246718953</v>
      </c>
      <c r="P5645" s="180">
        <v>938723</v>
      </c>
      <c r="Q5645" s="180">
        <v>1791000</v>
      </c>
      <c r="R5645" s="180">
        <v>0.52</v>
      </c>
      <c r="S5645" s="180">
        <v>34.116999999999997</v>
      </c>
      <c r="T5645" s="180">
        <v>9.5109999999999992</v>
      </c>
      <c r="U5645" s="180">
        <v>20.287199999999999</v>
      </c>
      <c r="V5645" s="180">
        <f t="shared" si="573"/>
        <v>2.4182299549509398</v>
      </c>
      <c r="AC5645" s="180">
        <v>45.75</v>
      </c>
      <c r="AD5645" s="180">
        <v>42.62</v>
      </c>
      <c r="AH5645" s="85">
        <f>IF(AND(M5645&lt;Variables!$G$6,M5645&gt;Variables!$G$5),0,1)</f>
        <v>1</v>
      </c>
      <c r="AI5645" s="85">
        <f t="shared" si="574"/>
        <v>0</v>
      </c>
      <c r="AJ5645" s="85">
        <f>IF(I5645&gt;Variables!$G$7,0,1)</f>
        <v>0</v>
      </c>
      <c r="AK5645" s="85">
        <f>IF(F5645&gt;Variables!$G$8,0,1)</f>
        <v>0</v>
      </c>
      <c r="AL5645" s="85">
        <f>IF(G5645&gt;Variables!$G$9,0,1)</f>
        <v>1</v>
      </c>
      <c r="AM5645" s="85">
        <f>IF(AND(K5645&gt;Variables!$G$10,K5645&lt;Variables!$G$11),0,1)</f>
        <v>0</v>
      </c>
      <c r="AN5645" s="103">
        <f>IF(H5645&lt;Variables!$G$13,1,0)</f>
        <v>0</v>
      </c>
      <c r="AO5645" s="101">
        <f>IF(R5645&lt;Variables!$G$12,0,1)</f>
        <v>0</v>
      </c>
      <c r="AP5645" s="86">
        <f t="shared" si="572"/>
        <v>1</v>
      </c>
      <c r="AR5645" s="180">
        <v>1</v>
      </c>
      <c r="AS5645" s="180">
        <v>0</v>
      </c>
      <c r="AT5645" s="180">
        <v>0</v>
      </c>
      <c r="AU5645" s="180">
        <v>0</v>
      </c>
      <c r="BA5645" s="180">
        <v>1.55</v>
      </c>
    </row>
    <row r="5646" spans="3:53" ht="15" x14ac:dyDescent="0.25">
      <c r="C5646" s="180" t="s">
        <v>964</v>
      </c>
      <c r="D5646" s="180" t="s">
        <v>930</v>
      </c>
      <c r="E5646" s="180">
        <v>38.200000000000003</v>
      </c>
      <c r="F5646" s="180">
        <v>11.29</v>
      </c>
      <c r="G5646" s="180">
        <v>8.59</v>
      </c>
      <c r="H5646" s="180">
        <v>1570</v>
      </c>
      <c r="I5646" s="180">
        <v>-51.994999999999997</v>
      </c>
      <c r="J5646" s="180" t="s">
        <v>78</v>
      </c>
      <c r="K5646" s="180">
        <v>50.05</v>
      </c>
      <c r="L5646" s="180">
        <v>38.110525000000003</v>
      </c>
      <c r="M5646" s="180">
        <v>-0.18505386635320159</v>
      </c>
      <c r="N5646" s="180">
        <v>37.681066000000001</v>
      </c>
      <c r="O5646" s="180">
        <v>0.95255797699565581</v>
      </c>
      <c r="P5646" s="180">
        <v>4444000</v>
      </c>
      <c r="Q5646" s="180">
        <v>2643000</v>
      </c>
      <c r="R5646" s="180">
        <v>1.68</v>
      </c>
      <c r="S5646" s="180">
        <v>34.116999999999997</v>
      </c>
      <c r="T5646" s="180">
        <v>9.5109999999999992</v>
      </c>
      <c r="U5646" s="180">
        <v>20.287199999999999</v>
      </c>
      <c r="V5646" s="180">
        <f t="shared" si="573"/>
        <v>2.372356122303485</v>
      </c>
      <c r="AC5646" s="180">
        <v>40.44</v>
      </c>
      <c r="AD5646" s="180">
        <v>37.92</v>
      </c>
      <c r="AH5646" s="85">
        <f>IF(AND(M5646&lt;Variables!$G$6,M5646&gt;Variables!$G$5),0,1)</f>
        <v>1</v>
      </c>
      <c r="AI5646" s="85">
        <f t="shared" si="574"/>
        <v>0</v>
      </c>
      <c r="AJ5646" s="85">
        <f>IF(I5646&gt;Variables!$G$7,0,1)</f>
        <v>1</v>
      </c>
      <c r="AK5646" s="85">
        <f>IF(F5646&gt;Variables!$G$8,0,1)</f>
        <v>0</v>
      </c>
      <c r="AL5646" s="85">
        <f>IF(G5646&gt;Variables!$G$9,0,1)</f>
        <v>1</v>
      </c>
      <c r="AM5646" s="85">
        <f>IF(AND(K5646&gt;Variables!$G$10,K5646&lt;Variables!$G$11),0,1)</f>
        <v>0</v>
      </c>
      <c r="AN5646" s="103">
        <f>IF(H5646&lt;Variables!$G$13,1,0)</f>
        <v>1</v>
      </c>
      <c r="AO5646" s="101">
        <f>IF(R5646&lt;Variables!$G$12,0,1)</f>
        <v>0</v>
      </c>
      <c r="AP5646" s="86">
        <f t="shared" si="572"/>
        <v>1</v>
      </c>
      <c r="AR5646" s="180">
        <v>1</v>
      </c>
      <c r="AS5646" s="180">
        <v>0</v>
      </c>
      <c r="AT5646" s="180">
        <v>0</v>
      </c>
      <c r="AU5646" s="180">
        <v>0</v>
      </c>
      <c r="BA5646" s="180">
        <v>2</v>
      </c>
    </row>
    <row r="5647" spans="3:53" ht="15" x14ac:dyDescent="0.25">
      <c r="C5647" s="180" t="s">
        <v>964</v>
      </c>
      <c r="D5647" s="180" t="s">
        <v>933</v>
      </c>
      <c r="E5647" s="180">
        <v>36.299999999999997</v>
      </c>
      <c r="F5647" s="180">
        <v>10.18</v>
      </c>
      <c r="G5647" s="180">
        <v>8.6999999999999993</v>
      </c>
      <c r="H5647" s="180">
        <v>5580</v>
      </c>
      <c r="I5647" s="180">
        <v>-48.837000000000003</v>
      </c>
      <c r="J5647" s="180" t="s">
        <v>78</v>
      </c>
      <c r="K5647" s="180">
        <v>50.58</v>
      </c>
      <c r="L5647" s="180">
        <v>36.366635000000002</v>
      </c>
      <c r="M5647" s="180">
        <v>-1.8244745492682599E-2</v>
      </c>
      <c r="N5647" s="180">
        <v>36.178344000000003</v>
      </c>
      <c r="O5647" s="180">
        <v>0.50211253450407745</v>
      </c>
      <c r="P5647" s="180">
        <v>5409000</v>
      </c>
      <c r="Q5647" s="180">
        <v>5093000</v>
      </c>
      <c r="R5647" s="180">
        <v>1.06</v>
      </c>
      <c r="S5647" s="180">
        <v>34.116999999999997</v>
      </c>
      <c r="T5647" s="180">
        <v>9.5109999999999992</v>
      </c>
      <c r="U5647" s="180">
        <v>20.287199999999999</v>
      </c>
      <c r="V5647" s="180">
        <f t="shared" si="573"/>
        <v>2.3735137240612998</v>
      </c>
      <c r="AC5647" s="180">
        <v>36.700000000000003</v>
      </c>
      <c r="AD5647" s="180">
        <v>34.83</v>
      </c>
      <c r="AH5647" s="85">
        <f>IF(AND(M5647&lt;Variables!$G$6,M5647&gt;Variables!$G$5),0,1)</f>
        <v>1</v>
      </c>
      <c r="AI5647" s="85">
        <f t="shared" si="574"/>
        <v>0</v>
      </c>
      <c r="AJ5647" s="85">
        <f>IF(I5647&gt;Variables!$G$7,0,1)</f>
        <v>1</v>
      </c>
      <c r="AK5647" s="85">
        <f>IF(F5647&gt;Variables!$G$8,0,1)</f>
        <v>0</v>
      </c>
      <c r="AL5647" s="85">
        <f>IF(G5647&gt;Variables!$G$9,0,1)</f>
        <v>1</v>
      </c>
      <c r="AM5647" s="85">
        <f>IF(AND(K5647&gt;Variables!$G$10,K5647&lt;Variables!$G$11),0,1)</f>
        <v>0</v>
      </c>
      <c r="AN5647" s="103">
        <f>IF(H5647&lt;Variables!$G$13,1,0)</f>
        <v>0</v>
      </c>
      <c r="AO5647" s="101">
        <f>IF(R5647&lt;Variables!$G$12,0,1)</f>
        <v>0</v>
      </c>
      <c r="AP5647" s="86">
        <f t="shared" si="572"/>
        <v>1</v>
      </c>
      <c r="AR5647" s="180">
        <v>0</v>
      </c>
      <c r="AS5647" s="180">
        <v>0</v>
      </c>
      <c r="AT5647" s="180">
        <v>1</v>
      </c>
      <c r="AU5647" s="180">
        <v>0</v>
      </c>
      <c r="BA5647" s="180">
        <v>-0.79</v>
      </c>
    </row>
    <row r="5648" spans="3:53" ht="15" x14ac:dyDescent="0.25">
      <c r="C5648" s="180" t="s">
        <v>964</v>
      </c>
      <c r="D5648" s="180" t="s">
        <v>963</v>
      </c>
      <c r="E5648" s="180">
        <v>13.05</v>
      </c>
      <c r="F5648" s="180">
        <v>9.8699999999999992</v>
      </c>
      <c r="G5648" s="180">
        <v>7.24</v>
      </c>
      <c r="H5648" s="180">
        <v>2010</v>
      </c>
      <c r="I5648" s="180">
        <v>-14.512</v>
      </c>
      <c r="J5648" s="180" t="s">
        <v>78</v>
      </c>
      <c r="K5648" s="180">
        <v>67.03</v>
      </c>
      <c r="L5648" s="180">
        <v>12.945819999999999</v>
      </c>
      <c r="M5648" s="180">
        <v>0.72749350755684949</v>
      </c>
      <c r="N5648" s="180">
        <v>12.773656000000001</v>
      </c>
      <c r="O5648" s="180">
        <v>2.0851039044734239</v>
      </c>
      <c r="P5648" s="180">
        <v>5730000</v>
      </c>
      <c r="Q5648" s="180">
        <v>4754000</v>
      </c>
      <c r="R5648" s="180">
        <v>1.21</v>
      </c>
      <c r="S5648" s="180">
        <v>34.116999999999997</v>
      </c>
      <c r="T5648" s="180">
        <v>9.5109999999999992</v>
      </c>
      <c r="U5648" s="180">
        <v>20.287199999999999</v>
      </c>
      <c r="V5648" s="180">
        <f t="shared" si="573"/>
        <v>2.488735917519016</v>
      </c>
      <c r="AC5648" s="180">
        <v>13.5</v>
      </c>
      <c r="AD5648" s="180">
        <v>13.01</v>
      </c>
      <c r="AH5648" s="85">
        <f>IF(AND(M5648&lt;Variables!$G$6,M5648&gt;Variables!$G$5),0,1)</f>
        <v>1</v>
      </c>
      <c r="AI5648" s="85">
        <f t="shared" si="574"/>
        <v>0</v>
      </c>
      <c r="AJ5648" s="85">
        <f>IF(I5648&gt;Variables!$G$7,0,1)</f>
        <v>1</v>
      </c>
      <c r="AK5648" s="85">
        <f>IF(F5648&gt;Variables!$G$8,0,1)</f>
        <v>0</v>
      </c>
      <c r="AL5648" s="85">
        <f>IF(G5648&gt;Variables!$G$9,0,1)</f>
        <v>1</v>
      </c>
      <c r="AM5648" s="85">
        <f>IF(AND(K5648&gt;Variables!$G$10,K5648&lt;Variables!$G$11),0,1)</f>
        <v>0</v>
      </c>
      <c r="AN5648" s="103">
        <f>IF(H5648&lt;Variables!$G$13,1,0)</f>
        <v>1</v>
      </c>
      <c r="AO5648" s="101">
        <f>IF(R5648&lt;Variables!$G$12,0,1)</f>
        <v>0</v>
      </c>
      <c r="AP5648" s="86">
        <f t="shared" si="572"/>
        <v>1</v>
      </c>
      <c r="AR5648" s="180">
        <v>1</v>
      </c>
      <c r="AS5648" s="180">
        <v>0</v>
      </c>
      <c r="AT5648" s="180">
        <v>0</v>
      </c>
      <c r="AU5648" s="180">
        <v>0</v>
      </c>
      <c r="BA5648" s="180">
        <v>2</v>
      </c>
    </row>
    <row r="5649" spans="3:53" ht="15" x14ac:dyDescent="0.25">
      <c r="C5649" s="180" t="s">
        <v>964</v>
      </c>
      <c r="D5649" s="180" t="s">
        <v>926</v>
      </c>
      <c r="E5649" s="180">
        <v>21.28</v>
      </c>
      <c r="F5649" s="180">
        <v>8.84</v>
      </c>
      <c r="G5649" s="180">
        <v>-3.27</v>
      </c>
      <c r="H5649" s="180">
        <v>3200</v>
      </c>
      <c r="I5649" s="180">
        <v>-42.122</v>
      </c>
      <c r="J5649" s="180" t="s">
        <v>78</v>
      </c>
      <c r="K5649" s="180">
        <v>65.23</v>
      </c>
      <c r="L5649" s="180">
        <v>21.22043</v>
      </c>
      <c r="M5649" s="180">
        <v>0.37496883899148298</v>
      </c>
      <c r="N5649" s="180">
        <v>21.056719999999999</v>
      </c>
      <c r="O5649" s="180">
        <v>1.155355629936677</v>
      </c>
      <c r="P5649" s="180">
        <v>3067000</v>
      </c>
      <c r="Q5649" s="180">
        <v>1541000</v>
      </c>
      <c r="R5649" s="180">
        <v>1.99</v>
      </c>
      <c r="S5649" s="180">
        <v>34.116999999999997</v>
      </c>
      <c r="T5649" s="180">
        <v>9.5109999999999992</v>
      </c>
      <c r="U5649" s="180">
        <v>20.287199999999999</v>
      </c>
      <c r="V5649" s="180">
        <f t="shared" si="573"/>
        <v>2.4985408907794988</v>
      </c>
      <c r="AC5649" s="180">
        <v>21.84</v>
      </c>
      <c r="AD5649" s="180">
        <v>21.24</v>
      </c>
      <c r="AH5649" s="85">
        <f>IF(AND(M5649&lt;Variables!$G$6,M5649&gt;Variables!$G$5),0,1)</f>
        <v>1</v>
      </c>
      <c r="AI5649" s="85">
        <f t="shared" si="574"/>
        <v>0</v>
      </c>
      <c r="AJ5649" s="85">
        <f>IF(I5649&gt;Variables!$G$7,0,1)</f>
        <v>1</v>
      </c>
      <c r="AK5649" s="85">
        <f>IF(F5649&gt;Variables!$G$8,0,1)</f>
        <v>1</v>
      </c>
      <c r="AL5649" s="85">
        <f>IF(G5649&gt;Variables!$G$9,0,1)</f>
        <v>1</v>
      </c>
      <c r="AM5649" s="85">
        <f>IF(AND(K5649&gt;Variables!$G$10,K5649&lt;Variables!$G$11),0,1)</f>
        <v>0</v>
      </c>
      <c r="AN5649" s="103">
        <f>IF(H5649&lt;Variables!$G$13,1,0)</f>
        <v>0</v>
      </c>
      <c r="AO5649" s="101">
        <f>IF(R5649&lt;Variables!$G$12,0,1)</f>
        <v>0</v>
      </c>
      <c r="AP5649" s="86">
        <f t="shared" si="572"/>
        <v>1</v>
      </c>
      <c r="AR5649" s="180">
        <v>0</v>
      </c>
      <c r="AS5649" s="180">
        <v>1</v>
      </c>
      <c r="AT5649" s="180">
        <v>0</v>
      </c>
      <c r="AU5649" s="180">
        <v>0</v>
      </c>
      <c r="BA5649" s="180">
        <v>0.8</v>
      </c>
    </row>
    <row r="5650" spans="3:53" ht="15" x14ac:dyDescent="0.25">
      <c r="C5650" s="180" t="s">
        <v>964</v>
      </c>
      <c r="D5650" s="180" t="s">
        <v>958</v>
      </c>
      <c r="E5650" s="180">
        <v>15.94</v>
      </c>
      <c r="F5650" s="180">
        <v>7.7</v>
      </c>
      <c r="G5650" s="180">
        <v>6.56</v>
      </c>
      <c r="H5650" s="180">
        <v>3530</v>
      </c>
      <c r="I5650" s="180">
        <v>-77.510999999999996</v>
      </c>
      <c r="J5650" s="180" t="s">
        <v>78</v>
      </c>
      <c r="K5650" s="180">
        <v>61.32</v>
      </c>
      <c r="L5650" s="180">
        <v>15.935639999999999</v>
      </c>
      <c r="M5650" s="180">
        <v>-3.4137317359088731E-2</v>
      </c>
      <c r="N5650" s="180">
        <v>15.730772</v>
      </c>
      <c r="O5650" s="180">
        <v>1.267757234037842</v>
      </c>
      <c r="P5650" s="180">
        <v>3888000</v>
      </c>
      <c r="Q5650" s="180">
        <v>2937000</v>
      </c>
      <c r="R5650" s="180">
        <v>1.32</v>
      </c>
      <c r="S5650" s="180">
        <v>34.116999999999997</v>
      </c>
      <c r="T5650" s="180">
        <v>9.5109999999999992</v>
      </c>
      <c r="U5650" s="180">
        <v>20.287199999999999</v>
      </c>
      <c r="V5650" s="180">
        <f t="shared" si="573"/>
        <v>2.4862787928924104</v>
      </c>
      <c r="AC5650" s="180">
        <v>16.405000000000001</v>
      </c>
      <c r="AD5650" s="180">
        <v>15.9</v>
      </c>
      <c r="AH5650" s="85">
        <f>IF(AND(M5650&lt;Variables!$G$6,M5650&gt;Variables!$G$5),0,1)</f>
        <v>1</v>
      </c>
      <c r="AI5650" s="85">
        <f t="shared" si="574"/>
        <v>0</v>
      </c>
      <c r="AJ5650" s="85">
        <f>IF(I5650&gt;Variables!$G$7,0,1)</f>
        <v>1</v>
      </c>
      <c r="AK5650" s="85">
        <f>IF(F5650&gt;Variables!$G$8,0,1)</f>
        <v>1</v>
      </c>
      <c r="AL5650" s="85">
        <f>IF(G5650&gt;Variables!$G$9,0,1)</f>
        <v>1</v>
      </c>
      <c r="AM5650" s="85">
        <f>IF(AND(K5650&gt;Variables!$G$10,K5650&lt;Variables!$G$11),0,1)</f>
        <v>0</v>
      </c>
      <c r="AN5650" s="103">
        <f>IF(H5650&lt;Variables!$G$13,1,0)</f>
        <v>0</v>
      </c>
      <c r="AO5650" s="101">
        <f>IF(R5650&lt;Variables!$G$12,0,1)</f>
        <v>0</v>
      </c>
      <c r="AP5650" s="86">
        <f t="shared" si="572"/>
        <v>1</v>
      </c>
      <c r="AR5650" s="180">
        <v>1</v>
      </c>
      <c r="AS5650" s="180">
        <v>0</v>
      </c>
      <c r="AT5650" s="180">
        <v>0</v>
      </c>
      <c r="AU5650" s="180">
        <v>0</v>
      </c>
      <c r="BA5650" s="180">
        <v>1.03</v>
      </c>
    </row>
    <row r="5651" spans="3:53" ht="15" x14ac:dyDescent="0.25">
      <c r="C5651" s="180" t="s">
        <v>964</v>
      </c>
      <c r="D5651" s="180" t="s">
        <v>584</v>
      </c>
      <c r="E5651" s="180">
        <v>25.05</v>
      </c>
      <c r="F5651" s="180">
        <v>7.65</v>
      </c>
      <c r="G5651" s="180">
        <v>5.21</v>
      </c>
      <c r="H5651" s="180">
        <v>11480</v>
      </c>
      <c r="I5651" s="180">
        <v>1.694</v>
      </c>
      <c r="J5651" s="180" t="s">
        <v>78</v>
      </c>
      <c r="K5651" s="180">
        <v>57.73</v>
      </c>
      <c r="L5651" s="180">
        <v>25.0229</v>
      </c>
      <c r="M5651" s="180">
        <v>0.108300796470422</v>
      </c>
      <c r="N5651" s="180">
        <v>24.887149999999998</v>
      </c>
      <c r="O5651" s="180">
        <v>0.65435375284033082</v>
      </c>
      <c r="P5651" s="180">
        <v>212422</v>
      </c>
      <c r="Q5651" s="180">
        <v>1386000</v>
      </c>
      <c r="R5651" s="180">
        <v>0.15</v>
      </c>
      <c r="S5651" s="180">
        <v>34.116999999999997</v>
      </c>
      <c r="T5651" s="180">
        <v>9.5109999999999992</v>
      </c>
      <c r="U5651" s="180">
        <v>20.287199999999999</v>
      </c>
      <c r="V5651" s="180">
        <f t="shared" si="573"/>
        <v>2.4418492463191721</v>
      </c>
      <c r="AC5651" s="180">
        <v>25.24</v>
      </c>
      <c r="AD5651" s="180">
        <v>24.7</v>
      </c>
      <c r="AH5651" s="85">
        <f>IF(AND(M5651&lt;Variables!$G$6,M5651&gt;Variables!$G$5),0,1)</f>
        <v>1</v>
      </c>
      <c r="AI5651" s="85">
        <f t="shared" si="574"/>
        <v>0</v>
      </c>
      <c r="AJ5651" s="85">
        <f>IF(I5651&gt;Variables!$G$7,0,1)</f>
        <v>0</v>
      </c>
      <c r="AK5651" s="85">
        <f>IF(F5651&gt;Variables!$G$8,0,1)</f>
        <v>1</v>
      </c>
      <c r="AL5651" s="85">
        <f>IF(G5651&gt;Variables!$G$9,0,1)</f>
        <v>1</v>
      </c>
      <c r="AM5651" s="85">
        <f>IF(AND(K5651&gt;Variables!$G$10,K5651&lt;Variables!$G$11),0,1)</f>
        <v>0</v>
      </c>
      <c r="AN5651" s="103">
        <f>IF(H5651&lt;Variables!$G$13,1,0)</f>
        <v>0</v>
      </c>
      <c r="AO5651" s="101">
        <f>IF(R5651&lt;Variables!$G$12,0,1)</f>
        <v>0</v>
      </c>
      <c r="AP5651" s="86">
        <f t="shared" si="572"/>
        <v>1</v>
      </c>
      <c r="AR5651" s="180">
        <v>0</v>
      </c>
      <c r="AS5651" s="180">
        <v>0</v>
      </c>
      <c r="AT5651" s="180">
        <v>0</v>
      </c>
      <c r="AU5651" s="180">
        <v>1</v>
      </c>
      <c r="BA5651" s="180">
        <v>-1.19</v>
      </c>
    </row>
    <row r="5652" spans="3:53" ht="15" x14ac:dyDescent="0.25">
      <c r="C5652" s="180" t="s">
        <v>964</v>
      </c>
      <c r="D5652" s="180" t="s">
        <v>226</v>
      </c>
      <c r="E5652" s="180">
        <v>4.49</v>
      </c>
      <c r="F5652" s="180">
        <v>19.89</v>
      </c>
      <c r="G5652" s="180">
        <v>29.6</v>
      </c>
      <c r="H5652" s="180">
        <v>76.45</v>
      </c>
      <c r="I5652" s="180">
        <v>610.22299999999996</v>
      </c>
      <c r="J5652" s="180" t="s">
        <v>76</v>
      </c>
      <c r="K5652" s="180">
        <v>71.64</v>
      </c>
      <c r="L5652" s="180">
        <v>4.323694999999999</v>
      </c>
      <c r="M5652" s="180">
        <v>5.5092923992094898</v>
      </c>
      <c r="N5652" s="180">
        <v>4.3135440000000003</v>
      </c>
      <c r="O5652" s="180">
        <v>5.7575858737038343</v>
      </c>
      <c r="P5652" s="180">
        <v>15660000</v>
      </c>
      <c r="Q5652" s="180">
        <v>34730000</v>
      </c>
      <c r="R5652" s="180">
        <v>0.45</v>
      </c>
      <c r="S5652" s="180">
        <v>34.116999999999997</v>
      </c>
      <c r="T5652" s="180">
        <v>9.5109999999999992</v>
      </c>
      <c r="U5652" s="180">
        <v>20.287199999999999</v>
      </c>
      <c r="V5652" s="180">
        <f t="shared" si="573"/>
        <v>2.1036382968659892</v>
      </c>
      <c r="AC5652" s="180">
        <v>4.63</v>
      </c>
      <c r="AD5652" s="180">
        <v>3.95</v>
      </c>
      <c r="AH5652" s="85">
        <f>IF(AND(M5652&lt;Variables!$G$6,M5652&gt;Variables!$G$5),0,1)</f>
        <v>1</v>
      </c>
      <c r="AI5652" s="85">
        <f t="shared" si="574"/>
        <v>0</v>
      </c>
      <c r="AJ5652" s="85">
        <f>IF(I5652&gt;Variables!$G$7,0,1)</f>
        <v>0</v>
      </c>
      <c r="AK5652" s="85">
        <f>IF(F5652&gt;Variables!$G$8,0,1)</f>
        <v>0</v>
      </c>
      <c r="AL5652" s="85">
        <f>IF(G5652&gt;Variables!$G$9,0,1)</f>
        <v>0</v>
      </c>
      <c r="AM5652" s="85">
        <f>IF(AND(K5652&gt;Variables!$G$10,K5652&lt;Variables!$G$11),0,1)</f>
        <v>0</v>
      </c>
      <c r="AN5652" s="103">
        <f>IF(H5652&lt;Variables!$G$13,1,0)</f>
        <v>1</v>
      </c>
      <c r="AO5652" s="101">
        <f>IF(R5652&lt;Variables!$G$12,0,1)</f>
        <v>0</v>
      </c>
      <c r="AP5652" s="86">
        <f t="shared" si="572"/>
        <v>0</v>
      </c>
      <c r="AR5652" s="180">
        <v>1</v>
      </c>
      <c r="AS5652" s="180">
        <v>0</v>
      </c>
      <c r="AT5652" s="180">
        <v>0</v>
      </c>
      <c r="AU5652" s="180">
        <v>0</v>
      </c>
      <c r="BA5652" s="180">
        <v>2</v>
      </c>
    </row>
    <row r="5653" spans="3:53" ht="15" x14ac:dyDescent="0.25">
      <c r="C5653" s="180" t="s">
        <v>964</v>
      </c>
      <c r="D5653" s="180" t="s">
        <v>922</v>
      </c>
      <c r="E5653" s="180">
        <v>27.11</v>
      </c>
      <c r="F5653" s="180">
        <v>18.72</v>
      </c>
      <c r="G5653" s="180">
        <v>-0.62</v>
      </c>
      <c r="H5653" s="180">
        <v>5110</v>
      </c>
      <c r="I5653" s="180">
        <v>76.546000000000006</v>
      </c>
      <c r="J5653" s="180" t="s">
        <v>76</v>
      </c>
      <c r="K5653" s="180">
        <v>53.71</v>
      </c>
      <c r="L5653" s="180">
        <v>27.185929999999999</v>
      </c>
      <c r="M5653" s="180">
        <v>-4.0204620551861858E-2</v>
      </c>
      <c r="N5653" s="180">
        <v>26.910517999999989</v>
      </c>
      <c r="O5653" s="180">
        <v>0.98282017462468818</v>
      </c>
      <c r="P5653" s="180">
        <v>38449000</v>
      </c>
      <c r="Q5653" s="180">
        <v>3011000</v>
      </c>
      <c r="R5653" s="180">
        <v>12.77</v>
      </c>
      <c r="S5653" s="180">
        <v>34.116999999999997</v>
      </c>
      <c r="T5653" s="180">
        <v>9.5109999999999992</v>
      </c>
      <c r="U5653" s="180">
        <v>20.287199999999999</v>
      </c>
      <c r="V5653" s="180">
        <f t="shared" si="573"/>
        <v>2.4069116917371591</v>
      </c>
      <c r="AC5653" s="180">
        <v>29.46</v>
      </c>
      <c r="AD5653" s="180">
        <v>26.3</v>
      </c>
      <c r="AH5653" s="85">
        <f>IF(AND(M5653&lt;Variables!$G$6,M5653&gt;Variables!$G$5),0,1)</f>
        <v>1</v>
      </c>
      <c r="AI5653" s="85">
        <f t="shared" si="574"/>
        <v>0</v>
      </c>
      <c r="AJ5653" s="85">
        <f>IF(I5653&gt;Variables!$G$7,0,1)</f>
        <v>0</v>
      </c>
      <c r="AK5653" s="85">
        <f>IF(F5653&gt;Variables!$G$8,0,1)</f>
        <v>0</v>
      </c>
      <c r="AL5653" s="85">
        <f>IF(G5653&gt;Variables!$G$9,0,1)</f>
        <v>1</v>
      </c>
      <c r="AM5653" s="85">
        <f>IF(AND(K5653&gt;Variables!$G$10,K5653&lt;Variables!$G$11),0,1)</f>
        <v>0</v>
      </c>
      <c r="AN5653" s="103">
        <f>IF(H5653&lt;Variables!$G$13,1,0)</f>
        <v>0</v>
      </c>
      <c r="AO5653" s="101">
        <f>IF(R5653&lt;Variables!$G$12,0,1)</f>
        <v>1</v>
      </c>
      <c r="AP5653" s="86">
        <f t="shared" si="572"/>
        <v>0</v>
      </c>
      <c r="AR5653" s="180">
        <v>0</v>
      </c>
      <c r="AS5653" s="180">
        <v>0</v>
      </c>
      <c r="AT5653" s="180">
        <v>1</v>
      </c>
      <c r="AU5653" s="180">
        <v>0</v>
      </c>
      <c r="BA5653" s="180">
        <v>-2.25</v>
      </c>
    </row>
    <row r="5654" spans="3:53" ht="15" x14ac:dyDescent="0.25">
      <c r="C5654" s="180" t="s">
        <v>964</v>
      </c>
      <c r="D5654" s="180" t="s">
        <v>82</v>
      </c>
      <c r="E5654" s="180">
        <v>7.91</v>
      </c>
      <c r="F5654" s="180">
        <v>9.34</v>
      </c>
      <c r="G5654" s="180">
        <v>8.8800000000000008</v>
      </c>
      <c r="H5654" s="180">
        <v>2330</v>
      </c>
      <c r="I5654" s="180">
        <v>-83.905000000000001</v>
      </c>
      <c r="J5654" s="180" t="s">
        <v>76</v>
      </c>
      <c r="K5654" s="180">
        <v>52.19</v>
      </c>
      <c r="L5654" s="180">
        <v>7.9220699999999997</v>
      </c>
      <c r="M5654" s="180">
        <v>-0.2154739859657826</v>
      </c>
      <c r="N5654" s="180">
        <v>7.8462459999999989</v>
      </c>
      <c r="O5654" s="180">
        <v>0.7488166952705958</v>
      </c>
      <c r="P5654" s="180">
        <v>2338000</v>
      </c>
      <c r="Q5654" s="180">
        <v>2722000</v>
      </c>
      <c r="R5654" s="180">
        <v>0.86</v>
      </c>
      <c r="S5654" s="180">
        <v>34.116999999999997</v>
      </c>
      <c r="T5654" s="180">
        <v>9.5109999999999992</v>
      </c>
      <c r="U5654" s="180">
        <v>20.287199999999999</v>
      </c>
      <c r="V5654" s="180">
        <f t="shared" si="573"/>
        <v>2.3966535362636279</v>
      </c>
      <c r="AC5654" s="180">
        <v>8.23</v>
      </c>
      <c r="AD5654" s="180">
        <v>7.88</v>
      </c>
      <c r="AH5654" s="85">
        <f>IF(AND(M5654&lt;Variables!$G$6,M5654&gt;Variables!$G$5),0,1)</f>
        <v>1</v>
      </c>
      <c r="AI5654" s="85">
        <f t="shared" si="574"/>
        <v>0</v>
      </c>
      <c r="AJ5654" s="85">
        <f>IF(I5654&gt;Variables!$G$7,0,1)</f>
        <v>1</v>
      </c>
      <c r="AK5654" s="85">
        <f>IF(F5654&gt;Variables!$G$8,0,1)</f>
        <v>0</v>
      </c>
      <c r="AL5654" s="85">
        <f>IF(G5654&gt;Variables!$G$9,0,1)</f>
        <v>1</v>
      </c>
      <c r="AM5654" s="85">
        <f>IF(AND(K5654&gt;Variables!$G$10,K5654&lt;Variables!$G$11),0,1)</f>
        <v>0</v>
      </c>
      <c r="AN5654" s="103">
        <f>IF(H5654&lt;Variables!$G$13,1,0)</f>
        <v>1</v>
      </c>
      <c r="AO5654" s="101">
        <f>IF(R5654&lt;Variables!$G$12,0,1)</f>
        <v>0</v>
      </c>
      <c r="AP5654" s="86">
        <f t="shared" si="572"/>
        <v>0</v>
      </c>
      <c r="AR5654" s="180">
        <v>1</v>
      </c>
      <c r="AS5654" s="180">
        <v>0</v>
      </c>
      <c r="AT5654" s="180">
        <v>0</v>
      </c>
      <c r="AU5654" s="180">
        <v>0</v>
      </c>
      <c r="BA5654" s="180">
        <v>1.1299999999999999</v>
      </c>
    </row>
    <row r="5655" spans="3:53" ht="15" x14ac:dyDescent="0.25">
      <c r="C5655" s="180" t="s">
        <v>964</v>
      </c>
      <c r="D5655" s="180" t="s">
        <v>251</v>
      </c>
      <c r="E5655" s="180">
        <v>19.3</v>
      </c>
      <c r="F5655" s="180">
        <v>62.5</v>
      </c>
      <c r="G5655" s="180">
        <v>16.559999999999999</v>
      </c>
      <c r="H5655" s="180">
        <v>4830</v>
      </c>
      <c r="I5655" s="180">
        <v>0.309</v>
      </c>
      <c r="J5655" s="180" t="s">
        <v>78</v>
      </c>
      <c r="K5655" s="180">
        <v>53.97</v>
      </c>
      <c r="L5655" s="180">
        <v>19.295874999999999</v>
      </c>
      <c r="M5655" s="180">
        <v>0.48779855798196142</v>
      </c>
      <c r="N5655" s="180">
        <v>18.895265999999999</v>
      </c>
      <c r="O5655" s="180">
        <v>2.6182960324559659</v>
      </c>
      <c r="P5655" s="180">
        <v>443660000</v>
      </c>
      <c r="Q5655" s="180">
        <v>24401000</v>
      </c>
      <c r="R5655" s="180">
        <v>18.18</v>
      </c>
      <c r="S5655" s="180">
        <v>34.116999999999997</v>
      </c>
      <c r="T5655" s="180">
        <v>9.5109999999999992</v>
      </c>
      <c r="U5655" s="180">
        <v>20.287199999999999</v>
      </c>
      <c r="V5655" s="180">
        <f t="shared" si="573"/>
        <v>2.3898536514177247</v>
      </c>
      <c r="AC5655" s="180">
        <v>22.85</v>
      </c>
      <c r="AD5655" s="180">
        <v>19.02</v>
      </c>
      <c r="AH5655" s="85">
        <f>IF(AND(M5655&lt;Variables!$G$6,M5655&gt;Variables!$G$5),0,1)</f>
        <v>1</v>
      </c>
      <c r="AI5655" s="85">
        <f t="shared" si="574"/>
        <v>0</v>
      </c>
      <c r="AJ5655" s="85">
        <f>IF(I5655&gt;Variables!$G$7,0,1)</f>
        <v>0</v>
      </c>
      <c r="AK5655" s="85">
        <f>IF(F5655&gt;Variables!$G$8,0,1)</f>
        <v>0</v>
      </c>
      <c r="AL5655" s="85">
        <f>IF(G5655&gt;Variables!$G$9,0,1)</f>
        <v>0</v>
      </c>
      <c r="AM5655" s="85">
        <f>IF(AND(K5655&gt;Variables!$G$10,K5655&lt;Variables!$G$11),0,1)</f>
        <v>0</v>
      </c>
      <c r="AN5655" s="103">
        <f>IF(H5655&lt;Variables!$G$13,1,0)</f>
        <v>0</v>
      </c>
      <c r="AO5655" s="101">
        <f>IF(R5655&lt;Variables!$G$12,0,1)</f>
        <v>1</v>
      </c>
      <c r="AP5655" s="86">
        <f t="shared" si="572"/>
        <v>1</v>
      </c>
      <c r="AR5655" s="180">
        <v>1</v>
      </c>
      <c r="AS5655" s="180">
        <v>0</v>
      </c>
      <c r="AT5655" s="180">
        <v>0</v>
      </c>
      <c r="AU5655" s="180">
        <v>0</v>
      </c>
      <c r="BA5655" s="180">
        <v>2</v>
      </c>
    </row>
    <row r="5656" spans="3:53" ht="15" x14ac:dyDescent="0.25">
      <c r="C5656" s="180" t="s">
        <v>964</v>
      </c>
      <c r="D5656" s="180" t="s">
        <v>744</v>
      </c>
      <c r="E5656" s="180">
        <v>15.08</v>
      </c>
      <c r="F5656" s="180">
        <v>11.87</v>
      </c>
      <c r="G5656" s="180">
        <v>10.15</v>
      </c>
      <c r="H5656" s="180">
        <v>2490</v>
      </c>
      <c r="I5656" s="180">
        <v>-22.015999999999998</v>
      </c>
      <c r="J5656" s="180" t="s">
        <v>78</v>
      </c>
      <c r="K5656" s="180">
        <v>60.96</v>
      </c>
      <c r="L5656" s="180">
        <v>14.958164999999999</v>
      </c>
      <c r="M5656" s="180">
        <v>0.44280164044186382</v>
      </c>
      <c r="N5656" s="180">
        <v>14.770288000000001</v>
      </c>
      <c r="O5656" s="180">
        <v>1.7204268461115939</v>
      </c>
      <c r="P5656" s="180">
        <v>11131000</v>
      </c>
      <c r="Q5656" s="180">
        <v>10412000</v>
      </c>
      <c r="R5656" s="180">
        <v>1.07</v>
      </c>
      <c r="S5656" s="180">
        <v>34.116999999999997</v>
      </c>
      <c r="T5656" s="180">
        <v>9.5109999999999992</v>
      </c>
      <c r="U5656" s="180">
        <v>20.287199999999999</v>
      </c>
      <c r="V5656" s="180">
        <f t="shared" si="573"/>
        <v>2.4550169872804584</v>
      </c>
      <c r="AC5656" s="180">
        <v>15.8</v>
      </c>
      <c r="AD5656" s="180">
        <v>10.26</v>
      </c>
      <c r="AH5656" s="85">
        <f>IF(AND(M5656&lt;Variables!$G$6,M5656&gt;Variables!$G$5),0,1)</f>
        <v>1</v>
      </c>
      <c r="AI5656" s="85">
        <f t="shared" si="574"/>
        <v>0</v>
      </c>
      <c r="AJ5656" s="85">
        <f>IF(I5656&gt;Variables!$G$7,0,1)</f>
        <v>1</v>
      </c>
      <c r="AK5656" s="85">
        <f>IF(F5656&gt;Variables!$G$8,0,1)</f>
        <v>0</v>
      </c>
      <c r="AL5656" s="85">
        <f>IF(G5656&gt;Variables!$G$9,0,1)</f>
        <v>1</v>
      </c>
      <c r="AM5656" s="85">
        <f>IF(AND(K5656&gt;Variables!$G$10,K5656&lt;Variables!$G$11),0,1)</f>
        <v>0</v>
      </c>
      <c r="AN5656" s="103">
        <f>IF(H5656&lt;Variables!$G$13,1,0)</f>
        <v>1</v>
      </c>
      <c r="AO5656" s="101">
        <f>IF(R5656&lt;Variables!$G$12,0,1)</f>
        <v>0</v>
      </c>
      <c r="AP5656" s="86">
        <f t="shared" si="572"/>
        <v>1</v>
      </c>
      <c r="AR5656" s="180">
        <v>0</v>
      </c>
      <c r="AS5656" s="180">
        <v>1</v>
      </c>
      <c r="AT5656" s="180">
        <v>0</v>
      </c>
      <c r="AU5656" s="180">
        <v>0</v>
      </c>
      <c r="BA5656" s="180">
        <v>0.57999999999999996</v>
      </c>
    </row>
    <row r="5657" spans="3:53" ht="15" x14ac:dyDescent="0.25">
      <c r="C5657" s="180" t="s">
        <v>964</v>
      </c>
      <c r="D5657" s="180" t="s">
        <v>945</v>
      </c>
      <c r="E5657" s="180">
        <v>39.47</v>
      </c>
      <c r="F5657" s="180">
        <v>8.1199999999999992</v>
      </c>
      <c r="G5657" s="180">
        <v>6.59</v>
      </c>
      <c r="H5657" s="180">
        <v>5230</v>
      </c>
      <c r="I5657" s="180">
        <v>-61.887999999999998</v>
      </c>
      <c r="J5657" s="180" t="s">
        <v>78</v>
      </c>
      <c r="K5657" s="180">
        <v>55.39</v>
      </c>
      <c r="L5657" s="180">
        <v>39.373385000000013</v>
      </c>
      <c r="M5657" s="180">
        <v>0.19458575888254659</v>
      </c>
      <c r="N5657" s="180">
        <v>39.136218</v>
      </c>
      <c r="O5657" s="180">
        <v>0.8017688372443228</v>
      </c>
      <c r="P5657" s="180">
        <v>1399000</v>
      </c>
      <c r="Q5657" s="180">
        <v>1792000</v>
      </c>
      <c r="R5657" s="180">
        <v>0.78</v>
      </c>
      <c r="S5657" s="180">
        <v>34.116999999999997</v>
      </c>
      <c r="T5657" s="180">
        <v>9.5109999999999992</v>
      </c>
      <c r="U5657" s="180">
        <v>20.287199999999999</v>
      </c>
      <c r="V5657" s="180">
        <f t="shared" si="573"/>
        <v>2.4147521860788452</v>
      </c>
      <c r="AC5657" s="180">
        <v>41.41</v>
      </c>
      <c r="AD5657" s="180">
        <v>39.33</v>
      </c>
      <c r="AH5657" s="85">
        <f>IF(AND(M5657&lt;Variables!$G$6,M5657&gt;Variables!$G$5),0,1)</f>
        <v>1</v>
      </c>
      <c r="AI5657" s="85">
        <f t="shared" si="574"/>
        <v>0</v>
      </c>
      <c r="AJ5657" s="85">
        <f>IF(I5657&gt;Variables!$G$7,0,1)</f>
        <v>1</v>
      </c>
      <c r="AK5657" s="85">
        <f>IF(F5657&gt;Variables!$G$8,0,1)</f>
        <v>1</v>
      </c>
      <c r="AL5657" s="85">
        <f>IF(G5657&gt;Variables!$G$9,0,1)</f>
        <v>1</v>
      </c>
      <c r="AM5657" s="85">
        <f>IF(AND(K5657&gt;Variables!$G$10,K5657&lt;Variables!$G$11),0,1)</f>
        <v>0</v>
      </c>
      <c r="AN5657" s="103">
        <f>IF(H5657&lt;Variables!$G$13,1,0)</f>
        <v>0</v>
      </c>
      <c r="AO5657" s="101">
        <f>IF(R5657&lt;Variables!$G$12,0,1)</f>
        <v>0</v>
      </c>
      <c r="AP5657" s="86">
        <f t="shared" si="572"/>
        <v>1</v>
      </c>
      <c r="AR5657" s="180">
        <v>1</v>
      </c>
      <c r="AS5657" s="180">
        <v>0</v>
      </c>
      <c r="AT5657" s="180">
        <v>0</v>
      </c>
      <c r="AU5657" s="180">
        <v>0</v>
      </c>
      <c r="BA5657" s="180">
        <v>1.79</v>
      </c>
    </row>
    <row r="5658" spans="3:53" ht="15" x14ac:dyDescent="0.25">
      <c r="C5658" s="180" t="s">
        <v>964</v>
      </c>
      <c r="D5658" s="180" t="s">
        <v>959</v>
      </c>
      <c r="E5658" s="180">
        <v>16.350000000000001</v>
      </c>
      <c r="F5658" s="180">
        <v>39.57</v>
      </c>
      <c r="G5658" s="180">
        <v>3.65</v>
      </c>
      <c r="H5658" s="180">
        <v>-99999</v>
      </c>
      <c r="I5658" s="180">
        <v>-99999</v>
      </c>
      <c r="J5658" s="180" t="s">
        <v>78</v>
      </c>
      <c r="K5658" s="180">
        <v>-99999</v>
      </c>
      <c r="L5658" s="180">
        <v>16.407355555555551</v>
      </c>
      <c r="M5658" s="180">
        <v>1.8957621987970179</v>
      </c>
      <c r="N5658" s="180">
        <v>16.66738181818182</v>
      </c>
      <c r="O5658" s="180">
        <v>0.30609595660986738</v>
      </c>
      <c r="P5658" s="180">
        <v>532730</v>
      </c>
      <c r="Q5658" s="180"/>
      <c r="R5658" s="180"/>
      <c r="S5658" s="180">
        <v>34.116999999999997</v>
      </c>
      <c r="T5658" s="180">
        <v>9.5109999999999992</v>
      </c>
      <c r="U5658" s="180">
        <v>20.287199999999999</v>
      </c>
      <c r="V5658" s="180"/>
      <c r="AC5658" s="180">
        <v>19.649899999999999</v>
      </c>
      <c r="AD5658" s="180">
        <v>15.5</v>
      </c>
      <c r="AH5658" s="85">
        <f>IF(AND(M5658&lt;Variables!$G$6,M5658&gt;Variables!$G$5),0,1)</f>
        <v>1</v>
      </c>
      <c r="AI5658" s="85">
        <f t="shared" si="574"/>
        <v>1</v>
      </c>
      <c r="AJ5658" s="85">
        <f>IF(I5658&gt;Variables!$G$7,0,1)</f>
        <v>1</v>
      </c>
      <c r="AK5658" s="85">
        <f>IF(F5658&gt;Variables!$G$8,0,1)</f>
        <v>0</v>
      </c>
      <c r="AL5658" s="85">
        <f>IF(G5658&gt;Variables!$G$9,0,1)</f>
        <v>1</v>
      </c>
      <c r="AM5658" s="85">
        <f>IF(AND(K5658&gt;Variables!$G$10,K5658&lt;Variables!$G$11),0,1)</f>
        <v>1</v>
      </c>
      <c r="AN5658" s="103">
        <f>IF(H5658&lt;Variables!$G$13,1,0)</f>
        <v>1</v>
      </c>
      <c r="AO5658" s="101">
        <f>IF(R5658&lt;Variables!$G$12,0,1)</f>
        <v>0</v>
      </c>
      <c r="AP5658" s="86">
        <f t="shared" si="572"/>
        <v>1</v>
      </c>
      <c r="AR5658" s="180">
        <v>1</v>
      </c>
      <c r="AS5658" s="180">
        <v>0</v>
      </c>
      <c r="AT5658" s="180">
        <v>0</v>
      </c>
      <c r="AU5658" s="180">
        <v>0</v>
      </c>
      <c r="BA5658" s="180">
        <v>2</v>
      </c>
    </row>
    <row r="5659" spans="3:53" ht="15" x14ac:dyDescent="0.25">
      <c r="C5659" s="180" t="s">
        <v>965</v>
      </c>
      <c r="D5659" s="180" t="s">
        <v>817</v>
      </c>
      <c r="E5659" s="180">
        <v>3.22</v>
      </c>
      <c r="F5659" s="180">
        <v>21.81</v>
      </c>
      <c r="G5659" s="180">
        <v>20.149999999999999</v>
      </c>
      <c r="H5659" s="180">
        <v>57.82</v>
      </c>
      <c r="I5659" s="180">
        <v>-55.816000000000003</v>
      </c>
      <c r="J5659" s="180" t="s">
        <v>78</v>
      </c>
      <c r="K5659" s="180">
        <v>50.29</v>
      </c>
      <c r="L5659" s="180">
        <v>3.2181500000000001</v>
      </c>
      <c r="M5659" s="180">
        <v>6.0593819430414871E-2</v>
      </c>
      <c r="N5659" s="180">
        <v>3.2113119999999999</v>
      </c>
      <c r="O5659" s="180">
        <v>0.27365762031218299</v>
      </c>
      <c r="P5659" s="180">
        <v>12650000</v>
      </c>
      <c r="Q5659" s="180">
        <v>3230000</v>
      </c>
      <c r="R5659" s="180">
        <v>3.92</v>
      </c>
      <c r="S5659" s="180">
        <v>35.713000000000001</v>
      </c>
      <c r="T5659" s="180">
        <v>9.4730000000000008</v>
      </c>
      <c r="U5659" s="180">
        <v>20.717199999999998</v>
      </c>
      <c r="V5659" s="180">
        <f t="shared" ref="V5659:V5682" si="575">1.849 + (0.01036 * K5659) + (0.1184 * M5659) - (0.002888 * K5659 * M5659)</f>
        <v>2.3683782121591599</v>
      </c>
      <c r="AC5659" s="180">
        <v>3.37</v>
      </c>
      <c r="AD5659" s="180">
        <v>3.03</v>
      </c>
      <c r="AH5659" s="85">
        <f>IF(AND(M5659&lt;Variables!$G$6,M5659&gt;Variables!$G$5),0,1)</f>
        <v>1</v>
      </c>
      <c r="AI5659" s="85">
        <f t="shared" si="574"/>
        <v>0</v>
      </c>
      <c r="AJ5659" s="85">
        <f>IF(I5659&gt;Variables!$G$7,0,1)</f>
        <v>1</v>
      </c>
      <c r="AK5659" s="85">
        <f>IF(F5659&gt;Variables!$G$8,0,1)</f>
        <v>0</v>
      </c>
      <c r="AL5659" s="85">
        <f>IF(G5659&gt;Variables!$G$9,0,1)</f>
        <v>0</v>
      </c>
      <c r="AM5659" s="85">
        <f>IF(AND(K5659&gt;Variables!$G$10,K5659&lt;Variables!$G$11),0,1)</f>
        <v>0</v>
      </c>
      <c r="AN5659" s="103">
        <f>IF(H5659&lt;Variables!$G$13,1,0)</f>
        <v>1</v>
      </c>
      <c r="AO5659" s="101">
        <f>IF(R5659&lt;Variables!$G$12,0,1)</f>
        <v>1</v>
      </c>
      <c r="AP5659" s="86">
        <f t="shared" si="572"/>
        <v>1</v>
      </c>
      <c r="AR5659" s="180">
        <v>1</v>
      </c>
      <c r="AS5659" s="180">
        <v>0</v>
      </c>
      <c r="AT5659" s="180">
        <v>0</v>
      </c>
      <c r="AU5659" s="180">
        <v>0</v>
      </c>
      <c r="BA5659" s="180">
        <v>2</v>
      </c>
    </row>
    <row r="5660" spans="3:53" ht="15" x14ac:dyDescent="0.25">
      <c r="C5660" s="180" t="s">
        <v>965</v>
      </c>
      <c r="D5660" s="180" t="s">
        <v>744</v>
      </c>
      <c r="E5660" s="180">
        <v>15.18</v>
      </c>
      <c r="F5660" s="180">
        <v>13.25</v>
      </c>
      <c r="G5660" s="180">
        <v>11.25</v>
      </c>
      <c r="H5660" s="180">
        <v>2490</v>
      </c>
      <c r="I5660" s="180">
        <v>-21.84</v>
      </c>
      <c r="J5660" s="180" t="s">
        <v>78</v>
      </c>
      <c r="K5660" s="180">
        <v>67.27</v>
      </c>
      <c r="L5660" s="180">
        <v>15.03088</v>
      </c>
      <c r="M5660" s="180">
        <v>0.95882609667564989</v>
      </c>
      <c r="N5660" s="180">
        <v>14.851224</v>
      </c>
      <c r="O5660" s="180">
        <v>2.180130068740465</v>
      </c>
      <c r="P5660" s="180">
        <v>11295000</v>
      </c>
      <c r="Q5660" s="180">
        <v>10412000</v>
      </c>
      <c r="R5660" s="180">
        <v>1.08</v>
      </c>
      <c r="S5660" s="180">
        <v>35.713000000000001</v>
      </c>
      <c r="T5660" s="180">
        <v>9.4730000000000008</v>
      </c>
      <c r="U5660" s="180">
        <v>20.717199999999998</v>
      </c>
      <c r="V5660" s="180">
        <f t="shared" si="575"/>
        <v>2.4731655412069018</v>
      </c>
      <c r="AC5660" s="180">
        <v>15.8</v>
      </c>
      <c r="AD5660" s="180">
        <v>10.26</v>
      </c>
      <c r="AH5660" s="85">
        <f>IF(AND(M5660&lt;Variables!$G$6,M5660&gt;Variables!$G$5),0,1)</f>
        <v>1</v>
      </c>
      <c r="AI5660" s="85">
        <f t="shared" si="574"/>
        <v>0</v>
      </c>
      <c r="AJ5660" s="85">
        <f>IF(I5660&gt;Variables!$G$7,0,1)</f>
        <v>1</v>
      </c>
      <c r="AK5660" s="85">
        <f>IF(F5660&gt;Variables!$G$8,0,1)</f>
        <v>0</v>
      </c>
      <c r="AL5660" s="85">
        <f>IF(G5660&gt;Variables!$G$9,0,1)</f>
        <v>1</v>
      </c>
      <c r="AM5660" s="85">
        <f>IF(AND(K5660&gt;Variables!$G$10,K5660&lt;Variables!$G$11),0,1)</f>
        <v>0</v>
      </c>
      <c r="AN5660" s="103">
        <f>IF(H5660&lt;Variables!$G$13,1,0)</f>
        <v>1</v>
      </c>
      <c r="AO5660" s="101">
        <f>IF(R5660&lt;Variables!$G$12,0,1)</f>
        <v>0</v>
      </c>
      <c r="AP5660" s="86">
        <f t="shared" si="572"/>
        <v>1</v>
      </c>
      <c r="AR5660" s="180">
        <v>0</v>
      </c>
      <c r="AS5660" s="180">
        <v>0</v>
      </c>
      <c r="AT5660" s="180">
        <v>0</v>
      </c>
      <c r="AU5660" s="180">
        <v>1</v>
      </c>
      <c r="BA5660" s="180">
        <v>-0.94</v>
      </c>
    </row>
    <row r="5661" spans="3:53" ht="15" x14ac:dyDescent="0.25">
      <c r="C5661" s="177" t="s">
        <v>965</v>
      </c>
      <c r="D5661" s="177" t="s">
        <v>918</v>
      </c>
      <c r="E5661" s="177">
        <v>21.68</v>
      </c>
      <c r="F5661" s="177">
        <v>14.5</v>
      </c>
      <c r="G5661" s="177">
        <v>11.21</v>
      </c>
      <c r="H5661" s="177">
        <v>2140</v>
      </c>
      <c r="I5661" s="177">
        <v>3.016</v>
      </c>
      <c r="J5661" s="177" t="s">
        <v>78</v>
      </c>
      <c r="K5661" s="177">
        <v>47.41</v>
      </c>
      <c r="L5661" s="177">
        <v>21.670057894736839</v>
      </c>
      <c r="M5661" s="177">
        <v>6.8952770388237272E-2</v>
      </c>
      <c r="N5661" s="177">
        <v>21.798602040816331</v>
      </c>
      <c r="O5661" s="177">
        <v>-0.52114369813080941</v>
      </c>
      <c r="P5661" s="177">
        <v>801249</v>
      </c>
      <c r="Q5661" s="177">
        <v>481143</v>
      </c>
      <c r="R5661" s="177">
        <v>1.67</v>
      </c>
      <c r="S5661" s="177">
        <v>35.713000000000001</v>
      </c>
      <c r="T5661" s="177">
        <v>9.4730000000000008</v>
      </c>
      <c r="U5661" s="177">
        <v>20.717199999999998</v>
      </c>
      <c r="V5661" s="177">
        <f t="shared" si="575"/>
        <v>2.338890589176188</v>
      </c>
      <c r="AC5661" s="178">
        <v>22.47</v>
      </c>
      <c r="AD5661" s="178">
        <v>21.57</v>
      </c>
      <c r="AH5661" s="85">
        <f>IF(AND(M5661&lt;Variables!$G$6,M5661&gt;Variables!$G$5),0,1)</f>
        <v>1</v>
      </c>
      <c r="AI5661" s="85">
        <f t="shared" si="574"/>
        <v>1</v>
      </c>
      <c r="AJ5661" s="85">
        <f>IF(I5661&gt;Variables!$G$7,0,1)</f>
        <v>0</v>
      </c>
      <c r="AK5661" s="85">
        <f>IF(F5661&gt;Variables!$G$8,0,1)</f>
        <v>0</v>
      </c>
      <c r="AL5661" s="85">
        <f>IF(G5661&gt;Variables!$G$9,0,1)</f>
        <v>1</v>
      </c>
      <c r="AM5661" s="85">
        <f>IF(AND(K5661&gt;Variables!$G$10,K5661&lt;Variables!$G$11),0,1)</f>
        <v>1</v>
      </c>
      <c r="AN5661" s="103">
        <f>IF(H5661&lt;Variables!$G$13,1,0)</f>
        <v>1</v>
      </c>
      <c r="AO5661" s="101">
        <f>IF(R5661&lt;Variables!$G$12,0,1)</f>
        <v>0</v>
      </c>
      <c r="AP5661" s="86">
        <f t="shared" si="572"/>
        <v>1</v>
      </c>
      <c r="AR5661" s="179">
        <v>1</v>
      </c>
      <c r="AS5661" s="179">
        <v>0</v>
      </c>
      <c r="AT5661" s="179">
        <v>0</v>
      </c>
      <c r="AU5661" s="179">
        <v>0</v>
      </c>
      <c r="BA5661" s="180">
        <v>2</v>
      </c>
    </row>
    <row r="5662" spans="3:53" ht="15" x14ac:dyDescent="0.25">
      <c r="C5662" s="180" t="s">
        <v>965</v>
      </c>
      <c r="D5662" s="180" t="s">
        <v>930</v>
      </c>
      <c r="E5662" s="180">
        <v>38.520000000000003</v>
      </c>
      <c r="F5662" s="180">
        <v>12.47</v>
      </c>
      <c r="G5662" s="180">
        <v>10.02</v>
      </c>
      <c r="H5662" s="180">
        <v>1570</v>
      </c>
      <c r="I5662" s="180">
        <v>-51.704000000000001</v>
      </c>
      <c r="J5662" s="180" t="s">
        <v>78</v>
      </c>
      <c r="K5662" s="180">
        <v>63.81</v>
      </c>
      <c r="L5662" s="180">
        <v>38.303019999999997</v>
      </c>
      <c r="M5662" s="180">
        <v>0.62104763540839369</v>
      </c>
      <c r="N5662" s="180">
        <v>37.785317999999997</v>
      </c>
      <c r="O5662" s="180">
        <v>1.9996708774556211</v>
      </c>
      <c r="P5662" s="180">
        <v>4495000</v>
      </c>
      <c r="Q5662" s="180">
        <v>2643000</v>
      </c>
      <c r="R5662" s="180">
        <v>1.7</v>
      </c>
      <c r="S5662" s="180">
        <v>35.713000000000001</v>
      </c>
      <c r="T5662" s="180">
        <v>9.4730000000000008</v>
      </c>
      <c r="U5662" s="180">
        <v>20.717199999999998</v>
      </c>
      <c r="V5662" s="180">
        <f t="shared" si="575"/>
        <v>2.469154944743051</v>
      </c>
      <c r="AC5662" s="180">
        <v>40.44</v>
      </c>
      <c r="AD5662" s="180">
        <v>38.32</v>
      </c>
      <c r="AH5662" s="85">
        <f>IF(AND(M5662&lt;Variables!$G$6,M5662&gt;Variables!$G$5),0,1)</f>
        <v>1</v>
      </c>
      <c r="AI5662" s="85">
        <f t="shared" si="574"/>
        <v>0</v>
      </c>
      <c r="AJ5662" s="85">
        <f>IF(I5662&gt;Variables!$G$7,0,1)</f>
        <v>1</v>
      </c>
      <c r="AK5662" s="85">
        <f>IF(F5662&gt;Variables!$G$8,0,1)</f>
        <v>0</v>
      </c>
      <c r="AL5662" s="85">
        <f>IF(G5662&gt;Variables!$G$9,0,1)</f>
        <v>1</v>
      </c>
      <c r="AM5662" s="85">
        <f>IF(AND(K5662&gt;Variables!$G$10,K5662&lt;Variables!$G$11),0,1)</f>
        <v>0</v>
      </c>
      <c r="AN5662" s="103">
        <f>IF(H5662&lt;Variables!$G$13,1,0)</f>
        <v>1</v>
      </c>
      <c r="AO5662" s="101">
        <f>IF(R5662&lt;Variables!$G$12,0,1)</f>
        <v>0</v>
      </c>
      <c r="AP5662" s="86">
        <f t="shared" si="572"/>
        <v>1</v>
      </c>
      <c r="AR5662" s="180">
        <v>1</v>
      </c>
      <c r="AS5662" s="180">
        <v>0</v>
      </c>
      <c r="AT5662" s="180">
        <v>0</v>
      </c>
      <c r="AU5662" s="180">
        <v>0</v>
      </c>
      <c r="BA5662" s="180">
        <v>1.66</v>
      </c>
    </row>
    <row r="5663" spans="3:53" ht="15" x14ac:dyDescent="0.25">
      <c r="C5663" s="180" t="s">
        <v>965</v>
      </c>
      <c r="D5663" s="180" t="s">
        <v>121</v>
      </c>
      <c r="E5663" s="180">
        <v>10.91</v>
      </c>
      <c r="F5663" s="180">
        <v>26.24</v>
      </c>
      <c r="G5663" s="180">
        <v>29.46</v>
      </c>
      <c r="H5663" s="180">
        <v>70.459999999999994</v>
      </c>
      <c r="I5663" s="180">
        <v>12371.710999999999</v>
      </c>
      <c r="J5663" s="180" t="s">
        <v>78</v>
      </c>
      <c r="K5663" s="180">
        <v>57.23</v>
      </c>
      <c r="L5663" s="180">
        <v>10.822775</v>
      </c>
      <c r="M5663" s="180">
        <v>0.72000942456995054</v>
      </c>
      <c r="N5663" s="180">
        <v>10.548883999999999</v>
      </c>
      <c r="O5663" s="180">
        <v>3.335101608852681</v>
      </c>
      <c r="P5663" s="180">
        <v>3610000</v>
      </c>
      <c r="Q5663" s="180">
        <v>11600000</v>
      </c>
      <c r="R5663" s="180">
        <v>0.31</v>
      </c>
      <c r="S5663" s="180">
        <v>35.713000000000001</v>
      </c>
      <c r="T5663" s="180">
        <v>9.4730000000000008</v>
      </c>
      <c r="U5663" s="180">
        <v>20.717199999999998</v>
      </c>
      <c r="V5663" s="180">
        <f t="shared" si="575"/>
        <v>2.4081485853738984</v>
      </c>
      <c r="AC5663" s="180">
        <v>14.77</v>
      </c>
      <c r="AD5663" s="180">
        <v>10.7501</v>
      </c>
      <c r="AH5663" s="85">
        <f>IF(AND(M5663&lt;Variables!$G$6,M5663&gt;Variables!$G$5),0,1)</f>
        <v>1</v>
      </c>
      <c r="AI5663" s="85">
        <f t="shared" si="574"/>
        <v>0</v>
      </c>
      <c r="AJ5663" s="85">
        <f>IF(I5663&gt;Variables!$G$7,0,1)</f>
        <v>0</v>
      </c>
      <c r="AK5663" s="85">
        <f>IF(F5663&gt;Variables!$G$8,0,1)</f>
        <v>0</v>
      </c>
      <c r="AL5663" s="85">
        <f>IF(G5663&gt;Variables!$G$9,0,1)</f>
        <v>0</v>
      </c>
      <c r="AM5663" s="85">
        <f>IF(AND(K5663&gt;Variables!$G$10,K5663&lt;Variables!$G$11),0,1)</f>
        <v>0</v>
      </c>
      <c r="AN5663" s="103">
        <f>IF(H5663&lt;Variables!$G$13,1,0)</f>
        <v>1</v>
      </c>
      <c r="AO5663" s="101">
        <f>IF(R5663&lt;Variables!$G$12,0,1)</f>
        <v>0</v>
      </c>
      <c r="AP5663" s="86">
        <f t="shared" si="572"/>
        <v>1</v>
      </c>
      <c r="AR5663" s="180">
        <v>1</v>
      </c>
      <c r="AS5663" s="180">
        <v>0</v>
      </c>
      <c r="AT5663" s="180">
        <v>0</v>
      </c>
      <c r="AU5663" s="180">
        <v>0</v>
      </c>
      <c r="BA5663" s="180">
        <v>2</v>
      </c>
    </row>
    <row r="5664" spans="3:53" ht="15" x14ac:dyDescent="0.25">
      <c r="C5664" s="180" t="s">
        <v>965</v>
      </c>
      <c r="D5664" s="180" t="s">
        <v>928</v>
      </c>
      <c r="E5664" s="180">
        <v>11.59</v>
      </c>
      <c r="F5664" s="180">
        <v>29.04</v>
      </c>
      <c r="G5664" s="180">
        <v>28.52</v>
      </c>
      <c r="H5664" s="180">
        <v>2170</v>
      </c>
      <c r="I5664" s="180">
        <v>-52.225000000000001</v>
      </c>
      <c r="J5664" s="180" t="s">
        <v>78</v>
      </c>
      <c r="K5664" s="180">
        <v>66.91</v>
      </c>
      <c r="L5664" s="180">
        <v>11.299025</v>
      </c>
      <c r="M5664" s="180">
        <v>2.712402176293963</v>
      </c>
      <c r="N5664" s="180">
        <v>10.864646</v>
      </c>
      <c r="O5664" s="180">
        <v>6.818942835321101</v>
      </c>
      <c r="P5664" s="180">
        <v>13190000</v>
      </c>
      <c r="Q5664" s="180">
        <v>5087000</v>
      </c>
      <c r="R5664" s="180">
        <v>2.59</v>
      </c>
      <c r="S5664" s="180">
        <v>35.713000000000001</v>
      </c>
      <c r="T5664" s="180">
        <v>9.4730000000000008</v>
      </c>
      <c r="U5664" s="180">
        <v>20.717199999999998</v>
      </c>
      <c r="V5664" s="180">
        <f t="shared" si="575"/>
        <v>2.3392020537426914</v>
      </c>
      <c r="AC5664" s="180">
        <v>11.92</v>
      </c>
      <c r="AD5664" s="180">
        <v>10.53</v>
      </c>
      <c r="AH5664" s="85">
        <f>IF(AND(M5664&lt;Variables!$G$6,M5664&gt;Variables!$G$5),0,1)</f>
        <v>1</v>
      </c>
      <c r="AI5664" s="85">
        <f t="shared" si="574"/>
        <v>0</v>
      </c>
      <c r="AJ5664" s="85">
        <f>IF(I5664&gt;Variables!$G$7,0,1)</f>
        <v>1</v>
      </c>
      <c r="AK5664" s="85">
        <f>IF(F5664&gt;Variables!$G$8,0,1)</f>
        <v>0</v>
      </c>
      <c r="AL5664" s="85">
        <f>IF(G5664&gt;Variables!$G$9,0,1)</f>
        <v>0</v>
      </c>
      <c r="AM5664" s="85">
        <f>IF(AND(K5664&gt;Variables!$G$10,K5664&lt;Variables!$G$11),0,1)</f>
        <v>0</v>
      </c>
      <c r="AN5664" s="103">
        <f>IF(H5664&lt;Variables!$G$13,1,0)</f>
        <v>1</v>
      </c>
      <c r="AO5664" s="101">
        <f>IF(R5664&lt;Variables!$G$12,0,1)</f>
        <v>1</v>
      </c>
      <c r="AP5664" s="86">
        <f t="shared" si="572"/>
        <v>1</v>
      </c>
      <c r="AR5664" s="180">
        <v>1</v>
      </c>
      <c r="AS5664" s="180">
        <v>0</v>
      </c>
      <c r="AT5664" s="180">
        <v>0</v>
      </c>
      <c r="AU5664" s="180">
        <v>0</v>
      </c>
      <c r="BA5664" s="180">
        <v>2</v>
      </c>
    </row>
    <row r="5665" spans="3:53" ht="15" x14ac:dyDescent="0.25">
      <c r="C5665" s="180" t="s">
        <v>965</v>
      </c>
      <c r="D5665" s="180" t="s">
        <v>932</v>
      </c>
      <c r="E5665" s="180">
        <v>3.88</v>
      </c>
      <c r="F5665" s="180">
        <v>32.29</v>
      </c>
      <c r="G5665" s="180">
        <v>10.78</v>
      </c>
      <c r="H5665" s="180">
        <v>13.08</v>
      </c>
      <c r="I5665" s="180">
        <v>-19.902000000000001</v>
      </c>
      <c r="J5665" s="180" t="s">
        <v>78</v>
      </c>
      <c r="K5665" s="180">
        <v>44.2</v>
      </c>
      <c r="L5665" s="180">
        <v>3.912399999999999</v>
      </c>
      <c r="M5665" s="180">
        <v>-2.1061241181883079</v>
      </c>
      <c r="N5665" s="180">
        <v>3.8990520000000002</v>
      </c>
      <c r="O5665" s="180">
        <v>-1.7709945904799449</v>
      </c>
      <c r="P5665" s="180">
        <v>14020000</v>
      </c>
      <c r="Q5665" s="180">
        <v>276860</v>
      </c>
      <c r="R5665" s="180">
        <v>50.64</v>
      </c>
      <c r="S5665" s="180">
        <v>35.713000000000001</v>
      </c>
      <c r="T5665" s="180">
        <v>9.4730000000000008</v>
      </c>
      <c r="U5665" s="180">
        <v>20.717199999999998</v>
      </c>
      <c r="V5665" s="180">
        <f t="shared" si="575"/>
        <v>2.3263928056435943</v>
      </c>
      <c r="AC5665" s="180">
        <v>4.33</v>
      </c>
      <c r="AD5665" s="180">
        <v>3.76</v>
      </c>
      <c r="AH5665" s="85">
        <f>IF(AND(M5665&lt;Variables!$G$6,M5665&gt;Variables!$G$5),0,1)</f>
        <v>0</v>
      </c>
      <c r="AI5665" s="85">
        <f t="shared" si="574"/>
        <v>0</v>
      </c>
      <c r="AJ5665" s="85">
        <f>IF(I5665&gt;Variables!$G$7,0,1)</f>
        <v>1</v>
      </c>
      <c r="AK5665" s="85">
        <f>IF(F5665&gt;Variables!$G$8,0,1)</f>
        <v>0</v>
      </c>
      <c r="AL5665" s="85">
        <f>IF(G5665&gt;Variables!$G$9,0,1)</f>
        <v>1</v>
      </c>
      <c r="AM5665" s="85">
        <f>IF(AND(K5665&gt;Variables!$G$10,K5665&lt;Variables!$G$11),0,1)</f>
        <v>1</v>
      </c>
      <c r="AN5665" s="103">
        <f>IF(H5665&lt;Variables!$G$13,1,0)</f>
        <v>1</v>
      </c>
      <c r="AO5665" s="101">
        <f>IF(R5665&lt;Variables!$G$12,0,1)</f>
        <v>1</v>
      </c>
      <c r="AP5665" s="86">
        <f t="shared" si="572"/>
        <v>1</v>
      </c>
      <c r="AR5665" s="180">
        <v>1</v>
      </c>
      <c r="AS5665" s="180">
        <v>0</v>
      </c>
      <c r="AT5665" s="180">
        <v>0</v>
      </c>
      <c r="AU5665" s="180">
        <v>0</v>
      </c>
      <c r="BA5665" s="180">
        <v>2</v>
      </c>
    </row>
    <row r="5666" spans="3:53" ht="15" x14ac:dyDescent="0.25">
      <c r="C5666" s="180" t="s">
        <v>965</v>
      </c>
      <c r="D5666" s="180" t="s">
        <v>861</v>
      </c>
      <c r="E5666" s="180">
        <v>5.01</v>
      </c>
      <c r="F5666" s="180">
        <v>44.83</v>
      </c>
      <c r="G5666" s="180">
        <v>16.71</v>
      </c>
      <c r="H5666" s="180">
        <v>425.29</v>
      </c>
      <c r="I5666" s="180">
        <v>4.2</v>
      </c>
      <c r="J5666" s="180" t="s">
        <v>78</v>
      </c>
      <c r="K5666" s="180">
        <v>45.52</v>
      </c>
      <c r="L5666" s="180">
        <v>5.0919250000000007</v>
      </c>
      <c r="M5666" s="180">
        <v>-1.216141243242987</v>
      </c>
      <c r="N5666" s="180">
        <v>5.0911340000000003</v>
      </c>
      <c r="O5666" s="180">
        <v>-1.2007933792353529</v>
      </c>
      <c r="P5666" s="180">
        <v>71150000</v>
      </c>
      <c r="Q5666" s="180">
        <v>1490000</v>
      </c>
      <c r="R5666" s="180">
        <v>47.75</v>
      </c>
      <c r="S5666" s="180">
        <v>35.713000000000001</v>
      </c>
      <c r="T5666" s="180">
        <v>9.4730000000000008</v>
      </c>
      <c r="U5666" s="180">
        <v>20.717199999999998</v>
      </c>
      <c r="V5666" s="180">
        <f t="shared" si="575"/>
        <v>2.3364721450453416</v>
      </c>
      <c r="AC5666" s="180">
        <v>5.92</v>
      </c>
      <c r="AD5666" s="180">
        <v>4.87</v>
      </c>
      <c r="AH5666" s="85">
        <f>IF(AND(M5666&lt;Variables!$G$6,M5666&gt;Variables!$G$5),0,1)</f>
        <v>1</v>
      </c>
      <c r="AI5666" s="85">
        <f t="shared" si="574"/>
        <v>0</v>
      </c>
      <c r="AJ5666" s="85">
        <f>IF(I5666&gt;Variables!$G$7,0,1)</f>
        <v>0</v>
      </c>
      <c r="AK5666" s="85">
        <f>IF(F5666&gt;Variables!$G$8,0,1)</f>
        <v>0</v>
      </c>
      <c r="AL5666" s="85">
        <f>IF(G5666&gt;Variables!$G$9,0,1)</f>
        <v>0</v>
      </c>
      <c r="AM5666" s="85">
        <f>IF(AND(K5666&gt;Variables!$G$10,K5666&lt;Variables!$G$11),0,1)</f>
        <v>1</v>
      </c>
      <c r="AN5666" s="103">
        <f>IF(H5666&lt;Variables!$G$13,1,0)</f>
        <v>1</v>
      </c>
      <c r="AO5666" s="101">
        <f>IF(R5666&lt;Variables!$G$12,0,1)</f>
        <v>1</v>
      </c>
      <c r="AP5666" s="86">
        <f t="shared" si="572"/>
        <v>1</v>
      </c>
      <c r="AR5666" s="180">
        <v>0</v>
      </c>
      <c r="AS5666" s="180">
        <v>0</v>
      </c>
      <c r="AT5666" s="180">
        <v>1</v>
      </c>
      <c r="AU5666" s="180">
        <v>0</v>
      </c>
      <c r="BA5666" s="180">
        <v>-2.25</v>
      </c>
    </row>
    <row r="5667" spans="3:53" ht="15" x14ac:dyDescent="0.25">
      <c r="C5667" s="180" t="s">
        <v>965</v>
      </c>
      <c r="D5667" s="180" t="s">
        <v>679</v>
      </c>
      <c r="E5667" s="180">
        <v>0.12</v>
      </c>
      <c r="F5667" s="180">
        <v>46.25</v>
      </c>
      <c r="G5667" s="180">
        <v>30</v>
      </c>
      <c r="H5667" s="180">
        <v>-99999</v>
      </c>
      <c r="I5667" s="180">
        <v>-8.3239999999999998</v>
      </c>
      <c r="J5667" s="180" t="s">
        <v>78</v>
      </c>
      <c r="K5667" s="180">
        <v>54.97</v>
      </c>
      <c r="L5667" s="180">
        <v>0.1155684210526316</v>
      </c>
      <c r="M5667" s="180">
        <v>1.2387284816467821</v>
      </c>
      <c r="N5667" s="180">
        <v>0.1142197916666667</v>
      </c>
      <c r="O5667" s="180">
        <v>2.4340863284420622</v>
      </c>
      <c r="P5667" s="180">
        <v>19949000</v>
      </c>
      <c r="Q5667" s="180">
        <v>1167000</v>
      </c>
      <c r="R5667" s="180">
        <v>17.09</v>
      </c>
      <c r="S5667" s="180">
        <v>35.713000000000001</v>
      </c>
      <c r="T5667" s="180">
        <v>9.4730000000000008</v>
      </c>
      <c r="U5667" s="180">
        <v>20.717199999999998</v>
      </c>
      <c r="V5667" s="180">
        <f t="shared" si="575"/>
        <v>2.3685023436378536</v>
      </c>
      <c r="AC5667" s="180">
        <v>0.125</v>
      </c>
      <c r="AD5667" s="180">
        <v>0.105</v>
      </c>
      <c r="AH5667" s="85">
        <f>IF(AND(M5667&lt;Variables!$G$6,M5667&gt;Variables!$G$5),0,1)</f>
        <v>1</v>
      </c>
      <c r="AI5667" s="85">
        <f t="shared" si="574"/>
        <v>0</v>
      </c>
      <c r="AJ5667" s="85">
        <f>IF(I5667&gt;Variables!$G$7,0,1)</f>
        <v>1</v>
      </c>
      <c r="AK5667" s="85">
        <f>IF(F5667&gt;Variables!$G$8,0,1)</f>
        <v>0</v>
      </c>
      <c r="AL5667" s="85">
        <f>IF(G5667&gt;Variables!$G$9,0,1)</f>
        <v>0</v>
      </c>
      <c r="AM5667" s="85">
        <f>IF(AND(K5667&gt;Variables!$G$10,K5667&lt;Variables!$G$11),0,1)</f>
        <v>0</v>
      </c>
      <c r="AN5667" s="103">
        <f>IF(H5667&lt;Variables!$G$13,1,0)</f>
        <v>1</v>
      </c>
      <c r="AO5667" s="101">
        <f>IF(R5667&lt;Variables!$G$12,0,1)</f>
        <v>1</v>
      </c>
      <c r="AP5667" s="86">
        <f t="shared" si="572"/>
        <v>1</v>
      </c>
      <c r="AR5667" s="180">
        <v>1</v>
      </c>
      <c r="AS5667" s="180">
        <v>0</v>
      </c>
      <c r="AT5667" s="180">
        <v>0</v>
      </c>
      <c r="AU5667" s="180">
        <v>0</v>
      </c>
      <c r="BA5667" s="180">
        <v>2</v>
      </c>
    </row>
    <row r="5668" spans="3:53" ht="15" x14ac:dyDescent="0.25">
      <c r="C5668" s="180" t="s">
        <v>965</v>
      </c>
      <c r="D5668" s="180" t="s">
        <v>251</v>
      </c>
      <c r="E5668" s="180">
        <v>20.8</v>
      </c>
      <c r="F5668" s="180">
        <v>72.73</v>
      </c>
      <c r="G5668" s="180">
        <v>23.41</v>
      </c>
      <c r="H5668" s="180">
        <v>4830</v>
      </c>
      <c r="I5668" s="180">
        <v>0.38300000000000001</v>
      </c>
      <c r="J5668" s="180" t="s">
        <v>78</v>
      </c>
      <c r="K5668" s="180">
        <v>69.41</v>
      </c>
      <c r="L5668" s="180">
        <v>19.580770000000001</v>
      </c>
      <c r="M5668" s="180">
        <v>4.8477664565796124</v>
      </c>
      <c r="N5668" s="180">
        <v>19.084859999999999</v>
      </c>
      <c r="O5668" s="180">
        <v>7.572180251780722</v>
      </c>
      <c r="P5668" s="180">
        <v>453752000</v>
      </c>
      <c r="Q5668" s="180">
        <v>24401000</v>
      </c>
      <c r="R5668" s="180">
        <v>18.600000000000001</v>
      </c>
      <c r="S5668" s="180">
        <v>35.713000000000001</v>
      </c>
      <c r="T5668" s="180">
        <v>9.4730000000000008</v>
      </c>
      <c r="U5668" s="180">
        <v>20.717199999999998</v>
      </c>
      <c r="V5668" s="180">
        <f t="shared" si="575"/>
        <v>2.1702988878175873</v>
      </c>
      <c r="AC5668" s="180">
        <v>22.85</v>
      </c>
      <c r="AD5668" s="180">
        <v>19.5</v>
      </c>
      <c r="AH5668" s="85">
        <f>IF(AND(M5668&lt;Variables!$G$6,M5668&gt;Variables!$G$5),0,1)</f>
        <v>1</v>
      </c>
      <c r="AI5668" s="85">
        <f t="shared" si="574"/>
        <v>0</v>
      </c>
      <c r="AJ5668" s="85">
        <f>IF(I5668&gt;Variables!$G$7,0,1)</f>
        <v>0</v>
      </c>
      <c r="AK5668" s="85">
        <f>IF(F5668&gt;Variables!$G$8,0,1)</f>
        <v>0</v>
      </c>
      <c r="AL5668" s="85">
        <f>IF(G5668&gt;Variables!$G$9,0,1)</f>
        <v>0</v>
      </c>
      <c r="AM5668" s="85">
        <f>IF(AND(K5668&gt;Variables!$G$10,K5668&lt;Variables!$G$11),0,1)</f>
        <v>0</v>
      </c>
      <c r="AN5668" s="103">
        <f>IF(H5668&lt;Variables!$G$13,1,0)</f>
        <v>0</v>
      </c>
      <c r="AO5668" s="101">
        <f>IF(R5668&lt;Variables!$G$12,0,1)</f>
        <v>1</v>
      </c>
      <c r="AP5668" s="86">
        <f t="shared" si="572"/>
        <v>1</v>
      </c>
      <c r="AR5668" s="180">
        <v>1</v>
      </c>
      <c r="AS5668" s="180">
        <v>0</v>
      </c>
      <c r="AT5668" s="180">
        <v>0</v>
      </c>
      <c r="AU5668" s="180">
        <v>0</v>
      </c>
      <c r="BA5668" s="180">
        <v>2</v>
      </c>
    </row>
    <row r="5669" spans="3:53" ht="15" x14ac:dyDescent="0.25">
      <c r="C5669" s="180" t="s">
        <v>965</v>
      </c>
      <c r="D5669" s="180" t="s">
        <v>114</v>
      </c>
      <c r="E5669" s="180">
        <v>29.13</v>
      </c>
      <c r="F5669" s="180">
        <v>13.09</v>
      </c>
      <c r="G5669" s="180">
        <v>0.34</v>
      </c>
      <c r="H5669" s="180">
        <v>6070</v>
      </c>
      <c r="I5669" s="180">
        <v>-20.895</v>
      </c>
      <c r="J5669" s="180" t="s">
        <v>78</v>
      </c>
      <c r="K5669" s="180">
        <v>55.12</v>
      </c>
      <c r="L5669" s="180">
        <v>29.057005</v>
      </c>
      <c r="M5669" s="180">
        <v>0.14796776199060321</v>
      </c>
      <c r="N5669" s="180">
        <v>28.99971020408163</v>
      </c>
      <c r="O5669" s="180">
        <v>0.34583033834681481</v>
      </c>
      <c r="P5669" s="180">
        <v>2240000</v>
      </c>
      <c r="Q5669" s="180">
        <v>1309000</v>
      </c>
      <c r="R5669" s="180">
        <v>1.71</v>
      </c>
      <c r="S5669" s="180">
        <v>35.713000000000001</v>
      </c>
      <c r="T5669" s="180">
        <v>9.4730000000000008</v>
      </c>
      <c r="U5669" s="180">
        <v>20.717199999999998</v>
      </c>
      <c r="V5669" s="180">
        <f t="shared" si="575"/>
        <v>2.4140081039975048</v>
      </c>
      <c r="AC5669" s="180">
        <v>29.52</v>
      </c>
      <c r="AD5669" s="180">
        <v>28.65</v>
      </c>
      <c r="AH5669" s="85">
        <f>IF(AND(M5669&lt;Variables!$G$6,M5669&gt;Variables!$G$5),0,1)</f>
        <v>1</v>
      </c>
      <c r="AI5669" s="85">
        <f t="shared" si="574"/>
        <v>0</v>
      </c>
      <c r="AJ5669" s="85">
        <f>IF(I5669&gt;Variables!$G$7,0,1)</f>
        <v>1</v>
      </c>
      <c r="AK5669" s="85">
        <f>IF(F5669&gt;Variables!$G$8,0,1)</f>
        <v>0</v>
      </c>
      <c r="AL5669" s="85">
        <f>IF(G5669&gt;Variables!$G$9,0,1)</f>
        <v>1</v>
      </c>
      <c r="AM5669" s="85">
        <f>IF(AND(K5669&gt;Variables!$G$10,K5669&lt;Variables!$G$11),0,1)</f>
        <v>0</v>
      </c>
      <c r="AN5669" s="103">
        <f>IF(H5669&lt;Variables!$G$13,1,0)</f>
        <v>0</v>
      </c>
      <c r="AO5669" s="101">
        <f>IF(R5669&lt;Variables!$G$12,0,1)</f>
        <v>0</v>
      </c>
      <c r="AP5669" s="86">
        <f t="shared" si="572"/>
        <v>1</v>
      </c>
      <c r="AR5669" s="180">
        <v>0</v>
      </c>
      <c r="AS5669" s="180">
        <v>0</v>
      </c>
      <c r="AT5669" s="180">
        <v>1</v>
      </c>
      <c r="AU5669" s="180">
        <v>0</v>
      </c>
      <c r="BA5669" s="180">
        <v>-1.62</v>
      </c>
    </row>
    <row r="5670" spans="3:53" ht="15" x14ac:dyDescent="0.25">
      <c r="C5670" s="180" t="s">
        <v>965</v>
      </c>
      <c r="D5670" s="180" t="s">
        <v>460</v>
      </c>
      <c r="E5670" s="180">
        <v>64.87</v>
      </c>
      <c r="F5670" s="180">
        <v>12.19</v>
      </c>
      <c r="G5670" s="180">
        <v>-2.54</v>
      </c>
      <c r="H5670" s="180">
        <v>6210</v>
      </c>
      <c r="I5670" s="180">
        <v>-0.13400000000000001</v>
      </c>
      <c r="J5670" s="180" t="s">
        <v>78</v>
      </c>
      <c r="K5670" s="180">
        <v>40.549999999999997</v>
      </c>
      <c r="L5670" s="180">
        <v>65.392020000000002</v>
      </c>
      <c r="M5670" s="180">
        <v>-0.7369706578876174</v>
      </c>
      <c r="N5670" s="180">
        <v>65.225421999999995</v>
      </c>
      <c r="O5670" s="180">
        <v>-0.48343420453453678</v>
      </c>
      <c r="P5670" s="180">
        <v>6065000</v>
      </c>
      <c r="Q5670" s="180">
        <v>2294000</v>
      </c>
      <c r="R5670" s="180">
        <v>2.64</v>
      </c>
      <c r="S5670" s="180">
        <v>35.713000000000001</v>
      </c>
      <c r="T5670" s="180">
        <v>9.4730000000000008</v>
      </c>
      <c r="U5670" s="180">
        <v>20.717199999999998</v>
      </c>
      <c r="V5670" s="180">
        <f t="shared" si="575"/>
        <v>2.2681461286982727</v>
      </c>
      <c r="AC5670" s="180">
        <v>67</v>
      </c>
      <c r="AD5670" s="180">
        <v>64.290000000000006</v>
      </c>
      <c r="AH5670" s="85">
        <f>IF(AND(M5670&lt;Variables!$G$6,M5670&gt;Variables!$G$5),0,1)</f>
        <v>1</v>
      </c>
      <c r="AI5670" s="85">
        <f t="shared" si="574"/>
        <v>0</v>
      </c>
      <c r="AJ5670" s="85">
        <f>IF(I5670&gt;Variables!$G$7,0,1)</f>
        <v>1</v>
      </c>
      <c r="AK5670" s="85">
        <f>IF(F5670&gt;Variables!$G$8,0,1)</f>
        <v>0</v>
      </c>
      <c r="AL5670" s="85">
        <f>IF(G5670&gt;Variables!$G$9,0,1)</f>
        <v>1</v>
      </c>
      <c r="AM5670" s="85">
        <f>IF(AND(K5670&gt;Variables!$G$10,K5670&lt;Variables!$G$11),0,1)</f>
        <v>1</v>
      </c>
      <c r="AN5670" s="103">
        <f>IF(H5670&lt;Variables!$G$13,1,0)</f>
        <v>0</v>
      </c>
      <c r="AO5670" s="101">
        <f>IF(R5670&lt;Variables!$G$12,0,1)</f>
        <v>1</v>
      </c>
      <c r="AP5670" s="86">
        <f t="shared" si="572"/>
        <v>1</v>
      </c>
      <c r="AR5670" s="180">
        <v>0</v>
      </c>
      <c r="AS5670" s="180">
        <v>1</v>
      </c>
      <c r="AT5670" s="180">
        <v>0</v>
      </c>
      <c r="AU5670" s="180">
        <v>0</v>
      </c>
      <c r="BA5670" s="180">
        <v>0.47</v>
      </c>
    </row>
    <row r="5671" spans="3:53" ht="15" x14ac:dyDescent="0.25">
      <c r="C5671" s="180" t="s">
        <v>965</v>
      </c>
      <c r="D5671" s="180" t="s">
        <v>963</v>
      </c>
      <c r="E5671" s="180">
        <v>13.11</v>
      </c>
      <c r="F5671" s="180">
        <v>10.63</v>
      </c>
      <c r="G5671" s="180">
        <v>7.81</v>
      </c>
      <c r="H5671" s="180">
        <v>2010</v>
      </c>
      <c r="I5671" s="180">
        <v>-14.416</v>
      </c>
      <c r="J5671" s="180" t="s">
        <v>78</v>
      </c>
      <c r="K5671" s="180">
        <v>67.8</v>
      </c>
      <c r="L5671" s="180">
        <v>13.026300000000001</v>
      </c>
      <c r="M5671" s="180">
        <v>0.64254623338936256</v>
      </c>
      <c r="N5671" s="180">
        <v>12.834496</v>
      </c>
      <c r="O5671" s="180">
        <v>2.1465899401113981</v>
      </c>
      <c r="P5671" s="180">
        <v>6034000</v>
      </c>
      <c r="Q5671" s="180">
        <v>4754000</v>
      </c>
      <c r="R5671" s="180">
        <v>1.27</v>
      </c>
      <c r="S5671" s="180">
        <v>35.713000000000001</v>
      </c>
      <c r="T5671" s="180">
        <v>9.4730000000000008</v>
      </c>
      <c r="U5671" s="180">
        <v>20.717199999999998</v>
      </c>
      <c r="V5671" s="180">
        <f t="shared" si="575"/>
        <v>2.5016708092397693</v>
      </c>
      <c r="AC5671" s="180">
        <v>13.5</v>
      </c>
      <c r="AD5671" s="180">
        <v>13.02</v>
      </c>
      <c r="AH5671" s="85">
        <f>IF(AND(M5671&lt;Variables!$G$6,M5671&gt;Variables!$G$5),0,1)</f>
        <v>1</v>
      </c>
      <c r="AI5671" s="85">
        <f t="shared" si="574"/>
        <v>0</v>
      </c>
      <c r="AJ5671" s="85">
        <f>IF(I5671&gt;Variables!$G$7,0,1)</f>
        <v>1</v>
      </c>
      <c r="AK5671" s="85">
        <f>IF(F5671&gt;Variables!$G$8,0,1)</f>
        <v>0</v>
      </c>
      <c r="AL5671" s="85">
        <f>IF(G5671&gt;Variables!$G$9,0,1)</f>
        <v>1</v>
      </c>
      <c r="AM5671" s="85">
        <f>IF(AND(K5671&gt;Variables!$G$10,K5671&lt;Variables!$G$11),0,1)</f>
        <v>0</v>
      </c>
      <c r="AN5671" s="103">
        <f>IF(H5671&lt;Variables!$G$13,1,0)</f>
        <v>1</v>
      </c>
      <c r="AO5671" s="101">
        <f>IF(R5671&lt;Variables!$G$12,0,1)</f>
        <v>0</v>
      </c>
      <c r="AP5671" s="86">
        <f t="shared" si="572"/>
        <v>1</v>
      </c>
      <c r="AR5671" s="180">
        <v>1</v>
      </c>
      <c r="AS5671" s="180">
        <v>0</v>
      </c>
      <c r="AT5671" s="180">
        <v>0</v>
      </c>
      <c r="AU5671" s="180">
        <v>0</v>
      </c>
      <c r="BA5671" s="180">
        <v>2</v>
      </c>
    </row>
    <row r="5672" spans="3:53" ht="15" x14ac:dyDescent="0.25">
      <c r="C5672" s="180" t="s">
        <v>965</v>
      </c>
      <c r="D5672" s="180" t="s">
        <v>933</v>
      </c>
      <c r="E5672" s="180">
        <v>36.5</v>
      </c>
      <c r="F5672" s="180">
        <v>10.59</v>
      </c>
      <c r="G5672" s="180">
        <v>9.2100000000000009</v>
      </c>
      <c r="H5672" s="180">
        <v>5580</v>
      </c>
      <c r="I5672" s="180">
        <v>-48.683999999999997</v>
      </c>
      <c r="J5672" s="180" t="s">
        <v>78</v>
      </c>
      <c r="K5672" s="180">
        <v>57.63</v>
      </c>
      <c r="L5672" s="180">
        <v>36.447860000000013</v>
      </c>
      <c r="M5672" s="180">
        <v>0.2253630254286409</v>
      </c>
      <c r="N5672" s="180">
        <v>36.270032</v>
      </c>
      <c r="O5672" s="180">
        <v>0.7167570185766603</v>
      </c>
      <c r="P5672" s="180">
        <v>5512000</v>
      </c>
      <c r="Q5672" s="180">
        <v>5093000</v>
      </c>
      <c r="R5672" s="180">
        <v>1.08</v>
      </c>
      <c r="S5672" s="180">
        <v>35.713000000000001</v>
      </c>
      <c r="T5672" s="180">
        <v>9.4730000000000008</v>
      </c>
      <c r="U5672" s="180">
        <v>20.717199999999998</v>
      </c>
      <c r="V5672" s="180">
        <f t="shared" si="575"/>
        <v>2.435221387913804</v>
      </c>
      <c r="AC5672" s="180">
        <v>36.65</v>
      </c>
      <c r="AD5672" s="180">
        <v>34.83</v>
      </c>
      <c r="AH5672" s="85">
        <f>IF(AND(M5672&lt;Variables!$G$6,M5672&gt;Variables!$G$5),0,1)</f>
        <v>1</v>
      </c>
      <c r="AI5672" s="85">
        <f t="shared" si="574"/>
        <v>0</v>
      </c>
      <c r="AJ5672" s="85">
        <f>IF(I5672&gt;Variables!$G$7,0,1)</f>
        <v>1</v>
      </c>
      <c r="AK5672" s="85">
        <f>IF(F5672&gt;Variables!$G$8,0,1)</f>
        <v>0</v>
      </c>
      <c r="AL5672" s="85">
        <f>IF(G5672&gt;Variables!$G$9,0,1)</f>
        <v>1</v>
      </c>
      <c r="AM5672" s="85">
        <f>IF(AND(K5672&gt;Variables!$G$10,K5672&lt;Variables!$G$11),0,1)</f>
        <v>0</v>
      </c>
      <c r="AN5672" s="103">
        <f>IF(H5672&lt;Variables!$G$13,1,0)</f>
        <v>0</v>
      </c>
      <c r="AO5672" s="101">
        <f>IF(R5672&lt;Variables!$G$12,0,1)</f>
        <v>0</v>
      </c>
      <c r="AP5672" s="86">
        <f t="shared" si="572"/>
        <v>1</v>
      </c>
      <c r="AR5672" s="180">
        <v>0</v>
      </c>
      <c r="AS5672" s="180">
        <v>0</v>
      </c>
      <c r="AT5672" s="180">
        <v>1</v>
      </c>
      <c r="AU5672" s="180">
        <v>0</v>
      </c>
      <c r="BA5672" s="180">
        <v>-1.33</v>
      </c>
    </row>
    <row r="5673" spans="3:53" ht="15" x14ac:dyDescent="0.25">
      <c r="C5673" s="180" t="s">
        <v>965</v>
      </c>
      <c r="D5673" s="180" t="s">
        <v>934</v>
      </c>
      <c r="E5673" s="180">
        <v>42.82</v>
      </c>
      <c r="F5673" s="180">
        <v>9.92</v>
      </c>
      <c r="G5673" s="180">
        <v>10.31</v>
      </c>
      <c r="H5673" s="180">
        <v>7970</v>
      </c>
      <c r="I5673" s="180">
        <v>6.0999999999999999E-2</v>
      </c>
      <c r="J5673" s="180" t="s">
        <v>78</v>
      </c>
      <c r="K5673" s="180">
        <v>55.59</v>
      </c>
      <c r="L5673" s="180">
        <v>42.636580000000002</v>
      </c>
      <c r="M5673" s="180">
        <v>0.33637782392491639</v>
      </c>
      <c r="N5673" s="180">
        <v>42.504098000000013</v>
      </c>
      <c r="O5673" s="180">
        <v>0.64911858616549145</v>
      </c>
      <c r="P5673" s="180">
        <v>944968</v>
      </c>
      <c r="Q5673" s="180">
        <v>1791000</v>
      </c>
      <c r="R5673" s="180">
        <v>0.53</v>
      </c>
      <c r="S5673" s="180">
        <v>35.713000000000001</v>
      </c>
      <c r="T5673" s="180">
        <v>9.4730000000000008</v>
      </c>
      <c r="U5673" s="180">
        <v>20.717199999999998</v>
      </c>
      <c r="V5673" s="180">
        <f t="shared" si="575"/>
        <v>2.4107361198987345</v>
      </c>
      <c r="AC5673" s="180">
        <v>45.75</v>
      </c>
      <c r="AD5673" s="180">
        <v>42.7</v>
      </c>
      <c r="AH5673" s="85">
        <f>IF(AND(M5673&lt;Variables!$G$6,M5673&gt;Variables!$G$5),0,1)</f>
        <v>1</v>
      </c>
      <c r="AI5673" s="85">
        <f t="shared" si="574"/>
        <v>0</v>
      </c>
      <c r="AJ5673" s="85">
        <f>IF(I5673&gt;Variables!$G$7,0,1)</f>
        <v>0</v>
      </c>
      <c r="AK5673" s="85">
        <f>IF(F5673&gt;Variables!$G$8,0,1)</f>
        <v>0</v>
      </c>
      <c r="AL5673" s="85">
        <f>IF(G5673&gt;Variables!$G$9,0,1)</f>
        <v>1</v>
      </c>
      <c r="AM5673" s="85">
        <f>IF(AND(K5673&gt;Variables!$G$10,K5673&lt;Variables!$G$11),0,1)</f>
        <v>0</v>
      </c>
      <c r="AN5673" s="103">
        <f>IF(H5673&lt;Variables!$G$13,1,0)</f>
        <v>0</v>
      </c>
      <c r="AO5673" s="101">
        <f>IF(R5673&lt;Variables!$G$12,0,1)</f>
        <v>0</v>
      </c>
      <c r="AP5673" s="86">
        <f t="shared" si="572"/>
        <v>1</v>
      </c>
      <c r="AR5673" s="180">
        <v>1</v>
      </c>
      <c r="AS5673" s="180">
        <v>0</v>
      </c>
      <c r="AT5673" s="180">
        <v>0</v>
      </c>
      <c r="AU5673" s="180">
        <v>0</v>
      </c>
      <c r="BA5673" s="180">
        <v>1.34</v>
      </c>
    </row>
    <row r="5674" spans="3:53" ht="15" x14ac:dyDescent="0.25">
      <c r="C5674" s="180" t="s">
        <v>965</v>
      </c>
      <c r="D5674" s="180" t="s">
        <v>188</v>
      </c>
      <c r="E5674" s="180">
        <v>8.8000000000000007</v>
      </c>
      <c r="F5674" s="180">
        <v>12.76</v>
      </c>
      <c r="G5674" s="180">
        <v>10.87</v>
      </c>
      <c r="H5674" s="180">
        <v>4800</v>
      </c>
      <c r="I5674" s="180">
        <v>-85.712000000000003</v>
      </c>
      <c r="J5674" s="180" t="s">
        <v>78</v>
      </c>
      <c r="K5674" s="180">
        <v>67.77</v>
      </c>
      <c r="L5674" s="180">
        <v>8.6611599999999989</v>
      </c>
      <c r="M5674" s="180">
        <v>1.129640833329502</v>
      </c>
      <c r="N5674" s="180">
        <v>8.4889739999999989</v>
      </c>
      <c r="O5674" s="180">
        <v>3.180902662677509</v>
      </c>
      <c r="P5674" s="180">
        <v>32720000</v>
      </c>
      <c r="Q5674" s="180">
        <v>9582000</v>
      </c>
      <c r="R5674" s="180">
        <v>3.41</v>
      </c>
      <c r="S5674" s="180">
        <v>35.713000000000001</v>
      </c>
      <c r="T5674" s="180">
        <v>9.4730000000000008</v>
      </c>
      <c r="U5674" s="180">
        <v>20.717199999999998</v>
      </c>
      <c r="V5674" s="180">
        <f t="shared" si="575"/>
        <v>2.4637536418807628</v>
      </c>
      <c r="AC5674" s="180">
        <v>12.2</v>
      </c>
      <c r="AD5674" s="180">
        <v>8.64</v>
      </c>
      <c r="AH5674" s="85">
        <f>IF(AND(M5674&lt;Variables!$G$6,M5674&gt;Variables!$G$5),0,1)</f>
        <v>1</v>
      </c>
      <c r="AI5674" s="85">
        <f t="shared" si="574"/>
        <v>0</v>
      </c>
      <c r="AJ5674" s="85">
        <f>IF(I5674&gt;Variables!$G$7,0,1)</f>
        <v>1</v>
      </c>
      <c r="AK5674" s="85">
        <f>IF(F5674&gt;Variables!$G$8,0,1)</f>
        <v>0</v>
      </c>
      <c r="AL5674" s="85">
        <f>IF(G5674&gt;Variables!$G$9,0,1)</f>
        <v>1</v>
      </c>
      <c r="AM5674" s="85">
        <f>IF(AND(K5674&gt;Variables!$G$10,K5674&lt;Variables!$G$11),0,1)</f>
        <v>0</v>
      </c>
      <c r="AN5674" s="103">
        <f>IF(H5674&lt;Variables!$G$13,1,0)</f>
        <v>0</v>
      </c>
      <c r="AO5674" s="101">
        <f>IF(R5674&lt;Variables!$G$12,0,1)</f>
        <v>1</v>
      </c>
      <c r="AP5674" s="86">
        <f t="shared" si="572"/>
        <v>1</v>
      </c>
      <c r="AR5674" s="180">
        <v>1</v>
      </c>
      <c r="AS5674" s="180">
        <v>0</v>
      </c>
      <c r="AT5674" s="180">
        <v>0</v>
      </c>
      <c r="AU5674" s="180">
        <v>0</v>
      </c>
      <c r="BA5674" s="180">
        <v>2</v>
      </c>
    </row>
    <row r="5675" spans="3:53" ht="15" x14ac:dyDescent="0.25">
      <c r="C5675" s="180" t="s">
        <v>965</v>
      </c>
      <c r="D5675" s="180" t="s">
        <v>945</v>
      </c>
      <c r="E5675" s="180">
        <v>39.56</v>
      </c>
      <c r="F5675" s="180">
        <v>8.34</v>
      </c>
      <c r="G5675" s="180">
        <v>6.89</v>
      </c>
      <c r="H5675" s="180">
        <v>5230</v>
      </c>
      <c r="I5675" s="180">
        <v>-61.823</v>
      </c>
      <c r="J5675" s="180" t="s">
        <v>78</v>
      </c>
      <c r="K5675" s="180">
        <v>58.21</v>
      </c>
      <c r="L5675" s="180">
        <v>39.479885000000003</v>
      </c>
      <c r="M5675" s="180">
        <v>0.20292612301175461</v>
      </c>
      <c r="N5675" s="180">
        <v>39.192317999999993</v>
      </c>
      <c r="O5675" s="180">
        <v>0.93814813402975872</v>
      </c>
      <c r="P5675" s="180">
        <v>1410000</v>
      </c>
      <c r="Q5675" s="180">
        <v>1792000</v>
      </c>
      <c r="R5675" s="180">
        <v>0.79</v>
      </c>
      <c r="S5675" s="180">
        <v>35.713000000000001</v>
      </c>
      <c r="T5675" s="180">
        <v>9.4730000000000008</v>
      </c>
      <c r="U5675" s="180">
        <v>20.717199999999998</v>
      </c>
      <c r="V5675" s="180">
        <f t="shared" si="575"/>
        <v>2.4419680450205465</v>
      </c>
      <c r="AC5675" s="180">
        <v>41.41</v>
      </c>
      <c r="AD5675" s="180">
        <v>39.49</v>
      </c>
      <c r="AH5675" s="85">
        <f>IF(AND(M5675&lt;Variables!$G$6,M5675&gt;Variables!$G$5),0,1)</f>
        <v>1</v>
      </c>
      <c r="AI5675" s="85">
        <f t="shared" si="574"/>
        <v>0</v>
      </c>
      <c r="AJ5675" s="85">
        <f>IF(I5675&gt;Variables!$G$7,0,1)</f>
        <v>1</v>
      </c>
      <c r="AK5675" s="85">
        <f>IF(F5675&gt;Variables!$G$8,0,1)</f>
        <v>1</v>
      </c>
      <c r="AL5675" s="85">
        <f>IF(G5675&gt;Variables!$G$9,0,1)</f>
        <v>1</v>
      </c>
      <c r="AM5675" s="85">
        <f>IF(AND(K5675&gt;Variables!$G$10,K5675&lt;Variables!$G$11),0,1)</f>
        <v>0</v>
      </c>
      <c r="AN5675" s="103">
        <f>IF(H5675&lt;Variables!$G$13,1,0)</f>
        <v>0</v>
      </c>
      <c r="AO5675" s="101">
        <f>IF(R5675&lt;Variables!$G$12,0,1)</f>
        <v>0</v>
      </c>
      <c r="AP5675" s="86">
        <f t="shared" si="572"/>
        <v>1</v>
      </c>
      <c r="AR5675" s="180">
        <v>1</v>
      </c>
      <c r="AS5675" s="180">
        <v>0</v>
      </c>
      <c r="AT5675" s="180">
        <v>0</v>
      </c>
      <c r="AU5675" s="180">
        <v>0</v>
      </c>
      <c r="BA5675" s="180">
        <v>1.73</v>
      </c>
    </row>
    <row r="5676" spans="3:53" ht="15" x14ac:dyDescent="0.25">
      <c r="C5676" s="180" t="s">
        <v>965</v>
      </c>
      <c r="D5676" s="180" t="s">
        <v>226</v>
      </c>
      <c r="E5676" s="180">
        <v>4.4800000000000004</v>
      </c>
      <c r="F5676" s="180">
        <v>21.03</v>
      </c>
      <c r="G5676" s="180">
        <v>27.84</v>
      </c>
      <c r="H5676" s="180">
        <v>76.45</v>
      </c>
      <c r="I5676" s="180">
        <v>605.34500000000003</v>
      </c>
      <c r="J5676" s="180" t="s">
        <v>76</v>
      </c>
      <c r="K5676" s="180">
        <v>62.25</v>
      </c>
      <c r="L5676" s="180">
        <v>4.3810399999999996</v>
      </c>
      <c r="M5676" s="180">
        <v>2.7130544345634759</v>
      </c>
      <c r="N5676" s="180">
        <v>4.3384139999999993</v>
      </c>
      <c r="O5676" s="180">
        <v>3.7222358216620388</v>
      </c>
      <c r="P5676" s="180">
        <v>15990000</v>
      </c>
      <c r="Q5676" s="180">
        <v>34730000</v>
      </c>
      <c r="R5676" s="180">
        <v>0.46</v>
      </c>
      <c r="S5676" s="180">
        <v>35.713000000000001</v>
      </c>
      <c r="T5676" s="180">
        <v>9.4730000000000008</v>
      </c>
      <c r="U5676" s="180">
        <v>20.717199999999998</v>
      </c>
      <c r="V5676" s="180">
        <f t="shared" si="575"/>
        <v>2.3273881449153633</v>
      </c>
      <c r="AC5676" s="180">
        <v>4.63</v>
      </c>
      <c r="AD5676" s="180">
        <v>3.95</v>
      </c>
      <c r="AH5676" s="85">
        <f>IF(AND(M5676&lt;Variables!$G$6,M5676&gt;Variables!$G$5),0,1)</f>
        <v>1</v>
      </c>
      <c r="AI5676" s="85">
        <f t="shared" si="574"/>
        <v>0</v>
      </c>
      <c r="AJ5676" s="85">
        <f>IF(I5676&gt;Variables!$G$7,0,1)</f>
        <v>0</v>
      </c>
      <c r="AK5676" s="85">
        <f>IF(F5676&gt;Variables!$G$8,0,1)</f>
        <v>0</v>
      </c>
      <c r="AL5676" s="85">
        <f>IF(G5676&gt;Variables!$G$9,0,1)</f>
        <v>0</v>
      </c>
      <c r="AM5676" s="85">
        <f>IF(AND(K5676&gt;Variables!$G$10,K5676&lt;Variables!$G$11),0,1)</f>
        <v>0</v>
      </c>
      <c r="AN5676" s="103">
        <f>IF(H5676&lt;Variables!$G$13,1,0)</f>
        <v>1</v>
      </c>
      <c r="AO5676" s="101">
        <f>IF(R5676&lt;Variables!$G$12,0,1)</f>
        <v>0</v>
      </c>
      <c r="AP5676" s="86">
        <f t="shared" si="572"/>
        <v>0</v>
      </c>
      <c r="AR5676" s="180">
        <v>1</v>
      </c>
      <c r="AS5676" s="180">
        <v>0</v>
      </c>
      <c r="AT5676" s="180">
        <v>0</v>
      </c>
      <c r="AU5676" s="180">
        <v>0</v>
      </c>
      <c r="BA5676" s="180">
        <v>2</v>
      </c>
    </row>
    <row r="5677" spans="3:53" ht="15" x14ac:dyDescent="0.25">
      <c r="C5677" s="177" t="s">
        <v>965</v>
      </c>
      <c r="D5677" s="177" t="s">
        <v>922</v>
      </c>
      <c r="E5677" s="177">
        <v>26.66</v>
      </c>
      <c r="F5677" s="177">
        <v>16.13</v>
      </c>
      <c r="G5677" s="177">
        <v>-2.81</v>
      </c>
      <c r="H5677" s="177">
        <v>5110</v>
      </c>
      <c r="I5677" s="177">
        <v>76.906999999999996</v>
      </c>
      <c r="J5677" s="177" t="s">
        <v>76</v>
      </c>
      <c r="K5677" s="177">
        <v>33.21</v>
      </c>
      <c r="L5677" s="177">
        <v>27.057839999999999</v>
      </c>
      <c r="M5677" s="177">
        <v>-1.773755776514309</v>
      </c>
      <c r="N5677" s="177">
        <v>26.919438</v>
      </c>
      <c r="O5677" s="177">
        <v>-1.2687411973459599</v>
      </c>
      <c r="P5677" s="177">
        <v>39568000</v>
      </c>
      <c r="Q5677" s="177">
        <v>3011000</v>
      </c>
      <c r="R5677" s="177">
        <v>13.14</v>
      </c>
      <c r="S5677" s="177">
        <v>35.713000000000001</v>
      </c>
      <c r="T5677" s="177">
        <v>9.4730000000000008</v>
      </c>
      <c r="U5677" s="177">
        <v>20.717199999999998</v>
      </c>
      <c r="V5677" s="177">
        <f t="shared" si="575"/>
        <v>2.1531646839889662</v>
      </c>
      <c r="AC5677" s="178">
        <v>29.46</v>
      </c>
      <c r="AD5677" s="178">
        <v>26.3</v>
      </c>
      <c r="AH5677" s="85">
        <f>IF(AND(M5677&lt;Variables!$G$6,M5677&gt;Variables!$G$5),0,1)</f>
        <v>1</v>
      </c>
      <c r="AI5677" s="85">
        <f t="shared" si="574"/>
        <v>0</v>
      </c>
      <c r="AJ5677" s="85">
        <f>IF(I5677&gt;Variables!$G$7,0,1)</f>
        <v>0</v>
      </c>
      <c r="AK5677" s="85">
        <f>IF(F5677&gt;Variables!$G$8,0,1)</f>
        <v>0</v>
      </c>
      <c r="AL5677" s="85">
        <f>IF(G5677&gt;Variables!$G$9,0,1)</f>
        <v>1</v>
      </c>
      <c r="AM5677" s="85">
        <f>IF(AND(K5677&gt;Variables!$G$10,K5677&lt;Variables!$G$11),0,1)</f>
        <v>1</v>
      </c>
      <c r="AN5677" s="103">
        <f>IF(H5677&lt;Variables!$G$13,1,0)</f>
        <v>0</v>
      </c>
      <c r="AO5677" s="101">
        <f>IF(R5677&lt;Variables!$G$12,0,1)</f>
        <v>1</v>
      </c>
      <c r="AP5677" s="86">
        <f t="shared" si="572"/>
        <v>0</v>
      </c>
      <c r="AR5677" s="179">
        <v>1</v>
      </c>
      <c r="AS5677" s="179">
        <v>0</v>
      </c>
      <c r="AT5677" s="179">
        <v>0</v>
      </c>
      <c r="AU5677" s="179">
        <v>0</v>
      </c>
      <c r="BA5677" s="180">
        <v>2</v>
      </c>
    </row>
    <row r="5678" spans="3:53" ht="15" x14ac:dyDescent="0.25">
      <c r="C5678" s="180" t="s">
        <v>965</v>
      </c>
      <c r="D5678" s="180" t="s">
        <v>82</v>
      </c>
      <c r="E5678" s="180">
        <v>7.93</v>
      </c>
      <c r="F5678" s="180">
        <v>9.52</v>
      </c>
      <c r="G5678" s="180">
        <v>9.16</v>
      </c>
      <c r="H5678" s="180">
        <v>2330</v>
      </c>
      <c r="I5678" s="180">
        <v>-83.870999999999995</v>
      </c>
      <c r="J5678" s="180" t="s">
        <v>76</v>
      </c>
      <c r="K5678" s="180">
        <v>59.35</v>
      </c>
      <c r="L5678" s="180">
        <v>7.9213950000000013</v>
      </c>
      <c r="M5678" s="180">
        <v>4.5509660861483683E-2</v>
      </c>
      <c r="N5678" s="180">
        <v>7.8608979999999997</v>
      </c>
      <c r="O5678" s="180">
        <v>0.81545390870101742</v>
      </c>
      <c r="P5678" s="180">
        <v>2356000</v>
      </c>
      <c r="Q5678" s="180">
        <v>2722000</v>
      </c>
      <c r="R5678" s="180">
        <v>0.87</v>
      </c>
      <c r="S5678" s="180">
        <v>35.713000000000001</v>
      </c>
      <c r="T5678" s="180">
        <v>9.4730000000000008</v>
      </c>
      <c r="U5678" s="180">
        <v>20.717199999999998</v>
      </c>
      <c r="V5678" s="180">
        <f t="shared" si="575"/>
        <v>2.4614538605472909</v>
      </c>
      <c r="AC5678" s="180">
        <v>8.23</v>
      </c>
      <c r="AD5678" s="180">
        <v>7.88</v>
      </c>
      <c r="AH5678" s="85">
        <f>IF(AND(M5678&lt;Variables!$G$6,M5678&gt;Variables!$G$5),0,1)</f>
        <v>1</v>
      </c>
      <c r="AI5678" s="85">
        <f t="shared" si="574"/>
        <v>0</v>
      </c>
      <c r="AJ5678" s="85">
        <f>IF(I5678&gt;Variables!$G$7,0,1)</f>
        <v>1</v>
      </c>
      <c r="AK5678" s="85">
        <f>IF(F5678&gt;Variables!$G$8,0,1)</f>
        <v>0</v>
      </c>
      <c r="AL5678" s="85">
        <f>IF(G5678&gt;Variables!$G$9,0,1)</f>
        <v>1</v>
      </c>
      <c r="AM5678" s="85">
        <f>IF(AND(K5678&gt;Variables!$G$10,K5678&lt;Variables!$G$11),0,1)</f>
        <v>0</v>
      </c>
      <c r="AN5678" s="103">
        <f>IF(H5678&lt;Variables!$G$13,1,0)</f>
        <v>1</v>
      </c>
      <c r="AO5678" s="101">
        <f>IF(R5678&lt;Variables!$G$12,0,1)</f>
        <v>0</v>
      </c>
      <c r="AP5678" s="86">
        <f t="shared" si="572"/>
        <v>0</v>
      </c>
      <c r="AR5678" s="180">
        <v>1</v>
      </c>
      <c r="AS5678" s="180">
        <v>0</v>
      </c>
      <c r="AT5678" s="180">
        <v>0</v>
      </c>
      <c r="AU5678" s="180">
        <v>0</v>
      </c>
      <c r="BA5678" s="180">
        <v>0.92</v>
      </c>
    </row>
    <row r="5679" spans="3:53" ht="15" x14ac:dyDescent="0.25">
      <c r="C5679" s="180" t="s">
        <v>965</v>
      </c>
      <c r="D5679" s="180" t="s">
        <v>921</v>
      </c>
      <c r="E5679" s="180">
        <v>26.07</v>
      </c>
      <c r="F5679" s="180">
        <v>8.26</v>
      </c>
      <c r="G5679" s="180">
        <v>6.28</v>
      </c>
      <c r="H5679" s="180">
        <v>364</v>
      </c>
      <c r="I5679" s="180">
        <v>16.196999999999999</v>
      </c>
      <c r="J5679" s="180" t="s">
        <v>76</v>
      </c>
      <c r="K5679" s="180">
        <v>71.12</v>
      </c>
      <c r="L5679" s="180">
        <v>25.8004</v>
      </c>
      <c r="M5679" s="180">
        <v>1.083704128618169</v>
      </c>
      <c r="N5679" s="180">
        <v>25.383095000000001</v>
      </c>
      <c r="O5679" s="180">
        <v>2.7455477750053481</v>
      </c>
      <c r="P5679" s="180">
        <v>210221</v>
      </c>
      <c r="Q5679" s="180">
        <v>750578</v>
      </c>
      <c r="R5679" s="180">
        <v>0.28000000000000003</v>
      </c>
      <c r="S5679" s="180">
        <v>35.713000000000001</v>
      </c>
      <c r="T5679" s="180">
        <v>9.4730000000000008</v>
      </c>
      <c r="U5679" s="180">
        <v>20.717199999999998</v>
      </c>
      <c r="V5679" s="180">
        <f t="shared" si="575"/>
        <v>2.4915268361606793</v>
      </c>
      <c r="AC5679" s="180">
        <v>27.515000000000001</v>
      </c>
      <c r="AD5679" s="180">
        <v>25.91</v>
      </c>
      <c r="AH5679" s="85">
        <f>IF(AND(M5679&lt;Variables!$G$6,M5679&gt;Variables!$G$5),0,1)</f>
        <v>1</v>
      </c>
      <c r="AI5679" s="85">
        <f t="shared" si="574"/>
        <v>0</v>
      </c>
      <c r="AJ5679" s="85">
        <f>IF(I5679&gt;Variables!$G$7,0,1)</f>
        <v>0</v>
      </c>
      <c r="AK5679" s="85">
        <f>IF(F5679&gt;Variables!$G$8,0,1)</f>
        <v>1</v>
      </c>
      <c r="AL5679" s="85">
        <f>IF(G5679&gt;Variables!$G$9,0,1)</f>
        <v>1</v>
      </c>
      <c r="AM5679" s="85">
        <f>IF(AND(K5679&gt;Variables!$G$10,K5679&lt;Variables!$G$11),0,1)</f>
        <v>0</v>
      </c>
      <c r="AN5679" s="103">
        <f>IF(H5679&lt;Variables!$G$13,1,0)</f>
        <v>1</v>
      </c>
      <c r="AO5679" s="101">
        <f>IF(R5679&lt;Variables!$G$12,0,1)</f>
        <v>0</v>
      </c>
      <c r="AP5679" s="86">
        <f t="shared" ref="AP5679:AP5742" si="576">IF(J5679="Pass", 0,1)</f>
        <v>0</v>
      </c>
      <c r="AR5679" s="180">
        <v>1</v>
      </c>
      <c r="AS5679" s="180">
        <v>0</v>
      </c>
      <c r="AT5679" s="180">
        <v>0</v>
      </c>
      <c r="AU5679" s="180">
        <v>0</v>
      </c>
      <c r="BA5679" s="180">
        <v>2</v>
      </c>
    </row>
    <row r="5680" spans="3:53" ht="15" x14ac:dyDescent="0.25">
      <c r="C5680" s="180" t="s">
        <v>965</v>
      </c>
      <c r="D5680" s="180" t="s">
        <v>926</v>
      </c>
      <c r="E5680" s="180">
        <v>21.4</v>
      </c>
      <c r="F5680" s="180">
        <v>9.36</v>
      </c>
      <c r="G5680" s="180">
        <v>-2.82</v>
      </c>
      <c r="H5680" s="180">
        <v>3200</v>
      </c>
      <c r="I5680" s="180">
        <v>-42.064999999999998</v>
      </c>
      <c r="J5680" s="180" t="s">
        <v>78</v>
      </c>
      <c r="K5680" s="180">
        <v>72.84</v>
      </c>
      <c r="L5680" s="180">
        <v>21.282579999999999</v>
      </c>
      <c r="M5680" s="180">
        <v>0.55171882356369739</v>
      </c>
      <c r="N5680" s="180">
        <v>21.109279999999998</v>
      </c>
      <c r="O5680" s="180">
        <v>1.3772141920520109</v>
      </c>
      <c r="P5680" s="180">
        <v>3092000</v>
      </c>
      <c r="Q5680" s="180">
        <v>1541000</v>
      </c>
      <c r="R5680" s="180">
        <v>2.0099999999999998</v>
      </c>
      <c r="S5680" s="180">
        <v>35.713000000000001</v>
      </c>
      <c r="T5680" s="180">
        <v>9.4730000000000008</v>
      </c>
      <c r="U5680" s="180">
        <v>20.717199999999998</v>
      </c>
      <c r="V5680" s="180">
        <f t="shared" si="575"/>
        <v>2.5528852776849411</v>
      </c>
      <c r="AC5680" s="180">
        <v>21.84</v>
      </c>
      <c r="AD5680" s="180">
        <v>21.24</v>
      </c>
      <c r="AH5680" s="85">
        <f>IF(AND(M5680&lt;Variables!$G$6,M5680&gt;Variables!$G$5),0,1)</f>
        <v>1</v>
      </c>
      <c r="AI5680" s="85">
        <f t="shared" si="574"/>
        <v>0</v>
      </c>
      <c r="AJ5680" s="85">
        <f>IF(I5680&gt;Variables!$G$7,0,1)</f>
        <v>1</v>
      </c>
      <c r="AK5680" s="85">
        <f>IF(F5680&gt;Variables!$G$8,0,1)</f>
        <v>0</v>
      </c>
      <c r="AL5680" s="85">
        <f>IF(G5680&gt;Variables!$G$9,0,1)</f>
        <v>1</v>
      </c>
      <c r="AM5680" s="85">
        <f>IF(AND(K5680&gt;Variables!$G$10,K5680&lt;Variables!$G$11),0,1)</f>
        <v>0</v>
      </c>
      <c r="AN5680" s="103">
        <f>IF(H5680&lt;Variables!$G$13,1,0)</f>
        <v>0</v>
      </c>
      <c r="AO5680" s="101">
        <f>IF(R5680&lt;Variables!$G$12,0,1)</f>
        <v>1</v>
      </c>
      <c r="AP5680" s="86">
        <f t="shared" si="576"/>
        <v>1</v>
      </c>
      <c r="AR5680" s="180">
        <v>0</v>
      </c>
      <c r="AS5680" s="180">
        <v>0</v>
      </c>
      <c r="AT5680" s="180">
        <v>0</v>
      </c>
      <c r="AU5680" s="180">
        <v>1</v>
      </c>
      <c r="BA5680" s="180">
        <v>-0.09</v>
      </c>
    </row>
    <row r="5681" spans="3:53" ht="15" x14ac:dyDescent="0.25">
      <c r="C5681" s="180" t="s">
        <v>965</v>
      </c>
      <c r="D5681" s="180" t="s">
        <v>754</v>
      </c>
      <c r="E5681" s="180">
        <v>21.45</v>
      </c>
      <c r="F5681" s="180">
        <v>7.94</v>
      </c>
      <c r="G5681" s="180">
        <v>8.06</v>
      </c>
      <c r="H5681" s="180">
        <v>2750</v>
      </c>
      <c r="I5681" s="180">
        <v>6427.3760000000002</v>
      </c>
      <c r="J5681" s="180" t="s">
        <v>78</v>
      </c>
      <c r="K5681" s="180">
        <v>47.77</v>
      </c>
      <c r="L5681" s="180">
        <v>21.56091111111111</v>
      </c>
      <c r="M5681" s="180">
        <v>-0.51719108963650262</v>
      </c>
      <c r="N5681" s="180">
        <v>21.458553658536591</v>
      </c>
      <c r="O5681" s="180">
        <v>-4.2657388201674418E-2</v>
      </c>
      <c r="P5681" s="180">
        <v>138117</v>
      </c>
      <c r="Q5681" s="180">
        <v>824054</v>
      </c>
      <c r="R5681" s="180">
        <v>0.17</v>
      </c>
      <c r="S5681" s="180">
        <v>35.713000000000001</v>
      </c>
      <c r="T5681" s="180">
        <v>9.4730000000000008</v>
      </c>
      <c r="U5681" s="180">
        <v>20.717199999999998</v>
      </c>
      <c r="V5681" s="180">
        <f t="shared" si="575"/>
        <v>2.354013333587428</v>
      </c>
      <c r="AC5681" s="180">
        <v>21.5</v>
      </c>
      <c r="AD5681" s="180">
        <v>20.55</v>
      </c>
      <c r="AH5681" s="85">
        <f>IF(AND(M5681&lt;Variables!$G$6,M5681&gt;Variables!$G$5),0,1)</f>
        <v>1</v>
      </c>
      <c r="AI5681" s="85">
        <f t="shared" si="574"/>
        <v>0</v>
      </c>
      <c r="AJ5681" s="85">
        <f>IF(I5681&gt;Variables!$G$7,0,1)</f>
        <v>0</v>
      </c>
      <c r="AK5681" s="85">
        <f>IF(F5681&gt;Variables!$G$8,0,1)</f>
        <v>1</v>
      </c>
      <c r="AL5681" s="85">
        <f>IF(G5681&gt;Variables!$G$9,0,1)</f>
        <v>1</v>
      </c>
      <c r="AM5681" s="85">
        <f>IF(AND(K5681&gt;Variables!$G$10,K5681&lt;Variables!$G$11),0,1)</f>
        <v>1</v>
      </c>
      <c r="AN5681" s="103">
        <f>IF(H5681&lt;Variables!$G$13,1,0)</f>
        <v>0</v>
      </c>
      <c r="AO5681" s="101">
        <f>IF(R5681&lt;Variables!$G$12,0,1)</f>
        <v>0</v>
      </c>
      <c r="AP5681" s="86">
        <f t="shared" si="576"/>
        <v>1</v>
      </c>
      <c r="AR5681" s="180">
        <v>0</v>
      </c>
      <c r="AS5681" s="180">
        <v>0</v>
      </c>
      <c r="AT5681" s="180">
        <v>0</v>
      </c>
      <c r="AU5681" s="180">
        <v>1</v>
      </c>
      <c r="BA5681" s="180">
        <v>-1.17</v>
      </c>
    </row>
    <row r="5682" spans="3:53" ht="15" x14ac:dyDescent="0.25">
      <c r="C5682" s="180" t="s">
        <v>965</v>
      </c>
      <c r="D5682" s="180" t="s">
        <v>958</v>
      </c>
      <c r="E5682" s="180">
        <v>15.95</v>
      </c>
      <c r="F5682" s="180">
        <v>7.98</v>
      </c>
      <c r="G5682" s="180">
        <v>6.68</v>
      </c>
      <c r="H5682" s="180">
        <v>3530</v>
      </c>
      <c r="I5682" s="180">
        <v>-77.489000000000004</v>
      </c>
      <c r="J5682" s="180" t="s">
        <v>78</v>
      </c>
      <c r="K5682" s="180">
        <v>60.48</v>
      </c>
      <c r="L5682" s="180">
        <v>15.945465</v>
      </c>
      <c r="M5682" s="180">
        <v>1.8406487361772129E-2</v>
      </c>
      <c r="N5682" s="180">
        <v>15.778015999999999</v>
      </c>
      <c r="O5682" s="180">
        <v>1.079882286847716</v>
      </c>
      <c r="P5682" s="180">
        <v>3917000</v>
      </c>
      <c r="Q5682" s="180">
        <v>2937000</v>
      </c>
      <c r="R5682" s="180">
        <v>1.33</v>
      </c>
      <c r="S5682" s="180">
        <v>35.713000000000001</v>
      </c>
      <c r="T5682" s="180">
        <v>9.4730000000000008</v>
      </c>
      <c r="U5682" s="180">
        <v>20.717199999999998</v>
      </c>
      <c r="V5682" s="180">
        <f t="shared" si="575"/>
        <v>2.4745371361645456</v>
      </c>
      <c r="AC5682" s="180">
        <v>16.405000000000001</v>
      </c>
      <c r="AD5682" s="180">
        <v>15.9</v>
      </c>
      <c r="AH5682" s="85">
        <f>IF(AND(M5682&lt;Variables!$G$6,M5682&gt;Variables!$G$5),0,1)</f>
        <v>1</v>
      </c>
      <c r="AI5682" s="85">
        <f t="shared" si="574"/>
        <v>0</v>
      </c>
      <c r="AJ5682" s="85">
        <f>IF(I5682&gt;Variables!$G$7,0,1)</f>
        <v>1</v>
      </c>
      <c r="AK5682" s="85">
        <f>IF(F5682&gt;Variables!$G$8,0,1)</f>
        <v>1</v>
      </c>
      <c r="AL5682" s="85">
        <f>IF(G5682&gt;Variables!$G$9,0,1)</f>
        <v>1</v>
      </c>
      <c r="AM5682" s="85">
        <f>IF(AND(K5682&gt;Variables!$G$10,K5682&lt;Variables!$G$11),0,1)</f>
        <v>0</v>
      </c>
      <c r="AN5682" s="103">
        <f>IF(H5682&lt;Variables!$G$13,1,0)</f>
        <v>0</v>
      </c>
      <c r="AO5682" s="101">
        <f>IF(R5682&lt;Variables!$G$12,0,1)</f>
        <v>0</v>
      </c>
      <c r="AP5682" s="86">
        <f t="shared" si="576"/>
        <v>1</v>
      </c>
      <c r="AR5682" s="180">
        <v>1</v>
      </c>
      <c r="AS5682" s="180">
        <v>0</v>
      </c>
      <c r="AT5682" s="180">
        <v>0</v>
      </c>
      <c r="AU5682" s="180">
        <v>0</v>
      </c>
      <c r="BA5682" s="180">
        <v>0.86</v>
      </c>
    </row>
    <row r="5683" spans="3:53" ht="15" x14ac:dyDescent="0.25">
      <c r="C5683" s="180" t="s">
        <v>965</v>
      </c>
      <c r="D5683" s="180" t="s">
        <v>959</v>
      </c>
      <c r="E5683" s="180">
        <v>16.239999999999998</v>
      </c>
      <c r="F5683" s="180">
        <v>46.78</v>
      </c>
      <c r="G5683" s="180">
        <v>-0.74</v>
      </c>
      <c r="H5683" s="180">
        <v>-99999</v>
      </c>
      <c r="I5683" s="180">
        <v>-99999</v>
      </c>
      <c r="J5683" s="180" t="s">
        <v>78</v>
      </c>
      <c r="K5683" s="180">
        <v>-99999</v>
      </c>
      <c r="L5683" s="180">
        <v>16.387805</v>
      </c>
      <c r="M5683" s="180">
        <v>-2.3054033166735581</v>
      </c>
      <c r="N5683" s="180">
        <v>16.5381</v>
      </c>
      <c r="O5683" s="180">
        <v>-3.1932325962474439</v>
      </c>
      <c r="P5683" s="180">
        <v>955520</v>
      </c>
      <c r="Q5683" s="180"/>
      <c r="R5683" s="180"/>
      <c r="S5683" s="180">
        <v>35.713000000000001</v>
      </c>
      <c r="T5683" s="180">
        <v>9.4730000000000008</v>
      </c>
      <c r="U5683" s="180">
        <v>20.717199999999998</v>
      </c>
      <c r="V5683" s="180"/>
      <c r="AC5683" s="180">
        <v>19.649899999999999</v>
      </c>
      <c r="AD5683" s="180">
        <v>15.5</v>
      </c>
      <c r="AH5683" s="85">
        <f>IF(AND(M5683&lt;Variables!$G$6,M5683&gt;Variables!$G$5),0,1)</f>
        <v>0</v>
      </c>
      <c r="AI5683" s="85">
        <f t="shared" si="574"/>
        <v>1</v>
      </c>
      <c r="AJ5683" s="85">
        <f>IF(I5683&gt;Variables!$G$7,0,1)</f>
        <v>1</v>
      </c>
      <c r="AK5683" s="85">
        <f>IF(F5683&gt;Variables!$G$8,0,1)</f>
        <v>0</v>
      </c>
      <c r="AL5683" s="85">
        <f>IF(G5683&gt;Variables!$G$9,0,1)</f>
        <v>1</v>
      </c>
      <c r="AM5683" s="85">
        <f>IF(AND(K5683&gt;Variables!$G$10,K5683&lt;Variables!$G$11),0,1)</f>
        <v>1</v>
      </c>
      <c r="AN5683" s="103">
        <f>IF(H5683&lt;Variables!$G$13,1,0)</f>
        <v>1</v>
      </c>
      <c r="AO5683" s="101">
        <f>IF(R5683&lt;Variables!$G$12,0,1)</f>
        <v>0</v>
      </c>
      <c r="AP5683" s="86">
        <f t="shared" si="576"/>
        <v>1</v>
      </c>
      <c r="AR5683" s="180">
        <v>0</v>
      </c>
      <c r="AS5683" s="180">
        <v>0</v>
      </c>
      <c r="AT5683" s="180">
        <v>1</v>
      </c>
      <c r="AU5683" s="180">
        <v>0</v>
      </c>
      <c r="BA5683" s="180">
        <v>-2.25</v>
      </c>
    </row>
    <row r="5684" spans="3:53" ht="15" x14ac:dyDescent="0.25">
      <c r="C5684" s="180" t="s">
        <v>966</v>
      </c>
      <c r="D5684" s="180" t="s">
        <v>959</v>
      </c>
      <c r="E5684" s="180">
        <v>15.55</v>
      </c>
      <c r="F5684" s="180">
        <v>41.04</v>
      </c>
      <c r="G5684" s="180">
        <v>-2.36</v>
      </c>
      <c r="H5684" s="180">
        <v>-99999</v>
      </c>
      <c r="I5684" s="180">
        <v>-99999</v>
      </c>
      <c r="J5684" s="180" t="s">
        <v>78</v>
      </c>
      <c r="K5684" s="180">
        <v>-99999</v>
      </c>
      <c r="L5684" s="180">
        <v>16.199505263157899</v>
      </c>
      <c r="M5684" s="180">
        <v>-2.7748085873967621</v>
      </c>
      <c r="N5684" s="180">
        <v>16.462203225806451</v>
      </c>
      <c r="O5684" s="180">
        <v>-4.3262934859775548</v>
      </c>
      <c r="P5684" s="180">
        <v>1040000</v>
      </c>
      <c r="Q5684" s="180"/>
      <c r="R5684" s="180"/>
      <c r="S5684" s="180">
        <v>36.720999999999997</v>
      </c>
      <c r="T5684" s="180">
        <v>9.9269999999999996</v>
      </c>
      <c r="U5684" s="180">
        <v>21.4544</v>
      </c>
      <c r="V5684" s="180"/>
      <c r="AC5684" s="180">
        <v>19.649899999999999</v>
      </c>
      <c r="AD5684" s="180">
        <v>15.5</v>
      </c>
      <c r="AH5684" s="85">
        <f>IF(AND(M5684&lt;Variables!$G$6,M5684&gt;Variables!$G$5),0,1)</f>
        <v>0</v>
      </c>
      <c r="AI5684" s="85">
        <f t="shared" si="574"/>
        <v>1</v>
      </c>
      <c r="AJ5684" s="85">
        <f>IF(I5684&gt;Variables!$G$7,0,1)</f>
        <v>1</v>
      </c>
      <c r="AK5684" s="85">
        <f>IF(F5684&gt;Variables!$G$8,0,1)</f>
        <v>0</v>
      </c>
      <c r="AL5684" s="85">
        <f>IF(G5684&gt;Variables!$G$9,0,1)</f>
        <v>1</v>
      </c>
      <c r="AM5684" s="85">
        <f>IF(AND(K5684&gt;Variables!$G$10,K5684&lt;Variables!$G$11),0,1)</f>
        <v>1</v>
      </c>
      <c r="AN5684" s="103">
        <f>IF(H5684&lt;Variables!$G$13,1,0)</f>
        <v>1</v>
      </c>
      <c r="AO5684" s="101">
        <f>IF(R5684&lt;Variables!$G$12,0,1)</f>
        <v>0</v>
      </c>
      <c r="AP5684" s="86">
        <f t="shared" si="576"/>
        <v>1</v>
      </c>
      <c r="AR5684" s="180">
        <v>1</v>
      </c>
      <c r="AS5684" s="180">
        <v>0</v>
      </c>
      <c r="AT5684" s="180">
        <v>0</v>
      </c>
      <c r="AU5684" s="180">
        <v>0</v>
      </c>
      <c r="BA5684" s="180">
        <v>2</v>
      </c>
    </row>
    <row r="5685" spans="3:53" ht="15" x14ac:dyDescent="0.25">
      <c r="C5685" s="180" t="s">
        <v>966</v>
      </c>
      <c r="D5685" s="180" t="s">
        <v>933</v>
      </c>
      <c r="E5685" s="180">
        <v>36.42</v>
      </c>
      <c r="F5685" s="180">
        <v>10.42</v>
      </c>
      <c r="G5685" s="180">
        <v>8.76</v>
      </c>
      <c r="H5685" s="180">
        <v>5580</v>
      </c>
      <c r="I5685" s="180">
        <v>-48.819000000000003</v>
      </c>
      <c r="J5685" s="180" t="s">
        <v>78</v>
      </c>
      <c r="K5685" s="180">
        <v>48</v>
      </c>
      <c r="L5685" s="180">
        <v>36.45752499999999</v>
      </c>
      <c r="M5685" s="180">
        <v>-0.21264471463706661</v>
      </c>
      <c r="N5685" s="180">
        <v>36.309435999999998</v>
      </c>
      <c r="O5685" s="180">
        <v>0.19434066670714609</v>
      </c>
      <c r="P5685" s="180">
        <v>5536000</v>
      </c>
      <c r="Q5685" s="180">
        <v>5093000</v>
      </c>
      <c r="R5685" s="180">
        <v>1.0900000000000001</v>
      </c>
      <c r="S5685" s="180">
        <v>36.720999999999997</v>
      </c>
      <c r="T5685" s="180">
        <v>9.9269999999999996</v>
      </c>
      <c r="U5685" s="180">
        <v>21.4544</v>
      </c>
      <c r="V5685" s="180">
        <f t="shared" ref="V5685:V5711" si="577">1.849 + (0.01036 * K5685) + (0.1184 * M5685) - (0.002888 * K5685 * M5685)</f>
        <v>2.3505805267088205</v>
      </c>
      <c r="AC5685" s="180">
        <v>36.65</v>
      </c>
      <c r="AD5685" s="180">
        <v>34.83</v>
      </c>
      <c r="AH5685" s="85">
        <f>IF(AND(M5685&lt;Variables!$G$6,M5685&gt;Variables!$G$5),0,1)</f>
        <v>1</v>
      </c>
      <c r="AI5685" s="85">
        <f t="shared" si="574"/>
        <v>0</v>
      </c>
      <c r="AJ5685" s="85">
        <f>IF(I5685&gt;Variables!$G$7,0,1)</f>
        <v>1</v>
      </c>
      <c r="AK5685" s="85">
        <f>IF(F5685&gt;Variables!$G$8,0,1)</f>
        <v>0</v>
      </c>
      <c r="AL5685" s="85">
        <f>IF(G5685&gt;Variables!$G$9,0,1)</f>
        <v>1</v>
      </c>
      <c r="AM5685" s="85">
        <f>IF(AND(K5685&gt;Variables!$G$10,K5685&lt;Variables!$G$11),0,1)</f>
        <v>1</v>
      </c>
      <c r="AN5685" s="103">
        <f>IF(H5685&lt;Variables!$G$13,1,0)</f>
        <v>0</v>
      </c>
      <c r="AO5685" s="101">
        <f>IF(R5685&lt;Variables!$G$12,0,1)</f>
        <v>0</v>
      </c>
      <c r="AP5685" s="86">
        <f t="shared" si="576"/>
        <v>1</v>
      </c>
      <c r="AR5685" s="180">
        <v>0</v>
      </c>
      <c r="AS5685" s="180">
        <v>0</v>
      </c>
      <c r="AT5685" s="180">
        <v>1</v>
      </c>
      <c r="AU5685" s="180">
        <v>0</v>
      </c>
      <c r="BA5685" s="180">
        <v>-0.85</v>
      </c>
    </row>
    <row r="5686" spans="3:53" ht="15" x14ac:dyDescent="0.25">
      <c r="C5686" s="180" t="s">
        <v>966</v>
      </c>
      <c r="D5686" s="180" t="s">
        <v>922</v>
      </c>
      <c r="E5686" s="180">
        <v>26.45</v>
      </c>
      <c r="F5686" s="180">
        <v>14.91</v>
      </c>
      <c r="G5686" s="180">
        <v>-3.49</v>
      </c>
      <c r="H5686" s="180">
        <v>5110</v>
      </c>
      <c r="I5686" s="180">
        <v>76.974999999999994</v>
      </c>
      <c r="J5686" s="180" t="s">
        <v>76</v>
      </c>
      <c r="K5686" s="180">
        <v>31.41</v>
      </c>
      <c r="L5686" s="180">
        <v>26.907084999999999</v>
      </c>
      <c r="M5686" s="180">
        <v>-1.9217429164103119</v>
      </c>
      <c r="N5686" s="180">
        <v>26.91251999999999</v>
      </c>
      <c r="O5686" s="180">
        <v>-1.941549880873263</v>
      </c>
      <c r="P5686" s="180">
        <v>40860000</v>
      </c>
      <c r="Q5686" s="180">
        <v>3011000</v>
      </c>
      <c r="R5686" s="180">
        <v>13.57</v>
      </c>
      <c r="S5686" s="180">
        <v>36.720999999999997</v>
      </c>
      <c r="T5686" s="180">
        <v>9.9269999999999996</v>
      </c>
      <c r="U5686" s="180">
        <v>21.4544</v>
      </c>
      <c r="V5686" s="180">
        <f t="shared" si="577"/>
        <v>2.1211985358698646</v>
      </c>
      <c r="AC5686" s="180">
        <v>29.46</v>
      </c>
      <c r="AD5686" s="180">
        <v>26.36</v>
      </c>
      <c r="AH5686" s="85">
        <f>IF(AND(M5686&lt;Variables!$G$6,M5686&gt;Variables!$G$5),0,1)</f>
        <v>1</v>
      </c>
      <c r="AI5686" s="85">
        <f t="shared" si="574"/>
        <v>1</v>
      </c>
      <c r="AJ5686" s="85">
        <f>IF(I5686&gt;Variables!$G$7,0,1)</f>
        <v>0</v>
      </c>
      <c r="AK5686" s="85">
        <f>IF(F5686&gt;Variables!$G$8,0,1)</f>
        <v>0</v>
      </c>
      <c r="AL5686" s="85">
        <f>IF(G5686&gt;Variables!$G$9,0,1)</f>
        <v>1</v>
      </c>
      <c r="AM5686" s="85">
        <f>IF(AND(K5686&gt;Variables!$G$10,K5686&lt;Variables!$G$11),0,1)</f>
        <v>1</v>
      </c>
      <c r="AN5686" s="103">
        <f>IF(H5686&lt;Variables!$G$13,1,0)</f>
        <v>0</v>
      </c>
      <c r="AO5686" s="101">
        <f>IF(R5686&lt;Variables!$G$12,0,1)</f>
        <v>1</v>
      </c>
      <c r="AP5686" s="86">
        <f t="shared" si="576"/>
        <v>0</v>
      </c>
      <c r="AR5686" s="180">
        <v>1</v>
      </c>
      <c r="AS5686" s="180">
        <v>0</v>
      </c>
      <c r="AT5686" s="180">
        <v>0</v>
      </c>
      <c r="AU5686" s="180">
        <v>0</v>
      </c>
      <c r="BA5686" s="180">
        <v>2</v>
      </c>
    </row>
    <row r="5687" spans="3:53" ht="15" x14ac:dyDescent="0.25">
      <c r="C5687" s="180" t="s">
        <v>966</v>
      </c>
      <c r="D5687" s="180" t="s">
        <v>226</v>
      </c>
      <c r="E5687" s="180">
        <v>4.4800000000000004</v>
      </c>
      <c r="F5687" s="180">
        <v>22.44</v>
      </c>
      <c r="G5687" s="180">
        <v>27.27</v>
      </c>
      <c r="H5687" s="180">
        <v>76.45</v>
      </c>
      <c r="I5687" s="180">
        <v>603.23900000000003</v>
      </c>
      <c r="J5687" s="180" t="s">
        <v>76</v>
      </c>
      <c r="K5687" s="180">
        <v>56.04</v>
      </c>
      <c r="L5687" s="180">
        <v>4.4371999999999989</v>
      </c>
      <c r="M5687" s="180">
        <v>0.96457225277205261</v>
      </c>
      <c r="N5687" s="180">
        <v>4.350822</v>
      </c>
      <c r="O5687" s="180">
        <v>2.9690481476833681</v>
      </c>
      <c r="P5687" s="180">
        <v>16140000</v>
      </c>
      <c r="Q5687" s="180">
        <v>34730000</v>
      </c>
      <c r="R5687" s="180">
        <v>0.46</v>
      </c>
      <c r="S5687" s="180">
        <v>36.720999999999997</v>
      </c>
      <c r="T5687" s="180">
        <v>9.9269999999999996</v>
      </c>
      <c r="U5687" s="180">
        <v>21.4544</v>
      </c>
      <c r="V5687" s="180">
        <f t="shared" si="577"/>
        <v>2.3876699860452519</v>
      </c>
      <c r="AC5687" s="180">
        <v>4.51</v>
      </c>
      <c r="AD5687" s="180">
        <v>3.95</v>
      </c>
      <c r="AH5687" s="85">
        <f>IF(AND(M5687&lt;Variables!$G$6,M5687&gt;Variables!$G$5),0,1)</f>
        <v>1</v>
      </c>
      <c r="AI5687" s="85">
        <f t="shared" si="574"/>
        <v>0</v>
      </c>
      <c r="AJ5687" s="85">
        <f>IF(I5687&gt;Variables!$G$7,0,1)</f>
        <v>0</v>
      </c>
      <c r="AK5687" s="85">
        <f>IF(F5687&gt;Variables!$G$8,0,1)</f>
        <v>0</v>
      </c>
      <c r="AL5687" s="85">
        <f>IF(G5687&gt;Variables!$G$9,0,1)</f>
        <v>0</v>
      </c>
      <c r="AM5687" s="85">
        <f>IF(AND(K5687&gt;Variables!$G$10,K5687&lt;Variables!$G$11),0,1)</f>
        <v>0</v>
      </c>
      <c r="AN5687" s="103">
        <f>IF(H5687&lt;Variables!$G$13,1,0)</f>
        <v>1</v>
      </c>
      <c r="AO5687" s="101">
        <f>IF(R5687&lt;Variables!$G$12,0,1)</f>
        <v>0</v>
      </c>
      <c r="AP5687" s="86">
        <f t="shared" si="576"/>
        <v>0</v>
      </c>
      <c r="AR5687" s="180">
        <v>0</v>
      </c>
      <c r="AS5687" s="180">
        <v>0</v>
      </c>
      <c r="AT5687" s="180">
        <v>1</v>
      </c>
      <c r="AU5687" s="180">
        <v>0</v>
      </c>
      <c r="BA5687" s="180">
        <v>-2.25</v>
      </c>
    </row>
    <row r="5688" spans="3:53" ht="15" x14ac:dyDescent="0.25">
      <c r="C5688" s="180" t="s">
        <v>966</v>
      </c>
      <c r="D5688" s="180" t="s">
        <v>614</v>
      </c>
      <c r="E5688" s="180">
        <v>10.58</v>
      </c>
      <c r="F5688" s="180">
        <v>7.96</v>
      </c>
      <c r="G5688" s="180">
        <v>4.96</v>
      </c>
      <c r="H5688" s="180">
        <v>2500</v>
      </c>
      <c r="I5688" s="180">
        <v>-50.616999999999997</v>
      </c>
      <c r="J5688" s="180" t="s">
        <v>78</v>
      </c>
      <c r="K5688" s="180">
        <v>61.12</v>
      </c>
      <c r="L5688" s="180">
        <v>10.49986</v>
      </c>
      <c r="M5688" s="180">
        <v>0.7632482718817043</v>
      </c>
      <c r="N5688" s="180">
        <v>10.495906</v>
      </c>
      <c r="O5688" s="180">
        <v>0.8012076327665143</v>
      </c>
      <c r="P5688" s="180">
        <v>4781000</v>
      </c>
      <c r="Q5688" s="180">
        <v>3620000</v>
      </c>
      <c r="R5688" s="180">
        <v>1.32</v>
      </c>
      <c r="S5688" s="180">
        <v>36.720999999999997</v>
      </c>
      <c r="T5688" s="180">
        <v>9.9269999999999996</v>
      </c>
      <c r="U5688" s="180">
        <v>21.4544</v>
      </c>
      <c r="V5688" s="180">
        <f t="shared" si="577"/>
        <v>2.4378473625088342</v>
      </c>
      <c r="AC5688" s="180">
        <v>11.42</v>
      </c>
      <c r="AD5688" s="180">
        <v>10.34</v>
      </c>
      <c r="AH5688" s="85">
        <f>IF(AND(M5688&lt;Variables!$G$6,M5688&gt;Variables!$G$5),0,1)</f>
        <v>1</v>
      </c>
      <c r="AI5688" s="85">
        <f t="shared" si="574"/>
        <v>0</v>
      </c>
      <c r="AJ5688" s="85">
        <f>IF(I5688&gt;Variables!$G$7,0,1)</f>
        <v>1</v>
      </c>
      <c r="AK5688" s="85">
        <f>IF(F5688&gt;Variables!$G$8,0,1)</f>
        <v>1</v>
      </c>
      <c r="AL5688" s="85">
        <f>IF(G5688&gt;Variables!$G$9,0,1)</f>
        <v>1</v>
      </c>
      <c r="AM5688" s="85">
        <f>IF(AND(K5688&gt;Variables!$G$10,K5688&lt;Variables!$G$11),0,1)</f>
        <v>0</v>
      </c>
      <c r="AN5688" s="103">
        <f>IF(H5688&lt;Variables!$G$13,1,0)</f>
        <v>0</v>
      </c>
      <c r="AO5688" s="101">
        <f>IF(R5688&lt;Variables!$G$12,0,1)</f>
        <v>0</v>
      </c>
      <c r="AP5688" s="86">
        <f t="shared" si="576"/>
        <v>1</v>
      </c>
      <c r="AR5688" s="180">
        <v>0</v>
      </c>
      <c r="AS5688" s="180">
        <v>1</v>
      </c>
      <c r="AT5688" s="180">
        <v>0</v>
      </c>
      <c r="AU5688" s="180">
        <v>0</v>
      </c>
      <c r="BA5688" s="180">
        <v>0.69</v>
      </c>
    </row>
    <row r="5689" spans="3:53" ht="15" x14ac:dyDescent="0.25">
      <c r="C5689" s="180" t="s">
        <v>966</v>
      </c>
      <c r="D5689" s="180" t="s">
        <v>958</v>
      </c>
      <c r="E5689" s="180">
        <v>15.97</v>
      </c>
      <c r="F5689" s="180">
        <v>7.98</v>
      </c>
      <c r="G5689" s="180">
        <v>6.82</v>
      </c>
      <c r="H5689" s="180">
        <v>3530</v>
      </c>
      <c r="I5689" s="180">
        <v>-77.462999999999994</v>
      </c>
      <c r="J5689" s="180" t="s">
        <v>78</v>
      </c>
      <c r="K5689" s="180">
        <v>61.53</v>
      </c>
      <c r="L5689" s="180">
        <v>15.939310000000001</v>
      </c>
      <c r="M5689" s="180">
        <v>0.19254283905639499</v>
      </c>
      <c r="N5689" s="180">
        <v>15.823548000000001</v>
      </c>
      <c r="O5689" s="180">
        <v>0.92553199825980892</v>
      </c>
      <c r="P5689" s="180">
        <v>3948000</v>
      </c>
      <c r="Q5689" s="180">
        <v>2937000</v>
      </c>
      <c r="R5689" s="180">
        <v>1.34</v>
      </c>
      <c r="S5689" s="180">
        <v>36.720999999999997</v>
      </c>
      <c r="T5689" s="180">
        <v>9.9269999999999996</v>
      </c>
      <c r="U5689" s="180">
        <v>21.4544</v>
      </c>
      <c r="V5689" s="180">
        <f t="shared" si="577"/>
        <v>2.475033271502217</v>
      </c>
      <c r="AC5689" s="180">
        <v>16.405000000000001</v>
      </c>
      <c r="AD5689" s="180">
        <v>15.9</v>
      </c>
      <c r="AH5689" s="85">
        <f>IF(AND(M5689&lt;Variables!$G$6,M5689&gt;Variables!$G$5),0,1)</f>
        <v>1</v>
      </c>
      <c r="AI5689" s="85">
        <f t="shared" si="574"/>
        <v>0</v>
      </c>
      <c r="AJ5689" s="85">
        <f>IF(I5689&gt;Variables!$G$7,0,1)</f>
        <v>1</v>
      </c>
      <c r="AK5689" s="85">
        <f>IF(F5689&gt;Variables!$G$8,0,1)</f>
        <v>1</v>
      </c>
      <c r="AL5689" s="85">
        <f>IF(G5689&gt;Variables!$G$9,0,1)</f>
        <v>1</v>
      </c>
      <c r="AM5689" s="85">
        <f>IF(AND(K5689&gt;Variables!$G$10,K5689&lt;Variables!$G$11),0,1)</f>
        <v>0</v>
      </c>
      <c r="AN5689" s="103">
        <f>IF(H5689&lt;Variables!$G$13,1,0)</f>
        <v>0</v>
      </c>
      <c r="AO5689" s="101">
        <f>IF(R5689&lt;Variables!$G$12,0,1)</f>
        <v>0</v>
      </c>
      <c r="AP5689" s="86">
        <f t="shared" si="576"/>
        <v>1</v>
      </c>
      <c r="AR5689" s="180">
        <v>1</v>
      </c>
      <c r="AS5689" s="180">
        <v>0</v>
      </c>
      <c r="AT5689" s="180">
        <v>0</v>
      </c>
      <c r="AU5689" s="180">
        <v>0</v>
      </c>
      <c r="BA5689" s="180">
        <v>0.93</v>
      </c>
    </row>
    <row r="5690" spans="3:53" ht="15" x14ac:dyDescent="0.25">
      <c r="C5690" s="180" t="s">
        <v>966</v>
      </c>
      <c r="D5690" s="180" t="s">
        <v>945</v>
      </c>
      <c r="E5690" s="180">
        <v>39.72</v>
      </c>
      <c r="F5690" s="180">
        <v>8.2899999999999991</v>
      </c>
      <c r="G5690" s="180">
        <v>7.11</v>
      </c>
      <c r="H5690" s="180">
        <v>5230</v>
      </c>
      <c r="I5690" s="180">
        <v>-61.774999999999999</v>
      </c>
      <c r="J5690" s="180" t="s">
        <v>78</v>
      </c>
      <c r="K5690" s="180">
        <v>60.09</v>
      </c>
      <c r="L5690" s="180">
        <v>39.557199999999987</v>
      </c>
      <c r="M5690" s="180">
        <v>0.2093171407480964</v>
      </c>
      <c r="N5690" s="180">
        <v>39.266112</v>
      </c>
      <c r="O5690" s="180">
        <v>0.95219002074868242</v>
      </c>
      <c r="P5690" s="180">
        <v>1421000</v>
      </c>
      <c r="Q5690" s="180">
        <v>1792000</v>
      </c>
      <c r="R5690" s="180">
        <v>0.79</v>
      </c>
      <c r="S5690" s="180">
        <v>36.720999999999997</v>
      </c>
      <c r="T5690" s="180">
        <v>9.9269999999999996</v>
      </c>
      <c r="U5690" s="180">
        <v>21.4544</v>
      </c>
      <c r="V5690" s="180">
        <f t="shared" si="577"/>
        <v>2.4599906696045215</v>
      </c>
      <c r="AC5690" s="180">
        <v>41.41</v>
      </c>
      <c r="AD5690" s="180">
        <v>39.49</v>
      </c>
      <c r="AH5690" s="85">
        <f>IF(AND(M5690&lt;Variables!$G$6,M5690&gt;Variables!$G$5),0,1)</f>
        <v>1</v>
      </c>
      <c r="AI5690" s="85">
        <f t="shared" si="574"/>
        <v>0</v>
      </c>
      <c r="AJ5690" s="85">
        <f>IF(I5690&gt;Variables!$G$7,0,1)</f>
        <v>1</v>
      </c>
      <c r="AK5690" s="85">
        <f>IF(F5690&gt;Variables!$G$8,0,1)</f>
        <v>1</v>
      </c>
      <c r="AL5690" s="85">
        <f>IF(G5690&gt;Variables!$G$9,0,1)</f>
        <v>1</v>
      </c>
      <c r="AM5690" s="85">
        <f>IF(AND(K5690&gt;Variables!$G$10,K5690&lt;Variables!$G$11),0,1)</f>
        <v>0</v>
      </c>
      <c r="AN5690" s="103">
        <f>IF(H5690&lt;Variables!$G$13,1,0)</f>
        <v>0</v>
      </c>
      <c r="AO5690" s="101">
        <f>IF(R5690&lt;Variables!$G$12,0,1)</f>
        <v>0</v>
      </c>
      <c r="AP5690" s="86">
        <f t="shared" si="576"/>
        <v>1</v>
      </c>
      <c r="AR5690" s="180">
        <v>1</v>
      </c>
      <c r="AS5690" s="180">
        <v>0</v>
      </c>
      <c r="AT5690" s="180">
        <v>0</v>
      </c>
      <c r="AU5690" s="180">
        <v>0</v>
      </c>
      <c r="BA5690" s="180">
        <v>2</v>
      </c>
    </row>
    <row r="5691" spans="3:53" ht="15" x14ac:dyDescent="0.25">
      <c r="C5691" s="180" t="s">
        <v>966</v>
      </c>
      <c r="D5691" s="180" t="s">
        <v>926</v>
      </c>
      <c r="E5691" s="180">
        <v>21.43</v>
      </c>
      <c r="F5691" s="180">
        <v>9.51</v>
      </c>
      <c r="G5691" s="180">
        <v>-2.77</v>
      </c>
      <c r="H5691" s="180">
        <v>3200</v>
      </c>
      <c r="I5691" s="180">
        <v>-42.06</v>
      </c>
      <c r="J5691" s="180" t="s">
        <v>78</v>
      </c>
      <c r="K5691" s="180">
        <v>72.73</v>
      </c>
      <c r="L5691" s="180">
        <v>21.33183</v>
      </c>
      <c r="M5691" s="180">
        <v>0.36644769811120992</v>
      </c>
      <c r="N5691" s="180">
        <v>21.15738</v>
      </c>
      <c r="O5691" s="180">
        <v>1.194004172539306</v>
      </c>
      <c r="P5691" s="180">
        <v>3123000</v>
      </c>
      <c r="Q5691" s="180">
        <v>1541000</v>
      </c>
      <c r="R5691" s="180">
        <v>2.0299999999999998</v>
      </c>
      <c r="S5691" s="180">
        <v>36.720999999999997</v>
      </c>
      <c r="T5691" s="180">
        <v>9.9269999999999996</v>
      </c>
      <c r="U5691" s="180">
        <v>21.4544</v>
      </c>
      <c r="V5691" s="180">
        <f t="shared" si="577"/>
        <v>2.5688999792068485</v>
      </c>
      <c r="AC5691" s="180">
        <v>21.84</v>
      </c>
      <c r="AD5691" s="180">
        <v>21.24</v>
      </c>
      <c r="AH5691" s="85">
        <f>IF(AND(M5691&lt;Variables!$G$6,M5691&gt;Variables!$G$5),0,1)</f>
        <v>1</v>
      </c>
      <c r="AI5691" s="85">
        <f t="shared" si="574"/>
        <v>0</v>
      </c>
      <c r="AJ5691" s="85">
        <f>IF(I5691&gt;Variables!$G$7,0,1)</f>
        <v>1</v>
      </c>
      <c r="AK5691" s="85">
        <f>IF(F5691&gt;Variables!$G$8,0,1)</f>
        <v>0</v>
      </c>
      <c r="AL5691" s="85">
        <f>IF(G5691&gt;Variables!$G$9,0,1)</f>
        <v>1</v>
      </c>
      <c r="AM5691" s="85">
        <f>IF(AND(K5691&gt;Variables!$G$10,K5691&lt;Variables!$G$11),0,1)</f>
        <v>0</v>
      </c>
      <c r="AN5691" s="103">
        <f>IF(H5691&lt;Variables!$G$13,1,0)</f>
        <v>0</v>
      </c>
      <c r="AO5691" s="101">
        <f>IF(R5691&lt;Variables!$G$12,0,1)</f>
        <v>1</v>
      </c>
      <c r="AP5691" s="86">
        <f t="shared" si="576"/>
        <v>1</v>
      </c>
      <c r="AR5691" s="180">
        <v>0</v>
      </c>
      <c r="AS5691" s="180">
        <v>0</v>
      </c>
      <c r="AT5691" s="180">
        <v>0</v>
      </c>
      <c r="AU5691" s="180">
        <v>1</v>
      </c>
      <c r="BA5691" s="180">
        <v>-0.47</v>
      </c>
    </row>
    <row r="5692" spans="3:53" ht="15" x14ac:dyDescent="0.25">
      <c r="C5692" s="180" t="s">
        <v>966</v>
      </c>
      <c r="D5692" s="180" t="s">
        <v>82</v>
      </c>
      <c r="E5692" s="180">
        <v>7.89</v>
      </c>
      <c r="F5692" s="180">
        <v>9.1999999999999993</v>
      </c>
      <c r="G5692" s="180">
        <v>8.68</v>
      </c>
      <c r="H5692" s="180">
        <v>2330</v>
      </c>
      <c r="I5692" s="180">
        <v>-83.93</v>
      </c>
      <c r="J5692" s="180" t="s">
        <v>76</v>
      </c>
      <c r="K5692" s="180">
        <v>44.49</v>
      </c>
      <c r="L5692" s="180">
        <v>7.9160899999999987</v>
      </c>
      <c r="M5692" s="180">
        <v>-0.3295819021764414</v>
      </c>
      <c r="N5692" s="180">
        <v>7.8739259999999991</v>
      </c>
      <c r="O5692" s="180">
        <v>0.20414212681196889</v>
      </c>
      <c r="P5692" s="180">
        <v>2399000</v>
      </c>
      <c r="Q5692" s="180">
        <v>2722000</v>
      </c>
      <c r="R5692" s="180">
        <v>0.88</v>
      </c>
      <c r="S5692" s="180">
        <v>36.720999999999997</v>
      </c>
      <c r="T5692" s="180">
        <v>9.9269999999999996</v>
      </c>
      <c r="U5692" s="180">
        <v>21.4544</v>
      </c>
      <c r="V5692" s="180">
        <f t="shared" si="577"/>
        <v>2.3132409321970822</v>
      </c>
      <c r="AC5692" s="180">
        <v>8.23</v>
      </c>
      <c r="AD5692" s="180">
        <v>7.88</v>
      </c>
      <c r="AH5692" s="85">
        <f>IF(AND(M5692&lt;Variables!$G$6,M5692&gt;Variables!$G$5),0,1)</f>
        <v>1</v>
      </c>
      <c r="AI5692" s="85">
        <f t="shared" si="574"/>
        <v>0</v>
      </c>
      <c r="AJ5692" s="85">
        <f>IF(I5692&gt;Variables!$G$7,0,1)</f>
        <v>1</v>
      </c>
      <c r="AK5692" s="85">
        <f>IF(F5692&gt;Variables!$G$8,0,1)</f>
        <v>0</v>
      </c>
      <c r="AL5692" s="85">
        <f>IF(G5692&gt;Variables!$G$9,0,1)</f>
        <v>1</v>
      </c>
      <c r="AM5692" s="85">
        <f>IF(AND(K5692&gt;Variables!$G$10,K5692&lt;Variables!$G$11),0,1)</f>
        <v>1</v>
      </c>
      <c r="AN5692" s="103">
        <f>IF(H5692&lt;Variables!$G$13,1,0)</f>
        <v>1</v>
      </c>
      <c r="AO5692" s="101">
        <f>IF(R5692&lt;Variables!$G$12,0,1)</f>
        <v>0</v>
      </c>
      <c r="AP5692" s="86">
        <f t="shared" si="576"/>
        <v>0</v>
      </c>
      <c r="AR5692" s="180">
        <v>1</v>
      </c>
      <c r="AS5692" s="180">
        <v>0</v>
      </c>
      <c r="AT5692" s="180">
        <v>0</v>
      </c>
      <c r="AU5692" s="180">
        <v>0</v>
      </c>
      <c r="BA5692" s="180">
        <v>1.46</v>
      </c>
    </row>
    <row r="5693" spans="3:53" ht="15" x14ac:dyDescent="0.25">
      <c r="C5693" s="180" t="s">
        <v>966</v>
      </c>
      <c r="D5693" s="180" t="s">
        <v>934</v>
      </c>
      <c r="E5693" s="180">
        <v>42.91</v>
      </c>
      <c r="F5693" s="180">
        <v>10.53</v>
      </c>
      <c r="G5693" s="180">
        <v>10.86</v>
      </c>
      <c r="H5693" s="180">
        <v>7970</v>
      </c>
      <c r="I5693" s="180">
        <v>7.0000000000000007E-2</v>
      </c>
      <c r="J5693" s="180" t="s">
        <v>78</v>
      </c>
      <c r="K5693" s="180">
        <v>60.78</v>
      </c>
      <c r="L5693" s="180">
        <v>42.746079999999992</v>
      </c>
      <c r="M5693" s="180">
        <v>0.57062542343066291</v>
      </c>
      <c r="N5693" s="180">
        <v>42.571198000000003</v>
      </c>
      <c r="O5693" s="180">
        <v>0.98376841544371529</v>
      </c>
      <c r="P5693" s="180">
        <v>969700</v>
      </c>
      <c r="Q5693" s="180">
        <v>1791000</v>
      </c>
      <c r="R5693" s="180">
        <v>0.54</v>
      </c>
      <c r="S5693" s="180">
        <v>36.720999999999997</v>
      </c>
      <c r="T5693" s="180">
        <v>9.9269999999999996</v>
      </c>
      <c r="U5693" s="180">
        <v>21.4544</v>
      </c>
      <c r="V5693" s="180">
        <f t="shared" si="577"/>
        <v>2.4460794631082883</v>
      </c>
      <c r="AC5693" s="180">
        <v>45.75</v>
      </c>
      <c r="AD5693" s="180">
        <v>42.7</v>
      </c>
      <c r="AH5693" s="85">
        <f>IF(AND(M5693&lt;Variables!$G$6,M5693&gt;Variables!$G$5),0,1)</f>
        <v>1</v>
      </c>
      <c r="AI5693" s="85">
        <f t="shared" si="574"/>
        <v>0</v>
      </c>
      <c r="AJ5693" s="85">
        <f>IF(I5693&gt;Variables!$G$7,0,1)</f>
        <v>0</v>
      </c>
      <c r="AK5693" s="85">
        <f>IF(F5693&gt;Variables!$G$8,0,1)</f>
        <v>0</v>
      </c>
      <c r="AL5693" s="85">
        <f>IF(G5693&gt;Variables!$G$9,0,1)</f>
        <v>1</v>
      </c>
      <c r="AM5693" s="85">
        <f>IF(AND(K5693&gt;Variables!$G$10,K5693&lt;Variables!$G$11),0,1)</f>
        <v>0</v>
      </c>
      <c r="AN5693" s="103">
        <f>IF(H5693&lt;Variables!$G$13,1,0)</f>
        <v>0</v>
      </c>
      <c r="AO5693" s="101">
        <f>IF(R5693&lt;Variables!$G$12,0,1)</f>
        <v>0</v>
      </c>
      <c r="AP5693" s="86">
        <f t="shared" si="576"/>
        <v>1</v>
      </c>
      <c r="AR5693" s="180">
        <v>1</v>
      </c>
      <c r="AS5693" s="180">
        <v>0</v>
      </c>
      <c r="AT5693" s="180">
        <v>0</v>
      </c>
      <c r="AU5693" s="180">
        <v>0</v>
      </c>
      <c r="BA5693" s="180">
        <v>1.62</v>
      </c>
    </row>
    <row r="5694" spans="3:53" ht="15" x14ac:dyDescent="0.25">
      <c r="C5694" s="180" t="s">
        <v>966</v>
      </c>
      <c r="D5694" s="180" t="s">
        <v>460</v>
      </c>
      <c r="E5694" s="180">
        <v>64.73</v>
      </c>
      <c r="F5694" s="180">
        <v>11.72</v>
      </c>
      <c r="G5694" s="180">
        <v>-2.88</v>
      </c>
      <c r="H5694" s="180">
        <v>6210</v>
      </c>
      <c r="I5694" s="180">
        <v>-0.13800000000000001</v>
      </c>
      <c r="J5694" s="180" t="s">
        <v>78</v>
      </c>
      <c r="K5694" s="180">
        <v>35.96</v>
      </c>
      <c r="L5694" s="180">
        <v>65.212209999999999</v>
      </c>
      <c r="M5694" s="180">
        <v>-0.81612017136053516</v>
      </c>
      <c r="N5694" s="180">
        <v>65.253499999999988</v>
      </c>
      <c r="O5694" s="180">
        <v>-0.87888006007337782</v>
      </c>
      <c r="P5694" s="180">
        <v>6113000</v>
      </c>
      <c r="Q5694" s="180">
        <v>2294000</v>
      </c>
      <c r="R5694" s="180">
        <v>2.66</v>
      </c>
      <c r="S5694" s="180">
        <v>36.720999999999997</v>
      </c>
      <c r="T5694" s="180">
        <v>9.9269999999999996</v>
      </c>
      <c r="U5694" s="180">
        <v>21.4544</v>
      </c>
      <c r="V5694" s="180">
        <f t="shared" si="577"/>
        <v>2.2096730754847291</v>
      </c>
      <c r="AC5694" s="180">
        <v>67</v>
      </c>
      <c r="AD5694" s="180">
        <v>64.290000000000006</v>
      </c>
      <c r="AH5694" s="85">
        <f>IF(AND(M5694&lt;Variables!$G$6,M5694&gt;Variables!$G$5),0,1)</f>
        <v>1</v>
      </c>
      <c r="AI5694" s="85">
        <f t="shared" si="574"/>
        <v>1</v>
      </c>
      <c r="AJ5694" s="85">
        <f>IF(I5694&gt;Variables!$G$7,0,1)</f>
        <v>1</v>
      </c>
      <c r="AK5694" s="85">
        <f>IF(F5694&gt;Variables!$G$8,0,1)</f>
        <v>0</v>
      </c>
      <c r="AL5694" s="85">
        <f>IF(G5694&gt;Variables!$G$9,0,1)</f>
        <v>1</v>
      </c>
      <c r="AM5694" s="85">
        <f>IF(AND(K5694&gt;Variables!$G$10,K5694&lt;Variables!$G$11),0,1)</f>
        <v>1</v>
      </c>
      <c r="AN5694" s="103">
        <f>IF(H5694&lt;Variables!$G$13,1,0)</f>
        <v>0</v>
      </c>
      <c r="AO5694" s="101">
        <f>IF(R5694&lt;Variables!$G$12,0,1)</f>
        <v>1</v>
      </c>
      <c r="AP5694" s="86">
        <f t="shared" si="576"/>
        <v>1</v>
      </c>
      <c r="AR5694" s="180">
        <v>0</v>
      </c>
      <c r="AS5694" s="180">
        <v>1</v>
      </c>
      <c r="AT5694" s="180">
        <v>0</v>
      </c>
      <c r="AU5694" s="180">
        <v>0</v>
      </c>
      <c r="BA5694" s="180">
        <v>0.87</v>
      </c>
    </row>
    <row r="5695" spans="3:53" ht="15" x14ac:dyDescent="0.25">
      <c r="C5695" s="180" t="s">
        <v>966</v>
      </c>
      <c r="D5695" s="180" t="s">
        <v>251</v>
      </c>
      <c r="E5695" s="180">
        <v>20.88</v>
      </c>
      <c r="F5695" s="180">
        <v>75.34</v>
      </c>
      <c r="G5695" s="180">
        <v>25.7</v>
      </c>
      <c r="H5695" s="180">
        <v>4830</v>
      </c>
      <c r="I5695" s="180">
        <v>0.40500000000000003</v>
      </c>
      <c r="J5695" s="180" t="s">
        <v>78</v>
      </c>
      <c r="K5695" s="180">
        <v>66.87</v>
      </c>
      <c r="L5695" s="180">
        <v>19.956099999999999</v>
      </c>
      <c r="M5695" s="180">
        <v>4.7799920826213587</v>
      </c>
      <c r="N5695" s="180">
        <v>19.351497999999999</v>
      </c>
      <c r="O5695" s="180">
        <v>8.0536504202413717</v>
      </c>
      <c r="P5695" s="180">
        <v>467480000</v>
      </c>
      <c r="Q5695" s="180">
        <v>24401000</v>
      </c>
      <c r="R5695" s="180">
        <v>19.16</v>
      </c>
      <c r="S5695" s="180">
        <v>36.720999999999997</v>
      </c>
      <c r="T5695" s="180">
        <v>9.9269999999999996</v>
      </c>
      <c r="U5695" s="180">
        <v>21.4544</v>
      </c>
      <c r="V5695" s="180">
        <f t="shared" si="577"/>
        <v>2.1846095147909654</v>
      </c>
      <c r="AC5695" s="180">
        <v>22.85</v>
      </c>
      <c r="AD5695" s="180">
        <v>19.5</v>
      </c>
      <c r="AH5695" s="85">
        <f>IF(AND(M5695&lt;Variables!$G$6,M5695&gt;Variables!$G$5),0,1)</f>
        <v>1</v>
      </c>
      <c r="AI5695" s="85">
        <f t="shared" si="574"/>
        <v>0</v>
      </c>
      <c r="AJ5695" s="85">
        <f>IF(I5695&gt;Variables!$G$7,0,1)</f>
        <v>0</v>
      </c>
      <c r="AK5695" s="85">
        <f>IF(F5695&gt;Variables!$G$8,0,1)</f>
        <v>0</v>
      </c>
      <c r="AL5695" s="85">
        <f>IF(G5695&gt;Variables!$G$9,0,1)</f>
        <v>0</v>
      </c>
      <c r="AM5695" s="85">
        <f>IF(AND(K5695&gt;Variables!$G$10,K5695&lt;Variables!$G$11),0,1)</f>
        <v>0</v>
      </c>
      <c r="AN5695" s="103">
        <f>IF(H5695&lt;Variables!$G$13,1,0)</f>
        <v>0</v>
      </c>
      <c r="AO5695" s="101">
        <f>IF(R5695&lt;Variables!$G$12,0,1)</f>
        <v>1</v>
      </c>
      <c r="AP5695" s="86">
        <f t="shared" si="576"/>
        <v>1</v>
      </c>
      <c r="AR5695" s="180">
        <v>0</v>
      </c>
      <c r="AS5695" s="180">
        <v>0</v>
      </c>
      <c r="AT5695" s="180">
        <v>1</v>
      </c>
      <c r="AU5695" s="180">
        <v>0</v>
      </c>
      <c r="BA5695" s="180">
        <v>-2.25</v>
      </c>
    </row>
    <row r="5696" spans="3:53" ht="15" x14ac:dyDescent="0.25">
      <c r="C5696" s="180" t="s">
        <v>966</v>
      </c>
      <c r="D5696" s="180" t="s">
        <v>861</v>
      </c>
      <c r="E5696" s="180">
        <v>5.01</v>
      </c>
      <c r="F5696" s="180">
        <v>45.09</v>
      </c>
      <c r="G5696" s="180">
        <v>17.399999999999999</v>
      </c>
      <c r="H5696" s="180">
        <v>425.29</v>
      </c>
      <c r="I5696" s="180">
        <v>4.2229999999999999</v>
      </c>
      <c r="J5696" s="180" t="s">
        <v>78</v>
      </c>
      <c r="K5696" s="180">
        <v>46.71</v>
      </c>
      <c r="L5696" s="180">
        <v>5.0823899999999993</v>
      </c>
      <c r="M5696" s="180">
        <v>-0.44054076920503332</v>
      </c>
      <c r="N5696" s="180">
        <v>5.0883760000000002</v>
      </c>
      <c r="O5696" s="180">
        <v>-0.55766319155661104</v>
      </c>
      <c r="P5696" s="180">
        <v>71360000</v>
      </c>
      <c r="Q5696" s="180">
        <v>1490000</v>
      </c>
      <c r="R5696" s="180">
        <v>47.89</v>
      </c>
      <c r="S5696" s="180">
        <v>36.720999999999997</v>
      </c>
      <c r="T5696" s="180">
        <v>9.9269999999999996</v>
      </c>
      <c r="U5696" s="180">
        <v>21.4544</v>
      </c>
      <c r="V5696" s="180">
        <f t="shared" si="577"/>
        <v>2.3401838530699139</v>
      </c>
      <c r="AC5696" s="180">
        <v>5.92</v>
      </c>
      <c r="AD5696" s="180">
        <v>4.87</v>
      </c>
      <c r="AH5696" s="85">
        <f>IF(AND(M5696&lt;Variables!$G$6,M5696&gt;Variables!$G$5),0,1)</f>
        <v>1</v>
      </c>
      <c r="AI5696" s="85">
        <f t="shared" si="574"/>
        <v>1</v>
      </c>
      <c r="AJ5696" s="85">
        <f>IF(I5696&gt;Variables!$G$7,0,1)</f>
        <v>0</v>
      </c>
      <c r="AK5696" s="85">
        <f>IF(F5696&gt;Variables!$G$8,0,1)</f>
        <v>0</v>
      </c>
      <c r="AL5696" s="85">
        <f>IF(G5696&gt;Variables!$G$9,0,1)</f>
        <v>0</v>
      </c>
      <c r="AM5696" s="85">
        <f>IF(AND(K5696&gt;Variables!$G$10,K5696&lt;Variables!$G$11),0,1)</f>
        <v>1</v>
      </c>
      <c r="AN5696" s="103">
        <f>IF(H5696&lt;Variables!$G$13,1,0)</f>
        <v>1</v>
      </c>
      <c r="AO5696" s="101">
        <f>IF(R5696&lt;Variables!$G$12,0,1)</f>
        <v>1</v>
      </c>
      <c r="AP5696" s="86">
        <f t="shared" si="576"/>
        <v>1</v>
      </c>
      <c r="AR5696" s="180">
        <v>0</v>
      </c>
      <c r="AS5696" s="180">
        <v>0</v>
      </c>
      <c r="AT5696" s="180">
        <v>1</v>
      </c>
      <c r="AU5696" s="180">
        <v>0</v>
      </c>
      <c r="BA5696" s="180">
        <v>-2.25</v>
      </c>
    </row>
    <row r="5697" spans="3:53" ht="15" x14ac:dyDescent="0.25">
      <c r="C5697" s="177" t="s">
        <v>966</v>
      </c>
      <c r="D5697" s="177" t="s">
        <v>679</v>
      </c>
      <c r="E5697" s="177">
        <v>0.12</v>
      </c>
      <c r="F5697" s="177">
        <v>43.63</v>
      </c>
      <c r="G5697" s="177">
        <v>30.44</v>
      </c>
      <c r="H5697" s="177">
        <v>-99999</v>
      </c>
      <c r="I5697" s="177">
        <v>-8.3209999999999997</v>
      </c>
      <c r="J5697" s="177" t="s">
        <v>78</v>
      </c>
      <c r="K5697" s="177">
        <v>56.03</v>
      </c>
      <c r="L5697" s="177">
        <v>0.1160342105263158</v>
      </c>
      <c r="M5697" s="177">
        <v>1.177057582836277</v>
      </c>
      <c r="N5697" s="177">
        <v>0.11490625</v>
      </c>
      <c r="O5697" s="177">
        <v>2.1702474843622541</v>
      </c>
      <c r="P5697" s="177">
        <v>20033000</v>
      </c>
      <c r="Q5697" s="177">
        <v>1167000</v>
      </c>
      <c r="R5697" s="177">
        <v>17.170000000000002</v>
      </c>
      <c r="S5697" s="177">
        <v>36.720999999999997</v>
      </c>
      <c r="T5697" s="177">
        <v>9.9269999999999996</v>
      </c>
      <c r="U5697" s="177">
        <v>21.4544</v>
      </c>
      <c r="V5697" s="177">
        <f t="shared" si="577"/>
        <v>2.3783692687818925</v>
      </c>
      <c r="AC5697" s="178">
        <v>0.125</v>
      </c>
      <c r="AD5697" s="178">
        <v>0.105</v>
      </c>
      <c r="AH5697" s="85">
        <f>IF(AND(M5697&lt;Variables!$G$6,M5697&gt;Variables!$G$5),0,1)</f>
        <v>1</v>
      </c>
      <c r="AI5697" s="85">
        <f t="shared" si="574"/>
        <v>0</v>
      </c>
      <c r="AJ5697" s="85">
        <f>IF(I5697&gt;Variables!$G$7,0,1)</f>
        <v>1</v>
      </c>
      <c r="AK5697" s="85">
        <f>IF(F5697&gt;Variables!$G$8,0,1)</f>
        <v>0</v>
      </c>
      <c r="AL5697" s="85">
        <f>IF(G5697&gt;Variables!$G$9,0,1)</f>
        <v>0</v>
      </c>
      <c r="AM5697" s="85">
        <f>IF(AND(K5697&gt;Variables!$G$10,K5697&lt;Variables!$G$11),0,1)</f>
        <v>0</v>
      </c>
      <c r="AN5697" s="103">
        <f>IF(H5697&lt;Variables!$G$13,1,0)</f>
        <v>1</v>
      </c>
      <c r="AO5697" s="101">
        <f>IF(R5697&lt;Variables!$G$12,0,1)</f>
        <v>1</v>
      </c>
      <c r="AP5697" s="86">
        <f t="shared" si="576"/>
        <v>1</v>
      </c>
      <c r="AR5697" s="179">
        <v>1</v>
      </c>
      <c r="AS5697" s="179">
        <v>0</v>
      </c>
      <c r="AT5697" s="179">
        <v>0</v>
      </c>
      <c r="AU5697" s="179">
        <v>0</v>
      </c>
      <c r="BA5697" s="180">
        <v>2</v>
      </c>
    </row>
    <row r="5698" spans="3:53" ht="15" x14ac:dyDescent="0.25">
      <c r="C5698" s="180" t="s">
        <v>966</v>
      </c>
      <c r="D5698" s="180" t="s">
        <v>963</v>
      </c>
      <c r="E5698" s="180">
        <v>13.16</v>
      </c>
      <c r="F5698" s="180">
        <v>10.98</v>
      </c>
      <c r="G5698" s="180">
        <v>8.2200000000000006</v>
      </c>
      <c r="H5698" s="180">
        <v>2010</v>
      </c>
      <c r="I5698" s="180">
        <v>-14.347</v>
      </c>
      <c r="J5698" s="180" t="s">
        <v>78</v>
      </c>
      <c r="K5698" s="180">
        <v>68.78</v>
      </c>
      <c r="L5698" s="180">
        <v>13.074630000000001</v>
      </c>
      <c r="M5698" s="180">
        <v>0.65294390739929975</v>
      </c>
      <c r="N5698" s="180">
        <v>12.884762</v>
      </c>
      <c r="O5698" s="180">
        <v>2.1361512149002042</v>
      </c>
      <c r="P5698" s="180">
        <v>6189000</v>
      </c>
      <c r="Q5698" s="180">
        <v>4754000</v>
      </c>
      <c r="R5698" s="180">
        <v>1.3</v>
      </c>
      <c r="S5698" s="180">
        <v>36.720999999999997</v>
      </c>
      <c r="T5698" s="180">
        <v>9.9269999999999996</v>
      </c>
      <c r="U5698" s="180">
        <v>21.4544</v>
      </c>
      <c r="V5698" s="180">
        <f t="shared" si="577"/>
        <v>2.5091707747618091</v>
      </c>
      <c r="AC5698" s="180">
        <v>13.5</v>
      </c>
      <c r="AD5698" s="180">
        <v>13.02</v>
      </c>
      <c r="AH5698" s="85">
        <f>IF(AND(M5698&lt;Variables!$G$6,M5698&gt;Variables!$G$5),0,1)</f>
        <v>1</v>
      </c>
      <c r="AI5698" s="85">
        <f t="shared" si="574"/>
        <v>0</v>
      </c>
      <c r="AJ5698" s="85">
        <f>IF(I5698&gt;Variables!$G$7,0,1)</f>
        <v>1</v>
      </c>
      <c r="AK5698" s="85">
        <f>IF(F5698&gt;Variables!$G$8,0,1)</f>
        <v>0</v>
      </c>
      <c r="AL5698" s="85">
        <f>IF(G5698&gt;Variables!$G$9,0,1)</f>
        <v>1</v>
      </c>
      <c r="AM5698" s="85">
        <f>IF(AND(K5698&gt;Variables!$G$10,K5698&lt;Variables!$G$11),0,1)</f>
        <v>0</v>
      </c>
      <c r="AN5698" s="103">
        <f>IF(H5698&lt;Variables!$G$13,1,0)</f>
        <v>1</v>
      </c>
      <c r="AO5698" s="101">
        <f>IF(R5698&lt;Variables!$G$12,0,1)</f>
        <v>0</v>
      </c>
      <c r="AP5698" s="86">
        <f t="shared" si="576"/>
        <v>1</v>
      </c>
      <c r="AR5698" s="180">
        <v>1</v>
      </c>
      <c r="AS5698" s="180">
        <v>0</v>
      </c>
      <c r="AT5698" s="180">
        <v>0</v>
      </c>
      <c r="AU5698" s="180">
        <v>0</v>
      </c>
      <c r="BA5698" s="180">
        <v>2</v>
      </c>
    </row>
    <row r="5699" spans="3:53" ht="15" x14ac:dyDescent="0.25">
      <c r="C5699" s="180" t="s">
        <v>966</v>
      </c>
      <c r="D5699" s="180" t="s">
        <v>928</v>
      </c>
      <c r="E5699" s="180">
        <v>11.68</v>
      </c>
      <c r="F5699" s="180">
        <v>32.700000000000003</v>
      </c>
      <c r="G5699" s="180">
        <v>30.88</v>
      </c>
      <c r="H5699" s="180">
        <v>2170</v>
      </c>
      <c r="I5699" s="180">
        <v>-51.786000000000001</v>
      </c>
      <c r="J5699" s="180" t="s">
        <v>78</v>
      </c>
      <c r="K5699" s="180">
        <v>72.45</v>
      </c>
      <c r="L5699" s="180">
        <v>11.446479999999999</v>
      </c>
      <c r="M5699" s="180">
        <v>3.2518293833563008</v>
      </c>
      <c r="N5699" s="180">
        <v>11.012663999999999</v>
      </c>
      <c r="O5699" s="180">
        <v>7.3191736350078136</v>
      </c>
      <c r="P5699" s="180">
        <v>14608000</v>
      </c>
      <c r="Q5699" s="180">
        <v>5087000</v>
      </c>
      <c r="R5699" s="180">
        <v>2.87</v>
      </c>
      <c r="S5699" s="180">
        <v>36.720999999999997</v>
      </c>
      <c r="T5699" s="180">
        <v>9.9269999999999996</v>
      </c>
      <c r="U5699" s="180">
        <v>21.4544</v>
      </c>
      <c r="V5699" s="180">
        <f t="shared" si="577"/>
        <v>2.3042001268651999</v>
      </c>
      <c r="AC5699" s="180">
        <v>11.85</v>
      </c>
      <c r="AD5699" s="180">
        <v>10.53</v>
      </c>
      <c r="AH5699" s="85">
        <f>IF(AND(M5699&lt;Variables!$G$6,M5699&gt;Variables!$G$5),0,1)</f>
        <v>1</v>
      </c>
      <c r="AI5699" s="85">
        <f t="shared" ref="AI5699:AI5762" si="578">IF(L5699&gt;N5699,0,1)</f>
        <v>0</v>
      </c>
      <c r="AJ5699" s="85">
        <f>IF(I5699&gt;Variables!$G$7,0,1)</f>
        <v>1</v>
      </c>
      <c r="AK5699" s="85">
        <f>IF(F5699&gt;Variables!$G$8,0,1)</f>
        <v>0</v>
      </c>
      <c r="AL5699" s="85">
        <f>IF(G5699&gt;Variables!$G$9,0,1)</f>
        <v>0</v>
      </c>
      <c r="AM5699" s="85">
        <f>IF(AND(K5699&gt;Variables!$G$10,K5699&lt;Variables!$G$11),0,1)</f>
        <v>0</v>
      </c>
      <c r="AN5699" s="103">
        <f>IF(H5699&lt;Variables!$G$13,1,0)</f>
        <v>1</v>
      </c>
      <c r="AO5699" s="101">
        <f>IF(R5699&lt;Variables!$G$12,0,1)</f>
        <v>1</v>
      </c>
      <c r="AP5699" s="86">
        <f t="shared" si="576"/>
        <v>1</v>
      </c>
      <c r="AR5699" s="180">
        <v>0</v>
      </c>
      <c r="AS5699" s="180">
        <v>0</v>
      </c>
      <c r="AT5699" s="180">
        <v>1</v>
      </c>
      <c r="AU5699" s="180">
        <v>0</v>
      </c>
      <c r="BA5699" s="180">
        <v>-2.25</v>
      </c>
    </row>
    <row r="5700" spans="3:53" ht="15" x14ac:dyDescent="0.25">
      <c r="C5700" s="180" t="s">
        <v>966</v>
      </c>
      <c r="D5700" s="180" t="s">
        <v>121</v>
      </c>
      <c r="E5700" s="180">
        <v>10.84</v>
      </c>
      <c r="F5700" s="180">
        <v>30.63</v>
      </c>
      <c r="G5700" s="180">
        <v>29.81</v>
      </c>
      <c r="H5700" s="180">
        <v>70.459999999999994</v>
      </c>
      <c r="I5700" s="180">
        <v>12371.710999999999</v>
      </c>
      <c r="J5700" s="180" t="s">
        <v>78</v>
      </c>
      <c r="K5700" s="180">
        <v>53.14</v>
      </c>
      <c r="L5700" s="180">
        <v>10.896345</v>
      </c>
      <c r="M5700" s="180">
        <v>0.30886503685409689</v>
      </c>
      <c r="N5700" s="180">
        <v>10.605397999999999</v>
      </c>
      <c r="O5700" s="180">
        <v>3.0607243594252891</v>
      </c>
      <c r="P5700" s="180">
        <v>4100000</v>
      </c>
      <c r="Q5700" s="180">
        <v>11600000</v>
      </c>
      <c r="R5700" s="180">
        <v>0.35</v>
      </c>
      <c r="S5700" s="180">
        <v>36.720999999999997</v>
      </c>
      <c r="T5700" s="180">
        <v>9.9269999999999996</v>
      </c>
      <c r="U5700" s="180">
        <v>21.4544</v>
      </c>
      <c r="V5700" s="180">
        <f t="shared" si="577"/>
        <v>2.3886990220507887</v>
      </c>
      <c r="AC5700" s="180">
        <v>14.77</v>
      </c>
      <c r="AD5700" s="180">
        <v>10.7501</v>
      </c>
      <c r="AH5700" s="85">
        <f>IF(AND(M5700&lt;Variables!$G$6,M5700&gt;Variables!$G$5),0,1)</f>
        <v>1</v>
      </c>
      <c r="AI5700" s="85">
        <f t="shared" si="578"/>
        <v>0</v>
      </c>
      <c r="AJ5700" s="85">
        <f>IF(I5700&gt;Variables!$G$7,0,1)</f>
        <v>0</v>
      </c>
      <c r="AK5700" s="85">
        <f>IF(F5700&gt;Variables!$G$8,0,1)</f>
        <v>0</v>
      </c>
      <c r="AL5700" s="85">
        <f>IF(G5700&gt;Variables!$G$9,0,1)</f>
        <v>0</v>
      </c>
      <c r="AM5700" s="85">
        <f>IF(AND(K5700&gt;Variables!$G$10,K5700&lt;Variables!$G$11),0,1)</f>
        <v>0</v>
      </c>
      <c r="AN5700" s="103">
        <f>IF(H5700&lt;Variables!$G$13,1,0)</f>
        <v>1</v>
      </c>
      <c r="AO5700" s="101">
        <f>IF(R5700&lt;Variables!$G$12,0,1)</f>
        <v>0</v>
      </c>
      <c r="AP5700" s="86">
        <f t="shared" si="576"/>
        <v>1</v>
      </c>
      <c r="AR5700" s="180">
        <v>1</v>
      </c>
      <c r="AS5700" s="180">
        <v>0</v>
      </c>
      <c r="AT5700" s="180">
        <v>0</v>
      </c>
      <c r="AU5700" s="180">
        <v>0</v>
      </c>
      <c r="BA5700" s="180">
        <v>2</v>
      </c>
    </row>
    <row r="5701" spans="3:53" ht="15" x14ac:dyDescent="0.25">
      <c r="C5701" s="180" t="s">
        <v>966</v>
      </c>
      <c r="D5701" s="180" t="s">
        <v>932</v>
      </c>
      <c r="E5701" s="180">
        <v>3.85</v>
      </c>
      <c r="F5701" s="180">
        <v>36.46</v>
      </c>
      <c r="G5701" s="180">
        <v>12.95</v>
      </c>
      <c r="H5701" s="180">
        <v>13.08</v>
      </c>
      <c r="I5701" s="180">
        <v>-19.206</v>
      </c>
      <c r="J5701" s="180" t="s">
        <v>78</v>
      </c>
      <c r="K5701" s="180">
        <v>50.28</v>
      </c>
      <c r="L5701" s="180">
        <v>3.893864999999999</v>
      </c>
      <c r="M5701" s="180">
        <v>0.28596266177693219</v>
      </c>
      <c r="N5701" s="180">
        <v>3.910174</v>
      </c>
      <c r="O5701" s="180">
        <v>-0.1323214772539594</v>
      </c>
      <c r="P5701" s="180">
        <v>14200000</v>
      </c>
      <c r="Q5701" s="180">
        <v>276860</v>
      </c>
      <c r="R5701" s="180">
        <v>51.29</v>
      </c>
      <c r="S5701" s="180">
        <v>36.720999999999997</v>
      </c>
      <c r="T5701" s="180">
        <v>9.9269999999999996</v>
      </c>
      <c r="U5701" s="180">
        <v>21.4544</v>
      </c>
      <c r="V5701" s="180">
        <f t="shared" si="577"/>
        <v>2.3622345299469805</v>
      </c>
      <c r="AC5701" s="180">
        <v>4.33</v>
      </c>
      <c r="AD5701" s="180">
        <v>3.76</v>
      </c>
      <c r="AH5701" s="85">
        <f>IF(AND(M5701&lt;Variables!$G$6,M5701&gt;Variables!$G$5),0,1)</f>
        <v>1</v>
      </c>
      <c r="AI5701" s="85">
        <f t="shared" si="578"/>
        <v>1</v>
      </c>
      <c r="AJ5701" s="85">
        <f>IF(I5701&gt;Variables!$G$7,0,1)</f>
        <v>1</v>
      </c>
      <c r="AK5701" s="85">
        <f>IF(F5701&gt;Variables!$G$8,0,1)</f>
        <v>0</v>
      </c>
      <c r="AL5701" s="85">
        <f>IF(G5701&gt;Variables!$G$9,0,1)</f>
        <v>0</v>
      </c>
      <c r="AM5701" s="85">
        <f>IF(AND(K5701&gt;Variables!$G$10,K5701&lt;Variables!$G$11),0,1)</f>
        <v>0</v>
      </c>
      <c r="AN5701" s="103">
        <f>IF(H5701&lt;Variables!$G$13,1,0)</f>
        <v>1</v>
      </c>
      <c r="AO5701" s="101">
        <f>IF(R5701&lt;Variables!$G$12,0,1)</f>
        <v>1</v>
      </c>
      <c r="AP5701" s="86">
        <f t="shared" si="576"/>
        <v>1</v>
      </c>
      <c r="AR5701" s="180">
        <v>1</v>
      </c>
      <c r="AS5701" s="180">
        <v>0</v>
      </c>
      <c r="AT5701" s="180">
        <v>0</v>
      </c>
      <c r="AU5701" s="180">
        <v>0</v>
      </c>
      <c r="BA5701" s="180">
        <v>2</v>
      </c>
    </row>
    <row r="5702" spans="3:53" ht="15" x14ac:dyDescent="0.25">
      <c r="C5702" s="177" t="s">
        <v>966</v>
      </c>
      <c r="D5702" s="177" t="s">
        <v>918</v>
      </c>
      <c r="E5702" s="177">
        <v>21.77</v>
      </c>
      <c r="F5702" s="177">
        <v>14.71</v>
      </c>
      <c r="G5702" s="177">
        <v>11.41</v>
      </c>
      <c r="H5702" s="177">
        <v>2140</v>
      </c>
      <c r="I5702" s="177">
        <v>3.0339999999999998</v>
      </c>
      <c r="J5702" s="177" t="s">
        <v>78</v>
      </c>
      <c r="K5702" s="177">
        <v>52.5</v>
      </c>
      <c r="L5702" s="177">
        <v>21.668884210526311</v>
      </c>
      <c r="M5702" s="177">
        <v>0.25896944636598612</v>
      </c>
      <c r="N5702" s="177">
        <v>21.788397959183669</v>
      </c>
      <c r="O5702" s="177">
        <v>-0.29097118247259413</v>
      </c>
      <c r="P5702" s="177">
        <v>807921</v>
      </c>
      <c r="Q5702" s="177">
        <v>481143</v>
      </c>
      <c r="R5702" s="177">
        <v>1.68</v>
      </c>
      <c r="S5702" s="177">
        <v>36.720999999999997</v>
      </c>
      <c r="T5702" s="177">
        <v>9.9269999999999996</v>
      </c>
      <c r="U5702" s="177">
        <v>21.4544</v>
      </c>
      <c r="V5702" s="177">
        <f t="shared" si="577"/>
        <v>2.3842970349917221</v>
      </c>
      <c r="AC5702" s="178">
        <v>22.47</v>
      </c>
      <c r="AD5702" s="178">
        <v>21.57</v>
      </c>
      <c r="AH5702" s="85">
        <f>IF(AND(M5702&lt;Variables!$G$6,M5702&gt;Variables!$G$5),0,1)</f>
        <v>1</v>
      </c>
      <c r="AI5702" s="85">
        <f t="shared" si="578"/>
        <v>1</v>
      </c>
      <c r="AJ5702" s="85">
        <f>IF(I5702&gt;Variables!$G$7,0,1)</f>
        <v>0</v>
      </c>
      <c r="AK5702" s="85">
        <f>IF(F5702&gt;Variables!$G$8,0,1)</f>
        <v>0</v>
      </c>
      <c r="AL5702" s="85">
        <f>IF(G5702&gt;Variables!$G$9,0,1)</f>
        <v>1</v>
      </c>
      <c r="AM5702" s="85">
        <f>IF(AND(K5702&gt;Variables!$G$10,K5702&lt;Variables!$G$11),0,1)</f>
        <v>0</v>
      </c>
      <c r="AN5702" s="103">
        <f>IF(H5702&lt;Variables!$G$13,1,0)</f>
        <v>1</v>
      </c>
      <c r="AO5702" s="101">
        <f>IF(R5702&lt;Variables!$G$12,0,1)</f>
        <v>0</v>
      </c>
      <c r="AP5702" s="86">
        <f t="shared" si="576"/>
        <v>1</v>
      </c>
      <c r="AR5702" s="179">
        <v>1</v>
      </c>
      <c r="AS5702" s="179">
        <v>0</v>
      </c>
      <c r="AT5702" s="179">
        <v>0</v>
      </c>
      <c r="AU5702" s="179">
        <v>0</v>
      </c>
      <c r="BA5702" s="180">
        <v>2</v>
      </c>
    </row>
    <row r="5703" spans="3:53" ht="15" x14ac:dyDescent="0.25">
      <c r="C5703" s="180" t="s">
        <v>966</v>
      </c>
      <c r="D5703" s="180" t="s">
        <v>188</v>
      </c>
      <c r="E5703" s="180">
        <v>8.82</v>
      </c>
      <c r="F5703" s="180">
        <v>14.11</v>
      </c>
      <c r="G5703" s="180">
        <v>12.28</v>
      </c>
      <c r="H5703" s="180">
        <v>4800</v>
      </c>
      <c r="I5703" s="180">
        <v>-85.629000000000005</v>
      </c>
      <c r="J5703" s="180" t="s">
        <v>78</v>
      </c>
      <c r="K5703" s="180">
        <v>69.489999999999995</v>
      </c>
      <c r="L5703" s="180">
        <v>8.7389699999999984</v>
      </c>
      <c r="M5703" s="180">
        <v>1.5005200841747079</v>
      </c>
      <c r="N5703" s="180">
        <v>8.5449580000000012</v>
      </c>
      <c r="O5703" s="180">
        <v>3.8050742905933479</v>
      </c>
      <c r="P5703" s="180">
        <v>35207000</v>
      </c>
      <c r="Q5703" s="180">
        <v>9582000</v>
      </c>
      <c r="R5703" s="180">
        <v>3.67</v>
      </c>
      <c r="S5703" s="180">
        <v>36.720999999999997</v>
      </c>
      <c r="T5703" s="180">
        <v>9.9269999999999996</v>
      </c>
      <c r="U5703" s="180">
        <v>21.4544</v>
      </c>
      <c r="V5703" s="180">
        <f t="shared" si="577"/>
        <v>2.4454429237711057</v>
      </c>
      <c r="AC5703" s="180">
        <v>12.2</v>
      </c>
      <c r="AD5703" s="180">
        <v>8.64</v>
      </c>
      <c r="AH5703" s="85">
        <f>IF(AND(M5703&lt;Variables!$G$6,M5703&gt;Variables!$G$5),0,1)</f>
        <v>1</v>
      </c>
      <c r="AI5703" s="85">
        <f t="shared" si="578"/>
        <v>0</v>
      </c>
      <c r="AJ5703" s="85">
        <f>IF(I5703&gt;Variables!$G$7,0,1)</f>
        <v>1</v>
      </c>
      <c r="AK5703" s="85">
        <f>IF(F5703&gt;Variables!$G$8,0,1)</f>
        <v>0</v>
      </c>
      <c r="AL5703" s="85">
        <f>IF(G5703&gt;Variables!$G$9,0,1)</f>
        <v>0</v>
      </c>
      <c r="AM5703" s="85">
        <f>IF(AND(K5703&gt;Variables!$G$10,K5703&lt;Variables!$G$11),0,1)</f>
        <v>0</v>
      </c>
      <c r="AN5703" s="103">
        <f>IF(H5703&lt;Variables!$G$13,1,0)</f>
        <v>0</v>
      </c>
      <c r="AO5703" s="101">
        <f>IF(R5703&lt;Variables!$G$12,0,1)</f>
        <v>1</v>
      </c>
      <c r="AP5703" s="86">
        <f t="shared" si="576"/>
        <v>1</v>
      </c>
      <c r="AR5703" s="180">
        <v>1</v>
      </c>
      <c r="AS5703" s="180">
        <v>0</v>
      </c>
      <c r="AT5703" s="180">
        <v>0</v>
      </c>
      <c r="AU5703" s="180">
        <v>0</v>
      </c>
      <c r="BA5703" s="180">
        <v>2</v>
      </c>
    </row>
    <row r="5704" spans="3:53" ht="15" x14ac:dyDescent="0.25">
      <c r="C5704" s="180" t="s">
        <v>966</v>
      </c>
      <c r="D5704" s="180" t="s">
        <v>744</v>
      </c>
      <c r="E5704" s="180">
        <v>15.13</v>
      </c>
      <c r="F5704" s="180">
        <v>13.21</v>
      </c>
      <c r="G5704" s="180">
        <v>11.28</v>
      </c>
      <c r="H5704" s="180">
        <v>2490</v>
      </c>
      <c r="I5704" s="180">
        <v>-21.837</v>
      </c>
      <c r="J5704" s="180" t="s">
        <v>78</v>
      </c>
      <c r="K5704" s="180">
        <v>64.709999999999994</v>
      </c>
      <c r="L5704" s="180">
        <v>15.08813</v>
      </c>
      <c r="M5704" s="180">
        <v>0.5956337862942791</v>
      </c>
      <c r="N5704" s="180">
        <v>14.913446</v>
      </c>
      <c r="O5704" s="180">
        <v>1.77392937889742</v>
      </c>
      <c r="P5704" s="180">
        <v>11370000</v>
      </c>
      <c r="Q5704" s="180">
        <v>10412000</v>
      </c>
      <c r="R5704" s="180">
        <v>1.0900000000000001</v>
      </c>
      <c r="S5704" s="180">
        <v>36.720999999999997</v>
      </c>
      <c r="T5704" s="180">
        <v>9.9269999999999996</v>
      </c>
      <c r="U5704" s="180">
        <v>21.4544</v>
      </c>
      <c r="V5704" s="180">
        <f t="shared" si="577"/>
        <v>2.4786051211427775</v>
      </c>
      <c r="AC5704" s="180">
        <v>15.8</v>
      </c>
      <c r="AD5704" s="180">
        <v>10.26</v>
      </c>
      <c r="AH5704" s="85">
        <f>IF(AND(M5704&lt;Variables!$G$6,M5704&gt;Variables!$G$5),0,1)</f>
        <v>1</v>
      </c>
      <c r="AI5704" s="85">
        <f t="shared" si="578"/>
        <v>0</v>
      </c>
      <c r="AJ5704" s="85">
        <f>IF(I5704&gt;Variables!$G$7,0,1)</f>
        <v>1</v>
      </c>
      <c r="AK5704" s="85">
        <f>IF(F5704&gt;Variables!$G$8,0,1)</f>
        <v>0</v>
      </c>
      <c r="AL5704" s="85">
        <f>IF(G5704&gt;Variables!$G$9,0,1)</f>
        <v>1</v>
      </c>
      <c r="AM5704" s="85">
        <f>IF(AND(K5704&gt;Variables!$G$10,K5704&lt;Variables!$G$11),0,1)</f>
        <v>0</v>
      </c>
      <c r="AN5704" s="103">
        <f>IF(H5704&lt;Variables!$G$13,1,0)</f>
        <v>1</v>
      </c>
      <c r="AO5704" s="101">
        <f>IF(R5704&lt;Variables!$G$12,0,1)</f>
        <v>0</v>
      </c>
      <c r="AP5704" s="86">
        <f t="shared" si="576"/>
        <v>1</v>
      </c>
      <c r="AR5704" s="180">
        <v>0</v>
      </c>
      <c r="AS5704" s="180">
        <v>1</v>
      </c>
      <c r="AT5704" s="180">
        <v>0</v>
      </c>
      <c r="AU5704" s="180">
        <v>0</v>
      </c>
      <c r="BA5704" s="180">
        <v>0.83</v>
      </c>
    </row>
    <row r="5705" spans="3:53" ht="15" x14ac:dyDescent="0.25">
      <c r="C5705" s="180" t="s">
        <v>966</v>
      </c>
      <c r="D5705" s="180" t="s">
        <v>114</v>
      </c>
      <c r="E5705" s="180">
        <v>29.04</v>
      </c>
      <c r="F5705" s="180">
        <v>12.94</v>
      </c>
      <c r="G5705" s="180">
        <v>0.24</v>
      </c>
      <c r="H5705" s="180">
        <v>6070</v>
      </c>
      <c r="I5705" s="180">
        <v>-20.928000000000001</v>
      </c>
      <c r="J5705" s="180" t="s">
        <v>78</v>
      </c>
      <c r="K5705" s="180">
        <v>52.42</v>
      </c>
      <c r="L5705" s="180">
        <v>29.092373684210528</v>
      </c>
      <c r="M5705" s="180">
        <v>-7.6905667627508709E-2</v>
      </c>
      <c r="N5705" s="180">
        <v>29.03540416666667</v>
      </c>
      <c r="O5705" s="180">
        <v>0.11915051409220991</v>
      </c>
      <c r="P5705" s="180">
        <v>2247000</v>
      </c>
      <c r="Q5705" s="180">
        <v>1309000</v>
      </c>
      <c r="R5705" s="180">
        <v>1.72</v>
      </c>
      <c r="S5705" s="180">
        <v>36.720999999999997</v>
      </c>
      <c r="T5705" s="180">
        <v>9.9269999999999996</v>
      </c>
      <c r="U5705" s="180">
        <v>21.4544</v>
      </c>
      <c r="V5705" s="180">
        <f t="shared" si="577"/>
        <v>2.394608237993137</v>
      </c>
      <c r="AC5705" s="180">
        <v>29.52</v>
      </c>
      <c r="AD5705" s="180">
        <v>28.65</v>
      </c>
      <c r="AH5705" s="85">
        <f>IF(AND(M5705&lt;Variables!$G$6,M5705&gt;Variables!$G$5),0,1)</f>
        <v>1</v>
      </c>
      <c r="AI5705" s="85">
        <f t="shared" si="578"/>
        <v>0</v>
      </c>
      <c r="AJ5705" s="85">
        <f>IF(I5705&gt;Variables!$G$7,0,1)</f>
        <v>1</v>
      </c>
      <c r="AK5705" s="85">
        <f>IF(F5705&gt;Variables!$G$8,0,1)</f>
        <v>0</v>
      </c>
      <c r="AL5705" s="85">
        <f>IF(G5705&gt;Variables!$G$9,0,1)</f>
        <v>1</v>
      </c>
      <c r="AM5705" s="85">
        <f>IF(AND(K5705&gt;Variables!$G$10,K5705&lt;Variables!$G$11),0,1)</f>
        <v>0</v>
      </c>
      <c r="AN5705" s="103">
        <f>IF(H5705&lt;Variables!$G$13,1,0)</f>
        <v>0</v>
      </c>
      <c r="AO5705" s="101">
        <f>IF(R5705&lt;Variables!$G$12,0,1)</f>
        <v>0</v>
      </c>
      <c r="AP5705" s="86">
        <f t="shared" si="576"/>
        <v>1</v>
      </c>
      <c r="AR5705" s="180">
        <v>0</v>
      </c>
      <c r="AS5705" s="180">
        <v>0</v>
      </c>
      <c r="AT5705" s="180">
        <v>0</v>
      </c>
      <c r="AU5705" s="180">
        <v>1</v>
      </c>
      <c r="BA5705" s="180">
        <v>-1.04</v>
      </c>
    </row>
    <row r="5706" spans="3:53" ht="15" x14ac:dyDescent="0.25">
      <c r="C5706" s="180" t="s">
        <v>966</v>
      </c>
      <c r="D5706" s="180" t="s">
        <v>930</v>
      </c>
      <c r="E5706" s="180">
        <v>38.619999999999997</v>
      </c>
      <c r="F5706" s="180">
        <v>12.68</v>
      </c>
      <c r="G5706" s="180">
        <v>10.31</v>
      </c>
      <c r="H5706" s="180">
        <v>1570</v>
      </c>
      <c r="I5706" s="180">
        <v>-51.646999999999998</v>
      </c>
      <c r="J5706" s="180" t="s">
        <v>78</v>
      </c>
      <c r="K5706" s="180">
        <v>64.2</v>
      </c>
      <c r="L5706" s="180">
        <v>38.381985</v>
      </c>
      <c r="M5706" s="180">
        <v>0.67222943263617119</v>
      </c>
      <c r="N5706" s="180">
        <v>37.901716</v>
      </c>
      <c r="O5706" s="180">
        <v>1.947890697086117</v>
      </c>
      <c r="P5706" s="180">
        <v>4520000</v>
      </c>
      <c r="Q5706" s="180">
        <v>2643000</v>
      </c>
      <c r="R5706" s="180">
        <v>1.71</v>
      </c>
      <c r="S5706" s="180">
        <v>36.720999999999997</v>
      </c>
      <c r="T5706" s="180">
        <v>9.9269999999999996</v>
      </c>
      <c r="U5706" s="180">
        <v>21.4544</v>
      </c>
      <c r="V5706" s="180">
        <f t="shared" si="577"/>
        <v>2.4690661746108229</v>
      </c>
      <c r="AC5706" s="180">
        <v>40.44</v>
      </c>
      <c r="AD5706" s="180">
        <v>38.32</v>
      </c>
      <c r="AH5706" s="85">
        <f>IF(AND(M5706&lt;Variables!$G$6,M5706&gt;Variables!$G$5),0,1)</f>
        <v>1</v>
      </c>
      <c r="AI5706" s="85">
        <f t="shared" si="578"/>
        <v>0</v>
      </c>
      <c r="AJ5706" s="85">
        <f>IF(I5706&gt;Variables!$G$7,0,1)</f>
        <v>1</v>
      </c>
      <c r="AK5706" s="85">
        <f>IF(F5706&gt;Variables!$G$8,0,1)</f>
        <v>0</v>
      </c>
      <c r="AL5706" s="85">
        <f>IF(G5706&gt;Variables!$G$9,0,1)</f>
        <v>1</v>
      </c>
      <c r="AM5706" s="85">
        <f>IF(AND(K5706&gt;Variables!$G$10,K5706&lt;Variables!$G$11),0,1)</f>
        <v>0</v>
      </c>
      <c r="AN5706" s="103">
        <f>IF(H5706&lt;Variables!$G$13,1,0)</f>
        <v>1</v>
      </c>
      <c r="AO5706" s="101">
        <f>IF(R5706&lt;Variables!$G$12,0,1)</f>
        <v>0</v>
      </c>
      <c r="AP5706" s="86">
        <f t="shared" si="576"/>
        <v>1</v>
      </c>
      <c r="AR5706" s="180">
        <v>1</v>
      </c>
      <c r="AS5706" s="180">
        <v>0</v>
      </c>
      <c r="AT5706" s="180">
        <v>0</v>
      </c>
      <c r="AU5706" s="180">
        <v>0</v>
      </c>
      <c r="BA5706" s="180">
        <v>1.43</v>
      </c>
    </row>
    <row r="5707" spans="3:53" ht="15" x14ac:dyDescent="0.25">
      <c r="C5707" s="180" t="s">
        <v>966</v>
      </c>
      <c r="D5707" s="180" t="s">
        <v>967</v>
      </c>
      <c r="E5707" s="180">
        <v>11.59</v>
      </c>
      <c r="F5707" s="180">
        <v>22.34</v>
      </c>
      <c r="G5707" s="180">
        <v>3.56</v>
      </c>
      <c r="H5707" s="180">
        <v>185.09</v>
      </c>
      <c r="I5707" s="180">
        <v>946.64</v>
      </c>
      <c r="J5707" s="180" t="s">
        <v>78</v>
      </c>
      <c r="K5707" s="180">
        <v>69.61</v>
      </c>
      <c r="L5707" s="180">
        <v>11.381690000000001</v>
      </c>
      <c r="M5707" s="180">
        <v>1.540280924889023</v>
      </c>
      <c r="N5707" s="180">
        <v>11.263304</v>
      </c>
      <c r="O5707" s="180">
        <v>2.6075474834027599</v>
      </c>
      <c r="P5707" s="180">
        <v>2470000</v>
      </c>
      <c r="Q5707" s="180">
        <v>2850000</v>
      </c>
      <c r="R5707" s="180">
        <v>0.87</v>
      </c>
      <c r="S5707" s="180">
        <v>36.720999999999997</v>
      </c>
      <c r="T5707" s="180">
        <v>9.9269999999999996</v>
      </c>
      <c r="U5707" s="180">
        <v>21.4544</v>
      </c>
      <c r="V5707" s="180">
        <f t="shared" si="577"/>
        <v>2.4428805189426162</v>
      </c>
      <c r="AC5707" s="180">
        <v>11.6</v>
      </c>
      <c r="AD5707" s="180">
        <v>10.9953</v>
      </c>
      <c r="AH5707" s="85">
        <f>IF(AND(M5707&lt;Variables!$G$6,M5707&gt;Variables!$G$5),0,1)</f>
        <v>1</v>
      </c>
      <c r="AI5707" s="85">
        <f t="shared" si="578"/>
        <v>0</v>
      </c>
      <c r="AJ5707" s="85">
        <f>IF(I5707&gt;Variables!$G$7,0,1)</f>
        <v>0</v>
      </c>
      <c r="AK5707" s="85">
        <f>IF(F5707&gt;Variables!$G$8,0,1)</f>
        <v>0</v>
      </c>
      <c r="AL5707" s="85">
        <f>IF(G5707&gt;Variables!$G$9,0,1)</f>
        <v>1</v>
      </c>
      <c r="AM5707" s="85">
        <f>IF(AND(K5707&gt;Variables!$G$10,K5707&lt;Variables!$G$11),0,1)</f>
        <v>0</v>
      </c>
      <c r="AN5707" s="103">
        <f>IF(H5707&lt;Variables!$G$13,1,0)</f>
        <v>1</v>
      </c>
      <c r="AO5707" s="101">
        <f>IF(R5707&lt;Variables!$G$12,0,1)</f>
        <v>0</v>
      </c>
      <c r="AP5707" s="86">
        <f t="shared" si="576"/>
        <v>1</v>
      </c>
      <c r="AR5707" s="180">
        <v>0</v>
      </c>
      <c r="AS5707" s="180">
        <v>0</v>
      </c>
      <c r="AT5707" s="180">
        <v>1</v>
      </c>
      <c r="AU5707" s="180">
        <v>0</v>
      </c>
      <c r="BA5707" s="180">
        <v>-2.25</v>
      </c>
    </row>
    <row r="5708" spans="3:53" ht="15" x14ac:dyDescent="0.25">
      <c r="C5708" s="180" t="s">
        <v>966</v>
      </c>
      <c r="D5708" s="180" t="s">
        <v>336</v>
      </c>
      <c r="E5708" s="180">
        <v>12.01</v>
      </c>
      <c r="F5708" s="180">
        <v>17.54</v>
      </c>
      <c r="G5708" s="180">
        <v>15.69</v>
      </c>
      <c r="H5708" s="180">
        <v>1970</v>
      </c>
      <c r="I5708" s="180">
        <v>-37.588000000000001</v>
      </c>
      <c r="J5708" s="180" t="s">
        <v>78</v>
      </c>
      <c r="K5708" s="180">
        <v>58.62</v>
      </c>
      <c r="L5708" s="180">
        <v>11.84606</v>
      </c>
      <c r="M5708" s="180">
        <v>0.49754939617053923</v>
      </c>
      <c r="N5708" s="180">
        <v>11.839321999999999</v>
      </c>
      <c r="O5708" s="180">
        <v>0.55474460446300833</v>
      </c>
      <c r="P5708" s="180">
        <v>11750000</v>
      </c>
      <c r="Q5708" s="180">
        <v>3998000</v>
      </c>
      <c r="R5708" s="180">
        <v>2.94</v>
      </c>
      <c r="S5708" s="180">
        <v>36.720999999999997</v>
      </c>
      <c r="T5708" s="180">
        <v>9.9269999999999996</v>
      </c>
      <c r="U5708" s="180">
        <v>21.4544</v>
      </c>
      <c r="V5708" s="180">
        <f t="shared" si="577"/>
        <v>2.4309806424036347</v>
      </c>
      <c r="AC5708" s="180">
        <v>12.54</v>
      </c>
      <c r="AD5708" s="180">
        <v>11.9</v>
      </c>
      <c r="AH5708" s="85">
        <f>IF(AND(M5708&lt;Variables!$G$6,M5708&gt;Variables!$G$5),0,1)</f>
        <v>1</v>
      </c>
      <c r="AI5708" s="85">
        <f t="shared" si="578"/>
        <v>0</v>
      </c>
      <c r="AJ5708" s="85">
        <f>IF(I5708&gt;Variables!$G$7,0,1)</f>
        <v>1</v>
      </c>
      <c r="AK5708" s="85">
        <f>IF(F5708&gt;Variables!$G$8,0,1)</f>
        <v>0</v>
      </c>
      <c r="AL5708" s="85">
        <f>IF(G5708&gt;Variables!$G$9,0,1)</f>
        <v>0</v>
      </c>
      <c r="AM5708" s="85">
        <f>IF(AND(K5708&gt;Variables!$G$10,K5708&lt;Variables!$G$11),0,1)</f>
        <v>0</v>
      </c>
      <c r="AN5708" s="103">
        <f>IF(H5708&lt;Variables!$G$13,1,0)</f>
        <v>1</v>
      </c>
      <c r="AO5708" s="101">
        <f>IF(R5708&lt;Variables!$G$12,0,1)</f>
        <v>1</v>
      </c>
      <c r="AP5708" s="86">
        <f t="shared" si="576"/>
        <v>1</v>
      </c>
      <c r="AR5708" s="180">
        <v>1</v>
      </c>
      <c r="AS5708" s="180">
        <v>0</v>
      </c>
      <c r="AT5708" s="180">
        <v>0</v>
      </c>
      <c r="AU5708" s="180">
        <v>0</v>
      </c>
      <c r="BA5708" s="180">
        <v>2</v>
      </c>
    </row>
    <row r="5709" spans="3:53" ht="15" x14ac:dyDescent="0.25">
      <c r="C5709" s="180" t="s">
        <v>968</v>
      </c>
      <c r="D5709" s="180" t="s">
        <v>861</v>
      </c>
      <c r="E5709" s="180">
        <v>4.95</v>
      </c>
      <c r="F5709" s="180">
        <v>44.48</v>
      </c>
      <c r="G5709" s="180">
        <v>15.6</v>
      </c>
      <c r="H5709" s="180">
        <v>425.29</v>
      </c>
      <c r="I5709" s="180">
        <v>4.1459999999999999</v>
      </c>
      <c r="J5709" s="180" t="s">
        <v>78</v>
      </c>
      <c r="K5709" s="180">
        <v>42.22</v>
      </c>
      <c r="L5709" s="180">
        <v>5.0444999999999993</v>
      </c>
      <c r="M5709" s="180">
        <v>-1.2330260679948251</v>
      </c>
      <c r="N5709" s="180">
        <v>5.078398</v>
      </c>
      <c r="O5709" s="180">
        <v>-1.8922896551235171</v>
      </c>
      <c r="P5709" s="180">
        <v>71600000</v>
      </c>
      <c r="Q5709" s="180">
        <v>1490000</v>
      </c>
      <c r="R5709" s="180">
        <v>48.05</v>
      </c>
      <c r="S5709" s="180">
        <v>36.204000000000001</v>
      </c>
      <c r="T5709" s="180">
        <v>9.8339999999999996</v>
      </c>
      <c r="U5709" s="180">
        <v>21.134799999999998</v>
      </c>
      <c r="V5709" s="180">
        <f t="shared" si="577"/>
        <v>2.2907534589354746</v>
      </c>
      <c r="AC5709" s="180">
        <v>5.92</v>
      </c>
      <c r="AD5709" s="180">
        <v>4.87</v>
      </c>
      <c r="AH5709" s="85">
        <f>IF(AND(M5709&lt;Variables!$G$6,M5709&gt;Variables!$G$5),0,1)</f>
        <v>1</v>
      </c>
      <c r="AI5709" s="85">
        <f t="shared" si="578"/>
        <v>1</v>
      </c>
      <c r="AJ5709" s="85">
        <f>IF(I5709&gt;Variables!$G$7,0,1)</f>
        <v>0</v>
      </c>
      <c r="AK5709" s="85">
        <f>IF(F5709&gt;Variables!$G$8,0,1)</f>
        <v>0</v>
      </c>
      <c r="AL5709" s="85">
        <f>IF(G5709&gt;Variables!$G$9,0,1)</f>
        <v>0</v>
      </c>
      <c r="AM5709" s="85">
        <f>IF(AND(K5709&gt;Variables!$G$10,K5709&lt;Variables!$G$11),0,1)</f>
        <v>1</v>
      </c>
      <c r="AN5709" s="103">
        <f>IF(H5709&lt;Variables!$G$13,1,0)</f>
        <v>1</v>
      </c>
      <c r="AO5709" s="101">
        <f>IF(R5709&lt;Variables!$G$12,0,1)</f>
        <v>1</v>
      </c>
      <c r="AP5709" s="86">
        <f t="shared" si="576"/>
        <v>1</v>
      </c>
      <c r="AR5709" s="180">
        <v>1</v>
      </c>
      <c r="AS5709" s="180">
        <v>0</v>
      </c>
      <c r="AT5709" s="180">
        <v>0</v>
      </c>
      <c r="AU5709" s="180">
        <v>0</v>
      </c>
      <c r="BA5709" s="180">
        <v>2</v>
      </c>
    </row>
    <row r="5710" spans="3:53" ht="15" x14ac:dyDescent="0.25">
      <c r="C5710" s="180" t="s">
        <v>968</v>
      </c>
      <c r="D5710" s="180" t="s">
        <v>679</v>
      </c>
      <c r="E5710" s="180">
        <v>0.12</v>
      </c>
      <c r="F5710" s="180">
        <v>45</v>
      </c>
      <c r="G5710" s="180">
        <v>31</v>
      </c>
      <c r="H5710" s="180">
        <v>-99999</v>
      </c>
      <c r="I5710" s="180">
        <v>-8.3170000000000002</v>
      </c>
      <c r="J5710" s="180" t="s">
        <v>78</v>
      </c>
      <c r="K5710" s="180">
        <v>56.09</v>
      </c>
      <c r="L5710" s="180">
        <v>0.11666749999999999</v>
      </c>
      <c r="M5710" s="180">
        <v>1.0564210255641009</v>
      </c>
      <c r="N5710" s="180">
        <v>0.1155428571428571</v>
      </c>
      <c r="O5710" s="180">
        <v>2.040059347181026</v>
      </c>
      <c r="P5710" s="180">
        <v>20164000</v>
      </c>
      <c r="Q5710" s="180">
        <v>1167000</v>
      </c>
      <c r="R5710" s="180">
        <v>17.28</v>
      </c>
      <c r="S5710" s="180">
        <v>36.204000000000001</v>
      </c>
      <c r="T5710" s="180">
        <v>9.8339999999999996</v>
      </c>
      <c r="U5710" s="180">
        <v>21.134799999999998</v>
      </c>
      <c r="V5710" s="180">
        <f t="shared" si="577"/>
        <v>2.384045204851394</v>
      </c>
      <c r="AC5710" s="180">
        <v>0.125</v>
      </c>
      <c r="AD5710" s="180">
        <v>0.105</v>
      </c>
      <c r="AH5710" s="85">
        <f>IF(AND(M5710&lt;Variables!$G$6,M5710&gt;Variables!$G$5),0,1)</f>
        <v>1</v>
      </c>
      <c r="AI5710" s="85">
        <f t="shared" si="578"/>
        <v>0</v>
      </c>
      <c r="AJ5710" s="85">
        <f>IF(I5710&gt;Variables!$G$7,0,1)</f>
        <v>1</v>
      </c>
      <c r="AK5710" s="85">
        <f>IF(F5710&gt;Variables!$G$8,0,1)</f>
        <v>0</v>
      </c>
      <c r="AL5710" s="85">
        <f>IF(G5710&gt;Variables!$G$9,0,1)</f>
        <v>0</v>
      </c>
      <c r="AM5710" s="85">
        <f>IF(AND(K5710&gt;Variables!$G$10,K5710&lt;Variables!$G$11),0,1)</f>
        <v>0</v>
      </c>
      <c r="AN5710" s="103">
        <f>IF(H5710&lt;Variables!$G$13,1,0)</f>
        <v>1</v>
      </c>
      <c r="AO5710" s="101">
        <f>IF(R5710&lt;Variables!$G$12,0,1)</f>
        <v>1</v>
      </c>
      <c r="AP5710" s="86">
        <f t="shared" si="576"/>
        <v>1</v>
      </c>
      <c r="AR5710" s="180">
        <v>1</v>
      </c>
      <c r="AS5710" s="180">
        <v>0</v>
      </c>
      <c r="AT5710" s="180">
        <v>0</v>
      </c>
      <c r="AU5710" s="180">
        <v>0</v>
      </c>
      <c r="BA5710" s="180">
        <v>2</v>
      </c>
    </row>
    <row r="5711" spans="3:53" ht="15" x14ac:dyDescent="0.25">
      <c r="C5711" s="180" t="s">
        <v>968</v>
      </c>
      <c r="D5711" s="180" t="s">
        <v>251</v>
      </c>
      <c r="E5711" s="180">
        <v>20.440000000000001</v>
      </c>
      <c r="F5711" s="180">
        <v>71.06</v>
      </c>
      <c r="G5711" s="180">
        <v>22.78</v>
      </c>
      <c r="H5711" s="180">
        <v>4830</v>
      </c>
      <c r="I5711" s="180">
        <v>0.373</v>
      </c>
      <c r="J5711" s="180" t="s">
        <v>78</v>
      </c>
      <c r="K5711" s="180">
        <v>55.67</v>
      </c>
      <c r="L5711" s="180">
        <v>20.207070000000002</v>
      </c>
      <c r="M5711" s="180">
        <v>1.0740300300835179</v>
      </c>
      <c r="N5711" s="180">
        <v>19.55011</v>
      </c>
      <c r="O5711" s="180">
        <v>4.4705119306234042</v>
      </c>
      <c r="P5711" s="180">
        <v>477040000</v>
      </c>
      <c r="Q5711" s="180">
        <v>24401000</v>
      </c>
      <c r="R5711" s="180">
        <v>19.55</v>
      </c>
      <c r="S5711" s="180">
        <v>36.204000000000001</v>
      </c>
      <c r="T5711" s="180">
        <v>9.8339999999999996</v>
      </c>
      <c r="U5711" s="180">
        <v>21.134799999999998</v>
      </c>
      <c r="V5711" s="180">
        <f t="shared" si="577"/>
        <v>2.3802292204364122</v>
      </c>
      <c r="AC5711" s="180">
        <v>22.85</v>
      </c>
      <c r="AD5711" s="180">
        <v>19.5</v>
      </c>
      <c r="AH5711" s="85">
        <f>IF(AND(M5711&lt;Variables!$G$6,M5711&gt;Variables!$G$5),0,1)</f>
        <v>1</v>
      </c>
      <c r="AI5711" s="85">
        <f t="shared" si="578"/>
        <v>0</v>
      </c>
      <c r="AJ5711" s="85">
        <f>IF(I5711&gt;Variables!$G$7,0,1)</f>
        <v>0</v>
      </c>
      <c r="AK5711" s="85">
        <f>IF(F5711&gt;Variables!$G$8,0,1)</f>
        <v>0</v>
      </c>
      <c r="AL5711" s="85">
        <f>IF(G5711&gt;Variables!$G$9,0,1)</f>
        <v>0</v>
      </c>
      <c r="AM5711" s="85">
        <f>IF(AND(K5711&gt;Variables!$G$10,K5711&lt;Variables!$G$11),0,1)</f>
        <v>0</v>
      </c>
      <c r="AN5711" s="103">
        <f>IF(H5711&lt;Variables!$G$13,1,0)</f>
        <v>0</v>
      </c>
      <c r="AO5711" s="101">
        <f>IF(R5711&lt;Variables!$G$12,0,1)</f>
        <v>1</v>
      </c>
      <c r="AP5711" s="86">
        <f t="shared" si="576"/>
        <v>1</v>
      </c>
      <c r="AR5711" s="180">
        <v>1</v>
      </c>
      <c r="AS5711" s="180">
        <v>0</v>
      </c>
      <c r="AT5711" s="180">
        <v>0</v>
      </c>
      <c r="AU5711" s="180">
        <v>0</v>
      </c>
      <c r="BA5711" s="180">
        <v>2</v>
      </c>
    </row>
    <row r="5712" spans="3:53" ht="15" x14ac:dyDescent="0.25">
      <c r="C5712" s="180" t="s">
        <v>968</v>
      </c>
      <c r="D5712" s="180" t="s">
        <v>959</v>
      </c>
      <c r="E5712" s="180">
        <v>16.600000000000001</v>
      </c>
      <c r="F5712" s="180">
        <v>43.74</v>
      </c>
      <c r="G5712" s="180">
        <v>1.67</v>
      </c>
      <c r="H5712" s="180">
        <v>-99999</v>
      </c>
      <c r="I5712" s="180">
        <v>-99999</v>
      </c>
      <c r="J5712" s="180" t="s">
        <v>78</v>
      </c>
      <c r="K5712" s="180">
        <v>-99999</v>
      </c>
      <c r="L5712" s="180">
        <v>16.138059999999999</v>
      </c>
      <c r="M5712" s="180">
        <v>1.6231195075492291</v>
      </c>
      <c r="N5712" s="180">
        <v>16.355336111111111</v>
      </c>
      <c r="O5712" s="180">
        <v>0.27308450639877102</v>
      </c>
      <c r="P5712" s="180">
        <v>1090000</v>
      </c>
      <c r="Q5712" s="180"/>
      <c r="R5712" s="180"/>
      <c r="S5712" s="180">
        <v>36.204000000000001</v>
      </c>
      <c r="T5712" s="180">
        <v>9.8339999999999996</v>
      </c>
      <c r="U5712" s="180">
        <v>21.134799999999998</v>
      </c>
      <c r="V5712" s="180"/>
      <c r="AC5712" s="180">
        <v>19.649899999999999</v>
      </c>
      <c r="AD5712" s="180">
        <v>16.23</v>
      </c>
      <c r="AH5712" s="85">
        <f>IF(AND(M5712&lt;Variables!$G$6,M5712&gt;Variables!$G$5),0,1)</f>
        <v>1</v>
      </c>
      <c r="AI5712" s="85">
        <f t="shared" si="578"/>
        <v>1</v>
      </c>
      <c r="AJ5712" s="85">
        <f>IF(I5712&gt;Variables!$G$7,0,1)</f>
        <v>1</v>
      </c>
      <c r="AK5712" s="85">
        <f>IF(F5712&gt;Variables!$G$8,0,1)</f>
        <v>0</v>
      </c>
      <c r="AL5712" s="85">
        <f>IF(G5712&gt;Variables!$G$9,0,1)</f>
        <v>1</v>
      </c>
      <c r="AM5712" s="85">
        <f>IF(AND(K5712&gt;Variables!$G$10,K5712&lt;Variables!$G$11),0,1)</f>
        <v>1</v>
      </c>
      <c r="AN5712" s="103">
        <f>IF(H5712&lt;Variables!$G$13,1,0)</f>
        <v>1</v>
      </c>
      <c r="AO5712" s="101">
        <f>IF(R5712&lt;Variables!$G$12,0,1)</f>
        <v>0</v>
      </c>
      <c r="AP5712" s="86">
        <f t="shared" si="576"/>
        <v>1</v>
      </c>
      <c r="AR5712" s="180">
        <v>1</v>
      </c>
      <c r="AS5712" s="180">
        <v>0</v>
      </c>
      <c r="AT5712" s="180">
        <v>0</v>
      </c>
      <c r="AU5712" s="180">
        <v>0</v>
      </c>
      <c r="BA5712" s="180">
        <v>2</v>
      </c>
    </row>
    <row r="5713" spans="3:53" ht="15" x14ac:dyDescent="0.25">
      <c r="C5713" s="180" t="s">
        <v>968</v>
      </c>
      <c r="D5713" s="180" t="s">
        <v>928</v>
      </c>
      <c r="E5713" s="180">
        <v>11.27</v>
      </c>
      <c r="F5713" s="180">
        <v>26.74</v>
      </c>
      <c r="G5713" s="180">
        <v>24.7</v>
      </c>
      <c r="H5713" s="180">
        <v>2170</v>
      </c>
      <c r="I5713" s="180">
        <v>-52.95</v>
      </c>
      <c r="J5713" s="180" t="s">
        <v>78</v>
      </c>
      <c r="K5713" s="180">
        <v>46.49</v>
      </c>
      <c r="L5713" s="180">
        <v>11.426774999999999</v>
      </c>
      <c r="M5713" s="180">
        <v>-1.4595106668329529</v>
      </c>
      <c r="N5713" s="180">
        <v>11.101362</v>
      </c>
      <c r="O5713" s="180">
        <v>1.4289958295207199</v>
      </c>
      <c r="P5713" s="180">
        <v>15530000</v>
      </c>
      <c r="Q5713" s="180">
        <v>5087000</v>
      </c>
      <c r="R5713" s="180">
        <v>3.05</v>
      </c>
      <c r="S5713" s="180">
        <v>36.204000000000001</v>
      </c>
      <c r="T5713" s="180">
        <v>9.8339999999999996</v>
      </c>
      <c r="U5713" s="180">
        <v>21.134799999999998</v>
      </c>
      <c r="V5713" s="180">
        <f t="shared" ref="V5713:V5740" si="579">1.849 + (0.01036 * K5713) + (0.1184 * M5713) - (0.002888 * K5713 * M5713)</f>
        <v>2.3537887928492514</v>
      </c>
      <c r="AC5713" s="180">
        <v>11.65</v>
      </c>
      <c r="AD5713" s="180">
        <v>10.53</v>
      </c>
      <c r="AH5713" s="85">
        <f>IF(AND(M5713&lt;Variables!$G$6,M5713&gt;Variables!$G$5),0,1)</f>
        <v>1</v>
      </c>
      <c r="AI5713" s="85">
        <f t="shared" si="578"/>
        <v>0</v>
      </c>
      <c r="AJ5713" s="85">
        <f>IF(I5713&gt;Variables!$G$7,0,1)</f>
        <v>1</v>
      </c>
      <c r="AK5713" s="85">
        <f>IF(F5713&gt;Variables!$G$8,0,1)</f>
        <v>0</v>
      </c>
      <c r="AL5713" s="85">
        <f>IF(G5713&gt;Variables!$G$9,0,1)</f>
        <v>0</v>
      </c>
      <c r="AM5713" s="85">
        <f>IF(AND(K5713&gt;Variables!$G$10,K5713&lt;Variables!$G$11),0,1)</f>
        <v>1</v>
      </c>
      <c r="AN5713" s="103">
        <f>IF(H5713&lt;Variables!$G$13,1,0)</f>
        <v>1</v>
      </c>
      <c r="AO5713" s="101">
        <f>IF(R5713&lt;Variables!$G$12,0,1)</f>
        <v>1</v>
      </c>
      <c r="AP5713" s="86">
        <f t="shared" si="576"/>
        <v>1</v>
      </c>
      <c r="AR5713" s="180">
        <v>1</v>
      </c>
      <c r="AS5713" s="180">
        <v>0</v>
      </c>
      <c r="AT5713" s="180">
        <v>0</v>
      </c>
      <c r="AU5713" s="180">
        <v>0</v>
      </c>
      <c r="BA5713" s="180">
        <v>2</v>
      </c>
    </row>
    <row r="5714" spans="3:53" ht="15" x14ac:dyDescent="0.25">
      <c r="C5714" s="180" t="s">
        <v>968</v>
      </c>
      <c r="D5714" s="180" t="s">
        <v>921</v>
      </c>
      <c r="E5714" s="180">
        <v>26.29</v>
      </c>
      <c r="F5714" s="180">
        <v>9.0500000000000007</v>
      </c>
      <c r="G5714" s="180">
        <v>7.11</v>
      </c>
      <c r="H5714" s="180">
        <v>364</v>
      </c>
      <c r="I5714" s="180">
        <v>16.422999999999998</v>
      </c>
      <c r="J5714" s="180" t="s">
        <v>76</v>
      </c>
      <c r="K5714" s="180">
        <v>71.16</v>
      </c>
      <c r="L5714" s="180">
        <v>26.046223076923081</v>
      </c>
      <c r="M5714" s="180">
        <v>0.91674298562112477</v>
      </c>
      <c r="N5714" s="180">
        <v>25.539170270270269</v>
      </c>
      <c r="O5714" s="180">
        <v>2.9203365725547461</v>
      </c>
      <c r="P5714" s="180">
        <v>219820</v>
      </c>
      <c r="Q5714" s="180">
        <v>750578</v>
      </c>
      <c r="R5714" s="180">
        <v>0.28999999999999998</v>
      </c>
      <c r="S5714" s="180">
        <v>36.204000000000001</v>
      </c>
      <c r="T5714" s="180">
        <v>9.8339999999999996</v>
      </c>
      <c r="U5714" s="180">
        <v>21.134799999999998</v>
      </c>
      <c r="V5714" s="180">
        <f t="shared" si="579"/>
        <v>2.5063600451831052</v>
      </c>
      <c r="AC5714" s="180">
        <v>27.515000000000001</v>
      </c>
      <c r="AD5714" s="180">
        <v>26.285</v>
      </c>
      <c r="AH5714" s="85">
        <f>IF(AND(M5714&lt;Variables!$G$6,M5714&gt;Variables!$G$5),0,1)</f>
        <v>1</v>
      </c>
      <c r="AI5714" s="85">
        <f t="shared" si="578"/>
        <v>0</v>
      </c>
      <c r="AJ5714" s="85">
        <f>IF(I5714&gt;Variables!$G$7,0,1)</f>
        <v>0</v>
      </c>
      <c r="AK5714" s="85">
        <f>IF(F5714&gt;Variables!$G$8,0,1)</f>
        <v>0</v>
      </c>
      <c r="AL5714" s="85">
        <f>IF(G5714&gt;Variables!$G$9,0,1)</f>
        <v>1</v>
      </c>
      <c r="AM5714" s="85">
        <f>IF(AND(K5714&gt;Variables!$G$10,K5714&lt;Variables!$G$11),0,1)</f>
        <v>0</v>
      </c>
      <c r="AN5714" s="103">
        <f>IF(H5714&lt;Variables!$G$13,1,0)</f>
        <v>1</v>
      </c>
      <c r="AO5714" s="101">
        <f>IF(R5714&lt;Variables!$G$12,0,1)</f>
        <v>0</v>
      </c>
      <c r="AP5714" s="86">
        <f t="shared" si="576"/>
        <v>0</v>
      </c>
      <c r="AR5714" s="180">
        <v>1</v>
      </c>
      <c r="AS5714" s="180">
        <v>0</v>
      </c>
      <c r="AT5714" s="180">
        <v>0</v>
      </c>
      <c r="AU5714" s="180">
        <v>0</v>
      </c>
      <c r="BA5714" s="180">
        <v>2</v>
      </c>
    </row>
    <row r="5715" spans="3:53" ht="15" x14ac:dyDescent="0.25">
      <c r="C5715" s="180" t="s">
        <v>968</v>
      </c>
      <c r="D5715" s="180" t="s">
        <v>967</v>
      </c>
      <c r="E5715" s="180">
        <v>11.22</v>
      </c>
      <c r="F5715" s="180">
        <v>20.53</v>
      </c>
      <c r="G5715" s="180">
        <v>1.21</v>
      </c>
      <c r="H5715" s="180">
        <v>185.09</v>
      </c>
      <c r="I5715" s="180">
        <v>937.57100000000003</v>
      </c>
      <c r="J5715" s="180" t="s">
        <v>78</v>
      </c>
      <c r="K5715" s="180">
        <v>43.97</v>
      </c>
      <c r="L5715" s="180">
        <v>11.421844999999999</v>
      </c>
      <c r="M5715" s="180">
        <v>-1.1105473765403</v>
      </c>
      <c r="N5715" s="180">
        <v>11.292960000000001</v>
      </c>
      <c r="O5715" s="180">
        <v>1.8064351596046829E-2</v>
      </c>
      <c r="P5715" s="180">
        <v>2550000</v>
      </c>
      <c r="Q5715" s="180">
        <v>2850000</v>
      </c>
      <c r="R5715" s="180">
        <v>0.89</v>
      </c>
      <c r="S5715" s="180">
        <v>36.204000000000001</v>
      </c>
      <c r="T5715" s="180">
        <v>9.8339999999999996</v>
      </c>
      <c r="U5715" s="180">
        <v>21.134799999999998</v>
      </c>
      <c r="V5715" s="180">
        <f t="shared" si="579"/>
        <v>2.3140636490246544</v>
      </c>
      <c r="AC5715" s="180">
        <v>11.45</v>
      </c>
      <c r="AD5715" s="180">
        <v>10.9953</v>
      </c>
      <c r="AH5715" s="85">
        <f>IF(AND(M5715&lt;Variables!$G$6,M5715&gt;Variables!$G$5),0,1)</f>
        <v>1</v>
      </c>
      <c r="AI5715" s="85">
        <f t="shared" si="578"/>
        <v>0</v>
      </c>
      <c r="AJ5715" s="85">
        <f>IF(I5715&gt;Variables!$G$7,0,1)</f>
        <v>0</v>
      </c>
      <c r="AK5715" s="85">
        <f>IF(F5715&gt;Variables!$G$8,0,1)</f>
        <v>0</v>
      </c>
      <c r="AL5715" s="85">
        <f>IF(G5715&gt;Variables!$G$9,0,1)</f>
        <v>1</v>
      </c>
      <c r="AM5715" s="85">
        <f>IF(AND(K5715&gt;Variables!$G$10,K5715&lt;Variables!$G$11),0,1)</f>
        <v>1</v>
      </c>
      <c r="AN5715" s="103">
        <f>IF(H5715&lt;Variables!$G$13,1,0)</f>
        <v>1</v>
      </c>
      <c r="AO5715" s="101">
        <f>IF(R5715&lt;Variables!$G$12,0,1)</f>
        <v>0</v>
      </c>
      <c r="AP5715" s="86">
        <f t="shared" si="576"/>
        <v>1</v>
      </c>
      <c r="AR5715" s="180">
        <v>1</v>
      </c>
      <c r="AS5715" s="180">
        <v>0</v>
      </c>
      <c r="AT5715" s="180">
        <v>0</v>
      </c>
      <c r="AU5715" s="180">
        <v>0</v>
      </c>
      <c r="BA5715" s="180">
        <v>2</v>
      </c>
    </row>
    <row r="5716" spans="3:53" ht="15" x14ac:dyDescent="0.25">
      <c r="C5716" s="180" t="s">
        <v>968</v>
      </c>
      <c r="D5716" s="180" t="s">
        <v>336</v>
      </c>
      <c r="E5716" s="180">
        <v>11.96</v>
      </c>
      <c r="F5716" s="180">
        <v>18.07</v>
      </c>
      <c r="G5716" s="180">
        <v>16.18</v>
      </c>
      <c r="H5716" s="180">
        <v>1970</v>
      </c>
      <c r="I5716" s="180">
        <v>-37.484000000000002</v>
      </c>
      <c r="J5716" s="180" t="s">
        <v>78</v>
      </c>
      <c r="K5716" s="180">
        <v>58.96</v>
      </c>
      <c r="L5716" s="180">
        <v>11.872674999999999</v>
      </c>
      <c r="M5716" s="180">
        <v>0.69339891810395793</v>
      </c>
      <c r="N5716" s="180">
        <v>11.854222</v>
      </c>
      <c r="O5716" s="180">
        <v>0.85014436206779354</v>
      </c>
      <c r="P5716" s="180">
        <v>11968000</v>
      </c>
      <c r="Q5716" s="180">
        <v>3998000</v>
      </c>
      <c r="R5716" s="180">
        <v>2.99</v>
      </c>
      <c r="S5716" s="180">
        <v>36.204000000000001</v>
      </c>
      <c r="T5716" s="180">
        <v>9.8339999999999996</v>
      </c>
      <c r="U5716" s="180">
        <v>21.134799999999998</v>
      </c>
      <c r="V5716" s="180">
        <f t="shared" si="579"/>
        <v>2.4238545048929585</v>
      </c>
      <c r="AC5716" s="180">
        <v>12.54</v>
      </c>
      <c r="AD5716" s="180">
        <v>11.91</v>
      </c>
      <c r="AH5716" s="85">
        <f>IF(AND(M5716&lt;Variables!$G$6,M5716&gt;Variables!$G$5),0,1)</f>
        <v>1</v>
      </c>
      <c r="AI5716" s="85">
        <f t="shared" si="578"/>
        <v>0</v>
      </c>
      <c r="AJ5716" s="85">
        <f>IF(I5716&gt;Variables!$G$7,0,1)</f>
        <v>1</v>
      </c>
      <c r="AK5716" s="85">
        <f>IF(F5716&gt;Variables!$G$8,0,1)</f>
        <v>0</v>
      </c>
      <c r="AL5716" s="85">
        <f>IF(G5716&gt;Variables!$G$9,0,1)</f>
        <v>0</v>
      </c>
      <c r="AM5716" s="85">
        <f>IF(AND(K5716&gt;Variables!$G$10,K5716&lt;Variables!$G$11),0,1)</f>
        <v>0</v>
      </c>
      <c r="AN5716" s="103">
        <f>IF(H5716&lt;Variables!$G$13,1,0)</f>
        <v>1</v>
      </c>
      <c r="AO5716" s="101">
        <f>IF(R5716&lt;Variables!$G$12,0,1)</f>
        <v>1</v>
      </c>
      <c r="AP5716" s="86">
        <f t="shared" si="576"/>
        <v>1</v>
      </c>
      <c r="AR5716" s="180">
        <v>1</v>
      </c>
      <c r="AS5716" s="180">
        <v>0</v>
      </c>
      <c r="AT5716" s="180">
        <v>0</v>
      </c>
      <c r="AU5716" s="180">
        <v>0</v>
      </c>
      <c r="BA5716" s="180">
        <v>2</v>
      </c>
    </row>
    <row r="5717" spans="3:53" ht="15" x14ac:dyDescent="0.25">
      <c r="C5717" s="180" t="s">
        <v>968</v>
      </c>
      <c r="D5717" s="180" t="s">
        <v>918</v>
      </c>
      <c r="E5717" s="180">
        <v>21.77</v>
      </c>
      <c r="F5717" s="180">
        <v>14.79</v>
      </c>
      <c r="G5717" s="180">
        <v>11.44</v>
      </c>
      <c r="H5717" s="180">
        <v>2140</v>
      </c>
      <c r="I5717" s="180">
        <v>3.0369999999999999</v>
      </c>
      <c r="J5717" s="180" t="s">
        <v>78</v>
      </c>
      <c r="K5717" s="180">
        <v>52.12</v>
      </c>
      <c r="L5717" s="180">
        <v>21.697600000000001</v>
      </c>
      <c r="M5717" s="180">
        <v>0.1493252709977099</v>
      </c>
      <c r="N5717" s="180">
        <v>21.77318163265306</v>
      </c>
      <c r="O5717" s="180">
        <v>-0.19832486304298441</v>
      </c>
      <c r="P5717" s="180">
        <v>817018</v>
      </c>
      <c r="Q5717" s="180">
        <v>481143</v>
      </c>
      <c r="R5717" s="180">
        <v>1.7</v>
      </c>
      <c r="S5717" s="180">
        <v>36.204000000000001</v>
      </c>
      <c r="T5717" s="180">
        <v>9.8339999999999996</v>
      </c>
      <c r="U5717" s="180">
        <v>21.134799999999998</v>
      </c>
      <c r="V5717" s="180">
        <f t="shared" si="579"/>
        <v>2.3841664900228596</v>
      </c>
      <c r="AC5717" s="180">
        <v>22.47</v>
      </c>
      <c r="AD5717" s="180">
        <v>21.57</v>
      </c>
      <c r="AH5717" s="85">
        <f>IF(AND(M5717&lt;Variables!$G$6,M5717&gt;Variables!$G$5),0,1)</f>
        <v>1</v>
      </c>
      <c r="AI5717" s="85">
        <f t="shared" si="578"/>
        <v>1</v>
      </c>
      <c r="AJ5717" s="85">
        <f>IF(I5717&gt;Variables!$G$7,0,1)</f>
        <v>0</v>
      </c>
      <c r="AK5717" s="85">
        <f>IF(F5717&gt;Variables!$G$8,0,1)</f>
        <v>0</v>
      </c>
      <c r="AL5717" s="85">
        <f>IF(G5717&gt;Variables!$G$9,0,1)</f>
        <v>1</v>
      </c>
      <c r="AM5717" s="85">
        <f>IF(AND(K5717&gt;Variables!$G$10,K5717&lt;Variables!$G$11),0,1)</f>
        <v>0</v>
      </c>
      <c r="AN5717" s="103">
        <f>IF(H5717&lt;Variables!$G$13,1,0)</f>
        <v>1</v>
      </c>
      <c r="AO5717" s="101">
        <f>IF(R5717&lt;Variables!$G$12,0,1)</f>
        <v>0</v>
      </c>
      <c r="AP5717" s="86">
        <f t="shared" si="576"/>
        <v>1</v>
      </c>
      <c r="AR5717" s="180">
        <v>1</v>
      </c>
      <c r="AS5717" s="180">
        <v>0</v>
      </c>
      <c r="AT5717" s="180">
        <v>0</v>
      </c>
      <c r="AU5717" s="180">
        <v>0</v>
      </c>
      <c r="BA5717" s="180">
        <v>2</v>
      </c>
    </row>
    <row r="5718" spans="3:53" ht="15" x14ac:dyDescent="0.25">
      <c r="C5718" s="180" t="s">
        <v>968</v>
      </c>
      <c r="D5718" s="180" t="s">
        <v>121</v>
      </c>
      <c r="E5718" s="180">
        <v>10.82</v>
      </c>
      <c r="F5718" s="180">
        <v>30.79</v>
      </c>
      <c r="G5718" s="180">
        <v>30.4</v>
      </c>
      <c r="H5718" s="180">
        <v>70.459999999999994</v>
      </c>
      <c r="I5718" s="180">
        <v>12392.868</v>
      </c>
      <c r="J5718" s="180" t="s">
        <v>78</v>
      </c>
      <c r="K5718" s="180">
        <v>54.81</v>
      </c>
      <c r="L5718" s="180">
        <v>10.966205263157891</v>
      </c>
      <c r="M5718" s="180">
        <v>0.12579316646981939</v>
      </c>
      <c r="N5718" s="180">
        <v>10.67744489795918</v>
      </c>
      <c r="O5718" s="180">
        <v>2.8335908537317289</v>
      </c>
      <c r="P5718" s="180">
        <v>3850000</v>
      </c>
      <c r="Q5718" s="180">
        <v>11600000</v>
      </c>
      <c r="R5718" s="180">
        <v>0.33</v>
      </c>
      <c r="S5718" s="180">
        <v>36.204000000000001</v>
      </c>
      <c r="T5718" s="180">
        <v>9.8339999999999996</v>
      </c>
      <c r="U5718" s="180">
        <v>21.134799999999998</v>
      </c>
      <c r="V5718" s="180">
        <f t="shared" si="579"/>
        <v>2.4118135495742661</v>
      </c>
      <c r="AC5718" s="180">
        <v>14.77</v>
      </c>
      <c r="AD5718" s="180">
        <v>10.82</v>
      </c>
      <c r="AH5718" s="85">
        <f>IF(AND(M5718&lt;Variables!$G$6,M5718&gt;Variables!$G$5),0,1)</f>
        <v>1</v>
      </c>
      <c r="AI5718" s="85">
        <f t="shared" si="578"/>
        <v>0</v>
      </c>
      <c r="AJ5718" s="85">
        <f>IF(I5718&gt;Variables!$G$7,0,1)</f>
        <v>0</v>
      </c>
      <c r="AK5718" s="85">
        <f>IF(F5718&gt;Variables!$G$8,0,1)</f>
        <v>0</v>
      </c>
      <c r="AL5718" s="85">
        <f>IF(G5718&gt;Variables!$G$9,0,1)</f>
        <v>0</v>
      </c>
      <c r="AM5718" s="85">
        <f>IF(AND(K5718&gt;Variables!$G$10,K5718&lt;Variables!$G$11),0,1)</f>
        <v>0</v>
      </c>
      <c r="AN5718" s="103">
        <f>IF(H5718&lt;Variables!$G$13,1,0)</f>
        <v>1</v>
      </c>
      <c r="AO5718" s="101">
        <f>IF(R5718&lt;Variables!$G$12,0,1)</f>
        <v>0</v>
      </c>
      <c r="AP5718" s="86">
        <f t="shared" si="576"/>
        <v>1</v>
      </c>
      <c r="AR5718" s="180">
        <v>1</v>
      </c>
      <c r="AS5718" s="180">
        <v>0</v>
      </c>
      <c r="AT5718" s="180">
        <v>0</v>
      </c>
      <c r="AU5718" s="180">
        <v>0</v>
      </c>
      <c r="BA5718" s="180">
        <v>2</v>
      </c>
    </row>
    <row r="5719" spans="3:53" ht="15" x14ac:dyDescent="0.25">
      <c r="C5719" s="180" t="s">
        <v>968</v>
      </c>
      <c r="D5719" s="180" t="s">
        <v>114</v>
      </c>
      <c r="E5719" s="180">
        <v>28.95</v>
      </c>
      <c r="F5719" s="180">
        <v>12.67</v>
      </c>
      <c r="G5719" s="180">
        <v>0</v>
      </c>
      <c r="H5719" s="180">
        <v>6070</v>
      </c>
      <c r="I5719" s="180">
        <v>-21.004999999999999</v>
      </c>
      <c r="J5719" s="180" t="s">
        <v>78</v>
      </c>
      <c r="K5719" s="180">
        <v>46.99</v>
      </c>
      <c r="L5719" s="180">
        <v>29.052368421052631</v>
      </c>
      <c r="M5719" s="180">
        <v>-0.1802552559352856</v>
      </c>
      <c r="N5719" s="180">
        <v>29.04332083333334</v>
      </c>
      <c r="O5719" s="180">
        <v>-0.14915936638904029</v>
      </c>
      <c r="P5719" s="180">
        <v>2269000</v>
      </c>
      <c r="Q5719" s="180">
        <v>1309000</v>
      </c>
      <c r="R5719" s="180">
        <v>1.73</v>
      </c>
      <c r="S5719" s="180">
        <v>36.204000000000001</v>
      </c>
      <c r="T5719" s="180">
        <v>9.8339999999999996</v>
      </c>
      <c r="U5719" s="180">
        <v>21.134799999999998</v>
      </c>
      <c r="V5719" s="180">
        <f t="shared" si="579"/>
        <v>2.3389360993451027</v>
      </c>
      <c r="AC5719" s="180">
        <v>29.52</v>
      </c>
      <c r="AD5719" s="180">
        <v>28.65</v>
      </c>
      <c r="AH5719" s="85">
        <f>IF(AND(M5719&lt;Variables!$G$6,M5719&gt;Variables!$G$5),0,1)</f>
        <v>1</v>
      </c>
      <c r="AI5719" s="85">
        <f t="shared" si="578"/>
        <v>0</v>
      </c>
      <c r="AJ5719" s="85">
        <f>IF(I5719&gt;Variables!$G$7,0,1)</f>
        <v>1</v>
      </c>
      <c r="AK5719" s="85">
        <f>IF(F5719&gt;Variables!$G$8,0,1)</f>
        <v>0</v>
      </c>
      <c r="AL5719" s="85">
        <f>IF(G5719&gt;Variables!$G$9,0,1)</f>
        <v>1</v>
      </c>
      <c r="AM5719" s="85">
        <f>IF(AND(K5719&gt;Variables!$G$10,K5719&lt;Variables!$G$11),0,1)</f>
        <v>1</v>
      </c>
      <c r="AN5719" s="103">
        <f>IF(H5719&lt;Variables!$G$13,1,0)</f>
        <v>0</v>
      </c>
      <c r="AO5719" s="101">
        <f>IF(R5719&lt;Variables!$G$12,0,1)</f>
        <v>0</v>
      </c>
      <c r="AP5719" s="86">
        <f t="shared" si="576"/>
        <v>1</v>
      </c>
      <c r="AR5719" s="180">
        <v>0</v>
      </c>
      <c r="AS5719" s="180">
        <v>1</v>
      </c>
      <c r="AT5719" s="180">
        <v>0</v>
      </c>
      <c r="AU5719" s="180">
        <v>0</v>
      </c>
      <c r="BA5719" s="180">
        <v>0.12</v>
      </c>
    </row>
    <row r="5720" spans="3:53" ht="15" x14ac:dyDescent="0.25">
      <c r="C5720" s="180" t="s">
        <v>968</v>
      </c>
      <c r="D5720" s="180" t="s">
        <v>930</v>
      </c>
      <c r="E5720" s="180">
        <v>38.340000000000003</v>
      </c>
      <c r="F5720" s="180">
        <v>12.38</v>
      </c>
      <c r="G5720" s="180">
        <v>9.89</v>
      </c>
      <c r="H5720" s="180">
        <v>1570</v>
      </c>
      <c r="I5720" s="180">
        <v>-51.731000000000002</v>
      </c>
      <c r="J5720" s="180" t="s">
        <v>78</v>
      </c>
      <c r="K5720" s="180">
        <v>55.36</v>
      </c>
      <c r="L5720" s="180">
        <v>38.443879999999993</v>
      </c>
      <c r="M5720" s="180">
        <v>0.13297305058699721</v>
      </c>
      <c r="N5720" s="180">
        <v>38.037833999999997</v>
      </c>
      <c r="O5720" s="180">
        <v>1.20187179953517</v>
      </c>
      <c r="P5720" s="180">
        <v>4553000</v>
      </c>
      <c r="Q5720" s="180">
        <v>2643000</v>
      </c>
      <c r="R5720" s="180">
        <v>1.72</v>
      </c>
      <c r="S5720" s="180">
        <v>36.204000000000001</v>
      </c>
      <c r="T5720" s="180">
        <v>9.8339999999999996</v>
      </c>
      <c r="U5720" s="180">
        <v>21.134799999999998</v>
      </c>
      <c r="V5720" s="180">
        <f t="shared" si="579"/>
        <v>2.4170139204130274</v>
      </c>
      <c r="AC5720" s="180">
        <v>40.44</v>
      </c>
      <c r="AD5720" s="180">
        <v>38.339199999999998</v>
      </c>
      <c r="AH5720" s="85">
        <f>IF(AND(M5720&lt;Variables!$G$6,M5720&gt;Variables!$G$5),0,1)</f>
        <v>1</v>
      </c>
      <c r="AI5720" s="85">
        <f t="shared" si="578"/>
        <v>0</v>
      </c>
      <c r="AJ5720" s="85">
        <f>IF(I5720&gt;Variables!$G$7,0,1)</f>
        <v>1</v>
      </c>
      <c r="AK5720" s="85">
        <f>IF(F5720&gt;Variables!$G$8,0,1)</f>
        <v>0</v>
      </c>
      <c r="AL5720" s="85">
        <f>IF(G5720&gt;Variables!$G$9,0,1)</f>
        <v>1</v>
      </c>
      <c r="AM5720" s="85">
        <f>IF(AND(K5720&gt;Variables!$G$10,K5720&lt;Variables!$G$11),0,1)</f>
        <v>0</v>
      </c>
      <c r="AN5720" s="103">
        <f>IF(H5720&lt;Variables!$G$13,1,0)</f>
        <v>1</v>
      </c>
      <c r="AO5720" s="101">
        <f>IF(R5720&lt;Variables!$G$12,0,1)</f>
        <v>0</v>
      </c>
      <c r="AP5720" s="86">
        <f t="shared" si="576"/>
        <v>1</v>
      </c>
      <c r="AR5720" s="180">
        <v>1</v>
      </c>
      <c r="AS5720" s="180">
        <v>0</v>
      </c>
      <c r="AT5720" s="180">
        <v>0</v>
      </c>
      <c r="AU5720" s="180">
        <v>0</v>
      </c>
      <c r="BA5720" s="180">
        <v>2</v>
      </c>
    </row>
    <row r="5721" spans="3:53" ht="15" x14ac:dyDescent="0.25">
      <c r="C5721" s="180" t="s">
        <v>968</v>
      </c>
      <c r="D5721" s="180" t="s">
        <v>188</v>
      </c>
      <c r="E5721" s="180">
        <v>8.69</v>
      </c>
      <c r="F5721" s="180">
        <v>11.98</v>
      </c>
      <c r="G5721" s="180">
        <v>9.75</v>
      </c>
      <c r="H5721" s="180">
        <v>4800</v>
      </c>
      <c r="I5721" s="180">
        <v>-85.772000000000006</v>
      </c>
      <c r="J5721" s="180" t="s">
        <v>78</v>
      </c>
      <c r="K5721" s="180">
        <v>48.83</v>
      </c>
      <c r="L5721" s="180">
        <v>8.7483399999999989</v>
      </c>
      <c r="M5721" s="180">
        <v>-0.89548417185430584</v>
      </c>
      <c r="N5721" s="180">
        <v>8.5814200000000014</v>
      </c>
      <c r="O5721" s="180">
        <v>1.032230097116777</v>
      </c>
      <c r="P5721" s="180">
        <v>37200000</v>
      </c>
      <c r="Q5721" s="180">
        <v>9582000</v>
      </c>
      <c r="R5721" s="180">
        <v>3.88</v>
      </c>
      <c r="S5721" s="180">
        <v>36.204000000000001</v>
      </c>
      <c r="T5721" s="180">
        <v>9.8339999999999996</v>
      </c>
      <c r="U5721" s="180">
        <v>21.134799999999998</v>
      </c>
      <c r="V5721" s="180">
        <f t="shared" si="579"/>
        <v>2.3751355832708829</v>
      </c>
      <c r="AC5721" s="180">
        <v>12.2</v>
      </c>
      <c r="AD5721" s="180">
        <v>8.64</v>
      </c>
      <c r="AH5721" s="85">
        <f>IF(AND(M5721&lt;Variables!$G$6,M5721&gt;Variables!$G$5),0,1)</f>
        <v>1</v>
      </c>
      <c r="AI5721" s="85">
        <f t="shared" si="578"/>
        <v>0</v>
      </c>
      <c r="AJ5721" s="85">
        <f>IF(I5721&gt;Variables!$G$7,0,1)</f>
        <v>1</v>
      </c>
      <c r="AK5721" s="85">
        <f>IF(F5721&gt;Variables!$G$8,0,1)</f>
        <v>0</v>
      </c>
      <c r="AL5721" s="85">
        <f>IF(G5721&gt;Variables!$G$9,0,1)</f>
        <v>1</v>
      </c>
      <c r="AM5721" s="85">
        <f>IF(AND(K5721&gt;Variables!$G$10,K5721&lt;Variables!$G$11),0,1)</f>
        <v>1</v>
      </c>
      <c r="AN5721" s="103">
        <f>IF(H5721&lt;Variables!$G$13,1,0)</f>
        <v>0</v>
      </c>
      <c r="AO5721" s="101">
        <f>IF(R5721&lt;Variables!$G$12,0,1)</f>
        <v>1</v>
      </c>
      <c r="AP5721" s="86">
        <f t="shared" si="576"/>
        <v>1</v>
      </c>
      <c r="AR5721" s="180">
        <v>1</v>
      </c>
      <c r="AS5721" s="180">
        <v>0</v>
      </c>
      <c r="AT5721" s="180">
        <v>0</v>
      </c>
      <c r="AU5721" s="180">
        <v>0</v>
      </c>
      <c r="BA5721" s="180">
        <v>2</v>
      </c>
    </row>
    <row r="5722" spans="3:53" ht="15" x14ac:dyDescent="0.25">
      <c r="C5722" s="180" t="s">
        <v>968</v>
      </c>
      <c r="D5722" s="180" t="s">
        <v>744</v>
      </c>
      <c r="E5722" s="180">
        <v>14.95</v>
      </c>
      <c r="F5722" s="180">
        <v>11.87</v>
      </c>
      <c r="G5722" s="180">
        <v>9.86</v>
      </c>
      <c r="H5722" s="180">
        <v>2490</v>
      </c>
      <c r="I5722" s="180">
        <v>-22.088999999999999</v>
      </c>
      <c r="J5722" s="180" t="s">
        <v>78</v>
      </c>
      <c r="K5722" s="180">
        <v>41.93</v>
      </c>
      <c r="L5722" s="180">
        <v>15.088595</v>
      </c>
      <c r="M5722" s="180">
        <v>-0.68657817377961361</v>
      </c>
      <c r="N5722" s="180">
        <v>14.961786</v>
      </c>
      <c r="O5722" s="180">
        <v>0.15515527357495559</v>
      </c>
      <c r="P5722" s="180">
        <v>11503000</v>
      </c>
      <c r="Q5722" s="180">
        <v>10412000</v>
      </c>
      <c r="R5722" s="180">
        <v>1.1000000000000001</v>
      </c>
      <c r="S5722" s="180">
        <v>36.204000000000001</v>
      </c>
      <c r="T5722" s="180">
        <v>9.8339999999999996</v>
      </c>
      <c r="U5722" s="180">
        <v>21.134799999999998</v>
      </c>
      <c r="V5722" s="180">
        <f t="shared" si="579"/>
        <v>2.2852443317476547</v>
      </c>
      <c r="AC5722" s="180">
        <v>15.8</v>
      </c>
      <c r="AD5722" s="180">
        <v>10.26</v>
      </c>
      <c r="AH5722" s="85">
        <f>IF(AND(M5722&lt;Variables!$G$6,M5722&gt;Variables!$G$5),0,1)</f>
        <v>1</v>
      </c>
      <c r="AI5722" s="85">
        <f t="shared" si="578"/>
        <v>0</v>
      </c>
      <c r="AJ5722" s="85">
        <f>IF(I5722&gt;Variables!$G$7,0,1)</f>
        <v>1</v>
      </c>
      <c r="AK5722" s="85">
        <f>IF(F5722&gt;Variables!$G$8,0,1)</f>
        <v>0</v>
      </c>
      <c r="AL5722" s="85">
        <f>IF(G5722&gt;Variables!$G$9,0,1)</f>
        <v>1</v>
      </c>
      <c r="AM5722" s="85">
        <f>IF(AND(K5722&gt;Variables!$G$10,K5722&lt;Variables!$G$11),0,1)</f>
        <v>1</v>
      </c>
      <c r="AN5722" s="103">
        <f>IF(H5722&lt;Variables!$G$13,1,0)</f>
        <v>1</v>
      </c>
      <c r="AO5722" s="101">
        <f>IF(R5722&lt;Variables!$G$12,0,1)</f>
        <v>0</v>
      </c>
      <c r="AP5722" s="86">
        <f t="shared" si="576"/>
        <v>1</v>
      </c>
      <c r="AR5722" s="180">
        <v>1</v>
      </c>
      <c r="AS5722" s="180">
        <v>0</v>
      </c>
      <c r="AT5722" s="180">
        <v>0</v>
      </c>
      <c r="AU5722" s="180">
        <v>0</v>
      </c>
      <c r="BA5722" s="180">
        <v>1.17</v>
      </c>
    </row>
    <row r="5723" spans="3:53" ht="15" x14ac:dyDescent="0.25">
      <c r="C5723" s="180" t="s">
        <v>968</v>
      </c>
      <c r="D5723" s="180" t="s">
        <v>460</v>
      </c>
      <c r="E5723" s="180">
        <v>64.72</v>
      </c>
      <c r="F5723" s="180">
        <v>11.65</v>
      </c>
      <c r="G5723" s="180">
        <v>-3.03</v>
      </c>
      <c r="H5723" s="180">
        <v>6210</v>
      </c>
      <c r="I5723" s="180">
        <v>-0.14000000000000001</v>
      </c>
      <c r="J5723" s="180" t="s">
        <v>78</v>
      </c>
      <c r="K5723" s="180">
        <v>37.5</v>
      </c>
      <c r="L5723" s="180">
        <v>64.941890000000001</v>
      </c>
      <c r="M5723" s="180">
        <v>-0.55725202946819452</v>
      </c>
      <c r="N5723" s="180">
        <v>65.194500000000005</v>
      </c>
      <c r="O5723" s="180">
        <v>-0.94256417335819231</v>
      </c>
      <c r="P5723" s="180">
        <v>6182000</v>
      </c>
      <c r="Q5723" s="180">
        <v>2294000</v>
      </c>
      <c r="R5723" s="180">
        <v>2.69</v>
      </c>
      <c r="S5723" s="180">
        <v>36.204000000000001</v>
      </c>
      <c r="T5723" s="180">
        <v>9.8339999999999996</v>
      </c>
      <c r="U5723" s="180">
        <v>21.134799999999998</v>
      </c>
      <c r="V5723" s="180">
        <f t="shared" si="579"/>
        <v>2.2318717545023712</v>
      </c>
      <c r="AC5723" s="180">
        <v>67</v>
      </c>
      <c r="AD5723" s="180">
        <v>64.290000000000006</v>
      </c>
      <c r="AH5723" s="85">
        <f>IF(AND(M5723&lt;Variables!$G$6,M5723&gt;Variables!$G$5),0,1)</f>
        <v>1</v>
      </c>
      <c r="AI5723" s="85">
        <f t="shared" si="578"/>
        <v>1</v>
      </c>
      <c r="AJ5723" s="85">
        <f>IF(I5723&gt;Variables!$G$7,0,1)</f>
        <v>1</v>
      </c>
      <c r="AK5723" s="85">
        <f>IF(F5723&gt;Variables!$G$8,0,1)</f>
        <v>0</v>
      </c>
      <c r="AL5723" s="85">
        <f>IF(G5723&gt;Variables!$G$9,0,1)</f>
        <v>1</v>
      </c>
      <c r="AM5723" s="85">
        <f>IF(AND(K5723&gt;Variables!$G$10,K5723&lt;Variables!$G$11),0,1)</f>
        <v>1</v>
      </c>
      <c r="AN5723" s="103">
        <f>IF(H5723&lt;Variables!$G$13,1,0)</f>
        <v>0</v>
      </c>
      <c r="AO5723" s="101">
        <f>IF(R5723&lt;Variables!$G$12,0,1)</f>
        <v>1</v>
      </c>
      <c r="AP5723" s="86">
        <f t="shared" si="576"/>
        <v>1</v>
      </c>
      <c r="AR5723" s="180">
        <v>0</v>
      </c>
      <c r="AS5723" s="180">
        <v>1</v>
      </c>
      <c r="AT5723" s="180">
        <v>0</v>
      </c>
      <c r="AU5723" s="180">
        <v>0</v>
      </c>
      <c r="BA5723" s="180">
        <v>0.69</v>
      </c>
    </row>
    <row r="5724" spans="3:53" ht="15" x14ac:dyDescent="0.25">
      <c r="C5724" s="180" t="s">
        <v>968</v>
      </c>
      <c r="D5724" s="180" t="s">
        <v>945</v>
      </c>
      <c r="E5724" s="180">
        <v>39.549999999999997</v>
      </c>
      <c r="F5724" s="180">
        <v>8.34</v>
      </c>
      <c r="G5724" s="180">
        <v>6.97</v>
      </c>
      <c r="H5724" s="180">
        <v>5230</v>
      </c>
      <c r="I5724" s="180">
        <v>-61.805</v>
      </c>
      <c r="J5724" s="180" t="s">
        <v>78</v>
      </c>
      <c r="K5724" s="180">
        <v>53.86</v>
      </c>
      <c r="L5724" s="180">
        <v>39.581245000000003</v>
      </c>
      <c r="M5724" s="180">
        <v>2.2119061691972381E-2</v>
      </c>
      <c r="N5724" s="180">
        <v>39.329154000000003</v>
      </c>
      <c r="O5724" s="180">
        <v>0.66323826848654799</v>
      </c>
      <c r="P5724" s="180">
        <v>1434000</v>
      </c>
      <c r="Q5724" s="180">
        <v>1792000</v>
      </c>
      <c r="R5724" s="180">
        <v>0.8</v>
      </c>
      <c r="S5724" s="180">
        <v>36.204000000000001</v>
      </c>
      <c r="T5724" s="180">
        <v>9.8339999999999996</v>
      </c>
      <c r="U5724" s="180">
        <v>21.134799999999998</v>
      </c>
      <c r="V5724" s="180">
        <f t="shared" si="579"/>
        <v>2.4061679281743666</v>
      </c>
      <c r="AC5724" s="180">
        <v>41.41</v>
      </c>
      <c r="AD5724" s="180">
        <v>39.53</v>
      </c>
      <c r="AH5724" s="85">
        <f>IF(AND(M5724&lt;Variables!$G$6,M5724&gt;Variables!$G$5),0,1)</f>
        <v>1</v>
      </c>
      <c r="AI5724" s="85">
        <f t="shared" si="578"/>
        <v>0</v>
      </c>
      <c r="AJ5724" s="85">
        <f>IF(I5724&gt;Variables!$G$7,0,1)</f>
        <v>1</v>
      </c>
      <c r="AK5724" s="85">
        <f>IF(F5724&gt;Variables!$G$8,0,1)</f>
        <v>1</v>
      </c>
      <c r="AL5724" s="85">
        <f>IF(G5724&gt;Variables!$G$9,0,1)</f>
        <v>1</v>
      </c>
      <c r="AM5724" s="85">
        <f>IF(AND(K5724&gt;Variables!$G$10,K5724&lt;Variables!$G$11),0,1)</f>
        <v>0</v>
      </c>
      <c r="AN5724" s="103">
        <f>IF(H5724&lt;Variables!$G$13,1,0)</f>
        <v>0</v>
      </c>
      <c r="AO5724" s="101">
        <f>IF(R5724&lt;Variables!$G$12,0,1)</f>
        <v>0</v>
      </c>
      <c r="AP5724" s="86">
        <f t="shared" si="576"/>
        <v>1</v>
      </c>
      <c r="AR5724" s="180">
        <v>1</v>
      </c>
      <c r="AS5724" s="180">
        <v>0</v>
      </c>
      <c r="AT5724" s="180">
        <v>0</v>
      </c>
      <c r="AU5724" s="180">
        <v>0</v>
      </c>
      <c r="BA5724" s="180">
        <v>2</v>
      </c>
    </row>
    <row r="5725" spans="3:53" ht="15" x14ac:dyDescent="0.25">
      <c r="C5725" s="180" t="s">
        <v>968</v>
      </c>
      <c r="D5725" s="180" t="s">
        <v>963</v>
      </c>
      <c r="E5725" s="180">
        <v>13.06</v>
      </c>
      <c r="F5725" s="180">
        <v>10.210000000000001</v>
      </c>
      <c r="G5725" s="180">
        <v>7.4</v>
      </c>
      <c r="H5725" s="180">
        <v>2010</v>
      </c>
      <c r="I5725" s="180">
        <v>-14.484999999999999</v>
      </c>
      <c r="J5725" s="180" t="s">
        <v>78</v>
      </c>
      <c r="K5725" s="180">
        <v>53.62</v>
      </c>
      <c r="L5725" s="180">
        <v>13.079660000000001</v>
      </c>
      <c r="M5725" s="180">
        <v>-0.1503097175308839</v>
      </c>
      <c r="N5725" s="180">
        <v>12.923346</v>
      </c>
      <c r="O5725" s="180">
        <v>1.0574196496789889</v>
      </c>
      <c r="P5725" s="180">
        <v>6290000</v>
      </c>
      <c r="Q5725" s="180">
        <v>4754000</v>
      </c>
      <c r="R5725" s="180">
        <v>1.32</v>
      </c>
      <c r="S5725" s="180">
        <v>36.204000000000001</v>
      </c>
      <c r="T5725" s="180">
        <v>9.8339999999999996</v>
      </c>
      <c r="U5725" s="180">
        <v>21.134799999999998</v>
      </c>
      <c r="V5725" s="180">
        <f t="shared" si="579"/>
        <v>2.4099826746163124</v>
      </c>
      <c r="AC5725" s="180">
        <v>13.5</v>
      </c>
      <c r="AD5725" s="180">
        <v>13.04</v>
      </c>
      <c r="AH5725" s="85">
        <f>IF(AND(M5725&lt;Variables!$G$6,M5725&gt;Variables!$G$5),0,1)</f>
        <v>1</v>
      </c>
      <c r="AI5725" s="85">
        <f t="shared" si="578"/>
        <v>0</v>
      </c>
      <c r="AJ5725" s="85">
        <f>IF(I5725&gt;Variables!$G$7,0,1)</f>
        <v>1</v>
      </c>
      <c r="AK5725" s="85">
        <f>IF(F5725&gt;Variables!$G$8,0,1)</f>
        <v>0</v>
      </c>
      <c r="AL5725" s="85">
        <f>IF(G5725&gt;Variables!$G$9,0,1)</f>
        <v>1</v>
      </c>
      <c r="AM5725" s="85">
        <f>IF(AND(K5725&gt;Variables!$G$10,K5725&lt;Variables!$G$11),0,1)</f>
        <v>0</v>
      </c>
      <c r="AN5725" s="103">
        <f>IF(H5725&lt;Variables!$G$13,1,0)</f>
        <v>1</v>
      </c>
      <c r="AO5725" s="101">
        <f>IF(R5725&lt;Variables!$G$12,0,1)</f>
        <v>0</v>
      </c>
      <c r="AP5725" s="86">
        <f t="shared" si="576"/>
        <v>1</v>
      </c>
      <c r="AR5725" s="180">
        <v>1</v>
      </c>
      <c r="AS5725" s="180">
        <v>0</v>
      </c>
      <c r="AT5725" s="180">
        <v>0</v>
      </c>
      <c r="AU5725" s="180">
        <v>0</v>
      </c>
      <c r="BA5725" s="180">
        <v>2</v>
      </c>
    </row>
    <row r="5726" spans="3:53" ht="15" x14ac:dyDescent="0.25">
      <c r="C5726" s="180" t="s">
        <v>968</v>
      </c>
      <c r="D5726" s="180" t="s">
        <v>933</v>
      </c>
      <c r="E5726" s="180">
        <v>36.22</v>
      </c>
      <c r="F5726" s="180">
        <v>9.9700000000000006</v>
      </c>
      <c r="G5726" s="180">
        <v>8.25</v>
      </c>
      <c r="H5726" s="180">
        <v>5580</v>
      </c>
      <c r="I5726" s="180">
        <v>-48.972000000000001</v>
      </c>
      <c r="J5726" s="180" t="s">
        <v>78</v>
      </c>
      <c r="K5726" s="180">
        <v>38.04</v>
      </c>
      <c r="L5726" s="180">
        <v>36.416454999999999</v>
      </c>
      <c r="M5726" s="180">
        <v>-0.56692778031249413</v>
      </c>
      <c r="N5726" s="180">
        <v>36.332034</v>
      </c>
      <c r="O5726" s="180">
        <v>-0.33588540625058128</v>
      </c>
      <c r="P5726" s="180">
        <v>5568000</v>
      </c>
      <c r="Q5726" s="180">
        <v>5093000</v>
      </c>
      <c r="R5726" s="180">
        <v>1.0900000000000001</v>
      </c>
      <c r="S5726" s="180">
        <v>36.204000000000001</v>
      </c>
      <c r="T5726" s="180">
        <v>9.8339999999999996</v>
      </c>
      <c r="U5726" s="180">
        <v>21.134799999999998</v>
      </c>
      <c r="V5726" s="180">
        <f t="shared" si="579"/>
        <v>2.2382525646307965</v>
      </c>
      <c r="AC5726" s="180">
        <v>36.65</v>
      </c>
      <c r="AD5726" s="180">
        <v>34.83</v>
      </c>
      <c r="AH5726" s="85">
        <f>IF(AND(M5726&lt;Variables!$G$6,M5726&gt;Variables!$G$5),0,1)</f>
        <v>1</v>
      </c>
      <c r="AI5726" s="85">
        <f t="shared" si="578"/>
        <v>0</v>
      </c>
      <c r="AJ5726" s="85">
        <f>IF(I5726&gt;Variables!$G$7,0,1)</f>
        <v>1</v>
      </c>
      <c r="AK5726" s="85">
        <f>IF(F5726&gt;Variables!$G$8,0,1)</f>
        <v>0</v>
      </c>
      <c r="AL5726" s="85">
        <f>IF(G5726&gt;Variables!$G$9,0,1)</f>
        <v>1</v>
      </c>
      <c r="AM5726" s="85">
        <f>IF(AND(K5726&gt;Variables!$G$10,K5726&lt;Variables!$G$11),0,1)</f>
        <v>1</v>
      </c>
      <c r="AN5726" s="103">
        <f>IF(H5726&lt;Variables!$G$13,1,0)</f>
        <v>0</v>
      </c>
      <c r="AO5726" s="101">
        <f>IF(R5726&lt;Variables!$G$12,0,1)</f>
        <v>0</v>
      </c>
      <c r="AP5726" s="86">
        <f t="shared" si="576"/>
        <v>1</v>
      </c>
      <c r="AR5726" s="180">
        <v>0</v>
      </c>
      <c r="AS5726" s="180">
        <v>0</v>
      </c>
      <c r="AT5726" s="180">
        <v>0</v>
      </c>
      <c r="AU5726" s="180">
        <v>1</v>
      </c>
      <c r="BA5726" s="180">
        <v>-0.99</v>
      </c>
    </row>
    <row r="5727" spans="3:53" ht="15" x14ac:dyDescent="0.25">
      <c r="C5727" s="180" t="s">
        <v>968</v>
      </c>
      <c r="D5727" s="180" t="s">
        <v>926</v>
      </c>
      <c r="E5727" s="180">
        <v>21.46</v>
      </c>
      <c r="F5727" s="180">
        <v>9.61</v>
      </c>
      <c r="G5727" s="180">
        <v>-2.54</v>
      </c>
      <c r="H5727" s="180">
        <v>3200</v>
      </c>
      <c r="I5727" s="180">
        <v>-42.030999999999999</v>
      </c>
      <c r="J5727" s="180" t="s">
        <v>78</v>
      </c>
      <c r="K5727" s="180">
        <v>70.010000000000005</v>
      </c>
      <c r="L5727" s="180">
        <v>21.371244999999998</v>
      </c>
      <c r="M5727" s="180">
        <v>0.41530102715119788</v>
      </c>
      <c r="N5727" s="180">
        <v>21.204346000000001</v>
      </c>
      <c r="O5727" s="180">
        <v>1.2056679324134769</v>
      </c>
      <c r="P5727" s="180">
        <v>3159000</v>
      </c>
      <c r="Q5727" s="180">
        <v>1541000</v>
      </c>
      <c r="R5727" s="180">
        <v>2.0499999999999998</v>
      </c>
      <c r="S5727" s="180">
        <v>36.204000000000001</v>
      </c>
      <c r="T5727" s="180">
        <v>9.8339999999999996</v>
      </c>
      <c r="U5727" s="180">
        <v>21.134799999999998</v>
      </c>
      <c r="V5727" s="180">
        <f t="shared" si="579"/>
        <v>2.5395059920721512</v>
      </c>
      <c r="AC5727" s="180">
        <v>21.84</v>
      </c>
      <c r="AD5727" s="180">
        <v>21.24</v>
      </c>
      <c r="AH5727" s="85">
        <f>IF(AND(M5727&lt;Variables!$G$6,M5727&gt;Variables!$G$5),0,1)</f>
        <v>1</v>
      </c>
      <c r="AI5727" s="85">
        <f t="shared" si="578"/>
        <v>0</v>
      </c>
      <c r="AJ5727" s="85">
        <f>IF(I5727&gt;Variables!$G$7,0,1)</f>
        <v>1</v>
      </c>
      <c r="AK5727" s="85">
        <f>IF(F5727&gt;Variables!$G$8,0,1)</f>
        <v>0</v>
      </c>
      <c r="AL5727" s="85">
        <f>IF(G5727&gt;Variables!$G$9,0,1)</f>
        <v>1</v>
      </c>
      <c r="AM5727" s="85">
        <f>IF(AND(K5727&gt;Variables!$G$10,K5727&lt;Variables!$G$11),0,1)</f>
        <v>0</v>
      </c>
      <c r="AN5727" s="103">
        <f>IF(H5727&lt;Variables!$G$13,1,0)</f>
        <v>0</v>
      </c>
      <c r="AO5727" s="101">
        <f>IF(R5727&lt;Variables!$G$12,0,1)</f>
        <v>1</v>
      </c>
      <c r="AP5727" s="86">
        <f t="shared" si="576"/>
        <v>1</v>
      </c>
      <c r="AR5727" s="180">
        <v>0</v>
      </c>
      <c r="AS5727" s="180">
        <v>0</v>
      </c>
      <c r="AT5727" s="180">
        <v>0</v>
      </c>
      <c r="AU5727" s="180">
        <v>1</v>
      </c>
      <c r="BA5727" s="180">
        <v>-0.53</v>
      </c>
    </row>
    <row r="5728" spans="3:53" ht="15" x14ac:dyDescent="0.25">
      <c r="C5728" s="180" t="s">
        <v>968</v>
      </c>
      <c r="D5728" s="180" t="s">
        <v>932</v>
      </c>
      <c r="E5728" s="180">
        <v>3.95</v>
      </c>
      <c r="F5728" s="180">
        <v>35.07</v>
      </c>
      <c r="G5728" s="180">
        <v>13.38</v>
      </c>
      <c r="H5728" s="180">
        <v>13.08</v>
      </c>
      <c r="I5728" s="180">
        <v>-19.012</v>
      </c>
      <c r="J5728" s="180" t="s">
        <v>78</v>
      </c>
      <c r="K5728" s="180">
        <v>52.69</v>
      </c>
      <c r="L5728" s="180">
        <v>3.8600400000000001</v>
      </c>
      <c r="M5728" s="180">
        <v>1.5533517787380391</v>
      </c>
      <c r="N5728" s="180">
        <v>3.9110800000000001</v>
      </c>
      <c r="O5728" s="180">
        <v>0.22806999601133859</v>
      </c>
      <c r="P5728" s="180">
        <v>14300000</v>
      </c>
      <c r="Q5728" s="180">
        <v>276860</v>
      </c>
      <c r="R5728" s="180">
        <v>51.65</v>
      </c>
      <c r="S5728" s="180">
        <v>36.204000000000001</v>
      </c>
      <c r="T5728" s="180">
        <v>9.8339999999999996</v>
      </c>
      <c r="U5728" s="180">
        <v>21.134799999999998</v>
      </c>
      <c r="V5728" s="180">
        <f t="shared" si="579"/>
        <v>2.3424136987222934</v>
      </c>
      <c r="AC5728" s="180">
        <v>4.33</v>
      </c>
      <c r="AD5728" s="180">
        <v>3.76</v>
      </c>
      <c r="AH5728" s="85">
        <f>IF(AND(M5728&lt;Variables!$G$6,M5728&gt;Variables!$G$5),0,1)</f>
        <v>1</v>
      </c>
      <c r="AI5728" s="85">
        <f t="shared" si="578"/>
        <v>1</v>
      </c>
      <c r="AJ5728" s="85">
        <f>IF(I5728&gt;Variables!$G$7,0,1)</f>
        <v>1</v>
      </c>
      <c r="AK5728" s="85">
        <f>IF(F5728&gt;Variables!$G$8,0,1)</f>
        <v>0</v>
      </c>
      <c r="AL5728" s="85">
        <f>IF(G5728&gt;Variables!$G$9,0,1)</f>
        <v>0</v>
      </c>
      <c r="AM5728" s="85">
        <f>IF(AND(K5728&gt;Variables!$G$10,K5728&lt;Variables!$G$11),0,1)</f>
        <v>0</v>
      </c>
      <c r="AN5728" s="103">
        <f>IF(H5728&lt;Variables!$G$13,1,0)</f>
        <v>1</v>
      </c>
      <c r="AO5728" s="101">
        <f>IF(R5728&lt;Variables!$G$12,0,1)</f>
        <v>1</v>
      </c>
      <c r="AP5728" s="86">
        <f t="shared" si="576"/>
        <v>1</v>
      </c>
      <c r="AR5728" s="180">
        <v>1</v>
      </c>
      <c r="AS5728" s="180">
        <v>0</v>
      </c>
      <c r="AT5728" s="180">
        <v>0</v>
      </c>
      <c r="AU5728" s="180">
        <v>0</v>
      </c>
      <c r="BA5728" s="180">
        <v>2</v>
      </c>
    </row>
    <row r="5729" spans="3:53" ht="15" x14ac:dyDescent="0.25">
      <c r="C5729" s="177" t="s">
        <v>968</v>
      </c>
      <c r="D5729" s="177" t="s">
        <v>82</v>
      </c>
      <c r="E5729" s="177">
        <v>7.91</v>
      </c>
      <c r="F5729" s="177">
        <v>9.3000000000000007</v>
      </c>
      <c r="G5729" s="177">
        <v>8.93</v>
      </c>
      <c r="H5729" s="177">
        <v>2330</v>
      </c>
      <c r="I5729" s="177">
        <v>-83.899000000000001</v>
      </c>
      <c r="J5729" s="177" t="s">
        <v>76</v>
      </c>
      <c r="K5729" s="177">
        <v>53.59</v>
      </c>
      <c r="L5729" s="177">
        <v>7.9068899999999998</v>
      </c>
      <c r="M5729" s="177">
        <v>1.9097268331803859E-2</v>
      </c>
      <c r="N5729" s="177">
        <v>7.8852239999999982</v>
      </c>
      <c r="O5729" s="177">
        <v>0.29391682468376412</v>
      </c>
      <c r="P5729" s="177">
        <v>2441000</v>
      </c>
      <c r="Q5729" s="177">
        <v>2722000</v>
      </c>
      <c r="R5729" s="177">
        <v>0.9</v>
      </c>
      <c r="S5729" s="177">
        <v>36.204000000000001</v>
      </c>
      <c r="T5729" s="177">
        <v>9.8339999999999996</v>
      </c>
      <c r="U5729" s="177">
        <v>21.134799999999998</v>
      </c>
      <c r="V5729" s="177">
        <f t="shared" si="579"/>
        <v>2.4034978720730904</v>
      </c>
      <c r="AC5729" s="178">
        <v>8.23</v>
      </c>
      <c r="AD5729" s="178">
        <v>7.9001999999999999</v>
      </c>
      <c r="AH5729" s="85">
        <f>IF(AND(M5729&lt;Variables!$G$6,M5729&gt;Variables!$G$5),0,1)</f>
        <v>1</v>
      </c>
      <c r="AI5729" s="85">
        <f t="shared" si="578"/>
        <v>0</v>
      </c>
      <c r="AJ5729" s="85">
        <f>IF(I5729&gt;Variables!$G$7,0,1)</f>
        <v>1</v>
      </c>
      <c r="AK5729" s="85">
        <f>IF(F5729&gt;Variables!$G$8,0,1)</f>
        <v>0</v>
      </c>
      <c r="AL5729" s="85">
        <f>IF(G5729&gt;Variables!$G$9,0,1)</f>
        <v>1</v>
      </c>
      <c r="AM5729" s="85">
        <f>IF(AND(K5729&gt;Variables!$G$10,K5729&lt;Variables!$G$11),0,1)</f>
        <v>0</v>
      </c>
      <c r="AN5729" s="103">
        <f>IF(H5729&lt;Variables!$G$13,1,0)</f>
        <v>1</v>
      </c>
      <c r="AO5729" s="101">
        <f>IF(R5729&lt;Variables!$G$12,0,1)</f>
        <v>0</v>
      </c>
      <c r="AP5729" s="86">
        <f t="shared" si="576"/>
        <v>0</v>
      </c>
      <c r="AR5729" s="179">
        <v>1</v>
      </c>
      <c r="AS5729" s="179">
        <v>0</v>
      </c>
      <c r="AT5729" s="179">
        <v>0</v>
      </c>
      <c r="AU5729" s="179">
        <v>0</v>
      </c>
      <c r="BA5729" s="180">
        <v>1.66</v>
      </c>
    </row>
    <row r="5730" spans="3:53" ht="15" x14ac:dyDescent="0.25">
      <c r="C5730" s="177" t="s">
        <v>968</v>
      </c>
      <c r="D5730" s="177" t="s">
        <v>922</v>
      </c>
      <c r="E5730" s="177">
        <v>26.46</v>
      </c>
      <c r="F5730" s="177">
        <v>16.170000000000002</v>
      </c>
      <c r="G5730" s="177">
        <v>-2.87</v>
      </c>
      <c r="H5730" s="177">
        <v>5110</v>
      </c>
      <c r="I5730" s="177">
        <v>76.923000000000002</v>
      </c>
      <c r="J5730" s="177" t="s">
        <v>76</v>
      </c>
      <c r="K5730" s="177">
        <v>40.31</v>
      </c>
      <c r="L5730" s="177">
        <v>26.749305</v>
      </c>
      <c r="M5730" s="177">
        <v>-0.70770062997898808</v>
      </c>
      <c r="N5730" s="177">
        <v>26.913647999999998</v>
      </c>
      <c r="O5730" s="177">
        <v>-1.3140099030796559</v>
      </c>
      <c r="P5730" s="177">
        <v>41880000</v>
      </c>
      <c r="Q5730" s="177">
        <v>3011000</v>
      </c>
      <c r="R5730" s="177">
        <v>13.91</v>
      </c>
      <c r="S5730" s="177">
        <v>36.204000000000001</v>
      </c>
      <c r="T5730" s="177">
        <v>9.8339999999999996</v>
      </c>
      <c r="U5730" s="177">
        <v>21.134799999999998</v>
      </c>
      <c r="V5730" s="177">
        <f t="shared" si="579"/>
        <v>2.2652070124056678</v>
      </c>
      <c r="AC5730" s="178">
        <v>29.46</v>
      </c>
      <c r="AD5730" s="178">
        <v>26.442</v>
      </c>
      <c r="AH5730" s="85">
        <f>IF(AND(M5730&lt;Variables!$G$6,M5730&gt;Variables!$G$5),0,1)</f>
        <v>1</v>
      </c>
      <c r="AI5730" s="85">
        <f t="shared" si="578"/>
        <v>1</v>
      </c>
      <c r="AJ5730" s="85">
        <f>IF(I5730&gt;Variables!$G$7,0,1)</f>
        <v>0</v>
      </c>
      <c r="AK5730" s="85">
        <f>IF(F5730&gt;Variables!$G$8,0,1)</f>
        <v>0</v>
      </c>
      <c r="AL5730" s="85">
        <f>IF(G5730&gt;Variables!$G$9,0,1)</f>
        <v>1</v>
      </c>
      <c r="AM5730" s="85">
        <f>IF(AND(K5730&gt;Variables!$G$10,K5730&lt;Variables!$G$11),0,1)</f>
        <v>1</v>
      </c>
      <c r="AN5730" s="103">
        <f>IF(H5730&lt;Variables!$G$13,1,0)</f>
        <v>0</v>
      </c>
      <c r="AO5730" s="101">
        <f>IF(R5730&lt;Variables!$G$12,0,1)</f>
        <v>1</v>
      </c>
      <c r="AP5730" s="86">
        <f t="shared" si="576"/>
        <v>0</v>
      </c>
      <c r="AR5730" s="179">
        <v>1</v>
      </c>
      <c r="AS5730" s="179">
        <v>0</v>
      </c>
      <c r="AT5730" s="179">
        <v>0</v>
      </c>
      <c r="AU5730" s="179">
        <v>0</v>
      </c>
      <c r="BA5730" s="180">
        <v>2</v>
      </c>
    </row>
    <row r="5731" spans="3:53" ht="15" x14ac:dyDescent="0.25">
      <c r="C5731" s="180" t="s">
        <v>968</v>
      </c>
      <c r="D5731" s="180" t="s">
        <v>934</v>
      </c>
      <c r="E5731" s="180">
        <v>42.99</v>
      </c>
      <c r="F5731" s="180">
        <v>10.220000000000001</v>
      </c>
      <c r="G5731" s="180">
        <v>10.86</v>
      </c>
      <c r="H5731" s="180">
        <v>7970</v>
      </c>
      <c r="I5731" s="180">
        <v>7.0000000000000007E-2</v>
      </c>
      <c r="J5731" s="180" t="s">
        <v>78</v>
      </c>
      <c r="K5731" s="180">
        <v>59.73</v>
      </c>
      <c r="L5731" s="180">
        <v>42.818295000000013</v>
      </c>
      <c r="M5731" s="180">
        <v>0.40100849414951201</v>
      </c>
      <c r="N5731" s="180">
        <v>42.621284000000003</v>
      </c>
      <c r="O5731" s="180">
        <v>0.86509829220538337</v>
      </c>
      <c r="P5731" s="180">
        <v>986585</v>
      </c>
      <c r="Q5731" s="180">
        <v>1791000</v>
      </c>
      <c r="R5731" s="180">
        <v>0.55000000000000004</v>
      </c>
      <c r="S5731" s="180">
        <v>36.204000000000001</v>
      </c>
      <c r="T5731" s="180">
        <v>9.8339999999999996</v>
      </c>
      <c r="U5731" s="180">
        <v>21.134799999999998</v>
      </c>
      <c r="V5731" s="180">
        <f t="shared" si="579"/>
        <v>2.4461081442244725</v>
      </c>
      <c r="AC5731" s="180">
        <v>45.75</v>
      </c>
      <c r="AD5731" s="180">
        <v>42.81</v>
      </c>
      <c r="AH5731" s="85">
        <f>IF(AND(M5731&lt;Variables!$G$6,M5731&gt;Variables!$G$5),0,1)</f>
        <v>1</v>
      </c>
      <c r="AI5731" s="85">
        <f t="shared" si="578"/>
        <v>0</v>
      </c>
      <c r="AJ5731" s="85">
        <f>IF(I5731&gt;Variables!$G$7,0,1)</f>
        <v>0</v>
      </c>
      <c r="AK5731" s="85">
        <f>IF(F5731&gt;Variables!$G$8,0,1)</f>
        <v>0</v>
      </c>
      <c r="AL5731" s="85">
        <f>IF(G5731&gt;Variables!$G$9,0,1)</f>
        <v>1</v>
      </c>
      <c r="AM5731" s="85">
        <f>IF(AND(K5731&gt;Variables!$G$10,K5731&lt;Variables!$G$11),0,1)</f>
        <v>0</v>
      </c>
      <c r="AN5731" s="103">
        <f>IF(H5731&lt;Variables!$G$13,1,0)</f>
        <v>0</v>
      </c>
      <c r="AO5731" s="101">
        <f>IF(R5731&lt;Variables!$G$12,0,1)</f>
        <v>0</v>
      </c>
      <c r="AP5731" s="86">
        <f t="shared" si="576"/>
        <v>1</v>
      </c>
      <c r="AR5731" s="180">
        <v>1</v>
      </c>
      <c r="AS5731" s="180">
        <v>0</v>
      </c>
      <c r="AT5731" s="180">
        <v>0</v>
      </c>
      <c r="AU5731" s="180">
        <v>0</v>
      </c>
      <c r="BA5731" s="180">
        <v>1.71</v>
      </c>
    </row>
    <row r="5732" spans="3:53" ht="15" x14ac:dyDescent="0.25">
      <c r="C5732" s="180" t="s">
        <v>968</v>
      </c>
      <c r="D5732" s="180" t="s">
        <v>226</v>
      </c>
      <c r="E5732" s="180">
        <v>4.43</v>
      </c>
      <c r="F5732" s="180">
        <v>26.56</v>
      </c>
      <c r="G5732" s="180">
        <v>24.86</v>
      </c>
      <c r="H5732" s="180">
        <v>76.45</v>
      </c>
      <c r="I5732" s="180">
        <v>598.24</v>
      </c>
      <c r="J5732" s="180" t="s">
        <v>76</v>
      </c>
      <c r="K5732" s="180">
        <v>46.87</v>
      </c>
      <c r="L5732" s="180">
        <v>4.4746300000000003</v>
      </c>
      <c r="M5732" s="180">
        <v>-1.779588479941375</v>
      </c>
      <c r="N5732" s="180">
        <v>4.3572620000000004</v>
      </c>
      <c r="O5732" s="180">
        <v>0.86609435007578506</v>
      </c>
      <c r="P5732" s="180">
        <v>18170000</v>
      </c>
      <c r="Q5732" s="180">
        <v>34730000</v>
      </c>
      <c r="R5732" s="180">
        <v>0.52</v>
      </c>
      <c r="S5732" s="180">
        <v>36.204000000000001</v>
      </c>
      <c r="T5732" s="180">
        <v>9.8339999999999996</v>
      </c>
      <c r="U5732" s="180">
        <v>21.134799999999998</v>
      </c>
      <c r="V5732" s="180">
        <f t="shared" si="579"/>
        <v>2.3647560171893542</v>
      </c>
      <c r="AC5732" s="180">
        <v>4.4800000000000004</v>
      </c>
      <c r="AD5732" s="180">
        <v>3.95</v>
      </c>
      <c r="AH5732" s="85">
        <f>IF(AND(M5732&lt;Variables!$G$6,M5732&gt;Variables!$G$5),0,1)</f>
        <v>1</v>
      </c>
      <c r="AI5732" s="85">
        <f t="shared" si="578"/>
        <v>0</v>
      </c>
      <c r="AJ5732" s="85">
        <f>IF(I5732&gt;Variables!$G$7,0,1)</f>
        <v>0</v>
      </c>
      <c r="AK5732" s="85">
        <f>IF(F5732&gt;Variables!$G$8,0,1)</f>
        <v>0</v>
      </c>
      <c r="AL5732" s="85">
        <f>IF(G5732&gt;Variables!$G$9,0,1)</f>
        <v>0</v>
      </c>
      <c r="AM5732" s="85">
        <f>IF(AND(K5732&gt;Variables!$G$10,K5732&lt;Variables!$G$11),0,1)</f>
        <v>1</v>
      </c>
      <c r="AN5732" s="103">
        <f>IF(H5732&lt;Variables!$G$13,1,0)</f>
        <v>1</v>
      </c>
      <c r="AO5732" s="101">
        <f>IF(R5732&lt;Variables!$G$12,0,1)</f>
        <v>0</v>
      </c>
      <c r="AP5732" s="86">
        <f t="shared" si="576"/>
        <v>0</v>
      </c>
      <c r="AR5732" s="180">
        <v>0</v>
      </c>
      <c r="AS5732" s="180">
        <v>0</v>
      </c>
      <c r="AT5732" s="180">
        <v>1</v>
      </c>
      <c r="AU5732" s="180">
        <v>0</v>
      </c>
      <c r="BA5732" s="180">
        <v>-2.25</v>
      </c>
    </row>
    <row r="5733" spans="3:53" ht="15" x14ac:dyDescent="0.25">
      <c r="C5733" s="177" t="s">
        <v>968</v>
      </c>
      <c r="D5733" s="177" t="s">
        <v>958</v>
      </c>
      <c r="E5733" s="177">
        <v>15.97</v>
      </c>
      <c r="F5733" s="177">
        <v>8.1199999999999992</v>
      </c>
      <c r="G5733" s="177">
        <v>6.82</v>
      </c>
      <c r="H5733" s="177">
        <v>3530</v>
      </c>
      <c r="I5733" s="177">
        <v>-77.462999999999994</v>
      </c>
      <c r="J5733" s="177" t="s">
        <v>78</v>
      </c>
      <c r="K5733" s="177">
        <v>59.47</v>
      </c>
      <c r="L5733" s="177">
        <v>15.94387</v>
      </c>
      <c r="M5733" s="177">
        <v>0.16388743761706939</v>
      </c>
      <c r="N5733" s="177">
        <v>15.862147999999999</v>
      </c>
      <c r="O5733" s="177">
        <v>0.67993313389838106</v>
      </c>
      <c r="P5733" s="177">
        <v>3999000</v>
      </c>
      <c r="Q5733" s="177">
        <v>2937000</v>
      </c>
      <c r="R5733" s="177">
        <v>1.36</v>
      </c>
      <c r="S5733" s="177">
        <v>36.204000000000001</v>
      </c>
      <c r="T5733" s="177">
        <v>9.8339999999999996</v>
      </c>
      <c r="U5733" s="177">
        <v>21.134799999999998</v>
      </c>
      <c r="V5733" s="177">
        <f t="shared" si="579"/>
        <v>2.4563659100910891</v>
      </c>
      <c r="AC5733" s="178">
        <v>16.405000000000001</v>
      </c>
      <c r="AD5733" s="178">
        <v>15.9</v>
      </c>
      <c r="AH5733" s="85">
        <f>IF(AND(M5733&lt;Variables!$G$6,M5733&gt;Variables!$G$5),0,1)</f>
        <v>1</v>
      </c>
      <c r="AI5733" s="85">
        <f t="shared" si="578"/>
        <v>0</v>
      </c>
      <c r="AJ5733" s="85">
        <f>IF(I5733&gt;Variables!$G$7,0,1)</f>
        <v>1</v>
      </c>
      <c r="AK5733" s="85">
        <f>IF(F5733&gt;Variables!$G$8,0,1)</f>
        <v>1</v>
      </c>
      <c r="AL5733" s="85">
        <f>IF(G5733&gt;Variables!$G$9,0,1)</f>
        <v>1</v>
      </c>
      <c r="AM5733" s="85">
        <f>IF(AND(K5733&gt;Variables!$G$10,K5733&lt;Variables!$G$11),0,1)</f>
        <v>0</v>
      </c>
      <c r="AN5733" s="103">
        <f>IF(H5733&lt;Variables!$G$13,1,0)</f>
        <v>0</v>
      </c>
      <c r="AO5733" s="101">
        <f>IF(R5733&lt;Variables!$G$12,0,1)</f>
        <v>0</v>
      </c>
      <c r="AP5733" s="86">
        <f t="shared" si="576"/>
        <v>1</v>
      </c>
      <c r="AR5733" s="179">
        <v>1</v>
      </c>
      <c r="AS5733" s="179">
        <v>0</v>
      </c>
      <c r="AT5733" s="179">
        <v>0</v>
      </c>
      <c r="AU5733" s="179">
        <v>0</v>
      </c>
      <c r="BA5733" s="180">
        <v>1.64</v>
      </c>
    </row>
    <row r="5734" spans="3:53" ht="15" x14ac:dyDescent="0.25">
      <c r="C5734" s="180" t="s">
        <v>969</v>
      </c>
      <c r="D5734" s="180" t="s">
        <v>336</v>
      </c>
      <c r="E5734" s="180">
        <v>12.09</v>
      </c>
      <c r="F5734" s="180">
        <v>18.760000000000002</v>
      </c>
      <c r="G5734" s="180">
        <v>16.96</v>
      </c>
      <c r="H5734" s="180">
        <v>1970</v>
      </c>
      <c r="I5734" s="180">
        <v>-37.317999999999998</v>
      </c>
      <c r="J5734" s="180" t="s">
        <v>78</v>
      </c>
      <c r="K5734" s="180">
        <v>67.03</v>
      </c>
      <c r="L5734" s="180">
        <v>11.927365</v>
      </c>
      <c r="M5734" s="180">
        <v>0.89990538564050682</v>
      </c>
      <c r="N5734" s="180">
        <v>11.86772</v>
      </c>
      <c r="O5734" s="180">
        <v>1.407009939567182</v>
      </c>
      <c r="P5734" s="180">
        <v>12096000</v>
      </c>
      <c r="Q5734" s="180">
        <v>3998000</v>
      </c>
      <c r="R5734" s="180">
        <v>3.03</v>
      </c>
      <c r="S5734" s="180">
        <v>36.631</v>
      </c>
      <c r="T5734" s="180">
        <v>10.291</v>
      </c>
      <c r="U5734" s="180">
        <v>21.5428</v>
      </c>
      <c r="V5734" s="180">
        <f t="shared" si="579"/>
        <v>2.4757735373573286</v>
      </c>
      <c r="AC5734" s="180">
        <v>12.54</v>
      </c>
      <c r="AD5734" s="180">
        <v>12.02</v>
      </c>
      <c r="AH5734" s="85">
        <f>IF(AND(M5734&lt;Variables!$G$6,M5734&gt;Variables!$G$5),0,1)</f>
        <v>1</v>
      </c>
      <c r="AI5734" s="85">
        <f t="shared" si="578"/>
        <v>0</v>
      </c>
      <c r="AJ5734" s="85">
        <f>IF(I5734&gt;Variables!$G$7,0,1)</f>
        <v>1</v>
      </c>
      <c r="AK5734" s="85">
        <f>IF(F5734&gt;Variables!$G$8,0,1)</f>
        <v>0</v>
      </c>
      <c r="AL5734" s="85">
        <f>IF(G5734&gt;Variables!$G$9,0,1)</f>
        <v>0</v>
      </c>
      <c r="AM5734" s="85">
        <f>IF(AND(K5734&gt;Variables!$G$10,K5734&lt;Variables!$G$11),0,1)</f>
        <v>0</v>
      </c>
      <c r="AN5734" s="103">
        <f>IF(H5734&lt;Variables!$G$13,1,0)</f>
        <v>1</v>
      </c>
      <c r="AO5734" s="101">
        <f>IF(R5734&lt;Variables!$G$12,0,1)</f>
        <v>1</v>
      </c>
      <c r="AP5734" s="86">
        <f t="shared" si="576"/>
        <v>1</v>
      </c>
      <c r="AR5734" s="180">
        <v>1</v>
      </c>
      <c r="AS5734" s="180">
        <v>0</v>
      </c>
      <c r="AT5734" s="180">
        <v>0</v>
      </c>
      <c r="AU5734" s="180">
        <v>0</v>
      </c>
      <c r="BA5734" s="180">
        <v>2</v>
      </c>
    </row>
    <row r="5735" spans="3:53" ht="15" x14ac:dyDescent="0.25">
      <c r="C5735" s="180" t="s">
        <v>969</v>
      </c>
      <c r="D5735" s="180" t="s">
        <v>928</v>
      </c>
      <c r="E5735" s="180">
        <v>11.29</v>
      </c>
      <c r="F5735" s="180">
        <v>26.97</v>
      </c>
      <c r="G5735" s="180">
        <v>25.25</v>
      </c>
      <c r="H5735" s="180">
        <v>2170</v>
      </c>
      <c r="I5735" s="180">
        <v>-52.808999999999997</v>
      </c>
      <c r="J5735" s="180" t="s">
        <v>78</v>
      </c>
      <c r="K5735" s="180">
        <v>49.65</v>
      </c>
      <c r="L5735" s="180">
        <v>11.431514999999999</v>
      </c>
      <c r="M5735" s="180">
        <v>-1.063857240269555</v>
      </c>
      <c r="N5735" s="180">
        <v>11.18329</v>
      </c>
      <c r="O5735" s="180">
        <v>1.1321355343552859</v>
      </c>
      <c r="P5735" s="180">
        <v>15988000</v>
      </c>
      <c r="Q5735" s="180">
        <v>5087000</v>
      </c>
      <c r="R5735" s="180">
        <v>3.14</v>
      </c>
      <c r="S5735" s="180">
        <v>36.631</v>
      </c>
      <c r="T5735" s="180">
        <v>10.291</v>
      </c>
      <c r="U5735" s="180">
        <v>21.5428</v>
      </c>
      <c r="V5735" s="180">
        <f t="shared" si="579"/>
        <v>2.3899589413485436</v>
      </c>
      <c r="AC5735" s="180">
        <v>11.65</v>
      </c>
      <c r="AD5735" s="180">
        <v>10.53</v>
      </c>
      <c r="AH5735" s="85">
        <f>IF(AND(M5735&lt;Variables!$G$6,M5735&gt;Variables!$G$5),0,1)</f>
        <v>1</v>
      </c>
      <c r="AI5735" s="85">
        <f t="shared" si="578"/>
        <v>0</v>
      </c>
      <c r="AJ5735" s="85">
        <f>IF(I5735&gt;Variables!$G$7,0,1)</f>
        <v>1</v>
      </c>
      <c r="AK5735" s="85">
        <f>IF(F5735&gt;Variables!$G$8,0,1)</f>
        <v>0</v>
      </c>
      <c r="AL5735" s="85">
        <f>IF(G5735&gt;Variables!$G$9,0,1)</f>
        <v>0</v>
      </c>
      <c r="AM5735" s="85">
        <f>IF(AND(K5735&gt;Variables!$G$10,K5735&lt;Variables!$G$11),0,1)</f>
        <v>1</v>
      </c>
      <c r="AN5735" s="103">
        <f>IF(H5735&lt;Variables!$G$13,1,0)</f>
        <v>1</v>
      </c>
      <c r="AO5735" s="101">
        <f>IF(R5735&lt;Variables!$G$12,0,1)</f>
        <v>1</v>
      </c>
      <c r="AP5735" s="86">
        <f t="shared" si="576"/>
        <v>1</v>
      </c>
      <c r="AR5735" s="180">
        <v>1</v>
      </c>
      <c r="AS5735" s="180">
        <v>0</v>
      </c>
      <c r="AT5735" s="180">
        <v>0</v>
      </c>
      <c r="AU5735" s="180">
        <v>0</v>
      </c>
      <c r="BA5735" s="180">
        <v>2</v>
      </c>
    </row>
    <row r="5736" spans="3:53" ht="15" x14ac:dyDescent="0.25">
      <c r="C5736" s="180" t="s">
        <v>969</v>
      </c>
      <c r="D5736" s="180" t="s">
        <v>121</v>
      </c>
      <c r="E5736" s="180">
        <v>11.38</v>
      </c>
      <c r="F5736" s="180">
        <v>29.85</v>
      </c>
      <c r="G5736" s="180">
        <v>34.68</v>
      </c>
      <c r="H5736" s="180">
        <v>70.459999999999994</v>
      </c>
      <c r="I5736" s="180">
        <v>12542.626</v>
      </c>
      <c r="J5736" s="180" t="s">
        <v>78</v>
      </c>
      <c r="K5736" s="180">
        <v>66.03</v>
      </c>
      <c r="L5736" s="180">
        <v>11.00145</v>
      </c>
      <c r="M5736" s="180">
        <v>3.077321625785689</v>
      </c>
      <c r="N5736" s="180">
        <v>10.763824</v>
      </c>
      <c r="O5736" s="180">
        <v>5.3528931725379403</v>
      </c>
      <c r="P5736" s="180">
        <v>4270000</v>
      </c>
      <c r="Q5736" s="180">
        <v>11600000</v>
      </c>
      <c r="R5736" s="180">
        <v>0.37</v>
      </c>
      <c r="S5736" s="180">
        <v>36.631</v>
      </c>
      <c r="T5736" s="180">
        <v>10.291</v>
      </c>
      <c r="U5736" s="180">
        <v>21.5428</v>
      </c>
      <c r="V5736" s="180">
        <f t="shared" si="579"/>
        <v>2.3105969408996092</v>
      </c>
      <c r="AC5736" s="180">
        <v>14.77</v>
      </c>
      <c r="AD5736" s="180">
        <v>11</v>
      </c>
      <c r="AH5736" s="85">
        <f>IF(AND(M5736&lt;Variables!$G$6,M5736&gt;Variables!$G$5),0,1)</f>
        <v>1</v>
      </c>
      <c r="AI5736" s="85">
        <f t="shared" si="578"/>
        <v>0</v>
      </c>
      <c r="AJ5736" s="85">
        <f>IF(I5736&gt;Variables!$G$7,0,1)</f>
        <v>0</v>
      </c>
      <c r="AK5736" s="85">
        <f>IF(F5736&gt;Variables!$G$8,0,1)</f>
        <v>0</v>
      </c>
      <c r="AL5736" s="85">
        <f>IF(G5736&gt;Variables!$G$9,0,1)</f>
        <v>0</v>
      </c>
      <c r="AM5736" s="85">
        <f>IF(AND(K5736&gt;Variables!$G$10,K5736&lt;Variables!$G$11),0,1)</f>
        <v>0</v>
      </c>
      <c r="AN5736" s="103">
        <f>IF(H5736&lt;Variables!$G$13,1,0)</f>
        <v>1</v>
      </c>
      <c r="AO5736" s="101">
        <f>IF(R5736&lt;Variables!$G$12,0,1)</f>
        <v>0</v>
      </c>
      <c r="AP5736" s="86">
        <f t="shared" si="576"/>
        <v>1</v>
      </c>
      <c r="AR5736" s="180">
        <v>0</v>
      </c>
      <c r="AS5736" s="180">
        <v>0</v>
      </c>
      <c r="AT5736" s="180">
        <v>1</v>
      </c>
      <c r="AU5736" s="180">
        <v>0</v>
      </c>
      <c r="BA5736" s="180">
        <v>-2.25</v>
      </c>
    </row>
    <row r="5737" spans="3:53" ht="15" x14ac:dyDescent="0.25">
      <c r="C5737" s="180" t="s">
        <v>969</v>
      </c>
      <c r="D5737" s="180" t="s">
        <v>679</v>
      </c>
      <c r="E5737" s="180">
        <v>0.12</v>
      </c>
      <c r="F5737" s="180">
        <v>46.25</v>
      </c>
      <c r="G5737" s="180">
        <v>35.44</v>
      </c>
      <c r="H5737" s="180">
        <v>-99999</v>
      </c>
      <c r="I5737" s="180">
        <v>-8.2880000000000003</v>
      </c>
      <c r="J5737" s="180" t="s">
        <v>78</v>
      </c>
      <c r="K5737" s="180">
        <v>68.569999999999993</v>
      </c>
      <c r="L5737" s="180">
        <v>0.11765</v>
      </c>
      <c r="M5737" s="180">
        <v>3.6124096897577349</v>
      </c>
      <c r="N5737" s="180">
        <v>0.1161265306122449</v>
      </c>
      <c r="O5737" s="180">
        <v>4.9717057396927986</v>
      </c>
      <c r="P5737" s="180">
        <v>20443000</v>
      </c>
      <c r="Q5737" s="180">
        <v>1167000</v>
      </c>
      <c r="R5737" s="180">
        <v>17.52</v>
      </c>
      <c r="S5737" s="180">
        <v>36.631</v>
      </c>
      <c r="T5737" s="180">
        <v>10.291</v>
      </c>
      <c r="U5737" s="180">
        <v>21.5428</v>
      </c>
      <c r="V5737" s="180">
        <f t="shared" si="579"/>
        <v>2.271728438419041</v>
      </c>
      <c r="AC5737" s="180">
        <v>0.125</v>
      </c>
      <c r="AD5737" s="180">
        <v>0.105</v>
      </c>
      <c r="AH5737" s="85">
        <f>IF(AND(M5737&lt;Variables!$G$6,M5737&gt;Variables!$G$5),0,1)</f>
        <v>1</v>
      </c>
      <c r="AI5737" s="85">
        <f t="shared" si="578"/>
        <v>0</v>
      </c>
      <c r="AJ5737" s="85">
        <f>IF(I5737&gt;Variables!$G$7,0,1)</f>
        <v>1</v>
      </c>
      <c r="AK5737" s="85">
        <f>IF(F5737&gt;Variables!$G$8,0,1)</f>
        <v>0</v>
      </c>
      <c r="AL5737" s="85">
        <f>IF(G5737&gt;Variables!$G$9,0,1)</f>
        <v>0</v>
      </c>
      <c r="AM5737" s="85">
        <f>IF(AND(K5737&gt;Variables!$G$10,K5737&lt;Variables!$G$11),0,1)</f>
        <v>0</v>
      </c>
      <c r="AN5737" s="103">
        <f>IF(H5737&lt;Variables!$G$13,1,0)</f>
        <v>1</v>
      </c>
      <c r="AO5737" s="101">
        <f>IF(R5737&lt;Variables!$G$12,0,1)</f>
        <v>1</v>
      </c>
      <c r="AP5737" s="86">
        <f t="shared" si="576"/>
        <v>1</v>
      </c>
      <c r="AR5737" s="180">
        <v>0</v>
      </c>
      <c r="AS5737" s="180">
        <v>0</v>
      </c>
      <c r="AT5737" s="180">
        <v>1</v>
      </c>
      <c r="AU5737" s="180">
        <v>0</v>
      </c>
      <c r="BA5737" s="180">
        <v>-2.25</v>
      </c>
    </row>
    <row r="5738" spans="3:53" ht="15" x14ac:dyDescent="0.25">
      <c r="C5738" s="177" t="s">
        <v>969</v>
      </c>
      <c r="D5738" s="177" t="s">
        <v>861</v>
      </c>
      <c r="E5738" s="177">
        <v>5.07</v>
      </c>
      <c r="F5738" s="177">
        <v>45.26</v>
      </c>
      <c r="G5738" s="177">
        <v>18.329999999999998</v>
      </c>
      <c r="H5738" s="177">
        <v>425.29</v>
      </c>
      <c r="I5738" s="177">
        <v>4.2679999999999998</v>
      </c>
      <c r="J5738" s="177" t="s">
        <v>78</v>
      </c>
      <c r="K5738" s="177">
        <v>53.44</v>
      </c>
      <c r="L5738" s="177">
        <v>5.0266400000000004</v>
      </c>
      <c r="M5738" s="177">
        <v>1.459424187926728</v>
      </c>
      <c r="N5738" s="177">
        <v>5.0660660000000011</v>
      </c>
      <c r="O5738" s="177">
        <v>0.6698294100392409</v>
      </c>
      <c r="P5738" s="177">
        <v>72140000</v>
      </c>
      <c r="Q5738" s="177">
        <v>1490000</v>
      </c>
      <c r="R5738" s="177">
        <v>48.42</v>
      </c>
      <c r="S5738" s="177">
        <v>36.631</v>
      </c>
      <c r="T5738" s="177">
        <v>10.291</v>
      </c>
      <c r="U5738" s="177">
        <v>21.5428</v>
      </c>
      <c r="V5738" s="177">
        <f t="shared" si="579"/>
        <v>2.3501944004456252</v>
      </c>
      <c r="AC5738" s="178">
        <v>5.92</v>
      </c>
      <c r="AD5738" s="178">
        <v>5.0199999999999996</v>
      </c>
      <c r="AH5738" s="85">
        <f>IF(AND(M5738&lt;Variables!$G$6,M5738&gt;Variables!$G$5),0,1)</f>
        <v>1</v>
      </c>
      <c r="AI5738" s="85">
        <f t="shared" si="578"/>
        <v>1</v>
      </c>
      <c r="AJ5738" s="85">
        <f>IF(I5738&gt;Variables!$G$7,0,1)</f>
        <v>0</v>
      </c>
      <c r="AK5738" s="85">
        <f>IF(F5738&gt;Variables!$G$8,0,1)</f>
        <v>0</v>
      </c>
      <c r="AL5738" s="85">
        <f>IF(G5738&gt;Variables!$G$9,0,1)</f>
        <v>0</v>
      </c>
      <c r="AM5738" s="85">
        <f>IF(AND(K5738&gt;Variables!$G$10,K5738&lt;Variables!$G$11),0,1)</f>
        <v>0</v>
      </c>
      <c r="AN5738" s="103">
        <f>IF(H5738&lt;Variables!$G$13,1,0)</f>
        <v>1</v>
      </c>
      <c r="AO5738" s="101">
        <f>IF(R5738&lt;Variables!$G$12,0,1)</f>
        <v>1</v>
      </c>
      <c r="AP5738" s="86">
        <f t="shared" si="576"/>
        <v>1</v>
      </c>
      <c r="AR5738" s="179">
        <v>1</v>
      </c>
      <c r="AS5738" s="179">
        <v>0</v>
      </c>
      <c r="AT5738" s="179">
        <v>0</v>
      </c>
      <c r="AU5738" s="179">
        <v>0</v>
      </c>
      <c r="BA5738" s="180">
        <v>2</v>
      </c>
    </row>
    <row r="5739" spans="3:53" ht="15" x14ac:dyDescent="0.25">
      <c r="C5739" s="180" t="s">
        <v>969</v>
      </c>
      <c r="D5739" s="180" t="s">
        <v>967</v>
      </c>
      <c r="E5739" s="180">
        <v>11.21</v>
      </c>
      <c r="F5739" s="180">
        <v>18.510000000000002</v>
      </c>
      <c r="G5739" s="180">
        <v>0.81</v>
      </c>
      <c r="H5739" s="180">
        <v>185.09</v>
      </c>
      <c r="I5739" s="180">
        <v>935.98400000000004</v>
      </c>
      <c r="J5739" s="180" t="s">
        <v>78</v>
      </c>
      <c r="K5739" s="180">
        <v>44.37</v>
      </c>
      <c r="L5739" s="180">
        <v>11.39166</v>
      </c>
      <c r="M5739" s="180">
        <v>-1.243541327602824</v>
      </c>
      <c r="N5739" s="180">
        <v>11.290317999999999</v>
      </c>
      <c r="O5739" s="180">
        <v>-0.35710243059583607</v>
      </c>
      <c r="P5739" s="180">
        <v>2700000</v>
      </c>
      <c r="Q5739" s="180">
        <v>2850000</v>
      </c>
      <c r="R5739" s="180">
        <v>0.95</v>
      </c>
      <c r="S5739" s="180">
        <v>36.631</v>
      </c>
      <c r="T5739" s="180">
        <v>10.291</v>
      </c>
      <c r="U5739" s="180">
        <v>21.5428</v>
      </c>
      <c r="V5739" s="180">
        <f t="shared" si="579"/>
        <v>2.3207859889139946</v>
      </c>
      <c r="AC5739" s="180">
        <v>11.45</v>
      </c>
      <c r="AD5739" s="180">
        <v>10.9953</v>
      </c>
      <c r="AH5739" s="85">
        <f>IF(AND(M5739&lt;Variables!$G$6,M5739&gt;Variables!$G$5),0,1)</f>
        <v>1</v>
      </c>
      <c r="AI5739" s="85">
        <f t="shared" si="578"/>
        <v>0</v>
      </c>
      <c r="AJ5739" s="85">
        <f>IF(I5739&gt;Variables!$G$7,0,1)</f>
        <v>0</v>
      </c>
      <c r="AK5739" s="85">
        <f>IF(F5739&gt;Variables!$G$8,0,1)</f>
        <v>0</v>
      </c>
      <c r="AL5739" s="85">
        <f>IF(G5739&gt;Variables!$G$9,0,1)</f>
        <v>1</v>
      </c>
      <c r="AM5739" s="85">
        <f>IF(AND(K5739&gt;Variables!$G$10,K5739&lt;Variables!$G$11),0,1)</f>
        <v>1</v>
      </c>
      <c r="AN5739" s="103">
        <f>IF(H5739&lt;Variables!$G$13,1,0)</f>
        <v>1</v>
      </c>
      <c r="AO5739" s="101">
        <f>IF(R5739&lt;Variables!$G$12,0,1)</f>
        <v>0</v>
      </c>
      <c r="AP5739" s="86">
        <f t="shared" si="576"/>
        <v>1</v>
      </c>
      <c r="AR5739" s="180">
        <v>1</v>
      </c>
      <c r="AS5739" s="180">
        <v>0</v>
      </c>
      <c r="AT5739" s="180">
        <v>0</v>
      </c>
      <c r="AU5739" s="180">
        <v>0</v>
      </c>
      <c r="BA5739" s="180">
        <v>2</v>
      </c>
    </row>
    <row r="5740" spans="3:53" ht="15" x14ac:dyDescent="0.25">
      <c r="C5740" s="180" t="s">
        <v>969</v>
      </c>
      <c r="D5740" s="180" t="s">
        <v>251</v>
      </c>
      <c r="E5740" s="180">
        <v>20.99</v>
      </c>
      <c r="F5740" s="180">
        <v>77.849999999999994</v>
      </c>
      <c r="G5740" s="180">
        <v>28.04</v>
      </c>
      <c r="H5740" s="180">
        <v>4830</v>
      </c>
      <c r="I5740" s="180">
        <v>0.432</v>
      </c>
      <c r="J5740" s="180" t="s">
        <v>78</v>
      </c>
      <c r="K5740" s="180">
        <v>67.67</v>
      </c>
      <c r="L5740" s="180">
        <v>20.582039999999999</v>
      </c>
      <c r="M5740" s="180">
        <v>3.4882839601905431</v>
      </c>
      <c r="N5740" s="180">
        <v>19.741586000000002</v>
      </c>
      <c r="O5740" s="180">
        <v>7.8940668698046998</v>
      </c>
      <c r="P5740" s="180">
        <v>484354000</v>
      </c>
      <c r="Q5740" s="180">
        <v>24401000</v>
      </c>
      <c r="R5740" s="180">
        <v>19.850000000000001</v>
      </c>
      <c r="S5740" s="180">
        <v>36.631</v>
      </c>
      <c r="T5740" s="180">
        <v>10.291</v>
      </c>
      <c r="U5740" s="180">
        <v>21.5428</v>
      </c>
      <c r="V5740" s="180">
        <f t="shared" si="579"/>
        <v>2.2813553377939204</v>
      </c>
      <c r="AC5740" s="180">
        <v>22.85</v>
      </c>
      <c r="AD5740" s="180">
        <v>19.5</v>
      </c>
      <c r="AH5740" s="85">
        <f>IF(AND(M5740&lt;Variables!$G$6,M5740&gt;Variables!$G$5),0,1)</f>
        <v>1</v>
      </c>
      <c r="AI5740" s="85">
        <f t="shared" si="578"/>
        <v>0</v>
      </c>
      <c r="AJ5740" s="85">
        <f>IF(I5740&gt;Variables!$G$7,0,1)</f>
        <v>0</v>
      </c>
      <c r="AK5740" s="85">
        <f>IF(F5740&gt;Variables!$G$8,0,1)</f>
        <v>0</v>
      </c>
      <c r="AL5740" s="85">
        <f>IF(G5740&gt;Variables!$G$9,0,1)</f>
        <v>0</v>
      </c>
      <c r="AM5740" s="85">
        <f>IF(AND(K5740&gt;Variables!$G$10,K5740&lt;Variables!$G$11),0,1)</f>
        <v>0</v>
      </c>
      <c r="AN5740" s="103">
        <f>IF(H5740&lt;Variables!$G$13,1,0)</f>
        <v>0</v>
      </c>
      <c r="AO5740" s="101">
        <f>IF(R5740&lt;Variables!$G$12,0,1)</f>
        <v>1</v>
      </c>
      <c r="AP5740" s="86">
        <f t="shared" si="576"/>
        <v>1</v>
      </c>
      <c r="AR5740" s="180">
        <v>1</v>
      </c>
      <c r="AS5740" s="180">
        <v>0</v>
      </c>
      <c r="AT5740" s="180">
        <v>0</v>
      </c>
      <c r="AU5740" s="180">
        <v>0</v>
      </c>
      <c r="BA5740" s="180">
        <v>2</v>
      </c>
    </row>
    <row r="5741" spans="3:53" ht="15" x14ac:dyDescent="0.25">
      <c r="C5741" s="180" t="s">
        <v>969</v>
      </c>
      <c r="D5741" s="180" t="s">
        <v>959</v>
      </c>
      <c r="E5741" s="180">
        <v>16.77</v>
      </c>
      <c r="F5741" s="180">
        <v>36.700000000000003</v>
      </c>
      <c r="G5741" s="180">
        <v>3.22</v>
      </c>
      <c r="H5741" s="180">
        <v>-99999</v>
      </c>
      <c r="I5741" s="180">
        <v>-99999</v>
      </c>
      <c r="J5741" s="180" t="s">
        <v>78</v>
      </c>
      <c r="K5741" s="180">
        <v>-99999</v>
      </c>
      <c r="L5741" s="180">
        <v>16.191405</v>
      </c>
      <c r="M5741" s="180">
        <v>2.8323360449572021</v>
      </c>
      <c r="N5741" s="180">
        <v>16.297055</v>
      </c>
      <c r="O5741" s="180">
        <v>2.1656980356266722</v>
      </c>
      <c r="P5741" s="180">
        <v>1150000</v>
      </c>
      <c r="Q5741" s="180"/>
      <c r="R5741" s="180"/>
      <c r="S5741" s="180">
        <v>36.631</v>
      </c>
      <c r="T5741" s="180">
        <v>10.291</v>
      </c>
      <c r="U5741" s="180">
        <v>21.5428</v>
      </c>
      <c r="V5741" s="180"/>
      <c r="AC5741" s="180">
        <v>19.649899999999999</v>
      </c>
      <c r="AD5741" s="180">
        <v>16.23</v>
      </c>
      <c r="AH5741" s="85">
        <f>IF(AND(M5741&lt;Variables!$G$6,M5741&gt;Variables!$G$5),0,1)</f>
        <v>1</v>
      </c>
      <c r="AI5741" s="85">
        <f t="shared" si="578"/>
        <v>1</v>
      </c>
      <c r="AJ5741" s="85">
        <f>IF(I5741&gt;Variables!$G$7,0,1)</f>
        <v>1</v>
      </c>
      <c r="AK5741" s="85">
        <f>IF(F5741&gt;Variables!$G$8,0,1)</f>
        <v>0</v>
      </c>
      <c r="AL5741" s="85">
        <f>IF(G5741&gt;Variables!$G$9,0,1)</f>
        <v>1</v>
      </c>
      <c r="AM5741" s="85">
        <f>IF(AND(K5741&gt;Variables!$G$10,K5741&lt;Variables!$G$11),0,1)</f>
        <v>1</v>
      </c>
      <c r="AN5741" s="103">
        <f>IF(H5741&lt;Variables!$G$13,1,0)</f>
        <v>1</v>
      </c>
      <c r="AO5741" s="101">
        <f>IF(R5741&lt;Variables!$G$12,0,1)</f>
        <v>0</v>
      </c>
      <c r="AP5741" s="86">
        <f t="shared" si="576"/>
        <v>1</v>
      </c>
      <c r="AR5741" s="180">
        <v>0</v>
      </c>
      <c r="AS5741" s="180">
        <v>0</v>
      </c>
      <c r="AT5741" s="180">
        <v>1</v>
      </c>
      <c r="AU5741" s="180">
        <v>0</v>
      </c>
      <c r="BA5741" s="180">
        <v>-2.25</v>
      </c>
    </row>
    <row r="5742" spans="3:53" ht="15" x14ac:dyDescent="0.25">
      <c r="C5742" s="177" t="s">
        <v>969</v>
      </c>
      <c r="D5742" s="177" t="s">
        <v>932</v>
      </c>
      <c r="E5742" s="177">
        <v>3.98</v>
      </c>
      <c r="F5742" s="177">
        <v>38.89</v>
      </c>
      <c r="G5742" s="177">
        <v>15.41</v>
      </c>
      <c r="H5742" s="177">
        <v>13.08</v>
      </c>
      <c r="I5742" s="177">
        <v>-18.341000000000001</v>
      </c>
      <c r="J5742" s="177" t="s">
        <v>78</v>
      </c>
      <c r="K5742" s="177">
        <v>58.33</v>
      </c>
      <c r="L5742" s="177">
        <v>3.9039250000000001</v>
      </c>
      <c r="M5742" s="177">
        <v>2.2073938408140501</v>
      </c>
      <c r="N5742" s="177">
        <v>3.9232860000000001</v>
      </c>
      <c r="O5742" s="177">
        <v>1.703011200305049</v>
      </c>
      <c r="P5742" s="177">
        <v>14400000</v>
      </c>
      <c r="Q5742" s="177">
        <v>276860</v>
      </c>
      <c r="R5742" s="177">
        <v>52.01</v>
      </c>
      <c r="S5742" s="177">
        <v>36.631</v>
      </c>
      <c r="T5742" s="177">
        <v>10.291</v>
      </c>
      <c r="U5742" s="177">
        <v>21.5428</v>
      </c>
      <c r="V5742" s="177">
        <f t="shared" ref="V5742:V5805" si="580">1.849 + (0.01036 * K5742) + (0.1184 * M5742) - (0.002888 * K5742 * M5742)</f>
        <v>2.3428031982146171</v>
      </c>
      <c r="AC5742" s="178">
        <v>4.33</v>
      </c>
      <c r="AD5742" s="178">
        <v>3.76</v>
      </c>
      <c r="AH5742" s="85">
        <f>IF(AND(M5742&lt;Variables!$G$6,M5742&gt;Variables!$G$5),0,1)</f>
        <v>1</v>
      </c>
      <c r="AI5742" s="85">
        <f t="shared" si="578"/>
        <v>1</v>
      </c>
      <c r="AJ5742" s="85">
        <f>IF(I5742&gt;Variables!$G$7,0,1)</f>
        <v>1</v>
      </c>
      <c r="AK5742" s="85">
        <f>IF(F5742&gt;Variables!$G$8,0,1)</f>
        <v>0</v>
      </c>
      <c r="AL5742" s="85">
        <f>IF(G5742&gt;Variables!$G$9,0,1)</f>
        <v>0</v>
      </c>
      <c r="AM5742" s="85">
        <f>IF(AND(K5742&gt;Variables!$G$10,K5742&lt;Variables!$G$11),0,1)</f>
        <v>0</v>
      </c>
      <c r="AN5742" s="103">
        <f>IF(H5742&lt;Variables!$G$13,1,0)</f>
        <v>1</v>
      </c>
      <c r="AO5742" s="101">
        <f>IF(R5742&lt;Variables!$G$12,0,1)</f>
        <v>1</v>
      </c>
      <c r="AP5742" s="86">
        <f t="shared" si="576"/>
        <v>1</v>
      </c>
      <c r="AR5742" s="179">
        <v>0</v>
      </c>
      <c r="AS5742" s="179">
        <v>0</v>
      </c>
      <c r="AT5742" s="179">
        <v>1</v>
      </c>
      <c r="AU5742" s="179">
        <v>0</v>
      </c>
      <c r="BA5742" s="180">
        <v>-2.25</v>
      </c>
    </row>
    <row r="5743" spans="3:53" ht="15" x14ac:dyDescent="0.25">
      <c r="C5743" s="180" t="s">
        <v>969</v>
      </c>
      <c r="D5743" s="180" t="s">
        <v>918</v>
      </c>
      <c r="E5743" s="180">
        <v>21.93</v>
      </c>
      <c r="F5743" s="180">
        <v>15.74</v>
      </c>
      <c r="G5743" s="180">
        <v>12.31</v>
      </c>
      <c r="H5743" s="180">
        <v>2140</v>
      </c>
      <c r="I5743" s="180">
        <v>3.1120000000000001</v>
      </c>
      <c r="J5743" s="180" t="s">
        <v>78</v>
      </c>
      <c r="K5743" s="180">
        <v>65.14</v>
      </c>
      <c r="L5743" s="180">
        <v>21.746604999999999</v>
      </c>
      <c r="M5743" s="180">
        <v>0.7053744710955856</v>
      </c>
      <c r="N5743" s="180">
        <v>21.767406122448989</v>
      </c>
      <c r="O5743" s="180">
        <v>0.60913954012309945</v>
      </c>
      <c r="P5743" s="180">
        <v>826654</v>
      </c>
      <c r="Q5743" s="180">
        <v>481143</v>
      </c>
      <c r="R5743" s="180">
        <v>1.72</v>
      </c>
      <c r="S5743" s="180">
        <v>36.631</v>
      </c>
      <c r="T5743" s="180">
        <v>10.291</v>
      </c>
      <c r="U5743" s="180">
        <v>21.5428</v>
      </c>
      <c r="V5743" s="180">
        <f t="shared" si="580"/>
        <v>2.4746686446575001</v>
      </c>
      <c r="AC5743" s="180">
        <v>22.47</v>
      </c>
      <c r="AD5743" s="180">
        <v>21.57</v>
      </c>
      <c r="AH5743" s="85">
        <f>IF(AND(M5743&lt;Variables!$G$6,M5743&gt;Variables!$G$5),0,1)</f>
        <v>1</v>
      </c>
      <c r="AI5743" s="85">
        <f t="shared" si="578"/>
        <v>1</v>
      </c>
      <c r="AJ5743" s="85">
        <f>IF(I5743&gt;Variables!$G$7,0,1)</f>
        <v>0</v>
      </c>
      <c r="AK5743" s="85">
        <f>IF(F5743&gt;Variables!$G$8,0,1)</f>
        <v>0</v>
      </c>
      <c r="AL5743" s="85">
        <f>IF(G5743&gt;Variables!$G$9,0,1)</f>
        <v>0</v>
      </c>
      <c r="AM5743" s="85">
        <f>IF(AND(K5743&gt;Variables!$G$10,K5743&lt;Variables!$G$11),0,1)</f>
        <v>0</v>
      </c>
      <c r="AN5743" s="103">
        <f>IF(H5743&lt;Variables!$G$13,1,0)</f>
        <v>1</v>
      </c>
      <c r="AO5743" s="101">
        <f>IF(R5743&lt;Variables!$G$12,0,1)</f>
        <v>0</v>
      </c>
      <c r="AP5743" s="86">
        <f t="shared" ref="AP5743:AP5806" si="581">IF(J5743="Pass", 0,1)</f>
        <v>1</v>
      </c>
      <c r="AR5743" s="180">
        <v>1</v>
      </c>
      <c r="AS5743" s="180">
        <v>0</v>
      </c>
      <c r="AT5743" s="180">
        <v>0</v>
      </c>
      <c r="AU5743" s="180">
        <v>0</v>
      </c>
      <c r="BA5743" s="180">
        <v>2</v>
      </c>
    </row>
    <row r="5744" spans="3:53" ht="15" x14ac:dyDescent="0.25">
      <c r="C5744" s="180" t="s">
        <v>969</v>
      </c>
      <c r="D5744" s="180" t="s">
        <v>744</v>
      </c>
      <c r="E5744" s="180">
        <v>15.03</v>
      </c>
      <c r="F5744" s="180">
        <v>12.24</v>
      </c>
      <c r="G5744" s="180">
        <v>10.039999999999999</v>
      </c>
      <c r="H5744" s="180">
        <v>2490</v>
      </c>
      <c r="I5744" s="180">
        <v>-22.04</v>
      </c>
      <c r="J5744" s="180" t="s">
        <v>78</v>
      </c>
      <c r="K5744" s="180">
        <v>49.85</v>
      </c>
      <c r="L5744" s="180">
        <v>15.08755</v>
      </c>
      <c r="M5744" s="180">
        <v>-0.5139999536041101</v>
      </c>
      <c r="N5744" s="180">
        <v>14.994284</v>
      </c>
      <c r="O5744" s="180">
        <v>0.1048132741783547</v>
      </c>
      <c r="P5744" s="180">
        <v>11574000</v>
      </c>
      <c r="Q5744" s="180">
        <v>10412000</v>
      </c>
      <c r="R5744" s="180">
        <v>1.1100000000000001</v>
      </c>
      <c r="S5744" s="180">
        <v>36.631</v>
      </c>
      <c r="T5744" s="180">
        <v>10.291</v>
      </c>
      <c r="U5744" s="180">
        <v>21.5428</v>
      </c>
      <c r="V5744" s="180">
        <f t="shared" si="580"/>
        <v>2.3785873340138055</v>
      </c>
      <c r="AC5744" s="180">
        <v>15.8</v>
      </c>
      <c r="AD5744" s="180">
        <v>10.26</v>
      </c>
      <c r="AH5744" s="85">
        <f>IF(AND(M5744&lt;Variables!$G$6,M5744&gt;Variables!$G$5),0,1)</f>
        <v>1</v>
      </c>
      <c r="AI5744" s="85">
        <f t="shared" si="578"/>
        <v>0</v>
      </c>
      <c r="AJ5744" s="85">
        <f>IF(I5744&gt;Variables!$G$7,0,1)</f>
        <v>1</v>
      </c>
      <c r="AK5744" s="85">
        <f>IF(F5744&gt;Variables!$G$8,0,1)</f>
        <v>0</v>
      </c>
      <c r="AL5744" s="85">
        <f>IF(G5744&gt;Variables!$G$9,0,1)</f>
        <v>1</v>
      </c>
      <c r="AM5744" s="85">
        <f>IF(AND(K5744&gt;Variables!$G$10,K5744&lt;Variables!$G$11),0,1)</f>
        <v>1</v>
      </c>
      <c r="AN5744" s="103">
        <f>IF(H5744&lt;Variables!$G$13,1,0)</f>
        <v>1</v>
      </c>
      <c r="AO5744" s="101">
        <f>IF(R5744&lt;Variables!$G$12,0,1)</f>
        <v>0</v>
      </c>
      <c r="AP5744" s="86">
        <f t="shared" si="581"/>
        <v>1</v>
      </c>
      <c r="AR5744" s="180">
        <v>1</v>
      </c>
      <c r="AS5744" s="180">
        <v>0</v>
      </c>
      <c r="AT5744" s="180">
        <v>0</v>
      </c>
      <c r="AU5744" s="180">
        <v>0</v>
      </c>
      <c r="BA5744" s="180">
        <v>0.9</v>
      </c>
    </row>
    <row r="5745" spans="3:53" ht="15" x14ac:dyDescent="0.25">
      <c r="C5745" s="180" t="s">
        <v>969</v>
      </c>
      <c r="D5745" s="180" t="s">
        <v>114</v>
      </c>
      <c r="E5745" s="180">
        <v>29.03</v>
      </c>
      <c r="F5745" s="180">
        <v>12.67</v>
      </c>
      <c r="G5745" s="180">
        <v>0.03</v>
      </c>
      <c r="H5745" s="180">
        <v>6070</v>
      </c>
      <c r="I5745" s="180">
        <v>-20.994</v>
      </c>
      <c r="J5745" s="180" t="s">
        <v>78</v>
      </c>
      <c r="K5745" s="180">
        <v>49.52</v>
      </c>
      <c r="L5745" s="180">
        <v>29.022631578947369</v>
      </c>
      <c r="M5745" s="180">
        <v>-4.352320330774706E-2</v>
      </c>
      <c r="N5745" s="180">
        <v>29.030262499999999</v>
      </c>
      <c r="O5745" s="180">
        <v>-6.9797853188551709E-2</v>
      </c>
      <c r="P5745" s="180">
        <v>2278000</v>
      </c>
      <c r="Q5745" s="180">
        <v>1309000</v>
      </c>
      <c r="R5745" s="180">
        <v>1.74</v>
      </c>
      <c r="S5745" s="180">
        <v>36.631</v>
      </c>
      <c r="T5745" s="180">
        <v>10.291</v>
      </c>
      <c r="U5745" s="180">
        <v>21.5428</v>
      </c>
      <c r="V5745" s="180">
        <f t="shared" si="580"/>
        <v>2.3630984696806481</v>
      </c>
      <c r="AC5745" s="180">
        <v>29.52</v>
      </c>
      <c r="AD5745" s="180">
        <v>28.65</v>
      </c>
      <c r="AH5745" s="85">
        <f>IF(AND(M5745&lt;Variables!$G$6,M5745&gt;Variables!$G$5),0,1)</f>
        <v>1</v>
      </c>
      <c r="AI5745" s="85">
        <f t="shared" si="578"/>
        <v>1</v>
      </c>
      <c r="AJ5745" s="85">
        <f>IF(I5745&gt;Variables!$G$7,0,1)</f>
        <v>1</v>
      </c>
      <c r="AK5745" s="85">
        <f>IF(F5745&gt;Variables!$G$8,0,1)</f>
        <v>0</v>
      </c>
      <c r="AL5745" s="85">
        <f>IF(G5745&gt;Variables!$G$9,0,1)</f>
        <v>1</v>
      </c>
      <c r="AM5745" s="85">
        <f>IF(AND(K5745&gt;Variables!$G$10,K5745&lt;Variables!$G$11),0,1)</f>
        <v>1</v>
      </c>
      <c r="AN5745" s="103">
        <f>IF(H5745&lt;Variables!$G$13,1,0)</f>
        <v>0</v>
      </c>
      <c r="AO5745" s="101">
        <f>IF(R5745&lt;Variables!$G$12,0,1)</f>
        <v>0</v>
      </c>
      <c r="AP5745" s="86">
        <f t="shared" si="581"/>
        <v>1</v>
      </c>
      <c r="AR5745" s="180">
        <v>0</v>
      </c>
      <c r="AS5745" s="180">
        <v>1</v>
      </c>
      <c r="AT5745" s="180">
        <v>0</v>
      </c>
      <c r="AU5745" s="180">
        <v>0</v>
      </c>
      <c r="BA5745" s="180">
        <v>-0.25</v>
      </c>
    </row>
    <row r="5746" spans="3:53" ht="15" x14ac:dyDescent="0.25">
      <c r="C5746" s="180" t="s">
        <v>969</v>
      </c>
      <c r="D5746" s="180" t="s">
        <v>188</v>
      </c>
      <c r="E5746" s="180">
        <v>8.7200000000000006</v>
      </c>
      <c r="F5746" s="180">
        <v>12.18</v>
      </c>
      <c r="G5746" s="180">
        <v>10.1</v>
      </c>
      <c r="H5746" s="180">
        <v>4800</v>
      </c>
      <c r="I5746" s="180">
        <v>-85.753</v>
      </c>
      <c r="J5746" s="180" t="s">
        <v>78</v>
      </c>
      <c r="K5746" s="180">
        <v>50.37</v>
      </c>
      <c r="L5746" s="180">
        <v>8.7377000000000002</v>
      </c>
      <c r="M5746" s="180">
        <v>-0.45435297618366211</v>
      </c>
      <c r="N5746" s="180">
        <v>8.6184279999999998</v>
      </c>
      <c r="O5746" s="180">
        <v>0.9232774236786645</v>
      </c>
      <c r="P5746" s="180">
        <v>38612000</v>
      </c>
      <c r="Q5746" s="180">
        <v>9582000</v>
      </c>
      <c r="R5746" s="180">
        <v>4.03</v>
      </c>
      <c r="S5746" s="180">
        <v>36.631</v>
      </c>
      <c r="T5746" s="180">
        <v>10.291</v>
      </c>
      <c r="U5746" s="180">
        <v>21.5428</v>
      </c>
      <c r="V5746" s="180">
        <f t="shared" si="580"/>
        <v>2.3831318807970057</v>
      </c>
      <c r="AC5746" s="180">
        <v>12.2</v>
      </c>
      <c r="AD5746" s="180">
        <v>8.69</v>
      </c>
      <c r="AH5746" s="85">
        <f>IF(AND(M5746&lt;Variables!$G$6,M5746&gt;Variables!$G$5),0,1)</f>
        <v>1</v>
      </c>
      <c r="AI5746" s="85">
        <f t="shared" si="578"/>
        <v>0</v>
      </c>
      <c r="AJ5746" s="85">
        <f>IF(I5746&gt;Variables!$G$7,0,1)</f>
        <v>1</v>
      </c>
      <c r="AK5746" s="85">
        <f>IF(F5746&gt;Variables!$G$8,0,1)</f>
        <v>0</v>
      </c>
      <c r="AL5746" s="85">
        <f>IF(G5746&gt;Variables!$G$9,0,1)</f>
        <v>1</v>
      </c>
      <c r="AM5746" s="85">
        <f>IF(AND(K5746&gt;Variables!$G$10,K5746&lt;Variables!$G$11),0,1)</f>
        <v>0</v>
      </c>
      <c r="AN5746" s="103">
        <f>IF(H5746&lt;Variables!$G$13,1,0)</f>
        <v>0</v>
      </c>
      <c r="AO5746" s="101">
        <f>IF(R5746&lt;Variables!$G$12,0,1)</f>
        <v>1</v>
      </c>
      <c r="AP5746" s="86">
        <f t="shared" si="581"/>
        <v>1</v>
      </c>
      <c r="AR5746" s="180">
        <v>1</v>
      </c>
      <c r="AS5746" s="180">
        <v>0</v>
      </c>
      <c r="AT5746" s="180">
        <v>0</v>
      </c>
      <c r="AU5746" s="180">
        <v>0</v>
      </c>
      <c r="BA5746" s="180">
        <v>2</v>
      </c>
    </row>
    <row r="5747" spans="3:53" ht="15" x14ac:dyDescent="0.25">
      <c r="C5747" s="180" t="s">
        <v>969</v>
      </c>
      <c r="D5747" s="180" t="s">
        <v>460</v>
      </c>
      <c r="E5747" s="180">
        <v>64.83</v>
      </c>
      <c r="F5747" s="180">
        <v>11.86</v>
      </c>
      <c r="G5747" s="180">
        <v>-2.75</v>
      </c>
      <c r="H5747" s="180">
        <v>6210</v>
      </c>
      <c r="I5747" s="180">
        <v>-0.13700000000000001</v>
      </c>
      <c r="J5747" s="180" t="s">
        <v>78</v>
      </c>
      <c r="K5747" s="180">
        <v>44.81</v>
      </c>
      <c r="L5747" s="180">
        <v>64.775885000000002</v>
      </c>
      <c r="M5747" s="180">
        <v>-9.08517112503574E-3</v>
      </c>
      <c r="N5747" s="180">
        <v>65.144300000000001</v>
      </c>
      <c r="O5747" s="180">
        <v>-0.57457060709840335</v>
      </c>
      <c r="P5747" s="180">
        <v>6231000</v>
      </c>
      <c r="Q5747" s="180">
        <v>2294000</v>
      </c>
      <c r="R5747" s="180">
        <v>2.72</v>
      </c>
      <c r="S5747" s="180">
        <v>36.631</v>
      </c>
      <c r="T5747" s="180">
        <v>10.291</v>
      </c>
      <c r="U5747" s="180">
        <v>21.5428</v>
      </c>
      <c r="V5747" s="180">
        <f t="shared" si="580"/>
        <v>2.3133316393631054</v>
      </c>
      <c r="AC5747" s="180">
        <v>67</v>
      </c>
      <c r="AD5747" s="180">
        <v>64.290000000000006</v>
      </c>
      <c r="AH5747" s="85">
        <f>IF(AND(M5747&lt;Variables!$G$6,M5747&gt;Variables!$G$5),0,1)</f>
        <v>1</v>
      </c>
      <c r="AI5747" s="85">
        <f t="shared" si="578"/>
        <v>1</v>
      </c>
      <c r="AJ5747" s="85">
        <f>IF(I5747&gt;Variables!$G$7,0,1)</f>
        <v>1</v>
      </c>
      <c r="AK5747" s="85">
        <f>IF(F5747&gt;Variables!$G$8,0,1)</f>
        <v>0</v>
      </c>
      <c r="AL5747" s="85">
        <f>IF(G5747&gt;Variables!$G$9,0,1)</f>
        <v>1</v>
      </c>
      <c r="AM5747" s="85">
        <f>IF(AND(K5747&gt;Variables!$G$10,K5747&lt;Variables!$G$11),0,1)</f>
        <v>1</v>
      </c>
      <c r="AN5747" s="103">
        <f>IF(H5747&lt;Variables!$G$13,1,0)</f>
        <v>0</v>
      </c>
      <c r="AO5747" s="101">
        <f>IF(R5747&lt;Variables!$G$12,0,1)</f>
        <v>1</v>
      </c>
      <c r="AP5747" s="86">
        <f t="shared" si="581"/>
        <v>1</v>
      </c>
      <c r="AR5747" s="180">
        <v>0</v>
      </c>
      <c r="AS5747" s="180">
        <v>1</v>
      </c>
      <c r="AT5747" s="180">
        <v>0</v>
      </c>
      <c r="AU5747" s="180">
        <v>0</v>
      </c>
      <c r="BA5747" s="180">
        <v>0.71</v>
      </c>
    </row>
    <row r="5748" spans="3:53" ht="15" x14ac:dyDescent="0.25">
      <c r="C5748" s="180" t="s">
        <v>969</v>
      </c>
      <c r="D5748" s="180" t="s">
        <v>963</v>
      </c>
      <c r="E5748" s="180">
        <v>13.3</v>
      </c>
      <c r="F5748" s="180">
        <v>11.81</v>
      </c>
      <c r="G5748" s="180">
        <v>9.32</v>
      </c>
      <c r="H5748" s="180">
        <v>2010</v>
      </c>
      <c r="I5748" s="180">
        <v>-14.164999999999999</v>
      </c>
      <c r="J5748" s="180" t="s">
        <v>78</v>
      </c>
      <c r="K5748" s="180">
        <v>73.319999999999993</v>
      </c>
      <c r="L5748" s="180">
        <v>13.11983</v>
      </c>
      <c r="M5748" s="180">
        <v>1.3237214201708509</v>
      </c>
      <c r="N5748" s="180">
        <v>12.975484</v>
      </c>
      <c r="O5748" s="180">
        <v>2.4508989414190649</v>
      </c>
      <c r="P5748" s="180">
        <v>6519000</v>
      </c>
      <c r="Q5748" s="180">
        <v>4754000</v>
      </c>
      <c r="R5748" s="180">
        <v>1.37</v>
      </c>
      <c r="S5748" s="180">
        <v>36.631</v>
      </c>
      <c r="T5748" s="180">
        <v>10.291</v>
      </c>
      <c r="U5748" s="180">
        <v>21.5428</v>
      </c>
      <c r="V5748" s="180">
        <f t="shared" si="580"/>
        <v>2.4850282410744642</v>
      </c>
      <c r="AC5748" s="180">
        <v>13.5</v>
      </c>
      <c r="AD5748" s="180">
        <v>13.13</v>
      </c>
      <c r="AH5748" s="85">
        <f>IF(AND(M5748&lt;Variables!$G$6,M5748&gt;Variables!$G$5),0,1)</f>
        <v>1</v>
      </c>
      <c r="AI5748" s="85">
        <f t="shared" si="578"/>
        <v>0</v>
      </c>
      <c r="AJ5748" s="85">
        <f>IF(I5748&gt;Variables!$G$7,0,1)</f>
        <v>1</v>
      </c>
      <c r="AK5748" s="85">
        <f>IF(F5748&gt;Variables!$G$8,0,1)</f>
        <v>0</v>
      </c>
      <c r="AL5748" s="85">
        <f>IF(G5748&gt;Variables!$G$9,0,1)</f>
        <v>1</v>
      </c>
      <c r="AM5748" s="85">
        <f>IF(AND(K5748&gt;Variables!$G$10,K5748&lt;Variables!$G$11),0,1)</f>
        <v>0</v>
      </c>
      <c r="AN5748" s="103">
        <f>IF(H5748&lt;Variables!$G$13,1,0)</f>
        <v>1</v>
      </c>
      <c r="AO5748" s="101">
        <f>IF(R5748&lt;Variables!$G$12,0,1)</f>
        <v>0</v>
      </c>
      <c r="AP5748" s="86">
        <f t="shared" si="581"/>
        <v>1</v>
      </c>
      <c r="AR5748" s="180">
        <v>1</v>
      </c>
      <c r="AS5748" s="180">
        <v>0</v>
      </c>
      <c r="AT5748" s="180">
        <v>0</v>
      </c>
      <c r="AU5748" s="180">
        <v>0</v>
      </c>
      <c r="BA5748" s="180">
        <v>0.56000000000000005</v>
      </c>
    </row>
    <row r="5749" spans="3:53" ht="15" x14ac:dyDescent="0.25">
      <c r="C5749" s="180" t="s">
        <v>969</v>
      </c>
      <c r="D5749" s="180" t="s">
        <v>934</v>
      </c>
      <c r="E5749" s="180">
        <v>42.99</v>
      </c>
      <c r="F5749" s="180">
        <v>10.69</v>
      </c>
      <c r="G5749" s="180">
        <v>10.86</v>
      </c>
      <c r="H5749" s="180">
        <v>7970</v>
      </c>
      <c r="I5749" s="180">
        <v>7.0000000000000007E-2</v>
      </c>
      <c r="J5749" s="180" t="s">
        <v>78</v>
      </c>
      <c r="K5749" s="180">
        <v>57.91</v>
      </c>
      <c r="L5749" s="180">
        <v>42.876714999999997</v>
      </c>
      <c r="M5749" s="180">
        <v>0.26421100590378171</v>
      </c>
      <c r="N5749" s="180">
        <v>42.674028</v>
      </c>
      <c r="O5749" s="180">
        <v>0.74043162740578916</v>
      </c>
      <c r="P5749" s="180">
        <v>997370</v>
      </c>
      <c r="Q5749" s="180">
        <v>1791000</v>
      </c>
      <c r="R5749" s="180">
        <v>0.56000000000000005</v>
      </c>
      <c r="S5749" s="180">
        <v>36.631</v>
      </c>
      <c r="T5749" s="180">
        <v>10.291</v>
      </c>
      <c r="U5749" s="180">
        <v>21.5428</v>
      </c>
      <c r="V5749" s="180">
        <f t="shared" si="580"/>
        <v>2.436042456490755</v>
      </c>
      <c r="AC5749" s="180">
        <v>45.75</v>
      </c>
      <c r="AD5749" s="180">
        <v>42.85</v>
      </c>
      <c r="AH5749" s="85">
        <f>IF(AND(M5749&lt;Variables!$G$6,M5749&gt;Variables!$G$5),0,1)</f>
        <v>1</v>
      </c>
      <c r="AI5749" s="85">
        <f t="shared" si="578"/>
        <v>0</v>
      </c>
      <c r="AJ5749" s="85">
        <f>IF(I5749&gt;Variables!$G$7,0,1)</f>
        <v>0</v>
      </c>
      <c r="AK5749" s="85">
        <f>IF(F5749&gt;Variables!$G$8,0,1)</f>
        <v>0</v>
      </c>
      <c r="AL5749" s="85">
        <f>IF(G5749&gt;Variables!$G$9,0,1)</f>
        <v>1</v>
      </c>
      <c r="AM5749" s="85">
        <f>IF(AND(K5749&gt;Variables!$G$10,K5749&lt;Variables!$G$11),0,1)</f>
        <v>0</v>
      </c>
      <c r="AN5749" s="103">
        <f>IF(H5749&lt;Variables!$G$13,1,0)</f>
        <v>0</v>
      </c>
      <c r="AO5749" s="101">
        <f>IF(R5749&lt;Variables!$G$12,0,1)</f>
        <v>0</v>
      </c>
      <c r="AP5749" s="86">
        <f t="shared" si="581"/>
        <v>1</v>
      </c>
      <c r="AR5749" s="180">
        <v>1</v>
      </c>
      <c r="AS5749" s="180">
        <v>0</v>
      </c>
      <c r="AT5749" s="180">
        <v>0</v>
      </c>
      <c r="AU5749" s="180">
        <v>0</v>
      </c>
      <c r="BA5749" s="180">
        <v>2</v>
      </c>
    </row>
    <row r="5750" spans="3:53" ht="15" x14ac:dyDescent="0.25">
      <c r="C5750" s="177" t="s">
        <v>969</v>
      </c>
      <c r="D5750" s="177" t="s">
        <v>926</v>
      </c>
      <c r="E5750" s="177">
        <v>21.42</v>
      </c>
      <c r="F5750" s="177">
        <v>9.61</v>
      </c>
      <c r="G5750" s="177">
        <v>-2.77</v>
      </c>
      <c r="H5750" s="177">
        <v>3200</v>
      </c>
      <c r="I5750" s="177">
        <v>-42.06</v>
      </c>
      <c r="J5750" s="177" t="s">
        <v>78</v>
      </c>
      <c r="K5750" s="177">
        <v>60.11</v>
      </c>
      <c r="L5750" s="177">
        <v>21.412414999999999</v>
      </c>
      <c r="M5750" s="177">
        <v>-1.127850361577229E-2</v>
      </c>
      <c r="N5750" s="177">
        <v>21.252846000000002</v>
      </c>
      <c r="O5750" s="177">
        <v>0.73944920129756753</v>
      </c>
      <c r="P5750" s="177">
        <v>3188000</v>
      </c>
      <c r="Q5750" s="177">
        <v>1541000</v>
      </c>
      <c r="R5750" s="177">
        <v>2.0699999999999998</v>
      </c>
      <c r="S5750" s="177">
        <v>36.631</v>
      </c>
      <c r="T5750" s="177">
        <v>10.291</v>
      </c>
      <c r="U5750" s="177">
        <v>21.5428</v>
      </c>
      <c r="V5750" s="177">
        <f t="shared" si="580"/>
        <v>2.4723621472334623</v>
      </c>
      <c r="AC5750" s="178">
        <v>21.84</v>
      </c>
      <c r="AD5750" s="178">
        <v>21.24</v>
      </c>
      <c r="AH5750" s="85">
        <f>IF(AND(M5750&lt;Variables!$G$6,M5750&gt;Variables!$G$5),0,1)</f>
        <v>1</v>
      </c>
      <c r="AI5750" s="85">
        <f t="shared" si="578"/>
        <v>0</v>
      </c>
      <c r="AJ5750" s="85">
        <f>IF(I5750&gt;Variables!$G$7,0,1)</f>
        <v>1</v>
      </c>
      <c r="AK5750" s="85">
        <f>IF(F5750&gt;Variables!$G$8,0,1)</f>
        <v>0</v>
      </c>
      <c r="AL5750" s="85">
        <f>IF(G5750&gt;Variables!$G$9,0,1)</f>
        <v>1</v>
      </c>
      <c r="AM5750" s="85">
        <f>IF(AND(K5750&gt;Variables!$G$10,K5750&lt;Variables!$G$11),0,1)</f>
        <v>0</v>
      </c>
      <c r="AN5750" s="103">
        <f>IF(H5750&lt;Variables!$G$13,1,0)</f>
        <v>0</v>
      </c>
      <c r="AO5750" s="101">
        <f>IF(R5750&lt;Variables!$G$12,0,1)</f>
        <v>1</v>
      </c>
      <c r="AP5750" s="86">
        <f t="shared" si="581"/>
        <v>1</v>
      </c>
      <c r="AR5750" s="179">
        <v>0</v>
      </c>
      <c r="AS5750" s="179">
        <v>0</v>
      </c>
      <c r="AT5750" s="179">
        <v>0</v>
      </c>
      <c r="AU5750" s="179">
        <v>1</v>
      </c>
      <c r="BA5750" s="180">
        <v>-0.45</v>
      </c>
    </row>
    <row r="5751" spans="3:53" ht="15" x14ac:dyDescent="0.25">
      <c r="C5751" s="180" t="s">
        <v>969</v>
      </c>
      <c r="D5751" s="180" t="s">
        <v>945</v>
      </c>
      <c r="E5751" s="180">
        <v>39.9</v>
      </c>
      <c r="F5751" s="180">
        <v>9.19</v>
      </c>
      <c r="G5751" s="180">
        <v>7.78</v>
      </c>
      <c r="H5751" s="180">
        <v>5230</v>
      </c>
      <c r="I5751" s="180">
        <v>-61.625999999999998</v>
      </c>
      <c r="J5751" s="180" t="s">
        <v>78</v>
      </c>
      <c r="K5751" s="180">
        <v>64.760000000000005</v>
      </c>
      <c r="L5751" s="180">
        <v>39.641994999999987</v>
      </c>
      <c r="M5751" s="180">
        <v>0.62561180384591208</v>
      </c>
      <c r="N5751" s="180">
        <v>39.423485999999997</v>
      </c>
      <c r="O5751" s="180">
        <v>1.183340306334139</v>
      </c>
      <c r="P5751" s="180">
        <v>1448000</v>
      </c>
      <c r="Q5751" s="180">
        <v>1792000</v>
      </c>
      <c r="R5751" s="180">
        <v>0.81</v>
      </c>
      <c r="S5751" s="180">
        <v>36.631</v>
      </c>
      <c r="T5751" s="180">
        <v>10.291</v>
      </c>
      <c r="U5751" s="180">
        <v>21.5428</v>
      </c>
      <c r="V5751" s="180">
        <f t="shared" si="580"/>
        <v>2.4769798138108827</v>
      </c>
      <c r="AC5751" s="180">
        <v>41.41</v>
      </c>
      <c r="AD5751" s="180">
        <v>39.770000000000003</v>
      </c>
      <c r="AH5751" s="85">
        <f>IF(AND(M5751&lt;Variables!$G$6,M5751&gt;Variables!$G$5),0,1)</f>
        <v>1</v>
      </c>
      <c r="AI5751" s="85">
        <f t="shared" si="578"/>
        <v>0</v>
      </c>
      <c r="AJ5751" s="85">
        <f>IF(I5751&gt;Variables!$G$7,0,1)</f>
        <v>1</v>
      </c>
      <c r="AK5751" s="85">
        <f>IF(F5751&gt;Variables!$G$8,0,1)</f>
        <v>0</v>
      </c>
      <c r="AL5751" s="85">
        <f>IF(G5751&gt;Variables!$G$9,0,1)</f>
        <v>1</v>
      </c>
      <c r="AM5751" s="85">
        <f>IF(AND(K5751&gt;Variables!$G$10,K5751&lt;Variables!$G$11),0,1)</f>
        <v>0</v>
      </c>
      <c r="AN5751" s="103">
        <f>IF(H5751&lt;Variables!$G$13,1,0)</f>
        <v>0</v>
      </c>
      <c r="AO5751" s="101">
        <f>IF(R5751&lt;Variables!$G$12,0,1)</f>
        <v>0</v>
      </c>
      <c r="AP5751" s="86">
        <f t="shared" si="581"/>
        <v>1</v>
      </c>
      <c r="AR5751" s="180">
        <v>1</v>
      </c>
      <c r="AS5751" s="180">
        <v>0</v>
      </c>
      <c r="AT5751" s="180">
        <v>0</v>
      </c>
      <c r="AU5751" s="180">
        <v>0</v>
      </c>
      <c r="BA5751" s="180">
        <v>2</v>
      </c>
    </row>
    <row r="5752" spans="3:53" ht="15" x14ac:dyDescent="0.25">
      <c r="C5752" s="180" t="s">
        <v>969</v>
      </c>
      <c r="D5752" s="180" t="s">
        <v>958</v>
      </c>
      <c r="E5752" s="180">
        <v>16.07</v>
      </c>
      <c r="F5752" s="180">
        <v>8.1199999999999992</v>
      </c>
      <c r="G5752" s="180">
        <v>6.89</v>
      </c>
      <c r="H5752" s="180">
        <v>3530</v>
      </c>
      <c r="I5752" s="180">
        <v>-77.450999999999993</v>
      </c>
      <c r="J5752" s="180" t="s">
        <v>78</v>
      </c>
      <c r="K5752" s="180">
        <v>60.92</v>
      </c>
      <c r="L5752" s="180">
        <v>15.95899</v>
      </c>
      <c r="M5752" s="180">
        <v>0.13164993524024299</v>
      </c>
      <c r="N5752" s="180">
        <v>15.900544</v>
      </c>
      <c r="O5752" s="180">
        <v>0.49970617357494451</v>
      </c>
      <c r="P5752" s="180">
        <v>4037000</v>
      </c>
      <c r="Q5752" s="180">
        <v>2937000</v>
      </c>
      <c r="R5752" s="180">
        <v>1.37</v>
      </c>
      <c r="S5752" s="180">
        <v>36.631</v>
      </c>
      <c r="T5752" s="180">
        <v>10.291</v>
      </c>
      <c r="U5752" s="180">
        <v>21.5428</v>
      </c>
      <c r="V5752" s="180">
        <f t="shared" si="580"/>
        <v>2.4725564629420793</v>
      </c>
      <c r="AC5752" s="180">
        <v>16.405000000000001</v>
      </c>
      <c r="AD5752" s="180">
        <v>15.9</v>
      </c>
      <c r="AH5752" s="85">
        <f>IF(AND(M5752&lt;Variables!$G$6,M5752&gt;Variables!$G$5),0,1)</f>
        <v>1</v>
      </c>
      <c r="AI5752" s="85">
        <f t="shared" si="578"/>
        <v>0</v>
      </c>
      <c r="AJ5752" s="85">
        <f>IF(I5752&gt;Variables!$G$7,0,1)</f>
        <v>1</v>
      </c>
      <c r="AK5752" s="85">
        <f>IF(F5752&gt;Variables!$G$8,0,1)</f>
        <v>1</v>
      </c>
      <c r="AL5752" s="85">
        <f>IF(G5752&gt;Variables!$G$9,0,1)</f>
        <v>1</v>
      </c>
      <c r="AM5752" s="85">
        <f>IF(AND(K5752&gt;Variables!$G$10,K5752&lt;Variables!$G$11),0,1)</f>
        <v>0</v>
      </c>
      <c r="AN5752" s="103">
        <f>IF(H5752&lt;Variables!$G$13,1,0)</f>
        <v>0</v>
      </c>
      <c r="AO5752" s="101">
        <f>IF(R5752&lt;Variables!$G$12,0,1)</f>
        <v>0</v>
      </c>
      <c r="AP5752" s="86">
        <f t="shared" si="581"/>
        <v>1</v>
      </c>
      <c r="AR5752" s="180">
        <v>1</v>
      </c>
      <c r="AS5752" s="180">
        <v>0</v>
      </c>
      <c r="AT5752" s="180">
        <v>0</v>
      </c>
      <c r="AU5752" s="180">
        <v>0</v>
      </c>
      <c r="BA5752" s="180">
        <v>1.3</v>
      </c>
    </row>
    <row r="5753" spans="3:53" ht="15" x14ac:dyDescent="0.25">
      <c r="C5753" s="180" t="s">
        <v>969</v>
      </c>
      <c r="D5753" s="180" t="s">
        <v>226</v>
      </c>
      <c r="E5753" s="180">
        <v>4.46</v>
      </c>
      <c r="F5753" s="180">
        <v>27.27</v>
      </c>
      <c r="G5753" s="180">
        <v>26.42</v>
      </c>
      <c r="H5753" s="180">
        <v>76.45</v>
      </c>
      <c r="I5753" s="180">
        <v>601.82100000000003</v>
      </c>
      <c r="J5753" s="180" t="s">
        <v>76</v>
      </c>
      <c r="K5753" s="180">
        <v>53.75</v>
      </c>
      <c r="L5753" s="180">
        <v>4.4628099999999993</v>
      </c>
      <c r="M5753" s="180">
        <v>-0.2870388835733339</v>
      </c>
      <c r="N5753" s="180">
        <v>4.3702159999999992</v>
      </c>
      <c r="O5753" s="180">
        <v>1.8256305866804059</v>
      </c>
      <c r="P5753" s="180">
        <v>19690000</v>
      </c>
      <c r="Q5753" s="180">
        <v>34730000</v>
      </c>
      <c r="R5753" s="180">
        <v>0.56999999999999995</v>
      </c>
      <c r="S5753" s="180">
        <v>36.631</v>
      </c>
      <c r="T5753" s="180">
        <v>10.291</v>
      </c>
      <c r="U5753" s="180">
        <v>21.5428</v>
      </c>
      <c r="V5753" s="180">
        <f t="shared" si="580"/>
        <v>2.4164216420820059</v>
      </c>
      <c r="AC5753" s="180">
        <v>4.4800000000000004</v>
      </c>
      <c r="AD5753" s="180">
        <v>3.95</v>
      </c>
      <c r="AH5753" s="85">
        <f>IF(AND(M5753&lt;Variables!$G$6,M5753&gt;Variables!$G$5),0,1)</f>
        <v>1</v>
      </c>
      <c r="AI5753" s="85">
        <f t="shared" si="578"/>
        <v>0</v>
      </c>
      <c r="AJ5753" s="85">
        <f>IF(I5753&gt;Variables!$G$7,0,1)</f>
        <v>0</v>
      </c>
      <c r="AK5753" s="85">
        <f>IF(F5753&gt;Variables!$G$8,0,1)</f>
        <v>0</v>
      </c>
      <c r="AL5753" s="85">
        <f>IF(G5753&gt;Variables!$G$9,0,1)</f>
        <v>0</v>
      </c>
      <c r="AM5753" s="85">
        <f>IF(AND(K5753&gt;Variables!$G$10,K5753&lt;Variables!$G$11),0,1)</f>
        <v>0</v>
      </c>
      <c r="AN5753" s="103">
        <f>IF(H5753&lt;Variables!$G$13,1,0)</f>
        <v>1</v>
      </c>
      <c r="AO5753" s="101">
        <f>IF(R5753&lt;Variables!$G$12,0,1)</f>
        <v>0</v>
      </c>
      <c r="AP5753" s="86">
        <f t="shared" si="581"/>
        <v>0</v>
      </c>
      <c r="AR5753" s="180">
        <v>0</v>
      </c>
      <c r="AS5753" s="180">
        <v>0</v>
      </c>
      <c r="AT5753" s="180">
        <v>1</v>
      </c>
      <c r="AU5753" s="180">
        <v>0</v>
      </c>
      <c r="BA5753" s="180">
        <v>-2.25</v>
      </c>
    </row>
    <row r="5754" spans="3:53" ht="15" x14ac:dyDescent="0.25">
      <c r="C5754" s="180" t="s">
        <v>969</v>
      </c>
      <c r="D5754" s="180" t="s">
        <v>922</v>
      </c>
      <c r="E5754" s="180">
        <v>26.59</v>
      </c>
      <c r="F5754" s="180">
        <v>15.82</v>
      </c>
      <c r="G5754" s="180">
        <v>-2.89</v>
      </c>
      <c r="H5754" s="180">
        <v>5110</v>
      </c>
      <c r="I5754" s="180">
        <v>76.924999999999997</v>
      </c>
      <c r="J5754" s="180" t="s">
        <v>76</v>
      </c>
      <c r="K5754" s="180">
        <v>43.57</v>
      </c>
      <c r="L5754" s="180">
        <v>26.569600000000001</v>
      </c>
      <c r="M5754" s="180">
        <v>-5.495001806575165E-2</v>
      </c>
      <c r="N5754" s="180">
        <v>26.901441999999999</v>
      </c>
      <c r="O5754" s="180">
        <v>-1.2878194410545101</v>
      </c>
      <c r="P5754" s="180">
        <v>42264000</v>
      </c>
      <c r="Q5754" s="180">
        <v>3011000</v>
      </c>
      <c r="R5754" s="180">
        <v>14.04</v>
      </c>
      <c r="S5754" s="180">
        <v>36.631</v>
      </c>
      <c r="T5754" s="180">
        <v>10.291</v>
      </c>
      <c r="U5754" s="180">
        <v>21.5428</v>
      </c>
      <c r="V5754" s="180">
        <f t="shared" si="580"/>
        <v>2.3007934874262315</v>
      </c>
      <c r="AC5754" s="180">
        <v>29.46</v>
      </c>
      <c r="AD5754" s="180">
        <v>26.549700000000001</v>
      </c>
      <c r="AH5754" s="85">
        <f>IF(AND(M5754&lt;Variables!$G$6,M5754&gt;Variables!$G$5),0,1)</f>
        <v>1</v>
      </c>
      <c r="AI5754" s="85">
        <f t="shared" si="578"/>
        <v>1</v>
      </c>
      <c r="AJ5754" s="85">
        <f>IF(I5754&gt;Variables!$G$7,0,1)</f>
        <v>0</v>
      </c>
      <c r="AK5754" s="85">
        <f>IF(F5754&gt;Variables!$G$8,0,1)</f>
        <v>0</v>
      </c>
      <c r="AL5754" s="85">
        <f>IF(G5754&gt;Variables!$G$9,0,1)</f>
        <v>1</v>
      </c>
      <c r="AM5754" s="85">
        <f>IF(AND(K5754&gt;Variables!$G$10,K5754&lt;Variables!$G$11),0,1)</f>
        <v>1</v>
      </c>
      <c r="AN5754" s="103">
        <f>IF(H5754&lt;Variables!$G$13,1,0)</f>
        <v>0</v>
      </c>
      <c r="AO5754" s="101">
        <f>IF(R5754&lt;Variables!$G$12,0,1)</f>
        <v>1</v>
      </c>
      <c r="AP5754" s="86">
        <f t="shared" si="581"/>
        <v>0</v>
      </c>
      <c r="AR5754" s="180">
        <v>1</v>
      </c>
      <c r="AS5754" s="180">
        <v>0</v>
      </c>
      <c r="AT5754" s="180">
        <v>0</v>
      </c>
      <c r="AU5754" s="180">
        <v>0</v>
      </c>
      <c r="BA5754" s="180">
        <v>2</v>
      </c>
    </row>
    <row r="5755" spans="3:53" ht="15" x14ac:dyDescent="0.25">
      <c r="C5755" s="180" t="s">
        <v>969</v>
      </c>
      <c r="D5755" s="180" t="s">
        <v>921</v>
      </c>
      <c r="E5755" s="180">
        <v>26.5</v>
      </c>
      <c r="F5755" s="180">
        <v>9.7100000000000009</v>
      </c>
      <c r="G5755" s="180">
        <v>7.82</v>
      </c>
      <c r="H5755" s="180">
        <v>364</v>
      </c>
      <c r="I5755" s="180">
        <v>16.616</v>
      </c>
      <c r="J5755" s="180" t="s">
        <v>76</v>
      </c>
      <c r="K5755" s="180">
        <v>75.44</v>
      </c>
      <c r="L5755" s="180">
        <v>26.17924166666667</v>
      </c>
      <c r="M5755" s="180">
        <v>1.072446394392</v>
      </c>
      <c r="N5755" s="180">
        <v>25.69583714285714</v>
      </c>
      <c r="O5755" s="180">
        <v>2.9738780367203579</v>
      </c>
      <c r="P5755" s="180">
        <v>220937</v>
      </c>
      <c r="Q5755" s="180">
        <v>750578</v>
      </c>
      <c r="R5755" s="180">
        <v>0.28999999999999998</v>
      </c>
      <c r="S5755" s="180">
        <v>36.631</v>
      </c>
      <c r="T5755" s="180">
        <v>10.291</v>
      </c>
      <c r="U5755" s="180">
        <v>21.5428</v>
      </c>
      <c r="V5755" s="180">
        <f t="shared" si="580"/>
        <v>2.5238813849884241</v>
      </c>
      <c r="AC5755" s="180">
        <v>27.515000000000001</v>
      </c>
      <c r="AD5755" s="180">
        <v>26.3</v>
      </c>
      <c r="AH5755" s="85">
        <f>IF(AND(M5755&lt;Variables!$G$6,M5755&gt;Variables!$G$5),0,1)</f>
        <v>1</v>
      </c>
      <c r="AI5755" s="85">
        <f t="shared" si="578"/>
        <v>0</v>
      </c>
      <c r="AJ5755" s="85">
        <f>IF(I5755&gt;Variables!$G$7,0,1)</f>
        <v>0</v>
      </c>
      <c r="AK5755" s="85">
        <f>IF(F5755&gt;Variables!$G$8,0,1)</f>
        <v>0</v>
      </c>
      <c r="AL5755" s="85">
        <f>IF(G5755&gt;Variables!$G$9,0,1)</f>
        <v>1</v>
      </c>
      <c r="AM5755" s="85">
        <f>IF(AND(K5755&gt;Variables!$G$10,K5755&lt;Variables!$G$11),0,1)</f>
        <v>1</v>
      </c>
      <c r="AN5755" s="103">
        <f>IF(H5755&lt;Variables!$G$13,1,0)</f>
        <v>1</v>
      </c>
      <c r="AO5755" s="101">
        <f>IF(R5755&lt;Variables!$G$12,0,1)</f>
        <v>0</v>
      </c>
      <c r="AP5755" s="86">
        <f t="shared" si="581"/>
        <v>0</v>
      </c>
      <c r="AR5755" s="180">
        <v>0</v>
      </c>
      <c r="AS5755" s="180">
        <v>1</v>
      </c>
      <c r="AT5755" s="180">
        <v>0</v>
      </c>
      <c r="AU5755" s="180">
        <v>0</v>
      </c>
      <c r="BA5755" s="180">
        <v>1.3</v>
      </c>
    </row>
    <row r="5756" spans="3:53" ht="15" x14ac:dyDescent="0.25">
      <c r="C5756" s="180" t="s">
        <v>969</v>
      </c>
      <c r="D5756" s="180" t="s">
        <v>82</v>
      </c>
      <c r="E5756" s="180">
        <v>7.92</v>
      </c>
      <c r="F5756" s="180">
        <v>9.42</v>
      </c>
      <c r="G5756" s="180">
        <v>9.02</v>
      </c>
      <c r="H5756" s="180">
        <v>2330</v>
      </c>
      <c r="I5756" s="180">
        <v>-83.888000000000005</v>
      </c>
      <c r="J5756" s="180" t="s">
        <v>76</v>
      </c>
      <c r="K5756" s="180">
        <v>55.24</v>
      </c>
      <c r="L5756" s="180">
        <v>7.9058449999999993</v>
      </c>
      <c r="M5756" s="180">
        <v>0.11580039831290261</v>
      </c>
      <c r="N5756" s="180">
        <v>7.8993739999999999</v>
      </c>
      <c r="O5756" s="180">
        <v>0.19781314316805529</v>
      </c>
      <c r="P5756" s="180">
        <v>2471000</v>
      </c>
      <c r="Q5756" s="180">
        <v>2722000</v>
      </c>
      <c r="R5756" s="180">
        <v>0.91</v>
      </c>
      <c r="S5756" s="180">
        <v>36.631</v>
      </c>
      <c r="T5756" s="180">
        <v>10.291</v>
      </c>
      <c r="U5756" s="180">
        <v>21.5428</v>
      </c>
      <c r="V5756" s="180">
        <f t="shared" si="580"/>
        <v>2.4165231683201478</v>
      </c>
      <c r="AC5756" s="180">
        <v>8.23</v>
      </c>
      <c r="AD5756" s="180">
        <v>7.91</v>
      </c>
      <c r="AH5756" s="85">
        <f>IF(AND(M5756&lt;Variables!$G$6,M5756&gt;Variables!$G$5),0,1)</f>
        <v>1</v>
      </c>
      <c r="AI5756" s="85">
        <f t="shared" si="578"/>
        <v>0</v>
      </c>
      <c r="AJ5756" s="85">
        <f>IF(I5756&gt;Variables!$G$7,0,1)</f>
        <v>1</v>
      </c>
      <c r="AK5756" s="85">
        <f>IF(F5756&gt;Variables!$G$8,0,1)</f>
        <v>0</v>
      </c>
      <c r="AL5756" s="85">
        <f>IF(G5756&gt;Variables!$G$9,0,1)</f>
        <v>1</v>
      </c>
      <c r="AM5756" s="85">
        <f>IF(AND(K5756&gt;Variables!$G$10,K5756&lt;Variables!$G$11),0,1)</f>
        <v>0</v>
      </c>
      <c r="AN5756" s="103">
        <f>IF(H5756&lt;Variables!$G$13,1,0)</f>
        <v>1</v>
      </c>
      <c r="AO5756" s="101">
        <f>IF(R5756&lt;Variables!$G$12,0,1)</f>
        <v>0</v>
      </c>
      <c r="AP5756" s="86">
        <f t="shared" si="581"/>
        <v>0</v>
      </c>
      <c r="AR5756" s="180">
        <v>1</v>
      </c>
      <c r="AS5756" s="180">
        <v>0</v>
      </c>
      <c r="AT5756" s="180">
        <v>0</v>
      </c>
      <c r="AU5756" s="180">
        <v>0</v>
      </c>
      <c r="BA5756" s="180">
        <v>1.73</v>
      </c>
    </row>
    <row r="5757" spans="3:53" ht="15" x14ac:dyDescent="0.25">
      <c r="C5757" s="180" t="s">
        <v>969</v>
      </c>
      <c r="D5757" s="180" t="s">
        <v>930</v>
      </c>
      <c r="E5757" s="180">
        <v>38.81</v>
      </c>
      <c r="F5757" s="180">
        <v>12.88</v>
      </c>
      <c r="G5757" s="180">
        <v>10.48</v>
      </c>
      <c r="H5757" s="180">
        <v>1570</v>
      </c>
      <c r="I5757" s="180">
        <v>-51.612000000000002</v>
      </c>
      <c r="J5757" s="180" t="s">
        <v>78</v>
      </c>
      <c r="K5757" s="180">
        <v>61.45</v>
      </c>
      <c r="L5757" s="180">
        <v>38.509790000000002</v>
      </c>
      <c r="M5757" s="180">
        <v>0.49392634963734572</v>
      </c>
      <c r="N5757" s="180">
        <v>38.150152000000013</v>
      </c>
      <c r="O5757" s="180">
        <v>1.4412734187795559</v>
      </c>
      <c r="P5757" s="180">
        <v>4566000</v>
      </c>
      <c r="Q5757" s="180">
        <v>2643000</v>
      </c>
      <c r="R5757" s="180">
        <v>1.73</v>
      </c>
      <c r="S5757" s="180">
        <v>36.631</v>
      </c>
      <c r="T5757" s="180">
        <v>10.291</v>
      </c>
      <c r="U5757" s="180">
        <v>21.5428</v>
      </c>
      <c r="V5757" s="180">
        <f t="shared" si="580"/>
        <v>2.4564469559501614</v>
      </c>
      <c r="AC5757" s="180">
        <v>40.44</v>
      </c>
      <c r="AD5757" s="180">
        <v>38.5901</v>
      </c>
      <c r="AH5757" s="85">
        <f>IF(AND(M5757&lt;Variables!$G$6,M5757&gt;Variables!$G$5),0,1)</f>
        <v>1</v>
      </c>
      <c r="AI5757" s="85">
        <f t="shared" si="578"/>
        <v>0</v>
      </c>
      <c r="AJ5757" s="85">
        <f>IF(I5757&gt;Variables!$G$7,0,1)</f>
        <v>1</v>
      </c>
      <c r="AK5757" s="85">
        <f>IF(F5757&gt;Variables!$G$8,0,1)</f>
        <v>0</v>
      </c>
      <c r="AL5757" s="85">
        <f>IF(G5757&gt;Variables!$G$9,0,1)</f>
        <v>1</v>
      </c>
      <c r="AM5757" s="85">
        <f>IF(AND(K5757&gt;Variables!$G$10,K5757&lt;Variables!$G$11),0,1)</f>
        <v>0</v>
      </c>
      <c r="AN5757" s="103">
        <f>IF(H5757&lt;Variables!$G$13,1,0)</f>
        <v>1</v>
      </c>
      <c r="AO5757" s="101">
        <f>IF(R5757&lt;Variables!$G$12,0,1)</f>
        <v>0</v>
      </c>
      <c r="AP5757" s="86">
        <f t="shared" si="581"/>
        <v>1</v>
      </c>
      <c r="AR5757" s="180">
        <v>1</v>
      </c>
      <c r="AS5757" s="180">
        <v>0</v>
      </c>
      <c r="AT5757" s="180">
        <v>0</v>
      </c>
      <c r="AU5757" s="180">
        <v>0</v>
      </c>
      <c r="BA5757" s="180">
        <v>1.2</v>
      </c>
    </row>
    <row r="5758" spans="3:53" ht="15" x14ac:dyDescent="0.25">
      <c r="C5758" s="180" t="s">
        <v>969</v>
      </c>
      <c r="D5758" s="180" t="s">
        <v>933</v>
      </c>
      <c r="E5758" s="180">
        <v>36.369999999999997</v>
      </c>
      <c r="F5758" s="180">
        <v>10.32</v>
      </c>
      <c r="G5758" s="180">
        <v>8.8800000000000008</v>
      </c>
      <c r="H5758" s="180">
        <v>5580</v>
      </c>
      <c r="I5758" s="180">
        <v>-48.783000000000001</v>
      </c>
      <c r="J5758" s="180" t="s">
        <v>78</v>
      </c>
      <c r="K5758" s="180">
        <v>53.46</v>
      </c>
      <c r="L5758" s="180">
        <v>36.40531</v>
      </c>
      <c r="M5758" s="180">
        <v>4.007657124743156E-2</v>
      </c>
      <c r="N5758" s="180">
        <v>36.364789999999999</v>
      </c>
      <c r="O5758" s="180">
        <v>0.15154769214946409</v>
      </c>
      <c r="P5758" s="180">
        <v>5597000</v>
      </c>
      <c r="Q5758" s="180">
        <v>5093000</v>
      </c>
      <c r="R5758" s="180">
        <v>1.1000000000000001</v>
      </c>
      <c r="S5758" s="180">
        <v>36.631</v>
      </c>
      <c r="T5758" s="180">
        <v>10.291</v>
      </c>
      <c r="U5758" s="180">
        <v>21.5428</v>
      </c>
      <c r="V5758" s="180">
        <f t="shared" si="580"/>
        <v>2.4014031448109083</v>
      </c>
      <c r="AC5758" s="180">
        <v>36.65</v>
      </c>
      <c r="AD5758" s="180">
        <v>34.83</v>
      </c>
      <c r="AH5758" s="85">
        <f>IF(AND(M5758&lt;Variables!$G$6,M5758&gt;Variables!$G$5),0,1)</f>
        <v>1</v>
      </c>
      <c r="AI5758" s="85">
        <f t="shared" si="578"/>
        <v>0</v>
      </c>
      <c r="AJ5758" s="85">
        <f>IF(I5758&gt;Variables!$G$7,0,1)</f>
        <v>1</v>
      </c>
      <c r="AK5758" s="85">
        <f>IF(F5758&gt;Variables!$G$8,0,1)</f>
        <v>0</v>
      </c>
      <c r="AL5758" s="85">
        <f>IF(G5758&gt;Variables!$G$9,0,1)</f>
        <v>1</v>
      </c>
      <c r="AM5758" s="85">
        <f>IF(AND(K5758&gt;Variables!$G$10,K5758&lt;Variables!$G$11),0,1)</f>
        <v>0</v>
      </c>
      <c r="AN5758" s="103">
        <f>IF(H5758&lt;Variables!$G$13,1,0)</f>
        <v>0</v>
      </c>
      <c r="AO5758" s="101">
        <f>IF(R5758&lt;Variables!$G$12,0,1)</f>
        <v>0</v>
      </c>
      <c r="AP5758" s="86">
        <f t="shared" si="581"/>
        <v>1</v>
      </c>
      <c r="AR5758" s="180">
        <v>0</v>
      </c>
      <c r="AS5758" s="180">
        <v>0</v>
      </c>
      <c r="AT5758" s="180">
        <v>1</v>
      </c>
      <c r="AU5758" s="180">
        <v>0</v>
      </c>
      <c r="BA5758" s="180">
        <v>-1.62</v>
      </c>
    </row>
    <row r="5759" spans="3:53" ht="12.75" x14ac:dyDescent="0.2">
      <c r="C5759" t="s">
        <v>970</v>
      </c>
      <c r="D5759" t="s">
        <v>971</v>
      </c>
      <c r="E5759">
        <v>30.64</v>
      </c>
      <c r="F5759">
        <v>9.73</v>
      </c>
      <c r="G5759">
        <v>5.55</v>
      </c>
      <c r="H5759">
        <v>20060</v>
      </c>
      <c r="I5759">
        <v>-66.718000000000004</v>
      </c>
      <c r="J5759" t="s">
        <v>78</v>
      </c>
      <c r="K5759">
        <v>59.29</v>
      </c>
      <c r="L5759">
        <v>30.816500000000001</v>
      </c>
      <c r="M5759">
        <v>1.1682053445401869E-2</v>
      </c>
      <c r="N5759">
        <v>30.492270967741931</v>
      </c>
      <c r="O5759">
        <v>1.0751217336514001</v>
      </c>
      <c r="P5759">
        <v>6152000</v>
      </c>
      <c r="Q5759">
        <v>8802000</v>
      </c>
      <c r="R5759">
        <v>0.7</v>
      </c>
      <c r="S5759">
        <v>61.823</v>
      </c>
      <c r="T5759">
        <v>6.7</v>
      </c>
      <c r="U5759">
        <v>29.455200000000001</v>
      </c>
      <c r="V5759">
        <f t="shared" si="580"/>
        <v>2.4626272427238649</v>
      </c>
      <c r="AC5759">
        <v>30.87</v>
      </c>
      <c r="AD5759">
        <v>28.83</v>
      </c>
      <c r="AH5759" s="85">
        <f>IF(AND(M5759&lt;Variables!$G$6,M5759&gt;Variables!$G$5),0,1)</f>
        <v>1</v>
      </c>
      <c r="AI5759" s="85">
        <f t="shared" si="578"/>
        <v>0</v>
      </c>
      <c r="AJ5759" s="85">
        <f>IF(I5759&gt;Variables!$G$7,0,1)</f>
        <v>1</v>
      </c>
      <c r="AK5759" s="85">
        <f>IF(F5759&gt;Variables!$G$8,0,1)</f>
        <v>0</v>
      </c>
      <c r="AL5759" s="85">
        <f>IF(G5759&gt;Variables!$G$9,0,1)</f>
        <v>1</v>
      </c>
      <c r="AM5759" s="85">
        <f>IF(AND(K5759&gt;Variables!$G$10,K5759&lt;Variables!$G$11),0,1)</f>
        <v>0</v>
      </c>
      <c r="AN5759" s="103">
        <f>IF(H5759&lt;Variables!$G$13,1,0)</f>
        <v>0</v>
      </c>
      <c r="AO5759" s="101">
        <f>IF(R5759&lt;Variables!$G$12,0,1)</f>
        <v>0</v>
      </c>
      <c r="AP5759" s="86">
        <f t="shared" si="581"/>
        <v>1</v>
      </c>
      <c r="AR5759">
        <v>0</v>
      </c>
      <c r="AS5759">
        <v>0</v>
      </c>
      <c r="AT5759">
        <v>1</v>
      </c>
      <c r="AU5759">
        <v>0</v>
      </c>
      <c r="BA5759">
        <v>-2.25</v>
      </c>
    </row>
    <row r="5760" spans="3:53" ht="12.75" x14ac:dyDescent="0.2">
      <c r="C5760" t="s">
        <v>970</v>
      </c>
      <c r="D5760" t="s">
        <v>972</v>
      </c>
      <c r="E5760">
        <v>11.33</v>
      </c>
      <c r="F5760">
        <v>357.92</v>
      </c>
      <c r="G5760">
        <v>2.2599999999999998</v>
      </c>
      <c r="H5760">
        <v>27.89</v>
      </c>
      <c r="I5760">
        <v>0</v>
      </c>
      <c r="J5760" t="s">
        <v>78</v>
      </c>
      <c r="K5760">
        <v>73.150000000000006</v>
      </c>
      <c r="L5760">
        <v>9.591825</v>
      </c>
      <c r="M5760">
        <v>13.00977655451387</v>
      </c>
      <c r="N5760">
        <v>9.8763161290322596</v>
      </c>
      <c r="O5760">
        <v>9.7544859680604308</v>
      </c>
      <c r="P5760">
        <v>64090000</v>
      </c>
      <c r="Q5760">
        <v>980580</v>
      </c>
      <c r="R5760">
        <v>65.36</v>
      </c>
      <c r="S5760">
        <v>61.823</v>
      </c>
      <c r="T5760">
        <v>6.7</v>
      </c>
      <c r="U5760">
        <v>29.455200000000001</v>
      </c>
      <c r="V5760">
        <f t="shared" si="580"/>
        <v>1.3987825765221951</v>
      </c>
      <c r="AC5760">
        <v>12.49</v>
      </c>
      <c r="AD5760">
        <v>8.91</v>
      </c>
      <c r="AH5760" s="85">
        <f>IF(AND(M5760&lt;Variables!$G$6,M5760&gt;Variables!$G$5),0,1)</f>
        <v>1</v>
      </c>
      <c r="AI5760" s="85">
        <f t="shared" si="578"/>
        <v>1</v>
      </c>
      <c r="AJ5760" s="85">
        <f>IF(I5760&gt;Variables!$G$7,0,1)</f>
        <v>1</v>
      </c>
      <c r="AK5760" s="85">
        <f>IF(F5760&gt;Variables!$G$8,0,1)</f>
        <v>0</v>
      </c>
      <c r="AL5760" s="85">
        <f>IF(G5760&gt;Variables!$G$9,0,1)</f>
        <v>1</v>
      </c>
      <c r="AM5760" s="85">
        <f>IF(AND(K5760&gt;Variables!$G$10,K5760&lt;Variables!$G$11),0,1)</f>
        <v>0</v>
      </c>
      <c r="AN5760" s="103">
        <f>IF(H5760&lt;Variables!$G$13,1,0)</f>
        <v>1</v>
      </c>
      <c r="AO5760" s="101">
        <f>IF(R5760&lt;Variables!$G$12,0,1)</f>
        <v>1</v>
      </c>
      <c r="AP5760" s="86">
        <f t="shared" si="581"/>
        <v>1</v>
      </c>
      <c r="AR5760">
        <v>0</v>
      </c>
      <c r="AS5760">
        <v>0</v>
      </c>
      <c r="AT5760">
        <v>0</v>
      </c>
      <c r="AU5760">
        <v>0</v>
      </c>
      <c r="BA5760">
        <v>0</v>
      </c>
    </row>
    <row r="5761" spans="3:53" ht="12.75" x14ac:dyDescent="0.2">
      <c r="C5761" t="s">
        <v>970</v>
      </c>
      <c r="D5761" t="s">
        <v>973</v>
      </c>
      <c r="E5761">
        <v>10</v>
      </c>
      <c r="F5761">
        <v>59.04</v>
      </c>
      <c r="G5761">
        <v>17.71</v>
      </c>
      <c r="H5761">
        <v>799.45</v>
      </c>
      <c r="I5761">
        <v>-30.064</v>
      </c>
      <c r="J5761" t="s">
        <v>78</v>
      </c>
      <c r="K5761">
        <v>66.75</v>
      </c>
      <c r="L5761">
        <v>9.4442625000000007</v>
      </c>
      <c r="M5761">
        <v>1.952905269204446</v>
      </c>
      <c r="N5761">
        <v>8.9718000000000018</v>
      </c>
      <c r="O5761">
        <v>7.321830624846724</v>
      </c>
      <c r="P5761">
        <v>32870000</v>
      </c>
      <c r="Q5761">
        <v>4490000</v>
      </c>
      <c r="R5761">
        <v>7.32</v>
      </c>
      <c r="S5761">
        <v>61.823</v>
      </c>
      <c r="T5761">
        <v>6.7</v>
      </c>
      <c r="U5761">
        <v>29.455200000000001</v>
      </c>
      <c r="V5761">
        <f t="shared" si="580"/>
        <v>2.3952846235081884</v>
      </c>
      <c r="AC5761">
        <v>11</v>
      </c>
      <c r="AD5761">
        <v>8.33</v>
      </c>
      <c r="AH5761" s="85">
        <f>IF(AND(M5761&lt;Variables!$G$6,M5761&gt;Variables!$G$5),0,1)</f>
        <v>1</v>
      </c>
      <c r="AI5761" s="85">
        <f t="shared" si="578"/>
        <v>0</v>
      </c>
      <c r="AJ5761" s="85">
        <f>IF(I5761&gt;Variables!$G$7,0,1)</f>
        <v>1</v>
      </c>
      <c r="AK5761" s="85">
        <f>IF(F5761&gt;Variables!$G$8,0,1)</f>
        <v>0</v>
      </c>
      <c r="AL5761" s="85">
        <f>IF(G5761&gt;Variables!$G$9,0,1)</f>
        <v>0</v>
      </c>
      <c r="AM5761" s="85">
        <f>IF(AND(K5761&gt;Variables!$G$10,K5761&lt;Variables!$G$11),0,1)</f>
        <v>0</v>
      </c>
      <c r="AN5761" s="103">
        <f>IF(H5761&lt;Variables!$G$13,1,0)</f>
        <v>1</v>
      </c>
      <c r="AO5761" s="101">
        <f>IF(R5761&lt;Variables!$G$12,0,1)</f>
        <v>1</v>
      </c>
      <c r="AP5761" s="86">
        <f t="shared" si="581"/>
        <v>1</v>
      </c>
      <c r="AR5761">
        <v>0</v>
      </c>
      <c r="AS5761">
        <v>0</v>
      </c>
      <c r="AT5761">
        <v>1</v>
      </c>
      <c r="AU5761">
        <v>0</v>
      </c>
      <c r="BA5761">
        <v>-2.25</v>
      </c>
    </row>
    <row r="5762" spans="3:53" ht="12.75" x14ac:dyDescent="0.2">
      <c r="C5762" t="s">
        <v>970</v>
      </c>
      <c r="D5762" t="s">
        <v>932</v>
      </c>
      <c r="E5762">
        <v>6.07</v>
      </c>
      <c r="F5762">
        <v>47.74</v>
      </c>
      <c r="G5762">
        <v>-2.56</v>
      </c>
      <c r="H5762">
        <v>18.11</v>
      </c>
      <c r="I5762">
        <v>-3.2909999999999999</v>
      </c>
      <c r="J5762" t="s">
        <v>78</v>
      </c>
      <c r="K5762">
        <v>54.77</v>
      </c>
      <c r="L5762">
        <v>6.0090937499999999</v>
      </c>
      <c r="M5762">
        <v>1.5128113120218789</v>
      </c>
      <c r="N5762">
        <v>6.4066370370370374</v>
      </c>
      <c r="O5762">
        <v>-4.7862401953529776</v>
      </c>
      <c r="P5762">
        <v>12180000</v>
      </c>
      <c r="Q5762">
        <v>1040000</v>
      </c>
      <c r="R5762">
        <v>11.71</v>
      </c>
      <c r="S5762">
        <v>61.823</v>
      </c>
      <c r="T5762">
        <v>6.7</v>
      </c>
      <c r="U5762">
        <v>29.455200000000001</v>
      </c>
      <c r="V5762">
        <f t="shared" si="580"/>
        <v>2.356243980327732</v>
      </c>
      <c r="AC5762">
        <v>6.28</v>
      </c>
      <c r="AD5762">
        <v>4.2</v>
      </c>
      <c r="AH5762" s="85">
        <f>IF(AND(M5762&lt;Variables!$G$6,M5762&gt;Variables!$G$5),0,1)</f>
        <v>1</v>
      </c>
      <c r="AI5762" s="85">
        <f t="shared" si="578"/>
        <v>1</v>
      </c>
      <c r="AJ5762" s="85">
        <f>IF(I5762&gt;Variables!$G$7,0,1)</f>
        <v>1</v>
      </c>
      <c r="AK5762" s="85">
        <f>IF(F5762&gt;Variables!$G$8,0,1)</f>
        <v>0</v>
      </c>
      <c r="AL5762" s="85">
        <f>IF(G5762&gt;Variables!$G$9,0,1)</f>
        <v>1</v>
      </c>
      <c r="AM5762" s="85">
        <f>IF(AND(K5762&gt;Variables!$G$10,K5762&lt;Variables!$G$11),0,1)</f>
        <v>0</v>
      </c>
      <c r="AN5762" s="103">
        <f>IF(H5762&lt;Variables!$G$13,1,0)</f>
        <v>1</v>
      </c>
      <c r="AO5762" s="101">
        <f>IF(R5762&lt;Variables!$G$12,0,1)</f>
        <v>1</v>
      </c>
      <c r="AP5762" s="86">
        <f t="shared" si="581"/>
        <v>1</v>
      </c>
      <c r="AR5762">
        <v>1</v>
      </c>
      <c r="AS5762">
        <v>0</v>
      </c>
      <c r="AT5762">
        <v>0</v>
      </c>
      <c r="AU5762">
        <v>0</v>
      </c>
      <c r="BA5762">
        <v>2</v>
      </c>
    </row>
    <row r="5763" spans="3:53" ht="12.75" x14ac:dyDescent="0.2">
      <c r="C5763" t="s">
        <v>970</v>
      </c>
      <c r="D5763" t="s">
        <v>810</v>
      </c>
      <c r="E5763">
        <v>12.97</v>
      </c>
      <c r="F5763">
        <v>30.71</v>
      </c>
      <c r="G5763">
        <v>-6.19</v>
      </c>
      <c r="H5763">
        <v>1940</v>
      </c>
      <c r="I5763">
        <v>-68.754000000000005</v>
      </c>
      <c r="J5763" t="s">
        <v>78</v>
      </c>
      <c r="K5763">
        <v>57.48</v>
      </c>
      <c r="L5763">
        <v>12.853809999999999</v>
      </c>
      <c r="M5763">
        <v>0.74911640984269678</v>
      </c>
      <c r="N5763">
        <v>13.16914838709677</v>
      </c>
      <c r="O5763">
        <v>-1.6633451204133789</v>
      </c>
      <c r="P5763">
        <v>38054000</v>
      </c>
      <c r="Q5763">
        <v>8404000</v>
      </c>
      <c r="R5763">
        <v>4.53</v>
      </c>
      <c r="S5763">
        <v>61.823</v>
      </c>
      <c r="T5763">
        <v>6.7</v>
      </c>
      <c r="U5763">
        <v>29.455200000000001</v>
      </c>
      <c r="V5763">
        <f t="shared" si="580"/>
        <v>2.4088331808707295</v>
      </c>
      <c r="AC5763">
        <v>13.5</v>
      </c>
      <c r="AD5763">
        <v>11.15</v>
      </c>
      <c r="AH5763" s="85">
        <f>IF(AND(M5763&lt;Variables!$G$6,M5763&gt;Variables!$G$5),0,1)</f>
        <v>1</v>
      </c>
      <c r="AI5763" s="85">
        <f t="shared" ref="AI5763:AI5826" si="582">IF(L5763&gt;N5763,0,1)</f>
        <v>1</v>
      </c>
      <c r="AJ5763" s="85">
        <f>IF(I5763&gt;Variables!$G$7,0,1)</f>
        <v>1</v>
      </c>
      <c r="AK5763" s="85">
        <f>IF(F5763&gt;Variables!$G$8,0,1)</f>
        <v>0</v>
      </c>
      <c r="AL5763" s="85">
        <f>IF(G5763&gt;Variables!$G$9,0,1)</f>
        <v>1</v>
      </c>
      <c r="AM5763" s="85">
        <f>IF(AND(K5763&gt;Variables!$G$10,K5763&lt;Variables!$G$11),0,1)</f>
        <v>0</v>
      </c>
      <c r="AN5763" s="103">
        <f>IF(H5763&lt;Variables!$G$13,1,0)</f>
        <v>1</v>
      </c>
      <c r="AO5763" s="101">
        <f>IF(R5763&lt;Variables!$G$12,0,1)</f>
        <v>1</v>
      </c>
      <c r="AP5763" s="86">
        <f t="shared" si="581"/>
        <v>1</v>
      </c>
      <c r="AR5763">
        <v>1</v>
      </c>
      <c r="AS5763">
        <v>0</v>
      </c>
      <c r="AT5763">
        <v>0</v>
      </c>
      <c r="AU5763">
        <v>0</v>
      </c>
      <c r="BA5763">
        <v>2</v>
      </c>
    </row>
    <row r="5764" spans="3:53" ht="12.75" x14ac:dyDescent="0.2">
      <c r="C5764" t="s">
        <v>970</v>
      </c>
      <c r="D5764" t="s">
        <v>974</v>
      </c>
      <c r="E5764">
        <v>2.27</v>
      </c>
      <c r="F5764">
        <v>28.33</v>
      </c>
      <c r="G5764">
        <v>9.6999999999999993</v>
      </c>
      <c r="H5764">
        <v>17.89</v>
      </c>
      <c r="I5764">
        <v>-36.389000000000003</v>
      </c>
      <c r="J5764" t="s">
        <v>78</v>
      </c>
      <c r="K5764">
        <v>52.53</v>
      </c>
      <c r="L5764">
        <v>2.30837</v>
      </c>
      <c r="M5764">
        <v>-2.5806088278742099</v>
      </c>
      <c r="N5764">
        <v>2.2242580645161301</v>
      </c>
      <c r="O5764">
        <v>1.103376261747282</v>
      </c>
      <c r="P5764">
        <v>3930000</v>
      </c>
      <c r="Q5764">
        <v>146880</v>
      </c>
      <c r="R5764">
        <v>26.76</v>
      </c>
      <c r="S5764">
        <v>61.823</v>
      </c>
      <c r="T5764">
        <v>6.7</v>
      </c>
      <c r="U5764">
        <v>29.455200000000001</v>
      </c>
      <c r="V5764">
        <f t="shared" si="580"/>
        <v>2.4791622092108279</v>
      </c>
      <c r="AC5764">
        <v>2.4900000000000002</v>
      </c>
      <c r="AD5764">
        <v>1.88</v>
      </c>
      <c r="AH5764" s="85">
        <f>IF(AND(M5764&lt;Variables!$G$6,M5764&gt;Variables!$G$5),0,1)</f>
        <v>0</v>
      </c>
      <c r="AI5764" s="85">
        <f t="shared" si="582"/>
        <v>0</v>
      </c>
      <c r="AJ5764" s="85">
        <f>IF(I5764&gt;Variables!$G$7,0,1)</f>
        <v>1</v>
      </c>
      <c r="AK5764" s="85">
        <f>IF(F5764&gt;Variables!$G$8,0,1)</f>
        <v>0</v>
      </c>
      <c r="AL5764" s="85">
        <f>IF(G5764&gt;Variables!$G$9,0,1)</f>
        <v>1</v>
      </c>
      <c r="AM5764" s="85">
        <f>IF(AND(K5764&gt;Variables!$G$10,K5764&lt;Variables!$G$11),0,1)</f>
        <v>0</v>
      </c>
      <c r="AN5764" s="103">
        <f>IF(H5764&lt;Variables!$G$13,1,0)</f>
        <v>1</v>
      </c>
      <c r="AO5764" s="101">
        <f>IF(R5764&lt;Variables!$G$12,0,1)</f>
        <v>1</v>
      </c>
      <c r="AP5764" s="86">
        <f t="shared" si="581"/>
        <v>1</v>
      </c>
      <c r="AR5764">
        <v>1</v>
      </c>
      <c r="AS5764">
        <v>0</v>
      </c>
      <c r="AT5764">
        <v>0</v>
      </c>
      <c r="AU5764">
        <v>0</v>
      </c>
      <c r="BA5764">
        <v>2</v>
      </c>
    </row>
    <row r="5765" spans="3:53" ht="12.75" x14ac:dyDescent="0.2">
      <c r="C5765" t="s">
        <v>970</v>
      </c>
      <c r="D5765" t="s">
        <v>975</v>
      </c>
      <c r="E5765">
        <v>2.23</v>
      </c>
      <c r="F5765">
        <v>23.67</v>
      </c>
      <c r="G5765">
        <v>17.190000000000001</v>
      </c>
      <c r="H5765">
        <v>22.19</v>
      </c>
      <c r="I5765">
        <v>-35.286000000000001</v>
      </c>
      <c r="J5765" t="s">
        <v>78</v>
      </c>
      <c r="K5765">
        <v>58.28</v>
      </c>
      <c r="L5765">
        <v>2.238575</v>
      </c>
      <c r="M5765">
        <v>0.51036931976815691</v>
      </c>
      <c r="N5765">
        <v>2.1442161290322579</v>
      </c>
      <c r="O5765">
        <v>4.9334518818065787</v>
      </c>
      <c r="P5765">
        <v>270900</v>
      </c>
      <c r="Q5765">
        <v>58670</v>
      </c>
      <c r="R5765">
        <v>4.62</v>
      </c>
      <c r="S5765">
        <v>61.823</v>
      </c>
      <c r="T5765">
        <v>6.7</v>
      </c>
      <c r="U5765">
        <v>29.455200000000001</v>
      </c>
      <c r="V5765">
        <f t="shared" si="580"/>
        <v>2.4273069198753672</v>
      </c>
      <c r="AC5765">
        <v>2.85</v>
      </c>
      <c r="AD5765">
        <v>2.15</v>
      </c>
      <c r="AH5765" s="85">
        <f>IF(AND(M5765&lt;Variables!$G$6,M5765&gt;Variables!$G$5),0,1)</f>
        <v>1</v>
      </c>
      <c r="AI5765" s="85">
        <f t="shared" si="582"/>
        <v>0</v>
      </c>
      <c r="AJ5765" s="85">
        <f>IF(I5765&gt;Variables!$G$7,0,1)</f>
        <v>1</v>
      </c>
      <c r="AK5765" s="85">
        <f>IF(F5765&gt;Variables!$G$8,0,1)</f>
        <v>0</v>
      </c>
      <c r="AL5765" s="85">
        <f>IF(G5765&gt;Variables!$G$9,0,1)</f>
        <v>0</v>
      </c>
      <c r="AM5765" s="85">
        <f>IF(AND(K5765&gt;Variables!$G$10,K5765&lt;Variables!$G$11),0,1)</f>
        <v>0</v>
      </c>
      <c r="AN5765" s="103">
        <f>IF(H5765&lt;Variables!$G$13,1,0)</f>
        <v>1</v>
      </c>
      <c r="AO5765" s="101">
        <f>IF(R5765&lt;Variables!$G$12,0,1)</f>
        <v>1</v>
      </c>
      <c r="AP5765" s="86">
        <f t="shared" si="581"/>
        <v>1</v>
      </c>
      <c r="AR5765">
        <v>1</v>
      </c>
      <c r="AS5765">
        <v>0</v>
      </c>
      <c r="AT5765">
        <v>0</v>
      </c>
      <c r="AU5765">
        <v>0</v>
      </c>
      <c r="BA5765">
        <v>2</v>
      </c>
    </row>
    <row r="5766" spans="3:53" ht="12.75" x14ac:dyDescent="0.2">
      <c r="C5766" t="s">
        <v>970</v>
      </c>
      <c r="D5766" t="s">
        <v>976</v>
      </c>
      <c r="E5766">
        <v>3.5</v>
      </c>
      <c r="F5766">
        <v>19.45</v>
      </c>
      <c r="G5766">
        <v>13.55</v>
      </c>
      <c r="H5766">
        <v>654.5</v>
      </c>
      <c r="I5766">
        <v>-48.701999999999998</v>
      </c>
      <c r="J5766" t="s">
        <v>78</v>
      </c>
      <c r="K5766">
        <v>54.76</v>
      </c>
      <c r="L5766">
        <v>3.5813199999999998</v>
      </c>
      <c r="M5766">
        <v>-1.7122178414662821</v>
      </c>
      <c r="N5766">
        <v>3.4745322580645159</v>
      </c>
      <c r="O5766">
        <v>1.3086003685806</v>
      </c>
      <c r="P5766">
        <v>3280000</v>
      </c>
      <c r="Q5766">
        <v>1460000</v>
      </c>
      <c r="R5766">
        <v>2.25</v>
      </c>
      <c r="S5766">
        <v>61.823</v>
      </c>
      <c r="T5766">
        <v>6.7</v>
      </c>
      <c r="U5766">
        <v>29.455200000000001</v>
      </c>
      <c r="V5766">
        <f t="shared" si="580"/>
        <v>2.4843689170786192</v>
      </c>
      <c r="AC5766">
        <v>3.53</v>
      </c>
      <c r="AD5766">
        <v>3.22</v>
      </c>
      <c r="AH5766" s="85">
        <f>IF(AND(M5766&lt;Variables!$G$6,M5766&gt;Variables!$G$5),0,1)</f>
        <v>1</v>
      </c>
      <c r="AI5766" s="85">
        <f t="shared" si="582"/>
        <v>0</v>
      </c>
      <c r="AJ5766" s="85">
        <f>IF(I5766&gt;Variables!$G$7,0,1)</f>
        <v>1</v>
      </c>
      <c r="AK5766" s="85">
        <f>IF(F5766&gt;Variables!$G$8,0,1)</f>
        <v>0</v>
      </c>
      <c r="AL5766" s="85">
        <f>IF(G5766&gt;Variables!$G$9,0,1)</f>
        <v>0</v>
      </c>
      <c r="AM5766" s="85">
        <f>IF(AND(K5766&gt;Variables!$G$10,K5766&lt;Variables!$G$11),0,1)</f>
        <v>0</v>
      </c>
      <c r="AN5766" s="103">
        <f>IF(H5766&lt;Variables!$G$13,1,0)</f>
        <v>1</v>
      </c>
      <c r="AO5766" s="101">
        <f>IF(R5766&lt;Variables!$G$12,0,1)</f>
        <v>1</v>
      </c>
      <c r="AP5766" s="86">
        <f t="shared" si="581"/>
        <v>1</v>
      </c>
      <c r="AR5766">
        <v>0</v>
      </c>
      <c r="AS5766">
        <v>0</v>
      </c>
      <c r="AT5766">
        <v>1</v>
      </c>
      <c r="AU5766">
        <v>0</v>
      </c>
      <c r="BA5766">
        <v>-2.25</v>
      </c>
    </row>
    <row r="5767" spans="3:53" ht="12.75" x14ac:dyDescent="0.2">
      <c r="C5767" t="s">
        <v>970</v>
      </c>
      <c r="D5767" t="s">
        <v>614</v>
      </c>
      <c r="E5767">
        <v>13.46</v>
      </c>
      <c r="F5767">
        <v>17.2</v>
      </c>
      <c r="G5767">
        <v>3.84</v>
      </c>
      <c r="H5767">
        <v>2880</v>
      </c>
      <c r="I5767">
        <v>-36.335000000000001</v>
      </c>
      <c r="J5767" t="s">
        <v>78</v>
      </c>
      <c r="K5767">
        <v>59.97</v>
      </c>
      <c r="L5767">
        <v>13.28675</v>
      </c>
      <c r="M5767">
        <v>1.755508307148085</v>
      </c>
      <c r="N5767">
        <v>13.36980967741936</v>
      </c>
      <c r="O5767">
        <v>1.123354230197487</v>
      </c>
      <c r="P5767">
        <v>9485000</v>
      </c>
      <c r="Q5767">
        <v>3768000</v>
      </c>
      <c r="R5767">
        <v>2.52</v>
      </c>
      <c r="S5767">
        <v>61.823</v>
      </c>
      <c r="T5767">
        <v>6.7</v>
      </c>
      <c r="U5767">
        <v>29.455200000000001</v>
      </c>
      <c r="V5767">
        <f t="shared" si="580"/>
        <v>2.3740990013434442</v>
      </c>
      <c r="AC5767">
        <v>14.7</v>
      </c>
      <c r="AD5767">
        <v>12.58</v>
      </c>
      <c r="AH5767" s="85">
        <f>IF(AND(M5767&lt;Variables!$G$6,M5767&gt;Variables!$G$5),0,1)</f>
        <v>1</v>
      </c>
      <c r="AI5767" s="85">
        <f t="shared" si="582"/>
        <v>1</v>
      </c>
      <c r="AJ5767" s="85">
        <f>IF(I5767&gt;Variables!$G$7,0,1)</f>
        <v>1</v>
      </c>
      <c r="AK5767" s="85">
        <f>IF(F5767&gt;Variables!$G$8,0,1)</f>
        <v>0</v>
      </c>
      <c r="AL5767" s="85">
        <f>IF(G5767&gt;Variables!$G$9,0,1)</f>
        <v>1</v>
      </c>
      <c r="AM5767" s="85">
        <f>IF(AND(K5767&gt;Variables!$G$10,K5767&lt;Variables!$G$11),0,1)</f>
        <v>0</v>
      </c>
      <c r="AN5767" s="103">
        <f>IF(H5767&lt;Variables!$G$13,1,0)</f>
        <v>0</v>
      </c>
      <c r="AO5767" s="101">
        <f>IF(R5767&lt;Variables!$G$12,0,1)</f>
        <v>1</v>
      </c>
      <c r="AP5767" s="86">
        <f t="shared" si="581"/>
        <v>1</v>
      </c>
      <c r="AR5767">
        <v>1</v>
      </c>
      <c r="AS5767">
        <v>0</v>
      </c>
      <c r="AT5767">
        <v>0</v>
      </c>
      <c r="AU5767">
        <v>0</v>
      </c>
      <c r="BA5767">
        <v>2</v>
      </c>
    </row>
    <row r="5768" spans="3:53" ht="12.75" x14ac:dyDescent="0.2">
      <c r="C5768" t="s">
        <v>970</v>
      </c>
      <c r="D5768" t="s">
        <v>977</v>
      </c>
      <c r="E5768">
        <v>65.47</v>
      </c>
      <c r="F5768">
        <v>12.18</v>
      </c>
      <c r="G5768">
        <v>3.71</v>
      </c>
      <c r="H5768">
        <v>4440</v>
      </c>
      <c r="I5768">
        <v>-1.7000000000000001E-2</v>
      </c>
      <c r="J5768" t="s">
        <v>78</v>
      </c>
      <c r="K5768">
        <v>48.22</v>
      </c>
      <c r="L5768">
        <v>66.49776</v>
      </c>
      <c r="M5768">
        <v>-1.726013026604212</v>
      </c>
      <c r="N5768">
        <v>66.8375870967742</v>
      </c>
      <c r="O5768">
        <v>-2.2256744466557832</v>
      </c>
      <c r="P5768">
        <v>2118000</v>
      </c>
      <c r="Q5768">
        <v>768864</v>
      </c>
      <c r="R5768">
        <v>2.75</v>
      </c>
      <c r="S5768">
        <v>61.823</v>
      </c>
      <c r="T5768">
        <v>6.7</v>
      </c>
      <c r="U5768">
        <v>29.455200000000001</v>
      </c>
      <c r="V5768">
        <f t="shared" si="580"/>
        <v>2.3845627270866268</v>
      </c>
      <c r="AC5768">
        <v>68.7</v>
      </c>
      <c r="AD5768">
        <v>63.82</v>
      </c>
      <c r="AH5768" s="85">
        <f>IF(AND(M5768&lt;Variables!$G$6,M5768&gt;Variables!$G$5),0,1)</f>
        <v>1</v>
      </c>
      <c r="AI5768" s="85">
        <f t="shared" si="582"/>
        <v>1</v>
      </c>
      <c r="AJ5768" s="85">
        <f>IF(I5768&gt;Variables!$G$7,0,1)</f>
        <v>1</v>
      </c>
      <c r="AK5768" s="85">
        <f>IF(F5768&gt;Variables!$G$8,0,1)</f>
        <v>0</v>
      </c>
      <c r="AL5768" s="85">
        <f>IF(G5768&gt;Variables!$G$9,0,1)</f>
        <v>1</v>
      </c>
      <c r="AM5768" s="85">
        <f>IF(AND(K5768&gt;Variables!$G$10,K5768&lt;Variables!$G$11),0,1)</f>
        <v>1</v>
      </c>
      <c r="AN5768" s="103">
        <f>IF(H5768&lt;Variables!$G$13,1,0)</f>
        <v>0</v>
      </c>
      <c r="AO5768" s="101">
        <f>IF(R5768&lt;Variables!$G$12,0,1)</f>
        <v>1</v>
      </c>
      <c r="AP5768" s="86">
        <f t="shared" si="581"/>
        <v>1</v>
      </c>
      <c r="AR5768">
        <v>1</v>
      </c>
      <c r="AS5768">
        <v>0</v>
      </c>
      <c r="AT5768">
        <v>0</v>
      </c>
      <c r="AU5768">
        <v>0</v>
      </c>
      <c r="BA5768">
        <v>2</v>
      </c>
    </row>
    <row r="5769" spans="3:53" ht="12.75" x14ac:dyDescent="0.2">
      <c r="C5769" t="s">
        <v>970</v>
      </c>
      <c r="D5769" t="s">
        <v>576</v>
      </c>
      <c r="E5769">
        <v>10.220000000000001</v>
      </c>
      <c r="F5769">
        <v>11.35</v>
      </c>
      <c r="G5769">
        <v>1.24</v>
      </c>
      <c r="H5769">
        <v>14830</v>
      </c>
      <c r="I5769">
        <v>0.65400000000000003</v>
      </c>
      <c r="J5769" t="s">
        <v>78</v>
      </c>
      <c r="K5769">
        <v>59.11</v>
      </c>
      <c r="L5769">
        <v>9.9901549999999997</v>
      </c>
      <c r="M5769">
        <v>2.2006165069511048</v>
      </c>
      <c r="N5769">
        <v>10.167625806451611</v>
      </c>
      <c r="O5769">
        <v>0.4167560289394312</v>
      </c>
      <c r="P5769">
        <v>10046000</v>
      </c>
      <c r="Q5769">
        <v>5991000</v>
      </c>
      <c r="R5769">
        <v>1.68</v>
      </c>
      <c r="S5769">
        <v>61.823</v>
      </c>
      <c r="T5769">
        <v>6.7</v>
      </c>
      <c r="U5769">
        <v>29.455200000000001</v>
      </c>
      <c r="V5769">
        <f t="shared" si="580"/>
        <v>2.3462660547186696</v>
      </c>
      <c r="AC5769">
        <v>10.49</v>
      </c>
      <c r="AD5769">
        <v>9.75</v>
      </c>
      <c r="AH5769" s="85">
        <f>IF(AND(M5769&lt;Variables!$G$6,M5769&gt;Variables!$G$5),0,1)</f>
        <v>1</v>
      </c>
      <c r="AI5769" s="85">
        <f t="shared" si="582"/>
        <v>1</v>
      </c>
      <c r="AJ5769" s="85">
        <f>IF(I5769&gt;Variables!$G$7,0,1)</f>
        <v>0</v>
      </c>
      <c r="AK5769" s="85">
        <f>IF(F5769&gt;Variables!$G$8,0,1)</f>
        <v>0</v>
      </c>
      <c r="AL5769" s="85">
        <f>IF(G5769&gt;Variables!$G$9,0,1)</f>
        <v>1</v>
      </c>
      <c r="AM5769" s="85">
        <f>IF(AND(K5769&gt;Variables!$G$10,K5769&lt;Variables!$G$11),0,1)</f>
        <v>0</v>
      </c>
      <c r="AN5769" s="103">
        <f>IF(H5769&lt;Variables!$G$13,1,0)</f>
        <v>0</v>
      </c>
      <c r="AO5769" s="101">
        <f>IF(R5769&lt;Variables!$G$12,0,1)</f>
        <v>0</v>
      </c>
      <c r="AP5769" s="86">
        <f t="shared" si="581"/>
        <v>1</v>
      </c>
      <c r="AR5769">
        <v>1</v>
      </c>
      <c r="AS5769">
        <v>0</v>
      </c>
      <c r="AT5769">
        <v>0</v>
      </c>
      <c r="AU5769">
        <v>0</v>
      </c>
      <c r="BA5769">
        <v>2</v>
      </c>
    </row>
    <row r="5770" spans="3:53" ht="12.75" x14ac:dyDescent="0.2">
      <c r="C5770" t="s">
        <v>970</v>
      </c>
      <c r="D5770" t="s">
        <v>958</v>
      </c>
      <c r="E5770">
        <v>17.62</v>
      </c>
      <c r="F5770">
        <v>8.1</v>
      </c>
      <c r="G5770">
        <v>0</v>
      </c>
      <c r="H5770">
        <v>3890</v>
      </c>
      <c r="I5770">
        <v>-72.352999999999994</v>
      </c>
      <c r="J5770" t="s">
        <v>78</v>
      </c>
      <c r="K5770">
        <v>60.22</v>
      </c>
      <c r="L5770">
        <v>17.555579999999999</v>
      </c>
      <c r="M5770">
        <v>0.53783469415422058</v>
      </c>
      <c r="N5770">
        <v>17.59505161290323</v>
      </c>
      <c r="O5770">
        <v>0.31229454909058568</v>
      </c>
      <c r="P5770">
        <v>2107000</v>
      </c>
      <c r="Q5770">
        <v>3035000</v>
      </c>
      <c r="R5770">
        <v>0.69</v>
      </c>
      <c r="S5770">
        <v>61.823</v>
      </c>
      <c r="T5770">
        <v>6.7</v>
      </c>
      <c r="U5770">
        <v>29.455200000000001</v>
      </c>
      <c r="V5770">
        <f t="shared" si="580"/>
        <v>2.4430211133335384</v>
      </c>
      <c r="AC5770">
        <v>17.670000000000002</v>
      </c>
      <c r="AD5770">
        <v>15.97</v>
      </c>
      <c r="AH5770" s="85">
        <f>IF(AND(M5770&lt;Variables!$G$6,M5770&gt;Variables!$G$5),0,1)</f>
        <v>1</v>
      </c>
      <c r="AI5770" s="85">
        <f t="shared" si="582"/>
        <v>1</v>
      </c>
      <c r="AJ5770" s="85">
        <f>IF(I5770&gt;Variables!$G$7,0,1)</f>
        <v>1</v>
      </c>
      <c r="AK5770" s="85">
        <f>IF(F5770&gt;Variables!$G$8,0,1)</f>
        <v>1</v>
      </c>
      <c r="AL5770" s="85">
        <f>IF(G5770&gt;Variables!$G$9,0,1)</f>
        <v>1</v>
      </c>
      <c r="AM5770" s="85">
        <f>IF(AND(K5770&gt;Variables!$G$10,K5770&lt;Variables!$G$11),0,1)</f>
        <v>0</v>
      </c>
      <c r="AN5770" s="103">
        <f>IF(H5770&lt;Variables!$G$13,1,0)</f>
        <v>0</v>
      </c>
      <c r="AO5770" s="101">
        <f>IF(R5770&lt;Variables!$G$12,0,1)</f>
        <v>0</v>
      </c>
      <c r="AP5770" s="86">
        <f t="shared" si="581"/>
        <v>1</v>
      </c>
      <c r="AR5770">
        <v>0</v>
      </c>
      <c r="AS5770">
        <v>0</v>
      </c>
      <c r="AT5770">
        <v>1</v>
      </c>
      <c r="AU5770">
        <v>0</v>
      </c>
      <c r="BA5770">
        <v>-2.25</v>
      </c>
    </row>
    <row r="5771" spans="3:53" ht="12.75" x14ac:dyDescent="0.2">
      <c r="C5771" t="s">
        <v>970</v>
      </c>
      <c r="D5771" t="s">
        <v>978</v>
      </c>
      <c r="E5771">
        <v>3.26</v>
      </c>
      <c r="F5771">
        <v>21.74</v>
      </c>
      <c r="G5771">
        <v>-13.9</v>
      </c>
      <c r="H5771">
        <v>215.62</v>
      </c>
      <c r="I5771">
        <v>-48.584000000000003</v>
      </c>
      <c r="J5771" t="s">
        <v>78</v>
      </c>
      <c r="K5771">
        <v>47.93</v>
      </c>
      <c r="L5771">
        <v>3.2881300000000002</v>
      </c>
      <c r="M5771">
        <v>-2.0719983698941351</v>
      </c>
      <c r="N5771">
        <v>3.375903225806451</v>
      </c>
      <c r="O5771">
        <v>-4.6181189263566136</v>
      </c>
      <c r="P5771">
        <v>11720000</v>
      </c>
      <c r="Q5771">
        <v>888990</v>
      </c>
      <c r="R5771">
        <v>13.18</v>
      </c>
      <c r="S5771">
        <v>61.823</v>
      </c>
      <c r="T5771">
        <v>6.7</v>
      </c>
      <c r="U5771">
        <v>29.455200000000001</v>
      </c>
      <c r="V5771">
        <f t="shared" si="580"/>
        <v>2.387040019842281</v>
      </c>
      <c r="AC5771">
        <v>3.58</v>
      </c>
      <c r="AD5771">
        <v>3.1</v>
      </c>
      <c r="AH5771" s="85">
        <f>IF(AND(M5771&lt;Variables!$G$6,M5771&gt;Variables!$G$5),0,1)</f>
        <v>0</v>
      </c>
      <c r="AI5771" s="85">
        <f t="shared" si="582"/>
        <v>1</v>
      </c>
      <c r="AJ5771" s="85">
        <f>IF(I5771&gt;Variables!$G$7,0,1)</f>
        <v>1</v>
      </c>
      <c r="AK5771" s="85">
        <f>IF(F5771&gt;Variables!$G$8,0,1)</f>
        <v>0</v>
      </c>
      <c r="AL5771" s="85">
        <f>IF(G5771&gt;Variables!$G$9,0,1)</f>
        <v>1</v>
      </c>
      <c r="AM5771" s="85">
        <f>IF(AND(K5771&gt;Variables!$G$10,K5771&lt;Variables!$G$11),0,1)</f>
        <v>1</v>
      </c>
      <c r="AN5771" s="103">
        <f>IF(H5771&lt;Variables!$G$13,1,0)</f>
        <v>1</v>
      </c>
      <c r="AO5771" s="101">
        <f>IF(R5771&lt;Variables!$G$12,0,1)</f>
        <v>1</v>
      </c>
      <c r="AP5771" s="86">
        <f t="shared" si="581"/>
        <v>1</v>
      </c>
      <c r="AR5771">
        <v>1</v>
      </c>
      <c r="AS5771">
        <v>0</v>
      </c>
      <c r="AT5771">
        <v>0</v>
      </c>
      <c r="AU5771">
        <v>0</v>
      </c>
      <c r="BA5771">
        <v>2</v>
      </c>
    </row>
    <row r="5772" spans="3:53" ht="12.75" x14ac:dyDescent="0.2">
      <c r="C5772" t="s">
        <v>970</v>
      </c>
      <c r="D5772" t="s">
        <v>748</v>
      </c>
      <c r="E5772">
        <v>16.72</v>
      </c>
      <c r="F5772">
        <v>7.19</v>
      </c>
      <c r="G5772">
        <v>-3.37</v>
      </c>
      <c r="H5772">
        <v>2170</v>
      </c>
      <c r="I5772">
        <v>-34.15</v>
      </c>
      <c r="J5772" t="s">
        <v>78</v>
      </c>
      <c r="K5772">
        <v>47.68</v>
      </c>
      <c r="L5772">
        <v>17.080255000000001</v>
      </c>
      <c r="M5772">
        <v>-1.7871805778075469</v>
      </c>
      <c r="N5772">
        <v>17.2672064516129</v>
      </c>
      <c r="O5772">
        <v>-2.8505274028673302</v>
      </c>
      <c r="P5772">
        <v>19417000</v>
      </c>
      <c r="Q5772">
        <v>16453000</v>
      </c>
      <c r="R5772">
        <v>1.18</v>
      </c>
      <c r="S5772">
        <v>61.823</v>
      </c>
      <c r="T5772">
        <v>6.7</v>
      </c>
      <c r="U5772">
        <v>29.455200000000001</v>
      </c>
      <c r="V5772">
        <f t="shared" si="580"/>
        <v>2.3774570992027932</v>
      </c>
      <c r="AC5772">
        <v>18.100000000000001</v>
      </c>
      <c r="AD5772">
        <v>15.26</v>
      </c>
      <c r="AH5772" s="85">
        <f>IF(AND(M5772&lt;Variables!$G$6,M5772&gt;Variables!$G$5),0,1)</f>
        <v>1</v>
      </c>
      <c r="AI5772" s="85">
        <f t="shared" si="582"/>
        <v>1</v>
      </c>
      <c r="AJ5772" s="85">
        <f>IF(I5772&gt;Variables!$G$7,0,1)</f>
        <v>1</v>
      </c>
      <c r="AK5772" s="85">
        <f>IF(F5772&gt;Variables!$G$8,0,1)</f>
        <v>1</v>
      </c>
      <c r="AL5772" s="85">
        <f>IF(G5772&gt;Variables!$G$9,0,1)</f>
        <v>1</v>
      </c>
      <c r="AM5772" s="85">
        <f>IF(AND(K5772&gt;Variables!$G$10,K5772&lt;Variables!$G$11),0,1)</f>
        <v>1</v>
      </c>
      <c r="AN5772" s="103">
        <f>IF(H5772&lt;Variables!$G$13,1,0)</f>
        <v>1</v>
      </c>
      <c r="AO5772" s="101">
        <f>IF(R5772&lt;Variables!$G$12,0,1)</f>
        <v>0</v>
      </c>
      <c r="AP5772" s="86">
        <f t="shared" si="581"/>
        <v>1</v>
      </c>
      <c r="AR5772">
        <v>0</v>
      </c>
      <c r="AS5772">
        <v>0</v>
      </c>
      <c r="AT5772">
        <v>1</v>
      </c>
      <c r="AU5772">
        <v>0</v>
      </c>
      <c r="BA5772">
        <v>-2.25</v>
      </c>
    </row>
    <row r="5773" spans="3:53" ht="12.75" x14ac:dyDescent="0.2">
      <c r="C5773" t="s">
        <v>970</v>
      </c>
      <c r="D5773" t="s">
        <v>979</v>
      </c>
      <c r="E5773">
        <v>9.81</v>
      </c>
      <c r="F5773">
        <v>7.78</v>
      </c>
      <c r="G5773">
        <v>7.44</v>
      </c>
      <c r="H5773">
        <v>15540</v>
      </c>
      <c r="I5773">
        <v>-6.5510000000000002</v>
      </c>
      <c r="J5773" t="s">
        <v>78</v>
      </c>
      <c r="K5773">
        <v>70.45</v>
      </c>
      <c r="L5773">
        <v>9.666245</v>
      </c>
      <c r="M5773">
        <v>1.5906383502590751</v>
      </c>
      <c r="N5773">
        <v>9.5588900000000017</v>
      </c>
      <c r="O5773">
        <v>2.7315933126126422</v>
      </c>
      <c r="P5773">
        <v>2450000</v>
      </c>
      <c r="Q5773">
        <v>9425000</v>
      </c>
      <c r="R5773">
        <v>0.26</v>
      </c>
      <c r="S5773">
        <v>61.823</v>
      </c>
      <c r="T5773">
        <v>6.7</v>
      </c>
      <c r="U5773">
        <v>29.455200000000001</v>
      </c>
      <c r="V5773">
        <f t="shared" si="580"/>
        <v>2.443562938182303</v>
      </c>
      <c r="AC5773">
        <v>9.93</v>
      </c>
      <c r="AD5773">
        <v>9.24</v>
      </c>
      <c r="AH5773" s="85">
        <f>IF(AND(M5773&lt;Variables!$G$6,M5773&gt;Variables!$G$5),0,1)</f>
        <v>1</v>
      </c>
      <c r="AI5773" s="85">
        <f t="shared" si="582"/>
        <v>0</v>
      </c>
      <c r="AJ5773" s="85">
        <f>IF(I5773&gt;Variables!$G$7,0,1)</f>
        <v>1</v>
      </c>
      <c r="AK5773" s="85">
        <f>IF(F5773&gt;Variables!$G$8,0,1)</f>
        <v>1</v>
      </c>
      <c r="AL5773" s="85">
        <f>IF(G5773&gt;Variables!$G$9,0,1)</f>
        <v>1</v>
      </c>
      <c r="AM5773" s="85">
        <f>IF(AND(K5773&gt;Variables!$G$10,K5773&lt;Variables!$G$11),0,1)</f>
        <v>0</v>
      </c>
      <c r="AN5773" s="103">
        <f>IF(H5773&lt;Variables!$G$13,1,0)</f>
        <v>0</v>
      </c>
      <c r="AO5773" s="101">
        <f>IF(R5773&lt;Variables!$G$12,0,1)</f>
        <v>0</v>
      </c>
      <c r="AP5773" s="86">
        <f t="shared" si="581"/>
        <v>1</v>
      </c>
      <c r="AR5773">
        <v>0</v>
      </c>
      <c r="AS5773">
        <v>0</v>
      </c>
      <c r="AT5773">
        <v>1</v>
      </c>
      <c r="AU5773">
        <v>0</v>
      </c>
      <c r="BA5773">
        <v>-2.25</v>
      </c>
    </row>
    <row r="5774" spans="3:53" ht="12.75" x14ac:dyDescent="0.2">
      <c r="C5774" t="s">
        <v>970</v>
      </c>
      <c r="D5774" t="s">
        <v>980</v>
      </c>
      <c r="E5774">
        <v>16.329999999999998</v>
      </c>
      <c r="F5774">
        <v>9.7899999999999991</v>
      </c>
      <c r="G5774">
        <v>3.42</v>
      </c>
      <c r="H5774">
        <v>2000</v>
      </c>
      <c r="I5774">
        <v>13.798999999999999</v>
      </c>
      <c r="J5774" t="s">
        <v>76</v>
      </c>
      <c r="K5774">
        <v>65.510000000000005</v>
      </c>
      <c r="L5774">
        <v>16.342919999999999</v>
      </c>
      <c r="M5774">
        <v>-7.9055639995797289E-2</v>
      </c>
      <c r="N5774">
        <v>16.299464516129031</v>
      </c>
      <c r="O5774">
        <v>0.18734041134145349</v>
      </c>
      <c r="P5774">
        <v>471167</v>
      </c>
      <c r="Q5774">
        <v>768443</v>
      </c>
      <c r="R5774">
        <v>0.61</v>
      </c>
      <c r="S5774">
        <v>61.823</v>
      </c>
      <c r="T5774">
        <v>6.7</v>
      </c>
      <c r="U5774">
        <v>29.455200000000001</v>
      </c>
      <c r="V5774">
        <f t="shared" si="580"/>
        <v>2.5332801764355457</v>
      </c>
      <c r="AC5774">
        <v>17.758800000000001</v>
      </c>
      <c r="AD5774">
        <v>16.21</v>
      </c>
      <c r="AH5774" s="85">
        <f>IF(AND(M5774&lt;Variables!$G$6,M5774&gt;Variables!$G$5),0,1)</f>
        <v>1</v>
      </c>
      <c r="AI5774" s="85">
        <f t="shared" si="582"/>
        <v>0</v>
      </c>
      <c r="AJ5774" s="85">
        <f>IF(I5774&gt;Variables!$G$7,0,1)</f>
        <v>0</v>
      </c>
      <c r="AK5774" s="85">
        <f>IF(F5774&gt;Variables!$G$8,0,1)</f>
        <v>0</v>
      </c>
      <c r="AL5774" s="85">
        <f>IF(G5774&gt;Variables!$G$9,0,1)</f>
        <v>1</v>
      </c>
      <c r="AM5774" s="85">
        <f>IF(AND(K5774&gt;Variables!$G$10,K5774&lt;Variables!$G$11),0,1)</f>
        <v>0</v>
      </c>
      <c r="AN5774" s="103">
        <f>IF(H5774&lt;Variables!$G$13,1,0)</f>
        <v>1</v>
      </c>
      <c r="AO5774" s="101">
        <f>IF(R5774&lt;Variables!$G$12,0,1)</f>
        <v>0</v>
      </c>
      <c r="AP5774" s="86">
        <f t="shared" si="581"/>
        <v>0</v>
      </c>
      <c r="AR5774">
        <v>1</v>
      </c>
      <c r="AS5774">
        <v>0</v>
      </c>
      <c r="AT5774">
        <v>0</v>
      </c>
      <c r="AU5774">
        <v>0</v>
      </c>
      <c r="BA5774">
        <v>2</v>
      </c>
    </row>
    <row r="5775" spans="3:53" ht="12.75" x14ac:dyDescent="0.2">
      <c r="C5775" t="s">
        <v>970</v>
      </c>
      <c r="D5775" t="s">
        <v>981</v>
      </c>
      <c r="E5775">
        <v>17.25</v>
      </c>
      <c r="F5775">
        <v>12.43</v>
      </c>
      <c r="G5775">
        <v>10.15</v>
      </c>
      <c r="H5775">
        <v>4060</v>
      </c>
      <c r="I5775">
        <v>-75.73</v>
      </c>
      <c r="J5775" t="s">
        <v>76</v>
      </c>
      <c r="K5775">
        <v>71.55</v>
      </c>
      <c r="L5775">
        <v>16.71838</v>
      </c>
      <c r="M5775">
        <v>2.652290473120023</v>
      </c>
      <c r="N5775">
        <v>16.456254838709679</v>
      </c>
      <c r="O5775">
        <v>4.2873981243331407</v>
      </c>
      <c r="P5775">
        <v>4685000</v>
      </c>
      <c r="Q5775">
        <v>12705000</v>
      </c>
      <c r="R5775">
        <v>0.37</v>
      </c>
      <c r="S5775">
        <v>61.823</v>
      </c>
      <c r="T5775">
        <v>6.7</v>
      </c>
      <c r="U5775">
        <v>29.455200000000001</v>
      </c>
      <c r="V5775">
        <f t="shared" si="580"/>
        <v>2.3562294368975927</v>
      </c>
      <c r="AC5775">
        <v>18.059999999999999</v>
      </c>
      <c r="AD5775">
        <v>15.24</v>
      </c>
      <c r="AH5775" s="85">
        <f>IF(AND(M5775&lt;Variables!$G$6,M5775&gt;Variables!$G$5),0,1)</f>
        <v>1</v>
      </c>
      <c r="AI5775" s="85">
        <f t="shared" si="582"/>
        <v>0</v>
      </c>
      <c r="AJ5775" s="85">
        <f>IF(I5775&gt;Variables!$G$7,0,1)</f>
        <v>1</v>
      </c>
      <c r="AK5775" s="85">
        <f>IF(F5775&gt;Variables!$G$8,0,1)</f>
        <v>0</v>
      </c>
      <c r="AL5775" s="85">
        <f>IF(G5775&gt;Variables!$G$9,0,1)</f>
        <v>1</v>
      </c>
      <c r="AM5775" s="85">
        <f>IF(AND(K5775&gt;Variables!$G$10,K5775&lt;Variables!$G$11),0,1)</f>
        <v>0</v>
      </c>
      <c r="AN5775" s="103">
        <f>IF(H5775&lt;Variables!$G$13,1,0)</f>
        <v>0</v>
      </c>
      <c r="AO5775" s="101">
        <f>IF(R5775&lt;Variables!$G$12,0,1)</f>
        <v>0</v>
      </c>
      <c r="AP5775" s="86">
        <f t="shared" si="581"/>
        <v>0</v>
      </c>
      <c r="AR5775">
        <v>1</v>
      </c>
      <c r="AS5775">
        <v>0</v>
      </c>
      <c r="AT5775">
        <v>0</v>
      </c>
      <c r="AU5775">
        <v>0</v>
      </c>
      <c r="BA5775">
        <v>2</v>
      </c>
    </row>
    <row r="5776" spans="3:53" ht="12.75" x14ac:dyDescent="0.2">
      <c r="C5776" t="s">
        <v>970</v>
      </c>
      <c r="D5776" t="s">
        <v>131</v>
      </c>
      <c r="E5776">
        <v>38.880000000000003</v>
      </c>
      <c r="F5776">
        <v>5.99</v>
      </c>
      <c r="G5776">
        <v>1.45</v>
      </c>
      <c r="H5776">
        <v>4750</v>
      </c>
      <c r="I5776">
        <v>1.5680000000000001</v>
      </c>
      <c r="J5776" t="s">
        <v>78</v>
      </c>
      <c r="K5776">
        <v>58.54</v>
      </c>
      <c r="L5776">
        <v>38.722675000000002</v>
      </c>
      <c r="M5776">
        <v>9.6390551530842361E-2</v>
      </c>
      <c r="N5776">
        <v>38.564980645161292</v>
      </c>
      <c r="O5776">
        <v>0.50569027023011126</v>
      </c>
      <c r="P5776">
        <v>1548000</v>
      </c>
      <c r="Q5776">
        <v>2964000</v>
      </c>
      <c r="R5776">
        <v>0.52</v>
      </c>
      <c r="S5776">
        <v>61.823</v>
      </c>
      <c r="T5776">
        <v>6.7</v>
      </c>
      <c r="U5776">
        <v>29.455200000000001</v>
      </c>
      <c r="V5776">
        <f t="shared" si="580"/>
        <v>2.4505909153647059</v>
      </c>
      <c r="AC5776">
        <v>39.869999999999997</v>
      </c>
      <c r="AD5776">
        <v>37.659999999999997</v>
      </c>
      <c r="AH5776" s="85">
        <f>IF(AND(M5776&lt;Variables!$G$6,M5776&gt;Variables!$G$5),0,1)</f>
        <v>1</v>
      </c>
      <c r="AI5776" s="85">
        <f t="shared" si="582"/>
        <v>0</v>
      </c>
      <c r="AJ5776" s="85">
        <f>IF(I5776&gt;Variables!$G$7,0,1)</f>
        <v>0</v>
      </c>
      <c r="AK5776" s="85">
        <f>IF(F5776&gt;Variables!$G$8,0,1)</f>
        <v>1</v>
      </c>
      <c r="AL5776" s="85">
        <f>IF(G5776&gt;Variables!$G$9,0,1)</f>
        <v>1</v>
      </c>
      <c r="AM5776" s="85">
        <f>IF(AND(K5776&gt;Variables!$G$10,K5776&lt;Variables!$G$11),0,1)</f>
        <v>0</v>
      </c>
      <c r="AN5776" s="103">
        <f>IF(H5776&lt;Variables!$G$13,1,0)</f>
        <v>0</v>
      </c>
      <c r="AO5776" s="101">
        <f>IF(R5776&lt;Variables!$G$12,0,1)</f>
        <v>0</v>
      </c>
      <c r="AP5776" s="86">
        <f t="shared" si="581"/>
        <v>1</v>
      </c>
      <c r="AR5776">
        <v>0</v>
      </c>
      <c r="AS5776">
        <v>0</v>
      </c>
      <c r="AT5776">
        <v>1</v>
      </c>
      <c r="AU5776">
        <v>0</v>
      </c>
      <c r="BA5776">
        <v>-2.25</v>
      </c>
    </row>
    <row r="5777" spans="3:53" ht="12.75" x14ac:dyDescent="0.2">
      <c r="C5777" t="s">
        <v>970</v>
      </c>
      <c r="D5777" t="s">
        <v>982</v>
      </c>
      <c r="E5777">
        <v>25.52</v>
      </c>
      <c r="F5777">
        <v>6.17</v>
      </c>
      <c r="G5777">
        <v>1.06</v>
      </c>
      <c r="H5777">
        <v>2640</v>
      </c>
      <c r="I5777">
        <v>-59.856999999999999</v>
      </c>
      <c r="J5777" t="s">
        <v>78</v>
      </c>
      <c r="K5777">
        <v>61.06</v>
      </c>
      <c r="L5777">
        <v>25.506499999999999</v>
      </c>
      <c r="M5777">
        <v>8.6252523866682269E-3</v>
      </c>
      <c r="N5777">
        <v>25.545925806451621</v>
      </c>
      <c r="O5777">
        <v>-0.14572110924325229</v>
      </c>
      <c r="P5777">
        <v>357412</v>
      </c>
      <c r="Q5777">
        <v>1324000</v>
      </c>
      <c r="R5777">
        <v>0.27</v>
      </c>
      <c r="S5777">
        <v>61.823</v>
      </c>
      <c r="T5777">
        <v>6.7</v>
      </c>
      <c r="U5777">
        <v>29.455200000000001</v>
      </c>
      <c r="V5777">
        <f t="shared" si="580"/>
        <v>2.4810818418363936</v>
      </c>
      <c r="AC5777">
        <v>25.56</v>
      </c>
      <c r="AD5777">
        <v>24.21</v>
      </c>
      <c r="AH5777" s="85">
        <f>IF(AND(M5777&lt;Variables!$G$6,M5777&gt;Variables!$G$5),0,1)</f>
        <v>1</v>
      </c>
      <c r="AI5777" s="85">
        <f t="shared" si="582"/>
        <v>1</v>
      </c>
      <c r="AJ5777" s="85">
        <f>IF(I5777&gt;Variables!$G$7,0,1)</f>
        <v>1</v>
      </c>
      <c r="AK5777" s="85">
        <f>IF(F5777&gt;Variables!$G$8,0,1)</f>
        <v>1</v>
      </c>
      <c r="AL5777" s="85">
        <f>IF(G5777&gt;Variables!$G$9,0,1)</f>
        <v>1</v>
      </c>
      <c r="AM5777" s="85">
        <f>IF(AND(K5777&gt;Variables!$G$10,K5777&lt;Variables!$G$11),0,1)</f>
        <v>0</v>
      </c>
      <c r="AN5777" s="103">
        <f>IF(H5777&lt;Variables!$G$13,1,0)</f>
        <v>0</v>
      </c>
      <c r="AO5777" s="101">
        <f>IF(R5777&lt;Variables!$G$12,0,1)</f>
        <v>0</v>
      </c>
      <c r="AP5777" s="86">
        <f t="shared" si="581"/>
        <v>1</v>
      </c>
      <c r="AR5777">
        <v>0</v>
      </c>
      <c r="AS5777">
        <v>0</v>
      </c>
      <c r="AT5777">
        <v>1</v>
      </c>
      <c r="AU5777">
        <v>0</v>
      </c>
      <c r="BA5777">
        <v>-1.94</v>
      </c>
    </row>
    <row r="5778" spans="3:53" ht="12.75" x14ac:dyDescent="0.2">
      <c r="C5778" t="s">
        <v>970</v>
      </c>
      <c r="D5778" t="s">
        <v>82</v>
      </c>
      <c r="E5778">
        <v>8.7799999999999994</v>
      </c>
      <c r="F5778">
        <v>7.48</v>
      </c>
      <c r="G5778">
        <v>0.92</v>
      </c>
      <c r="H5778">
        <v>2630</v>
      </c>
      <c r="I5778">
        <v>-80.188999999999993</v>
      </c>
      <c r="J5778" t="s">
        <v>76</v>
      </c>
      <c r="K5778">
        <v>63.19</v>
      </c>
      <c r="L5778">
        <v>8.7136750000000003</v>
      </c>
      <c r="M5778">
        <v>1.1054463243120749</v>
      </c>
      <c r="N5778">
        <v>8.6925193548387103</v>
      </c>
      <c r="O5778">
        <v>1.351514335091982</v>
      </c>
      <c r="P5778">
        <v>1107000</v>
      </c>
      <c r="Q5778">
        <v>2768000</v>
      </c>
      <c r="R5778">
        <v>0.4</v>
      </c>
      <c r="S5778">
        <v>61.823</v>
      </c>
      <c r="T5778">
        <v>6.7</v>
      </c>
      <c r="U5778">
        <v>29.455200000000001</v>
      </c>
      <c r="V5778">
        <f t="shared" si="580"/>
        <v>2.432797338260837</v>
      </c>
      <c r="AC5778">
        <v>8.9</v>
      </c>
      <c r="AD5778">
        <v>7.94</v>
      </c>
      <c r="AH5778" s="85">
        <f>IF(AND(M5778&lt;Variables!$G$6,M5778&gt;Variables!$G$5),0,1)</f>
        <v>1</v>
      </c>
      <c r="AI5778" s="85">
        <f t="shared" si="582"/>
        <v>0</v>
      </c>
      <c r="AJ5778" s="85">
        <f>IF(I5778&gt;Variables!$G$7,0,1)</f>
        <v>1</v>
      </c>
      <c r="AK5778" s="85">
        <f>IF(F5778&gt;Variables!$G$8,0,1)</f>
        <v>1</v>
      </c>
      <c r="AL5778" s="85">
        <f>IF(G5778&gt;Variables!$G$9,0,1)</f>
        <v>1</v>
      </c>
      <c r="AM5778" s="85">
        <f>IF(AND(K5778&gt;Variables!$G$10,K5778&lt;Variables!$G$11),0,1)</f>
        <v>0</v>
      </c>
      <c r="AN5778" s="103">
        <f>IF(H5778&lt;Variables!$G$13,1,0)</f>
        <v>0</v>
      </c>
      <c r="AO5778" s="101">
        <f>IF(R5778&lt;Variables!$G$12,0,1)</f>
        <v>0</v>
      </c>
      <c r="AP5778" s="86">
        <f t="shared" si="581"/>
        <v>0</v>
      </c>
      <c r="AR5778">
        <v>0</v>
      </c>
      <c r="AS5778">
        <v>0</v>
      </c>
      <c r="AT5778">
        <v>1</v>
      </c>
      <c r="AU5778">
        <v>0</v>
      </c>
      <c r="BA5778">
        <v>-2.25</v>
      </c>
    </row>
    <row r="5779" spans="3:53" ht="12.75" x14ac:dyDescent="0.2">
      <c r="C5779" t="s">
        <v>970</v>
      </c>
      <c r="D5779" t="s">
        <v>447</v>
      </c>
      <c r="E5779">
        <v>21.65</v>
      </c>
      <c r="F5779">
        <v>6.27</v>
      </c>
      <c r="G5779">
        <v>4.93</v>
      </c>
      <c r="H5779">
        <v>9490</v>
      </c>
      <c r="I5779">
        <v>-31.927</v>
      </c>
      <c r="J5779" t="s">
        <v>78</v>
      </c>
      <c r="K5779">
        <v>58.7</v>
      </c>
      <c r="L5779">
        <v>21.586590000000001</v>
      </c>
      <c r="M5779">
        <v>0.47858415803515258</v>
      </c>
      <c r="N5779">
        <v>21.389516129032259</v>
      </c>
      <c r="O5779">
        <v>1.404350940693003</v>
      </c>
      <c r="P5779">
        <v>15333000</v>
      </c>
      <c r="Q5779">
        <v>24882000</v>
      </c>
      <c r="R5779">
        <v>0.62</v>
      </c>
      <c r="S5779">
        <v>61.823</v>
      </c>
      <c r="T5779">
        <v>6.7</v>
      </c>
      <c r="U5779">
        <v>29.455200000000001</v>
      </c>
      <c r="V5779">
        <f t="shared" si="580"/>
        <v>2.4326640977699578</v>
      </c>
      <c r="AC5779">
        <v>23.04</v>
      </c>
      <c r="AD5779">
        <v>21.1</v>
      </c>
      <c r="AH5779" s="85">
        <f>IF(AND(M5779&lt;Variables!$G$6,M5779&gt;Variables!$G$5),0,1)</f>
        <v>1</v>
      </c>
      <c r="AI5779" s="85">
        <f t="shared" si="582"/>
        <v>0</v>
      </c>
      <c r="AJ5779" s="85">
        <f>IF(I5779&gt;Variables!$G$7,0,1)</f>
        <v>1</v>
      </c>
      <c r="AK5779" s="85">
        <f>IF(F5779&gt;Variables!$G$8,0,1)</f>
        <v>1</v>
      </c>
      <c r="AL5779" s="85">
        <f>IF(G5779&gt;Variables!$G$9,0,1)</f>
        <v>1</v>
      </c>
      <c r="AM5779" s="85">
        <f>IF(AND(K5779&gt;Variables!$G$10,K5779&lt;Variables!$G$11),0,1)</f>
        <v>0</v>
      </c>
      <c r="AN5779" s="103">
        <f>IF(H5779&lt;Variables!$G$13,1,0)</f>
        <v>0</v>
      </c>
      <c r="AO5779" s="101">
        <f>IF(R5779&lt;Variables!$G$12,0,1)</f>
        <v>0</v>
      </c>
      <c r="AP5779" s="86">
        <f t="shared" si="581"/>
        <v>1</v>
      </c>
      <c r="AR5779">
        <v>1</v>
      </c>
      <c r="AS5779">
        <v>0</v>
      </c>
      <c r="AT5779">
        <v>0</v>
      </c>
      <c r="AU5779">
        <v>0</v>
      </c>
      <c r="BA5779">
        <v>2</v>
      </c>
    </row>
    <row r="5780" spans="3:53" ht="12.75" x14ac:dyDescent="0.2">
      <c r="C5780" t="s">
        <v>970</v>
      </c>
      <c r="D5780" t="s">
        <v>188</v>
      </c>
      <c r="E5780">
        <v>12.55</v>
      </c>
      <c r="F5780">
        <v>6.41</v>
      </c>
      <c r="G5780">
        <v>-14.31</v>
      </c>
      <c r="H5780">
        <v>7190</v>
      </c>
      <c r="I5780">
        <v>-78.573999999999998</v>
      </c>
      <c r="J5780" t="s">
        <v>78</v>
      </c>
      <c r="K5780">
        <v>47.05</v>
      </c>
      <c r="L5780">
        <v>12.803125</v>
      </c>
      <c r="M5780">
        <v>-1.8208445203807611</v>
      </c>
      <c r="N5780">
        <v>13.289483870967739</v>
      </c>
      <c r="O5780">
        <v>-5.4139338890318243</v>
      </c>
      <c r="P5780">
        <v>109399000</v>
      </c>
      <c r="Q5780">
        <v>12805000</v>
      </c>
      <c r="R5780">
        <v>8.5399999999999991</v>
      </c>
      <c r="S5780">
        <v>61.823</v>
      </c>
      <c r="T5780">
        <v>6.7</v>
      </c>
      <c r="U5780">
        <v>29.455200000000001</v>
      </c>
      <c r="V5780">
        <f t="shared" si="580"/>
        <v>2.3682670905540637</v>
      </c>
      <c r="AC5780">
        <v>13.32</v>
      </c>
      <c r="AD5780">
        <v>10.25</v>
      </c>
      <c r="AH5780" s="85">
        <f>IF(AND(M5780&lt;Variables!$G$6,M5780&gt;Variables!$G$5),0,1)</f>
        <v>1</v>
      </c>
      <c r="AI5780" s="85">
        <f t="shared" si="582"/>
        <v>1</v>
      </c>
      <c r="AJ5780" s="85">
        <f>IF(I5780&gt;Variables!$G$7,0,1)</f>
        <v>1</v>
      </c>
      <c r="AK5780" s="85">
        <f>IF(F5780&gt;Variables!$G$8,0,1)</f>
        <v>1</v>
      </c>
      <c r="AL5780" s="85">
        <f>IF(G5780&gt;Variables!$G$9,0,1)</f>
        <v>1</v>
      </c>
      <c r="AM5780" s="85">
        <f>IF(AND(K5780&gt;Variables!$G$10,K5780&lt;Variables!$G$11),0,1)</f>
        <v>1</v>
      </c>
      <c r="AN5780" s="103">
        <f>IF(H5780&lt;Variables!$G$13,1,0)</f>
        <v>0</v>
      </c>
      <c r="AO5780" s="101">
        <f>IF(R5780&lt;Variables!$G$12,0,1)</f>
        <v>1</v>
      </c>
      <c r="AP5780" s="86">
        <f t="shared" si="581"/>
        <v>1</v>
      </c>
      <c r="AR5780">
        <v>1</v>
      </c>
      <c r="AS5780">
        <v>0</v>
      </c>
      <c r="AT5780">
        <v>0</v>
      </c>
      <c r="AU5780">
        <v>0</v>
      </c>
      <c r="BA5780">
        <v>2</v>
      </c>
    </row>
    <row r="5781" spans="3:53" ht="12.75" x14ac:dyDescent="0.2">
      <c r="C5781" t="s">
        <v>970</v>
      </c>
      <c r="D5781" t="s">
        <v>754</v>
      </c>
      <c r="E5781">
        <v>22.01</v>
      </c>
      <c r="F5781">
        <v>6.61</v>
      </c>
      <c r="G5781">
        <v>4.76</v>
      </c>
      <c r="H5781">
        <v>2870</v>
      </c>
      <c r="I5781">
        <v>6226.9759999999997</v>
      </c>
      <c r="J5781" t="s">
        <v>78</v>
      </c>
      <c r="K5781">
        <v>68.930000000000007</v>
      </c>
      <c r="L5781">
        <v>21.81466</v>
      </c>
      <c r="M5781">
        <v>0.89545287435145915</v>
      </c>
      <c r="N5781">
        <v>21.583088</v>
      </c>
      <c r="O5781">
        <v>1.977993139813937</v>
      </c>
      <c r="P5781">
        <v>39881</v>
      </c>
      <c r="Q5781">
        <v>812925</v>
      </c>
      <c r="R5781">
        <v>0.05</v>
      </c>
      <c r="S5781">
        <v>61.823</v>
      </c>
      <c r="T5781">
        <v>6.7</v>
      </c>
      <c r="U5781">
        <v>29.455200000000001</v>
      </c>
      <c r="V5781">
        <f t="shared" si="580"/>
        <v>2.490878759898528</v>
      </c>
      <c r="AC5781">
        <v>22.47</v>
      </c>
      <c r="AD5781">
        <v>20.61</v>
      </c>
      <c r="AH5781" s="85">
        <f>IF(AND(M5781&lt;Variables!$G$6,M5781&gt;Variables!$G$5),0,1)</f>
        <v>1</v>
      </c>
      <c r="AI5781" s="85">
        <f t="shared" si="582"/>
        <v>0</v>
      </c>
      <c r="AJ5781" s="85">
        <f>IF(I5781&gt;Variables!$G$7,0,1)</f>
        <v>0</v>
      </c>
      <c r="AK5781" s="85">
        <f>IF(F5781&gt;Variables!$G$8,0,1)</f>
        <v>1</v>
      </c>
      <c r="AL5781" s="85">
        <f>IF(G5781&gt;Variables!$G$9,0,1)</f>
        <v>1</v>
      </c>
      <c r="AM5781" s="85">
        <f>IF(AND(K5781&gt;Variables!$G$10,K5781&lt;Variables!$G$11),0,1)</f>
        <v>0</v>
      </c>
      <c r="AN5781" s="103">
        <f>IF(H5781&lt;Variables!$G$13,1,0)</f>
        <v>0</v>
      </c>
      <c r="AO5781" s="101">
        <f>IF(R5781&lt;Variables!$G$12,0,1)</f>
        <v>0</v>
      </c>
      <c r="AP5781" s="86">
        <f t="shared" si="581"/>
        <v>1</v>
      </c>
      <c r="AR5781">
        <v>1</v>
      </c>
      <c r="AS5781">
        <v>0</v>
      </c>
      <c r="AT5781">
        <v>0</v>
      </c>
      <c r="AU5781">
        <v>0</v>
      </c>
      <c r="BA5781">
        <v>2</v>
      </c>
    </row>
    <row r="5782" spans="3:53" ht="12.75" x14ac:dyDescent="0.2">
      <c r="C5782" t="s">
        <v>970</v>
      </c>
      <c r="D5782" t="s">
        <v>983</v>
      </c>
      <c r="E5782">
        <v>6.73</v>
      </c>
      <c r="F5782">
        <v>6.85</v>
      </c>
      <c r="G5782">
        <v>-0.59</v>
      </c>
      <c r="H5782">
        <v>-99999</v>
      </c>
      <c r="I5782">
        <v>-25.716999999999999</v>
      </c>
      <c r="J5782" t="s">
        <v>78</v>
      </c>
      <c r="K5782">
        <v>68.400000000000006</v>
      </c>
      <c r="L5782">
        <v>6.7162421052631576</v>
      </c>
      <c r="M5782">
        <v>0.2048451279929521</v>
      </c>
      <c r="N5782">
        <v>6.722459999999999</v>
      </c>
      <c r="O5782">
        <v>0.112161321897065</v>
      </c>
      <c r="P5782">
        <v>199447</v>
      </c>
      <c r="Q5782">
        <v>1067000</v>
      </c>
      <c r="R5782">
        <v>0.19</v>
      </c>
      <c r="S5782">
        <v>61.823</v>
      </c>
      <c r="T5782">
        <v>6.7</v>
      </c>
      <c r="U5782">
        <v>29.455200000000001</v>
      </c>
      <c r="V5782">
        <f t="shared" si="580"/>
        <v>2.5414127204467403</v>
      </c>
      <c r="AC5782">
        <v>6.87</v>
      </c>
      <c r="AD5782">
        <v>6.72</v>
      </c>
      <c r="AH5782" s="85">
        <f>IF(AND(M5782&lt;Variables!$G$6,M5782&gt;Variables!$G$5),0,1)</f>
        <v>1</v>
      </c>
      <c r="AI5782" s="85">
        <f t="shared" si="582"/>
        <v>1</v>
      </c>
      <c r="AJ5782" s="85">
        <f>IF(I5782&gt;Variables!$G$7,0,1)</f>
        <v>1</v>
      </c>
      <c r="AK5782" s="85">
        <f>IF(F5782&gt;Variables!$G$8,0,1)</f>
        <v>1</v>
      </c>
      <c r="AL5782" s="85">
        <f>IF(G5782&gt;Variables!$G$9,0,1)</f>
        <v>1</v>
      </c>
      <c r="AM5782" s="85">
        <f>IF(AND(K5782&gt;Variables!$G$10,K5782&lt;Variables!$G$11),0,1)</f>
        <v>0</v>
      </c>
      <c r="AN5782" s="103">
        <f>IF(H5782&lt;Variables!$G$13,1,0)</f>
        <v>1</v>
      </c>
      <c r="AO5782" s="101">
        <f>IF(R5782&lt;Variables!$G$12,0,1)</f>
        <v>0</v>
      </c>
      <c r="AP5782" s="86">
        <f t="shared" si="581"/>
        <v>1</v>
      </c>
      <c r="AR5782">
        <v>1</v>
      </c>
      <c r="AS5782">
        <v>0</v>
      </c>
      <c r="AT5782">
        <v>0</v>
      </c>
      <c r="AU5782">
        <v>0</v>
      </c>
      <c r="BA5782">
        <v>1.3</v>
      </c>
    </row>
    <row r="5783" spans="3:53" ht="12.75" x14ac:dyDescent="0.2">
      <c r="C5783" t="s">
        <v>970</v>
      </c>
      <c r="D5783" t="s">
        <v>984</v>
      </c>
      <c r="E5783">
        <v>79.73</v>
      </c>
      <c r="F5783">
        <v>6.25</v>
      </c>
      <c r="G5783">
        <v>1.46</v>
      </c>
      <c r="H5783">
        <v>4920</v>
      </c>
      <c r="I5783">
        <v>-15.188000000000001</v>
      </c>
      <c r="J5783" t="s">
        <v>78</v>
      </c>
      <c r="K5783">
        <v>76.8</v>
      </c>
      <c r="L5783">
        <v>79.538123529411763</v>
      </c>
      <c r="M5783">
        <v>0.2412383673060737</v>
      </c>
      <c r="N5783">
        <v>79.382244444444439</v>
      </c>
      <c r="O5783">
        <v>0.43807725265180891</v>
      </c>
      <c r="P5783">
        <v>126467</v>
      </c>
      <c r="Q5783">
        <v>251564</v>
      </c>
      <c r="R5783">
        <v>0.5</v>
      </c>
      <c r="S5783">
        <v>61.823</v>
      </c>
      <c r="T5783">
        <v>6.7</v>
      </c>
      <c r="U5783">
        <v>29.455200000000001</v>
      </c>
      <c r="V5783">
        <f t="shared" si="580"/>
        <v>2.6197043388019394</v>
      </c>
      <c r="AC5783">
        <v>80.28</v>
      </c>
      <c r="AD5783">
        <v>79.150000000000006</v>
      </c>
      <c r="AH5783" s="85">
        <f>IF(AND(M5783&lt;Variables!$G$6,M5783&gt;Variables!$G$5),0,1)</f>
        <v>1</v>
      </c>
      <c r="AI5783" s="85">
        <f t="shared" si="582"/>
        <v>0</v>
      </c>
      <c r="AJ5783" s="85">
        <f>IF(I5783&gt;Variables!$G$7,0,1)</f>
        <v>1</v>
      </c>
      <c r="AK5783" s="85">
        <f>IF(F5783&gt;Variables!$G$8,0,1)</f>
        <v>1</v>
      </c>
      <c r="AL5783" s="85">
        <f>IF(G5783&gt;Variables!$G$9,0,1)</f>
        <v>1</v>
      </c>
      <c r="AM5783" s="85">
        <f>IF(AND(K5783&gt;Variables!$G$10,K5783&lt;Variables!$G$11),0,1)</f>
        <v>1</v>
      </c>
      <c r="AN5783" s="103">
        <f>IF(H5783&lt;Variables!$G$13,1,0)</f>
        <v>0</v>
      </c>
      <c r="AO5783" s="101">
        <f>IF(R5783&lt;Variables!$G$12,0,1)</f>
        <v>0</v>
      </c>
      <c r="AP5783" s="86">
        <f t="shared" si="581"/>
        <v>1</v>
      </c>
      <c r="AR5783">
        <v>0</v>
      </c>
      <c r="AS5783">
        <v>0</v>
      </c>
      <c r="AT5783">
        <v>0</v>
      </c>
      <c r="AU5783">
        <v>1</v>
      </c>
      <c r="BA5783">
        <v>-0.15</v>
      </c>
    </row>
    <row r="5784" spans="3:53" ht="12.75" x14ac:dyDescent="0.2">
      <c r="C5784" t="s">
        <v>985</v>
      </c>
      <c r="D5784" t="s">
        <v>971</v>
      </c>
      <c r="E5784">
        <v>30.3</v>
      </c>
      <c r="F5784">
        <v>7.95</v>
      </c>
      <c r="G5784">
        <v>3.85</v>
      </c>
      <c r="H5784">
        <v>20060</v>
      </c>
      <c r="I5784">
        <v>-66.697999999999993</v>
      </c>
      <c r="J5784" t="s">
        <v>78</v>
      </c>
      <c r="K5784">
        <v>47.41</v>
      </c>
      <c r="L5784">
        <v>30.751695000000002</v>
      </c>
      <c r="M5784">
        <v>-1.3875495318225619</v>
      </c>
      <c r="N5784">
        <v>30.46873055555556</v>
      </c>
      <c r="O5784">
        <v>-0.47173135517900022</v>
      </c>
      <c r="P5784">
        <v>6857000</v>
      </c>
      <c r="Q5784">
        <v>8802000</v>
      </c>
      <c r="R5784">
        <v>0.78</v>
      </c>
      <c r="S5784">
        <v>66.472999999999999</v>
      </c>
      <c r="T5784">
        <v>7.4600000000000009</v>
      </c>
      <c r="U5784">
        <v>31.968</v>
      </c>
      <c r="V5784">
        <f t="shared" si="580"/>
        <v>2.3658651283333167</v>
      </c>
      <c r="AC5784">
        <v>30.433399999999999</v>
      </c>
      <c r="AD5784">
        <v>28.83</v>
      </c>
      <c r="AH5784" s="85">
        <f>IF(AND(M5784&lt;Variables!$G$6,M5784&gt;Variables!$G$5),0,1)</f>
        <v>1</v>
      </c>
      <c r="AI5784" s="85">
        <f t="shared" si="582"/>
        <v>0</v>
      </c>
      <c r="AJ5784" s="85">
        <f>IF(I5784&gt;Variables!$G$7,0,1)</f>
        <v>1</v>
      </c>
      <c r="AK5784" s="85">
        <f>IF(F5784&gt;Variables!$G$8,0,1)</f>
        <v>1</v>
      </c>
      <c r="AL5784" s="85">
        <f>IF(G5784&gt;Variables!$G$9,0,1)</f>
        <v>1</v>
      </c>
      <c r="AM5784" s="85">
        <f>IF(AND(K5784&gt;Variables!$G$10,K5784&lt;Variables!$G$11),0,1)</f>
        <v>1</v>
      </c>
      <c r="AN5784" s="103">
        <f>IF(H5784&lt;Variables!$G$13,1,0)</f>
        <v>0</v>
      </c>
      <c r="AO5784" s="101">
        <f>IF(R5784&lt;Variables!$G$12,0,1)</f>
        <v>0</v>
      </c>
      <c r="AP5784" s="86">
        <f t="shared" si="581"/>
        <v>1</v>
      </c>
      <c r="AR5784">
        <v>0</v>
      </c>
      <c r="AS5784">
        <v>0</v>
      </c>
      <c r="AT5784">
        <v>1</v>
      </c>
      <c r="AU5784">
        <v>0</v>
      </c>
      <c r="BA5784">
        <v>-1.36</v>
      </c>
    </row>
    <row r="5785" spans="3:53" ht="12.75" x14ac:dyDescent="0.2">
      <c r="C5785" t="s">
        <v>985</v>
      </c>
      <c r="D5785" t="s">
        <v>748</v>
      </c>
      <c r="E5785">
        <v>16.57</v>
      </c>
      <c r="F5785">
        <v>7.57</v>
      </c>
      <c r="G5785">
        <v>-4.32</v>
      </c>
      <c r="H5785">
        <v>2170</v>
      </c>
      <c r="I5785">
        <v>-34.335000000000001</v>
      </c>
      <c r="J5785" t="s">
        <v>78</v>
      </c>
      <c r="K5785">
        <v>44.18</v>
      </c>
      <c r="L5785">
        <v>16.87003</v>
      </c>
      <c r="M5785">
        <v>-1.5413724812581859</v>
      </c>
      <c r="N5785">
        <v>17.190094444444441</v>
      </c>
      <c r="O5785">
        <v>-3.3745855575093811</v>
      </c>
      <c r="P5785">
        <v>20276000</v>
      </c>
      <c r="Q5785">
        <v>16453000</v>
      </c>
      <c r="R5785">
        <v>1.23</v>
      </c>
      <c r="S5785">
        <v>66.472999999999999</v>
      </c>
      <c r="T5785">
        <v>7.4600000000000009</v>
      </c>
      <c r="U5785">
        <v>31.968</v>
      </c>
      <c r="V5785">
        <f t="shared" si="580"/>
        <v>2.3208728492281283</v>
      </c>
      <c r="AC5785">
        <v>18.100000000000001</v>
      </c>
      <c r="AD5785">
        <v>15.26</v>
      </c>
      <c r="AH5785" s="85">
        <f>IF(AND(M5785&lt;Variables!$G$6,M5785&gt;Variables!$G$5),0,1)</f>
        <v>1</v>
      </c>
      <c r="AI5785" s="85">
        <f t="shared" si="582"/>
        <v>1</v>
      </c>
      <c r="AJ5785" s="85">
        <f>IF(I5785&gt;Variables!$G$7,0,1)</f>
        <v>1</v>
      </c>
      <c r="AK5785" s="85">
        <f>IF(F5785&gt;Variables!$G$8,0,1)</f>
        <v>1</v>
      </c>
      <c r="AL5785" s="85">
        <f>IF(G5785&gt;Variables!$G$9,0,1)</f>
        <v>1</v>
      </c>
      <c r="AM5785" s="85">
        <f>IF(AND(K5785&gt;Variables!$G$10,K5785&lt;Variables!$G$11),0,1)</f>
        <v>1</v>
      </c>
      <c r="AN5785" s="103">
        <f>IF(H5785&lt;Variables!$G$13,1,0)</f>
        <v>1</v>
      </c>
      <c r="AO5785" s="101">
        <f>IF(R5785&lt;Variables!$G$12,0,1)</f>
        <v>0</v>
      </c>
      <c r="AP5785" s="86">
        <f t="shared" si="581"/>
        <v>1</v>
      </c>
      <c r="AR5785">
        <v>0</v>
      </c>
      <c r="AS5785">
        <v>0</v>
      </c>
      <c r="AT5785">
        <v>1</v>
      </c>
      <c r="AU5785">
        <v>0</v>
      </c>
      <c r="BA5785">
        <v>-2.25</v>
      </c>
    </row>
    <row r="5786" spans="3:53" ht="12.75" x14ac:dyDescent="0.2">
      <c r="C5786" t="s">
        <v>985</v>
      </c>
      <c r="D5786" t="s">
        <v>958</v>
      </c>
      <c r="E5786">
        <v>17.57</v>
      </c>
      <c r="F5786">
        <v>7.55</v>
      </c>
      <c r="G5786">
        <v>-0.51</v>
      </c>
      <c r="H5786">
        <v>3890</v>
      </c>
      <c r="I5786">
        <v>-72.492999999999995</v>
      </c>
      <c r="J5786" t="s">
        <v>78</v>
      </c>
      <c r="K5786">
        <v>55.13</v>
      </c>
      <c r="L5786">
        <v>17.56241</v>
      </c>
      <c r="M5786">
        <v>-1.372249025047007E-2</v>
      </c>
      <c r="N5786">
        <v>17.59032222222222</v>
      </c>
      <c r="O5786">
        <v>-0.17238014084762349</v>
      </c>
      <c r="P5786">
        <v>2349000</v>
      </c>
      <c r="Q5786">
        <v>3035000</v>
      </c>
      <c r="R5786">
        <v>0.77</v>
      </c>
      <c r="S5786">
        <v>66.472999999999999</v>
      </c>
      <c r="T5786">
        <v>7.4600000000000009</v>
      </c>
      <c r="U5786">
        <v>31.968</v>
      </c>
      <c r="V5786">
        <f t="shared" si="580"/>
        <v>2.4207068894774686</v>
      </c>
      <c r="AC5786">
        <v>17.64</v>
      </c>
      <c r="AD5786">
        <v>15.97</v>
      </c>
      <c r="AH5786" s="85">
        <f>IF(AND(M5786&lt;Variables!$G$6,M5786&gt;Variables!$G$5),0,1)</f>
        <v>1</v>
      </c>
      <c r="AI5786" s="85">
        <f t="shared" si="582"/>
        <v>1</v>
      </c>
      <c r="AJ5786" s="85">
        <f>IF(I5786&gt;Variables!$G$7,0,1)</f>
        <v>1</v>
      </c>
      <c r="AK5786" s="85">
        <f>IF(F5786&gt;Variables!$G$8,0,1)</f>
        <v>1</v>
      </c>
      <c r="AL5786" s="85">
        <f>IF(G5786&gt;Variables!$G$9,0,1)</f>
        <v>1</v>
      </c>
      <c r="AM5786" s="85">
        <f>IF(AND(K5786&gt;Variables!$G$10,K5786&lt;Variables!$G$11),0,1)</f>
        <v>0</v>
      </c>
      <c r="AN5786" s="103">
        <f>IF(H5786&lt;Variables!$G$13,1,0)</f>
        <v>0</v>
      </c>
      <c r="AO5786" s="101">
        <f>IF(R5786&lt;Variables!$G$12,0,1)</f>
        <v>0</v>
      </c>
      <c r="AP5786" s="86">
        <f t="shared" si="581"/>
        <v>1</v>
      </c>
      <c r="AR5786">
        <v>0</v>
      </c>
      <c r="AS5786">
        <v>0</v>
      </c>
      <c r="AT5786">
        <v>1</v>
      </c>
      <c r="AU5786">
        <v>0</v>
      </c>
      <c r="BA5786">
        <v>-2.25</v>
      </c>
    </row>
    <row r="5787" spans="3:53" ht="12.75" x14ac:dyDescent="0.2">
      <c r="C5787" t="s">
        <v>985</v>
      </c>
      <c r="D5787" t="s">
        <v>983</v>
      </c>
      <c r="E5787">
        <v>6.73</v>
      </c>
      <c r="F5787">
        <v>7.01</v>
      </c>
      <c r="G5787">
        <v>-0.59</v>
      </c>
      <c r="H5787">
        <v>-99999</v>
      </c>
      <c r="I5787">
        <v>-25.716999999999999</v>
      </c>
      <c r="J5787" t="s">
        <v>78</v>
      </c>
      <c r="K5787">
        <v>63.09</v>
      </c>
      <c r="L5787">
        <v>6.7240842105263159</v>
      </c>
      <c r="M5787">
        <v>8.7979110440401409E-2</v>
      </c>
      <c r="N5787">
        <v>6.7239685714285722</v>
      </c>
      <c r="O5787">
        <v>8.9700427766080532E-2</v>
      </c>
      <c r="P5787">
        <v>213489</v>
      </c>
      <c r="Q5787">
        <v>1067000</v>
      </c>
      <c r="R5787">
        <v>0.2</v>
      </c>
      <c r="S5787">
        <v>66.472999999999999</v>
      </c>
      <c r="T5787">
        <v>7.4600000000000009</v>
      </c>
      <c r="U5787">
        <v>31.968</v>
      </c>
      <c r="V5787">
        <f t="shared" si="580"/>
        <v>2.4969989878757892</v>
      </c>
      <c r="AC5787">
        <v>6.87</v>
      </c>
      <c r="AD5787">
        <v>6.73</v>
      </c>
      <c r="AH5787" s="85">
        <f>IF(AND(M5787&lt;Variables!$G$6,M5787&gt;Variables!$G$5),0,1)</f>
        <v>1</v>
      </c>
      <c r="AI5787" s="85">
        <f t="shared" si="582"/>
        <v>0</v>
      </c>
      <c r="AJ5787" s="85">
        <f>IF(I5787&gt;Variables!$G$7,0,1)</f>
        <v>1</v>
      </c>
      <c r="AK5787" s="85">
        <f>IF(F5787&gt;Variables!$G$8,0,1)</f>
        <v>1</v>
      </c>
      <c r="AL5787" s="85">
        <f>IF(G5787&gt;Variables!$G$9,0,1)</f>
        <v>1</v>
      </c>
      <c r="AM5787" s="85">
        <f>IF(AND(K5787&gt;Variables!$G$10,K5787&lt;Variables!$G$11),0,1)</f>
        <v>0</v>
      </c>
      <c r="AN5787" s="103">
        <f>IF(H5787&lt;Variables!$G$13,1,0)</f>
        <v>1</v>
      </c>
      <c r="AO5787" s="101">
        <f>IF(R5787&lt;Variables!$G$12,0,1)</f>
        <v>0</v>
      </c>
      <c r="AP5787" s="86">
        <f t="shared" si="581"/>
        <v>1</v>
      </c>
      <c r="AR5787">
        <v>1</v>
      </c>
      <c r="AS5787">
        <v>0</v>
      </c>
      <c r="AT5787">
        <v>0</v>
      </c>
      <c r="AU5787">
        <v>0</v>
      </c>
      <c r="BA5787">
        <v>1.41</v>
      </c>
    </row>
    <row r="5788" spans="3:53" ht="12.75" x14ac:dyDescent="0.2">
      <c r="C5788" t="s">
        <v>985</v>
      </c>
      <c r="D5788" t="s">
        <v>754</v>
      </c>
      <c r="E5788">
        <v>22.3</v>
      </c>
      <c r="F5788">
        <v>7</v>
      </c>
      <c r="G5788">
        <v>6.14</v>
      </c>
      <c r="H5788">
        <v>2870</v>
      </c>
      <c r="I5788">
        <v>6321.5330000000004</v>
      </c>
      <c r="J5788" t="s">
        <v>78</v>
      </c>
      <c r="K5788">
        <v>74.88</v>
      </c>
      <c r="L5788">
        <v>22.00905625</v>
      </c>
      <c r="M5788">
        <v>1.3219274224900051</v>
      </c>
      <c r="N5788">
        <v>21.673406666666661</v>
      </c>
      <c r="O5788">
        <v>2.891069885644832</v>
      </c>
      <c r="P5788">
        <v>45877</v>
      </c>
      <c r="Q5788">
        <v>812925</v>
      </c>
      <c r="R5788">
        <v>0.06</v>
      </c>
      <c r="S5788">
        <v>66.472999999999999</v>
      </c>
      <c r="T5788">
        <v>7.4600000000000009</v>
      </c>
      <c r="U5788">
        <v>31.968</v>
      </c>
      <c r="V5788">
        <f t="shared" si="580"/>
        <v>2.4954016542790196</v>
      </c>
      <c r="AC5788">
        <v>22.47</v>
      </c>
      <c r="AD5788">
        <v>20.61</v>
      </c>
      <c r="AH5788" s="85">
        <f>IF(AND(M5788&lt;Variables!$G$6,M5788&gt;Variables!$G$5),0,1)</f>
        <v>1</v>
      </c>
      <c r="AI5788" s="85">
        <f t="shared" si="582"/>
        <v>0</v>
      </c>
      <c r="AJ5788" s="85">
        <f>IF(I5788&gt;Variables!$G$7,0,1)</f>
        <v>0</v>
      </c>
      <c r="AK5788" s="85">
        <f>IF(F5788&gt;Variables!$G$8,0,1)</f>
        <v>1</v>
      </c>
      <c r="AL5788" s="85">
        <f>IF(G5788&gt;Variables!$G$9,0,1)</f>
        <v>1</v>
      </c>
      <c r="AM5788" s="85">
        <f>IF(AND(K5788&gt;Variables!$G$10,K5788&lt;Variables!$G$11),0,1)</f>
        <v>0</v>
      </c>
      <c r="AN5788" s="103">
        <f>IF(H5788&lt;Variables!$G$13,1,0)</f>
        <v>0</v>
      </c>
      <c r="AO5788" s="101">
        <f>IF(R5788&lt;Variables!$G$12,0,1)</f>
        <v>0</v>
      </c>
      <c r="AP5788" s="86">
        <f t="shared" si="581"/>
        <v>1</v>
      </c>
      <c r="AR5788">
        <v>0</v>
      </c>
      <c r="AS5788">
        <v>0</v>
      </c>
      <c r="AT5788">
        <v>1</v>
      </c>
      <c r="AU5788">
        <v>0</v>
      </c>
      <c r="BA5788">
        <v>-2.25</v>
      </c>
    </row>
    <row r="5789" spans="3:53" ht="12.75" x14ac:dyDescent="0.2">
      <c r="C5789" t="s">
        <v>985</v>
      </c>
      <c r="D5789" t="s">
        <v>981</v>
      </c>
      <c r="E5789">
        <v>17.940000000000001</v>
      </c>
      <c r="F5789">
        <v>16.66</v>
      </c>
      <c r="G5789">
        <v>13.32</v>
      </c>
      <c r="H5789">
        <v>4060</v>
      </c>
      <c r="I5789">
        <v>-75.614999999999995</v>
      </c>
      <c r="J5789" t="s">
        <v>76</v>
      </c>
      <c r="K5789">
        <v>79.45</v>
      </c>
      <c r="L5789">
        <v>17.035029999999999</v>
      </c>
      <c r="M5789">
        <v>3.6393830829766789</v>
      </c>
      <c r="N5789">
        <v>16.607611111111112</v>
      </c>
      <c r="O5789">
        <v>6.3066800028099594</v>
      </c>
      <c r="P5789">
        <v>6112000</v>
      </c>
      <c r="Q5789">
        <v>12705000</v>
      </c>
      <c r="R5789">
        <v>0.48</v>
      </c>
      <c r="S5789">
        <v>66.472999999999999</v>
      </c>
      <c r="T5789">
        <v>7.4600000000000009</v>
      </c>
      <c r="U5789">
        <v>31.968</v>
      </c>
      <c r="V5789">
        <f t="shared" si="580"/>
        <v>2.2679426856225069</v>
      </c>
      <c r="AC5789">
        <v>18.059999999999999</v>
      </c>
      <c r="AD5789">
        <v>15.24</v>
      </c>
      <c r="AH5789" s="85">
        <f>IF(AND(M5789&lt;Variables!$G$6,M5789&gt;Variables!$G$5),0,1)</f>
        <v>1</v>
      </c>
      <c r="AI5789" s="85">
        <f t="shared" si="582"/>
        <v>0</v>
      </c>
      <c r="AJ5789" s="85">
        <f>IF(I5789&gt;Variables!$G$7,0,1)</f>
        <v>1</v>
      </c>
      <c r="AK5789" s="85">
        <f>IF(F5789&gt;Variables!$G$8,0,1)</f>
        <v>0</v>
      </c>
      <c r="AL5789" s="85">
        <f>IF(G5789&gt;Variables!$G$9,0,1)</f>
        <v>0</v>
      </c>
      <c r="AM5789" s="85">
        <f>IF(AND(K5789&gt;Variables!$G$10,K5789&lt;Variables!$G$11),0,1)</f>
        <v>1</v>
      </c>
      <c r="AN5789" s="103">
        <f>IF(H5789&lt;Variables!$G$13,1,0)</f>
        <v>0</v>
      </c>
      <c r="AO5789" s="101">
        <f>IF(R5789&lt;Variables!$G$12,0,1)</f>
        <v>0</v>
      </c>
      <c r="AP5789" s="86">
        <f t="shared" si="581"/>
        <v>0</v>
      </c>
      <c r="AR5789">
        <v>0</v>
      </c>
      <c r="AS5789">
        <v>0</v>
      </c>
      <c r="AT5789">
        <v>1</v>
      </c>
      <c r="AU5789">
        <v>0</v>
      </c>
      <c r="BA5789">
        <v>-2.25</v>
      </c>
    </row>
    <row r="5790" spans="3:53" ht="12.75" x14ac:dyDescent="0.2">
      <c r="C5790" t="s">
        <v>985</v>
      </c>
      <c r="D5790" t="s">
        <v>131</v>
      </c>
      <c r="E5790">
        <v>39.270000000000003</v>
      </c>
      <c r="F5790">
        <v>6.73</v>
      </c>
      <c r="G5790">
        <v>2.76</v>
      </c>
      <c r="H5790">
        <v>4750</v>
      </c>
      <c r="I5790">
        <v>1.623</v>
      </c>
      <c r="J5790" t="s">
        <v>78</v>
      </c>
      <c r="K5790">
        <v>68.28</v>
      </c>
      <c r="L5790">
        <v>38.771120000000003</v>
      </c>
      <c r="M5790">
        <v>1.263517793656739</v>
      </c>
      <c r="N5790">
        <v>38.620955555555561</v>
      </c>
      <c r="O5790">
        <v>1.6572465264971219</v>
      </c>
      <c r="P5790">
        <v>1730000</v>
      </c>
      <c r="Q5790">
        <v>2964000</v>
      </c>
      <c r="R5790">
        <v>0.57999999999999996</v>
      </c>
      <c r="S5790">
        <v>66.472999999999999</v>
      </c>
      <c r="T5790">
        <v>7.4600000000000009</v>
      </c>
      <c r="U5790">
        <v>31.968</v>
      </c>
      <c r="V5790">
        <f t="shared" si="580"/>
        <v>2.4568248973508102</v>
      </c>
      <c r="AC5790">
        <v>39.869999999999997</v>
      </c>
      <c r="AD5790">
        <v>37.659999999999997</v>
      </c>
      <c r="AH5790" s="85">
        <f>IF(AND(M5790&lt;Variables!$G$6,M5790&gt;Variables!$G$5),0,1)</f>
        <v>1</v>
      </c>
      <c r="AI5790" s="85">
        <f t="shared" si="582"/>
        <v>0</v>
      </c>
      <c r="AJ5790" s="85">
        <f>IF(I5790&gt;Variables!$G$7,0,1)</f>
        <v>0</v>
      </c>
      <c r="AK5790" s="85">
        <f>IF(F5790&gt;Variables!$G$8,0,1)</f>
        <v>1</v>
      </c>
      <c r="AL5790" s="85">
        <f>IF(G5790&gt;Variables!$G$9,0,1)</f>
        <v>1</v>
      </c>
      <c r="AM5790" s="85">
        <f>IF(AND(K5790&gt;Variables!$G$10,K5790&lt;Variables!$G$11),0,1)</f>
        <v>0</v>
      </c>
      <c r="AN5790" s="103">
        <f>IF(H5790&lt;Variables!$G$13,1,0)</f>
        <v>0</v>
      </c>
      <c r="AO5790" s="101">
        <f>IF(R5790&lt;Variables!$G$12,0,1)</f>
        <v>0</v>
      </c>
      <c r="AP5790" s="86">
        <f t="shared" si="581"/>
        <v>1</v>
      </c>
      <c r="AR5790">
        <v>0</v>
      </c>
      <c r="AS5790">
        <v>0</v>
      </c>
      <c r="AT5790">
        <v>1</v>
      </c>
      <c r="AU5790">
        <v>0</v>
      </c>
      <c r="BA5790">
        <v>-2.25</v>
      </c>
    </row>
    <row r="5791" spans="3:53" ht="12.75" x14ac:dyDescent="0.2">
      <c r="C5791" t="s">
        <v>985</v>
      </c>
      <c r="D5791" t="s">
        <v>980</v>
      </c>
      <c r="E5791">
        <v>16.34</v>
      </c>
      <c r="F5791">
        <v>9.9600000000000009</v>
      </c>
      <c r="G5791">
        <v>3.42</v>
      </c>
      <c r="H5791">
        <v>2000</v>
      </c>
      <c r="I5791">
        <v>13.798999999999999</v>
      </c>
      <c r="J5791" t="s">
        <v>76</v>
      </c>
      <c r="K5791">
        <v>64.099999999999994</v>
      </c>
      <c r="L5791">
        <v>16.330919999999999</v>
      </c>
      <c r="M5791">
        <v>-5.6334854374444189E-3</v>
      </c>
      <c r="N5791">
        <v>16.303566666666669</v>
      </c>
      <c r="O5791">
        <v>0.16213221237886449</v>
      </c>
      <c r="P5791">
        <v>507532</v>
      </c>
      <c r="Q5791">
        <v>768443</v>
      </c>
      <c r="R5791">
        <v>0.66</v>
      </c>
      <c r="S5791">
        <v>66.472999999999999</v>
      </c>
      <c r="T5791">
        <v>7.4600000000000009</v>
      </c>
      <c r="U5791">
        <v>31.968</v>
      </c>
      <c r="V5791">
        <f t="shared" si="580"/>
        <v>2.5134518706551745</v>
      </c>
      <c r="AC5791">
        <v>17.758800000000001</v>
      </c>
      <c r="AD5791">
        <v>16.21</v>
      </c>
      <c r="AH5791" s="85">
        <f>IF(AND(M5791&lt;Variables!$G$6,M5791&gt;Variables!$G$5),0,1)</f>
        <v>1</v>
      </c>
      <c r="AI5791" s="85">
        <f t="shared" si="582"/>
        <v>0</v>
      </c>
      <c r="AJ5791" s="85">
        <f>IF(I5791&gt;Variables!$G$7,0,1)</f>
        <v>0</v>
      </c>
      <c r="AK5791" s="85">
        <f>IF(F5791&gt;Variables!$G$8,0,1)</f>
        <v>0</v>
      </c>
      <c r="AL5791" s="85">
        <f>IF(G5791&gt;Variables!$G$9,0,1)</f>
        <v>1</v>
      </c>
      <c r="AM5791" s="85">
        <f>IF(AND(K5791&gt;Variables!$G$10,K5791&lt;Variables!$G$11),0,1)</f>
        <v>0</v>
      </c>
      <c r="AN5791" s="103">
        <f>IF(H5791&lt;Variables!$G$13,1,0)</f>
        <v>1</v>
      </c>
      <c r="AO5791" s="101">
        <f>IF(R5791&lt;Variables!$G$12,0,1)</f>
        <v>0</v>
      </c>
      <c r="AP5791" s="86">
        <f t="shared" si="581"/>
        <v>0</v>
      </c>
      <c r="AR5791">
        <v>1</v>
      </c>
      <c r="AS5791">
        <v>0</v>
      </c>
      <c r="AT5791">
        <v>0</v>
      </c>
      <c r="AU5791">
        <v>0</v>
      </c>
      <c r="BA5791">
        <v>0.88</v>
      </c>
    </row>
    <row r="5792" spans="3:53" ht="12.75" x14ac:dyDescent="0.2">
      <c r="C5792" t="s">
        <v>985</v>
      </c>
      <c r="D5792" t="s">
        <v>82</v>
      </c>
      <c r="E5792">
        <v>8.89</v>
      </c>
      <c r="F5792">
        <v>8.16</v>
      </c>
      <c r="G5792">
        <v>1.6</v>
      </c>
      <c r="H5792">
        <v>2630</v>
      </c>
      <c r="I5792">
        <v>-80.043999999999997</v>
      </c>
      <c r="J5792" t="s">
        <v>76</v>
      </c>
      <c r="K5792">
        <v>66.599999999999994</v>
      </c>
      <c r="L5792">
        <v>8.756450000000001</v>
      </c>
      <c r="M5792">
        <v>1.2979004048444269</v>
      </c>
      <c r="N5792">
        <v>8.7127249999999989</v>
      </c>
      <c r="O5792">
        <v>1.806266122252244</v>
      </c>
      <c r="P5792">
        <v>1343000</v>
      </c>
      <c r="Q5792">
        <v>2768000</v>
      </c>
      <c r="R5792">
        <v>0.49</v>
      </c>
      <c r="S5792">
        <v>66.472999999999999</v>
      </c>
      <c r="T5792">
        <v>7.4600000000000009</v>
      </c>
      <c r="U5792">
        <v>31.968</v>
      </c>
      <c r="V5792">
        <f t="shared" si="580"/>
        <v>2.4430082057454792</v>
      </c>
      <c r="AC5792">
        <v>8.9</v>
      </c>
      <c r="AD5792">
        <v>7.94</v>
      </c>
      <c r="AH5792" s="85">
        <f>IF(AND(M5792&lt;Variables!$G$6,M5792&gt;Variables!$G$5),0,1)</f>
        <v>1</v>
      </c>
      <c r="AI5792" s="85">
        <f t="shared" si="582"/>
        <v>0</v>
      </c>
      <c r="AJ5792" s="85">
        <f>IF(I5792&gt;Variables!$G$7,0,1)</f>
        <v>1</v>
      </c>
      <c r="AK5792" s="85">
        <f>IF(F5792&gt;Variables!$G$8,0,1)</f>
        <v>1</v>
      </c>
      <c r="AL5792" s="85">
        <f>IF(G5792&gt;Variables!$G$9,0,1)</f>
        <v>1</v>
      </c>
      <c r="AM5792" s="85">
        <f>IF(AND(K5792&gt;Variables!$G$10,K5792&lt;Variables!$G$11),0,1)</f>
        <v>0</v>
      </c>
      <c r="AN5792" s="103">
        <f>IF(H5792&lt;Variables!$G$13,1,0)</f>
        <v>0</v>
      </c>
      <c r="AO5792" s="101">
        <f>IF(R5792&lt;Variables!$G$12,0,1)</f>
        <v>0</v>
      </c>
      <c r="AP5792" s="86">
        <f t="shared" si="581"/>
        <v>0</v>
      </c>
      <c r="AR5792">
        <v>0</v>
      </c>
      <c r="AS5792">
        <v>0</v>
      </c>
      <c r="AT5792">
        <v>1</v>
      </c>
      <c r="AU5792">
        <v>0</v>
      </c>
      <c r="BA5792">
        <v>-2.25</v>
      </c>
    </row>
    <row r="5793" spans="3:53" ht="12.75" x14ac:dyDescent="0.2">
      <c r="C5793" t="s">
        <v>985</v>
      </c>
      <c r="D5793" t="s">
        <v>104</v>
      </c>
      <c r="E5793">
        <v>11.1</v>
      </c>
      <c r="F5793">
        <v>7.44</v>
      </c>
      <c r="G5793">
        <v>7.25</v>
      </c>
      <c r="H5793">
        <v>6790</v>
      </c>
      <c r="I5793">
        <v>-41.59</v>
      </c>
      <c r="J5793" t="s">
        <v>76</v>
      </c>
      <c r="K5793">
        <v>65.86</v>
      </c>
      <c r="L5793">
        <v>10.978285</v>
      </c>
      <c r="M5793">
        <v>1.1086886521892989</v>
      </c>
      <c r="N5793">
        <v>10.87629166666667</v>
      </c>
      <c r="O5793">
        <v>2.0568438231474371</v>
      </c>
      <c r="P5793">
        <v>699365</v>
      </c>
      <c r="Q5793">
        <v>3333000</v>
      </c>
      <c r="R5793">
        <v>0.21</v>
      </c>
      <c r="S5793">
        <v>66.472999999999999</v>
      </c>
      <c r="T5793">
        <v>7.4600000000000009</v>
      </c>
      <c r="U5793">
        <v>31.968</v>
      </c>
      <c r="V5793">
        <f t="shared" si="580"/>
        <v>2.4517016747985685</v>
      </c>
      <c r="AC5793">
        <v>11.19</v>
      </c>
      <c r="AD5793">
        <v>10.35</v>
      </c>
      <c r="AH5793" s="85">
        <f>IF(AND(M5793&lt;Variables!$G$6,M5793&gt;Variables!$G$5),0,1)</f>
        <v>1</v>
      </c>
      <c r="AI5793" s="85">
        <f t="shared" si="582"/>
        <v>0</v>
      </c>
      <c r="AJ5793" s="85">
        <f>IF(I5793&gt;Variables!$G$7,0,1)</f>
        <v>1</v>
      </c>
      <c r="AK5793" s="85">
        <f>IF(F5793&gt;Variables!$G$8,0,1)</f>
        <v>1</v>
      </c>
      <c r="AL5793" s="85">
        <f>IF(G5793&gt;Variables!$G$9,0,1)</f>
        <v>1</v>
      </c>
      <c r="AM5793" s="85">
        <f>IF(AND(K5793&gt;Variables!$G$10,K5793&lt;Variables!$G$11),0,1)</f>
        <v>0</v>
      </c>
      <c r="AN5793" s="103">
        <f>IF(H5793&lt;Variables!$G$13,1,0)</f>
        <v>0</v>
      </c>
      <c r="AO5793" s="101">
        <f>IF(R5793&lt;Variables!$G$12,0,1)</f>
        <v>0</v>
      </c>
      <c r="AP5793" s="86">
        <f t="shared" si="581"/>
        <v>0</v>
      </c>
      <c r="AR5793">
        <v>0</v>
      </c>
      <c r="AS5793">
        <v>0</v>
      </c>
      <c r="AT5793">
        <v>1</v>
      </c>
      <c r="AU5793">
        <v>0</v>
      </c>
      <c r="BA5793">
        <v>-1.4</v>
      </c>
    </row>
    <row r="5794" spans="3:53" ht="12.75" x14ac:dyDescent="0.2">
      <c r="C5794" t="s">
        <v>985</v>
      </c>
      <c r="D5794" t="s">
        <v>986</v>
      </c>
      <c r="E5794">
        <v>25.1</v>
      </c>
      <c r="F5794">
        <v>6.98</v>
      </c>
      <c r="G5794">
        <v>5.24</v>
      </c>
      <c r="H5794">
        <v>1850</v>
      </c>
      <c r="I5794">
        <v>-87.313000000000002</v>
      </c>
      <c r="J5794" t="s">
        <v>78</v>
      </c>
      <c r="K5794">
        <v>66.7</v>
      </c>
      <c r="L5794">
        <v>24.907554999999999</v>
      </c>
      <c r="M5794">
        <v>0.77263705731054877</v>
      </c>
      <c r="N5794">
        <v>24.624613888888881</v>
      </c>
      <c r="O5794">
        <v>1.9305322441040209</v>
      </c>
      <c r="P5794">
        <v>321758</v>
      </c>
      <c r="Q5794">
        <v>780017</v>
      </c>
      <c r="R5794">
        <v>0.41</v>
      </c>
      <c r="S5794">
        <v>66.472999999999999</v>
      </c>
      <c r="T5794">
        <v>7.4600000000000009</v>
      </c>
      <c r="U5794">
        <v>31.968</v>
      </c>
      <c r="V5794">
        <f t="shared" si="580"/>
        <v>2.4826594602906606</v>
      </c>
      <c r="AC5794">
        <v>25.57</v>
      </c>
      <c r="AD5794">
        <v>24.19</v>
      </c>
      <c r="AH5794" s="85">
        <f>IF(AND(M5794&lt;Variables!$G$6,M5794&gt;Variables!$G$5),0,1)</f>
        <v>1</v>
      </c>
      <c r="AI5794" s="85">
        <f t="shared" si="582"/>
        <v>0</v>
      </c>
      <c r="AJ5794" s="85">
        <f>IF(I5794&gt;Variables!$G$7,0,1)</f>
        <v>1</v>
      </c>
      <c r="AK5794" s="85">
        <f>IF(F5794&gt;Variables!$G$8,0,1)</f>
        <v>1</v>
      </c>
      <c r="AL5794" s="85">
        <f>IF(G5794&gt;Variables!$G$9,0,1)</f>
        <v>1</v>
      </c>
      <c r="AM5794" s="85">
        <f>IF(AND(K5794&gt;Variables!$G$10,K5794&lt;Variables!$G$11),0,1)</f>
        <v>0</v>
      </c>
      <c r="AN5794" s="103">
        <f>IF(H5794&lt;Variables!$G$13,1,0)</f>
        <v>1</v>
      </c>
      <c r="AO5794" s="101">
        <f>IF(R5794&lt;Variables!$G$12,0,1)</f>
        <v>0</v>
      </c>
      <c r="AP5794" s="86">
        <f t="shared" si="581"/>
        <v>1</v>
      </c>
      <c r="AR5794">
        <v>0</v>
      </c>
      <c r="AS5794">
        <v>0</v>
      </c>
      <c r="AT5794">
        <v>1</v>
      </c>
      <c r="AU5794">
        <v>0</v>
      </c>
      <c r="BA5794">
        <v>-2.25</v>
      </c>
    </row>
    <row r="5795" spans="3:53" ht="12.75" x14ac:dyDescent="0.2">
      <c r="C5795" t="s">
        <v>985</v>
      </c>
      <c r="D5795" t="s">
        <v>447</v>
      </c>
      <c r="E5795">
        <v>22.13</v>
      </c>
      <c r="F5795">
        <v>8.2100000000000009</v>
      </c>
      <c r="G5795">
        <v>6.77</v>
      </c>
      <c r="H5795">
        <v>9490</v>
      </c>
      <c r="I5795">
        <v>-31.439</v>
      </c>
      <c r="J5795" t="s">
        <v>78</v>
      </c>
      <c r="K5795">
        <v>66.22</v>
      </c>
      <c r="L5795">
        <v>21.701635</v>
      </c>
      <c r="M5795">
        <v>1.692798722308231</v>
      </c>
      <c r="N5795">
        <v>21.458475</v>
      </c>
      <c r="O5795">
        <v>2.8451462650537631</v>
      </c>
      <c r="P5795">
        <v>17161000</v>
      </c>
      <c r="Q5795">
        <v>24882000</v>
      </c>
      <c r="R5795">
        <v>0.69</v>
      </c>
      <c r="S5795">
        <v>66.472999999999999</v>
      </c>
      <c r="T5795">
        <v>7.4600000000000009</v>
      </c>
      <c r="U5795">
        <v>31.968</v>
      </c>
      <c r="V5795">
        <f t="shared" si="580"/>
        <v>2.4117300532633617</v>
      </c>
      <c r="AC5795">
        <v>23.04</v>
      </c>
      <c r="AD5795">
        <v>21.1</v>
      </c>
      <c r="AH5795" s="85">
        <f>IF(AND(M5795&lt;Variables!$G$6,M5795&gt;Variables!$G$5),0,1)</f>
        <v>1</v>
      </c>
      <c r="AI5795" s="85">
        <f t="shared" si="582"/>
        <v>0</v>
      </c>
      <c r="AJ5795" s="85">
        <f>IF(I5795&gt;Variables!$G$7,0,1)</f>
        <v>1</v>
      </c>
      <c r="AK5795" s="85">
        <f>IF(F5795&gt;Variables!$G$8,0,1)</f>
        <v>1</v>
      </c>
      <c r="AL5795" s="85">
        <f>IF(G5795&gt;Variables!$G$9,0,1)</f>
        <v>1</v>
      </c>
      <c r="AM5795" s="85">
        <f>IF(AND(K5795&gt;Variables!$G$10,K5795&lt;Variables!$G$11),0,1)</f>
        <v>0</v>
      </c>
      <c r="AN5795" s="103">
        <f>IF(H5795&lt;Variables!$G$13,1,0)</f>
        <v>0</v>
      </c>
      <c r="AO5795" s="101">
        <f>IF(R5795&lt;Variables!$G$12,0,1)</f>
        <v>0</v>
      </c>
      <c r="AP5795" s="86">
        <f t="shared" si="581"/>
        <v>1</v>
      </c>
      <c r="AR5795">
        <v>0</v>
      </c>
      <c r="AS5795">
        <v>0</v>
      </c>
      <c r="AT5795">
        <v>1</v>
      </c>
      <c r="AU5795">
        <v>0</v>
      </c>
      <c r="BA5795">
        <v>-2.25</v>
      </c>
    </row>
    <row r="5796" spans="3:53" ht="12.75" x14ac:dyDescent="0.2">
      <c r="C5796" t="s">
        <v>985</v>
      </c>
      <c r="D5796" t="s">
        <v>979</v>
      </c>
      <c r="E5796">
        <v>9.89</v>
      </c>
      <c r="F5796">
        <v>8.93</v>
      </c>
      <c r="G5796">
        <v>7.44</v>
      </c>
      <c r="H5796">
        <v>15540</v>
      </c>
      <c r="I5796">
        <v>-6.5510000000000002</v>
      </c>
      <c r="J5796" t="s">
        <v>78</v>
      </c>
      <c r="K5796">
        <v>68.400000000000006</v>
      </c>
      <c r="L5796">
        <v>9.7215900000000008</v>
      </c>
      <c r="M5796">
        <v>1.0122829701725691</v>
      </c>
      <c r="N5796">
        <v>9.5970485714285694</v>
      </c>
      <c r="O5796">
        <v>2.3231249369225959</v>
      </c>
      <c r="P5796">
        <v>2880000</v>
      </c>
      <c r="Q5796">
        <v>9425000</v>
      </c>
      <c r="R5796">
        <v>0.31</v>
      </c>
      <c r="S5796">
        <v>66.472999999999999</v>
      </c>
      <c r="T5796">
        <v>7.4600000000000009</v>
      </c>
      <c r="U5796">
        <v>31.968</v>
      </c>
      <c r="V5796">
        <f t="shared" si="580"/>
        <v>2.4775127355669193</v>
      </c>
      <c r="AC5796">
        <v>9.93</v>
      </c>
      <c r="AD5796">
        <v>9.24</v>
      </c>
      <c r="AH5796" s="85">
        <f>IF(AND(M5796&lt;Variables!$G$6,M5796&gt;Variables!$G$5),0,1)</f>
        <v>1</v>
      </c>
      <c r="AI5796" s="85">
        <f t="shared" si="582"/>
        <v>0</v>
      </c>
      <c r="AJ5796" s="85">
        <f>IF(I5796&gt;Variables!$G$7,0,1)</f>
        <v>1</v>
      </c>
      <c r="AK5796" s="85">
        <f>IF(F5796&gt;Variables!$G$8,0,1)</f>
        <v>1</v>
      </c>
      <c r="AL5796" s="85">
        <f>IF(G5796&gt;Variables!$G$9,0,1)</f>
        <v>1</v>
      </c>
      <c r="AM5796" s="85">
        <f>IF(AND(K5796&gt;Variables!$G$10,K5796&lt;Variables!$G$11),0,1)</f>
        <v>0</v>
      </c>
      <c r="AN5796" s="103">
        <f>IF(H5796&lt;Variables!$G$13,1,0)</f>
        <v>0</v>
      </c>
      <c r="AO5796" s="101">
        <f>IF(R5796&lt;Variables!$G$12,0,1)</f>
        <v>0</v>
      </c>
      <c r="AP5796" s="86">
        <f t="shared" si="581"/>
        <v>1</v>
      </c>
      <c r="AR5796">
        <v>0</v>
      </c>
      <c r="AS5796">
        <v>0</v>
      </c>
      <c r="AT5796">
        <v>1</v>
      </c>
      <c r="AU5796">
        <v>0</v>
      </c>
      <c r="BA5796">
        <v>-2.25</v>
      </c>
    </row>
    <row r="5797" spans="3:53" ht="12.75" x14ac:dyDescent="0.2">
      <c r="C5797" t="s">
        <v>985</v>
      </c>
      <c r="D5797" t="s">
        <v>188</v>
      </c>
      <c r="E5797">
        <v>13.22</v>
      </c>
      <c r="F5797">
        <v>12.64</v>
      </c>
      <c r="G5797">
        <v>-9.7200000000000006</v>
      </c>
      <c r="H5797">
        <v>7190</v>
      </c>
      <c r="I5797">
        <v>-77.555000000000007</v>
      </c>
      <c r="J5797" t="s">
        <v>78</v>
      </c>
      <c r="K5797">
        <v>57.06</v>
      </c>
      <c r="L5797">
        <v>12.824574999999999</v>
      </c>
      <c r="M5797">
        <v>3.2681394900025871</v>
      </c>
      <c r="N5797">
        <v>13.25659444444444</v>
      </c>
      <c r="O5797">
        <v>-9.7268152076923464E-2</v>
      </c>
      <c r="P5797">
        <v>115410000</v>
      </c>
      <c r="Q5797">
        <v>12805000</v>
      </c>
      <c r="R5797">
        <v>9.01</v>
      </c>
      <c r="S5797">
        <v>66.472999999999999</v>
      </c>
      <c r="T5797">
        <v>7.4600000000000009</v>
      </c>
      <c r="U5797">
        <v>31.968</v>
      </c>
      <c r="V5797">
        <f t="shared" si="580"/>
        <v>2.288534962119213</v>
      </c>
      <c r="AC5797">
        <v>13.32</v>
      </c>
      <c r="AD5797">
        <v>10.25</v>
      </c>
      <c r="AH5797" s="85">
        <f>IF(AND(M5797&lt;Variables!$G$6,M5797&gt;Variables!$G$5),0,1)</f>
        <v>1</v>
      </c>
      <c r="AI5797" s="85">
        <f t="shared" si="582"/>
        <v>1</v>
      </c>
      <c r="AJ5797" s="85">
        <f>IF(I5797&gt;Variables!$G$7,0,1)</f>
        <v>1</v>
      </c>
      <c r="AK5797" s="85">
        <f>IF(F5797&gt;Variables!$G$8,0,1)</f>
        <v>0</v>
      </c>
      <c r="AL5797" s="85">
        <f>IF(G5797&gt;Variables!$G$9,0,1)</f>
        <v>1</v>
      </c>
      <c r="AM5797" s="85">
        <f>IF(AND(K5797&gt;Variables!$G$10,K5797&lt;Variables!$G$11),0,1)</f>
        <v>0</v>
      </c>
      <c r="AN5797" s="103">
        <f>IF(H5797&lt;Variables!$G$13,1,0)</f>
        <v>0</v>
      </c>
      <c r="AO5797" s="101">
        <f>IF(R5797&lt;Variables!$G$12,0,1)</f>
        <v>1</v>
      </c>
      <c r="AP5797" s="86">
        <f t="shared" si="581"/>
        <v>1</v>
      </c>
      <c r="AR5797">
        <v>0</v>
      </c>
      <c r="AS5797">
        <v>0</v>
      </c>
      <c r="AT5797">
        <v>1</v>
      </c>
      <c r="AU5797">
        <v>0</v>
      </c>
      <c r="BA5797">
        <v>-2.25</v>
      </c>
    </row>
    <row r="5798" spans="3:53" ht="12.75" x14ac:dyDescent="0.2">
      <c r="C5798" t="s">
        <v>985</v>
      </c>
      <c r="D5798" t="s">
        <v>973</v>
      </c>
      <c r="E5798">
        <v>10.74</v>
      </c>
      <c r="F5798">
        <v>69.97</v>
      </c>
      <c r="G5798">
        <v>27.87</v>
      </c>
      <c r="H5798">
        <v>799.45</v>
      </c>
      <c r="I5798">
        <v>-27.161000000000001</v>
      </c>
      <c r="J5798" t="s">
        <v>78</v>
      </c>
      <c r="K5798">
        <v>66.709999999999994</v>
      </c>
      <c r="L5798">
        <v>9.9822624999999992</v>
      </c>
      <c r="M5798">
        <v>4.7858639261390064</v>
      </c>
      <c r="N5798">
        <v>9.216425000000001</v>
      </c>
      <c r="O5798">
        <v>13.493030106576031</v>
      </c>
      <c r="P5798">
        <v>43750000</v>
      </c>
      <c r="Q5798">
        <v>4490000</v>
      </c>
      <c r="R5798">
        <v>9.74</v>
      </c>
      <c r="S5798">
        <v>66.472999999999999</v>
      </c>
      <c r="T5798">
        <v>7.4600000000000009</v>
      </c>
      <c r="U5798">
        <v>31.968</v>
      </c>
      <c r="V5798">
        <f t="shared" si="580"/>
        <v>2.1847246193580849</v>
      </c>
      <c r="AC5798">
        <v>11</v>
      </c>
      <c r="AD5798">
        <v>8.33</v>
      </c>
      <c r="AH5798" s="85">
        <f>IF(AND(M5798&lt;Variables!$G$6,M5798&gt;Variables!$G$5),0,1)</f>
        <v>1</v>
      </c>
      <c r="AI5798" s="85">
        <f t="shared" si="582"/>
        <v>0</v>
      </c>
      <c r="AJ5798" s="85">
        <f>IF(I5798&gt;Variables!$G$7,0,1)</f>
        <v>1</v>
      </c>
      <c r="AK5798" s="85">
        <f>IF(F5798&gt;Variables!$G$8,0,1)</f>
        <v>0</v>
      </c>
      <c r="AL5798" s="85">
        <f>IF(G5798&gt;Variables!$G$9,0,1)</f>
        <v>0</v>
      </c>
      <c r="AM5798" s="85">
        <f>IF(AND(K5798&gt;Variables!$G$10,K5798&lt;Variables!$G$11),0,1)</f>
        <v>0</v>
      </c>
      <c r="AN5798" s="103">
        <f>IF(H5798&lt;Variables!$G$13,1,0)</f>
        <v>1</v>
      </c>
      <c r="AO5798" s="101">
        <f>IF(R5798&lt;Variables!$G$12,0,1)</f>
        <v>1</v>
      </c>
      <c r="AP5798" s="86">
        <f t="shared" si="581"/>
        <v>1</v>
      </c>
      <c r="AR5798">
        <v>0</v>
      </c>
      <c r="AS5798">
        <v>0</v>
      </c>
      <c r="AT5798">
        <v>1</v>
      </c>
      <c r="AU5798">
        <v>0</v>
      </c>
      <c r="BA5798">
        <v>-2.25</v>
      </c>
    </row>
    <row r="5799" spans="3:53" ht="12.75" x14ac:dyDescent="0.2">
      <c r="C5799" t="s">
        <v>985</v>
      </c>
      <c r="D5799" t="s">
        <v>932</v>
      </c>
      <c r="E5799">
        <v>6.16</v>
      </c>
      <c r="F5799">
        <v>49.85</v>
      </c>
      <c r="G5799">
        <v>-3.04</v>
      </c>
      <c r="H5799">
        <v>18.11</v>
      </c>
      <c r="I5799">
        <v>-3.3740000000000001</v>
      </c>
      <c r="J5799" t="s">
        <v>78</v>
      </c>
      <c r="K5799">
        <v>53.81</v>
      </c>
      <c r="L5799">
        <v>5.99925</v>
      </c>
      <c r="M5799">
        <v>1.1776472059007319</v>
      </c>
      <c r="N5799">
        <v>6.3446468749999996</v>
      </c>
      <c r="O5799">
        <v>-4.3303729965270907</v>
      </c>
      <c r="P5799">
        <v>12590000</v>
      </c>
      <c r="Q5799">
        <v>1040000</v>
      </c>
      <c r="R5799">
        <v>12.11</v>
      </c>
      <c r="S5799">
        <v>66.472999999999999</v>
      </c>
      <c r="T5799">
        <v>7.4600000000000009</v>
      </c>
      <c r="U5799">
        <v>31.968</v>
      </c>
      <c r="V5799">
        <f t="shared" si="580"/>
        <v>2.3628947906988373</v>
      </c>
      <c r="AC5799">
        <v>6.28</v>
      </c>
      <c r="AD5799">
        <v>4.2</v>
      </c>
      <c r="AH5799" s="85">
        <f>IF(AND(M5799&lt;Variables!$G$6,M5799&gt;Variables!$G$5),0,1)</f>
        <v>1</v>
      </c>
      <c r="AI5799" s="85">
        <f t="shared" si="582"/>
        <v>1</v>
      </c>
      <c r="AJ5799" s="85">
        <f>IF(I5799&gt;Variables!$G$7,0,1)</f>
        <v>1</v>
      </c>
      <c r="AK5799" s="85">
        <f>IF(F5799&gt;Variables!$G$8,0,1)</f>
        <v>0</v>
      </c>
      <c r="AL5799" s="85">
        <f>IF(G5799&gt;Variables!$G$9,0,1)</f>
        <v>1</v>
      </c>
      <c r="AM5799" s="85">
        <f>IF(AND(K5799&gt;Variables!$G$10,K5799&lt;Variables!$G$11),0,1)</f>
        <v>0</v>
      </c>
      <c r="AN5799" s="103">
        <f>IF(H5799&lt;Variables!$G$13,1,0)</f>
        <v>1</v>
      </c>
      <c r="AO5799" s="101">
        <f>IF(R5799&lt;Variables!$G$12,0,1)</f>
        <v>1</v>
      </c>
      <c r="AP5799" s="86">
        <f t="shared" si="581"/>
        <v>1</v>
      </c>
      <c r="AR5799">
        <v>0</v>
      </c>
      <c r="AS5799">
        <v>0</v>
      </c>
      <c r="AT5799">
        <v>1</v>
      </c>
      <c r="AU5799">
        <v>0</v>
      </c>
      <c r="BA5799">
        <v>-2.25</v>
      </c>
    </row>
    <row r="5800" spans="3:53" ht="12.75" x14ac:dyDescent="0.2">
      <c r="C5800" t="s">
        <v>985</v>
      </c>
      <c r="D5800" t="s">
        <v>810</v>
      </c>
      <c r="E5800">
        <v>13.25</v>
      </c>
      <c r="F5800">
        <v>32.22</v>
      </c>
      <c r="G5800">
        <v>-4.96</v>
      </c>
      <c r="H5800">
        <v>1940</v>
      </c>
      <c r="I5800">
        <v>-68.381</v>
      </c>
      <c r="J5800" t="s">
        <v>78</v>
      </c>
      <c r="K5800">
        <v>56.29</v>
      </c>
      <c r="L5800">
        <v>12.98095</v>
      </c>
      <c r="M5800">
        <v>1.0719554423983031</v>
      </c>
      <c r="N5800">
        <v>13.18117777777778</v>
      </c>
      <c r="O5800">
        <v>-0.46337117067602801</v>
      </c>
      <c r="P5800">
        <v>41488000</v>
      </c>
      <c r="Q5800">
        <v>8404000</v>
      </c>
      <c r="R5800">
        <v>4.9400000000000004</v>
      </c>
      <c r="S5800">
        <v>66.472999999999999</v>
      </c>
      <c r="T5800">
        <v>7.4600000000000009</v>
      </c>
      <c r="U5800">
        <v>31.968</v>
      </c>
      <c r="V5800">
        <f t="shared" si="580"/>
        <v>2.3848209304696488</v>
      </c>
      <c r="AC5800">
        <v>13.45</v>
      </c>
      <c r="AD5800">
        <v>11.15</v>
      </c>
      <c r="AH5800" s="85">
        <f>IF(AND(M5800&lt;Variables!$G$6,M5800&gt;Variables!$G$5),0,1)</f>
        <v>1</v>
      </c>
      <c r="AI5800" s="85">
        <f t="shared" si="582"/>
        <v>1</v>
      </c>
      <c r="AJ5800" s="85">
        <f>IF(I5800&gt;Variables!$G$7,0,1)</f>
        <v>1</v>
      </c>
      <c r="AK5800" s="85">
        <f>IF(F5800&gt;Variables!$G$8,0,1)</f>
        <v>0</v>
      </c>
      <c r="AL5800" s="85">
        <f>IF(G5800&gt;Variables!$G$9,0,1)</f>
        <v>1</v>
      </c>
      <c r="AM5800" s="85">
        <f>IF(AND(K5800&gt;Variables!$G$10,K5800&lt;Variables!$G$11),0,1)</f>
        <v>0</v>
      </c>
      <c r="AN5800" s="103">
        <f>IF(H5800&lt;Variables!$G$13,1,0)</f>
        <v>1</v>
      </c>
      <c r="AO5800" s="101">
        <f>IF(R5800&lt;Variables!$G$12,0,1)</f>
        <v>1</v>
      </c>
      <c r="AP5800" s="86">
        <f t="shared" si="581"/>
        <v>1</v>
      </c>
      <c r="AR5800">
        <v>0</v>
      </c>
      <c r="AS5800">
        <v>0</v>
      </c>
      <c r="AT5800">
        <v>1</v>
      </c>
      <c r="AU5800">
        <v>0</v>
      </c>
      <c r="BA5800">
        <v>-2.25</v>
      </c>
    </row>
    <row r="5801" spans="3:53" ht="12.75" x14ac:dyDescent="0.2">
      <c r="C5801" t="s">
        <v>985</v>
      </c>
      <c r="D5801" t="s">
        <v>974</v>
      </c>
      <c r="E5801">
        <v>2.2799999999999998</v>
      </c>
      <c r="F5801">
        <v>31.06</v>
      </c>
      <c r="G5801">
        <v>12.2</v>
      </c>
      <c r="H5801">
        <v>17.89</v>
      </c>
      <c r="I5801">
        <v>-35.771999999999998</v>
      </c>
      <c r="J5801" t="s">
        <v>78</v>
      </c>
      <c r="K5801">
        <v>53.99</v>
      </c>
      <c r="L5801">
        <v>2.3275749999999999</v>
      </c>
      <c r="M5801">
        <v>-1.1847094078601359</v>
      </c>
      <c r="N5801">
        <v>2.2383916666666668</v>
      </c>
      <c r="O5801">
        <v>2.7523482262189609</v>
      </c>
      <c r="P5801">
        <v>4320000</v>
      </c>
      <c r="Q5801">
        <v>146880</v>
      </c>
      <c r="R5801">
        <v>29.41</v>
      </c>
      <c r="S5801">
        <v>66.472999999999999</v>
      </c>
      <c r="T5801">
        <v>7.4600000000000009</v>
      </c>
      <c r="U5801">
        <v>31.968</v>
      </c>
      <c r="V5801">
        <f t="shared" si="580"/>
        <v>2.4527903932762647</v>
      </c>
      <c r="AC5801">
        <v>2.4900000000000002</v>
      </c>
      <c r="AD5801">
        <v>1.88</v>
      </c>
      <c r="AH5801" s="85">
        <f>IF(AND(M5801&lt;Variables!$G$6,M5801&gt;Variables!$G$5),0,1)</f>
        <v>1</v>
      </c>
      <c r="AI5801" s="85">
        <f t="shared" si="582"/>
        <v>0</v>
      </c>
      <c r="AJ5801" s="85">
        <f>IF(I5801&gt;Variables!$G$7,0,1)</f>
        <v>1</v>
      </c>
      <c r="AK5801" s="85">
        <f>IF(F5801&gt;Variables!$G$8,0,1)</f>
        <v>0</v>
      </c>
      <c r="AL5801" s="85">
        <f>IF(G5801&gt;Variables!$G$9,0,1)</f>
        <v>0</v>
      </c>
      <c r="AM5801" s="85">
        <f>IF(AND(K5801&gt;Variables!$G$10,K5801&lt;Variables!$G$11),0,1)</f>
        <v>0</v>
      </c>
      <c r="AN5801" s="103">
        <f>IF(H5801&lt;Variables!$G$13,1,0)</f>
        <v>1</v>
      </c>
      <c r="AO5801" s="101">
        <f>IF(R5801&lt;Variables!$G$12,0,1)</f>
        <v>1</v>
      </c>
      <c r="AP5801" s="86">
        <f t="shared" si="581"/>
        <v>1</v>
      </c>
      <c r="AR5801">
        <v>1</v>
      </c>
      <c r="AS5801">
        <v>0</v>
      </c>
      <c r="AT5801">
        <v>0</v>
      </c>
      <c r="AU5801">
        <v>0</v>
      </c>
      <c r="BA5801">
        <v>2</v>
      </c>
    </row>
    <row r="5802" spans="3:53" ht="12.75" x14ac:dyDescent="0.2">
      <c r="C5802" t="s">
        <v>985</v>
      </c>
      <c r="D5802" t="s">
        <v>978</v>
      </c>
      <c r="E5802">
        <v>3.34</v>
      </c>
      <c r="F5802">
        <v>24.77</v>
      </c>
      <c r="G5802">
        <v>-10.71</v>
      </c>
      <c r="H5802">
        <v>215.62</v>
      </c>
      <c r="I5802">
        <v>-46.732999999999997</v>
      </c>
      <c r="J5802" t="s">
        <v>78</v>
      </c>
      <c r="K5802">
        <v>58.55</v>
      </c>
      <c r="L5802">
        <v>3.2723450000000001</v>
      </c>
      <c r="M5802">
        <v>2.0521980414656791</v>
      </c>
      <c r="N5802">
        <v>3.369533333333333</v>
      </c>
      <c r="O5802">
        <v>-0.89132026195516756</v>
      </c>
      <c r="P5802">
        <v>12530000</v>
      </c>
      <c r="Q5802">
        <v>888990</v>
      </c>
      <c r="R5802">
        <v>14.09</v>
      </c>
      <c r="S5802">
        <v>66.472999999999999</v>
      </c>
      <c r="T5802">
        <v>7.4600000000000009</v>
      </c>
      <c r="U5802">
        <v>31.968</v>
      </c>
      <c r="V5802">
        <f t="shared" si="580"/>
        <v>2.351547156002805</v>
      </c>
      <c r="AC5802">
        <v>3.58</v>
      </c>
      <c r="AD5802">
        <v>3.1</v>
      </c>
      <c r="AH5802" s="85">
        <f>IF(AND(M5802&lt;Variables!$G$6,M5802&gt;Variables!$G$5),0,1)</f>
        <v>1</v>
      </c>
      <c r="AI5802" s="85">
        <f t="shared" si="582"/>
        <v>1</v>
      </c>
      <c r="AJ5802" s="85">
        <f>IF(I5802&gt;Variables!$G$7,0,1)</f>
        <v>1</v>
      </c>
      <c r="AK5802" s="85">
        <f>IF(F5802&gt;Variables!$G$8,0,1)</f>
        <v>0</v>
      </c>
      <c r="AL5802" s="85">
        <f>IF(G5802&gt;Variables!$G$9,0,1)</f>
        <v>1</v>
      </c>
      <c r="AM5802" s="85">
        <f>IF(AND(K5802&gt;Variables!$G$10,K5802&lt;Variables!$G$11),0,1)</f>
        <v>0</v>
      </c>
      <c r="AN5802" s="103">
        <f>IF(H5802&lt;Variables!$G$13,1,0)</f>
        <v>1</v>
      </c>
      <c r="AO5802" s="101">
        <f>IF(R5802&lt;Variables!$G$12,0,1)</f>
        <v>1</v>
      </c>
      <c r="AP5802" s="86">
        <f t="shared" si="581"/>
        <v>1</v>
      </c>
      <c r="AR5802">
        <v>1</v>
      </c>
      <c r="AS5802">
        <v>0</v>
      </c>
      <c r="AT5802">
        <v>0</v>
      </c>
      <c r="AU5802">
        <v>0</v>
      </c>
      <c r="BA5802">
        <v>2</v>
      </c>
    </row>
    <row r="5803" spans="3:53" ht="12.75" x14ac:dyDescent="0.2">
      <c r="C5803" t="s">
        <v>985</v>
      </c>
      <c r="D5803" t="s">
        <v>972</v>
      </c>
      <c r="E5803">
        <v>9.86</v>
      </c>
      <c r="F5803">
        <v>382.9</v>
      </c>
      <c r="G5803">
        <v>-0.94</v>
      </c>
      <c r="H5803">
        <v>27.89</v>
      </c>
      <c r="I5803">
        <v>-1E-3</v>
      </c>
      <c r="J5803" t="s">
        <v>78</v>
      </c>
      <c r="K5803">
        <v>60.38</v>
      </c>
      <c r="L5803">
        <v>10.022970000000001</v>
      </c>
      <c r="M5803">
        <v>4.7593677323188919</v>
      </c>
      <c r="N5803">
        <v>10.015855555555561</v>
      </c>
      <c r="O5803">
        <v>4.8337802173664652</v>
      </c>
      <c r="P5803">
        <v>76590000</v>
      </c>
      <c r="Q5803">
        <v>980580</v>
      </c>
      <c r="R5803">
        <v>78.11</v>
      </c>
      <c r="S5803">
        <v>66.472999999999999</v>
      </c>
      <c r="T5803">
        <v>7.4600000000000009</v>
      </c>
      <c r="U5803">
        <v>31.968</v>
      </c>
      <c r="V5803">
        <f t="shared" si="580"/>
        <v>2.2081195783261833</v>
      </c>
      <c r="AC5803">
        <v>12.2</v>
      </c>
      <c r="AD5803">
        <v>8.91</v>
      </c>
      <c r="AH5803" s="85">
        <f>IF(AND(M5803&lt;Variables!$G$6,M5803&gt;Variables!$G$5),0,1)</f>
        <v>1</v>
      </c>
      <c r="AI5803" s="85">
        <f t="shared" si="582"/>
        <v>0</v>
      </c>
      <c r="AJ5803" s="85">
        <f>IF(I5803&gt;Variables!$G$7,0,1)</f>
        <v>1</v>
      </c>
      <c r="AK5803" s="85">
        <f>IF(F5803&gt;Variables!$G$8,0,1)</f>
        <v>0</v>
      </c>
      <c r="AL5803" s="85">
        <f>IF(G5803&gt;Variables!$G$9,0,1)</f>
        <v>1</v>
      </c>
      <c r="AM5803" s="85">
        <f>IF(AND(K5803&gt;Variables!$G$10,K5803&lt;Variables!$G$11),0,1)</f>
        <v>0</v>
      </c>
      <c r="AN5803" s="103">
        <f>IF(H5803&lt;Variables!$G$13,1,0)</f>
        <v>1</v>
      </c>
      <c r="AO5803" s="101">
        <f>IF(R5803&lt;Variables!$G$12,0,1)</f>
        <v>1</v>
      </c>
      <c r="AP5803" s="86">
        <f t="shared" si="581"/>
        <v>1</v>
      </c>
      <c r="AR5803">
        <v>1</v>
      </c>
      <c r="AS5803">
        <v>0</v>
      </c>
      <c r="AT5803">
        <v>0</v>
      </c>
      <c r="AU5803">
        <v>0</v>
      </c>
      <c r="BA5803">
        <v>2</v>
      </c>
    </row>
    <row r="5804" spans="3:53" ht="12.75" x14ac:dyDescent="0.2">
      <c r="C5804" t="s">
        <v>985</v>
      </c>
      <c r="D5804" t="s">
        <v>976</v>
      </c>
      <c r="E5804">
        <v>3.45</v>
      </c>
      <c r="F5804">
        <v>17.75</v>
      </c>
      <c r="G5804">
        <v>11.29</v>
      </c>
      <c r="H5804">
        <v>654.5</v>
      </c>
      <c r="I5804">
        <v>-49.524000000000001</v>
      </c>
      <c r="J5804" t="s">
        <v>78</v>
      </c>
      <c r="K5804">
        <v>47.71</v>
      </c>
      <c r="L5804">
        <v>3.5611299999999999</v>
      </c>
      <c r="M5804">
        <v>-3.1206386736794141</v>
      </c>
      <c r="N5804">
        <v>3.470569444444445</v>
      </c>
      <c r="O5804">
        <v>-0.59268211668754245</v>
      </c>
      <c r="P5804">
        <v>3550000</v>
      </c>
      <c r="Q5804">
        <v>1460000</v>
      </c>
      <c r="R5804">
        <v>2.4300000000000002</v>
      </c>
      <c r="S5804">
        <v>66.472999999999999</v>
      </c>
      <c r="T5804">
        <v>7.4600000000000009</v>
      </c>
      <c r="U5804">
        <v>31.968</v>
      </c>
      <c r="V5804">
        <f t="shared" si="580"/>
        <v>2.4037737992345125</v>
      </c>
      <c r="AC5804">
        <v>3.5</v>
      </c>
      <c r="AD5804">
        <v>3.22</v>
      </c>
      <c r="AH5804" s="85">
        <f>IF(AND(M5804&lt;Variables!$G$6,M5804&gt;Variables!$G$5),0,1)</f>
        <v>0</v>
      </c>
      <c r="AI5804" s="85">
        <f t="shared" si="582"/>
        <v>0</v>
      </c>
      <c r="AJ5804" s="85">
        <f>IF(I5804&gt;Variables!$G$7,0,1)</f>
        <v>1</v>
      </c>
      <c r="AK5804" s="85">
        <f>IF(F5804&gt;Variables!$G$8,0,1)</f>
        <v>0</v>
      </c>
      <c r="AL5804" s="85">
        <f>IF(G5804&gt;Variables!$G$9,0,1)</f>
        <v>1</v>
      </c>
      <c r="AM5804" s="85">
        <f>IF(AND(K5804&gt;Variables!$G$10,K5804&lt;Variables!$G$11),0,1)</f>
        <v>1</v>
      </c>
      <c r="AN5804" s="103">
        <f>IF(H5804&lt;Variables!$G$13,1,0)</f>
        <v>1</v>
      </c>
      <c r="AO5804" s="101">
        <f>IF(R5804&lt;Variables!$G$12,0,1)</f>
        <v>1</v>
      </c>
      <c r="AP5804" s="86">
        <f t="shared" si="581"/>
        <v>1</v>
      </c>
      <c r="AR5804">
        <v>0</v>
      </c>
      <c r="AS5804">
        <v>0</v>
      </c>
      <c r="AT5804">
        <v>1</v>
      </c>
      <c r="AU5804">
        <v>0</v>
      </c>
      <c r="BA5804">
        <v>-2.25</v>
      </c>
    </row>
    <row r="5805" spans="3:53" ht="12.75" x14ac:dyDescent="0.2">
      <c r="C5805" t="s">
        <v>985</v>
      </c>
      <c r="D5805" t="s">
        <v>975</v>
      </c>
      <c r="E5805">
        <v>2.17</v>
      </c>
      <c r="F5805">
        <v>17.38</v>
      </c>
      <c r="G5805">
        <v>13.54</v>
      </c>
      <c r="H5805">
        <v>22.19</v>
      </c>
      <c r="I5805">
        <v>-36.856000000000002</v>
      </c>
      <c r="J5805" t="s">
        <v>78</v>
      </c>
      <c r="K5805">
        <v>48.88</v>
      </c>
      <c r="L5805">
        <v>2.258785</v>
      </c>
      <c r="M5805">
        <v>-3.487937098927091</v>
      </c>
      <c r="N5805">
        <v>2.1518027777777782</v>
      </c>
      <c r="O5805">
        <v>1.310399935971011</v>
      </c>
      <c r="P5805">
        <v>325770</v>
      </c>
      <c r="Q5805">
        <v>58670</v>
      </c>
      <c r="R5805">
        <v>5.55</v>
      </c>
      <c r="S5805">
        <v>66.472999999999999</v>
      </c>
      <c r="T5805">
        <v>7.4600000000000009</v>
      </c>
      <c r="U5805">
        <v>31.968</v>
      </c>
      <c r="V5805">
        <f t="shared" si="580"/>
        <v>2.4348012227493987</v>
      </c>
      <c r="AC5805">
        <v>2.85</v>
      </c>
      <c r="AD5805">
        <v>2.15</v>
      </c>
      <c r="AH5805" s="85">
        <f>IF(AND(M5805&lt;Variables!$G$6,M5805&gt;Variables!$G$5),0,1)</f>
        <v>0</v>
      </c>
      <c r="AI5805" s="85">
        <f t="shared" si="582"/>
        <v>0</v>
      </c>
      <c r="AJ5805" s="85">
        <f>IF(I5805&gt;Variables!$G$7,0,1)</f>
        <v>1</v>
      </c>
      <c r="AK5805" s="85">
        <f>IF(F5805&gt;Variables!$G$8,0,1)</f>
        <v>0</v>
      </c>
      <c r="AL5805" s="85">
        <f>IF(G5805&gt;Variables!$G$9,0,1)</f>
        <v>0</v>
      </c>
      <c r="AM5805" s="85">
        <f>IF(AND(K5805&gt;Variables!$G$10,K5805&lt;Variables!$G$11),0,1)</f>
        <v>1</v>
      </c>
      <c r="AN5805" s="103">
        <f>IF(H5805&lt;Variables!$G$13,1,0)</f>
        <v>1</v>
      </c>
      <c r="AO5805" s="101">
        <f>IF(R5805&lt;Variables!$G$12,0,1)</f>
        <v>1</v>
      </c>
      <c r="AP5805" s="86">
        <f t="shared" si="581"/>
        <v>1</v>
      </c>
      <c r="AR5805">
        <v>1</v>
      </c>
      <c r="AS5805">
        <v>0</v>
      </c>
      <c r="AT5805">
        <v>0</v>
      </c>
      <c r="AU5805">
        <v>0</v>
      </c>
      <c r="BA5805">
        <v>2</v>
      </c>
    </row>
    <row r="5806" spans="3:53" ht="12.75" x14ac:dyDescent="0.2">
      <c r="C5806" t="s">
        <v>985</v>
      </c>
      <c r="D5806" t="s">
        <v>977</v>
      </c>
      <c r="E5806">
        <v>66.19</v>
      </c>
      <c r="F5806">
        <v>14.51</v>
      </c>
      <c r="G5806">
        <v>5.41</v>
      </c>
      <c r="H5806">
        <v>4440</v>
      </c>
      <c r="I5806">
        <v>-7.0000000000000001E-3</v>
      </c>
      <c r="J5806" t="s">
        <v>78</v>
      </c>
      <c r="K5806">
        <v>57.51</v>
      </c>
      <c r="L5806">
        <v>66.175825000000003</v>
      </c>
      <c r="M5806">
        <v>0.36897915515220009</v>
      </c>
      <c r="N5806">
        <v>66.792152777777773</v>
      </c>
      <c r="O5806">
        <v>-0.55718039066048608</v>
      </c>
      <c r="P5806">
        <v>2321000</v>
      </c>
      <c r="Q5806">
        <v>768864</v>
      </c>
      <c r="R5806">
        <v>3.02</v>
      </c>
      <c r="S5806">
        <v>66.472999999999999</v>
      </c>
      <c r="T5806">
        <v>7.4600000000000009</v>
      </c>
      <c r="U5806">
        <v>31.968</v>
      </c>
      <c r="V5806">
        <f t="shared" ref="V5806:V5869" si="583">1.849 + (0.01036 * K5806) + (0.1184 * M5806) - (0.002888 * K5806 * M5806)</f>
        <v>2.4272073973474457</v>
      </c>
      <c r="AC5806">
        <v>68.7</v>
      </c>
      <c r="AD5806">
        <v>63.82</v>
      </c>
      <c r="AH5806" s="85">
        <f>IF(AND(M5806&lt;Variables!$G$6,M5806&gt;Variables!$G$5),0,1)</f>
        <v>1</v>
      </c>
      <c r="AI5806" s="85">
        <f t="shared" si="582"/>
        <v>1</v>
      </c>
      <c r="AJ5806" s="85">
        <f>IF(I5806&gt;Variables!$G$7,0,1)</f>
        <v>1</v>
      </c>
      <c r="AK5806" s="85">
        <f>IF(F5806&gt;Variables!$G$8,0,1)</f>
        <v>0</v>
      </c>
      <c r="AL5806" s="85">
        <f>IF(G5806&gt;Variables!$G$9,0,1)</f>
        <v>1</v>
      </c>
      <c r="AM5806" s="85">
        <f>IF(AND(K5806&gt;Variables!$G$10,K5806&lt;Variables!$G$11),0,1)</f>
        <v>0</v>
      </c>
      <c r="AN5806" s="103">
        <f>IF(H5806&lt;Variables!$G$13,1,0)</f>
        <v>0</v>
      </c>
      <c r="AO5806" s="101">
        <f>IF(R5806&lt;Variables!$G$12,0,1)</f>
        <v>1</v>
      </c>
      <c r="AP5806" s="86">
        <f t="shared" si="581"/>
        <v>1</v>
      </c>
      <c r="AR5806">
        <v>1</v>
      </c>
      <c r="AS5806">
        <v>0</v>
      </c>
      <c r="AT5806">
        <v>0</v>
      </c>
      <c r="AU5806">
        <v>0</v>
      </c>
      <c r="BA5806">
        <v>2</v>
      </c>
    </row>
    <row r="5807" spans="3:53" ht="12.75" x14ac:dyDescent="0.2">
      <c r="C5807" t="s">
        <v>985</v>
      </c>
      <c r="D5807" t="s">
        <v>576</v>
      </c>
      <c r="E5807">
        <v>10.32</v>
      </c>
      <c r="F5807">
        <v>13.83</v>
      </c>
      <c r="G5807">
        <v>2.97</v>
      </c>
      <c r="H5807">
        <v>14830</v>
      </c>
      <c r="I5807">
        <v>0.71</v>
      </c>
      <c r="J5807" t="s">
        <v>78</v>
      </c>
      <c r="K5807">
        <v>64</v>
      </c>
      <c r="L5807">
        <v>10.062334999999999</v>
      </c>
      <c r="M5807">
        <v>3.2066612769302618</v>
      </c>
      <c r="N5807">
        <v>10.194797222222229</v>
      </c>
      <c r="O5807">
        <v>1.8656847569579631</v>
      </c>
      <c r="P5807">
        <v>10791000</v>
      </c>
      <c r="Q5807">
        <v>5991000</v>
      </c>
      <c r="R5807">
        <v>1.8</v>
      </c>
      <c r="S5807">
        <v>66.472999999999999</v>
      </c>
      <c r="T5807">
        <v>7.4600000000000009</v>
      </c>
      <c r="U5807">
        <v>31.968</v>
      </c>
      <c r="V5807">
        <f t="shared" si="583"/>
        <v>2.2990150780509686</v>
      </c>
      <c r="AC5807">
        <v>10.43</v>
      </c>
      <c r="AD5807">
        <v>9.75</v>
      </c>
      <c r="AH5807" s="85">
        <f>IF(AND(M5807&lt;Variables!$G$6,M5807&gt;Variables!$G$5),0,1)</f>
        <v>1</v>
      </c>
      <c r="AI5807" s="85">
        <f t="shared" si="582"/>
        <v>1</v>
      </c>
      <c r="AJ5807" s="85">
        <f>IF(I5807&gt;Variables!$G$7,0,1)</f>
        <v>0</v>
      </c>
      <c r="AK5807" s="85">
        <f>IF(F5807&gt;Variables!$G$8,0,1)</f>
        <v>0</v>
      </c>
      <c r="AL5807" s="85">
        <f>IF(G5807&gt;Variables!$G$9,0,1)</f>
        <v>1</v>
      </c>
      <c r="AM5807" s="85">
        <f>IF(AND(K5807&gt;Variables!$G$10,K5807&lt;Variables!$G$11),0,1)</f>
        <v>0</v>
      </c>
      <c r="AN5807" s="103">
        <f>IF(H5807&lt;Variables!$G$13,1,0)</f>
        <v>0</v>
      </c>
      <c r="AO5807" s="101">
        <f>IF(R5807&lt;Variables!$G$12,0,1)</f>
        <v>0</v>
      </c>
      <c r="AP5807" s="86">
        <f t="shared" ref="AP5807:AP5870" si="584">IF(J5807="Pass", 0,1)</f>
        <v>1</v>
      </c>
      <c r="AR5807">
        <v>0</v>
      </c>
      <c r="AS5807">
        <v>0</v>
      </c>
      <c r="AT5807">
        <v>1</v>
      </c>
      <c r="AU5807">
        <v>0</v>
      </c>
      <c r="BA5807">
        <v>-2.25</v>
      </c>
    </row>
    <row r="5808" spans="3:53" ht="12.75" x14ac:dyDescent="0.2">
      <c r="C5808" t="s">
        <v>985</v>
      </c>
      <c r="D5808" t="s">
        <v>614</v>
      </c>
      <c r="E5808">
        <v>14.18</v>
      </c>
      <c r="F5808">
        <v>22.17</v>
      </c>
      <c r="G5808">
        <v>6.99</v>
      </c>
      <c r="H5808">
        <v>2880</v>
      </c>
      <c r="I5808">
        <v>-34.948</v>
      </c>
      <c r="J5808" t="s">
        <v>78</v>
      </c>
      <c r="K5808">
        <v>67.349999999999994</v>
      </c>
      <c r="L5808">
        <v>13.339634999999999</v>
      </c>
      <c r="M5808">
        <v>4.4256458291399907</v>
      </c>
      <c r="N5808">
        <v>13.419975000000001</v>
      </c>
      <c r="O5808">
        <v>3.8004914316159359</v>
      </c>
      <c r="P5808">
        <v>10118000</v>
      </c>
      <c r="Q5808">
        <v>3768000</v>
      </c>
      <c r="R5808">
        <v>2.69</v>
      </c>
      <c r="S5808">
        <v>66.472999999999999</v>
      </c>
      <c r="T5808">
        <v>7.4600000000000009</v>
      </c>
      <c r="U5808">
        <v>31.968</v>
      </c>
      <c r="V5808">
        <f t="shared" si="583"/>
        <v>2.2099242580108083</v>
      </c>
      <c r="AC5808">
        <v>14.7</v>
      </c>
      <c r="AD5808">
        <v>12.58</v>
      </c>
      <c r="AH5808" s="85">
        <f>IF(AND(M5808&lt;Variables!$G$6,M5808&gt;Variables!$G$5),0,1)</f>
        <v>1</v>
      </c>
      <c r="AI5808" s="85">
        <f t="shared" si="582"/>
        <v>1</v>
      </c>
      <c r="AJ5808" s="85">
        <f>IF(I5808&gt;Variables!$G$7,0,1)</f>
        <v>1</v>
      </c>
      <c r="AK5808" s="85">
        <f>IF(F5808&gt;Variables!$G$8,0,1)</f>
        <v>0</v>
      </c>
      <c r="AL5808" s="85">
        <f>IF(G5808&gt;Variables!$G$9,0,1)</f>
        <v>1</v>
      </c>
      <c r="AM5808" s="85">
        <f>IF(AND(K5808&gt;Variables!$G$10,K5808&lt;Variables!$G$11),0,1)</f>
        <v>0</v>
      </c>
      <c r="AN5808" s="103">
        <f>IF(H5808&lt;Variables!$G$13,1,0)</f>
        <v>0</v>
      </c>
      <c r="AO5808" s="101">
        <f>IF(R5808&lt;Variables!$G$12,0,1)</f>
        <v>1</v>
      </c>
      <c r="AP5808" s="86">
        <f t="shared" si="584"/>
        <v>1</v>
      </c>
      <c r="AR5808">
        <v>0</v>
      </c>
      <c r="AS5808">
        <v>0</v>
      </c>
      <c r="AT5808">
        <v>1</v>
      </c>
      <c r="AU5808">
        <v>0</v>
      </c>
      <c r="BA5808">
        <v>-2.25</v>
      </c>
    </row>
    <row r="5809" spans="3:53" ht="12.75" x14ac:dyDescent="0.2">
      <c r="C5809" t="s">
        <v>987</v>
      </c>
      <c r="D5809" t="s">
        <v>979</v>
      </c>
      <c r="E5809">
        <v>9.9</v>
      </c>
      <c r="F5809">
        <v>9.43</v>
      </c>
      <c r="G5809">
        <v>8.32</v>
      </c>
      <c r="H5809">
        <v>15540</v>
      </c>
      <c r="I5809">
        <v>-6.5</v>
      </c>
      <c r="J5809" t="s">
        <v>78</v>
      </c>
      <c r="K5809">
        <v>68.989999999999995</v>
      </c>
      <c r="L5809">
        <v>9.7608500000000014</v>
      </c>
      <c r="M5809">
        <v>1.4255930579816201</v>
      </c>
      <c r="N5809">
        <v>9.6301050000000004</v>
      </c>
      <c r="O5809">
        <v>2.8026174169440519</v>
      </c>
      <c r="P5809">
        <v>3241000</v>
      </c>
      <c r="Q5809">
        <v>9425000</v>
      </c>
      <c r="R5809">
        <v>0.34</v>
      </c>
      <c r="S5809">
        <v>63.965999999999987</v>
      </c>
      <c r="T5809">
        <v>7.7009999999999987</v>
      </c>
      <c r="U5809">
        <v>30.880400000000002</v>
      </c>
      <c r="V5809">
        <f t="shared" si="583"/>
        <v>2.4484870093424247</v>
      </c>
      <c r="AC5809">
        <v>9.93</v>
      </c>
      <c r="AD5809">
        <v>9.24</v>
      </c>
      <c r="AH5809" s="85">
        <f>IF(AND(M5809&lt;Variables!$G$6,M5809&gt;Variables!$G$5),0,1)</f>
        <v>1</v>
      </c>
      <c r="AI5809" s="85">
        <f t="shared" si="582"/>
        <v>0</v>
      </c>
      <c r="AJ5809" s="85">
        <f>IF(I5809&gt;Variables!$G$7,0,1)</f>
        <v>1</v>
      </c>
      <c r="AK5809" s="85">
        <f>IF(F5809&gt;Variables!$G$8,0,1)</f>
        <v>0</v>
      </c>
      <c r="AL5809" s="85">
        <f>IF(G5809&gt;Variables!$G$9,0,1)</f>
        <v>1</v>
      </c>
      <c r="AM5809" s="85">
        <f>IF(AND(K5809&gt;Variables!$G$10,K5809&lt;Variables!$G$11),0,1)</f>
        <v>0</v>
      </c>
      <c r="AN5809" s="103">
        <f>IF(H5809&lt;Variables!$G$13,1,0)</f>
        <v>0</v>
      </c>
      <c r="AO5809" s="101">
        <f>IF(R5809&lt;Variables!$G$12,0,1)</f>
        <v>0</v>
      </c>
      <c r="AP5809" s="86">
        <f t="shared" si="584"/>
        <v>1</v>
      </c>
      <c r="AR5809">
        <v>0</v>
      </c>
      <c r="AS5809">
        <v>0</v>
      </c>
      <c r="AT5809">
        <v>1</v>
      </c>
      <c r="AU5809">
        <v>0</v>
      </c>
      <c r="BA5809">
        <v>-2.25</v>
      </c>
    </row>
    <row r="5810" spans="3:53" ht="12.75" x14ac:dyDescent="0.2">
      <c r="C5810" t="s">
        <v>987</v>
      </c>
      <c r="D5810" t="s">
        <v>981</v>
      </c>
      <c r="E5810">
        <v>17.04</v>
      </c>
      <c r="F5810">
        <v>14.54</v>
      </c>
      <c r="G5810">
        <v>10.56</v>
      </c>
      <c r="H5810">
        <v>4060</v>
      </c>
      <c r="I5810">
        <v>-75.724000000000004</v>
      </c>
      <c r="J5810" t="s">
        <v>76</v>
      </c>
      <c r="K5810">
        <v>52.74</v>
      </c>
      <c r="L5810">
        <v>17.248445</v>
      </c>
      <c r="M5810">
        <v>-0.13592529645423271</v>
      </c>
      <c r="N5810">
        <v>16.720543902439019</v>
      </c>
      <c r="O5810">
        <v>3.0169837805778208</v>
      </c>
      <c r="P5810">
        <v>7254000</v>
      </c>
      <c r="Q5810">
        <v>12705000</v>
      </c>
      <c r="R5810">
        <v>0.56999999999999995</v>
      </c>
      <c r="S5810">
        <v>63.965999999999987</v>
      </c>
      <c r="T5810">
        <v>7.7009999999999987</v>
      </c>
      <c r="U5810">
        <v>30.880400000000002</v>
      </c>
      <c r="V5810">
        <f t="shared" si="583"/>
        <v>2.3999960508896883</v>
      </c>
      <c r="AC5810">
        <v>17.469899999999999</v>
      </c>
      <c r="AD5810">
        <v>15.24</v>
      </c>
      <c r="AH5810" s="85">
        <f>IF(AND(M5810&lt;Variables!$G$6,M5810&gt;Variables!$G$5),0,1)</f>
        <v>1</v>
      </c>
      <c r="AI5810" s="85">
        <f t="shared" si="582"/>
        <v>0</v>
      </c>
      <c r="AJ5810" s="85">
        <f>IF(I5810&gt;Variables!$G$7,0,1)</f>
        <v>1</v>
      </c>
      <c r="AK5810" s="85">
        <f>IF(F5810&gt;Variables!$G$8,0,1)</f>
        <v>0</v>
      </c>
      <c r="AL5810" s="85">
        <f>IF(G5810&gt;Variables!$G$9,0,1)</f>
        <v>1</v>
      </c>
      <c r="AM5810" s="85">
        <f>IF(AND(K5810&gt;Variables!$G$10,K5810&lt;Variables!$G$11),0,1)</f>
        <v>0</v>
      </c>
      <c r="AN5810" s="103">
        <f>IF(H5810&lt;Variables!$G$13,1,0)</f>
        <v>0</v>
      </c>
      <c r="AO5810" s="101">
        <f>IF(R5810&lt;Variables!$G$12,0,1)</f>
        <v>0</v>
      </c>
      <c r="AP5810" s="86">
        <f t="shared" si="584"/>
        <v>0</v>
      </c>
      <c r="AR5810">
        <v>1</v>
      </c>
      <c r="AS5810">
        <v>0</v>
      </c>
      <c r="AT5810">
        <v>0</v>
      </c>
      <c r="AU5810">
        <v>0</v>
      </c>
      <c r="BA5810">
        <v>2</v>
      </c>
    </row>
    <row r="5811" spans="3:53" ht="12.75" x14ac:dyDescent="0.2">
      <c r="C5811" t="s">
        <v>987</v>
      </c>
      <c r="D5811" t="s">
        <v>748</v>
      </c>
      <c r="E5811">
        <v>16.52</v>
      </c>
      <c r="F5811">
        <v>6.99</v>
      </c>
      <c r="G5811">
        <v>-4.82</v>
      </c>
      <c r="H5811">
        <v>2170</v>
      </c>
      <c r="I5811">
        <v>-34.448999999999998</v>
      </c>
      <c r="J5811" t="s">
        <v>78</v>
      </c>
      <c r="K5811">
        <v>42.27</v>
      </c>
      <c r="L5811">
        <v>16.682980000000001</v>
      </c>
      <c r="M5811">
        <v>-0.95654373499217937</v>
      </c>
      <c r="N5811">
        <v>17.120890243902441</v>
      </c>
      <c r="O5811">
        <v>-3.4898316348662788</v>
      </c>
      <c r="P5811">
        <v>21135000</v>
      </c>
      <c r="Q5811">
        <v>16453000</v>
      </c>
      <c r="R5811">
        <v>1.28</v>
      </c>
      <c r="S5811">
        <v>63.965999999999987</v>
      </c>
      <c r="T5811">
        <v>7.7009999999999987</v>
      </c>
      <c r="U5811">
        <v>30.880400000000002</v>
      </c>
      <c r="V5811">
        <f t="shared" si="583"/>
        <v>2.2904332251993349</v>
      </c>
      <c r="AC5811">
        <v>18.100000000000001</v>
      </c>
      <c r="AD5811">
        <v>15.26</v>
      </c>
      <c r="AH5811" s="85">
        <f>IF(AND(M5811&lt;Variables!$G$6,M5811&gt;Variables!$G$5),0,1)</f>
        <v>1</v>
      </c>
      <c r="AI5811" s="85">
        <f t="shared" si="582"/>
        <v>1</v>
      </c>
      <c r="AJ5811" s="85">
        <f>IF(I5811&gt;Variables!$G$7,0,1)</f>
        <v>1</v>
      </c>
      <c r="AK5811" s="85">
        <f>IF(F5811&gt;Variables!$G$8,0,1)</f>
        <v>1</v>
      </c>
      <c r="AL5811" s="85">
        <f>IF(G5811&gt;Variables!$G$9,0,1)</f>
        <v>1</v>
      </c>
      <c r="AM5811" s="85">
        <f>IF(AND(K5811&gt;Variables!$G$10,K5811&lt;Variables!$G$11),0,1)</f>
        <v>1</v>
      </c>
      <c r="AN5811" s="103">
        <f>IF(H5811&lt;Variables!$G$13,1,0)</f>
        <v>1</v>
      </c>
      <c r="AO5811" s="101">
        <f>IF(R5811&lt;Variables!$G$12,0,1)</f>
        <v>0</v>
      </c>
      <c r="AP5811" s="86">
        <f t="shared" si="584"/>
        <v>1</v>
      </c>
      <c r="AR5811">
        <v>0</v>
      </c>
      <c r="AS5811">
        <v>0</v>
      </c>
      <c r="AT5811">
        <v>1</v>
      </c>
      <c r="AU5811">
        <v>0</v>
      </c>
      <c r="BA5811">
        <v>-2.25</v>
      </c>
    </row>
    <row r="5812" spans="3:53" ht="12.75" x14ac:dyDescent="0.2">
      <c r="C5812" t="s">
        <v>987</v>
      </c>
      <c r="D5812" t="s">
        <v>983</v>
      </c>
      <c r="E5812">
        <v>6.76</v>
      </c>
      <c r="F5812">
        <v>7.01</v>
      </c>
      <c r="G5812">
        <v>-0.15</v>
      </c>
      <c r="H5812">
        <v>-99999</v>
      </c>
      <c r="I5812">
        <v>-25.498000000000001</v>
      </c>
      <c r="J5812" t="s">
        <v>78</v>
      </c>
      <c r="K5812">
        <v>66.73</v>
      </c>
      <c r="L5812">
        <v>6.7317600000000004</v>
      </c>
      <c r="M5812">
        <v>0.4195039633023202</v>
      </c>
      <c r="N5812">
        <v>6.7275999999999998</v>
      </c>
      <c r="O5812">
        <v>0.48159819252036362</v>
      </c>
      <c r="P5812">
        <v>239046</v>
      </c>
      <c r="Q5812">
        <v>1067000</v>
      </c>
      <c r="R5812">
        <v>0.22</v>
      </c>
      <c r="S5812">
        <v>63.965999999999987</v>
      </c>
      <c r="T5812">
        <v>7.7009999999999987</v>
      </c>
      <c r="U5812">
        <v>30.880400000000002</v>
      </c>
      <c r="V5812">
        <f t="shared" si="583"/>
        <v>2.5091468427822741</v>
      </c>
      <c r="AC5812">
        <v>6.87</v>
      </c>
      <c r="AD5812">
        <v>6.7549999999999999</v>
      </c>
      <c r="AH5812" s="85">
        <f>IF(AND(M5812&lt;Variables!$G$6,M5812&gt;Variables!$G$5),0,1)</f>
        <v>1</v>
      </c>
      <c r="AI5812" s="85">
        <f t="shared" si="582"/>
        <v>0</v>
      </c>
      <c r="AJ5812" s="85">
        <f>IF(I5812&gt;Variables!$G$7,0,1)</f>
        <v>1</v>
      </c>
      <c r="AK5812" s="85">
        <f>IF(F5812&gt;Variables!$G$8,0,1)</f>
        <v>1</v>
      </c>
      <c r="AL5812" s="85">
        <f>IF(G5812&gt;Variables!$G$9,0,1)</f>
        <v>1</v>
      </c>
      <c r="AM5812" s="85">
        <f>IF(AND(K5812&gt;Variables!$G$10,K5812&lt;Variables!$G$11),0,1)</f>
        <v>0</v>
      </c>
      <c r="AN5812" s="103">
        <f>IF(H5812&lt;Variables!$G$13,1,0)</f>
        <v>1</v>
      </c>
      <c r="AO5812" s="101">
        <f>IF(R5812&lt;Variables!$G$12,0,1)</f>
        <v>0</v>
      </c>
      <c r="AP5812" s="86">
        <f t="shared" si="584"/>
        <v>1</v>
      </c>
      <c r="AR5812">
        <v>1</v>
      </c>
      <c r="AS5812">
        <v>0</v>
      </c>
      <c r="AT5812">
        <v>0</v>
      </c>
      <c r="AU5812">
        <v>0</v>
      </c>
      <c r="BA5812">
        <v>1.26</v>
      </c>
    </row>
    <row r="5813" spans="3:53" ht="12.75" x14ac:dyDescent="0.2">
      <c r="C5813" t="s">
        <v>987</v>
      </c>
      <c r="D5813" t="s">
        <v>193</v>
      </c>
      <c r="E5813">
        <v>24.68</v>
      </c>
      <c r="F5813">
        <v>7.1</v>
      </c>
      <c r="G5813">
        <v>2.71</v>
      </c>
      <c r="H5813">
        <v>9570</v>
      </c>
      <c r="I5813">
        <v>-14.093999999999999</v>
      </c>
      <c r="J5813" t="s">
        <v>78</v>
      </c>
      <c r="K5813">
        <v>70.14</v>
      </c>
      <c r="L5813">
        <v>24.137194999999998</v>
      </c>
      <c r="M5813">
        <v>2.1249569388655138</v>
      </c>
      <c r="N5813">
        <v>24.155624390243901</v>
      </c>
      <c r="O5813">
        <v>2.047041309169424</v>
      </c>
      <c r="P5813">
        <v>4633000</v>
      </c>
      <c r="Q5813">
        <v>22194000</v>
      </c>
      <c r="R5813">
        <v>0.21</v>
      </c>
      <c r="S5813">
        <v>63.965999999999987</v>
      </c>
      <c r="T5813">
        <v>7.7009999999999987</v>
      </c>
      <c r="U5813">
        <v>30.880400000000002</v>
      </c>
      <c r="V5813">
        <f t="shared" si="583"/>
        <v>2.3968048442111023</v>
      </c>
      <c r="AC5813">
        <v>24.88</v>
      </c>
      <c r="AD5813">
        <v>22.32</v>
      </c>
      <c r="AH5813" s="85">
        <f>IF(AND(M5813&lt;Variables!$G$6,M5813&gt;Variables!$G$5),0,1)</f>
        <v>1</v>
      </c>
      <c r="AI5813" s="85">
        <f t="shared" si="582"/>
        <v>1</v>
      </c>
      <c r="AJ5813" s="85">
        <f>IF(I5813&gt;Variables!$G$7,0,1)</f>
        <v>1</v>
      </c>
      <c r="AK5813" s="85">
        <f>IF(F5813&gt;Variables!$G$8,0,1)</f>
        <v>1</v>
      </c>
      <c r="AL5813" s="85">
        <f>IF(G5813&gt;Variables!$G$9,0,1)</f>
        <v>1</v>
      </c>
      <c r="AM5813" s="85">
        <f>IF(AND(K5813&gt;Variables!$G$10,K5813&lt;Variables!$G$11),0,1)</f>
        <v>0</v>
      </c>
      <c r="AN5813" s="103">
        <f>IF(H5813&lt;Variables!$G$13,1,0)</f>
        <v>0</v>
      </c>
      <c r="AO5813" s="101">
        <f>IF(R5813&lt;Variables!$G$12,0,1)</f>
        <v>0</v>
      </c>
      <c r="AP5813" s="86">
        <f t="shared" si="584"/>
        <v>1</v>
      </c>
      <c r="AR5813">
        <v>0</v>
      </c>
      <c r="AS5813">
        <v>0</v>
      </c>
      <c r="AT5813">
        <v>1</v>
      </c>
      <c r="AU5813">
        <v>0</v>
      </c>
      <c r="BA5813">
        <v>-2.25</v>
      </c>
    </row>
    <row r="5814" spans="3:53" ht="12.75" x14ac:dyDescent="0.2">
      <c r="C5814" t="s">
        <v>987</v>
      </c>
      <c r="D5814" t="s">
        <v>754</v>
      </c>
      <c r="E5814">
        <v>22.14</v>
      </c>
      <c r="F5814">
        <v>7.13</v>
      </c>
      <c r="G5814">
        <v>5.38</v>
      </c>
      <c r="H5814">
        <v>2870</v>
      </c>
      <c r="I5814">
        <v>6269.4759999999997</v>
      </c>
      <c r="J5814" t="s">
        <v>78</v>
      </c>
      <c r="K5814">
        <v>58.6</v>
      </c>
      <c r="L5814">
        <v>22.137647058823529</v>
      </c>
      <c r="M5814">
        <v>1.0628686825749059E-2</v>
      </c>
      <c r="N5814">
        <v>21.763062857142859</v>
      </c>
      <c r="O5814">
        <v>1.732004108665369</v>
      </c>
      <c r="P5814">
        <v>72790</v>
      </c>
      <c r="Q5814">
        <v>812925</v>
      </c>
      <c r="R5814">
        <v>0.09</v>
      </c>
      <c r="S5814">
        <v>63.965999999999987</v>
      </c>
      <c r="T5814">
        <v>7.7009999999999987</v>
      </c>
      <c r="U5814">
        <v>30.880400000000002</v>
      </c>
      <c r="V5814">
        <f t="shared" si="583"/>
        <v>2.4555556715735771</v>
      </c>
      <c r="AC5814">
        <v>22.44</v>
      </c>
      <c r="AD5814">
        <v>20.61</v>
      </c>
      <c r="AH5814" s="85">
        <f>IF(AND(M5814&lt;Variables!$G$6,M5814&gt;Variables!$G$5),0,1)</f>
        <v>1</v>
      </c>
      <c r="AI5814" s="85">
        <f t="shared" si="582"/>
        <v>0</v>
      </c>
      <c r="AJ5814" s="85">
        <f>IF(I5814&gt;Variables!$G$7,0,1)</f>
        <v>0</v>
      </c>
      <c r="AK5814" s="85">
        <f>IF(F5814&gt;Variables!$G$8,0,1)</f>
        <v>1</v>
      </c>
      <c r="AL5814" s="85">
        <f>IF(G5814&gt;Variables!$G$9,0,1)</f>
        <v>1</v>
      </c>
      <c r="AM5814" s="85">
        <f>IF(AND(K5814&gt;Variables!$G$10,K5814&lt;Variables!$G$11),0,1)</f>
        <v>0</v>
      </c>
      <c r="AN5814" s="103">
        <f>IF(H5814&lt;Variables!$G$13,1,0)</f>
        <v>0</v>
      </c>
      <c r="AO5814" s="101">
        <f>IF(R5814&lt;Variables!$G$12,0,1)</f>
        <v>0</v>
      </c>
      <c r="AP5814" s="86">
        <f t="shared" si="584"/>
        <v>1</v>
      </c>
      <c r="AR5814">
        <v>0</v>
      </c>
      <c r="AS5814">
        <v>0</v>
      </c>
      <c r="AT5814">
        <v>1</v>
      </c>
      <c r="AU5814">
        <v>0</v>
      </c>
      <c r="BA5814">
        <v>-2.25</v>
      </c>
    </row>
    <row r="5815" spans="3:53" ht="12.75" x14ac:dyDescent="0.2">
      <c r="C5815" t="s">
        <v>987</v>
      </c>
      <c r="D5815" t="s">
        <v>186</v>
      </c>
      <c r="E5815">
        <v>26.84</v>
      </c>
      <c r="F5815">
        <v>7.27</v>
      </c>
      <c r="G5815">
        <v>3.63</v>
      </c>
      <c r="H5815">
        <v>3350</v>
      </c>
      <c r="I5815">
        <v>5.2489999999999997</v>
      </c>
      <c r="J5815" t="s">
        <v>78</v>
      </c>
      <c r="K5815">
        <v>58.99</v>
      </c>
      <c r="L5815">
        <v>26.696504999999998</v>
      </c>
      <c r="M5815">
        <v>0.53750481570526898</v>
      </c>
      <c r="N5815">
        <v>26.52995609756098</v>
      </c>
      <c r="O5815">
        <v>1.168655919741711</v>
      </c>
      <c r="P5815">
        <v>6573000</v>
      </c>
      <c r="Q5815">
        <v>9109000</v>
      </c>
      <c r="R5815">
        <v>0.72</v>
      </c>
      <c r="S5815">
        <v>63.965999999999987</v>
      </c>
      <c r="T5815">
        <v>7.7009999999999987</v>
      </c>
      <c r="U5815">
        <v>30.880400000000002</v>
      </c>
      <c r="V5815">
        <f t="shared" si="583"/>
        <v>2.4322059727609293</v>
      </c>
      <c r="AC5815">
        <v>28.9</v>
      </c>
      <c r="AD5815">
        <v>26.33</v>
      </c>
      <c r="AH5815" s="85">
        <f>IF(AND(M5815&lt;Variables!$G$6,M5815&gt;Variables!$G$5),0,1)</f>
        <v>1</v>
      </c>
      <c r="AI5815" s="85">
        <f t="shared" si="582"/>
        <v>0</v>
      </c>
      <c r="AJ5815" s="85">
        <f>IF(I5815&gt;Variables!$G$7,0,1)</f>
        <v>0</v>
      </c>
      <c r="AK5815" s="85">
        <f>IF(F5815&gt;Variables!$G$8,0,1)</f>
        <v>1</v>
      </c>
      <c r="AL5815" s="85">
        <f>IF(G5815&gt;Variables!$G$9,0,1)</f>
        <v>1</v>
      </c>
      <c r="AM5815" s="85">
        <f>IF(AND(K5815&gt;Variables!$G$10,K5815&lt;Variables!$G$11),0,1)</f>
        <v>0</v>
      </c>
      <c r="AN5815" s="103">
        <f>IF(H5815&lt;Variables!$G$13,1,0)</f>
        <v>0</v>
      </c>
      <c r="AO5815" s="101">
        <f>IF(R5815&lt;Variables!$G$12,0,1)</f>
        <v>0</v>
      </c>
      <c r="AP5815" s="86">
        <f t="shared" si="584"/>
        <v>1</v>
      </c>
      <c r="AR5815">
        <v>1</v>
      </c>
      <c r="AS5815">
        <v>0</v>
      </c>
      <c r="AT5815">
        <v>0</v>
      </c>
      <c r="AU5815">
        <v>0</v>
      </c>
      <c r="BA5815">
        <v>2</v>
      </c>
    </row>
    <row r="5816" spans="3:53" ht="12.75" x14ac:dyDescent="0.2">
      <c r="C5816" t="s">
        <v>987</v>
      </c>
      <c r="D5816" t="s">
        <v>971</v>
      </c>
      <c r="E5816">
        <v>30.02</v>
      </c>
      <c r="F5816">
        <v>7.38</v>
      </c>
      <c r="G5816">
        <v>2.69</v>
      </c>
      <c r="H5816">
        <v>20060</v>
      </c>
      <c r="I5816">
        <v>-66.677999999999997</v>
      </c>
      <c r="J5816" t="s">
        <v>78</v>
      </c>
      <c r="K5816">
        <v>41.32</v>
      </c>
      <c r="L5816">
        <v>30.536825</v>
      </c>
      <c r="M5816">
        <v>-1.8070804675993799</v>
      </c>
      <c r="N5816">
        <v>30.417485365853651</v>
      </c>
      <c r="O5816">
        <v>-1.4218314257468441</v>
      </c>
      <c r="P5816">
        <v>7634000</v>
      </c>
      <c r="Q5816">
        <v>8802000</v>
      </c>
      <c r="R5816">
        <v>0.87</v>
      </c>
      <c r="S5816">
        <v>63.965999999999987</v>
      </c>
      <c r="T5816">
        <v>7.7009999999999987</v>
      </c>
      <c r="U5816">
        <v>30.880400000000002</v>
      </c>
      <c r="V5816">
        <f t="shared" si="583"/>
        <v>2.2787596881286776</v>
      </c>
      <c r="AC5816">
        <v>30.36</v>
      </c>
      <c r="AD5816">
        <v>28.83</v>
      </c>
      <c r="AH5816" s="85">
        <f>IF(AND(M5816&lt;Variables!$G$6,M5816&gt;Variables!$G$5),0,1)</f>
        <v>1</v>
      </c>
      <c r="AI5816" s="85">
        <f t="shared" si="582"/>
        <v>0</v>
      </c>
      <c r="AJ5816" s="85">
        <f>IF(I5816&gt;Variables!$G$7,0,1)</f>
        <v>1</v>
      </c>
      <c r="AK5816" s="85">
        <f>IF(F5816&gt;Variables!$G$8,0,1)</f>
        <v>1</v>
      </c>
      <c r="AL5816" s="85">
        <f>IF(G5816&gt;Variables!$G$9,0,1)</f>
        <v>1</v>
      </c>
      <c r="AM5816" s="85">
        <f>IF(AND(K5816&gt;Variables!$G$10,K5816&lt;Variables!$G$11),0,1)</f>
        <v>1</v>
      </c>
      <c r="AN5816" s="103">
        <f>IF(H5816&lt;Variables!$G$13,1,0)</f>
        <v>0</v>
      </c>
      <c r="AO5816" s="101">
        <f>IF(R5816&lt;Variables!$G$12,0,1)</f>
        <v>0</v>
      </c>
      <c r="AP5816" s="86">
        <f t="shared" si="584"/>
        <v>1</v>
      </c>
      <c r="AR5816">
        <v>0</v>
      </c>
      <c r="AS5816">
        <v>0</v>
      </c>
      <c r="AT5816">
        <v>1</v>
      </c>
      <c r="AU5816">
        <v>0</v>
      </c>
      <c r="BA5816">
        <v>-1.08</v>
      </c>
    </row>
    <row r="5817" spans="3:53" ht="12.75" x14ac:dyDescent="0.2">
      <c r="C5817" t="s">
        <v>987</v>
      </c>
      <c r="D5817" t="s">
        <v>958</v>
      </c>
      <c r="E5817">
        <v>17.559999999999999</v>
      </c>
      <c r="F5817">
        <v>7.82</v>
      </c>
      <c r="G5817">
        <v>-0.34</v>
      </c>
      <c r="H5817">
        <v>3890</v>
      </c>
      <c r="I5817">
        <v>-72.447000000000003</v>
      </c>
      <c r="J5817" t="s">
        <v>78</v>
      </c>
      <c r="K5817">
        <v>55.59</v>
      </c>
      <c r="L5817">
        <v>17.570509999999999</v>
      </c>
      <c r="M5817">
        <v>0.1109244979229668</v>
      </c>
      <c r="N5817">
        <v>17.59138048780488</v>
      </c>
      <c r="O5817">
        <v>-7.8475239952726771E-3</v>
      </c>
      <c r="P5817">
        <v>2450000</v>
      </c>
      <c r="Q5817">
        <v>3035000</v>
      </c>
      <c r="R5817">
        <v>0.81</v>
      </c>
      <c r="S5817">
        <v>63.965999999999987</v>
      </c>
      <c r="T5817">
        <v>7.7009999999999987</v>
      </c>
      <c r="U5817">
        <v>30.880400000000002</v>
      </c>
      <c r="V5817">
        <f t="shared" si="583"/>
        <v>2.4202376068334943</v>
      </c>
      <c r="AC5817">
        <v>17.59</v>
      </c>
      <c r="AD5817">
        <v>15.97</v>
      </c>
      <c r="AH5817" s="85">
        <f>IF(AND(M5817&lt;Variables!$G$6,M5817&gt;Variables!$G$5),0,1)</f>
        <v>1</v>
      </c>
      <c r="AI5817" s="85">
        <f t="shared" si="582"/>
        <v>1</v>
      </c>
      <c r="AJ5817" s="85">
        <f>IF(I5817&gt;Variables!$G$7,0,1)</f>
        <v>1</v>
      </c>
      <c r="AK5817" s="85">
        <f>IF(F5817&gt;Variables!$G$8,0,1)</f>
        <v>1</v>
      </c>
      <c r="AL5817" s="85">
        <f>IF(G5817&gt;Variables!$G$9,0,1)</f>
        <v>1</v>
      </c>
      <c r="AM5817" s="85">
        <f>IF(AND(K5817&gt;Variables!$G$10,K5817&lt;Variables!$G$11),0,1)</f>
        <v>0</v>
      </c>
      <c r="AN5817" s="103">
        <f>IF(H5817&lt;Variables!$G$13,1,0)</f>
        <v>0</v>
      </c>
      <c r="AO5817" s="101">
        <f>IF(R5817&lt;Variables!$G$12,0,1)</f>
        <v>0</v>
      </c>
      <c r="AP5817" s="86">
        <f t="shared" si="584"/>
        <v>1</v>
      </c>
      <c r="AR5817">
        <v>0</v>
      </c>
      <c r="AS5817">
        <v>0</v>
      </c>
      <c r="AT5817">
        <v>1</v>
      </c>
      <c r="AU5817">
        <v>0</v>
      </c>
      <c r="BA5817">
        <v>-2.25</v>
      </c>
    </row>
    <row r="5818" spans="3:53" ht="12.75" x14ac:dyDescent="0.2">
      <c r="C5818" t="s">
        <v>987</v>
      </c>
      <c r="D5818" t="s">
        <v>986</v>
      </c>
      <c r="E5818">
        <v>25.3</v>
      </c>
      <c r="F5818">
        <v>8.2899999999999991</v>
      </c>
      <c r="G5818">
        <v>5.91</v>
      </c>
      <c r="H5818">
        <v>1850</v>
      </c>
      <c r="I5818">
        <v>-87.274000000000001</v>
      </c>
      <c r="J5818" t="s">
        <v>78</v>
      </c>
      <c r="K5818">
        <v>64.37</v>
      </c>
      <c r="L5818">
        <v>25.053834999999999</v>
      </c>
      <c r="M5818">
        <v>0.82288799299587689</v>
      </c>
      <c r="N5818">
        <v>24.712465853658539</v>
      </c>
      <c r="O5818">
        <v>2.2156192327541708</v>
      </c>
      <c r="P5818">
        <v>356902</v>
      </c>
      <c r="Q5818">
        <v>780017</v>
      </c>
      <c r="R5818">
        <v>0.46</v>
      </c>
      <c r="S5818">
        <v>63.965999999999987</v>
      </c>
      <c r="T5818">
        <v>7.7009999999999987</v>
      </c>
      <c r="U5818">
        <v>30.880400000000002</v>
      </c>
      <c r="V5818">
        <f t="shared" si="583"/>
        <v>2.4603277996555022</v>
      </c>
      <c r="AC5818">
        <v>25.57</v>
      </c>
      <c r="AD5818">
        <v>24.19</v>
      </c>
      <c r="AH5818" s="85">
        <f>IF(AND(M5818&lt;Variables!$G$6,M5818&gt;Variables!$G$5),0,1)</f>
        <v>1</v>
      </c>
      <c r="AI5818" s="85">
        <f t="shared" si="582"/>
        <v>0</v>
      </c>
      <c r="AJ5818" s="85">
        <f>IF(I5818&gt;Variables!$G$7,0,1)</f>
        <v>1</v>
      </c>
      <c r="AK5818" s="85">
        <f>IF(F5818&gt;Variables!$G$8,0,1)</f>
        <v>1</v>
      </c>
      <c r="AL5818" s="85">
        <f>IF(G5818&gt;Variables!$G$9,0,1)</f>
        <v>1</v>
      </c>
      <c r="AM5818" s="85">
        <f>IF(AND(K5818&gt;Variables!$G$10,K5818&lt;Variables!$G$11),0,1)</f>
        <v>0</v>
      </c>
      <c r="AN5818" s="103">
        <f>IF(H5818&lt;Variables!$G$13,1,0)</f>
        <v>1</v>
      </c>
      <c r="AO5818" s="101">
        <f>IF(R5818&lt;Variables!$G$12,0,1)</f>
        <v>0</v>
      </c>
      <c r="AP5818" s="86">
        <f t="shared" si="584"/>
        <v>1</v>
      </c>
      <c r="AR5818">
        <v>0</v>
      </c>
      <c r="AS5818">
        <v>0</v>
      </c>
      <c r="AT5818">
        <v>1</v>
      </c>
      <c r="AU5818">
        <v>0</v>
      </c>
      <c r="BA5818">
        <v>-2.25</v>
      </c>
    </row>
    <row r="5819" spans="3:53" ht="12.75" x14ac:dyDescent="0.2">
      <c r="C5819" t="s">
        <v>987</v>
      </c>
      <c r="D5819" t="s">
        <v>447</v>
      </c>
      <c r="E5819">
        <v>22.03</v>
      </c>
      <c r="F5819">
        <v>9.5</v>
      </c>
      <c r="G5819">
        <v>6.75</v>
      </c>
      <c r="H5819">
        <v>9490</v>
      </c>
      <c r="I5819">
        <v>-31.457999999999998</v>
      </c>
      <c r="J5819" t="s">
        <v>78</v>
      </c>
      <c r="K5819">
        <v>61.6</v>
      </c>
      <c r="L5819">
        <v>21.752365000000001</v>
      </c>
      <c r="M5819">
        <v>1.4372460189960961</v>
      </c>
      <c r="N5819">
        <v>21.535117073170731</v>
      </c>
      <c r="O5819">
        <v>2.460552803260208</v>
      </c>
      <c r="P5819">
        <v>19782000</v>
      </c>
      <c r="Q5819">
        <v>24882000</v>
      </c>
      <c r="R5819">
        <v>0.8</v>
      </c>
      <c r="S5819">
        <v>63.965999999999987</v>
      </c>
      <c r="T5819">
        <v>7.7009999999999987</v>
      </c>
      <c r="U5819">
        <v>30.880400000000002</v>
      </c>
      <c r="V5819">
        <f t="shared" si="583"/>
        <v>2.4016587120729169</v>
      </c>
      <c r="AC5819">
        <v>23.04</v>
      </c>
      <c r="AD5819">
        <v>21.1</v>
      </c>
      <c r="AH5819" s="85">
        <f>IF(AND(M5819&lt;Variables!$G$6,M5819&gt;Variables!$G$5),0,1)</f>
        <v>1</v>
      </c>
      <c r="AI5819" s="85">
        <f t="shared" si="582"/>
        <v>0</v>
      </c>
      <c r="AJ5819" s="85">
        <f>IF(I5819&gt;Variables!$G$7,0,1)</f>
        <v>1</v>
      </c>
      <c r="AK5819" s="85">
        <f>IF(F5819&gt;Variables!$G$8,0,1)</f>
        <v>0</v>
      </c>
      <c r="AL5819" s="85">
        <f>IF(G5819&gt;Variables!$G$9,0,1)</f>
        <v>1</v>
      </c>
      <c r="AM5819" s="85">
        <f>IF(AND(K5819&gt;Variables!$G$10,K5819&lt;Variables!$G$11),0,1)</f>
        <v>0</v>
      </c>
      <c r="AN5819" s="103">
        <f>IF(H5819&lt;Variables!$G$13,1,0)</f>
        <v>0</v>
      </c>
      <c r="AO5819" s="101">
        <f>IF(R5819&lt;Variables!$G$12,0,1)</f>
        <v>0</v>
      </c>
      <c r="AP5819" s="86">
        <f t="shared" si="584"/>
        <v>1</v>
      </c>
      <c r="AR5819">
        <v>0</v>
      </c>
      <c r="AS5819">
        <v>0</v>
      </c>
      <c r="AT5819">
        <v>1</v>
      </c>
      <c r="AU5819">
        <v>0</v>
      </c>
      <c r="BA5819">
        <v>-2.25</v>
      </c>
    </row>
    <row r="5820" spans="3:53" ht="12.75" x14ac:dyDescent="0.2">
      <c r="C5820" t="s">
        <v>987</v>
      </c>
      <c r="D5820" t="s">
        <v>978</v>
      </c>
      <c r="E5820">
        <v>3.38</v>
      </c>
      <c r="F5820">
        <v>24.81</v>
      </c>
      <c r="G5820">
        <v>-10.7</v>
      </c>
      <c r="H5820">
        <v>215.62</v>
      </c>
      <c r="I5820">
        <v>-46.646999999999998</v>
      </c>
      <c r="J5820" t="s">
        <v>78</v>
      </c>
      <c r="K5820">
        <v>58.47</v>
      </c>
      <c r="L5820">
        <v>3.2796400000000001</v>
      </c>
      <c r="M5820">
        <v>1.840445902599072</v>
      </c>
      <c r="N5820">
        <v>3.364712195121951</v>
      </c>
      <c r="O5820">
        <v>-0.73445197356784442</v>
      </c>
      <c r="P5820">
        <v>12930000</v>
      </c>
      <c r="Q5820">
        <v>888990</v>
      </c>
      <c r="R5820">
        <v>14.54</v>
      </c>
      <c r="S5820">
        <v>63.965999999999987</v>
      </c>
      <c r="T5820">
        <v>7.7009999999999987</v>
      </c>
      <c r="U5820">
        <v>30.880400000000002</v>
      </c>
      <c r="V5820">
        <f t="shared" si="583"/>
        <v>2.3618777967484235</v>
      </c>
      <c r="AC5820">
        <v>3.58</v>
      </c>
      <c r="AD5820">
        <v>3.1</v>
      </c>
      <c r="AH5820" s="85">
        <f>IF(AND(M5820&lt;Variables!$G$6,M5820&gt;Variables!$G$5),0,1)</f>
        <v>1</v>
      </c>
      <c r="AI5820" s="85">
        <f t="shared" si="582"/>
        <v>1</v>
      </c>
      <c r="AJ5820" s="85">
        <f>IF(I5820&gt;Variables!$G$7,0,1)</f>
        <v>1</v>
      </c>
      <c r="AK5820" s="85">
        <f>IF(F5820&gt;Variables!$G$8,0,1)</f>
        <v>0</v>
      </c>
      <c r="AL5820" s="85">
        <f>IF(G5820&gt;Variables!$G$9,0,1)</f>
        <v>1</v>
      </c>
      <c r="AM5820" s="85">
        <f>IF(AND(K5820&gt;Variables!$G$10,K5820&lt;Variables!$G$11),0,1)</f>
        <v>0</v>
      </c>
      <c r="AN5820" s="103">
        <f>IF(H5820&lt;Variables!$G$13,1,0)</f>
        <v>1</v>
      </c>
      <c r="AO5820" s="101">
        <f>IF(R5820&lt;Variables!$G$12,0,1)</f>
        <v>1</v>
      </c>
      <c r="AP5820" s="86">
        <f t="shared" si="584"/>
        <v>1</v>
      </c>
      <c r="AR5820">
        <v>1</v>
      </c>
      <c r="AS5820">
        <v>0</v>
      </c>
      <c r="AT5820">
        <v>0</v>
      </c>
      <c r="AU5820">
        <v>0</v>
      </c>
      <c r="BA5820">
        <v>2</v>
      </c>
    </row>
    <row r="5821" spans="3:53" ht="12.75" x14ac:dyDescent="0.2">
      <c r="C5821" t="s">
        <v>987</v>
      </c>
      <c r="D5821" t="s">
        <v>576</v>
      </c>
      <c r="E5821">
        <v>10.119999999999999</v>
      </c>
      <c r="F5821">
        <v>11.38</v>
      </c>
      <c r="G5821">
        <v>0.89</v>
      </c>
      <c r="H5821">
        <v>14830</v>
      </c>
      <c r="I5821">
        <v>0.64400000000000002</v>
      </c>
      <c r="J5821" t="s">
        <v>78</v>
      </c>
      <c r="K5821">
        <v>51.15</v>
      </c>
      <c r="L5821">
        <v>10.178755000000001</v>
      </c>
      <c r="M5821">
        <v>-3.6890562745639843E-2</v>
      </c>
      <c r="N5821">
        <v>10.2059756097561</v>
      </c>
      <c r="O5821">
        <v>-0.3035046421871303</v>
      </c>
      <c r="P5821">
        <v>11322000</v>
      </c>
      <c r="Q5821">
        <v>5991000</v>
      </c>
      <c r="R5821">
        <v>1.89</v>
      </c>
      <c r="S5821">
        <v>63.965999999999987</v>
      </c>
      <c r="T5821">
        <v>7.7009999999999987</v>
      </c>
      <c r="U5821">
        <v>30.880400000000002</v>
      </c>
      <c r="V5821">
        <f t="shared" si="583"/>
        <v>2.3799956755683778</v>
      </c>
      <c r="AC5821">
        <v>10.38</v>
      </c>
      <c r="AD5821">
        <v>9.75</v>
      </c>
      <c r="AH5821" s="85">
        <f>IF(AND(M5821&lt;Variables!$G$6,M5821&gt;Variables!$G$5),0,1)</f>
        <v>1</v>
      </c>
      <c r="AI5821" s="85">
        <f t="shared" si="582"/>
        <v>1</v>
      </c>
      <c r="AJ5821" s="85">
        <f>IF(I5821&gt;Variables!$G$7,0,1)</f>
        <v>0</v>
      </c>
      <c r="AK5821" s="85">
        <f>IF(F5821&gt;Variables!$G$8,0,1)</f>
        <v>0</v>
      </c>
      <c r="AL5821" s="85">
        <f>IF(G5821&gt;Variables!$G$9,0,1)</f>
        <v>1</v>
      </c>
      <c r="AM5821" s="85">
        <f>IF(AND(K5821&gt;Variables!$G$10,K5821&lt;Variables!$G$11),0,1)</f>
        <v>0</v>
      </c>
      <c r="AN5821" s="103">
        <f>IF(H5821&lt;Variables!$G$13,1,0)</f>
        <v>0</v>
      </c>
      <c r="AO5821" s="101">
        <f>IF(R5821&lt;Variables!$G$12,0,1)</f>
        <v>0</v>
      </c>
      <c r="AP5821" s="86">
        <f t="shared" si="584"/>
        <v>1</v>
      </c>
      <c r="AR5821">
        <v>1</v>
      </c>
      <c r="AS5821">
        <v>0</v>
      </c>
      <c r="AT5821">
        <v>0</v>
      </c>
      <c r="AU5821">
        <v>0</v>
      </c>
      <c r="BA5821">
        <v>1.17</v>
      </c>
    </row>
    <row r="5822" spans="3:53" ht="12.75" x14ac:dyDescent="0.2">
      <c r="C5822" t="s">
        <v>987</v>
      </c>
      <c r="D5822" t="s">
        <v>977</v>
      </c>
      <c r="E5822">
        <v>65.86</v>
      </c>
      <c r="F5822">
        <v>12.95</v>
      </c>
      <c r="G5822">
        <v>4.2300000000000004</v>
      </c>
      <c r="H5822">
        <v>4440</v>
      </c>
      <c r="I5822">
        <v>-1.4E-2</v>
      </c>
      <c r="J5822" t="s">
        <v>78</v>
      </c>
      <c r="K5822">
        <v>49.21</v>
      </c>
      <c r="L5822">
        <v>65.793210000000002</v>
      </c>
      <c r="M5822">
        <v>-0.1796689962383729</v>
      </c>
      <c r="N5822">
        <v>66.644029268292684</v>
      </c>
      <c r="O5822">
        <v>-1.4540376368775809</v>
      </c>
      <c r="P5822">
        <v>2509000</v>
      </c>
      <c r="Q5822">
        <v>768864</v>
      </c>
      <c r="R5822">
        <v>3.26</v>
      </c>
      <c r="S5822">
        <v>63.965999999999987</v>
      </c>
      <c r="T5822">
        <v>7.7009999999999987</v>
      </c>
      <c r="U5822">
        <v>30.880400000000002</v>
      </c>
      <c r="V5822">
        <f t="shared" si="583"/>
        <v>2.3630770754938997</v>
      </c>
      <c r="AC5822">
        <v>68.7</v>
      </c>
      <c r="AD5822">
        <v>63.82</v>
      </c>
      <c r="AH5822" s="85">
        <f>IF(AND(M5822&lt;Variables!$G$6,M5822&gt;Variables!$G$5),0,1)</f>
        <v>1</v>
      </c>
      <c r="AI5822" s="85">
        <f t="shared" si="582"/>
        <v>1</v>
      </c>
      <c r="AJ5822" s="85">
        <f>IF(I5822&gt;Variables!$G$7,0,1)</f>
        <v>1</v>
      </c>
      <c r="AK5822" s="85">
        <f>IF(F5822&gt;Variables!$G$8,0,1)</f>
        <v>0</v>
      </c>
      <c r="AL5822" s="85">
        <f>IF(G5822&gt;Variables!$G$9,0,1)</f>
        <v>1</v>
      </c>
      <c r="AM5822" s="85">
        <f>IF(AND(K5822&gt;Variables!$G$10,K5822&lt;Variables!$G$11),0,1)</f>
        <v>1</v>
      </c>
      <c r="AN5822" s="103">
        <f>IF(H5822&lt;Variables!$G$13,1,0)</f>
        <v>0</v>
      </c>
      <c r="AO5822" s="101">
        <f>IF(R5822&lt;Variables!$G$12,0,1)</f>
        <v>1</v>
      </c>
      <c r="AP5822" s="86">
        <f t="shared" si="584"/>
        <v>1</v>
      </c>
      <c r="AR5822">
        <v>1</v>
      </c>
      <c r="AS5822">
        <v>0</v>
      </c>
      <c r="AT5822">
        <v>0</v>
      </c>
      <c r="AU5822">
        <v>0</v>
      </c>
      <c r="BA5822">
        <v>2</v>
      </c>
    </row>
    <row r="5823" spans="3:53" ht="12.75" x14ac:dyDescent="0.2">
      <c r="C5823" t="s">
        <v>987</v>
      </c>
      <c r="D5823" t="s">
        <v>976</v>
      </c>
      <c r="E5823">
        <v>3.45</v>
      </c>
      <c r="F5823">
        <v>17.75</v>
      </c>
      <c r="G5823">
        <v>12.9</v>
      </c>
      <c r="H5823">
        <v>654.5</v>
      </c>
      <c r="I5823">
        <v>-48.94</v>
      </c>
      <c r="J5823" t="s">
        <v>78</v>
      </c>
      <c r="K5823">
        <v>54.5</v>
      </c>
      <c r="L5823">
        <v>3.5155249999999989</v>
      </c>
      <c r="M5823">
        <v>-0.44161256142395078</v>
      </c>
      <c r="N5823">
        <v>3.4704487804878048</v>
      </c>
      <c r="O5823">
        <v>0.85151003173835871</v>
      </c>
      <c r="P5823">
        <v>3760000</v>
      </c>
      <c r="Q5823">
        <v>1460000</v>
      </c>
      <c r="R5823">
        <v>2.58</v>
      </c>
      <c r="S5823">
        <v>63.965999999999987</v>
      </c>
      <c r="T5823">
        <v>7.7009999999999987</v>
      </c>
      <c r="U5823">
        <v>30.880400000000002</v>
      </c>
      <c r="V5823">
        <f t="shared" si="583"/>
        <v>2.4308411234452882</v>
      </c>
      <c r="AC5823">
        <v>3.5</v>
      </c>
      <c r="AD5823">
        <v>3.22</v>
      </c>
      <c r="AH5823" s="85">
        <f>IF(AND(M5823&lt;Variables!$G$6,M5823&gt;Variables!$G$5),0,1)</f>
        <v>1</v>
      </c>
      <c r="AI5823" s="85">
        <f t="shared" si="582"/>
        <v>0</v>
      </c>
      <c r="AJ5823" s="85">
        <f>IF(I5823&gt;Variables!$G$7,0,1)</f>
        <v>1</v>
      </c>
      <c r="AK5823" s="85">
        <f>IF(F5823&gt;Variables!$G$8,0,1)</f>
        <v>0</v>
      </c>
      <c r="AL5823" s="85">
        <f>IF(G5823&gt;Variables!$G$9,0,1)</f>
        <v>0</v>
      </c>
      <c r="AM5823" s="85">
        <f>IF(AND(K5823&gt;Variables!$G$10,K5823&lt;Variables!$G$11),0,1)</f>
        <v>0</v>
      </c>
      <c r="AN5823" s="103">
        <f>IF(H5823&lt;Variables!$G$13,1,0)</f>
        <v>1</v>
      </c>
      <c r="AO5823" s="101">
        <f>IF(R5823&lt;Variables!$G$12,0,1)</f>
        <v>1</v>
      </c>
      <c r="AP5823" s="86">
        <f t="shared" si="584"/>
        <v>1</v>
      </c>
      <c r="AR5823">
        <v>0</v>
      </c>
      <c r="AS5823">
        <v>0</v>
      </c>
      <c r="AT5823">
        <v>1</v>
      </c>
      <c r="AU5823">
        <v>0</v>
      </c>
      <c r="BA5823">
        <v>-2.25</v>
      </c>
    </row>
    <row r="5824" spans="3:53" ht="12.75" x14ac:dyDescent="0.2">
      <c r="C5824" t="s">
        <v>987</v>
      </c>
      <c r="D5824" t="s">
        <v>975</v>
      </c>
      <c r="E5824">
        <v>2.17</v>
      </c>
      <c r="F5824">
        <v>18.170000000000002</v>
      </c>
      <c r="G5824">
        <v>11.98</v>
      </c>
      <c r="H5824">
        <v>22.19</v>
      </c>
      <c r="I5824">
        <v>-37.526000000000003</v>
      </c>
      <c r="J5824" t="s">
        <v>78</v>
      </c>
      <c r="K5824">
        <v>45.88</v>
      </c>
      <c r="L5824">
        <v>2.245222222222222</v>
      </c>
      <c r="M5824">
        <v>-4.2366506656109308</v>
      </c>
      <c r="N5824">
        <v>2.1528974358974349</v>
      </c>
      <c r="O5824">
        <v>-0.12993818705855281</v>
      </c>
      <c r="P5824">
        <v>354050</v>
      </c>
      <c r="Q5824">
        <v>58670</v>
      </c>
      <c r="R5824">
        <v>6.03</v>
      </c>
      <c r="S5824">
        <v>63.965999999999987</v>
      </c>
      <c r="T5824">
        <v>7.7009999999999987</v>
      </c>
      <c r="U5824">
        <v>30.880400000000002</v>
      </c>
      <c r="V5824">
        <f t="shared" si="583"/>
        <v>2.3840596751620726</v>
      </c>
      <c r="AC5824">
        <v>2.85</v>
      </c>
      <c r="AD5824">
        <v>2.15</v>
      </c>
      <c r="AH5824" s="85">
        <f>IF(AND(M5824&lt;Variables!$G$6,M5824&gt;Variables!$G$5),0,1)</f>
        <v>0</v>
      </c>
      <c r="AI5824" s="85">
        <f t="shared" si="582"/>
        <v>0</v>
      </c>
      <c r="AJ5824" s="85">
        <f>IF(I5824&gt;Variables!$G$7,0,1)</f>
        <v>1</v>
      </c>
      <c r="AK5824" s="85">
        <f>IF(F5824&gt;Variables!$G$8,0,1)</f>
        <v>0</v>
      </c>
      <c r="AL5824" s="85">
        <f>IF(G5824&gt;Variables!$G$9,0,1)</f>
        <v>1</v>
      </c>
      <c r="AM5824" s="85">
        <f>IF(AND(K5824&gt;Variables!$G$10,K5824&lt;Variables!$G$11),0,1)</f>
        <v>1</v>
      </c>
      <c r="AN5824" s="103">
        <f>IF(H5824&lt;Variables!$G$13,1,0)</f>
        <v>1</v>
      </c>
      <c r="AO5824" s="101">
        <f>IF(R5824&lt;Variables!$G$12,0,1)</f>
        <v>1</v>
      </c>
      <c r="AP5824" s="86">
        <f t="shared" si="584"/>
        <v>1</v>
      </c>
      <c r="AR5824">
        <v>1</v>
      </c>
      <c r="AS5824">
        <v>0</v>
      </c>
      <c r="AT5824">
        <v>0</v>
      </c>
      <c r="AU5824">
        <v>0</v>
      </c>
      <c r="BA5824">
        <v>2</v>
      </c>
    </row>
    <row r="5825" spans="3:53" ht="12.75" x14ac:dyDescent="0.2">
      <c r="C5825" t="s">
        <v>987</v>
      </c>
      <c r="D5825" t="s">
        <v>980</v>
      </c>
      <c r="E5825">
        <v>16.43</v>
      </c>
      <c r="F5825">
        <v>10.33</v>
      </c>
      <c r="G5825">
        <v>3.89</v>
      </c>
      <c r="H5825">
        <v>2000</v>
      </c>
      <c r="I5825">
        <v>13.888999999999999</v>
      </c>
      <c r="J5825" t="s">
        <v>76</v>
      </c>
      <c r="K5825">
        <v>71.47</v>
      </c>
      <c r="L5825">
        <v>16.350745</v>
      </c>
      <c r="M5825">
        <v>0.33181974277013843</v>
      </c>
      <c r="N5825">
        <v>16.312275609756099</v>
      </c>
      <c r="O5825">
        <v>0.56843320001560516</v>
      </c>
      <c r="P5825">
        <v>547446</v>
      </c>
      <c r="Q5825">
        <v>768443</v>
      </c>
      <c r="R5825">
        <v>0.71</v>
      </c>
      <c r="S5825">
        <v>63.965999999999987</v>
      </c>
      <c r="T5825">
        <v>7.7009999999999987</v>
      </c>
      <c r="U5825">
        <v>30.880400000000002</v>
      </c>
      <c r="V5825">
        <f t="shared" si="583"/>
        <v>2.5602272840824063</v>
      </c>
      <c r="AC5825">
        <v>17.758800000000001</v>
      </c>
      <c r="AD5825">
        <v>16.21</v>
      </c>
      <c r="AH5825" s="85">
        <f>IF(AND(M5825&lt;Variables!$G$6,M5825&gt;Variables!$G$5),0,1)</f>
        <v>1</v>
      </c>
      <c r="AI5825" s="85">
        <f t="shared" si="582"/>
        <v>0</v>
      </c>
      <c r="AJ5825" s="85">
        <f>IF(I5825&gt;Variables!$G$7,0,1)</f>
        <v>0</v>
      </c>
      <c r="AK5825" s="85">
        <f>IF(F5825&gt;Variables!$G$8,0,1)</f>
        <v>0</v>
      </c>
      <c r="AL5825" s="85">
        <f>IF(G5825&gt;Variables!$G$9,0,1)</f>
        <v>1</v>
      </c>
      <c r="AM5825" s="85">
        <f>IF(AND(K5825&gt;Variables!$G$10,K5825&lt;Variables!$G$11),0,1)</f>
        <v>0</v>
      </c>
      <c r="AN5825" s="103">
        <f>IF(H5825&lt;Variables!$G$13,1,0)</f>
        <v>1</v>
      </c>
      <c r="AO5825" s="101">
        <f>IF(R5825&lt;Variables!$G$12,0,1)</f>
        <v>0</v>
      </c>
      <c r="AP5825" s="86">
        <f t="shared" si="584"/>
        <v>0</v>
      </c>
      <c r="AR5825">
        <v>0</v>
      </c>
      <c r="AS5825">
        <v>1</v>
      </c>
      <c r="AT5825">
        <v>0</v>
      </c>
      <c r="AU5825">
        <v>0</v>
      </c>
      <c r="BA5825">
        <v>0.31</v>
      </c>
    </row>
    <row r="5826" spans="3:53" ht="12.75" x14ac:dyDescent="0.2">
      <c r="C5826" t="s">
        <v>987</v>
      </c>
      <c r="D5826" t="s">
        <v>614</v>
      </c>
      <c r="E5826">
        <v>13.86</v>
      </c>
      <c r="F5826">
        <v>25.73</v>
      </c>
      <c r="G5826">
        <v>9.06</v>
      </c>
      <c r="H5826">
        <v>2880</v>
      </c>
      <c r="I5826">
        <v>-34.103999999999999</v>
      </c>
      <c r="J5826" t="s">
        <v>78</v>
      </c>
      <c r="K5826">
        <v>66.319999999999993</v>
      </c>
      <c r="L5826">
        <v>13.61544</v>
      </c>
      <c r="M5826">
        <v>4.2933610665538664</v>
      </c>
      <c r="N5826">
        <v>13.520141463414641</v>
      </c>
      <c r="O5826">
        <v>5.028486857367982</v>
      </c>
      <c r="P5826">
        <v>11402000</v>
      </c>
      <c r="Q5826">
        <v>3768000</v>
      </c>
      <c r="R5826">
        <v>3.03</v>
      </c>
      <c r="S5826">
        <v>63.965999999999987</v>
      </c>
      <c r="T5826">
        <v>7.7009999999999987</v>
      </c>
      <c r="U5826">
        <v>30.880400000000002</v>
      </c>
      <c r="V5826">
        <f t="shared" si="583"/>
        <v>2.2220924315430119</v>
      </c>
      <c r="AC5826">
        <v>14.7</v>
      </c>
      <c r="AD5826">
        <v>12.58</v>
      </c>
      <c r="AH5826" s="85">
        <f>IF(AND(M5826&lt;Variables!$G$6,M5826&gt;Variables!$G$5),0,1)</f>
        <v>1</v>
      </c>
      <c r="AI5826" s="85">
        <f t="shared" si="582"/>
        <v>0</v>
      </c>
      <c r="AJ5826" s="85">
        <f>IF(I5826&gt;Variables!$G$7,0,1)</f>
        <v>1</v>
      </c>
      <c r="AK5826" s="85">
        <f>IF(F5826&gt;Variables!$G$8,0,1)</f>
        <v>0</v>
      </c>
      <c r="AL5826" s="85">
        <f>IF(G5826&gt;Variables!$G$9,0,1)</f>
        <v>1</v>
      </c>
      <c r="AM5826" s="85">
        <f>IF(AND(K5826&gt;Variables!$G$10,K5826&lt;Variables!$G$11),0,1)</f>
        <v>0</v>
      </c>
      <c r="AN5826" s="103">
        <f>IF(H5826&lt;Variables!$G$13,1,0)</f>
        <v>0</v>
      </c>
      <c r="AO5826" s="101">
        <f>IF(R5826&lt;Variables!$G$12,0,1)</f>
        <v>1</v>
      </c>
      <c r="AP5826" s="86">
        <f t="shared" si="584"/>
        <v>1</v>
      </c>
      <c r="AR5826">
        <v>1</v>
      </c>
      <c r="AS5826">
        <v>0</v>
      </c>
      <c r="AT5826">
        <v>0</v>
      </c>
      <c r="AU5826">
        <v>0</v>
      </c>
      <c r="BA5826">
        <v>2</v>
      </c>
    </row>
    <row r="5827" spans="3:53" ht="12.75" x14ac:dyDescent="0.2">
      <c r="C5827" t="s">
        <v>987</v>
      </c>
      <c r="D5827" t="s">
        <v>810</v>
      </c>
      <c r="E5827">
        <v>13.04</v>
      </c>
      <c r="F5827">
        <v>32.93</v>
      </c>
      <c r="G5827">
        <v>-4.5999999999999996</v>
      </c>
      <c r="H5827">
        <v>1940</v>
      </c>
      <c r="I5827">
        <v>-68.293999999999997</v>
      </c>
      <c r="J5827" t="s">
        <v>78</v>
      </c>
      <c r="K5827">
        <v>55.82</v>
      </c>
      <c r="L5827">
        <v>13.046265</v>
      </c>
      <c r="M5827">
        <v>0.94843236742469905</v>
      </c>
      <c r="N5827">
        <v>13.185890243902429</v>
      </c>
      <c r="O5827">
        <v>-0.1205094506969904</v>
      </c>
      <c r="P5827">
        <v>43237000</v>
      </c>
      <c r="Q5827">
        <v>8404000</v>
      </c>
      <c r="R5827">
        <v>5.14</v>
      </c>
      <c r="S5827">
        <v>63.965999999999987</v>
      </c>
      <c r="T5827">
        <v>7.7009999999999987</v>
      </c>
      <c r="U5827">
        <v>30.880400000000002</v>
      </c>
      <c r="V5827">
        <f t="shared" si="583"/>
        <v>2.386694555466105</v>
      </c>
      <c r="AC5827">
        <v>13.4</v>
      </c>
      <c r="AD5827">
        <v>11.15</v>
      </c>
      <c r="AH5827" s="85">
        <f>IF(AND(M5827&lt;Variables!$G$6,M5827&gt;Variables!$G$5),0,1)</f>
        <v>1</v>
      </c>
      <c r="AI5827" s="85">
        <f t="shared" ref="AI5827:AI5890" si="585">IF(L5827&gt;N5827,0,1)</f>
        <v>1</v>
      </c>
      <c r="AJ5827" s="85">
        <f>IF(I5827&gt;Variables!$G$7,0,1)</f>
        <v>1</v>
      </c>
      <c r="AK5827" s="85">
        <f>IF(F5827&gt;Variables!$G$8,0,1)</f>
        <v>0</v>
      </c>
      <c r="AL5827" s="85">
        <f>IF(G5827&gt;Variables!$G$9,0,1)</f>
        <v>1</v>
      </c>
      <c r="AM5827" s="85">
        <f>IF(AND(K5827&gt;Variables!$G$10,K5827&lt;Variables!$G$11),0,1)</f>
        <v>0</v>
      </c>
      <c r="AN5827" s="103">
        <f>IF(H5827&lt;Variables!$G$13,1,0)</f>
        <v>1</v>
      </c>
      <c r="AO5827" s="101">
        <f>IF(R5827&lt;Variables!$G$12,0,1)</f>
        <v>1</v>
      </c>
      <c r="AP5827" s="86">
        <f t="shared" si="584"/>
        <v>1</v>
      </c>
      <c r="AR5827">
        <v>0</v>
      </c>
      <c r="AS5827">
        <v>0</v>
      </c>
      <c r="AT5827">
        <v>1</v>
      </c>
      <c r="AU5827">
        <v>0</v>
      </c>
      <c r="BA5827">
        <v>-2.25</v>
      </c>
    </row>
    <row r="5828" spans="3:53" ht="12.75" x14ac:dyDescent="0.2">
      <c r="C5828" t="s">
        <v>987</v>
      </c>
      <c r="D5828" t="s">
        <v>974</v>
      </c>
      <c r="E5828">
        <v>2.31</v>
      </c>
      <c r="F5828">
        <v>38.33</v>
      </c>
      <c r="G5828">
        <v>14.15</v>
      </c>
      <c r="H5828">
        <v>17.89</v>
      </c>
      <c r="I5828">
        <v>-35.012</v>
      </c>
      <c r="J5828" t="s">
        <v>78</v>
      </c>
      <c r="K5828">
        <v>55.31</v>
      </c>
      <c r="L5828">
        <v>2.3391799999999998</v>
      </c>
      <c r="M5828">
        <v>3.9330021631522757E-2</v>
      </c>
      <c r="N5828">
        <v>2.2514731707317068</v>
      </c>
      <c r="O5828">
        <v>3.9363928658092751</v>
      </c>
      <c r="P5828">
        <v>4800000</v>
      </c>
      <c r="Q5828">
        <v>146880</v>
      </c>
      <c r="R5828">
        <v>32.68</v>
      </c>
      <c r="S5828">
        <v>63.965999999999987</v>
      </c>
      <c r="T5828">
        <v>7.7009999999999987</v>
      </c>
      <c r="U5828">
        <v>30.880400000000002</v>
      </c>
      <c r="V5828">
        <f t="shared" si="583"/>
        <v>2.4203858825434548</v>
      </c>
      <c r="AC5828">
        <v>2.3626999999999998</v>
      </c>
      <c r="AD5828">
        <v>1.88</v>
      </c>
      <c r="AH5828" s="85">
        <f>IF(AND(M5828&lt;Variables!$G$6,M5828&gt;Variables!$G$5),0,1)</f>
        <v>1</v>
      </c>
      <c r="AI5828" s="85">
        <f t="shared" si="585"/>
        <v>0</v>
      </c>
      <c r="AJ5828" s="85">
        <f>IF(I5828&gt;Variables!$G$7,0,1)</f>
        <v>1</v>
      </c>
      <c r="AK5828" s="85">
        <f>IF(F5828&gt;Variables!$G$8,0,1)</f>
        <v>0</v>
      </c>
      <c r="AL5828" s="85">
        <f>IF(G5828&gt;Variables!$G$9,0,1)</f>
        <v>0</v>
      </c>
      <c r="AM5828" s="85">
        <f>IF(AND(K5828&gt;Variables!$G$10,K5828&lt;Variables!$G$11),0,1)</f>
        <v>0</v>
      </c>
      <c r="AN5828" s="103">
        <f>IF(H5828&lt;Variables!$G$13,1,0)</f>
        <v>1</v>
      </c>
      <c r="AO5828" s="101">
        <f>IF(R5828&lt;Variables!$G$12,0,1)</f>
        <v>1</v>
      </c>
      <c r="AP5828" s="86">
        <f t="shared" si="584"/>
        <v>1</v>
      </c>
      <c r="AR5828">
        <v>1</v>
      </c>
      <c r="AS5828">
        <v>0</v>
      </c>
      <c r="AT5828">
        <v>0</v>
      </c>
      <c r="AU5828">
        <v>0</v>
      </c>
      <c r="BA5828">
        <v>2</v>
      </c>
    </row>
    <row r="5829" spans="3:53" ht="12.75" x14ac:dyDescent="0.2">
      <c r="C5829" t="s">
        <v>987</v>
      </c>
      <c r="D5829" t="s">
        <v>932</v>
      </c>
      <c r="E5829">
        <v>6.11</v>
      </c>
      <c r="F5829">
        <v>53.01</v>
      </c>
      <c r="G5829">
        <v>-3.99</v>
      </c>
      <c r="H5829">
        <v>18.11</v>
      </c>
      <c r="I5829">
        <v>-3.4710000000000001</v>
      </c>
      <c r="J5829" t="s">
        <v>78</v>
      </c>
      <c r="K5829">
        <v>51.69</v>
      </c>
      <c r="L5829">
        <v>6.0555599999999998</v>
      </c>
      <c r="M5829">
        <v>-0.75236642028152723</v>
      </c>
      <c r="N5829">
        <v>6.3161324324324308</v>
      </c>
      <c r="O5829">
        <v>-4.846833655046324</v>
      </c>
      <c r="P5829">
        <v>13190000</v>
      </c>
      <c r="Q5829">
        <v>1040000</v>
      </c>
      <c r="R5829">
        <v>12.68</v>
      </c>
      <c r="S5829">
        <v>63.965999999999987</v>
      </c>
      <c r="T5829">
        <v>7.7009999999999987</v>
      </c>
      <c r="U5829">
        <v>30.880400000000002</v>
      </c>
      <c r="V5829">
        <f t="shared" si="583"/>
        <v>2.407742016762116</v>
      </c>
      <c r="AC5829">
        <v>6.13</v>
      </c>
      <c r="AD5829">
        <v>4.2</v>
      </c>
      <c r="AH5829" s="85">
        <f>IF(AND(M5829&lt;Variables!$G$6,M5829&gt;Variables!$G$5),0,1)</f>
        <v>1</v>
      </c>
      <c r="AI5829" s="85">
        <f t="shared" si="585"/>
        <v>1</v>
      </c>
      <c r="AJ5829" s="85">
        <f>IF(I5829&gt;Variables!$G$7,0,1)</f>
        <v>1</v>
      </c>
      <c r="AK5829" s="85">
        <f>IF(F5829&gt;Variables!$G$8,0,1)</f>
        <v>0</v>
      </c>
      <c r="AL5829" s="85">
        <f>IF(G5829&gt;Variables!$G$9,0,1)</f>
        <v>1</v>
      </c>
      <c r="AM5829" s="85">
        <f>IF(AND(K5829&gt;Variables!$G$10,K5829&lt;Variables!$G$11),0,1)</f>
        <v>0</v>
      </c>
      <c r="AN5829" s="103">
        <f>IF(H5829&lt;Variables!$G$13,1,0)</f>
        <v>1</v>
      </c>
      <c r="AO5829" s="101">
        <f>IF(R5829&lt;Variables!$G$12,0,1)</f>
        <v>1</v>
      </c>
      <c r="AP5829" s="86">
        <f t="shared" si="584"/>
        <v>1</v>
      </c>
      <c r="AR5829">
        <v>0</v>
      </c>
      <c r="AS5829">
        <v>0</v>
      </c>
      <c r="AT5829">
        <v>1</v>
      </c>
      <c r="AU5829">
        <v>0</v>
      </c>
      <c r="BA5829">
        <v>-2.25</v>
      </c>
    </row>
    <row r="5830" spans="3:53" ht="12.75" x14ac:dyDescent="0.2">
      <c r="C5830" t="s">
        <v>987</v>
      </c>
      <c r="D5830" t="s">
        <v>973</v>
      </c>
      <c r="E5830">
        <v>9.76</v>
      </c>
      <c r="F5830">
        <v>55.5</v>
      </c>
      <c r="G5830">
        <v>19.8</v>
      </c>
      <c r="H5830">
        <v>799.45</v>
      </c>
      <c r="I5830">
        <v>-29.539000000000001</v>
      </c>
      <c r="J5830" t="s">
        <v>78</v>
      </c>
      <c r="K5830">
        <v>53.7</v>
      </c>
      <c r="L5830">
        <v>10.164775000000001</v>
      </c>
      <c r="M5830">
        <v>-3.588618538039436</v>
      </c>
      <c r="N5830">
        <v>9.3313189189189174</v>
      </c>
      <c r="O5830">
        <v>5.0226670543951624</v>
      </c>
      <c r="P5830">
        <v>51070000</v>
      </c>
      <c r="Q5830">
        <v>4490000</v>
      </c>
      <c r="R5830">
        <v>11.37</v>
      </c>
      <c r="S5830">
        <v>63.965999999999987</v>
      </c>
      <c r="T5830">
        <v>7.7009999999999987</v>
      </c>
      <c r="U5830">
        <v>30.880400000000002</v>
      </c>
      <c r="V5830">
        <f t="shared" si="583"/>
        <v>2.5369826242390996</v>
      </c>
      <c r="AC5830">
        <v>10.47</v>
      </c>
      <c r="AD5830">
        <v>8.33</v>
      </c>
      <c r="AH5830" s="85">
        <f>IF(AND(M5830&lt;Variables!$G$6,M5830&gt;Variables!$G$5),0,1)</f>
        <v>0</v>
      </c>
      <c r="AI5830" s="85">
        <f t="shared" si="585"/>
        <v>0</v>
      </c>
      <c r="AJ5830" s="85">
        <f>IF(I5830&gt;Variables!$G$7,0,1)</f>
        <v>1</v>
      </c>
      <c r="AK5830" s="85">
        <f>IF(F5830&gt;Variables!$G$8,0,1)</f>
        <v>0</v>
      </c>
      <c r="AL5830" s="85">
        <f>IF(G5830&gt;Variables!$G$9,0,1)</f>
        <v>0</v>
      </c>
      <c r="AM5830" s="85">
        <f>IF(AND(K5830&gt;Variables!$G$10,K5830&lt;Variables!$G$11),0,1)</f>
        <v>0</v>
      </c>
      <c r="AN5830" s="103">
        <f>IF(H5830&lt;Variables!$G$13,1,0)</f>
        <v>1</v>
      </c>
      <c r="AO5830" s="101">
        <f>IF(R5830&lt;Variables!$G$12,0,1)</f>
        <v>1</v>
      </c>
      <c r="AP5830" s="86">
        <f t="shared" si="584"/>
        <v>1</v>
      </c>
      <c r="AR5830">
        <v>0</v>
      </c>
      <c r="AS5830">
        <v>0</v>
      </c>
      <c r="AT5830">
        <v>1</v>
      </c>
      <c r="AU5830">
        <v>0</v>
      </c>
      <c r="BA5830">
        <v>-2.25</v>
      </c>
    </row>
    <row r="5831" spans="3:53" ht="12.75" x14ac:dyDescent="0.2">
      <c r="C5831" t="s">
        <v>987</v>
      </c>
      <c r="D5831" t="s">
        <v>972</v>
      </c>
      <c r="E5831">
        <v>10.06</v>
      </c>
      <c r="F5831">
        <v>358.89</v>
      </c>
      <c r="G5831">
        <v>-6.12</v>
      </c>
      <c r="H5831">
        <v>27.89</v>
      </c>
      <c r="I5831">
        <v>-2E-3</v>
      </c>
      <c r="J5831" t="s">
        <v>78</v>
      </c>
      <c r="K5831">
        <v>53.1</v>
      </c>
      <c r="L5831">
        <v>10.153855</v>
      </c>
      <c r="M5831">
        <v>-1.996827805793955</v>
      </c>
      <c r="N5831">
        <v>10.006124390243899</v>
      </c>
      <c r="O5831">
        <v>-0.54990711786025726</v>
      </c>
      <c r="P5831">
        <v>80850000</v>
      </c>
      <c r="Q5831">
        <v>980580</v>
      </c>
      <c r="R5831">
        <v>82.45</v>
      </c>
      <c r="S5831">
        <v>63.965999999999987</v>
      </c>
      <c r="T5831">
        <v>7.7009999999999987</v>
      </c>
      <c r="U5831">
        <v>30.880400000000002</v>
      </c>
      <c r="V5831">
        <f t="shared" si="583"/>
        <v>2.4689107229303549</v>
      </c>
      <c r="AC5831">
        <v>12.2</v>
      </c>
      <c r="AD5831">
        <v>8.91</v>
      </c>
      <c r="AH5831" s="85">
        <f>IF(AND(M5831&lt;Variables!$G$6,M5831&gt;Variables!$G$5),0,1)</f>
        <v>1</v>
      </c>
      <c r="AI5831" s="85">
        <f t="shared" si="585"/>
        <v>0</v>
      </c>
      <c r="AJ5831" s="85">
        <f>IF(I5831&gt;Variables!$G$7,0,1)</f>
        <v>1</v>
      </c>
      <c r="AK5831" s="85">
        <f>IF(F5831&gt;Variables!$G$8,0,1)</f>
        <v>0</v>
      </c>
      <c r="AL5831" s="85">
        <f>IF(G5831&gt;Variables!$G$9,0,1)</f>
        <v>1</v>
      </c>
      <c r="AM5831" s="85">
        <f>IF(AND(K5831&gt;Variables!$G$10,K5831&lt;Variables!$G$11),0,1)</f>
        <v>0</v>
      </c>
      <c r="AN5831" s="103">
        <f>IF(H5831&lt;Variables!$G$13,1,0)</f>
        <v>1</v>
      </c>
      <c r="AO5831" s="101">
        <f>IF(R5831&lt;Variables!$G$12,0,1)</f>
        <v>1</v>
      </c>
      <c r="AP5831" s="86">
        <f t="shared" si="584"/>
        <v>1</v>
      </c>
      <c r="AR5831">
        <v>0</v>
      </c>
      <c r="AS5831">
        <v>0</v>
      </c>
      <c r="AT5831">
        <v>1</v>
      </c>
      <c r="AU5831">
        <v>0</v>
      </c>
      <c r="BA5831">
        <v>-2.25</v>
      </c>
    </row>
    <row r="5832" spans="3:53" ht="12.75" x14ac:dyDescent="0.2">
      <c r="C5832" t="s">
        <v>987</v>
      </c>
      <c r="D5832" t="s">
        <v>188</v>
      </c>
      <c r="E5832">
        <v>12.9</v>
      </c>
      <c r="F5832">
        <v>11.18</v>
      </c>
      <c r="G5832">
        <v>-12.41</v>
      </c>
      <c r="H5832">
        <v>7190</v>
      </c>
      <c r="I5832">
        <v>-78.222999999999999</v>
      </c>
      <c r="J5832" t="s">
        <v>78</v>
      </c>
      <c r="K5832">
        <v>49.64</v>
      </c>
      <c r="L5832">
        <v>12.74695</v>
      </c>
      <c r="M5832">
        <v>0.80842868293983772</v>
      </c>
      <c r="N5832">
        <v>13.20609512195122</v>
      </c>
      <c r="O5832">
        <v>-2.6964452297433179</v>
      </c>
      <c r="P5832">
        <v>120069000</v>
      </c>
      <c r="Q5832">
        <v>12805000</v>
      </c>
      <c r="R5832">
        <v>9.3800000000000008</v>
      </c>
      <c r="S5832">
        <v>63.965999999999987</v>
      </c>
      <c r="T5832">
        <v>7.7009999999999987</v>
      </c>
      <c r="U5832">
        <v>30.880400000000002</v>
      </c>
      <c r="V5832">
        <f t="shared" si="583"/>
        <v>2.3430917613766433</v>
      </c>
      <c r="AC5832">
        <v>12.97</v>
      </c>
      <c r="AD5832">
        <v>10.25</v>
      </c>
      <c r="AH5832" s="85">
        <f>IF(AND(M5832&lt;Variables!$G$6,M5832&gt;Variables!$G$5),0,1)</f>
        <v>1</v>
      </c>
      <c r="AI5832" s="85">
        <f t="shared" si="585"/>
        <v>1</v>
      </c>
      <c r="AJ5832" s="85">
        <f>IF(I5832&gt;Variables!$G$7,0,1)</f>
        <v>1</v>
      </c>
      <c r="AK5832" s="85">
        <f>IF(F5832&gt;Variables!$G$8,0,1)</f>
        <v>0</v>
      </c>
      <c r="AL5832" s="85">
        <f>IF(G5832&gt;Variables!$G$9,0,1)</f>
        <v>1</v>
      </c>
      <c r="AM5832" s="85">
        <f>IF(AND(K5832&gt;Variables!$G$10,K5832&lt;Variables!$G$11),0,1)</f>
        <v>1</v>
      </c>
      <c r="AN5832" s="103">
        <f>IF(H5832&lt;Variables!$G$13,1,0)</f>
        <v>0</v>
      </c>
      <c r="AO5832" s="101">
        <f>IF(R5832&lt;Variables!$G$12,0,1)</f>
        <v>1</v>
      </c>
      <c r="AP5832" s="86">
        <f t="shared" si="584"/>
        <v>1</v>
      </c>
      <c r="AR5832">
        <v>0</v>
      </c>
      <c r="AS5832">
        <v>0</v>
      </c>
      <c r="AT5832">
        <v>1</v>
      </c>
      <c r="AU5832">
        <v>0</v>
      </c>
      <c r="BA5832">
        <v>-2.25</v>
      </c>
    </row>
    <row r="5833" spans="3:53" ht="12.75" x14ac:dyDescent="0.2">
      <c r="C5833" t="s">
        <v>987</v>
      </c>
      <c r="D5833" t="s">
        <v>82</v>
      </c>
      <c r="E5833">
        <v>8.84</v>
      </c>
      <c r="F5833">
        <v>8.59</v>
      </c>
      <c r="G5833">
        <v>1.43</v>
      </c>
      <c r="H5833">
        <v>2630</v>
      </c>
      <c r="I5833">
        <v>-80.081000000000003</v>
      </c>
      <c r="J5833" t="s">
        <v>76</v>
      </c>
      <c r="K5833">
        <v>60.87</v>
      </c>
      <c r="L5833">
        <v>8.7856849999999973</v>
      </c>
      <c r="M5833">
        <v>0.78895384935839552</v>
      </c>
      <c r="N5833">
        <v>8.7298268292682941</v>
      </c>
      <c r="O5833">
        <v>1.4338562858090269</v>
      </c>
      <c r="P5833">
        <v>1454000</v>
      </c>
      <c r="Q5833">
        <v>2768000</v>
      </c>
      <c r="R5833">
        <v>0.53</v>
      </c>
      <c r="S5833">
        <v>63.965999999999987</v>
      </c>
      <c r="T5833">
        <v>7.7009999999999987</v>
      </c>
      <c r="U5833">
        <v>30.880400000000002</v>
      </c>
      <c r="V5833">
        <f t="shared" si="583"/>
        <v>2.4343331188634676</v>
      </c>
      <c r="AC5833">
        <v>8.89</v>
      </c>
      <c r="AD5833">
        <v>7.94</v>
      </c>
      <c r="AH5833" s="85">
        <f>IF(AND(M5833&lt;Variables!$G$6,M5833&gt;Variables!$G$5),0,1)</f>
        <v>1</v>
      </c>
      <c r="AI5833" s="85">
        <f t="shared" si="585"/>
        <v>0</v>
      </c>
      <c r="AJ5833" s="85">
        <f>IF(I5833&gt;Variables!$G$7,0,1)</f>
        <v>1</v>
      </c>
      <c r="AK5833" s="85">
        <f>IF(F5833&gt;Variables!$G$8,0,1)</f>
        <v>1</v>
      </c>
      <c r="AL5833" s="85">
        <f>IF(G5833&gt;Variables!$G$9,0,1)</f>
        <v>1</v>
      </c>
      <c r="AM5833" s="85">
        <f>IF(AND(K5833&gt;Variables!$G$10,K5833&lt;Variables!$G$11),0,1)</f>
        <v>0</v>
      </c>
      <c r="AN5833" s="103">
        <f>IF(H5833&lt;Variables!$G$13,1,0)</f>
        <v>0</v>
      </c>
      <c r="AO5833" s="101">
        <f>IF(R5833&lt;Variables!$G$12,0,1)</f>
        <v>0</v>
      </c>
      <c r="AP5833" s="86">
        <f t="shared" si="584"/>
        <v>0</v>
      </c>
      <c r="AR5833">
        <v>0</v>
      </c>
      <c r="AS5833">
        <v>0</v>
      </c>
      <c r="AT5833">
        <v>1</v>
      </c>
      <c r="AU5833">
        <v>0</v>
      </c>
      <c r="BA5833">
        <v>-2.25</v>
      </c>
    </row>
    <row r="5834" spans="3:53" ht="12.75" x14ac:dyDescent="0.2">
      <c r="C5834" t="s">
        <v>988</v>
      </c>
      <c r="D5834" t="s">
        <v>972</v>
      </c>
      <c r="E5834">
        <v>10.5</v>
      </c>
      <c r="F5834">
        <v>375.11</v>
      </c>
      <c r="G5834">
        <v>-1.89</v>
      </c>
      <c r="H5834">
        <v>27.89</v>
      </c>
      <c r="I5834">
        <v>-1E-3</v>
      </c>
      <c r="J5834" t="s">
        <v>78</v>
      </c>
      <c r="K5834">
        <v>57.7</v>
      </c>
      <c r="L5834">
        <v>10.43342</v>
      </c>
      <c r="M5834">
        <v>-0.31935836954708802</v>
      </c>
      <c r="N5834">
        <v>10.04145434782609</v>
      </c>
      <c r="O5834">
        <v>3.5716504776178848</v>
      </c>
      <c r="P5834">
        <v>84350000</v>
      </c>
      <c r="Q5834">
        <v>980580</v>
      </c>
      <c r="R5834">
        <v>86.02</v>
      </c>
      <c r="S5834">
        <v>60.604000000000013</v>
      </c>
      <c r="T5834">
        <v>6.6609999999999996</v>
      </c>
      <c r="U5834">
        <v>28.928799999999999</v>
      </c>
      <c r="V5834">
        <f t="shared" si="583"/>
        <v>2.4621770812868649</v>
      </c>
      <c r="AC5834">
        <v>12.2</v>
      </c>
      <c r="AD5834">
        <v>8.91</v>
      </c>
      <c r="AH5834" s="85">
        <f>IF(AND(M5834&lt;Variables!$G$6,M5834&gt;Variables!$G$5),0,1)</f>
        <v>1</v>
      </c>
      <c r="AI5834" s="85">
        <f t="shared" si="585"/>
        <v>0</v>
      </c>
      <c r="AJ5834" s="85">
        <f>IF(I5834&gt;Variables!$G$7,0,1)</f>
        <v>1</v>
      </c>
      <c r="AK5834" s="85">
        <f>IF(F5834&gt;Variables!$G$8,0,1)</f>
        <v>0</v>
      </c>
      <c r="AL5834" s="85">
        <f>IF(G5834&gt;Variables!$G$9,0,1)</f>
        <v>1</v>
      </c>
      <c r="AM5834" s="85">
        <f>IF(AND(K5834&gt;Variables!$G$10,K5834&lt;Variables!$G$11),0,1)</f>
        <v>0</v>
      </c>
      <c r="AN5834" s="103">
        <f>IF(H5834&lt;Variables!$G$13,1,0)</f>
        <v>1</v>
      </c>
      <c r="AO5834" s="101">
        <f>IF(R5834&lt;Variables!$G$12,0,1)</f>
        <v>1</v>
      </c>
      <c r="AP5834" s="86">
        <f t="shared" si="584"/>
        <v>1</v>
      </c>
      <c r="AR5834">
        <v>1</v>
      </c>
      <c r="AS5834">
        <v>0</v>
      </c>
      <c r="AT5834">
        <v>0</v>
      </c>
      <c r="AU5834">
        <v>0</v>
      </c>
      <c r="BA5834">
        <v>2</v>
      </c>
    </row>
    <row r="5835" spans="3:53" ht="12.75" x14ac:dyDescent="0.2">
      <c r="C5835" t="s">
        <v>988</v>
      </c>
      <c r="D5835" t="s">
        <v>82</v>
      </c>
      <c r="E5835">
        <v>8.73</v>
      </c>
      <c r="F5835">
        <v>8.2200000000000006</v>
      </c>
      <c r="G5835">
        <v>0</v>
      </c>
      <c r="H5835">
        <v>2630</v>
      </c>
      <c r="I5835">
        <v>-80.38</v>
      </c>
      <c r="J5835" t="s">
        <v>76</v>
      </c>
      <c r="K5835">
        <v>45.07</v>
      </c>
      <c r="L5835">
        <v>8.8224899999999984</v>
      </c>
      <c r="M5835">
        <v>-1.0483434948636721</v>
      </c>
      <c r="N5835">
        <v>8.7401717391304352</v>
      </c>
      <c r="O5835">
        <v>-0.1163791677558819</v>
      </c>
      <c r="P5835">
        <v>1560000</v>
      </c>
      <c r="Q5835">
        <v>2768000</v>
      </c>
      <c r="R5835">
        <v>0.56000000000000005</v>
      </c>
      <c r="S5835">
        <v>60.604000000000013</v>
      </c>
      <c r="T5835">
        <v>6.6609999999999996</v>
      </c>
      <c r="U5835">
        <v>28.928799999999999</v>
      </c>
      <c r="V5835">
        <f t="shared" si="583"/>
        <v>2.3282559839215455</v>
      </c>
      <c r="AC5835">
        <v>8.82</v>
      </c>
      <c r="AD5835">
        <v>7.94</v>
      </c>
      <c r="AH5835" s="85">
        <f>IF(AND(M5835&lt;Variables!$G$6,M5835&gt;Variables!$G$5),0,1)</f>
        <v>1</v>
      </c>
      <c r="AI5835" s="85">
        <f t="shared" si="585"/>
        <v>0</v>
      </c>
      <c r="AJ5835" s="85">
        <f>IF(I5835&gt;Variables!$G$7,0,1)</f>
        <v>1</v>
      </c>
      <c r="AK5835" s="85">
        <f>IF(F5835&gt;Variables!$G$8,0,1)</f>
        <v>1</v>
      </c>
      <c r="AL5835" s="85">
        <f>IF(G5835&gt;Variables!$G$9,0,1)</f>
        <v>1</v>
      </c>
      <c r="AM5835" s="85">
        <f>IF(AND(K5835&gt;Variables!$G$10,K5835&lt;Variables!$G$11),0,1)</f>
        <v>1</v>
      </c>
      <c r="AN5835" s="103">
        <f>IF(H5835&lt;Variables!$G$13,1,0)</f>
        <v>0</v>
      </c>
      <c r="AO5835" s="101">
        <f>IF(R5835&lt;Variables!$G$12,0,1)</f>
        <v>0</v>
      </c>
      <c r="AP5835" s="86">
        <f t="shared" si="584"/>
        <v>0</v>
      </c>
      <c r="AR5835">
        <v>0</v>
      </c>
      <c r="AS5835">
        <v>0</v>
      </c>
      <c r="AT5835">
        <v>1</v>
      </c>
      <c r="AU5835">
        <v>0</v>
      </c>
      <c r="BA5835">
        <v>-2.25</v>
      </c>
    </row>
    <row r="5836" spans="3:53" ht="12.75" x14ac:dyDescent="0.2">
      <c r="C5836" t="s">
        <v>988</v>
      </c>
      <c r="D5836" t="s">
        <v>932</v>
      </c>
      <c r="E5836">
        <v>5.86</v>
      </c>
      <c r="F5836">
        <v>46.36</v>
      </c>
      <c r="G5836">
        <v>-6.07</v>
      </c>
      <c r="H5836">
        <v>18.11</v>
      </c>
      <c r="I5836">
        <v>-3.7130000000000001</v>
      </c>
      <c r="J5836" t="s">
        <v>78</v>
      </c>
      <c r="K5836">
        <v>46.16</v>
      </c>
      <c r="L5836">
        <v>6.0396100000000006</v>
      </c>
      <c r="M5836">
        <v>-2.642720308099376</v>
      </c>
      <c r="N5836">
        <v>6.269566666666667</v>
      </c>
      <c r="O5836">
        <v>-6.2136139127106134</v>
      </c>
      <c r="P5836">
        <v>13540000</v>
      </c>
      <c r="Q5836">
        <v>1040000</v>
      </c>
      <c r="R5836">
        <v>13.02</v>
      </c>
      <c r="S5836">
        <v>60.604000000000013</v>
      </c>
      <c r="T5836">
        <v>6.6609999999999996</v>
      </c>
      <c r="U5836">
        <v>28.928799999999999</v>
      </c>
      <c r="V5836">
        <f t="shared" si="583"/>
        <v>2.3666207712113865</v>
      </c>
      <c r="AC5836">
        <v>5.94</v>
      </c>
      <c r="AD5836">
        <v>4.2</v>
      </c>
      <c r="AH5836" s="85">
        <f>IF(AND(M5836&lt;Variables!$G$6,M5836&gt;Variables!$G$5),0,1)</f>
        <v>0</v>
      </c>
      <c r="AI5836" s="85">
        <f t="shared" si="585"/>
        <v>1</v>
      </c>
      <c r="AJ5836" s="85">
        <f>IF(I5836&gt;Variables!$G$7,0,1)</f>
        <v>1</v>
      </c>
      <c r="AK5836" s="85">
        <f>IF(F5836&gt;Variables!$G$8,0,1)</f>
        <v>0</v>
      </c>
      <c r="AL5836" s="85">
        <f>IF(G5836&gt;Variables!$G$9,0,1)</f>
        <v>1</v>
      </c>
      <c r="AM5836" s="85">
        <f>IF(AND(K5836&gt;Variables!$G$10,K5836&lt;Variables!$G$11),0,1)</f>
        <v>1</v>
      </c>
      <c r="AN5836" s="103">
        <f>IF(H5836&lt;Variables!$G$13,1,0)</f>
        <v>1</v>
      </c>
      <c r="AO5836" s="101">
        <f>IF(R5836&lt;Variables!$G$12,0,1)</f>
        <v>1</v>
      </c>
      <c r="AP5836" s="86">
        <f t="shared" si="584"/>
        <v>1</v>
      </c>
      <c r="AR5836">
        <v>0</v>
      </c>
      <c r="AS5836">
        <v>0</v>
      </c>
      <c r="AT5836">
        <v>1</v>
      </c>
      <c r="AU5836">
        <v>0</v>
      </c>
      <c r="BA5836">
        <v>-2.25</v>
      </c>
    </row>
    <row r="5837" spans="3:53" ht="12.75" x14ac:dyDescent="0.2">
      <c r="C5837" t="s">
        <v>988</v>
      </c>
      <c r="D5837" t="s">
        <v>973</v>
      </c>
      <c r="E5837">
        <v>9.0399999999999991</v>
      </c>
      <c r="F5837">
        <v>43.24</v>
      </c>
      <c r="G5837">
        <v>11.98</v>
      </c>
      <c r="H5837">
        <v>799.45</v>
      </c>
      <c r="I5837">
        <v>-31.911000000000001</v>
      </c>
      <c r="J5837" t="s">
        <v>78</v>
      </c>
      <c r="K5837">
        <v>43.27</v>
      </c>
      <c r="L5837">
        <v>9.9255150000000008</v>
      </c>
      <c r="M5837">
        <v>-7.7125972808463894</v>
      </c>
      <c r="N5837">
        <v>9.3193190476190484</v>
      </c>
      <c r="O5837">
        <v>-1.7095567477084279</v>
      </c>
      <c r="P5837">
        <v>56200000</v>
      </c>
      <c r="Q5837">
        <v>4490000</v>
      </c>
      <c r="R5837">
        <v>12.52</v>
      </c>
      <c r="S5837">
        <v>60.604000000000013</v>
      </c>
      <c r="T5837">
        <v>6.6609999999999996</v>
      </c>
      <c r="U5837">
        <v>28.928799999999999</v>
      </c>
      <c r="V5837">
        <f t="shared" si="583"/>
        <v>2.3479008375281283</v>
      </c>
      <c r="AC5837">
        <v>10.47</v>
      </c>
      <c r="AD5837">
        <v>8.33</v>
      </c>
      <c r="AH5837" s="85">
        <f>IF(AND(M5837&lt;Variables!$G$6,M5837&gt;Variables!$G$5),0,1)</f>
        <v>1</v>
      </c>
      <c r="AI5837" s="85">
        <f t="shared" si="585"/>
        <v>0</v>
      </c>
      <c r="AJ5837" s="85">
        <f>IF(I5837&gt;Variables!$G$7,0,1)</f>
        <v>1</v>
      </c>
      <c r="AK5837" s="85">
        <f>IF(F5837&gt;Variables!$G$8,0,1)</f>
        <v>0</v>
      </c>
      <c r="AL5837" s="85">
        <f>IF(G5837&gt;Variables!$G$9,0,1)</f>
        <v>1</v>
      </c>
      <c r="AM5837" s="85">
        <f>IF(AND(K5837&gt;Variables!$G$10,K5837&lt;Variables!$G$11),0,1)</f>
        <v>1</v>
      </c>
      <c r="AN5837" s="103">
        <f>IF(H5837&lt;Variables!$G$13,1,0)</f>
        <v>1</v>
      </c>
      <c r="AO5837" s="101">
        <f>IF(R5837&lt;Variables!$G$12,0,1)</f>
        <v>1</v>
      </c>
      <c r="AP5837" s="86">
        <f t="shared" si="584"/>
        <v>1</v>
      </c>
      <c r="AR5837">
        <v>1</v>
      </c>
      <c r="AS5837">
        <v>0</v>
      </c>
      <c r="AT5837">
        <v>0</v>
      </c>
      <c r="AU5837">
        <v>0</v>
      </c>
      <c r="BA5837">
        <v>2</v>
      </c>
    </row>
    <row r="5838" spans="3:53" ht="12.75" x14ac:dyDescent="0.2">
      <c r="C5838" t="s">
        <v>988</v>
      </c>
      <c r="D5838" t="s">
        <v>978</v>
      </c>
      <c r="E5838">
        <v>3.39</v>
      </c>
      <c r="F5838">
        <v>29.32</v>
      </c>
      <c r="G5838">
        <v>-9.36</v>
      </c>
      <c r="H5838">
        <v>215.62</v>
      </c>
      <c r="I5838">
        <v>-45.947000000000003</v>
      </c>
      <c r="J5838" t="s">
        <v>78</v>
      </c>
      <c r="K5838">
        <v>57.04</v>
      </c>
      <c r="L5838">
        <v>3.3248950000000002</v>
      </c>
      <c r="M5838">
        <v>1.958106947738198</v>
      </c>
      <c r="N5838">
        <v>3.3695869565217391</v>
      </c>
      <c r="O5838">
        <v>0.60580254320941596</v>
      </c>
      <c r="P5838">
        <v>13570000</v>
      </c>
      <c r="Q5838">
        <v>888990</v>
      </c>
      <c r="R5838">
        <v>15.26</v>
      </c>
      <c r="S5838">
        <v>60.604000000000013</v>
      </c>
      <c r="T5838">
        <v>6.6609999999999996</v>
      </c>
      <c r="U5838">
        <v>28.928799999999999</v>
      </c>
      <c r="V5838">
        <f t="shared" si="583"/>
        <v>2.3492123287887283</v>
      </c>
      <c r="AC5838">
        <v>3.58</v>
      </c>
      <c r="AD5838">
        <v>3.1</v>
      </c>
      <c r="AH5838" s="85">
        <f>IF(AND(M5838&lt;Variables!$G$6,M5838&gt;Variables!$G$5),0,1)</f>
        <v>1</v>
      </c>
      <c r="AI5838" s="85">
        <f t="shared" si="585"/>
        <v>1</v>
      </c>
      <c r="AJ5838" s="85">
        <f>IF(I5838&gt;Variables!$G$7,0,1)</f>
        <v>1</v>
      </c>
      <c r="AK5838" s="85">
        <f>IF(F5838&gt;Variables!$G$8,0,1)</f>
        <v>0</v>
      </c>
      <c r="AL5838" s="85">
        <f>IF(G5838&gt;Variables!$G$9,0,1)</f>
        <v>1</v>
      </c>
      <c r="AM5838" s="85">
        <f>IF(AND(K5838&gt;Variables!$G$10,K5838&lt;Variables!$G$11),0,1)</f>
        <v>0</v>
      </c>
      <c r="AN5838" s="103">
        <f>IF(H5838&lt;Variables!$G$13,1,0)</f>
        <v>1</v>
      </c>
      <c r="AO5838" s="101">
        <f>IF(R5838&lt;Variables!$G$12,0,1)</f>
        <v>1</v>
      </c>
      <c r="AP5838" s="86">
        <f t="shared" si="584"/>
        <v>1</v>
      </c>
      <c r="AR5838">
        <v>1</v>
      </c>
      <c r="AS5838">
        <v>0</v>
      </c>
      <c r="AT5838">
        <v>0</v>
      </c>
      <c r="AU5838">
        <v>0</v>
      </c>
      <c r="BA5838">
        <v>2</v>
      </c>
    </row>
    <row r="5839" spans="3:53" ht="12.75" x14ac:dyDescent="0.2">
      <c r="C5839" t="s">
        <v>988</v>
      </c>
      <c r="D5839" t="s">
        <v>810</v>
      </c>
      <c r="E5839">
        <v>12.46</v>
      </c>
      <c r="F5839">
        <v>28.99</v>
      </c>
      <c r="G5839">
        <v>-7.93</v>
      </c>
      <c r="H5839">
        <v>1940</v>
      </c>
      <c r="I5839">
        <v>-69.271000000000001</v>
      </c>
      <c r="J5839" t="s">
        <v>78</v>
      </c>
      <c r="K5839">
        <v>44.84</v>
      </c>
      <c r="L5839">
        <v>13.04274</v>
      </c>
      <c r="M5839">
        <v>-2.5465508014420339</v>
      </c>
      <c r="N5839">
        <v>13.138073913043479</v>
      </c>
      <c r="O5839">
        <v>-3.253703060835123</v>
      </c>
      <c r="P5839">
        <v>45536000</v>
      </c>
      <c r="Q5839">
        <v>8404000</v>
      </c>
      <c r="R5839">
        <v>5.42</v>
      </c>
      <c r="S5839">
        <v>60.604000000000013</v>
      </c>
      <c r="T5839">
        <v>6.6609999999999996</v>
      </c>
      <c r="U5839">
        <v>28.928799999999999</v>
      </c>
      <c r="V5839">
        <f t="shared" si="583"/>
        <v>2.3418038170703395</v>
      </c>
      <c r="AC5839">
        <v>13.4</v>
      </c>
      <c r="AD5839">
        <v>11.15</v>
      </c>
      <c r="AH5839" s="85">
        <f>IF(AND(M5839&lt;Variables!$G$6,M5839&gt;Variables!$G$5),0,1)</f>
        <v>0</v>
      </c>
      <c r="AI5839" s="85">
        <f t="shared" si="585"/>
        <v>1</v>
      </c>
      <c r="AJ5839" s="85">
        <f>IF(I5839&gt;Variables!$G$7,0,1)</f>
        <v>1</v>
      </c>
      <c r="AK5839" s="85">
        <f>IF(F5839&gt;Variables!$G$8,0,1)</f>
        <v>0</v>
      </c>
      <c r="AL5839" s="85">
        <f>IF(G5839&gt;Variables!$G$9,0,1)</f>
        <v>1</v>
      </c>
      <c r="AM5839" s="85">
        <f>IF(AND(K5839&gt;Variables!$G$10,K5839&lt;Variables!$G$11),0,1)</f>
        <v>1</v>
      </c>
      <c r="AN5839" s="103">
        <f>IF(H5839&lt;Variables!$G$13,1,0)</f>
        <v>1</v>
      </c>
      <c r="AO5839" s="101">
        <f>IF(R5839&lt;Variables!$G$12,0,1)</f>
        <v>1</v>
      </c>
      <c r="AP5839" s="86">
        <f t="shared" si="584"/>
        <v>1</v>
      </c>
      <c r="AR5839">
        <v>1</v>
      </c>
      <c r="AS5839">
        <v>0</v>
      </c>
      <c r="AT5839">
        <v>0</v>
      </c>
      <c r="AU5839">
        <v>0</v>
      </c>
      <c r="BA5839">
        <v>2</v>
      </c>
    </row>
    <row r="5840" spans="3:53" ht="12.75" x14ac:dyDescent="0.2">
      <c r="C5840" t="s">
        <v>988</v>
      </c>
      <c r="D5840" t="s">
        <v>974</v>
      </c>
      <c r="E5840">
        <v>2.19</v>
      </c>
      <c r="F5840">
        <v>20</v>
      </c>
      <c r="G5840">
        <v>6.83</v>
      </c>
      <c r="H5840">
        <v>17.89</v>
      </c>
      <c r="I5840">
        <v>-37.328000000000003</v>
      </c>
      <c r="J5840" t="s">
        <v>78</v>
      </c>
      <c r="K5840">
        <v>44.97</v>
      </c>
      <c r="L5840">
        <v>2.2865099999999998</v>
      </c>
      <c r="M5840">
        <v>-4.2208431189892153</v>
      </c>
      <c r="N5840">
        <v>2.2438282608695652</v>
      </c>
      <c r="O5840">
        <v>-2.3989474510275071</v>
      </c>
      <c r="P5840">
        <v>5610000</v>
      </c>
      <c r="Q5840">
        <v>146880</v>
      </c>
      <c r="R5840">
        <v>38.19</v>
      </c>
      <c r="S5840">
        <v>60.604000000000013</v>
      </c>
      <c r="T5840">
        <v>6.6609999999999996</v>
      </c>
      <c r="U5840">
        <v>28.928799999999999</v>
      </c>
      <c r="V5840">
        <f t="shared" si="583"/>
        <v>2.3633164526076862</v>
      </c>
      <c r="AC5840">
        <v>2.23</v>
      </c>
      <c r="AD5840">
        <v>1.88</v>
      </c>
      <c r="AH5840" s="85">
        <f>IF(AND(M5840&lt;Variables!$G$6,M5840&gt;Variables!$G$5),0,1)</f>
        <v>0</v>
      </c>
      <c r="AI5840" s="85">
        <f t="shared" si="585"/>
        <v>0</v>
      </c>
      <c r="AJ5840" s="85">
        <f>IF(I5840&gt;Variables!$G$7,0,1)</f>
        <v>1</v>
      </c>
      <c r="AK5840" s="85">
        <f>IF(F5840&gt;Variables!$G$8,0,1)</f>
        <v>0</v>
      </c>
      <c r="AL5840" s="85">
        <f>IF(G5840&gt;Variables!$G$9,0,1)</f>
        <v>1</v>
      </c>
      <c r="AM5840" s="85">
        <f>IF(AND(K5840&gt;Variables!$G$10,K5840&lt;Variables!$G$11),0,1)</f>
        <v>1</v>
      </c>
      <c r="AN5840" s="103">
        <f>IF(H5840&lt;Variables!$G$13,1,0)</f>
        <v>1</v>
      </c>
      <c r="AO5840" s="101">
        <f>IF(R5840&lt;Variables!$G$12,0,1)</f>
        <v>1</v>
      </c>
      <c r="AP5840" s="86">
        <f t="shared" si="584"/>
        <v>1</v>
      </c>
      <c r="AR5840">
        <v>0</v>
      </c>
      <c r="AS5840">
        <v>0</v>
      </c>
      <c r="AT5840">
        <v>1</v>
      </c>
      <c r="AU5840">
        <v>0</v>
      </c>
      <c r="BA5840">
        <v>-2.25</v>
      </c>
    </row>
    <row r="5841" spans="3:53" ht="12.75" x14ac:dyDescent="0.2">
      <c r="C5841" t="s">
        <v>988</v>
      </c>
      <c r="D5841" t="s">
        <v>614</v>
      </c>
      <c r="E5841">
        <v>13.02</v>
      </c>
      <c r="F5841">
        <v>17.059999999999999</v>
      </c>
      <c r="G5841">
        <v>2.2999999999999998</v>
      </c>
      <c r="H5841">
        <v>2880</v>
      </c>
      <c r="I5841">
        <v>-37.006999999999998</v>
      </c>
      <c r="J5841" t="s">
        <v>78</v>
      </c>
      <c r="K5841">
        <v>44.7</v>
      </c>
      <c r="L5841">
        <v>13.695069999999999</v>
      </c>
      <c r="M5841">
        <v>-2.7387227666598331</v>
      </c>
      <c r="N5841">
        <v>13.504145652173911</v>
      </c>
      <c r="O5841">
        <v>-1.3636231192772139</v>
      </c>
      <c r="P5841">
        <v>12255000</v>
      </c>
      <c r="Q5841">
        <v>3768000</v>
      </c>
      <c r="R5841">
        <v>3.25</v>
      </c>
      <c r="S5841">
        <v>60.604000000000013</v>
      </c>
      <c r="T5841">
        <v>6.6609999999999996</v>
      </c>
      <c r="U5841">
        <v>28.928799999999999</v>
      </c>
      <c r="V5841">
        <f t="shared" si="583"/>
        <v>2.3413788057775533</v>
      </c>
      <c r="AC5841">
        <v>14.7</v>
      </c>
      <c r="AD5841">
        <v>12.58</v>
      </c>
      <c r="AH5841" s="85">
        <f>IF(AND(M5841&lt;Variables!$G$6,M5841&gt;Variables!$G$5),0,1)</f>
        <v>0</v>
      </c>
      <c r="AI5841" s="85">
        <f t="shared" si="585"/>
        <v>0</v>
      </c>
      <c r="AJ5841" s="85">
        <f>IF(I5841&gt;Variables!$G$7,0,1)</f>
        <v>1</v>
      </c>
      <c r="AK5841" s="85">
        <f>IF(F5841&gt;Variables!$G$8,0,1)</f>
        <v>0</v>
      </c>
      <c r="AL5841" s="85">
        <f>IF(G5841&gt;Variables!$G$9,0,1)</f>
        <v>1</v>
      </c>
      <c r="AM5841" s="85">
        <f>IF(AND(K5841&gt;Variables!$G$10,K5841&lt;Variables!$G$11),0,1)</f>
        <v>1</v>
      </c>
      <c r="AN5841" s="103">
        <f>IF(H5841&lt;Variables!$G$13,1,0)</f>
        <v>0</v>
      </c>
      <c r="AO5841" s="101">
        <f>IF(R5841&lt;Variables!$G$12,0,1)</f>
        <v>1</v>
      </c>
      <c r="AP5841" s="86">
        <f t="shared" si="584"/>
        <v>1</v>
      </c>
      <c r="AR5841">
        <v>1</v>
      </c>
      <c r="AS5841">
        <v>0</v>
      </c>
      <c r="AT5841">
        <v>0</v>
      </c>
      <c r="AU5841">
        <v>0</v>
      </c>
      <c r="BA5841">
        <v>2</v>
      </c>
    </row>
    <row r="5842" spans="3:53" ht="12.75" x14ac:dyDescent="0.2">
      <c r="C5842" t="s">
        <v>988</v>
      </c>
      <c r="D5842" t="s">
        <v>975</v>
      </c>
      <c r="E5842">
        <v>2.19</v>
      </c>
      <c r="F5842">
        <v>16.13</v>
      </c>
      <c r="G5842">
        <v>14.06</v>
      </c>
      <c r="H5842">
        <v>22.19</v>
      </c>
      <c r="I5842">
        <v>-36.631999999999998</v>
      </c>
      <c r="J5842" t="s">
        <v>78</v>
      </c>
      <c r="K5842">
        <v>51.21</v>
      </c>
      <c r="L5842">
        <v>2.209510526315789</v>
      </c>
      <c r="M5842">
        <v>-0.88302481854757342</v>
      </c>
      <c r="N5842">
        <v>2.156217777777778</v>
      </c>
      <c r="O5842">
        <v>1.5667351679587169</v>
      </c>
      <c r="P5842">
        <v>363020</v>
      </c>
      <c r="Q5842">
        <v>58670</v>
      </c>
      <c r="R5842">
        <v>6.19</v>
      </c>
      <c r="S5842">
        <v>60.604000000000013</v>
      </c>
      <c r="T5842">
        <v>6.6609999999999996</v>
      </c>
      <c r="U5842">
        <v>28.928799999999999</v>
      </c>
      <c r="V5842">
        <f t="shared" si="583"/>
        <v>2.4055799578501551</v>
      </c>
      <c r="AC5842">
        <v>2.85</v>
      </c>
      <c r="AD5842">
        <v>2.1656</v>
      </c>
      <c r="AH5842" s="85">
        <f>IF(AND(M5842&lt;Variables!$G$6,M5842&gt;Variables!$G$5),0,1)</f>
        <v>1</v>
      </c>
      <c r="AI5842" s="85">
        <f t="shared" si="585"/>
        <v>0</v>
      </c>
      <c r="AJ5842" s="85">
        <f>IF(I5842&gt;Variables!$G$7,0,1)</f>
        <v>1</v>
      </c>
      <c r="AK5842" s="85">
        <f>IF(F5842&gt;Variables!$G$8,0,1)</f>
        <v>0</v>
      </c>
      <c r="AL5842" s="85">
        <f>IF(G5842&gt;Variables!$G$9,0,1)</f>
        <v>0</v>
      </c>
      <c r="AM5842" s="85">
        <f>IF(AND(K5842&gt;Variables!$G$10,K5842&lt;Variables!$G$11),0,1)</f>
        <v>0</v>
      </c>
      <c r="AN5842" s="103">
        <f>IF(H5842&lt;Variables!$G$13,1,0)</f>
        <v>1</v>
      </c>
      <c r="AO5842" s="101">
        <f>IF(R5842&lt;Variables!$G$12,0,1)</f>
        <v>1</v>
      </c>
      <c r="AP5842" s="86">
        <f t="shared" si="584"/>
        <v>1</v>
      </c>
      <c r="AR5842">
        <v>1</v>
      </c>
      <c r="AS5842">
        <v>0</v>
      </c>
      <c r="AT5842">
        <v>0</v>
      </c>
      <c r="AU5842">
        <v>0</v>
      </c>
      <c r="BA5842">
        <v>2</v>
      </c>
    </row>
    <row r="5843" spans="3:53" ht="12.75" x14ac:dyDescent="0.2">
      <c r="C5843" t="s">
        <v>988</v>
      </c>
      <c r="D5843" t="s">
        <v>977</v>
      </c>
      <c r="E5843">
        <v>66.08</v>
      </c>
      <c r="F5843">
        <v>13.16</v>
      </c>
      <c r="G5843">
        <v>4.67</v>
      </c>
      <c r="H5843">
        <v>4440</v>
      </c>
      <c r="I5843">
        <v>-1.2E-2</v>
      </c>
      <c r="J5843" t="s">
        <v>78</v>
      </c>
      <c r="K5843">
        <v>51.18</v>
      </c>
      <c r="L5843">
        <v>65.878250000000008</v>
      </c>
      <c r="M5843">
        <v>0.10891303275359381</v>
      </c>
      <c r="N5843">
        <v>66.585221739130446</v>
      </c>
      <c r="O5843">
        <v>-0.95399808326708613</v>
      </c>
      <c r="P5843">
        <v>2642000</v>
      </c>
      <c r="Q5843">
        <v>768864</v>
      </c>
      <c r="R5843">
        <v>3.44</v>
      </c>
      <c r="S5843">
        <v>60.604000000000013</v>
      </c>
      <c r="T5843">
        <v>6.6609999999999996</v>
      </c>
      <c r="U5843">
        <v>28.928799999999999</v>
      </c>
      <c r="V5843">
        <f t="shared" si="583"/>
        <v>2.3760219029588674</v>
      </c>
      <c r="AC5843">
        <v>68.7</v>
      </c>
      <c r="AD5843">
        <v>63.82</v>
      </c>
      <c r="AH5843" s="85">
        <f>IF(AND(M5843&lt;Variables!$G$6,M5843&gt;Variables!$G$5),0,1)</f>
        <v>1</v>
      </c>
      <c r="AI5843" s="85">
        <f t="shared" si="585"/>
        <v>1</v>
      </c>
      <c r="AJ5843" s="85">
        <f>IF(I5843&gt;Variables!$G$7,0,1)</f>
        <v>1</v>
      </c>
      <c r="AK5843" s="85">
        <f>IF(F5843&gt;Variables!$G$8,0,1)</f>
        <v>0</v>
      </c>
      <c r="AL5843" s="85">
        <f>IF(G5843&gt;Variables!$G$9,0,1)</f>
        <v>1</v>
      </c>
      <c r="AM5843" s="85">
        <f>IF(AND(K5843&gt;Variables!$G$10,K5843&lt;Variables!$G$11),0,1)</f>
        <v>0</v>
      </c>
      <c r="AN5843" s="103">
        <f>IF(H5843&lt;Variables!$G$13,1,0)</f>
        <v>0</v>
      </c>
      <c r="AO5843" s="101">
        <f>IF(R5843&lt;Variables!$G$12,0,1)</f>
        <v>1</v>
      </c>
      <c r="AP5843" s="86">
        <f t="shared" si="584"/>
        <v>1</v>
      </c>
      <c r="AR5843">
        <v>1</v>
      </c>
      <c r="AS5843">
        <v>0</v>
      </c>
      <c r="AT5843">
        <v>0</v>
      </c>
      <c r="AU5843">
        <v>0</v>
      </c>
      <c r="BA5843">
        <v>2</v>
      </c>
    </row>
    <row r="5844" spans="3:53" ht="12.75" x14ac:dyDescent="0.2">
      <c r="C5844" t="s">
        <v>988</v>
      </c>
      <c r="D5844" t="s">
        <v>576</v>
      </c>
      <c r="E5844">
        <v>9.9600000000000009</v>
      </c>
      <c r="F5844">
        <v>9.52</v>
      </c>
      <c r="G5844">
        <v>-1.24</v>
      </c>
      <c r="H5844">
        <v>14830</v>
      </c>
      <c r="I5844">
        <v>0.57699999999999996</v>
      </c>
      <c r="J5844" t="s">
        <v>78</v>
      </c>
      <c r="K5844">
        <v>40.369999999999997</v>
      </c>
      <c r="L5844">
        <v>10.226654999999999</v>
      </c>
      <c r="M5844">
        <v>-2.6074508233630649</v>
      </c>
      <c r="N5844">
        <v>10.1910652173913</v>
      </c>
      <c r="O5844">
        <v>-2.267331358030992</v>
      </c>
      <c r="P5844">
        <v>11784000</v>
      </c>
      <c r="Q5844">
        <v>5991000</v>
      </c>
      <c r="R5844">
        <v>1.97</v>
      </c>
      <c r="S5844">
        <v>60.604000000000013</v>
      </c>
      <c r="T5844">
        <v>6.6609999999999996</v>
      </c>
      <c r="U5844">
        <v>28.928799999999999</v>
      </c>
      <c r="V5844">
        <f t="shared" si="583"/>
        <v>2.2625099592805267</v>
      </c>
      <c r="AC5844">
        <v>10.38</v>
      </c>
      <c r="AD5844">
        <v>9.75</v>
      </c>
      <c r="AH5844" s="85">
        <f>IF(AND(M5844&lt;Variables!$G$6,M5844&gt;Variables!$G$5),0,1)</f>
        <v>0</v>
      </c>
      <c r="AI5844" s="85">
        <f t="shared" si="585"/>
        <v>0</v>
      </c>
      <c r="AJ5844" s="85">
        <f>IF(I5844&gt;Variables!$G$7,0,1)</f>
        <v>0</v>
      </c>
      <c r="AK5844" s="85">
        <f>IF(F5844&gt;Variables!$G$8,0,1)</f>
        <v>0</v>
      </c>
      <c r="AL5844" s="85">
        <f>IF(G5844&gt;Variables!$G$9,0,1)</f>
        <v>1</v>
      </c>
      <c r="AM5844" s="85">
        <f>IF(AND(K5844&gt;Variables!$G$10,K5844&lt;Variables!$G$11),0,1)</f>
        <v>1</v>
      </c>
      <c r="AN5844" s="103">
        <f>IF(H5844&lt;Variables!$G$13,1,0)</f>
        <v>0</v>
      </c>
      <c r="AO5844" s="101">
        <f>IF(R5844&lt;Variables!$G$12,0,1)</f>
        <v>0</v>
      </c>
      <c r="AP5844" s="86">
        <f t="shared" si="584"/>
        <v>1</v>
      </c>
      <c r="AR5844">
        <v>1</v>
      </c>
      <c r="AS5844">
        <v>0</v>
      </c>
      <c r="AT5844">
        <v>0</v>
      </c>
      <c r="AU5844">
        <v>0</v>
      </c>
      <c r="BA5844">
        <v>2</v>
      </c>
    </row>
    <row r="5845" spans="3:53" ht="12.75" x14ac:dyDescent="0.2">
      <c r="C5845" t="s">
        <v>988</v>
      </c>
      <c r="D5845" t="s">
        <v>979</v>
      </c>
      <c r="E5845">
        <v>9.7200000000000006</v>
      </c>
      <c r="F5845">
        <v>8.77</v>
      </c>
      <c r="G5845">
        <v>7.11</v>
      </c>
      <c r="H5845">
        <v>15540</v>
      </c>
      <c r="I5845">
        <v>-6.57</v>
      </c>
      <c r="J5845" t="s">
        <v>78</v>
      </c>
      <c r="K5845">
        <v>55.35</v>
      </c>
      <c r="L5845">
        <v>9.8073750000000004</v>
      </c>
      <c r="M5845">
        <v>-0.17716259447610849</v>
      </c>
      <c r="N5845">
        <v>9.650315555555558</v>
      </c>
      <c r="O5845">
        <v>1.4474598642945591</v>
      </c>
      <c r="P5845">
        <v>3468000</v>
      </c>
      <c r="Q5845">
        <v>9425000</v>
      </c>
      <c r="R5845">
        <v>0.37</v>
      </c>
      <c r="S5845">
        <v>60.604000000000013</v>
      </c>
      <c r="T5845">
        <v>6.6609999999999996</v>
      </c>
      <c r="U5845">
        <v>28.928799999999999</v>
      </c>
      <c r="V5845">
        <f t="shared" si="583"/>
        <v>2.4297695312711101</v>
      </c>
      <c r="AC5845">
        <v>9.83</v>
      </c>
      <c r="AD5845">
        <v>9.24</v>
      </c>
      <c r="AH5845" s="85">
        <f>IF(AND(M5845&lt;Variables!$G$6,M5845&gt;Variables!$G$5),0,1)</f>
        <v>1</v>
      </c>
      <c r="AI5845" s="85">
        <f t="shared" si="585"/>
        <v>0</v>
      </c>
      <c r="AJ5845" s="85">
        <f>IF(I5845&gt;Variables!$G$7,0,1)</f>
        <v>1</v>
      </c>
      <c r="AK5845" s="85">
        <f>IF(F5845&gt;Variables!$G$8,0,1)</f>
        <v>1</v>
      </c>
      <c r="AL5845" s="85">
        <f>IF(G5845&gt;Variables!$G$9,0,1)</f>
        <v>1</v>
      </c>
      <c r="AM5845" s="85">
        <f>IF(AND(K5845&gt;Variables!$G$10,K5845&lt;Variables!$G$11),0,1)</f>
        <v>0</v>
      </c>
      <c r="AN5845" s="103">
        <f>IF(H5845&lt;Variables!$G$13,1,0)</f>
        <v>0</v>
      </c>
      <c r="AO5845" s="101">
        <f>IF(R5845&lt;Variables!$G$12,0,1)</f>
        <v>0</v>
      </c>
      <c r="AP5845" s="86">
        <f t="shared" si="584"/>
        <v>1</v>
      </c>
      <c r="AR5845">
        <v>0</v>
      </c>
      <c r="AS5845">
        <v>1</v>
      </c>
      <c r="AT5845">
        <v>0</v>
      </c>
      <c r="AU5845">
        <v>0</v>
      </c>
      <c r="BA5845">
        <v>0.56000000000000005</v>
      </c>
    </row>
    <row r="5846" spans="3:53" ht="12.75" x14ac:dyDescent="0.2">
      <c r="C5846" t="s">
        <v>988</v>
      </c>
      <c r="D5846" t="s">
        <v>958</v>
      </c>
      <c r="E5846">
        <v>17.38</v>
      </c>
      <c r="F5846">
        <v>7.61</v>
      </c>
      <c r="G5846">
        <v>-1.1299999999999999</v>
      </c>
      <c r="H5846">
        <v>3890</v>
      </c>
      <c r="I5846">
        <v>-72.724000000000004</v>
      </c>
      <c r="J5846" t="s">
        <v>78</v>
      </c>
      <c r="K5846">
        <v>41</v>
      </c>
      <c r="L5846">
        <v>17.568999999999999</v>
      </c>
      <c r="M5846">
        <v>-0.67789857134727693</v>
      </c>
      <c r="N5846">
        <v>17.581882608695651</v>
      </c>
      <c r="O5846">
        <v>-0.75067392743466232</v>
      </c>
      <c r="P5846">
        <v>2589000</v>
      </c>
      <c r="Q5846">
        <v>3035000</v>
      </c>
      <c r="R5846">
        <v>0.85</v>
      </c>
      <c r="S5846">
        <v>60.604000000000013</v>
      </c>
      <c r="T5846">
        <v>6.6609999999999996</v>
      </c>
      <c r="U5846">
        <v>28.928799999999999</v>
      </c>
      <c r="V5846">
        <f t="shared" si="583"/>
        <v>2.2737654231885704</v>
      </c>
      <c r="AC5846">
        <v>17.54</v>
      </c>
      <c r="AD5846">
        <v>15.97</v>
      </c>
      <c r="AH5846" s="85">
        <f>IF(AND(M5846&lt;Variables!$G$6,M5846&gt;Variables!$G$5),0,1)</f>
        <v>1</v>
      </c>
      <c r="AI5846" s="85">
        <f t="shared" si="585"/>
        <v>1</v>
      </c>
      <c r="AJ5846" s="85">
        <f>IF(I5846&gt;Variables!$G$7,0,1)</f>
        <v>1</v>
      </c>
      <c r="AK5846" s="85">
        <f>IF(F5846&gt;Variables!$G$8,0,1)</f>
        <v>1</v>
      </c>
      <c r="AL5846" s="85">
        <f>IF(G5846&gt;Variables!$G$9,0,1)</f>
        <v>1</v>
      </c>
      <c r="AM5846" s="85">
        <f>IF(AND(K5846&gt;Variables!$G$10,K5846&lt;Variables!$G$11),0,1)</f>
        <v>1</v>
      </c>
      <c r="AN5846" s="103">
        <f>IF(H5846&lt;Variables!$G$13,1,0)</f>
        <v>0</v>
      </c>
      <c r="AO5846" s="101">
        <f>IF(R5846&lt;Variables!$G$12,0,1)</f>
        <v>0</v>
      </c>
      <c r="AP5846" s="86">
        <f t="shared" si="584"/>
        <v>1</v>
      </c>
      <c r="AR5846">
        <v>0</v>
      </c>
      <c r="AS5846">
        <v>0</v>
      </c>
      <c r="AT5846">
        <v>1</v>
      </c>
      <c r="AU5846">
        <v>0</v>
      </c>
      <c r="BA5846">
        <v>-2.25</v>
      </c>
    </row>
    <row r="5847" spans="3:53" ht="12.75" x14ac:dyDescent="0.2">
      <c r="C5847" t="s">
        <v>988</v>
      </c>
      <c r="D5847" t="s">
        <v>976</v>
      </c>
      <c r="E5847">
        <v>3.38</v>
      </c>
      <c r="F5847">
        <v>16.38</v>
      </c>
      <c r="G5847">
        <v>9.0299999999999994</v>
      </c>
      <c r="H5847">
        <v>654.5</v>
      </c>
      <c r="I5847">
        <v>-50.317</v>
      </c>
      <c r="J5847" t="s">
        <v>78</v>
      </c>
      <c r="K5847">
        <v>40.54</v>
      </c>
      <c r="L5847">
        <v>3.4593950000000002</v>
      </c>
      <c r="M5847">
        <v>-2.2950544820698382</v>
      </c>
      <c r="N5847">
        <v>3.4618956521739128</v>
      </c>
      <c r="O5847">
        <v>-2.3656302905168789</v>
      </c>
      <c r="P5847">
        <v>4010000</v>
      </c>
      <c r="Q5847">
        <v>1460000</v>
      </c>
      <c r="R5847">
        <v>2.75</v>
      </c>
      <c r="S5847">
        <v>60.604000000000013</v>
      </c>
      <c r="T5847">
        <v>6.6609999999999996</v>
      </c>
      <c r="U5847">
        <v>28.928799999999999</v>
      </c>
      <c r="V5847">
        <f t="shared" si="583"/>
        <v>2.2659638264575164</v>
      </c>
      <c r="AC5847">
        <v>3.48</v>
      </c>
      <c r="AD5847">
        <v>3.22</v>
      </c>
      <c r="AH5847" s="85">
        <f>IF(AND(M5847&lt;Variables!$G$6,M5847&gt;Variables!$G$5),0,1)</f>
        <v>0</v>
      </c>
      <c r="AI5847" s="85">
        <f t="shared" si="585"/>
        <v>1</v>
      </c>
      <c r="AJ5847" s="85">
        <f>IF(I5847&gt;Variables!$G$7,0,1)</f>
        <v>1</v>
      </c>
      <c r="AK5847" s="85">
        <f>IF(F5847&gt;Variables!$G$8,0,1)</f>
        <v>0</v>
      </c>
      <c r="AL5847" s="85">
        <f>IF(G5847&gt;Variables!$G$9,0,1)</f>
        <v>1</v>
      </c>
      <c r="AM5847" s="85">
        <f>IF(AND(K5847&gt;Variables!$G$10,K5847&lt;Variables!$G$11),0,1)</f>
        <v>1</v>
      </c>
      <c r="AN5847" s="103">
        <f>IF(H5847&lt;Variables!$G$13,1,0)</f>
        <v>1</v>
      </c>
      <c r="AO5847" s="101">
        <f>IF(R5847&lt;Variables!$G$12,0,1)</f>
        <v>1</v>
      </c>
      <c r="AP5847" s="86">
        <f t="shared" si="584"/>
        <v>1</v>
      </c>
      <c r="AR5847">
        <v>1</v>
      </c>
      <c r="AS5847">
        <v>0</v>
      </c>
      <c r="AT5847">
        <v>0</v>
      </c>
      <c r="AU5847">
        <v>0</v>
      </c>
      <c r="BA5847">
        <v>2</v>
      </c>
    </row>
    <row r="5848" spans="3:53" ht="12.75" x14ac:dyDescent="0.2">
      <c r="C5848" t="s">
        <v>988</v>
      </c>
      <c r="D5848" t="s">
        <v>989</v>
      </c>
      <c r="E5848">
        <v>284.82</v>
      </c>
      <c r="F5848">
        <v>6</v>
      </c>
      <c r="G5848">
        <v>2.31</v>
      </c>
      <c r="H5848">
        <v>13740</v>
      </c>
      <c r="I5848">
        <v>-17.8</v>
      </c>
      <c r="J5848" t="s">
        <v>76</v>
      </c>
      <c r="K5848">
        <v>67.760000000000005</v>
      </c>
      <c r="L5848">
        <v>282.83533333333332</v>
      </c>
      <c r="M5848">
        <v>0.36228382592463332</v>
      </c>
      <c r="N5848">
        <v>281.72689024390252</v>
      </c>
      <c r="O5848">
        <v>0.75715518467223109</v>
      </c>
      <c r="P5848">
        <v>98857</v>
      </c>
      <c r="Q5848">
        <v>175654</v>
      </c>
      <c r="R5848">
        <v>0.56000000000000005</v>
      </c>
      <c r="S5848">
        <v>60.604000000000013</v>
      </c>
      <c r="T5848">
        <v>6.6609999999999996</v>
      </c>
      <c r="U5848">
        <v>28.928799999999999</v>
      </c>
      <c r="V5848">
        <f t="shared" si="583"/>
        <v>2.5229923642845185</v>
      </c>
      <c r="AC5848">
        <v>295.88389999999998</v>
      </c>
      <c r="AD5848">
        <v>283.56</v>
      </c>
      <c r="AH5848" s="85">
        <f>IF(AND(M5848&lt;Variables!$G$6,M5848&gt;Variables!$G$5),0,1)</f>
        <v>1</v>
      </c>
      <c r="AI5848" s="85">
        <f t="shared" si="585"/>
        <v>0</v>
      </c>
      <c r="AJ5848" s="85">
        <f>IF(I5848&gt;Variables!$G$7,0,1)</f>
        <v>1</v>
      </c>
      <c r="AK5848" s="85">
        <f>IF(F5848&gt;Variables!$G$8,0,1)</f>
        <v>1</v>
      </c>
      <c r="AL5848" s="85">
        <f>IF(G5848&gt;Variables!$G$9,0,1)</f>
        <v>1</v>
      </c>
      <c r="AM5848" s="85">
        <f>IF(AND(K5848&gt;Variables!$G$10,K5848&lt;Variables!$G$11),0,1)</f>
        <v>0</v>
      </c>
      <c r="AN5848" s="103">
        <f>IF(H5848&lt;Variables!$G$13,1,0)</f>
        <v>0</v>
      </c>
      <c r="AO5848" s="101">
        <f>IF(R5848&lt;Variables!$G$12,0,1)</f>
        <v>0</v>
      </c>
      <c r="AP5848" s="86">
        <f t="shared" si="584"/>
        <v>0</v>
      </c>
      <c r="AR5848">
        <v>1</v>
      </c>
      <c r="AS5848">
        <v>0</v>
      </c>
      <c r="AT5848">
        <v>0</v>
      </c>
      <c r="AU5848">
        <v>0</v>
      </c>
      <c r="BA5848">
        <v>1.27</v>
      </c>
    </row>
    <row r="5849" spans="3:53" ht="12.75" x14ac:dyDescent="0.2">
      <c r="C5849" t="s">
        <v>988</v>
      </c>
      <c r="D5849" t="s">
        <v>447</v>
      </c>
      <c r="E5849">
        <v>21.48</v>
      </c>
      <c r="F5849">
        <v>6.97</v>
      </c>
      <c r="G5849">
        <v>3.63</v>
      </c>
      <c r="H5849">
        <v>9490</v>
      </c>
      <c r="I5849">
        <v>-32.279000000000003</v>
      </c>
      <c r="J5849" t="s">
        <v>78</v>
      </c>
      <c r="K5849">
        <v>41.1</v>
      </c>
      <c r="L5849">
        <v>21.816565000000001</v>
      </c>
      <c r="M5849">
        <v>-1.817724284276661</v>
      </c>
      <c r="N5849">
        <v>21.55286739130435</v>
      </c>
      <c r="O5849">
        <v>-0.61647199368911265</v>
      </c>
      <c r="P5849">
        <v>21458000</v>
      </c>
      <c r="Q5849">
        <v>24882000</v>
      </c>
      <c r="R5849">
        <v>0.86</v>
      </c>
      <c r="S5849">
        <v>60.604000000000013</v>
      </c>
      <c r="T5849">
        <v>6.6609999999999996</v>
      </c>
      <c r="U5849">
        <v>28.928799999999999</v>
      </c>
      <c r="V5849">
        <f t="shared" si="583"/>
        <v>2.2753355005675733</v>
      </c>
      <c r="AC5849">
        <v>23.04</v>
      </c>
      <c r="AD5849">
        <v>21.1</v>
      </c>
      <c r="AH5849" s="85">
        <f>IF(AND(M5849&lt;Variables!$G$6,M5849&gt;Variables!$G$5),0,1)</f>
        <v>1</v>
      </c>
      <c r="AI5849" s="85">
        <f t="shared" si="585"/>
        <v>0</v>
      </c>
      <c r="AJ5849" s="85">
        <f>IF(I5849&gt;Variables!$G$7,0,1)</f>
        <v>1</v>
      </c>
      <c r="AK5849" s="85">
        <f>IF(F5849&gt;Variables!$G$8,0,1)</f>
        <v>1</v>
      </c>
      <c r="AL5849" s="85">
        <f>IF(G5849&gt;Variables!$G$9,0,1)</f>
        <v>1</v>
      </c>
      <c r="AM5849" s="85">
        <f>IF(AND(K5849&gt;Variables!$G$10,K5849&lt;Variables!$G$11),0,1)</f>
        <v>1</v>
      </c>
      <c r="AN5849" s="103">
        <f>IF(H5849&lt;Variables!$G$13,1,0)</f>
        <v>0</v>
      </c>
      <c r="AO5849" s="101">
        <f>IF(R5849&lt;Variables!$G$12,0,1)</f>
        <v>0</v>
      </c>
      <c r="AP5849" s="86">
        <f t="shared" si="584"/>
        <v>1</v>
      </c>
      <c r="AR5849">
        <v>1</v>
      </c>
      <c r="AS5849">
        <v>0</v>
      </c>
      <c r="AT5849">
        <v>0</v>
      </c>
      <c r="AU5849">
        <v>0</v>
      </c>
      <c r="BA5849">
        <v>2</v>
      </c>
    </row>
    <row r="5850" spans="3:53" ht="12.75" x14ac:dyDescent="0.2">
      <c r="C5850" t="s">
        <v>988</v>
      </c>
      <c r="D5850" t="s">
        <v>186</v>
      </c>
      <c r="E5850">
        <v>26.72</v>
      </c>
      <c r="F5850">
        <v>6.74</v>
      </c>
      <c r="G5850">
        <v>3.13</v>
      </c>
      <c r="H5850">
        <v>3350</v>
      </c>
      <c r="I5850">
        <v>5.2009999999999996</v>
      </c>
      <c r="J5850" t="s">
        <v>78</v>
      </c>
      <c r="K5850">
        <v>51.94</v>
      </c>
      <c r="L5850">
        <v>26.707905</v>
      </c>
      <c r="M5850">
        <v>7.8441195593612605E-3</v>
      </c>
      <c r="N5850">
        <v>26.555086956521741</v>
      </c>
      <c r="O5850">
        <v>0.58336485108068603</v>
      </c>
      <c r="P5850">
        <v>6822000</v>
      </c>
      <c r="Q5850">
        <v>9109000</v>
      </c>
      <c r="R5850">
        <v>0.75</v>
      </c>
      <c r="S5850">
        <v>60.604000000000013</v>
      </c>
      <c r="T5850">
        <v>6.6609999999999996</v>
      </c>
      <c r="U5850">
        <v>28.928799999999999</v>
      </c>
      <c r="V5850">
        <f t="shared" si="583"/>
        <v>2.3868505044859192</v>
      </c>
      <c r="AC5850">
        <v>28.9</v>
      </c>
      <c r="AD5850">
        <v>26.33</v>
      </c>
      <c r="AH5850" s="85">
        <f>IF(AND(M5850&lt;Variables!$G$6,M5850&gt;Variables!$G$5),0,1)</f>
        <v>1</v>
      </c>
      <c r="AI5850" s="85">
        <f t="shared" si="585"/>
        <v>0</v>
      </c>
      <c r="AJ5850" s="85">
        <f>IF(I5850&gt;Variables!$G$7,0,1)</f>
        <v>0</v>
      </c>
      <c r="AK5850" s="85">
        <f>IF(F5850&gt;Variables!$G$8,0,1)</f>
        <v>1</v>
      </c>
      <c r="AL5850" s="85">
        <f>IF(G5850&gt;Variables!$G$9,0,1)</f>
        <v>1</v>
      </c>
      <c r="AM5850" s="85">
        <f>IF(AND(K5850&gt;Variables!$G$10,K5850&lt;Variables!$G$11),0,1)</f>
        <v>0</v>
      </c>
      <c r="AN5850" s="103">
        <f>IF(H5850&lt;Variables!$G$13,1,0)</f>
        <v>0</v>
      </c>
      <c r="AO5850" s="101">
        <f>IF(R5850&lt;Variables!$G$12,0,1)</f>
        <v>0</v>
      </c>
      <c r="AP5850" s="86">
        <f t="shared" si="584"/>
        <v>1</v>
      </c>
      <c r="AR5850">
        <v>1</v>
      </c>
      <c r="AS5850">
        <v>0</v>
      </c>
      <c r="AT5850">
        <v>0</v>
      </c>
      <c r="AU5850">
        <v>0</v>
      </c>
      <c r="BA5850">
        <v>2</v>
      </c>
    </row>
    <row r="5851" spans="3:53" ht="12.75" x14ac:dyDescent="0.2">
      <c r="C5851" t="s">
        <v>988</v>
      </c>
      <c r="D5851" t="s">
        <v>329</v>
      </c>
      <c r="E5851">
        <v>235.96</v>
      </c>
      <c r="F5851">
        <v>6.74</v>
      </c>
      <c r="G5851">
        <v>4.5999999999999996</v>
      </c>
      <c r="H5851">
        <v>49140</v>
      </c>
      <c r="I5851">
        <v>4130.1469999999999</v>
      </c>
      <c r="J5851" t="s">
        <v>78</v>
      </c>
      <c r="K5851">
        <v>66.34</v>
      </c>
      <c r="L5851">
        <v>232.68591000000009</v>
      </c>
      <c r="M5851">
        <v>1.1526654106387151</v>
      </c>
      <c r="N5851">
        <v>230.21549130434781</v>
      </c>
      <c r="O5851">
        <v>2.238124231544655</v>
      </c>
      <c r="P5851">
        <v>941441</v>
      </c>
      <c r="Q5851">
        <v>2804000</v>
      </c>
      <c r="R5851">
        <v>0.34</v>
      </c>
      <c r="S5851">
        <v>60.604000000000013</v>
      </c>
      <c r="T5851">
        <v>6.6609999999999996</v>
      </c>
      <c r="U5851">
        <v>28.928799999999999</v>
      </c>
      <c r="V5851">
        <f t="shared" si="583"/>
        <v>2.4519189108085855</v>
      </c>
      <c r="AC5851">
        <v>246.6799</v>
      </c>
      <c r="AD5851">
        <v>230.28</v>
      </c>
      <c r="AH5851" s="85">
        <f>IF(AND(M5851&lt;Variables!$G$6,M5851&gt;Variables!$G$5),0,1)</f>
        <v>1</v>
      </c>
      <c r="AI5851" s="85">
        <f t="shared" si="585"/>
        <v>0</v>
      </c>
      <c r="AJ5851" s="85">
        <f>IF(I5851&gt;Variables!$G$7,0,1)</f>
        <v>0</v>
      </c>
      <c r="AK5851" s="85">
        <f>IF(F5851&gt;Variables!$G$8,0,1)</f>
        <v>1</v>
      </c>
      <c r="AL5851" s="85">
        <f>IF(G5851&gt;Variables!$G$9,0,1)</f>
        <v>1</v>
      </c>
      <c r="AM5851" s="85">
        <f>IF(AND(K5851&gt;Variables!$G$10,K5851&lt;Variables!$G$11),0,1)</f>
        <v>0</v>
      </c>
      <c r="AN5851" s="103">
        <f>IF(H5851&lt;Variables!$G$13,1,0)</f>
        <v>0</v>
      </c>
      <c r="AO5851" s="101">
        <f>IF(R5851&lt;Variables!$G$12,0,1)</f>
        <v>0</v>
      </c>
      <c r="AP5851" s="86">
        <f t="shared" si="584"/>
        <v>1</v>
      </c>
      <c r="AR5851">
        <v>0</v>
      </c>
      <c r="AS5851">
        <v>0</v>
      </c>
      <c r="AT5851">
        <v>1</v>
      </c>
      <c r="AU5851">
        <v>0</v>
      </c>
      <c r="BA5851">
        <v>-2.25</v>
      </c>
    </row>
    <row r="5852" spans="3:53" ht="12.75" x14ac:dyDescent="0.2">
      <c r="C5852" t="s">
        <v>988</v>
      </c>
      <c r="D5852" t="s">
        <v>193</v>
      </c>
      <c r="E5852">
        <v>24.52</v>
      </c>
      <c r="F5852">
        <v>6.58</v>
      </c>
      <c r="G5852">
        <v>1.93</v>
      </c>
      <c r="H5852">
        <v>9570</v>
      </c>
      <c r="I5852">
        <v>-14.208</v>
      </c>
      <c r="J5852" t="s">
        <v>78</v>
      </c>
      <c r="K5852">
        <v>55.1</v>
      </c>
      <c r="L5852">
        <v>24.360765000000001</v>
      </c>
      <c r="M5852">
        <v>0.42049172101122367</v>
      </c>
      <c r="N5852">
        <v>24.213391304347819</v>
      </c>
      <c r="O5852">
        <v>1.0316964381908831</v>
      </c>
      <c r="P5852">
        <v>5300000</v>
      </c>
      <c r="Q5852">
        <v>22194000</v>
      </c>
      <c r="R5852">
        <v>0.24</v>
      </c>
      <c r="S5852">
        <v>60.604000000000013</v>
      </c>
      <c r="T5852">
        <v>6.6609999999999996</v>
      </c>
      <c r="U5852">
        <v>28.928799999999999</v>
      </c>
      <c r="V5852">
        <f t="shared" si="583"/>
        <v>2.4027098767932782</v>
      </c>
      <c r="AC5852">
        <v>24.82</v>
      </c>
      <c r="AD5852">
        <v>22.32</v>
      </c>
      <c r="AH5852" s="85">
        <f>IF(AND(M5852&lt;Variables!$G$6,M5852&gt;Variables!$G$5),0,1)</f>
        <v>1</v>
      </c>
      <c r="AI5852" s="85">
        <f t="shared" si="585"/>
        <v>0</v>
      </c>
      <c r="AJ5852" s="85">
        <f>IF(I5852&gt;Variables!$G$7,0,1)</f>
        <v>1</v>
      </c>
      <c r="AK5852" s="85">
        <f>IF(F5852&gt;Variables!$G$8,0,1)</f>
        <v>1</v>
      </c>
      <c r="AL5852" s="85">
        <f>IF(G5852&gt;Variables!$G$9,0,1)</f>
        <v>1</v>
      </c>
      <c r="AM5852" s="85">
        <f>IF(AND(K5852&gt;Variables!$G$10,K5852&lt;Variables!$G$11),0,1)</f>
        <v>0</v>
      </c>
      <c r="AN5852" s="103">
        <f>IF(H5852&lt;Variables!$G$13,1,0)</f>
        <v>0</v>
      </c>
      <c r="AO5852" s="101">
        <f>IF(R5852&lt;Variables!$G$12,0,1)</f>
        <v>0</v>
      </c>
      <c r="AP5852" s="86">
        <f t="shared" si="584"/>
        <v>1</v>
      </c>
      <c r="AR5852">
        <v>0</v>
      </c>
      <c r="AS5852">
        <v>0</v>
      </c>
      <c r="AT5852">
        <v>0</v>
      </c>
      <c r="AU5852">
        <v>1</v>
      </c>
      <c r="BA5852">
        <v>-0.2</v>
      </c>
    </row>
    <row r="5853" spans="3:53" ht="12.75" x14ac:dyDescent="0.2">
      <c r="C5853" t="s">
        <v>988</v>
      </c>
      <c r="D5853" t="s">
        <v>674</v>
      </c>
      <c r="E5853">
        <v>37.39</v>
      </c>
      <c r="F5853">
        <v>6.4</v>
      </c>
      <c r="G5853">
        <v>6.07</v>
      </c>
      <c r="H5853">
        <v>5430</v>
      </c>
      <c r="I5853">
        <v>2E-3</v>
      </c>
      <c r="J5853" t="s">
        <v>78</v>
      </c>
      <c r="K5853">
        <v>53.43</v>
      </c>
      <c r="L5853">
        <v>37.303804999999997</v>
      </c>
      <c r="M5853">
        <v>0.2262369750217188</v>
      </c>
      <c r="N5853">
        <v>37.382939130434792</v>
      </c>
      <c r="O5853">
        <v>1.407291584767203E-2</v>
      </c>
      <c r="P5853">
        <v>478597</v>
      </c>
      <c r="Q5853">
        <v>699964</v>
      </c>
      <c r="R5853">
        <v>0.68</v>
      </c>
      <c r="S5853">
        <v>60.604000000000013</v>
      </c>
      <c r="T5853">
        <v>6.6609999999999996</v>
      </c>
      <c r="U5853">
        <v>28.928799999999999</v>
      </c>
      <c r="V5853">
        <f t="shared" si="583"/>
        <v>2.3944115713727858</v>
      </c>
      <c r="AC5853">
        <v>37.450000000000003</v>
      </c>
      <c r="AD5853">
        <v>35.07</v>
      </c>
      <c r="AH5853" s="85">
        <f>IF(AND(M5853&lt;Variables!$G$6,M5853&gt;Variables!$G$5),0,1)</f>
        <v>1</v>
      </c>
      <c r="AI5853" s="85">
        <f t="shared" si="585"/>
        <v>1</v>
      </c>
      <c r="AJ5853" s="85">
        <f>IF(I5853&gt;Variables!$G$7,0,1)</f>
        <v>0</v>
      </c>
      <c r="AK5853" s="85">
        <f>IF(F5853&gt;Variables!$G$8,0,1)</f>
        <v>1</v>
      </c>
      <c r="AL5853" s="85">
        <f>IF(G5853&gt;Variables!$G$9,0,1)</f>
        <v>1</v>
      </c>
      <c r="AM5853" s="85">
        <f>IF(AND(K5853&gt;Variables!$G$10,K5853&lt;Variables!$G$11),0,1)</f>
        <v>0</v>
      </c>
      <c r="AN5853" s="103">
        <f>IF(H5853&lt;Variables!$G$13,1,0)</f>
        <v>0</v>
      </c>
      <c r="AO5853" s="101">
        <f>IF(R5853&lt;Variables!$G$12,0,1)</f>
        <v>0</v>
      </c>
      <c r="AP5853" s="86">
        <f t="shared" si="584"/>
        <v>1</v>
      </c>
      <c r="AR5853">
        <v>0</v>
      </c>
      <c r="AS5853">
        <v>0</v>
      </c>
      <c r="AT5853">
        <v>1</v>
      </c>
      <c r="AU5853">
        <v>0</v>
      </c>
      <c r="BA5853">
        <v>-2.25</v>
      </c>
    </row>
    <row r="5854" spans="3:53" ht="12.75" x14ac:dyDescent="0.2">
      <c r="C5854" t="s">
        <v>988</v>
      </c>
      <c r="D5854" t="s">
        <v>984</v>
      </c>
      <c r="E5854">
        <v>79.92</v>
      </c>
      <c r="F5854">
        <v>6.39</v>
      </c>
      <c r="G5854">
        <v>1.62</v>
      </c>
      <c r="H5854">
        <v>4920</v>
      </c>
      <c r="I5854">
        <v>-15.111000000000001</v>
      </c>
      <c r="J5854" t="s">
        <v>78</v>
      </c>
      <c r="K5854">
        <v>57.95</v>
      </c>
      <c r="L5854">
        <v>79.997352941176473</v>
      </c>
      <c r="M5854">
        <v>-0.18419727123324939</v>
      </c>
      <c r="N5854">
        <v>79.60338999999999</v>
      </c>
      <c r="O5854">
        <v>0.30979836411490008</v>
      </c>
      <c r="P5854">
        <v>169252</v>
      </c>
      <c r="Q5854">
        <v>251564</v>
      </c>
      <c r="R5854">
        <v>0.67</v>
      </c>
      <c r="S5854">
        <v>60.604000000000013</v>
      </c>
      <c r="T5854">
        <v>6.6609999999999996</v>
      </c>
      <c r="U5854">
        <v>28.928799999999999</v>
      </c>
      <c r="V5854">
        <f t="shared" si="583"/>
        <v>2.4583802247206714</v>
      </c>
      <c r="AC5854">
        <v>80.239999999999995</v>
      </c>
      <c r="AD5854">
        <v>79.150000000000006</v>
      </c>
      <c r="AH5854" s="85">
        <f>IF(AND(M5854&lt;Variables!$G$6,M5854&gt;Variables!$G$5),0,1)</f>
        <v>1</v>
      </c>
      <c r="AI5854" s="85">
        <f t="shared" si="585"/>
        <v>0</v>
      </c>
      <c r="AJ5854" s="85">
        <f>IF(I5854&gt;Variables!$G$7,0,1)</f>
        <v>1</v>
      </c>
      <c r="AK5854" s="85">
        <f>IF(F5854&gt;Variables!$G$8,0,1)</f>
        <v>1</v>
      </c>
      <c r="AL5854" s="85">
        <f>IF(G5854&gt;Variables!$G$9,0,1)</f>
        <v>1</v>
      </c>
      <c r="AM5854" s="85">
        <f>IF(AND(K5854&gt;Variables!$G$10,K5854&lt;Variables!$G$11),0,1)</f>
        <v>0</v>
      </c>
      <c r="AN5854" s="103">
        <f>IF(H5854&lt;Variables!$G$13,1,0)</f>
        <v>0</v>
      </c>
      <c r="AO5854" s="101">
        <f>IF(R5854&lt;Variables!$G$12,0,1)</f>
        <v>0</v>
      </c>
      <c r="AP5854" s="86">
        <f t="shared" si="584"/>
        <v>1</v>
      </c>
      <c r="AR5854">
        <v>0</v>
      </c>
      <c r="AS5854">
        <v>0</v>
      </c>
      <c r="AT5854">
        <v>0</v>
      </c>
      <c r="AU5854">
        <v>1</v>
      </c>
      <c r="BA5854">
        <v>-0.64</v>
      </c>
    </row>
    <row r="5855" spans="3:53" ht="12.75" x14ac:dyDescent="0.2">
      <c r="C5855" t="s">
        <v>988</v>
      </c>
      <c r="D5855" t="s">
        <v>971</v>
      </c>
      <c r="E5855">
        <v>29.8</v>
      </c>
      <c r="F5855">
        <v>6.17</v>
      </c>
      <c r="G5855">
        <v>1.82</v>
      </c>
      <c r="H5855">
        <v>20060</v>
      </c>
      <c r="I5855">
        <v>-66.66</v>
      </c>
      <c r="J5855" t="s">
        <v>78</v>
      </c>
      <c r="K5855">
        <v>37.58</v>
      </c>
      <c r="L5855">
        <v>30.303540000000009</v>
      </c>
      <c r="M5855">
        <v>-1.8926501656242301</v>
      </c>
      <c r="N5855">
        <v>30.366439130434781</v>
      </c>
      <c r="O5855">
        <v>-2.0958635541725701</v>
      </c>
      <c r="P5855">
        <v>8249000.0000000009</v>
      </c>
      <c r="Q5855">
        <v>8802000</v>
      </c>
      <c r="R5855">
        <v>0.94</v>
      </c>
      <c r="S5855">
        <v>60.604000000000013</v>
      </c>
      <c r="T5855">
        <v>6.6609999999999996</v>
      </c>
      <c r="U5855">
        <v>28.928799999999999</v>
      </c>
      <c r="V5855">
        <f t="shared" si="583"/>
        <v>2.2196503112214612</v>
      </c>
      <c r="AC5855">
        <v>30.34</v>
      </c>
      <c r="AD5855">
        <v>28.83</v>
      </c>
      <c r="AH5855" s="85">
        <f>IF(AND(M5855&lt;Variables!$G$6,M5855&gt;Variables!$G$5),0,1)</f>
        <v>1</v>
      </c>
      <c r="AI5855" s="85">
        <f t="shared" si="585"/>
        <v>1</v>
      </c>
      <c r="AJ5855" s="85">
        <f>IF(I5855&gt;Variables!$G$7,0,1)</f>
        <v>1</v>
      </c>
      <c r="AK5855" s="85">
        <f>IF(F5855&gt;Variables!$G$8,0,1)</f>
        <v>1</v>
      </c>
      <c r="AL5855" s="85">
        <f>IF(G5855&gt;Variables!$G$9,0,1)</f>
        <v>1</v>
      </c>
      <c r="AM5855" s="85">
        <f>IF(AND(K5855&gt;Variables!$G$10,K5855&lt;Variables!$G$11),0,1)</f>
        <v>1</v>
      </c>
      <c r="AN5855" s="103">
        <f>IF(H5855&lt;Variables!$G$13,1,0)</f>
        <v>0</v>
      </c>
      <c r="AO5855" s="101">
        <f>IF(R5855&lt;Variables!$G$12,0,1)</f>
        <v>0</v>
      </c>
      <c r="AP5855" s="86">
        <f t="shared" si="584"/>
        <v>1</v>
      </c>
      <c r="AR5855">
        <v>0</v>
      </c>
      <c r="AS5855">
        <v>0</v>
      </c>
      <c r="AT5855">
        <v>1</v>
      </c>
      <c r="AU5855">
        <v>0</v>
      </c>
      <c r="BA5855">
        <v>-0.82</v>
      </c>
    </row>
    <row r="5856" spans="3:53" ht="12.75" x14ac:dyDescent="0.2">
      <c r="C5856" t="s">
        <v>988</v>
      </c>
      <c r="D5856" t="s">
        <v>981</v>
      </c>
      <c r="E5856">
        <v>17.07</v>
      </c>
      <c r="F5856">
        <v>13.45</v>
      </c>
      <c r="G5856">
        <v>10.14</v>
      </c>
      <c r="H5856">
        <v>4060</v>
      </c>
      <c r="I5856">
        <v>-75.736000000000004</v>
      </c>
      <c r="J5856" t="s">
        <v>76</v>
      </c>
      <c r="K5856">
        <v>50.89</v>
      </c>
      <c r="L5856">
        <v>17.347100000000001</v>
      </c>
      <c r="M5856">
        <v>-1.078566446264799</v>
      </c>
      <c r="N5856">
        <v>16.77262826086956</v>
      </c>
      <c r="O5856">
        <v>2.3095470376230338</v>
      </c>
      <c r="P5856">
        <v>8214000</v>
      </c>
      <c r="Q5856">
        <v>12705000</v>
      </c>
      <c r="R5856">
        <v>0.65</v>
      </c>
      <c r="S5856">
        <v>60.604000000000013</v>
      </c>
      <c r="T5856">
        <v>6.6609999999999996</v>
      </c>
      <c r="U5856">
        <v>28.928799999999999</v>
      </c>
      <c r="V5856">
        <f t="shared" si="583"/>
        <v>2.4070353885110478</v>
      </c>
      <c r="AC5856">
        <v>17.18</v>
      </c>
      <c r="AD5856">
        <v>15.24</v>
      </c>
      <c r="AH5856" s="85">
        <f>IF(AND(M5856&lt;Variables!$G$6,M5856&gt;Variables!$G$5),0,1)</f>
        <v>1</v>
      </c>
      <c r="AI5856" s="85">
        <f t="shared" si="585"/>
        <v>0</v>
      </c>
      <c r="AJ5856" s="85">
        <f>IF(I5856&gt;Variables!$G$7,0,1)</f>
        <v>1</v>
      </c>
      <c r="AK5856" s="85">
        <f>IF(F5856&gt;Variables!$G$8,0,1)</f>
        <v>0</v>
      </c>
      <c r="AL5856" s="85">
        <f>IF(G5856&gt;Variables!$G$9,0,1)</f>
        <v>1</v>
      </c>
      <c r="AM5856" s="85">
        <f>IF(AND(K5856&gt;Variables!$G$10,K5856&lt;Variables!$G$11),0,1)</f>
        <v>0</v>
      </c>
      <c r="AN5856" s="103">
        <f>IF(H5856&lt;Variables!$G$13,1,0)</f>
        <v>0</v>
      </c>
      <c r="AO5856" s="101">
        <f>IF(R5856&lt;Variables!$G$12,0,1)</f>
        <v>0</v>
      </c>
      <c r="AP5856" s="86">
        <f t="shared" si="584"/>
        <v>0</v>
      </c>
      <c r="AR5856">
        <v>0</v>
      </c>
      <c r="AS5856">
        <v>0</v>
      </c>
      <c r="AT5856">
        <v>1</v>
      </c>
      <c r="AU5856">
        <v>0</v>
      </c>
      <c r="BA5856">
        <v>-2.25</v>
      </c>
    </row>
    <row r="5857" spans="3:53" ht="12.75" x14ac:dyDescent="0.2">
      <c r="C5857" t="s">
        <v>988</v>
      </c>
      <c r="D5857" t="s">
        <v>980</v>
      </c>
      <c r="E5857">
        <v>16.54</v>
      </c>
      <c r="F5857">
        <v>10.9</v>
      </c>
      <c r="G5857">
        <v>4.62</v>
      </c>
      <c r="H5857">
        <v>2000</v>
      </c>
      <c r="I5857">
        <v>14.019</v>
      </c>
      <c r="J5857" t="s">
        <v>76</v>
      </c>
      <c r="K5857">
        <v>79.150000000000006</v>
      </c>
      <c r="L5857">
        <v>16.373245000000001</v>
      </c>
      <c r="M5857">
        <v>0.89630980297427454</v>
      </c>
      <c r="N5857">
        <v>16.32822391304348</v>
      </c>
      <c r="O5857">
        <v>1.1745067190273299</v>
      </c>
      <c r="P5857">
        <v>602221</v>
      </c>
      <c r="Q5857">
        <v>768443</v>
      </c>
      <c r="R5857">
        <v>0.78</v>
      </c>
      <c r="S5857">
        <v>60.604000000000013</v>
      </c>
      <c r="T5857">
        <v>6.6609999999999996</v>
      </c>
      <c r="U5857">
        <v>28.928799999999999</v>
      </c>
      <c r="V5857">
        <f t="shared" si="583"/>
        <v>2.5702339250973187</v>
      </c>
      <c r="AC5857">
        <v>17.758800000000001</v>
      </c>
      <c r="AD5857">
        <v>16.21</v>
      </c>
      <c r="AH5857" s="85">
        <f>IF(AND(M5857&lt;Variables!$G$6,M5857&gt;Variables!$G$5),0,1)</f>
        <v>1</v>
      </c>
      <c r="AI5857" s="85">
        <f t="shared" si="585"/>
        <v>0</v>
      </c>
      <c r="AJ5857" s="85">
        <f>IF(I5857&gt;Variables!$G$7,0,1)</f>
        <v>0</v>
      </c>
      <c r="AK5857" s="85">
        <f>IF(F5857&gt;Variables!$G$8,0,1)</f>
        <v>0</v>
      </c>
      <c r="AL5857" s="85">
        <f>IF(G5857&gt;Variables!$G$9,0,1)</f>
        <v>1</v>
      </c>
      <c r="AM5857" s="85">
        <f>IF(AND(K5857&gt;Variables!$G$10,K5857&lt;Variables!$G$11),0,1)</f>
        <v>1</v>
      </c>
      <c r="AN5857" s="103">
        <f>IF(H5857&lt;Variables!$G$13,1,0)</f>
        <v>1</v>
      </c>
      <c r="AO5857" s="101">
        <f>IF(R5857&lt;Variables!$G$12,0,1)</f>
        <v>0</v>
      </c>
      <c r="AP5857" s="86">
        <f t="shared" si="584"/>
        <v>0</v>
      </c>
      <c r="AR5857">
        <v>0</v>
      </c>
      <c r="AS5857">
        <v>0</v>
      </c>
      <c r="AT5857">
        <v>1</v>
      </c>
      <c r="AU5857">
        <v>0</v>
      </c>
      <c r="BA5857">
        <v>-1.79</v>
      </c>
    </row>
    <row r="5858" spans="3:53" ht="12.75" x14ac:dyDescent="0.2">
      <c r="C5858" t="s">
        <v>988</v>
      </c>
      <c r="D5858" t="s">
        <v>983</v>
      </c>
      <c r="E5858">
        <v>6.77</v>
      </c>
      <c r="F5858">
        <v>7.01</v>
      </c>
      <c r="G5858">
        <v>0</v>
      </c>
      <c r="H5858">
        <v>-99999</v>
      </c>
      <c r="I5858">
        <v>-25.423999999999999</v>
      </c>
      <c r="J5858" t="s">
        <v>78</v>
      </c>
      <c r="K5858">
        <v>69.17</v>
      </c>
      <c r="L5858">
        <v>6.7440100000000003</v>
      </c>
      <c r="M5858">
        <v>0.38537902523868278</v>
      </c>
      <c r="N5858">
        <v>6.7318666666666651</v>
      </c>
      <c r="O5858">
        <v>0.56646002099468906</v>
      </c>
      <c r="P5858">
        <v>272301</v>
      </c>
      <c r="Q5858">
        <v>1067000</v>
      </c>
      <c r="R5858">
        <v>0.26</v>
      </c>
      <c r="S5858">
        <v>60.604000000000013</v>
      </c>
      <c r="T5858">
        <v>6.6609999999999996</v>
      </c>
      <c r="U5858">
        <v>28.928799999999999</v>
      </c>
      <c r="V5858">
        <f t="shared" si="583"/>
        <v>2.5342456217846658</v>
      </c>
      <c r="AC5858">
        <v>6.87</v>
      </c>
      <c r="AD5858">
        <v>6.76</v>
      </c>
      <c r="AH5858" s="85">
        <f>IF(AND(M5858&lt;Variables!$G$6,M5858&gt;Variables!$G$5),0,1)</f>
        <v>1</v>
      </c>
      <c r="AI5858" s="85">
        <f t="shared" si="585"/>
        <v>0</v>
      </c>
      <c r="AJ5858" s="85">
        <f>IF(I5858&gt;Variables!$G$7,0,1)</f>
        <v>1</v>
      </c>
      <c r="AK5858" s="85">
        <f>IF(F5858&gt;Variables!$G$8,0,1)</f>
        <v>1</v>
      </c>
      <c r="AL5858" s="85">
        <f>IF(G5858&gt;Variables!$G$9,0,1)</f>
        <v>1</v>
      </c>
      <c r="AM5858" s="85">
        <f>IF(AND(K5858&gt;Variables!$G$10,K5858&lt;Variables!$G$11),0,1)</f>
        <v>0</v>
      </c>
      <c r="AN5858" s="103">
        <f>IF(H5858&lt;Variables!$G$13,1,0)</f>
        <v>1</v>
      </c>
      <c r="AO5858" s="101">
        <f>IF(R5858&lt;Variables!$G$12,0,1)</f>
        <v>0</v>
      </c>
      <c r="AP5858" s="86">
        <f t="shared" si="584"/>
        <v>1</v>
      </c>
      <c r="AR5858">
        <v>1</v>
      </c>
      <c r="AS5858">
        <v>0</v>
      </c>
      <c r="AT5858">
        <v>0</v>
      </c>
      <c r="AU5858">
        <v>0</v>
      </c>
      <c r="BA5858">
        <v>1.1499999999999999</v>
      </c>
    </row>
    <row r="5859" spans="3:53" ht="12.75" x14ac:dyDescent="0.2">
      <c r="C5859" t="s">
        <v>990</v>
      </c>
      <c r="D5859" t="s">
        <v>447</v>
      </c>
      <c r="E5859">
        <v>21.74</v>
      </c>
      <c r="F5859">
        <v>6.76</v>
      </c>
      <c r="G5859">
        <v>5.18</v>
      </c>
      <c r="H5859">
        <v>9490</v>
      </c>
      <c r="I5859">
        <v>-31.876000000000001</v>
      </c>
      <c r="J5859" t="s">
        <v>78</v>
      </c>
      <c r="K5859">
        <v>51.61</v>
      </c>
      <c r="L5859">
        <v>21.81579</v>
      </c>
      <c r="M5859">
        <v>-0.34740891803597918</v>
      </c>
      <c r="N5859">
        <v>21.556486274509801</v>
      </c>
      <c r="O5859">
        <v>0.85131557691384663</v>
      </c>
      <c r="P5859">
        <v>22769000</v>
      </c>
      <c r="Q5859">
        <v>24882000</v>
      </c>
      <c r="R5859">
        <v>0.92</v>
      </c>
      <c r="S5859">
        <v>59.588000000000001</v>
      </c>
      <c r="T5859">
        <v>6.3220000000000001</v>
      </c>
      <c r="U5859">
        <v>28.1204</v>
      </c>
      <c r="V5859">
        <f t="shared" si="583"/>
        <v>2.3943275721669486</v>
      </c>
      <c r="AC5859">
        <v>23.04</v>
      </c>
      <c r="AD5859">
        <v>21.1</v>
      </c>
      <c r="AH5859" s="85">
        <f>IF(AND(M5859&lt;Variables!$G$6,M5859&gt;Variables!$G$5),0,1)</f>
        <v>1</v>
      </c>
      <c r="AI5859" s="85">
        <f t="shared" si="585"/>
        <v>0</v>
      </c>
      <c r="AJ5859" s="85">
        <f>IF(I5859&gt;Variables!$G$7,0,1)</f>
        <v>1</v>
      </c>
      <c r="AK5859" s="85">
        <f>IF(F5859&gt;Variables!$G$8,0,1)</f>
        <v>1</v>
      </c>
      <c r="AL5859" s="85">
        <f>IF(G5859&gt;Variables!$G$9,0,1)</f>
        <v>1</v>
      </c>
      <c r="AM5859" s="85">
        <f>IF(AND(K5859&gt;Variables!$G$10,K5859&lt;Variables!$G$11),0,1)</f>
        <v>0</v>
      </c>
      <c r="AN5859" s="103">
        <f>IF(H5859&lt;Variables!$G$13,1,0)</f>
        <v>0</v>
      </c>
      <c r="AO5859" s="101">
        <f>IF(R5859&lt;Variables!$G$12,0,1)</f>
        <v>0</v>
      </c>
      <c r="AP5859" s="86">
        <f t="shared" si="584"/>
        <v>1</v>
      </c>
      <c r="AR5859">
        <v>1</v>
      </c>
      <c r="AS5859">
        <v>0</v>
      </c>
      <c r="AT5859">
        <v>0</v>
      </c>
      <c r="AU5859">
        <v>0</v>
      </c>
      <c r="BA5859">
        <v>0.59</v>
      </c>
    </row>
    <row r="5860" spans="3:53" ht="12.75" x14ac:dyDescent="0.2">
      <c r="C5860" t="s">
        <v>990</v>
      </c>
      <c r="D5860" t="s">
        <v>674</v>
      </c>
      <c r="E5860">
        <v>37.4</v>
      </c>
      <c r="F5860">
        <v>6.71</v>
      </c>
      <c r="G5860">
        <v>6.1</v>
      </c>
      <c r="H5860">
        <v>5430</v>
      </c>
      <c r="I5860">
        <v>2E-3</v>
      </c>
      <c r="J5860" t="s">
        <v>78</v>
      </c>
      <c r="K5860">
        <v>53.6</v>
      </c>
      <c r="L5860">
        <v>37.297054999999993</v>
      </c>
      <c r="M5860">
        <v>0.27601374961107628</v>
      </c>
      <c r="N5860">
        <v>37.383533333333332</v>
      </c>
      <c r="O5860">
        <v>4.4047914144015779E-2</v>
      </c>
      <c r="P5860">
        <v>481785</v>
      </c>
      <c r="Q5860">
        <v>699964</v>
      </c>
      <c r="R5860">
        <v>0.69</v>
      </c>
      <c r="S5860">
        <v>59.588000000000001</v>
      </c>
      <c r="T5860">
        <v>6.3220000000000001</v>
      </c>
      <c r="U5860">
        <v>28.1204</v>
      </c>
      <c r="V5860">
        <f t="shared" si="583"/>
        <v>2.3942499827581556</v>
      </c>
      <c r="AC5860">
        <v>37.450000000000003</v>
      </c>
      <c r="AD5860">
        <v>35.07</v>
      </c>
      <c r="AH5860" s="85">
        <f>IF(AND(M5860&lt;Variables!$G$6,M5860&gt;Variables!$G$5),0,1)</f>
        <v>1</v>
      </c>
      <c r="AI5860" s="85">
        <f t="shared" si="585"/>
        <v>1</v>
      </c>
      <c r="AJ5860" s="85">
        <f>IF(I5860&gt;Variables!$G$7,0,1)</f>
        <v>0</v>
      </c>
      <c r="AK5860" s="85">
        <f>IF(F5860&gt;Variables!$G$8,0,1)</f>
        <v>1</v>
      </c>
      <c r="AL5860" s="85">
        <f>IF(G5860&gt;Variables!$G$9,0,1)</f>
        <v>1</v>
      </c>
      <c r="AM5860" s="85">
        <f>IF(AND(K5860&gt;Variables!$G$10,K5860&lt;Variables!$G$11),0,1)</f>
        <v>0</v>
      </c>
      <c r="AN5860" s="103">
        <f>IF(H5860&lt;Variables!$G$13,1,0)</f>
        <v>0</v>
      </c>
      <c r="AO5860" s="101">
        <f>IF(R5860&lt;Variables!$G$12,0,1)</f>
        <v>0</v>
      </c>
      <c r="AP5860" s="86">
        <f t="shared" si="584"/>
        <v>1</v>
      </c>
      <c r="AR5860">
        <v>0</v>
      </c>
      <c r="AS5860">
        <v>0</v>
      </c>
      <c r="AT5860">
        <v>1</v>
      </c>
      <c r="AU5860">
        <v>0</v>
      </c>
      <c r="BA5860">
        <v>-2.25</v>
      </c>
    </row>
    <row r="5861" spans="3:53" ht="12.75" x14ac:dyDescent="0.2">
      <c r="C5861" t="s">
        <v>990</v>
      </c>
      <c r="D5861" t="s">
        <v>984</v>
      </c>
      <c r="E5861">
        <v>80.06</v>
      </c>
      <c r="F5861">
        <v>6.43</v>
      </c>
      <c r="G5861">
        <v>1.83</v>
      </c>
      <c r="H5861">
        <v>4920</v>
      </c>
      <c r="I5861">
        <v>-15.002000000000001</v>
      </c>
      <c r="J5861" t="s">
        <v>78</v>
      </c>
      <c r="K5861">
        <v>62.08</v>
      </c>
      <c r="L5861">
        <v>80.04249999999999</v>
      </c>
      <c r="M5861">
        <v>-2.8110066527149639E-2</v>
      </c>
      <c r="N5861">
        <v>79.627920930232548</v>
      </c>
      <c r="O5861">
        <v>0.4923889324084888</v>
      </c>
      <c r="P5861">
        <v>174434</v>
      </c>
      <c r="Q5861">
        <v>251564</v>
      </c>
      <c r="R5861">
        <v>0.69</v>
      </c>
      <c r="S5861">
        <v>59.588000000000001</v>
      </c>
      <c r="T5861">
        <v>6.3220000000000001</v>
      </c>
      <c r="U5861">
        <v>28.1204</v>
      </c>
      <c r="V5861">
        <f t="shared" si="583"/>
        <v>2.4938603387450411</v>
      </c>
      <c r="AC5861">
        <v>80.239999999999995</v>
      </c>
      <c r="AD5861">
        <v>79.150000000000006</v>
      </c>
      <c r="AH5861" s="85">
        <f>IF(AND(M5861&lt;Variables!$G$6,M5861&gt;Variables!$G$5),0,1)</f>
        <v>1</v>
      </c>
      <c r="AI5861" s="85">
        <f t="shared" si="585"/>
        <v>0</v>
      </c>
      <c r="AJ5861" s="85">
        <f>IF(I5861&gt;Variables!$G$7,0,1)</f>
        <v>1</v>
      </c>
      <c r="AK5861" s="85">
        <f>IF(F5861&gt;Variables!$G$8,0,1)</f>
        <v>1</v>
      </c>
      <c r="AL5861" s="85">
        <f>IF(G5861&gt;Variables!$G$9,0,1)</f>
        <v>1</v>
      </c>
      <c r="AM5861" s="85">
        <f>IF(AND(K5861&gt;Variables!$G$10,K5861&lt;Variables!$G$11),0,1)</f>
        <v>0</v>
      </c>
      <c r="AN5861" s="103">
        <f>IF(H5861&lt;Variables!$G$13,1,0)</f>
        <v>0</v>
      </c>
      <c r="AO5861" s="101">
        <f>IF(R5861&lt;Variables!$G$12,0,1)</f>
        <v>0</v>
      </c>
      <c r="AP5861" s="86">
        <f t="shared" si="584"/>
        <v>1</v>
      </c>
      <c r="AR5861">
        <v>0</v>
      </c>
      <c r="AS5861">
        <v>0</v>
      </c>
      <c r="AT5861">
        <v>0</v>
      </c>
      <c r="AU5861">
        <v>1</v>
      </c>
      <c r="BA5861">
        <v>-0.77</v>
      </c>
    </row>
    <row r="5862" spans="3:53" ht="12.75" x14ac:dyDescent="0.2">
      <c r="C5862" t="s">
        <v>990</v>
      </c>
      <c r="D5862" t="s">
        <v>195</v>
      </c>
      <c r="E5862">
        <v>38.020000000000003</v>
      </c>
      <c r="F5862">
        <v>6.22</v>
      </c>
      <c r="G5862">
        <v>3.96</v>
      </c>
      <c r="H5862">
        <v>3540</v>
      </c>
      <c r="I5862">
        <v>-35.774000000000001</v>
      </c>
      <c r="J5862" t="s">
        <v>78</v>
      </c>
      <c r="K5862">
        <v>54.68</v>
      </c>
      <c r="L5862">
        <v>38.19235882352941</v>
      </c>
      <c r="M5862">
        <v>-0.45129138089062237</v>
      </c>
      <c r="N5862">
        <v>37.650958064516132</v>
      </c>
      <c r="O5862">
        <v>0.98016612180626506</v>
      </c>
      <c r="P5862">
        <v>41504</v>
      </c>
      <c r="Q5862">
        <v>600984</v>
      </c>
      <c r="R5862">
        <v>7.0000000000000007E-2</v>
      </c>
      <c r="S5862">
        <v>59.588000000000001</v>
      </c>
      <c r="T5862">
        <v>6.3220000000000001</v>
      </c>
      <c r="U5862">
        <v>28.1204</v>
      </c>
      <c r="V5862">
        <f t="shared" si="583"/>
        <v>2.4333179580006528</v>
      </c>
      <c r="AC5862">
        <v>40.914999999999999</v>
      </c>
      <c r="AD5862">
        <v>38.020000000000003</v>
      </c>
      <c r="AH5862" s="85">
        <f>IF(AND(M5862&lt;Variables!$G$6,M5862&gt;Variables!$G$5),0,1)</f>
        <v>1</v>
      </c>
      <c r="AI5862" s="85">
        <f t="shared" si="585"/>
        <v>0</v>
      </c>
      <c r="AJ5862" s="85">
        <f>IF(I5862&gt;Variables!$G$7,0,1)</f>
        <v>1</v>
      </c>
      <c r="AK5862" s="85">
        <f>IF(F5862&gt;Variables!$G$8,0,1)</f>
        <v>1</v>
      </c>
      <c r="AL5862" s="85">
        <f>IF(G5862&gt;Variables!$G$9,0,1)</f>
        <v>1</v>
      </c>
      <c r="AM5862" s="85">
        <f>IF(AND(K5862&gt;Variables!$G$10,K5862&lt;Variables!$G$11),0,1)</f>
        <v>0</v>
      </c>
      <c r="AN5862" s="103">
        <f>IF(H5862&lt;Variables!$G$13,1,0)</f>
        <v>0</v>
      </c>
      <c r="AO5862" s="101">
        <f>IF(R5862&lt;Variables!$G$12,0,1)</f>
        <v>0</v>
      </c>
      <c r="AP5862" s="86">
        <f t="shared" si="584"/>
        <v>1</v>
      </c>
      <c r="AR5862">
        <v>1</v>
      </c>
      <c r="AS5862">
        <v>0</v>
      </c>
      <c r="AT5862">
        <v>0</v>
      </c>
      <c r="AU5862">
        <v>0</v>
      </c>
      <c r="BA5862">
        <v>2</v>
      </c>
    </row>
    <row r="5863" spans="3:53" ht="12.75" x14ac:dyDescent="0.2">
      <c r="C5863" t="s">
        <v>990</v>
      </c>
      <c r="D5863" t="s">
        <v>329</v>
      </c>
      <c r="E5863">
        <v>233</v>
      </c>
      <c r="F5863">
        <v>5.78</v>
      </c>
      <c r="G5863">
        <v>3.61</v>
      </c>
      <c r="H5863">
        <v>49140</v>
      </c>
      <c r="I5863">
        <v>4112.0510000000004</v>
      </c>
      <c r="J5863" t="s">
        <v>78</v>
      </c>
      <c r="K5863">
        <v>50.03</v>
      </c>
      <c r="L5863">
        <v>234.053065</v>
      </c>
      <c r="M5863">
        <v>-0.38938392026611118</v>
      </c>
      <c r="N5863">
        <v>230.6425803921569</v>
      </c>
      <c r="O5863">
        <v>1.0835465002142759</v>
      </c>
      <c r="P5863">
        <v>1076000</v>
      </c>
      <c r="Q5863">
        <v>2804000</v>
      </c>
      <c r="R5863">
        <v>0.38</v>
      </c>
      <c r="S5863">
        <v>59.588000000000001</v>
      </c>
      <c r="T5863">
        <v>6.3220000000000001</v>
      </c>
      <c r="U5863">
        <v>28.1204</v>
      </c>
      <c r="V5863">
        <f t="shared" si="583"/>
        <v>2.3774685181497706</v>
      </c>
      <c r="AC5863">
        <v>246.6799</v>
      </c>
      <c r="AD5863">
        <v>230.28</v>
      </c>
      <c r="AH5863" s="85">
        <f>IF(AND(M5863&lt;Variables!$G$6,M5863&gt;Variables!$G$5),0,1)</f>
        <v>1</v>
      </c>
      <c r="AI5863" s="85">
        <f t="shared" si="585"/>
        <v>0</v>
      </c>
      <c r="AJ5863" s="85">
        <f>IF(I5863&gt;Variables!$G$7,0,1)</f>
        <v>0</v>
      </c>
      <c r="AK5863" s="85">
        <f>IF(F5863&gt;Variables!$G$8,0,1)</f>
        <v>1</v>
      </c>
      <c r="AL5863" s="85">
        <f>IF(G5863&gt;Variables!$G$9,0,1)</f>
        <v>1</v>
      </c>
      <c r="AM5863" s="85">
        <f>IF(AND(K5863&gt;Variables!$G$10,K5863&lt;Variables!$G$11),0,1)</f>
        <v>0</v>
      </c>
      <c r="AN5863" s="103">
        <f>IF(H5863&lt;Variables!$G$13,1,0)</f>
        <v>0</v>
      </c>
      <c r="AO5863" s="101">
        <f>IF(R5863&lt;Variables!$G$12,0,1)</f>
        <v>0</v>
      </c>
      <c r="AP5863" s="86">
        <f t="shared" si="584"/>
        <v>1</v>
      </c>
      <c r="AR5863">
        <v>1</v>
      </c>
      <c r="AS5863">
        <v>0</v>
      </c>
      <c r="AT5863">
        <v>0</v>
      </c>
      <c r="AU5863">
        <v>0</v>
      </c>
      <c r="BA5863">
        <v>1.21</v>
      </c>
    </row>
    <row r="5864" spans="3:53" ht="12.75" x14ac:dyDescent="0.2">
      <c r="C5864" t="s">
        <v>990</v>
      </c>
      <c r="D5864" t="s">
        <v>989</v>
      </c>
      <c r="E5864">
        <v>284.89</v>
      </c>
      <c r="F5864">
        <v>6.41</v>
      </c>
      <c r="G5864">
        <v>2.7</v>
      </c>
      <c r="H5864">
        <v>13740</v>
      </c>
      <c r="I5864">
        <v>-17.648</v>
      </c>
      <c r="J5864" t="s">
        <v>76</v>
      </c>
      <c r="K5864">
        <v>73.11</v>
      </c>
      <c r="L5864">
        <v>283.30433333333332</v>
      </c>
      <c r="M5864">
        <v>0.58088298449370845</v>
      </c>
      <c r="N5864">
        <v>282.00727777777792</v>
      </c>
      <c r="O5864">
        <v>1.0434915883770199</v>
      </c>
      <c r="P5864">
        <v>100957</v>
      </c>
      <c r="Q5864">
        <v>175654</v>
      </c>
      <c r="R5864">
        <v>0.56999999999999995</v>
      </c>
      <c r="S5864">
        <v>59.588000000000001</v>
      </c>
      <c r="T5864">
        <v>6.3220000000000001</v>
      </c>
      <c r="U5864">
        <v>28.1204</v>
      </c>
      <c r="V5864">
        <f t="shared" si="583"/>
        <v>2.552547536134639</v>
      </c>
      <c r="AC5864">
        <v>295.88389999999998</v>
      </c>
      <c r="AD5864">
        <v>283.56</v>
      </c>
      <c r="AH5864" s="85">
        <f>IF(AND(M5864&lt;Variables!$G$6,M5864&gt;Variables!$G$5),0,1)</f>
        <v>1</v>
      </c>
      <c r="AI5864" s="85">
        <f t="shared" si="585"/>
        <v>0</v>
      </c>
      <c r="AJ5864" s="85">
        <f>IF(I5864&gt;Variables!$G$7,0,1)</f>
        <v>1</v>
      </c>
      <c r="AK5864" s="85">
        <f>IF(F5864&gt;Variables!$G$8,0,1)</f>
        <v>1</v>
      </c>
      <c r="AL5864" s="85">
        <f>IF(G5864&gt;Variables!$G$9,0,1)</f>
        <v>1</v>
      </c>
      <c r="AM5864" s="85">
        <f>IF(AND(K5864&gt;Variables!$G$10,K5864&lt;Variables!$G$11),0,1)</f>
        <v>0</v>
      </c>
      <c r="AN5864" s="103">
        <f>IF(H5864&lt;Variables!$G$13,1,0)</f>
        <v>0</v>
      </c>
      <c r="AO5864" s="101">
        <f>IF(R5864&lt;Variables!$G$12,0,1)</f>
        <v>0</v>
      </c>
      <c r="AP5864" s="86">
        <f t="shared" si="584"/>
        <v>0</v>
      </c>
      <c r="AR5864">
        <v>1</v>
      </c>
      <c r="AS5864">
        <v>0</v>
      </c>
      <c r="AT5864">
        <v>0</v>
      </c>
      <c r="AU5864">
        <v>0</v>
      </c>
      <c r="BA5864">
        <v>1.33</v>
      </c>
    </row>
    <row r="5865" spans="3:53" ht="12.75" x14ac:dyDescent="0.2">
      <c r="C5865" t="s">
        <v>990</v>
      </c>
      <c r="D5865" t="s">
        <v>980</v>
      </c>
      <c r="E5865">
        <v>16.64</v>
      </c>
      <c r="F5865">
        <v>11.64</v>
      </c>
      <c r="G5865">
        <v>5</v>
      </c>
      <c r="H5865">
        <v>2000</v>
      </c>
      <c r="I5865">
        <v>14.083</v>
      </c>
      <c r="J5865" t="s">
        <v>76</v>
      </c>
      <c r="K5865">
        <v>76.5</v>
      </c>
      <c r="L5865">
        <v>16.434494999999998</v>
      </c>
      <c r="M5865">
        <v>0.88536337745696736</v>
      </c>
      <c r="N5865">
        <v>16.352417647058829</v>
      </c>
      <c r="O5865">
        <v>1.391735203033458</v>
      </c>
      <c r="P5865">
        <v>663995</v>
      </c>
      <c r="Q5865">
        <v>768443</v>
      </c>
      <c r="R5865">
        <v>0.86</v>
      </c>
      <c r="S5865">
        <v>59.588000000000001</v>
      </c>
      <c r="T5865">
        <v>6.3220000000000001</v>
      </c>
      <c r="U5865">
        <v>28.1204</v>
      </c>
      <c r="V5865">
        <f t="shared" si="583"/>
        <v>2.5507619221825824</v>
      </c>
      <c r="AC5865">
        <v>17.758800000000001</v>
      </c>
      <c r="AD5865">
        <v>16.21</v>
      </c>
      <c r="AH5865" s="85">
        <f>IF(AND(M5865&lt;Variables!$G$6,M5865&gt;Variables!$G$5),0,1)</f>
        <v>1</v>
      </c>
      <c r="AI5865" s="85">
        <f t="shared" si="585"/>
        <v>0</v>
      </c>
      <c r="AJ5865" s="85">
        <f>IF(I5865&gt;Variables!$G$7,0,1)</f>
        <v>0</v>
      </c>
      <c r="AK5865" s="85">
        <f>IF(F5865&gt;Variables!$G$8,0,1)</f>
        <v>0</v>
      </c>
      <c r="AL5865" s="85">
        <f>IF(G5865&gt;Variables!$G$9,0,1)</f>
        <v>1</v>
      </c>
      <c r="AM5865" s="85">
        <f>IF(AND(K5865&gt;Variables!$G$10,K5865&lt;Variables!$G$11),0,1)</f>
        <v>1</v>
      </c>
      <c r="AN5865" s="103">
        <f>IF(H5865&lt;Variables!$G$13,1,0)</f>
        <v>1</v>
      </c>
      <c r="AO5865" s="101">
        <f>IF(R5865&lt;Variables!$G$12,0,1)</f>
        <v>0</v>
      </c>
      <c r="AP5865" s="86">
        <f t="shared" si="584"/>
        <v>0</v>
      </c>
      <c r="AR5865">
        <v>0</v>
      </c>
      <c r="AS5865">
        <v>0</v>
      </c>
      <c r="AT5865">
        <v>1</v>
      </c>
      <c r="AU5865">
        <v>0</v>
      </c>
      <c r="BA5865">
        <v>-2.25</v>
      </c>
    </row>
    <row r="5866" spans="3:53" ht="12.75" x14ac:dyDescent="0.2">
      <c r="C5866" t="s">
        <v>990</v>
      </c>
      <c r="D5866" t="s">
        <v>981</v>
      </c>
      <c r="E5866">
        <v>16.5</v>
      </c>
      <c r="F5866">
        <v>9.42</v>
      </c>
      <c r="G5866">
        <v>5.84</v>
      </c>
      <c r="H5866">
        <v>4060</v>
      </c>
      <c r="I5866">
        <v>-75.88</v>
      </c>
      <c r="J5866" t="s">
        <v>76</v>
      </c>
      <c r="K5866">
        <v>36.54</v>
      </c>
      <c r="L5866">
        <v>17.229479999999999</v>
      </c>
      <c r="M5866">
        <v>-4.2919461295407846</v>
      </c>
      <c r="N5866">
        <v>16.76095098039216</v>
      </c>
      <c r="O5866">
        <v>-1.616560902237173</v>
      </c>
      <c r="P5866">
        <v>9080000</v>
      </c>
      <c r="Q5866">
        <v>12705000</v>
      </c>
      <c r="R5866">
        <v>0.71</v>
      </c>
      <c r="S5866">
        <v>59.588000000000001</v>
      </c>
      <c r="T5866">
        <v>6.3220000000000001</v>
      </c>
      <c r="U5866">
        <v>28.1204</v>
      </c>
      <c r="V5866">
        <f t="shared" si="583"/>
        <v>2.1723064092864086</v>
      </c>
      <c r="AC5866">
        <v>16.97</v>
      </c>
      <c r="AD5866">
        <v>15.24</v>
      </c>
      <c r="AH5866" s="85">
        <f>IF(AND(M5866&lt;Variables!$G$6,M5866&gt;Variables!$G$5),0,1)</f>
        <v>0</v>
      </c>
      <c r="AI5866" s="85">
        <f t="shared" si="585"/>
        <v>0</v>
      </c>
      <c r="AJ5866" s="85">
        <f>IF(I5866&gt;Variables!$G$7,0,1)</f>
        <v>1</v>
      </c>
      <c r="AK5866" s="85">
        <f>IF(F5866&gt;Variables!$G$8,0,1)</f>
        <v>0</v>
      </c>
      <c r="AL5866" s="85">
        <f>IF(G5866&gt;Variables!$G$9,0,1)</f>
        <v>1</v>
      </c>
      <c r="AM5866" s="85">
        <f>IF(AND(K5866&gt;Variables!$G$10,K5866&lt;Variables!$G$11),0,1)</f>
        <v>1</v>
      </c>
      <c r="AN5866" s="103">
        <f>IF(H5866&lt;Variables!$G$13,1,0)</f>
        <v>0</v>
      </c>
      <c r="AO5866" s="101">
        <f>IF(R5866&lt;Variables!$G$12,0,1)</f>
        <v>0</v>
      </c>
      <c r="AP5866" s="86">
        <f t="shared" si="584"/>
        <v>0</v>
      </c>
      <c r="AR5866">
        <v>1</v>
      </c>
      <c r="AS5866">
        <v>0</v>
      </c>
      <c r="AT5866">
        <v>0</v>
      </c>
      <c r="AU5866">
        <v>0</v>
      </c>
      <c r="BA5866">
        <v>2</v>
      </c>
    </row>
    <row r="5867" spans="3:53" ht="12.75" x14ac:dyDescent="0.2">
      <c r="C5867" t="s">
        <v>990</v>
      </c>
      <c r="D5867" t="s">
        <v>82</v>
      </c>
      <c r="E5867">
        <v>8.69</v>
      </c>
      <c r="F5867">
        <v>6.5</v>
      </c>
      <c r="G5867">
        <v>-0.46</v>
      </c>
      <c r="H5867">
        <v>2630</v>
      </c>
      <c r="I5867">
        <v>-80.472999999999999</v>
      </c>
      <c r="J5867" t="s">
        <v>76</v>
      </c>
      <c r="K5867">
        <v>43.02</v>
      </c>
      <c r="L5867">
        <v>8.7982150000000008</v>
      </c>
      <c r="M5867">
        <v>-1.2299653963900781</v>
      </c>
      <c r="N5867">
        <v>8.7339686274509791</v>
      </c>
      <c r="O5867">
        <v>-0.50342094558006134</v>
      </c>
      <c r="P5867">
        <v>1658000</v>
      </c>
      <c r="Q5867">
        <v>2768000</v>
      </c>
      <c r="R5867">
        <v>0.6</v>
      </c>
      <c r="S5867">
        <v>59.588000000000001</v>
      </c>
      <c r="T5867">
        <v>6.3220000000000001</v>
      </c>
      <c r="U5867">
        <v>28.1204</v>
      </c>
      <c r="V5867">
        <f t="shared" si="583"/>
        <v>2.3018723626540156</v>
      </c>
      <c r="AC5867">
        <v>8.7100000000000009</v>
      </c>
      <c r="AD5867">
        <v>7.94</v>
      </c>
      <c r="AH5867" s="85">
        <f>IF(AND(M5867&lt;Variables!$G$6,M5867&gt;Variables!$G$5),0,1)</f>
        <v>1</v>
      </c>
      <c r="AI5867" s="85">
        <f t="shared" si="585"/>
        <v>0</v>
      </c>
      <c r="AJ5867" s="85">
        <f>IF(I5867&gt;Variables!$G$7,0,1)</f>
        <v>1</v>
      </c>
      <c r="AK5867" s="85">
        <f>IF(F5867&gt;Variables!$G$8,0,1)</f>
        <v>1</v>
      </c>
      <c r="AL5867" s="85">
        <f>IF(G5867&gt;Variables!$G$9,0,1)</f>
        <v>1</v>
      </c>
      <c r="AM5867" s="85">
        <f>IF(AND(K5867&gt;Variables!$G$10,K5867&lt;Variables!$G$11),0,1)</f>
        <v>1</v>
      </c>
      <c r="AN5867" s="103">
        <f>IF(H5867&lt;Variables!$G$13,1,0)</f>
        <v>0</v>
      </c>
      <c r="AO5867" s="101">
        <f>IF(R5867&lt;Variables!$G$12,0,1)</f>
        <v>0</v>
      </c>
      <c r="AP5867" s="86">
        <f t="shared" si="584"/>
        <v>0</v>
      </c>
      <c r="AR5867">
        <v>0</v>
      </c>
      <c r="AS5867">
        <v>0</v>
      </c>
      <c r="AT5867">
        <v>1</v>
      </c>
      <c r="AU5867">
        <v>0</v>
      </c>
      <c r="BA5867">
        <v>-2.25</v>
      </c>
    </row>
    <row r="5868" spans="3:53" ht="12.75" x14ac:dyDescent="0.2">
      <c r="C5868" t="s">
        <v>990</v>
      </c>
      <c r="D5868" t="s">
        <v>979</v>
      </c>
      <c r="E5868">
        <v>9.6300000000000008</v>
      </c>
      <c r="F5868">
        <v>6.77</v>
      </c>
      <c r="G5868">
        <v>5.31</v>
      </c>
      <c r="H5868">
        <v>15540</v>
      </c>
      <c r="I5868">
        <v>-6.6719999999999997</v>
      </c>
      <c r="J5868" t="s">
        <v>78</v>
      </c>
      <c r="K5868">
        <v>41.83</v>
      </c>
      <c r="L5868">
        <v>9.7788400000000006</v>
      </c>
      <c r="M5868">
        <v>-1.57319273042611</v>
      </c>
      <c r="N5868">
        <v>9.6471700000000009</v>
      </c>
      <c r="O5868">
        <v>-0.2298083272089215</v>
      </c>
      <c r="P5868">
        <v>3670000</v>
      </c>
      <c r="Q5868">
        <v>9425000</v>
      </c>
      <c r="R5868">
        <v>0.39</v>
      </c>
      <c r="S5868">
        <v>59.588000000000001</v>
      </c>
      <c r="T5868">
        <v>6.3220000000000001</v>
      </c>
      <c r="U5868">
        <v>28.1204</v>
      </c>
      <c r="V5868">
        <f t="shared" si="583"/>
        <v>2.2861423914443839</v>
      </c>
      <c r="AC5868">
        <v>9.83</v>
      </c>
      <c r="AD5868">
        <v>9.24</v>
      </c>
      <c r="AH5868" s="85">
        <f>IF(AND(M5868&lt;Variables!$G$6,M5868&gt;Variables!$G$5),0,1)</f>
        <v>1</v>
      </c>
      <c r="AI5868" s="85">
        <f t="shared" si="585"/>
        <v>0</v>
      </c>
      <c r="AJ5868" s="85">
        <f>IF(I5868&gt;Variables!$G$7,0,1)</f>
        <v>1</v>
      </c>
      <c r="AK5868" s="85">
        <f>IF(F5868&gt;Variables!$G$8,0,1)</f>
        <v>1</v>
      </c>
      <c r="AL5868" s="85">
        <f>IF(G5868&gt;Variables!$G$9,0,1)</f>
        <v>1</v>
      </c>
      <c r="AM5868" s="85">
        <f>IF(AND(K5868&gt;Variables!$G$10,K5868&lt;Variables!$G$11),0,1)</f>
        <v>1</v>
      </c>
      <c r="AN5868" s="103">
        <f>IF(H5868&lt;Variables!$G$13,1,0)</f>
        <v>0</v>
      </c>
      <c r="AO5868" s="101">
        <f>IF(R5868&lt;Variables!$G$12,0,1)</f>
        <v>0</v>
      </c>
      <c r="AP5868" s="86">
        <f t="shared" si="584"/>
        <v>1</v>
      </c>
      <c r="AR5868">
        <v>1</v>
      </c>
      <c r="AS5868">
        <v>0</v>
      </c>
      <c r="AT5868">
        <v>0</v>
      </c>
      <c r="AU5868">
        <v>0</v>
      </c>
      <c r="BA5868">
        <v>2</v>
      </c>
    </row>
    <row r="5869" spans="3:53" ht="12.75" x14ac:dyDescent="0.2">
      <c r="C5869" t="s">
        <v>990</v>
      </c>
      <c r="D5869" t="s">
        <v>991</v>
      </c>
      <c r="E5869">
        <v>38.299999999999997</v>
      </c>
      <c r="F5869">
        <v>5.75</v>
      </c>
      <c r="G5869">
        <v>5.07</v>
      </c>
      <c r="H5869">
        <v>2420</v>
      </c>
      <c r="I5869">
        <v>-54.68</v>
      </c>
      <c r="J5869" t="s">
        <v>78</v>
      </c>
      <c r="K5869">
        <v>61.42</v>
      </c>
      <c r="L5869">
        <v>37.723170000000003</v>
      </c>
      <c r="M5869">
        <v>1.2640242058130311</v>
      </c>
      <c r="N5869">
        <v>37.401509803921563</v>
      </c>
      <c r="O5869">
        <v>2.134914339727318</v>
      </c>
      <c r="P5869">
        <v>451841</v>
      </c>
      <c r="Q5869">
        <v>1397000</v>
      </c>
      <c r="R5869">
        <v>0.32</v>
      </c>
      <c r="S5869">
        <v>59.588000000000001</v>
      </c>
      <c r="T5869">
        <v>6.3220000000000001</v>
      </c>
      <c r="U5869">
        <v>28.1204</v>
      </c>
      <c r="V5869">
        <f t="shared" si="583"/>
        <v>2.4107578388779101</v>
      </c>
      <c r="AC5869">
        <v>38.389899999999997</v>
      </c>
      <c r="AD5869">
        <v>36.36</v>
      </c>
      <c r="AH5869" s="85">
        <f>IF(AND(M5869&lt;Variables!$G$6,M5869&gt;Variables!$G$5),0,1)</f>
        <v>1</v>
      </c>
      <c r="AI5869" s="85">
        <f t="shared" si="585"/>
        <v>0</v>
      </c>
      <c r="AJ5869" s="85">
        <f>IF(I5869&gt;Variables!$G$7,0,1)</f>
        <v>1</v>
      </c>
      <c r="AK5869" s="85">
        <f>IF(F5869&gt;Variables!$G$8,0,1)</f>
        <v>1</v>
      </c>
      <c r="AL5869" s="85">
        <f>IF(G5869&gt;Variables!$G$9,0,1)</f>
        <v>1</v>
      </c>
      <c r="AM5869" s="85">
        <f>IF(AND(K5869&gt;Variables!$G$10,K5869&lt;Variables!$G$11),0,1)</f>
        <v>0</v>
      </c>
      <c r="AN5869" s="103">
        <f>IF(H5869&lt;Variables!$G$13,1,0)</f>
        <v>1</v>
      </c>
      <c r="AO5869" s="101">
        <f>IF(R5869&lt;Variables!$G$12,0,1)</f>
        <v>0</v>
      </c>
      <c r="AP5869" s="86">
        <f t="shared" si="584"/>
        <v>1</v>
      </c>
      <c r="AR5869">
        <v>0</v>
      </c>
      <c r="AS5869">
        <v>0</v>
      </c>
      <c r="AT5869">
        <v>1</v>
      </c>
      <c r="AU5869">
        <v>0</v>
      </c>
      <c r="BA5869">
        <v>-1.95</v>
      </c>
    </row>
    <row r="5870" spans="3:53" ht="12.75" x14ac:dyDescent="0.2">
      <c r="C5870" t="s">
        <v>990</v>
      </c>
      <c r="D5870" t="s">
        <v>971</v>
      </c>
      <c r="E5870">
        <v>29.97</v>
      </c>
      <c r="F5870">
        <v>6.9</v>
      </c>
      <c r="G5870">
        <v>2.64</v>
      </c>
      <c r="H5870">
        <v>20060</v>
      </c>
      <c r="I5870">
        <v>-66.677000000000007</v>
      </c>
      <c r="J5870" t="s">
        <v>78</v>
      </c>
      <c r="K5870">
        <v>44.22</v>
      </c>
      <c r="L5870">
        <v>30.08154</v>
      </c>
      <c r="M5870">
        <v>-0.37079218683618431</v>
      </c>
      <c r="N5870">
        <v>30.328454901960779</v>
      </c>
      <c r="O5870">
        <v>-1.18190954046132</v>
      </c>
      <c r="P5870">
        <v>8613000</v>
      </c>
      <c r="Q5870">
        <v>8802000</v>
      </c>
      <c r="R5870">
        <v>0.98</v>
      </c>
      <c r="S5870">
        <v>59.588000000000001</v>
      </c>
      <c r="T5870">
        <v>6.3220000000000001</v>
      </c>
      <c r="U5870">
        <v>28.1204</v>
      </c>
      <c r="V5870">
        <f t="shared" ref="V5870:V5933" si="586">1.849 + (0.01036 * K5870) + (0.1184 * M5870) - (0.002888 * K5870 * M5870)</f>
        <v>2.3105702963680717</v>
      </c>
      <c r="AC5870">
        <v>30.34</v>
      </c>
      <c r="AD5870">
        <v>28.83</v>
      </c>
      <c r="AH5870" s="85">
        <f>IF(AND(M5870&lt;Variables!$G$6,M5870&gt;Variables!$G$5),0,1)</f>
        <v>1</v>
      </c>
      <c r="AI5870" s="85">
        <f t="shared" si="585"/>
        <v>1</v>
      </c>
      <c r="AJ5870" s="85">
        <f>IF(I5870&gt;Variables!$G$7,0,1)</f>
        <v>1</v>
      </c>
      <c r="AK5870" s="85">
        <f>IF(F5870&gt;Variables!$G$8,0,1)</f>
        <v>1</v>
      </c>
      <c r="AL5870" s="85">
        <f>IF(G5870&gt;Variables!$G$9,0,1)</f>
        <v>1</v>
      </c>
      <c r="AM5870" s="85">
        <f>IF(AND(K5870&gt;Variables!$G$10,K5870&lt;Variables!$G$11),0,1)</f>
        <v>1</v>
      </c>
      <c r="AN5870" s="103">
        <f>IF(H5870&lt;Variables!$G$13,1,0)</f>
        <v>0</v>
      </c>
      <c r="AO5870" s="101">
        <f>IF(R5870&lt;Variables!$G$12,0,1)</f>
        <v>0</v>
      </c>
      <c r="AP5870" s="86">
        <f t="shared" si="584"/>
        <v>1</v>
      </c>
      <c r="AR5870">
        <v>0</v>
      </c>
      <c r="AS5870">
        <v>0</v>
      </c>
      <c r="AT5870">
        <v>0</v>
      </c>
      <c r="AU5870">
        <v>1</v>
      </c>
      <c r="BA5870">
        <v>-1.66</v>
      </c>
    </row>
    <row r="5871" spans="3:53" ht="12.75" x14ac:dyDescent="0.2">
      <c r="C5871" t="s">
        <v>990</v>
      </c>
      <c r="D5871" t="s">
        <v>104</v>
      </c>
      <c r="E5871">
        <v>11.01</v>
      </c>
      <c r="F5871">
        <v>5.89</v>
      </c>
      <c r="G5871">
        <v>6.38</v>
      </c>
      <c r="H5871">
        <v>6790</v>
      </c>
      <c r="I5871">
        <v>-41.807000000000002</v>
      </c>
      <c r="J5871" t="s">
        <v>76</v>
      </c>
      <c r="K5871">
        <v>56.2</v>
      </c>
      <c r="L5871">
        <v>10.99126</v>
      </c>
      <c r="M5871">
        <v>0.17049910565303081</v>
      </c>
      <c r="N5871">
        <v>10.90650392156863</v>
      </c>
      <c r="O5871">
        <v>0.94893908419817541</v>
      </c>
      <c r="P5871">
        <v>886615</v>
      </c>
      <c r="Q5871">
        <v>3333000</v>
      </c>
      <c r="R5871">
        <v>0.27</v>
      </c>
      <c r="S5871">
        <v>59.588000000000001</v>
      </c>
      <c r="T5871">
        <v>6.3220000000000001</v>
      </c>
      <c r="U5871">
        <v>28.1204</v>
      </c>
      <c r="V5871">
        <f t="shared" si="586"/>
        <v>2.4237461344668403</v>
      </c>
      <c r="AC5871">
        <v>11.19</v>
      </c>
      <c r="AD5871">
        <v>10.35</v>
      </c>
      <c r="AH5871" s="85">
        <f>IF(AND(M5871&lt;Variables!$G$6,M5871&gt;Variables!$G$5),0,1)</f>
        <v>1</v>
      </c>
      <c r="AI5871" s="85">
        <f t="shared" si="585"/>
        <v>0</v>
      </c>
      <c r="AJ5871" s="85">
        <f>IF(I5871&gt;Variables!$G$7,0,1)</f>
        <v>1</v>
      </c>
      <c r="AK5871" s="85">
        <f>IF(F5871&gt;Variables!$G$8,0,1)</f>
        <v>1</v>
      </c>
      <c r="AL5871" s="85">
        <f>IF(G5871&gt;Variables!$G$9,0,1)</f>
        <v>1</v>
      </c>
      <c r="AM5871" s="85">
        <f>IF(AND(K5871&gt;Variables!$G$10,K5871&lt;Variables!$G$11),0,1)</f>
        <v>0</v>
      </c>
      <c r="AN5871" s="103">
        <f>IF(H5871&lt;Variables!$G$13,1,0)</f>
        <v>0</v>
      </c>
      <c r="AO5871" s="101">
        <f>IF(R5871&lt;Variables!$G$12,0,1)</f>
        <v>0</v>
      </c>
      <c r="AP5871" s="86">
        <f t="shared" ref="AP5871:AP5934" si="587">IF(J5871="Pass", 0,1)</f>
        <v>0</v>
      </c>
      <c r="AR5871">
        <v>0</v>
      </c>
      <c r="AS5871">
        <v>0</v>
      </c>
      <c r="AT5871">
        <v>0</v>
      </c>
      <c r="AU5871">
        <v>1</v>
      </c>
      <c r="BA5871">
        <v>-0.57999999999999996</v>
      </c>
    </row>
    <row r="5872" spans="3:53" ht="12.75" x14ac:dyDescent="0.2">
      <c r="C5872" t="s">
        <v>990</v>
      </c>
      <c r="D5872" t="s">
        <v>576</v>
      </c>
      <c r="E5872">
        <v>9.99</v>
      </c>
      <c r="F5872">
        <v>8.6300000000000008</v>
      </c>
      <c r="G5872">
        <v>-1.1599999999999999</v>
      </c>
      <c r="H5872">
        <v>14830</v>
      </c>
      <c r="I5872">
        <v>0.57899999999999996</v>
      </c>
      <c r="J5872" t="s">
        <v>78</v>
      </c>
      <c r="K5872">
        <v>42.2</v>
      </c>
      <c r="L5872">
        <v>10.16802</v>
      </c>
      <c r="M5872">
        <v>-1.9671479796460081</v>
      </c>
      <c r="N5872">
        <v>10.16782549019608</v>
      </c>
      <c r="O5872">
        <v>-1.965272617913751</v>
      </c>
      <c r="P5872">
        <v>12395000</v>
      </c>
      <c r="Q5872">
        <v>5991000</v>
      </c>
      <c r="R5872">
        <v>2.0699999999999998</v>
      </c>
      <c r="S5872">
        <v>59.588000000000001</v>
      </c>
      <c r="T5872">
        <v>6.3220000000000001</v>
      </c>
      <c r="U5872">
        <v>28.1204</v>
      </c>
      <c r="V5872">
        <f t="shared" si="586"/>
        <v>2.2930250852220984</v>
      </c>
      <c r="AC5872">
        <v>10.38</v>
      </c>
      <c r="AD5872">
        <v>9.75</v>
      </c>
      <c r="AH5872" s="85">
        <f>IF(AND(M5872&lt;Variables!$G$6,M5872&gt;Variables!$G$5),0,1)</f>
        <v>1</v>
      </c>
      <c r="AI5872" s="85">
        <f t="shared" si="585"/>
        <v>0</v>
      </c>
      <c r="AJ5872" s="85">
        <f>IF(I5872&gt;Variables!$G$7,0,1)</f>
        <v>0</v>
      </c>
      <c r="AK5872" s="85">
        <f>IF(F5872&gt;Variables!$G$8,0,1)</f>
        <v>1</v>
      </c>
      <c r="AL5872" s="85">
        <f>IF(G5872&gt;Variables!$G$9,0,1)</f>
        <v>1</v>
      </c>
      <c r="AM5872" s="85">
        <f>IF(AND(K5872&gt;Variables!$G$10,K5872&lt;Variables!$G$11),0,1)</f>
        <v>1</v>
      </c>
      <c r="AN5872" s="103">
        <f>IF(H5872&lt;Variables!$G$13,1,0)</f>
        <v>0</v>
      </c>
      <c r="AO5872" s="101">
        <f>IF(R5872&lt;Variables!$G$12,0,1)</f>
        <v>1</v>
      </c>
      <c r="AP5872" s="86">
        <f t="shared" si="587"/>
        <v>1</v>
      </c>
      <c r="AR5872">
        <v>1</v>
      </c>
      <c r="AS5872">
        <v>0</v>
      </c>
      <c r="AT5872">
        <v>0</v>
      </c>
      <c r="AU5872">
        <v>0</v>
      </c>
      <c r="BA5872">
        <v>2</v>
      </c>
    </row>
    <row r="5873" spans="3:53" ht="12.75" x14ac:dyDescent="0.2">
      <c r="C5873" t="s">
        <v>990</v>
      </c>
      <c r="D5873" t="s">
        <v>983</v>
      </c>
      <c r="E5873">
        <v>6.78</v>
      </c>
      <c r="F5873">
        <v>7.32</v>
      </c>
      <c r="G5873">
        <v>7.0000000000000007E-2</v>
      </c>
      <c r="H5873">
        <v>-99999</v>
      </c>
      <c r="I5873">
        <v>-25.388000000000002</v>
      </c>
      <c r="J5873" t="s">
        <v>78</v>
      </c>
      <c r="K5873">
        <v>65.33</v>
      </c>
      <c r="L5873">
        <v>6.7575100000000008</v>
      </c>
      <c r="M5873">
        <v>0.25882314639563331</v>
      </c>
      <c r="N5873">
        <v>6.7364799999999976</v>
      </c>
      <c r="O5873">
        <v>0.57181198489422946</v>
      </c>
      <c r="P5873">
        <v>293269</v>
      </c>
      <c r="Q5873">
        <v>1067000</v>
      </c>
      <c r="R5873">
        <v>0.27</v>
      </c>
      <c r="S5873">
        <v>59.588000000000001</v>
      </c>
      <c r="T5873">
        <v>6.3220000000000001</v>
      </c>
      <c r="U5873">
        <v>28.1204</v>
      </c>
      <c r="V5873">
        <f t="shared" si="586"/>
        <v>2.5076305106804133</v>
      </c>
      <c r="AC5873">
        <v>6.87</v>
      </c>
      <c r="AD5873">
        <v>6.76</v>
      </c>
      <c r="AH5873" s="85">
        <f>IF(AND(M5873&lt;Variables!$G$6,M5873&gt;Variables!$G$5),0,1)</f>
        <v>1</v>
      </c>
      <c r="AI5873" s="85">
        <f t="shared" si="585"/>
        <v>0</v>
      </c>
      <c r="AJ5873" s="85">
        <f>IF(I5873&gt;Variables!$G$7,0,1)</f>
        <v>1</v>
      </c>
      <c r="AK5873" s="85">
        <f>IF(F5873&gt;Variables!$G$8,0,1)</f>
        <v>1</v>
      </c>
      <c r="AL5873" s="85">
        <f>IF(G5873&gt;Variables!$G$9,0,1)</f>
        <v>1</v>
      </c>
      <c r="AM5873" s="85">
        <f>IF(AND(K5873&gt;Variables!$G$10,K5873&lt;Variables!$G$11),0,1)</f>
        <v>0</v>
      </c>
      <c r="AN5873" s="103">
        <f>IF(H5873&lt;Variables!$G$13,1,0)</f>
        <v>1</v>
      </c>
      <c r="AO5873" s="101">
        <f>IF(R5873&lt;Variables!$G$12,0,1)</f>
        <v>0</v>
      </c>
      <c r="AP5873" s="86">
        <f t="shared" si="587"/>
        <v>1</v>
      </c>
      <c r="AR5873">
        <v>1</v>
      </c>
      <c r="AS5873">
        <v>0</v>
      </c>
      <c r="AT5873">
        <v>0</v>
      </c>
      <c r="AU5873">
        <v>0</v>
      </c>
      <c r="BA5873">
        <v>1.1499999999999999</v>
      </c>
    </row>
    <row r="5874" spans="3:53" ht="12.75" x14ac:dyDescent="0.2">
      <c r="C5874" t="s">
        <v>990</v>
      </c>
      <c r="D5874" t="s">
        <v>932</v>
      </c>
      <c r="E5874">
        <v>5.3</v>
      </c>
      <c r="F5874">
        <v>45.86</v>
      </c>
      <c r="G5874">
        <v>-14.86</v>
      </c>
      <c r="H5874">
        <v>18.11</v>
      </c>
      <c r="I5874">
        <v>-4.9349999999999996</v>
      </c>
      <c r="J5874" t="s">
        <v>78</v>
      </c>
      <c r="K5874">
        <v>30.9</v>
      </c>
      <c r="L5874">
        <v>5.9135849999999994</v>
      </c>
      <c r="M5874">
        <v>-9.8685484355090765</v>
      </c>
      <c r="N5874">
        <v>6.1959765957446802</v>
      </c>
      <c r="O5874">
        <v>-13.97643426121755</v>
      </c>
      <c r="P5874">
        <v>13740000</v>
      </c>
      <c r="Q5874">
        <v>1040000</v>
      </c>
      <c r="R5874">
        <v>13.21</v>
      </c>
      <c r="S5874">
        <v>59.588000000000001</v>
      </c>
      <c r="T5874">
        <v>6.3220000000000001</v>
      </c>
      <c r="U5874">
        <v>28.1204</v>
      </c>
      <c r="V5874">
        <f t="shared" si="586"/>
        <v>1.8813492327818069</v>
      </c>
      <c r="AC5874">
        <v>5.78</v>
      </c>
      <c r="AD5874">
        <v>4.2</v>
      </c>
      <c r="AH5874" s="85">
        <f>IF(AND(M5874&lt;Variables!$G$6,M5874&gt;Variables!$G$5),0,1)</f>
        <v>1</v>
      </c>
      <c r="AI5874" s="85">
        <f t="shared" si="585"/>
        <v>1</v>
      </c>
      <c r="AJ5874" s="85">
        <f>IF(I5874&gt;Variables!$G$7,0,1)</f>
        <v>1</v>
      </c>
      <c r="AK5874" s="85">
        <f>IF(F5874&gt;Variables!$G$8,0,1)</f>
        <v>0</v>
      </c>
      <c r="AL5874" s="85">
        <f>IF(G5874&gt;Variables!$G$9,0,1)</f>
        <v>1</v>
      </c>
      <c r="AM5874" s="85">
        <f>IF(AND(K5874&gt;Variables!$G$10,K5874&lt;Variables!$G$11),0,1)</f>
        <v>1</v>
      </c>
      <c r="AN5874" s="103">
        <f>IF(H5874&lt;Variables!$G$13,1,0)</f>
        <v>1</v>
      </c>
      <c r="AO5874" s="101">
        <f>IF(R5874&lt;Variables!$G$12,0,1)</f>
        <v>1</v>
      </c>
      <c r="AP5874" s="86">
        <f t="shared" si="587"/>
        <v>1</v>
      </c>
      <c r="AR5874">
        <v>1</v>
      </c>
      <c r="AS5874">
        <v>0</v>
      </c>
      <c r="AT5874">
        <v>0</v>
      </c>
      <c r="AU5874">
        <v>0</v>
      </c>
      <c r="BA5874">
        <v>2</v>
      </c>
    </row>
    <row r="5875" spans="3:53" ht="12.75" x14ac:dyDescent="0.2">
      <c r="C5875" t="s">
        <v>990</v>
      </c>
      <c r="D5875" t="s">
        <v>973</v>
      </c>
      <c r="E5875">
        <v>8.56</v>
      </c>
      <c r="F5875">
        <v>36.17</v>
      </c>
      <c r="G5875">
        <v>6.48</v>
      </c>
      <c r="H5875">
        <v>799.45</v>
      </c>
      <c r="I5875">
        <v>-34.936</v>
      </c>
      <c r="J5875" t="s">
        <v>78</v>
      </c>
      <c r="K5875">
        <v>32.6</v>
      </c>
      <c r="L5875">
        <v>9.62134</v>
      </c>
      <c r="M5875">
        <v>-9.472069379109346</v>
      </c>
      <c r="N5875">
        <v>9.2564936170212775</v>
      </c>
      <c r="O5875">
        <v>-5.9038944943078491</v>
      </c>
      <c r="P5875">
        <v>60650000</v>
      </c>
      <c r="Q5875">
        <v>4490000</v>
      </c>
      <c r="R5875">
        <v>13.51</v>
      </c>
      <c r="S5875">
        <v>59.588000000000001</v>
      </c>
      <c r="T5875">
        <v>6.3220000000000001</v>
      </c>
      <c r="U5875">
        <v>28.1204</v>
      </c>
      <c r="V5875">
        <f t="shared" si="586"/>
        <v>1.9570269510733431</v>
      </c>
      <c r="AC5875">
        <v>10.47</v>
      </c>
      <c r="AD5875">
        <v>8.33</v>
      </c>
      <c r="AH5875" s="85">
        <f>IF(AND(M5875&lt;Variables!$G$6,M5875&gt;Variables!$G$5),0,1)</f>
        <v>1</v>
      </c>
      <c r="AI5875" s="85">
        <f t="shared" si="585"/>
        <v>0</v>
      </c>
      <c r="AJ5875" s="85">
        <f>IF(I5875&gt;Variables!$G$7,0,1)</f>
        <v>1</v>
      </c>
      <c r="AK5875" s="85">
        <f>IF(F5875&gt;Variables!$G$8,0,1)</f>
        <v>0</v>
      </c>
      <c r="AL5875" s="85">
        <f>IF(G5875&gt;Variables!$G$9,0,1)</f>
        <v>1</v>
      </c>
      <c r="AM5875" s="85">
        <f>IF(AND(K5875&gt;Variables!$G$10,K5875&lt;Variables!$G$11),0,1)</f>
        <v>1</v>
      </c>
      <c r="AN5875" s="103">
        <f>IF(H5875&lt;Variables!$G$13,1,0)</f>
        <v>1</v>
      </c>
      <c r="AO5875" s="101">
        <f>IF(R5875&lt;Variables!$G$12,0,1)</f>
        <v>1</v>
      </c>
      <c r="AP5875" s="86">
        <f t="shared" si="587"/>
        <v>1</v>
      </c>
      <c r="AR5875">
        <v>0</v>
      </c>
      <c r="AS5875">
        <v>0</v>
      </c>
      <c r="AT5875">
        <v>0</v>
      </c>
      <c r="AU5875">
        <v>0</v>
      </c>
      <c r="BA5875">
        <v>0</v>
      </c>
    </row>
    <row r="5876" spans="3:53" ht="12.75" x14ac:dyDescent="0.2">
      <c r="C5876" t="s">
        <v>990</v>
      </c>
      <c r="D5876" t="s">
        <v>978</v>
      </c>
      <c r="E5876">
        <v>3.5</v>
      </c>
      <c r="F5876">
        <v>29.79</v>
      </c>
      <c r="G5876">
        <v>-8.2899999999999991</v>
      </c>
      <c r="H5876">
        <v>215.62</v>
      </c>
      <c r="I5876">
        <v>-45.167999999999999</v>
      </c>
      <c r="J5876" t="s">
        <v>78</v>
      </c>
      <c r="K5876">
        <v>57.73</v>
      </c>
      <c r="L5876">
        <v>3.3808600000000002</v>
      </c>
      <c r="M5876">
        <v>1.453476334423798</v>
      </c>
      <c r="N5876">
        <v>3.378337254901961</v>
      </c>
      <c r="O5876">
        <v>1.529235869600557</v>
      </c>
      <c r="P5876">
        <v>14270000</v>
      </c>
      <c r="Q5876">
        <v>888990</v>
      </c>
      <c r="R5876">
        <v>16.05</v>
      </c>
      <c r="S5876">
        <v>59.588000000000001</v>
      </c>
      <c r="T5876">
        <v>6.3220000000000001</v>
      </c>
      <c r="U5876">
        <v>28.1204</v>
      </c>
      <c r="V5876">
        <f t="shared" si="586"/>
        <v>2.3768446607809843</v>
      </c>
      <c r="AC5876">
        <v>3.58</v>
      </c>
      <c r="AD5876">
        <v>3.1</v>
      </c>
      <c r="AH5876" s="85">
        <f>IF(AND(M5876&lt;Variables!$G$6,M5876&gt;Variables!$G$5),0,1)</f>
        <v>1</v>
      </c>
      <c r="AI5876" s="85">
        <f t="shared" si="585"/>
        <v>0</v>
      </c>
      <c r="AJ5876" s="85">
        <f>IF(I5876&gt;Variables!$G$7,0,1)</f>
        <v>1</v>
      </c>
      <c r="AK5876" s="85">
        <f>IF(F5876&gt;Variables!$G$8,0,1)</f>
        <v>0</v>
      </c>
      <c r="AL5876" s="85">
        <f>IF(G5876&gt;Variables!$G$9,0,1)</f>
        <v>1</v>
      </c>
      <c r="AM5876" s="85">
        <f>IF(AND(K5876&gt;Variables!$G$10,K5876&lt;Variables!$G$11),0,1)</f>
        <v>0</v>
      </c>
      <c r="AN5876" s="103">
        <f>IF(H5876&lt;Variables!$G$13,1,0)</f>
        <v>1</v>
      </c>
      <c r="AO5876" s="101">
        <f>IF(R5876&lt;Variables!$G$12,0,1)</f>
        <v>1</v>
      </c>
      <c r="AP5876" s="86">
        <f t="shared" si="587"/>
        <v>1</v>
      </c>
      <c r="AR5876">
        <v>0</v>
      </c>
      <c r="AS5876">
        <v>0</v>
      </c>
      <c r="AT5876">
        <v>1</v>
      </c>
      <c r="AU5876">
        <v>0</v>
      </c>
      <c r="BA5876">
        <v>-2.25</v>
      </c>
    </row>
    <row r="5877" spans="3:53" ht="12.75" x14ac:dyDescent="0.2">
      <c r="C5877" t="s">
        <v>990</v>
      </c>
      <c r="D5877" t="s">
        <v>974</v>
      </c>
      <c r="E5877">
        <v>2.08</v>
      </c>
      <c r="F5877">
        <v>21.11</v>
      </c>
      <c r="G5877">
        <v>1.46</v>
      </c>
      <c r="H5877">
        <v>17.89</v>
      </c>
      <c r="I5877">
        <v>-39.231000000000002</v>
      </c>
      <c r="J5877" t="s">
        <v>78</v>
      </c>
      <c r="K5877">
        <v>36.200000000000003</v>
      </c>
      <c r="L5877">
        <v>2.2434699999999999</v>
      </c>
      <c r="M5877">
        <v>-7.286480318435272</v>
      </c>
      <c r="N5877">
        <v>2.2317882352941179</v>
      </c>
      <c r="O5877">
        <v>-6.801193450780703</v>
      </c>
      <c r="P5877">
        <v>5790000</v>
      </c>
      <c r="Q5877">
        <v>146880</v>
      </c>
      <c r="R5877">
        <v>39.42</v>
      </c>
      <c r="S5877">
        <v>59.588000000000001</v>
      </c>
      <c r="T5877">
        <v>6.3220000000000001</v>
      </c>
      <c r="U5877">
        <v>28.1204</v>
      </c>
      <c r="V5877">
        <f t="shared" si="586"/>
        <v>2.1230821870762702</v>
      </c>
      <c r="AC5877">
        <v>2.23</v>
      </c>
      <c r="AD5877">
        <v>1.88</v>
      </c>
      <c r="AH5877" s="85">
        <f>IF(AND(M5877&lt;Variables!$G$6,M5877&gt;Variables!$G$5),0,1)</f>
        <v>1</v>
      </c>
      <c r="AI5877" s="85">
        <f t="shared" si="585"/>
        <v>0</v>
      </c>
      <c r="AJ5877" s="85">
        <f>IF(I5877&gt;Variables!$G$7,0,1)</f>
        <v>1</v>
      </c>
      <c r="AK5877" s="85">
        <f>IF(F5877&gt;Variables!$G$8,0,1)</f>
        <v>0</v>
      </c>
      <c r="AL5877" s="85">
        <f>IF(G5877&gt;Variables!$G$9,0,1)</f>
        <v>1</v>
      </c>
      <c r="AM5877" s="85">
        <f>IF(AND(K5877&gt;Variables!$G$10,K5877&lt;Variables!$G$11),0,1)</f>
        <v>1</v>
      </c>
      <c r="AN5877" s="103">
        <f>IF(H5877&lt;Variables!$G$13,1,0)</f>
        <v>1</v>
      </c>
      <c r="AO5877" s="101">
        <f>IF(R5877&lt;Variables!$G$12,0,1)</f>
        <v>1</v>
      </c>
      <c r="AP5877" s="86">
        <f t="shared" si="587"/>
        <v>1</v>
      </c>
      <c r="AR5877">
        <v>1</v>
      </c>
      <c r="AS5877">
        <v>0</v>
      </c>
      <c r="AT5877">
        <v>0</v>
      </c>
      <c r="AU5877">
        <v>0</v>
      </c>
      <c r="BA5877">
        <v>2</v>
      </c>
    </row>
    <row r="5878" spans="3:53" ht="12.75" x14ac:dyDescent="0.2">
      <c r="C5878" t="s">
        <v>990</v>
      </c>
      <c r="D5878" t="s">
        <v>972</v>
      </c>
      <c r="E5878">
        <v>9.9600000000000009</v>
      </c>
      <c r="F5878">
        <v>385.07</v>
      </c>
      <c r="G5878">
        <v>-6.6</v>
      </c>
      <c r="H5878">
        <v>27.89</v>
      </c>
      <c r="I5878">
        <v>-2E-3</v>
      </c>
      <c r="J5878" t="s">
        <v>78</v>
      </c>
      <c r="K5878">
        <v>49.31</v>
      </c>
      <c r="L5878">
        <v>10.350985</v>
      </c>
      <c r="M5878">
        <v>-4.3569283502970739</v>
      </c>
      <c r="N5878">
        <v>10.06920980392157</v>
      </c>
      <c r="O5878">
        <v>-1.680467556209515</v>
      </c>
      <c r="P5878">
        <v>89150000</v>
      </c>
      <c r="Q5878">
        <v>980580</v>
      </c>
      <c r="R5878">
        <v>90.92</v>
      </c>
      <c r="S5878">
        <v>59.588000000000001</v>
      </c>
      <c r="T5878">
        <v>6.3220000000000001</v>
      </c>
      <c r="U5878">
        <v>28.1204</v>
      </c>
      <c r="V5878">
        <f t="shared" si="586"/>
        <v>2.46444959884552</v>
      </c>
      <c r="AC5878">
        <v>12.2</v>
      </c>
      <c r="AD5878">
        <v>8.91</v>
      </c>
      <c r="AH5878" s="85">
        <f>IF(AND(M5878&lt;Variables!$G$6,M5878&gt;Variables!$G$5),0,1)</f>
        <v>0</v>
      </c>
      <c r="AI5878" s="85">
        <f t="shared" si="585"/>
        <v>0</v>
      </c>
      <c r="AJ5878" s="85">
        <f>IF(I5878&gt;Variables!$G$7,0,1)</f>
        <v>1</v>
      </c>
      <c r="AK5878" s="85">
        <f>IF(F5878&gt;Variables!$G$8,0,1)</f>
        <v>0</v>
      </c>
      <c r="AL5878" s="85">
        <f>IF(G5878&gt;Variables!$G$9,0,1)</f>
        <v>1</v>
      </c>
      <c r="AM5878" s="85">
        <f>IF(AND(K5878&gt;Variables!$G$10,K5878&lt;Variables!$G$11),0,1)</f>
        <v>1</v>
      </c>
      <c r="AN5878" s="103">
        <f>IF(H5878&lt;Variables!$G$13,1,0)</f>
        <v>1</v>
      </c>
      <c r="AO5878" s="101">
        <f>IF(R5878&lt;Variables!$G$12,0,1)</f>
        <v>1</v>
      </c>
      <c r="AP5878" s="86">
        <f t="shared" si="587"/>
        <v>1</v>
      </c>
      <c r="AR5878">
        <v>0</v>
      </c>
      <c r="AS5878">
        <v>0</v>
      </c>
      <c r="AT5878">
        <v>1</v>
      </c>
      <c r="AU5878">
        <v>0</v>
      </c>
      <c r="BA5878">
        <v>-2.25</v>
      </c>
    </row>
    <row r="5879" spans="3:53" ht="12.75" x14ac:dyDescent="0.2">
      <c r="C5879" t="s">
        <v>990</v>
      </c>
      <c r="D5879" t="s">
        <v>810</v>
      </c>
      <c r="E5879">
        <v>11.95</v>
      </c>
      <c r="F5879">
        <v>16.309999999999999</v>
      </c>
      <c r="G5879">
        <v>-15.25</v>
      </c>
      <c r="H5879">
        <v>1940</v>
      </c>
      <c r="I5879">
        <v>-71.531999999999996</v>
      </c>
      <c r="J5879" t="s">
        <v>78</v>
      </c>
      <c r="K5879">
        <v>31.81</v>
      </c>
      <c r="L5879">
        <v>12.702055</v>
      </c>
      <c r="M5879">
        <v>-7.8897076103040158</v>
      </c>
      <c r="N5879">
        <v>12.985976470588231</v>
      </c>
      <c r="O5879">
        <v>-9.9035792456659077</v>
      </c>
      <c r="P5879">
        <v>50693000</v>
      </c>
      <c r="Q5879">
        <v>8404000</v>
      </c>
      <c r="R5879">
        <v>6.03</v>
      </c>
      <c r="S5879">
        <v>59.588000000000001</v>
      </c>
      <c r="T5879">
        <v>6.3220000000000001</v>
      </c>
      <c r="U5879">
        <v>28.1204</v>
      </c>
      <c r="V5879">
        <f t="shared" si="586"/>
        <v>1.9692161970939344</v>
      </c>
      <c r="AC5879">
        <v>13.4</v>
      </c>
      <c r="AD5879">
        <v>11.15</v>
      </c>
      <c r="AH5879" s="85">
        <f>IF(AND(M5879&lt;Variables!$G$6,M5879&gt;Variables!$G$5),0,1)</f>
        <v>1</v>
      </c>
      <c r="AI5879" s="85">
        <f t="shared" si="585"/>
        <v>1</v>
      </c>
      <c r="AJ5879" s="85">
        <f>IF(I5879&gt;Variables!$G$7,0,1)</f>
        <v>1</v>
      </c>
      <c r="AK5879" s="85">
        <f>IF(F5879&gt;Variables!$G$8,0,1)</f>
        <v>0</v>
      </c>
      <c r="AL5879" s="85">
        <f>IF(G5879&gt;Variables!$G$9,0,1)</f>
        <v>1</v>
      </c>
      <c r="AM5879" s="85">
        <f>IF(AND(K5879&gt;Variables!$G$10,K5879&lt;Variables!$G$11),0,1)</f>
        <v>1</v>
      </c>
      <c r="AN5879" s="103">
        <f>IF(H5879&lt;Variables!$G$13,1,0)</f>
        <v>1</v>
      </c>
      <c r="AO5879" s="101">
        <f>IF(R5879&lt;Variables!$G$12,0,1)</f>
        <v>1</v>
      </c>
      <c r="AP5879" s="86">
        <f t="shared" si="587"/>
        <v>1</v>
      </c>
      <c r="AR5879">
        <v>0</v>
      </c>
      <c r="AS5879">
        <v>0</v>
      </c>
      <c r="AT5879">
        <v>1</v>
      </c>
      <c r="AU5879">
        <v>0</v>
      </c>
      <c r="BA5879">
        <v>-2.25</v>
      </c>
    </row>
    <row r="5880" spans="3:53" ht="12.75" x14ac:dyDescent="0.2">
      <c r="C5880" t="s">
        <v>990</v>
      </c>
      <c r="D5880" t="s">
        <v>614</v>
      </c>
      <c r="E5880">
        <v>13.15</v>
      </c>
      <c r="F5880">
        <v>15.39</v>
      </c>
      <c r="G5880">
        <v>-0.12</v>
      </c>
      <c r="H5880">
        <v>2880</v>
      </c>
      <c r="I5880">
        <v>-38.094000000000001</v>
      </c>
      <c r="J5880" t="s">
        <v>78</v>
      </c>
      <c r="K5880">
        <v>38.69</v>
      </c>
      <c r="L5880">
        <v>13.585934999999999</v>
      </c>
      <c r="M5880">
        <v>-4.2760030870160701</v>
      </c>
      <c r="N5880">
        <v>13.453290196078431</v>
      </c>
      <c r="O5880">
        <v>-3.3321974739614579</v>
      </c>
      <c r="P5880">
        <v>13146000</v>
      </c>
      <c r="Q5880">
        <v>3768000</v>
      </c>
      <c r="R5880">
        <v>3.49</v>
      </c>
      <c r="S5880">
        <v>59.588000000000001</v>
      </c>
      <c r="T5880">
        <v>6.3220000000000001</v>
      </c>
      <c r="U5880">
        <v>28.1204</v>
      </c>
      <c r="V5880">
        <f t="shared" si="586"/>
        <v>2.2213361941503478</v>
      </c>
      <c r="AC5880">
        <v>14.7</v>
      </c>
      <c r="AD5880">
        <v>12.58</v>
      </c>
      <c r="AH5880" s="85">
        <f>IF(AND(M5880&lt;Variables!$G$6,M5880&gt;Variables!$G$5),0,1)</f>
        <v>0</v>
      </c>
      <c r="AI5880" s="85">
        <f t="shared" si="585"/>
        <v>0</v>
      </c>
      <c r="AJ5880" s="85">
        <f>IF(I5880&gt;Variables!$G$7,0,1)</f>
        <v>1</v>
      </c>
      <c r="AK5880" s="85">
        <f>IF(F5880&gt;Variables!$G$8,0,1)</f>
        <v>0</v>
      </c>
      <c r="AL5880" s="85">
        <f>IF(G5880&gt;Variables!$G$9,0,1)</f>
        <v>1</v>
      </c>
      <c r="AM5880" s="85">
        <f>IF(AND(K5880&gt;Variables!$G$10,K5880&lt;Variables!$G$11),0,1)</f>
        <v>1</v>
      </c>
      <c r="AN5880" s="103">
        <f>IF(H5880&lt;Variables!$G$13,1,0)</f>
        <v>0</v>
      </c>
      <c r="AO5880" s="101">
        <f>IF(R5880&lt;Variables!$G$12,0,1)</f>
        <v>1</v>
      </c>
      <c r="AP5880" s="86">
        <f t="shared" si="587"/>
        <v>1</v>
      </c>
      <c r="AR5880">
        <v>1</v>
      </c>
      <c r="AS5880">
        <v>0</v>
      </c>
      <c r="AT5880">
        <v>0</v>
      </c>
      <c r="AU5880">
        <v>0</v>
      </c>
      <c r="BA5880">
        <v>2</v>
      </c>
    </row>
    <row r="5881" spans="3:53" ht="12.75" x14ac:dyDescent="0.2">
      <c r="C5881" t="s">
        <v>990</v>
      </c>
      <c r="D5881" t="s">
        <v>976</v>
      </c>
      <c r="E5881">
        <v>3.44</v>
      </c>
      <c r="F5881">
        <v>15.11</v>
      </c>
      <c r="G5881">
        <v>10.62</v>
      </c>
      <c r="H5881">
        <v>654.5</v>
      </c>
      <c r="I5881">
        <v>-49.762</v>
      </c>
      <c r="J5881" t="s">
        <v>78</v>
      </c>
      <c r="K5881">
        <v>48.91</v>
      </c>
      <c r="L5881">
        <v>3.4283950000000001</v>
      </c>
      <c r="M5881">
        <v>2.6397191688833341E-2</v>
      </c>
      <c r="N5881">
        <v>3.4560470588235299</v>
      </c>
      <c r="O5881">
        <v>-0.77392056208386362</v>
      </c>
      <c r="P5881">
        <v>4160000</v>
      </c>
      <c r="Q5881">
        <v>1460000</v>
      </c>
      <c r="R5881">
        <v>2.85</v>
      </c>
      <c r="S5881">
        <v>59.588000000000001</v>
      </c>
      <c r="T5881">
        <v>6.3220000000000001</v>
      </c>
      <c r="U5881">
        <v>28.1204</v>
      </c>
      <c r="V5881">
        <f t="shared" si="586"/>
        <v>2.3551043692637514</v>
      </c>
      <c r="AC5881">
        <v>3.48</v>
      </c>
      <c r="AD5881">
        <v>3.22</v>
      </c>
      <c r="AH5881" s="85">
        <f>IF(AND(M5881&lt;Variables!$G$6,M5881&gt;Variables!$G$5),0,1)</f>
        <v>1</v>
      </c>
      <c r="AI5881" s="85">
        <f t="shared" si="585"/>
        <v>1</v>
      </c>
      <c r="AJ5881" s="85">
        <f>IF(I5881&gt;Variables!$G$7,0,1)</f>
        <v>1</v>
      </c>
      <c r="AK5881" s="85">
        <f>IF(F5881&gt;Variables!$G$8,0,1)</f>
        <v>0</v>
      </c>
      <c r="AL5881" s="85">
        <f>IF(G5881&gt;Variables!$G$9,0,1)</f>
        <v>1</v>
      </c>
      <c r="AM5881" s="85">
        <f>IF(AND(K5881&gt;Variables!$G$10,K5881&lt;Variables!$G$11),0,1)</f>
        <v>1</v>
      </c>
      <c r="AN5881" s="103">
        <f>IF(H5881&lt;Variables!$G$13,1,0)</f>
        <v>1</v>
      </c>
      <c r="AO5881" s="101">
        <f>IF(R5881&lt;Variables!$G$12,0,1)</f>
        <v>1</v>
      </c>
      <c r="AP5881" s="86">
        <f t="shared" si="587"/>
        <v>1</v>
      </c>
      <c r="AR5881">
        <v>0</v>
      </c>
      <c r="AS5881">
        <v>0</v>
      </c>
      <c r="AT5881">
        <v>1</v>
      </c>
      <c r="AU5881">
        <v>0</v>
      </c>
      <c r="BA5881">
        <v>-2.25</v>
      </c>
    </row>
    <row r="5882" spans="3:53" ht="12.75" x14ac:dyDescent="0.2">
      <c r="C5882" t="s">
        <v>990</v>
      </c>
      <c r="D5882" t="s">
        <v>977</v>
      </c>
      <c r="E5882">
        <v>65.17</v>
      </c>
      <c r="F5882">
        <v>12.79</v>
      </c>
      <c r="G5882">
        <v>3.72</v>
      </c>
      <c r="H5882">
        <v>4440</v>
      </c>
      <c r="I5882">
        <v>-1.7000000000000001E-2</v>
      </c>
      <c r="J5882" t="s">
        <v>78</v>
      </c>
      <c r="K5882">
        <v>44.81</v>
      </c>
      <c r="L5882">
        <v>65.944435000000013</v>
      </c>
      <c r="M5882">
        <v>-0.89383584831685747</v>
      </c>
      <c r="N5882">
        <v>66.48968431372549</v>
      </c>
      <c r="O5882">
        <v>-1.706556927495072</v>
      </c>
      <c r="P5882">
        <v>2714000</v>
      </c>
      <c r="Q5882">
        <v>768864</v>
      </c>
      <c r="R5882">
        <v>3.53</v>
      </c>
      <c r="S5882">
        <v>59.588000000000001</v>
      </c>
      <c r="T5882">
        <v>6.3220000000000001</v>
      </c>
      <c r="U5882">
        <v>28.1204</v>
      </c>
      <c r="V5882">
        <f t="shared" si="586"/>
        <v>2.3230738767998544</v>
      </c>
      <c r="AC5882">
        <v>68.7</v>
      </c>
      <c r="AD5882">
        <v>63.82</v>
      </c>
      <c r="AH5882" s="85">
        <f>IF(AND(M5882&lt;Variables!$G$6,M5882&gt;Variables!$G$5),0,1)</f>
        <v>1</v>
      </c>
      <c r="AI5882" s="85">
        <f t="shared" si="585"/>
        <v>1</v>
      </c>
      <c r="AJ5882" s="85">
        <f>IF(I5882&gt;Variables!$G$7,0,1)</f>
        <v>1</v>
      </c>
      <c r="AK5882" s="85">
        <f>IF(F5882&gt;Variables!$G$8,0,1)</f>
        <v>0</v>
      </c>
      <c r="AL5882" s="85">
        <f>IF(G5882&gt;Variables!$G$9,0,1)</f>
        <v>1</v>
      </c>
      <c r="AM5882" s="85">
        <f>IF(AND(K5882&gt;Variables!$G$10,K5882&lt;Variables!$G$11),0,1)</f>
        <v>1</v>
      </c>
      <c r="AN5882" s="103">
        <f>IF(H5882&lt;Variables!$G$13,1,0)</f>
        <v>0</v>
      </c>
      <c r="AO5882" s="101">
        <f>IF(R5882&lt;Variables!$G$12,0,1)</f>
        <v>1</v>
      </c>
      <c r="AP5882" s="86">
        <f t="shared" si="587"/>
        <v>1</v>
      </c>
      <c r="AR5882">
        <v>1</v>
      </c>
      <c r="AS5882">
        <v>0</v>
      </c>
      <c r="AT5882">
        <v>0</v>
      </c>
      <c r="AU5882">
        <v>0</v>
      </c>
      <c r="BA5882">
        <v>2</v>
      </c>
    </row>
    <row r="5883" spans="3:53" ht="12.75" x14ac:dyDescent="0.2">
      <c r="C5883" t="s">
        <v>990</v>
      </c>
      <c r="D5883" t="s">
        <v>975</v>
      </c>
      <c r="E5883">
        <v>2.2400000000000002</v>
      </c>
      <c r="F5883">
        <v>18.28</v>
      </c>
      <c r="G5883">
        <v>16.66</v>
      </c>
      <c r="H5883">
        <v>22.19</v>
      </c>
      <c r="I5883">
        <v>-35.512999999999998</v>
      </c>
      <c r="J5883" t="s">
        <v>78</v>
      </c>
      <c r="K5883">
        <v>58.64</v>
      </c>
      <c r="L5883">
        <v>2.1874894736842112</v>
      </c>
      <c r="M5883">
        <v>2.3959213036814502</v>
      </c>
      <c r="N5883">
        <v>2.1601599999999999</v>
      </c>
      <c r="O5883">
        <v>3.6913932301310872</v>
      </c>
      <c r="P5883">
        <v>378020</v>
      </c>
      <c r="Q5883">
        <v>58670</v>
      </c>
      <c r="R5883">
        <v>6.44</v>
      </c>
      <c r="S5883">
        <v>59.588000000000001</v>
      </c>
      <c r="T5883">
        <v>6.3220000000000001</v>
      </c>
      <c r="U5883">
        <v>28.1204</v>
      </c>
      <c r="V5883">
        <f t="shared" si="586"/>
        <v>2.3344326510400055</v>
      </c>
      <c r="AC5883">
        <v>2.85</v>
      </c>
      <c r="AD5883">
        <v>2.1995</v>
      </c>
      <c r="AH5883" s="85">
        <f>IF(AND(M5883&lt;Variables!$G$6,M5883&gt;Variables!$G$5),0,1)</f>
        <v>1</v>
      </c>
      <c r="AI5883" s="85">
        <f t="shared" si="585"/>
        <v>0</v>
      </c>
      <c r="AJ5883" s="85">
        <f>IF(I5883&gt;Variables!$G$7,0,1)</f>
        <v>1</v>
      </c>
      <c r="AK5883" s="85">
        <f>IF(F5883&gt;Variables!$G$8,0,1)</f>
        <v>0</v>
      </c>
      <c r="AL5883" s="85">
        <f>IF(G5883&gt;Variables!$G$9,0,1)</f>
        <v>0</v>
      </c>
      <c r="AM5883" s="85">
        <f>IF(AND(K5883&gt;Variables!$G$10,K5883&lt;Variables!$G$11),0,1)</f>
        <v>0</v>
      </c>
      <c r="AN5883" s="103">
        <f>IF(H5883&lt;Variables!$G$13,1,0)</f>
        <v>1</v>
      </c>
      <c r="AO5883" s="101">
        <f>IF(R5883&lt;Variables!$G$12,0,1)</f>
        <v>1</v>
      </c>
      <c r="AP5883" s="86">
        <f t="shared" si="587"/>
        <v>1</v>
      </c>
      <c r="AR5883">
        <v>1</v>
      </c>
      <c r="AS5883">
        <v>0</v>
      </c>
      <c r="AT5883">
        <v>0</v>
      </c>
      <c r="AU5883">
        <v>0</v>
      </c>
      <c r="BA5883">
        <v>2</v>
      </c>
    </row>
    <row r="5884" spans="3:53" ht="12.75" x14ac:dyDescent="0.2">
      <c r="C5884" t="s">
        <v>992</v>
      </c>
      <c r="D5884" t="s">
        <v>993</v>
      </c>
      <c r="E5884">
        <v>9.98</v>
      </c>
      <c r="F5884">
        <v>15.48</v>
      </c>
      <c r="G5884">
        <v>11.81</v>
      </c>
      <c r="H5884">
        <v>1790</v>
      </c>
      <c r="I5884">
        <v>-36.317</v>
      </c>
      <c r="J5884" t="s">
        <v>78</v>
      </c>
      <c r="K5884">
        <v>72.52</v>
      </c>
      <c r="L5884">
        <v>9.6967599999999994</v>
      </c>
      <c r="M5884">
        <v>2.507435473292114</v>
      </c>
      <c r="N5884">
        <v>9.4351520000000022</v>
      </c>
      <c r="O5884">
        <v>5.3496541444165118</v>
      </c>
      <c r="P5884">
        <v>6025000</v>
      </c>
      <c r="Q5884">
        <v>8415000</v>
      </c>
      <c r="R5884">
        <v>0.72</v>
      </c>
      <c r="S5884">
        <v>57.884</v>
      </c>
      <c r="T5884">
        <v>6.8230000000000004</v>
      </c>
      <c r="U5884">
        <v>28.000399999999999</v>
      </c>
      <c r="V5884">
        <f t="shared" si="586"/>
        <v>2.3720358911669464</v>
      </c>
      <c r="AC5884">
        <v>10.3299</v>
      </c>
      <c r="AD5884">
        <v>9.5624000000000002</v>
      </c>
      <c r="AH5884" s="85">
        <f>IF(AND(M5884&lt;Variables!$G$6,M5884&gt;Variables!$G$5),0,1)</f>
        <v>1</v>
      </c>
      <c r="AI5884" s="85">
        <f t="shared" si="585"/>
        <v>0</v>
      </c>
      <c r="AJ5884" s="85">
        <f>IF(I5884&gt;Variables!$G$7,0,1)</f>
        <v>1</v>
      </c>
      <c r="AK5884" s="85">
        <f>IF(F5884&gt;Variables!$G$8,0,1)</f>
        <v>0</v>
      </c>
      <c r="AL5884" s="85">
        <f>IF(G5884&gt;Variables!$G$9,0,1)</f>
        <v>1</v>
      </c>
      <c r="AM5884" s="85">
        <f>IF(AND(K5884&gt;Variables!$G$10,K5884&lt;Variables!$G$11),0,1)</f>
        <v>0</v>
      </c>
      <c r="AN5884" s="103">
        <f>IF(H5884&lt;Variables!$G$13,1,0)</f>
        <v>1</v>
      </c>
      <c r="AO5884" s="101">
        <f>IF(R5884&lt;Variables!$G$12,0,1)</f>
        <v>0</v>
      </c>
      <c r="AP5884" s="86">
        <f t="shared" si="587"/>
        <v>1</v>
      </c>
      <c r="AR5884">
        <v>0</v>
      </c>
      <c r="AS5884">
        <v>0</v>
      </c>
      <c r="AT5884">
        <v>1</v>
      </c>
      <c r="AU5884">
        <v>0</v>
      </c>
      <c r="BA5884">
        <v>-2.25</v>
      </c>
    </row>
    <row r="5885" spans="3:53" ht="12.75" x14ac:dyDescent="0.2">
      <c r="C5885" t="s">
        <v>992</v>
      </c>
      <c r="D5885" t="s">
        <v>973</v>
      </c>
      <c r="E5885">
        <v>8.82</v>
      </c>
      <c r="F5885">
        <v>35.85</v>
      </c>
      <c r="G5885">
        <v>6.72</v>
      </c>
      <c r="H5885">
        <v>799.45</v>
      </c>
      <c r="I5885">
        <v>-33.747</v>
      </c>
      <c r="J5885" t="s">
        <v>78</v>
      </c>
      <c r="K5885">
        <v>40.909999999999997</v>
      </c>
      <c r="L5885">
        <v>9.1587099999999992</v>
      </c>
      <c r="M5885">
        <v>-4.6808993843019264</v>
      </c>
      <c r="N5885">
        <v>9.323536956521739</v>
      </c>
      <c r="O5885">
        <v>-6.3660063695737721</v>
      </c>
      <c r="P5885">
        <v>63840000</v>
      </c>
      <c r="Q5885">
        <v>4490000</v>
      </c>
      <c r="R5885">
        <v>14.22</v>
      </c>
      <c r="S5885">
        <v>57.884</v>
      </c>
      <c r="T5885">
        <v>6.8230000000000004</v>
      </c>
      <c r="U5885">
        <v>28.000399999999999</v>
      </c>
      <c r="V5885">
        <f t="shared" si="586"/>
        <v>2.2716483878271063</v>
      </c>
      <c r="AC5885">
        <v>10.47</v>
      </c>
      <c r="AD5885">
        <v>8.5</v>
      </c>
      <c r="AH5885" s="85">
        <f>IF(AND(M5885&lt;Variables!$G$6,M5885&gt;Variables!$G$5),0,1)</f>
        <v>0</v>
      </c>
      <c r="AI5885" s="85">
        <f t="shared" si="585"/>
        <v>1</v>
      </c>
      <c r="AJ5885" s="85">
        <f>IF(I5885&gt;Variables!$G$7,0,1)</f>
        <v>1</v>
      </c>
      <c r="AK5885" s="85">
        <f>IF(F5885&gt;Variables!$G$8,0,1)</f>
        <v>0</v>
      </c>
      <c r="AL5885" s="85">
        <f>IF(G5885&gt;Variables!$G$9,0,1)</f>
        <v>1</v>
      </c>
      <c r="AM5885" s="85">
        <f>IF(AND(K5885&gt;Variables!$G$10,K5885&lt;Variables!$G$11),0,1)</f>
        <v>1</v>
      </c>
      <c r="AN5885" s="103">
        <f>IF(H5885&lt;Variables!$G$13,1,0)</f>
        <v>1</v>
      </c>
      <c r="AO5885" s="101">
        <f>IF(R5885&lt;Variables!$G$12,0,1)</f>
        <v>1</v>
      </c>
      <c r="AP5885" s="86">
        <f t="shared" si="587"/>
        <v>1</v>
      </c>
      <c r="AR5885">
        <v>1</v>
      </c>
      <c r="AS5885">
        <v>0</v>
      </c>
      <c r="AT5885">
        <v>0</v>
      </c>
      <c r="AU5885">
        <v>0</v>
      </c>
      <c r="BA5885">
        <v>2</v>
      </c>
    </row>
    <row r="5886" spans="3:53" ht="12.75" x14ac:dyDescent="0.2">
      <c r="C5886" t="s">
        <v>992</v>
      </c>
      <c r="D5886" t="s">
        <v>932</v>
      </c>
      <c r="E5886">
        <v>5.49</v>
      </c>
      <c r="F5886">
        <v>34.46</v>
      </c>
      <c r="G5886">
        <v>-12.46</v>
      </c>
      <c r="H5886">
        <v>18.11</v>
      </c>
      <c r="I5886">
        <v>-4.5609999999999999</v>
      </c>
      <c r="J5886" t="s">
        <v>78</v>
      </c>
      <c r="K5886">
        <v>39.69</v>
      </c>
      <c r="L5886">
        <v>5.7834789473684207</v>
      </c>
      <c r="M5886">
        <v>-5.2473424755269189</v>
      </c>
      <c r="N5886">
        <v>6.0038021739130434</v>
      </c>
      <c r="O5886">
        <v>-8.7245075493826469</v>
      </c>
      <c r="P5886">
        <v>14370000</v>
      </c>
      <c r="Q5886">
        <v>1040000</v>
      </c>
      <c r="R5886">
        <v>13.82</v>
      </c>
      <c r="S5886">
        <v>57.884</v>
      </c>
      <c r="T5886">
        <v>6.8230000000000004</v>
      </c>
      <c r="U5886">
        <v>28.000399999999999</v>
      </c>
      <c r="V5886">
        <f t="shared" si="586"/>
        <v>2.2403782128989924</v>
      </c>
      <c r="AC5886">
        <v>5.78</v>
      </c>
      <c r="AD5886">
        <v>4.2</v>
      </c>
      <c r="AH5886" s="85">
        <f>IF(AND(M5886&lt;Variables!$G$6,M5886&gt;Variables!$G$5),0,1)</f>
        <v>1</v>
      </c>
      <c r="AI5886" s="85">
        <f t="shared" si="585"/>
        <v>1</v>
      </c>
      <c r="AJ5886" s="85">
        <f>IF(I5886&gt;Variables!$G$7,0,1)</f>
        <v>1</v>
      </c>
      <c r="AK5886" s="85">
        <f>IF(F5886&gt;Variables!$G$8,0,1)</f>
        <v>0</v>
      </c>
      <c r="AL5886" s="85">
        <f>IF(G5886&gt;Variables!$G$9,0,1)</f>
        <v>1</v>
      </c>
      <c r="AM5886" s="85">
        <f>IF(AND(K5886&gt;Variables!$G$10,K5886&lt;Variables!$G$11),0,1)</f>
        <v>1</v>
      </c>
      <c r="AN5886" s="103">
        <f>IF(H5886&lt;Variables!$G$13,1,0)</f>
        <v>1</v>
      </c>
      <c r="AO5886" s="101">
        <f>IF(R5886&lt;Variables!$G$12,0,1)</f>
        <v>1</v>
      </c>
      <c r="AP5886" s="86">
        <f t="shared" si="587"/>
        <v>1</v>
      </c>
      <c r="AR5886">
        <v>1</v>
      </c>
      <c r="AS5886">
        <v>0</v>
      </c>
      <c r="AT5886">
        <v>0</v>
      </c>
      <c r="AU5886">
        <v>0</v>
      </c>
      <c r="BA5886">
        <v>2</v>
      </c>
    </row>
    <row r="5887" spans="3:53" ht="12.75" x14ac:dyDescent="0.2">
      <c r="C5887" t="s">
        <v>992</v>
      </c>
      <c r="D5887" t="s">
        <v>978</v>
      </c>
      <c r="E5887">
        <v>3.38</v>
      </c>
      <c r="F5887">
        <v>31.2</v>
      </c>
      <c r="G5887">
        <v>-8.82</v>
      </c>
      <c r="H5887">
        <v>215.62</v>
      </c>
      <c r="I5887">
        <v>-45.573</v>
      </c>
      <c r="J5887" t="s">
        <v>78</v>
      </c>
      <c r="K5887">
        <v>51.35</v>
      </c>
      <c r="L5887">
        <v>3.420455</v>
      </c>
      <c r="M5887">
        <v>-0.30566108894870198</v>
      </c>
      <c r="N5887">
        <v>3.3687900000000002</v>
      </c>
      <c r="O5887">
        <v>1.223287886748667</v>
      </c>
      <c r="P5887">
        <v>14880000</v>
      </c>
      <c r="Q5887">
        <v>888990</v>
      </c>
      <c r="R5887">
        <v>16.739999999999998</v>
      </c>
      <c r="S5887">
        <v>57.884</v>
      </c>
      <c r="T5887">
        <v>6.8230000000000004</v>
      </c>
      <c r="U5887">
        <v>28.000399999999999</v>
      </c>
      <c r="V5887">
        <f t="shared" si="586"/>
        <v>2.3901248997662594</v>
      </c>
      <c r="AC5887">
        <v>3.58</v>
      </c>
      <c r="AD5887">
        <v>3.1</v>
      </c>
      <c r="AH5887" s="85">
        <f>IF(AND(M5887&lt;Variables!$G$6,M5887&gt;Variables!$G$5),0,1)</f>
        <v>1</v>
      </c>
      <c r="AI5887" s="85">
        <f t="shared" si="585"/>
        <v>0</v>
      </c>
      <c r="AJ5887" s="85">
        <f>IF(I5887&gt;Variables!$G$7,0,1)</f>
        <v>1</v>
      </c>
      <c r="AK5887" s="85">
        <f>IF(F5887&gt;Variables!$G$8,0,1)</f>
        <v>0</v>
      </c>
      <c r="AL5887" s="85">
        <f>IF(G5887&gt;Variables!$G$9,0,1)</f>
        <v>1</v>
      </c>
      <c r="AM5887" s="85">
        <f>IF(AND(K5887&gt;Variables!$G$10,K5887&lt;Variables!$G$11),0,1)</f>
        <v>0</v>
      </c>
      <c r="AN5887" s="103">
        <f>IF(H5887&lt;Variables!$G$13,1,0)</f>
        <v>1</v>
      </c>
      <c r="AO5887" s="101">
        <f>IF(R5887&lt;Variables!$G$12,0,1)</f>
        <v>1</v>
      </c>
      <c r="AP5887" s="86">
        <f t="shared" si="587"/>
        <v>1</v>
      </c>
      <c r="AR5887">
        <v>1</v>
      </c>
      <c r="AS5887">
        <v>0</v>
      </c>
      <c r="AT5887">
        <v>0</v>
      </c>
      <c r="AU5887">
        <v>0</v>
      </c>
      <c r="BA5887">
        <v>2</v>
      </c>
    </row>
    <row r="5888" spans="3:53" ht="12.75" x14ac:dyDescent="0.2">
      <c r="C5888" t="s">
        <v>992</v>
      </c>
      <c r="D5888" t="s">
        <v>614</v>
      </c>
      <c r="E5888">
        <v>13.85</v>
      </c>
      <c r="F5888">
        <v>21.13</v>
      </c>
      <c r="G5888">
        <v>5.31</v>
      </c>
      <c r="H5888">
        <v>2880</v>
      </c>
      <c r="I5888">
        <v>-35.695999999999998</v>
      </c>
      <c r="J5888" t="s">
        <v>78</v>
      </c>
      <c r="K5888">
        <v>58.75</v>
      </c>
      <c r="L5888">
        <v>13.550875</v>
      </c>
      <c r="M5888">
        <v>1.1838718901915799</v>
      </c>
      <c r="N5888">
        <v>13.501849999999999</v>
      </c>
      <c r="O5888">
        <v>1.5512689001877551</v>
      </c>
      <c r="P5888">
        <v>14006000</v>
      </c>
      <c r="Q5888">
        <v>3768000</v>
      </c>
      <c r="R5888">
        <v>3.72</v>
      </c>
      <c r="S5888">
        <v>57.884</v>
      </c>
      <c r="T5888">
        <v>6.8230000000000004</v>
      </c>
      <c r="U5888">
        <v>28.000399999999999</v>
      </c>
      <c r="V5888">
        <f t="shared" si="586"/>
        <v>2.3969528881898778</v>
      </c>
      <c r="AC5888">
        <v>14.7</v>
      </c>
      <c r="AD5888">
        <v>12.58</v>
      </c>
      <c r="AH5888" s="85">
        <f>IF(AND(M5888&lt;Variables!$G$6,M5888&gt;Variables!$G$5),0,1)</f>
        <v>1</v>
      </c>
      <c r="AI5888" s="85">
        <f t="shared" si="585"/>
        <v>0</v>
      </c>
      <c r="AJ5888" s="85">
        <f>IF(I5888&gt;Variables!$G$7,0,1)</f>
        <v>1</v>
      </c>
      <c r="AK5888" s="85">
        <f>IF(F5888&gt;Variables!$G$8,0,1)</f>
        <v>0</v>
      </c>
      <c r="AL5888" s="85">
        <f>IF(G5888&gt;Variables!$G$9,0,1)</f>
        <v>1</v>
      </c>
      <c r="AM5888" s="85">
        <f>IF(AND(K5888&gt;Variables!$G$10,K5888&lt;Variables!$G$11),0,1)</f>
        <v>0</v>
      </c>
      <c r="AN5888" s="103">
        <f>IF(H5888&lt;Variables!$G$13,1,0)</f>
        <v>0</v>
      </c>
      <c r="AO5888" s="101">
        <f>IF(R5888&lt;Variables!$G$12,0,1)</f>
        <v>1</v>
      </c>
      <c r="AP5888" s="86">
        <f t="shared" si="587"/>
        <v>1</v>
      </c>
      <c r="AR5888">
        <v>0</v>
      </c>
      <c r="AS5888">
        <v>0</v>
      </c>
      <c r="AT5888">
        <v>1</v>
      </c>
      <c r="AU5888">
        <v>0</v>
      </c>
      <c r="BA5888">
        <v>-2.25</v>
      </c>
    </row>
    <row r="5889" spans="3:53" ht="12.75" x14ac:dyDescent="0.2">
      <c r="C5889" t="s">
        <v>992</v>
      </c>
      <c r="D5889" t="s">
        <v>810</v>
      </c>
      <c r="E5889">
        <v>11.97</v>
      </c>
      <c r="F5889">
        <v>21.12</v>
      </c>
      <c r="G5889">
        <v>-13.55</v>
      </c>
      <c r="H5889">
        <v>1940</v>
      </c>
      <c r="I5889">
        <v>-71.004000000000005</v>
      </c>
      <c r="J5889" t="s">
        <v>78</v>
      </c>
      <c r="K5889">
        <v>39.840000000000003</v>
      </c>
      <c r="L5889">
        <v>12.413119999999999</v>
      </c>
      <c r="M5889">
        <v>-3.8525366708772539</v>
      </c>
      <c r="N5889">
        <v>12.806927999999999</v>
      </c>
      <c r="O5889">
        <v>-6.8090333606935252</v>
      </c>
      <c r="P5889">
        <v>53366000</v>
      </c>
      <c r="Q5889">
        <v>8404000</v>
      </c>
      <c r="R5889">
        <v>6.35</v>
      </c>
      <c r="S5889">
        <v>57.884</v>
      </c>
      <c r="T5889">
        <v>6.8230000000000004</v>
      </c>
      <c r="U5889">
        <v>28.000399999999999</v>
      </c>
      <c r="V5889">
        <f t="shared" si="586"/>
        <v>2.2488669142429947</v>
      </c>
      <c r="AC5889">
        <v>13.4</v>
      </c>
      <c r="AD5889">
        <v>11.15</v>
      </c>
      <c r="AH5889" s="85">
        <f>IF(AND(M5889&lt;Variables!$G$6,M5889&gt;Variables!$G$5),0,1)</f>
        <v>0</v>
      </c>
      <c r="AI5889" s="85">
        <f t="shared" si="585"/>
        <v>1</v>
      </c>
      <c r="AJ5889" s="85">
        <f>IF(I5889&gt;Variables!$G$7,0,1)</f>
        <v>1</v>
      </c>
      <c r="AK5889" s="85">
        <f>IF(F5889&gt;Variables!$G$8,0,1)</f>
        <v>0</v>
      </c>
      <c r="AL5889" s="85">
        <f>IF(G5889&gt;Variables!$G$9,0,1)</f>
        <v>1</v>
      </c>
      <c r="AM5889" s="85">
        <f>IF(AND(K5889&gt;Variables!$G$10,K5889&lt;Variables!$G$11),0,1)</f>
        <v>1</v>
      </c>
      <c r="AN5889" s="103">
        <f>IF(H5889&lt;Variables!$G$13,1,0)</f>
        <v>1</v>
      </c>
      <c r="AO5889" s="101">
        <f>IF(R5889&lt;Variables!$G$12,0,1)</f>
        <v>1</v>
      </c>
      <c r="AP5889" s="86">
        <f t="shared" si="587"/>
        <v>1</v>
      </c>
      <c r="AR5889">
        <v>1</v>
      </c>
      <c r="AS5889">
        <v>0</v>
      </c>
      <c r="AT5889">
        <v>0</v>
      </c>
      <c r="AU5889">
        <v>0</v>
      </c>
      <c r="BA5889">
        <v>2</v>
      </c>
    </row>
    <row r="5890" spans="3:53" ht="12.75" x14ac:dyDescent="0.2">
      <c r="C5890" t="s">
        <v>992</v>
      </c>
      <c r="D5890" t="s">
        <v>975</v>
      </c>
      <c r="E5890">
        <v>2.57</v>
      </c>
      <c r="F5890">
        <v>20.96</v>
      </c>
      <c r="G5890">
        <v>27.55</v>
      </c>
      <c r="H5890">
        <v>22.19</v>
      </c>
      <c r="I5890">
        <v>-30.931000000000001</v>
      </c>
      <c r="J5890" t="s">
        <v>78</v>
      </c>
      <c r="K5890">
        <v>76.489999999999995</v>
      </c>
      <c r="L5890">
        <v>2.227052631578947</v>
      </c>
      <c r="M5890">
        <v>9.9659687101195953</v>
      </c>
      <c r="N5890">
        <v>2.2057081632653062</v>
      </c>
      <c r="O5890">
        <v>11.030100934773129</v>
      </c>
      <c r="P5890">
        <v>405490</v>
      </c>
      <c r="Q5890">
        <v>58670</v>
      </c>
      <c r="R5890">
        <v>6.91</v>
      </c>
      <c r="S5890">
        <v>57.884</v>
      </c>
      <c r="T5890">
        <v>6.8230000000000004</v>
      </c>
      <c r="U5890">
        <v>28.000399999999999</v>
      </c>
      <c r="V5890">
        <f t="shared" si="586"/>
        <v>1.6198935133903665</v>
      </c>
      <c r="AC5890">
        <v>2.85</v>
      </c>
      <c r="AD5890">
        <v>2.2200000000000002</v>
      </c>
      <c r="AH5890" s="85">
        <f>IF(AND(M5890&lt;Variables!$G$6,M5890&gt;Variables!$G$5),0,1)</f>
        <v>1</v>
      </c>
      <c r="AI5890" s="85">
        <f t="shared" si="585"/>
        <v>0</v>
      </c>
      <c r="AJ5890" s="85">
        <f>IF(I5890&gt;Variables!$G$7,0,1)</f>
        <v>1</v>
      </c>
      <c r="AK5890" s="85">
        <f>IF(F5890&gt;Variables!$G$8,0,1)</f>
        <v>0</v>
      </c>
      <c r="AL5890" s="85">
        <f>IF(G5890&gt;Variables!$G$9,0,1)</f>
        <v>0</v>
      </c>
      <c r="AM5890" s="85">
        <f>IF(AND(K5890&gt;Variables!$G$10,K5890&lt;Variables!$G$11),0,1)</f>
        <v>1</v>
      </c>
      <c r="AN5890" s="103">
        <f>IF(H5890&lt;Variables!$G$13,1,0)</f>
        <v>1</v>
      </c>
      <c r="AO5890" s="101">
        <f>IF(R5890&lt;Variables!$G$12,0,1)</f>
        <v>1</v>
      </c>
      <c r="AP5890" s="86">
        <f t="shared" si="587"/>
        <v>1</v>
      </c>
      <c r="AR5890">
        <v>0</v>
      </c>
      <c r="AS5890">
        <v>0</v>
      </c>
      <c r="AT5890">
        <v>0</v>
      </c>
      <c r="AU5890">
        <v>0</v>
      </c>
      <c r="BA5890">
        <v>0</v>
      </c>
    </row>
    <row r="5891" spans="3:53" ht="12.75" x14ac:dyDescent="0.2">
      <c r="C5891" t="s">
        <v>992</v>
      </c>
      <c r="D5891" t="s">
        <v>976</v>
      </c>
      <c r="E5891">
        <v>3.4</v>
      </c>
      <c r="F5891">
        <v>17.059999999999999</v>
      </c>
      <c r="G5891">
        <v>10</v>
      </c>
      <c r="H5891">
        <v>654.5</v>
      </c>
      <c r="I5891">
        <v>-49.981000000000002</v>
      </c>
      <c r="J5891" t="s">
        <v>78</v>
      </c>
      <c r="K5891">
        <v>46.63</v>
      </c>
      <c r="L5891">
        <v>3.42109</v>
      </c>
      <c r="M5891">
        <v>-0.32416568988244621</v>
      </c>
      <c r="N5891">
        <v>3.4869379999999999</v>
      </c>
      <c r="O5891">
        <v>-2.2064630916867509</v>
      </c>
      <c r="P5891">
        <v>4270000</v>
      </c>
      <c r="Q5891">
        <v>1460000</v>
      </c>
      <c r="R5891">
        <v>2.92</v>
      </c>
      <c r="S5891">
        <v>57.884</v>
      </c>
      <c r="T5891">
        <v>6.8230000000000004</v>
      </c>
      <c r="U5891">
        <v>28.000399999999999</v>
      </c>
      <c r="V5891">
        <f t="shared" si="586"/>
        <v>2.3373601459102216</v>
      </c>
      <c r="AC5891">
        <v>3.48</v>
      </c>
      <c r="AD5891">
        <v>3.22</v>
      </c>
      <c r="AH5891" s="85">
        <f>IF(AND(M5891&lt;Variables!$G$6,M5891&gt;Variables!$G$5),0,1)</f>
        <v>1</v>
      </c>
      <c r="AI5891" s="85">
        <f t="shared" ref="AI5891:AI5954" si="588">IF(L5891&gt;N5891,0,1)</f>
        <v>1</v>
      </c>
      <c r="AJ5891" s="85">
        <f>IF(I5891&gt;Variables!$G$7,0,1)</f>
        <v>1</v>
      </c>
      <c r="AK5891" s="85">
        <f>IF(F5891&gt;Variables!$G$8,0,1)</f>
        <v>0</v>
      </c>
      <c r="AL5891" s="85">
        <f>IF(G5891&gt;Variables!$G$9,0,1)</f>
        <v>1</v>
      </c>
      <c r="AM5891" s="85">
        <f>IF(AND(K5891&gt;Variables!$G$10,K5891&lt;Variables!$G$11),0,1)</f>
        <v>1</v>
      </c>
      <c r="AN5891" s="103">
        <f>IF(H5891&lt;Variables!$G$13,1,0)</f>
        <v>1</v>
      </c>
      <c r="AO5891" s="101">
        <f>IF(R5891&lt;Variables!$G$12,0,1)</f>
        <v>1</v>
      </c>
      <c r="AP5891" s="86">
        <f t="shared" si="587"/>
        <v>1</v>
      </c>
      <c r="AR5891">
        <v>1</v>
      </c>
      <c r="AS5891">
        <v>0</v>
      </c>
      <c r="AT5891">
        <v>0</v>
      </c>
      <c r="AU5891">
        <v>0</v>
      </c>
      <c r="BA5891">
        <v>2</v>
      </c>
    </row>
    <row r="5892" spans="3:53" ht="12.75" x14ac:dyDescent="0.2">
      <c r="C5892" t="s">
        <v>992</v>
      </c>
      <c r="D5892" t="s">
        <v>974</v>
      </c>
      <c r="E5892">
        <v>2.11</v>
      </c>
      <c r="F5892">
        <v>15.97</v>
      </c>
      <c r="G5892">
        <v>1.46</v>
      </c>
      <c r="H5892">
        <v>17.89</v>
      </c>
      <c r="I5892">
        <v>-38.911999999999999</v>
      </c>
      <c r="J5892" t="s">
        <v>78</v>
      </c>
      <c r="K5892">
        <v>40.409999999999997</v>
      </c>
      <c r="L5892">
        <v>2.1873800000000001</v>
      </c>
      <c r="M5892">
        <v>-4.9090692975157317</v>
      </c>
      <c r="N5892">
        <v>2.2420140000000002</v>
      </c>
      <c r="O5892">
        <v>-7.226270665571227</v>
      </c>
      <c r="P5892">
        <v>6150000</v>
      </c>
      <c r="Q5892">
        <v>146880</v>
      </c>
      <c r="R5892">
        <v>41.87</v>
      </c>
      <c r="S5892">
        <v>57.884</v>
      </c>
      <c r="T5892">
        <v>6.8230000000000004</v>
      </c>
      <c r="U5892">
        <v>28.000399999999999</v>
      </c>
      <c r="V5892">
        <f t="shared" si="586"/>
        <v>2.2593222111969573</v>
      </c>
      <c r="AC5892">
        <v>2.23</v>
      </c>
      <c r="AD5892">
        <v>1.88</v>
      </c>
      <c r="AH5892" s="85">
        <f>IF(AND(M5892&lt;Variables!$G$6,M5892&gt;Variables!$G$5),0,1)</f>
        <v>0</v>
      </c>
      <c r="AI5892" s="85">
        <f t="shared" si="588"/>
        <v>1</v>
      </c>
      <c r="AJ5892" s="85">
        <f>IF(I5892&gt;Variables!$G$7,0,1)</f>
        <v>1</v>
      </c>
      <c r="AK5892" s="85">
        <f>IF(F5892&gt;Variables!$G$8,0,1)</f>
        <v>0</v>
      </c>
      <c r="AL5892" s="85">
        <f>IF(G5892&gt;Variables!$G$9,0,1)</f>
        <v>1</v>
      </c>
      <c r="AM5892" s="85">
        <f>IF(AND(K5892&gt;Variables!$G$10,K5892&lt;Variables!$G$11),0,1)</f>
        <v>1</v>
      </c>
      <c r="AN5892" s="103">
        <f>IF(H5892&lt;Variables!$G$13,1,0)</f>
        <v>1</v>
      </c>
      <c r="AO5892" s="101">
        <f>IF(R5892&lt;Variables!$G$12,0,1)</f>
        <v>1</v>
      </c>
      <c r="AP5892" s="86">
        <f t="shared" si="587"/>
        <v>1</v>
      </c>
      <c r="AR5892">
        <v>1</v>
      </c>
      <c r="AS5892">
        <v>0</v>
      </c>
      <c r="AT5892">
        <v>0</v>
      </c>
      <c r="AU5892">
        <v>0</v>
      </c>
      <c r="BA5892">
        <v>2</v>
      </c>
    </row>
    <row r="5893" spans="3:53" ht="12.75" x14ac:dyDescent="0.2">
      <c r="C5893" t="s">
        <v>992</v>
      </c>
      <c r="D5893" t="s">
        <v>977</v>
      </c>
      <c r="E5893">
        <v>67.02</v>
      </c>
      <c r="F5893">
        <v>14.34</v>
      </c>
      <c r="G5893">
        <v>5.97</v>
      </c>
      <c r="H5893">
        <v>4440</v>
      </c>
      <c r="I5893">
        <v>-6.0000000000000001E-3</v>
      </c>
      <c r="J5893" t="s">
        <v>78</v>
      </c>
      <c r="K5893">
        <v>60.95</v>
      </c>
      <c r="L5893">
        <v>65.885435000000001</v>
      </c>
      <c r="M5893">
        <v>1.3425804959775931</v>
      </c>
      <c r="N5893">
        <v>66.455778000000009</v>
      </c>
      <c r="O5893">
        <v>0.47282871325347597</v>
      </c>
      <c r="P5893">
        <v>2820000</v>
      </c>
      <c r="Q5893">
        <v>768864</v>
      </c>
      <c r="R5893">
        <v>3.67</v>
      </c>
      <c r="S5893">
        <v>57.884</v>
      </c>
      <c r="T5893">
        <v>6.8230000000000004</v>
      </c>
      <c r="U5893">
        <v>28.000399999999999</v>
      </c>
      <c r="V5893">
        <f t="shared" si="586"/>
        <v>2.4030776785319854</v>
      </c>
      <c r="AC5893">
        <v>68.7</v>
      </c>
      <c r="AD5893">
        <v>63.82</v>
      </c>
      <c r="AH5893" s="85">
        <f>IF(AND(M5893&lt;Variables!$G$6,M5893&gt;Variables!$G$5),0,1)</f>
        <v>1</v>
      </c>
      <c r="AI5893" s="85">
        <f t="shared" si="588"/>
        <v>1</v>
      </c>
      <c r="AJ5893" s="85">
        <f>IF(I5893&gt;Variables!$G$7,0,1)</f>
        <v>1</v>
      </c>
      <c r="AK5893" s="85">
        <f>IF(F5893&gt;Variables!$G$8,0,1)</f>
        <v>0</v>
      </c>
      <c r="AL5893" s="85">
        <f>IF(G5893&gt;Variables!$G$9,0,1)</f>
        <v>1</v>
      </c>
      <c r="AM5893" s="85">
        <f>IF(AND(K5893&gt;Variables!$G$10,K5893&lt;Variables!$G$11),0,1)</f>
        <v>0</v>
      </c>
      <c r="AN5893" s="103">
        <f>IF(H5893&lt;Variables!$G$13,1,0)</f>
        <v>0</v>
      </c>
      <c r="AO5893" s="101">
        <f>IF(R5893&lt;Variables!$G$12,0,1)</f>
        <v>1</v>
      </c>
      <c r="AP5893" s="86">
        <f t="shared" si="587"/>
        <v>1</v>
      </c>
      <c r="AR5893">
        <v>1</v>
      </c>
      <c r="AS5893">
        <v>0</v>
      </c>
      <c r="AT5893">
        <v>0</v>
      </c>
      <c r="AU5893">
        <v>0</v>
      </c>
      <c r="BA5893">
        <v>2</v>
      </c>
    </row>
    <row r="5894" spans="3:53" ht="12.75" x14ac:dyDescent="0.2">
      <c r="C5894" t="s">
        <v>992</v>
      </c>
      <c r="D5894" t="s">
        <v>979</v>
      </c>
      <c r="E5894">
        <v>9.6300000000000008</v>
      </c>
      <c r="F5894">
        <v>6.99</v>
      </c>
      <c r="G5894">
        <v>5.47</v>
      </c>
      <c r="H5894">
        <v>15540</v>
      </c>
      <c r="I5894">
        <v>-6.665</v>
      </c>
      <c r="J5894" t="s">
        <v>78</v>
      </c>
      <c r="K5894">
        <v>43.78</v>
      </c>
      <c r="L5894">
        <v>9.7351600000000005</v>
      </c>
      <c r="M5894">
        <v>-0.97748778653868973</v>
      </c>
      <c r="N5894">
        <v>9.6882980000000014</v>
      </c>
      <c r="O5894">
        <v>-0.49851893490477728</v>
      </c>
      <c r="P5894">
        <v>3823000</v>
      </c>
      <c r="Q5894">
        <v>9425000</v>
      </c>
      <c r="R5894">
        <v>0.41</v>
      </c>
      <c r="S5894">
        <v>57.884</v>
      </c>
      <c r="T5894">
        <v>6.8230000000000004</v>
      </c>
      <c r="U5894">
        <v>28.000399999999999</v>
      </c>
      <c r="V5894">
        <f t="shared" si="586"/>
        <v>2.3104165174448088</v>
      </c>
      <c r="AC5894">
        <v>9.83</v>
      </c>
      <c r="AD5894">
        <v>9.24</v>
      </c>
      <c r="AH5894" s="85">
        <f>IF(AND(M5894&lt;Variables!$G$6,M5894&gt;Variables!$G$5),0,1)</f>
        <v>1</v>
      </c>
      <c r="AI5894" s="85">
        <f t="shared" si="588"/>
        <v>0</v>
      </c>
      <c r="AJ5894" s="85">
        <f>IF(I5894&gt;Variables!$G$7,0,1)</f>
        <v>1</v>
      </c>
      <c r="AK5894" s="85">
        <f>IF(F5894&gt;Variables!$G$8,0,1)</f>
        <v>1</v>
      </c>
      <c r="AL5894" s="85">
        <f>IF(G5894&gt;Variables!$G$9,0,1)</f>
        <v>1</v>
      </c>
      <c r="AM5894" s="85">
        <f>IF(AND(K5894&gt;Variables!$G$10,K5894&lt;Variables!$G$11),0,1)</f>
        <v>1</v>
      </c>
      <c r="AN5894" s="103">
        <f>IF(H5894&lt;Variables!$G$13,1,0)</f>
        <v>0</v>
      </c>
      <c r="AO5894" s="101">
        <f>IF(R5894&lt;Variables!$G$12,0,1)</f>
        <v>0</v>
      </c>
      <c r="AP5894" s="86">
        <f t="shared" si="587"/>
        <v>1</v>
      </c>
      <c r="AR5894">
        <v>1</v>
      </c>
      <c r="AS5894">
        <v>0</v>
      </c>
      <c r="AT5894">
        <v>0</v>
      </c>
      <c r="AU5894">
        <v>0</v>
      </c>
      <c r="BA5894">
        <v>2</v>
      </c>
    </row>
    <row r="5895" spans="3:53" ht="12.75" x14ac:dyDescent="0.2">
      <c r="C5895" t="s">
        <v>992</v>
      </c>
      <c r="D5895" t="s">
        <v>186</v>
      </c>
      <c r="E5895">
        <v>27.81</v>
      </c>
      <c r="F5895">
        <v>9.15</v>
      </c>
      <c r="G5895">
        <v>5.97</v>
      </c>
      <c r="H5895">
        <v>3350</v>
      </c>
      <c r="I5895">
        <v>5.45</v>
      </c>
      <c r="J5895" t="s">
        <v>78</v>
      </c>
      <c r="K5895">
        <v>70.05</v>
      </c>
      <c r="L5895">
        <v>26.86488000000001</v>
      </c>
      <c r="M5895">
        <v>2.1623770513770828</v>
      </c>
      <c r="N5895">
        <v>26.71011</v>
      </c>
      <c r="O5895">
        <v>2.7543503190364929</v>
      </c>
      <c r="P5895">
        <v>7694000</v>
      </c>
      <c r="Q5895">
        <v>9109000</v>
      </c>
      <c r="R5895">
        <v>0.84</v>
      </c>
      <c r="S5895">
        <v>57.884</v>
      </c>
      <c r="T5895">
        <v>6.8230000000000004</v>
      </c>
      <c r="U5895">
        <v>28.000399999999999</v>
      </c>
      <c r="V5895">
        <f t="shared" si="586"/>
        <v>2.3932850509304369</v>
      </c>
      <c r="AC5895">
        <v>28.9</v>
      </c>
      <c r="AD5895">
        <v>26.34</v>
      </c>
      <c r="AH5895" s="85">
        <f>IF(AND(M5895&lt;Variables!$G$6,M5895&gt;Variables!$G$5),0,1)</f>
        <v>1</v>
      </c>
      <c r="AI5895" s="85">
        <f t="shared" si="588"/>
        <v>0</v>
      </c>
      <c r="AJ5895" s="85">
        <f>IF(I5895&gt;Variables!$G$7,0,1)</f>
        <v>0</v>
      </c>
      <c r="AK5895" s="85">
        <f>IF(F5895&gt;Variables!$G$8,0,1)</f>
        <v>0</v>
      </c>
      <c r="AL5895" s="85">
        <f>IF(G5895&gt;Variables!$G$9,0,1)</f>
        <v>1</v>
      </c>
      <c r="AM5895" s="85">
        <f>IF(AND(K5895&gt;Variables!$G$10,K5895&lt;Variables!$G$11),0,1)</f>
        <v>0</v>
      </c>
      <c r="AN5895" s="103">
        <f>IF(H5895&lt;Variables!$G$13,1,0)</f>
        <v>0</v>
      </c>
      <c r="AO5895" s="101">
        <f>IF(R5895&lt;Variables!$G$12,0,1)</f>
        <v>0</v>
      </c>
      <c r="AP5895" s="86">
        <f t="shared" si="587"/>
        <v>1</v>
      </c>
      <c r="AR5895">
        <v>0</v>
      </c>
      <c r="AS5895">
        <v>0</v>
      </c>
      <c r="AT5895">
        <v>1</v>
      </c>
      <c r="AU5895">
        <v>0</v>
      </c>
      <c r="BA5895">
        <v>-2.25</v>
      </c>
    </row>
    <row r="5896" spans="3:53" ht="12.75" x14ac:dyDescent="0.2">
      <c r="C5896" t="s">
        <v>992</v>
      </c>
      <c r="D5896" t="s">
        <v>447</v>
      </c>
      <c r="E5896">
        <v>21.99</v>
      </c>
      <c r="F5896">
        <v>7.99</v>
      </c>
      <c r="G5896">
        <v>6</v>
      </c>
      <c r="H5896">
        <v>9490</v>
      </c>
      <c r="I5896">
        <v>-31.600999999999999</v>
      </c>
      <c r="J5896" t="s">
        <v>78</v>
      </c>
      <c r="K5896">
        <v>58.36</v>
      </c>
      <c r="L5896">
        <v>21.811834999999999</v>
      </c>
      <c r="M5896">
        <v>0.44638610185708782</v>
      </c>
      <c r="N5896">
        <v>21.678643999999998</v>
      </c>
      <c r="O5896">
        <v>1.0635167033510029</v>
      </c>
      <c r="P5896">
        <v>24014000</v>
      </c>
      <c r="Q5896">
        <v>24882000</v>
      </c>
      <c r="R5896">
        <v>0.97</v>
      </c>
      <c r="S5896">
        <v>57.884</v>
      </c>
      <c r="T5896">
        <v>6.8230000000000004</v>
      </c>
      <c r="U5896">
        <v>28.000399999999999</v>
      </c>
      <c r="V5896">
        <f t="shared" si="586"/>
        <v>2.4312261581520307</v>
      </c>
      <c r="AC5896">
        <v>23.04</v>
      </c>
      <c r="AD5896">
        <v>21.1</v>
      </c>
      <c r="AH5896" s="85">
        <f>IF(AND(M5896&lt;Variables!$G$6,M5896&gt;Variables!$G$5),0,1)</f>
        <v>1</v>
      </c>
      <c r="AI5896" s="85">
        <f t="shared" si="588"/>
        <v>0</v>
      </c>
      <c r="AJ5896" s="85">
        <f>IF(I5896&gt;Variables!$G$7,0,1)</f>
        <v>1</v>
      </c>
      <c r="AK5896" s="85">
        <f>IF(F5896&gt;Variables!$G$8,0,1)</f>
        <v>1</v>
      </c>
      <c r="AL5896" s="85">
        <f>IF(G5896&gt;Variables!$G$9,0,1)</f>
        <v>1</v>
      </c>
      <c r="AM5896" s="85">
        <f>IF(AND(K5896&gt;Variables!$G$10,K5896&lt;Variables!$G$11),0,1)</f>
        <v>0</v>
      </c>
      <c r="AN5896" s="103">
        <f>IF(H5896&lt;Variables!$G$13,1,0)</f>
        <v>0</v>
      </c>
      <c r="AO5896" s="101">
        <f>IF(R5896&lt;Variables!$G$12,0,1)</f>
        <v>0</v>
      </c>
      <c r="AP5896" s="86">
        <f t="shared" si="587"/>
        <v>1</v>
      </c>
      <c r="AR5896">
        <v>0</v>
      </c>
      <c r="AS5896">
        <v>0</v>
      </c>
      <c r="AT5896">
        <v>1</v>
      </c>
      <c r="AU5896">
        <v>0</v>
      </c>
      <c r="BA5896">
        <v>-2.25</v>
      </c>
    </row>
    <row r="5897" spans="3:53" ht="12.75" x14ac:dyDescent="0.2">
      <c r="C5897" t="s">
        <v>992</v>
      </c>
      <c r="D5897" t="s">
        <v>983</v>
      </c>
      <c r="E5897">
        <v>6.77</v>
      </c>
      <c r="F5897">
        <v>7.56</v>
      </c>
      <c r="G5897">
        <v>0</v>
      </c>
      <c r="H5897">
        <v>-99999</v>
      </c>
      <c r="I5897">
        <v>-25.423999999999999</v>
      </c>
      <c r="J5897" t="s">
        <v>78</v>
      </c>
      <c r="K5897">
        <v>60.96</v>
      </c>
      <c r="L5897">
        <v>6.7668473684210522</v>
      </c>
      <c r="M5897">
        <v>4.6589370312382687E-2</v>
      </c>
      <c r="N5897">
        <v>6.739354166666665</v>
      </c>
      <c r="O5897">
        <v>0.45472952712458881</v>
      </c>
      <c r="P5897">
        <v>334636</v>
      </c>
      <c r="Q5897">
        <v>1067000</v>
      </c>
      <c r="R5897">
        <v>0.31</v>
      </c>
      <c r="S5897">
        <v>57.884</v>
      </c>
      <c r="T5897">
        <v>6.8230000000000004</v>
      </c>
      <c r="U5897">
        <v>28.000399999999999</v>
      </c>
      <c r="V5897">
        <f t="shared" si="586"/>
        <v>2.4778596072598531</v>
      </c>
      <c r="AC5897">
        <v>6.87</v>
      </c>
      <c r="AD5897">
        <v>6.76</v>
      </c>
      <c r="AH5897" s="85">
        <f>IF(AND(M5897&lt;Variables!$G$6,M5897&gt;Variables!$G$5),0,1)</f>
        <v>1</v>
      </c>
      <c r="AI5897" s="85">
        <f t="shared" si="588"/>
        <v>0</v>
      </c>
      <c r="AJ5897" s="85">
        <f>IF(I5897&gt;Variables!$G$7,0,1)</f>
        <v>1</v>
      </c>
      <c r="AK5897" s="85">
        <f>IF(F5897&gt;Variables!$G$8,0,1)</f>
        <v>1</v>
      </c>
      <c r="AL5897" s="85">
        <f>IF(G5897&gt;Variables!$G$9,0,1)</f>
        <v>1</v>
      </c>
      <c r="AM5897" s="85">
        <f>IF(AND(K5897&gt;Variables!$G$10,K5897&lt;Variables!$G$11),0,1)</f>
        <v>0</v>
      </c>
      <c r="AN5897" s="103">
        <f>IF(H5897&lt;Variables!$G$13,1,0)</f>
        <v>1</v>
      </c>
      <c r="AO5897" s="101">
        <f>IF(R5897&lt;Variables!$G$12,0,1)</f>
        <v>0</v>
      </c>
      <c r="AP5897" s="86">
        <f t="shared" si="587"/>
        <v>1</v>
      </c>
      <c r="AR5897">
        <v>1</v>
      </c>
      <c r="AS5897">
        <v>0</v>
      </c>
      <c r="AT5897">
        <v>0</v>
      </c>
      <c r="AU5897">
        <v>0</v>
      </c>
      <c r="BA5897">
        <v>1.22</v>
      </c>
    </row>
    <row r="5898" spans="3:53" ht="12.75" x14ac:dyDescent="0.2">
      <c r="C5898" t="s">
        <v>992</v>
      </c>
      <c r="D5898" t="s">
        <v>972</v>
      </c>
      <c r="E5898">
        <v>10.26</v>
      </c>
      <c r="F5898">
        <v>365.61</v>
      </c>
      <c r="G5898">
        <v>-1.65</v>
      </c>
      <c r="H5898">
        <v>27.89</v>
      </c>
      <c r="I5898">
        <v>-1E-3</v>
      </c>
      <c r="J5898" t="s">
        <v>78</v>
      </c>
      <c r="K5898">
        <v>55.22</v>
      </c>
      <c r="L5898">
        <v>10.241764999999999</v>
      </c>
      <c r="M5898">
        <v>1.789095922431319</v>
      </c>
      <c r="N5898">
        <v>10.002408000000001</v>
      </c>
      <c r="O5898">
        <v>4.2249026434434578</v>
      </c>
      <c r="P5898">
        <v>95460000</v>
      </c>
      <c r="Q5898">
        <v>980580</v>
      </c>
      <c r="R5898">
        <v>97.35</v>
      </c>
      <c r="S5898">
        <v>57.884</v>
      </c>
      <c r="T5898">
        <v>6.8230000000000004</v>
      </c>
      <c r="U5898">
        <v>28.000399999999999</v>
      </c>
      <c r="V5898">
        <f t="shared" si="586"/>
        <v>2.3475914409116014</v>
      </c>
      <c r="AC5898">
        <v>12.2</v>
      </c>
      <c r="AD5898">
        <v>8.91</v>
      </c>
      <c r="AH5898" s="85">
        <f>IF(AND(M5898&lt;Variables!$G$6,M5898&gt;Variables!$G$5),0,1)</f>
        <v>1</v>
      </c>
      <c r="AI5898" s="85">
        <f t="shared" si="588"/>
        <v>0</v>
      </c>
      <c r="AJ5898" s="85">
        <f>IF(I5898&gt;Variables!$G$7,0,1)</f>
        <v>1</v>
      </c>
      <c r="AK5898" s="85">
        <f>IF(F5898&gt;Variables!$G$8,0,1)</f>
        <v>0</v>
      </c>
      <c r="AL5898" s="85">
        <f>IF(G5898&gt;Variables!$G$9,0,1)</f>
        <v>1</v>
      </c>
      <c r="AM5898" s="85">
        <f>IF(AND(K5898&gt;Variables!$G$10,K5898&lt;Variables!$G$11),0,1)</f>
        <v>0</v>
      </c>
      <c r="AN5898" s="103">
        <f>IF(H5898&lt;Variables!$G$13,1,0)</f>
        <v>1</v>
      </c>
      <c r="AO5898" s="101">
        <f>IF(R5898&lt;Variables!$G$12,0,1)</f>
        <v>1</v>
      </c>
      <c r="AP5898" s="86">
        <f t="shared" si="587"/>
        <v>1</v>
      </c>
      <c r="AR5898">
        <v>1</v>
      </c>
      <c r="AS5898">
        <v>0</v>
      </c>
      <c r="AT5898">
        <v>0</v>
      </c>
      <c r="AU5898">
        <v>0</v>
      </c>
      <c r="BA5898">
        <v>2</v>
      </c>
    </row>
    <row r="5899" spans="3:53" ht="12.75" x14ac:dyDescent="0.2">
      <c r="C5899" t="s">
        <v>992</v>
      </c>
      <c r="D5899" t="s">
        <v>971</v>
      </c>
      <c r="E5899">
        <v>29.98</v>
      </c>
      <c r="F5899">
        <v>6.95</v>
      </c>
      <c r="G5899">
        <v>2.5</v>
      </c>
      <c r="H5899">
        <v>20060</v>
      </c>
      <c r="I5899">
        <v>-66.674000000000007</v>
      </c>
      <c r="J5899" t="s">
        <v>78</v>
      </c>
      <c r="K5899">
        <v>43.01</v>
      </c>
      <c r="L5899">
        <v>29.999095000000001</v>
      </c>
      <c r="M5899">
        <v>-0.23032361476238131</v>
      </c>
      <c r="N5899">
        <v>30.357854</v>
      </c>
      <c r="O5899">
        <v>-1.4093683960664789</v>
      </c>
      <c r="P5899">
        <v>8927000</v>
      </c>
      <c r="Q5899">
        <v>8802000</v>
      </c>
      <c r="R5899">
        <v>1.01</v>
      </c>
      <c r="S5899">
        <v>57.884</v>
      </c>
      <c r="T5899">
        <v>6.8230000000000004</v>
      </c>
      <c r="U5899">
        <v>28.000399999999999</v>
      </c>
      <c r="V5899">
        <f t="shared" si="586"/>
        <v>2.2959224435337804</v>
      </c>
      <c r="AC5899">
        <v>30.34</v>
      </c>
      <c r="AD5899">
        <v>28.83</v>
      </c>
      <c r="AH5899" s="85">
        <f>IF(AND(M5899&lt;Variables!$G$6,M5899&gt;Variables!$G$5),0,1)</f>
        <v>1</v>
      </c>
      <c r="AI5899" s="85">
        <f t="shared" si="588"/>
        <v>1</v>
      </c>
      <c r="AJ5899" s="85">
        <f>IF(I5899&gt;Variables!$G$7,0,1)</f>
        <v>1</v>
      </c>
      <c r="AK5899" s="85">
        <f>IF(F5899&gt;Variables!$G$8,0,1)</f>
        <v>1</v>
      </c>
      <c r="AL5899" s="85">
        <f>IF(G5899&gt;Variables!$G$9,0,1)</f>
        <v>1</v>
      </c>
      <c r="AM5899" s="85">
        <f>IF(AND(K5899&gt;Variables!$G$10,K5899&lt;Variables!$G$11),0,1)</f>
        <v>1</v>
      </c>
      <c r="AN5899" s="103">
        <f>IF(H5899&lt;Variables!$G$13,1,0)</f>
        <v>0</v>
      </c>
      <c r="AO5899" s="101">
        <f>IF(R5899&lt;Variables!$G$12,0,1)</f>
        <v>0</v>
      </c>
      <c r="AP5899" s="86">
        <f t="shared" si="587"/>
        <v>1</v>
      </c>
      <c r="AR5899">
        <v>0</v>
      </c>
      <c r="AS5899">
        <v>0</v>
      </c>
      <c r="AT5899">
        <v>1</v>
      </c>
      <c r="AU5899">
        <v>0</v>
      </c>
      <c r="BA5899">
        <v>-1.37</v>
      </c>
    </row>
    <row r="5900" spans="3:53" ht="12.75" x14ac:dyDescent="0.2">
      <c r="C5900" t="s">
        <v>992</v>
      </c>
      <c r="D5900" t="s">
        <v>984</v>
      </c>
      <c r="E5900">
        <v>80.23</v>
      </c>
      <c r="F5900">
        <v>6.72</v>
      </c>
      <c r="G5900">
        <v>2.0699999999999998</v>
      </c>
      <c r="H5900">
        <v>4920</v>
      </c>
      <c r="I5900">
        <v>-14.879</v>
      </c>
      <c r="J5900" t="s">
        <v>78</v>
      </c>
      <c r="K5900">
        <v>65.27</v>
      </c>
      <c r="L5900">
        <v>80.058750000000003</v>
      </c>
      <c r="M5900">
        <v>0.1889237591143883</v>
      </c>
      <c r="N5900">
        <v>79.774716666666677</v>
      </c>
      <c r="O5900">
        <v>0.5456407136513175</v>
      </c>
      <c r="P5900">
        <v>178133</v>
      </c>
      <c r="Q5900">
        <v>251564</v>
      </c>
      <c r="R5900">
        <v>0.71</v>
      </c>
      <c r="S5900">
        <v>57.884</v>
      </c>
      <c r="T5900">
        <v>6.8230000000000004</v>
      </c>
      <c r="U5900">
        <v>28.000399999999999</v>
      </c>
      <c r="V5900">
        <f t="shared" si="586"/>
        <v>2.5119536898277834</v>
      </c>
      <c r="AC5900">
        <v>80.239999999999995</v>
      </c>
      <c r="AD5900">
        <v>79.150000000000006</v>
      </c>
      <c r="AH5900" s="85">
        <f>IF(AND(M5900&lt;Variables!$G$6,M5900&gt;Variables!$G$5),0,1)</f>
        <v>1</v>
      </c>
      <c r="AI5900" s="85">
        <f t="shared" si="588"/>
        <v>0</v>
      </c>
      <c r="AJ5900" s="85">
        <f>IF(I5900&gt;Variables!$G$7,0,1)</f>
        <v>1</v>
      </c>
      <c r="AK5900" s="85">
        <f>IF(F5900&gt;Variables!$G$8,0,1)</f>
        <v>1</v>
      </c>
      <c r="AL5900" s="85">
        <f>IF(G5900&gt;Variables!$G$9,0,1)</f>
        <v>1</v>
      </c>
      <c r="AM5900" s="85">
        <f>IF(AND(K5900&gt;Variables!$G$10,K5900&lt;Variables!$G$11),0,1)</f>
        <v>0</v>
      </c>
      <c r="AN5900" s="103">
        <f>IF(H5900&lt;Variables!$G$13,1,0)</f>
        <v>0</v>
      </c>
      <c r="AO5900" s="101">
        <f>IF(R5900&lt;Variables!$G$12,0,1)</f>
        <v>0</v>
      </c>
      <c r="AP5900" s="86">
        <f t="shared" si="587"/>
        <v>1</v>
      </c>
      <c r="AR5900">
        <v>0</v>
      </c>
      <c r="AS5900">
        <v>0</v>
      </c>
      <c r="AT5900">
        <v>0</v>
      </c>
      <c r="AU5900">
        <v>1</v>
      </c>
      <c r="BA5900">
        <v>-1.01</v>
      </c>
    </row>
    <row r="5901" spans="3:53" ht="12.75" x14ac:dyDescent="0.2">
      <c r="C5901" t="s">
        <v>992</v>
      </c>
      <c r="D5901" t="s">
        <v>674</v>
      </c>
      <c r="E5901">
        <v>37.32</v>
      </c>
      <c r="F5901">
        <v>6.5</v>
      </c>
      <c r="G5901">
        <v>5.87</v>
      </c>
      <c r="H5901">
        <v>5430</v>
      </c>
      <c r="I5901">
        <v>2E-3</v>
      </c>
      <c r="J5901" t="s">
        <v>78</v>
      </c>
      <c r="K5901">
        <v>49.76</v>
      </c>
      <c r="L5901">
        <v>37.340621052631583</v>
      </c>
      <c r="M5901">
        <v>-5.5224182271948592E-2</v>
      </c>
      <c r="N5901">
        <v>37.444902040816316</v>
      </c>
      <c r="O5901">
        <v>-0.33356220475667281</v>
      </c>
      <c r="P5901">
        <v>485618</v>
      </c>
      <c r="Q5901">
        <v>699964</v>
      </c>
      <c r="R5901">
        <v>0.69</v>
      </c>
      <c r="S5901">
        <v>57.884</v>
      </c>
      <c r="T5901">
        <v>6.8230000000000004</v>
      </c>
      <c r="U5901">
        <v>28.000399999999999</v>
      </c>
      <c r="V5901">
        <f t="shared" si="586"/>
        <v>2.3659111517538545</v>
      </c>
      <c r="AC5901">
        <v>37.450000000000003</v>
      </c>
      <c r="AD5901">
        <v>35.07</v>
      </c>
      <c r="AH5901" s="85">
        <f>IF(AND(M5901&lt;Variables!$G$6,M5901&gt;Variables!$G$5),0,1)</f>
        <v>1</v>
      </c>
      <c r="AI5901" s="85">
        <f t="shared" si="588"/>
        <v>1</v>
      </c>
      <c r="AJ5901" s="85">
        <f>IF(I5901&gt;Variables!$G$7,0,1)</f>
        <v>0</v>
      </c>
      <c r="AK5901" s="85">
        <f>IF(F5901&gt;Variables!$G$8,0,1)</f>
        <v>1</v>
      </c>
      <c r="AL5901" s="85">
        <f>IF(G5901&gt;Variables!$G$9,0,1)</f>
        <v>1</v>
      </c>
      <c r="AM5901" s="85">
        <f>IF(AND(K5901&gt;Variables!$G$10,K5901&lt;Variables!$G$11),0,1)</f>
        <v>1</v>
      </c>
      <c r="AN5901" s="103">
        <f>IF(H5901&lt;Variables!$G$13,1,0)</f>
        <v>0</v>
      </c>
      <c r="AO5901" s="101">
        <f>IF(R5901&lt;Variables!$G$12,0,1)</f>
        <v>0</v>
      </c>
      <c r="AP5901" s="86">
        <f t="shared" si="587"/>
        <v>1</v>
      </c>
      <c r="AR5901">
        <v>0</v>
      </c>
      <c r="AS5901">
        <v>0</v>
      </c>
      <c r="AT5901">
        <v>1</v>
      </c>
      <c r="AU5901">
        <v>0</v>
      </c>
      <c r="BA5901">
        <v>-2.25</v>
      </c>
    </row>
    <row r="5902" spans="3:53" ht="12.75" x14ac:dyDescent="0.2">
      <c r="C5902" t="s">
        <v>992</v>
      </c>
      <c r="D5902" t="s">
        <v>329</v>
      </c>
      <c r="E5902">
        <v>234</v>
      </c>
      <c r="F5902">
        <v>6.21</v>
      </c>
      <c r="G5902">
        <v>3.98</v>
      </c>
      <c r="H5902">
        <v>49140</v>
      </c>
      <c r="I5902">
        <v>4119.8890000000001</v>
      </c>
      <c r="J5902" t="s">
        <v>78</v>
      </c>
      <c r="K5902">
        <v>55.06</v>
      </c>
      <c r="L5902">
        <v>234.310945</v>
      </c>
      <c r="M5902">
        <v>-0.14550963464382979</v>
      </c>
      <c r="N5902">
        <v>231.10769199999999</v>
      </c>
      <c r="O5902">
        <v>1.2385169767521249</v>
      </c>
      <c r="P5902">
        <v>1156000</v>
      </c>
      <c r="Q5902">
        <v>2804000</v>
      </c>
      <c r="R5902">
        <v>0.41</v>
      </c>
      <c r="S5902">
        <v>57.884</v>
      </c>
      <c r="T5902">
        <v>6.8230000000000004</v>
      </c>
      <c r="U5902">
        <v>28.000399999999999</v>
      </c>
      <c r="V5902">
        <f t="shared" si="586"/>
        <v>2.4253312235344873</v>
      </c>
      <c r="AC5902">
        <v>246.6799</v>
      </c>
      <c r="AD5902">
        <v>232.11</v>
      </c>
      <c r="AH5902" s="85">
        <f>IF(AND(M5902&lt;Variables!$G$6,M5902&gt;Variables!$G$5),0,1)</f>
        <v>1</v>
      </c>
      <c r="AI5902" s="85">
        <f t="shared" si="588"/>
        <v>0</v>
      </c>
      <c r="AJ5902" s="85">
        <f>IF(I5902&gt;Variables!$G$7,0,1)</f>
        <v>0</v>
      </c>
      <c r="AK5902" s="85">
        <f>IF(F5902&gt;Variables!$G$8,0,1)</f>
        <v>1</v>
      </c>
      <c r="AL5902" s="85">
        <f>IF(G5902&gt;Variables!$G$9,0,1)</f>
        <v>1</v>
      </c>
      <c r="AM5902" s="85">
        <f>IF(AND(K5902&gt;Variables!$G$10,K5902&lt;Variables!$G$11),0,1)</f>
        <v>0</v>
      </c>
      <c r="AN5902" s="103">
        <f>IF(H5902&lt;Variables!$G$13,1,0)</f>
        <v>0</v>
      </c>
      <c r="AO5902" s="101">
        <f>IF(R5902&lt;Variables!$G$12,0,1)</f>
        <v>0</v>
      </c>
      <c r="AP5902" s="86">
        <f t="shared" si="587"/>
        <v>1</v>
      </c>
      <c r="AR5902">
        <v>0</v>
      </c>
      <c r="AS5902">
        <v>1</v>
      </c>
      <c r="AT5902">
        <v>0</v>
      </c>
      <c r="AU5902">
        <v>0</v>
      </c>
      <c r="BA5902">
        <v>0.38</v>
      </c>
    </row>
    <row r="5903" spans="3:53" ht="12.75" x14ac:dyDescent="0.2">
      <c r="C5903" t="s">
        <v>992</v>
      </c>
      <c r="D5903" t="s">
        <v>383</v>
      </c>
      <c r="E5903">
        <v>1.33</v>
      </c>
      <c r="F5903">
        <v>5.95</v>
      </c>
      <c r="G5903">
        <v>2.69</v>
      </c>
      <c r="H5903">
        <v>2320</v>
      </c>
      <c r="I5903">
        <v>-1.58</v>
      </c>
      <c r="J5903" t="s">
        <v>78</v>
      </c>
      <c r="K5903">
        <v>55.54</v>
      </c>
      <c r="L5903">
        <v>1.3293999999999999</v>
      </c>
      <c r="M5903">
        <v>0.42124266586428671</v>
      </c>
      <c r="N5903">
        <v>1.3234600000000001</v>
      </c>
      <c r="O5903">
        <v>0.87195684040319366</v>
      </c>
      <c r="P5903">
        <v>9647000</v>
      </c>
      <c r="Q5903">
        <v>18877000</v>
      </c>
      <c r="R5903">
        <v>0.51</v>
      </c>
      <c r="S5903">
        <v>57.884</v>
      </c>
      <c r="T5903">
        <v>6.8230000000000004</v>
      </c>
      <c r="U5903">
        <v>28.000399999999999</v>
      </c>
      <c r="V5903">
        <f t="shared" si="586"/>
        <v>2.4067024102301793</v>
      </c>
      <c r="AC5903">
        <v>1.38</v>
      </c>
      <c r="AD5903">
        <v>1.28</v>
      </c>
      <c r="AH5903" s="85">
        <f>IF(AND(M5903&lt;Variables!$G$6,M5903&gt;Variables!$G$5),0,1)</f>
        <v>1</v>
      </c>
      <c r="AI5903" s="85">
        <f t="shared" si="588"/>
        <v>0</v>
      </c>
      <c r="AJ5903" s="85">
        <f>IF(I5903&gt;Variables!$G$7,0,1)</f>
        <v>1</v>
      </c>
      <c r="AK5903" s="85">
        <f>IF(F5903&gt;Variables!$G$8,0,1)</f>
        <v>1</v>
      </c>
      <c r="AL5903" s="85">
        <f>IF(G5903&gt;Variables!$G$9,0,1)</f>
        <v>1</v>
      </c>
      <c r="AM5903" s="85">
        <f>IF(AND(K5903&gt;Variables!$G$10,K5903&lt;Variables!$G$11),0,1)</f>
        <v>0</v>
      </c>
      <c r="AN5903" s="103">
        <f>IF(H5903&lt;Variables!$G$13,1,0)</f>
        <v>1</v>
      </c>
      <c r="AO5903" s="101">
        <f>IF(R5903&lt;Variables!$G$12,0,1)</f>
        <v>0</v>
      </c>
      <c r="AP5903" s="86">
        <f t="shared" si="587"/>
        <v>1</v>
      </c>
      <c r="AR5903">
        <v>0</v>
      </c>
      <c r="AS5903">
        <v>0</v>
      </c>
      <c r="AT5903">
        <v>1</v>
      </c>
      <c r="AU5903">
        <v>0</v>
      </c>
      <c r="BA5903">
        <v>-1.1200000000000001</v>
      </c>
    </row>
    <row r="5904" spans="3:53" ht="12.75" x14ac:dyDescent="0.2">
      <c r="C5904" t="s">
        <v>992</v>
      </c>
      <c r="D5904" t="s">
        <v>980</v>
      </c>
      <c r="E5904">
        <v>16.45</v>
      </c>
      <c r="F5904">
        <v>11.24</v>
      </c>
      <c r="G5904">
        <v>4.6900000000000004</v>
      </c>
      <c r="H5904">
        <v>2000</v>
      </c>
      <c r="I5904">
        <v>14.03</v>
      </c>
      <c r="J5904" t="s">
        <v>76</v>
      </c>
      <c r="K5904">
        <v>61.67</v>
      </c>
      <c r="L5904">
        <v>16.488244999999999</v>
      </c>
      <c r="M5904">
        <v>0.25324102110324992</v>
      </c>
      <c r="N5904">
        <v>16.399466</v>
      </c>
      <c r="O5904">
        <v>0.79596494178532629</v>
      </c>
      <c r="P5904">
        <v>717885</v>
      </c>
      <c r="Q5904">
        <v>768443</v>
      </c>
      <c r="R5904">
        <v>0.93</v>
      </c>
      <c r="S5904">
        <v>57.884</v>
      </c>
      <c r="T5904">
        <v>6.8230000000000004</v>
      </c>
      <c r="U5904">
        <v>28.000399999999999</v>
      </c>
      <c r="V5904">
        <f t="shared" si="586"/>
        <v>2.4727819614467137</v>
      </c>
      <c r="AC5904">
        <v>17.758800000000001</v>
      </c>
      <c r="AD5904">
        <v>16.21</v>
      </c>
      <c r="AH5904" s="85">
        <f>IF(AND(M5904&lt;Variables!$G$6,M5904&gt;Variables!$G$5),0,1)</f>
        <v>1</v>
      </c>
      <c r="AI5904" s="85">
        <f t="shared" si="588"/>
        <v>0</v>
      </c>
      <c r="AJ5904" s="85">
        <f>IF(I5904&gt;Variables!$G$7,0,1)</f>
        <v>0</v>
      </c>
      <c r="AK5904" s="85">
        <f>IF(F5904&gt;Variables!$G$8,0,1)</f>
        <v>0</v>
      </c>
      <c r="AL5904" s="85">
        <f>IF(G5904&gt;Variables!$G$9,0,1)</f>
        <v>1</v>
      </c>
      <c r="AM5904" s="85">
        <f>IF(AND(K5904&gt;Variables!$G$10,K5904&lt;Variables!$G$11),0,1)</f>
        <v>0</v>
      </c>
      <c r="AN5904" s="103">
        <f>IF(H5904&lt;Variables!$G$13,1,0)</f>
        <v>1</v>
      </c>
      <c r="AO5904" s="101">
        <f>IF(R5904&lt;Variables!$G$12,0,1)</f>
        <v>0</v>
      </c>
      <c r="AP5904" s="86">
        <f t="shared" si="587"/>
        <v>0</v>
      </c>
      <c r="AR5904">
        <v>1</v>
      </c>
      <c r="AS5904">
        <v>0</v>
      </c>
      <c r="AT5904">
        <v>0</v>
      </c>
      <c r="AU5904">
        <v>0</v>
      </c>
      <c r="BA5904">
        <v>0.48</v>
      </c>
    </row>
    <row r="5905" spans="3:53" ht="12.75" x14ac:dyDescent="0.2">
      <c r="C5905" t="s">
        <v>992</v>
      </c>
      <c r="D5905" t="s">
        <v>576</v>
      </c>
      <c r="E5905">
        <v>10.06</v>
      </c>
      <c r="F5905">
        <v>10.220000000000001</v>
      </c>
      <c r="G5905">
        <v>-0.05</v>
      </c>
      <c r="H5905">
        <v>14830</v>
      </c>
      <c r="I5905">
        <v>0.61099999999999999</v>
      </c>
      <c r="J5905" t="s">
        <v>78</v>
      </c>
      <c r="K5905">
        <v>49.26</v>
      </c>
      <c r="L5905">
        <v>10.105119999999999</v>
      </c>
      <c r="M5905">
        <v>-0.2495764523330837</v>
      </c>
      <c r="N5905">
        <v>10.124152</v>
      </c>
      <c r="O5905">
        <v>-0.43709339804458103</v>
      </c>
      <c r="P5905">
        <v>12771000</v>
      </c>
      <c r="Q5905">
        <v>5991000</v>
      </c>
      <c r="R5905">
        <v>2.13</v>
      </c>
      <c r="S5905">
        <v>57.884</v>
      </c>
      <c r="T5905">
        <v>6.8230000000000004</v>
      </c>
      <c r="U5905">
        <v>28.000399999999999</v>
      </c>
      <c r="V5905">
        <f t="shared" si="586"/>
        <v>2.3652892129328502</v>
      </c>
      <c r="AC5905">
        <v>10.38</v>
      </c>
      <c r="AD5905">
        <v>9.75</v>
      </c>
      <c r="AH5905" s="85">
        <f>IF(AND(M5905&lt;Variables!$G$6,M5905&gt;Variables!$G$5),0,1)</f>
        <v>1</v>
      </c>
      <c r="AI5905" s="85">
        <f t="shared" si="588"/>
        <v>1</v>
      </c>
      <c r="AJ5905" s="85">
        <f>IF(I5905&gt;Variables!$G$7,0,1)</f>
        <v>0</v>
      </c>
      <c r="AK5905" s="85">
        <f>IF(F5905&gt;Variables!$G$8,0,1)</f>
        <v>0</v>
      </c>
      <c r="AL5905" s="85">
        <f>IF(G5905&gt;Variables!$G$9,0,1)</f>
        <v>1</v>
      </c>
      <c r="AM5905" s="85">
        <f>IF(AND(K5905&gt;Variables!$G$10,K5905&lt;Variables!$G$11),0,1)</f>
        <v>1</v>
      </c>
      <c r="AN5905" s="103">
        <f>IF(H5905&lt;Variables!$G$13,1,0)</f>
        <v>0</v>
      </c>
      <c r="AO5905" s="101">
        <f>IF(R5905&lt;Variables!$G$12,0,1)</f>
        <v>1</v>
      </c>
      <c r="AP5905" s="86">
        <f t="shared" si="587"/>
        <v>1</v>
      </c>
      <c r="AR5905">
        <v>1</v>
      </c>
      <c r="AS5905">
        <v>0</v>
      </c>
      <c r="AT5905">
        <v>0</v>
      </c>
      <c r="AU5905">
        <v>0</v>
      </c>
      <c r="BA5905">
        <v>2</v>
      </c>
    </row>
    <row r="5906" spans="3:53" ht="12.75" x14ac:dyDescent="0.2">
      <c r="C5906" t="s">
        <v>992</v>
      </c>
      <c r="D5906" t="s">
        <v>989</v>
      </c>
      <c r="E5906">
        <v>284.68</v>
      </c>
      <c r="F5906">
        <v>6.42</v>
      </c>
      <c r="G5906">
        <v>2.69</v>
      </c>
      <c r="H5906">
        <v>13740</v>
      </c>
      <c r="I5906">
        <v>-17.652999999999999</v>
      </c>
      <c r="J5906" t="s">
        <v>76</v>
      </c>
      <c r="K5906">
        <v>70.83</v>
      </c>
      <c r="L5906">
        <v>283.86535714285708</v>
      </c>
      <c r="M5906">
        <v>0.36976786026577457</v>
      </c>
      <c r="N5906">
        <v>282.7695833333334</v>
      </c>
      <c r="O5906">
        <v>0.75871550305238011</v>
      </c>
      <c r="P5906">
        <v>106017</v>
      </c>
      <c r="Q5906">
        <v>175654</v>
      </c>
      <c r="R5906">
        <v>0.6</v>
      </c>
      <c r="S5906">
        <v>57.884</v>
      </c>
      <c r="T5906">
        <v>6.8230000000000004</v>
      </c>
      <c r="U5906">
        <v>28.000399999999999</v>
      </c>
      <c r="V5906">
        <f t="shared" si="586"/>
        <v>2.550940695672367</v>
      </c>
      <c r="AC5906">
        <v>295.88389999999998</v>
      </c>
      <c r="AD5906">
        <v>283.56</v>
      </c>
      <c r="AH5906" s="85">
        <f>IF(AND(M5906&lt;Variables!$G$6,M5906&gt;Variables!$G$5),0,1)</f>
        <v>1</v>
      </c>
      <c r="AI5906" s="85">
        <f t="shared" si="588"/>
        <v>0</v>
      </c>
      <c r="AJ5906" s="85">
        <f>IF(I5906&gt;Variables!$G$7,0,1)</f>
        <v>1</v>
      </c>
      <c r="AK5906" s="85">
        <f>IF(F5906&gt;Variables!$G$8,0,1)</f>
        <v>1</v>
      </c>
      <c r="AL5906" s="85">
        <f>IF(G5906&gt;Variables!$G$9,0,1)</f>
        <v>1</v>
      </c>
      <c r="AM5906" s="85">
        <f>IF(AND(K5906&gt;Variables!$G$10,K5906&lt;Variables!$G$11),0,1)</f>
        <v>0</v>
      </c>
      <c r="AN5906" s="103">
        <f>IF(H5906&lt;Variables!$G$13,1,0)</f>
        <v>0</v>
      </c>
      <c r="AO5906" s="101">
        <f>IF(R5906&lt;Variables!$G$12,0,1)</f>
        <v>0</v>
      </c>
      <c r="AP5906" s="86">
        <f t="shared" si="587"/>
        <v>0</v>
      </c>
      <c r="AR5906">
        <v>1</v>
      </c>
      <c r="AS5906">
        <v>0</v>
      </c>
      <c r="AT5906">
        <v>0</v>
      </c>
      <c r="AU5906">
        <v>0</v>
      </c>
      <c r="BA5906">
        <v>1.63</v>
      </c>
    </row>
    <row r="5907" spans="3:53" ht="12.75" x14ac:dyDescent="0.2">
      <c r="C5907" t="s">
        <v>992</v>
      </c>
      <c r="D5907" t="s">
        <v>104</v>
      </c>
      <c r="E5907">
        <v>11.11</v>
      </c>
      <c r="F5907">
        <v>7.03</v>
      </c>
      <c r="G5907">
        <v>7.25</v>
      </c>
      <c r="H5907">
        <v>6790</v>
      </c>
      <c r="I5907">
        <v>-41.59</v>
      </c>
      <c r="J5907" t="s">
        <v>76</v>
      </c>
      <c r="K5907">
        <v>60.37</v>
      </c>
      <c r="L5907">
        <v>11.007455</v>
      </c>
      <c r="M5907">
        <v>0.84074838370903571</v>
      </c>
      <c r="N5907">
        <v>10.968311999999999</v>
      </c>
      <c r="O5907">
        <v>1.2006223017726021</v>
      </c>
      <c r="P5907">
        <v>942873</v>
      </c>
      <c r="Q5907">
        <v>3333000</v>
      </c>
      <c r="R5907">
        <v>0.28000000000000003</v>
      </c>
      <c r="S5907">
        <v>57.884</v>
      </c>
      <c r="T5907">
        <v>6.8230000000000004</v>
      </c>
      <c r="U5907">
        <v>28.000399999999999</v>
      </c>
      <c r="V5907">
        <f t="shared" si="586"/>
        <v>2.427394538609152</v>
      </c>
      <c r="AC5907">
        <v>11.19</v>
      </c>
      <c r="AD5907">
        <v>10.35</v>
      </c>
      <c r="AH5907" s="85">
        <f>IF(AND(M5907&lt;Variables!$G$6,M5907&gt;Variables!$G$5),0,1)</f>
        <v>1</v>
      </c>
      <c r="AI5907" s="85">
        <f t="shared" si="588"/>
        <v>0</v>
      </c>
      <c r="AJ5907" s="85">
        <f>IF(I5907&gt;Variables!$G$7,0,1)</f>
        <v>1</v>
      </c>
      <c r="AK5907" s="85">
        <f>IF(F5907&gt;Variables!$G$8,0,1)</f>
        <v>1</v>
      </c>
      <c r="AL5907" s="85">
        <f>IF(G5907&gt;Variables!$G$9,0,1)</f>
        <v>1</v>
      </c>
      <c r="AM5907" s="85">
        <f>IF(AND(K5907&gt;Variables!$G$10,K5907&lt;Variables!$G$11),0,1)</f>
        <v>0</v>
      </c>
      <c r="AN5907" s="103">
        <f>IF(H5907&lt;Variables!$G$13,1,0)</f>
        <v>0</v>
      </c>
      <c r="AO5907" s="101">
        <f>IF(R5907&lt;Variables!$G$12,0,1)</f>
        <v>0</v>
      </c>
      <c r="AP5907" s="86">
        <f t="shared" si="587"/>
        <v>0</v>
      </c>
      <c r="AR5907">
        <v>0</v>
      </c>
      <c r="AS5907">
        <v>0</v>
      </c>
      <c r="AT5907">
        <v>0</v>
      </c>
      <c r="AU5907">
        <v>1</v>
      </c>
      <c r="BA5907">
        <v>-1.51</v>
      </c>
    </row>
    <row r="5908" spans="3:53" ht="12.75" x14ac:dyDescent="0.2">
      <c r="C5908" t="s">
        <v>992</v>
      </c>
      <c r="D5908" t="s">
        <v>981</v>
      </c>
      <c r="E5908">
        <v>16.48</v>
      </c>
      <c r="F5908">
        <v>7.9</v>
      </c>
      <c r="G5908">
        <v>5.26</v>
      </c>
      <c r="H5908">
        <v>4060</v>
      </c>
      <c r="I5908">
        <v>-75.900000000000006</v>
      </c>
      <c r="J5908" t="s">
        <v>76</v>
      </c>
      <c r="K5908">
        <v>36.729999999999997</v>
      </c>
      <c r="L5908">
        <v>16.957989999999999</v>
      </c>
      <c r="M5908">
        <v>-3.290425339323825</v>
      </c>
      <c r="N5908">
        <v>16.839628000000001</v>
      </c>
      <c r="O5908">
        <v>-2.61067524769551</v>
      </c>
      <c r="P5908">
        <v>9804000</v>
      </c>
      <c r="Q5908">
        <v>12705000</v>
      </c>
      <c r="R5908">
        <v>0.77</v>
      </c>
      <c r="S5908">
        <v>57.884</v>
      </c>
      <c r="T5908">
        <v>6.8230000000000004</v>
      </c>
      <c r="U5908">
        <v>28.000399999999999</v>
      </c>
      <c r="V5908">
        <f t="shared" si="586"/>
        <v>2.1889723878202543</v>
      </c>
      <c r="AC5908">
        <v>16.97</v>
      </c>
      <c r="AD5908">
        <v>15.24</v>
      </c>
      <c r="AH5908" s="85">
        <f>IF(AND(M5908&lt;Variables!$G$6,M5908&gt;Variables!$G$5),0,1)</f>
        <v>0</v>
      </c>
      <c r="AI5908" s="85">
        <f t="shared" si="588"/>
        <v>0</v>
      </c>
      <c r="AJ5908" s="85">
        <f>IF(I5908&gt;Variables!$G$7,0,1)</f>
        <v>1</v>
      </c>
      <c r="AK5908" s="85">
        <f>IF(F5908&gt;Variables!$G$8,0,1)</f>
        <v>1</v>
      </c>
      <c r="AL5908" s="85">
        <f>IF(G5908&gt;Variables!$G$9,0,1)</f>
        <v>1</v>
      </c>
      <c r="AM5908" s="85">
        <f>IF(AND(K5908&gt;Variables!$G$10,K5908&lt;Variables!$G$11),0,1)</f>
        <v>1</v>
      </c>
      <c r="AN5908" s="103">
        <f>IF(H5908&lt;Variables!$G$13,1,0)</f>
        <v>0</v>
      </c>
      <c r="AO5908" s="101">
        <f>IF(R5908&lt;Variables!$G$12,0,1)</f>
        <v>0</v>
      </c>
      <c r="AP5908" s="86">
        <f t="shared" si="587"/>
        <v>0</v>
      </c>
      <c r="AR5908">
        <v>1</v>
      </c>
      <c r="AS5908">
        <v>0</v>
      </c>
      <c r="AT5908">
        <v>0</v>
      </c>
      <c r="AU5908">
        <v>0</v>
      </c>
      <c r="BA5908">
        <v>2</v>
      </c>
    </row>
    <row r="5909" spans="3:53" ht="12.75" x14ac:dyDescent="0.2">
      <c r="C5909" t="s">
        <v>994</v>
      </c>
      <c r="D5909" t="s">
        <v>973</v>
      </c>
      <c r="E5909">
        <v>9.02</v>
      </c>
      <c r="F5909">
        <v>41.51</v>
      </c>
      <c r="G5909">
        <v>10.39</v>
      </c>
      <c r="H5909">
        <v>799.45</v>
      </c>
      <c r="I5909">
        <v>-32.506</v>
      </c>
      <c r="J5909" t="s">
        <v>78</v>
      </c>
      <c r="K5909">
        <v>48.84</v>
      </c>
      <c r="L5909">
        <v>8.9232450000000014</v>
      </c>
      <c r="M5909">
        <v>1.196369706311974</v>
      </c>
      <c r="N5909">
        <v>9.4031913043478266</v>
      </c>
      <c r="O5909">
        <v>-3.968772858798181</v>
      </c>
      <c r="P5909">
        <v>67310000</v>
      </c>
      <c r="Q5909">
        <v>4490000</v>
      </c>
      <c r="R5909">
        <v>14.99</v>
      </c>
      <c r="S5909">
        <v>60.958000000000013</v>
      </c>
      <c r="T5909">
        <v>6.9129999999999994</v>
      </c>
      <c r="U5909">
        <v>29.292400000000001</v>
      </c>
      <c r="V5909">
        <f t="shared" si="586"/>
        <v>2.3278847218616101</v>
      </c>
      <c r="AC5909">
        <v>10.47</v>
      </c>
      <c r="AD5909">
        <v>8.5</v>
      </c>
      <c r="AH5909" s="85">
        <f>IF(AND(M5909&lt;Variables!$G$6,M5909&gt;Variables!$G$5),0,1)</f>
        <v>1</v>
      </c>
      <c r="AI5909" s="85">
        <f t="shared" si="588"/>
        <v>1</v>
      </c>
      <c r="AJ5909" s="85">
        <f>IF(I5909&gt;Variables!$G$7,0,1)</f>
        <v>1</v>
      </c>
      <c r="AK5909" s="85">
        <f>IF(F5909&gt;Variables!$G$8,0,1)</f>
        <v>0</v>
      </c>
      <c r="AL5909" s="85">
        <f>IF(G5909&gt;Variables!$G$9,0,1)</f>
        <v>1</v>
      </c>
      <c r="AM5909" s="85">
        <f>IF(AND(K5909&gt;Variables!$G$10,K5909&lt;Variables!$G$11),0,1)</f>
        <v>1</v>
      </c>
      <c r="AN5909" s="103">
        <f>IF(H5909&lt;Variables!$G$13,1,0)</f>
        <v>1</v>
      </c>
      <c r="AO5909" s="101">
        <f>IF(R5909&lt;Variables!$G$12,0,1)</f>
        <v>1</v>
      </c>
      <c r="AP5909" s="86">
        <f t="shared" si="587"/>
        <v>1</v>
      </c>
      <c r="AR5909">
        <v>0</v>
      </c>
      <c r="AS5909">
        <v>0</v>
      </c>
      <c r="AT5909">
        <v>1</v>
      </c>
      <c r="AU5909">
        <v>0</v>
      </c>
      <c r="BA5909">
        <v>-2.25</v>
      </c>
    </row>
    <row r="5910" spans="3:53" ht="12.75" x14ac:dyDescent="0.2">
      <c r="C5910" t="s">
        <v>994</v>
      </c>
      <c r="D5910" t="s">
        <v>989</v>
      </c>
      <c r="E5910">
        <v>285.20999999999998</v>
      </c>
      <c r="F5910">
        <v>6.39</v>
      </c>
      <c r="G5910">
        <v>2.63</v>
      </c>
      <c r="H5910">
        <v>13740</v>
      </c>
      <c r="I5910">
        <v>-17.675999999999998</v>
      </c>
      <c r="J5910" t="s">
        <v>76</v>
      </c>
      <c r="K5910">
        <v>67.260000000000005</v>
      </c>
      <c r="L5910">
        <v>284.55192307692312</v>
      </c>
      <c r="M5910">
        <v>6.9610115769042469E-2</v>
      </c>
      <c r="N5910">
        <v>283.16520250000002</v>
      </c>
      <c r="O5910">
        <v>0.55967240536908103</v>
      </c>
      <c r="P5910">
        <v>107915</v>
      </c>
      <c r="Q5910">
        <v>175654</v>
      </c>
      <c r="R5910">
        <v>0.61</v>
      </c>
      <c r="S5910">
        <v>60.958000000000013</v>
      </c>
      <c r="T5910">
        <v>6.9129999999999994</v>
      </c>
      <c r="U5910">
        <v>29.292400000000001</v>
      </c>
      <c r="V5910">
        <f t="shared" si="586"/>
        <v>2.5405338899024792</v>
      </c>
      <c r="AC5910">
        <v>295.88389999999998</v>
      </c>
      <c r="AD5910">
        <v>283.56</v>
      </c>
      <c r="AH5910" s="85">
        <f>IF(AND(M5910&lt;Variables!$G$6,M5910&gt;Variables!$G$5),0,1)</f>
        <v>1</v>
      </c>
      <c r="AI5910" s="85">
        <f t="shared" si="588"/>
        <v>0</v>
      </c>
      <c r="AJ5910" s="85">
        <f>IF(I5910&gt;Variables!$G$7,0,1)</f>
        <v>1</v>
      </c>
      <c r="AK5910" s="85">
        <f>IF(F5910&gt;Variables!$G$8,0,1)</f>
        <v>1</v>
      </c>
      <c r="AL5910" s="85">
        <f>IF(G5910&gt;Variables!$G$9,0,1)</f>
        <v>1</v>
      </c>
      <c r="AM5910" s="85">
        <f>IF(AND(K5910&gt;Variables!$G$10,K5910&lt;Variables!$G$11),0,1)</f>
        <v>0</v>
      </c>
      <c r="AN5910" s="103">
        <f>IF(H5910&lt;Variables!$G$13,1,0)</f>
        <v>0</v>
      </c>
      <c r="AO5910" s="101">
        <f>IF(R5910&lt;Variables!$G$12,0,1)</f>
        <v>0</v>
      </c>
      <c r="AP5910" s="86">
        <f t="shared" si="587"/>
        <v>0</v>
      </c>
      <c r="AR5910">
        <v>1</v>
      </c>
      <c r="AS5910">
        <v>0</v>
      </c>
      <c r="AT5910">
        <v>0</v>
      </c>
      <c r="AU5910">
        <v>0</v>
      </c>
      <c r="BA5910">
        <v>1.29</v>
      </c>
    </row>
    <row r="5911" spans="3:53" ht="12.75" x14ac:dyDescent="0.2">
      <c r="C5911" t="s">
        <v>994</v>
      </c>
      <c r="D5911" t="s">
        <v>104</v>
      </c>
      <c r="E5911">
        <v>11.05</v>
      </c>
      <c r="F5911">
        <v>7.03</v>
      </c>
      <c r="G5911">
        <v>6.86</v>
      </c>
      <c r="H5911">
        <v>6790</v>
      </c>
      <c r="I5911">
        <v>-41.686999999999998</v>
      </c>
      <c r="J5911" t="s">
        <v>76</v>
      </c>
      <c r="K5911">
        <v>54.37</v>
      </c>
      <c r="L5911">
        <v>11.017355</v>
      </c>
      <c r="M5911">
        <v>0.38707112551061718</v>
      </c>
      <c r="N5911">
        <v>10.995253999999999</v>
      </c>
      <c r="O5911">
        <v>0.58885406376243155</v>
      </c>
      <c r="P5911">
        <v>983677</v>
      </c>
      <c r="Q5911">
        <v>3333000</v>
      </c>
      <c r="R5911">
        <v>0.3</v>
      </c>
      <c r="S5911">
        <v>60.958000000000013</v>
      </c>
      <c r="T5911">
        <v>6.9129999999999994</v>
      </c>
      <c r="U5911">
        <v>29.292400000000001</v>
      </c>
      <c r="V5911">
        <f t="shared" si="586"/>
        <v>2.3973242963729495</v>
      </c>
      <c r="AC5911">
        <v>11.19</v>
      </c>
      <c r="AD5911">
        <v>10.35</v>
      </c>
      <c r="AH5911" s="85">
        <f>IF(AND(M5911&lt;Variables!$G$6,M5911&gt;Variables!$G$5),0,1)</f>
        <v>1</v>
      </c>
      <c r="AI5911" s="85">
        <f t="shared" si="588"/>
        <v>0</v>
      </c>
      <c r="AJ5911" s="85">
        <f>IF(I5911&gt;Variables!$G$7,0,1)</f>
        <v>1</v>
      </c>
      <c r="AK5911" s="85">
        <f>IF(F5911&gt;Variables!$G$8,0,1)</f>
        <v>1</v>
      </c>
      <c r="AL5911" s="85">
        <f>IF(G5911&gt;Variables!$G$9,0,1)</f>
        <v>1</v>
      </c>
      <c r="AM5911" s="85">
        <f>IF(AND(K5911&gt;Variables!$G$10,K5911&lt;Variables!$G$11),0,1)</f>
        <v>0</v>
      </c>
      <c r="AN5911" s="103">
        <f>IF(H5911&lt;Variables!$G$13,1,0)</f>
        <v>0</v>
      </c>
      <c r="AO5911" s="101">
        <f>IF(R5911&lt;Variables!$G$12,0,1)</f>
        <v>0</v>
      </c>
      <c r="AP5911" s="86">
        <f t="shared" si="587"/>
        <v>0</v>
      </c>
      <c r="AR5911">
        <v>0</v>
      </c>
      <c r="AS5911">
        <v>1</v>
      </c>
      <c r="AT5911">
        <v>0</v>
      </c>
      <c r="AU5911">
        <v>0</v>
      </c>
      <c r="BA5911">
        <v>-0.43</v>
      </c>
    </row>
    <row r="5912" spans="3:53" ht="12.75" x14ac:dyDescent="0.2">
      <c r="C5912" t="s">
        <v>994</v>
      </c>
      <c r="D5912" t="s">
        <v>981</v>
      </c>
      <c r="E5912">
        <v>16.62</v>
      </c>
      <c r="F5912">
        <v>9.52</v>
      </c>
      <c r="G5912">
        <v>6.76</v>
      </c>
      <c r="H5912">
        <v>4060</v>
      </c>
      <c r="I5912">
        <v>-75.849999999999994</v>
      </c>
      <c r="J5912" t="s">
        <v>76</v>
      </c>
      <c r="K5912">
        <v>46.07</v>
      </c>
      <c r="L5912">
        <v>16.738420000000001</v>
      </c>
      <c r="M5912">
        <v>-0.63040597619129235</v>
      </c>
      <c r="N5912">
        <v>16.889264000000001</v>
      </c>
      <c r="O5912">
        <v>-1.5179110232393871</v>
      </c>
      <c r="P5912">
        <v>10684000</v>
      </c>
      <c r="Q5912">
        <v>12705000</v>
      </c>
      <c r="R5912">
        <v>0.84</v>
      </c>
      <c r="S5912">
        <v>60.958000000000013</v>
      </c>
      <c r="T5912">
        <v>6.9129999999999994</v>
      </c>
      <c r="U5912">
        <v>29.292400000000001</v>
      </c>
      <c r="V5912">
        <f t="shared" si="586"/>
        <v>2.3355207484161591</v>
      </c>
      <c r="AC5912">
        <v>16.97</v>
      </c>
      <c r="AD5912">
        <v>15.24</v>
      </c>
      <c r="AH5912" s="85">
        <f>IF(AND(M5912&lt;Variables!$G$6,M5912&gt;Variables!$G$5),0,1)</f>
        <v>1</v>
      </c>
      <c r="AI5912" s="85">
        <f t="shared" si="588"/>
        <v>1</v>
      </c>
      <c r="AJ5912" s="85">
        <f>IF(I5912&gt;Variables!$G$7,0,1)</f>
        <v>1</v>
      </c>
      <c r="AK5912" s="85">
        <f>IF(F5912&gt;Variables!$G$8,0,1)</f>
        <v>0</v>
      </c>
      <c r="AL5912" s="85">
        <f>IF(G5912&gt;Variables!$G$9,0,1)</f>
        <v>1</v>
      </c>
      <c r="AM5912" s="85">
        <f>IF(AND(K5912&gt;Variables!$G$10,K5912&lt;Variables!$G$11),0,1)</f>
        <v>1</v>
      </c>
      <c r="AN5912" s="103">
        <f>IF(H5912&lt;Variables!$G$13,1,0)</f>
        <v>0</v>
      </c>
      <c r="AO5912" s="101">
        <f>IF(R5912&lt;Variables!$G$12,0,1)</f>
        <v>0</v>
      </c>
      <c r="AP5912" s="86">
        <f t="shared" si="587"/>
        <v>0</v>
      </c>
      <c r="AR5912">
        <v>1</v>
      </c>
      <c r="AS5912">
        <v>0</v>
      </c>
      <c r="AT5912">
        <v>0</v>
      </c>
      <c r="AU5912">
        <v>0</v>
      </c>
      <c r="BA5912">
        <v>2</v>
      </c>
    </row>
    <row r="5913" spans="3:53" ht="12.75" x14ac:dyDescent="0.2">
      <c r="C5913" t="s">
        <v>994</v>
      </c>
      <c r="D5913" t="s">
        <v>980</v>
      </c>
      <c r="E5913">
        <v>16.420000000000002</v>
      </c>
      <c r="F5913">
        <v>10.43</v>
      </c>
      <c r="G5913">
        <v>3.99</v>
      </c>
      <c r="H5913">
        <v>2000</v>
      </c>
      <c r="I5913">
        <v>13.906000000000001</v>
      </c>
      <c r="J5913" t="s">
        <v>76</v>
      </c>
      <c r="K5913">
        <v>48.79</v>
      </c>
      <c r="L5913">
        <v>16.489750000000001</v>
      </c>
      <c r="M5913">
        <v>-0.42299003926681178</v>
      </c>
      <c r="N5913">
        <v>16.403766000000001</v>
      </c>
      <c r="O5913">
        <v>9.8965079116614466E-2</v>
      </c>
      <c r="P5913">
        <v>814500</v>
      </c>
      <c r="Q5913">
        <v>768443</v>
      </c>
      <c r="R5913">
        <v>1.06</v>
      </c>
      <c r="S5913">
        <v>60.958000000000013</v>
      </c>
      <c r="T5913">
        <v>6.9129999999999994</v>
      </c>
      <c r="U5913">
        <v>29.292400000000001</v>
      </c>
      <c r="V5913">
        <f t="shared" si="586"/>
        <v>2.3639840107885197</v>
      </c>
      <c r="AC5913">
        <v>17.758800000000001</v>
      </c>
      <c r="AD5913">
        <v>16.21</v>
      </c>
      <c r="AH5913" s="85">
        <f>IF(AND(M5913&lt;Variables!$G$6,M5913&gt;Variables!$G$5),0,1)</f>
        <v>1</v>
      </c>
      <c r="AI5913" s="85">
        <f t="shared" si="588"/>
        <v>0</v>
      </c>
      <c r="AJ5913" s="85">
        <f>IF(I5913&gt;Variables!$G$7,0,1)</f>
        <v>0</v>
      </c>
      <c r="AK5913" s="85">
        <f>IF(F5913&gt;Variables!$G$8,0,1)</f>
        <v>0</v>
      </c>
      <c r="AL5913" s="85">
        <f>IF(G5913&gt;Variables!$G$9,0,1)</f>
        <v>1</v>
      </c>
      <c r="AM5913" s="85">
        <f>IF(AND(K5913&gt;Variables!$G$10,K5913&lt;Variables!$G$11),0,1)</f>
        <v>1</v>
      </c>
      <c r="AN5913" s="103">
        <f>IF(H5913&lt;Variables!$G$13,1,0)</f>
        <v>1</v>
      </c>
      <c r="AO5913" s="101">
        <f>IF(R5913&lt;Variables!$G$12,0,1)</f>
        <v>0</v>
      </c>
      <c r="AP5913" s="86">
        <f t="shared" si="587"/>
        <v>0</v>
      </c>
      <c r="AR5913">
        <v>1</v>
      </c>
      <c r="AS5913">
        <v>0</v>
      </c>
      <c r="AT5913">
        <v>0</v>
      </c>
      <c r="AU5913">
        <v>0</v>
      </c>
      <c r="BA5913">
        <v>0.73</v>
      </c>
    </row>
    <row r="5914" spans="3:53" ht="12.75" x14ac:dyDescent="0.2">
      <c r="C5914" t="s">
        <v>994</v>
      </c>
      <c r="D5914" t="s">
        <v>995</v>
      </c>
      <c r="E5914">
        <v>22.59</v>
      </c>
      <c r="F5914">
        <v>6.46</v>
      </c>
      <c r="G5914">
        <v>4.34</v>
      </c>
      <c r="H5914">
        <v>14530</v>
      </c>
      <c r="I5914">
        <v>-70.224999999999994</v>
      </c>
      <c r="J5914" t="s">
        <v>78</v>
      </c>
      <c r="K5914">
        <v>72.81</v>
      </c>
      <c r="L5914">
        <v>22.355415000000001</v>
      </c>
      <c r="M5914">
        <v>1.094074970202972</v>
      </c>
      <c r="N5914">
        <v>22.265093999999991</v>
      </c>
      <c r="O5914">
        <v>1.5041751002713371</v>
      </c>
      <c r="P5914">
        <v>3777000</v>
      </c>
      <c r="Q5914">
        <v>18195000</v>
      </c>
      <c r="R5914">
        <v>0.21</v>
      </c>
      <c r="S5914">
        <v>60.958000000000013</v>
      </c>
      <c r="T5914">
        <v>6.9129999999999994</v>
      </c>
      <c r="U5914">
        <v>29.292400000000001</v>
      </c>
      <c r="V5914">
        <f t="shared" si="586"/>
        <v>2.5027931557716103</v>
      </c>
      <c r="AC5914">
        <v>23.05</v>
      </c>
      <c r="AD5914">
        <v>22.23</v>
      </c>
      <c r="AH5914" s="85">
        <f>IF(AND(M5914&lt;Variables!$G$6,M5914&gt;Variables!$G$5),0,1)</f>
        <v>1</v>
      </c>
      <c r="AI5914" s="85">
        <f t="shared" si="588"/>
        <v>0</v>
      </c>
      <c r="AJ5914" s="85">
        <f>IF(I5914&gt;Variables!$G$7,0,1)</f>
        <v>1</v>
      </c>
      <c r="AK5914" s="85">
        <f>IF(F5914&gt;Variables!$G$8,0,1)</f>
        <v>1</v>
      </c>
      <c r="AL5914" s="85">
        <f>IF(G5914&gt;Variables!$G$9,0,1)</f>
        <v>1</v>
      </c>
      <c r="AM5914" s="85">
        <f>IF(AND(K5914&gt;Variables!$G$10,K5914&lt;Variables!$G$11),0,1)</f>
        <v>0</v>
      </c>
      <c r="AN5914" s="103">
        <f>IF(H5914&lt;Variables!$G$13,1,0)</f>
        <v>0</v>
      </c>
      <c r="AO5914" s="101">
        <f>IF(R5914&lt;Variables!$G$12,0,1)</f>
        <v>0</v>
      </c>
      <c r="AP5914" s="86">
        <f t="shared" si="587"/>
        <v>1</v>
      </c>
      <c r="AR5914">
        <v>1</v>
      </c>
      <c r="AS5914">
        <v>0</v>
      </c>
      <c r="AT5914">
        <v>0</v>
      </c>
      <c r="AU5914">
        <v>0</v>
      </c>
      <c r="BA5914">
        <v>2</v>
      </c>
    </row>
    <row r="5915" spans="3:53" ht="12.75" x14ac:dyDescent="0.2">
      <c r="C5915" t="s">
        <v>994</v>
      </c>
      <c r="D5915" t="s">
        <v>329</v>
      </c>
      <c r="E5915">
        <v>234.24</v>
      </c>
      <c r="F5915">
        <v>6.46</v>
      </c>
      <c r="G5915">
        <v>4.1399999999999997</v>
      </c>
      <c r="H5915">
        <v>49140</v>
      </c>
      <c r="I5915">
        <v>4122.6440000000002</v>
      </c>
      <c r="J5915" t="s">
        <v>78</v>
      </c>
      <c r="K5915">
        <v>56.15</v>
      </c>
      <c r="L5915">
        <v>234.26283000000001</v>
      </c>
      <c r="M5915">
        <v>3.4777177412235807E-2</v>
      </c>
      <c r="N5915">
        <v>231.66664599999999</v>
      </c>
      <c r="O5915">
        <v>1.155821973612891</v>
      </c>
      <c r="P5915">
        <v>1191000</v>
      </c>
      <c r="Q5915">
        <v>2804000</v>
      </c>
      <c r="R5915">
        <v>0.42</v>
      </c>
      <c r="S5915">
        <v>60.958000000000013</v>
      </c>
      <c r="T5915">
        <v>6.9129999999999994</v>
      </c>
      <c r="U5915">
        <v>29.292400000000001</v>
      </c>
      <c r="V5915">
        <f t="shared" si="586"/>
        <v>2.4291921089838278</v>
      </c>
      <c r="AC5915">
        <v>246.6799</v>
      </c>
      <c r="AD5915">
        <v>232.11</v>
      </c>
      <c r="AH5915" s="85">
        <f>IF(AND(M5915&lt;Variables!$G$6,M5915&gt;Variables!$G$5),0,1)</f>
        <v>1</v>
      </c>
      <c r="AI5915" s="85">
        <f t="shared" si="588"/>
        <v>0</v>
      </c>
      <c r="AJ5915" s="85">
        <f>IF(I5915&gt;Variables!$G$7,0,1)</f>
        <v>0</v>
      </c>
      <c r="AK5915" s="85">
        <f>IF(F5915&gt;Variables!$G$8,0,1)</f>
        <v>1</v>
      </c>
      <c r="AL5915" s="85">
        <f>IF(G5915&gt;Variables!$G$9,0,1)</f>
        <v>1</v>
      </c>
      <c r="AM5915" s="85">
        <f>IF(AND(K5915&gt;Variables!$G$10,K5915&lt;Variables!$G$11),0,1)</f>
        <v>0</v>
      </c>
      <c r="AN5915" s="103">
        <f>IF(H5915&lt;Variables!$G$13,1,0)</f>
        <v>0</v>
      </c>
      <c r="AO5915" s="101">
        <f>IF(R5915&lt;Variables!$G$12,0,1)</f>
        <v>0</v>
      </c>
      <c r="AP5915" s="86">
        <f t="shared" si="587"/>
        <v>1</v>
      </c>
      <c r="AR5915">
        <v>0</v>
      </c>
      <c r="AS5915">
        <v>1</v>
      </c>
      <c r="AT5915">
        <v>0</v>
      </c>
      <c r="AU5915">
        <v>0</v>
      </c>
      <c r="BA5915">
        <v>0.37</v>
      </c>
    </row>
    <row r="5916" spans="3:53" ht="12.75" x14ac:dyDescent="0.2">
      <c r="C5916" t="s">
        <v>994</v>
      </c>
      <c r="D5916" t="s">
        <v>984</v>
      </c>
      <c r="E5916">
        <v>80.08</v>
      </c>
      <c r="F5916">
        <v>6.47</v>
      </c>
      <c r="G5916">
        <v>1.91</v>
      </c>
      <c r="H5916">
        <v>4920</v>
      </c>
      <c r="I5916">
        <v>-14.962999999999999</v>
      </c>
      <c r="J5916" t="s">
        <v>78</v>
      </c>
      <c r="K5916">
        <v>57.12</v>
      </c>
      <c r="L5916">
        <v>80.06303529411764</v>
      </c>
      <c r="M5916">
        <v>2.1189186520392849E-2</v>
      </c>
      <c r="N5916">
        <v>79.858016279069759</v>
      </c>
      <c r="O5916">
        <v>0.27797299666761222</v>
      </c>
      <c r="P5916">
        <v>197719</v>
      </c>
      <c r="Q5916">
        <v>251564</v>
      </c>
      <c r="R5916">
        <v>0.79</v>
      </c>
      <c r="S5916">
        <v>60.958000000000013</v>
      </c>
      <c r="T5916">
        <v>6.9129999999999994</v>
      </c>
      <c r="U5916">
        <v>29.292400000000001</v>
      </c>
      <c r="V5916">
        <f t="shared" si="586"/>
        <v>2.4397765772312932</v>
      </c>
      <c r="AC5916">
        <v>80.2</v>
      </c>
      <c r="AD5916">
        <v>79.150000000000006</v>
      </c>
      <c r="AH5916" s="85">
        <f>IF(AND(M5916&lt;Variables!$G$6,M5916&gt;Variables!$G$5),0,1)</f>
        <v>1</v>
      </c>
      <c r="AI5916" s="85">
        <f t="shared" si="588"/>
        <v>0</v>
      </c>
      <c r="AJ5916" s="85">
        <f>IF(I5916&gt;Variables!$G$7,0,1)</f>
        <v>1</v>
      </c>
      <c r="AK5916" s="85">
        <f>IF(F5916&gt;Variables!$G$8,0,1)</f>
        <v>1</v>
      </c>
      <c r="AL5916" s="85">
        <f>IF(G5916&gt;Variables!$G$9,0,1)</f>
        <v>1</v>
      </c>
      <c r="AM5916" s="85">
        <f>IF(AND(K5916&gt;Variables!$G$10,K5916&lt;Variables!$G$11),0,1)</f>
        <v>0</v>
      </c>
      <c r="AN5916" s="103">
        <f>IF(H5916&lt;Variables!$G$13,1,0)</f>
        <v>0</v>
      </c>
      <c r="AO5916" s="101">
        <f>IF(R5916&lt;Variables!$G$12,0,1)</f>
        <v>0</v>
      </c>
      <c r="AP5916" s="86">
        <f t="shared" si="587"/>
        <v>1</v>
      </c>
      <c r="AR5916">
        <v>0</v>
      </c>
      <c r="AS5916">
        <v>0</v>
      </c>
      <c r="AT5916">
        <v>0</v>
      </c>
      <c r="AU5916">
        <v>1</v>
      </c>
      <c r="BA5916">
        <v>-0.76</v>
      </c>
    </row>
    <row r="5917" spans="3:53" ht="12.75" x14ac:dyDescent="0.2">
      <c r="C5917" t="s">
        <v>994</v>
      </c>
      <c r="D5917" t="s">
        <v>674</v>
      </c>
      <c r="E5917">
        <v>37.340000000000003</v>
      </c>
      <c r="F5917">
        <v>6.58</v>
      </c>
      <c r="G5917">
        <v>5.93</v>
      </c>
      <c r="H5917">
        <v>5430</v>
      </c>
      <c r="I5917">
        <v>2E-3</v>
      </c>
      <c r="J5917" t="s">
        <v>78</v>
      </c>
      <c r="K5917">
        <v>50.02</v>
      </c>
      <c r="L5917">
        <v>37.377688888888891</v>
      </c>
      <c r="M5917">
        <v>-0.1008325822415701</v>
      </c>
      <c r="N5917">
        <v>37.41250625</v>
      </c>
      <c r="O5917">
        <v>-0.19380217276942369</v>
      </c>
      <c r="P5917">
        <v>489285</v>
      </c>
      <c r="Q5917">
        <v>699964</v>
      </c>
      <c r="R5917">
        <v>0.7</v>
      </c>
      <c r="S5917">
        <v>60.958000000000013</v>
      </c>
      <c r="T5917">
        <v>6.9129999999999994</v>
      </c>
      <c r="U5917">
        <v>29.292400000000001</v>
      </c>
      <c r="V5917">
        <f t="shared" si="586"/>
        <v>2.3698346712282317</v>
      </c>
      <c r="AC5917">
        <v>37.380000000000003</v>
      </c>
      <c r="AD5917">
        <v>35.07</v>
      </c>
      <c r="AH5917" s="85">
        <f>IF(AND(M5917&lt;Variables!$G$6,M5917&gt;Variables!$G$5),0,1)</f>
        <v>1</v>
      </c>
      <c r="AI5917" s="85">
        <f t="shared" si="588"/>
        <v>1</v>
      </c>
      <c r="AJ5917" s="85">
        <f>IF(I5917&gt;Variables!$G$7,0,1)</f>
        <v>0</v>
      </c>
      <c r="AK5917" s="85">
        <f>IF(F5917&gt;Variables!$G$8,0,1)</f>
        <v>1</v>
      </c>
      <c r="AL5917" s="85">
        <f>IF(G5917&gt;Variables!$G$9,0,1)</f>
        <v>1</v>
      </c>
      <c r="AM5917" s="85">
        <f>IF(AND(K5917&gt;Variables!$G$10,K5917&lt;Variables!$G$11),0,1)</f>
        <v>0</v>
      </c>
      <c r="AN5917" s="103">
        <f>IF(H5917&lt;Variables!$G$13,1,0)</f>
        <v>0</v>
      </c>
      <c r="AO5917" s="101">
        <f>IF(R5917&lt;Variables!$G$12,0,1)</f>
        <v>0</v>
      </c>
      <c r="AP5917" s="86">
        <f t="shared" si="587"/>
        <v>1</v>
      </c>
      <c r="AR5917">
        <v>0</v>
      </c>
      <c r="AS5917">
        <v>0</v>
      </c>
      <c r="AT5917">
        <v>1</v>
      </c>
      <c r="AU5917">
        <v>0</v>
      </c>
      <c r="BA5917">
        <v>-2.25</v>
      </c>
    </row>
    <row r="5918" spans="3:53" ht="12.75" x14ac:dyDescent="0.2">
      <c r="C5918" t="s">
        <v>994</v>
      </c>
      <c r="D5918" t="s">
        <v>979</v>
      </c>
      <c r="E5918">
        <v>9.67</v>
      </c>
      <c r="F5918">
        <v>6.77</v>
      </c>
      <c r="G5918">
        <v>5.74</v>
      </c>
      <c r="H5918">
        <v>15540</v>
      </c>
      <c r="I5918">
        <v>-6.649</v>
      </c>
      <c r="J5918" t="s">
        <v>78</v>
      </c>
      <c r="K5918">
        <v>49.28</v>
      </c>
      <c r="L5918">
        <v>9.6781199999999981</v>
      </c>
      <c r="M5918">
        <v>-0.1365967770599939</v>
      </c>
      <c r="N5918">
        <v>9.7062960000000018</v>
      </c>
      <c r="O5918">
        <v>-0.42648606636354819</v>
      </c>
      <c r="P5918">
        <v>3976000</v>
      </c>
      <c r="Q5918">
        <v>9425000</v>
      </c>
      <c r="R5918">
        <v>0.42</v>
      </c>
      <c r="S5918">
        <v>60.958000000000013</v>
      </c>
      <c r="T5918">
        <v>6.9129999999999994</v>
      </c>
      <c r="U5918">
        <v>29.292400000000001</v>
      </c>
      <c r="V5918">
        <f t="shared" si="586"/>
        <v>2.3628082823292123</v>
      </c>
      <c r="AC5918">
        <v>9.83</v>
      </c>
      <c r="AD5918">
        <v>9.24</v>
      </c>
      <c r="AH5918" s="85">
        <f>IF(AND(M5918&lt;Variables!$G$6,M5918&gt;Variables!$G$5),0,1)</f>
        <v>1</v>
      </c>
      <c r="AI5918" s="85">
        <f t="shared" si="588"/>
        <v>1</v>
      </c>
      <c r="AJ5918" s="85">
        <f>IF(I5918&gt;Variables!$G$7,0,1)</f>
        <v>1</v>
      </c>
      <c r="AK5918" s="85">
        <f>IF(F5918&gt;Variables!$G$8,0,1)</f>
        <v>1</v>
      </c>
      <c r="AL5918" s="85">
        <f>IF(G5918&gt;Variables!$G$9,0,1)</f>
        <v>1</v>
      </c>
      <c r="AM5918" s="85">
        <f>IF(AND(K5918&gt;Variables!$G$10,K5918&lt;Variables!$G$11),0,1)</f>
        <v>1</v>
      </c>
      <c r="AN5918" s="103">
        <f>IF(H5918&lt;Variables!$G$13,1,0)</f>
        <v>0</v>
      </c>
      <c r="AO5918" s="101">
        <f>IF(R5918&lt;Variables!$G$12,0,1)</f>
        <v>0</v>
      </c>
      <c r="AP5918" s="86">
        <f t="shared" si="587"/>
        <v>1</v>
      </c>
      <c r="AR5918">
        <v>0</v>
      </c>
      <c r="AS5918">
        <v>0</v>
      </c>
      <c r="AT5918">
        <v>0</v>
      </c>
      <c r="AU5918">
        <v>1</v>
      </c>
      <c r="BA5918">
        <v>-0.68</v>
      </c>
    </row>
    <row r="5919" spans="3:53" ht="12.75" x14ac:dyDescent="0.2">
      <c r="C5919" t="s">
        <v>994</v>
      </c>
      <c r="D5919" t="s">
        <v>972</v>
      </c>
      <c r="E5919">
        <v>10.72</v>
      </c>
      <c r="F5919">
        <v>365.62</v>
      </c>
      <c r="G5919">
        <v>-0.85</v>
      </c>
      <c r="H5919">
        <v>27.89</v>
      </c>
      <c r="I5919">
        <v>-1E-3</v>
      </c>
      <c r="J5919" t="s">
        <v>78</v>
      </c>
      <c r="K5919">
        <v>56.61</v>
      </c>
      <c r="L5919">
        <v>10.3072</v>
      </c>
      <c r="M5919">
        <v>1.967556659422538</v>
      </c>
      <c r="N5919">
        <v>10.04386</v>
      </c>
      <c r="O5919">
        <v>4.6410443793521541</v>
      </c>
      <c r="P5919">
        <v>98740000</v>
      </c>
      <c r="Q5919">
        <v>980580</v>
      </c>
      <c r="R5919">
        <v>100.7</v>
      </c>
      <c r="S5919">
        <v>60.958000000000013</v>
      </c>
      <c r="T5919">
        <v>6.9129999999999994</v>
      </c>
      <c r="U5919">
        <v>29.292400000000001</v>
      </c>
      <c r="V5919">
        <f t="shared" si="586"/>
        <v>2.3467630998447686</v>
      </c>
      <c r="AC5919">
        <v>12.2</v>
      </c>
      <c r="AD5919">
        <v>8.91</v>
      </c>
      <c r="AH5919" s="85">
        <f>IF(AND(M5919&lt;Variables!$G$6,M5919&gt;Variables!$G$5),0,1)</f>
        <v>1</v>
      </c>
      <c r="AI5919" s="85">
        <f t="shared" si="588"/>
        <v>0</v>
      </c>
      <c r="AJ5919" s="85">
        <f>IF(I5919&gt;Variables!$G$7,0,1)</f>
        <v>1</v>
      </c>
      <c r="AK5919" s="85">
        <f>IF(F5919&gt;Variables!$G$8,0,1)</f>
        <v>0</v>
      </c>
      <c r="AL5919" s="85">
        <f>IF(G5919&gt;Variables!$G$9,0,1)</f>
        <v>1</v>
      </c>
      <c r="AM5919" s="85">
        <f>IF(AND(K5919&gt;Variables!$G$10,K5919&lt;Variables!$G$11),0,1)</f>
        <v>0</v>
      </c>
      <c r="AN5919" s="103">
        <f>IF(H5919&lt;Variables!$G$13,1,0)</f>
        <v>1</v>
      </c>
      <c r="AO5919" s="101">
        <f>IF(R5919&lt;Variables!$G$12,0,1)</f>
        <v>1</v>
      </c>
      <c r="AP5919" s="86">
        <f t="shared" si="587"/>
        <v>1</v>
      </c>
      <c r="AR5919">
        <v>0</v>
      </c>
      <c r="AS5919">
        <v>0</v>
      </c>
      <c r="AT5919">
        <v>1</v>
      </c>
      <c r="AU5919">
        <v>0</v>
      </c>
      <c r="BA5919">
        <v>-2.25</v>
      </c>
    </row>
    <row r="5920" spans="3:53" ht="12.75" x14ac:dyDescent="0.2">
      <c r="C5920" t="s">
        <v>994</v>
      </c>
      <c r="D5920" t="s">
        <v>971</v>
      </c>
      <c r="E5920">
        <v>29.93</v>
      </c>
      <c r="F5920">
        <v>6.91</v>
      </c>
      <c r="G5920">
        <v>2.86</v>
      </c>
      <c r="H5920">
        <v>20060</v>
      </c>
      <c r="I5920">
        <v>-66.680999999999997</v>
      </c>
      <c r="J5920" t="s">
        <v>78</v>
      </c>
      <c r="K5920">
        <v>48.36</v>
      </c>
      <c r="L5920">
        <v>29.986190000000001</v>
      </c>
      <c r="M5920">
        <v>0.162774930726443</v>
      </c>
      <c r="N5920">
        <v>30.35875399999999</v>
      </c>
      <c r="O5920">
        <v>-1.066427166279597</v>
      </c>
      <c r="P5920">
        <v>9087000</v>
      </c>
      <c r="Q5920">
        <v>8802000</v>
      </c>
      <c r="R5920">
        <v>1.03</v>
      </c>
      <c r="S5920">
        <v>60.958000000000013</v>
      </c>
      <c r="T5920">
        <v>6.9129999999999994</v>
      </c>
      <c r="U5920">
        <v>29.292400000000001</v>
      </c>
      <c r="V5920">
        <f t="shared" si="586"/>
        <v>2.3465484059610104</v>
      </c>
      <c r="AC5920">
        <v>30.34</v>
      </c>
      <c r="AD5920">
        <v>28.83</v>
      </c>
      <c r="AH5920" s="85">
        <f>IF(AND(M5920&lt;Variables!$G$6,M5920&gt;Variables!$G$5),0,1)</f>
        <v>1</v>
      </c>
      <c r="AI5920" s="85">
        <f t="shared" si="588"/>
        <v>1</v>
      </c>
      <c r="AJ5920" s="85">
        <f>IF(I5920&gt;Variables!$G$7,0,1)</f>
        <v>1</v>
      </c>
      <c r="AK5920" s="85">
        <f>IF(F5920&gt;Variables!$G$8,0,1)</f>
        <v>1</v>
      </c>
      <c r="AL5920" s="85">
        <f>IF(G5920&gt;Variables!$G$9,0,1)</f>
        <v>1</v>
      </c>
      <c r="AM5920" s="85">
        <f>IF(AND(K5920&gt;Variables!$G$10,K5920&lt;Variables!$G$11),0,1)</f>
        <v>1</v>
      </c>
      <c r="AN5920" s="103">
        <f>IF(H5920&lt;Variables!$G$13,1,0)</f>
        <v>0</v>
      </c>
      <c r="AO5920" s="101">
        <f>IF(R5920&lt;Variables!$G$12,0,1)</f>
        <v>0</v>
      </c>
      <c r="AP5920" s="86">
        <f t="shared" si="587"/>
        <v>1</v>
      </c>
      <c r="AR5920">
        <v>0</v>
      </c>
      <c r="AS5920">
        <v>0</v>
      </c>
      <c r="AT5920">
        <v>1</v>
      </c>
      <c r="AU5920">
        <v>0</v>
      </c>
      <c r="BA5920">
        <v>-1.02</v>
      </c>
    </row>
    <row r="5921" spans="3:53" ht="12.75" x14ac:dyDescent="0.2">
      <c r="C5921" t="s">
        <v>994</v>
      </c>
      <c r="D5921" t="s">
        <v>447</v>
      </c>
      <c r="E5921">
        <v>22</v>
      </c>
      <c r="F5921">
        <v>8.26</v>
      </c>
      <c r="G5921">
        <v>6.1</v>
      </c>
      <c r="H5921">
        <v>9490</v>
      </c>
      <c r="I5921">
        <v>-31.606999999999999</v>
      </c>
      <c r="J5921" t="s">
        <v>78</v>
      </c>
      <c r="K5921">
        <v>55.16</v>
      </c>
      <c r="L5921">
        <v>21.794650000000001</v>
      </c>
      <c r="M5921">
        <v>0.62102396689095241</v>
      </c>
      <c r="N5921">
        <v>21.749697999999999</v>
      </c>
      <c r="O5921">
        <v>0.82898622316501824</v>
      </c>
      <c r="P5921">
        <v>25442000</v>
      </c>
      <c r="Q5921">
        <v>24882000</v>
      </c>
      <c r="R5921">
        <v>1.02</v>
      </c>
      <c r="S5921">
        <v>60.958000000000013</v>
      </c>
      <c r="T5921">
        <v>6.9129999999999994</v>
      </c>
      <c r="U5921">
        <v>29.292400000000001</v>
      </c>
      <c r="V5921">
        <f t="shared" si="586"/>
        <v>2.3950564280243087</v>
      </c>
      <c r="AC5921">
        <v>23.04</v>
      </c>
      <c r="AD5921">
        <v>21.1</v>
      </c>
      <c r="AH5921" s="85">
        <f>IF(AND(M5921&lt;Variables!$G$6,M5921&gt;Variables!$G$5),0,1)</f>
        <v>1</v>
      </c>
      <c r="AI5921" s="85">
        <f t="shared" si="588"/>
        <v>0</v>
      </c>
      <c r="AJ5921" s="85">
        <f>IF(I5921&gt;Variables!$G$7,0,1)</f>
        <v>1</v>
      </c>
      <c r="AK5921" s="85">
        <f>IF(F5921&gt;Variables!$G$8,0,1)</f>
        <v>1</v>
      </c>
      <c r="AL5921" s="85">
        <f>IF(G5921&gt;Variables!$G$9,0,1)</f>
        <v>1</v>
      </c>
      <c r="AM5921" s="85">
        <f>IF(AND(K5921&gt;Variables!$G$10,K5921&lt;Variables!$G$11),0,1)</f>
        <v>0</v>
      </c>
      <c r="AN5921" s="103">
        <f>IF(H5921&lt;Variables!$G$13,1,0)</f>
        <v>0</v>
      </c>
      <c r="AO5921" s="101">
        <f>IF(R5921&lt;Variables!$G$12,0,1)</f>
        <v>0</v>
      </c>
      <c r="AP5921" s="86">
        <f t="shared" si="587"/>
        <v>1</v>
      </c>
      <c r="AR5921">
        <v>0</v>
      </c>
      <c r="AS5921">
        <v>0</v>
      </c>
      <c r="AT5921">
        <v>1</v>
      </c>
      <c r="AU5921">
        <v>0</v>
      </c>
      <c r="BA5921">
        <v>-2.25</v>
      </c>
    </row>
    <row r="5922" spans="3:53" ht="12.75" x14ac:dyDescent="0.2">
      <c r="C5922" t="s">
        <v>994</v>
      </c>
      <c r="D5922" t="s">
        <v>576</v>
      </c>
      <c r="E5922">
        <v>10.07</v>
      </c>
      <c r="F5922">
        <v>9.52</v>
      </c>
      <c r="G5922">
        <v>-0.45</v>
      </c>
      <c r="H5922">
        <v>14830</v>
      </c>
      <c r="I5922">
        <v>0.60099999999999998</v>
      </c>
      <c r="J5922" t="s">
        <v>78</v>
      </c>
      <c r="K5922">
        <v>47.38</v>
      </c>
      <c r="L5922">
        <v>10.041494999999999</v>
      </c>
      <c r="M5922">
        <v>-1.986755956160768E-2</v>
      </c>
      <c r="N5922">
        <v>10.076584</v>
      </c>
      <c r="O5922">
        <v>-0.36802154380887753</v>
      </c>
      <c r="P5922">
        <v>13100000</v>
      </c>
      <c r="Q5922">
        <v>5991000</v>
      </c>
      <c r="R5922">
        <v>2.19</v>
      </c>
      <c r="S5922">
        <v>60.958000000000013</v>
      </c>
      <c r="T5922">
        <v>6.9129999999999994</v>
      </c>
      <c r="U5922">
        <v>29.292400000000001</v>
      </c>
      <c r="V5922">
        <f t="shared" si="586"/>
        <v>2.3402230274671254</v>
      </c>
      <c r="AC5922">
        <v>10.38</v>
      </c>
      <c r="AD5922">
        <v>9.75</v>
      </c>
      <c r="AH5922" s="85">
        <f>IF(AND(M5922&lt;Variables!$G$6,M5922&gt;Variables!$G$5),0,1)</f>
        <v>1</v>
      </c>
      <c r="AI5922" s="85">
        <f t="shared" si="588"/>
        <v>1</v>
      </c>
      <c r="AJ5922" s="85">
        <f>IF(I5922&gt;Variables!$G$7,0,1)</f>
        <v>0</v>
      </c>
      <c r="AK5922" s="85">
        <f>IF(F5922&gt;Variables!$G$8,0,1)</f>
        <v>0</v>
      </c>
      <c r="AL5922" s="85">
        <f>IF(G5922&gt;Variables!$G$9,0,1)</f>
        <v>1</v>
      </c>
      <c r="AM5922" s="85">
        <f>IF(AND(K5922&gt;Variables!$G$10,K5922&lt;Variables!$G$11),0,1)</f>
        <v>1</v>
      </c>
      <c r="AN5922" s="103">
        <f>IF(H5922&lt;Variables!$G$13,1,0)</f>
        <v>0</v>
      </c>
      <c r="AO5922" s="101">
        <f>IF(R5922&lt;Variables!$G$12,0,1)</f>
        <v>1</v>
      </c>
      <c r="AP5922" s="86">
        <f t="shared" si="587"/>
        <v>1</v>
      </c>
      <c r="AR5922">
        <v>1</v>
      </c>
      <c r="AS5922">
        <v>0</v>
      </c>
      <c r="AT5922">
        <v>0</v>
      </c>
      <c r="AU5922">
        <v>0</v>
      </c>
      <c r="BA5922">
        <v>2</v>
      </c>
    </row>
    <row r="5923" spans="3:53" ht="12.75" x14ac:dyDescent="0.2">
      <c r="C5923" t="s">
        <v>994</v>
      </c>
      <c r="D5923" t="s">
        <v>993</v>
      </c>
      <c r="E5923">
        <v>9.83</v>
      </c>
      <c r="F5923">
        <v>14.9</v>
      </c>
      <c r="G5923">
        <v>11.25</v>
      </c>
      <c r="H5923">
        <v>1790</v>
      </c>
      <c r="I5923">
        <v>-36.436999999999998</v>
      </c>
      <c r="J5923" t="s">
        <v>78</v>
      </c>
      <c r="K5923">
        <v>63.89</v>
      </c>
      <c r="L5923">
        <v>9.7808799999999998</v>
      </c>
      <c r="M5923">
        <v>1.116668438831685</v>
      </c>
      <c r="N5923">
        <v>9.5200800000000001</v>
      </c>
      <c r="O5923">
        <v>3.886732044268538</v>
      </c>
      <c r="P5923">
        <v>6997000</v>
      </c>
      <c r="Q5923">
        <v>8415000</v>
      </c>
      <c r="R5923">
        <v>0.83</v>
      </c>
      <c r="S5923">
        <v>60.958000000000013</v>
      </c>
      <c r="T5923">
        <v>6.9129999999999994</v>
      </c>
      <c r="U5923">
        <v>29.292400000000001</v>
      </c>
      <c r="V5923">
        <f t="shared" si="586"/>
        <v>2.4370726255011812</v>
      </c>
      <c r="AC5923">
        <v>10.3299</v>
      </c>
      <c r="AD5923">
        <v>9.5624000000000002</v>
      </c>
      <c r="AH5923" s="85">
        <f>IF(AND(M5923&lt;Variables!$G$6,M5923&gt;Variables!$G$5),0,1)</f>
        <v>1</v>
      </c>
      <c r="AI5923" s="85">
        <f t="shared" si="588"/>
        <v>0</v>
      </c>
      <c r="AJ5923" s="85">
        <f>IF(I5923&gt;Variables!$G$7,0,1)</f>
        <v>1</v>
      </c>
      <c r="AK5923" s="85">
        <f>IF(F5923&gt;Variables!$G$8,0,1)</f>
        <v>0</v>
      </c>
      <c r="AL5923" s="85">
        <f>IF(G5923&gt;Variables!$G$9,0,1)</f>
        <v>1</v>
      </c>
      <c r="AM5923" s="85">
        <f>IF(AND(K5923&gt;Variables!$G$10,K5923&lt;Variables!$G$11),0,1)</f>
        <v>0</v>
      </c>
      <c r="AN5923" s="103">
        <f>IF(H5923&lt;Variables!$G$13,1,0)</f>
        <v>1</v>
      </c>
      <c r="AO5923" s="101">
        <f>IF(R5923&lt;Variables!$G$12,0,1)</f>
        <v>0</v>
      </c>
      <c r="AP5923" s="86">
        <f t="shared" si="587"/>
        <v>1</v>
      </c>
      <c r="AR5923">
        <v>1</v>
      </c>
      <c r="AS5923">
        <v>0</v>
      </c>
      <c r="AT5923">
        <v>0</v>
      </c>
      <c r="AU5923">
        <v>0</v>
      </c>
      <c r="BA5923">
        <v>2</v>
      </c>
    </row>
    <row r="5924" spans="3:53" ht="12.75" x14ac:dyDescent="0.2">
      <c r="C5924" t="s">
        <v>994</v>
      </c>
      <c r="D5924" t="s">
        <v>976</v>
      </c>
      <c r="E5924">
        <v>3.42</v>
      </c>
      <c r="F5924">
        <v>16.04</v>
      </c>
      <c r="G5924">
        <v>11.29</v>
      </c>
      <c r="H5924">
        <v>654.5</v>
      </c>
      <c r="I5924">
        <v>-49.524000000000001</v>
      </c>
      <c r="J5924" t="s">
        <v>78</v>
      </c>
      <c r="K5924">
        <v>54.81</v>
      </c>
      <c r="L5924">
        <v>3.4124400000000001</v>
      </c>
      <c r="M5924">
        <v>1.1006786932517501</v>
      </c>
      <c r="N5924">
        <v>3.4880620000000002</v>
      </c>
      <c r="O5924">
        <v>-1.0912076677536009</v>
      </c>
      <c r="P5924">
        <v>4350000</v>
      </c>
      <c r="Q5924">
        <v>1460000</v>
      </c>
      <c r="R5924">
        <v>2.98</v>
      </c>
      <c r="S5924">
        <v>60.958000000000013</v>
      </c>
      <c r="T5924">
        <v>6.9129999999999994</v>
      </c>
      <c r="U5924">
        <v>29.292400000000001</v>
      </c>
      <c r="V5924">
        <f t="shared" si="586"/>
        <v>2.3729241180574605</v>
      </c>
      <c r="AC5924">
        <v>3.48</v>
      </c>
      <c r="AD5924">
        <v>3.22</v>
      </c>
      <c r="AH5924" s="85">
        <f>IF(AND(M5924&lt;Variables!$G$6,M5924&gt;Variables!$G$5),0,1)</f>
        <v>1</v>
      </c>
      <c r="AI5924" s="85">
        <f t="shared" si="588"/>
        <v>1</v>
      </c>
      <c r="AJ5924" s="85">
        <f>IF(I5924&gt;Variables!$G$7,0,1)</f>
        <v>1</v>
      </c>
      <c r="AK5924" s="85">
        <f>IF(F5924&gt;Variables!$G$8,0,1)</f>
        <v>0</v>
      </c>
      <c r="AL5924" s="85">
        <f>IF(G5924&gt;Variables!$G$9,0,1)</f>
        <v>1</v>
      </c>
      <c r="AM5924" s="85">
        <f>IF(AND(K5924&gt;Variables!$G$10,K5924&lt;Variables!$G$11),0,1)</f>
        <v>0</v>
      </c>
      <c r="AN5924" s="103">
        <f>IF(H5924&lt;Variables!$G$13,1,0)</f>
        <v>1</v>
      </c>
      <c r="AO5924" s="101">
        <f>IF(R5924&lt;Variables!$G$12,0,1)</f>
        <v>1</v>
      </c>
      <c r="AP5924" s="86">
        <f t="shared" si="587"/>
        <v>1</v>
      </c>
      <c r="AR5924">
        <v>0</v>
      </c>
      <c r="AS5924">
        <v>0</v>
      </c>
      <c r="AT5924">
        <v>1</v>
      </c>
      <c r="AU5924">
        <v>0</v>
      </c>
      <c r="BA5924">
        <v>-2.25</v>
      </c>
    </row>
    <row r="5925" spans="3:53" ht="12.75" x14ac:dyDescent="0.2">
      <c r="C5925" t="s">
        <v>994</v>
      </c>
      <c r="D5925" t="s">
        <v>977</v>
      </c>
      <c r="E5925">
        <v>68.16</v>
      </c>
      <c r="F5925">
        <v>16.34</v>
      </c>
      <c r="G5925">
        <v>7.78</v>
      </c>
      <c r="H5925">
        <v>4440</v>
      </c>
      <c r="I5925">
        <v>-2E-3</v>
      </c>
      <c r="J5925" t="s">
        <v>78</v>
      </c>
      <c r="K5925">
        <v>66.900000000000006</v>
      </c>
      <c r="L5925">
        <v>66.396909999999991</v>
      </c>
      <c r="M5925">
        <v>2.278856049174586</v>
      </c>
      <c r="N5925">
        <v>66.370367999999999</v>
      </c>
      <c r="O5925">
        <v>2.319758118562786</v>
      </c>
      <c r="P5925">
        <v>2998000</v>
      </c>
      <c r="Q5925">
        <v>768864</v>
      </c>
      <c r="R5925">
        <v>3.9</v>
      </c>
      <c r="S5925">
        <v>60.958000000000013</v>
      </c>
      <c r="T5925">
        <v>6.9129999999999994</v>
      </c>
      <c r="U5925">
        <v>29.292400000000001</v>
      </c>
      <c r="V5925">
        <f t="shared" si="586"/>
        <v>2.371609159758187</v>
      </c>
      <c r="AC5925">
        <v>68.7</v>
      </c>
      <c r="AD5925">
        <v>63.82</v>
      </c>
      <c r="AH5925" s="85">
        <f>IF(AND(M5925&lt;Variables!$G$6,M5925&gt;Variables!$G$5),0,1)</f>
        <v>1</v>
      </c>
      <c r="AI5925" s="85">
        <f t="shared" si="588"/>
        <v>0</v>
      </c>
      <c r="AJ5925" s="85">
        <f>IF(I5925&gt;Variables!$G$7,0,1)</f>
        <v>1</v>
      </c>
      <c r="AK5925" s="85">
        <f>IF(F5925&gt;Variables!$G$8,0,1)</f>
        <v>0</v>
      </c>
      <c r="AL5925" s="85">
        <f>IF(G5925&gt;Variables!$G$9,0,1)</f>
        <v>1</v>
      </c>
      <c r="AM5925" s="85">
        <f>IF(AND(K5925&gt;Variables!$G$10,K5925&lt;Variables!$G$11),0,1)</f>
        <v>0</v>
      </c>
      <c r="AN5925" s="103">
        <f>IF(H5925&lt;Variables!$G$13,1,0)</f>
        <v>0</v>
      </c>
      <c r="AO5925" s="101">
        <f>IF(R5925&lt;Variables!$G$12,0,1)</f>
        <v>1</v>
      </c>
      <c r="AP5925" s="86">
        <f t="shared" si="587"/>
        <v>1</v>
      </c>
      <c r="AR5925">
        <v>0</v>
      </c>
      <c r="AS5925">
        <v>0</v>
      </c>
      <c r="AT5925">
        <v>0</v>
      </c>
      <c r="AU5925">
        <v>1</v>
      </c>
      <c r="BA5925">
        <v>-0.62</v>
      </c>
    </row>
    <row r="5926" spans="3:53" ht="12.75" x14ac:dyDescent="0.2">
      <c r="C5926" t="s">
        <v>994</v>
      </c>
      <c r="D5926" t="s">
        <v>974</v>
      </c>
      <c r="E5926">
        <v>2.15</v>
      </c>
      <c r="F5926">
        <v>18.88</v>
      </c>
      <c r="G5926">
        <v>4.0199999999999996</v>
      </c>
      <c r="H5926">
        <v>17.89</v>
      </c>
      <c r="I5926">
        <v>-38.393999999999998</v>
      </c>
      <c r="J5926" t="s">
        <v>78</v>
      </c>
      <c r="K5926">
        <v>45.15</v>
      </c>
      <c r="L5926">
        <v>2.1350199999999999</v>
      </c>
      <c r="M5926">
        <v>-0.1180316812020533</v>
      </c>
      <c r="N5926">
        <v>2.2437239999999998</v>
      </c>
      <c r="O5926">
        <v>-4.9571159376108644</v>
      </c>
      <c r="P5926">
        <v>6280000</v>
      </c>
      <c r="Q5926">
        <v>146880</v>
      </c>
      <c r="R5926">
        <v>42.76</v>
      </c>
      <c r="S5926">
        <v>60.958000000000013</v>
      </c>
      <c r="T5926">
        <v>6.9129999999999994</v>
      </c>
      <c r="U5926">
        <v>29.292400000000001</v>
      </c>
      <c r="V5926">
        <f t="shared" si="586"/>
        <v>2.3181695775589923</v>
      </c>
      <c r="AC5926">
        <v>2.23</v>
      </c>
      <c r="AD5926">
        <v>1.88</v>
      </c>
      <c r="AH5926" s="85">
        <f>IF(AND(M5926&lt;Variables!$G$6,M5926&gt;Variables!$G$5),0,1)</f>
        <v>1</v>
      </c>
      <c r="AI5926" s="85">
        <f t="shared" si="588"/>
        <v>1</v>
      </c>
      <c r="AJ5926" s="85">
        <f>IF(I5926&gt;Variables!$G$7,0,1)</f>
        <v>1</v>
      </c>
      <c r="AK5926" s="85">
        <f>IF(F5926&gt;Variables!$G$8,0,1)</f>
        <v>0</v>
      </c>
      <c r="AL5926" s="85">
        <f>IF(G5926&gt;Variables!$G$9,0,1)</f>
        <v>1</v>
      </c>
      <c r="AM5926" s="85">
        <f>IF(AND(K5926&gt;Variables!$G$10,K5926&lt;Variables!$G$11),0,1)</f>
        <v>1</v>
      </c>
      <c r="AN5926" s="103">
        <f>IF(H5926&lt;Variables!$G$13,1,0)</f>
        <v>1</v>
      </c>
      <c r="AO5926" s="101">
        <f>IF(R5926&lt;Variables!$G$12,0,1)</f>
        <v>1</v>
      </c>
      <c r="AP5926" s="86">
        <f t="shared" si="587"/>
        <v>1</v>
      </c>
      <c r="AR5926">
        <v>0</v>
      </c>
      <c r="AS5926">
        <v>0</v>
      </c>
      <c r="AT5926">
        <v>1</v>
      </c>
      <c r="AU5926">
        <v>0</v>
      </c>
      <c r="BA5926">
        <v>-2.25</v>
      </c>
    </row>
    <row r="5927" spans="3:53" ht="12.75" x14ac:dyDescent="0.2">
      <c r="C5927" t="s">
        <v>994</v>
      </c>
      <c r="D5927" t="s">
        <v>614</v>
      </c>
      <c r="E5927">
        <v>13.56</v>
      </c>
      <c r="F5927">
        <v>19.53</v>
      </c>
      <c r="G5927">
        <v>3.76</v>
      </c>
      <c r="H5927">
        <v>2880</v>
      </c>
      <c r="I5927">
        <v>-36.368000000000002</v>
      </c>
      <c r="J5927" t="s">
        <v>78</v>
      </c>
      <c r="K5927">
        <v>51.29</v>
      </c>
      <c r="L5927">
        <v>13.39554</v>
      </c>
      <c r="M5927">
        <v>0.85446350053822051</v>
      </c>
      <c r="N5927">
        <v>13.463649999999999</v>
      </c>
      <c r="O5927">
        <v>0.3442602860294357</v>
      </c>
      <c r="P5927">
        <v>14652000</v>
      </c>
      <c r="Q5927">
        <v>3768000</v>
      </c>
      <c r="R5927">
        <v>3.89</v>
      </c>
      <c r="S5927">
        <v>60.958000000000013</v>
      </c>
      <c r="T5927">
        <v>6.9129999999999994</v>
      </c>
      <c r="U5927">
        <v>29.292400000000001</v>
      </c>
      <c r="V5927">
        <f t="shared" si="586"/>
        <v>2.354965028125481</v>
      </c>
      <c r="AC5927">
        <v>14.7</v>
      </c>
      <c r="AD5927">
        <v>12.58</v>
      </c>
      <c r="AH5927" s="85">
        <f>IF(AND(M5927&lt;Variables!$G$6,M5927&gt;Variables!$G$5),0,1)</f>
        <v>1</v>
      </c>
      <c r="AI5927" s="85">
        <f t="shared" si="588"/>
        <v>1</v>
      </c>
      <c r="AJ5927" s="85">
        <f>IF(I5927&gt;Variables!$G$7,0,1)</f>
        <v>1</v>
      </c>
      <c r="AK5927" s="85">
        <f>IF(F5927&gt;Variables!$G$8,0,1)</f>
        <v>0</v>
      </c>
      <c r="AL5927" s="85">
        <f>IF(G5927&gt;Variables!$G$9,0,1)</f>
        <v>1</v>
      </c>
      <c r="AM5927" s="85">
        <f>IF(AND(K5927&gt;Variables!$G$10,K5927&lt;Variables!$G$11),0,1)</f>
        <v>0</v>
      </c>
      <c r="AN5927" s="103">
        <f>IF(H5927&lt;Variables!$G$13,1,0)</f>
        <v>0</v>
      </c>
      <c r="AO5927" s="101">
        <f>IF(R5927&lt;Variables!$G$12,0,1)</f>
        <v>1</v>
      </c>
      <c r="AP5927" s="86">
        <f t="shared" si="587"/>
        <v>1</v>
      </c>
      <c r="AR5927">
        <v>1</v>
      </c>
      <c r="AS5927">
        <v>0</v>
      </c>
      <c r="AT5927">
        <v>0</v>
      </c>
      <c r="AU5927">
        <v>0</v>
      </c>
      <c r="BA5927">
        <v>2</v>
      </c>
    </row>
    <row r="5928" spans="3:53" ht="12.75" x14ac:dyDescent="0.2">
      <c r="C5928" t="s">
        <v>994</v>
      </c>
      <c r="D5928" t="s">
        <v>978</v>
      </c>
      <c r="E5928">
        <v>3.36</v>
      </c>
      <c r="F5928">
        <v>26.69</v>
      </c>
      <c r="G5928">
        <v>-9.76</v>
      </c>
      <c r="H5928">
        <v>215.62</v>
      </c>
      <c r="I5928">
        <v>-46.18</v>
      </c>
      <c r="J5928" t="s">
        <v>78</v>
      </c>
      <c r="K5928">
        <v>47.85</v>
      </c>
      <c r="L5928">
        <v>3.42828</v>
      </c>
      <c r="M5928">
        <v>-1.554132101228604</v>
      </c>
      <c r="N5928">
        <v>3.3535219999999999</v>
      </c>
      <c r="O5928">
        <v>0.64046098400426965</v>
      </c>
      <c r="P5928">
        <v>15510000</v>
      </c>
      <c r="Q5928">
        <v>888990</v>
      </c>
      <c r="R5928">
        <v>17.45</v>
      </c>
      <c r="S5928">
        <v>60.958000000000013</v>
      </c>
      <c r="T5928">
        <v>6.9129999999999994</v>
      </c>
      <c r="U5928">
        <v>29.292400000000001</v>
      </c>
      <c r="V5928">
        <f t="shared" si="586"/>
        <v>2.3754835175889952</v>
      </c>
      <c r="AC5928">
        <v>3.58</v>
      </c>
      <c r="AD5928">
        <v>3.1</v>
      </c>
      <c r="AH5928" s="85">
        <f>IF(AND(M5928&lt;Variables!$G$6,M5928&gt;Variables!$G$5),0,1)</f>
        <v>1</v>
      </c>
      <c r="AI5928" s="85">
        <f t="shared" si="588"/>
        <v>0</v>
      </c>
      <c r="AJ5928" s="85">
        <f>IF(I5928&gt;Variables!$G$7,0,1)</f>
        <v>1</v>
      </c>
      <c r="AK5928" s="85">
        <f>IF(F5928&gt;Variables!$G$8,0,1)</f>
        <v>0</v>
      </c>
      <c r="AL5928" s="85">
        <f>IF(G5928&gt;Variables!$G$9,0,1)</f>
        <v>1</v>
      </c>
      <c r="AM5928" s="85">
        <f>IF(AND(K5928&gt;Variables!$G$10,K5928&lt;Variables!$G$11),0,1)</f>
        <v>1</v>
      </c>
      <c r="AN5928" s="103">
        <f>IF(H5928&lt;Variables!$G$13,1,0)</f>
        <v>1</v>
      </c>
      <c r="AO5928" s="101">
        <f>IF(R5928&lt;Variables!$G$12,0,1)</f>
        <v>1</v>
      </c>
      <c r="AP5928" s="86">
        <f t="shared" si="587"/>
        <v>1</v>
      </c>
      <c r="AR5928">
        <v>1</v>
      </c>
      <c r="AS5928">
        <v>0</v>
      </c>
      <c r="AT5928">
        <v>0</v>
      </c>
      <c r="AU5928">
        <v>0</v>
      </c>
      <c r="BA5928">
        <v>2</v>
      </c>
    </row>
    <row r="5929" spans="3:53" ht="12.75" x14ac:dyDescent="0.2">
      <c r="C5929" t="s">
        <v>994</v>
      </c>
      <c r="D5929" t="s">
        <v>975</v>
      </c>
      <c r="E5929">
        <v>2.5</v>
      </c>
      <c r="F5929">
        <v>40.22</v>
      </c>
      <c r="G5929">
        <v>31.25</v>
      </c>
      <c r="H5929">
        <v>22.19</v>
      </c>
      <c r="I5929">
        <v>-29.452000000000002</v>
      </c>
      <c r="J5929" t="s">
        <v>78</v>
      </c>
      <c r="K5929">
        <v>60.77</v>
      </c>
      <c r="L5929">
        <v>2.3418100000000002</v>
      </c>
      <c r="M5929">
        <v>7.609071615545254</v>
      </c>
      <c r="N5929">
        <v>2.2707306122448978</v>
      </c>
      <c r="O5929">
        <v>10.97749712849771</v>
      </c>
      <c r="P5929">
        <v>1120000</v>
      </c>
      <c r="Q5929">
        <v>58670</v>
      </c>
      <c r="R5929">
        <v>19.09</v>
      </c>
      <c r="S5929">
        <v>60.958000000000013</v>
      </c>
      <c r="T5929">
        <v>6.9129999999999994</v>
      </c>
      <c r="U5929">
        <v>29.292400000000001</v>
      </c>
      <c r="V5929">
        <f t="shared" si="586"/>
        <v>2.0440706006430922</v>
      </c>
      <c r="AC5929">
        <v>2.65</v>
      </c>
      <c r="AD5929">
        <v>2.2200000000000002</v>
      </c>
      <c r="AH5929" s="85">
        <f>IF(AND(M5929&lt;Variables!$G$6,M5929&gt;Variables!$G$5),0,1)</f>
        <v>1</v>
      </c>
      <c r="AI5929" s="85">
        <f t="shared" si="588"/>
        <v>0</v>
      </c>
      <c r="AJ5929" s="85">
        <f>IF(I5929&gt;Variables!$G$7,0,1)</f>
        <v>1</v>
      </c>
      <c r="AK5929" s="85">
        <f>IF(F5929&gt;Variables!$G$8,0,1)</f>
        <v>0</v>
      </c>
      <c r="AL5929" s="85">
        <f>IF(G5929&gt;Variables!$G$9,0,1)</f>
        <v>0</v>
      </c>
      <c r="AM5929" s="85">
        <f>IF(AND(K5929&gt;Variables!$G$10,K5929&lt;Variables!$G$11),0,1)</f>
        <v>0</v>
      </c>
      <c r="AN5929" s="103">
        <f>IF(H5929&lt;Variables!$G$13,1,0)</f>
        <v>1</v>
      </c>
      <c r="AO5929" s="101">
        <f>IF(R5929&lt;Variables!$G$12,0,1)</f>
        <v>1</v>
      </c>
      <c r="AP5929" s="86">
        <f t="shared" si="587"/>
        <v>1</v>
      </c>
      <c r="AR5929">
        <v>0</v>
      </c>
      <c r="AS5929">
        <v>0</v>
      </c>
      <c r="AT5929">
        <v>1</v>
      </c>
      <c r="AU5929">
        <v>0</v>
      </c>
      <c r="BA5929">
        <v>-2.25</v>
      </c>
    </row>
    <row r="5930" spans="3:53" ht="12.75" x14ac:dyDescent="0.2">
      <c r="C5930" t="s">
        <v>994</v>
      </c>
      <c r="D5930" t="s">
        <v>932</v>
      </c>
      <c r="E5930">
        <v>5.6</v>
      </c>
      <c r="F5930">
        <v>41.35</v>
      </c>
      <c r="G5930">
        <v>-11.34</v>
      </c>
      <c r="H5930">
        <v>18.11</v>
      </c>
      <c r="I5930">
        <v>-4.3970000000000002</v>
      </c>
      <c r="J5930" t="s">
        <v>78</v>
      </c>
      <c r="K5930">
        <v>43.49</v>
      </c>
      <c r="L5930">
        <v>5.6310699999999994</v>
      </c>
      <c r="M5930">
        <v>-1.43436327376501</v>
      </c>
      <c r="N5930">
        <v>5.8597717391304354</v>
      </c>
      <c r="O5930">
        <v>-5.281293417350069</v>
      </c>
      <c r="P5930">
        <v>14560000</v>
      </c>
      <c r="Q5930">
        <v>1040000</v>
      </c>
      <c r="R5930">
        <v>14</v>
      </c>
      <c r="S5930">
        <v>60.958000000000013</v>
      </c>
      <c r="T5930">
        <v>6.9129999999999994</v>
      </c>
      <c r="U5930">
        <v>29.292400000000001</v>
      </c>
      <c r="V5930">
        <f t="shared" si="586"/>
        <v>2.3098825533314273</v>
      </c>
      <c r="AC5930">
        <v>5.78</v>
      </c>
      <c r="AD5930">
        <v>4.2</v>
      </c>
      <c r="AH5930" s="85">
        <f>IF(AND(M5930&lt;Variables!$G$6,M5930&gt;Variables!$G$5),0,1)</f>
        <v>1</v>
      </c>
      <c r="AI5930" s="85">
        <f t="shared" si="588"/>
        <v>1</v>
      </c>
      <c r="AJ5930" s="85">
        <f>IF(I5930&gt;Variables!$G$7,0,1)</f>
        <v>1</v>
      </c>
      <c r="AK5930" s="85">
        <f>IF(F5930&gt;Variables!$G$8,0,1)</f>
        <v>0</v>
      </c>
      <c r="AL5930" s="85">
        <f>IF(G5930&gt;Variables!$G$9,0,1)</f>
        <v>1</v>
      </c>
      <c r="AM5930" s="85">
        <f>IF(AND(K5930&gt;Variables!$G$10,K5930&lt;Variables!$G$11),0,1)</f>
        <v>1</v>
      </c>
      <c r="AN5930" s="103">
        <f>IF(H5930&lt;Variables!$G$13,1,0)</f>
        <v>1</v>
      </c>
      <c r="AO5930" s="101">
        <f>IF(R5930&lt;Variables!$G$12,0,1)</f>
        <v>1</v>
      </c>
      <c r="AP5930" s="86">
        <f t="shared" si="587"/>
        <v>1</v>
      </c>
      <c r="AR5930">
        <v>0</v>
      </c>
      <c r="AS5930">
        <v>0</v>
      </c>
      <c r="AT5930">
        <v>1</v>
      </c>
      <c r="AU5930">
        <v>0</v>
      </c>
      <c r="BA5930">
        <v>-2.25</v>
      </c>
    </row>
    <row r="5931" spans="3:53" ht="12.75" x14ac:dyDescent="0.2">
      <c r="C5931" t="s">
        <v>994</v>
      </c>
      <c r="D5931" t="s">
        <v>983</v>
      </c>
      <c r="E5931">
        <v>6.78</v>
      </c>
      <c r="F5931">
        <v>7.8</v>
      </c>
      <c r="G5931">
        <v>0</v>
      </c>
      <c r="H5931">
        <v>-99999</v>
      </c>
      <c r="I5931">
        <v>-25.423999999999999</v>
      </c>
      <c r="J5931" t="s">
        <v>78</v>
      </c>
      <c r="K5931">
        <v>59.46</v>
      </c>
      <c r="L5931">
        <v>6.770273684210526</v>
      </c>
      <c r="M5931">
        <v>-4.0424393945063964E-3</v>
      </c>
      <c r="N5931">
        <v>6.7432083333333326</v>
      </c>
      <c r="O5931">
        <v>0.39731334614458252</v>
      </c>
      <c r="P5931">
        <v>402834</v>
      </c>
      <c r="Q5931">
        <v>1067000</v>
      </c>
      <c r="R5931">
        <v>0.38</v>
      </c>
      <c r="S5931">
        <v>60.958000000000013</v>
      </c>
      <c r="T5931">
        <v>6.9129999999999994</v>
      </c>
      <c r="U5931">
        <v>29.292400000000001</v>
      </c>
      <c r="V5931">
        <f t="shared" si="586"/>
        <v>2.4652211448088863</v>
      </c>
      <c r="AC5931">
        <v>6.87</v>
      </c>
      <c r="AD5931">
        <v>6.77</v>
      </c>
      <c r="AH5931" s="85">
        <f>IF(AND(M5931&lt;Variables!$G$6,M5931&gt;Variables!$G$5),0,1)</f>
        <v>1</v>
      </c>
      <c r="AI5931" s="85">
        <f t="shared" si="588"/>
        <v>0</v>
      </c>
      <c r="AJ5931" s="85">
        <f>IF(I5931&gt;Variables!$G$7,0,1)</f>
        <v>1</v>
      </c>
      <c r="AK5931" s="85">
        <f>IF(F5931&gt;Variables!$G$8,0,1)</f>
        <v>1</v>
      </c>
      <c r="AL5931" s="85">
        <f>IF(G5931&gt;Variables!$G$9,0,1)</f>
        <v>1</v>
      </c>
      <c r="AM5931" s="85">
        <f>IF(AND(K5931&gt;Variables!$G$10,K5931&lt;Variables!$G$11),0,1)</f>
        <v>0</v>
      </c>
      <c r="AN5931" s="103">
        <f>IF(H5931&lt;Variables!$G$13,1,0)</f>
        <v>1</v>
      </c>
      <c r="AO5931" s="101">
        <f>IF(R5931&lt;Variables!$G$12,0,1)</f>
        <v>0</v>
      </c>
      <c r="AP5931" s="86">
        <f t="shared" si="587"/>
        <v>1</v>
      </c>
      <c r="AR5931">
        <v>1</v>
      </c>
      <c r="AS5931">
        <v>0</v>
      </c>
      <c r="AT5931">
        <v>0</v>
      </c>
      <c r="AU5931">
        <v>0</v>
      </c>
      <c r="BA5931">
        <v>1.29</v>
      </c>
    </row>
    <row r="5932" spans="3:53" ht="12.75" x14ac:dyDescent="0.2">
      <c r="C5932" t="s">
        <v>994</v>
      </c>
      <c r="D5932" t="s">
        <v>810</v>
      </c>
      <c r="E5932">
        <v>12.19</v>
      </c>
      <c r="F5932">
        <v>23.4</v>
      </c>
      <c r="G5932">
        <v>-11.7</v>
      </c>
      <c r="H5932">
        <v>1940</v>
      </c>
      <c r="I5932">
        <v>-70.45</v>
      </c>
      <c r="J5932" t="s">
        <v>78</v>
      </c>
      <c r="K5932">
        <v>47.22</v>
      </c>
      <c r="L5932">
        <v>12.14913</v>
      </c>
      <c r="M5932">
        <v>0.33640268891680458</v>
      </c>
      <c r="N5932">
        <v>12.646532000000001</v>
      </c>
      <c r="O5932">
        <v>-3.6099382818942201</v>
      </c>
      <c r="P5932">
        <v>54770000</v>
      </c>
      <c r="Q5932">
        <v>8404000</v>
      </c>
      <c r="R5932">
        <v>6.52</v>
      </c>
      <c r="S5932">
        <v>60.958000000000013</v>
      </c>
      <c r="T5932">
        <v>6.9129999999999994</v>
      </c>
      <c r="U5932">
        <v>29.292400000000001</v>
      </c>
      <c r="V5932">
        <f t="shared" si="586"/>
        <v>2.3321535861725082</v>
      </c>
      <c r="AC5932">
        <v>13.4</v>
      </c>
      <c r="AD5932">
        <v>11.15</v>
      </c>
      <c r="AH5932" s="85">
        <f>IF(AND(M5932&lt;Variables!$G$6,M5932&gt;Variables!$G$5),0,1)</f>
        <v>1</v>
      </c>
      <c r="AI5932" s="85">
        <f t="shared" si="588"/>
        <v>1</v>
      </c>
      <c r="AJ5932" s="85">
        <f>IF(I5932&gt;Variables!$G$7,0,1)</f>
        <v>1</v>
      </c>
      <c r="AK5932" s="85">
        <f>IF(F5932&gt;Variables!$G$8,0,1)</f>
        <v>0</v>
      </c>
      <c r="AL5932" s="85">
        <f>IF(G5932&gt;Variables!$G$9,0,1)</f>
        <v>1</v>
      </c>
      <c r="AM5932" s="85">
        <f>IF(AND(K5932&gt;Variables!$G$10,K5932&lt;Variables!$G$11),0,1)</f>
        <v>1</v>
      </c>
      <c r="AN5932" s="103">
        <f>IF(H5932&lt;Variables!$G$13,1,0)</f>
        <v>1</v>
      </c>
      <c r="AO5932" s="101">
        <f>IF(R5932&lt;Variables!$G$12,0,1)</f>
        <v>1</v>
      </c>
      <c r="AP5932" s="86">
        <f t="shared" si="587"/>
        <v>1</v>
      </c>
      <c r="AR5932">
        <v>0</v>
      </c>
      <c r="AS5932">
        <v>0</v>
      </c>
      <c r="AT5932">
        <v>1</v>
      </c>
      <c r="AU5932">
        <v>0</v>
      </c>
      <c r="BA5932">
        <v>-2.25</v>
      </c>
    </row>
    <row r="5933" spans="3:53" ht="12.75" x14ac:dyDescent="0.2">
      <c r="C5933" t="s">
        <v>994</v>
      </c>
      <c r="D5933" t="s">
        <v>186</v>
      </c>
      <c r="E5933">
        <v>27.55</v>
      </c>
      <c r="F5933">
        <v>9.23</v>
      </c>
      <c r="G5933">
        <v>6.74</v>
      </c>
      <c r="H5933">
        <v>3350</v>
      </c>
      <c r="I5933">
        <v>5.52</v>
      </c>
      <c r="J5933" t="s">
        <v>78</v>
      </c>
      <c r="K5933">
        <v>63.69</v>
      </c>
      <c r="L5933">
        <v>27.031420000000001</v>
      </c>
      <c r="M5933">
        <v>2.275426152233226</v>
      </c>
      <c r="N5933">
        <v>26.822731999999998</v>
      </c>
      <c r="O5933">
        <v>3.071156211828078</v>
      </c>
      <c r="P5933">
        <v>8907000</v>
      </c>
      <c r="Q5933">
        <v>9109000</v>
      </c>
      <c r="R5933">
        <v>0.98</v>
      </c>
      <c r="S5933">
        <v>60.958000000000013</v>
      </c>
      <c r="T5933">
        <v>6.9129999999999994</v>
      </c>
      <c r="U5933">
        <v>29.292400000000001</v>
      </c>
      <c r="V5933">
        <f t="shared" si="586"/>
        <v>2.359704433380414</v>
      </c>
      <c r="AC5933">
        <v>28.9</v>
      </c>
      <c r="AD5933">
        <v>26.706</v>
      </c>
      <c r="AH5933" s="85">
        <f>IF(AND(M5933&lt;Variables!$G$6,M5933&gt;Variables!$G$5),0,1)</f>
        <v>1</v>
      </c>
      <c r="AI5933" s="85">
        <f t="shared" si="588"/>
        <v>0</v>
      </c>
      <c r="AJ5933" s="85">
        <f>IF(I5933&gt;Variables!$G$7,0,1)</f>
        <v>0</v>
      </c>
      <c r="AK5933" s="85">
        <f>IF(F5933&gt;Variables!$G$8,0,1)</f>
        <v>0</v>
      </c>
      <c r="AL5933" s="85">
        <f>IF(G5933&gt;Variables!$G$9,0,1)</f>
        <v>1</v>
      </c>
      <c r="AM5933" s="85">
        <f>IF(AND(K5933&gt;Variables!$G$10,K5933&lt;Variables!$G$11),0,1)</f>
        <v>0</v>
      </c>
      <c r="AN5933" s="103">
        <f>IF(H5933&lt;Variables!$G$13,1,0)</f>
        <v>0</v>
      </c>
      <c r="AO5933" s="101">
        <f>IF(R5933&lt;Variables!$G$12,0,1)</f>
        <v>0</v>
      </c>
      <c r="AP5933" s="86">
        <f t="shared" si="587"/>
        <v>1</v>
      </c>
      <c r="AR5933">
        <v>1</v>
      </c>
      <c r="AS5933">
        <v>0</v>
      </c>
      <c r="AT5933">
        <v>0</v>
      </c>
      <c r="AU5933">
        <v>0</v>
      </c>
      <c r="BA5933">
        <v>2</v>
      </c>
    </row>
    <row r="5934" spans="3:53" ht="12.75" x14ac:dyDescent="0.2">
      <c r="C5934" t="s">
        <v>996</v>
      </c>
      <c r="D5934" t="s">
        <v>576</v>
      </c>
      <c r="E5934">
        <v>10.18</v>
      </c>
      <c r="F5934">
        <v>11.37</v>
      </c>
      <c r="G5934">
        <v>0.5</v>
      </c>
      <c r="H5934">
        <v>14830</v>
      </c>
      <c r="I5934">
        <v>0.63</v>
      </c>
      <c r="J5934" t="s">
        <v>78</v>
      </c>
      <c r="K5934">
        <v>54.33</v>
      </c>
      <c r="L5934">
        <v>10.05275</v>
      </c>
      <c r="M5934">
        <v>0.81818407898336443</v>
      </c>
      <c r="N5934">
        <v>10.081362</v>
      </c>
      <c r="O5934">
        <v>0.53205112563164769</v>
      </c>
      <c r="P5934">
        <v>13307000</v>
      </c>
      <c r="Q5934">
        <v>5991000</v>
      </c>
      <c r="R5934">
        <v>2.2200000000000002</v>
      </c>
      <c r="S5934">
        <v>64.058000000000007</v>
      </c>
      <c r="T5934">
        <v>7.3379999999999992</v>
      </c>
      <c r="U5934">
        <v>30.923999999999999</v>
      </c>
      <c r="V5934">
        <f t="shared" ref="V5934:V5997" si="589">1.849 + (0.01036 * K5934) + (0.1184 * M5934) - (0.002888 * K5934 * M5934)</f>
        <v>2.3803545893113824</v>
      </c>
      <c r="AC5934">
        <v>10.38</v>
      </c>
      <c r="AD5934">
        <v>9.75</v>
      </c>
      <c r="AH5934" s="85">
        <f>IF(AND(M5934&lt;Variables!$G$6,M5934&gt;Variables!$G$5),0,1)</f>
        <v>1</v>
      </c>
      <c r="AI5934" s="85">
        <f t="shared" si="588"/>
        <v>1</v>
      </c>
      <c r="AJ5934" s="85">
        <f>IF(I5934&gt;Variables!$G$7,0,1)</f>
        <v>0</v>
      </c>
      <c r="AK5934" s="85">
        <f>IF(F5934&gt;Variables!$G$8,0,1)</f>
        <v>0</v>
      </c>
      <c r="AL5934" s="85">
        <f>IF(G5934&gt;Variables!$G$9,0,1)</f>
        <v>1</v>
      </c>
      <c r="AM5934" s="85">
        <f>IF(AND(K5934&gt;Variables!$G$10,K5934&lt;Variables!$G$11),0,1)</f>
        <v>0</v>
      </c>
      <c r="AN5934" s="103">
        <f>IF(H5934&lt;Variables!$G$13,1,0)</f>
        <v>0</v>
      </c>
      <c r="AO5934" s="101">
        <f>IF(R5934&lt;Variables!$G$12,0,1)</f>
        <v>1</v>
      </c>
      <c r="AP5934" s="86">
        <f t="shared" si="587"/>
        <v>1</v>
      </c>
      <c r="AR5934">
        <v>0</v>
      </c>
      <c r="AS5934">
        <v>0</v>
      </c>
      <c r="AT5934">
        <v>1</v>
      </c>
      <c r="AU5934">
        <v>0</v>
      </c>
      <c r="BA5934">
        <v>-1.47</v>
      </c>
    </row>
    <row r="5935" spans="3:53" ht="12.75" x14ac:dyDescent="0.2">
      <c r="C5935" t="s">
        <v>996</v>
      </c>
      <c r="D5935" t="s">
        <v>973</v>
      </c>
      <c r="E5935">
        <v>8.75</v>
      </c>
      <c r="F5935">
        <v>37.11</v>
      </c>
      <c r="G5935">
        <v>7.81</v>
      </c>
      <c r="H5935">
        <v>799.45</v>
      </c>
      <c r="I5935">
        <v>-33.375</v>
      </c>
      <c r="J5935" t="s">
        <v>78</v>
      </c>
      <c r="K5935">
        <v>44.13</v>
      </c>
      <c r="L5935">
        <v>8.8228849999999994</v>
      </c>
      <c r="M5935">
        <v>-4.6300048113512703E-2</v>
      </c>
      <c r="N5935">
        <v>9.402647826086957</v>
      </c>
      <c r="O5935">
        <v>-6.209398000285776</v>
      </c>
      <c r="P5935">
        <v>70770000</v>
      </c>
      <c r="Q5935">
        <v>4490000</v>
      </c>
      <c r="R5935">
        <v>15.76</v>
      </c>
      <c r="S5935">
        <v>64.058000000000007</v>
      </c>
      <c r="T5935">
        <v>7.3379999999999992</v>
      </c>
      <c r="U5935">
        <v>30.923999999999999</v>
      </c>
      <c r="V5935">
        <f t="shared" si="589"/>
        <v>2.3066056969073041</v>
      </c>
      <c r="AC5935">
        <v>10.47</v>
      </c>
      <c r="AD5935">
        <v>8.5</v>
      </c>
      <c r="AH5935" s="85">
        <f>IF(AND(M5935&lt;Variables!$G$6,M5935&gt;Variables!$G$5),0,1)</f>
        <v>1</v>
      </c>
      <c r="AI5935" s="85">
        <f t="shared" si="588"/>
        <v>1</v>
      </c>
      <c r="AJ5935" s="85">
        <f>IF(I5935&gt;Variables!$G$7,0,1)</f>
        <v>1</v>
      </c>
      <c r="AK5935" s="85">
        <f>IF(F5935&gt;Variables!$G$8,0,1)</f>
        <v>0</v>
      </c>
      <c r="AL5935" s="85">
        <f>IF(G5935&gt;Variables!$G$9,0,1)</f>
        <v>1</v>
      </c>
      <c r="AM5935" s="85">
        <f>IF(AND(K5935&gt;Variables!$G$10,K5935&lt;Variables!$G$11),0,1)</f>
        <v>1</v>
      </c>
      <c r="AN5935" s="103">
        <f>IF(H5935&lt;Variables!$G$13,1,0)</f>
        <v>1</v>
      </c>
      <c r="AO5935" s="101">
        <f>IF(R5935&lt;Variables!$G$12,0,1)</f>
        <v>1</v>
      </c>
      <c r="AP5935" s="86">
        <f t="shared" ref="AP5935:AP5998" si="590">IF(J5935="Pass", 0,1)</f>
        <v>1</v>
      </c>
      <c r="AR5935">
        <v>1</v>
      </c>
      <c r="AS5935">
        <v>0</v>
      </c>
      <c r="AT5935">
        <v>0</v>
      </c>
      <c r="AU5935">
        <v>0</v>
      </c>
      <c r="BA5935">
        <v>2</v>
      </c>
    </row>
    <row r="5936" spans="3:53" ht="12.75" x14ac:dyDescent="0.2">
      <c r="C5936" t="s">
        <v>996</v>
      </c>
      <c r="D5936" t="s">
        <v>975</v>
      </c>
      <c r="E5936">
        <v>2.4500000000000002</v>
      </c>
      <c r="F5936">
        <v>34.409999999999997</v>
      </c>
      <c r="G5936">
        <v>26.82</v>
      </c>
      <c r="H5936">
        <v>22.19</v>
      </c>
      <c r="I5936">
        <v>-31.228000000000002</v>
      </c>
      <c r="J5936" t="s">
        <v>78</v>
      </c>
      <c r="K5936">
        <v>53.78</v>
      </c>
      <c r="L5936">
        <v>2.4103699999999999</v>
      </c>
      <c r="M5936">
        <v>1.021834822039758</v>
      </c>
      <c r="N5936">
        <v>2.3045510204081632</v>
      </c>
      <c r="O5936">
        <v>5.6604943191378254</v>
      </c>
      <c r="P5936">
        <v>1710000</v>
      </c>
      <c r="Q5936">
        <v>58670</v>
      </c>
      <c r="R5936">
        <v>29.15</v>
      </c>
      <c r="S5936">
        <v>64.058000000000007</v>
      </c>
      <c r="T5936">
        <v>7.3379999999999992</v>
      </c>
      <c r="U5936">
        <v>30.923999999999999</v>
      </c>
      <c r="V5936">
        <f t="shared" si="589"/>
        <v>2.3684380917352938</v>
      </c>
      <c r="AC5936">
        <v>2.65</v>
      </c>
      <c r="AD5936">
        <v>2.2200000000000002</v>
      </c>
      <c r="AH5936" s="85">
        <f>IF(AND(M5936&lt;Variables!$G$6,M5936&gt;Variables!$G$5),0,1)</f>
        <v>1</v>
      </c>
      <c r="AI5936" s="85">
        <f t="shared" si="588"/>
        <v>0</v>
      </c>
      <c r="AJ5936" s="85">
        <f>IF(I5936&gt;Variables!$G$7,0,1)</f>
        <v>1</v>
      </c>
      <c r="AK5936" s="85">
        <f>IF(F5936&gt;Variables!$G$8,0,1)</f>
        <v>0</v>
      </c>
      <c r="AL5936" s="85">
        <f>IF(G5936&gt;Variables!$G$9,0,1)</f>
        <v>0</v>
      </c>
      <c r="AM5936" s="85">
        <f>IF(AND(K5936&gt;Variables!$G$10,K5936&lt;Variables!$G$11),0,1)</f>
        <v>0</v>
      </c>
      <c r="AN5936" s="103">
        <f>IF(H5936&lt;Variables!$G$13,1,0)</f>
        <v>1</v>
      </c>
      <c r="AO5936" s="101">
        <f>IF(R5936&lt;Variables!$G$12,0,1)</f>
        <v>1</v>
      </c>
      <c r="AP5936" s="86">
        <f t="shared" si="590"/>
        <v>1</v>
      </c>
      <c r="AR5936">
        <v>1</v>
      </c>
      <c r="AS5936">
        <v>0</v>
      </c>
      <c r="AT5936">
        <v>0</v>
      </c>
      <c r="AU5936">
        <v>0</v>
      </c>
      <c r="BA5936">
        <v>2</v>
      </c>
    </row>
    <row r="5937" spans="3:53" ht="12.75" x14ac:dyDescent="0.2">
      <c r="C5937" t="s">
        <v>996</v>
      </c>
      <c r="D5937" t="s">
        <v>997</v>
      </c>
      <c r="E5937">
        <v>7.94</v>
      </c>
      <c r="F5937">
        <v>31.42</v>
      </c>
      <c r="G5937">
        <v>-1.1100000000000001</v>
      </c>
      <c r="H5937">
        <v>147.65</v>
      </c>
      <c r="I5937">
        <v>-44.371000000000002</v>
      </c>
      <c r="J5937" t="s">
        <v>78</v>
      </c>
      <c r="K5937">
        <v>40.98</v>
      </c>
      <c r="L5937">
        <v>8.1316450000000007</v>
      </c>
      <c r="M5937">
        <v>-2.7134116159768542</v>
      </c>
      <c r="N5937">
        <v>7.9264620000000017</v>
      </c>
      <c r="O5937">
        <v>-0.1950681148790227</v>
      </c>
      <c r="P5937">
        <v>6280000</v>
      </c>
      <c r="Q5937">
        <v>371600</v>
      </c>
      <c r="R5937">
        <v>16.899999999999999</v>
      </c>
      <c r="S5937">
        <v>64.058000000000007</v>
      </c>
      <c r="T5937">
        <v>7.3379999999999992</v>
      </c>
      <c r="U5937">
        <v>30.923999999999999</v>
      </c>
      <c r="V5937">
        <f t="shared" si="589"/>
        <v>2.2734177806379892</v>
      </c>
      <c r="AC5937">
        <v>8.18</v>
      </c>
      <c r="AD5937">
        <v>7.22</v>
      </c>
      <c r="AH5937" s="85">
        <f>IF(AND(M5937&lt;Variables!$G$6,M5937&gt;Variables!$G$5),0,1)</f>
        <v>0</v>
      </c>
      <c r="AI5937" s="85">
        <f t="shared" si="588"/>
        <v>0</v>
      </c>
      <c r="AJ5937" s="85">
        <f>IF(I5937&gt;Variables!$G$7,0,1)</f>
        <v>1</v>
      </c>
      <c r="AK5937" s="85">
        <f>IF(F5937&gt;Variables!$G$8,0,1)</f>
        <v>0</v>
      </c>
      <c r="AL5937" s="85">
        <f>IF(G5937&gt;Variables!$G$9,0,1)</f>
        <v>1</v>
      </c>
      <c r="AM5937" s="85">
        <f>IF(AND(K5937&gt;Variables!$G$10,K5937&lt;Variables!$G$11),0,1)</f>
        <v>1</v>
      </c>
      <c r="AN5937" s="103">
        <f>IF(H5937&lt;Variables!$G$13,1,0)</f>
        <v>1</v>
      </c>
      <c r="AO5937" s="101">
        <f>IF(R5937&lt;Variables!$G$12,0,1)</f>
        <v>1</v>
      </c>
      <c r="AP5937" s="86">
        <f t="shared" si="590"/>
        <v>1</v>
      </c>
      <c r="AR5937">
        <v>0</v>
      </c>
      <c r="AS5937">
        <v>0</v>
      </c>
      <c r="AT5937">
        <v>1</v>
      </c>
      <c r="AU5937">
        <v>0</v>
      </c>
      <c r="BA5937">
        <v>-2.25</v>
      </c>
    </row>
    <row r="5938" spans="3:53" ht="12.75" x14ac:dyDescent="0.2">
      <c r="C5938" t="s">
        <v>996</v>
      </c>
      <c r="D5938" t="s">
        <v>978</v>
      </c>
      <c r="E5938">
        <v>3.43</v>
      </c>
      <c r="F5938">
        <v>28.57</v>
      </c>
      <c r="G5938">
        <v>-9.09</v>
      </c>
      <c r="H5938">
        <v>215.62</v>
      </c>
      <c r="I5938">
        <v>-45.790999999999997</v>
      </c>
      <c r="J5938" t="s">
        <v>78</v>
      </c>
      <c r="K5938">
        <v>51.43</v>
      </c>
      <c r="L5938">
        <v>3.424135000000001</v>
      </c>
      <c r="M5938">
        <v>-0.70484954594373994</v>
      </c>
      <c r="N5938">
        <v>3.352548000000001</v>
      </c>
      <c r="O5938">
        <v>1.415401062117511</v>
      </c>
      <c r="P5938">
        <v>15750000</v>
      </c>
      <c r="Q5938">
        <v>888990</v>
      </c>
      <c r="R5938">
        <v>17.72</v>
      </c>
      <c r="S5938">
        <v>64.058000000000007</v>
      </c>
      <c r="T5938">
        <v>7.3379999999999992</v>
      </c>
      <c r="U5938">
        <v>30.923999999999999</v>
      </c>
      <c r="V5938">
        <f t="shared" si="589"/>
        <v>2.4030518040433573</v>
      </c>
      <c r="AC5938">
        <v>3.58</v>
      </c>
      <c r="AD5938">
        <v>3.1</v>
      </c>
      <c r="AH5938" s="85">
        <f>IF(AND(M5938&lt;Variables!$G$6,M5938&gt;Variables!$G$5),0,1)</f>
        <v>1</v>
      </c>
      <c r="AI5938" s="85">
        <f t="shared" si="588"/>
        <v>0</v>
      </c>
      <c r="AJ5938" s="85">
        <f>IF(I5938&gt;Variables!$G$7,0,1)</f>
        <v>1</v>
      </c>
      <c r="AK5938" s="85">
        <f>IF(F5938&gt;Variables!$G$8,0,1)</f>
        <v>0</v>
      </c>
      <c r="AL5938" s="85">
        <f>IF(G5938&gt;Variables!$G$9,0,1)</f>
        <v>1</v>
      </c>
      <c r="AM5938" s="85">
        <f>IF(AND(K5938&gt;Variables!$G$10,K5938&lt;Variables!$G$11),0,1)</f>
        <v>0</v>
      </c>
      <c r="AN5938" s="103">
        <f>IF(H5938&lt;Variables!$G$13,1,0)</f>
        <v>1</v>
      </c>
      <c r="AO5938" s="101">
        <f>IF(R5938&lt;Variables!$G$12,0,1)</f>
        <v>1</v>
      </c>
      <c r="AP5938" s="86">
        <f t="shared" si="590"/>
        <v>1</v>
      </c>
      <c r="AR5938">
        <v>1</v>
      </c>
      <c r="AS5938">
        <v>0</v>
      </c>
      <c r="AT5938">
        <v>0</v>
      </c>
      <c r="AU5938">
        <v>0</v>
      </c>
      <c r="BA5938">
        <v>2</v>
      </c>
    </row>
    <row r="5939" spans="3:53" ht="12.75" x14ac:dyDescent="0.2">
      <c r="C5939" t="s">
        <v>996</v>
      </c>
      <c r="D5939" t="s">
        <v>418</v>
      </c>
      <c r="E5939">
        <v>1.25</v>
      </c>
      <c r="F5939">
        <v>25.25</v>
      </c>
      <c r="G5939">
        <v>5.99</v>
      </c>
      <c r="H5939">
        <v>169.88</v>
      </c>
      <c r="I5939">
        <v>-12.039</v>
      </c>
      <c r="J5939" t="s">
        <v>78</v>
      </c>
      <c r="K5939">
        <v>50.9</v>
      </c>
      <c r="L5939">
        <v>1.2534000000000001</v>
      </c>
      <c r="M5939">
        <v>-1.06111377054411</v>
      </c>
      <c r="N5939">
        <v>1.2154419999999999</v>
      </c>
      <c r="O5939">
        <v>2.028726998079716</v>
      </c>
      <c r="P5939">
        <v>25910000</v>
      </c>
      <c r="Q5939">
        <v>13110000</v>
      </c>
      <c r="R5939">
        <v>1.98</v>
      </c>
      <c r="S5939">
        <v>64.058000000000007</v>
      </c>
      <c r="T5939">
        <v>7.3379999999999992</v>
      </c>
      <c r="U5939">
        <v>30.923999999999999</v>
      </c>
      <c r="V5939">
        <f t="shared" si="589"/>
        <v>2.4066710049465452</v>
      </c>
      <c r="AC5939">
        <v>1.25</v>
      </c>
      <c r="AD5939">
        <v>1.05</v>
      </c>
      <c r="AH5939" s="85">
        <f>IF(AND(M5939&lt;Variables!$G$6,M5939&gt;Variables!$G$5),0,1)</f>
        <v>1</v>
      </c>
      <c r="AI5939" s="85">
        <f t="shared" si="588"/>
        <v>0</v>
      </c>
      <c r="AJ5939" s="85">
        <f>IF(I5939&gt;Variables!$G$7,0,1)</f>
        <v>1</v>
      </c>
      <c r="AK5939" s="85">
        <f>IF(F5939&gt;Variables!$G$8,0,1)</f>
        <v>0</v>
      </c>
      <c r="AL5939" s="85">
        <f>IF(G5939&gt;Variables!$G$9,0,1)</f>
        <v>1</v>
      </c>
      <c r="AM5939" s="85">
        <f>IF(AND(K5939&gt;Variables!$G$10,K5939&lt;Variables!$G$11),0,1)</f>
        <v>0</v>
      </c>
      <c r="AN5939" s="103">
        <f>IF(H5939&lt;Variables!$G$13,1,0)</f>
        <v>1</v>
      </c>
      <c r="AO5939" s="101">
        <f>IF(R5939&lt;Variables!$G$12,0,1)</f>
        <v>0</v>
      </c>
      <c r="AP5939" s="86">
        <f t="shared" si="590"/>
        <v>1</v>
      </c>
      <c r="AR5939">
        <v>0</v>
      </c>
      <c r="AS5939">
        <v>0</v>
      </c>
      <c r="AT5939">
        <v>1</v>
      </c>
      <c r="AU5939">
        <v>0</v>
      </c>
      <c r="BA5939">
        <v>-2.25</v>
      </c>
    </row>
    <row r="5940" spans="3:53" ht="12.75" x14ac:dyDescent="0.2">
      <c r="C5940" t="s">
        <v>996</v>
      </c>
      <c r="D5940" t="s">
        <v>810</v>
      </c>
      <c r="E5940">
        <v>11.97</v>
      </c>
      <c r="F5940">
        <v>22.72</v>
      </c>
      <c r="G5940">
        <v>-12.24</v>
      </c>
      <c r="H5940">
        <v>1940</v>
      </c>
      <c r="I5940">
        <v>-70.602999999999994</v>
      </c>
      <c r="J5940" t="s">
        <v>78</v>
      </c>
      <c r="K5940">
        <v>45.52</v>
      </c>
      <c r="L5940">
        <v>12.00132</v>
      </c>
      <c r="M5940">
        <v>0.94722913812814291</v>
      </c>
      <c r="N5940">
        <v>12.58419</v>
      </c>
      <c r="O5940">
        <v>-3.728408423585476</v>
      </c>
      <c r="P5940">
        <v>55841000</v>
      </c>
      <c r="Q5940">
        <v>8404000</v>
      </c>
      <c r="R5940">
        <v>6.64</v>
      </c>
      <c r="S5940">
        <v>64.058000000000007</v>
      </c>
      <c r="T5940">
        <v>7.3379999999999992</v>
      </c>
      <c r="U5940">
        <v>30.923999999999999</v>
      </c>
      <c r="V5940">
        <f t="shared" si="589"/>
        <v>2.3082147203327632</v>
      </c>
      <c r="AC5940">
        <v>13.4</v>
      </c>
      <c r="AD5940">
        <v>11.15</v>
      </c>
      <c r="AH5940" s="85">
        <f>IF(AND(M5940&lt;Variables!$G$6,M5940&gt;Variables!$G$5),0,1)</f>
        <v>1</v>
      </c>
      <c r="AI5940" s="85">
        <f t="shared" si="588"/>
        <v>1</v>
      </c>
      <c r="AJ5940" s="85">
        <f>IF(I5940&gt;Variables!$G$7,0,1)</f>
        <v>1</v>
      </c>
      <c r="AK5940" s="85">
        <f>IF(F5940&gt;Variables!$G$8,0,1)</f>
        <v>0</v>
      </c>
      <c r="AL5940" s="85">
        <f>IF(G5940&gt;Variables!$G$9,0,1)</f>
        <v>1</v>
      </c>
      <c r="AM5940" s="85">
        <f>IF(AND(K5940&gt;Variables!$G$10,K5940&lt;Variables!$G$11),0,1)</f>
        <v>1</v>
      </c>
      <c r="AN5940" s="103">
        <f>IF(H5940&lt;Variables!$G$13,1,0)</f>
        <v>1</v>
      </c>
      <c r="AO5940" s="101">
        <f>IF(R5940&lt;Variables!$G$12,0,1)</f>
        <v>1</v>
      </c>
      <c r="AP5940" s="86">
        <f t="shared" si="590"/>
        <v>1</v>
      </c>
      <c r="AR5940">
        <v>0</v>
      </c>
      <c r="AS5940">
        <v>0</v>
      </c>
      <c r="AT5940">
        <v>1</v>
      </c>
      <c r="AU5940">
        <v>0</v>
      </c>
      <c r="BA5940">
        <v>-2.25</v>
      </c>
    </row>
    <row r="5941" spans="3:53" ht="12.75" x14ac:dyDescent="0.2">
      <c r="C5941" t="s">
        <v>996</v>
      </c>
      <c r="D5941" t="s">
        <v>614</v>
      </c>
      <c r="E5941">
        <v>13.44</v>
      </c>
      <c r="F5941">
        <v>20.34</v>
      </c>
      <c r="G5941">
        <v>4.37</v>
      </c>
      <c r="H5941">
        <v>2880</v>
      </c>
      <c r="I5941">
        <v>-36.201000000000001</v>
      </c>
      <c r="J5941" t="s">
        <v>78</v>
      </c>
      <c r="K5941">
        <v>52.14</v>
      </c>
      <c r="L5941">
        <v>13.433545000000001</v>
      </c>
      <c r="M5941">
        <v>1.1527485857232871</v>
      </c>
      <c r="N5941">
        <v>13.465724</v>
      </c>
      <c r="O5941">
        <v>0.91102416773134687</v>
      </c>
      <c r="P5941">
        <v>14977000</v>
      </c>
      <c r="Q5941">
        <v>3768000</v>
      </c>
      <c r="R5941">
        <v>3.97</v>
      </c>
      <c r="S5941">
        <v>64.058000000000007</v>
      </c>
      <c r="T5941">
        <v>7.3379999999999992</v>
      </c>
      <c r="U5941">
        <v>30.923999999999999</v>
      </c>
      <c r="V5941">
        <f t="shared" si="589"/>
        <v>2.3520745816318769</v>
      </c>
      <c r="AC5941">
        <v>14.7</v>
      </c>
      <c r="AD5941">
        <v>12.58</v>
      </c>
      <c r="AH5941" s="85">
        <f>IF(AND(M5941&lt;Variables!$G$6,M5941&gt;Variables!$G$5),0,1)</f>
        <v>1</v>
      </c>
      <c r="AI5941" s="85">
        <f t="shared" si="588"/>
        <v>1</v>
      </c>
      <c r="AJ5941" s="85">
        <f>IF(I5941&gt;Variables!$G$7,0,1)</f>
        <v>1</v>
      </c>
      <c r="AK5941" s="85">
        <f>IF(F5941&gt;Variables!$G$8,0,1)</f>
        <v>0</v>
      </c>
      <c r="AL5941" s="85">
        <f>IF(G5941&gt;Variables!$G$9,0,1)</f>
        <v>1</v>
      </c>
      <c r="AM5941" s="85">
        <f>IF(AND(K5941&gt;Variables!$G$10,K5941&lt;Variables!$G$11),0,1)</f>
        <v>0</v>
      </c>
      <c r="AN5941" s="103">
        <f>IF(H5941&lt;Variables!$G$13,1,0)</f>
        <v>0</v>
      </c>
      <c r="AO5941" s="101">
        <f>IF(R5941&lt;Variables!$G$12,0,1)</f>
        <v>1</v>
      </c>
      <c r="AP5941" s="86">
        <f t="shared" si="590"/>
        <v>1</v>
      </c>
      <c r="AR5941">
        <v>1</v>
      </c>
      <c r="AS5941">
        <v>0</v>
      </c>
      <c r="AT5941">
        <v>0</v>
      </c>
      <c r="AU5941">
        <v>0</v>
      </c>
      <c r="BA5941">
        <v>2</v>
      </c>
    </row>
    <row r="5942" spans="3:53" ht="12.75" x14ac:dyDescent="0.2">
      <c r="C5942" t="s">
        <v>996</v>
      </c>
      <c r="D5942" t="s">
        <v>993</v>
      </c>
      <c r="E5942">
        <v>10.07</v>
      </c>
      <c r="F5942">
        <v>18.16</v>
      </c>
      <c r="G5942">
        <v>13.62</v>
      </c>
      <c r="H5942">
        <v>1790</v>
      </c>
      <c r="I5942">
        <v>-35.767000000000003</v>
      </c>
      <c r="J5942" t="s">
        <v>78</v>
      </c>
      <c r="K5942">
        <v>69.11</v>
      </c>
      <c r="L5942">
        <v>9.8876600000000003</v>
      </c>
      <c r="M5942">
        <v>2.1596616388508512</v>
      </c>
      <c r="N5942">
        <v>9.6048179999999999</v>
      </c>
      <c r="O5942">
        <v>5.1680521171770311</v>
      </c>
      <c r="P5942">
        <v>8346999.9999999991</v>
      </c>
      <c r="Q5942">
        <v>8415000</v>
      </c>
      <c r="R5942">
        <v>0.99</v>
      </c>
      <c r="S5942">
        <v>64.058000000000007</v>
      </c>
      <c r="T5942">
        <v>7.3379999999999992</v>
      </c>
      <c r="U5942">
        <v>30.923999999999999</v>
      </c>
      <c r="V5942">
        <f t="shared" si="589"/>
        <v>2.3896373626334242</v>
      </c>
      <c r="AC5942">
        <v>10.3299</v>
      </c>
      <c r="AD5942">
        <v>9.5624000000000002</v>
      </c>
      <c r="AH5942" s="85">
        <f>IF(AND(M5942&lt;Variables!$G$6,M5942&gt;Variables!$G$5),0,1)</f>
        <v>1</v>
      </c>
      <c r="AI5942" s="85">
        <f t="shared" si="588"/>
        <v>0</v>
      </c>
      <c r="AJ5942" s="85">
        <f>IF(I5942&gt;Variables!$G$7,0,1)</f>
        <v>1</v>
      </c>
      <c r="AK5942" s="85">
        <f>IF(F5942&gt;Variables!$G$8,0,1)</f>
        <v>0</v>
      </c>
      <c r="AL5942" s="85">
        <f>IF(G5942&gt;Variables!$G$9,0,1)</f>
        <v>0</v>
      </c>
      <c r="AM5942" s="85">
        <f>IF(AND(K5942&gt;Variables!$G$10,K5942&lt;Variables!$G$11),0,1)</f>
        <v>0</v>
      </c>
      <c r="AN5942" s="103">
        <f>IF(H5942&lt;Variables!$G$13,1,0)</f>
        <v>1</v>
      </c>
      <c r="AO5942" s="101">
        <f>IF(R5942&lt;Variables!$G$12,0,1)</f>
        <v>0</v>
      </c>
      <c r="AP5942" s="86">
        <f t="shared" si="590"/>
        <v>1</v>
      </c>
      <c r="AR5942">
        <v>0</v>
      </c>
      <c r="AS5942">
        <v>0</v>
      </c>
      <c r="AT5942">
        <v>1</v>
      </c>
      <c r="AU5942">
        <v>0</v>
      </c>
      <c r="BA5942">
        <v>-2.25</v>
      </c>
    </row>
    <row r="5943" spans="3:53" ht="12.75" x14ac:dyDescent="0.2">
      <c r="C5943" t="s">
        <v>996</v>
      </c>
      <c r="D5943" t="s">
        <v>977</v>
      </c>
      <c r="E5943">
        <v>67.680000000000007</v>
      </c>
      <c r="F5943">
        <v>16.600000000000001</v>
      </c>
      <c r="G5943">
        <v>7.67</v>
      </c>
      <c r="H5943">
        <v>4440</v>
      </c>
      <c r="I5943">
        <v>-2E-3</v>
      </c>
      <c r="J5943" t="s">
        <v>78</v>
      </c>
      <c r="K5943">
        <v>60.1</v>
      </c>
      <c r="L5943">
        <v>66.887474999999995</v>
      </c>
      <c r="M5943">
        <v>1.424070799503208</v>
      </c>
      <c r="N5943">
        <v>66.395774000000017</v>
      </c>
      <c r="O5943">
        <v>2.175177594887268</v>
      </c>
      <c r="P5943">
        <v>3143000</v>
      </c>
      <c r="Q5943">
        <v>768864</v>
      </c>
      <c r="R5943">
        <v>4.09</v>
      </c>
      <c r="S5943">
        <v>64.058000000000007</v>
      </c>
      <c r="T5943">
        <v>7.3379999999999992</v>
      </c>
      <c r="U5943">
        <v>30.923999999999999</v>
      </c>
      <c r="V5943">
        <f t="shared" si="589"/>
        <v>2.3930717228763676</v>
      </c>
      <c r="AC5943">
        <v>68.7</v>
      </c>
      <c r="AD5943">
        <v>63.82</v>
      </c>
      <c r="AH5943" s="85">
        <f>IF(AND(M5943&lt;Variables!$G$6,M5943&gt;Variables!$G$5),0,1)</f>
        <v>1</v>
      </c>
      <c r="AI5943" s="85">
        <f t="shared" si="588"/>
        <v>0</v>
      </c>
      <c r="AJ5943" s="85">
        <f>IF(I5943&gt;Variables!$G$7,0,1)</f>
        <v>1</v>
      </c>
      <c r="AK5943" s="85">
        <f>IF(F5943&gt;Variables!$G$8,0,1)</f>
        <v>0</v>
      </c>
      <c r="AL5943" s="85">
        <f>IF(G5943&gt;Variables!$G$9,0,1)</f>
        <v>1</v>
      </c>
      <c r="AM5943" s="85">
        <f>IF(AND(K5943&gt;Variables!$G$10,K5943&lt;Variables!$G$11),0,1)</f>
        <v>0</v>
      </c>
      <c r="AN5943" s="103">
        <f>IF(H5943&lt;Variables!$G$13,1,0)</f>
        <v>0</v>
      </c>
      <c r="AO5943" s="101">
        <f>IF(R5943&lt;Variables!$G$12,0,1)</f>
        <v>1</v>
      </c>
      <c r="AP5943" s="86">
        <f t="shared" si="590"/>
        <v>1</v>
      </c>
      <c r="AR5943">
        <v>0</v>
      </c>
      <c r="AS5943">
        <v>0</v>
      </c>
      <c r="AT5943">
        <v>0</v>
      </c>
      <c r="AU5943">
        <v>1</v>
      </c>
      <c r="BA5943">
        <v>0.11</v>
      </c>
    </row>
    <row r="5944" spans="3:53" ht="12.75" x14ac:dyDescent="0.2">
      <c r="C5944" t="s">
        <v>996</v>
      </c>
      <c r="D5944" t="s">
        <v>186</v>
      </c>
      <c r="E5944">
        <v>27.84</v>
      </c>
      <c r="F5944">
        <v>11.16</v>
      </c>
      <c r="G5944">
        <v>7.68</v>
      </c>
      <c r="H5944">
        <v>3350</v>
      </c>
      <c r="I5944">
        <v>5.601</v>
      </c>
      <c r="J5944" t="s">
        <v>78</v>
      </c>
      <c r="K5944">
        <v>67.39</v>
      </c>
      <c r="L5944">
        <v>27.292079999999999</v>
      </c>
      <c r="M5944">
        <v>2.1904523216991971</v>
      </c>
      <c r="N5944">
        <v>26.95805</v>
      </c>
      <c r="O5944">
        <v>3.4566669325117991</v>
      </c>
      <c r="P5944">
        <v>9450000</v>
      </c>
      <c r="Q5944">
        <v>9109000</v>
      </c>
      <c r="R5944">
        <v>1.04</v>
      </c>
      <c r="S5944">
        <v>64.058000000000007</v>
      </c>
      <c r="T5944">
        <v>7.3379999999999992</v>
      </c>
      <c r="U5944">
        <v>30.923999999999999</v>
      </c>
      <c r="V5944">
        <f t="shared" si="589"/>
        <v>2.3801990421907013</v>
      </c>
      <c r="AC5944">
        <v>28.9</v>
      </c>
      <c r="AD5944">
        <v>26.706</v>
      </c>
      <c r="AH5944" s="85">
        <f>IF(AND(M5944&lt;Variables!$G$6,M5944&gt;Variables!$G$5),0,1)</f>
        <v>1</v>
      </c>
      <c r="AI5944" s="85">
        <f t="shared" si="588"/>
        <v>0</v>
      </c>
      <c r="AJ5944" s="85">
        <f>IF(I5944&gt;Variables!$G$7,0,1)</f>
        <v>0</v>
      </c>
      <c r="AK5944" s="85">
        <f>IF(F5944&gt;Variables!$G$8,0,1)</f>
        <v>0</v>
      </c>
      <c r="AL5944" s="85">
        <f>IF(G5944&gt;Variables!$G$9,0,1)</f>
        <v>1</v>
      </c>
      <c r="AM5944" s="85">
        <f>IF(AND(K5944&gt;Variables!$G$10,K5944&lt;Variables!$G$11),0,1)</f>
        <v>0</v>
      </c>
      <c r="AN5944" s="103">
        <f>IF(H5944&lt;Variables!$G$13,1,0)</f>
        <v>0</v>
      </c>
      <c r="AO5944" s="101">
        <f>IF(R5944&lt;Variables!$G$12,0,1)</f>
        <v>0</v>
      </c>
      <c r="AP5944" s="86">
        <f t="shared" si="590"/>
        <v>1</v>
      </c>
      <c r="AR5944">
        <v>1</v>
      </c>
      <c r="AS5944">
        <v>0</v>
      </c>
      <c r="AT5944">
        <v>0</v>
      </c>
      <c r="AU5944">
        <v>0</v>
      </c>
      <c r="BA5944">
        <v>2</v>
      </c>
    </row>
    <row r="5945" spans="3:53" ht="12.75" x14ac:dyDescent="0.2">
      <c r="C5945" t="s">
        <v>996</v>
      </c>
      <c r="D5945" t="s">
        <v>932</v>
      </c>
      <c r="E5945">
        <v>5.5</v>
      </c>
      <c r="F5945">
        <v>40.29</v>
      </c>
      <c r="G5945">
        <v>-13.26</v>
      </c>
      <c r="H5945">
        <v>18.11</v>
      </c>
      <c r="I5945">
        <v>-4.6820000000000004</v>
      </c>
      <c r="J5945" t="s">
        <v>78</v>
      </c>
      <c r="K5945">
        <v>38.35</v>
      </c>
      <c r="L5945">
        <v>5.53735</v>
      </c>
      <c r="M5945">
        <v>-1.9368470477755539</v>
      </c>
      <c r="N5945">
        <v>5.8199020000000008</v>
      </c>
      <c r="O5945">
        <v>-6.6977416458215338</v>
      </c>
      <c r="P5945">
        <v>14660000</v>
      </c>
      <c r="Q5945">
        <v>1040000</v>
      </c>
      <c r="R5945">
        <v>14.1</v>
      </c>
      <c r="S5945">
        <v>64.058000000000007</v>
      </c>
      <c r="T5945">
        <v>7.3379999999999992</v>
      </c>
      <c r="U5945">
        <v>30.923999999999999</v>
      </c>
      <c r="V5945">
        <f t="shared" si="589"/>
        <v>2.2314984169503465</v>
      </c>
      <c r="AC5945">
        <v>5.78</v>
      </c>
      <c r="AD5945">
        <v>4.2</v>
      </c>
      <c r="AH5945" s="85">
        <f>IF(AND(M5945&lt;Variables!$G$6,M5945&gt;Variables!$G$5),0,1)</f>
        <v>1</v>
      </c>
      <c r="AI5945" s="85">
        <f t="shared" si="588"/>
        <v>1</v>
      </c>
      <c r="AJ5945" s="85">
        <f>IF(I5945&gt;Variables!$G$7,0,1)</f>
        <v>1</v>
      </c>
      <c r="AK5945" s="85">
        <f>IF(F5945&gt;Variables!$G$8,0,1)</f>
        <v>0</v>
      </c>
      <c r="AL5945" s="85">
        <f>IF(G5945&gt;Variables!$G$9,0,1)</f>
        <v>1</v>
      </c>
      <c r="AM5945" s="85">
        <f>IF(AND(K5945&gt;Variables!$G$10,K5945&lt;Variables!$G$11),0,1)</f>
        <v>1</v>
      </c>
      <c r="AN5945" s="103">
        <f>IF(H5945&lt;Variables!$G$13,1,0)</f>
        <v>1</v>
      </c>
      <c r="AO5945" s="101">
        <f>IF(R5945&lt;Variables!$G$12,0,1)</f>
        <v>1</v>
      </c>
      <c r="AP5945" s="86">
        <f t="shared" si="590"/>
        <v>1</v>
      </c>
      <c r="AR5945">
        <v>1</v>
      </c>
      <c r="AS5945">
        <v>0</v>
      </c>
      <c r="AT5945">
        <v>0</v>
      </c>
      <c r="AU5945">
        <v>0</v>
      </c>
      <c r="BA5945">
        <v>2</v>
      </c>
    </row>
    <row r="5946" spans="3:53" ht="12.75" x14ac:dyDescent="0.2">
      <c r="C5946" t="s">
        <v>996</v>
      </c>
      <c r="D5946" t="s">
        <v>447</v>
      </c>
      <c r="E5946">
        <v>22.03</v>
      </c>
      <c r="F5946">
        <v>9.27</v>
      </c>
      <c r="G5946">
        <v>6.19</v>
      </c>
      <c r="H5946">
        <v>9490</v>
      </c>
      <c r="I5946">
        <v>-31.588999999999999</v>
      </c>
      <c r="J5946" t="s">
        <v>78</v>
      </c>
      <c r="K5946">
        <v>53.7</v>
      </c>
      <c r="L5946">
        <v>21.874115</v>
      </c>
      <c r="M5946">
        <v>0.34691689240911439</v>
      </c>
      <c r="N5946">
        <v>21.810815999999999</v>
      </c>
      <c r="O5946">
        <v>0.63814210344077282</v>
      </c>
      <c r="P5946">
        <v>26511000</v>
      </c>
      <c r="Q5946">
        <v>24882000</v>
      </c>
      <c r="R5946">
        <v>1.07</v>
      </c>
      <c r="S5946">
        <v>64.058000000000007</v>
      </c>
      <c r="T5946">
        <v>7.3379999999999992</v>
      </c>
      <c r="U5946">
        <v>30.923999999999999</v>
      </c>
      <c r="V5946">
        <f t="shared" si="589"/>
        <v>2.392605145651836</v>
      </c>
      <c r="AC5946">
        <v>23.04</v>
      </c>
      <c r="AD5946">
        <v>21.1</v>
      </c>
      <c r="AH5946" s="85">
        <f>IF(AND(M5946&lt;Variables!$G$6,M5946&gt;Variables!$G$5),0,1)</f>
        <v>1</v>
      </c>
      <c r="AI5946" s="85">
        <f t="shared" si="588"/>
        <v>0</v>
      </c>
      <c r="AJ5946" s="85">
        <f>IF(I5946&gt;Variables!$G$7,0,1)</f>
        <v>1</v>
      </c>
      <c r="AK5946" s="85">
        <f>IF(F5946&gt;Variables!$G$8,0,1)</f>
        <v>0</v>
      </c>
      <c r="AL5946" s="85">
        <f>IF(G5946&gt;Variables!$G$9,0,1)</f>
        <v>1</v>
      </c>
      <c r="AM5946" s="85">
        <f>IF(AND(K5946&gt;Variables!$G$10,K5946&lt;Variables!$G$11),0,1)</f>
        <v>0</v>
      </c>
      <c r="AN5946" s="103">
        <f>IF(H5946&lt;Variables!$G$13,1,0)</f>
        <v>0</v>
      </c>
      <c r="AO5946" s="101">
        <f>IF(R5946&lt;Variables!$G$12,0,1)</f>
        <v>0</v>
      </c>
      <c r="AP5946" s="86">
        <f t="shared" si="590"/>
        <v>1</v>
      </c>
      <c r="AR5946">
        <v>0</v>
      </c>
      <c r="AS5946">
        <v>0</v>
      </c>
      <c r="AT5946">
        <v>1</v>
      </c>
      <c r="AU5946">
        <v>0</v>
      </c>
      <c r="BA5946">
        <v>-2.25</v>
      </c>
    </row>
    <row r="5947" spans="3:53" ht="12.75" x14ac:dyDescent="0.2">
      <c r="C5947" t="s">
        <v>996</v>
      </c>
      <c r="D5947" t="s">
        <v>983</v>
      </c>
      <c r="E5947">
        <v>6.77</v>
      </c>
      <c r="F5947">
        <v>7.88</v>
      </c>
      <c r="G5947">
        <v>0.15</v>
      </c>
      <c r="H5947">
        <v>-99999</v>
      </c>
      <c r="I5947">
        <v>-25.350999999999999</v>
      </c>
      <c r="J5947" t="s">
        <v>78</v>
      </c>
      <c r="K5947">
        <v>61.67</v>
      </c>
      <c r="L5947">
        <v>6.7729588235294118</v>
      </c>
      <c r="M5947">
        <v>0.1039601251690359</v>
      </c>
      <c r="N5947">
        <v>6.7498478260869552</v>
      </c>
      <c r="O5947">
        <v>0.44670894351887858</v>
      </c>
      <c r="P5947">
        <v>414462</v>
      </c>
      <c r="Q5947">
        <v>1067000</v>
      </c>
      <c r="R5947">
        <v>0.39</v>
      </c>
      <c r="S5947">
        <v>64.058000000000007</v>
      </c>
      <c r="T5947">
        <v>7.3379999999999992</v>
      </c>
      <c r="U5947">
        <v>30.923999999999999</v>
      </c>
      <c r="V5947">
        <f t="shared" si="589"/>
        <v>2.481694472805438</v>
      </c>
      <c r="AC5947">
        <v>6.87</v>
      </c>
      <c r="AD5947">
        <v>6.77</v>
      </c>
      <c r="AH5947" s="85">
        <f>IF(AND(M5947&lt;Variables!$G$6,M5947&gt;Variables!$G$5),0,1)</f>
        <v>1</v>
      </c>
      <c r="AI5947" s="85">
        <f t="shared" si="588"/>
        <v>0</v>
      </c>
      <c r="AJ5947" s="85">
        <f>IF(I5947&gt;Variables!$G$7,0,1)</f>
        <v>1</v>
      </c>
      <c r="AK5947" s="85">
        <f>IF(F5947&gt;Variables!$G$8,0,1)</f>
        <v>1</v>
      </c>
      <c r="AL5947" s="85">
        <f>IF(G5947&gt;Variables!$G$9,0,1)</f>
        <v>1</v>
      </c>
      <c r="AM5947" s="85">
        <f>IF(AND(K5947&gt;Variables!$G$10,K5947&lt;Variables!$G$11),0,1)</f>
        <v>0</v>
      </c>
      <c r="AN5947" s="103">
        <f>IF(H5947&lt;Variables!$G$13,1,0)</f>
        <v>1</v>
      </c>
      <c r="AO5947" s="101">
        <f>IF(R5947&lt;Variables!$G$12,0,1)</f>
        <v>0</v>
      </c>
      <c r="AP5947" s="86">
        <f t="shared" si="590"/>
        <v>1</v>
      </c>
      <c r="AR5947">
        <v>0</v>
      </c>
      <c r="AS5947">
        <v>1</v>
      </c>
      <c r="AT5947">
        <v>0</v>
      </c>
      <c r="AU5947">
        <v>0</v>
      </c>
      <c r="BA5947">
        <v>1.26</v>
      </c>
    </row>
    <row r="5948" spans="3:53" ht="12.75" x14ac:dyDescent="0.2">
      <c r="C5948" t="s">
        <v>996</v>
      </c>
      <c r="D5948" t="s">
        <v>195</v>
      </c>
      <c r="E5948">
        <v>38.92</v>
      </c>
      <c r="F5948">
        <v>7.45</v>
      </c>
      <c r="G5948">
        <v>6.43</v>
      </c>
      <c r="H5948">
        <v>3540</v>
      </c>
      <c r="I5948">
        <v>-34.591999999999999</v>
      </c>
      <c r="J5948" t="s">
        <v>78</v>
      </c>
      <c r="K5948">
        <v>70.27</v>
      </c>
      <c r="L5948">
        <v>38.477777777777781</v>
      </c>
      <c r="M5948">
        <v>1.1492925209356</v>
      </c>
      <c r="N5948">
        <v>38.065336666666667</v>
      </c>
      <c r="O5948">
        <v>2.245253577598731</v>
      </c>
      <c r="P5948">
        <v>47977</v>
      </c>
      <c r="Q5948">
        <v>600984</v>
      </c>
      <c r="R5948">
        <v>0.08</v>
      </c>
      <c r="S5948">
        <v>64.058000000000007</v>
      </c>
      <c r="T5948">
        <v>7.3379999999999992</v>
      </c>
      <c r="U5948">
        <v>30.923999999999999</v>
      </c>
      <c r="V5948">
        <f t="shared" si="589"/>
        <v>2.4798362861103098</v>
      </c>
      <c r="AC5948">
        <v>40.914999999999999</v>
      </c>
      <c r="AD5948">
        <v>38.314500000000002</v>
      </c>
      <c r="AH5948" s="85">
        <f>IF(AND(M5948&lt;Variables!$G$6,M5948&gt;Variables!$G$5),0,1)</f>
        <v>1</v>
      </c>
      <c r="AI5948" s="85">
        <f t="shared" si="588"/>
        <v>0</v>
      </c>
      <c r="AJ5948" s="85">
        <f>IF(I5948&gt;Variables!$G$7,0,1)</f>
        <v>1</v>
      </c>
      <c r="AK5948" s="85">
        <f>IF(F5948&gt;Variables!$G$8,0,1)</f>
        <v>1</v>
      </c>
      <c r="AL5948" s="85">
        <f>IF(G5948&gt;Variables!$G$9,0,1)</f>
        <v>1</v>
      </c>
      <c r="AM5948" s="85">
        <f>IF(AND(K5948&gt;Variables!$G$10,K5948&lt;Variables!$G$11),0,1)</f>
        <v>0</v>
      </c>
      <c r="AN5948" s="103">
        <f>IF(H5948&lt;Variables!$G$13,1,0)</f>
        <v>0</v>
      </c>
      <c r="AO5948" s="101">
        <f>IF(R5948&lt;Variables!$G$12,0,1)</f>
        <v>0</v>
      </c>
      <c r="AP5948" s="86">
        <f t="shared" si="590"/>
        <v>1</v>
      </c>
      <c r="AR5948">
        <v>0</v>
      </c>
      <c r="AS5948">
        <v>1</v>
      </c>
      <c r="AT5948">
        <v>0</v>
      </c>
      <c r="AU5948">
        <v>0</v>
      </c>
      <c r="BA5948">
        <v>0.18</v>
      </c>
    </row>
    <row r="5949" spans="3:53" ht="12.75" x14ac:dyDescent="0.2">
      <c r="C5949" t="s">
        <v>996</v>
      </c>
      <c r="D5949" t="s">
        <v>971</v>
      </c>
      <c r="E5949">
        <v>30.16</v>
      </c>
      <c r="F5949">
        <v>7.38</v>
      </c>
      <c r="G5949">
        <v>3.35</v>
      </c>
      <c r="H5949">
        <v>20060</v>
      </c>
      <c r="I5949">
        <v>-66.688999999999993</v>
      </c>
      <c r="J5949" t="s">
        <v>78</v>
      </c>
      <c r="K5949">
        <v>57.21</v>
      </c>
      <c r="L5949">
        <v>30.008089999999999</v>
      </c>
      <c r="M5949">
        <v>0.56554749069333787</v>
      </c>
      <c r="N5949">
        <v>30.303595999999999</v>
      </c>
      <c r="O5949">
        <v>-0.41511905055755621</v>
      </c>
      <c r="P5949">
        <v>9290000</v>
      </c>
      <c r="Q5949">
        <v>8802000</v>
      </c>
      <c r="R5949">
        <v>1.06</v>
      </c>
      <c r="S5949">
        <v>64.058000000000007</v>
      </c>
      <c r="T5949">
        <v>7.3379999999999992</v>
      </c>
      <c r="U5949">
        <v>30.923999999999999</v>
      </c>
      <c r="V5949">
        <f t="shared" si="589"/>
        <v>2.4152152639279612</v>
      </c>
      <c r="AC5949">
        <v>30.34</v>
      </c>
      <c r="AD5949">
        <v>28.83</v>
      </c>
      <c r="AH5949" s="85">
        <f>IF(AND(M5949&lt;Variables!$G$6,M5949&gt;Variables!$G$5),0,1)</f>
        <v>1</v>
      </c>
      <c r="AI5949" s="85">
        <f t="shared" si="588"/>
        <v>1</v>
      </c>
      <c r="AJ5949" s="85">
        <f>IF(I5949&gt;Variables!$G$7,0,1)</f>
        <v>1</v>
      </c>
      <c r="AK5949" s="85">
        <f>IF(F5949&gt;Variables!$G$8,0,1)</f>
        <v>1</v>
      </c>
      <c r="AL5949" s="85">
        <f>IF(G5949&gt;Variables!$G$9,0,1)</f>
        <v>1</v>
      </c>
      <c r="AM5949" s="85">
        <f>IF(AND(K5949&gt;Variables!$G$10,K5949&lt;Variables!$G$11),0,1)</f>
        <v>0</v>
      </c>
      <c r="AN5949" s="103">
        <f>IF(H5949&lt;Variables!$G$13,1,0)</f>
        <v>0</v>
      </c>
      <c r="AO5949" s="101">
        <f>IF(R5949&lt;Variables!$G$12,0,1)</f>
        <v>0</v>
      </c>
      <c r="AP5949" s="86">
        <f t="shared" si="590"/>
        <v>1</v>
      </c>
      <c r="AR5949">
        <v>0</v>
      </c>
      <c r="AS5949">
        <v>0</v>
      </c>
      <c r="AT5949">
        <v>1</v>
      </c>
      <c r="AU5949">
        <v>0</v>
      </c>
      <c r="BA5949">
        <v>-2.25</v>
      </c>
    </row>
    <row r="5950" spans="3:53" ht="12.75" x14ac:dyDescent="0.2">
      <c r="C5950" t="s">
        <v>996</v>
      </c>
      <c r="D5950" t="s">
        <v>984</v>
      </c>
      <c r="E5950">
        <v>80.099999999999994</v>
      </c>
      <c r="F5950">
        <v>6.64</v>
      </c>
      <c r="G5950">
        <v>1.97</v>
      </c>
      <c r="H5950">
        <v>4920</v>
      </c>
      <c r="I5950">
        <v>-14.930999999999999</v>
      </c>
      <c r="J5950" t="s">
        <v>78</v>
      </c>
      <c r="K5950">
        <v>57.32</v>
      </c>
      <c r="L5950">
        <v>80.073623529411762</v>
      </c>
      <c r="M5950">
        <v>7.0405794197044042E-2</v>
      </c>
      <c r="N5950">
        <v>79.917132558139542</v>
      </c>
      <c r="O5950">
        <v>0.26636020969044732</v>
      </c>
      <c r="P5950">
        <v>201935</v>
      </c>
      <c r="Q5950">
        <v>251564</v>
      </c>
      <c r="R5950">
        <v>0.8</v>
      </c>
      <c r="S5950">
        <v>64.058000000000007</v>
      </c>
      <c r="T5950">
        <v>7.3379999999999992</v>
      </c>
      <c r="U5950">
        <v>30.923999999999999</v>
      </c>
      <c r="V5950">
        <f t="shared" si="589"/>
        <v>2.4395162595966244</v>
      </c>
      <c r="AC5950">
        <v>80.149900000000002</v>
      </c>
      <c r="AD5950">
        <v>79.150000000000006</v>
      </c>
      <c r="AH5950" s="85">
        <f>IF(AND(M5950&lt;Variables!$G$6,M5950&gt;Variables!$G$5),0,1)</f>
        <v>1</v>
      </c>
      <c r="AI5950" s="85">
        <f t="shared" si="588"/>
        <v>0</v>
      </c>
      <c r="AJ5950" s="85">
        <f>IF(I5950&gt;Variables!$G$7,0,1)</f>
        <v>1</v>
      </c>
      <c r="AK5950" s="85">
        <f>IF(F5950&gt;Variables!$G$8,0,1)</f>
        <v>1</v>
      </c>
      <c r="AL5950" s="85">
        <f>IF(G5950&gt;Variables!$G$9,0,1)</f>
        <v>1</v>
      </c>
      <c r="AM5950" s="85">
        <f>IF(AND(K5950&gt;Variables!$G$10,K5950&lt;Variables!$G$11),0,1)</f>
        <v>0</v>
      </c>
      <c r="AN5950" s="103">
        <f>IF(H5950&lt;Variables!$G$13,1,0)</f>
        <v>0</v>
      </c>
      <c r="AO5950" s="101">
        <f>IF(R5950&lt;Variables!$G$12,0,1)</f>
        <v>0</v>
      </c>
      <c r="AP5950" s="86">
        <f t="shared" si="590"/>
        <v>1</v>
      </c>
      <c r="AR5950">
        <v>0</v>
      </c>
      <c r="AS5950">
        <v>0</v>
      </c>
      <c r="AT5950">
        <v>0</v>
      </c>
      <c r="AU5950">
        <v>1</v>
      </c>
      <c r="BA5950">
        <v>-0.86</v>
      </c>
    </row>
    <row r="5951" spans="3:53" ht="12.75" x14ac:dyDescent="0.2">
      <c r="C5951" t="s">
        <v>996</v>
      </c>
      <c r="D5951" t="s">
        <v>193</v>
      </c>
      <c r="E5951">
        <v>24.62</v>
      </c>
      <c r="F5951">
        <v>6.58</v>
      </c>
      <c r="G5951">
        <v>2.5</v>
      </c>
      <c r="H5951">
        <v>9570</v>
      </c>
      <c r="I5951">
        <v>-14.134</v>
      </c>
      <c r="J5951" t="s">
        <v>78</v>
      </c>
      <c r="K5951">
        <v>60.45</v>
      </c>
      <c r="L5951">
        <v>24.42512</v>
      </c>
      <c r="M5951">
        <v>0.71598419987292472</v>
      </c>
      <c r="N5951">
        <v>24.312155999999991</v>
      </c>
      <c r="O5951">
        <v>1.18395094207197</v>
      </c>
      <c r="P5951">
        <v>6810000</v>
      </c>
      <c r="Q5951">
        <v>22194000</v>
      </c>
      <c r="R5951">
        <v>0.31</v>
      </c>
      <c r="S5951">
        <v>64.058000000000007</v>
      </c>
      <c r="T5951">
        <v>7.3379999999999992</v>
      </c>
      <c r="U5951">
        <v>30.923999999999999</v>
      </c>
      <c r="V5951">
        <f t="shared" si="589"/>
        <v>2.4350382940448188</v>
      </c>
      <c r="AC5951">
        <v>24.82</v>
      </c>
      <c r="AD5951">
        <v>22.32</v>
      </c>
      <c r="AH5951" s="85">
        <f>IF(AND(M5951&lt;Variables!$G$6,M5951&gt;Variables!$G$5),0,1)</f>
        <v>1</v>
      </c>
      <c r="AI5951" s="85">
        <f t="shared" si="588"/>
        <v>0</v>
      </c>
      <c r="AJ5951" s="85">
        <f>IF(I5951&gt;Variables!$G$7,0,1)</f>
        <v>1</v>
      </c>
      <c r="AK5951" s="85">
        <f>IF(F5951&gt;Variables!$G$8,0,1)</f>
        <v>1</v>
      </c>
      <c r="AL5951" s="85">
        <f>IF(G5951&gt;Variables!$G$9,0,1)</f>
        <v>1</v>
      </c>
      <c r="AM5951" s="85">
        <f>IF(AND(K5951&gt;Variables!$G$10,K5951&lt;Variables!$G$11),0,1)</f>
        <v>0</v>
      </c>
      <c r="AN5951" s="103">
        <f>IF(H5951&lt;Variables!$G$13,1,0)</f>
        <v>0</v>
      </c>
      <c r="AO5951" s="101">
        <f>IF(R5951&lt;Variables!$G$12,0,1)</f>
        <v>0</v>
      </c>
      <c r="AP5951" s="86">
        <f t="shared" si="590"/>
        <v>1</v>
      </c>
      <c r="AR5951">
        <v>0</v>
      </c>
      <c r="AS5951">
        <v>0</v>
      </c>
      <c r="AT5951">
        <v>1</v>
      </c>
      <c r="AU5951">
        <v>0</v>
      </c>
      <c r="BA5951">
        <v>-0.86</v>
      </c>
    </row>
    <row r="5952" spans="3:53" ht="12.75" x14ac:dyDescent="0.2">
      <c r="C5952" t="s">
        <v>996</v>
      </c>
      <c r="D5952" t="s">
        <v>995</v>
      </c>
      <c r="E5952">
        <v>22.57</v>
      </c>
      <c r="F5952">
        <v>6.46</v>
      </c>
      <c r="G5952">
        <v>4.34</v>
      </c>
      <c r="H5952">
        <v>14530</v>
      </c>
      <c r="I5952">
        <v>-70.23</v>
      </c>
      <c r="J5952" t="s">
        <v>78</v>
      </c>
      <c r="K5952">
        <v>68.95</v>
      </c>
      <c r="L5952">
        <v>22.427879999999998</v>
      </c>
      <c r="M5952">
        <v>0.76743767132693597</v>
      </c>
      <c r="N5952">
        <v>22.319393999999999</v>
      </c>
      <c r="O5952">
        <v>1.257229474957978</v>
      </c>
      <c r="P5952">
        <v>4001000</v>
      </c>
      <c r="Q5952">
        <v>18195000</v>
      </c>
      <c r="R5952">
        <v>0.22</v>
      </c>
      <c r="S5952">
        <v>64.058000000000007</v>
      </c>
      <c r="T5952">
        <v>7.3379999999999992</v>
      </c>
      <c r="U5952">
        <v>30.923999999999999</v>
      </c>
      <c r="V5952">
        <f t="shared" si="589"/>
        <v>2.5013685986441878</v>
      </c>
      <c r="AC5952">
        <v>23.05</v>
      </c>
      <c r="AD5952">
        <v>22.23</v>
      </c>
      <c r="AH5952" s="85">
        <f>IF(AND(M5952&lt;Variables!$G$6,M5952&gt;Variables!$G$5),0,1)</f>
        <v>1</v>
      </c>
      <c r="AI5952" s="85">
        <f t="shared" si="588"/>
        <v>0</v>
      </c>
      <c r="AJ5952" s="85">
        <f>IF(I5952&gt;Variables!$G$7,0,1)</f>
        <v>1</v>
      </c>
      <c r="AK5952" s="85">
        <f>IF(F5952&gt;Variables!$G$8,0,1)</f>
        <v>1</v>
      </c>
      <c r="AL5952" s="85">
        <f>IF(G5952&gt;Variables!$G$9,0,1)</f>
        <v>1</v>
      </c>
      <c r="AM5952" s="85">
        <f>IF(AND(K5952&gt;Variables!$G$10,K5952&lt;Variables!$G$11),0,1)</f>
        <v>0</v>
      </c>
      <c r="AN5952" s="103">
        <f>IF(H5952&lt;Variables!$G$13,1,0)</f>
        <v>0</v>
      </c>
      <c r="AO5952" s="101">
        <f>IF(R5952&lt;Variables!$G$12,0,1)</f>
        <v>0</v>
      </c>
      <c r="AP5952" s="86">
        <f t="shared" si="590"/>
        <v>1</v>
      </c>
      <c r="AR5952">
        <v>1</v>
      </c>
      <c r="AS5952">
        <v>0</v>
      </c>
      <c r="AT5952">
        <v>0</v>
      </c>
      <c r="AU5952">
        <v>0</v>
      </c>
      <c r="BA5952">
        <v>2</v>
      </c>
    </row>
    <row r="5953" spans="3:53" ht="12.75" x14ac:dyDescent="0.2">
      <c r="C5953" t="s">
        <v>996</v>
      </c>
      <c r="D5953" t="s">
        <v>981</v>
      </c>
      <c r="E5953">
        <v>16.77</v>
      </c>
      <c r="F5953">
        <v>10.050000000000001</v>
      </c>
      <c r="G5953">
        <v>7.31</v>
      </c>
      <c r="H5953">
        <v>4060</v>
      </c>
      <c r="I5953">
        <v>-75.83</v>
      </c>
      <c r="J5953" t="s">
        <v>76</v>
      </c>
      <c r="K5953">
        <v>49.65</v>
      </c>
      <c r="L5953">
        <v>16.610379999999999</v>
      </c>
      <c r="M5953">
        <v>0.65453048033820849</v>
      </c>
      <c r="N5953">
        <v>16.930382000000002</v>
      </c>
      <c r="O5953">
        <v>-1.247945852609806</v>
      </c>
      <c r="P5953">
        <v>11188000</v>
      </c>
      <c r="Q5953">
        <v>12705000</v>
      </c>
      <c r="R5953">
        <v>0.88</v>
      </c>
      <c r="S5953">
        <v>64.058000000000007</v>
      </c>
      <c r="T5953">
        <v>7.3379999999999992</v>
      </c>
      <c r="U5953">
        <v>30.923999999999999</v>
      </c>
      <c r="V5953">
        <f t="shared" si="589"/>
        <v>2.3470178069207321</v>
      </c>
      <c r="AC5953">
        <v>16.97</v>
      </c>
      <c r="AD5953">
        <v>15.24</v>
      </c>
      <c r="AH5953" s="85">
        <f>IF(AND(M5953&lt;Variables!$G$6,M5953&gt;Variables!$G$5),0,1)</f>
        <v>1</v>
      </c>
      <c r="AI5953" s="85">
        <f t="shared" si="588"/>
        <v>1</v>
      </c>
      <c r="AJ5953" s="85">
        <f>IF(I5953&gt;Variables!$G$7,0,1)</f>
        <v>1</v>
      </c>
      <c r="AK5953" s="85">
        <f>IF(F5953&gt;Variables!$G$8,0,1)</f>
        <v>0</v>
      </c>
      <c r="AL5953" s="85">
        <f>IF(G5953&gt;Variables!$G$9,0,1)</f>
        <v>1</v>
      </c>
      <c r="AM5953" s="85">
        <f>IF(AND(K5953&gt;Variables!$G$10,K5953&lt;Variables!$G$11),0,1)</f>
        <v>1</v>
      </c>
      <c r="AN5953" s="103">
        <f>IF(H5953&lt;Variables!$G$13,1,0)</f>
        <v>0</v>
      </c>
      <c r="AO5953" s="101">
        <f>IF(R5953&lt;Variables!$G$12,0,1)</f>
        <v>0</v>
      </c>
      <c r="AP5953" s="86">
        <f t="shared" si="590"/>
        <v>0</v>
      </c>
      <c r="AR5953">
        <v>0</v>
      </c>
      <c r="AS5953">
        <v>0</v>
      </c>
      <c r="AT5953">
        <v>1</v>
      </c>
      <c r="AU5953">
        <v>0</v>
      </c>
      <c r="BA5953">
        <v>-2.25</v>
      </c>
    </row>
    <row r="5954" spans="3:53" ht="12.75" x14ac:dyDescent="0.2">
      <c r="C5954" t="s">
        <v>996</v>
      </c>
      <c r="D5954" t="s">
        <v>980</v>
      </c>
      <c r="E5954">
        <v>16.3</v>
      </c>
      <c r="F5954">
        <v>9.9600000000000009</v>
      </c>
      <c r="G5954">
        <v>3.36</v>
      </c>
      <c r="H5954">
        <v>2000</v>
      </c>
      <c r="I5954">
        <v>13.787000000000001</v>
      </c>
      <c r="J5954" t="s">
        <v>76</v>
      </c>
      <c r="K5954">
        <v>38.5</v>
      </c>
      <c r="L5954">
        <v>16.4695</v>
      </c>
      <c r="M5954">
        <v>-0.90773854701114032</v>
      </c>
      <c r="N5954">
        <v>16.403866000000001</v>
      </c>
      <c r="O5954">
        <v>-0.51125752917026046</v>
      </c>
      <c r="P5954">
        <v>850443</v>
      </c>
      <c r="Q5954">
        <v>768443</v>
      </c>
      <c r="R5954">
        <v>1.1100000000000001</v>
      </c>
      <c r="S5954">
        <v>64.058000000000007</v>
      </c>
      <c r="T5954">
        <v>7.3379999999999992</v>
      </c>
      <c r="U5954">
        <v>30.923999999999999</v>
      </c>
      <c r="V5954">
        <f t="shared" si="589"/>
        <v>2.2413133895989557</v>
      </c>
      <c r="AC5954">
        <v>17.758800000000001</v>
      </c>
      <c r="AD5954">
        <v>16.21</v>
      </c>
      <c r="AH5954" s="85">
        <f>IF(AND(M5954&lt;Variables!$G$6,M5954&gt;Variables!$G$5),0,1)</f>
        <v>1</v>
      </c>
      <c r="AI5954" s="85">
        <f t="shared" si="588"/>
        <v>0</v>
      </c>
      <c r="AJ5954" s="85">
        <f>IF(I5954&gt;Variables!$G$7,0,1)</f>
        <v>0</v>
      </c>
      <c r="AK5954" s="85">
        <f>IF(F5954&gt;Variables!$G$8,0,1)</f>
        <v>0</v>
      </c>
      <c r="AL5954" s="85">
        <f>IF(G5954&gt;Variables!$G$9,0,1)</f>
        <v>1</v>
      </c>
      <c r="AM5954" s="85">
        <f>IF(AND(K5954&gt;Variables!$G$10,K5954&lt;Variables!$G$11),0,1)</f>
        <v>1</v>
      </c>
      <c r="AN5954" s="103">
        <f>IF(H5954&lt;Variables!$G$13,1,0)</f>
        <v>1</v>
      </c>
      <c r="AO5954" s="101">
        <f>IF(R5954&lt;Variables!$G$12,0,1)</f>
        <v>0</v>
      </c>
      <c r="AP5954" s="86">
        <f t="shared" si="590"/>
        <v>0</v>
      </c>
      <c r="AR5954">
        <v>1</v>
      </c>
      <c r="AS5954">
        <v>0</v>
      </c>
      <c r="AT5954">
        <v>0</v>
      </c>
      <c r="AU5954">
        <v>0</v>
      </c>
      <c r="BA5954">
        <v>1.44</v>
      </c>
    </row>
    <row r="5955" spans="3:53" ht="12.75" x14ac:dyDescent="0.2">
      <c r="C5955" t="s">
        <v>996</v>
      </c>
      <c r="D5955" t="s">
        <v>989</v>
      </c>
      <c r="E5955">
        <v>284.16000000000003</v>
      </c>
      <c r="F5955">
        <v>7.11</v>
      </c>
      <c r="G5955">
        <v>3.38</v>
      </c>
      <c r="H5955">
        <v>13740</v>
      </c>
      <c r="I5955">
        <v>-17.577999999999999</v>
      </c>
      <c r="J5955" t="s">
        <v>76</v>
      </c>
      <c r="K5955">
        <v>60.48</v>
      </c>
      <c r="L5955">
        <v>285.25299999999999</v>
      </c>
      <c r="M5955">
        <v>0.55985388409588577</v>
      </c>
      <c r="N5955">
        <v>283.62462499999998</v>
      </c>
      <c r="O5955">
        <v>1.137198506652954</v>
      </c>
      <c r="P5955">
        <v>119500</v>
      </c>
      <c r="Q5955">
        <v>175654</v>
      </c>
      <c r="R5955">
        <v>0.68</v>
      </c>
      <c r="S5955">
        <v>64.058000000000007</v>
      </c>
      <c r="T5955">
        <v>7.3379999999999992</v>
      </c>
      <c r="U5955">
        <v>30.923999999999999</v>
      </c>
      <c r="V5955">
        <f t="shared" si="589"/>
        <v>2.4440719269925286</v>
      </c>
      <c r="AC5955">
        <v>295.88389999999998</v>
      </c>
      <c r="AD5955">
        <v>283.56</v>
      </c>
      <c r="AH5955" s="85">
        <f>IF(AND(M5955&lt;Variables!$G$6,M5955&gt;Variables!$G$5),0,1)</f>
        <v>1</v>
      </c>
      <c r="AI5955" s="85">
        <f t="shared" ref="AI5955:AI6018" si="591">IF(L5955&gt;N5955,0,1)</f>
        <v>0</v>
      </c>
      <c r="AJ5955" s="85">
        <f>IF(I5955&gt;Variables!$G$7,0,1)</f>
        <v>1</v>
      </c>
      <c r="AK5955" s="85">
        <f>IF(F5955&gt;Variables!$G$8,0,1)</f>
        <v>1</v>
      </c>
      <c r="AL5955" s="85">
        <f>IF(G5955&gt;Variables!$G$9,0,1)</f>
        <v>1</v>
      </c>
      <c r="AM5955" s="85">
        <f>IF(AND(K5955&gt;Variables!$G$10,K5955&lt;Variables!$G$11),0,1)</f>
        <v>0</v>
      </c>
      <c r="AN5955" s="103">
        <f>IF(H5955&lt;Variables!$G$13,1,0)</f>
        <v>0</v>
      </c>
      <c r="AO5955" s="101">
        <f>IF(R5955&lt;Variables!$G$12,0,1)</f>
        <v>0</v>
      </c>
      <c r="AP5955" s="86">
        <f t="shared" si="590"/>
        <v>0</v>
      </c>
      <c r="AR5955">
        <v>1</v>
      </c>
      <c r="AS5955">
        <v>0</v>
      </c>
      <c r="AT5955">
        <v>0</v>
      </c>
      <c r="AU5955">
        <v>0</v>
      </c>
      <c r="BA5955">
        <v>1.38</v>
      </c>
    </row>
    <row r="5956" spans="3:53" ht="12.75" x14ac:dyDescent="0.2">
      <c r="C5956" t="s">
        <v>996</v>
      </c>
      <c r="D5956" t="s">
        <v>104</v>
      </c>
      <c r="E5956">
        <v>11.04</v>
      </c>
      <c r="F5956">
        <v>6.62</v>
      </c>
      <c r="G5956">
        <v>6.76</v>
      </c>
      <c r="H5956">
        <v>6790</v>
      </c>
      <c r="I5956">
        <v>-41.710999999999999</v>
      </c>
      <c r="J5956" t="s">
        <v>76</v>
      </c>
      <c r="K5956">
        <v>53.19</v>
      </c>
      <c r="L5956">
        <v>11.040425000000001</v>
      </c>
      <c r="M5956">
        <v>8.6726733798759253E-2</v>
      </c>
      <c r="N5956">
        <v>11.006284000000001</v>
      </c>
      <c r="O5956">
        <v>0.39719127727397951</v>
      </c>
      <c r="P5956">
        <v>1060000</v>
      </c>
      <c r="Q5956">
        <v>3333000</v>
      </c>
      <c r="R5956">
        <v>0.32</v>
      </c>
      <c r="S5956">
        <v>64.058000000000007</v>
      </c>
      <c r="T5956">
        <v>7.3379999999999992</v>
      </c>
      <c r="U5956">
        <v>30.923999999999999</v>
      </c>
      <c r="V5956">
        <f t="shared" si="589"/>
        <v>2.39699451580623</v>
      </c>
      <c r="AC5956">
        <v>11.19</v>
      </c>
      <c r="AD5956">
        <v>10.35</v>
      </c>
      <c r="AH5956" s="85">
        <f>IF(AND(M5956&lt;Variables!$G$6,M5956&gt;Variables!$G$5),0,1)</f>
        <v>1</v>
      </c>
      <c r="AI5956" s="85">
        <f t="shared" si="591"/>
        <v>0</v>
      </c>
      <c r="AJ5956" s="85">
        <f>IF(I5956&gt;Variables!$G$7,0,1)</f>
        <v>1</v>
      </c>
      <c r="AK5956" s="85">
        <f>IF(F5956&gt;Variables!$G$8,0,1)</f>
        <v>1</v>
      </c>
      <c r="AL5956" s="85">
        <f>IF(G5956&gt;Variables!$G$9,0,1)</f>
        <v>1</v>
      </c>
      <c r="AM5956" s="85">
        <f>IF(AND(K5956&gt;Variables!$G$10,K5956&lt;Variables!$G$11),0,1)</f>
        <v>0</v>
      </c>
      <c r="AN5956" s="103">
        <f>IF(H5956&lt;Variables!$G$13,1,0)</f>
        <v>0</v>
      </c>
      <c r="AO5956" s="101">
        <f>IF(R5956&lt;Variables!$G$12,0,1)</f>
        <v>0</v>
      </c>
      <c r="AP5956" s="86">
        <f t="shared" si="590"/>
        <v>0</v>
      </c>
      <c r="AR5956">
        <v>0</v>
      </c>
      <c r="AS5956">
        <v>0</v>
      </c>
      <c r="AT5956">
        <v>0</v>
      </c>
      <c r="AU5956">
        <v>1</v>
      </c>
      <c r="BA5956">
        <v>-0.97</v>
      </c>
    </row>
    <row r="5957" spans="3:53" ht="12.75" x14ac:dyDescent="0.2">
      <c r="C5957" t="s">
        <v>996</v>
      </c>
      <c r="D5957" t="s">
        <v>979</v>
      </c>
      <c r="E5957">
        <v>9.7100000000000009</v>
      </c>
      <c r="F5957">
        <v>7.99</v>
      </c>
      <c r="G5957">
        <v>6.4</v>
      </c>
      <c r="H5957">
        <v>15540</v>
      </c>
      <c r="I5957">
        <v>-6.6109999999999998</v>
      </c>
      <c r="J5957" t="s">
        <v>78</v>
      </c>
      <c r="K5957">
        <v>56.5</v>
      </c>
      <c r="L5957">
        <v>9.6534299999999984</v>
      </c>
      <c r="M5957">
        <v>0.74139450951631969</v>
      </c>
      <c r="N5957">
        <v>9.7159980000000008</v>
      </c>
      <c r="O5957">
        <v>9.2651315901864567E-2</v>
      </c>
      <c r="P5957">
        <v>4056000</v>
      </c>
      <c r="Q5957">
        <v>9425000</v>
      </c>
      <c r="R5957">
        <v>0.43</v>
      </c>
      <c r="S5957">
        <v>64.058000000000007</v>
      </c>
      <c r="T5957">
        <v>7.3379999999999992</v>
      </c>
      <c r="U5957">
        <v>30.923999999999999</v>
      </c>
      <c r="V5957">
        <f t="shared" si="589"/>
        <v>2.401146285019935</v>
      </c>
      <c r="AC5957">
        <v>9.83</v>
      </c>
      <c r="AD5957">
        <v>9.24</v>
      </c>
      <c r="AH5957" s="85">
        <f>IF(AND(M5957&lt;Variables!$G$6,M5957&gt;Variables!$G$5),0,1)</f>
        <v>1</v>
      </c>
      <c r="AI5957" s="85">
        <f t="shared" si="591"/>
        <v>1</v>
      </c>
      <c r="AJ5957" s="85">
        <f>IF(I5957&gt;Variables!$G$7,0,1)</f>
        <v>1</v>
      </c>
      <c r="AK5957" s="85">
        <f>IF(F5957&gt;Variables!$G$8,0,1)</f>
        <v>1</v>
      </c>
      <c r="AL5957" s="85">
        <f>IF(G5957&gt;Variables!$G$9,0,1)</f>
        <v>1</v>
      </c>
      <c r="AM5957" s="85">
        <f>IF(AND(K5957&gt;Variables!$G$10,K5957&lt;Variables!$G$11),0,1)</f>
        <v>0</v>
      </c>
      <c r="AN5957" s="103">
        <f>IF(H5957&lt;Variables!$G$13,1,0)</f>
        <v>0</v>
      </c>
      <c r="AO5957" s="101">
        <f>IF(R5957&lt;Variables!$G$12,0,1)</f>
        <v>0</v>
      </c>
      <c r="AP5957" s="86">
        <f t="shared" si="590"/>
        <v>1</v>
      </c>
      <c r="AR5957">
        <v>0</v>
      </c>
      <c r="AS5957">
        <v>0</v>
      </c>
      <c r="AT5957">
        <v>1</v>
      </c>
      <c r="AU5957">
        <v>0</v>
      </c>
      <c r="BA5957">
        <v>-0.84</v>
      </c>
    </row>
    <row r="5958" spans="3:53" ht="12.75" x14ac:dyDescent="0.2">
      <c r="C5958" t="s">
        <v>996</v>
      </c>
      <c r="D5958" t="s">
        <v>972</v>
      </c>
      <c r="E5958">
        <v>10.94</v>
      </c>
      <c r="F5958">
        <v>382.31</v>
      </c>
      <c r="G5958">
        <v>1.98</v>
      </c>
      <c r="H5958">
        <v>27.89</v>
      </c>
      <c r="I5958">
        <v>0</v>
      </c>
      <c r="J5958" t="s">
        <v>78</v>
      </c>
      <c r="K5958">
        <v>62.13</v>
      </c>
      <c r="L5958">
        <v>10.43768</v>
      </c>
      <c r="M5958">
        <v>3.5670762085061418</v>
      </c>
      <c r="N5958">
        <v>10.211358000000001</v>
      </c>
      <c r="O5958">
        <v>5.8625111371083234</v>
      </c>
      <c r="P5958">
        <v>102630000</v>
      </c>
      <c r="Q5958">
        <v>980580</v>
      </c>
      <c r="R5958">
        <v>104.66</v>
      </c>
      <c r="S5958">
        <v>64.058000000000007</v>
      </c>
      <c r="T5958">
        <v>7.3379999999999992</v>
      </c>
      <c r="U5958">
        <v>30.923999999999999</v>
      </c>
      <c r="V5958">
        <f t="shared" si="589"/>
        <v>2.2749630024051299</v>
      </c>
      <c r="AC5958">
        <v>12.2</v>
      </c>
      <c r="AD5958">
        <v>8.91</v>
      </c>
      <c r="AH5958" s="85">
        <f>IF(AND(M5958&lt;Variables!$G$6,M5958&gt;Variables!$G$5),0,1)</f>
        <v>1</v>
      </c>
      <c r="AI5958" s="85">
        <f t="shared" si="591"/>
        <v>0</v>
      </c>
      <c r="AJ5958" s="85">
        <f>IF(I5958&gt;Variables!$G$7,0,1)</f>
        <v>1</v>
      </c>
      <c r="AK5958" s="85">
        <f>IF(F5958&gt;Variables!$G$8,0,1)</f>
        <v>0</v>
      </c>
      <c r="AL5958" s="85">
        <f>IF(G5958&gt;Variables!$G$9,0,1)</f>
        <v>1</v>
      </c>
      <c r="AM5958" s="85">
        <f>IF(AND(K5958&gt;Variables!$G$10,K5958&lt;Variables!$G$11),0,1)</f>
        <v>0</v>
      </c>
      <c r="AN5958" s="103">
        <f>IF(H5958&lt;Variables!$G$13,1,0)</f>
        <v>1</v>
      </c>
      <c r="AO5958" s="101">
        <f>IF(R5958&lt;Variables!$G$12,0,1)</f>
        <v>1</v>
      </c>
      <c r="AP5958" s="86">
        <f t="shared" si="590"/>
        <v>1</v>
      </c>
      <c r="AR5958">
        <v>1</v>
      </c>
      <c r="AS5958">
        <v>0</v>
      </c>
      <c r="AT5958">
        <v>0</v>
      </c>
      <c r="AU5958">
        <v>0</v>
      </c>
      <c r="BA5958">
        <v>2</v>
      </c>
    </row>
    <row r="5959" spans="3:53" ht="12.75" x14ac:dyDescent="0.2">
      <c r="C5959" t="s">
        <v>998</v>
      </c>
      <c r="D5959" t="s">
        <v>104</v>
      </c>
      <c r="E5959">
        <v>11.04</v>
      </c>
      <c r="F5959">
        <v>6.71</v>
      </c>
      <c r="G5959">
        <v>6.62</v>
      </c>
      <c r="H5959">
        <v>6790</v>
      </c>
      <c r="I5959">
        <v>-41.747</v>
      </c>
      <c r="J5959" t="s">
        <v>76</v>
      </c>
      <c r="K5959">
        <v>50.74</v>
      </c>
      <c r="L5959">
        <v>11.063330000000001</v>
      </c>
      <c r="M5959">
        <v>-0.25607118290784642</v>
      </c>
      <c r="N5959">
        <v>11.008281999999999</v>
      </c>
      <c r="O5959">
        <v>0.24270817190185251</v>
      </c>
      <c r="P5959">
        <v>1123000</v>
      </c>
      <c r="Q5959">
        <v>3333000</v>
      </c>
      <c r="R5959">
        <v>0.34</v>
      </c>
      <c r="S5959">
        <v>65.283999999999992</v>
      </c>
      <c r="T5959">
        <v>7.1570000000000009</v>
      </c>
      <c r="U5959">
        <v>31.406400000000001</v>
      </c>
      <c r="V5959">
        <f t="shared" si="589"/>
        <v>2.3818715056020197</v>
      </c>
      <c r="AC5959">
        <v>11.19</v>
      </c>
      <c r="AD5959">
        <v>10.35</v>
      </c>
      <c r="AH5959" s="85">
        <f>IF(AND(M5959&lt;Variables!$G$6,M5959&gt;Variables!$G$5),0,1)</f>
        <v>1</v>
      </c>
      <c r="AI5959" s="85">
        <f t="shared" si="591"/>
        <v>0</v>
      </c>
      <c r="AJ5959" s="85">
        <f>IF(I5959&gt;Variables!$G$7,0,1)</f>
        <v>1</v>
      </c>
      <c r="AK5959" s="85">
        <f>IF(F5959&gt;Variables!$G$8,0,1)</f>
        <v>1</v>
      </c>
      <c r="AL5959" s="85">
        <f>IF(G5959&gt;Variables!$G$9,0,1)</f>
        <v>1</v>
      </c>
      <c r="AM5959" s="85">
        <f>IF(AND(K5959&gt;Variables!$G$10,K5959&lt;Variables!$G$11),0,1)</f>
        <v>0</v>
      </c>
      <c r="AN5959" s="103">
        <f>IF(H5959&lt;Variables!$G$13,1,0)</f>
        <v>0</v>
      </c>
      <c r="AO5959" s="101">
        <f>IF(R5959&lt;Variables!$G$12,0,1)</f>
        <v>0</v>
      </c>
      <c r="AP5959" s="86">
        <f t="shared" si="590"/>
        <v>0</v>
      </c>
      <c r="AR5959">
        <v>0</v>
      </c>
      <c r="AS5959">
        <v>0</v>
      </c>
      <c r="AT5959">
        <v>0</v>
      </c>
      <c r="AU5959">
        <v>1</v>
      </c>
      <c r="BA5959">
        <v>-0.79</v>
      </c>
    </row>
    <row r="5960" spans="3:53" ht="12.75" x14ac:dyDescent="0.2">
      <c r="C5960" t="s">
        <v>998</v>
      </c>
      <c r="D5960" t="s">
        <v>973</v>
      </c>
      <c r="E5960">
        <v>8.86</v>
      </c>
      <c r="F5960">
        <v>40.25</v>
      </c>
      <c r="G5960">
        <v>8.31</v>
      </c>
      <c r="H5960">
        <v>799.45</v>
      </c>
      <c r="I5960">
        <v>-33.161999999999999</v>
      </c>
      <c r="J5960" t="s">
        <v>78</v>
      </c>
      <c r="K5960">
        <v>48.08</v>
      </c>
      <c r="L5960">
        <v>8.8457850000000011</v>
      </c>
      <c r="M5960">
        <v>0.16182848667470531</v>
      </c>
      <c r="N5960">
        <v>9.3350195652173902</v>
      </c>
      <c r="O5960">
        <v>-5.087504765249319</v>
      </c>
      <c r="P5960">
        <v>72670000</v>
      </c>
      <c r="Q5960">
        <v>4490000</v>
      </c>
      <c r="R5960">
        <v>16.18</v>
      </c>
      <c r="S5960">
        <v>65.283999999999992</v>
      </c>
      <c r="T5960">
        <v>7.1570000000000009</v>
      </c>
      <c r="U5960">
        <v>31.406400000000001</v>
      </c>
      <c r="V5960">
        <f t="shared" si="589"/>
        <v>2.3437985918319293</v>
      </c>
      <c r="AC5960">
        <v>10.47</v>
      </c>
      <c r="AD5960">
        <v>8.5</v>
      </c>
      <c r="AH5960" s="85">
        <f>IF(AND(M5960&lt;Variables!$G$6,M5960&gt;Variables!$G$5),0,1)</f>
        <v>1</v>
      </c>
      <c r="AI5960" s="85">
        <f t="shared" si="591"/>
        <v>1</v>
      </c>
      <c r="AJ5960" s="85">
        <f>IF(I5960&gt;Variables!$G$7,0,1)</f>
        <v>1</v>
      </c>
      <c r="AK5960" s="85">
        <f>IF(F5960&gt;Variables!$G$8,0,1)</f>
        <v>0</v>
      </c>
      <c r="AL5960" s="85">
        <f>IF(G5960&gt;Variables!$G$9,0,1)</f>
        <v>1</v>
      </c>
      <c r="AM5960" s="85">
        <f>IF(AND(K5960&gt;Variables!$G$10,K5960&lt;Variables!$G$11),0,1)</f>
        <v>1</v>
      </c>
      <c r="AN5960" s="103">
        <f>IF(H5960&lt;Variables!$G$13,1,0)</f>
        <v>1</v>
      </c>
      <c r="AO5960" s="101">
        <f>IF(R5960&lt;Variables!$G$12,0,1)</f>
        <v>1</v>
      </c>
      <c r="AP5960" s="86">
        <f t="shared" si="590"/>
        <v>1</v>
      </c>
      <c r="AR5960">
        <v>1</v>
      </c>
      <c r="AS5960">
        <v>0</v>
      </c>
      <c r="AT5960">
        <v>0</v>
      </c>
      <c r="AU5960">
        <v>0</v>
      </c>
      <c r="BA5960">
        <v>2</v>
      </c>
    </row>
    <row r="5961" spans="3:53" ht="12.75" x14ac:dyDescent="0.2">
      <c r="C5961" t="s">
        <v>998</v>
      </c>
      <c r="D5961" t="s">
        <v>972</v>
      </c>
      <c r="E5961">
        <v>11.67</v>
      </c>
      <c r="F5961">
        <v>409.95</v>
      </c>
      <c r="G5961">
        <v>11.08</v>
      </c>
      <c r="H5961">
        <v>27.89</v>
      </c>
      <c r="I5961">
        <v>0</v>
      </c>
      <c r="J5961" t="s">
        <v>78</v>
      </c>
      <c r="K5961">
        <v>73.33</v>
      </c>
      <c r="L5961">
        <v>10.71808</v>
      </c>
      <c r="M5961">
        <v>9.8610945243924455</v>
      </c>
      <c r="N5961">
        <v>10.41239</v>
      </c>
      <c r="O5961">
        <v>13.08642876419345</v>
      </c>
      <c r="P5961">
        <v>111880000</v>
      </c>
      <c r="Q5961">
        <v>980580</v>
      </c>
      <c r="R5961">
        <v>114.1</v>
      </c>
      <c r="S5961">
        <v>65.283999999999992</v>
      </c>
      <c r="T5961">
        <v>7.1570000000000009</v>
      </c>
      <c r="U5961">
        <v>31.406400000000001</v>
      </c>
      <c r="V5961">
        <f t="shared" si="589"/>
        <v>1.6878989821520256</v>
      </c>
      <c r="AC5961">
        <v>12.2</v>
      </c>
      <c r="AD5961">
        <v>8.91</v>
      </c>
      <c r="AH5961" s="85">
        <f>IF(AND(M5961&lt;Variables!$G$6,M5961&gt;Variables!$G$5),0,1)</f>
        <v>1</v>
      </c>
      <c r="AI5961" s="85">
        <f t="shared" si="591"/>
        <v>0</v>
      </c>
      <c r="AJ5961" s="85">
        <f>IF(I5961&gt;Variables!$G$7,0,1)</f>
        <v>1</v>
      </c>
      <c r="AK5961" s="85">
        <f>IF(F5961&gt;Variables!$G$8,0,1)</f>
        <v>0</v>
      </c>
      <c r="AL5961" s="85">
        <f>IF(G5961&gt;Variables!$G$9,0,1)</f>
        <v>1</v>
      </c>
      <c r="AM5961" s="85">
        <f>IF(AND(K5961&gt;Variables!$G$10,K5961&lt;Variables!$G$11),0,1)</f>
        <v>0</v>
      </c>
      <c r="AN5961" s="103">
        <f>IF(H5961&lt;Variables!$G$13,1,0)</f>
        <v>1</v>
      </c>
      <c r="AO5961" s="101">
        <f>IF(R5961&lt;Variables!$G$12,0,1)</f>
        <v>1</v>
      </c>
      <c r="AP5961" s="86">
        <f t="shared" si="590"/>
        <v>1</v>
      </c>
      <c r="AR5961">
        <v>0</v>
      </c>
      <c r="AS5961">
        <v>0</v>
      </c>
      <c r="AT5961">
        <v>1</v>
      </c>
      <c r="AU5961">
        <v>0</v>
      </c>
      <c r="BA5961">
        <v>-2.25</v>
      </c>
    </row>
    <row r="5962" spans="3:53" ht="12.75" x14ac:dyDescent="0.2">
      <c r="C5962" t="s">
        <v>998</v>
      </c>
      <c r="D5962" t="s">
        <v>981</v>
      </c>
      <c r="E5962">
        <v>16.82</v>
      </c>
      <c r="F5962">
        <v>11.17</v>
      </c>
      <c r="G5962">
        <v>7.45</v>
      </c>
      <c r="H5962">
        <v>4060</v>
      </c>
      <c r="I5962">
        <v>-75.83</v>
      </c>
      <c r="J5962" t="s">
        <v>76</v>
      </c>
      <c r="K5962">
        <v>48.25</v>
      </c>
      <c r="L5962">
        <v>16.657239999999991</v>
      </c>
      <c r="M5962">
        <v>0.49684101327713331</v>
      </c>
      <c r="N5962">
        <v>16.947804000000001</v>
      </c>
      <c r="O5962">
        <v>-1.226141156694988</v>
      </c>
      <c r="P5962">
        <v>11612000</v>
      </c>
      <c r="Q5962">
        <v>12705000</v>
      </c>
      <c r="R5962">
        <v>0.91</v>
      </c>
      <c r="S5962">
        <v>65.283999999999992</v>
      </c>
      <c r="T5962">
        <v>7.1570000000000009</v>
      </c>
      <c r="U5962">
        <v>31.406400000000001</v>
      </c>
      <c r="V5962">
        <f t="shared" si="589"/>
        <v>2.3384631681358972</v>
      </c>
      <c r="AC5962">
        <v>16.93</v>
      </c>
      <c r="AD5962">
        <v>15.24</v>
      </c>
      <c r="AH5962" s="85">
        <f>IF(AND(M5962&lt;Variables!$G$6,M5962&gt;Variables!$G$5),0,1)</f>
        <v>1</v>
      </c>
      <c r="AI5962" s="85">
        <f t="shared" si="591"/>
        <v>1</v>
      </c>
      <c r="AJ5962" s="85">
        <f>IF(I5962&gt;Variables!$G$7,0,1)</f>
        <v>1</v>
      </c>
      <c r="AK5962" s="85">
        <f>IF(F5962&gt;Variables!$G$8,0,1)</f>
        <v>0</v>
      </c>
      <c r="AL5962" s="85">
        <f>IF(G5962&gt;Variables!$G$9,0,1)</f>
        <v>1</v>
      </c>
      <c r="AM5962" s="85">
        <f>IF(AND(K5962&gt;Variables!$G$10,K5962&lt;Variables!$G$11),0,1)</f>
        <v>1</v>
      </c>
      <c r="AN5962" s="103">
        <f>IF(H5962&lt;Variables!$G$13,1,0)</f>
        <v>0</v>
      </c>
      <c r="AO5962" s="101">
        <f>IF(R5962&lt;Variables!$G$12,0,1)</f>
        <v>0</v>
      </c>
      <c r="AP5962" s="86">
        <f t="shared" si="590"/>
        <v>0</v>
      </c>
      <c r="AR5962">
        <v>0</v>
      </c>
      <c r="AS5962">
        <v>0</v>
      </c>
      <c r="AT5962">
        <v>1</v>
      </c>
      <c r="AU5962">
        <v>0</v>
      </c>
      <c r="BA5962">
        <v>-2.25</v>
      </c>
    </row>
    <row r="5963" spans="3:53" ht="12.75" x14ac:dyDescent="0.2">
      <c r="C5963" t="s">
        <v>998</v>
      </c>
      <c r="D5963" t="s">
        <v>984</v>
      </c>
      <c r="E5963">
        <v>80.03</v>
      </c>
      <c r="F5963">
        <v>6.67</v>
      </c>
      <c r="G5963">
        <v>1.83</v>
      </c>
      <c r="H5963">
        <v>4920</v>
      </c>
      <c r="I5963">
        <v>-15.005000000000001</v>
      </c>
      <c r="J5963" t="s">
        <v>78</v>
      </c>
      <c r="K5963">
        <v>51.07</v>
      </c>
      <c r="L5963">
        <v>80.088079999999991</v>
      </c>
      <c r="M5963">
        <v>-9.1249534262764539E-2</v>
      </c>
      <c r="N5963">
        <v>79.971371111111111</v>
      </c>
      <c r="O5963">
        <v>5.4555634451074038E-2</v>
      </c>
      <c r="P5963">
        <v>204885</v>
      </c>
      <c r="Q5963">
        <v>251564</v>
      </c>
      <c r="R5963">
        <v>0.81</v>
      </c>
      <c r="S5963">
        <v>65.283999999999992</v>
      </c>
      <c r="T5963">
        <v>7.1570000000000009</v>
      </c>
      <c r="U5963">
        <v>31.406400000000001</v>
      </c>
      <c r="V5963">
        <f t="shared" si="589"/>
        <v>2.3807396635516294</v>
      </c>
      <c r="AC5963">
        <v>80.149900000000002</v>
      </c>
      <c r="AD5963">
        <v>79.150000000000006</v>
      </c>
      <c r="AH5963" s="85">
        <f>IF(AND(M5963&lt;Variables!$G$6,M5963&gt;Variables!$G$5),0,1)</f>
        <v>1</v>
      </c>
      <c r="AI5963" s="85">
        <f t="shared" si="591"/>
        <v>0</v>
      </c>
      <c r="AJ5963" s="85">
        <f>IF(I5963&gt;Variables!$G$7,0,1)</f>
        <v>1</v>
      </c>
      <c r="AK5963" s="85">
        <f>IF(F5963&gt;Variables!$G$8,0,1)</f>
        <v>1</v>
      </c>
      <c r="AL5963" s="85">
        <f>IF(G5963&gt;Variables!$G$9,0,1)</f>
        <v>1</v>
      </c>
      <c r="AM5963" s="85">
        <f>IF(AND(K5963&gt;Variables!$G$10,K5963&lt;Variables!$G$11),0,1)</f>
        <v>0</v>
      </c>
      <c r="AN5963" s="103">
        <f>IF(H5963&lt;Variables!$G$13,1,0)</f>
        <v>0</v>
      </c>
      <c r="AO5963" s="101">
        <f>IF(R5963&lt;Variables!$G$12,0,1)</f>
        <v>0</v>
      </c>
      <c r="AP5963" s="86">
        <f t="shared" si="590"/>
        <v>1</v>
      </c>
      <c r="AR5963">
        <v>0</v>
      </c>
      <c r="AS5963">
        <v>0</v>
      </c>
      <c r="AT5963">
        <v>0</v>
      </c>
      <c r="AU5963">
        <v>1</v>
      </c>
      <c r="BA5963">
        <v>-0.82</v>
      </c>
    </row>
    <row r="5964" spans="3:53" ht="12.75" x14ac:dyDescent="0.2">
      <c r="C5964" t="s">
        <v>998</v>
      </c>
      <c r="D5964" t="s">
        <v>193</v>
      </c>
      <c r="E5964">
        <v>24.7</v>
      </c>
      <c r="F5964">
        <v>6.97</v>
      </c>
      <c r="G5964">
        <v>2.96</v>
      </c>
      <c r="H5964">
        <v>9570</v>
      </c>
      <c r="I5964">
        <v>-14.076000000000001</v>
      </c>
      <c r="J5964" t="s">
        <v>78</v>
      </c>
      <c r="K5964">
        <v>66.400000000000006</v>
      </c>
      <c r="L5964">
        <v>24.50619</v>
      </c>
      <c r="M5964">
        <v>0.83166742769888224</v>
      </c>
      <c r="N5964">
        <v>24.357104</v>
      </c>
      <c r="O5964">
        <v>1.4488421940473759</v>
      </c>
      <c r="P5964">
        <v>7047000</v>
      </c>
      <c r="Q5964">
        <v>22194000</v>
      </c>
      <c r="R5964">
        <v>0.32</v>
      </c>
      <c r="S5964">
        <v>65.283999999999992</v>
      </c>
      <c r="T5964">
        <v>7.1570000000000009</v>
      </c>
      <c r="U5964">
        <v>31.406400000000001</v>
      </c>
      <c r="V5964">
        <f t="shared" si="589"/>
        <v>2.4758902161682412</v>
      </c>
      <c r="AC5964">
        <v>24.82</v>
      </c>
      <c r="AD5964">
        <v>22.32</v>
      </c>
      <c r="AH5964" s="85">
        <f>IF(AND(M5964&lt;Variables!$G$6,M5964&gt;Variables!$G$5),0,1)</f>
        <v>1</v>
      </c>
      <c r="AI5964" s="85">
        <f t="shared" si="591"/>
        <v>0</v>
      </c>
      <c r="AJ5964" s="85">
        <f>IF(I5964&gt;Variables!$G$7,0,1)</f>
        <v>1</v>
      </c>
      <c r="AK5964" s="85">
        <f>IF(F5964&gt;Variables!$G$8,0,1)</f>
        <v>1</v>
      </c>
      <c r="AL5964" s="85">
        <f>IF(G5964&gt;Variables!$G$9,0,1)</f>
        <v>1</v>
      </c>
      <c r="AM5964" s="85">
        <f>IF(AND(K5964&gt;Variables!$G$10,K5964&lt;Variables!$G$11),0,1)</f>
        <v>0</v>
      </c>
      <c r="AN5964" s="103">
        <f>IF(H5964&lt;Variables!$G$13,1,0)</f>
        <v>0</v>
      </c>
      <c r="AO5964" s="101">
        <f>IF(R5964&lt;Variables!$G$12,0,1)</f>
        <v>0</v>
      </c>
      <c r="AP5964" s="86">
        <f t="shared" si="590"/>
        <v>1</v>
      </c>
      <c r="AR5964">
        <v>0</v>
      </c>
      <c r="AS5964">
        <v>0</v>
      </c>
      <c r="AT5964">
        <v>1</v>
      </c>
      <c r="AU5964">
        <v>0</v>
      </c>
      <c r="BA5964">
        <v>-1.23</v>
      </c>
    </row>
    <row r="5965" spans="3:53" ht="12.75" x14ac:dyDescent="0.2">
      <c r="C5965" t="s">
        <v>998</v>
      </c>
      <c r="D5965" t="s">
        <v>971</v>
      </c>
      <c r="E5965">
        <v>30.04</v>
      </c>
      <c r="F5965">
        <v>7.06</v>
      </c>
      <c r="G5965">
        <v>2.7</v>
      </c>
      <c r="H5965">
        <v>20060</v>
      </c>
      <c r="I5965">
        <v>-66.677000000000007</v>
      </c>
      <c r="J5965" t="s">
        <v>78</v>
      </c>
      <c r="K5965">
        <v>43.85</v>
      </c>
      <c r="L5965">
        <v>30.063199999999998</v>
      </c>
      <c r="M5965">
        <v>-0.25246813379813438</v>
      </c>
      <c r="N5965">
        <v>30.232596000000001</v>
      </c>
      <c r="O5965">
        <v>-0.81136267623195901</v>
      </c>
      <c r="P5965">
        <v>9556000</v>
      </c>
      <c r="Q5965">
        <v>8802000</v>
      </c>
      <c r="R5965">
        <v>1.0900000000000001</v>
      </c>
      <c r="S5965">
        <v>65.283999999999992</v>
      </c>
      <c r="T5965">
        <v>7.1570000000000009</v>
      </c>
      <c r="U5965">
        <v>31.406400000000001</v>
      </c>
      <c r="V5965">
        <f t="shared" si="589"/>
        <v>2.3053660344607363</v>
      </c>
      <c r="AC5965">
        <v>30.24</v>
      </c>
      <c r="AD5965">
        <v>28.83</v>
      </c>
      <c r="AH5965" s="85">
        <f>IF(AND(M5965&lt;Variables!$G$6,M5965&gt;Variables!$G$5),0,1)</f>
        <v>1</v>
      </c>
      <c r="AI5965" s="85">
        <f t="shared" si="591"/>
        <v>1</v>
      </c>
      <c r="AJ5965" s="85">
        <f>IF(I5965&gt;Variables!$G$7,0,1)</f>
        <v>1</v>
      </c>
      <c r="AK5965" s="85">
        <f>IF(F5965&gt;Variables!$G$8,0,1)</f>
        <v>1</v>
      </c>
      <c r="AL5965" s="85">
        <f>IF(G5965&gt;Variables!$G$9,0,1)</f>
        <v>1</v>
      </c>
      <c r="AM5965" s="85">
        <f>IF(AND(K5965&gt;Variables!$G$10,K5965&lt;Variables!$G$11),0,1)</f>
        <v>1</v>
      </c>
      <c r="AN5965" s="103">
        <f>IF(H5965&lt;Variables!$G$13,1,0)</f>
        <v>0</v>
      </c>
      <c r="AO5965" s="101">
        <f>IF(R5965&lt;Variables!$G$12,0,1)</f>
        <v>0</v>
      </c>
      <c r="AP5965" s="86">
        <f t="shared" si="590"/>
        <v>1</v>
      </c>
      <c r="AR5965">
        <v>0</v>
      </c>
      <c r="AS5965">
        <v>0</v>
      </c>
      <c r="AT5965">
        <v>1</v>
      </c>
      <c r="AU5965">
        <v>0</v>
      </c>
      <c r="BA5965">
        <v>-1.42</v>
      </c>
    </row>
    <row r="5966" spans="3:53" ht="12.75" x14ac:dyDescent="0.2">
      <c r="C5966" t="s">
        <v>998</v>
      </c>
      <c r="D5966" t="s">
        <v>195</v>
      </c>
      <c r="E5966">
        <v>38.78</v>
      </c>
      <c r="F5966">
        <v>7.16</v>
      </c>
      <c r="G5966">
        <v>5.99</v>
      </c>
      <c r="H5966">
        <v>3540</v>
      </c>
      <c r="I5966">
        <v>-34.802999999999997</v>
      </c>
      <c r="J5966" t="s">
        <v>78</v>
      </c>
      <c r="K5966">
        <v>62.69</v>
      </c>
      <c r="L5966">
        <v>38.645555555555553</v>
      </c>
      <c r="M5966">
        <v>0.29613869641472801</v>
      </c>
      <c r="N5966">
        <v>38.201293548387113</v>
      </c>
      <c r="O5966">
        <v>1.4625328090139531</v>
      </c>
      <c r="P5966">
        <v>53374</v>
      </c>
      <c r="Q5966">
        <v>600984</v>
      </c>
      <c r="R5966">
        <v>0.09</v>
      </c>
      <c r="S5966">
        <v>65.283999999999992</v>
      </c>
      <c r="T5966">
        <v>7.1570000000000009</v>
      </c>
      <c r="U5966">
        <v>31.406400000000001</v>
      </c>
      <c r="V5966">
        <f t="shared" si="589"/>
        <v>2.4799156897271493</v>
      </c>
      <c r="AC5966">
        <v>40.914999999999999</v>
      </c>
      <c r="AD5966">
        <v>38.314500000000002</v>
      </c>
      <c r="AH5966" s="85">
        <f>IF(AND(M5966&lt;Variables!$G$6,M5966&gt;Variables!$G$5),0,1)</f>
        <v>1</v>
      </c>
      <c r="AI5966" s="85">
        <f t="shared" si="591"/>
        <v>0</v>
      </c>
      <c r="AJ5966" s="85">
        <f>IF(I5966&gt;Variables!$G$7,0,1)</f>
        <v>1</v>
      </c>
      <c r="AK5966" s="85">
        <f>IF(F5966&gt;Variables!$G$8,0,1)</f>
        <v>1</v>
      </c>
      <c r="AL5966" s="85">
        <f>IF(G5966&gt;Variables!$G$9,0,1)</f>
        <v>1</v>
      </c>
      <c r="AM5966" s="85">
        <f>IF(AND(K5966&gt;Variables!$G$10,K5966&lt;Variables!$G$11),0,1)</f>
        <v>0</v>
      </c>
      <c r="AN5966" s="103">
        <f>IF(H5966&lt;Variables!$G$13,1,0)</f>
        <v>0</v>
      </c>
      <c r="AO5966" s="101">
        <f>IF(R5966&lt;Variables!$G$12,0,1)</f>
        <v>0</v>
      </c>
      <c r="AP5966" s="86">
        <f t="shared" si="590"/>
        <v>1</v>
      </c>
      <c r="AR5966">
        <v>0</v>
      </c>
      <c r="AS5966">
        <v>1</v>
      </c>
      <c r="AT5966">
        <v>0</v>
      </c>
      <c r="AU5966">
        <v>0</v>
      </c>
      <c r="BA5966">
        <v>0.73</v>
      </c>
    </row>
    <row r="5967" spans="3:53" ht="12.75" x14ac:dyDescent="0.2">
      <c r="C5967" t="s">
        <v>998</v>
      </c>
      <c r="D5967" t="s">
        <v>447</v>
      </c>
      <c r="E5967">
        <v>21.67</v>
      </c>
      <c r="F5967">
        <v>7.17</v>
      </c>
      <c r="G5967">
        <v>5.27</v>
      </c>
      <c r="H5967">
        <v>9490</v>
      </c>
      <c r="I5967">
        <v>-31.827000000000002</v>
      </c>
      <c r="J5967" t="s">
        <v>78</v>
      </c>
      <c r="K5967">
        <v>44.32</v>
      </c>
      <c r="L5967">
        <v>21.952794999999998</v>
      </c>
      <c r="M5967">
        <v>-0.88186948404520671</v>
      </c>
      <c r="N5967">
        <v>21.811115999999998</v>
      </c>
      <c r="O5967">
        <v>-0.23802541786490211</v>
      </c>
      <c r="P5967">
        <v>27817000</v>
      </c>
      <c r="Q5967">
        <v>24882000</v>
      </c>
      <c r="R5967">
        <v>1.1200000000000001</v>
      </c>
      <c r="S5967">
        <v>65.283999999999992</v>
      </c>
      <c r="T5967">
        <v>7.1570000000000009</v>
      </c>
      <c r="U5967">
        <v>31.406400000000001</v>
      </c>
      <c r="V5967">
        <f t="shared" si="589"/>
        <v>2.3166177606680152</v>
      </c>
      <c r="AC5967">
        <v>23.04</v>
      </c>
      <c r="AD5967">
        <v>21.1</v>
      </c>
      <c r="AH5967" s="85">
        <f>IF(AND(M5967&lt;Variables!$G$6,M5967&gt;Variables!$G$5),0,1)</f>
        <v>1</v>
      </c>
      <c r="AI5967" s="85">
        <f t="shared" si="591"/>
        <v>0</v>
      </c>
      <c r="AJ5967" s="85">
        <f>IF(I5967&gt;Variables!$G$7,0,1)</f>
        <v>1</v>
      </c>
      <c r="AK5967" s="85">
        <f>IF(F5967&gt;Variables!$G$8,0,1)</f>
        <v>1</v>
      </c>
      <c r="AL5967" s="85">
        <f>IF(G5967&gt;Variables!$G$9,0,1)</f>
        <v>1</v>
      </c>
      <c r="AM5967" s="85">
        <f>IF(AND(K5967&gt;Variables!$G$10,K5967&lt;Variables!$G$11),0,1)</f>
        <v>1</v>
      </c>
      <c r="AN5967" s="103">
        <f>IF(H5967&lt;Variables!$G$13,1,0)</f>
        <v>0</v>
      </c>
      <c r="AO5967" s="101">
        <f>IF(R5967&lt;Variables!$G$12,0,1)</f>
        <v>0</v>
      </c>
      <c r="AP5967" s="86">
        <f t="shared" si="590"/>
        <v>1</v>
      </c>
      <c r="AR5967">
        <v>1</v>
      </c>
      <c r="AS5967">
        <v>0</v>
      </c>
      <c r="AT5967">
        <v>0</v>
      </c>
      <c r="AU5967">
        <v>0</v>
      </c>
      <c r="BA5967">
        <v>1.58</v>
      </c>
    </row>
    <row r="5968" spans="3:53" ht="12.75" x14ac:dyDescent="0.2">
      <c r="C5968" t="s">
        <v>998</v>
      </c>
      <c r="D5968" t="s">
        <v>995</v>
      </c>
      <c r="E5968">
        <v>22.78</v>
      </c>
      <c r="F5968">
        <v>7.45</v>
      </c>
      <c r="G5968">
        <v>5.22</v>
      </c>
      <c r="H5968">
        <v>14530</v>
      </c>
      <c r="I5968">
        <v>-70.132000000000005</v>
      </c>
      <c r="J5968" t="s">
        <v>78</v>
      </c>
      <c r="K5968">
        <v>75.41</v>
      </c>
      <c r="L5968">
        <v>22.552885</v>
      </c>
      <c r="M5968">
        <v>1.0513732500298709</v>
      </c>
      <c r="N5968">
        <v>22.376695999999999</v>
      </c>
      <c r="O5968">
        <v>1.8470287123711051</v>
      </c>
      <c r="P5968">
        <v>4394000</v>
      </c>
      <c r="Q5968">
        <v>18195000</v>
      </c>
      <c r="R5968">
        <v>0.24</v>
      </c>
      <c r="S5968">
        <v>65.283999999999992</v>
      </c>
      <c r="T5968">
        <v>7.1570000000000009</v>
      </c>
      <c r="U5968">
        <v>31.406400000000001</v>
      </c>
      <c r="V5968">
        <f t="shared" si="589"/>
        <v>2.5257578368091713</v>
      </c>
      <c r="AC5968">
        <v>23.05</v>
      </c>
      <c r="AD5968">
        <v>22.23</v>
      </c>
      <c r="AH5968" s="85">
        <f>IF(AND(M5968&lt;Variables!$G$6,M5968&gt;Variables!$G$5),0,1)</f>
        <v>1</v>
      </c>
      <c r="AI5968" s="85">
        <f t="shared" si="591"/>
        <v>0</v>
      </c>
      <c r="AJ5968" s="85">
        <f>IF(I5968&gt;Variables!$G$7,0,1)</f>
        <v>1</v>
      </c>
      <c r="AK5968" s="85">
        <f>IF(F5968&gt;Variables!$G$8,0,1)</f>
        <v>1</v>
      </c>
      <c r="AL5968" s="85">
        <f>IF(G5968&gt;Variables!$G$9,0,1)</f>
        <v>1</v>
      </c>
      <c r="AM5968" s="85">
        <f>IF(AND(K5968&gt;Variables!$G$10,K5968&lt;Variables!$G$11),0,1)</f>
        <v>1</v>
      </c>
      <c r="AN5968" s="103">
        <f>IF(H5968&lt;Variables!$G$13,1,0)</f>
        <v>0</v>
      </c>
      <c r="AO5968" s="101">
        <f>IF(R5968&lt;Variables!$G$12,0,1)</f>
        <v>0</v>
      </c>
      <c r="AP5968" s="86">
        <f t="shared" si="590"/>
        <v>1</v>
      </c>
      <c r="AR5968">
        <v>0</v>
      </c>
      <c r="AS5968">
        <v>0</v>
      </c>
      <c r="AT5968">
        <v>1</v>
      </c>
      <c r="AU5968">
        <v>0</v>
      </c>
      <c r="BA5968">
        <v>-1.1299999999999999</v>
      </c>
    </row>
    <row r="5969" spans="3:53" ht="12.75" x14ac:dyDescent="0.2">
      <c r="C5969" t="s">
        <v>998</v>
      </c>
      <c r="D5969" t="s">
        <v>983</v>
      </c>
      <c r="E5969">
        <v>6.79</v>
      </c>
      <c r="F5969">
        <v>7.8</v>
      </c>
      <c r="G5969">
        <v>0.3</v>
      </c>
      <c r="H5969">
        <v>-99999</v>
      </c>
      <c r="I5969">
        <v>-25.350999999999999</v>
      </c>
      <c r="J5969" t="s">
        <v>78</v>
      </c>
      <c r="K5969">
        <v>57.06</v>
      </c>
      <c r="L5969">
        <v>6.7744000000000009</v>
      </c>
      <c r="M5969">
        <v>0.23027869626829189</v>
      </c>
      <c r="N5969">
        <v>6.7557446808510626</v>
      </c>
      <c r="O5969">
        <v>0.50705467372134583</v>
      </c>
      <c r="P5969">
        <v>432897</v>
      </c>
      <c r="Q5969">
        <v>1067000</v>
      </c>
      <c r="R5969">
        <v>0.41</v>
      </c>
      <c r="S5969">
        <v>65.283999999999992</v>
      </c>
      <c r="T5969">
        <v>7.1570000000000009</v>
      </c>
      <c r="U5969">
        <v>31.406400000000001</v>
      </c>
      <c r="V5969">
        <f t="shared" si="589"/>
        <v>2.4294591370807752</v>
      </c>
      <c r="AC5969">
        <v>6.87</v>
      </c>
      <c r="AD5969">
        <v>6.78</v>
      </c>
      <c r="AH5969" s="85">
        <f>IF(AND(M5969&lt;Variables!$G$6,M5969&gt;Variables!$G$5),0,1)</f>
        <v>1</v>
      </c>
      <c r="AI5969" s="85">
        <f t="shared" si="591"/>
        <v>0</v>
      </c>
      <c r="AJ5969" s="85">
        <f>IF(I5969&gt;Variables!$G$7,0,1)</f>
        <v>1</v>
      </c>
      <c r="AK5969" s="85">
        <f>IF(F5969&gt;Variables!$G$8,0,1)</f>
        <v>1</v>
      </c>
      <c r="AL5969" s="85">
        <f>IF(G5969&gt;Variables!$G$9,0,1)</f>
        <v>1</v>
      </c>
      <c r="AM5969" s="85">
        <f>IF(AND(K5969&gt;Variables!$G$10,K5969&lt;Variables!$G$11),0,1)</f>
        <v>0</v>
      </c>
      <c r="AN5969" s="103">
        <f>IF(H5969&lt;Variables!$G$13,1,0)</f>
        <v>1</v>
      </c>
      <c r="AO5969" s="101">
        <f>IF(R5969&lt;Variables!$G$12,0,1)</f>
        <v>0</v>
      </c>
      <c r="AP5969" s="86">
        <f t="shared" si="590"/>
        <v>1</v>
      </c>
      <c r="AR5969">
        <v>0</v>
      </c>
      <c r="AS5969">
        <v>0</v>
      </c>
      <c r="AT5969">
        <v>0</v>
      </c>
      <c r="AU5969">
        <v>1</v>
      </c>
      <c r="BA5969">
        <v>0.85</v>
      </c>
    </row>
    <row r="5970" spans="3:53" ht="12.75" x14ac:dyDescent="0.2">
      <c r="C5970" t="s">
        <v>998</v>
      </c>
      <c r="D5970" t="s">
        <v>979</v>
      </c>
      <c r="E5970">
        <v>9.75</v>
      </c>
      <c r="F5970">
        <v>8.18</v>
      </c>
      <c r="G5970">
        <v>6.76</v>
      </c>
      <c r="H5970">
        <v>15540</v>
      </c>
      <c r="I5970">
        <v>-6.59</v>
      </c>
      <c r="J5970" t="s">
        <v>78</v>
      </c>
      <c r="K5970">
        <v>58.06</v>
      </c>
      <c r="L5970">
        <v>9.6786049999999992</v>
      </c>
      <c r="M5970">
        <v>0.82341411804698061</v>
      </c>
      <c r="N5970">
        <v>9.7188920000000003</v>
      </c>
      <c r="O5970">
        <v>0.40547831995663591</v>
      </c>
      <c r="P5970">
        <v>4162000</v>
      </c>
      <c r="Q5970">
        <v>9425000</v>
      </c>
      <c r="R5970">
        <v>0.44</v>
      </c>
      <c r="S5970">
        <v>65.283999999999992</v>
      </c>
      <c r="T5970">
        <v>7.1570000000000009</v>
      </c>
      <c r="U5970">
        <v>31.406400000000001</v>
      </c>
      <c r="V5970">
        <f t="shared" si="589"/>
        <v>2.4099259919490459</v>
      </c>
      <c r="AC5970">
        <v>9.83</v>
      </c>
      <c r="AD5970">
        <v>9.24</v>
      </c>
      <c r="AH5970" s="85">
        <f>IF(AND(M5970&lt;Variables!$G$6,M5970&gt;Variables!$G$5),0,1)</f>
        <v>1</v>
      </c>
      <c r="AI5970" s="85">
        <f t="shared" si="591"/>
        <v>1</v>
      </c>
      <c r="AJ5970" s="85">
        <f>IF(I5970&gt;Variables!$G$7,0,1)</f>
        <v>1</v>
      </c>
      <c r="AK5970" s="85">
        <f>IF(F5970&gt;Variables!$G$8,0,1)</f>
        <v>1</v>
      </c>
      <c r="AL5970" s="85">
        <f>IF(G5970&gt;Variables!$G$9,0,1)</f>
        <v>1</v>
      </c>
      <c r="AM5970" s="85">
        <f>IF(AND(K5970&gt;Variables!$G$10,K5970&lt;Variables!$G$11),0,1)</f>
        <v>0</v>
      </c>
      <c r="AN5970" s="103">
        <f>IF(H5970&lt;Variables!$G$13,1,0)</f>
        <v>0</v>
      </c>
      <c r="AO5970" s="101">
        <f>IF(R5970&lt;Variables!$G$12,0,1)</f>
        <v>0</v>
      </c>
      <c r="AP5970" s="86">
        <f t="shared" si="590"/>
        <v>1</v>
      </c>
      <c r="AR5970">
        <v>0</v>
      </c>
      <c r="AS5970">
        <v>0</v>
      </c>
      <c r="AT5970">
        <v>1</v>
      </c>
      <c r="AU5970">
        <v>0</v>
      </c>
      <c r="BA5970">
        <v>-1.39</v>
      </c>
    </row>
    <row r="5971" spans="3:53" ht="12.75" x14ac:dyDescent="0.2">
      <c r="C5971" t="s">
        <v>998</v>
      </c>
      <c r="D5971" t="s">
        <v>576</v>
      </c>
      <c r="E5971">
        <v>10.16</v>
      </c>
      <c r="F5971">
        <v>11.04</v>
      </c>
      <c r="G5971">
        <v>0.89</v>
      </c>
      <c r="H5971">
        <v>14830</v>
      </c>
      <c r="I5971">
        <v>0.64300000000000002</v>
      </c>
      <c r="J5971" t="s">
        <v>78</v>
      </c>
      <c r="K5971">
        <v>56.88</v>
      </c>
      <c r="L5971">
        <v>10.106895</v>
      </c>
      <c r="M5971">
        <v>0.67384691341899949</v>
      </c>
      <c r="N5971">
        <v>10.117082</v>
      </c>
      <c r="O5971">
        <v>0.57247732102992543</v>
      </c>
      <c r="P5971">
        <v>13647000</v>
      </c>
      <c r="Q5971">
        <v>5991000</v>
      </c>
      <c r="R5971">
        <v>2.2799999999999998</v>
      </c>
      <c r="S5971">
        <v>65.283999999999992</v>
      </c>
      <c r="T5971">
        <v>7.1570000000000009</v>
      </c>
      <c r="U5971">
        <v>31.406400000000001</v>
      </c>
      <c r="V5971">
        <f t="shared" si="589"/>
        <v>2.4073678194357422</v>
      </c>
      <c r="AC5971">
        <v>10.38</v>
      </c>
      <c r="AD5971">
        <v>9.75</v>
      </c>
      <c r="AH5971" s="85">
        <f>IF(AND(M5971&lt;Variables!$G$6,M5971&gt;Variables!$G$5),0,1)</f>
        <v>1</v>
      </c>
      <c r="AI5971" s="85">
        <f t="shared" si="591"/>
        <v>1</v>
      </c>
      <c r="AJ5971" s="85">
        <f>IF(I5971&gt;Variables!$G$7,0,1)</f>
        <v>0</v>
      </c>
      <c r="AK5971" s="85">
        <f>IF(F5971&gt;Variables!$G$8,0,1)</f>
        <v>0</v>
      </c>
      <c r="AL5971" s="85">
        <f>IF(G5971&gt;Variables!$G$9,0,1)</f>
        <v>1</v>
      </c>
      <c r="AM5971" s="85">
        <f>IF(AND(K5971&gt;Variables!$G$10,K5971&lt;Variables!$G$11),0,1)</f>
        <v>0</v>
      </c>
      <c r="AN5971" s="103">
        <f>IF(H5971&lt;Variables!$G$13,1,0)</f>
        <v>0</v>
      </c>
      <c r="AO5971" s="101">
        <f>IF(R5971&lt;Variables!$G$12,0,1)</f>
        <v>1</v>
      </c>
      <c r="AP5971" s="86">
        <f t="shared" si="590"/>
        <v>1</v>
      </c>
      <c r="AR5971">
        <v>0</v>
      </c>
      <c r="AS5971">
        <v>0</v>
      </c>
      <c r="AT5971">
        <v>1</v>
      </c>
      <c r="AU5971">
        <v>0</v>
      </c>
      <c r="BA5971">
        <v>-1.72</v>
      </c>
    </row>
    <row r="5972" spans="3:53" ht="12.75" x14ac:dyDescent="0.2">
      <c r="C5972" t="s">
        <v>998</v>
      </c>
      <c r="D5972" t="s">
        <v>980</v>
      </c>
      <c r="E5972">
        <v>16.260000000000002</v>
      </c>
      <c r="F5972">
        <v>9.42</v>
      </c>
      <c r="G5972">
        <v>3.07</v>
      </c>
      <c r="H5972">
        <v>2000</v>
      </c>
      <c r="I5972">
        <v>13.731</v>
      </c>
      <c r="J5972" t="s">
        <v>76</v>
      </c>
      <c r="K5972">
        <v>37.5</v>
      </c>
      <c r="L5972">
        <v>16.385999999999999</v>
      </c>
      <c r="M5972">
        <v>-0.67740754302453721</v>
      </c>
      <c r="N5972">
        <v>16.399298000000002</v>
      </c>
      <c r="O5972">
        <v>-0.7579470779785793</v>
      </c>
      <c r="P5972">
        <v>905924</v>
      </c>
      <c r="Q5972">
        <v>768443</v>
      </c>
      <c r="R5972">
        <v>1.18</v>
      </c>
      <c r="S5972">
        <v>65.283999999999992</v>
      </c>
      <c r="T5972">
        <v>7.1570000000000009</v>
      </c>
      <c r="U5972">
        <v>31.406400000000001</v>
      </c>
      <c r="V5972">
        <f t="shared" si="589"/>
        <v>2.2306581838154518</v>
      </c>
      <c r="AC5972">
        <v>17.758800000000001</v>
      </c>
      <c r="AD5972">
        <v>16.21</v>
      </c>
      <c r="AH5972" s="85">
        <f>IF(AND(M5972&lt;Variables!$G$6,M5972&gt;Variables!$G$5),0,1)</f>
        <v>1</v>
      </c>
      <c r="AI5972" s="85">
        <f t="shared" si="591"/>
        <v>1</v>
      </c>
      <c r="AJ5972" s="85">
        <f>IF(I5972&gt;Variables!$G$7,0,1)</f>
        <v>0</v>
      </c>
      <c r="AK5972" s="85">
        <f>IF(F5972&gt;Variables!$G$8,0,1)</f>
        <v>0</v>
      </c>
      <c r="AL5972" s="85">
        <f>IF(G5972&gt;Variables!$G$9,0,1)</f>
        <v>1</v>
      </c>
      <c r="AM5972" s="85">
        <f>IF(AND(K5972&gt;Variables!$G$10,K5972&lt;Variables!$G$11),0,1)</f>
        <v>1</v>
      </c>
      <c r="AN5972" s="103">
        <f>IF(H5972&lt;Variables!$G$13,1,0)</f>
        <v>1</v>
      </c>
      <c r="AO5972" s="101">
        <f>IF(R5972&lt;Variables!$G$12,0,1)</f>
        <v>0</v>
      </c>
      <c r="AP5972" s="86">
        <f t="shared" si="590"/>
        <v>0</v>
      </c>
      <c r="AR5972">
        <v>1</v>
      </c>
      <c r="AS5972">
        <v>0</v>
      </c>
      <c r="AT5972">
        <v>0</v>
      </c>
      <c r="AU5972">
        <v>0</v>
      </c>
      <c r="BA5972">
        <v>1.6</v>
      </c>
    </row>
    <row r="5973" spans="3:53" ht="12.75" x14ac:dyDescent="0.2">
      <c r="C5973" t="s">
        <v>998</v>
      </c>
      <c r="D5973" t="s">
        <v>186</v>
      </c>
      <c r="E5973">
        <v>28.39</v>
      </c>
      <c r="F5973">
        <v>13.23</v>
      </c>
      <c r="G5973">
        <v>9.7899999999999991</v>
      </c>
      <c r="H5973">
        <v>3350</v>
      </c>
      <c r="I5973">
        <v>5.7839999999999998</v>
      </c>
      <c r="J5973" t="s">
        <v>78</v>
      </c>
      <c r="K5973">
        <v>75.81</v>
      </c>
      <c r="L5973">
        <v>27.694580000000009</v>
      </c>
      <c r="M5973">
        <v>2.6735195117600239</v>
      </c>
      <c r="N5973">
        <v>27.086863999999991</v>
      </c>
      <c r="O5973">
        <v>4.9770840950801976</v>
      </c>
      <c r="P5973">
        <v>10325000</v>
      </c>
      <c r="Q5973">
        <v>9109000</v>
      </c>
      <c r="R5973">
        <v>1.1299999999999999</v>
      </c>
      <c r="S5973">
        <v>65.283999999999992</v>
      </c>
      <c r="T5973">
        <v>7.1570000000000009</v>
      </c>
      <c r="U5973">
        <v>31.406400000000001</v>
      </c>
      <c r="V5973">
        <f t="shared" si="589"/>
        <v>2.3655978732216956</v>
      </c>
      <c r="AC5973">
        <v>28.9</v>
      </c>
      <c r="AD5973">
        <v>26.706</v>
      </c>
      <c r="AH5973" s="85">
        <f>IF(AND(M5973&lt;Variables!$G$6,M5973&gt;Variables!$G$5),0,1)</f>
        <v>1</v>
      </c>
      <c r="AI5973" s="85">
        <f t="shared" si="591"/>
        <v>0</v>
      </c>
      <c r="AJ5973" s="85">
        <f>IF(I5973&gt;Variables!$G$7,0,1)</f>
        <v>0</v>
      </c>
      <c r="AK5973" s="85">
        <f>IF(F5973&gt;Variables!$G$8,0,1)</f>
        <v>0</v>
      </c>
      <c r="AL5973" s="85">
        <f>IF(G5973&gt;Variables!$G$9,0,1)</f>
        <v>1</v>
      </c>
      <c r="AM5973" s="85">
        <f>IF(AND(K5973&gt;Variables!$G$10,K5973&lt;Variables!$G$11),0,1)</f>
        <v>1</v>
      </c>
      <c r="AN5973" s="103">
        <f>IF(H5973&lt;Variables!$G$13,1,0)</f>
        <v>0</v>
      </c>
      <c r="AO5973" s="101">
        <f>IF(R5973&lt;Variables!$G$12,0,1)</f>
        <v>0</v>
      </c>
      <c r="AP5973" s="86">
        <f t="shared" si="590"/>
        <v>1</v>
      </c>
      <c r="AR5973">
        <v>0</v>
      </c>
      <c r="AS5973">
        <v>0</v>
      </c>
      <c r="AT5973">
        <v>1</v>
      </c>
      <c r="AU5973">
        <v>0</v>
      </c>
      <c r="BA5973">
        <v>-1.76</v>
      </c>
    </row>
    <row r="5974" spans="3:53" ht="12.75" x14ac:dyDescent="0.2">
      <c r="C5974" t="s">
        <v>998</v>
      </c>
      <c r="D5974" t="s">
        <v>932</v>
      </c>
      <c r="E5974">
        <v>5.49</v>
      </c>
      <c r="F5974">
        <v>36.090000000000003</v>
      </c>
      <c r="G5974">
        <v>-11.18</v>
      </c>
      <c r="H5974">
        <v>18.11</v>
      </c>
      <c r="I5974">
        <v>-4.3780000000000001</v>
      </c>
      <c r="J5974" t="s">
        <v>78</v>
      </c>
      <c r="K5974">
        <v>47.7</v>
      </c>
      <c r="L5974">
        <v>5.5251350000000006</v>
      </c>
      <c r="M5974">
        <v>0.63102530526401679</v>
      </c>
      <c r="N5974">
        <v>5.7819579999999986</v>
      </c>
      <c r="O5974">
        <v>-3.8388033949745028</v>
      </c>
      <c r="P5974">
        <v>14870000</v>
      </c>
      <c r="Q5974">
        <v>1040000</v>
      </c>
      <c r="R5974">
        <v>14.3</v>
      </c>
      <c r="S5974">
        <v>65.283999999999992</v>
      </c>
      <c r="T5974">
        <v>7.1570000000000009</v>
      </c>
      <c r="U5974">
        <v>31.406400000000001</v>
      </c>
      <c r="V5974">
        <f t="shared" si="589"/>
        <v>2.3309568645508212</v>
      </c>
      <c r="AC5974">
        <v>5.78</v>
      </c>
      <c r="AD5974">
        <v>4.2</v>
      </c>
      <c r="AH5974" s="85">
        <f>IF(AND(M5974&lt;Variables!$G$6,M5974&gt;Variables!$G$5),0,1)</f>
        <v>1</v>
      </c>
      <c r="AI5974" s="85">
        <f t="shared" si="591"/>
        <v>1</v>
      </c>
      <c r="AJ5974" s="85">
        <f>IF(I5974&gt;Variables!$G$7,0,1)</f>
        <v>1</v>
      </c>
      <c r="AK5974" s="85">
        <f>IF(F5974&gt;Variables!$G$8,0,1)</f>
        <v>0</v>
      </c>
      <c r="AL5974" s="85">
        <f>IF(G5974&gt;Variables!$G$9,0,1)</f>
        <v>1</v>
      </c>
      <c r="AM5974" s="85">
        <f>IF(AND(K5974&gt;Variables!$G$10,K5974&lt;Variables!$G$11),0,1)</f>
        <v>1</v>
      </c>
      <c r="AN5974" s="103">
        <f>IF(H5974&lt;Variables!$G$13,1,0)</f>
        <v>1</v>
      </c>
      <c r="AO5974" s="101">
        <f>IF(R5974&lt;Variables!$G$12,0,1)</f>
        <v>1</v>
      </c>
      <c r="AP5974" s="86">
        <f t="shared" si="590"/>
        <v>1</v>
      </c>
      <c r="AR5974">
        <v>1</v>
      </c>
      <c r="AS5974">
        <v>0</v>
      </c>
      <c r="AT5974">
        <v>0</v>
      </c>
      <c r="AU5974">
        <v>0</v>
      </c>
      <c r="BA5974">
        <v>2</v>
      </c>
    </row>
    <row r="5975" spans="3:53" ht="12.75" x14ac:dyDescent="0.2">
      <c r="C5975" t="s">
        <v>998</v>
      </c>
      <c r="D5975" t="s">
        <v>975</v>
      </c>
      <c r="E5975">
        <v>2.48</v>
      </c>
      <c r="F5975">
        <v>33.06</v>
      </c>
      <c r="G5975">
        <v>29.17</v>
      </c>
      <c r="H5975">
        <v>22.19</v>
      </c>
      <c r="I5975">
        <v>-30.279</v>
      </c>
      <c r="J5975" t="s">
        <v>78</v>
      </c>
      <c r="K5975">
        <v>55.4</v>
      </c>
      <c r="L5975">
        <v>2.486205</v>
      </c>
      <c r="M5975">
        <v>-0.2495771668064386</v>
      </c>
      <c r="N5975">
        <v>2.330267346938776</v>
      </c>
      <c r="O5975">
        <v>6.4255568468538664</v>
      </c>
      <c r="P5975">
        <v>2130000</v>
      </c>
      <c r="Q5975">
        <v>58670</v>
      </c>
      <c r="R5975">
        <v>36.299999999999997</v>
      </c>
      <c r="S5975">
        <v>65.283999999999992</v>
      </c>
      <c r="T5975">
        <v>7.1570000000000009</v>
      </c>
      <c r="U5975">
        <v>31.406400000000001</v>
      </c>
      <c r="V5975">
        <f t="shared" si="589"/>
        <v>2.433325212168747</v>
      </c>
      <c r="AC5975">
        <v>2.65</v>
      </c>
      <c r="AD5975">
        <v>2.2200000000000002</v>
      </c>
      <c r="AH5975" s="85">
        <f>IF(AND(M5975&lt;Variables!$G$6,M5975&gt;Variables!$G$5),0,1)</f>
        <v>1</v>
      </c>
      <c r="AI5975" s="85">
        <f t="shared" si="591"/>
        <v>0</v>
      </c>
      <c r="AJ5975" s="85">
        <f>IF(I5975&gt;Variables!$G$7,0,1)</f>
        <v>1</v>
      </c>
      <c r="AK5975" s="85">
        <f>IF(F5975&gt;Variables!$G$8,0,1)</f>
        <v>0</v>
      </c>
      <c r="AL5975" s="85">
        <f>IF(G5975&gt;Variables!$G$9,0,1)</f>
        <v>0</v>
      </c>
      <c r="AM5975" s="85">
        <f>IF(AND(K5975&gt;Variables!$G$10,K5975&lt;Variables!$G$11),0,1)</f>
        <v>0</v>
      </c>
      <c r="AN5975" s="103">
        <f>IF(H5975&lt;Variables!$G$13,1,0)</f>
        <v>1</v>
      </c>
      <c r="AO5975" s="101">
        <f>IF(R5975&lt;Variables!$G$12,0,1)</f>
        <v>1</v>
      </c>
      <c r="AP5975" s="86">
        <f t="shared" si="590"/>
        <v>1</v>
      </c>
      <c r="AR5975">
        <v>0</v>
      </c>
      <c r="AS5975">
        <v>0</v>
      </c>
      <c r="AT5975">
        <v>1</v>
      </c>
      <c r="AU5975">
        <v>0</v>
      </c>
      <c r="BA5975">
        <v>-2.25</v>
      </c>
    </row>
    <row r="5976" spans="3:53" ht="12.75" x14ac:dyDescent="0.2">
      <c r="C5976" t="s">
        <v>998</v>
      </c>
      <c r="D5976" t="s">
        <v>978</v>
      </c>
      <c r="E5976">
        <v>3.47</v>
      </c>
      <c r="F5976">
        <v>29.89</v>
      </c>
      <c r="G5976">
        <v>-7.22</v>
      </c>
      <c r="H5976">
        <v>215.62</v>
      </c>
      <c r="I5976">
        <v>-44.703000000000003</v>
      </c>
      <c r="J5976" t="s">
        <v>78</v>
      </c>
      <c r="K5976">
        <v>58.04</v>
      </c>
      <c r="L5976">
        <v>3.4229949999999989</v>
      </c>
      <c r="M5976">
        <v>1.3702912215764449</v>
      </c>
      <c r="N5976">
        <v>3.369154</v>
      </c>
      <c r="O5976">
        <v>2.9902462161124128</v>
      </c>
      <c r="P5976">
        <v>16220000</v>
      </c>
      <c r="Q5976">
        <v>888990</v>
      </c>
      <c r="R5976">
        <v>18.25</v>
      </c>
      <c r="S5976">
        <v>65.283999999999992</v>
      </c>
      <c r="T5976">
        <v>7.1570000000000009</v>
      </c>
      <c r="U5976">
        <v>31.406400000000001</v>
      </c>
      <c r="V5976">
        <f t="shared" si="589"/>
        <v>2.3828493238137938</v>
      </c>
      <c r="AC5976">
        <v>3.58</v>
      </c>
      <c r="AD5976">
        <v>3.1</v>
      </c>
      <c r="AH5976" s="85">
        <f>IF(AND(M5976&lt;Variables!$G$6,M5976&gt;Variables!$G$5),0,1)</f>
        <v>1</v>
      </c>
      <c r="AI5976" s="85">
        <f t="shared" si="591"/>
        <v>0</v>
      </c>
      <c r="AJ5976" s="85">
        <f>IF(I5976&gt;Variables!$G$7,0,1)</f>
        <v>1</v>
      </c>
      <c r="AK5976" s="85">
        <f>IF(F5976&gt;Variables!$G$8,0,1)</f>
        <v>0</v>
      </c>
      <c r="AL5976" s="85">
        <f>IF(G5976&gt;Variables!$G$9,0,1)</f>
        <v>1</v>
      </c>
      <c r="AM5976" s="85">
        <f>IF(AND(K5976&gt;Variables!$G$10,K5976&lt;Variables!$G$11),0,1)</f>
        <v>0</v>
      </c>
      <c r="AN5976" s="103">
        <f>IF(H5976&lt;Variables!$G$13,1,0)</f>
        <v>1</v>
      </c>
      <c r="AO5976" s="101">
        <f>IF(R5976&lt;Variables!$G$12,0,1)</f>
        <v>1</v>
      </c>
      <c r="AP5976" s="86">
        <f t="shared" si="590"/>
        <v>1</v>
      </c>
      <c r="AR5976">
        <v>1</v>
      </c>
      <c r="AS5976">
        <v>0</v>
      </c>
      <c r="AT5976">
        <v>0</v>
      </c>
      <c r="AU5976">
        <v>0</v>
      </c>
      <c r="BA5976">
        <v>2</v>
      </c>
    </row>
    <row r="5977" spans="3:53" ht="12.75" x14ac:dyDescent="0.2">
      <c r="C5977" t="s">
        <v>998</v>
      </c>
      <c r="D5977" t="s">
        <v>997</v>
      </c>
      <c r="E5977">
        <v>7.88</v>
      </c>
      <c r="F5977">
        <v>26</v>
      </c>
      <c r="G5977">
        <v>-1.38</v>
      </c>
      <c r="H5977">
        <v>147.65</v>
      </c>
      <c r="I5977">
        <v>-44.427</v>
      </c>
      <c r="J5977" t="s">
        <v>78</v>
      </c>
      <c r="K5977">
        <v>42.79</v>
      </c>
      <c r="L5977">
        <v>8.0963600000000007</v>
      </c>
      <c r="M5977">
        <v>-2.5525050763553039</v>
      </c>
      <c r="N5977">
        <v>7.9421540000000004</v>
      </c>
      <c r="O5977">
        <v>-0.66045055283491105</v>
      </c>
      <c r="P5977">
        <v>6530000</v>
      </c>
      <c r="Q5977">
        <v>371600</v>
      </c>
      <c r="R5977">
        <v>17.57</v>
      </c>
      <c r="S5977">
        <v>65.283999999999992</v>
      </c>
      <c r="T5977">
        <v>7.1570000000000009</v>
      </c>
      <c r="U5977">
        <v>31.406400000000001</v>
      </c>
      <c r="V5977">
        <f t="shared" si="589"/>
        <v>2.3055200460829308</v>
      </c>
      <c r="AC5977">
        <v>8.18</v>
      </c>
      <c r="AD5977">
        <v>7.22</v>
      </c>
      <c r="AH5977" s="85">
        <f>IF(AND(M5977&lt;Variables!$G$6,M5977&gt;Variables!$G$5),0,1)</f>
        <v>0</v>
      </c>
      <c r="AI5977" s="85">
        <f t="shared" si="591"/>
        <v>0</v>
      </c>
      <c r="AJ5977" s="85">
        <f>IF(I5977&gt;Variables!$G$7,0,1)</f>
        <v>1</v>
      </c>
      <c r="AK5977" s="85">
        <f>IF(F5977&gt;Variables!$G$8,0,1)</f>
        <v>0</v>
      </c>
      <c r="AL5977" s="85">
        <f>IF(G5977&gt;Variables!$G$9,0,1)</f>
        <v>1</v>
      </c>
      <c r="AM5977" s="85">
        <f>IF(AND(K5977&gt;Variables!$G$10,K5977&lt;Variables!$G$11),0,1)</f>
        <v>1</v>
      </c>
      <c r="AN5977" s="103">
        <f>IF(H5977&lt;Variables!$G$13,1,0)</f>
        <v>1</v>
      </c>
      <c r="AO5977" s="101">
        <f>IF(R5977&lt;Variables!$G$12,0,1)</f>
        <v>1</v>
      </c>
      <c r="AP5977" s="86">
        <f t="shared" si="590"/>
        <v>1</v>
      </c>
      <c r="AR5977">
        <v>0</v>
      </c>
      <c r="AS5977">
        <v>0</v>
      </c>
      <c r="AT5977">
        <v>1</v>
      </c>
      <c r="AU5977">
        <v>0</v>
      </c>
      <c r="BA5977">
        <v>-2.25</v>
      </c>
    </row>
    <row r="5978" spans="3:53" ht="12.75" x14ac:dyDescent="0.2">
      <c r="C5978" t="s">
        <v>998</v>
      </c>
      <c r="D5978" t="s">
        <v>614</v>
      </c>
      <c r="E5978">
        <v>13.75</v>
      </c>
      <c r="F5978">
        <v>21.84</v>
      </c>
      <c r="G5978">
        <v>5.84</v>
      </c>
      <c r="H5978">
        <v>2880</v>
      </c>
      <c r="I5978">
        <v>-35.567999999999998</v>
      </c>
      <c r="J5978" t="s">
        <v>78</v>
      </c>
      <c r="K5978">
        <v>58.39</v>
      </c>
      <c r="L5978">
        <v>13.568530000000001</v>
      </c>
      <c r="M5978">
        <v>1.557795870296933</v>
      </c>
      <c r="N5978">
        <v>13.512594</v>
      </c>
      <c r="O5978">
        <v>1.978199004573064</v>
      </c>
      <c r="P5978">
        <v>15387000</v>
      </c>
      <c r="Q5978">
        <v>3768000</v>
      </c>
      <c r="R5978">
        <v>4.08</v>
      </c>
      <c r="S5978">
        <v>65.283999999999992</v>
      </c>
      <c r="T5978">
        <v>7.1570000000000009</v>
      </c>
      <c r="U5978">
        <v>31.406400000000001</v>
      </c>
      <c r="V5978">
        <f t="shared" si="589"/>
        <v>2.3756718149403064</v>
      </c>
      <c r="AC5978">
        <v>14.7</v>
      </c>
      <c r="AD5978">
        <v>12.58</v>
      </c>
      <c r="AH5978" s="85">
        <f>IF(AND(M5978&lt;Variables!$G$6,M5978&gt;Variables!$G$5),0,1)</f>
        <v>1</v>
      </c>
      <c r="AI5978" s="85">
        <f t="shared" si="591"/>
        <v>0</v>
      </c>
      <c r="AJ5978" s="85">
        <f>IF(I5978&gt;Variables!$G$7,0,1)</f>
        <v>1</v>
      </c>
      <c r="AK5978" s="85">
        <f>IF(F5978&gt;Variables!$G$8,0,1)</f>
        <v>0</v>
      </c>
      <c r="AL5978" s="85">
        <f>IF(G5978&gt;Variables!$G$9,0,1)</f>
        <v>1</v>
      </c>
      <c r="AM5978" s="85">
        <f>IF(AND(K5978&gt;Variables!$G$10,K5978&lt;Variables!$G$11),0,1)</f>
        <v>0</v>
      </c>
      <c r="AN5978" s="103">
        <f>IF(H5978&lt;Variables!$G$13,1,0)</f>
        <v>0</v>
      </c>
      <c r="AO5978" s="101">
        <f>IF(R5978&lt;Variables!$G$12,0,1)</f>
        <v>1</v>
      </c>
      <c r="AP5978" s="86">
        <f t="shared" si="590"/>
        <v>1</v>
      </c>
      <c r="AR5978">
        <v>1</v>
      </c>
      <c r="AS5978">
        <v>0</v>
      </c>
      <c r="AT5978">
        <v>0</v>
      </c>
      <c r="AU5978">
        <v>0</v>
      </c>
      <c r="BA5978">
        <v>2</v>
      </c>
    </row>
    <row r="5979" spans="3:53" ht="12.75" x14ac:dyDescent="0.2">
      <c r="C5979" t="s">
        <v>998</v>
      </c>
      <c r="D5979" t="s">
        <v>989</v>
      </c>
      <c r="E5979">
        <v>285.02999999999997</v>
      </c>
      <c r="F5979">
        <v>6.4</v>
      </c>
      <c r="G5979">
        <v>2.73</v>
      </c>
      <c r="H5979">
        <v>13740</v>
      </c>
      <c r="I5979">
        <v>-17.637</v>
      </c>
      <c r="J5979" t="s">
        <v>76</v>
      </c>
      <c r="K5979">
        <v>55.89</v>
      </c>
      <c r="L5979">
        <v>285.19730769230767</v>
      </c>
      <c r="M5979">
        <v>-5.8663840013597202E-2</v>
      </c>
      <c r="N5979">
        <v>283.86171052631579</v>
      </c>
      <c r="O5979">
        <v>0.41156994070033909</v>
      </c>
      <c r="P5979">
        <v>130683</v>
      </c>
      <c r="Q5979">
        <v>175654</v>
      </c>
      <c r="R5979">
        <v>0.74</v>
      </c>
      <c r="S5979">
        <v>65.283999999999992</v>
      </c>
      <c r="T5979">
        <v>7.1570000000000009</v>
      </c>
      <c r="U5979">
        <v>31.406400000000001</v>
      </c>
      <c r="V5979">
        <f t="shared" si="589"/>
        <v>2.4305435505314135</v>
      </c>
      <c r="AC5979">
        <v>295.88389999999998</v>
      </c>
      <c r="AD5979">
        <v>283.56</v>
      </c>
      <c r="AH5979" s="85">
        <f>IF(AND(M5979&lt;Variables!$G$6,M5979&gt;Variables!$G$5),0,1)</f>
        <v>1</v>
      </c>
      <c r="AI5979" s="85">
        <f t="shared" si="591"/>
        <v>0</v>
      </c>
      <c r="AJ5979" s="85">
        <f>IF(I5979&gt;Variables!$G$7,0,1)</f>
        <v>1</v>
      </c>
      <c r="AK5979" s="85">
        <f>IF(F5979&gt;Variables!$G$8,0,1)</f>
        <v>1</v>
      </c>
      <c r="AL5979" s="85">
        <f>IF(G5979&gt;Variables!$G$9,0,1)</f>
        <v>1</v>
      </c>
      <c r="AM5979" s="85">
        <f>IF(AND(K5979&gt;Variables!$G$10,K5979&lt;Variables!$G$11),0,1)</f>
        <v>0</v>
      </c>
      <c r="AN5979" s="103">
        <f>IF(H5979&lt;Variables!$G$13,1,0)</f>
        <v>0</v>
      </c>
      <c r="AO5979" s="101">
        <f>IF(R5979&lt;Variables!$G$12,0,1)</f>
        <v>0</v>
      </c>
      <c r="AP5979" s="86">
        <f t="shared" si="590"/>
        <v>0</v>
      </c>
      <c r="AR5979">
        <v>1</v>
      </c>
      <c r="AS5979">
        <v>0</v>
      </c>
      <c r="AT5979">
        <v>0</v>
      </c>
      <c r="AU5979">
        <v>0</v>
      </c>
      <c r="BA5979">
        <v>1.38</v>
      </c>
    </row>
    <row r="5980" spans="3:53" ht="12.75" x14ac:dyDescent="0.2">
      <c r="C5980" t="s">
        <v>998</v>
      </c>
      <c r="D5980" t="s">
        <v>418</v>
      </c>
      <c r="E5980">
        <v>1.2</v>
      </c>
      <c r="F5980">
        <v>18.809999999999999</v>
      </c>
      <c r="G5980">
        <v>2.56</v>
      </c>
      <c r="H5980">
        <v>169.88</v>
      </c>
      <c r="I5980">
        <v>-12.672000000000001</v>
      </c>
      <c r="J5980" t="s">
        <v>78</v>
      </c>
      <c r="K5980">
        <v>39.35</v>
      </c>
      <c r="L5980">
        <v>1.251835</v>
      </c>
      <c r="M5980">
        <v>-4.1407214209540282</v>
      </c>
      <c r="N5980">
        <v>1.217408</v>
      </c>
      <c r="O5980">
        <v>-1.429923246766909</v>
      </c>
      <c r="P5980">
        <v>27380000</v>
      </c>
      <c r="Q5980">
        <v>13110000</v>
      </c>
      <c r="R5980">
        <v>2.09</v>
      </c>
      <c r="S5980">
        <v>65.283999999999992</v>
      </c>
      <c r="T5980">
        <v>7.1570000000000009</v>
      </c>
      <c r="U5980">
        <v>31.406400000000001</v>
      </c>
      <c r="V5980">
        <f t="shared" si="589"/>
        <v>2.2369677600562374</v>
      </c>
      <c r="AC5980">
        <v>1.21</v>
      </c>
      <c r="AD5980">
        <v>1.05</v>
      </c>
      <c r="AH5980" s="85">
        <f>IF(AND(M5980&lt;Variables!$G$6,M5980&gt;Variables!$G$5),0,1)</f>
        <v>0</v>
      </c>
      <c r="AI5980" s="85">
        <f t="shared" si="591"/>
        <v>0</v>
      </c>
      <c r="AJ5980" s="85">
        <f>IF(I5980&gt;Variables!$G$7,0,1)</f>
        <v>1</v>
      </c>
      <c r="AK5980" s="85">
        <f>IF(F5980&gt;Variables!$G$8,0,1)</f>
        <v>0</v>
      </c>
      <c r="AL5980" s="85">
        <f>IF(G5980&gt;Variables!$G$9,0,1)</f>
        <v>1</v>
      </c>
      <c r="AM5980" s="85">
        <f>IF(AND(K5980&gt;Variables!$G$10,K5980&lt;Variables!$G$11),0,1)</f>
        <v>1</v>
      </c>
      <c r="AN5980" s="103">
        <f>IF(H5980&lt;Variables!$G$13,1,0)</f>
        <v>1</v>
      </c>
      <c r="AO5980" s="101">
        <f>IF(R5980&lt;Variables!$G$12,0,1)</f>
        <v>1</v>
      </c>
      <c r="AP5980" s="86">
        <f t="shared" si="590"/>
        <v>1</v>
      </c>
      <c r="AR5980">
        <v>0</v>
      </c>
      <c r="AS5980">
        <v>0</v>
      </c>
      <c r="AT5980">
        <v>1</v>
      </c>
      <c r="AU5980">
        <v>0</v>
      </c>
      <c r="BA5980">
        <v>-2.25</v>
      </c>
    </row>
    <row r="5981" spans="3:53" ht="12.75" x14ac:dyDescent="0.2">
      <c r="C5981" t="s">
        <v>998</v>
      </c>
      <c r="D5981" t="s">
        <v>977</v>
      </c>
      <c r="E5981">
        <v>67.78</v>
      </c>
      <c r="F5981">
        <v>16.55</v>
      </c>
      <c r="G5981">
        <v>7.44</v>
      </c>
      <c r="H5981">
        <v>4440</v>
      </c>
      <c r="I5981">
        <v>-3.0000000000000001E-3</v>
      </c>
      <c r="J5981" t="s">
        <v>78</v>
      </c>
      <c r="K5981">
        <v>55.37</v>
      </c>
      <c r="L5981">
        <v>67.444290000000009</v>
      </c>
      <c r="M5981">
        <v>0.37914254861307523</v>
      </c>
      <c r="N5981">
        <v>66.462673999999993</v>
      </c>
      <c r="O5981">
        <v>1.861685553006805</v>
      </c>
      <c r="P5981">
        <v>3219000</v>
      </c>
      <c r="Q5981">
        <v>768864</v>
      </c>
      <c r="R5981">
        <v>4.1900000000000004</v>
      </c>
      <c r="S5981">
        <v>65.283999999999992</v>
      </c>
      <c r="T5981">
        <v>7.1570000000000009</v>
      </c>
      <c r="U5981">
        <v>31.406400000000001</v>
      </c>
      <c r="V5981">
        <f t="shared" si="589"/>
        <v>2.406895538772341</v>
      </c>
      <c r="AC5981">
        <v>68.7</v>
      </c>
      <c r="AD5981">
        <v>63.82</v>
      </c>
      <c r="AH5981" s="85">
        <f>IF(AND(M5981&lt;Variables!$G$6,M5981&gt;Variables!$G$5),0,1)</f>
        <v>1</v>
      </c>
      <c r="AI5981" s="85">
        <f t="shared" si="591"/>
        <v>0</v>
      </c>
      <c r="AJ5981" s="85">
        <f>IF(I5981&gt;Variables!$G$7,0,1)</f>
        <v>1</v>
      </c>
      <c r="AK5981" s="85">
        <f>IF(F5981&gt;Variables!$G$8,0,1)</f>
        <v>0</v>
      </c>
      <c r="AL5981" s="85">
        <f>IF(G5981&gt;Variables!$G$9,0,1)</f>
        <v>1</v>
      </c>
      <c r="AM5981" s="85">
        <f>IF(AND(K5981&gt;Variables!$G$10,K5981&lt;Variables!$G$11),0,1)</f>
        <v>0</v>
      </c>
      <c r="AN5981" s="103">
        <f>IF(H5981&lt;Variables!$G$13,1,0)</f>
        <v>0</v>
      </c>
      <c r="AO5981" s="101">
        <f>IF(R5981&lt;Variables!$G$12,0,1)</f>
        <v>1</v>
      </c>
      <c r="AP5981" s="86">
        <f t="shared" si="590"/>
        <v>1</v>
      </c>
      <c r="AR5981">
        <v>0</v>
      </c>
      <c r="AS5981">
        <v>0</v>
      </c>
      <c r="AT5981">
        <v>0</v>
      </c>
      <c r="AU5981">
        <v>1</v>
      </c>
      <c r="BA5981">
        <v>-0.46</v>
      </c>
    </row>
    <row r="5982" spans="3:53" ht="12.75" x14ac:dyDescent="0.2">
      <c r="C5982" t="s">
        <v>998</v>
      </c>
      <c r="D5982" t="s">
        <v>993</v>
      </c>
      <c r="E5982">
        <v>9.9600000000000009</v>
      </c>
      <c r="F5982">
        <v>15.89</v>
      </c>
      <c r="G5982">
        <v>11.46</v>
      </c>
      <c r="H5982">
        <v>1790</v>
      </c>
      <c r="I5982">
        <v>-36.408000000000001</v>
      </c>
      <c r="J5982" t="s">
        <v>78</v>
      </c>
      <c r="K5982">
        <v>51.98</v>
      </c>
      <c r="L5982">
        <v>9.9678700000000013</v>
      </c>
      <c r="M5982">
        <v>-0.58959436670021648</v>
      </c>
      <c r="N5982">
        <v>9.6752160000000007</v>
      </c>
      <c r="O5982">
        <v>2.417351715972023</v>
      </c>
      <c r="P5982">
        <v>9236000</v>
      </c>
      <c r="Q5982">
        <v>8415000</v>
      </c>
      <c r="R5982">
        <v>1.1000000000000001</v>
      </c>
      <c r="S5982">
        <v>65.283999999999992</v>
      </c>
      <c r="T5982">
        <v>7.1570000000000009</v>
      </c>
      <c r="U5982">
        <v>31.406400000000001</v>
      </c>
      <c r="V5982">
        <f t="shared" si="589"/>
        <v>2.4062136956256448</v>
      </c>
      <c r="AC5982">
        <v>10.3299</v>
      </c>
      <c r="AD5982">
        <v>9.5624000000000002</v>
      </c>
      <c r="AH5982" s="85">
        <f>IF(AND(M5982&lt;Variables!$G$6,M5982&gt;Variables!$G$5),0,1)</f>
        <v>1</v>
      </c>
      <c r="AI5982" s="85">
        <f t="shared" si="591"/>
        <v>0</v>
      </c>
      <c r="AJ5982" s="85">
        <f>IF(I5982&gt;Variables!$G$7,0,1)</f>
        <v>1</v>
      </c>
      <c r="AK5982" s="85">
        <f>IF(F5982&gt;Variables!$G$8,0,1)</f>
        <v>0</v>
      </c>
      <c r="AL5982" s="85">
        <f>IF(G5982&gt;Variables!$G$9,0,1)</f>
        <v>1</v>
      </c>
      <c r="AM5982" s="85">
        <f>IF(AND(K5982&gt;Variables!$G$10,K5982&lt;Variables!$G$11),0,1)</f>
        <v>0</v>
      </c>
      <c r="AN5982" s="103">
        <f>IF(H5982&lt;Variables!$G$13,1,0)</f>
        <v>1</v>
      </c>
      <c r="AO5982" s="101">
        <f>IF(R5982&lt;Variables!$G$12,0,1)</f>
        <v>0</v>
      </c>
      <c r="AP5982" s="86">
        <f t="shared" si="590"/>
        <v>1</v>
      </c>
      <c r="AR5982">
        <v>0</v>
      </c>
      <c r="AS5982">
        <v>0</v>
      </c>
      <c r="AT5982">
        <v>1</v>
      </c>
      <c r="AU5982">
        <v>0</v>
      </c>
      <c r="BA5982">
        <v>-2.25</v>
      </c>
    </row>
    <row r="5983" spans="3:53" ht="12.75" x14ac:dyDescent="0.2">
      <c r="C5983" t="s">
        <v>998</v>
      </c>
      <c r="D5983" t="s">
        <v>810</v>
      </c>
      <c r="E5983">
        <v>11.9</v>
      </c>
      <c r="F5983">
        <v>20.399999999999999</v>
      </c>
      <c r="G5983">
        <v>-13.31</v>
      </c>
      <c r="H5983">
        <v>1940</v>
      </c>
      <c r="I5983">
        <v>-70.930999999999997</v>
      </c>
      <c r="J5983" t="s">
        <v>78</v>
      </c>
      <c r="K5983">
        <v>45.1</v>
      </c>
      <c r="L5983">
        <v>12.042145</v>
      </c>
      <c r="M5983">
        <v>-0.61488214931808183</v>
      </c>
      <c r="N5983">
        <v>12.474428</v>
      </c>
      <c r="O5983">
        <v>-4.0589275917100034</v>
      </c>
      <c r="P5983">
        <v>57169000</v>
      </c>
      <c r="Q5983">
        <v>8404000</v>
      </c>
      <c r="R5983">
        <v>6.8</v>
      </c>
      <c r="S5983">
        <v>65.283999999999992</v>
      </c>
      <c r="T5983">
        <v>7.1570000000000009</v>
      </c>
      <c r="U5983">
        <v>31.406400000000001</v>
      </c>
      <c r="V5983">
        <f t="shared" si="589"/>
        <v>2.32352161561084</v>
      </c>
      <c r="AC5983">
        <v>13.4</v>
      </c>
      <c r="AD5983">
        <v>11.15</v>
      </c>
      <c r="AH5983" s="85">
        <f>IF(AND(M5983&lt;Variables!$G$6,M5983&gt;Variables!$G$5),0,1)</f>
        <v>1</v>
      </c>
      <c r="AI5983" s="85">
        <f t="shared" si="591"/>
        <v>1</v>
      </c>
      <c r="AJ5983" s="85">
        <f>IF(I5983&gt;Variables!$G$7,0,1)</f>
        <v>1</v>
      </c>
      <c r="AK5983" s="85">
        <f>IF(F5983&gt;Variables!$G$8,0,1)</f>
        <v>0</v>
      </c>
      <c r="AL5983" s="85">
        <f>IF(G5983&gt;Variables!$G$9,0,1)</f>
        <v>1</v>
      </c>
      <c r="AM5983" s="85">
        <f>IF(AND(K5983&gt;Variables!$G$10,K5983&lt;Variables!$G$11),0,1)</f>
        <v>1</v>
      </c>
      <c r="AN5983" s="103">
        <f>IF(H5983&lt;Variables!$G$13,1,0)</f>
        <v>1</v>
      </c>
      <c r="AO5983" s="101">
        <f>IF(R5983&lt;Variables!$G$12,0,1)</f>
        <v>1</v>
      </c>
      <c r="AP5983" s="86">
        <f t="shared" si="590"/>
        <v>1</v>
      </c>
      <c r="AR5983">
        <v>1</v>
      </c>
      <c r="AS5983">
        <v>0</v>
      </c>
      <c r="AT5983">
        <v>0</v>
      </c>
      <c r="AU5983">
        <v>0</v>
      </c>
      <c r="BA5983">
        <v>2</v>
      </c>
    </row>
    <row r="5984" spans="3:53" ht="12.75" x14ac:dyDescent="0.2">
      <c r="C5984" t="s">
        <v>999</v>
      </c>
      <c r="D5984" t="s">
        <v>932</v>
      </c>
      <c r="E5984">
        <v>5.41</v>
      </c>
      <c r="F5984">
        <v>37.340000000000003</v>
      </c>
      <c r="G5984">
        <v>-12.3</v>
      </c>
      <c r="H5984">
        <v>18.11</v>
      </c>
      <c r="I5984">
        <v>-4.5380000000000003</v>
      </c>
      <c r="J5984" t="s">
        <v>78</v>
      </c>
      <c r="K5984">
        <v>44.1</v>
      </c>
      <c r="L5984">
        <v>5.5372500000000002</v>
      </c>
      <c r="M5984">
        <v>-0.85511761253330931</v>
      </c>
      <c r="N5984">
        <v>5.7342060000000012</v>
      </c>
      <c r="O5984">
        <v>-4.260502674651061</v>
      </c>
      <c r="P5984">
        <v>14950000</v>
      </c>
      <c r="Q5984">
        <v>1040000</v>
      </c>
      <c r="R5984">
        <v>14.38</v>
      </c>
      <c r="S5984">
        <v>68.307999999999993</v>
      </c>
      <c r="T5984">
        <v>7.4909999999999997</v>
      </c>
      <c r="U5984">
        <v>32.811999999999998</v>
      </c>
      <c r="V5984">
        <f t="shared" si="589"/>
        <v>2.3135385379023887</v>
      </c>
      <c r="AC5984">
        <v>5.78</v>
      </c>
      <c r="AD5984">
        <v>4.2</v>
      </c>
      <c r="AH5984" s="85">
        <f>IF(AND(M5984&lt;Variables!$G$6,M5984&gt;Variables!$G$5),0,1)</f>
        <v>1</v>
      </c>
      <c r="AI5984" s="85">
        <f t="shared" si="591"/>
        <v>1</v>
      </c>
      <c r="AJ5984" s="85">
        <f>IF(I5984&gt;Variables!$G$7,0,1)</f>
        <v>1</v>
      </c>
      <c r="AK5984" s="85">
        <f>IF(F5984&gt;Variables!$G$8,0,1)</f>
        <v>0</v>
      </c>
      <c r="AL5984" s="85">
        <f>IF(G5984&gt;Variables!$G$9,0,1)</f>
        <v>1</v>
      </c>
      <c r="AM5984" s="85">
        <f>IF(AND(K5984&gt;Variables!$G$10,K5984&lt;Variables!$G$11),0,1)</f>
        <v>1</v>
      </c>
      <c r="AN5984" s="103">
        <f>IF(H5984&lt;Variables!$G$13,1,0)</f>
        <v>1</v>
      </c>
      <c r="AO5984" s="101">
        <f>IF(R5984&lt;Variables!$G$12,0,1)</f>
        <v>1</v>
      </c>
      <c r="AP5984" s="86">
        <f t="shared" si="590"/>
        <v>1</v>
      </c>
      <c r="AR5984">
        <v>1</v>
      </c>
      <c r="AS5984">
        <v>0</v>
      </c>
      <c r="AT5984">
        <v>0</v>
      </c>
      <c r="AU5984">
        <v>0</v>
      </c>
      <c r="BA5984">
        <v>2</v>
      </c>
    </row>
    <row r="5985" spans="3:53" ht="12.75" x14ac:dyDescent="0.2">
      <c r="C5985" t="s">
        <v>999</v>
      </c>
      <c r="D5985" t="s">
        <v>975</v>
      </c>
      <c r="E5985">
        <v>2.5299999999999998</v>
      </c>
      <c r="F5985">
        <v>32.24</v>
      </c>
      <c r="G5985">
        <v>32.31</v>
      </c>
      <c r="H5985">
        <v>22.19</v>
      </c>
      <c r="I5985">
        <v>-28.640999999999998</v>
      </c>
      <c r="J5985" t="s">
        <v>78</v>
      </c>
      <c r="K5985">
        <v>61.78</v>
      </c>
      <c r="L5985">
        <v>2.5141</v>
      </c>
      <c r="M5985">
        <v>1.0460999960224331</v>
      </c>
      <c r="N5985">
        <v>2.3493428571428572</v>
      </c>
      <c r="O5985">
        <v>8.1323652814768845</v>
      </c>
      <c r="P5985">
        <v>2200000</v>
      </c>
      <c r="Q5985">
        <v>58670</v>
      </c>
      <c r="R5985">
        <v>37.5</v>
      </c>
      <c r="S5985">
        <v>68.307999999999993</v>
      </c>
      <c r="T5985">
        <v>7.4909999999999997</v>
      </c>
      <c r="U5985">
        <v>32.811999999999998</v>
      </c>
      <c r="V5985">
        <f t="shared" si="589"/>
        <v>2.4262532087347357</v>
      </c>
      <c r="AC5985">
        <v>2.65</v>
      </c>
      <c r="AD5985">
        <v>2.2200000000000002</v>
      </c>
      <c r="AH5985" s="85">
        <f>IF(AND(M5985&lt;Variables!$G$6,M5985&gt;Variables!$G$5),0,1)</f>
        <v>1</v>
      </c>
      <c r="AI5985" s="85">
        <f t="shared" si="591"/>
        <v>0</v>
      </c>
      <c r="AJ5985" s="85">
        <f>IF(I5985&gt;Variables!$G$7,0,1)</f>
        <v>1</v>
      </c>
      <c r="AK5985" s="85">
        <f>IF(F5985&gt;Variables!$G$8,0,1)</f>
        <v>0</v>
      </c>
      <c r="AL5985" s="85">
        <f>IF(G5985&gt;Variables!$G$9,0,1)</f>
        <v>0</v>
      </c>
      <c r="AM5985" s="85">
        <f>IF(AND(K5985&gt;Variables!$G$10,K5985&lt;Variables!$G$11),0,1)</f>
        <v>0</v>
      </c>
      <c r="AN5985" s="103">
        <f>IF(H5985&lt;Variables!$G$13,1,0)</f>
        <v>1</v>
      </c>
      <c r="AO5985" s="101">
        <f>IF(R5985&lt;Variables!$G$12,0,1)</f>
        <v>1</v>
      </c>
      <c r="AP5985" s="86">
        <f t="shared" si="590"/>
        <v>1</v>
      </c>
      <c r="AR5985">
        <v>1</v>
      </c>
      <c r="AS5985">
        <v>0</v>
      </c>
      <c r="AT5985">
        <v>0</v>
      </c>
      <c r="AU5985">
        <v>0</v>
      </c>
      <c r="BA5985">
        <v>2</v>
      </c>
    </row>
    <row r="5986" spans="3:53" ht="12.75" x14ac:dyDescent="0.2">
      <c r="C5986" t="s">
        <v>999</v>
      </c>
      <c r="D5986" t="s">
        <v>978</v>
      </c>
      <c r="E5986">
        <v>3.44</v>
      </c>
      <c r="F5986">
        <v>29.91</v>
      </c>
      <c r="G5986">
        <v>-8.56</v>
      </c>
      <c r="H5986">
        <v>215.62</v>
      </c>
      <c r="I5986">
        <v>-45.478999999999999</v>
      </c>
      <c r="J5986" t="s">
        <v>78</v>
      </c>
      <c r="K5986">
        <v>48.83</v>
      </c>
      <c r="L5986">
        <v>3.4247049999999999</v>
      </c>
      <c r="M5986">
        <v>-0.13738409585644321</v>
      </c>
      <c r="N5986">
        <v>3.3933499999999999</v>
      </c>
      <c r="O5986">
        <v>0.78535960039489183</v>
      </c>
      <c r="P5986">
        <v>16940000</v>
      </c>
      <c r="Q5986">
        <v>888990</v>
      </c>
      <c r="R5986">
        <v>19.059999999999999</v>
      </c>
      <c r="S5986">
        <v>68.307999999999993</v>
      </c>
      <c r="T5986">
        <v>7.4909999999999997</v>
      </c>
      <c r="U5986">
        <v>32.811999999999998</v>
      </c>
      <c r="V5986">
        <f t="shared" si="589"/>
        <v>2.3579865711277321</v>
      </c>
      <c r="AC5986">
        <v>3.5211999999999999</v>
      </c>
      <c r="AD5986">
        <v>3.1</v>
      </c>
      <c r="AH5986" s="85">
        <f>IF(AND(M5986&lt;Variables!$G$6,M5986&gt;Variables!$G$5),0,1)</f>
        <v>1</v>
      </c>
      <c r="AI5986" s="85">
        <f t="shared" si="591"/>
        <v>0</v>
      </c>
      <c r="AJ5986" s="85">
        <f>IF(I5986&gt;Variables!$G$7,0,1)</f>
        <v>1</v>
      </c>
      <c r="AK5986" s="85">
        <f>IF(F5986&gt;Variables!$G$8,0,1)</f>
        <v>0</v>
      </c>
      <c r="AL5986" s="85">
        <f>IF(G5986&gt;Variables!$G$9,0,1)</f>
        <v>1</v>
      </c>
      <c r="AM5986" s="85">
        <f>IF(AND(K5986&gt;Variables!$G$10,K5986&lt;Variables!$G$11),0,1)</f>
        <v>1</v>
      </c>
      <c r="AN5986" s="103">
        <f>IF(H5986&lt;Variables!$G$13,1,0)</f>
        <v>1</v>
      </c>
      <c r="AO5986" s="101">
        <f>IF(R5986&lt;Variables!$G$12,0,1)</f>
        <v>1</v>
      </c>
      <c r="AP5986" s="86">
        <f t="shared" si="590"/>
        <v>1</v>
      </c>
      <c r="AR5986">
        <v>0</v>
      </c>
      <c r="AS5986">
        <v>0</v>
      </c>
      <c r="AT5986">
        <v>1</v>
      </c>
      <c r="AU5986">
        <v>0</v>
      </c>
      <c r="BA5986">
        <v>-2.25</v>
      </c>
    </row>
    <row r="5987" spans="3:53" ht="12.75" x14ac:dyDescent="0.2">
      <c r="C5987" t="s">
        <v>999</v>
      </c>
      <c r="D5987" t="s">
        <v>997</v>
      </c>
      <c r="E5987">
        <v>7.92</v>
      </c>
      <c r="F5987">
        <v>26.65</v>
      </c>
      <c r="G5987">
        <v>-1.75</v>
      </c>
      <c r="H5987">
        <v>147.65</v>
      </c>
      <c r="I5987">
        <v>-44.426000000000002</v>
      </c>
      <c r="J5987" t="s">
        <v>78</v>
      </c>
      <c r="K5987">
        <v>43.81</v>
      </c>
      <c r="L5987">
        <v>8.0225650000000002</v>
      </c>
      <c r="M5987">
        <v>-2.0263469351759671</v>
      </c>
      <c r="N5987">
        <v>7.978262</v>
      </c>
      <c r="O5987">
        <v>-1.4823027872486469</v>
      </c>
      <c r="P5987">
        <v>6620000</v>
      </c>
      <c r="Q5987">
        <v>371600</v>
      </c>
      <c r="R5987">
        <v>17.809999999999999</v>
      </c>
      <c r="S5987">
        <v>68.307999999999993</v>
      </c>
      <c r="T5987">
        <v>7.4909999999999997</v>
      </c>
      <c r="U5987">
        <v>32.811999999999998</v>
      </c>
      <c r="V5987">
        <f t="shared" si="589"/>
        <v>2.3193321835315759</v>
      </c>
      <c r="AC5987">
        <v>8.18</v>
      </c>
      <c r="AD5987">
        <v>7.22</v>
      </c>
      <c r="AH5987" s="85">
        <f>IF(AND(M5987&lt;Variables!$G$6,M5987&gt;Variables!$G$5),0,1)</f>
        <v>0</v>
      </c>
      <c r="AI5987" s="85">
        <f t="shared" si="591"/>
        <v>0</v>
      </c>
      <c r="AJ5987" s="85">
        <f>IF(I5987&gt;Variables!$G$7,0,1)</f>
        <v>1</v>
      </c>
      <c r="AK5987" s="85">
        <f>IF(F5987&gt;Variables!$G$8,0,1)</f>
        <v>0</v>
      </c>
      <c r="AL5987" s="85">
        <f>IF(G5987&gt;Variables!$G$9,0,1)</f>
        <v>1</v>
      </c>
      <c r="AM5987" s="85">
        <f>IF(AND(K5987&gt;Variables!$G$10,K5987&lt;Variables!$G$11),0,1)</f>
        <v>1</v>
      </c>
      <c r="AN5987" s="103">
        <f>IF(H5987&lt;Variables!$G$13,1,0)</f>
        <v>1</v>
      </c>
      <c r="AO5987" s="101">
        <f>IF(R5987&lt;Variables!$G$12,0,1)</f>
        <v>1</v>
      </c>
      <c r="AP5987" s="86">
        <f t="shared" si="590"/>
        <v>1</v>
      </c>
      <c r="AR5987">
        <v>0</v>
      </c>
      <c r="AS5987">
        <v>0</v>
      </c>
      <c r="AT5987">
        <v>1</v>
      </c>
      <c r="AU5987">
        <v>0</v>
      </c>
      <c r="BA5987">
        <v>-2.25</v>
      </c>
    </row>
    <row r="5988" spans="3:53" ht="12.75" x14ac:dyDescent="0.2">
      <c r="C5988" t="s">
        <v>999</v>
      </c>
      <c r="D5988" t="s">
        <v>614</v>
      </c>
      <c r="E5988">
        <v>13.99</v>
      </c>
      <c r="F5988">
        <v>22.9</v>
      </c>
      <c r="G5988">
        <v>6.84</v>
      </c>
      <c r="H5988">
        <v>2880</v>
      </c>
      <c r="I5988">
        <v>-35.04</v>
      </c>
      <c r="J5988" t="s">
        <v>78</v>
      </c>
      <c r="K5988">
        <v>59.76</v>
      </c>
      <c r="L5988">
        <v>13.635215000000001</v>
      </c>
      <c r="M5988">
        <v>2.0152597520464579</v>
      </c>
      <c r="N5988">
        <v>13.597426</v>
      </c>
      <c r="O5988">
        <v>2.2987733119488909</v>
      </c>
      <c r="P5988">
        <v>16021000</v>
      </c>
      <c r="Q5988">
        <v>3768000</v>
      </c>
      <c r="R5988">
        <v>4.25</v>
      </c>
      <c r="S5988">
        <v>68.307999999999993</v>
      </c>
      <c r="T5988">
        <v>7.4909999999999997</v>
      </c>
      <c r="U5988">
        <v>32.811999999999998</v>
      </c>
      <c r="V5988">
        <f t="shared" si="589"/>
        <v>2.3589129616470284</v>
      </c>
      <c r="AC5988">
        <v>14.7</v>
      </c>
      <c r="AD5988">
        <v>12.58</v>
      </c>
      <c r="AH5988" s="85">
        <f>IF(AND(M5988&lt;Variables!$G$6,M5988&gt;Variables!$G$5),0,1)</f>
        <v>1</v>
      </c>
      <c r="AI5988" s="85">
        <f t="shared" si="591"/>
        <v>0</v>
      </c>
      <c r="AJ5988" s="85">
        <f>IF(I5988&gt;Variables!$G$7,0,1)</f>
        <v>1</v>
      </c>
      <c r="AK5988" s="85">
        <f>IF(F5988&gt;Variables!$G$8,0,1)</f>
        <v>0</v>
      </c>
      <c r="AL5988" s="85">
        <f>IF(G5988&gt;Variables!$G$9,0,1)</f>
        <v>1</v>
      </c>
      <c r="AM5988" s="85">
        <f>IF(AND(K5988&gt;Variables!$G$10,K5988&lt;Variables!$G$11),0,1)</f>
        <v>0</v>
      </c>
      <c r="AN5988" s="103">
        <f>IF(H5988&lt;Variables!$G$13,1,0)</f>
        <v>0</v>
      </c>
      <c r="AO5988" s="101">
        <f>IF(R5988&lt;Variables!$G$12,0,1)</f>
        <v>1</v>
      </c>
      <c r="AP5988" s="86">
        <f t="shared" si="590"/>
        <v>1</v>
      </c>
      <c r="AR5988">
        <v>1</v>
      </c>
      <c r="AS5988">
        <v>0</v>
      </c>
      <c r="AT5988">
        <v>0</v>
      </c>
      <c r="AU5988">
        <v>0</v>
      </c>
      <c r="BA5988">
        <v>2</v>
      </c>
    </row>
    <row r="5989" spans="3:53" ht="12.75" x14ac:dyDescent="0.2">
      <c r="C5989" t="s">
        <v>999</v>
      </c>
      <c r="D5989" t="s">
        <v>810</v>
      </c>
      <c r="E5989">
        <v>12.15</v>
      </c>
      <c r="F5989">
        <v>21.11</v>
      </c>
      <c r="G5989">
        <v>-13.15</v>
      </c>
      <c r="H5989">
        <v>1940</v>
      </c>
      <c r="I5989">
        <v>-70.885000000000005</v>
      </c>
      <c r="J5989" t="s">
        <v>78</v>
      </c>
      <c r="K5989">
        <v>47.02</v>
      </c>
      <c r="L5989">
        <v>12.010434999999999</v>
      </c>
      <c r="M5989">
        <v>-0.16931110321983431</v>
      </c>
      <c r="N5989">
        <v>12.393204000000001</v>
      </c>
      <c r="O5989">
        <v>-3.2526213560270669</v>
      </c>
      <c r="P5989">
        <v>57742000</v>
      </c>
      <c r="Q5989">
        <v>8404000</v>
      </c>
      <c r="R5989">
        <v>6.87</v>
      </c>
      <c r="S5989">
        <v>68.307999999999993</v>
      </c>
      <c r="T5989">
        <v>7.4909999999999997</v>
      </c>
      <c r="U5989">
        <v>32.811999999999998</v>
      </c>
      <c r="V5989">
        <f t="shared" si="589"/>
        <v>2.339072156694741</v>
      </c>
      <c r="AC5989">
        <v>13.4</v>
      </c>
      <c r="AD5989">
        <v>11.15</v>
      </c>
      <c r="AH5989" s="85">
        <f>IF(AND(M5989&lt;Variables!$G$6,M5989&gt;Variables!$G$5),0,1)</f>
        <v>1</v>
      </c>
      <c r="AI5989" s="85">
        <f t="shared" si="591"/>
        <v>1</v>
      </c>
      <c r="AJ5989" s="85">
        <f>IF(I5989&gt;Variables!$G$7,0,1)</f>
        <v>1</v>
      </c>
      <c r="AK5989" s="85">
        <f>IF(F5989&gt;Variables!$G$8,0,1)</f>
        <v>0</v>
      </c>
      <c r="AL5989" s="85">
        <f>IF(G5989&gt;Variables!$G$9,0,1)</f>
        <v>1</v>
      </c>
      <c r="AM5989" s="85">
        <f>IF(AND(K5989&gt;Variables!$G$10,K5989&lt;Variables!$G$11),0,1)</f>
        <v>1</v>
      </c>
      <c r="AN5989" s="103">
        <f>IF(H5989&lt;Variables!$G$13,1,0)</f>
        <v>1</v>
      </c>
      <c r="AO5989" s="101">
        <f>IF(R5989&lt;Variables!$G$12,0,1)</f>
        <v>1</v>
      </c>
      <c r="AP5989" s="86">
        <f t="shared" si="590"/>
        <v>1</v>
      </c>
      <c r="AR5989">
        <v>0</v>
      </c>
      <c r="AS5989">
        <v>0</v>
      </c>
      <c r="AT5989">
        <v>1</v>
      </c>
      <c r="AU5989">
        <v>0</v>
      </c>
      <c r="BA5989">
        <v>-2.25</v>
      </c>
    </row>
    <row r="5990" spans="3:53" ht="12.75" x14ac:dyDescent="0.2">
      <c r="C5990" t="s">
        <v>999</v>
      </c>
      <c r="D5990" t="s">
        <v>418</v>
      </c>
      <c r="E5990">
        <v>1.2</v>
      </c>
      <c r="F5990">
        <v>16.809999999999999</v>
      </c>
      <c r="G5990">
        <v>1.71</v>
      </c>
      <c r="H5990">
        <v>169.88</v>
      </c>
      <c r="I5990">
        <v>-12.834</v>
      </c>
      <c r="J5990" t="s">
        <v>78</v>
      </c>
      <c r="K5990">
        <v>39.25</v>
      </c>
      <c r="L5990">
        <v>1.2336400000000001</v>
      </c>
      <c r="M5990">
        <v>-3.5374987840861292</v>
      </c>
      <c r="N5990">
        <v>1.2200519999999999</v>
      </c>
      <c r="O5990">
        <v>-2.463173700793079</v>
      </c>
      <c r="P5990">
        <v>28590000</v>
      </c>
      <c r="Q5990">
        <v>13110000</v>
      </c>
      <c r="R5990">
        <v>2.1800000000000002</v>
      </c>
      <c r="S5990">
        <v>68.307999999999993</v>
      </c>
      <c r="T5990">
        <v>7.4909999999999997</v>
      </c>
      <c r="U5990">
        <v>32.811999999999998</v>
      </c>
      <c r="V5990">
        <f t="shared" si="589"/>
        <v>2.2377797811355014</v>
      </c>
      <c r="AC5990">
        <v>1.21</v>
      </c>
      <c r="AD5990">
        <v>1.05</v>
      </c>
      <c r="AH5990" s="85">
        <f>IF(AND(M5990&lt;Variables!$G$6,M5990&gt;Variables!$G$5),0,1)</f>
        <v>0</v>
      </c>
      <c r="AI5990" s="85">
        <f t="shared" si="591"/>
        <v>0</v>
      </c>
      <c r="AJ5990" s="85">
        <f>IF(I5990&gt;Variables!$G$7,0,1)</f>
        <v>1</v>
      </c>
      <c r="AK5990" s="85">
        <f>IF(F5990&gt;Variables!$G$8,0,1)</f>
        <v>0</v>
      </c>
      <c r="AL5990" s="85">
        <f>IF(G5990&gt;Variables!$G$9,0,1)</f>
        <v>1</v>
      </c>
      <c r="AM5990" s="85">
        <f>IF(AND(K5990&gt;Variables!$G$10,K5990&lt;Variables!$G$11),0,1)</f>
        <v>1</v>
      </c>
      <c r="AN5990" s="103">
        <f>IF(H5990&lt;Variables!$G$13,1,0)</f>
        <v>1</v>
      </c>
      <c r="AO5990" s="101">
        <f>IF(R5990&lt;Variables!$G$12,0,1)</f>
        <v>1</v>
      </c>
      <c r="AP5990" s="86">
        <f t="shared" si="590"/>
        <v>1</v>
      </c>
      <c r="AR5990">
        <v>0</v>
      </c>
      <c r="AS5990">
        <v>0</v>
      </c>
      <c r="AT5990">
        <v>1</v>
      </c>
      <c r="AU5990">
        <v>0</v>
      </c>
      <c r="BA5990">
        <v>-2.25</v>
      </c>
    </row>
    <row r="5991" spans="3:53" ht="12.75" x14ac:dyDescent="0.2">
      <c r="C5991" t="s">
        <v>999</v>
      </c>
      <c r="D5991" t="s">
        <v>977</v>
      </c>
      <c r="E5991">
        <v>68.47</v>
      </c>
      <c r="F5991">
        <v>16.72</v>
      </c>
      <c r="G5991">
        <v>7.96</v>
      </c>
      <c r="H5991">
        <v>4440</v>
      </c>
      <c r="I5991">
        <v>-2E-3</v>
      </c>
      <c r="J5991" t="s">
        <v>78</v>
      </c>
      <c r="K5991">
        <v>57.62</v>
      </c>
      <c r="L5991">
        <v>67.825145000000006</v>
      </c>
      <c r="M5991">
        <v>0.29466210503493873</v>
      </c>
      <c r="N5991">
        <v>66.663831999999999</v>
      </c>
      <c r="O5991">
        <v>2.041838818986593</v>
      </c>
      <c r="P5991">
        <v>3280000</v>
      </c>
      <c r="Q5991">
        <v>768864</v>
      </c>
      <c r="R5991">
        <v>4.2699999999999996</v>
      </c>
      <c r="S5991">
        <v>68.307999999999993</v>
      </c>
      <c r="T5991">
        <v>7.4909999999999997</v>
      </c>
      <c r="U5991">
        <v>32.811999999999998</v>
      </c>
      <c r="V5991">
        <f t="shared" si="589"/>
        <v>2.4317974859749136</v>
      </c>
      <c r="AC5991">
        <v>68.7</v>
      </c>
      <c r="AD5991">
        <v>63.82</v>
      </c>
      <c r="AH5991" s="85">
        <f>IF(AND(M5991&lt;Variables!$G$6,M5991&gt;Variables!$G$5),0,1)</f>
        <v>1</v>
      </c>
      <c r="AI5991" s="85">
        <f t="shared" si="591"/>
        <v>0</v>
      </c>
      <c r="AJ5991" s="85">
        <f>IF(I5991&gt;Variables!$G$7,0,1)</f>
        <v>1</v>
      </c>
      <c r="AK5991" s="85">
        <f>IF(F5991&gt;Variables!$G$8,0,1)</f>
        <v>0</v>
      </c>
      <c r="AL5991" s="85">
        <f>IF(G5991&gt;Variables!$G$9,0,1)</f>
        <v>1</v>
      </c>
      <c r="AM5991" s="85">
        <f>IF(AND(K5991&gt;Variables!$G$10,K5991&lt;Variables!$G$11),0,1)</f>
        <v>0</v>
      </c>
      <c r="AN5991" s="103">
        <f>IF(H5991&lt;Variables!$G$13,1,0)</f>
        <v>0</v>
      </c>
      <c r="AO5991" s="101">
        <f>IF(R5991&lt;Variables!$G$12,0,1)</f>
        <v>1</v>
      </c>
      <c r="AP5991" s="86">
        <f t="shared" si="590"/>
        <v>1</v>
      </c>
      <c r="AR5991">
        <v>0</v>
      </c>
      <c r="AS5991">
        <v>0</v>
      </c>
      <c r="AT5991">
        <v>1</v>
      </c>
      <c r="AU5991">
        <v>0</v>
      </c>
      <c r="BA5991">
        <v>-1.42</v>
      </c>
    </row>
    <row r="5992" spans="3:53" ht="12.75" x14ac:dyDescent="0.2">
      <c r="C5992" t="s">
        <v>999</v>
      </c>
      <c r="D5992" t="s">
        <v>186</v>
      </c>
      <c r="E5992">
        <v>28.83</v>
      </c>
      <c r="F5992">
        <v>14.87</v>
      </c>
      <c r="G5992">
        <v>11.35</v>
      </c>
      <c r="H5992">
        <v>3350</v>
      </c>
      <c r="I5992">
        <v>5.9160000000000004</v>
      </c>
      <c r="J5992" t="s">
        <v>78</v>
      </c>
      <c r="K5992">
        <v>73.56</v>
      </c>
      <c r="L5992">
        <v>28.026945000000001</v>
      </c>
      <c r="M5992">
        <v>2.900976185595677</v>
      </c>
      <c r="N5992">
        <v>27.282627999999999</v>
      </c>
      <c r="O5992">
        <v>5.7082917378780396</v>
      </c>
      <c r="P5992">
        <v>11056000</v>
      </c>
      <c r="Q5992">
        <v>9109000</v>
      </c>
      <c r="R5992">
        <v>1.21</v>
      </c>
      <c r="S5992">
        <v>68.307999999999993</v>
      </c>
      <c r="T5992">
        <v>7.4909999999999997</v>
      </c>
      <c r="U5992">
        <v>32.811999999999998</v>
      </c>
      <c r="V5992">
        <f t="shared" si="589"/>
        <v>2.3382700862570651</v>
      </c>
      <c r="AC5992">
        <v>28.9</v>
      </c>
      <c r="AD5992">
        <v>26.706</v>
      </c>
      <c r="AH5992" s="85">
        <f>IF(AND(M5992&lt;Variables!$G$6,M5992&gt;Variables!$G$5),0,1)</f>
        <v>1</v>
      </c>
      <c r="AI5992" s="85">
        <f t="shared" si="591"/>
        <v>0</v>
      </c>
      <c r="AJ5992" s="85">
        <f>IF(I5992&gt;Variables!$G$7,0,1)</f>
        <v>0</v>
      </c>
      <c r="AK5992" s="85">
        <f>IF(F5992&gt;Variables!$G$8,0,1)</f>
        <v>0</v>
      </c>
      <c r="AL5992" s="85">
        <f>IF(G5992&gt;Variables!$G$9,0,1)</f>
        <v>1</v>
      </c>
      <c r="AM5992" s="85">
        <f>IF(AND(K5992&gt;Variables!$G$10,K5992&lt;Variables!$G$11),0,1)</f>
        <v>0</v>
      </c>
      <c r="AN5992" s="103">
        <f>IF(H5992&lt;Variables!$G$13,1,0)</f>
        <v>0</v>
      </c>
      <c r="AO5992" s="101">
        <f>IF(R5992&lt;Variables!$G$12,0,1)</f>
        <v>0</v>
      </c>
      <c r="AP5992" s="86">
        <f t="shared" si="590"/>
        <v>1</v>
      </c>
      <c r="AR5992">
        <v>0</v>
      </c>
      <c r="AS5992">
        <v>0</v>
      </c>
      <c r="AT5992">
        <v>1</v>
      </c>
      <c r="AU5992">
        <v>0</v>
      </c>
      <c r="BA5992">
        <v>-2.25</v>
      </c>
    </row>
    <row r="5993" spans="3:53" ht="12.75" x14ac:dyDescent="0.2">
      <c r="C5993" t="s">
        <v>999</v>
      </c>
      <c r="D5993" t="s">
        <v>993</v>
      </c>
      <c r="E5993">
        <v>9.89</v>
      </c>
      <c r="F5993">
        <v>14.73</v>
      </c>
      <c r="G5993">
        <v>11.02</v>
      </c>
      <c r="H5993">
        <v>1790</v>
      </c>
      <c r="I5993">
        <v>-36.533000000000001</v>
      </c>
      <c r="J5993" t="s">
        <v>78</v>
      </c>
      <c r="K5993">
        <v>50.18</v>
      </c>
      <c r="L5993">
        <v>9.95749</v>
      </c>
      <c r="M5993">
        <v>-0.88365642345610751</v>
      </c>
      <c r="N5993">
        <v>9.7367440000000016</v>
      </c>
      <c r="O5993">
        <v>1.363453737717647</v>
      </c>
      <c r="P5993">
        <v>9925000</v>
      </c>
      <c r="Q5993">
        <v>8415000</v>
      </c>
      <c r="R5993">
        <v>1.18</v>
      </c>
      <c r="S5993">
        <v>68.307999999999993</v>
      </c>
      <c r="T5993">
        <v>7.4909999999999997</v>
      </c>
      <c r="U5993">
        <v>32.811999999999998</v>
      </c>
      <c r="V5993">
        <f t="shared" si="589"/>
        <v>2.3922992269650281</v>
      </c>
      <c r="AC5993">
        <v>10.3299</v>
      </c>
      <c r="AD5993">
        <v>9.5624000000000002</v>
      </c>
      <c r="AH5993" s="85">
        <f>IF(AND(M5993&lt;Variables!$G$6,M5993&gt;Variables!$G$5),0,1)</f>
        <v>1</v>
      </c>
      <c r="AI5993" s="85">
        <f t="shared" si="591"/>
        <v>0</v>
      </c>
      <c r="AJ5993" s="85">
        <f>IF(I5993&gt;Variables!$G$7,0,1)</f>
        <v>1</v>
      </c>
      <c r="AK5993" s="85">
        <f>IF(F5993&gt;Variables!$G$8,0,1)</f>
        <v>0</v>
      </c>
      <c r="AL5993" s="85">
        <f>IF(G5993&gt;Variables!$G$9,0,1)</f>
        <v>1</v>
      </c>
      <c r="AM5993" s="85">
        <f>IF(AND(K5993&gt;Variables!$G$10,K5993&lt;Variables!$G$11),0,1)</f>
        <v>0</v>
      </c>
      <c r="AN5993" s="103">
        <f>IF(H5993&lt;Variables!$G$13,1,0)</f>
        <v>1</v>
      </c>
      <c r="AO5993" s="101">
        <f>IF(R5993&lt;Variables!$G$12,0,1)</f>
        <v>0</v>
      </c>
      <c r="AP5993" s="86">
        <f t="shared" si="590"/>
        <v>1</v>
      </c>
      <c r="AR5993">
        <v>0</v>
      </c>
      <c r="AS5993">
        <v>0</v>
      </c>
      <c r="AT5993">
        <v>1</v>
      </c>
      <c r="AU5993">
        <v>0</v>
      </c>
      <c r="BA5993">
        <v>-1.98</v>
      </c>
    </row>
    <row r="5994" spans="3:53" ht="12.75" x14ac:dyDescent="0.2">
      <c r="C5994" t="s">
        <v>999</v>
      </c>
      <c r="D5994" t="s">
        <v>576</v>
      </c>
      <c r="E5994">
        <v>10.29</v>
      </c>
      <c r="F5994">
        <v>12.51</v>
      </c>
      <c r="G5994">
        <v>2.0099999999999998</v>
      </c>
      <c r="H5994">
        <v>14830</v>
      </c>
      <c r="I5994">
        <v>0.67700000000000005</v>
      </c>
      <c r="J5994" t="s">
        <v>78</v>
      </c>
      <c r="K5994">
        <v>64.180000000000007</v>
      </c>
      <c r="L5994">
        <v>10.147544999999999</v>
      </c>
      <c r="M5994">
        <v>1.3792005849690789</v>
      </c>
      <c r="N5994">
        <v>10.154676</v>
      </c>
      <c r="O5994">
        <v>1.308008251568022</v>
      </c>
      <c r="P5994">
        <v>13946000</v>
      </c>
      <c r="Q5994">
        <v>5991000</v>
      </c>
      <c r="R5994">
        <v>2.33</v>
      </c>
      <c r="S5994">
        <v>68.307999999999993</v>
      </c>
      <c r="T5994">
        <v>7.4909999999999997</v>
      </c>
      <c r="U5994">
        <v>32.811999999999998</v>
      </c>
      <c r="V5994">
        <f t="shared" si="589"/>
        <v>2.421564783107244</v>
      </c>
      <c r="AC5994">
        <v>10.38</v>
      </c>
      <c r="AD5994">
        <v>9.75</v>
      </c>
      <c r="AH5994" s="85">
        <f>IF(AND(M5994&lt;Variables!$G$6,M5994&gt;Variables!$G$5),0,1)</f>
        <v>1</v>
      </c>
      <c r="AI5994" s="85">
        <f t="shared" si="591"/>
        <v>1</v>
      </c>
      <c r="AJ5994" s="85">
        <f>IF(I5994&gt;Variables!$G$7,0,1)</f>
        <v>0</v>
      </c>
      <c r="AK5994" s="85">
        <f>IF(F5994&gt;Variables!$G$8,0,1)</f>
        <v>0</v>
      </c>
      <c r="AL5994" s="85">
        <f>IF(G5994&gt;Variables!$G$9,0,1)</f>
        <v>1</v>
      </c>
      <c r="AM5994" s="85">
        <f>IF(AND(K5994&gt;Variables!$G$10,K5994&lt;Variables!$G$11),0,1)</f>
        <v>0</v>
      </c>
      <c r="AN5994" s="103">
        <f>IF(H5994&lt;Variables!$G$13,1,0)</f>
        <v>0</v>
      </c>
      <c r="AO5994" s="101">
        <f>IF(R5994&lt;Variables!$G$12,0,1)</f>
        <v>1</v>
      </c>
      <c r="AP5994" s="86">
        <f t="shared" si="590"/>
        <v>1</v>
      </c>
      <c r="AR5994">
        <v>0</v>
      </c>
      <c r="AS5994">
        <v>0</v>
      </c>
      <c r="AT5994">
        <v>1</v>
      </c>
      <c r="AU5994">
        <v>0</v>
      </c>
      <c r="BA5994">
        <v>-2.25</v>
      </c>
    </row>
    <row r="5995" spans="3:53" ht="12.75" x14ac:dyDescent="0.2">
      <c r="C5995" t="s">
        <v>999</v>
      </c>
      <c r="D5995" t="s">
        <v>995</v>
      </c>
      <c r="E5995">
        <v>23</v>
      </c>
      <c r="F5995">
        <v>8.1999999999999993</v>
      </c>
      <c r="G5995">
        <v>6.19</v>
      </c>
      <c r="H5995">
        <v>14530</v>
      </c>
      <c r="I5995">
        <v>-70.034999999999997</v>
      </c>
      <c r="J5995" t="s">
        <v>78</v>
      </c>
      <c r="K5995">
        <v>80.67</v>
      </c>
      <c r="L5995">
        <v>22.669779999999999</v>
      </c>
      <c r="M5995">
        <v>1.4566528656210911</v>
      </c>
      <c r="N5995">
        <v>22.446149999999999</v>
      </c>
      <c r="O5995">
        <v>2.4674610122448479</v>
      </c>
      <c r="P5995">
        <v>4798000</v>
      </c>
      <c r="Q5995">
        <v>18195000</v>
      </c>
      <c r="R5995">
        <v>0.26</v>
      </c>
      <c r="S5995">
        <v>68.307999999999993</v>
      </c>
      <c r="T5995">
        <v>7.4909999999999997</v>
      </c>
      <c r="U5995">
        <v>32.811999999999998</v>
      </c>
      <c r="V5995">
        <f t="shared" si="589"/>
        <v>2.5178452561875782</v>
      </c>
      <c r="AC5995">
        <v>23.05</v>
      </c>
      <c r="AD5995">
        <v>22.23</v>
      </c>
      <c r="AH5995" s="85">
        <f>IF(AND(M5995&lt;Variables!$G$6,M5995&gt;Variables!$G$5),0,1)</f>
        <v>1</v>
      </c>
      <c r="AI5995" s="85">
        <f t="shared" si="591"/>
        <v>0</v>
      </c>
      <c r="AJ5995" s="85">
        <f>IF(I5995&gt;Variables!$G$7,0,1)</f>
        <v>1</v>
      </c>
      <c r="AK5995" s="85">
        <f>IF(F5995&gt;Variables!$G$8,0,1)</f>
        <v>1</v>
      </c>
      <c r="AL5995" s="85">
        <f>IF(G5995&gt;Variables!$G$9,0,1)</f>
        <v>1</v>
      </c>
      <c r="AM5995" s="85">
        <f>IF(AND(K5995&gt;Variables!$G$10,K5995&lt;Variables!$G$11),0,1)</f>
        <v>1</v>
      </c>
      <c r="AN5995" s="103">
        <f>IF(H5995&lt;Variables!$G$13,1,0)</f>
        <v>0</v>
      </c>
      <c r="AO5995" s="101">
        <f>IF(R5995&lt;Variables!$G$12,0,1)</f>
        <v>0</v>
      </c>
      <c r="AP5995" s="86">
        <f t="shared" si="590"/>
        <v>1</v>
      </c>
      <c r="AR5995">
        <v>0</v>
      </c>
      <c r="AS5995">
        <v>0</v>
      </c>
      <c r="AT5995">
        <v>1</v>
      </c>
      <c r="AU5995">
        <v>0</v>
      </c>
      <c r="BA5995">
        <v>-2.04</v>
      </c>
    </row>
    <row r="5996" spans="3:53" ht="12.75" x14ac:dyDescent="0.2">
      <c r="C5996" t="s">
        <v>999</v>
      </c>
      <c r="D5996" t="s">
        <v>447</v>
      </c>
      <c r="E5996">
        <v>21.8</v>
      </c>
      <c r="F5996">
        <v>8.16</v>
      </c>
      <c r="G5996">
        <v>5.85</v>
      </c>
      <c r="H5996">
        <v>9490</v>
      </c>
      <c r="I5996">
        <v>-31.675999999999998</v>
      </c>
      <c r="J5996" t="s">
        <v>78</v>
      </c>
      <c r="K5996">
        <v>49.52</v>
      </c>
      <c r="L5996">
        <v>21.939299999999999</v>
      </c>
      <c r="M5996">
        <v>-0.27029121257285699</v>
      </c>
      <c r="N5996">
        <v>21.850752</v>
      </c>
      <c r="O5996">
        <v>0.13385351680346111</v>
      </c>
      <c r="P5996">
        <v>28229000</v>
      </c>
      <c r="Q5996">
        <v>24882000</v>
      </c>
      <c r="R5996">
        <v>1.1299999999999999</v>
      </c>
      <c r="S5996">
        <v>68.307999999999993</v>
      </c>
      <c r="T5996">
        <v>7.4909999999999997</v>
      </c>
      <c r="U5996">
        <v>32.811999999999998</v>
      </c>
      <c r="V5996">
        <f t="shared" si="589"/>
        <v>2.3686800830363772</v>
      </c>
      <c r="AC5996">
        <v>23.04</v>
      </c>
      <c r="AD5996">
        <v>21.1</v>
      </c>
      <c r="AH5996" s="85">
        <f>IF(AND(M5996&lt;Variables!$G$6,M5996&gt;Variables!$G$5),0,1)</f>
        <v>1</v>
      </c>
      <c r="AI5996" s="85">
        <f t="shared" si="591"/>
        <v>0</v>
      </c>
      <c r="AJ5996" s="85">
        <f>IF(I5996&gt;Variables!$G$7,0,1)</f>
        <v>1</v>
      </c>
      <c r="AK5996" s="85">
        <f>IF(F5996&gt;Variables!$G$8,0,1)</f>
        <v>1</v>
      </c>
      <c r="AL5996" s="85">
        <f>IF(G5996&gt;Variables!$G$9,0,1)</f>
        <v>1</v>
      </c>
      <c r="AM5996" s="85">
        <f>IF(AND(K5996&gt;Variables!$G$10,K5996&lt;Variables!$G$11),0,1)</f>
        <v>1</v>
      </c>
      <c r="AN5996" s="103">
        <f>IF(H5996&lt;Variables!$G$13,1,0)</f>
        <v>0</v>
      </c>
      <c r="AO5996" s="101">
        <f>IF(R5996&lt;Variables!$G$12,0,1)</f>
        <v>0</v>
      </c>
      <c r="AP5996" s="86">
        <f t="shared" si="590"/>
        <v>1</v>
      </c>
      <c r="AR5996">
        <v>1</v>
      </c>
      <c r="AS5996">
        <v>0</v>
      </c>
      <c r="AT5996">
        <v>0</v>
      </c>
      <c r="AU5996">
        <v>0</v>
      </c>
      <c r="BA5996">
        <v>2.09</v>
      </c>
    </row>
    <row r="5997" spans="3:53" ht="12.75" x14ac:dyDescent="0.2">
      <c r="C5997" t="s">
        <v>999</v>
      </c>
      <c r="D5997" t="s">
        <v>983</v>
      </c>
      <c r="E5997">
        <v>6.78</v>
      </c>
      <c r="F5997">
        <v>7.8</v>
      </c>
      <c r="G5997">
        <v>0.16</v>
      </c>
      <c r="H5997">
        <v>-99999</v>
      </c>
      <c r="I5997">
        <v>-25.343</v>
      </c>
      <c r="J5997" t="s">
        <v>78</v>
      </c>
      <c r="K5997">
        <v>54.76</v>
      </c>
      <c r="L5997">
        <v>6.7779941176470606</v>
      </c>
      <c r="M5997">
        <v>4.4347668362724343E-2</v>
      </c>
      <c r="N5997">
        <v>6.762632608695653</v>
      </c>
      <c r="O5997">
        <v>0.27160119981572312</v>
      </c>
      <c r="P5997">
        <v>442023</v>
      </c>
      <c r="Q5997">
        <v>1067000</v>
      </c>
      <c r="R5997">
        <v>0.41</v>
      </c>
      <c r="S5997">
        <v>68.307999999999993</v>
      </c>
      <c r="T5997">
        <v>7.4909999999999997</v>
      </c>
      <c r="U5997">
        <v>32.811999999999998</v>
      </c>
      <c r="V5997">
        <f t="shared" si="589"/>
        <v>2.4145509185473069</v>
      </c>
      <c r="AC5997">
        <v>6.87</v>
      </c>
      <c r="AD5997">
        <v>6.78</v>
      </c>
      <c r="AH5997" s="85">
        <f>IF(AND(M5997&lt;Variables!$G$6,M5997&gt;Variables!$G$5),0,1)</f>
        <v>1</v>
      </c>
      <c r="AI5997" s="85">
        <f t="shared" si="591"/>
        <v>0</v>
      </c>
      <c r="AJ5997" s="85">
        <f>IF(I5997&gt;Variables!$G$7,0,1)</f>
        <v>1</v>
      </c>
      <c r="AK5997" s="85">
        <f>IF(F5997&gt;Variables!$G$8,0,1)</f>
        <v>1</v>
      </c>
      <c r="AL5997" s="85">
        <f>IF(G5997&gt;Variables!$G$9,0,1)</f>
        <v>1</v>
      </c>
      <c r="AM5997" s="85">
        <f>IF(AND(K5997&gt;Variables!$G$10,K5997&lt;Variables!$G$11),0,1)</f>
        <v>0</v>
      </c>
      <c r="AN5997" s="103">
        <f>IF(H5997&lt;Variables!$G$13,1,0)</f>
        <v>1</v>
      </c>
      <c r="AO5997" s="101">
        <f>IF(R5997&lt;Variables!$G$12,0,1)</f>
        <v>0</v>
      </c>
      <c r="AP5997" s="86">
        <f t="shared" si="590"/>
        <v>1</v>
      </c>
      <c r="AR5997">
        <v>0</v>
      </c>
      <c r="AS5997">
        <v>1</v>
      </c>
      <c r="AT5997">
        <v>0</v>
      </c>
      <c r="AU5997">
        <v>0</v>
      </c>
      <c r="BA5997">
        <v>1.0900000000000001</v>
      </c>
    </row>
    <row r="5998" spans="3:53" ht="12.75" x14ac:dyDescent="0.2">
      <c r="C5998" t="s">
        <v>999</v>
      </c>
      <c r="D5998" t="s">
        <v>980</v>
      </c>
      <c r="E5998">
        <v>16.32</v>
      </c>
      <c r="F5998">
        <v>9.6199999999999992</v>
      </c>
      <c r="G5998">
        <v>3.36</v>
      </c>
      <c r="H5998">
        <v>2000</v>
      </c>
      <c r="I5998">
        <v>13.787000000000001</v>
      </c>
      <c r="J5998" t="s">
        <v>76</v>
      </c>
      <c r="K5998">
        <v>46.26</v>
      </c>
      <c r="L5998">
        <v>16.330749999999998</v>
      </c>
      <c r="M5998">
        <v>-6.5826737902433083E-2</v>
      </c>
      <c r="N5998">
        <v>16.392098000000001</v>
      </c>
      <c r="O5998">
        <v>-0.43983387605418439</v>
      </c>
      <c r="P5998">
        <v>922785</v>
      </c>
      <c r="Q5998">
        <v>768443</v>
      </c>
      <c r="R5998">
        <v>1.2</v>
      </c>
      <c r="S5998">
        <v>68.307999999999993</v>
      </c>
      <c r="T5998">
        <v>7.4909999999999997</v>
      </c>
      <c r="U5998">
        <v>32.811999999999998</v>
      </c>
      <c r="V5998">
        <f t="shared" ref="V5998:V6032" si="592">1.849 + (0.01036 * K5998) + (0.1184 * M5998) - (0.002888 * K5998 * M5998)</f>
        <v>2.3292540926901708</v>
      </c>
      <c r="AC5998">
        <v>17.758800000000001</v>
      </c>
      <c r="AD5998">
        <v>16.21</v>
      </c>
      <c r="AH5998" s="85">
        <f>IF(AND(M5998&lt;Variables!$G$6,M5998&gt;Variables!$G$5),0,1)</f>
        <v>1</v>
      </c>
      <c r="AI5998" s="85">
        <f t="shared" si="591"/>
        <v>1</v>
      </c>
      <c r="AJ5998" s="85">
        <f>IF(I5998&gt;Variables!$G$7,0,1)</f>
        <v>0</v>
      </c>
      <c r="AK5998" s="85">
        <f>IF(F5998&gt;Variables!$G$8,0,1)</f>
        <v>0</v>
      </c>
      <c r="AL5998" s="85">
        <f>IF(G5998&gt;Variables!$G$9,0,1)</f>
        <v>1</v>
      </c>
      <c r="AM5998" s="85">
        <f>IF(AND(K5998&gt;Variables!$G$10,K5998&lt;Variables!$G$11),0,1)</f>
        <v>1</v>
      </c>
      <c r="AN5998" s="103">
        <f>IF(H5998&lt;Variables!$G$13,1,0)</f>
        <v>1</v>
      </c>
      <c r="AO5998" s="101">
        <f>IF(R5998&lt;Variables!$G$12,0,1)</f>
        <v>0</v>
      </c>
      <c r="AP5998" s="86">
        <f t="shared" si="590"/>
        <v>0</v>
      </c>
      <c r="AR5998">
        <v>1</v>
      </c>
      <c r="AS5998">
        <v>0</v>
      </c>
      <c r="AT5998">
        <v>0</v>
      </c>
      <c r="AU5998">
        <v>0</v>
      </c>
      <c r="BA5998">
        <v>1.66</v>
      </c>
    </row>
    <row r="5999" spans="3:53" ht="12.75" x14ac:dyDescent="0.2">
      <c r="C5999" t="s">
        <v>999</v>
      </c>
      <c r="D5999" t="s">
        <v>193</v>
      </c>
      <c r="E5999">
        <v>24.76</v>
      </c>
      <c r="F5999">
        <v>7.28</v>
      </c>
      <c r="G5999">
        <v>3.33</v>
      </c>
      <c r="H5999">
        <v>9570</v>
      </c>
      <c r="I5999">
        <v>-14.04</v>
      </c>
      <c r="J5999" t="s">
        <v>78</v>
      </c>
      <c r="K5999">
        <v>69.45</v>
      </c>
      <c r="L5999">
        <v>24.604144999999999</v>
      </c>
      <c r="M5999">
        <v>0.79602440970820831</v>
      </c>
      <c r="N5999">
        <v>24.451844000000001</v>
      </c>
      <c r="O5999">
        <v>1.423843535072445</v>
      </c>
      <c r="P5999">
        <v>7261000</v>
      </c>
      <c r="Q5999">
        <v>22194000</v>
      </c>
      <c r="R5999">
        <v>0.33</v>
      </c>
      <c r="S5999">
        <v>68.307999999999993</v>
      </c>
      <c r="T5999">
        <v>7.4909999999999997</v>
      </c>
      <c r="U5999">
        <v>32.811999999999998</v>
      </c>
      <c r="V5999">
        <f t="shared" si="592"/>
        <v>2.5030914006152214</v>
      </c>
      <c r="AC5999">
        <v>24.82</v>
      </c>
      <c r="AD5999">
        <v>22.32</v>
      </c>
      <c r="AH5999" s="85">
        <f>IF(AND(M5999&lt;Variables!$G$6,M5999&gt;Variables!$G$5),0,1)</f>
        <v>1</v>
      </c>
      <c r="AI5999" s="85">
        <f t="shared" si="591"/>
        <v>0</v>
      </c>
      <c r="AJ5999" s="85">
        <f>IF(I5999&gt;Variables!$G$7,0,1)</f>
        <v>1</v>
      </c>
      <c r="AK5999" s="85">
        <f>IF(F5999&gt;Variables!$G$8,0,1)</f>
        <v>1</v>
      </c>
      <c r="AL5999" s="85">
        <f>IF(G5999&gt;Variables!$G$9,0,1)</f>
        <v>1</v>
      </c>
      <c r="AM5999" s="85">
        <f>IF(AND(K5999&gt;Variables!$G$10,K5999&lt;Variables!$G$11),0,1)</f>
        <v>0</v>
      </c>
      <c r="AN5999" s="103">
        <f>IF(H5999&lt;Variables!$G$13,1,0)</f>
        <v>0</v>
      </c>
      <c r="AO5999" s="101">
        <f>IF(R5999&lt;Variables!$G$12,0,1)</f>
        <v>0</v>
      </c>
      <c r="AP5999" s="86">
        <f t="shared" ref="AP5999:AP6062" si="593">IF(J5999="Pass", 0,1)</f>
        <v>1</v>
      </c>
      <c r="AR5999">
        <v>0</v>
      </c>
      <c r="AS5999">
        <v>0</v>
      </c>
      <c r="AT5999">
        <v>1</v>
      </c>
      <c r="AU5999">
        <v>0</v>
      </c>
      <c r="BA5999">
        <v>-1.5</v>
      </c>
    </row>
    <row r="6000" spans="3:53" ht="12.75" x14ac:dyDescent="0.2">
      <c r="C6000" t="s">
        <v>999</v>
      </c>
      <c r="D6000" t="s">
        <v>971</v>
      </c>
      <c r="E6000">
        <v>29.98</v>
      </c>
      <c r="F6000">
        <v>6.92</v>
      </c>
      <c r="G6000">
        <v>2.5499999999999998</v>
      </c>
      <c r="H6000">
        <v>20060</v>
      </c>
      <c r="I6000">
        <v>-66.677000000000007</v>
      </c>
      <c r="J6000" t="s">
        <v>78</v>
      </c>
      <c r="K6000">
        <v>44</v>
      </c>
      <c r="L6000">
        <v>30.0547</v>
      </c>
      <c r="M6000">
        <v>-0.36500114790699523</v>
      </c>
      <c r="N6000">
        <v>30.143595999999999</v>
      </c>
      <c r="O6000">
        <v>-0.65883313988151404</v>
      </c>
      <c r="P6000">
        <v>9730000</v>
      </c>
      <c r="Q6000">
        <v>8802000</v>
      </c>
      <c r="R6000">
        <v>1.1100000000000001</v>
      </c>
      <c r="S6000">
        <v>68.307999999999993</v>
      </c>
      <c r="T6000">
        <v>7.4909999999999997</v>
      </c>
      <c r="U6000">
        <v>32.811999999999998</v>
      </c>
      <c r="V6000">
        <f t="shared" si="592"/>
        <v>2.3080052899546493</v>
      </c>
      <c r="AC6000">
        <v>30.03</v>
      </c>
      <c r="AD6000">
        <v>28.83</v>
      </c>
      <c r="AH6000" s="85">
        <f>IF(AND(M6000&lt;Variables!$G$6,M6000&gt;Variables!$G$5),0,1)</f>
        <v>1</v>
      </c>
      <c r="AI6000" s="85">
        <f t="shared" si="591"/>
        <v>1</v>
      </c>
      <c r="AJ6000" s="85">
        <f>IF(I6000&gt;Variables!$G$7,0,1)</f>
        <v>1</v>
      </c>
      <c r="AK6000" s="85">
        <f>IF(F6000&gt;Variables!$G$8,0,1)</f>
        <v>1</v>
      </c>
      <c r="AL6000" s="85">
        <f>IF(G6000&gt;Variables!$G$9,0,1)</f>
        <v>1</v>
      </c>
      <c r="AM6000" s="85">
        <f>IF(AND(K6000&gt;Variables!$G$10,K6000&lt;Variables!$G$11),0,1)</f>
        <v>1</v>
      </c>
      <c r="AN6000" s="103">
        <f>IF(H6000&lt;Variables!$G$13,1,0)</f>
        <v>0</v>
      </c>
      <c r="AO6000" s="101">
        <f>IF(R6000&lt;Variables!$G$12,0,1)</f>
        <v>0</v>
      </c>
      <c r="AP6000" s="86">
        <f t="shared" si="593"/>
        <v>1</v>
      </c>
      <c r="AR6000">
        <v>0</v>
      </c>
      <c r="AS6000">
        <v>0</v>
      </c>
      <c r="AT6000">
        <v>1</v>
      </c>
      <c r="AU6000">
        <v>0</v>
      </c>
      <c r="BA6000">
        <v>-1.38</v>
      </c>
    </row>
    <row r="6001" spans="3:53" ht="12.75" x14ac:dyDescent="0.2">
      <c r="C6001" t="s">
        <v>999</v>
      </c>
      <c r="D6001" t="s">
        <v>1000</v>
      </c>
      <c r="E6001">
        <v>15.12</v>
      </c>
      <c r="F6001">
        <v>6.86</v>
      </c>
      <c r="G6001">
        <v>4.9000000000000004</v>
      </c>
      <c r="H6001">
        <v>10670</v>
      </c>
      <c r="I6001">
        <v>-61.158999999999999</v>
      </c>
      <c r="J6001" t="s">
        <v>78</v>
      </c>
      <c r="K6001">
        <v>89.54</v>
      </c>
      <c r="L6001">
        <v>14.76704</v>
      </c>
      <c r="M6001">
        <v>2.6448089799987051</v>
      </c>
      <c r="N6001">
        <v>14.70185</v>
      </c>
      <c r="O6001">
        <v>3.0999500062917509</v>
      </c>
      <c r="P6001">
        <v>4193000</v>
      </c>
      <c r="Q6001">
        <v>20793000</v>
      </c>
      <c r="R6001">
        <v>0.2</v>
      </c>
      <c r="S6001">
        <v>68.307999999999993</v>
      </c>
      <c r="T6001">
        <v>7.4909999999999997</v>
      </c>
      <c r="U6001">
        <v>32.811999999999998</v>
      </c>
      <c r="V6001">
        <f t="shared" si="592"/>
        <v>2.405854608984332</v>
      </c>
      <c r="AC6001">
        <v>15.18</v>
      </c>
      <c r="AD6001">
        <v>14.65</v>
      </c>
      <c r="AH6001" s="85">
        <f>IF(AND(M6001&lt;Variables!$G$6,M6001&gt;Variables!$G$5),0,1)</f>
        <v>1</v>
      </c>
      <c r="AI6001" s="85">
        <f t="shared" si="591"/>
        <v>0</v>
      </c>
      <c r="AJ6001" s="85">
        <f>IF(I6001&gt;Variables!$G$7,0,1)</f>
        <v>1</v>
      </c>
      <c r="AK6001" s="85">
        <f>IF(F6001&gt;Variables!$G$8,0,1)</f>
        <v>1</v>
      </c>
      <c r="AL6001" s="85">
        <f>IF(G6001&gt;Variables!$G$9,0,1)</f>
        <v>1</v>
      </c>
      <c r="AM6001" s="85">
        <f>IF(AND(K6001&gt;Variables!$G$10,K6001&lt;Variables!$G$11),0,1)</f>
        <v>1</v>
      </c>
      <c r="AN6001" s="103">
        <f>IF(H6001&lt;Variables!$G$13,1,0)</f>
        <v>0</v>
      </c>
      <c r="AO6001" s="101">
        <f>IF(R6001&lt;Variables!$G$12,0,1)</f>
        <v>0</v>
      </c>
      <c r="AP6001" s="86">
        <f t="shared" si="593"/>
        <v>1</v>
      </c>
      <c r="AR6001">
        <v>0</v>
      </c>
      <c r="AS6001">
        <v>0</v>
      </c>
      <c r="AT6001">
        <v>1</v>
      </c>
      <c r="AU6001">
        <v>0</v>
      </c>
      <c r="BA6001">
        <v>-1.85</v>
      </c>
    </row>
    <row r="6002" spans="3:53" ht="12.75" x14ac:dyDescent="0.2">
      <c r="C6002" t="s">
        <v>999</v>
      </c>
      <c r="D6002" t="s">
        <v>303</v>
      </c>
      <c r="E6002">
        <v>19.600000000000001</v>
      </c>
      <c r="F6002">
        <v>6.83</v>
      </c>
      <c r="G6002">
        <v>6.78</v>
      </c>
      <c r="H6002">
        <v>2360</v>
      </c>
      <c r="I6002">
        <v>523.53700000000003</v>
      </c>
      <c r="J6002" t="s">
        <v>78</v>
      </c>
      <c r="K6002">
        <v>71.02</v>
      </c>
      <c r="L6002">
        <v>19.366250000000001</v>
      </c>
      <c r="M6002">
        <v>0.8971793713289784</v>
      </c>
      <c r="N6002">
        <v>19.197052380952378</v>
      </c>
      <c r="O6002">
        <v>1.7864597764389021</v>
      </c>
      <c r="P6002">
        <v>117968</v>
      </c>
      <c r="Q6002">
        <v>512011</v>
      </c>
      <c r="R6002">
        <v>0.23</v>
      </c>
      <c r="S6002">
        <v>68.307999999999993</v>
      </c>
      <c r="T6002">
        <v>7.4909999999999997</v>
      </c>
      <c r="U6002">
        <v>32.811999999999998</v>
      </c>
      <c r="V6002">
        <f t="shared" si="592"/>
        <v>2.5069765807525988</v>
      </c>
      <c r="AC6002">
        <v>20.100000000000001</v>
      </c>
      <c r="AD6002">
        <v>18.88</v>
      </c>
      <c r="AH6002" s="85">
        <f>IF(AND(M6002&lt;Variables!$G$6,M6002&gt;Variables!$G$5),0,1)</f>
        <v>1</v>
      </c>
      <c r="AI6002" s="85">
        <f t="shared" si="591"/>
        <v>0</v>
      </c>
      <c r="AJ6002" s="85">
        <f>IF(I6002&gt;Variables!$G$7,0,1)</f>
        <v>0</v>
      </c>
      <c r="AK6002" s="85">
        <f>IF(F6002&gt;Variables!$G$8,0,1)</f>
        <v>1</v>
      </c>
      <c r="AL6002" s="85">
        <f>IF(G6002&gt;Variables!$G$9,0,1)</f>
        <v>1</v>
      </c>
      <c r="AM6002" s="85">
        <f>IF(AND(K6002&gt;Variables!$G$10,K6002&lt;Variables!$G$11),0,1)</f>
        <v>0</v>
      </c>
      <c r="AN6002" s="103">
        <f>IF(H6002&lt;Variables!$G$13,1,0)</f>
        <v>1</v>
      </c>
      <c r="AO6002" s="101">
        <f>IF(R6002&lt;Variables!$G$12,0,1)</f>
        <v>0</v>
      </c>
      <c r="AP6002" s="86">
        <f t="shared" si="593"/>
        <v>1</v>
      </c>
      <c r="AR6002">
        <v>1</v>
      </c>
      <c r="AS6002">
        <v>0</v>
      </c>
      <c r="AT6002">
        <v>0</v>
      </c>
      <c r="AU6002">
        <v>0</v>
      </c>
      <c r="BA6002">
        <v>2</v>
      </c>
    </row>
    <row r="6003" spans="3:53" ht="12.75" x14ac:dyDescent="0.2">
      <c r="C6003" t="s">
        <v>999</v>
      </c>
      <c r="D6003" t="s">
        <v>195</v>
      </c>
      <c r="E6003">
        <v>38.590000000000003</v>
      </c>
      <c r="F6003">
        <v>6.69</v>
      </c>
      <c r="G6003">
        <v>5.54</v>
      </c>
      <c r="H6003">
        <v>3540</v>
      </c>
      <c r="I6003">
        <v>-35.021000000000001</v>
      </c>
      <c r="J6003" t="s">
        <v>78</v>
      </c>
      <c r="K6003">
        <v>57.36</v>
      </c>
      <c r="L6003">
        <v>38.675833333333337</v>
      </c>
      <c r="M6003">
        <v>-0.20900217620823849</v>
      </c>
      <c r="N6003">
        <v>38.329690624999998</v>
      </c>
      <c r="O6003">
        <v>0.69217718868556899</v>
      </c>
      <c r="P6003">
        <v>56832</v>
      </c>
      <c r="Q6003">
        <v>600984</v>
      </c>
      <c r="R6003">
        <v>0.09</v>
      </c>
      <c r="S6003">
        <v>68.307999999999993</v>
      </c>
      <c r="T6003">
        <v>7.4909999999999997</v>
      </c>
      <c r="U6003">
        <v>32.811999999999998</v>
      </c>
      <c r="V6003">
        <f t="shared" si="592"/>
        <v>2.4531261399581998</v>
      </c>
      <c r="AC6003">
        <v>40.914999999999999</v>
      </c>
      <c r="AD6003">
        <v>38.314500000000002</v>
      </c>
      <c r="AH6003" s="85">
        <f>IF(AND(M6003&lt;Variables!$G$6,M6003&gt;Variables!$G$5),0,1)</f>
        <v>1</v>
      </c>
      <c r="AI6003" s="85">
        <f t="shared" si="591"/>
        <v>0</v>
      </c>
      <c r="AJ6003" s="85">
        <f>IF(I6003&gt;Variables!$G$7,0,1)</f>
        <v>1</v>
      </c>
      <c r="AK6003" s="85">
        <f>IF(F6003&gt;Variables!$G$8,0,1)</f>
        <v>1</v>
      </c>
      <c r="AL6003" s="85">
        <f>IF(G6003&gt;Variables!$G$9,0,1)</f>
        <v>1</v>
      </c>
      <c r="AM6003" s="85">
        <f>IF(AND(K6003&gt;Variables!$G$10,K6003&lt;Variables!$G$11),0,1)</f>
        <v>0</v>
      </c>
      <c r="AN6003" s="103">
        <f>IF(H6003&lt;Variables!$G$13,1,0)</f>
        <v>0</v>
      </c>
      <c r="AO6003" s="101">
        <f>IF(R6003&lt;Variables!$G$12,0,1)</f>
        <v>0</v>
      </c>
      <c r="AP6003" s="86">
        <f t="shared" si="593"/>
        <v>1</v>
      </c>
      <c r="AR6003">
        <v>1</v>
      </c>
      <c r="AS6003">
        <v>0</v>
      </c>
      <c r="AT6003">
        <v>0</v>
      </c>
      <c r="AU6003">
        <v>0</v>
      </c>
      <c r="BA6003">
        <v>1.27</v>
      </c>
    </row>
    <row r="6004" spans="3:53" ht="12.75" x14ac:dyDescent="0.2">
      <c r="C6004" t="s">
        <v>999</v>
      </c>
      <c r="D6004" t="s">
        <v>981</v>
      </c>
      <c r="E6004">
        <v>16.82</v>
      </c>
      <c r="F6004">
        <v>10.58</v>
      </c>
      <c r="G6004">
        <v>7.83</v>
      </c>
      <c r="H6004">
        <v>4060</v>
      </c>
      <c r="I6004">
        <v>-75.811999999999998</v>
      </c>
      <c r="J6004" t="s">
        <v>76</v>
      </c>
      <c r="K6004">
        <v>51.51</v>
      </c>
      <c r="L6004">
        <v>16.721550000000001</v>
      </c>
      <c r="M6004">
        <v>0.4691550723467629</v>
      </c>
      <c r="N6004">
        <v>16.944693999999998</v>
      </c>
      <c r="O6004">
        <v>-0.8539192268682908</v>
      </c>
      <c r="P6004">
        <v>11857000</v>
      </c>
      <c r="Q6004">
        <v>12705000</v>
      </c>
      <c r="R6004">
        <v>0.93</v>
      </c>
      <c r="S6004">
        <v>68.307999999999993</v>
      </c>
      <c r="T6004">
        <v>7.4909999999999997</v>
      </c>
      <c r="U6004">
        <v>32.811999999999998</v>
      </c>
      <c r="V6004">
        <f t="shared" si="592"/>
        <v>2.3683996391470883</v>
      </c>
      <c r="AC6004">
        <v>16.899999999999999</v>
      </c>
      <c r="AD6004">
        <v>15.24</v>
      </c>
      <c r="AH6004" s="85">
        <f>IF(AND(M6004&lt;Variables!$G$6,M6004&gt;Variables!$G$5),0,1)</f>
        <v>1</v>
      </c>
      <c r="AI6004" s="85">
        <f t="shared" si="591"/>
        <v>1</v>
      </c>
      <c r="AJ6004" s="85">
        <f>IF(I6004&gt;Variables!$G$7,0,1)</f>
        <v>1</v>
      </c>
      <c r="AK6004" s="85">
        <f>IF(F6004&gt;Variables!$G$8,0,1)</f>
        <v>0</v>
      </c>
      <c r="AL6004" s="85">
        <f>IF(G6004&gt;Variables!$G$9,0,1)</f>
        <v>1</v>
      </c>
      <c r="AM6004" s="85">
        <f>IF(AND(K6004&gt;Variables!$G$10,K6004&lt;Variables!$G$11),0,1)</f>
        <v>0</v>
      </c>
      <c r="AN6004" s="103">
        <f>IF(H6004&lt;Variables!$G$13,1,0)</f>
        <v>0</v>
      </c>
      <c r="AO6004" s="101">
        <f>IF(R6004&lt;Variables!$G$12,0,1)</f>
        <v>0</v>
      </c>
      <c r="AP6004" s="86">
        <f t="shared" si="593"/>
        <v>0</v>
      </c>
      <c r="AR6004">
        <v>0</v>
      </c>
      <c r="AS6004">
        <v>0</v>
      </c>
      <c r="AT6004">
        <v>1</v>
      </c>
      <c r="AU6004">
        <v>0</v>
      </c>
      <c r="BA6004">
        <v>-2.25</v>
      </c>
    </row>
    <row r="6005" spans="3:53" ht="12.75" x14ac:dyDescent="0.2">
      <c r="C6005" t="s">
        <v>999</v>
      </c>
      <c r="D6005" t="s">
        <v>973</v>
      </c>
      <c r="E6005">
        <v>9.14</v>
      </c>
      <c r="F6005">
        <v>42.75</v>
      </c>
      <c r="G6005">
        <v>11.12</v>
      </c>
      <c r="H6005">
        <v>799.45</v>
      </c>
      <c r="I6005">
        <v>-32.222000000000001</v>
      </c>
      <c r="J6005" t="s">
        <v>78</v>
      </c>
      <c r="K6005">
        <v>54.18</v>
      </c>
      <c r="L6005">
        <v>8.947280000000001</v>
      </c>
      <c r="M6005">
        <v>1.5951216459080171</v>
      </c>
      <c r="N6005">
        <v>9.2916219999999985</v>
      </c>
      <c r="O6005">
        <v>-2.1699333012040172</v>
      </c>
      <c r="P6005">
        <v>74420000</v>
      </c>
      <c r="Q6005">
        <v>4490000</v>
      </c>
      <c r="R6005">
        <v>16.57</v>
      </c>
      <c r="S6005">
        <v>68.307999999999993</v>
      </c>
      <c r="T6005">
        <v>7.4909999999999997</v>
      </c>
      <c r="U6005">
        <v>32.811999999999998</v>
      </c>
      <c r="V6005">
        <f t="shared" si="592"/>
        <v>2.3495755839164536</v>
      </c>
      <c r="AC6005">
        <v>10.47</v>
      </c>
      <c r="AD6005">
        <v>8.5</v>
      </c>
      <c r="AH6005" s="85">
        <f>IF(AND(M6005&lt;Variables!$G$6,M6005&gt;Variables!$G$5),0,1)</f>
        <v>1</v>
      </c>
      <c r="AI6005" s="85">
        <f t="shared" si="591"/>
        <v>1</v>
      </c>
      <c r="AJ6005" s="85">
        <f>IF(I6005&gt;Variables!$G$7,0,1)</f>
        <v>1</v>
      </c>
      <c r="AK6005" s="85">
        <f>IF(F6005&gt;Variables!$G$8,0,1)</f>
        <v>0</v>
      </c>
      <c r="AL6005" s="85">
        <f>IF(G6005&gt;Variables!$G$9,0,1)</f>
        <v>1</v>
      </c>
      <c r="AM6005" s="85">
        <f>IF(AND(K6005&gt;Variables!$G$10,K6005&lt;Variables!$G$11),0,1)</f>
        <v>0</v>
      </c>
      <c r="AN6005" s="103">
        <f>IF(H6005&lt;Variables!$G$13,1,0)</f>
        <v>1</v>
      </c>
      <c r="AO6005" s="101">
        <f>IF(R6005&lt;Variables!$G$12,0,1)</f>
        <v>1</v>
      </c>
      <c r="AP6005" s="86">
        <f t="shared" si="593"/>
        <v>1</v>
      </c>
      <c r="AR6005">
        <v>0</v>
      </c>
      <c r="AS6005">
        <v>0</v>
      </c>
      <c r="AT6005">
        <v>1</v>
      </c>
      <c r="AU6005">
        <v>0</v>
      </c>
      <c r="BA6005">
        <v>-2.25</v>
      </c>
    </row>
    <row r="6006" spans="3:53" ht="12.75" x14ac:dyDescent="0.2">
      <c r="C6006" t="s">
        <v>999</v>
      </c>
      <c r="D6006" t="s">
        <v>979</v>
      </c>
      <c r="E6006">
        <v>9.73</v>
      </c>
      <c r="F6006">
        <v>8.8800000000000008</v>
      </c>
      <c r="G6006">
        <v>7.33</v>
      </c>
      <c r="H6006">
        <v>15540</v>
      </c>
      <c r="I6006">
        <v>-6.5570000000000004</v>
      </c>
      <c r="J6006" t="s">
        <v>78</v>
      </c>
      <c r="K6006">
        <v>62.98</v>
      </c>
      <c r="L6006">
        <v>9.7119350000000004</v>
      </c>
      <c r="M6006">
        <v>1.009736988560983</v>
      </c>
      <c r="N6006">
        <v>9.7354380000000003</v>
      </c>
      <c r="O6006">
        <v>0.76588233626468827</v>
      </c>
      <c r="P6006">
        <v>4257000</v>
      </c>
      <c r="Q6006">
        <v>9425000</v>
      </c>
      <c r="R6006">
        <v>0.45</v>
      </c>
      <c r="S6006">
        <v>68.307999999999993</v>
      </c>
      <c r="T6006">
        <v>7.4909999999999997</v>
      </c>
      <c r="U6006">
        <v>32.811999999999998</v>
      </c>
      <c r="V6006">
        <f t="shared" si="592"/>
        <v>2.4373683952073404</v>
      </c>
      <c r="AC6006">
        <v>9.81</v>
      </c>
      <c r="AD6006">
        <v>9.24</v>
      </c>
      <c r="AH6006" s="85">
        <f>IF(AND(M6006&lt;Variables!$G$6,M6006&gt;Variables!$G$5),0,1)</f>
        <v>1</v>
      </c>
      <c r="AI6006" s="85">
        <f t="shared" si="591"/>
        <v>1</v>
      </c>
      <c r="AJ6006" s="85">
        <f>IF(I6006&gt;Variables!$G$7,0,1)</f>
        <v>1</v>
      </c>
      <c r="AK6006" s="85">
        <f>IF(F6006&gt;Variables!$G$8,0,1)</f>
        <v>1</v>
      </c>
      <c r="AL6006" s="85">
        <f>IF(G6006&gt;Variables!$G$9,0,1)</f>
        <v>1</v>
      </c>
      <c r="AM6006" s="85">
        <f>IF(AND(K6006&gt;Variables!$G$10,K6006&lt;Variables!$G$11),0,1)</f>
        <v>0</v>
      </c>
      <c r="AN6006" s="103">
        <f>IF(H6006&lt;Variables!$G$13,1,0)</f>
        <v>0</v>
      </c>
      <c r="AO6006" s="101">
        <f>IF(R6006&lt;Variables!$G$12,0,1)</f>
        <v>0</v>
      </c>
      <c r="AP6006" s="86">
        <f t="shared" si="593"/>
        <v>1</v>
      </c>
      <c r="AR6006">
        <v>0</v>
      </c>
      <c r="AS6006">
        <v>0</v>
      </c>
      <c r="AT6006">
        <v>1</v>
      </c>
      <c r="AU6006">
        <v>0</v>
      </c>
      <c r="BA6006">
        <v>-1.1200000000000001</v>
      </c>
    </row>
    <row r="6007" spans="3:53" ht="12.75" x14ac:dyDescent="0.2">
      <c r="C6007" t="s">
        <v>999</v>
      </c>
      <c r="D6007" t="s">
        <v>752</v>
      </c>
      <c r="E6007">
        <v>10.26</v>
      </c>
      <c r="F6007">
        <v>7.29</v>
      </c>
      <c r="G6007">
        <v>3.93</v>
      </c>
      <c r="H6007">
        <v>3960</v>
      </c>
      <c r="I6007">
        <v>-48.664000000000001</v>
      </c>
      <c r="J6007" t="s">
        <v>78</v>
      </c>
      <c r="K6007">
        <v>73</v>
      </c>
      <c r="L6007">
        <v>10.124840000000001</v>
      </c>
      <c r="M6007">
        <v>1.4337016683720321</v>
      </c>
      <c r="N6007">
        <v>10.02857</v>
      </c>
      <c r="O6007">
        <v>2.4074219953592522</v>
      </c>
      <c r="P6007">
        <v>8804000</v>
      </c>
      <c r="Q6007">
        <v>5120000</v>
      </c>
      <c r="R6007">
        <v>1.72</v>
      </c>
      <c r="S6007">
        <v>68.307999999999993</v>
      </c>
      <c r="T6007">
        <v>7.4909999999999997</v>
      </c>
      <c r="U6007">
        <v>32.811999999999998</v>
      </c>
      <c r="V6007">
        <f t="shared" si="592"/>
        <v>2.4727715570023836</v>
      </c>
      <c r="AC6007">
        <v>11.02</v>
      </c>
      <c r="AD6007">
        <v>9.8699999999999992</v>
      </c>
      <c r="AH6007" s="85">
        <f>IF(AND(M6007&lt;Variables!$G$6,M6007&gt;Variables!$G$5),0,1)</f>
        <v>1</v>
      </c>
      <c r="AI6007" s="85">
        <f t="shared" si="591"/>
        <v>0</v>
      </c>
      <c r="AJ6007" s="85">
        <f>IF(I6007&gt;Variables!$G$7,0,1)</f>
        <v>1</v>
      </c>
      <c r="AK6007" s="85">
        <f>IF(F6007&gt;Variables!$G$8,0,1)</f>
        <v>1</v>
      </c>
      <c r="AL6007" s="85">
        <f>IF(G6007&gt;Variables!$G$9,0,1)</f>
        <v>1</v>
      </c>
      <c r="AM6007" s="85">
        <f>IF(AND(K6007&gt;Variables!$G$10,K6007&lt;Variables!$G$11),0,1)</f>
        <v>0</v>
      </c>
      <c r="AN6007" s="103">
        <f>IF(H6007&lt;Variables!$G$13,1,0)</f>
        <v>0</v>
      </c>
      <c r="AO6007" s="101">
        <f>IF(R6007&lt;Variables!$G$12,0,1)</f>
        <v>0</v>
      </c>
      <c r="AP6007" s="86">
        <f t="shared" si="593"/>
        <v>1</v>
      </c>
      <c r="AR6007">
        <v>1</v>
      </c>
      <c r="AS6007">
        <v>0</v>
      </c>
      <c r="AT6007">
        <v>0</v>
      </c>
      <c r="AU6007">
        <v>0</v>
      </c>
      <c r="BA6007">
        <v>2</v>
      </c>
    </row>
    <row r="6008" spans="3:53" ht="12.75" x14ac:dyDescent="0.2">
      <c r="C6008" t="s">
        <v>999</v>
      </c>
      <c r="D6008" t="s">
        <v>972</v>
      </c>
      <c r="E6008">
        <v>11.45</v>
      </c>
      <c r="F6008">
        <v>436.65</v>
      </c>
      <c r="G6008">
        <v>11.41</v>
      </c>
      <c r="H6008">
        <v>27.89</v>
      </c>
      <c r="I6008">
        <v>0</v>
      </c>
      <c r="J6008" t="s">
        <v>78</v>
      </c>
      <c r="K6008">
        <v>65.94</v>
      </c>
      <c r="L6008">
        <v>11.089</v>
      </c>
      <c r="M6008">
        <v>6.4965280909008731</v>
      </c>
      <c r="N6008">
        <v>10.66412</v>
      </c>
      <c r="O6008">
        <v>10.739564070921929</v>
      </c>
      <c r="P6008">
        <v>118330000</v>
      </c>
      <c r="Q6008">
        <v>980580</v>
      </c>
      <c r="R6008">
        <v>120.67</v>
      </c>
      <c r="S6008">
        <v>68.307999999999993</v>
      </c>
      <c r="T6008">
        <v>7.4909999999999997</v>
      </c>
      <c r="U6008">
        <v>32.811999999999998</v>
      </c>
      <c r="V6008">
        <f t="shared" si="592"/>
        <v>2.0641628179998213</v>
      </c>
      <c r="AC6008">
        <v>12.15</v>
      </c>
      <c r="AD6008">
        <v>8.91</v>
      </c>
      <c r="AH6008" s="85">
        <f>IF(AND(M6008&lt;Variables!$G$6,M6008&gt;Variables!$G$5),0,1)</f>
        <v>1</v>
      </c>
      <c r="AI6008" s="85">
        <f t="shared" si="591"/>
        <v>0</v>
      </c>
      <c r="AJ6008" s="85">
        <f>IF(I6008&gt;Variables!$G$7,0,1)</f>
        <v>1</v>
      </c>
      <c r="AK6008" s="85">
        <f>IF(F6008&gt;Variables!$G$8,0,1)</f>
        <v>0</v>
      </c>
      <c r="AL6008" s="85">
        <f>IF(G6008&gt;Variables!$G$9,0,1)</f>
        <v>1</v>
      </c>
      <c r="AM6008" s="85">
        <f>IF(AND(K6008&gt;Variables!$G$10,K6008&lt;Variables!$G$11),0,1)</f>
        <v>0</v>
      </c>
      <c r="AN6008" s="103">
        <f>IF(H6008&lt;Variables!$G$13,1,0)</f>
        <v>1</v>
      </c>
      <c r="AO6008" s="101">
        <f>IF(R6008&lt;Variables!$G$12,0,1)</f>
        <v>1</v>
      </c>
      <c r="AP6008" s="86">
        <f t="shared" si="593"/>
        <v>1</v>
      </c>
      <c r="AR6008">
        <v>1</v>
      </c>
      <c r="AS6008">
        <v>0</v>
      </c>
      <c r="AT6008">
        <v>0</v>
      </c>
      <c r="AU6008">
        <v>0</v>
      </c>
      <c r="BA6008">
        <v>2</v>
      </c>
    </row>
    <row r="6009" spans="3:53" ht="12.75" x14ac:dyDescent="0.2">
      <c r="C6009" t="s">
        <v>1001</v>
      </c>
      <c r="D6009" t="s">
        <v>983</v>
      </c>
      <c r="E6009">
        <v>6.79</v>
      </c>
      <c r="F6009">
        <v>7.88</v>
      </c>
      <c r="G6009">
        <v>0.22</v>
      </c>
      <c r="H6009">
        <v>-99999</v>
      </c>
      <c r="I6009">
        <v>-25.314</v>
      </c>
      <c r="J6009" t="s">
        <v>78</v>
      </c>
      <c r="K6009">
        <v>55.35</v>
      </c>
      <c r="L6009">
        <v>6.7837176470588227</v>
      </c>
      <c r="M6009">
        <v>1.8903394980381929E-2</v>
      </c>
      <c r="N6009">
        <v>6.7696434782608703</v>
      </c>
      <c r="O6009">
        <v>0.22684387720629171</v>
      </c>
      <c r="P6009">
        <v>455752</v>
      </c>
      <c r="Q6009">
        <v>1067000</v>
      </c>
      <c r="R6009">
        <v>0.43</v>
      </c>
      <c r="S6009">
        <v>65.14500000000001</v>
      </c>
      <c r="T6009">
        <v>6.6120000000000001</v>
      </c>
      <c r="U6009">
        <v>30.701599999999999</v>
      </c>
      <c r="V6009">
        <f t="shared" si="592"/>
        <v>2.4216424391553466</v>
      </c>
      <c r="AC6009">
        <v>6.87</v>
      </c>
      <c r="AD6009">
        <v>6.78</v>
      </c>
      <c r="AH6009" s="85">
        <f>IF(AND(M6009&lt;Variables!$G$6,M6009&gt;Variables!$G$5),0,1)</f>
        <v>1</v>
      </c>
      <c r="AI6009" s="85">
        <f t="shared" si="591"/>
        <v>0</v>
      </c>
      <c r="AJ6009" s="85">
        <f>IF(I6009&gt;Variables!$G$7,0,1)</f>
        <v>1</v>
      </c>
      <c r="AK6009" s="85">
        <f>IF(F6009&gt;Variables!$G$8,0,1)</f>
        <v>1</v>
      </c>
      <c r="AL6009" s="85">
        <f>IF(G6009&gt;Variables!$G$9,0,1)</f>
        <v>1</v>
      </c>
      <c r="AM6009" s="85">
        <f>IF(AND(K6009&gt;Variables!$G$10,K6009&lt;Variables!$G$11),0,1)</f>
        <v>0</v>
      </c>
      <c r="AN6009" s="103">
        <f>IF(H6009&lt;Variables!$G$13,1,0)</f>
        <v>1</v>
      </c>
      <c r="AO6009" s="101">
        <f>IF(R6009&lt;Variables!$G$12,0,1)</f>
        <v>0</v>
      </c>
      <c r="AP6009" s="86">
        <f t="shared" si="593"/>
        <v>1</v>
      </c>
      <c r="AR6009">
        <v>0</v>
      </c>
      <c r="AS6009">
        <v>1</v>
      </c>
      <c r="AT6009">
        <v>0</v>
      </c>
      <c r="AU6009">
        <v>0</v>
      </c>
      <c r="BA6009">
        <v>1.0900000000000001</v>
      </c>
    </row>
    <row r="6010" spans="3:53" ht="12.75" x14ac:dyDescent="0.2">
      <c r="C6010" t="s">
        <v>1001</v>
      </c>
      <c r="D6010" t="s">
        <v>975</v>
      </c>
      <c r="E6010">
        <v>2.6</v>
      </c>
      <c r="F6010">
        <v>42.47</v>
      </c>
      <c r="G6010">
        <v>35.42</v>
      </c>
      <c r="H6010">
        <v>22.19</v>
      </c>
      <c r="I6010">
        <v>-27.847999999999999</v>
      </c>
      <c r="J6010" t="s">
        <v>78</v>
      </c>
      <c r="K6010">
        <v>62.4</v>
      </c>
      <c r="L6010">
        <v>2.50719</v>
      </c>
      <c r="M6010">
        <v>3.701753756197161</v>
      </c>
      <c r="N6010">
        <v>2.3810816326530611</v>
      </c>
      <c r="O6010">
        <v>9.1940723217882567</v>
      </c>
      <c r="P6010">
        <v>2470000</v>
      </c>
      <c r="Q6010">
        <v>58670</v>
      </c>
      <c r="R6010">
        <v>42.1</v>
      </c>
      <c r="S6010">
        <v>65.14500000000001</v>
      </c>
      <c r="T6010">
        <v>6.6120000000000001</v>
      </c>
      <c r="U6010">
        <v>30.701599999999999</v>
      </c>
      <c r="V6010">
        <f t="shared" si="592"/>
        <v>2.2666541582249464</v>
      </c>
      <c r="AC6010">
        <v>2.65</v>
      </c>
      <c r="AD6010">
        <v>2.2200000000000002</v>
      </c>
      <c r="AH6010" s="85">
        <f>IF(AND(M6010&lt;Variables!$G$6,M6010&gt;Variables!$G$5),0,1)</f>
        <v>1</v>
      </c>
      <c r="AI6010" s="85">
        <f t="shared" si="591"/>
        <v>0</v>
      </c>
      <c r="AJ6010" s="85">
        <f>IF(I6010&gt;Variables!$G$7,0,1)</f>
        <v>1</v>
      </c>
      <c r="AK6010" s="85">
        <f>IF(F6010&gt;Variables!$G$8,0,1)</f>
        <v>0</v>
      </c>
      <c r="AL6010" s="85">
        <f>IF(G6010&gt;Variables!$G$9,0,1)</f>
        <v>0</v>
      </c>
      <c r="AM6010" s="85">
        <f>IF(AND(K6010&gt;Variables!$G$10,K6010&lt;Variables!$G$11),0,1)</f>
        <v>0</v>
      </c>
      <c r="AN6010" s="103">
        <f>IF(H6010&lt;Variables!$G$13,1,0)</f>
        <v>1</v>
      </c>
      <c r="AO6010" s="101">
        <f>IF(R6010&lt;Variables!$G$12,0,1)</f>
        <v>1</v>
      </c>
      <c r="AP6010" s="86">
        <f t="shared" si="593"/>
        <v>1</v>
      </c>
      <c r="AR6010">
        <v>0</v>
      </c>
      <c r="AS6010">
        <v>0</v>
      </c>
      <c r="AT6010">
        <v>1</v>
      </c>
      <c r="AU6010">
        <v>0</v>
      </c>
      <c r="BA6010">
        <v>-2.25</v>
      </c>
    </row>
    <row r="6011" spans="3:53" ht="12.75" x14ac:dyDescent="0.2">
      <c r="C6011" t="s">
        <v>1001</v>
      </c>
      <c r="D6011" t="s">
        <v>932</v>
      </c>
      <c r="E6011">
        <v>5.48</v>
      </c>
      <c r="F6011">
        <v>36.590000000000003</v>
      </c>
      <c r="G6011">
        <v>-12.94</v>
      </c>
      <c r="H6011">
        <v>18.11</v>
      </c>
      <c r="I6011">
        <v>-4.633</v>
      </c>
      <c r="J6011" t="s">
        <v>78</v>
      </c>
      <c r="K6011">
        <v>44.68</v>
      </c>
      <c r="L6011">
        <v>5.4974550000000004</v>
      </c>
      <c r="M6011">
        <v>-0.86321761615147807</v>
      </c>
      <c r="N6011">
        <v>5.6688980000000004</v>
      </c>
      <c r="O6011">
        <v>-3.861385405064607</v>
      </c>
      <c r="P6011">
        <v>15070000</v>
      </c>
      <c r="Q6011">
        <v>1040000</v>
      </c>
      <c r="R6011">
        <v>14.49</v>
      </c>
      <c r="S6011">
        <v>65.14500000000001</v>
      </c>
      <c r="T6011">
        <v>6.6120000000000001</v>
      </c>
      <c r="U6011">
        <v>30.701599999999999</v>
      </c>
      <c r="V6011">
        <f t="shared" si="592"/>
        <v>2.3210658444505685</v>
      </c>
      <c r="AC6011">
        <v>5.78</v>
      </c>
      <c r="AD6011">
        <v>4.2</v>
      </c>
      <c r="AH6011" s="85">
        <f>IF(AND(M6011&lt;Variables!$G$6,M6011&gt;Variables!$G$5),0,1)</f>
        <v>1</v>
      </c>
      <c r="AI6011" s="85">
        <f t="shared" si="591"/>
        <v>1</v>
      </c>
      <c r="AJ6011" s="85">
        <f>IF(I6011&gt;Variables!$G$7,0,1)</f>
        <v>1</v>
      </c>
      <c r="AK6011" s="85">
        <f>IF(F6011&gt;Variables!$G$8,0,1)</f>
        <v>0</v>
      </c>
      <c r="AL6011" s="85">
        <f>IF(G6011&gt;Variables!$G$9,0,1)</f>
        <v>1</v>
      </c>
      <c r="AM6011" s="85">
        <f>IF(AND(K6011&gt;Variables!$G$10,K6011&lt;Variables!$G$11),0,1)</f>
        <v>1</v>
      </c>
      <c r="AN6011" s="103">
        <f>IF(H6011&lt;Variables!$G$13,1,0)</f>
        <v>1</v>
      </c>
      <c r="AO6011" s="101">
        <f>IF(R6011&lt;Variables!$G$12,0,1)</f>
        <v>1</v>
      </c>
      <c r="AP6011" s="86">
        <f t="shared" si="593"/>
        <v>1</v>
      </c>
      <c r="AR6011">
        <v>1</v>
      </c>
      <c r="AS6011">
        <v>0</v>
      </c>
      <c r="AT6011">
        <v>0</v>
      </c>
      <c r="AU6011">
        <v>0</v>
      </c>
      <c r="BA6011">
        <v>2</v>
      </c>
    </row>
    <row r="6012" spans="3:53" ht="12.75" x14ac:dyDescent="0.2">
      <c r="C6012" t="s">
        <v>1001</v>
      </c>
      <c r="D6012" t="s">
        <v>997</v>
      </c>
      <c r="E6012">
        <v>7.84</v>
      </c>
      <c r="F6012">
        <v>26.65</v>
      </c>
      <c r="G6012">
        <v>-2.88</v>
      </c>
      <c r="H6012">
        <v>147.65</v>
      </c>
      <c r="I6012">
        <v>-45.085000000000001</v>
      </c>
      <c r="J6012" t="s">
        <v>78</v>
      </c>
      <c r="K6012">
        <v>37.93</v>
      </c>
      <c r="L6012">
        <v>7.9339500000000003</v>
      </c>
      <c r="M6012">
        <v>-2.0664360123267822</v>
      </c>
      <c r="N6012">
        <v>7.9860900000000008</v>
      </c>
      <c r="O6012">
        <v>-2.70582976149782</v>
      </c>
      <c r="P6012">
        <v>6650000</v>
      </c>
      <c r="Q6012">
        <v>371600</v>
      </c>
      <c r="R6012">
        <v>17.899999999999999</v>
      </c>
      <c r="S6012">
        <v>65.14500000000001</v>
      </c>
      <c r="T6012">
        <v>6.6120000000000001</v>
      </c>
      <c r="U6012">
        <v>30.701599999999999</v>
      </c>
      <c r="V6012">
        <f t="shared" si="592"/>
        <v>2.2236499791730471</v>
      </c>
      <c r="AC6012">
        <v>8.18</v>
      </c>
      <c r="AD6012">
        <v>7.22</v>
      </c>
      <c r="AH6012" s="85">
        <f>IF(AND(M6012&lt;Variables!$G$6,M6012&gt;Variables!$G$5),0,1)</f>
        <v>0</v>
      </c>
      <c r="AI6012" s="85">
        <f t="shared" si="591"/>
        <v>1</v>
      </c>
      <c r="AJ6012" s="85">
        <f>IF(I6012&gt;Variables!$G$7,0,1)</f>
        <v>1</v>
      </c>
      <c r="AK6012" s="85">
        <f>IF(F6012&gt;Variables!$G$8,0,1)</f>
        <v>0</v>
      </c>
      <c r="AL6012" s="85">
        <f>IF(G6012&gt;Variables!$G$9,0,1)</f>
        <v>1</v>
      </c>
      <c r="AM6012" s="85">
        <f>IF(AND(K6012&gt;Variables!$G$10,K6012&lt;Variables!$G$11),0,1)</f>
        <v>1</v>
      </c>
      <c r="AN6012" s="103">
        <f>IF(H6012&lt;Variables!$G$13,1,0)</f>
        <v>1</v>
      </c>
      <c r="AO6012" s="101">
        <f>IF(R6012&lt;Variables!$G$12,0,1)</f>
        <v>1</v>
      </c>
      <c r="AP6012" s="86">
        <f t="shared" si="593"/>
        <v>1</v>
      </c>
      <c r="AR6012">
        <v>0</v>
      </c>
      <c r="AS6012">
        <v>0</v>
      </c>
      <c r="AT6012">
        <v>1</v>
      </c>
      <c r="AU6012">
        <v>0</v>
      </c>
      <c r="BA6012">
        <v>-2.25</v>
      </c>
    </row>
    <row r="6013" spans="3:53" ht="12.75" x14ac:dyDescent="0.2">
      <c r="C6013" t="s">
        <v>1001</v>
      </c>
      <c r="D6013" t="s">
        <v>978</v>
      </c>
      <c r="E6013">
        <v>3.33</v>
      </c>
      <c r="F6013">
        <v>25.84</v>
      </c>
      <c r="G6013">
        <v>-10.96</v>
      </c>
      <c r="H6013">
        <v>215.62</v>
      </c>
      <c r="I6013">
        <v>-47.036000000000001</v>
      </c>
      <c r="J6013" t="s">
        <v>78</v>
      </c>
      <c r="K6013">
        <v>40.39</v>
      </c>
      <c r="L6013">
        <v>3.422940000000001</v>
      </c>
      <c r="M6013">
        <v>-2.7152097319847979</v>
      </c>
      <c r="N6013">
        <v>3.4062900000000012</v>
      </c>
      <c r="O6013">
        <v>-2.2396801211875861</v>
      </c>
      <c r="P6013">
        <v>17360000</v>
      </c>
      <c r="Q6013">
        <v>888990</v>
      </c>
      <c r="R6013">
        <v>19.53</v>
      </c>
      <c r="S6013">
        <v>65.14500000000001</v>
      </c>
      <c r="T6013">
        <v>6.6120000000000001</v>
      </c>
      <c r="U6013">
        <v>30.701599999999999</v>
      </c>
      <c r="V6013">
        <f t="shared" si="592"/>
        <v>2.2626787909972128</v>
      </c>
      <c r="AC6013">
        <v>3.5211999999999999</v>
      </c>
      <c r="AD6013">
        <v>3.1</v>
      </c>
      <c r="AH6013" s="85">
        <f>IF(AND(M6013&lt;Variables!$G$6,M6013&gt;Variables!$G$5),0,1)</f>
        <v>0</v>
      </c>
      <c r="AI6013" s="85">
        <f t="shared" si="591"/>
        <v>0</v>
      </c>
      <c r="AJ6013" s="85">
        <f>IF(I6013&gt;Variables!$G$7,0,1)</f>
        <v>1</v>
      </c>
      <c r="AK6013" s="85">
        <f>IF(F6013&gt;Variables!$G$8,0,1)</f>
        <v>0</v>
      </c>
      <c r="AL6013" s="85">
        <f>IF(G6013&gt;Variables!$G$9,0,1)</f>
        <v>1</v>
      </c>
      <c r="AM6013" s="85">
        <f>IF(AND(K6013&gt;Variables!$G$10,K6013&lt;Variables!$G$11),0,1)</f>
        <v>1</v>
      </c>
      <c r="AN6013" s="103">
        <f>IF(H6013&lt;Variables!$G$13,1,0)</f>
        <v>1</v>
      </c>
      <c r="AO6013" s="101">
        <f>IF(R6013&lt;Variables!$G$12,0,1)</f>
        <v>1</v>
      </c>
      <c r="AP6013" s="86">
        <f t="shared" si="593"/>
        <v>1</v>
      </c>
      <c r="AR6013">
        <v>1</v>
      </c>
      <c r="AS6013">
        <v>0</v>
      </c>
      <c r="AT6013">
        <v>0</v>
      </c>
      <c r="AU6013">
        <v>0</v>
      </c>
      <c r="BA6013">
        <v>2</v>
      </c>
    </row>
    <row r="6014" spans="3:53" ht="12.75" x14ac:dyDescent="0.2">
      <c r="C6014" t="s">
        <v>1001</v>
      </c>
      <c r="D6014" t="s">
        <v>614</v>
      </c>
      <c r="E6014">
        <v>13.98</v>
      </c>
      <c r="F6014">
        <v>23.17</v>
      </c>
      <c r="G6014">
        <v>6.84</v>
      </c>
      <c r="H6014">
        <v>2880</v>
      </c>
      <c r="I6014">
        <v>-35.04</v>
      </c>
      <c r="J6014" t="s">
        <v>78</v>
      </c>
      <c r="K6014">
        <v>58.31</v>
      </c>
      <c r="L6014">
        <v>13.748825</v>
      </c>
      <c r="M6014">
        <v>1.1722819950068331</v>
      </c>
      <c r="N6014">
        <v>13.65048</v>
      </c>
      <c r="O6014">
        <v>1.9011785666145089</v>
      </c>
      <c r="P6014">
        <v>16507000</v>
      </c>
      <c r="Q6014">
        <v>3768000</v>
      </c>
      <c r="R6014">
        <v>4.38</v>
      </c>
      <c r="S6014">
        <v>65.14500000000001</v>
      </c>
      <c r="T6014">
        <v>6.6120000000000001</v>
      </c>
      <c r="U6014">
        <v>30.701599999999999</v>
      </c>
      <c r="V6014">
        <f t="shared" si="592"/>
        <v>2.3944783442926947</v>
      </c>
      <c r="AC6014">
        <v>14.7</v>
      </c>
      <c r="AD6014">
        <v>12.58</v>
      </c>
      <c r="AH6014" s="85">
        <f>IF(AND(M6014&lt;Variables!$G$6,M6014&gt;Variables!$G$5),0,1)</f>
        <v>1</v>
      </c>
      <c r="AI6014" s="85">
        <f t="shared" si="591"/>
        <v>0</v>
      </c>
      <c r="AJ6014" s="85">
        <f>IF(I6014&gt;Variables!$G$7,0,1)</f>
        <v>1</v>
      </c>
      <c r="AK6014" s="85">
        <f>IF(F6014&gt;Variables!$G$8,0,1)</f>
        <v>0</v>
      </c>
      <c r="AL6014" s="85">
        <f>IF(G6014&gt;Variables!$G$9,0,1)</f>
        <v>1</v>
      </c>
      <c r="AM6014" s="85">
        <f>IF(AND(K6014&gt;Variables!$G$10,K6014&lt;Variables!$G$11),0,1)</f>
        <v>0</v>
      </c>
      <c r="AN6014" s="103">
        <f>IF(H6014&lt;Variables!$G$13,1,0)</f>
        <v>0</v>
      </c>
      <c r="AO6014" s="101">
        <f>IF(R6014&lt;Variables!$G$12,0,1)</f>
        <v>1</v>
      </c>
      <c r="AP6014" s="86">
        <f t="shared" si="593"/>
        <v>1</v>
      </c>
      <c r="AR6014">
        <v>1</v>
      </c>
      <c r="AS6014">
        <v>0</v>
      </c>
      <c r="AT6014">
        <v>0</v>
      </c>
      <c r="AU6014">
        <v>0</v>
      </c>
      <c r="BA6014">
        <v>2</v>
      </c>
    </row>
    <row r="6015" spans="3:53" ht="12.75" x14ac:dyDescent="0.2">
      <c r="C6015" t="s">
        <v>1001</v>
      </c>
      <c r="D6015" t="s">
        <v>810</v>
      </c>
      <c r="E6015">
        <v>11.94</v>
      </c>
      <c r="F6015">
        <v>20.8</v>
      </c>
      <c r="G6015">
        <v>-14.13</v>
      </c>
      <c r="H6015">
        <v>1940</v>
      </c>
      <c r="I6015">
        <v>-71.162000000000006</v>
      </c>
      <c r="J6015" t="s">
        <v>78</v>
      </c>
      <c r="K6015">
        <v>41.42</v>
      </c>
      <c r="L6015">
        <v>11.99709</v>
      </c>
      <c r="M6015">
        <v>-1.1843705431900391</v>
      </c>
      <c r="N6015">
        <v>12.303468000000001</v>
      </c>
      <c r="O6015">
        <v>-3.64505357351277</v>
      </c>
      <c r="P6015">
        <v>58849000</v>
      </c>
      <c r="Q6015">
        <v>8404000</v>
      </c>
      <c r="R6015">
        <v>7</v>
      </c>
      <c r="S6015">
        <v>65.14500000000001</v>
      </c>
      <c r="T6015">
        <v>6.6120000000000001</v>
      </c>
      <c r="U6015">
        <v>30.701599999999999</v>
      </c>
      <c r="V6015">
        <f t="shared" si="592"/>
        <v>2.2795572690584134</v>
      </c>
      <c r="AC6015">
        <v>13.4</v>
      </c>
      <c r="AD6015">
        <v>11.15</v>
      </c>
      <c r="AH6015" s="85">
        <f>IF(AND(M6015&lt;Variables!$G$6,M6015&gt;Variables!$G$5),0,1)</f>
        <v>1</v>
      </c>
      <c r="AI6015" s="85">
        <f t="shared" si="591"/>
        <v>1</v>
      </c>
      <c r="AJ6015" s="85">
        <f>IF(I6015&gt;Variables!$G$7,0,1)</f>
        <v>1</v>
      </c>
      <c r="AK6015" s="85">
        <f>IF(F6015&gt;Variables!$G$8,0,1)</f>
        <v>0</v>
      </c>
      <c r="AL6015" s="85">
        <f>IF(G6015&gt;Variables!$G$9,0,1)</f>
        <v>1</v>
      </c>
      <c r="AM6015" s="85">
        <f>IF(AND(K6015&gt;Variables!$G$10,K6015&lt;Variables!$G$11),0,1)</f>
        <v>1</v>
      </c>
      <c r="AN6015" s="103">
        <f>IF(H6015&lt;Variables!$G$13,1,0)</f>
        <v>1</v>
      </c>
      <c r="AO6015" s="101">
        <f>IF(R6015&lt;Variables!$G$12,0,1)</f>
        <v>1</v>
      </c>
      <c r="AP6015" s="86">
        <f t="shared" si="593"/>
        <v>1</v>
      </c>
      <c r="AR6015">
        <v>1</v>
      </c>
      <c r="AS6015">
        <v>0</v>
      </c>
      <c r="AT6015">
        <v>0</v>
      </c>
      <c r="AU6015">
        <v>0</v>
      </c>
      <c r="BA6015">
        <v>2</v>
      </c>
    </row>
    <row r="6016" spans="3:53" ht="12.75" x14ac:dyDescent="0.2">
      <c r="C6016" t="s">
        <v>1001</v>
      </c>
      <c r="D6016" t="s">
        <v>418</v>
      </c>
      <c r="E6016">
        <v>1.2</v>
      </c>
      <c r="F6016">
        <v>17.82</v>
      </c>
      <c r="G6016">
        <v>1.71</v>
      </c>
      <c r="H6016">
        <v>169.88</v>
      </c>
      <c r="I6016">
        <v>-12.76</v>
      </c>
      <c r="J6016" t="s">
        <v>78</v>
      </c>
      <c r="K6016">
        <v>44.1</v>
      </c>
      <c r="L6016">
        <v>1.2132799999999999</v>
      </c>
      <c r="M6016">
        <v>-1.9187656600290099</v>
      </c>
      <c r="N6016">
        <v>1.22359</v>
      </c>
      <c r="O6016">
        <v>-2.745200598239625</v>
      </c>
      <c r="P6016">
        <v>29360000</v>
      </c>
      <c r="Q6016">
        <v>13110000</v>
      </c>
      <c r="R6016">
        <v>2.2400000000000002</v>
      </c>
      <c r="S6016">
        <v>65.14500000000001</v>
      </c>
      <c r="T6016">
        <v>6.6120000000000001</v>
      </c>
      <c r="U6016">
        <v>30.701599999999999</v>
      </c>
      <c r="V6016">
        <f t="shared" si="592"/>
        <v>2.323069675326388</v>
      </c>
      <c r="AC6016">
        <v>1.21</v>
      </c>
      <c r="AD6016">
        <v>1.05</v>
      </c>
      <c r="AH6016" s="85">
        <f>IF(AND(M6016&lt;Variables!$G$6,M6016&gt;Variables!$G$5),0,1)</f>
        <v>1</v>
      </c>
      <c r="AI6016" s="85">
        <f t="shared" si="591"/>
        <v>1</v>
      </c>
      <c r="AJ6016" s="85">
        <f>IF(I6016&gt;Variables!$G$7,0,1)</f>
        <v>1</v>
      </c>
      <c r="AK6016" s="85">
        <f>IF(F6016&gt;Variables!$G$8,0,1)</f>
        <v>0</v>
      </c>
      <c r="AL6016" s="85">
        <f>IF(G6016&gt;Variables!$G$9,0,1)</f>
        <v>1</v>
      </c>
      <c r="AM6016" s="85">
        <f>IF(AND(K6016&gt;Variables!$G$10,K6016&lt;Variables!$G$11),0,1)</f>
        <v>1</v>
      </c>
      <c r="AN6016" s="103">
        <f>IF(H6016&lt;Variables!$G$13,1,0)</f>
        <v>1</v>
      </c>
      <c r="AO6016" s="101">
        <f>IF(R6016&lt;Variables!$G$12,0,1)</f>
        <v>1</v>
      </c>
      <c r="AP6016" s="86">
        <f t="shared" si="593"/>
        <v>1</v>
      </c>
      <c r="AR6016">
        <v>0</v>
      </c>
      <c r="AS6016">
        <v>0</v>
      </c>
      <c r="AT6016">
        <v>1</v>
      </c>
      <c r="AU6016">
        <v>0</v>
      </c>
      <c r="BA6016">
        <v>-2.25</v>
      </c>
    </row>
    <row r="6017" spans="3:53" ht="12.75" x14ac:dyDescent="0.2">
      <c r="C6017" t="s">
        <v>1001</v>
      </c>
      <c r="D6017" t="s">
        <v>977</v>
      </c>
      <c r="E6017">
        <v>68.12</v>
      </c>
      <c r="F6017">
        <v>17.100000000000001</v>
      </c>
      <c r="G6017">
        <v>8.1300000000000008</v>
      </c>
      <c r="H6017">
        <v>4440</v>
      </c>
      <c r="I6017">
        <v>-2E-3</v>
      </c>
      <c r="J6017" t="s">
        <v>78</v>
      </c>
      <c r="K6017">
        <v>56.56</v>
      </c>
      <c r="L6017">
        <v>67.951350000000005</v>
      </c>
      <c r="M6017">
        <v>0.26290868393341771</v>
      </c>
      <c r="N6017">
        <v>66.95453000000002</v>
      </c>
      <c r="O6017">
        <v>1.755624302044948</v>
      </c>
      <c r="P6017">
        <v>3385000</v>
      </c>
      <c r="Q6017">
        <v>768864</v>
      </c>
      <c r="R6017">
        <v>4.4000000000000004</v>
      </c>
      <c r="S6017">
        <v>65.14500000000001</v>
      </c>
      <c r="T6017">
        <v>6.6120000000000001</v>
      </c>
      <c r="U6017">
        <v>30.701599999999999</v>
      </c>
      <c r="V6017">
        <f t="shared" si="592"/>
        <v>2.4231450955861806</v>
      </c>
      <c r="AC6017">
        <v>68.7</v>
      </c>
      <c r="AD6017">
        <v>63.82</v>
      </c>
      <c r="AH6017" s="85">
        <f>IF(AND(M6017&lt;Variables!$G$6,M6017&gt;Variables!$G$5),0,1)</f>
        <v>1</v>
      </c>
      <c r="AI6017" s="85">
        <f t="shared" si="591"/>
        <v>0</v>
      </c>
      <c r="AJ6017" s="85">
        <f>IF(I6017&gt;Variables!$G$7,0,1)</f>
        <v>1</v>
      </c>
      <c r="AK6017" s="85">
        <f>IF(F6017&gt;Variables!$G$8,0,1)</f>
        <v>0</v>
      </c>
      <c r="AL6017" s="85">
        <f>IF(G6017&gt;Variables!$G$9,0,1)</f>
        <v>1</v>
      </c>
      <c r="AM6017" s="85">
        <f>IF(AND(K6017&gt;Variables!$G$10,K6017&lt;Variables!$G$11),0,1)</f>
        <v>0</v>
      </c>
      <c r="AN6017" s="103">
        <f>IF(H6017&lt;Variables!$G$13,1,0)</f>
        <v>0</v>
      </c>
      <c r="AO6017" s="101">
        <f>IF(R6017&lt;Variables!$G$12,0,1)</f>
        <v>1</v>
      </c>
      <c r="AP6017" s="86">
        <f t="shared" si="593"/>
        <v>1</v>
      </c>
      <c r="AR6017">
        <v>0</v>
      </c>
      <c r="AS6017">
        <v>0</v>
      </c>
      <c r="AT6017">
        <v>1</v>
      </c>
      <c r="AU6017">
        <v>0</v>
      </c>
      <c r="BA6017">
        <v>-1.0900000000000001</v>
      </c>
    </row>
    <row r="6018" spans="3:53" ht="12.75" x14ac:dyDescent="0.2">
      <c r="C6018" t="s">
        <v>1001</v>
      </c>
      <c r="D6018" t="s">
        <v>186</v>
      </c>
      <c r="E6018">
        <v>28.38</v>
      </c>
      <c r="F6018">
        <v>13.47</v>
      </c>
      <c r="G6018">
        <v>10.35</v>
      </c>
      <c r="H6018">
        <v>3350</v>
      </c>
      <c r="I6018">
        <v>5.8310000000000004</v>
      </c>
      <c r="J6018" t="s">
        <v>78</v>
      </c>
      <c r="K6018">
        <v>62.97</v>
      </c>
      <c r="L6018">
        <v>28.290254999999998</v>
      </c>
      <c r="M6018">
        <v>1.024186597116203</v>
      </c>
      <c r="N6018">
        <v>27.480641999999989</v>
      </c>
      <c r="O6018">
        <v>4.0004815025791833</v>
      </c>
      <c r="P6018">
        <v>11559000</v>
      </c>
      <c r="Q6018">
        <v>9109000</v>
      </c>
      <c r="R6018">
        <v>1.27</v>
      </c>
      <c r="S6018">
        <v>65.14500000000001</v>
      </c>
      <c r="T6018">
        <v>6.6120000000000001</v>
      </c>
      <c r="U6018">
        <v>30.701599999999999</v>
      </c>
      <c r="V6018">
        <f t="shared" si="592"/>
        <v>2.4363770223996224</v>
      </c>
      <c r="AC6018">
        <v>28.58</v>
      </c>
      <c r="AD6018">
        <v>26.706</v>
      </c>
      <c r="AH6018" s="85">
        <f>IF(AND(M6018&lt;Variables!$G$6,M6018&gt;Variables!$G$5),0,1)</f>
        <v>1</v>
      </c>
      <c r="AI6018" s="85">
        <f t="shared" si="591"/>
        <v>0</v>
      </c>
      <c r="AJ6018" s="85">
        <f>IF(I6018&gt;Variables!$G$7,0,1)</f>
        <v>0</v>
      </c>
      <c r="AK6018" s="85">
        <f>IF(F6018&gt;Variables!$G$8,0,1)</f>
        <v>0</v>
      </c>
      <c r="AL6018" s="85">
        <f>IF(G6018&gt;Variables!$G$9,0,1)</f>
        <v>1</v>
      </c>
      <c r="AM6018" s="85">
        <f>IF(AND(K6018&gt;Variables!$G$10,K6018&lt;Variables!$G$11),0,1)</f>
        <v>0</v>
      </c>
      <c r="AN6018" s="103">
        <f>IF(H6018&lt;Variables!$G$13,1,0)</f>
        <v>0</v>
      </c>
      <c r="AO6018" s="101">
        <f>IF(R6018&lt;Variables!$G$12,0,1)</f>
        <v>0</v>
      </c>
      <c r="AP6018" s="86">
        <f t="shared" si="593"/>
        <v>1</v>
      </c>
      <c r="AR6018">
        <v>0</v>
      </c>
      <c r="AS6018">
        <v>0</v>
      </c>
      <c r="AT6018">
        <v>1</v>
      </c>
      <c r="AU6018">
        <v>0</v>
      </c>
      <c r="BA6018">
        <v>-2.25</v>
      </c>
    </row>
    <row r="6019" spans="3:53" ht="12.75" x14ac:dyDescent="0.2">
      <c r="C6019" t="s">
        <v>1001</v>
      </c>
      <c r="D6019" t="s">
        <v>576</v>
      </c>
      <c r="E6019">
        <v>10.119999999999999</v>
      </c>
      <c r="F6019">
        <v>10.82</v>
      </c>
      <c r="G6019">
        <v>0.1</v>
      </c>
      <c r="H6019">
        <v>14830</v>
      </c>
      <c r="I6019">
        <v>0.61799999999999999</v>
      </c>
      <c r="J6019" t="s">
        <v>78</v>
      </c>
      <c r="K6019">
        <v>43.08</v>
      </c>
      <c r="L6019">
        <v>10.177915</v>
      </c>
      <c r="M6019">
        <v>-0.81465604694083305</v>
      </c>
      <c r="N6019">
        <v>10.152588</v>
      </c>
      <c r="O6019">
        <v>-0.5672248297675514</v>
      </c>
      <c r="P6019">
        <v>14286000</v>
      </c>
      <c r="Q6019">
        <v>5991000</v>
      </c>
      <c r="R6019">
        <v>2.38</v>
      </c>
      <c r="S6019">
        <v>65.14500000000001</v>
      </c>
      <c r="T6019">
        <v>6.6120000000000001</v>
      </c>
      <c r="U6019">
        <v>30.701599999999999</v>
      </c>
      <c r="V6019">
        <f t="shared" si="592"/>
        <v>2.300208988708591</v>
      </c>
      <c r="AC6019">
        <v>10.38</v>
      </c>
      <c r="AD6019">
        <v>9.75</v>
      </c>
      <c r="AH6019" s="85">
        <f>IF(AND(M6019&lt;Variables!$G$6,M6019&gt;Variables!$G$5),0,1)</f>
        <v>1</v>
      </c>
      <c r="AI6019" s="85">
        <f t="shared" ref="AI6019:AI6082" si="594">IF(L6019&gt;N6019,0,1)</f>
        <v>0</v>
      </c>
      <c r="AJ6019" s="85">
        <f>IF(I6019&gt;Variables!$G$7,0,1)</f>
        <v>0</v>
      </c>
      <c r="AK6019" s="85">
        <f>IF(F6019&gt;Variables!$G$8,0,1)</f>
        <v>0</v>
      </c>
      <c r="AL6019" s="85">
        <f>IF(G6019&gt;Variables!$G$9,0,1)</f>
        <v>1</v>
      </c>
      <c r="AM6019" s="85">
        <f>IF(AND(K6019&gt;Variables!$G$10,K6019&lt;Variables!$G$11),0,1)</f>
        <v>1</v>
      </c>
      <c r="AN6019" s="103">
        <f>IF(H6019&lt;Variables!$G$13,1,0)</f>
        <v>0</v>
      </c>
      <c r="AO6019" s="101">
        <f>IF(R6019&lt;Variables!$G$12,0,1)</f>
        <v>1</v>
      </c>
      <c r="AP6019" s="86">
        <f t="shared" si="593"/>
        <v>1</v>
      </c>
      <c r="AR6019">
        <v>0</v>
      </c>
      <c r="AS6019">
        <v>0</v>
      </c>
      <c r="AT6019">
        <v>1</v>
      </c>
      <c r="AU6019">
        <v>0</v>
      </c>
      <c r="BA6019">
        <v>-1.64</v>
      </c>
    </row>
    <row r="6020" spans="3:53" ht="12.75" x14ac:dyDescent="0.2">
      <c r="C6020" t="s">
        <v>1001</v>
      </c>
      <c r="D6020" t="s">
        <v>752</v>
      </c>
      <c r="E6020">
        <v>10.33</v>
      </c>
      <c r="F6020">
        <v>8.43</v>
      </c>
      <c r="G6020">
        <v>4.58</v>
      </c>
      <c r="H6020">
        <v>3960</v>
      </c>
      <c r="I6020">
        <v>-48.442</v>
      </c>
      <c r="J6020" t="s">
        <v>78</v>
      </c>
      <c r="K6020">
        <v>69.67</v>
      </c>
      <c r="L6020">
        <v>10.200010000000001</v>
      </c>
      <c r="M6020">
        <v>1.323430075068555</v>
      </c>
      <c r="N6020">
        <v>10.076718</v>
      </c>
      <c r="O6020">
        <v>2.563155979953009</v>
      </c>
      <c r="P6020">
        <v>9336000</v>
      </c>
      <c r="Q6020">
        <v>5120000</v>
      </c>
      <c r="R6020">
        <v>1.82</v>
      </c>
      <c r="S6020">
        <v>65.14500000000001</v>
      </c>
      <c r="T6020">
        <v>6.6120000000000001</v>
      </c>
      <c r="U6020">
        <v>30.701599999999999</v>
      </c>
      <c r="V6020">
        <f t="shared" si="592"/>
        <v>2.461191978711001</v>
      </c>
      <c r="AC6020">
        <v>11.02</v>
      </c>
      <c r="AD6020">
        <v>9.8699999999999992</v>
      </c>
      <c r="AH6020" s="85">
        <f>IF(AND(M6020&lt;Variables!$G$6,M6020&gt;Variables!$G$5),0,1)</f>
        <v>1</v>
      </c>
      <c r="AI6020" s="85">
        <f t="shared" si="594"/>
        <v>0</v>
      </c>
      <c r="AJ6020" s="85">
        <f>IF(I6020&gt;Variables!$G$7,0,1)</f>
        <v>1</v>
      </c>
      <c r="AK6020" s="85">
        <f>IF(F6020&gt;Variables!$G$8,0,1)</f>
        <v>1</v>
      </c>
      <c r="AL6020" s="85">
        <f>IF(G6020&gt;Variables!$G$9,0,1)</f>
        <v>1</v>
      </c>
      <c r="AM6020" s="85">
        <f>IF(AND(K6020&gt;Variables!$G$10,K6020&lt;Variables!$G$11),0,1)</f>
        <v>0</v>
      </c>
      <c r="AN6020" s="103">
        <f>IF(H6020&lt;Variables!$G$13,1,0)</f>
        <v>0</v>
      </c>
      <c r="AO6020" s="101">
        <f>IF(R6020&lt;Variables!$G$12,0,1)</f>
        <v>0</v>
      </c>
      <c r="AP6020" s="86">
        <f t="shared" si="593"/>
        <v>1</v>
      </c>
      <c r="AR6020">
        <v>1</v>
      </c>
      <c r="AS6020">
        <v>0</v>
      </c>
      <c r="AT6020">
        <v>0</v>
      </c>
      <c r="AU6020">
        <v>0</v>
      </c>
      <c r="BA6020">
        <v>2</v>
      </c>
    </row>
    <row r="6021" spans="3:53" ht="12.75" x14ac:dyDescent="0.2">
      <c r="C6021" t="s">
        <v>1001</v>
      </c>
      <c r="D6021" t="s">
        <v>995</v>
      </c>
      <c r="E6021">
        <v>22.81</v>
      </c>
      <c r="F6021">
        <v>7.59</v>
      </c>
      <c r="G6021">
        <v>5.49</v>
      </c>
      <c r="H6021">
        <v>14530</v>
      </c>
      <c r="I6021">
        <v>-70.113</v>
      </c>
      <c r="J6021" t="s">
        <v>78</v>
      </c>
      <c r="K6021">
        <v>62.54</v>
      </c>
      <c r="L6021">
        <v>22.738064999999999</v>
      </c>
      <c r="M6021">
        <v>0.49228023580723579</v>
      </c>
      <c r="N6021">
        <v>22.489972000000002</v>
      </c>
      <c r="O6021">
        <v>1.600837920118352</v>
      </c>
      <c r="P6021">
        <v>5175000</v>
      </c>
      <c r="Q6021">
        <v>18195000</v>
      </c>
      <c r="R6021">
        <v>0.28000000000000003</v>
      </c>
      <c r="S6021">
        <v>65.14500000000001</v>
      </c>
      <c r="T6021">
        <v>6.6120000000000001</v>
      </c>
      <c r="U6021">
        <v>30.701599999999999</v>
      </c>
      <c r="V6021">
        <f t="shared" si="592"/>
        <v>2.4662869291435303</v>
      </c>
      <c r="AC6021">
        <v>22.965</v>
      </c>
      <c r="AD6021">
        <v>22.23</v>
      </c>
      <c r="AH6021" s="85">
        <f>IF(AND(M6021&lt;Variables!$G$6,M6021&gt;Variables!$G$5),0,1)</f>
        <v>1</v>
      </c>
      <c r="AI6021" s="85">
        <f t="shared" si="594"/>
        <v>0</v>
      </c>
      <c r="AJ6021" s="85">
        <f>IF(I6021&gt;Variables!$G$7,0,1)</f>
        <v>1</v>
      </c>
      <c r="AK6021" s="85">
        <f>IF(F6021&gt;Variables!$G$8,0,1)</f>
        <v>1</v>
      </c>
      <c r="AL6021" s="85">
        <f>IF(G6021&gt;Variables!$G$9,0,1)</f>
        <v>1</v>
      </c>
      <c r="AM6021" s="85">
        <f>IF(AND(K6021&gt;Variables!$G$10,K6021&lt;Variables!$G$11),0,1)</f>
        <v>0</v>
      </c>
      <c r="AN6021" s="103">
        <f>IF(H6021&lt;Variables!$G$13,1,0)</f>
        <v>0</v>
      </c>
      <c r="AO6021" s="101">
        <f>IF(R6021&lt;Variables!$G$12,0,1)</f>
        <v>0</v>
      </c>
      <c r="AP6021" s="86">
        <f t="shared" si="593"/>
        <v>1</v>
      </c>
      <c r="AR6021">
        <v>0</v>
      </c>
      <c r="AS6021">
        <v>0</v>
      </c>
      <c r="AT6021">
        <v>0</v>
      </c>
      <c r="AU6021">
        <v>1</v>
      </c>
      <c r="BA6021">
        <v>-1.57</v>
      </c>
    </row>
    <row r="6022" spans="3:53" ht="12.75" x14ac:dyDescent="0.2">
      <c r="C6022" t="s">
        <v>1001</v>
      </c>
      <c r="D6022" t="s">
        <v>979</v>
      </c>
      <c r="E6022">
        <v>9.6999999999999993</v>
      </c>
      <c r="F6022">
        <v>7.46</v>
      </c>
      <c r="G6022">
        <v>6.07</v>
      </c>
      <c r="H6022">
        <v>15540</v>
      </c>
      <c r="I6022">
        <v>-6.63</v>
      </c>
      <c r="J6022" t="s">
        <v>78</v>
      </c>
      <c r="K6022">
        <v>46.45</v>
      </c>
      <c r="L6022">
        <v>9.731935</v>
      </c>
      <c r="M6022">
        <v>-0.37952370212090109</v>
      </c>
      <c r="N6022">
        <v>9.7324360000000016</v>
      </c>
      <c r="O6022">
        <v>-0.38465190009984501</v>
      </c>
      <c r="P6022">
        <v>4502000</v>
      </c>
      <c r="Q6022">
        <v>9425000</v>
      </c>
      <c r="R6022">
        <v>0.48</v>
      </c>
      <c r="S6022">
        <v>65.14500000000001</v>
      </c>
      <c r="T6022">
        <v>6.6120000000000001</v>
      </c>
      <c r="U6022">
        <v>30.701599999999999</v>
      </c>
      <c r="V6022">
        <f t="shared" si="592"/>
        <v>2.336198587451519</v>
      </c>
      <c r="AC6022">
        <v>9.8049999999999997</v>
      </c>
      <c r="AD6022">
        <v>9.24</v>
      </c>
      <c r="AH6022" s="85">
        <f>IF(AND(M6022&lt;Variables!$G$6,M6022&gt;Variables!$G$5),0,1)</f>
        <v>1</v>
      </c>
      <c r="AI6022" s="85">
        <f t="shared" si="594"/>
        <v>1</v>
      </c>
      <c r="AJ6022" s="85">
        <f>IF(I6022&gt;Variables!$G$7,0,1)</f>
        <v>1</v>
      </c>
      <c r="AK6022" s="85">
        <f>IF(F6022&gt;Variables!$G$8,0,1)</f>
        <v>1</v>
      </c>
      <c r="AL6022" s="85">
        <f>IF(G6022&gt;Variables!$G$9,0,1)</f>
        <v>1</v>
      </c>
      <c r="AM6022" s="85">
        <f>IF(AND(K6022&gt;Variables!$G$10,K6022&lt;Variables!$G$11),0,1)</f>
        <v>1</v>
      </c>
      <c r="AN6022" s="103">
        <f>IF(H6022&lt;Variables!$G$13,1,0)</f>
        <v>0</v>
      </c>
      <c r="AO6022" s="101">
        <f>IF(R6022&lt;Variables!$G$12,0,1)</f>
        <v>0</v>
      </c>
      <c r="AP6022" s="86">
        <f t="shared" si="593"/>
        <v>1</v>
      </c>
      <c r="AR6022">
        <v>0</v>
      </c>
      <c r="AS6022">
        <v>0</v>
      </c>
      <c r="AT6022">
        <v>1</v>
      </c>
      <c r="AU6022">
        <v>0</v>
      </c>
      <c r="BA6022">
        <v>-0.66</v>
      </c>
    </row>
    <row r="6023" spans="3:53" ht="12.75" x14ac:dyDescent="0.2">
      <c r="C6023" t="s">
        <v>1001</v>
      </c>
      <c r="D6023" t="s">
        <v>303</v>
      </c>
      <c r="E6023">
        <v>19.59</v>
      </c>
      <c r="F6023">
        <v>7.16</v>
      </c>
      <c r="G6023">
        <v>6.78</v>
      </c>
      <c r="H6023">
        <v>2360</v>
      </c>
      <c r="I6023">
        <v>523.53700000000003</v>
      </c>
      <c r="J6023" t="s">
        <v>78</v>
      </c>
      <c r="K6023">
        <v>66.97</v>
      </c>
      <c r="L6023">
        <v>19.441153846153849</v>
      </c>
      <c r="M6023">
        <v>0.50843769165331143</v>
      </c>
      <c r="N6023">
        <v>19.2483875</v>
      </c>
      <c r="O6023">
        <v>1.514997035465955</v>
      </c>
      <c r="P6023">
        <v>118770</v>
      </c>
      <c r="Q6023">
        <v>512011</v>
      </c>
      <c r="R6023">
        <v>0.23</v>
      </c>
      <c r="S6023">
        <v>65.14500000000001</v>
      </c>
      <c r="T6023">
        <v>6.6120000000000001</v>
      </c>
      <c r="U6023">
        <v>30.701599999999999</v>
      </c>
      <c r="V6023">
        <f t="shared" si="592"/>
        <v>2.5046716141492076</v>
      </c>
      <c r="AC6023">
        <v>20.100000000000001</v>
      </c>
      <c r="AD6023">
        <v>18.88</v>
      </c>
      <c r="AH6023" s="85">
        <f>IF(AND(M6023&lt;Variables!$G$6,M6023&gt;Variables!$G$5),0,1)</f>
        <v>1</v>
      </c>
      <c r="AI6023" s="85">
        <f t="shared" si="594"/>
        <v>0</v>
      </c>
      <c r="AJ6023" s="85">
        <f>IF(I6023&gt;Variables!$G$7,0,1)</f>
        <v>0</v>
      </c>
      <c r="AK6023" s="85">
        <f>IF(F6023&gt;Variables!$G$8,0,1)</f>
        <v>1</v>
      </c>
      <c r="AL6023" s="85">
        <f>IF(G6023&gt;Variables!$G$9,0,1)</f>
        <v>1</v>
      </c>
      <c r="AM6023" s="85">
        <f>IF(AND(K6023&gt;Variables!$G$10,K6023&lt;Variables!$G$11),0,1)</f>
        <v>0</v>
      </c>
      <c r="AN6023" s="103">
        <f>IF(H6023&lt;Variables!$G$13,1,0)</f>
        <v>1</v>
      </c>
      <c r="AO6023" s="101">
        <f>IF(R6023&lt;Variables!$G$12,0,1)</f>
        <v>0</v>
      </c>
      <c r="AP6023" s="86">
        <f t="shared" si="593"/>
        <v>1</v>
      </c>
      <c r="AR6023">
        <v>1</v>
      </c>
      <c r="AS6023">
        <v>0</v>
      </c>
      <c r="AT6023">
        <v>0</v>
      </c>
      <c r="AU6023">
        <v>0</v>
      </c>
      <c r="BA6023">
        <v>2</v>
      </c>
    </row>
    <row r="6024" spans="3:53" ht="12.75" x14ac:dyDescent="0.2">
      <c r="C6024" t="s">
        <v>1001</v>
      </c>
      <c r="D6024" t="s">
        <v>447</v>
      </c>
      <c r="E6024">
        <v>21.56</v>
      </c>
      <c r="F6024">
        <v>6.53</v>
      </c>
      <c r="G6024">
        <v>4.5</v>
      </c>
      <c r="H6024">
        <v>9490</v>
      </c>
      <c r="I6024">
        <v>-32.026000000000003</v>
      </c>
      <c r="J6024" t="s">
        <v>78</v>
      </c>
      <c r="K6024">
        <v>41.46</v>
      </c>
      <c r="L6024">
        <v>21.845154999999998</v>
      </c>
      <c r="M6024">
        <v>-1.12223969113516</v>
      </c>
      <c r="N6024">
        <v>21.853994</v>
      </c>
      <c r="O6024">
        <v>-1.162231489584902</v>
      </c>
      <c r="P6024">
        <v>29416000</v>
      </c>
      <c r="Q6024">
        <v>24882000</v>
      </c>
      <c r="R6024">
        <v>1.18</v>
      </c>
      <c r="S6024">
        <v>65.14500000000001</v>
      </c>
      <c r="T6024">
        <v>6.6120000000000001</v>
      </c>
      <c r="U6024">
        <v>30.701599999999999</v>
      </c>
      <c r="V6024">
        <f t="shared" si="592"/>
        <v>2.2800254509024085</v>
      </c>
      <c r="AC6024">
        <v>23.04</v>
      </c>
      <c r="AD6024">
        <v>21.1</v>
      </c>
      <c r="AH6024" s="85">
        <f>IF(AND(M6024&lt;Variables!$G$6,M6024&gt;Variables!$G$5),0,1)</f>
        <v>1</v>
      </c>
      <c r="AI6024" s="85">
        <f t="shared" si="594"/>
        <v>1</v>
      </c>
      <c r="AJ6024" s="85">
        <f>IF(I6024&gt;Variables!$G$7,0,1)</f>
        <v>1</v>
      </c>
      <c r="AK6024" s="85">
        <f>IF(F6024&gt;Variables!$G$8,0,1)</f>
        <v>1</v>
      </c>
      <c r="AL6024" s="85">
        <f>IF(G6024&gt;Variables!$G$9,0,1)</f>
        <v>1</v>
      </c>
      <c r="AM6024" s="85">
        <f>IF(AND(K6024&gt;Variables!$G$10,K6024&lt;Variables!$G$11),0,1)</f>
        <v>1</v>
      </c>
      <c r="AN6024" s="103">
        <f>IF(H6024&lt;Variables!$G$13,1,0)</f>
        <v>0</v>
      </c>
      <c r="AO6024" s="101">
        <f>IF(R6024&lt;Variables!$G$12,0,1)</f>
        <v>0</v>
      </c>
      <c r="AP6024" s="86">
        <f t="shared" si="593"/>
        <v>1</v>
      </c>
      <c r="AR6024">
        <v>1</v>
      </c>
      <c r="AS6024">
        <v>0</v>
      </c>
      <c r="AT6024">
        <v>0</v>
      </c>
      <c r="AU6024">
        <v>0</v>
      </c>
      <c r="BA6024">
        <v>2</v>
      </c>
    </row>
    <row r="6025" spans="3:53" ht="12.75" x14ac:dyDescent="0.2">
      <c r="C6025" t="s">
        <v>1001</v>
      </c>
      <c r="D6025" t="s">
        <v>195</v>
      </c>
      <c r="E6025">
        <v>38.39</v>
      </c>
      <c r="F6025">
        <v>6.24</v>
      </c>
      <c r="G6025">
        <v>4.8099999999999996</v>
      </c>
      <c r="H6025">
        <v>3540</v>
      </c>
      <c r="I6025">
        <v>-35.369</v>
      </c>
      <c r="J6025" t="s">
        <v>78</v>
      </c>
      <c r="K6025">
        <v>49.25</v>
      </c>
      <c r="L6025">
        <v>38.65880769230769</v>
      </c>
      <c r="M6025">
        <v>-0.8505375926871056</v>
      </c>
      <c r="N6025">
        <v>38.386351515151517</v>
      </c>
      <c r="O6025">
        <v>-0.14680091471906739</v>
      </c>
      <c r="P6025">
        <v>64550</v>
      </c>
      <c r="Q6025">
        <v>600984</v>
      </c>
      <c r="R6025">
        <v>0.11</v>
      </c>
      <c r="S6025">
        <v>65.14500000000001</v>
      </c>
      <c r="T6025">
        <v>6.6120000000000001</v>
      </c>
      <c r="U6025">
        <v>30.701599999999999</v>
      </c>
      <c r="V6025">
        <f t="shared" si="592"/>
        <v>2.3795017129841045</v>
      </c>
      <c r="AC6025">
        <v>40.914999999999999</v>
      </c>
      <c r="AD6025">
        <v>38.340000000000003</v>
      </c>
      <c r="AH6025" s="85">
        <f>IF(AND(M6025&lt;Variables!$G$6,M6025&gt;Variables!$G$5),0,1)</f>
        <v>1</v>
      </c>
      <c r="AI6025" s="85">
        <f t="shared" si="594"/>
        <v>0</v>
      </c>
      <c r="AJ6025" s="85">
        <f>IF(I6025&gt;Variables!$G$7,0,1)</f>
        <v>1</v>
      </c>
      <c r="AK6025" s="85">
        <f>IF(F6025&gt;Variables!$G$8,0,1)</f>
        <v>1</v>
      </c>
      <c r="AL6025" s="85">
        <f>IF(G6025&gt;Variables!$G$9,0,1)</f>
        <v>1</v>
      </c>
      <c r="AM6025" s="85">
        <f>IF(AND(K6025&gt;Variables!$G$10,K6025&lt;Variables!$G$11),0,1)</f>
        <v>1</v>
      </c>
      <c r="AN6025" s="103">
        <f>IF(H6025&lt;Variables!$G$13,1,0)</f>
        <v>0</v>
      </c>
      <c r="AO6025" s="101">
        <f>IF(R6025&lt;Variables!$G$12,0,1)</f>
        <v>0</v>
      </c>
      <c r="AP6025" s="86">
        <f t="shared" si="593"/>
        <v>1</v>
      </c>
      <c r="AR6025">
        <v>1</v>
      </c>
      <c r="AS6025">
        <v>0</v>
      </c>
      <c r="AT6025">
        <v>0</v>
      </c>
      <c r="AU6025">
        <v>0</v>
      </c>
      <c r="BA6025">
        <v>1.71</v>
      </c>
    </row>
    <row r="6026" spans="3:53" ht="12.75" x14ac:dyDescent="0.2">
      <c r="C6026" t="s">
        <v>1001</v>
      </c>
      <c r="D6026" t="s">
        <v>958</v>
      </c>
      <c r="E6026">
        <v>17.34</v>
      </c>
      <c r="F6026">
        <v>6.23</v>
      </c>
      <c r="G6026">
        <v>-1.87</v>
      </c>
      <c r="H6026">
        <v>3890</v>
      </c>
      <c r="I6026">
        <v>-72.852999999999994</v>
      </c>
      <c r="J6026" t="s">
        <v>78</v>
      </c>
      <c r="K6026">
        <v>56.45</v>
      </c>
      <c r="L6026">
        <v>17.219275</v>
      </c>
      <c r="M6026">
        <v>0.58843940874397571</v>
      </c>
      <c r="N6026">
        <v>17.312339999999999</v>
      </c>
      <c r="O6026">
        <v>4.7711632280788931E-2</v>
      </c>
      <c r="P6026">
        <v>3807000</v>
      </c>
      <c r="Q6026">
        <v>3035000</v>
      </c>
      <c r="R6026">
        <v>1.25</v>
      </c>
      <c r="S6026">
        <v>65.14500000000001</v>
      </c>
      <c r="T6026">
        <v>6.6120000000000001</v>
      </c>
      <c r="U6026">
        <v>30.701599999999999</v>
      </c>
      <c r="V6026">
        <f t="shared" si="592"/>
        <v>2.4075613614423372</v>
      </c>
      <c r="AC6026">
        <v>17.375</v>
      </c>
      <c r="AD6026">
        <v>15.97</v>
      </c>
      <c r="AH6026" s="85">
        <f>IF(AND(M6026&lt;Variables!$G$6,M6026&gt;Variables!$G$5),0,1)</f>
        <v>1</v>
      </c>
      <c r="AI6026" s="85">
        <f t="shared" si="594"/>
        <v>1</v>
      </c>
      <c r="AJ6026" s="85">
        <f>IF(I6026&gt;Variables!$G$7,0,1)</f>
        <v>1</v>
      </c>
      <c r="AK6026" s="85">
        <f>IF(F6026&gt;Variables!$G$8,0,1)</f>
        <v>1</v>
      </c>
      <c r="AL6026" s="85">
        <f>IF(G6026&gt;Variables!$G$9,0,1)</f>
        <v>1</v>
      </c>
      <c r="AM6026" s="85">
        <f>IF(AND(K6026&gt;Variables!$G$10,K6026&lt;Variables!$G$11),0,1)</f>
        <v>0</v>
      </c>
      <c r="AN6026" s="103">
        <f>IF(H6026&lt;Variables!$G$13,1,0)</f>
        <v>0</v>
      </c>
      <c r="AO6026" s="101">
        <f>IF(R6026&lt;Variables!$G$12,0,1)</f>
        <v>0</v>
      </c>
      <c r="AP6026" s="86">
        <f t="shared" si="593"/>
        <v>1</v>
      </c>
      <c r="AR6026">
        <v>0</v>
      </c>
      <c r="AS6026">
        <v>0</v>
      </c>
      <c r="AT6026">
        <v>1</v>
      </c>
      <c r="AU6026">
        <v>0</v>
      </c>
      <c r="BA6026">
        <v>-2.25</v>
      </c>
    </row>
    <row r="6027" spans="3:53" ht="12.75" x14ac:dyDescent="0.2">
      <c r="C6027" t="s">
        <v>1001</v>
      </c>
      <c r="D6027" t="s">
        <v>329</v>
      </c>
      <c r="E6027">
        <v>233.99</v>
      </c>
      <c r="F6027">
        <v>6.18</v>
      </c>
      <c r="G6027">
        <v>4.01</v>
      </c>
      <c r="H6027">
        <v>49140</v>
      </c>
      <c r="I6027">
        <v>4120.4049999999997</v>
      </c>
      <c r="J6027" t="s">
        <v>78</v>
      </c>
      <c r="K6027">
        <v>51.39</v>
      </c>
      <c r="L6027">
        <v>233.91931500000001</v>
      </c>
      <c r="M6027">
        <v>5.1592575841794157E-2</v>
      </c>
      <c r="N6027">
        <v>233.88372200000001</v>
      </c>
      <c r="O6027">
        <v>6.6818673255074221E-2</v>
      </c>
      <c r="P6027">
        <v>1343000</v>
      </c>
      <c r="Q6027">
        <v>2804000</v>
      </c>
      <c r="R6027">
        <v>0.48</v>
      </c>
      <c r="S6027">
        <v>65.14500000000001</v>
      </c>
      <c r="T6027">
        <v>6.6120000000000001</v>
      </c>
      <c r="U6027">
        <v>30.701599999999999</v>
      </c>
      <c r="V6027">
        <f t="shared" si="592"/>
        <v>2.3798518839190601</v>
      </c>
      <c r="AC6027">
        <v>246.6799</v>
      </c>
      <c r="AD6027">
        <v>232.28</v>
      </c>
      <c r="AH6027" s="85">
        <f>IF(AND(M6027&lt;Variables!$G$6,M6027&gt;Variables!$G$5),0,1)</f>
        <v>1</v>
      </c>
      <c r="AI6027" s="85">
        <f t="shared" si="594"/>
        <v>0</v>
      </c>
      <c r="AJ6027" s="85">
        <f>IF(I6027&gt;Variables!$G$7,0,1)</f>
        <v>0</v>
      </c>
      <c r="AK6027" s="85">
        <f>IF(F6027&gt;Variables!$G$8,0,1)</f>
        <v>1</v>
      </c>
      <c r="AL6027" s="85">
        <f>IF(G6027&gt;Variables!$G$9,0,1)</f>
        <v>1</v>
      </c>
      <c r="AM6027" s="85">
        <f>IF(AND(K6027&gt;Variables!$G$10,K6027&lt;Variables!$G$11),0,1)</f>
        <v>0</v>
      </c>
      <c r="AN6027" s="103">
        <f>IF(H6027&lt;Variables!$G$13,1,0)</f>
        <v>0</v>
      </c>
      <c r="AO6027" s="101">
        <f>IF(R6027&lt;Variables!$G$12,0,1)</f>
        <v>0</v>
      </c>
      <c r="AP6027" s="86">
        <f t="shared" si="593"/>
        <v>1</v>
      </c>
      <c r="AR6027">
        <v>1</v>
      </c>
      <c r="AS6027">
        <v>0</v>
      </c>
      <c r="AT6027">
        <v>0</v>
      </c>
      <c r="AU6027">
        <v>0</v>
      </c>
      <c r="BA6027">
        <v>0.92</v>
      </c>
    </row>
    <row r="6028" spans="3:53" ht="12.75" x14ac:dyDescent="0.2">
      <c r="C6028" t="s">
        <v>1001</v>
      </c>
      <c r="D6028" t="s">
        <v>980</v>
      </c>
      <c r="E6028">
        <v>16.23</v>
      </c>
      <c r="F6028">
        <v>9.3699999999999992</v>
      </c>
      <c r="G6028">
        <v>2.7</v>
      </c>
      <c r="H6028">
        <v>2000</v>
      </c>
      <c r="I6028">
        <v>13.656000000000001</v>
      </c>
      <c r="J6028" t="s">
        <v>76</v>
      </c>
      <c r="K6028">
        <v>33.07</v>
      </c>
      <c r="L6028">
        <v>16.295500000000001</v>
      </c>
      <c r="M6028">
        <v>-0.48172808444047899</v>
      </c>
      <c r="N6028">
        <v>16.384998</v>
      </c>
      <c r="O6028">
        <v>-1.0253159628093991</v>
      </c>
      <c r="P6028">
        <v>982317</v>
      </c>
      <c r="Q6028">
        <v>768443</v>
      </c>
      <c r="R6028">
        <v>1.28</v>
      </c>
      <c r="S6028">
        <v>65.14500000000001</v>
      </c>
      <c r="T6028">
        <v>6.6120000000000001</v>
      </c>
      <c r="U6028">
        <v>30.701599999999999</v>
      </c>
      <c r="V6028">
        <f t="shared" si="592"/>
        <v>2.1805765943113133</v>
      </c>
      <c r="AC6028">
        <v>17.758800000000001</v>
      </c>
      <c r="AD6028">
        <v>16.21</v>
      </c>
      <c r="AH6028" s="85">
        <f>IF(AND(M6028&lt;Variables!$G$6,M6028&gt;Variables!$G$5),0,1)</f>
        <v>1</v>
      </c>
      <c r="AI6028" s="85">
        <f t="shared" si="594"/>
        <v>1</v>
      </c>
      <c r="AJ6028" s="85">
        <f>IF(I6028&gt;Variables!$G$7,0,1)</f>
        <v>0</v>
      </c>
      <c r="AK6028" s="85">
        <f>IF(F6028&gt;Variables!$G$8,0,1)</f>
        <v>0</v>
      </c>
      <c r="AL6028" s="85">
        <f>IF(G6028&gt;Variables!$G$9,0,1)</f>
        <v>1</v>
      </c>
      <c r="AM6028" s="85">
        <f>IF(AND(K6028&gt;Variables!$G$10,K6028&lt;Variables!$G$11),0,1)</f>
        <v>1</v>
      </c>
      <c r="AN6028" s="103">
        <f>IF(H6028&lt;Variables!$G$13,1,0)</f>
        <v>1</v>
      </c>
      <c r="AO6028" s="101">
        <f>IF(R6028&lt;Variables!$G$12,0,1)</f>
        <v>0</v>
      </c>
      <c r="AP6028" s="86">
        <f t="shared" si="593"/>
        <v>0</v>
      </c>
      <c r="AR6028">
        <v>1</v>
      </c>
      <c r="AS6028">
        <v>0</v>
      </c>
      <c r="AT6028">
        <v>0</v>
      </c>
      <c r="AU6028">
        <v>0</v>
      </c>
      <c r="BA6028">
        <v>1.82</v>
      </c>
    </row>
    <row r="6029" spans="3:53" ht="12.75" x14ac:dyDescent="0.2">
      <c r="C6029" t="s">
        <v>1001</v>
      </c>
      <c r="D6029" t="s">
        <v>989</v>
      </c>
      <c r="E6029">
        <v>284.52</v>
      </c>
      <c r="F6029">
        <v>6.14</v>
      </c>
      <c r="G6029">
        <v>2.54</v>
      </c>
      <c r="H6029">
        <v>13740</v>
      </c>
      <c r="I6029">
        <v>-17.707999999999998</v>
      </c>
      <c r="J6029" t="s">
        <v>76</v>
      </c>
      <c r="K6029">
        <v>51.74</v>
      </c>
      <c r="L6029">
        <v>284.88824705882359</v>
      </c>
      <c r="M6029">
        <v>-0.12926017925463151</v>
      </c>
      <c r="N6029">
        <v>284.26921578947372</v>
      </c>
      <c r="O6029">
        <v>8.8220671320262525E-2</v>
      </c>
      <c r="P6029">
        <v>133707</v>
      </c>
      <c r="Q6029">
        <v>175654</v>
      </c>
      <c r="R6029">
        <v>0.76</v>
      </c>
      <c r="S6029">
        <v>65.14500000000001</v>
      </c>
      <c r="T6029">
        <v>6.6120000000000001</v>
      </c>
      <c r="U6029">
        <v>30.701599999999999</v>
      </c>
      <c r="V6029">
        <f t="shared" si="592"/>
        <v>2.3890367125725964</v>
      </c>
      <c r="AC6029">
        <v>295.88389999999998</v>
      </c>
      <c r="AD6029">
        <v>284.14999999999998</v>
      </c>
      <c r="AH6029" s="85">
        <f>IF(AND(M6029&lt;Variables!$G$6,M6029&gt;Variables!$G$5),0,1)</f>
        <v>1</v>
      </c>
      <c r="AI6029" s="85">
        <f t="shared" si="594"/>
        <v>0</v>
      </c>
      <c r="AJ6029" s="85">
        <f>IF(I6029&gt;Variables!$G$7,0,1)</f>
        <v>1</v>
      </c>
      <c r="AK6029" s="85">
        <f>IF(F6029&gt;Variables!$G$8,0,1)</f>
        <v>1</v>
      </c>
      <c r="AL6029" s="85">
        <f>IF(G6029&gt;Variables!$G$9,0,1)</f>
        <v>1</v>
      </c>
      <c r="AM6029" s="85">
        <f>IF(AND(K6029&gt;Variables!$G$10,K6029&lt;Variables!$G$11),0,1)</f>
        <v>0</v>
      </c>
      <c r="AN6029" s="103">
        <f>IF(H6029&lt;Variables!$G$13,1,0)</f>
        <v>0</v>
      </c>
      <c r="AO6029" s="101">
        <f>IF(R6029&lt;Variables!$G$12,0,1)</f>
        <v>0</v>
      </c>
      <c r="AP6029" s="86">
        <f t="shared" si="593"/>
        <v>0</v>
      </c>
      <c r="AR6029">
        <v>1</v>
      </c>
      <c r="AS6029">
        <v>0</v>
      </c>
      <c r="AT6029">
        <v>0</v>
      </c>
      <c r="AU6029">
        <v>0</v>
      </c>
      <c r="BA6029">
        <v>1.5</v>
      </c>
    </row>
    <row r="6030" spans="3:53" ht="12.75" x14ac:dyDescent="0.2">
      <c r="C6030" t="s">
        <v>1001</v>
      </c>
      <c r="D6030" t="s">
        <v>104</v>
      </c>
      <c r="E6030">
        <v>10.9</v>
      </c>
      <c r="F6030">
        <v>6.09</v>
      </c>
      <c r="G6030">
        <v>6.09</v>
      </c>
      <c r="H6030">
        <v>6790</v>
      </c>
      <c r="I6030">
        <v>-41.878999999999998</v>
      </c>
      <c r="J6030" t="s">
        <v>76</v>
      </c>
      <c r="K6030">
        <v>42.41</v>
      </c>
      <c r="L6030">
        <v>11.02707</v>
      </c>
      <c r="M6030">
        <v>-0.42685863062443569</v>
      </c>
      <c r="N6030">
        <v>11.02477</v>
      </c>
      <c r="O6030">
        <v>-0.40608556913203608</v>
      </c>
      <c r="P6030">
        <v>1214000</v>
      </c>
      <c r="Q6030">
        <v>3333000</v>
      </c>
      <c r="R6030">
        <v>0.36</v>
      </c>
      <c r="S6030">
        <v>65.14500000000001</v>
      </c>
      <c r="T6030">
        <v>6.6120000000000001</v>
      </c>
      <c r="U6030">
        <v>30.701599999999999</v>
      </c>
      <c r="V6030">
        <f t="shared" si="592"/>
        <v>2.2901092173616382</v>
      </c>
      <c r="AC6030">
        <v>11.19</v>
      </c>
      <c r="AD6030">
        <v>10.35</v>
      </c>
      <c r="AH6030" s="85">
        <f>IF(AND(M6030&lt;Variables!$G$6,M6030&gt;Variables!$G$5),0,1)</f>
        <v>1</v>
      </c>
      <c r="AI6030" s="85">
        <f t="shared" si="594"/>
        <v>0</v>
      </c>
      <c r="AJ6030" s="85">
        <f>IF(I6030&gt;Variables!$G$7,0,1)</f>
        <v>1</v>
      </c>
      <c r="AK6030" s="85">
        <f>IF(F6030&gt;Variables!$G$8,0,1)</f>
        <v>1</v>
      </c>
      <c r="AL6030" s="85">
        <f>IF(G6030&gt;Variables!$G$9,0,1)</f>
        <v>1</v>
      </c>
      <c r="AM6030" s="85">
        <f>IF(AND(K6030&gt;Variables!$G$10,K6030&lt;Variables!$G$11),0,1)</f>
        <v>1</v>
      </c>
      <c r="AN6030" s="103">
        <f>IF(H6030&lt;Variables!$G$13,1,0)</f>
        <v>0</v>
      </c>
      <c r="AO6030" s="101">
        <f>IF(R6030&lt;Variables!$G$12,0,1)</f>
        <v>0</v>
      </c>
      <c r="AP6030" s="86">
        <f t="shared" si="593"/>
        <v>0</v>
      </c>
      <c r="AR6030">
        <v>0</v>
      </c>
      <c r="AS6030">
        <v>1</v>
      </c>
      <c r="AT6030">
        <v>0</v>
      </c>
      <c r="AU6030">
        <v>0</v>
      </c>
      <c r="BA6030">
        <v>1.1000000000000001</v>
      </c>
    </row>
    <row r="6031" spans="3:53" ht="12.75" x14ac:dyDescent="0.2">
      <c r="C6031" t="s">
        <v>1001</v>
      </c>
      <c r="D6031" t="s">
        <v>973</v>
      </c>
      <c r="E6031">
        <v>9.2200000000000006</v>
      </c>
      <c r="F6031">
        <v>43.27</v>
      </c>
      <c r="G6031">
        <v>11</v>
      </c>
      <c r="H6031">
        <v>799.45</v>
      </c>
      <c r="I6031">
        <v>-32.423999999999999</v>
      </c>
      <c r="J6031" t="s">
        <v>78</v>
      </c>
      <c r="K6031">
        <v>52.46</v>
      </c>
      <c r="L6031">
        <v>8.945215000000001</v>
      </c>
      <c r="M6031">
        <v>1.506783235506346</v>
      </c>
      <c r="N6031">
        <v>9.20059</v>
      </c>
      <c r="O6031">
        <v>-1.310676815291193</v>
      </c>
      <c r="P6031">
        <v>76300000</v>
      </c>
      <c r="Q6031">
        <v>4490000</v>
      </c>
      <c r="R6031">
        <v>16.989999999999998</v>
      </c>
      <c r="S6031">
        <v>65.14500000000001</v>
      </c>
      <c r="T6031">
        <v>6.6120000000000001</v>
      </c>
      <c r="U6031">
        <v>30.701599999999999</v>
      </c>
      <c r="V6031">
        <f t="shared" si="592"/>
        <v>2.342604324515845</v>
      </c>
      <c r="AC6031">
        <v>10.47</v>
      </c>
      <c r="AD6031">
        <v>8.5</v>
      </c>
      <c r="AH6031" s="85">
        <f>IF(AND(M6031&lt;Variables!$G$6,M6031&gt;Variables!$G$5),0,1)</f>
        <v>1</v>
      </c>
      <c r="AI6031" s="85">
        <f t="shared" si="594"/>
        <v>1</v>
      </c>
      <c r="AJ6031" s="85">
        <f>IF(I6031&gt;Variables!$G$7,0,1)</f>
        <v>1</v>
      </c>
      <c r="AK6031" s="85">
        <f>IF(F6031&gt;Variables!$G$8,0,1)</f>
        <v>0</v>
      </c>
      <c r="AL6031" s="85">
        <f>IF(G6031&gt;Variables!$G$9,0,1)</f>
        <v>1</v>
      </c>
      <c r="AM6031" s="85">
        <f>IF(AND(K6031&gt;Variables!$G$10,K6031&lt;Variables!$G$11),0,1)</f>
        <v>0</v>
      </c>
      <c r="AN6031" s="103">
        <f>IF(H6031&lt;Variables!$G$13,1,0)</f>
        <v>1</v>
      </c>
      <c r="AO6031" s="101">
        <f>IF(R6031&lt;Variables!$G$12,0,1)</f>
        <v>1</v>
      </c>
      <c r="AP6031" s="86">
        <f t="shared" si="593"/>
        <v>1</v>
      </c>
      <c r="AR6031">
        <v>0</v>
      </c>
      <c r="AS6031">
        <v>0</v>
      </c>
      <c r="AT6031">
        <v>1</v>
      </c>
      <c r="AU6031">
        <v>0</v>
      </c>
      <c r="BA6031">
        <v>-2.25</v>
      </c>
    </row>
    <row r="6032" spans="3:53" ht="12.75" x14ac:dyDescent="0.2">
      <c r="C6032" t="s">
        <v>1001</v>
      </c>
      <c r="D6032" t="s">
        <v>972</v>
      </c>
      <c r="E6032">
        <v>11.48</v>
      </c>
      <c r="F6032">
        <v>397.74</v>
      </c>
      <c r="G6032">
        <v>8.31</v>
      </c>
      <c r="H6032">
        <v>27.89</v>
      </c>
      <c r="I6032">
        <v>0</v>
      </c>
      <c r="J6032" t="s">
        <v>78</v>
      </c>
      <c r="K6032">
        <v>57.2</v>
      </c>
      <c r="L6032">
        <v>11.30828</v>
      </c>
      <c r="M6032">
        <v>1.5282607080829249</v>
      </c>
      <c r="N6032">
        <v>10.727347999999999</v>
      </c>
      <c r="O6032">
        <v>7.0264523906560932</v>
      </c>
      <c r="P6032">
        <v>121850000</v>
      </c>
      <c r="Q6032">
        <v>980580</v>
      </c>
      <c r="R6032">
        <v>124.26</v>
      </c>
      <c r="S6032">
        <v>65.14500000000001</v>
      </c>
      <c r="T6032">
        <v>6.6120000000000001</v>
      </c>
      <c r="U6032">
        <v>30.701599999999999</v>
      </c>
      <c r="V6032">
        <f t="shared" si="592"/>
        <v>2.3700791797302507</v>
      </c>
      <c r="AC6032">
        <v>12.15</v>
      </c>
      <c r="AD6032">
        <v>8.91</v>
      </c>
      <c r="AH6032" s="85">
        <f>IF(AND(M6032&lt;Variables!$G$6,M6032&gt;Variables!$G$5),0,1)</f>
        <v>1</v>
      </c>
      <c r="AI6032" s="85">
        <f t="shared" si="594"/>
        <v>0</v>
      </c>
      <c r="AJ6032" s="85">
        <f>IF(I6032&gt;Variables!$G$7,0,1)</f>
        <v>1</v>
      </c>
      <c r="AK6032" s="85">
        <f>IF(F6032&gt;Variables!$G$8,0,1)</f>
        <v>0</v>
      </c>
      <c r="AL6032" s="85">
        <f>IF(G6032&gt;Variables!$G$9,0,1)</f>
        <v>1</v>
      </c>
      <c r="AM6032" s="85">
        <f>IF(AND(K6032&gt;Variables!$G$10,K6032&lt;Variables!$G$11),0,1)</f>
        <v>0</v>
      </c>
      <c r="AN6032" s="103">
        <f>IF(H6032&lt;Variables!$G$13,1,0)</f>
        <v>1</v>
      </c>
      <c r="AO6032" s="101">
        <f>IF(R6032&lt;Variables!$G$12,0,1)</f>
        <v>1</v>
      </c>
      <c r="AP6032" s="86">
        <f t="shared" si="593"/>
        <v>1</v>
      </c>
      <c r="AR6032">
        <v>1</v>
      </c>
      <c r="AS6032">
        <v>0</v>
      </c>
      <c r="AT6032">
        <v>0</v>
      </c>
      <c r="AU6032">
        <v>0</v>
      </c>
      <c r="BA6032">
        <v>2</v>
      </c>
    </row>
    <row r="6033" spans="3:53" ht="12.75" x14ac:dyDescent="0.2">
      <c r="C6033" t="s">
        <v>1001</v>
      </c>
      <c r="D6033" t="s">
        <v>1002</v>
      </c>
      <c r="E6033">
        <v>0.65</v>
      </c>
      <c r="F6033">
        <v>6.5</v>
      </c>
      <c r="G6033">
        <v>0</v>
      </c>
      <c r="H6033">
        <v>-99999</v>
      </c>
      <c r="I6033">
        <v>-2.5529999999999999</v>
      </c>
      <c r="J6033" t="s">
        <v>78</v>
      </c>
      <c r="K6033">
        <v>-99999</v>
      </c>
      <c r="L6033">
        <v>-99999</v>
      </c>
      <c r="M6033">
        <v>-99999</v>
      </c>
      <c r="N6033">
        <v>0.60329999999999995</v>
      </c>
      <c r="O6033">
        <v>0</v>
      </c>
      <c r="P6033">
        <v>73640</v>
      </c>
      <c r="Q6033">
        <v>10615</v>
      </c>
      <c r="R6033">
        <v>6.94</v>
      </c>
      <c r="S6033">
        <v>65.14500000000001</v>
      </c>
      <c r="T6033">
        <v>6.6120000000000001</v>
      </c>
      <c r="U6033">
        <v>30.701599999999999</v>
      </c>
      <c r="V6033"/>
      <c r="AC6033">
        <v>0.64800000000000002</v>
      </c>
      <c r="AD6033">
        <v>0.60104999999999997</v>
      </c>
      <c r="AH6033" s="85">
        <f>IF(AND(M6033&lt;Variables!$G$6,M6033&gt;Variables!$G$5),0,1)</f>
        <v>1</v>
      </c>
      <c r="AI6033" s="85">
        <f t="shared" si="594"/>
        <v>1</v>
      </c>
      <c r="AJ6033" s="85">
        <f>IF(I6033&gt;Variables!$G$7,0,1)</f>
        <v>1</v>
      </c>
      <c r="AK6033" s="85">
        <f>IF(F6033&gt;Variables!$G$8,0,1)</f>
        <v>1</v>
      </c>
      <c r="AL6033" s="85">
        <f>IF(G6033&gt;Variables!$G$9,0,1)</f>
        <v>1</v>
      </c>
      <c r="AM6033" s="85">
        <f>IF(AND(K6033&gt;Variables!$G$10,K6033&lt;Variables!$G$11),0,1)</f>
        <v>1</v>
      </c>
      <c r="AN6033" s="103">
        <f>IF(H6033&lt;Variables!$G$13,1,0)</f>
        <v>1</v>
      </c>
      <c r="AO6033" s="101">
        <f>IF(R6033&lt;Variables!$G$12,0,1)</f>
        <v>1</v>
      </c>
      <c r="AP6033" s="86">
        <f t="shared" si="593"/>
        <v>1</v>
      </c>
      <c r="AR6033">
        <v>0</v>
      </c>
      <c r="AS6033">
        <v>0</v>
      </c>
      <c r="AT6033">
        <v>1</v>
      </c>
      <c r="AU6033">
        <v>0</v>
      </c>
      <c r="BA6033">
        <v>-2.25</v>
      </c>
    </row>
    <row r="6034" spans="3:53" ht="12.75" x14ac:dyDescent="0.2">
      <c r="C6034" t="s">
        <v>1003</v>
      </c>
      <c r="D6034" t="s">
        <v>972</v>
      </c>
      <c r="E6034">
        <v>11.5</v>
      </c>
      <c r="F6034">
        <v>414.93</v>
      </c>
      <c r="G6034">
        <v>8.9600000000000009</v>
      </c>
      <c r="H6034">
        <v>27.89</v>
      </c>
      <c r="I6034">
        <v>0</v>
      </c>
      <c r="J6034" t="s">
        <v>78</v>
      </c>
      <c r="K6034">
        <v>58.55</v>
      </c>
      <c r="L6034">
        <v>11.497870000000001</v>
      </c>
      <c r="M6034">
        <v>0.45425804953440557</v>
      </c>
      <c r="N6034">
        <v>10.817066000000001</v>
      </c>
      <c r="O6034">
        <v>6.7766435001875553</v>
      </c>
      <c r="P6034">
        <v>126940000</v>
      </c>
      <c r="Q6034">
        <v>980580</v>
      </c>
      <c r="R6034">
        <v>129.44999999999999</v>
      </c>
      <c r="S6034">
        <v>67.329000000000008</v>
      </c>
      <c r="T6034">
        <v>7.2030000000000003</v>
      </c>
      <c r="U6034">
        <v>32.0764</v>
      </c>
      <c r="V6034">
        <f>1.849 + (0.01036 * K6034) + (0.1184 * M6034) - (0.002888 * K6034 * M6034)</f>
        <v>2.432550569249782</v>
      </c>
      <c r="AC6034">
        <v>12.15</v>
      </c>
      <c r="AD6034">
        <v>8.91</v>
      </c>
      <c r="AH6034" s="85">
        <f>IF(AND(M6034&lt;Variables!$G$6,M6034&gt;Variables!$G$5),0,1)</f>
        <v>1</v>
      </c>
      <c r="AI6034" s="85">
        <f t="shared" si="594"/>
        <v>0</v>
      </c>
      <c r="AJ6034" s="85">
        <f>IF(I6034&gt;Variables!$G$7,0,1)</f>
        <v>1</v>
      </c>
      <c r="AK6034" s="85">
        <f>IF(F6034&gt;Variables!$G$8,0,1)</f>
        <v>0</v>
      </c>
      <c r="AL6034" s="85">
        <f>IF(G6034&gt;Variables!$G$9,0,1)</f>
        <v>1</v>
      </c>
      <c r="AM6034" s="85">
        <f>IF(AND(K6034&gt;Variables!$G$10,K6034&lt;Variables!$G$11),0,1)</f>
        <v>0</v>
      </c>
      <c r="AN6034" s="103">
        <f>IF(H6034&lt;Variables!$G$13,1,0)</f>
        <v>1</v>
      </c>
      <c r="AO6034" s="101">
        <f>IF(R6034&lt;Variables!$G$12,0,1)</f>
        <v>1</v>
      </c>
      <c r="AP6034" s="86">
        <f t="shared" si="593"/>
        <v>1</v>
      </c>
      <c r="AR6034">
        <v>1</v>
      </c>
      <c r="AS6034">
        <v>0</v>
      </c>
      <c r="AT6034">
        <v>0</v>
      </c>
      <c r="AU6034">
        <v>0</v>
      </c>
      <c r="BA6034">
        <v>2</v>
      </c>
    </row>
    <row r="6035" spans="3:53" ht="12.75" x14ac:dyDescent="0.2">
      <c r="C6035" t="s">
        <v>1003</v>
      </c>
      <c r="D6035" t="s">
        <v>989</v>
      </c>
      <c r="E6035">
        <v>285.39999999999998</v>
      </c>
      <c r="F6035">
        <v>6.4</v>
      </c>
      <c r="G6035">
        <v>2.72</v>
      </c>
      <c r="H6035">
        <v>13740</v>
      </c>
      <c r="I6035">
        <v>-17.658999999999999</v>
      </c>
      <c r="J6035" t="s">
        <v>76</v>
      </c>
      <c r="K6035">
        <v>54.71</v>
      </c>
      <c r="L6035">
        <v>284.57534666666669</v>
      </c>
      <c r="M6035">
        <v>0.15625153005756701</v>
      </c>
      <c r="N6035">
        <v>284.48257297297289</v>
      </c>
      <c r="O6035">
        <v>0.18891386611512881</v>
      </c>
      <c r="P6035">
        <v>135131</v>
      </c>
      <c r="Q6035">
        <v>175654</v>
      </c>
      <c r="R6035">
        <v>0.77</v>
      </c>
      <c r="S6035">
        <v>67.329000000000008</v>
      </c>
      <c r="T6035">
        <v>7.2030000000000003</v>
      </c>
      <c r="U6035">
        <v>32.0764</v>
      </c>
      <c r="V6035">
        <f>1.849 + (0.01036 * K6035) + (0.1184 * M6035) - (0.002888 * K6035 * M6035)</f>
        <v>2.409607651905926</v>
      </c>
      <c r="AC6035">
        <v>295.88389999999998</v>
      </c>
      <c r="AD6035">
        <v>284.87</v>
      </c>
      <c r="AH6035" s="85">
        <f>IF(AND(M6035&lt;Variables!$G$6,M6035&gt;Variables!$G$5),0,1)</f>
        <v>1</v>
      </c>
      <c r="AI6035" s="85">
        <f t="shared" si="594"/>
        <v>0</v>
      </c>
      <c r="AJ6035" s="85">
        <f>IF(I6035&gt;Variables!$G$7,0,1)</f>
        <v>1</v>
      </c>
      <c r="AK6035" s="85">
        <f>IF(F6035&gt;Variables!$G$8,0,1)</f>
        <v>1</v>
      </c>
      <c r="AL6035" s="85">
        <f>IF(G6035&gt;Variables!$G$9,0,1)</f>
        <v>1</v>
      </c>
      <c r="AM6035" s="85">
        <f>IF(AND(K6035&gt;Variables!$G$10,K6035&lt;Variables!$G$11),0,1)</f>
        <v>0</v>
      </c>
      <c r="AN6035" s="103">
        <f>IF(H6035&lt;Variables!$G$13,1,0)</f>
        <v>0</v>
      </c>
      <c r="AO6035" s="101">
        <f>IF(R6035&lt;Variables!$G$12,0,1)</f>
        <v>0</v>
      </c>
      <c r="AP6035" s="86">
        <f t="shared" si="593"/>
        <v>0</v>
      </c>
      <c r="AR6035">
        <v>0</v>
      </c>
      <c r="AS6035">
        <v>1</v>
      </c>
      <c r="AT6035">
        <v>0</v>
      </c>
      <c r="AU6035">
        <v>0</v>
      </c>
      <c r="BA6035">
        <v>1.78</v>
      </c>
    </row>
    <row r="6036" spans="3:53" ht="12.75" x14ac:dyDescent="0.2">
      <c r="C6036" t="s">
        <v>1003</v>
      </c>
      <c r="D6036" t="s">
        <v>1002</v>
      </c>
      <c r="E6036">
        <v>0.65</v>
      </c>
      <c r="F6036">
        <v>6.5</v>
      </c>
      <c r="G6036">
        <v>0</v>
      </c>
      <c r="H6036">
        <v>-99999</v>
      </c>
      <c r="I6036">
        <v>-2.5529999999999999</v>
      </c>
      <c r="J6036" t="s">
        <v>78</v>
      </c>
      <c r="K6036">
        <v>-99999</v>
      </c>
      <c r="L6036">
        <v>-99999</v>
      </c>
      <c r="M6036">
        <v>-99999</v>
      </c>
      <c r="N6036">
        <v>0.60329999999999995</v>
      </c>
      <c r="O6036">
        <v>0</v>
      </c>
      <c r="P6036">
        <v>73640</v>
      </c>
      <c r="Q6036">
        <v>10615</v>
      </c>
      <c r="R6036">
        <v>6.94</v>
      </c>
      <c r="S6036">
        <v>67.329000000000008</v>
      </c>
      <c r="T6036">
        <v>7.2030000000000003</v>
      </c>
      <c r="U6036">
        <v>32.0764</v>
      </c>
      <c r="V6036"/>
      <c r="AC6036">
        <v>0.64800000000000002</v>
      </c>
      <c r="AD6036">
        <v>0.60104999999999997</v>
      </c>
      <c r="AH6036" s="85">
        <f>IF(AND(M6036&lt;Variables!$G$6,M6036&gt;Variables!$G$5),0,1)</f>
        <v>1</v>
      </c>
      <c r="AI6036" s="85">
        <f t="shared" si="594"/>
        <v>1</v>
      </c>
      <c r="AJ6036" s="85">
        <f>IF(I6036&gt;Variables!$G$7,0,1)</f>
        <v>1</v>
      </c>
      <c r="AK6036" s="85">
        <f>IF(F6036&gt;Variables!$G$8,0,1)</f>
        <v>1</v>
      </c>
      <c r="AL6036" s="85">
        <f>IF(G6036&gt;Variables!$G$9,0,1)</f>
        <v>1</v>
      </c>
      <c r="AM6036" s="85">
        <f>IF(AND(K6036&gt;Variables!$G$10,K6036&lt;Variables!$G$11),0,1)</f>
        <v>1</v>
      </c>
      <c r="AN6036" s="103">
        <f>IF(H6036&lt;Variables!$G$13,1,0)</f>
        <v>1</v>
      </c>
      <c r="AO6036" s="101">
        <f>IF(R6036&lt;Variables!$G$12,0,1)</f>
        <v>1</v>
      </c>
      <c r="AP6036" s="86">
        <f t="shared" si="593"/>
        <v>1</v>
      </c>
      <c r="AR6036">
        <v>0</v>
      </c>
      <c r="AS6036">
        <v>0</v>
      </c>
      <c r="AT6036">
        <v>1</v>
      </c>
      <c r="AU6036">
        <v>0</v>
      </c>
      <c r="BA6036">
        <v>-2.25</v>
      </c>
    </row>
    <row r="6037" spans="3:53" ht="12.75" x14ac:dyDescent="0.2">
      <c r="C6037" t="s">
        <v>1003</v>
      </c>
      <c r="D6037" t="s">
        <v>193</v>
      </c>
      <c r="E6037">
        <v>24.64</v>
      </c>
      <c r="F6037">
        <v>6.89</v>
      </c>
      <c r="G6037">
        <v>2.34</v>
      </c>
      <c r="H6037">
        <v>9570</v>
      </c>
      <c r="I6037">
        <v>-14.156000000000001</v>
      </c>
      <c r="J6037" t="s">
        <v>78</v>
      </c>
      <c r="K6037">
        <v>48.28</v>
      </c>
      <c r="L6037">
        <v>24.649654999999999</v>
      </c>
      <c r="M6037">
        <v>-0.35966020619760908</v>
      </c>
      <c r="N6037">
        <v>24.559249999999999</v>
      </c>
      <c r="O6037">
        <v>7.1256247646049892E-3</v>
      </c>
      <c r="P6037">
        <v>7950000</v>
      </c>
      <c r="Q6037">
        <v>22194000</v>
      </c>
      <c r="R6037">
        <v>0.36</v>
      </c>
      <c r="S6037">
        <v>67.329000000000008</v>
      </c>
      <c r="T6037">
        <v>7.2030000000000003</v>
      </c>
      <c r="U6037">
        <v>32.0764</v>
      </c>
      <c r="V6037">
        <f t="shared" ref="V6037:V6100" si="595">1.849 + (0.01036 * K6037) + (0.1184 * M6037) - (0.002888 * K6037 * M6037)</f>
        <v>2.3567454036392799</v>
      </c>
      <c r="AC6037">
        <v>24.77</v>
      </c>
      <c r="AD6037">
        <v>22.32</v>
      </c>
      <c r="AH6037" s="85">
        <f>IF(AND(M6037&lt;Variables!$G$6,M6037&gt;Variables!$G$5),0,1)</f>
        <v>1</v>
      </c>
      <c r="AI6037" s="85">
        <f t="shared" si="594"/>
        <v>0</v>
      </c>
      <c r="AJ6037" s="85">
        <f>IF(I6037&gt;Variables!$G$7,0,1)</f>
        <v>1</v>
      </c>
      <c r="AK6037" s="85">
        <f>IF(F6037&gt;Variables!$G$8,0,1)</f>
        <v>1</v>
      </c>
      <c r="AL6037" s="85">
        <f>IF(G6037&gt;Variables!$G$9,0,1)</f>
        <v>1</v>
      </c>
      <c r="AM6037" s="85">
        <f>IF(AND(K6037&gt;Variables!$G$10,K6037&lt;Variables!$G$11),0,1)</f>
        <v>1</v>
      </c>
      <c r="AN6037" s="103">
        <f>IF(H6037&lt;Variables!$G$13,1,0)</f>
        <v>0</v>
      </c>
      <c r="AO6037" s="101">
        <f>IF(R6037&lt;Variables!$G$12,0,1)</f>
        <v>0</v>
      </c>
      <c r="AP6037" s="86">
        <f t="shared" si="593"/>
        <v>1</v>
      </c>
      <c r="AR6037">
        <v>0</v>
      </c>
      <c r="AS6037">
        <v>0</v>
      </c>
      <c r="AT6037">
        <v>1</v>
      </c>
      <c r="AU6037">
        <v>0</v>
      </c>
      <c r="BA6037">
        <v>-1.82</v>
      </c>
    </row>
    <row r="6038" spans="3:53" ht="12.75" x14ac:dyDescent="0.2">
      <c r="C6038" t="s">
        <v>1003</v>
      </c>
      <c r="D6038" t="s">
        <v>303</v>
      </c>
      <c r="E6038">
        <v>19.53</v>
      </c>
      <c r="F6038">
        <v>7.16</v>
      </c>
      <c r="G6038">
        <v>6.72</v>
      </c>
      <c r="H6038">
        <v>2360</v>
      </c>
      <c r="I6038">
        <v>523.32500000000005</v>
      </c>
      <c r="J6038" t="s">
        <v>78</v>
      </c>
      <c r="K6038">
        <v>62.38</v>
      </c>
      <c r="L6038">
        <v>19.50627272727273</v>
      </c>
      <c r="M6038">
        <v>0.1216391929868809</v>
      </c>
      <c r="N6038">
        <v>19.310118421052628</v>
      </c>
      <c r="O6038">
        <v>1.1386858130691</v>
      </c>
      <c r="P6038">
        <v>120011</v>
      </c>
      <c r="Q6038">
        <v>512011</v>
      </c>
      <c r="R6038">
        <v>0.23</v>
      </c>
      <c r="S6038">
        <v>67.329000000000008</v>
      </c>
      <c r="T6038">
        <v>7.2030000000000003</v>
      </c>
      <c r="U6038">
        <v>32.0764</v>
      </c>
      <c r="V6038">
        <f t="shared" si="595"/>
        <v>2.4877451613942361</v>
      </c>
      <c r="AC6038">
        <v>20.100000000000001</v>
      </c>
      <c r="AD6038">
        <v>18.88</v>
      </c>
      <c r="AH6038" s="85">
        <f>IF(AND(M6038&lt;Variables!$G$6,M6038&gt;Variables!$G$5),0,1)</f>
        <v>1</v>
      </c>
      <c r="AI6038" s="85">
        <f t="shared" si="594"/>
        <v>0</v>
      </c>
      <c r="AJ6038" s="85">
        <f>IF(I6038&gt;Variables!$G$7,0,1)</f>
        <v>0</v>
      </c>
      <c r="AK6038" s="85">
        <f>IF(F6038&gt;Variables!$G$8,0,1)</f>
        <v>1</v>
      </c>
      <c r="AL6038" s="85">
        <f>IF(G6038&gt;Variables!$G$9,0,1)</f>
        <v>1</v>
      </c>
      <c r="AM6038" s="85">
        <f>IF(AND(K6038&gt;Variables!$G$10,K6038&lt;Variables!$G$11),0,1)</f>
        <v>0</v>
      </c>
      <c r="AN6038" s="103">
        <f>IF(H6038&lt;Variables!$G$13,1,0)</f>
        <v>1</v>
      </c>
      <c r="AO6038" s="101">
        <f>IF(R6038&lt;Variables!$G$12,0,1)</f>
        <v>0</v>
      </c>
      <c r="AP6038" s="86">
        <f t="shared" si="593"/>
        <v>1</v>
      </c>
      <c r="AR6038">
        <v>1</v>
      </c>
      <c r="AS6038">
        <v>0</v>
      </c>
      <c r="AT6038">
        <v>0</v>
      </c>
      <c r="AU6038">
        <v>0</v>
      </c>
      <c r="BA6038">
        <v>2</v>
      </c>
    </row>
    <row r="6039" spans="3:53" ht="12.75" x14ac:dyDescent="0.2">
      <c r="C6039" t="s">
        <v>1003</v>
      </c>
      <c r="D6039" t="s">
        <v>131</v>
      </c>
      <c r="E6039">
        <v>39.119999999999997</v>
      </c>
      <c r="F6039">
        <v>7.28</v>
      </c>
      <c r="G6039">
        <v>2.31</v>
      </c>
      <c r="H6039">
        <v>4750</v>
      </c>
      <c r="I6039">
        <v>1.6040000000000001</v>
      </c>
      <c r="J6039" t="s">
        <v>78</v>
      </c>
      <c r="K6039">
        <v>62.94</v>
      </c>
      <c r="L6039">
        <v>38.762400000000007</v>
      </c>
      <c r="M6039">
        <v>0.84514890718840086</v>
      </c>
      <c r="N6039">
        <v>38.635396</v>
      </c>
      <c r="O6039">
        <v>1.176651586539978</v>
      </c>
      <c r="P6039">
        <v>2689000</v>
      </c>
      <c r="Q6039">
        <v>2964000</v>
      </c>
      <c r="R6039">
        <v>0.91</v>
      </c>
      <c r="S6039">
        <v>67.329000000000008</v>
      </c>
      <c r="T6039">
        <v>7.2030000000000003</v>
      </c>
      <c r="U6039">
        <v>32.0764</v>
      </c>
      <c r="V6039">
        <f t="shared" si="595"/>
        <v>2.4475007052442579</v>
      </c>
      <c r="AC6039">
        <v>39.869999999999997</v>
      </c>
      <c r="AD6039">
        <v>38.93</v>
      </c>
      <c r="AH6039" s="85">
        <f>IF(AND(M6039&lt;Variables!$G$6,M6039&gt;Variables!$G$5),0,1)</f>
        <v>1</v>
      </c>
      <c r="AI6039" s="85">
        <f t="shared" si="594"/>
        <v>0</v>
      </c>
      <c r="AJ6039" s="85">
        <f>IF(I6039&gt;Variables!$G$7,0,1)</f>
        <v>0</v>
      </c>
      <c r="AK6039" s="85">
        <f>IF(F6039&gt;Variables!$G$8,0,1)</f>
        <v>1</v>
      </c>
      <c r="AL6039" s="85">
        <f>IF(G6039&gt;Variables!$G$9,0,1)</f>
        <v>1</v>
      </c>
      <c r="AM6039" s="85">
        <f>IF(AND(K6039&gt;Variables!$G$10,K6039&lt;Variables!$G$11),0,1)</f>
        <v>0</v>
      </c>
      <c r="AN6039" s="103">
        <f>IF(H6039&lt;Variables!$G$13,1,0)</f>
        <v>0</v>
      </c>
      <c r="AO6039" s="101">
        <f>IF(R6039&lt;Variables!$G$12,0,1)</f>
        <v>0</v>
      </c>
      <c r="AP6039" s="86">
        <f t="shared" si="593"/>
        <v>1</v>
      </c>
      <c r="AR6039">
        <v>1</v>
      </c>
      <c r="AS6039">
        <v>0</v>
      </c>
      <c r="AT6039">
        <v>0</v>
      </c>
      <c r="AU6039">
        <v>0</v>
      </c>
      <c r="BA6039">
        <v>1.59</v>
      </c>
    </row>
    <row r="6040" spans="3:53" ht="12.75" x14ac:dyDescent="0.2">
      <c r="C6040" t="s">
        <v>1003</v>
      </c>
      <c r="D6040" t="s">
        <v>979</v>
      </c>
      <c r="E6040">
        <v>9.67</v>
      </c>
      <c r="F6040">
        <v>7.3</v>
      </c>
      <c r="G6040">
        <v>5.77</v>
      </c>
      <c r="H6040">
        <v>15540</v>
      </c>
      <c r="I6040">
        <v>-6.6479999999999997</v>
      </c>
      <c r="J6040" t="s">
        <v>78</v>
      </c>
      <c r="K6040">
        <v>44.2</v>
      </c>
      <c r="L6040">
        <v>9.7270149999999997</v>
      </c>
      <c r="M6040">
        <v>-0.60979653059031769</v>
      </c>
      <c r="N6040">
        <v>9.7167680000000018</v>
      </c>
      <c r="O6040">
        <v>-0.50498272676677969</v>
      </c>
      <c r="P6040">
        <v>4594000</v>
      </c>
      <c r="Q6040">
        <v>9425000</v>
      </c>
      <c r="R6040">
        <v>0.49</v>
      </c>
      <c r="S6040">
        <v>67.329000000000008</v>
      </c>
      <c r="T6040">
        <v>7.2030000000000003</v>
      </c>
      <c r="U6040">
        <v>32.0764</v>
      </c>
      <c r="V6040">
        <f t="shared" si="595"/>
        <v>2.3125523739893481</v>
      </c>
      <c r="AC6040">
        <v>9.8049999999999997</v>
      </c>
      <c r="AD6040">
        <v>9.24</v>
      </c>
      <c r="AH6040" s="85">
        <f>IF(AND(M6040&lt;Variables!$G$6,M6040&gt;Variables!$G$5),0,1)</f>
        <v>1</v>
      </c>
      <c r="AI6040" s="85">
        <f t="shared" si="594"/>
        <v>0</v>
      </c>
      <c r="AJ6040" s="85">
        <f>IF(I6040&gt;Variables!$G$7,0,1)</f>
        <v>1</v>
      </c>
      <c r="AK6040" s="85">
        <f>IF(F6040&gt;Variables!$G$8,0,1)</f>
        <v>1</v>
      </c>
      <c r="AL6040" s="85">
        <f>IF(G6040&gt;Variables!$G$9,0,1)</f>
        <v>1</v>
      </c>
      <c r="AM6040" s="85">
        <f>IF(AND(K6040&gt;Variables!$G$10,K6040&lt;Variables!$G$11),0,1)</f>
        <v>1</v>
      </c>
      <c r="AN6040" s="103">
        <f>IF(H6040&lt;Variables!$G$13,1,0)</f>
        <v>0</v>
      </c>
      <c r="AO6040" s="101">
        <f>IF(R6040&lt;Variables!$G$12,0,1)</f>
        <v>0</v>
      </c>
      <c r="AP6040" s="86">
        <f t="shared" si="593"/>
        <v>1</v>
      </c>
      <c r="AR6040">
        <v>0</v>
      </c>
      <c r="AS6040">
        <v>0</v>
      </c>
      <c r="AT6040">
        <v>1</v>
      </c>
      <c r="AU6040">
        <v>0</v>
      </c>
      <c r="BA6040">
        <v>-1.07</v>
      </c>
    </row>
    <row r="6041" spans="3:53" ht="12.75" x14ac:dyDescent="0.2">
      <c r="C6041" t="s">
        <v>1003</v>
      </c>
      <c r="D6041" t="s">
        <v>995</v>
      </c>
      <c r="E6041">
        <v>22.7</v>
      </c>
      <c r="F6041">
        <v>7.4</v>
      </c>
      <c r="G6041">
        <v>4.82</v>
      </c>
      <c r="H6041">
        <v>14530</v>
      </c>
      <c r="I6041">
        <v>-70.182000000000002</v>
      </c>
      <c r="J6041" t="s">
        <v>78</v>
      </c>
      <c r="K6041">
        <v>49.92</v>
      </c>
      <c r="L6041">
        <v>22.785705</v>
      </c>
      <c r="M6041">
        <v>-0.35419136691185021</v>
      </c>
      <c r="N6041">
        <v>22.536584000000001</v>
      </c>
      <c r="O6041">
        <v>0.74730047819137357</v>
      </c>
      <c r="P6041">
        <v>5432000</v>
      </c>
      <c r="Q6041">
        <v>18195000</v>
      </c>
      <c r="R6041">
        <v>0.3</v>
      </c>
      <c r="S6041">
        <v>67.329000000000008</v>
      </c>
      <c r="T6041">
        <v>7.2030000000000003</v>
      </c>
      <c r="U6041">
        <v>32.0764</v>
      </c>
      <c r="V6041">
        <f t="shared" si="595"/>
        <v>2.3752983431662966</v>
      </c>
      <c r="AC6041">
        <v>22.965</v>
      </c>
      <c r="AD6041">
        <v>22.23</v>
      </c>
      <c r="AH6041" s="85">
        <f>IF(AND(M6041&lt;Variables!$G$6,M6041&gt;Variables!$G$5),0,1)</f>
        <v>1</v>
      </c>
      <c r="AI6041" s="85">
        <f t="shared" si="594"/>
        <v>0</v>
      </c>
      <c r="AJ6041" s="85">
        <f>IF(I6041&gt;Variables!$G$7,0,1)</f>
        <v>1</v>
      </c>
      <c r="AK6041" s="85">
        <f>IF(F6041&gt;Variables!$G$8,0,1)</f>
        <v>1</v>
      </c>
      <c r="AL6041" s="85">
        <f>IF(G6041&gt;Variables!$G$9,0,1)</f>
        <v>1</v>
      </c>
      <c r="AM6041" s="85">
        <f>IF(AND(K6041&gt;Variables!$G$10,K6041&lt;Variables!$G$11),0,1)</f>
        <v>1</v>
      </c>
      <c r="AN6041" s="103">
        <f>IF(H6041&lt;Variables!$G$13,1,0)</f>
        <v>0</v>
      </c>
      <c r="AO6041" s="101">
        <f>IF(R6041&lt;Variables!$G$12,0,1)</f>
        <v>0</v>
      </c>
      <c r="AP6041" s="86">
        <f t="shared" si="593"/>
        <v>1</v>
      </c>
      <c r="AR6041">
        <v>0</v>
      </c>
      <c r="AS6041">
        <v>0</v>
      </c>
      <c r="AT6041">
        <v>1</v>
      </c>
      <c r="AU6041">
        <v>0</v>
      </c>
      <c r="BA6041">
        <v>-1.55</v>
      </c>
    </row>
    <row r="6042" spans="3:53" ht="12.75" x14ac:dyDescent="0.2">
      <c r="C6042" t="s">
        <v>1003</v>
      </c>
      <c r="D6042" t="s">
        <v>447</v>
      </c>
      <c r="E6042">
        <v>21.8</v>
      </c>
      <c r="F6042">
        <v>7.62</v>
      </c>
      <c r="G6042">
        <v>5.27</v>
      </c>
      <c r="H6042">
        <v>9490</v>
      </c>
      <c r="I6042">
        <v>-31.835999999999999</v>
      </c>
      <c r="J6042" t="s">
        <v>78</v>
      </c>
      <c r="K6042">
        <v>49.53</v>
      </c>
      <c r="L6042">
        <v>21.764965</v>
      </c>
      <c r="M6042">
        <v>-2.2811890577333811E-2</v>
      </c>
      <c r="N6042">
        <v>21.83595</v>
      </c>
      <c r="O6042">
        <v>-0.34782091001305332</v>
      </c>
      <c r="P6042">
        <v>29974000</v>
      </c>
      <c r="Q6042">
        <v>24882000</v>
      </c>
      <c r="R6042">
        <v>1.2</v>
      </c>
      <c r="S6042">
        <v>67.329000000000008</v>
      </c>
      <c r="T6042">
        <v>7.2030000000000003</v>
      </c>
      <c r="U6042">
        <v>32.0764</v>
      </c>
      <c r="V6042">
        <f t="shared" si="595"/>
        <v>2.3626929452072165</v>
      </c>
      <c r="AC6042">
        <v>23.04</v>
      </c>
      <c r="AD6042">
        <v>21.1</v>
      </c>
      <c r="AH6042" s="85">
        <f>IF(AND(M6042&lt;Variables!$G$6,M6042&gt;Variables!$G$5),0,1)</f>
        <v>1</v>
      </c>
      <c r="AI6042" s="85">
        <f t="shared" si="594"/>
        <v>1</v>
      </c>
      <c r="AJ6042" s="85">
        <f>IF(I6042&gt;Variables!$G$7,0,1)</f>
        <v>1</v>
      </c>
      <c r="AK6042" s="85">
        <f>IF(F6042&gt;Variables!$G$8,0,1)</f>
        <v>1</v>
      </c>
      <c r="AL6042" s="85">
        <f>IF(G6042&gt;Variables!$G$9,0,1)</f>
        <v>1</v>
      </c>
      <c r="AM6042" s="85">
        <f>IF(AND(K6042&gt;Variables!$G$10,K6042&lt;Variables!$G$11),0,1)</f>
        <v>1</v>
      </c>
      <c r="AN6042" s="103">
        <f>IF(H6042&lt;Variables!$G$13,1,0)</f>
        <v>0</v>
      </c>
      <c r="AO6042" s="101">
        <f>IF(R6042&lt;Variables!$G$12,0,1)</f>
        <v>0</v>
      </c>
      <c r="AP6042" s="86">
        <f t="shared" si="593"/>
        <v>1</v>
      </c>
      <c r="AR6042">
        <v>1</v>
      </c>
      <c r="AS6042">
        <v>0</v>
      </c>
      <c r="AT6042">
        <v>0</v>
      </c>
      <c r="AU6042">
        <v>0</v>
      </c>
      <c r="BA6042">
        <v>2</v>
      </c>
    </row>
    <row r="6043" spans="3:53" ht="12.75" x14ac:dyDescent="0.2">
      <c r="C6043" t="s">
        <v>1003</v>
      </c>
      <c r="D6043" t="s">
        <v>983</v>
      </c>
      <c r="E6043">
        <v>6.79</v>
      </c>
      <c r="F6043">
        <v>8.11</v>
      </c>
      <c r="G6043">
        <v>0.37</v>
      </c>
      <c r="H6043">
        <v>-99999</v>
      </c>
      <c r="I6043">
        <v>-25.239000000000001</v>
      </c>
      <c r="J6043" t="s">
        <v>78</v>
      </c>
      <c r="K6043">
        <v>60.49</v>
      </c>
      <c r="L6043">
        <v>6.7865611111111113</v>
      </c>
      <c r="M6043">
        <v>0.1243470551686674</v>
      </c>
      <c r="N6043">
        <v>6.7751888888888896</v>
      </c>
      <c r="O6043">
        <v>0.29240677176690932</v>
      </c>
      <c r="P6043">
        <v>528936</v>
      </c>
      <c r="Q6043">
        <v>1067000</v>
      </c>
      <c r="R6043">
        <v>0.5</v>
      </c>
      <c r="S6043">
        <v>67.329000000000008</v>
      </c>
      <c r="T6043">
        <v>7.2030000000000003</v>
      </c>
      <c r="U6043">
        <v>32.0764</v>
      </c>
      <c r="V6043">
        <f t="shared" si="595"/>
        <v>2.4686762676076337</v>
      </c>
      <c r="AC6043">
        <v>6.87</v>
      </c>
      <c r="AD6043">
        <v>6.79</v>
      </c>
      <c r="AH6043" s="85">
        <f>IF(AND(M6043&lt;Variables!$G$6,M6043&gt;Variables!$G$5),0,1)</f>
        <v>1</v>
      </c>
      <c r="AI6043" s="85">
        <f t="shared" si="594"/>
        <v>0</v>
      </c>
      <c r="AJ6043" s="85">
        <f>IF(I6043&gt;Variables!$G$7,0,1)</f>
        <v>1</v>
      </c>
      <c r="AK6043" s="85">
        <f>IF(F6043&gt;Variables!$G$8,0,1)</f>
        <v>1</v>
      </c>
      <c r="AL6043" s="85">
        <f>IF(G6043&gt;Variables!$G$9,0,1)</f>
        <v>1</v>
      </c>
      <c r="AM6043" s="85">
        <f>IF(AND(K6043&gt;Variables!$G$10,K6043&lt;Variables!$G$11),0,1)</f>
        <v>0</v>
      </c>
      <c r="AN6043" s="103">
        <f>IF(H6043&lt;Variables!$G$13,1,0)</f>
        <v>1</v>
      </c>
      <c r="AO6043" s="101">
        <f>IF(R6043&lt;Variables!$G$12,0,1)</f>
        <v>0</v>
      </c>
      <c r="AP6043" s="86">
        <f t="shared" si="593"/>
        <v>1</v>
      </c>
      <c r="AR6043">
        <v>0</v>
      </c>
      <c r="AS6043">
        <v>1</v>
      </c>
      <c r="AT6043">
        <v>0</v>
      </c>
      <c r="AU6043">
        <v>0</v>
      </c>
      <c r="BA6043">
        <v>0.89</v>
      </c>
    </row>
    <row r="6044" spans="3:53" ht="12.75" x14ac:dyDescent="0.2">
      <c r="C6044" t="s">
        <v>1003</v>
      </c>
      <c r="D6044" t="s">
        <v>752</v>
      </c>
      <c r="E6044">
        <v>10.39</v>
      </c>
      <c r="F6044">
        <v>10.050000000000001</v>
      </c>
      <c r="G6044">
        <v>5.82</v>
      </c>
      <c r="H6044">
        <v>3960</v>
      </c>
      <c r="I6044">
        <v>-48.02</v>
      </c>
      <c r="J6044" t="s">
        <v>78</v>
      </c>
      <c r="K6044">
        <v>68.44</v>
      </c>
      <c r="L6044">
        <v>10.2981</v>
      </c>
      <c r="M6044">
        <v>1.546887289888409</v>
      </c>
      <c r="N6044">
        <v>10.128080000000001</v>
      </c>
      <c r="O6044">
        <v>3.2515540951493369</v>
      </c>
      <c r="P6044">
        <v>10652000</v>
      </c>
      <c r="Q6044">
        <v>5120000</v>
      </c>
      <c r="R6044">
        <v>2.08</v>
      </c>
      <c r="S6044">
        <v>67.329000000000008</v>
      </c>
      <c r="T6044">
        <v>7.2030000000000003</v>
      </c>
      <c r="U6044">
        <v>32.0764</v>
      </c>
      <c r="V6044">
        <f t="shared" si="595"/>
        <v>2.4354402809683355</v>
      </c>
      <c r="AC6044">
        <v>11.02</v>
      </c>
      <c r="AD6044">
        <v>9.8699999999999992</v>
      </c>
      <c r="AH6044" s="85">
        <f>IF(AND(M6044&lt;Variables!$G$6,M6044&gt;Variables!$G$5),0,1)</f>
        <v>1</v>
      </c>
      <c r="AI6044" s="85">
        <f t="shared" si="594"/>
        <v>0</v>
      </c>
      <c r="AJ6044" s="85">
        <f>IF(I6044&gt;Variables!$G$7,0,1)</f>
        <v>1</v>
      </c>
      <c r="AK6044" s="85">
        <f>IF(F6044&gt;Variables!$G$8,0,1)</f>
        <v>0</v>
      </c>
      <c r="AL6044" s="85">
        <f>IF(G6044&gt;Variables!$G$9,0,1)</f>
        <v>1</v>
      </c>
      <c r="AM6044" s="85">
        <f>IF(AND(K6044&gt;Variables!$G$10,K6044&lt;Variables!$G$11),0,1)</f>
        <v>0</v>
      </c>
      <c r="AN6044" s="103">
        <f>IF(H6044&lt;Variables!$G$13,1,0)</f>
        <v>0</v>
      </c>
      <c r="AO6044" s="101">
        <f>IF(R6044&lt;Variables!$G$12,0,1)</f>
        <v>1</v>
      </c>
      <c r="AP6044" s="86">
        <f t="shared" si="593"/>
        <v>1</v>
      </c>
      <c r="AR6044">
        <v>1</v>
      </c>
      <c r="AS6044">
        <v>0</v>
      </c>
      <c r="AT6044">
        <v>0</v>
      </c>
      <c r="AU6044">
        <v>0</v>
      </c>
      <c r="BA6044">
        <v>1.22</v>
      </c>
    </row>
    <row r="6045" spans="3:53" ht="12.75" x14ac:dyDescent="0.2">
      <c r="C6045" t="s">
        <v>1003</v>
      </c>
      <c r="D6045" t="s">
        <v>576</v>
      </c>
      <c r="E6045">
        <v>10.02</v>
      </c>
      <c r="F6045">
        <v>10.16</v>
      </c>
      <c r="G6045">
        <v>0</v>
      </c>
      <c r="H6045">
        <v>14830</v>
      </c>
      <c r="I6045">
        <v>0.61299999999999999</v>
      </c>
      <c r="J6045" t="s">
        <v>78</v>
      </c>
      <c r="K6045">
        <v>41.69</v>
      </c>
      <c r="L6045">
        <v>10.17395</v>
      </c>
      <c r="M6045">
        <v>-0.87429169594897271</v>
      </c>
      <c r="N6045">
        <v>10.128266</v>
      </c>
      <c r="O6045">
        <v>-0.42718072372900878</v>
      </c>
      <c r="P6045">
        <v>14436000</v>
      </c>
      <c r="Q6045">
        <v>5991000</v>
      </c>
      <c r="R6045">
        <v>2.41</v>
      </c>
      <c r="S6045">
        <v>67.329000000000008</v>
      </c>
      <c r="T6045">
        <v>7.2030000000000003</v>
      </c>
      <c r="U6045">
        <v>32.0764</v>
      </c>
      <c r="V6045">
        <f t="shared" si="595"/>
        <v>2.2826576128819189</v>
      </c>
      <c r="AC6045">
        <v>10.38</v>
      </c>
      <c r="AD6045">
        <v>9.75</v>
      </c>
      <c r="AH6045" s="85">
        <f>IF(AND(M6045&lt;Variables!$G$6,M6045&gt;Variables!$G$5),0,1)</f>
        <v>1</v>
      </c>
      <c r="AI6045" s="85">
        <f t="shared" si="594"/>
        <v>0</v>
      </c>
      <c r="AJ6045" s="85">
        <f>IF(I6045&gt;Variables!$G$7,0,1)</f>
        <v>0</v>
      </c>
      <c r="AK6045" s="85">
        <f>IF(F6045&gt;Variables!$G$8,0,1)</f>
        <v>0</v>
      </c>
      <c r="AL6045" s="85">
        <f>IF(G6045&gt;Variables!$G$9,0,1)</f>
        <v>1</v>
      </c>
      <c r="AM6045" s="85">
        <f>IF(AND(K6045&gt;Variables!$G$10,K6045&lt;Variables!$G$11),0,1)</f>
        <v>1</v>
      </c>
      <c r="AN6045" s="103">
        <f>IF(H6045&lt;Variables!$G$13,1,0)</f>
        <v>0</v>
      </c>
      <c r="AO6045" s="101">
        <f>IF(R6045&lt;Variables!$G$12,0,1)</f>
        <v>1</v>
      </c>
      <c r="AP6045" s="86">
        <f t="shared" si="593"/>
        <v>1</v>
      </c>
      <c r="AR6045">
        <v>0</v>
      </c>
      <c r="AS6045">
        <v>0</v>
      </c>
      <c r="AT6045">
        <v>0</v>
      </c>
      <c r="AU6045">
        <v>1</v>
      </c>
      <c r="BA6045">
        <v>-1.02</v>
      </c>
    </row>
    <row r="6046" spans="3:53" ht="12.75" x14ac:dyDescent="0.2">
      <c r="C6046" t="s">
        <v>1003</v>
      </c>
      <c r="D6046" t="s">
        <v>981</v>
      </c>
      <c r="E6046">
        <v>16.32</v>
      </c>
      <c r="F6046">
        <v>7.37</v>
      </c>
      <c r="G6046">
        <v>4.43</v>
      </c>
      <c r="H6046">
        <v>4060</v>
      </c>
      <c r="I6046">
        <v>-75.929000000000002</v>
      </c>
      <c r="J6046" t="s">
        <v>76</v>
      </c>
      <c r="K6046">
        <v>42.65</v>
      </c>
      <c r="L6046">
        <v>16.515395000000002</v>
      </c>
      <c r="M6046">
        <v>-1.4858560754980339</v>
      </c>
      <c r="N6046">
        <v>16.717628000000001</v>
      </c>
      <c r="O6046">
        <v>-2.6775808146945348</v>
      </c>
      <c r="P6046">
        <v>13219000</v>
      </c>
      <c r="Q6046">
        <v>12705000</v>
      </c>
      <c r="R6046">
        <v>1.04</v>
      </c>
      <c r="S6046">
        <v>67.329000000000008</v>
      </c>
      <c r="T6046">
        <v>7.2030000000000003</v>
      </c>
      <c r="U6046">
        <v>32.0764</v>
      </c>
      <c r="V6046">
        <f t="shared" si="595"/>
        <v>2.2979462882195669</v>
      </c>
      <c r="AC6046">
        <v>16.39</v>
      </c>
      <c r="AD6046">
        <v>15.24</v>
      </c>
      <c r="AH6046" s="85">
        <f>IF(AND(M6046&lt;Variables!$G$6,M6046&gt;Variables!$G$5),0,1)</f>
        <v>1</v>
      </c>
      <c r="AI6046" s="85">
        <f t="shared" si="594"/>
        <v>1</v>
      </c>
      <c r="AJ6046" s="85">
        <f>IF(I6046&gt;Variables!$G$7,0,1)</f>
        <v>1</v>
      </c>
      <c r="AK6046" s="85">
        <f>IF(F6046&gt;Variables!$G$8,0,1)</f>
        <v>1</v>
      </c>
      <c r="AL6046" s="85">
        <f>IF(G6046&gt;Variables!$G$9,0,1)</f>
        <v>1</v>
      </c>
      <c r="AM6046" s="85">
        <f>IF(AND(K6046&gt;Variables!$G$10,K6046&lt;Variables!$G$11),0,1)</f>
        <v>1</v>
      </c>
      <c r="AN6046" s="103">
        <f>IF(H6046&lt;Variables!$G$13,1,0)</f>
        <v>0</v>
      </c>
      <c r="AO6046" s="101">
        <f>IF(R6046&lt;Variables!$G$12,0,1)</f>
        <v>0</v>
      </c>
      <c r="AP6046" s="86">
        <f t="shared" si="593"/>
        <v>0</v>
      </c>
      <c r="AR6046">
        <v>0</v>
      </c>
      <c r="AS6046">
        <v>0</v>
      </c>
      <c r="AT6046">
        <v>1</v>
      </c>
      <c r="AU6046">
        <v>0</v>
      </c>
      <c r="BA6046">
        <v>-2.25</v>
      </c>
    </row>
    <row r="6047" spans="3:53" ht="12.75" x14ac:dyDescent="0.2">
      <c r="C6047" t="s">
        <v>1003</v>
      </c>
      <c r="D6047" t="s">
        <v>186</v>
      </c>
      <c r="E6047">
        <v>28.2</v>
      </c>
      <c r="F6047">
        <v>11.76</v>
      </c>
      <c r="G6047">
        <v>8.4600000000000009</v>
      </c>
      <c r="H6047">
        <v>3350</v>
      </c>
      <c r="I6047">
        <v>5.6680000000000001</v>
      </c>
      <c r="J6047" t="s">
        <v>78</v>
      </c>
      <c r="K6047">
        <v>50.02</v>
      </c>
      <c r="L6047">
        <v>28.36253</v>
      </c>
      <c r="M6047">
        <v>-0.96088042921417693</v>
      </c>
      <c r="N6047">
        <v>27.626366000000001</v>
      </c>
      <c r="O6047">
        <v>1.6782301371088599</v>
      </c>
      <c r="P6047">
        <v>12016000</v>
      </c>
      <c r="Q6047">
        <v>9109000</v>
      </c>
      <c r="R6047">
        <v>1.32</v>
      </c>
      <c r="S6047">
        <v>67.329000000000008</v>
      </c>
      <c r="T6047">
        <v>7.2030000000000003</v>
      </c>
      <c r="U6047">
        <v>32.0764</v>
      </c>
      <c r="V6047">
        <f t="shared" si="595"/>
        <v>2.3922455916131602</v>
      </c>
      <c r="AC6047">
        <v>28.55</v>
      </c>
      <c r="AD6047">
        <v>26.706</v>
      </c>
      <c r="AH6047" s="85">
        <f>IF(AND(M6047&lt;Variables!$G$6,M6047&gt;Variables!$G$5),0,1)</f>
        <v>1</v>
      </c>
      <c r="AI6047" s="85">
        <f t="shared" si="594"/>
        <v>0</v>
      </c>
      <c r="AJ6047" s="85">
        <f>IF(I6047&gt;Variables!$G$7,0,1)</f>
        <v>0</v>
      </c>
      <c r="AK6047" s="85">
        <f>IF(F6047&gt;Variables!$G$8,0,1)</f>
        <v>0</v>
      </c>
      <c r="AL6047" s="85">
        <f>IF(G6047&gt;Variables!$G$9,0,1)</f>
        <v>1</v>
      </c>
      <c r="AM6047" s="85">
        <f>IF(AND(K6047&gt;Variables!$G$10,K6047&lt;Variables!$G$11),0,1)</f>
        <v>0</v>
      </c>
      <c r="AN6047" s="103">
        <f>IF(H6047&lt;Variables!$G$13,1,0)</f>
        <v>0</v>
      </c>
      <c r="AO6047" s="101">
        <f>IF(R6047&lt;Variables!$G$12,0,1)</f>
        <v>0</v>
      </c>
      <c r="AP6047" s="86">
        <f t="shared" si="593"/>
        <v>1</v>
      </c>
      <c r="AR6047">
        <v>0</v>
      </c>
      <c r="AS6047">
        <v>0</v>
      </c>
      <c r="AT6047">
        <v>1</v>
      </c>
      <c r="AU6047">
        <v>0</v>
      </c>
      <c r="BA6047">
        <v>-2.25</v>
      </c>
    </row>
    <row r="6048" spans="3:53" ht="12.75" x14ac:dyDescent="0.2">
      <c r="C6048" t="s">
        <v>1003</v>
      </c>
      <c r="D6048" t="s">
        <v>993</v>
      </c>
      <c r="E6048">
        <v>9.85</v>
      </c>
      <c r="F6048">
        <v>14.9</v>
      </c>
      <c r="G6048">
        <v>11.14</v>
      </c>
      <c r="H6048">
        <v>1790</v>
      </c>
      <c r="I6048">
        <v>-36.500999999999998</v>
      </c>
      <c r="J6048" t="s">
        <v>78</v>
      </c>
      <c r="K6048">
        <v>54.02</v>
      </c>
      <c r="L6048">
        <v>9.8601849999999995</v>
      </c>
      <c r="M6048">
        <v>0.2009597183014441</v>
      </c>
      <c r="N6048">
        <v>9.8220399999999994</v>
      </c>
      <c r="O6048">
        <v>0.590101445320945</v>
      </c>
      <c r="P6048">
        <v>10732000</v>
      </c>
      <c r="Q6048">
        <v>8415000</v>
      </c>
      <c r="R6048">
        <v>1.28</v>
      </c>
      <c r="S6048">
        <v>67.329000000000008</v>
      </c>
      <c r="T6048">
        <v>7.2030000000000003</v>
      </c>
      <c r="U6048">
        <v>32.0764</v>
      </c>
      <c r="V6048">
        <f t="shared" si="595"/>
        <v>2.4010891532250151</v>
      </c>
      <c r="AC6048">
        <v>10.3299</v>
      </c>
      <c r="AD6048">
        <v>9.5624000000000002</v>
      </c>
      <c r="AH6048" s="85">
        <f>IF(AND(M6048&lt;Variables!$G$6,M6048&gt;Variables!$G$5),0,1)</f>
        <v>1</v>
      </c>
      <c r="AI6048" s="85">
        <f t="shared" si="594"/>
        <v>0</v>
      </c>
      <c r="AJ6048" s="85">
        <f>IF(I6048&gt;Variables!$G$7,0,1)</f>
        <v>1</v>
      </c>
      <c r="AK6048" s="85">
        <f>IF(F6048&gt;Variables!$G$8,0,1)</f>
        <v>0</v>
      </c>
      <c r="AL6048" s="85">
        <f>IF(G6048&gt;Variables!$G$9,0,1)</f>
        <v>1</v>
      </c>
      <c r="AM6048" s="85">
        <f>IF(AND(K6048&gt;Variables!$G$10,K6048&lt;Variables!$G$11),0,1)</f>
        <v>0</v>
      </c>
      <c r="AN6048" s="103">
        <f>IF(H6048&lt;Variables!$G$13,1,0)</f>
        <v>1</v>
      </c>
      <c r="AO6048" s="101">
        <f>IF(R6048&lt;Variables!$G$12,0,1)</f>
        <v>0</v>
      </c>
      <c r="AP6048" s="86">
        <f t="shared" si="593"/>
        <v>1</v>
      </c>
      <c r="AR6048">
        <v>0</v>
      </c>
      <c r="AS6048">
        <v>0</v>
      </c>
      <c r="AT6048">
        <v>1</v>
      </c>
      <c r="AU6048">
        <v>0</v>
      </c>
      <c r="BA6048">
        <v>-2.25</v>
      </c>
    </row>
    <row r="6049" spans="3:53" ht="12.75" x14ac:dyDescent="0.2">
      <c r="C6049" t="s">
        <v>1003</v>
      </c>
      <c r="D6049" t="s">
        <v>977</v>
      </c>
      <c r="E6049">
        <v>68.37</v>
      </c>
      <c r="F6049">
        <v>17.71</v>
      </c>
      <c r="G6049">
        <v>8.5500000000000007</v>
      </c>
      <c r="H6049">
        <v>4440</v>
      </c>
      <c r="I6049">
        <v>-1E-3</v>
      </c>
      <c r="J6049" t="s">
        <v>78</v>
      </c>
      <c r="K6049">
        <v>59.43</v>
      </c>
      <c r="L6049">
        <v>68.012485000000027</v>
      </c>
      <c r="M6049">
        <v>0.56977038848084882</v>
      </c>
      <c r="N6049">
        <v>67.135283999999999</v>
      </c>
      <c r="O6049">
        <v>1.8838320546912519</v>
      </c>
      <c r="P6049">
        <v>3461000</v>
      </c>
      <c r="Q6049">
        <v>768864</v>
      </c>
      <c r="R6049">
        <v>4.5</v>
      </c>
      <c r="S6049">
        <v>67.329000000000008</v>
      </c>
      <c r="T6049">
        <v>7.2030000000000003</v>
      </c>
      <c r="U6049">
        <v>32.0764</v>
      </c>
      <c r="V6049">
        <f t="shared" si="595"/>
        <v>2.4343637343028726</v>
      </c>
      <c r="AC6049">
        <v>68.7</v>
      </c>
      <c r="AD6049">
        <v>63.82</v>
      </c>
      <c r="AH6049" s="85">
        <f>IF(AND(M6049&lt;Variables!$G$6,M6049&gt;Variables!$G$5),0,1)</f>
        <v>1</v>
      </c>
      <c r="AI6049" s="85">
        <f t="shared" si="594"/>
        <v>0</v>
      </c>
      <c r="AJ6049" s="85">
        <f>IF(I6049&gt;Variables!$G$7,0,1)</f>
        <v>1</v>
      </c>
      <c r="AK6049" s="85">
        <f>IF(F6049&gt;Variables!$G$8,0,1)</f>
        <v>0</v>
      </c>
      <c r="AL6049" s="85">
        <f>IF(G6049&gt;Variables!$G$9,0,1)</f>
        <v>1</v>
      </c>
      <c r="AM6049" s="85">
        <f>IF(AND(K6049&gt;Variables!$G$10,K6049&lt;Variables!$G$11),0,1)</f>
        <v>0</v>
      </c>
      <c r="AN6049" s="103">
        <f>IF(H6049&lt;Variables!$G$13,1,0)</f>
        <v>0</v>
      </c>
      <c r="AO6049" s="101">
        <f>IF(R6049&lt;Variables!$G$12,0,1)</f>
        <v>1</v>
      </c>
      <c r="AP6049" s="86">
        <f t="shared" si="593"/>
        <v>1</v>
      </c>
      <c r="AR6049">
        <v>0</v>
      </c>
      <c r="AS6049">
        <v>0</v>
      </c>
      <c r="AT6049">
        <v>1</v>
      </c>
      <c r="AU6049">
        <v>0</v>
      </c>
      <c r="BA6049">
        <v>-1.1499999999999999</v>
      </c>
    </row>
    <row r="6050" spans="3:53" ht="12.75" x14ac:dyDescent="0.2">
      <c r="C6050" t="s">
        <v>1003</v>
      </c>
      <c r="D6050" t="s">
        <v>418</v>
      </c>
      <c r="E6050">
        <v>1.2</v>
      </c>
      <c r="F6050">
        <v>17.89</v>
      </c>
      <c r="G6050">
        <v>2.5299999999999998</v>
      </c>
      <c r="H6050">
        <v>169.88</v>
      </c>
      <c r="I6050">
        <v>-12.692</v>
      </c>
      <c r="J6050" t="s">
        <v>78</v>
      </c>
      <c r="K6050">
        <v>47.02</v>
      </c>
      <c r="L6050">
        <v>1.198175</v>
      </c>
      <c r="M6050">
        <v>0.1189308740375996</v>
      </c>
      <c r="N6050">
        <v>1.221924</v>
      </c>
      <c r="O6050">
        <v>-1.826954867896859</v>
      </c>
      <c r="P6050">
        <v>29940000</v>
      </c>
      <c r="Q6050">
        <v>13110000</v>
      </c>
      <c r="R6050">
        <v>2.2799999999999998</v>
      </c>
      <c r="S6050">
        <v>67.329000000000008</v>
      </c>
      <c r="T6050">
        <v>7.2030000000000003</v>
      </c>
      <c r="U6050">
        <v>32.0764</v>
      </c>
      <c r="V6050">
        <f t="shared" si="595"/>
        <v>2.3340585449203997</v>
      </c>
      <c r="AC6050">
        <v>1.21</v>
      </c>
      <c r="AD6050">
        <v>1.05</v>
      </c>
      <c r="AH6050" s="85">
        <f>IF(AND(M6050&lt;Variables!$G$6,M6050&gt;Variables!$G$5),0,1)</f>
        <v>1</v>
      </c>
      <c r="AI6050" s="85">
        <f t="shared" si="594"/>
        <v>1</v>
      </c>
      <c r="AJ6050" s="85">
        <f>IF(I6050&gt;Variables!$G$7,0,1)</f>
        <v>1</v>
      </c>
      <c r="AK6050" s="85">
        <f>IF(F6050&gt;Variables!$G$8,0,1)</f>
        <v>0</v>
      </c>
      <c r="AL6050" s="85">
        <f>IF(G6050&gt;Variables!$G$9,0,1)</f>
        <v>1</v>
      </c>
      <c r="AM6050" s="85">
        <f>IF(AND(K6050&gt;Variables!$G$10,K6050&lt;Variables!$G$11),0,1)</f>
        <v>1</v>
      </c>
      <c r="AN6050" s="103">
        <f>IF(H6050&lt;Variables!$G$13,1,0)</f>
        <v>1</v>
      </c>
      <c r="AO6050" s="101">
        <f>IF(R6050&lt;Variables!$G$12,0,1)</f>
        <v>1</v>
      </c>
      <c r="AP6050" s="86">
        <f t="shared" si="593"/>
        <v>1</v>
      </c>
      <c r="AR6050">
        <v>0</v>
      </c>
      <c r="AS6050">
        <v>0</v>
      </c>
      <c r="AT6050">
        <v>1</v>
      </c>
      <c r="AU6050">
        <v>0</v>
      </c>
      <c r="BA6050">
        <v>-2.25</v>
      </c>
    </row>
    <row r="6051" spans="3:53" ht="12.75" x14ac:dyDescent="0.2">
      <c r="C6051" t="s">
        <v>1003</v>
      </c>
      <c r="D6051" t="s">
        <v>810</v>
      </c>
      <c r="E6051">
        <v>12.07</v>
      </c>
      <c r="F6051">
        <v>20.81</v>
      </c>
      <c r="G6051">
        <v>-13.36</v>
      </c>
      <c r="H6051">
        <v>1940</v>
      </c>
      <c r="I6051">
        <v>-70.929000000000002</v>
      </c>
      <c r="J6051" t="s">
        <v>78</v>
      </c>
      <c r="K6051">
        <v>46.89</v>
      </c>
      <c r="L6051">
        <v>11.962199999999999</v>
      </c>
      <c r="M6051">
        <v>-1.8391265820670129E-2</v>
      </c>
      <c r="N6051">
        <v>12.171008</v>
      </c>
      <c r="O6051">
        <v>-1.7336937088530211</v>
      </c>
      <c r="P6051">
        <v>59674000</v>
      </c>
      <c r="Q6051">
        <v>8404000</v>
      </c>
      <c r="R6051">
        <v>7.1</v>
      </c>
      <c r="S6051">
        <v>67.329000000000008</v>
      </c>
      <c r="T6051">
        <v>7.2030000000000003</v>
      </c>
      <c r="U6051">
        <v>32.0764</v>
      </c>
      <c r="V6051">
        <f t="shared" si="595"/>
        <v>2.3350933884469414</v>
      </c>
      <c r="AC6051">
        <v>13.4</v>
      </c>
      <c r="AD6051">
        <v>11.15</v>
      </c>
      <c r="AH6051" s="85">
        <f>IF(AND(M6051&lt;Variables!$G$6,M6051&gt;Variables!$G$5),0,1)</f>
        <v>1</v>
      </c>
      <c r="AI6051" s="85">
        <f t="shared" si="594"/>
        <v>1</v>
      </c>
      <c r="AJ6051" s="85">
        <f>IF(I6051&gt;Variables!$G$7,0,1)</f>
        <v>1</v>
      </c>
      <c r="AK6051" s="85">
        <f>IF(F6051&gt;Variables!$G$8,0,1)</f>
        <v>0</v>
      </c>
      <c r="AL6051" s="85">
        <f>IF(G6051&gt;Variables!$G$9,0,1)</f>
        <v>1</v>
      </c>
      <c r="AM6051" s="85">
        <f>IF(AND(K6051&gt;Variables!$G$10,K6051&lt;Variables!$G$11),0,1)</f>
        <v>1</v>
      </c>
      <c r="AN6051" s="103">
        <f>IF(H6051&lt;Variables!$G$13,1,0)</f>
        <v>1</v>
      </c>
      <c r="AO6051" s="101">
        <f>IF(R6051&lt;Variables!$G$12,0,1)</f>
        <v>1</v>
      </c>
      <c r="AP6051" s="86">
        <f t="shared" si="593"/>
        <v>1</v>
      </c>
      <c r="AR6051">
        <v>1</v>
      </c>
      <c r="AS6051">
        <v>0</v>
      </c>
      <c r="AT6051">
        <v>0</v>
      </c>
      <c r="AU6051">
        <v>0</v>
      </c>
      <c r="BA6051">
        <v>2</v>
      </c>
    </row>
    <row r="6052" spans="3:53" ht="12.75" x14ac:dyDescent="0.2">
      <c r="C6052" t="s">
        <v>1003</v>
      </c>
      <c r="D6052" t="s">
        <v>614</v>
      </c>
      <c r="E6052">
        <v>13.82</v>
      </c>
      <c r="F6052">
        <v>22.13</v>
      </c>
      <c r="G6052">
        <v>6.22</v>
      </c>
      <c r="H6052">
        <v>2880</v>
      </c>
      <c r="I6052">
        <v>-35.304000000000002</v>
      </c>
      <c r="J6052" t="s">
        <v>78</v>
      </c>
      <c r="K6052">
        <v>53.14</v>
      </c>
      <c r="L6052">
        <v>13.834065000000001</v>
      </c>
      <c r="M6052">
        <v>-2.938398800351795E-2</v>
      </c>
      <c r="N6052">
        <v>13.656376</v>
      </c>
      <c r="O6052">
        <v>1.2713768279373561</v>
      </c>
      <c r="P6052">
        <v>16835000</v>
      </c>
      <c r="Q6052">
        <v>3768000</v>
      </c>
      <c r="R6052">
        <v>4.47</v>
      </c>
      <c r="S6052">
        <v>67.329000000000008</v>
      </c>
      <c r="T6052">
        <v>7.2030000000000003</v>
      </c>
      <c r="U6052">
        <v>32.0764</v>
      </c>
      <c r="V6052">
        <f t="shared" si="595"/>
        <v>2.4005608470941828</v>
      </c>
      <c r="AC6052">
        <v>14.7</v>
      </c>
      <c r="AD6052">
        <v>12.58</v>
      </c>
      <c r="AH6052" s="85">
        <f>IF(AND(M6052&lt;Variables!$G$6,M6052&gt;Variables!$G$5),0,1)</f>
        <v>1</v>
      </c>
      <c r="AI6052" s="85">
        <f t="shared" si="594"/>
        <v>0</v>
      </c>
      <c r="AJ6052" s="85">
        <f>IF(I6052&gt;Variables!$G$7,0,1)</f>
        <v>1</v>
      </c>
      <c r="AK6052" s="85">
        <f>IF(F6052&gt;Variables!$G$8,0,1)</f>
        <v>0</v>
      </c>
      <c r="AL6052" s="85">
        <f>IF(G6052&gt;Variables!$G$9,0,1)</f>
        <v>1</v>
      </c>
      <c r="AM6052" s="85">
        <f>IF(AND(K6052&gt;Variables!$G$10,K6052&lt;Variables!$G$11),0,1)</f>
        <v>0</v>
      </c>
      <c r="AN6052" s="103">
        <f>IF(H6052&lt;Variables!$G$13,1,0)</f>
        <v>0</v>
      </c>
      <c r="AO6052" s="101">
        <f>IF(R6052&lt;Variables!$G$12,0,1)</f>
        <v>1</v>
      </c>
      <c r="AP6052" s="86">
        <f t="shared" si="593"/>
        <v>1</v>
      </c>
      <c r="AR6052">
        <v>1</v>
      </c>
      <c r="AS6052">
        <v>0</v>
      </c>
      <c r="AT6052">
        <v>0</v>
      </c>
      <c r="AU6052">
        <v>0</v>
      </c>
      <c r="BA6052">
        <v>2</v>
      </c>
    </row>
    <row r="6053" spans="3:53" ht="12.75" x14ac:dyDescent="0.2">
      <c r="C6053" t="s">
        <v>1003</v>
      </c>
      <c r="D6053" t="s">
        <v>997</v>
      </c>
      <c r="E6053">
        <v>7.8</v>
      </c>
      <c r="F6053">
        <v>26.31</v>
      </c>
      <c r="G6053">
        <v>-2.2000000000000002</v>
      </c>
      <c r="H6053">
        <v>147.65</v>
      </c>
      <c r="I6053">
        <v>-44.79</v>
      </c>
      <c r="J6053" t="s">
        <v>78</v>
      </c>
      <c r="K6053">
        <v>41.66</v>
      </c>
      <c r="L6053">
        <v>7.8744550000000002</v>
      </c>
      <c r="M6053">
        <v>-0.64455254363636016</v>
      </c>
      <c r="N6053">
        <v>7.9854739999999991</v>
      </c>
      <c r="O6053">
        <v>-2.0258534433898281</v>
      </c>
      <c r="P6053">
        <v>6760000</v>
      </c>
      <c r="Q6053">
        <v>371600</v>
      </c>
      <c r="R6053">
        <v>18.190000000000001</v>
      </c>
      <c r="S6053">
        <v>67.329000000000008</v>
      </c>
      <c r="T6053">
        <v>7.2030000000000003</v>
      </c>
      <c r="U6053">
        <v>32.0764</v>
      </c>
      <c r="V6053">
        <f t="shared" si="595"/>
        <v>2.2818313251327234</v>
      </c>
      <c r="AC6053">
        <v>8.18</v>
      </c>
      <c r="AD6053">
        <v>7.22</v>
      </c>
      <c r="AH6053" s="85">
        <f>IF(AND(M6053&lt;Variables!$G$6,M6053&gt;Variables!$G$5),0,1)</f>
        <v>1</v>
      </c>
      <c r="AI6053" s="85">
        <f t="shared" si="594"/>
        <v>1</v>
      </c>
      <c r="AJ6053" s="85">
        <f>IF(I6053&gt;Variables!$G$7,0,1)</f>
        <v>1</v>
      </c>
      <c r="AK6053" s="85">
        <f>IF(F6053&gt;Variables!$G$8,0,1)</f>
        <v>0</v>
      </c>
      <c r="AL6053" s="85">
        <f>IF(G6053&gt;Variables!$G$9,0,1)</f>
        <v>1</v>
      </c>
      <c r="AM6053" s="85">
        <f>IF(AND(K6053&gt;Variables!$G$10,K6053&lt;Variables!$G$11),0,1)</f>
        <v>1</v>
      </c>
      <c r="AN6053" s="103">
        <f>IF(H6053&lt;Variables!$G$13,1,0)</f>
        <v>1</v>
      </c>
      <c r="AO6053" s="101">
        <f>IF(R6053&lt;Variables!$G$12,0,1)</f>
        <v>1</v>
      </c>
      <c r="AP6053" s="86">
        <f t="shared" si="593"/>
        <v>1</v>
      </c>
      <c r="AR6053">
        <v>0</v>
      </c>
      <c r="AS6053">
        <v>0</v>
      </c>
      <c r="AT6053">
        <v>1</v>
      </c>
      <c r="AU6053">
        <v>0</v>
      </c>
      <c r="BA6053">
        <v>-2.25</v>
      </c>
    </row>
    <row r="6054" spans="3:53" ht="12.75" x14ac:dyDescent="0.2">
      <c r="C6054" t="s">
        <v>1003</v>
      </c>
      <c r="D6054" t="s">
        <v>978</v>
      </c>
      <c r="E6054">
        <v>3.35</v>
      </c>
      <c r="F6054">
        <v>26.32</v>
      </c>
      <c r="G6054">
        <v>-11.49</v>
      </c>
      <c r="H6054">
        <v>215.62</v>
      </c>
      <c r="I6054">
        <v>-47.154000000000003</v>
      </c>
      <c r="J6054" t="s">
        <v>78</v>
      </c>
      <c r="K6054">
        <v>39.6</v>
      </c>
      <c r="L6054">
        <v>3.4106350000000001</v>
      </c>
      <c r="M6054">
        <v>-2.9476915589032622</v>
      </c>
      <c r="N6054">
        <v>3.4084660000000002</v>
      </c>
      <c r="O6054">
        <v>-2.8859316771826502</v>
      </c>
      <c r="P6054">
        <v>17710000</v>
      </c>
      <c r="Q6054">
        <v>888990</v>
      </c>
      <c r="R6054">
        <v>19.920000000000002</v>
      </c>
      <c r="S6054">
        <v>67.329000000000008</v>
      </c>
      <c r="T6054">
        <v>7.2030000000000003</v>
      </c>
      <c r="U6054">
        <v>32.0764</v>
      </c>
      <c r="V6054">
        <f t="shared" si="595"/>
        <v>2.2473614750215138</v>
      </c>
      <c r="AC6054">
        <v>3.5211999999999999</v>
      </c>
      <c r="AD6054">
        <v>3.1</v>
      </c>
      <c r="AH6054" s="85">
        <f>IF(AND(M6054&lt;Variables!$G$6,M6054&gt;Variables!$G$5),0,1)</f>
        <v>0</v>
      </c>
      <c r="AI6054" s="85">
        <f t="shared" si="594"/>
        <v>0</v>
      </c>
      <c r="AJ6054" s="85">
        <f>IF(I6054&gt;Variables!$G$7,0,1)</f>
        <v>1</v>
      </c>
      <c r="AK6054" s="85">
        <f>IF(F6054&gt;Variables!$G$8,0,1)</f>
        <v>0</v>
      </c>
      <c r="AL6054" s="85">
        <f>IF(G6054&gt;Variables!$G$9,0,1)</f>
        <v>1</v>
      </c>
      <c r="AM6054" s="85">
        <f>IF(AND(K6054&gt;Variables!$G$10,K6054&lt;Variables!$G$11),0,1)</f>
        <v>1</v>
      </c>
      <c r="AN6054" s="103">
        <f>IF(H6054&lt;Variables!$G$13,1,0)</f>
        <v>1</v>
      </c>
      <c r="AO6054" s="101">
        <f>IF(R6054&lt;Variables!$G$12,0,1)</f>
        <v>1</v>
      </c>
      <c r="AP6054" s="86">
        <f t="shared" si="593"/>
        <v>1</v>
      </c>
      <c r="AR6054">
        <v>0</v>
      </c>
      <c r="AS6054">
        <v>0</v>
      </c>
      <c r="AT6054">
        <v>1</v>
      </c>
      <c r="AU6054">
        <v>0</v>
      </c>
      <c r="BA6054">
        <v>-2.25</v>
      </c>
    </row>
    <row r="6055" spans="3:53" ht="12.75" x14ac:dyDescent="0.2">
      <c r="C6055" t="s">
        <v>1003</v>
      </c>
      <c r="D6055" t="s">
        <v>975</v>
      </c>
      <c r="E6055">
        <v>2.5099999999999998</v>
      </c>
      <c r="F6055">
        <v>38.11</v>
      </c>
      <c r="G6055">
        <v>32.46</v>
      </c>
      <c r="H6055">
        <v>22.19</v>
      </c>
      <c r="I6055">
        <v>-28.978000000000002</v>
      </c>
      <c r="J6055" t="s">
        <v>78</v>
      </c>
      <c r="K6055">
        <v>54.81</v>
      </c>
      <c r="L6055">
        <v>2.5307400000000002</v>
      </c>
      <c r="M6055">
        <v>0.49629752562492108</v>
      </c>
      <c r="N6055">
        <v>2.416573469387755</v>
      </c>
      <c r="O6055">
        <v>5.2440586730579071</v>
      </c>
      <c r="P6055">
        <v>2900000</v>
      </c>
      <c r="Q6055">
        <v>58670</v>
      </c>
      <c r="R6055">
        <v>49.43</v>
      </c>
      <c r="S6055">
        <v>67.329000000000008</v>
      </c>
      <c r="T6055">
        <v>7.2030000000000003</v>
      </c>
      <c r="U6055">
        <v>32.0764</v>
      </c>
      <c r="V6055">
        <f t="shared" si="595"/>
        <v>2.3970336564419892</v>
      </c>
      <c r="AC6055">
        <v>2.64</v>
      </c>
      <c r="AD6055">
        <v>2.2200000000000002</v>
      </c>
      <c r="AH6055" s="85">
        <f>IF(AND(M6055&lt;Variables!$G$6,M6055&gt;Variables!$G$5),0,1)</f>
        <v>1</v>
      </c>
      <c r="AI6055" s="85">
        <f t="shared" si="594"/>
        <v>0</v>
      </c>
      <c r="AJ6055" s="85">
        <f>IF(I6055&gt;Variables!$G$7,0,1)</f>
        <v>1</v>
      </c>
      <c r="AK6055" s="85">
        <f>IF(F6055&gt;Variables!$G$8,0,1)</f>
        <v>0</v>
      </c>
      <c r="AL6055" s="85">
        <f>IF(G6055&gt;Variables!$G$9,0,1)</f>
        <v>0</v>
      </c>
      <c r="AM6055" s="85">
        <f>IF(AND(K6055&gt;Variables!$G$10,K6055&lt;Variables!$G$11),0,1)</f>
        <v>0</v>
      </c>
      <c r="AN6055" s="103">
        <f>IF(H6055&lt;Variables!$G$13,1,0)</f>
        <v>1</v>
      </c>
      <c r="AO6055" s="101">
        <f>IF(R6055&lt;Variables!$G$12,0,1)</f>
        <v>1</v>
      </c>
      <c r="AP6055" s="86">
        <f t="shared" si="593"/>
        <v>1</v>
      </c>
      <c r="AR6055">
        <v>0</v>
      </c>
      <c r="AS6055">
        <v>0</v>
      </c>
      <c r="AT6055">
        <v>1</v>
      </c>
      <c r="AU6055">
        <v>0</v>
      </c>
      <c r="BA6055">
        <v>-2.25</v>
      </c>
    </row>
    <row r="6056" spans="3:53" ht="12.75" x14ac:dyDescent="0.2">
      <c r="C6056" t="s">
        <v>1003</v>
      </c>
      <c r="D6056" t="s">
        <v>932</v>
      </c>
      <c r="E6056">
        <v>5.72</v>
      </c>
      <c r="F6056">
        <v>40.97</v>
      </c>
      <c r="G6056">
        <v>-10.06</v>
      </c>
      <c r="H6056">
        <v>18.11</v>
      </c>
      <c r="I6056">
        <v>-4.2190000000000003</v>
      </c>
      <c r="J6056" t="s">
        <v>78</v>
      </c>
      <c r="K6056">
        <v>56.53</v>
      </c>
      <c r="L6056">
        <v>5.50021</v>
      </c>
      <c r="M6056">
        <v>2.3597280831095508</v>
      </c>
      <c r="N6056">
        <v>5.620082</v>
      </c>
      <c r="O6056">
        <v>0.17647429343557389</v>
      </c>
      <c r="P6056">
        <v>15250000</v>
      </c>
      <c r="Q6056">
        <v>1040000</v>
      </c>
      <c r="R6056">
        <v>14.66</v>
      </c>
      <c r="S6056">
        <v>67.329000000000008</v>
      </c>
      <c r="T6056">
        <v>7.2030000000000003</v>
      </c>
      <c r="U6056">
        <v>32.0764</v>
      </c>
      <c r="V6056">
        <f t="shared" si="595"/>
        <v>2.3287966074218986</v>
      </c>
      <c r="AC6056">
        <v>5.78</v>
      </c>
      <c r="AD6056">
        <v>4.2</v>
      </c>
      <c r="AH6056" s="85">
        <f>IF(AND(M6056&lt;Variables!$G$6,M6056&gt;Variables!$G$5),0,1)</f>
        <v>1</v>
      </c>
      <c r="AI6056" s="85">
        <f t="shared" si="594"/>
        <v>1</v>
      </c>
      <c r="AJ6056" s="85">
        <f>IF(I6056&gt;Variables!$G$7,0,1)</f>
        <v>1</v>
      </c>
      <c r="AK6056" s="85">
        <f>IF(F6056&gt;Variables!$G$8,0,1)</f>
        <v>0</v>
      </c>
      <c r="AL6056" s="85">
        <f>IF(G6056&gt;Variables!$G$9,0,1)</f>
        <v>1</v>
      </c>
      <c r="AM6056" s="85">
        <f>IF(AND(K6056&gt;Variables!$G$10,K6056&lt;Variables!$G$11),0,1)</f>
        <v>0</v>
      </c>
      <c r="AN6056" s="103">
        <f>IF(H6056&lt;Variables!$G$13,1,0)</f>
        <v>1</v>
      </c>
      <c r="AO6056" s="101">
        <f>IF(R6056&lt;Variables!$G$12,0,1)</f>
        <v>1</v>
      </c>
      <c r="AP6056" s="86">
        <f t="shared" si="593"/>
        <v>1</v>
      </c>
      <c r="AR6056">
        <v>0</v>
      </c>
      <c r="AS6056">
        <v>0</v>
      </c>
      <c r="AT6056">
        <v>1</v>
      </c>
      <c r="AU6056">
        <v>0</v>
      </c>
      <c r="BA6056">
        <v>-2.25</v>
      </c>
    </row>
    <row r="6057" spans="3:53" ht="12.75" x14ac:dyDescent="0.2">
      <c r="C6057" t="s">
        <v>1003</v>
      </c>
      <c r="D6057" t="s">
        <v>973</v>
      </c>
      <c r="E6057">
        <v>9.65</v>
      </c>
      <c r="F6057">
        <v>48.11</v>
      </c>
      <c r="G6057">
        <v>17.18</v>
      </c>
      <c r="H6057">
        <v>799.45</v>
      </c>
      <c r="I6057">
        <v>-30.303999999999998</v>
      </c>
      <c r="J6057" t="s">
        <v>78</v>
      </c>
      <c r="K6057">
        <v>67.14</v>
      </c>
      <c r="L6057">
        <v>9.1180500000000002</v>
      </c>
      <c r="M6057">
        <v>5.1211607745077146</v>
      </c>
      <c r="N6057">
        <v>9.0952300000000008</v>
      </c>
      <c r="O6057">
        <v>5.3849105520146274</v>
      </c>
      <c r="P6057">
        <v>80010000</v>
      </c>
      <c r="Q6057">
        <v>4490000</v>
      </c>
      <c r="R6057">
        <v>17.82</v>
      </c>
      <c r="S6057">
        <v>67.329000000000008</v>
      </c>
      <c r="T6057">
        <v>7.2030000000000003</v>
      </c>
      <c r="U6057">
        <v>32.0764</v>
      </c>
      <c r="V6057">
        <f t="shared" si="595"/>
        <v>2.15792112275322</v>
      </c>
      <c r="AC6057">
        <v>10.47</v>
      </c>
      <c r="AD6057">
        <v>8.5</v>
      </c>
      <c r="AH6057" s="85">
        <f>IF(AND(M6057&lt;Variables!$G$6,M6057&gt;Variables!$G$5),0,1)</f>
        <v>1</v>
      </c>
      <c r="AI6057" s="85">
        <f t="shared" si="594"/>
        <v>0</v>
      </c>
      <c r="AJ6057" s="85">
        <f>IF(I6057&gt;Variables!$G$7,0,1)</f>
        <v>1</v>
      </c>
      <c r="AK6057" s="85">
        <f>IF(F6057&gt;Variables!$G$8,0,1)</f>
        <v>0</v>
      </c>
      <c r="AL6057" s="85">
        <f>IF(G6057&gt;Variables!$G$9,0,1)</f>
        <v>0</v>
      </c>
      <c r="AM6057" s="85">
        <f>IF(AND(K6057&gt;Variables!$G$10,K6057&lt;Variables!$G$11),0,1)</f>
        <v>0</v>
      </c>
      <c r="AN6057" s="103">
        <f>IF(H6057&lt;Variables!$G$13,1,0)</f>
        <v>1</v>
      </c>
      <c r="AO6057" s="101">
        <f>IF(R6057&lt;Variables!$G$12,0,1)</f>
        <v>1</v>
      </c>
      <c r="AP6057" s="86">
        <f t="shared" si="593"/>
        <v>1</v>
      </c>
      <c r="AR6057">
        <v>0</v>
      </c>
      <c r="AS6057">
        <v>0</v>
      </c>
      <c r="AT6057">
        <v>1</v>
      </c>
      <c r="AU6057">
        <v>0</v>
      </c>
      <c r="BA6057">
        <v>-2.25</v>
      </c>
    </row>
    <row r="6058" spans="3:53" ht="12.75" x14ac:dyDescent="0.2">
      <c r="C6058" t="s">
        <v>1003</v>
      </c>
      <c r="D6058" t="s">
        <v>980</v>
      </c>
      <c r="E6058">
        <v>16.28</v>
      </c>
      <c r="F6058">
        <v>9.7200000000000006</v>
      </c>
      <c r="G6058">
        <v>3.26</v>
      </c>
      <c r="H6058">
        <v>2000</v>
      </c>
      <c r="I6058">
        <v>13.768000000000001</v>
      </c>
      <c r="J6058" t="s">
        <v>76</v>
      </c>
      <c r="K6058">
        <v>49.25</v>
      </c>
      <c r="L6058">
        <v>16.273684210526319</v>
      </c>
      <c r="M6058">
        <v>0.1924320827943064</v>
      </c>
      <c r="N6058">
        <v>16.382548979591839</v>
      </c>
      <c r="O6058">
        <v>-0.47336333124009061</v>
      </c>
      <c r="P6058">
        <v>1018000</v>
      </c>
      <c r="Q6058">
        <v>768443</v>
      </c>
      <c r="R6058">
        <v>1.32</v>
      </c>
      <c r="S6058">
        <v>67.329000000000008</v>
      </c>
      <c r="T6058">
        <v>7.2030000000000003</v>
      </c>
      <c r="U6058">
        <v>32.0764</v>
      </c>
      <c r="V6058">
        <f t="shared" si="595"/>
        <v>2.3546435737386808</v>
      </c>
      <c r="AC6058">
        <v>17.758800000000001</v>
      </c>
      <c r="AD6058">
        <v>16.28</v>
      </c>
      <c r="AH6058" s="85">
        <f>IF(AND(M6058&lt;Variables!$G$6,M6058&gt;Variables!$G$5),0,1)</f>
        <v>1</v>
      </c>
      <c r="AI6058" s="85">
        <f t="shared" si="594"/>
        <v>1</v>
      </c>
      <c r="AJ6058" s="85">
        <f>IF(I6058&gt;Variables!$G$7,0,1)</f>
        <v>0</v>
      </c>
      <c r="AK6058" s="85">
        <f>IF(F6058&gt;Variables!$G$8,0,1)</f>
        <v>0</v>
      </c>
      <c r="AL6058" s="85">
        <f>IF(G6058&gt;Variables!$G$9,0,1)</f>
        <v>1</v>
      </c>
      <c r="AM6058" s="85">
        <f>IF(AND(K6058&gt;Variables!$G$10,K6058&lt;Variables!$G$11),0,1)</f>
        <v>1</v>
      </c>
      <c r="AN6058" s="103">
        <f>IF(H6058&lt;Variables!$G$13,1,0)</f>
        <v>1</v>
      </c>
      <c r="AO6058" s="101">
        <f>IF(R6058&lt;Variables!$G$12,0,1)</f>
        <v>0</v>
      </c>
      <c r="AP6058" s="86">
        <f t="shared" si="593"/>
        <v>0</v>
      </c>
      <c r="AR6058">
        <v>1</v>
      </c>
      <c r="AS6058">
        <v>0</v>
      </c>
      <c r="AT6058">
        <v>0</v>
      </c>
      <c r="AU6058">
        <v>0</v>
      </c>
      <c r="BA6058">
        <v>1.98</v>
      </c>
    </row>
    <row r="6059" spans="3:53" ht="12.75" x14ac:dyDescent="0.2">
      <c r="C6059" t="s">
        <v>1004</v>
      </c>
      <c r="D6059" t="s">
        <v>981</v>
      </c>
      <c r="E6059">
        <v>16.3</v>
      </c>
      <c r="F6059">
        <v>7.54</v>
      </c>
      <c r="G6059">
        <v>4.3</v>
      </c>
      <c r="H6059">
        <v>4060</v>
      </c>
      <c r="I6059">
        <v>-75.932000000000002</v>
      </c>
      <c r="J6059" t="s">
        <v>76</v>
      </c>
      <c r="K6059">
        <v>43.41</v>
      </c>
      <c r="L6059">
        <v>16.364415000000001</v>
      </c>
      <c r="M6059">
        <v>-0.6991695089619826</v>
      </c>
      <c r="N6059">
        <v>16.595856000000001</v>
      </c>
      <c r="O6059">
        <v>-2.083990123799587</v>
      </c>
      <c r="P6059">
        <v>13482000</v>
      </c>
      <c r="Q6059">
        <v>12705000</v>
      </c>
      <c r="R6059">
        <v>1.06</v>
      </c>
      <c r="S6059">
        <v>68.085000000000008</v>
      </c>
      <c r="T6059">
        <v>7.3689999999999998</v>
      </c>
      <c r="U6059">
        <v>32.431600000000003</v>
      </c>
      <c r="V6059">
        <f t="shared" si="595"/>
        <v>2.3035994690720076</v>
      </c>
      <c r="AC6059">
        <v>16.39</v>
      </c>
      <c r="AD6059">
        <v>15.24</v>
      </c>
      <c r="AH6059" s="85">
        <f>IF(AND(M6059&lt;Variables!$G$6,M6059&gt;Variables!$G$5),0,1)</f>
        <v>1</v>
      </c>
      <c r="AI6059" s="85">
        <f t="shared" si="594"/>
        <v>1</v>
      </c>
      <c r="AJ6059" s="85">
        <f>IF(I6059&gt;Variables!$G$7,0,1)</f>
        <v>1</v>
      </c>
      <c r="AK6059" s="85">
        <f>IF(F6059&gt;Variables!$G$8,0,1)</f>
        <v>1</v>
      </c>
      <c r="AL6059" s="85">
        <f>IF(G6059&gt;Variables!$G$9,0,1)</f>
        <v>1</v>
      </c>
      <c r="AM6059" s="85">
        <f>IF(AND(K6059&gt;Variables!$G$10,K6059&lt;Variables!$G$11),0,1)</f>
        <v>1</v>
      </c>
      <c r="AN6059" s="103">
        <f>IF(H6059&lt;Variables!$G$13,1,0)</f>
        <v>0</v>
      </c>
      <c r="AO6059" s="101">
        <f>IF(R6059&lt;Variables!$G$12,0,1)</f>
        <v>0</v>
      </c>
      <c r="AP6059" s="86">
        <f t="shared" si="593"/>
        <v>0</v>
      </c>
      <c r="AR6059">
        <v>0</v>
      </c>
      <c r="AS6059">
        <v>0</v>
      </c>
      <c r="AT6059">
        <v>1</v>
      </c>
      <c r="AU6059">
        <v>0</v>
      </c>
      <c r="BA6059">
        <v>-2.25</v>
      </c>
    </row>
    <row r="6060" spans="3:53" ht="12.75" x14ac:dyDescent="0.2">
      <c r="C6060" t="s">
        <v>1004</v>
      </c>
      <c r="D6060" t="s">
        <v>989</v>
      </c>
      <c r="E6060">
        <v>286.64999999999998</v>
      </c>
      <c r="F6060">
        <v>7.04</v>
      </c>
      <c r="G6060">
        <v>3.51</v>
      </c>
      <c r="H6060">
        <v>13740</v>
      </c>
      <c r="I6060">
        <v>-17.327999999999999</v>
      </c>
      <c r="J6060" t="s">
        <v>76</v>
      </c>
      <c r="K6060">
        <v>67.47</v>
      </c>
      <c r="L6060">
        <v>285.17407500000002</v>
      </c>
      <c r="M6060">
        <v>0.71392359210771983</v>
      </c>
      <c r="N6060">
        <v>285.00838378378381</v>
      </c>
      <c r="O6060">
        <v>0.77247419426315467</v>
      </c>
      <c r="P6060">
        <v>143453</v>
      </c>
      <c r="Q6060">
        <v>175654</v>
      </c>
      <c r="R6060">
        <v>0.82</v>
      </c>
      <c r="S6060">
        <v>68.085000000000008</v>
      </c>
      <c r="T6060">
        <v>7.3689999999999998</v>
      </c>
      <c r="U6060">
        <v>32.431600000000003</v>
      </c>
      <c r="V6060">
        <f t="shared" si="595"/>
        <v>2.4934073426000953</v>
      </c>
      <c r="AC6060">
        <v>295.88389999999998</v>
      </c>
      <c r="AD6060">
        <v>286.12</v>
      </c>
      <c r="AH6060" s="85">
        <f>IF(AND(M6060&lt;Variables!$G$6,M6060&gt;Variables!$G$5),0,1)</f>
        <v>1</v>
      </c>
      <c r="AI6060" s="85">
        <f t="shared" si="594"/>
        <v>0</v>
      </c>
      <c r="AJ6060" s="85">
        <f>IF(I6060&gt;Variables!$G$7,0,1)</f>
        <v>1</v>
      </c>
      <c r="AK6060" s="85">
        <f>IF(F6060&gt;Variables!$G$8,0,1)</f>
        <v>1</v>
      </c>
      <c r="AL6060" s="85">
        <f>IF(G6060&gt;Variables!$G$9,0,1)</f>
        <v>1</v>
      </c>
      <c r="AM6060" s="85">
        <f>IF(AND(K6060&gt;Variables!$G$10,K6060&lt;Variables!$G$11),0,1)</f>
        <v>0</v>
      </c>
      <c r="AN6060" s="103">
        <f>IF(H6060&lt;Variables!$G$13,1,0)</f>
        <v>0</v>
      </c>
      <c r="AO6060" s="101">
        <f>IF(R6060&lt;Variables!$G$12,0,1)</f>
        <v>0</v>
      </c>
      <c r="AP6060" s="86">
        <f t="shared" si="593"/>
        <v>0</v>
      </c>
      <c r="AR6060">
        <v>1</v>
      </c>
      <c r="AS6060">
        <v>0</v>
      </c>
      <c r="AT6060">
        <v>0</v>
      </c>
      <c r="AU6060">
        <v>0</v>
      </c>
      <c r="BA6060">
        <v>1.26</v>
      </c>
    </row>
    <row r="6061" spans="3:53" ht="12.75" x14ac:dyDescent="0.2">
      <c r="C6061" t="s">
        <v>1004</v>
      </c>
      <c r="D6061" t="s">
        <v>980</v>
      </c>
      <c r="E6061">
        <v>16.329999999999998</v>
      </c>
      <c r="F6061">
        <v>9.83</v>
      </c>
      <c r="G6061">
        <v>3.42</v>
      </c>
      <c r="H6061">
        <v>2000</v>
      </c>
      <c r="I6061">
        <v>13.798999999999999</v>
      </c>
      <c r="J6061" t="s">
        <v>76</v>
      </c>
      <c r="K6061">
        <v>53.76</v>
      </c>
      <c r="L6061">
        <v>16.288250000000001</v>
      </c>
      <c r="M6061">
        <v>0.25631973968963417</v>
      </c>
      <c r="N6061">
        <v>16.373799999999999</v>
      </c>
      <c r="O6061">
        <v>-0.26750051912203943</v>
      </c>
      <c r="P6061">
        <v>1086000</v>
      </c>
      <c r="Q6061">
        <v>768443</v>
      </c>
      <c r="R6061">
        <v>1.41</v>
      </c>
      <c r="S6061">
        <v>68.085000000000008</v>
      </c>
      <c r="T6061">
        <v>7.3689999999999998</v>
      </c>
      <c r="U6061">
        <v>32.431600000000003</v>
      </c>
      <c r="V6061">
        <f t="shared" si="595"/>
        <v>2.3965059414731487</v>
      </c>
      <c r="AC6061">
        <v>17.758800000000001</v>
      </c>
      <c r="AD6061">
        <v>16.309999999999999</v>
      </c>
      <c r="AH6061" s="85">
        <f>IF(AND(M6061&lt;Variables!$G$6,M6061&gt;Variables!$G$5),0,1)</f>
        <v>1</v>
      </c>
      <c r="AI6061" s="85">
        <f t="shared" si="594"/>
        <v>1</v>
      </c>
      <c r="AJ6061" s="85">
        <f>IF(I6061&gt;Variables!$G$7,0,1)</f>
        <v>0</v>
      </c>
      <c r="AK6061" s="85">
        <f>IF(F6061&gt;Variables!$G$8,0,1)</f>
        <v>0</v>
      </c>
      <c r="AL6061" s="85">
        <f>IF(G6061&gt;Variables!$G$9,0,1)</f>
        <v>1</v>
      </c>
      <c r="AM6061" s="85">
        <f>IF(AND(K6061&gt;Variables!$G$10,K6061&lt;Variables!$G$11),0,1)</f>
        <v>0</v>
      </c>
      <c r="AN6061" s="103">
        <f>IF(H6061&lt;Variables!$G$13,1,0)</f>
        <v>1</v>
      </c>
      <c r="AO6061" s="101">
        <f>IF(R6061&lt;Variables!$G$12,0,1)</f>
        <v>0</v>
      </c>
      <c r="AP6061" s="86">
        <f t="shared" si="593"/>
        <v>0</v>
      </c>
      <c r="AR6061">
        <v>1</v>
      </c>
      <c r="AS6061">
        <v>0</v>
      </c>
      <c r="AT6061">
        <v>0</v>
      </c>
      <c r="AU6061">
        <v>0</v>
      </c>
      <c r="BA6061">
        <v>2</v>
      </c>
    </row>
    <row r="6062" spans="3:53" ht="12.75" x14ac:dyDescent="0.2">
      <c r="C6062" t="s">
        <v>1004</v>
      </c>
      <c r="D6062" t="s">
        <v>973</v>
      </c>
      <c r="E6062">
        <v>9.3000000000000007</v>
      </c>
      <c r="F6062">
        <v>49.21</v>
      </c>
      <c r="G6062">
        <v>15.62</v>
      </c>
      <c r="H6062">
        <v>799.45</v>
      </c>
      <c r="I6062">
        <v>-30.795999999999999</v>
      </c>
      <c r="J6062" t="s">
        <v>78</v>
      </c>
      <c r="K6062">
        <v>56.93</v>
      </c>
      <c r="L6062">
        <v>9.2933100000000017</v>
      </c>
      <c r="M6062">
        <v>1.76890688032573</v>
      </c>
      <c r="N6062">
        <v>9.0534879999999998</v>
      </c>
      <c r="O6062">
        <v>4.4647101757908239</v>
      </c>
      <c r="P6062">
        <v>84240000</v>
      </c>
      <c r="Q6062">
        <v>4490000</v>
      </c>
      <c r="R6062">
        <v>18.760000000000002</v>
      </c>
      <c r="S6062">
        <v>68.085000000000008</v>
      </c>
      <c r="T6062">
        <v>7.3689999999999998</v>
      </c>
      <c r="U6062">
        <v>32.431600000000003</v>
      </c>
      <c r="V6062">
        <f t="shared" si="595"/>
        <v>2.3574006018337927</v>
      </c>
      <c r="AC6062">
        <v>10.47</v>
      </c>
      <c r="AD6062">
        <v>8.5</v>
      </c>
      <c r="AH6062" s="85">
        <f>IF(AND(M6062&lt;Variables!$G$6,M6062&gt;Variables!$G$5),0,1)</f>
        <v>1</v>
      </c>
      <c r="AI6062" s="85">
        <f t="shared" si="594"/>
        <v>0</v>
      </c>
      <c r="AJ6062" s="85">
        <f>IF(I6062&gt;Variables!$G$7,0,1)</f>
        <v>1</v>
      </c>
      <c r="AK6062" s="85">
        <f>IF(F6062&gt;Variables!$G$8,0,1)</f>
        <v>0</v>
      </c>
      <c r="AL6062" s="85">
        <f>IF(G6062&gt;Variables!$G$9,0,1)</f>
        <v>0</v>
      </c>
      <c r="AM6062" s="85">
        <f>IF(AND(K6062&gt;Variables!$G$10,K6062&lt;Variables!$G$11),0,1)</f>
        <v>0</v>
      </c>
      <c r="AN6062" s="103">
        <f>IF(H6062&lt;Variables!$G$13,1,0)</f>
        <v>1</v>
      </c>
      <c r="AO6062" s="101">
        <f>IF(R6062&lt;Variables!$G$12,0,1)</f>
        <v>1</v>
      </c>
      <c r="AP6062" s="86">
        <f t="shared" si="593"/>
        <v>1</v>
      </c>
      <c r="AR6062">
        <v>1</v>
      </c>
      <c r="AS6062">
        <v>0</v>
      </c>
      <c r="AT6062">
        <v>0</v>
      </c>
      <c r="AU6062">
        <v>0</v>
      </c>
      <c r="BA6062">
        <v>2</v>
      </c>
    </row>
    <row r="6063" spans="3:53" ht="12.75" x14ac:dyDescent="0.2">
      <c r="C6063" t="s">
        <v>1004</v>
      </c>
      <c r="D6063" t="s">
        <v>972</v>
      </c>
      <c r="E6063">
        <v>11.8</v>
      </c>
      <c r="F6063">
        <v>427.15</v>
      </c>
      <c r="G6063">
        <v>10.84</v>
      </c>
      <c r="H6063">
        <v>27.89</v>
      </c>
      <c r="I6063">
        <v>0</v>
      </c>
      <c r="J6063" t="s">
        <v>78</v>
      </c>
      <c r="K6063">
        <v>59.04</v>
      </c>
      <c r="L6063">
        <v>11.571099999999999</v>
      </c>
      <c r="M6063">
        <v>1.5365868413547661</v>
      </c>
      <c r="N6063">
        <v>10.977842000000001</v>
      </c>
      <c r="O6063">
        <v>7.0237666018512552</v>
      </c>
      <c r="P6063">
        <v>131090000</v>
      </c>
      <c r="Q6063">
        <v>980580</v>
      </c>
      <c r="R6063">
        <v>133.69</v>
      </c>
      <c r="S6063">
        <v>68.085000000000008</v>
      </c>
      <c r="T6063">
        <v>7.3689999999999998</v>
      </c>
      <c r="U6063">
        <v>32.431600000000003</v>
      </c>
      <c r="V6063">
        <f t="shared" si="595"/>
        <v>2.3805866704323702</v>
      </c>
      <c r="AC6063">
        <v>12.15</v>
      </c>
      <c r="AD6063">
        <v>8.91</v>
      </c>
      <c r="AH6063" s="85">
        <f>IF(AND(M6063&lt;Variables!$G$6,M6063&gt;Variables!$G$5),0,1)</f>
        <v>1</v>
      </c>
      <c r="AI6063" s="85">
        <f t="shared" si="594"/>
        <v>0</v>
      </c>
      <c r="AJ6063" s="85">
        <f>IF(I6063&gt;Variables!$G$7,0,1)</f>
        <v>1</v>
      </c>
      <c r="AK6063" s="85">
        <f>IF(F6063&gt;Variables!$G$8,0,1)</f>
        <v>0</v>
      </c>
      <c r="AL6063" s="85">
        <f>IF(G6063&gt;Variables!$G$9,0,1)</f>
        <v>1</v>
      </c>
      <c r="AM6063" s="85">
        <f>IF(AND(K6063&gt;Variables!$G$10,K6063&lt;Variables!$G$11),0,1)</f>
        <v>0</v>
      </c>
      <c r="AN6063" s="103">
        <f>IF(H6063&lt;Variables!$G$13,1,0)</f>
        <v>1</v>
      </c>
      <c r="AO6063" s="101">
        <f>IF(R6063&lt;Variables!$G$12,0,1)</f>
        <v>1</v>
      </c>
      <c r="AP6063" s="86">
        <f t="shared" ref="AP6063:AP6126" si="596">IF(J6063="Pass", 0,1)</f>
        <v>1</v>
      </c>
      <c r="AR6063">
        <v>0</v>
      </c>
      <c r="AS6063">
        <v>0</v>
      </c>
      <c r="AT6063">
        <v>1</v>
      </c>
      <c r="AU6063">
        <v>0</v>
      </c>
      <c r="BA6063">
        <v>-2.25</v>
      </c>
    </row>
    <row r="6064" spans="3:53" ht="12.75" x14ac:dyDescent="0.2">
      <c r="C6064" t="s">
        <v>1004</v>
      </c>
      <c r="D6064" t="s">
        <v>195</v>
      </c>
      <c r="E6064">
        <v>38.67</v>
      </c>
      <c r="F6064">
        <v>6.91</v>
      </c>
      <c r="G6064">
        <v>5.66</v>
      </c>
      <c r="H6064">
        <v>3540</v>
      </c>
      <c r="I6064">
        <v>-34.962000000000003</v>
      </c>
      <c r="J6064" t="s">
        <v>78</v>
      </c>
      <c r="K6064">
        <v>58.18</v>
      </c>
      <c r="L6064">
        <v>38.52675</v>
      </c>
      <c r="M6064">
        <v>0.29395160505363349</v>
      </c>
      <c r="N6064">
        <v>38.535790322580652</v>
      </c>
      <c r="O6064">
        <v>0.27042309641770079</v>
      </c>
      <c r="P6064">
        <v>69073</v>
      </c>
      <c r="Q6064">
        <v>600984</v>
      </c>
      <c r="R6064">
        <v>0.11</v>
      </c>
      <c r="S6064">
        <v>68.085000000000008</v>
      </c>
      <c r="T6064">
        <v>7.3689999999999998</v>
      </c>
      <c r="U6064">
        <v>32.431600000000003</v>
      </c>
      <c r="V6064">
        <f t="shared" si="595"/>
        <v>2.4371577925830756</v>
      </c>
      <c r="AC6064">
        <v>40.914999999999999</v>
      </c>
      <c r="AD6064">
        <v>38.44</v>
      </c>
      <c r="AH6064" s="85">
        <f>IF(AND(M6064&lt;Variables!$G$6,M6064&gt;Variables!$G$5),0,1)</f>
        <v>1</v>
      </c>
      <c r="AI6064" s="85">
        <f t="shared" si="594"/>
        <v>1</v>
      </c>
      <c r="AJ6064" s="85">
        <f>IF(I6064&gt;Variables!$G$7,0,1)</f>
        <v>1</v>
      </c>
      <c r="AK6064" s="85">
        <f>IF(F6064&gt;Variables!$G$8,0,1)</f>
        <v>1</v>
      </c>
      <c r="AL6064" s="85">
        <f>IF(G6064&gt;Variables!$G$9,0,1)</f>
        <v>1</v>
      </c>
      <c r="AM6064" s="85">
        <f>IF(AND(K6064&gt;Variables!$G$10,K6064&lt;Variables!$G$11),0,1)</f>
        <v>0</v>
      </c>
      <c r="AN6064" s="103">
        <f>IF(H6064&lt;Variables!$G$13,1,0)</f>
        <v>0</v>
      </c>
      <c r="AO6064" s="101">
        <f>IF(R6064&lt;Variables!$G$12,0,1)</f>
        <v>0</v>
      </c>
      <c r="AP6064" s="86">
        <f t="shared" si="596"/>
        <v>1</v>
      </c>
      <c r="AR6064">
        <v>0</v>
      </c>
      <c r="AS6064">
        <v>1</v>
      </c>
      <c r="AT6064">
        <v>0</v>
      </c>
      <c r="AU6064">
        <v>0</v>
      </c>
      <c r="BA6064">
        <v>0.91</v>
      </c>
    </row>
    <row r="6065" spans="3:53" ht="12.75" x14ac:dyDescent="0.2">
      <c r="C6065" t="s">
        <v>1004</v>
      </c>
      <c r="D6065" t="s">
        <v>303</v>
      </c>
      <c r="E6065">
        <v>19.649999999999999</v>
      </c>
      <c r="F6065">
        <v>6.97</v>
      </c>
      <c r="G6065">
        <v>6.91</v>
      </c>
      <c r="H6065">
        <v>2360</v>
      </c>
      <c r="I6065">
        <v>524.06799999999998</v>
      </c>
      <c r="J6065" t="s">
        <v>78</v>
      </c>
      <c r="K6065">
        <v>64.52</v>
      </c>
      <c r="L6065">
        <v>19.549888888888891</v>
      </c>
      <c r="M6065">
        <v>7.7295125291985553E-2</v>
      </c>
      <c r="N6065">
        <v>19.351913888888891</v>
      </c>
      <c r="O6065">
        <v>1.1011113026575601</v>
      </c>
      <c r="P6065">
        <v>121087</v>
      </c>
      <c r="Q6065">
        <v>512011</v>
      </c>
      <c r="R6065">
        <v>0.24</v>
      </c>
      <c r="S6065">
        <v>68.085000000000008</v>
      </c>
      <c r="T6065">
        <v>7.3689999999999998</v>
      </c>
      <c r="U6065">
        <v>32.431600000000003</v>
      </c>
      <c r="V6065">
        <f t="shared" si="595"/>
        <v>2.5121762515092438</v>
      </c>
      <c r="AC6065">
        <v>20.100000000000001</v>
      </c>
      <c r="AD6065">
        <v>18.88</v>
      </c>
      <c r="AH6065" s="85">
        <f>IF(AND(M6065&lt;Variables!$G$6,M6065&gt;Variables!$G$5),0,1)</f>
        <v>1</v>
      </c>
      <c r="AI6065" s="85">
        <f t="shared" si="594"/>
        <v>0</v>
      </c>
      <c r="AJ6065" s="85">
        <f>IF(I6065&gt;Variables!$G$7,0,1)</f>
        <v>0</v>
      </c>
      <c r="AK6065" s="85">
        <f>IF(F6065&gt;Variables!$G$8,0,1)</f>
        <v>1</v>
      </c>
      <c r="AL6065" s="85">
        <f>IF(G6065&gt;Variables!$G$9,0,1)</f>
        <v>1</v>
      </c>
      <c r="AM6065" s="85">
        <f>IF(AND(K6065&gt;Variables!$G$10,K6065&lt;Variables!$G$11),0,1)</f>
        <v>0</v>
      </c>
      <c r="AN6065" s="103">
        <f>IF(H6065&lt;Variables!$G$13,1,0)</f>
        <v>1</v>
      </c>
      <c r="AO6065" s="101">
        <f>IF(R6065&lt;Variables!$G$12,0,1)</f>
        <v>0</v>
      </c>
      <c r="AP6065" s="86">
        <f t="shared" si="596"/>
        <v>1</v>
      </c>
      <c r="AR6065">
        <v>1</v>
      </c>
      <c r="AS6065">
        <v>0</v>
      </c>
      <c r="AT6065">
        <v>0</v>
      </c>
      <c r="AU6065">
        <v>0</v>
      </c>
      <c r="BA6065">
        <v>2</v>
      </c>
    </row>
    <row r="6066" spans="3:53" ht="12.75" x14ac:dyDescent="0.2">
      <c r="C6066" t="s">
        <v>1004</v>
      </c>
      <c r="D6066" t="s">
        <v>1005</v>
      </c>
      <c r="E6066">
        <v>22.26</v>
      </c>
      <c r="F6066">
        <v>7.01</v>
      </c>
      <c r="G6066">
        <v>4.1399999999999997</v>
      </c>
      <c r="H6066">
        <v>3670</v>
      </c>
      <c r="I6066">
        <v>-3.5999999999999997E-2</v>
      </c>
      <c r="J6066" t="s">
        <v>78</v>
      </c>
      <c r="K6066">
        <v>75.08</v>
      </c>
      <c r="L6066">
        <v>22.05425</v>
      </c>
      <c r="M6066">
        <v>0.95559812734505734</v>
      </c>
      <c r="N6066">
        <v>21.960993999999999</v>
      </c>
      <c r="O6066">
        <v>1.384299818122992</v>
      </c>
      <c r="P6066">
        <v>2226000</v>
      </c>
      <c r="Q6066">
        <v>1086000</v>
      </c>
      <c r="R6066">
        <v>2.0499999999999998</v>
      </c>
      <c r="S6066">
        <v>68.085000000000008</v>
      </c>
      <c r="T6066">
        <v>7.3689999999999998</v>
      </c>
      <c r="U6066">
        <v>32.431600000000003</v>
      </c>
      <c r="V6066">
        <f t="shared" si="595"/>
        <v>2.5327682825033739</v>
      </c>
      <c r="AC6066">
        <v>22.69</v>
      </c>
      <c r="AD6066">
        <v>20.79</v>
      </c>
      <c r="AH6066" s="85">
        <f>IF(AND(M6066&lt;Variables!$G$6,M6066&gt;Variables!$G$5),0,1)</f>
        <v>1</v>
      </c>
      <c r="AI6066" s="85">
        <f t="shared" si="594"/>
        <v>0</v>
      </c>
      <c r="AJ6066" s="85">
        <f>IF(I6066&gt;Variables!$G$7,0,1)</f>
        <v>1</v>
      </c>
      <c r="AK6066" s="85">
        <f>IF(F6066&gt;Variables!$G$8,0,1)</f>
        <v>1</v>
      </c>
      <c r="AL6066" s="85">
        <f>IF(G6066&gt;Variables!$G$9,0,1)</f>
        <v>1</v>
      </c>
      <c r="AM6066" s="85">
        <f>IF(AND(K6066&gt;Variables!$G$10,K6066&lt;Variables!$G$11),0,1)</f>
        <v>1</v>
      </c>
      <c r="AN6066" s="103">
        <f>IF(H6066&lt;Variables!$G$13,1,0)</f>
        <v>0</v>
      </c>
      <c r="AO6066" s="101">
        <f>IF(R6066&lt;Variables!$G$12,0,1)</f>
        <v>1</v>
      </c>
      <c r="AP6066" s="86">
        <f t="shared" si="596"/>
        <v>1</v>
      </c>
      <c r="AR6066">
        <v>0</v>
      </c>
      <c r="AS6066">
        <v>1</v>
      </c>
      <c r="AT6066">
        <v>0</v>
      </c>
      <c r="AU6066">
        <v>0</v>
      </c>
      <c r="BA6066">
        <v>-0.02</v>
      </c>
    </row>
    <row r="6067" spans="3:53" ht="12.75" x14ac:dyDescent="0.2">
      <c r="C6067" t="s">
        <v>1004</v>
      </c>
      <c r="D6067" t="s">
        <v>979</v>
      </c>
      <c r="E6067">
        <v>9.76</v>
      </c>
      <c r="F6067">
        <v>7.21</v>
      </c>
      <c r="G6067">
        <v>6.24</v>
      </c>
      <c r="H6067">
        <v>15540</v>
      </c>
      <c r="I6067">
        <v>-6.6210000000000004</v>
      </c>
      <c r="J6067" t="s">
        <v>78</v>
      </c>
      <c r="K6067">
        <v>51.37</v>
      </c>
      <c r="L6067">
        <v>9.7146750000000033</v>
      </c>
      <c r="M6067">
        <v>-4.9152442052914483E-2</v>
      </c>
      <c r="N6067">
        <v>9.7004220000000014</v>
      </c>
      <c r="O6067">
        <v>9.7707089444128065E-2</v>
      </c>
      <c r="P6067">
        <v>4672000</v>
      </c>
      <c r="Q6067">
        <v>9425000</v>
      </c>
      <c r="R6067">
        <v>0.5</v>
      </c>
      <c r="S6067">
        <v>68.085000000000008</v>
      </c>
      <c r="T6067">
        <v>7.3689999999999998</v>
      </c>
      <c r="U6067">
        <v>32.431600000000003</v>
      </c>
      <c r="V6067">
        <f t="shared" si="595"/>
        <v>2.3826656380795046</v>
      </c>
      <c r="AC6067">
        <v>9.8049999999999997</v>
      </c>
      <c r="AD6067">
        <v>9.24</v>
      </c>
      <c r="AH6067" s="85">
        <f>IF(AND(M6067&lt;Variables!$G$6,M6067&gt;Variables!$G$5),0,1)</f>
        <v>1</v>
      </c>
      <c r="AI6067" s="85">
        <f t="shared" si="594"/>
        <v>0</v>
      </c>
      <c r="AJ6067" s="85">
        <f>IF(I6067&gt;Variables!$G$7,0,1)</f>
        <v>1</v>
      </c>
      <c r="AK6067" s="85">
        <f>IF(F6067&gt;Variables!$G$8,0,1)</f>
        <v>1</v>
      </c>
      <c r="AL6067" s="85">
        <f>IF(G6067&gt;Variables!$G$9,0,1)</f>
        <v>1</v>
      </c>
      <c r="AM6067" s="85">
        <f>IF(AND(K6067&gt;Variables!$G$10,K6067&lt;Variables!$G$11),0,1)</f>
        <v>0</v>
      </c>
      <c r="AN6067" s="103">
        <f>IF(H6067&lt;Variables!$G$13,1,0)</f>
        <v>0</v>
      </c>
      <c r="AO6067" s="101">
        <f>IF(R6067&lt;Variables!$G$12,0,1)</f>
        <v>0</v>
      </c>
      <c r="AP6067" s="86">
        <f t="shared" si="596"/>
        <v>1</v>
      </c>
      <c r="AR6067">
        <v>0</v>
      </c>
      <c r="AS6067">
        <v>0</v>
      </c>
      <c r="AT6067">
        <v>1</v>
      </c>
      <c r="AU6067">
        <v>0</v>
      </c>
      <c r="BA6067">
        <v>-1.94</v>
      </c>
    </row>
    <row r="6068" spans="3:53" ht="12.75" x14ac:dyDescent="0.2">
      <c r="C6068" t="s">
        <v>1004</v>
      </c>
      <c r="D6068" t="s">
        <v>131</v>
      </c>
      <c r="E6068">
        <v>39.5</v>
      </c>
      <c r="F6068">
        <v>7.71</v>
      </c>
      <c r="G6068">
        <v>3.27</v>
      </c>
      <c r="H6068">
        <v>4750</v>
      </c>
      <c r="I6068">
        <v>1.6439999999999999</v>
      </c>
      <c r="J6068" t="s">
        <v>78</v>
      </c>
      <c r="K6068">
        <v>71.22</v>
      </c>
      <c r="L6068">
        <v>38.925049999999992</v>
      </c>
      <c r="M6068">
        <v>1.3614626056999459</v>
      </c>
      <c r="N6068">
        <v>38.649496000000013</v>
      </c>
      <c r="O6068">
        <v>2.0841254954527528</v>
      </c>
      <c r="P6068">
        <v>2807000</v>
      </c>
      <c r="Q6068">
        <v>2964000</v>
      </c>
      <c r="R6068">
        <v>0.95</v>
      </c>
      <c r="S6068">
        <v>68.085000000000008</v>
      </c>
      <c r="T6068">
        <v>7.3689999999999998</v>
      </c>
      <c r="U6068">
        <v>32.431600000000003</v>
      </c>
      <c r="V6068">
        <f t="shared" si="595"/>
        <v>2.4680061692601534</v>
      </c>
      <c r="AC6068">
        <v>39.869999999999997</v>
      </c>
      <c r="AD6068">
        <v>38.93</v>
      </c>
      <c r="AH6068" s="85">
        <f>IF(AND(M6068&lt;Variables!$G$6,M6068&gt;Variables!$G$5),0,1)</f>
        <v>1</v>
      </c>
      <c r="AI6068" s="85">
        <f t="shared" si="594"/>
        <v>0</v>
      </c>
      <c r="AJ6068" s="85">
        <f>IF(I6068&gt;Variables!$G$7,0,1)</f>
        <v>0</v>
      </c>
      <c r="AK6068" s="85">
        <f>IF(F6068&gt;Variables!$G$8,0,1)</f>
        <v>1</v>
      </c>
      <c r="AL6068" s="85">
        <f>IF(G6068&gt;Variables!$G$9,0,1)</f>
        <v>1</v>
      </c>
      <c r="AM6068" s="85">
        <f>IF(AND(K6068&gt;Variables!$G$10,K6068&lt;Variables!$G$11),0,1)</f>
        <v>0</v>
      </c>
      <c r="AN6068" s="103">
        <f>IF(H6068&lt;Variables!$G$13,1,0)</f>
        <v>0</v>
      </c>
      <c r="AO6068" s="101">
        <f>IF(R6068&lt;Variables!$G$12,0,1)</f>
        <v>0</v>
      </c>
      <c r="AP6068" s="86">
        <f t="shared" si="596"/>
        <v>1</v>
      </c>
      <c r="AR6068">
        <v>0</v>
      </c>
      <c r="AS6068">
        <v>0</v>
      </c>
      <c r="AT6068">
        <v>0</v>
      </c>
      <c r="AU6068">
        <v>1</v>
      </c>
      <c r="BA6068">
        <v>-0.28000000000000003</v>
      </c>
    </row>
    <row r="6069" spans="3:53" ht="12.75" x14ac:dyDescent="0.2">
      <c r="C6069" t="s">
        <v>1004</v>
      </c>
      <c r="D6069" t="s">
        <v>447</v>
      </c>
      <c r="E6069">
        <v>21.75</v>
      </c>
      <c r="F6069">
        <v>7.72</v>
      </c>
      <c r="G6069">
        <v>5.13</v>
      </c>
      <c r="H6069">
        <v>9490</v>
      </c>
      <c r="I6069">
        <v>-31.861999999999998</v>
      </c>
      <c r="J6069" t="s">
        <v>78</v>
      </c>
      <c r="K6069">
        <v>47.22</v>
      </c>
      <c r="L6069">
        <v>21.744890000000002</v>
      </c>
      <c r="M6069">
        <v>-6.3417198247497183E-2</v>
      </c>
      <c r="N6069">
        <v>21.808765999999999</v>
      </c>
      <c r="O6069">
        <v>-0.35612285445219899</v>
      </c>
      <c r="P6069">
        <v>30468000</v>
      </c>
      <c r="Q6069">
        <v>24882000</v>
      </c>
      <c r="R6069">
        <v>1.22</v>
      </c>
      <c r="S6069">
        <v>68.085000000000008</v>
      </c>
      <c r="T6069">
        <v>7.3689999999999998</v>
      </c>
      <c r="U6069">
        <v>32.431600000000003</v>
      </c>
      <c r="V6069">
        <f t="shared" si="595"/>
        <v>2.3393388932998969</v>
      </c>
      <c r="AC6069">
        <v>23.04</v>
      </c>
      <c r="AD6069">
        <v>21.1</v>
      </c>
      <c r="AH6069" s="85">
        <f>IF(AND(M6069&lt;Variables!$G$6,M6069&gt;Variables!$G$5),0,1)</f>
        <v>1</v>
      </c>
      <c r="AI6069" s="85">
        <f t="shared" si="594"/>
        <v>1</v>
      </c>
      <c r="AJ6069" s="85">
        <f>IF(I6069&gt;Variables!$G$7,0,1)</f>
        <v>1</v>
      </c>
      <c r="AK6069" s="85">
        <f>IF(F6069&gt;Variables!$G$8,0,1)</f>
        <v>1</v>
      </c>
      <c r="AL6069" s="85">
        <f>IF(G6069&gt;Variables!$G$9,0,1)</f>
        <v>1</v>
      </c>
      <c r="AM6069" s="85">
        <f>IF(AND(K6069&gt;Variables!$G$10,K6069&lt;Variables!$G$11),0,1)</f>
        <v>1</v>
      </c>
      <c r="AN6069" s="103">
        <f>IF(H6069&lt;Variables!$G$13,1,0)</f>
        <v>0</v>
      </c>
      <c r="AO6069" s="101">
        <f>IF(R6069&lt;Variables!$G$12,0,1)</f>
        <v>0</v>
      </c>
      <c r="AP6069" s="86">
        <f t="shared" si="596"/>
        <v>1</v>
      </c>
      <c r="AR6069">
        <v>1</v>
      </c>
      <c r="AS6069">
        <v>0</v>
      </c>
      <c r="AT6069">
        <v>0</v>
      </c>
      <c r="AU6069">
        <v>0</v>
      </c>
      <c r="BA6069">
        <v>2</v>
      </c>
    </row>
    <row r="6070" spans="3:53" ht="12.75" x14ac:dyDescent="0.2">
      <c r="C6070" t="s">
        <v>1004</v>
      </c>
      <c r="D6070" t="s">
        <v>983</v>
      </c>
      <c r="E6070">
        <v>6.8</v>
      </c>
      <c r="F6070">
        <v>8.1999999999999993</v>
      </c>
      <c r="G6070">
        <v>0.37</v>
      </c>
      <c r="H6070">
        <v>-99999</v>
      </c>
      <c r="I6070">
        <v>-25.239000000000001</v>
      </c>
      <c r="J6070" t="s">
        <v>78</v>
      </c>
      <c r="K6070">
        <v>58.57</v>
      </c>
      <c r="L6070">
        <v>6.7888882352941176</v>
      </c>
      <c r="M6070">
        <v>9.0026002698180965E-2</v>
      </c>
      <c r="N6070">
        <v>6.7794522727272746</v>
      </c>
      <c r="O6070">
        <v>0.2293360384772018</v>
      </c>
      <c r="P6070">
        <v>558832</v>
      </c>
      <c r="Q6070">
        <v>1067000</v>
      </c>
      <c r="R6070">
        <v>0.52</v>
      </c>
      <c r="S6070">
        <v>68.085000000000008</v>
      </c>
      <c r="T6070">
        <v>7.3689999999999998</v>
      </c>
      <c r="U6070">
        <v>32.431600000000003</v>
      </c>
      <c r="V6070">
        <f t="shared" si="595"/>
        <v>2.4512163659589068</v>
      </c>
      <c r="AC6070">
        <v>6.87</v>
      </c>
      <c r="AD6070">
        <v>6.79</v>
      </c>
      <c r="AH6070" s="85">
        <f>IF(AND(M6070&lt;Variables!$G$6,M6070&gt;Variables!$G$5),0,1)</f>
        <v>1</v>
      </c>
      <c r="AI6070" s="85">
        <f t="shared" si="594"/>
        <v>0</v>
      </c>
      <c r="AJ6070" s="85">
        <f>IF(I6070&gt;Variables!$G$7,0,1)</f>
        <v>1</v>
      </c>
      <c r="AK6070" s="85">
        <f>IF(F6070&gt;Variables!$G$8,0,1)</f>
        <v>1</v>
      </c>
      <c r="AL6070" s="85">
        <f>IF(G6070&gt;Variables!$G$9,0,1)</f>
        <v>1</v>
      </c>
      <c r="AM6070" s="85">
        <f>IF(AND(K6070&gt;Variables!$G$10,K6070&lt;Variables!$G$11),0,1)</f>
        <v>0</v>
      </c>
      <c r="AN6070" s="103">
        <f>IF(H6070&lt;Variables!$G$13,1,0)</f>
        <v>1</v>
      </c>
      <c r="AO6070" s="101">
        <f>IF(R6070&lt;Variables!$G$12,0,1)</f>
        <v>0</v>
      </c>
      <c r="AP6070" s="86">
        <f t="shared" si="596"/>
        <v>1</v>
      </c>
      <c r="AR6070">
        <v>0</v>
      </c>
      <c r="AS6070">
        <v>1</v>
      </c>
      <c r="AT6070">
        <v>0</v>
      </c>
      <c r="AU6070">
        <v>0</v>
      </c>
      <c r="BA6070">
        <v>0.84</v>
      </c>
    </row>
    <row r="6071" spans="3:53" ht="12.75" x14ac:dyDescent="0.2">
      <c r="C6071" t="s">
        <v>1004</v>
      </c>
      <c r="D6071" t="s">
        <v>576</v>
      </c>
      <c r="E6071">
        <v>10.039999999999999</v>
      </c>
      <c r="F6071">
        <v>9.3699999999999992</v>
      </c>
      <c r="G6071">
        <v>-0.64</v>
      </c>
      <c r="H6071">
        <v>14830</v>
      </c>
      <c r="I6071">
        <v>0.59499999999999997</v>
      </c>
      <c r="J6071" t="s">
        <v>78</v>
      </c>
      <c r="K6071">
        <v>39</v>
      </c>
      <c r="L6071">
        <v>10.13307</v>
      </c>
      <c r="M6071">
        <v>-1.115851365874315</v>
      </c>
      <c r="N6071">
        <v>10.100709999999999</v>
      </c>
      <c r="O6071">
        <v>-0.79905273985689962</v>
      </c>
      <c r="P6071">
        <v>14718000</v>
      </c>
      <c r="Q6071">
        <v>5991000</v>
      </c>
      <c r="R6071">
        <v>2.46</v>
      </c>
      <c r="S6071">
        <v>68.085000000000008</v>
      </c>
      <c r="T6071">
        <v>7.3689999999999998</v>
      </c>
      <c r="U6071">
        <v>32.431600000000003</v>
      </c>
      <c r="V6071">
        <f t="shared" si="595"/>
        <v>2.246603769321637</v>
      </c>
      <c r="AC6071">
        <v>10.38</v>
      </c>
      <c r="AD6071">
        <v>9.75</v>
      </c>
      <c r="AH6071" s="85">
        <f>IF(AND(M6071&lt;Variables!$G$6,M6071&gt;Variables!$G$5),0,1)</f>
        <v>1</v>
      </c>
      <c r="AI6071" s="85">
        <f t="shared" si="594"/>
        <v>0</v>
      </c>
      <c r="AJ6071" s="85">
        <f>IF(I6071&gt;Variables!$G$7,0,1)</f>
        <v>0</v>
      </c>
      <c r="AK6071" s="85">
        <f>IF(F6071&gt;Variables!$G$8,0,1)</f>
        <v>0</v>
      </c>
      <c r="AL6071" s="85">
        <f>IF(G6071&gt;Variables!$G$9,0,1)</f>
        <v>1</v>
      </c>
      <c r="AM6071" s="85">
        <f>IF(AND(K6071&gt;Variables!$G$10,K6071&lt;Variables!$G$11),0,1)</f>
        <v>1</v>
      </c>
      <c r="AN6071" s="103">
        <f>IF(H6071&lt;Variables!$G$13,1,0)</f>
        <v>0</v>
      </c>
      <c r="AO6071" s="101">
        <f>IF(R6071&lt;Variables!$G$12,0,1)</f>
        <v>1</v>
      </c>
      <c r="AP6071" s="86">
        <f t="shared" si="596"/>
        <v>1</v>
      </c>
      <c r="AR6071">
        <v>0</v>
      </c>
      <c r="AS6071">
        <v>0</v>
      </c>
      <c r="AT6071">
        <v>0</v>
      </c>
      <c r="AU6071">
        <v>1</v>
      </c>
      <c r="BA6071">
        <v>-1.63</v>
      </c>
    </row>
    <row r="6072" spans="3:53" ht="12.75" x14ac:dyDescent="0.2">
      <c r="C6072" t="s">
        <v>1004</v>
      </c>
      <c r="D6072" t="s">
        <v>752</v>
      </c>
      <c r="E6072">
        <v>10.35</v>
      </c>
      <c r="F6072">
        <v>9.42</v>
      </c>
      <c r="G6072">
        <v>5.7</v>
      </c>
      <c r="H6072">
        <v>3960</v>
      </c>
      <c r="I6072">
        <v>-48.063000000000002</v>
      </c>
      <c r="J6072" t="s">
        <v>78</v>
      </c>
      <c r="K6072">
        <v>63.35</v>
      </c>
      <c r="L6072">
        <v>10.371475</v>
      </c>
      <c r="M6072">
        <v>0.70891555926230421</v>
      </c>
      <c r="N6072">
        <v>10.158291999999999</v>
      </c>
      <c r="O6072">
        <v>2.822403608795661</v>
      </c>
      <c r="P6072">
        <v>11304000</v>
      </c>
      <c r="Q6072">
        <v>5120000</v>
      </c>
      <c r="R6072">
        <v>2.21</v>
      </c>
      <c r="S6072">
        <v>68.085000000000008</v>
      </c>
      <c r="T6072">
        <v>7.3689999999999998</v>
      </c>
      <c r="U6072">
        <v>32.431600000000003</v>
      </c>
      <c r="V6072">
        <f t="shared" si="595"/>
        <v>2.4595420978549338</v>
      </c>
      <c r="AC6072">
        <v>11.02</v>
      </c>
      <c r="AD6072">
        <v>9.8699999999999992</v>
      </c>
      <c r="AH6072" s="85">
        <f>IF(AND(M6072&lt;Variables!$G$6,M6072&gt;Variables!$G$5),0,1)</f>
        <v>1</v>
      </c>
      <c r="AI6072" s="85">
        <f t="shared" si="594"/>
        <v>0</v>
      </c>
      <c r="AJ6072" s="85">
        <f>IF(I6072&gt;Variables!$G$7,0,1)</f>
        <v>1</v>
      </c>
      <c r="AK6072" s="85">
        <f>IF(F6072&gt;Variables!$G$8,0,1)</f>
        <v>0</v>
      </c>
      <c r="AL6072" s="85">
        <f>IF(G6072&gt;Variables!$G$9,0,1)</f>
        <v>1</v>
      </c>
      <c r="AM6072" s="85">
        <f>IF(AND(K6072&gt;Variables!$G$10,K6072&lt;Variables!$G$11),0,1)</f>
        <v>0</v>
      </c>
      <c r="AN6072" s="103">
        <f>IF(H6072&lt;Variables!$G$13,1,0)</f>
        <v>0</v>
      </c>
      <c r="AO6072" s="101">
        <f>IF(R6072&lt;Variables!$G$12,0,1)</f>
        <v>1</v>
      </c>
      <c r="AP6072" s="86">
        <f t="shared" si="596"/>
        <v>1</v>
      </c>
      <c r="AR6072">
        <v>1</v>
      </c>
      <c r="AS6072">
        <v>0</v>
      </c>
      <c r="AT6072">
        <v>0</v>
      </c>
      <c r="AU6072">
        <v>0</v>
      </c>
      <c r="BA6072">
        <v>1.22</v>
      </c>
    </row>
    <row r="6073" spans="3:53" ht="12.75" x14ac:dyDescent="0.2">
      <c r="C6073" t="s">
        <v>1004</v>
      </c>
      <c r="D6073" t="s">
        <v>995</v>
      </c>
      <c r="E6073">
        <v>22.85</v>
      </c>
      <c r="F6073">
        <v>7.38</v>
      </c>
      <c r="G6073">
        <v>5.31</v>
      </c>
      <c r="H6073">
        <v>14530</v>
      </c>
      <c r="I6073">
        <v>-70.132000000000005</v>
      </c>
      <c r="J6073" t="s">
        <v>78</v>
      </c>
      <c r="K6073">
        <v>58.65</v>
      </c>
      <c r="L6073">
        <v>22.79928</v>
      </c>
      <c r="M6073">
        <v>4.7019028671092811E-2</v>
      </c>
      <c r="N6073">
        <v>22.587</v>
      </c>
      <c r="O6073">
        <v>0.98729357595076372</v>
      </c>
      <c r="P6073">
        <v>5580000</v>
      </c>
      <c r="Q6073">
        <v>18195000</v>
      </c>
      <c r="R6073">
        <v>0.31</v>
      </c>
      <c r="S6073">
        <v>68.085000000000008</v>
      </c>
      <c r="T6073">
        <v>7.3689999999999998</v>
      </c>
      <c r="U6073">
        <v>32.431600000000003</v>
      </c>
      <c r="V6073">
        <f t="shared" si="595"/>
        <v>2.4542169134955132</v>
      </c>
      <c r="AC6073">
        <v>22.965</v>
      </c>
      <c r="AD6073">
        <v>22.23</v>
      </c>
      <c r="AH6073" s="85">
        <f>IF(AND(M6073&lt;Variables!$G$6,M6073&gt;Variables!$G$5),0,1)</f>
        <v>1</v>
      </c>
      <c r="AI6073" s="85">
        <f t="shared" si="594"/>
        <v>0</v>
      </c>
      <c r="AJ6073" s="85">
        <f>IF(I6073&gt;Variables!$G$7,0,1)</f>
        <v>1</v>
      </c>
      <c r="AK6073" s="85">
        <f>IF(F6073&gt;Variables!$G$8,0,1)</f>
        <v>1</v>
      </c>
      <c r="AL6073" s="85">
        <f>IF(G6073&gt;Variables!$G$9,0,1)</f>
        <v>1</v>
      </c>
      <c r="AM6073" s="85">
        <f>IF(AND(K6073&gt;Variables!$G$10,K6073&lt;Variables!$G$11),0,1)</f>
        <v>0</v>
      </c>
      <c r="AN6073" s="103">
        <f>IF(H6073&lt;Variables!$G$13,1,0)</f>
        <v>0</v>
      </c>
      <c r="AO6073" s="101">
        <f>IF(R6073&lt;Variables!$G$12,0,1)</f>
        <v>0</v>
      </c>
      <c r="AP6073" s="86">
        <f t="shared" si="596"/>
        <v>1</v>
      </c>
      <c r="AR6073">
        <v>0</v>
      </c>
      <c r="AS6073">
        <v>0</v>
      </c>
      <c r="AT6073">
        <v>1</v>
      </c>
      <c r="AU6073">
        <v>0</v>
      </c>
      <c r="BA6073">
        <v>-1.95</v>
      </c>
    </row>
    <row r="6074" spans="3:53" ht="12.75" x14ac:dyDescent="0.2">
      <c r="C6074" t="s">
        <v>1004</v>
      </c>
      <c r="D6074" t="s">
        <v>993</v>
      </c>
      <c r="E6074">
        <v>9.89</v>
      </c>
      <c r="F6074">
        <v>14.96</v>
      </c>
      <c r="G6074">
        <v>11.05</v>
      </c>
      <c r="H6074">
        <v>1790</v>
      </c>
      <c r="I6074">
        <v>-36.526000000000003</v>
      </c>
      <c r="J6074" t="s">
        <v>78</v>
      </c>
      <c r="K6074">
        <v>53.05</v>
      </c>
      <c r="L6074">
        <v>9.8222600000000018</v>
      </c>
      <c r="M6074">
        <v>0.50843695850036186</v>
      </c>
      <c r="N6074">
        <v>9.844596000000001</v>
      </c>
      <c r="O6074">
        <v>0.28039748914021873</v>
      </c>
      <c r="P6074">
        <v>11000000</v>
      </c>
      <c r="Q6074">
        <v>8415000</v>
      </c>
      <c r="R6074">
        <v>1.31</v>
      </c>
      <c r="S6074">
        <v>68.085000000000008</v>
      </c>
      <c r="T6074">
        <v>7.3689999999999998</v>
      </c>
      <c r="U6074">
        <v>32.431600000000003</v>
      </c>
      <c r="V6074">
        <f t="shared" si="595"/>
        <v>2.3809001229737357</v>
      </c>
      <c r="AC6074">
        <v>10.3299</v>
      </c>
      <c r="AD6074">
        <v>9.5624000000000002</v>
      </c>
      <c r="AH6074" s="85">
        <f>IF(AND(M6074&lt;Variables!$G$6,M6074&gt;Variables!$G$5),0,1)</f>
        <v>1</v>
      </c>
      <c r="AI6074" s="85">
        <f t="shared" si="594"/>
        <v>1</v>
      </c>
      <c r="AJ6074" s="85">
        <f>IF(I6074&gt;Variables!$G$7,0,1)</f>
        <v>1</v>
      </c>
      <c r="AK6074" s="85">
        <f>IF(F6074&gt;Variables!$G$8,0,1)</f>
        <v>0</v>
      </c>
      <c r="AL6074" s="85">
        <f>IF(G6074&gt;Variables!$G$9,0,1)</f>
        <v>1</v>
      </c>
      <c r="AM6074" s="85">
        <f>IF(AND(K6074&gt;Variables!$G$10,K6074&lt;Variables!$G$11),0,1)</f>
        <v>0</v>
      </c>
      <c r="AN6074" s="103">
        <f>IF(H6074&lt;Variables!$G$13,1,0)</f>
        <v>1</v>
      </c>
      <c r="AO6074" s="101">
        <f>IF(R6074&lt;Variables!$G$12,0,1)</f>
        <v>0</v>
      </c>
      <c r="AP6074" s="86">
        <f t="shared" si="596"/>
        <v>1</v>
      </c>
      <c r="AR6074">
        <v>0</v>
      </c>
      <c r="AS6074">
        <v>0</v>
      </c>
      <c r="AT6074">
        <v>1</v>
      </c>
      <c r="AU6074">
        <v>0</v>
      </c>
      <c r="BA6074">
        <v>-2.25</v>
      </c>
    </row>
    <row r="6075" spans="3:53" ht="12.75" x14ac:dyDescent="0.2">
      <c r="C6075" t="s">
        <v>1004</v>
      </c>
      <c r="D6075" t="s">
        <v>977</v>
      </c>
      <c r="E6075">
        <v>68.05</v>
      </c>
      <c r="F6075">
        <v>16.61</v>
      </c>
      <c r="G6075">
        <v>7.86</v>
      </c>
      <c r="H6075">
        <v>4440</v>
      </c>
      <c r="I6075">
        <v>-2E-3</v>
      </c>
      <c r="J6075" t="s">
        <v>78</v>
      </c>
      <c r="K6075">
        <v>51.48</v>
      </c>
      <c r="L6075">
        <v>68.061350000000004</v>
      </c>
      <c r="M6075">
        <v>-0.14905669664207341</v>
      </c>
      <c r="N6075">
        <v>67.366229999999987</v>
      </c>
      <c r="O6075">
        <v>0.88125756777545272</v>
      </c>
      <c r="P6075">
        <v>3545000</v>
      </c>
      <c r="Q6075">
        <v>768864</v>
      </c>
      <c r="R6075">
        <v>4.6100000000000003</v>
      </c>
      <c r="S6075">
        <v>68.085000000000008</v>
      </c>
      <c r="T6075">
        <v>7.3689999999999998</v>
      </c>
      <c r="U6075">
        <v>32.431600000000003</v>
      </c>
      <c r="V6075">
        <f t="shared" si="595"/>
        <v>2.3868453782077492</v>
      </c>
      <c r="AC6075">
        <v>68.7</v>
      </c>
      <c r="AD6075">
        <v>63.82</v>
      </c>
      <c r="AH6075" s="85">
        <f>IF(AND(M6075&lt;Variables!$G$6,M6075&gt;Variables!$G$5),0,1)</f>
        <v>1</v>
      </c>
      <c r="AI6075" s="85">
        <f t="shared" si="594"/>
        <v>0</v>
      </c>
      <c r="AJ6075" s="85">
        <f>IF(I6075&gt;Variables!$G$7,0,1)</f>
        <v>1</v>
      </c>
      <c r="AK6075" s="85">
        <f>IF(F6075&gt;Variables!$G$8,0,1)</f>
        <v>0</v>
      </c>
      <c r="AL6075" s="85">
        <f>IF(G6075&gt;Variables!$G$9,0,1)</f>
        <v>1</v>
      </c>
      <c r="AM6075" s="85">
        <f>IF(AND(K6075&gt;Variables!$G$10,K6075&lt;Variables!$G$11),0,1)</f>
        <v>0</v>
      </c>
      <c r="AN6075" s="103">
        <f>IF(H6075&lt;Variables!$G$13,1,0)</f>
        <v>0</v>
      </c>
      <c r="AO6075" s="101">
        <f>IF(R6075&lt;Variables!$G$12,0,1)</f>
        <v>1</v>
      </c>
      <c r="AP6075" s="86">
        <f t="shared" si="596"/>
        <v>1</v>
      </c>
      <c r="AR6075">
        <v>0</v>
      </c>
      <c r="AS6075">
        <v>0</v>
      </c>
      <c r="AT6075">
        <v>1</v>
      </c>
      <c r="AU6075">
        <v>0</v>
      </c>
      <c r="BA6075">
        <v>-1.06</v>
      </c>
    </row>
    <row r="6076" spans="3:53" ht="12.75" x14ac:dyDescent="0.2">
      <c r="C6076" t="s">
        <v>1004</v>
      </c>
      <c r="D6076" t="s">
        <v>418</v>
      </c>
      <c r="E6076">
        <v>1.18</v>
      </c>
      <c r="F6076">
        <v>17.82</v>
      </c>
      <c r="G6076">
        <v>1.78</v>
      </c>
      <c r="H6076">
        <v>169.88</v>
      </c>
      <c r="I6076">
        <v>-12.821999999999999</v>
      </c>
      <c r="J6076" t="s">
        <v>78</v>
      </c>
      <c r="K6076">
        <v>44.38</v>
      </c>
      <c r="L6076">
        <v>1.1923900000000001</v>
      </c>
      <c r="M6076">
        <v>-0.13334563355948811</v>
      </c>
      <c r="N6076">
        <v>1.221284</v>
      </c>
      <c r="O6076">
        <v>-2.4960615221357161</v>
      </c>
      <c r="P6076">
        <v>30400000</v>
      </c>
      <c r="Q6076">
        <v>13110000</v>
      </c>
      <c r="R6076">
        <v>2.3199999999999998</v>
      </c>
      <c r="S6076">
        <v>68.085000000000008</v>
      </c>
      <c r="T6076">
        <v>7.3689999999999998</v>
      </c>
      <c r="U6076">
        <v>32.431600000000003</v>
      </c>
      <c r="V6076">
        <f t="shared" si="595"/>
        <v>2.3100795121663213</v>
      </c>
      <c r="AC6076">
        <v>1.1950000000000001</v>
      </c>
      <c r="AD6076">
        <v>1.05</v>
      </c>
      <c r="AH6076" s="85">
        <f>IF(AND(M6076&lt;Variables!$G$6,M6076&gt;Variables!$G$5),0,1)</f>
        <v>1</v>
      </c>
      <c r="AI6076" s="85">
        <f t="shared" si="594"/>
        <v>1</v>
      </c>
      <c r="AJ6076" s="85">
        <f>IF(I6076&gt;Variables!$G$7,0,1)</f>
        <v>1</v>
      </c>
      <c r="AK6076" s="85">
        <f>IF(F6076&gt;Variables!$G$8,0,1)</f>
        <v>0</v>
      </c>
      <c r="AL6076" s="85">
        <f>IF(G6076&gt;Variables!$G$9,0,1)</f>
        <v>1</v>
      </c>
      <c r="AM6076" s="85">
        <f>IF(AND(K6076&gt;Variables!$G$10,K6076&lt;Variables!$G$11),0,1)</f>
        <v>1</v>
      </c>
      <c r="AN6076" s="103">
        <f>IF(H6076&lt;Variables!$G$13,1,0)</f>
        <v>1</v>
      </c>
      <c r="AO6076" s="101">
        <f>IF(R6076&lt;Variables!$G$12,0,1)</f>
        <v>1</v>
      </c>
      <c r="AP6076" s="86">
        <f t="shared" si="596"/>
        <v>1</v>
      </c>
      <c r="AR6076">
        <v>0</v>
      </c>
      <c r="AS6076">
        <v>0</v>
      </c>
      <c r="AT6076">
        <v>1</v>
      </c>
      <c r="AU6076">
        <v>0</v>
      </c>
      <c r="BA6076">
        <v>-2.25</v>
      </c>
    </row>
    <row r="6077" spans="3:53" ht="12.75" x14ac:dyDescent="0.2">
      <c r="C6077" t="s">
        <v>1004</v>
      </c>
      <c r="D6077" t="s">
        <v>810</v>
      </c>
      <c r="E6077">
        <v>12.06</v>
      </c>
      <c r="F6077">
        <v>20.86</v>
      </c>
      <c r="G6077">
        <v>-13</v>
      </c>
      <c r="H6077">
        <v>1940</v>
      </c>
      <c r="I6077">
        <v>-70.841999999999999</v>
      </c>
      <c r="J6077" t="s">
        <v>78</v>
      </c>
      <c r="K6077">
        <v>48.33</v>
      </c>
      <c r="L6077">
        <v>12.009585</v>
      </c>
      <c r="M6077">
        <v>3.4555731942615231E-3</v>
      </c>
      <c r="N6077">
        <v>12.06183</v>
      </c>
      <c r="O6077">
        <v>-0.429702623897043</v>
      </c>
      <c r="P6077">
        <v>61021000</v>
      </c>
      <c r="Q6077">
        <v>8404000</v>
      </c>
      <c r="R6077">
        <v>7.26</v>
      </c>
      <c r="S6077">
        <v>68.085000000000008</v>
      </c>
      <c r="T6077">
        <v>7.3689999999999998</v>
      </c>
      <c r="U6077">
        <v>32.431600000000003</v>
      </c>
      <c r="V6077">
        <f t="shared" si="595"/>
        <v>2.3496256211882423</v>
      </c>
      <c r="AC6077">
        <v>13.4</v>
      </c>
      <c r="AD6077">
        <v>11.15</v>
      </c>
      <c r="AH6077" s="85">
        <f>IF(AND(M6077&lt;Variables!$G$6,M6077&gt;Variables!$G$5),0,1)</f>
        <v>1</v>
      </c>
      <c r="AI6077" s="85">
        <f t="shared" si="594"/>
        <v>1</v>
      </c>
      <c r="AJ6077" s="85">
        <f>IF(I6077&gt;Variables!$G$7,0,1)</f>
        <v>1</v>
      </c>
      <c r="AK6077" s="85">
        <f>IF(F6077&gt;Variables!$G$8,0,1)</f>
        <v>0</v>
      </c>
      <c r="AL6077" s="85">
        <f>IF(G6077&gt;Variables!$G$9,0,1)</f>
        <v>1</v>
      </c>
      <c r="AM6077" s="85">
        <f>IF(AND(K6077&gt;Variables!$G$10,K6077&lt;Variables!$G$11),0,1)</f>
        <v>1</v>
      </c>
      <c r="AN6077" s="103">
        <f>IF(H6077&lt;Variables!$G$13,1,0)</f>
        <v>1</v>
      </c>
      <c r="AO6077" s="101">
        <f>IF(R6077&lt;Variables!$G$12,0,1)</f>
        <v>1</v>
      </c>
      <c r="AP6077" s="86">
        <f t="shared" si="596"/>
        <v>1</v>
      </c>
      <c r="AR6077">
        <v>1</v>
      </c>
      <c r="AS6077">
        <v>0</v>
      </c>
      <c r="AT6077">
        <v>0</v>
      </c>
      <c r="AU6077">
        <v>0</v>
      </c>
      <c r="BA6077">
        <v>2</v>
      </c>
    </row>
    <row r="6078" spans="3:53" ht="12.75" x14ac:dyDescent="0.2">
      <c r="C6078" t="s">
        <v>1004</v>
      </c>
      <c r="D6078" t="s">
        <v>932</v>
      </c>
      <c r="E6078">
        <v>5.56</v>
      </c>
      <c r="F6078">
        <v>42.35</v>
      </c>
      <c r="G6078">
        <v>-11.02</v>
      </c>
      <c r="H6078">
        <v>18.11</v>
      </c>
      <c r="I6078">
        <v>-4.3979999999999997</v>
      </c>
      <c r="J6078" t="s">
        <v>78</v>
      </c>
      <c r="K6078">
        <v>48.76</v>
      </c>
      <c r="L6078">
        <v>5.5334649999999987</v>
      </c>
      <c r="M6078">
        <v>0.66025537344144314</v>
      </c>
      <c r="N6078">
        <v>5.5718220000000001</v>
      </c>
      <c r="O6078">
        <v>-3.2700254961478818E-2</v>
      </c>
      <c r="P6078">
        <v>15540000</v>
      </c>
      <c r="Q6078">
        <v>1040000</v>
      </c>
      <c r="R6078">
        <v>14.94</v>
      </c>
      <c r="S6078">
        <v>68.085000000000008</v>
      </c>
      <c r="T6078">
        <v>7.3689999999999998</v>
      </c>
      <c r="U6078">
        <v>32.431600000000003</v>
      </c>
      <c r="V6078">
        <f t="shared" si="595"/>
        <v>2.3393514140134615</v>
      </c>
      <c r="AC6078">
        <v>5.78</v>
      </c>
      <c r="AD6078">
        <v>4.2</v>
      </c>
      <c r="AH6078" s="85">
        <f>IF(AND(M6078&lt;Variables!$G$6,M6078&gt;Variables!$G$5),0,1)</f>
        <v>1</v>
      </c>
      <c r="AI6078" s="85">
        <f t="shared" si="594"/>
        <v>1</v>
      </c>
      <c r="AJ6078" s="85">
        <f>IF(I6078&gt;Variables!$G$7,0,1)</f>
        <v>1</v>
      </c>
      <c r="AK6078" s="85">
        <f>IF(F6078&gt;Variables!$G$8,0,1)</f>
        <v>0</v>
      </c>
      <c r="AL6078" s="85">
        <f>IF(G6078&gt;Variables!$G$9,0,1)</f>
        <v>1</v>
      </c>
      <c r="AM6078" s="85">
        <f>IF(AND(K6078&gt;Variables!$G$10,K6078&lt;Variables!$G$11),0,1)</f>
        <v>1</v>
      </c>
      <c r="AN6078" s="103">
        <f>IF(H6078&lt;Variables!$G$13,1,0)</f>
        <v>1</v>
      </c>
      <c r="AO6078" s="101">
        <f>IF(R6078&lt;Variables!$G$12,0,1)</f>
        <v>1</v>
      </c>
      <c r="AP6078" s="86">
        <f t="shared" si="596"/>
        <v>1</v>
      </c>
      <c r="AR6078">
        <v>1</v>
      </c>
      <c r="AS6078">
        <v>0</v>
      </c>
      <c r="AT6078">
        <v>0</v>
      </c>
      <c r="AU6078">
        <v>0</v>
      </c>
      <c r="BA6078">
        <v>2</v>
      </c>
    </row>
    <row r="6079" spans="3:53" ht="12.75" x14ac:dyDescent="0.2">
      <c r="C6079" t="s">
        <v>1004</v>
      </c>
      <c r="D6079" t="s">
        <v>614</v>
      </c>
      <c r="E6079">
        <v>13.93</v>
      </c>
      <c r="F6079">
        <v>22.63</v>
      </c>
      <c r="G6079">
        <v>6.34</v>
      </c>
      <c r="H6079">
        <v>2880</v>
      </c>
      <c r="I6079">
        <v>-35.253999999999998</v>
      </c>
      <c r="J6079" t="s">
        <v>78</v>
      </c>
      <c r="K6079">
        <v>52.95</v>
      </c>
      <c r="L6079">
        <v>13.890309999999999</v>
      </c>
      <c r="M6079">
        <v>-0.32619862335687527</v>
      </c>
      <c r="N6079">
        <v>13.629341999999999</v>
      </c>
      <c r="O6079">
        <v>1.582306761397575</v>
      </c>
      <c r="P6079">
        <v>17227000</v>
      </c>
      <c r="Q6079">
        <v>3768000</v>
      </c>
      <c r="R6079">
        <v>4.57</v>
      </c>
      <c r="S6079">
        <v>68.085000000000008</v>
      </c>
      <c r="T6079">
        <v>7.3689999999999998</v>
      </c>
      <c r="U6079">
        <v>32.431600000000003</v>
      </c>
      <c r="V6079">
        <f t="shared" si="595"/>
        <v>2.40882224599883</v>
      </c>
      <c r="AC6079">
        <v>14.7</v>
      </c>
      <c r="AD6079">
        <v>12.58</v>
      </c>
      <c r="AH6079" s="85">
        <f>IF(AND(M6079&lt;Variables!$G$6,M6079&gt;Variables!$G$5),0,1)</f>
        <v>1</v>
      </c>
      <c r="AI6079" s="85">
        <f t="shared" si="594"/>
        <v>0</v>
      </c>
      <c r="AJ6079" s="85">
        <f>IF(I6079&gt;Variables!$G$7,0,1)</f>
        <v>1</v>
      </c>
      <c r="AK6079" s="85">
        <f>IF(F6079&gt;Variables!$G$8,0,1)</f>
        <v>0</v>
      </c>
      <c r="AL6079" s="85">
        <f>IF(G6079&gt;Variables!$G$9,0,1)</f>
        <v>1</v>
      </c>
      <c r="AM6079" s="85">
        <f>IF(AND(K6079&gt;Variables!$G$10,K6079&lt;Variables!$G$11),0,1)</f>
        <v>0</v>
      </c>
      <c r="AN6079" s="103">
        <f>IF(H6079&lt;Variables!$G$13,1,0)</f>
        <v>0</v>
      </c>
      <c r="AO6079" s="101">
        <f>IF(R6079&lt;Variables!$G$12,0,1)</f>
        <v>1</v>
      </c>
      <c r="AP6079" s="86">
        <f t="shared" si="596"/>
        <v>1</v>
      </c>
      <c r="AR6079">
        <v>1</v>
      </c>
      <c r="AS6079">
        <v>0</v>
      </c>
      <c r="AT6079">
        <v>0</v>
      </c>
      <c r="AU6079">
        <v>0</v>
      </c>
      <c r="BA6079">
        <v>2</v>
      </c>
    </row>
    <row r="6080" spans="3:53" ht="12.75" x14ac:dyDescent="0.2">
      <c r="C6080" t="s">
        <v>1004</v>
      </c>
      <c r="D6080" t="s">
        <v>997</v>
      </c>
      <c r="E6080">
        <v>7.74</v>
      </c>
      <c r="F6080">
        <v>23.6</v>
      </c>
      <c r="G6080">
        <v>-4</v>
      </c>
      <c r="H6080">
        <v>147.65</v>
      </c>
      <c r="I6080">
        <v>-45.58</v>
      </c>
      <c r="J6080" t="s">
        <v>78</v>
      </c>
      <c r="K6080">
        <v>34.909999999999997</v>
      </c>
      <c r="L6080">
        <v>7.8275399999999991</v>
      </c>
      <c r="M6080">
        <v>-1.886160913901419</v>
      </c>
      <c r="N6080">
        <v>7.9702379999999993</v>
      </c>
      <c r="O6080">
        <v>-3.6427770412878431</v>
      </c>
      <c r="P6080">
        <v>6850000</v>
      </c>
      <c r="Q6080">
        <v>371600</v>
      </c>
      <c r="R6080">
        <v>18.43</v>
      </c>
      <c r="S6080">
        <v>68.085000000000008</v>
      </c>
      <c r="T6080">
        <v>7.3689999999999998</v>
      </c>
      <c r="U6080">
        <v>32.431600000000003</v>
      </c>
      <c r="V6080">
        <f t="shared" si="595"/>
        <v>2.177509042026486</v>
      </c>
      <c r="AC6080">
        <v>8.18</v>
      </c>
      <c r="AD6080">
        <v>7.22</v>
      </c>
      <c r="AH6080" s="85">
        <f>IF(AND(M6080&lt;Variables!$G$6,M6080&gt;Variables!$G$5),0,1)</f>
        <v>1</v>
      </c>
      <c r="AI6080" s="85">
        <f t="shared" si="594"/>
        <v>1</v>
      </c>
      <c r="AJ6080" s="85">
        <f>IF(I6080&gt;Variables!$G$7,0,1)</f>
        <v>1</v>
      </c>
      <c r="AK6080" s="85">
        <f>IF(F6080&gt;Variables!$G$8,0,1)</f>
        <v>0</v>
      </c>
      <c r="AL6080" s="85">
        <f>IF(G6080&gt;Variables!$G$9,0,1)</f>
        <v>1</v>
      </c>
      <c r="AM6080" s="85">
        <f>IF(AND(K6080&gt;Variables!$G$10,K6080&lt;Variables!$G$11),0,1)</f>
        <v>1</v>
      </c>
      <c r="AN6080" s="103">
        <f>IF(H6080&lt;Variables!$G$13,1,0)</f>
        <v>1</v>
      </c>
      <c r="AO6080" s="101">
        <f>IF(R6080&lt;Variables!$G$12,0,1)</f>
        <v>1</v>
      </c>
      <c r="AP6080" s="86">
        <f t="shared" si="596"/>
        <v>1</v>
      </c>
      <c r="AR6080">
        <v>0</v>
      </c>
      <c r="AS6080">
        <v>0</v>
      </c>
      <c r="AT6080">
        <v>1</v>
      </c>
      <c r="AU6080">
        <v>0</v>
      </c>
      <c r="BA6080">
        <v>-2.25</v>
      </c>
    </row>
    <row r="6081" spans="3:53" ht="12.75" x14ac:dyDescent="0.2">
      <c r="C6081" t="s">
        <v>1004</v>
      </c>
      <c r="D6081" t="s">
        <v>978</v>
      </c>
      <c r="E6081">
        <v>3.38</v>
      </c>
      <c r="F6081">
        <v>27.82</v>
      </c>
      <c r="G6081">
        <v>-11.23</v>
      </c>
      <c r="H6081">
        <v>215.62</v>
      </c>
      <c r="I6081">
        <v>-47.036000000000001</v>
      </c>
      <c r="J6081" t="s">
        <v>78</v>
      </c>
      <c r="K6081">
        <v>41.83</v>
      </c>
      <c r="L6081">
        <v>3.388935</v>
      </c>
      <c r="M6081">
        <v>-2.034119863614976</v>
      </c>
      <c r="N6081">
        <v>3.4122180000000002</v>
      </c>
      <c r="O6081">
        <v>-2.7025823086332679</v>
      </c>
      <c r="P6081">
        <v>17850000</v>
      </c>
      <c r="Q6081">
        <v>888990</v>
      </c>
      <c r="R6081">
        <v>20.079999999999998</v>
      </c>
      <c r="S6081">
        <v>68.085000000000008</v>
      </c>
      <c r="T6081">
        <v>7.3689999999999998</v>
      </c>
      <c r="U6081">
        <v>32.431600000000003</v>
      </c>
      <c r="V6081">
        <f t="shared" si="595"/>
        <v>2.2872509396367886</v>
      </c>
      <c r="AC6081">
        <v>3.5211999999999999</v>
      </c>
      <c r="AD6081">
        <v>3.1</v>
      </c>
      <c r="AH6081" s="85">
        <f>IF(AND(M6081&lt;Variables!$G$6,M6081&gt;Variables!$G$5),0,1)</f>
        <v>0</v>
      </c>
      <c r="AI6081" s="85">
        <f t="shared" si="594"/>
        <v>1</v>
      </c>
      <c r="AJ6081" s="85">
        <f>IF(I6081&gt;Variables!$G$7,0,1)</f>
        <v>1</v>
      </c>
      <c r="AK6081" s="85">
        <f>IF(F6081&gt;Variables!$G$8,0,1)</f>
        <v>0</v>
      </c>
      <c r="AL6081" s="85">
        <f>IF(G6081&gt;Variables!$G$9,0,1)</f>
        <v>1</v>
      </c>
      <c r="AM6081" s="85">
        <f>IF(AND(K6081&gt;Variables!$G$10,K6081&lt;Variables!$G$11),0,1)</f>
        <v>1</v>
      </c>
      <c r="AN6081" s="103">
        <f>IF(H6081&lt;Variables!$G$13,1,0)</f>
        <v>1</v>
      </c>
      <c r="AO6081" s="101">
        <f>IF(R6081&lt;Variables!$G$12,0,1)</f>
        <v>1</v>
      </c>
      <c r="AP6081" s="86">
        <f t="shared" si="596"/>
        <v>1</v>
      </c>
      <c r="AR6081">
        <v>0</v>
      </c>
      <c r="AS6081">
        <v>0</v>
      </c>
      <c r="AT6081">
        <v>1</v>
      </c>
      <c r="AU6081">
        <v>0</v>
      </c>
      <c r="BA6081">
        <v>-2.25</v>
      </c>
    </row>
    <row r="6082" spans="3:53" ht="12.75" x14ac:dyDescent="0.2">
      <c r="C6082" t="s">
        <v>1004</v>
      </c>
      <c r="D6082" t="s">
        <v>975</v>
      </c>
      <c r="E6082">
        <v>2.5</v>
      </c>
      <c r="F6082">
        <v>32.799999999999997</v>
      </c>
      <c r="G6082">
        <v>30.12</v>
      </c>
      <c r="H6082">
        <v>22.19</v>
      </c>
      <c r="I6082">
        <v>-29.899000000000001</v>
      </c>
      <c r="J6082" t="s">
        <v>78</v>
      </c>
      <c r="K6082">
        <v>50.01</v>
      </c>
      <c r="L6082">
        <v>2.5247950000000001</v>
      </c>
      <c r="M6082">
        <v>-1.049392128865914</v>
      </c>
      <c r="N6082">
        <v>2.441986</v>
      </c>
      <c r="O6082">
        <v>2.306073826795056</v>
      </c>
      <c r="P6082">
        <v>3060000</v>
      </c>
      <c r="Q6082">
        <v>58670</v>
      </c>
      <c r="R6082">
        <v>52.16</v>
      </c>
      <c r="S6082">
        <v>68.085000000000008</v>
      </c>
      <c r="T6082">
        <v>7.3689999999999998</v>
      </c>
      <c r="U6082">
        <v>32.431600000000003</v>
      </c>
      <c r="V6082">
        <f t="shared" si="595"/>
        <v>2.3944181017951953</v>
      </c>
      <c r="AC6082">
        <v>2.64</v>
      </c>
      <c r="AD6082">
        <v>2.2200000000000002</v>
      </c>
      <c r="AH6082" s="85">
        <f>IF(AND(M6082&lt;Variables!$G$6,M6082&gt;Variables!$G$5),0,1)</f>
        <v>1</v>
      </c>
      <c r="AI6082" s="85">
        <f t="shared" si="594"/>
        <v>0</v>
      </c>
      <c r="AJ6082" s="85">
        <f>IF(I6082&gt;Variables!$G$7,0,1)</f>
        <v>1</v>
      </c>
      <c r="AK6082" s="85">
        <f>IF(F6082&gt;Variables!$G$8,0,1)</f>
        <v>0</v>
      </c>
      <c r="AL6082" s="85">
        <f>IF(G6082&gt;Variables!$G$9,0,1)</f>
        <v>0</v>
      </c>
      <c r="AM6082" s="85">
        <f>IF(AND(K6082&gt;Variables!$G$10,K6082&lt;Variables!$G$11),0,1)</f>
        <v>0</v>
      </c>
      <c r="AN6082" s="103">
        <f>IF(H6082&lt;Variables!$G$13,1,0)</f>
        <v>1</v>
      </c>
      <c r="AO6082" s="101">
        <f>IF(R6082&lt;Variables!$G$12,0,1)</f>
        <v>1</v>
      </c>
      <c r="AP6082" s="86">
        <f t="shared" si="596"/>
        <v>1</v>
      </c>
      <c r="AR6082">
        <v>1</v>
      </c>
      <c r="AS6082">
        <v>0</v>
      </c>
      <c r="AT6082">
        <v>0</v>
      </c>
      <c r="AU6082">
        <v>0</v>
      </c>
      <c r="BA6082">
        <v>2</v>
      </c>
    </row>
    <row r="6083" spans="3:53" ht="12.75" x14ac:dyDescent="0.2">
      <c r="C6083" t="s">
        <v>1004</v>
      </c>
      <c r="D6083" t="s">
        <v>186</v>
      </c>
      <c r="E6083">
        <v>28.37</v>
      </c>
      <c r="F6083">
        <v>12.67</v>
      </c>
      <c r="G6083">
        <v>9.42</v>
      </c>
      <c r="H6083">
        <v>3350</v>
      </c>
      <c r="I6083">
        <v>5.7510000000000003</v>
      </c>
      <c r="J6083" t="s">
        <v>78</v>
      </c>
      <c r="K6083">
        <v>55.24</v>
      </c>
      <c r="L6083">
        <v>28.403759999999998</v>
      </c>
      <c r="M6083">
        <v>-0.2244773227206486</v>
      </c>
      <c r="N6083">
        <v>27.769966</v>
      </c>
      <c r="O6083">
        <v>2.0526996684115608</v>
      </c>
      <c r="P6083">
        <v>12292000</v>
      </c>
      <c r="Q6083">
        <v>9109000</v>
      </c>
      <c r="R6083">
        <v>1.35</v>
      </c>
      <c r="S6083">
        <v>68.085000000000008</v>
      </c>
      <c r="T6083">
        <v>7.3689999999999998</v>
      </c>
      <c r="U6083">
        <v>32.431600000000003</v>
      </c>
      <c r="V6083">
        <f t="shared" si="595"/>
        <v>2.4305198526527474</v>
      </c>
      <c r="AC6083">
        <v>28.55</v>
      </c>
      <c r="AD6083">
        <v>26.706</v>
      </c>
      <c r="AH6083" s="85">
        <f>IF(AND(M6083&lt;Variables!$G$6,M6083&gt;Variables!$G$5),0,1)</f>
        <v>1</v>
      </c>
      <c r="AI6083" s="85">
        <f t="shared" ref="AI6083:AI6146" si="597">IF(L6083&gt;N6083,0,1)</f>
        <v>0</v>
      </c>
      <c r="AJ6083" s="85">
        <f>IF(I6083&gt;Variables!$G$7,0,1)</f>
        <v>0</v>
      </c>
      <c r="AK6083" s="85">
        <f>IF(F6083&gt;Variables!$G$8,0,1)</f>
        <v>0</v>
      </c>
      <c r="AL6083" s="85">
        <f>IF(G6083&gt;Variables!$G$9,0,1)</f>
        <v>1</v>
      </c>
      <c r="AM6083" s="85">
        <f>IF(AND(K6083&gt;Variables!$G$10,K6083&lt;Variables!$G$11),0,1)</f>
        <v>0</v>
      </c>
      <c r="AN6083" s="103">
        <f>IF(H6083&lt;Variables!$G$13,1,0)</f>
        <v>0</v>
      </c>
      <c r="AO6083" s="101">
        <f>IF(R6083&lt;Variables!$G$12,0,1)</f>
        <v>0</v>
      </c>
      <c r="AP6083" s="86">
        <f t="shared" si="596"/>
        <v>1</v>
      </c>
      <c r="AR6083">
        <v>0</v>
      </c>
      <c r="AS6083">
        <v>0</v>
      </c>
      <c r="AT6083">
        <v>1</v>
      </c>
      <c r="AU6083">
        <v>0</v>
      </c>
      <c r="BA6083">
        <v>-2.25</v>
      </c>
    </row>
    <row r="6084" spans="3:53" ht="12.75" x14ac:dyDescent="0.2">
      <c r="C6084" t="s">
        <v>1006</v>
      </c>
      <c r="D6084" t="s">
        <v>983</v>
      </c>
      <c r="E6084">
        <v>6.82</v>
      </c>
      <c r="F6084">
        <v>8.1199999999999992</v>
      </c>
      <c r="G6084">
        <v>0.59</v>
      </c>
      <c r="H6084">
        <v>-99999</v>
      </c>
      <c r="I6084">
        <v>-25.128</v>
      </c>
      <c r="J6084" t="s">
        <v>78</v>
      </c>
      <c r="K6084">
        <v>66.650000000000006</v>
      </c>
      <c r="L6084">
        <v>6.7934411764705889</v>
      </c>
      <c r="M6084">
        <v>0.2437472129259472</v>
      </c>
      <c r="N6084">
        <v>6.783509302325581</v>
      </c>
      <c r="O6084">
        <v>0.39051612511737571</v>
      </c>
      <c r="P6084">
        <v>572077</v>
      </c>
      <c r="Q6084">
        <v>1067000</v>
      </c>
      <c r="R6084">
        <v>0.54</v>
      </c>
      <c r="S6084">
        <v>68.591000000000022</v>
      </c>
      <c r="T6084">
        <v>7.7399999999999993</v>
      </c>
      <c r="U6084">
        <v>32.640000000000008</v>
      </c>
      <c r="V6084">
        <f t="shared" si="595"/>
        <v>2.5214359389809387</v>
      </c>
      <c r="AC6084">
        <v>6.87</v>
      </c>
      <c r="AD6084">
        <v>6.81</v>
      </c>
      <c r="AH6084" s="85">
        <f>IF(AND(M6084&lt;Variables!$G$6,M6084&gt;Variables!$G$5),0,1)</f>
        <v>1</v>
      </c>
      <c r="AI6084" s="85">
        <f t="shared" si="597"/>
        <v>0</v>
      </c>
      <c r="AJ6084" s="85">
        <f>IF(I6084&gt;Variables!$G$7,0,1)</f>
        <v>1</v>
      </c>
      <c r="AK6084" s="85">
        <f>IF(F6084&gt;Variables!$G$8,0,1)</f>
        <v>1</v>
      </c>
      <c r="AL6084" s="85">
        <f>IF(G6084&gt;Variables!$G$9,0,1)</f>
        <v>1</v>
      </c>
      <c r="AM6084" s="85">
        <f>IF(AND(K6084&gt;Variables!$G$10,K6084&lt;Variables!$G$11),0,1)</f>
        <v>0</v>
      </c>
      <c r="AN6084" s="103">
        <f>IF(H6084&lt;Variables!$G$13,1,0)</f>
        <v>1</v>
      </c>
      <c r="AO6084" s="101">
        <f>IF(R6084&lt;Variables!$G$12,0,1)</f>
        <v>0</v>
      </c>
      <c r="AP6084" s="86">
        <f t="shared" si="596"/>
        <v>1</v>
      </c>
      <c r="AR6084">
        <v>0</v>
      </c>
      <c r="AS6084">
        <v>1</v>
      </c>
      <c r="AT6084">
        <v>0</v>
      </c>
      <c r="AU6084">
        <v>0</v>
      </c>
      <c r="BA6084">
        <v>0.51</v>
      </c>
    </row>
    <row r="6085" spans="3:53" ht="12.75" x14ac:dyDescent="0.2">
      <c r="C6085" t="s">
        <v>1006</v>
      </c>
      <c r="D6085" t="s">
        <v>995</v>
      </c>
      <c r="E6085">
        <v>22.92</v>
      </c>
      <c r="F6085">
        <v>8.11</v>
      </c>
      <c r="G6085">
        <v>5.9</v>
      </c>
      <c r="H6085">
        <v>14530</v>
      </c>
      <c r="I6085">
        <v>-70.069999999999993</v>
      </c>
      <c r="J6085" t="s">
        <v>78</v>
      </c>
      <c r="K6085">
        <v>65.55</v>
      </c>
      <c r="L6085">
        <v>22.813185000000001</v>
      </c>
      <c r="M6085">
        <v>0.5479945040554296</v>
      </c>
      <c r="N6085">
        <v>22.652930000000001</v>
      </c>
      <c r="O6085">
        <v>1.259307294906209</v>
      </c>
      <c r="P6085">
        <v>5706000</v>
      </c>
      <c r="Q6085">
        <v>18195000</v>
      </c>
      <c r="R6085">
        <v>0.31</v>
      </c>
      <c r="S6085">
        <v>68.591000000000022</v>
      </c>
      <c r="T6085">
        <v>7.7399999999999993</v>
      </c>
      <c r="U6085">
        <v>32.640000000000008</v>
      </c>
      <c r="V6085">
        <f t="shared" si="595"/>
        <v>2.489240586508636</v>
      </c>
      <c r="AC6085">
        <v>22.95</v>
      </c>
      <c r="AD6085">
        <v>22.23</v>
      </c>
      <c r="AH6085" s="85">
        <f>IF(AND(M6085&lt;Variables!$G$6,M6085&gt;Variables!$G$5),0,1)</f>
        <v>1</v>
      </c>
      <c r="AI6085" s="85">
        <f t="shared" si="597"/>
        <v>0</v>
      </c>
      <c r="AJ6085" s="85">
        <f>IF(I6085&gt;Variables!$G$7,0,1)</f>
        <v>1</v>
      </c>
      <c r="AK6085" s="85">
        <f>IF(F6085&gt;Variables!$G$8,0,1)</f>
        <v>1</v>
      </c>
      <c r="AL6085" s="85">
        <f>IF(G6085&gt;Variables!$G$9,0,1)</f>
        <v>1</v>
      </c>
      <c r="AM6085" s="85">
        <f>IF(AND(K6085&gt;Variables!$G$10,K6085&lt;Variables!$G$11),0,1)</f>
        <v>0</v>
      </c>
      <c r="AN6085" s="103">
        <f>IF(H6085&lt;Variables!$G$13,1,0)</f>
        <v>0</v>
      </c>
      <c r="AO6085" s="101">
        <f>IF(R6085&lt;Variables!$G$12,0,1)</f>
        <v>0</v>
      </c>
      <c r="AP6085" s="86">
        <f t="shared" si="596"/>
        <v>1</v>
      </c>
      <c r="AR6085">
        <v>0</v>
      </c>
      <c r="AS6085">
        <v>0</v>
      </c>
      <c r="AT6085">
        <v>1</v>
      </c>
      <c r="AU6085">
        <v>0</v>
      </c>
      <c r="BA6085">
        <v>-2.0499999999999998</v>
      </c>
    </row>
    <row r="6086" spans="3:53" ht="12.75" x14ac:dyDescent="0.2">
      <c r="C6086" t="s">
        <v>1006</v>
      </c>
      <c r="D6086" t="s">
        <v>979</v>
      </c>
      <c r="E6086">
        <v>9.76</v>
      </c>
      <c r="F6086">
        <v>7.88</v>
      </c>
      <c r="G6086">
        <v>6.78</v>
      </c>
      <c r="H6086">
        <v>15540</v>
      </c>
      <c r="I6086">
        <v>-6.5890000000000004</v>
      </c>
      <c r="J6086" t="s">
        <v>78</v>
      </c>
      <c r="K6086">
        <v>56.19</v>
      </c>
      <c r="L6086">
        <v>9.7090899999999998</v>
      </c>
      <c r="M6086">
        <v>0.5243539816810846</v>
      </c>
      <c r="N6086">
        <v>9.6958839999999995</v>
      </c>
      <c r="O6086">
        <v>0.66127028747456429</v>
      </c>
      <c r="P6086">
        <v>4742000</v>
      </c>
      <c r="Q6086">
        <v>9425000</v>
      </c>
      <c r="R6086">
        <v>0.5</v>
      </c>
      <c r="S6086">
        <v>68.591000000000022</v>
      </c>
      <c r="T6086">
        <v>7.7399999999999993</v>
      </c>
      <c r="U6086">
        <v>32.640000000000008</v>
      </c>
      <c r="V6086">
        <f t="shared" si="595"/>
        <v>2.4081214671648938</v>
      </c>
      <c r="AC6086">
        <v>9.8049999999999997</v>
      </c>
      <c r="AD6086">
        <v>9.24</v>
      </c>
      <c r="AH6086" s="85">
        <f>IF(AND(M6086&lt;Variables!$G$6,M6086&gt;Variables!$G$5),0,1)</f>
        <v>1</v>
      </c>
      <c r="AI6086" s="85">
        <f t="shared" si="597"/>
        <v>0</v>
      </c>
      <c r="AJ6086" s="85">
        <f>IF(I6086&gt;Variables!$G$7,0,1)</f>
        <v>1</v>
      </c>
      <c r="AK6086" s="85">
        <f>IF(F6086&gt;Variables!$G$8,0,1)</f>
        <v>1</v>
      </c>
      <c r="AL6086" s="85">
        <f>IF(G6086&gt;Variables!$G$9,0,1)</f>
        <v>1</v>
      </c>
      <c r="AM6086" s="85">
        <f>IF(AND(K6086&gt;Variables!$G$10,K6086&lt;Variables!$G$11),0,1)</f>
        <v>0</v>
      </c>
      <c r="AN6086" s="103">
        <f>IF(H6086&lt;Variables!$G$13,1,0)</f>
        <v>0</v>
      </c>
      <c r="AO6086" s="101">
        <f>IF(R6086&lt;Variables!$G$12,0,1)</f>
        <v>0</v>
      </c>
      <c r="AP6086" s="86">
        <f t="shared" si="596"/>
        <v>1</v>
      </c>
      <c r="AR6086">
        <v>0</v>
      </c>
      <c r="AS6086">
        <v>0</v>
      </c>
      <c r="AT6086">
        <v>1</v>
      </c>
      <c r="AU6086">
        <v>0</v>
      </c>
      <c r="BA6086">
        <v>-2.25</v>
      </c>
    </row>
    <row r="6087" spans="3:53" ht="12.75" x14ac:dyDescent="0.2">
      <c r="C6087" t="s">
        <v>1006</v>
      </c>
      <c r="D6087" t="s">
        <v>1005</v>
      </c>
      <c r="E6087">
        <v>22.42</v>
      </c>
      <c r="F6087">
        <v>7.66</v>
      </c>
      <c r="G6087">
        <v>4.6500000000000004</v>
      </c>
      <c r="H6087">
        <v>3670</v>
      </c>
      <c r="I6087">
        <v>-3.2000000000000001E-2</v>
      </c>
      <c r="J6087" t="s">
        <v>78</v>
      </c>
      <c r="K6087">
        <v>73.58</v>
      </c>
      <c r="L6087">
        <v>22.149260000000002</v>
      </c>
      <c r="M6087">
        <v>1.01917626141911</v>
      </c>
      <c r="N6087">
        <v>22.012398000000001</v>
      </c>
      <c r="O6087">
        <v>1.6472626017392351</v>
      </c>
      <c r="P6087">
        <v>2270000</v>
      </c>
      <c r="Q6087">
        <v>1086000</v>
      </c>
      <c r="R6087">
        <v>2.09</v>
      </c>
      <c r="S6087">
        <v>68.591000000000022</v>
      </c>
      <c r="T6087">
        <v>7.7399999999999993</v>
      </c>
      <c r="U6087">
        <v>32.640000000000008</v>
      </c>
      <c r="V6087">
        <f t="shared" si="595"/>
        <v>2.5153852922096727</v>
      </c>
      <c r="AC6087">
        <v>22.69</v>
      </c>
      <c r="AD6087">
        <v>20.79</v>
      </c>
      <c r="AH6087" s="85">
        <f>IF(AND(M6087&lt;Variables!$G$6,M6087&gt;Variables!$G$5),0,1)</f>
        <v>1</v>
      </c>
      <c r="AI6087" s="85">
        <f t="shared" si="597"/>
        <v>0</v>
      </c>
      <c r="AJ6087" s="85">
        <f>IF(I6087&gt;Variables!$G$7,0,1)</f>
        <v>1</v>
      </c>
      <c r="AK6087" s="85">
        <f>IF(F6087&gt;Variables!$G$8,0,1)</f>
        <v>1</v>
      </c>
      <c r="AL6087" s="85">
        <f>IF(G6087&gt;Variables!$G$9,0,1)</f>
        <v>1</v>
      </c>
      <c r="AM6087" s="85">
        <f>IF(AND(K6087&gt;Variables!$G$10,K6087&lt;Variables!$G$11),0,1)</f>
        <v>0</v>
      </c>
      <c r="AN6087" s="103">
        <f>IF(H6087&lt;Variables!$G$13,1,0)</f>
        <v>0</v>
      </c>
      <c r="AO6087" s="101">
        <f>IF(R6087&lt;Variables!$G$12,0,1)</f>
        <v>1</v>
      </c>
      <c r="AP6087" s="86">
        <f t="shared" si="596"/>
        <v>1</v>
      </c>
      <c r="AR6087">
        <v>0</v>
      </c>
      <c r="AS6087">
        <v>0</v>
      </c>
      <c r="AT6087">
        <v>1</v>
      </c>
      <c r="AU6087">
        <v>0</v>
      </c>
      <c r="BA6087">
        <v>-1.43</v>
      </c>
    </row>
    <row r="6088" spans="3:53" ht="12.75" x14ac:dyDescent="0.2">
      <c r="C6088" t="s">
        <v>1006</v>
      </c>
      <c r="D6088" t="s">
        <v>989</v>
      </c>
      <c r="E6088">
        <v>288.33</v>
      </c>
      <c r="F6088">
        <v>7.65</v>
      </c>
      <c r="G6088">
        <v>3.92</v>
      </c>
      <c r="H6088">
        <v>13740</v>
      </c>
      <c r="I6088">
        <v>-17.167999999999999</v>
      </c>
      <c r="J6088" t="s">
        <v>76</v>
      </c>
      <c r="K6088">
        <v>71.58</v>
      </c>
      <c r="L6088">
        <v>286.06532499999997</v>
      </c>
      <c r="M6088">
        <v>0.79166358243521961</v>
      </c>
      <c r="N6088">
        <v>285.44551794871791</v>
      </c>
      <c r="O6088">
        <v>1.0105193004993309</v>
      </c>
      <c r="P6088">
        <v>157396</v>
      </c>
      <c r="Q6088">
        <v>175654</v>
      </c>
      <c r="R6088">
        <v>0.9</v>
      </c>
      <c r="S6088">
        <v>68.591000000000022</v>
      </c>
      <c r="T6088">
        <v>7.7399999999999993</v>
      </c>
      <c r="U6088">
        <v>32.640000000000008</v>
      </c>
      <c r="V6088">
        <f t="shared" si="595"/>
        <v>2.5206466657420306</v>
      </c>
      <c r="AC6088">
        <v>295.88389999999998</v>
      </c>
      <c r="AD6088">
        <v>286.12</v>
      </c>
      <c r="AH6088" s="85">
        <f>IF(AND(M6088&lt;Variables!$G$6,M6088&gt;Variables!$G$5),0,1)</f>
        <v>1</v>
      </c>
      <c r="AI6088" s="85">
        <f t="shared" si="597"/>
        <v>0</v>
      </c>
      <c r="AJ6088" s="85">
        <f>IF(I6088&gt;Variables!$G$7,0,1)</f>
        <v>1</v>
      </c>
      <c r="AK6088" s="85">
        <f>IF(F6088&gt;Variables!$G$8,0,1)</f>
        <v>1</v>
      </c>
      <c r="AL6088" s="85">
        <f>IF(G6088&gt;Variables!$G$9,0,1)</f>
        <v>1</v>
      </c>
      <c r="AM6088" s="85">
        <f>IF(AND(K6088&gt;Variables!$G$10,K6088&lt;Variables!$G$11),0,1)</f>
        <v>0</v>
      </c>
      <c r="AN6088" s="103">
        <f>IF(H6088&lt;Variables!$G$13,1,0)</f>
        <v>0</v>
      </c>
      <c r="AO6088" s="101">
        <f>IF(R6088&lt;Variables!$G$12,0,1)</f>
        <v>0</v>
      </c>
      <c r="AP6088" s="86">
        <f t="shared" si="596"/>
        <v>0</v>
      </c>
      <c r="AR6088">
        <v>1</v>
      </c>
      <c r="AS6088">
        <v>0</v>
      </c>
      <c r="AT6088">
        <v>0</v>
      </c>
      <c r="AU6088">
        <v>0</v>
      </c>
      <c r="BA6088">
        <v>1.24</v>
      </c>
    </row>
    <row r="6089" spans="3:53" ht="12.75" x14ac:dyDescent="0.2">
      <c r="C6089" t="s">
        <v>1006</v>
      </c>
      <c r="D6089" t="s">
        <v>824</v>
      </c>
      <c r="E6089">
        <v>8.9</v>
      </c>
      <c r="F6089">
        <v>6.95</v>
      </c>
      <c r="G6089">
        <v>7.6</v>
      </c>
      <c r="H6089">
        <v>2200</v>
      </c>
      <c r="I6089">
        <v>8.5000000000000006E-2</v>
      </c>
      <c r="J6089" t="s">
        <v>78</v>
      </c>
      <c r="K6089">
        <v>74.69</v>
      </c>
      <c r="L6089">
        <v>8.7817499999999988</v>
      </c>
      <c r="M6089">
        <v>1.5742875850485509</v>
      </c>
      <c r="N6089">
        <v>8.7558520000000009</v>
      </c>
      <c r="O6089">
        <v>1.8747233278954349</v>
      </c>
      <c r="P6089">
        <v>1808000</v>
      </c>
      <c r="Q6089">
        <v>3621000</v>
      </c>
      <c r="R6089">
        <v>0.5</v>
      </c>
      <c r="S6089">
        <v>68.591000000000022</v>
      </c>
      <c r="T6089">
        <v>7.7399999999999993</v>
      </c>
      <c r="U6089">
        <v>32.640000000000008</v>
      </c>
      <c r="V6089">
        <f t="shared" si="595"/>
        <v>2.4696027873373745</v>
      </c>
      <c r="AC6089">
        <v>8.98</v>
      </c>
      <c r="AD6089">
        <v>8.5</v>
      </c>
      <c r="AH6089" s="85">
        <f>IF(AND(M6089&lt;Variables!$G$6,M6089&gt;Variables!$G$5),0,1)</f>
        <v>1</v>
      </c>
      <c r="AI6089" s="85">
        <f t="shared" si="597"/>
        <v>0</v>
      </c>
      <c r="AJ6089" s="85">
        <f>IF(I6089&gt;Variables!$G$7,0,1)</f>
        <v>0</v>
      </c>
      <c r="AK6089" s="85">
        <f>IF(F6089&gt;Variables!$G$8,0,1)</f>
        <v>1</v>
      </c>
      <c r="AL6089" s="85">
        <f>IF(G6089&gt;Variables!$G$9,0,1)</f>
        <v>1</v>
      </c>
      <c r="AM6089" s="85">
        <f>IF(AND(K6089&gt;Variables!$G$10,K6089&lt;Variables!$G$11),0,1)</f>
        <v>0</v>
      </c>
      <c r="AN6089" s="103">
        <f>IF(H6089&lt;Variables!$G$13,1,0)</f>
        <v>1</v>
      </c>
      <c r="AO6089" s="101">
        <f>IF(R6089&lt;Variables!$G$12,0,1)</f>
        <v>0</v>
      </c>
      <c r="AP6089" s="86">
        <f t="shared" si="596"/>
        <v>1</v>
      </c>
      <c r="AR6089">
        <v>0</v>
      </c>
      <c r="AS6089">
        <v>1</v>
      </c>
      <c r="AT6089">
        <v>0</v>
      </c>
      <c r="AU6089">
        <v>0</v>
      </c>
      <c r="BA6089">
        <v>0.36</v>
      </c>
    </row>
    <row r="6090" spans="3:53" ht="12.75" x14ac:dyDescent="0.2">
      <c r="C6090" t="s">
        <v>1006</v>
      </c>
      <c r="D6090" t="s">
        <v>980</v>
      </c>
      <c r="E6090">
        <v>16.440000000000001</v>
      </c>
      <c r="F6090">
        <v>11.04</v>
      </c>
      <c r="G6090">
        <v>4.3099999999999996</v>
      </c>
      <c r="H6090">
        <v>2000</v>
      </c>
      <c r="I6090">
        <v>13.962999999999999</v>
      </c>
      <c r="J6090" t="s">
        <v>76</v>
      </c>
      <c r="K6090">
        <v>67.599999999999994</v>
      </c>
      <c r="L6090">
        <v>16.328514999999999</v>
      </c>
      <c r="M6090">
        <v>0.86649030851856046</v>
      </c>
      <c r="N6090">
        <v>16.373805999999998</v>
      </c>
      <c r="O6090">
        <v>0.58748711203736359</v>
      </c>
      <c r="P6090">
        <v>1133000</v>
      </c>
      <c r="Q6090">
        <v>768443</v>
      </c>
      <c r="R6090">
        <v>1.47</v>
      </c>
      <c r="S6090">
        <v>68.591000000000022</v>
      </c>
      <c r="T6090">
        <v>7.7399999999999993</v>
      </c>
      <c r="U6090">
        <v>32.640000000000008</v>
      </c>
      <c r="V6090">
        <f t="shared" si="595"/>
        <v>2.4827645893848893</v>
      </c>
      <c r="AC6090">
        <v>17.758800000000001</v>
      </c>
      <c r="AD6090">
        <v>16.420000000000002</v>
      </c>
      <c r="AH6090" s="85">
        <f>IF(AND(M6090&lt;Variables!$G$6,M6090&gt;Variables!$G$5),0,1)</f>
        <v>1</v>
      </c>
      <c r="AI6090" s="85">
        <f t="shared" si="597"/>
        <v>1</v>
      </c>
      <c r="AJ6090" s="85">
        <f>IF(I6090&gt;Variables!$G$7,0,1)</f>
        <v>0</v>
      </c>
      <c r="AK6090" s="85">
        <f>IF(F6090&gt;Variables!$G$8,0,1)</f>
        <v>0</v>
      </c>
      <c r="AL6090" s="85">
        <f>IF(G6090&gt;Variables!$G$9,0,1)</f>
        <v>1</v>
      </c>
      <c r="AM6090" s="85">
        <f>IF(AND(K6090&gt;Variables!$G$10,K6090&lt;Variables!$G$11),0,1)</f>
        <v>0</v>
      </c>
      <c r="AN6090" s="103">
        <f>IF(H6090&lt;Variables!$G$13,1,0)</f>
        <v>1</v>
      </c>
      <c r="AO6090" s="101">
        <f>IF(R6090&lt;Variables!$G$12,0,1)</f>
        <v>0</v>
      </c>
      <c r="AP6090" s="86">
        <f t="shared" si="596"/>
        <v>0</v>
      </c>
      <c r="AR6090">
        <v>1</v>
      </c>
      <c r="AS6090">
        <v>0</v>
      </c>
      <c r="AT6090">
        <v>0</v>
      </c>
      <c r="AU6090">
        <v>0</v>
      </c>
      <c r="BA6090">
        <v>2</v>
      </c>
    </row>
    <row r="6091" spans="3:53" ht="12.75" x14ac:dyDescent="0.2">
      <c r="C6091" t="s">
        <v>1006</v>
      </c>
      <c r="D6091" t="s">
        <v>981</v>
      </c>
      <c r="E6091">
        <v>16.36</v>
      </c>
      <c r="F6091">
        <v>7.6</v>
      </c>
      <c r="G6091">
        <v>5.01</v>
      </c>
      <c r="H6091">
        <v>4060</v>
      </c>
      <c r="I6091">
        <v>-75.909000000000006</v>
      </c>
      <c r="J6091" t="s">
        <v>76</v>
      </c>
      <c r="K6091">
        <v>49.59</v>
      </c>
      <c r="L6091">
        <v>16.240645000000001</v>
      </c>
      <c r="M6091">
        <v>0.73491539283077945</v>
      </c>
      <c r="N6091">
        <v>16.50395</v>
      </c>
      <c r="O6091">
        <v>-0.87221543933422141</v>
      </c>
      <c r="P6091">
        <v>13661000</v>
      </c>
      <c r="Q6091">
        <v>12705000</v>
      </c>
      <c r="R6091">
        <v>1.08</v>
      </c>
      <c r="S6091">
        <v>68.591000000000022</v>
      </c>
      <c r="T6091">
        <v>7.7399999999999993</v>
      </c>
      <c r="U6091">
        <v>32.640000000000008</v>
      </c>
      <c r="V6091">
        <f t="shared" si="595"/>
        <v>2.3445147984047425</v>
      </c>
      <c r="AC6091">
        <v>16.39</v>
      </c>
      <c r="AD6091">
        <v>15.24</v>
      </c>
      <c r="AH6091" s="85">
        <f>IF(AND(M6091&lt;Variables!$G$6,M6091&gt;Variables!$G$5),0,1)</f>
        <v>1</v>
      </c>
      <c r="AI6091" s="85">
        <f t="shared" si="597"/>
        <v>1</v>
      </c>
      <c r="AJ6091" s="85">
        <f>IF(I6091&gt;Variables!$G$7,0,1)</f>
        <v>1</v>
      </c>
      <c r="AK6091" s="85">
        <f>IF(F6091&gt;Variables!$G$8,0,1)</f>
        <v>1</v>
      </c>
      <c r="AL6091" s="85">
        <f>IF(G6091&gt;Variables!$G$9,0,1)</f>
        <v>1</v>
      </c>
      <c r="AM6091" s="85">
        <f>IF(AND(K6091&gt;Variables!$G$10,K6091&lt;Variables!$G$11),0,1)</f>
        <v>1</v>
      </c>
      <c r="AN6091" s="103">
        <f>IF(H6091&lt;Variables!$G$13,1,0)</f>
        <v>0</v>
      </c>
      <c r="AO6091" s="101">
        <f>IF(R6091&lt;Variables!$G$12,0,1)</f>
        <v>0</v>
      </c>
      <c r="AP6091" s="86">
        <f t="shared" si="596"/>
        <v>0</v>
      </c>
      <c r="AR6091">
        <v>0</v>
      </c>
      <c r="AS6091">
        <v>0</v>
      </c>
      <c r="AT6091">
        <v>1</v>
      </c>
      <c r="AU6091">
        <v>0</v>
      </c>
      <c r="BA6091">
        <v>-2.25</v>
      </c>
    </row>
    <row r="6092" spans="3:53" ht="12.75" x14ac:dyDescent="0.2">
      <c r="C6092" t="s">
        <v>1006</v>
      </c>
      <c r="D6092" t="s">
        <v>303</v>
      </c>
      <c r="E6092">
        <v>19.86</v>
      </c>
      <c r="F6092">
        <v>8.25</v>
      </c>
      <c r="G6092">
        <v>8.19</v>
      </c>
      <c r="H6092">
        <v>2360</v>
      </c>
      <c r="I6092">
        <v>528.97</v>
      </c>
      <c r="J6092" t="s">
        <v>78</v>
      </c>
      <c r="K6092">
        <v>71.290000000000006</v>
      </c>
      <c r="L6092">
        <v>19.64302727272727</v>
      </c>
      <c r="M6092">
        <v>0.79556335743472961</v>
      </c>
      <c r="N6092">
        <v>19.436338888888891</v>
      </c>
      <c r="O6092">
        <v>1.867435596724448</v>
      </c>
      <c r="P6092">
        <v>123376</v>
      </c>
      <c r="Q6092">
        <v>512011</v>
      </c>
      <c r="R6092">
        <v>0.24</v>
      </c>
      <c r="S6092">
        <v>68.591000000000022</v>
      </c>
      <c r="T6092">
        <v>7.7399999999999993</v>
      </c>
      <c r="U6092">
        <v>32.640000000000008</v>
      </c>
      <c r="V6092">
        <f t="shared" si="595"/>
        <v>2.5179641259818766</v>
      </c>
      <c r="AC6092">
        <v>20.100000000000001</v>
      </c>
      <c r="AD6092">
        <v>18.88</v>
      </c>
      <c r="AH6092" s="85">
        <f>IF(AND(M6092&lt;Variables!$G$6,M6092&gt;Variables!$G$5),0,1)</f>
        <v>1</v>
      </c>
      <c r="AI6092" s="85">
        <f t="shared" si="597"/>
        <v>0</v>
      </c>
      <c r="AJ6092" s="85">
        <f>IF(I6092&gt;Variables!$G$7,0,1)</f>
        <v>0</v>
      </c>
      <c r="AK6092" s="85">
        <f>IF(F6092&gt;Variables!$G$8,0,1)</f>
        <v>1</v>
      </c>
      <c r="AL6092" s="85">
        <f>IF(G6092&gt;Variables!$G$9,0,1)</f>
        <v>1</v>
      </c>
      <c r="AM6092" s="85">
        <f>IF(AND(K6092&gt;Variables!$G$10,K6092&lt;Variables!$G$11),0,1)</f>
        <v>0</v>
      </c>
      <c r="AN6092" s="103">
        <f>IF(H6092&lt;Variables!$G$13,1,0)</f>
        <v>1</v>
      </c>
      <c r="AO6092" s="101">
        <f>IF(R6092&lt;Variables!$G$12,0,1)</f>
        <v>0</v>
      </c>
      <c r="AP6092" s="86">
        <f t="shared" si="596"/>
        <v>1</v>
      </c>
      <c r="AR6092">
        <v>0</v>
      </c>
      <c r="AS6092">
        <v>0</v>
      </c>
      <c r="AT6092">
        <v>1</v>
      </c>
      <c r="AU6092">
        <v>0</v>
      </c>
      <c r="BA6092">
        <v>-2.25</v>
      </c>
    </row>
    <row r="6093" spans="3:53" ht="12.75" x14ac:dyDescent="0.2">
      <c r="C6093" t="s">
        <v>1006</v>
      </c>
      <c r="D6093" t="s">
        <v>986</v>
      </c>
      <c r="E6093">
        <v>25.22</v>
      </c>
      <c r="F6093">
        <v>6.95</v>
      </c>
      <c r="G6093">
        <v>5.74</v>
      </c>
      <c r="H6093">
        <v>1850</v>
      </c>
      <c r="I6093">
        <v>-87.284000000000006</v>
      </c>
      <c r="J6093" t="s">
        <v>78</v>
      </c>
      <c r="K6093">
        <v>67.25</v>
      </c>
      <c r="L6093">
        <v>24.833794736842101</v>
      </c>
      <c r="M6093">
        <v>1.5551600842739519</v>
      </c>
      <c r="N6093">
        <v>24.711385416666658</v>
      </c>
      <c r="O6093">
        <v>2.058219621269394</v>
      </c>
      <c r="P6093">
        <v>633281</v>
      </c>
      <c r="Q6093">
        <v>780017</v>
      </c>
      <c r="R6093">
        <v>0.81</v>
      </c>
      <c r="S6093">
        <v>68.591000000000022</v>
      </c>
      <c r="T6093">
        <v>7.7399999999999993</v>
      </c>
      <c r="U6093">
        <v>32.640000000000008</v>
      </c>
      <c r="V6093">
        <f t="shared" si="595"/>
        <v>2.4278008727305171</v>
      </c>
      <c r="AC6093">
        <v>25.48</v>
      </c>
      <c r="AD6093">
        <v>24.2</v>
      </c>
      <c r="AH6093" s="85">
        <f>IF(AND(M6093&lt;Variables!$G$6,M6093&gt;Variables!$G$5),0,1)</f>
        <v>1</v>
      </c>
      <c r="AI6093" s="85">
        <f t="shared" si="597"/>
        <v>0</v>
      </c>
      <c r="AJ6093" s="85">
        <f>IF(I6093&gt;Variables!$G$7,0,1)</f>
        <v>1</v>
      </c>
      <c r="AK6093" s="85">
        <f>IF(F6093&gt;Variables!$G$8,0,1)</f>
        <v>1</v>
      </c>
      <c r="AL6093" s="85">
        <f>IF(G6093&gt;Variables!$G$9,0,1)</f>
        <v>1</v>
      </c>
      <c r="AM6093" s="85">
        <f>IF(AND(K6093&gt;Variables!$G$10,K6093&lt;Variables!$G$11),0,1)</f>
        <v>0</v>
      </c>
      <c r="AN6093" s="103">
        <f>IF(H6093&lt;Variables!$G$13,1,0)</f>
        <v>1</v>
      </c>
      <c r="AO6093" s="101">
        <f>IF(R6093&lt;Variables!$G$12,0,1)</f>
        <v>0</v>
      </c>
      <c r="AP6093" s="86">
        <f t="shared" si="596"/>
        <v>1</v>
      </c>
      <c r="AR6093">
        <v>0</v>
      </c>
      <c r="AS6093">
        <v>0</v>
      </c>
      <c r="AT6093">
        <v>1</v>
      </c>
      <c r="AU6093">
        <v>0</v>
      </c>
      <c r="BA6093">
        <v>-2.25</v>
      </c>
    </row>
    <row r="6094" spans="3:53" ht="12.75" x14ac:dyDescent="0.2">
      <c r="C6094" t="s">
        <v>1006</v>
      </c>
      <c r="D6094" t="s">
        <v>447</v>
      </c>
      <c r="E6094">
        <v>22.07</v>
      </c>
      <c r="F6094">
        <v>8.8000000000000007</v>
      </c>
      <c r="G6094">
        <v>6.87</v>
      </c>
      <c r="H6094">
        <v>9490</v>
      </c>
      <c r="I6094">
        <v>-31.425999999999998</v>
      </c>
      <c r="J6094" t="s">
        <v>78</v>
      </c>
      <c r="K6094">
        <v>64.59</v>
      </c>
      <c r="L6094">
        <v>21.773334999999999</v>
      </c>
      <c r="M6094">
        <v>1.4543706786305379</v>
      </c>
      <c r="N6094">
        <v>21.830579999999991</v>
      </c>
      <c r="O6094">
        <v>1.18833306307027</v>
      </c>
      <c r="P6094">
        <v>30985000</v>
      </c>
      <c r="Q6094">
        <v>24882000</v>
      </c>
      <c r="R6094">
        <v>1.25</v>
      </c>
      <c r="S6094">
        <v>68.591000000000022</v>
      </c>
      <c r="T6094">
        <v>7.7399999999999993</v>
      </c>
      <c r="U6094">
        <v>32.640000000000008</v>
      </c>
      <c r="V6094">
        <f t="shared" si="595"/>
        <v>2.4190575157904841</v>
      </c>
      <c r="AC6094">
        <v>23.04</v>
      </c>
      <c r="AD6094">
        <v>21.1</v>
      </c>
      <c r="AH6094" s="85">
        <f>IF(AND(M6094&lt;Variables!$G$6,M6094&gt;Variables!$G$5),0,1)</f>
        <v>1</v>
      </c>
      <c r="AI6094" s="85">
        <f t="shared" si="597"/>
        <v>1</v>
      </c>
      <c r="AJ6094" s="85">
        <f>IF(I6094&gt;Variables!$G$7,0,1)</f>
        <v>1</v>
      </c>
      <c r="AK6094" s="85">
        <f>IF(F6094&gt;Variables!$G$8,0,1)</f>
        <v>1</v>
      </c>
      <c r="AL6094" s="85">
        <f>IF(G6094&gt;Variables!$G$9,0,1)</f>
        <v>1</v>
      </c>
      <c r="AM6094" s="85">
        <f>IF(AND(K6094&gt;Variables!$G$10,K6094&lt;Variables!$G$11),0,1)</f>
        <v>0</v>
      </c>
      <c r="AN6094" s="103">
        <f>IF(H6094&lt;Variables!$G$13,1,0)</f>
        <v>0</v>
      </c>
      <c r="AO6094" s="101">
        <f>IF(R6094&lt;Variables!$G$12,0,1)</f>
        <v>0</v>
      </c>
      <c r="AP6094" s="86">
        <f t="shared" si="596"/>
        <v>1</v>
      </c>
      <c r="AR6094">
        <v>1</v>
      </c>
      <c r="AS6094">
        <v>0</v>
      </c>
      <c r="AT6094">
        <v>0</v>
      </c>
      <c r="AU6094">
        <v>0</v>
      </c>
      <c r="BA6094">
        <v>2</v>
      </c>
    </row>
    <row r="6095" spans="3:53" ht="12.75" x14ac:dyDescent="0.2">
      <c r="C6095" t="s">
        <v>1006</v>
      </c>
      <c r="D6095" t="s">
        <v>131</v>
      </c>
      <c r="E6095">
        <v>39.4</v>
      </c>
      <c r="F6095">
        <v>8.23</v>
      </c>
      <c r="G6095">
        <v>3.05</v>
      </c>
      <c r="H6095">
        <v>4750</v>
      </c>
      <c r="I6095">
        <v>1.635</v>
      </c>
      <c r="J6095" t="s">
        <v>78</v>
      </c>
      <c r="K6095">
        <v>59.03</v>
      </c>
      <c r="L6095">
        <v>39.136650000000003</v>
      </c>
      <c r="M6095">
        <v>0.59624418543742097</v>
      </c>
      <c r="N6095">
        <v>38.751155999999988</v>
      </c>
      <c r="O6095">
        <v>1.5969691329982589</v>
      </c>
      <c r="P6095">
        <v>2986000</v>
      </c>
      <c r="Q6095">
        <v>2964000</v>
      </c>
      <c r="R6095">
        <v>1.01</v>
      </c>
      <c r="S6095">
        <v>68.591000000000022</v>
      </c>
      <c r="T6095">
        <v>7.7399999999999993</v>
      </c>
      <c r="U6095">
        <v>32.640000000000008</v>
      </c>
      <c r="V6095">
        <f t="shared" si="595"/>
        <v>2.4294992137145113</v>
      </c>
      <c r="AC6095">
        <v>39.869999999999997</v>
      </c>
      <c r="AD6095">
        <v>38.93</v>
      </c>
      <c r="AH6095" s="85">
        <f>IF(AND(M6095&lt;Variables!$G$6,M6095&gt;Variables!$G$5),0,1)</f>
        <v>1</v>
      </c>
      <c r="AI6095" s="85">
        <f t="shared" si="597"/>
        <v>0</v>
      </c>
      <c r="AJ6095" s="85">
        <f>IF(I6095&gt;Variables!$G$7,0,1)</f>
        <v>0</v>
      </c>
      <c r="AK6095" s="85">
        <f>IF(F6095&gt;Variables!$G$8,0,1)</f>
        <v>1</v>
      </c>
      <c r="AL6095" s="85">
        <f>IF(G6095&gt;Variables!$G$9,0,1)</f>
        <v>1</v>
      </c>
      <c r="AM6095" s="85">
        <f>IF(AND(K6095&gt;Variables!$G$10,K6095&lt;Variables!$G$11),0,1)</f>
        <v>0</v>
      </c>
      <c r="AN6095" s="103">
        <f>IF(H6095&lt;Variables!$G$13,1,0)</f>
        <v>0</v>
      </c>
      <c r="AO6095" s="101">
        <f>IF(R6095&lt;Variables!$G$12,0,1)</f>
        <v>0</v>
      </c>
      <c r="AP6095" s="86">
        <f t="shared" si="596"/>
        <v>1</v>
      </c>
      <c r="AR6095">
        <v>0</v>
      </c>
      <c r="AS6095">
        <v>0</v>
      </c>
      <c r="AT6095">
        <v>0</v>
      </c>
      <c r="AU6095">
        <v>1</v>
      </c>
      <c r="BA6095">
        <v>-0.08</v>
      </c>
    </row>
    <row r="6096" spans="3:53" ht="12.75" x14ac:dyDescent="0.2">
      <c r="C6096" t="s">
        <v>1006</v>
      </c>
      <c r="D6096" t="s">
        <v>576</v>
      </c>
      <c r="E6096">
        <v>10.11</v>
      </c>
      <c r="F6096">
        <v>10.16</v>
      </c>
      <c r="G6096">
        <v>0.05</v>
      </c>
      <c r="H6096">
        <v>14830</v>
      </c>
      <c r="I6096">
        <v>0.61699999999999999</v>
      </c>
      <c r="J6096" t="s">
        <v>78</v>
      </c>
      <c r="K6096">
        <v>49.47</v>
      </c>
      <c r="L6096">
        <v>10.08928</v>
      </c>
      <c r="M6096">
        <v>7.1362872276432444E-3</v>
      </c>
      <c r="N6096">
        <v>10.099726</v>
      </c>
      <c r="O6096">
        <v>-9.6299642188300866E-2</v>
      </c>
      <c r="P6096">
        <v>14934000</v>
      </c>
      <c r="Q6096">
        <v>5991000</v>
      </c>
      <c r="R6096">
        <v>2.4900000000000002</v>
      </c>
      <c r="S6096">
        <v>68.591000000000022</v>
      </c>
      <c r="T6096">
        <v>7.7399999999999993</v>
      </c>
      <c r="U6096">
        <v>32.640000000000008</v>
      </c>
      <c r="V6096">
        <f t="shared" si="595"/>
        <v>2.3613345796187635</v>
      </c>
      <c r="AC6096">
        <v>10.38</v>
      </c>
      <c r="AD6096">
        <v>9.75</v>
      </c>
      <c r="AH6096" s="85">
        <f>IF(AND(M6096&lt;Variables!$G$6,M6096&gt;Variables!$G$5),0,1)</f>
        <v>1</v>
      </c>
      <c r="AI6096" s="85">
        <f t="shared" si="597"/>
        <v>1</v>
      </c>
      <c r="AJ6096" s="85">
        <f>IF(I6096&gt;Variables!$G$7,0,1)</f>
        <v>0</v>
      </c>
      <c r="AK6096" s="85">
        <f>IF(F6096&gt;Variables!$G$8,0,1)</f>
        <v>0</v>
      </c>
      <c r="AL6096" s="85">
        <f>IF(G6096&gt;Variables!$G$9,0,1)</f>
        <v>1</v>
      </c>
      <c r="AM6096" s="85">
        <f>IF(AND(K6096&gt;Variables!$G$10,K6096&lt;Variables!$G$11),0,1)</f>
        <v>1</v>
      </c>
      <c r="AN6096" s="103">
        <f>IF(H6096&lt;Variables!$G$13,1,0)</f>
        <v>0</v>
      </c>
      <c r="AO6096" s="101">
        <f>IF(R6096&lt;Variables!$G$12,0,1)</f>
        <v>1</v>
      </c>
      <c r="AP6096" s="86">
        <f t="shared" si="596"/>
        <v>1</v>
      </c>
      <c r="AR6096">
        <v>0</v>
      </c>
      <c r="AS6096">
        <v>0</v>
      </c>
      <c r="AT6096">
        <v>1</v>
      </c>
      <c r="AU6096">
        <v>0</v>
      </c>
      <c r="BA6096">
        <v>-1.95</v>
      </c>
    </row>
    <row r="6097" spans="3:53" ht="12.75" x14ac:dyDescent="0.2">
      <c r="C6097" t="s">
        <v>1006</v>
      </c>
      <c r="D6097" t="s">
        <v>752</v>
      </c>
      <c r="E6097">
        <v>10.4</v>
      </c>
      <c r="F6097">
        <v>9.34</v>
      </c>
      <c r="G6097">
        <v>5.44</v>
      </c>
      <c r="H6097">
        <v>3960</v>
      </c>
      <c r="I6097">
        <v>-48.15</v>
      </c>
      <c r="J6097" t="s">
        <v>78</v>
      </c>
      <c r="K6097">
        <v>56.83</v>
      </c>
      <c r="L6097">
        <v>10.401870000000001</v>
      </c>
      <c r="M6097">
        <v>0.17429558339030471</v>
      </c>
      <c r="N6097">
        <v>10.191694</v>
      </c>
      <c r="O6097">
        <v>2.240118276706502</v>
      </c>
      <c r="P6097">
        <v>11698000</v>
      </c>
      <c r="Q6097">
        <v>5120000</v>
      </c>
      <c r="R6097">
        <v>2.2799999999999998</v>
      </c>
      <c r="S6097">
        <v>68.591000000000022</v>
      </c>
      <c r="T6097">
        <v>7.7399999999999993</v>
      </c>
      <c r="U6097">
        <v>32.640000000000008</v>
      </c>
      <c r="V6097">
        <f t="shared" si="595"/>
        <v>2.4297891274776551</v>
      </c>
      <c r="AC6097">
        <v>11.02</v>
      </c>
      <c r="AD6097">
        <v>9.8699999999999992</v>
      </c>
      <c r="AH6097" s="85">
        <f>IF(AND(M6097&lt;Variables!$G$6,M6097&gt;Variables!$G$5),0,1)</f>
        <v>1</v>
      </c>
      <c r="AI6097" s="85">
        <f t="shared" si="597"/>
        <v>0</v>
      </c>
      <c r="AJ6097" s="85">
        <f>IF(I6097&gt;Variables!$G$7,0,1)</f>
        <v>1</v>
      </c>
      <c r="AK6097" s="85">
        <f>IF(F6097&gt;Variables!$G$8,0,1)</f>
        <v>0</v>
      </c>
      <c r="AL6097" s="85">
        <f>IF(G6097&gt;Variables!$G$9,0,1)</f>
        <v>1</v>
      </c>
      <c r="AM6097" s="85">
        <f>IF(AND(K6097&gt;Variables!$G$10,K6097&lt;Variables!$G$11),0,1)</f>
        <v>0</v>
      </c>
      <c r="AN6097" s="103">
        <f>IF(H6097&lt;Variables!$G$13,1,0)</f>
        <v>0</v>
      </c>
      <c r="AO6097" s="101">
        <f>IF(R6097&lt;Variables!$G$12,0,1)</f>
        <v>1</v>
      </c>
      <c r="AP6097" s="86">
        <f t="shared" si="596"/>
        <v>1</v>
      </c>
      <c r="AR6097">
        <v>1</v>
      </c>
      <c r="AS6097">
        <v>0</v>
      </c>
      <c r="AT6097">
        <v>0</v>
      </c>
      <c r="AU6097">
        <v>0</v>
      </c>
      <c r="BA6097">
        <v>1.19</v>
      </c>
    </row>
    <row r="6098" spans="3:53" ht="12.75" x14ac:dyDescent="0.2">
      <c r="C6098" t="s">
        <v>1006</v>
      </c>
      <c r="D6098" t="s">
        <v>972</v>
      </c>
      <c r="E6098">
        <v>11.36</v>
      </c>
      <c r="F6098">
        <v>427.6</v>
      </c>
      <c r="G6098">
        <v>8.68</v>
      </c>
      <c r="H6098">
        <v>27.89</v>
      </c>
      <c r="I6098">
        <v>0</v>
      </c>
      <c r="J6098" t="s">
        <v>78</v>
      </c>
      <c r="K6098">
        <v>51.06</v>
      </c>
      <c r="L6098">
        <v>11.562184999999999</v>
      </c>
      <c r="M6098">
        <v>-0.36744784830895699</v>
      </c>
      <c r="N6098">
        <v>11.107628</v>
      </c>
      <c r="O6098">
        <v>3.7098109515370901</v>
      </c>
      <c r="P6098">
        <v>134030000</v>
      </c>
      <c r="Q6098">
        <v>980580</v>
      </c>
      <c r="R6098">
        <v>136.68</v>
      </c>
      <c r="S6098">
        <v>68.591000000000022</v>
      </c>
      <c r="T6098">
        <v>7.7399999999999993</v>
      </c>
      <c r="U6098">
        <v>32.640000000000008</v>
      </c>
      <c r="V6098">
        <f t="shared" si="595"/>
        <v>2.3886601048051039</v>
      </c>
      <c r="AC6098">
        <v>12.15</v>
      </c>
      <c r="AD6098">
        <v>8.91</v>
      </c>
      <c r="AH6098" s="85">
        <f>IF(AND(M6098&lt;Variables!$G$6,M6098&gt;Variables!$G$5),0,1)</f>
        <v>1</v>
      </c>
      <c r="AI6098" s="85">
        <f t="shared" si="597"/>
        <v>0</v>
      </c>
      <c r="AJ6098" s="85">
        <f>IF(I6098&gt;Variables!$G$7,0,1)</f>
        <v>1</v>
      </c>
      <c r="AK6098" s="85">
        <f>IF(F6098&gt;Variables!$G$8,0,1)</f>
        <v>0</v>
      </c>
      <c r="AL6098" s="85">
        <f>IF(G6098&gt;Variables!$G$9,0,1)</f>
        <v>1</v>
      </c>
      <c r="AM6098" s="85">
        <f>IF(AND(K6098&gt;Variables!$G$10,K6098&lt;Variables!$G$11),0,1)</f>
        <v>0</v>
      </c>
      <c r="AN6098" s="103">
        <f>IF(H6098&lt;Variables!$G$13,1,0)</f>
        <v>1</v>
      </c>
      <c r="AO6098" s="101">
        <f>IF(R6098&lt;Variables!$G$12,0,1)</f>
        <v>1</v>
      </c>
      <c r="AP6098" s="86">
        <f t="shared" si="596"/>
        <v>1</v>
      </c>
      <c r="AR6098">
        <v>1</v>
      </c>
      <c r="AS6098">
        <v>0</v>
      </c>
      <c r="AT6098">
        <v>0</v>
      </c>
      <c r="AU6098">
        <v>0</v>
      </c>
      <c r="BA6098">
        <v>2</v>
      </c>
    </row>
    <row r="6099" spans="3:53" ht="12.75" x14ac:dyDescent="0.2">
      <c r="C6099" t="s">
        <v>1006</v>
      </c>
      <c r="D6099" t="s">
        <v>932</v>
      </c>
      <c r="E6099">
        <v>5.71</v>
      </c>
      <c r="F6099">
        <v>43.86</v>
      </c>
      <c r="G6099">
        <v>-7.99</v>
      </c>
      <c r="H6099">
        <v>18.11</v>
      </c>
      <c r="I6099">
        <v>-3.9470000000000001</v>
      </c>
      <c r="J6099" t="s">
        <v>78</v>
      </c>
      <c r="K6099">
        <v>61.45</v>
      </c>
      <c r="L6099">
        <v>5.5885949999999998</v>
      </c>
      <c r="M6099">
        <v>3.0652605887526341</v>
      </c>
      <c r="N6099">
        <v>5.5525919999999998</v>
      </c>
      <c r="O6099">
        <v>3.733535617239665</v>
      </c>
      <c r="P6099">
        <v>15640000</v>
      </c>
      <c r="Q6099">
        <v>1040000</v>
      </c>
      <c r="R6099">
        <v>15.04</v>
      </c>
      <c r="S6099">
        <v>68.591000000000022</v>
      </c>
      <c r="T6099">
        <v>7.7399999999999993</v>
      </c>
      <c r="U6099">
        <v>32.640000000000008</v>
      </c>
      <c r="V6099">
        <f t="shared" si="595"/>
        <v>2.3045644136477952</v>
      </c>
      <c r="AC6099">
        <v>5.76</v>
      </c>
      <c r="AD6099">
        <v>4.2</v>
      </c>
      <c r="AH6099" s="85">
        <f>IF(AND(M6099&lt;Variables!$G$6,M6099&gt;Variables!$G$5),0,1)</f>
        <v>1</v>
      </c>
      <c r="AI6099" s="85">
        <f t="shared" si="597"/>
        <v>0</v>
      </c>
      <c r="AJ6099" s="85">
        <f>IF(I6099&gt;Variables!$G$7,0,1)</f>
        <v>1</v>
      </c>
      <c r="AK6099" s="85">
        <f>IF(F6099&gt;Variables!$G$8,0,1)</f>
        <v>0</v>
      </c>
      <c r="AL6099" s="85">
        <f>IF(G6099&gt;Variables!$G$9,0,1)</f>
        <v>1</v>
      </c>
      <c r="AM6099" s="85">
        <f>IF(AND(K6099&gt;Variables!$G$10,K6099&lt;Variables!$G$11),0,1)</f>
        <v>0</v>
      </c>
      <c r="AN6099" s="103">
        <f>IF(H6099&lt;Variables!$G$13,1,0)</f>
        <v>1</v>
      </c>
      <c r="AO6099" s="101">
        <f>IF(R6099&lt;Variables!$G$12,0,1)</f>
        <v>1</v>
      </c>
      <c r="AP6099" s="86">
        <f t="shared" si="596"/>
        <v>1</v>
      </c>
      <c r="AR6099">
        <v>0</v>
      </c>
      <c r="AS6099">
        <v>0</v>
      </c>
      <c r="AT6099">
        <v>1</v>
      </c>
      <c r="AU6099">
        <v>0</v>
      </c>
      <c r="BA6099">
        <v>-2.25</v>
      </c>
    </row>
    <row r="6100" spans="3:53" ht="12.75" x14ac:dyDescent="0.2">
      <c r="C6100" t="s">
        <v>1006</v>
      </c>
      <c r="D6100" t="s">
        <v>975</v>
      </c>
      <c r="E6100">
        <v>2.58</v>
      </c>
      <c r="F6100">
        <v>34.01</v>
      </c>
      <c r="G6100">
        <v>31.1</v>
      </c>
      <c r="H6100">
        <v>22.19</v>
      </c>
      <c r="I6100">
        <v>-29.509</v>
      </c>
      <c r="J6100" t="s">
        <v>78</v>
      </c>
      <c r="K6100">
        <v>52.26</v>
      </c>
      <c r="L6100">
        <v>2.5295299999999998</v>
      </c>
      <c r="M6100">
        <v>-0.48744233118405211</v>
      </c>
      <c r="N6100">
        <v>2.4740039999999999</v>
      </c>
      <c r="O6100">
        <v>1.7459955602335151</v>
      </c>
      <c r="P6100">
        <v>3120000</v>
      </c>
      <c r="Q6100">
        <v>58670</v>
      </c>
      <c r="R6100">
        <v>53.18</v>
      </c>
      <c r="S6100">
        <v>68.591000000000022</v>
      </c>
      <c r="T6100">
        <v>7.7399999999999993</v>
      </c>
      <c r="U6100">
        <v>32.640000000000008</v>
      </c>
      <c r="V6100">
        <f t="shared" si="595"/>
        <v>2.4062685782133442</v>
      </c>
      <c r="AC6100">
        <v>2.64</v>
      </c>
      <c r="AD6100">
        <v>2.2200000000000002</v>
      </c>
      <c r="AH6100" s="85">
        <f>IF(AND(M6100&lt;Variables!$G$6,M6100&gt;Variables!$G$5),0,1)</f>
        <v>1</v>
      </c>
      <c r="AI6100" s="85">
        <f t="shared" si="597"/>
        <v>0</v>
      </c>
      <c r="AJ6100" s="85">
        <f>IF(I6100&gt;Variables!$G$7,0,1)</f>
        <v>1</v>
      </c>
      <c r="AK6100" s="85">
        <f>IF(F6100&gt;Variables!$G$8,0,1)</f>
        <v>0</v>
      </c>
      <c r="AL6100" s="85">
        <f>IF(G6100&gt;Variables!$G$9,0,1)</f>
        <v>0</v>
      </c>
      <c r="AM6100" s="85">
        <f>IF(AND(K6100&gt;Variables!$G$10,K6100&lt;Variables!$G$11),0,1)</f>
        <v>0</v>
      </c>
      <c r="AN6100" s="103">
        <f>IF(H6100&lt;Variables!$G$13,1,0)</f>
        <v>1</v>
      </c>
      <c r="AO6100" s="101">
        <f>IF(R6100&lt;Variables!$G$12,0,1)</f>
        <v>1</v>
      </c>
      <c r="AP6100" s="86">
        <f t="shared" si="596"/>
        <v>1</v>
      </c>
      <c r="AR6100">
        <v>0</v>
      </c>
      <c r="AS6100">
        <v>0</v>
      </c>
      <c r="AT6100">
        <v>1</v>
      </c>
      <c r="AU6100">
        <v>0</v>
      </c>
      <c r="BA6100">
        <v>-2.25</v>
      </c>
    </row>
    <row r="6101" spans="3:53" ht="12.75" x14ac:dyDescent="0.2">
      <c r="C6101" t="s">
        <v>1006</v>
      </c>
      <c r="D6101" t="s">
        <v>614</v>
      </c>
      <c r="E6101">
        <v>14.44</v>
      </c>
      <c r="F6101">
        <v>26.48</v>
      </c>
      <c r="G6101">
        <v>10.5</v>
      </c>
      <c r="H6101">
        <v>2880</v>
      </c>
      <c r="I6101">
        <v>-33.543999999999997</v>
      </c>
      <c r="J6101" t="s">
        <v>78</v>
      </c>
      <c r="K6101">
        <v>64.67</v>
      </c>
      <c r="L6101">
        <v>13.98401</v>
      </c>
      <c r="M6101">
        <v>2.878931007629415</v>
      </c>
      <c r="N6101">
        <v>13.720342</v>
      </c>
      <c r="O6101">
        <v>4.8559868259843739</v>
      </c>
      <c r="P6101">
        <v>18998000</v>
      </c>
      <c r="Q6101">
        <v>3768000</v>
      </c>
      <c r="R6101">
        <v>5.04</v>
      </c>
      <c r="S6101">
        <v>68.591000000000022</v>
      </c>
      <c r="T6101">
        <v>7.7399999999999993</v>
      </c>
      <c r="U6101">
        <v>32.640000000000008</v>
      </c>
      <c r="V6101">
        <f t="shared" ref="V6101:V6164" si="598">1.849 + (0.01036 * K6101) + (0.1184 * M6101) - (0.002888 * K6101 * M6101)</f>
        <v>2.3221574389586399</v>
      </c>
      <c r="AC6101">
        <v>14.6</v>
      </c>
      <c r="AD6101">
        <v>12.58</v>
      </c>
      <c r="AH6101" s="85">
        <f>IF(AND(M6101&lt;Variables!$G$6,M6101&gt;Variables!$G$5),0,1)</f>
        <v>1</v>
      </c>
      <c r="AI6101" s="85">
        <f t="shared" si="597"/>
        <v>0</v>
      </c>
      <c r="AJ6101" s="85">
        <f>IF(I6101&gt;Variables!$G$7,0,1)</f>
        <v>1</v>
      </c>
      <c r="AK6101" s="85">
        <f>IF(F6101&gt;Variables!$G$8,0,1)</f>
        <v>0</v>
      </c>
      <c r="AL6101" s="85">
        <f>IF(G6101&gt;Variables!$G$9,0,1)</f>
        <v>1</v>
      </c>
      <c r="AM6101" s="85">
        <f>IF(AND(K6101&gt;Variables!$G$10,K6101&lt;Variables!$G$11),0,1)</f>
        <v>0</v>
      </c>
      <c r="AN6101" s="103">
        <f>IF(H6101&lt;Variables!$G$13,1,0)</f>
        <v>0</v>
      </c>
      <c r="AO6101" s="101">
        <f>IF(R6101&lt;Variables!$G$12,0,1)</f>
        <v>1</v>
      </c>
      <c r="AP6101" s="86">
        <f t="shared" si="596"/>
        <v>1</v>
      </c>
      <c r="AR6101">
        <v>0</v>
      </c>
      <c r="AS6101">
        <v>0</v>
      </c>
      <c r="AT6101">
        <v>1</v>
      </c>
      <c r="AU6101">
        <v>0</v>
      </c>
      <c r="BA6101">
        <v>-2.25</v>
      </c>
    </row>
    <row r="6102" spans="3:53" ht="12.75" x14ac:dyDescent="0.2">
      <c r="C6102" t="s">
        <v>1006</v>
      </c>
      <c r="D6102" t="s">
        <v>973</v>
      </c>
      <c r="E6102">
        <v>9.32</v>
      </c>
      <c r="F6102">
        <v>48.43</v>
      </c>
      <c r="G6102">
        <v>14</v>
      </c>
      <c r="H6102">
        <v>799.45</v>
      </c>
      <c r="I6102">
        <v>-31.303999999999998</v>
      </c>
      <c r="J6102" t="s">
        <v>78</v>
      </c>
      <c r="K6102">
        <v>51.11</v>
      </c>
      <c r="L6102">
        <v>9.3516999999999992</v>
      </c>
      <c r="M6102">
        <v>-0.28550958649229502</v>
      </c>
      <c r="N6102">
        <v>9.0658499999999993</v>
      </c>
      <c r="O6102">
        <v>2.8585295366678252</v>
      </c>
      <c r="P6102">
        <v>86900000</v>
      </c>
      <c r="Q6102">
        <v>4490000</v>
      </c>
      <c r="R6102">
        <v>19.350000000000001</v>
      </c>
      <c r="S6102">
        <v>68.591000000000022</v>
      </c>
      <c r="T6102">
        <v>7.7399999999999993</v>
      </c>
      <c r="U6102">
        <v>32.640000000000008</v>
      </c>
      <c r="V6102">
        <f t="shared" si="598"/>
        <v>2.3868381016200266</v>
      </c>
      <c r="AC6102">
        <v>10.47</v>
      </c>
      <c r="AD6102">
        <v>8.5</v>
      </c>
      <c r="AH6102" s="85">
        <f>IF(AND(M6102&lt;Variables!$G$6,M6102&gt;Variables!$G$5),0,1)</f>
        <v>1</v>
      </c>
      <c r="AI6102" s="85">
        <f t="shared" si="597"/>
        <v>0</v>
      </c>
      <c r="AJ6102" s="85">
        <f>IF(I6102&gt;Variables!$G$7,0,1)</f>
        <v>1</v>
      </c>
      <c r="AK6102" s="85">
        <f>IF(F6102&gt;Variables!$G$8,0,1)</f>
        <v>0</v>
      </c>
      <c r="AL6102" s="85">
        <f>IF(G6102&gt;Variables!$G$9,0,1)</f>
        <v>0</v>
      </c>
      <c r="AM6102" s="85">
        <f>IF(AND(K6102&gt;Variables!$G$10,K6102&lt;Variables!$G$11),0,1)</f>
        <v>0</v>
      </c>
      <c r="AN6102" s="103">
        <f>IF(H6102&lt;Variables!$G$13,1,0)</f>
        <v>1</v>
      </c>
      <c r="AO6102" s="101">
        <f>IF(R6102&lt;Variables!$G$12,0,1)</f>
        <v>1</v>
      </c>
      <c r="AP6102" s="86">
        <f t="shared" si="596"/>
        <v>1</v>
      </c>
      <c r="AR6102">
        <v>1</v>
      </c>
      <c r="AS6102">
        <v>0</v>
      </c>
      <c r="AT6102">
        <v>0</v>
      </c>
      <c r="AU6102">
        <v>0</v>
      </c>
      <c r="BA6102">
        <v>2</v>
      </c>
    </row>
    <row r="6103" spans="3:53" ht="12.75" x14ac:dyDescent="0.2">
      <c r="C6103" t="s">
        <v>1006</v>
      </c>
      <c r="D6103" t="s">
        <v>997</v>
      </c>
      <c r="E6103">
        <v>7.75</v>
      </c>
      <c r="F6103">
        <v>24.17</v>
      </c>
      <c r="G6103">
        <v>-3.12</v>
      </c>
      <c r="H6103">
        <v>147.65</v>
      </c>
      <c r="I6103">
        <v>-45.195</v>
      </c>
      <c r="J6103" t="s">
        <v>78</v>
      </c>
      <c r="K6103">
        <v>43</v>
      </c>
      <c r="L6103">
        <v>7.7813700000000008</v>
      </c>
      <c r="M6103">
        <v>-0.40314237724206381</v>
      </c>
      <c r="N6103">
        <v>7.9463199999999992</v>
      </c>
      <c r="O6103">
        <v>-2.470577575531808</v>
      </c>
      <c r="P6103">
        <v>6950000</v>
      </c>
      <c r="Q6103">
        <v>371600</v>
      </c>
      <c r="R6103">
        <v>18.7</v>
      </c>
      <c r="S6103">
        <v>68.591000000000022</v>
      </c>
      <c r="T6103">
        <v>7.7399999999999993</v>
      </c>
      <c r="U6103">
        <v>32.640000000000008</v>
      </c>
      <c r="V6103">
        <f t="shared" si="598"/>
        <v>2.2968117755099682</v>
      </c>
      <c r="AC6103">
        <v>8.18</v>
      </c>
      <c r="AD6103">
        <v>7.22</v>
      </c>
      <c r="AH6103" s="85">
        <f>IF(AND(M6103&lt;Variables!$G$6,M6103&gt;Variables!$G$5),0,1)</f>
        <v>1</v>
      </c>
      <c r="AI6103" s="85">
        <f t="shared" si="597"/>
        <v>1</v>
      </c>
      <c r="AJ6103" s="85">
        <f>IF(I6103&gt;Variables!$G$7,0,1)</f>
        <v>1</v>
      </c>
      <c r="AK6103" s="85">
        <f>IF(F6103&gt;Variables!$G$8,0,1)</f>
        <v>0</v>
      </c>
      <c r="AL6103" s="85">
        <f>IF(G6103&gt;Variables!$G$9,0,1)</f>
        <v>1</v>
      </c>
      <c r="AM6103" s="85">
        <f>IF(AND(K6103&gt;Variables!$G$10,K6103&lt;Variables!$G$11),0,1)</f>
        <v>1</v>
      </c>
      <c r="AN6103" s="103">
        <f>IF(H6103&lt;Variables!$G$13,1,0)</f>
        <v>1</v>
      </c>
      <c r="AO6103" s="101">
        <f>IF(R6103&lt;Variables!$G$12,0,1)</f>
        <v>1</v>
      </c>
      <c r="AP6103" s="86">
        <f t="shared" si="596"/>
        <v>1</v>
      </c>
      <c r="AR6103">
        <v>0</v>
      </c>
      <c r="AS6103">
        <v>0</v>
      </c>
      <c r="AT6103">
        <v>1</v>
      </c>
      <c r="AU6103">
        <v>0</v>
      </c>
      <c r="BA6103">
        <v>-2.25</v>
      </c>
    </row>
    <row r="6104" spans="3:53" ht="12.75" x14ac:dyDescent="0.2">
      <c r="C6104" t="s">
        <v>1006</v>
      </c>
      <c r="D6104" t="s">
        <v>810</v>
      </c>
      <c r="E6104">
        <v>12.24</v>
      </c>
      <c r="F6104">
        <v>22.53</v>
      </c>
      <c r="G6104">
        <v>-11.92</v>
      </c>
      <c r="H6104">
        <v>1940</v>
      </c>
      <c r="I6104">
        <v>-70.515000000000001</v>
      </c>
      <c r="J6104" t="s">
        <v>78</v>
      </c>
      <c r="K6104">
        <v>56.33</v>
      </c>
      <c r="L6104">
        <v>12.041734999999999</v>
      </c>
      <c r="M6104">
        <v>0.98295635969400541</v>
      </c>
      <c r="N6104">
        <v>12.001035999999999</v>
      </c>
      <c r="O6104">
        <v>1.3254189055011649</v>
      </c>
      <c r="P6104">
        <v>61681000</v>
      </c>
      <c r="Q6104">
        <v>8404000</v>
      </c>
      <c r="R6104">
        <v>7.34</v>
      </c>
      <c r="S6104">
        <v>68.591000000000022</v>
      </c>
      <c r="T6104">
        <v>7.7399999999999993</v>
      </c>
      <c r="U6104">
        <v>32.640000000000008</v>
      </c>
      <c r="V6104">
        <f t="shared" si="598"/>
        <v>2.389052470118135</v>
      </c>
      <c r="AC6104">
        <v>13.4</v>
      </c>
      <c r="AD6104">
        <v>11.15</v>
      </c>
      <c r="AH6104" s="85">
        <f>IF(AND(M6104&lt;Variables!$G$6,M6104&gt;Variables!$G$5),0,1)</f>
        <v>1</v>
      </c>
      <c r="AI6104" s="85">
        <f t="shared" si="597"/>
        <v>0</v>
      </c>
      <c r="AJ6104" s="85">
        <f>IF(I6104&gt;Variables!$G$7,0,1)</f>
        <v>1</v>
      </c>
      <c r="AK6104" s="85">
        <f>IF(F6104&gt;Variables!$G$8,0,1)</f>
        <v>0</v>
      </c>
      <c r="AL6104" s="85">
        <f>IF(G6104&gt;Variables!$G$9,0,1)</f>
        <v>1</v>
      </c>
      <c r="AM6104" s="85">
        <f>IF(AND(K6104&gt;Variables!$G$10,K6104&lt;Variables!$G$11),0,1)</f>
        <v>0</v>
      </c>
      <c r="AN6104" s="103">
        <f>IF(H6104&lt;Variables!$G$13,1,0)</f>
        <v>1</v>
      </c>
      <c r="AO6104" s="101">
        <f>IF(R6104&lt;Variables!$G$12,0,1)</f>
        <v>1</v>
      </c>
      <c r="AP6104" s="86">
        <f t="shared" si="596"/>
        <v>1</v>
      </c>
      <c r="AR6104">
        <v>1</v>
      </c>
      <c r="AS6104">
        <v>0</v>
      </c>
      <c r="AT6104">
        <v>0</v>
      </c>
      <c r="AU6104">
        <v>0</v>
      </c>
      <c r="BA6104">
        <v>2</v>
      </c>
    </row>
    <row r="6105" spans="3:53" ht="12.75" x14ac:dyDescent="0.2">
      <c r="C6105" t="s">
        <v>1006</v>
      </c>
      <c r="D6105" t="s">
        <v>977</v>
      </c>
      <c r="E6105">
        <v>68.69</v>
      </c>
      <c r="F6105">
        <v>17.59</v>
      </c>
      <c r="G6105">
        <v>8.84</v>
      </c>
      <c r="H6105">
        <v>4440</v>
      </c>
      <c r="I6105">
        <v>-1E-3</v>
      </c>
      <c r="J6105" t="s">
        <v>78</v>
      </c>
      <c r="K6105">
        <v>61.41</v>
      </c>
      <c r="L6105">
        <v>68.189754999999991</v>
      </c>
      <c r="M6105">
        <v>0.57214606505039356</v>
      </c>
      <c r="N6105">
        <v>67.594932</v>
      </c>
      <c r="O6105">
        <v>1.457162498513934</v>
      </c>
      <c r="P6105">
        <v>3583000</v>
      </c>
      <c r="Q6105">
        <v>768864</v>
      </c>
      <c r="R6105">
        <v>4.66</v>
      </c>
      <c r="S6105">
        <v>68.591000000000022</v>
      </c>
      <c r="T6105">
        <v>7.7399999999999993</v>
      </c>
      <c r="U6105">
        <v>32.640000000000008</v>
      </c>
      <c r="V6105">
        <f t="shared" si="598"/>
        <v>2.4514783994014637</v>
      </c>
      <c r="AC6105">
        <v>68.7</v>
      </c>
      <c r="AD6105">
        <v>63.82</v>
      </c>
      <c r="AH6105" s="85">
        <f>IF(AND(M6105&lt;Variables!$G$6,M6105&gt;Variables!$G$5),0,1)</f>
        <v>1</v>
      </c>
      <c r="AI6105" s="85">
        <f t="shared" si="597"/>
        <v>0</v>
      </c>
      <c r="AJ6105" s="85">
        <f>IF(I6105&gt;Variables!$G$7,0,1)</f>
        <v>1</v>
      </c>
      <c r="AK6105" s="85">
        <f>IF(F6105&gt;Variables!$G$8,0,1)</f>
        <v>0</v>
      </c>
      <c r="AL6105" s="85">
        <f>IF(G6105&gt;Variables!$G$9,0,1)</f>
        <v>1</v>
      </c>
      <c r="AM6105" s="85">
        <f>IF(AND(K6105&gt;Variables!$G$10,K6105&lt;Variables!$G$11),0,1)</f>
        <v>0</v>
      </c>
      <c r="AN6105" s="103">
        <f>IF(H6105&lt;Variables!$G$13,1,0)</f>
        <v>0</v>
      </c>
      <c r="AO6105" s="101">
        <f>IF(R6105&lt;Variables!$G$12,0,1)</f>
        <v>1</v>
      </c>
      <c r="AP6105" s="86">
        <f t="shared" si="596"/>
        <v>1</v>
      </c>
      <c r="AR6105">
        <v>0</v>
      </c>
      <c r="AS6105">
        <v>0</v>
      </c>
      <c r="AT6105">
        <v>1</v>
      </c>
      <c r="AU6105">
        <v>0</v>
      </c>
      <c r="BA6105">
        <v>-1.57</v>
      </c>
    </row>
    <row r="6106" spans="3:53" ht="12.75" x14ac:dyDescent="0.2">
      <c r="C6106" t="s">
        <v>1006</v>
      </c>
      <c r="D6106" t="s">
        <v>993</v>
      </c>
      <c r="E6106">
        <v>9.93</v>
      </c>
      <c r="F6106">
        <v>15.95</v>
      </c>
      <c r="G6106">
        <v>12.49</v>
      </c>
      <c r="H6106">
        <v>1790</v>
      </c>
      <c r="I6106">
        <v>-36.116999999999997</v>
      </c>
      <c r="J6106" t="s">
        <v>78</v>
      </c>
      <c r="K6106">
        <v>64.28</v>
      </c>
      <c r="L6106">
        <v>9.8475900000000021</v>
      </c>
      <c r="M6106">
        <v>1.5476883176492719</v>
      </c>
      <c r="N6106">
        <v>9.8782379999999996</v>
      </c>
      <c r="O6106">
        <v>1.2326287339908231</v>
      </c>
      <c r="P6106">
        <v>11335000</v>
      </c>
      <c r="Q6106">
        <v>8415000</v>
      </c>
      <c r="R6106">
        <v>1.35</v>
      </c>
      <c r="S6106">
        <v>68.591000000000022</v>
      </c>
      <c r="T6106">
        <v>7.7399999999999993</v>
      </c>
      <c r="U6106">
        <v>32.640000000000008</v>
      </c>
      <c r="V6106">
        <f t="shared" si="598"/>
        <v>2.4108732470007395</v>
      </c>
      <c r="AC6106">
        <v>10.3299</v>
      </c>
      <c r="AD6106">
        <v>9.5624000000000002</v>
      </c>
      <c r="AH6106" s="85">
        <f>IF(AND(M6106&lt;Variables!$G$6,M6106&gt;Variables!$G$5),0,1)</f>
        <v>1</v>
      </c>
      <c r="AI6106" s="85">
        <f t="shared" si="597"/>
        <v>1</v>
      </c>
      <c r="AJ6106" s="85">
        <f>IF(I6106&gt;Variables!$G$7,0,1)</f>
        <v>1</v>
      </c>
      <c r="AK6106" s="85">
        <f>IF(F6106&gt;Variables!$G$8,0,1)</f>
        <v>0</v>
      </c>
      <c r="AL6106" s="85">
        <f>IF(G6106&gt;Variables!$G$9,0,1)</f>
        <v>0</v>
      </c>
      <c r="AM6106" s="85">
        <f>IF(AND(K6106&gt;Variables!$G$10,K6106&lt;Variables!$G$11),0,1)</f>
        <v>0</v>
      </c>
      <c r="AN6106" s="103">
        <f>IF(H6106&lt;Variables!$G$13,1,0)</f>
        <v>1</v>
      </c>
      <c r="AO6106" s="101">
        <f>IF(R6106&lt;Variables!$G$12,0,1)</f>
        <v>0</v>
      </c>
      <c r="AP6106" s="86">
        <f t="shared" si="596"/>
        <v>1</v>
      </c>
      <c r="AR6106">
        <v>0</v>
      </c>
      <c r="AS6106">
        <v>0</v>
      </c>
      <c r="AT6106">
        <v>1</v>
      </c>
      <c r="AU6106">
        <v>0</v>
      </c>
      <c r="BA6106">
        <v>-2.25</v>
      </c>
    </row>
    <row r="6107" spans="3:53" ht="12.75" x14ac:dyDescent="0.2">
      <c r="C6107" t="s">
        <v>1006</v>
      </c>
      <c r="D6107" t="s">
        <v>186</v>
      </c>
      <c r="E6107">
        <v>28.27</v>
      </c>
      <c r="F6107">
        <v>13.35</v>
      </c>
      <c r="G6107">
        <v>9.4600000000000009</v>
      </c>
      <c r="H6107">
        <v>3350</v>
      </c>
      <c r="I6107">
        <v>5.7549999999999999</v>
      </c>
      <c r="J6107" t="s">
        <v>78</v>
      </c>
      <c r="K6107">
        <v>53.71</v>
      </c>
      <c r="L6107">
        <v>28.338539999999998</v>
      </c>
      <c r="M6107">
        <v>4.2909761759067147E-2</v>
      </c>
      <c r="N6107">
        <v>27.934024000000001</v>
      </c>
      <c r="O6107">
        <v>1.4916433092489609</v>
      </c>
      <c r="P6107">
        <v>12552000</v>
      </c>
      <c r="Q6107">
        <v>9109000</v>
      </c>
      <c r="R6107">
        <v>1.38</v>
      </c>
      <c r="S6107">
        <v>68.591000000000022</v>
      </c>
      <c r="T6107">
        <v>7.7399999999999993</v>
      </c>
      <c r="U6107">
        <v>32.640000000000008</v>
      </c>
      <c r="V6107">
        <f t="shared" si="598"/>
        <v>2.4038601904100925</v>
      </c>
      <c r="AC6107">
        <v>28.44</v>
      </c>
      <c r="AD6107">
        <v>26.706</v>
      </c>
      <c r="AH6107" s="85">
        <f>IF(AND(M6107&lt;Variables!$G$6,M6107&gt;Variables!$G$5),0,1)</f>
        <v>1</v>
      </c>
      <c r="AI6107" s="85">
        <f t="shared" si="597"/>
        <v>0</v>
      </c>
      <c r="AJ6107" s="85">
        <f>IF(I6107&gt;Variables!$G$7,0,1)</f>
        <v>0</v>
      </c>
      <c r="AK6107" s="85">
        <f>IF(F6107&gt;Variables!$G$8,0,1)</f>
        <v>0</v>
      </c>
      <c r="AL6107" s="85">
        <f>IF(G6107&gt;Variables!$G$9,0,1)</f>
        <v>1</v>
      </c>
      <c r="AM6107" s="85">
        <f>IF(AND(K6107&gt;Variables!$G$10,K6107&lt;Variables!$G$11),0,1)</f>
        <v>0</v>
      </c>
      <c r="AN6107" s="103">
        <f>IF(H6107&lt;Variables!$G$13,1,0)</f>
        <v>0</v>
      </c>
      <c r="AO6107" s="101">
        <f>IF(R6107&lt;Variables!$G$12,0,1)</f>
        <v>0</v>
      </c>
      <c r="AP6107" s="86">
        <f t="shared" si="596"/>
        <v>1</v>
      </c>
      <c r="AR6107">
        <v>0</v>
      </c>
      <c r="AS6107">
        <v>0</v>
      </c>
      <c r="AT6107">
        <v>1</v>
      </c>
      <c r="AU6107">
        <v>0</v>
      </c>
      <c r="BA6107">
        <v>-2.25</v>
      </c>
    </row>
    <row r="6108" spans="3:53" ht="12.75" x14ac:dyDescent="0.2">
      <c r="C6108" t="s">
        <v>1006</v>
      </c>
      <c r="D6108" t="s">
        <v>978</v>
      </c>
      <c r="E6108">
        <v>3.36</v>
      </c>
      <c r="F6108">
        <v>25.29</v>
      </c>
      <c r="G6108">
        <v>-11.46</v>
      </c>
      <c r="H6108">
        <v>215.62</v>
      </c>
      <c r="I6108">
        <v>-47.17</v>
      </c>
      <c r="J6108" t="s">
        <v>78</v>
      </c>
      <c r="K6108">
        <v>41.57</v>
      </c>
      <c r="L6108">
        <v>3.35528</v>
      </c>
      <c r="M6108">
        <v>-1.307789513840889</v>
      </c>
      <c r="N6108">
        <v>3.4059620000000002</v>
      </c>
      <c r="O6108">
        <v>-2.7763668531827501</v>
      </c>
      <c r="P6108">
        <v>18050000</v>
      </c>
      <c r="Q6108">
        <v>888990</v>
      </c>
      <c r="R6108">
        <v>20.3</v>
      </c>
      <c r="S6108">
        <v>68.591000000000022</v>
      </c>
      <c r="T6108">
        <v>7.7399999999999993</v>
      </c>
      <c r="U6108">
        <v>32.640000000000008</v>
      </c>
      <c r="V6108">
        <f t="shared" si="598"/>
        <v>2.281828493102215</v>
      </c>
      <c r="AC6108">
        <v>3.5211999999999999</v>
      </c>
      <c r="AD6108">
        <v>3.1</v>
      </c>
      <c r="AH6108" s="85">
        <f>IF(AND(M6108&lt;Variables!$G$6,M6108&gt;Variables!$G$5),0,1)</f>
        <v>1</v>
      </c>
      <c r="AI6108" s="85">
        <f t="shared" si="597"/>
        <v>1</v>
      </c>
      <c r="AJ6108" s="85">
        <f>IF(I6108&gt;Variables!$G$7,0,1)</f>
        <v>1</v>
      </c>
      <c r="AK6108" s="85">
        <f>IF(F6108&gt;Variables!$G$8,0,1)</f>
        <v>0</v>
      </c>
      <c r="AL6108" s="85">
        <f>IF(G6108&gt;Variables!$G$9,0,1)</f>
        <v>1</v>
      </c>
      <c r="AM6108" s="85">
        <f>IF(AND(K6108&gt;Variables!$G$10,K6108&lt;Variables!$G$11),0,1)</f>
        <v>1</v>
      </c>
      <c r="AN6108" s="103">
        <f>IF(H6108&lt;Variables!$G$13,1,0)</f>
        <v>1</v>
      </c>
      <c r="AO6108" s="101">
        <f>IF(R6108&lt;Variables!$G$12,0,1)</f>
        <v>1</v>
      </c>
      <c r="AP6108" s="86">
        <f t="shared" si="596"/>
        <v>1</v>
      </c>
      <c r="AR6108">
        <v>0</v>
      </c>
      <c r="AS6108">
        <v>0</v>
      </c>
      <c r="AT6108">
        <v>1</v>
      </c>
      <c r="AU6108">
        <v>0</v>
      </c>
      <c r="BA6108">
        <v>-2.25</v>
      </c>
    </row>
    <row r="6109" spans="3:53" ht="12.75" x14ac:dyDescent="0.2">
      <c r="C6109" t="s">
        <v>1007</v>
      </c>
      <c r="D6109" t="s">
        <v>1005</v>
      </c>
      <c r="E6109">
        <v>22.35</v>
      </c>
      <c r="F6109">
        <v>7.8</v>
      </c>
      <c r="G6109">
        <v>4.63</v>
      </c>
      <c r="H6109">
        <v>3670</v>
      </c>
      <c r="I6109">
        <v>-3.2000000000000001E-2</v>
      </c>
      <c r="J6109" t="s">
        <v>78</v>
      </c>
      <c r="K6109">
        <v>63.35</v>
      </c>
      <c r="L6109">
        <v>22.272760000000002</v>
      </c>
      <c r="M6109">
        <v>0.436587113586279</v>
      </c>
      <c r="N6109">
        <v>22.069797999999999</v>
      </c>
      <c r="O6109">
        <v>1.360239001734433</v>
      </c>
      <c r="P6109">
        <v>2329000</v>
      </c>
      <c r="Q6109">
        <v>1086000</v>
      </c>
      <c r="R6109">
        <v>2.14</v>
      </c>
      <c r="S6109">
        <v>66.003</v>
      </c>
      <c r="T6109">
        <v>7.6039999999999992</v>
      </c>
      <c r="U6109">
        <v>31.287199999999999</v>
      </c>
      <c r="V6109">
        <f t="shared" si="598"/>
        <v>2.4771222061998603</v>
      </c>
      <c r="AC6109">
        <v>22.69</v>
      </c>
      <c r="AD6109">
        <v>20.79</v>
      </c>
      <c r="AH6109" s="85">
        <f>IF(AND(M6109&lt;Variables!$G$6,M6109&gt;Variables!$G$5),0,1)</f>
        <v>1</v>
      </c>
      <c r="AI6109" s="85">
        <f t="shared" si="597"/>
        <v>0</v>
      </c>
      <c r="AJ6109" s="85">
        <f>IF(I6109&gt;Variables!$G$7,0,1)</f>
        <v>1</v>
      </c>
      <c r="AK6109" s="85">
        <f>IF(F6109&gt;Variables!$G$8,0,1)</f>
        <v>1</v>
      </c>
      <c r="AL6109" s="85">
        <f>IF(G6109&gt;Variables!$G$9,0,1)</f>
        <v>1</v>
      </c>
      <c r="AM6109" s="85">
        <f>IF(AND(K6109&gt;Variables!$G$10,K6109&lt;Variables!$G$11),0,1)</f>
        <v>0</v>
      </c>
      <c r="AN6109" s="103">
        <f>IF(H6109&lt;Variables!$G$13,1,0)</f>
        <v>0</v>
      </c>
      <c r="AO6109" s="101">
        <f>IF(R6109&lt;Variables!$G$12,0,1)</f>
        <v>1</v>
      </c>
      <c r="AP6109" s="86">
        <f t="shared" si="596"/>
        <v>1</v>
      </c>
      <c r="AR6109">
        <v>0</v>
      </c>
      <c r="AS6109">
        <v>0</v>
      </c>
      <c r="AT6109">
        <v>1</v>
      </c>
      <c r="AU6109">
        <v>0</v>
      </c>
      <c r="BA6109">
        <v>-1.33</v>
      </c>
    </row>
    <row r="6110" spans="3:53" ht="12.75" x14ac:dyDescent="0.2">
      <c r="C6110" t="s">
        <v>1007</v>
      </c>
      <c r="D6110" t="s">
        <v>979</v>
      </c>
      <c r="E6110">
        <v>9.6999999999999993</v>
      </c>
      <c r="F6110">
        <v>7.66</v>
      </c>
      <c r="G6110">
        <v>6.07</v>
      </c>
      <c r="H6110">
        <v>15540</v>
      </c>
      <c r="I6110">
        <v>-6.63</v>
      </c>
      <c r="J6110" t="s">
        <v>78</v>
      </c>
      <c r="K6110">
        <v>47.25</v>
      </c>
      <c r="L6110">
        <v>9.7042349999999988</v>
      </c>
      <c r="M6110">
        <v>-9.5164636882748121E-2</v>
      </c>
      <c r="N6110">
        <v>9.702674</v>
      </c>
      <c r="O6110">
        <v>-7.9091598872637961E-2</v>
      </c>
      <c r="P6110">
        <v>4834000</v>
      </c>
      <c r="Q6110">
        <v>9425000</v>
      </c>
      <c r="R6110">
        <v>0.51</v>
      </c>
      <c r="S6110">
        <v>66.003</v>
      </c>
      <c r="T6110">
        <v>7.6039999999999992</v>
      </c>
      <c r="U6110">
        <v>31.287199999999999</v>
      </c>
      <c r="V6110">
        <f t="shared" si="598"/>
        <v>2.3402284830128286</v>
      </c>
      <c r="AC6110">
        <v>9.8049999999999997</v>
      </c>
      <c r="AD6110">
        <v>9.24</v>
      </c>
      <c r="AH6110" s="85">
        <f>IF(AND(M6110&lt;Variables!$G$6,M6110&gt;Variables!$G$5),0,1)</f>
        <v>1</v>
      </c>
      <c r="AI6110" s="85">
        <f t="shared" si="597"/>
        <v>0</v>
      </c>
      <c r="AJ6110" s="85">
        <f>IF(I6110&gt;Variables!$G$7,0,1)</f>
        <v>1</v>
      </c>
      <c r="AK6110" s="85">
        <f>IF(F6110&gt;Variables!$G$8,0,1)</f>
        <v>1</v>
      </c>
      <c r="AL6110" s="85">
        <f>IF(G6110&gt;Variables!$G$9,0,1)</f>
        <v>1</v>
      </c>
      <c r="AM6110" s="85">
        <f>IF(AND(K6110&gt;Variables!$G$10,K6110&lt;Variables!$G$11),0,1)</f>
        <v>1</v>
      </c>
      <c r="AN6110" s="103">
        <f>IF(H6110&lt;Variables!$G$13,1,0)</f>
        <v>0</v>
      </c>
      <c r="AO6110" s="101">
        <f>IF(R6110&lt;Variables!$G$12,0,1)</f>
        <v>0</v>
      </c>
      <c r="AP6110" s="86">
        <f t="shared" si="596"/>
        <v>1</v>
      </c>
      <c r="AR6110">
        <v>0</v>
      </c>
      <c r="AS6110">
        <v>0</v>
      </c>
      <c r="AT6110">
        <v>1</v>
      </c>
      <c r="AU6110">
        <v>0</v>
      </c>
      <c r="BA6110">
        <v>-1.79</v>
      </c>
    </row>
    <row r="6111" spans="3:53" ht="12.75" x14ac:dyDescent="0.2">
      <c r="C6111" t="s">
        <v>1007</v>
      </c>
      <c r="D6111" t="s">
        <v>332</v>
      </c>
      <c r="E6111">
        <v>30.17</v>
      </c>
      <c r="F6111">
        <v>7.63</v>
      </c>
      <c r="G6111">
        <v>5.48</v>
      </c>
      <c r="H6111">
        <v>2290</v>
      </c>
      <c r="I6111">
        <v>-82.733000000000004</v>
      </c>
      <c r="J6111" t="s">
        <v>78</v>
      </c>
      <c r="K6111">
        <v>71.7</v>
      </c>
      <c r="L6111">
        <v>29.646045000000001</v>
      </c>
      <c r="M6111">
        <v>1.8685629061144651</v>
      </c>
      <c r="N6111">
        <v>29.346461999999999</v>
      </c>
      <c r="O6111">
        <v>2.9084868901743479</v>
      </c>
      <c r="P6111">
        <v>5606000</v>
      </c>
      <c r="Q6111">
        <v>21505000</v>
      </c>
      <c r="R6111">
        <v>0.26</v>
      </c>
      <c r="S6111">
        <v>66.003</v>
      </c>
      <c r="T6111">
        <v>7.6039999999999992</v>
      </c>
      <c r="U6111">
        <v>31.287199999999999</v>
      </c>
      <c r="V6111">
        <f t="shared" si="598"/>
        <v>2.4261272745399931</v>
      </c>
      <c r="AC6111">
        <v>33.090000000000003</v>
      </c>
      <c r="AD6111">
        <v>30</v>
      </c>
      <c r="AH6111" s="85">
        <f>IF(AND(M6111&lt;Variables!$G$6,M6111&gt;Variables!$G$5),0,1)</f>
        <v>1</v>
      </c>
      <c r="AI6111" s="85">
        <f t="shared" si="597"/>
        <v>0</v>
      </c>
      <c r="AJ6111" s="85">
        <f>IF(I6111&gt;Variables!$G$7,0,1)</f>
        <v>1</v>
      </c>
      <c r="AK6111" s="85">
        <f>IF(F6111&gt;Variables!$G$8,0,1)</f>
        <v>1</v>
      </c>
      <c r="AL6111" s="85">
        <f>IF(G6111&gt;Variables!$G$9,0,1)</f>
        <v>1</v>
      </c>
      <c r="AM6111" s="85">
        <f>IF(AND(K6111&gt;Variables!$G$10,K6111&lt;Variables!$G$11),0,1)</f>
        <v>0</v>
      </c>
      <c r="AN6111" s="103">
        <f>IF(H6111&lt;Variables!$G$13,1,0)</f>
        <v>1</v>
      </c>
      <c r="AO6111" s="101">
        <f>IF(R6111&lt;Variables!$G$12,0,1)</f>
        <v>0</v>
      </c>
      <c r="AP6111" s="86">
        <f t="shared" si="596"/>
        <v>1</v>
      </c>
      <c r="AR6111">
        <v>1</v>
      </c>
      <c r="AS6111">
        <v>0</v>
      </c>
      <c r="AT6111">
        <v>0</v>
      </c>
      <c r="AU6111">
        <v>0</v>
      </c>
      <c r="BA6111">
        <v>2</v>
      </c>
    </row>
    <row r="6112" spans="3:53" ht="12.75" x14ac:dyDescent="0.2">
      <c r="C6112" t="s">
        <v>1007</v>
      </c>
      <c r="D6112" t="s">
        <v>131</v>
      </c>
      <c r="E6112">
        <v>39.31</v>
      </c>
      <c r="F6112">
        <v>7.57</v>
      </c>
      <c r="G6112">
        <v>3.02</v>
      </c>
      <c r="H6112">
        <v>4750</v>
      </c>
      <c r="I6112">
        <v>1.6339999999999999</v>
      </c>
      <c r="J6112" t="s">
        <v>78</v>
      </c>
      <c r="K6112">
        <v>55.88</v>
      </c>
      <c r="L6112">
        <v>39.285035000000008</v>
      </c>
      <c r="M6112">
        <v>0.19082329950830321</v>
      </c>
      <c r="N6112">
        <v>38.88541</v>
      </c>
      <c r="O6112">
        <v>1.220483466678117</v>
      </c>
      <c r="P6112">
        <v>3021000</v>
      </c>
      <c r="Q6112">
        <v>2964000</v>
      </c>
      <c r="R6112">
        <v>1.02</v>
      </c>
      <c r="S6112">
        <v>66.003</v>
      </c>
      <c r="T6112">
        <v>7.6039999999999992</v>
      </c>
      <c r="U6112">
        <v>31.287199999999999</v>
      </c>
      <c r="V6112">
        <f t="shared" si="598"/>
        <v>2.4197149398015823</v>
      </c>
      <c r="AC6112">
        <v>39.869999999999997</v>
      </c>
      <c r="AD6112">
        <v>38.93</v>
      </c>
      <c r="AH6112" s="85">
        <f>IF(AND(M6112&lt;Variables!$G$6,M6112&gt;Variables!$G$5),0,1)</f>
        <v>1</v>
      </c>
      <c r="AI6112" s="85">
        <f t="shared" si="597"/>
        <v>0</v>
      </c>
      <c r="AJ6112" s="85">
        <f>IF(I6112&gt;Variables!$G$7,0,1)</f>
        <v>0</v>
      </c>
      <c r="AK6112" s="85">
        <f>IF(F6112&gt;Variables!$G$8,0,1)</f>
        <v>1</v>
      </c>
      <c r="AL6112" s="85">
        <f>IF(G6112&gt;Variables!$G$9,0,1)</f>
        <v>1</v>
      </c>
      <c r="AM6112" s="85">
        <f>IF(AND(K6112&gt;Variables!$G$10,K6112&lt;Variables!$G$11),0,1)</f>
        <v>0</v>
      </c>
      <c r="AN6112" s="103">
        <f>IF(H6112&lt;Variables!$G$13,1,0)</f>
        <v>0</v>
      </c>
      <c r="AO6112" s="101">
        <f>IF(R6112&lt;Variables!$G$12,0,1)</f>
        <v>0</v>
      </c>
      <c r="AP6112" s="86">
        <f t="shared" si="596"/>
        <v>1</v>
      </c>
      <c r="AR6112">
        <v>0</v>
      </c>
      <c r="AS6112">
        <v>0</v>
      </c>
      <c r="AT6112">
        <v>0</v>
      </c>
      <c r="AU6112">
        <v>1</v>
      </c>
      <c r="BA6112">
        <v>-0.26</v>
      </c>
    </row>
    <row r="6113" spans="3:53" ht="12.75" x14ac:dyDescent="0.2">
      <c r="C6113" t="s">
        <v>1007</v>
      </c>
      <c r="D6113" t="s">
        <v>193</v>
      </c>
      <c r="E6113">
        <v>24.65</v>
      </c>
      <c r="F6113">
        <v>7.12</v>
      </c>
      <c r="G6113">
        <v>2.93</v>
      </c>
      <c r="H6113">
        <v>9570</v>
      </c>
      <c r="I6113">
        <v>-14.08</v>
      </c>
      <c r="J6113" t="s">
        <v>78</v>
      </c>
      <c r="K6113">
        <v>54.75</v>
      </c>
      <c r="L6113">
        <v>24.633755000000001</v>
      </c>
      <c r="M6113">
        <v>0.27866234766076092</v>
      </c>
      <c r="N6113">
        <v>24.59244</v>
      </c>
      <c r="O6113">
        <v>0.4471292803804785</v>
      </c>
      <c r="P6113">
        <v>8463000</v>
      </c>
      <c r="Q6113">
        <v>22194000</v>
      </c>
      <c r="R6113">
        <v>0.38</v>
      </c>
      <c r="S6113">
        <v>66.003</v>
      </c>
      <c r="T6113">
        <v>7.6039999999999992</v>
      </c>
      <c r="U6113">
        <v>31.287199999999999</v>
      </c>
      <c r="V6113">
        <f t="shared" si="598"/>
        <v>2.4051420888756101</v>
      </c>
      <c r="AC6113">
        <v>24.74</v>
      </c>
      <c r="AD6113">
        <v>22.32</v>
      </c>
      <c r="AH6113" s="85">
        <f>IF(AND(M6113&lt;Variables!$G$6,M6113&gt;Variables!$G$5),0,1)</f>
        <v>1</v>
      </c>
      <c r="AI6113" s="85">
        <f t="shared" si="597"/>
        <v>0</v>
      </c>
      <c r="AJ6113" s="85">
        <f>IF(I6113&gt;Variables!$G$7,0,1)</f>
        <v>1</v>
      </c>
      <c r="AK6113" s="85">
        <f>IF(F6113&gt;Variables!$G$8,0,1)</f>
        <v>1</v>
      </c>
      <c r="AL6113" s="85">
        <f>IF(G6113&gt;Variables!$G$9,0,1)</f>
        <v>1</v>
      </c>
      <c r="AM6113" s="85">
        <f>IF(AND(K6113&gt;Variables!$G$10,K6113&lt;Variables!$G$11),0,1)</f>
        <v>0</v>
      </c>
      <c r="AN6113" s="103">
        <f>IF(H6113&lt;Variables!$G$13,1,0)</f>
        <v>0</v>
      </c>
      <c r="AO6113" s="101">
        <f>IF(R6113&lt;Variables!$G$12,0,1)</f>
        <v>0</v>
      </c>
      <c r="AP6113" s="86">
        <f t="shared" si="596"/>
        <v>1</v>
      </c>
      <c r="AR6113">
        <v>0</v>
      </c>
      <c r="AS6113">
        <v>0</v>
      </c>
      <c r="AT6113">
        <v>1</v>
      </c>
      <c r="AU6113">
        <v>0</v>
      </c>
      <c r="BA6113">
        <v>-2.25</v>
      </c>
    </row>
    <row r="6114" spans="3:53" ht="12.75" x14ac:dyDescent="0.2">
      <c r="C6114" t="s">
        <v>1007</v>
      </c>
      <c r="D6114" t="s">
        <v>980</v>
      </c>
      <c r="E6114">
        <v>16.45</v>
      </c>
      <c r="F6114">
        <v>10.8</v>
      </c>
      <c r="G6114">
        <v>4.24</v>
      </c>
      <c r="H6114">
        <v>2000</v>
      </c>
      <c r="I6114">
        <v>13.952</v>
      </c>
      <c r="J6114" t="s">
        <v>76</v>
      </c>
      <c r="K6114">
        <v>63.2</v>
      </c>
      <c r="L6114">
        <v>16.37499</v>
      </c>
      <c r="M6114">
        <v>0.51914535520329497</v>
      </c>
      <c r="N6114">
        <v>16.360296000000002</v>
      </c>
      <c r="O6114">
        <v>0.60942662651090862</v>
      </c>
      <c r="P6114">
        <v>1146000</v>
      </c>
      <c r="Q6114">
        <v>768443</v>
      </c>
      <c r="R6114">
        <v>1.49</v>
      </c>
      <c r="S6114">
        <v>66.003</v>
      </c>
      <c r="T6114">
        <v>7.6039999999999992</v>
      </c>
      <c r="U6114">
        <v>31.287199999999999</v>
      </c>
      <c r="V6114">
        <f t="shared" si="598"/>
        <v>2.4704635691917964</v>
      </c>
      <c r="AC6114">
        <v>17.758800000000001</v>
      </c>
      <c r="AD6114">
        <v>16.45</v>
      </c>
      <c r="AH6114" s="85">
        <f>IF(AND(M6114&lt;Variables!$G$6,M6114&gt;Variables!$G$5),0,1)</f>
        <v>1</v>
      </c>
      <c r="AI6114" s="85">
        <f t="shared" si="597"/>
        <v>0</v>
      </c>
      <c r="AJ6114" s="85">
        <f>IF(I6114&gt;Variables!$G$7,0,1)</f>
        <v>0</v>
      </c>
      <c r="AK6114" s="85">
        <f>IF(F6114&gt;Variables!$G$8,0,1)</f>
        <v>0</v>
      </c>
      <c r="AL6114" s="85">
        <f>IF(G6114&gt;Variables!$G$9,0,1)</f>
        <v>1</v>
      </c>
      <c r="AM6114" s="85">
        <f>IF(AND(K6114&gt;Variables!$G$10,K6114&lt;Variables!$G$11),0,1)</f>
        <v>0</v>
      </c>
      <c r="AN6114" s="103">
        <f>IF(H6114&lt;Variables!$G$13,1,0)</f>
        <v>1</v>
      </c>
      <c r="AO6114" s="101">
        <f>IF(R6114&lt;Variables!$G$12,0,1)</f>
        <v>0</v>
      </c>
      <c r="AP6114" s="86">
        <f t="shared" si="596"/>
        <v>0</v>
      </c>
      <c r="AR6114">
        <v>1</v>
      </c>
      <c r="AS6114">
        <v>0</v>
      </c>
      <c r="AT6114">
        <v>0</v>
      </c>
      <c r="AU6114">
        <v>0</v>
      </c>
      <c r="BA6114">
        <v>2</v>
      </c>
    </row>
    <row r="6115" spans="3:53" ht="12.75" x14ac:dyDescent="0.2">
      <c r="C6115" t="s">
        <v>1007</v>
      </c>
      <c r="D6115" t="s">
        <v>1008</v>
      </c>
      <c r="E6115">
        <v>17.16</v>
      </c>
      <c r="F6115">
        <v>8.2799999999999994</v>
      </c>
      <c r="G6115">
        <v>7.07</v>
      </c>
      <c r="H6115">
        <v>2130</v>
      </c>
      <c r="I6115">
        <v>35.994999999999997</v>
      </c>
      <c r="J6115" t="s">
        <v>76</v>
      </c>
      <c r="K6115">
        <v>83.08</v>
      </c>
      <c r="L6115">
        <v>16.833245000000002</v>
      </c>
      <c r="M6115">
        <v>1.6440977363544449</v>
      </c>
      <c r="N6115">
        <v>16.743600000000001</v>
      </c>
      <c r="O6115">
        <v>2.188298812680658</v>
      </c>
      <c r="P6115">
        <v>2171000</v>
      </c>
      <c r="Q6115">
        <v>1226000</v>
      </c>
      <c r="R6115">
        <v>1.77</v>
      </c>
      <c r="S6115">
        <v>66.003</v>
      </c>
      <c r="T6115">
        <v>7.6039999999999992</v>
      </c>
      <c r="U6115">
        <v>31.287199999999999</v>
      </c>
      <c r="V6115">
        <f t="shared" si="598"/>
        <v>2.5098933158482533</v>
      </c>
      <c r="AC6115">
        <v>17.23</v>
      </c>
      <c r="AD6115">
        <v>16.14</v>
      </c>
      <c r="AH6115" s="85">
        <f>IF(AND(M6115&lt;Variables!$G$6,M6115&gt;Variables!$G$5),0,1)</f>
        <v>1</v>
      </c>
      <c r="AI6115" s="85">
        <f t="shared" si="597"/>
        <v>0</v>
      </c>
      <c r="AJ6115" s="85">
        <f>IF(I6115&gt;Variables!$G$7,0,1)</f>
        <v>0</v>
      </c>
      <c r="AK6115" s="85">
        <f>IF(F6115&gt;Variables!$G$8,0,1)</f>
        <v>1</v>
      </c>
      <c r="AL6115" s="85">
        <f>IF(G6115&gt;Variables!$G$9,0,1)</f>
        <v>1</v>
      </c>
      <c r="AM6115" s="85">
        <f>IF(AND(K6115&gt;Variables!$G$10,K6115&lt;Variables!$G$11),0,1)</f>
        <v>1</v>
      </c>
      <c r="AN6115" s="103">
        <f>IF(H6115&lt;Variables!$G$13,1,0)</f>
        <v>1</v>
      </c>
      <c r="AO6115" s="101">
        <f>IF(R6115&lt;Variables!$G$12,0,1)</f>
        <v>0</v>
      </c>
      <c r="AP6115" s="86">
        <f t="shared" si="596"/>
        <v>0</v>
      </c>
      <c r="AR6115">
        <v>0</v>
      </c>
      <c r="AS6115">
        <v>0</v>
      </c>
      <c r="AT6115">
        <v>1</v>
      </c>
      <c r="AU6115">
        <v>0</v>
      </c>
      <c r="BA6115">
        <v>-2.0299999999999998</v>
      </c>
    </row>
    <row r="6116" spans="3:53" ht="12.75" x14ac:dyDescent="0.2">
      <c r="C6116" t="s">
        <v>1007</v>
      </c>
      <c r="D6116" t="s">
        <v>981</v>
      </c>
      <c r="E6116">
        <v>16.23</v>
      </c>
      <c r="F6116">
        <v>7.47</v>
      </c>
      <c r="G6116">
        <v>4.1100000000000003</v>
      </c>
      <c r="H6116">
        <v>4060</v>
      </c>
      <c r="I6116">
        <v>-75.938999999999993</v>
      </c>
      <c r="J6116" t="s">
        <v>76</v>
      </c>
      <c r="K6116">
        <v>43.76</v>
      </c>
      <c r="L6116">
        <v>16.250109999999999</v>
      </c>
      <c r="M6116">
        <v>-0.18529105341441091</v>
      </c>
      <c r="N6116">
        <v>16.462810000000001</v>
      </c>
      <c r="O6116">
        <v>-1.4749000929975029</v>
      </c>
      <c r="P6116">
        <v>13839000</v>
      </c>
      <c r="Q6116">
        <v>12705000</v>
      </c>
      <c r="R6116">
        <v>1.0900000000000001</v>
      </c>
      <c r="S6116">
        <v>66.003</v>
      </c>
      <c r="T6116">
        <v>7.6039999999999992</v>
      </c>
      <c r="U6116">
        <v>31.287199999999999</v>
      </c>
      <c r="V6116">
        <f t="shared" si="598"/>
        <v>2.3038320150802671</v>
      </c>
      <c r="AC6116">
        <v>16.350000000000001</v>
      </c>
      <c r="AD6116">
        <v>15.24</v>
      </c>
      <c r="AH6116" s="85">
        <f>IF(AND(M6116&lt;Variables!$G$6,M6116&gt;Variables!$G$5),0,1)</f>
        <v>1</v>
      </c>
      <c r="AI6116" s="85">
        <f t="shared" si="597"/>
        <v>1</v>
      </c>
      <c r="AJ6116" s="85">
        <f>IF(I6116&gt;Variables!$G$7,0,1)</f>
        <v>1</v>
      </c>
      <c r="AK6116" s="85">
        <f>IF(F6116&gt;Variables!$G$8,0,1)</f>
        <v>1</v>
      </c>
      <c r="AL6116" s="85">
        <f>IF(G6116&gt;Variables!$G$9,0,1)</f>
        <v>1</v>
      </c>
      <c r="AM6116" s="85">
        <f>IF(AND(K6116&gt;Variables!$G$10,K6116&lt;Variables!$G$11),0,1)</f>
        <v>1</v>
      </c>
      <c r="AN6116" s="103">
        <f>IF(H6116&lt;Variables!$G$13,1,0)</f>
        <v>0</v>
      </c>
      <c r="AO6116" s="101">
        <f>IF(R6116&lt;Variables!$G$12,0,1)</f>
        <v>0</v>
      </c>
      <c r="AP6116" s="86">
        <f t="shared" si="596"/>
        <v>0</v>
      </c>
      <c r="AR6116">
        <v>0</v>
      </c>
      <c r="AS6116">
        <v>0</v>
      </c>
      <c r="AT6116">
        <v>1</v>
      </c>
      <c r="AU6116">
        <v>0</v>
      </c>
      <c r="BA6116">
        <v>-2.25</v>
      </c>
    </row>
    <row r="6117" spans="3:53" ht="12.75" x14ac:dyDescent="0.2">
      <c r="C6117" t="s">
        <v>1007</v>
      </c>
      <c r="D6117" t="s">
        <v>989</v>
      </c>
      <c r="E6117">
        <v>286.38</v>
      </c>
      <c r="F6117">
        <v>6.97</v>
      </c>
      <c r="G6117">
        <v>3.21</v>
      </c>
      <c r="H6117">
        <v>13740</v>
      </c>
      <c r="I6117">
        <v>-17.446000000000002</v>
      </c>
      <c r="J6117" t="s">
        <v>76</v>
      </c>
      <c r="K6117">
        <v>52.94</v>
      </c>
      <c r="L6117">
        <v>286.62843750000002</v>
      </c>
      <c r="M6117">
        <v>-8.6675803059500234E-2</v>
      </c>
      <c r="N6117">
        <v>285.62711052631579</v>
      </c>
      <c r="O6117">
        <v>0.26359174109799349</v>
      </c>
      <c r="P6117">
        <v>160266</v>
      </c>
      <c r="Q6117">
        <v>175654</v>
      </c>
      <c r="R6117">
        <v>0.91</v>
      </c>
      <c r="S6117">
        <v>66.003</v>
      </c>
      <c r="T6117">
        <v>7.6039999999999992</v>
      </c>
      <c r="U6117">
        <v>31.287199999999999</v>
      </c>
      <c r="V6117">
        <f t="shared" si="598"/>
        <v>2.4004479108540999</v>
      </c>
      <c r="AC6117">
        <v>295.88389999999998</v>
      </c>
      <c r="AD6117">
        <v>286.12</v>
      </c>
      <c r="AH6117" s="85">
        <f>IF(AND(M6117&lt;Variables!$G$6,M6117&gt;Variables!$G$5),0,1)</f>
        <v>1</v>
      </c>
      <c r="AI6117" s="85">
        <f t="shared" si="597"/>
        <v>0</v>
      </c>
      <c r="AJ6117" s="85">
        <f>IF(I6117&gt;Variables!$G$7,0,1)</f>
        <v>1</v>
      </c>
      <c r="AK6117" s="85">
        <f>IF(F6117&gt;Variables!$G$8,0,1)</f>
        <v>1</v>
      </c>
      <c r="AL6117" s="85">
        <f>IF(G6117&gt;Variables!$G$9,0,1)</f>
        <v>1</v>
      </c>
      <c r="AM6117" s="85">
        <f>IF(AND(K6117&gt;Variables!$G$10,K6117&lt;Variables!$G$11),0,1)</f>
        <v>0</v>
      </c>
      <c r="AN6117" s="103">
        <f>IF(H6117&lt;Variables!$G$13,1,0)</f>
        <v>0</v>
      </c>
      <c r="AO6117" s="101">
        <f>IF(R6117&lt;Variables!$G$12,0,1)</f>
        <v>0</v>
      </c>
      <c r="AP6117" s="86">
        <f t="shared" si="596"/>
        <v>0</v>
      </c>
      <c r="AR6117">
        <v>1</v>
      </c>
      <c r="AS6117">
        <v>0</v>
      </c>
      <c r="AT6117">
        <v>0</v>
      </c>
      <c r="AU6117">
        <v>0</v>
      </c>
      <c r="BA6117">
        <v>1.39</v>
      </c>
    </row>
    <row r="6118" spans="3:53" ht="12.75" x14ac:dyDescent="0.2">
      <c r="C6118" t="s">
        <v>1007</v>
      </c>
      <c r="D6118" t="s">
        <v>995</v>
      </c>
      <c r="E6118">
        <v>22.78</v>
      </c>
      <c r="F6118">
        <v>7.45</v>
      </c>
      <c r="G6118">
        <v>4.9400000000000004</v>
      </c>
      <c r="H6118">
        <v>14530</v>
      </c>
      <c r="I6118">
        <v>-70.17</v>
      </c>
      <c r="J6118" t="s">
        <v>78</v>
      </c>
      <c r="K6118">
        <v>43.6</v>
      </c>
      <c r="L6118">
        <v>22.814525</v>
      </c>
      <c r="M6118">
        <v>-0.3704876608213532</v>
      </c>
      <c r="N6118">
        <v>22.715968</v>
      </c>
      <c r="O6118">
        <v>6.1771525651016547E-2</v>
      </c>
      <c r="P6118">
        <v>5779000</v>
      </c>
      <c r="Q6118">
        <v>18195000</v>
      </c>
      <c r="R6118">
        <v>0.32</v>
      </c>
      <c r="S6118">
        <v>66.003</v>
      </c>
      <c r="T6118">
        <v>7.6039999999999992</v>
      </c>
      <c r="U6118">
        <v>31.287199999999999</v>
      </c>
      <c r="V6118">
        <f t="shared" si="598"/>
        <v>2.3034808816488619</v>
      </c>
      <c r="AC6118">
        <v>22.795000000000002</v>
      </c>
      <c r="AD6118">
        <v>22.23</v>
      </c>
      <c r="AH6118" s="85">
        <f>IF(AND(M6118&lt;Variables!$G$6,M6118&gt;Variables!$G$5),0,1)</f>
        <v>1</v>
      </c>
      <c r="AI6118" s="85">
        <f t="shared" si="597"/>
        <v>0</v>
      </c>
      <c r="AJ6118" s="85">
        <f>IF(I6118&gt;Variables!$G$7,0,1)</f>
        <v>1</v>
      </c>
      <c r="AK6118" s="85">
        <f>IF(F6118&gt;Variables!$G$8,0,1)</f>
        <v>1</v>
      </c>
      <c r="AL6118" s="85">
        <f>IF(G6118&gt;Variables!$G$9,0,1)</f>
        <v>1</v>
      </c>
      <c r="AM6118" s="85">
        <f>IF(AND(K6118&gt;Variables!$G$10,K6118&lt;Variables!$G$11),0,1)</f>
        <v>1</v>
      </c>
      <c r="AN6118" s="103">
        <f>IF(H6118&lt;Variables!$G$13,1,0)</f>
        <v>0</v>
      </c>
      <c r="AO6118" s="101">
        <f>IF(R6118&lt;Variables!$G$12,0,1)</f>
        <v>0</v>
      </c>
      <c r="AP6118" s="86">
        <f t="shared" si="596"/>
        <v>1</v>
      </c>
      <c r="AR6118">
        <v>0</v>
      </c>
      <c r="AS6118">
        <v>0</v>
      </c>
      <c r="AT6118">
        <v>1</v>
      </c>
      <c r="AU6118">
        <v>0</v>
      </c>
      <c r="BA6118">
        <v>-1.66</v>
      </c>
    </row>
    <row r="6119" spans="3:53" ht="12.75" x14ac:dyDescent="0.2">
      <c r="C6119" t="s">
        <v>1007</v>
      </c>
      <c r="D6119" t="s">
        <v>303</v>
      </c>
      <c r="E6119">
        <v>19.87</v>
      </c>
      <c r="F6119">
        <v>8.17</v>
      </c>
      <c r="G6119">
        <v>8.58</v>
      </c>
      <c r="H6119">
        <v>2360</v>
      </c>
      <c r="I6119">
        <v>530.42499999999995</v>
      </c>
      <c r="J6119" t="s">
        <v>78</v>
      </c>
      <c r="K6119">
        <v>70.05</v>
      </c>
      <c r="L6119">
        <v>19.72505</v>
      </c>
      <c r="M6119">
        <v>0.73485238313718582</v>
      </c>
      <c r="N6119">
        <v>19.505988571428571</v>
      </c>
      <c r="O6119">
        <v>1.8661521677738331</v>
      </c>
      <c r="P6119">
        <v>126175</v>
      </c>
      <c r="Q6119">
        <v>512011</v>
      </c>
      <c r="R6119">
        <v>0.25</v>
      </c>
      <c r="S6119">
        <v>66.003</v>
      </c>
      <c r="T6119">
        <v>7.6039999999999992</v>
      </c>
      <c r="U6119">
        <v>31.287199999999999</v>
      </c>
      <c r="V6119">
        <f t="shared" si="598"/>
        <v>2.5130606517043041</v>
      </c>
      <c r="AC6119">
        <v>20.100000000000001</v>
      </c>
      <c r="AD6119">
        <v>18.88</v>
      </c>
      <c r="AH6119" s="85">
        <f>IF(AND(M6119&lt;Variables!$G$6,M6119&gt;Variables!$G$5),0,1)</f>
        <v>1</v>
      </c>
      <c r="AI6119" s="85">
        <f t="shared" si="597"/>
        <v>0</v>
      </c>
      <c r="AJ6119" s="85">
        <f>IF(I6119&gt;Variables!$G$7,0,1)</f>
        <v>0</v>
      </c>
      <c r="AK6119" s="85">
        <f>IF(F6119&gt;Variables!$G$8,0,1)</f>
        <v>1</v>
      </c>
      <c r="AL6119" s="85">
        <f>IF(G6119&gt;Variables!$G$9,0,1)</f>
        <v>1</v>
      </c>
      <c r="AM6119" s="85">
        <f>IF(AND(K6119&gt;Variables!$G$10,K6119&lt;Variables!$G$11),0,1)</f>
        <v>0</v>
      </c>
      <c r="AN6119" s="103">
        <f>IF(H6119&lt;Variables!$G$13,1,0)</f>
        <v>1</v>
      </c>
      <c r="AO6119" s="101">
        <f>IF(R6119&lt;Variables!$G$12,0,1)</f>
        <v>0</v>
      </c>
      <c r="AP6119" s="86">
        <f t="shared" si="596"/>
        <v>1</v>
      </c>
      <c r="AR6119">
        <v>0</v>
      </c>
      <c r="AS6119">
        <v>0</v>
      </c>
      <c r="AT6119">
        <v>1</v>
      </c>
      <c r="AU6119">
        <v>0</v>
      </c>
      <c r="BA6119">
        <v>-2.25</v>
      </c>
    </row>
    <row r="6120" spans="3:53" ht="12.75" x14ac:dyDescent="0.2">
      <c r="C6120" t="s">
        <v>1007</v>
      </c>
      <c r="D6120" t="s">
        <v>752</v>
      </c>
      <c r="E6120">
        <v>10.37</v>
      </c>
      <c r="F6120">
        <v>8.9</v>
      </c>
      <c r="G6120">
        <v>5.24</v>
      </c>
      <c r="H6120">
        <v>3960</v>
      </c>
      <c r="I6120">
        <v>-48.218000000000004</v>
      </c>
      <c r="J6120" t="s">
        <v>78</v>
      </c>
      <c r="K6120">
        <v>54.94</v>
      </c>
      <c r="L6120">
        <v>10.415763157894739</v>
      </c>
      <c r="M6120">
        <v>-0.15133944249478651</v>
      </c>
      <c r="N6120">
        <v>10.240585714285711</v>
      </c>
      <c r="O6120">
        <v>1.5566910932829101</v>
      </c>
      <c r="P6120">
        <v>11838000</v>
      </c>
      <c r="Q6120">
        <v>5120000</v>
      </c>
      <c r="R6120">
        <v>2.31</v>
      </c>
      <c r="S6120">
        <v>66.003</v>
      </c>
      <c r="T6120">
        <v>7.6039999999999992</v>
      </c>
      <c r="U6120">
        <v>31.287199999999999</v>
      </c>
      <c r="V6120">
        <f t="shared" si="598"/>
        <v>2.4242723429558937</v>
      </c>
      <c r="AC6120">
        <v>11.02</v>
      </c>
      <c r="AD6120">
        <v>9.8699999999999992</v>
      </c>
      <c r="AH6120" s="85">
        <f>IF(AND(M6120&lt;Variables!$G$6,M6120&gt;Variables!$G$5),0,1)</f>
        <v>1</v>
      </c>
      <c r="AI6120" s="85">
        <f t="shared" si="597"/>
        <v>0</v>
      </c>
      <c r="AJ6120" s="85">
        <f>IF(I6120&gt;Variables!$G$7,0,1)</f>
        <v>1</v>
      </c>
      <c r="AK6120" s="85">
        <f>IF(F6120&gt;Variables!$G$8,0,1)</f>
        <v>1</v>
      </c>
      <c r="AL6120" s="85">
        <f>IF(G6120&gt;Variables!$G$9,0,1)</f>
        <v>1</v>
      </c>
      <c r="AM6120" s="85">
        <f>IF(AND(K6120&gt;Variables!$G$10,K6120&lt;Variables!$G$11),0,1)</f>
        <v>0</v>
      </c>
      <c r="AN6120" s="103">
        <f>IF(H6120&lt;Variables!$G$13,1,0)</f>
        <v>0</v>
      </c>
      <c r="AO6120" s="101">
        <f>IF(R6120&lt;Variables!$G$12,0,1)</f>
        <v>1</v>
      </c>
      <c r="AP6120" s="86">
        <f t="shared" si="596"/>
        <v>1</v>
      </c>
      <c r="AR6120">
        <v>1</v>
      </c>
      <c r="AS6120">
        <v>0</v>
      </c>
      <c r="AT6120">
        <v>0</v>
      </c>
      <c r="AU6120">
        <v>0</v>
      </c>
      <c r="BA6120">
        <v>1.49</v>
      </c>
    </row>
    <row r="6121" spans="3:53" ht="12.75" x14ac:dyDescent="0.2">
      <c r="C6121" t="s">
        <v>1007</v>
      </c>
      <c r="D6121" t="s">
        <v>447</v>
      </c>
      <c r="E6121">
        <v>21.92</v>
      </c>
      <c r="F6121">
        <v>8.31</v>
      </c>
      <c r="G6121">
        <v>6.01</v>
      </c>
      <c r="H6121">
        <v>9490</v>
      </c>
      <c r="I6121">
        <v>-31.626000000000001</v>
      </c>
      <c r="J6121" t="s">
        <v>78</v>
      </c>
      <c r="K6121">
        <v>53.94</v>
      </c>
      <c r="L6121">
        <v>21.847774999999999</v>
      </c>
      <c r="M6121">
        <v>0.29305043648609941</v>
      </c>
      <c r="N6121">
        <v>21.865880000000001</v>
      </c>
      <c r="O6121">
        <v>0.21000755514984459</v>
      </c>
      <c r="P6121">
        <v>32113000</v>
      </c>
      <c r="Q6121">
        <v>24882000</v>
      </c>
      <c r="R6121">
        <v>1.29</v>
      </c>
      <c r="S6121">
        <v>66.003</v>
      </c>
      <c r="T6121">
        <v>7.6039999999999992</v>
      </c>
      <c r="U6121">
        <v>31.287199999999999</v>
      </c>
      <c r="V6121">
        <f t="shared" si="598"/>
        <v>2.3968645497887082</v>
      </c>
      <c r="AC6121">
        <v>23.04</v>
      </c>
      <c r="AD6121">
        <v>21.1</v>
      </c>
      <c r="AH6121" s="85">
        <f>IF(AND(M6121&lt;Variables!$G$6,M6121&gt;Variables!$G$5),0,1)</f>
        <v>1</v>
      </c>
      <c r="AI6121" s="85">
        <f t="shared" si="597"/>
        <v>1</v>
      </c>
      <c r="AJ6121" s="85">
        <f>IF(I6121&gt;Variables!$G$7,0,1)</f>
        <v>1</v>
      </c>
      <c r="AK6121" s="85">
        <f>IF(F6121&gt;Variables!$G$8,0,1)</f>
        <v>1</v>
      </c>
      <c r="AL6121" s="85">
        <f>IF(G6121&gt;Variables!$G$9,0,1)</f>
        <v>1</v>
      </c>
      <c r="AM6121" s="85">
        <f>IF(AND(K6121&gt;Variables!$G$10,K6121&lt;Variables!$G$11),0,1)</f>
        <v>0</v>
      </c>
      <c r="AN6121" s="103">
        <f>IF(H6121&lt;Variables!$G$13,1,0)</f>
        <v>0</v>
      </c>
      <c r="AO6121" s="101">
        <f>IF(R6121&lt;Variables!$G$12,0,1)</f>
        <v>0</v>
      </c>
      <c r="AP6121" s="86">
        <f t="shared" si="596"/>
        <v>1</v>
      </c>
      <c r="AR6121">
        <v>1</v>
      </c>
      <c r="AS6121">
        <v>0</v>
      </c>
      <c r="AT6121">
        <v>0</v>
      </c>
      <c r="AU6121">
        <v>0</v>
      </c>
      <c r="BA6121">
        <v>2</v>
      </c>
    </row>
    <row r="6122" spans="3:53" ht="12.75" x14ac:dyDescent="0.2">
      <c r="C6122" t="s">
        <v>1007</v>
      </c>
      <c r="D6122" t="s">
        <v>576</v>
      </c>
      <c r="E6122">
        <v>10.039999999999999</v>
      </c>
      <c r="F6122">
        <v>9.82</v>
      </c>
      <c r="G6122">
        <v>-0.4</v>
      </c>
      <c r="H6122">
        <v>14830</v>
      </c>
      <c r="I6122">
        <v>0.60299999999999998</v>
      </c>
      <c r="J6122" t="s">
        <v>78</v>
      </c>
      <c r="K6122">
        <v>43.4</v>
      </c>
      <c r="L6122">
        <v>10.062545</v>
      </c>
      <c r="M6122">
        <v>-0.17435946870299851</v>
      </c>
      <c r="N6122">
        <v>10.110158</v>
      </c>
      <c r="O6122">
        <v>-0.6444805313626184</v>
      </c>
      <c r="P6122">
        <v>15216000</v>
      </c>
      <c r="Q6122">
        <v>5991000</v>
      </c>
      <c r="R6122">
        <v>2.54</v>
      </c>
      <c r="S6122">
        <v>66.003</v>
      </c>
      <c r="T6122">
        <v>7.6039999999999992</v>
      </c>
      <c r="U6122">
        <v>31.287199999999999</v>
      </c>
      <c r="V6122">
        <f t="shared" si="598"/>
        <v>2.2998339152252236</v>
      </c>
      <c r="AC6122">
        <v>10.38</v>
      </c>
      <c r="AD6122">
        <v>9.75</v>
      </c>
      <c r="AH6122" s="85">
        <f>IF(AND(M6122&lt;Variables!$G$6,M6122&gt;Variables!$G$5),0,1)</f>
        <v>1</v>
      </c>
      <c r="AI6122" s="85">
        <f t="shared" si="597"/>
        <v>1</v>
      </c>
      <c r="AJ6122" s="85">
        <f>IF(I6122&gt;Variables!$G$7,0,1)</f>
        <v>0</v>
      </c>
      <c r="AK6122" s="85">
        <f>IF(F6122&gt;Variables!$G$8,0,1)</f>
        <v>0</v>
      </c>
      <c r="AL6122" s="85">
        <f>IF(G6122&gt;Variables!$G$9,0,1)</f>
        <v>1</v>
      </c>
      <c r="AM6122" s="85">
        <f>IF(AND(K6122&gt;Variables!$G$10,K6122&lt;Variables!$G$11),0,1)</f>
        <v>1</v>
      </c>
      <c r="AN6122" s="103">
        <f>IF(H6122&lt;Variables!$G$13,1,0)</f>
        <v>0</v>
      </c>
      <c r="AO6122" s="101">
        <f>IF(R6122&lt;Variables!$G$12,0,1)</f>
        <v>1</v>
      </c>
      <c r="AP6122" s="86">
        <f t="shared" si="596"/>
        <v>1</v>
      </c>
      <c r="AR6122">
        <v>0</v>
      </c>
      <c r="AS6122">
        <v>0</v>
      </c>
      <c r="AT6122">
        <v>1</v>
      </c>
      <c r="AU6122">
        <v>0</v>
      </c>
      <c r="BA6122">
        <v>-1.57</v>
      </c>
    </row>
    <row r="6123" spans="3:53" ht="12.75" x14ac:dyDescent="0.2">
      <c r="C6123" t="s">
        <v>1007</v>
      </c>
      <c r="D6123" t="s">
        <v>186</v>
      </c>
      <c r="E6123">
        <v>28.03</v>
      </c>
      <c r="F6123">
        <v>12.83</v>
      </c>
      <c r="G6123">
        <v>8.8800000000000008</v>
      </c>
      <c r="H6123">
        <v>3350</v>
      </c>
      <c r="I6123">
        <v>5.6920000000000002</v>
      </c>
      <c r="J6123" t="s">
        <v>78</v>
      </c>
      <c r="K6123">
        <v>47.15</v>
      </c>
      <c r="L6123">
        <v>28.280465</v>
      </c>
      <c r="M6123">
        <v>-0.2848786255812979</v>
      </c>
      <c r="N6123">
        <v>28.104396000000001</v>
      </c>
      <c r="O6123">
        <v>0.33981872444438321</v>
      </c>
      <c r="P6123">
        <v>12994000</v>
      </c>
      <c r="Q6123">
        <v>9109000</v>
      </c>
      <c r="R6123">
        <v>1.43</v>
      </c>
      <c r="S6123">
        <v>66.003</v>
      </c>
      <c r="T6123">
        <v>7.6039999999999992</v>
      </c>
      <c r="U6123">
        <v>31.287199999999999</v>
      </c>
      <c r="V6123">
        <f t="shared" si="598"/>
        <v>2.3425360652736793</v>
      </c>
      <c r="AC6123">
        <v>28.369900000000001</v>
      </c>
      <c r="AD6123">
        <v>26.706</v>
      </c>
      <c r="AH6123" s="85">
        <f>IF(AND(M6123&lt;Variables!$G$6,M6123&gt;Variables!$G$5),0,1)</f>
        <v>1</v>
      </c>
      <c r="AI6123" s="85">
        <f t="shared" si="597"/>
        <v>0</v>
      </c>
      <c r="AJ6123" s="85">
        <f>IF(I6123&gt;Variables!$G$7,0,1)</f>
        <v>0</v>
      </c>
      <c r="AK6123" s="85">
        <f>IF(F6123&gt;Variables!$G$8,0,1)</f>
        <v>0</v>
      </c>
      <c r="AL6123" s="85">
        <f>IF(G6123&gt;Variables!$G$9,0,1)</f>
        <v>1</v>
      </c>
      <c r="AM6123" s="85">
        <f>IF(AND(K6123&gt;Variables!$G$10,K6123&lt;Variables!$G$11),0,1)</f>
        <v>1</v>
      </c>
      <c r="AN6123" s="103">
        <f>IF(H6123&lt;Variables!$G$13,1,0)</f>
        <v>0</v>
      </c>
      <c r="AO6123" s="101">
        <f>IF(R6123&lt;Variables!$G$12,0,1)</f>
        <v>0</v>
      </c>
      <c r="AP6123" s="86">
        <f t="shared" si="596"/>
        <v>1</v>
      </c>
      <c r="AR6123">
        <v>0</v>
      </c>
      <c r="AS6123">
        <v>0</v>
      </c>
      <c r="AT6123">
        <v>1</v>
      </c>
      <c r="AU6123">
        <v>0</v>
      </c>
      <c r="BA6123">
        <v>-2.25</v>
      </c>
    </row>
    <row r="6124" spans="3:53" ht="12.75" x14ac:dyDescent="0.2">
      <c r="C6124" t="s">
        <v>1007</v>
      </c>
      <c r="D6124" t="s">
        <v>977</v>
      </c>
      <c r="E6124">
        <v>68.47</v>
      </c>
      <c r="F6124">
        <v>17.64</v>
      </c>
      <c r="G6124">
        <v>8.51</v>
      </c>
      <c r="H6124">
        <v>4440</v>
      </c>
      <c r="I6124">
        <v>-1E-3</v>
      </c>
      <c r="J6124" t="s">
        <v>78</v>
      </c>
      <c r="K6124">
        <v>54.96</v>
      </c>
      <c r="L6124">
        <v>68.262365000000003</v>
      </c>
      <c r="M6124">
        <v>0.16500307306961509</v>
      </c>
      <c r="N6124">
        <v>67.885201999999992</v>
      </c>
      <c r="O6124">
        <v>0.72150923260124866</v>
      </c>
      <c r="P6124">
        <v>3636000</v>
      </c>
      <c r="Q6124">
        <v>768864</v>
      </c>
      <c r="R6124">
        <v>4.7300000000000004</v>
      </c>
      <c r="S6124">
        <v>66.003</v>
      </c>
      <c r="T6124">
        <v>7.6039999999999992</v>
      </c>
      <c r="U6124">
        <v>31.287199999999999</v>
      </c>
      <c r="V6124">
        <f t="shared" si="598"/>
        <v>2.4117319368800652</v>
      </c>
      <c r="AC6124">
        <v>68.53</v>
      </c>
      <c r="AD6124">
        <v>63.82</v>
      </c>
      <c r="AH6124" s="85">
        <f>IF(AND(M6124&lt;Variables!$G$6,M6124&gt;Variables!$G$5),0,1)</f>
        <v>1</v>
      </c>
      <c r="AI6124" s="85">
        <f t="shared" si="597"/>
        <v>0</v>
      </c>
      <c r="AJ6124" s="85">
        <f>IF(I6124&gt;Variables!$G$7,0,1)</f>
        <v>1</v>
      </c>
      <c r="AK6124" s="85">
        <f>IF(F6124&gt;Variables!$G$8,0,1)</f>
        <v>0</v>
      </c>
      <c r="AL6124" s="85">
        <f>IF(G6124&gt;Variables!$G$9,0,1)</f>
        <v>1</v>
      </c>
      <c r="AM6124" s="85">
        <f>IF(AND(K6124&gt;Variables!$G$10,K6124&lt;Variables!$G$11),0,1)</f>
        <v>0</v>
      </c>
      <c r="AN6124" s="103">
        <f>IF(H6124&lt;Variables!$G$13,1,0)</f>
        <v>0</v>
      </c>
      <c r="AO6124" s="101">
        <f>IF(R6124&lt;Variables!$G$12,0,1)</f>
        <v>1</v>
      </c>
      <c r="AP6124" s="86">
        <f t="shared" si="596"/>
        <v>1</v>
      </c>
      <c r="AR6124">
        <v>0</v>
      </c>
      <c r="AS6124">
        <v>0</v>
      </c>
      <c r="AT6124">
        <v>1</v>
      </c>
      <c r="AU6124">
        <v>0</v>
      </c>
      <c r="BA6124">
        <v>-1.78</v>
      </c>
    </row>
    <row r="6125" spans="3:53" ht="12.75" x14ac:dyDescent="0.2">
      <c r="C6125" t="s">
        <v>1007</v>
      </c>
      <c r="D6125" t="s">
        <v>978</v>
      </c>
      <c r="E6125">
        <v>3.28</v>
      </c>
      <c r="F6125">
        <v>24.16</v>
      </c>
      <c r="G6125">
        <v>-12.3</v>
      </c>
      <c r="H6125">
        <v>215.62</v>
      </c>
      <c r="I6125">
        <v>-47.656999999999996</v>
      </c>
      <c r="J6125" t="s">
        <v>78</v>
      </c>
      <c r="K6125">
        <v>38.049999999999997</v>
      </c>
      <c r="L6125">
        <v>3.3454449999999989</v>
      </c>
      <c r="M6125">
        <v>-1.9562419947122001</v>
      </c>
      <c r="N6125">
        <v>3.391032</v>
      </c>
      <c r="O6125">
        <v>-3.2742834629693922</v>
      </c>
      <c r="P6125">
        <v>18230000</v>
      </c>
      <c r="Q6125">
        <v>888990</v>
      </c>
      <c r="R6125">
        <v>20.51</v>
      </c>
      <c r="S6125">
        <v>66.003</v>
      </c>
      <c r="T6125">
        <v>7.6039999999999992</v>
      </c>
      <c r="U6125">
        <v>31.287199999999999</v>
      </c>
      <c r="V6125">
        <f t="shared" si="598"/>
        <v>2.2265472506378075</v>
      </c>
      <c r="AC6125">
        <v>3.5211999999999999</v>
      </c>
      <c r="AD6125">
        <v>3.1</v>
      </c>
      <c r="AH6125" s="85">
        <f>IF(AND(M6125&lt;Variables!$G$6,M6125&gt;Variables!$G$5),0,1)</f>
        <v>1</v>
      </c>
      <c r="AI6125" s="85">
        <f t="shared" si="597"/>
        <v>1</v>
      </c>
      <c r="AJ6125" s="85">
        <f>IF(I6125&gt;Variables!$G$7,0,1)</f>
        <v>1</v>
      </c>
      <c r="AK6125" s="85">
        <f>IF(F6125&gt;Variables!$G$8,0,1)</f>
        <v>0</v>
      </c>
      <c r="AL6125" s="85">
        <f>IF(G6125&gt;Variables!$G$9,0,1)</f>
        <v>1</v>
      </c>
      <c r="AM6125" s="85">
        <f>IF(AND(K6125&gt;Variables!$G$10,K6125&lt;Variables!$G$11),0,1)</f>
        <v>1</v>
      </c>
      <c r="AN6125" s="103">
        <f>IF(H6125&lt;Variables!$G$13,1,0)</f>
        <v>1</v>
      </c>
      <c r="AO6125" s="101">
        <f>IF(R6125&lt;Variables!$G$12,0,1)</f>
        <v>1</v>
      </c>
      <c r="AP6125" s="86">
        <f t="shared" si="596"/>
        <v>1</v>
      </c>
      <c r="AR6125">
        <v>1</v>
      </c>
      <c r="AS6125">
        <v>0</v>
      </c>
      <c r="AT6125">
        <v>0</v>
      </c>
      <c r="AU6125">
        <v>0</v>
      </c>
      <c r="BA6125">
        <v>2</v>
      </c>
    </row>
    <row r="6126" spans="3:53" ht="12.75" x14ac:dyDescent="0.2">
      <c r="C6126" t="s">
        <v>1007</v>
      </c>
      <c r="D6126" t="s">
        <v>614</v>
      </c>
      <c r="E6126">
        <v>14.19</v>
      </c>
      <c r="F6126">
        <v>25.38</v>
      </c>
      <c r="G6126">
        <v>9.3699999999999992</v>
      </c>
      <c r="H6126">
        <v>2880</v>
      </c>
      <c r="I6126">
        <v>-33.966999999999999</v>
      </c>
      <c r="J6126" t="s">
        <v>78</v>
      </c>
      <c r="K6126">
        <v>56.55</v>
      </c>
      <c r="L6126">
        <v>14.066495</v>
      </c>
      <c r="M6126">
        <v>1.2334629202228451</v>
      </c>
      <c r="N6126">
        <v>13.840838</v>
      </c>
      <c r="O6126">
        <v>2.8839438768086452</v>
      </c>
      <c r="P6126">
        <v>20263000</v>
      </c>
      <c r="Q6126">
        <v>3768000</v>
      </c>
      <c r="R6126">
        <v>5.38</v>
      </c>
      <c r="S6126">
        <v>66.003</v>
      </c>
      <c r="T6126">
        <v>7.6039999999999992</v>
      </c>
      <c r="U6126">
        <v>31.287199999999999</v>
      </c>
      <c r="V6126">
        <f t="shared" si="598"/>
        <v>2.3794552860901028</v>
      </c>
      <c r="AC6126">
        <v>14.6</v>
      </c>
      <c r="AD6126">
        <v>12.58</v>
      </c>
      <c r="AH6126" s="85">
        <f>IF(AND(M6126&lt;Variables!$G$6,M6126&gt;Variables!$G$5),0,1)</f>
        <v>1</v>
      </c>
      <c r="AI6126" s="85">
        <f t="shared" si="597"/>
        <v>0</v>
      </c>
      <c r="AJ6126" s="85">
        <f>IF(I6126&gt;Variables!$G$7,0,1)</f>
        <v>1</v>
      </c>
      <c r="AK6126" s="85">
        <f>IF(F6126&gt;Variables!$G$8,0,1)</f>
        <v>0</v>
      </c>
      <c r="AL6126" s="85">
        <f>IF(G6126&gt;Variables!$G$9,0,1)</f>
        <v>1</v>
      </c>
      <c r="AM6126" s="85">
        <f>IF(AND(K6126&gt;Variables!$G$10,K6126&lt;Variables!$G$11),0,1)</f>
        <v>0</v>
      </c>
      <c r="AN6126" s="103">
        <f>IF(H6126&lt;Variables!$G$13,1,0)</f>
        <v>0</v>
      </c>
      <c r="AO6126" s="101">
        <f>IF(R6126&lt;Variables!$G$12,0,1)</f>
        <v>1</v>
      </c>
      <c r="AP6126" s="86">
        <f t="shared" si="596"/>
        <v>1</v>
      </c>
      <c r="AR6126">
        <v>0</v>
      </c>
      <c r="AS6126">
        <v>0</v>
      </c>
      <c r="AT6126">
        <v>1</v>
      </c>
      <c r="AU6126">
        <v>0</v>
      </c>
      <c r="BA6126">
        <v>-2.25</v>
      </c>
    </row>
    <row r="6127" spans="3:53" ht="12.75" x14ac:dyDescent="0.2">
      <c r="C6127" t="s">
        <v>1007</v>
      </c>
      <c r="D6127" t="s">
        <v>810</v>
      </c>
      <c r="E6127">
        <v>12.35</v>
      </c>
      <c r="F6127">
        <v>25.86</v>
      </c>
      <c r="G6127">
        <v>-9.7100000000000009</v>
      </c>
      <c r="H6127">
        <v>1940</v>
      </c>
      <c r="I6127">
        <v>-69.846999999999994</v>
      </c>
      <c r="J6127" t="s">
        <v>78</v>
      </c>
      <c r="K6127">
        <v>68.150000000000006</v>
      </c>
      <c r="L6127">
        <v>12.116315</v>
      </c>
      <c r="M6127">
        <v>2.8778139227974822</v>
      </c>
      <c r="N6127">
        <v>12.065251999999999</v>
      </c>
      <c r="O6127">
        <v>3.313217162807697</v>
      </c>
      <c r="P6127">
        <v>63038000</v>
      </c>
      <c r="Q6127">
        <v>8404000</v>
      </c>
      <c r="R6127">
        <v>7.5</v>
      </c>
      <c r="S6127">
        <v>66.003</v>
      </c>
      <c r="T6127">
        <v>7.6039999999999992</v>
      </c>
      <c r="U6127">
        <v>31.287199999999999</v>
      </c>
      <c r="V6127">
        <f t="shared" si="598"/>
        <v>2.3293638900532052</v>
      </c>
      <c r="AC6127">
        <v>13.4</v>
      </c>
      <c r="AD6127">
        <v>11.15</v>
      </c>
      <c r="AH6127" s="85">
        <f>IF(AND(M6127&lt;Variables!$G$6,M6127&gt;Variables!$G$5),0,1)</f>
        <v>1</v>
      </c>
      <c r="AI6127" s="85">
        <f t="shared" si="597"/>
        <v>0</v>
      </c>
      <c r="AJ6127" s="85">
        <f>IF(I6127&gt;Variables!$G$7,0,1)</f>
        <v>1</v>
      </c>
      <c r="AK6127" s="85">
        <f>IF(F6127&gt;Variables!$G$8,0,1)</f>
        <v>0</v>
      </c>
      <c r="AL6127" s="85">
        <f>IF(G6127&gt;Variables!$G$9,0,1)</f>
        <v>1</v>
      </c>
      <c r="AM6127" s="85">
        <f>IF(AND(K6127&gt;Variables!$G$10,K6127&lt;Variables!$G$11),0,1)</f>
        <v>0</v>
      </c>
      <c r="AN6127" s="103">
        <f>IF(H6127&lt;Variables!$G$13,1,0)</f>
        <v>1</v>
      </c>
      <c r="AO6127" s="101">
        <f>IF(R6127&lt;Variables!$G$12,0,1)</f>
        <v>1</v>
      </c>
      <c r="AP6127" s="86">
        <f t="shared" ref="AP6127:AP6190" si="599">IF(J6127="Pass", 0,1)</f>
        <v>1</v>
      </c>
      <c r="AR6127">
        <v>0</v>
      </c>
      <c r="AS6127">
        <v>0</v>
      </c>
      <c r="AT6127">
        <v>1</v>
      </c>
      <c r="AU6127">
        <v>0</v>
      </c>
      <c r="BA6127">
        <v>-2.25</v>
      </c>
    </row>
    <row r="6128" spans="3:53" ht="12.75" x14ac:dyDescent="0.2">
      <c r="C6128" t="s">
        <v>1007</v>
      </c>
      <c r="D6128" t="s">
        <v>975</v>
      </c>
      <c r="E6128">
        <v>2.6</v>
      </c>
      <c r="F6128">
        <v>39.78</v>
      </c>
      <c r="G6128">
        <v>35.36</v>
      </c>
      <c r="H6128">
        <v>22.19</v>
      </c>
      <c r="I6128">
        <v>-27.87</v>
      </c>
      <c r="J6128" t="s">
        <v>78</v>
      </c>
      <c r="K6128">
        <v>58.15</v>
      </c>
      <c r="L6128">
        <v>2.5327210526315791</v>
      </c>
      <c r="M6128">
        <v>2.6129583950691622</v>
      </c>
      <c r="N6128">
        <v>2.5143346938775508</v>
      </c>
      <c r="O6128">
        <v>3.3633273377791419</v>
      </c>
      <c r="P6128">
        <v>3250000</v>
      </c>
      <c r="Q6128">
        <v>58670</v>
      </c>
      <c r="R6128">
        <v>55.39</v>
      </c>
      <c r="S6128">
        <v>66.003</v>
      </c>
      <c r="T6128">
        <v>7.6039999999999992</v>
      </c>
      <c r="U6128">
        <v>31.287199999999999</v>
      </c>
      <c r="V6128">
        <f t="shared" si="598"/>
        <v>2.32199535739178</v>
      </c>
      <c r="AC6128">
        <v>2.64</v>
      </c>
      <c r="AD6128">
        <v>2.2200000000000002</v>
      </c>
      <c r="AH6128" s="85">
        <f>IF(AND(M6128&lt;Variables!$G$6,M6128&gt;Variables!$G$5),0,1)</f>
        <v>1</v>
      </c>
      <c r="AI6128" s="85">
        <f t="shared" si="597"/>
        <v>0</v>
      </c>
      <c r="AJ6128" s="85">
        <f>IF(I6128&gt;Variables!$G$7,0,1)</f>
        <v>1</v>
      </c>
      <c r="AK6128" s="85">
        <f>IF(F6128&gt;Variables!$G$8,0,1)</f>
        <v>0</v>
      </c>
      <c r="AL6128" s="85">
        <f>IF(G6128&gt;Variables!$G$9,0,1)</f>
        <v>0</v>
      </c>
      <c r="AM6128" s="85">
        <f>IF(AND(K6128&gt;Variables!$G$10,K6128&lt;Variables!$G$11),0,1)</f>
        <v>0</v>
      </c>
      <c r="AN6128" s="103">
        <f>IF(H6128&lt;Variables!$G$13,1,0)</f>
        <v>1</v>
      </c>
      <c r="AO6128" s="101">
        <f>IF(R6128&lt;Variables!$G$12,0,1)</f>
        <v>1</v>
      </c>
      <c r="AP6128" s="86">
        <f t="shared" si="599"/>
        <v>1</v>
      </c>
      <c r="AR6128">
        <v>0</v>
      </c>
      <c r="AS6128">
        <v>0</v>
      </c>
      <c r="AT6128">
        <v>1</v>
      </c>
      <c r="AU6128">
        <v>0</v>
      </c>
      <c r="BA6128">
        <v>-2.25</v>
      </c>
    </row>
    <row r="6129" spans="3:53" ht="12.75" x14ac:dyDescent="0.2">
      <c r="C6129" t="s">
        <v>1007</v>
      </c>
      <c r="D6129" t="s">
        <v>932</v>
      </c>
      <c r="E6129">
        <v>5.69</v>
      </c>
      <c r="F6129">
        <v>40.6</v>
      </c>
      <c r="G6129">
        <v>-8.6300000000000008</v>
      </c>
      <c r="H6129">
        <v>18.11</v>
      </c>
      <c r="I6129">
        <v>-4.0279999999999996</v>
      </c>
      <c r="J6129" t="s">
        <v>78</v>
      </c>
      <c r="K6129">
        <v>57.65</v>
      </c>
      <c r="L6129">
        <v>5.6410299999999998</v>
      </c>
      <c r="M6129">
        <v>1.399921645515092</v>
      </c>
      <c r="N6129">
        <v>5.5607620000000004</v>
      </c>
      <c r="O6129">
        <v>2.8636003482975929</v>
      </c>
      <c r="P6129">
        <v>15760000</v>
      </c>
      <c r="Q6129">
        <v>1040000</v>
      </c>
      <c r="R6129">
        <v>15.15</v>
      </c>
      <c r="S6129">
        <v>66.003</v>
      </c>
      <c r="T6129">
        <v>7.6039999999999992</v>
      </c>
      <c r="U6129">
        <v>31.287199999999999</v>
      </c>
      <c r="V6129">
        <f t="shared" si="598"/>
        <v>2.3789272883179136</v>
      </c>
      <c r="AC6129">
        <v>5.73</v>
      </c>
      <c r="AD6129">
        <v>4.2</v>
      </c>
      <c r="AH6129" s="85">
        <f>IF(AND(M6129&lt;Variables!$G$6,M6129&gt;Variables!$G$5),0,1)</f>
        <v>1</v>
      </c>
      <c r="AI6129" s="85">
        <f t="shared" si="597"/>
        <v>0</v>
      </c>
      <c r="AJ6129" s="85">
        <f>IF(I6129&gt;Variables!$G$7,0,1)</f>
        <v>1</v>
      </c>
      <c r="AK6129" s="85">
        <f>IF(F6129&gt;Variables!$G$8,0,1)</f>
        <v>0</v>
      </c>
      <c r="AL6129" s="85">
        <f>IF(G6129&gt;Variables!$G$9,0,1)</f>
        <v>1</v>
      </c>
      <c r="AM6129" s="85">
        <f>IF(AND(K6129&gt;Variables!$G$10,K6129&lt;Variables!$G$11),0,1)</f>
        <v>0</v>
      </c>
      <c r="AN6129" s="103">
        <f>IF(H6129&lt;Variables!$G$13,1,0)</f>
        <v>1</v>
      </c>
      <c r="AO6129" s="101">
        <f>IF(R6129&lt;Variables!$G$12,0,1)</f>
        <v>1</v>
      </c>
      <c r="AP6129" s="86">
        <f t="shared" si="599"/>
        <v>1</v>
      </c>
      <c r="AR6129">
        <v>0</v>
      </c>
      <c r="AS6129">
        <v>0</v>
      </c>
      <c r="AT6129">
        <v>1</v>
      </c>
      <c r="AU6129">
        <v>0</v>
      </c>
      <c r="BA6129">
        <v>-2.25</v>
      </c>
    </row>
    <row r="6130" spans="3:53" ht="12.75" x14ac:dyDescent="0.2">
      <c r="C6130" t="s">
        <v>1007</v>
      </c>
      <c r="D6130" t="s">
        <v>973</v>
      </c>
      <c r="E6130">
        <v>9.5</v>
      </c>
      <c r="F6130">
        <v>49.37</v>
      </c>
      <c r="G6130">
        <v>16.010000000000002</v>
      </c>
      <c r="H6130">
        <v>799.45</v>
      </c>
      <c r="I6130">
        <v>-30.68</v>
      </c>
      <c r="J6130" t="s">
        <v>78</v>
      </c>
      <c r="K6130">
        <v>57.24</v>
      </c>
      <c r="L6130">
        <v>9.4615150000000003</v>
      </c>
      <c r="M6130">
        <v>0.30106172214491939</v>
      </c>
      <c r="N6130">
        <v>9.1372800000000005</v>
      </c>
      <c r="O6130">
        <v>3.8602297401414831</v>
      </c>
      <c r="P6130">
        <v>89050000</v>
      </c>
      <c r="Q6130">
        <v>4490000</v>
      </c>
      <c r="R6130">
        <v>19.829999999999998</v>
      </c>
      <c r="S6130">
        <v>66.003</v>
      </c>
      <c r="T6130">
        <v>7.6039999999999992</v>
      </c>
      <c r="U6130">
        <v>31.287199999999999</v>
      </c>
      <c r="V6130">
        <f t="shared" si="598"/>
        <v>2.4278838595484973</v>
      </c>
      <c r="AC6130">
        <v>10.47</v>
      </c>
      <c r="AD6130">
        <v>8.5</v>
      </c>
      <c r="AH6130" s="85">
        <f>IF(AND(M6130&lt;Variables!$G$6,M6130&gt;Variables!$G$5),0,1)</f>
        <v>1</v>
      </c>
      <c r="AI6130" s="85">
        <f t="shared" si="597"/>
        <v>0</v>
      </c>
      <c r="AJ6130" s="85">
        <f>IF(I6130&gt;Variables!$G$7,0,1)</f>
        <v>1</v>
      </c>
      <c r="AK6130" s="85">
        <f>IF(F6130&gt;Variables!$G$8,0,1)</f>
        <v>0</v>
      </c>
      <c r="AL6130" s="85">
        <f>IF(G6130&gt;Variables!$G$9,0,1)</f>
        <v>0</v>
      </c>
      <c r="AM6130" s="85">
        <f>IF(AND(K6130&gt;Variables!$G$10,K6130&lt;Variables!$G$11),0,1)</f>
        <v>0</v>
      </c>
      <c r="AN6130" s="103">
        <f>IF(H6130&lt;Variables!$G$13,1,0)</f>
        <v>1</v>
      </c>
      <c r="AO6130" s="101">
        <f>IF(R6130&lt;Variables!$G$12,0,1)</f>
        <v>1</v>
      </c>
      <c r="AP6130" s="86">
        <f t="shared" si="599"/>
        <v>1</v>
      </c>
      <c r="AR6130">
        <v>0</v>
      </c>
      <c r="AS6130">
        <v>0</v>
      </c>
      <c r="AT6130">
        <v>1</v>
      </c>
      <c r="AU6130">
        <v>0</v>
      </c>
      <c r="BA6130">
        <v>-2.25</v>
      </c>
    </row>
    <row r="6131" spans="3:53" ht="12.75" x14ac:dyDescent="0.2">
      <c r="C6131" t="s">
        <v>1007</v>
      </c>
      <c r="D6131" t="s">
        <v>972</v>
      </c>
      <c r="E6131">
        <v>10.66</v>
      </c>
      <c r="F6131">
        <v>402.26</v>
      </c>
      <c r="G6131">
        <v>2.2599999999999998</v>
      </c>
      <c r="H6131">
        <v>27.89</v>
      </c>
      <c r="I6131">
        <v>0</v>
      </c>
      <c r="J6131" t="s">
        <v>78</v>
      </c>
      <c r="K6131">
        <v>38.15</v>
      </c>
      <c r="L6131">
        <v>11.51219</v>
      </c>
      <c r="M6131">
        <v>-5.838941157156027</v>
      </c>
      <c r="N6131">
        <v>11.194628</v>
      </c>
      <c r="O6131">
        <v>-3.1678408608128819</v>
      </c>
      <c r="P6131">
        <v>137180000</v>
      </c>
      <c r="Q6131">
        <v>980580</v>
      </c>
      <c r="R6131">
        <v>139.9</v>
      </c>
      <c r="S6131">
        <v>66.003</v>
      </c>
      <c r="T6131">
        <v>7.6039999999999992</v>
      </c>
      <c r="U6131">
        <v>31.287199999999999</v>
      </c>
      <c r="V6131">
        <f t="shared" si="598"/>
        <v>2.1962215546529373</v>
      </c>
      <c r="AC6131">
        <v>12.15</v>
      </c>
      <c r="AD6131">
        <v>8.91</v>
      </c>
      <c r="AH6131" s="85">
        <f>IF(AND(M6131&lt;Variables!$G$6,M6131&gt;Variables!$G$5),0,1)</f>
        <v>1</v>
      </c>
      <c r="AI6131" s="85">
        <f t="shared" si="597"/>
        <v>0</v>
      </c>
      <c r="AJ6131" s="85">
        <f>IF(I6131&gt;Variables!$G$7,0,1)</f>
        <v>1</v>
      </c>
      <c r="AK6131" s="85">
        <f>IF(F6131&gt;Variables!$G$8,0,1)</f>
        <v>0</v>
      </c>
      <c r="AL6131" s="85">
        <f>IF(G6131&gt;Variables!$G$9,0,1)</f>
        <v>1</v>
      </c>
      <c r="AM6131" s="85">
        <f>IF(AND(K6131&gt;Variables!$G$10,K6131&lt;Variables!$G$11),0,1)</f>
        <v>1</v>
      </c>
      <c r="AN6131" s="103">
        <f>IF(H6131&lt;Variables!$G$13,1,0)</f>
        <v>1</v>
      </c>
      <c r="AO6131" s="101">
        <f>IF(R6131&lt;Variables!$G$12,0,1)</f>
        <v>1</v>
      </c>
      <c r="AP6131" s="86">
        <f t="shared" si="599"/>
        <v>1</v>
      </c>
      <c r="AR6131">
        <v>1</v>
      </c>
      <c r="AS6131">
        <v>0</v>
      </c>
      <c r="AT6131">
        <v>0</v>
      </c>
      <c r="AU6131">
        <v>0</v>
      </c>
      <c r="BA6131">
        <v>2</v>
      </c>
    </row>
    <row r="6132" spans="3:53" ht="12.75" x14ac:dyDescent="0.2">
      <c r="C6132" t="s">
        <v>1007</v>
      </c>
      <c r="D6132" t="s">
        <v>983</v>
      </c>
      <c r="E6132">
        <v>6.85</v>
      </c>
      <c r="F6132">
        <v>8.1999999999999993</v>
      </c>
      <c r="G6132">
        <v>1.18</v>
      </c>
      <c r="H6132">
        <v>-99999</v>
      </c>
      <c r="I6132">
        <v>-24.83</v>
      </c>
      <c r="J6132" t="s">
        <v>78</v>
      </c>
      <c r="K6132">
        <v>76.849999999999994</v>
      </c>
      <c r="L6132">
        <v>6.8030266666666659</v>
      </c>
      <c r="M6132">
        <v>0.68606718186220739</v>
      </c>
      <c r="N6132">
        <v>6.7876536585365859</v>
      </c>
      <c r="O6132">
        <v>0.91410588378181379</v>
      </c>
      <c r="P6132">
        <v>576876</v>
      </c>
      <c r="Q6132">
        <v>1067000</v>
      </c>
      <c r="R6132">
        <v>0.54</v>
      </c>
      <c r="S6132">
        <v>66.003</v>
      </c>
      <c r="T6132">
        <v>7.6039999999999992</v>
      </c>
      <c r="U6132">
        <v>31.287199999999999</v>
      </c>
      <c r="V6132">
        <f t="shared" si="598"/>
        <v>2.5741286830018772</v>
      </c>
      <c r="AC6132">
        <v>6.87</v>
      </c>
      <c r="AD6132">
        <v>6.81</v>
      </c>
      <c r="AH6132" s="85">
        <f>IF(AND(M6132&lt;Variables!$G$6,M6132&gt;Variables!$G$5),0,1)</f>
        <v>1</v>
      </c>
      <c r="AI6132" s="85">
        <f t="shared" si="597"/>
        <v>0</v>
      </c>
      <c r="AJ6132" s="85">
        <f>IF(I6132&gt;Variables!$G$7,0,1)</f>
        <v>1</v>
      </c>
      <c r="AK6132" s="85">
        <f>IF(F6132&gt;Variables!$G$8,0,1)</f>
        <v>1</v>
      </c>
      <c r="AL6132" s="85">
        <f>IF(G6132&gt;Variables!$G$9,0,1)</f>
        <v>1</v>
      </c>
      <c r="AM6132" s="85">
        <f>IF(AND(K6132&gt;Variables!$G$10,K6132&lt;Variables!$G$11),0,1)</f>
        <v>1</v>
      </c>
      <c r="AN6132" s="103">
        <f>IF(H6132&lt;Variables!$G$13,1,0)</f>
        <v>1</v>
      </c>
      <c r="AO6132" s="101">
        <f>IF(R6132&lt;Variables!$G$12,0,1)</f>
        <v>0</v>
      </c>
      <c r="AP6132" s="86">
        <f t="shared" si="599"/>
        <v>1</v>
      </c>
      <c r="AR6132">
        <v>0</v>
      </c>
      <c r="AS6132">
        <v>1</v>
      </c>
      <c r="AT6132">
        <v>0</v>
      </c>
      <c r="AU6132">
        <v>0</v>
      </c>
      <c r="BA6132">
        <v>0.1</v>
      </c>
    </row>
    <row r="6133" spans="3:53" ht="12.75" x14ac:dyDescent="0.2">
      <c r="C6133" t="s">
        <v>1007</v>
      </c>
      <c r="D6133" t="s">
        <v>997</v>
      </c>
      <c r="E6133">
        <v>7.67</v>
      </c>
      <c r="F6133">
        <v>22.15</v>
      </c>
      <c r="G6133">
        <v>-3.75</v>
      </c>
      <c r="H6133">
        <v>147.65</v>
      </c>
      <c r="I6133">
        <v>-45.47</v>
      </c>
      <c r="J6133" t="s">
        <v>78</v>
      </c>
      <c r="K6133">
        <v>42.99</v>
      </c>
      <c r="L6133">
        <v>7.7335349999999989</v>
      </c>
      <c r="M6133">
        <v>-0.43363093333124841</v>
      </c>
      <c r="N6133">
        <v>7.9109399999999992</v>
      </c>
      <c r="O6133">
        <v>-2.6664340773662678</v>
      </c>
      <c r="P6133">
        <v>6990000</v>
      </c>
      <c r="Q6133">
        <v>371600</v>
      </c>
      <c r="R6133">
        <v>18.809999999999999</v>
      </c>
      <c r="S6133">
        <v>66.003</v>
      </c>
      <c r="T6133">
        <v>7.6039999999999992</v>
      </c>
      <c r="U6133">
        <v>31.287199999999999</v>
      </c>
      <c r="V6133">
        <f t="shared" si="598"/>
        <v>2.2968719980570333</v>
      </c>
      <c r="AC6133">
        <v>8.18</v>
      </c>
      <c r="AD6133">
        <v>7.22</v>
      </c>
      <c r="AH6133" s="85">
        <f>IF(AND(M6133&lt;Variables!$G$6,M6133&gt;Variables!$G$5),0,1)</f>
        <v>1</v>
      </c>
      <c r="AI6133" s="85">
        <f t="shared" si="597"/>
        <v>1</v>
      </c>
      <c r="AJ6133" s="85">
        <f>IF(I6133&gt;Variables!$G$7,0,1)</f>
        <v>1</v>
      </c>
      <c r="AK6133" s="85">
        <f>IF(F6133&gt;Variables!$G$8,0,1)</f>
        <v>0</v>
      </c>
      <c r="AL6133" s="85">
        <f>IF(G6133&gt;Variables!$G$9,0,1)</f>
        <v>1</v>
      </c>
      <c r="AM6133" s="85">
        <f>IF(AND(K6133&gt;Variables!$G$10,K6133&lt;Variables!$G$11),0,1)</f>
        <v>1</v>
      </c>
      <c r="AN6133" s="103">
        <f>IF(H6133&lt;Variables!$G$13,1,0)</f>
        <v>1</v>
      </c>
      <c r="AO6133" s="101">
        <f>IF(R6133&lt;Variables!$G$12,0,1)</f>
        <v>1</v>
      </c>
      <c r="AP6133" s="86">
        <f t="shared" si="599"/>
        <v>1</v>
      </c>
      <c r="AR6133">
        <v>0</v>
      </c>
      <c r="AS6133">
        <v>0</v>
      </c>
      <c r="AT6133">
        <v>1</v>
      </c>
      <c r="AU6133">
        <v>0</v>
      </c>
      <c r="BA6133">
        <v>-2.25</v>
      </c>
    </row>
    <row r="6134" spans="3:53" ht="12.75" x14ac:dyDescent="0.2">
      <c r="C6134" t="s">
        <v>1009</v>
      </c>
      <c r="D6134" t="s">
        <v>973</v>
      </c>
      <c r="E6134">
        <v>8.8000000000000007</v>
      </c>
      <c r="F6134">
        <v>41.02</v>
      </c>
      <c r="G6134">
        <v>10</v>
      </c>
      <c r="H6134">
        <v>799.45</v>
      </c>
      <c r="I6134">
        <v>-32.634999999999998</v>
      </c>
      <c r="J6134" t="s">
        <v>78</v>
      </c>
      <c r="K6134">
        <v>38.21</v>
      </c>
      <c r="L6134">
        <v>9.3700100000000006</v>
      </c>
      <c r="M6134">
        <v>-3.9670181782089902</v>
      </c>
      <c r="N6134">
        <v>9.17971</v>
      </c>
      <c r="O6134">
        <v>-1.976206220022197</v>
      </c>
      <c r="P6134">
        <v>92140000</v>
      </c>
      <c r="Q6134">
        <v>4490000</v>
      </c>
      <c r="R6134">
        <v>20.52</v>
      </c>
      <c r="S6134">
        <v>64.441000000000003</v>
      </c>
      <c r="T6134">
        <v>7.3390000000000004</v>
      </c>
      <c r="U6134">
        <v>30.514400000000009</v>
      </c>
      <c r="V6134">
        <f t="shared" si="598"/>
        <v>2.2129230078341431</v>
      </c>
      <c r="AC6134">
        <v>10.47</v>
      </c>
      <c r="AD6134">
        <v>8.5</v>
      </c>
      <c r="AH6134" s="85">
        <f>IF(AND(M6134&lt;Variables!$G$6,M6134&gt;Variables!$G$5),0,1)</f>
        <v>0</v>
      </c>
      <c r="AI6134" s="85">
        <f t="shared" si="597"/>
        <v>0</v>
      </c>
      <c r="AJ6134" s="85">
        <f>IF(I6134&gt;Variables!$G$7,0,1)</f>
        <v>1</v>
      </c>
      <c r="AK6134" s="85">
        <f>IF(F6134&gt;Variables!$G$8,0,1)</f>
        <v>0</v>
      </c>
      <c r="AL6134" s="85">
        <f>IF(G6134&gt;Variables!$G$9,0,1)</f>
        <v>1</v>
      </c>
      <c r="AM6134" s="85">
        <f>IF(AND(K6134&gt;Variables!$G$10,K6134&lt;Variables!$G$11),0,1)</f>
        <v>1</v>
      </c>
      <c r="AN6134" s="103">
        <f>IF(H6134&lt;Variables!$G$13,1,0)</f>
        <v>1</v>
      </c>
      <c r="AO6134" s="101">
        <f>IF(R6134&lt;Variables!$G$12,0,1)</f>
        <v>1</v>
      </c>
      <c r="AP6134" s="86">
        <f t="shared" si="599"/>
        <v>1</v>
      </c>
      <c r="AR6134">
        <v>1</v>
      </c>
      <c r="AS6134">
        <v>0</v>
      </c>
      <c r="AT6134">
        <v>0</v>
      </c>
      <c r="AU6134">
        <v>0</v>
      </c>
      <c r="BA6134">
        <v>2</v>
      </c>
    </row>
    <row r="6135" spans="3:53" ht="12.75" x14ac:dyDescent="0.2">
      <c r="C6135" t="s">
        <v>1009</v>
      </c>
      <c r="D6135" t="s">
        <v>932</v>
      </c>
      <c r="E6135">
        <v>5.7</v>
      </c>
      <c r="F6135">
        <v>42.86</v>
      </c>
      <c r="G6135">
        <v>-8.9499999999999993</v>
      </c>
      <c r="H6135">
        <v>18.11</v>
      </c>
      <c r="I6135">
        <v>-4.07</v>
      </c>
      <c r="J6135" t="s">
        <v>78</v>
      </c>
      <c r="K6135">
        <v>56.35</v>
      </c>
      <c r="L6135">
        <v>5.6732052631578949</v>
      </c>
      <c r="M6135">
        <v>0.47054064860763328</v>
      </c>
      <c r="N6135">
        <v>5.5818142857142874</v>
      </c>
      <c r="O6135">
        <v>2.1155435892579662</v>
      </c>
      <c r="P6135">
        <v>15840000</v>
      </c>
      <c r="Q6135">
        <v>1040000</v>
      </c>
      <c r="R6135">
        <v>15.23</v>
      </c>
      <c r="S6135">
        <v>64.441000000000003</v>
      </c>
      <c r="T6135">
        <v>7.3390000000000004</v>
      </c>
      <c r="U6135">
        <v>30.514400000000009</v>
      </c>
      <c r="V6135">
        <f t="shared" si="598"/>
        <v>2.4119227922895159</v>
      </c>
      <c r="AC6135">
        <v>5.7</v>
      </c>
      <c r="AD6135">
        <v>4.2</v>
      </c>
      <c r="AH6135" s="85">
        <f>IF(AND(M6135&lt;Variables!$G$6,M6135&gt;Variables!$G$5),0,1)</f>
        <v>1</v>
      </c>
      <c r="AI6135" s="85">
        <f t="shared" si="597"/>
        <v>0</v>
      </c>
      <c r="AJ6135" s="85">
        <f>IF(I6135&gt;Variables!$G$7,0,1)</f>
        <v>1</v>
      </c>
      <c r="AK6135" s="85">
        <f>IF(F6135&gt;Variables!$G$8,0,1)</f>
        <v>0</v>
      </c>
      <c r="AL6135" s="85">
        <f>IF(G6135&gt;Variables!$G$9,0,1)</f>
        <v>1</v>
      </c>
      <c r="AM6135" s="85">
        <f>IF(AND(K6135&gt;Variables!$G$10,K6135&lt;Variables!$G$11),0,1)</f>
        <v>0</v>
      </c>
      <c r="AN6135" s="103">
        <f>IF(H6135&lt;Variables!$G$13,1,0)</f>
        <v>1</v>
      </c>
      <c r="AO6135" s="101">
        <f>IF(R6135&lt;Variables!$G$12,0,1)</f>
        <v>1</v>
      </c>
      <c r="AP6135" s="86">
        <f t="shared" si="599"/>
        <v>1</v>
      </c>
      <c r="AR6135">
        <v>0</v>
      </c>
      <c r="AS6135">
        <v>0</v>
      </c>
      <c r="AT6135">
        <v>1</v>
      </c>
      <c r="AU6135">
        <v>0</v>
      </c>
      <c r="BA6135">
        <v>-2.25</v>
      </c>
    </row>
    <row r="6136" spans="3:53" ht="12.75" x14ac:dyDescent="0.2">
      <c r="C6136" t="s">
        <v>1009</v>
      </c>
      <c r="D6136" t="s">
        <v>989</v>
      </c>
      <c r="E6136">
        <v>286.43</v>
      </c>
      <c r="F6136">
        <v>6.94</v>
      </c>
      <c r="G6136">
        <v>3.21</v>
      </c>
      <c r="H6136">
        <v>13740</v>
      </c>
      <c r="I6136">
        <v>-17.446999999999999</v>
      </c>
      <c r="J6136" t="s">
        <v>76</v>
      </c>
      <c r="K6136">
        <v>52.81</v>
      </c>
      <c r="L6136">
        <v>286.89749999999998</v>
      </c>
      <c r="M6136">
        <v>-0.18386357497016589</v>
      </c>
      <c r="N6136">
        <v>285.7085948717949</v>
      </c>
      <c r="O6136">
        <v>0.23149640580532549</v>
      </c>
      <c r="P6136">
        <v>162751</v>
      </c>
      <c r="Q6136">
        <v>175654</v>
      </c>
      <c r="R6136">
        <v>0.93</v>
      </c>
      <c r="S6136">
        <v>64.441000000000003</v>
      </c>
      <c r="T6136">
        <v>7.3390000000000004</v>
      </c>
      <c r="U6136">
        <v>30.514400000000009</v>
      </c>
      <c r="V6136">
        <f t="shared" si="598"/>
        <v>2.4023841573419085</v>
      </c>
      <c r="AC6136">
        <v>295.88389999999998</v>
      </c>
      <c r="AD6136">
        <v>286.20999999999998</v>
      </c>
      <c r="AH6136" s="85">
        <f>IF(AND(M6136&lt;Variables!$G$6,M6136&gt;Variables!$G$5),0,1)</f>
        <v>1</v>
      </c>
      <c r="AI6136" s="85">
        <f t="shared" si="597"/>
        <v>0</v>
      </c>
      <c r="AJ6136" s="85">
        <f>IF(I6136&gt;Variables!$G$7,0,1)</f>
        <v>1</v>
      </c>
      <c r="AK6136" s="85">
        <f>IF(F6136&gt;Variables!$G$8,0,1)</f>
        <v>1</v>
      </c>
      <c r="AL6136" s="85">
        <f>IF(G6136&gt;Variables!$G$9,0,1)</f>
        <v>1</v>
      </c>
      <c r="AM6136" s="85">
        <f>IF(AND(K6136&gt;Variables!$G$10,K6136&lt;Variables!$G$11),0,1)</f>
        <v>0</v>
      </c>
      <c r="AN6136" s="103">
        <f>IF(H6136&lt;Variables!$G$13,1,0)</f>
        <v>0</v>
      </c>
      <c r="AO6136" s="101">
        <f>IF(R6136&lt;Variables!$G$12,0,1)</f>
        <v>0</v>
      </c>
      <c r="AP6136" s="86">
        <f t="shared" si="599"/>
        <v>0</v>
      </c>
      <c r="AR6136">
        <v>1</v>
      </c>
      <c r="AS6136">
        <v>0</v>
      </c>
      <c r="AT6136">
        <v>0</v>
      </c>
      <c r="AU6136">
        <v>0</v>
      </c>
      <c r="BA6136">
        <v>1.25</v>
      </c>
    </row>
    <row r="6137" spans="3:53" ht="12.75" x14ac:dyDescent="0.2">
      <c r="C6137" t="s">
        <v>1009</v>
      </c>
      <c r="D6137" t="s">
        <v>1010</v>
      </c>
      <c r="E6137">
        <v>19.98</v>
      </c>
      <c r="F6137">
        <v>7.01</v>
      </c>
      <c r="G6137">
        <v>6.23</v>
      </c>
      <c r="H6137">
        <v>5920</v>
      </c>
      <c r="I6137">
        <v>3.8130000000000002</v>
      </c>
      <c r="J6137" t="s">
        <v>76</v>
      </c>
      <c r="K6137">
        <v>69.75</v>
      </c>
      <c r="L6137">
        <v>19.845649999999999</v>
      </c>
      <c r="M6137">
        <v>0.52580792264299825</v>
      </c>
      <c r="N6137">
        <v>19.601108</v>
      </c>
      <c r="O6137">
        <v>1.779960602227177</v>
      </c>
      <c r="P6137">
        <v>11731000</v>
      </c>
      <c r="Q6137">
        <v>16903000</v>
      </c>
      <c r="R6137">
        <v>0.69</v>
      </c>
      <c r="S6137">
        <v>64.441000000000003</v>
      </c>
      <c r="T6137">
        <v>7.3390000000000004</v>
      </c>
      <c r="U6137">
        <v>30.514400000000009</v>
      </c>
      <c r="V6137">
        <f t="shared" si="598"/>
        <v>2.5279479617195704</v>
      </c>
      <c r="AC6137">
        <v>20.38</v>
      </c>
      <c r="AD6137">
        <v>19.48</v>
      </c>
      <c r="AH6137" s="85">
        <f>IF(AND(M6137&lt;Variables!$G$6,M6137&gt;Variables!$G$5),0,1)</f>
        <v>1</v>
      </c>
      <c r="AI6137" s="85">
        <f t="shared" si="597"/>
        <v>0</v>
      </c>
      <c r="AJ6137" s="85">
        <f>IF(I6137&gt;Variables!$G$7,0,1)</f>
        <v>0</v>
      </c>
      <c r="AK6137" s="85">
        <f>IF(F6137&gt;Variables!$G$8,0,1)</f>
        <v>1</v>
      </c>
      <c r="AL6137" s="85">
        <f>IF(G6137&gt;Variables!$G$9,0,1)</f>
        <v>1</v>
      </c>
      <c r="AM6137" s="85">
        <f>IF(AND(K6137&gt;Variables!$G$10,K6137&lt;Variables!$G$11),0,1)</f>
        <v>0</v>
      </c>
      <c r="AN6137" s="103">
        <f>IF(H6137&lt;Variables!$G$13,1,0)</f>
        <v>0</v>
      </c>
      <c r="AO6137" s="101">
        <f>IF(R6137&lt;Variables!$G$12,0,1)</f>
        <v>0</v>
      </c>
      <c r="AP6137" s="86">
        <f t="shared" si="599"/>
        <v>0</v>
      </c>
      <c r="AR6137">
        <v>1</v>
      </c>
      <c r="AS6137">
        <v>0</v>
      </c>
      <c r="AT6137">
        <v>0</v>
      </c>
      <c r="AU6137">
        <v>0</v>
      </c>
      <c r="BA6137">
        <v>2</v>
      </c>
    </row>
    <row r="6138" spans="3:53" ht="12.75" x14ac:dyDescent="0.2">
      <c r="C6138" t="s">
        <v>1009</v>
      </c>
      <c r="D6138" t="s">
        <v>981</v>
      </c>
      <c r="E6138">
        <v>16.21</v>
      </c>
      <c r="F6138">
        <v>7.26</v>
      </c>
      <c r="G6138">
        <v>3.92</v>
      </c>
      <c r="H6138">
        <v>4060</v>
      </c>
      <c r="I6138">
        <v>-75.944999999999993</v>
      </c>
      <c r="J6138" t="s">
        <v>76</v>
      </c>
      <c r="K6138">
        <v>42.6</v>
      </c>
      <c r="L6138">
        <v>16.250955000000001</v>
      </c>
      <c r="M6138">
        <v>-0.37508564881261641</v>
      </c>
      <c r="N6138">
        <v>16.434166000000001</v>
      </c>
      <c r="O6138">
        <v>-1.485721879649992</v>
      </c>
      <c r="P6138">
        <v>14019000</v>
      </c>
      <c r="Q6138">
        <v>12705000</v>
      </c>
      <c r="R6138">
        <v>1.1000000000000001</v>
      </c>
      <c r="S6138">
        <v>64.441000000000003</v>
      </c>
      <c r="T6138">
        <v>7.3390000000000004</v>
      </c>
      <c r="U6138">
        <v>30.514400000000009</v>
      </c>
      <c r="V6138">
        <f t="shared" si="598"/>
        <v>2.2920721964512234</v>
      </c>
      <c r="AC6138">
        <v>16.3</v>
      </c>
      <c r="AD6138">
        <v>15.24</v>
      </c>
      <c r="AH6138" s="85">
        <f>IF(AND(M6138&lt;Variables!$G$6,M6138&gt;Variables!$G$5),0,1)</f>
        <v>1</v>
      </c>
      <c r="AI6138" s="85">
        <f t="shared" si="597"/>
        <v>1</v>
      </c>
      <c r="AJ6138" s="85">
        <f>IF(I6138&gt;Variables!$G$7,0,1)</f>
        <v>1</v>
      </c>
      <c r="AK6138" s="85">
        <f>IF(F6138&gt;Variables!$G$8,0,1)</f>
        <v>1</v>
      </c>
      <c r="AL6138" s="85">
        <f>IF(G6138&gt;Variables!$G$9,0,1)</f>
        <v>1</v>
      </c>
      <c r="AM6138" s="85">
        <f>IF(AND(K6138&gt;Variables!$G$10,K6138&lt;Variables!$G$11),0,1)</f>
        <v>1</v>
      </c>
      <c r="AN6138" s="103">
        <f>IF(H6138&lt;Variables!$G$13,1,0)</f>
        <v>0</v>
      </c>
      <c r="AO6138" s="101">
        <f>IF(R6138&lt;Variables!$G$12,0,1)</f>
        <v>0</v>
      </c>
      <c r="AP6138" s="86">
        <f t="shared" si="599"/>
        <v>0</v>
      </c>
      <c r="AR6138">
        <v>0</v>
      </c>
      <c r="AS6138">
        <v>0</v>
      </c>
      <c r="AT6138">
        <v>1</v>
      </c>
      <c r="AU6138">
        <v>0</v>
      </c>
      <c r="BA6138">
        <v>-2.25</v>
      </c>
    </row>
    <row r="6139" spans="3:53" ht="12.75" x14ac:dyDescent="0.2">
      <c r="C6139" t="s">
        <v>1009</v>
      </c>
      <c r="D6139" t="s">
        <v>1008</v>
      </c>
      <c r="E6139">
        <v>17</v>
      </c>
      <c r="F6139">
        <v>7.46</v>
      </c>
      <c r="G6139">
        <v>6.26</v>
      </c>
      <c r="H6139">
        <v>2130</v>
      </c>
      <c r="I6139">
        <v>35.981000000000002</v>
      </c>
      <c r="J6139" t="s">
        <v>76</v>
      </c>
      <c r="K6139">
        <v>57.2</v>
      </c>
      <c r="L6139">
        <v>16.933744999999998</v>
      </c>
      <c r="M6139">
        <v>0.27315280819453791</v>
      </c>
      <c r="N6139">
        <v>16.7819</v>
      </c>
      <c r="O6139">
        <v>1.180438448566612</v>
      </c>
      <c r="P6139">
        <v>2529000</v>
      </c>
      <c r="Q6139">
        <v>1226000</v>
      </c>
      <c r="R6139">
        <v>2.06</v>
      </c>
      <c r="S6139">
        <v>64.441000000000003</v>
      </c>
      <c r="T6139">
        <v>7.3390000000000004</v>
      </c>
      <c r="U6139">
        <v>30.514400000000009</v>
      </c>
      <c r="V6139">
        <f t="shared" si="598"/>
        <v>2.4288101967544677</v>
      </c>
      <c r="AC6139">
        <v>17.079999999999998</v>
      </c>
      <c r="AD6139">
        <v>16.14</v>
      </c>
      <c r="AH6139" s="85">
        <f>IF(AND(M6139&lt;Variables!$G$6,M6139&gt;Variables!$G$5),0,1)</f>
        <v>1</v>
      </c>
      <c r="AI6139" s="85">
        <f t="shared" si="597"/>
        <v>0</v>
      </c>
      <c r="AJ6139" s="85">
        <f>IF(I6139&gt;Variables!$G$7,0,1)</f>
        <v>0</v>
      </c>
      <c r="AK6139" s="85">
        <f>IF(F6139&gt;Variables!$G$8,0,1)</f>
        <v>1</v>
      </c>
      <c r="AL6139" s="85">
        <f>IF(G6139&gt;Variables!$G$9,0,1)</f>
        <v>1</v>
      </c>
      <c r="AM6139" s="85">
        <f>IF(AND(K6139&gt;Variables!$G$10,K6139&lt;Variables!$G$11),0,1)</f>
        <v>0</v>
      </c>
      <c r="AN6139" s="103">
        <f>IF(H6139&lt;Variables!$G$13,1,0)</f>
        <v>1</v>
      </c>
      <c r="AO6139" s="101">
        <f>IF(R6139&lt;Variables!$G$12,0,1)</f>
        <v>1</v>
      </c>
      <c r="AP6139" s="86">
        <f t="shared" si="599"/>
        <v>0</v>
      </c>
      <c r="AR6139">
        <v>0</v>
      </c>
      <c r="AS6139">
        <v>0</v>
      </c>
      <c r="AT6139">
        <v>1</v>
      </c>
      <c r="AU6139">
        <v>0</v>
      </c>
      <c r="BA6139">
        <v>-1.69</v>
      </c>
    </row>
    <row r="6140" spans="3:53" ht="12.75" x14ac:dyDescent="0.2">
      <c r="C6140" t="s">
        <v>1009</v>
      </c>
      <c r="D6140" t="s">
        <v>980</v>
      </c>
      <c r="E6140">
        <v>16.53</v>
      </c>
      <c r="F6140">
        <v>11.1</v>
      </c>
      <c r="G6140">
        <v>4.6100000000000003</v>
      </c>
      <c r="H6140">
        <v>2000</v>
      </c>
      <c r="I6140">
        <v>14.035</v>
      </c>
      <c r="J6140" t="s">
        <v>76</v>
      </c>
      <c r="K6140">
        <v>71.11</v>
      </c>
      <c r="L6140">
        <v>16.431194999999999</v>
      </c>
      <c r="M6140">
        <v>0.52829389463151177</v>
      </c>
      <c r="N6140">
        <v>16.359178</v>
      </c>
      <c r="O6140">
        <v>0.97084340056695206</v>
      </c>
      <c r="P6140">
        <v>1175000</v>
      </c>
      <c r="Q6140">
        <v>768443</v>
      </c>
      <c r="R6140">
        <v>1.53</v>
      </c>
      <c r="S6140">
        <v>64.441000000000003</v>
      </c>
      <c r="T6140">
        <v>7.3390000000000004</v>
      </c>
      <c r="U6140">
        <v>30.514400000000009</v>
      </c>
      <c r="V6140">
        <f t="shared" si="598"/>
        <v>2.5397561622135219</v>
      </c>
      <c r="AC6140">
        <v>17.758800000000001</v>
      </c>
      <c r="AD6140">
        <v>16.48</v>
      </c>
      <c r="AH6140" s="85">
        <f>IF(AND(M6140&lt;Variables!$G$6,M6140&gt;Variables!$G$5),0,1)</f>
        <v>1</v>
      </c>
      <c r="AI6140" s="85">
        <f t="shared" si="597"/>
        <v>0</v>
      </c>
      <c r="AJ6140" s="85">
        <f>IF(I6140&gt;Variables!$G$7,0,1)</f>
        <v>0</v>
      </c>
      <c r="AK6140" s="85">
        <f>IF(F6140&gt;Variables!$G$8,0,1)</f>
        <v>0</v>
      </c>
      <c r="AL6140" s="85">
        <f>IF(G6140&gt;Variables!$G$9,0,1)</f>
        <v>1</v>
      </c>
      <c r="AM6140" s="85">
        <f>IF(AND(K6140&gt;Variables!$G$10,K6140&lt;Variables!$G$11),0,1)</f>
        <v>0</v>
      </c>
      <c r="AN6140" s="103">
        <f>IF(H6140&lt;Variables!$G$13,1,0)</f>
        <v>1</v>
      </c>
      <c r="AO6140" s="101">
        <f>IF(R6140&lt;Variables!$G$12,0,1)</f>
        <v>0</v>
      </c>
      <c r="AP6140" s="86">
        <f t="shared" si="599"/>
        <v>0</v>
      </c>
      <c r="AR6140">
        <v>1</v>
      </c>
      <c r="AS6140">
        <v>0</v>
      </c>
      <c r="AT6140">
        <v>0</v>
      </c>
      <c r="AU6140">
        <v>0</v>
      </c>
      <c r="BA6140">
        <v>2</v>
      </c>
    </row>
    <row r="6141" spans="3:53" ht="12.75" x14ac:dyDescent="0.2">
      <c r="C6141" t="s">
        <v>1009</v>
      </c>
      <c r="D6141" t="s">
        <v>195</v>
      </c>
      <c r="E6141">
        <v>38.78</v>
      </c>
      <c r="F6141">
        <v>6.95</v>
      </c>
      <c r="G6141">
        <v>5.87</v>
      </c>
      <c r="H6141">
        <v>3540</v>
      </c>
      <c r="I6141">
        <v>-34.863</v>
      </c>
      <c r="J6141" t="s">
        <v>78</v>
      </c>
      <c r="K6141">
        <v>55.84</v>
      </c>
      <c r="L6141">
        <v>38.705088888888888</v>
      </c>
      <c r="M6141">
        <v>2.560673905067231E-2</v>
      </c>
      <c r="N6141">
        <v>38.61621724137931</v>
      </c>
      <c r="O6141">
        <v>0.2558064090100528</v>
      </c>
      <c r="P6141">
        <v>84869</v>
      </c>
      <c r="Q6141">
        <v>600984</v>
      </c>
      <c r="R6141">
        <v>0.14000000000000001</v>
      </c>
      <c r="S6141">
        <v>64.441000000000003</v>
      </c>
      <c r="T6141">
        <v>7.3390000000000004</v>
      </c>
      <c r="U6141">
        <v>30.514400000000009</v>
      </c>
      <c r="V6141">
        <f t="shared" si="598"/>
        <v>2.4264047435723928</v>
      </c>
      <c r="AC6141">
        <v>40.914999999999999</v>
      </c>
      <c r="AD6141">
        <v>38.540100000000002</v>
      </c>
      <c r="AH6141" s="85">
        <f>IF(AND(M6141&lt;Variables!$G$6,M6141&gt;Variables!$G$5),0,1)</f>
        <v>1</v>
      </c>
      <c r="AI6141" s="85">
        <f t="shared" si="597"/>
        <v>0</v>
      </c>
      <c r="AJ6141" s="85">
        <f>IF(I6141&gt;Variables!$G$7,0,1)</f>
        <v>1</v>
      </c>
      <c r="AK6141" s="85">
        <f>IF(F6141&gt;Variables!$G$8,0,1)</f>
        <v>1</v>
      </c>
      <c r="AL6141" s="85">
        <f>IF(G6141&gt;Variables!$G$9,0,1)</f>
        <v>1</v>
      </c>
      <c r="AM6141" s="85">
        <f>IF(AND(K6141&gt;Variables!$G$10,K6141&lt;Variables!$G$11),0,1)</f>
        <v>0</v>
      </c>
      <c r="AN6141" s="103">
        <f>IF(H6141&lt;Variables!$G$13,1,0)</f>
        <v>0</v>
      </c>
      <c r="AO6141" s="101">
        <f>IF(R6141&lt;Variables!$G$12,0,1)</f>
        <v>0</v>
      </c>
      <c r="AP6141" s="86">
        <f t="shared" si="599"/>
        <v>1</v>
      </c>
      <c r="AR6141">
        <v>0</v>
      </c>
      <c r="AS6141">
        <v>1</v>
      </c>
      <c r="AT6141">
        <v>0</v>
      </c>
      <c r="AU6141">
        <v>0</v>
      </c>
      <c r="BA6141">
        <v>0.93</v>
      </c>
    </row>
    <row r="6142" spans="3:53" ht="12.75" x14ac:dyDescent="0.2">
      <c r="C6142" t="s">
        <v>1009</v>
      </c>
      <c r="D6142" t="s">
        <v>332</v>
      </c>
      <c r="E6142">
        <v>30.24</v>
      </c>
      <c r="F6142">
        <v>7.06</v>
      </c>
      <c r="G6142">
        <v>5.04</v>
      </c>
      <c r="H6142">
        <v>2290</v>
      </c>
      <c r="I6142">
        <v>-82.757999999999996</v>
      </c>
      <c r="J6142" t="s">
        <v>78</v>
      </c>
      <c r="K6142">
        <v>61.86</v>
      </c>
      <c r="L6142">
        <v>29.790620000000001</v>
      </c>
      <c r="M6142">
        <v>0.95090333803055371</v>
      </c>
      <c r="N6142">
        <v>29.486329999999999</v>
      </c>
      <c r="O6142">
        <v>1.992686102339625</v>
      </c>
      <c r="P6142">
        <v>6035000</v>
      </c>
      <c r="Q6142">
        <v>21505000</v>
      </c>
      <c r="R6142">
        <v>0.28000000000000003</v>
      </c>
      <c r="S6142">
        <v>64.441000000000003</v>
      </c>
      <c r="T6142">
        <v>7.3390000000000004</v>
      </c>
      <c r="U6142">
        <v>30.514400000000009</v>
      </c>
      <c r="V6142">
        <f t="shared" si="598"/>
        <v>2.4325760763660513</v>
      </c>
      <c r="AC6142">
        <v>33.090000000000003</v>
      </c>
      <c r="AD6142">
        <v>30</v>
      </c>
      <c r="AH6142" s="85">
        <f>IF(AND(M6142&lt;Variables!$G$6,M6142&gt;Variables!$G$5),0,1)</f>
        <v>1</v>
      </c>
      <c r="AI6142" s="85">
        <f t="shared" si="597"/>
        <v>0</v>
      </c>
      <c r="AJ6142" s="85">
        <f>IF(I6142&gt;Variables!$G$7,0,1)</f>
        <v>1</v>
      </c>
      <c r="AK6142" s="85">
        <f>IF(F6142&gt;Variables!$G$8,0,1)</f>
        <v>1</v>
      </c>
      <c r="AL6142" s="85">
        <f>IF(G6142&gt;Variables!$G$9,0,1)</f>
        <v>1</v>
      </c>
      <c r="AM6142" s="85">
        <f>IF(AND(K6142&gt;Variables!$G$10,K6142&lt;Variables!$G$11),0,1)</f>
        <v>0</v>
      </c>
      <c r="AN6142" s="103">
        <f>IF(H6142&lt;Variables!$G$13,1,0)</f>
        <v>1</v>
      </c>
      <c r="AO6142" s="101">
        <f>IF(R6142&lt;Variables!$G$12,0,1)</f>
        <v>0</v>
      </c>
      <c r="AP6142" s="86">
        <f t="shared" si="599"/>
        <v>1</v>
      </c>
      <c r="AR6142">
        <v>1</v>
      </c>
      <c r="AS6142">
        <v>0</v>
      </c>
      <c r="AT6142">
        <v>0</v>
      </c>
      <c r="AU6142">
        <v>0</v>
      </c>
      <c r="BA6142">
        <v>2</v>
      </c>
    </row>
    <row r="6143" spans="3:53" ht="12.75" x14ac:dyDescent="0.2">
      <c r="C6143" t="s">
        <v>1009</v>
      </c>
      <c r="D6143" t="s">
        <v>131</v>
      </c>
      <c r="E6143">
        <v>39.4</v>
      </c>
      <c r="F6143">
        <v>7.22</v>
      </c>
      <c r="G6143">
        <v>2.52</v>
      </c>
      <c r="H6143">
        <v>4750</v>
      </c>
      <c r="I6143">
        <v>1.613</v>
      </c>
      <c r="J6143" t="s">
        <v>78</v>
      </c>
      <c r="K6143">
        <v>48.4</v>
      </c>
      <c r="L6143">
        <v>39.356975000000013</v>
      </c>
      <c r="M6143">
        <v>-0.47507462146164398</v>
      </c>
      <c r="N6143">
        <v>38.980266</v>
      </c>
      <c r="O6143">
        <v>0.48674372822392081</v>
      </c>
      <c r="P6143">
        <v>3075000</v>
      </c>
      <c r="Q6143">
        <v>2964000</v>
      </c>
      <c r="R6143">
        <v>1.04</v>
      </c>
      <c r="S6143">
        <v>64.441000000000003</v>
      </c>
      <c r="T6143">
        <v>7.3390000000000004</v>
      </c>
      <c r="U6143">
        <v>30.514400000000009</v>
      </c>
      <c r="V6143">
        <f t="shared" si="598"/>
        <v>2.3605807153471527</v>
      </c>
      <c r="AC6143">
        <v>39.869999999999997</v>
      </c>
      <c r="AD6143">
        <v>38.93</v>
      </c>
      <c r="AH6143" s="85">
        <f>IF(AND(M6143&lt;Variables!$G$6,M6143&gt;Variables!$G$5),0,1)</f>
        <v>1</v>
      </c>
      <c r="AI6143" s="85">
        <f t="shared" si="597"/>
        <v>0</v>
      </c>
      <c r="AJ6143" s="85">
        <f>IF(I6143&gt;Variables!$G$7,0,1)</f>
        <v>0</v>
      </c>
      <c r="AK6143" s="85">
        <f>IF(F6143&gt;Variables!$G$8,0,1)</f>
        <v>1</v>
      </c>
      <c r="AL6143" s="85">
        <f>IF(G6143&gt;Variables!$G$9,0,1)</f>
        <v>1</v>
      </c>
      <c r="AM6143" s="85">
        <f>IF(AND(K6143&gt;Variables!$G$10,K6143&lt;Variables!$G$11),0,1)</f>
        <v>1</v>
      </c>
      <c r="AN6143" s="103">
        <f>IF(H6143&lt;Variables!$G$13,1,0)</f>
        <v>0</v>
      </c>
      <c r="AO6143" s="101">
        <f>IF(R6143&lt;Variables!$G$12,0,1)</f>
        <v>0</v>
      </c>
      <c r="AP6143" s="86">
        <f t="shared" si="599"/>
        <v>1</v>
      </c>
      <c r="AR6143">
        <v>0</v>
      </c>
      <c r="AS6143">
        <v>0</v>
      </c>
      <c r="AT6143">
        <v>1</v>
      </c>
      <c r="AU6143">
        <v>0</v>
      </c>
      <c r="BA6143">
        <v>-0.62</v>
      </c>
    </row>
    <row r="6144" spans="3:53" ht="12.75" x14ac:dyDescent="0.2">
      <c r="C6144" t="s">
        <v>1009</v>
      </c>
      <c r="D6144" t="s">
        <v>1005</v>
      </c>
      <c r="E6144">
        <v>22.39</v>
      </c>
      <c r="F6144">
        <v>7.64</v>
      </c>
      <c r="G6144">
        <v>5.14</v>
      </c>
      <c r="H6144">
        <v>3670</v>
      </c>
      <c r="I6144">
        <v>-2.9000000000000001E-2</v>
      </c>
      <c r="J6144" t="s">
        <v>78</v>
      </c>
      <c r="K6144">
        <v>66.540000000000006</v>
      </c>
      <c r="L6144">
        <v>22.356259999999999</v>
      </c>
      <c r="M6144">
        <v>0.55349150528756386</v>
      </c>
      <c r="N6144">
        <v>22.116698</v>
      </c>
      <c r="O6144">
        <v>1.642659315599466</v>
      </c>
      <c r="P6144">
        <v>2406000</v>
      </c>
      <c r="Q6144">
        <v>1086000</v>
      </c>
      <c r="R6144">
        <v>2.2200000000000002</v>
      </c>
      <c r="S6144">
        <v>64.441000000000003</v>
      </c>
      <c r="T6144">
        <v>7.3390000000000004</v>
      </c>
      <c r="U6144">
        <v>30.514400000000009</v>
      </c>
      <c r="V6144">
        <f t="shared" si="598"/>
        <v>2.4975247043138697</v>
      </c>
      <c r="AC6144">
        <v>22.69</v>
      </c>
      <c r="AD6144">
        <v>20.79</v>
      </c>
      <c r="AH6144" s="85">
        <f>IF(AND(M6144&lt;Variables!$G$6,M6144&gt;Variables!$G$5),0,1)</f>
        <v>1</v>
      </c>
      <c r="AI6144" s="85">
        <f t="shared" si="597"/>
        <v>0</v>
      </c>
      <c r="AJ6144" s="85">
        <f>IF(I6144&gt;Variables!$G$7,0,1)</f>
        <v>1</v>
      </c>
      <c r="AK6144" s="85">
        <f>IF(F6144&gt;Variables!$G$8,0,1)</f>
        <v>1</v>
      </c>
      <c r="AL6144" s="85">
        <f>IF(G6144&gt;Variables!$G$9,0,1)</f>
        <v>1</v>
      </c>
      <c r="AM6144" s="85">
        <f>IF(AND(K6144&gt;Variables!$G$10,K6144&lt;Variables!$G$11),0,1)</f>
        <v>0</v>
      </c>
      <c r="AN6144" s="103">
        <f>IF(H6144&lt;Variables!$G$13,1,0)</f>
        <v>0</v>
      </c>
      <c r="AO6144" s="101">
        <f>IF(R6144&lt;Variables!$G$12,0,1)</f>
        <v>1</v>
      </c>
      <c r="AP6144" s="86">
        <f t="shared" si="599"/>
        <v>1</v>
      </c>
      <c r="AR6144">
        <v>0</v>
      </c>
      <c r="AS6144">
        <v>0</v>
      </c>
      <c r="AT6144">
        <v>1</v>
      </c>
      <c r="AU6144">
        <v>0</v>
      </c>
      <c r="BA6144">
        <v>-1.48</v>
      </c>
    </row>
    <row r="6145" spans="3:53" ht="12.75" x14ac:dyDescent="0.2">
      <c r="C6145" t="s">
        <v>1009</v>
      </c>
      <c r="D6145" t="s">
        <v>972</v>
      </c>
      <c r="E6145">
        <v>11.1</v>
      </c>
      <c r="F6145">
        <v>401.13</v>
      </c>
      <c r="G6145">
        <v>3.58</v>
      </c>
      <c r="H6145">
        <v>27.89</v>
      </c>
      <c r="I6145">
        <v>0</v>
      </c>
      <c r="J6145" t="s">
        <v>78</v>
      </c>
      <c r="K6145">
        <v>43.79</v>
      </c>
      <c r="L6145">
        <v>11.35528</v>
      </c>
      <c r="M6145">
        <v>-3.3048942870629352</v>
      </c>
      <c r="N6145">
        <v>11.263532</v>
      </c>
      <c r="O6145">
        <v>-2.5172565763563259</v>
      </c>
      <c r="P6145">
        <v>140090000</v>
      </c>
      <c r="Q6145">
        <v>980580</v>
      </c>
      <c r="R6145">
        <v>142.86000000000001</v>
      </c>
      <c r="S6145">
        <v>64.441000000000003</v>
      </c>
      <c r="T6145">
        <v>7.3390000000000004</v>
      </c>
      <c r="U6145">
        <v>30.514400000000009</v>
      </c>
      <c r="V6145">
        <f t="shared" si="598"/>
        <v>2.3293200909701919</v>
      </c>
      <c r="AC6145">
        <v>12.15</v>
      </c>
      <c r="AD6145">
        <v>8.91</v>
      </c>
      <c r="AH6145" s="85">
        <f>IF(AND(M6145&lt;Variables!$G$6,M6145&gt;Variables!$G$5),0,1)</f>
        <v>0</v>
      </c>
      <c r="AI6145" s="85">
        <f t="shared" si="597"/>
        <v>0</v>
      </c>
      <c r="AJ6145" s="85">
        <f>IF(I6145&gt;Variables!$G$7,0,1)</f>
        <v>1</v>
      </c>
      <c r="AK6145" s="85">
        <f>IF(F6145&gt;Variables!$G$8,0,1)</f>
        <v>0</v>
      </c>
      <c r="AL6145" s="85">
        <f>IF(G6145&gt;Variables!$G$9,0,1)</f>
        <v>1</v>
      </c>
      <c r="AM6145" s="85">
        <f>IF(AND(K6145&gt;Variables!$G$10,K6145&lt;Variables!$G$11),0,1)</f>
        <v>1</v>
      </c>
      <c r="AN6145" s="103">
        <f>IF(H6145&lt;Variables!$G$13,1,0)</f>
        <v>1</v>
      </c>
      <c r="AO6145" s="101">
        <f>IF(R6145&lt;Variables!$G$12,0,1)</f>
        <v>1</v>
      </c>
      <c r="AP6145" s="86">
        <f t="shared" si="599"/>
        <v>1</v>
      </c>
      <c r="AR6145">
        <v>0</v>
      </c>
      <c r="AS6145">
        <v>0</v>
      </c>
      <c r="AT6145">
        <v>1</v>
      </c>
      <c r="AU6145">
        <v>0</v>
      </c>
      <c r="BA6145">
        <v>-2.25</v>
      </c>
    </row>
    <row r="6146" spans="3:53" ht="12.75" x14ac:dyDescent="0.2">
      <c r="C6146" t="s">
        <v>1009</v>
      </c>
      <c r="D6146" t="s">
        <v>752</v>
      </c>
      <c r="E6146">
        <v>10.27</v>
      </c>
      <c r="F6146">
        <v>7.73</v>
      </c>
      <c r="G6146">
        <v>3.93</v>
      </c>
      <c r="H6146">
        <v>3960</v>
      </c>
      <c r="I6146">
        <v>-48.664000000000001</v>
      </c>
      <c r="J6146" t="s">
        <v>78</v>
      </c>
      <c r="K6146">
        <v>42.61</v>
      </c>
      <c r="L6146">
        <v>10.373395</v>
      </c>
      <c r="M6146">
        <v>-0.99576850201885947</v>
      </c>
      <c r="N6146">
        <v>10.279802</v>
      </c>
      <c r="O6146">
        <v>-9.4379249717073982E-2</v>
      </c>
      <c r="P6146">
        <v>12029000</v>
      </c>
      <c r="Q6146">
        <v>5120000</v>
      </c>
      <c r="R6146">
        <v>2.35</v>
      </c>
      <c r="S6146">
        <v>64.441000000000003</v>
      </c>
      <c r="T6146">
        <v>7.3390000000000004</v>
      </c>
      <c r="U6146">
        <v>30.514400000000009</v>
      </c>
      <c r="V6146">
        <f t="shared" si="598"/>
        <v>2.2950775710364835</v>
      </c>
      <c r="AC6146">
        <v>11.02</v>
      </c>
      <c r="AD6146">
        <v>9.8699999999999992</v>
      </c>
      <c r="AH6146" s="85">
        <f>IF(AND(M6146&lt;Variables!$G$6,M6146&gt;Variables!$G$5),0,1)</f>
        <v>1</v>
      </c>
      <c r="AI6146" s="85">
        <f t="shared" si="597"/>
        <v>0</v>
      </c>
      <c r="AJ6146" s="85">
        <f>IF(I6146&gt;Variables!$G$7,0,1)</f>
        <v>1</v>
      </c>
      <c r="AK6146" s="85">
        <f>IF(F6146&gt;Variables!$G$8,0,1)</f>
        <v>1</v>
      </c>
      <c r="AL6146" s="85">
        <f>IF(G6146&gt;Variables!$G$9,0,1)</f>
        <v>1</v>
      </c>
      <c r="AM6146" s="85">
        <f>IF(AND(K6146&gt;Variables!$G$10,K6146&lt;Variables!$G$11),0,1)</f>
        <v>1</v>
      </c>
      <c r="AN6146" s="103">
        <f>IF(H6146&lt;Variables!$G$13,1,0)</f>
        <v>0</v>
      </c>
      <c r="AO6146" s="101">
        <f>IF(R6146&lt;Variables!$G$12,0,1)</f>
        <v>1</v>
      </c>
      <c r="AP6146" s="86">
        <f t="shared" si="599"/>
        <v>1</v>
      </c>
      <c r="AR6146">
        <v>1</v>
      </c>
      <c r="AS6146">
        <v>0</v>
      </c>
      <c r="AT6146">
        <v>0</v>
      </c>
      <c r="AU6146">
        <v>0</v>
      </c>
      <c r="BA6146">
        <v>2</v>
      </c>
    </row>
    <row r="6147" spans="3:53" ht="12.75" x14ac:dyDescent="0.2">
      <c r="C6147" t="s">
        <v>1009</v>
      </c>
      <c r="D6147" t="s">
        <v>979</v>
      </c>
      <c r="E6147">
        <v>9.73</v>
      </c>
      <c r="F6147">
        <v>8.2100000000000009</v>
      </c>
      <c r="G6147">
        <v>6.56</v>
      </c>
      <c r="H6147">
        <v>15540</v>
      </c>
      <c r="I6147">
        <v>-6.6020000000000003</v>
      </c>
      <c r="J6147" t="s">
        <v>78</v>
      </c>
      <c r="K6147">
        <v>52.1</v>
      </c>
      <c r="L6147">
        <v>9.7195149999999995</v>
      </c>
      <c r="M6147">
        <v>0.21076154520056559</v>
      </c>
      <c r="N6147">
        <v>9.7105560000000004</v>
      </c>
      <c r="O6147">
        <v>0.30321641726796911</v>
      </c>
      <c r="P6147">
        <v>4936000</v>
      </c>
      <c r="Q6147">
        <v>9425000</v>
      </c>
      <c r="R6147">
        <v>0.52</v>
      </c>
      <c r="S6147">
        <v>64.441000000000003</v>
      </c>
      <c r="T6147">
        <v>7.3390000000000004</v>
      </c>
      <c r="U6147">
        <v>30.514400000000009</v>
      </c>
      <c r="V6147">
        <f t="shared" si="598"/>
        <v>2.3819979732054528</v>
      </c>
      <c r="AC6147">
        <v>9.8049999999999997</v>
      </c>
      <c r="AD6147">
        <v>9.24</v>
      </c>
      <c r="AH6147" s="85">
        <f>IF(AND(M6147&lt;Variables!$G$6,M6147&gt;Variables!$G$5),0,1)</f>
        <v>1</v>
      </c>
      <c r="AI6147" s="85">
        <f t="shared" ref="AI6147:AI6210" si="600">IF(L6147&gt;N6147,0,1)</f>
        <v>0</v>
      </c>
      <c r="AJ6147" s="85">
        <f>IF(I6147&gt;Variables!$G$7,0,1)</f>
        <v>1</v>
      </c>
      <c r="AK6147" s="85">
        <f>IF(F6147&gt;Variables!$G$8,0,1)</f>
        <v>1</v>
      </c>
      <c r="AL6147" s="85">
        <f>IF(G6147&gt;Variables!$G$9,0,1)</f>
        <v>1</v>
      </c>
      <c r="AM6147" s="85">
        <f>IF(AND(K6147&gt;Variables!$G$10,K6147&lt;Variables!$G$11),0,1)</f>
        <v>0</v>
      </c>
      <c r="AN6147" s="103">
        <f>IF(H6147&lt;Variables!$G$13,1,0)</f>
        <v>0</v>
      </c>
      <c r="AO6147" s="101">
        <f>IF(R6147&lt;Variables!$G$12,0,1)</f>
        <v>0</v>
      </c>
      <c r="AP6147" s="86">
        <f t="shared" si="599"/>
        <v>1</v>
      </c>
      <c r="AR6147">
        <v>0</v>
      </c>
      <c r="AS6147">
        <v>0</v>
      </c>
      <c r="AT6147">
        <v>1</v>
      </c>
      <c r="AU6147">
        <v>0</v>
      </c>
      <c r="BA6147">
        <v>-2.25</v>
      </c>
    </row>
    <row r="6148" spans="3:53" ht="12.75" x14ac:dyDescent="0.2">
      <c r="C6148" t="s">
        <v>1009</v>
      </c>
      <c r="D6148" t="s">
        <v>303</v>
      </c>
      <c r="E6148">
        <v>19.88</v>
      </c>
      <c r="F6148">
        <v>8.5299999999999994</v>
      </c>
      <c r="G6148">
        <v>8.4700000000000006</v>
      </c>
      <c r="H6148">
        <v>2360</v>
      </c>
      <c r="I6148">
        <v>530.01499999999999</v>
      </c>
      <c r="J6148" t="s">
        <v>78</v>
      </c>
      <c r="K6148">
        <v>65.48</v>
      </c>
      <c r="L6148">
        <v>19.778383333333331</v>
      </c>
      <c r="M6148">
        <v>0.36209565493641122</v>
      </c>
      <c r="N6148">
        <v>19.547412121212119</v>
      </c>
      <c r="O6148">
        <v>1.547968994113148</v>
      </c>
      <c r="P6148">
        <v>127162</v>
      </c>
      <c r="Q6148">
        <v>512011</v>
      </c>
      <c r="R6148">
        <v>0.25</v>
      </c>
      <c r="S6148">
        <v>64.441000000000003</v>
      </c>
      <c r="T6148">
        <v>7.3390000000000004</v>
      </c>
      <c r="U6148">
        <v>30.514400000000009</v>
      </c>
      <c r="V6148">
        <f t="shared" si="598"/>
        <v>2.5017703777191094</v>
      </c>
      <c r="AC6148">
        <v>20.100000000000001</v>
      </c>
      <c r="AD6148">
        <v>18.88</v>
      </c>
      <c r="AH6148" s="85">
        <f>IF(AND(M6148&lt;Variables!$G$6,M6148&gt;Variables!$G$5),0,1)</f>
        <v>1</v>
      </c>
      <c r="AI6148" s="85">
        <f t="shared" si="600"/>
        <v>0</v>
      </c>
      <c r="AJ6148" s="85">
        <f>IF(I6148&gt;Variables!$G$7,0,1)</f>
        <v>0</v>
      </c>
      <c r="AK6148" s="85">
        <f>IF(F6148&gt;Variables!$G$8,0,1)</f>
        <v>1</v>
      </c>
      <c r="AL6148" s="85">
        <f>IF(G6148&gt;Variables!$G$9,0,1)</f>
        <v>1</v>
      </c>
      <c r="AM6148" s="85">
        <f>IF(AND(K6148&gt;Variables!$G$10,K6148&lt;Variables!$G$11),0,1)</f>
        <v>0</v>
      </c>
      <c r="AN6148" s="103">
        <f>IF(H6148&lt;Variables!$G$13,1,0)</f>
        <v>1</v>
      </c>
      <c r="AO6148" s="101">
        <f>IF(R6148&lt;Variables!$G$12,0,1)</f>
        <v>0</v>
      </c>
      <c r="AP6148" s="86">
        <f t="shared" si="599"/>
        <v>1</v>
      </c>
      <c r="AR6148">
        <v>0</v>
      </c>
      <c r="AS6148">
        <v>0</v>
      </c>
      <c r="AT6148">
        <v>1</v>
      </c>
      <c r="AU6148">
        <v>0</v>
      </c>
      <c r="BA6148">
        <v>-2.25</v>
      </c>
    </row>
    <row r="6149" spans="3:53" ht="12.75" x14ac:dyDescent="0.2">
      <c r="C6149" t="s">
        <v>1009</v>
      </c>
      <c r="D6149" t="s">
        <v>576</v>
      </c>
      <c r="E6149">
        <v>9.9600000000000009</v>
      </c>
      <c r="F6149">
        <v>8.58</v>
      </c>
      <c r="G6149">
        <v>-1.54</v>
      </c>
      <c r="H6149">
        <v>14830</v>
      </c>
      <c r="I6149">
        <v>0.56799999999999995</v>
      </c>
      <c r="J6149" t="s">
        <v>78</v>
      </c>
      <c r="K6149">
        <v>31.56</v>
      </c>
      <c r="L6149">
        <v>10.031865</v>
      </c>
      <c r="M6149">
        <v>-1.01541438207153</v>
      </c>
      <c r="N6149">
        <v>10.098076000000001</v>
      </c>
      <c r="O6149">
        <v>-1.664435878676304</v>
      </c>
      <c r="P6149">
        <v>15436000</v>
      </c>
      <c r="Q6149">
        <v>5991000</v>
      </c>
      <c r="R6149">
        <v>2.58</v>
      </c>
      <c r="S6149">
        <v>64.441000000000003</v>
      </c>
      <c r="T6149">
        <v>7.3390000000000004</v>
      </c>
      <c r="U6149">
        <v>30.514400000000009</v>
      </c>
      <c r="V6149">
        <f t="shared" si="598"/>
        <v>2.1482867653326672</v>
      </c>
      <c r="AC6149">
        <v>10.38</v>
      </c>
      <c r="AD6149">
        <v>9.75</v>
      </c>
      <c r="AH6149" s="85">
        <f>IF(AND(M6149&lt;Variables!$G$6,M6149&gt;Variables!$G$5),0,1)</f>
        <v>1</v>
      </c>
      <c r="AI6149" s="85">
        <f t="shared" si="600"/>
        <v>1</v>
      </c>
      <c r="AJ6149" s="85">
        <f>IF(I6149&gt;Variables!$G$7,0,1)</f>
        <v>0</v>
      </c>
      <c r="AK6149" s="85">
        <f>IF(F6149&gt;Variables!$G$8,0,1)</f>
        <v>1</v>
      </c>
      <c r="AL6149" s="85">
        <f>IF(G6149&gt;Variables!$G$9,0,1)</f>
        <v>1</v>
      </c>
      <c r="AM6149" s="85">
        <f>IF(AND(K6149&gt;Variables!$G$10,K6149&lt;Variables!$G$11),0,1)</f>
        <v>1</v>
      </c>
      <c r="AN6149" s="103">
        <f>IF(H6149&lt;Variables!$G$13,1,0)</f>
        <v>0</v>
      </c>
      <c r="AO6149" s="101">
        <f>IF(R6149&lt;Variables!$G$12,0,1)</f>
        <v>1</v>
      </c>
      <c r="AP6149" s="86">
        <f t="shared" si="599"/>
        <v>1</v>
      </c>
      <c r="AR6149">
        <v>0</v>
      </c>
      <c r="AS6149">
        <v>0</v>
      </c>
      <c r="AT6149">
        <v>1</v>
      </c>
      <c r="AU6149">
        <v>0</v>
      </c>
      <c r="BA6149">
        <v>-0.77</v>
      </c>
    </row>
    <row r="6150" spans="3:53" ht="12.75" x14ac:dyDescent="0.2">
      <c r="C6150" t="s">
        <v>1009</v>
      </c>
      <c r="D6150" t="s">
        <v>447</v>
      </c>
      <c r="E6150">
        <v>22.28</v>
      </c>
      <c r="F6150">
        <v>9.74</v>
      </c>
      <c r="G6150">
        <v>7.35</v>
      </c>
      <c r="H6150">
        <v>9490</v>
      </c>
      <c r="I6150">
        <v>-31.283999999999999</v>
      </c>
      <c r="J6150" t="s">
        <v>78</v>
      </c>
      <c r="K6150">
        <v>67.459999999999994</v>
      </c>
      <c r="L6150">
        <v>21.941385</v>
      </c>
      <c r="M6150">
        <v>1.1330870863438991</v>
      </c>
      <c r="N6150">
        <v>21.88738</v>
      </c>
      <c r="O6150">
        <v>1.382623228545387</v>
      </c>
      <c r="P6150">
        <v>33390000</v>
      </c>
      <c r="Q6150">
        <v>24882000</v>
      </c>
      <c r="R6150">
        <v>1.34</v>
      </c>
      <c r="S6150">
        <v>64.441000000000003</v>
      </c>
      <c r="T6150">
        <v>7.3390000000000004</v>
      </c>
      <c r="U6150">
        <v>30.514400000000009</v>
      </c>
      <c r="V6150">
        <f t="shared" si="598"/>
        <v>2.4612900086314524</v>
      </c>
      <c r="AC6150">
        <v>23.04</v>
      </c>
      <c r="AD6150">
        <v>21.1</v>
      </c>
      <c r="AH6150" s="85">
        <f>IF(AND(M6150&lt;Variables!$G$6,M6150&gt;Variables!$G$5),0,1)</f>
        <v>1</v>
      </c>
      <c r="AI6150" s="85">
        <f t="shared" si="600"/>
        <v>0</v>
      </c>
      <c r="AJ6150" s="85">
        <f>IF(I6150&gt;Variables!$G$7,0,1)</f>
        <v>1</v>
      </c>
      <c r="AK6150" s="85">
        <f>IF(F6150&gt;Variables!$G$8,0,1)</f>
        <v>0</v>
      </c>
      <c r="AL6150" s="85">
        <f>IF(G6150&gt;Variables!$G$9,0,1)</f>
        <v>1</v>
      </c>
      <c r="AM6150" s="85">
        <f>IF(AND(K6150&gt;Variables!$G$10,K6150&lt;Variables!$G$11),0,1)</f>
        <v>0</v>
      </c>
      <c r="AN6150" s="103">
        <f>IF(H6150&lt;Variables!$G$13,1,0)</f>
        <v>0</v>
      </c>
      <c r="AO6150" s="101">
        <f>IF(R6150&lt;Variables!$G$12,0,1)</f>
        <v>0</v>
      </c>
      <c r="AP6150" s="86">
        <f t="shared" si="599"/>
        <v>1</v>
      </c>
      <c r="AR6150">
        <v>1</v>
      </c>
      <c r="AS6150">
        <v>0</v>
      </c>
      <c r="AT6150">
        <v>0</v>
      </c>
      <c r="AU6150">
        <v>0</v>
      </c>
      <c r="BA6150">
        <v>2</v>
      </c>
    </row>
    <row r="6151" spans="3:53" ht="12.75" x14ac:dyDescent="0.2">
      <c r="C6151" t="s">
        <v>1009</v>
      </c>
      <c r="D6151" t="s">
        <v>186</v>
      </c>
      <c r="E6151">
        <v>27.61</v>
      </c>
      <c r="F6151">
        <v>10</v>
      </c>
      <c r="G6151">
        <v>6.56</v>
      </c>
      <c r="H6151">
        <v>3350</v>
      </c>
      <c r="I6151">
        <v>5.5039999999999996</v>
      </c>
      <c r="J6151" t="s">
        <v>78</v>
      </c>
      <c r="K6151">
        <v>32.880000000000003</v>
      </c>
      <c r="L6151">
        <v>28.177675000000001</v>
      </c>
      <c r="M6151">
        <v>-2.0501159162351019</v>
      </c>
      <c r="N6151">
        <v>28.146080000000001</v>
      </c>
      <c r="O6151">
        <v>-1.940163603599494</v>
      </c>
      <c r="P6151">
        <v>13621000</v>
      </c>
      <c r="Q6151">
        <v>9109000</v>
      </c>
      <c r="R6151">
        <v>1.5</v>
      </c>
      <c r="S6151">
        <v>64.441000000000003</v>
      </c>
      <c r="T6151">
        <v>7.3390000000000004</v>
      </c>
      <c r="U6151">
        <v>30.514400000000009</v>
      </c>
      <c r="V6151">
        <f t="shared" si="598"/>
        <v>2.1415768346267039</v>
      </c>
      <c r="AC6151">
        <v>28.13</v>
      </c>
      <c r="AD6151">
        <v>26.706</v>
      </c>
      <c r="AH6151" s="85">
        <f>IF(AND(M6151&lt;Variables!$G$6,M6151&gt;Variables!$G$5),0,1)</f>
        <v>0</v>
      </c>
      <c r="AI6151" s="85">
        <f t="shared" si="600"/>
        <v>0</v>
      </c>
      <c r="AJ6151" s="85">
        <f>IF(I6151&gt;Variables!$G$7,0,1)</f>
        <v>0</v>
      </c>
      <c r="AK6151" s="85">
        <f>IF(F6151&gt;Variables!$G$8,0,1)</f>
        <v>0</v>
      </c>
      <c r="AL6151" s="85">
        <f>IF(G6151&gt;Variables!$G$9,0,1)</f>
        <v>1</v>
      </c>
      <c r="AM6151" s="85">
        <f>IF(AND(K6151&gt;Variables!$G$10,K6151&lt;Variables!$G$11),0,1)</f>
        <v>1</v>
      </c>
      <c r="AN6151" s="103">
        <f>IF(H6151&lt;Variables!$G$13,1,0)</f>
        <v>0</v>
      </c>
      <c r="AO6151" s="101">
        <f>IF(R6151&lt;Variables!$G$12,0,1)</f>
        <v>0</v>
      </c>
      <c r="AP6151" s="86">
        <f t="shared" si="599"/>
        <v>1</v>
      </c>
      <c r="AR6151">
        <v>1</v>
      </c>
      <c r="AS6151">
        <v>0</v>
      </c>
      <c r="AT6151">
        <v>0</v>
      </c>
      <c r="AU6151">
        <v>0</v>
      </c>
      <c r="BA6151">
        <v>1.36</v>
      </c>
    </row>
    <row r="6152" spans="3:53" ht="12.75" x14ac:dyDescent="0.2">
      <c r="C6152" t="s">
        <v>1009</v>
      </c>
      <c r="D6152" t="s">
        <v>977</v>
      </c>
      <c r="E6152">
        <v>68.06</v>
      </c>
      <c r="F6152">
        <v>17.18</v>
      </c>
      <c r="G6152">
        <v>8.17</v>
      </c>
      <c r="H6152">
        <v>4440</v>
      </c>
      <c r="I6152">
        <v>-2E-3</v>
      </c>
      <c r="J6152" t="s">
        <v>78</v>
      </c>
      <c r="K6152">
        <v>48.69</v>
      </c>
      <c r="L6152">
        <v>68.293655000000001</v>
      </c>
      <c r="M6152">
        <v>-0.19570632147306291</v>
      </c>
      <c r="N6152">
        <v>68.093502000000001</v>
      </c>
      <c r="O6152">
        <v>9.7656895367190438E-2</v>
      </c>
      <c r="P6152">
        <v>3671000</v>
      </c>
      <c r="Q6152">
        <v>768864</v>
      </c>
      <c r="R6152">
        <v>4.7699999999999996</v>
      </c>
      <c r="S6152">
        <v>64.441000000000003</v>
      </c>
      <c r="T6152">
        <v>7.3390000000000004</v>
      </c>
      <c r="U6152">
        <v>30.514400000000009</v>
      </c>
      <c r="V6152">
        <f t="shared" si="598"/>
        <v>2.3577763525463968</v>
      </c>
      <c r="AC6152">
        <v>68.53</v>
      </c>
      <c r="AD6152">
        <v>63.82</v>
      </c>
      <c r="AH6152" s="85">
        <f>IF(AND(M6152&lt;Variables!$G$6,M6152&gt;Variables!$G$5),0,1)</f>
        <v>1</v>
      </c>
      <c r="AI6152" s="85">
        <f t="shared" si="600"/>
        <v>0</v>
      </c>
      <c r="AJ6152" s="85">
        <f>IF(I6152&gt;Variables!$G$7,0,1)</f>
        <v>1</v>
      </c>
      <c r="AK6152" s="85">
        <f>IF(F6152&gt;Variables!$G$8,0,1)</f>
        <v>0</v>
      </c>
      <c r="AL6152" s="85">
        <f>IF(G6152&gt;Variables!$G$9,0,1)</f>
        <v>1</v>
      </c>
      <c r="AM6152" s="85">
        <f>IF(AND(K6152&gt;Variables!$G$10,K6152&lt;Variables!$G$11),0,1)</f>
        <v>1</v>
      </c>
      <c r="AN6152" s="103">
        <f>IF(H6152&lt;Variables!$G$13,1,0)</f>
        <v>0</v>
      </c>
      <c r="AO6152" s="101">
        <f>IF(R6152&lt;Variables!$G$12,0,1)</f>
        <v>1</v>
      </c>
      <c r="AP6152" s="86">
        <f t="shared" si="599"/>
        <v>1</v>
      </c>
      <c r="AR6152">
        <v>0</v>
      </c>
      <c r="AS6152">
        <v>0</v>
      </c>
      <c r="AT6152">
        <v>1</v>
      </c>
      <c r="AU6152">
        <v>0</v>
      </c>
      <c r="BA6152">
        <v>-1.97</v>
      </c>
    </row>
    <row r="6153" spans="3:53" ht="12.75" x14ac:dyDescent="0.2">
      <c r="C6153" t="s">
        <v>1009</v>
      </c>
      <c r="D6153" t="s">
        <v>614</v>
      </c>
      <c r="E6153">
        <v>13.85</v>
      </c>
      <c r="F6153">
        <v>20.78</v>
      </c>
      <c r="G6153">
        <v>4.84</v>
      </c>
      <c r="H6153">
        <v>2880</v>
      </c>
      <c r="I6153">
        <v>-35.799999999999997</v>
      </c>
      <c r="J6153" t="s">
        <v>78</v>
      </c>
      <c r="K6153">
        <v>39.119999999999997</v>
      </c>
      <c r="L6153">
        <v>14.075135</v>
      </c>
      <c r="M6153">
        <v>-3.0183369466793741</v>
      </c>
      <c r="N6153">
        <v>13.863580000000001</v>
      </c>
      <c r="O6153">
        <v>-1.5384193693115289</v>
      </c>
      <c r="P6153">
        <v>20939000</v>
      </c>
      <c r="Q6153">
        <v>3768000</v>
      </c>
      <c r="R6153">
        <v>5.56</v>
      </c>
      <c r="S6153">
        <v>64.441000000000003</v>
      </c>
      <c r="T6153">
        <v>7.3390000000000004</v>
      </c>
      <c r="U6153">
        <v>30.514400000000009</v>
      </c>
      <c r="V6153">
        <f t="shared" si="598"/>
        <v>2.2379194673437941</v>
      </c>
      <c r="AC6153">
        <v>14.6</v>
      </c>
      <c r="AD6153">
        <v>12.58</v>
      </c>
      <c r="AH6153" s="85">
        <f>IF(AND(M6153&lt;Variables!$G$6,M6153&gt;Variables!$G$5),0,1)</f>
        <v>0</v>
      </c>
      <c r="AI6153" s="85">
        <f t="shared" si="600"/>
        <v>0</v>
      </c>
      <c r="AJ6153" s="85">
        <f>IF(I6153&gt;Variables!$G$7,0,1)</f>
        <v>1</v>
      </c>
      <c r="AK6153" s="85">
        <f>IF(F6153&gt;Variables!$G$8,0,1)</f>
        <v>0</v>
      </c>
      <c r="AL6153" s="85">
        <f>IF(G6153&gt;Variables!$G$9,0,1)</f>
        <v>1</v>
      </c>
      <c r="AM6153" s="85">
        <f>IF(AND(K6153&gt;Variables!$G$10,K6153&lt;Variables!$G$11),0,1)</f>
        <v>1</v>
      </c>
      <c r="AN6153" s="103">
        <f>IF(H6153&lt;Variables!$G$13,1,0)</f>
        <v>0</v>
      </c>
      <c r="AO6153" s="101">
        <f>IF(R6153&lt;Variables!$G$12,0,1)</f>
        <v>1</v>
      </c>
      <c r="AP6153" s="86">
        <f t="shared" si="599"/>
        <v>1</v>
      </c>
      <c r="AR6153">
        <v>0</v>
      </c>
      <c r="AS6153">
        <v>0</v>
      </c>
      <c r="AT6153">
        <v>1</v>
      </c>
      <c r="AU6153">
        <v>0</v>
      </c>
      <c r="BA6153">
        <v>-2.25</v>
      </c>
    </row>
    <row r="6154" spans="3:53" ht="12.75" x14ac:dyDescent="0.2">
      <c r="C6154" t="s">
        <v>1009</v>
      </c>
      <c r="D6154" t="s">
        <v>997</v>
      </c>
      <c r="E6154">
        <v>7.66</v>
      </c>
      <c r="F6154">
        <v>22.79</v>
      </c>
      <c r="G6154">
        <v>-4.3099999999999996</v>
      </c>
      <c r="H6154">
        <v>147.65</v>
      </c>
      <c r="I6154">
        <v>-45.716999999999999</v>
      </c>
      <c r="J6154" t="s">
        <v>78</v>
      </c>
      <c r="K6154">
        <v>40.020000000000003</v>
      </c>
      <c r="L6154">
        <v>7.6870450000000003</v>
      </c>
      <c r="M6154">
        <v>-0.41687020174852751</v>
      </c>
      <c r="N6154">
        <v>7.8534379999999988</v>
      </c>
      <c r="O6154">
        <v>-2.5267659845280321</v>
      </c>
      <c r="P6154">
        <v>7020000</v>
      </c>
      <c r="Q6154">
        <v>371600</v>
      </c>
      <c r="R6154">
        <v>18.89</v>
      </c>
      <c r="S6154">
        <v>64.441000000000003</v>
      </c>
      <c r="T6154">
        <v>7.3390000000000004</v>
      </c>
      <c r="U6154">
        <v>30.514400000000009</v>
      </c>
      <c r="V6154">
        <f t="shared" si="598"/>
        <v>2.2624306922418169</v>
      </c>
      <c r="AC6154">
        <v>8.18</v>
      </c>
      <c r="AD6154">
        <v>7.22</v>
      </c>
      <c r="AH6154" s="85">
        <f>IF(AND(M6154&lt;Variables!$G$6,M6154&gt;Variables!$G$5),0,1)</f>
        <v>1</v>
      </c>
      <c r="AI6154" s="85">
        <f t="shared" si="600"/>
        <v>1</v>
      </c>
      <c r="AJ6154" s="85">
        <f>IF(I6154&gt;Variables!$G$7,0,1)</f>
        <v>1</v>
      </c>
      <c r="AK6154" s="85">
        <f>IF(F6154&gt;Variables!$G$8,0,1)</f>
        <v>0</v>
      </c>
      <c r="AL6154" s="85">
        <f>IF(G6154&gt;Variables!$G$9,0,1)</f>
        <v>1</v>
      </c>
      <c r="AM6154" s="85">
        <f>IF(AND(K6154&gt;Variables!$G$10,K6154&lt;Variables!$G$11),0,1)</f>
        <v>1</v>
      </c>
      <c r="AN6154" s="103">
        <f>IF(H6154&lt;Variables!$G$13,1,0)</f>
        <v>1</v>
      </c>
      <c r="AO6154" s="101">
        <f>IF(R6154&lt;Variables!$G$12,0,1)</f>
        <v>1</v>
      </c>
      <c r="AP6154" s="86">
        <f t="shared" si="599"/>
        <v>1</v>
      </c>
      <c r="AR6154">
        <v>0</v>
      </c>
      <c r="AS6154">
        <v>0</v>
      </c>
      <c r="AT6154">
        <v>1</v>
      </c>
      <c r="AU6154">
        <v>0</v>
      </c>
      <c r="BA6154">
        <v>-2.25</v>
      </c>
    </row>
    <row r="6155" spans="3:53" ht="12.75" x14ac:dyDescent="0.2">
      <c r="C6155" t="s">
        <v>1009</v>
      </c>
      <c r="D6155" t="s">
        <v>978</v>
      </c>
      <c r="E6155">
        <v>3.32</v>
      </c>
      <c r="F6155">
        <v>23.5</v>
      </c>
      <c r="G6155">
        <v>-12.3</v>
      </c>
      <c r="H6155">
        <v>215.62</v>
      </c>
      <c r="I6155">
        <v>-47.656999999999996</v>
      </c>
      <c r="J6155" t="s">
        <v>78</v>
      </c>
      <c r="K6155">
        <v>40.28</v>
      </c>
      <c r="L6155">
        <v>3.33006</v>
      </c>
      <c r="M6155">
        <v>-1.503276217245354</v>
      </c>
      <c r="N6155">
        <v>3.373822000000001</v>
      </c>
      <c r="O6155">
        <v>-2.7808817418346532</v>
      </c>
      <c r="P6155">
        <v>18490000</v>
      </c>
      <c r="Q6155">
        <v>888990</v>
      </c>
      <c r="R6155">
        <v>20.8</v>
      </c>
      <c r="S6155">
        <v>64.441000000000003</v>
      </c>
      <c r="T6155">
        <v>7.3390000000000004</v>
      </c>
      <c r="U6155">
        <v>30.514400000000009</v>
      </c>
      <c r="V6155">
        <f t="shared" si="598"/>
        <v>2.2631869737746468</v>
      </c>
      <c r="AC6155">
        <v>3.5211999999999999</v>
      </c>
      <c r="AD6155">
        <v>3.1</v>
      </c>
      <c r="AH6155" s="85">
        <f>IF(AND(M6155&lt;Variables!$G$6,M6155&gt;Variables!$G$5),0,1)</f>
        <v>1</v>
      </c>
      <c r="AI6155" s="85">
        <f t="shared" si="600"/>
        <v>1</v>
      </c>
      <c r="AJ6155" s="85">
        <f>IF(I6155&gt;Variables!$G$7,0,1)</f>
        <v>1</v>
      </c>
      <c r="AK6155" s="85">
        <f>IF(F6155&gt;Variables!$G$8,0,1)</f>
        <v>0</v>
      </c>
      <c r="AL6155" s="85">
        <f>IF(G6155&gt;Variables!$G$9,0,1)</f>
        <v>1</v>
      </c>
      <c r="AM6155" s="85">
        <f>IF(AND(K6155&gt;Variables!$G$10,K6155&lt;Variables!$G$11),0,1)</f>
        <v>1</v>
      </c>
      <c r="AN6155" s="103">
        <f>IF(H6155&lt;Variables!$G$13,1,0)</f>
        <v>1</v>
      </c>
      <c r="AO6155" s="101">
        <f>IF(R6155&lt;Variables!$G$12,0,1)</f>
        <v>1</v>
      </c>
      <c r="AP6155" s="86">
        <f t="shared" si="599"/>
        <v>1</v>
      </c>
      <c r="AR6155">
        <v>0</v>
      </c>
      <c r="AS6155">
        <v>0</v>
      </c>
      <c r="AT6155">
        <v>1</v>
      </c>
      <c r="AU6155">
        <v>0</v>
      </c>
      <c r="BA6155">
        <v>-2.25</v>
      </c>
    </row>
    <row r="6156" spans="3:53" ht="12.75" x14ac:dyDescent="0.2">
      <c r="C6156" t="s">
        <v>1009</v>
      </c>
      <c r="D6156" t="s">
        <v>810</v>
      </c>
      <c r="E6156">
        <v>12.26</v>
      </c>
      <c r="F6156">
        <v>23.74</v>
      </c>
      <c r="G6156">
        <v>-11.48</v>
      </c>
      <c r="H6156">
        <v>1940</v>
      </c>
      <c r="I6156">
        <v>-70.397999999999996</v>
      </c>
      <c r="J6156" t="s">
        <v>78</v>
      </c>
      <c r="K6156">
        <v>51.23</v>
      </c>
      <c r="L6156">
        <v>12.200189999999999</v>
      </c>
      <c r="M6156">
        <v>0.16237452039682529</v>
      </c>
      <c r="N6156">
        <v>12.087137999999999</v>
      </c>
      <c r="O6156">
        <v>1.099201481773445</v>
      </c>
      <c r="P6156">
        <v>64763999.999999993</v>
      </c>
      <c r="Q6156">
        <v>8404000</v>
      </c>
      <c r="R6156">
        <v>7.71</v>
      </c>
      <c r="S6156">
        <v>64.441000000000003</v>
      </c>
      <c r="T6156">
        <v>7.3390000000000004</v>
      </c>
      <c r="U6156">
        <v>30.514400000000009</v>
      </c>
      <c r="V6156">
        <f t="shared" si="598"/>
        <v>2.3749442692033478</v>
      </c>
      <c r="AC6156">
        <v>13.4</v>
      </c>
      <c r="AD6156">
        <v>11.15</v>
      </c>
      <c r="AH6156" s="85">
        <f>IF(AND(M6156&lt;Variables!$G$6,M6156&gt;Variables!$G$5),0,1)</f>
        <v>1</v>
      </c>
      <c r="AI6156" s="85">
        <f t="shared" si="600"/>
        <v>0</v>
      </c>
      <c r="AJ6156" s="85">
        <f>IF(I6156&gt;Variables!$G$7,0,1)</f>
        <v>1</v>
      </c>
      <c r="AK6156" s="85">
        <f>IF(F6156&gt;Variables!$G$8,0,1)</f>
        <v>0</v>
      </c>
      <c r="AL6156" s="85">
        <f>IF(G6156&gt;Variables!$G$9,0,1)</f>
        <v>1</v>
      </c>
      <c r="AM6156" s="85">
        <f>IF(AND(K6156&gt;Variables!$G$10,K6156&lt;Variables!$G$11),0,1)</f>
        <v>0</v>
      </c>
      <c r="AN6156" s="103">
        <f>IF(H6156&lt;Variables!$G$13,1,0)</f>
        <v>1</v>
      </c>
      <c r="AO6156" s="101">
        <f>IF(R6156&lt;Variables!$G$12,0,1)</f>
        <v>1</v>
      </c>
      <c r="AP6156" s="86">
        <f t="shared" si="599"/>
        <v>1</v>
      </c>
      <c r="AR6156">
        <v>0</v>
      </c>
      <c r="AS6156">
        <v>0</v>
      </c>
      <c r="AT6156">
        <v>1</v>
      </c>
      <c r="AU6156">
        <v>0</v>
      </c>
      <c r="BA6156">
        <v>-2.25</v>
      </c>
    </row>
    <row r="6157" spans="3:53" ht="12.75" x14ac:dyDescent="0.2">
      <c r="C6157" t="s">
        <v>1009</v>
      </c>
      <c r="D6157" t="s">
        <v>983</v>
      </c>
      <c r="E6157">
        <v>6.83</v>
      </c>
      <c r="F6157">
        <v>8.1199999999999992</v>
      </c>
      <c r="G6157">
        <v>0.81</v>
      </c>
      <c r="H6157">
        <v>-99999</v>
      </c>
      <c r="I6157">
        <v>-25.015999999999998</v>
      </c>
      <c r="J6157" t="s">
        <v>78</v>
      </c>
      <c r="K6157">
        <v>57.59</v>
      </c>
      <c r="L6157">
        <v>6.8147133333333336</v>
      </c>
      <c r="M6157">
        <v>0.15094789998503069</v>
      </c>
      <c r="N6157">
        <v>6.7935500000000006</v>
      </c>
      <c r="O6157">
        <v>0.46293911136297722</v>
      </c>
      <c r="P6157">
        <v>581347</v>
      </c>
      <c r="Q6157">
        <v>1067000</v>
      </c>
      <c r="R6157">
        <v>0.54</v>
      </c>
      <c r="S6157">
        <v>64.441000000000003</v>
      </c>
      <c r="T6157">
        <v>7.3390000000000004</v>
      </c>
      <c r="U6157">
        <v>30.514400000000009</v>
      </c>
      <c r="V6157">
        <f t="shared" si="598"/>
        <v>2.4383989887085495</v>
      </c>
      <c r="AC6157">
        <v>6.87</v>
      </c>
      <c r="AD6157">
        <v>6.8250000000000002</v>
      </c>
      <c r="AH6157" s="85">
        <f>IF(AND(M6157&lt;Variables!$G$6,M6157&gt;Variables!$G$5),0,1)</f>
        <v>1</v>
      </c>
      <c r="AI6157" s="85">
        <f t="shared" si="600"/>
        <v>0</v>
      </c>
      <c r="AJ6157" s="85">
        <f>IF(I6157&gt;Variables!$G$7,0,1)</f>
        <v>1</v>
      </c>
      <c r="AK6157" s="85">
        <f>IF(F6157&gt;Variables!$G$8,0,1)</f>
        <v>1</v>
      </c>
      <c r="AL6157" s="85">
        <f>IF(G6157&gt;Variables!$G$9,0,1)</f>
        <v>1</v>
      </c>
      <c r="AM6157" s="85">
        <f>IF(AND(K6157&gt;Variables!$G$10,K6157&lt;Variables!$G$11),0,1)</f>
        <v>0</v>
      </c>
      <c r="AN6157" s="103">
        <f>IF(H6157&lt;Variables!$G$13,1,0)</f>
        <v>1</v>
      </c>
      <c r="AO6157" s="101">
        <f>IF(R6157&lt;Variables!$G$12,0,1)</f>
        <v>0</v>
      </c>
      <c r="AP6157" s="86">
        <f t="shared" si="599"/>
        <v>1</v>
      </c>
      <c r="AR6157">
        <v>0</v>
      </c>
      <c r="AS6157">
        <v>1</v>
      </c>
      <c r="AT6157">
        <v>0</v>
      </c>
      <c r="AU6157">
        <v>0</v>
      </c>
      <c r="BA6157">
        <v>0.51</v>
      </c>
    </row>
    <row r="6158" spans="3:53" ht="12.75" x14ac:dyDescent="0.2">
      <c r="C6158" t="s">
        <v>1009</v>
      </c>
      <c r="D6158" t="s">
        <v>975</v>
      </c>
      <c r="E6158">
        <v>2.6</v>
      </c>
      <c r="F6158">
        <v>40.31</v>
      </c>
      <c r="G6158">
        <v>35.94</v>
      </c>
      <c r="H6158">
        <v>22.19</v>
      </c>
      <c r="I6158">
        <v>-27.652999999999999</v>
      </c>
      <c r="J6158" t="s">
        <v>78</v>
      </c>
      <c r="K6158">
        <v>47.66</v>
      </c>
      <c r="L6158">
        <v>2.54067</v>
      </c>
      <c r="M6158">
        <v>2.728807755434568</v>
      </c>
      <c r="N6158">
        <v>2.5351859999999999</v>
      </c>
      <c r="O6158">
        <v>2.9510260785599138</v>
      </c>
      <c r="P6158">
        <v>3390000</v>
      </c>
      <c r="Q6158">
        <v>58670</v>
      </c>
      <c r="R6158">
        <v>57.78</v>
      </c>
      <c r="S6158">
        <v>64.441000000000003</v>
      </c>
      <c r="T6158">
        <v>7.3390000000000004</v>
      </c>
      <c r="U6158">
        <v>30.514400000000009</v>
      </c>
      <c r="V6158">
        <f t="shared" si="598"/>
        <v>2.2902496628653077</v>
      </c>
      <c r="AC6158">
        <v>2.61</v>
      </c>
      <c r="AD6158">
        <v>2.2200000000000002</v>
      </c>
      <c r="AH6158" s="85">
        <f>IF(AND(M6158&lt;Variables!$G$6,M6158&gt;Variables!$G$5),0,1)</f>
        <v>1</v>
      </c>
      <c r="AI6158" s="85">
        <f t="shared" si="600"/>
        <v>0</v>
      </c>
      <c r="AJ6158" s="85">
        <f>IF(I6158&gt;Variables!$G$7,0,1)</f>
        <v>1</v>
      </c>
      <c r="AK6158" s="85">
        <f>IF(F6158&gt;Variables!$G$8,0,1)</f>
        <v>0</v>
      </c>
      <c r="AL6158" s="85">
        <f>IF(G6158&gt;Variables!$G$9,0,1)</f>
        <v>0</v>
      </c>
      <c r="AM6158" s="85">
        <f>IF(AND(K6158&gt;Variables!$G$10,K6158&lt;Variables!$G$11),0,1)</f>
        <v>1</v>
      </c>
      <c r="AN6158" s="103">
        <f>IF(H6158&lt;Variables!$G$13,1,0)</f>
        <v>1</v>
      </c>
      <c r="AO6158" s="101">
        <f>IF(R6158&lt;Variables!$G$12,0,1)</f>
        <v>1</v>
      </c>
      <c r="AP6158" s="86">
        <f t="shared" si="599"/>
        <v>1</v>
      </c>
      <c r="AR6158">
        <v>0</v>
      </c>
      <c r="AS6158">
        <v>0</v>
      </c>
      <c r="AT6158">
        <v>1</v>
      </c>
      <c r="AU6158">
        <v>0</v>
      </c>
      <c r="BA6158">
        <v>-2.25</v>
      </c>
    </row>
    <row r="6159" spans="3:53" ht="12.75" x14ac:dyDescent="0.2">
      <c r="C6159" t="s">
        <v>1011</v>
      </c>
      <c r="D6159" t="s">
        <v>989</v>
      </c>
      <c r="E6159">
        <v>286.52999999999997</v>
      </c>
      <c r="F6159">
        <v>7.23</v>
      </c>
      <c r="G6159">
        <v>3.52</v>
      </c>
      <c r="H6159">
        <v>13740</v>
      </c>
      <c r="I6159">
        <v>-17.327000000000002</v>
      </c>
      <c r="J6159" t="s">
        <v>76</v>
      </c>
      <c r="K6159">
        <v>60.14</v>
      </c>
      <c r="L6159">
        <v>286.88733333333329</v>
      </c>
      <c r="M6159">
        <v>0.1159572515110516</v>
      </c>
      <c r="N6159">
        <v>285.8570564102564</v>
      </c>
      <c r="O6159">
        <v>0.47679200466807881</v>
      </c>
      <c r="P6159">
        <v>166909</v>
      </c>
      <c r="Q6159">
        <v>175654</v>
      </c>
      <c r="R6159">
        <v>0.95</v>
      </c>
      <c r="S6159">
        <v>63.078000000000003</v>
      </c>
      <c r="T6159">
        <v>7.82</v>
      </c>
      <c r="U6159">
        <v>30.27</v>
      </c>
      <c r="V6159">
        <f t="shared" si="598"/>
        <v>2.4656397822011429</v>
      </c>
      <c r="AC6159">
        <v>295.88389999999998</v>
      </c>
      <c r="AD6159">
        <v>286.23</v>
      </c>
      <c r="AH6159" s="85">
        <f>IF(AND(M6159&lt;Variables!$G$6,M6159&gt;Variables!$G$5),0,1)</f>
        <v>1</v>
      </c>
      <c r="AI6159" s="85">
        <f t="shared" si="600"/>
        <v>0</v>
      </c>
      <c r="AJ6159" s="85">
        <f>IF(I6159&gt;Variables!$G$7,0,1)</f>
        <v>1</v>
      </c>
      <c r="AK6159" s="85">
        <f>IF(F6159&gt;Variables!$G$8,0,1)</f>
        <v>1</v>
      </c>
      <c r="AL6159" s="85">
        <f>IF(G6159&gt;Variables!$G$9,0,1)</f>
        <v>1</v>
      </c>
      <c r="AM6159" s="85">
        <f>IF(AND(K6159&gt;Variables!$G$10,K6159&lt;Variables!$G$11),0,1)</f>
        <v>0</v>
      </c>
      <c r="AN6159" s="103">
        <f>IF(H6159&lt;Variables!$G$13,1,0)</f>
        <v>0</v>
      </c>
      <c r="AO6159" s="101">
        <f>IF(R6159&lt;Variables!$G$12,0,1)</f>
        <v>0</v>
      </c>
      <c r="AP6159" s="86">
        <f t="shared" si="599"/>
        <v>0</v>
      </c>
      <c r="AR6159">
        <v>1</v>
      </c>
      <c r="AS6159">
        <v>0</v>
      </c>
      <c r="AT6159">
        <v>0</v>
      </c>
      <c r="AU6159">
        <v>0</v>
      </c>
      <c r="BA6159">
        <v>1.31</v>
      </c>
    </row>
    <row r="6160" spans="3:53" ht="12.75" x14ac:dyDescent="0.2">
      <c r="C6160" t="s">
        <v>1011</v>
      </c>
      <c r="D6160" t="s">
        <v>1010</v>
      </c>
      <c r="E6160">
        <v>20.32</v>
      </c>
      <c r="F6160">
        <v>8.49</v>
      </c>
      <c r="G6160">
        <v>8.15</v>
      </c>
      <c r="H6160">
        <v>5920</v>
      </c>
      <c r="I6160">
        <v>4.0119999999999996</v>
      </c>
      <c r="J6160" t="s">
        <v>76</v>
      </c>
      <c r="K6160">
        <v>88.38</v>
      </c>
      <c r="L6160">
        <v>19.963464999999999</v>
      </c>
      <c r="M6160">
        <v>1.7358459566011999</v>
      </c>
      <c r="N6160">
        <v>19.701656</v>
      </c>
      <c r="O6160">
        <v>3.0877810474408789</v>
      </c>
      <c r="P6160">
        <v>13017000</v>
      </c>
      <c r="Q6160">
        <v>16903000</v>
      </c>
      <c r="R6160">
        <v>0.77</v>
      </c>
      <c r="S6160">
        <v>63.078000000000003</v>
      </c>
      <c r="T6160">
        <v>7.82</v>
      </c>
      <c r="U6160">
        <v>30.27</v>
      </c>
      <c r="V6160">
        <f t="shared" si="598"/>
        <v>2.5270811396805142</v>
      </c>
      <c r="AC6160">
        <v>20.38</v>
      </c>
      <c r="AD6160">
        <v>19.48</v>
      </c>
      <c r="AH6160" s="85">
        <f>IF(AND(M6160&lt;Variables!$G$6,M6160&gt;Variables!$G$5),0,1)</f>
        <v>1</v>
      </c>
      <c r="AI6160" s="85">
        <f t="shared" si="600"/>
        <v>0</v>
      </c>
      <c r="AJ6160" s="85">
        <f>IF(I6160&gt;Variables!$G$7,0,1)</f>
        <v>0</v>
      </c>
      <c r="AK6160" s="85">
        <f>IF(F6160&gt;Variables!$G$8,0,1)</f>
        <v>1</v>
      </c>
      <c r="AL6160" s="85">
        <f>IF(G6160&gt;Variables!$G$9,0,1)</f>
        <v>1</v>
      </c>
      <c r="AM6160" s="85">
        <f>IF(AND(K6160&gt;Variables!$G$10,K6160&lt;Variables!$G$11),0,1)</f>
        <v>1</v>
      </c>
      <c r="AN6160" s="103">
        <f>IF(H6160&lt;Variables!$G$13,1,0)</f>
        <v>0</v>
      </c>
      <c r="AO6160" s="101">
        <f>IF(R6160&lt;Variables!$G$12,0,1)</f>
        <v>0</v>
      </c>
      <c r="AP6160" s="86">
        <f t="shared" si="599"/>
        <v>0</v>
      </c>
      <c r="AR6160">
        <v>0</v>
      </c>
      <c r="AS6160">
        <v>0</v>
      </c>
      <c r="AT6160">
        <v>1</v>
      </c>
      <c r="AU6160">
        <v>0</v>
      </c>
      <c r="BA6160">
        <v>-2.25</v>
      </c>
    </row>
    <row r="6161" spans="3:53" ht="12.75" x14ac:dyDescent="0.2">
      <c r="C6161" t="s">
        <v>1011</v>
      </c>
      <c r="D6161" t="s">
        <v>973</v>
      </c>
      <c r="E6161">
        <v>8.59</v>
      </c>
      <c r="F6161">
        <v>38.97</v>
      </c>
      <c r="G6161">
        <v>6.97</v>
      </c>
      <c r="H6161">
        <v>799.45</v>
      </c>
      <c r="I6161">
        <v>-33.661999999999999</v>
      </c>
      <c r="J6161" t="s">
        <v>78</v>
      </c>
      <c r="K6161">
        <v>33.119999999999997</v>
      </c>
      <c r="L6161">
        <v>9.1726300000000016</v>
      </c>
      <c r="M6161">
        <v>-4.6075116951190829</v>
      </c>
      <c r="N6161">
        <v>9.1502920000000003</v>
      </c>
      <c r="O6161">
        <v>-4.3746363504028096</v>
      </c>
      <c r="P6161">
        <v>94080000</v>
      </c>
      <c r="Q6161">
        <v>4490000</v>
      </c>
      <c r="R6161">
        <v>20.95</v>
      </c>
      <c r="S6161">
        <v>63.078000000000003</v>
      </c>
      <c r="T6161">
        <v>7.82</v>
      </c>
      <c r="U6161">
        <v>30.27</v>
      </c>
      <c r="V6161">
        <f t="shared" si="598"/>
        <v>2.0873048891425903</v>
      </c>
      <c r="AC6161">
        <v>10.47</v>
      </c>
      <c r="AD6161">
        <v>8.5</v>
      </c>
      <c r="AH6161" s="85">
        <f>IF(AND(M6161&lt;Variables!$G$6,M6161&gt;Variables!$G$5),0,1)</f>
        <v>0</v>
      </c>
      <c r="AI6161" s="85">
        <f t="shared" si="600"/>
        <v>0</v>
      </c>
      <c r="AJ6161" s="85">
        <f>IF(I6161&gt;Variables!$G$7,0,1)</f>
        <v>1</v>
      </c>
      <c r="AK6161" s="85">
        <f>IF(F6161&gt;Variables!$G$8,0,1)</f>
        <v>0</v>
      </c>
      <c r="AL6161" s="85">
        <f>IF(G6161&gt;Variables!$G$9,0,1)</f>
        <v>1</v>
      </c>
      <c r="AM6161" s="85">
        <f>IF(AND(K6161&gt;Variables!$G$10,K6161&lt;Variables!$G$11),0,1)</f>
        <v>1</v>
      </c>
      <c r="AN6161" s="103">
        <f>IF(H6161&lt;Variables!$G$13,1,0)</f>
        <v>1</v>
      </c>
      <c r="AO6161" s="101">
        <f>IF(R6161&lt;Variables!$G$12,0,1)</f>
        <v>1</v>
      </c>
      <c r="AP6161" s="86">
        <f t="shared" si="599"/>
        <v>1</v>
      </c>
      <c r="AR6161">
        <v>1</v>
      </c>
      <c r="AS6161">
        <v>0</v>
      </c>
      <c r="AT6161">
        <v>0</v>
      </c>
      <c r="AU6161">
        <v>0</v>
      </c>
      <c r="BA6161">
        <v>2</v>
      </c>
    </row>
    <row r="6162" spans="3:53" ht="12.75" x14ac:dyDescent="0.2">
      <c r="C6162" t="s">
        <v>1011</v>
      </c>
      <c r="D6162" t="s">
        <v>975</v>
      </c>
      <c r="E6162">
        <v>2.4500000000000002</v>
      </c>
      <c r="F6162">
        <v>35.75</v>
      </c>
      <c r="G6162">
        <v>29.17</v>
      </c>
      <c r="H6162">
        <v>22.19</v>
      </c>
      <c r="I6162">
        <v>-30.279</v>
      </c>
      <c r="J6162" t="s">
        <v>78</v>
      </c>
      <c r="K6162">
        <v>43.09</v>
      </c>
      <c r="L6162">
        <v>2.557715</v>
      </c>
      <c r="M6162">
        <v>-3.0384542452931611</v>
      </c>
      <c r="N6162">
        <v>2.5287820000000001</v>
      </c>
      <c r="O6162">
        <v>-1.929070991489187</v>
      </c>
      <c r="P6162">
        <v>3500000</v>
      </c>
      <c r="Q6162">
        <v>58670</v>
      </c>
      <c r="R6162">
        <v>59.66</v>
      </c>
      <c r="S6162">
        <v>63.078000000000003</v>
      </c>
      <c r="T6162">
        <v>7.82</v>
      </c>
      <c r="U6162">
        <v>30.27</v>
      </c>
      <c r="V6162">
        <f t="shared" si="598"/>
        <v>2.3137765743822123</v>
      </c>
      <c r="AC6162">
        <v>2.6</v>
      </c>
      <c r="AD6162">
        <v>2.2200000000000002</v>
      </c>
      <c r="AH6162" s="85">
        <f>IF(AND(M6162&lt;Variables!$G$6,M6162&gt;Variables!$G$5),0,1)</f>
        <v>0</v>
      </c>
      <c r="AI6162" s="85">
        <f t="shared" si="600"/>
        <v>0</v>
      </c>
      <c r="AJ6162" s="85">
        <f>IF(I6162&gt;Variables!$G$7,0,1)</f>
        <v>1</v>
      </c>
      <c r="AK6162" s="85">
        <f>IF(F6162&gt;Variables!$G$8,0,1)</f>
        <v>0</v>
      </c>
      <c r="AL6162" s="85">
        <f>IF(G6162&gt;Variables!$G$9,0,1)</f>
        <v>0</v>
      </c>
      <c r="AM6162" s="85">
        <f>IF(AND(K6162&gt;Variables!$G$10,K6162&lt;Variables!$G$11),0,1)</f>
        <v>1</v>
      </c>
      <c r="AN6162" s="103">
        <f>IF(H6162&lt;Variables!$G$13,1,0)</f>
        <v>1</v>
      </c>
      <c r="AO6162" s="101">
        <f>IF(R6162&lt;Variables!$G$12,0,1)</f>
        <v>1</v>
      </c>
      <c r="AP6162" s="86">
        <f t="shared" si="599"/>
        <v>1</v>
      </c>
      <c r="AR6162">
        <v>1</v>
      </c>
      <c r="AS6162">
        <v>0</v>
      </c>
      <c r="AT6162">
        <v>0</v>
      </c>
      <c r="AU6162">
        <v>0</v>
      </c>
      <c r="BA6162">
        <v>2</v>
      </c>
    </row>
    <row r="6163" spans="3:53" ht="12.75" x14ac:dyDescent="0.2">
      <c r="C6163" t="s">
        <v>1011</v>
      </c>
      <c r="D6163" t="s">
        <v>978</v>
      </c>
      <c r="E6163">
        <v>3.31</v>
      </c>
      <c r="F6163">
        <v>24.44</v>
      </c>
      <c r="G6163">
        <v>-11.23</v>
      </c>
      <c r="H6163">
        <v>215.62</v>
      </c>
      <c r="I6163">
        <v>-47.036000000000001</v>
      </c>
      <c r="J6163" t="s">
        <v>78</v>
      </c>
      <c r="K6163">
        <v>47.22</v>
      </c>
      <c r="L6163">
        <v>3.3180350000000001</v>
      </c>
      <c r="M6163">
        <v>5.9221798443965079E-2</v>
      </c>
      <c r="N6163">
        <v>3.3695200000000001</v>
      </c>
      <c r="O6163">
        <v>-1.4696455281464491</v>
      </c>
      <c r="P6163">
        <v>18610000</v>
      </c>
      <c r="Q6163">
        <v>888990</v>
      </c>
      <c r="R6163">
        <v>20.93</v>
      </c>
      <c r="S6163">
        <v>63.078000000000003</v>
      </c>
      <c r="T6163">
        <v>7.82</v>
      </c>
      <c r="U6163">
        <v>30.27</v>
      </c>
      <c r="V6163">
        <f t="shared" si="598"/>
        <v>2.3371349037403162</v>
      </c>
      <c r="AC6163">
        <v>3.5211999999999999</v>
      </c>
      <c r="AD6163">
        <v>3.1</v>
      </c>
      <c r="AH6163" s="85">
        <f>IF(AND(M6163&lt;Variables!$G$6,M6163&gt;Variables!$G$5),0,1)</f>
        <v>1</v>
      </c>
      <c r="AI6163" s="85">
        <f t="shared" si="600"/>
        <v>1</v>
      </c>
      <c r="AJ6163" s="85">
        <f>IF(I6163&gt;Variables!$G$7,0,1)</f>
        <v>1</v>
      </c>
      <c r="AK6163" s="85">
        <f>IF(F6163&gt;Variables!$G$8,0,1)</f>
        <v>0</v>
      </c>
      <c r="AL6163" s="85">
        <f>IF(G6163&gt;Variables!$G$9,0,1)</f>
        <v>1</v>
      </c>
      <c r="AM6163" s="85">
        <f>IF(AND(K6163&gt;Variables!$G$10,K6163&lt;Variables!$G$11),0,1)</f>
        <v>1</v>
      </c>
      <c r="AN6163" s="103">
        <f>IF(H6163&lt;Variables!$G$13,1,0)</f>
        <v>1</v>
      </c>
      <c r="AO6163" s="101">
        <f>IF(R6163&lt;Variables!$G$12,0,1)</f>
        <v>1</v>
      </c>
      <c r="AP6163" s="86">
        <f t="shared" si="599"/>
        <v>1</v>
      </c>
      <c r="AR6163">
        <v>0</v>
      </c>
      <c r="AS6163">
        <v>0</v>
      </c>
      <c r="AT6163">
        <v>1</v>
      </c>
      <c r="AU6163">
        <v>0</v>
      </c>
      <c r="BA6163">
        <v>-2.25</v>
      </c>
    </row>
    <row r="6164" spans="3:53" ht="12.75" x14ac:dyDescent="0.2">
      <c r="C6164" t="s">
        <v>1011</v>
      </c>
      <c r="D6164" t="s">
        <v>614</v>
      </c>
      <c r="E6164">
        <v>14.1</v>
      </c>
      <c r="F6164">
        <v>23.69</v>
      </c>
      <c r="G6164">
        <v>7.68</v>
      </c>
      <c r="H6164">
        <v>2880</v>
      </c>
      <c r="I6164">
        <v>-34.68</v>
      </c>
      <c r="J6164" t="s">
        <v>78</v>
      </c>
      <c r="K6164">
        <v>51.11</v>
      </c>
      <c r="L6164">
        <v>14.102175000000001</v>
      </c>
      <c r="M6164">
        <v>-0.58271153208635862</v>
      </c>
      <c r="N6164">
        <v>13.912696</v>
      </c>
      <c r="O6164">
        <v>0.77126676238739755</v>
      </c>
      <c r="P6164">
        <v>21299000</v>
      </c>
      <c r="Q6164">
        <v>3768000</v>
      </c>
      <c r="R6164">
        <v>5.65</v>
      </c>
      <c r="S6164">
        <v>63.078000000000003</v>
      </c>
      <c r="T6164">
        <v>7.82</v>
      </c>
      <c r="U6164">
        <v>30.27</v>
      </c>
      <c r="V6164">
        <f t="shared" si="598"/>
        <v>2.395518086538424</v>
      </c>
      <c r="AC6164">
        <v>14.6</v>
      </c>
      <c r="AD6164">
        <v>12.58</v>
      </c>
      <c r="AH6164" s="85">
        <f>IF(AND(M6164&lt;Variables!$G$6,M6164&gt;Variables!$G$5),0,1)</f>
        <v>1</v>
      </c>
      <c r="AI6164" s="85">
        <f t="shared" si="600"/>
        <v>0</v>
      </c>
      <c r="AJ6164" s="85">
        <f>IF(I6164&gt;Variables!$G$7,0,1)</f>
        <v>1</v>
      </c>
      <c r="AK6164" s="85">
        <f>IF(F6164&gt;Variables!$G$8,0,1)</f>
        <v>0</v>
      </c>
      <c r="AL6164" s="85">
        <f>IF(G6164&gt;Variables!$G$9,0,1)</f>
        <v>1</v>
      </c>
      <c r="AM6164" s="85">
        <f>IF(AND(K6164&gt;Variables!$G$10,K6164&lt;Variables!$G$11),0,1)</f>
        <v>0</v>
      </c>
      <c r="AN6164" s="103">
        <f>IF(H6164&lt;Variables!$G$13,1,0)</f>
        <v>0</v>
      </c>
      <c r="AO6164" s="101">
        <f>IF(R6164&lt;Variables!$G$12,0,1)</f>
        <v>1</v>
      </c>
      <c r="AP6164" s="86">
        <f t="shared" si="599"/>
        <v>1</v>
      </c>
      <c r="AR6164">
        <v>0</v>
      </c>
      <c r="AS6164">
        <v>0</v>
      </c>
      <c r="AT6164">
        <v>1</v>
      </c>
      <c r="AU6164">
        <v>0</v>
      </c>
      <c r="BA6164">
        <v>-2.25</v>
      </c>
    </row>
    <row r="6165" spans="3:53" ht="12.75" x14ac:dyDescent="0.2">
      <c r="C6165" t="s">
        <v>1011</v>
      </c>
      <c r="D6165" t="s">
        <v>997</v>
      </c>
      <c r="E6165">
        <v>7.67</v>
      </c>
      <c r="F6165">
        <v>23.44</v>
      </c>
      <c r="G6165">
        <v>-4.1399999999999997</v>
      </c>
      <c r="H6165">
        <v>147.65</v>
      </c>
      <c r="I6165">
        <v>-45.64</v>
      </c>
      <c r="J6165" t="s">
        <v>78</v>
      </c>
      <c r="K6165">
        <v>42.84</v>
      </c>
      <c r="L6165">
        <v>7.6841842105263174</v>
      </c>
      <c r="M6165">
        <v>-0.19630204213028729</v>
      </c>
      <c r="N6165">
        <v>7.8037551020408156</v>
      </c>
      <c r="O6165">
        <v>-1.7255167580233359</v>
      </c>
      <c r="P6165">
        <v>7050000</v>
      </c>
      <c r="Q6165">
        <v>371600</v>
      </c>
      <c r="R6165">
        <v>18.97</v>
      </c>
      <c r="S6165">
        <v>63.078000000000003</v>
      </c>
      <c r="T6165">
        <v>7.82</v>
      </c>
      <c r="U6165">
        <v>30.27</v>
      </c>
      <c r="V6165">
        <f t="shared" ref="V6165:V6228" si="601">1.849 + (0.01036 * K6165) + (0.1184 * M6165) - (0.002888 * K6165 * M6165)</f>
        <v>2.2938671037640539</v>
      </c>
      <c r="AC6165">
        <v>8.18</v>
      </c>
      <c r="AD6165">
        <v>7.22</v>
      </c>
      <c r="AH6165" s="85">
        <f>IF(AND(M6165&lt;Variables!$G$6,M6165&gt;Variables!$G$5),0,1)</f>
        <v>1</v>
      </c>
      <c r="AI6165" s="85">
        <f t="shared" si="600"/>
        <v>1</v>
      </c>
      <c r="AJ6165" s="85">
        <f>IF(I6165&gt;Variables!$G$7,0,1)</f>
        <v>1</v>
      </c>
      <c r="AK6165" s="85">
        <f>IF(F6165&gt;Variables!$G$8,0,1)</f>
        <v>0</v>
      </c>
      <c r="AL6165" s="85">
        <f>IF(G6165&gt;Variables!$G$9,0,1)</f>
        <v>1</v>
      </c>
      <c r="AM6165" s="85">
        <f>IF(AND(K6165&gt;Variables!$G$10,K6165&lt;Variables!$G$11),0,1)</f>
        <v>1</v>
      </c>
      <c r="AN6165" s="103">
        <f>IF(H6165&lt;Variables!$G$13,1,0)</f>
        <v>1</v>
      </c>
      <c r="AO6165" s="101">
        <f>IF(R6165&lt;Variables!$G$12,0,1)</f>
        <v>1</v>
      </c>
      <c r="AP6165" s="86">
        <f t="shared" si="599"/>
        <v>1</v>
      </c>
      <c r="AR6165">
        <v>0</v>
      </c>
      <c r="AS6165">
        <v>0</v>
      </c>
      <c r="AT6165">
        <v>1</v>
      </c>
      <c r="AU6165">
        <v>0</v>
      </c>
      <c r="BA6165">
        <v>-2.25</v>
      </c>
    </row>
    <row r="6166" spans="3:53" ht="12.75" x14ac:dyDescent="0.2">
      <c r="C6166" t="s">
        <v>1011</v>
      </c>
      <c r="D6166" t="s">
        <v>810</v>
      </c>
      <c r="E6166">
        <v>12.08</v>
      </c>
      <c r="F6166">
        <v>22.42</v>
      </c>
      <c r="G6166">
        <v>-12.53</v>
      </c>
      <c r="H6166">
        <v>1940</v>
      </c>
      <c r="I6166">
        <v>-70.709000000000003</v>
      </c>
      <c r="J6166" t="s">
        <v>78</v>
      </c>
      <c r="K6166">
        <v>42.81</v>
      </c>
      <c r="L6166">
        <v>12.235765000000001</v>
      </c>
      <c r="M6166">
        <v>-1.313894145564251</v>
      </c>
      <c r="N6166">
        <v>12.097455999999999</v>
      </c>
      <c r="O6166">
        <v>-0.18562580430134901</v>
      </c>
      <c r="P6166">
        <v>65521000</v>
      </c>
      <c r="Q6166">
        <v>8404000</v>
      </c>
      <c r="R6166">
        <v>7.8</v>
      </c>
      <c r="S6166">
        <v>63.078000000000003</v>
      </c>
      <c r="T6166">
        <v>7.82</v>
      </c>
      <c r="U6166">
        <v>30.27</v>
      </c>
      <c r="V6166">
        <f t="shared" si="601"/>
        <v>2.2993902037423899</v>
      </c>
      <c r="AC6166">
        <v>13.4</v>
      </c>
      <c r="AD6166">
        <v>11.15</v>
      </c>
      <c r="AH6166" s="85">
        <f>IF(AND(M6166&lt;Variables!$G$6,M6166&gt;Variables!$G$5),0,1)</f>
        <v>1</v>
      </c>
      <c r="AI6166" s="85">
        <f t="shared" si="600"/>
        <v>0</v>
      </c>
      <c r="AJ6166" s="85">
        <f>IF(I6166&gt;Variables!$G$7,0,1)</f>
        <v>1</v>
      </c>
      <c r="AK6166" s="85">
        <f>IF(F6166&gt;Variables!$G$8,0,1)</f>
        <v>0</v>
      </c>
      <c r="AL6166" s="85">
        <f>IF(G6166&gt;Variables!$G$9,0,1)</f>
        <v>1</v>
      </c>
      <c r="AM6166" s="85">
        <f>IF(AND(K6166&gt;Variables!$G$10,K6166&lt;Variables!$G$11),0,1)</f>
        <v>1</v>
      </c>
      <c r="AN6166" s="103">
        <f>IF(H6166&lt;Variables!$G$13,1,0)</f>
        <v>1</v>
      </c>
      <c r="AO6166" s="101">
        <f>IF(R6166&lt;Variables!$G$12,0,1)</f>
        <v>1</v>
      </c>
      <c r="AP6166" s="86">
        <f t="shared" si="599"/>
        <v>1</v>
      </c>
      <c r="AR6166">
        <v>0</v>
      </c>
      <c r="AS6166">
        <v>0</v>
      </c>
      <c r="AT6166">
        <v>1</v>
      </c>
      <c r="AU6166">
        <v>0</v>
      </c>
      <c r="BA6166">
        <v>-2.25</v>
      </c>
    </row>
    <row r="6167" spans="3:53" ht="12.75" x14ac:dyDescent="0.2">
      <c r="C6167" t="s">
        <v>1011</v>
      </c>
      <c r="D6167" t="s">
        <v>977</v>
      </c>
      <c r="E6167">
        <v>68.17</v>
      </c>
      <c r="F6167">
        <v>17.03</v>
      </c>
      <c r="G6167">
        <v>8.06</v>
      </c>
      <c r="H6167">
        <v>4440</v>
      </c>
      <c r="I6167">
        <v>-2E-3</v>
      </c>
      <c r="J6167" t="s">
        <v>78</v>
      </c>
      <c r="K6167">
        <v>47.24</v>
      </c>
      <c r="L6167">
        <v>68.316109999999995</v>
      </c>
      <c r="M6167">
        <v>-0.33097610505046532</v>
      </c>
      <c r="N6167">
        <v>68.130586000000008</v>
      </c>
      <c r="O6167">
        <v>-5.9570895221721223E-2</v>
      </c>
      <c r="P6167">
        <v>3720000</v>
      </c>
      <c r="Q6167">
        <v>768864</v>
      </c>
      <c r="R6167">
        <v>4.84</v>
      </c>
      <c r="S6167">
        <v>63.078000000000003</v>
      </c>
      <c r="T6167">
        <v>7.82</v>
      </c>
      <c r="U6167">
        <v>30.27</v>
      </c>
      <c r="V6167">
        <f t="shared" si="601"/>
        <v>2.3443736079150876</v>
      </c>
      <c r="AC6167">
        <v>68.53</v>
      </c>
      <c r="AD6167">
        <v>63.82</v>
      </c>
      <c r="AH6167" s="85">
        <f>IF(AND(M6167&lt;Variables!$G$6,M6167&gt;Variables!$G$5),0,1)</f>
        <v>1</v>
      </c>
      <c r="AI6167" s="85">
        <f t="shared" si="600"/>
        <v>0</v>
      </c>
      <c r="AJ6167" s="85">
        <f>IF(I6167&gt;Variables!$G$7,0,1)</f>
        <v>1</v>
      </c>
      <c r="AK6167" s="85">
        <f>IF(F6167&gt;Variables!$G$8,0,1)</f>
        <v>0</v>
      </c>
      <c r="AL6167" s="85">
        <f>IF(G6167&gt;Variables!$G$9,0,1)</f>
        <v>1</v>
      </c>
      <c r="AM6167" s="85">
        <f>IF(AND(K6167&gt;Variables!$G$10,K6167&lt;Variables!$G$11),0,1)</f>
        <v>1</v>
      </c>
      <c r="AN6167" s="103">
        <f>IF(H6167&lt;Variables!$G$13,1,0)</f>
        <v>0</v>
      </c>
      <c r="AO6167" s="101">
        <f>IF(R6167&lt;Variables!$G$12,0,1)</f>
        <v>1</v>
      </c>
      <c r="AP6167" s="86">
        <f t="shared" si="599"/>
        <v>1</v>
      </c>
      <c r="AR6167">
        <v>0</v>
      </c>
      <c r="AS6167">
        <v>0</v>
      </c>
      <c r="AT6167">
        <v>1</v>
      </c>
      <c r="AU6167">
        <v>0</v>
      </c>
      <c r="BA6167">
        <v>-2.04</v>
      </c>
    </row>
    <row r="6168" spans="3:53" ht="12.75" x14ac:dyDescent="0.2">
      <c r="C6168" t="s">
        <v>1011</v>
      </c>
      <c r="D6168" t="s">
        <v>447</v>
      </c>
      <c r="E6168">
        <v>22.64</v>
      </c>
      <c r="F6168">
        <v>11.18</v>
      </c>
      <c r="G6168">
        <v>8.83</v>
      </c>
      <c r="H6168">
        <v>9490</v>
      </c>
      <c r="I6168">
        <v>-30.907</v>
      </c>
      <c r="J6168" t="s">
        <v>78</v>
      </c>
      <c r="K6168">
        <v>77.48</v>
      </c>
      <c r="L6168">
        <v>22.104634999999998</v>
      </c>
      <c r="M6168">
        <v>1.7659870882283251</v>
      </c>
      <c r="N6168">
        <v>21.931975999999999</v>
      </c>
      <c r="O6168">
        <v>2.5671375894265172</v>
      </c>
      <c r="P6168">
        <v>35719000</v>
      </c>
      <c r="Q6168">
        <v>24882000</v>
      </c>
      <c r="R6168">
        <v>1.44</v>
      </c>
      <c r="S6168">
        <v>63.078000000000003</v>
      </c>
      <c r="T6168">
        <v>7.82</v>
      </c>
      <c r="U6168">
        <v>30.27</v>
      </c>
      <c r="V6168">
        <f t="shared" si="601"/>
        <v>2.4656244445731863</v>
      </c>
      <c r="AC6168">
        <v>23.04</v>
      </c>
      <c r="AD6168">
        <v>21.1</v>
      </c>
      <c r="AH6168" s="85">
        <f>IF(AND(M6168&lt;Variables!$G$6,M6168&gt;Variables!$G$5),0,1)</f>
        <v>1</v>
      </c>
      <c r="AI6168" s="85">
        <f t="shared" si="600"/>
        <v>0</v>
      </c>
      <c r="AJ6168" s="85">
        <f>IF(I6168&gt;Variables!$G$7,0,1)</f>
        <v>1</v>
      </c>
      <c r="AK6168" s="85">
        <f>IF(F6168&gt;Variables!$G$8,0,1)</f>
        <v>0</v>
      </c>
      <c r="AL6168" s="85">
        <f>IF(G6168&gt;Variables!$G$9,0,1)</f>
        <v>1</v>
      </c>
      <c r="AM6168" s="85">
        <f>IF(AND(K6168&gt;Variables!$G$10,K6168&lt;Variables!$G$11),0,1)</f>
        <v>1</v>
      </c>
      <c r="AN6168" s="103">
        <f>IF(H6168&lt;Variables!$G$13,1,0)</f>
        <v>0</v>
      </c>
      <c r="AO6168" s="101">
        <f>IF(R6168&lt;Variables!$G$12,0,1)</f>
        <v>0</v>
      </c>
      <c r="AP6168" s="86">
        <f t="shared" si="599"/>
        <v>1</v>
      </c>
      <c r="AR6168">
        <v>0</v>
      </c>
      <c r="AS6168">
        <v>0</v>
      </c>
      <c r="AT6168">
        <v>1</v>
      </c>
      <c r="AU6168">
        <v>0</v>
      </c>
      <c r="BA6168">
        <v>-1.62</v>
      </c>
    </row>
    <row r="6169" spans="3:53" ht="12.75" x14ac:dyDescent="0.2">
      <c r="C6169" t="s">
        <v>1011</v>
      </c>
      <c r="D6169" t="s">
        <v>186</v>
      </c>
      <c r="E6169">
        <v>27.65</v>
      </c>
      <c r="F6169">
        <v>9.84</v>
      </c>
      <c r="G6169">
        <v>6.41</v>
      </c>
      <c r="H6169">
        <v>3350</v>
      </c>
      <c r="I6169">
        <v>5.4909999999999997</v>
      </c>
      <c r="J6169" t="s">
        <v>78</v>
      </c>
      <c r="K6169">
        <v>34.47</v>
      </c>
      <c r="L6169">
        <v>27.9939</v>
      </c>
      <c r="M6169">
        <v>-1.5499805314729449</v>
      </c>
      <c r="N6169">
        <v>28.157388000000001</v>
      </c>
      <c r="O6169">
        <v>-2.1216030407365989</v>
      </c>
      <c r="P6169">
        <v>13870000</v>
      </c>
      <c r="Q6169">
        <v>9109000</v>
      </c>
      <c r="R6169">
        <v>1.52</v>
      </c>
      <c r="S6169">
        <v>63.078000000000003</v>
      </c>
      <c r="T6169">
        <v>7.82</v>
      </c>
      <c r="U6169">
        <v>30.27</v>
      </c>
      <c r="V6169">
        <f t="shared" si="601"/>
        <v>2.1768910749941948</v>
      </c>
      <c r="AC6169">
        <v>28.13</v>
      </c>
      <c r="AD6169">
        <v>26.706</v>
      </c>
      <c r="AH6169" s="85">
        <f>IF(AND(M6169&lt;Variables!$G$6,M6169&gt;Variables!$G$5),0,1)</f>
        <v>1</v>
      </c>
      <c r="AI6169" s="85">
        <f t="shared" si="600"/>
        <v>1</v>
      </c>
      <c r="AJ6169" s="85">
        <f>IF(I6169&gt;Variables!$G$7,0,1)</f>
        <v>0</v>
      </c>
      <c r="AK6169" s="85">
        <f>IF(F6169&gt;Variables!$G$8,0,1)</f>
        <v>0</v>
      </c>
      <c r="AL6169" s="85">
        <f>IF(G6169&gt;Variables!$G$9,0,1)</f>
        <v>1</v>
      </c>
      <c r="AM6169" s="85">
        <f>IF(AND(K6169&gt;Variables!$G$10,K6169&lt;Variables!$G$11),0,1)</f>
        <v>1</v>
      </c>
      <c r="AN6169" s="103">
        <f>IF(H6169&lt;Variables!$G$13,1,0)</f>
        <v>0</v>
      </c>
      <c r="AO6169" s="101">
        <f>IF(R6169&lt;Variables!$G$12,0,1)</f>
        <v>0</v>
      </c>
      <c r="AP6169" s="86">
        <f t="shared" si="599"/>
        <v>1</v>
      </c>
      <c r="AR6169">
        <v>0</v>
      </c>
      <c r="AS6169">
        <v>1</v>
      </c>
      <c r="AT6169">
        <v>0</v>
      </c>
      <c r="AU6169">
        <v>0</v>
      </c>
      <c r="BA6169">
        <v>1.33</v>
      </c>
    </row>
    <row r="6170" spans="3:53" ht="12.75" x14ac:dyDescent="0.2">
      <c r="C6170" t="s">
        <v>1011</v>
      </c>
      <c r="D6170" t="s">
        <v>1008</v>
      </c>
      <c r="E6170">
        <v>17.010000000000002</v>
      </c>
      <c r="F6170">
        <v>7.33</v>
      </c>
      <c r="G6170">
        <v>6.41</v>
      </c>
      <c r="H6170">
        <v>2130</v>
      </c>
      <c r="I6170">
        <v>35.985999999999997</v>
      </c>
      <c r="J6170" t="s">
        <v>76</v>
      </c>
      <c r="K6170">
        <v>58.66</v>
      </c>
      <c r="L6170">
        <v>16.99699</v>
      </c>
      <c r="M6170">
        <v>4.7125991131363502E-2</v>
      </c>
      <c r="N6170">
        <v>16.814596000000002</v>
      </c>
      <c r="O6170">
        <v>1.1323733261269009</v>
      </c>
      <c r="P6170">
        <v>2579000</v>
      </c>
      <c r="Q6170">
        <v>1226000</v>
      </c>
      <c r="R6170">
        <v>2.1</v>
      </c>
      <c r="S6170">
        <v>63.078000000000003</v>
      </c>
      <c r="T6170">
        <v>7.82</v>
      </c>
      <c r="U6170">
        <v>30.27</v>
      </c>
      <c r="V6170">
        <f t="shared" si="601"/>
        <v>2.4543136994223103</v>
      </c>
      <c r="AC6170">
        <v>17.079999999999998</v>
      </c>
      <c r="AD6170">
        <v>16.14</v>
      </c>
      <c r="AH6170" s="85">
        <f>IF(AND(M6170&lt;Variables!$G$6,M6170&gt;Variables!$G$5),0,1)</f>
        <v>1</v>
      </c>
      <c r="AI6170" s="85">
        <f t="shared" si="600"/>
        <v>0</v>
      </c>
      <c r="AJ6170" s="85">
        <f>IF(I6170&gt;Variables!$G$7,0,1)</f>
        <v>0</v>
      </c>
      <c r="AK6170" s="85">
        <f>IF(F6170&gt;Variables!$G$8,0,1)</f>
        <v>1</v>
      </c>
      <c r="AL6170" s="85">
        <f>IF(G6170&gt;Variables!$G$9,0,1)</f>
        <v>1</v>
      </c>
      <c r="AM6170" s="85">
        <f>IF(AND(K6170&gt;Variables!$G$10,K6170&lt;Variables!$G$11),0,1)</f>
        <v>0</v>
      </c>
      <c r="AN6170" s="103">
        <f>IF(H6170&lt;Variables!$G$13,1,0)</f>
        <v>1</v>
      </c>
      <c r="AO6170" s="101">
        <f>IF(R6170&lt;Variables!$G$12,0,1)</f>
        <v>1</v>
      </c>
      <c r="AP6170" s="86">
        <f t="shared" si="599"/>
        <v>0</v>
      </c>
      <c r="AR6170">
        <v>0</v>
      </c>
      <c r="AS6170">
        <v>0</v>
      </c>
      <c r="AT6170">
        <v>1</v>
      </c>
      <c r="AU6170">
        <v>0</v>
      </c>
      <c r="BA6170">
        <v>-2.0699999999999998</v>
      </c>
    </row>
    <row r="6171" spans="3:53" ht="12.75" x14ac:dyDescent="0.2">
      <c r="C6171" t="s">
        <v>1011</v>
      </c>
      <c r="D6171" t="s">
        <v>576</v>
      </c>
      <c r="E6171">
        <v>10.01</v>
      </c>
      <c r="F6171">
        <v>9.18</v>
      </c>
      <c r="G6171">
        <v>-0.79</v>
      </c>
      <c r="H6171">
        <v>14830</v>
      </c>
      <c r="I6171">
        <v>0.59199999999999997</v>
      </c>
      <c r="J6171" t="s">
        <v>78</v>
      </c>
      <c r="K6171">
        <v>44.23</v>
      </c>
      <c r="L6171">
        <v>10.023614999999999</v>
      </c>
      <c r="M6171">
        <v>-0.18571144242870949</v>
      </c>
      <c r="N6171">
        <v>10.092158</v>
      </c>
      <c r="O6171">
        <v>-0.86362104120841876</v>
      </c>
      <c r="P6171">
        <v>15653000</v>
      </c>
      <c r="Q6171">
        <v>5991000</v>
      </c>
      <c r="R6171">
        <v>2.61</v>
      </c>
      <c r="S6171">
        <v>63.078000000000003</v>
      </c>
      <c r="T6171">
        <v>7.82</v>
      </c>
      <c r="U6171">
        <v>30.27</v>
      </c>
      <c r="V6171">
        <f t="shared" si="601"/>
        <v>2.3089566465972604</v>
      </c>
      <c r="AC6171">
        <v>10.38</v>
      </c>
      <c r="AD6171">
        <v>9.75</v>
      </c>
      <c r="AH6171" s="85">
        <f>IF(AND(M6171&lt;Variables!$G$6,M6171&gt;Variables!$G$5),0,1)</f>
        <v>1</v>
      </c>
      <c r="AI6171" s="85">
        <f t="shared" si="600"/>
        <v>1</v>
      </c>
      <c r="AJ6171" s="85">
        <f>IF(I6171&gt;Variables!$G$7,0,1)</f>
        <v>0</v>
      </c>
      <c r="AK6171" s="85">
        <f>IF(F6171&gt;Variables!$G$8,0,1)</f>
        <v>0</v>
      </c>
      <c r="AL6171" s="85">
        <f>IF(G6171&gt;Variables!$G$9,0,1)</f>
        <v>1</v>
      </c>
      <c r="AM6171" s="85">
        <f>IF(AND(K6171&gt;Variables!$G$10,K6171&lt;Variables!$G$11),0,1)</f>
        <v>1</v>
      </c>
      <c r="AN6171" s="103">
        <f>IF(H6171&lt;Variables!$G$13,1,0)</f>
        <v>0</v>
      </c>
      <c r="AO6171" s="101">
        <f>IF(R6171&lt;Variables!$G$12,0,1)</f>
        <v>1</v>
      </c>
      <c r="AP6171" s="86">
        <f t="shared" si="599"/>
        <v>1</v>
      </c>
      <c r="AR6171">
        <v>0</v>
      </c>
      <c r="AS6171">
        <v>0</v>
      </c>
      <c r="AT6171">
        <v>1</v>
      </c>
      <c r="AU6171">
        <v>0</v>
      </c>
      <c r="BA6171">
        <v>-1.08</v>
      </c>
    </row>
    <row r="6172" spans="3:53" ht="12.75" x14ac:dyDescent="0.2">
      <c r="C6172" t="s">
        <v>1011</v>
      </c>
      <c r="D6172" t="s">
        <v>303</v>
      </c>
      <c r="E6172">
        <v>19.93</v>
      </c>
      <c r="F6172">
        <v>8.69</v>
      </c>
      <c r="G6172">
        <v>8.74</v>
      </c>
      <c r="H6172">
        <v>2360</v>
      </c>
      <c r="I6172">
        <v>531.04</v>
      </c>
      <c r="J6172" t="s">
        <v>78</v>
      </c>
      <c r="K6172">
        <v>67.8</v>
      </c>
      <c r="L6172">
        <v>19.8338</v>
      </c>
      <c r="M6172">
        <v>0.33377365910717299</v>
      </c>
      <c r="N6172">
        <v>19.619319999999998</v>
      </c>
      <c r="O6172">
        <v>1.4306306232835631</v>
      </c>
      <c r="P6172">
        <v>127328</v>
      </c>
      <c r="Q6172">
        <v>512011</v>
      </c>
      <c r="R6172">
        <v>0.25</v>
      </c>
      <c r="S6172">
        <v>63.078000000000003</v>
      </c>
      <c r="T6172">
        <v>7.82</v>
      </c>
      <c r="U6172">
        <v>30.27</v>
      </c>
      <c r="V6172">
        <f t="shared" si="601"/>
        <v>2.5255717826336865</v>
      </c>
      <c r="AC6172">
        <v>20.100000000000001</v>
      </c>
      <c r="AD6172">
        <v>18.88</v>
      </c>
      <c r="AH6172" s="85">
        <f>IF(AND(M6172&lt;Variables!$G$6,M6172&gt;Variables!$G$5),0,1)</f>
        <v>1</v>
      </c>
      <c r="AI6172" s="85">
        <f t="shared" si="600"/>
        <v>0</v>
      </c>
      <c r="AJ6172" s="85">
        <f>IF(I6172&gt;Variables!$G$7,0,1)</f>
        <v>0</v>
      </c>
      <c r="AK6172" s="85">
        <f>IF(F6172&gt;Variables!$G$8,0,1)</f>
        <v>1</v>
      </c>
      <c r="AL6172" s="85">
        <f>IF(G6172&gt;Variables!$G$9,0,1)</f>
        <v>1</v>
      </c>
      <c r="AM6172" s="85">
        <f>IF(AND(K6172&gt;Variables!$G$10,K6172&lt;Variables!$G$11),0,1)</f>
        <v>0</v>
      </c>
      <c r="AN6172" s="103">
        <f>IF(H6172&lt;Variables!$G$13,1,0)</f>
        <v>1</v>
      </c>
      <c r="AO6172" s="101">
        <f>IF(R6172&lt;Variables!$G$12,0,1)</f>
        <v>0</v>
      </c>
      <c r="AP6172" s="86">
        <f t="shared" si="599"/>
        <v>1</v>
      </c>
      <c r="AR6172">
        <v>0</v>
      </c>
      <c r="AS6172">
        <v>0</v>
      </c>
      <c r="AT6172">
        <v>1</v>
      </c>
      <c r="AU6172">
        <v>0</v>
      </c>
      <c r="BA6172">
        <v>-2.25</v>
      </c>
    </row>
    <row r="6173" spans="3:53" ht="12.75" x14ac:dyDescent="0.2">
      <c r="C6173" t="s">
        <v>1011</v>
      </c>
      <c r="D6173" t="s">
        <v>979</v>
      </c>
      <c r="E6173">
        <v>9.7899999999999991</v>
      </c>
      <c r="F6173">
        <v>8.66</v>
      </c>
      <c r="G6173">
        <v>7</v>
      </c>
      <c r="H6173">
        <v>15540</v>
      </c>
      <c r="I6173">
        <v>-6.5759999999999996</v>
      </c>
      <c r="J6173" t="s">
        <v>78</v>
      </c>
      <c r="K6173">
        <v>58.22</v>
      </c>
      <c r="L6173">
        <v>9.7409050000000015</v>
      </c>
      <c r="M6173">
        <v>0.4013487453167634</v>
      </c>
      <c r="N6173">
        <v>9.7265739999999994</v>
      </c>
      <c r="O6173">
        <v>0.54927870800139889</v>
      </c>
      <c r="P6173">
        <v>5121000</v>
      </c>
      <c r="Q6173">
        <v>9425000</v>
      </c>
      <c r="R6173">
        <v>0.54</v>
      </c>
      <c r="S6173">
        <v>63.078000000000003</v>
      </c>
      <c r="T6173">
        <v>7.82</v>
      </c>
      <c r="U6173">
        <v>30.27</v>
      </c>
      <c r="V6173">
        <f t="shared" si="601"/>
        <v>2.4321963702711411</v>
      </c>
      <c r="AC6173">
        <v>9.7899999999999991</v>
      </c>
      <c r="AD6173">
        <v>9.24</v>
      </c>
      <c r="AH6173" s="85">
        <f>IF(AND(M6173&lt;Variables!$G$6,M6173&gt;Variables!$G$5),0,1)</f>
        <v>1</v>
      </c>
      <c r="AI6173" s="85">
        <f t="shared" si="600"/>
        <v>0</v>
      </c>
      <c r="AJ6173" s="85">
        <f>IF(I6173&gt;Variables!$G$7,0,1)</f>
        <v>1</v>
      </c>
      <c r="AK6173" s="85">
        <f>IF(F6173&gt;Variables!$G$8,0,1)</f>
        <v>1</v>
      </c>
      <c r="AL6173" s="85">
        <f>IF(G6173&gt;Variables!$G$9,0,1)</f>
        <v>1</v>
      </c>
      <c r="AM6173" s="85">
        <f>IF(AND(K6173&gt;Variables!$G$10,K6173&lt;Variables!$G$11),0,1)</f>
        <v>0</v>
      </c>
      <c r="AN6173" s="103">
        <f>IF(H6173&lt;Variables!$G$13,1,0)</f>
        <v>0</v>
      </c>
      <c r="AO6173" s="101">
        <f>IF(R6173&lt;Variables!$G$12,0,1)</f>
        <v>0</v>
      </c>
      <c r="AP6173" s="86">
        <f t="shared" si="599"/>
        <v>1</v>
      </c>
      <c r="AR6173">
        <v>0</v>
      </c>
      <c r="AS6173">
        <v>0</v>
      </c>
      <c r="AT6173">
        <v>1</v>
      </c>
      <c r="AU6173">
        <v>0</v>
      </c>
      <c r="BA6173">
        <v>-2.25</v>
      </c>
    </row>
    <row r="6174" spans="3:53" ht="12.75" x14ac:dyDescent="0.2">
      <c r="C6174" t="s">
        <v>1011</v>
      </c>
      <c r="D6174" t="s">
        <v>332</v>
      </c>
      <c r="E6174">
        <v>30.49</v>
      </c>
      <c r="F6174">
        <v>8.66</v>
      </c>
      <c r="G6174">
        <v>6.44</v>
      </c>
      <c r="H6174">
        <v>2290</v>
      </c>
      <c r="I6174">
        <v>-82.641999999999996</v>
      </c>
      <c r="J6174" t="s">
        <v>78</v>
      </c>
      <c r="K6174">
        <v>68.95</v>
      </c>
      <c r="L6174">
        <v>30.088004999999999</v>
      </c>
      <c r="M6174">
        <v>1.2862102356071881</v>
      </c>
      <c r="N6174">
        <v>29.658238000000001</v>
      </c>
      <c r="O6174">
        <v>2.7539127577302489</v>
      </c>
      <c r="P6174">
        <v>6409000</v>
      </c>
      <c r="Q6174">
        <v>21505000</v>
      </c>
      <c r="R6174">
        <v>0.3</v>
      </c>
      <c r="S6174">
        <v>63.078000000000003</v>
      </c>
      <c r="T6174">
        <v>7.82</v>
      </c>
      <c r="U6174">
        <v>30.27</v>
      </c>
      <c r="V6174">
        <f t="shared" si="601"/>
        <v>2.4594893345839974</v>
      </c>
      <c r="AC6174">
        <v>33.090000000000003</v>
      </c>
      <c r="AD6174">
        <v>30.31</v>
      </c>
      <c r="AH6174" s="85">
        <f>IF(AND(M6174&lt;Variables!$G$6,M6174&gt;Variables!$G$5),0,1)</f>
        <v>1</v>
      </c>
      <c r="AI6174" s="85">
        <f t="shared" si="600"/>
        <v>0</v>
      </c>
      <c r="AJ6174" s="85">
        <f>IF(I6174&gt;Variables!$G$7,0,1)</f>
        <v>1</v>
      </c>
      <c r="AK6174" s="85">
        <f>IF(F6174&gt;Variables!$G$8,0,1)</f>
        <v>1</v>
      </c>
      <c r="AL6174" s="85">
        <f>IF(G6174&gt;Variables!$G$9,0,1)</f>
        <v>1</v>
      </c>
      <c r="AM6174" s="85">
        <f>IF(AND(K6174&gt;Variables!$G$10,K6174&lt;Variables!$G$11),0,1)</f>
        <v>0</v>
      </c>
      <c r="AN6174" s="103">
        <f>IF(H6174&lt;Variables!$G$13,1,0)</f>
        <v>1</v>
      </c>
      <c r="AO6174" s="101">
        <f>IF(R6174&lt;Variables!$G$12,0,1)</f>
        <v>0</v>
      </c>
      <c r="AP6174" s="86">
        <f t="shared" si="599"/>
        <v>1</v>
      </c>
      <c r="AR6174">
        <v>1</v>
      </c>
      <c r="AS6174">
        <v>0</v>
      </c>
      <c r="AT6174">
        <v>0</v>
      </c>
      <c r="AU6174">
        <v>0</v>
      </c>
      <c r="BA6174">
        <v>2</v>
      </c>
    </row>
    <row r="6175" spans="3:53" ht="12.75" x14ac:dyDescent="0.2">
      <c r="C6175" t="s">
        <v>1011</v>
      </c>
      <c r="D6175" t="s">
        <v>983</v>
      </c>
      <c r="E6175">
        <v>6.87</v>
      </c>
      <c r="F6175">
        <v>8.2799999999999994</v>
      </c>
      <c r="G6175">
        <v>1.4</v>
      </c>
      <c r="H6175">
        <v>-99999</v>
      </c>
      <c r="I6175">
        <v>-24.713999999999999</v>
      </c>
      <c r="J6175" t="s">
        <v>78</v>
      </c>
      <c r="K6175">
        <v>68.3</v>
      </c>
      <c r="L6175">
        <v>6.8286374999999992</v>
      </c>
      <c r="M6175">
        <v>0.53250007779737862</v>
      </c>
      <c r="N6175">
        <v>6.8027780487804881</v>
      </c>
      <c r="O6175">
        <v>0.91465502436414869</v>
      </c>
      <c r="P6175">
        <v>617604</v>
      </c>
      <c r="Q6175">
        <v>1067000</v>
      </c>
      <c r="R6175">
        <v>0.57999999999999996</v>
      </c>
      <c r="S6175">
        <v>63.078000000000003</v>
      </c>
      <c r="T6175">
        <v>7.82</v>
      </c>
      <c r="U6175">
        <v>30.27</v>
      </c>
      <c r="V6175">
        <f t="shared" si="601"/>
        <v>2.5146001558656454</v>
      </c>
      <c r="AC6175">
        <v>6.87</v>
      </c>
      <c r="AD6175">
        <v>6.8250000000000002</v>
      </c>
      <c r="AH6175" s="85">
        <f>IF(AND(M6175&lt;Variables!$G$6,M6175&gt;Variables!$G$5),0,1)</f>
        <v>1</v>
      </c>
      <c r="AI6175" s="85">
        <f t="shared" si="600"/>
        <v>0</v>
      </c>
      <c r="AJ6175" s="85">
        <f>IF(I6175&gt;Variables!$G$7,0,1)</f>
        <v>1</v>
      </c>
      <c r="AK6175" s="85">
        <f>IF(F6175&gt;Variables!$G$8,0,1)</f>
        <v>1</v>
      </c>
      <c r="AL6175" s="85">
        <f>IF(G6175&gt;Variables!$G$9,0,1)</f>
        <v>1</v>
      </c>
      <c r="AM6175" s="85">
        <f>IF(AND(K6175&gt;Variables!$G$10,K6175&lt;Variables!$G$11),0,1)</f>
        <v>0</v>
      </c>
      <c r="AN6175" s="103">
        <f>IF(H6175&lt;Variables!$G$13,1,0)</f>
        <v>1</v>
      </c>
      <c r="AO6175" s="101">
        <f>IF(R6175&lt;Variables!$G$12,0,1)</f>
        <v>0</v>
      </c>
      <c r="AP6175" s="86">
        <f t="shared" si="599"/>
        <v>1</v>
      </c>
      <c r="AR6175">
        <v>0</v>
      </c>
      <c r="AS6175">
        <v>0</v>
      </c>
      <c r="AT6175">
        <v>0</v>
      </c>
      <c r="AU6175">
        <v>1</v>
      </c>
      <c r="BA6175">
        <v>-0.37</v>
      </c>
    </row>
    <row r="6176" spans="3:53" ht="12.75" x14ac:dyDescent="0.2">
      <c r="C6176" t="s">
        <v>1011</v>
      </c>
      <c r="D6176" t="s">
        <v>131</v>
      </c>
      <c r="E6176">
        <v>39.57</v>
      </c>
      <c r="F6176">
        <v>8.11</v>
      </c>
      <c r="G6176">
        <v>3.62</v>
      </c>
      <c r="H6176">
        <v>4750</v>
      </c>
      <c r="I6176">
        <v>1.663</v>
      </c>
      <c r="J6176" t="s">
        <v>78</v>
      </c>
      <c r="K6176">
        <v>62.16</v>
      </c>
      <c r="L6176">
        <v>39.433019999999992</v>
      </c>
      <c r="M6176">
        <v>0.39809276591042603</v>
      </c>
      <c r="N6176">
        <v>39.079542000000004</v>
      </c>
      <c r="O6176">
        <v>1.3062026161923981</v>
      </c>
      <c r="P6176">
        <v>3114000</v>
      </c>
      <c r="Q6176">
        <v>2964000</v>
      </c>
      <c r="R6176">
        <v>1.05</v>
      </c>
      <c r="S6176">
        <v>63.078000000000003</v>
      </c>
      <c r="T6176">
        <v>7.82</v>
      </c>
      <c r="U6176">
        <v>30.27</v>
      </c>
      <c r="V6176">
        <f t="shared" si="601"/>
        <v>2.468646934485665</v>
      </c>
      <c r="AC6176">
        <v>39.869999999999997</v>
      </c>
      <c r="AD6176">
        <v>38.93</v>
      </c>
      <c r="AH6176" s="85">
        <f>IF(AND(M6176&lt;Variables!$G$6,M6176&gt;Variables!$G$5),0,1)</f>
        <v>1</v>
      </c>
      <c r="AI6176" s="85">
        <f t="shared" si="600"/>
        <v>0</v>
      </c>
      <c r="AJ6176" s="85">
        <f>IF(I6176&gt;Variables!$G$7,0,1)</f>
        <v>0</v>
      </c>
      <c r="AK6176" s="85">
        <f>IF(F6176&gt;Variables!$G$8,0,1)</f>
        <v>1</v>
      </c>
      <c r="AL6176" s="85">
        <f>IF(G6176&gt;Variables!$G$9,0,1)</f>
        <v>1</v>
      </c>
      <c r="AM6176" s="85">
        <f>IF(AND(K6176&gt;Variables!$G$10,K6176&lt;Variables!$G$11),0,1)</f>
        <v>0</v>
      </c>
      <c r="AN6176" s="103">
        <f>IF(H6176&lt;Variables!$G$13,1,0)</f>
        <v>0</v>
      </c>
      <c r="AO6176" s="101">
        <f>IF(R6176&lt;Variables!$G$12,0,1)</f>
        <v>0</v>
      </c>
      <c r="AP6176" s="86">
        <f t="shared" si="599"/>
        <v>1</v>
      </c>
      <c r="AR6176">
        <v>0</v>
      </c>
      <c r="AS6176">
        <v>0</v>
      </c>
      <c r="AT6176">
        <v>1</v>
      </c>
      <c r="AU6176">
        <v>0</v>
      </c>
      <c r="BA6176">
        <v>-0.9</v>
      </c>
    </row>
    <row r="6177" spans="3:53" ht="12.75" x14ac:dyDescent="0.2">
      <c r="C6177" t="s">
        <v>1011</v>
      </c>
      <c r="D6177" t="s">
        <v>1005</v>
      </c>
      <c r="E6177">
        <v>22.36</v>
      </c>
      <c r="F6177">
        <v>7.44</v>
      </c>
      <c r="G6177">
        <v>4.58</v>
      </c>
      <c r="H6177">
        <v>3670</v>
      </c>
      <c r="I6177">
        <v>-3.3000000000000002E-2</v>
      </c>
      <c r="J6177" t="s">
        <v>78</v>
      </c>
      <c r="K6177">
        <v>55.93</v>
      </c>
      <c r="L6177">
        <v>22.380244999999999</v>
      </c>
      <c r="M6177">
        <v>-9.0459242068168522E-2</v>
      </c>
      <c r="N6177">
        <v>22.158704</v>
      </c>
      <c r="O6177">
        <v>0.90842857957759093</v>
      </c>
      <c r="P6177">
        <v>2476000</v>
      </c>
      <c r="Q6177">
        <v>1086000</v>
      </c>
      <c r="R6177">
        <v>2.2799999999999998</v>
      </c>
      <c r="S6177">
        <v>63.078000000000003</v>
      </c>
      <c r="T6177">
        <v>7.82</v>
      </c>
      <c r="U6177">
        <v>30.27</v>
      </c>
      <c r="V6177">
        <f t="shared" si="601"/>
        <v>2.4323359307999528</v>
      </c>
      <c r="AC6177">
        <v>22.69</v>
      </c>
      <c r="AD6177">
        <v>20.79</v>
      </c>
      <c r="AH6177" s="85">
        <f>IF(AND(M6177&lt;Variables!$G$6,M6177&gt;Variables!$G$5),0,1)</f>
        <v>1</v>
      </c>
      <c r="AI6177" s="85">
        <f t="shared" si="600"/>
        <v>0</v>
      </c>
      <c r="AJ6177" s="85">
        <f>IF(I6177&gt;Variables!$G$7,0,1)</f>
        <v>1</v>
      </c>
      <c r="AK6177" s="85">
        <f>IF(F6177&gt;Variables!$G$8,0,1)</f>
        <v>1</v>
      </c>
      <c r="AL6177" s="85">
        <f>IF(G6177&gt;Variables!$G$9,0,1)</f>
        <v>1</v>
      </c>
      <c r="AM6177" s="85">
        <f>IF(AND(K6177&gt;Variables!$G$10,K6177&lt;Variables!$G$11),0,1)</f>
        <v>0</v>
      </c>
      <c r="AN6177" s="103">
        <f>IF(H6177&lt;Variables!$G$13,1,0)</f>
        <v>0</v>
      </c>
      <c r="AO6177" s="101">
        <f>IF(R6177&lt;Variables!$G$12,0,1)</f>
        <v>1</v>
      </c>
      <c r="AP6177" s="86">
        <f t="shared" si="599"/>
        <v>1</v>
      </c>
      <c r="AR6177">
        <v>0</v>
      </c>
      <c r="AS6177">
        <v>1</v>
      </c>
      <c r="AT6177">
        <v>0</v>
      </c>
      <c r="AU6177">
        <v>0</v>
      </c>
      <c r="BA6177">
        <v>-0.46</v>
      </c>
    </row>
    <row r="6178" spans="3:53" ht="12.75" x14ac:dyDescent="0.2">
      <c r="C6178" t="s">
        <v>1011</v>
      </c>
      <c r="D6178" t="s">
        <v>195</v>
      </c>
      <c r="E6178">
        <v>38.68</v>
      </c>
      <c r="F6178">
        <v>7.16</v>
      </c>
      <c r="G6178">
        <v>6.03</v>
      </c>
      <c r="H6178">
        <v>3540</v>
      </c>
      <c r="I6178">
        <v>-34.783999999999999</v>
      </c>
      <c r="J6178" t="s">
        <v>78</v>
      </c>
      <c r="K6178">
        <v>57.58</v>
      </c>
      <c r="L6178">
        <v>38.731199999999987</v>
      </c>
      <c r="M6178">
        <v>0.1130871235593127</v>
      </c>
      <c r="N6178">
        <v>38.650010344827592</v>
      </c>
      <c r="O6178">
        <v>0.32338841324305218</v>
      </c>
      <c r="P6178">
        <v>86046</v>
      </c>
      <c r="Q6178">
        <v>600984</v>
      </c>
      <c r="R6178">
        <v>0.14000000000000001</v>
      </c>
      <c r="S6178">
        <v>63.078000000000003</v>
      </c>
      <c r="T6178">
        <v>7.82</v>
      </c>
      <c r="U6178">
        <v>30.27</v>
      </c>
      <c r="V6178">
        <f t="shared" si="601"/>
        <v>2.4401129400421362</v>
      </c>
      <c r="AC6178">
        <v>40.914999999999999</v>
      </c>
      <c r="AD6178">
        <v>38.540100000000002</v>
      </c>
      <c r="AH6178" s="85">
        <f>IF(AND(M6178&lt;Variables!$G$6,M6178&gt;Variables!$G$5),0,1)</f>
        <v>1</v>
      </c>
      <c r="AI6178" s="85">
        <f t="shared" si="600"/>
        <v>0</v>
      </c>
      <c r="AJ6178" s="85">
        <f>IF(I6178&gt;Variables!$G$7,0,1)</f>
        <v>1</v>
      </c>
      <c r="AK6178" s="85">
        <f>IF(F6178&gt;Variables!$G$8,0,1)</f>
        <v>1</v>
      </c>
      <c r="AL6178" s="85">
        <f>IF(G6178&gt;Variables!$G$9,0,1)</f>
        <v>1</v>
      </c>
      <c r="AM6178" s="85">
        <f>IF(AND(K6178&gt;Variables!$G$10,K6178&lt;Variables!$G$11),0,1)</f>
        <v>0</v>
      </c>
      <c r="AN6178" s="103">
        <f>IF(H6178&lt;Variables!$G$13,1,0)</f>
        <v>0</v>
      </c>
      <c r="AO6178" s="101">
        <f>IF(R6178&lt;Variables!$G$12,0,1)</f>
        <v>0</v>
      </c>
      <c r="AP6178" s="86">
        <f t="shared" si="599"/>
        <v>1</v>
      </c>
      <c r="AR6178">
        <v>1</v>
      </c>
      <c r="AS6178">
        <v>0</v>
      </c>
      <c r="AT6178">
        <v>0</v>
      </c>
      <c r="AU6178">
        <v>0</v>
      </c>
      <c r="BA6178">
        <v>0.83</v>
      </c>
    </row>
    <row r="6179" spans="3:53" ht="12.75" x14ac:dyDescent="0.2">
      <c r="C6179" t="s">
        <v>1011</v>
      </c>
      <c r="D6179" t="s">
        <v>278</v>
      </c>
      <c r="E6179">
        <v>73.22</v>
      </c>
      <c r="F6179">
        <v>6.84</v>
      </c>
      <c r="G6179">
        <v>4.59</v>
      </c>
      <c r="H6179">
        <v>3450</v>
      </c>
      <c r="I6179">
        <v>-4.5</v>
      </c>
      <c r="J6179" t="s">
        <v>78</v>
      </c>
      <c r="K6179">
        <v>60.73</v>
      </c>
      <c r="L6179">
        <v>73.005829999999975</v>
      </c>
      <c r="M6179">
        <v>0.28651136491432089</v>
      </c>
      <c r="N6179">
        <v>72.655343999999999</v>
      </c>
      <c r="O6179">
        <v>0.77028883105970014</v>
      </c>
      <c r="P6179">
        <v>389030</v>
      </c>
      <c r="Q6179">
        <v>1392000</v>
      </c>
      <c r="R6179">
        <v>0.28000000000000003</v>
      </c>
      <c r="S6179">
        <v>63.078000000000003</v>
      </c>
      <c r="T6179">
        <v>7.82</v>
      </c>
      <c r="U6179">
        <v>30.27</v>
      </c>
      <c r="V6179">
        <f t="shared" si="601"/>
        <v>2.4618350215735347</v>
      </c>
      <c r="AC6179">
        <v>73.64</v>
      </c>
      <c r="AD6179">
        <v>70.94</v>
      </c>
      <c r="AH6179" s="85">
        <f>IF(AND(M6179&lt;Variables!$G$6,M6179&gt;Variables!$G$5),0,1)</f>
        <v>1</v>
      </c>
      <c r="AI6179" s="85">
        <f t="shared" si="600"/>
        <v>0</v>
      </c>
      <c r="AJ6179" s="85">
        <f>IF(I6179&gt;Variables!$G$7,0,1)</f>
        <v>1</v>
      </c>
      <c r="AK6179" s="85">
        <f>IF(F6179&gt;Variables!$G$8,0,1)</f>
        <v>1</v>
      </c>
      <c r="AL6179" s="85">
        <f>IF(G6179&gt;Variables!$G$9,0,1)</f>
        <v>1</v>
      </c>
      <c r="AM6179" s="85">
        <f>IF(AND(K6179&gt;Variables!$G$10,K6179&lt;Variables!$G$11),0,1)</f>
        <v>0</v>
      </c>
      <c r="AN6179" s="103">
        <f>IF(H6179&lt;Variables!$G$13,1,0)</f>
        <v>0</v>
      </c>
      <c r="AO6179" s="101">
        <f>IF(R6179&lt;Variables!$G$12,0,1)</f>
        <v>0</v>
      </c>
      <c r="AP6179" s="86">
        <f t="shared" si="599"/>
        <v>1</v>
      </c>
      <c r="AR6179">
        <v>0</v>
      </c>
      <c r="AS6179">
        <v>0</v>
      </c>
      <c r="AT6179">
        <v>1</v>
      </c>
      <c r="AU6179">
        <v>0</v>
      </c>
      <c r="BA6179">
        <v>-1.37</v>
      </c>
    </row>
    <row r="6180" spans="3:53" ht="12.75" x14ac:dyDescent="0.2">
      <c r="C6180" t="s">
        <v>1011</v>
      </c>
      <c r="D6180" t="s">
        <v>980</v>
      </c>
      <c r="E6180">
        <v>16.5</v>
      </c>
      <c r="F6180">
        <v>11.04</v>
      </c>
      <c r="G6180">
        <v>4.5</v>
      </c>
      <c r="H6180">
        <v>2000</v>
      </c>
      <c r="I6180">
        <v>13.997</v>
      </c>
      <c r="J6180" t="s">
        <v>76</v>
      </c>
      <c r="K6180">
        <v>62.45</v>
      </c>
      <c r="L6180">
        <v>16.477685000000001</v>
      </c>
      <c r="M6180">
        <v>0.13542557707589981</v>
      </c>
      <c r="N6180">
        <v>16.368977999999998</v>
      </c>
      <c r="O6180">
        <v>0.80042871338698085</v>
      </c>
      <c r="P6180">
        <v>1192000</v>
      </c>
      <c r="Q6180">
        <v>768443</v>
      </c>
      <c r="R6180">
        <v>1.55</v>
      </c>
      <c r="S6180">
        <v>63.078000000000003</v>
      </c>
      <c r="T6180">
        <v>7.82</v>
      </c>
      <c r="U6180">
        <v>30.27</v>
      </c>
      <c r="V6180">
        <f t="shared" si="601"/>
        <v>2.4875916271169163</v>
      </c>
      <c r="AC6180">
        <v>17.758800000000001</v>
      </c>
      <c r="AD6180">
        <v>16.489999999999998</v>
      </c>
      <c r="AH6180" s="85">
        <f>IF(AND(M6180&lt;Variables!$G$6,M6180&gt;Variables!$G$5),0,1)</f>
        <v>1</v>
      </c>
      <c r="AI6180" s="85">
        <f t="shared" si="600"/>
        <v>0</v>
      </c>
      <c r="AJ6180" s="85">
        <f>IF(I6180&gt;Variables!$G$7,0,1)</f>
        <v>0</v>
      </c>
      <c r="AK6180" s="85">
        <f>IF(F6180&gt;Variables!$G$8,0,1)</f>
        <v>0</v>
      </c>
      <c r="AL6180" s="85">
        <f>IF(G6180&gt;Variables!$G$9,0,1)</f>
        <v>1</v>
      </c>
      <c r="AM6180" s="85">
        <f>IF(AND(K6180&gt;Variables!$G$10,K6180&lt;Variables!$G$11),0,1)</f>
        <v>0</v>
      </c>
      <c r="AN6180" s="103">
        <f>IF(H6180&lt;Variables!$G$13,1,0)</f>
        <v>1</v>
      </c>
      <c r="AO6180" s="101">
        <f>IF(R6180&lt;Variables!$G$12,0,1)</f>
        <v>0</v>
      </c>
      <c r="AP6180" s="86">
        <f t="shared" si="599"/>
        <v>0</v>
      </c>
      <c r="AR6180">
        <v>1</v>
      </c>
      <c r="AS6180">
        <v>0</v>
      </c>
      <c r="AT6180">
        <v>0</v>
      </c>
      <c r="AU6180">
        <v>0</v>
      </c>
      <c r="BA6180">
        <v>2</v>
      </c>
    </row>
    <row r="6181" spans="3:53" ht="12.75" x14ac:dyDescent="0.2">
      <c r="C6181" t="s">
        <v>1011</v>
      </c>
      <c r="D6181" t="s">
        <v>752</v>
      </c>
      <c r="E6181">
        <v>10.46</v>
      </c>
      <c r="F6181">
        <v>9.02</v>
      </c>
      <c r="G6181">
        <v>5.24</v>
      </c>
      <c r="H6181">
        <v>3960</v>
      </c>
      <c r="I6181">
        <v>-48.218000000000004</v>
      </c>
      <c r="J6181" t="s">
        <v>78</v>
      </c>
      <c r="K6181">
        <v>54.85</v>
      </c>
      <c r="L6181">
        <v>10.363569999999999</v>
      </c>
      <c r="M6181">
        <v>0.35151979481974921</v>
      </c>
      <c r="N6181">
        <v>10.315376000000001</v>
      </c>
      <c r="O6181">
        <v>0.82036757554937012</v>
      </c>
      <c r="P6181">
        <v>12373000</v>
      </c>
      <c r="Q6181">
        <v>5120000</v>
      </c>
      <c r="R6181">
        <v>2.42</v>
      </c>
      <c r="S6181">
        <v>63.078000000000003</v>
      </c>
      <c r="T6181">
        <v>7.82</v>
      </c>
      <c r="U6181">
        <v>30.27</v>
      </c>
      <c r="V6181">
        <f t="shared" si="601"/>
        <v>2.4031828178726053</v>
      </c>
      <c r="AC6181">
        <v>11.02</v>
      </c>
      <c r="AD6181">
        <v>9.8699999999999992</v>
      </c>
      <c r="AH6181" s="85">
        <f>IF(AND(M6181&lt;Variables!$G$6,M6181&gt;Variables!$G$5),0,1)</f>
        <v>1</v>
      </c>
      <c r="AI6181" s="85">
        <f t="shared" si="600"/>
        <v>0</v>
      </c>
      <c r="AJ6181" s="85">
        <f>IF(I6181&gt;Variables!$G$7,0,1)</f>
        <v>1</v>
      </c>
      <c r="AK6181" s="85">
        <f>IF(F6181&gt;Variables!$G$8,0,1)</f>
        <v>0</v>
      </c>
      <c r="AL6181" s="85">
        <f>IF(G6181&gt;Variables!$G$9,0,1)</f>
        <v>1</v>
      </c>
      <c r="AM6181" s="85">
        <f>IF(AND(K6181&gt;Variables!$G$10,K6181&lt;Variables!$G$11),0,1)</f>
        <v>0</v>
      </c>
      <c r="AN6181" s="103">
        <f>IF(H6181&lt;Variables!$G$13,1,0)</f>
        <v>0</v>
      </c>
      <c r="AO6181" s="101">
        <f>IF(R6181&lt;Variables!$G$12,0,1)</f>
        <v>1</v>
      </c>
      <c r="AP6181" s="86">
        <f t="shared" si="599"/>
        <v>1</v>
      </c>
      <c r="AR6181">
        <v>1</v>
      </c>
      <c r="AS6181">
        <v>0</v>
      </c>
      <c r="AT6181">
        <v>0</v>
      </c>
      <c r="AU6181">
        <v>0</v>
      </c>
      <c r="BA6181">
        <v>2</v>
      </c>
    </row>
    <row r="6182" spans="3:53" ht="12.75" x14ac:dyDescent="0.2">
      <c r="C6182" t="s">
        <v>1011</v>
      </c>
      <c r="D6182" t="s">
        <v>932</v>
      </c>
      <c r="E6182">
        <v>5.63</v>
      </c>
      <c r="F6182">
        <v>39.1</v>
      </c>
      <c r="G6182">
        <v>-10.54</v>
      </c>
      <c r="H6182">
        <v>18.11</v>
      </c>
      <c r="I6182">
        <v>-4.2850000000000001</v>
      </c>
      <c r="J6182" t="s">
        <v>78</v>
      </c>
      <c r="K6182">
        <v>46.76</v>
      </c>
      <c r="L6182">
        <v>5.6625249999999996</v>
      </c>
      <c r="M6182">
        <v>-1.1041893854773259</v>
      </c>
      <c r="N6182">
        <v>5.5836200000000007</v>
      </c>
      <c r="O6182">
        <v>0.29335807236163902</v>
      </c>
      <c r="P6182">
        <v>15920000</v>
      </c>
      <c r="Q6182">
        <v>1040000</v>
      </c>
      <c r="R6182">
        <v>15.31</v>
      </c>
      <c r="S6182">
        <v>63.078000000000003</v>
      </c>
      <c r="T6182">
        <v>7.82</v>
      </c>
      <c r="U6182">
        <v>30.27</v>
      </c>
      <c r="V6182">
        <f t="shared" si="601"/>
        <v>2.3518104914397724</v>
      </c>
      <c r="AC6182">
        <v>5.65</v>
      </c>
      <c r="AD6182">
        <v>4.2</v>
      </c>
      <c r="AH6182" s="85">
        <f>IF(AND(M6182&lt;Variables!$G$6,M6182&gt;Variables!$G$5),0,1)</f>
        <v>1</v>
      </c>
      <c r="AI6182" s="85">
        <f t="shared" si="600"/>
        <v>0</v>
      </c>
      <c r="AJ6182" s="85">
        <f>IF(I6182&gt;Variables!$G$7,0,1)</f>
        <v>1</v>
      </c>
      <c r="AK6182" s="85">
        <f>IF(F6182&gt;Variables!$G$8,0,1)</f>
        <v>0</v>
      </c>
      <c r="AL6182" s="85">
        <f>IF(G6182&gt;Variables!$G$9,0,1)</f>
        <v>1</v>
      </c>
      <c r="AM6182" s="85">
        <f>IF(AND(K6182&gt;Variables!$G$10,K6182&lt;Variables!$G$11),0,1)</f>
        <v>1</v>
      </c>
      <c r="AN6182" s="103">
        <f>IF(H6182&lt;Variables!$G$13,1,0)</f>
        <v>1</v>
      </c>
      <c r="AO6182" s="101">
        <f>IF(R6182&lt;Variables!$G$12,0,1)</f>
        <v>1</v>
      </c>
      <c r="AP6182" s="86">
        <f t="shared" si="599"/>
        <v>1</v>
      </c>
      <c r="AR6182">
        <v>0</v>
      </c>
      <c r="AS6182">
        <v>0</v>
      </c>
      <c r="AT6182">
        <v>1</v>
      </c>
      <c r="AU6182">
        <v>0</v>
      </c>
      <c r="BA6182">
        <v>-2.25</v>
      </c>
    </row>
    <row r="6183" spans="3:53" ht="12.75" x14ac:dyDescent="0.2">
      <c r="C6183" t="s">
        <v>1011</v>
      </c>
      <c r="D6183" t="s">
        <v>972</v>
      </c>
      <c r="E6183">
        <v>11.08</v>
      </c>
      <c r="F6183">
        <v>394.76</v>
      </c>
      <c r="G6183">
        <v>3.58</v>
      </c>
      <c r="H6183">
        <v>27.89</v>
      </c>
      <c r="I6183">
        <v>0</v>
      </c>
      <c r="J6183" t="s">
        <v>78</v>
      </c>
      <c r="K6183">
        <v>46.46</v>
      </c>
      <c r="L6183">
        <v>11.168530000000001</v>
      </c>
      <c r="M6183">
        <v>-1.68804668116574</v>
      </c>
      <c r="N6183">
        <v>11.318548</v>
      </c>
      <c r="O6183">
        <v>-2.9910903766101389</v>
      </c>
      <c r="P6183">
        <v>142430000</v>
      </c>
      <c r="Q6183">
        <v>980580</v>
      </c>
      <c r="R6183">
        <v>145.25</v>
      </c>
      <c r="S6183">
        <v>63.078000000000003</v>
      </c>
      <c r="T6183">
        <v>7.82</v>
      </c>
      <c r="U6183">
        <v>30.27</v>
      </c>
      <c r="V6183">
        <f t="shared" si="601"/>
        <v>2.3569570347044779</v>
      </c>
      <c r="AC6183">
        <v>12.15</v>
      </c>
      <c r="AD6183">
        <v>8.91</v>
      </c>
      <c r="AH6183" s="85">
        <f>IF(AND(M6183&lt;Variables!$G$6,M6183&gt;Variables!$G$5),0,1)</f>
        <v>1</v>
      </c>
      <c r="AI6183" s="85">
        <f t="shared" si="600"/>
        <v>1</v>
      </c>
      <c r="AJ6183" s="85">
        <f>IF(I6183&gt;Variables!$G$7,0,1)</f>
        <v>1</v>
      </c>
      <c r="AK6183" s="85">
        <f>IF(F6183&gt;Variables!$G$8,0,1)</f>
        <v>0</v>
      </c>
      <c r="AL6183" s="85">
        <f>IF(G6183&gt;Variables!$G$9,0,1)</f>
        <v>1</v>
      </c>
      <c r="AM6183" s="85">
        <f>IF(AND(K6183&gt;Variables!$G$10,K6183&lt;Variables!$G$11),0,1)</f>
        <v>1</v>
      </c>
      <c r="AN6183" s="103">
        <f>IF(H6183&lt;Variables!$G$13,1,0)</f>
        <v>1</v>
      </c>
      <c r="AO6183" s="101">
        <f>IF(R6183&lt;Variables!$G$12,0,1)</f>
        <v>1</v>
      </c>
      <c r="AP6183" s="86">
        <f t="shared" si="599"/>
        <v>1</v>
      </c>
      <c r="AR6183">
        <v>0</v>
      </c>
      <c r="AS6183">
        <v>0</v>
      </c>
      <c r="AT6183">
        <v>1</v>
      </c>
      <c r="AU6183">
        <v>0</v>
      </c>
      <c r="BA6183">
        <v>-2.25</v>
      </c>
    </row>
    <row r="6184" spans="3:53" ht="12.75" x14ac:dyDescent="0.2">
      <c r="C6184" t="s">
        <v>1012</v>
      </c>
      <c r="D6184" t="s">
        <v>810</v>
      </c>
      <c r="E6184">
        <v>11.69</v>
      </c>
      <c r="F6184">
        <v>20.62</v>
      </c>
      <c r="G6184">
        <v>-13.87</v>
      </c>
      <c r="H6184">
        <v>1940</v>
      </c>
      <c r="I6184">
        <v>-71.090999999999994</v>
      </c>
      <c r="J6184" t="s">
        <v>78</v>
      </c>
      <c r="K6184">
        <v>34.18</v>
      </c>
      <c r="L6184">
        <v>12.202400000000001</v>
      </c>
      <c r="M6184">
        <v>-2.5601521012259898</v>
      </c>
      <c r="N6184">
        <v>12.08559</v>
      </c>
      <c r="O6184">
        <v>-1.6183736168445031</v>
      </c>
      <c r="P6184">
        <v>66769000.000000007</v>
      </c>
      <c r="Q6184">
        <v>8404000</v>
      </c>
      <c r="R6184">
        <v>7.94</v>
      </c>
      <c r="S6184">
        <v>61.881000000000007</v>
      </c>
      <c r="T6184">
        <v>7.6330000000000009</v>
      </c>
      <c r="U6184">
        <v>29.724799999999998</v>
      </c>
      <c r="V6184">
        <f t="shared" si="601"/>
        <v>2.1527001158067267</v>
      </c>
      <c r="AC6184">
        <v>13.4</v>
      </c>
      <c r="AD6184">
        <v>11.15</v>
      </c>
      <c r="AH6184" s="85">
        <f>IF(AND(M6184&lt;Variables!$G$6,M6184&gt;Variables!$G$5),0,1)</f>
        <v>0</v>
      </c>
      <c r="AI6184" s="85">
        <f t="shared" si="600"/>
        <v>0</v>
      </c>
      <c r="AJ6184" s="85">
        <f>IF(I6184&gt;Variables!$G$7,0,1)</f>
        <v>1</v>
      </c>
      <c r="AK6184" s="85">
        <f>IF(F6184&gt;Variables!$G$8,0,1)</f>
        <v>0</v>
      </c>
      <c r="AL6184" s="85">
        <f>IF(G6184&gt;Variables!$G$9,0,1)</f>
        <v>1</v>
      </c>
      <c r="AM6184" s="85">
        <f>IF(AND(K6184&gt;Variables!$G$10,K6184&lt;Variables!$G$11),0,1)</f>
        <v>1</v>
      </c>
      <c r="AN6184" s="103">
        <f>IF(H6184&lt;Variables!$G$13,1,0)</f>
        <v>1</v>
      </c>
      <c r="AO6184" s="101">
        <f>IF(R6184&lt;Variables!$G$12,0,1)</f>
        <v>1</v>
      </c>
      <c r="AP6184" s="86">
        <f t="shared" si="599"/>
        <v>1</v>
      </c>
      <c r="AR6184">
        <v>1</v>
      </c>
      <c r="AS6184">
        <v>0</v>
      </c>
      <c r="AT6184">
        <v>0</v>
      </c>
      <c r="AU6184">
        <v>0</v>
      </c>
      <c r="BA6184">
        <v>2</v>
      </c>
    </row>
    <row r="6185" spans="3:53" ht="12.75" x14ac:dyDescent="0.2">
      <c r="C6185" t="s">
        <v>1012</v>
      </c>
      <c r="D6185" t="s">
        <v>972</v>
      </c>
      <c r="E6185">
        <v>10.97</v>
      </c>
      <c r="F6185">
        <v>394.57</v>
      </c>
      <c r="G6185">
        <v>4.1500000000000004</v>
      </c>
      <c r="H6185">
        <v>27.89</v>
      </c>
      <c r="I6185">
        <v>0</v>
      </c>
      <c r="J6185" t="s">
        <v>78</v>
      </c>
      <c r="K6185">
        <v>47.81</v>
      </c>
      <c r="L6185">
        <v>11.016220000000001</v>
      </c>
      <c r="M6185">
        <v>0.21586351761310671</v>
      </c>
      <c r="N6185">
        <v>11.335906</v>
      </c>
      <c r="O6185">
        <v>-2.6103427463142528</v>
      </c>
      <c r="P6185">
        <v>144570000</v>
      </c>
      <c r="Q6185">
        <v>980580</v>
      </c>
      <c r="R6185">
        <v>147.43</v>
      </c>
      <c r="S6185">
        <v>61.881000000000007</v>
      </c>
      <c r="T6185">
        <v>7.6330000000000009</v>
      </c>
      <c r="U6185">
        <v>29.724799999999998</v>
      </c>
      <c r="V6185">
        <f t="shared" si="601"/>
        <v>2.3400644248491771</v>
      </c>
      <c r="AC6185">
        <v>12.15</v>
      </c>
      <c r="AD6185">
        <v>8.91</v>
      </c>
      <c r="AH6185" s="85">
        <f>IF(AND(M6185&lt;Variables!$G$6,M6185&gt;Variables!$G$5),0,1)</f>
        <v>1</v>
      </c>
      <c r="AI6185" s="85">
        <f t="shared" si="600"/>
        <v>1</v>
      </c>
      <c r="AJ6185" s="85">
        <f>IF(I6185&gt;Variables!$G$7,0,1)</f>
        <v>1</v>
      </c>
      <c r="AK6185" s="85">
        <f>IF(F6185&gt;Variables!$G$8,0,1)</f>
        <v>0</v>
      </c>
      <c r="AL6185" s="85">
        <f>IF(G6185&gt;Variables!$G$9,0,1)</f>
        <v>1</v>
      </c>
      <c r="AM6185" s="85">
        <f>IF(AND(K6185&gt;Variables!$G$10,K6185&lt;Variables!$G$11),0,1)</f>
        <v>1</v>
      </c>
      <c r="AN6185" s="103">
        <f>IF(H6185&lt;Variables!$G$13,1,0)</f>
        <v>1</v>
      </c>
      <c r="AO6185" s="101">
        <f>IF(R6185&lt;Variables!$G$12,0,1)</f>
        <v>1</v>
      </c>
      <c r="AP6185" s="86">
        <f t="shared" si="599"/>
        <v>1</v>
      </c>
      <c r="AR6185">
        <v>0</v>
      </c>
      <c r="AS6185">
        <v>0</v>
      </c>
      <c r="AT6185">
        <v>0</v>
      </c>
      <c r="AU6185">
        <v>0</v>
      </c>
      <c r="BA6185">
        <v>0</v>
      </c>
    </row>
    <row r="6186" spans="3:53" ht="12.75" x14ac:dyDescent="0.2">
      <c r="C6186" t="s">
        <v>1012</v>
      </c>
      <c r="D6186" t="s">
        <v>932</v>
      </c>
      <c r="E6186">
        <v>5.51</v>
      </c>
      <c r="F6186">
        <v>38.85</v>
      </c>
      <c r="G6186">
        <v>-11.98</v>
      </c>
      <c r="H6186">
        <v>18.11</v>
      </c>
      <c r="I6186">
        <v>-4.4909999999999997</v>
      </c>
      <c r="J6186" t="s">
        <v>78</v>
      </c>
      <c r="K6186">
        <v>39.39</v>
      </c>
      <c r="L6186">
        <v>5.6211350000000007</v>
      </c>
      <c r="M6186">
        <v>-1.9770918150871819</v>
      </c>
      <c r="N6186">
        <v>5.583715999999999</v>
      </c>
      <c r="O6186">
        <v>-1.320196084471331</v>
      </c>
      <c r="P6186">
        <v>15980000</v>
      </c>
      <c r="Q6186">
        <v>1040000</v>
      </c>
      <c r="R6186">
        <v>15.37</v>
      </c>
      <c r="S6186">
        <v>61.881000000000007</v>
      </c>
      <c r="T6186">
        <v>7.6330000000000009</v>
      </c>
      <c r="U6186">
        <v>29.724799999999998</v>
      </c>
      <c r="V6186">
        <f t="shared" si="601"/>
        <v>2.2479033724637461</v>
      </c>
      <c r="AC6186">
        <v>5.6</v>
      </c>
      <c r="AD6186">
        <v>4.2</v>
      </c>
      <c r="AH6186" s="85">
        <f>IF(AND(M6186&lt;Variables!$G$6,M6186&gt;Variables!$G$5),0,1)</f>
        <v>1</v>
      </c>
      <c r="AI6186" s="85">
        <f t="shared" si="600"/>
        <v>0</v>
      </c>
      <c r="AJ6186" s="85">
        <f>IF(I6186&gt;Variables!$G$7,0,1)</f>
        <v>1</v>
      </c>
      <c r="AK6186" s="85">
        <f>IF(F6186&gt;Variables!$G$8,0,1)</f>
        <v>0</v>
      </c>
      <c r="AL6186" s="85">
        <f>IF(G6186&gt;Variables!$G$9,0,1)</f>
        <v>1</v>
      </c>
      <c r="AM6186" s="85">
        <f>IF(AND(K6186&gt;Variables!$G$10,K6186&lt;Variables!$G$11),0,1)</f>
        <v>1</v>
      </c>
      <c r="AN6186" s="103">
        <f>IF(H6186&lt;Variables!$G$13,1,0)</f>
        <v>1</v>
      </c>
      <c r="AO6186" s="101">
        <f>IF(R6186&lt;Variables!$G$12,0,1)</f>
        <v>1</v>
      </c>
      <c r="AP6186" s="86">
        <f t="shared" si="599"/>
        <v>1</v>
      </c>
      <c r="AR6186">
        <v>0</v>
      </c>
      <c r="AS6186">
        <v>0</v>
      </c>
      <c r="AT6186">
        <v>1</v>
      </c>
      <c r="AU6186">
        <v>0</v>
      </c>
      <c r="BA6186">
        <v>-2.25</v>
      </c>
    </row>
    <row r="6187" spans="3:53" ht="12.75" x14ac:dyDescent="0.2">
      <c r="C6187" t="s">
        <v>1012</v>
      </c>
      <c r="D6187" t="s">
        <v>973</v>
      </c>
      <c r="E6187">
        <v>8.82</v>
      </c>
      <c r="F6187">
        <v>36.17</v>
      </c>
      <c r="G6187">
        <v>5.75</v>
      </c>
      <c r="H6187">
        <v>799.45</v>
      </c>
      <c r="I6187">
        <v>-34.061999999999998</v>
      </c>
      <c r="J6187" t="s">
        <v>78</v>
      </c>
      <c r="K6187">
        <v>33.82</v>
      </c>
      <c r="L6187">
        <v>8.9898499999999988</v>
      </c>
      <c r="M6187">
        <v>-3.7803745335016541</v>
      </c>
      <c r="N6187">
        <v>9.1332959999999996</v>
      </c>
      <c r="O6187">
        <v>-5.2915836736266879</v>
      </c>
      <c r="P6187">
        <v>95930000</v>
      </c>
      <c r="Q6187">
        <v>4490000</v>
      </c>
      <c r="R6187">
        <v>21.37</v>
      </c>
      <c r="S6187">
        <v>61.881000000000007</v>
      </c>
      <c r="T6187">
        <v>7.6330000000000009</v>
      </c>
      <c r="U6187">
        <v>29.724799999999998</v>
      </c>
      <c r="V6187">
        <f t="shared" si="601"/>
        <v>2.1210162015295029</v>
      </c>
      <c r="AC6187">
        <v>10.47</v>
      </c>
      <c r="AD6187">
        <v>8.6</v>
      </c>
      <c r="AH6187" s="85">
        <f>IF(AND(M6187&lt;Variables!$G$6,M6187&gt;Variables!$G$5),0,1)</f>
        <v>0</v>
      </c>
      <c r="AI6187" s="85">
        <f t="shared" si="600"/>
        <v>1</v>
      </c>
      <c r="AJ6187" s="85">
        <f>IF(I6187&gt;Variables!$G$7,0,1)</f>
        <v>1</v>
      </c>
      <c r="AK6187" s="85">
        <f>IF(F6187&gt;Variables!$G$8,0,1)</f>
        <v>0</v>
      </c>
      <c r="AL6187" s="85">
        <f>IF(G6187&gt;Variables!$G$9,0,1)</f>
        <v>1</v>
      </c>
      <c r="AM6187" s="85">
        <f>IF(AND(K6187&gt;Variables!$G$10,K6187&lt;Variables!$G$11),0,1)</f>
        <v>1</v>
      </c>
      <c r="AN6187" s="103">
        <f>IF(H6187&lt;Variables!$G$13,1,0)</f>
        <v>1</v>
      </c>
      <c r="AO6187" s="101">
        <f>IF(R6187&lt;Variables!$G$12,0,1)</f>
        <v>1</v>
      </c>
      <c r="AP6187" s="86">
        <f t="shared" si="599"/>
        <v>1</v>
      </c>
      <c r="AR6187">
        <v>1</v>
      </c>
      <c r="AS6187">
        <v>0</v>
      </c>
      <c r="AT6187">
        <v>0</v>
      </c>
      <c r="AU6187">
        <v>0</v>
      </c>
      <c r="BA6187">
        <v>2</v>
      </c>
    </row>
    <row r="6188" spans="3:53" ht="12.75" x14ac:dyDescent="0.2">
      <c r="C6188" t="s">
        <v>1012</v>
      </c>
      <c r="D6188" t="s">
        <v>975</v>
      </c>
      <c r="E6188">
        <v>2.4900000000000002</v>
      </c>
      <c r="F6188">
        <v>32.53</v>
      </c>
      <c r="G6188">
        <v>29.91</v>
      </c>
      <c r="H6188">
        <v>22.19</v>
      </c>
      <c r="I6188">
        <v>-29.981999999999999</v>
      </c>
      <c r="J6188" t="s">
        <v>78</v>
      </c>
      <c r="K6188">
        <v>46.83</v>
      </c>
      <c r="L6188">
        <v>2.5439799999999999</v>
      </c>
      <c r="M6188">
        <v>-1.952845541238547</v>
      </c>
      <c r="N6188">
        <v>2.5283799999999998</v>
      </c>
      <c r="O6188">
        <v>-1.347898654474402</v>
      </c>
      <c r="P6188">
        <v>3600000</v>
      </c>
      <c r="Q6188">
        <v>58670</v>
      </c>
      <c r="R6188">
        <v>61.36</v>
      </c>
      <c r="S6188">
        <v>61.881000000000007</v>
      </c>
      <c r="T6188">
        <v>7.6330000000000009</v>
      </c>
      <c r="U6188">
        <v>29.724799999999998</v>
      </c>
      <c r="V6188">
        <f t="shared" si="601"/>
        <v>2.3670545612559848</v>
      </c>
      <c r="AC6188">
        <v>2.6</v>
      </c>
      <c r="AD6188">
        <v>2.2200000000000002</v>
      </c>
      <c r="AH6188" s="85">
        <f>IF(AND(M6188&lt;Variables!$G$6,M6188&gt;Variables!$G$5),0,1)</f>
        <v>1</v>
      </c>
      <c r="AI6188" s="85">
        <f t="shared" si="600"/>
        <v>0</v>
      </c>
      <c r="AJ6188" s="85">
        <f>IF(I6188&gt;Variables!$G$7,0,1)</f>
        <v>1</v>
      </c>
      <c r="AK6188" s="85">
        <f>IF(F6188&gt;Variables!$G$8,0,1)</f>
        <v>0</v>
      </c>
      <c r="AL6188" s="85">
        <f>IF(G6188&gt;Variables!$G$9,0,1)</f>
        <v>0</v>
      </c>
      <c r="AM6188" s="85">
        <f>IF(AND(K6188&gt;Variables!$G$10,K6188&lt;Variables!$G$11),0,1)</f>
        <v>1</v>
      </c>
      <c r="AN6188" s="103">
        <f>IF(H6188&lt;Variables!$G$13,1,0)</f>
        <v>1</v>
      </c>
      <c r="AO6188" s="101">
        <f>IF(R6188&lt;Variables!$G$12,0,1)</f>
        <v>1</v>
      </c>
      <c r="AP6188" s="86">
        <f t="shared" si="599"/>
        <v>1</v>
      </c>
      <c r="AR6188">
        <v>0</v>
      </c>
      <c r="AS6188">
        <v>0</v>
      </c>
      <c r="AT6188">
        <v>1</v>
      </c>
      <c r="AU6188">
        <v>0</v>
      </c>
      <c r="BA6188">
        <v>-2.25</v>
      </c>
    </row>
    <row r="6189" spans="3:53" ht="12.75" x14ac:dyDescent="0.2">
      <c r="C6189" t="s">
        <v>1012</v>
      </c>
      <c r="D6189" t="s">
        <v>978</v>
      </c>
      <c r="E6189">
        <v>3.24</v>
      </c>
      <c r="F6189">
        <v>23.31</v>
      </c>
      <c r="G6189">
        <v>-13.1</v>
      </c>
      <c r="H6189">
        <v>215.62</v>
      </c>
      <c r="I6189">
        <v>-48.121000000000002</v>
      </c>
      <c r="J6189" t="s">
        <v>78</v>
      </c>
      <c r="K6189">
        <v>34.39</v>
      </c>
      <c r="L6189">
        <v>3.3024450000000001</v>
      </c>
      <c r="M6189">
        <v>-1.588065811845468</v>
      </c>
      <c r="N6189">
        <v>3.3575979999999999</v>
      </c>
      <c r="O6189">
        <v>-3.2046123448965562</v>
      </c>
      <c r="P6189">
        <v>18670000</v>
      </c>
      <c r="Q6189">
        <v>888990</v>
      </c>
      <c r="R6189">
        <v>21</v>
      </c>
      <c r="S6189">
        <v>61.881000000000007</v>
      </c>
      <c r="T6189">
        <v>7.6330000000000009</v>
      </c>
      <c r="U6189">
        <v>29.724799999999998</v>
      </c>
      <c r="V6189">
        <f t="shared" si="601"/>
        <v>2.1749774363594243</v>
      </c>
      <c r="AC6189">
        <v>3.5211999999999999</v>
      </c>
      <c r="AD6189">
        <v>3.1</v>
      </c>
      <c r="AH6189" s="85">
        <f>IF(AND(M6189&lt;Variables!$G$6,M6189&gt;Variables!$G$5),0,1)</f>
        <v>1</v>
      </c>
      <c r="AI6189" s="85">
        <f t="shared" si="600"/>
        <v>1</v>
      </c>
      <c r="AJ6189" s="85">
        <f>IF(I6189&gt;Variables!$G$7,0,1)</f>
        <v>1</v>
      </c>
      <c r="AK6189" s="85">
        <f>IF(F6189&gt;Variables!$G$8,0,1)</f>
        <v>0</v>
      </c>
      <c r="AL6189" s="85">
        <f>IF(G6189&gt;Variables!$G$9,0,1)</f>
        <v>1</v>
      </c>
      <c r="AM6189" s="85">
        <f>IF(AND(K6189&gt;Variables!$G$10,K6189&lt;Variables!$G$11),0,1)</f>
        <v>1</v>
      </c>
      <c r="AN6189" s="103">
        <f>IF(H6189&lt;Variables!$G$13,1,0)</f>
        <v>1</v>
      </c>
      <c r="AO6189" s="101">
        <f>IF(R6189&lt;Variables!$G$12,0,1)</f>
        <v>1</v>
      </c>
      <c r="AP6189" s="86">
        <f t="shared" si="599"/>
        <v>1</v>
      </c>
      <c r="AR6189">
        <v>1</v>
      </c>
      <c r="AS6189">
        <v>0</v>
      </c>
      <c r="AT6189">
        <v>0</v>
      </c>
      <c r="AU6189">
        <v>0</v>
      </c>
      <c r="BA6189">
        <v>2</v>
      </c>
    </row>
    <row r="6190" spans="3:53" ht="12.75" x14ac:dyDescent="0.2">
      <c r="C6190" t="s">
        <v>1012</v>
      </c>
      <c r="D6190" t="s">
        <v>614</v>
      </c>
      <c r="E6190">
        <v>13.75</v>
      </c>
      <c r="F6190">
        <v>22.45</v>
      </c>
      <c r="G6190">
        <v>5.84</v>
      </c>
      <c r="H6190">
        <v>2880</v>
      </c>
      <c r="I6190">
        <v>-35.451000000000001</v>
      </c>
      <c r="J6190" t="s">
        <v>78</v>
      </c>
      <c r="K6190">
        <v>43.45</v>
      </c>
      <c r="L6190">
        <v>13.997445000000001</v>
      </c>
      <c r="M6190">
        <v>-1.553462078257851</v>
      </c>
      <c r="N6190">
        <v>13.949602000000001</v>
      </c>
      <c r="O6190">
        <v>-1.2158196341372529</v>
      </c>
      <c r="P6190">
        <v>21660000</v>
      </c>
      <c r="Q6190">
        <v>3768000</v>
      </c>
      <c r="R6190">
        <v>5.75</v>
      </c>
      <c r="S6190">
        <v>61.881000000000007</v>
      </c>
      <c r="T6190">
        <v>7.6330000000000009</v>
      </c>
      <c r="U6190">
        <v>29.724799999999998</v>
      </c>
      <c r="V6190">
        <f t="shared" si="601"/>
        <v>2.310146103977547</v>
      </c>
      <c r="AC6190">
        <v>14.6</v>
      </c>
      <c r="AD6190">
        <v>12.58</v>
      </c>
      <c r="AH6190" s="85">
        <f>IF(AND(M6190&lt;Variables!$G$6,M6190&gt;Variables!$G$5),0,1)</f>
        <v>1</v>
      </c>
      <c r="AI6190" s="85">
        <f t="shared" si="600"/>
        <v>0</v>
      </c>
      <c r="AJ6190" s="85">
        <f>IF(I6190&gt;Variables!$G$7,0,1)</f>
        <v>1</v>
      </c>
      <c r="AK6190" s="85">
        <f>IF(F6190&gt;Variables!$G$8,0,1)</f>
        <v>0</v>
      </c>
      <c r="AL6190" s="85">
        <f>IF(G6190&gt;Variables!$G$9,0,1)</f>
        <v>1</v>
      </c>
      <c r="AM6190" s="85">
        <f>IF(AND(K6190&gt;Variables!$G$10,K6190&lt;Variables!$G$11),0,1)</f>
        <v>1</v>
      </c>
      <c r="AN6190" s="103">
        <f>IF(H6190&lt;Variables!$G$13,1,0)</f>
        <v>0</v>
      </c>
      <c r="AO6190" s="101">
        <f>IF(R6190&lt;Variables!$G$12,0,1)</f>
        <v>1</v>
      </c>
      <c r="AP6190" s="86">
        <f t="shared" si="599"/>
        <v>1</v>
      </c>
      <c r="AR6190">
        <v>0</v>
      </c>
      <c r="AS6190">
        <v>0</v>
      </c>
      <c r="AT6190">
        <v>1</v>
      </c>
      <c r="AU6190">
        <v>0</v>
      </c>
      <c r="BA6190">
        <v>-2.25</v>
      </c>
    </row>
    <row r="6191" spans="3:53" ht="12.75" x14ac:dyDescent="0.2">
      <c r="C6191" t="s">
        <v>1012</v>
      </c>
      <c r="D6191" t="s">
        <v>997</v>
      </c>
      <c r="E6191">
        <v>7.42</v>
      </c>
      <c r="F6191">
        <v>21.19</v>
      </c>
      <c r="G6191">
        <v>-5.94</v>
      </c>
      <c r="H6191">
        <v>147.65</v>
      </c>
      <c r="I6191">
        <v>-46.430999999999997</v>
      </c>
      <c r="J6191" t="s">
        <v>78</v>
      </c>
      <c r="K6191">
        <v>29.7</v>
      </c>
      <c r="L6191">
        <v>7.6362050000000012</v>
      </c>
      <c r="M6191">
        <v>-1.4562862049931979</v>
      </c>
      <c r="N6191">
        <v>7.7478099999999994</v>
      </c>
      <c r="O6191">
        <v>-2.875780381811107</v>
      </c>
      <c r="P6191">
        <v>7120000</v>
      </c>
      <c r="Q6191">
        <v>371600</v>
      </c>
      <c r="R6191">
        <v>19.16</v>
      </c>
      <c r="S6191">
        <v>61.881000000000007</v>
      </c>
      <c r="T6191">
        <v>7.6330000000000009</v>
      </c>
      <c r="U6191">
        <v>29.724799999999998</v>
      </c>
      <c r="V6191">
        <f t="shared" si="601"/>
        <v>2.1091786237614101</v>
      </c>
      <c r="AC6191">
        <v>8.18</v>
      </c>
      <c r="AD6191">
        <v>7.22</v>
      </c>
      <c r="AH6191" s="85">
        <f>IF(AND(M6191&lt;Variables!$G$6,M6191&gt;Variables!$G$5),0,1)</f>
        <v>1</v>
      </c>
      <c r="AI6191" s="85">
        <f t="shared" si="600"/>
        <v>1</v>
      </c>
      <c r="AJ6191" s="85">
        <f>IF(I6191&gt;Variables!$G$7,0,1)</f>
        <v>1</v>
      </c>
      <c r="AK6191" s="85">
        <f>IF(F6191&gt;Variables!$G$8,0,1)</f>
        <v>0</v>
      </c>
      <c r="AL6191" s="85">
        <f>IF(G6191&gt;Variables!$G$9,0,1)</f>
        <v>1</v>
      </c>
      <c r="AM6191" s="85">
        <f>IF(AND(K6191&gt;Variables!$G$10,K6191&lt;Variables!$G$11),0,1)</f>
        <v>1</v>
      </c>
      <c r="AN6191" s="103">
        <f>IF(H6191&lt;Variables!$G$13,1,0)</f>
        <v>1</v>
      </c>
      <c r="AO6191" s="101">
        <f>IF(R6191&lt;Variables!$G$12,0,1)</f>
        <v>1</v>
      </c>
      <c r="AP6191" s="86">
        <f t="shared" ref="AP6191:AP6254" si="602">IF(J6191="Pass", 0,1)</f>
        <v>1</v>
      </c>
      <c r="AR6191">
        <v>1</v>
      </c>
      <c r="AS6191">
        <v>0</v>
      </c>
      <c r="AT6191">
        <v>0</v>
      </c>
      <c r="AU6191">
        <v>0</v>
      </c>
      <c r="BA6191">
        <v>2</v>
      </c>
    </row>
    <row r="6192" spans="3:53" ht="12.75" x14ac:dyDescent="0.2">
      <c r="C6192" t="s">
        <v>1012</v>
      </c>
      <c r="D6192" t="s">
        <v>977</v>
      </c>
      <c r="E6192">
        <v>68.33</v>
      </c>
      <c r="F6192">
        <v>17.61</v>
      </c>
      <c r="G6192">
        <v>8.52</v>
      </c>
      <c r="H6192">
        <v>4440</v>
      </c>
      <c r="I6192">
        <v>-1E-3</v>
      </c>
      <c r="J6192" t="s">
        <v>78</v>
      </c>
      <c r="K6192">
        <v>54.54</v>
      </c>
      <c r="L6192">
        <v>68.309365</v>
      </c>
      <c r="M6192">
        <v>0.1034045624637204</v>
      </c>
      <c r="N6192">
        <v>68.16916599999999</v>
      </c>
      <c r="O6192">
        <v>0.30928059175611089</v>
      </c>
      <c r="P6192">
        <v>3759000</v>
      </c>
      <c r="Q6192">
        <v>768864</v>
      </c>
      <c r="R6192">
        <v>4.8899999999999997</v>
      </c>
      <c r="S6192">
        <v>61.881000000000007</v>
      </c>
      <c r="T6192">
        <v>7.6330000000000009</v>
      </c>
      <c r="U6192">
        <v>29.724799999999998</v>
      </c>
      <c r="V6192">
        <f t="shared" si="601"/>
        <v>2.4099900903871085</v>
      </c>
      <c r="AC6192">
        <v>68.415000000000006</v>
      </c>
      <c r="AD6192">
        <v>63.82</v>
      </c>
      <c r="AH6192" s="85">
        <f>IF(AND(M6192&lt;Variables!$G$6,M6192&gt;Variables!$G$5),0,1)</f>
        <v>1</v>
      </c>
      <c r="AI6192" s="85">
        <f t="shared" si="600"/>
        <v>0</v>
      </c>
      <c r="AJ6192" s="85">
        <f>IF(I6192&gt;Variables!$G$7,0,1)</f>
        <v>1</v>
      </c>
      <c r="AK6192" s="85">
        <f>IF(F6192&gt;Variables!$G$8,0,1)</f>
        <v>0</v>
      </c>
      <c r="AL6192" s="85">
        <f>IF(G6192&gt;Variables!$G$9,0,1)</f>
        <v>1</v>
      </c>
      <c r="AM6192" s="85">
        <f>IF(AND(K6192&gt;Variables!$G$10,K6192&lt;Variables!$G$11),0,1)</f>
        <v>0</v>
      </c>
      <c r="AN6192" s="103">
        <f>IF(H6192&lt;Variables!$G$13,1,0)</f>
        <v>0</v>
      </c>
      <c r="AO6192" s="101">
        <f>IF(R6192&lt;Variables!$G$12,0,1)</f>
        <v>1</v>
      </c>
      <c r="AP6192" s="86">
        <f t="shared" si="602"/>
        <v>1</v>
      </c>
      <c r="AR6192">
        <v>0</v>
      </c>
      <c r="AS6192">
        <v>0</v>
      </c>
      <c r="AT6192">
        <v>1</v>
      </c>
      <c r="AU6192">
        <v>0</v>
      </c>
      <c r="BA6192">
        <v>-2.25</v>
      </c>
    </row>
    <row r="6193" spans="3:53" ht="12.75" x14ac:dyDescent="0.2">
      <c r="C6193" t="s">
        <v>1012</v>
      </c>
      <c r="D6193" t="s">
        <v>447</v>
      </c>
      <c r="E6193">
        <v>22.4</v>
      </c>
      <c r="F6193">
        <v>10.38</v>
      </c>
      <c r="G6193">
        <v>8.1300000000000008</v>
      </c>
      <c r="H6193">
        <v>9490</v>
      </c>
      <c r="I6193">
        <v>-31.091999999999999</v>
      </c>
      <c r="J6193" t="s">
        <v>78</v>
      </c>
      <c r="K6193">
        <v>57.39</v>
      </c>
      <c r="L6193">
        <v>22.23798</v>
      </c>
      <c r="M6193">
        <v>0.50373280306934853</v>
      </c>
      <c r="N6193">
        <v>21.974741999999999</v>
      </c>
      <c r="O6193">
        <v>1.7076787522693371</v>
      </c>
      <c r="P6193">
        <v>38322000</v>
      </c>
      <c r="Q6193">
        <v>24882000</v>
      </c>
      <c r="R6193">
        <v>1.54</v>
      </c>
      <c r="S6193">
        <v>61.881000000000007</v>
      </c>
      <c r="T6193">
        <v>7.6330000000000009</v>
      </c>
      <c r="U6193">
        <v>29.724799999999998</v>
      </c>
      <c r="V6193">
        <f t="shared" si="601"/>
        <v>2.419712520442594</v>
      </c>
      <c r="AC6193">
        <v>23.04</v>
      </c>
      <c r="AD6193">
        <v>21.1</v>
      </c>
      <c r="AH6193" s="85">
        <f>IF(AND(M6193&lt;Variables!$G$6,M6193&gt;Variables!$G$5),0,1)</f>
        <v>1</v>
      </c>
      <c r="AI6193" s="85">
        <f t="shared" si="600"/>
        <v>0</v>
      </c>
      <c r="AJ6193" s="85">
        <f>IF(I6193&gt;Variables!$G$7,0,1)</f>
        <v>1</v>
      </c>
      <c r="AK6193" s="85">
        <f>IF(F6193&gt;Variables!$G$8,0,1)</f>
        <v>0</v>
      </c>
      <c r="AL6193" s="85">
        <f>IF(G6193&gt;Variables!$G$9,0,1)</f>
        <v>1</v>
      </c>
      <c r="AM6193" s="85">
        <f>IF(AND(K6193&gt;Variables!$G$10,K6193&lt;Variables!$G$11),0,1)</f>
        <v>0</v>
      </c>
      <c r="AN6193" s="103">
        <f>IF(H6193&lt;Variables!$G$13,1,0)</f>
        <v>0</v>
      </c>
      <c r="AO6193" s="101">
        <f>IF(R6193&lt;Variables!$G$12,0,1)</f>
        <v>0</v>
      </c>
      <c r="AP6193" s="86">
        <f t="shared" si="602"/>
        <v>1</v>
      </c>
      <c r="AR6193">
        <v>1</v>
      </c>
      <c r="AS6193">
        <v>0</v>
      </c>
      <c r="AT6193">
        <v>0</v>
      </c>
      <c r="AU6193">
        <v>0</v>
      </c>
      <c r="BA6193">
        <v>2</v>
      </c>
    </row>
    <row r="6194" spans="3:53" ht="12.75" x14ac:dyDescent="0.2">
      <c r="C6194" t="s">
        <v>1012</v>
      </c>
      <c r="D6194" t="s">
        <v>186</v>
      </c>
      <c r="E6194">
        <v>27.63</v>
      </c>
      <c r="F6194">
        <v>9.76</v>
      </c>
      <c r="G6194">
        <v>6.37</v>
      </c>
      <c r="H6194">
        <v>3350</v>
      </c>
      <c r="I6194">
        <v>5.4870000000000001</v>
      </c>
      <c r="J6194" t="s">
        <v>78</v>
      </c>
      <c r="K6194">
        <v>38.549999999999997</v>
      </c>
      <c r="L6194">
        <v>27.784420000000001</v>
      </c>
      <c r="M6194">
        <v>-0.84371025200454097</v>
      </c>
      <c r="N6194">
        <v>28.130146</v>
      </c>
      <c r="O6194">
        <v>-2.0623639848865309</v>
      </c>
      <c r="P6194">
        <v>14144000</v>
      </c>
      <c r="Q6194">
        <v>9109000</v>
      </c>
      <c r="R6194">
        <v>1.55</v>
      </c>
      <c r="S6194">
        <v>61.881000000000007</v>
      </c>
      <c r="T6194">
        <v>7.6330000000000009</v>
      </c>
      <c r="U6194">
        <v>29.724799999999998</v>
      </c>
      <c r="V6194">
        <f t="shared" si="601"/>
        <v>2.2424149934229325</v>
      </c>
      <c r="AC6194">
        <v>28.13</v>
      </c>
      <c r="AD6194">
        <v>26.706</v>
      </c>
      <c r="AH6194" s="85">
        <f>IF(AND(M6194&lt;Variables!$G$6,M6194&gt;Variables!$G$5),0,1)</f>
        <v>1</v>
      </c>
      <c r="AI6194" s="85">
        <f t="shared" si="600"/>
        <v>1</v>
      </c>
      <c r="AJ6194" s="85">
        <f>IF(I6194&gt;Variables!$G$7,0,1)</f>
        <v>0</v>
      </c>
      <c r="AK6194" s="85">
        <f>IF(F6194&gt;Variables!$G$8,0,1)</f>
        <v>0</v>
      </c>
      <c r="AL6194" s="85">
        <f>IF(G6194&gt;Variables!$G$9,0,1)</f>
        <v>1</v>
      </c>
      <c r="AM6194" s="85">
        <f>IF(AND(K6194&gt;Variables!$G$10,K6194&lt;Variables!$G$11),0,1)</f>
        <v>1</v>
      </c>
      <c r="AN6194" s="103">
        <f>IF(H6194&lt;Variables!$G$13,1,0)</f>
        <v>0</v>
      </c>
      <c r="AO6194" s="101">
        <f>IF(R6194&lt;Variables!$G$12,0,1)</f>
        <v>0</v>
      </c>
      <c r="AP6194" s="86">
        <f t="shared" si="602"/>
        <v>1</v>
      </c>
      <c r="AR6194">
        <v>1</v>
      </c>
      <c r="AS6194">
        <v>0</v>
      </c>
      <c r="AT6194">
        <v>0</v>
      </c>
      <c r="AU6194">
        <v>0</v>
      </c>
      <c r="BA6194">
        <v>1.1100000000000001</v>
      </c>
    </row>
    <row r="6195" spans="3:53" ht="12.75" x14ac:dyDescent="0.2">
      <c r="C6195" t="s">
        <v>1012</v>
      </c>
      <c r="D6195" t="s">
        <v>752</v>
      </c>
      <c r="E6195">
        <v>10.44</v>
      </c>
      <c r="F6195">
        <v>9.58</v>
      </c>
      <c r="G6195">
        <v>5.75</v>
      </c>
      <c r="H6195">
        <v>3960</v>
      </c>
      <c r="I6195">
        <v>-48.045999999999999</v>
      </c>
      <c r="J6195" t="s">
        <v>78</v>
      </c>
      <c r="K6195">
        <v>57.76</v>
      </c>
      <c r="L6195">
        <v>10.38977</v>
      </c>
      <c r="M6195">
        <v>0.57970484428431901</v>
      </c>
      <c r="N6195">
        <v>10.353532</v>
      </c>
      <c r="O6195">
        <v>0.9317400091099326</v>
      </c>
      <c r="P6195">
        <v>12672000</v>
      </c>
      <c r="Q6195">
        <v>5120000</v>
      </c>
      <c r="R6195">
        <v>2.48</v>
      </c>
      <c r="S6195">
        <v>61.881000000000007</v>
      </c>
      <c r="T6195">
        <v>7.6330000000000009</v>
      </c>
      <c r="U6195">
        <v>29.724799999999998</v>
      </c>
      <c r="V6195">
        <f t="shared" si="601"/>
        <v>2.4193295783479329</v>
      </c>
      <c r="AC6195">
        <v>11.02</v>
      </c>
      <c r="AD6195">
        <v>9.8699999999999992</v>
      </c>
      <c r="AH6195" s="85">
        <f>IF(AND(M6195&lt;Variables!$G$6,M6195&gt;Variables!$G$5),0,1)</f>
        <v>1</v>
      </c>
      <c r="AI6195" s="85">
        <f t="shared" si="600"/>
        <v>0</v>
      </c>
      <c r="AJ6195" s="85">
        <f>IF(I6195&gt;Variables!$G$7,0,1)</f>
        <v>1</v>
      </c>
      <c r="AK6195" s="85">
        <f>IF(F6195&gt;Variables!$G$8,0,1)</f>
        <v>0</v>
      </c>
      <c r="AL6195" s="85">
        <f>IF(G6195&gt;Variables!$G$9,0,1)</f>
        <v>1</v>
      </c>
      <c r="AM6195" s="85">
        <f>IF(AND(K6195&gt;Variables!$G$10,K6195&lt;Variables!$G$11),0,1)</f>
        <v>0</v>
      </c>
      <c r="AN6195" s="103">
        <f>IF(H6195&lt;Variables!$G$13,1,0)</f>
        <v>0</v>
      </c>
      <c r="AO6195" s="101">
        <f>IF(R6195&lt;Variables!$G$12,0,1)</f>
        <v>1</v>
      </c>
      <c r="AP6195" s="86">
        <f t="shared" si="602"/>
        <v>1</v>
      </c>
      <c r="AR6195">
        <v>1</v>
      </c>
      <c r="AS6195">
        <v>0</v>
      </c>
      <c r="AT6195">
        <v>0</v>
      </c>
      <c r="AU6195">
        <v>0</v>
      </c>
      <c r="BA6195">
        <v>2</v>
      </c>
    </row>
    <row r="6196" spans="3:53" ht="12.75" x14ac:dyDescent="0.2">
      <c r="C6196" t="s">
        <v>1012</v>
      </c>
      <c r="D6196" t="s">
        <v>576</v>
      </c>
      <c r="E6196">
        <v>9.93</v>
      </c>
      <c r="F6196">
        <v>9.18</v>
      </c>
      <c r="G6196">
        <v>-1.0900000000000001</v>
      </c>
      <c r="H6196">
        <v>14830</v>
      </c>
      <c r="I6196">
        <v>0.58099999999999996</v>
      </c>
      <c r="J6196" t="s">
        <v>78</v>
      </c>
      <c r="K6196">
        <v>41.1</v>
      </c>
      <c r="L6196">
        <v>10.008505</v>
      </c>
      <c r="M6196">
        <v>-0.33476528212756718</v>
      </c>
      <c r="N6196">
        <v>10.081528</v>
      </c>
      <c r="O6196">
        <v>-1.0566652197960551</v>
      </c>
      <c r="P6196">
        <v>15915000</v>
      </c>
      <c r="Q6196">
        <v>5991000</v>
      </c>
      <c r="R6196">
        <v>2.66</v>
      </c>
      <c r="S6196">
        <v>61.881000000000007</v>
      </c>
      <c r="T6196">
        <v>7.6330000000000009</v>
      </c>
      <c r="U6196">
        <v>29.724799999999998</v>
      </c>
      <c r="V6196">
        <f t="shared" si="601"/>
        <v>2.2748953583357356</v>
      </c>
      <c r="AC6196">
        <v>10.38</v>
      </c>
      <c r="AD6196">
        <v>9.75</v>
      </c>
      <c r="AH6196" s="85">
        <f>IF(AND(M6196&lt;Variables!$G$6,M6196&gt;Variables!$G$5),0,1)</f>
        <v>1</v>
      </c>
      <c r="AI6196" s="85">
        <f t="shared" si="600"/>
        <v>1</v>
      </c>
      <c r="AJ6196" s="85">
        <f>IF(I6196&gt;Variables!$G$7,0,1)</f>
        <v>0</v>
      </c>
      <c r="AK6196" s="85">
        <f>IF(F6196&gt;Variables!$G$8,0,1)</f>
        <v>0</v>
      </c>
      <c r="AL6196" s="85">
        <f>IF(G6196&gt;Variables!$G$9,0,1)</f>
        <v>1</v>
      </c>
      <c r="AM6196" s="85">
        <f>IF(AND(K6196&gt;Variables!$G$10,K6196&lt;Variables!$G$11),0,1)</f>
        <v>1</v>
      </c>
      <c r="AN6196" s="103">
        <f>IF(H6196&lt;Variables!$G$13,1,0)</f>
        <v>0</v>
      </c>
      <c r="AO6196" s="101">
        <f>IF(R6196&lt;Variables!$G$12,0,1)</f>
        <v>1</v>
      </c>
      <c r="AP6196" s="86">
        <f t="shared" si="602"/>
        <v>1</v>
      </c>
      <c r="AR6196">
        <v>0</v>
      </c>
      <c r="AS6196">
        <v>0</v>
      </c>
      <c r="AT6196">
        <v>1</v>
      </c>
      <c r="AU6196">
        <v>0</v>
      </c>
      <c r="BA6196">
        <v>-0.89</v>
      </c>
    </row>
    <row r="6197" spans="3:53" ht="12.75" x14ac:dyDescent="0.2">
      <c r="C6197" t="s">
        <v>1012</v>
      </c>
      <c r="D6197" t="s">
        <v>989</v>
      </c>
      <c r="E6197">
        <v>286.73</v>
      </c>
      <c r="F6197">
        <v>6.98</v>
      </c>
      <c r="G6197">
        <v>3.24</v>
      </c>
      <c r="H6197">
        <v>13740</v>
      </c>
      <c r="I6197">
        <v>-17.434999999999999</v>
      </c>
      <c r="J6197" t="s">
        <v>76</v>
      </c>
      <c r="K6197">
        <v>51.92</v>
      </c>
      <c r="L6197">
        <v>286.48857142857139</v>
      </c>
      <c r="M6197">
        <v>-9.9729732425263944E-3</v>
      </c>
      <c r="N6197">
        <v>285.93961052631568</v>
      </c>
      <c r="O6197">
        <v>0.18199278957063361</v>
      </c>
      <c r="P6197">
        <v>168432</v>
      </c>
      <c r="Q6197">
        <v>175654</v>
      </c>
      <c r="R6197">
        <v>0.96</v>
      </c>
      <c r="S6197">
        <v>61.881000000000007</v>
      </c>
      <c r="T6197">
        <v>7.6330000000000009</v>
      </c>
      <c r="U6197">
        <v>29.724799999999998</v>
      </c>
      <c r="V6197">
        <f t="shared" si="601"/>
        <v>2.3872057970420166</v>
      </c>
      <c r="AC6197">
        <v>295.88389999999998</v>
      </c>
      <c r="AD6197">
        <v>286.66000000000003</v>
      </c>
      <c r="AH6197" s="85">
        <f>IF(AND(M6197&lt;Variables!$G$6,M6197&gt;Variables!$G$5),0,1)</f>
        <v>1</v>
      </c>
      <c r="AI6197" s="85">
        <f t="shared" si="600"/>
        <v>0</v>
      </c>
      <c r="AJ6197" s="85">
        <f>IF(I6197&gt;Variables!$G$7,0,1)</f>
        <v>1</v>
      </c>
      <c r="AK6197" s="85">
        <f>IF(F6197&gt;Variables!$G$8,0,1)</f>
        <v>1</v>
      </c>
      <c r="AL6197" s="85">
        <f>IF(G6197&gt;Variables!$G$9,0,1)</f>
        <v>1</v>
      </c>
      <c r="AM6197" s="85">
        <f>IF(AND(K6197&gt;Variables!$G$10,K6197&lt;Variables!$G$11),0,1)</f>
        <v>0</v>
      </c>
      <c r="AN6197" s="103">
        <f>IF(H6197&lt;Variables!$G$13,1,0)</f>
        <v>0</v>
      </c>
      <c r="AO6197" s="101">
        <f>IF(R6197&lt;Variables!$G$12,0,1)</f>
        <v>0</v>
      </c>
      <c r="AP6197" s="86">
        <f t="shared" si="602"/>
        <v>0</v>
      </c>
      <c r="AR6197">
        <v>1</v>
      </c>
      <c r="AS6197">
        <v>0</v>
      </c>
      <c r="AT6197">
        <v>0</v>
      </c>
      <c r="AU6197">
        <v>0</v>
      </c>
      <c r="BA6197">
        <v>1.46</v>
      </c>
    </row>
    <row r="6198" spans="3:53" ht="12.75" x14ac:dyDescent="0.2">
      <c r="C6198" t="s">
        <v>1012</v>
      </c>
      <c r="D6198" t="s">
        <v>1008</v>
      </c>
      <c r="E6198">
        <v>16.98</v>
      </c>
      <c r="F6198">
        <v>7.24</v>
      </c>
      <c r="G6198">
        <v>6.2</v>
      </c>
      <c r="H6198">
        <v>2130</v>
      </c>
      <c r="I6198">
        <v>35.978000000000002</v>
      </c>
      <c r="J6198" t="s">
        <v>76</v>
      </c>
      <c r="K6198">
        <v>51.64</v>
      </c>
      <c r="L6198">
        <v>17.039335000000001</v>
      </c>
      <c r="M6198">
        <v>-0.40632454259513412</v>
      </c>
      <c r="N6198">
        <v>16.843332</v>
      </c>
      <c r="O6198">
        <v>0.75263018029921191</v>
      </c>
      <c r="P6198">
        <v>2650000</v>
      </c>
      <c r="Q6198">
        <v>1226000</v>
      </c>
      <c r="R6198">
        <v>2.16</v>
      </c>
      <c r="S6198">
        <v>61.881000000000007</v>
      </c>
      <c r="T6198">
        <v>7.6330000000000009</v>
      </c>
      <c r="U6198">
        <v>29.724799999999998</v>
      </c>
      <c r="V6198">
        <f t="shared" si="601"/>
        <v>2.3964793211650575</v>
      </c>
      <c r="AC6198">
        <v>17</v>
      </c>
      <c r="AD6198">
        <v>16.14</v>
      </c>
      <c r="AH6198" s="85">
        <f>IF(AND(M6198&lt;Variables!$G$6,M6198&gt;Variables!$G$5),0,1)</f>
        <v>1</v>
      </c>
      <c r="AI6198" s="85">
        <f t="shared" si="600"/>
        <v>0</v>
      </c>
      <c r="AJ6198" s="85">
        <f>IF(I6198&gt;Variables!$G$7,0,1)</f>
        <v>0</v>
      </c>
      <c r="AK6198" s="85">
        <f>IF(F6198&gt;Variables!$G$8,0,1)</f>
        <v>1</v>
      </c>
      <c r="AL6198" s="85">
        <f>IF(G6198&gt;Variables!$G$9,0,1)</f>
        <v>1</v>
      </c>
      <c r="AM6198" s="85">
        <f>IF(AND(K6198&gt;Variables!$G$10,K6198&lt;Variables!$G$11),0,1)</f>
        <v>0</v>
      </c>
      <c r="AN6198" s="103">
        <f>IF(H6198&lt;Variables!$G$13,1,0)</f>
        <v>1</v>
      </c>
      <c r="AO6198" s="101">
        <f>IF(R6198&lt;Variables!$G$12,0,1)</f>
        <v>1</v>
      </c>
      <c r="AP6198" s="86">
        <f t="shared" si="602"/>
        <v>0</v>
      </c>
      <c r="AR6198">
        <v>0</v>
      </c>
      <c r="AS6198">
        <v>0</v>
      </c>
      <c r="AT6198">
        <v>1</v>
      </c>
      <c r="AU6198">
        <v>0</v>
      </c>
      <c r="BA6198">
        <v>-1.94</v>
      </c>
    </row>
    <row r="6199" spans="3:53" ht="12.75" x14ac:dyDescent="0.2">
      <c r="C6199" t="s">
        <v>1012</v>
      </c>
      <c r="D6199" t="s">
        <v>332</v>
      </c>
      <c r="E6199">
        <v>30.65</v>
      </c>
      <c r="F6199">
        <v>8.61</v>
      </c>
      <c r="G6199">
        <v>6.71</v>
      </c>
      <c r="H6199">
        <v>2290</v>
      </c>
      <c r="I6199">
        <v>-82.605000000000004</v>
      </c>
      <c r="J6199" t="s">
        <v>78</v>
      </c>
      <c r="K6199">
        <v>64.010000000000005</v>
      </c>
      <c r="L6199">
        <v>30.324124999999999</v>
      </c>
      <c r="M6199">
        <v>0.74453920764407455</v>
      </c>
      <c r="N6199">
        <v>29.808764</v>
      </c>
      <c r="O6199">
        <v>2.4863023505436339</v>
      </c>
      <c r="P6199">
        <v>6846000</v>
      </c>
      <c r="Q6199">
        <v>21505000</v>
      </c>
      <c r="R6199">
        <v>0.32</v>
      </c>
      <c r="S6199">
        <v>61.881000000000007</v>
      </c>
      <c r="T6199">
        <v>7.6330000000000009</v>
      </c>
      <c r="U6199">
        <v>29.724799999999998</v>
      </c>
      <c r="V6199">
        <f t="shared" si="601"/>
        <v>2.4626608690654721</v>
      </c>
      <c r="AC6199">
        <v>33.090000000000003</v>
      </c>
      <c r="AD6199">
        <v>30.31</v>
      </c>
      <c r="AH6199" s="85">
        <f>IF(AND(M6199&lt;Variables!$G$6,M6199&gt;Variables!$G$5),0,1)</f>
        <v>1</v>
      </c>
      <c r="AI6199" s="85">
        <f t="shared" si="600"/>
        <v>0</v>
      </c>
      <c r="AJ6199" s="85">
        <f>IF(I6199&gt;Variables!$G$7,0,1)</f>
        <v>1</v>
      </c>
      <c r="AK6199" s="85">
        <f>IF(F6199&gt;Variables!$G$8,0,1)</f>
        <v>1</v>
      </c>
      <c r="AL6199" s="85">
        <f>IF(G6199&gt;Variables!$G$9,0,1)</f>
        <v>1</v>
      </c>
      <c r="AM6199" s="85">
        <f>IF(AND(K6199&gt;Variables!$G$10,K6199&lt;Variables!$G$11),0,1)</f>
        <v>0</v>
      </c>
      <c r="AN6199" s="103">
        <f>IF(H6199&lt;Variables!$G$13,1,0)</f>
        <v>1</v>
      </c>
      <c r="AO6199" s="101">
        <f>IF(R6199&lt;Variables!$G$12,0,1)</f>
        <v>0</v>
      </c>
      <c r="AP6199" s="86">
        <f t="shared" si="602"/>
        <v>1</v>
      </c>
      <c r="AR6199">
        <v>1</v>
      </c>
      <c r="AS6199">
        <v>0</v>
      </c>
      <c r="AT6199">
        <v>0</v>
      </c>
      <c r="AU6199">
        <v>0</v>
      </c>
      <c r="BA6199">
        <v>0.7</v>
      </c>
    </row>
    <row r="6200" spans="3:53" ht="12.75" x14ac:dyDescent="0.2">
      <c r="C6200" t="s">
        <v>1012</v>
      </c>
      <c r="D6200" t="s">
        <v>983</v>
      </c>
      <c r="E6200">
        <v>6.85</v>
      </c>
      <c r="F6200">
        <v>8.49</v>
      </c>
      <c r="G6200">
        <v>1.1100000000000001</v>
      </c>
      <c r="H6200">
        <v>-99999</v>
      </c>
      <c r="I6200">
        <v>-24.864999999999998</v>
      </c>
      <c r="J6200" t="s">
        <v>78</v>
      </c>
      <c r="K6200">
        <v>57.29</v>
      </c>
      <c r="L6200">
        <v>6.8395999999999999</v>
      </c>
      <c r="M6200">
        <v>7.8951985496225646E-2</v>
      </c>
      <c r="N6200">
        <v>6.8103209302325594</v>
      </c>
      <c r="O6200">
        <v>0.50921344416372705</v>
      </c>
      <c r="P6200">
        <v>625297</v>
      </c>
      <c r="Q6200">
        <v>1067000</v>
      </c>
      <c r="R6200">
        <v>0.59</v>
      </c>
      <c r="S6200">
        <v>61.881000000000007</v>
      </c>
      <c r="T6200">
        <v>7.6330000000000009</v>
      </c>
      <c r="U6200">
        <v>29.724799999999998</v>
      </c>
      <c r="V6200">
        <f t="shared" si="601"/>
        <v>2.4388094311714137</v>
      </c>
      <c r="AC6200">
        <v>6.87</v>
      </c>
      <c r="AD6200">
        <v>6.8250000000000002</v>
      </c>
      <c r="AH6200" s="85">
        <f>IF(AND(M6200&lt;Variables!$G$6,M6200&gt;Variables!$G$5),0,1)</f>
        <v>1</v>
      </c>
      <c r="AI6200" s="85">
        <f t="shared" si="600"/>
        <v>0</v>
      </c>
      <c r="AJ6200" s="85">
        <f>IF(I6200&gt;Variables!$G$7,0,1)</f>
        <v>1</v>
      </c>
      <c r="AK6200" s="85">
        <f>IF(F6200&gt;Variables!$G$8,0,1)</f>
        <v>1</v>
      </c>
      <c r="AL6200" s="85">
        <f>IF(G6200&gt;Variables!$G$9,0,1)</f>
        <v>1</v>
      </c>
      <c r="AM6200" s="85">
        <f>IF(AND(K6200&gt;Variables!$G$10,K6200&lt;Variables!$G$11),0,1)</f>
        <v>0</v>
      </c>
      <c r="AN6200" s="103">
        <f>IF(H6200&lt;Variables!$G$13,1,0)</f>
        <v>1</v>
      </c>
      <c r="AO6200" s="101">
        <f>IF(R6200&lt;Variables!$G$12,0,1)</f>
        <v>0</v>
      </c>
      <c r="AP6200" s="86">
        <f t="shared" si="602"/>
        <v>1</v>
      </c>
      <c r="AR6200">
        <v>0</v>
      </c>
      <c r="AS6200">
        <v>0</v>
      </c>
      <c r="AT6200">
        <v>0</v>
      </c>
      <c r="AU6200">
        <v>1</v>
      </c>
      <c r="BA6200">
        <v>-0.14000000000000001</v>
      </c>
    </row>
    <row r="6201" spans="3:53" ht="12.75" x14ac:dyDescent="0.2">
      <c r="C6201" t="s">
        <v>1012</v>
      </c>
      <c r="D6201" t="s">
        <v>131</v>
      </c>
      <c r="E6201">
        <v>39.58</v>
      </c>
      <c r="F6201">
        <v>8.32</v>
      </c>
      <c r="G6201">
        <v>3.78</v>
      </c>
      <c r="H6201">
        <v>4750</v>
      </c>
      <c r="I6201">
        <v>1.6659999999999999</v>
      </c>
      <c r="J6201" t="s">
        <v>78</v>
      </c>
      <c r="K6201">
        <v>61.65</v>
      </c>
      <c r="L6201">
        <v>39.442270000000001</v>
      </c>
      <c r="M6201">
        <v>0.5266684701463632</v>
      </c>
      <c r="N6201">
        <v>39.164327999999998</v>
      </c>
      <c r="O6201">
        <v>1.2400876634472091</v>
      </c>
      <c r="P6201">
        <v>3182000</v>
      </c>
      <c r="Q6201">
        <v>2964000</v>
      </c>
      <c r="R6201">
        <v>1.07</v>
      </c>
      <c r="S6201">
        <v>61.881000000000007</v>
      </c>
      <c r="T6201">
        <v>7.6330000000000009</v>
      </c>
      <c r="U6201">
        <v>29.724799999999998</v>
      </c>
      <c r="V6201">
        <f t="shared" si="601"/>
        <v>2.456280753764426</v>
      </c>
      <c r="AC6201">
        <v>39.869999999999997</v>
      </c>
      <c r="AD6201">
        <v>38.93</v>
      </c>
      <c r="AH6201" s="85">
        <f>IF(AND(M6201&lt;Variables!$G$6,M6201&gt;Variables!$G$5),0,1)</f>
        <v>1</v>
      </c>
      <c r="AI6201" s="85">
        <f t="shared" si="600"/>
        <v>0</v>
      </c>
      <c r="AJ6201" s="85">
        <f>IF(I6201&gt;Variables!$G$7,0,1)</f>
        <v>0</v>
      </c>
      <c r="AK6201" s="85">
        <f>IF(F6201&gt;Variables!$G$8,0,1)</f>
        <v>1</v>
      </c>
      <c r="AL6201" s="85">
        <f>IF(G6201&gt;Variables!$G$9,0,1)</f>
        <v>1</v>
      </c>
      <c r="AM6201" s="85">
        <f>IF(AND(K6201&gt;Variables!$G$10,K6201&lt;Variables!$G$11),0,1)</f>
        <v>0</v>
      </c>
      <c r="AN6201" s="103">
        <f>IF(H6201&lt;Variables!$G$13,1,0)</f>
        <v>0</v>
      </c>
      <c r="AO6201" s="101">
        <f>IF(R6201&lt;Variables!$G$12,0,1)</f>
        <v>0</v>
      </c>
      <c r="AP6201" s="86">
        <f t="shared" si="602"/>
        <v>1</v>
      </c>
      <c r="AR6201">
        <v>0</v>
      </c>
      <c r="AS6201">
        <v>0</v>
      </c>
      <c r="AT6201">
        <v>1</v>
      </c>
      <c r="AU6201">
        <v>0</v>
      </c>
      <c r="BA6201">
        <v>-0.94</v>
      </c>
    </row>
    <row r="6202" spans="3:53" ht="12.75" x14ac:dyDescent="0.2">
      <c r="C6202" t="s">
        <v>1012</v>
      </c>
      <c r="D6202" t="s">
        <v>979</v>
      </c>
      <c r="E6202">
        <v>9.68</v>
      </c>
      <c r="F6202">
        <v>7.94</v>
      </c>
      <c r="G6202">
        <v>6.02</v>
      </c>
      <c r="H6202">
        <v>15540</v>
      </c>
      <c r="I6202">
        <v>-6.633</v>
      </c>
      <c r="J6202" t="s">
        <v>78</v>
      </c>
      <c r="K6202">
        <v>41.02</v>
      </c>
      <c r="L6202">
        <v>9.7359150000000003</v>
      </c>
      <c r="M6202">
        <v>-0.47160436384254389</v>
      </c>
      <c r="N6202">
        <v>9.7292780000000008</v>
      </c>
      <c r="O6202">
        <v>-0.40370929888118368</v>
      </c>
      <c r="P6202">
        <v>5180000</v>
      </c>
      <c r="Q6202">
        <v>9425000</v>
      </c>
      <c r="R6202">
        <v>0.55000000000000004</v>
      </c>
      <c r="S6202">
        <v>61.881000000000007</v>
      </c>
      <c r="T6202">
        <v>7.6330000000000009</v>
      </c>
      <c r="U6202">
        <v>29.724799999999998</v>
      </c>
      <c r="V6202">
        <f t="shared" si="601"/>
        <v>2.2739982127029661</v>
      </c>
      <c r="AC6202">
        <v>9.73</v>
      </c>
      <c r="AD6202">
        <v>9.24</v>
      </c>
      <c r="AH6202" s="85">
        <f>IF(AND(M6202&lt;Variables!$G$6,M6202&gt;Variables!$G$5),0,1)</f>
        <v>1</v>
      </c>
      <c r="AI6202" s="85">
        <f t="shared" si="600"/>
        <v>0</v>
      </c>
      <c r="AJ6202" s="85">
        <f>IF(I6202&gt;Variables!$G$7,0,1)</f>
        <v>1</v>
      </c>
      <c r="AK6202" s="85">
        <f>IF(F6202&gt;Variables!$G$8,0,1)</f>
        <v>1</v>
      </c>
      <c r="AL6202" s="85">
        <f>IF(G6202&gt;Variables!$G$9,0,1)</f>
        <v>1</v>
      </c>
      <c r="AM6202" s="85">
        <f>IF(AND(K6202&gt;Variables!$G$10,K6202&lt;Variables!$G$11),0,1)</f>
        <v>1</v>
      </c>
      <c r="AN6202" s="103">
        <f>IF(H6202&lt;Variables!$G$13,1,0)</f>
        <v>0</v>
      </c>
      <c r="AO6202" s="101">
        <f>IF(R6202&lt;Variables!$G$12,0,1)</f>
        <v>0</v>
      </c>
      <c r="AP6202" s="86">
        <f t="shared" si="602"/>
        <v>1</v>
      </c>
      <c r="AR6202">
        <v>0</v>
      </c>
      <c r="AS6202">
        <v>0</v>
      </c>
      <c r="AT6202">
        <v>1</v>
      </c>
      <c r="AU6202">
        <v>0</v>
      </c>
      <c r="BA6202">
        <v>-2.41</v>
      </c>
    </row>
    <row r="6203" spans="3:53" ht="12.75" x14ac:dyDescent="0.2">
      <c r="C6203" t="s">
        <v>1012</v>
      </c>
      <c r="D6203" t="s">
        <v>278</v>
      </c>
      <c r="E6203">
        <v>73.41</v>
      </c>
      <c r="F6203">
        <v>7.21</v>
      </c>
      <c r="G6203">
        <v>4.9400000000000004</v>
      </c>
      <c r="H6203">
        <v>3450</v>
      </c>
      <c r="I6203">
        <v>-4.4560000000000004</v>
      </c>
      <c r="J6203" t="s">
        <v>78</v>
      </c>
      <c r="K6203">
        <v>63.74</v>
      </c>
      <c r="L6203">
        <v>73.193095</v>
      </c>
      <c r="M6203">
        <v>0.36465871541570172</v>
      </c>
      <c r="N6203">
        <v>72.77255199999999</v>
      </c>
      <c r="O6203">
        <v>0.94465286857056152</v>
      </c>
      <c r="P6203">
        <v>408343</v>
      </c>
      <c r="Q6203">
        <v>1392000</v>
      </c>
      <c r="R6203">
        <v>0.28999999999999998</v>
      </c>
      <c r="S6203">
        <v>61.881000000000007</v>
      </c>
      <c r="T6203">
        <v>7.6330000000000009</v>
      </c>
      <c r="U6203">
        <v>29.724799999999998</v>
      </c>
      <c r="V6203">
        <f t="shared" si="601"/>
        <v>2.4853952071537355</v>
      </c>
      <c r="AC6203">
        <v>73.64</v>
      </c>
      <c r="AD6203">
        <v>70.94</v>
      </c>
      <c r="AH6203" s="85">
        <f>IF(AND(M6203&lt;Variables!$G$6,M6203&gt;Variables!$G$5),0,1)</f>
        <v>1</v>
      </c>
      <c r="AI6203" s="85">
        <f t="shared" si="600"/>
        <v>0</v>
      </c>
      <c r="AJ6203" s="85">
        <f>IF(I6203&gt;Variables!$G$7,0,1)</f>
        <v>1</v>
      </c>
      <c r="AK6203" s="85">
        <f>IF(F6203&gt;Variables!$G$8,0,1)</f>
        <v>1</v>
      </c>
      <c r="AL6203" s="85">
        <f>IF(G6203&gt;Variables!$G$9,0,1)</f>
        <v>1</v>
      </c>
      <c r="AM6203" s="85">
        <f>IF(AND(K6203&gt;Variables!$G$10,K6203&lt;Variables!$G$11),0,1)</f>
        <v>0</v>
      </c>
      <c r="AN6203" s="103">
        <f>IF(H6203&lt;Variables!$G$13,1,0)</f>
        <v>0</v>
      </c>
      <c r="AO6203" s="101">
        <f>IF(R6203&lt;Variables!$G$12,0,1)</f>
        <v>0</v>
      </c>
      <c r="AP6203" s="86">
        <f t="shared" si="602"/>
        <v>1</v>
      </c>
      <c r="AR6203">
        <v>0</v>
      </c>
      <c r="AS6203">
        <v>0</v>
      </c>
      <c r="AT6203">
        <v>1</v>
      </c>
      <c r="AU6203">
        <v>0</v>
      </c>
      <c r="BA6203">
        <v>-1.99</v>
      </c>
    </row>
    <row r="6204" spans="3:53" ht="12.75" x14ac:dyDescent="0.2">
      <c r="C6204" t="s">
        <v>1012</v>
      </c>
      <c r="D6204" t="s">
        <v>195</v>
      </c>
      <c r="E6204">
        <v>38.86</v>
      </c>
      <c r="F6204">
        <v>6.88</v>
      </c>
      <c r="G6204">
        <v>6.26</v>
      </c>
      <c r="H6204">
        <v>3540</v>
      </c>
      <c r="I6204">
        <v>-34.671999999999997</v>
      </c>
      <c r="J6204" t="s">
        <v>78</v>
      </c>
      <c r="K6204">
        <v>56.58</v>
      </c>
      <c r="L6204">
        <v>38.785718181818183</v>
      </c>
      <c r="M6204">
        <v>0.19151848067786481</v>
      </c>
      <c r="N6204">
        <v>38.654176666666658</v>
      </c>
      <c r="O6204">
        <v>0.53247372233082912</v>
      </c>
      <c r="P6204">
        <v>88431</v>
      </c>
      <c r="Q6204">
        <v>600984</v>
      </c>
      <c r="R6204">
        <v>0.15</v>
      </c>
      <c r="S6204">
        <v>61.881000000000007</v>
      </c>
      <c r="T6204">
        <v>7.6330000000000009</v>
      </c>
      <c r="U6204">
        <v>29.724799999999998</v>
      </c>
      <c r="V6204">
        <f t="shared" si="601"/>
        <v>2.4265498861533148</v>
      </c>
      <c r="AC6204">
        <v>40.914999999999999</v>
      </c>
      <c r="AD6204">
        <v>38.540100000000002</v>
      </c>
      <c r="AH6204" s="85">
        <f>IF(AND(M6204&lt;Variables!$G$6,M6204&gt;Variables!$G$5),0,1)</f>
        <v>1</v>
      </c>
      <c r="AI6204" s="85">
        <f t="shared" si="600"/>
        <v>0</v>
      </c>
      <c r="AJ6204" s="85">
        <f>IF(I6204&gt;Variables!$G$7,0,1)</f>
        <v>1</v>
      </c>
      <c r="AK6204" s="85">
        <f>IF(F6204&gt;Variables!$G$8,0,1)</f>
        <v>1</v>
      </c>
      <c r="AL6204" s="85">
        <f>IF(G6204&gt;Variables!$G$9,0,1)</f>
        <v>1</v>
      </c>
      <c r="AM6204" s="85">
        <f>IF(AND(K6204&gt;Variables!$G$10,K6204&lt;Variables!$G$11),0,1)</f>
        <v>0</v>
      </c>
      <c r="AN6204" s="103">
        <f>IF(H6204&lt;Variables!$G$13,1,0)</f>
        <v>0</v>
      </c>
      <c r="AO6204" s="101">
        <f>IF(R6204&lt;Variables!$G$12,0,1)</f>
        <v>0</v>
      </c>
      <c r="AP6204" s="86">
        <f t="shared" si="602"/>
        <v>1</v>
      </c>
      <c r="AR6204">
        <v>1</v>
      </c>
      <c r="AS6204">
        <v>0</v>
      </c>
      <c r="AT6204">
        <v>0</v>
      </c>
      <c r="AU6204">
        <v>0</v>
      </c>
      <c r="BA6204">
        <v>0.79</v>
      </c>
    </row>
    <row r="6205" spans="3:53" ht="12.75" x14ac:dyDescent="0.2">
      <c r="C6205" t="s">
        <v>1012</v>
      </c>
      <c r="D6205" t="s">
        <v>1005</v>
      </c>
      <c r="E6205">
        <v>22.18</v>
      </c>
      <c r="F6205">
        <v>6.68</v>
      </c>
      <c r="G6205">
        <v>3.6</v>
      </c>
      <c r="H6205">
        <v>3670</v>
      </c>
      <c r="I6205">
        <v>-3.9E-2</v>
      </c>
      <c r="J6205" t="s">
        <v>78</v>
      </c>
      <c r="K6205">
        <v>38.65</v>
      </c>
      <c r="L6205">
        <v>22.344999999999999</v>
      </c>
      <c r="M6205">
        <v>-0.87267845155517487</v>
      </c>
      <c r="N6205">
        <v>22.194004</v>
      </c>
      <c r="O6205">
        <v>-0.19826976691542919</v>
      </c>
      <c r="P6205">
        <v>2556000</v>
      </c>
      <c r="Q6205">
        <v>1086000</v>
      </c>
      <c r="R6205">
        <v>2.35</v>
      </c>
      <c r="S6205">
        <v>61.881000000000007</v>
      </c>
      <c r="T6205">
        <v>7.6330000000000009</v>
      </c>
      <c r="U6205">
        <v>29.724799999999998</v>
      </c>
      <c r="V6205">
        <f t="shared" si="601"/>
        <v>2.2434982873125975</v>
      </c>
      <c r="AC6205">
        <v>22.69</v>
      </c>
      <c r="AD6205">
        <v>20.79</v>
      </c>
      <c r="AH6205" s="85">
        <f>IF(AND(M6205&lt;Variables!$G$6,M6205&gt;Variables!$G$5),0,1)</f>
        <v>1</v>
      </c>
      <c r="AI6205" s="85">
        <f t="shared" si="600"/>
        <v>0</v>
      </c>
      <c r="AJ6205" s="85">
        <f>IF(I6205&gt;Variables!$G$7,0,1)</f>
        <v>1</v>
      </c>
      <c r="AK6205" s="85">
        <f>IF(F6205&gt;Variables!$G$8,0,1)</f>
        <v>1</v>
      </c>
      <c r="AL6205" s="85">
        <f>IF(G6205&gt;Variables!$G$9,0,1)</f>
        <v>1</v>
      </c>
      <c r="AM6205" s="85">
        <f>IF(AND(K6205&gt;Variables!$G$10,K6205&lt;Variables!$G$11),0,1)</f>
        <v>1</v>
      </c>
      <c r="AN6205" s="103">
        <f>IF(H6205&lt;Variables!$G$13,1,0)</f>
        <v>0</v>
      </c>
      <c r="AO6205" s="101">
        <f>IF(R6205&lt;Variables!$G$12,0,1)</f>
        <v>1</v>
      </c>
      <c r="AP6205" s="86">
        <f t="shared" si="602"/>
        <v>1</v>
      </c>
      <c r="AR6205">
        <v>0</v>
      </c>
      <c r="AS6205">
        <v>1</v>
      </c>
      <c r="AT6205">
        <v>0</v>
      </c>
      <c r="AU6205">
        <v>0</v>
      </c>
      <c r="BA6205">
        <v>0.61</v>
      </c>
    </row>
    <row r="6206" spans="3:53" ht="12.75" x14ac:dyDescent="0.2">
      <c r="C6206" t="s">
        <v>1012</v>
      </c>
      <c r="D6206" t="s">
        <v>980</v>
      </c>
      <c r="E6206">
        <v>16.600000000000001</v>
      </c>
      <c r="F6206">
        <v>11.51</v>
      </c>
      <c r="G6206">
        <v>5</v>
      </c>
      <c r="H6206">
        <v>2000</v>
      </c>
      <c r="I6206">
        <v>14.083</v>
      </c>
      <c r="J6206" t="s">
        <v>76</v>
      </c>
      <c r="K6206">
        <v>74.87</v>
      </c>
      <c r="L6206">
        <v>16.498200000000001</v>
      </c>
      <c r="M6206">
        <v>0.49581166430277979</v>
      </c>
      <c r="N6206">
        <v>16.385178</v>
      </c>
      <c r="O6206">
        <v>1.1890136317102871</v>
      </c>
      <c r="P6206">
        <v>1223000</v>
      </c>
      <c r="Q6206">
        <v>768443</v>
      </c>
      <c r="R6206">
        <v>1.59</v>
      </c>
      <c r="S6206">
        <v>61.881000000000007</v>
      </c>
      <c r="T6206">
        <v>7.6330000000000009</v>
      </c>
      <c r="U6206">
        <v>29.724799999999998</v>
      </c>
      <c r="V6206">
        <f t="shared" si="601"/>
        <v>2.5761506420967129</v>
      </c>
      <c r="AC6206">
        <v>17.758800000000001</v>
      </c>
      <c r="AD6206">
        <v>16.579999999999998</v>
      </c>
      <c r="AH6206" s="85">
        <f>IF(AND(M6206&lt;Variables!$G$6,M6206&gt;Variables!$G$5),0,1)</f>
        <v>1</v>
      </c>
      <c r="AI6206" s="85">
        <f t="shared" si="600"/>
        <v>0</v>
      </c>
      <c r="AJ6206" s="85">
        <f>IF(I6206&gt;Variables!$G$7,0,1)</f>
        <v>0</v>
      </c>
      <c r="AK6206" s="85">
        <f>IF(F6206&gt;Variables!$G$8,0,1)</f>
        <v>0</v>
      </c>
      <c r="AL6206" s="85">
        <f>IF(G6206&gt;Variables!$G$9,0,1)</f>
        <v>1</v>
      </c>
      <c r="AM6206" s="85">
        <f>IF(AND(K6206&gt;Variables!$G$10,K6206&lt;Variables!$G$11),0,1)</f>
        <v>0</v>
      </c>
      <c r="AN6206" s="103">
        <f>IF(H6206&lt;Variables!$G$13,1,0)</f>
        <v>1</v>
      </c>
      <c r="AO6206" s="101">
        <f>IF(R6206&lt;Variables!$G$12,0,1)</f>
        <v>0</v>
      </c>
      <c r="AP6206" s="86">
        <f t="shared" si="602"/>
        <v>0</v>
      </c>
      <c r="AR6206">
        <v>1</v>
      </c>
      <c r="AS6206">
        <v>0</v>
      </c>
      <c r="AT6206">
        <v>0</v>
      </c>
      <c r="AU6206">
        <v>0</v>
      </c>
      <c r="BA6206">
        <v>2</v>
      </c>
    </row>
    <row r="6207" spans="3:53" ht="12.75" x14ac:dyDescent="0.2">
      <c r="C6207" t="s">
        <v>1012</v>
      </c>
      <c r="D6207" t="s">
        <v>1010</v>
      </c>
      <c r="E6207">
        <v>20.12</v>
      </c>
      <c r="F6207">
        <v>7.98</v>
      </c>
      <c r="G6207">
        <v>7.51</v>
      </c>
      <c r="H6207">
        <v>5920</v>
      </c>
      <c r="I6207">
        <v>3.9430000000000001</v>
      </c>
      <c r="J6207" t="s">
        <v>76</v>
      </c>
      <c r="K6207">
        <v>63.54</v>
      </c>
      <c r="L6207">
        <v>20.08971</v>
      </c>
      <c r="M6207">
        <v>0.49921079000145402</v>
      </c>
      <c r="N6207">
        <v>19.80369</v>
      </c>
      <c r="O6207">
        <v>1.950697067061772</v>
      </c>
      <c r="P6207">
        <v>14687000</v>
      </c>
      <c r="Q6207">
        <v>16903000</v>
      </c>
      <c r="R6207">
        <v>0.87</v>
      </c>
      <c r="S6207">
        <v>61.881000000000007</v>
      </c>
      <c r="T6207">
        <v>7.6330000000000009</v>
      </c>
      <c r="U6207">
        <v>29.724799999999998</v>
      </c>
      <c r="V6207">
        <f t="shared" si="601"/>
        <v>2.4747740203489248</v>
      </c>
      <c r="AC6207">
        <v>20.22</v>
      </c>
      <c r="AD6207">
        <v>19.48</v>
      </c>
      <c r="AH6207" s="85">
        <f>IF(AND(M6207&lt;Variables!$G$6,M6207&gt;Variables!$G$5),0,1)</f>
        <v>1</v>
      </c>
      <c r="AI6207" s="85">
        <f t="shared" si="600"/>
        <v>0</v>
      </c>
      <c r="AJ6207" s="85">
        <f>IF(I6207&gt;Variables!$G$7,0,1)</f>
        <v>0</v>
      </c>
      <c r="AK6207" s="85">
        <f>IF(F6207&gt;Variables!$G$8,0,1)</f>
        <v>1</v>
      </c>
      <c r="AL6207" s="85">
        <f>IF(G6207&gt;Variables!$G$9,0,1)</f>
        <v>1</v>
      </c>
      <c r="AM6207" s="85">
        <f>IF(AND(K6207&gt;Variables!$G$10,K6207&lt;Variables!$G$11),0,1)</f>
        <v>0</v>
      </c>
      <c r="AN6207" s="103">
        <f>IF(H6207&lt;Variables!$G$13,1,0)</f>
        <v>0</v>
      </c>
      <c r="AO6207" s="101">
        <f>IF(R6207&lt;Variables!$G$12,0,1)</f>
        <v>0</v>
      </c>
      <c r="AP6207" s="86">
        <f t="shared" si="602"/>
        <v>0</v>
      </c>
      <c r="AR6207">
        <v>0</v>
      </c>
      <c r="AS6207">
        <v>0</v>
      </c>
      <c r="AT6207">
        <v>1</v>
      </c>
      <c r="AU6207">
        <v>0</v>
      </c>
      <c r="BA6207">
        <v>-2.31</v>
      </c>
    </row>
    <row r="6208" spans="3:53" ht="12.75" x14ac:dyDescent="0.2">
      <c r="C6208" t="s">
        <v>1012</v>
      </c>
      <c r="D6208" t="s">
        <v>303</v>
      </c>
      <c r="E6208">
        <v>20.05</v>
      </c>
      <c r="F6208">
        <v>9.08</v>
      </c>
      <c r="G6208">
        <v>9.1199999999999992</v>
      </c>
      <c r="H6208">
        <v>2360</v>
      </c>
      <c r="I6208">
        <v>532.45500000000004</v>
      </c>
      <c r="J6208" t="s">
        <v>78</v>
      </c>
      <c r="K6208">
        <v>70.989999999999995</v>
      </c>
      <c r="L6208">
        <v>19.881080000000001</v>
      </c>
      <c r="M6208">
        <v>0.44474445050266742</v>
      </c>
      <c r="N6208">
        <v>19.68848518518519</v>
      </c>
      <c r="O6208">
        <v>1.4273054131471039</v>
      </c>
      <c r="P6208">
        <v>128766</v>
      </c>
      <c r="Q6208">
        <v>512011</v>
      </c>
      <c r="R6208">
        <v>0.25</v>
      </c>
      <c r="S6208">
        <v>61.881000000000007</v>
      </c>
      <c r="T6208">
        <v>7.6330000000000009</v>
      </c>
      <c r="U6208">
        <v>29.724799999999998</v>
      </c>
      <c r="V6208">
        <f t="shared" si="601"/>
        <v>2.5459330270725751</v>
      </c>
      <c r="AC6208">
        <v>20.100000000000001</v>
      </c>
      <c r="AD6208">
        <v>18.88</v>
      </c>
      <c r="AH6208" s="85">
        <f>IF(AND(M6208&lt;Variables!$G$6,M6208&gt;Variables!$G$5),0,1)</f>
        <v>1</v>
      </c>
      <c r="AI6208" s="85">
        <f t="shared" si="600"/>
        <v>0</v>
      </c>
      <c r="AJ6208" s="85">
        <f>IF(I6208&gt;Variables!$G$7,0,1)</f>
        <v>0</v>
      </c>
      <c r="AK6208" s="85">
        <f>IF(F6208&gt;Variables!$G$8,0,1)</f>
        <v>0</v>
      </c>
      <c r="AL6208" s="85">
        <f>IF(G6208&gt;Variables!$G$9,0,1)</f>
        <v>1</v>
      </c>
      <c r="AM6208" s="85">
        <f>IF(AND(K6208&gt;Variables!$G$10,K6208&lt;Variables!$G$11),0,1)</f>
        <v>0</v>
      </c>
      <c r="AN6208" s="103">
        <f>IF(H6208&lt;Variables!$G$13,1,0)</f>
        <v>1</v>
      </c>
      <c r="AO6208" s="101">
        <f>IF(R6208&lt;Variables!$G$12,0,1)</f>
        <v>0</v>
      </c>
      <c r="AP6208" s="86">
        <f t="shared" si="602"/>
        <v>1</v>
      </c>
      <c r="AR6208">
        <v>0</v>
      </c>
      <c r="AS6208">
        <v>0</v>
      </c>
      <c r="AT6208">
        <v>1</v>
      </c>
      <c r="AU6208">
        <v>0</v>
      </c>
      <c r="BA6208">
        <v>-2.25</v>
      </c>
    </row>
    <row r="6209" spans="3:53" ht="12.75" x14ac:dyDescent="0.2">
      <c r="C6209" t="s">
        <v>1013</v>
      </c>
      <c r="D6209" t="s">
        <v>332</v>
      </c>
      <c r="E6209">
        <v>30.7</v>
      </c>
      <c r="F6209">
        <v>10.039999999999999</v>
      </c>
      <c r="G6209">
        <v>7.44</v>
      </c>
      <c r="H6209">
        <v>2290</v>
      </c>
      <c r="I6209">
        <v>-82.551000000000002</v>
      </c>
      <c r="J6209" t="s">
        <v>78</v>
      </c>
      <c r="K6209">
        <v>63.52</v>
      </c>
      <c r="L6209">
        <v>30.508265000000002</v>
      </c>
      <c r="M6209">
        <v>0.82513705712206187</v>
      </c>
      <c r="N6209">
        <v>29.963705999999998</v>
      </c>
      <c r="O6209">
        <v>2.6575284112052202</v>
      </c>
      <c r="P6209">
        <v>7328000</v>
      </c>
      <c r="Q6209">
        <v>21505000</v>
      </c>
      <c r="R6209">
        <v>0.34</v>
      </c>
      <c r="S6209">
        <v>57.960999999999999</v>
      </c>
      <c r="T6209">
        <v>7.7309999999999999</v>
      </c>
      <c r="U6209">
        <v>28.3492</v>
      </c>
      <c r="V6209">
        <f t="shared" si="601"/>
        <v>2.4533955330153319</v>
      </c>
      <c r="AC6209">
        <v>33.090000000000003</v>
      </c>
      <c r="AD6209">
        <v>30.31</v>
      </c>
      <c r="AH6209" s="85">
        <f>IF(AND(M6209&lt;Variables!$G$6,M6209&gt;Variables!$G$5),0,1)</f>
        <v>1</v>
      </c>
      <c r="AI6209" s="85">
        <f t="shared" si="600"/>
        <v>0</v>
      </c>
      <c r="AJ6209" s="85">
        <f>IF(I6209&gt;Variables!$G$7,0,1)</f>
        <v>1</v>
      </c>
      <c r="AK6209" s="85">
        <f>IF(F6209&gt;Variables!$G$8,0,1)</f>
        <v>0</v>
      </c>
      <c r="AL6209" s="85">
        <f>IF(G6209&gt;Variables!$G$9,0,1)</f>
        <v>1</v>
      </c>
      <c r="AM6209" s="85">
        <f>IF(AND(K6209&gt;Variables!$G$10,K6209&lt;Variables!$G$11),0,1)</f>
        <v>0</v>
      </c>
      <c r="AN6209" s="103">
        <f>IF(H6209&lt;Variables!$G$13,1,0)</f>
        <v>1</v>
      </c>
      <c r="AO6209" s="101">
        <f>IF(R6209&lt;Variables!$G$12,0,1)</f>
        <v>0</v>
      </c>
      <c r="AP6209" s="86">
        <f t="shared" si="602"/>
        <v>1</v>
      </c>
      <c r="AR6209">
        <v>1</v>
      </c>
      <c r="AS6209">
        <v>0</v>
      </c>
      <c r="AT6209">
        <v>0</v>
      </c>
      <c r="AU6209">
        <v>0</v>
      </c>
      <c r="BA6209">
        <v>0.62</v>
      </c>
    </row>
    <row r="6210" spans="3:53" ht="12.75" x14ac:dyDescent="0.2">
      <c r="C6210" t="s">
        <v>1013</v>
      </c>
      <c r="D6210" t="s">
        <v>186</v>
      </c>
      <c r="E6210">
        <v>27.89</v>
      </c>
      <c r="F6210">
        <v>11.52</v>
      </c>
      <c r="G6210">
        <v>7.92</v>
      </c>
      <c r="H6210">
        <v>3350</v>
      </c>
      <c r="I6210">
        <v>5.6310000000000002</v>
      </c>
      <c r="J6210" t="s">
        <v>78</v>
      </c>
      <c r="K6210">
        <v>56.49</v>
      </c>
      <c r="L6210">
        <v>27.691625000000009</v>
      </c>
      <c r="M6210">
        <v>0.93304383545564307</v>
      </c>
      <c r="N6210">
        <v>28.100614</v>
      </c>
      <c r="O6210">
        <v>-0.5359811710875817</v>
      </c>
      <c r="P6210">
        <v>14394000</v>
      </c>
      <c r="Q6210">
        <v>9109000</v>
      </c>
      <c r="R6210">
        <v>1.58</v>
      </c>
      <c r="S6210">
        <v>57.960999999999999</v>
      </c>
      <c r="T6210">
        <v>7.7309999999999999</v>
      </c>
      <c r="U6210">
        <v>28.3492</v>
      </c>
      <c r="V6210">
        <f t="shared" si="601"/>
        <v>2.3924891077049479</v>
      </c>
      <c r="AC6210">
        <v>28.13</v>
      </c>
      <c r="AD6210">
        <v>26.706</v>
      </c>
      <c r="AH6210" s="85">
        <f>IF(AND(M6210&lt;Variables!$G$6,M6210&gt;Variables!$G$5),0,1)</f>
        <v>1</v>
      </c>
      <c r="AI6210" s="85">
        <f t="shared" si="600"/>
        <v>1</v>
      </c>
      <c r="AJ6210" s="85">
        <f>IF(I6210&gt;Variables!$G$7,0,1)</f>
        <v>0</v>
      </c>
      <c r="AK6210" s="85">
        <f>IF(F6210&gt;Variables!$G$8,0,1)</f>
        <v>0</v>
      </c>
      <c r="AL6210" s="85">
        <f>IF(G6210&gt;Variables!$G$9,0,1)</f>
        <v>1</v>
      </c>
      <c r="AM6210" s="85">
        <f>IF(AND(K6210&gt;Variables!$G$10,K6210&lt;Variables!$G$11),0,1)</f>
        <v>0</v>
      </c>
      <c r="AN6210" s="103">
        <f>IF(H6210&lt;Variables!$G$13,1,0)</f>
        <v>0</v>
      </c>
      <c r="AO6210" s="101">
        <f>IF(R6210&lt;Variables!$G$12,0,1)</f>
        <v>0</v>
      </c>
      <c r="AP6210" s="86">
        <f t="shared" si="602"/>
        <v>1</v>
      </c>
      <c r="AR6210">
        <v>1</v>
      </c>
      <c r="AS6210">
        <v>0</v>
      </c>
      <c r="AT6210">
        <v>0</v>
      </c>
      <c r="AU6210">
        <v>0</v>
      </c>
      <c r="BA6210">
        <v>0.7</v>
      </c>
    </row>
    <row r="6211" spans="3:53" ht="12.75" x14ac:dyDescent="0.2">
      <c r="C6211" t="s">
        <v>1013</v>
      </c>
      <c r="D6211" t="s">
        <v>447</v>
      </c>
      <c r="E6211">
        <v>22.56</v>
      </c>
      <c r="F6211">
        <v>12.36</v>
      </c>
      <c r="G6211">
        <v>9.24</v>
      </c>
      <c r="H6211">
        <v>9490</v>
      </c>
      <c r="I6211">
        <v>-30.789000000000001</v>
      </c>
      <c r="J6211" t="s">
        <v>78</v>
      </c>
      <c r="K6211">
        <v>62.55</v>
      </c>
      <c r="L6211">
        <v>22.403054999999998</v>
      </c>
      <c r="M6211">
        <v>0.78536163929427782</v>
      </c>
      <c r="N6211">
        <v>22.045801999999998</v>
      </c>
      <c r="O6211">
        <v>2.41859198408841</v>
      </c>
      <c r="P6211">
        <v>39774000</v>
      </c>
      <c r="Q6211">
        <v>24882000</v>
      </c>
      <c r="R6211">
        <v>1.6</v>
      </c>
      <c r="S6211">
        <v>57.960999999999999</v>
      </c>
      <c r="T6211">
        <v>7.7309999999999999</v>
      </c>
      <c r="U6211">
        <v>28.3492</v>
      </c>
      <c r="V6211">
        <f t="shared" si="601"/>
        <v>2.448133635979111</v>
      </c>
      <c r="AC6211">
        <v>23.04</v>
      </c>
      <c r="AD6211">
        <v>21.1</v>
      </c>
      <c r="AH6211" s="85">
        <f>IF(AND(M6211&lt;Variables!$G$6,M6211&gt;Variables!$G$5),0,1)</f>
        <v>1</v>
      </c>
      <c r="AI6211" s="85">
        <f t="shared" ref="AI6211:AI6274" si="603">IF(L6211&gt;N6211,0,1)</f>
        <v>0</v>
      </c>
      <c r="AJ6211" s="85">
        <f>IF(I6211&gt;Variables!$G$7,0,1)</f>
        <v>1</v>
      </c>
      <c r="AK6211" s="85">
        <f>IF(F6211&gt;Variables!$G$8,0,1)</f>
        <v>0</v>
      </c>
      <c r="AL6211" s="85">
        <f>IF(G6211&gt;Variables!$G$9,0,1)</f>
        <v>1</v>
      </c>
      <c r="AM6211" s="85">
        <f>IF(AND(K6211&gt;Variables!$G$10,K6211&lt;Variables!$G$11),0,1)</f>
        <v>0</v>
      </c>
      <c r="AN6211" s="103">
        <f>IF(H6211&lt;Variables!$G$13,1,0)</f>
        <v>0</v>
      </c>
      <c r="AO6211" s="101">
        <f>IF(R6211&lt;Variables!$G$12,0,1)</f>
        <v>0</v>
      </c>
      <c r="AP6211" s="86">
        <f t="shared" si="602"/>
        <v>1</v>
      </c>
      <c r="AR6211">
        <v>0</v>
      </c>
      <c r="AS6211">
        <v>0</v>
      </c>
      <c r="AT6211">
        <v>1</v>
      </c>
      <c r="AU6211">
        <v>0</v>
      </c>
      <c r="BA6211">
        <v>-2.25</v>
      </c>
    </row>
    <row r="6212" spans="3:53" ht="12.75" x14ac:dyDescent="0.2">
      <c r="C6212" t="s">
        <v>1013</v>
      </c>
      <c r="D6212" t="s">
        <v>977</v>
      </c>
      <c r="E6212">
        <v>68.14</v>
      </c>
      <c r="F6212">
        <v>17.18</v>
      </c>
      <c r="G6212">
        <v>8.1199999999999992</v>
      </c>
      <c r="H6212">
        <v>4440</v>
      </c>
      <c r="I6212">
        <v>-2E-3</v>
      </c>
      <c r="J6212" t="s">
        <v>78</v>
      </c>
      <c r="K6212">
        <v>45.81</v>
      </c>
      <c r="L6212">
        <v>68.241950000000003</v>
      </c>
      <c r="M6212">
        <v>-0.17137552487876259</v>
      </c>
      <c r="N6212">
        <v>68.206165999999996</v>
      </c>
      <c r="O6212">
        <v>-0.11900097126115559</v>
      </c>
      <c r="P6212">
        <v>3810000</v>
      </c>
      <c r="Q6212">
        <v>768864</v>
      </c>
      <c r="R6212">
        <v>4.96</v>
      </c>
      <c r="S6212">
        <v>57.960999999999999</v>
      </c>
      <c r="T6212">
        <v>7.7309999999999999</v>
      </c>
      <c r="U6212">
        <v>28.3492</v>
      </c>
      <c r="V6212">
        <f t="shared" si="601"/>
        <v>2.3259735964054364</v>
      </c>
      <c r="AC6212">
        <v>68.209999999999994</v>
      </c>
      <c r="AD6212">
        <v>63.82</v>
      </c>
      <c r="AH6212" s="85">
        <f>IF(AND(M6212&lt;Variables!$G$6,M6212&gt;Variables!$G$5),0,1)</f>
        <v>1</v>
      </c>
      <c r="AI6212" s="85">
        <f t="shared" si="603"/>
        <v>0</v>
      </c>
      <c r="AJ6212" s="85">
        <f>IF(I6212&gt;Variables!$G$7,0,1)</f>
        <v>1</v>
      </c>
      <c r="AK6212" s="85">
        <f>IF(F6212&gt;Variables!$G$8,0,1)</f>
        <v>0</v>
      </c>
      <c r="AL6212" s="85">
        <f>IF(G6212&gt;Variables!$G$9,0,1)</f>
        <v>1</v>
      </c>
      <c r="AM6212" s="85">
        <f>IF(AND(K6212&gt;Variables!$G$10,K6212&lt;Variables!$G$11),0,1)</f>
        <v>1</v>
      </c>
      <c r="AN6212" s="103">
        <f>IF(H6212&lt;Variables!$G$13,1,0)</f>
        <v>0</v>
      </c>
      <c r="AO6212" s="101">
        <f>IF(R6212&lt;Variables!$G$12,0,1)</f>
        <v>1</v>
      </c>
      <c r="AP6212" s="86">
        <f t="shared" si="602"/>
        <v>1</v>
      </c>
      <c r="AR6212">
        <v>0</v>
      </c>
      <c r="AS6212">
        <v>0</v>
      </c>
      <c r="AT6212">
        <v>1</v>
      </c>
      <c r="AU6212">
        <v>0</v>
      </c>
      <c r="BA6212">
        <v>-2.25</v>
      </c>
    </row>
    <row r="6213" spans="3:53" ht="12.75" x14ac:dyDescent="0.2">
      <c r="C6213" t="s">
        <v>1013</v>
      </c>
      <c r="D6213" t="s">
        <v>810</v>
      </c>
      <c r="E6213">
        <v>11.8</v>
      </c>
      <c r="F6213">
        <v>17.5</v>
      </c>
      <c r="G6213">
        <v>-15.97</v>
      </c>
      <c r="H6213">
        <v>1940</v>
      </c>
      <c r="I6213">
        <v>-71.724000000000004</v>
      </c>
      <c r="J6213" t="s">
        <v>78</v>
      </c>
      <c r="K6213">
        <v>34.15</v>
      </c>
      <c r="L6213">
        <v>12.04588</v>
      </c>
      <c r="M6213">
        <v>-3.7015145427316281</v>
      </c>
      <c r="N6213">
        <v>12.063978000000001</v>
      </c>
      <c r="O6213">
        <v>-3.845978498966117</v>
      </c>
      <c r="P6213">
        <v>68201000</v>
      </c>
      <c r="Q6213">
        <v>8404000</v>
      </c>
      <c r="R6213">
        <v>8.1199999999999992</v>
      </c>
      <c r="S6213">
        <v>57.960999999999999</v>
      </c>
      <c r="T6213">
        <v>7.7309999999999999</v>
      </c>
      <c r="U6213">
        <v>28.3492</v>
      </c>
      <c r="V6213">
        <f t="shared" si="601"/>
        <v>2.1295972902203903</v>
      </c>
      <c r="AC6213">
        <v>13.4</v>
      </c>
      <c r="AD6213">
        <v>11.15</v>
      </c>
      <c r="AH6213" s="85">
        <f>IF(AND(M6213&lt;Variables!$G$6,M6213&gt;Variables!$G$5),0,1)</f>
        <v>0</v>
      </c>
      <c r="AI6213" s="85">
        <f t="shared" si="603"/>
        <v>1</v>
      </c>
      <c r="AJ6213" s="85">
        <f>IF(I6213&gt;Variables!$G$7,0,1)</f>
        <v>1</v>
      </c>
      <c r="AK6213" s="85">
        <f>IF(F6213&gt;Variables!$G$8,0,1)</f>
        <v>0</v>
      </c>
      <c r="AL6213" s="85">
        <f>IF(G6213&gt;Variables!$G$9,0,1)</f>
        <v>1</v>
      </c>
      <c r="AM6213" s="85">
        <f>IF(AND(K6213&gt;Variables!$G$10,K6213&lt;Variables!$G$11),0,1)</f>
        <v>1</v>
      </c>
      <c r="AN6213" s="103">
        <f>IF(H6213&lt;Variables!$G$13,1,0)</f>
        <v>1</v>
      </c>
      <c r="AO6213" s="101">
        <f>IF(R6213&lt;Variables!$G$12,0,1)</f>
        <v>1</v>
      </c>
      <c r="AP6213" s="86">
        <f t="shared" si="602"/>
        <v>1</v>
      </c>
      <c r="AR6213">
        <v>0</v>
      </c>
      <c r="AS6213">
        <v>0</v>
      </c>
      <c r="AT6213">
        <v>1</v>
      </c>
      <c r="AU6213">
        <v>0</v>
      </c>
      <c r="BA6213">
        <v>-2.25</v>
      </c>
    </row>
    <row r="6214" spans="3:53" ht="12.75" x14ac:dyDescent="0.2">
      <c r="C6214" t="s">
        <v>1013</v>
      </c>
      <c r="D6214" t="s">
        <v>972</v>
      </c>
      <c r="E6214">
        <v>9.9499999999999993</v>
      </c>
      <c r="F6214">
        <v>357.01</v>
      </c>
      <c r="G6214">
        <v>-4.9000000000000004</v>
      </c>
      <c r="H6214">
        <v>27.89</v>
      </c>
      <c r="I6214">
        <v>-2E-3</v>
      </c>
      <c r="J6214" t="s">
        <v>78</v>
      </c>
      <c r="K6214">
        <v>29.94</v>
      </c>
      <c r="L6214">
        <v>10.825060000000001</v>
      </c>
      <c r="M6214">
        <v>-6.8771905190363691</v>
      </c>
      <c r="N6214">
        <v>11.233320000000001</v>
      </c>
      <c r="O6214">
        <v>-10.26161455384517</v>
      </c>
      <c r="P6214">
        <v>148790000</v>
      </c>
      <c r="Q6214">
        <v>980580</v>
      </c>
      <c r="R6214">
        <v>151.74</v>
      </c>
      <c r="S6214">
        <v>57.960999999999999</v>
      </c>
      <c r="T6214">
        <v>7.7309999999999999</v>
      </c>
      <c r="U6214">
        <v>28.3492</v>
      </c>
      <c r="V6214">
        <f t="shared" si="601"/>
        <v>1.9395671495422664</v>
      </c>
      <c r="AC6214">
        <v>12.15</v>
      </c>
      <c r="AD6214">
        <v>8.91</v>
      </c>
      <c r="AH6214" s="85">
        <f>IF(AND(M6214&lt;Variables!$G$6,M6214&gt;Variables!$G$5),0,1)</f>
        <v>1</v>
      </c>
      <c r="AI6214" s="85">
        <f t="shared" si="603"/>
        <v>1</v>
      </c>
      <c r="AJ6214" s="85">
        <f>IF(I6214&gt;Variables!$G$7,0,1)</f>
        <v>1</v>
      </c>
      <c r="AK6214" s="85">
        <f>IF(F6214&gt;Variables!$G$8,0,1)</f>
        <v>0</v>
      </c>
      <c r="AL6214" s="85">
        <f>IF(G6214&gt;Variables!$G$9,0,1)</f>
        <v>1</v>
      </c>
      <c r="AM6214" s="85">
        <f>IF(AND(K6214&gt;Variables!$G$10,K6214&lt;Variables!$G$11),0,1)</f>
        <v>1</v>
      </c>
      <c r="AN6214" s="103">
        <f>IF(H6214&lt;Variables!$G$13,1,0)</f>
        <v>1</v>
      </c>
      <c r="AO6214" s="101">
        <f>IF(R6214&lt;Variables!$G$12,0,1)</f>
        <v>1</v>
      </c>
      <c r="AP6214" s="86">
        <f t="shared" si="602"/>
        <v>1</v>
      </c>
      <c r="AR6214">
        <v>1</v>
      </c>
      <c r="AS6214">
        <v>0</v>
      </c>
      <c r="AT6214">
        <v>0</v>
      </c>
      <c r="AU6214">
        <v>0</v>
      </c>
      <c r="BA6214">
        <v>2</v>
      </c>
    </row>
    <row r="6215" spans="3:53" ht="12.75" x14ac:dyDescent="0.2">
      <c r="C6215" t="s">
        <v>1013</v>
      </c>
      <c r="D6215" t="s">
        <v>978</v>
      </c>
      <c r="E6215">
        <v>3.26</v>
      </c>
      <c r="F6215">
        <v>22.56</v>
      </c>
      <c r="G6215">
        <v>-12.83</v>
      </c>
      <c r="H6215">
        <v>215.62</v>
      </c>
      <c r="I6215">
        <v>-47.966999999999999</v>
      </c>
      <c r="J6215" t="s">
        <v>78</v>
      </c>
      <c r="K6215">
        <v>39.340000000000003</v>
      </c>
      <c r="L6215">
        <v>3.288475</v>
      </c>
      <c r="M6215">
        <v>-0.86590288811682647</v>
      </c>
      <c r="N6215">
        <v>3.337256</v>
      </c>
      <c r="O6215">
        <v>-2.314955760061566</v>
      </c>
      <c r="P6215">
        <v>18900000</v>
      </c>
      <c r="Q6215">
        <v>888990</v>
      </c>
      <c r="R6215">
        <v>21.26</v>
      </c>
      <c r="S6215">
        <v>57.960999999999999</v>
      </c>
      <c r="T6215">
        <v>7.7309999999999999</v>
      </c>
      <c r="U6215">
        <v>28.3492</v>
      </c>
      <c r="V6215">
        <f t="shared" si="601"/>
        <v>2.2524181195052417</v>
      </c>
      <c r="AC6215">
        <v>3.5211999999999999</v>
      </c>
      <c r="AD6215">
        <v>3.1</v>
      </c>
      <c r="AH6215" s="85">
        <f>IF(AND(M6215&lt;Variables!$G$6,M6215&gt;Variables!$G$5),0,1)</f>
        <v>1</v>
      </c>
      <c r="AI6215" s="85">
        <f t="shared" si="603"/>
        <v>1</v>
      </c>
      <c r="AJ6215" s="85">
        <f>IF(I6215&gt;Variables!$G$7,0,1)</f>
        <v>1</v>
      </c>
      <c r="AK6215" s="85">
        <f>IF(F6215&gt;Variables!$G$8,0,1)</f>
        <v>0</v>
      </c>
      <c r="AL6215" s="85">
        <f>IF(G6215&gt;Variables!$G$9,0,1)</f>
        <v>1</v>
      </c>
      <c r="AM6215" s="85">
        <f>IF(AND(K6215&gt;Variables!$G$10,K6215&lt;Variables!$G$11),0,1)</f>
        <v>1</v>
      </c>
      <c r="AN6215" s="103">
        <f>IF(H6215&lt;Variables!$G$13,1,0)</f>
        <v>1</v>
      </c>
      <c r="AO6215" s="101">
        <f>IF(R6215&lt;Variables!$G$12,0,1)</f>
        <v>1</v>
      </c>
      <c r="AP6215" s="86">
        <f t="shared" si="602"/>
        <v>1</v>
      </c>
      <c r="AR6215">
        <v>1</v>
      </c>
      <c r="AS6215">
        <v>0</v>
      </c>
      <c r="AT6215">
        <v>0</v>
      </c>
      <c r="AU6215">
        <v>0</v>
      </c>
      <c r="BA6215">
        <v>2</v>
      </c>
    </row>
    <row r="6216" spans="3:53" ht="12.75" x14ac:dyDescent="0.2">
      <c r="C6216" t="s">
        <v>1013</v>
      </c>
      <c r="D6216" t="s">
        <v>614</v>
      </c>
      <c r="E6216">
        <v>13.83</v>
      </c>
      <c r="F6216">
        <v>23.43</v>
      </c>
      <c r="G6216">
        <v>7.07</v>
      </c>
      <c r="H6216">
        <v>2880</v>
      </c>
      <c r="I6216">
        <v>-34.942</v>
      </c>
      <c r="J6216" t="s">
        <v>78</v>
      </c>
      <c r="K6216">
        <v>49.72</v>
      </c>
      <c r="L6216">
        <v>13.918329999999999</v>
      </c>
      <c r="M6216">
        <v>0.15569396615828571</v>
      </c>
      <c r="N6216">
        <v>13.979692</v>
      </c>
      <c r="O6216">
        <v>-0.28392614086204832</v>
      </c>
      <c r="P6216">
        <v>21884000</v>
      </c>
      <c r="Q6216">
        <v>3768000</v>
      </c>
      <c r="R6216">
        <v>5.81</v>
      </c>
      <c r="S6216">
        <v>57.960999999999999</v>
      </c>
      <c r="T6216">
        <v>7.7309999999999999</v>
      </c>
      <c r="U6216">
        <v>28.3492</v>
      </c>
      <c r="V6216">
        <f t="shared" si="601"/>
        <v>2.3601770572486789</v>
      </c>
      <c r="AC6216">
        <v>14.6</v>
      </c>
      <c r="AD6216">
        <v>12.58</v>
      </c>
      <c r="AH6216" s="85">
        <f>IF(AND(M6216&lt;Variables!$G$6,M6216&gt;Variables!$G$5),0,1)</f>
        <v>1</v>
      </c>
      <c r="AI6216" s="85">
        <f t="shared" si="603"/>
        <v>1</v>
      </c>
      <c r="AJ6216" s="85">
        <f>IF(I6216&gt;Variables!$G$7,0,1)</f>
        <v>1</v>
      </c>
      <c r="AK6216" s="85">
        <f>IF(F6216&gt;Variables!$G$8,0,1)</f>
        <v>0</v>
      </c>
      <c r="AL6216" s="85">
        <f>IF(G6216&gt;Variables!$G$9,0,1)</f>
        <v>1</v>
      </c>
      <c r="AM6216" s="85">
        <f>IF(AND(K6216&gt;Variables!$G$10,K6216&lt;Variables!$G$11),0,1)</f>
        <v>1</v>
      </c>
      <c r="AN6216" s="103">
        <f>IF(H6216&lt;Variables!$G$13,1,0)</f>
        <v>0</v>
      </c>
      <c r="AO6216" s="101">
        <f>IF(R6216&lt;Variables!$G$12,0,1)</f>
        <v>1</v>
      </c>
      <c r="AP6216" s="86">
        <f t="shared" si="602"/>
        <v>1</v>
      </c>
      <c r="AR6216">
        <v>0</v>
      </c>
      <c r="AS6216">
        <v>0</v>
      </c>
      <c r="AT6216">
        <v>1</v>
      </c>
      <c r="AU6216">
        <v>0</v>
      </c>
      <c r="BA6216">
        <v>-2.25</v>
      </c>
    </row>
    <row r="6217" spans="3:53" ht="12.75" x14ac:dyDescent="0.2">
      <c r="C6217" t="s">
        <v>1013</v>
      </c>
      <c r="D6217" t="s">
        <v>975</v>
      </c>
      <c r="E6217">
        <v>2.46</v>
      </c>
      <c r="F6217">
        <v>30.11</v>
      </c>
      <c r="G6217">
        <v>28.13</v>
      </c>
      <c r="H6217">
        <v>22.19</v>
      </c>
      <c r="I6217">
        <v>-30.699000000000002</v>
      </c>
      <c r="J6217" t="s">
        <v>78</v>
      </c>
      <c r="K6217">
        <v>45.18</v>
      </c>
      <c r="L6217">
        <v>2.5026549999999999</v>
      </c>
      <c r="M6217">
        <v>-1.704389937885961</v>
      </c>
      <c r="N6217">
        <v>2.5226280000000001</v>
      </c>
      <c r="O6217">
        <v>-2.4826490469462681</v>
      </c>
      <c r="P6217">
        <v>3630000</v>
      </c>
      <c r="Q6217">
        <v>58670</v>
      </c>
      <c r="R6217">
        <v>61.87</v>
      </c>
      <c r="S6217">
        <v>57.960999999999999</v>
      </c>
      <c r="T6217">
        <v>7.7309999999999999</v>
      </c>
      <c r="U6217">
        <v>28.3492</v>
      </c>
      <c r="V6217">
        <f t="shared" si="601"/>
        <v>2.3376535577472723</v>
      </c>
      <c r="AC6217">
        <v>2.6</v>
      </c>
      <c r="AD6217">
        <v>2.2200000000000002</v>
      </c>
      <c r="AH6217" s="85">
        <f>IF(AND(M6217&lt;Variables!$G$6,M6217&gt;Variables!$G$5),0,1)</f>
        <v>1</v>
      </c>
      <c r="AI6217" s="85">
        <f t="shared" si="603"/>
        <v>1</v>
      </c>
      <c r="AJ6217" s="85">
        <f>IF(I6217&gt;Variables!$G$7,0,1)</f>
        <v>1</v>
      </c>
      <c r="AK6217" s="85">
        <f>IF(F6217&gt;Variables!$G$8,0,1)</f>
        <v>0</v>
      </c>
      <c r="AL6217" s="85">
        <f>IF(G6217&gt;Variables!$G$9,0,1)</f>
        <v>0</v>
      </c>
      <c r="AM6217" s="85">
        <f>IF(AND(K6217&gt;Variables!$G$10,K6217&lt;Variables!$G$11),0,1)</f>
        <v>1</v>
      </c>
      <c r="AN6217" s="103">
        <f>IF(H6217&lt;Variables!$G$13,1,0)</f>
        <v>1</v>
      </c>
      <c r="AO6217" s="101">
        <f>IF(R6217&lt;Variables!$G$12,0,1)</f>
        <v>1</v>
      </c>
      <c r="AP6217" s="86">
        <f t="shared" si="602"/>
        <v>1</v>
      </c>
      <c r="AR6217">
        <v>0</v>
      </c>
      <c r="AS6217">
        <v>0</v>
      </c>
      <c r="AT6217">
        <v>1</v>
      </c>
      <c r="AU6217">
        <v>0</v>
      </c>
      <c r="BA6217">
        <v>-2.25</v>
      </c>
    </row>
    <row r="6218" spans="3:53" ht="12.75" x14ac:dyDescent="0.2">
      <c r="C6218" t="s">
        <v>1013</v>
      </c>
      <c r="D6218" t="s">
        <v>752</v>
      </c>
      <c r="E6218">
        <v>10.39</v>
      </c>
      <c r="F6218">
        <v>9.01</v>
      </c>
      <c r="G6218">
        <v>5.24</v>
      </c>
      <c r="H6218">
        <v>3960</v>
      </c>
      <c r="I6218">
        <v>-48.218000000000004</v>
      </c>
      <c r="J6218" t="s">
        <v>78</v>
      </c>
      <c r="K6218">
        <v>51.05</v>
      </c>
      <c r="L6218">
        <v>10.393585</v>
      </c>
      <c r="M6218">
        <v>6.1720763336235801E-2</v>
      </c>
      <c r="N6218">
        <v>10.379498</v>
      </c>
      <c r="O6218">
        <v>0.19752400356933139</v>
      </c>
      <c r="P6218">
        <v>12869000</v>
      </c>
      <c r="Q6218">
        <v>5120000</v>
      </c>
      <c r="R6218">
        <v>2.5099999999999998</v>
      </c>
      <c r="S6218">
        <v>57.960999999999999</v>
      </c>
      <c r="T6218">
        <v>7.7309999999999999</v>
      </c>
      <c r="U6218">
        <v>28.3492</v>
      </c>
      <c r="V6218">
        <f t="shared" si="601"/>
        <v>2.376086098110517</v>
      </c>
      <c r="AC6218">
        <v>11.02</v>
      </c>
      <c r="AD6218">
        <v>9.8699999999999992</v>
      </c>
      <c r="AH6218" s="85">
        <f>IF(AND(M6218&lt;Variables!$G$6,M6218&gt;Variables!$G$5),0,1)</f>
        <v>1</v>
      </c>
      <c r="AI6218" s="85">
        <f t="shared" si="603"/>
        <v>0</v>
      </c>
      <c r="AJ6218" s="85">
        <f>IF(I6218&gt;Variables!$G$7,0,1)</f>
        <v>1</v>
      </c>
      <c r="AK6218" s="85">
        <f>IF(F6218&gt;Variables!$G$8,0,1)</f>
        <v>0</v>
      </c>
      <c r="AL6218" s="85">
        <f>IF(G6218&gt;Variables!$G$9,0,1)</f>
        <v>1</v>
      </c>
      <c r="AM6218" s="85">
        <f>IF(AND(K6218&gt;Variables!$G$10,K6218&lt;Variables!$G$11),0,1)</f>
        <v>0</v>
      </c>
      <c r="AN6218" s="103">
        <f>IF(H6218&lt;Variables!$G$13,1,0)</f>
        <v>0</v>
      </c>
      <c r="AO6218" s="101">
        <f>IF(R6218&lt;Variables!$G$12,0,1)</f>
        <v>1</v>
      </c>
      <c r="AP6218" s="86">
        <f t="shared" si="602"/>
        <v>1</v>
      </c>
      <c r="AR6218">
        <v>1</v>
      </c>
      <c r="AS6218">
        <v>0</v>
      </c>
      <c r="AT6218">
        <v>0</v>
      </c>
      <c r="AU6218">
        <v>0</v>
      </c>
      <c r="BA6218">
        <v>2</v>
      </c>
    </row>
    <row r="6219" spans="3:53" ht="12.75" x14ac:dyDescent="0.2">
      <c r="C6219" t="s">
        <v>1013</v>
      </c>
      <c r="D6219" t="s">
        <v>997</v>
      </c>
      <c r="E6219">
        <v>7.54</v>
      </c>
      <c r="F6219">
        <v>20.67</v>
      </c>
      <c r="G6219">
        <v>-5.63</v>
      </c>
      <c r="H6219">
        <v>147.65</v>
      </c>
      <c r="I6219">
        <v>-46.293999999999997</v>
      </c>
      <c r="J6219" t="s">
        <v>78</v>
      </c>
      <c r="K6219">
        <v>42.62</v>
      </c>
      <c r="L6219">
        <v>7.5921400000000014</v>
      </c>
      <c r="M6219">
        <v>-0.55504772040558692</v>
      </c>
      <c r="N6219">
        <v>7.7085519999999983</v>
      </c>
      <c r="O6219">
        <v>-2.0568324634769088</v>
      </c>
      <c r="P6219">
        <v>7240000</v>
      </c>
      <c r="Q6219">
        <v>371600</v>
      </c>
      <c r="R6219">
        <v>19.48</v>
      </c>
      <c r="S6219">
        <v>57.960999999999999</v>
      </c>
      <c r="T6219">
        <v>7.7309999999999999</v>
      </c>
      <c r="U6219">
        <v>28.3492</v>
      </c>
      <c r="V6219">
        <f t="shared" si="601"/>
        <v>2.293144464444544</v>
      </c>
      <c r="AC6219">
        <v>8.18</v>
      </c>
      <c r="AD6219">
        <v>7.22</v>
      </c>
      <c r="AH6219" s="85">
        <f>IF(AND(M6219&lt;Variables!$G$6,M6219&gt;Variables!$G$5),0,1)</f>
        <v>1</v>
      </c>
      <c r="AI6219" s="85">
        <f t="shared" si="603"/>
        <v>1</v>
      </c>
      <c r="AJ6219" s="85">
        <f>IF(I6219&gt;Variables!$G$7,0,1)</f>
        <v>1</v>
      </c>
      <c r="AK6219" s="85">
        <f>IF(F6219&gt;Variables!$G$8,0,1)</f>
        <v>0</v>
      </c>
      <c r="AL6219" s="85">
        <f>IF(G6219&gt;Variables!$G$9,0,1)</f>
        <v>1</v>
      </c>
      <c r="AM6219" s="85">
        <f>IF(AND(K6219&gt;Variables!$G$10,K6219&lt;Variables!$G$11),0,1)</f>
        <v>1</v>
      </c>
      <c r="AN6219" s="103">
        <f>IF(H6219&lt;Variables!$G$13,1,0)</f>
        <v>1</v>
      </c>
      <c r="AO6219" s="101">
        <f>IF(R6219&lt;Variables!$G$12,0,1)</f>
        <v>1</v>
      </c>
      <c r="AP6219" s="86">
        <f t="shared" si="602"/>
        <v>1</v>
      </c>
      <c r="AR6219">
        <v>0</v>
      </c>
      <c r="AS6219">
        <v>0</v>
      </c>
      <c r="AT6219">
        <v>1</v>
      </c>
      <c r="AU6219">
        <v>0</v>
      </c>
      <c r="BA6219">
        <v>-2.25</v>
      </c>
    </row>
    <row r="6220" spans="3:53" ht="12.75" x14ac:dyDescent="0.2">
      <c r="C6220" t="s">
        <v>1013</v>
      </c>
      <c r="D6220" t="s">
        <v>973</v>
      </c>
      <c r="E6220">
        <v>8.89</v>
      </c>
      <c r="F6220">
        <v>40.72</v>
      </c>
      <c r="G6220">
        <v>8.9499999999999993</v>
      </c>
      <c r="H6220">
        <v>799.45</v>
      </c>
      <c r="I6220">
        <v>-32.997</v>
      </c>
      <c r="J6220" t="s">
        <v>78</v>
      </c>
      <c r="K6220">
        <v>47.48</v>
      </c>
      <c r="L6220">
        <v>8.8583200000000009</v>
      </c>
      <c r="M6220">
        <v>0.60485509667745574</v>
      </c>
      <c r="N6220">
        <v>9.1421780000000012</v>
      </c>
      <c r="O6220">
        <v>-2.518852728529263</v>
      </c>
      <c r="P6220">
        <v>97590000</v>
      </c>
      <c r="Q6220">
        <v>4490000</v>
      </c>
      <c r="R6220">
        <v>21.73</v>
      </c>
      <c r="S6220">
        <v>57.960999999999999</v>
      </c>
      <c r="T6220">
        <v>7.7309999999999999</v>
      </c>
      <c r="U6220">
        <v>28.3492</v>
      </c>
      <c r="V6220">
        <f t="shared" si="601"/>
        <v>2.3295685577147811</v>
      </c>
      <c r="AC6220">
        <v>10.47</v>
      </c>
      <c r="AD6220">
        <v>8.6</v>
      </c>
      <c r="AH6220" s="85">
        <f>IF(AND(M6220&lt;Variables!$G$6,M6220&gt;Variables!$G$5),0,1)</f>
        <v>1</v>
      </c>
      <c r="AI6220" s="85">
        <f t="shared" si="603"/>
        <v>1</v>
      </c>
      <c r="AJ6220" s="85">
        <f>IF(I6220&gt;Variables!$G$7,0,1)</f>
        <v>1</v>
      </c>
      <c r="AK6220" s="85">
        <f>IF(F6220&gt;Variables!$G$8,0,1)</f>
        <v>0</v>
      </c>
      <c r="AL6220" s="85">
        <f>IF(G6220&gt;Variables!$G$9,0,1)</f>
        <v>1</v>
      </c>
      <c r="AM6220" s="85">
        <f>IF(AND(K6220&gt;Variables!$G$10,K6220&lt;Variables!$G$11),0,1)</f>
        <v>1</v>
      </c>
      <c r="AN6220" s="103">
        <f>IF(H6220&lt;Variables!$G$13,1,0)</f>
        <v>1</v>
      </c>
      <c r="AO6220" s="101">
        <f>IF(R6220&lt;Variables!$G$12,0,1)</f>
        <v>1</v>
      </c>
      <c r="AP6220" s="86">
        <f t="shared" si="602"/>
        <v>1</v>
      </c>
      <c r="AR6220">
        <v>0</v>
      </c>
      <c r="AS6220">
        <v>0</v>
      </c>
      <c r="AT6220">
        <v>1</v>
      </c>
      <c r="AU6220">
        <v>0</v>
      </c>
      <c r="BA6220">
        <v>-2.25</v>
      </c>
    </row>
    <row r="6221" spans="3:53" ht="12.75" x14ac:dyDescent="0.2">
      <c r="C6221" t="s">
        <v>1013</v>
      </c>
      <c r="D6221" t="s">
        <v>932</v>
      </c>
      <c r="E6221">
        <v>5.35</v>
      </c>
      <c r="F6221">
        <v>37.85</v>
      </c>
      <c r="G6221">
        <v>-11.82</v>
      </c>
      <c r="H6221">
        <v>18.11</v>
      </c>
      <c r="I6221">
        <v>-4.468</v>
      </c>
      <c r="J6221" t="s">
        <v>78</v>
      </c>
      <c r="K6221">
        <v>42.51</v>
      </c>
      <c r="L6221">
        <v>5.5830700000000002</v>
      </c>
      <c r="M6221">
        <v>-1.1332474785377971</v>
      </c>
      <c r="N6221">
        <v>5.5836360000000003</v>
      </c>
      <c r="O6221">
        <v>-1.1432693678456161</v>
      </c>
      <c r="P6221">
        <v>16030000</v>
      </c>
      <c r="Q6221">
        <v>1040000</v>
      </c>
      <c r="R6221">
        <v>15.41</v>
      </c>
      <c r="S6221">
        <v>57.960999999999999</v>
      </c>
      <c r="T6221">
        <v>7.7309999999999999</v>
      </c>
      <c r="U6221">
        <v>28.3492</v>
      </c>
      <c r="V6221">
        <f t="shared" si="601"/>
        <v>2.2943546222440339</v>
      </c>
      <c r="AC6221">
        <v>5.52</v>
      </c>
      <c r="AD6221">
        <v>4.2</v>
      </c>
      <c r="AH6221" s="85">
        <f>IF(AND(M6221&lt;Variables!$G$6,M6221&gt;Variables!$G$5),0,1)</f>
        <v>1</v>
      </c>
      <c r="AI6221" s="85">
        <f t="shared" si="603"/>
        <v>1</v>
      </c>
      <c r="AJ6221" s="85">
        <f>IF(I6221&gt;Variables!$G$7,0,1)</f>
        <v>1</v>
      </c>
      <c r="AK6221" s="85">
        <f>IF(F6221&gt;Variables!$G$8,0,1)</f>
        <v>0</v>
      </c>
      <c r="AL6221" s="85">
        <f>IF(G6221&gt;Variables!$G$9,0,1)</f>
        <v>1</v>
      </c>
      <c r="AM6221" s="85">
        <f>IF(AND(K6221&gt;Variables!$G$10,K6221&lt;Variables!$G$11),0,1)</f>
        <v>1</v>
      </c>
      <c r="AN6221" s="103">
        <f>IF(H6221&lt;Variables!$G$13,1,0)</f>
        <v>1</v>
      </c>
      <c r="AO6221" s="101">
        <f>IF(R6221&lt;Variables!$G$12,0,1)</f>
        <v>1</v>
      </c>
      <c r="AP6221" s="86">
        <f t="shared" si="602"/>
        <v>1</v>
      </c>
      <c r="AR6221">
        <v>1</v>
      </c>
      <c r="AS6221">
        <v>0</v>
      </c>
      <c r="AT6221">
        <v>0</v>
      </c>
      <c r="AU6221">
        <v>0</v>
      </c>
      <c r="BA6221">
        <v>2</v>
      </c>
    </row>
    <row r="6222" spans="3:53" ht="12.75" x14ac:dyDescent="0.2">
      <c r="C6222" t="s">
        <v>1013</v>
      </c>
      <c r="D6222" t="s">
        <v>576</v>
      </c>
      <c r="E6222">
        <v>9.91</v>
      </c>
      <c r="F6222">
        <v>8.8000000000000007</v>
      </c>
      <c r="G6222">
        <v>-1.49</v>
      </c>
      <c r="H6222">
        <v>14830</v>
      </c>
      <c r="I6222">
        <v>0.56899999999999995</v>
      </c>
      <c r="J6222" t="s">
        <v>78</v>
      </c>
      <c r="K6222">
        <v>38.65</v>
      </c>
      <c r="L6222">
        <v>9.9771450000000002</v>
      </c>
      <c r="M6222">
        <v>-0.42241543046632729</v>
      </c>
      <c r="N6222">
        <v>10.05813</v>
      </c>
      <c r="O6222">
        <v>-1.224183819457473</v>
      </c>
      <c r="P6222">
        <v>16104000</v>
      </c>
      <c r="Q6222">
        <v>5991000</v>
      </c>
      <c r="R6222">
        <v>2.69</v>
      </c>
      <c r="S6222">
        <v>57.960999999999999</v>
      </c>
      <c r="T6222">
        <v>7.7309999999999999</v>
      </c>
      <c r="U6222">
        <v>28.3492</v>
      </c>
      <c r="V6222">
        <f t="shared" si="601"/>
        <v>2.2465505302799547</v>
      </c>
      <c r="AC6222">
        <v>10.38</v>
      </c>
      <c r="AD6222">
        <v>9.75</v>
      </c>
      <c r="AH6222" s="85">
        <f>IF(AND(M6222&lt;Variables!$G$6,M6222&gt;Variables!$G$5),0,1)</f>
        <v>1</v>
      </c>
      <c r="AI6222" s="85">
        <f t="shared" si="603"/>
        <v>1</v>
      </c>
      <c r="AJ6222" s="85">
        <f>IF(I6222&gt;Variables!$G$7,0,1)</f>
        <v>0</v>
      </c>
      <c r="AK6222" s="85">
        <f>IF(F6222&gt;Variables!$G$8,0,1)</f>
        <v>1</v>
      </c>
      <c r="AL6222" s="85">
        <f>IF(G6222&gt;Variables!$G$9,0,1)</f>
        <v>1</v>
      </c>
      <c r="AM6222" s="85">
        <f>IF(AND(K6222&gt;Variables!$G$10,K6222&lt;Variables!$G$11),0,1)</f>
        <v>1</v>
      </c>
      <c r="AN6222" s="103">
        <f>IF(H6222&lt;Variables!$G$13,1,0)</f>
        <v>0</v>
      </c>
      <c r="AO6222" s="101">
        <f>IF(R6222&lt;Variables!$G$12,0,1)</f>
        <v>1</v>
      </c>
      <c r="AP6222" s="86">
        <f t="shared" si="602"/>
        <v>1</v>
      </c>
      <c r="AR6222">
        <v>0</v>
      </c>
      <c r="AS6222">
        <v>0</v>
      </c>
      <c r="AT6222">
        <v>1</v>
      </c>
      <c r="AU6222">
        <v>0</v>
      </c>
      <c r="BA6222">
        <v>-1.3</v>
      </c>
    </row>
    <row r="6223" spans="3:53" ht="12.75" x14ac:dyDescent="0.2">
      <c r="C6223" t="s">
        <v>1013</v>
      </c>
      <c r="D6223" t="s">
        <v>983</v>
      </c>
      <c r="E6223">
        <v>6.86</v>
      </c>
      <c r="F6223">
        <v>8.44</v>
      </c>
      <c r="G6223">
        <v>1.03</v>
      </c>
      <c r="H6223">
        <v>-99999</v>
      </c>
      <c r="I6223">
        <v>-24.902999999999999</v>
      </c>
      <c r="J6223" t="s">
        <v>78</v>
      </c>
      <c r="K6223">
        <v>53.77</v>
      </c>
      <c r="L6223">
        <v>6.8432235294117651</v>
      </c>
      <c r="M6223">
        <v>-4.7105423312723237E-2</v>
      </c>
      <c r="N6223">
        <v>6.8161902439024384</v>
      </c>
      <c r="O6223">
        <v>0.34931178921921852</v>
      </c>
      <c r="P6223">
        <v>660201</v>
      </c>
      <c r="Q6223">
        <v>1067000</v>
      </c>
      <c r="R6223">
        <v>0.62</v>
      </c>
      <c r="S6223">
        <v>57.960999999999999</v>
      </c>
      <c r="T6223">
        <v>7.7309999999999999</v>
      </c>
      <c r="U6223">
        <v>28.3492</v>
      </c>
      <c r="V6223">
        <f t="shared" si="601"/>
        <v>2.4077948135498581</v>
      </c>
      <c r="AC6223">
        <v>6.87</v>
      </c>
      <c r="AD6223">
        <v>6.8250000000000002</v>
      </c>
      <c r="AH6223" s="85">
        <f>IF(AND(M6223&lt;Variables!$G$6,M6223&gt;Variables!$G$5),0,1)</f>
        <v>1</v>
      </c>
      <c r="AI6223" s="85">
        <f t="shared" si="603"/>
        <v>0</v>
      </c>
      <c r="AJ6223" s="85">
        <f>IF(I6223&gt;Variables!$G$7,0,1)</f>
        <v>1</v>
      </c>
      <c r="AK6223" s="85">
        <f>IF(F6223&gt;Variables!$G$8,0,1)</f>
        <v>1</v>
      </c>
      <c r="AL6223" s="85">
        <f>IF(G6223&gt;Variables!$G$9,0,1)</f>
        <v>1</v>
      </c>
      <c r="AM6223" s="85">
        <f>IF(AND(K6223&gt;Variables!$G$10,K6223&lt;Variables!$G$11),0,1)</f>
        <v>0</v>
      </c>
      <c r="AN6223" s="103">
        <f>IF(H6223&lt;Variables!$G$13,1,0)</f>
        <v>1</v>
      </c>
      <c r="AO6223" s="101">
        <f>IF(R6223&lt;Variables!$G$12,0,1)</f>
        <v>0</v>
      </c>
      <c r="AP6223" s="86">
        <f t="shared" si="602"/>
        <v>1</v>
      </c>
      <c r="AR6223">
        <v>0</v>
      </c>
      <c r="AS6223">
        <v>1</v>
      </c>
      <c r="AT6223">
        <v>0</v>
      </c>
      <c r="AU6223">
        <v>0</v>
      </c>
      <c r="BA6223">
        <v>7.0000000000000007E-2</v>
      </c>
    </row>
    <row r="6224" spans="3:53" ht="12.75" x14ac:dyDescent="0.2">
      <c r="C6224" t="s">
        <v>1013</v>
      </c>
      <c r="D6224" t="s">
        <v>131</v>
      </c>
      <c r="E6224">
        <v>39.51</v>
      </c>
      <c r="F6224">
        <v>8.07</v>
      </c>
      <c r="G6224">
        <v>3.54</v>
      </c>
      <c r="H6224">
        <v>4750</v>
      </c>
      <c r="I6224">
        <v>1.6559999999999999</v>
      </c>
      <c r="J6224" t="s">
        <v>78</v>
      </c>
      <c r="K6224">
        <v>56.62</v>
      </c>
      <c r="L6224">
        <v>39.491135000000007</v>
      </c>
      <c r="M6224">
        <v>0.17438090852540769</v>
      </c>
      <c r="N6224">
        <v>39.254787999999998</v>
      </c>
      <c r="O6224">
        <v>0.77751534411548595</v>
      </c>
      <c r="P6224">
        <v>3228000</v>
      </c>
      <c r="Q6224">
        <v>2964000</v>
      </c>
      <c r="R6224">
        <v>1.0900000000000001</v>
      </c>
      <c r="S6224">
        <v>57.960999999999999</v>
      </c>
      <c r="T6224">
        <v>7.7309999999999999</v>
      </c>
      <c r="U6224">
        <v>28.3492</v>
      </c>
      <c r="V6224">
        <f t="shared" si="601"/>
        <v>2.4277153845158419</v>
      </c>
      <c r="AC6224">
        <v>39.869999999999997</v>
      </c>
      <c r="AD6224">
        <v>38.93</v>
      </c>
      <c r="AH6224" s="85">
        <f>IF(AND(M6224&lt;Variables!$G$6,M6224&gt;Variables!$G$5),0,1)</f>
        <v>1</v>
      </c>
      <c r="AI6224" s="85">
        <f t="shared" si="603"/>
        <v>0</v>
      </c>
      <c r="AJ6224" s="85">
        <f>IF(I6224&gt;Variables!$G$7,0,1)</f>
        <v>0</v>
      </c>
      <c r="AK6224" s="85">
        <f>IF(F6224&gt;Variables!$G$8,0,1)</f>
        <v>1</v>
      </c>
      <c r="AL6224" s="85">
        <f>IF(G6224&gt;Variables!$G$9,0,1)</f>
        <v>1</v>
      </c>
      <c r="AM6224" s="85">
        <f>IF(AND(K6224&gt;Variables!$G$10,K6224&lt;Variables!$G$11),0,1)</f>
        <v>0</v>
      </c>
      <c r="AN6224" s="103">
        <f>IF(H6224&lt;Variables!$G$13,1,0)</f>
        <v>0</v>
      </c>
      <c r="AO6224" s="101">
        <f>IF(R6224&lt;Variables!$G$12,0,1)</f>
        <v>0</v>
      </c>
      <c r="AP6224" s="86">
        <f t="shared" si="602"/>
        <v>1</v>
      </c>
      <c r="AR6224">
        <v>0</v>
      </c>
      <c r="AS6224">
        <v>0</v>
      </c>
      <c r="AT6224">
        <v>1</v>
      </c>
      <c r="AU6224">
        <v>0</v>
      </c>
      <c r="BA6224">
        <v>-0.85</v>
      </c>
    </row>
    <row r="6225" spans="3:53" ht="12.75" x14ac:dyDescent="0.2">
      <c r="C6225" t="s">
        <v>1013</v>
      </c>
      <c r="D6225" t="s">
        <v>195</v>
      </c>
      <c r="E6225">
        <v>39.049999999999997</v>
      </c>
      <c r="F6225">
        <v>7.76</v>
      </c>
      <c r="G6225">
        <v>6.78</v>
      </c>
      <c r="H6225">
        <v>3540</v>
      </c>
      <c r="I6225">
        <v>-34.420999999999999</v>
      </c>
      <c r="J6225" t="s">
        <v>78</v>
      </c>
      <c r="K6225">
        <v>60.8</v>
      </c>
      <c r="L6225">
        <v>38.852859999999993</v>
      </c>
      <c r="M6225">
        <v>0.50740151432868674</v>
      </c>
      <c r="N6225">
        <v>38.684540624999997</v>
      </c>
      <c r="O6225">
        <v>0.94471685354283674</v>
      </c>
      <c r="P6225">
        <v>92047</v>
      </c>
      <c r="Q6225">
        <v>600984</v>
      </c>
      <c r="R6225">
        <v>0.15</v>
      </c>
      <c r="S6225">
        <v>57.960999999999999</v>
      </c>
      <c r="T6225">
        <v>7.7309999999999999</v>
      </c>
      <c r="U6225">
        <v>28.3492</v>
      </c>
      <c r="V6225">
        <f t="shared" si="601"/>
        <v>2.449869504434937</v>
      </c>
      <c r="AC6225">
        <v>40.914999999999999</v>
      </c>
      <c r="AD6225">
        <v>38.540100000000002</v>
      </c>
      <c r="AH6225" s="85">
        <f>IF(AND(M6225&lt;Variables!$G$6,M6225&gt;Variables!$G$5),0,1)</f>
        <v>1</v>
      </c>
      <c r="AI6225" s="85">
        <f t="shared" si="603"/>
        <v>0</v>
      </c>
      <c r="AJ6225" s="85">
        <f>IF(I6225&gt;Variables!$G$7,0,1)</f>
        <v>1</v>
      </c>
      <c r="AK6225" s="85">
        <f>IF(F6225&gt;Variables!$G$8,0,1)</f>
        <v>1</v>
      </c>
      <c r="AL6225" s="85">
        <f>IF(G6225&gt;Variables!$G$9,0,1)</f>
        <v>1</v>
      </c>
      <c r="AM6225" s="85">
        <f>IF(AND(K6225&gt;Variables!$G$10,K6225&lt;Variables!$G$11),0,1)</f>
        <v>0</v>
      </c>
      <c r="AN6225" s="103">
        <f>IF(H6225&lt;Variables!$G$13,1,0)</f>
        <v>0</v>
      </c>
      <c r="AO6225" s="101">
        <f>IF(R6225&lt;Variables!$G$12,0,1)</f>
        <v>0</v>
      </c>
      <c r="AP6225" s="86">
        <f t="shared" si="602"/>
        <v>1</v>
      </c>
      <c r="AR6225">
        <v>0</v>
      </c>
      <c r="AS6225">
        <v>1</v>
      </c>
      <c r="AT6225">
        <v>0</v>
      </c>
      <c r="AU6225">
        <v>0</v>
      </c>
      <c r="BA6225">
        <v>0.62</v>
      </c>
    </row>
    <row r="6226" spans="3:53" ht="12.75" x14ac:dyDescent="0.2">
      <c r="C6226" t="s">
        <v>1013</v>
      </c>
      <c r="D6226" t="s">
        <v>184</v>
      </c>
      <c r="E6226">
        <v>25.32</v>
      </c>
      <c r="F6226">
        <v>7.53</v>
      </c>
      <c r="G6226">
        <v>5.8</v>
      </c>
      <c r="H6226">
        <v>2300</v>
      </c>
      <c r="I6226">
        <v>-65.474000000000004</v>
      </c>
      <c r="J6226" t="s">
        <v>78</v>
      </c>
      <c r="K6226">
        <v>62.28</v>
      </c>
      <c r="L6226">
        <v>25.146059999999999</v>
      </c>
      <c r="M6226">
        <v>0.81102168689648757</v>
      </c>
      <c r="N6226">
        <v>24.868048000000002</v>
      </c>
      <c r="O6226">
        <v>1.938037114935613</v>
      </c>
      <c r="P6226">
        <v>6133000</v>
      </c>
      <c r="Q6226">
        <v>20321000</v>
      </c>
      <c r="R6226">
        <v>0.3</v>
      </c>
      <c r="S6226">
        <v>57.960999999999999</v>
      </c>
      <c r="T6226">
        <v>7.7309999999999999</v>
      </c>
      <c r="U6226">
        <v>28.3492</v>
      </c>
      <c r="V6226">
        <f t="shared" si="601"/>
        <v>2.4443716439827146</v>
      </c>
      <c r="AC6226">
        <v>27.24</v>
      </c>
      <c r="AD6226">
        <v>25.11</v>
      </c>
      <c r="AH6226" s="85">
        <f>IF(AND(M6226&lt;Variables!$G$6,M6226&gt;Variables!$G$5),0,1)</f>
        <v>1</v>
      </c>
      <c r="AI6226" s="85">
        <f t="shared" si="603"/>
        <v>0</v>
      </c>
      <c r="AJ6226" s="85">
        <f>IF(I6226&gt;Variables!$G$7,0,1)</f>
        <v>1</v>
      </c>
      <c r="AK6226" s="85">
        <f>IF(F6226&gt;Variables!$G$8,0,1)</f>
        <v>1</v>
      </c>
      <c r="AL6226" s="85">
        <f>IF(G6226&gt;Variables!$G$9,0,1)</f>
        <v>1</v>
      </c>
      <c r="AM6226" s="85">
        <f>IF(AND(K6226&gt;Variables!$G$10,K6226&lt;Variables!$G$11),0,1)</f>
        <v>0</v>
      </c>
      <c r="AN6226" s="103">
        <f>IF(H6226&lt;Variables!$G$13,1,0)</f>
        <v>1</v>
      </c>
      <c r="AO6226" s="101">
        <f>IF(R6226&lt;Variables!$G$12,0,1)</f>
        <v>0</v>
      </c>
      <c r="AP6226" s="86">
        <f t="shared" si="602"/>
        <v>1</v>
      </c>
      <c r="AR6226">
        <v>1</v>
      </c>
      <c r="AS6226">
        <v>0</v>
      </c>
      <c r="AT6226">
        <v>0</v>
      </c>
      <c r="AU6226">
        <v>0</v>
      </c>
      <c r="BA6226">
        <v>1.32</v>
      </c>
    </row>
    <row r="6227" spans="3:53" ht="12.75" x14ac:dyDescent="0.2">
      <c r="C6227" t="s">
        <v>1013</v>
      </c>
      <c r="D6227" t="s">
        <v>278</v>
      </c>
      <c r="E6227">
        <v>73.209999999999994</v>
      </c>
      <c r="F6227">
        <v>7.32</v>
      </c>
      <c r="G6227">
        <v>4.59</v>
      </c>
      <c r="H6227">
        <v>3450</v>
      </c>
      <c r="I6227">
        <v>-4.5</v>
      </c>
      <c r="J6227" t="s">
        <v>78</v>
      </c>
      <c r="K6227">
        <v>50.54</v>
      </c>
      <c r="L6227">
        <v>73.328824999999995</v>
      </c>
      <c r="M6227">
        <v>-0.15604368404920871</v>
      </c>
      <c r="N6227">
        <v>72.890765999999999</v>
      </c>
      <c r="O6227">
        <v>0.44399862665731682</v>
      </c>
      <c r="P6227">
        <v>420071</v>
      </c>
      <c r="Q6227">
        <v>1392000</v>
      </c>
      <c r="R6227">
        <v>0.3</v>
      </c>
      <c r="S6227">
        <v>57.960999999999999</v>
      </c>
      <c r="T6227">
        <v>7.7309999999999999</v>
      </c>
      <c r="U6227">
        <v>28.3492</v>
      </c>
      <c r="V6227">
        <f t="shared" si="601"/>
        <v>2.3768948890314281</v>
      </c>
      <c r="AC6227">
        <v>73.58</v>
      </c>
      <c r="AD6227">
        <v>70.94</v>
      </c>
      <c r="AH6227" s="85">
        <f>IF(AND(M6227&lt;Variables!$G$6,M6227&gt;Variables!$G$5),0,1)</f>
        <v>1</v>
      </c>
      <c r="AI6227" s="85">
        <f t="shared" si="603"/>
        <v>0</v>
      </c>
      <c r="AJ6227" s="85">
        <f>IF(I6227&gt;Variables!$G$7,0,1)</f>
        <v>1</v>
      </c>
      <c r="AK6227" s="85">
        <f>IF(F6227&gt;Variables!$G$8,0,1)</f>
        <v>1</v>
      </c>
      <c r="AL6227" s="85">
        <f>IF(G6227&gt;Variables!$G$9,0,1)</f>
        <v>1</v>
      </c>
      <c r="AM6227" s="85">
        <f>IF(AND(K6227&gt;Variables!$G$10,K6227&lt;Variables!$G$11),0,1)</f>
        <v>0</v>
      </c>
      <c r="AN6227" s="103">
        <f>IF(H6227&lt;Variables!$G$13,1,0)</f>
        <v>0</v>
      </c>
      <c r="AO6227" s="101">
        <f>IF(R6227&lt;Variables!$G$12,0,1)</f>
        <v>0</v>
      </c>
      <c r="AP6227" s="86">
        <f t="shared" si="602"/>
        <v>1</v>
      </c>
      <c r="AR6227">
        <v>0</v>
      </c>
      <c r="AS6227">
        <v>0</v>
      </c>
      <c r="AT6227">
        <v>1</v>
      </c>
      <c r="AU6227">
        <v>0</v>
      </c>
      <c r="BA6227">
        <v>-2.0499999999999998</v>
      </c>
    </row>
    <row r="6228" spans="3:53" ht="12.75" x14ac:dyDescent="0.2">
      <c r="C6228" t="s">
        <v>1013</v>
      </c>
      <c r="D6228" t="s">
        <v>824</v>
      </c>
      <c r="E6228">
        <v>8.91</v>
      </c>
      <c r="F6228">
        <v>6.95</v>
      </c>
      <c r="G6228">
        <v>7.54</v>
      </c>
      <c r="H6228">
        <v>2200</v>
      </c>
      <c r="I6228">
        <v>8.5000000000000006E-2</v>
      </c>
      <c r="J6228" t="s">
        <v>78</v>
      </c>
      <c r="K6228">
        <v>61.98</v>
      </c>
      <c r="L6228">
        <v>8.8833099999999998</v>
      </c>
      <c r="M6228">
        <v>0.35673639668095941</v>
      </c>
      <c r="N6228">
        <v>8.8251530612244906</v>
      </c>
      <c r="O6228">
        <v>1.018077965925299</v>
      </c>
      <c r="P6228">
        <v>1944000</v>
      </c>
      <c r="Q6228">
        <v>3621000</v>
      </c>
      <c r="R6228">
        <v>0.54</v>
      </c>
      <c r="S6228">
        <v>57.960999999999999</v>
      </c>
      <c r="T6228">
        <v>7.7309999999999999</v>
      </c>
      <c r="U6228">
        <v>28.3492</v>
      </c>
      <c r="V6228">
        <f t="shared" si="601"/>
        <v>2.4694952022171917</v>
      </c>
      <c r="AC6228">
        <v>8.98</v>
      </c>
      <c r="AD6228">
        <v>8.5</v>
      </c>
      <c r="AH6228" s="85">
        <f>IF(AND(M6228&lt;Variables!$G$6,M6228&gt;Variables!$G$5),0,1)</f>
        <v>1</v>
      </c>
      <c r="AI6228" s="85">
        <f t="shared" si="603"/>
        <v>0</v>
      </c>
      <c r="AJ6228" s="85">
        <f>IF(I6228&gt;Variables!$G$7,0,1)</f>
        <v>0</v>
      </c>
      <c r="AK6228" s="85">
        <f>IF(F6228&gt;Variables!$G$8,0,1)</f>
        <v>1</v>
      </c>
      <c r="AL6228" s="85">
        <f>IF(G6228&gt;Variables!$G$9,0,1)</f>
        <v>1</v>
      </c>
      <c r="AM6228" s="85">
        <f>IF(AND(K6228&gt;Variables!$G$10,K6228&lt;Variables!$G$11),0,1)</f>
        <v>0</v>
      </c>
      <c r="AN6228" s="103">
        <f>IF(H6228&lt;Variables!$G$13,1,0)</f>
        <v>1</v>
      </c>
      <c r="AO6228" s="101">
        <f>IF(R6228&lt;Variables!$G$12,0,1)</f>
        <v>0</v>
      </c>
      <c r="AP6228" s="86">
        <f t="shared" si="602"/>
        <v>1</v>
      </c>
      <c r="AR6228">
        <v>0</v>
      </c>
      <c r="AS6228">
        <v>0</v>
      </c>
      <c r="AT6228">
        <v>0</v>
      </c>
      <c r="AU6228">
        <v>1</v>
      </c>
      <c r="BA6228">
        <v>-0.43</v>
      </c>
    </row>
    <row r="6229" spans="3:53" ht="12.75" x14ac:dyDescent="0.2">
      <c r="C6229" t="s">
        <v>1013</v>
      </c>
      <c r="D6229" t="s">
        <v>980</v>
      </c>
      <c r="E6229">
        <v>16.77</v>
      </c>
      <c r="F6229">
        <v>12.58</v>
      </c>
      <c r="G6229">
        <v>6.13</v>
      </c>
      <c r="H6229">
        <v>2000</v>
      </c>
      <c r="I6229">
        <v>14.260999999999999</v>
      </c>
      <c r="J6229" t="s">
        <v>76</v>
      </c>
      <c r="K6229">
        <v>83.27</v>
      </c>
      <c r="L6229">
        <v>16.557735000000001</v>
      </c>
      <c r="M6229">
        <v>1.2113069812990569</v>
      </c>
      <c r="N6229">
        <v>16.428972000000002</v>
      </c>
      <c r="O6229">
        <v>2.0045563410784109</v>
      </c>
      <c r="P6229">
        <v>1252000</v>
      </c>
      <c r="Q6229">
        <v>768443</v>
      </c>
      <c r="R6229">
        <v>1.63</v>
      </c>
      <c r="S6229">
        <v>57.960999999999999</v>
      </c>
      <c r="T6229">
        <v>7.7309999999999999</v>
      </c>
      <c r="U6229">
        <v>28.3492</v>
      </c>
      <c r="V6229">
        <f t="shared" ref="V6229:V6292" si="604">1.849 + (0.01036 * K6229) + (0.1184 * M6229) - (0.002888 * K6229 * M6229)</f>
        <v>2.5637962892087613</v>
      </c>
      <c r="AC6229">
        <v>17.758800000000001</v>
      </c>
      <c r="AD6229">
        <v>16.71</v>
      </c>
      <c r="AH6229" s="85">
        <f>IF(AND(M6229&lt;Variables!$G$6,M6229&gt;Variables!$G$5),0,1)</f>
        <v>1</v>
      </c>
      <c r="AI6229" s="85">
        <f t="shared" si="603"/>
        <v>0</v>
      </c>
      <c r="AJ6229" s="85">
        <f>IF(I6229&gt;Variables!$G$7,0,1)</f>
        <v>0</v>
      </c>
      <c r="AK6229" s="85">
        <f>IF(F6229&gt;Variables!$G$8,0,1)</f>
        <v>0</v>
      </c>
      <c r="AL6229" s="85">
        <f>IF(G6229&gt;Variables!$G$9,0,1)</f>
        <v>1</v>
      </c>
      <c r="AM6229" s="85">
        <f>IF(AND(K6229&gt;Variables!$G$10,K6229&lt;Variables!$G$11),0,1)</f>
        <v>1</v>
      </c>
      <c r="AN6229" s="103">
        <f>IF(H6229&lt;Variables!$G$13,1,0)</f>
        <v>1</v>
      </c>
      <c r="AO6229" s="101">
        <f>IF(R6229&lt;Variables!$G$12,0,1)</f>
        <v>0</v>
      </c>
      <c r="AP6229" s="86">
        <f t="shared" si="602"/>
        <v>0</v>
      </c>
      <c r="AR6229">
        <v>1</v>
      </c>
      <c r="AS6229">
        <v>0</v>
      </c>
      <c r="AT6229">
        <v>0</v>
      </c>
      <c r="AU6229">
        <v>0</v>
      </c>
      <c r="BA6229">
        <v>2.09</v>
      </c>
    </row>
    <row r="6230" spans="3:53" ht="12.75" x14ac:dyDescent="0.2">
      <c r="C6230" t="s">
        <v>1013</v>
      </c>
      <c r="D6230" t="s">
        <v>1010</v>
      </c>
      <c r="E6230">
        <v>20.07</v>
      </c>
      <c r="F6230">
        <v>7.6</v>
      </c>
      <c r="G6230">
        <v>6.74</v>
      </c>
      <c r="H6230">
        <v>5920</v>
      </c>
      <c r="I6230">
        <v>3.863</v>
      </c>
      <c r="J6230" t="s">
        <v>76</v>
      </c>
      <c r="K6230">
        <v>50.31</v>
      </c>
      <c r="L6230">
        <v>20.118739999999999</v>
      </c>
      <c r="M6230">
        <v>-0.36304460418496598</v>
      </c>
      <c r="N6230">
        <v>19.863066</v>
      </c>
      <c r="O6230">
        <v>0.91946530309067187</v>
      </c>
      <c r="P6230">
        <v>15585000</v>
      </c>
      <c r="Q6230">
        <v>16903000</v>
      </c>
      <c r="R6230">
        <v>0.92</v>
      </c>
      <c r="S6230">
        <v>57.960999999999999</v>
      </c>
      <c r="T6230">
        <v>7.7309999999999999</v>
      </c>
      <c r="U6230">
        <v>28.3492</v>
      </c>
      <c r="V6230">
        <f t="shared" si="604"/>
        <v>2.3799757862820439</v>
      </c>
      <c r="AC6230">
        <v>20.13</v>
      </c>
      <c r="AD6230">
        <v>19.48</v>
      </c>
      <c r="AH6230" s="85">
        <f>IF(AND(M6230&lt;Variables!$G$6,M6230&gt;Variables!$G$5),0,1)</f>
        <v>1</v>
      </c>
      <c r="AI6230" s="85">
        <f t="shared" si="603"/>
        <v>0</v>
      </c>
      <c r="AJ6230" s="85">
        <f>IF(I6230&gt;Variables!$G$7,0,1)</f>
        <v>0</v>
      </c>
      <c r="AK6230" s="85">
        <f>IF(F6230&gt;Variables!$G$8,0,1)</f>
        <v>1</v>
      </c>
      <c r="AL6230" s="85">
        <f>IF(G6230&gt;Variables!$G$9,0,1)</f>
        <v>1</v>
      </c>
      <c r="AM6230" s="85">
        <f>IF(AND(K6230&gt;Variables!$G$10,K6230&lt;Variables!$G$11),0,1)</f>
        <v>0</v>
      </c>
      <c r="AN6230" s="103">
        <f>IF(H6230&lt;Variables!$G$13,1,0)</f>
        <v>0</v>
      </c>
      <c r="AO6230" s="101">
        <f>IF(R6230&lt;Variables!$G$12,0,1)</f>
        <v>0</v>
      </c>
      <c r="AP6230" s="86">
        <f t="shared" si="602"/>
        <v>0</v>
      </c>
      <c r="AR6230">
        <v>0</v>
      </c>
      <c r="AS6230">
        <v>0</v>
      </c>
      <c r="AT6230">
        <v>1</v>
      </c>
      <c r="AU6230">
        <v>0</v>
      </c>
      <c r="BA6230">
        <v>-2.25</v>
      </c>
    </row>
    <row r="6231" spans="3:53" ht="12.75" x14ac:dyDescent="0.2">
      <c r="C6231" t="s">
        <v>1013</v>
      </c>
      <c r="D6231" t="s">
        <v>989</v>
      </c>
      <c r="E6231">
        <v>288.08999999999997</v>
      </c>
      <c r="F6231">
        <v>7.51</v>
      </c>
      <c r="G6231">
        <v>3.83</v>
      </c>
      <c r="H6231">
        <v>13740</v>
      </c>
      <c r="I6231">
        <v>-17.202000000000002</v>
      </c>
      <c r="J6231" t="s">
        <v>76</v>
      </c>
      <c r="K6231">
        <v>64.349999999999994</v>
      </c>
      <c r="L6231">
        <v>286.8540625</v>
      </c>
      <c r="M6231">
        <v>0.43085933287069178</v>
      </c>
      <c r="N6231">
        <v>286.24220000000003</v>
      </c>
      <c r="O6231">
        <v>0.64553724084008213</v>
      </c>
      <c r="P6231">
        <v>171801</v>
      </c>
      <c r="Q6231">
        <v>175654</v>
      </c>
      <c r="R6231">
        <v>0.98</v>
      </c>
      <c r="S6231">
        <v>57.960999999999999</v>
      </c>
      <c r="T6231">
        <v>7.7309999999999999</v>
      </c>
      <c r="U6231">
        <v>28.3492</v>
      </c>
      <c r="V6231">
        <f t="shared" si="604"/>
        <v>2.4866076401850683</v>
      </c>
      <c r="AC6231">
        <v>295.88389999999998</v>
      </c>
      <c r="AD6231">
        <v>287.83</v>
      </c>
      <c r="AH6231" s="85">
        <f>IF(AND(M6231&lt;Variables!$G$6,M6231&gt;Variables!$G$5),0,1)</f>
        <v>1</v>
      </c>
      <c r="AI6231" s="85">
        <f t="shared" si="603"/>
        <v>0</v>
      </c>
      <c r="AJ6231" s="85">
        <f>IF(I6231&gt;Variables!$G$7,0,1)</f>
        <v>1</v>
      </c>
      <c r="AK6231" s="85">
        <f>IF(F6231&gt;Variables!$G$8,0,1)</f>
        <v>1</v>
      </c>
      <c r="AL6231" s="85">
        <f>IF(G6231&gt;Variables!$G$9,0,1)</f>
        <v>1</v>
      </c>
      <c r="AM6231" s="85">
        <f>IF(AND(K6231&gt;Variables!$G$10,K6231&lt;Variables!$G$11),0,1)</f>
        <v>0</v>
      </c>
      <c r="AN6231" s="103">
        <f>IF(H6231&lt;Variables!$G$13,1,0)</f>
        <v>0</v>
      </c>
      <c r="AO6231" s="101">
        <f>IF(R6231&lt;Variables!$G$12,0,1)</f>
        <v>0</v>
      </c>
      <c r="AP6231" s="86">
        <f t="shared" si="602"/>
        <v>0</v>
      </c>
      <c r="AR6231">
        <v>1</v>
      </c>
      <c r="AS6231">
        <v>0</v>
      </c>
      <c r="AT6231">
        <v>0</v>
      </c>
      <c r="AU6231">
        <v>0</v>
      </c>
      <c r="BA6231">
        <v>1.27</v>
      </c>
    </row>
    <row r="6232" spans="3:53" ht="12.75" x14ac:dyDescent="0.2">
      <c r="C6232" t="s">
        <v>1013</v>
      </c>
      <c r="D6232" t="s">
        <v>1008</v>
      </c>
      <c r="E6232">
        <v>16.93</v>
      </c>
      <c r="F6232">
        <v>7.33</v>
      </c>
      <c r="G6232">
        <v>6.13</v>
      </c>
      <c r="H6232">
        <v>2130</v>
      </c>
      <c r="I6232">
        <v>35.975000000000001</v>
      </c>
      <c r="J6232" t="s">
        <v>76</v>
      </c>
      <c r="K6232">
        <v>49.27</v>
      </c>
      <c r="L6232">
        <v>17.010835</v>
      </c>
      <c r="M6232">
        <v>-0.29883894588360482</v>
      </c>
      <c r="N6232">
        <v>16.872232</v>
      </c>
      <c r="O6232">
        <v>0.52019199356671075</v>
      </c>
      <c r="P6232">
        <v>2731000</v>
      </c>
      <c r="Q6232">
        <v>1226000</v>
      </c>
      <c r="R6232">
        <v>2.23</v>
      </c>
      <c r="S6232">
        <v>57.960999999999999</v>
      </c>
      <c r="T6232">
        <v>7.7309999999999999</v>
      </c>
      <c r="U6232">
        <v>28.3492</v>
      </c>
      <c r="V6232">
        <f t="shared" si="604"/>
        <v>2.3665769883737036</v>
      </c>
      <c r="AC6232">
        <v>16.984999999999999</v>
      </c>
      <c r="AD6232">
        <v>16.14</v>
      </c>
      <c r="AH6232" s="85">
        <f>IF(AND(M6232&lt;Variables!$G$6,M6232&gt;Variables!$G$5),0,1)</f>
        <v>1</v>
      </c>
      <c r="AI6232" s="85">
        <f t="shared" si="603"/>
        <v>0</v>
      </c>
      <c r="AJ6232" s="85">
        <f>IF(I6232&gt;Variables!$G$7,0,1)</f>
        <v>0</v>
      </c>
      <c r="AK6232" s="85">
        <f>IF(F6232&gt;Variables!$G$8,0,1)</f>
        <v>1</v>
      </c>
      <c r="AL6232" s="85">
        <f>IF(G6232&gt;Variables!$G$9,0,1)</f>
        <v>1</v>
      </c>
      <c r="AM6232" s="85">
        <f>IF(AND(K6232&gt;Variables!$G$10,K6232&lt;Variables!$G$11),0,1)</f>
        <v>1</v>
      </c>
      <c r="AN6232" s="103">
        <f>IF(H6232&lt;Variables!$G$13,1,0)</f>
        <v>1</v>
      </c>
      <c r="AO6232" s="101">
        <f>IF(R6232&lt;Variables!$G$12,0,1)</f>
        <v>1</v>
      </c>
      <c r="AP6232" s="86">
        <f t="shared" si="602"/>
        <v>0</v>
      </c>
      <c r="AR6232">
        <v>0</v>
      </c>
      <c r="AS6232">
        <v>0</v>
      </c>
      <c r="AT6232">
        <v>1</v>
      </c>
      <c r="AU6232">
        <v>0</v>
      </c>
      <c r="BA6232">
        <v>-2.08</v>
      </c>
    </row>
    <row r="6233" spans="3:53" ht="12.75" x14ac:dyDescent="0.2">
      <c r="C6233" t="s">
        <v>1013</v>
      </c>
      <c r="D6233" t="s">
        <v>303</v>
      </c>
      <c r="E6233">
        <v>19.77</v>
      </c>
      <c r="F6233">
        <v>8.8800000000000008</v>
      </c>
      <c r="G6233">
        <v>8.83</v>
      </c>
      <c r="H6233">
        <v>2360</v>
      </c>
      <c r="I6233">
        <v>531.346</v>
      </c>
      <c r="J6233" t="s">
        <v>78</v>
      </c>
      <c r="K6233">
        <v>59.12</v>
      </c>
      <c r="L6233">
        <v>19.946940000000001</v>
      </c>
      <c r="M6233">
        <v>-0.16012481112392329</v>
      </c>
      <c r="N6233">
        <v>19.77311111111111</v>
      </c>
      <c r="O6233">
        <v>0.71758504815745117</v>
      </c>
      <c r="P6233">
        <v>135880</v>
      </c>
      <c r="Q6233">
        <v>512011</v>
      </c>
      <c r="R6233">
        <v>0.27</v>
      </c>
      <c r="S6233">
        <v>57.960999999999999</v>
      </c>
      <c r="T6233">
        <v>7.7309999999999999</v>
      </c>
      <c r="U6233">
        <v>28.3492</v>
      </c>
      <c r="V6233">
        <f t="shared" si="604"/>
        <v>2.4698639020344979</v>
      </c>
      <c r="AC6233">
        <v>20.100000000000001</v>
      </c>
      <c r="AD6233">
        <v>18.88</v>
      </c>
      <c r="AH6233" s="85">
        <f>IF(AND(M6233&lt;Variables!$G$6,M6233&gt;Variables!$G$5),0,1)</f>
        <v>1</v>
      </c>
      <c r="AI6233" s="85">
        <f t="shared" si="603"/>
        <v>0</v>
      </c>
      <c r="AJ6233" s="85">
        <f>IF(I6233&gt;Variables!$G$7,0,1)</f>
        <v>0</v>
      </c>
      <c r="AK6233" s="85">
        <f>IF(F6233&gt;Variables!$G$8,0,1)</f>
        <v>1</v>
      </c>
      <c r="AL6233" s="85">
        <f>IF(G6233&gt;Variables!$G$9,0,1)</f>
        <v>1</v>
      </c>
      <c r="AM6233" s="85">
        <f>IF(AND(K6233&gt;Variables!$G$10,K6233&lt;Variables!$G$11),0,1)</f>
        <v>0</v>
      </c>
      <c r="AN6233" s="103">
        <f>IF(H6233&lt;Variables!$G$13,1,0)</f>
        <v>1</v>
      </c>
      <c r="AO6233" s="101">
        <f>IF(R6233&lt;Variables!$G$12,0,1)</f>
        <v>0</v>
      </c>
      <c r="AP6233" s="86">
        <f t="shared" si="602"/>
        <v>1</v>
      </c>
      <c r="AR6233">
        <v>0</v>
      </c>
      <c r="AS6233">
        <v>0</v>
      </c>
      <c r="AT6233">
        <v>1</v>
      </c>
      <c r="AU6233">
        <v>0</v>
      </c>
      <c r="BA6233">
        <v>-2.25</v>
      </c>
    </row>
    <row r="6234" spans="3:53" ht="12.75" x14ac:dyDescent="0.2">
      <c r="C6234" t="s">
        <v>1014</v>
      </c>
      <c r="D6234" t="s">
        <v>186</v>
      </c>
      <c r="E6234">
        <v>27.86</v>
      </c>
      <c r="F6234">
        <v>11.28</v>
      </c>
      <c r="G6234">
        <v>7.64</v>
      </c>
      <c r="H6234">
        <v>3350</v>
      </c>
      <c r="I6234">
        <v>5.5979999999999999</v>
      </c>
      <c r="J6234" t="s">
        <v>78</v>
      </c>
      <c r="K6234">
        <v>51.36</v>
      </c>
      <c r="L6234">
        <v>27.719919999999998</v>
      </c>
      <c r="M6234">
        <v>0.57713009272753069</v>
      </c>
      <c r="N6234">
        <v>28.023071999999999</v>
      </c>
      <c r="O6234">
        <v>-0.51090758357971389</v>
      </c>
      <c r="P6234">
        <v>14602000</v>
      </c>
      <c r="Q6234">
        <v>9109000</v>
      </c>
      <c r="R6234">
        <v>1.6</v>
      </c>
      <c r="S6234">
        <v>58.911999999999999</v>
      </c>
      <c r="T6234">
        <v>7.7840000000000007</v>
      </c>
      <c r="U6234">
        <v>28.7928</v>
      </c>
      <c r="V6234">
        <f t="shared" si="604"/>
        <v>2.3638174352664802</v>
      </c>
      <c r="AC6234">
        <v>28.13</v>
      </c>
      <c r="AD6234">
        <v>26.706</v>
      </c>
      <c r="AH6234" s="85">
        <f>IF(AND(M6234&lt;Variables!$G$6,M6234&gt;Variables!$G$5),0,1)</f>
        <v>1</v>
      </c>
      <c r="AI6234" s="85">
        <f t="shared" si="603"/>
        <v>1</v>
      </c>
      <c r="AJ6234" s="85">
        <f>IF(I6234&gt;Variables!$G$7,0,1)</f>
        <v>0</v>
      </c>
      <c r="AK6234" s="85">
        <f>IF(F6234&gt;Variables!$G$8,0,1)</f>
        <v>0</v>
      </c>
      <c r="AL6234" s="85">
        <f>IF(G6234&gt;Variables!$G$9,0,1)</f>
        <v>1</v>
      </c>
      <c r="AM6234" s="85">
        <f>IF(AND(K6234&gt;Variables!$G$10,K6234&lt;Variables!$G$11),0,1)</f>
        <v>0</v>
      </c>
      <c r="AN6234" s="103">
        <f>IF(H6234&lt;Variables!$G$13,1,0)</f>
        <v>0</v>
      </c>
      <c r="AO6234" s="101">
        <f>IF(R6234&lt;Variables!$G$12,0,1)</f>
        <v>0</v>
      </c>
      <c r="AP6234" s="86">
        <f t="shared" si="602"/>
        <v>1</v>
      </c>
      <c r="AR6234">
        <v>0</v>
      </c>
      <c r="AS6234">
        <v>1</v>
      </c>
      <c r="AT6234">
        <v>0</v>
      </c>
      <c r="AU6234">
        <v>0</v>
      </c>
      <c r="BA6234">
        <v>0.54</v>
      </c>
    </row>
    <row r="6235" spans="3:53" ht="12.75" x14ac:dyDescent="0.2">
      <c r="C6235" t="s">
        <v>1014</v>
      </c>
      <c r="D6235" t="s">
        <v>447</v>
      </c>
      <c r="E6235">
        <v>22.61</v>
      </c>
      <c r="F6235">
        <v>13</v>
      </c>
      <c r="G6235">
        <v>9.68</v>
      </c>
      <c r="H6235">
        <v>9490</v>
      </c>
      <c r="I6235">
        <v>-30.696999999999999</v>
      </c>
      <c r="J6235" t="s">
        <v>78</v>
      </c>
      <c r="K6235">
        <v>59.31</v>
      </c>
      <c r="L6235">
        <v>22.560675</v>
      </c>
      <c r="M6235">
        <v>0.48458213240516218</v>
      </c>
      <c r="N6235">
        <v>22.138812000000001</v>
      </c>
      <c r="O6235">
        <v>2.3993518712747721</v>
      </c>
      <c r="P6235">
        <v>41688000</v>
      </c>
      <c r="Q6235">
        <v>24882000</v>
      </c>
      <c r="R6235">
        <v>1.68</v>
      </c>
      <c r="S6235">
        <v>58.911999999999999</v>
      </c>
      <c r="T6235">
        <v>7.7840000000000007</v>
      </c>
      <c r="U6235">
        <v>28.7928</v>
      </c>
      <c r="V6235">
        <f t="shared" si="604"/>
        <v>2.4378233690804909</v>
      </c>
      <c r="AC6235">
        <v>23.04</v>
      </c>
      <c r="AD6235">
        <v>21.1</v>
      </c>
      <c r="AH6235" s="85">
        <f>IF(AND(M6235&lt;Variables!$G$6,M6235&gt;Variables!$G$5),0,1)</f>
        <v>1</v>
      </c>
      <c r="AI6235" s="85">
        <f t="shared" si="603"/>
        <v>0</v>
      </c>
      <c r="AJ6235" s="85">
        <f>IF(I6235&gt;Variables!$G$7,0,1)</f>
        <v>1</v>
      </c>
      <c r="AK6235" s="85">
        <f>IF(F6235&gt;Variables!$G$8,0,1)</f>
        <v>0</v>
      </c>
      <c r="AL6235" s="85">
        <f>IF(G6235&gt;Variables!$G$9,0,1)</f>
        <v>1</v>
      </c>
      <c r="AM6235" s="85">
        <f>IF(AND(K6235&gt;Variables!$G$10,K6235&lt;Variables!$G$11),0,1)</f>
        <v>0</v>
      </c>
      <c r="AN6235" s="103">
        <f>IF(H6235&lt;Variables!$G$13,1,0)</f>
        <v>0</v>
      </c>
      <c r="AO6235" s="101">
        <f>IF(R6235&lt;Variables!$G$12,0,1)</f>
        <v>0</v>
      </c>
      <c r="AP6235" s="86">
        <f t="shared" si="602"/>
        <v>1</v>
      </c>
      <c r="AR6235">
        <v>0</v>
      </c>
      <c r="AS6235">
        <v>0</v>
      </c>
      <c r="AT6235">
        <v>1</v>
      </c>
      <c r="AU6235">
        <v>0</v>
      </c>
      <c r="BA6235">
        <v>-2.25</v>
      </c>
    </row>
    <row r="6236" spans="3:53" ht="12.75" x14ac:dyDescent="0.2">
      <c r="C6236" t="s">
        <v>1014</v>
      </c>
      <c r="D6236" t="s">
        <v>977</v>
      </c>
      <c r="E6236">
        <v>68.08</v>
      </c>
      <c r="F6236">
        <v>17.149999999999999</v>
      </c>
      <c r="G6236">
        <v>8.0299999999999994</v>
      </c>
      <c r="H6236">
        <v>4440</v>
      </c>
      <c r="I6236">
        <v>-2E-3</v>
      </c>
      <c r="J6236" t="s">
        <v>78</v>
      </c>
      <c r="K6236">
        <v>43.79</v>
      </c>
      <c r="L6236">
        <v>68.192700000000016</v>
      </c>
      <c r="M6236">
        <v>-0.17993128296727229</v>
      </c>
      <c r="N6236">
        <v>68.229725999999999</v>
      </c>
      <c r="O6236">
        <v>-0.23410030988546879</v>
      </c>
      <c r="P6236">
        <v>3891000</v>
      </c>
      <c r="Q6236">
        <v>768864</v>
      </c>
      <c r="R6236">
        <v>5.0599999999999996</v>
      </c>
      <c r="S6236">
        <v>58.911999999999999</v>
      </c>
      <c r="T6236">
        <v>7.7840000000000007</v>
      </c>
      <c r="U6236">
        <v>28.7928</v>
      </c>
      <c r="V6236">
        <f t="shared" si="604"/>
        <v>2.304115639361398</v>
      </c>
      <c r="AC6236">
        <v>68.17</v>
      </c>
      <c r="AD6236">
        <v>63.82</v>
      </c>
      <c r="AH6236" s="85">
        <f>IF(AND(M6236&lt;Variables!$G$6,M6236&gt;Variables!$G$5),0,1)</f>
        <v>1</v>
      </c>
      <c r="AI6236" s="85">
        <f t="shared" si="603"/>
        <v>1</v>
      </c>
      <c r="AJ6236" s="85">
        <f>IF(I6236&gt;Variables!$G$7,0,1)</f>
        <v>1</v>
      </c>
      <c r="AK6236" s="85">
        <f>IF(F6236&gt;Variables!$G$8,0,1)</f>
        <v>0</v>
      </c>
      <c r="AL6236" s="85">
        <f>IF(G6236&gt;Variables!$G$9,0,1)</f>
        <v>1</v>
      </c>
      <c r="AM6236" s="85">
        <f>IF(AND(K6236&gt;Variables!$G$10,K6236&lt;Variables!$G$11),0,1)</f>
        <v>1</v>
      </c>
      <c r="AN6236" s="103">
        <f>IF(H6236&lt;Variables!$G$13,1,0)</f>
        <v>0</v>
      </c>
      <c r="AO6236" s="101">
        <f>IF(R6236&lt;Variables!$G$12,0,1)</f>
        <v>1</v>
      </c>
      <c r="AP6236" s="86">
        <f t="shared" si="602"/>
        <v>1</v>
      </c>
      <c r="AR6236">
        <v>0</v>
      </c>
      <c r="AS6236">
        <v>0</v>
      </c>
      <c r="AT6236">
        <v>1</v>
      </c>
      <c r="AU6236">
        <v>0</v>
      </c>
      <c r="BA6236">
        <v>-2.25</v>
      </c>
    </row>
    <row r="6237" spans="3:53" ht="12.75" x14ac:dyDescent="0.2">
      <c r="C6237" t="s">
        <v>1014</v>
      </c>
      <c r="D6237" t="s">
        <v>810</v>
      </c>
      <c r="E6237">
        <v>11.8</v>
      </c>
      <c r="F6237">
        <v>19.7</v>
      </c>
      <c r="G6237">
        <v>-14.31</v>
      </c>
      <c r="H6237">
        <v>1940</v>
      </c>
      <c r="I6237">
        <v>-71.233000000000004</v>
      </c>
      <c r="J6237" t="s">
        <v>78</v>
      </c>
      <c r="K6237">
        <v>44</v>
      </c>
      <c r="L6237">
        <v>11.938545</v>
      </c>
      <c r="M6237">
        <v>-0.91841174950547722</v>
      </c>
      <c r="N6237">
        <v>12.056562</v>
      </c>
      <c r="O6237">
        <v>-1.8882829118284341</v>
      </c>
      <c r="P6237">
        <v>69263000</v>
      </c>
      <c r="Q6237">
        <v>8404000</v>
      </c>
      <c r="R6237">
        <v>8.24</v>
      </c>
      <c r="S6237">
        <v>58.911999999999999</v>
      </c>
      <c r="T6237">
        <v>7.7840000000000007</v>
      </c>
      <c r="U6237">
        <v>28.7928</v>
      </c>
      <c r="V6237">
        <f t="shared" si="604"/>
        <v>2.3128044666917114</v>
      </c>
      <c r="AC6237">
        <v>13.4</v>
      </c>
      <c r="AD6237">
        <v>11.15</v>
      </c>
      <c r="AH6237" s="85">
        <f>IF(AND(M6237&lt;Variables!$G$6,M6237&gt;Variables!$G$5),0,1)</f>
        <v>1</v>
      </c>
      <c r="AI6237" s="85">
        <f t="shared" si="603"/>
        <v>1</v>
      </c>
      <c r="AJ6237" s="85">
        <f>IF(I6237&gt;Variables!$G$7,0,1)</f>
        <v>1</v>
      </c>
      <c r="AK6237" s="85">
        <f>IF(F6237&gt;Variables!$G$8,0,1)</f>
        <v>0</v>
      </c>
      <c r="AL6237" s="85">
        <f>IF(G6237&gt;Variables!$G$9,0,1)</f>
        <v>1</v>
      </c>
      <c r="AM6237" s="85">
        <f>IF(AND(K6237&gt;Variables!$G$10,K6237&lt;Variables!$G$11),0,1)</f>
        <v>1</v>
      </c>
      <c r="AN6237" s="103">
        <f>IF(H6237&lt;Variables!$G$13,1,0)</f>
        <v>1</v>
      </c>
      <c r="AO6237" s="101">
        <f>IF(R6237&lt;Variables!$G$12,0,1)</f>
        <v>1</v>
      </c>
      <c r="AP6237" s="86">
        <f t="shared" si="602"/>
        <v>1</v>
      </c>
      <c r="AR6237">
        <v>0</v>
      </c>
      <c r="AS6237">
        <v>0</v>
      </c>
      <c r="AT6237">
        <v>1</v>
      </c>
      <c r="AU6237">
        <v>0</v>
      </c>
      <c r="BA6237">
        <v>-1.55</v>
      </c>
    </row>
    <row r="6238" spans="3:53" ht="12.75" x14ac:dyDescent="0.2">
      <c r="C6238" t="s">
        <v>1014</v>
      </c>
      <c r="D6238" t="s">
        <v>973</v>
      </c>
      <c r="E6238">
        <v>8.83</v>
      </c>
      <c r="F6238">
        <v>36.64</v>
      </c>
      <c r="G6238">
        <v>7.82</v>
      </c>
      <c r="H6238">
        <v>799.45</v>
      </c>
      <c r="I6238">
        <v>-33.328000000000003</v>
      </c>
      <c r="J6238" t="s">
        <v>78</v>
      </c>
      <c r="K6238">
        <v>46.28</v>
      </c>
      <c r="L6238">
        <v>8.7883750000000003</v>
      </c>
      <c r="M6238">
        <v>0.35985037051787178</v>
      </c>
      <c r="N6238">
        <v>9.1113</v>
      </c>
      <c r="O6238">
        <v>-3.19712884001185</v>
      </c>
      <c r="P6238">
        <v>98560000</v>
      </c>
      <c r="Q6238">
        <v>4490000</v>
      </c>
      <c r="R6238">
        <v>21.95</v>
      </c>
      <c r="S6238">
        <v>58.911999999999999</v>
      </c>
      <c r="T6238">
        <v>7.7840000000000007</v>
      </c>
      <c r="U6238">
        <v>28.7928</v>
      </c>
      <c r="V6238">
        <f t="shared" si="604"/>
        <v>2.3229706924431421</v>
      </c>
      <c r="AC6238">
        <v>10.47</v>
      </c>
      <c r="AD6238">
        <v>8.6</v>
      </c>
      <c r="AH6238" s="85">
        <f>IF(AND(M6238&lt;Variables!$G$6,M6238&gt;Variables!$G$5),0,1)</f>
        <v>1</v>
      </c>
      <c r="AI6238" s="85">
        <f t="shared" si="603"/>
        <v>1</v>
      </c>
      <c r="AJ6238" s="85">
        <f>IF(I6238&gt;Variables!$G$7,0,1)</f>
        <v>1</v>
      </c>
      <c r="AK6238" s="85">
        <f>IF(F6238&gt;Variables!$G$8,0,1)</f>
        <v>0</v>
      </c>
      <c r="AL6238" s="85">
        <f>IF(G6238&gt;Variables!$G$9,0,1)</f>
        <v>1</v>
      </c>
      <c r="AM6238" s="85">
        <f>IF(AND(K6238&gt;Variables!$G$10,K6238&lt;Variables!$G$11),0,1)</f>
        <v>1</v>
      </c>
      <c r="AN6238" s="103">
        <f>IF(H6238&lt;Variables!$G$13,1,0)</f>
        <v>1</v>
      </c>
      <c r="AO6238" s="101">
        <f>IF(R6238&lt;Variables!$G$12,0,1)</f>
        <v>1</v>
      </c>
      <c r="AP6238" s="86">
        <f t="shared" si="602"/>
        <v>1</v>
      </c>
      <c r="AR6238">
        <v>1</v>
      </c>
      <c r="AS6238">
        <v>0</v>
      </c>
      <c r="AT6238">
        <v>0</v>
      </c>
      <c r="AU6238">
        <v>0</v>
      </c>
      <c r="BA6238">
        <v>2</v>
      </c>
    </row>
    <row r="6239" spans="3:53" ht="12.75" x14ac:dyDescent="0.2">
      <c r="C6239" t="s">
        <v>1014</v>
      </c>
      <c r="D6239" t="s">
        <v>978</v>
      </c>
      <c r="E6239">
        <v>3.25</v>
      </c>
      <c r="F6239">
        <v>22.18</v>
      </c>
      <c r="G6239">
        <v>-12.83</v>
      </c>
      <c r="H6239">
        <v>215.62</v>
      </c>
      <c r="I6239">
        <v>-47.966999999999999</v>
      </c>
      <c r="J6239" t="s">
        <v>78</v>
      </c>
      <c r="K6239">
        <v>41.28</v>
      </c>
      <c r="L6239">
        <v>3.2774700000000001</v>
      </c>
      <c r="M6239">
        <v>-0.53303310175227592</v>
      </c>
      <c r="N6239">
        <v>3.3153259999999989</v>
      </c>
      <c r="O6239">
        <v>-1.6687951652416551</v>
      </c>
      <c r="P6239">
        <v>18970000</v>
      </c>
      <c r="Q6239">
        <v>888990</v>
      </c>
      <c r="R6239">
        <v>21.34</v>
      </c>
      <c r="S6239">
        <v>58.911999999999999</v>
      </c>
      <c r="T6239">
        <v>7.7840000000000007</v>
      </c>
      <c r="U6239">
        <v>28.7928</v>
      </c>
      <c r="V6239">
        <f t="shared" si="604"/>
        <v>2.2770960961522153</v>
      </c>
      <c r="AC6239">
        <v>3.5211999999999999</v>
      </c>
      <c r="AD6239">
        <v>3.1</v>
      </c>
      <c r="AH6239" s="85">
        <f>IF(AND(M6239&lt;Variables!$G$6,M6239&gt;Variables!$G$5),0,1)</f>
        <v>1</v>
      </c>
      <c r="AI6239" s="85">
        <f t="shared" si="603"/>
        <v>1</v>
      </c>
      <c r="AJ6239" s="85">
        <f>IF(I6239&gt;Variables!$G$7,0,1)</f>
        <v>1</v>
      </c>
      <c r="AK6239" s="85">
        <f>IF(F6239&gt;Variables!$G$8,0,1)</f>
        <v>0</v>
      </c>
      <c r="AL6239" s="85">
        <f>IF(G6239&gt;Variables!$G$9,0,1)</f>
        <v>1</v>
      </c>
      <c r="AM6239" s="85">
        <f>IF(AND(K6239&gt;Variables!$G$10,K6239&lt;Variables!$G$11),0,1)</f>
        <v>1</v>
      </c>
      <c r="AN6239" s="103">
        <f>IF(H6239&lt;Variables!$G$13,1,0)</f>
        <v>1</v>
      </c>
      <c r="AO6239" s="101">
        <f>IF(R6239&lt;Variables!$G$12,0,1)</f>
        <v>1</v>
      </c>
      <c r="AP6239" s="86">
        <f t="shared" si="602"/>
        <v>1</v>
      </c>
      <c r="AR6239">
        <v>1</v>
      </c>
      <c r="AS6239">
        <v>0</v>
      </c>
      <c r="AT6239">
        <v>0</v>
      </c>
      <c r="AU6239">
        <v>0</v>
      </c>
      <c r="BA6239">
        <v>2</v>
      </c>
    </row>
    <row r="6240" spans="3:53" ht="12.75" x14ac:dyDescent="0.2">
      <c r="C6240" t="s">
        <v>1014</v>
      </c>
      <c r="D6240" t="s">
        <v>975</v>
      </c>
      <c r="E6240">
        <v>2.4900000000000002</v>
      </c>
      <c r="F6240">
        <v>33.03</v>
      </c>
      <c r="G6240">
        <v>29.55</v>
      </c>
      <c r="H6240">
        <v>22.19</v>
      </c>
      <c r="I6240">
        <v>-30.126999999999999</v>
      </c>
      <c r="J6240" t="s">
        <v>78</v>
      </c>
      <c r="K6240">
        <v>49.48</v>
      </c>
      <c r="L6240">
        <v>2.4770894736842108</v>
      </c>
      <c r="M6240">
        <v>0.41219852670895818</v>
      </c>
      <c r="N6240">
        <v>2.5234591836734701</v>
      </c>
      <c r="O6240">
        <v>-1.43292128152562</v>
      </c>
      <c r="P6240">
        <v>3670000</v>
      </c>
      <c r="Q6240">
        <v>58670</v>
      </c>
      <c r="R6240">
        <v>62.55</v>
      </c>
      <c r="S6240">
        <v>58.911999999999999</v>
      </c>
      <c r="T6240">
        <v>7.7840000000000007</v>
      </c>
      <c r="U6240">
        <v>28.7928</v>
      </c>
      <c r="V6240">
        <f t="shared" si="604"/>
        <v>2.3515146615650377</v>
      </c>
      <c r="AC6240">
        <v>2.6</v>
      </c>
      <c r="AD6240">
        <v>2.2200000000000002</v>
      </c>
      <c r="AH6240" s="85">
        <f>IF(AND(M6240&lt;Variables!$G$6,M6240&gt;Variables!$G$5),0,1)</f>
        <v>1</v>
      </c>
      <c r="AI6240" s="85">
        <f t="shared" si="603"/>
        <v>1</v>
      </c>
      <c r="AJ6240" s="85">
        <f>IF(I6240&gt;Variables!$G$7,0,1)</f>
        <v>1</v>
      </c>
      <c r="AK6240" s="85">
        <f>IF(F6240&gt;Variables!$G$8,0,1)</f>
        <v>0</v>
      </c>
      <c r="AL6240" s="85">
        <f>IF(G6240&gt;Variables!$G$9,0,1)</f>
        <v>0</v>
      </c>
      <c r="AM6240" s="85">
        <f>IF(AND(K6240&gt;Variables!$G$10,K6240&lt;Variables!$G$11),0,1)</f>
        <v>1</v>
      </c>
      <c r="AN6240" s="103">
        <f>IF(H6240&lt;Variables!$G$13,1,0)</f>
        <v>1</v>
      </c>
      <c r="AO6240" s="101">
        <f>IF(R6240&lt;Variables!$G$12,0,1)</f>
        <v>1</v>
      </c>
      <c r="AP6240" s="86">
        <f t="shared" si="602"/>
        <v>1</v>
      </c>
      <c r="AR6240">
        <v>0</v>
      </c>
      <c r="AS6240">
        <v>0</v>
      </c>
      <c r="AT6240">
        <v>1</v>
      </c>
      <c r="AU6240">
        <v>0</v>
      </c>
      <c r="BA6240">
        <v>-2.25</v>
      </c>
    </row>
    <row r="6241" spans="3:53" ht="12.75" x14ac:dyDescent="0.2">
      <c r="C6241" t="s">
        <v>1014</v>
      </c>
      <c r="D6241" t="s">
        <v>932</v>
      </c>
      <c r="E6241">
        <v>5.41</v>
      </c>
      <c r="F6241">
        <v>35.340000000000003</v>
      </c>
      <c r="G6241">
        <v>-13.25</v>
      </c>
      <c r="H6241">
        <v>18.11</v>
      </c>
      <c r="I6241">
        <v>-4.681</v>
      </c>
      <c r="J6241" t="s">
        <v>78</v>
      </c>
      <c r="K6241">
        <v>40.5</v>
      </c>
      <c r="L6241">
        <v>5.5006749999999993</v>
      </c>
      <c r="M6241">
        <v>-1.2757525212814611</v>
      </c>
      <c r="N6241">
        <v>5.5711559999999993</v>
      </c>
      <c r="O6241">
        <v>-2.5247183887867979</v>
      </c>
      <c r="P6241">
        <v>16150000</v>
      </c>
      <c r="Q6241">
        <v>1040000</v>
      </c>
      <c r="R6241">
        <v>15.53</v>
      </c>
      <c r="S6241">
        <v>58.911999999999999</v>
      </c>
      <c r="T6241">
        <v>7.7840000000000007</v>
      </c>
      <c r="U6241">
        <v>28.7928</v>
      </c>
      <c r="V6241">
        <f t="shared" si="604"/>
        <v>2.26674801937944</v>
      </c>
      <c r="AC6241">
        <v>5.52</v>
      </c>
      <c r="AD6241">
        <v>4.2</v>
      </c>
      <c r="AH6241" s="85">
        <f>IF(AND(M6241&lt;Variables!$G$6,M6241&gt;Variables!$G$5),0,1)</f>
        <v>1</v>
      </c>
      <c r="AI6241" s="85">
        <f t="shared" si="603"/>
        <v>1</v>
      </c>
      <c r="AJ6241" s="85">
        <f>IF(I6241&gt;Variables!$G$7,0,1)</f>
        <v>1</v>
      </c>
      <c r="AK6241" s="85">
        <f>IF(F6241&gt;Variables!$G$8,0,1)</f>
        <v>0</v>
      </c>
      <c r="AL6241" s="85">
        <f>IF(G6241&gt;Variables!$G$9,0,1)</f>
        <v>1</v>
      </c>
      <c r="AM6241" s="85">
        <f>IF(AND(K6241&gt;Variables!$G$10,K6241&lt;Variables!$G$11),0,1)</f>
        <v>1</v>
      </c>
      <c r="AN6241" s="103">
        <f>IF(H6241&lt;Variables!$G$13,1,0)</f>
        <v>1</v>
      </c>
      <c r="AO6241" s="101">
        <f>IF(R6241&lt;Variables!$G$12,0,1)</f>
        <v>1</v>
      </c>
      <c r="AP6241" s="86">
        <f t="shared" si="602"/>
        <v>1</v>
      </c>
      <c r="AR6241">
        <v>1</v>
      </c>
      <c r="AS6241">
        <v>0</v>
      </c>
      <c r="AT6241">
        <v>0</v>
      </c>
      <c r="AU6241">
        <v>0</v>
      </c>
      <c r="BA6241">
        <v>2</v>
      </c>
    </row>
    <row r="6242" spans="3:53" ht="12.75" x14ac:dyDescent="0.2">
      <c r="C6242" t="s">
        <v>1014</v>
      </c>
      <c r="D6242" t="s">
        <v>332</v>
      </c>
      <c r="E6242">
        <v>30.83</v>
      </c>
      <c r="F6242">
        <v>10.28</v>
      </c>
      <c r="G6242">
        <v>7.81</v>
      </c>
      <c r="H6242">
        <v>2290</v>
      </c>
      <c r="I6242">
        <v>-82.518000000000001</v>
      </c>
      <c r="J6242" t="s">
        <v>78</v>
      </c>
      <c r="K6242">
        <v>61.24</v>
      </c>
      <c r="L6242">
        <v>30.70164999999999</v>
      </c>
      <c r="M6242">
        <v>0.53303324088447257</v>
      </c>
      <c r="N6242">
        <v>30.111637999999999</v>
      </c>
      <c r="O6242">
        <v>2.502892735360323</v>
      </c>
      <c r="P6242">
        <v>7826000</v>
      </c>
      <c r="Q6242">
        <v>21505000</v>
      </c>
      <c r="R6242">
        <v>0.36</v>
      </c>
      <c r="S6242">
        <v>58.911999999999999</v>
      </c>
      <c r="T6242">
        <v>7.7840000000000007</v>
      </c>
      <c r="U6242">
        <v>28.7928</v>
      </c>
      <c r="V6242">
        <f t="shared" si="604"/>
        <v>2.4522846797406639</v>
      </c>
      <c r="AC6242">
        <v>33.090000000000003</v>
      </c>
      <c r="AD6242">
        <v>30.31</v>
      </c>
      <c r="AH6242" s="85">
        <f>IF(AND(M6242&lt;Variables!$G$6,M6242&gt;Variables!$G$5),0,1)</f>
        <v>1</v>
      </c>
      <c r="AI6242" s="85">
        <f t="shared" si="603"/>
        <v>0</v>
      </c>
      <c r="AJ6242" s="85">
        <f>IF(I6242&gt;Variables!$G$7,0,1)</f>
        <v>1</v>
      </c>
      <c r="AK6242" s="85">
        <f>IF(F6242&gt;Variables!$G$8,0,1)</f>
        <v>0</v>
      </c>
      <c r="AL6242" s="85">
        <f>IF(G6242&gt;Variables!$G$9,0,1)</f>
        <v>1</v>
      </c>
      <c r="AM6242" s="85">
        <f>IF(AND(K6242&gt;Variables!$G$10,K6242&lt;Variables!$G$11),0,1)</f>
        <v>0</v>
      </c>
      <c r="AN6242" s="103">
        <f>IF(H6242&lt;Variables!$G$13,1,0)</f>
        <v>1</v>
      </c>
      <c r="AO6242" s="101">
        <f>IF(R6242&lt;Variables!$G$12,0,1)</f>
        <v>0</v>
      </c>
      <c r="AP6242" s="86">
        <f t="shared" si="602"/>
        <v>1</v>
      </c>
      <c r="AR6242">
        <v>1</v>
      </c>
      <c r="AS6242">
        <v>0</v>
      </c>
      <c r="AT6242">
        <v>0</v>
      </c>
      <c r="AU6242">
        <v>0</v>
      </c>
      <c r="BA6242">
        <v>0.57999999999999996</v>
      </c>
    </row>
    <row r="6243" spans="3:53" ht="12.75" x14ac:dyDescent="0.2">
      <c r="C6243" t="s">
        <v>1014</v>
      </c>
      <c r="D6243" t="s">
        <v>614</v>
      </c>
      <c r="E6243">
        <v>13.44</v>
      </c>
      <c r="F6243">
        <v>20.78</v>
      </c>
      <c r="G6243">
        <v>4.95</v>
      </c>
      <c r="H6243">
        <v>2880</v>
      </c>
      <c r="I6243">
        <v>-35.866999999999997</v>
      </c>
      <c r="J6243" t="s">
        <v>78</v>
      </c>
      <c r="K6243">
        <v>39.04</v>
      </c>
      <c r="L6243">
        <v>13.86214</v>
      </c>
      <c r="M6243">
        <v>-1.4221469412370491</v>
      </c>
      <c r="N6243">
        <v>13.9559</v>
      </c>
      <c r="O6243">
        <v>-2.0844230755451139</v>
      </c>
      <c r="P6243">
        <v>22250000</v>
      </c>
      <c r="Q6243">
        <v>3768000</v>
      </c>
      <c r="R6243">
        <v>5.9</v>
      </c>
      <c r="S6243">
        <v>58.911999999999999</v>
      </c>
      <c r="T6243">
        <v>7.7840000000000007</v>
      </c>
      <c r="U6243">
        <v>28.7928</v>
      </c>
      <c r="V6243">
        <f t="shared" si="604"/>
        <v>2.2454157428575963</v>
      </c>
      <c r="AC6243">
        <v>14.6</v>
      </c>
      <c r="AD6243">
        <v>12.58</v>
      </c>
      <c r="AH6243" s="85">
        <f>IF(AND(M6243&lt;Variables!$G$6,M6243&gt;Variables!$G$5),0,1)</f>
        <v>1</v>
      </c>
      <c r="AI6243" s="85">
        <f t="shared" si="603"/>
        <v>1</v>
      </c>
      <c r="AJ6243" s="85">
        <f>IF(I6243&gt;Variables!$G$7,0,1)</f>
        <v>1</v>
      </c>
      <c r="AK6243" s="85">
        <f>IF(F6243&gt;Variables!$G$8,0,1)</f>
        <v>0</v>
      </c>
      <c r="AL6243" s="85">
        <f>IF(G6243&gt;Variables!$G$9,0,1)</f>
        <v>1</v>
      </c>
      <c r="AM6243" s="85">
        <f>IF(AND(K6243&gt;Variables!$G$10,K6243&lt;Variables!$G$11),0,1)</f>
        <v>1</v>
      </c>
      <c r="AN6243" s="103">
        <f>IF(H6243&lt;Variables!$G$13,1,0)</f>
        <v>0</v>
      </c>
      <c r="AO6243" s="101">
        <f>IF(R6243&lt;Variables!$G$12,0,1)</f>
        <v>1</v>
      </c>
      <c r="AP6243" s="86">
        <f t="shared" si="602"/>
        <v>1</v>
      </c>
      <c r="AR6243">
        <v>1</v>
      </c>
      <c r="AS6243">
        <v>0</v>
      </c>
      <c r="AT6243">
        <v>0</v>
      </c>
      <c r="AU6243">
        <v>0</v>
      </c>
      <c r="BA6243">
        <v>2</v>
      </c>
    </row>
    <row r="6244" spans="3:53" ht="12.75" x14ac:dyDescent="0.2">
      <c r="C6244" t="s">
        <v>1014</v>
      </c>
      <c r="D6244" t="s">
        <v>752</v>
      </c>
      <c r="E6244">
        <v>10.44</v>
      </c>
      <c r="F6244">
        <v>9.3699999999999992</v>
      </c>
      <c r="G6244">
        <v>5.55</v>
      </c>
      <c r="H6244">
        <v>3960</v>
      </c>
      <c r="I6244">
        <v>-48.115000000000002</v>
      </c>
      <c r="J6244" t="s">
        <v>78</v>
      </c>
      <c r="K6244">
        <v>52.56</v>
      </c>
      <c r="L6244">
        <v>10.427949999999999</v>
      </c>
      <c r="M6244">
        <v>2.0617666943170219E-2</v>
      </c>
      <c r="N6244">
        <v>10.401456</v>
      </c>
      <c r="O6244">
        <v>0.27538452308982619</v>
      </c>
      <c r="P6244">
        <v>13087000</v>
      </c>
      <c r="Q6244">
        <v>5120000</v>
      </c>
      <c r="R6244">
        <v>2.56</v>
      </c>
      <c r="S6244">
        <v>58.911999999999999</v>
      </c>
      <c r="T6244">
        <v>7.7840000000000007</v>
      </c>
      <c r="U6244">
        <v>28.7928</v>
      </c>
      <c r="V6244">
        <f t="shared" si="604"/>
        <v>2.3928331084748198</v>
      </c>
      <c r="AC6244">
        <v>11.02</v>
      </c>
      <c r="AD6244">
        <v>9.8699999999999992</v>
      </c>
      <c r="AH6244" s="85">
        <f>IF(AND(M6244&lt;Variables!$G$6,M6244&gt;Variables!$G$5),0,1)</f>
        <v>1</v>
      </c>
      <c r="AI6244" s="85">
        <f t="shared" si="603"/>
        <v>0</v>
      </c>
      <c r="AJ6244" s="85">
        <f>IF(I6244&gt;Variables!$G$7,0,1)</f>
        <v>1</v>
      </c>
      <c r="AK6244" s="85">
        <f>IF(F6244&gt;Variables!$G$8,0,1)</f>
        <v>0</v>
      </c>
      <c r="AL6244" s="85">
        <f>IF(G6244&gt;Variables!$G$9,0,1)</f>
        <v>1</v>
      </c>
      <c r="AM6244" s="85">
        <f>IF(AND(K6244&gt;Variables!$G$10,K6244&lt;Variables!$G$11),0,1)</f>
        <v>0</v>
      </c>
      <c r="AN6244" s="103">
        <f>IF(H6244&lt;Variables!$G$13,1,0)</f>
        <v>0</v>
      </c>
      <c r="AO6244" s="101">
        <f>IF(R6244&lt;Variables!$G$12,0,1)</f>
        <v>1</v>
      </c>
      <c r="AP6244" s="86">
        <f t="shared" si="602"/>
        <v>1</v>
      </c>
      <c r="AR6244">
        <v>1</v>
      </c>
      <c r="AS6244">
        <v>0</v>
      </c>
      <c r="AT6244">
        <v>0</v>
      </c>
      <c r="AU6244">
        <v>0</v>
      </c>
      <c r="BA6244">
        <v>2</v>
      </c>
    </row>
    <row r="6245" spans="3:53" ht="12.75" x14ac:dyDescent="0.2">
      <c r="C6245" t="s">
        <v>1014</v>
      </c>
      <c r="D6245" t="s">
        <v>195</v>
      </c>
      <c r="E6245">
        <v>38.94</v>
      </c>
      <c r="F6245">
        <v>7.72</v>
      </c>
      <c r="G6245">
        <v>6.48</v>
      </c>
      <c r="H6245">
        <v>3540</v>
      </c>
      <c r="I6245">
        <v>-34.566000000000003</v>
      </c>
      <c r="J6245" t="s">
        <v>78</v>
      </c>
      <c r="K6245">
        <v>55.5</v>
      </c>
      <c r="L6245">
        <v>38.872813333333333</v>
      </c>
      <c r="M6245">
        <v>0.1728371602295431</v>
      </c>
      <c r="N6245">
        <v>38.714140624999999</v>
      </c>
      <c r="O6245">
        <v>0.58340278604595497</v>
      </c>
      <c r="P6245">
        <v>116491</v>
      </c>
      <c r="Q6245">
        <v>600984</v>
      </c>
      <c r="R6245">
        <v>0.19</v>
      </c>
      <c r="S6245">
        <v>58.911999999999999</v>
      </c>
      <c r="T6245">
        <v>7.7840000000000007</v>
      </c>
      <c r="U6245">
        <v>28.7928</v>
      </c>
      <c r="V6245">
        <f t="shared" si="604"/>
        <v>2.4167408883809456</v>
      </c>
      <c r="AC6245">
        <v>40.914999999999999</v>
      </c>
      <c r="AD6245">
        <v>38.540100000000002</v>
      </c>
      <c r="AH6245" s="85">
        <f>IF(AND(M6245&lt;Variables!$G$6,M6245&gt;Variables!$G$5),0,1)</f>
        <v>1</v>
      </c>
      <c r="AI6245" s="85">
        <f t="shared" si="603"/>
        <v>0</v>
      </c>
      <c r="AJ6245" s="85">
        <f>IF(I6245&gt;Variables!$G$7,0,1)</f>
        <v>1</v>
      </c>
      <c r="AK6245" s="85">
        <f>IF(F6245&gt;Variables!$G$8,0,1)</f>
        <v>1</v>
      </c>
      <c r="AL6245" s="85">
        <f>IF(G6245&gt;Variables!$G$9,0,1)</f>
        <v>1</v>
      </c>
      <c r="AM6245" s="85">
        <f>IF(AND(K6245&gt;Variables!$G$10,K6245&lt;Variables!$G$11),0,1)</f>
        <v>0</v>
      </c>
      <c r="AN6245" s="103">
        <f>IF(H6245&lt;Variables!$G$13,1,0)</f>
        <v>0</v>
      </c>
      <c r="AO6245" s="101">
        <f>IF(R6245&lt;Variables!$G$12,0,1)</f>
        <v>0</v>
      </c>
      <c r="AP6245" s="86">
        <f t="shared" si="602"/>
        <v>1</v>
      </c>
      <c r="AR6245">
        <v>1</v>
      </c>
      <c r="AS6245">
        <v>0</v>
      </c>
      <c r="AT6245">
        <v>0</v>
      </c>
      <c r="AU6245">
        <v>0</v>
      </c>
      <c r="BA6245">
        <v>1.03</v>
      </c>
    </row>
    <row r="6246" spans="3:53" ht="12.75" x14ac:dyDescent="0.2">
      <c r="C6246" t="s">
        <v>1014</v>
      </c>
      <c r="D6246" t="s">
        <v>303</v>
      </c>
      <c r="E6246">
        <v>19.77</v>
      </c>
      <c r="F6246">
        <v>8.8800000000000008</v>
      </c>
      <c r="G6246">
        <v>8.44</v>
      </c>
      <c r="H6246">
        <v>2360</v>
      </c>
      <c r="I6246">
        <v>529.91200000000003</v>
      </c>
      <c r="J6246" t="s">
        <v>78</v>
      </c>
      <c r="K6246">
        <v>54.04</v>
      </c>
      <c r="L6246">
        <v>19.94937777777778</v>
      </c>
      <c r="M6246">
        <v>-0.52321319963195689</v>
      </c>
      <c r="N6246">
        <v>19.798038461538461</v>
      </c>
      <c r="O6246">
        <v>0.2372029863098305</v>
      </c>
      <c r="P6246">
        <v>135907</v>
      </c>
      <c r="Q6246">
        <v>512011</v>
      </c>
      <c r="R6246">
        <v>0.27</v>
      </c>
      <c r="S6246">
        <v>58.911999999999999</v>
      </c>
      <c r="T6246">
        <v>7.7840000000000007</v>
      </c>
      <c r="U6246">
        <v>28.7928</v>
      </c>
      <c r="V6246">
        <f t="shared" si="604"/>
        <v>2.4285625436614007</v>
      </c>
      <c r="AC6246">
        <v>20.100000000000001</v>
      </c>
      <c r="AD6246">
        <v>18.88</v>
      </c>
      <c r="AH6246" s="85">
        <f>IF(AND(M6246&lt;Variables!$G$6,M6246&gt;Variables!$G$5),0,1)</f>
        <v>1</v>
      </c>
      <c r="AI6246" s="85">
        <f t="shared" si="603"/>
        <v>0</v>
      </c>
      <c r="AJ6246" s="85">
        <f>IF(I6246&gt;Variables!$G$7,0,1)</f>
        <v>0</v>
      </c>
      <c r="AK6246" s="85">
        <f>IF(F6246&gt;Variables!$G$8,0,1)</f>
        <v>1</v>
      </c>
      <c r="AL6246" s="85">
        <f>IF(G6246&gt;Variables!$G$9,0,1)</f>
        <v>1</v>
      </c>
      <c r="AM6246" s="85">
        <f>IF(AND(K6246&gt;Variables!$G$10,K6246&lt;Variables!$G$11),0,1)</f>
        <v>0</v>
      </c>
      <c r="AN6246" s="103">
        <f>IF(H6246&lt;Variables!$G$13,1,0)</f>
        <v>1</v>
      </c>
      <c r="AO6246" s="101">
        <f>IF(R6246&lt;Variables!$G$12,0,1)</f>
        <v>0</v>
      </c>
      <c r="AP6246" s="86">
        <f t="shared" si="602"/>
        <v>1</v>
      </c>
      <c r="AR6246">
        <v>0</v>
      </c>
      <c r="AS6246">
        <v>0</v>
      </c>
      <c r="AT6246">
        <v>1</v>
      </c>
      <c r="AU6246">
        <v>0</v>
      </c>
      <c r="BA6246">
        <v>-2.25</v>
      </c>
    </row>
    <row r="6247" spans="3:53" ht="12.75" x14ac:dyDescent="0.2">
      <c r="C6247" t="s">
        <v>1014</v>
      </c>
      <c r="D6247" t="s">
        <v>576</v>
      </c>
      <c r="E6247">
        <v>9.94</v>
      </c>
      <c r="F6247">
        <v>8.4700000000000006</v>
      </c>
      <c r="G6247">
        <v>-1.49</v>
      </c>
      <c r="H6247">
        <v>14830</v>
      </c>
      <c r="I6247">
        <v>0.56899999999999995</v>
      </c>
      <c r="J6247" t="s">
        <v>78</v>
      </c>
      <c r="K6247">
        <v>41.04</v>
      </c>
      <c r="L6247">
        <v>9.9662449999999989</v>
      </c>
      <c r="M6247">
        <v>-0.31350824708802982</v>
      </c>
      <c r="N6247">
        <v>10.025862</v>
      </c>
      <c r="O6247">
        <v>-0.90627618852124203</v>
      </c>
      <c r="P6247">
        <v>16229000</v>
      </c>
      <c r="Q6247">
        <v>5991000</v>
      </c>
      <c r="R6247">
        <v>2.71</v>
      </c>
      <c r="S6247">
        <v>58.911999999999999</v>
      </c>
      <c r="T6247">
        <v>7.7840000000000007</v>
      </c>
      <c r="U6247">
        <v>28.7928</v>
      </c>
      <c r="V6247">
        <f t="shared" si="604"/>
        <v>2.2742131245386803</v>
      </c>
      <c r="AC6247">
        <v>10.38</v>
      </c>
      <c r="AD6247">
        <v>9.75</v>
      </c>
      <c r="AH6247" s="85">
        <f>IF(AND(M6247&lt;Variables!$G$6,M6247&gt;Variables!$G$5),0,1)</f>
        <v>1</v>
      </c>
      <c r="AI6247" s="85">
        <f t="shared" si="603"/>
        <v>1</v>
      </c>
      <c r="AJ6247" s="85">
        <f>IF(I6247&gt;Variables!$G$7,0,1)</f>
        <v>0</v>
      </c>
      <c r="AK6247" s="85">
        <f>IF(F6247&gt;Variables!$G$8,0,1)</f>
        <v>1</v>
      </c>
      <c r="AL6247" s="85">
        <f>IF(G6247&gt;Variables!$G$9,0,1)</f>
        <v>1</v>
      </c>
      <c r="AM6247" s="85">
        <f>IF(AND(K6247&gt;Variables!$G$10,K6247&lt;Variables!$G$11),0,1)</f>
        <v>1</v>
      </c>
      <c r="AN6247" s="103">
        <f>IF(H6247&lt;Variables!$G$13,1,0)</f>
        <v>0</v>
      </c>
      <c r="AO6247" s="101">
        <f>IF(R6247&lt;Variables!$G$12,0,1)</f>
        <v>1</v>
      </c>
      <c r="AP6247" s="86">
        <f t="shared" si="602"/>
        <v>1</v>
      </c>
      <c r="AR6247">
        <v>0</v>
      </c>
      <c r="AS6247">
        <v>0</v>
      </c>
      <c r="AT6247">
        <v>1</v>
      </c>
      <c r="AU6247">
        <v>0</v>
      </c>
      <c r="BA6247">
        <v>-1.24</v>
      </c>
    </row>
    <row r="6248" spans="3:53" ht="12.75" x14ac:dyDescent="0.2">
      <c r="C6248" t="s">
        <v>1014</v>
      </c>
      <c r="D6248" t="s">
        <v>131</v>
      </c>
      <c r="E6248">
        <v>39.630000000000003</v>
      </c>
      <c r="F6248">
        <v>8.34</v>
      </c>
      <c r="G6248">
        <v>3.73</v>
      </c>
      <c r="H6248">
        <v>4750</v>
      </c>
      <c r="I6248">
        <v>1.6639999999999999</v>
      </c>
      <c r="J6248" t="s">
        <v>78</v>
      </c>
      <c r="K6248">
        <v>58.07</v>
      </c>
      <c r="L6248">
        <v>39.565900000000013</v>
      </c>
      <c r="M6248">
        <v>0.16959048069167959</v>
      </c>
      <c r="N6248">
        <v>39.347127999999998</v>
      </c>
      <c r="O6248">
        <v>0.72653841469701375</v>
      </c>
      <c r="P6248">
        <v>3308000</v>
      </c>
      <c r="Q6248">
        <v>2964000</v>
      </c>
      <c r="R6248">
        <v>1.1200000000000001</v>
      </c>
      <c r="S6248">
        <v>58.911999999999999</v>
      </c>
      <c r="T6248">
        <v>7.7840000000000007</v>
      </c>
      <c r="U6248">
        <v>28.7928</v>
      </c>
      <c r="V6248">
        <f t="shared" si="604"/>
        <v>2.4422433446245391</v>
      </c>
      <c r="AC6248">
        <v>39.869999999999997</v>
      </c>
      <c r="AD6248">
        <v>38.93</v>
      </c>
      <c r="AH6248" s="85">
        <f>IF(AND(M6248&lt;Variables!$G$6,M6248&gt;Variables!$G$5),0,1)</f>
        <v>1</v>
      </c>
      <c r="AI6248" s="85">
        <f t="shared" si="603"/>
        <v>0</v>
      </c>
      <c r="AJ6248" s="85">
        <f>IF(I6248&gt;Variables!$G$7,0,1)</f>
        <v>0</v>
      </c>
      <c r="AK6248" s="85">
        <f>IF(F6248&gt;Variables!$G$8,0,1)</f>
        <v>1</v>
      </c>
      <c r="AL6248" s="85">
        <f>IF(G6248&gt;Variables!$G$9,0,1)</f>
        <v>1</v>
      </c>
      <c r="AM6248" s="85">
        <f>IF(AND(K6248&gt;Variables!$G$10,K6248&lt;Variables!$G$11),0,1)</f>
        <v>0</v>
      </c>
      <c r="AN6248" s="103">
        <f>IF(H6248&lt;Variables!$G$13,1,0)</f>
        <v>0</v>
      </c>
      <c r="AO6248" s="101">
        <f>IF(R6248&lt;Variables!$G$12,0,1)</f>
        <v>0</v>
      </c>
      <c r="AP6248" s="86">
        <f t="shared" si="602"/>
        <v>1</v>
      </c>
      <c r="AR6248">
        <v>0</v>
      </c>
      <c r="AS6248">
        <v>0</v>
      </c>
      <c r="AT6248">
        <v>1</v>
      </c>
      <c r="AU6248">
        <v>0</v>
      </c>
      <c r="BA6248">
        <v>-1.08</v>
      </c>
    </row>
    <row r="6249" spans="3:53" ht="12.75" x14ac:dyDescent="0.2">
      <c r="C6249" t="s">
        <v>1014</v>
      </c>
      <c r="D6249" t="s">
        <v>184</v>
      </c>
      <c r="E6249">
        <v>25.35</v>
      </c>
      <c r="F6249">
        <v>7.85</v>
      </c>
      <c r="G6249">
        <v>5.81</v>
      </c>
      <c r="H6249">
        <v>2300</v>
      </c>
      <c r="I6249">
        <v>-65.459000000000003</v>
      </c>
      <c r="J6249" t="s">
        <v>78</v>
      </c>
      <c r="K6249">
        <v>57.26</v>
      </c>
      <c r="L6249">
        <v>25.282769999999999</v>
      </c>
      <c r="M6249">
        <v>0.27224073944430122</v>
      </c>
      <c r="N6249">
        <v>24.950804000000002</v>
      </c>
      <c r="O6249">
        <v>1.6063450300038411</v>
      </c>
      <c r="P6249">
        <v>6655000</v>
      </c>
      <c r="Q6249">
        <v>20321000</v>
      </c>
      <c r="R6249">
        <v>0.33</v>
      </c>
      <c r="S6249">
        <v>58.911999999999999</v>
      </c>
      <c r="T6249">
        <v>7.7840000000000007</v>
      </c>
      <c r="U6249">
        <v>28.7928</v>
      </c>
      <c r="V6249">
        <f t="shared" si="604"/>
        <v>2.4294273018594077</v>
      </c>
      <c r="AC6249">
        <v>27.24</v>
      </c>
      <c r="AD6249">
        <v>25.11</v>
      </c>
      <c r="AH6249" s="85">
        <f>IF(AND(M6249&lt;Variables!$G$6,M6249&gt;Variables!$G$5),0,1)</f>
        <v>1</v>
      </c>
      <c r="AI6249" s="85">
        <f t="shared" si="603"/>
        <v>0</v>
      </c>
      <c r="AJ6249" s="85">
        <f>IF(I6249&gt;Variables!$G$7,0,1)</f>
        <v>1</v>
      </c>
      <c r="AK6249" s="85">
        <f>IF(F6249&gt;Variables!$G$8,0,1)</f>
        <v>1</v>
      </c>
      <c r="AL6249" s="85">
        <f>IF(G6249&gt;Variables!$G$9,0,1)</f>
        <v>1</v>
      </c>
      <c r="AM6249" s="85">
        <f>IF(AND(K6249&gt;Variables!$G$10,K6249&lt;Variables!$G$11),0,1)</f>
        <v>0</v>
      </c>
      <c r="AN6249" s="103">
        <f>IF(H6249&lt;Variables!$G$13,1,0)</f>
        <v>1</v>
      </c>
      <c r="AO6249" s="101">
        <f>IF(R6249&lt;Variables!$G$12,0,1)</f>
        <v>0</v>
      </c>
      <c r="AP6249" s="86">
        <f t="shared" si="602"/>
        <v>1</v>
      </c>
      <c r="AR6249">
        <v>1</v>
      </c>
      <c r="AS6249">
        <v>0</v>
      </c>
      <c r="AT6249">
        <v>0</v>
      </c>
      <c r="AU6249">
        <v>0</v>
      </c>
      <c r="BA6249">
        <v>1.26</v>
      </c>
    </row>
    <row r="6250" spans="3:53" ht="12.75" x14ac:dyDescent="0.2">
      <c r="C6250" t="s">
        <v>1014</v>
      </c>
      <c r="D6250" t="s">
        <v>813</v>
      </c>
      <c r="E6250">
        <v>12.77</v>
      </c>
      <c r="F6250">
        <v>7.48</v>
      </c>
      <c r="G6250">
        <v>6.86</v>
      </c>
      <c r="H6250">
        <v>1900</v>
      </c>
      <c r="I6250">
        <v>-5.0039999999999996</v>
      </c>
      <c r="J6250" t="s">
        <v>78</v>
      </c>
      <c r="K6250">
        <v>72.14</v>
      </c>
      <c r="L6250">
        <v>12.64001</v>
      </c>
      <c r="M6250">
        <v>1.028401085125719</v>
      </c>
      <c r="N6250">
        <v>12.583361999999999</v>
      </c>
      <c r="O6250">
        <v>1.483212515065546</v>
      </c>
      <c r="P6250">
        <v>1394000</v>
      </c>
      <c r="Q6250">
        <v>1581000</v>
      </c>
      <c r="R6250">
        <v>0.88</v>
      </c>
      <c r="S6250">
        <v>58.911999999999999</v>
      </c>
      <c r="T6250">
        <v>7.7840000000000007</v>
      </c>
      <c r="U6250">
        <v>28.7928</v>
      </c>
      <c r="V6250">
        <f t="shared" si="604"/>
        <v>2.5038756773154454</v>
      </c>
      <c r="AC6250">
        <v>13.15</v>
      </c>
      <c r="AD6250">
        <v>12.29</v>
      </c>
      <c r="AH6250" s="85">
        <f>IF(AND(M6250&lt;Variables!$G$6,M6250&gt;Variables!$G$5),0,1)</f>
        <v>1</v>
      </c>
      <c r="AI6250" s="85">
        <f t="shared" si="603"/>
        <v>0</v>
      </c>
      <c r="AJ6250" s="85">
        <f>IF(I6250&gt;Variables!$G$7,0,1)</f>
        <v>1</v>
      </c>
      <c r="AK6250" s="85">
        <f>IF(F6250&gt;Variables!$G$8,0,1)</f>
        <v>1</v>
      </c>
      <c r="AL6250" s="85">
        <f>IF(G6250&gt;Variables!$G$9,0,1)</f>
        <v>1</v>
      </c>
      <c r="AM6250" s="85">
        <f>IF(AND(K6250&gt;Variables!$G$10,K6250&lt;Variables!$G$11),0,1)</f>
        <v>0</v>
      </c>
      <c r="AN6250" s="103">
        <f>IF(H6250&lt;Variables!$G$13,1,0)</f>
        <v>1</v>
      </c>
      <c r="AO6250" s="101">
        <f>IF(R6250&lt;Variables!$G$12,0,1)</f>
        <v>0</v>
      </c>
      <c r="AP6250" s="86">
        <f t="shared" si="602"/>
        <v>1</v>
      </c>
      <c r="AR6250">
        <v>1</v>
      </c>
      <c r="AS6250">
        <v>0</v>
      </c>
      <c r="AT6250">
        <v>0</v>
      </c>
      <c r="AU6250">
        <v>0</v>
      </c>
      <c r="BA6250">
        <v>1.82</v>
      </c>
    </row>
    <row r="6251" spans="3:53" ht="12.75" x14ac:dyDescent="0.2">
      <c r="C6251" t="s">
        <v>1014</v>
      </c>
      <c r="D6251" t="s">
        <v>278</v>
      </c>
      <c r="E6251">
        <v>73.23</v>
      </c>
      <c r="F6251">
        <v>7.21</v>
      </c>
      <c r="G6251">
        <v>4.6100000000000003</v>
      </c>
      <c r="H6251">
        <v>3450</v>
      </c>
      <c r="I6251">
        <v>-4.4969999999999999</v>
      </c>
      <c r="J6251" t="s">
        <v>78</v>
      </c>
      <c r="K6251">
        <v>48.78</v>
      </c>
      <c r="L6251">
        <v>73.392585000000011</v>
      </c>
      <c r="M6251">
        <v>-0.2215278287309366</v>
      </c>
      <c r="N6251">
        <v>72.983865999999992</v>
      </c>
      <c r="O6251">
        <v>0.33724439864560218</v>
      </c>
      <c r="P6251">
        <v>431334</v>
      </c>
      <c r="Q6251">
        <v>1392000</v>
      </c>
      <c r="R6251">
        <v>0.31</v>
      </c>
      <c r="S6251">
        <v>58.911999999999999</v>
      </c>
      <c r="T6251">
        <v>7.7840000000000007</v>
      </c>
      <c r="U6251">
        <v>28.7928</v>
      </c>
      <c r="V6251">
        <f t="shared" si="604"/>
        <v>2.3593400012563666</v>
      </c>
      <c r="AC6251">
        <v>73.42</v>
      </c>
      <c r="AD6251">
        <v>70.94</v>
      </c>
      <c r="AH6251" s="85">
        <f>IF(AND(M6251&lt;Variables!$G$6,M6251&gt;Variables!$G$5),0,1)</f>
        <v>1</v>
      </c>
      <c r="AI6251" s="85">
        <f t="shared" si="603"/>
        <v>0</v>
      </c>
      <c r="AJ6251" s="85">
        <f>IF(I6251&gt;Variables!$G$7,0,1)</f>
        <v>1</v>
      </c>
      <c r="AK6251" s="85">
        <f>IF(F6251&gt;Variables!$G$8,0,1)</f>
        <v>1</v>
      </c>
      <c r="AL6251" s="85">
        <f>IF(G6251&gt;Variables!$G$9,0,1)</f>
        <v>1</v>
      </c>
      <c r="AM6251" s="85">
        <f>IF(AND(K6251&gt;Variables!$G$10,K6251&lt;Variables!$G$11),0,1)</f>
        <v>1</v>
      </c>
      <c r="AN6251" s="103">
        <f>IF(H6251&lt;Variables!$G$13,1,0)</f>
        <v>0</v>
      </c>
      <c r="AO6251" s="101">
        <f>IF(R6251&lt;Variables!$G$12,0,1)</f>
        <v>0</v>
      </c>
      <c r="AP6251" s="86">
        <f t="shared" si="602"/>
        <v>1</v>
      </c>
      <c r="AR6251">
        <v>0</v>
      </c>
      <c r="AS6251">
        <v>0</v>
      </c>
      <c r="AT6251">
        <v>1</v>
      </c>
      <c r="AU6251">
        <v>0</v>
      </c>
      <c r="BA6251">
        <v>-2.25</v>
      </c>
    </row>
    <row r="6252" spans="3:53" ht="12.75" x14ac:dyDescent="0.2">
      <c r="C6252" t="s">
        <v>1014</v>
      </c>
      <c r="D6252" t="s">
        <v>1005</v>
      </c>
      <c r="E6252">
        <v>22.29</v>
      </c>
      <c r="F6252">
        <v>6.92</v>
      </c>
      <c r="G6252">
        <v>4.2300000000000004</v>
      </c>
      <c r="H6252">
        <v>3670</v>
      </c>
      <c r="I6252">
        <v>-3.5000000000000003E-2</v>
      </c>
      <c r="J6252" t="s">
        <v>78</v>
      </c>
      <c r="K6252">
        <v>52.5</v>
      </c>
      <c r="L6252">
        <v>22.2745</v>
      </c>
      <c r="M6252">
        <v>4.7139105254873713E-2</v>
      </c>
      <c r="N6252">
        <v>22.249504000000002</v>
      </c>
      <c r="O6252">
        <v>0.15953614067081409</v>
      </c>
      <c r="P6252">
        <v>2643000</v>
      </c>
      <c r="Q6252">
        <v>1086000</v>
      </c>
      <c r="R6252">
        <v>2.4300000000000002</v>
      </c>
      <c r="S6252">
        <v>58.911999999999999</v>
      </c>
      <c r="T6252">
        <v>7.7840000000000007</v>
      </c>
      <c r="U6252">
        <v>28.7928</v>
      </c>
      <c r="V6252">
        <f t="shared" si="604"/>
        <v>2.391334038923433</v>
      </c>
      <c r="AC6252">
        <v>22.69</v>
      </c>
      <c r="AD6252">
        <v>20.79</v>
      </c>
      <c r="AH6252" s="85">
        <f>IF(AND(M6252&lt;Variables!$G$6,M6252&gt;Variables!$G$5),0,1)</f>
        <v>1</v>
      </c>
      <c r="AI6252" s="85">
        <f t="shared" si="603"/>
        <v>0</v>
      </c>
      <c r="AJ6252" s="85">
        <f>IF(I6252&gt;Variables!$G$7,0,1)</f>
        <v>1</v>
      </c>
      <c r="AK6252" s="85">
        <f>IF(F6252&gt;Variables!$G$8,0,1)</f>
        <v>1</v>
      </c>
      <c r="AL6252" s="85">
        <f>IF(G6252&gt;Variables!$G$9,0,1)</f>
        <v>1</v>
      </c>
      <c r="AM6252" s="85">
        <f>IF(AND(K6252&gt;Variables!$G$10,K6252&lt;Variables!$G$11),0,1)</f>
        <v>0</v>
      </c>
      <c r="AN6252" s="103">
        <f>IF(H6252&lt;Variables!$G$13,1,0)</f>
        <v>0</v>
      </c>
      <c r="AO6252" s="101">
        <f>IF(R6252&lt;Variables!$G$12,0,1)</f>
        <v>1</v>
      </c>
      <c r="AP6252" s="86">
        <f t="shared" si="602"/>
        <v>1</v>
      </c>
      <c r="AR6252">
        <v>0</v>
      </c>
      <c r="AS6252">
        <v>0</v>
      </c>
      <c r="AT6252">
        <v>0</v>
      </c>
      <c r="AU6252">
        <v>1</v>
      </c>
      <c r="BA6252">
        <v>-0.61</v>
      </c>
    </row>
    <row r="6253" spans="3:53" ht="12.75" x14ac:dyDescent="0.2">
      <c r="C6253" t="s">
        <v>1014</v>
      </c>
      <c r="D6253" t="s">
        <v>1015</v>
      </c>
      <c r="E6253">
        <v>26.95</v>
      </c>
      <c r="F6253">
        <v>36.1</v>
      </c>
      <c r="G6253">
        <v>28.24</v>
      </c>
      <c r="H6253">
        <v>672.11</v>
      </c>
      <c r="I6253">
        <v>-1.31</v>
      </c>
      <c r="J6253" t="s">
        <v>76</v>
      </c>
      <c r="K6253">
        <v>67.53</v>
      </c>
      <c r="L6253">
        <v>26.364381250000001</v>
      </c>
      <c r="M6253">
        <v>2.6354449338726642</v>
      </c>
      <c r="N6253">
        <v>25.23173684210526</v>
      </c>
      <c r="O6253">
        <v>7.2427164619328632</v>
      </c>
      <c r="P6253">
        <v>401000</v>
      </c>
      <c r="Q6253">
        <v>102160</v>
      </c>
      <c r="R6253">
        <v>3.93</v>
      </c>
      <c r="S6253">
        <v>58.911999999999999</v>
      </c>
      <c r="T6253">
        <v>7.7840000000000007</v>
      </c>
      <c r="U6253">
        <v>28.7928</v>
      </c>
      <c r="V6253">
        <f t="shared" si="604"/>
        <v>2.3466655098123157</v>
      </c>
      <c r="AC6253">
        <v>28.45</v>
      </c>
      <c r="AD6253">
        <v>24.72</v>
      </c>
      <c r="AH6253" s="85">
        <f>IF(AND(M6253&lt;Variables!$G$6,M6253&gt;Variables!$G$5),0,1)</f>
        <v>1</v>
      </c>
      <c r="AI6253" s="85">
        <f t="shared" si="603"/>
        <v>0</v>
      </c>
      <c r="AJ6253" s="85">
        <f>IF(I6253&gt;Variables!$G$7,0,1)</f>
        <v>1</v>
      </c>
      <c r="AK6253" s="85">
        <f>IF(F6253&gt;Variables!$G$8,0,1)</f>
        <v>0</v>
      </c>
      <c r="AL6253" s="85">
        <f>IF(G6253&gt;Variables!$G$9,0,1)</f>
        <v>0</v>
      </c>
      <c r="AM6253" s="85">
        <f>IF(AND(K6253&gt;Variables!$G$10,K6253&lt;Variables!$G$11),0,1)</f>
        <v>0</v>
      </c>
      <c r="AN6253" s="103">
        <f>IF(H6253&lt;Variables!$G$13,1,0)</f>
        <v>1</v>
      </c>
      <c r="AO6253" s="101">
        <f>IF(R6253&lt;Variables!$G$12,0,1)</f>
        <v>1</v>
      </c>
      <c r="AP6253" s="86">
        <f t="shared" si="602"/>
        <v>0</v>
      </c>
      <c r="AR6253">
        <v>0</v>
      </c>
      <c r="AS6253">
        <v>0</v>
      </c>
      <c r="AT6253">
        <v>1</v>
      </c>
      <c r="AU6253">
        <v>0</v>
      </c>
      <c r="BA6253">
        <v>-2.25</v>
      </c>
    </row>
    <row r="6254" spans="3:53" ht="12.75" x14ac:dyDescent="0.2">
      <c r="C6254" t="s">
        <v>1014</v>
      </c>
      <c r="D6254" t="s">
        <v>980</v>
      </c>
      <c r="E6254">
        <v>16.78</v>
      </c>
      <c r="F6254">
        <v>12.69</v>
      </c>
      <c r="G6254">
        <v>5.95</v>
      </c>
      <c r="H6254">
        <v>2000</v>
      </c>
      <c r="I6254">
        <v>14.234</v>
      </c>
      <c r="J6254" t="s">
        <v>76</v>
      </c>
      <c r="K6254">
        <v>66.94</v>
      </c>
      <c r="L6254">
        <v>16.619244999999999</v>
      </c>
      <c r="M6254">
        <v>0.66642618241683693</v>
      </c>
      <c r="N6254">
        <v>16.474675999999999</v>
      </c>
      <c r="O6254">
        <v>1.5497967911478301</v>
      </c>
      <c r="P6254">
        <v>1346000</v>
      </c>
      <c r="Q6254">
        <v>768443</v>
      </c>
      <c r="R6254">
        <v>1.75</v>
      </c>
      <c r="S6254">
        <v>58.911999999999999</v>
      </c>
      <c r="T6254">
        <v>7.7840000000000007</v>
      </c>
      <c r="U6254">
        <v>28.7928</v>
      </c>
      <c r="V6254">
        <f t="shared" si="604"/>
        <v>2.4925679377341146</v>
      </c>
      <c r="AC6254">
        <v>17.758800000000001</v>
      </c>
      <c r="AD6254">
        <v>16.73</v>
      </c>
      <c r="AH6254" s="85">
        <f>IF(AND(M6254&lt;Variables!$G$6,M6254&gt;Variables!$G$5),0,1)</f>
        <v>1</v>
      </c>
      <c r="AI6254" s="85">
        <f t="shared" si="603"/>
        <v>0</v>
      </c>
      <c r="AJ6254" s="85">
        <f>IF(I6254&gt;Variables!$G$7,0,1)</f>
        <v>0</v>
      </c>
      <c r="AK6254" s="85">
        <f>IF(F6254&gt;Variables!$G$8,0,1)</f>
        <v>0</v>
      </c>
      <c r="AL6254" s="85">
        <f>IF(G6254&gt;Variables!$G$9,0,1)</f>
        <v>1</v>
      </c>
      <c r="AM6254" s="85">
        <f>IF(AND(K6254&gt;Variables!$G$10,K6254&lt;Variables!$G$11),0,1)</f>
        <v>0</v>
      </c>
      <c r="AN6254" s="103">
        <f>IF(H6254&lt;Variables!$G$13,1,0)</f>
        <v>1</v>
      </c>
      <c r="AO6254" s="101">
        <f>IF(R6254&lt;Variables!$G$12,0,1)</f>
        <v>0</v>
      </c>
      <c r="AP6254" s="86">
        <f t="shared" si="602"/>
        <v>0</v>
      </c>
      <c r="AR6254">
        <v>1</v>
      </c>
      <c r="AS6254">
        <v>0</v>
      </c>
      <c r="AT6254">
        <v>0</v>
      </c>
      <c r="AU6254">
        <v>0</v>
      </c>
      <c r="BA6254">
        <v>2</v>
      </c>
    </row>
    <row r="6255" spans="3:53" ht="12.75" x14ac:dyDescent="0.2">
      <c r="C6255" t="s">
        <v>1014</v>
      </c>
      <c r="D6255" t="s">
        <v>989</v>
      </c>
      <c r="E6255">
        <v>289.97000000000003</v>
      </c>
      <c r="F6255">
        <v>7.92</v>
      </c>
      <c r="G6255">
        <v>4.51</v>
      </c>
      <c r="H6255">
        <v>13740</v>
      </c>
      <c r="I6255">
        <v>-16.931000000000001</v>
      </c>
      <c r="J6255" t="s">
        <v>76</v>
      </c>
      <c r="K6255">
        <v>66.900000000000006</v>
      </c>
      <c r="L6255">
        <v>287.63441176470587</v>
      </c>
      <c r="M6255">
        <v>0.81199889156681959</v>
      </c>
      <c r="N6255">
        <v>286.78725500000002</v>
      </c>
      <c r="O6255">
        <v>1.1097930415352899</v>
      </c>
      <c r="P6255">
        <v>187147</v>
      </c>
      <c r="Q6255">
        <v>175654</v>
      </c>
      <c r="R6255">
        <v>1.07</v>
      </c>
      <c r="S6255">
        <v>58.911999999999999</v>
      </c>
      <c r="T6255">
        <v>7.7840000000000007</v>
      </c>
      <c r="U6255">
        <v>28.7928</v>
      </c>
      <c r="V6255">
        <f t="shared" si="604"/>
        <v>2.4813406365187829</v>
      </c>
      <c r="AC6255">
        <v>295.88389999999998</v>
      </c>
      <c r="AD6255">
        <v>287.83</v>
      </c>
      <c r="AH6255" s="85">
        <f>IF(AND(M6255&lt;Variables!$G$6,M6255&gt;Variables!$G$5),0,1)</f>
        <v>1</v>
      </c>
      <c r="AI6255" s="85">
        <f t="shared" si="603"/>
        <v>0</v>
      </c>
      <c r="AJ6255" s="85">
        <f>IF(I6255&gt;Variables!$G$7,0,1)</f>
        <v>1</v>
      </c>
      <c r="AK6255" s="85">
        <f>IF(F6255&gt;Variables!$G$8,0,1)</f>
        <v>1</v>
      </c>
      <c r="AL6255" s="85">
        <f>IF(G6255&gt;Variables!$G$9,0,1)</f>
        <v>1</v>
      </c>
      <c r="AM6255" s="85">
        <f>IF(AND(K6255&gt;Variables!$G$10,K6255&lt;Variables!$G$11),0,1)</f>
        <v>0</v>
      </c>
      <c r="AN6255" s="103">
        <f>IF(H6255&lt;Variables!$G$13,1,0)</f>
        <v>0</v>
      </c>
      <c r="AO6255" s="101">
        <f>IF(R6255&lt;Variables!$G$12,0,1)</f>
        <v>0</v>
      </c>
      <c r="AP6255" s="86">
        <f t="shared" ref="AP6255:AP6318" si="605">IF(J6255="Pass", 0,1)</f>
        <v>0</v>
      </c>
      <c r="AR6255">
        <v>0</v>
      </c>
      <c r="AS6255">
        <v>1</v>
      </c>
      <c r="AT6255">
        <v>0</v>
      </c>
      <c r="AU6255">
        <v>0</v>
      </c>
      <c r="BA6255">
        <v>1.02</v>
      </c>
    </row>
    <row r="6256" spans="3:53" ht="12.75" x14ac:dyDescent="0.2">
      <c r="C6256" t="s">
        <v>1014</v>
      </c>
      <c r="D6256" t="s">
        <v>1008</v>
      </c>
      <c r="E6256">
        <v>16.91</v>
      </c>
      <c r="F6256">
        <v>7.05</v>
      </c>
      <c r="G6256">
        <v>5.85</v>
      </c>
      <c r="H6256">
        <v>2130</v>
      </c>
      <c r="I6256">
        <v>35.957999999999998</v>
      </c>
      <c r="J6256" t="s">
        <v>76</v>
      </c>
      <c r="K6256">
        <v>41.41</v>
      </c>
      <c r="L6256">
        <v>16.9757</v>
      </c>
      <c r="M6256">
        <v>-0.35756993820579208</v>
      </c>
      <c r="N6256">
        <v>16.899432000000001</v>
      </c>
      <c r="O6256">
        <v>9.2121439347773629E-2</v>
      </c>
      <c r="P6256">
        <v>2775000</v>
      </c>
      <c r="Q6256">
        <v>1226000</v>
      </c>
      <c r="R6256">
        <v>2.2599999999999998</v>
      </c>
      <c r="S6256">
        <v>58.911999999999999</v>
      </c>
      <c r="T6256">
        <v>7.7840000000000007</v>
      </c>
      <c r="U6256">
        <v>28.7928</v>
      </c>
      <c r="V6256">
        <f t="shared" si="604"/>
        <v>2.2784338519719363</v>
      </c>
      <c r="AC6256">
        <v>16.93</v>
      </c>
      <c r="AD6256">
        <v>16.14</v>
      </c>
      <c r="AH6256" s="85">
        <f>IF(AND(M6256&lt;Variables!$G$6,M6256&gt;Variables!$G$5),0,1)</f>
        <v>1</v>
      </c>
      <c r="AI6256" s="85">
        <f t="shared" si="603"/>
        <v>0</v>
      </c>
      <c r="AJ6256" s="85">
        <f>IF(I6256&gt;Variables!$G$7,0,1)</f>
        <v>0</v>
      </c>
      <c r="AK6256" s="85">
        <f>IF(F6256&gt;Variables!$G$8,0,1)</f>
        <v>1</v>
      </c>
      <c r="AL6256" s="85">
        <f>IF(G6256&gt;Variables!$G$9,0,1)</f>
        <v>1</v>
      </c>
      <c r="AM6256" s="85">
        <f>IF(AND(K6256&gt;Variables!$G$10,K6256&lt;Variables!$G$11),0,1)</f>
        <v>1</v>
      </c>
      <c r="AN6256" s="103">
        <f>IF(H6256&lt;Variables!$G$13,1,0)</f>
        <v>1</v>
      </c>
      <c r="AO6256" s="101">
        <f>IF(R6256&lt;Variables!$G$12,0,1)</f>
        <v>1</v>
      </c>
      <c r="AP6256" s="86">
        <f t="shared" si="605"/>
        <v>0</v>
      </c>
      <c r="AR6256">
        <v>0</v>
      </c>
      <c r="AS6256">
        <v>0</v>
      </c>
      <c r="AT6256">
        <v>1</v>
      </c>
      <c r="AU6256">
        <v>0</v>
      </c>
      <c r="BA6256">
        <v>-1.86</v>
      </c>
    </row>
    <row r="6257" spans="3:53" ht="12.75" x14ac:dyDescent="0.2">
      <c r="C6257" t="s">
        <v>1014</v>
      </c>
      <c r="D6257" t="s">
        <v>983</v>
      </c>
      <c r="E6257">
        <v>6.84</v>
      </c>
      <c r="F6257">
        <v>9.24</v>
      </c>
      <c r="G6257">
        <v>1.18</v>
      </c>
      <c r="H6257">
        <v>-99999</v>
      </c>
      <c r="I6257">
        <v>-24.827999999999999</v>
      </c>
      <c r="J6257" t="s">
        <v>78</v>
      </c>
      <c r="K6257">
        <v>56.93</v>
      </c>
      <c r="L6257">
        <v>6.8513928571428568</v>
      </c>
      <c r="M6257">
        <v>-2.0329547172369272E-2</v>
      </c>
      <c r="N6257">
        <v>6.8210564102564106</v>
      </c>
      <c r="O6257">
        <v>0.42432708370609989</v>
      </c>
      <c r="P6257">
        <v>748763</v>
      </c>
      <c r="Q6257">
        <v>1067000</v>
      </c>
      <c r="R6257">
        <v>0.7</v>
      </c>
      <c r="S6257">
        <v>58.911999999999999</v>
      </c>
      <c r="T6257">
        <v>7.7840000000000007</v>
      </c>
      <c r="U6257">
        <v>28.7928</v>
      </c>
      <c r="V6257">
        <f t="shared" si="604"/>
        <v>2.4397302405308618</v>
      </c>
      <c r="AC6257">
        <v>6.87</v>
      </c>
      <c r="AD6257">
        <v>6.8250000000000002</v>
      </c>
      <c r="AH6257" s="85">
        <f>IF(AND(M6257&lt;Variables!$G$6,M6257&gt;Variables!$G$5),0,1)</f>
        <v>1</v>
      </c>
      <c r="AI6257" s="85">
        <f t="shared" si="603"/>
        <v>0</v>
      </c>
      <c r="AJ6257" s="85">
        <f>IF(I6257&gt;Variables!$G$7,0,1)</f>
        <v>1</v>
      </c>
      <c r="AK6257" s="85">
        <f>IF(F6257&gt;Variables!$G$8,0,1)</f>
        <v>0</v>
      </c>
      <c r="AL6257" s="85">
        <f>IF(G6257&gt;Variables!$G$9,0,1)</f>
        <v>1</v>
      </c>
      <c r="AM6257" s="85">
        <f>IF(AND(K6257&gt;Variables!$G$10,K6257&lt;Variables!$G$11),0,1)</f>
        <v>0</v>
      </c>
      <c r="AN6257" s="103">
        <f>IF(H6257&lt;Variables!$G$13,1,0)</f>
        <v>1</v>
      </c>
      <c r="AO6257" s="101">
        <f>IF(R6257&lt;Variables!$G$12,0,1)</f>
        <v>0</v>
      </c>
      <c r="AP6257" s="86">
        <f t="shared" si="605"/>
        <v>1</v>
      </c>
      <c r="AR6257">
        <v>0</v>
      </c>
      <c r="AS6257">
        <v>1</v>
      </c>
      <c r="AT6257">
        <v>0</v>
      </c>
      <c r="AU6257">
        <v>0</v>
      </c>
      <c r="BA6257">
        <v>0.2</v>
      </c>
    </row>
    <row r="6258" spans="3:53" ht="12.75" x14ac:dyDescent="0.2">
      <c r="C6258" t="s">
        <v>1014</v>
      </c>
      <c r="D6258" t="s">
        <v>972</v>
      </c>
      <c r="E6258">
        <v>9.68</v>
      </c>
      <c r="F6258">
        <v>355.2</v>
      </c>
      <c r="G6258">
        <v>-7.08</v>
      </c>
      <c r="H6258">
        <v>27.89</v>
      </c>
      <c r="I6258">
        <v>-3.0000000000000001E-3</v>
      </c>
      <c r="J6258" t="s">
        <v>78</v>
      </c>
      <c r="K6258">
        <v>28.76</v>
      </c>
      <c r="L6258">
        <v>10.562939999999999</v>
      </c>
      <c r="M6258">
        <v>-6.7494466502697303</v>
      </c>
      <c r="N6258">
        <v>11.060727999999999</v>
      </c>
      <c r="O6258">
        <v>-10.94618726723956</v>
      </c>
      <c r="P6258">
        <v>151530000</v>
      </c>
      <c r="Q6258">
        <v>980580</v>
      </c>
      <c r="R6258">
        <v>154.53</v>
      </c>
      <c r="S6258">
        <v>58.911999999999999</v>
      </c>
      <c r="T6258">
        <v>7.7840000000000007</v>
      </c>
      <c r="U6258">
        <v>28.7928</v>
      </c>
      <c r="V6258">
        <f t="shared" si="604"/>
        <v>1.9084205959992191</v>
      </c>
      <c r="AC6258">
        <v>12.15</v>
      </c>
      <c r="AD6258">
        <v>8.91</v>
      </c>
      <c r="AH6258" s="85">
        <f>IF(AND(M6258&lt;Variables!$G$6,M6258&gt;Variables!$G$5),0,1)</f>
        <v>1</v>
      </c>
      <c r="AI6258" s="85">
        <f t="shared" si="603"/>
        <v>1</v>
      </c>
      <c r="AJ6258" s="85">
        <f>IF(I6258&gt;Variables!$G$7,0,1)</f>
        <v>1</v>
      </c>
      <c r="AK6258" s="85">
        <f>IF(F6258&gt;Variables!$G$8,0,1)</f>
        <v>0</v>
      </c>
      <c r="AL6258" s="85">
        <f>IF(G6258&gt;Variables!$G$9,0,1)</f>
        <v>1</v>
      </c>
      <c r="AM6258" s="85">
        <f>IF(AND(K6258&gt;Variables!$G$10,K6258&lt;Variables!$G$11),0,1)</f>
        <v>1</v>
      </c>
      <c r="AN6258" s="103">
        <f>IF(H6258&lt;Variables!$G$13,1,0)</f>
        <v>1</v>
      </c>
      <c r="AO6258" s="101">
        <f>IF(R6258&lt;Variables!$G$12,0,1)</f>
        <v>1</v>
      </c>
      <c r="AP6258" s="86">
        <f t="shared" si="605"/>
        <v>1</v>
      </c>
      <c r="AR6258">
        <v>1</v>
      </c>
      <c r="AS6258">
        <v>0</v>
      </c>
      <c r="AT6258">
        <v>0</v>
      </c>
      <c r="AU6258">
        <v>0</v>
      </c>
      <c r="BA6258">
        <v>2</v>
      </c>
    </row>
    <row r="6259" spans="3:53" ht="12.75" x14ac:dyDescent="0.2">
      <c r="C6259" t="s">
        <v>1016</v>
      </c>
      <c r="D6259" t="s">
        <v>983</v>
      </c>
      <c r="E6259">
        <v>6.84</v>
      </c>
      <c r="F6259">
        <v>9</v>
      </c>
      <c r="G6259">
        <v>1.03</v>
      </c>
      <c r="H6259">
        <v>-99999</v>
      </c>
      <c r="I6259">
        <v>-24.902999999999999</v>
      </c>
      <c r="J6259" t="s">
        <v>78</v>
      </c>
      <c r="K6259">
        <v>51.65</v>
      </c>
      <c r="L6259">
        <v>6.8466333333333331</v>
      </c>
      <c r="M6259">
        <v>-9.6884600217137407E-2</v>
      </c>
      <c r="N6259">
        <v>6.8280820512820508</v>
      </c>
      <c r="O6259">
        <v>0.17454313859206361</v>
      </c>
      <c r="P6259">
        <v>802979</v>
      </c>
      <c r="Q6259">
        <v>1067000</v>
      </c>
      <c r="R6259">
        <v>0.75</v>
      </c>
      <c r="S6259">
        <v>56.778000000000013</v>
      </c>
      <c r="T6259">
        <v>7.8150000000000004</v>
      </c>
      <c r="U6259">
        <v>27.8828</v>
      </c>
      <c r="V6259">
        <f t="shared" si="604"/>
        <v>2.3870746741026001</v>
      </c>
      <c r="AC6259">
        <v>6.87</v>
      </c>
      <c r="AD6259">
        <v>6.8250000000000002</v>
      </c>
      <c r="AH6259" s="85">
        <f>IF(AND(M6259&lt;Variables!$G$6,M6259&gt;Variables!$G$5),0,1)</f>
        <v>1</v>
      </c>
      <c r="AI6259" s="85">
        <f t="shared" si="603"/>
        <v>0</v>
      </c>
      <c r="AJ6259" s="85">
        <f>IF(I6259&gt;Variables!$G$7,0,1)</f>
        <v>1</v>
      </c>
      <c r="AK6259" s="85">
        <f>IF(F6259&gt;Variables!$G$8,0,1)</f>
        <v>1</v>
      </c>
      <c r="AL6259" s="85">
        <f>IF(G6259&gt;Variables!$G$9,0,1)</f>
        <v>1</v>
      </c>
      <c r="AM6259" s="85">
        <f>IF(AND(K6259&gt;Variables!$G$10,K6259&lt;Variables!$G$11),0,1)</f>
        <v>0</v>
      </c>
      <c r="AN6259" s="103">
        <f>IF(H6259&lt;Variables!$G$13,1,0)</f>
        <v>1</v>
      </c>
      <c r="AO6259" s="101">
        <f>IF(R6259&lt;Variables!$G$12,0,1)</f>
        <v>0</v>
      </c>
      <c r="AP6259" s="86">
        <f t="shared" si="605"/>
        <v>1</v>
      </c>
      <c r="AR6259">
        <v>0</v>
      </c>
      <c r="AS6259">
        <v>1</v>
      </c>
      <c r="AT6259">
        <v>0</v>
      </c>
      <c r="AU6259">
        <v>0</v>
      </c>
      <c r="BA6259">
        <v>0.28000000000000003</v>
      </c>
    </row>
    <row r="6260" spans="3:53" ht="12.75" x14ac:dyDescent="0.2">
      <c r="C6260" t="s">
        <v>1016</v>
      </c>
      <c r="D6260" t="s">
        <v>989</v>
      </c>
      <c r="E6260">
        <v>289.60000000000002</v>
      </c>
      <c r="F6260">
        <v>7.9</v>
      </c>
      <c r="G6260">
        <v>3.9</v>
      </c>
      <c r="H6260">
        <v>13740</v>
      </c>
      <c r="I6260">
        <v>-17.172999999999998</v>
      </c>
      <c r="J6260" t="s">
        <v>76</v>
      </c>
      <c r="K6260">
        <v>54.21</v>
      </c>
      <c r="L6260">
        <v>287.85735294117649</v>
      </c>
      <c r="M6260">
        <v>0.15029911669893839</v>
      </c>
      <c r="N6260">
        <v>287.15128205128212</v>
      </c>
      <c r="O6260">
        <v>0.39655680468617632</v>
      </c>
      <c r="P6260">
        <v>190478</v>
      </c>
      <c r="Q6260">
        <v>175654</v>
      </c>
      <c r="R6260">
        <v>1.08</v>
      </c>
      <c r="S6260">
        <v>56.778000000000013</v>
      </c>
      <c r="T6260">
        <v>7.8150000000000004</v>
      </c>
      <c r="U6260">
        <v>27.8828</v>
      </c>
      <c r="V6260">
        <f t="shared" si="604"/>
        <v>2.4048804141614259</v>
      </c>
      <c r="AC6260">
        <v>295.88389999999998</v>
      </c>
      <c r="AD6260">
        <v>287.85000000000002</v>
      </c>
      <c r="AH6260" s="85">
        <f>IF(AND(M6260&lt;Variables!$G$6,M6260&gt;Variables!$G$5),0,1)</f>
        <v>1</v>
      </c>
      <c r="AI6260" s="85">
        <f t="shared" si="603"/>
        <v>0</v>
      </c>
      <c r="AJ6260" s="85">
        <f>IF(I6260&gt;Variables!$G$7,0,1)</f>
        <v>1</v>
      </c>
      <c r="AK6260" s="85">
        <f>IF(F6260&gt;Variables!$G$8,0,1)</f>
        <v>1</v>
      </c>
      <c r="AL6260" s="85">
        <f>IF(G6260&gt;Variables!$G$9,0,1)</f>
        <v>1</v>
      </c>
      <c r="AM6260" s="85">
        <f>IF(AND(K6260&gt;Variables!$G$10,K6260&lt;Variables!$G$11),0,1)</f>
        <v>0</v>
      </c>
      <c r="AN6260" s="103">
        <f>IF(H6260&lt;Variables!$G$13,1,0)</f>
        <v>0</v>
      </c>
      <c r="AO6260" s="101">
        <f>IF(R6260&lt;Variables!$G$12,0,1)</f>
        <v>0</v>
      </c>
      <c r="AP6260" s="86">
        <f t="shared" si="605"/>
        <v>0</v>
      </c>
      <c r="AR6260">
        <v>0</v>
      </c>
      <c r="AS6260">
        <v>1</v>
      </c>
      <c r="AT6260">
        <v>0</v>
      </c>
      <c r="AU6260">
        <v>0</v>
      </c>
      <c r="BA6260">
        <v>1.1599999999999999</v>
      </c>
    </row>
    <row r="6261" spans="3:53" ht="12.75" x14ac:dyDescent="0.2">
      <c r="C6261" t="s">
        <v>1016</v>
      </c>
      <c r="D6261" t="s">
        <v>1015</v>
      </c>
      <c r="E6261">
        <v>24.96</v>
      </c>
      <c r="F6261">
        <v>30.2</v>
      </c>
      <c r="G6261">
        <v>18.34</v>
      </c>
      <c r="H6261">
        <v>672.11</v>
      </c>
      <c r="I6261">
        <v>-2.9359999999999999</v>
      </c>
      <c r="J6261" t="s">
        <v>76</v>
      </c>
      <c r="K6261">
        <v>38.46</v>
      </c>
      <c r="L6261">
        <v>26.329204999999991</v>
      </c>
      <c r="M6261">
        <v>-5.1623472869765576</v>
      </c>
      <c r="N6261">
        <v>25.354587804878051</v>
      </c>
      <c r="O6261">
        <v>-1.5168371414188651</v>
      </c>
      <c r="P6261">
        <v>483530</v>
      </c>
      <c r="Q6261">
        <v>102160</v>
      </c>
      <c r="R6261">
        <v>4.7300000000000004</v>
      </c>
      <c r="S6261">
        <v>56.778000000000013</v>
      </c>
      <c r="T6261">
        <v>7.8150000000000004</v>
      </c>
      <c r="U6261">
        <v>27.8828</v>
      </c>
      <c r="V6261">
        <f t="shared" si="604"/>
        <v>2.2096183970077332</v>
      </c>
      <c r="AC6261">
        <v>28.45</v>
      </c>
      <c r="AD6261">
        <v>24.72</v>
      </c>
      <c r="AH6261" s="85">
        <f>IF(AND(M6261&lt;Variables!$G$6,M6261&gt;Variables!$G$5),0,1)</f>
        <v>1</v>
      </c>
      <c r="AI6261" s="85">
        <f t="shared" si="603"/>
        <v>0</v>
      </c>
      <c r="AJ6261" s="85">
        <f>IF(I6261&gt;Variables!$G$7,0,1)</f>
        <v>1</v>
      </c>
      <c r="AK6261" s="85">
        <f>IF(F6261&gt;Variables!$G$8,0,1)</f>
        <v>0</v>
      </c>
      <c r="AL6261" s="85">
        <f>IF(G6261&gt;Variables!$G$9,0,1)</f>
        <v>0</v>
      </c>
      <c r="AM6261" s="85">
        <f>IF(AND(K6261&gt;Variables!$G$10,K6261&lt;Variables!$G$11),0,1)</f>
        <v>1</v>
      </c>
      <c r="AN6261" s="103">
        <f>IF(H6261&lt;Variables!$G$13,1,0)</f>
        <v>1</v>
      </c>
      <c r="AO6261" s="101">
        <f>IF(R6261&lt;Variables!$G$12,0,1)</f>
        <v>1</v>
      </c>
      <c r="AP6261" s="86">
        <f t="shared" si="605"/>
        <v>0</v>
      </c>
      <c r="AR6261">
        <v>1</v>
      </c>
      <c r="AS6261">
        <v>0</v>
      </c>
      <c r="AT6261">
        <v>0</v>
      </c>
      <c r="AU6261">
        <v>0</v>
      </c>
      <c r="BA6261">
        <v>2</v>
      </c>
    </row>
    <row r="6262" spans="3:53" ht="12.75" x14ac:dyDescent="0.2">
      <c r="C6262" t="s">
        <v>1016</v>
      </c>
      <c r="D6262" t="s">
        <v>1005</v>
      </c>
      <c r="E6262">
        <v>22.26</v>
      </c>
      <c r="F6262">
        <v>7.06</v>
      </c>
      <c r="G6262">
        <v>4.26</v>
      </c>
      <c r="H6262">
        <v>3670</v>
      </c>
      <c r="I6262">
        <v>-3.5000000000000003E-2</v>
      </c>
      <c r="J6262" t="s">
        <v>78</v>
      </c>
      <c r="K6262">
        <v>52.69</v>
      </c>
      <c r="L6262">
        <v>22.2545</v>
      </c>
      <c r="M6262">
        <v>0.1595182996697091</v>
      </c>
      <c r="N6262">
        <v>22.282703999999999</v>
      </c>
      <c r="O6262">
        <v>3.2742884346532587E-2</v>
      </c>
      <c r="P6262">
        <v>2668000</v>
      </c>
      <c r="Q6262">
        <v>1086000</v>
      </c>
      <c r="R6262">
        <v>2.46</v>
      </c>
      <c r="S6262">
        <v>56.778000000000013</v>
      </c>
      <c r="T6262">
        <v>7.8150000000000004</v>
      </c>
      <c r="U6262">
        <v>27.8828</v>
      </c>
      <c r="V6262">
        <f t="shared" si="604"/>
        <v>2.3894816712035776</v>
      </c>
      <c r="AC6262">
        <v>22.69</v>
      </c>
      <c r="AD6262">
        <v>20.79</v>
      </c>
      <c r="AH6262" s="85">
        <f>IF(AND(M6262&lt;Variables!$G$6,M6262&gt;Variables!$G$5),0,1)</f>
        <v>1</v>
      </c>
      <c r="AI6262" s="85">
        <f t="shared" si="603"/>
        <v>1</v>
      </c>
      <c r="AJ6262" s="85">
        <f>IF(I6262&gt;Variables!$G$7,0,1)</f>
        <v>1</v>
      </c>
      <c r="AK6262" s="85">
        <f>IF(F6262&gt;Variables!$G$8,0,1)</f>
        <v>1</v>
      </c>
      <c r="AL6262" s="85">
        <f>IF(G6262&gt;Variables!$G$9,0,1)</f>
        <v>1</v>
      </c>
      <c r="AM6262" s="85">
        <f>IF(AND(K6262&gt;Variables!$G$10,K6262&lt;Variables!$G$11),0,1)</f>
        <v>0</v>
      </c>
      <c r="AN6262" s="103">
        <f>IF(H6262&lt;Variables!$G$13,1,0)</f>
        <v>0</v>
      </c>
      <c r="AO6262" s="101">
        <f>IF(R6262&lt;Variables!$G$12,0,1)</f>
        <v>1</v>
      </c>
      <c r="AP6262" s="86">
        <f t="shared" si="605"/>
        <v>1</v>
      </c>
      <c r="AR6262">
        <v>0</v>
      </c>
      <c r="AS6262">
        <v>1</v>
      </c>
      <c r="AT6262">
        <v>0</v>
      </c>
      <c r="AU6262">
        <v>0</v>
      </c>
      <c r="BA6262">
        <v>0.34</v>
      </c>
    </row>
    <row r="6263" spans="3:53" ht="12.75" x14ac:dyDescent="0.2">
      <c r="C6263" t="s">
        <v>1016</v>
      </c>
      <c r="D6263" t="s">
        <v>824</v>
      </c>
      <c r="E6263">
        <v>8.94</v>
      </c>
      <c r="F6263">
        <v>7.07</v>
      </c>
      <c r="G6263">
        <v>7.78</v>
      </c>
      <c r="H6263">
        <v>2200</v>
      </c>
      <c r="I6263">
        <v>8.5999999999999993E-2</v>
      </c>
      <c r="J6263" t="s">
        <v>78</v>
      </c>
      <c r="K6263">
        <v>59.86</v>
      </c>
      <c r="L6263">
        <v>8.893105000000002</v>
      </c>
      <c r="M6263">
        <v>0.4710953036087896</v>
      </c>
      <c r="N6263">
        <v>8.8601428571428578</v>
      </c>
      <c r="O6263">
        <v>0.84487512294222777</v>
      </c>
      <c r="P6263">
        <v>2053000</v>
      </c>
      <c r="Q6263">
        <v>3621000</v>
      </c>
      <c r="R6263">
        <v>0.56999999999999995</v>
      </c>
      <c r="S6263">
        <v>56.778000000000013</v>
      </c>
      <c r="T6263">
        <v>7.8150000000000004</v>
      </c>
      <c r="U6263">
        <v>27.8828</v>
      </c>
      <c r="V6263">
        <f t="shared" si="604"/>
        <v>2.4434863629911043</v>
      </c>
      <c r="AC6263">
        <v>8.98</v>
      </c>
      <c r="AD6263">
        <v>8.5</v>
      </c>
      <c r="AH6263" s="85">
        <f>IF(AND(M6263&lt;Variables!$G$6,M6263&gt;Variables!$G$5),0,1)</f>
        <v>1</v>
      </c>
      <c r="AI6263" s="85">
        <f t="shared" si="603"/>
        <v>0</v>
      </c>
      <c r="AJ6263" s="85">
        <f>IF(I6263&gt;Variables!$G$7,0,1)</f>
        <v>0</v>
      </c>
      <c r="AK6263" s="85">
        <f>IF(F6263&gt;Variables!$G$8,0,1)</f>
        <v>1</v>
      </c>
      <c r="AL6263" s="85">
        <f>IF(G6263&gt;Variables!$G$9,0,1)</f>
        <v>1</v>
      </c>
      <c r="AM6263" s="85">
        <f>IF(AND(K6263&gt;Variables!$G$10,K6263&lt;Variables!$G$11),0,1)</f>
        <v>0</v>
      </c>
      <c r="AN6263" s="103">
        <f>IF(H6263&lt;Variables!$G$13,1,0)</f>
        <v>1</v>
      </c>
      <c r="AO6263" s="101">
        <f>IF(R6263&lt;Variables!$G$12,0,1)</f>
        <v>0</v>
      </c>
      <c r="AP6263" s="86">
        <f t="shared" si="605"/>
        <v>1</v>
      </c>
      <c r="AR6263">
        <v>0</v>
      </c>
      <c r="AS6263">
        <v>0</v>
      </c>
      <c r="AT6263">
        <v>0</v>
      </c>
      <c r="AU6263">
        <v>1</v>
      </c>
      <c r="BA6263">
        <v>-0.7</v>
      </c>
    </row>
    <row r="6264" spans="3:53" ht="12.75" x14ac:dyDescent="0.2">
      <c r="C6264" t="s">
        <v>1016</v>
      </c>
      <c r="D6264" t="s">
        <v>195</v>
      </c>
      <c r="E6264">
        <v>38.97</v>
      </c>
      <c r="F6264">
        <v>7.65</v>
      </c>
      <c r="G6264">
        <v>6.56</v>
      </c>
      <c r="H6264">
        <v>3540</v>
      </c>
      <c r="I6264">
        <v>-34.526000000000003</v>
      </c>
      <c r="J6264" t="s">
        <v>78</v>
      </c>
      <c r="K6264">
        <v>56.32</v>
      </c>
      <c r="L6264">
        <v>38.897605882352941</v>
      </c>
      <c r="M6264">
        <v>0.18611458470224579</v>
      </c>
      <c r="N6264">
        <v>38.774093939393943</v>
      </c>
      <c r="O6264">
        <v>0.50524987356833695</v>
      </c>
      <c r="P6264">
        <v>118937</v>
      </c>
      <c r="Q6264">
        <v>600984</v>
      </c>
      <c r="R6264">
        <v>0.2</v>
      </c>
      <c r="S6264">
        <v>56.778000000000013</v>
      </c>
      <c r="T6264">
        <v>7.8150000000000004</v>
      </c>
      <c r="U6264">
        <v>27.8828</v>
      </c>
      <c r="V6264">
        <f t="shared" si="604"/>
        <v>2.4242392276194225</v>
      </c>
      <c r="AC6264">
        <v>40.914999999999999</v>
      </c>
      <c r="AD6264">
        <v>38.540100000000002</v>
      </c>
      <c r="AH6264" s="85">
        <f>IF(AND(M6264&lt;Variables!$G$6,M6264&gt;Variables!$G$5),0,1)</f>
        <v>1</v>
      </c>
      <c r="AI6264" s="85">
        <f t="shared" si="603"/>
        <v>0</v>
      </c>
      <c r="AJ6264" s="85">
        <f>IF(I6264&gt;Variables!$G$7,0,1)</f>
        <v>1</v>
      </c>
      <c r="AK6264" s="85">
        <f>IF(F6264&gt;Variables!$G$8,0,1)</f>
        <v>1</v>
      </c>
      <c r="AL6264" s="85">
        <f>IF(G6264&gt;Variables!$G$9,0,1)</f>
        <v>1</v>
      </c>
      <c r="AM6264" s="85">
        <f>IF(AND(K6264&gt;Variables!$G$10,K6264&lt;Variables!$G$11),0,1)</f>
        <v>0</v>
      </c>
      <c r="AN6264" s="103">
        <f>IF(H6264&lt;Variables!$G$13,1,0)</f>
        <v>0</v>
      </c>
      <c r="AO6264" s="101">
        <f>IF(R6264&lt;Variables!$G$12,0,1)</f>
        <v>0</v>
      </c>
      <c r="AP6264" s="86">
        <f t="shared" si="605"/>
        <v>1</v>
      </c>
      <c r="AR6264">
        <v>1</v>
      </c>
      <c r="AS6264">
        <v>0</v>
      </c>
      <c r="AT6264">
        <v>0</v>
      </c>
      <c r="AU6264">
        <v>0</v>
      </c>
      <c r="BA6264">
        <v>0.84</v>
      </c>
    </row>
    <row r="6265" spans="3:53" ht="12.75" x14ac:dyDescent="0.2">
      <c r="C6265" t="s">
        <v>1016</v>
      </c>
      <c r="D6265" t="s">
        <v>184</v>
      </c>
      <c r="E6265">
        <v>25.51</v>
      </c>
      <c r="F6265">
        <v>7.92</v>
      </c>
      <c r="G6265">
        <v>6.59</v>
      </c>
      <c r="H6265">
        <v>2300</v>
      </c>
      <c r="I6265">
        <v>-65.385000000000005</v>
      </c>
      <c r="J6265" t="s">
        <v>78</v>
      </c>
      <c r="K6265">
        <v>63.17</v>
      </c>
      <c r="L6265">
        <v>25.389655000000001</v>
      </c>
      <c r="M6265">
        <v>0.59254448317630826</v>
      </c>
      <c r="N6265">
        <v>25.037602</v>
      </c>
      <c r="O6265">
        <v>2.0069733515214261</v>
      </c>
      <c r="P6265">
        <v>7055000</v>
      </c>
      <c r="Q6265">
        <v>20321000</v>
      </c>
      <c r="R6265">
        <v>0.35</v>
      </c>
      <c r="S6265">
        <v>56.778000000000013</v>
      </c>
      <c r="T6265">
        <v>7.8150000000000004</v>
      </c>
      <c r="U6265">
        <v>27.8828</v>
      </c>
      <c r="V6265">
        <f t="shared" si="604"/>
        <v>2.4654976377215845</v>
      </c>
      <c r="AC6265">
        <v>27.24</v>
      </c>
      <c r="AD6265">
        <v>25.11</v>
      </c>
      <c r="AH6265" s="85">
        <f>IF(AND(M6265&lt;Variables!$G$6,M6265&gt;Variables!$G$5),0,1)</f>
        <v>1</v>
      </c>
      <c r="AI6265" s="85">
        <f t="shared" si="603"/>
        <v>0</v>
      </c>
      <c r="AJ6265" s="85">
        <f>IF(I6265&gt;Variables!$G$7,0,1)</f>
        <v>1</v>
      </c>
      <c r="AK6265" s="85">
        <f>IF(F6265&gt;Variables!$G$8,0,1)</f>
        <v>1</v>
      </c>
      <c r="AL6265" s="85">
        <f>IF(G6265&gt;Variables!$G$9,0,1)</f>
        <v>1</v>
      </c>
      <c r="AM6265" s="85">
        <f>IF(AND(K6265&gt;Variables!$G$10,K6265&lt;Variables!$G$11),0,1)</f>
        <v>0</v>
      </c>
      <c r="AN6265" s="103">
        <f>IF(H6265&lt;Variables!$G$13,1,0)</f>
        <v>1</v>
      </c>
      <c r="AO6265" s="101">
        <f>IF(R6265&lt;Variables!$G$12,0,1)</f>
        <v>0</v>
      </c>
      <c r="AP6265" s="86">
        <f t="shared" si="605"/>
        <v>1</v>
      </c>
      <c r="AR6265">
        <v>1</v>
      </c>
      <c r="AS6265">
        <v>0</v>
      </c>
      <c r="AT6265">
        <v>0</v>
      </c>
      <c r="AU6265">
        <v>0</v>
      </c>
      <c r="BA6265">
        <v>0.97</v>
      </c>
    </row>
    <row r="6266" spans="3:53" ht="12.75" x14ac:dyDescent="0.2">
      <c r="C6266" t="s">
        <v>1016</v>
      </c>
      <c r="D6266" t="s">
        <v>303</v>
      </c>
      <c r="E6266">
        <v>19.829999999999998</v>
      </c>
      <c r="F6266">
        <v>8.09</v>
      </c>
      <c r="G6266">
        <v>8.0299999999999994</v>
      </c>
      <c r="H6266">
        <v>2360</v>
      </c>
      <c r="I6266">
        <v>528.36400000000003</v>
      </c>
      <c r="J6266" t="s">
        <v>78</v>
      </c>
      <c r="K6266">
        <v>49.48</v>
      </c>
      <c r="L6266">
        <v>19.932424999999999</v>
      </c>
      <c r="M6266">
        <v>-0.81487826995460377</v>
      </c>
      <c r="N6266">
        <v>19.821249999999999</v>
      </c>
      <c r="O6266">
        <v>-0.25856088793594312</v>
      </c>
      <c r="P6266">
        <v>136713</v>
      </c>
      <c r="Q6266">
        <v>512011</v>
      </c>
      <c r="R6266">
        <v>0.27</v>
      </c>
      <c r="S6266">
        <v>56.778000000000013</v>
      </c>
      <c r="T6266">
        <v>7.8150000000000004</v>
      </c>
      <c r="U6266">
        <v>27.8828</v>
      </c>
      <c r="V6266">
        <f t="shared" si="604"/>
        <v>2.3815758834281326</v>
      </c>
      <c r="AC6266">
        <v>20.100000000000001</v>
      </c>
      <c r="AD6266">
        <v>18.88</v>
      </c>
      <c r="AH6266" s="85">
        <f>IF(AND(M6266&lt;Variables!$G$6,M6266&gt;Variables!$G$5),0,1)</f>
        <v>1</v>
      </c>
      <c r="AI6266" s="85">
        <f t="shared" si="603"/>
        <v>0</v>
      </c>
      <c r="AJ6266" s="85">
        <f>IF(I6266&gt;Variables!$G$7,0,1)</f>
        <v>0</v>
      </c>
      <c r="AK6266" s="85">
        <f>IF(F6266&gt;Variables!$G$8,0,1)</f>
        <v>1</v>
      </c>
      <c r="AL6266" s="85">
        <f>IF(G6266&gt;Variables!$G$9,0,1)</f>
        <v>1</v>
      </c>
      <c r="AM6266" s="85">
        <f>IF(AND(K6266&gt;Variables!$G$10,K6266&lt;Variables!$G$11),0,1)</f>
        <v>1</v>
      </c>
      <c r="AN6266" s="103">
        <f>IF(H6266&lt;Variables!$G$13,1,0)</f>
        <v>1</v>
      </c>
      <c r="AO6266" s="101">
        <f>IF(R6266&lt;Variables!$G$12,0,1)</f>
        <v>0</v>
      </c>
      <c r="AP6266" s="86">
        <f t="shared" si="605"/>
        <v>1</v>
      </c>
      <c r="AR6266">
        <v>0</v>
      </c>
      <c r="AS6266">
        <v>0</v>
      </c>
      <c r="AT6266">
        <v>1</v>
      </c>
      <c r="AU6266">
        <v>0</v>
      </c>
      <c r="BA6266">
        <v>-2.25</v>
      </c>
    </row>
    <row r="6267" spans="3:53" ht="12.75" x14ac:dyDescent="0.2">
      <c r="C6267" t="s">
        <v>1016</v>
      </c>
      <c r="D6267" t="s">
        <v>131</v>
      </c>
      <c r="E6267">
        <v>39.659999999999997</v>
      </c>
      <c r="F6267">
        <v>8.3699999999999992</v>
      </c>
      <c r="G6267">
        <v>3.7</v>
      </c>
      <c r="H6267">
        <v>4750</v>
      </c>
      <c r="I6267">
        <v>1.6619999999999999</v>
      </c>
      <c r="J6267" t="s">
        <v>78</v>
      </c>
      <c r="K6267">
        <v>54.28</v>
      </c>
      <c r="L6267">
        <v>39.59725000000001</v>
      </c>
      <c r="M6267">
        <v>5.7453484774795803E-2</v>
      </c>
      <c r="N6267">
        <v>39.437468000000003</v>
      </c>
      <c r="O6267">
        <v>0.46283904433216128</v>
      </c>
      <c r="P6267">
        <v>3351000</v>
      </c>
      <c r="Q6267">
        <v>2964000</v>
      </c>
      <c r="R6267">
        <v>1.1299999999999999</v>
      </c>
      <c r="S6267">
        <v>56.778000000000013</v>
      </c>
      <c r="T6267">
        <v>7.8150000000000004</v>
      </c>
      <c r="U6267">
        <v>27.8828</v>
      </c>
      <c r="V6267">
        <f t="shared" si="604"/>
        <v>2.4091368475538086</v>
      </c>
      <c r="AC6267">
        <v>39.869999999999997</v>
      </c>
      <c r="AD6267">
        <v>38.93</v>
      </c>
      <c r="AH6267" s="85">
        <f>IF(AND(M6267&lt;Variables!$G$6,M6267&gt;Variables!$G$5),0,1)</f>
        <v>1</v>
      </c>
      <c r="AI6267" s="85">
        <f t="shared" si="603"/>
        <v>0</v>
      </c>
      <c r="AJ6267" s="85">
        <f>IF(I6267&gt;Variables!$G$7,0,1)</f>
        <v>0</v>
      </c>
      <c r="AK6267" s="85">
        <f>IF(F6267&gt;Variables!$G$8,0,1)</f>
        <v>1</v>
      </c>
      <c r="AL6267" s="85">
        <f>IF(G6267&gt;Variables!$G$9,0,1)</f>
        <v>1</v>
      </c>
      <c r="AM6267" s="85">
        <f>IF(AND(K6267&gt;Variables!$G$10,K6267&lt;Variables!$G$11),0,1)</f>
        <v>0</v>
      </c>
      <c r="AN6267" s="103">
        <f>IF(H6267&lt;Variables!$G$13,1,0)</f>
        <v>0</v>
      </c>
      <c r="AO6267" s="101">
        <f>IF(R6267&lt;Variables!$G$12,0,1)</f>
        <v>0</v>
      </c>
      <c r="AP6267" s="86">
        <f t="shared" si="605"/>
        <v>1</v>
      </c>
      <c r="AR6267">
        <v>0</v>
      </c>
      <c r="AS6267">
        <v>0</v>
      </c>
      <c r="AT6267">
        <v>1</v>
      </c>
      <c r="AU6267">
        <v>0</v>
      </c>
      <c r="BA6267">
        <v>-1.48</v>
      </c>
    </row>
    <row r="6268" spans="3:53" ht="12.75" x14ac:dyDescent="0.2">
      <c r="C6268" t="s">
        <v>1016</v>
      </c>
      <c r="D6268" t="s">
        <v>813</v>
      </c>
      <c r="E6268">
        <v>12.89</v>
      </c>
      <c r="F6268">
        <v>8.61</v>
      </c>
      <c r="G6268">
        <v>7.87</v>
      </c>
      <c r="H6268">
        <v>1900</v>
      </c>
      <c r="I6268">
        <v>-4.9180000000000001</v>
      </c>
      <c r="J6268" t="s">
        <v>78</v>
      </c>
      <c r="K6268">
        <v>72.31</v>
      </c>
      <c r="L6268">
        <v>12.718249999999999</v>
      </c>
      <c r="M6268">
        <v>1.3504216381970739</v>
      </c>
      <c r="N6268">
        <v>12.622464000000001</v>
      </c>
      <c r="O6268">
        <v>2.1195227809720811</v>
      </c>
      <c r="P6268">
        <v>1518000</v>
      </c>
      <c r="Q6268">
        <v>1581000</v>
      </c>
      <c r="R6268">
        <v>0.96</v>
      </c>
      <c r="S6268">
        <v>56.778000000000013</v>
      </c>
      <c r="T6268">
        <v>7.8150000000000004</v>
      </c>
      <c r="U6268">
        <v>27.8828</v>
      </c>
      <c r="V6268">
        <f t="shared" si="604"/>
        <v>2.4760112427181418</v>
      </c>
      <c r="AC6268">
        <v>13.15</v>
      </c>
      <c r="AD6268">
        <v>12.29</v>
      </c>
      <c r="AH6268" s="85">
        <f>IF(AND(M6268&lt;Variables!$G$6,M6268&gt;Variables!$G$5),0,1)</f>
        <v>1</v>
      </c>
      <c r="AI6268" s="85">
        <f t="shared" si="603"/>
        <v>0</v>
      </c>
      <c r="AJ6268" s="85">
        <f>IF(I6268&gt;Variables!$G$7,0,1)</f>
        <v>1</v>
      </c>
      <c r="AK6268" s="85">
        <f>IF(F6268&gt;Variables!$G$8,0,1)</f>
        <v>1</v>
      </c>
      <c r="AL6268" s="85">
        <f>IF(G6268&gt;Variables!$G$9,0,1)</f>
        <v>1</v>
      </c>
      <c r="AM6268" s="85">
        <f>IF(AND(K6268&gt;Variables!$G$10,K6268&lt;Variables!$G$11),0,1)</f>
        <v>0</v>
      </c>
      <c r="AN6268" s="103">
        <f>IF(H6268&lt;Variables!$G$13,1,0)</f>
        <v>1</v>
      </c>
      <c r="AO6268" s="101">
        <f>IF(R6268&lt;Variables!$G$12,0,1)</f>
        <v>0</v>
      </c>
      <c r="AP6268" s="86">
        <f t="shared" si="605"/>
        <v>1</v>
      </c>
      <c r="AR6268">
        <v>1</v>
      </c>
      <c r="AS6268">
        <v>0</v>
      </c>
      <c r="AT6268">
        <v>0</v>
      </c>
      <c r="AU6268">
        <v>0</v>
      </c>
      <c r="BA6268">
        <v>1.37</v>
      </c>
    </row>
    <row r="6269" spans="3:53" ht="12.75" x14ac:dyDescent="0.2">
      <c r="C6269" t="s">
        <v>1016</v>
      </c>
      <c r="D6269" t="s">
        <v>576</v>
      </c>
      <c r="E6269">
        <v>9.9499999999999993</v>
      </c>
      <c r="F6269">
        <v>8.8000000000000007</v>
      </c>
      <c r="G6269">
        <v>-1.39</v>
      </c>
      <c r="H6269">
        <v>14830</v>
      </c>
      <c r="I6269">
        <v>0.57199999999999995</v>
      </c>
      <c r="J6269" t="s">
        <v>78</v>
      </c>
      <c r="K6269">
        <v>43.96</v>
      </c>
      <c r="L6269">
        <v>9.9570199999999982</v>
      </c>
      <c r="M6269">
        <v>-0.12071884961562721</v>
      </c>
      <c r="N6269">
        <v>10.003553999999999</v>
      </c>
      <c r="O6269">
        <v>-0.58533197301678086</v>
      </c>
      <c r="P6269">
        <v>16339000</v>
      </c>
      <c r="Q6269">
        <v>5991000</v>
      </c>
      <c r="R6269">
        <v>2.73</v>
      </c>
      <c r="S6269">
        <v>56.778000000000013</v>
      </c>
      <c r="T6269">
        <v>7.8150000000000004</v>
      </c>
      <c r="U6269">
        <v>27.8828</v>
      </c>
      <c r="V6269">
        <f t="shared" si="604"/>
        <v>2.305458528422359</v>
      </c>
      <c r="AC6269">
        <v>10.38</v>
      </c>
      <c r="AD6269">
        <v>9.75</v>
      </c>
      <c r="AH6269" s="85">
        <f>IF(AND(M6269&lt;Variables!$G$6,M6269&gt;Variables!$G$5),0,1)</f>
        <v>1</v>
      </c>
      <c r="AI6269" s="85">
        <f t="shared" si="603"/>
        <v>1</v>
      </c>
      <c r="AJ6269" s="85">
        <f>IF(I6269&gt;Variables!$G$7,0,1)</f>
        <v>0</v>
      </c>
      <c r="AK6269" s="85">
        <f>IF(F6269&gt;Variables!$G$8,0,1)</f>
        <v>1</v>
      </c>
      <c r="AL6269" s="85">
        <f>IF(G6269&gt;Variables!$G$9,0,1)</f>
        <v>1</v>
      </c>
      <c r="AM6269" s="85">
        <f>IF(AND(K6269&gt;Variables!$G$10,K6269&lt;Variables!$G$11),0,1)</f>
        <v>1</v>
      </c>
      <c r="AN6269" s="103">
        <f>IF(H6269&lt;Variables!$G$13,1,0)</f>
        <v>0</v>
      </c>
      <c r="AO6269" s="101">
        <f>IF(R6269&lt;Variables!$G$12,0,1)</f>
        <v>1</v>
      </c>
      <c r="AP6269" s="86">
        <f t="shared" si="605"/>
        <v>1</v>
      </c>
      <c r="AR6269">
        <v>0</v>
      </c>
      <c r="AS6269">
        <v>0</v>
      </c>
      <c r="AT6269">
        <v>1</v>
      </c>
      <c r="AU6269">
        <v>0</v>
      </c>
      <c r="BA6269">
        <v>-1.28</v>
      </c>
    </row>
    <row r="6270" spans="3:53" ht="12.75" x14ac:dyDescent="0.2">
      <c r="C6270" t="s">
        <v>1016</v>
      </c>
      <c r="D6270" t="s">
        <v>752</v>
      </c>
      <c r="E6270">
        <v>10.47</v>
      </c>
      <c r="F6270">
        <v>9.5299999999999994</v>
      </c>
      <c r="G6270">
        <v>5.85</v>
      </c>
      <c r="H6270">
        <v>3960</v>
      </c>
      <c r="I6270">
        <v>-48.011000000000003</v>
      </c>
      <c r="J6270" t="s">
        <v>78</v>
      </c>
      <c r="K6270">
        <v>54.75</v>
      </c>
      <c r="L6270">
        <v>10.445335</v>
      </c>
      <c r="M6270">
        <v>0.14135496850985441</v>
      </c>
      <c r="N6270">
        <v>10.414686</v>
      </c>
      <c r="O6270">
        <v>0.43605731368186201</v>
      </c>
      <c r="P6270">
        <v>13263000</v>
      </c>
      <c r="Q6270">
        <v>5120000</v>
      </c>
      <c r="R6270">
        <v>2.59</v>
      </c>
      <c r="S6270">
        <v>56.778000000000013</v>
      </c>
      <c r="T6270">
        <v>7.8150000000000004</v>
      </c>
      <c r="U6270">
        <v>27.8828</v>
      </c>
      <c r="V6270">
        <f t="shared" si="604"/>
        <v>2.4105956633607257</v>
      </c>
      <c r="AC6270">
        <v>11.02</v>
      </c>
      <c r="AD6270">
        <v>9.8699999999999992</v>
      </c>
      <c r="AH6270" s="85">
        <f>IF(AND(M6270&lt;Variables!$G$6,M6270&gt;Variables!$G$5),0,1)</f>
        <v>1</v>
      </c>
      <c r="AI6270" s="85">
        <f t="shared" si="603"/>
        <v>0</v>
      </c>
      <c r="AJ6270" s="85">
        <f>IF(I6270&gt;Variables!$G$7,0,1)</f>
        <v>1</v>
      </c>
      <c r="AK6270" s="85">
        <f>IF(F6270&gt;Variables!$G$8,0,1)</f>
        <v>0</v>
      </c>
      <c r="AL6270" s="85">
        <f>IF(G6270&gt;Variables!$G$9,0,1)</f>
        <v>1</v>
      </c>
      <c r="AM6270" s="85">
        <f>IF(AND(K6270&gt;Variables!$G$10,K6270&lt;Variables!$G$11),0,1)</f>
        <v>0</v>
      </c>
      <c r="AN6270" s="103">
        <f>IF(H6270&lt;Variables!$G$13,1,0)</f>
        <v>0</v>
      </c>
      <c r="AO6270" s="101">
        <f>IF(R6270&lt;Variables!$G$12,0,1)</f>
        <v>1</v>
      </c>
      <c r="AP6270" s="86">
        <f t="shared" si="605"/>
        <v>1</v>
      </c>
      <c r="AR6270">
        <v>1</v>
      </c>
      <c r="AS6270">
        <v>0</v>
      </c>
      <c r="AT6270">
        <v>0</v>
      </c>
      <c r="AU6270">
        <v>0</v>
      </c>
      <c r="BA6270">
        <v>2</v>
      </c>
    </row>
    <row r="6271" spans="3:53" ht="12.75" x14ac:dyDescent="0.2">
      <c r="C6271" t="s">
        <v>1016</v>
      </c>
      <c r="D6271" t="s">
        <v>332</v>
      </c>
      <c r="E6271">
        <v>30.91</v>
      </c>
      <c r="F6271">
        <v>10.46</v>
      </c>
      <c r="G6271">
        <v>7.87</v>
      </c>
      <c r="H6271">
        <v>2290</v>
      </c>
      <c r="I6271">
        <v>-82.513000000000005</v>
      </c>
      <c r="J6271" t="s">
        <v>78</v>
      </c>
      <c r="K6271">
        <v>59.14</v>
      </c>
      <c r="L6271">
        <v>30.80931</v>
      </c>
      <c r="M6271">
        <v>0.24437418429688609</v>
      </c>
      <c r="N6271">
        <v>30.245452</v>
      </c>
      <c r="O6271">
        <v>2.1132036644716119</v>
      </c>
      <c r="P6271">
        <v>8234000</v>
      </c>
      <c r="Q6271">
        <v>21505000</v>
      </c>
      <c r="R6271">
        <v>0.38</v>
      </c>
      <c r="S6271">
        <v>56.778000000000013</v>
      </c>
      <c r="T6271">
        <v>7.8150000000000004</v>
      </c>
      <c r="U6271">
        <v>27.8828</v>
      </c>
      <c r="V6271">
        <f t="shared" si="604"/>
        <v>2.4488860920398419</v>
      </c>
      <c r="AC6271">
        <v>33.090000000000003</v>
      </c>
      <c r="AD6271">
        <v>30.31</v>
      </c>
      <c r="AH6271" s="85">
        <f>IF(AND(M6271&lt;Variables!$G$6,M6271&gt;Variables!$G$5),0,1)</f>
        <v>1</v>
      </c>
      <c r="AI6271" s="85">
        <f t="shared" si="603"/>
        <v>0</v>
      </c>
      <c r="AJ6271" s="85">
        <f>IF(I6271&gt;Variables!$G$7,0,1)</f>
        <v>1</v>
      </c>
      <c r="AK6271" s="85">
        <f>IF(F6271&gt;Variables!$G$8,0,1)</f>
        <v>0</v>
      </c>
      <c r="AL6271" s="85">
        <f>IF(G6271&gt;Variables!$G$9,0,1)</f>
        <v>1</v>
      </c>
      <c r="AM6271" s="85">
        <f>IF(AND(K6271&gt;Variables!$G$10,K6271&lt;Variables!$G$11),0,1)</f>
        <v>0</v>
      </c>
      <c r="AN6271" s="103">
        <f>IF(H6271&lt;Variables!$G$13,1,0)</f>
        <v>1</v>
      </c>
      <c r="AO6271" s="101">
        <f>IF(R6271&lt;Variables!$G$12,0,1)</f>
        <v>0</v>
      </c>
      <c r="AP6271" s="86">
        <f t="shared" si="605"/>
        <v>1</v>
      </c>
      <c r="AR6271">
        <v>1</v>
      </c>
      <c r="AS6271">
        <v>0</v>
      </c>
      <c r="AT6271">
        <v>0</v>
      </c>
      <c r="AU6271">
        <v>0</v>
      </c>
      <c r="BA6271">
        <v>0.65</v>
      </c>
    </row>
    <row r="6272" spans="3:53" ht="12.75" x14ac:dyDescent="0.2">
      <c r="C6272" t="s">
        <v>1016</v>
      </c>
      <c r="D6272" t="s">
        <v>186</v>
      </c>
      <c r="E6272">
        <v>27.68</v>
      </c>
      <c r="F6272">
        <v>10.58</v>
      </c>
      <c r="G6272">
        <v>6.78</v>
      </c>
      <c r="H6272">
        <v>3350</v>
      </c>
      <c r="I6272">
        <v>5.5229999999999997</v>
      </c>
      <c r="J6272" t="s">
        <v>78</v>
      </c>
      <c r="K6272">
        <v>42.93</v>
      </c>
      <c r="L6272">
        <v>27.77094</v>
      </c>
      <c r="M6272">
        <v>-0.40920472983628448</v>
      </c>
      <c r="N6272">
        <v>27.955393999999998</v>
      </c>
      <c r="O6272">
        <v>-1.066320152740478</v>
      </c>
      <c r="P6272">
        <v>14927000</v>
      </c>
      <c r="Q6272">
        <v>9109000</v>
      </c>
      <c r="R6272">
        <v>1.64</v>
      </c>
      <c r="S6272">
        <v>56.778000000000013</v>
      </c>
      <c r="T6272">
        <v>7.8150000000000004</v>
      </c>
      <c r="U6272">
        <v>27.8828</v>
      </c>
      <c r="V6272">
        <f t="shared" si="604"/>
        <v>2.2960389153291891</v>
      </c>
      <c r="AC6272">
        <v>28.13</v>
      </c>
      <c r="AD6272">
        <v>26.706</v>
      </c>
      <c r="AH6272" s="85">
        <f>IF(AND(M6272&lt;Variables!$G$6,M6272&gt;Variables!$G$5),0,1)</f>
        <v>1</v>
      </c>
      <c r="AI6272" s="85">
        <f t="shared" si="603"/>
        <v>1</v>
      </c>
      <c r="AJ6272" s="85">
        <f>IF(I6272&gt;Variables!$G$7,0,1)</f>
        <v>0</v>
      </c>
      <c r="AK6272" s="85">
        <f>IF(F6272&gt;Variables!$G$8,0,1)</f>
        <v>0</v>
      </c>
      <c r="AL6272" s="85">
        <f>IF(G6272&gt;Variables!$G$9,0,1)</f>
        <v>1</v>
      </c>
      <c r="AM6272" s="85">
        <f>IF(AND(K6272&gt;Variables!$G$10,K6272&lt;Variables!$G$11),0,1)</f>
        <v>1</v>
      </c>
      <c r="AN6272" s="103">
        <f>IF(H6272&lt;Variables!$G$13,1,0)</f>
        <v>0</v>
      </c>
      <c r="AO6272" s="101">
        <f>IF(R6272&lt;Variables!$G$12,0,1)</f>
        <v>0</v>
      </c>
      <c r="AP6272" s="86">
        <f t="shared" si="605"/>
        <v>1</v>
      </c>
      <c r="AR6272">
        <v>1</v>
      </c>
      <c r="AS6272">
        <v>0</v>
      </c>
      <c r="AT6272">
        <v>0</v>
      </c>
      <c r="AU6272">
        <v>0</v>
      </c>
      <c r="BA6272">
        <v>1.4</v>
      </c>
    </row>
    <row r="6273" spans="3:53" ht="12.75" x14ac:dyDescent="0.2">
      <c r="C6273" t="s">
        <v>1016</v>
      </c>
      <c r="D6273" t="s">
        <v>447</v>
      </c>
      <c r="E6273">
        <v>22.36</v>
      </c>
      <c r="F6273">
        <v>11.57</v>
      </c>
      <c r="G6273">
        <v>9.0500000000000007</v>
      </c>
      <c r="H6273">
        <v>9490</v>
      </c>
      <c r="I6273">
        <v>-30.844999999999999</v>
      </c>
      <c r="J6273" t="s">
        <v>78</v>
      </c>
      <c r="K6273">
        <v>51.93</v>
      </c>
      <c r="L6273">
        <v>22.592915000000001</v>
      </c>
      <c r="M6273">
        <v>-0.22757134260896481</v>
      </c>
      <c r="N6273">
        <v>22.234757999999999</v>
      </c>
      <c r="O6273">
        <v>1.3795607759706501</v>
      </c>
      <c r="P6273">
        <v>43288000</v>
      </c>
      <c r="Q6273">
        <v>24882000</v>
      </c>
      <c r="R6273">
        <v>1.74</v>
      </c>
      <c r="S6273">
        <v>56.778000000000013</v>
      </c>
      <c r="T6273">
        <v>7.8150000000000004</v>
      </c>
      <c r="U6273">
        <v>27.8828</v>
      </c>
      <c r="V6273">
        <f t="shared" si="604"/>
        <v>2.3941801011601207</v>
      </c>
      <c r="AC6273">
        <v>23.04</v>
      </c>
      <c r="AD6273">
        <v>21.1</v>
      </c>
      <c r="AH6273" s="85">
        <f>IF(AND(M6273&lt;Variables!$G$6,M6273&gt;Variables!$G$5),0,1)</f>
        <v>1</v>
      </c>
      <c r="AI6273" s="85">
        <f t="shared" si="603"/>
        <v>0</v>
      </c>
      <c r="AJ6273" s="85">
        <f>IF(I6273&gt;Variables!$G$7,0,1)</f>
        <v>1</v>
      </c>
      <c r="AK6273" s="85">
        <f>IF(F6273&gt;Variables!$G$8,0,1)</f>
        <v>0</v>
      </c>
      <c r="AL6273" s="85">
        <f>IF(G6273&gt;Variables!$G$9,0,1)</f>
        <v>1</v>
      </c>
      <c r="AM6273" s="85">
        <f>IF(AND(K6273&gt;Variables!$G$10,K6273&lt;Variables!$G$11),0,1)</f>
        <v>0</v>
      </c>
      <c r="AN6273" s="103">
        <f>IF(H6273&lt;Variables!$G$13,1,0)</f>
        <v>0</v>
      </c>
      <c r="AO6273" s="101">
        <f>IF(R6273&lt;Variables!$G$12,0,1)</f>
        <v>0</v>
      </c>
      <c r="AP6273" s="86">
        <f t="shared" si="605"/>
        <v>1</v>
      </c>
      <c r="AR6273">
        <v>0</v>
      </c>
      <c r="AS6273">
        <v>0</v>
      </c>
      <c r="AT6273">
        <v>1</v>
      </c>
      <c r="AU6273">
        <v>0</v>
      </c>
      <c r="BA6273">
        <v>-2.25</v>
      </c>
    </row>
    <row r="6274" spans="3:53" ht="12.75" x14ac:dyDescent="0.2">
      <c r="C6274" t="s">
        <v>1016</v>
      </c>
      <c r="D6274" t="s">
        <v>977</v>
      </c>
      <c r="E6274">
        <v>67.569999999999993</v>
      </c>
      <c r="F6274">
        <v>16.190000000000001</v>
      </c>
      <c r="G6274">
        <v>7.13</v>
      </c>
      <c r="H6274">
        <v>4440</v>
      </c>
      <c r="I6274">
        <v>-3.0000000000000001E-3</v>
      </c>
      <c r="J6274" t="s">
        <v>78</v>
      </c>
      <c r="K6274">
        <v>28.75</v>
      </c>
      <c r="L6274">
        <v>68.103120000000004</v>
      </c>
      <c r="M6274">
        <v>-0.88559819285813046</v>
      </c>
      <c r="N6274">
        <v>68.192893999999995</v>
      </c>
      <c r="O6274">
        <v>-1.01607947596416</v>
      </c>
      <c r="P6274">
        <v>3943000</v>
      </c>
      <c r="Q6274">
        <v>768864</v>
      </c>
      <c r="R6274">
        <v>5.13</v>
      </c>
      <c r="S6274">
        <v>56.778000000000013</v>
      </c>
      <c r="T6274">
        <v>7.8150000000000004</v>
      </c>
      <c r="U6274">
        <v>27.8828</v>
      </c>
      <c r="V6274">
        <f t="shared" si="604"/>
        <v>2.1155263919186083</v>
      </c>
      <c r="AC6274">
        <v>67.63</v>
      </c>
      <c r="AD6274">
        <v>63.82</v>
      </c>
      <c r="AH6274" s="85">
        <f>IF(AND(M6274&lt;Variables!$G$6,M6274&gt;Variables!$G$5),0,1)</f>
        <v>1</v>
      </c>
      <c r="AI6274" s="85">
        <f t="shared" si="603"/>
        <v>1</v>
      </c>
      <c r="AJ6274" s="85">
        <f>IF(I6274&gt;Variables!$G$7,0,1)</f>
        <v>1</v>
      </c>
      <c r="AK6274" s="85">
        <f>IF(F6274&gt;Variables!$G$8,0,1)</f>
        <v>0</v>
      </c>
      <c r="AL6274" s="85">
        <f>IF(G6274&gt;Variables!$G$9,0,1)</f>
        <v>1</v>
      </c>
      <c r="AM6274" s="85">
        <f>IF(AND(K6274&gt;Variables!$G$10,K6274&lt;Variables!$G$11),0,1)</f>
        <v>1</v>
      </c>
      <c r="AN6274" s="103">
        <f>IF(H6274&lt;Variables!$G$13,1,0)</f>
        <v>0</v>
      </c>
      <c r="AO6274" s="101">
        <f>IF(R6274&lt;Variables!$G$12,0,1)</f>
        <v>1</v>
      </c>
      <c r="AP6274" s="86">
        <f t="shared" si="605"/>
        <v>1</v>
      </c>
      <c r="AR6274">
        <v>0</v>
      </c>
      <c r="AS6274">
        <v>0</v>
      </c>
      <c r="AT6274">
        <v>1</v>
      </c>
      <c r="AU6274">
        <v>0</v>
      </c>
      <c r="BA6274">
        <v>-2.25</v>
      </c>
    </row>
    <row r="6275" spans="3:53" ht="12.75" x14ac:dyDescent="0.2">
      <c r="C6275" t="s">
        <v>1016</v>
      </c>
      <c r="D6275" t="s">
        <v>614</v>
      </c>
      <c r="E6275">
        <v>13.53</v>
      </c>
      <c r="F6275">
        <v>20.07</v>
      </c>
      <c r="G6275">
        <v>4.22</v>
      </c>
      <c r="H6275">
        <v>2880</v>
      </c>
      <c r="I6275">
        <v>-36.167000000000002</v>
      </c>
      <c r="J6275" t="s">
        <v>78</v>
      </c>
      <c r="K6275">
        <v>42.15</v>
      </c>
      <c r="L6275">
        <v>13.740684999999999</v>
      </c>
      <c r="M6275">
        <v>-1.24218697976119</v>
      </c>
      <c r="N6275">
        <v>13.909738000000001</v>
      </c>
      <c r="O6275">
        <v>-2.4424471546480762</v>
      </c>
      <c r="P6275">
        <v>22695000</v>
      </c>
      <c r="Q6275">
        <v>3768000</v>
      </c>
      <c r="R6275">
        <v>6.02</v>
      </c>
      <c r="S6275">
        <v>56.778000000000013</v>
      </c>
      <c r="T6275">
        <v>7.8150000000000004</v>
      </c>
      <c r="U6275">
        <v>27.8828</v>
      </c>
      <c r="V6275">
        <f t="shared" si="604"/>
        <v>2.2898094888930207</v>
      </c>
      <c r="AC6275">
        <v>14.6</v>
      </c>
      <c r="AD6275">
        <v>12.58</v>
      </c>
      <c r="AH6275" s="85">
        <f>IF(AND(M6275&lt;Variables!$G$6,M6275&gt;Variables!$G$5),0,1)</f>
        <v>1</v>
      </c>
      <c r="AI6275" s="85">
        <f t="shared" ref="AI6275:AI6338" si="606">IF(L6275&gt;N6275,0,1)</f>
        <v>1</v>
      </c>
      <c r="AJ6275" s="85">
        <f>IF(I6275&gt;Variables!$G$7,0,1)</f>
        <v>1</v>
      </c>
      <c r="AK6275" s="85">
        <f>IF(F6275&gt;Variables!$G$8,0,1)</f>
        <v>0</v>
      </c>
      <c r="AL6275" s="85">
        <f>IF(G6275&gt;Variables!$G$9,0,1)</f>
        <v>1</v>
      </c>
      <c r="AM6275" s="85">
        <f>IF(AND(K6275&gt;Variables!$G$10,K6275&lt;Variables!$G$11),0,1)</f>
        <v>1</v>
      </c>
      <c r="AN6275" s="103">
        <f>IF(H6275&lt;Variables!$G$13,1,0)</f>
        <v>0</v>
      </c>
      <c r="AO6275" s="101">
        <f>IF(R6275&lt;Variables!$G$12,0,1)</f>
        <v>1</v>
      </c>
      <c r="AP6275" s="86">
        <f t="shared" si="605"/>
        <v>1</v>
      </c>
      <c r="AR6275">
        <v>1</v>
      </c>
      <c r="AS6275">
        <v>0</v>
      </c>
      <c r="AT6275">
        <v>0</v>
      </c>
      <c r="AU6275">
        <v>0</v>
      </c>
      <c r="BA6275">
        <v>2</v>
      </c>
    </row>
    <row r="6276" spans="3:53" ht="12.75" x14ac:dyDescent="0.2">
      <c r="C6276" t="s">
        <v>1016</v>
      </c>
      <c r="D6276" t="s">
        <v>810</v>
      </c>
      <c r="E6276">
        <v>11.96</v>
      </c>
      <c r="F6276">
        <v>20.149999999999999</v>
      </c>
      <c r="G6276">
        <v>-13.22</v>
      </c>
      <c r="H6276">
        <v>1940</v>
      </c>
      <c r="I6276">
        <v>-70.918000000000006</v>
      </c>
      <c r="J6276" t="s">
        <v>78</v>
      </c>
      <c r="K6276">
        <v>51.25</v>
      </c>
      <c r="L6276">
        <v>11.85872</v>
      </c>
      <c r="M6276">
        <v>1.0176477731154809</v>
      </c>
      <c r="N6276">
        <v>12.040324</v>
      </c>
      <c r="O6276">
        <v>-0.5059996724340492</v>
      </c>
      <c r="P6276">
        <v>69770000</v>
      </c>
      <c r="Q6276">
        <v>8404000</v>
      </c>
      <c r="R6276">
        <v>8.3000000000000007</v>
      </c>
      <c r="S6276">
        <v>56.778000000000013</v>
      </c>
      <c r="T6276">
        <v>7.8150000000000004</v>
      </c>
      <c r="U6276">
        <v>27.8828</v>
      </c>
      <c r="V6276">
        <f t="shared" si="604"/>
        <v>2.3498174494380506</v>
      </c>
      <c r="AC6276">
        <v>13.4</v>
      </c>
      <c r="AD6276">
        <v>11.15</v>
      </c>
      <c r="AH6276" s="85">
        <f>IF(AND(M6276&lt;Variables!$G$6,M6276&gt;Variables!$G$5),0,1)</f>
        <v>1</v>
      </c>
      <c r="AI6276" s="85">
        <f t="shared" si="606"/>
        <v>1</v>
      </c>
      <c r="AJ6276" s="85">
        <f>IF(I6276&gt;Variables!$G$7,0,1)</f>
        <v>1</v>
      </c>
      <c r="AK6276" s="85">
        <f>IF(F6276&gt;Variables!$G$8,0,1)</f>
        <v>0</v>
      </c>
      <c r="AL6276" s="85">
        <f>IF(G6276&gt;Variables!$G$9,0,1)</f>
        <v>1</v>
      </c>
      <c r="AM6276" s="85">
        <f>IF(AND(K6276&gt;Variables!$G$10,K6276&lt;Variables!$G$11),0,1)</f>
        <v>0</v>
      </c>
      <c r="AN6276" s="103">
        <f>IF(H6276&lt;Variables!$G$13,1,0)</f>
        <v>1</v>
      </c>
      <c r="AO6276" s="101">
        <f>IF(R6276&lt;Variables!$G$12,0,1)</f>
        <v>1</v>
      </c>
      <c r="AP6276" s="86">
        <f t="shared" si="605"/>
        <v>1</v>
      </c>
      <c r="AR6276">
        <v>0</v>
      </c>
      <c r="AS6276">
        <v>0</v>
      </c>
      <c r="AT6276">
        <v>1</v>
      </c>
      <c r="AU6276">
        <v>0</v>
      </c>
      <c r="BA6276">
        <v>-2.25</v>
      </c>
    </row>
    <row r="6277" spans="3:53" ht="12.75" x14ac:dyDescent="0.2">
      <c r="C6277" t="s">
        <v>1016</v>
      </c>
      <c r="D6277" t="s">
        <v>978</v>
      </c>
      <c r="E6277">
        <v>3.23</v>
      </c>
      <c r="F6277">
        <v>21.53</v>
      </c>
      <c r="G6277">
        <v>-13.72</v>
      </c>
      <c r="H6277">
        <v>215.62</v>
      </c>
      <c r="I6277">
        <v>-48.476999999999997</v>
      </c>
      <c r="J6277" t="s">
        <v>78</v>
      </c>
      <c r="K6277">
        <v>34.770000000000003</v>
      </c>
      <c r="L6277">
        <v>3.2553049999999999</v>
      </c>
      <c r="M6277">
        <v>-0.87257568799236296</v>
      </c>
      <c r="N6277">
        <v>3.3022520000000002</v>
      </c>
      <c r="O6277">
        <v>-2.281836758672569</v>
      </c>
      <c r="P6277">
        <v>19080000</v>
      </c>
      <c r="Q6277">
        <v>888990</v>
      </c>
      <c r="R6277">
        <v>21.46</v>
      </c>
      <c r="S6277">
        <v>56.778000000000013</v>
      </c>
      <c r="T6277">
        <v>7.8150000000000004</v>
      </c>
      <c r="U6277">
        <v>27.8828</v>
      </c>
      <c r="V6277">
        <f t="shared" si="604"/>
        <v>2.1935245894089799</v>
      </c>
      <c r="AC6277">
        <v>3.5211999999999999</v>
      </c>
      <c r="AD6277">
        <v>3.1</v>
      </c>
      <c r="AH6277" s="85">
        <f>IF(AND(M6277&lt;Variables!$G$6,M6277&gt;Variables!$G$5),0,1)</f>
        <v>1</v>
      </c>
      <c r="AI6277" s="85">
        <f t="shared" si="606"/>
        <v>1</v>
      </c>
      <c r="AJ6277" s="85">
        <f>IF(I6277&gt;Variables!$G$7,0,1)</f>
        <v>1</v>
      </c>
      <c r="AK6277" s="85">
        <f>IF(F6277&gt;Variables!$G$8,0,1)</f>
        <v>0</v>
      </c>
      <c r="AL6277" s="85">
        <f>IF(G6277&gt;Variables!$G$9,0,1)</f>
        <v>1</v>
      </c>
      <c r="AM6277" s="85">
        <f>IF(AND(K6277&gt;Variables!$G$10,K6277&lt;Variables!$G$11),0,1)</f>
        <v>1</v>
      </c>
      <c r="AN6277" s="103">
        <f>IF(H6277&lt;Variables!$G$13,1,0)</f>
        <v>1</v>
      </c>
      <c r="AO6277" s="101">
        <f>IF(R6277&lt;Variables!$G$12,0,1)</f>
        <v>1</v>
      </c>
      <c r="AP6277" s="86">
        <f t="shared" si="605"/>
        <v>1</v>
      </c>
      <c r="AR6277">
        <v>1</v>
      </c>
      <c r="AS6277">
        <v>0</v>
      </c>
      <c r="AT6277">
        <v>0</v>
      </c>
      <c r="AU6277">
        <v>0</v>
      </c>
      <c r="BA6277">
        <v>2</v>
      </c>
    </row>
    <row r="6278" spans="3:53" ht="12.75" x14ac:dyDescent="0.2">
      <c r="C6278" t="s">
        <v>1016</v>
      </c>
      <c r="D6278" t="s">
        <v>975</v>
      </c>
      <c r="E6278">
        <v>2.48</v>
      </c>
      <c r="F6278">
        <v>33.81</v>
      </c>
      <c r="G6278">
        <v>29.17</v>
      </c>
      <c r="H6278">
        <v>22.19</v>
      </c>
      <c r="I6278">
        <v>-30.277000000000001</v>
      </c>
      <c r="J6278" t="s">
        <v>78</v>
      </c>
      <c r="K6278">
        <v>47.95</v>
      </c>
      <c r="L6278">
        <v>2.469663157894737</v>
      </c>
      <c r="M6278">
        <v>0.42260184640562981</v>
      </c>
      <c r="N6278">
        <v>2.512588</v>
      </c>
      <c r="O6278">
        <v>-1.293009438873379</v>
      </c>
      <c r="P6278">
        <v>3710000</v>
      </c>
      <c r="Q6278">
        <v>58670</v>
      </c>
      <c r="R6278">
        <v>63.24</v>
      </c>
      <c r="S6278">
        <v>56.778000000000013</v>
      </c>
      <c r="T6278">
        <v>7.8150000000000004</v>
      </c>
      <c r="U6278">
        <v>27.8828</v>
      </c>
      <c r="V6278">
        <f t="shared" si="604"/>
        <v>2.3372763239649137</v>
      </c>
      <c r="AC6278">
        <v>2.6</v>
      </c>
      <c r="AD6278">
        <v>2.2200000000000002</v>
      </c>
      <c r="AH6278" s="85">
        <f>IF(AND(M6278&lt;Variables!$G$6,M6278&gt;Variables!$G$5),0,1)</f>
        <v>1</v>
      </c>
      <c r="AI6278" s="85">
        <f t="shared" si="606"/>
        <v>1</v>
      </c>
      <c r="AJ6278" s="85">
        <f>IF(I6278&gt;Variables!$G$7,0,1)</f>
        <v>1</v>
      </c>
      <c r="AK6278" s="85">
        <f>IF(F6278&gt;Variables!$G$8,0,1)</f>
        <v>0</v>
      </c>
      <c r="AL6278" s="85">
        <f>IF(G6278&gt;Variables!$G$9,0,1)</f>
        <v>0</v>
      </c>
      <c r="AM6278" s="85">
        <f>IF(AND(K6278&gt;Variables!$G$10,K6278&lt;Variables!$G$11),0,1)</f>
        <v>1</v>
      </c>
      <c r="AN6278" s="103">
        <f>IF(H6278&lt;Variables!$G$13,1,0)</f>
        <v>1</v>
      </c>
      <c r="AO6278" s="101">
        <f>IF(R6278&lt;Variables!$G$12,0,1)</f>
        <v>1</v>
      </c>
      <c r="AP6278" s="86">
        <f t="shared" si="605"/>
        <v>1</v>
      </c>
      <c r="AR6278">
        <v>0</v>
      </c>
      <c r="AS6278">
        <v>0</v>
      </c>
      <c r="AT6278">
        <v>1</v>
      </c>
      <c r="AU6278">
        <v>0</v>
      </c>
      <c r="BA6278">
        <v>-2.25</v>
      </c>
    </row>
    <row r="6279" spans="3:53" ht="12.75" x14ac:dyDescent="0.2">
      <c r="C6279" t="s">
        <v>1016</v>
      </c>
      <c r="D6279" t="s">
        <v>932</v>
      </c>
      <c r="E6279">
        <v>5.47</v>
      </c>
      <c r="F6279">
        <v>36.090000000000003</v>
      </c>
      <c r="G6279">
        <v>-13.05</v>
      </c>
      <c r="H6279">
        <v>18.11</v>
      </c>
      <c r="I6279">
        <v>-4.6500000000000004</v>
      </c>
      <c r="J6279" t="s">
        <v>78</v>
      </c>
      <c r="K6279">
        <v>44.42</v>
      </c>
      <c r="L6279">
        <v>5.4676899999999993</v>
      </c>
      <c r="M6279">
        <v>-0.44973288536839151</v>
      </c>
      <c r="N6279">
        <v>5.5716980000000014</v>
      </c>
      <c r="O6279">
        <v>-2.3080576154702039</v>
      </c>
      <c r="P6279">
        <v>16200000</v>
      </c>
      <c r="Q6279">
        <v>1040000</v>
      </c>
      <c r="R6279">
        <v>15.58</v>
      </c>
      <c r="S6279">
        <v>56.778000000000013</v>
      </c>
      <c r="T6279">
        <v>7.8150000000000004</v>
      </c>
      <c r="U6279">
        <v>27.8828</v>
      </c>
      <c r="V6279">
        <f t="shared" si="604"/>
        <v>2.3136367915825509</v>
      </c>
      <c r="AC6279">
        <v>5.49</v>
      </c>
      <c r="AD6279">
        <v>4.2</v>
      </c>
      <c r="AH6279" s="85">
        <f>IF(AND(M6279&lt;Variables!$G$6,M6279&gt;Variables!$G$5),0,1)</f>
        <v>1</v>
      </c>
      <c r="AI6279" s="85">
        <f t="shared" si="606"/>
        <v>1</v>
      </c>
      <c r="AJ6279" s="85">
        <f>IF(I6279&gt;Variables!$G$7,0,1)</f>
        <v>1</v>
      </c>
      <c r="AK6279" s="85">
        <f>IF(F6279&gt;Variables!$G$8,0,1)</f>
        <v>0</v>
      </c>
      <c r="AL6279" s="85">
        <f>IF(G6279&gt;Variables!$G$9,0,1)</f>
        <v>1</v>
      </c>
      <c r="AM6279" s="85">
        <f>IF(AND(K6279&gt;Variables!$G$10,K6279&lt;Variables!$G$11),0,1)</f>
        <v>1</v>
      </c>
      <c r="AN6279" s="103">
        <f>IF(H6279&lt;Variables!$G$13,1,0)</f>
        <v>1</v>
      </c>
      <c r="AO6279" s="101">
        <f>IF(R6279&lt;Variables!$G$12,0,1)</f>
        <v>1</v>
      </c>
      <c r="AP6279" s="86">
        <f t="shared" si="605"/>
        <v>1</v>
      </c>
      <c r="AR6279">
        <v>0</v>
      </c>
      <c r="AS6279">
        <v>0</v>
      </c>
      <c r="AT6279">
        <v>1</v>
      </c>
      <c r="AU6279">
        <v>0</v>
      </c>
      <c r="BA6279">
        <v>-2.25</v>
      </c>
    </row>
    <row r="6280" spans="3:53" ht="12.75" x14ac:dyDescent="0.2">
      <c r="C6280" t="s">
        <v>1016</v>
      </c>
      <c r="D6280" t="s">
        <v>973</v>
      </c>
      <c r="E6280">
        <v>9.02</v>
      </c>
      <c r="F6280">
        <v>40.49</v>
      </c>
      <c r="G6280">
        <v>11.12</v>
      </c>
      <c r="H6280">
        <v>799.45</v>
      </c>
      <c r="I6280">
        <v>-32.262</v>
      </c>
      <c r="J6280" t="s">
        <v>78</v>
      </c>
      <c r="K6280">
        <v>57.57</v>
      </c>
      <c r="L6280">
        <v>8.8510800000000014</v>
      </c>
      <c r="M6280">
        <v>2.698201801362079</v>
      </c>
      <c r="N6280">
        <v>9.1062239999999992</v>
      </c>
      <c r="O6280">
        <v>-0.17926200805074771</v>
      </c>
      <c r="P6280">
        <v>99540000</v>
      </c>
      <c r="Q6280">
        <v>4490000</v>
      </c>
      <c r="R6280">
        <v>22.17</v>
      </c>
      <c r="S6280">
        <v>56.778000000000013</v>
      </c>
      <c r="T6280">
        <v>7.8150000000000004</v>
      </c>
      <c r="U6280">
        <v>27.8828</v>
      </c>
      <c r="V6280">
        <f t="shared" si="604"/>
        <v>2.3162834336709199</v>
      </c>
      <c r="AC6280">
        <v>10.47</v>
      </c>
      <c r="AD6280">
        <v>8.6</v>
      </c>
      <c r="AH6280" s="85">
        <f>IF(AND(M6280&lt;Variables!$G$6,M6280&gt;Variables!$G$5),0,1)</f>
        <v>1</v>
      </c>
      <c r="AI6280" s="85">
        <f t="shared" si="606"/>
        <v>1</v>
      </c>
      <c r="AJ6280" s="85">
        <f>IF(I6280&gt;Variables!$G$7,0,1)</f>
        <v>1</v>
      </c>
      <c r="AK6280" s="85">
        <f>IF(F6280&gt;Variables!$G$8,0,1)</f>
        <v>0</v>
      </c>
      <c r="AL6280" s="85">
        <f>IF(G6280&gt;Variables!$G$9,0,1)</f>
        <v>1</v>
      </c>
      <c r="AM6280" s="85">
        <f>IF(AND(K6280&gt;Variables!$G$10,K6280&lt;Variables!$G$11),0,1)</f>
        <v>0</v>
      </c>
      <c r="AN6280" s="103">
        <f>IF(H6280&lt;Variables!$G$13,1,0)</f>
        <v>1</v>
      </c>
      <c r="AO6280" s="101">
        <f>IF(R6280&lt;Variables!$G$12,0,1)</f>
        <v>1</v>
      </c>
      <c r="AP6280" s="86">
        <f t="shared" si="605"/>
        <v>1</v>
      </c>
      <c r="AR6280">
        <v>0</v>
      </c>
      <c r="AS6280">
        <v>0</v>
      </c>
      <c r="AT6280">
        <v>1</v>
      </c>
      <c r="AU6280">
        <v>0</v>
      </c>
      <c r="BA6280">
        <v>-2.25</v>
      </c>
    </row>
    <row r="6281" spans="3:53" ht="12.75" x14ac:dyDescent="0.2">
      <c r="C6281" t="s">
        <v>1016</v>
      </c>
      <c r="D6281" t="s">
        <v>972</v>
      </c>
      <c r="E6281">
        <v>10.15</v>
      </c>
      <c r="F6281">
        <v>335.52</v>
      </c>
      <c r="G6281">
        <v>-6.22</v>
      </c>
      <c r="H6281">
        <v>27.89</v>
      </c>
      <c r="I6281">
        <v>-2E-3</v>
      </c>
      <c r="J6281" t="s">
        <v>78</v>
      </c>
      <c r="K6281">
        <v>39.020000000000003</v>
      </c>
      <c r="L6281">
        <v>10.261329999999999</v>
      </c>
      <c r="M6281">
        <v>-3.1246436865396552</v>
      </c>
      <c r="N6281">
        <v>10.901666000000001</v>
      </c>
      <c r="O6281">
        <v>-8.8148545369120725</v>
      </c>
      <c r="P6281">
        <v>153490000</v>
      </c>
      <c r="Q6281">
        <v>980580</v>
      </c>
      <c r="R6281">
        <v>156.53</v>
      </c>
      <c r="S6281">
        <v>56.778000000000013</v>
      </c>
      <c r="T6281">
        <v>7.8150000000000004</v>
      </c>
      <c r="U6281">
        <v>27.8828</v>
      </c>
      <c r="V6281">
        <f t="shared" si="604"/>
        <v>2.2354047346353738</v>
      </c>
      <c r="AC6281">
        <v>12.15</v>
      </c>
      <c r="AD6281">
        <v>8.91</v>
      </c>
      <c r="AH6281" s="85">
        <f>IF(AND(M6281&lt;Variables!$G$6,M6281&gt;Variables!$G$5),0,1)</f>
        <v>0</v>
      </c>
      <c r="AI6281" s="85">
        <f t="shared" si="606"/>
        <v>1</v>
      </c>
      <c r="AJ6281" s="85">
        <f>IF(I6281&gt;Variables!$G$7,0,1)</f>
        <v>1</v>
      </c>
      <c r="AK6281" s="85">
        <f>IF(F6281&gt;Variables!$G$8,0,1)</f>
        <v>0</v>
      </c>
      <c r="AL6281" s="85">
        <f>IF(G6281&gt;Variables!$G$9,0,1)</f>
        <v>1</v>
      </c>
      <c r="AM6281" s="85">
        <f>IF(AND(K6281&gt;Variables!$G$10,K6281&lt;Variables!$G$11),0,1)</f>
        <v>1</v>
      </c>
      <c r="AN6281" s="103">
        <f>IF(H6281&lt;Variables!$G$13,1,0)</f>
        <v>1</v>
      </c>
      <c r="AO6281" s="101">
        <f>IF(R6281&lt;Variables!$G$12,0,1)</f>
        <v>1</v>
      </c>
      <c r="AP6281" s="86">
        <f t="shared" si="605"/>
        <v>1</v>
      </c>
      <c r="AR6281">
        <v>0</v>
      </c>
      <c r="AS6281">
        <v>0</v>
      </c>
      <c r="AT6281">
        <v>1</v>
      </c>
      <c r="AU6281">
        <v>0</v>
      </c>
      <c r="BA6281">
        <v>-2.25</v>
      </c>
    </row>
    <row r="6282" spans="3:53" ht="12.75" x14ac:dyDescent="0.2">
      <c r="C6282" t="s">
        <v>1016</v>
      </c>
      <c r="D6282" t="s">
        <v>980</v>
      </c>
      <c r="E6282">
        <v>16.920000000000002</v>
      </c>
      <c r="F6282">
        <v>13.73</v>
      </c>
      <c r="G6282">
        <v>7</v>
      </c>
      <c r="H6282">
        <v>2000</v>
      </c>
      <c r="I6282">
        <v>14.382999999999999</v>
      </c>
      <c r="J6282" t="s">
        <v>76</v>
      </c>
      <c r="K6282">
        <v>73.599999999999994</v>
      </c>
      <c r="L6282">
        <v>16.720994999999998</v>
      </c>
      <c r="M6282">
        <v>1.0406378328562449</v>
      </c>
      <c r="N6282">
        <v>16.538875999999998</v>
      </c>
      <c r="O6282">
        <v>2.1532539454313659</v>
      </c>
      <c r="P6282">
        <v>1417000</v>
      </c>
      <c r="Q6282">
        <v>768443</v>
      </c>
      <c r="R6282">
        <v>1.84</v>
      </c>
      <c r="S6282">
        <v>56.778000000000013</v>
      </c>
      <c r="T6282">
        <v>7.8150000000000004</v>
      </c>
      <c r="U6282">
        <v>27.8828</v>
      </c>
      <c r="V6282">
        <f t="shared" si="604"/>
        <v>2.5135128716993207</v>
      </c>
      <c r="AC6282">
        <v>17.758800000000001</v>
      </c>
      <c r="AD6282">
        <v>16.87</v>
      </c>
      <c r="AH6282" s="85">
        <f>IF(AND(M6282&lt;Variables!$G$6,M6282&gt;Variables!$G$5),0,1)</f>
        <v>1</v>
      </c>
      <c r="AI6282" s="85">
        <f t="shared" si="606"/>
        <v>0</v>
      </c>
      <c r="AJ6282" s="85">
        <f>IF(I6282&gt;Variables!$G$7,0,1)</f>
        <v>0</v>
      </c>
      <c r="AK6282" s="85">
        <f>IF(F6282&gt;Variables!$G$8,0,1)</f>
        <v>0</v>
      </c>
      <c r="AL6282" s="85">
        <f>IF(G6282&gt;Variables!$G$9,0,1)</f>
        <v>1</v>
      </c>
      <c r="AM6282" s="85">
        <f>IF(AND(K6282&gt;Variables!$G$10,K6282&lt;Variables!$G$11),0,1)</f>
        <v>0</v>
      </c>
      <c r="AN6282" s="103">
        <f>IF(H6282&lt;Variables!$G$13,1,0)</f>
        <v>1</v>
      </c>
      <c r="AO6282" s="101">
        <f>IF(R6282&lt;Variables!$G$12,0,1)</f>
        <v>0</v>
      </c>
      <c r="AP6282" s="86">
        <f t="shared" si="605"/>
        <v>0</v>
      </c>
      <c r="AR6282">
        <v>1</v>
      </c>
      <c r="AS6282">
        <v>0</v>
      </c>
      <c r="AT6282">
        <v>0</v>
      </c>
      <c r="AU6282">
        <v>0</v>
      </c>
      <c r="BA6282">
        <v>1.53</v>
      </c>
    </row>
    <row r="6283" spans="3:53" ht="12.75" x14ac:dyDescent="0.2">
      <c r="C6283" t="s">
        <v>1016</v>
      </c>
      <c r="D6283" t="s">
        <v>981</v>
      </c>
      <c r="E6283">
        <v>16.14</v>
      </c>
      <c r="F6283">
        <v>6.68</v>
      </c>
      <c r="G6283">
        <v>3.59</v>
      </c>
      <c r="H6283">
        <v>4060</v>
      </c>
      <c r="I6283">
        <v>-75.956000000000003</v>
      </c>
      <c r="J6283" t="s">
        <v>76</v>
      </c>
      <c r="K6283">
        <v>48.34</v>
      </c>
      <c r="L6283">
        <v>16.119330000000001</v>
      </c>
      <c r="M6283">
        <v>0.1282311361576606</v>
      </c>
      <c r="N6283">
        <v>16.174769999999999</v>
      </c>
      <c r="O6283">
        <v>-0.21496441680467909</v>
      </c>
      <c r="P6283">
        <v>15516000</v>
      </c>
      <c r="Q6283">
        <v>12705000</v>
      </c>
      <c r="R6283">
        <v>1.22</v>
      </c>
      <c r="S6283">
        <v>56.778000000000013</v>
      </c>
      <c r="T6283">
        <v>7.8150000000000004</v>
      </c>
      <c r="U6283">
        <v>27.8828</v>
      </c>
      <c r="V6283">
        <f t="shared" si="604"/>
        <v>2.3470831407851316</v>
      </c>
      <c r="AC6283">
        <v>16.29</v>
      </c>
      <c r="AD6283">
        <v>15.24</v>
      </c>
      <c r="AH6283" s="85">
        <f>IF(AND(M6283&lt;Variables!$G$6,M6283&gt;Variables!$G$5),0,1)</f>
        <v>1</v>
      </c>
      <c r="AI6283" s="85">
        <f t="shared" si="606"/>
        <v>1</v>
      </c>
      <c r="AJ6283" s="85">
        <f>IF(I6283&gt;Variables!$G$7,0,1)</f>
        <v>1</v>
      </c>
      <c r="AK6283" s="85">
        <f>IF(F6283&gt;Variables!$G$8,0,1)</f>
        <v>1</v>
      </c>
      <c r="AL6283" s="85">
        <f>IF(G6283&gt;Variables!$G$9,0,1)</f>
        <v>1</v>
      </c>
      <c r="AM6283" s="85">
        <f>IF(AND(K6283&gt;Variables!$G$10,K6283&lt;Variables!$G$11),0,1)</f>
        <v>1</v>
      </c>
      <c r="AN6283" s="103">
        <f>IF(H6283&lt;Variables!$G$13,1,0)</f>
        <v>0</v>
      </c>
      <c r="AO6283" s="101">
        <f>IF(R6283&lt;Variables!$G$12,0,1)</f>
        <v>0</v>
      </c>
      <c r="AP6283" s="86">
        <f t="shared" si="605"/>
        <v>0</v>
      </c>
      <c r="AR6283">
        <v>0</v>
      </c>
      <c r="AS6283">
        <v>0</v>
      </c>
      <c r="AT6283">
        <v>1</v>
      </c>
      <c r="AU6283">
        <v>0</v>
      </c>
      <c r="BA6283">
        <v>-2.25</v>
      </c>
    </row>
    <row r="6284" spans="3:53" ht="12.75" x14ac:dyDescent="0.2">
      <c r="C6284" t="s">
        <v>1017</v>
      </c>
      <c r="D6284" t="s">
        <v>989</v>
      </c>
      <c r="E6284">
        <v>288.83999999999997</v>
      </c>
      <c r="F6284">
        <v>8.0399999999999991</v>
      </c>
      <c r="G6284">
        <v>4.2699999999999996</v>
      </c>
      <c r="H6284">
        <v>13740</v>
      </c>
      <c r="I6284">
        <v>-17.027000000000001</v>
      </c>
      <c r="J6284" t="s">
        <v>76</v>
      </c>
      <c r="K6284">
        <v>57.86</v>
      </c>
      <c r="L6284">
        <v>288.72334999999998</v>
      </c>
      <c r="M6284">
        <v>0.20318758423938349</v>
      </c>
      <c r="N6284">
        <v>287.57109000000003</v>
      </c>
      <c r="O6284">
        <v>0.60468873974778747</v>
      </c>
      <c r="P6284">
        <v>198175</v>
      </c>
      <c r="Q6284">
        <v>175654</v>
      </c>
      <c r="R6284">
        <v>1.1299999999999999</v>
      </c>
      <c r="S6284">
        <v>57.668999999999983</v>
      </c>
      <c r="T6284">
        <v>7.9380000000000006</v>
      </c>
      <c r="U6284">
        <v>28.3308</v>
      </c>
      <c r="V6284">
        <f t="shared" si="604"/>
        <v>2.4385344296675688</v>
      </c>
      <c r="AC6284">
        <v>295.88389999999998</v>
      </c>
      <c r="AD6284">
        <v>287.85000000000002</v>
      </c>
      <c r="AH6284" s="85">
        <f>IF(AND(M6284&lt;Variables!$G$6,M6284&gt;Variables!$G$5),0,1)</f>
        <v>1</v>
      </c>
      <c r="AI6284" s="85">
        <f t="shared" si="606"/>
        <v>0</v>
      </c>
      <c r="AJ6284" s="85">
        <f>IF(I6284&gt;Variables!$G$7,0,1)</f>
        <v>1</v>
      </c>
      <c r="AK6284" s="85">
        <f>IF(F6284&gt;Variables!$G$8,0,1)</f>
        <v>1</v>
      </c>
      <c r="AL6284" s="85">
        <f>IF(G6284&gt;Variables!$G$9,0,1)</f>
        <v>1</v>
      </c>
      <c r="AM6284" s="85">
        <f>IF(AND(K6284&gt;Variables!$G$10,K6284&lt;Variables!$G$11),0,1)</f>
        <v>0</v>
      </c>
      <c r="AN6284" s="103">
        <f>IF(H6284&lt;Variables!$G$13,1,0)</f>
        <v>0</v>
      </c>
      <c r="AO6284" s="101">
        <f>IF(R6284&lt;Variables!$G$12,0,1)</f>
        <v>0</v>
      </c>
      <c r="AP6284" s="86">
        <f t="shared" si="605"/>
        <v>0</v>
      </c>
      <c r="AR6284">
        <v>0</v>
      </c>
      <c r="AS6284">
        <v>1</v>
      </c>
      <c r="AT6284">
        <v>0</v>
      </c>
      <c r="AU6284">
        <v>0</v>
      </c>
      <c r="BA6284">
        <v>1.48</v>
      </c>
    </row>
    <row r="6285" spans="3:53" ht="12.75" x14ac:dyDescent="0.2">
      <c r="C6285" t="s">
        <v>1017</v>
      </c>
      <c r="D6285" t="s">
        <v>972</v>
      </c>
      <c r="E6285">
        <v>9.92</v>
      </c>
      <c r="F6285">
        <v>353.4</v>
      </c>
      <c r="G6285">
        <v>-6.04</v>
      </c>
      <c r="H6285">
        <v>27.89</v>
      </c>
      <c r="I6285">
        <v>-2E-3</v>
      </c>
      <c r="J6285" t="s">
        <v>78</v>
      </c>
      <c r="K6285">
        <v>40.67</v>
      </c>
      <c r="L6285">
        <v>10.030765000000001</v>
      </c>
      <c r="M6285">
        <v>-0.70547959203508381</v>
      </c>
      <c r="N6285">
        <v>10.74944</v>
      </c>
      <c r="O6285">
        <v>-7.3440104786853766</v>
      </c>
      <c r="P6285">
        <v>156200000</v>
      </c>
      <c r="Q6285">
        <v>980580</v>
      </c>
      <c r="R6285">
        <v>159.29</v>
      </c>
      <c r="S6285">
        <v>57.668999999999983</v>
      </c>
      <c r="T6285">
        <v>7.9380000000000006</v>
      </c>
      <c r="U6285">
        <v>28.3308</v>
      </c>
      <c r="V6285">
        <f t="shared" si="604"/>
        <v>2.2696744935663431</v>
      </c>
      <c r="AC6285">
        <v>12.15</v>
      </c>
      <c r="AD6285">
        <v>8.91</v>
      </c>
      <c r="AH6285" s="85">
        <f>IF(AND(M6285&lt;Variables!$G$6,M6285&gt;Variables!$G$5),0,1)</f>
        <v>1</v>
      </c>
      <c r="AI6285" s="85">
        <f t="shared" si="606"/>
        <v>1</v>
      </c>
      <c r="AJ6285" s="85">
        <f>IF(I6285&gt;Variables!$G$7,0,1)</f>
        <v>1</v>
      </c>
      <c r="AK6285" s="85">
        <f>IF(F6285&gt;Variables!$G$8,0,1)</f>
        <v>0</v>
      </c>
      <c r="AL6285" s="85">
        <f>IF(G6285&gt;Variables!$G$9,0,1)</f>
        <v>1</v>
      </c>
      <c r="AM6285" s="85">
        <f>IF(AND(K6285&gt;Variables!$G$10,K6285&lt;Variables!$G$11),0,1)</f>
        <v>1</v>
      </c>
      <c r="AN6285" s="103">
        <f>IF(H6285&lt;Variables!$G$13,1,0)</f>
        <v>1</v>
      </c>
      <c r="AO6285" s="101">
        <f>IF(R6285&lt;Variables!$G$12,0,1)</f>
        <v>1</v>
      </c>
      <c r="AP6285" s="86">
        <f t="shared" si="605"/>
        <v>1</v>
      </c>
      <c r="AR6285">
        <v>0</v>
      </c>
      <c r="AS6285">
        <v>0</v>
      </c>
      <c r="AT6285">
        <v>1</v>
      </c>
      <c r="AU6285">
        <v>0</v>
      </c>
      <c r="BA6285">
        <v>-2.25</v>
      </c>
    </row>
    <row r="6286" spans="3:53" ht="12.75" x14ac:dyDescent="0.2">
      <c r="C6286" t="s">
        <v>1017</v>
      </c>
      <c r="D6286" t="s">
        <v>980</v>
      </c>
      <c r="E6286">
        <v>16.95</v>
      </c>
      <c r="F6286">
        <v>14.05</v>
      </c>
      <c r="G6286">
        <v>7.28</v>
      </c>
      <c r="H6286">
        <v>2000</v>
      </c>
      <c r="I6286">
        <v>14.420999999999999</v>
      </c>
      <c r="J6286" t="s">
        <v>76</v>
      </c>
      <c r="K6286">
        <v>68.22</v>
      </c>
      <c r="L6286">
        <v>16.82086</v>
      </c>
      <c r="M6286">
        <v>0.70828721004751238</v>
      </c>
      <c r="N6286">
        <v>16.604222</v>
      </c>
      <c r="O6286">
        <v>2.022244703786769</v>
      </c>
      <c r="P6286">
        <v>1478000</v>
      </c>
      <c r="Q6286">
        <v>768443</v>
      </c>
      <c r="R6286">
        <v>1.92</v>
      </c>
      <c r="S6286">
        <v>57.668999999999983</v>
      </c>
      <c r="T6286">
        <v>7.9380000000000006</v>
      </c>
      <c r="U6286">
        <v>28.3308</v>
      </c>
      <c r="V6286">
        <f t="shared" si="604"/>
        <v>2.5000741128498789</v>
      </c>
      <c r="AC6286">
        <v>17.758800000000001</v>
      </c>
      <c r="AD6286">
        <v>16.920000000000002</v>
      </c>
      <c r="AH6286" s="85">
        <f>IF(AND(M6286&lt;Variables!$G$6,M6286&gt;Variables!$G$5),0,1)</f>
        <v>1</v>
      </c>
      <c r="AI6286" s="85">
        <f t="shared" si="606"/>
        <v>0</v>
      </c>
      <c r="AJ6286" s="85">
        <f>IF(I6286&gt;Variables!$G$7,0,1)</f>
        <v>0</v>
      </c>
      <c r="AK6286" s="85">
        <f>IF(F6286&gt;Variables!$G$8,0,1)</f>
        <v>0</v>
      </c>
      <c r="AL6286" s="85">
        <f>IF(G6286&gt;Variables!$G$9,0,1)</f>
        <v>1</v>
      </c>
      <c r="AM6286" s="85">
        <f>IF(AND(K6286&gt;Variables!$G$10,K6286&lt;Variables!$G$11),0,1)</f>
        <v>0</v>
      </c>
      <c r="AN6286" s="103">
        <f>IF(H6286&lt;Variables!$G$13,1,0)</f>
        <v>1</v>
      </c>
      <c r="AO6286" s="101">
        <f>IF(R6286&lt;Variables!$G$12,0,1)</f>
        <v>0</v>
      </c>
      <c r="AP6286" s="86">
        <f t="shared" si="605"/>
        <v>0</v>
      </c>
      <c r="AR6286">
        <v>1</v>
      </c>
      <c r="AS6286">
        <v>0</v>
      </c>
      <c r="AT6286">
        <v>0</v>
      </c>
      <c r="AU6286">
        <v>0</v>
      </c>
      <c r="BA6286">
        <v>1.41</v>
      </c>
    </row>
    <row r="6287" spans="3:53" ht="12.75" x14ac:dyDescent="0.2">
      <c r="C6287" t="s">
        <v>1017</v>
      </c>
      <c r="D6287" t="s">
        <v>1015</v>
      </c>
      <c r="E6287">
        <v>25.2</v>
      </c>
      <c r="F6287">
        <v>23.09</v>
      </c>
      <c r="G6287">
        <v>18.48</v>
      </c>
      <c r="H6287">
        <v>672.11</v>
      </c>
      <c r="I6287">
        <v>-2.9020000000000001</v>
      </c>
      <c r="J6287" t="s">
        <v>76</v>
      </c>
      <c r="K6287">
        <v>38.53</v>
      </c>
      <c r="L6287">
        <v>26.26016499999999</v>
      </c>
      <c r="M6287">
        <v>-4.7987703047562489</v>
      </c>
      <c r="N6287">
        <v>25.424880487804881</v>
      </c>
      <c r="O6287">
        <v>-1.6711208849484109</v>
      </c>
      <c r="P6287">
        <v>565520</v>
      </c>
      <c r="Q6287">
        <v>102160</v>
      </c>
      <c r="R6287">
        <v>5.54</v>
      </c>
      <c r="S6287">
        <v>57.668999999999983</v>
      </c>
      <c r="T6287">
        <v>7.9380000000000006</v>
      </c>
      <c r="U6287">
        <v>28.3308</v>
      </c>
      <c r="V6287">
        <f t="shared" si="604"/>
        <v>2.2139778340213021</v>
      </c>
      <c r="AC6287">
        <v>28.45</v>
      </c>
      <c r="AD6287">
        <v>24.91</v>
      </c>
      <c r="AH6287" s="85">
        <f>IF(AND(M6287&lt;Variables!$G$6,M6287&gt;Variables!$G$5),0,1)</f>
        <v>0</v>
      </c>
      <c r="AI6287" s="85">
        <f t="shared" si="606"/>
        <v>0</v>
      </c>
      <c r="AJ6287" s="85">
        <f>IF(I6287&gt;Variables!$G$7,0,1)</f>
        <v>1</v>
      </c>
      <c r="AK6287" s="85">
        <f>IF(F6287&gt;Variables!$G$8,0,1)</f>
        <v>0</v>
      </c>
      <c r="AL6287" s="85">
        <f>IF(G6287&gt;Variables!$G$9,0,1)</f>
        <v>0</v>
      </c>
      <c r="AM6287" s="85">
        <f>IF(AND(K6287&gt;Variables!$G$10,K6287&lt;Variables!$G$11),0,1)</f>
        <v>1</v>
      </c>
      <c r="AN6287" s="103">
        <f>IF(H6287&lt;Variables!$G$13,1,0)</f>
        <v>1</v>
      </c>
      <c r="AO6287" s="101">
        <f>IF(R6287&lt;Variables!$G$12,0,1)</f>
        <v>1</v>
      </c>
      <c r="AP6287" s="86">
        <f t="shared" si="605"/>
        <v>0</v>
      </c>
      <c r="AR6287">
        <v>1</v>
      </c>
      <c r="AS6287">
        <v>0</v>
      </c>
      <c r="AT6287">
        <v>0</v>
      </c>
      <c r="AU6287">
        <v>0</v>
      </c>
      <c r="BA6287">
        <v>2</v>
      </c>
    </row>
    <row r="6288" spans="3:53" ht="12.75" x14ac:dyDescent="0.2">
      <c r="C6288" t="s">
        <v>1017</v>
      </c>
      <c r="D6288" t="s">
        <v>1005</v>
      </c>
      <c r="E6288">
        <v>22.23</v>
      </c>
      <c r="F6288">
        <v>6.89</v>
      </c>
      <c r="G6288">
        <v>3.98</v>
      </c>
      <c r="H6288">
        <v>3670</v>
      </c>
      <c r="I6288">
        <v>-3.6999999999999998E-2</v>
      </c>
      <c r="J6288" t="s">
        <v>78</v>
      </c>
      <c r="K6288">
        <v>45.78</v>
      </c>
      <c r="L6288">
        <v>22.254249999999999</v>
      </c>
      <c r="M6288">
        <v>-0.10896794994215531</v>
      </c>
      <c r="N6288">
        <v>22.301704000000001</v>
      </c>
      <c r="O6288">
        <v>-0.32151803288215303</v>
      </c>
      <c r="P6288">
        <v>2703000</v>
      </c>
      <c r="Q6288">
        <v>1086000</v>
      </c>
      <c r="R6288">
        <v>2.4900000000000002</v>
      </c>
      <c r="S6288">
        <v>57.668999999999983</v>
      </c>
      <c r="T6288">
        <v>7.9380000000000006</v>
      </c>
      <c r="U6288">
        <v>28.3308</v>
      </c>
      <c r="V6288">
        <f t="shared" si="604"/>
        <v>2.3247859350640891</v>
      </c>
      <c r="AC6288">
        <v>22.69</v>
      </c>
      <c r="AD6288">
        <v>20.79</v>
      </c>
      <c r="AH6288" s="85">
        <f>IF(AND(M6288&lt;Variables!$G$6,M6288&gt;Variables!$G$5),0,1)</f>
        <v>1</v>
      </c>
      <c r="AI6288" s="85">
        <f t="shared" si="606"/>
        <v>1</v>
      </c>
      <c r="AJ6288" s="85">
        <f>IF(I6288&gt;Variables!$G$7,0,1)</f>
        <v>1</v>
      </c>
      <c r="AK6288" s="85">
        <f>IF(F6288&gt;Variables!$G$8,0,1)</f>
        <v>1</v>
      </c>
      <c r="AL6288" s="85">
        <f>IF(G6288&gt;Variables!$G$9,0,1)</f>
        <v>1</v>
      </c>
      <c r="AM6288" s="85">
        <f>IF(AND(K6288&gt;Variables!$G$10,K6288&lt;Variables!$G$11),0,1)</f>
        <v>1</v>
      </c>
      <c r="AN6288" s="103">
        <f>IF(H6288&lt;Variables!$G$13,1,0)</f>
        <v>0</v>
      </c>
      <c r="AO6288" s="101">
        <f>IF(R6288&lt;Variables!$G$12,0,1)</f>
        <v>1</v>
      </c>
      <c r="AP6288" s="86">
        <f t="shared" si="605"/>
        <v>1</v>
      </c>
      <c r="AR6288">
        <v>0</v>
      </c>
      <c r="AS6288">
        <v>1</v>
      </c>
      <c r="AT6288">
        <v>0</v>
      </c>
      <c r="AU6288">
        <v>0</v>
      </c>
      <c r="BA6288">
        <v>0.28999999999999998</v>
      </c>
    </row>
    <row r="6289" spans="3:53" ht="12.75" x14ac:dyDescent="0.2">
      <c r="C6289" t="s">
        <v>1017</v>
      </c>
      <c r="D6289" t="s">
        <v>184</v>
      </c>
      <c r="E6289">
        <v>25.46</v>
      </c>
      <c r="F6289">
        <v>7.06</v>
      </c>
      <c r="G6289">
        <v>6.18</v>
      </c>
      <c r="H6289">
        <v>2300</v>
      </c>
      <c r="I6289">
        <v>-65.436999999999998</v>
      </c>
      <c r="J6289" t="s">
        <v>78</v>
      </c>
      <c r="K6289">
        <v>55.47</v>
      </c>
      <c r="L6289">
        <v>25.444375000000001</v>
      </c>
      <c r="M6289">
        <v>-1.7194370071969049E-2</v>
      </c>
      <c r="N6289">
        <v>25.107316000000001</v>
      </c>
      <c r="O6289">
        <v>1.3250480457568641</v>
      </c>
      <c r="P6289">
        <v>7291000</v>
      </c>
      <c r="Q6289">
        <v>20321000</v>
      </c>
      <c r="R6289">
        <v>0.36</v>
      </c>
      <c r="S6289">
        <v>57.668999999999983</v>
      </c>
      <c r="T6289">
        <v>7.9380000000000006</v>
      </c>
      <c r="U6289">
        <v>28.3308</v>
      </c>
      <c r="V6289">
        <f t="shared" si="604"/>
        <v>2.4243878792758715</v>
      </c>
      <c r="AC6289">
        <v>27.24</v>
      </c>
      <c r="AD6289">
        <v>25.11</v>
      </c>
      <c r="AH6289" s="85">
        <f>IF(AND(M6289&lt;Variables!$G$6,M6289&gt;Variables!$G$5),0,1)</f>
        <v>1</v>
      </c>
      <c r="AI6289" s="85">
        <f t="shared" si="606"/>
        <v>0</v>
      </c>
      <c r="AJ6289" s="85">
        <f>IF(I6289&gt;Variables!$G$7,0,1)</f>
        <v>1</v>
      </c>
      <c r="AK6289" s="85">
        <f>IF(F6289&gt;Variables!$G$8,0,1)</f>
        <v>1</v>
      </c>
      <c r="AL6289" s="85">
        <f>IF(G6289&gt;Variables!$G$9,0,1)</f>
        <v>1</v>
      </c>
      <c r="AM6289" s="85">
        <f>IF(AND(K6289&gt;Variables!$G$10,K6289&lt;Variables!$G$11),0,1)</f>
        <v>0</v>
      </c>
      <c r="AN6289" s="103">
        <f>IF(H6289&lt;Variables!$G$13,1,0)</f>
        <v>1</v>
      </c>
      <c r="AO6289" s="101">
        <f>IF(R6289&lt;Variables!$G$12,0,1)</f>
        <v>0</v>
      </c>
      <c r="AP6289" s="86">
        <f t="shared" si="605"/>
        <v>1</v>
      </c>
      <c r="AR6289">
        <v>1</v>
      </c>
      <c r="AS6289">
        <v>0</v>
      </c>
      <c r="AT6289">
        <v>0</v>
      </c>
      <c r="AU6289">
        <v>0</v>
      </c>
      <c r="BA6289">
        <v>1.29</v>
      </c>
    </row>
    <row r="6290" spans="3:53" ht="12.75" x14ac:dyDescent="0.2">
      <c r="C6290" t="s">
        <v>1017</v>
      </c>
      <c r="D6290" t="s">
        <v>824</v>
      </c>
      <c r="E6290">
        <v>8.98</v>
      </c>
      <c r="F6290">
        <v>7.67</v>
      </c>
      <c r="G6290">
        <v>8.1999999999999993</v>
      </c>
      <c r="H6290">
        <v>2200</v>
      </c>
      <c r="I6290">
        <v>0.09</v>
      </c>
      <c r="J6290" t="s">
        <v>78</v>
      </c>
      <c r="K6290">
        <v>64.45</v>
      </c>
      <c r="L6290">
        <v>8.9207899999999984</v>
      </c>
      <c r="M6290">
        <v>0.55163275898213282</v>
      </c>
      <c r="N6290">
        <v>8.8854489795918372</v>
      </c>
      <c r="O6290">
        <v>0.95156722639858504</v>
      </c>
      <c r="P6290">
        <v>2097000</v>
      </c>
      <c r="Q6290">
        <v>3621000</v>
      </c>
      <c r="R6290">
        <v>0.57999999999999996</v>
      </c>
      <c r="S6290">
        <v>57.668999999999983</v>
      </c>
      <c r="T6290">
        <v>7.9380000000000006</v>
      </c>
      <c r="U6290">
        <v>28.3308</v>
      </c>
      <c r="V6290">
        <f t="shared" si="604"/>
        <v>2.479339030621726</v>
      </c>
      <c r="AC6290">
        <v>8.98</v>
      </c>
      <c r="AD6290">
        <v>8.5</v>
      </c>
      <c r="AH6290" s="85">
        <f>IF(AND(M6290&lt;Variables!$G$6,M6290&gt;Variables!$G$5),0,1)</f>
        <v>1</v>
      </c>
      <c r="AI6290" s="85">
        <f t="shared" si="606"/>
        <v>0</v>
      </c>
      <c r="AJ6290" s="85">
        <f>IF(I6290&gt;Variables!$G$7,0,1)</f>
        <v>0</v>
      </c>
      <c r="AK6290" s="85">
        <f>IF(F6290&gt;Variables!$G$8,0,1)</f>
        <v>1</v>
      </c>
      <c r="AL6290" s="85">
        <f>IF(G6290&gt;Variables!$G$9,0,1)</f>
        <v>1</v>
      </c>
      <c r="AM6290" s="85">
        <f>IF(AND(K6290&gt;Variables!$G$10,K6290&lt;Variables!$G$11),0,1)</f>
        <v>0</v>
      </c>
      <c r="AN6290" s="103">
        <f>IF(H6290&lt;Variables!$G$13,1,0)</f>
        <v>1</v>
      </c>
      <c r="AO6290" s="101">
        <f>IF(R6290&lt;Variables!$G$12,0,1)</f>
        <v>0</v>
      </c>
      <c r="AP6290" s="86">
        <f t="shared" si="605"/>
        <v>1</v>
      </c>
      <c r="AR6290">
        <v>0</v>
      </c>
      <c r="AS6290">
        <v>0</v>
      </c>
      <c r="AT6290">
        <v>0</v>
      </c>
      <c r="AU6290">
        <v>1</v>
      </c>
      <c r="BA6290">
        <v>-1.23</v>
      </c>
    </row>
    <row r="6291" spans="3:53" ht="12.75" x14ac:dyDescent="0.2">
      <c r="C6291" t="s">
        <v>1017</v>
      </c>
      <c r="D6291" t="s">
        <v>195</v>
      </c>
      <c r="E6291">
        <v>39.020000000000003</v>
      </c>
      <c r="F6291">
        <v>7.74</v>
      </c>
      <c r="G6291">
        <v>6.72</v>
      </c>
      <c r="H6291">
        <v>3540</v>
      </c>
      <c r="I6291">
        <v>-34.451000000000001</v>
      </c>
      <c r="J6291" t="s">
        <v>78</v>
      </c>
      <c r="K6291">
        <v>57.41</v>
      </c>
      <c r="L6291">
        <v>38.936619999999998</v>
      </c>
      <c r="M6291">
        <v>0.23263447109688201</v>
      </c>
      <c r="N6291">
        <v>38.83500333333334</v>
      </c>
      <c r="O6291">
        <v>0.49490575555504579</v>
      </c>
      <c r="P6291">
        <v>120482</v>
      </c>
      <c r="Q6291">
        <v>600984</v>
      </c>
      <c r="R6291">
        <v>0.2</v>
      </c>
      <c r="S6291">
        <v>57.668999999999983</v>
      </c>
      <c r="T6291">
        <v>7.9380000000000006</v>
      </c>
      <c r="U6291">
        <v>28.3308</v>
      </c>
      <c r="V6291">
        <f t="shared" si="604"/>
        <v>2.4327407074592502</v>
      </c>
      <c r="AC6291">
        <v>40.914999999999999</v>
      </c>
      <c r="AD6291">
        <v>38.540100000000002</v>
      </c>
      <c r="AH6291" s="85">
        <f>IF(AND(M6291&lt;Variables!$G$6,M6291&gt;Variables!$G$5),0,1)</f>
        <v>1</v>
      </c>
      <c r="AI6291" s="85">
        <f t="shared" si="606"/>
        <v>0</v>
      </c>
      <c r="AJ6291" s="85">
        <f>IF(I6291&gt;Variables!$G$7,0,1)</f>
        <v>1</v>
      </c>
      <c r="AK6291" s="85">
        <f>IF(F6291&gt;Variables!$G$8,0,1)</f>
        <v>1</v>
      </c>
      <c r="AL6291" s="85">
        <f>IF(G6291&gt;Variables!$G$9,0,1)</f>
        <v>1</v>
      </c>
      <c r="AM6291" s="85">
        <f>IF(AND(K6291&gt;Variables!$G$10,K6291&lt;Variables!$G$11),0,1)</f>
        <v>0</v>
      </c>
      <c r="AN6291" s="103">
        <f>IF(H6291&lt;Variables!$G$13,1,0)</f>
        <v>0</v>
      </c>
      <c r="AO6291" s="101">
        <f>IF(R6291&lt;Variables!$G$12,0,1)</f>
        <v>0</v>
      </c>
      <c r="AP6291" s="86">
        <f t="shared" si="605"/>
        <v>1</v>
      </c>
      <c r="AR6291">
        <v>1</v>
      </c>
      <c r="AS6291">
        <v>0</v>
      </c>
      <c r="AT6291">
        <v>0</v>
      </c>
      <c r="AU6291">
        <v>0</v>
      </c>
      <c r="BA6291">
        <v>0.94</v>
      </c>
    </row>
    <row r="6292" spans="3:53" ht="12.75" x14ac:dyDescent="0.2">
      <c r="C6292" t="s">
        <v>1017</v>
      </c>
      <c r="D6292" t="s">
        <v>303</v>
      </c>
      <c r="E6292">
        <v>19.829999999999998</v>
      </c>
      <c r="F6292">
        <v>8.09</v>
      </c>
      <c r="G6292">
        <v>8.36</v>
      </c>
      <c r="H6292">
        <v>2360</v>
      </c>
      <c r="I6292">
        <v>529.60500000000002</v>
      </c>
      <c r="J6292" t="s">
        <v>78</v>
      </c>
      <c r="K6292">
        <v>53.15</v>
      </c>
      <c r="L6292">
        <v>19.902071428571428</v>
      </c>
      <c r="M6292">
        <v>-0.36162782768483359</v>
      </c>
      <c r="N6292">
        <v>19.843917391304341</v>
      </c>
      <c r="O6292">
        <v>-6.963036094071795E-2</v>
      </c>
      <c r="P6292">
        <v>136737</v>
      </c>
      <c r="Q6292">
        <v>512011</v>
      </c>
      <c r="R6292">
        <v>0.27</v>
      </c>
      <c r="S6292">
        <v>57.668999999999983</v>
      </c>
      <c r="T6292">
        <v>7.9380000000000006</v>
      </c>
      <c r="U6292">
        <v>28.3308</v>
      </c>
      <c r="V6292">
        <f t="shared" si="604"/>
        <v>2.4123261241938199</v>
      </c>
      <c r="AC6292">
        <v>20.100000000000001</v>
      </c>
      <c r="AD6292">
        <v>18.88</v>
      </c>
      <c r="AH6292" s="85">
        <f>IF(AND(M6292&lt;Variables!$G$6,M6292&gt;Variables!$G$5),0,1)</f>
        <v>1</v>
      </c>
      <c r="AI6292" s="85">
        <f t="shared" si="606"/>
        <v>0</v>
      </c>
      <c r="AJ6292" s="85">
        <f>IF(I6292&gt;Variables!$G$7,0,1)</f>
        <v>0</v>
      </c>
      <c r="AK6292" s="85">
        <f>IF(F6292&gt;Variables!$G$8,0,1)</f>
        <v>1</v>
      </c>
      <c r="AL6292" s="85">
        <f>IF(G6292&gt;Variables!$G$9,0,1)</f>
        <v>1</v>
      </c>
      <c r="AM6292" s="85">
        <f>IF(AND(K6292&gt;Variables!$G$10,K6292&lt;Variables!$G$11),0,1)</f>
        <v>0</v>
      </c>
      <c r="AN6292" s="103">
        <f>IF(H6292&lt;Variables!$G$13,1,0)</f>
        <v>1</v>
      </c>
      <c r="AO6292" s="101">
        <f>IF(R6292&lt;Variables!$G$12,0,1)</f>
        <v>0</v>
      </c>
      <c r="AP6292" s="86">
        <f t="shared" si="605"/>
        <v>1</v>
      </c>
      <c r="AR6292">
        <v>0</v>
      </c>
      <c r="AS6292">
        <v>0</v>
      </c>
      <c r="AT6292">
        <v>1</v>
      </c>
      <c r="AU6292">
        <v>0</v>
      </c>
      <c r="BA6292">
        <v>-2.25</v>
      </c>
    </row>
    <row r="6293" spans="3:53" ht="12.75" x14ac:dyDescent="0.2">
      <c r="C6293" t="s">
        <v>1017</v>
      </c>
      <c r="D6293" t="s">
        <v>131</v>
      </c>
      <c r="E6293">
        <v>39.799999999999997</v>
      </c>
      <c r="F6293">
        <v>8.75</v>
      </c>
      <c r="G6293">
        <v>4.17</v>
      </c>
      <c r="H6293">
        <v>4750</v>
      </c>
      <c r="I6293">
        <v>1.6819999999999999</v>
      </c>
      <c r="J6293" t="s">
        <v>78</v>
      </c>
      <c r="K6293">
        <v>62.26</v>
      </c>
      <c r="L6293">
        <v>39.650500000000001</v>
      </c>
      <c r="M6293">
        <v>0.37704442566927582</v>
      </c>
      <c r="N6293">
        <v>39.517567999999997</v>
      </c>
      <c r="O6293">
        <v>0.71469985197467834</v>
      </c>
      <c r="P6293">
        <v>3411000</v>
      </c>
      <c r="Q6293">
        <v>2964000</v>
      </c>
      <c r="R6293">
        <v>1.1499999999999999</v>
      </c>
      <c r="S6293">
        <v>57.668999999999983</v>
      </c>
      <c r="T6293">
        <v>7.9380000000000006</v>
      </c>
      <c r="U6293">
        <v>28.3308</v>
      </c>
      <c r="V6293">
        <f t="shared" ref="V6293:V6356" si="607">1.849 + (0.01036 * K6293) + (0.1184 * M6293) - (0.002888 * K6293 * M6293)</f>
        <v>2.4708604781982575</v>
      </c>
      <c r="AC6293">
        <v>39.869999999999997</v>
      </c>
      <c r="AD6293">
        <v>38.93</v>
      </c>
      <c r="AH6293" s="85">
        <f>IF(AND(M6293&lt;Variables!$G$6,M6293&gt;Variables!$G$5),0,1)</f>
        <v>1</v>
      </c>
      <c r="AI6293" s="85">
        <f t="shared" si="606"/>
        <v>0</v>
      </c>
      <c r="AJ6293" s="85">
        <f>IF(I6293&gt;Variables!$G$7,0,1)</f>
        <v>0</v>
      </c>
      <c r="AK6293" s="85">
        <f>IF(F6293&gt;Variables!$G$8,0,1)</f>
        <v>1</v>
      </c>
      <c r="AL6293" s="85">
        <f>IF(G6293&gt;Variables!$G$9,0,1)</f>
        <v>1</v>
      </c>
      <c r="AM6293" s="85">
        <f>IF(AND(K6293&gt;Variables!$G$10,K6293&lt;Variables!$G$11),0,1)</f>
        <v>0</v>
      </c>
      <c r="AN6293" s="103">
        <f>IF(H6293&lt;Variables!$G$13,1,0)</f>
        <v>0</v>
      </c>
      <c r="AO6293" s="101">
        <f>IF(R6293&lt;Variables!$G$12,0,1)</f>
        <v>0</v>
      </c>
      <c r="AP6293" s="86">
        <f t="shared" si="605"/>
        <v>1</v>
      </c>
      <c r="AR6293">
        <v>0</v>
      </c>
      <c r="AS6293">
        <v>0</v>
      </c>
      <c r="AT6293">
        <v>0</v>
      </c>
      <c r="AU6293">
        <v>1</v>
      </c>
      <c r="BA6293">
        <v>-1.1399999999999999</v>
      </c>
    </row>
    <row r="6294" spans="3:53" ht="12.75" x14ac:dyDescent="0.2">
      <c r="C6294" t="s">
        <v>1017</v>
      </c>
      <c r="D6294" t="s">
        <v>813</v>
      </c>
      <c r="E6294">
        <v>12.94</v>
      </c>
      <c r="F6294">
        <v>8.91</v>
      </c>
      <c r="G6294">
        <v>8.4499999999999993</v>
      </c>
      <c r="H6294">
        <v>1900</v>
      </c>
      <c r="I6294">
        <v>-4.8689999999999998</v>
      </c>
      <c r="J6294" t="s">
        <v>78</v>
      </c>
      <c r="K6294">
        <v>77.08</v>
      </c>
      <c r="L6294">
        <v>12.80575</v>
      </c>
      <c r="M6294">
        <v>1.204537024383586</v>
      </c>
      <c r="N6294">
        <v>12.661864</v>
      </c>
      <c r="O6294">
        <v>2.3545980275889828</v>
      </c>
      <c r="P6294">
        <v>1563000</v>
      </c>
      <c r="Q6294">
        <v>1581000</v>
      </c>
      <c r="R6294">
        <v>0.99</v>
      </c>
      <c r="S6294">
        <v>57.668999999999983</v>
      </c>
      <c r="T6294">
        <v>7.9380000000000006</v>
      </c>
      <c r="U6294">
        <v>28.3308</v>
      </c>
      <c r="V6294">
        <f t="shared" si="607"/>
        <v>2.5220275621185788</v>
      </c>
      <c r="AC6294">
        <v>13.15</v>
      </c>
      <c r="AD6294">
        <v>12.29</v>
      </c>
      <c r="AH6294" s="85">
        <f>IF(AND(M6294&lt;Variables!$G$6,M6294&gt;Variables!$G$5),0,1)</f>
        <v>1</v>
      </c>
      <c r="AI6294" s="85">
        <f t="shared" si="606"/>
        <v>0</v>
      </c>
      <c r="AJ6294" s="85">
        <f>IF(I6294&gt;Variables!$G$7,0,1)</f>
        <v>1</v>
      </c>
      <c r="AK6294" s="85">
        <f>IF(F6294&gt;Variables!$G$8,0,1)</f>
        <v>1</v>
      </c>
      <c r="AL6294" s="85">
        <f>IF(G6294&gt;Variables!$G$9,0,1)</f>
        <v>1</v>
      </c>
      <c r="AM6294" s="85">
        <f>IF(AND(K6294&gt;Variables!$G$10,K6294&lt;Variables!$G$11),0,1)</f>
        <v>1</v>
      </c>
      <c r="AN6294" s="103">
        <f>IF(H6294&lt;Variables!$G$13,1,0)</f>
        <v>1</v>
      </c>
      <c r="AO6294" s="101">
        <f>IF(R6294&lt;Variables!$G$12,0,1)</f>
        <v>0</v>
      </c>
      <c r="AP6294" s="86">
        <f t="shared" si="605"/>
        <v>1</v>
      </c>
      <c r="AR6294">
        <v>1</v>
      </c>
      <c r="AS6294">
        <v>0</v>
      </c>
      <c r="AT6294">
        <v>0</v>
      </c>
      <c r="AU6294">
        <v>0</v>
      </c>
      <c r="BA6294">
        <v>1.19</v>
      </c>
    </row>
    <row r="6295" spans="3:53" ht="12.75" x14ac:dyDescent="0.2">
      <c r="C6295" t="s">
        <v>1017</v>
      </c>
      <c r="D6295" t="s">
        <v>983</v>
      </c>
      <c r="E6295">
        <v>6.84</v>
      </c>
      <c r="F6295">
        <v>8.92</v>
      </c>
      <c r="G6295">
        <v>1.03</v>
      </c>
      <c r="H6295">
        <v>-99999</v>
      </c>
      <c r="I6295">
        <v>-24.902999999999999</v>
      </c>
      <c r="J6295" t="s">
        <v>78</v>
      </c>
      <c r="K6295">
        <v>50.52</v>
      </c>
      <c r="L6295">
        <v>6.8454999999999986</v>
      </c>
      <c r="M6295">
        <v>-8.034475202687337E-2</v>
      </c>
      <c r="N6295">
        <v>6.8350710526315783</v>
      </c>
      <c r="O6295">
        <v>7.2112598837196187E-2</v>
      </c>
      <c r="P6295">
        <v>857088</v>
      </c>
      <c r="Q6295">
        <v>1067000</v>
      </c>
      <c r="R6295">
        <v>0.8</v>
      </c>
      <c r="S6295">
        <v>57.668999999999983</v>
      </c>
      <c r="T6295">
        <v>7.9380000000000006</v>
      </c>
      <c r="U6295">
        <v>28.3308</v>
      </c>
      <c r="V6295">
        <f t="shared" si="607"/>
        <v>2.3745968220875024</v>
      </c>
      <c r="AC6295">
        <v>6.87</v>
      </c>
      <c r="AD6295">
        <v>6.8250000000000002</v>
      </c>
      <c r="AH6295" s="85">
        <f>IF(AND(M6295&lt;Variables!$G$6,M6295&gt;Variables!$G$5),0,1)</f>
        <v>1</v>
      </c>
      <c r="AI6295" s="85">
        <f t="shared" si="606"/>
        <v>0</v>
      </c>
      <c r="AJ6295" s="85">
        <f>IF(I6295&gt;Variables!$G$7,0,1)</f>
        <v>1</v>
      </c>
      <c r="AK6295" s="85">
        <f>IF(F6295&gt;Variables!$G$8,0,1)</f>
        <v>1</v>
      </c>
      <c r="AL6295" s="85">
        <f>IF(G6295&gt;Variables!$G$9,0,1)</f>
        <v>1</v>
      </c>
      <c r="AM6295" s="85">
        <f>IF(AND(K6295&gt;Variables!$G$10,K6295&lt;Variables!$G$11),0,1)</f>
        <v>0</v>
      </c>
      <c r="AN6295" s="103">
        <f>IF(H6295&lt;Variables!$G$13,1,0)</f>
        <v>1</v>
      </c>
      <c r="AO6295" s="101">
        <f>IF(R6295&lt;Variables!$G$12,0,1)</f>
        <v>0</v>
      </c>
      <c r="AP6295" s="86">
        <f t="shared" si="605"/>
        <v>1</v>
      </c>
      <c r="AR6295">
        <v>0</v>
      </c>
      <c r="AS6295">
        <v>1</v>
      </c>
      <c r="AT6295">
        <v>0</v>
      </c>
      <c r="AU6295">
        <v>0</v>
      </c>
      <c r="BA6295">
        <v>0.34</v>
      </c>
    </row>
    <row r="6296" spans="3:53" ht="12.75" x14ac:dyDescent="0.2">
      <c r="C6296" t="s">
        <v>1017</v>
      </c>
      <c r="D6296" t="s">
        <v>576</v>
      </c>
      <c r="E6296">
        <v>10.029999999999999</v>
      </c>
      <c r="F6296">
        <v>9.73</v>
      </c>
      <c r="G6296">
        <v>-0.55000000000000004</v>
      </c>
      <c r="H6296">
        <v>14830</v>
      </c>
      <c r="I6296">
        <v>0.59799999999999998</v>
      </c>
      <c r="J6296" t="s">
        <v>78</v>
      </c>
      <c r="K6296">
        <v>62.6</v>
      </c>
      <c r="L6296">
        <v>9.9543999999999979</v>
      </c>
      <c r="M6296">
        <v>0.7584585710841607</v>
      </c>
      <c r="N6296">
        <v>9.9939640000000001</v>
      </c>
      <c r="O6296">
        <v>0.35957704070176277</v>
      </c>
      <c r="P6296">
        <v>16440000</v>
      </c>
      <c r="Q6296">
        <v>5991000</v>
      </c>
      <c r="R6296">
        <v>2.74</v>
      </c>
      <c r="S6296">
        <v>57.668999999999983</v>
      </c>
      <c r="T6296">
        <v>7.9380000000000006</v>
      </c>
      <c r="U6296">
        <v>28.3308</v>
      </c>
      <c r="V6296">
        <f t="shared" si="607"/>
        <v>2.4502166799003451</v>
      </c>
      <c r="AC6296">
        <v>10.38</v>
      </c>
      <c r="AD6296">
        <v>9.75</v>
      </c>
      <c r="AH6296" s="85">
        <f>IF(AND(M6296&lt;Variables!$G$6,M6296&gt;Variables!$G$5),0,1)</f>
        <v>1</v>
      </c>
      <c r="AI6296" s="85">
        <f t="shared" si="606"/>
        <v>1</v>
      </c>
      <c r="AJ6296" s="85">
        <f>IF(I6296&gt;Variables!$G$7,0,1)</f>
        <v>0</v>
      </c>
      <c r="AK6296" s="85">
        <f>IF(F6296&gt;Variables!$G$8,0,1)</f>
        <v>0</v>
      </c>
      <c r="AL6296" s="85">
        <f>IF(G6296&gt;Variables!$G$9,0,1)</f>
        <v>1</v>
      </c>
      <c r="AM6296" s="85">
        <f>IF(AND(K6296&gt;Variables!$G$10,K6296&lt;Variables!$G$11),0,1)</f>
        <v>0</v>
      </c>
      <c r="AN6296" s="103">
        <f>IF(H6296&lt;Variables!$G$13,1,0)</f>
        <v>0</v>
      </c>
      <c r="AO6296" s="101">
        <f>IF(R6296&lt;Variables!$G$12,0,1)</f>
        <v>1</v>
      </c>
      <c r="AP6296" s="86">
        <f t="shared" si="605"/>
        <v>1</v>
      </c>
      <c r="AR6296">
        <v>0</v>
      </c>
      <c r="AS6296">
        <v>0</v>
      </c>
      <c r="AT6296">
        <v>1</v>
      </c>
      <c r="AU6296">
        <v>0</v>
      </c>
      <c r="BA6296">
        <v>-2.1</v>
      </c>
    </row>
    <row r="6297" spans="3:53" ht="12.75" x14ac:dyDescent="0.2">
      <c r="C6297" t="s">
        <v>1017</v>
      </c>
      <c r="D6297" t="s">
        <v>752</v>
      </c>
      <c r="E6297">
        <v>10.6</v>
      </c>
      <c r="F6297">
        <v>10.47</v>
      </c>
      <c r="G6297">
        <v>7.04</v>
      </c>
      <c r="H6297">
        <v>3960</v>
      </c>
      <c r="I6297">
        <v>-47.603000000000002</v>
      </c>
      <c r="J6297" t="s">
        <v>78</v>
      </c>
      <c r="K6297">
        <v>64.42</v>
      </c>
      <c r="L6297">
        <v>10.46584</v>
      </c>
      <c r="M6297">
        <v>1.067855040780294</v>
      </c>
      <c r="N6297">
        <v>10.421726</v>
      </c>
      <c r="O6297">
        <v>1.4956639619963039</v>
      </c>
      <c r="P6297">
        <v>13697000</v>
      </c>
      <c r="Q6297">
        <v>5120000</v>
      </c>
      <c r="R6297">
        <v>2.68</v>
      </c>
      <c r="S6297">
        <v>57.668999999999983</v>
      </c>
      <c r="T6297">
        <v>7.9380000000000006</v>
      </c>
      <c r="U6297">
        <v>28.3308</v>
      </c>
      <c r="V6297">
        <f t="shared" si="607"/>
        <v>2.4441561884806187</v>
      </c>
      <c r="AC6297">
        <v>11.02</v>
      </c>
      <c r="AD6297">
        <v>9.8699999999999992</v>
      </c>
      <c r="AH6297" s="85">
        <f>IF(AND(M6297&lt;Variables!$G$6,M6297&gt;Variables!$G$5),0,1)</f>
        <v>1</v>
      </c>
      <c r="AI6297" s="85">
        <f t="shared" si="606"/>
        <v>0</v>
      </c>
      <c r="AJ6297" s="85">
        <f>IF(I6297&gt;Variables!$G$7,0,1)</f>
        <v>1</v>
      </c>
      <c r="AK6297" s="85">
        <f>IF(F6297&gt;Variables!$G$8,0,1)</f>
        <v>0</v>
      </c>
      <c r="AL6297" s="85">
        <f>IF(G6297&gt;Variables!$G$9,0,1)</f>
        <v>1</v>
      </c>
      <c r="AM6297" s="85">
        <f>IF(AND(K6297&gt;Variables!$G$10,K6297&lt;Variables!$G$11),0,1)</f>
        <v>0</v>
      </c>
      <c r="AN6297" s="103">
        <f>IF(H6297&lt;Variables!$G$13,1,0)</f>
        <v>0</v>
      </c>
      <c r="AO6297" s="101">
        <f>IF(R6297&lt;Variables!$G$12,0,1)</f>
        <v>1</v>
      </c>
      <c r="AP6297" s="86">
        <f t="shared" si="605"/>
        <v>1</v>
      </c>
      <c r="AR6297">
        <v>0</v>
      </c>
      <c r="AS6297">
        <v>0</v>
      </c>
      <c r="AT6297">
        <v>1</v>
      </c>
      <c r="AU6297">
        <v>0</v>
      </c>
      <c r="BA6297">
        <v>-1</v>
      </c>
    </row>
    <row r="6298" spans="3:53" ht="12.75" x14ac:dyDescent="0.2">
      <c r="C6298" t="s">
        <v>1017</v>
      </c>
      <c r="D6298" t="s">
        <v>186</v>
      </c>
      <c r="E6298">
        <v>27.81</v>
      </c>
      <c r="F6298">
        <v>11.2</v>
      </c>
      <c r="G6298">
        <v>7.8</v>
      </c>
      <c r="H6298">
        <v>3350</v>
      </c>
      <c r="I6298">
        <v>5.6109999999999998</v>
      </c>
      <c r="J6298" t="s">
        <v>78</v>
      </c>
      <c r="K6298">
        <v>53.51</v>
      </c>
      <c r="L6298">
        <v>27.85434999999999</v>
      </c>
      <c r="M6298">
        <v>0.23569029612972001</v>
      </c>
      <c r="N6298">
        <v>27.92647800000001</v>
      </c>
      <c r="O6298">
        <v>-2.3196623648728161E-2</v>
      </c>
      <c r="P6298">
        <v>15008000</v>
      </c>
      <c r="Q6298">
        <v>9109000</v>
      </c>
      <c r="R6298">
        <v>1.65</v>
      </c>
      <c r="S6298">
        <v>57.668999999999983</v>
      </c>
      <c r="T6298">
        <v>7.9380000000000006</v>
      </c>
      <c r="U6298">
        <v>28.3308</v>
      </c>
      <c r="V6298">
        <f t="shared" si="607"/>
        <v>2.3948464880515958</v>
      </c>
      <c r="AC6298">
        <v>28.13</v>
      </c>
      <c r="AD6298">
        <v>26.706</v>
      </c>
      <c r="AH6298" s="85">
        <f>IF(AND(M6298&lt;Variables!$G$6,M6298&gt;Variables!$G$5),0,1)</f>
        <v>1</v>
      </c>
      <c r="AI6298" s="85">
        <f t="shared" si="606"/>
        <v>1</v>
      </c>
      <c r="AJ6298" s="85">
        <f>IF(I6298&gt;Variables!$G$7,0,1)</f>
        <v>0</v>
      </c>
      <c r="AK6298" s="85">
        <f>IF(F6298&gt;Variables!$G$8,0,1)</f>
        <v>0</v>
      </c>
      <c r="AL6298" s="85">
        <f>IF(G6298&gt;Variables!$G$9,0,1)</f>
        <v>1</v>
      </c>
      <c r="AM6298" s="85">
        <f>IF(AND(K6298&gt;Variables!$G$10,K6298&lt;Variables!$G$11),0,1)</f>
        <v>0</v>
      </c>
      <c r="AN6298" s="103">
        <f>IF(H6298&lt;Variables!$G$13,1,0)</f>
        <v>0</v>
      </c>
      <c r="AO6298" s="101">
        <f>IF(R6298&lt;Variables!$G$12,0,1)</f>
        <v>0</v>
      </c>
      <c r="AP6298" s="86">
        <f t="shared" si="605"/>
        <v>1</v>
      </c>
      <c r="AR6298">
        <v>0</v>
      </c>
      <c r="AS6298">
        <v>1</v>
      </c>
      <c r="AT6298">
        <v>0</v>
      </c>
      <c r="AU6298">
        <v>0</v>
      </c>
      <c r="BA6298">
        <v>0.6</v>
      </c>
    </row>
    <row r="6299" spans="3:53" ht="12.75" x14ac:dyDescent="0.2">
      <c r="C6299" t="s">
        <v>1017</v>
      </c>
      <c r="D6299" t="s">
        <v>447</v>
      </c>
      <c r="E6299">
        <v>22.65</v>
      </c>
      <c r="F6299">
        <v>11.33</v>
      </c>
      <c r="G6299">
        <v>9.17</v>
      </c>
      <c r="H6299">
        <v>9490</v>
      </c>
      <c r="I6299">
        <v>-30.821999999999999</v>
      </c>
      <c r="J6299" t="s">
        <v>78</v>
      </c>
      <c r="K6299">
        <v>54.25</v>
      </c>
      <c r="L6299">
        <v>22.581334999999999</v>
      </c>
      <c r="M6299">
        <v>-7.2338504344413385E-2</v>
      </c>
      <c r="N6299">
        <v>22.301618000000001</v>
      </c>
      <c r="O6299">
        <v>1.1809995131294799</v>
      </c>
      <c r="P6299">
        <v>44494000</v>
      </c>
      <c r="Q6299">
        <v>24882000</v>
      </c>
      <c r="R6299">
        <v>1.79</v>
      </c>
      <c r="S6299">
        <v>57.668999999999983</v>
      </c>
      <c r="T6299">
        <v>7.9380000000000006</v>
      </c>
      <c r="U6299">
        <v>28.3308</v>
      </c>
      <c r="V6299">
        <f t="shared" si="607"/>
        <v>2.4137986839152781</v>
      </c>
      <c r="AC6299">
        <v>23.04</v>
      </c>
      <c r="AD6299">
        <v>21.1</v>
      </c>
      <c r="AH6299" s="85">
        <f>IF(AND(M6299&lt;Variables!$G$6,M6299&gt;Variables!$G$5),0,1)</f>
        <v>1</v>
      </c>
      <c r="AI6299" s="85">
        <f t="shared" si="606"/>
        <v>0</v>
      </c>
      <c r="AJ6299" s="85">
        <f>IF(I6299&gt;Variables!$G$7,0,1)</f>
        <v>1</v>
      </c>
      <c r="AK6299" s="85">
        <f>IF(F6299&gt;Variables!$G$8,0,1)</f>
        <v>0</v>
      </c>
      <c r="AL6299" s="85">
        <f>IF(G6299&gt;Variables!$G$9,0,1)</f>
        <v>1</v>
      </c>
      <c r="AM6299" s="85">
        <f>IF(AND(K6299&gt;Variables!$G$10,K6299&lt;Variables!$G$11),0,1)</f>
        <v>0</v>
      </c>
      <c r="AN6299" s="103">
        <f>IF(H6299&lt;Variables!$G$13,1,0)</f>
        <v>0</v>
      </c>
      <c r="AO6299" s="101">
        <f>IF(R6299&lt;Variables!$G$12,0,1)</f>
        <v>0</v>
      </c>
      <c r="AP6299" s="86">
        <f t="shared" si="605"/>
        <v>1</v>
      </c>
      <c r="AR6299">
        <v>0</v>
      </c>
      <c r="AS6299">
        <v>0</v>
      </c>
      <c r="AT6299">
        <v>1</v>
      </c>
      <c r="AU6299">
        <v>0</v>
      </c>
      <c r="BA6299">
        <v>-2.25</v>
      </c>
    </row>
    <row r="6300" spans="3:53" ht="12.75" x14ac:dyDescent="0.2">
      <c r="C6300" t="s">
        <v>1017</v>
      </c>
      <c r="D6300" t="s">
        <v>977</v>
      </c>
      <c r="E6300">
        <v>66.92</v>
      </c>
      <c r="F6300">
        <v>15.29</v>
      </c>
      <c r="G6300">
        <v>6.35</v>
      </c>
      <c r="H6300">
        <v>4440</v>
      </c>
      <c r="I6300">
        <v>-5.0000000000000001E-3</v>
      </c>
      <c r="J6300" t="s">
        <v>78</v>
      </c>
      <c r="K6300">
        <v>21.74</v>
      </c>
      <c r="L6300">
        <v>67.80816999999999</v>
      </c>
      <c r="M6300">
        <v>-1.17710004561395</v>
      </c>
      <c r="N6300">
        <v>68.086309999999997</v>
      </c>
      <c r="O6300">
        <v>-1.580802366878147</v>
      </c>
      <c r="P6300">
        <v>4027000</v>
      </c>
      <c r="Q6300">
        <v>768864</v>
      </c>
      <c r="R6300">
        <v>5.24</v>
      </c>
      <c r="S6300">
        <v>57.668999999999983</v>
      </c>
      <c r="T6300">
        <v>7.9380000000000006</v>
      </c>
      <c r="U6300">
        <v>28.3308</v>
      </c>
      <c r="V6300">
        <f t="shared" si="607"/>
        <v>2.0087621222151859</v>
      </c>
      <c r="AC6300">
        <v>67.069999999999993</v>
      </c>
      <c r="AD6300">
        <v>63.82</v>
      </c>
      <c r="AH6300" s="85">
        <f>IF(AND(M6300&lt;Variables!$G$6,M6300&gt;Variables!$G$5),0,1)</f>
        <v>1</v>
      </c>
      <c r="AI6300" s="85">
        <f t="shared" si="606"/>
        <v>1</v>
      </c>
      <c r="AJ6300" s="85">
        <f>IF(I6300&gt;Variables!$G$7,0,1)</f>
        <v>1</v>
      </c>
      <c r="AK6300" s="85">
        <f>IF(F6300&gt;Variables!$G$8,0,1)</f>
        <v>0</v>
      </c>
      <c r="AL6300" s="85">
        <f>IF(G6300&gt;Variables!$G$9,0,1)</f>
        <v>1</v>
      </c>
      <c r="AM6300" s="85">
        <f>IF(AND(K6300&gt;Variables!$G$10,K6300&lt;Variables!$G$11),0,1)</f>
        <v>1</v>
      </c>
      <c r="AN6300" s="103">
        <f>IF(H6300&lt;Variables!$G$13,1,0)</f>
        <v>0</v>
      </c>
      <c r="AO6300" s="101">
        <f>IF(R6300&lt;Variables!$G$12,0,1)</f>
        <v>1</v>
      </c>
      <c r="AP6300" s="86">
        <f t="shared" si="605"/>
        <v>1</v>
      </c>
      <c r="AR6300">
        <v>0</v>
      </c>
      <c r="AS6300">
        <v>0</v>
      </c>
      <c r="AT6300">
        <v>1</v>
      </c>
      <c r="AU6300">
        <v>0</v>
      </c>
      <c r="BA6300">
        <v>-2.25</v>
      </c>
    </row>
    <row r="6301" spans="3:53" ht="12.75" x14ac:dyDescent="0.2">
      <c r="C6301" t="s">
        <v>1017</v>
      </c>
      <c r="D6301" t="s">
        <v>810</v>
      </c>
      <c r="E6301">
        <v>11.85</v>
      </c>
      <c r="F6301">
        <v>19.38</v>
      </c>
      <c r="G6301">
        <v>-13.94</v>
      </c>
      <c r="H6301">
        <v>1940</v>
      </c>
      <c r="I6301">
        <v>-71.126999999999995</v>
      </c>
      <c r="J6301" t="s">
        <v>78</v>
      </c>
      <c r="K6301">
        <v>48.17</v>
      </c>
      <c r="L6301">
        <v>11.837535000000001</v>
      </c>
      <c r="M6301">
        <v>0.35873177988493182</v>
      </c>
      <c r="N6301">
        <v>12.029904</v>
      </c>
      <c r="O6301">
        <v>-1.2460947319280149</v>
      </c>
      <c r="P6301">
        <v>70662000</v>
      </c>
      <c r="Q6301">
        <v>8404000</v>
      </c>
      <c r="R6301">
        <v>8.41</v>
      </c>
      <c r="S6301">
        <v>57.668999999999983</v>
      </c>
      <c r="T6301">
        <v>7.9380000000000006</v>
      </c>
      <c r="U6301">
        <v>28.3308</v>
      </c>
      <c r="V6301">
        <f t="shared" si="607"/>
        <v>2.3406100855289544</v>
      </c>
      <c r="AC6301">
        <v>13.4</v>
      </c>
      <c r="AD6301">
        <v>11.15</v>
      </c>
      <c r="AH6301" s="85">
        <f>IF(AND(M6301&lt;Variables!$G$6,M6301&gt;Variables!$G$5),0,1)</f>
        <v>1</v>
      </c>
      <c r="AI6301" s="85">
        <f t="shared" si="606"/>
        <v>1</v>
      </c>
      <c r="AJ6301" s="85">
        <f>IF(I6301&gt;Variables!$G$7,0,1)</f>
        <v>1</v>
      </c>
      <c r="AK6301" s="85">
        <f>IF(F6301&gt;Variables!$G$8,0,1)</f>
        <v>0</v>
      </c>
      <c r="AL6301" s="85">
        <f>IF(G6301&gt;Variables!$G$9,0,1)</f>
        <v>1</v>
      </c>
      <c r="AM6301" s="85">
        <f>IF(AND(K6301&gt;Variables!$G$10,K6301&lt;Variables!$G$11),0,1)</f>
        <v>1</v>
      </c>
      <c r="AN6301" s="103">
        <f>IF(H6301&lt;Variables!$G$13,1,0)</f>
        <v>1</v>
      </c>
      <c r="AO6301" s="101">
        <f>IF(R6301&lt;Variables!$G$12,0,1)</f>
        <v>1</v>
      </c>
      <c r="AP6301" s="86">
        <f t="shared" si="605"/>
        <v>1</v>
      </c>
      <c r="AR6301">
        <v>0</v>
      </c>
      <c r="AS6301">
        <v>0</v>
      </c>
      <c r="AT6301">
        <v>1</v>
      </c>
      <c r="AU6301">
        <v>0</v>
      </c>
      <c r="BA6301">
        <v>-2.25</v>
      </c>
    </row>
    <row r="6302" spans="3:53" ht="12.75" x14ac:dyDescent="0.2">
      <c r="C6302" t="s">
        <v>1017</v>
      </c>
      <c r="D6302" t="s">
        <v>614</v>
      </c>
      <c r="E6302">
        <v>13.56</v>
      </c>
      <c r="F6302">
        <v>19.63</v>
      </c>
      <c r="G6302">
        <v>3.69</v>
      </c>
      <c r="H6302">
        <v>2880</v>
      </c>
      <c r="I6302">
        <v>-36.347000000000001</v>
      </c>
      <c r="J6302" t="s">
        <v>78</v>
      </c>
      <c r="K6302">
        <v>42.02</v>
      </c>
      <c r="L6302">
        <v>13.649100000000001</v>
      </c>
      <c r="M6302">
        <v>-1.092379717344006</v>
      </c>
      <c r="N6302">
        <v>13.875109999999999</v>
      </c>
      <c r="O6302">
        <v>-2.703474062547969</v>
      </c>
      <c r="P6302">
        <v>22837000</v>
      </c>
      <c r="Q6302">
        <v>3768000</v>
      </c>
      <c r="R6302">
        <v>6.06</v>
      </c>
      <c r="S6302">
        <v>57.668999999999983</v>
      </c>
      <c r="T6302">
        <v>7.9380000000000006</v>
      </c>
      <c r="U6302">
        <v>28.3308</v>
      </c>
      <c r="V6302">
        <f t="shared" si="607"/>
        <v>2.2875538275139018</v>
      </c>
      <c r="AC6302">
        <v>14.6</v>
      </c>
      <c r="AD6302">
        <v>12.58</v>
      </c>
      <c r="AH6302" s="85">
        <f>IF(AND(M6302&lt;Variables!$G$6,M6302&gt;Variables!$G$5),0,1)</f>
        <v>1</v>
      </c>
      <c r="AI6302" s="85">
        <f t="shared" si="606"/>
        <v>1</v>
      </c>
      <c r="AJ6302" s="85">
        <f>IF(I6302&gt;Variables!$G$7,0,1)</f>
        <v>1</v>
      </c>
      <c r="AK6302" s="85">
        <f>IF(F6302&gt;Variables!$G$8,0,1)</f>
        <v>0</v>
      </c>
      <c r="AL6302" s="85">
        <f>IF(G6302&gt;Variables!$G$9,0,1)</f>
        <v>1</v>
      </c>
      <c r="AM6302" s="85">
        <f>IF(AND(K6302&gt;Variables!$G$10,K6302&lt;Variables!$G$11),0,1)</f>
        <v>1</v>
      </c>
      <c r="AN6302" s="103">
        <f>IF(H6302&lt;Variables!$G$13,1,0)</f>
        <v>0</v>
      </c>
      <c r="AO6302" s="101">
        <f>IF(R6302&lt;Variables!$G$12,0,1)</f>
        <v>1</v>
      </c>
      <c r="AP6302" s="86">
        <f t="shared" si="605"/>
        <v>1</v>
      </c>
      <c r="AR6302">
        <v>1</v>
      </c>
      <c r="AS6302">
        <v>0</v>
      </c>
      <c r="AT6302">
        <v>0</v>
      </c>
      <c r="AU6302">
        <v>0</v>
      </c>
      <c r="BA6302">
        <v>2</v>
      </c>
    </row>
    <row r="6303" spans="3:53" ht="12.75" x14ac:dyDescent="0.2">
      <c r="C6303" t="s">
        <v>1017</v>
      </c>
      <c r="D6303" t="s">
        <v>978</v>
      </c>
      <c r="E6303">
        <v>3.28</v>
      </c>
      <c r="F6303">
        <v>22.18</v>
      </c>
      <c r="G6303">
        <v>-12.83</v>
      </c>
      <c r="H6303">
        <v>215.62</v>
      </c>
      <c r="I6303">
        <v>-47.966999999999999</v>
      </c>
      <c r="J6303" t="s">
        <v>78</v>
      </c>
      <c r="K6303">
        <v>48.43</v>
      </c>
      <c r="L6303">
        <v>3.2513049999999999</v>
      </c>
      <c r="M6303">
        <v>0.26743107767496122</v>
      </c>
      <c r="N6303">
        <v>3.2928660000000001</v>
      </c>
      <c r="O6303">
        <v>-0.99809709839393057</v>
      </c>
      <c r="P6303">
        <v>19210000</v>
      </c>
      <c r="Q6303">
        <v>888990</v>
      </c>
      <c r="R6303">
        <v>21.61</v>
      </c>
      <c r="S6303">
        <v>57.668999999999983</v>
      </c>
      <c r="T6303">
        <v>7.9380000000000006</v>
      </c>
      <c r="U6303">
        <v>28.3308</v>
      </c>
      <c r="V6303">
        <f t="shared" si="607"/>
        <v>2.3449941672756012</v>
      </c>
      <c r="AC6303">
        <v>3.5211999999999999</v>
      </c>
      <c r="AD6303">
        <v>3.1</v>
      </c>
      <c r="AH6303" s="85">
        <f>IF(AND(M6303&lt;Variables!$G$6,M6303&gt;Variables!$G$5),0,1)</f>
        <v>1</v>
      </c>
      <c r="AI6303" s="85">
        <f t="shared" si="606"/>
        <v>1</v>
      </c>
      <c r="AJ6303" s="85">
        <f>IF(I6303&gt;Variables!$G$7,0,1)</f>
        <v>1</v>
      </c>
      <c r="AK6303" s="85">
        <f>IF(F6303&gt;Variables!$G$8,0,1)</f>
        <v>0</v>
      </c>
      <c r="AL6303" s="85">
        <f>IF(G6303&gt;Variables!$G$9,0,1)</f>
        <v>1</v>
      </c>
      <c r="AM6303" s="85">
        <f>IF(AND(K6303&gt;Variables!$G$10,K6303&lt;Variables!$G$11),0,1)</f>
        <v>1</v>
      </c>
      <c r="AN6303" s="103">
        <f>IF(H6303&lt;Variables!$G$13,1,0)</f>
        <v>1</v>
      </c>
      <c r="AO6303" s="101">
        <f>IF(R6303&lt;Variables!$G$12,0,1)</f>
        <v>1</v>
      </c>
      <c r="AP6303" s="86">
        <f t="shared" si="605"/>
        <v>1</v>
      </c>
      <c r="AR6303">
        <v>0</v>
      </c>
      <c r="AS6303">
        <v>0</v>
      </c>
      <c r="AT6303">
        <v>1</v>
      </c>
      <c r="AU6303">
        <v>0</v>
      </c>
      <c r="BA6303">
        <v>-0.79</v>
      </c>
    </row>
    <row r="6304" spans="3:53" ht="12.75" x14ac:dyDescent="0.2">
      <c r="C6304" t="s">
        <v>1017</v>
      </c>
      <c r="D6304" t="s">
        <v>975</v>
      </c>
      <c r="E6304">
        <v>2.4300000000000002</v>
      </c>
      <c r="F6304">
        <v>31.92</v>
      </c>
      <c r="G6304">
        <v>28.65</v>
      </c>
      <c r="H6304">
        <v>22.19</v>
      </c>
      <c r="I6304">
        <v>-30.488</v>
      </c>
      <c r="J6304" t="s">
        <v>78</v>
      </c>
      <c r="K6304">
        <v>47.45</v>
      </c>
      <c r="L6304">
        <v>2.4679526315789468</v>
      </c>
      <c r="M6304">
        <v>8.2958173299421997E-2</v>
      </c>
      <c r="N6304">
        <v>2.5045673469387761</v>
      </c>
      <c r="O6304">
        <v>-1.3801723871001379</v>
      </c>
      <c r="P6304">
        <v>3740000</v>
      </c>
      <c r="Q6304">
        <v>58670</v>
      </c>
      <c r="R6304">
        <v>63.75</v>
      </c>
      <c r="S6304">
        <v>57.668999999999983</v>
      </c>
      <c r="T6304">
        <v>7.9380000000000006</v>
      </c>
      <c r="U6304">
        <v>28.3308</v>
      </c>
      <c r="V6304">
        <f t="shared" si="607"/>
        <v>2.3390360246656612</v>
      </c>
      <c r="AC6304">
        <v>2.6</v>
      </c>
      <c r="AD6304">
        <v>2.2200000000000002</v>
      </c>
      <c r="AH6304" s="85">
        <f>IF(AND(M6304&lt;Variables!$G$6,M6304&gt;Variables!$G$5),0,1)</f>
        <v>1</v>
      </c>
      <c r="AI6304" s="85">
        <f t="shared" si="606"/>
        <v>1</v>
      </c>
      <c r="AJ6304" s="85">
        <f>IF(I6304&gt;Variables!$G$7,0,1)</f>
        <v>1</v>
      </c>
      <c r="AK6304" s="85">
        <f>IF(F6304&gt;Variables!$G$8,0,1)</f>
        <v>0</v>
      </c>
      <c r="AL6304" s="85">
        <f>IF(G6304&gt;Variables!$G$9,0,1)</f>
        <v>0</v>
      </c>
      <c r="AM6304" s="85">
        <f>IF(AND(K6304&gt;Variables!$G$10,K6304&lt;Variables!$G$11),0,1)</f>
        <v>1</v>
      </c>
      <c r="AN6304" s="103">
        <f>IF(H6304&lt;Variables!$G$13,1,0)</f>
        <v>1</v>
      </c>
      <c r="AO6304" s="101">
        <f>IF(R6304&lt;Variables!$G$12,0,1)</f>
        <v>1</v>
      </c>
      <c r="AP6304" s="86">
        <f t="shared" si="605"/>
        <v>1</v>
      </c>
      <c r="AR6304">
        <v>0</v>
      </c>
      <c r="AS6304">
        <v>0</v>
      </c>
      <c r="AT6304">
        <v>1</v>
      </c>
      <c r="AU6304">
        <v>0</v>
      </c>
      <c r="BA6304">
        <v>-2.25</v>
      </c>
    </row>
    <row r="6305" spans="3:53" ht="12.75" x14ac:dyDescent="0.2">
      <c r="C6305" t="s">
        <v>1017</v>
      </c>
      <c r="D6305" t="s">
        <v>932</v>
      </c>
      <c r="E6305">
        <v>5.36</v>
      </c>
      <c r="F6305">
        <v>36.869999999999997</v>
      </c>
      <c r="G6305">
        <v>-13.26</v>
      </c>
      <c r="H6305">
        <v>18.11</v>
      </c>
      <c r="I6305">
        <v>-4.6829999999999998</v>
      </c>
      <c r="J6305" t="s">
        <v>78</v>
      </c>
      <c r="K6305">
        <v>43.33</v>
      </c>
      <c r="L6305">
        <v>5.4478052631578953</v>
      </c>
      <c r="M6305">
        <v>-0.32866929511933912</v>
      </c>
      <c r="N6305">
        <v>5.5632632653061211</v>
      </c>
      <c r="O6305">
        <v>-2.397212911670159</v>
      </c>
      <c r="P6305">
        <v>16260000</v>
      </c>
      <c r="Q6305">
        <v>1040000</v>
      </c>
      <c r="R6305">
        <v>15.63</v>
      </c>
      <c r="S6305">
        <v>57.668999999999983</v>
      </c>
      <c r="T6305">
        <v>7.9380000000000006</v>
      </c>
      <c r="U6305">
        <v>28.3308</v>
      </c>
      <c r="V6305">
        <f t="shared" si="607"/>
        <v>2.3001130581879905</v>
      </c>
      <c r="AC6305">
        <v>5.468</v>
      </c>
      <c r="AD6305">
        <v>4.2</v>
      </c>
      <c r="AH6305" s="85">
        <f>IF(AND(M6305&lt;Variables!$G$6,M6305&gt;Variables!$G$5),0,1)</f>
        <v>1</v>
      </c>
      <c r="AI6305" s="85">
        <f t="shared" si="606"/>
        <v>1</v>
      </c>
      <c r="AJ6305" s="85">
        <f>IF(I6305&gt;Variables!$G$7,0,1)</f>
        <v>1</v>
      </c>
      <c r="AK6305" s="85">
        <f>IF(F6305&gt;Variables!$G$8,0,1)</f>
        <v>0</v>
      </c>
      <c r="AL6305" s="85">
        <f>IF(G6305&gt;Variables!$G$9,0,1)</f>
        <v>1</v>
      </c>
      <c r="AM6305" s="85">
        <f>IF(AND(K6305&gt;Variables!$G$10,K6305&lt;Variables!$G$11),0,1)</f>
        <v>1</v>
      </c>
      <c r="AN6305" s="103">
        <f>IF(H6305&lt;Variables!$G$13,1,0)</f>
        <v>1</v>
      </c>
      <c r="AO6305" s="101">
        <f>IF(R6305&lt;Variables!$G$12,0,1)</f>
        <v>1</v>
      </c>
      <c r="AP6305" s="86">
        <f t="shared" si="605"/>
        <v>1</v>
      </c>
      <c r="AR6305">
        <v>1</v>
      </c>
      <c r="AS6305">
        <v>0</v>
      </c>
      <c r="AT6305">
        <v>0</v>
      </c>
      <c r="AU6305">
        <v>0</v>
      </c>
      <c r="BA6305">
        <v>2</v>
      </c>
    </row>
    <row r="6306" spans="3:53" ht="12.75" x14ac:dyDescent="0.2">
      <c r="C6306" t="s">
        <v>1017</v>
      </c>
      <c r="D6306" t="s">
        <v>973</v>
      </c>
      <c r="E6306">
        <v>8.93</v>
      </c>
      <c r="F6306">
        <v>40.880000000000003</v>
      </c>
      <c r="G6306">
        <v>9.2899999999999991</v>
      </c>
      <c r="H6306">
        <v>799.45</v>
      </c>
      <c r="I6306">
        <v>-32.914999999999999</v>
      </c>
      <c r="J6306" t="s">
        <v>78</v>
      </c>
      <c r="K6306">
        <v>49.87</v>
      </c>
      <c r="L6306">
        <v>8.9092699999999994</v>
      </c>
      <c r="M6306">
        <v>0.34492163779973162</v>
      </c>
      <c r="N6306">
        <v>9.0515080000000001</v>
      </c>
      <c r="O6306">
        <v>-1.2319273208398049</v>
      </c>
      <c r="P6306">
        <v>101090000</v>
      </c>
      <c r="Q6306">
        <v>4490000</v>
      </c>
      <c r="R6306">
        <v>22.51</v>
      </c>
      <c r="S6306">
        <v>57.668999999999983</v>
      </c>
      <c r="T6306">
        <v>7.9380000000000006</v>
      </c>
      <c r="U6306">
        <v>28.3308</v>
      </c>
      <c r="V6306">
        <f t="shared" si="607"/>
        <v>2.356814734796902</v>
      </c>
      <c r="AC6306">
        <v>10.47</v>
      </c>
      <c r="AD6306">
        <v>8.6</v>
      </c>
      <c r="AH6306" s="85">
        <f>IF(AND(M6306&lt;Variables!$G$6,M6306&gt;Variables!$G$5),0,1)</f>
        <v>1</v>
      </c>
      <c r="AI6306" s="85">
        <f t="shared" si="606"/>
        <v>1</v>
      </c>
      <c r="AJ6306" s="85">
        <f>IF(I6306&gt;Variables!$G$7,0,1)</f>
        <v>1</v>
      </c>
      <c r="AK6306" s="85">
        <f>IF(F6306&gt;Variables!$G$8,0,1)</f>
        <v>0</v>
      </c>
      <c r="AL6306" s="85">
        <f>IF(G6306&gt;Variables!$G$9,0,1)</f>
        <v>1</v>
      </c>
      <c r="AM6306" s="85">
        <f>IF(AND(K6306&gt;Variables!$G$10,K6306&lt;Variables!$G$11),0,1)</f>
        <v>1</v>
      </c>
      <c r="AN6306" s="103">
        <f>IF(H6306&lt;Variables!$G$13,1,0)</f>
        <v>1</v>
      </c>
      <c r="AO6306" s="101">
        <f>IF(R6306&lt;Variables!$G$12,0,1)</f>
        <v>1</v>
      </c>
      <c r="AP6306" s="86">
        <f t="shared" si="605"/>
        <v>1</v>
      </c>
      <c r="AR6306">
        <v>1</v>
      </c>
      <c r="AS6306">
        <v>0</v>
      </c>
      <c r="AT6306">
        <v>0</v>
      </c>
      <c r="AU6306">
        <v>0</v>
      </c>
      <c r="BA6306">
        <v>2</v>
      </c>
    </row>
    <row r="6307" spans="3:53" ht="12.75" x14ac:dyDescent="0.2">
      <c r="C6307" t="s">
        <v>1017</v>
      </c>
      <c r="D6307" t="s">
        <v>921</v>
      </c>
      <c r="E6307">
        <v>28.45</v>
      </c>
      <c r="F6307">
        <v>7.31</v>
      </c>
      <c r="G6307">
        <v>7.12</v>
      </c>
      <c r="H6307">
        <v>400.87</v>
      </c>
      <c r="I6307">
        <v>27.643999999999998</v>
      </c>
      <c r="J6307" t="s">
        <v>76</v>
      </c>
      <c r="K6307">
        <v>79.64</v>
      </c>
      <c r="L6307">
        <v>27.996305882352939</v>
      </c>
      <c r="M6307">
        <v>2.1563349114126829</v>
      </c>
      <c r="N6307">
        <v>27.707174999999999</v>
      </c>
      <c r="O6307">
        <v>3.2223602731061609</v>
      </c>
      <c r="P6307">
        <v>142156</v>
      </c>
      <c r="Q6307">
        <v>744947</v>
      </c>
      <c r="R6307">
        <v>0.19</v>
      </c>
      <c r="S6307">
        <v>57.668999999999983</v>
      </c>
      <c r="T6307">
        <v>7.9380000000000006</v>
      </c>
      <c r="U6307">
        <v>28.3308</v>
      </c>
      <c r="V6307">
        <f t="shared" si="607"/>
        <v>2.4334227338591727</v>
      </c>
      <c r="AC6307">
        <v>29.09</v>
      </c>
      <c r="AD6307">
        <v>27.625399999999999</v>
      </c>
      <c r="AH6307" s="85">
        <f>IF(AND(M6307&lt;Variables!$G$6,M6307&gt;Variables!$G$5),0,1)</f>
        <v>1</v>
      </c>
      <c r="AI6307" s="85">
        <f t="shared" si="606"/>
        <v>0</v>
      </c>
      <c r="AJ6307" s="85">
        <f>IF(I6307&gt;Variables!$G$7,0,1)</f>
        <v>0</v>
      </c>
      <c r="AK6307" s="85">
        <f>IF(F6307&gt;Variables!$G$8,0,1)</f>
        <v>1</v>
      </c>
      <c r="AL6307" s="85">
        <f>IF(G6307&gt;Variables!$G$9,0,1)</f>
        <v>1</v>
      </c>
      <c r="AM6307" s="85">
        <f>IF(AND(K6307&gt;Variables!$G$10,K6307&lt;Variables!$G$11),0,1)</f>
        <v>1</v>
      </c>
      <c r="AN6307" s="103">
        <f>IF(H6307&lt;Variables!$G$13,1,0)</f>
        <v>1</v>
      </c>
      <c r="AO6307" s="101">
        <f>IF(R6307&lt;Variables!$G$12,0,1)</f>
        <v>0</v>
      </c>
      <c r="AP6307" s="86">
        <f t="shared" si="605"/>
        <v>0</v>
      </c>
      <c r="AR6307">
        <v>0</v>
      </c>
      <c r="AS6307">
        <v>0</v>
      </c>
      <c r="AT6307">
        <v>0</v>
      </c>
      <c r="AU6307">
        <v>1</v>
      </c>
      <c r="BA6307">
        <v>-1.64</v>
      </c>
    </row>
    <row r="6308" spans="3:53" ht="12.75" x14ac:dyDescent="0.2">
      <c r="C6308" t="s">
        <v>1017</v>
      </c>
      <c r="D6308" t="s">
        <v>332</v>
      </c>
      <c r="E6308">
        <v>30.89</v>
      </c>
      <c r="F6308">
        <v>9.4700000000000006</v>
      </c>
      <c r="G6308">
        <v>7.54</v>
      </c>
      <c r="H6308">
        <v>2290</v>
      </c>
      <c r="I6308">
        <v>-82.542000000000002</v>
      </c>
      <c r="J6308" t="s">
        <v>78</v>
      </c>
      <c r="K6308">
        <v>53.71</v>
      </c>
      <c r="L6308">
        <v>30.869610000000002</v>
      </c>
      <c r="M6308">
        <v>-0.25789117517196491</v>
      </c>
      <c r="N6308">
        <v>30.367502000000009</v>
      </c>
      <c r="O6308">
        <v>1.391283352842106</v>
      </c>
      <c r="P6308">
        <v>8481000</v>
      </c>
      <c r="Q6308">
        <v>21505000</v>
      </c>
      <c r="R6308">
        <v>0.39</v>
      </c>
      <c r="S6308">
        <v>57.668999999999983</v>
      </c>
      <c r="T6308">
        <v>7.9380000000000006</v>
      </c>
      <c r="U6308">
        <v>28.3308</v>
      </c>
      <c r="V6308">
        <f t="shared" si="607"/>
        <v>2.4149039403930277</v>
      </c>
      <c r="AC6308">
        <v>33.090000000000003</v>
      </c>
      <c r="AD6308">
        <v>30.31</v>
      </c>
      <c r="AH6308" s="85">
        <f>IF(AND(M6308&lt;Variables!$G$6,M6308&gt;Variables!$G$5),0,1)</f>
        <v>1</v>
      </c>
      <c r="AI6308" s="85">
        <f t="shared" si="606"/>
        <v>0</v>
      </c>
      <c r="AJ6308" s="85">
        <f>IF(I6308&gt;Variables!$G$7,0,1)</f>
        <v>1</v>
      </c>
      <c r="AK6308" s="85">
        <f>IF(F6308&gt;Variables!$G$8,0,1)</f>
        <v>0</v>
      </c>
      <c r="AL6308" s="85">
        <f>IF(G6308&gt;Variables!$G$9,0,1)</f>
        <v>1</v>
      </c>
      <c r="AM6308" s="85">
        <f>IF(AND(K6308&gt;Variables!$G$10,K6308&lt;Variables!$G$11),0,1)</f>
        <v>0</v>
      </c>
      <c r="AN6308" s="103">
        <f>IF(H6308&lt;Variables!$G$13,1,0)</f>
        <v>1</v>
      </c>
      <c r="AO6308" s="101">
        <f>IF(R6308&lt;Variables!$G$12,0,1)</f>
        <v>0</v>
      </c>
      <c r="AP6308" s="86">
        <f t="shared" si="605"/>
        <v>1</v>
      </c>
      <c r="AR6308">
        <v>1</v>
      </c>
      <c r="AS6308">
        <v>0</v>
      </c>
      <c r="AT6308">
        <v>0</v>
      </c>
      <c r="AU6308">
        <v>0</v>
      </c>
      <c r="BA6308">
        <v>1.23</v>
      </c>
    </row>
    <row r="6309" spans="3:53" ht="12.75" x14ac:dyDescent="0.2">
      <c r="C6309" t="s">
        <v>1018</v>
      </c>
      <c r="D6309" t="s">
        <v>921</v>
      </c>
      <c r="E6309">
        <v>28.55</v>
      </c>
      <c r="F6309">
        <v>7.43</v>
      </c>
      <c r="G6309">
        <v>6.93</v>
      </c>
      <c r="H6309">
        <v>400.87</v>
      </c>
      <c r="I6309">
        <v>27.577000000000002</v>
      </c>
      <c r="J6309" t="s">
        <v>76</v>
      </c>
      <c r="K6309">
        <v>77.86</v>
      </c>
      <c r="L6309">
        <v>28.183716666666669</v>
      </c>
      <c r="M6309">
        <v>1.299627503588072</v>
      </c>
      <c r="N6309">
        <v>27.836455263157891</v>
      </c>
      <c r="O6309">
        <v>2.5633462669598752</v>
      </c>
      <c r="P6309">
        <v>146514</v>
      </c>
      <c r="Q6309">
        <v>744947</v>
      </c>
      <c r="R6309">
        <v>0.2</v>
      </c>
      <c r="S6309">
        <v>57.75</v>
      </c>
      <c r="T6309">
        <v>8.0879999999999992</v>
      </c>
      <c r="U6309">
        <v>28.47760000000001</v>
      </c>
      <c r="V6309">
        <f t="shared" si="607"/>
        <v>2.5172716718488153</v>
      </c>
      <c r="AC6309">
        <v>29.09</v>
      </c>
      <c r="AD6309">
        <v>27.625399999999999</v>
      </c>
      <c r="AH6309" s="85">
        <f>IF(AND(M6309&lt;Variables!$G$6,M6309&gt;Variables!$G$5),0,1)</f>
        <v>1</v>
      </c>
      <c r="AI6309" s="85">
        <f t="shared" si="606"/>
        <v>0</v>
      </c>
      <c r="AJ6309" s="85">
        <f>IF(I6309&gt;Variables!$G$7,0,1)</f>
        <v>0</v>
      </c>
      <c r="AK6309" s="85">
        <f>IF(F6309&gt;Variables!$G$8,0,1)</f>
        <v>1</v>
      </c>
      <c r="AL6309" s="85">
        <f>IF(G6309&gt;Variables!$G$9,0,1)</f>
        <v>1</v>
      </c>
      <c r="AM6309" s="85">
        <f>IF(AND(K6309&gt;Variables!$G$10,K6309&lt;Variables!$G$11),0,1)</f>
        <v>1</v>
      </c>
      <c r="AN6309" s="103">
        <f>IF(H6309&lt;Variables!$G$13,1,0)</f>
        <v>1</v>
      </c>
      <c r="AO6309" s="101">
        <f>IF(R6309&lt;Variables!$G$12,0,1)</f>
        <v>0</v>
      </c>
      <c r="AP6309" s="86">
        <f t="shared" si="605"/>
        <v>0</v>
      </c>
      <c r="AR6309">
        <v>0</v>
      </c>
      <c r="AS6309">
        <v>0</v>
      </c>
      <c r="AT6309">
        <v>1</v>
      </c>
      <c r="AU6309">
        <v>0</v>
      </c>
      <c r="BA6309">
        <v>-2.09</v>
      </c>
    </row>
    <row r="6310" spans="3:53" ht="12.75" x14ac:dyDescent="0.2">
      <c r="C6310" t="s">
        <v>1018</v>
      </c>
      <c r="D6310" t="s">
        <v>989</v>
      </c>
      <c r="E6310">
        <v>288.14999999999998</v>
      </c>
      <c r="F6310">
        <v>7.92</v>
      </c>
      <c r="G6310">
        <v>4.0199999999999996</v>
      </c>
      <c r="H6310">
        <v>13740</v>
      </c>
      <c r="I6310">
        <v>-17.125</v>
      </c>
      <c r="J6310" t="s">
        <v>76</v>
      </c>
      <c r="K6310">
        <v>52.84</v>
      </c>
      <c r="L6310">
        <v>289.13454285714289</v>
      </c>
      <c r="M6310">
        <v>-0.17623036393636549</v>
      </c>
      <c r="N6310">
        <v>287.73304102564089</v>
      </c>
      <c r="O6310">
        <v>0.30999532454792728</v>
      </c>
      <c r="P6310">
        <v>198898</v>
      </c>
      <c r="Q6310">
        <v>175654</v>
      </c>
      <c r="R6310">
        <v>1.1299999999999999</v>
      </c>
      <c r="S6310">
        <v>57.75</v>
      </c>
      <c r="T6310">
        <v>8.0879999999999992</v>
      </c>
      <c r="U6310">
        <v>28.47760000000001</v>
      </c>
      <c r="V6310">
        <f t="shared" si="607"/>
        <v>2.4024498168089226</v>
      </c>
      <c r="AC6310">
        <v>295.88389999999998</v>
      </c>
      <c r="AD6310">
        <v>287.85000000000002</v>
      </c>
      <c r="AH6310" s="85">
        <f>IF(AND(M6310&lt;Variables!$G$6,M6310&gt;Variables!$G$5),0,1)</f>
        <v>1</v>
      </c>
      <c r="AI6310" s="85">
        <f t="shared" si="606"/>
        <v>0</v>
      </c>
      <c r="AJ6310" s="85">
        <f>IF(I6310&gt;Variables!$G$7,0,1)</f>
        <v>1</v>
      </c>
      <c r="AK6310" s="85">
        <f>IF(F6310&gt;Variables!$G$8,0,1)</f>
        <v>1</v>
      </c>
      <c r="AL6310" s="85">
        <f>IF(G6310&gt;Variables!$G$9,0,1)</f>
        <v>1</v>
      </c>
      <c r="AM6310" s="85">
        <f>IF(AND(K6310&gt;Variables!$G$10,K6310&lt;Variables!$G$11),0,1)</f>
        <v>0</v>
      </c>
      <c r="AN6310" s="103">
        <f>IF(H6310&lt;Variables!$G$13,1,0)</f>
        <v>0</v>
      </c>
      <c r="AO6310" s="101">
        <f>IF(R6310&lt;Variables!$G$12,0,1)</f>
        <v>0</v>
      </c>
      <c r="AP6310" s="86">
        <f t="shared" si="605"/>
        <v>0</v>
      </c>
      <c r="AR6310">
        <v>1</v>
      </c>
      <c r="AS6310">
        <v>0</v>
      </c>
      <c r="AT6310">
        <v>0</v>
      </c>
      <c r="AU6310">
        <v>0</v>
      </c>
      <c r="BA6310">
        <v>1.79</v>
      </c>
    </row>
    <row r="6311" spans="3:53" ht="12.75" x14ac:dyDescent="0.2">
      <c r="C6311" t="s">
        <v>1018</v>
      </c>
      <c r="D6311" t="s">
        <v>972</v>
      </c>
      <c r="E6311">
        <v>10.039999999999999</v>
      </c>
      <c r="F6311">
        <v>351.58</v>
      </c>
      <c r="G6311">
        <v>-5.66</v>
      </c>
      <c r="H6311">
        <v>27.89</v>
      </c>
      <c r="I6311">
        <v>-2E-3</v>
      </c>
      <c r="J6311" t="s">
        <v>78</v>
      </c>
      <c r="K6311">
        <v>44.81</v>
      </c>
      <c r="L6311">
        <v>9.9366649999999996</v>
      </c>
      <c r="M6311">
        <v>0.63738688986697611</v>
      </c>
      <c r="N6311">
        <v>10.576167999999999</v>
      </c>
      <c r="O6311">
        <v>-5.4477954586198027</v>
      </c>
      <c r="P6311">
        <v>157630000</v>
      </c>
      <c r="Q6311">
        <v>980580</v>
      </c>
      <c r="R6311">
        <v>160.75</v>
      </c>
      <c r="S6311">
        <v>57.75</v>
      </c>
      <c r="T6311">
        <v>8.0879999999999992</v>
      </c>
      <c r="U6311">
        <v>28.47760000000001</v>
      </c>
      <c r="V6311">
        <f t="shared" si="607"/>
        <v>2.3062131544873457</v>
      </c>
      <c r="AC6311">
        <v>12.15</v>
      </c>
      <c r="AD6311">
        <v>8.91</v>
      </c>
      <c r="AH6311" s="85">
        <f>IF(AND(M6311&lt;Variables!$G$6,M6311&gt;Variables!$G$5),0,1)</f>
        <v>1</v>
      </c>
      <c r="AI6311" s="85">
        <f t="shared" si="606"/>
        <v>1</v>
      </c>
      <c r="AJ6311" s="85">
        <f>IF(I6311&gt;Variables!$G$7,0,1)</f>
        <v>1</v>
      </c>
      <c r="AK6311" s="85">
        <f>IF(F6311&gt;Variables!$G$8,0,1)</f>
        <v>0</v>
      </c>
      <c r="AL6311" s="85">
        <f>IF(G6311&gt;Variables!$G$9,0,1)</f>
        <v>1</v>
      </c>
      <c r="AM6311" s="85">
        <f>IF(AND(K6311&gt;Variables!$G$10,K6311&lt;Variables!$G$11),0,1)</f>
        <v>1</v>
      </c>
      <c r="AN6311" s="103">
        <f>IF(H6311&lt;Variables!$G$13,1,0)</f>
        <v>1</v>
      </c>
      <c r="AO6311" s="101">
        <f>IF(R6311&lt;Variables!$G$12,0,1)</f>
        <v>1</v>
      </c>
      <c r="AP6311" s="86">
        <f t="shared" si="605"/>
        <v>1</v>
      </c>
      <c r="AR6311">
        <v>0</v>
      </c>
      <c r="AS6311">
        <v>0</v>
      </c>
      <c r="AT6311">
        <v>1</v>
      </c>
      <c r="AU6311">
        <v>0</v>
      </c>
      <c r="BA6311">
        <v>-2.25</v>
      </c>
    </row>
    <row r="6312" spans="3:53" ht="12.75" x14ac:dyDescent="0.2">
      <c r="C6312" t="s">
        <v>1018</v>
      </c>
      <c r="D6312" t="s">
        <v>973</v>
      </c>
      <c r="E6312">
        <v>9.02</v>
      </c>
      <c r="F6312">
        <v>39.93</v>
      </c>
      <c r="G6312">
        <v>9.23</v>
      </c>
      <c r="H6312">
        <v>799.45</v>
      </c>
      <c r="I6312">
        <v>-32.914999999999999</v>
      </c>
      <c r="J6312" t="s">
        <v>78</v>
      </c>
      <c r="K6312">
        <v>50.23</v>
      </c>
      <c r="L6312">
        <v>8.9047850000000004</v>
      </c>
      <c r="M6312">
        <v>0.33931195419092208</v>
      </c>
      <c r="N6312">
        <v>8.9895579999999988</v>
      </c>
      <c r="O6312">
        <v>-0.60690414367423118</v>
      </c>
      <c r="P6312">
        <v>102130000</v>
      </c>
      <c r="Q6312">
        <v>4490000</v>
      </c>
      <c r="R6312">
        <v>22.75</v>
      </c>
      <c r="S6312">
        <v>57.75</v>
      </c>
      <c r="T6312">
        <v>8.0879999999999992</v>
      </c>
      <c r="U6312">
        <v>28.47760000000001</v>
      </c>
      <c r="V6312">
        <f t="shared" si="607"/>
        <v>2.3603353046185842</v>
      </c>
      <c r="AC6312">
        <v>10.47</v>
      </c>
      <c r="AD6312">
        <v>8.6</v>
      </c>
      <c r="AH6312" s="85">
        <f>IF(AND(M6312&lt;Variables!$G$6,M6312&gt;Variables!$G$5),0,1)</f>
        <v>1</v>
      </c>
      <c r="AI6312" s="85">
        <f t="shared" si="606"/>
        <v>1</v>
      </c>
      <c r="AJ6312" s="85">
        <f>IF(I6312&gt;Variables!$G$7,0,1)</f>
        <v>1</v>
      </c>
      <c r="AK6312" s="85">
        <f>IF(F6312&gt;Variables!$G$8,0,1)</f>
        <v>0</v>
      </c>
      <c r="AL6312" s="85">
        <f>IF(G6312&gt;Variables!$G$9,0,1)</f>
        <v>1</v>
      </c>
      <c r="AM6312" s="85">
        <f>IF(AND(K6312&gt;Variables!$G$10,K6312&lt;Variables!$G$11),0,1)</f>
        <v>0</v>
      </c>
      <c r="AN6312" s="103">
        <f>IF(H6312&lt;Variables!$G$13,1,0)</f>
        <v>1</v>
      </c>
      <c r="AO6312" s="101">
        <f>IF(R6312&lt;Variables!$G$12,0,1)</f>
        <v>1</v>
      </c>
      <c r="AP6312" s="86">
        <f t="shared" si="605"/>
        <v>1</v>
      </c>
      <c r="AR6312">
        <v>1</v>
      </c>
      <c r="AS6312">
        <v>0</v>
      </c>
      <c r="AT6312">
        <v>0</v>
      </c>
      <c r="AU6312">
        <v>0</v>
      </c>
      <c r="BA6312">
        <v>2</v>
      </c>
    </row>
    <row r="6313" spans="3:53" ht="12.75" x14ac:dyDescent="0.2">
      <c r="C6313" t="s">
        <v>1018</v>
      </c>
      <c r="D6313" t="s">
        <v>932</v>
      </c>
      <c r="E6313">
        <v>5.3</v>
      </c>
      <c r="F6313">
        <v>34.340000000000003</v>
      </c>
      <c r="G6313">
        <v>-14.38</v>
      </c>
      <c r="H6313">
        <v>18.11</v>
      </c>
      <c r="I6313">
        <v>-4.8579999999999997</v>
      </c>
      <c r="J6313" t="s">
        <v>78</v>
      </c>
      <c r="K6313">
        <v>40.619999999999997</v>
      </c>
      <c r="L6313">
        <v>5.4212550000000004</v>
      </c>
      <c r="M6313">
        <v>-1.12805983116456</v>
      </c>
      <c r="N6313">
        <v>5.5351480000000004</v>
      </c>
      <c r="O6313">
        <v>-3.1624809309525141</v>
      </c>
      <c r="P6313">
        <v>16310000</v>
      </c>
      <c r="Q6313">
        <v>1040000</v>
      </c>
      <c r="R6313">
        <v>15.68</v>
      </c>
      <c r="S6313">
        <v>57.75</v>
      </c>
      <c r="T6313">
        <v>8.0879999999999992</v>
      </c>
      <c r="U6313">
        <v>28.47760000000001</v>
      </c>
      <c r="V6313">
        <f t="shared" si="607"/>
        <v>2.2685942464975359</v>
      </c>
      <c r="AC6313">
        <v>5.46</v>
      </c>
      <c r="AD6313">
        <v>4.2</v>
      </c>
      <c r="AH6313" s="85">
        <f>IF(AND(M6313&lt;Variables!$G$6,M6313&gt;Variables!$G$5),0,1)</f>
        <v>1</v>
      </c>
      <c r="AI6313" s="85">
        <f t="shared" si="606"/>
        <v>1</v>
      </c>
      <c r="AJ6313" s="85">
        <f>IF(I6313&gt;Variables!$G$7,0,1)</f>
        <v>1</v>
      </c>
      <c r="AK6313" s="85">
        <f>IF(F6313&gt;Variables!$G$8,0,1)</f>
        <v>0</v>
      </c>
      <c r="AL6313" s="85">
        <f>IF(G6313&gt;Variables!$G$9,0,1)</f>
        <v>1</v>
      </c>
      <c r="AM6313" s="85">
        <f>IF(AND(K6313&gt;Variables!$G$10,K6313&lt;Variables!$G$11),0,1)</f>
        <v>1</v>
      </c>
      <c r="AN6313" s="103">
        <f>IF(H6313&lt;Variables!$G$13,1,0)</f>
        <v>1</v>
      </c>
      <c r="AO6313" s="101">
        <f>IF(R6313&lt;Variables!$G$12,0,1)</f>
        <v>1</v>
      </c>
      <c r="AP6313" s="86">
        <f t="shared" si="605"/>
        <v>1</v>
      </c>
      <c r="AR6313">
        <v>0</v>
      </c>
      <c r="AS6313">
        <v>0</v>
      </c>
      <c r="AT6313">
        <v>1</v>
      </c>
      <c r="AU6313">
        <v>0</v>
      </c>
      <c r="BA6313">
        <v>-2.25</v>
      </c>
    </row>
    <row r="6314" spans="3:53" ht="12.75" x14ac:dyDescent="0.2">
      <c r="C6314" t="s">
        <v>1018</v>
      </c>
      <c r="D6314" t="s">
        <v>975</v>
      </c>
      <c r="E6314">
        <v>2.4500000000000002</v>
      </c>
      <c r="F6314">
        <v>31.72</v>
      </c>
      <c r="G6314">
        <v>27.6</v>
      </c>
      <c r="H6314">
        <v>22.19</v>
      </c>
      <c r="I6314">
        <v>-30.91</v>
      </c>
      <c r="J6314" t="s">
        <v>78</v>
      </c>
      <c r="K6314">
        <v>45.51</v>
      </c>
      <c r="L6314">
        <v>2.4707684210526319</v>
      </c>
      <c r="M6314">
        <v>-0.84056526203227544</v>
      </c>
      <c r="N6314">
        <v>2.5016775510204079</v>
      </c>
      <c r="O6314">
        <v>-2.065715903287753</v>
      </c>
      <c r="P6314">
        <v>3760000</v>
      </c>
      <c r="Q6314">
        <v>58670</v>
      </c>
      <c r="R6314">
        <v>64.09</v>
      </c>
      <c r="S6314">
        <v>57.75</v>
      </c>
      <c r="T6314">
        <v>8.0879999999999992</v>
      </c>
      <c r="U6314">
        <v>28.47760000000001</v>
      </c>
      <c r="V6314">
        <f t="shared" si="607"/>
        <v>2.3314385861922351</v>
      </c>
      <c r="AC6314">
        <v>2.6</v>
      </c>
      <c r="AD6314">
        <v>2.2200000000000002</v>
      </c>
      <c r="AH6314" s="85">
        <f>IF(AND(M6314&lt;Variables!$G$6,M6314&gt;Variables!$G$5),0,1)</f>
        <v>1</v>
      </c>
      <c r="AI6314" s="85">
        <f t="shared" si="606"/>
        <v>1</v>
      </c>
      <c r="AJ6314" s="85">
        <f>IF(I6314&gt;Variables!$G$7,0,1)</f>
        <v>1</v>
      </c>
      <c r="AK6314" s="85">
        <f>IF(F6314&gt;Variables!$G$8,0,1)</f>
        <v>0</v>
      </c>
      <c r="AL6314" s="85">
        <f>IF(G6314&gt;Variables!$G$9,0,1)</f>
        <v>0</v>
      </c>
      <c r="AM6314" s="85">
        <f>IF(AND(K6314&gt;Variables!$G$10,K6314&lt;Variables!$G$11),0,1)</f>
        <v>1</v>
      </c>
      <c r="AN6314" s="103">
        <f>IF(H6314&lt;Variables!$G$13,1,0)</f>
        <v>1</v>
      </c>
      <c r="AO6314" s="101">
        <f>IF(R6314&lt;Variables!$G$12,0,1)</f>
        <v>1</v>
      </c>
      <c r="AP6314" s="86">
        <f t="shared" si="605"/>
        <v>1</v>
      </c>
      <c r="AR6314">
        <v>0</v>
      </c>
      <c r="AS6314">
        <v>0</v>
      </c>
      <c r="AT6314">
        <v>1</v>
      </c>
      <c r="AU6314">
        <v>0</v>
      </c>
      <c r="BA6314">
        <v>-2.25</v>
      </c>
    </row>
    <row r="6315" spans="3:53" ht="12.75" x14ac:dyDescent="0.2">
      <c r="C6315" t="s">
        <v>1018</v>
      </c>
      <c r="D6315" t="s">
        <v>978</v>
      </c>
      <c r="E6315">
        <v>3.32</v>
      </c>
      <c r="F6315">
        <v>23.3</v>
      </c>
      <c r="G6315">
        <v>-11.76</v>
      </c>
      <c r="H6315">
        <v>215.62</v>
      </c>
      <c r="I6315">
        <v>-47.344999999999999</v>
      </c>
      <c r="J6315" t="s">
        <v>78</v>
      </c>
      <c r="K6315">
        <v>58.37</v>
      </c>
      <c r="L6315">
        <v>3.26037</v>
      </c>
      <c r="M6315">
        <v>1.2185733521042239</v>
      </c>
      <c r="N6315">
        <v>3.2846760000000002</v>
      </c>
      <c r="O6315">
        <v>0.46957447248982492</v>
      </c>
      <c r="P6315">
        <v>19360000</v>
      </c>
      <c r="Q6315">
        <v>888990</v>
      </c>
      <c r="R6315">
        <v>21.78</v>
      </c>
      <c r="S6315">
        <v>57.75</v>
      </c>
      <c r="T6315">
        <v>8.0879999999999992</v>
      </c>
      <c r="U6315">
        <v>28.47760000000001</v>
      </c>
      <c r="V6315">
        <f t="shared" si="607"/>
        <v>2.3925742553771498</v>
      </c>
      <c r="AC6315">
        <v>3.5211999999999999</v>
      </c>
      <c r="AD6315">
        <v>3.1</v>
      </c>
      <c r="AH6315" s="85">
        <f>IF(AND(M6315&lt;Variables!$G$6,M6315&gt;Variables!$G$5),0,1)</f>
        <v>1</v>
      </c>
      <c r="AI6315" s="85">
        <f t="shared" si="606"/>
        <v>1</v>
      </c>
      <c r="AJ6315" s="85">
        <f>IF(I6315&gt;Variables!$G$7,0,1)</f>
        <v>1</v>
      </c>
      <c r="AK6315" s="85">
        <f>IF(F6315&gt;Variables!$G$8,0,1)</f>
        <v>0</v>
      </c>
      <c r="AL6315" s="85">
        <f>IF(G6315&gt;Variables!$G$9,0,1)</f>
        <v>1</v>
      </c>
      <c r="AM6315" s="85">
        <f>IF(AND(K6315&gt;Variables!$G$10,K6315&lt;Variables!$G$11),0,1)</f>
        <v>0</v>
      </c>
      <c r="AN6315" s="103">
        <f>IF(H6315&lt;Variables!$G$13,1,0)</f>
        <v>1</v>
      </c>
      <c r="AO6315" s="101">
        <f>IF(R6315&lt;Variables!$G$12,0,1)</f>
        <v>1</v>
      </c>
      <c r="AP6315" s="86">
        <f t="shared" si="605"/>
        <v>1</v>
      </c>
      <c r="AR6315">
        <v>0</v>
      </c>
      <c r="AS6315">
        <v>0</v>
      </c>
      <c r="AT6315">
        <v>1</v>
      </c>
      <c r="AU6315">
        <v>0</v>
      </c>
      <c r="BA6315">
        <v>-2.25</v>
      </c>
    </row>
    <row r="6316" spans="3:53" ht="12.75" x14ac:dyDescent="0.2">
      <c r="C6316" t="s">
        <v>1018</v>
      </c>
      <c r="D6316" t="s">
        <v>614</v>
      </c>
      <c r="E6316">
        <v>13.85</v>
      </c>
      <c r="F6316">
        <v>20.87</v>
      </c>
      <c r="G6316">
        <v>5.99</v>
      </c>
      <c r="H6316">
        <v>2880</v>
      </c>
      <c r="I6316">
        <v>-35.402999999999999</v>
      </c>
      <c r="J6316" t="s">
        <v>78</v>
      </c>
      <c r="K6316">
        <v>56.84</v>
      </c>
      <c r="L6316">
        <v>13.590605</v>
      </c>
      <c r="M6316">
        <v>1.540733469922793</v>
      </c>
      <c r="N6316">
        <v>13.85591</v>
      </c>
      <c r="O6316">
        <v>-0.40351012672570058</v>
      </c>
      <c r="P6316">
        <v>22937000</v>
      </c>
      <c r="Q6316">
        <v>3768000</v>
      </c>
      <c r="R6316">
        <v>6.09</v>
      </c>
      <c r="S6316">
        <v>57.75</v>
      </c>
      <c r="T6316">
        <v>8.0879999999999992</v>
      </c>
      <c r="U6316">
        <v>28.47760000000001</v>
      </c>
      <c r="V6316">
        <f t="shared" si="607"/>
        <v>2.3673678040758301</v>
      </c>
      <c r="AC6316">
        <v>14.6</v>
      </c>
      <c r="AD6316">
        <v>12.58</v>
      </c>
      <c r="AH6316" s="85">
        <f>IF(AND(M6316&lt;Variables!$G$6,M6316&gt;Variables!$G$5),0,1)</f>
        <v>1</v>
      </c>
      <c r="AI6316" s="85">
        <f t="shared" si="606"/>
        <v>1</v>
      </c>
      <c r="AJ6316" s="85">
        <f>IF(I6316&gt;Variables!$G$7,0,1)</f>
        <v>1</v>
      </c>
      <c r="AK6316" s="85">
        <f>IF(F6316&gt;Variables!$G$8,0,1)</f>
        <v>0</v>
      </c>
      <c r="AL6316" s="85">
        <f>IF(G6316&gt;Variables!$G$9,0,1)</f>
        <v>1</v>
      </c>
      <c r="AM6316" s="85">
        <f>IF(AND(K6316&gt;Variables!$G$10,K6316&lt;Variables!$G$11),0,1)</f>
        <v>0</v>
      </c>
      <c r="AN6316" s="103">
        <f>IF(H6316&lt;Variables!$G$13,1,0)</f>
        <v>0</v>
      </c>
      <c r="AO6316" s="101">
        <f>IF(R6316&lt;Variables!$G$12,0,1)</f>
        <v>1</v>
      </c>
      <c r="AP6316" s="86">
        <f t="shared" si="605"/>
        <v>1</v>
      </c>
      <c r="AR6316">
        <v>0</v>
      </c>
      <c r="AS6316">
        <v>0</v>
      </c>
      <c r="AT6316">
        <v>1</v>
      </c>
      <c r="AU6316">
        <v>0</v>
      </c>
      <c r="BA6316">
        <v>-2.25</v>
      </c>
    </row>
    <row r="6317" spans="3:53" ht="12.75" x14ac:dyDescent="0.2">
      <c r="C6317" t="s">
        <v>1018</v>
      </c>
      <c r="D6317" t="s">
        <v>977</v>
      </c>
      <c r="E6317">
        <v>66.92</v>
      </c>
      <c r="F6317">
        <v>15.13</v>
      </c>
      <c r="G6317">
        <v>6.41</v>
      </c>
      <c r="H6317">
        <v>4440</v>
      </c>
      <c r="I6317">
        <v>-5.0000000000000001E-3</v>
      </c>
      <c r="J6317" t="s">
        <v>78</v>
      </c>
      <c r="K6317">
        <v>30.02</v>
      </c>
      <c r="L6317">
        <v>67.501670000000004</v>
      </c>
      <c r="M6317">
        <v>-0.66912418611273927</v>
      </c>
      <c r="N6317">
        <v>67.980992000000001</v>
      </c>
      <c r="O6317">
        <v>-1.3694886947222</v>
      </c>
      <c r="P6317">
        <v>4089000</v>
      </c>
      <c r="Q6317">
        <v>768864</v>
      </c>
      <c r="R6317">
        <v>5.32</v>
      </c>
      <c r="S6317">
        <v>57.75</v>
      </c>
      <c r="T6317">
        <v>8.0879999999999992</v>
      </c>
      <c r="U6317">
        <v>28.47760000000001</v>
      </c>
      <c r="V6317">
        <f t="shared" si="607"/>
        <v>2.1387944644620491</v>
      </c>
      <c r="AC6317">
        <v>67.05</v>
      </c>
      <c r="AD6317">
        <v>63.82</v>
      </c>
      <c r="AH6317" s="85">
        <f>IF(AND(M6317&lt;Variables!$G$6,M6317&gt;Variables!$G$5),0,1)</f>
        <v>1</v>
      </c>
      <c r="AI6317" s="85">
        <f t="shared" si="606"/>
        <v>1</v>
      </c>
      <c r="AJ6317" s="85">
        <f>IF(I6317&gt;Variables!$G$7,0,1)</f>
        <v>1</v>
      </c>
      <c r="AK6317" s="85">
        <f>IF(F6317&gt;Variables!$G$8,0,1)</f>
        <v>0</v>
      </c>
      <c r="AL6317" s="85">
        <f>IF(G6317&gt;Variables!$G$9,0,1)</f>
        <v>1</v>
      </c>
      <c r="AM6317" s="85">
        <f>IF(AND(K6317&gt;Variables!$G$10,K6317&lt;Variables!$G$11),0,1)</f>
        <v>1</v>
      </c>
      <c r="AN6317" s="103">
        <f>IF(H6317&lt;Variables!$G$13,1,0)</f>
        <v>0</v>
      </c>
      <c r="AO6317" s="101">
        <f>IF(R6317&lt;Variables!$G$12,0,1)</f>
        <v>1</v>
      </c>
      <c r="AP6317" s="86">
        <f t="shared" si="605"/>
        <v>1</v>
      </c>
      <c r="AR6317">
        <v>0</v>
      </c>
      <c r="AS6317">
        <v>0</v>
      </c>
      <c r="AT6317">
        <v>1</v>
      </c>
      <c r="AU6317">
        <v>0</v>
      </c>
      <c r="BA6317">
        <v>-2.25</v>
      </c>
    </row>
    <row r="6318" spans="3:53" ht="12.75" x14ac:dyDescent="0.2">
      <c r="C6318" t="s">
        <v>1018</v>
      </c>
      <c r="D6318" t="s">
        <v>186</v>
      </c>
      <c r="E6318">
        <v>28</v>
      </c>
      <c r="F6318">
        <v>11.95</v>
      </c>
      <c r="G6318">
        <v>7.99</v>
      </c>
      <c r="H6318">
        <v>3350</v>
      </c>
      <c r="I6318">
        <v>5.6280000000000001</v>
      </c>
      <c r="J6318" t="s">
        <v>78</v>
      </c>
      <c r="K6318">
        <v>52.98</v>
      </c>
      <c r="L6318">
        <v>27.89708000000001</v>
      </c>
      <c r="M6318">
        <v>0.26138936404811097</v>
      </c>
      <c r="N6318">
        <v>27.895562000000002</v>
      </c>
      <c r="O6318">
        <v>0.26684531396069627</v>
      </c>
      <c r="P6318">
        <v>15181000</v>
      </c>
      <c r="Q6318">
        <v>9109000</v>
      </c>
      <c r="R6318">
        <v>1.67</v>
      </c>
      <c r="S6318">
        <v>57.75</v>
      </c>
      <c r="T6318">
        <v>8.0879999999999992</v>
      </c>
      <c r="U6318">
        <v>28.47760000000001</v>
      </c>
      <c r="V6318">
        <f t="shared" si="607"/>
        <v>2.3888270969343037</v>
      </c>
      <c r="AC6318">
        <v>28.13</v>
      </c>
      <c r="AD6318">
        <v>26.706</v>
      </c>
      <c r="AH6318" s="85">
        <f>IF(AND(M6318&lt;Variables!$G$6,M6318&gt;Variables!$G$5),0,1)</f>
        <v>1</v>
      </c>
      <c r="AI6318" s="85">
        <f t="shared" si="606"/>
        <v>0</v>
      </c>
      <c r="AJ6318" s="85">
        <f>IF(I6318&gt;Variables!$G$7,0,1)</f>
        <v>0</v>
      </c>
      <c r="AK6318" s="85">
        <f>IF(F6318&gt;Variables!$G$8,0,1)</f>
        <v>0</v>
      </c>
      <c r="AL6318" s="85">
        <f>IF(G6318&gt;Variables!$G$9,0,1)</f>
        <v>1</v>
      </c>
      <c r="AM6318" s="85">
        <f>IF(AND(K6318&gt;Variables!$G$10,K6318&lt;Variables!$G$11),0,1)</f>
        <v>0</v>
      </c>
      <c r="AN6318" s="103">
        <f>IF(H6318&lt;Variables!$G$13,1,0)</f>
        <v>0</v>
      </c>
      <c r="AO6318" s="101">
        <f>IF(R6318&lt;Variables!$G$12,0,1)</f>
        <v>0</v>
      </c>
      <c r="AP6318" s="86">
        <f t="shared" si="605"/>
        <v>1</v>
      </c>
      <c r="AR6318">
        <v>0</v>
      </c>
      <c r="AS6318">
        <v>1</v>
      </c>
      <c r="AT6318">
        <v>0</v>
      </c>
      <c r="AU6318">
        <v>0</v>
      </c>
      <c r="BA6318">
        <v>0.33</v>
      </c>
    </row>
    <row r="6319" spans="3:53" ht="12.75" x14ac:dyDescent="0.2">
      <c r="C6319" t="s">
        <v>1018</v>
      </c>
      <c r="D6319" t="s">
        <v>752</v>
      </c>
      <c r="E6319">
        <v>10.57</v>
      </c>
      <c r="F6319">
        <v>11.94</v>
      </c>
      <c r="G6319">
        <v>7.67</v>
      </c>
      <c r="H6319">
        <v>3960</v>
      </c>
      <c r="I6319">
        <v>-47.386000000000003</v>
      </c>
      <c r="J6319" t="s">
        <v>78</v>
      </c>
      <c r="K6319">
        <v>60.79</v>
      </c>
      <c r="L6319">
        <v>10.535605</v>
      </c>
      <c r="M6319">
        <v>0.99087807487088053</v>
      </c>
      <c r="N6319">
        <v>10.446949999999999</v>
      </c>
      <c r="O6319">
        <v>1.8479077625527189</v>
      </c>
      <c r="P6319">
        <v>14323000</v>
      </c>
      <c r="Q6319">
        <v>5120000</v>
      </c>
      <c r="R6319">
        <v>2.8</v>
      </c>
      <c r="S6319">
        <v>57.75</v>
      </c>
      <c r="T6319">
        <v>8.0879999999999992</v>
      </c>
      <c r="U6319">
        <v>28.47760000000001</v>
      </c>
      <c r="V6319">
        <f t="shared" si="607"/>
        <v>2.4221443031057066</v>
      </c>
      <c r="AC6319">
        <v>11.02</v>
      </c>
      <c r="AD6319">
        <v>9.8699999999999992</v>
      </c>
      <c r="AH6319" s="85">
        <f>IF(AND(M6319&lt;Variables!$G$6,M6319&gt;Variables!$G$5),0,1)</f>
        <v>1</v>
      </c>
      <c r="AI6319" s="85">
        <f t="shared" si="606"/>
        <v>0</v>
      </c>
      <c r="AJ6319" s="85">
        <f>IF(I6319&gt;Variables!$G$7,0,1)</f>
        <v>1</v>
      </c>
      <c r="AK6319" s="85">
        <f>IF(F6319&gt;Variables!$G$8,0,1)</f>
        <v>0</v>
      </c>
      <c r="AL6319" s="85">
        <f>IF(G6319&gt;Variables!$G$9,0,1)</f>
        <v>1</v>
      </c>
      <c r="AM6319" s="85">
        <f>IF(AND(K6319&gt;Variables!$G$10,K6319&lt;Variables!$G$11),0,1)</f>
        <v>0</v>
      </c>
      <c r="AN6319" s="103">
        <f>IF(H6319&lt;Variables!$G$13,1,0)</f>
        <v>0</v>
      </c>
      <c r="AO6319" s="101">
        <f>IF(R6319&lt;Variables!$G$12,0,1)</f>
        <v>1</v>
      </c>
      <c r="AP6319" s="86">
        <f t="shared" ref="AP6319:AP6382" si="608">IF(J6319="Pass", 0,1)</f>
        <v>1</v>
      </c>
      <c r="AR6319">
        <v>0</v>
      </c>
      <c r="AS6319">
        <v>0</v>
      </c>
      <c r="AT6319">
        <v>1</v>
      </c>
      <c r="AU6319">
        <v>0</v>
      </c>
      <c r="BA6319">
        <v>-0.89</v>
      </c>
    </row>
    <row r="6320" spans="3:53" ht="12.75" x14ac:dyDescent="0.2">
      <c r="C6320" t="s">
        <v>1018</v>
      </c>
      <c r="D6320" t="s">
        <v>447</v>
      </c>
      <c r="E6320">
        <v>22.41</v>
      </c>
      <c r="F6320">
        <v>10.88</v>
      </c>
      <c r="G6320">
        <v>8.33</v>
      </c>
      <c r="H6320">
        <v>9490</v>
      </c>
      <c r="I6320">
        <v>-31.03</v>
      </c>
      <c r="J6320" t="s">
        <v>78</v>
      </c>
      <c r="K6320">
        <v>46.67</v>
      </c>
      <c r="L6320">
        <v>22.561415</v>
      </c>
      <c r="M6320">
        <v>-0.75622473147185809</v>
      </c>
      <c r="N6320">
        <v>22.371378</v>
      </c>
      <c r="O6320">
        <v>8.6816288205396733E-2</v>
      </c>
      <c r="P6320">
        <v>45413000</v>
      </c>
      <c r="Q6320">
        <v>24882000</v>
      </c>
      <c r="R6320">
        <v>1.83</v>
      </c>
      <c r="S6320">
        <v>57.75</v>
      </c>
      <c r="T6320">
        <v>8.0879999999999992</v>
      </c>
      <c r="U6320">
        <v>28.47760000000001</v>
      </c>
      <c r="V6320">
        <f t="shared" si="607"/>
        <v>2.3448903995267139</v>
      </c>
      <c r="AC6320">
        <v>23.04</v>
      </c>
      <c r="AD6320">
        <v>21.1</v>
      </c>
      <c r="AH6320" s="85">
        <f>IF(AND(M6320&lt;Variables!$G$6,M6320&gt;Variables!$G$5),0,1)</f>
        <v>1</v>
      </c>
      <c r="AI6320" s="85">
        <f t="shared" si="606"/>
        <v>0</v>
      </c>
      <c r="AJ6320" s="85">
        <f>IF(I6320&gt;Variables!$G$7,0,1)</f>
        <v>1</v>
      </c>
      <c r="AK6320" s="85">
        <f>IF(F6320&gt;Variables!$G$8,0,1)</f>
        <v>0</v>
      </c>
      <c r="AL6320" s="85">
        <f>IF(G6320&gt;Variables!$G$9,0,1)</f>
        <v>1</v>
      </c>
      <c r="AM6320" s="85">
        <f>IF(AND(K6320&gt;Variables!$G$10,K6320&lt;Variables!$G$11),0,1)</f>
        <v>1</v>
      </c>
      <c r="AN6320" s="103">
        <f>IF(H6320&lt;Variables!$G$13,1,0)</f>
        <v>0</v>
      </c>
      <c r="AO6320" s="101">
        <f>IF(R6320&lt;Variables!$G$12,0,1)</f>
        <v>0</v>
      </c>
      <c r="AP6320" s="86">
        <f t="shared" si="608"/>
        <v>1</v>
      </c>
      <c r="AR6320">
        <v>0</v>
      </c>
      <c r="AS6320">
        <v>0</v>
      </c>
      <c r="AT6320">
        <v>1</v>
      </c>
      <c r="AU6320">
        <v>0</v>
      </c>
      <c r="BA6320">
        <v>-2.25</v>
      </c>
    </row>
    <row r="6321" spans="3:53" ht="12.75" x14ac:dyDescent="0.2">
      <c r="C6321" t="s">
        <v>1018</v>
      </c>
      <c r="D6321" t="s">
        <v>332</v>
      </c>
      <c r="E6321">
        <v>30.68</v>
      </c>
      <c r="F6321">
        <v>9.5</v>
      </c>
      <c r="G6321">
        <v>7.23</v>
      </c>
      <c r="H6321">
        <v>2290</v>
      </c>
      <c r="I6321">
        <v>-82.570999999999998</v>
      </c>
      <c r="J6321" t="s">
        <v>78</v>
      </c>
      <c r="K6321">
        <v>47.29</v>
      </c>
      <c r="L6321">
        <v>30.863289999999999</v>
      </c>
      <c r="M6321">
        <v>-0.529075156925914</v>
      </c>
      <c r="N6321">
        <v>30.519644</v>
      </c>
      <c r="O6321">
        <v>0.59095053664451713</v>
      </c>
      <c r="P6321">
        <v>8683000</v>
      </c>
      <c r="Q6321">
        <v>21505000</v>
      </c>
      <c r="R6321">
        <v>0.4</v>
      </c>
      <c r="S6321">
        <v>57.75</v>
      </c>
      <c r="T6321">
        <v>8.0879999999999992</v>
      </c>
      <c r="U6321">
        <v>28.47760000000001</v>
      </c>
      <c r="V6321">
        <f t="shared" si="607"/>
        <v>2.3485395579458959</v>
      </c>
      <c r="AC6321">
        <v>33.090000000000003</v>
      </c>
      <c r="AD6321">
        <v>30.31</v>
      </c>
      <c r="AH6321" s="85">
        <f>IF(AND(M6321&lt;Variables!$G$6,M6321&gt;Variables!$G$5),0,1)</f>
        <v>1</v>
      </c>
      <c r="AI6321" s="85">
        <f t="shared" si="606"/>
        <v>0</v>
      </c>
      <c r="AJ6321" s="85">
        <f>IF(I6321&gt;Variables!$G$7,0,1)</f>
        <v>1</v>
      </c>
      <c r="AK6321" s="85">
        <f>IF(F6321&gt;Variables!$G$8,0,1)</f>
        <v>0</v>
      </c>
      <c r="AL6321" s="85">
        <f>IF(G6321&gt;Variables!$G$9,0,1)</f>
        <v>1</v>
      </c>
      <c r="AM6321" s="85">
        <f>IF(AND(K6321&gt;Variables!$G$10,K6321&lt;Variables!$G$11),0,1)</f>
        <v>1</v>
      </c>
      <c r="AN6321" s="103">
        <f>IF(H6321&lt;Variables!$G$13,1,0)</f>
        <v>1</v>
      </c>
      <c r="AO6321" s="101">
        <f>IF(R6321&lt;Variables!$G$12,0,1)</f>
        <v>0</v>
      </c>
      <c r="AP6321" s="86">
        <f t="shared" si="608"/>
        <v>1</v>
      </c>
      <c r="AR6321">
        <v>1</v>
      </c>
      <c r="AS6321">
        <v>0</v>
      </c>
      <c r="AT6321">
        <v>0</v>
      </c>
      <c r="AU6321">
        <v>0</v>
      </c>
      <c r="BA6321">
        <v>1.5</v>
      </c>
    </row>
    <row r="6322" spans="3:53" ht="12.75" x14ac:dyDescent="0.2">
      <c r="C6322" t="s">
        <v>1018</v>
      </c>
      <c r="D6322" t="s">
        <v>810</v>
      </c>
      <c r="E6322">
        <v>11.63</v>
      </c>
      <c r="F6322">
        <v>17.760000000000002</v>
      </c>
      <c r="G6322">
        <v>-15.24</v>
      </c>
      <c r="H6322">
        <v>1940</v>
      </c>
      <c r="I6322">
        <v>-71.521000000000001</v>
      </c>
      <c r="J6322" t="s">
        <v>78</v>
      </c>
      <c r="K6322">
        <v>40.630000000000003</v>
      </c>
      <c r="L6322">
        <v>11.825815</v>
      </c>
      <c r="M6322">
        <v>-1.055445227242265</v>
      </c>
      <c r="N6322">
        <v>11.993676000000001</v>
      </c>
      <c r="O6322">
        <v>-2.440252679828923</v>
      </c>
      <c r="P6322">
        <v>71204000</v>
      </c>
      <c r="Q6322">
        <v>8404000</v>
      </c>
      <c r="R6322">
        <v>8.4700000000000006</v>
      </c>
      <c r="S6322">
        <v>57.75</v>
      </c>
      <c r="T6322">
        <v>8.0879999999999992</v>
      </c>
      <c r="U6322">
        <v>28.47760000000001</v>
      </c>
      <c r="V6322">
        <f t="shared" si="607"/>
        <v>2.2688074370097961</v>
      </c>
      <c r="AC6322">
        <v>13.4</v>
      </c>
      <c r="AD6322">
        <v>11.15</v>
      </c>
      <c r="AH6322" s="85">
        <f>IF(AND(M6322&lt;Variables!$G$6,M6322&gt;Variables!$G$5),0,1)</f>
        <v>1</v>
      </c>
      <c r="AI6322" s="85">
        <f t="shared" si="606"/>
        <v>1</v>
      </c>
      <c r="AJ6322" s="85">
        <f>IF(I6322&gt;Variables!$G$7,0,1)</f>
        <v>1</v>
      </c>
      <c r="AK6322" s="85">
        <f>IF(F6322&gt;Variables!$G$8,0,1)</f>
        <v>0</v>
      </c>
      <c r="AL6322" s="85">
        <f>IF(G6322&gt;Variables!$G$9,0,1)</f>
        <v>1</v>
      </c>
      <c r="AM6322" s="85">
        <f>IF(AND(K6322&gt;Variables!$G$10,K6322&lt;Variables!$G$11),0,1)</f>
        <v>1</v>
      </c>
      <c r="AN6322" s="103">
        <f>IF(H6322&lt;Variables!$G$13,1,0)</f>
        <v>1</v>
      </c>
      <c r="AO6322" s="101">
        <f>IF(R6322&lt;Variables!$G$12,0,1)</f>
        <v>1</v>
      </c>
      <c r="AP6322" s="86">
        <f t="shared" si="608"/>
        <v>1</v>
      </c>
      <c r="AR6322">
        <v>0</v>
      </c>
      <c r="AS6322">
        <v>0</v>
      </c>
      <c r="AT6322">
        <v>1</v>
      </c>
      <c r="AU6322">
        <v>0</v>
      </c>
      <c r="BA6322">
        <v>-2.25</v>
      </c>
    </row>
    <row r="6323" spans="3:53" ht="12.75" x14ac:dyDescent="0.2">
      <c r="C6323" t="s">
        <v>1018</v>
      </c>
      <c r="D6323" t="s">
        <v>813</v>
      </c>
      <c r="E6323">
        <v>12.97</v>
      </c>
      <c r="F6323">
        <v>9.24</v>
      </c>
      <c r="G6323">
        <v>8.73</v>
      </c>
      <c r="H6323">
        <v>1900</v>
      </c>
      <c r="I6323">
        <v>-4.8410000000000002</v>
      </c>
      <c r="J6323" t="s">
        <v>78</v>
      </c>
      <c r="K6323">
        <v>76.63</v>
      </c>
      <c r="L6323">
        <v>12.884005</v>
      </c>
      <c r="M6323">
        <v>0.84907604428904537</v>
      </c>
      <c r="N6323">
        <v>12.705366</v>
      </c>
      <c r="O6323">
        <v>2.2670263886927611</v>
      </c>
      <c r="P6323">
        <v>1742000</v>
      </c>
      <c r="Q6323">
        <v>1581000</v>
      </c>
      <c r="R6323">
        <v>1.1000000000000001</v>
      </c>
      <c r="S6323">
        <v>57.75</v>
      </c>
      <c r="T6323">
        <v>8.0879999999999992</v>
      </c>
      <c r="U6323">
        <v>28.47760000000001</v>
      </c>
      <c r="V6323">
        <f t="shared" si="607"/>
        <v>2.5555105579168877</v>
      </c>
      <c r="AC6323">
        <v>13.15</v>
      </c>
      <c r="AD6323">
        <v>12.29</v>
      </c>
      <c r="AH6323" s="85">
        <f>IF(AND(M6323&lt;Variables!$G$6,M6323&gt;Variables!$G$5),0,1)</f>
        <v>1</v>
      </c>
      <c r="AI6323" s="85">
        <f t="shared" si="606"/>
        <v>0</v>
      </c>
      <c r="AJ6323" s="85">
        <f>IF(I6323&gt;Variables!$G$7,0,1)</f>
        <v>1</v>
      </c>
      <c r="AK6323" s="85">
        <f>IF(F6323&gt;Variables!$G$8,0,1)</f>
        <v>0</v>
      </c>
      <c r="AL6323" s="85">
        <f>IF(G6323&gt;Variables!$G$9,0,1)</f>
        <v>1</v>
      </c>
      <c r="AM6323" s="85">
        <f>IF(AND(K6323&gt;Variables!$G$10,K6323&lt;Variables!$G$11),0,1)</f>
        <v>1</v>
      </c>
      <c r="AN6323" s="103">
        <f>IF(H6323&lt;Variables!$G$13,1,0)</f>
        <v>1</v>
      </c>
      <c r="AO6323" s="101">
        <f>IF(R6323&lt;Variables!$G$12,0,1)</f>
        <v>0</v>
      </c>
      <c r="AP6323" s="86">
        <f t="shared" si="608"/>
        <v>1</v>
      </c>
      <c r="AR6323">
        <v>1</v>
      </c>
      <c r="AS6323">
        <v>0</v>
      </c>
      <c r="AT6323">
        <v>0</v>
      </c>
      <c r="AU6323">
        <v>0</v>
      </c>
      <c r="BA6323">
        <v>1.1200000000000001</v>
      </c>
    </row>
    <row r="6324" spans="3:53" ht="12.75" x14ac:dyDescent="0.2">
      <c r="C6324" t="s">
        <v>1018</v>
      </c>
      <c r="D6324" t="s">
        <v>576</v>
      </c>
      <c r="E6324">
        <v>10.02</v>
      </c>
      <c r="F6324">
        <v>9.2899999999999991</v>
      </c>
      <c r="G6324">
        <v>-0.65</v>
      </c>
      <c r="H6324">
        <v>14830</v>
      </c>
      <c r="I6324">
        <v>0.59299999999999997</v>
      </c>
      <c r="J6324" t="s">
        <v>78</v>
      </c>
      <c r="K6324">
        <v>54.02</v>
      </c>
      <c r="L6324">
        <v>9.9731500000000004</v>
      </c>
      <c r="M6324">
        <v>0.45973438682863199</v>
      </c>
      <c r="N6324">
        <v>9.9934619999999992</v>
      </c>
      <c r="O6324">
        <v>0.25554707667874199</v>
      </c>
      <c r="P6324">
        <v>16598000</v>
      </c>
      <c r="Q6324">
        <v>5991000</v>
      </c>
      <c r="R6324">
        <v>2.77</v>
      </c>
      <c r="S6324">
        <v>57.75</v>
      </c>
      <c r="T6324">
        <v>8.0879999999999992</v>
      </c>
      <c r="U6324">
        <v>28.47760000000001</v>
      </c>
      <c r="V6324">
        <f t="shared" si="607"/>
        <v>2.3913567000476279</v>
      </c>
      <c r="AC6324">
        <v>10.38</v>
      </c>
      <c r="AD6324">
        <v>9.75</v>
      </c>
      <c r="AH6324" s="85">
        <f>IF(AND(M6324&lt;Variables!$G$6,M6324&gt;Variables!$G$5),0,1)</f>
        <v>1</v>
      </c>
      <c r="AI6324" s="85">
        <f t="shared" si="606"/>
        <v>1</v>
      </c>
      <c r="AJ6324" s="85">
        <f>IF(I6324&gt;Variables!$G$7,0,1)</f>
        <v>0</v>
      </c>
      <c r="AK6324" s="85">
        <f>IF(F6324&gt;Variables!$G$8,0,1)</f>
        <v>0</v>
      </c>
      <c r="AL6324" s="85">
        <f>IF(G6324&gt;Variables!$G$9,0,1)</f>
        <v>1</v>
      </c>
      <c r="AM6324" s="85">
        <f>IF(AND(K6324&gt;Variables!$G$10,K6324&lt;Variables!$G$11),0,1)</f>
        <v>0</v>
      </c>
      <c r="AN6324" s="103">
        <f>IF(H6324&lt;Variables!$G$13,1,0)</f>
        <v>0</v>
      </c>
      <c r="AO6324" s="101">
        <f>IF(R6324&lt;Variables!$G$12,0,1)</f>
        <v>1</v>
      </c>
      <c r="AP6324" s="86">
        <f t="shared" si="608"/>
        <v>1</v>
      </c>
      <c r="AR6324">
        <v>0</v>
      </c>
      <c r="AS6324">
        <v>0</v>
      </c>
      <c r="AT6324">
        <v>1</v>
      </c>
      <c r="AU6324">
        <v>0</v>
      </c>
      <c r="BA6324">
        <v>-2.25</v>
      </c>
    </row>
    <row r="6325" spans="3:53" ht="12.75" x14ac:dyDescent="0.2">
      <c r="C6325" t="s">
        <v>1018</v>
      </c>
      <c r="D6325" t="s">
        <v>1015</v>
      </c>
      <c r="E6325">
        <v>26.1</v>
      </c>
      <c r="F6325">
        <v>28.87</v>
      </c>
      <c r="G6325">
        <v>23.09</v>
      </c>
      <c r="H6325">
        <v>672.11</v>
      </c>
      <c r="I6325">
        <v>-1.9930000000000001</v>
      </c>
      <c r="J6325" t="s">
        <v>76</v>
      </c>
      <c r="K6325">
        <v>54.89</v>
      </c>
      <c r="L6325">
        <v>26.047936842105258</v>
      </c>
      <c r="M6325">
        <v>-0.28999165102074348</v>
      </c>
      <c r="N6325">
        <v>25.592067499999999</v>
      </c>
      <c r="O6325">
        <v>1.4861343265838189</v>
      </c>
      <c r="P6325">
        <v>605250</v>
      </c>
      <c r="Q6325">
        <v>102160</v>
      </c>
      <c r="R6325">
        <v>5.92</v>
      </c>
      <c r="S6325">
        <v>57.75</v>
      </c>
      <c r="T6325">
        <v>8.0879999999999992</v>
      </c>
      <c r="U6325">
        <v>28.47760000000001</v>
      </c>
      <c r="V6325">
        <f t="shared" si="607"/>
        <v>2.4292955378195829</v>
      </c>
      <c r="AC6325">
        <v>28.45</v>
      </c>
      <c r="AD6325">
        <v>24.91</v>
      </c>
      <c r="AH6325" s="85">
        <f>IF(AND(M6325&lt;Variables!$G$6,M6325&gt;Variables!$G$5),0,1)</f>
        <v>1</v>
      </c>
      <c r="AI6325" s="85">
        <f t="shared" si="606"/>
        <v>0</v>
      </c>
      <c r="AJ6325" s="85">
        <f>IF(I6325&gt;Variables!$G$7,0,1)</f>
        <v>1</v>
      </c>
      <c r="AK6325" s="85">
        <f>IF(F6325&gt;Variables!$G$8,0,1)</f>
        <v>0</v>
      </c>
      <c r="AL6325" s="85">
        <f>IF(G6325&gt;Variables!$G$9,0,1)</f>
        <v>0</v>
      </c>
      <c r="AM6325" s="85">
        <f>IF(AND(K6325&gt;Variables!$G$10,K6325&lt;Variables!$G$11),0,1)</f>
        <v>0</v>
      </c>
      <c r="AN6325" s="103">
        <f>IF(H6325&lt;Variables!$G$13,1,0)</f>
        <v>1</v>
      </c>
      <c r="AO6325" s="101">
        <f>IF(R6325&lt;Variables!$G$12,0,1)</f>
        <v>1</v>
      </c>
      <c r="AP6325" s="86">
        <f t="shared" si="608"/>
        <v>0</v>
      </c>
      <c r="AR6325">
        <v>0</v>
      </c>
      <c r="AS6325">
        <v>0</v>
      </c>
      <c r="AT6325">
        <v>1</v>
      </c>
      <c r="AU6325">
        <v>0</v>
      </c>
      <c r="BA6325">
        <v>-2.25</v>
      </c>
    </row>
    <row r="6326" spans="3:53" ht="12.75" x14ac:dyDescent="0.2">
      <c r="C6326" t="s">
        <v>1018</v>
      </c>
      <c r="D6326" t="s">
        <v>824</v>
      </c>
      <c r="E6326">
        <v>8.94</v>
      </c>
      <c r="F6326">
        <v>7.07</v>
      </c>
      <c r="G6326">
        <v>7.84</v>
      </c>
      <c r="H6326">
        <v>2200</v>
      </c>
      <c r="I6326">
        <v>8.6999999999999994E-2</v>
      </c>
      <c r="J6326" t="s">
        <v>78</v>
      </c>
      <c r="K6326">
        <v>53.76</v>
      </c>
      <c r="L6326">
        <v>8.9336299999999991</v>
      </c>
      <c r="M6326">
        <v>7.1303602231124766E-2</v>
      </c>
      <c r="N6326">
        <v>8.9035469387755093</v>
      </c>
      <c r="O6326">
        <v>0.40942178971096149</v>
      </c>
      <c r="P6326">
        <v>2145000</v>
      </c>
      <c r="Q6326">
        <v>3621000</v>
      </c>
      <c r="R6326">
        <v>0.59</v>
      </c>
      <c r="S6326">
        <v>57.75</v>
      </c>
      <c r="T6326">
        <v>8.0879999999999992</v>
      </c>
      <c r="U6326">
        <v>28.47760000000001</v>
      </c>
      <c r="V6326">
        <f t="shared" si="607"/>
        <v>2.4033254290817951</v>
      </c>
      <c r="AC6326">
        <v>8.9499999999999993</v>
      </c>
      <c r="AD6326">
        <v>8.5</v>
      </c>
      <c r="AH6326" s="85">
        <f>IF(AND(M6326&lt;Variables!$G$6,M6326&gt;Variables!$G$5),0,1)</f>
        <v>1</v>
      </c>
      <c r="AI6326" s="85">
        <f t="shared" si="606"/>
        <v>0</v>
      </c>
      <c r="AJ6326" s="85">
        <f>IF(I6326&gt;Variables!$G$7,0,1)</f>
        <v>0</v>
      </c>
      <c r="AK6326" s="85">
        <f>IF(F6326&gt;Variables!$G$8,0,1)</f>
        <v>1</v>
      </c>
      <c r="AL6326" s="85">
        <f>IF(G6326&gt;Variables!$G$9,0,1)</f>
        <v>1</v>
      </c>
      <c r="AM6326" s="85">
        <f>IF(AND(K6326&gt;Variables!$G$10,K6326&lt;Variables!$G$11),0,1)</f>
        <v>0</v>
      </c>
      <c r="AN6326" s="103">
        <f>IF(H6326&lt;Variables!$G$13,1,0)</f>
        <v>1</v>
      </c>
      <c r="AO6326" s="101">
        <f>IF(R6326&lt;Variables!$G$12,0,1)</f>
        <v>0</v>
      </c>
      <c r="AP6326" s="86">
        <f t="shared" si="608"/>
        <v>1</v>
      </c>
      <c r="AR6326">
        <v>0</v>
      </c>
      <c r="AS6326">
        <v>0</v>
      </c>
      <c r="AT6326">
        <v>0</v>
      </c>
      <c r="AU6326">
        <v>1</v>
      </c>
      <c r="BA6326">
        <v>-0.91</v>
      </c>
    </row>
    <row r="6327" spans="3:53" ht="12.75" x14ac:dyDescent="0.2">
      <c r="C6327" t="s">
        <v>1018</v>
      </c>
      <c r="D6327" t="s">
        <v>329</v>
      </c>
      <c r="E6327">
        <v>236.9</v>
      </c>
      <c r="F6327">
        <v>7.18</v>
      </c>
      <c r="G6327">
        <v>5.22</v>
      </c>
      <c r="H6327">
        <v>49140</v>
      </c>
      <c r="I6327">
        <v>4140.335</v>
      </c>
      <c r="J6327" t="s">
        <v>78</v>
      </c>
      <c r="K6327">
        <v>78.430000000000007</v>
      </c>
      <c r="L6327">
        <v>234.64949999999999</v>
      </c>
      <c r="M6327">
        <v>0.90309163241345214</v>
      </c>
      <c r="N6327">
        <v>234.08471599999999</v>
      </c>
      <c r="O6327">
        <v>1.14654388627404</v>
      </c>
      <c r="P6327">
        <v>1650000</v>
      </c>
      <c r="Q6327">
        <v>2804000</v>
      </c>
      <c r="R6327">
        <v>0.59</v>
      </c>
      <c r="S6327">
        <v>57.75</v>
      </c>
      <c r="T6327">
        <v>8.0879999999999992</v>
      </c>
      <c r="U6327">
        <v>28.47760000000001</v>
      </c>
      <c r="V6327">
        <f t="shared" si="607"/>
        <v>2.5639053204809725</v>
      </c>
      <c r="AC6327">
        <v>246.6799</v>
      </c>
      <c r="AD6327">
        <v>235</v>
      </c>
      <c r="AH6327" s="85">
        <f>IF(AND(M6327&lt;Variables!$G$6,M6327&gt;Variables!$G$5),0,1)</f>
        <v>1</v>
      </c>
      <c r="AI6327" s="85">
        <f t="shared" si="606"/>
        <v>0</v>
      </c>
      <c r="AJ6327" s="85">
        <f>IF(I6327&gt;Variables!$G$7,0,1)</f>
        <v>0</v>
      </c>
      <c r="AK6327" s="85">
        <f>IF(F6327&gt;Variables!$G$8,0,1)</f>
        <v>1</v>
      </c>
      <c r="AL6327" s="85">
        <f>IF(G6327&gt;Variables!$G$9,0,1)</f>
        <v>1</v>
      </c>
      <c r="AM6327" s="85">
        <f>IF(AND(K6327&gt;Variables!$G$10,K6327&lt;Variables!$G$11),0,1)</f>
        <v>1</v>
      </c>
      <c r="AN6327" s="103">
        <f>IF(H6327&lt;Variables!$G$13,1,0)</f>
        <v>0</v>
      </c>
      <c r="AO6327" s="101">
        <f>IF(R6327&lt;Variables!$G$12,0,1)</f>
        <v>0</v>
      </c>
      <c r="AP6327" s="86">
        <f t="shared" si="608"/>
        <v>1</v>
      </c>
      <c r="AR6327">
        <v>1</v>
      </c>
      <c r="AS6327">
        <v>0</v>
      </c>
      <c r="AT6327">
        <v>0</v>
      </c>
      <c r="AU6327">
        <v>0</v>
      </c>
      <c r="BA6327">
        <v>1.32</v>
      </c>
    </row>
    <row r="6328" spans="3:53" ht="12.75" x14ac:dyDescent="0.2">
      <c r="C6328" t="s">
        <v>1018</v>
      </c>
      <c r="D6328" t="s">
        <v>184</v>
      </c>
      <c r="E6328">
        <v>25.36</v>
      </c>
      <c r="F6328">
        <v>7.58</v>
      </c>
      <c r="G6328">
        <v>5.72</v>
      </c>
      <c r="H6328">
        <v>2300</v>
      </c>
      <c r="I6328">
        <v>-65.477000000000004</v>
      </c>
      <c r="J6328" t="s">
        <v>78</v>
      </c>
      <c r="K6328">
        <v>48.1</v>
      </c>
      <c r="L6328">
        <v>25.461390000000002</v>
      </c>
      <c r="M6328">
        <v>-0.51603624154063554</v>
      </c>
      <c r="N6328">
        <v>25.211758</v>
      </c>
      <c r="O6328">
        <v>0.46899545838889378</v>
      </c>
      <c r="P6328">
        <v>7492000</v>
      </c>
      <c r="Q6328">
        <v>20321000</v>
      </c>
      <c r="R6328">
        <v>0.37</v>
      </c>
      <c r="S6328">
        <v>57.75</v>
      </c>
      <c r="T6328">
        <v>8.0879999999999992</v>
      </c>
      <c r="U6328">
        <v>28.47760000000001</v>
      </c>
      <c r="V6328">
        <f t="shared" si="607"/>
        <v>2.3579013482154751</v>
      </c>
      <c r="AC6328">
        <v>27.24</v>
      </c>
      <c r="AD6328">
        <v>25.11</v>
      </c>
      <c r="AH6328" s="85">
        <f>IF(AND(M6328&lt;Variables!$G$6,M6328&gt;Variables!$G$5),0,1)</f>
        <v>1</v>
      </c>
      <c r="AI6328" s="85">
        <f t="shared" si="606"/>
        <v>0</v>
      </c>
      <c r="AJ6328" s="85">
        <f>IF(I6328&gt;Variables!$G$7,0,1)</f>
        <v>1</v>
      </c>
      <c r="AK6328" s="85">
        <f>IF(F6328&gt;Variables!$G$8,0,1)</f>
        <v>1</v>
      </c>
      <c r="AL6328" s="85">
        <f>IF(G6328&gt;Variables!$G$9,0,1)</f>
        <v>1</v>
      </c>
      <c r="AM6328" s="85">
        <f>IF(AND(K6328&gt;Variables!$G$10,K6328&lt;Variables!$G$11),0,1)</f>
        <v>1</v>
      </c>
      <c r="AN6328" s="103">
        <f>IF(H6328&lt;Variables!$G$13,1,0)</f>
        <v>1</v>
      </c>
      <c r="AO6328" s="101">
        <f>IF(R6328&lt;Variables!$G$12,0,1)</f>
        <v>0</v>
      </c>
      <c r="AP6328" s="86">
        <f t="shared" si="608"/>
        <v>1</v>
      </c>
      <c r="AR6328">
        <v>1</v>
      </c>
      <c r="AS6328">
        <v>0</v>
      </c>
      <c r="AT6328">
        <v>0</v>
      </c>
      <c r="AU6328">
        <v>0</v>
      </c>
      <c r="BA6328">
        <v>1.42</v>
      </c>
    </row>
    <row r="6329" spans="3:53" ht="12.75" x14ac:dyDescent="0.2">
      <c r="C6329" t="s">
        <v>1018</v>
      </c>
      <c r="D6329" t="s">
        <v>980</v>
      </c>
      <c r="E6329">
        <v>16.96</v>
      </c>
      <c r="F6329">
        <v>14</v>
      </c>
      <c r="G6329">
        <v>7.31</v>
      </c>
      <c r="H6329">
        <v>2000</v>
      </c>
      <c r="I6329">
        <v>14.425000000000001</v>
      </c>
      <c r="J6329" t="s">
        <v>76</v>
      </c>
      <c r="K6329">
        <v>67.55</v>
      </c>
      <c r="L6329">
        <v>16.886369999999999</v>
      </c>
      <c r="M6329">
        <v>0.34720309930435522</v>
      </c>
      <c r="N6329">
        <v>16.668417999999999</v>
      </c>
      <c r="O6329">
        <v>1.65931763890249</v>
      </c>
      <c r="P6329">
        <v>1558000</v>
      </c>
      <c r="Q6329">
        <v>768443</v>
      </c>
      <c r="R6329">
        <v>2.0299999999999998</v>
      </c>
      <c r="S6329">
        <v>57.75</v>
      </c>
      <c r="T6329">
        <v>8.0879999999999992</v>
      </c>
      <c r="U6329">
        <v>28.47760000000001</v>
      </c>
      <c r="V6329">
        <f t="shared" si="607"/>
        <v>2.5221929386517048</v>
      </c>
      <c r="AC6329">
        <v>17.758800000000001</v>
      </c>
      <c r="AD6329">
        <v>16.945</v>
      </c>
      <c r="AH6329" s="85">
        <f>IF(AND(M6329&lt;Variables!$G$6,M6329&gt;Variables!$G$5),0,1)</f>
        <v>1</v>
      </c>
      <c r="AI6329" s="85">
        <f t="shared" si="606"/>
        <v>0</v>
      </c>
      <c r="AJ6329" s="85">
        <f>IF(I6329&gt;Variables!$G$7,0,1)</f>
        <v>0</v>
      </c>
      <c r="AK6329" s="85">
        <f>IF(F6329&gt;Variables!$G$8,0,1)</f>
        <v>0</v>
      </c>
      <c r="AL6329" s="85">
        <f>IF(G6329&gt;Variables!$G$9,0,1)</f>
        <v>1</v>
      </c>
      <c r="AM6329" s="85">
        <f>IF(AND(K6329&gt;Variables!$G$10,K6329&lt;Variables!$G$11),0,1)</f>
        <v>0</v>
      </c>
      <c r="AN6329" s="103">
        <f>IF(H6329&lt;Variables!$G$13,1,0)</f>
        <v>1</v>
      </c>
      <c r="AO6329" s="101">
        <f>IF(R6329&lt;Variables!$G$12,0,1)</f>
        <v>1</v>
      </c>
      <c r="AP6329" s="86">
        <f t="shared" si="608"/>
        <v>0</v>
      </c>
      <c r="AR6329">
        <v>1</v>
      </c>
      <c r="AS6329">
        <v>0</v>
      </c>
      <c r="AT6329">
        <v>0</v>
      </c>
      <c r="AU6329">
        <v>0</v>
      </c>
      <c r="BA6329">
        <v>1.53</v>
      </c>
    </row>
    <row r="6330" spans="3:53" ht="12.75" x14ac:dyDescent="0.2">
      <c r="C6330" t="s">
        <v>1018</v>
      </c>
      <c r="D6330" t="s">
        <v>303</v>
      </c>
      <c r="E6330">
        <v>19.829999999999998</v>
      </c>
      <c r="F6330">
        <v>8.42</v>
      </c>
      <c r="G6330">
        <v>8.4700000000000006</v>
      </c>
      <c r="H6330">
        <v>2360</v>
      </c>
      <c r="I6330">
        <v>530.01499999999999</v>
      </c>
      <c r="J6330" t="s">
        <v>78</v>
      </c>
      <c r="K6330">
        <v>54.33</v>
      </c>
      <c r="L6330">
        <v>19.805025000000001</v>
      </c>
      <c r="M6330">
        <v>0.22708883225343501</v>
      </c>
      <c r="N6330">
        <v>19.870231818181821</v>
      </c>
      <c r="O6330">
        <v>-0.1018197390294346</v>
      </c>
      <c r="P6330">
        <v>137437</v>
      </c>
      <c r="Q6330">
        <v>512011</v>
      </c>
      <c r="R6330">
        <v>0.27</v>
      </c>
      <c r="S6330">
        <v>57.75</v>
      </c>
      <c r="T6330">
        <v>8.0879999999999992</v>
      </c>
      <c r="U6330">
        <v>28.47760000000001</v>
      </c>
      <c r="V6330">
        <f t="shared" si="607"/>
        <v>2.4031147354305284</v>
      </c>
      <c r="AC6330">
        <v>20.100000000000001</v>
      </c>
      <c r="AD6330">
        <v>18.88</v>
      </c>
      <c r="AH6330" s="85">
        <f>IF(AND(M6330&lt;Variables!$G$6,M6330&gt;Variables!$G$5),0,1)</f>
        <v>1</v>
      </c>
      <c r="AI6330" s="85">
        <f t="shared" si="606"/>
        <v>1</v>
      </c>
      <c r="AJ6330" s="85">
        <f>IF(I6330&gt;Variables!$G$7,0,1)</f>
        <v>0</v>
      </c>
      <c r="AK6330" s="85">
        <f>IF(F6330&gt;Variables!$G$8,0,1)</f>
        <v>1</v>
      </c>
      <c r="AL6330" s="85">
        <f>IF(G6330&gt;Variables!$G$9,0,1)</f>
        <v>1</v>
      </c>
      <c r="AM6330" s="85">
        <f>IF(AND(K6330&gt;Variables!$G$10,K6330&lt;Variables!$G$11),0,1)</f>
        <v>0</v>
      </c>
      <c r="AN6330" s="103">
        <f>IF(H6330&lt;Variables!$G$13,1,0)</f>
        <v>1</v>
      </c>
      <c r="AO6330" s="101">
        <f>IF(R6330&lt;Variables!$G$12,0,1)</f>
        <v>0</v>
      </c>
      <c r="AP6330" s="86">
        <f t="shared" si="608"/>
        <v>1</v>
      </c>
      <c r="AR6330">
        <v>0</v>
      </c>
      <c r="AS6330">
        <v>0</v>
      </c>
      <c r="AT6330">
        <v>1</v>
      </c>
      <c r="AU6330">
        <v>0</v>
      </c>
      <c r="BA6330">
        <v>-2.25</v>
      </c>
    </row>
    <row r="6331" spans="3:53" ht="12.75" x14ac:dyDescent="0.2">
      <c r="C6331" t="s">
        <v>1018</v>
      </c>
      <c r="D6331" t="s">
        <v>131</v>
      </c>
      <c r="E6331">
        <v>39.74</v>
      </c>
      <c r="F6331">
        <v>8.92</v>
      </c>
      <c r="G6331">
        <v>4.05</v>
      </c>
      <c r="H6331">
        <v>4750</v>
      </c>
      <c r="I6331">
        <v>1.677</v>
      </c>
      <c r="J6331" t="s">
        <v>78</v>
      </c>
      <c r="K6331">
        <v>56.75</v>
      </c>
      <c r="L6331">
        <v>39.712749999999993</v>
      </c>
      <c r="M6331">
        <v>0.10638900604971931</v>
      </c>
      <c r="N6331">
        <v>39.567007999999987</v>
      </c>
      <c r="O6331">
        <v>0.47512311267005181</v>
      </c>
      <c r="P6331">
        <v>3485000</v>
      </c>
      <c r="Q6331">
        <v>2964000</v>
      </c>
      <c r="R6331">
        <v>1.18</v>
      </c>
      <c r="S6331">
        <v>57.75</v>
      </c>
      <c r="T6331">
        <v>8.0879999999999992</v>
      </c>
      <c r="U6331">
        <v>28.47760000000001</v>
      </c>
      <c r="V6331">
        <f t="shared" si="607"/>
        <v>2.4320899385587742</v>
      </c>
      <c r="AC6331">
        <v>39.81</v>
      </c>
      <c r="AD6331">
        <v>38.93</v>
      </c>
      <c r="AH6331" s="85">
        <f>IF(AND(M6331&lt;Variables!$G$6,M6331&gt;Variables!$G$5),0,1)</f>
        <v>1</v>
      </c>
      <c r="AI6331" s="85">
        <f t="shared" si="606"/>
        <v>0</v>
      </c>
      <c r="AJ6331" s="85">
        <f>IF(I6331&gt;Variables!$G$7,0,1)</f>
        <v>0</v>
      </c>
      <c r="AK6331" s="85">
        <f>IF(F6331&gt;Variables!$G$8,0,1)</f>
        <v>1</v>
      </c>
      <c r="AL6331" s="85">
        <f>IF(G6331&gt;Variables!$G$9,0,1)</f>
        <v>1</v>
      </c>
      <c r="AM6331" s="85">
        <f>IF(AND(K6331&gt;Variables!$G$10,K6331&lt;Variables!$G$11),0,1)</f>
        <v>0</v>
      </c>
      <c r="AN6331" s="103">
        <f>IF(H6331&lt;Variables!$G$13,1,0)</f>
        <v>0</v>
      </c>
      <c r="AO6331" s="101">
        <f>IF(R6331&lt;Variables!$G$12,0,1)</f>
        <v>0</v>
      </c>
      <c r="AP6331" s="86">
        <f t="shared" si="608"/>
        <v>1</v>
      </c>
      <c r="AR6331">
        <v>0</v>
      </c>
      <c r="AS6331">
        <v>0</v>
      </c>
      <c r="AT6331">
        <v>0</v>
      </c>
      <c r="AU6331">
        <v>1</v>
      </c>
      <c r="BA6331">
        <v>-1.1299999999999999</v>
      </c>
    </row>
    <row r="6332" spans="3:53" ht="12.75" x14ac:dyDescent="0.2">
      <c r="C6332" t="s">
        <v>1018</v>
      </c>
      <c r="D6332" t="s">
        <v>983</v>
      </c>
      <c r="E6332">
        <v>6.84</v>
      </c>
      <c r="F6332">
        <v>9.16</v>
      </c>
      <c r="G6332">
        <v>1.18</v>
      </c>
      <c r="H6332">
        <v>-99999</v>
      </c>
      <c r="I6332">
        <v>-24.827999999999999</v>
      </c>
      <c r="J6332" t="s">
        <v>78</v>
      </c>
      <c r="K6332">
        <v>56.1</v>
      </c>
      <c r="L6332">
        <v>6.8455000000000013</v>
      </c>
      <c r="M6332">
        <v>6.5736615294695697E-2</v>
      </c>
      <c r="N6332">
        <v>6.8390710526315788</v>
      </c>
      <c r="O6332">
        <v>0.15980163510972101</v>
      </c>
      <c r="P6332">
        <v>858819</v>
      </c>
      <c r="Q6332">
        <v>1067000</v>
      </c>
      <c r="R6332">
        <v>0.8</v>
      </c>
      <c r="S6332">
        <v>57.75</v>
      </c>
      <c r="T6332">
        <v>8.0879999999999992</v>
      </c>
      <c r="U6332">
        <v>28.47760000000001</v>
      </c>
      <c r="V6332">
        <f t="shared" si="607"/>
        <v>2.4273287791980143</v>
      </c>
      <c r="AC6332">
        <v>6.87</v>
      </c>
      <c r="AD6332">
        <v>6.8250000000000002</v>
      </c>
      <c r="AH6332" s="85">
        <f>IF(AND(M6332&lt;Variables!$G$6,M6332&gt;Variables!$G$5),0,1)</f>
        <v>1</v>
      </c>
      <c r="AI6332" s="85">
        <f t="shared" si="606"/>
        <v>0</v>
      </c>
      <c r="AJ6332" s="85">
        <f>IF(I6332&gt;Variables!$G$7,0,1)</f>
        <v>1</v>
      </c>
      <c r="AK6332" s="85">
        <f>IF(F6332&gt;Variables!$G$8,0,1)</f>
        <v>0</v>
      </c>
      <c r="AL6332" s="85">
        <f>IF(G6332&gt;Variables!$G$9,0,1)</f>
        <v>1</v>
      </c>
      <c r="AM6332" s="85">
        <f>IF(AND(K6332&gt;Variables!$G$10,K6332&lt;Variables!$G$11),0,1)</f>
        <v>0</v>
      </c>
      <c r="AN6332" s="103">
        <f>IF(H6332&lt;Variables!$G$13,1,0)</f>
        <v>1</v>
      </c>
      <c r="AO6332" s="101">
        <f>IF(R6332&lt;Variables!$G$12,0,1)</f>
        <v>0</v>
      </c>
      <c r="AP6332" s="86">
        <f t="shared" si="608"/>
        <v>1</v>
      </c>
      <c r="AR6332">
        <v>0</v>
      </c>
      <c r="AS6332">
        <v>1</v>
      </c>
      <c r="AT6332">
        <v>0</v>
      </c>
      <c r="AU6332">
        <v>0</v>
      </c>
      <c r="BA6332">
        <v>0.28000000000000003</v>
      </c>
    </row>
    <row r="6333" spans="3:53" ht="12.75" x14ac:dyDescent="0.2">
      <c r="C6333" t="s">
        <v>1018</v>
      </c>
      <c r="D6333" t="s">
        <v>195</v>
      </c>
      <c r="E6333">
        <v>39.15</v>
      </c>
      <c r="F6333">
        <v>7.96</v>
      </c>
      <c r="G6333">
        <v>6.32</v>
      </c>
      <c r="H6333">
        <v>3540</v>
      </c>
      <c r="I6333">
        <v>-34.645000000000003</v>
      </c>
      <c r="J6333" t="s">
        <v>78</v>
      </c>
      <c r="K6333">
        <v>49.86</v>
      </c>
      <c r="L6333">
        <v>38.951199999999993</v>
      </c>
      <c r="M6333">
        <v>-0.1827928279487934</v>
      </c>
      <c r="N6333">
        <v>38.870237500000002</v>
      </c>
      <c r="O6333">
        <v>2.5115617057911689E-2</v>
      </c>
      <c r="P6333">
        <v>139937</v>
      </c>
      <c r="Q6333">
        <v>600984</v>
      </c>
      <c r="R6333">
        <v>0.23</v>
      </c>
      <c r="S6333">
        <v>57.75</v>
      </c>
      <c r="T6333">
        <v>8.0879999999999992</v>
      </c>
      <c r="U6333">
        <v>28.47760000000001</v>
      </c>
      <c r="V6333">
        <f t="shared" si="607"/>
        <v>2.3702283067304726</v>
      </c>
      <c r="AC6333">
        <v>40.914999999999999</v>
      </c>
      <c r="AD6333">
        <v>38.540100000000002</v>
      </c>
      <c r="AH6333" s="85">
        <f>IF(AND(M6333&lt;Variables!$G$6,M6333&gt;Variables!$G$5),0,1)</f>
        <v>1</v>
      </c>
      <c r="AI6333" s="85">
        <f t="shared" si="606"/>
        <v>0</v>
      </c>
      <c r="AJ6333" s="85">
        <f>IF(I6333&gt;Variables!$G$7,0,1)</f>
        <v>1</v>
      </c>
      <c r="AK6333" s="85">
        <f>IF(F6333&gt;Variables!$G$8,0,1)</f>
        <v>1</v>
      </c>
      <c r="AL6333" s="85">
        <f>IF(G6333&gt;Variables!$G$9,0,1)</f>
        <v>1</v>
      </c>
      <c r="AM6333" s="85">
        <f>IF(AND(K6333&gt;Variables!$G$10,K6333&lt;Variables!$G$11),0,1)</f>
        <v>1</v>
      </c>
      <c r="AN6333" s="103">
        <f>IF(H6333&lt;Variables!$G$13,1,0)</f>
        <v>0</v>
      </c>
      <c r="AO6333" s="101">
        <f>IF(R6333&lt;Variables!$G$12,0,1)</f>
        <v>0</v>
      </c>
      <c r="AP6333" s="86">
        <f t="shared" si="608"/>
        <v>1</v>
      </c>
      <c r="AR6333">
        <v>1</v>
      </c>
      <c r="AS6333">
        <v>0</v>
      </c>
      <c r="AT6333">
        <v>0</v>
      </c>
      <c r="AU6333">
        <v>0</v>
      </c>
      <c r="BA6333">
        <v>0.48</v>
      </c>
    </row>
    <row r="6334" spans="3:53" ht="12.75" x14ac:dyDescent="0.2">
      <c r="C6334" t="s">
        <v>1019</v>
      </c>
      <c r="D6334" t="s">
        <v>576</v>
      </c>
      <c r="E6334">
        <v>9.98</v>
      </c>
      <c r="F6334">
        <v>9.07</v>
      </c>
      <c r="G6334">
        <v>-1.04</v>
      </c>
      <c r="H6334">
        <v>14830</v>
      </c>
      <c r="I6334">
        <v>0.58299999999999996</v>
      </c>
      <c r="J6334" t="s">
        <v>78</v>
      </c>
      <c r="K6334">
        <v>47.33</v>
      </c>
      <c r="L6334">
        <v>9.9886849999999985</v>
      </c>
      <c r="M6334">
        <v>-8.6948382094320292E-2</v>
      </c>
      <c r="N6334">
        <v>9.9853839999999998</v>
      </c>
      <c r="O6334">
        <v>-5.3918807729371139E-2</v>
      </c>
      <c r="P6334">
        <v>16741000</v>
      </c>
      <c r="Q6334">
        <v>5991000</v>
      </c>
      <c r="R6334">
        <v>2.79</v>
      </c>
      <c r="S6334">
        <v>57.352000000000011</v>
      </c>
      <c r="T6334">
        <v>7.5400000000000009</v>
      </c>
      <c r="U6334">
        <v>27.838000000000001</v>
      </c>
      <c r="V6334">
        <f t="shared" si="607"/>
        <v>2.3409290024380582</v>
      </c>
      <c r="AC6334">
        <v>10.38</v>
      </c>
      <c r="AD6334">
        <v>9.75</v>
      </c>
      <c r="AH6334" s="85">
        <f>IF(AND(M6334&lt;Variables!$G$6,M6334&gt;Variables!$G$5),0,1)</f>
        <v>1</v>
      </c>
      <c r="AI6334" s="85">
        <f t="shared" si="606"/>
        <v>0</v>
      </c>
      <c r="AJ6334" s="85">
        <f>IF(I6334&gt;Variables!$G$7,0,1)</f>
        <v>0</v>
      </c>
      <c r="AK6334" s="85">
        <f>IF(F6334&gt;Variables!$G$8,0,1)</f>
        <v>0</v>
      </c>
      <c r="AL6334" s="85">
        <f>IF(G6334&gt;Variables!$G$9,0,1)</f>
        <v>1</v>
      </c>
      <c r="AM6334" s="85">
        <f>IF(AND(K6334&gt;Variables!$G$10,K6334&lt;Variables!$G$11),0,1)</f>
        <v>1</v>
      </c>
      <c r="AN6334" s="103">
        <f>IF(H6334&lt;Variables!$G$13,1,0)</f>
        <v>0</v>
      </c>
      <c r="AO6334" s="101">
        <f>IF(R6334&lt;Variables!$G$12,0,1)</f>
        <v>1</v>
      </c>
      <c r="AP6334" s="86">
        <f t="shared" si="608"/>
        <v>1</v>
      </c>
      <c r="AR6334">
        <v>0</v>
      </c>
      <c r="AS6334">
        <v>0</v>
      </c>
      <c r="AT6334">
        <v>1</v>
      </c>
      <c r="AU6334">
        <v>0</v>
      </c>
      <c r="BA6334">
        <v>-2.25</v>
      </c>
    </row>
    <row r="6335" spans="3:53" ht="12.75" x14ac:dyDescent="0.2">
      <c r="C6335" t="s">
        <v>1019</v>
      </c>
      <c r="D6335" t="s">
        <v>972</v>
      </c>
      <c r="E6335">
        <v>9.82</v>
      </c>
      <c r="F6335">
        <v>355.88</v>
      </c>
      <c r="G6335">
        <v>-7.83</v>
      </c>
      <c r="H6335">
        <v>27.89</v>
      </c>
      <c r="I6335">
        <v>-3.0000000000000001E-3</v>
      </c>
      <c r="J6335" t="s">
        <v>78</v>
      </c>
      <c r="K6335">
        <v>38.700000000000003</v>
      </c>
      <c r="L6335">
        <v>9.9372450000000008</v>
      </c>
      <c r="M6335">
        <v>-1.6830117401754829</v>
      </c>
      <c r="N6335">
        <v>10.409674000000001</v>
      </c>
      <c r="O6335">
        <v>-6.1449955109065009</v>
      </c>
      <c r="P6335">
        <v>158420000</v>
      </c>
      <c r="Q6335">
        <v>980580</v>
      </c>
      <c r="R6335">
        <v>161.56</v>
      </c>
      <c r="S6335">
        <v>57.352000000000011</v>
      </c>
      <c r="T6335">
        <v>7.5400000000000009</v>
      </c>
      <c r="U6335">
        <v>27.838000000000001</v>
      </c>
      <c r="V6335">
        <f t="shared" si="607"/>
        <v>2.2387662269109794</v>
      </c>
      <c r="AC6335">
        <v>12.15</v>
      </c>
      <c r="AD6335">
        <v>8.91</v>
      </c>
      <c r="AH6335" s="85">
        <f>IF(AND(M6335&lt;Variables!$G$6,M6335&gt;Variables!$G$5),0,1)</f>
        <v>1</v>
      </c>
      <c r="AI6335" s="85">
        <f t="shared" si="606"/>
        <v>1</v>
      </c>
      <c r="AJ6335" s="85">
        <f>IF(I6335&gt;Variables!$G$7,0,1)</f>
        <v>1</v>
      </c>
      <c r="AK6335" s="85">
        <f>IF(F6335&gt;Variables!$G$8,0,1)</f>
        <v>0</v>
      </c>
      <c r="AL6335" s="85">
        <f>IF(G6335&gt;Variables!$G$9,0,1)</f>
        <v>1</v>
      </c>
      <c r="AM6335" s="85">
        <f>IF(AND(K6335&gt;Variables!$G$10,K6335&lt;Variables!$G$11),0,1)</f>
        <v>1</v>
      </c>
      <c r="AN6335" s="103">
        <f>IF(H6335&lt;Variables!$G$13,1,0)</f>
        <v>1</v>
      </c>
      <c r="AO6335" s="101">
        <f>IF(R6335&lt;Variables!$G$12,0,1)</f>
        <v>1</v>
      </c>
      <c r="AP6335" s="86">
        <f t="shared" si="608"/>
        <v>1</v>
      </c>
      <c r="AR6335">
        <v>0</v>
      </c>
      <c r="AS6335">
        <v>0</v>
      </c>
      <c r="AT6335">
        <v>1</v>
      </c>
      <c r="AU6335">
        <v>0</v>
      </c>
      <c r="BA6335">
        <v>-2.25</v>
      </c>
    </row>
    <row r="6336" spans="3:53" ht="12.75" x14ac:dyDescent="0.2">
      <c r="C6336" t="s">
        <v>1019</v>
      </c>
      <c r="D6336" t="s">
        <v>973</v>
      </c>
      <c r="E6336">
        <v>9.0299999999999994</v>
      </c>
      <c r="F6336">
        <v>41.35</v>
      </c>
      <c r="G6336">
        <v>9.66</v>
      </c>
      <c r="H6336">
        <v>799.45</v>
      </c>
      <c r="I6336">
        <v>-32.755000000000003</v>
      </c>
      <c r="J6336" t="s">
        <v>78</v>
      </c>
      <c r="K6336">
        <v>51.31</v>
      </c>
      <c r="L6336">
        <v>8.9596450000000001</v>
      </c>
      <c r="M6336">
        <v>0.1155737755234784</v>
      </c>
      <c r="N6336">
        <v>8.9545340000000007</v>
      </c>
      <c r="O6336">
        <v>0.17271697220648199</v>
      </c>
      <c r="P6336">
        <v>102860000</v>
      </c>
      <c r="Q6336">
        <v>4490000</v>
      </c>
      <c r="R6336">
        <v>22.91</v>
      </c>
      <c r="S6336">
        <v>57.352000000000011</v>
      </c>
      <c r="T6336">
        <v>7.5400000000000009</v>
      </c>
      <c r="U6336">
        <v>27.838000000000001</v>
      </c>
      <c r="V6336">
        <f t="shared" si="607"/>
        <v>2.377129433882927</v>
      </c>
      <c r="AC6336">
        <v>10.47</v>
      </c>
      <c r="AD6336">
        <v>8.6</v>
      </c>
      <c r="AH6336" s="85">
        <f>IF(AND(M6336&lt;Variables!$G$6,M6336&gt;Variables!$G$5),0,1)</f>
        <v>1</v>
      </c>
      <c r="AI6336" s="85">
        <f t="shared" si="606"/>
        <v>0</v>
      </c>
      <c r="AJ6336" s="85">
        <f>IF(I6336&gt;Variables!$G$7,0,1)</f>
        <v>1</v>
      </c>
      <c r="AK6336" s="85">
        <f>IF(F6336&gt;Variables!$G$8,0,1)</f>
        <v>0</v>
      </c>
      <c r="AL6336" s="85">
        <f>IF(G6336&gt;Variables!$G$9,0,1)</f>
        <v>1</v>
      </c>
      <c r="AM6336" s="85">
        <f>IF(AND(K6336&gt;Variables!$G$10,K6336&lt;Variables!$G$11),0,1)</f>
        <v>0</v>
      </c>
      <c r="AN6336" s="103">
        <f>IF(H6336&lt;Variables!$G$13,1,0)</f>
        <v>1</v>
      </c>
      <c r="AO6336" s="101">
        <f>IF(R6336&lt;Variables!$G$12,0,1)</f>
        <v>1</v>
      </c>
      <c r="AP6336" s="86">
        <f t="shared" si="608"/>
        <v>1</v>
      </c>
      <c r="AR6336">
        <v>1</v>
      </c>
      <c r="AS6336">
        <v>0</v>
      </c>
      <c r="AT6336">
        <v>0</v>
      </c>
      <c r="AU6336">
        <v>0</v>
      </c>
      <c r="BA6336">
        <v>2</v>
      </c>
    </row>
    <row r="6337" spans="3:53" ht="12.75" x14ac:dyDescent="0.2">
      <c r="C6337" t="s">
        <v>1019</v>
      </c>
      <c r="D6337" t="s">
        <v>932</v>
      </c>
      <c r="E6337">
        <v>5</v>
      </c>
      <c r="F6337">
        <v>30.36</v>
      </c>
      <c r="G6337">
        <v>-18.13</v>
      </c>
      <c r="H6337">
        <v>18.11</v>
      </c>
      <c r="I6337">
        <v>-5.5030000000000001</v>
      </c>
      <c r="J6337" t="s">
        <v>78</v>
      </c>
      <c r="K6337">
        <v>28.26</v>
      </c>
      <c r="L6337">
        <v>5.3674899999999992</v>
      </c>
      <c r="M6337">
        <v>-4.5140279721061214</v>
      </c>
      <c r="N6337">
        <v>5.4832960000000002</v>
      </c>
      <c r="O6337">
        <v>-6.5306706039579074</v>
      </c>
      <c r="P6337">
        <v>16470000</v>
      </c>
      <c r="Q6337">
        <v>1040000</v>
      </c>
      <c r="R6337">
        <v>15.84</v>
      </c>
      <c r="S6337">
        <v>57.352000000000011</v>
      </c>
      <c r="T6337">
        <v>7.5400000000000009</v>
      </c>
      <c r="U6337">
        <v>27.838000000000001</v>
      </c>
      <c r="V6337">
        <f t="shared" si="607"/>
        <v>1.9757245393627196</v>
      </c>
      <c r="AC6337">
        <v>5.46</v>
      </c>
      <c r="AD6337">
        <v>4.2</v>
      </c>
      <c r="AH6337" s="85">
        <f>IF(AND(M6337&lt;Variables!$G$6,M6337&gt;Variables!$G$5),0,1)</f>
        <v>0</v>
      </c>
      <c r="AI6337" s="85">
        <f t="shared" si="606"/>
        <v>1</v>
      </c>
      <c r="AJ6337" s="85">
        <f>IF(I6337&gt;Variables!$G$7,0,1)</f>
        <v>1</v>
      </c>
      <c r="AK6337" s="85">
        <f>IF(F6337&gt;Variables!$G$8,0,1)</f>
        <v>0</v>
      </c>
      <c r="AL6337" s="85">
        <f>IF(G6337&gt;Variables!$G$9,0,1)</f>
        <v>1</v>
      </c>
      <c r="AM6337" s="85">
        <f>IF(AND(K6337&gt;Variables!$G$10,K6337&lt;Variables!$G$11),0,1)</f>
        <v>1</v>
      </c>
      <c r="AN6337" s="103">
        <f>IF(H6337&lt;Variables!$G$13,1,0)</f>
        <v>1</v>
      </c>
      <c r="AO6337" s="101">
        <f>IF(R6337&lt;Variables!$G$12,0,1)</f>
        <v>1</v>
      </c>
      <c r="AP6337" s="86">
        <f t="shared" si="608"/>
        <v>1</v>
      </c>
      <c r="AR6337">
        <v>1</v>
      </c>
      <c r="AS6337">
        <v>0</v>
      </c>
      <c r="AT6337">
        <v>0</v>
      </c>
      <c r="AU6337">
        <v>0</v>
      </c>
      <c r="BA6337">
        <v>2</v>
      </c>
    </row>
    <row r="6338" spans="3:53" ht="12.75" x14ac:dyDescent="0.2">
      <c r="C6338" t="s">
        <v>1019</v>
      </c>
      <c r="D6338" t="s">
        <v>975</v>
      </c>
      <c r="E6338">
        <v>2.3199999999999998</v>
      </c>
      <c r="F6338">
        <v>29.84</v>
      </c>
      <c r="G6338">
        <v>22.07</v>
      </c>
      <c r="H6338">
        <v>22.19</v>
      </c>
      <c r="I6338">
        <v>-33.203000000000003</v>
      </c>
      <c r="J6338" t="s">
        <v>78</v>
      </c>
      <c r="K6338">
        <v>36.200000000000003</v>
      </c>
      <c r="L6338">
        <v>2.4516</v>
      </c>
      <c r="M6338">
        <v>-4.3971284059389832</v>
      </c>
      <c r="N6338">
        <v>2.4903840000000002</v>
      </c>
      <c r="O6338">
        <v>-5.8859999100540428</v>
      </c>
      <c r="P6338">
        <v>3790000</v>
      </c>
      <c r="Q6338">
        <v>58670</v>
      </c>
      <c r="R6338">
        <v>64.599999999999994</v>
      </c>
      <c r="S6338">
        <v>57.352000000000011</v>
      </c>
      <c r="T6338">
        <v>7.5400000000000009</v>
      </c>
      <c r="U6338">
        <v>27.838000000000001</v>
      </c>
      <c r="V6338">
        <f t="shared" si="607"/>
        <v>2.1631124242127591</v>
      </c>
      <c r="AC6338">
        <v>2.6</v>
      </c>
      <c r="AD6338">
        <v>2.2200000000000002</v>
      </c>
      <c r="AH6338" s="85">
        <f>IF(AND(M6338&lt;Variables!$G$6,M6338&gt;Variables!$G$5),0,1)</f>
        <v>0</v>
      </c>
      <c r="AI6338" s="85">
        <f t="shared" si="606"/>
        <v>1</v>
      </c>
      <c r="AJ6338" s="85">
        <f>IF(I6338&gt;Variables!$G$7,0,1)</f>
        <v>1</v>
      </c>
      <c r="AK6338" s="85">
        <f>IF(F6338&gt;Variables!$G$8,0,1)</f>
        <v>0</v>
      </c>
      <c r="AL6338" s="85">
        <f>IF(G6338&gt;Variables!$G$9,0,1)</f>
        <v>0</v>
      </c>
      <c r="AM6338" s="85">
        <f>IF(AND(K6338&gt;Variables!$G$10,K6338&lt;Variables!$G$11),0,1)</f>
        <v>1</v>
      </c>
      <c r="AN6338" s="103">
        <f>IF(H6338&lt;Variables!$G$13,1,0)</f>
        <v>1</v>
      </c>
      <c r="AO6338" s="101">
        <f>IF(R6338&lt;Variables!$G$12,0,1)</f>
        <v>1</v>
      </c>
      <c r="AP6338" s="86">
        <f t="shared" si="608"/>
        <v>1</v>
      </c>
      <c r="AR6338">
        <v>1</v>
      </c>
      <c r="AS6338">
        <v>0</v>
      </c>
      <c r="AT6338">
        <v>0</v>
      </c>
      <c r="AU6338">
        <v>0</v>
      </c>
      <c r="BA6338">
        <v>2</v>
      </c>
    </row>
    <row r="6339" spans="3:53" ht="12.75" x14ac:dyDescent="0.2">
      <c r="C6339" t="s">
        <v>1019</v>
      </c>
      <c r="D6339" t="s">
        <v>978</v>
      </c>
      <c r="E6339">
        <v>3.29</v>
      </c>
      <c r="F6339">
        <v>23.68</v>
      </c>
      <c r="G6339">
        <v>-12.03</v>
      </c>
      <c r="H6339">
        <v>215.62</v>
      </c>
      <c r="I6339">
        <v>-47.502000000000002</v>
      </c>
      <c r="J6339" t="s">
        <v>78</v>
      </c>
      <c r="K6339">
        <v>51.8</v>
      </c>
      <c r="L6339">
        <v>3.2729249999999999</v>
      </c>
      <c r="M6339">
        <v>0.52170459145871573</v>
      </c>
      <c r="N6339">
        <v>3.281412</v>
      </c>
      <c r="O6339">
        <v>0.26171660248699302</v>
      </c>
      <c r="P6339">
        <v>19470000</v>
      </c>
      <c r="Q6339">
        <v>888990</v>
      </c>
      <c r="R6339">
        <v>21.9</v>
      </c>
      <c r="S6339">
        <v>57.352000000000011</v>
      </c>
      <c r="T6339">
        <v>7.5400000000000009</v>
      </c>
      <c r="U6339">
        <v>27.838000000000001</v>
      </c>
      <c r="V6339">
        <f t="shared" si="607"/>
        <v>2.3693716514738341</v>
      </c>
      <c r="AC6339">
        <v>3.5211999999999999</v>
      </c>
      <c r="AD6339">
        <v>3.1</v>
      </c>
      <c r="AH6339" s="85">
        <f>IF(AND(M6339&lt;Variables!$G$6,M6339&gt;Variables!$G$5),0,1)</f>
        <v>1</v>
      </c>
      <c r="AI6339" s="85">
        <f t="shared" ref="AI6339:AI6402" si="609">IF(L6339&gt;N6339,0,1)</f>
        <v>1</v>
      </c>
      <c r="AJ6339" s="85">
        <f>IF(I6339&gt;Variables!$G$7,0,1)</f>
        <v>1</v>
      </c>
      <c r="AK6339" s="85">
        <f>IF(F6339&gt;Variables!$G$8,0,1)</f>
        <v>0</v>
      </c>
      <c r="AL6339" s="85">
        <f>IF(G6339&gt;Variables!$G$9,0,1)</f>
        <v>1</v>
      </c>
      <c r="AM6339" s="85">
        <f>IF(AND(K6339&gt;Variables!$G$10,K6339&lt;Variables!$G$11),0,1)</f>
        <v>0</v>
      </c>
      <c r="AN6339" s="103">
        <f>IF(H6339&lt;Variables!$G$13,1,0)</f>
        <v>1</v>
      </c>
      <c r="AO6339" s="101">
        <f>IF(R6339&lt;Variables!$G$12,0,1)</f>
        <v>1</v>
      </c>
      <c r="AP6339" s="86">
        <f t="shared" si="608"/>
        <v>1</v>
      </c>
      <c r="AR6339">
        <v>1</v>
      </c>
      <c r="AS6339">
        <v>0</v>
      </c>
      <c r="AT6339">
        <v>0</v>
      </c>
      <c r="AU6339">
        <v>0</v>
      </c>
      <c r="BA6339">
        <v>0.92</v>
      </c>
    </row>
    <row r="6340" spans="3:53" ht="12.75" x14ac:dyDescent="0.2">
      <c r="C6340" t="s">
        <v>1019</v>
      </c>
      <c r="D6340" t="s">
        <v>614</v>
      </c>
      <c r="E6340">
        <v>13.55</v>
      </c>
      <c r="F6340">
        <v>20.16</v>
      </c>
      <c r="G6340">
        <v>4.45</v>
      </c>
      <c r="H6340">
        <v>2880</v>
      </c>
      <c r="I6340">
        <v>-36.067</v>
      </c>
      <c r="J6340" t="s">
        <v>78</v>
      </c>
      <c r="K6340">
        <v>45.55</v>
      </c>
      <c r="L6340">
        <v>13.59423</v>
      </c>
      <c r="M6340">
        <v>4.2444478282317399E-2</v>
      </c>
      <c r="N6340">
        <v>13.794606</v>
      </c>
      <c r="O6340">
        <v>-1.4107398210575821</v>
      </c>
      <c r="P6340">
        <v>23362000</v>
      </c>
      <c r="Q6340">
        <v>3768000</v>
      </c>
      <c r="R6340">
        <v>6.2</v>
      </c>
      <c r="S6340">
        <v>57.352000000000011</v>
      </c>
      <c r="T6340">
        <v>7.5400000000000009</v>
      </c>
      <c r="U6340">
        <v>27.838000000000001</v>
      </c>
      <c r="V6340">
        <f t="shared" si="607"/>
        <v>2.3203399230217525</v>
      </c>
      <c r="AC6340">
        <v>14.6</v>
      </c>
      <c r="AD6340">
        <v>12.58</v>
      </c>
      <c r="AH6340" s="85">
        <f>IF(AND(M6340&lt;Variables!$G$6,M6340&gt;Variables!$G$5),0,1)</f>
        <v>1</v>
      </c>
      <c r="AI6340" s="85">
        <f t="shared" si="609"/>
        <v>1</v>
      </c>
      <c r="AJ6340" s="85">
        <f>IF(I6340&gt;Variables!$G$7,0,1)</f>
        <v>1</v>
      </c>
      <c r="AK6340" s="85">
        <f>IF(F6340&gt;Variables!$G$8,0,1)</f>
        <v>0</v>
      </c>
      <c r="AL6340" s="85">
        <f>IF(G6340&gt;Variables!$G$9,0,1)</f>
        <v>1</v>
      </c>
      <c r="AM6340" s="85">
        <f>IF(AND(K6340&gt;Variables!$G$10,K6340&lt;Variables!$G$11),0,1)</f>
        <v>1</v>
      </c>
      <c r="AN6340" s="103">
        <f>IF(H6340&lt;Variables!$G$13,1,0)</f>
        <v>0</v>
      </c>
      <c r="AO6340" s="101">
        <f>IF(R6340&lt;Variables!$G$12,0,1)</f>
        <v>1</v>
      </c>
      <c r="AP6340" s="86">
        <f t="shared" si="608"/>
        <v>1</v>
      </c>
      <c r="AR6340">
        <v>1</v>
      </c>
      <c r="AS6340">
        <v>0</v>
      </c>
      <c r="AT6340">
        <v>0</v>
      </c>
      <c r="AU6340">
        <v>0</v>
      </c>
      <c r="BA6340">
        <v>2</v>
      </c>
    </row>
    <row r="6341" spans="3:53" ht="12.75" x14ac:dyDescent="0.2">
      <c r="C6341" t="s">
        <v>1019</v>
      </c>
      <c r="D6341" t="s">
        <v>810</v>
      </c>
      <c r="E6341">
        <v>11.63</v>
      </c>
      <c r="F6341">
        <v>16.75</v>
      </c>
      <c r="G6341">
        <v>-15.86</v>
      </c>
      <c r="H6341">
        <v>1940</v>
      </c>
      <c r="I6341">
        <v>-71.691999999999993</v>
      </c>
      <c r="J6341" t="s">
        <v>78</v>
      </c>
      <c r="K6341">
        <v>38.86</v>
      </c>
      <c r="L6341">
        <v>11.75633</v>
      </c>
      <c r="M6341">
        <v>-1.2021608784374029</v>
      </c>
      <c r="N6341">
        <v>11.940581999999999</v>
      </c>
      <c r="O6341">
        <v>-2.726684511692973</v>
      </c>
      <c r="P6341">
        <v>72101000</v>
      </c>
      <c r="Q6341">
        <v>8404000</v>
      </c>
      <c r="R6341">
        <v>8.58</v>
      </c>
      <c r="S6341">
        <v>57.352000000000011</v>
      </c>
      <c r="T6341">
        <v>7.5400000000000009</v>
      </c>
      <c r="U6341">
        <v>27.838000000000001</v>
      </c>
      <c r="V6341">
        <f t="shared" si="607"/>
        <v>2.2441694783668034</v>
      </c>
      <c r="AC6341">
        <v>13.4</v>
      </c>
      <c r="AD6341">
        <v>11.15</v>
      </c>
      <c r="AH6341" s="85">
        <f>IF(AND(M6341&lt;Variables!$G$6,M6341&gt;Variables!$G$5),0,1)</f>
        <v>1</v>
      </c>
      <c r="AI6341" s="85">
        <f t="shared" si="609"/>
        <v>1</v>
      </c>
      <c r="AJ6341" s="85">
        <f>IF(I6341&gt;Variables!$G$7,0,1)</f>
        <v>1</v>
      </c>
      <c r="AK6341" s="85">
        <f>IF(F6341&gt;Variables!$G$8,0,1)</f>
        <v>0</v>
      </c>
      <c r="AL6341" s="85">
        <f>IF(G6341&gt;Variables!$G$9,0,1)</f>
        <v>1</v>
      </c>
      <c r="AM6341" s="85">
        <f>IF(AND(K6341&gt;Variables!$G$10,K6341&lt;Variables!$G$11),0,1)</f>
        <v>1</v>
      </c>
      <c r="AN6341" s="103">
        <f>IF(H6341&lt;Variables!$G$13,1,0)</f>
        <v>1</v>
      </c>
      <c r="AO6341" s="101">
        <f>IF(R6341&lt;Variables!$G$12,0,1)</f>
        <v>1</v>
      </c>
      <c r="AP6341" s="86">
        <f t="shared" si="608"/>
        <v>1</v>
      </c>
      <c r="AR6341">
        <v>0</v>
      </c>
      <c r="AS6341">
        <v>0</v>
      </c>
      <c r="AT6341">
        <v>1</v>
      </c>
      <c r="AU6341">
        <v>0</v>
      </c>
      <c r="BA6341">
        <v>-2.25</v>
      </c>
    </row>
    <row r="6342" spans="3:53" ht="12.75" x14ac:dyDescent="0.2">
      <c r="C6342" t="s">
        <v>1019</v>
      </c>
      <c r="D6342" t="s">
        <v>977</v>
      </c>
      <c r="E6342">
        <v>66.150000000000006</v>
      </c>
      <c r="F6342">
        <v>14.12</v>
      </c>
      <c r="G6342">
        <v>5.33</v>
      </c>
      <c r="H6342">
        <v>4440</v>
      </c>
      <c r="I6342">
        <v>-8.9999999999999993E-3</v>
      </c>
      <c r="J6342" t="s">
        <v>78</v>
      </c>
      <c r="K6342">
        <v>18.059999999999999</v>
      </c>
      <c r="L6342">
        <v>67.10942</v>
      </c>
      <c r="M6342">
        <v>-1.101812532428377</v>
      </c>
      <c r="N6342">
        <v>67.795814000000007</v>
      </c>
      <c r="O6342">
        <v>-2.1031003477589372</v>
      </c>
      <c r="P6342">
        <v>4174000</v>
      </c>
      <c r="Q6342">
        <v>768864</v>
      </c>
      <c r="R6342">
        <v>5.43</v>
      </c>
      <c r="S6342">
        <v>57.352000000000011</v>
      </c>
      <c r="T6342">
        <v>7.5400000000000009</v>
      </c>
      <c r="U6342">
        <v>27.838000000000001</v>
      </c>
      <c r="V6342">
        <f t="shared" si="607"/>
        <v>1.963114540921856</v>
      </c>
      <c r="AC6342">
        <v>66.45</v>
      </c>
      <c r="AD6342">
        <v>63.82</v>
      </c>
      <c r="AH6342" s="85">
        <f>IF(AND(M6342&lt;Variables!$G$6,M6342&gt;Variables!$G$5),0,1)</f>
        <v>1</v>
      </c>
      <c r="AI6342" s="85">
        <f t="shared" si="609"/>
        <v>1</v>
      </c>
      <c r="AJ6342" s="85">
        <f>IF(I6342&gt;Variables!$G$7,0,1)</f>
        <v>1</v>
      </c>
      <c r="AK6342" s="85">
        <f>IF(F6342&gt;Variables!$G$8,0,1)</f>
        <v>0</v>
      </c>
      <c r="AL6342" s="85">
        <f>IF(G6342&gt;Variables!$G$9,0,1)</f>
        <v>1</v>
      </c>
      <c r="AM6342" s="85">
        <f>IF(AND(K6342&gt;Variables!$G$10,K6342&lt;Variables!$G$11),0,1)</f>
        <v>1</v>
      </c>
      <c r="AN6342" s="103">
        <f>IF(H6342&lt;Variables!$G$13,1,0)</f>
        <v>0</v>
      </c>
      <c r="AO6342" s="101">
        <f>IF(R6342&lt;Variables!$G$12,0,1)</f>
        <v>1</v>
      </c>
      <c r="AP6342" s="86">
        <f t="shared" si="608"/>
        <v>1</v>
      </c>
      <c r="AR6342">
        <v>0</v>
      </c>
      <c r="AS6342">
        <v>0</v>
      </c>
      <c r="AT6342">
        <v>1</v>
      </c>
      <c r="AU6342">
        <v>0</v>
      </c>
      <c r="BA6342">
        <v>-1.91</v>
      </c>
    </row>
    <row r="6343" spans="3:53" ht="12.75" x14ac:dyDescent="0.2">
      <c r="C6343" t="s">
        <v>1019</v>
      </c>
      <c r="D6343" t="s">
        <v>186</v>
      </c>
      <c r="E6343">
        <v>27.69</v>
      </c>
      <c r="F6343">
        <v>10.17</v>
      </c>
      <c r="G6343">
        <v>6.81</v>
      </c>
      <c r="H6343">
        <v>3350</v>
      </c>
      <c r="I6343">
        <v>5.5259999999999998</v>
      </c>
      <c r="J6343" t="s">
        <v>78</v>
      </c>
      <c r="K6343">
        <v>41</v>
      </c>
      <c r="L6343">
        <v>27.867374999999999</v>
      </c>
      <c r="M6343">
        <v>-0.72620761733030104</v>
      </c>
      <c r="N6343">
        <v>27.836258000000001</v>
      </c>
      <c r="O6343">
        <v>-0.61523355617697661</v>
      </c>
      <c r="P6343">
        <v>15325000</v>
      </c>
      <c r="Q6343">
        <v>9109000</v>
      </c>
      <c r="R6343">
        <v>1.68</v>
      </c>
      <c r="S6343">
        <v>57.352000000000011</v>
      </c>
      <c r="T6343">
        <v>7.5400000000000009</v>
      </c>
      <c r="U6343">
        <v>27.838000000000001</v>
      </c>
      <c r="V6343">
        <f t="shared" si="607"/>
        <v>2.2737658096609383</v>
      </c>
      <c r="AC6343">
        <v>28.13</v>
      </c>
      <c r="AD6343">
        <v>26.706</v>
      </c>
      <c r="AH6343" s="85">
        <f>IF(AND(M6343&lt;Variables!$G$6,M6343&gt;Variables!$G$5),0,1)</f>
        <v>1</v>
      </c>
      <c r="AI6343" s="85">
        <f t="shared" si="609"/>
        <v>0</v>
      </c>
      <c r="AJ6343" s="85">
        <f>IF(I6343&gt;Variables!$G$7,0,1)</f>
        <v>0</v>
      </c>
      <c r="AK6343" s="85">
        <f>IF(F6343&gt;Variables!$G$8,0,1)</f>
        <v>0</v>
      </c>
      <c r="AL6343" s="85">
        <f>IF(G6343&gt;Variables!$G$9,0,1)</f>
        <v>1</v>
      </c>
      <c r="AM6343" s="85">
        <f>IF(AND(K6343&gt;Variables!$G$10,K6343&lt;Variables!$G$11),0,1)</f>
        <v>1</v>
      </c>
      <c r="AN6343" s="103">
        <f>IF(H6343&lt;Variables!$G$13,1,0)</f>
        <v>0</v>
      </c>
      <c r="AO6343" s="101">
        <f>IF(R6343&lt;Variables!$G$12,0,1)</f>
        <v>0</v>
      </c>
      <c r="AP6343" s="86">
        <f t="shared" si="608"/>
        <v>1</v>
      </c>
      <c r="AR6343">
        <v>0</v>
      </c>
      <c r="AS6343">
        <v>1</v>
      </c>
      <c r="AT6343">
        <v>0</v>
      </c>
      <c r="AU6343">
        <v>0</v>
      </c>
      <c r="BA6343">
        <v>1.28</v>
      </c>
    </row>
    <row r="6344" spans="3:53" ht="12.75" x14ac:dyDescent="0.2">
      <c r="C6344" t="s">
        <v>1019</v>
      </c>
      <c r="D6344" t="s">
        <v>752</v>
      </c>
      <c r="E6344">
        <v>10.51</v>
      </c>
      <c r="F6344">
        <v>9.9499999999999993</v>
      </c>
      <c r="G6344">
        <v>6.41</v>
      </c>
      <c r="H6344">
        <v>3960</v>
      </c>
      <c r="I6344">
        <v>-47.820999999999998</v>
      </c>
      <c r="J6344" t="s">
        <v>78</v>
      </c>
      <c r="K6344">
        <v>48.06</v>
      </c>
      <c r="L6344">
        <v>10.55795</v>
      </c>
      <c r="M6344">
        <v>-0.4068024569163462</v>
      </c>
      <c r="N6344">
        <v>10.464188</v>
      </c>
      <c r="O6344">
        <v>0.48557996091049321</v>
      </c>
      <c r="P6344">
        <v>14824000</v>
      </c>
      <c r="Q6344">
        <v>5120000</v>
      </c>
      <c r="R6344">
        <v>2.9</v>
      </c>
      <c r="S6344">
        <v>57.352000000000011</v>
      </c>
      <c r="T6344">
        <v>7.5400000000000009</v>
      </c>
      <c r="U6344">
        <v>27.838000000000001</v>
      </c>
      <c r="V6344">
        <f t="shared" si="607"/>
        <v>2.3551992636184105</v>
      </c>
      <c r="AC6344">
        <v>11.02</v>
      </c>
      <c r="AD6344">
        <v>9.8699999999999992</v>
      </c>
      <c r="AH6344" s="85">
        <f>IF(AND(M6344&lt;Variables!$G$6,M6344&gt;Variables!$G$5),0,1)</f>
        <v>1</v>
      </c>
      <c r="AI6344" s="85">
        <f t="shared" si="609"/>
        <v>0</v>
      </c>
      <c r="AJ6344" s="85">
        <f>IF(I6344&gt;Variables!$G$7,0,1)</f>
        <v>1</v>
      </c>
      <c r="AK6344" s="85">
        <f>IF(F6344&gt;Variables!$G$8,0,1)</f>
        <v>0</v>
      </c>
      <c r="AL6344" s="85">
        <f>IF(G6344&gt;Variables!$G$9,0,1)</f>
        <v>1</v>
      </c>
      <c r="AM6344" s="85">
        <f>IF(AND(K6344&gt;Variables!$G$10,K6344&lt;Variables!$G$11),0,1)</f>
        <v>1</v>
      </c>
      <c r="AN6344" s="103">
        <f>IF(H6344&lt;Variables!$G$13,1,0)</f>
        <v>0</v>
      </c>
      <c r="AO6344" s="101">
        <f>IF(R6344&lt;Variables!$G$12,0,1)</f>
        <v>1</v>
      </c>
      <c r="AP6344" s="86">
        <f t="shared" si="608"/>
        <v>1</v>
      </c>
      <c r="AR6344">
        <v>1</v>
      </c>
      <c r="AS6344">
        <v>0</v>
      </c>
      <c r="AT6344">
        <v>0</v>
      </c>
      <c r="AU6344">
        <v>0</v>
      </c>
      <c r="BA6344">
        <v>0.98</v>
      </c>
    </row>
    <row r="6345" spans="3:53" ht="12.75" x14ac:dyDescent="0.2">
      <c r="C6345" t="s">
        <v>1019</v>
      </c>
      <c r="D6345" t="s">
        <v>332</v>
      </c>
      <c r="E6345">
        <v>30.46</v>
      </c>
      <c r="F6345">
        <v>8.84</v>
      </c>
      <c r="G6345">
        <v>6.6</v>
      </c>
      <c r="H6345">
        <v>2290</v>
      </c>
      <c r="I6345">
        <v>-82.628</v>
      </c>
      <c r="J6345" t="s">
        <v>78</v>
      </c>
      <c r="K6345">
        <v>42.25</v>
      </c>
      <c r="L6345">
        <v>30.766089999999998</v>
      </c>
      <c r="M6345">
        <v>-0.79987414715356686</v>
      </c>
      <c r="N6345">
        <v>30.616365999999999</v>
      </c>
      <c r="O6345">
        <v>-0.31475322708122749</v>
      </c>
      <c r="P6345">
        <v>8984000</v>
      </c>
      <c r="Q6345">
        <v>21505000</v>
      </c>
      <c r="R6345">
        <v>0.42</v>
      </c>
      <c r="S6345">
        <v>57.352000000000011</v>
      </c>
      <c r="T6345">
        <v>7.5400000000000009</v>
      </c>
      <c r="U6345">
        <v>27.838000000000001</v>
      </c>
      <c r="V6345">
        <f t="shared" si="607"/>
        <v>2.2896039446644014</v>
      </c>
      <c r="AC6345">
        <v>33.090000000000003</v>
      </c>
      <c r="AD6345">
        <v>30.31</v>
      </c>
      <c r="AH6345" s="85">
        <f>IF(AND(M6345&lt;Variables!$G$6,M6345&gt;Variables!$G$5),0,1)</f>
        <v>1</v>
      </c>
      <c r="AI6345" s="85">
        <f t="shared" si="609"/>
        <v>0</v>
      </c>
      <c r="AJ6345" s="85">
        <f>IF(I6345&gt;Variables!$G$7,0,1)</f>
        <v>1</v>
      </c>
      <c r="AK6345" s="85">
        <f>IF(F6345&gt;Variables!$G$8,0,1)</f>
        <v>1</v>
      </c>
      <c r="AL6345" s="85">
        <f>IF(G6345&gt;Variables!$G$9,0,1)</f>
        <v>1</v>
      </c>
      <c r="AM6345" s="85">
        <f>IF(AND(K6345&gt;Variables!$G$10,K6345&lt;Variables!$G$11),0,1)</f>
        <v>1</v>
      </c>
      <c r="AN6345" s="103">
        <f>IF(H6345&lt;Variables!$G$13,1,0)</f>
        <v>1</v>
      </c>
      <c r="AO6345" s="101">
        <f>IF(R6345&lt;Variables!$G$12,0,1)</f>
        <v>0</v>
      </c>
      <c r="AP6345" s="86">
        <f t="shared" si="608"/>
        <v>1</v>
      </c>
      <c r="AR6345">
        <v>1</v>
      </c>
      <c r="AS6345">
        <v>0</v>
      </c>
      <c r="AT6345">
        <v>0</v>
      </c>
      <c r="AU6345">
        <v>0</v>
      </c>
      <c r="BA6345">
        <v>2</v>
      </c>
    </row>
    <row r="6346" spans="3:53" ht="12.75" x14ac:dyDescent="0.2">
      <c r="C6346" t="s">
        <v>1019</v>
      </c>
      <c r="D6346" t="s">
        <v>983</v>
      </c>
      <c r="E6346">
        <v>6.84</v>
      </c>
      <c r="F6346">
        <v>9</v>
      </c>
      <c r="G6346">
        <v>1.1100000000000001</v>
      </c>
      <c r="H6346">
        <v>-99999</v>
      </c>
      <c r="I6346">
        <v>-24.864999999999998</v>
      </c>
      <c r="J6346" t="s">
        <v>78</v>
      </c>
      <c r="K6346">
        <v>52.67</v>
      </c>
      <c r="L6346">
        <v>6.8444666666666656</v>
      </c>
      <c r="M6346">
        <v>7.792182492913126E-3</v>
      </c>
      <c r="N6346">
        <v>6.8430184210526308</v>
      </c>
      <c r="O6346">
        <v>2.8957673725860399E-2</v>
      </c>
      <c r="P6346">
        <v>872035</v>
      </c>
      <c r="Q6346">
        <v>1067000</v>
      </c>
      <c r="R6346">
        <v>0.82</v>
      </c>
      <c r="S6346">
        <v>57.352000000000011</v>
      </c>
      <c r="T6346">
        <v>7.5400000000000009</v>
      </c>
      <c r="U6346">
        <v>27.838000000000001</v>
      </c>
      <c r="V6346">
        <f t="shared" si="607"/>
        <v>2.3943985180476686</v>
      </c>
      <c r="AC6346">
        <v>6.87</v>
      </c>
      <c r="AD6346">
        <v>6.8250000000000002</v>
      </c>
      <c r="AH6346" s="85">
        <f>IF(AND(M6346&lt;Variables!$G$6,M6346&gt;Variables!$G$5),0,1)</f>
        <v>1</v>
      </c>
      <c r="AI6346" s="85">
        <f t="shared" si="609"/>
        <v>0</v>
      </c>
      <c r="AJ6346" s="85">
        <f>IF(I6346&gt;Variables!$G$7,0,1)</f>
        <v>1</v>
      </c>
      <c r="AK6346" s="85">
        <f>IF(F6346&gt;Variables!$G$8,0,1)</f>
        <v>1</v>
      </c>
      <c r="AL6346" s="85">
        <f>IF(G6346&gt;Variables!$G$9,0,1)</f>
        <v>1</v>
      </c>
      <c r="AM6346" s="85">
        <f>IF(AND(K6346&gt;Variables!$G$10,K6346&lt;Variables!$G$11),0,1)</f>
        <v>0</v>
      </c>
      <c r="AN6346" s="103">
        <f>IF(H6346&lt;Variables!$G$13,1,0)</f>
        <v>1</v>
      </c>
      <c r="AO6346" s="101">
        <f>IF(R6346&lt;Variables!$G$12,0,1)</f>
        <v>0</v>
      </c>
      <c r="AP6346" s="86">
        <f t="shared" si="608"/>
        <v>1</v>
      </c>
      <c r="AR6346">
        <v>0</v>
      </c>
      <c r="AS6346">
        <v>1</v>
      </c>
      <c r="AT6346">
        <v>0</v>
      </c>
      <c r="AU6346">
        <v>0</v>
      </c>
      <c r="BA6346">
        <v>0.28999999999999998</v>
      </c>
    </row>
    <row r="6347" spans="3:53" ht="12.75" x14ac:dyDescent="0.2">
      <c r="C6347" t="s">
        <v>1019</v>
      </c>
      <c r="D6347" t="s">
        <v>303</v>
      </c>
      <c r="E6347">
        <v>19.75</v>
      </c>
      <c r="F6347">
        <v>8.42</v>
      </c>
      <c r="G6347">
        <v>8.36</v>
      </c>
      <c r="H6347">
        <v>2360</v>
      </c>
      <c r="I6347">
        <v>529.60299999999995</v>
      </c>
      <c r="J6347" t="s">
        <v>78</v>
      </c>
      <c r="K6347">
        <v>52.89</v>
      </c>
      <c r="L6347">
        <v>19.820025000000001</v>
      </c>
      <c r="M6347">
        <v>5.0327888082871641E-2</v>
      </c>
      <c r="N6347">
        <v>19.888463157894741</v>
      </c>
      <c r="O6347">
        <v>-0.29395513082433311</v>
      </c>
      <c r="P6347">
        <v>138162</v>
      </c>
      <c r="Q6347">
        <v>512011</v>
      </c>
      <c r="R6347">
        <v>0.27</v>
      </c>
      <c r="S6347">
        <v>57.352000000000011</v>
      </c>
      <c r="T6347">
        <v>7.5400000000000009</v>
      </c>
      <c r="U6347">
        <v>27.838000000000001</v>
      </c>
      <c r="V6347">
        <f t="shared" si="607"/>
        <v>2.3952118222509817</v>
      </c>
      <c r="AC6347">
        <v>20.100000000000001</v>
      </c>
      <c r="AD6347">
        <v>18.88</v>
      </c>
      <c r="AH6347" s="85">
        <f>IF(AND(M6347&lt;Variables!$G$6,M6347&gt;Variables!$G$5),0,1)</f>
        <v>1</v>
      </c>
      <c r="AI6347" s="85">
        <f t="shared" si="609"/>
        <v>1</v>
      </c>
      <c r="AJ6347" s="85">
        <f>IF(I6347&gt;Variables!$G$7,0,1)</f>
        <v>0</v>
      </c>
      <c r="AK6347" s="85">
        <f>IF(F6347&gt;Variables!$G$8,0,1)</f>
        <v>1</v>
      </c>
      <c r="AL6347" s="85">
        <f>IF(G6347&gt;Variables!$G$9,0,1)</f>
        <v>1</v>
      </c>
      <c r="AM6347" s="85">
        <f>IF(AND(K6347&gt;Variables!$G$10,K6347&lt;Variables!$G$11),0,1)</f>
        <v>0</v>
      </c>
      <c r="AN6347" s="103">
        <f>IF(H6347&lt;Variables!$G$13,1,0)</f>
        <v>1</v>
      </c>
      <c r="AO6347" s="101">
        <f>IF(R6347&lt;Variables!$G$12,0,1)</f>
        <v>0</v>
      </c>
      <c r="AP6347" s="86">
        <f t="shared" si="608"/>
        <v>1</v>
      </c>
      <c r="AR6347">
        <v>1</v>
      </c>
      <c r="AS6347">
        <v>0</v>
      </c>
      <c r="AT6347">
        <v>0</v>
      </c>
      <c r="AU6347">
        <v>0</v>
      </c>
      <c r="BA6347">
        <v>1.43</v>
      </c>
    </row>
    <row r="6348" spans="3:53" ht="12.75" x14ac:dyDescent="0.2">
      <c r="C6348" t="s">
        <v>1019</v>
      </c>
      <c r="D6348" t="s">
        <v>813</v>
      </c>
      <c r="E6348">
        <v>12.95</v>
      </c>
      <c r="F6348">
        <v>8.74</v>
      </c>
      <c r="G6348">
        <v>8.3699999999999992</v>
      </c>
      <c r="H6348">
        <v>1900</v>
      </c>
      <c r="I6348">
        <v>-4.8760000000000003</v>
      </c>
      <c r="J6348" t="s">
        <v>78</v>
      </c>
      <c r="K6348">
        <v>62.28</v>
      </c>
      <c r="L6348">
        <v>12.93472</v>
      </c>
      <c r="M6348">
        <v>0.1181316642339152</v>
      </c>
      <c r="N6348">
        <v>12.737932000000001</v>
      </c>
      <c r="O6348">
        <v>1.6648542322254249</v>
      </c>
      <c r="P6348">
        <v>1842000</v>
      </c>
      <c r="Q6348">
        <v>1581000</v>
      </c>
      <c r="R6348">
        <v>1.17</v>
      </c>
      <c r="S6348">
        <v>57.352000000000011</v>
      </c>
      <c r="T6348">
        <v>7.5400000000000009</v>
      </c>
      <c r="U6348">
        <v>27.838000000000001</v>
      </c>
      <c r="V6348">
        <f t="shared" si="607"/>
        <v>2.4869598797852612</v>
      </c>
      <c r="AC6348">
        <v>13.15</v>
      </c>
      <c r="AD6348">
        <v>12.29</v>
      </c>
      <c r="AH6348" s="85">
        <f>IF(AND(M6348&lt;Variables!$G$6,M6348&gt;Variables!$G$5),0,1)</f>
        <v>1</v>
      </c>
      <c r="AI6348" s="85">
        <f t="shared" si="609"/>
        <v>0</v>
      </c>
      <c r="AJ6348" s="85">
        <f>IF(I6348&gt;Variables!$G$7,0,1)</f>
        <v>1</v>
      </c>
      <c r="AK6348" s="85">
        <f>IF(F6348&gt;Variables!$G$8,0,1)</f>
        <v>1</v>
      </c>
      <c r="AL6348" s="85">
        <f>IF(G6348&gt;Variables!$G$9,0,1)</f>
        <v>1</v>
      </c>
      <c r="AM6348" s="85">
        <f>IF(AND(K6348&gt;Variables!$G$10,K6348&lt;Variables!$G$11),0,1)</f>
        <v>0</v>
      </c>
      <c r="AN6348" s="103">
        <f>IF(H6348&lt;Variables!$G$13,1,0)</f>
        <v>1</v>
      </c>
      <c r="AO6348" s="101">
        <f>IF(R6348&lt;Variables!$G$12,0,1)</f>
        <v>0</v>
      </c>
      <c r="AP6348" s="86">
        <f t="shared" si="608"/>
        <v>1</v>
      </c>
      <c r="AR6348">
        <v>1</v>
      </c>
      <c r="AS6348">
        <v>0</v>
      </c>
      <c r="AT6348">
        <v>0</v>
      </c>
      <c r="AU6348">
        <v>0</v>
      </c>
      <c r="BA6348">
        <v>1.5</v>
      </c>
    </row>
    <row r="6349" spans="3:53" ht="12.75" x14ac:dyDescent="0.2">
      <c r="C6349" t="s">
        <v>1019</v>
      </c>
      <c r="D6349" t="s">
        <v>921</v>
      </c>
      <c r="E6349">
        <v>28.47</v>
      </c>
      <c r="F6349">
        <v>7.07</v>
      </c>
      <c r="G6349">
        <v>6.39</v>
      </c>
      <c r="H6349">
        <v>400.87</v>
      </c>
      <c r="I6349">
        <v>27.387</v>
      </c>
      <c r="J6349" t="s">
        <v>76</v>
      </c>
      <c r="K6349">
        <v>62.61</v>
      </c>
      <c r="L6349">
        <v>28.342256249999998</v>
      </c>
      <c r="M6349">
        <v>0.22525994203443209</v>
      </c>
      <c r="N6349">
        <v>27.925826315789472</v>
      </c>
      <c r="O6349">
        <v>1.71981906203784</v>
      </c>
      <c r="P6349">
        <v>152591</v>
      </c>
      <c r="Q6349">
        <v>744947</v>
      </c>
      <c r="R6349">
        <v>0.2</v>
      </c>
      <c r="S6349">
        <v>57.352000000000011</v>
      </c>
      <c r="T6349">
        <v>7.5400000000000009</v>
      </c>
      <c r="U6349">
        <v>27.838000000000001</v>
      </c>
      <c r="V6349">
        <f t="shared" si="607"/>
        <v>2.4835793970212761</v>
      </c>
      <c r="AC6349">
        <v>29.09</v>
      </c>
      <c r="AD6349">
        <v>27.625399999999999</v>
      </c>
      <c r="AH6349" s="85">
        <f>IF(AND(M6349&lt;Variables!$G$6,M6349&gt;Variables!$G$5),0,1)</f>
        <v>1</v>
      </c>
      <c r="AI6349" s="85">
        <f t="shared" si="609"/>
        <v>0</v>
      </c>
      <c r="AJ6349" s="85">
        <f>IF(I6349&gt;Variables!$G$7,0,1)</f>
        <v>0</v>
      </c>
      <c r="AK6349" s="85">
        <f>IF(F6349&gt;Variables!$G$8,0,1)</f>
        <v>1</v>
      </c>
      <c r="AL6349" s="85">
        <f>IF(G6349&gt;Variables!$G$9,0,1)</f>
        <v>1</v>
      </c>
      <c r="AM6349" s="85">
        <f>IF(AND(K6349&gt;Variables!$G$10,K6349&lt;Variables!$G$11),0,1)</f>
        <v>0</v>
      </c>
      <c r="AN6349" s="103">
        <f>IF(H6349&lt;Variables!$G$13,1,0)</f>
        <v>1</v>
      </c>
      <c r="AO6349" s="101">
        <f>IF(R6349&lt;Variables!$G$12,0,1)</f>
        <v>0</v>
      </c>
      <c r="AP6349" s="86">
        <f t="shared" si="608"/>
        <v>0</v>
      </c>
      <c r="AR6349">
        <v>0</v>
      </c>
      <c r="AS6349">
        <v>0</v>
      </c>
      <c r="AT6349">
        <v>1</v>
      </c>
      <c r="AU6349">
        <v>0</v>
      </c>
      <c r="BA6349">
        <v>-2.06</v>
      </c>
    </row>
    <row r="6350" spans="3:53" ht="12.75" x14ac:dyDescent="0.2">
      <c r="C6350" t="s">
        <v>1019</v>
      </c>
      <c r="D6350" t="s">
        <v>989</v>
      </c>
      <c r="E6350">
        <v>287.85000000000002</v>
      </c>
      <c r="F6350">
        <v>7.56</v>
      </c>
      <c r="G6350">
        <v>3.81</v>
      </c>
      <c r="H6350">
        <v>13740</v>
      </c>
      <c r="I6350">
        <v>-17.210999999999999</v>
      </c>
      <c r="J6350" t="s">
        <v>76</v>
      </c>
      <c r="K6350">
        <v>48.35</v>
      </c>
      <c r="L6350">
        <v>288.72104615384609</v>
      </c>
      <c r="M6350">
        <v>-0.2393473434139424</v>
      </c>
      <c r="N6350">
        <v>287.77888108108112</v>
      </c>
      <c r="O6350">
        <v>8.7261065848731681E-2</v>
      </c>
      <c r="P6350">
        <v>201743</v>
      </c>
      <c r="Q6350">
        <v>175654</v>
      </c>
      <c r="R6350">
        <v>1.1499999999999999</v>
      </c>
      <c r="S6350">
        <v>57.352000000000011</v>
      </c>
      <c r="T6350">
        <v>7.5400000000000009</v>
      </c>
      <c r="U6350">
        <v>27.838000000000001</v>
      </c>
      <c r="V6350">
        <f t="shared" si="607"/>
        <v>2.3549884929679261</v>
      </c>
      <c r="AC6350">
        <v>295.88389999999998</v>
      </c>
      <c r="AD6350">
        <v>287.85000000000002</v>
      </c>
      <c r="AH6350" s="85">
        <f>IF(AND(M6350&lt;Variables!$G$6,M6350&gt;Variables!$G$5),0,1)</f>
        <v>1</v>
      </c>
      <c r="AI6350" s="85">
        <f t="shared" si="609"/>
        <v>0</v>
      </c>
      <c r="AJ6350" s="85">
        <f>IF(I6350&gt;Variables!$G$7,0,1)</f>
        <v>1</v>
      </c>
      <c r="AK6350" s="85">
        <f>IF(F6350&gt;Variables!$G$8,0,1)</f>
        <v>1</v>
      </c>
      <c r="AL6350" s="85">
        <f>IF(G6350&gt;Variables!$G$9,0,1)</f>
        <v>1</v>
      </c>
      <c r="AM6350" s="85">
        <f>IF(AND(K6350&gt;Variables!$G$10,K6350&lt;Variables!$G$11),0,1)</f>
        <v>1</v>
      </c>
      <c r="AN6350" s="103">
        <f>IF(H6350&lt;Variables!$G$13,1,0)</f>
        <v>0</v>
      </c>
      <c r="AO6350" s="101">
        <f>IF(R6350&lt;Variables!$G$12,0,1)</f>
        <v>0</v>
      </c>
      <c r="AP6350" s="86">
        <f t="shared" si="608"/>
        <v>0</v>
      </c>
      <c r="AR6350">
        <v>1</v>
      </c>
      <c r="AS6350">
        <v>0</v>
      </c>
      <c r="AT6350">
        <v>0</v>
      </c>
      <c r="AU6350">
        <v>0</v>
      </c>
      <c r="BA6350">
        <v>1.65</v>
      </c>
    </row>
    <row r="6351" spans="3:53" ht="12.75" x14ac:dyDescent="0.2">
      <c r="C6351" t="s">
        <v>1019</v>
      </c>
      <c r="D6351" t="s">
        <v>980</v>
      </c>
      <c r="E6351">
        <v>16.98</v>
      </c>
      <c r="F6351">
        <v>14.47</v>
      </c>
      <c r="G6351">
        <v>7.6</v>
      </c>
      <c r="H6351">
        <v>2000</v>
      </c>
      <c r="I6351">
        <v>14.462</v>
      </c>
      <c r="J6351" t="s">
        <v>76</v>
      </c>
      <c r="K6351">
        <v>65.87</v>
      </c>
      <c r="L6351">
        <v>16.944120000000002</v>
      </c>
      <c r="M6351">
        <v>0.27136257297518962</v>
      </c>
      <c r="N6351">
        <v>16.722425999999999</v>
      </c>
      <c r="O6351">
        <v>1.600688799579697</v>
      </c>
      <c r="P6351">
        <v>1594000</v>
      </c>
      <c r="Q6351">
        <v>768443</v>
      </c>
      <c r="R6351">
        <v>2.0699999999999998</v>
      </c>
      <c r="S6351">
        <v>57.352000000000011</v>
      </c>
      <c r="T6351">
        <v>7.5400000000000009</v>
      </c>
      <c r="U6351">
        <v>27.838000000000001</v>
      </c>
      <c r="V6351">
        <f t="shared" si="607"/>
        <v>2.5119205316950057</v>
      </c>
      <c r="AC6351">
        <v>17.758800000000001</v>
      </c>
      <c r="AD6351">
        <v>16.98</v>
      </c>
      <c r="AH6351" s="85">
        <f>IF(AND(M6351&lt;Variables!$G$6,M6351&gt;Variables!$G$5),0,1)</f>
        <v>1</v>
      </c>
      <c r="AI6351" s="85">
        <f t="shared" si="609"/>
        <v>0</v>
      </c>
      <c r="AJ6351" s="85">
        <f>IF(I6351&gt;Variables!$G$7,0,1)</f>
        <v>0</v>
      </c>
      <c r="AK6351" s="85">
        <f>IF(F6351&gt;Variables!$G$8,0,1)</f>
        <v>0</v>
      </c>
      <c r="AL6351" s="85">
        <f>IF(G6351&gt;Variables!$G$9,0,1)</f>
        <v>1</v>
      </c>
      <c r="AM6351" s="85">
        <f>IF(AND(K6351&gt;Variables!$G$10,K6351&lt;Variables!$G$11),0,1)</f>
        <v>0</v>
      </c>
      <c r="AN6351" s="103">
        <f>IF(H6351&lt;Variables!$G$13,1,0)</f>
        <v>1</v>
      </c>
      <c r="AO6351" s="101">
        <f>IF(R6351&lt;Variables!$G$12,0,1)</f>
        <v>1</v>
      </c>
      <c r="AP6351" s="86">
        <f t="shared" si="608"/>
        <v>0</v>
      </c>
      <c r="AR6351">
        <v>1</v>
      </c>
      <c r="AS6351">
        <v>0</v>
      </c>
      <c r="AT6351">
        <v>0</v>
      </c>
      <c r="AU6351">
        <v>0</v>
      </c>
      <c r="BA6351">
        <v>1.41</v>
      </c>
    </row>
    <row r="6352" spans="3:53" ht="12.75" x14ac:dyDescent="0.2">
      <c r="C6352" t="s">
        <v>1019</v>
      </c>
      <c r="D6352" t="s">
        <v>1015</v>
      </c>
      <c r="E6352">
        <v>25.6</v>
      </c>
      <c r="F6352">
        <v>26.91</v>
      </c>
      <c r="G6352">
        <v>21.28</v>
      </c>
      <c r="H6352">
        <v>672.11</v>
      </c>
      <c r="I6352">
        <v>-2.3109999999999999</v>
      </c>
      <c r="J6352" t="s">
        <v>76</v>
      </c>
      <c r="K6352">
        <v>47.6</v>
      </c>
      <c r="L6352">
        <v>25.61056842105263</v>
      </c>
      <c r="M6352">
        <v>-8.0312239519534354E-2</v>
      </c>
      <c r="N6352">
        <v>25.66866744186046</v>
      </c>
      <c r="O6352">
        <v>-0.30647263648822359</v>
      </c>
      <c r="P6352">
        <v>622840</v>
      </c>
      <c r="Q6352">
        <v>102160</v>
      </c>
      <c r="R6352">
        <v>6.1</v>
      </c>
      <c r="S6352">
        <v>57.352000000000011</v>
      </c>
      <c r="T6352">
        <v>7.5400000000000009</v>
      </c>
      <c r="U6352">
        <v>27.838000000000001</v>
      </c>
      <c r="V6352">
        <f t="shared" si="607"/>
        <v>2.3436674580329502</v>
      </c>
      <c r="AC6352">
        <v>28.45</v>
      </c>
      <c r="AD6352">
        <v>24.91</v>
      </c>
      <c r="AH6352" s="85">
        <f>IF(AND(M6352&lt;Variables!$G$6,M6352&gt;Variables!$G$5),0,1)</f>
        <v>1</v>
      </c>
      <c r="AI6352" s="85">
        <f t="shared" si="609"/>
        <v>1</v>
      </c>
      <c r="AJ6352" s="85">
        <f>IF(I6352&gt;Variables!$G$7,0,1)</f>
        <v>1</v>
      </c>
      <c r="AK6352" s="85">
        <f>IF(F6352&gt;Variables!$G$8,0,1)</f>
        <v>0</v>
      </c>
      <c r="AL6352" s="85">
        <f>IF(G6352&gt;Variables!$G$9,0,1)</f>
        <v>0</v>
      </c>
      <c r="AM6352" s="85">
        <f>IF(AND(K6352&gt;Variables!$G$10,K6352&lt;Variables!$G$11),0,1)</f>
        <v>1</v>
      </c>
      <c r="AN6352" s="103">
        <f>IF(H6352&lt;Variables!$G$13,1,0)</f>
        <v>1</v>
      </c>
      <c r="AO6352" s="101">
        <f>IF(R6352&lt;Variables!$G$12,0,1)</f>
        <v>1</v>
      </c>
      <c r="AP6352" s="86">
        <f t="shared" si="608"/>
        <v>0</v>
      </c>
      <c r="AR6352">
        <v>1</v>
      </c>
      <c r="AS6352">
        <v>0</v>
      </c>
      <c r="AT6352">
        <v>0</v>
      </c>
      <c r="AU6352">
        <v>0</v>
      </c>
      <c r="BA6352">
        <v>2</v>
      </c>
    </row>
    <row r="6353" spans="3:53" ht="12.75" x14ac:dyDescent="0.2">
      <c r="C6353" t="s">
        <v>1019</v>
      </c>
      <c r="D6353" t="s">
        <v>981</v>
      </c>
      <c r="E6353">
        <v>16.07</v>
      </c>
      <c r="F6353">
        <v>6.54</v>
      </c>
      <c r="G6353">
        <v>3.15</v>
      </c>
      <c r="H6353">
        <v>4060</v>
      </c>
      <c r="I6353">
        <v>-75.97</v>
      </c>
      <c r="J6353" t="s">
        <v>76</v>
      </c>
      <c r="K6353">
        <v>43.08</v>
      </c>
      <c r="L6353">
        <v>16.160164999999999</v>
      </c>
      <c r="M6353">
        <v>-0.5579460358232663</v>
      </c>
      <c r="N6353">
        <v>16.145689999999998</v>
      </c>
      <c r="O6353">
        <v>-0.46879383909886529</v>
      </c>
      <c r="P6353">
        <v>15958000</v>
      </c>
      <c r="Q6353">
        <v>12705000</v>
      </c>
      <c r="R6353">
        <v>1.26</v>
      </c>
      <c r="S6353">
        <v>57.352000000000011</v>
      </c>
      <c r="T6353">
        <v>7.5400000000000009</v>
      </c>
      <c r="U6353">
        <v>27.838000000000001</v>
      </c>
      <c r="V6353">
        <f t="shared" si="607"/>
        <v>2.2986648677233186</v>
      </c>
      <c r="AC6353">
        <v>16.105</v>
      </c>
      <c r="AD6353">
        <v>15.24</v>
      </c>
      <c r="AH6353" s="85">
        <f>IF(AND(M6353&lt;Variables!$G$6,M6353&gt;Variables!$G$5),0,1)</f>
        <v>1</v>
      </c>
      <c r="AI6353" s="85">
        <f t="shared" si="609"/>
        <v>0</v>
      </c>
      <c r="AJ6353" s="85">
        <f>IF(I6353&gt;Variables!$G$7,0,1)</f>
        <v>1</v>
      </c>
      <c r="AK6353" s="85">
        <f>IF(F6353&gt;Variables!$G$8,0,1)</f>
        <v>1</v>
      </c>
      <c r="AL6353" s="85">
        <f>IF(G6353&gt;Variables!$G$9,0,1)</f>
        <v>1</v>
      </c>
      <c r="AM6353" s="85">
        <f>IF(AND(K6353&gt;Variables!$G$10,K6353&lt;Variables!$G$11),0,1)</f>
        <v>1</v>
      </c>
      <c r="AN6353" s="103">
        <f>IF(H6353&lt;Variables!$G$13,1,0)</f>
        <v>0</v>
      </c>
      <c r="AO6353" s="101">
        <f>IF(R6353&lt;Variables!$G$12,0,1)</f>
        <v>0</v>
      </c>
      <c r="AP6353" s="86">
        <f t="shared" si="608"/>
        <v>0</v>
      </c>
      <c r="AR6353">
        <v>0</v>
      </c>
      <c r="AS6353">
        <v>0</v>
      </c>
      <c r="AT6353">
        <v>1</v>
      </c>
      <c r="AU6353">
        <v>0</v>
      </c>
      <c r="BA6353">
        <v>-2.25</v>
      </c>
    </row>
    <row r="6354" spans="3:53" ht="12.75" x14ac:dyDescent="0.2">
      <c r="C6354" t="s">
        <v>1019</v>
      </c>
      <c r="D6354" t="s">
        <v>329</v>
      </c>
      <c r="E6354">
        <v>236.55</v>
      </c>
      <c r="F6354">
        <v>6.93</v>
      </c>
      <c r="G6354">
        <v>5.05</v>
      </c>
      <c r="H6354">
        <v>49140</v>
      </c>
      <c r="I6354">
        <v>4137.518</v>
      </c>
      <c r="J6354" t="s">
        <v>78</v>
      </c>
      <c r="K6354">
        <v>62.95</v>
      </c>
      <c r="L6354">
        <v>235.115025</v>
      </c>
      <c r="M6354">
        <v>0.53806642089335821</v>
      </c>
      <c r="N6354">
        <v>234.30243999999999</v>
      </c>
      <c r="O6354">
        <v>0.88674279277671209</v>
      </c>
      <c r="P6354">
        <v>1680000</v>
      </c>
      <c r="Q6354">
        <v>2804000</v>
      </c>
      <c r="R6354">
        <v>0.6</v>
      </c>
      <c r="S6354">
        <v>57.352000000000011</v>
      </c>
      <c r="T6354">
        <v>7.5400000000000009</v>
      </c>
      <c r="U6354">
        <v>27.838000000000001</v>
      </c>
      <c r="V6354">
        <f t="shared" si="607"/>
        <v>2.4670488041419296</v>
      </c>
      <c r="AC6354">
        <v>246.6799</v>
      </c>
      <c r="AD6354">
        <v>235.17</v>
      </c>
      <c r="AH6354" s="85">
        <f>IF(AND(M6354&lt;Variables!$G$6,M6354&gt;Variables!$G$5),0,1)</f>
        <v>1</v>
      </c>
      <c r="AI6354" s="85">
        <f t="shared" si="609"/>
        <v>0</v>
      </c>
      <c r="AJ6354" s="85">
        <f>IF(I6354&gt;Variables!$G$7,0,1)</f>
        <v>0</v>
      </c>
      <c r="AK6354" s="85">
        <f>IF(F6354&gt;Variables!$G$8,0,1)</f>
        <v>1</v>
      </c>
      <c r="AL6354" s="85">
        <f>IF(G6354&gt;Variables!$G$9,0,1)</f>
        <v>1</v>
      </c>
      <c r="AM6354" s="85">
        <f>IF(AND(K6354&gt;Variables!$G$10,K6354&lt;Variables!$G$11),0,1)</f>
        <v>0</v>
      </c>
      <c r="AN6354" s="103">
        <f>IF(H6354&lt;Variables!$G$13,1,0)</f>
        <v>0</v>
      </c>
      <c r="AO6354" s="101">
        <f>IF(R6354&lt;Variables!$G$12,0,1)</f>
        <v>0</v>
      </c>
      <c r="AP6354" s="86">
        <f t="shared" si="608"/>
        <v>1</v>
      </c>
      <c r="AR6354">
        <v>0</v>
      </c>
      <c r="AS6354">
        <v>0</v>
      </c>
      <c r="AT6354">
        <v>0</v>
      </c>
      <c r="AU6354">
        <v>1</v>
      </c>
      <c r="BA6354">
        <v>0.2</v>
      </c>
    </row>
    <row r="6355" spans="3:53" ht="12.75" x14ac:dyDescent="0.2">
      <c r="C6355" t="s">
        <v>1019</v>
      </c>
      <c r="D6355" t="s">
        <v>195</v>
      </c>
      <c r="E6355">
        <v>38.799999999999997</v>
      </c>
      <c r="F6355">
        <v>7.02</v>
      </c>
      <c r="G6355">
        <v>6.08</v>
      </c>
      <c r="H6355">
        <v>3540</v>
      </c>
      <c r="I6355">
        <v>-34.756999999999998</v>
      </c>
      <c r="J6355" t="s">
        <v>78</v>
      </c>
      <c r="K6355">
        <v>46.89</v>
      </c>
      <c r="L6355">
        <v>38.931613333333331</v>
      </c>
      <c r="M6355">
        <v>-0.35090591330917398</v>
      </c>
      <c r="N6355">
        <v>38.884408571428573</v>
      </c>
      <c r="O6355">
        <v>-0.2299342454041241</v>
      </c>
      <c r="P6355">
        <v>153387</v>
      </c>
      <c r="Q6355">
        <v>600984</v>
      </c>
      <c r="R6355">
        <v>0.26</v>
      </c>
      <c r="S6355">
        <v>57.352000000000011</v>
      </c>
      <c r="T6355">
        <v>7.5400000000000009</v>
      </c>
      <c r="U6355">
        <v>27.838000000000001</v>
      </c>
      <c r="V6355">
        <f t="shared" si="607"/>
        <v>2.3407522291225877</v>
      </c>
      <c r="AC6355">
        <v>40.914999999999999</v>
      </c>
      <c r="AD6355">
        <v>38.540100000000002</v>
      </c>
      <c r="AH6355" s="85">
        <f>IF(AND(M6355&lt;Variables!$G$6,M6355&gt;Variables!$G$5),0,1)</f>
        <v>1</v>
      </c>
      <c r="AI6355" s="85">
        <f t="shared" si="609"/>
        <v>0</v>
      </c>
      <c r="AJ6355" s="85">
        <f>IF(I6355&gt;Variables!$G$7,0,1)</f>
        <v>1</v>
      </c>
      <c r="AK6355" s="85">
        <f>IF(F6355&gt;Variables!$G$8,0,1)</f>
        <v>1</v>
      </c>
      <c r="AL6355" s="85">
        <f>IF(G6355&gt;Variables!$G$9,0,1)</f>
        <v>1</v>
      </c>
      <c r="AM6355" s="85">
        <f>IF(AND(K6355&gt;Variables!$G$10,K6355&lt;Variables!$G$11),0,1)</f>
        <v>1</v>
      </c>
      <c r="AN6355" s="103">
        <f>IF(H6355&lt;Variables!$G$13,1,0)</f>
        <v>0</v>
      </c>
      <c r="AO6355" s="101">
        <f>IF(R6355&lt;Variables!$G$12,0,1)</f>
        <v>0</v>
      </c>
      <c r="AP6355" s="86">
        <f t="shared" si="608"/>
        <v>1</v>
      </c>
      <c r="AR6355">
        <v>1</v>
      </c>
      <c r="AS6355">
        <v>0</v>
      </c>
      <c r="AT6355">
        <v>0</v>
      </c>
      <c r="AU6355">
        <v>0</v>
      </c>
      <c r="BA6355">
        <v>1.3</v>
      </c>
    </row>
    <row r="6356" spans="3:53" ht="12.75" x14ac:dyDescent="0.2">
      <c r="C6356" t="s">
        <v>1019</v>
      </c>
      <c r="D6356" t="s">
        <v>447</v>
      </c>
      <c r="E6356">
        <v>21.76</v>
      </c>
      <c r="F6356">
        <v>8.01</v>
      </c>
      <c r="G6356">
        <v>6.19</v>
      </c>
      <c r="H6356">
        <v>9490</v>
      </c>
      <c r="I6356">
        <v>-31.588999999999999</v>
      </c>
      <c r="J6356" t="s">
        <v>78</v>
      </c>
      <c r="K6356">
        <v>35.53</v>
      </c>
      <c r="L6356">
        <v>22.40709</v>
      </c>
      <c r="M6356">
        <v>-2.0394883940752728</v>
      </c>
      <c r="N6356">
        <v>22.391497999999999</v>
      </c>
      <c r="O6356">
        <v>-1.971274990177073</v>
      </c>
      <c r="P6356">
        <v>47280000</v>
      </c>
      <c r="Q6356">
        <v>24882000</v>
      </c>
      <c r="R6356">
        <v>1.9</v>
      </c>
      <c r="S6356">
        <v>57.352000000000011</v>
      </c>
      <c r="T6356">
        <v>7.5400000000000009</v>
      </c>
      <c r="U6356">
        <v>27.838000000000001</v>
      </c>
      <c r="V6356">
        <f t="shared" si="607"/>
        <v>2.1848885835301233</v>
      </c>
      <c r="AC6356">
        <v>23.04</v>
      </c>
      <c r="AD6356">
        <v>21.1</v>
      </c>
      <c r="AH6356" s="85">
        <f>IF(AND(M6356&lt;Variables!$G$6,M6356&gt;Variables!$G$5),0,1)</f>
        <v>0</v>
      </c>
      <c r="AI6356" s="85">
        <f t="shared" si="609"/>
        <v>0</v>
      </c>
      <c r="AJ6356" s="85">
        <f>IF(I6356&gt;Variables!$G$7,0,1)</f>
        <v>1</v>
      </c>
      <c r="AK6356" s="85">
        <f>IF(F6356&gt;Variables!$G$8,0,1)</f>
        <v>1</v>
      </c>
      <c r="AL6356" s="85">
        <f>IF(G6356&gt;Variables!$G$9,0,1)</f>
        <v>1</v>
      </c>
      <c r="AM6356" s="85">
        <f>IF(AND(K6356&gt;Variables!$G$10,K6356&lt;Variables!$G$11),0,1)</f>
        <v>1</v>
      </c>
      <c r="AN6356" s="103">
        <f>IF(H6356&lt;Variables!$G$13,1,0)</f>
        <v>0</v>
      </c>
      <c r="AO6356" s="101">
        <f>IF(R6356&lt;Variables!$G$12,0,1)</f>
        <v>0</v>
      </c>
      <c r="AP6356" s="86">
        <f t="shared" si="608"/>
        <v>1</v>
      </c>
      <c r="AR6356">
        <v>1</v>
      </c>
      <c r="AS6356">
        <v>0</v>
      </c>
      <c r="AT6356">
        <v>0</v>
      </c>
      <c r="AU6356">
        <v>0</v>
      </c>
      <c r="BA6356">
        <v>2</v>
      </c>
    </row>
    <row r="6357" spans="3:53" ht="12.75" x14ac:dyDescent="0.2">
      <c r="C6357" t="s">
        <v>1019</v>
      </c>
      <c r="D6357" t="s">
        <v>131</v>
      </c>
      <c r="E6357">
        <v>39.729999999999997</v>
      </c>
      <c r="F6357">
        <v>8.34</v>
      </c>
      <c r="G6357">
        <v>3.81</v>
      </c>
      <c r="H6357">
        <v>4750</v>
      </c>
      <c r="I6357">
        <v>1.667</v>
      </c>
      <c r="J6357" t="s">
        <v>78</v>
      </c>
      <c r="K6357">
        <v>49.74</v>
      </c>
      <c r="L6357">
        <v>39.720299999999988</v>
      </c>
      <c r="M6357">
        <v>-0.14929393786047249</v>
      </c>
      <c r="N6357">
        <v>39.579928000000002</v>
      </c>
      <c r="O6357">
        <v>0.20483109519552159</v>
      </c>
      <c r="P6357">
        <v>3556000</v>
      </c>
      <c r="Q6357">
        <v>2964000</v>
      </c>
      <c r="R6357">
        <v>1.2</v>
      </c>
      <c r="S6357">
        <v>57.352000000000011</v>
      </c>
      <c r="T6357">
        <v>7.5400000000000009</v>
      </c>
      <c r="U6357">
        <v>27.838000000000001</v>
      </c>
      <c r="V6357">
        <f t="shared" ref="V6357:V6381" si="610">1.849 + (0.01036 * K6357) + (0.1184 * M6357) - (0.002888 * K6357 * M6357)</f>
        <v>2.3680759405523113</v>
      </c>
      <c r="AC6357">
        <v>39.81</v>
      </c>
      <c r="AD6357">
        <v>38.93</v>
      </c>
      <c r="AH6357" s="85">
        <f>IF(AND(M6357&lt;Variables!$G$6,M6357&gt;Variables!$G$5),0,1)</f>
        <v>1</v>
      </c>
      <c r="AI6357" s="85">
        <f t="shared" si="609"/>
        <v>0</v>
      </c>
      <c r="AJ6357" s="85">
        <f>IF(I6357&gt;Variables!$G$7,0,1)</f>
        <v>0</v>
      </c>
      <c r="AK6357" s="85">
        <f>IF(F6357&gt;Variables!$G$8,0,1)</f>
        <v>1</v>
      </c>
      <c r="AL6357" s="85">
        <f>IF(G6357&gt;Variables!$G$9,0,1)</f>
        <v>1</v>
      </c>
      <c r="AM6357" s="85">
        <f>IF(AND(K6357&gt;Variables!$G$10,K6357&lt;Variables!$G$11),0,1)</f>
        <v>1</v>
      </c>
      <c r="AN6357" s="103">
        <f>IF(H6357&lt;Variables!$G$13,1,0)</f>
        <v>0</v>
      </c>
      <c r="AO6357" s="101">
        <f>IF(R6357&lt;Variables!$G$12,0,1)</f>
        <v>0</v>
      </c>
      <c r="AP6357" s="86">
        <f t="shared" si="608"/>
        <v>1</v>
      </c>
      <c r="AR6357">
        <v>0</v>
      </c>
      <c r="AS6357">
        <v>0</v>
      </c>
      <c r="AT6357">
        <v>0</v>
      </c>
      <c r="AU6357">
        <v>1</v>
      </c>
      <c r="BA6357">
        <v>-1.22</v>
      </c>
    </row>
    <row r="6358" spans="3:53" ht="12.75" x14ac:dyDescent="0.2">
      <c r="C6358" t="s">
        <v>1019</v>
      </c>
      <c r="D6358" t="s">
        <v>184</v>
      </c>
      <c r="E6358">
        <v>25.23</v>
      </c>
      <c r="F6358">
        <v>6.77</v>
      </c>
      <c r="G6358">
        <v>5.18</v>
      </c>
      <c r="H6358">
        <v>2300</v>
      </c>
      <c r="I6358">
        <v>-65.525000000000006</v>
      </c>
      <c r="J6358" t="s">
        <v>78</v>
      </c>
      <c r="K6358">
        <v>41.06</v>
      </c>
      <c r="L6358">
        <v>25.400259999999999</v>
      </c>
      <c r="M6358">
        <v>-0.78802342968142991</v>
      </c>
      <c r="N6358">
        <v>25.268405999999999</v>
      </c>
      <c r="O6358">
        <v>-0.27032176069988828</v>
      </c>
      <c r="P6358">
        <v>7697000</v>
      </c>
      <c r="Q6358">
        <v>20321000</v>
      </c>
      <c r="R6358">
        <v>0.38</v>
      </c>
      <c r="S6358">
        <v>57.352000000000011</v>
      </c>
      <c r="T6358">
        <v>7.5400000000000009</v>
      </c>
      <c r="U6358">
        <v>27.838000000000001</v>
      </c>
      <c r="V6358">
        <f t="shared" si="610"/>
        <v>2.274524452887333</v>
      </c>
      <c r="AC6358">
        <v>27.24</v>
      </c>
      <c r="AD6358">
        <v>25.11</v>
      </c>
      <c r="AH6358" s="85">
        <f>IF(AND(M6358&lt;Variables!$G$6,M6358&gt;Variables!$G$5),0,1)</f>
        <v>1</v>
      </c>
      <c r="AI6358" s="85">
        <f t="shared" si="609"/>
        <v>0</v>
      </c>
      <c r="AJ6358" s="85">
        <f>IF(I6358&gt;Variables!$G$7,0,1)</f>
        <v>1</v>
      </c>
      <c r="AK6358" s="85">
        <f>IF(F6358&gt;Variables!$G$8,0,1)</f>
        <v>1</v>
      </c>
      <c r="AL6358" s="85">
        <f>IF(G6358&gt;Variables!$G$9,0,1)</f>
        <v>1</v>
      </c>
      <c r="AM6358" s="85">
        <f>IF(AND(K6358&gt;Variables!$G$10,K6358&lt;Variables!$G$11),0,1)</f>
        <v>1</v>
      </c>
      <c r="AN6358" s="103">
        <f>IF(H6358&lt;Variables!$G$13,1,0)</f>
        <v>1</v>
      </c>
      <c r="AO6358" s="101">
        <f>IF(R6358&lt;Variables!$G$12,0,1)</f>
        <v>0</v>
      </c>
      <c r="AP6358" s="86">
        <f t="shared" si="608"/>
        <v>1</v>
      </c>
      <c r="AR6358">
        <v>1</v>
      </c>
      <c r="AS6358">
        <v>0</v>
      </c>
      <c r="AT6358">
        <v>0</v>
      </c>
      <c r="AU6358">
        <v>0</v>
      </c>
      <c r="BA6358">
        <v>2</v>
      </c>
    </row>
    <row r="6359" spans="3:53" ht="12.75" x14ac:dyDescent="0.2">
      <c r="C6359" t="s">
        <v>1020</v>
      </c>
      <c r="D6359" t="s">
        <v>813</v>
      </c>
      <c r="E6359">
        <v>12.98</v>
      </c>
      <c r="F6359">
        <v>9.08</v>
      </c>
      <c r="G6359">
        <v>8.6199999999999992</v>
      </c>
      <c r="H6359">
        <v>1900</v>
      </c>
      <c r="I6359">
        <v>-4.8550000000000004</v>
      </c>
      <c r="J6359" t="s">
        <v>78</v>
      </c>
      <c r="K6359">
        <v>62.98</v>
      </c>
      <c r="L6359">
        <v>12.954969999999999</v>
      </c>
      <c r="M6359">
        <v>0.1932077032984329</v>
      </c>
      <c r="N6359">
        <v>12.783092</v>
      </c>
      <c r="O6359">
        <v>1.5403784937165479</v>
      </c>
      <c r="P6359">
        <v>1965000</v>
      </c>
      <c r="Q6359">
        <v>1581000</v>
      </c>
      <c r="R6359">
        <v>1.24</v>
      </c>
      <c r="S6359">
        <v>52.760000000000012</v>
      </c>
      <c r="T6359">
        <v>7.793000000000001</v>
      </c>
      <c r="U6359">
        <v>26.097999999999988</v>
      </c>
      <c r="V6359">
        <f t="shared" si="610"/>
        <v>2.4892067693785469</v>
      </c>
      <c r="AC6359">
        <v>13.15</v>
      </c>
      <c r="AD6359">
        <v>12.29</v>
      </c>
      <c r="AH6359" s="85">
        <f>IF(AND(M6359&lt;Variables!$G$6,M6359&gt;Variables!$G$5),0,1)</f>
        <v>1</v>
      </c>
      <c r="AI6359" s="85">
        <f t="shared" si="609"/>
        <v>0</v>
      </c>
      <c r="AJ6359" s="85">
        <f>IF(I6359&gt;Variables!$G$7,0,1)</f>
        <v>1</v>
      </c>
      <c r="AK6359" s="85">
        <f>IF(F6359&gt;Variables!$G$8,0,1)</f>
        <v>0</v>
      </c>
      <c r="AL6359" s="85">
        <f>IF(G6359&gt;Variables!$G$9,0,1)</f>
        <v>1</v>
      </c>
      <c r="AM6359" s="85">
        <f>IF(AND(K6359&gt;Variables!$G$10,K6359&lt;Variables!$G$11),0,1)</f>
        <v>0</v>
      </c>
      <c r="AN6359" s="103">
        <f>IF(H6359&lt;Variables!$G$13,1,0)</f>
        <v>1</v>
      </c>
      <c r="AO6359" s="101">
        <f>IF(R6359&lt;Variables!$G$12,0,1)</f>
        <v>0</v>
      </c>
      <c r="AP6359" s="86">
        <f t="shared" si="608"/>
        <v>1</v>
      </c>
      <c r="AR6359">
        <v>0</v>
      </c>
      <c r="AS6359">
        <v>0</v>
      </c>
      <c r="AT6359">
        <v>1</v>
      </c>
      <c r="AU6359">
        <v>0</v>
      </c>
      <c r="BA6359">
        <v>-1.24</v>
      </c>
    </row>
    <row r="6360" spans="3:53" ht="12.75" x14ac:dyDescent="0.2">
      <c r="C6360" t="s">
        <v>1020</v>
      </c>
      <c r="D6360" t="s">
        <v>186</v>
      </c>
      <c r="E6360">
        <v>27.72</v>
      </c>
      <c r="F6360">
        <v>10.8</v>
      </c>
      <c r="G6360">
        <v>7.26</v>
      </c>
      <c r="H6360">
        <v>3350</v>
      </c>
      <c r="I6360">
        <v>5.5650000000000004</v>
      </c>
      <c r="J6360" t="s">
        <v>78</v>
      </c>
      <c r="K6360">
        <v>46.95</v>
      </c>
      <c r="L6360">
        <v>27.861025000000001</v>
      </c>
      <c r="M6360">
        <v>-0.29081844619858871</v>
      </c>
      <c r="N6360">
        <v>27.790818000000002</v>
      </c>
      <c r="O6360">
        <v>-3.8926526020201663E-2</v>
      </c>
      <c r="P6360">
        <v>15468000</v>
      </c>
      <c r="Q6360">
        <v>9109000</v>
      </c>
      <c r="R6360">
        <v>1.7</v>
      </c>
      <c r="S6360">
        <v>52.760000000000012</v>
      </c>
      <c r="T6360">
        <v>7.793000000000001</v>
      </c>
      <c r="U6360">
        <v>26.097999999999988</v>
      </c>
      <c r="V6360">
        <f t="shared" si="610"/>
        <v>2.3404016343996679</v>
      </c>
      <c r="AC6360">
        <v>28.13</v>
      </c>
      <c r="AD6360">
        <v>26.706</v>
      </c>
      <c r="AH6360" s="85">
        <f>IF(AND(M6360&lt;Variables!$G$6,M6360&gt;Variables!$G$5),0,1)</f>
        <v>1</v>
      </c>
      <c r="AI6360" s="85">
        <f t="shared" si="609"/>
        <v>0</v>
      </c>
      <c r="AJ6360" s="85">
        <f>IF(I6360&gt;Variables!$G$7,0,1)</f>
        <v>0</v>
      </c>
      <c r="AK6360" s="85">
        <f>IF(F6360&gt;Variables!$G$8,0,1)</f>
        <v>0</v>
      </c>
      <c r="AL6360" s="85">
        <f>IF(G6360&gt;Variables!$G$9,0,1)</f>
        <v>1</v>
      </c>
      <c r="AM6360" s="85">
        <f>IF(AND(K6360&gt;Variables!$G$10,K6360&lt;Variables!$G$11),0,1)</f>
        <v>1</v>
      </c>
      <c r="AN6360" s="103">
        <f>IF(H6360&lt;Variables!$G$13,1,0)</f>
        <v>0</v>
      </c>
      <c r="AO6360" s="101">
        <f>IF(R6360&lt;Variables!$G$12,0,1)</f>
        <v>0</v>
      </c>
      <c r="AP6360" s="86">
        <f t="shared" si="608"/>
        <v>1</v>
      </c>
      <c r="AR6360">
        <v>0</v>
      </c>
      <c r="AS6360">
        <v>1</v>
      </c>
      <c r="AT6360">
        <v>0</v>
      </c>
      <c r="AU6360">
        <v>0</v>
      </c>
      <c r="BA6360">
        <v>1.41</v>
      </c>
    </row>
    <row r="6361" spans="3:53" ht="12.75" x14ac:dyDescent="0.2">
      <c r="C6361" t="s">
        <v>1020</v>
      </c>
      <c r="D6361" t="s">
        <v>972</v>
      </c>
      <c r="E6361">
        <v>9.24</v>
      </c>
      <c r="F6361">
        <v>317.64999999999998</v>
      </c>
      <c r="G6361">
        <v>-14.21</v>
      </c>
      <c r="H6361">
        <v>27.89</v>
      </c>
      <c r="I6361">
        <v>-8.9999999999999993E-3</v>
      </c>
      <c r="J6361" t="s">
        <v>78</v>
      </c>
      <c r="K6361">
        <v>28.93</v>
      </c>
      <c r="L6361">
        <v>9.774635</v>
      </c>
      <c r="M6361">
        <v>-6.9643009687829824</v>
      </c>
      <c r="N6361">
        <v>10.214344000000001</v>
      </c>
      <c r="O6361">
        <v>-10.969319224024581</v>
      </c>
      <c r="P6361">
        <v>160790000</v>
      </c>
      <c r="Q6361">
        <v>980580</v>
      </c>
      <c r="R6361">
        <v>163.97</v>
      </c>
      <c r="S6361">
        <v>52.760000000000012</v>
      </c>
      <c r="T6361">
        <v>7.793000000000001</v>
      </c>
      <c r="U6361">
        <v>26.097999999999988</v>
      </c>
      <c r="V6361">
        <f t="shared" si="610"/>
        <v>1.906007796949758</v>
      </c>
      <c r="AC6361">
        <v>12.15</v>
      </c>
      <c r="AD6361">
        <v>8.9330999999999996</v>
      </c>
      <c r="AH6361" s="85">
        <f>IF(AND(M6361&lt;Variables!$G$6,M6361&gt;Variables!$G$5),0,1)</f>
        <v>1</v>
      </c>
      <c r="AI6361" s="85">
        <f t="shared" si="609"/>
        <v>1</v>
      </c>
      <c r="AJ6361" s="85">
        <f>IF(I6361&gt;Variables!$G$7,0,1)</f>
        <v>1</v>
      </c>
      <c r="AK6361" s="85">
        <f>IF(F6361&gt;Variables!$G$8,0,1)</f>
        <v>0</v>
      </c>
      <c r="AL6361" s="85">
        <f>IF(G6361&gt;Variables!$G$9,0,1)</f>
        <v>1</v>
      </c>
      <c r="AM6361" s="85">
        <f>IF(AND(K6361&gt;Variables!$G$10,K6361&lt;Variables!$G$11),0,1)</f>
        <v>1</v>
      </c>
      <c r="AN6361" s="103">
        <f>IF(H6361&lt;Variables!$G$13,1,0)</f>
        <v>1</v>
      </c>
      <c r="AO6361" s="101">
        <f>IF(R6361&lt;Variables!$G$12,0,1)</f>
        <v>1</v>
      </c>
      <c r="AP6361" s="86">
        <f t="shared" si="608"/>
        <v>1</v>
      </c>
      <c r="AR6361">
        <v>0</v>
      </c>
      <c r="AS6361">
        <v>0</v>
      </c>
      <c r="AT6361">
        <v>1</v>
      </c>
      <c r="AU6361">
        <v>0</v>
      </c>
      <c r="BA6361">
        <v>-2.25</v>
      </c>
    </row>
    <row r="6362" spans="3:53" ht="12.75" x14ac:dyDescent="0.2">
      <c r="C6362" t="s">
        <v>1020</v>
      </c>
      <c r="D6362" t="s">
        <v>977</v>
      </c>
      <c r="E6362">
        <v>65.81</v>
      </c>
      <c r="F6362">
        <v>13.22</v>
      </c>
      <c r="G6362">
        <v>4.67</v>
      </c>
      <c r="H6362">
        <v>4440</v>
      </c>
      <c r="I6362">
        <v>-1.2E-2</v>
      </c>
      <c r="J6362" t="s">
        <v>78</v>
      </c>
      <c r="K6362">
        <v>16.190000000000001</v>
      </c>
      <c r="L6362">
        <v>66.637445000000014</v>
      </c>
      <c r="M6362">
        <v>-1.0316196846983119</v>
      </c>
      <c r="N6362">
        <v>67.54152599999999</v>
      </c>
      <c r="O6362">
        <v>-2.3563666595273371</v>
      </c>
      <c r="P6362">
        <v>4249000</v>
      </c>
      <c r="Q6362">
        <v>768864</v>
      </c>
      <c r="R6362">
        <v>5.53</v>
      </c>
      <c r="S6362">
        <v>52.760000000000012</v>
      </c>
      <c r="T6362">
        <v>7.793000000000001</v>
      </c>
      <c r="U6362">
        <v>26.097999999999988</v>
      </c>
      <c r="V6362">
        <f t="shared" si="610"/>
        <v>1.942819782075647</v>
      </c>
      <c r="AC6362">
        <v>66.05</v>
      </c>
      <c r="AD6362">
        <v>63.82</v>
      </c>
      <c r="AH6362" s="85">
        <f>IF(AND(M6362&lt;Variables!$G$6,M6362&gt;Variables!$G$5),0,1)</f>
        <v>1</v>
      </c>
      <c r="AI6362" s="85">
        <f t="shared" si="609"/>
        <v>1</v>
      </c>
      <c r="AJ6362" s="85">
        <f>IF(I6362&gt;Variables!$G$7,0,1)</f>
        <v>1</v>
      </c>
      <c r="AK6362" s="85">
        <f>IF(F6362&gt;Variables!$G$8,0,1)</f>
        <v>0</v>
      </c>
      <c r="AL6362" s="85">
        <f>IF(G6362&gt;Variables!$G$9,0,1)</f>
        <v>1</v>
      </c>
      <c r="AM6362" s="85">
        <f>IF(AND(K6362&gt;Variables!$G$10,K6362&lt;Variables!$G$11),0,1)</f>
        <v>1</v>
      </c>
      <c r="AN6362" s="103">
        <f>IF(H6362&lt;Variables!$G$13,1,0)</f>
        <v>0</v>
      </c>
      <c r="AO6362" s="101">
        <f>IF(R6362&lt;Variables!$G$12,0,1)</f>
        <v>1</v>
      </c>
      <c r="AP6362" s="86">
        <f t="shared" si="608"/>
        <v>1</v>
      </c>
      <c r="AR6362">
        <v>0</v>
      </c>
      <c r="AS6362">
        <v>0</v>
      </c>
      <c r="AT6362">
        <v>0</v>
      </c>
      <c r="AU6362">
        <v>1</v>
      </c>
      <c r="BA6362">
        <v>-1.26</v>
      </c>
    </row>
    <row r="6363" spans="3:53" ht="12.75" x14ac:dyDescent="0.2">
      <c r="C6363" t="s">
        <v>1020</v>
      </c>
      <c r="D6363" t="s">
        <v>614</v>
      </c>
      <c r="E6363">
        <v>13.24</v>
      </c>
      <c r="F6363">
        <v>17.510000000000002</v>
      </c>
      <c r="G6363">
        <v>1.84</v>
      </c>
      <c r="H6363">
        <v>2880</v>
      </c>
      <c r="I6363">
        <v>-37.159999999999997</v>
      </c>
      <c r="J6363" t="s">
        <v>78</v>
      </c>
      <c r="K6363">
        <v>35.29</v>
      </c>
      <c r="L6363">
        <v>13.544795000000001</v>
      </c>
      <c r="M6363">
        <v>-2.1026158018633909</v>
      </c>
      <c r="N6363">
        <v>13.701423999999999</v>
      </c>
      <c r="O6363">
        <v>-3.2217381200669331</v>
      </c>
      <c r="P6363">
        <v>23633000</v>
      </c>
      <c r="Q6363">
        <v>3768000</v>
      </c>
      <c r="R6363">
        <v>6.27</v>
      </c>
      <c r="S6363">
        <v>52.760000000000012</v>
      </c>
      <c r="T6363">
        <v>7.793000000000001</v>
      </c>
      <c r="U6363">
        <v>26.097999999999988</v>
      </c>
      <c r="V6363">
        <f t="shared" si="610"/>
        <v>2.1799480770981026</v>
      </c>
      <c r="AC6363">
        <v>14.6</v>
      </c>
      <c r="AD6363">
        <v>12.58</v>
      </c>
      <c r="AH6363" s="85">
        <f>IF(AND(M6363&lt;Variables!$G$6,M6363&gt;Variables!$G$5),0,1)</f>
        <v>0</v>
      </c>
      <c r="AI6363" s="85">
        <f t="shared" si="609"/>
        <v>1</v>
      </c>
      <c r="AJ6363" s="85">
        <f>IF(I6363&gt;Variables!$G$7,0,1)</f>
        <v>1</v>
      </c>
      <c r="AK6363" s="85">
        <f>IF(F6363&gt;Variables!$G$8,0,1)</f>
        <v>0</v>
      </c>
      <c r="AL6363" s="85">
        <f>IF(G6363&gt;Variables!$G$9,0,1)</f>
        <v>1</v>
      </c>
      <c r="AM6363" s="85">
        <f>IF(AND(K6363&gt;Variables!$G$10,K6363&lt;Variables!$G$11),0,1)</f>
        <v>1</v>
      </c>
      <c r="AN6363" s="103">
        <f>IF(H6363&lt;Variables!$G$13,1,0)</f>
        <v>0</v>
      </c>
      <c r="AO6363" s="101">
        <f>IF(R6363&lt;Variables!$G$12,0,1)</f>
        <v>1</v>
      </c>
      <c r="AP6363" s="86">
        <f t="shared" si="608"/>
        <v>1</v>
      </c>
      <c r="AR6363">
        <v>0</v>
      </c>
      <c r="AS6363">
        <v>0</v>
      </c>
      <c r="AT6363">
        <v>1</v>
      </c>
      <c r="AU6363">
        <v>0</v>
      </c>
      <c r="BA6363">
        <v>-2.25</v>
      </c>
    </row>
    <row r="6364" spans="3:53" ht="12.75" x14ac:dyDescent="0.2">
      <c r="C6364" t="s">
        <v>1020</v>
      </c>
      <c r="D6364" t="s">
        <v>978</v>
      </c>
      <c r="E6364">
        <v>3.23</v>
      </c>
      <c r="F6364">
        <v>22.56</v>
      </c>
      <c r="G6364">
        <v>-12.83</v>
      </c>
      <c r="H6364">
        <v>215.62</v>
      </c>
      <c r="I6364">
        <v>-47.966999999999999</v>
      </c>
      <c r="J6364" t="s">
        <v>78</v>
      </c>
      <c r="K6364">
        <v>44.55</v>
      </c>
      <c r="L6364">
        <v>3.2798949999999998</v>
      </c>
      <c r="M6364">
        <v>-0.60657429582349431</v>
      </c>
      <c r="N6364">
        <v>3.2760219999999989</v>
      </c>
      <c r="O6364">
        <v>-0.48906875472751832</v>
      </c>
      <c r="P6364">
        <v>19550000</v>
      </c>
      <c r="Q6364">
        <v>888990</v>
      </c>
      <c r="R6364">
        <v>21.99</v>
      </c>
      <c r="S6364">
        <v>52.760000000000012</v>
      </c>
      <c r="T6364">
        <v>7.793000000000001</v>
      </c>
      <c r="U6364">
        <v>26.097999999999988</v>
      </c>
      <c r="V6364">
        <f t="shared" si="610"/>
        <v>2.3167616949048671</v>
      </c>
      <c r="AC6364">
        <v>3.5211999999999999</v>
      </c>
      <c r="AD6364">
        <v>3.1</v>
      </c>
      <c r="AH6364" s="85">
        <f>IF(AND(M6364&lt;Variables!$G$6,M6364&gt;Variables!$G$5),0,1)</f>
        <v>1</v>
      </c>
      <c r="AI6364" s="85">
        <f t="shared" si="609"/>
        <v>0</v>
      </c>
      <c r="AJ6364" s="85">
        <f>IF(I6364&gt;Variables!$G$7,0,1)</f>
        <v>1</v>
      </c>
      <c r="AK6364" s="85">
        <f>IF(F6364&gt;Variables!$G$8,0,1)</f>
        <v>0</v>
      </c>
      <c r="AL6364" s="85">
        <f>IF(G6364&gt;Variables!$G$9,0,1)</f>
        <v>1</v>
      </c>
      <c r="AM6364" s="85">
        <f>IF(AND(K6364&gt;Variables!$G$10,K6364&lt;Variables!$G$11),0,1)</f>
        <v>1</v>
      </c>
      <c r="AN6364" s="103">
        <f>IF(H6364&lt;Variables!$G$13,1,0)</f>
        <v>1</v>
      </c>
      <c r="AO6364" s="101">
        <f>IF(R6364&lt;Variables!$G$12,0,1)</f>
        <v>1</v>
      </c>
      <c r="AP6364" s="86">
        <f t="shared" si="608"/>
        <v>1</v>
      </c>
      <c r="AR6364">
        <v>1</v>
      </c>
      <c r="AS6364">
        <v>0</v>
      </c>
      <c r="AT6364">
        <v>0</v>
      </c>
      <c r="AU6364">
        <v>0</v>
      </c>
      <c r="BA6364">
        <v>2</v>
      </c>
    </row>
    <row r="6365" spans="3:53" ht="12.75" x14ac:dyDescent="0.2">
      <c r="C6365" t="s">
        <v>1020</v>
      </c>
      <c r="D6365" t="s">
        <v>932</v>
      </c>
      <c r="E6365">
        <v>5.0599999999999996</v>
      </c>
      <c r="F6365">
        <v>23.81</v>
      </c>
      <c r="G6365">
        <v>-20.45</v>
      </c>
      <c r="H6365">
        <v>18.11</v>
      </c>
      <c r="I6365">
        <v>-5.95</v>
      </c>
      <c r="J6365" t="s">
        <v>78</v>
      </c>
      <c r="K6365">
        <v>30.15</v>
      </c>
      <c r="L6365">
        <v>5.2319500000000003</v>
      </c>
      <c r="M6365">
        <v>-4.8156041246571526</v>
      </c>
      <c r="N6365">
        <v>5.4092039999999999</v>
      </c>
      <c r="O6365">
        <v>-7.9346979703483074</v>
      </c>
      <c r="P6365">
        <v>16780000</v>
      </c>
      <c r="Q6365">
        <v>1040000</v>
      </c>
      <c r="R6365">
        <v>16.13</v>
      </c>
      <c r="S6365">
        <v>52.760000000000012</v>
      </c>
      <c r="T6365">
        <v>7.793000000000001</v>
      </c>
      <c r="U6365">
        <v>26.097999999999988</v>
      </c>
      <c r="V6365">
        <f t="shared" si="610"/>
        <v>2.0104965327076898</v>
      </c>
      <c r="AC6365">
        <v>5.46</v>
      </c>
      <c r="AD6365">
        <v>4.2</v>
      </c>
      <c r="AH6365" s="85">
        <f>IF(AND(M6365&lt;Variables!$G$6,M6365&gt;Variables!$G$5),0,1)</f>
        <v>0</v>
      </c>
      <c r="AI6365" s="85">
        <f t="shared" si="609"/>
        <v>1</v>
      </c>
      <c r="AJ6365" s="85">
        <f>IF(I6365&gt;Variables!$G$7,0,1)</f>
        <v>1</v>
      </c>
      <c r="AK6365" s="85">
        <f>IF(F6365&gt;Variables!$G$8,0,1)</f>
        <v>0</v>
      </c>
      <c r="AL6365" s="85">
        <f>IF(G6365&gt;Variables!$G$9,0,1)</f>
        <v>1</v>
      </c>
      <c r="AM6365" s="85">
        <f>IF(AND(K6365&gt;Variables!$G$10,K6365&lt;Variables!$G$11),0,1)</f>
        <v>1</v>
      </c>
      <c r="AN6365" s="103">
        <f>IF(H6365&lt;Variables!$G$13,1,0)</f>
        <v>1</v>
      </c>
      <c r="AO6365" s="101">
        <f>IF(R6365&lt;Variables!$G$12,0,1)</f>
        <v>1</v>
      </c>
      <c r="AP6365" s="86">
        <f t="shared" si="608"/>
        <v>1</v>
      </c>
      <c r="AR6365">
        <v>0</v>
      </c>
      <c r="AS6365">
        <v>0</v>
      </c>
      <c r="AT6365">
        <v>1</v>
      </c>
      <c r="AU6365">
        <v>0</v>
      </c>
      <c r="BA6365">
        <v>-2.25</v>
      </c>
    </row>
    <row r="6366" spans="3:53" ht="12.75" x14ac:dyDescent="0.2">
      <c r="C6366" t="s">
        <v>1020</v>
      </c>
      <c r="D6366" t="s">
        <v>975</v>
      </c>
      <c r="E6366">
        <v>2.33</v>
      </c>
      <c r="F6366">
        <v>27.42</v>
      </c>
      <c r="G6366">
        <v>21.24</v>
      </c>
      <c r="H6366">
        <v>22.19</v>
      </c>
      <c r="I6366">
        <v>-33.555999999999997</v>
      </c>
      <c r="J6366" t="s">
        <v>78</v>
      </c>
      <c r="K6366">
        <v>34.869999999999997</v>
      </c>
      <c r="L6366">
        <v>2.4142549999999998</v>
      </c>
      <c r="M6366">
        <v>-3.5810218887400032</v>
      </c>
      <c r="N6366">
        <v>2.4637859999999998</v>
      </c>
      <c r="O6366">
        <v>-5.5193917004155546</v>
      </c>
      <c r="P6366">
        <v>3860000</v>
      </c>
      <c r="Q6366">
        <v>58670</v>
      </c>
      <c r="R6366">
        <v>65.790000000000006</v>
      </c>
      <c r="S6366">
        <v>52.760000000000012</v>
      </c>
      <c r="T6366">
        <v>7.793000000000001</v>
      </c>
      <c r="U6366">
        <v>26.097999999999988</v>
      </c>
      <c r="V6366">
        <f t="shared" si="610"/>
        <v>2.1468854420291144</v>
      </c>
      <c r="AC6366">
        <v>2.6</v>
      </c>
      <c r="AD6366">
        <v>2.2200000000000002</v>
      </c>
      <c r="AH6366" s="85">
        <f>IF(AND(M6366&lt;Variables!$G$6,M6366&gt;Variables!$G$5),0,1)</f>
        <v>0</v>
      </c>
      <c r="AI6366" s="85">
        <f t="shared" si="609"/>
        <v>1</v>
      </c>
      <c r="AJ6366" s="85">
        <f>IF(I6366&gt;Variables!$G$7,0,1)</f>
        <v>1</v>
      </c>
      <c r="AK6366" s="85">
        <f>IF(F6366&gt;Variables!$G$8,0,1)</f>
        <v>0</v>
      </c>
      <c r="AL6366" s="85">
        <f>IF(G6366&gt;Variables!$G$9,0,1)</f>
        <v>0</v>
      </c>
      <c r="AM6366" s="85">
        <f>IF(AND(K6366&gt;Variables!$G$10,K6366&lt;Variables!$G$11),0,1)</f>
        <v>1</v>
      </c>
      <c r="AN6366" s="103">
        <f>IF(H6366&lt;Variables!$G$13,1,0)</f>
        <v>1</v>
      </c>
      <c r="AO6366" s="101">
        <f>IF(R6366&lt;Variables!$G$12,0,1)</f>
        <v>1</v>
      </c>
      <c r="AP6366" s="86">
        <f t="shared" si="608"/>
        <v>1</v>
      </c>
      <c r="AR6366">
        <v>0</v>
      </c>
      <c r="AS6366">
        <v>0</v>
      </c>
      <c r="AT6366">
        <v>1</v>
      </c>
      <c r="AU6366">
        <v>0</v>
      </c>
      <c r="BA6366">
        <v>-2.25</v>
      </c>
    </row>
    <row r="6367" spans="3:53" ht="12.75" x14ac:dyDescent="0.2">
      <c r="C6367" t="s">
        <v>1020</v>
      </c>
      <c r="D6367" t="s">
        <v>973</v>
      </c>
      <c r="E6367">
        <v>9.2899999999999991</v>
      </c>
      <c r="F6367">
        <v>45.48</v>
      </c>
      <c r="G6367">
        <v>14.4</v>
      </c>
      <c r="H6367">
        <v>799.45</v>
      </c>
      <c r="I6367">
        <v>-31.108000000000001</v>
      </c>
      <c r="J6367" t="s">
        <v>78</v>
      </c>
      <c r="K6367">
        <v>68.02</v>
      </c>
      <c r="L6367">
        <v>9.028315000000001</v>
      </c>
      <c r="M6367">
        <v>3.6494628288888711</v>
      </c>
      <c r="N6367">
        <v>8.9313059999999993</v>
      </c>
      <c r="O6367">
        <v>4.7752702684243493</v>
      </c>
      <c r="P6367">
        <v>104190000</v>
      </c>
      <c r="Q6367">
        <v>4490000</v>
      </c>
      <c r="R6367">
        <v>23.2</v>
      </c>
      <c r="S6367">
        <v>52.760000000000012</v>
      </c>
      <c r="T6367">
        <v>7.793000000000001</v>
      </c>
      <c r="U6367">
        <v>26.097999999999988</v>
      </c>
      <c r="V6367">
        <f t="shared" si="610"/>
        <v>2.2688766977789334</v>
      </c>
      <c r="AC6367">
        <v>10.47</v>
      </c>
      <c r="AD6367">
        <v>8.6</v>
      </c>
      <c r="AH6367" s="85">
        <f>IF(AND(M6367&lt;Variables!$G$6,M6367&gt;Variables!$G$5),0,1)</f>
        <v>1</v>
      </c>
      <c r="AI6367" s="85">
        <f t="shared" si="609"/>
        <v>0</v>
      </c>
      <c r="AJ6367" s="85">
        <f>IF(I6367&gt;Variables!$G$7,0,1)</f>
        <v>1</v>
      </c>
      <c r="AK6367" s="85">
        <f>IF(F6367&gt;Variables!$G$8,0,1)</f>
        <v>0</v>
      </c>
      <c r="AL6367" s="85">
        <f>IF(G6367&gt;Variables!$G$9,0,1)</f>
        <v>0</v>
      </c>
      <c r="AM6367" s="85">
        <f>IF(AND(K6367&gt;Variables!$G$10,K6367&lt;Variables!$G$11),0,1)</f>
        <v>0</v>
      </c>
      <c r="AN6367" s="103">
        <f>IF(H6367&lt;Variables!$G$13,1,0)</f>
        <v>1</v>
      </c>
      <c r="AO6367" s="101">
        <f>IF(R6367&lt;Variables!$G$12,0,1)</f>
        <v>1</v>
      </c>
      <c r="AP6367" s="86">
        <f t="shared" si="608"/>
        <v>1</v>
      </c>
      <c r="AR6367">
        <v>0</v>
      </c>
      <c r="AS6367">
        <v>0</v>
      </c>
      <c r="AT6367">
        <v>1</v>
      </c>
      <c r="AU6367">
        <v>0</v>
      </c>
      <c r="BA6367">
        <v>-2.25</v>
      </c>
    </row>
    <row r="6368" spans="3:53" ht="12.75" x14ac:dyDescent="0.2">
      <c r="C6368" t="s">
        <v>1020</v>
      </c>
      <c r="D6368" t="s">
        <v>447</v>
      </c>
      <c r="E6368">
        <v>22</v>
      </c>
      <c r="F6368">
        <v>9.0299999999999994</v>
      </c>
      <c r="G6368">
        <v>6.78</v>
      </c>
      <c r="H6368">
        <v>9490</v>
      </c>
      <c r="I6368">
        <v>-31.437000000000001</v>
      </c>
      <c r="J6368" t="s">
        <v>78</v>
      </c>
      <c r="K6368">
        <v>42.56</v>
      </c>
      <c r="L6368">
        <v>22.253260000000001</v>
      </c>
      <c r="M6368">
        <v>-0.81453234267699093</v>
      </c>
      <c r="N6368">
        <v>22.393152000000001</v>
      </c>
      <c r="O6368">
        <v>-1.4341527266907379</v>
      </c>
      <c r="P6368">
        <v>48924000</v>
      </c>
      <c r="Q6368">
        <v>24882000</v>
      </c>
      <c r="R6368">
        <v>1.97</v>
      </c>
      <c r="S6368">
        <v>52.760000000000012</v>
      </c>
      <c r="T6368">
        <v>7.793000000000001</v>
      </c>
      <c r="U6368">
        <v>26.097999999999988</v>
      </c>
      <c r="V6368">
        <f t="shared" si="610"/>
        <v>2.2935978125315573</v>
      </c>
      <c r="AC6368">
        <v>23.04</v>
      </c>
      <c r="AD6368">
        <v>21.1</v>
      </c>
      <c r="AH6368" s="85">
        <f>IF(AND(M6368&lt;Variables!$G$6,M6368&gt;Variables!$G$5),0,1)</f>
        <v>1</v>
      </c>
      <c r="AI6368" s="85">
        <f t="shared" si="609"/>
        <v>1</v>
      </c>
      <c r="AJ6368" s="85">
        <f>IF(I6368&gt;Variables!$G$7,0,1)</f>
        <v>1</v>
      </c>
      <c r="AK6368" s="85">
        <f>IF(F6368&gt;Variables!$G$8,0,1)</f>
        <v>0</v>
      </c>
      <c r="AL6368" s="85">
        <f>IF(G6368&gt;Variables!$G$9,0,1)</f>
        <v>1</v>
      </c>
      <c r="AM6368" s="85">
        <f>IF(AND(K6368&gt;Variables!$G$10,K6368&lt;Variables!$G$11),0,1)</f>
        <v>1</v>
      </c>
      <c r="AN6368" s="103">
        <f>IF(H6368&lt;Variables!$G$13,1,0)</f>
        <v>0</v>
      </c>
      <c r="AO6368" s="101">
        <f>IF(R6368&lt;Variables!$G$12,0,1)</f>
        <v>0</v>
      </c>
      <c r="AP6368" s="86">
        <f t="shared" si="608"/>
        <v>1</v>
      </c>
      <c r="AR6368">
        <v>1</v>
      </c>
      <c r="AS6368">
        <v>0</v>
      </c>
      <c r="AT6368">
        <v>0</v>
      </c>
      <c r="AU6368">
        <v>0</v>
      </c>
      <c r="BA6368">
        <v>2</v>
      </c>
    </row>
    <row r="6369" spans="3:53" ht="12.75" x14ac:dyDescent="0.2">
      <c r="C6369" t="s">
        <v>1020</v>
      </c>
      <c r="D6369" t="s">
        <v>810</v>
      </c>
      <c r="E6369">
        <v>11.64</v>
      </c>
      <c r="F6369">
        <v>18.079999999999998</v>
      </c>
      <c r="G6369">
        <v>-15.3</v>
      </c>
      <c r="H6369">
        <v>1940</v>
      </c>
      <c r="I6369">
        <v>-71.525999999999996</v>
      </c>
      <c r="J6369" t="s">
        <v>78</v>
      </c>
      <c r="K6369">
        <v>46.33</v>
      </c>
      <c r="L6369">
        <v>11.706025</v>
      </c>
      <c r="M6369">
        <v>-0.1146845321105994</v>
      </c>
      <c r="N6369">
        <v>11.879332</v>
      </c>
      <c r="O6369">
        <v>-1.5719065684838249</v>
      </c>
      <c r="P6369">
        <v>72967000</v>
      </c>
      <c r="Q6369">
        <v>8404000</v>
      </c>
      <c r="R6369">
        <v>8.68</v>
      </c>
      <c r="S6369">
        <v>52.760000000000012</v>
      </c>
      <c r="T6369">
        <v>7.793000000000001</v>
      </c>
      <c r="U6369">
        <v>26.097999999999988</v>
      </c>
      <c r="V6369">
        <f t="shared" si="610"/>
        <v>2.3307450610664162</v>
      </c>
      <c r="AC6369">
        <v>13.4</v>
      </c>
      <c r="AD6369">
        <v>11.15</v>
      </c>
      <c r="AH6369" s="85">
        <f>IF(AND(M6369&lt;Variables!$G$6,M6369&gt;Variables!$G$5),0,1)</f>
        <v>1</v>
      </c>
      <c r="AI6369" s="85">
        <f t="shared" si="609"/>
        <v>1</v>
      </c>
      <c r="AJ6369" s="85">
        <f>IF(I6369&gt;Variables!$G$7,0,1)</f>
        <v>1</v>
      </c>
      <c r="AK6369" s="85">
        <f>IF(F6369&gt;Variables!$G$8,0,1)</f>
        <v>0</v>
      </c>
      <c r="AL6369" s="85">
        <f>IF(G6369&gt;Variables!$G$9,0,1)</f>
        <v>1</v>
      </c>
      <c r="AM6369" s="85">
        <f>IF(AND(K6369&gt;Variables!$G$10,K6369&lt;Variables!$G$11),0,1)</f>
        <v>1</v>
      </c>
      <c r="AN6369" s="103">
        <f>IF(H6369&lt;Variables!$G$13,1,0)</f>
        <v>1</v>
      </c>
      <c r="AO6369" s="101">
        <f>IF(R6369&lt;Variables!$G$12,0,1)</f>
        <v>1</v>
      </c>
      <c r="AP6369" s="86">
        <f t="shared" si="608"/>
        <v>1</v>
      </c>
      <c r="AR6369">
        <v>0</v>
      </c>
      <c r="AS6369">
        <v>0</v>
      </c>
      <c r="AT6369">
        <v>1</v>
      </c>
      <c r="AU6369">
        <v>0</v>
      </c>
      <c r="BA6369">
        <v>-2.25</v>
      </c>
    </row>
    <row r="6370" spans="3:53" ht="12.75" x14ac:dyDescent="0.2">
      <c r="C6370" t="s">
        <v>1020</v>
      </c>
      <c r="D6370" t="s">
        <v>752</v>
      </c>
      <c r="E6370">
        <v>10.39</v>
      </c>
      <c r="F6370">
        <v>9.01</v>
      </c>
      <c r="G6370">
        <v>5.24</v>
      </c>
      <c r="H6370">
        <v>3960</v>
      </c>
      <c r="I6370">
        <v>-48.218000000000004</v>
      </c>
      <c r="J6370" t="s">
        <v>78</v>
      </c>
      <c r="K6370">
        <v>37.75</v>
      </c>
      <c r="L6370">
        <v>10.551030000000001</v>
      </c>
      <c r="M6370">
        <v>-1.431424230620143</v>
      </c>
      <c r="N6370">
        <v>10.46993</v>
      </c>
      <c r="O6370">
        <v>-0.66791277496601587</v>
      </c>
      <c r="P6370">
        <v>15151000</v>
      </c>
      <c r="Q6370">
        <v>5120000</v>
      </c>
      <c r="R6370">
        <v>2.96</v>
      </c>
      <c r="S6370">
        <v>52.760000000000012</v>
      </c>
      <c r="T6370">
        <v>7.793000000000001</v>
      </c>
      <c r="U6370">
        <v>26.097999999999988</v>
      </c>
      <c r="V6370">
        <f t="shared" si="610"/>
        <v>2.2266661035652442</v>
      </c>
      <c r="AC6370">
        <v>11.02</v>
      </c>
      <c r="AD6370">
        <v>9.8699999999999992</v>
      </c>
      <c r="AH6370" s="85">
        <f>IF(AND(M6370&lt;Variables!$G$6,M6370&gt;Variables!$G$5),0,1)</f>
        <v>1</v>
      </c>
      <c r="AI6370" s="85">
        <f t="shared" si="609"/>
        <v>0</v>
      </c>
      <c r="AJ6370" s="85">
        <f>IF(I6370&gt;Variables!$G$7,0,1)</f>
        <v>1</v>
      </c>
      <c r="AK6370" s="85">
        <f>IF(F6370&gt;Variables!$G$8,0,1)</f>
        <v>0</v>
      </c>
      <c r="AL6370" s="85">
        <f>IF(G6370&gt;Variables!$G$9,0,1)</f>
        <v>1</v>
      </c>
      <c r="AM6370" s="85">
        <f>IF(AND(K6370&gt;Variables!$G$10,K6370&lt;Variables!$G$11),0,1)</f>
        <v>1</v>
      </c>
      <c r="AN6370" s="103">
        <f>IF(H6370&lt;Variables!$G$13,1,0)</f>
        <v>0</v>
      </c>
      <c r="AO6370" s="101">
        <f>IF(R6370&lt;Variables!$G$12,0,1)</f>
        <v>1</v>
      </c>
      <c r="AP6370" s="86">
        <f t="shared" si="608"/>
        <v>1</v>
      </c>
      <c r="AR6370">
        <v>1</v>
      </c>
      <c r="AS6370">
        <v>0</v>
      </c>
      <c r="AT6370">
        <v>0</v>
      </c>
      <c r="AU6370">
        <v>0</v>
      </c>
      <c r="BA6370">
        <v>2</v>
      </c>
    </row>
    <row r="6371" spans="3:53" ht="12.75" x14ac:dyDescent="0.2">
      <c r="C6371" t="s">
        <v>1020</v>
      </c>
      <c r="D6371" t="s">
        <v>303</v>
      </c>
      <c r="E6371">
        <v>19.53</v>
      </c>
      <c r="F6371">
        <v>7.65</v>
      </c>
      <c r="G6371">
        <v>7.6</v>
      </c>
      <c r="H6371">
        <v>2360</v>
      </c>
      <c r="I6371">
        <v>526.69799999999998</v>
      </c>
      <c r="J6371" t="s">
        <v>78</v>
      </c>
      <c r="K6371">
        <v>43.81</v>
      </c>
      <c r="L6371">
        <v>19.790019999999998</v>
      </c>
      <c r="M6371">
        <v>-0.50540626032716041</v>
      </c>
      <c r="N6371">
        <v>19.879970588235299</v>
      </c>
      <c r="O6371">
        <v>-0.95558787369492437</v>
      </c>
      <c r="P6371">
        <v>141272</v>
      </c>
      <c r="Q6371">
        <v>512011</v>
      </c>
      <c r="R6371">
        <v>0.28000000000000003</v>
      </c>
      <c r="S6371">
        <v>52.760000000000012</v>
      </c>
      <c r="T6371">
        <v>7.793000000000001</v>
      </c>
      <c r="U6371">
        <v>26.097999999999988</v>
      </c>
      <c r="V6371">
        <f t="shared" si="610"/>
        <v>2.3069771565663904</v>
      </c>
      <c r="AC6371">
        <v>20.100000000000001</v>
      </c>
      <c r="AD6371">
        <v>18.88</v>
      </c>
      <c r="AH6371" s="85">
        <f>IF(AND(M6371&lt;Variables!$G$6,M6371&gt;Variables!$G$5),0,1)</f>
        <v>1</v>
      </c>
      <c r="AI6371" s="85">
        <f t="shared" si="609"/>
        <v>1</v>
      </c>
      <c r="AJ6371" s="85">
        <f>IF(I6371&gt;Variables!$G$7,0,1)</f>
        <v>0</v>
      </c>
      <c r="AK6371" s="85">
        <f>IF(F6371&gt;Variables!$G$8,0,1)</f>
        <v>1</v>
      </c>
      <c r="AL6371" s="85">
        <f>IF(G6371&gt;Variables!$G$9,0,1)</f>
        <v>1</v>
      </c>
      <c r="AM6371" s="85">
        <f>IF(AND(K6371&gt;Variables!$G$10,K6371&lt;Variables!$G$11),0,1)</f>
        <v>1</v>
      </c>
      <c r="AN6371" s="103">
        <f>IF(H6371&lt;Variables!$G$13,1,0)</f>
        <v>1</v>
      </c>
      <c r="AO6371" s="101">
        <f>IF(R6371&lt;Variables!$G$12,0,1)</f>
        <v>0</v>
      </c>
      <c r="AP6371" s="86">
        <f t="shared" si="608"/>
        <v>1</v>
      </c>
      <c r="AR6371">
        <v>1</v>
      </c>
      <c r="AS6371">
        <v>0</v>
      </c>
      <c r="AT6371">
        <v>0</v>
      </c>
      <c r="AU6371">
        <v>0</v>
      </c>
      <c r="BA6371">
        <v>2</v>
      </c>
    </row>
    <row r="6372" spans="3:53" ht="12.75" x14ac:dyDescent="0.2">
      <c r="C6372" t="s">
        <v>1020</v>
      </c>
      <c r="D6372" t="s">
        <v>332</v>
      </c>
      <c r="E6372">
        <v>30.47</v>
      </c>
      <c r="F6372">
        <v>8.9499999999999993</v>
      </c>
      <c r="G6372">
        <v>6.65</v>
      </c>
      <c r="H6372">
        <v>2290</v>
      </c>
      <c r="I6372">
        <v>-82.623000000000005</v>
      </c>
      <c r="J6372" t="s">
        <v>78</v>
      </c>
      <c r="K6372">
        <v>46.19</v>
      </c>
      <c r="L6372">
        <v>30.666045</v>
      </c>
      <c r="M6372">
        <v>-0.42732931488229647</v>
      </c>
      <c r="N6372">
        <v>30.654568000000001</v>
      </c>
      <c r="O6372">
        <v>-0.39004953519487678</v>
      </c>
      <c r="P6372">
        <v>9202000</v>
      </c>
      <c r="Q6372">
        <v>21505000</v>
      </c>
      <c r="R6372">
        <v>0.43</v>
      </c>
      <c r="S6372">
        <v>52.760000000000012</v>
      </c>
      <c r="T6372">
        <v>7.793000000000001</v>
      </c>
      <c r="U6372">
        <v>26.097999999999988</v>
      </c>
      <c r="V6372">
        <f t="shared" si="610"/>
        <v>2.3339369380830814</v>
      </c>
      <c r="AC6372">
        <v>33.090000000000003</v>
      </c>
      <c r="AD6372">
        <v>30.45</v>
      </c>
      <c r="AH6372" s="85">
        <f>IF(AND(M6372&lt;Variables!$G$6,M6372&gt;Variables!$G$5),0,1)</f>
        <v>1</v>
      </c>
      <c r="AI6372" s="85">
        <f t="shared" si="609"/>
        <v>0</v>
      </c>
      <c r="AJ6372" s="85">
        <f>IF(I6372&gt;Variables!$G$7,0,1)</f>
        <v>1</v>
      </c>
      <c r="AK6372" s="85">
        <f>IF(F6372&gt;Variables!$G$8,0,1)</f>
        <v>1</v>
      </c>
      <c r="AL6372" s="85">
        <f>IF(G6372&gt;Variables!$G$9,0,1)</f>
        <v>1</v>
      </c>
      <c r="AM6372" s="85">
        <f>IF(AND(K6372&gt;Variables!$G$10,K6372&lt;Variables!$G$11),0,1)</f>
        <v>1</v>
      </c>
      <c r="AN6372" s="103">
        <f>IF(H6372&lt;Variables!$G$13,1,0)</f>
        <v>1</v>
      </c>
      <c r="AO6372" s="101">
        <f>IF(R6372&lt;Variables!$G$12,0,1)</f>
        <v>0</v>
      </c>
      <c r="AP6372" s="86">
        <f t="shared" si="608"/>
        <v>1</v>
      </c>
      <c r="AR6372">
        <v>1</v>
      </c>
      <c r="AS6372">
        <v>0</v>
      </c>
      <c r="AT6372">
        <v>0</v>
      </c>
      <c r="AU6372">
        <v>0</v>
      </c>
      <c r="BA6372">
        <v>2</v>
      </c>
    </row>
    <row r="6373" spans="3:53" ht="12.75" x14ac:dyDescent="0.2">
      <c r="C6373" t="s">
        <v>1020</v>
      </c>
      <c r="D6373" t="s">
        <v>131</v>
      </c>
      <c r="E6373">
        <v>39.72</v>
      </c>
      <c r="F6373">
        <v>8.59</v>
      </c>
      <c r="G6373">
        <v>4.12</v>
      </c>
      <c r="H6373">
        <v>4750</v>
      </c>
      <c r="I6373">
        <v>1.68</v>
      </c>
      <c r="J6373" t="s">
        <v>78</v>
      </c>
      <c r="K6373">
        <v>55.86</v>
      </c>
      <c r="L6373">
        <v>39.738005000000001</v>
      </c>
      <c r="M6373">
        <v>0.1056796887513603</v>
      </c>
      <c r="N6373">
        <v>39.620455999999997</v>
      </c>
      <c r="O6373">
        <v>0.40268087777688361</v>
      </c>
      <c r="P6373">
        <v>3591000</v>
      </c>
      <c r="Q6373">
        <v>2964000</v>
      </c>
      <c r="R6373">
        <v>1.21</v>
      </c>
      <c r="S6373">
        <v>52.760000000000012</v>
      </c>
      <c r="T6373">
        <v>7.793000000000001</v>
      </c>
      <c r="U6373">
        <v>26.097999999999988</v>
      </c>
      <c r="V6373">
        <f t="shared" si="610"/>
        <v>2.4231734388575368</v>
      </c>
      <c r="AC6373">
        <v>39.78</v>
      </c>
      <c r="AD6373">
        <v>38.93</v>
      </c>
      <c r="AH6373" s="85">
        <f>IF(AND(M6373&lt;Variables!$G$6,M6373&gt;Variables!$G$5),0,1)</f>
        <v>1</v>
      </c>
      <c r="AI6373" s="85">
        <f t="shared" si="609"/>
        <v>0</v>
      </c>
      <c r="AJ6373" s="85">
        <f>IF(I6373&gt;Variables!$G$7,0,1)</f>
        <v>0</v>
      </c>
      <c r="AK6373" s="85">
        <f>IF(F6373&gt;Variables!$G$8,0,1)</f>
        <v>1</v>
      </c>
      <c r="AL6373" s="85">
        <f>IF(G6373&gt;Variables!$G$9,0,1)</f>
        <v>1</v>
      </c>
      <c r="AM6373" s="85">
        <f>IF(AND(K6373&gt;Variables!$G$10,K6373&lt;Variables!$G$11),0,1)</f>
        <v>0</v>
      </c>
      <c r="AN6373" s="103">
        <f>IF(H6373&lt;Variables!$G$13,1,0)</f>
        <v>0</v>
      </c>
      <c r="AO6373" s="101">
        <f>IF(R6373&lt;Variables!$G$12,0,1)</f>
        <v>0</v>
      </c>
      <c r="AP6373" s="86">
        <f t="shared" si="608"/>
        <v>1</v>
      </c>
      <c r="AR6373">
        <v>0</v>
      </c>
      <c r="AS6373">
        <v>0</v>
      </c>
      <c r="AT6373">
        <v>0</v>
      </c>
      <c r="AU6373">
        <v>1</v>
      </c>
      <c r="BA6373">
        <v>-1.1200000000000001</v>
      </c>
    </row>
    <row r="6374" spans="3:53" ht="12.75" x14ac:dyDescent="0.2">
      <c r="C6374" t="s">
        <v>1020</v>
      </c>
      <c r="D6374" t="s">
        <v>576</v>
      </c>
      <c r="E6374">
        <v>9.8800000000000008</v>
      </c>
      <c r="F6374">
        <v>8.36</v>
      </c>
      <c r="G6374">
        <v>-2.2799999999999998</v>
      </c>
      <c r="H6374">
        <v>14830</v>
      </c>
      <c r="I6374">
        <v>0.54500000000000004</v>
      </c>
      <c r="J6374" t="s">
        <v>78</v>
      </c>
      <c r="K6374">
        <v>24.65</v>
      </c>
      <c r="L6374">
        <v>9.9813200000000002</v>
      </c>
      <c r="M6374">
        <v>-1.2655640736896501</v>
      </c>
      <c r="N6374">
        <v>9.9711920000000003</v>
      </c>
      <c r="O6374">
        <v>-1.1652769297793071</v>
      </c>
      <c r="P6374">
        <v>16894000</v>
      </c>
      <c r="Q6374">
        <v>5991000</v>
      </c>
      <c r="R6374">
        <v>2.82</v>
      </c>
      <c r="S6374">
        <v>52.760000000000012</v>
      </c>
      <c r="T6374">
        <v>7.793000000000001</v>
      </c>
      <c r="U6374">
        <v>26.097999999999988</v>
      </c>
      <c r="V6374">
        <f t="shared" si="610"/>
        <v>2.0446257076298524</v>
      </c>
      <c r="AC6374">
        <v>10.38</v>
      </c>
      <c r="AD6374">
        <v>9.75</v>
      </c>
      <c r="AH6374" s="85">
        <f>IF(AND(M6374&lt;Variables!$G$6,M6374&gt;Variables!$G$5),0,1)</f>
        <v>1</v>
      </c>
      <c r="AI6374" s="85">
        <f t="shared" si="609"/>
        <v>0</v>
      </c>
      <c r="AJ6374" s="85">
        <f>IF(I6374&gt;Variables!$G$7,0,1)</f>
        <v>0</v>
      </c>
      <c r="AK6374" s="85">
        <f>IF(F6374&gt;Variables!$G$8,0,1)</f>
        <v>1</v>
      </c>
      <c r="AL6374" s="85">
        <f>IF(G6374&gt;Variables!$G$9,0,1)</f>
        <v>1</v>
      </c>
      <c r="AM6374" s="85">
        <f>IF(AND(K6374&gt;Variables!$G$10,K6374&lt;Variables!$G$11),0,1)</f>
        <v>1</v>
      </c>
      <c r="AN6374" s="103">
        <f>IF(H6374&lt;Variables!$G$13,1,0)</f>
        <v>0</v>
      </c>
      <c r="AO6374" s="101">
        <f>IF(R6374&lt;Variables!$G$12,0,1)</f>
        <v>1</v>
      </c>
      <c r="AP6374" s="86">
        <f t="shared" si="608"/>
        <v>1</v>
      </c>
      <c r="AR6374">
        <v>1</v>
      </c>
      <c r="AS6374">
        <v>0</v>
      </c>
      <c r="AT6374">
        <v>0</v>
      </c>
      <c r="AU6374">
        <v>0</v>
      </c>
      <c r="BA6374">
        <v>0.64</v>
      </c>
    </row>
    <row r="6375" spans="3:53" ht="12.75" x14ac:dyDescent="0.2">
      <c r="C6375" t="s">
        <v>1020</v>
      </c>
      <c r="D6375" t="s">
        <v>184</v>
      </c>
      <c r="E6375">
        <v>25.48</v>
      </c>
      <c r="F6375">
        <v>7.83</v>
      </c>
      <c r="G6375">
        <v>6.39</v>
      </c>
      <c r="H6375">
        <v>2300</v>
      </c>
      <c r="I6375">
        <v>-65.418999999999997</v>
      </c>
      <c r="J6375" t="s">
        <v>78</v>
      </c>
      <c r="K6375">
        <v>59.13</v>
      </c>
      <c r="L6375">
        <v>25.371449999999999</v>
      </c>
      <c r="M6375">
        <v>0.46725748823971619</v>
      </c>
      <c r="N6375">
        <v>25.309218000000001</v>
      </c>
      <c r="O6375">
        <v>0.71429310854249661</v>
      </c>
      <c r="P6375">
        <v>7909000</v>
      </c>
      <c r="Q6375">
        <v>20321000</v>
      </c>
      <c r="R6375">
        <v>0.39</v>
      </c>
      <c r="S6375">
        <v>52.760000000000012</v>
      </c>
      <c r="T6375">
        <v>7.793000000000001</v>
      </c>
      <c r="U6375">
        <v>26.097999999999988</v>
      </c>
      <c r="V6375">
        <f t="shared" si="610"/>
        <v>2.4371177215200563</v>
      </c>
      <c r="AC6375">
        <v>27.24</v>
      </c>
      <c r="AD6375">
        <v>25.34</v>
      </c>
      <c r="AH6375" s="85">
        <f>IF(AND(M6375&lt;Variables!$G$6,M6375&gt;Variables!$G$5),0,1)</f>
        <v>1</v>
      </c>
      <c r="AI6375" s="85">
        <f t="shared" si="609"/>
        <v>0</v>
      </c>
      <c r="AJ6375" s="85">
        <f>IF(I6375&gt;Variables!$G$7,0,1)</f>
        <v>1</v>
      </c>
      <c r="AK6375" s="85">
        <f>IF(F6375&gt;Variables!$G$8,0,1)</f>
        <v>1</v>
      </c>
      <c r="AL6375" s="85">
        <f>IF(G6375&gt;Variables!$G$9,0,1)</f>
        <v>1</v>
      </c>
      <c r="AM6375" s="85">
        <f>IF(AND(K6375&gt;Variables!$G$10,K6375&lt;Variables!$G$11),0,1)</f>
        <v>0</v>
      </c>
      <c r="AN6375" s="103">
        <f>IF(H6375&lt;Variables!$G$13,1,0)</f>
        <v>1</v>
      </c>
      <c r="AO6375" s="101">
        <f>IF(R6375&lt;Variables!$G$12,0,1)</f>
        <v>0</v>
      </c>
      <c r="AP6375" s="86">
        <f t="shared" si="608"/>
        <v>1</v>
      </c>
      <c r="AR6375">
        <v>1</v>
      </c>
      <c r="AS6375">
        <v>0</v>
      </c>
      <c r="AT6375">
        <v>0</v>
      </c>
      <c r="AU6375">
        <v>0</v>
      </c>
      <c r="BA6375">
        <v>2</v>
      </c>
    </row>
    <row r="6376" spans="3:53" ht="12.75" x14ac:dyDescent="0.2">
      <c r="C6376" t="s">
        <v>1020</v>
      </c>
      <c r="D6376" t="s">
        <v>329</v>
      </c>
      <c r="E6376">
        <v>237.28</v>
      </c>
      <c r="F6376">
        <v>7.53</v>
      </c>
      <c r="G6376">
        <v>5.44</v>
      </c>
      <c r="H6376">
        <v>49140</v>
      </c>
      <c r="I6376">
        <v>4143.8900000000003</v>
      </c>
      <c r="J6376" t="s">
        <v>78</v>
      </c>
      <c r="K6376">
        <v>65.150000000000006</v>
      </c>
      <c r="L6376">
        <v>235.88676000000001</v>
      </c>
      <c r="M6376">
        <v>0.58220308761711959</v>
      </c>
      <c r="N6376">
        <v>234.602734</v>
      </c>
      <c r="O6376">
        <v>1.1327088796842271</v>
      </c>
      <c r="P6376">
        <v>1720000</v>
      </c>
      <c r="Q6376">
        <v>2804000</v>
      </c>
      <c r="R6376">
        <v>0.61</v>
      </c>
      <c r="S6376">
        <v>52.760000000000012</v>
      </c>
      <c r="T6376">
        <v>7.793000000000001</v>
      </c>
      <c r="U6376">
        <v>26.097999999999988</v>
      </c>
      <c r="V6376">
        <f t="shared" si="610"/>
        <v>2.4833434715888254</v>
      </c>
      <c r="AC6376">
        <v>246.6799</v>
      </c>
      <c r="AD6376">
        <v>235.17</v>
      </c>
      <c r="AH6376" s="85">
        <f>IF(AND(M6376&lt;Variables!$G$6,M6376&gt;Variables!$G$5),0,1)</f>
        <v>1</v>
      </c>
      <c r="AI6376" s="85">
        <f t="shared" si="609"/>
        <v>0</v>
      </c>
      <c r="AJ6376" s="85">
        <f>IF(I6376&gt;Variables!$G$7,0,1)</f>
        <v>0</v>
      </c>
      <c r="AK6376" s="85">
        <f>IF(F6376&gt;Variables!$G$8,0,1)</f>
        <v>1</v>
      </c>
      <c r="AL6376" s="85">
        <f>IF(G6376&gt;Variables!$G$9,0,1)</f>
        <v>1</v>
      </c>
      <c r="AM6376" s="85">
        <f>IF(AND(K6376&gt;Variables!$G$10,K6376&lt;Variables!$G$11),0,1)</f>
        <v>0</v>
      </c>
      <c r="AN6376" s="103">
        <f>IF(H6376&lt;Variables!$G$13,1,0)</f>
        <v>0</v>
      </c>
      <c r="AO6376" s="101">
        <f>IF(R6376&lt;Variables!$G$12,0,1)</f>
        <v>0</v>
      </c>
      <c r="AP6376" s="86">
        <f t="shared" si="608"/>
        <v>1</v>
      </c>
      <c r="AR6376">
        <v>0</v>
      </c>
      <c r="AS6376">
        <v>0</v>
      </c>
      <c r="AT6376">
        <v>0</v>
      </c>
      <c r="AU6376">
        <v>1</v>
      </c>
      <c r="BA6376">
        <v>-0.14000000000000001</v>
      </c>
    </row>
    <row r="6377" spans="3:53" ht="12.75" x14ac:dyDescent="0.2">
      <c r="C6377" t="s">
        <v>1020</v>
      </c>
      <c r="D6377" t="s">
        <v>195</v>
      </c>
      <c r="E6377">
        <v>38.549999999999997</v>
      </c>
      <c r="F6377">
        <v>6.94</v>
      </c>
      <c r="G6377">
        <v>5.82</v>
      </c>
      <c r="H6377">
        <v>3540</v>
      </c>
      <c r="I6377">
        <v>-34.883000000000003</v>
      </c>
      <c r="J6377" t="s">
        <v>78</v>
      </c>
      <c r="K6377">
        <v>43.52</v>
      </c>
      <c r="L6377">
        <v>38.907853846153849</v>
      </c>
      <c r="M6377">
        <v>-0.53422079505007869</v>
      </c>
      <c r="N6377">
        <v>38.886230555555557</v>
      </c>
      <c r="O6377">
        <v>-0.47891130843729329</v>
      </c>
      <c r="P6377">
        <v>154942</v>
      </c>
      <c r="Q6377">
        <v>600984</v>
      </c>
      <c r="R6377">
        <v>0.26</v>
      </c>
      <c r="S6377">
        <v>52.760000000000012</v>
      </c>
      <c r="T6377">
        <v>7.793000000000001</v>
      </c>
      <c r="U6377">
        <v>26.097999999999988</v>
      </c>
      <c r="V6377">
        <f t="shared" si="610"/>
        <v>2.3037594044997443</v>
      </c>
      <c r="AC6377">
        <v>40.914999999999999</v>
      </c>
      <c r="AD6377">
        <v>38.540100000000002</v>
      </c>
      <c r="AH6377" s="85">
        <f>IF(AND(M6377&lt;Variables!$G$6,M6377&gt;Variables!$G$5),0,1)</f>
        <v>1</v>
      </c>
      <c r="AI6377" s="85">
        <f t="shared" si="609"/>
        <v>0</v>
      </c>
      <c r="AJ6377" s="85">
        <f>IF(I6377&gt;Variables!$G$7,0,1)</f>
        <v>1</v>
      </c>
      <c r="AK6377" s="85">
        <f>IF(F6377&gt;Variables!$G$8,0,1)</f>
        <v>1</v>
      </c>
      <c r="AL6377" s="85">
        <f>IF(G6377&gt;Variables!$G$9,0,1)</f>
        <v>1</v>
      </c>
      <c r="AM6377" s="85">
        <f>IF(AND(K6377&gt;Variables!$G$10,K6377&lt;Variables!$G$11),0,1)</f>
        <v>1</v>
      </c>
      <c r="AN6377" s="103">
        <f>IF(H6377&lt;Variables!$G$13,1,0)</f>
        <v>0</v>
      </c>
      <c r="AO6377" s="101">
        <f>IF(R6377&lt;Variables!$G$12,0,1)</f>
        <v>0</v>
      </c>
      <c r="AP6377" s="86">
        <f t="shared" si="608"/>
        <v>1</v>
      </c>
      <c r="AR6377">
        <v>1</v>
      </c>
      <c r="AS6377">
        <v>0</v>
      </c>
      <c r="AT6377">
        <v>0</v>
      </c>
      <c r="AU6377">
        <v>0</v>
      </c>
      <c r="BA6377">
        <v>1.71</v>
      </c>
    </row>
    <row r="6378" spans="3:53" ht="12.75" x14ac:dyDescent="0.2">
      <c r="C6378" t="s">
        <v>1020</v>
      </c>
      <c r="D6378" t="s">
        <v>986</v>
      </c>
      <c r="E6378">
        <v>25.16</v>
      </c>
      <c r="F6378">
        <v>6.81</v>
      </c>
      <c r="G6378">
        <v>5.45</v>
      </c>
      <c r="H6378">
        <v>1850</v>
      </c>
      <c r="I6378">
        <v>-87.301000000000002</v>
      </c>
      <c r="J6378" t="s">
        <v>78</v>
      </c>
      <c r="K6378">
        <v>60.91</v>
      </c>
      <c r="L6378">
        <v>25.071819999999999</v>
      </c>
      <c r="M6378">
        <v>0.31182419146275042</v>
      </c>
      <c r="N6378">
        <v>24.962354347826079</v>
      </c>
      <c r="O6378">
        <v>0.75171456009019499</v>
      </c>
      <c r="P6378">
        <v>768032</v>
      </c>
      <c r="Q6378">
        <v>780017</v>
      </c>
      <c r="R6378">
        <v>0.98</v>
      </c>
      <c r="S6378">
        <v>52.760000000000012</v>
      </c>
      <c r="T6378">
        <v>7.793000000000001</v>
      </c>
      <c r="U6378">
        <v>26.097999999999988</v>
      </c>
      <c r="V6378">
        <f t="shared" si="610"/>
        <v>2.4620951894514249</v>
      </c>
      <c r="AC6378">
        <v>25.48</v>
      </c>
      <c r="AD6378">
        <v>24.2</v>
      </c>
      <c r="AH6378" s="85">
        <f>IF(AND(M6378&lt;Variables!$G$6,M6378&gt;Variables!$G$5),0,1)</f>
        <v>1</v>
      </c>
      <c r="AI6378" s="85">
        <f t="shared" si="609"/>
        <v>0</v>
      </c>
      <c r="AJ6378" s="85">
        <f>IF(I6378&gt;Variables!$G$7,0,1)</f>
        <v>1</v>
      </c>
      <c r="AK6378" s="85">
        <f>IF(F6378&gt;Variables!$G$8,0,1)</f>
        <v>1</v>
      </c>
      <c r="AL6378" s="85">
        <f>IF(G6378&gt;Variables!$G$9,0,1)</f>
        <v>1</v>
      </c>
      <c r="AM6378" s="85">
        <f>IF(AND(K6378&gt;Variables!$G$10,K6378&lt;Variables!$G$11),0,1)</f>
        <v>0</v>
      </c>
      <c r="AN6378" s="103">
        <f>IF(H6378&lt;Variables!$G$13,1,0)</f>
        <v>1</v>
      </c>
      <c r="AO6378" s="101">
        <f>IF(R6378&lt;Variables!$G$12,0,1)</f>
        <v>0</v>
      </c>
      <c r="AP6378" s="86">
        <f t="shared" si="608"/>
        <v>1</v>
      </c>
      <c r="AR6378">
        <v>0</v>
      </c>
      <c r="AS6378">
        <v>0</v>
      </c>
      <c r="AT6378">
        <v>1</v>
      </c>
      <c r="AU6378">
        <v>0</v>
      </c>
      <c r="BA6378">
        <v>-0.56999999999999995</v>
      </c>
    </row>
    <row r="6379" spans="3:53" ht="12.75" x14ac:dyDescent="0.2">
      <c r="C6379" t="s">
        <v>1020</v>
      </c>
      <c r="D6379" t="s">
        <v>1015</v>
      </c>
      <c r="E6379">
        <v>25.89</v>
      </c>
      <c r="F6379">
        <v>26.86</v>
      </c>
      <c r="G6379">
        <v>22.2</v>
      </c>
      <c r="H6379">
        <v>672.11</v>
      </c>
      <c r="I6379">
        <v>-2.1429999999999998</v>
      </c>
      <c r="J6379" t="s">
        <v>76</v>
      </c>
      <c r="K6379">
        <v>52.26</v>
      </c>
      <c r="L6379">
        <v>25.610254999999999</v>
      </c>
      <c r="M6379">
        <v>0.68232432671989374</v>
      </c>
      <c r="N6379">
        <v>25.802346666666661</v>
      </c>
      <c r="O6379">
        <v>-6.7229027230563565E-2</v>
      </c>
      <c r="P6379">
        <v>633970</v>
      </c>
      <c r="Q6379">
        <v>102160</v>
      </c>
      <c r="R6379">
        <v>6.21</v>
      </c>
      <c r="S6379">
        <v>52.760000000000012</v>
      </c>
      <c r="T6379">
        <v>7.793000000000001</v>
      </c>
      <c r="U6379">
        <v>26.097999999999988</v>
      </c>
      <c r="V6379">
        <f t="shared" si="610"/>
        <v>2.3682197185037013</v>
      </c>
      <c r="AC6379">
        <v>28.45</v>
      </c>
      <c r="AD6379">
        <v>24.91</v>
      </c>
      <c r="AH6379" s="85">
        <f>IF(AND(M6379&lt;Variables!$G$6,M6379&gt;Variables!$G$5),0,1)</f>
        <v>1</v>
      </c>
      <c r="AI6379" s="85">
        <f t="shared" si="609"/>
        <v>1</v>
      </c>
      <c r="AJ6379" s="85">
        <f>IF(I6379&gt;Variables!$G$7,0,1)</f>
        <v>1</v>
      </c>
      <c r="AK6379" s="85">
        <f>IF(F6379&gt;Variables!$G$8,0,1)</f>
        <v>0</v>
      </c>
      <c r="AL6379" s="85">
        <f>IF(G6379&gt;Variables!$G$9,0,1)</f>
        <v>0</v>
      </c>
      <c r="AM6379" s="85">
        <f>IF(AND(K6379&gt;Variables!$G$10,K6379&lt;Variables!$G$11),0,1)</f>
        <v>0</v>
      </c>
      <c r="AN6379" s="103">
        <f>IF(H6379&lt;Variables!$G$13,1,0)</f>
        <v>1</v>
      </c>
      <c r="AO6379" s="101">
        <f>IF(R6379&lt;Variables!$G$12,0,1)</f>
        <v>1</v>
      </c>
      <c r="AP6379" s="86">
        <f t="shared" si="608"/>
        <v>0</v>
      </c>
      <c r="AR6379">
        <v>1</v>
      </c>
      <c r="AS6379">
        <v>0</v>
      </c>
      <c r="AT6379">
        <v>0</v>
      </c>
      <c r="AU6379">
        <v>0</v>
      </c>
      <c r="BA6379">
        <v>2</v>
      </c>
    </row>
    <row r="6380" spans="3:53" ht="12.75" x14ac:dyDescent="0.2">
      <c r="C6380" t="s">
        <v>1020</v>
      </c>
      <c r="D6380" t="s">
        <v>980</v>
      </c>
      <c r="E6380">
        <v>17.14</v>
      </c>
      <c r="F6380">
        <v>15.01</v>
      </c>
      <c r="G6380">
        <v>8.23</v>
      </c>
      <c r="H6380">
        <v>2000</v>
      </c>
      <c r="I6380">
        <v>14.539</v>
      </c>
      <c r="J6380" t="s">
        <v>76</v>
      </c>
      <c r="K6380">
        <v>73.08</v>
      </c>
      <c r="L6380">
        <v>16.97985263157895</v>
      </c>
      <c r="M6380">
        <v>0.64810555667832204</v>
      </c>
      <c r="N6380">
        <v>16.777387755102041</v>
      </c>
      <c r="O6380">
        <v>1.8626990653114059</v>
      </c>
      <c r="P6380">
        <v>1637000</v>
      </c>
      <c r="Q6380">
        <v>768443</v>
      </c>
      <c r="R6380">
        <v>2.13</v>
      </c>
      <c r="S6380">
        <v>52.760000000000012</v>
      </c>
      <c r="T6380">
        <v>7.793000000000001</v>
      </c>
      <c r="U6380">
        <v>26.097999999999988</v>
      </c>
      <c r="V6380">
        <f t="shared" si="610"/>
        <v>2.5460585537217479</v>
      </c>
      <c r="AC6380">
        <v>17.758800000000001</v>
      </c>
      <c r="AD6380">
        <v>17</v>
      </c>
      <c r="AH6380" s="85">
        <f>IF(AND(M6380&lt;Variables!$G$6,M6380&gt;Variables!$G$5),0,1)</f>
        <v>1</v>
      </c>
      <c r="AI6380" s="85">
        <f t="shared" si="609"/>
        <v>0</v>
      </c>
      <c r="AJ6380" s="85">
        <f>IF(I6380&gt;Variables!$G$7,0,1)</f>
        <v>0</v>
      </c>
      <c r="AK6380" s="85">
        <f>IF(F6380&gt;Variables!$G$8,0,1)</f>
        <v>0</v>
      </c>
      <c r="AL6380" s="85">
        <f>IF(G6380&gt;Variables!$G$9,0,1)</f>
        <v>1</v>
      </c>
      <c r="AM6380" s="85">
        <f>IF(AND(K6380&gt;Variables!$G$10,K6380&lt;Variables!$G$11),0,1)</f>
        <v>0</v>
      </c>
      <c r="AN6380" s="103">
        <f>IF(H6380&lt;Variables!$G$13,1,0)</f>
        <v>1</v>
      </c>
      <c r="AO6380" s="101">
        <f>IF(R6380&lt;Variables!$G$12,0,1)</f>
        <v>1</v>
      </c>
      <c r="AP6380" s="86">
        <f t="shared" si="608"/>
        <v>0</v>
      </c>
      <c r="AR6380">
        <v>1</v>
      </c>
      <c r="AS6380">
        <v>0</v>
      </c>
      <c r="AT6380">
        <v>0</v>
      </c>
      <c r="AU6380">
        <v>0</v>
      </c>
      <c r="BA6380">
        <v>1.04</v>
      </c>
    </row>
    <row r="6381" spans="3:53" ht="12.75" x14ac:dyDescent="0.2">
      <c r="C6381" t="s">
        <v>1020</v>
      </c>
      <c r="D6381" t="s">
        <v>989</v>
      </c>
      <c r="E6381">
        <v>288.32</v>
      </c>
      <c r="F6381">
        <v>7.77</v>
      </c>
      <c r="G6381">
        <v>4.09</v>
      </c>
      <c r="H6381">
        <v>13740</v>
      </c>
      <c r="I6381">
        <v>-17.099</v>
      </c>
      <c r="J6381" t="s">
        <v>76</v>
      </c>
      <c r="K6381">
        <v>54.95</v>
      </c>
      <c r="L6381">
        <v>288.76412307692311</v>
      </c>
      <c r="M6381">
        <v>1.588733482125422E-2</v>
      </c>
      <c r="N6381">
        <v>287.96607222222218</v>
      </c>
      <c r="O6381">
        <v>0.29306500285440201</v>
      </c>
      <c r="P6381">
        <v>203295</v>
      </c>
      <c r="Q6381">
        <v>175654</v>
      </c>
      <c r="R6381">
        <v>1.1599999999999999</v>
      </c>
      <c r="S6381">
        <v>52.760000000000012</v>
      </c>
      <c r="T6381">
        <v>7.793000000000001</v>
      </c>
      <c r="U6381">
        <v>26.097999999999988</v>
      </c>
      <c r="V6381">
        <f t="shared" si="610"/>
        <v>2.4176418103109767</v>
      </c>
      <c r="AC6381">
        <v>295.88389999999998</v>
      </c>
      <c r="AD6381">
        <v>288.32</v>
      </c>
      <c r="AH6381" s="85">
        <f>IF(AND(M6381&lt;Variables!$G$6,M6381&gt;Variables!$G$5),0,1)</f>
        <v>1</v>
      </c>
      <c r="AI6381" s="85">
        <f t="shared" si="609"/>
        <v>0</v>
      </c>
      <c r="AJ6381" s="85">
        <f>IF(I6381&gt;Variables!$G$7,0,1)</f>
        <v>1</v>
      </c>
      <c r="AK6381" s="85">
        <f>IF(F6381&gt;Variables!$G$8,0,1)</f>
        <v>1</v>
      </c>
      <c r="AL6381" s="85">
        <f>IF(G6381&gt;Variables!$G$9,0,1)</f>
        <v>1</v>
      </c>
      <c r="AM6381" s="85">
        <f>IF(AND(K6381&gt;Variables!$G$10,K6381&lt;Variables!$G$11),0,1)</f>
        <v>0</v>
      </c>
      <c r="AN6381" s="103">
        <f>IF(H6381&lt;Variables!$G$13,1,0)</f>
        <v>0</v>
      </c>
      <c r="AO6381" s="101">
        <f>IF(R6381&lt;Variables!$G$12,0,1)</f>
        <v>0</v>
      </c>
      <c r="AP6381" s="86">
        <f t="shared" si="608"/>
        <v>0</v>
      </c>
      <c r="AR6381">
        <v>1</v>
      </c>
      <c r="AS6381">
        <v>0</v>
      </c>
      <c r="AT6381">
        <v>0</v>
      </c>
      <c r="AU6381">
        <v>0</v>
      </c>
      <c r="BA6381">
        <v>1.67</v>
      </c>
    </row>
    <row r="6382" spans="3:53" ht="12.75" x14ac:dyDescent="0.2">
      <c r="C6382" t="s">
        <v>1020</v>
      </c>
      <c r="D6382" t="s">
        <v>1021</v>
      </c>
      <c r="E6382">
        <v>4.4000000000000004</v>
      </c>
      <c r="F6382">
        <v>7.5</v>
      </c>
      <c r="G6382">
        <v>6.17</v>
      </c>
      <c r="H6382">
        <v>-99999</v>
      </c>
      <c r="I6382">
        <v>-4.835</v>
      </c>
      <c r="J6382" t="s">
        <v>76</v>
      </c>
      <c r="K6382">
        <v>-99999</v>
      </c>
      <c r="L6382">
        <v>4.3</v>
      </c>
      <c r="M6382">
        <v>0</v>
      </c>
      <c r="N6382">
        <v>4.2166666666666659</v>
      </c>
      <c r="O6382">
        <v>1.9762845849802519</v>
      </c>
      <c r="P6382">
        <v>31048</v>
      </c>
      <c r="Q6382">
        <v>2409</v>
      </c>
      <c r="R6382">
        <v>12.89</v>
      </c>
      <c r="S6382">
        <v>52.760000000000012</v>
      </c>
      <c r="T6382">
        <v>7.793000000000001</v>
      </c>
      <c r="U6382">
        <v>26.097999999999988</v>
      </c>
      <c r="V6382"/>
      <c r="AC6382">
        <v>4.49</v>
      </c>
      <c r="AD6382">
        <v>4.4000000000000004</v>
      </c>
      <c r="AH6382" s="85">
        <f>IF(AND(M6382&lt;Variables!$G$6,M6382&gt;Variables!$G$5),0,1)</f>
        <v>1</v>
      </c>
      <c r="AI6382" s="85">
        <f t="shared" si="609"/>
        <v>0</v>
      </c>
      <c r="AJ6382" s="85">
        <f>IF(I6382&gt;Variables!$G$7,0,1)</f>
        <v>1</v>
      </c>
      <c r="AK6382" s="85">
        <f>IF(F6382&gt;Variables!$G$8,0,1)</f>
        <v>1</v>
      </c>
      <c r="AL6382" s="85">
        <f>IF(G6382&gt;Variables!$G$9,0,1)</f>
        <v>1</v>
      </c>
      <c r="AM6382" s="85">
        <f>IF(AND(K6382&gt;Variables!$G$10,K6382&lt;Variables!$G$11),0,1)</f>
        <v>1</v>
      </c>
      <c r="AN6382" s="103">
        <f>IF(H6382&lt;Variables!$G$13,1,0)</f>
        <v>1</v>
      </c>
      <c r="AO6382" s="101">
        <f>IF(R6382&lt;Variables!$G$12,0,1)</f>
        <v>1</v>
      </c>
      <c r="AP6382" s="86">
        <f t="shared" si="608"/>
        <v>0</v>
      </c>
      <c r="AR6382">
        <v>1</v>
      </c>
      <c r="AS6382">
        <v>0</v>
      </c>
      <c r="AT6382">
        <v>0</v>
      </c>
      <c r="AU6382">
        <v>0</v>
      </c>
      <c r="BA6382">
        <v>2</v>
      </c>
    </row>
    <row r="6383" spans="3:53" ht="12.75" x14ac:dyDescent="0.2">
      <c r="C6383" t="s">
        <v>1020</v>
      </c>
      <c r="D6383" t="s">
        <v>983</v>
      </c>
      <c r="E6383">
        <v>6.86</v>
      </c>
      <c r="F6383">
        <v>9</v>
      </c>
      <c r="G6383">
        <v>1.26</v>
      </c>
      <c r="H6383">
        <v>-99999</v>
      </c>
      <c r="I6383">
        <v>-24.79</v>
      </c>
      <c r="J6383" t="s">
        <v>78</v>
      </c>
      <c r="K6383">
        <v>57.92</v>
      </c>
      <c r="L6383">
        <v>6.8484666666666669</v>
      </c>
      <c r="M6383">
        <v>9.5398483358807837E-2</v>
      </c>
      <c r="N6383">
        <v>6.8455589743589753</v>
      </c>
      <c r="O6383">
        <v>0.13791460531401209</v>
      </c>
      <c r="P6383">
        <v>877000</v>
      </c>
      <c r="Q6383">
        <v>1067000</v>
      </c>
      <c r="R6383">
        <v>0.82</v>
      </c>
      <c r="S6383">
        <v>52.760000000000012</v>
      </c>
      <c r="T6383">
        <v>7.793000000000001</v>
      </c>
      <c r="U6383">
        <v>26.097999999999988</v>
      </c>
      <c r="V6383">
        <f>1.849 + (0.01036 * K6383) + (0.1184 * M6383) - (0.002888 * K6383 * M6383)</f>
        <v>2.4443887937387441</v>
      </c>
      <c r="AC6383">
        <v>6.87</v>
      </c>
      <c r="AD6383">
        <v>6.8250000000000002</v>
      </c>
      <c r="AH6383" s="85">
        <f>IF(AND(M6383&lt;Variables!$G$6,M6383&gt;Variables!$G$5),0,1)</f>
        <v>1</v>
      </c>
      <c r="AI6383" s="85">
        <f t="shared" si="609"/>
        <v>0</v>
      </c>
      <c r="AJ6383" s="85">
        <f>IF(I6383&gt;Variables!$G$7,0,1)</f>
        <v>1</v>
      </c>
      <c r="AK6383" s="85">
        <f>IF(F6383&gt;Variables!$G$8,0,1)</f>
        <v>1</v>
      </c>
      <c r="AL6383" s="85">
        <f>IF(G6383&gt;Variables!$G$9,0,1)</f>
        <v>1</v>
      </c>
      <c r="AM6383" s="85">
        <f>IF(AND(K6383&gt;Variables!$G$10,K6383&lt;Variables!$G$11),0,1)</f>
        <v>0</v>
      </c>
      <c r="AN6383" s="103">
        <f>IF(H6383&lt;Variables!$G$13,1,0)</f>
        <v>1</v>
      </c>
      <c r="AO6383" s="101">
        <f>IF(R6383&lt;Variables!$G$12,0,1)</f>
        <v>0</v>
      </c>
      <c r="AP6383" s="86">
        <f t="shared" ref="AP6383:AP6446" si="611">IF(J6383="Pass", 0,1)</f>
        <v>1</v>
      </c>
      <c r="AR6383">
        <v>0</v>
      </c>
      <c r="AS6383">
        <v>1</v>
      </c>
      <c r="AT6383">
        <v>0</v>
      </c>
      <c r="AU6383">
        <v>0</v>
      </c>
      <c r="BA6383">
        <v>0.18</v>
      </c>
    </row>
    <row r="6384" spans="3:53" ht="12.75" x14ac:dyDescent="0.2">
      <c r="C6384" t="s">
        <v>1022</v>
      </c>
      <c r="D6384" t="s">
        <v>972</v>
      </c>
      <c r="E6384">
        <v>9.41</v>
      </c>
      <c r="F6384">
        <v>326.47000000000003</v>
      </c>
      <c r="G6384">
        <v>-11.79</v>
      </c>
      <c r="H6384">
        <v>27.89</v>
      </c>
      <c r="I6384">
        <v>-6.0000000000000001E-3</v>
      </c>
      <c r="J6384" t="s">
        <v>78</v>
      </c>
      <c r="K6384">
        <v>40.5</v>
      </c>
      <c r="L6384">
        <v>9.6404899999999998</v>
      </c>
      <c r="M6384">
        <v>-3.0132285807049239</v>
      </c>
      <c r="N6384">
        <v>10.06053</v>
      </c>
      <c r="O6384">
        <v>-7.0625503825345213</v>
      </c>
      <c r="P6384">
        <v>163310000</v>
      </c>
      <c r="Q6384">
        <v>980580</v>
      </c>
      <c r="R6384">
        <v>166.54</v>
      </c>
      <c r="S6384">
        <v>53.180000000000007</v>
      </c>
      <c r="T6384">
        <v>8.2420000000000009</v>
      </c>
      <c r="U6384">
        <v>26.883600000000001</v>
      </c>
      <c r="V6384">
        <f>1.849 + (0.01036 * K6384) + (0.1184 * M6384) - (0.002888 * K6384 * M6384)</f>
        <v>2.2642530037581077</v>
      </c>
      <c r="AC6384">
        <v>12.15</v>
      </c>
      <c r="AD6384">
        <v>9.06</v>
      </c>
      <c r="AH6384" s="85">
        <f>IF(AND(M6384&lt;Variables!$G$6,M6384&gt;Variables!$G$5),0,1)</f>
        <v>0</v>
      </c>
      <c r="AI6384" s="85">
        <f t="shared" si="609"/>
        <v>1</v>
      </c>
      <c r="AJ6384" s="85">
        <f>IF(I6384&gt;Variables!$G$7,0,1)</f>
        <v>1</v>
      </c>
      <c r="AK6384" s="85">
        <f>IF(F6384&gt;Variables!$G$8,0,1)</f>
        <v>0</v>
      </c>
      <c r="AL6384" s="85">
        <f>IF(G6384&gt;Variables!$G$9,0,1)</f>
        <v>1</v>
      </c>
      <c r="AM6384" s="85">
        <f>IF(AND(K6384&gt;Variables!$G$10,K6384&lt;Variables!$G$11),0,1)</f>
        <v>1</v>
      </c>
      <c r="AN6384" s="103">
        <f>IF(H6384&lt;Variables!$G$13,1,0)</f>
        <v>1</v>
      </c>
      <c r="AO6384" s="101">
        <f>IF(R6384&lt;Variables!$G$12,0,1)</f>
        <v>1</v>
      </c>
      <c r="AP6384" s="86">
        <f t="shared" si="611"/>
        <v>1</v>
      </c>
      <c r="AR6384">
        <v>0</v>
      </c>
      <c r="AS6384">
        <v>0</v>
      </c>
      <c r="AT6384">
        <v>1</v>
      </c>
      <c r="AU6384">
        <v>0</v>
      </c>
      <c r="BA6384">
        <v>-2.25</v>
      </c>
    </row>
    <row r="6385" spans="3:53" ht="12.75" x14ac:dyDescent="0.2">
      <c r="C6385" t="s">
        <v>1022</v>
      </c>
      <c r="D6385" t="s">
        <v>1021</v>
      </c>
      <c r="E6385">
        <v>4.4000000000000004</v>
      </c>
      <c r="F6385">
        <v>7.5</v>
      </c>
      <c r="G6385">
        <v>6.17</v>
      </c>
      <c r="H6385">
        <v>-99999</v>
      </c>
      <c r="I6385">
        <v>-4.835</v>
      </c>
      <c r="J6385" t="s">
        <v>76</v>
      </c>
      <c r="K6385">
        <v>-99999</v>
      </c>
      <c r="L6385">
        <v>-99999</v>
      </c>
      <c r="M6385">
        <v>-99999</v>
      </c>
      <c r="N6385">
        <v>4.2166666666666659</v>
      </c>
      <c r="O6385">
        <v>1.9762845849802519</v>
      </c>
      <c r="P6385">
        <v>31048</v>
      </c>
      <c r="Q6385">
        <v>2409</v>
      </c>
      <c r="R6385">
        <v>12.89</v>
      </c>
      <c r="S6385">
        <v>53.180000000000007</v>
      </c>
      <c r="T6385">
        <v>8.2420000000000009</v>
      </c>
      <c r="U6385">
        <v>26.883600000000001</v>
      </c>
      <c r="V6385"/>
      <c r="AC6385">
        <v>4.49</v>
      </c>
      <c r="AD6385">
        <v>4.4000000000000004</v>
      </c>
      <c r="AH6385" s="85">
        <f>IF(AND(M6385&lt;Variables!$G$6,M6385&gt;Variables!$G$5),0,1)</f>
        <v>1</v>
      </c>
      <c r="AI6385" s="85">
        <f t="shared" si="609"/>
        <v>1</v>
      </c>
      <c r="AJ6385" s="85">
        <f>IF(I6385&gt;Variables!$G$7,0,1)</f>
        <v>1</v>
      </c>
      <c r="AK6385" s="85">
        <f>IF(F6385&gt;Variables!$G$8,0,1)</f>
        <v>1</v>
      </c>
      <c r="AL6385" s="85">
        <f>IF(G6385&gt;Variables!$G$9,0,1)</f>
        <v>1</v>
      </c>
      <c r="AM6385" s="85">
        <f>IF(AND(K6385&gt;Variables!$G$10,K6385&lt;Variables!$G$11),0,1)</f>
        <v>1</v>
      </c>
      <c r="AN6385" s="103">
        <f>IF(H6385&lt;Variables!$G$13,1,0)</f>
        <v>1</v>
      </c>
      <c r="AO6385" s="101">
        <f>IF(R6385&lt;Variables!$G$12,0,1)</f>
        <v>1</v>
      </c>
      <c r="AP6385" s="86">
        <f t="shared" si="611"/>
        <v>0</v>
      </c>
      <c r="AR6385">
        <v>1</v>
      </c>
      <c r="AS6385">
        <v>0</v>
      </c>
      <c r="AT6385">
        <v>0</v>
      </c>
      <c r="AU6385">
        <v>0</v>
      </c>
      <c r="BA6385">
        <v>2</v>
      </c>
    </row>
    <row r="6386" spans="3:53" ht="12.75" x14ac:dyDescent="0.2">
      <c r="C6386" t="s">
        <v>1022</v>
      </c>
      <c r="D6386" t="s">
        <v>973</v>
      </c>
      <c r="E6386">
        <v>9.0500000000000007</v>
      </c>
      <c r="F6386">
        <v>44.85</v>
      </c>
      <c r="G6386">
        <v>10.51</v>
      </c>
      <c r="H6386">
        <v>799.45</v>
      </c>
      <c r="I6386">
        <v>-32.460999999999999</v>
      </c>
      <c r="J6386" t="s">
        <v>78</v>
      </c>
      <c r="K6386">
        <v>48.3</v>
      </c>
      <c r="L6386">
        <v>9.0754599999999996</v>
      </c>
      <c r="M6386">
        <v>-0.39072399635941862</v>
      </c>
      <c r="N6386">
        <v>8.9376919999999984</v>
      </c>
      <c r="O6386">
        <v>1.14468030449025</v>
      </c>
      <c r="P6386">
        <v>106410000</v>
      </c>
      <c r="Q6386">
        <v>4490000</v>
      </c>
      <c r="R6386">
        <v>23.7</v>
      </c>
      <c r="S6386">
        <v>53.180000000000007</v>
      </c>
      <c r="T6386">
        <v>8.2420000000000009</v>
      </c>
      <c r="U6386">
        <v>26.883600000000001</v>
      </c>
      <c r="V6386">
        <f t="shared" ref="V6386:V6406" si="612">1.849 + (0.01036 * K6386) + (0.1184 * M6386) - (0.002888 * K6386 * M6386)</f>
        <v>2.3576285253728186</v>
      </c>
      <c r="AC6386">
        <v>10.47</v>
      </c>
      <c r="AD6386">
        <v>8.6</v>
      </c>
      <c r="AH6386" s="85">
        <f>IF(AND(M6386&lt;Variables!$G$6,M6386&gt;Variables!$G$5),0,1)</f>
        <v>1</v>
      </c>
      <c r="AI6386" s="85">
        <f t="shared" si="609"/>
        <v>0</v>
      </c>
      <c r="AJ6386" s="85">
        <f>IF(I6386&gt;Variables!$G$7,0,1)</f>
        <v>1</v>
      </c>
      <c r="AK6386" s="85">
        <f>IF(F6386&gt;Variables!$G$8,0,1)</f>
        <v>0</v>
      </c>
      <c r="AL6386" s="85">
        <f>IF(G6386&gt;Variables!$G$9,0,1)</f>
        <v>1</v>
      </c>
      <c r="AM6386" s="85">
        <f>IF(AND(K6386&gt;Variables!$G$10,K6386&lt;Variables!$G$11),0,1)</f>
        <v>1</v>
      </c>
      <c r="AN6386" s="103">
        <f>IF(H6386&lt;Variables!$G$13,1,0)</f>
        <v>1</v>
      </c>
      <c r="AO6386" s="101">
        <f>IF(R6386&lt;Variables!$G$12,0,1)</f>
        <v>1</v>
      </c>
      <c r="AP6386" s="86">
        <f t="shared" si="611"/>
        <v>1</v>
      </c>
      <c r="AR6386">
        <v>1</v>
      </c>
      <c r="AS6386">
        <v>0</v>
      </c>
      <c r="AT6386">
        <v>0</v>
      </c>
      <c r="AU6386">
        <v>0</v>
      </c>
      <c r="BA6386">
        <v>2</v>
      </c>
    </row>
    <row r="6387" spans="3:53" ht="12.75" x14ac:dyDescent="0.2">
      <c r="C6387" t="s">
        <v>1022</v>
      </c>
      <c r="D6387" t="s">
        <v>932</v>
      </c>
      <c r="E6387">
        <v>4.99</v>
      </c>
      <c r="F6387">
        <v>22.81</v>
      </c>
      <c r="G6387">
        <v>-21.81</v>
      </c>
      <c r="H6387">
        <v>18.11</v>
      </c>
      <c r="I6387">
        <v>-6.2309999999999999</v>
      </c>
      <c r="J6387" t="s">
        <v>78</v>
      </c>
      <c r="K6387">
        <v>33.01</v>
      </c>
      <c r="L6387">
        <v>5.1038350000000001</v>
      </c>
      <c r="M6387">
        <v>-4.0976050362129621</v>
      </c>
      <c r="N6387">
        <v>5.3309139999999999</v>
      </c>
      <c r="O6387">
        <v>-8.1827243883506604</v>
      </c>
      <c r="P6387">
        <v>16940000</v>
      </c>
      <c r="Q6387">
        <v>1040000</v>
      </c>
      <c r="R6387">
        <v>16.29</v>
      </c>
      <c r="S6387">
        <v>53.180000000000007</v>
      </c>
      <c r="T6387">
        <v>8.2420000000000009</v>
      </c>
      <c r="U6387">
        <v>26.883600000000001</v>
      </c>
      <c r="V6387">
        <f t="shared" si="612"/>
        <v>2.096463652917071</v>
      </c>
      <c r="AC6387">
        <v>5.46</v>
      </c>
      <c r="AD6387">
        <v>4.2</v>
      </c>
      <c r="AH6387" s="85">
        <f>IF(AND(M6387&lt;Variables!$G$6,M6387&gt;Variables!$G$5),0,1)</f>
        <v>0</v>
      </c>
      <c r="AI6387" s="85">
        <f t="shared" si="609"/>
        <v>1</v>
      </c>
      <c r="AJ6387" s="85">
        <f>IF(I6387&gt;Variables!$G$7,0,1)</f>
        <v>1</v>
      </c>
      <c r="AK6387" s="85">
        <f>IF(F6387&gt;Variables!$G$8,0,1)</f>
        <v>0</v>
      </c>
      <c r="AL6387" s="85">
        <f>IF(G6387&gt;Variables!$G$9,0,1)</f>
        <v>1</v>
      </c>
      <c r="AM6387" s="85">
        <f>IF(AND(K6387&gt;Variables!$G$10,K6387&lt;Variables!$G$11),0,1)</f>
        <v>1</v>
      </c>
      <c r="AN6387" s="103">
        <f>IF(H6387&lt;Variables!$G$13,1,0)</f>
        <v>1</v>
      </c>
      <c r="AO6387" s="101">
        <f>IF(R6387&lt;Variables!$G$12,0,1)</f>
        <v>1</v>
      </c>
      <c r="AP6387" s="86">
        <f t="shared" si="611"/>
        <v>1</v>
      </c>
      <c r="AR6387">
        <v>0</v>
      </c>
      <c r="AS6387">
        <v>0</v>
      </c>
      <c r="AT6387">
        <v>1</v>
      </c>
      <c r="AU6387">
        <v>0</v>
      </c>
      <c r="BA6387">
        <v>-2.25</v>
      </c>
    </row>
    <row r="6388" spans="3:53" ht="12.75" x14ac:dyDescent="0.2">
      <c r="C6388" t="s">
        <v>1022</v>
      </c>
      <c r="D6388" t="s">
        <v>332</v>
      </c>
      <c r="E6388">
        <v>30.57</v>
      </c>
      <c r="F6388">
        <v>9.09</v>
      </c>
      <c r="G6388">
        <v>7.02</v>
      </c>
      <c r="H6388">
        <v>2290</v>
      </c>
      <c r="I6388">
        <v>-82.59</v>
      </c>
      <c r="J6388" t="s">
        <v>78</v>
      </c>
      <c r="K6388">
        <v>51</v>
      </c>
      <c r="L6388">
        <v>30.612159999999999</v>
      </c>
      <c r="M6388">
        <v>9.1270919791365659E-2</v>
      </c>
      <c r="N6388">
        <v>30.695388000000001</v>
      </c>
      <c r="O6388">
        <v>-0.1801182640206434</v>
      </c>
      <c r="P6388">
        <v>9335000</v>
      </c>
      <c r="Q6388">
        <v>21505000</v>
      </c>
      <c r="R6388">
        <v>0.43</v>
      </c>
      <c r="S6388">
        <v>53.180000000000007</v>
      </c>
      <c r="T6388">
        <v>8.2420000000000009</v>
      </c>
      <c r="U6388">
        <v>26.883600000000001</v>
      </c>
      <c r="V6388">
        <f t="shared" si="612"/>
        <v>2.3747233656690669</v>
      </c>
      <c r="AC6388">
        <v>33.090000000000003</v>
      </c>
      <c r="AD6388">
        <v>30.5</v>
      </c>
      <c r="AH6388" s="85">
        <f>IF(AND(M6388&lt;Variables!$G$6,M6388&gt;Variables!$G$5),0,1)</f>
        <v>1</v>
      </c>
      <c r="AI6388" s="85">
        <f t="shared" si="609"/>
        <v>1</v>
      </c>
      <c r="AJ6388" s="85">
        <f>IF(I6388&gt;Variables!$G$7,0,1)</f>
        <v>1</v>
      </c>
      <c r="AK6388" s="85">
        <f>IF(F6388&gt;Variables!$G$8,0,1)</f>
        <v>0</v>
      </c>
      <c r="AL6388" s="85">
        <f>IF(G6388&gt;Variables!$G$9,0,1)</f>
        <v>1</v>
      </c>
      <c r="AM6388" s="85">
        <f>IF(AND(K6388&gt;Variables!$G$10,K6388&lt;Variables!$G$11),0,1)</f>
        <v>0</v>
      </c>
      <c r="AN6388" s="103">
        <f>IF(H6388&lt;Variables!$G$13,1,0)</f>
        <v>1</v>
      </c>
      <c r="AO6388" s="101">
        <f>IF(R6388&lt;Variables!$G$12,0,1)</f>
        <v>0</v>
      </c>
      <c r="AP6388" s="86">
        <f t="shared" si="611"/>
        <v>1</v>
      </c>
      <c r="AR6388">
        <v>1</v>
      </c>
      <c r="AS6388">
        <v>0</v>
      </c>
      <c r="AT6388">
        <v>0</v>
      </c>
      <c r="AU6388">
        <v>0</v>
      </c>
      <c r="BA6388">
        <v>2</v>
      </c>
    </row>
    <row r="6389" spans="3:53" ht="12.75" x14ac:dyDescent="0.2">
      <c r="C6389" t="s">
        <v>1022</v>
      </c>
      <c r="D6389" t="s">
        <v>980</v>
      </c>
      <c r="E6389">
        <v>17</v>
      </c>
      <c r="F6389">
        <v>14.71</v>
      </c>
      <c r="G6389">
        <v>7.66</v>
      </c>
      <c r="H6389">
        <v>2000</v>
      </c>
      <c r="I6389">
        <v>14.47</v>
      </c>
      <c r="J6389" t="s">
        <v>76</v>
      </c>
      <c r="K6389">
        <v>53.49</v>
      </c>
      <c r="L6389">
        <v>17.016145000000002</v>
      </c>
      <c r="M6389">
        <v>-9.4880479685604924E-2</v>
      </c>
      <c r="N6389">
        <v>16.838501999999998</v>
      </c>
      <c r="O6389">
        <v>0.95909956835826682</v>
      </c>
      <c r="P6389">
        <v>1726000</v>
      </c>
      <c r="Q6389">
        <v>768443</v>
      </c>
      <c r="R6389">
        <v>2.25</v>
      </c>
      <c r="S6389">
        <v>53.180000000000007</v>
      </c>
      <c r="T6389">
        <v>8.2420000000000009</v>
      </c>
      <c r="U6389">
        <v>26.883600000000001</v>
      </c>
      <c r="V6389">
        <f t="shared" si="612"/>
        <v>2.4065796042122343</v>
      </c>
      <c r="AC6389">
        <v>17.758800000000001</v>
      </c>
      <c r="AD6389">
        <v>17</v>
      </c>
      <c r="AH6389" s="85">
        <f>IF(AND(M6389&lt;Variables!$G$6,M6389&gt;Variables!$G$5),0,1)</f>
        <v>1</v>
      </c>
      <c r="AI6389" s="85">
        <f t="shared" si="609"/>
        <v>0</v>
      </c>
      <c r="AJ6389" s="85">
        <f>IF(I6389&gt;Variables!$G$7,0,1)</f>
        <v>0</v>
      </c>
      <c r="AK6389" s="85">
        <f>IF(F6389&gt;Variables!$G$8,0,1)</f>
        <v>0</v>
      </c>
      <c r="AL6389" s="85">
        <f>IF(G6389&gt;Variables!$G$9,0,1)</f>
        <v>1</v>
      </c>
      <c r="AM6389" s="85">
        <f>IF(AND(K6389&gt;Variables!$G$10,K6389&lt;Variables!$G$11),0,1)</f>
        <v>0</v>
      </c>
      <c r="AN6389" s="103">
        <f>IF(H6389&lt;Variables!$G$13,1,0)</f>
        <v>1</v>
      </c>
      <c r="AO6389" s="101">
        <f>IF(R6389&lt;Variables!$G$12,0,1)</f>
        <v>1</v>
      </c>
      <c r="AP6389" s="86">
        <f t="shared" si="611"/>
        <v>0</v>
      </c>
      <c r="AR6389">
        <v>1</v>
      </c>
      <c r="AS6389">
        <v>0</v>
      </c>
      <c r="AT6389">
        <v>0</v>
      </c>
      <c r="AU6389">
        <v>0</v>
      </c>
      <c r="BA6389">
        <v>1.68</v>
      </c>
    </row>
    <row r="6390" spans="3:53" ht="12.75" x14ac:dyDescent="0.2">
      <c r="C6390" t="s">
        <v>1022</v>
      </c>
      <c r="D6390" t="s">
        <v>1015</v>
      </c>
      <c r="E6390">
        <v>26.18</v>
      </c>
      <c r="F6390">
        <v>27.74</v>
      </c>
      <c r="G6390">
        <v>23.46</v>
      </c>
      <c r="H6390">
        <v>672.11</v>
      </c>
      <c r="I6390">
        <v>-1.9350000000000001</v>
      </c>
      <c r="J6390" t="s">
        <v>76</v>
      </c>
      <c r="K6390">
        <v>55.48</v>
      </c>
      <c r="L6390">
        <v>25.837205263157891</v>
      </c>
      <c r="M6390">
        <v>0.82359812013235445</v>
      </c>
      <c r="N6390">
        <v>25.930691111111109</v>
      </c>
      <c r="O6390">
        <v>0.46010686093038622</v>
      </c>
      <c r="P6390">
        <v>662110</v>
      </c>
      <c r="Q6390">
        <v>102160</v>
      </c>
      <c r="R6390">
        <v>6.48</v>
      </c>
      <c r="S6390">
        <v>53.180000000000007</v>
      </c>
      <c r="T6390">
        <v>8.2420000000000009</v>
      </c>
      <c r="U6390">
        <v>26.883600000000001</v>
      </c>
      <c r="V6390">
        <f t="shared" si="612"/>
        <v>2.3893247873637953</v>
      </c>
      <c r="AC6390">
        <v>28.45</v>
      </c>
      <c r="AD6390">
        <v>24.91</v>
      </c>
      <c r="AH6390" s="85">
        <f>IF(AND(M6390&lt;Variables!$G$6,M6390&gt;Variables!$G$5),0,1)</f>
        <v>1</v>
      </c>
      <c r="AI6390" s="85">
        <f t="shared" si="609"/>
        <v>1</v>
      </c>
      <c r="AJ6390" s="85">
        <f>IF(I6390&gt;Variables!$G$7,0,1)</f>
        <v>1</v>
      </c>
      <c r="AK6390" s="85">
        <f>IF(F6390&gt;Variables!$G$8,0,1)</f>
        <v>0</v>
      </c>
      <c r="AL6390" s="85">
        <f>IF(G6390&gt;Variables!$G$9,0,1)</f>
        <v>0</v>
      </c>
      <c r="AM6390" s="85">
        <f>IF(AND(K6390&gt;Variables!$G$10,K6390&lt;Variables!$G$11),0,1)</f>
        <v>0</v>
      </c>
      <c r="AN6390" s="103">
        <f>IF(H6390&lt;Variables!$G$13,1,0)</f>
        <v>1</v>
      </c>
      <c r="AO6390" s="101">
        <f>IF(R6390&lt;Variables!$G$12,0,1)</f>
        <v>1</v>
      </c>
      <c r="AP6390" s="86">
        <f t="shared" si="611"/>
        <v>0</v>
      </c>
      <c r="AR6390">
        <v>0</v>
      </c>
      <c r="AS6390">
        <v>0</v>
      </c>
      <c r="AT6390">
        <v>1</v>
      </c>
      <c r="AU6390">
        <v>0</v>
      </c>
      <c r="BA6390">
        <v>-1.94</v>
      </c>
    </row>
    <row r="6391" spans="3:53" ht="12.75" x14ac:dyDescent="0.2">
      <c r="C6391" t="s">
        <v>1022</v>
      </c>
      <c r="D6391" t="s">
        <v>986</v>
      </c>
      <c r="E6391">
        <v>25.3</v>
      </c>
      <c r="F6391">
        <v>7.7</v>
      </c>
      <c r="G6391">
        <v>6.19</v>
      </c>
      <c r="H6391">
        <v>1850</v>
      </c>
      <c r="I6391">
        <v>-87.257000000000005</v>
      </c>
      <c r="J6391" t="s">
        <v>78</v>
      </c>
      <c r="K6391">
        <v>71.09</v>
      </c>
      <c r="L6391">
        <v>25.133265000000002</v>
      </c>
      <c r="M6391">
        <v>0.76963737102997698</v>
      </c>
      <c r="N6391">
        <v>24.997571739130429</v>
      </c>
      <c r="O6391">
        <v>1.3166409293842189</v>
      </c>
      <c r="P6391">
        <v>787612</v>
      </c>
      <c r="Q6391">
        <v>780017</v>
      </c>
      <c r="R6391">
        <v>1.01</v>
      </c>
      <c r="S6391">
        <v>53.180000000000007</v>
      </c>
      <c r="T6391">
        <v>8.2420000000000009</v>
      </c>
      <c r="U6391">
        <v>26.883600000000001</v>
      </c>
      <c r="V6391">
        <f t="shared" si="612"/>
        <v>2.5186048169295168</v>
      </c>
      <c r="AC6391">
        <v>25.48</v>
      </c>
      <c r="AD6391">
        <v>24.2</v>
      </c>
      <c r="AH6391" s="85">
        <f>IF(AND(M6391&lt;Variables!$G$6,M6391&gt;Variables!$G$5),0,1)</f>
        <v>1</v>
      </c>
      <c r="AI6391" s="85">
        <f t="shared" si="609"/>
        <v>0</v>
      </c>
      <c r="AJ6391" s="85">
        <f>IF(I6391&gt;Variables!$G$7,0,1)</f>
        <v>1</v>
      </c>
      <c r="AK6391" s="85">
        <f>IF(F6391&gt;Variables!$G$8,0,1)</f>
        <v>1</v>
      </c>
      <c r="AL6391" s="85">
        <f>IF(G6391&gt;Variables!$G$9,0,1)</f>
        <v>1</v>
      </c>
      <c r="AM6391" s="85">
        <f>IF(AND(K6391&gt;Variables!$G$10,K6391&lt;Variables!$G$11),0,1)</f>
        <v>0</v>
      </c>
      <c r="AN6391" s="103">
        <f>IF(H6391&lt;Variables!$G$13,1,0)</f>
        <v>1</v>
      </c>
      <c r="AO6391" s="101">
        <f>IF(R6391&lt;Variables!$G$12,0,1)</f>
        <v>0</v>
      </c>
      <c r="AP6391" s="86">
        <f t="shared" si="611"/>
        <v>1</v>
      </c>
      <c r="AR6391">
        <v>0</v>
      </c>
      <c r="AS6391">
        <v>0</v>
      </c>
      <c r="AT6391">
        <v>1</v>
      </c>
      <c r="AU6391">
        <v>0</v>
      </c>
      <c r="BA6391">
        <v>-0.91</v>
      </c>
    </row>
    <row r="6392" spans="3:53" ht="12.75" x14ac:dyDescent="0.2">
      <c r="C6392" t="s">
        <v>1022</v>
      </c>
      <c r="D6392" t="s">
        <v>184</v>
      </c>
      <c r="E6392">
        <v>25.48</v>
      </c>
      <c r="F6392">
        <v>7.76</v>
      </c>
      <c r="G6392">
        <v>6.37</v>
      </c>
      <c r="H6392">
        <v>2300</v>
      </c>
      <c r="I6392">
        <v>-65.415000000000006</v>
      </c>
      <c r="J6392" t="s">
        <v>78</v>
      </c>
      <c r="K6392">
        <v>56.19</v>
      </c>
      <c r="L6392">
        <v>25.399635</v>
      </c>
      <c r="M6392">
        <v>0.34120569055421462</v>
      </c>
      <c r="N6392">
        <v>25.363104</v>
      </c>
      <c r="O6392">
        <v>0.48572919150588389</v>
      </c>
      <c r="P6392">
        <v>8137000</v>
      </c>
      <c r="Q6392">
        <v>20321000</v>
      </c>
      <c r="R6392">
        <v>0.4</v>
      </c>
      <c r="S6392">
        <v>53.180000000000007</v>
      </c>
      <c r="T6392">
        <v>8.2420000000000009</v>
      </c>
      <c r="U6392">
        <v>26.883600000000001</v>
      </c>
      <c r="V6392">
        <f t="shared" si="612"/>
        <v>2.4161574134531461</v>
      </c>
      <c r="AC6392">
        <v>27.24</v>
      </c>
      <c r="AD6392">
        <v>25.34</v>
      </c>
      <c r="AH6392" s="85">
        <f>IF(AND(M6392&lt;Variables!$G$6,M6392&gt;Variables!$G$5),0,1)</f>
        <v>1</v>
      </c>
      <c r="AI6392" s="85">
        <f t="shared" si="609"/>
        <v>0</v>
      </c>
      <c r="AJ6392" s="85">
        <f>IF(I6392&gt;Variables!$G$7,0,1)</f>
        <v>1</v>
      </c>
      <c r="AK6392" s="85">
        <f>IF(F6392&gt;Variables!$G$8,0,1)</f>
        <v>1</v>
      </c>
      <c r="AL6392" s="85">
        <f>IF(G6392&gt;Variables!$G$9,0,1)</f>
        <v>1</v>
      </c>
      <c r="AM6392" s="85">
        <f>IF(AND(K6392&gt;Variables!$G$10,K6392&lt;Variables!$G$11),0,1)</f>
        <v>0</v>
      </c>
      <c r="AN6392" s="103">
        <f>IF(H6392&lt;Variables!$G$13,1,0)</f>
        <v>1</v>
      </c>
      <c r="AO6392" s="101">
        <f>IF(R6392&lt;Variables!$G$12,0,1)</f>
        <v>0</v>
      </c>
      <c r="AP6392" s="86">
        <f t="shared" si="611"/>
        <v>1</v>
      </c>
      <c r="AR6392">
        <v>1</v>
      </c>
      <c r="AS6392">
        <v>0</v>
      </c>
      <c r="AT6392">
        <v>0</v>
      </c>
      <c r="AU6392">
        <v>0</v>
      </c>
      <c r="BA6392">
        <v>2</v>
      </c>
    </row>
    <row r="6393" spans="3:53" ht="12.75" x14ac:dyDescent="0.2">
      <c r="C6393" t="s">
        <v>1022</v>
      </c>
      <c r="D6393" t="s">
        <v>329</v>
      </c>
      <c r="E6393">
        <v>238.36</v>
      </c>
      <c r="F6393">
        <v>7.9</v>
      </c>
      <c r="G6393">
        <v>5.79</v>
      </c>
      <c r="H6393">
        <v>49140</v>
      </c>
      <c r="I6393">
        <v>4149.5069999999996</v>
      </c>
      <c r="J6393" t="s">
        <v>78</v>
      </c>
      <c r="K6393">
        <v>70.28</v>
      </c>
      <c r="L6393">
        <v>236.71939</v>
      </c>
      <c r="M6393">
        <v>0.55787994384406636</v>
      </c>
      <c r="N6393">
        <v>234.996746</v>
      </c>
      <c r="O6393">
        <v>1.2950196340165581</v>
      </c>
      <c r="P6393">
        <v>1753000</v>
      </c>
      <c r="Q6393">
        <v>2804000</v>
      </c>
      <c r="R6393">
        <v>0.63</v>
      </c>
      <c r="S6393">
        <v>53.180000000000007</v>
      </c>
      <c r="T6393">
        <v>8.2420000000000009</v>
      </c>
      <c r="U6393">
        <v>26.883600000000001</v>
      </c>
      <c r="V6393">
        <f t="shared" si="612"/>
        <v>2.5299216518658314</v>
      </c>
      <c r="AC6393">
        <v>246.6799</v>
      </c>
      <c r="AD6393">
        <v>235.17</v>
      </c>
      <c r="AH6393" s="85">
        <f>IF(AND(M6393&lt;Variables!$G$6,M6393&gt;Variables!$G$5),0,1)</f>
        <v>1</v>
      </c>
      <c r="AI6393" s="85">
        <f t="shared" si="609"/>
        <v>0</v>
      </c>
      <c r="AJ6393" s="85">
        <f>IF(I6393&gt;Variables!$G$7,0,1)</f>
        <v>0</v>
      </c>
      <c r="AK6393" s="85">
        <f>IF(F6393&gt;Variables!$G$8,0,1)</f>
        <v>1</v>
      </c>
      <c r="AL6393" s="85">
        <f>IF(G6393&gt;Variables!$G$9,0,1)</f>
        <v>1</v>
      </c>
      <c r="AM6393" s="85">
        <f>IF(AND(K6393&gt;Variables!$G$10,K6393&lt;Variables!$G$11),0,1)</f>
        <v>0</v>
      </c>
      <c r="AN6393" s="103">
        <f>IF(H6393&lt;Variables!$G$13,1,0)</f>
        <v>0</v>
      </c>
      <c r="AO6393" s="101">
        <f>IF(R6393&lt;Variables!$G$12,0,1)</f>
        <v>0</v>
      </c>
      <c r="AP6393" s="86">
        <f t="shared" si="611"/>
        <v>1</v>
      </c>
      <c r="AR6393">
        <v>0</v>
      </c>
      <c r="AS6393">
        <v>0</v>
      </c>
      <c r="AT6393">
        <v>0</v>
      </c>
      <c r="AU6393">
        <v>1</v>
      </c>
      <c r="BA6393">
        <v>-0.54</v>
      </c>
    </row>
    <row r="6394" spans="3:53" ht="12.75" x14ac:dyDescent="0.2">
      <c r="C6394" t="s">
        <v>1022</v>
      </c>
      <c r="D6394" t="s">
        <v>576</v>
      </c>
      <c r="E6394">
        <v>9.91</v>
      </c>
      <c r="F6394">
        <v>8.25</v>
      </c>
      <c r="G6394">
        <v>-1.69</v>
      </c>
      <c r="H6394">
        <v>14830</v>
      </c>
      <c r="I6394">
        <v>0.56200000000000006</v>
      </c>
      <c r="J6394" t="s">
        <v>78</v>
      </c>
      <c r="K6394">
        <v>40.659999999999997</v>
      </c>
      <c r="L6394">
        <v>9.9565350000000006</v>
      </c>
      <c r="M6394">
        <v>-0.41716319984815442</v>
      </c>
      <c r="N6394">
        <v>9.9634260000000001</v>
      </c>
      <c r="O6394">
        <v>-0.48603763404275763</v>
      </c>
      <c r="P6394">
        <v>17106000</v>
      </c>
      <c r="Q6394">
        <v>5991000</v>
      </c>
      <c r="R6394">
        <v>2.86</v>
      </c>
      <c r="S6394">
        <v>53.180000000000007</v>
      </c>
      <c r="T6394">
        <v>8.2420000000000009</v>
      </c>
      <c r="U6394">
        <v>26.883600000000001</v>
      </c>
      <c r="V6394">
        <f t="shared" si="612"/>
        <v>2.2698313164164037</v>
      </c>
      <c r="AC6394">
        <v>10.38</v>
      </c>
      <c r="AD6394">
        <v>9.75</v>
      </c>
      <c r="AH6394" s="85">
        <f>IF(AND(M6394&lt;Variables!$G$6,M6394&gt;Variables!$G$5),0,1)</f>
        <v>1</v>
      </c>
      <c r="AI6394" s="85">
        <f t="shared" si="609"/>
        <v>1</v>
      </c>
      <c r="AJ6394" s="85">
        <f>IF(I6394&gt;Variables!$G$7,0,1)</f>
        <v>0</v>
      </c>
      <c r="AK6394" s="85">
        <f>IF(F6394&gt;Variables!$G$8,0,1)</f>
        <v>1</v>
      </c>
      <c r="AL6394" s="85">
        <f>IF(G6394&gt;Variables!$G$9,0,1)</f>
        <v>1</v>
      </c>
      <c r="AM6394" s="85">
        <f>IF(AND(K6394&gt;Variables!$G$10,K6394&lt;Variables!$G$11),0,1)</f>
        <v>1</v>
      </c>
      <c r="AN6394" s="103">
        <f>IF(H6394&lt;Variables!$G$13,1,0)</f>
        <v>0</v>
      </c>
      <c r="AO6394" s="101">
        <f>IF(R6394&lt;Variables!$G$12,0,1)</f>
        <v>1</v>
      </c>
      <c r="AP6394" s="86">
        <f t="shared" si="611"/>
        <v>1</v>
      </c>
      <c r="AR6394">
        <v>0</v>
      </c>
      <c r="AS6394">
        <v>0</v>
      </c>
      <c r="AT6394">
        <v>0</v>
      </c>
      <c r="AU6394">
        <v>1</v>
      </c>
      <c r="BA6394">
        <v>-1.05</v>
      </c>
    </row>
    <row r="6395" spans="3:53" ht="12.75" x14ac:dyDescent="0.2">
      <c r="C6395" t="s">
        <v>1022</v>
      </c>
      <c r="D6395" t="s">
        <v>131</v>
      </c>
      <c r="E6395">
        <v>39.659999999999997</v>
      </c>
      <c r="F6395">
        <v>8.51</v>
      </c>
      <c r="G6395">
        <v>3.84</v>
      </c>
      <c r="H6395">
        <v>4750</v>
      </c>
      <c r="I6395">
        <v>1.6679999999999999</v>
      </c>
      <c r="J6395" t="s">
        <v>78</v>
      </c>
      <c r="K6395">
        <v>49.69</v>
      </c>
      <c r="L6395">
        <v>39.710754999999992</v>
      </c>
      <c r="M6395">
        <v>-9.0038580228441037E-2</v>
      </c>
      <c r="N6395">
        <v>39.654502000000001</v>
      </c>
      <c r="O6395">
        <v>5.169148259634266E-2</v>
      </c>
      <c r="P6395">
        <v>3622000</v>
      </c>
      <c r="Q6395">
        <v>2964000</v>
      </c>
      <c r="R6395">
        <v>1.22</v>
      </c>
      <c r="S6395">
        <v>53.180000000000007</v>
      </c>
      <c r="T6395">
        <v>8.2420000000000009</v>
      </c>
      <c r="U6395">
        <v>26.883600000000001</v>
      </c>
      <c r="V6395">
        <f t="shared" si="612"/>
        <v>2.3660487933458323</v>
      </c>
      <c r="AC6395">
        <v>39.770000000000003</v>
      </c>
      <c r="AD6395">
        <v>38.93</v>
      </c>
      <c r="AH6395" s="85">
        <f>IF(AND(M6395&lt;Variables!$G$6,M6395&gt;Variables!$G$5),0,1)</f>
        <v>1</v>
      </c>
      <c r="AI6395" s="85">
        <f t="shared" si="609"/>
        <v>0</v>
      </c>
      <c r="AJ6395" s="85">
        <f>IF(I6395&gt;Variables!$G$7,0,1)</f>
        <v>0</v>
      </c>
      <c r="AK6395" s="85">
        <f>IF(F6395&gt;Variables!$G$8,0,1)</f>
        <v>1</v>
      </c>
      <c r="AL6395" s="85">
        <f>IF(G6395&gt;Variables!$G$9,0,1)</f>
        <v>1</v>
      </c>
      <c r="AM6395" s="85">
        <f>IF(AND(K6395&gt;Variables!$G$10,K6395&lt;Variables!$G$11),0,1)</f>
        <v>1</v>
      </c>
      <c r="AN6395" s="103">
        <f>IF(H6395&lt;Variables!$G$13,1,0)</f>
        <v>0</v>
      </c>
      <c r="AO6395" s="101">
        <f>IF(R6395&lt;Variables!$G$12,0,1)</f>
        <v>0</v>
      </c>
      <c r="AP6395" s="86">
        <f t="shared" si="611"/>
        <v>1</v>
      </c>
      <c r="AR6395">
        <v>0</v>
      </c>
      <c r="AS6395">
        <v>0</v>
      </c>
      <c r="AT6395">
        <v>1</v>
      </c>
      <c r="AU6395">
        <v>0</v>
      </c>
      <c r="BA6395">
        <v>-1.28</v>
      </c>
    </row>
    <row r="6396" spans="3:53" ht="12.75" x14ac:dyDescent="0.2">
      <c r="C6396" t="s">
        <v>1022</v>
      </c>
      <c r="D6396" t="s">
        <v>813</v>
      </c>
      <c r="E6396">
        <v>12.98</v>
      </c>
      <c r="F6396">
        <v>8.66</v>
      </c>
      <c r="G6396">
        <v>8.6199999999999992</v>
      </c>
      <c r="H6396">
        <v>1900</v>
      </c>
      <c r="I6396">
        <v>-4.8550000000000004</v>
      </c>
      <c r="J6396" t="s">
        <v>78</v>
      </c>
      <c r="K6396">
        <v>58.63</v>
      </c>
      <c r="L6396">
        <v>12.965960000000001</v>
      </c>
      <c r="M6396">
        <v>0.1082835362749953</v>
      </c>
      <c r="N6396">
        <v>12.824490000000001</v>
      </c>
      <c r="O6396">
        <v>1.2126018266613441</v>
      </c>
      <c r="P6396">
        <v>2109000</v>
      </c>
      <c r="Q6396">
        <v>1581000</v>
      </c>
      <c r="R6396">
        <v>1.33</v>
      </c>
      <c r="S6396">
        <v>53.180000000000007</v>
      </c>
      <c r="T6396">
        <v>8.2420000000000009</v>
      </c>
      <c r="U6396">
        <v>26.883600000000001</v>
      </c>
      <c r="V6396">
        <f t="shared" si="612"/>
        <v>2.4508926298375124</v>
      </c>
      <c r="AC6396">
        <v>13.15</v>
      </c>
      <c r="AD6396">
        <v>12.29</v>
      </c>
      <c r="AH6396" s="85">
        <f>IF(AND(M6396&lt;Variables!$G$6,M6396&gt;Variables!$G$5),0,1)</f>
        <v>1</v>
      </c>
      <c r="AI6396" s="85">
        <f t="shared" si="609"/>
        <v>0</v>
      </c>
      <c r="AJ6396" s="85">
        <f>IF(I6396&gt;Variables!$G$7,0,1)</f>
        <v>1</v>
      </c>
      <c r="AK6396" s="85">
        <f>IF(F6396&gt;Variables!$G$8,0,1)</f>
        <v>1</v>
      </c>
      <c r="AL6396" s="85">
        <f>IF(G6396&gt;Variables!$G$9,0,1)</f>
        <v>1</v>
      </c>
      <c r="AM6396" s="85">
        <f>IF(AND(K6396&gt;Variables!$G$10,K6396&lt;Variables!$G$11),0,1)</f>
        <v>0</v>
      </c>
      <c r="AN6396" s="103">
        <f>IF(H6396&lt;Variables!$G$13,1,0)</f>
        <v>1</v>
      </c>
      <c r="AO6396" s="101">
        <f>IF(R6396&lt;Variables!$G$12,0,1)</f>
        <v>0</v>
      </c>
      <c r="AP6396" s="86">
        <f t="shared" si="611"/>
        <v>1</v>
      </c>
      <c r="AR6396">
        <v>0</v>
      </c>
      <c r="AS6396">
        <v>0</v>
      </c>
      <c r="AT6396">
        <v>1</v>
      </c>
      <c r="AU6396">
        <v>0</v>
      </c>
      <c r="BA6396">
        <v>-1.63</v>
      </c>
    </row>
    <row r="6397" spans="3:53" ht="12.75" x14ac:dyDescent="0.2">
      <c r="C6397" t="s">
        <v>1022</v>
      </c>
      <c r="D6397" t="s">
        <v>983</v>
      </c>
      <c r="E6397">
        <v>6.85</v>
      </c>
      <c r="F6397">
        <v>9.08</v>
      </c>
      <c r="G6397">
        <v>1.23</v>
      </c>
      <c r="H6397">
        <v>-99999</v>
      </c>
      <c r="I6397">
        <v>-24.803999999999998</v>
      </c>
      <c r="J6397" t="s">
        <v>78</v>
      </c>
      <c r="K6397">
        <v>55.99</v>
      </c>
      <c r="L6397">
        <v>6.850550000000001</v>
      </c>
      <c r="M6397">
        <v>3.8683025450498898E-2</v>
      </c>
      <c r="N6397">
        <v>6.8491810810810794</v>
      </c>
      <c r="O6397">
        <v>5.8677364072355083E-2</v>
      </c>
      <c r="P6397">
        <v>894546</v>
      </c>
      <c r="Q6397">
        <v>1067000</v>
      </c>
      <c r="R6397">
        <v>0.84</v>
      </c>
      <c r="S6397">
        <v>53.180000000000007</v>
      </c>
      <c r="T6397">
        <v>8.2420000000000009</v>
      </c>
      <c r="U6397">
        <v>26.883600000000001</v>
      </c>
      <c r="V6397">
        <f t="shared" si="612"/>
        <v>2.4273814590390557</v>
      </c>
      <c r="AC6397">
        <v>6.87</v>
      </c>
      <c r="AD6397">
        <v>6.8250000000000002</v>
      </c>
      <c r="AH6397" s="85">
        <f>IF(AND(M6397&lt;Variables!$G$6,M6397&gt;Variables!$G$5),0,1)</f>
        <v>1</v>
      </c>
      <c r="AI6397" s="85">
        <f t="shared" si="609"/>
        <v>0</v>
      </c>
      <c r="AJ6397" s="85">
        <f>IF(I6397&gt;Variables!$G$7,0,1)</f>
        <v>1</v>
      </c>
      <c r="AK6397" s="85">
        <f>IF(F6397&gt;Variables!$G$8,0,1)</f>
        <v>0</v>
      </c>
      <c r="AL6397" s="85">
        <f>IF(G6397&gt;Variables!$G$9,0,1)</f>
        <v>1</v>
      </c>
      <c r="AM6397" s="85">
        <f>IF(AND(K6397&gt;Variables!$G$10,K6397&lt;Variables!$G$11),0,1)</f>
        <v>0</v>
      </c>
      <c r="AN6397" s="103">
        <f>IF(H6397&lt;Variables!$G$13,1,0)</f>
        <v>1</v>
      </c>
      <c r="AO6397" s="101">
        <f>IF(R6397&lt;Variables!$G$12,0,1)</f>
        <v>0</v>
      </c>
      <c r="AP6397" s="86">
        <f t="shared" si="611"/>
        <v>1</v>
      </c>
      <c r="AR6397">
        <v>0</v>
      </c>
      <c r="AS6397">
        <v>1</v>
      </c>
      <c r="AT6397">
        <v>0</v>
      </c>
      <c r="AU6397">
        <v>0</v>
      </c>
      <c r="BA6397">
        <v>0.15</v>
      </c>
    </row>
    <row r="6398" spans="3:53" ht="12.75" x14ac:dyDescent="0.2">
      <c r="C6398" t="s">
        <v>1022</v>
      </c>
      <c r="D6398" t="s">
        <v>989</v>
      </c>
      <c r="E6398">
        <v>289.73</v>
      </c>
      <c r="F6398">
        <v>7.97</v>
      </c>
      <c r="G6398">
        <v>4.2</v>
      </c>
      <c r="H6398">
        <v>13740</v>
      </c>
      <c r="I6398">
        <v>-17.053000000000001</v>
      </c>
      <c r="J6398" t="s">
        <v>76</v>
      </c>
      <c r="K6398">
        <v>56.66</v>
      </c>
      <c r="L6398">
        <v>288.411</v>
      </c>
      <c r="M6398">
        <v>0.24756337310296719</v>
      </c>
      <c r="N6398">
        <v>288.15524571428568</v>
      </c>
      <c r="O6398">
        <v>0.33653882764149151</v>
      </c>
      <c r="P6398">
        <v>203793</v>
      </c>
      <c r="Q6398">
        <v>175654</v>
      </c>
      <c r="R6398">
        <v>1.1599999999999999</v>
      </c>
      <c r="S6398">
        <v>53.180000000000007</v>
      </c>
      <c r="T6398">
        <v>8.2420000000000009</v>
      </c>
      <c r="U6398">
        <v>26.883600000000001</v>
      </c>
      <c r="V6398">
        <f t="shared" si="612"/>
        <v>2.4247992985759907</v>
      </c>
      <c r="AC6398">
        <v>295.88389999999998</v>
      </c>
      <c r="AD6398">
        <v>289.185</v>
      </c>
      <c r="AH6398" s="85">
        <f>IF(AND(M6398&lt;Variables!$G$6,M6398&gt;Variables!$G$5),0,1)</f>
        <v>1</v>
      </c>
      <c r="AI6398" s="85">
        <f t="shared" si="609"/>
        <v>0</v>
      </c>
      <c r="AJ6398" s="85">
        <f>IF(I6398&gt;Variables!$G$7,0,1)</f>
        <v>1</v>
      </c>
      <c r="AK6398" s="85">
        <f>IF(F6398&gt;Variables!$G$8,0,1)</f>
        <v>1</v>
      </c>
      <c r="AL6398" s="85">
        <f>IF(G6398&gt;Variables!$G$9,0,1)</f>
        <v>1</v>
      </c>
      <c r="AM6398" s="85">
        <f>IF(AND(K6398&gt;Variables!$G$10,K6398&lt;Variables!$G$11),0,1)</f>
        <v>0</v>
      </c>
      <c r="AN6398" s="103">
        <f>IF(H6398&lt;Variables!$G$13,1,0)</f>
        <v>0</v>
      </c>
      <c r="AO6398" s="101">
        <f>IF(R6398&lt;Variables!$G$12,0,1)</f>
        <v>0</v>
      </c>
      <c r="AP6398" s="86">
        <f t="shared" si="611"/>
        <v>0</v>
      </c>
      <c r="AR6398">
        <v>1</v>
      </c>
      <c r="AS6398">
        <v>0</v>
      </c>
      <c r="AT6398">
        <v>0</v>
      </c>
      <c r="AU6398">
        <v>0</v>
      </c>
      <c r="BA6398">
        <v>1.5</v>
      </c>
    </row>
    <row r="6399" spans="3:53" ht="12.75" x14ac:dyDescent="0.2">
      <c r="C6399" t="s">
        <v>1022</v>
      </c>
      <c r="D6399" t="s">
        <v>447</v>
      </c>
      <c r="E6399">
        <v>22.16</v>
      </c>
      <c r="F6399">
        <v>9.56</v>
      </c>
      <c r="G6399">
        <v>7.21</v>
      </c>
      <c r="H6399">
        <v>9490</v>
      </c>
      <c r="I6399">
        <v>-31.321000000000002</v>
      </c>
      <c r="J6399" t="s">
        <v>78</v>
      </c>
      <c r="K6399">
        <v>48.07</v>
      </c>
      <c r="L6399">
        <v>22.169585000000001</v>
      </c>
      <c r="M6399">
        <v>-4.0077430407467557E-2</v>
      </c>
      <c r="N6399">
        <v>22.392876000000001</v>
      </c>
      <c r="O6399">
        <v>-1.0368297488898079</v>
      </c>
      <c r="P6399">
        <v>49847000</v>
      </c>
      <c r="Q6399">
        <v>24882000</v>
      </c>
      <c r="R6399">
        <v>2</v>
      </c>
      <c r="S6399">
        <v>53.180000000000007</v>
      </c>
      <c r="T6399">
        <v>8.2420000000000009</v>
      </c>
      <c r="U6399">
        <v>26.883600000000001</v>
      </c>
      <c r="V6399">
        <f t="shared" si="612"/>
        <v>2.3478238280058918</v>
      </c>
      <c r="AC6399">
        <v>23.04</v>
      </c>
      <c r="AD6399">
        <v>21.1</v>
      </c>
      <c r="AH6399" s="85">
        <f>IF(AND(M6399&lt;Variables!$G$6,M6399&gt;Variables!$G$5),0,1)</f>
        <v>1</v>
      </c>
      <c r="AI6399" s="85">
        <f t="shared" si="609"/>
        <v>1</v>
      </c>
      <c r="AJ6399" s="85">
        <f>IF(I6399&gt;Variables!$G$7,0,1)</f>
        <v>1</v>
      </c>
      <c r="AK6399" s="85">
        <f>IF(F6399&gt;Variables!$G$8,0,1)</f>
        <v>0</v>
      </c>
      <c r="AL6399" s="85">
        <f>IF(G6399&gt;Variables!$G$9,0,1)</f>
        <v>1</v>
      </c>
      <c r="AM6399" s="85">
        <f>IF(AND(K6399&gt;Variables!$G$10,K6399&lt;Variables!$G$11),0,1)</f>
        <v>1</v>
      </c>
      <c r="AN6399" s="103">
        <f>IF(H6399&lt;Variables!$G$13,1,0)</f>
        <v>0</v>
      </c>
      <c r="AO6399" s="101">
        <f>IF(R6399&lt;Variables!$G$12,0,1)</f>
        <v>1</v>
      </c>
      <c r="AP6399" s="86">
        <f t="shared" si="611"/>
        <v>1</v>
      </c>
      <c r="AR6399">
        <v>1</v>
      </c>
      <c r="AS6399">
        <v>0</v>
      </c>
      <c r="AT6399">
        <v>0</v>
      </c>
      <c r="AU6399">
        <v>0</v>
      </c>
      <c r="BA6399">
        <v>1.68</v>
      </c>
    </row>
    <row r="6400" spans="3:53" ht="12.75" x14ac:dyDescent="0.2">
      <c r="C6400" t="s">
        <v>1022</v>
      </c>
      <c r="D6400" t="s">
        <v>186</v>
      </c>
      <c r="E6400">
        <v>27.99</v>
      </c>
      <c r="F6400">
        <v>11.42</v>
      </c>
      <c r="G6400">
        <v>7.95</v>
      </c>
      <c r="H6400">
        <v>3350</v>
      </c>
      <c r="I6400">
        <v>5.625</v>
      </c>
      <c r="J6400" t="s">
        <v>78</v>
      </c>
      <c r="K6400">
        <v>56.05</v>
      </c>
      <c r="L6400">
        <v>27.869624999999999</v>
      </c>
      <c r="M6400">
        <v>0.324277775535186</v>
      </c>
      <c r="N6400">
        <v>27.800858000000002</v>
      </c>
      <c r="O6400">
        <v>0.57243557015399593</v>
      </c>
      <c r="P6400">
        <v>15556000</v>
      </c>
      <c r="Q6400">
        <v>9109000</v>
      </c>
      <c r="R6400">
        <v>1.71</v>
      </c>
      <c r="S6400">
        <v>53.180000000000007</v>
      </c>
      <c r="T6400">
        <v>8.2420000000000009</v>
      </c>
      <c r="U6400">
        <v>26.883600000000001</v>
      </c>
      <c r="V6400">
        <f t="shared" si="612"/>
        <v>2.4155808668308243</v>
      </c>
      <c r="AC6400">
        <v>28.13</v>
      </c>
      <c r="AD6400">
        <v>26.706</v>
      </c>
      <c r="AH6400" s="85">
        <f>IF(AND(M6400&lt;Variables!$G$6,M6400&gt;Variables!$G$5),0,1)</f>
        <v>1</v>
      </c>
      <c r="AI6400" s="85">
        <f t="shared" si="609"/>
        <v>0</v>
      </c>
      <c r="AJ6400" s="85">
        <f>IF(I6400&gt;Variables!$G$7,0,1)</f>
        <v>0</v>
      </c>
      <c r="AK6400" s="85">
        <f>IF(F6400&gt;Variables!$G$8,0,1)</f>
        <v>0</v>
      </c>
      <c r="AL6400" s="85">
        <f>IF(G6400&gt;Variables!$G$9,0,1)</f>
        <v>1</v>
      </c>
      <c r="AM6400" s="85">
        <f>IF(AND(K6400&gt;Variables!$G$10,K6400&lt;Variables!$G$11),0,1)</f>
        <v>0</v>
      </c>
      <c r="AN6400" s="103">
        <f>IF(H6400&lt;Variables!$G$13,1,0)</f>
        <v>0</v>
      </c>
      <c r="AO6400" s="101">
        <f>IF(R6400&lt;Variables!$G$12,0,1)</f>
        <v>0</v>
      </c>
      <c r="AP6400" s="86">
        <f t="shared" si="611"/>
        <v>1</v>
      </c>
      <c r="AR6400">
        <v>0</v>
      </c>
      <c r="AS6400">
        <v>0</v>
      </c>
      <c r="AT6400">
        <v>0</v>
      </c>
      <c r="AU6400">
        <v>1</v>
      </c>
      <c r="BA6400">
        <v>-0.63</v>
      </c>
    </row>
    <row r="6401" spans="3:53" ht="12.75" x14ac:dyDescent="0.2">
      <c r="C6401" t="s">
        <v>1022</v>
      </c>
      <c r="D6401" t="s">
        <v>977</v>
      </c>
      <c r="E6401">
        <v>65.41</v>
      </c>
      <c r="F6401">
        <v>12.55</v>
      </c>
      <c r="G6401">
        <v>3.9</v>
      </c>
      <c r="H6401">
        <v>4440</v>
      </c>
      <c r="I6401">
        <v>-1.6E-2</v>
      </c>
      <c r="J6401" t="s">
        <v>78</v>
      </c>
      <c r="K6401">
        <v>15.76</v>
      </c>
      <c r="L6401">
        <v>66.268695000000022</v>
      </c>
      <c r="M6401">
        <v>-1.2052372541816661</v>
      </c>
      <c r="N6401">
        <v>67.276925999999989</v>
      </c>
      <c r="O6401">
        <v>-2.6858034506511048</v>
      </c>
      <c r="P6401">
        <v>4354000</v>
      </c>
      <c r="Q6401">
        <v>768864</v>
      </c>
      <c r="R6401">
        <v>5.66</v>
      </c>
      <c r="S6401">
        <v>53.180000000000007</v>
      </c>
      <c r="T6401">
        <v>8.2420000000000009</v>
      </c>
      <c r="U6401">
        <v>26.883600000000001</v>
      </c>
      <c r="V6401">
        <f t="shared" si="612"/>
        <v>1.9244297381004987</v>
      </c>
      <c r="AC6401">
        <v>65.534999999999997</v>
      </c>
      <c r="AD6401">
        <v>63.82</v>
      </c>
      <c r="AH6401" s="85">
        <f>IF(AND(M6401&lt;Variables!$G$6,M6401&gt;Variables!$G$5),0,1)</f>
        <v>1</v>
      </c>
      <c r="AI6401" s="85">
        <f t="shared" si="609"/>
        <v>1</v>
      </c>
      <c r="AJ6401" s="85">
        <f>IF(I6401&gt;Variables!$G$7,0,1)</f>
        <v>1</v>
      </c>
      <c r="AK6401" s="85">
        <f>IF(F6401&gt;Variables!$G$8,0,1)</f>
        <v>0</v>
      </c>
      <c r="AL6401" s="85">
        <f>IF(G6401&gt;Variables!$G$9,0,1)</f>
        <v>1</v>
      </c>
      <c r="AM6401" s="85">
        <f>IF(AND(K6401&gt;Variables!$G$10,K6401&lt;Variables!$G$11),0,1)</f>
        <v>1</v>
      </c>
      <c r="AN6401" s="103">
        <f>IF(H6401&lt;Variables!$G$13,1,0)</f>
        <v>0</v>
      </c>
      <c r="AO6401" s="101">
        <f>IF(R6401&lt;Variables!$G$12,0,1)</f>
        <v>1</v>
      </c>
      <c r="AP6401" s="86">
        <f t="shared" si="611"/>
        <v>1</v>
      </c>
      <c r="AR6401">
        <v>0</v>
      </c>
      <c r="AS6401">
        <v>0</v>
      </c>
      <c r="AT6401">
        <v>0</v>
      </c>
      <c r="AU6401">
        <v>1</v>
      </c>
      <c r="BA6401">
        <v>-0.84</v>
      </c>
    </row>
    <row r="6402" spans="3:53" ht="12.75" x14ac:dyDescent="0.2">
      <c r="C6402" t="s">
        <v>1022</v>
      </c>
      <c r="D6402" t="s">
        <v>1023</v>
      </c>
      <c r="E6402">
        <v>2.27</v>
      </c>
      <c r="F6402">
        <v>16.309999999999999</v>
      </c>
      <c r="G6402">
        <v>13.5</v>
      </c>
      <c r="H6402">
        <v>41.18</v>
      </c>
      <c r="I6402">
        <v>-7.0880000000000001</v>
      </c>
      <c r="J6402" t="s">
        <v>78</v>
      </c>
      <c r="K6402">
        <v>48.37</v>
      </c>
      <c r="L6402">
        <v>2.3372823529411768</v>
      </c>
      <c r="M6402">
        <v>-2.8786574654324659</v>
      </c>
      <c r="N6402">
        <v>2.2814423076923078</v>
      </c>
      <c r="O6402">
        <v>-0.50153833185822561</v>
      </c>
      <c r="P6402">
        <v>674860</v>
      </c>
      <c r="Q6402">
        <v>120170</v>
      </c>
      <c r="R6402">
        <v>5.62</v>
      </c>
      <c r="S6402">
        <v>53.180000000000007</v>
      </c>
      <c r="T6402">
        <v>8.2420000000000009</v>
      </c>
      <c r="U6402">
        <v>26.883600000000001</v>
      </c>
      <c r="V6402">
        <f t="shared" si="612"/>
        <v>2.4114071868021685</v>
      </c>
      <c r="AC6402">
        <v>2.35</v>
      </c>
      <c r="AD6402">
        <v>2.11</v>
      </c>
      <c r="AH6402" s="85">
        <f>IF(AND(M6402&lt;Variables!$G$6,M6402&gt;Variables!$G$5),0,1)</f>
        <v>0</v>
      </c>
      <c r="AI6402" s="85">
        <f t="shared" si="609"/>
        <v>0</v>
      </c>
      <c r="AJ6402" s="85">
        <f>IF(I6402&gt;Variables!$G$7,0,1)</f>
        <v>1</v>
      </c>
      <c r="AK6402" s="85">
        <f>IF(F6402&gt;Variables!$G$8,0,1)</f>
        <v>0</v>
      </c>
      <c r="AL6402" s="85">
        <f>IF(G6402&gt;Variables!$G$9,0,1)</f>
        <v>0</v>
      </c>
      <c r="AM6402" s="85">
        <f>IF(AND(K6402&gt;Variables!$G$10,K6402&lt;Variables!$G$11),0,1)</f>
        <v>1</v>
      </c>
      <c r="AN6402" s="103">
        <f>IF(H6402&lt;Variables!$G$13,1,0)</f>
        <v>1</v>
      </c>
      <c r="AO6402" s="101">
        <f>IF(R6402&lt;Variables!$G$12,0,1)</f>
        <v>1</v>
      </c>
      <c r="AP6402" s="86">
        <f t="shared" si="611"/>
        <v>1</v>
      </c>
      <c r="AR6402">
        <v>1</v>
      </c>
      <c r="AS6402">
        <v>0</v>
      </c>
      <c r="AT6402">
        <v>0</v>
      </c>
      <c r="AU6402">
        <v>0</v>
      </c>
      <c r="BA6402">
        <v>2</v>
      </c>
    </row>
    <row r="6403" spans="3:53" ht="12.75" x14ac:dyDescent="0.2">
      <c r="C6403" t="s">
        <v>1022</v>
      </c>
      <c r="D6403" t="s">
        <v>614</v>
      </c>
      <c r="E6403">
        <v>13.18</v>
      </c>
      <c r="F6403">
        <v>16.8</v>
      </c>
      <c r="G6403">
        <v>1.46</v>
      </c>
      <c r="H6403">
        <v>2880</v>
      </c>
      <c r="I6403">
        <v>-37.380000000000003</v>
      </c>
      <c r="J6403" t="s">
        <v>78</v>
      </c>
      <c r="K6403">
        <v>36.29</v>
      </c>
      <c r="L6403">
        <v>13.461675</v>
      </c>
      <c r="M6403">
        <v>-1.869566751537225</v>
      </c>
      <c r="N6403">
        <v>13.627326</v>
      </c>
      <c r="O6403">
        <v>-3.0624203163555288</v>
      </c>
      <c r="P6403">
        <v>23945000</v>
      </c>
      <c r="Q6403">
        <v>3768000</v>
      </c>
      <c r="R6403">
        <v>6.35</v>
      </c>
      <c r="S6403">
        <v>53.180000000000007</v>
      </c>
      <c r="T6403">
        <v>8.2420000000000009</v>
      </c>
      <c r="U6403">
        <v>26.883600000000001</v>
      </c>
      <c r="V6403">
        <f t="shared" si="612"/>
        <v>2.1995486121875625</v>
      </c>
      <c r="AC6403">
        <v>14.6</v>
      </c>
      <c r="AD6403">
        <v>12.58</v>
      </c>
      <c r="AH6403" s="85">
        <f>IF(AND(M6403&lt;Variables!$G$6,M6403&gt;Variables!$G$5),0,1)</f>
        <v>1</v>
      </c>
      <c r="AI6403" s="85">
        <f t="shared" ref="AI6403:AI6466" si="613">IF(L6403&gt;N6403,0,1)</f>
        <v>1</v>
      </c>
      <c r="AJ6403" s="85">
        <f>IF(I6403&gt;Variables!$G$7,0,1)</f>
        <v>1</v>
      </c>
      <c r="AK6403" s="85">
        <f>IF(F6403&gt;Variables!$G$8,0,1)</f>
        <v>0</v>
      </c>
      <c r="AL6403" s="85">
        <f>IF(G6403&gt;Variables!$G$9,0,1)</f>
        <v>1</v>
      </c>
      <c r="AM6403" s="85">
        <f>IF(AND(K6403&gt;Variables!$G$10,K6403&lt;Variables!$G$11),0,1)</f>
        <v>1</v>
      </c>
      <c r="AN6403" s="103">
        <f>IF(H6403&lt;Variables!$G$13,1,0)</f>
        <v>0</v>
      </c>
      <c r="AO6403" s="101">
        <f>IF(R6403&lt;Variables!$G$12,0,1)</f>
        <v>1</v>
      </c>
      <c r="AP6403" s="86">
        <f t="shared" si="611"/>
        <v>1</v>
      </c>
      <c r="AR6403">
        <v>0</v>
      </c>
      <c r="AS6403">
        <v>0</v>
      </c>
      <c r="AT6403">
        <v>1</v>
      </c>
      <c r="AU6403">
        <v>0</v>
      </c>
      <c r="BA6403">
        <v>-2.25</v>
      </c>
    </row>
    <row r="6404" spans="3:53" ht="12.75" x14ac:dyDescent="0.2">
      <c r="C6404" t="s">
        <v>1022</v>
      </c>
      <c r="D6404" t="s">
        <v>810</v>
      </c>
      <c r="E6404">
        <v>11.7</v>
      </c>
      <c r="F6404">
        <v>17.47</v>
      </c>
      <c r="G6404">
        <v>-15.54</v>
      </c>
      <c r="H6404">
        <v>1940</v>
      </c>
      <c r="I6404">
        <v>-71.575000000000003</v>
      </c>
      <c r="J6404" t="s">
        <v>78</v>
      </c>
      <c r="K6404">
        <v>46.34</v>
      </c>
      <c r="L6404">
        <v>11.661405</v>
      </c>
      <c r="M6404">
        <v>-1.2048290922048619E-2</v>
      </c>
      <c r="N6404">
        <v>11.812842</v>
      </c>
      <c r="O6404">
        <v>-1.2938630686840471</v>
      </c>
      <c r="P6404">
        <v>73591000</v>
      </c>
      <c r="Q6404">
        <v>8404000</v>
      </c>
      <c r="R6404">
        <v>8.76</v>
      </c>
      <c r="S6404">
        <v>53.180000000000007</v>
      </c>
      <c r="T6404">
        <v>8.2420000000000009</v>
      </c>
      <c r="U6404">
        <v>26.883600000000001</v>
      </c>
      <c r="V6404">
        <f t="shared" si="612"/>
        <v>2.3292683041650637</v>
      </c>
      <c r="AC6404">
        <v>13.4</v>
      </c>
      <c r="AD6404">
        <v>11.15</v>
      </c>
      <c r="AH6404" s="85">
        <f>IF(AND(M6404&lt;Variables!$G$6,M6404&gt;Variables!$G$5),0,1)</f>
        <v>1</v>
      </c>
      <c r="AI6404" s="85">
        <f t="shared" si="613"/>
        <v>1</v>
      </c>
      <c r="AJ6404" s="85">
        <f>IF(I6404&gt;Variables!$G$7,0,1)</f>
        <v>1</v>
      </c>
      <c r="AK6404" s="85">
        <f>IF(F6404&gt;Variables!$G$8,0,1)</f>
        <v>0</v>
      </c>
      <c r="AL6404" s="85">
        <f>IF(G6404&gt;Variables!$G$9,0,1)</f>
        <v>1</v>
      </c>
      <c r="AM6404" s="85">
        <f>IF(AND(K6404&gt;Variables!$G$10,K6404&lt;Variables!$G$11),0,1)</f>
        <v>1</v>
      </c>
      <c r="AN6404" s="103">
        <f>IF(H6404&lt;Variables!$G$13,1,0)</f>
        <v>1</v>
      </c>
      <c r="AO6404" s="101">
        <f>IF(R6404&lt;Variables!$G$12,0,1)</f>
        <v>1</v>
      </c>
      <c r="AP6404" s="86">
        <f t="shared" si="611"/>
        <v>1</v>
      </c>
      <c r="AR6404">
        <v>0</v>
      </c>
      <c r="AS6404">
        <v>0</v>
      </c>
      <c r="AT6404">
        <v>1</v>
      </c>
      <c r="AU6404">
        <v>0</v>
      </c>
      <c r="BA6404">
        <v>-2.25</v>
      </c>
    </row>
    <row r="6405" spans="3:53" ht="12.75" x14ac:dyDescent="0.2">
      <c r="C6405" t="s">
        <v>1022</v>
      </c>
      <c r="D6405" t="s">
        <v>978</v>
      </c>
      <c r="E6405">
        <v>3.25</v>
      </c>
      <c r="F6405">
        <v>22.06</v>
      </c>
      <c r="G6405">
        <v>-13.37</v>
      </c>
      <c r="H6405">
        <v>215.62</v>
      </c>
      <c r="I6405">
        <v>-48.276000000000003</v>
      </c>
      <c r="J6405" t="s">
        <v>78</v>
      </c>
      <c r="K6405">
        <v>41.79</v>
      </c>
      <c r="L6405">
        <v>3.2728700000000002</v>
      </c>
      <c r="M6405">
        <v>-1.004317311717237</v>
      </c>
      <c r="N6405">
        <v>3.2695560000000001</v>
      </c>
      <c r="O6405">
        <v>-0.90397595269816189</v>
      </c>
      <c r="P6405">
        <v>19660000</v>
      </c>
      <c r="Q6405">
        <v>888990</v>
      </c>
      <c r="R6405">
        <v>22.11</v>
      </c>
      <c r="S6405">
        <v>53.180000000000007</v>
      </c>
      <c r="T6405">
        <v>8.2420000000000009</v>
      </c>
      <c r="U6405">
        <v>26.883600000000001</v>
      </c>
      <c r="V6405">
        <f t="shared" si="612"/>
        <v>2.2842438045715228</v>
      </c>
      <c r="AC6405">
        <v>3.5211999999999999</v>
      </c>
      <c r="AD6405">
        <v>3.1</v>
      </c>
      <c r="AH6405" s="85">
        <f>IF(AND(M6405&lt;Variables!$G$6,M6405&gt;Variables!$G$5),0,1)</f>
        <v>1</v>
      </c>
      <c r="AI6405" s="85">
        <f t="shared" si="613"/>
        <v>0</v>
      </c>
      <c r="AJ6405" s="85">
        <f>IF(I6405&gt;Variables!$G$7,0,1)</f>
        <v>1</v>
      </c>
      <c r="AK6405" s="85">
        <f>IF(F6405&gt;Variables!$G$8,0,1)</f>
        <v>0</v>
      </c>
      <c r="AL6405" s="85">
        <f>IF(G6405&gt;Variables!$G$9,0,1)</f>
        <v>1</v>
      </c>
      <c r="AM6405" s="85">
        <f>IF(AND(K6405&gt;Variables!$G$10,K6405&lt;Variables!$G$11),0,1)</f>
        <v>1</v>
      </c>
      <c r="AN6405" s="103">
        <f>IF(H6405&lt;Variables!$G$13,1,0)</f>
        <v>1</v>
      </c>
      <c r="AO6405" s="101">
        <f>IF(R6405&lt;Variables!$G$12,0,1)</f>
        <v>1</v>
      </c>
      <c r="AP6405" s="86">
        <f t="shared" si="611"/>
        <v>1</v>
      </c>
      <c r="AR6405">
        <v>1</v>
      </c>
      <c r="AS6405">
        <v>0</v>
      </c>
      <c r="AT6405">
        <v>0</v>
      </c>
      <c r="AU6405">
        <v>0</v>
      </c>
      <c r="BA6405">
        <v>2</v>
      </c>
    </row>
    <row r="6406" spans="3:53" ht="12.75" x14ac:dyDescent="0.2">
      <c r="C6406" t="s">
        <v>1022</v>
      </c>
      <c r="D6406" t="s">
        <v>975</v>
      </c>
      <c r="E6406">
        <v>2.27</v>
      </c>
      <c r="F6406">
        <v>22.58</v>
      </c>
      <c r="G6406">
        <v>18.739999999999998</v>
      </c>
      <c r="H6406">
        <v>22.19</v>
      </c>
      <c r="I6406">
        <v>-34.618000000000002</v>
      </c>
      <c r="J6406" t="s">
        <v>78</v>
      </c>
      <c r="K6406">
        <v>33.61</v>
      </c>
      <c r="L6406">
        <v>2.374115789473684</v>
      </c>
      <c r="M6406">
        <v>-3.968458063057259</v>
      </c>
      <c r="N6406">
        <v>2.4360938775510199</v>
      </c>
      <c r="O6406">
        <v>-6.4116526456706167</v>
      </c>
      <c r="P6406">
        <v>3920000</v>
      </c>
      <c r="Q6406">
        <v>58670</v>
      </c>
      <c r="R6406">
        <v>66.81</v>
      </c>
      <c r="S6406">
        <v>53.180000000000007</v>
      </c>
      <c r="T6406">
        <v>8.2420000000000009</v>
      </c>
      <c r="U6406">
        <v>26.883600000000001</v>
      </c>
      <c r="V6406">
        <f t="shared" si="612"/>
        <v>2.1125352457761561</v>
      </c>
      <c r="AC6406">
        <v>2.6</v>
      </c>
      <c r="AD6406">
        <v>2.2200000000000002</v>
      </c>
      <c r="AH6406" s="85">
        <f>IF(AND(M6406&lt;Variables!$G$6,M6406&gt;Variables!$G$5),0,1)</f>
        <v>0</v>
      </c>
      <c r="AI6406" s="85">
        <f t="shared" si="613"/>
        <v>1</v>
      </c>
      <c r="AJ6406" s="85">
        <f>IF(I6406&gt;Variables!$G$7,0,1)</f>
        <v>1</v>
      </c>
      <c r="AK6406" s="85">
        <f>IF(F6406&gt;Variables!$G$8,0,1)</f>
        <v>0</v>
      </c>
      <c r="AL6406" s="85">
        <f>IF(G6406&gt;Variables!$G$9,0,1)</f>
        <v>0</v>
      </c>
      <c r="AM6406" s="85">
        <f>IF(AND(K6406&gt;Variables!$G$10,K6406&lt;Variables!$G$11),0,1)</f>
        <v>1</v>
      </c>
      <c r="AN6406" s="103">
        <f>IF(H6406&lt;Variables!$G$13,1,0)</f>
        <v>1</v>
      </c>
      <c r="AO6406" s="101">
        <f>IF(R6406&lt;Variables!$G$12,0,1)</f>
        <v>1</v>
      </c>
      <c r="AP6406" s="86">
        <f t="shared" si="611"/>
        <v>1</v>
      </c>
      <c r="AR6406">
        <v>1</v>
      </c>
      <c r="AS6406">
        <v>0</v>
      </c>
      <c r="AT6406">
        <v>0</v>
      </c>
      <c r="AU6406">
        <v>0</v>
      </c>
      <c r="BA6406">
        <v>2</v>
      </c>
    </row>
    <row r="6407" spans="3:53" ht="12.75" x14ac:dyDescent="0.2">
      <c r="C6407" t="s">
        <v>1022</v>
      </c>
      <c r="D6407" t="s">
        <v>1002</v>
      </c>
      <c r="E6407">
        <v>0.6</v>
      </c>
      <c r="F6407">
        <v>14.39</v>
      </c>
      <c r="G6407">
        <v>7.41</v>
      </c>
      <c r="H6407">
        <v>-99999</v>
      </c>
      <c r="I6407">
        <v>-0.67800000000000005</v>
      </c>
      <c r="J6407" t="s">
        <v>78</v>
      </c>
      <c r="K6407">
        <v>-99999</v>
      </c>
      <c r="L6407">
        <v>0.64800000000000002</v>
      </c>
      <c r="M6407">
        <v>0</v>
      </c>
      <c r="N6407">
        <v>0.64800000000000002</v>
      </c>
      <c r="O6407">
        <v>0</v>
      </c>
      <c r="P6407">
        <v>73740</v>
      </c>
      <c r="Q6407">
        <v>10615</v>
      </c>
      <c r="R6407">
        <v>6.95</v>
      </c>
      <c r="S6407">
        <v>53.180000000000007</v>
      </c>
      <c r="T6407">
        <v>8.2420000000000009</v>
      </c>
      <c r="U6407">
        <v>26.883600000000001</v>
      </c>
      <c r="V6407"/>
      <c r="AC6407">
        <v>0.64800000000000002</v>
      </c>
      <c r="AD6407">
        <v>0.60104999999999997</v>
      </c>
      <c r="AH6407" s="85">
        <f>IF(AND(M6407&lt;Variables!$G$6,M6407&gt;Variables!$G$5),0,1)</f>
        <v>1</v>
      </c>
      <c r="AI6407" s="85">
        <f t="shared" si="613"/>
        <v>1</v>
      </c>
      <c r="AJ6407" s="85">
        <f>IF(I6407&gt;Variables!$G$7,0,1)</f>
        <v>1</v>
      </c>
      <c r="AK6407" s="85">
        <f>IF(F6407&gt;Variables!$G$8,0,1)</f>
        <v>0</v>
      </c>
      <c r="AL6407" s="85">
        <f>IF(G6407&gt;Variables!$G$9,0,1)</f>
        <v>1</v>
      </c>
      <c r="AM6407" s="85">
        <f>IF(AND(K6407&gt;Variables!$G$10,K6407&lt;Variables!$G$11),0,1)</f>
        <v>1</v>
      </c>
      <c r="AN6407" s="103">
        <f>IF(H6407&lt;Variables!$G$13,1,0)</f>
        <v>1</v>
      </c>
      <c r="AO6407" s="101">
        <f>IF(R6407&lt;Variables!$G$12,0,1)</f>
        <v>1</v>
      </c>
      <c r="AP6407" s="86">
        <f t="shared" si="611"/>
        <v>1</v>
      </c>
      <c r="AR6407">
        <v>1</v>
      </c>
      <c r="AS6407">
        <v>0</v>
      </c>
      <c r="AT6407">
        <v>0</v>
      </c>
      <c r="AU6407">
        <v>0</v>
      </c>
      <c r="BA6407">
        <v>2</v>
      </c>
    </row>
    <row r="6408" spans="3:53" ht="12.75" x14ac:dyDescent="0.2">
      <c r="C6408" t="s">
        <v>1022</v>
      </c>
      <c r="D6408" t="s">
        <v>752</v>
      </c>
      <c r="E6408">
        <v>10.53</v>
      </c>
      <c r="F6408">
        <v>9.9499999999999993</v>
      </c>
      <c r="G6408">
        <v>6.66</v>
      </c>
      <c r="H6408">
        <v>3960</v>
      </c>
      <c r="I6408">
        <v>-47.768999999999998</v>
      </c>
      <c r="J6408" t="s">
        <v>78</v>
      </c>
      <c r="K6408">
        <v>53.17</v>
      </c>
      <c r="L6408">
        <v>10.538465</v>
      </c>
      <c r="M6408">
        <v>1.456568864629462E-2</v>
      </c>
      <c r="N6408">
        <v>10.488056</v>
      </c>
      <c r="O6408">
        <v>0.49526814120749041</v>
      </c>
      <c r="P6408">
        <v>15358000</v>
      </c>
      <c r="Q6408">
        <v>5120000</v>
      </c>
      <c r="R6408">
        <v>3</v>
      </c>
      <c r="S6408">
        <v>53.180000000000007</v>
      </c>
      <c r="T6408">
        <v>8.2420000000000009</v>
      </c>
      <c r="U6408">
        <v>26.883600000000001</v>
      </c>
      <c r="V6408">
        <f t="shared" ref="V6408:V6428" si="614">1.849 + (0.01036 * K6408) + (0.1184 * M6408) - (0.002888 * K6408 * M6408)</f>
        <v>2.3993291437982669</v>
      </c>
      <c r="AC6408">
        <v>11.02</v>
      </c>
      <c r="AD6408">
        <v>9.8699999999999992</v>
      </c>
      <c r="AH6408" s="85">
        <f>IF(AND(M6408&lt;Variables!$G$6,M6408&gt;Variables!$G$5),0,1)</f>
        <v>1</v>
      </c>
      <c r="AI6408" s="85">
        <f t="shared" si="613"/>
        <v>0</v>
      </c>
      <c r="AJ6408" s="85">
        <f>IF(I6408&gt;Variables!$G$7,0,1)</f>
        <v>1</v>
      </c>
      <c r="AK6408" s="85">
        <f>IF(F6408&gt;Variables!$G$8,0,1)</f>
        <v>0</v>
      </c>
      <c r="AL6408" s="85">
        <f>IF(G6408&gt;Variables!$G$9,0,1)</f>
        <v>1</v>
      </c>
      <c r="AM6408" s="85">
        <f>IF(AND(K6408&gt;Variables!$G$10,K6408&lt;Variables!$G$11),0,1)</f>
        <v>0</v>
      </c>
      <c r="AN6408" s="103">
        <f>IF(H6408&lt;Variables!$G$13,1,0)</f>
        <v>0</v>
      </c>
      <c r="AO6408" s="101">
        <f>IF(R6408&lt;Variables!$G$12,0,1)</f>
        <v>1</v>
      </c>
      <c r="AP6408" s="86">
        <f t="shared" si="611"/>
        <v>1</v>
      </c>
      <c r="AR6408">
        <v>1</v>
      </c>
      <c r="AS6408">
        <v>0</v>
      </c>
      <c r="AT6408">
        <v>0</v>
      </c>
      <c r="AU6408">
        <v>0</v>
      </c>
      <c r="BA6408">
        <v>1.23</v>
      </c>
    </row>
    <row r="6409" spans="3:53" ht="12.75" x14ac:dyDescent="0.2">
      <c r="C6409" t="s">
        <v>1024</v>
      </c>
      <c r="D6409" t="s">
        <v>972</v>
      </c>
      <c r="E6409">
        <v>9.5399999999999991</v>
      </c>
      <c r="F6409">
        <v>324.43</v>
      </c>
      <c r="G6409">
        <v>-10.56</v>
      </c>
      <c r="H6409">
        <v>27.89</v>
      </c>
      <c r="I6409">
        <v>-5.0000000000000001E-3</v>
      </c>
      <c r="J6409" t="s">
        <v>78</v>
      </c>
      <c r="K6409">
        <v>46.05</v>
      </c>
      <c r="L6409">
        <v>9.486819999999998</v>
      </c>
      <c r="M6409">
        <v>-6.5564646530631224E-2</v>
      </c>
      <c r="N6409">
        <v>9.9017600000000012</v>
      </c>
      <c r="O6409">
        <v>-4.2533852567624386</v>
      </c>
      <c r="P6409">
        <v>164350000</v>
      </c>
      <c r="Q6409">
        <v>980580</v>
      </c>
      <c r="R6409">
        <v>167.6</v>
      </c>
      <c r="S6409">
        <v>52.491999999999997</v>
      </c>
      <c r="T6409">
        <v>8.2779999999999987</v>
      </c>
      <c r="U6409">
        <v>26.622399999999999</v>
      </c>
      <c r="V6409">
        <f t="shared" si="614"/>
        <v>2.3270347455480334</v>
      </c>
      <c r="AC6409">
        <v>12.15</v>
      </c>
      <c r="AD6409">
        <v>9.3800000000000008</v>
      </c>
      <c r="AH6409" s="85">
        <f>IF(AND(M6409&lt;Variables!$G$6,M6409&gt;Variables!$G$5),0,1)</f>
        <v>1</v>
      </c>
      <c r="AI6409" s="85">
        <f t="shared" si="613"/>
        <v>1</v>
      </c>
      <c r="AJ6409" s="85">
        <f>IF(I6409&gt;Variables!$G$7,0,1)</f>
        <v>1</v>
      </c>
      <c r="AK6409" s="85">
        <f>IF(F6409&gt;Variables!$G$8,0,1)</f>
        <v>0</v>
      </c>
      <c r="AL6409" s="85">
        <f>IF(G6409&gt;Variables!$G$9,0,1)</f>
        <v>1</v>
      </c>
      <c r="AM6409" s="85">
        <f>IF(AND(K6409&gt;Variables!$G$10,K6409&lt;Variables!$G$11),0,1)</f>
        <v>1</v>
      </c>
      <c r="AN6409" s="103">
        <f>IF(H6409&lt;Variables!$G$13,1,0)</f>
        <v>1</v>
      </c>
      <c r="AO6409" s="101">
        <f>IF(R6409&lt;Variables!$G$12,0,1)</f>
        <v>1</v>
      </c>
      <c r="AP6409" s="86">
        <f t="shared" si="611"/>
        <v>1</v>
      </c>
      <c r="AR6409">
        <v>1</v>
      </c>
      <c r="AS6409">
        <v>0</v>
      </c>
      <c r="AT6409">
        <v>0</v>
      </c>
      <c r="AU6409">
        <v>0</v>
      </c>
      <c r="BA6409">
        <v>2</v>
      </c>
    </row>
    <row r="6410" spans="3:53" ht="12.75" x14ac:dyDescent="0.2">
      <c r="C6410" t="s">
        <v>1024</v>
      </c>
      <c r="D6410" t="s">
        <v>932</v>
      </c>
      <c r="E6410">
        <v>4.82</v>
      </c>
      <c r="F6410">
        <v>23.31</v>
      </c>
      <c r="G6410">
        <v>-21.3</v>
      </c>
      <c r="H6410">
        <v>18.11</v>
      </c>
      <c r="I6410">
        <v>-6.1239999999999997</v>
      </c>
      <c r="J6410" t="s">
        <v>78</v>
      </c>
      <c r="K6410">
        <v>38.159999999999997</v>
      </c>
      <c r="L6410">
        <v>4.9958100000000014</v>
      </c>
      <c r="M6410">
        <v>-1.387362609867081</v>
      </c>
      <c r="N6410">
        <v>5.2666459999999997</v>
      </c>
      <c r="O6410">
        <v>-6.4584936978866594</v>
      </c>
      <c r="P6410">
        <v>17070000</v>
      </c>
      <c r="Q6410">
        <v>1040000</v>
      </c>
      <c r="R6410">
        <v>16.41</v>
      </c>
      <c r="S6410">
        <v>52.491999999999997</v>
      </c>
      <c r="T6410">
        <v>8.2779999999999987</v>
      </c>
      <c r="U6410">
        <v>26.622399999999999</v>
      </c>
      <c r="V6410">
        <f t="shared" si="614"/>
        <v>2.2329696617637573</v>
      </c>
      <c r="AC6410">
        <v>5.46</v>
      </c>
      <c r="AD6410">
        <v>4.2</v>
      </c>
      <c r="AH6410" s="85">
        <f>IF(AND(M6410&lt;Variables!$G$6,M6410&gt;Variables!$G$5),0,1)</f>
        <v>1</v>
      </c>
      <c r="AI6410" s="85">
        <f t="shared" si="613"/>
        <v>1</v>
      </c>
      <c r="AJ6410" s="85">
        <f>IF(I6410&gt;Variables!$G$7,0,1)</f>
        <v>1</v>
      </c>
      <c r="AK6410" s="85">
        <f>IF(F6410&gt;Variables!$G$8,0,1)</f>
        <v>0</v>
      </c>
      <c r="AL6410" s="85">
        <f>IF(G6410&gt;Variables!$G$9,0,1)</f>
        <v>1</v>
      </c>
      <c r="AM6410" s="85">
        <f>IF(AND(K6410&gt;Variables!$G$10,K6410&lt;Variables!$G$11),0,1)</f>
        <v>1</v>
      </c>
      <c r="AN6410" s="103">
        <f>IF(H6410&lt;Variables!$G$13,1,0)</f>
        <v>1</v>
      </c>
      <c r="AO6410" s="101">
        <f>IF(R6410&lt;Variables!$G$12,0,1)</f>
        <v>1</v>
      </c>
      <c r="AP6410" s="86">
        <f t="shared" si="611"/>
        <v>1</v>
      </c>
      <c r="AR6410">
        <v>1</v>
      </c>
      <c r="AS6410">
        <v>0</v>
      </c>
      <c r="AT6410">
        <v>0</v>
      </c>
      <c r="AU6410">
        <v>0</v>
      </c>
      <c r="BA6410">
        <v>2</v>
      </c>
    </row>
    <row r="6411" spans="3:53" ht="12.75" x14ac:dyDescent="0.2">
      <c r="C6411" t="s">
        <v>1024</v>
      </c>
      <c r="D6411" t="s">
        <v>978</v>
      </c>
      <c r="E6411">
        <v>3.3</v>
      </c>
      <c r="F6411">
        <v>22.14</v>
      </c>
      <c r="G6411">
        <v>-12.33</v>
      </c>
      <c r="H6411">
        <v>215.62</v>
      </c>
      <c r="I6411">
        <v>-47.673000000000002</v>
      </c>
      <c r="J6411" t="s">
        <v>78</v>
      </c>
      <c r="K6411">
        <v>54.62</v>
      </c>
      <c r="L6411">
        <v>3.2656499999999999</v>
      </c>
      <c r="M6411">
        <v>0.40880069817647252</v>
      </c>
      <c r="N6411">
        <v>3.2643399999999998</v>
      </c>
      <c r="O6411">
        <v>0.44909537609440559</v>
      </c>
      <c r="P6411">
        <v>19720000</v>
      </c>
      <c r="Q6411">
        <v>888990</v>
      </c>
      <c r="R6411">
        <v>22.18</v>
      </c>
      <c r="S6411">
        <v>52.491999999999997</v>
      </c>
      <c r="T6411">
        <v>8.2779999999999987</v>
      </c>
      <c r="U6411">
        <v>26.622399999999999</v>
      </c>
      <c r="V6411">
        <f t="shared" si="614"/>
        <v>2.3987799340039504</v>
      </c>
      <c r="AC6411">
        <v>3.5211999999999999</v>
      </c>
      <c r="AD6411">
        <v>3.1</v>
      </c>
      <c r="AH6411" s="85">
        <f>IF(AND(M6411&lt;Variables!$G$6,M6411&gt;Variables!$G$5),0,1)</f>
        <v>1</v>
      </c>
      <c r="AI6411" s="85">
        <f t="shared" si="613"/>
        <v>0</v>
      </c>
      <c r="AJ6411" s="85">
        <f>IF(I6411&gt;Variables!$G$7,0,1)</f>
        <v>1</v>
      </c>
      <c r="AK6411" s="85">
        <f>IF(F6411&gt;Variables!$G$8,0,1)</f>
        <v>0</v>
      </c>
      <c r="AL6411" s="85">
        <f>IF(G6411&gt;Variables!$G$9,0,1)</f>
        <v>1</v>
      </c>
      <c r="AM6411" s="85">
        <f>IF(AND(K6411&gt;Variables!$G$10,K6411&lt;Variables!$G$11),0,1)</f>
        <v>0</v>
      </c>
      <c r="AN6411" s="103">
        <f>IF(H6411&lt;Variables!$G$13,1,0)</f>
        <v>1</v>
      </c>
      <c r="AO6411" s="101">
        <f>IF(R6411&lt;Variables!$G$12,0,1)</f>
        <v>1</v>
      </c>
      <c r="AP6411" s="86">
        <f t="shared" si="611"/>
        <v>1</v>
      </c>
      <c r="AR6411">
        <v>1</v>
      </c>
      <c r="AS6411">
        <v>0</v>
      </c>
      <c r="AT6411">
        <v>0</v>
      </c>
      <c r="AU6411">
        <v>0</v>
      </c>
      <c r="BA6411">
        <v>2</v>
      </c>
    </row>
    <row r="6412" spans="3:53" ht="12.75" x14ac:dyDescent="0.2">
      <c r="C6412" t="s">
        <v>1024</v>
      </c>
      <c r="D6412" t="s">
        <v>973</v>
      </c>
      <c r="E6412">
        <v>9.09</v>
      </c>
      <c r="F6412">
        <v>43.99</v>
      </c>
      <c r="G6412">
        <v>11.86</v>
      </c>
      <c r="H6412">
        <v>799.45</v>
      </c>
      <c r="I6412">
        <v>-32.018000000000001</v>
      </c>
      <c r="J6412" t="s">
        <v>78</v>
      </c>
      <c r="K6412">
        <v>54.87</v>
      </c>
      <c r="L6412">
        <v>9.122045</v>
      </c>
      <c r="M6412">
        <v>0.31193663263006521</v>
      </c>
      <c r="N6412">
        <v>8.9743019999999998</v>
      </c>
      <c r="O6412">
        <v>1.9633616073985409</v>
      </c>
      <c r="P6412">
        <v>107810000</v>
      </c>
      <c r="Q6412">
        <v>4490000</v>
      </c>
      <c r="R6412">
        <v>24.01</v>
      </c>
      <c r="S6412">
        <v>52.491999999999997</v>
      </c>
      <c r="T6412">
        <v>8.2779999999999987</v>
      </c>
      <c r="U6412">
        <v>26.622399999999999</v>
      </c>
      <c r="V6412">
        <f t="shared" si="614"/>
        <v>2.4049555960657942</v>
      </c>
      <c r="AC6412">
        <v>10.47</v>
      </c>
      <c r="AD6412">
        <v>8.6</v>
      </c>
      <c r="AH6412" s="85">
        <f>IF(AND(M6412&lt;Variables!$G$6,M6412&gt;Variables!$G$5),0,1)</f>
        <v>1</v>
      </c>
      <c r="AI6412" s="85">
        <f t="shared" si="613"/>
        <v>0</v>
      </c>
      <c r="AJ6412" s="85">
        <f>IF(I6412&gt;Variables!$G$7,0,1)</f>
        <v>1</v>
      </c>
      <c r="AK6412" s="85">
        <f>IF(F6412&gt;Variables!$G$8,0,1)</f>
        <v>0</v>
      </c>
      <c r="AL6412" s="85">
        <f>IF(G6412&gt;Variables!$G$9,0,1)</f>
        <v>1</v>
      </c>
      <c r="AM6412" s="85">
        <f>IF(AND(K6412&gt;Variables!$G$10,K6412&lt;Variables!$G$11),0,1)</f>
        <v>0</v>
      </c>
      <c r="AN6412" s="103">
        <f>IF(H6412&lt;Variables!$G$13,1,0)</f>
        <v>1</v>
      </c>
      <c r="AO6412" s="101">
        <f>IF(R6412&lt;Variables!$G$12,0,1)</f>
        <v>1</v>
      </c>
      <c r="AP6412" s="86">
        <f t="shared" si="611"/>
        <v>1</v>
      </c>
      <c r="AR6412">
        <v>1</v>
      </c>
      <c r="AS6412">
        <v>0</v>
      </c>
      <c r="AT6412">
        <v>0</v>
      </c>
      <c r="AU6412">
        <v>0</v>
      </c>
      <c r="BA6412">
        <v>2</v>
      </c>
    </row>
    <row r="6413" spans="3:53" ht="12.75" x14ac:dyDescent="0.2">
      <c r="C6413" t="s">
        <v>1024</v>
      </c>
      <c r="D6413" t="s">
        <v>810</v>
      </c>
      <c r="E6413">
        <v>11.55</v>
      </c>
      <c r="F6413">
        <v>16.670000000000002</v>
      </c>
      <c r="G6413">
        <v>-16.62</v>
      </c>
      <c r="H6413">
        <v>1940</v>
      </c>
      <c r="I6413">
        <v>-71.852000000000004</v>
      </c>
      <c r="J6413" t="s">
        <v>78</v>
      </c>
      <c r="K6413">
        <v>37.270000000000003</v>
      </c>
      <c r="L6413">
        <v>11.634650000000001</v>
      </c>
      <c r="M6413">
        <v>-1.0713687132831891</v>
      </c>
      <c r="N6413">
        <v>11.752034</v>
      </c>
      <c r="O6413">
        <v>-2.0595073159250439</v>
      </c>
      <c r="P6413">
        <v>74201000</v>
      </c>
      <c r="Q6413">
        <v>8404000</v>
      </c>
      <c r="R6413">
        <v>8.83</v>
      </c>
      <c r="S6413">
        <v>52.491999999999997</v>
      </c>
      <c r="T6413">
        <v>8.2779999999999987</v>
      </c>
      <c r="U6413">
        <v>26.622399999999999</v>
      </c>
      <c r="V6413">
        <f t="shared" si="614"/>
        <v>2.2235847300417282</v>
      </c>
      <c r="AC6413">
        <v>13.4</v>
      </c>
      <c r="AD6413">
        <v>11.15</v>
      </c>
      <c r="AH6413" s="85">
        <f>IF(AND(M6413&lt;Variables!$G$6,M6413&gt;Variables!$G$5),0,1)</f>
        <v>1</v>
      </c>
      <c r="AI6413" s="85">
        <f t="shared" si="613"/>
        <v>1</v>
      </c>
      <c r="AJ6413" s="85">
        <f>IF(I6413&gt;Variables!$G$7,0,1)</f>
        <v>1</v>
      </c>
      <c r="AK6413" s="85">
        <f>IF(F6413&gt;Variables!$G$8,0,1)</f>
        <v>0</v>
      </c>
      <c r="AL6413" s="85">
        <f>IF(G6413&gt;Variables!$G$9,0,1)</f>
        <v>1</v>
      </c>
      <c r="AM6413" s="85">
        <f>IF(AND(K6413&gt;Variables!$G$10,K6413&lt;Variables!$G$11),0,1)</f>
        <v>1</v>
      </c>
      <c r="AN6413" s="103">
        <f>IF(H6413&lt;Variables!$G$13,1,0)</f>
        <v>1</v>
      </c>
      <c r="AO6413" s="101">
        <f>IF(R6413&lt;Variables!$G$12,0,1)</f>
        <v>1</v>
      </c>
      <c r="AP6413" s="86">
        <f t="shared" si="611"/>
        <v>1</v>
      </c>
      <c r="AR6413">
        <v>0</v>
      </c>
      <c r="AS6413">
        <v>0</v>
      </c>
      <c r="AT6413">
        <v>1</v>
      </c>
      <c r="AU6413">
        <v>0</v>
      </c>
      <c r="BA6413">
        <v>-2.25</v>
      </c>
    </row>
    <row r="6414" spans="3:53" ht="12.75" x14ac:dyDescent="0.2">
      <c r="C6414" t="s">
        <v>1024</v>
      </c>
      <c r="D6414" t="s">
        <v>975</v>
      </c>
      <c r="E6414">
        <v>2.25</v>
      </c>
      <c r="F6414">
        <v>20.94</v>
      </c>
      <c r="G6414">
        <v>16.670000000000002</v>
      </c>
      <c r="H6414">
        <v>22.19</v>
      </c>
      <c r="I6414">
        <v>-35.51</v>
      </c>
      <c r="J6414" t="s">
        <v>78</v>
      </c>
      <c r="K6414">
        <v>29.24</v>
      </c>
      <c r="L6414">
        <v>2.3210210526315791</v>
      </c>
      <c r="M6414">
        <v>-3.4907504410490811</v>
      </c>
      <c r="N6414">
        <v>2.4091285714285711</v>
      </c>
      <c r="O6414">
        <v>-7.0203215151892273</v>
      </c>
      <c r="P6414">
        <v>3940000</v>
      </c>
      <c r="Q6414">
        <v>58670</v>
      </c>
      <c r="R6414">
        <v>67.16</v>
      </c>
      <c r="S6414">
        <v>52.491999999999997</v>
      </c>
      <c r="T6414">
        <v>8.2779999999999987</v>
      </c>
      <c r="U6414">
        <v>26.622399999999999</v>
      </c>
      <c r="V6414">
        <f t="shared" si="614"/>
        <v>2.0333983876642314</v>
      </c>
      <c r="AC6414">
        <v>2.6</v>
      </c>
      <c r="AD6414">
        <v>2.2200000000000002</v>
      </c>
      <c r="AH6414" s="85">
        <f>IF(AND(M6414&lt;Variables!$G$6,M6414&gt;Variables!$G$5),0,1)</f>
        <v>0</v>
      </c>
      <c r="AI6414" s="85">
        <f t="shared" si="613"/>
        <v>1</v>
      </c>
      <c r="AJ6414" s="85">
        <f>IF(I6414&gt;Variables!$G$7,0,1)</f>
        <v>1</v>
      </c>
      <c r="AK6414" s="85">
        <f>IF(F6414&gt;Variables!$G$8,0,1)</f>
        <v>0</v>
      </c>
      <c r="AL6414" s="85">
        <f>IF(G6414&gt;Variables!$G$9,0,1)</f>
        <v>0</v>
      </c>
      <c r="AM6414" s="85">
        <f>IF(AND(K6414&gt;Variables!$G$10,K6414&lt;Variables!$G$11),0,1)</f>
        <v>1</v>
      </c>
      <c r="AN6414" s="103">
        <f>IF(H6414&lt;Variables!$G$13,1,0)</f>
        <v>1</v>
      </c>
      <c r="AO6414" s="101">
        <f>IF(R6414&lt;Variables!$G$12,0,1)</f>
        <v>1</v>
      </c>
      <c r="AP6414" s="86">
        <f t="shared" si="611"/>
        <v>1</v>
      </c>
      <c r="AR6414">
        <v>1</v>
      </c>
      <c r="AS6414">
        <v>0</v>
      </c>
      <c r="AT6414">
        <v>0</v>
      </c>
      <c r="AU6414">
        <v>0</v>
      </c>
      <c r="BA6414">
        <v>2</v>
      </c>
    </row>
    <row r="6415" spans="3:53" ht="12.75" x14ac:dyDescent="0.2">
      <c r="C6415" t="s">
        <v>1024</v>
      </c>
      <c r="D6415" t="s">
        <v>980</v>
      </c>
      <c r="E6415">
        <v>17.100000000000001</v>
      </c>
      <c r="F6415">
        <v>14.94</v>
      </c>
      <c r="G6415">
        <v>8.17</v>
      </c>
      <c r="H6415">
        <v>2000</v>
      </c>
      <c r="I6415">
        <v>14.532</v>
      </c>
      <c r="J6415" t="s">
        <v>76</v>
      </c>
      <c r="K6415">
        <v>61.3</v>
      </c>
      <c r="L6415">
        <v>17.045310526315792</v>
      </c>
      <c r="M6415">
        <v>0.20351329845621849</v>
      </c>
      <c r="N6415">
        <v>16.892614285714291</v>
      </c>
      <c r="O6415">
        <v>1.1092759895913711</v>
      </c>
      <c r="P6415">
        <v>1759000</v>
      </c>
      <c r="Q6415">
        <v>768443</v>
      </c>
      <c r="R6415">
        <v>2.29</v>
      </c>
      <c r="S6415">
        <v>52.491999999999997</v>
      </c>
      <c r="T6415">
        <v>8.2779999999999987</v>
      </c>
      <c r="U6415">
        <v>26.622399999999999</v>
      </c>
      <c r="V6415">
        <f t="shared" si="614"/>
        <v>2.4721351198529984</v>
      </c>
      <c r="AC6415">
        <v>17.758800000000001</v>
      </c>
      <c r="AD6415">
        <v>17.07</v>
      </c>
      <c r="AH6415" s="85">
        <f>IF(AND(M6415&lt;Variables!$G$6,M6415&gt;Variables!$G$5),0,1)</f>
        <v>1</v>
      </c>
      <c r="AI6415" s="85">
        <f t="shared" si="613"/>
        <v>0</v>
      </c>
      <c r="AJ6415" s="85">
        <f>IF(I6415&gt;Variables!$G$7,0,1)</f>
        <v>0</v>
      </c>
      <c r="AK6415" s="85">
        <f>IF(F6415&gt;Variables!$G$8,0,1)</f>
        <v>0</v>
      </c>
      <c r="AL6415" s="85">
        <f>IF(G6415&gt;Variables!$G$9,0,1)</f>
        <v>1</v>
      </c>
      <c r="AM6415" s="85">
        <f>IF(AND(K6415&gt;Variables!$G$10,K6415&lt;Variables!$G$11),0,1)</f>
        <v>0</v>
      </c>
      <c r="AN6415" s="103">
        <f>IF(H6415&lt;Variables!$G$13,1,0)</f>
        <v>1</v>
      </c>
      <c r="AO6415" s="101">
        <f>IF(R6415&lt;Variables!$G$12,0,1)</f>
        <v>1</v>
      </c>
      <c r="AP6415" s="86">
        <f t="shared" si="611"/>
        <v>0</v>
      </c>
      <c r="AR6415">
        <v>1</v>
      </c>
      <c r="AS6415">
        <v>0</v>
      </c>
      <c r="AT6415">
        <v>0</v>
      </c>
      <c r="AU6415">
        <v>0</v>
      </c>
      <c r="BA6415">
        <v>1.29</v>
      </c>
    </row>
    <row r="6416" spans="3:53" ht="12.75" x14ac:dyDescent="0.2">
      <c r="C6416" t="s">
        <v>1024</v>
      </c>
      <c r="D6416" t="s">
        <v>1015</v>
      </c>
      <c r="E6416">
        <v>26</v>
      </c>
      <c r="F6416">
        <v>28.29</v>
      </c>
      <c r="G6416">
        <v>23.7</v>
      </c>
      <c r="H6416">
        <v>672.11</v>
      </c>
      <c r="I6416">
        <v>-1.8979999999999999</v>
      </c>
      <c r="J6416" t="s">
        <v>76</v>
      </c>
      <c r="K6416">
        <v>58.1</v>
      </c>
      <c r="L6416">
        <v>25.943465</v>
      </c>
      <c r="M6416">
        <v>0.60336967324914081</v>
      </c>
      <c r="N6416">
        <v>25.997019999999999</v>
      </c>
      <c r="O6416">
        <v>0.39612232478952858</v>
      </c>
      <c r="P6416">
        <v>735820</v>
      </c>
      <c r="Q6416">
        <v>102160</v>
      </c>
      <c r="R6416">
        <v>7.2</v>
      </c>
      <c r="S6416">
        <v>52.491999999999997</v>
      </c>
      <c r="T6416">
        <v>8.2779999999999987</v>
      </c>
      <c r="U6416">
        <v>26.622399999999999</v>
      </c>
      <c r="V6416">
        <f t="shared" si="614"/>
        <v>2.4211138824031395</v>
      </c>
      <c r="AC6416">
        <v>28.45</v>
      </c>
      <c r="AD6416">
        <v>24.91</v>
      </c>
      <c r="AH6416" s="85">
        <f>IF(AND(M6416&lt;Variables!$G$6,M6416&gt;Variables!$G$5),0,1)</f>
        <v>1</v>
      </c>
      <c r="AI6416" s="85">
        <f t="shared" si="613"/>
        <v>1</v>
      </c>
      <c r="AJ6416" s="85">
        <f>IF(I6416&gt;Variables!$G$7,0,1)</f>
        <v>1</v>
      </c>
      <c r="AK6416" s="85">
        <f>IF(F6416&gt;Variables!$G$8,0,1)</f>
        <v>0</v>
      </c>
      <c r="AL6416" s="85">
        <f>IF(G6416&gt;Variables!$G$9,0,1)</f>
        <v>0</v>
      </c>
      <c r="AM6416" s="85">
        <f>IF(AND(K6416&gt;Variables!$G$10,K6416&lt;Variables!$G$11),0,1)</f>
        <v>0</v>
      </c>
      <c r="AN6416" s="103">
        <f>IF(H6416&lt;Variables!$G$13,1,0)</f>
        <v>1</v>
      </c>
      <c r="AO6416" s="101">
        <f>IF(R6416&lt;Variables!$G$12,0,1)</f>
        <v>1</v>
      </c>
      <c r="AP6416" s="86">
        <f t="shared" si="611"/>
        <v>0</v>
      </c>
      <c r="AR6416">
        <v>0</v>
      </c>
      <c r="AS6416">
        <v>0</v>
      </c>
      <c r="AT6416">
        <v>1</v>
      </c>
      <c r="AU6416">
        <v>0</v>
      </c>
      <c r="BA6416">
        <v>-1.49</v>
      </c>
    </row>
    <row r="6417" spans="3:53" ht="12.75" x14ac:dyDescent="0.2">
      <c r="C6417" t="s">
        <v>1024</v>
      </c>
      <c r="D6417" t="s">
        <v>184</v>
      </c>
      <c r="E6417">
        <v>25.5</v>
      </c>
      <c r="F6417">
        <v>7.36</v>
      </c>
      <c r="G6417">
        <v>6.3</v>
      </c>
      <c r="H6417">
        <v>2300</v>
      </c>
      <c r="I6417">
        <v>-65.426000000000002</v>
      </c>
      <c r="J6417" t="s">
        <v>78</v>
      </c>
      <c r="K6417">
        <v>52.99</v>
      </c>
      <c r="L6417">
        <v>25.409320000000001</v>
      </c>
      <c r="M6417">
        <v>0.238810011444611</v>
      </c>
      <c r="N6417">
        <v>25.40122800000001</v>
      </c>
      <c r="O6417">
        <v>0.2707428160559483</v>
      </c>
      <c r="P6417">
        <v>8314000</v>
      </c>
      <c r="Q6417">
        <v>20321000</v>
      </c>
      <c r="R6417">
        <v>0.41</v>
      </c>
      <c r="S6417">
        <v>52.491999999999997</v>
      </c>
      <c r="T6417">
        <v>8.2779999999999987</v>
      </c>
      <c r="U6417">
        <v>26.622399999999999</v>
      </c>
      <c r="V6417">
        <f t="shared" si="614"/>
        <v>2.3897051865964145</v>
      </c>
      <c r="AC6417">
        <v>27.24</v>
      </c>
      <c r="AD6417">
        <v>25.38</v>
      </c>
      <c r="AH6417" s="85">
        <f>IF(AND(M6417&lt;Variables!$G$6,M6417&gt;Variables!$G$5),0,1)</f>
        <v>1</v>
      </c>
      <c r="AI6417" s="85">
        <f t="shared" si="613"/>
        <v>0</v>
      </c>
      <c r="AJ6417" s="85">
        <f>IF(I6417&gt;Variables!$G$7,0,1)</f>
        <v>1</v>
      </c>
      <c r="AK6417" s="85">
        <f>IF(F6417&gt;Variables!$G$8,0,1)</f>
        <v>1</v>
      </c>
      <c r="AL6417" s="85">
        <f>IF(G6417&gt;Variables!$G$9,0,1)</f>
        <v>1</v>
      </c>
      <c r="AM6417" s="85">
        <f>IF(AND(K6417&gt;Variables!$G$10,K6417&lt;Variables!$G$11),0,1)</f>
        <v>0</v>
      </c>
      <c r="AN6417" s="103">
        <f>IF(H6417&lt;Variables!$G$13,1,0)</f>
        <v>1</v>
      </c>
      <c r="AO6417" s="101">
        <f>IF(R6417&lt;Variables!$G$12,0,1)</f>
        <v>0</v>
      </c>
      <c r="AP6417" s="86">
        <f t="shared" si="611"/>
        <v>1</v>
      </c>
      <c r="AR6417">
        <v>1</v>
      </c>
      <c r="AS6417">
        <v>0</v>
      </c>
      <c r="AT6417">
        <v>0</v>
      </c>
      <c r="AU6417">
        <v>0</v>
      </c>
      <c r="BA6417">
        <v>2</v>
      </c>
    </row>
    <row r="6418" spans="3:53" ht="12.75" x14ac:dyDescent="0.2">
      <c r="C6418" t="s">
        <v>1024</v>
      </c>
      <c r="D6418" t="s">
        <v>329</v>
      </c>
      <c r="E6418">
        <v>237.37</v>
      </c>
      <c r="F6418">
        <v>7.73</v>
      </c>
      <c r="G6418">
        <v>5.54</v>
      </c>
      <c r="H6418">
        <v>49140</v>
      </c>
      <c r="I6418">
        <v>4145.5479999999998</v>
      </c>
      <c r="J6418" t="s">
        <v>78</v>
      </c>
      <c r="K6418">
        <v>58.78</v>
      </c>
      <c r="L6418">
        <v>237.104975</v>
      </c>
      <c r="M6418">
        <v>0.16238587992511949</v>
      </c>
      <c r="N6418">
        <v>235.42992799999999</v>
      </c>
      <c r="O6418">
        <v>0.87502554050818016</v>
      </c>
      <c r="P6418">
        <v>1806000</v>
      </c>
      <c r="Q6418">
        <v>2804000</v>
      </c>
      <c r="R6418">
        <v>0.64</v>
      </c>
      <c r="S6418">
        <v>52.491999999999997</v>
      </c>
      <c r="T6418">
        <v>8.2779999999999987</v>
      </c>
      <c r="U6418">
        <v>26.622399999999999</v>
      </c>
      <c r="V6418">
        <f t="shared" si="614"/>
        <v>2.4496212068236023</v>
      </c>
      <c r="AC6418">
        <v>246.6799</v>
      </c>
      <c r="AD6418">
        <v>235.17</v>
      </c>
      <c r="AH6418" s="85">
        <f>IF(AND(M6418&lt;Variables!$G$6,M6418&gt;Variables!$G$5),0,1)</f>
        <v>1</v>
      </c>
      <c r="AI6418" s="85">
        <f t="shared" si="613"/>
        <v>0</v>
      </c>
      <c r="AJ6418" s="85">
        <f>IF(I6418&gt;Variables!$G$7,0,1)</f>
        <v>0</v>
      </c>
      <c r="AK6418" s="85">
        <f>IF(F6418&gt;Variables!$G$8,0,1)</f>
        <v>1</v>
      </c>
      <c r="AL6418" s="85">
        <f>IF(G6418&gt;Variables!$G$9,0,1)</f>
        <v>1</v>
      </c>
      <c r="AM6418" s="85">
        <f>IF(AND(K6418&gt;Variables!$G$10,K6418&lt;Variables!$G$11),0,1)</f>
        <v>0</v>
      </c>
      <c r="AN6418" s="103">
        <f>IF(H6418&lt;Variables!$G$13,1,0)</f>
        <v>0</v>
      </c>
      <c r="AO6418" s="101">
        <f>IF(R6418&lt;Variables!$G$12,0,1)</f>
        <v>0</v>
      </c>
      <c r="AP6418" s="86">
        <f t="shared" si="611"/>
        <v>1</v>
      </c>
      <c r="AR6418">
        <v>0</v>
      </c>
      <c r="AS6418">
        <v>0</v>
      </c>
      <c r="AT6418">
        <v>0</v>
      </c>
      <c r="AU6418">
        <v>1</v>
      </c>
      <c r="BA6418">
        <v>-0.32</v>
      </c>
    </row>
    <row r="6419" spans="3:53" ht="12.75" x14ac:dyDescent="0.2">
      <c r="C6419" t="s">
        <v>1024</v>
      </c>
      <c r="D6419" t="s">
        <v>131</v>
      </c>
      <c r="E6419">
        <v>39.380000000000003</v>
      </c>
      <c r="F6419">
        <v>7.85</v>
      </c>
      <c r="G6419">
        <v>2.95</v>
      </c>
      <c r="H6419">
        <v>4750</v>
      </c>
      <c r="I6419">
        <v>1.631</v>
      </c>
      <c r="J6419" t="s">
        <v>78</v>
      </c>
      <c r="K6419">
        <v>31.22</v>
      </c>
      <c r="L6419">
        <v>39.637695000000008</v>
      </c>
      <c r="M6419">
        <v>-0.7626452547253515</v>
      </c>
      <c r="N6419">
        <v>39.649977999999997</v>
      </c>
      <c r="O6419">
        <v>-0.79338757766775403</v>
      </c>
      <c r="P6419">
        <v>3653000</v>
      </c>
      <c r="Q6419">
        <v>2964000</v>
      </c>
      <c r="R6419">
        <v>1.23</v>
      </c>
      <c r="S6419">
        <v>52.491999999999997</v>
      </c>
      <c r="T6419">
        <v>8.2779999999999987</v>
      </c>
      <c r="U6419">
        <v>26.622399999999999</v>
      </c>
      <c r="V6419">
        <f t="shared" si="614"/>
        <v>2.1509046604946116</v>
      </c>
      <c r="AC6419">
        <v>39.770000000000003</v>
      </c>
      <c r="AD6419">
        <v>38.93</v>
      </c>
      <c r="AH6419" s="85">
        <f>IF(AND(M6419&lt;Variables!$G$6,M6419&gt;Variables!$G$5),0,1)</f>
        <v>1</v>
      </c>
      <c r="AI6419" s="85">
        <f t="shared" si="613"/>
        <v>1</v>
      </c>
      <c r="AJ6419" s="85">
        <f>IF(I6419&gt;Variables!$G$7,0,1)</f>
        <v>0</v>
      </c>
      <c r="AK6419" s="85">
        <f>IF(F6419&gt;Variables!$G$8,0,1)</f>
        <v>1</v>
      </c>
      <c r="AL6419" s="85">
        <f>IF(G6419&gt;Variables!$G$9,0,1)</f>
        <v>1</v>
      </c>
      <c r="AM6419" s="85">
        <f>IF(AND(K6419&gt;Variables!$G$10,K6419&lt;Variables!$G$11),0,1)</f>
        <v>1</v>
      </c>
      <c r="AN6419" s="103">
        <f>IF(H6419&lt;Variables!$G$13,1,0)</f>
        <v>0</v>
      </c>
      <c r="AO6419" s="101">
        <f>IF(R6419&lt;Variables!$G$12,0,1)</f>
        <v>0</v>
      </c>
      <c r="AP6419" s="86">
        <f t="shared" si="611"/>
        <v>1</v>
      </c>
      <c r="AR6419">
        <v>0</v>
      </c>
      <c r="AS6419">
        <v>0</v>
      </c>
      <c r="AT6419">
        <v>1</v>
      </c>
      <c r="AU6419">
        <v>0</v>
      </c>
      <c r="BA6419">
        <v>-0.76</v>
      </c>
    </row>
    <row r="6420" spans="3:53" ht="12.75" x14ac:dyDescent="0.2">
      <c r="C6420" t="s">
        <v>1024</v>
      </c>
      <c r="D6420" t="s">
        <v>576</v>
      </c>
      <c r="E6420">
        <v>9.92</v>
      </c>
      <c r="F6420">
        <v>8.36</v>
      </c>
      <c r="G6420">
        <v>-1.74</v>
      </c>
      <c r="H6420">
        <v>14830</v>
      </c>
      <c r="I6420">
        <v>0.56200000000000006</v>
      </c>
      <c r="J6420" t="s">
        <v>78</v>
      </c>
      <c r="K6420">
        <v>41.52</v>
      </c>
      <c r="L6420">
        <v>9.932624999999998</v>
      </c>
      <c r="M6420">
        <v>-0.2277846994122692</v>
      </c>
      <c r="N6420">
        <v>9.9572020000000006</v>
      </c>
      <c r="O6420">
        <v>-0.47404883420061589</v>
      </c>
      <c r="P6420">
        <v>17248000</v>
      </c>
      <c r="Q6420">
        <v>5991000</v>
      </c>
      <c r="R6420">
        <v>2.88</v>
      </c>
      <c r="S6420">
        <v>52.491999999999997</v>
      </c>
      <c r="T6420">
        <v>8.2779999999999987</v>
      </c>
      <c r="U6420">
        <v>26.622399999999999</v>
      </c>
      <c r="V6420">
        <f t="shared" si="614"/>
        <v>2.2794911002277849</v>
      </c>
      <c r="AC6420">
        <v>10.38</v>
      </c>
      <c r="AD6420">
        <v>9.75</v>
      </c>
      <c r="AH6420" s="85">
        <f>IF(AND(M6420&lt;Variables!$G$6,M6420&gt;Variables!$G$5),0,1)</f>
        <v>1</v>
      </c>
      <c r="AI6420" s="85">
        <f t="shared" si="613"/>
        <v>1</v>
      </c>
      <c r="AJ6420" s="85">
        <f>IF(I6420&gt;Variables!$G$7,0,1)</f>
        <v>0</v>
      </c>
      <c r="AK6420" s="85">
        <f>IF(F6420&gt;Variables!$G$8,0,1)</f>
        <v>1</v>
      </c>
      <c r="AL6420" s="85">
        <f>IF(G6420&gt;Variables!$G$9,0,1)</f>
        <v>1</v>
      </c>
      <c r="AM6420" s="85">
        <f>IF(AND(K6420&gt;Variables!$G$10,K6420&lt;Variables!$G$11),0,1)</f>
        <v>1</v>
      </c>
      <c r="AN6420" s="103">
        <f>IF(H6420&lt;Variables!$G$13,1,0)</f>
        <v>0</v>
      </c>
      <c r="AO6420" s="101">
        <f>IF(R6420&lt;Variables!$G$12,0,1)</f>
        <v>1</v>
      </c>
      <c r="AP6420" s="86">
        <f t="shared" si="611"/>
        <v>1</v>
      </c>
      <c r="AR6420">
        <v>0</v>
      </c>
      <c r="AS6420">
        <v>0</v>
      </c>
      <c r="AT6420">
        <v>1</v>
      </c>
      <c r="AU6420">
        <v>0</v>
      </c>
      <c r="BA6420">
        <v>-1.07</v>
      </c>
    </row>
    <row r="6421" spans="3:53" ht="12.75" x14ac:dyDescent="0.2">
      <c r="C6421" t="s">
        <v>1024</v>
      </c>
      <c r="D6421" t="s">
        <v>337</v>
      </c>
      <c r="E6421">
        <v>22.29</v>
      </c>
      <c r="F6421">
        <v>8.9499999999999993</v>
      </c>
      <c r="G6421">
        <v>8.32</v>
      </c>
      <c r="H6421">
        <v>10190</v>
      </c>
      <c r="I6421">
        <v>85.501000000000005</v>
      </c>
      <c r="J6421" t="s">
        <v>78</v>
      </c>
      <c r="K6421">
        <v>93.21</v>
      </c>
      <c r="L6421">
        <v>21.58336000000001</v>
      </c>
      <c r="M6421">
        <v>3.135007709642962</v>
      </c>
      <c r="N6421">
        <v>21.344446000000001</v>
      </c>
      <c r="O6421">
        <v>4.2894249867155319</v>
      </c>
      <c r="P6421">
        <v>21834000</v>
      </c>
      <c r="Q6421">
        <v>21135000</v>
      </c>
      <c r="R6421">
        <v>1.03</v>
      </c>
      <c r="S6421">
        <v>52.491999999999997</v>
      </c>
      <c r="T6421">
        <v>8.2779999999999987</v>
      </c>
      <c r="U6421">
        <v>26.622399999999999</v>
      </c>
      <c r="V6421">
        <f t="shared" si="614"/>
        <v>2.3419262826592373</v>
      </c>
      <c r="AC6421">
        <v>23.99</v>
      </c>
      <c r="AD6421">
        <v>21.64</v>
      </c>
      <c r="AH6421" s="85">
        <f>IF(AND(M6421&lt;Variables!$G$6,M6421&gt;Variables!$G$5),0,1)</f>
        <v>1</v>
      </c>
      <c r="AI6421" s="85">
        <f t="shared" si="613"/>
        <v>0</v>
      </c>
      <c r="AJ6421" s="85">
        <f>IF(I6421&gt;Variables!$G$7,0,1)</f>
        <v>0</v>
      </c>
      <c r="AK6421" s="85">
        <f>IF(F6421&gt;Variables!$G$8,0,1)</f>
        <v>1</v>
      </c>
      <c r="AL6421" s="85">
        <f>IF(G6421&gt;Variables!$G$9,0,1)</f>
        <v>1</v>
      </c>
      <c r="AM6421" s="85">
        <f>IF(AND(K6421&gt;Variables!$G$10,K6421&lt;Variables!$G$11),0,1)</f>
        <v>1</v>
      </c>
      <c r="AN6421" s="103">
        <f>IF(H6421&lt;Variables!$G$13,1,0)</f>
        <v>0</v>
      </c>
      <c r="AO6421" s="101">
        <f>IF(R6421&lt;Variables!$G$12,0,1)</f>
        <v>0</v>
      </c>
      <c r="AP6421" s="86">
        <f t="shared" si="611"/>
        <v>1</v>
      </c>
      <c r="AR6421">
        <v>0</v>
      </c>
      <c r="AS6421">
        <v>0</v>
      </c>
      <c r="AT6421">
        <v>1</v>
      </c>
      <c r="AU6421">
        <v>0</v>
      </c>
      <c r="BA6421">
        <v>-2.25</v>
      </c>
    </row>
    <row r="6422" spans="3:53" ht="12.75" x14ac:dyDescent="0.2">
      <c r="C6422" t="s">
        <v>1024</v>
      </c>
      <c r="D6422" t="s">
        <v>332</v>
      </c>
      <c r="E6422">
        <v>30.69</v>
      </c>
      <c r="F6422">
        <v>8.9499999999999993</v>
      </c>
      <c r="G6422">
        <v>6.95</v>
      </c>
      <c r="H6422">
        <v>2290</v>
      </c>
      <c r="I6422">
        <v>-82.596000000000004</v>
      </c>
      <c r="J6422" t="s">
        <v>78</v>
      </c>
      <c r="K6422">
        <v>50.28</v>
      </c>
      <c r="L6422">
        <v>30.567230000000009</v>
      </c>
      <c r="M6422">
        <v>0.1726358587284334</v>
      </c>
      <c r="N6422">
        <v>30.711037999999999</v>
      </c>
      <c r="O6422">
        <v>-0.29643413550527831</v>
      </c>
      <c r="P6422">
        <v>9474000</v>
      </c>
      <c r="Q6422">
        <v>21505000</v>
      </c>
      <c r="R6422">
        <v>0.44</v>
      </c>
      <c r="S6422">
        <v>52.491999999999997</v>
      </c>
      <c r="T6422">
        <v>8.2779999999999987</v>
      </c>
      <c r="U6422">
        <v>26.622399999999999</v>
      </c>
      <c r="V6422">
        <f t="shared" si="614"/>
        <v>2.3652726674122584</v>
      </c>
      <c r="AC6422">
        <v>33.090000000000003</v>
      </c>
      <c r="AD6422">
        <v>30.5501</v>
      </c>
      <c r="AH6422" s="85">
        <f>IF(AND(M6422&lt;Variables!$G$6,M6422&gt;Variables!$G$5),0,1)</f>
        <v>1</v>
      </c>
      <c r="AI6422" s="85">
        <f t="shared" si="613"/>
        <v>1</v>
      </c>
      <c r="AJ6422" s="85">
        <f>IF(I6422&gt;Variables!$G$7,0,1)</f>
        <v>1</v>
      </c>
      <c r="AK6422" s="85">
        <f>IF(F6422&gt;Variables!$G$8,0,1)</f>
        <v>1</v>
      </c>
      <c r="AL6422" s="85">
        <f>IF(G6422&gt;Variables!$G$9,0,1)</f>
        <v>1</v>
      </c>
      <c r="AM6422" s="85">
        <f>IF(AND(K6422&gt;Variables!$G$10,K6422&lt;Variables!$G$11),0,1)</f>
        <v>0</v>
      </c>
      <c r="AN6422" s="103">
        <f>IF(H6422&lt;Variables!$G$13,1,0)</f>
        <v>1</v>
      </c>
      <c r="AO6422" s="101">
        <f>IF(R6422&lt;Variables!$G$12,0,1)</f>
        <v>0</v>
      </c>
      <c r="AP6422" s="86">
        <f t="shared" si="611"/>
        <v>1</v>
      </c>
      <c r="AR6422">
        <v>1</v>
      </c>
      <c r="AS6422">
        <v>0</v>
      </c>
      <c r="AT6422">
        <v>0</v>
      </c>
      <c r="AU6422">
        <v>0</v>
      </c>
      <c r="BA6422">
        <v>2</v>
      </c>
    </row>
    <row r="6423" spans="3:53" ht="12.75" x14ac:dyDescent="0.2">
      <c r="C6423" t="s">
        <v>1024</v>
      </c>
      <c r="D6423" t="s">
        <v>983</v>
      </c>
      <c r="E6423">
        <v>6.85</v>
      </c>
      <c r="F6423">
        <v>9</v>
      </c>
      <c r="G6423">
        <v>1.26</v>
      </c>
      <c r="H6423">
        <v>-99999</v>
      </c>
      <c r="I6423">
        <v>-24.79</v>
      </c>
      <c r="J6423" t="s">
        <v>78</v>
      </c>
      <c r="K6423">
        <v>56.11</v>
      </c>
      <c r="L6423">
        <v>6.8518866666666671</v>
      </c>
      <c r="M6423">
        <v>4.5437606965672242E-2</v>
      </c>
      <c r="N6423">
        <v>6.8486432432432416</v>
      </c>
      <c r="O6423">
        <v>9.2817752815923416E-2</v>
      </c>
      <c r="P6423">
        <v>896907</v>
      </c>
      <c r="Q6423">
        <v>1067000</v>
      </c>
      <c r="R6423">
        <v>0.84</v>
      </c>
      <c r="S6423">
        <v>52.491999999999997</v>
      </c>
      <c r="T6423">
        <v>8.2779999999999987</v>
      </c>
      <c r="U6423">
        <v>26.622399999999999</v>
      </c>
      <c r="V6423">
        <f t="shared" si="614"/>
        <v>2.4283164447464101</v>
      </c>
      <c r="AC6423">
        <v>6.87</v>
      </c>
      <c r="AD6423">
        <v>6.8250000000000002</v>
      </c>
      <c r="AH6423" s="85">
        <f>IF(AND(M6423&lt;Variables!$G$6,M6423&gt;Variables!$G$5),0,1)</f>
        <v>1</v>
      </c>
      <c r="AI6423" s="85">
        <f t="shared" si="613"/>
        <v>0</v>
      </c>
      <c r="AJ6423" s="85">
        <f>IF(I6423&gt;Variables!$G$7,0,1)</f>
        <v>1</v>
      </c>
      <c r="AK6423" s="85">
        <f>IF(F6423&gt;Variables!$G$8,0,1)</f>
        <v>1</v>
      </c>
      <c r="AL6423" s="85">
        <f>IF(G6423&gt;Variables!$G$9,0,1)</f>
        <v>1</v>
      </c>
      <c r="AM6423" s="85">
        <f>IF(AND(K6423&gt;Variables!$G$10,K6423&lt;Variables!$G$11),0,1)</f>
        <v>0</v>
      </c>
      <c r="AN6423" s="103">
        <f>IF(H6423&lt;Variables!$G$13,1,0)</f>
        <v>1</v>
      </c>
      <c r="AO6423" s="101">
        <f>IF(R6423&lt;Variables!$G$12,0,1)</f>
        <v>0</v>
      </c>
      <c r="AP6423" s="86">
        <f t="shared" si="611"/>
        <v>1</v>
      </c>
      <c r="AR6423">
        <v>0</v>
      </c>
      <c r="AS6423">
        <v>1</v>
      </c>
      <c r="AT6423">
        <v>0</v>
      </c>
      <c r="AU6423">
        <v>0</v>
      </c>
      <c r="BA6423">
        <v>0.24</v>
      </c>
    </row>
    <row r="6424" spans="3:53" ht="12.75" x14ac:dyDescent="0.2">
      <c r="C6424" t="s">
        <v>1024</v>
      </c>
      <c r="D6424" t="s">
        <v>989</v>
      </c>
      <c r="E6424">
        <v>289.19</v>
      </c>
      <c r="F6424">
        <v>8</v>
      </c>
      <c r="G6424">
        <v>4.24</v>
      </c>
      <c r="H6424">
        <v>13740</v>
      </c>
      <c r="I6424">
        <v>-17.04</v>
      </c>
      <c r="J6424" t="s">
        <v>76</v>
      </c>
      <c r="K6424">
        <v>55.41</v>
      </c>
      <c r="L6424">
        <v>288.73262499999998</v>
      </c>
      <c r="M6424">
        <v>0.16879803589912501</v>
      </c>
      <c r="N6424">
        <v>288.4186138888889</v>
      </c>
      <c r="O6424">
        <v>0.27785519814607262</v>
      </c>
      <c r="P6424">
        <v>208272</v>
      </c>
      <c r="Q6424">
        <v>175654</v>
      </c>
      <c r="R6424">
        <v>1.19</v>
      </c>
      <c r="S6424">
        <v>52.491999999999997</v>
      </c>
      <c r="T6424">
        <v>8.2779999999999987</v>
      </c>
      <c r="U6424">
        <v>26.622399999999999</v>
      </c>
      <c r="V6424">
        <f t="shared" si="614"/>
        <v>2.4160215370498919</v>
      </c>
      <c r="AC6424">
        <v>295.88389999999998</v>
      </c>
      <c r="AD6424">
        <v>289.185</v>
      </c>
      <c r="AH6424" s="85">
        <f>IF(AND(M6424&lt;Variables!$G$6,M6424&gt;Variables!$G$5),0,1)</f>
        <v>1</v>
      </c>
      <c r="AI6424" s="85">
        <f t="shared" si="613"/>
        <v>0</v>
      </c>
      <c r="AJ6424" s="85">
        <f>IF(I6424&gt;Variables!$G$7,0,1)</f>
        <v>1</v>
      </c>
      <c r="AK6424" s="85">
        <f>IF(F6424&gt;Variables!$G$8,0,1)</f>
        <v>1</v>
      </c>
      <c r="AL6424" s="85">
        <f>IF(G6424&gt;Variables!$G$9,0,1)</f>
        <v>1</v>
      </c>
      <c r="AM6424" s="85">
        <f>IF(AND(K6424&gt;Variables!$G$10,K6424&lt;Variables!$G$11),0,1)</f>
        <v>0</v>
      </c>
      <c r="AN6424" s="103">
        <f>IF(H6424&lt;Variables!$G$13,1,0)</f>
        <v>0</v>
      </c>
      <c r="AO6424" s="101">
        <f>IF(R6424&lt;Variables!$G$12,0,1)</f>
        <v>0</v>
      </c>
      <c r="AP6424" s="86">
        <f t="shared" si="611"/>
        <v>0</v>
      </c>
      <c r="AR6424">
        <v>1</v>
      </c>
      <c r="AS6424">
        <v>0</v>
      </c>
      <c r="AT6424">
        <v>0</v>
      </c>
      <c r="AU6424">
        <v>0</v>
      </c>
      <c r="BA6424">
        <v>1.55</v>
      </c>
    </row>
    <row r="6425" spans="3:53" ht="12.75" x14ac:dyDescent="0.2">
      <c r="C6425" t="s">
        <v>1024</v>
      </c>
      <c r="D6425" t="s">
        <v>447</v>
      </c>
      <c r="E6425">
        <v>22.18</v>
      </c>
      <c r="F6425">
        <v>9.83</v>
      </c>
      <c r="G6425">
        <v>7.43</v>
      </c>
      <c r="H6425">
        <v>9490</v>
      </c>
      <c r="I6425">
        <v>-31.271999999999998</v>
      </c>
      <c r="J6425" t="s">
        <v>78</v>
      </c>
      <c r="K6425">
        <v>50.12</v>
      </c>
      <c r="L6425">
        <v>22.099039999999999</v>
      </c>
      <c r="M6425">
        <v>0.47947784157138068</v>
      </c>
      <c r="N6425">
        <v>22.366440000000001</v>
      </c>
      <c r="O6425">
        <v>-0.72179569032891455</v>
      </c>
      <c r="P6425">
        <v>50445000</v>
      </c>
      <c r="Q6425">
        <v>24882000</v>
      </c>
      <c r="R6425">
        <v>2.0299999999999998</v>
      </c>
      <c r="S6425">
        <v>52.491999999999997</v>
      </c>
      <c r="T6425">
        <v>8.2779999999999987</v>
      </c>
      <c r="U6425">
        <v>26.622399999999999</v>
      </c>
      <c r="V6425">
        <f t="shared" si="614"/>
        <v>2.355610608278369</v>
      </c>
      <c r="AC6425">
        <v>23.04</v>
      </c>
      <c r="AD6425">
        <v>21.1</v>
      </c>
      <c r="AH6425" s="85">
        <f>IF(AND(M6425&lt;Variables!$G$6,M6425&gt;Variables!$G$5),0,1)</f>
        <v>1</v>
      </c>
      <c r="AI6425" s="85">
        <f t="shared" si="613"/>
        <v>1</v>
      </c>
      <c r="AJ6425" s="85">
        <f>IF(I6425&gt;Variables!$G$7,0,1)</f>
        <v>1</v>
      </c>
      <c r="AK6425" s="85">
        <f>IF(F6425&gt;Variables!$G$8,0,1)</f>
        <v>0</v>
      </c>
      <c r="AL6425" s="85">
        <f>IF(G6425&gt;Variables!$G$9,0,1)</f>
        <v>1</v>
      </c>
      <c r="AM6425" s="85">
        <f>IF(AND(K6425&gt;Variables!$G$10,K6425&lt;Variables!$G$11),0,1)</f>
        <v>0</v>
      </c>
      <c r="AN6425" s="103">
        <f>IF(H6425&lt;Variables!$G$13,1,0)</f>
        <v>0</v>
      </c>
      <c r="AO6425" s="101">
        <f>IF(R6425&lt;Variables!$G$12,0,1)</f>
        <v>1</v>
      </c>
      <c r="AP6425" s="86">
        <f t="shared" si="611"/>
        <v>1</v>
      </c>
      <c r="AR6425">
        <v>1</v>
      </c>
      <c r="AS6425">
        <v>0</v>
      </c>
      <c r="AT6425">
        <v>0</v>
      </c>
      <c r="AU6425">
        <v>0</v>
      </c>
      <c r="BA6425">
        <v>1.8</v>
      </c>
    </row>
    <row r="6426" spans="3:53" ht="12.75" x14ac:dyDescent="0.2">
      <c r="C6426" t="s">
        <v>1024</v>
      </c>
      <c r="D6426" t="s">
        <v>186</v>
      </c>
      <c r="E6426">
        <v>27.9</v>
      </c>
      <c r="F6426">
        <v>11.2</v>
      </c>
      <c r="G6426">
        <v>7.58</v>
      </c>
      <c r="H6426">
        <v>3350</v>
      </c>
      <c r="I6426">
        <v>5.593</v>
      </c>
      <c r="J6426" t="s">
        <v>78</v>
      </c>
      <c r="K6426">
        <v>49.49</v>
      </c>
      <c r="L6426">
        <v>27.843115000000001</v>
      </c>
      <c r="M6426">
        <v>7.6805343080322205E-2</v>
      </c>
      <c r="N6426">
        <v>27.834316000000001</v>
      </c>
      <c r="O6426">
        <v>0.10844168040628289</v>
      </c>
      <c r="P6426">
        <v>15675000</v>
      </c>
      <c r="Q6426">
        <v>9109000</v>
      </c>
      <c r="R6426">
        <v>1.72</v>
      </c>
      <c r="S6426">
        <v>52.491999999999997</v>
      </c>
      <c r="T6426">
        <v>8.2779999999999987</v>
      </c>
      <c r="U6426">
        <v>26.622399999999999</v>
      </c>
      <c r="V6426">
        <f t="shared" si="614"/>
        <v>2.3598325861336273</v>
      </c>
      <c r="AC6426">
        <v>28.13</v>
      </c>
      <c r="AD6426">
        <v>26.706</v>
      </c>
      <c r="AH6426" s="85">
        <f>IF(AND(M6426&lt;Variables!$G$6,M6426&gt;Variables!$G$5),0,1)</f>
        <v>1</v>
      </c>
      <c r="AI6426" s="85">
        <f t="shared" si="613"/>
        <v>0</v>
      </c>
      <c r="AJ6426" s="85">
        <f>IF(I6426&gt;Variables!$G$7,0,1)</f>
        <v>0</v>
      </c>
      <c r="AK6426" s="85">
        <f>IF(F6426&gt;Variables!$G$8,0,1)</f>
        <v>0</v>
      </c>
      <c r="AL6426" s="85">
        <f>IF(G6426&gt;Variables!$G$9,0,1)</f>
        <v>1</v>
      </c>
      <c r="AM6426" s="85">
        <f>IF(AND(K6426&gt;Variables!$G$10,K6426&lt;Variables!$G$11),0,1)</f>
        <v>1</v>
      </c>
      <c r="AN6426" s="103">
        <f>IF(H6426&lt;Variables!$G$13,1,0)</f>
        <v>0</v>
      </c>
      <c r="AO6426" s="101">
        <f>IF(R6426&lt;Variables!$G$12,0,1)</f>
        <v>0</v>
      </c>
      <c r="AP6426" s="86">
        <f t="shared" si="611"/>
        <v>1</v>
      </c>
      <c r="AR6426">
        <v>0</v>
      </c>
      <c r="AS6426">
        <v>0</v>
      </c>
      <c r="AT6426">
        <v>0</v>
      </c>
      <c r="AU6426">
        <v>1</v>
      </c>
      <c r="BA6426">
        <v>-0.63</v>
      </c>
    </row>
    <row r="6427" spans="3:53" ht="12.75" x14ac:dyDescent="0.2">
      <c r="C6427" t="s">
        <v>1024</v>
      </c>
      <c r="D6427" t="s">
        <v>752</v>
      </c>
      <c r="E6427">
        <v>10.63</v>
      </c>
      <c r="F6427">
        <v>11.61</v>
      </c>
      <c r="G6427">
        <v>7.77</v>
      </c>
      <c r="H6427">
        <v>3960</v>
      </c>
      <c r="I6427">
        <v>-47.350999999999999</v>
      </c>
      <c r="J6427" t="s">
        <v>78</v>
      </c>
      <c r="K6427">
        <v>63.55</v>
      </c>
      <c r="L6427">
        <v>10.526479999999999</v>
      </c>
      <c r="M6427">
        <v>1.1734216946215561</v>
      </c>
      <c r="N6427">
        <v>10.509679999999999</v>
      </c>
      <c r="O6427">
        <v>1.335150071172472</v>
      </c>
      <c r="P6427">
        <v>15529000</v>
      </c>
      <c r="Q6427">
        <v>5120000</v>
      </c>
      <c r="R6427">
        <v>3.03</v>
      </c>
      <c r="S6427">
        <v>52.491999999999997</v>
      </c>
      <c r="T6427">
        <v>8.2779999999999987</v>
      </c>
      <c r="U6427">
        <v>26.622399999999999</v>
      </c>
      <c r="V6427">
        <f t="shared" si="614"/>
        <v>2.4309502288172311</v>
      </c>
      <c r="AC6427">
        <v>11.02</v>
      </c>
      <c r="AD6427">
        <v>9.8699999999999992</v>
      </c>
      <c r="AH6427" s="85">
        <f>IF(AND(M6427&lt;Variables!$G$6,M6427&gt;Variables!$G$5),0,1)</f>
        <v>1</v>
      </c>
      <c r="AI6427" s="85">
        <f t="shared" si="613"/>
        <v>0</v>
      </c>
      <c r="AJ6427" s="85">
        <f>IF(I6427&gt;Variables!$G$7,0,1)</f>
        <v>1</v>
      </c>
      <c r="AK6427" s="85">
        <f>IF(F6427&gt;Variables!$G$8,0,1)</f>
        <v>0</v>
      </c>
      <c r="AL6427" s="85">
        <f>IF(G6427&gt;Variables!$G$9,0,1)</f>
        <v>1</v>
      </c>
      <c r="AM6427" s="85">
        <f>IF(AND(K6427&gt;Variables!$G$10,K6427&lt;Variables!$G$11),0,1)</f>
        <v>0</v>
      </c>
      <c r="AN6427" s="103">
        <f>IF(H6427&lt;Variables!$G$13,1,0)</f>
        <v>0</v>
      </c>
      <c r="AO6427" s="101">
        <f>IF(R6427&lt;Variables!$G$12,0,1)</f>
        <v>1</v>
      </c>
      <c r="AP6427" s="86">
        <f t="shared" si="611"/>
        <v>1</v>
      </c>
      <c r="AR6427">
        <v>1</v>
      </c>
      <c r="AS6427">
        <v>0</v>
      </c>
      <c r="AT6427">
        <v>0</v>
      </c>
      <c r="AU6427">
        <v>0</v>
      </c>
      <c r="BA6427">
        <v>1.18</v>
      </c>
    </row>
    <row r="6428" spans="3:53" ht="12.75" x14ac:dyDescent="0.2">
      <c r="C6428" t="s">
        <v>1024</v>
      </c>
      <c r="D6428" t="s">
        <v>977</v>
      </c>
      <c r="E6428">
        <v>65.03</v>
      </c>
      <c r="F6428">
        <v>12.4</v>
      </c>
      <c r="G6428">
        <v>3.47</v>
      </c>
      <c r="H6428">
        <v>4440</v>
      </c>
      <c r="I6428">
        <v>-1.9E-2</v>
      </c>
      <c r="J6428" t="s">
        <v>78</v>
      </c>
      <c r="K6428">
        <v>27.33</v>
      </c>
      <c r="L6428">
        <v>65.81626</v>
      </c>
      <c r="M6428">
        <v>-0.94393087665571795</v>
      </c>
      <c r="N6428">
        <v>66.977652000000006</v>
      </c>
      <c r="O6428">
        <v>-2.6615623969619189</v>
      </c>
      <c r="P6428">
        <v>4433000</v>
      </c>
      <c r="Q6428">
        <v>768864</v>
      </c>
      <c r="R6428">
        <v>5.77</v>
      </c>
      <c r="S6428">
        <v>52.491999999999997</v>
      </c>
      <c r="T6428">
        <v>8.2779999999999987</v>
      </c>
      <c r="U6428">
        <v>26.622399999999999</v>
      </c>
      <c r="V6428">
        <f t="shared" si="614"/>
        <v>2.0948809421247567</v>
      </c>
      <c r="AC6428">
        <v>65.534999999999997</v>
      </c>
      <c r="AD6428">
        <v>63.82</v>
      </c>
      <c r="AH6428" s="85">
        <f>IF(AND(M6428&lt;Variables!$G$6,M6428&gt;Variables!$G$5),0,1)</f>
        <v>1</v>
      </c>
      <c r="AI6428" s="85">
        <f t="shared" si="613"/>
        <v>1</v>
      </c>
      <c r="AJ6428" s="85">
        <f>IF(I6428&gt;Variables!$G$7,0,1)</f>
        <v>1</v>
      </c>
      <c r="AK6428" s="85">
        <f>IF(F6428&gt;Variables!$G$8,0,1)</f>
        <v>0</v>
      </c>
      <c r="AL6428" s="85">
        <f>IF(G6428&gt;Variables!$G$9,0,1)</f>
        <v>1</v>
      </c>
      <c r="AM6428" s="85">
        <f>IF(AND(K6428&gt;Variables!$G$10,K6428&lt;Variables!$G$11),0,1)</f>
        <v>1</v>
      </c>
      <c r="AN6428" s="103">
        <f>IF(H6428&lt;Variables!$G$13,1,0)</f>
        <v>0</v>
      </c>
      <c r="AO6428" s="101">
        <f>IF(R6428&lt;Variables!$G$12,0,1)</f>
        <v>1</v>
      </c>
      <c r="AP6428" s="86">
        <f t="shared" si="611"/>
        <v>1</v>
      </c>
      <c r="AR6428">
        <v>0</v>
      </c>
      <c r="AS6428">
        <v>0</v>
      </c>
      <c r="AT6428">
        <v>0</v>
      </c>
      <c r="AU6428">
        <v>1</v>
      </c>
      <c r="BA6428">
        <v>-0.72</v>
      </c>
    </row>
    <row r="6429" spans="3:53" ht="12.75" x14ac:dyDescent="0.2">
      <c r="C6429" t="s">
        <v>1024</v>
      </c>
      <c r="D6429" t="s">
        <v>1021</v>
      </c>
      <c r="E6429">
        <v>4.4000000000000004</v>
      </c>
      <c r="F6429">
        <v>7.5</v>
      </c>
      <c r="G6429">
        <v>6.17</v>
      </c>
      <c r="H6429">
        <v>-99999</v>
      </c>
      <c r="I6429">
        <v>-4.835</v>
      </c>
      <c r="J6429" t="s">
        <v>76</v>
      </c>
      <c r="K6429">
        <v>-99999</v>
      </c>
      <c r="L6429">
        <v>-99999</v>
      </c>
      <c r="M6429">
        <v>-99999</v>
      </c>
      <c r="N6429">
        <v>4.2166666666666659</v>
      </c>
      <c r="O6429">
        <v>1.9762845849802519</v>
      </c>
      <c r="P6429">
        <v>31048</v>
      </c>
      <c r="Q6429">
        <v>2409</v>
      </c>
      <c r="R6429">
        <v>12.89</v>
      </c>
      <c r="S6429">
        <v>52.491999999999997</v>
      </c>
      <c r="T6429">
        <v>8.2779999999999987</v>
      </c>
      <c r="U6429">
        <v>26.622399999999999</v>
      </c>
      <c r="V6429"/>
      <c r="AC6429">
        <v>4.49</v>
      </c>
      <c r="AD6429">
        <v>4.4000000000000004</v>
      </c>
      <c r="AH6429" s="85">
        <f>IF(AND(M6429&lt;Variables!$G$6,M6429&gt;Variables!$G$5),0,1)</f>
        <v>1</v>
      </c>
      <c r="AI6429" s="85">
        <f t="shared" si="613"/>
        <v>1</v>
      </c>
      <c r="AJ6429" s="85">
        <f>IF(I6429&gt;Variables!$G$7,0,1)</f>
        <v>1</v>
      </c>
      <c r="AK6429" s="85">
        <f>IF(F6429&gt;Variables!$G$8,0,1)</f>
        <v>1</v>
      </c>
      <c r="AL6429" s="85">
        <f>IF(G6429&gt;Variables!$G$9,0,1)</f>
        <v>1</v>
      </c>
      <c r="AM6429" s="85">
        <f>IF(AND(K6429&gt;Variables!$G$10,K6429&lt;Variables!$G$11),0,1)</f>
        <v>1</v>
      </c>
      <c r="AN6429" s="103">
        <f>IF(H6429&lt;Variables!$G$13,1,0)</f>
        <v>1</v>
      </c>
      <c r="AO6429" s="101">
        <f>IF(R6429&lt;Variables!$G$12,0,1)</f>
        <v>1</v>
      </c>
      <c r="AP6429" s="86">
        <f t="shared" si="611"/>
        <v>0</v>
      </c>
      <c r="AR6429">
        <v>1</v>
      </c>
      <c r="AS6429">
        <v>0</v>
      </c>
      <c r="AT6429">
        <v>0</v>
      </c>
      <c r="AU6429">
        <v>0</v>
      </c>
      <c r="BA6429">
        <v>2</v>
      </c>
    </row>
    <row r="6430" spans="3:53" ht="12.75" x14ac:dyDescent="0.2">
      <c r="C6430" t="s">
        <v>1024</v>
      </c>
      <c r="D6430" t="s">
        <v>614</v>
      </c>
      <c r="E6430">
        <v>12.78</v>
      </c>
      <c r="F6430">
        <v>12.82</v>
      </c>
      <c r="G6430">
        <v>-3.3</v>
      </c>
      <c r="H6430">
        <v>2880</v>
      </c>
      <c r="I6430">
        <v>-39.497999999999998</v>
      </c>
      <c r="J6430" t="s">
        <v>78</v>
      </c>
      <c r="K6430">
        <v>19.38</v>
      </c>
      <c r="L6430">
        <v>13.264225</v>
      </c>
      <c r="M6430">
        <v>-5.0822795904020026</v>
      </c>
      <c r="N6430">
        <v>13.519731999999999</v>
      </c>
      <c r="O6430">
        <v>-6.8761126330019078</v>
      </c>
      <c r="P6430">
        <v>24456000</v>
      </c>
      <c r="Q6430">
        <v>3768000</v>
      </c>
      <c r="R6430">
        <v>6.49</v>
      </c>
      <c r="S6430">
        <v>52.491999999999997</v>
      </c>
      <c r="T6430">
        <v>8.2779999999999987</v>
      </c>
      <c r="U6430">
        <v>26.622399999999999</v>
      </c>
      <c r="V6430">
        <f>1.849 + (0.01036 * K6430) + (0.1184 * M6430) - (0.002888 * K6430 * M6430)</f>
        <v>1.7324872390946324</v>
      </c>
      <c r="AC6430">
        <v>14.6</v>
      </c>
      <c r="AD6430">
        <v>12.58</v>
      </c>
      <c r="AH6430" s="85">
        <f>IF(AND(M6430&lt;Variables!$G$6,M6430&gt;Variables!$G$5),0,1)</f>
        <v>1</v>
      </c>
      <c r="AI6430" s="85">
        <f t="shared" si="613"/>
        <v>1</v>
      </c>
      <c r="AJ6430" s="85">
        <f>IF(I6430&gt;Variables!$G$7,0,1)</f>
        <v>1</v>
      </c>
      <c r="AK6430" s="85">
        <f>IF(F6430&gt;Variables!$G$8,0,1)</f>
        <v>0</v>
      </c>
      <c r="AL6430" s="85">
        <f>IF(G6430&gt;Variables!$G$9,0,1)</f>
        <v>1</v>
      </c>
      <c r="AM6430" s="85">
        <f>IF(AND(K6430&gt;Variables!$G$10,K6430&lt;Variables!$G$11),0,1)</f>
        <v>1</v>
      </c>
      <c r="AN6430" s="103">
        <f>IF(H6430&lt;Variables!$G$13,1,0)</f>
        <v>0</v>
      </c>
      <c r="AO6430" s="101">
        <f>IF(R6430&lt;Variables!$G$12,0,1)</f>
        <v>1</v>
      </c>
      <c r="AP6430" s="86">
        <f t="shared" si="611"/>
        <v>1</v>
      </c>
      <c r="AR6430">
        <v>1</v>
      </c>
      <c r="AS6430">
        <v>0</v>
      </c>
      <c r="AT6430">
        <v>0</v>
      </c>
      <c r="AU6430">
        <v>0</v>
      </c>
      <c r="BA6430">
        <v>2</v>
      </c>
    </row>
    <row r="6431" spans="3:53" ht="12.75" x14ac:dyDescent="0.2">
      <c r="C6431" t="s">
        <v>1024</v>
      </c>
      <c r="D6431" t="s">
        <v>1002</v>
      </c>
      <c r="E6431">
        <v>0.65</v>
      </c>
      <c r="F6431">
        <v>14.39</v>
      </c>
      <c r="G6431">
        <v>-0.37</v>
      </c>
      <c r="H6431">
        <v>-99999</v>
      </c>
      <c r="I6431">
        <v>-2.6949999999999998</v>
      </c>
      <c r="J6431" t="s">
        <v>78</v>
      </c>
      <c r="K6431">
        <v>-99999</v>
      </c>
      <c r="L6431">
        <v>0.60104999999999997</v>
      </c>
      <c r="M6431">
        <v>0</v>
      </c>
      <c r="N6431">
        <v>0.624525</v>
      </c>
      <c r="O6431">
        <v>-3.7588567311156509</v>
      </c>
      <c r="P6431">
        <v>73740</v>
      </c>
      <c r="Q6431">
        <v>10615</v>
      </c>
      <c r="R6431">
        <v>6.95</v>
      </c>
      <c r="S6431">
        <v>52.491999999999997</v>
      </c>
      <c r="T6431">
        <v>8.2779999999999987</v>
      </c>
      <c r="U6431">
        <v>26.622399999999999</v>
      </c>
      <c r="V6431"/>
      <c r="AC6431">
        <v>0.64800000000000002</v>
      </c>
      <c r="AD6431">
        <v>0.64800000000000002</v>
      </c>
      <c r="AH6431" s="85">
        <f>IF(AND(M6431&lt;Variables!$G$6,M6431&gt;Variables!$G$5),0,1)</f>
        <v>1</v>
      </c>
      <c r="AI6431" s="85">
        <f t="shared" si="613"/>
        <v>1</v>
      </c>
      <c r="AJ6431" s="85">
        <f>IF(I6431&gt;Variables!$G$7,0,1)</f>
        <v>1</v>
      </c>
      <c r="AK6431" s="85">
        <f>IF(F6431&gt;Variables!$G$8,0,1)</f>
        <v>0</v>
      </c>
      <c r="AL6431" s="85">
        <f>IF(G6431&gt;Variables!$G$9,0,1)</f>
        <v>1</v>
      </c>
      <c r="AM6431" s="85">
        <f>IF(AND(K6431&gt;Variables!$G$10,K6431&lt;Variables!$G$11),0,1)</f>
        <v>1</v>
      </c>
      <c r="AN6431" s="103">
        <f>IF(H6431&lt;Variables!$G$13,1,0)</f>
        <v>1</v>
      </c>
      <c r="AO6431" s="101">
        <f>IF(R6431&lt;Variables!$G$12,0,1)</f>
        <v>1</v>
      </c>
      <c r="AP6431" s="86">
        <f t="shared" si="611"/>
        <v>1</v>
      </c>
      <c r="AR6431">
        <v>0</v>
      </c>
      <c r="AS6431">
        <v>0</v>
      </c>
      <c r="AT6431">
        <v>0</v>
      </c>
      <c r="AU6431">
        <v>0</v>
      </c>
      <c r="BA6431">
        <v>0</v>
      </c>
    </row>
    <row r="6432" spans="3:53" ht="12.75" x14ac:dyDescent="0.2">
      <c r="C6432" t="s">
        <v>1024</v>
      </c>
      <c r="D6432" t="s">
        <v>813</v>
      </c>
      <c r="E6432">
        <v>12.98</v>
      </c>
      <c r="F6432">
        <v>9.08</v>
      </c>
      <c r="G6432">
        <v>8.6999999999999993</v>
      </c>
      <c r="H6432">
        <v>1900</v>
      </c>
      <c r="I6432">
        <v>-4.8479999999999999</v>
      </c>
      <c r="J6432" t="s">
        <v>78</v>
      </c>
      <c r="K6432">
        <v>58.5</v>
      </c>
      <c r="L6432">
        <v>12.96871</v>
      </c>
      <c r="M6432">
        <v>0.16416436175997659</v>
      </c>
      <c r="N6432">
        <v>12.864986</v>
      </c>
      <c r="O6432">
        <v>0.97173832913616831</v>
      </c>
      <c r="P6432">
        <v>2177000</v>
      </c>
      <c r="Q6432">
        <v>1581000</v>
      </c>
      <c r="R6432">
        <v>1.38</v>
      </c>
      <c r="S6432">
        <v>52.491999999999997</v>
      </c>
      <c r="T6432">
        <v>8.2779999999999987</v>
      </c>
      <c r="U6432">
        <v>26.622399999999999</v>
      </c>
      <c r="V6432">
        <f t="shared" ref="V6432:V6455" si="615">1.849 + (0.01036 * K6432) + (0.1184 * M6432) - (0.002888 * K6432 * M6432)</f>
        <v>2.4467618198417567</v>
      </c>
      <c r="AC6432">
        <v>13.15</v>
      </c>
      <c r="AD6432">
        <v>12.29</v>
      </c>
      <c r="AH6432" s="85">
        <f>IF(AND(M6432&lt;Variables!$G$6,M6432&gt;Variables!$G$5),0,1)</f>
        <v>1</v>
      </c>
      <c r="AI6432" s="85">
        <f t="shared" si="613"/>
        <v>0</v>
      </c>
      <c r="AJ6432" s="85">
        <f>IF(I6432&gt;Variables!$G$7,0,1)</f>
        <v>1</v>
      </c>
      <c r="AK6432" s="85">
        <f>IF(F6432&gt;Variables!$G$8,0,1)</f>
        <v>0</v>
      </c>
      <c r="AL6432" s="85">
        <f>IF(G6432&gt;Variables!$G$9,0,1)</f>
        <v>1</v>
      </c>
      <c r="AM6432" s="85">
        <f>IF(AND(K6432&gt;Variables!$G$10,K6432&lt;Variables!$G$11),0,1)</f>
        <v>0</v>
      </c>
      <c r="AN6432" s="103">
        <f>IF(H6432&lt;Variables!$G$13,1,0)</f>
        <v>1</v>
      </c>
      <c r="AO6432" s="101">
        <f>IF(R6432&lt;Variables!$G$12,0,1)</f>
        <v>0</v>
      </c>
      <c r="AP6432" s="86">
        <f t="shared" si="611"/>
        <v>1</v>
      </c>
      <c r="AR6432">
        <v>0</v>
      </c>
      <c r="AS6432">
        <v>0</v>
      </c>
      <c r="AT6432">
        <v>1</v>
      </c>
      <c r="AU6432">
        <v>0</v>
      </c>
      <c r="BA6432">
        <v>-1.45</v>
      </c>
    </row>
    <row r="6433" spans="3:53" ht="12.75" x14ac:dyDescent="0.2">
      <c r="C6433" t="s">
        <v>1024</v>
      </c>
      <c r="D6433" t="s">
        <v>1023</v>
      </c>
      <c r="E6433">
        <v>2.2400000000000002</v>
      </c>
      <c r="F6433">
        <v>15.82</v>
      </c>
      <c r="G6433">
        <v>12.59</v>
      </c>
      <c r="H6433">
        <v>41.18</v>
      </c>
      <c r="I6433">
        <v>-7.2709999999999999</v>
      </c>
      <c r="J6433" t="s">
        <v>78</v>
      </c>
      <c r="K6433">
        <v>45.89</v>
      </c>
      <c r="L6433">
        <v>2.3162578947368422</v>
      </c>
      <c r="M6433">
        <v>-2.7871635055636488</v>
      </c>
      <c r="N6433">
        <v>2.2770593749999999</v>
      </c>
      <c r="O6433">
        <v>-1.1136896682810411</v>
      </c>
      <c r="P6433">
        <v>700740</v>
      </c>
      <c r="Q6433">
        <v>120170</v>
      </c>
      <c r="R6433">
        <v>5.83</v>
      </c>
      <c r="S6433">
        <v>52.491999999999997</v>
      </c>
      <c r="T6433">
        <v>8.2779999999999987</v>
      </c>
      <c r="U6433">
        <v>26.622399999999999</v>
      </c>
      <c r="V6433">
        <f t="shared" si="615"/>
        <v>2.3638039122259364</v>
      </c>
      <c r="AC6433">
        <v>2.35</v>
      </c>
      <c r="AD6433">
        <v>2.11</v>
      </c>
      <c r="AH6433" s="85">
        <f>IF(AND(M6433&lt;Variables!$G$6,M6433&gt;Variables!$G$5),0,1)</f>
        <v>0</v>
      </c>
      <c r="AI6433" s="85">
        <f t="shared" si="613"/>
        <v>0</v>
      </c>
      <c r="AJ6433" s="85">
        <f>IF(I6433&gt;Variables!$G$7,0,1)</f>
        <v>1</v>
      </c>
      <c r="AK6433" s="85">
        <f>IF(F6433&gt;Variables!$G$8,0,1)</f>
        <v>0</v>
      </c>
      <c r="AL6433" s="85">
        <f>IF(G6433&gt;Variables!$G$9,0,1)</f>
        <v>0</v>
      </c>
      <c r="AM6433" s="85">
        <f>IF(AND(K6433&gt;Variables!$G$10,K6433&lt;Variables!$G$11),0,1)</f>
        <v>1</v>
      </c>
      <c r="AN6433" s="103">
        <f>IF(H6433&lt;Variables!$G$13,1,0)</f>
        <v>1</v>
      </c>
      <c r="AO6433" s="101">
        <f>IF(R6433&lt;Variables!$G$12,0,1)</f>
        <v>1</v>
      </c>
      <c r="AP6433" s="86">
        <f t="shared" si="611"/>
        <v>1</v>
      </c>
      <c r="AR6433">
        <v>1</v>
      </c>
      <c r="AS6433">
        <v>0</v>
      </c>
      <c r="AT6433">
        <v>0</v>
      </c>
      <c r="AU6433">
        <v>0</v>
      </c>
      <c r="BA6433">
        <v>2</v>
      </c>
    </row>
    <row r="6434" spans="3:53" ht="12.75" x14ac:dyDescent="0.2">
      <c r="C6434" t="s">
        <v>1025</v>
      </c>
      <c r="D6434" t="s">
        <v>184</v>
      </c>
      <c r="E6434">
        <v>25.61</v>
      </c>
      <c r="F6434">
        <v>8.33</v>
      </c>
      <c r="G6434">
        <v>6.72</v>
      </c>
      <c r="H6434">
        <v>2300</v>
      </c>
      <c r="I6434">
        <v>-65.388999999999996</v>
      </c>
      <c r="J6434" t="s">
        <v>78</v>
      </c>
      <c r="K6434">
        <v>56.68</v>
      </c>
      <c r="L6434">
        <v>25.481674999999999</v>
      </c>
      <c r="M6434">
        <v>0.34662164084581382</v>
      </c>
      <c r="N6434">
        <v>25.440598000000001</v>
      </c>
      <c r="O6434">
        <v>0.508643704051292</v>
      </c>
      <c r="P6434">
        <v>8551000</v>
      </c>
      <c r="Q6434">
        <v>20321000</v>
      </c>
      <c r="R6434">
        <v>0.42</v>
      </c>
      <c r="S6434">
        <v>55.646000000000001</v>
      </c>
      <c r="T6434">
        <v>8.516</v>
      </c>
      <c r="U6434">
        <v>28.219200000000001</v>
      </c>
      <c r="V6434">
        <f t="shared" si="615"/>
        <v>2.4205056681022739</v>
      </c>
      <c r="AC6434">
        <v>27.24</v>
      </c>
      <c r="AD6434">
        <v>25.51</v>
      </c>
      <c r="AH6434" s="85">
        <f>IF(AND(M6434&lt;Variables!$G$6,M6434&gt;Variables!$G$5),0,1)</f>
        <v>1</v>
      </c>
      <c r="AI6434" s="85">
        <f t="shared" si="613"/>
        <v>0</v>
      </c>
      <c r="AJ6434" s="85">
        <f>IF(I6434&gt;Variables!$G$7,0,1)</f>
        <v>1</v>
      </c>
      <c r="AK6434" s="85">
        <f>IF(F6434&gt;Variables!$G$8,0,1)</f>
        <v>1</v>
      </c>
      <c r="AL6434" s="85">
        <f>IF(G6434&gt;Variables!$G$9,0,1)</f>
        <v>1</v>
      </c>
      <c r="AM6434" s="85">
        <f>IF(AND(K6434&gt;Variables!$G$10,K6434&lt;Variables!$G$11),0,1)</f>
        <v>0</v>
      </c>
      <c r="AN6434" s="103">
        <f>IF(H6434&lt;Variables!$G$13,1,0)</f>
        <v>1</v>
      </c>
      <c r="AO6434" s="101">
        <f>IF(R6434&lt;Variables!$G$12,0,1)</f>
        <v>0</v>
      </c>
      <c r="AP6434" s="86">
        <f t="shared" si="611"/>
        <v>1</v>
      </c>
      <c r="AR6434">
        <v>1</v>
      </c>
      <c r="AS6434">
        <v>0</v>
      </c>
      <c r="AT6434">
        <v>0</v>
      </c>
      <c r="AU6434">
        <v>0</v>
      </c>
      <c r="BA6434">
        <v>2</v>
      </c>
    </row>
    <row r="6435" spans="3:53" ht="12.75" x14ac:dyDescent="0.2">
      <c r="C6435" t="s">
        <v>1025</v>
      </c>
      <c r="D6435" t="s">
        <v>195</v>
      </c>
      <c r="E6435">
        <v>38.979999999999997</v>
      </c>
      <c r="F6435">
        <v>7.7</v>
      </c>
      <c r="G6435">
        <v>6.59</v>
      </c>
      <c r="H6435">
        <v>3540</v>
      </c>
      <c r="I6435">
        <v>-34.512999999999998</v>
      </c>
      <c r="J6435" t="s">
        <v>78</v>
      </c>
      <c r="K6435">
        <v>55.38</v>
      </c>
      <c r="L6435">
        <v>38.764375000000001</v>
      </c>
      <c r="M6435">
        <v>0.55624526385372064</v>
      </c>
      <c r="N6435">
        <v>38.888324999999988</v>
      </c>
      <c r="O6435">
        <v>0.23573913250314121</v>
      </c>
      <c r="P6435">
        <v>158573</v>
      </c>
      <c r="Q6435">
        <v>600984</v>
      </c>
      <c r="R6435">
        <v>0.26</v>
      </c>
      <c r="S6435">
        <v>55.646000000000001</v>
      </c>
      <c r="T6435">
        <v>8.516</v>
      </c>
      <c r="U6435">
        <v>28.219200000000001</v>
      </c>
      <c r="V6435">
        <f t="shared" si="615"/>
        <v>2.3996317957273923</v>
      </c>
      <c r="AC6435">
        <v>40.914999999999999</v>
      </c>
      <c r="AD6435">
        <v>38.74</v>
      </c>
      <c r="AH6435" s="85">
        <f>IF(AND(M6435&lt;Variables!$G$6,M6435&gt;Variables!$G$5),0,1)</f>
        <v>1</v>
      </c>
      <c r="AI6435" s="85">
        <f t="shared" si="613"/>
        <v>1</v>
      </c>
      <c r="AJ6435" s="85">
        <f>IF(I6435&gt;Variables!$G$7,0,1)</f>
        <v>1</v>
      </c>
      <c r="AK6435" s="85">
        <f>IF(F6435&gt;Variables!$G$8,0,1)</f>
        <v>1</v>
      </c>
      <c r="AL6435" s="85">
        <f>IF(G6435&gt;Variables!$G$9,0,1)</f>
        <v>1</v>
      </c>
      <c r="AM6435" s="85">
        <f>IF(AND(K6435&gt;Variables!$G$10,K6435&lt;Variables!$G$11),0,1)</f>
        <v>0</v>
      </c>
      <c r="AN6435" s="103">
        <f>IF(H6435&lt;Variables!$G$13,1,0)</f>
        <v>0</v>
      </c>
      <c r="AO6435" s="101">
        <f>IF(R6435&lt;Variables!$G$12,0,1)</f>
        <v>0</v>
      </c>
      <c r="AP6435" s="86">
        <f t="shared" si="611"/>
        <v>1</v>
      </c>
      <c r="AR6435">
        <v>1</v>
      </c>
      <c r="AS6435">
        <v>0</v>
      </c>
      <c r="AT6435">
        <v>0</v>
      </c>
      <c r="AU6435">
        <v>0</v>
      </c>
      <c r="BA6435">
        <v>1.17</v>
      </c>
    </row>
    <row r="6436" spans="3:53" ht="12.75" x14ac:dyDescent="0.2">
      <c r="C6436" t="s">
        <v>1025</v>
      </c>
      <c r="D6436" t="s">
        <v>986</v>
      </c>
      <c r="E6436">
        <v>25.33</v>
      </c>
      <c r="F6436">
        <v>7.66</v>
      </c>
      <c r="G6436">
        <v>6.21</v>
      </c>
      <c r="H6436">
        <v>1850</v>
      </c>
      <c r="I6436">
        <v>-87.257000000000005</v>
      </c>
      <c r="J6436" t="s">
        <v>78</v>
      </c>
      <c r="K6436">
        <v>63.35</v>
      </c>
      <c r="L6436">
        <v>25.22657894736842</v>
      </c>
      <c r="M6436">
        <v>0.40996860036928168</v>
      </c>
      <c r="N6436">
        <v>25.10556086956521</v>
      </c>
      <c r="O6436">
        <v>0.89398174213612747</v>
      </c>
      <c r="P6436">
        <v>803702</v>
      </c>
      <c r="Q6436">
        <v>780017</v>
      </c>
      <c r="R6436">
        <v>1.03</v>
      </c>
      <c r="S6436">
        <v>55.646000000000001</v>
      </c>
      <c r="T6436">
        <v>8.516</v>
      </c>
      <c r="U6436">
        <v>28.219200000000001</v>
      </c>
      <c r="V6436">
        <f t="shared" si="615"/>
        <v>2.4788405589968812</v>
      </c>
      <c r="AC6436">
        <v>25.48</v>
      </c>
      <c r="AD6436">
        <v>24.2</v>
      </c>
      <c r="AH6436" s="85">
        <f>IF(AND(M6436&lt;Variables!$G$6,M6436&gt;Variables!$G$5),0,1)</f>
        <v>1</v>
      </c>
      <c r="AI6436" s="85">
        <f t="shared" si="613"/>
        <v>0</v>
      </c>
      <c r="AJ6436" s="85">
        <f>IF(I6436&gt;Variables!$G$7,0,1)</f>
        <v>1</v>
      </c>
      <c r="AK6436" s="85">
        <f>IF(F6436&gt;Variables!$G$8,0,1)</f>
        <v>1</v>
      </c>
      <c r="AL6436" s="85">
        <f>IF(G6436&gt;Variables!$G$9,0,1)</f>
        <v>1</v>
      </c>
      <c r="AM6436" s="85">
        <f>IF(AND(K6436&gt;Variables!$G$10,K6436&lt;Variables!$G$11),0,1)</f>
        <v>0</v>
      </c>
      <c r="AN6436" s="103">
        <f>IF(H6436&lt;Variables!$G$13,1,0)</f>
        <v>1</v>
      </c>
      <c r="AO6436" s="101">
        <f>IF(R6436&lt;Variables!$G$12,0,1)</f>
        <v>0</v>
      </c>
      <c r="AP6436" s="86">
        <f t="shared" si="611"/>
        <v>1</v>
      </c>
      <c r="AR6436">
        <v>0</v>
      </c>
      <c r="AS6436">
        <v>0</v>
      </c>
      <c r="AT6436">
        <v>1</v>
      </c>
      <c r="AU6436">
        <v>0</v>
      </c>
      <c r="BA6436">
        <v>-0.89</v>
      </c>
    </row>
    <row r="6437" spans="3:53" ht="12.75" x14ac:dyDescent="0.2">
      <c r="C6437" t="s">
        <v>1025</v>
      </c>
      <c r="D6437" t="s">
        <v>576</v>
      </c>
      <c r="E6437">
        <v>9.83</v>
      </c>
      <c r="F6437">
        <v>7.65</v>
      </c>
      <c r="G6437">
        <v>-2.5299999999999998</v>
      </c>
      <c r="H6437">
        <v>14830</v>
      </c>
      <c r="I6437">
        <v>0.53700000000000003</v>
      </c>
      <c r="J6437" t="s">
        <v>78</v>
      </c>
      <c r="K6437">
        <v>27.21</v>
      </c>
      <c r="L6437">
        <v>9.9003049999999995</v>
      </c>
      <c r="M6437">
        <v>-0.71012963742025526</v>
      </c>
      <c r="N6437">
        <v>9.9429219999999994</v>
      </c>
      <c r="O6437">
        <v>-1.135702361941483</v>
      </c>
      <c r="P6437">
        <v>17389000</v>
      </c>
      <c r="Q6437">
        <v>5991000</v>
      </c>
      <c r="R6437">
        <v>2.9</v>
      </c>
      <c r="S6437">
        <v>55.646000000000001</v>
      </c>
      <c r="T6437">
        <v>8.516</v>
      </c>
      <c r="U6437">
        <v>28.219200000000001</v>
      </c>
      <c r="V6437">
        <f t="shared" si="615"/>
        <v>2.1026199989594265</v>
      </c>
      <c r="AC6437">
        <v>10.38</v>
      </c>
      <c r="AD6437">
        <v>9.75</v>
      </c>
      <c r="AH6437" s="85">
        <f>IF(AND(M6437&lt;Variables!$G$6,M6437&gt;Variables!$G$5),0,1)</f>
        <v>1</v>
      </c>
      <c r="AI6437" s="85">
        <f t="shared" si="613"/>
        <v>1</v>
      </c>
      <c r="AJ6437" s="85">
        <f>IF(I6437&gt;Variables!$G$7,0,1)</f>
        <v>0</v>
      </c>
      <c r="AK6437" s="85">
        <f>IF(F6437&gt;Variables!$G$8,0,1)</f>
        <v>1</v>
      </c>
      <c r="AL6437" s="85">
        <f>IF(G6437&gt;Variables!$G$9,0,1)</f>
        <v>1</v>
      </c>
      <c r="AM6437" s="85">
        <f>IF(AND(K6437&gt;Variables!$G$10,K6437&lt;Variables!$G$11),0,1)</f>
        <v>1</v>
      </c>
      <c r="AN6437" s="103">
        <f>IF(H6437&lt;Variables!$G$13,1,0)</f>
        <v>0</v>
      </c>
      <c r="AO6437" s="101">
        <f>IF(R6437&lt;Variables!$G$12,0,1)</f>
        <v>1</v>
      </c>
      <c r="AP6437" s="86">
        <f t="shared" si="611"/>
        <v>1</v>
      </c>
      <c r="AR6437">
        <v>1</v>
      </c>
      <c r="AS6437">
        <v>0</v>
      </c>
      <c r="AT6437">
        <v>0</v>
      </c>
      <c r="AU6437">
        <v>0</v>
      </c>
      <c r="BA6437">
        <v>1.51</v>
      </c>
    </row>
    <row r="6438" spans="3:53" ht="12.75" x14ac:dyDescent="0.2">
      <c r="C6438" t="s">
        <v>1025</v>
      </c>
      <c r="D6438" t="s">
        <v>1026</v>
      </c>
      <c r="E6438">
        <v>4.37</v>
      </c>
      <c r="F6438">
        <v>22.03</v>
      </c>
      <c r="G6438">
        <v>20.03</v>
      </c>
      <c r="H6438">
        <v>1000</v>
      </c>
      <c r="I6438">
        <v>-26.798999999999999</v>
      </c>
      <c r="J6438" t="s">
        <v>76</v>
      </c>
      <c r="K6438">
        <v>57.74</v>
      </c>
      <c r="L6438">
        <v>4.3028399999999998</v>
      </c>
      <c r="M6438">
        <v>0.42669492707143142</v>
      </c>
      <c r="N6438">
        <v>4.2763580000000001</v>
      </c>
      <c r="O6438">
        <v>1.048602572562916</v>
      </c>
      <c r="P6438">
        <v>83760000</v>
      </c>
      <c r="Q6438">
        <v>7870000</v>
      </c>
      <c r="R6438">
        <v>10.64</v>
      </c>
      <c r="S6438">
        <v>55.646000000000001</v>
      </c>
      <c r="T6438">
        <v>8.516</v>
      </c>
      <c r="U6438">
        <v>28.219200000000001</v>
      </c>
      <c r="V6438">
        <f t="shared" si="615"/>
        <v>2.4265543689879241</v>
      </c>
      <c r="AC6438">
        <v>4.53</v>
      </c>
      <c r="AD6438">
        <v>4.1100000000000003</v>
      </c>
      <c r="AH6438" s="85">
        <f>IF(AND(M6438&lt;Variables!$G$6,M6438&gt;Variables!$G$5),0,1)</f>
        <v>1</v>
      </c>
      <c r="AI6438" s="85">
        <f t="shared" si="613"/>
        <v>0</v>
      </c>
      <c r="AJ6438" s="85">
        <f>IF(I6438&gt;Variables!$G$7,0,1)</f>
        <v>1</v>
      </c>
      <c r="AK6438" s="85">
        <f>IF(F6438&gt;Variables!$G$8,0,1)</f>
        <v>0</v>
      </c>
      <c r="AL6438" s="85">
        <f>IF(G6438&gt;Variables!$G$9,0,1)</f>
        <v>0</v>
      </c>
      <c r="AM6438" s="85">
        <f>IF(AND(K6438&gt;Variables!$G$10,K6438&lt;Variables!$G$11),0,1)</f>
        <v>0</v>
      </c>
      <c r="AN6438" s="103">
        <f>IF(H6438&lt;Variables!$G$13,1,0)</f>
        <v>1</v>
      </c>
      <c r="AO6438" s="101">
        <f>IF(R6438&lt;Variables!$G$12,0,1)</f>
        <v>1</v>
      </c>
      <c r="AP6438" s="86">
        <f t="shared" si="611"/>
        <v>0</v>
      </c>
      <c r="AR6438">
        <v>1</v>
      </c>
      <c r="AS6438">
        <v>0</v>
      </c>
      <c r="AT6438">
        <v>0</v>
      </c>
      <c r="AU6438">
        <v>0</v>
      </c>
      <c r="BA6438">
        <v>2</v>
      </c>
    </row>
    <row r="6439" spans="3:53" ht="12.75" x14ac:dyDescent="0.2">
      <c r="C6439" t="s">
        <v>1025</v>
      </c>
      <c r="D6439" t="s">
        <v>1015</v>
      </c>
      <c r="E6439">
        <v>25.97</v>
      </c>
      <c r="F6439">
        <v>28</v>
      </c>
      <c r="G6439">
        <v>23.22</v>
      </c>
      <c r="H6439">
        <v>672.11</v>
      </c>
      <c r="I6439">
        <v>-1.972</v>
      </c>
      <c r="J6439" t="s">
        <v>76</v>
      </c>
      <c r="K6439">
        <v>51.41</v>
      </c>
      <c r="L6439">
        <v>26.000652631578941</v>
      </c>
      <c r="M6439">
        <v>-2.5100584519624769E-3</v>
      </c>
      <c r="N6439">
        <v>26.068844897959181</v>
      </c>
      <c r="O6439">
        <v>-0.26408879345693881</v>
      </c>
      <c r="P6439">
        <v>756830</v>
      </c>
      <c r="Q6439">
        <v>102160</v>
      </c>
      <c r="R6439">
        <v>7.41</v>
      </c>
      <c r="S6439">
        <v>55.646000000000001</v>
      </c>
      <c r="T6439">
        <v>8.516</v>
      </c>
      <c r="U6439">
        <v>28.219200000000001</v>
      </c>
      <c r="V6439">
        <f t="shared" si="615"/>
        <v>2.3816830826785718</v>
      </c>
      <c r="AC6439">
        <v>28.45</v>
      </c>
      <c r="AD6439">
        <v>24.91</v>
      </c>
      <c r="AH6439" s="85">
        <f>IF(AND(M6439&lt;Variables!$G$6,M6439&gt;Variables!$G$5),0,1)</f>
        <v>1</v>
      </c>
      <c r="AI6439" s="85">
        <f t="shared" si="613"/>
        <v>1</v>
      </c>
      <c r="AJ6439" s="85">
        <f>IF(I6439&gt;Variables!$G$7,0,1)</f>
        <v>1</v>
      </c>
      <c r="AK6439" s="85">
        <f>IF(F6439&gt;Variables!$G$8,0,1)</f>
        <v>0</v>
      </c>
      <c r="AL6439" s="85">
        <f>IF(G6439&gt;Variables!$G$9,0,1)</f>
        <v>0</v>
      </c>
      <c r="AM6439" s="85">
        <f>IF(AND(K6439&gt;Variables!$G$10,K6439&lt;Variables!$G$11),0,1)</f>
        <v>0</v>
      </c>
      <c r="AN6439" s="103">
        <f>IF(H6439&lt;Variables!$G$13,1,0)</f>
        <v>1</v>
      </c>
      <c r="AO6439" s="101">
        <f>IF(R6439&lt;Variables!$G$12,0,1)</f>
        <v>1</v>
      </c>
      <c r="AP6439" s="86">
        <f t="shared" si="611"/>
        <v>0</v>
      </c>
      <c r="AR6439">
        <v>0</v>
      </c>
      <c r="AS6439">
        <v>0</v>
      </c>
      <c r="AT6439">
        <v>1</v>
      </c>
      <c r="AU6439">
        <v>0</v>
      </c>
      <c r="BA6439">
        <v>-2.11</v>
      </c>
    </row>
    <row r="6440" spans="3:53" ht="12.75" x14ac:dyDescent="0.2">
      <c r="C6440" t="s">
        <v>1025</v>
      </c>
      <c r="D6440" t="s">
        <v>983</v>
      </c>
      <c r="E6440">
        <v>6.85</v>
      </c>
      <c r="F6440">
        <v>9.16</v>
      </c>
      <c r="G6440">
        <v>1.18</v>
      </c>
      <c r="H6440">
        <v>-99999</v>
      </c>
      <c r="I6440">
        <v>-24.827000000000002</v>
      </c>
      <c r="J6440" t="s">
        <v>78</v>
      </c>
      <c r="K6440">
        <v>50.41</v>
      </c>
      <c r="L6440">
        <v>6.8536562500000002</v>
      </c>
      <c r="M6440">
        <v>-5.1888362507237322E-2</v>
      </c>
      <c r="N6440">
        <v>6.8490540540540534</v>
      </c>
      <c r="O6440">
        <v>1.5271392774711109E-2</v>
      </c>
      <c r="P6440">
        <v>909889</v>
      </c>
      <c r="Q6440">
        <v>1067000</v>
      </c>
      <c r="R6440">
        <v>0.85</v>
      </c>
      <c r="S6440">
        <v>55.646000000000001</v>
      </c>
      <c r="T6440">
        <v>8.516</v>
      </c>
      <c r="U6440">
        <v>28.219200000000001</v>
      </c>
      <c r="V6440">
        <f t="shared" si="615"/>
        <v>2.3726581373974653</v>
      </c>
      <c r="AC6440">
        <v>6.87</v>
      </c>
      <c r="AD6440">
        <v>6.84</v>
      </c>
      <c r="AH6440" s="85">
        <f>IF(AND(M6440&lt;Variables!$G$6,M6440&gt;Variables!$G$5),0,1)</f>
        <v>1</v>
      </c>
      <c r="AI6440" s="85">
        <f t="shared" si="613"/>
        <v>0</v>
      </c>
      <c r="AJ6440" s="85">
        <f>IF(I6440&gt;Variables!$G$7,0,1)</f>
        <v>1</v>
      </c>
      <c r="AK6440" s="85">
        <f>IF(F6440&gt;Variables!$G$8,0,1)</f>
        <v>0</v>
      </c>
      <c r="AL6440" s="85">
        <f>IF(G6440&gt;Variables!$G$9,0,1)</f>
        <v>1</v>
      </c>
      <c r="AM6440" s="85">
        <f>IF(AND(K6440&gt;Variables!$G$10,K6440&lt;Variables!$G$11),0,1)</f>
        <v>0</v>
      </c>
      <c r="AN6440" s="103">
        <f>IF(H6440&lt;Variables!$G$13,1,0)</f>
        <v>1</v>
      </c>
      <c r="AO6440" s="101">
        <f>IF(R6440&lt;Variables!$G$12,0,1)</f>
        <v>0</v>
      </c>
      <c r="AP6440" s="86">
        <f t="shared" si="611"/>
        <v>1</v>
      </c>
      <c r="AR6440">
        <v>0</v>
      </c>
      <c r="AS6440">
        <v>1</v>
      </c>
      <c r="AT6440">
        <v>0</v>
      </c>
      <c r="AU6440">
        <v>0</v>
      </c>
      <c r="BA6440">
        <v>0.25</v>
      </c>
    </row>
    <row r="6441" spans="3:53" ht="12.75" x14ac:dyDescent="0.2">
      <c r="C6441" t="s">
        <v>1025</v>
      </c>
      <c r="D6441" t="s">
        <v>980</v>
      </c>
      <c r="E6441">
        <v>17.09</v>
      </c>
      <c r="F6441">
        <v>15.01</v>
      </c>
      <c r="G6441">
        <v>8.17</v>
      </c>
      <c r="H6441">
        <v>2000</v>
      </c>
      <c r="I6441">
        <v>14.532</v>
      </c>
      <c r="J6441" t="s">
        <v>76</v>
      </c>
      <c r="K6441">
        <v>59.93</v>
      </c>
      <c r="L6441">
        <v>17.071045000000002</v>
      </c>
      <c r="M6441">
        <v>5.2457245587486108E-2</v>
      </c>
      <c r="N6441">
        <v>16.951062</v>
      </c>
      <c r="O6441">
        <v>0.76064850686050234</v>
      </c>
      <c r="P6441">
        <v>1921000</v>
      </c>
      <c r="Q6441">
        <v>768443</v>
      </c>
      <c r="R6441">
        <v>2.5</v>
      </c>
      <c r="S6441">
        <v>55.646000000000001</v>
      </c>
      <c r="T6441">
        <v>8.516</v>
      </c>
      <c r="U6441">
        <v>28.219200000000001</v>
      </c>
      <c r="V6441">
        <f t="shared" si="615"/>
        <v>2.467006551118927</v>
      </c>
      <c r="AC6441">
        <v>17.758800000000001</v>
      </c>
      <c r="AD6441">
        <v>17.079999999999998</v>
      </c>
      <c r="AH6441" s="85">
        <f>IF(AND(M6441&lt;Variables!$G$6,M6441&gt;Variables!$G$5),0,1)</f>
        <v>1</v>
      </c>
      <c r="AI6441" s="85">
        <f t="shared" si="613"/>
        <v>0</v>
      </c>
      <c r="AJ6441" s="85">
        <f>IF(I6441&gt;Variables!$G$7,0,1)</f>
        <v>0</v>
      </c>
      <c r="AK6441" s="85">
        <f>IF(F6441&gt;Variables!$G$8,0,1)</f>
        <v>0</v>
      </c>
      <c r="AL6441" s="85">
        <f>IF(G6441&gt;Variables!$G$9,0,1)</f>
        <v>1</v>
      </c>
      <c r="AM6441" s="85">
        <f>IF(AND(K6441&gt;Variables!$G$10,K6441&lt;Variables!$G$11),0,1)</f>
        <v>0</v>
      </c>
      <c r="AN6441" s="103">
        <f>IF(H6441&lt;Variables!$G$13,1,0)</f>
        <v>1</v>
      </c>
      <c r="AO6441" s="101">
        <f>IF(R6441&lt;Variables!$G$12,0,1)</f>
        <v>1</v>
      </c>
      <c r="AP6441" s="86">
        <f t="shared" si="611"/>
        <v>0</v>
      </c>
      <c r="AR6441">
        <v>1</v>
      </c>
      <c r="AS6441">
        <v>0</v>
      </c>
      <c r="AT6441">
        <v>0</v>
      </c>
      <c r="AU6441">
        <v>0</v>
      </c>
      <c r="BA6441">
        <v>1.37</v>
      </c>
    </row>
    <row r="6442" spans="3:53" ht="12.75" x14ac:dyDescent="0.2">
      <c r="C6442" t="s">
        <v>1025</v>
      </c>
      <c r="D6442" t="s">
        <v>989</v>
      </c>
      <c r="E6442">
        <v>289.58999999999997</v>
      </c>
      <c r="F6442">
        <v>8.11</v>
      </c>
      <c r="G6442">
        <v>4.51</v>
      </c>
      <c r="H6442">
        <v>13740</v>
      </c>
      <c r="I6442">
        <v>-16.928999999999998</v>
      </c>
      <c r="J6442" t="s">
        <v>76</v>
      </c>
      <c r="K6442">
        <v>61.05</v>
      </c>
      <c r="L6442">
        <v>289.05104545454549</v>
      </c>
      <c r="M6442">
        <v>0.32311059245116519</v>
      </c>
      <c r="N6442">
        <v>288.78212424242429</v>
      </c>
      <c r="O6442">
        <v>0.41653400837440541</v>
      </c>
      <c r="P6442">
        <v>209835</v>
      </c>
      <c r="Q6442">
        <v>175654</v>
      </c>
      <c r="R6442">
        <v>1.19</v>
      </c>
      <c r="S6442">
        <v>55.646000000000001</v>
      </c>
      <c r="T6442">
        <v>8.516</v>
      </c>
      <c r="U6442">
        <v>28.219200000000001</v>
      </c>
      <c r="V6442">
        <f t="shared" si="615"/>
        <v>2.4627658901257314</v>
      </c>
      <c r="AC6442">
        <v>295.88389999999998</v>
      </c>
      <c r="AD6442">
        <v>289.56</v>
      </c>
      <c r="AH6442" s="85">
        <f>IF(AND(M6442&lt;Variables!$G$6,M6442&gt;Variables!$G$5),0,1)</f>
        <v>1</v>
      </c>
      <c r="AI6442" s="85">
        <f t="shared" si="613"/>
        <v>0</v>
      </c>
      <c r="AJ6442" s="85">
        <f>IF(I6442&gt;Variables!$G$7,0,1)</f>
        <v>1</v>
      </c>
      <c r="AK6442" s="85">
        <f>IF(F6442&gt;Variables!$G$8,0,1)</f>
        <v>1</v>
      </c>
      <c r="AL6442" s="85">
        <f>IF(G6442&gt;Variables!$G$9,0,1)</f>
        <v>1</v>
      </c>
      <c r="AM6442" s="85">
        <f>IF(AND(K6442&gt;Variables!$G$10,K6442&lt;Variables!$G$11),0,1)</f>
        <v>0</v>
      </c>
      <c r="AN6442" s="103">
        <f>IF(H6442&lt;Variables!$G$13,1,0)</f>
        <v>0</v>
      </c>
      <c r="AO6442" s="101">
        <f>IF(R6442&lt;Variables!$G$12,0,1)</f>
        <v>0</v>
      </c>
      <c r="AP6442" s="86">
        <f t="shared" si="611"/>
        <v>0</v>
      </c>
      <c r="AR6442">
        <v>1</v>
      </c>
      <c r="AS6442">
        <v>0</v>
      </c>
      <c r="AT6442">
        <v>0</v>
      </c>
      <c r="AU6442">
        <v>0</v>
      </c>
      <c r="BA6442">
        <v>1.48</v>
      </c>
    </row>
    <row r="6443" spans="3:53" ht="12.75" x14ac:dyDescent="0.2">
      <c r="C6443" t="s">
        <v>1025</v>
      </c>
      <c r="D6443" t="s">
        <v>329</v>
      </c>
      <c r="E6443">
        <v>236.81</v>
      </c>
      <c r="F6443">
        <v>7.52</v>
      </c>
      <c r="G6443">
        <v>5.17</v>
      </c>
      <c r="H6443">
        <v>49140</v>
      </c>
      <c r="I6443">
        <v>4139.4830000000002</v>
      </c>
      <c r="J6443" t="s">
        <v>78</v>
      </c>
      <c r="K6443">
        <v>46.81</v>
      </c>
      <c r="L6443">
        <v>237.40665000000001</v>
      </c>
      <c r="M6443">
        <v>-0.318293527161086</v>
      </c>
      <c r="N6443">
        <v>235.79186999999999</v>
      </c>
      <c r="O6443">
        <v>0.36435946667710162</v>
      </c>
      <c r="P6443">
        <v>1837000</v>
      </c>
      <c r="Q6443">
        <v>2804000</v>
      </c>
      <c r="R6443">
        <v>0.66</v>
      </c>
      <c r="S6443">
        <v>55.646000000000001</v>
      </c>
      <c r="T6443">
        <v>8.516</v>
      </c>
      <c r="U6443">
        <v>28.219200000000001</v>
      </c>
      <c r="V6443">
        <f t="shared" si="615"/>
        <v>2.3392948825626405</v>
      </c>
      <c r="AC6443">
        <v>246.6799</v>
      </c>
      <c r="AD6443">
        <v>235.17</v>
      </c>
      <c r="AH6443" s="85">
        <f>IF(AND(M6443&lt;Variables!$G$6,M6443&gt;Variables!$G$5),0,1)</f>
        <v>1</v>
      </c>
      <c r="AI6443" s="85">
        <f t="shared" si="613"/>
        <v>0</v>
      </c>
      <c r="AJ6443" s="85">
        <f>IF(I6443&gt;Variables!$G$7,0,1)</f>
        <v>0</v>
      </c>
      <c r="AK6443" s="85">
        <f>IF(F6443&gt;Variables!$G$8,0,1)</f>
        <v>1</v>
      </c>
      <c r="AL6443" s="85">
        <f>IF(G6443&gt;Variables!$G$9,0,1)</f>
        <v>1</v>
      </c>
      <c r="AM6443" s="85">
        <f>IF(AND(K6443&gt;Variables!$G$10,K6443&lt;Variables!$G$11),0,1)</f>
        <v>1</v>
      </c>
      <c r="AN6443" s="103">
        <f>IF(H6443&lt;Variables!$G$13,1,0)</f>
        <v>0</v>
      </c>
      <c r="AO6443" s="101">
        <f>IF(R6443&lt;Variables!$G$12,0,1)</f>
        <v>0</v>
      </c>
      <c r="AP6443" s="86">
        <f t="shared" si="611"/>
        <v>1</v>
      </c>
      <c r="AR6443">
        <v>0</v>
      </c>
      <c r="AS6443">
        <v>0</v>
      </c>
      <c r="AT6443">
        <v>0</v>
      </c>
      <c r="AU6443">
        <v>1</v>
      </c>
      <c r="BA6443">
        <v>-0.3</v>
      </c>
    </row>
    <row r="6444" spans="3:53" ht="12.75" x14ac:dyDescent="0.2">
      <c r="C6444" t="s">
        <v>1025</v>
      </c>
      <c r="D6444" t="s">
        <v>813</v>
      </c>
      <c r="E6444">
        <v>12.99</v>
      </c>
      <c r="F6444">
        <v>9.16</v>
      </c>
      <c r="G6444">
        <v>8.7899999999999991</v>
      </c>
      <c r="H6444">
        <v>1900</v>
      </c>
      <c r="I6444">
        <v>-4.8410000000000002</v>
      </c>
      <c r="J6444" t="s">
        <v>78</v>
      </c>
      <c r="K6444">
        <v>60.01</v>
      </c>
      <c r="L6444">
        <v>12.979245000000001</v>
      </c>
      <c r="M6444">
        <v>0.1599091472577768</v>
      </c>
      <c r="N6444">
        <v>12.905386</v>
      </c>
      <c r="O6444">
        <v>0.73313576207640563</v>
      </c>
      <c r="P6444">
        <v>2258000</v>
      </c>
      <c r="Q6444">
        <v>1581000</v>
      </c>
      <c r="R6444">
        <v>1.43</v>
      </c>
      <c r="S6444">
        <v>55.646000000000001</v>
      </c>
      <c r="T6444">
        <v>8.516</v>
      </c>
      <c r="U6444">
        <v>28.219200000000001</v>
      </c>
      <c r="V6444">
        <f t="shared" si="615"/>
        <v>2.4619231678223201</v>
      </c>
      <c r="AC6444">
        <v>13.15</v>
      </c>
      <c r="AD6444">
        <v>12.29</v>
      </c>
      <c r="AH6444" s="85">
        <f>IF(AND(M6444&lt;Variables!$G$6,M6444&gt;Variables!$G$5),0,1)</f>
        <v>1</v>
      </c>
      <c r="AI6444" s="85">
        <f t="shared" si="613"/>
        <v>0</v>
      </c>
      <c r="AJ6444" s="85">
        <f>IF(I6444&gt;Variables!$G$7,0,1)</f>
        <v>1</v>
      </c>
      <c r="AK6444" s="85">
        <f>IF(F6444&gt;Variables!$G$8,0,1)</f>
        <v>0</v>
      </c>
      <c r="AL6444" s="85">
        <f>IF(G6444&gt;Variables!$G$9,0,1)</f>
        <v>1</v>
      </c>
      <c r="AM6444" s="85">
        <f>IF(AND(K6444&gt;Variables!$G$10,K6444&lt;Variables!$G$11),0,1)</f>
        <v>0</v>
      </c>
      <c r="AN6444" s="103">
        <f>IF(H6444&lt;Variables!$G$13,1,0)</f>
        <v>1</v>
      </c>
      <c r="AO6444" s="101">
        <f>IF(R6444&lt;Variables!$G$12,0,1)</f>
        <v>0</v>
      </c>
      <c r="AP6444" s="86">
        <f t="shared" si="611"/>
        <v>1</v>
      </c>
      <c r="AR6444">
        <v>0</v>
      </c>
      <c r="AS6444">
        <v>0</v>
      </c>
      <c r="AT6444">
        <v>1</v>
      </c>
      <c r="AU6444">
        <v>0</v>
      </c>
      <c r="BA6444">
        <v>-1.86</v>
      </c>
    </row>
    <row r="6445" spans="3:53" ht="12.75" x14ac:dyDescent="0.2">
      <c r="C6445" t="s">
        <v>1025</v>
      </c>
      <c r="D6445" t="s">
        <v>186</v>
      </c>
      <c r="E6445">
        <v>27.96</v>
      </c>
      <c r="F6445">
        <v>11.76</v>
      </c>
      <c r="G6445">
        <v>7.86</v>
      </c>
      <c r="H6445">
        <v>3350</v>
      </c>
      <c r="I6445">
        <v>5.617</v>
      </c>
      <c r="J6445" t="s">
        <v>78</v>
      </c>
      <c r="K6445">
        <v>51.54</v>
      </c>
      <c r="L6445">
        <v>27.894365000000001</v>
      </c>
      <c r="M6445">
        <v>0.14567458337910971</v>
      </c>
      <c r="N6445">
        <v>27.879235999999999</v>
      </c>
      <c r="O6445">
        <v>0.20001982837691959</v>
      </c>
      <c r="P6445">
        <v>15770000</v>
      </c>
      <c r="Q6445">
        <v>9109000</v>
      </c>
      <c r="R6445">
        <v>1.73</v>
      </c>
      <c r="S6445">
        <v>55.646000000000001</v>
      </c>
      <c r="T6445">
        <v>8.516</v>
      </c>
      <c r="U6445">
        <v>28.219200000000001</v>
      </c>
      <c r="V6445">
        <f t="shared" si="615"/>
        <v>2.3785189702090728</v>
      </c>
      <c r="AC6445">
        <v>28.13</v>
      </c>
      <c r="AD6445">
        <v>26.706</v>
      </c>
      <c r="AH6445" s="85">
        <f>IF(AND(M6445&lt;Variables!$G$6,M6445&gt;Variables!$G$5),0,1)</f>
        <v>1</v>
      </c>
      <c r="AI6445" s="85">
        <f t="shared" si="613"/>
        <v>0</v>
      </c>
      <c r="AJ6445" s="85">
        <f>IF(I6445&gt;Variables!$G$7,0,1)</f>
        <v>0</v>
      </c>
      <c r="AK6445" s="85">
        <f>IF(F6445&gt;Variables!$G$8,0,1)</f>
        <v>0</v>
      </c>
      <c r="AL6445" s="85">
        <f>IF(G6445&gt;Variables!$G$9,0,1)</f>
        <v>1</v>
      </c>
      <c r="AM6445" s="85">
        <f>IF(AND(K6445&gt;Variables!$G$10,K6445&lt;Variables!$G$11),0,1)</f>
        <v>0</v>
      </c>
      <c r="AN6445" s="103">
        <f>IF(H6445&lt;Variables!$G$13,1,0)</f>
        <v>0</v>
      </c>
      <c r="AO6445" s="101">
        <f>IF(R6445&lt;Variables!$G$12,0,1)</f>
        <v>0</v>
      </c>
      <c r="AP6445" s="86">
        <f t="shared" si="611"/>
        <v>1</v>
      </c>
      <c r="AR6445">
        <v>0</v>
      </c>
      <c r="AS6445">
        <v>0</v>
      </c>
      <c r="AT6445">
        <v>0</v>
      </c>
      <c r="AU6445">
        <v>1</v>
      </c>
      <c r="BA6445">
        <v>-0.91</v>
      </c>
    </row>
    <row r="6446" spans="3:53" ht="12.75" x14ac:dyDescent="0.2">
      <c r="C6446" t="s">
        <v>1025</v>
      </c>
      <c r="D6446" t="s">
        <v>332</v>
      </c>
      <c r="E6446">
        <v>31.03</v>
      </c>
      <c r="F6446">
        <v>10.3</v>
      </c>
      <c r="G6446">
        <v>8.2200000000000006</v>
      </c>
      <c r="H6446">
        <v>2290</v>
      </c>
      <c r="I6446">
        <v>-82.486000000000004</v>
      </c>
      <c r="J6446" t="s">
        <v>78</v>
      </c>
      <c r="K6446">
        <v>64.08</v>
      </c>
      <c r="L6446">
        <v>30.645579999999999</v>
      </c>
      <c r="M6446">
        <v>1.098755513845703</v>
      </c>
      <c r="N6446">
        <v>30.742640000000002</v>
      </c>
      <c r="O6446">
        <v>0.77956870327337102</v>
      </c>
      <c r="P6446">
        <v>9699000</v>
      </c>
      <c r="Q6446">
        <v>21505000</v>
      </c>
      <c r="R6446">
        <v>0.45</v>
      </c>
      <c r="S6446">
        <v>55.646000000000001</v>
      </c>
      <c r="T6446">
        <v>8.516</v>
      </c>
      <c r="U6446">
        <v>28.219200000000001</v>
      </c>
      <c r="V6446">
        <f t="shared" si="615"/>
        <v>2.4396224172302832</v>
      </c>
      <c r="AC6446">
        <v>33.090000000000003</v>
      </c>
      <c r="AD6446">
        <v>30.900099999999998</v>
      </c>
      <c r="AH6446" s="85">
        <f>IF(AND(M6446&lt;Variables!$G$6,M6446&gt;Variables!$G$5),0,1)</f>
        <v>1</v>
      </c>
      <c r="AI6446" s="85">
        <f t="shared" si="613"/>
        <v>1</v>
      </c>
      <c r="AJ6446" s="85">
        <f>IF(I6446&gt;Variables!$G$7,0,1)</f>
        <v>1</v>
      </c>
      <c r="AK6446" s="85">
        <f>IF(F6446&gt;Variables!$G$8,0,1)</f>
        <v>0</v>
      </c>
      <c r="AL6446" s="85">
        <f>IF(G6446&gt;Variables!$G$9,0,1)</f>
        <v>1</v>
      </c>
      <c r="AM6446" s="85">
        <f>IF(AND(K6446&gt;Variables!$G$10,K6446&lt;Variables!$G$11),0,1)</f>
        <v>0</v>
      </c>
      <c r="AN6446" s="103">
        <f>IF(H6446&lt;Variables!$G$13,1,0)</f>
        <v>1</v>
      </c>
      <c r="AO6446" s="101">
        <f>IF(R6446&lt;Variables!$G$12,0,1)</f>
        <v>0</v>
      </c>
      <c r="AP6446" s="86">
        <f t="shared" si="611"/>
        <v>1</v>
      </c>
      <c r="AR6446">
        <v>1</v>
      </c>
      <c r="AS6446">
        <v>0</v>
      </c>
      <c r="AT6446">
        <v>0</v>
      </c>
      <c r="AU6446">
        <v>0</v>
      </c>
      <c r="BA6446">
        <v>2</v>
      </c>
    </row>
    <row r="6447" spans="3:53" ht="12.75" x14ac:dyDescent="0.2">
      <c r="C6447" t="s">
        <v>1025</v>
      </c>
      <c r="D6447" t="s">
        <v>752</v>
      </c>
      <c r="E6447">
        <v>10.62</v>
      </c>
      <c r="F6447">
        <v>11.1</v>
      </c>
      <c r="G6447">
        <v>7.56</v>
      </c>
      <c r="H6447">
        <v>3960</v>
      </c>
      <c r="I6447">
        <v>-47.426000000000002</v>
      </c>
      <c r="J6447" t="s">
        <v>78</v>
      </c>
      <c r="K6447">
        <v>58.57</v>
      </c>
      <c r="L6447">
        <v>10.540179999999999</v>
      </c>
      <c r="M6447">
        <v>0.8388851044289497</v>
      </c>
      <c r="N6447">
        <v>10.524452</v>
      </c>
      <c r="O6447">
        <v>0.98958121524995846</v>
      </c>
      <c r="P6447">
        <v>15693000</v>
      </c>
      <c r="Q6447">
        <v>5120000</v>
      </c>
      <c r="R6447">
        <v>3.07</v>
      </c>
      <c r="S6447">
        <v>55.646000000000001</v>
      </c>
      <c r="T6447">
        <v>8.516</v>
      </c>
      <c r="U6447">
        <v>28.219200000000001</v>
      </c>
      <c r="V6447">
        <f t="shared" si="615"/>
        <v>2.4132116467286138</v>
      </c>
      <c r="AC6447">
        <v>11.02</v>
      </c>
      <c r="AD6447">
        <v>9.8699999999999992</v>
      </c>
      <c r="AH6447" s="85">
        <f>IF(AND(M6447&lt;Variables!$G$6,M6447&gt;Variables!$G$5),0,1)</f>
        <v>1</v>
      </c>
      <c r="AI6447" s="85">
        <f t="shared" si="613"/>
        <v>0</v>
      </c>
      <c r="AJ6447" s="85">
        <f>IF(I6447&gt;Variables!$G$7,0,1)</f>
        <v>1</v>
      </c>
      <c r="AK6447" s="85">
        <f>IF(F6447&gt;Variables!$G$8,0,1)</f>
        <v>0</v>
      </c>
      <c r="AL6447" s="85">
        <f>IF(G6447&gt;Variables!$G$9,0,1)</f>
        <v>1</v>
      </c>
      <c r="AM6447" s="85">
        <f>IF(AND(K6447&gt;Variables!$G$10,K6447&lt;Variables!$G$11),0,1)</f>
        <v>0</v>
      </c>
      <c r="AN6447" s="103">
        <f>IF(H6447&lt;Variables!$G$13,1,0)</f>
        <v>0</v>
      </c>
      <c r="AO6447" s="101">
        <f>IF(R6447&lt;Variables!$G$12,0,1)</f>
        <v>1</v>
      </c>
      <c r="AP6447" s="86">
        <f t="shared" ref="AP6447:AP6510" si="616">IF(J6447="Pass", 0,1)</f>
        <v>1</v>
      </c>
      <c r="AR6447">
        <v>1</v>
      </c>
      <c r="AS6447">
        <v>0</v>
      </c>
      <c r="AT6447">
        <v>0</v>
      </c>
      <c r="AU6447">
        <v>0</v>
      </c>
      <c r="BA6447">
        <v>2</v>
      </c>
    </row>
    <row r="6448" spans="3:53" ht="12.75" x14ac:dyDescent="0.2">
      <c r="C6448" t="s">
        <v>1025</v>
      </c>
      <c r="D6448" t="s">
        <v>977</v>
      </c>
      <c r="E6448">
        <v>64.819999999999993</v>
      </c>
      <c r="F6448">
        <v>11.61</v>
      </c>
      <c r="G6448">
        <v>3.05</v>
      </c>
      <c r="H6448">
        <v>4440</v>
      </c>
      <c r="I6448">
        <v>-2.1999999999999999E-2</v>
      </c>
      <c r="J6448" t="s">
        <v>78</v>
      </c>
      <c r="K6448">
        <v>28.99</v>
      </c>
      <c r="L6448">
        <v>65.419790000000006</v>
      </c>
      <c r="M6448">
        <v>-0.74868782061207961</v>
      </c>
      <c r="N6448">
        <v>66.637183999999991</v>
      </c>
      <c r="O6448">
        <v>-2.561908978626684</v>
      </c>
      <c r="P6448">
        <v>4490000</v>
      </c>
      <c r="Q6448">
        <v>768864</v>
      </c>
      <c r="R6448">
        <v>5.84</v>
      </c>
      <c r="S6448">
        <v>55.646000000000001</v>
      </c>
      <c r="T6448">
        <v>8.516</v>
      </c>
      <c r="U6448">
        <v>28.219200000000001</v>
      </c>
      <c r="V6448">
        <f t="shared" si="615"/>
        <v>2.1233742422871735</v>
      </c>
      <c r="AC6448">
        <v>65.534999999999997</v>
      </c>
      <c r="AD6448">
        <v>63.82</v>
      </c>
      <c r="AH6448" s="85">
        <f>IF(AND(M6448&lt;Variables!$G$6,M6448&gt;Variables!$G$5),0,1)</f>
        <v>1</v>
      </c>
      <c r="AI6448" s="85">
        <f t="shared" si="613"/>
        <v>1</v>
      </c>
      <c r="AJ6448" s="85">
        <f>IF(I6448&gt;Variables!$G$7,0,1)</f>
        <v>1</v>
      </c>
      <c r="AK6448" s="85">
        <f>IF(F6448&gt;Variables!$G$8,0,1)</f>
        <v>0</v>
      </c>
      <c r="AL6448" s="85">
        <f>IF(G6448&gt;Variables!$G$9,0,1)</f>
        <v>1</v>
      </c>
      <c r="AM6448" s="85">
        <f>IF(AND(K6448&gt;Variables!$G$10,K6448&lt;Variables!$G$11),0,1)</f>
        <v>1</v>
      </c>
      <c r="AN6448" s="103">
        <f>IF(H6448&lt;Variables!$G$13,1,0)</f>
        <v>0</v>
      </c>
      <c r="AO6448" s="101">
        <f>IF(R6448&lt;Variables!$G$12,0,1)</f>
        <v>1</v>
      </c>
      <c r="AP6448" s="86">
        <f t="shared" si="616"/>
        <v>1</v>
      </c>
      <c r="AR6448">
        <v>1</v>
      </c>
      <c r="AS6448">
        <v>0</v>
      </c>
      <c r="AT6448">
        <v>0</v>
      </c>
      <c r="AU6448">
        <v>0</v>
      </c>
      <c r="BA6448">
        <v>1.07</v>
      </c>
    </row>
    <row r="6449" spans="3:53" ht="12.75" x14ac:dyDescent="0.2">
      <c r="C6449" t="s">
        <v>1025</v>
      </c>
      <c r="D6449" t="s">
        <v>810</v>
      </c>
      <c r="E6449">
        <v>11.3</v>
      </c>
      <c r="F6449">
        <v>15</v>
      </c>
      <c r="G6449">
        <v>-17.75</v>
      </c>
      <c r="H6449">
        <v>1940</v>
      </c>
      <c r="I6449">
        <v>-72.254000000000005</v>
      </c>
      <c r="J6449" t="s">
        <v>78</v>
      </c>
      <c r="K6449">
        <v>29.99</v>
      </c>
      <c r="L6449">
        <v>11.593360000000001</v>
      </c>
      <c r="M6449">
        <v>-2.0560044715250809</v>
      </c>
      <c r="N6449">
        <v>11.701423999999999</v>
      </c>
      <c r="O6449">
        <v>-2.960528564728524</v>
      </c>
      <c r="P6449">
        <v>75394000</v>
      </c>
      <c r="Q6449">
        <v>8404000</v>
      </c>
      <c r="R6449">
        <v>8.9700000000000006</v>
      </c>
      <c r="S6449">
        <v>55.646000000000001</v>
      </c>
      <c r="T6449">
        <v>8.516</v>
      </c>
      <c r="U6449">
        <v>28.219200000000001</v>
      </c>
      <c r="V6449">
        <f t="shared" si="615"/>
        <v>2.0943383205752255</v>
      </c>
      <c r="AC6449">
        <v>13.4</v>
      </c>
      <c r="AD6449">
        <v>11.15</v>
      </c>
      <c r="AH6449" s="85">
        <f>IF(AND(M6449&lt;Variables!$G$6,M6449&gt;Variables!$G$5),0,1)</f>
        <v>0</v>
      </c>
      <c r="AI6449" s="85">
        <f t="shared" si="613"/>
        <v>1</v>
      </c>
      <c r="AJ6449" s="85">
        <f>IF(I6449&gt;Variables!$G$7,0,1)</f>
        <v>1</v>
      </c>
      <c r="AK6449" s="85">
        <f>IF(F6449&gt;Variables!$G$8,0,1)</f>
        <v>0</v>
      </c>
      <c r="AL6449" s="85">
        <f>IF(G6449&gt;Variables!$G$9,0,1)</f>
        <v>1</v>
      </c>
      <c r="AM6449" s="85">
        <f>IF(AND(K6449&gt;Variables!$G$10,K6449&lt;Variables!$G$11),0,1)</f>
        <v>1</v>
      </c>
      <c r="AN6449" s="103">
        <f>IF(H6449&lt;Variables!$G$13,1,0)</f>
        <v>1</v>
      </c>
      <c r="AO6449" s="101">
        <f>IF(R6449&lt;Variables!$G$12,0,1)</f>
        <v>1</v>
      </c>
      <c r="AP6449" s="86">
        <f t="shared" si="616"/>
        <v>1</v>
      </c>
      <c r="AR6449">
        <v>1</v>
      </c>
      <c r="AS6449">
        <v>0</v>
      </c>
      <c r="AT6449">
        <v>0</v>
      </c>
      <c r="AU6449">
        <v>0</v>
      </c>
      <c r="BA6449">
        <v>2</v>
      </c>
    </row>
    <row r="6450" spans="3:53" ht="12.75" x14ac:dyDescent="0.2">
      <c r="C6450" t="s">
        <v>1025</v>
      </c>
      <c r="D6450" t="s">
        <v>614</v>
      </c>
      <c r="E6450">
        <v>13.03</v>
      </c>
      <c r="F6450">
        <v>15.47</v>
      </c>
      <c r="G6450">
        <v>0.36</v>
      </c>
      <c r="H6450">
        <v>2880</v>
      </c>
      <c r="I6450">
        <v>-37.866</v>
      </c>
      <c r="J6450" t="s">
        <v>78</v>
      </c>
      <c r="K6450">
        <v>43.19</v>
      </c>
      <c r="L6450">
        <v>13.100720000000001</v>
      </c>
      <c r="M6450">
        <v>-0.25815375032822929</v>
      </c>
      <c r="N6450">
        <v>13.435522000000001</v>
      </c>
      <c r="O6450">
        <v>-2.7436373517902779</v>
      </c>
      <c r="P6450">
        <v>24798000</v>
      </c>
      <c r="Q6450">
        <v>3768000</v>
      </c>
      <c r="R6450">
        <v>6.58</v>
      </c>
      <c r="S6450">
        <v>55.646000000000001</v>
      </c>
      <c r="T6450">
        <v>8.516</v>
      </c>
      <c r="U6450">
        <v>28.219200000000001</v>
      </c>
      <c r="V6450">
        <f t="shared" si="615"/>
        <v>2.2980832154177784</v>
      </c>
      <c r="AC6450">
        <v>14.6</v>
      </c>
      <c r="AD6450">
        <v>12.63</v>
      </c>
      <c r="AH6450" s="85">
        <f>IF(AND(M6450&lt;Variables!$G$6,M6450&gt;Variables!$G$5),0,1)</f>
        <v>1</v>
      </c>
      <c r="AI6450" s="85">
        <f t="shared" si="613"/>
        <v>1</v>
      </c>
      <c r="AJ6450" s="85">
        <f>IF(I6450&gt;Variables!$G$7,0,1)</f>
        <v>1</v>
      </c>
      <c r="AK6450" s="85">
        <f>IF(F6450&gt;Variables!$G$8,0,1)</f>
        <v>0</v>
      </c>
      <c r="AL6450" s="85">
        <f>IF(G6450&gt;Variables!$G$9,0,1)</f>
        <v>1</v>
      </c>
      <c r="AM6450" s="85">
        <f>IF(AND(K6450&gt;Variables!$G$10,K6450&lt;Variables!$G$11),0,1)</f>
        <v>1</v>
      </c>
      <c r="AN6450" s="103">
        <f>IF(H6450&lt;Variables!$G$13,1,0)</f>
        <v>0</v>
      </c>
      <c r="AO6450" s="101">
        <f>IF(R6450&lt;Variables!$G$12,0,1)</f>
        <v>1</v>
      </c>
      <c r="AP6450" s="86">
        <f t="shared" si="616"/>
        <v>1</v>
      </c>
      <c r="AR6450">
        <v>0</v>
      </c>
      <c r="AS6450">
        <v>0</v>
      </c>
      <c r="AT6450">
        <v>1</v>
      </c>
      <c r="AU6450">
        <v>0</v>
      </c>
      <c r="BA6450">
        <v>-2.25</v>
      </c>
    </row>
    <row r="6451" spans="3:53" ht="12.75" x14ac:dyDescent="0.2">
      <c r="C6451" t="s">
        <v>1025</v>
      </c>
      <c r="D6451" t="s">
        <v>1027</v>
      </c>
      <c r="E6451">
        <v>6.68</v>
      </c>
      <c r="F6451">
        <v>17.510000000000002</v>
      </c>
      <c r="G6451">
        <v>-5.9</v>
      </c>
      <c r="H6451">
        <v>598.17999999999995</v>
      </c>
      <c r="I6451">
        <v>-25.797000000000001</v>
      </c>
      <c r="J6451" t="s">
        <v>78</v>
      </c>
      <c r="K6451">
        <v>45.37</v>
      </c>
      <c r="L6451">
        <v>6.7139600000000002</v>
      </c>
      <c r="M6451">
        <v>-0.20792498019052799</v>
      </c>
      <c r="N6451">
        <v>6.7514099999999999</v>
      </c>
      <c r="O6451">
        <v>-0.76147056688898662</v>
      </c>
      <c r="P6451">
        <v>33760000</v>
      </c>
      <c r="Q6451">
        <v>5240000</v>
      </c>
      <c r="R6451">
        <v>6.44</v>
      </c>
      <c r="S6451">
        <v>55.646000000000001</v>
      </c>
      <c r="T6451">
        <v>8.516</v>
      </c>
      <c r="U6451">
        <v>28.219200000000001</v>
      </c>
      <c r="V6451">
        <f t="shared" si="615"/>
        <v>2.3216589930878349</v>
      </c>
      <c r="AC6451">
        <v>6.87</v>
      </c>
      <c r="AD6451">
        <v>6.21</v>
      </c>
      <c r="AH6451" s="85">
        <f>IF(AND(M6451&lt;Variables!$G$6,M6451&gt;Variables!$G$5),0,1)</f>
        <v>1</v>
      </c>
      <c r="AI6451" s="85">
        <f t="shared" si="613"/>
        <v>1</v>
      </c>
      <c r="AJ6451" s="85">
        <f>IF(I6451&gt;Variables!$G$7,0,1)</f>
        <v>1</v>
      </c>
      <c r="AK6451" s="85">
        <f>IF(F6451&gt;Variables!$G$8,0,1)</f>
        <v>0</v>
      </c>
      <c r="AL6451" s="85">
        <f>IF(G6451&gt;Variables!$G$9,0,1)</f>
        <v>1</v>
      </c>
      <c r="AM6451" s="85">
        <f>IF(AND(K6451&gt;Variables!$G$10,K6451&lt;Variables!$G$11),0,1)</f>
        <v>1</v>
      </c>
      <c r="AN6451" s="103">
        <f>IF(H6451&lt;Variables!$G$13,1,0)</f>
        <v>1</v>
      </c>
      <c r="AO6451" s="101">
        <f>IF(R6451&lt;Variables!$G$12,0,1)</f>
        <v>1</v>
      </c>
      <c r="AP6451" s="86">
        <f t="shared" si="616"/>
        <v>1</v>
      </c>
      <c r="AR6451">
        <v>1</v>
      </c>
      <c r="AS6451">
        <v>0</v>
      </c>
      <c r="AT6451">
        <v>0</v>
      </c>
      <c r="AU6451">
        <v>0</v>
      </c>
      <c r="BA6451">
        <v>1.47</v>
      </c>
    </row>
    <row r="6452" spans="3:53" ht="12.75" x14ac:dyDescent="0.2">
      <c r="C6452" t="s">
        <v>1025</v>
      </c>
      <c r="D6452" t="s">
        <v>975</v>
      </c>
      <c r="E6452">
        <v>2.29</v>
      </c>
      <c r="F6452">
        <v>20.96</v>
      </c>
      <c r="G6452">
        <v>19.59</v>
      </c>
      <c r="H6452">
        <v>22.19</v>
      </c>
      <c r="I6452">
        <v>-34.170999999999999</v>
      </c>
      <c r="J6452" t="s">
        <v>78</v>
      </c>
      <c r="K6452">
        <v>46.7</v>
      </c>
      <c r="L6452">
        <v>2.286025</v>
      </c>
      <c r="M6452">
        <v>0.44072133944292202</v>
      </c>
      <c r="N6452">
        <v>2.3861560000000002</v>
      </c>
      <c r="O6452">
        <v>-3.774103621054119</v>
      </c>
      <c r="P6452">
        <v>3940000</v>
      </c>
      <c r="Q6452">
        <v>58670</v>
      </c>
      <c r="R6452">
        <v>67.16</v>
      </c>
      <c r="S6452">
        <v>55.646000000000001</v>
      </c>
      <c r="T6452">
        <v>8.516</v>
      </c>
      <c r="U6452">
        <v>28.219200000000001</v>
      </c>
      <c r="V6452">
        <f t="shared" si="615"/>
        <v>2.3255534958279109</v>
      </c>
      <c r="AC6452">
        <v>2.6</v>
      </c>
      <c r="AD6452">
        <v>2.2200000000000002</v>
      </c>
      <c r="AH6452" s="85">
        <f>IF(AND(M6452&lt;Variables!$G$6,M6452&gt;Variables!$G$5),0,1)</f>
        <v>1</v>
      </c>
      <c r="AI6452" s="85">
        <f t="shared" si="613"/>
        <v>1</v>
      </c>
      <c r="AJ6452" s="85">
        <f>IF(I6452&gt;Variables!$G$7,0,1)</f>
        <v>1</v>
      </c>
      <c r="AK6452" s="85">
        <f>IF(F6452&gt;Variables!$G$8,0,1)</f>
        <v>0</v>
      </c>
      <c r="AL6452" s="85">
        <f>IF(G6452&gt;Variables!$G$9,0,1)</f>
        <v>0</v>
      </c>
      <c r="AM6452" s="85">
        <f>IF(AND(K6452&gt;Variables!$G$10,K6452&lt;Variables!$G$11),0,1)</f>
        <v>1</v>
      </c>
      <c r="AN6452" s="103">
        <f>IF(H6452&lt;Variables!$G$13,1,0)</f>
        <v>1</v>
      </c>
      <c r="AO6452" s="101">
        <f>IF(R6452&lt;Variables!$G$12,0,1)</f>
        <v>1</v>
      </c>
      <c r="AP6452" s="86">
        <f t="shared" si="616"/>
        <v>1</v>
      </c>
      <c r="AR6452">
        <v>1</v>
      </c>
      <c r="AS6452">
        <v>0</v>
      </c>
      <c r="AT6452">
        <v>0</v>
      </c>
      <c r="AU6452">
        <v>0</v>
      </c>
      <c r="BA6452">
        <v>2</v>
      </c>
    </row>
    <row r="6453" spans="3:53" ht="12.75" x14ac:dyDescent="0.2">
      <c r="C6453" t="s">
        <v>1025</v>
      </c>
      <c r="D6453" t="s">
        <v>932</v>
      </c>
      <c r="E6453">
        <v>4.88</v>
      </c>
      <c r="F6453">
        <v>21.05</v>
      </c>
      <c r="G6453">
        <v>-21.73</v>
      </c>
      <c r="H6453">
        <v>18.11</v>
      </c>
      <c r="I6453">
        <v>-6.2130000000000001</v>
      </c>
      <c r="J6453" t="s">
        <v>78</v>
      </c>
      <c r="K6453">
        <v>41.18</v>
      </c>
      <c r="L6453">
        <v>4.9107450000000004</v>
      </c>
      <c r="M6453">
        <v>-0.21880590419579929</v>
      </c>
      <c r="N6453">
        <v>5.1965779999999997</v>
      </c>
      <c r="O6453">
        <v>-5.7071788396132872</v>
      </c>
      <c r="P6453">
        <v>17200000</v>
      </c>
      <c r="Q6453">
        <v>1040000</v>
      </c>
      <c r="R6453">
        <v>16.54</v>
      </c>
      <c r="S6453">
        <v>55.646000000000001</v>
      </c>
      <c r="T6453">
        <v>8.516</v>
      </c>
      <c r="U6453">
        <v>28.219200000000001</v>
      </c>
      <c r="V6453">
        <f t="shared" si="615"/>
        <v>2.2757402945084708</v>
      </c>
      <c r="AC6453">
        <v>5.46</v>
      </c>
      <c r="AD6453">
        <v>4.2</v>
      </c>
      <c r="AH6453" s="85">
        <f>IF(AND(M6453&lt;Variables!$G$6,M6453&gt;Variables!$G$5),0,1)</f>
        <v>1</v>
      </c>
      <c r="AI6453" s="85">
        <f t="shared" si="613"/>
        <v>1</v>
      </c>
      <c r="AJ6453" s="85">
        <f>IF(I6453&gt;Variables!$G$7,0,1)</f>
        <v>1</v>
      </c>
      <c r="AK6453" s="85">
        <f>IF(F6453&gt;Variables!$G$8,0,1)</f>
        <v>0</v>
      </c>
      <c r="AL6453" s="85">
        <f>IF(G6453&gt;Variables!$G$9,0,1)</f>
        <v>1</v>
      </c>
      <c r="AM6453" s="85">
        <f>IF(AND(K6453&gt;Variables!$G$10,K6453&lt;Variables!$G$11),0,1)</f>
        <v>1</v>
      </c>
      <c r="AN6453" s="103">
        <f>IF(H6453&lt;Variables!$G$13,1,0)</f>
        <v>1</v>
      </c>
      <c r="AO6453" s="101">
        <f>IF(R6453&lt;Variables!$G$12,0,1)</f>
        <v>1</v>
      </c>
      <c r="AP6453" s="86">
        <f t="shared" si="616"/>
        <v>1</v>
      </c>
      <c r="AR6453">
        <v>1</v>
      </c>
      <c r="AS6453">
        <v>0</v>
      </c>
      <c r="AT6453">
        <v>0</v>
      </c>
      <c r="AU6453">
        <v>0</v>
      </c>
      <c r="BA6453">
        <v>2</v>
      </c>
    </row>
    <row r="6454" spans="3:53" ht="12.75" x14ac:dyDescent="0.2">
      <c r="C6454" t="s">
        <v>1025</v>
      </c>
      <c r="D6454" t="s">
        <v>973</v>
      </c>
      <c r="E6454">
        <v>9.18</v>
      </c>
      <c r="F6454">
        <v>43.24</v>
      </c>
      <c r="G6454">
        <v>12.33</v>
      </c>
      <c r="H6454">
        <v>799.45</v>
      </c>
      <c r="I6454">
        <v>-31.864000000000001</v>
      </c>
      <c r="J6454" t="s">
        <v>78</v>
      </c>
      <c r="K6454">
        <v>56.8</v>
      </c>
      <c r="L6454">
        <v>9.1497949999999992</v>
      </c>
      <c r="M6454">
        <v>0.42738662450908532</v>
      </c>
      <c r="N6454">
        <v>9.0166280000000008</v>
      </c>
      <c r="O6454">
        <v>1.910603387430418</v>
      </c>
      <c r="P6454">
        <v>108680000</v>
      </c>
      <c r="Q6454">
        <v>4490000</v>
      </c>
      <c r="R6454">
        <v>24.2</v>
      </c>
      <c r="S6454">
        <v>55.646000000000001</v>
      </c>
      <c r="T6454">
        <v>8.516</v>
      </c>
      <c r="U6454">
        <v>28.219200000000001</v>
      </c>
      <c r="V6454">
        <f t="shared" si="615"/>
        <v>2.4179427582760042</v>
      </c>
      <c r="AC6454">
        <v>10.47</v>
      </c>
      <c r="AD6454">
        <v>8.6</v>
      </c>
      <c r="AH6454" s="85">
        <f>IF(AND(M6454&lt;Variables!$G$6,M6454&gt;Variables!$G$5),0,1)</f>
        <v>1</v>
      </c>
      <c r="AI6454" s="85">
        <f t="shared" si="613"/>
        <v>0</v>
      </c>
      <c r="AJ6454" s="85">
        <f>IF(I6454&gt;Variables!$G$7,0,1)</f>
        <v>1</v>
      </c>
      <c r="AK6454" s="85">
        <f>IF(F6454&gt;Variables!$G$8,0,1)</f>
        <v>0</v>
      </c>
      <c r="AL6454" s="85">
        <f>IF(G6454&gt;Variables!$G$9,0,1)</f>
        <v>0</v>
      </c>
      <c r="AM6454" s="85">
        <f>IF(AND(K6454&gt;Variables!$G$10,K6454&lt;Variables!$G$11),0,1)</f>
        <v>0</v>
      </c>
      <c r="AN6454" s="103">
        <f>IF(H6454&lt;Variables!$G$13,1,0)</f>
        <v>1</v>
      </c>
      <c r="AO6454" s="101">
        <f>IF(R6454&lt;Variables!$G$12,0,1)</f>
        <v>1</v>
      </c>
      <c r="AP6454" s="86">
        <f t="shared" si="616"/>
        <v>1</v>
      </c>
      <c r="AR6454">
        <v>0</v>
      </c>
      <c r="AS6454">
        <v>0</v>
      </c>
      <c r="AT6454">
        <v>1</v>
      </c>
      <c r="AU6454">
        <v>0</v>
      </c>
      <c r="BA6454">
        <v>-2.25</v>
      </c>
    </row>
    <row r="6455" spans="3:53" ht="12.75" x14ac:dyDescent="0.2">
      <c r="C6455" t="s">
        <v>1025</v>
      </c>
      <c r="D6455" t="s">
        <v>972</v>
      </c>
      <c r="E6455">
        <v>9.8699999999999992</v>
      </c>
      <c r="F6455">
        <v>349.32</v>
      </c>
      <c r="G6455">
        <v>-6.98</v>
      </c>
      <c r="H6455">
        <v>27.89</v>
      </c>
      <c r="I6455">
        <v>-3.0000000000000001E-3</v>
      </c>
      <c r="J6455" t="s">
        <v>78</v>
      </c>
      <c r="K6455">
        <v>56.14</v>
      </c>
      <c r="L6455">
        <v>9.4739900000000006</v>
      </c>
      <c r="M6455">
        <v>4.074418486825496</v>
      </c>
      <c r="N6455">
        <v>9.7947920000000011</v>
      </c>
      <c r="O6455">
        <v>0.66574154918244688</v>
      </c>
      <c r="P6455">
        <v>165940000</v>
      </c>
      <c r="Q6455">
        <v>980580</v>
      </c>
      <c r="R6455">
        <v>169.23</v>
      </c>
      <c r="S6455">
        <v>55.646000000000001</v>
      </c>
      <c r="T6455">
        <v>8.516</v>
      </c>
      <c r="U6455">
        <v>28.219200000000001</v>
      </c>
      <c r="V6455">
        <f t="shared" si="615"/>
        <v>2.2524266269202315</v>
      </c>
      <c r="AC6455">
        <v>12.15</v>
      </c>
      <c r="AD6455">
        <v>9.6</v>
      </c>
      <c r="AH6455" s="85">
        <f>IF(AND(M6455&lt;Variables!$G$6,M6455&gt;Variables!$G$5),0,1)</f>
        <v>1</v>
      </c>
      <c r="AI6455" s="85">
        <f t="shared" si="613"/>
        <v>1</v>
      </c>
      <c r="AJ6455" s="85">
        <f>IF(I6455&gt;Variables!$G$7,0,1)</f>
        <v>1</v>
      </c>
      <c r="AK6455" s="85">
        <f>IF(F6455&gt;Variables!$G$8,0,1)</f>
        <v>0</v>
      </c>
      <c r="AL6455" s="85">
        <f>IF(G6455&gt;Variables!$G$9,0,1)</f>
        <v>1</v>
      </c>
      <c r="AM6455" s="85">
        <f>IF(AND(K6455&gt;Variables!$G$10,K6455&lt;Variables!$G$11),0,1)</f>
        <v>0</v>
      </c>
      <c r="AN6455" s="103">
        <f>IF(H6455&lt;Variables!$G$13,1,0)</f>
        <v>1</v>
      </c>
      <c r="AO6455" s="101">
        <f>IF(R6455&lt;Variables!$G$12,0,1)</f>
        <v>1</v>
      </c>
      <c r="AP6455" s="86">
        <f t="shared" si="616"/>
        <v>1</v>
      </c>
      <c r="AR6455">
        <v>1</v>
      </c>
      <c r="AS6455">
        <v>0</v>
      </c>
      <c r="AT6455">
        <v>0</v>
      </c>
      <c r="AU6455">
        <v>0</v>
      </c>
      <c r="BA6455">
        <v>2</v>
      </c>
    </row>
    <row r="6456" spans="3:53" ht="12.75" x14ac:dyDescent="0.2">
      <c r="C6456" t="s">
        <v>1025</v>
      </c>
      <c r="D6456" t="s">
        <v>1002</v>
      </c>
      <c r="E6456">
        <v>0.65</v>
      </c>
      <c r="F6456">
        <v>14.39</v>
      </c>
      <c r="G6456">
        <v>-0.37</v>
      </c>
      <c r="H6456">
        <v>-99999</v>
      </c>
      <c r="I6456">
        <v>-2.6949999999999998</v>
      </c>
      <c r="J6456" t="s">
        <v>78</v>
      </c>
      <c r="K6456">
        <v>-99999</v>
      </c>
      <c r="L6456">
        <v>0.60104999999999997</v>
      </c>
      <c r="M6456">
        <v>0</v>
      </c>
      <c r="N6456">
        <v>0.624525</v>
      </c>
      <c r="O6456">
        <v>-3.7588567311156509</v>
      </c>
      <c r="P6456">
        <v>73740</v>
      </c>
      <c r="Q6456">
        <v>10615</v>
      </c>
      <c r="R6456">
        <v>6.95</v>
      </c>
      <c r="S6456">
        <v>55.646000000000001</v>
      </c>
      <c r="T6456">
        <v>8.516</v>
      </c>
      <c r="U6456">
        <v>28.219200000000001</v>
      </c>
      <c r="V6456"/>
      <c r="AC6456">
        <v>0.64800000000000002</v>
      </c>
      <c r="AD6456">
        <v>0.64800000000000002</v>
      </c>
      <c r="AH6456" s="85">
        <f>IF(AND(M6456&lt;Variables!$G$6,M6456&gt;Variables!$G$5),0,1)</f>
        <v>1</v>
      </c>
      <c r="AI6456" s="85">
        <f t="shared" si="613"/>
        <v>1</v>
      </c>
      <c r="AJ6456" s="85">
        <f>IF(I6456&gt;Variables!$G$7,0,1)</f>
        <v>1</v>
      </c>
      <c r="AK6456" s="85">
        <f>IF(F6456&gt;Variables!$G$8,0,1)</f>
        <v>0</v>
      </c>
      <c r="AL6456" s="85">
        <f>IF(G6456&gt;Variables!$G$9,0,1)</f>
        <v>1</v>
      </c>
      <c r="AM6456" s="85">
        <f>IF(AND(K6456&gt;Variables!$G$10,K6456&lt;Variables!$G$11),0,1)</f>
        <v>1</v>
      </c>
      <c r="AN6456" s="103">
        <f>IF(H6456&lt;Variables!$G$13,1,0)</f>
        <v>1</v>
      </c>
      <c r="AO6456" s="101">
        <f>IF(R6456&lt;Variables!$G$12,0,1)</f>
        <v>1</v>
      </c>
      <c r="AP6456" s="86">
        <f t="shared" si="616"/>
        <v>1</v>
      </c>
      <c r="AR6456">
        <v>0</v>
      </c>
      <c r="AS6456">
        <v>0</v>
      </c>
      <c r="AT6456">
        <v>0</v>
      </c>
      <c r="AU6456">
        <v>0</v>
      </c>
      <c r="BA6456">
        <v>0</v>
      </c>
    </row>
    <row r="6457" spans="3:53" ht="12.75" x14ac:dyDescent="0.2">
      <c r="C6457" t="s">
        <v>1025</v>
      </c>
      <c r="D6457" t="s">
        <v>447</v>
      </c>
      <c r="E6457">
        <v>22.08</v>
      </c>
      <c r="F6457">
        <v>9.57</v>
      </c>
      <c r="G6457">
        <v>7.16</v>
      </c>
      <c r="H6457">
        <v>9490</v>
      </c>
      <c r="I6457">
        <v>-31.34</v>
      </c>
      <c r="J6457" t="s">
        <v>78</v>
      </c>
      <c r="K6457">
        <v>47.35</v>
      </c>
      <c r="L6457">
        <v>22.110585</v>
      </c>
      <c r="M6457">
        <v>0.17826303555513431</v>
      </c>
      <c r="N6457">
        <v>22.335837999999999</v>
      </c>
      <c r="O6457">
        <v>-0.83201713766011565</v>
      </c>
      <c r="P6457">
        <v>50902000</v>
      </c>
      <c r="Q6457">
        <v>24882000</v>
      </c>
      <c r="R6457">
        <v>2.0499999999999998</v>
      </c>
      <c r="S6457">
        <v>55.646000000000001</v>
      </c>
      <c r="T6457">
        <v>8.516</v>
      </c>
      <c r="U6457">
        <v>28.219200000000001</v>
      </c>
      <c r="V6457">
        <f t="shared" ref="V6457:V6482" si="617">1.849 + (0.01036 * K6457) + (0.1184 * M6457) - (0.002888 * K6457 * M6457)</f>
        <v>2.336275443739277</v>
      </c>
      <c r="AC6457">
        <v>23.04</v>
      </c>
      <c r="AD6457">
        <v>21.1</v>
      </c>
      <c r="AH6457" s="85">
        <f>IF(AND(M6457&lt;Variables!$G$6,M6457&gt;Variables!$G$5),0,1)</f>
        <v>1</v>
      </c>
      <c r="AI6457" s="85">
        <f t="shared" si="613"/>
        <v>1</v>
      </c>
      <c r="AJ6457" s="85">
        <f>IF(I6457&gt;Variables!$G$7,0,1)</f>
        <v>1</v>
      </c>
      <c r="AK6457" s="85">
        <f>IF(F6457&gt;Variables!$G$8,0,1)</f>
        <v>0</v>
      </c>
      <c r="AL6457" s="85">
        <f>IF(G6457&gt;Variables!$G$9,0,1)</f>
        <v>1</v>
      </c>
      <c r="AM6457" s="85">
        <f>IF(AND(K6457&gt;Variables!$G$10,K6457&lt;Variables!$G$11),0,1)</f>
        <v>1</v>
      </c>
      <c r="AN6457" s="103">
        <f>IF(H6457&lt;Variables!$G$13,1,0)</f>
        <v>0</v>
      </c>
      <c r="AO6457" s="101">
        <f>IF(R6457&lt;Variables!$G$12,0,1)</f>
        <v>1</v>
      </c>
      <c r="AP6457" s="86">
        <f t="shared" si="616"/>
        <v>1</v>
      </c>
      <c r="AR6457">
        <v>1</v>
      </c>
      <c r="AS6457">
        <v>0</v>
      </c>
      <c r="AT6457">
        <v>0</v>
      </c>
      <c r="AU6457">
        <v>0</v>
      </c>
      <c r="BA6457">
        <v>2</v>
      </c>
    </row>
    <row r="6458" spans="3:53" ht="12.75" x14ac:dyDescent="0.2">
      <c r="C6458" t="s">
        <v>1025</v>
      </c>
      <c r="D6458" t="s">
        <v>978</v>
      </c>
      <c r="E6458">
        <v>3.3</v>
      </c>
      <c r="F6458">
        <v>23.87</v>
      </c>
      <c r="G6458">
        <v>-12.03</v>
      </c>
      <c r="H6458">
        <v>215.62</v>
      </c>
      <c r="I6458">
        <v>-47.502000000000002</v>
      </c>
      <c r="J6458" t="s">
        <v>78</v>
      </c>
      <c r="K6458">
        <v>53.83</v>
      </c>
      <c r="L6458">
        <v>3.266985</v>
      </c>
      <c r="M6458">
        <v>0.70447216623279429</v>
      </c>
      <c r="N6458">
        <v>3.2672300000000001</v>
      </c>
      <c r="O6458">
        <v>0.6969206330745128</v>
      </c>
      <c r="P6458">
        <v>19760000</v>
      </c>
      <c r="Q6458">
        <v>888990</v>
      </c>
      <c r="R6458">
        <v>22.23</v>
      </c>
      <c r="S6458">
        <v>55.646000000000001</v>
      </c>
      <c r="T6458">
        <v>8.516</v>
      </c>
      <c r="U6458">
        <v>28.219200000000001</v>
      </c>
      <c r="V6458">
        <f t="shared" si="617"/>
        <v>2.3805703288683597</v>
      </c>
      <c r="AC6458">
        <v>3.5211999999999999</v>
      </c>
      <c r="AD6458">
        <v>3.1</v>
      </c>
      <c r="AH6458" s="85">
        <f>IF(AND(M6458&lt;Variables!$G$6,M6458&gt;Variables!$G$5),0,1)</f>
        <v>1</v>
      </c>
      <c r="AI6458" s="85">
        <f t="shared" si="613"/>
        <v>1</v>
      </c>
      <c r="AJ6458" s="85">
        <f>IF(I6458&gt;Variables!$G$7,0,1)</f>
        <v>1</v>
      </c>
      <c r="AK6458" s="85">
        <f>IF(F6458&gt;Variables!$G$8,0,1)</f>
        <v>0</v>
      </c>
      <c r="AL6458" s="85">
        <f>IF(G6458&gt;Variables!$G$9,0,1)</f>
        <v>1</v>
      </c>
      <c r="AM6458" s="85">
        <f>IF(AND(K6458&gt;Variables!$G$10,K6458&lt;Variables!$G$11),0,1)</f>
        <v>0</v>
      </c>
      <c r="AN6458" s="103">
        <f>IF(H6458&lt;Variables!$G$13,1,0)</f>
        <v>1</v>
      </c>
      <c r="AO6458" s="101">
        <f>IF(R6458&lt;Variables!$G$12,0,1)</f>
        <v>1</v>
      </c>
      <c r="AP6458" s="86">
        <f t="shared" si="616"/>
        <v>1</v>
      </c>
      <c r="AR6458">
        <v>1</v>
      </c>
      <c r="AS6458">
        <v>0</v>
      </c>
      <c r="AT6458">
        <v>0</v>
      </c>
      <c r="AU6458">
        <v>0</v>
      </c>
      <c r="BA6458">
        <v>2</v>
      </c>
    </row>
    <row r="6459" spans="3:53" ht="12.75" x14ac:dyDescent="0.2">
      <c r="C6459" t="s">
        <v>1028</v>
      </c>
      <c r="D6459" t="s">
        <v>977</v>
      </c>
      <c r="E6459">
        <v>65.05</v>
      </c>
      <c r="F6459">
        <v>11.99</v>
      </c>
      <c r="G6459">
        <v>3.29</v>
      </c>
      <c r="H6459">
        <v>4440</v>
      </c>
      <c r="I6459">
        <v>-0.02</v>
      </c>
      <c r="J6459" t="s">
        <v>78</v>
      </c>
      <c r="K6459">
        <v>39.130000000000003</v>
      </c>
      <c r="L6459">
        <v>65.181250000000006</v>
      </c>
      <c r="M6459">
        <v>-0.14766516444531511</v>
      </c>
      <c r="N6459">
        <v>66.313946000000001</v>
      </c>
      <c r="O6459">
        <v>-1.8532240563696929</v>
      </c>
      <c r="P6459">
        <v>4609000</v>
      </c>
      <c r="Q6459">
        <v>768864</v>
      </c>
      <c r="R6459">
        <v>5.99</v>
      </c>
      <c r="S6459">
        <v>57.499000000000002</v>
      </c>
      <c r="T6459">
        <v>8.4879999999999978</v>
      </c>
      <c r="U6459">
        <v>28.913599999999999</v>
      </c>
      <c r="V6459">
        <f t="shared" si="617"/>
        <v>2.2535905067408186</v>
      </c>
      <c r="AC6459">
        <v>65.534999999999997</v>
      </c>
      <c r="AD6459">
        <v>63.82</v>
      </c>
      <c r="AH6459" s="85">
        <f>IF(AND(M6459&lt;Variables!$G$6,M6459&gt;Variables!$G$5),0,1)</f>
        <v>1</v>
      </c>
      <c r="AI6459" s="85">
        <f t="shared" si="613"/>
        <v>1</v>
      </c>
      <c r="AJ6459" s="85">
        <f>IF(I6459&gt;Variables!$G$7,0,1)</f>
        <v>1</v>
      </c>
      <c r="AK6459" s="85">
        <f>IF(F6459&gt;Variables!$G$8,0,1)</f>
        <v>0</v>
      </c>
      <c r="AL6459" s="85">
        <f>IF(G6459&gt;Variables!$G$9,0,1)</f>
        <v>1</v>
      </c>
      <c r="AM6459" s="85">
        <f>IF(AND(K6459&gt;Variables!$G$10,K6459&lt;Variables!$G$11),0,1)</f>
        <v>1</v>
      </c>
      <c r="AN6459" s="103">
        <f>IF(H6459&lt;Variables!$G$13,1,0)</f>
        <v>0</v>
      </c>
      <c r="AO6459" s="101">
        <f>IF(R6459&lt;Variables!$G$12,0,1)</f>
        <v>1</v>
      </c>
      <c r="AP6459" s="86">
        <f t="shared" si="616"/>
        <v>1</v>
      </c>
      <c r="AR6459">
        <v>0</v>
      </c>
      <c r="AS6459">
        <v>0</v>
      </c>
      <c r="AT6459">
        <v>1</v>
      </c>
      <c r="AU6459">
        <v>0</v>
      </c>
      <c r="BA6459">
        <v>-0.87</v>
      </c>
    </row>
    <row r="6460" spans="3:53" ht="12.75" x14ac:dyDescent="0.2">
      <c r="C6460" t="s">
        <v>1028</v>
      </c>
      <c r="D6460" t="s">
        <v>972</v>
      </c>
      <c r="E6460">
        <v>10.199999999999999</v>
      </c>
      <c r="F6460">
        <v>362.67</v>
      </c>
      <c r="G6460">
        <v>-3.3</v>
      </c>
      <c r="H6460">
        <v>27.89</v>
      </c>
      <c r="I6460">
        <v>-1E-3</v>
      </c>
      <c r="J6460" t="s">
        <v>78</v>
      </c>
      <c r="K6460">
        <v>62.19</v>
      </c>
      <c r="L6460">
        <v>9.7172349999999987</v>
      </c>
      <c r="M6460">
        <v>5.4816519308219016</v>
      </c>
      <c r="N6460">
        <v>9.7782539999999987</v>
      </c>
      <c r="O6460">
        <v>4.823417350377702</v>
      </c>
      <c r="P6460">
        <v>167890000</v>
      </c>
      <c r="Q6460">
        <v>980580</v>
      </c>
      <c r="R6460">
        <v>171.21</v>
      </c>
      <c r="S6460">
        <v>57.499000000000002</v>
      </c>
      <c r="T6460">
        <v>8.4879999999999978</v>
      </c>
      <c r="U6460">
        <v>28.913599999999999</v>
      </c>
      <c r="V6460">
        <f t="shared" si="617"/>
        <v>2.1577854284365863</v>
      </c>
      <c r="AC6460">
        <v>12.15</v>
      </c>
      <c r="AD6460">
        <v>9.6</v>
      </c>
      <c r="AH6460" s="85">
        <f>IF(AND(M6460&lt;Variables!$G$6,M6460&gt;Variables!$G$5),0,1)</f>
        <v>1</v>
      </c>
      <c r="AI6460" s="85">
        <f t="shared" si="613"/>
        <v>1</v>
      </c>
      <c r="AJ6460" s="85">
        <f>IF(I6460&gt;Variables!$G$7,0,1)</f>
        <v>1</v>
      </c>
      <c r="AK6460" s="85">
        <f>IF(F6460&gt;Variables!$G$8,0,1)</f>
        <v>0</v>
      </c>
      <c r="AL6460" s="85">
        <f>IF(G6460&gt;Variables!$G$9,0,1)</f>
        <v>1</v>
      </c>
      <c r="AM6460" s="85">
        <f>IF(AND(K6460&gt;Variables!$G$10,K6460&lt;Variables!$G$11),0,1)</f>
        <v>0</v>
      </c>
      <c r="AN6460" s="103">
        <f>IF(H6460&lt;Variables!$G$13,1,0)</f>
        <v>1</v>
      </c>
      <c r="AO6460" s="101">
        <f>IF(R6460&lt;Variables!$G$12,0,1)</f>
        <v>1</v>
      </c>
      <c r="AP6460" s="86">
        <f t="shared" si="616"/>
        <v>1</v>
      </c>
      <c r="AR6460">
        <v>0</v>
      </c>
      <c r="AS6460">
        <v>0</v>
      </c>
      <c r="AT6460">
        <v>1</v>
      </c>
      <c r="AU6460">
        <v>0</v>
      </c>
      <c r="BA6460">
        <v>-2.25</v>
      </c>
    </row>
    <row r="6461" spans="3:53" ht="12.75" x14ac:dyDescent="0.2">
      <c r="C6461" t="s">
        <v>1028</v>
      </c>
      <c r="D6461" t="s">
        <v>186</v>
      </c>
      <c r="E6461">
        <v>27.93</v>
      </c>
      <c r="F6461">
        <v>11.44</v>
      </c>
      <c r="G6461">
        <v>7.84</v>
      </c>
      <c r="H6461">
        <v>3350</v>
      </c>
      <c r="I6461">
        <v>5.6150000000000002</v>
      </c>
      <c r="J6461" t="s">
        <v>78</v>
      </c>
      <c r="K6461">
        <v>50.18</v>
      </c>
      <c r="L6461">
        <v>27.946159999999999</v>
      </c>
      <c r="M6461">
        <v>-5.7825475843548052E-2</v>
      </c>
      <c r="N6461">
        <v>27.893011999999999</v>
      </c>
      <c r="O6461">
        <v>0.13260669016310381</v>
      </c>
      <c r="P6461">
        <v>15834000</v>
      </c>
      <c r="Q6461">
        <v>9109000</v>
      </c>
      <c r="R6461">
        <v>1.74</v>
      </c>
      <c r="S6461">
        <v>57.499000000000002</v>
      </c>
      <c r="T6461">
        <v>8.4879999999999978</v>
      </c>
      <c r="U6461">
        <v>28.913599999999999</v>
      </c>
      <c r="V6461">
        <f t="shared" si="617"/>
        <v>2.3703983223672949</v>
      </c>
      <c r="AC6461">
        <v>28.13</v>
      </c>
      <c r="AD6461">
        <v>26.706</v>
      </c>
      <c r="AH6461" s="85">
        <f>IF(AND(M6461&lt;Variables!$G$6,M6461&gt;Variables!$G$5),0,1)</f>
        <v>1</v>
      </c>
      <c r="AI6461" s="85">
        <f t="shared" si="613"/>
        <v>0</v>
      </c>
      <c r="AJ6461" s="85">
        <f>IF(I6461&gt;Variables!$G$7,0,1)</f>
        <v>0</v>
      </c>
      <c r="AK6461" s="85">
        <f>IF(F6461&gt;Variables!$G$8,0,1)</f>
        <v>0</v>
      </c>
      <c r="AL6461" s="85">
        <f>IF(G6461&gt;Variables!$G$9,0,1)</f>
        <v>1</v>
      </c>
      <c r="AM6461" s="85">
        <f>IF(AND(K6461&gt;Variables!$G$10,K6461&lt;Variables!$G$11),0,1)</f>
        <v>0</v>
      </c>
      <c r="AN6461" s="103">
        <f>IF(H6461&lt;Variables!$G$13,1,0)</f>
        <v>0</v>
      </c>
      <c r="AO6461" s="101">
        <f>IF(R6461&lt;Variables!$G$12,0,1)</f>
        <v>0</v>
      </c>
      <c r="AP6461" s="86">
        <f t="shared" si="616"/>
        <v>1</v>
      </c>
      <c r="AR6461">
        <v>0</v>
      </c>
      <c r="AS6461">
        <v>0</v>
      </c>
      <c r="AT6461">
        <v>0</v>
      </c>
      <c r="AU6461">
        <v>1</v>
      </c>
      <c r="BA6461">
        <v>-0.55000000000000004</v>
      </c>
    </row>
    <row r="6462" spans="3:53" ht="12.75" x14ac:dyDescent="0.2">
      <c r="C6462" t="s">
        <v>1028</v>
      </c>
      <c r="D6462" t="s">
        <v>752</v>
      </c>
      <c r="E6462">
        <v>10.62</v>
      </c>
      <c r="F6462">
        <v>11.41</v>
      </c>
      <c r="G6462">
        <v>7.67</v>
      </c>
      <c r="H6462">
        <v>3960</v>
      </c>
      <c r="I6462">
        <v>-47.350999999999999</v>
      </c>
      <c r="J6462" t="s">
        <v>78</v>
      </c>
      <c r="K6462">
        <v>59.84</v>
      </c>
      <c r="L6462">
        <v>10.585290000000001</v>
      </c>
      <c r="M6462">
        <v>0.51779403304018878</v>
      </c>
      <c r="N6462">
        <v>10.546612</v>
      </c>
      <c r="O6462">
        <v>0.88642684494319779</v>
      </c>
      <c r="P6462">
        <v>15823000</v>
      </c>
      <c r="Q6462">
        <v>5120000</v>
      </c>
      <c r="R6462">
        <v>3.09</v>
      </c>
      <c r="S6462">
        <v>57.499000000000002</v>
      </c>
      <c r="T6462">
        <v>8.4879999999999978</v>
      </c>
      <c r="U6462">
        <v>28.913599999999999</v>
      </c>
      <c r="V6462">
        <f t="shared" si="617"/>
        <v>2.4407651257335417</v>
      </c>
      <c r="AC6462">
        <v>11.02</v>
      </c>
      <c r="AD6462">
        <v>9.8699999999999992</v>
      </c>
      <c r="AH6462" s="85">
        <f>IF(AND(M6462&lt;Variables!$G$6,M6462&gt;Variables!$G$5),0,1)</f>
        <v>1</v>
      </c>
      <c r="AI6462" s="85">
        <f t="shared" si="613"/>
        <v>0</v>
      </c>
      <c r="AJ6462" s="85">
        <f>IF(I6462&gt;Variables!$G$7,0,1)</f>
        <v>1</v>
      </c>
      <c r="AK6462" s="85">
        <f>IF(F6462&gt;Variables!$G$8,0,1)</f>
        <v>0</v>
      </c>
      <c r="AL6462" s="85">
        <f>IF(G6462&gt;Variables!$G$9,0,1)</f>
        <v>1</v>
      </c>
      <c r="AM6462" s="85">
        <f>IF(AND(K6462&gt;Variables!$G$10,K6462&lt;Variables!$G$11),0,1)</f>
        <v>0</v>
      </c>
      <c r="AN6462" s="103">
        <f>IF(H6462&lt;Variables!$G$13,1,0)</f>
        <v>0</v>
      </c>
      <c r="AO6462" s="101">
        <f>IF(R6462&lt;Variables!$G$12,0,1)</f>
        <v>1</v>
      </c>
      <c r="AP6462" s="86">
        <f t="shared" si="616"/>
        <v>1</v>
      </c>
      <c r="AR6462">
        <v>1</v>
      </c>
      <c r="AS6462">
        <v>0</v>
      </c>
      <c r="AT6462">
        <v>0</v>
      </c>
      <c r="AU6462">
        <v>0</v>
      </c>
      <c r="BA6462">
        <v>2</v>
      </c>
    </row>
    <row r="6463" spans="3:53" ht="12.75" x14ac:dyDescent="0.2">
      <c r="C6463" t="s">
        <v>1028</v>
      </c>
      <c r="D6463" t="s">
        <v>332</v>
      </c>
      <c r="E6463">
        <v>30.98</v>
      </c>
      <c r="F6463">
        <v>10.48</v>
      </c>
      <c r="G6463">
        <v>8.1</v>
      </c>
      <c r="H6463">
        <v>2290</v>
      </c>
      <c r="I6463">
        <v>-82.49</v>
      </c>
      <c r="J6463" t="s">
        <v>78</v>
      </c>
      <c r="K6463">
        <v>60.31</v>
      </c>
      <c r="L6463">
        <v>30.774004999999999</v>
      </c>
      <c r="M6463">
        <v>0.57189501333999371</v>
      </c>
      <c r="N6463">
        <v>30.76127</v>
      </c>
      <c r="O6463">
        <v>0.61353123586899894</v>
      </c>
      <c r="P6463">
        <v>9948000</v>
      </c>
      <c r="Q6463">
        <v>21505000</v>
      </c>
      <c r="R6463">
        <v>0.46</v>
      </c>
      <c r="S6463">
        <v>57.499000000000002</v>
      </c>
      <c r="T6463">
        <v>8.4879999999999978</v>
      </c>
      <c r="U6463">
        <v>28.913599999999999</v>
      </c>
      <c r="V6463">
        <f t="shared" si="617"/>
        <v>2.4419139955003581</v>
      </c>
      <c r="AC6463">
        <v>33.090000000000003</v>
      </c>
      <c r="AD6463">
        <v>30.92</v>
      </c>
      <c r="AH6463" s="85">
        <f>IF(AND(M6463&lt;Variables!$G$6,M6463&gt;Variables!$G$5),0,1)</f>
        <v>1</v>
      </c>
      <c r="AI6463" s="85">
        <f t="shared" si="613"/>
        <v>0</v>
      </c>
      <c r="AJ6463" s="85">
        <f>IF(I6463&gt;Variables!$G$7,0,1)</f>
        <v>1</v>
      </c>
      <c r="AK6463" s="85">
        <f>IF(F6463&gt;Variables!$G$8,0,1)</f>
        <v>0</v>
      </c>
      <c r="AL6463" s="85">
        <f>IF(G6463&gt;Variables!$G$9,0,1)</f>
        <v>1</v>
      </c>
      <c r="AM6463" s="85">
        <f>IF(AND(K6463&gt;Variables!$G$10,K6463&lt;Variables!$G$11),0,1)</f>
        <v>0</v>
      </c>
      <c r="AN6463" s="103">
        <f>IF(H6463&lt;Variables!$G$13,1,0)</f>
        <v>1</v>
      </c>
      <c r="AO6463" s="101">
        <f>IF(R6463&lt;Variables!$G$12,0,1)</f>
        <v>0</v>
      </c>
      <c r="AP6463" s="86">
        <f t="shared" si="616"/>
        <v>1</v>
      </c>
      <c r="AR6463">
        <v>1</v>
      </c>
      <c r="AS6463">
        <v>0</v>
      </c>
      <c r="AT6463">
        <v>0</v>
      </c>
      <c r="AU6463">
        <v>0</v>
      </c>
      <c r="BA6463">
        <v>2</v>
      </c>
    </row>
    <row r="6464" spans="3:53" ht="12.75" x14ac:dyDescent="0.2">
      <c r="C6464" t="s">
        <v>1028</v>
      </c>
      <c r="D6464" t="s">
        <v>813</v>
      </c>
      <c r="E6464">
        <v>13</v>
      </c>
      <c r="F6464">
        <v>9.24</v>
      </c>
      <c r="G6464">
        <v>8.7899999999999991</v>
      </c>
      <c r="H6464">
        <v>1900</v>
      </c>
      <c r="I6464">
        <v>-4.8410000000000002</v>
      </c>
      <c r="J6464" t="s">
        <v>78</v>
      </c>
      <c r="K6464">
        <v>60.6</v>
      </c>
      <c r="L6464">
        <v>12.983495</v>
      </c>
      <c r="M6464">
        <v>0.1271229356964258</v>
      </c>
      <c r="N6464">
        <v>12.938286</v>
      </c>
      <c r="O6464">
        <v>0.47698744640519058</v>
      </c>
      <c r="P6464">
        <v>2311000</v>
      </c>
      <c r="Q6464">
        <v>1581000</v>
      </c>
      <c r="R6464">
        <v>1.46</v>
      </c>
      <c r="S6464">
        <v>57.499000000000002</v>
      </c>
      <c r="T6464">
        <v>8.4879999999999978</v>
      </c>
      <c r="U6464">
        <v>28.913599999999999</v>
      </c>
      <c r="V6464">
        <f t="shared" si="617"/>
        <v>2.4696192146660052</v>
      </c>
      <c r="AC6464">
        <v>13.15</v>
      </c>
      <c r="AD6464">
        <v>12.29</v>
      </c>
      <c r="AH6464" s="85">
        <f>IF(AND(M6464&lt;Variables!$G$6,M6464&gt;Variables!$G$5),0,1)</f>
        <v>1</v>
      </c>
      <c r="AI6464" s="85">
        <f t="shared" si="613"/>
        <v>0</v>
      </c>
      <c r="AJ6464" s="85">
        <f>IF(I6464&gt;Variables!$G$7,0,1)</f>
        <v>1</v>
      </c>
      <c r="AK6464" s="85">
        <f>IF(F6464&gt;Variables!$G$8,0,1)</f>
        <v>0</v>
      </c>
      <c r="AL6464" s="85">
        <f>IF(G6464&gt;Variables!$G$9,0,1)</f>
        <v>1</v>
      </c>
      <c r="AM6464" s="85">
        <f>IF(AND(K6464&gt;Variables!$G$10,K6464&lt;Variables!$G$11),0,1)</f>
        <v>0</v>
      </c>
      <c r="AN6464" s="103">
        <f>IF(H6464&lt;Variables!$G$13,1,0)</f>
        <v>1</v>
      </c>
      <c r="AO6464" s="101">
        <f>IF(R6464&lt;Variables!$G$12,0,1)</f>
        <v>0</v>
      </c>
      <c r="AP6464" s="86">
        <f t="shared" si="616"/>
        <v>1</v>
      </c>
      <c r="AR6464">
        <v>0</v>
      </c>
      <c r="AS6464">
        <v>0</v>
      </c>
      <c r="AT6464">
        <v>1</v>
      </c>
      <c r="AU6464">
        <v>0</v>
      </c>
      <c r="BA6464">
        <v>-2.0099999999999998</v>
      </c>
    </row>
    <row r="6465" spans="3:53" ht="12.75" x14ac:dyDescent="0.2">
      <c r="C6465" t="s">
        <v>1028</v>
      </c>
      <c r="D6465" t="s">
        <v>983</v>
      </c>
      <c r="E6465">
        <v>6.86</v>
      </c>
      <c r="F6465">
        <v>9.16</v>
      </c>
      <c r="G6465">
        <v>1.26</v>
      </c>
      <c r="H6465">
        <v>-99999</v>
      </c>
      <c r="I6465">
        <v>-24.79</v>
      </c>
      <c r="J6465" t="s">
        <v>78</v>
      </c>
      <c r="K6465">
        <v>54.95</v>
      </c>
      <c r="L6465">
        <v>6.852961538461539</v>
      </c>
      <c r="M6465">
        <v>2.9745702307254731E-2</v>
      </c>
      <c r="N6465">
        <v>6.8494428571428569</v>
      </c>
      <c r="O6465">
        <v>8.1132772008577075E-2</v>
      </c>
      <c r="P6465">
        <v>911794</v>
      </c>
      <c r="Q6465">
        <v>1067000</v>
      </c>
      <c r="R6465">
        <v>0.85</v>
      </c>
      <c r="S6465">
        <v>57.499000000000002</v>
      </c>
      <c r="T6465">
        <v>8.4879999999999978</v>
      </c>
      <c r="U6465">
        <v>28.913599999999999</v>
      </c>
      <c r="V6465">
        <f t="shared" si="617"/>
        <v>2.4170833790781079</v>
      </c>
      <c r="AC6465">
        <v>6.87</v>
      </c>
      <c r="AD6465">
        <v>6.84</v>
      </c>
      <c r="AH6465" s="85">
        <f>IF(AND(M6465&lt;Variables!$G$6,M6465&gt;Variables!$G$5),0,1)</f>
        <v>1</v>
      </c>
      <c r="AI6465" s="85">
        <f t="shared" si="613"/>
        <v>0</v>
      </c>
      <c r="AJ6465" s="85">
        <f>IF(I6465&gt;Variables!$G$7,0,1)</f>
        <v>1</v>
      </c>
      <c r="AK6465" s="85">
        <f>IF(F6465&gt;Variables!$G$8,0,1)</f>
        <v>0</v>
      </c>
      <c r="AL6465" s="85">
        <f>IF(G6465&gt;Variables!$G$9,0,1)</f>
        <v>1</v>
      </c>
      <c r="AM6465" s="85">
        <f>IF(AND(K6465&gt;Variables!$G$10,K6465&lt;Variables!$G$11),0,1)</f>
        <v>0</v>
      </c>
      <c r="AN6465" s="103">
        <f>IF(H6465&lt;Variables!$G$13,1,0)</f>
        <v>1</v>
      </c>
      <c r="AO6465" s="101">
        <f>IF(R6465&lt;Variables!$G$12,0,1)</f>
        <v>0</v>
      </c>
      <c r="AP6465" s="86">
        <f t="shared" si="616"/>
        <v>1</v>
      </c>
      <c r="AR6465">
        <v>0</v>
      </c>
      <c r="AS6465">
        <v>0</v>
      </c>
      <c r="AT6465">
        <v>0</v>
      </c>
      <c r="AU6465">
        <v>1</v>
      </c>
      <c r="BA6465">
        <v>-0.11</v>
      </c>
    </row>
    <row r="6466" spans="3:53" ht="12.75" x14ac:dyDescent="0.2">
      <c r="C6466" t="s">
        <v>1028</v>
      </c>
      <c r="D6466" t="s">
        <v>447</v>
      </c>
      <c r="E6466">
        <v>21.98</v>
      </c>
      <c r="F6466">
        <v>8.41</v>
      </c>
      <c r="G6466">
        <v>6.19</v>
      </c>
      <c r="H6466">
        <v>9490</v>
      </c>
      <c r="I6466">
        <v>-31.576000000000001</v>
      </c>
      <c r="J6466" t="s">
        <v>78</v>
      </c>
      <c r="K6466">
        <v>39.74</v>
      </c>
      <c r="L6466">
        <v>22.120604999999991</v>
      </c>
      <c r="M6466">
        <v>-0.77124924928588001</v>
      </c>
      <c r="N6466">
        <v>22.279589999999999</v>
      </c>
      <c r="O6466">
        <v>-1.479336020097332</v>
      </c>
      <c r="P6466">
        <v>51346000</v>
      </c>
      <c r="Q6466">
        <v>24882000</v>
      </c>
      <c r="R6466">
        <v>2.06</v>
      </c>
      <c r="S6466">
        <v>57.499000000000002</v>
      </c>
      <c r="T6466">
        <v>8.4879999999999978</v>
      </c>
      <c r="U6466">
        <v>28.913599999999999</v>
      </c>
      <c r="V6466">
        <f t="shared" si="617"/>
        <v>2.257906086525753</v>
      </c>
      <c r="AC6466">
        <v>23.04</v>
      </c>
      <c r="AD6466">
        <v>21.1</v>
      </c>
      <c r="AH6466" s="85">
        <f>IF(AND(M6466&lt;Variables!$G$6,M6466&gt;Variables!$G$5),0,1)</f>
        <v>1</v>
      </c>
      <c r="AI6466" s="85">
        <f t="shared" si="613"/>
        <v>1</v>
      </c>
      <c r="AJ6466" s="85">
        <f>IF(I6466&gt;Variables!$G$7,0,1)</f>
        <v>1</v>
      </c>
      <c r="AK6466" s="85">
        <f>IF(F6466&gt;Variables!$G$8,0,1)</f>
        <v>1</v>
      </c>
      <c r="AL6466" s="85">
        <f>IF(G6466&gt;Variables!$G$9,0,1)</f>
        <v>1</v>
      </c>
      <c r="AM6466" s="85">
        <f>IF(AND(K6466&gt;Variables!$G$10,K6466&lt;Variables!$G$11),0,1)</f>
        <v>1</v>
      </c>
      <c r="AN6466" s="103">
        <f>IF(H6466&lt;Variables!$G$13,1,0)</f>
        <v>0</v>
      </c>
      <c r="AO6466" s="101">
        <f>IF(R6466&lt;Variables!$G$12,0,1)</f>
        <v>1</v>
      </c>
      <c r="AP6466" s="86">
        <f t="shared" si="616"/>
        <v>1</v>
      </c>
      <c r="AR6466">
        <v>1</v>
      </c>
      <c r="AS6466">
        <v>0</v>
      </c>
      <c r="AT6466">
        <v>0</v>
      </c>
      <c r="AU6466">
        <v>0</v>
      </c>
      <c r="BA6466">
        <v>2</v>
      </c>
    </row>
    <row r="6467" spans="3:53" ht="12.75" x14ac:dyDescent="0.2">
      <c r="C6467" t="s">
        <v>1028</v>
      </c>
      <c r="D6467" t="s">
        <v>329</v>
      </c>
      <c r="E6467">
        <v>238.43</v>
      </c>
      <c r="F6467">
        <v>8.19</v>
      </c>
      <c r="G6467">
        <v>6.09</v>
      </c>
      <c r="H6467">
        <v>49140</v>
      </c>
      <c r="I6467">
        <v>4154.3829999999998</v>
      </c>
      <c r="J6467" t="s">
        <v>78</v>
      </c>
      <c r="K6467">
        <v>68.98</v>
      </c>
      <c r="L6467">
        <v>237.64832999999999</v>
      </c>
      <c r="M6467">
        <v>0.45094783540032102</v>
      </c>
      <c r="N6467">
        <v>236.20233200000001</v>
      </c>
      <c r="O6467">
        <v>1.0658946415482531</v>
      </c>
      <c r="P6467">
        <v>1872000</v>
      </c>
      <c r="Q6467">
        <v>2804000</v>
      </c>
      <c r="R6467">
        <v>0.67</v>
      </c>
      <c r="S6467">
        <v>57.499000000000002</v>
      </c>
      <c r="T6467">
        <v>8.4879999999999978</v>
      </c>
      <c r="U6467">
        <v>28.913599999999999</v>
      </c>
      <c r="V6467">
        <f t="shared" si="617"/>
        <v>2.5271897934024774</v>
      </c>
      <c r="AC6467">
        <v>246.6799</v>
      </c>
      <c r="AD6467">
        <v>235.17</v>
      </c>
      <c r="AH6467" s="85">
        <f>IF(AND(M6467&lt;Variables!$G$6,M6467&gt;Variables!$G$5),0,1)</f>
        <v>1</v>
      </c>
      <c r="AI6467" s="85">
        <f t="shared" ref="AI6467:AI6530" si="618">IF(L6467&gt;N6467,0,1)</f>
        <v>0</v>
      </c>
      <c r="AJ6467" s="85">
        <f>IF(I6467&gt;Variables!$G$7,0,1)</f>
        <v>0</v>
      </c>
      <c r="AK6467" s="85">
        <f>IF(F6467&gt;Variables!$G$8,0,1)</f>
        <v>1</v>
      </c>
      <c r="AL6467" s="85">
        <f>IF(G6467&gt;Variables!$G$9,0,1)</f>
        <v>1</v>
      </c>
      <c r="AM6467" s="85">
        <f>IF(AND(K6467&gt;Variables!$G$10,K6467&lt;Variables!$G$11),0,1)</f>
        <v>0</v>
      </c>
      <c r="AN6467" s="103">
        <f>IF(H6467&lt;Variables!$G$13,1,0)</f>
        <v>0</v>
      </c>
      <c r="AO6467" s="101">
        <f>IF(R6467&lt;Variables!$G$12,0,1)</f>
        <v>0</v>
      </c>
      <c r="AP6467" s="86">
        <f t="shared" si="616"/>
        <v>1</v>
      </c>
      <c r="AR6467">
        <v>0</v>
      </c>
      <c r="AS6467">
        <v>0</v>
      </c>
      <c r="AT6467">
        <v>0</v>
      </c>
      <c r="AU6467">
        <v>1</v>
      </c>
      <c r="BA6467">
        <v>-0.66</v>
      </c>
    </row>
    <row r="6468" spans="3:53" ht="12.75" x14ac:dyDescent="0.2">
      <c r="C6468" t="s">
        <v>1028</v>
      </c>
      <c r="D6468" t="s">
        <v>1027</v>
      </c>
      <c r="E6468">
        <v>6.61</v>
      </c>
      <c r="F6468">
        <v>14.89</v>
      </c>
      <c r="G6468">
        <v>-7.84</v>
      </c>
      <c r="H6468">
        <v>598.17999999999995</v>
      </c>
      <c r="I6468">
        <v>-26.57</v>
      </c>
      <c r="J6468" t="s">
        <v>78</v>
      </c>
      <c r="K6468">
        <v>34.08</v>
      </c>
      <c r="L6468">
        <v>6.6652699999999996</v>
      </c>
      <c r="M6468">
        <v>-1.5478742796615821</v>
      </c>
      <c r="N6468">
        <v>6.7534099999999997</v>
      </c>
      <c r="O6468">
        <v>-2.8327911381065221</v>
      </c>
      <c r="P6468">
        <v>34290000</v>
      </c>
      <c r="Q6468">
        <v>5240000</v>
      </c>
      <c r="R6468">
        <v>6.54</v>
      </c>
      <c r="S6468">
        <v>57.499000000000002</v>
      </c>
      <c r="T6468">
        <v>8.4879999999999978</v>
      </c>
      <c r="U6468">
        <v>28.913599999999999</v>
      </c>
      <c r="V6468">
        <f t="shared" si="617"/>
        <v>2.1711469774301722</v>
      </c>
      <c r="AC6468">
        <v>6.87</v>
      </c>
      <c r="AD6468">
        <v>6.21</v>
      </c>
      <c r="AH6468" s="85">
        <f>IF(AND(M6468&lt;Variables!$G$6,M6468&gt;Variables!$G$5),0,1)</f>
        <v>1</v>
      </c>
      <c r="AI6468" s="85">
        <f t="shared" si="618"/>
        <v>1</v>
      </c>
      <c r="AJ6468" s="85">
        <f>IF(I6468&gt;Variables!$G$7,0,1)</f>
        <v>1</v>
      </c>
      <c r="AK6468" s="85">
        <f>IF(F6468&gt;Variables!$G$8,0,1)</f>
        <v>0</v>
      </c>
      <c r="AL6468" s="85">
        <f>IF(G6468&gt;Variables!$G$9,0,1)</f>
        <v>1</v>
      </c>
      <c r="AM6468" s="85">
        <f>IF(AND(K6468&gt;Variables!$G$10,K6468&lt;Variables!$G$11),0,1)</f>
        <v>1</v>
      </c>
      <c r="AN6468" s="103">
        <f>IF(H6468&lt;Variables!$G$13,1,0)</f>
        <v>1</v>
      </c>
      <c r="AO6468" s="101">
        <f>IF(R6468&lt;Variables!$G$12,0,1)</f>
        <v>1</v>
      </c>
      <c r="AP6468" s="86">
        <f t="shared" si="616"/>
        <v>1</v>
      </c>
      <c r="AR6468">
        <v>1</v>
      </c>
      <c r="AS6468">
        <v>0</v>
      </c>
      <c r="AT6468">
        <v>0</v>
      </c>
      <c r="AU6468">
        <v>0</v>
      </c>
      <c r="BA6468">
        <v>2</v>
      </c>
    </row>
    <row r="6469" spans="3:53" ht="12.75" x14ac:dyDescent="0.2">
      <c r="C6469" t="s">
        <v>1028</v>
      </c>
      <c r="D6469" t="s">
        <v>986</v>
      </c>
      <c r="E6469">
        <v>25.32</v>
      </c>
      <c r="F6469">
        <v>7.7</v>
      </c>
      <c r="G6469">
        <v>6.18</v>
      </c>
      <c r="H6469">
        <v>1850</v>
      </c>
      <c r="I6469">
        <v>-87.257999999999996</v>
      </c>
      <c r="J6469" t="s">
        <v>78</v>
      </c>
      <c r="K6469">
        <v>60.35</v>
      </c>
      <c r="L6469">
        <v>25.286315789473679</v>
      </c>
      <c r="M6469">
        <v>0.15298476396636629</v>
      </c>
      <c r="N6469">
        <v>25.146506382978721</v>
      </c>
      <c r="O6469">
        <v>0.70981477229020251</v>
      </c>
      <c r="P6469">
        <v>806748</v>
      </c>
      <c r="Q6469">
        <v>780017</v>
      </c>
      <c r="R6469">
        <v>1.03</v>
      </c>
      <c r="S6469">
        <v>57.499000000000002</v>
      </c>
      <c r="T6469">
        <v>8.4879999999999978</v>
      </c>
      <c r="U6469">
        <v>28.913599999999999</v>
      </c>
      <c r="V6469">
        <f t="shared" si="617"/>
        <v>2.4656755591541084</v>
      </c>
      <c r="AC6469">
        <v>25.48</v>
      </c>
      <c r="AD6469">
        <v>24.2</v>
      </c>
      <c r="AH6469" s="85">
        <f>IF(AND(M6469&lt;Variables!$G$6,M6469&gt;Variables!$G$5),0,1)</f>
        <v>1</v>
      </c>
      <c r="AI6469" s="85">
        <f t="shared" si="618"/>
        <v>0</v>
      </c>
      <c r="AJ6469" s="85">
        <f>IF(I6469&gt;Variables!$G$7,0,1)</f>
        <v>1</v>
      </c>
      <c r="AK6469" s="85">
        <f>IF(F6469&gt;Variables!$G$8,0,1)</f>
        <v>1</v>
      </c>
      <c r="AL6469" s="85">
        <f>IF(G6469&gt;Variables!$G$9,0,1)</f>
        <v>1</v>
      </c>
      <c r="AM6469" s="85">
        <f>IF(AND(K6469&gt;Variables!$G$10,K6469&lt;Variables!$G$11),0,1)</f>
        <v>0</v>
      </c>
      <c r="AN6469" s="103">
        <f>IF(H6469&lt;Variables!$G$13,1,0)</f>
        <v>1</v>
      </c>
      <c r="AO6469" s="101">
        <f>IF(R6469&lt;Variables!$G$12,0,1)</f>
        <v>0</v>
      </c>
      <c r="AP6469" s="86">
        <f t="shared" si="616"/>
        <v>1</v>
      </c>
      <c r="AR6469">
        <v>0</v>
      </c>
      <c r="AS6469">
        <v>0</v>
      </c>
      <c r="AT6469">
        <v>1</v>
      </c>
      <c r="AU6469">
        <v>0</v>
      </c>
      <c r="BA6469">
        <v>-1.27</v>
      </c>
    </row>
    <row r="6470" spans="3:53" ht="12.75" x14ac:dyDescent="0.2">
      <c r="C6470" t="s">
        <v>1028</v>
      </c>
      <c r="D6470" t="s">
        <v>810</v>
      </c>
      <c r="E6470">
        <v>11.27</v>
      </c>
      <c r="F6470">
        <v>13.74</v>
      </c>
      <c r="G6470">
        <v>-18.38</v>
      </c>
      <c r="H6470">
        <v>1940</v>
      </c>
      <c r="I6470">
        <v>-72.426000000000002</v>
      </c>
      <c r="J6470" t="s">
        <v>78</v>
      </c>
      <c r="K6470">
        <v>27.64</v>
      </c>
      <c r="L6470">
        <v>11.498205</v>
      </c>
      <c r="M6470">
        <v>-2.0020951096279789</v>
      </c>
      <c r="N6470">
        <v>11.654764</v>
      </c>
      <c r="O6470">
        <v>-3.3185056342625159</v>
      </c>
      <c r="P6470">
        <v>76526000</v>
      </c>
      <c r="Q6470">
        <v>8404000</v>
      </c>
      <c r="R6470">
        <v>9.11</v>
      </c>
      <c r="S6470">
        <v>57.499000000000002</v>
      </c>
      <c r="T6470">
        <v>8.4879999999999978</v>
      </c>
      <c r="U6470">
        <v>28.913599999999999</v>
      </c>
      <c r="V6470">
        <f t="shared" si="617"/>
        <v>2.0581182197214263</v>
      </c>
      <c r="AC6470">
        <v>13.4</v>
      </c>
      <c r="AD6470">
        <v>11.15</v>
      </c>
      <c r="AH6470" s="85">
        <f>IF(AND(M6470&lt;Variables!$G$6,M6470&gt;Variables!$G$5),0,1)</f>
        <v>0</v>
      </c>
      <c r="AI6470" s="85">
        <f t="shared" si="618"/>
        <v>1</v>
      </c>
      <c r="AJ6470" s="85">
        <f>IF(I6470&gt;Variables!$G$7,0,1)</f>
        <v>1</v>
      </c>
      <c r="AK6470" s="85">
        <f>IF(F6470&gt;Variables!$G$8,0,1)</f>
        <v>0</v>
      </c>
      <c r="AL6470" s="85">
        <f>IF(G6470&gt;Variables!$G$9,0,1)</f>
        <v>1</v>
      </c>
      <c r="AM6470" s="85">
        <f>IF(AND(K6470&gt;Variables!$G$10,K6470&lt;Variables!$G$11),0,1)</f>
        <v>1</v>
      </c>
      <c r="AN6470" s="103">
        <f>IF(H6470&lt;Variables!$G$13,1,0)</f>
        <v>1</v>
      </c>
      <c r="AO6470" s="101">
        <f>IF(R6470&lt;Variables!$G$12,0,1)</f>
        <v>1</v>
      </c>
      <c r="AP6470" s="86">
        <f t="shared" si="616"/>
        <v>1</v>
      </c>
      <c r="AR6470">
        <v>1</v>
      </c>
      <c r="AS6470">
        <v>0</v>
      </c>
      <c r="AT6470">
        <v>0</v>
      </c>
      <c r="AU6470">
        <v>0</v>
      </c>
      <c r="BA6470">
        <v>2</v>
      </c>
    </row>
    <row r="6471" spans="3:53" ht="12.75" x14ac:dyDescent="0.2">
      <c r="C6471" t="s">
        <v>1028</v>
      </c>
      <c r="D6471" t="s">
        <v>195</v>
      </c>
      <c r="E6471">
        <v>39</v>
      </c>
      <c r="F6471">
        <v>7.63</v>
      </c>
      <c r="G6471">
        <v>6.51</v>
      </c>
      <c r="H6471">
        <v>3540</v>
      </c>
      <c r="I6471">
        <v>-34.552999999999997</v>
      </c>
      <c r="J6471" t="s">
        <v>78</v>
      </c>
      <c r="K6471">
        <v>54.19</v>
      </c>
      <c r="L6471">
        <v>38.81388888888889</v>
      </c>
      <c r="M6471">
        <v>0.3506763043011567</v>
      </c>
      <c r="N6471">
        <v>38.881213333333328</v>
      </c>
      <c r="O6471">
        <v>0.17691491795009451</v>
      </c>
      <c r="P6471">
        <v>160787</v>
      </c>
      <c r="Q6471">
        <v>600984</v>
      </c>
      <c r="R6471">
        <v>0.27</v>
      </c>
      <c r="S6471">
        <v>57.499000000000002</v>
      </c>
      <c r="T6471">
        <v>8.4879999999999978</v>
      </c>
      <c r="U6471">
        <v>28.913599999999999</v>
      </c>
      <c r="V6471">
        <f t="shared" si="617"/>
        <v>2.3970473803191865</v>
      </c>
      <c r="AC6471">
        <v>40.914999999999999</v>
      </c>
      <c r="AD6471">
        <v>38.74</v>
      </c>
      <c r="AH6471" s="85">
        <f>IF(AND(M6471&lt;Variables!$G$6,M6471&gt;Variables!$G$5),0,1)</f>
        <v>1</v>
      </c>
      <c r="AI6471" s="85">
        <f t="shared" si="618"/>
        <v>1</v>
      </c>
      <c r="AJ6471" s="85">
        <f>IF(I6471&gt;Variables!$G$7,0,1)</f>
        <v>1</v>
      </c>
      <c r="AK6471" s="85">
        <f>IF(F6471&gt;Variables!$G$8,0,1)</f>
        <v>1</v>
      </c>
      <c r="AL6471" s="85">
        <f>IF(G6471&gt;Variables!$G$9,0,1)</f>
        <v>1</v>
      </c>
      <c r="AM6471" s="85">
        <f>IF(AND(K6471&gt;Variables!$G$10,K6471&lt;Variables!$G$11),0,1)</f>
        <v>0</v>
      </c>
      <c r="AN6471" s="103">
        <f>IF(H6471&lt;Variables!$G$13,1,0)</f>
        <v>0</v>
      </c>
      <c r="AO6471" s="101">
        <f>IF(R6471&lt;Variables!$G$12,0,1)</f>
        <v>0</v>
      </c>
      <c r="AP6471" s="86">
        <f t="shared" si="616"/>
        <v>1</v>
      </c>
      <c r="AR6471">
        <v>1</v>
      </c>
      <c r="AS6471">
        <v>0</v>
      </c>
      <c r="AT6471">
        <v>0</v>
      </c>
      <c r="AU6471">
        <v>0</v>
      </c>
      <c r="BA6471">
        <v>1.01</v>
      </c>
    </row>
    <row r="6472" spans="3:53" ht="12.75" x14ac:dyDescent="0.2">
      <c r="C6472" t="s">
        <v>1028</v>
      </c>
      <c r="D6472" t="s">
        <v>1015</v>
      </c>
      <c r="E6472">
        <v>25.87</v>
      </c>
      <c r="F6472">
        <v>26.91</v>
      </c>
      <c r="G6472">
        <v>21.84</v>
      </c>
      <c r="H6472">
        <v>672.11</v>
      </c>
      <c r="I6472">
        <v>-2.2069999999999999</v>
      </c>
      <c r="J6472" t="s">
        <v>76</v>
      </c>
      <c r="K6472">
        <v>43.95</v>
      </c>
      <c r="L6472">
        <v>25.992305263157899</v>
      </c>
      <c r="M6472">
        <v>-1.0895734729590061</v>
      </c>
      <c r="N6472">
        <v>25.970969387755101</v>
      </c>
      <c r="O6472">
        <v>-1.0083158000200509</v>
      </c>
      <c r="P6472">
        <v>776320</v>
      </c>
      <c r="Q6472">
        <v>102160</v>
      </c>
      <c r="R6472">
        <v>7.6</v>
      </c>
      <c r="S6472">
        <v>57.499000000000002</v>
      </c>
      <c r="T6472">
        <v>8.4879999999999978</v>
      </c>
      <c r="U6472">
        <v>28.913599999999999</v>
      </c>
      <c r="V6472">
        <f t="shared" si="617"/>
        <v>2.313613446748005</v>
      </c>
      <c r="AC6472">
        <v>28.45</v>
      </c>
      <c r="AD6472">
        <v>24.91</v>
      </c>
      <c r="AH6472" s="85">
        <f>IF(AND(M6472&lt;Variables!$G$6,M6472&gt;Variables!$G$5),0,1)</f>
        <v>1</v>
      </c>
      <c r="AI6472" s="85">
        <f t="shared" si="618"/>
        <v>0</v>
      </c>
      <c r="AJ6472" s="85">
        <f>IF(I6472&gt;Variables!$G$7,0,1)</f>
        <v>1</v>
      </c>
      <c r="AK6472" s="85">
        <f>IF(F6472&gt;Variables!$G$8,0,1)</f>
        <v>0</v>
      </c>
      <c r="AL6472" s="85">
        <f>IF(G6472&gt;Variables!$G$9,0,1)</f>
        <v>0</v>
      </c>
      <c r="AM6472" s="85">
        <f>IF(AND(K6472&gt;Variables!$G$10,K6472&lt;Variables!$G$11),0,1)</f>
        <v>1</v>
      </c>
      <c r="AN6472" s="103">
        <f>IF(H6472&lt;Variables!$G$13,1,0)</f>
        <v>1</v>
      </c>
      <c r="AO6472" s="101">
        <f>IF(R6472&lt;Variables!$G$12,0,1)</f>
        <v>1</v>
      </c>
      <c r="AP6472" s="86">
        <f t="shared" si="616"/>
        <v>0</v>
      </c>
      <c r="AR6472">
        <v>0</v>
      </c>
      <c r="AS6472">
        <v>0</v>
      </c>
      <c r="AT6472">
        <v>1</v>
      </c>
      <c r="AU6472">
        <v>0</v>
      </c>
      <c r="BA6472">
        <v>-1.97</v>
      </c>
    </row>
    <row r="6473" spans="3:53" ht="12.75" x14ac:dyDescent="0.2">
      <c r="C6473" t="s">
        <v>1028</v>
      </c>
      <c r="D6473" t="s">
        <v>1026</v>
      </c>
      <c r="E6473">
        <v>4.43</v>
      </c>
      <c r="F6473">
        <v>23.87</v>
      </c>
      <c r="G6473">
        <v>22.78</v>
      </c>
      <c r="H6473">
        <v>1000</v>
      </c>
      <c r="I6473">
        <v>-25.291</v>
      </c>
      <c r="J6473" t="s">
        <v>76</v>
      </c>
      <c r="K6473">
        <v>68.680000000000007</v>
      </c>
      <c r="L6473">
        <v>4.3394750000000002</v>
      </c>
      <c r="M6473">
        <v>1.855639219029946</v>
      </c>
      <c r="N6473">
        <v>4.2998659999999997</v>
      </c>
      <c r="O6473">
        <v>2.7939010192410692</v>
      </c>
      <c r="P6473">
        <v>85650000</v>
      </c>
      <c r="Q6473">
        <v>7870000</v>
      </c>
      <c r="R6473">
        <v>10.88</v>
      </c>
      <c r="S6473">
        <v>57.499000000000002</v>
      </c>
      <c r="T6473">
        <v>8.4879999999999978</v>
      </c>
      <c r="U6473">
        <v>28.913599999999999</v>
      </c>
      <c r="V6473">
        <f t="shared" si="617"/>
        <v>2.4121704526192689</v>
      </c>
      <c r="AC6473">
        <v>4.53</v>
      </c>
      <c r="AD6473">
        <v>4.1100000000000003</v>
      </c>
      <c r="AH6473" s="85">
        <f>IF(AND(M6473&lt;Variables!$G$6,M6473&gt;Variables!$G$5),0,1)</f>
        <v>1</v>
      </c>
      <c r="AI6473" s="85">
        <f t="shared" si="618"/>
        <v>0</v>
      </c>
      <c r="AJ6473" s="85">
        <f>IF(I6473&gt;Variables!$G$7,0,1)</f>
        <v>1</v>
      </c>
      <c r="AK6473" s="85">
        <f>IF(F6473&gt;Variables!$G$8,0,1)</f>
        <v>0</v>
      </c>
      <c r="AL6473" s="85">
        <f>IF(G6473&gt;Variables!$G$9,0,1)</f>
        <v>0</v>
      </c>
      <c r="AM6473" s="85">
        <f>IF(AND(K6473&gt;Variables!$G$10,K6473&lt;Variables!$G$11),0,1)</f>
        <v>0</v>
      </c>
      <c r="AN6473" s="103">
        <f>IF(H6473&lt;Variables!$G$13,1,0)</f>
        <v>1</v>
      </c>
      <c r="AO6473" s="101">
        <f>IF(R6473&lt;Variables!$G$12,0,1)</f>
        <v>1</v>
      </c>
      <c r="AP6473" s="86">
        <f t="shared" si="616"/>
        <v>0</v>
      </c>
      <c r="AR6473">
        <v>1</v>
      </c>
      <c r="AS6473">
        <v>0</v>
      </c>
      <c r="AT6473">
        <v>0</v>
      </c>
      <c r="AU6473">
        <v>0</v>
      </c>
      <c r="BA6473">
        <v>2</v>
      </c>
    </row>
    <row r="6474" spans="3:53" ht="12.75" x14ac:dyDescent="0.2">
      <c r="C6474" t="s">
        <v>1028</v>
      </c>
      <c r="D6474" t="s">
        <v>980</v>
      </c>
      <c r="E6474">
        <v>17.14</v>
      </c>
      <c r="F6474">
        <v>15.11</v>
      </c>
      <c r="G6474">
        <v>8.48</v>
      </c>
      <c r="H6474">
        <v>2000</v>
      </c>
      <c r="I6474">
        <v>14.568</v>
      </c>
      <c r="J6474" t="s">
        <v>76</v>
      </c>
      <c r="K6474">
        <v>66.34</v>
      </c>
      <c r="L6474">
        <v>17.080729999999999</v>
      </c>
      <c r="M6474">
        <v>0.28084279770243659</v>
      </c>
      <c r="N6474">
        <v>16.993438000000001</v>
      </c>
      <c r="O6474">
        <v>0.79596606643105949</v>
      </c>
      <c r="P6474">
        <v>1938000</v>
      </c>
      <c r="Q6474">
        <v>768443</v>
      </c>
      <c r="R6474">
        <v>2.52</v>
      </c>
      <c r="S6474">
        <v>57.499000000000002</v>
      </c>
      <c r="T6474">
        <v>8.4879999999999978</v>
      </c>
      <c r="U6474">
        <v>28.913599999999999</v>
      </c>
      <c r="V6474">
        <f t="shared" si="617"/>
        <v>2.5157275381035826</v>
      </c>
      <c r="AC6474">
        <v>17.758800000000001</v>
      </c>
      <c r="AD6474">
        <v>17.09</v>
      </c>
      <c r="AH6474" s="85">
        <f>IF(AND(M6474&lt;Variables!$G$6,M6474&gt;Variables!$G$5),0,1)</f>
        <v>1</v>
      </c>
      <c r="AI6474" s="85">
        <f t="shared" si="618"/>
        <v>0</v>
      </c>
      <c r="AJ6474" s="85">
        <f>IF(I6474&gt;Variables!$G$7,0,1)</f>
        <v>0</v>
      </c>
      <c r="AK6474" s="85">
        <f>IF(F6474&gt;Variables!$G$8,0,1)</f>
        <v>0</v>
      </c>
      <c r="AL6474" s="85">
        <f>IF(G6474&gt;Variables!$G$9,0,1)</f>
        <v>1</v>
      </c>
      <c r="AM6474" s="85">
        <f>IF(AND(K6474&gt;Variables!$G$10,K6474&lt;Variables!$G$11),0,1)</f>
        <v>0</v>
      </c>
      <c r="AN6474" s="103">
        <f>IF(H6474&lt;Variables!$G$13,1,0)</f>
        <v>1</v>
      </c>
      <c r="AO6474" s="101">
        <f>IF(R6474&lt;Variables!$G$12,0,1)</f>
        <v>1</v>
      </c>
      <c r="AP6474" s="86">
        <f t="shared" si="616"/>
        <v>0</v>
      </c>
      <c r="AR6474">
        <v>1</v>
      </c>
      <c r="AS6474">
        <v>0</v>
      </c>
      <c r="AT6474">
        <v>0</v>
      </c>
      <c r="AU6474">
        <v>0</v>
      </c>
      <c r="BA6474">
        <v>1.26</v>
      </c>
    </row>
    <row r="6475" spans="3:53" ht="12.75" x14ac:dyDescent="0.2">
      <c r="C6475" t="s">
        <v>1028</v>
      </c>
      <c r="D6475" t="s">
        <v>989</v>
      </c>
      <c r="E6475">
        <v>290.87</v>
      </c>
      <c r="F6475">
        <v>8.5299999999999994</v>
      </c>
      <c r="G6475">
        <v>4.74</v>
      </c>
      <c r="H6475">
        <v>13740</v>
      </c>
      <c r="I6475">
        <v>-16.837</v>
      </c>
      <c r="J6475" t="s">
        <v>76</v>
      </c>
      <c r="K6475">
        <v>64.14</v>
      </c>
      <c r="L6475">
        <v>289.51013636363638</v>
      </c>
      <c r="M6475">
        <v>0.38335916327627101</v>
      </c>
      <c r="N6475">
        <v>289.08790645161292</v>
      </c>
      <c r="O6475">
        <v>0.52997497100195046</v>
      </c>
      <c r="P6475">
        <v>210600</v>
      </c>
      <c r="Q6475">
        <v>175654</v>
      </c>
      <c r="R6475">
        <v>1.2</v>
      </c>
      <c r="S6475">
        <v>57.499000000000002</v>
      </c>
      <c r="T6475">
        <v>8.4879999999999978</v>
      </c>
      <c r="U6475">
        <v>28.913599999999999</v>
      </c>
      <c r="V6475">
        <f t="shared" si="617"/>
        <v>2.4878680842883347</v>
      </c>
      <c r="AC6475">
        <v>295.88389999999998</v>
      </c>
      <c r="AD6475">
        <v>289.56</v>
      </c>
      <c r="AH6475" s="85">
        <f>IF(AND(M6475&lt;Variables!$G$6,M6475&gt;Variables!$G$5),0,1)</f>
        <v>1</v>
      </c>
      <c r="AI6475" s="85">
        <f t="shared" si="618"/>
        <v>0</v>
      </c>
      <c r="AJ6475" s="85">
        <f>IF(I6475&gt;Variables!$G$7,0,1)</f>
        <v>1</v>
      </c>
      <c r="AK6475" s="85">
        <f>IF(F6475&gt;Variables!$G$8,0,1)</f>
        <v>1</v>
      </c>
      <c r="AL6475" s="85">
        <f>IF(G6475&gt;Variables!$G$9,0,1)</f>
        <v>1</v>
      </c>
      <c r="AM6475" s="85">
        <f>IF(AND(K6475&gt;Variables!$G$10,K6475&lt;Variables!$G$11),0,1)</f>
        <v>0</v>
      </c>
      <c r="AN6475" s="103">
        <f>IF(H6475&lt;Variables!$G$13,1,0)</f>
        <v>0</v>
      </c>
      <c r="AO6475" s="101">
        <f>IF(R6475&lt;Variables!$G$12,0,1)</f>
        <v>0</v>
      </c>
      <c r="AP6475" s="86">
        <f t="shared" si="616"/>
        <v>0</v>
      </c>
      <c r="AR6475">
        <v>1</v>
      </c>
      <c r="AS6475">
        <v>0</v>
      </c>
      <c r="AT6475">
        <v>0</v>
      </c>
      <c r="AU6475">
        <v>0</v>
      </c>
      <c r="BA6475">
        <v>1.08</v>
      </c>
    </row>
    <row r="6476" spans="3:53" ht="12.75" x14ac:dyDescent="0.2">
      <c r="C6476" t="s">
        <v>1028</v>
      </c>
      <c r="D6476" t="s">
        <v>614</v>
      </c>
      <c r="E6476">
        <v>13.07</v>
      </c>
      <c r="F6476">
        <v>15.47</v>
      </c>
      <c r="G6476">
        <v>0.38</v>
      </c>
      <c r="H6476">
        <v>2880</v>
      </c>
      <c r="I6476">
        <v>-37.856000000000002</v>
      </c>
      <c r="J6476" t="s">
        <v>78</v>
      </c>
      <c r="K6476">
        <v>44.78</v>
      </c>
      <c r="L6476">
        <v>13.034330000000001</v>
      </c>
      <c r="M6476">
        <v>0.27366193736078392</v>
      </c>
      <c r="N6476">
        <v>13.348824</v>
      </c>
      <c r="O6476">
        <v>-2.0887532864318379</v>
      </c>
      <c r="P6476">
        <v>24986000</v>
      </c>
      <c r="Q6476">
        <v>3768000</v>
      </c>
      <c r="R6476">
        <v>6.63</v>
      </c>
      <c r="S6476">
        <v>57.499000000000002</v>
      </c>
      <c r="T6476">
        <v>8.4879999999999978</v>
      </c>
      <c r="U6476">
        <v>28.913599999999999</v>
      </c>
      <c r="V6476">
        <f t="shared" si="617"/>
        <v>2.3099311418526312</v>
      </c>
      <c r="AC6476">
        <v>14.6</v>
      </c>
      <c r="AD6476">
        <v>12.63</v>
      </c>
      <c r="AH6476" s="85">
        <f>IF(AND(M6476&lt;Variables!$G$6,M6476&gt;Variables!$G$5),0,1)</f>
        <v>1</v>
      </c>
      <c r="AI6476" s="85">
        <f t="shared" si="618"/>
        <v>1</v>
      </c>
      <c r="AJ6476" s="85">
        <f>IF(I6476&gt;Variables!$G$7,0,1)</f>
        <v>1</v>
      </c>
      <c r="AK6476" s="85">
        <f>IF(F6476&gt;Variables!$G$8,0,1)</f>
        <v>0</v>
      </c>
      <c r="AL6476" s="85">
        <f>IF(G6476&gt;Variables!$G$9,0,1)</f>
        <v>1</v>
      </c>
      <c r="AM6476" s="85">
        <f>IF(AND(K6476&gt;Variables!$G$10,K6476&lt;Variables!$G$11),0,1)</f>
        <v>1</v>
      </c>
      <c r="AN6476" s="103">
        <f>IF(H6476&lt;Variables!$G$13,1,0)</f>
        <v>0</v>
      </c>
      <c r="AO6476" s="101">
        <f>IF(R6476&lt;Variables!$G$12,0,1)</f>
        <v>1</v>
      </c>
      <c r="AP6476" s="86">
        <f t="shared" si="616"/>
        <v>1</v>
      </c>
      <c r="AR6476">
        <v>0</v>
      </c>
      <c r="AS6476">
        <v>0</v>
      </c>
      <c r="AT6476">
        <v>1</v>
      </c>
      <c r="AU6476">
        <v>0</v>
      </c>
      <c r="BA6476">
        <v>-2.25</v>
      </c>
    </row>
    <row r="6477" spans="3:53" ht="12.75" x14ac:dyDescent="0.2">
      <c r="C6477" t="s">
        <v>1028</v>
      </c>
      <c r="D6477" t="s">
        <v>932</v>
      </c>
      <c r="E6477">
        <v>4.8099999999999996</v>
      </c>
      <c r="F6477">
        <v>22.81</v>
      </c>
      <c r="G6477">
        <v>-22.04</v>
      </c>
      <c r="H6477">
        <v>18.11</v>
      </c>
      <c r="I6477">
        <v>-6.2809999999999997</v>
      </c>
      <c r="J6477" t="s">
        <v>78</v>
      </c>
      <c r="K6477">
        <v>40.840000000000003</v>
      </c>
      <c r="L6477">
        <v>4.8924350000000008</v>
      </c>
      <c r="M6477">
        <v>-0.25416791434124031</v>
      </c>
      <c r="N6477">
        <v>5.1379899999999994</v>
      </c>
      <c r="O6477">
        <v>-5.0212242530639317</v>
      </c>
      <c r="P6477">
        <v>17310000</v>
      </c>
      <c r="Q6477">
        <v>1040000</v>
      </c>
      <c r="R6477">
        <v>16.64</v>
      </c>
      <c r="S6477">
        <v>57.499000000000002</v>
      </c>
      <c r="T6477">
        <v>8.4879999999999978</v>
      </c>
      <c r="U6477">
        <v>28.913599999999999</v>
      </c>
      <c r="V6477">
        <f t="shared" si="617"/>
        <v>2.271986987433456</v>
      </c>
      <c r="AC6477">
        <v>5.46</v>
      </c>
      <c r="AD6477">
        <v>4.2</v>
      </c>
      <c r="AH6477" s="85">
        <f>IF(AND(M6477&lt;Variables!$G$6,M6477&gt;Variables!$G$5),0,1)</f>
        <v>1</v>
      </c>
      <c r="AI6477" s="85">
        <f t="shared" si="618"/>
        <v>1</v>
      </c>
      <c r="AJ6477" s="85">
        <f>IF(I6477&gt;Variables!$G$7,0,1)</f>
        <v>1</v>
      </c>
      <c r="AK6477" s="85">
        <f>IF(F6477&gt;Variables!$G$8,0,1)</f>
        <v>0</v>
      </c>
      <c r="AL6477" s="85">
        <f>IF(G6477&gt;Variables!$G$9,0,1)</f>
        <v>1</v>
      </c>
      <c r="AM6477" s="85">
        <f>IF(AND(K6477&gt;Variables!$G$10,K6477&lt;Variables!$G$11),0,1)</f>
        <v>1</v>
      </c>
      <c r="AN6477" s="103">
        <f>IF(H6477&lt;Variables!$G$13,1,0)</f>
        <v>1</v>
      </c>
      <c r="AO6477" s="101">
        <f>IF(R6477&lt;Variables!$G$12,0,1)</f>
        <v>1</v>
      </c>
      <c r="AP6477" s="86">
        <f t="shared" si="616"/>
        <v>1</v>
      </c>
      <c r="AR6477">
        <v>1</v>
      </c>
      <c r="AS6477">
        <v>0</v>
      </c>
      <c r="AT6477">
        <v>0</v>
      </c>
      <c r="AU6477">
        <v>0</v>
      </c>
      <c r="BA6477">
        <v>2</v>
      </c>
    </row>
    <row r="6478" spans="3:53" ht="12.75" x14ac:dyDescent="0.2">
      <c r="C6478" t="s">
        <v>1028</v>
      </c>
      <c r="D6478" t="s">
        <v>978</v>
      </c>
      <c r="E6478">
        <v>3.28</v>
      </c>
      <c r="F6478">
        <v>23.78</v>
      </c>
      <c r="G6478">
        <v>-12.3</v>
      </c>
      <c r="H6478">
        <v>215.62</v>
      </c>
      <c r="I6478">
        <v>-47.656999999999996</v>
      </c>
      <c r="J6478" t="s">
        <v>78</v>
      </c>
      <c r="K6478">
        <v>49.62</v>
      </c>
      <c r="L6478">
        <v>3.2762349999999998</v>
      </c>
      <c r="M6478">
        <v>0.114918496383807</v>
      </c>
      <c r="N6478">
        <v>3.270438</v>
      </c>
      <c r="O6478">
        <v>0.29237673975167389</v>
      </c>
      <c r="P6478">
        <v>19850000</v>
      </c>
      <c r="Q6478">
        <v>888990</v>
      </c>
      <c r="R6478">
        <v>22.33</v>
      </c>
      <c r="S6478">
        <v>57.499000000000002</v>
      </c>
      <c r="T6478">
        <v>8.4879999999999978</v>
      </c>
      <c r="U6478">
        <v>28.913599999999999</v>
      </c>
      <c r="V6478">
        <f t="shared" si="617"/>
        <v>2.3602014352486926</v>
      </c>
      <c r="AC6478">
        <v>3.5211999999999999</v>
      </c>
      <c r="AD6478">
        <v>3.1</v>
      </c>
      <c r="AH6478" s="85">
        <f>IF(AND(M6478&lt;Variables!$G$6,M6478&gt;Variables!$G$5),0,1)</f>
        <v>1</v>
      </c>
      <c r="AI6478" s="85">
        <f t="shared" si="618"/>
        <v>0</v>
      </c>
      <c r="AJ6478" s="85">
        <f>IF(I6478&gt;Variables!$G$7,0,1)</f>
        <v>1</v>
      </c>
      <c r="AK6478" s="85">
        <f>IF(F6478&gt;Variables!$G$8,0,1)</f>
        <v>0</v>
      </c>
      <c r="AL6478" s="85">
        <f>IF(G6478&gt;Variables!$G$9,0,1)</f>
        <v>1</v>
      </c>
      <c r="AM6478" s="85">
        <f>IF(AND(K6478&gt;Variables!$G$10,K6478&lt;Variables!$G$11),0,1)</f>
        <v>1</v>
      </c>
      <c r="AN6478" s="103">
        <f>IF(H6478&lt;Variables!$G$13,1,0)</f>
        <v>1</v>
      </c>
      <c r="AO6478" s="101">
        <f>IF(R6478&lt;Variables!$G$12,0,1)</f>
        <v>1</v>
      </c>
      <c r="AP6478" s="86">
        <f t="shared" si="616"/>
        <v>1</v>
      </c>
      <c r="AR6478">
        <v>1</v>
      </c>
      <c r="AS6478">
        <v>0</v>
      </c>
      <c r="AT6478">
        <v>0</v>
      </c>
      <c r="AU6478">
        <v>0</v>
      </c>
      <c r="BA6478">
        <v>2</v>
      </c>
    </row>
    <row r="6479" spans="3:53" ht="12.75" x14ac:dyDescent="0.2">
      <c r="C6479" t="s">
        <v>1028</v>
      </c>
      <c r="D6479" t="s">
        <v>975</v>
      </c>
      <c r="E6479">
        <v>2.31</v>
      </c>
      <c r="F6479">
        <v>27.42</v>
      </c>
      <c r="G6479">
        <v>19.53</v>
      </c>
      <c r="H6479">
        <v>22.19</v>
      </c>
      <c r="I6479">
        <v>-34.281999999999996</v>
      </c>
      <c r="J6479" t="s">
        <v>78</v>
      </c>
      <c r="K6479">
        <v>46.29</v>
      </c>
      <c r="L6479">
        <v>2.279855</v>
      </c>
      <c r="M6479">
        <v>0.66429663289991736</v>
      </c>
      <c r="N6479">
        <v>2.3746339999999999</v>
      </c>
      <c r="O6479">
        <v>-3.3535273225263338</v>
      </c>
      <c r="P6479">
        <v>4030000</v>
      </c>
      <c r="Q6479">
        <v>58670</v>
      </c>
      <c r="R6479">
        <v>68.69</v>
      </c>
      <c r="S6479">
        <v>57.499000000000002</v>
      </c>
      <c r="T6479">
        <v>8.4879999999999978</v>
      </c>
      <c r="U6479">
        <v>28.913599999999999</v>
      </c>
      <c r="V6479">
        <f t="shared" si="617"/>
        <v>2.3184102805318751</v>
      </c>
      <c r="AC6479">
        <v>2.6</v>
      </c>
      <c r="AD6479">
        <v>2.2200000000000002</v>
      </c>
      <c r="AH6479" s="85">
        <f>IF(AND(M6479&lt;Variables!$G$6,M6479&gt;Variables!$G$5),0,1)</f>
        <v>1</v>
      </c>
      <c r="AI6479" s="85">
        <f t="shared" si="618"/>
        <v>1</v>
      </c>
      <c r="AJ6479" s="85">
        <f>IF(I6479&gt;Variables!$G$7,0,1)</f>
        <v>1</v>
      </c>
      <c r="AK6479" s="85">
        <f>IF(F6479&gt;Variables!$G$8,0,1)</f>
        <v>0</v>
      </c>
      <c r="AL6479" s="85">
        <f>IF(G6479&gt;Variables!$G$9,0,1)</f>
        <v>0</v>
      </c>
      <c r="AM6479" s="85">
        <f>IF(AND(K6479&gt;Variables!$G$10,K6479&lt;Variables!$G$11),0,1)</f>
        <v>1</v>
      </c>
      <c r="AN6479" s="103">
        <f>IF(H6479&lt;Variables!$G$13,1,0)</f>
        <v>1</v>
      </c>
      <c r="AO6479" s="101">
        <f>IF(R6479&lt;Variables!$G$12,0,1)</f>
        <v>1</v>
      </c>
      <c r="AP6479" s="86">
        <f t="shared" si="616"/>
        <v>1</v>
      </c>
      <c r="AR6479">
        <v>1</v>
      </c>
      <c r="AS6479">
        <v>0</v>
      </c>
      <c r="AT6479">
        <v>0</v>
      </c>
      <c r="AU6479">
        <v>0</v>
      </c>
      <c r="BA6479">
        <v>2</v>
      </c>
    </row>
    <row r="6480" spans="3:53" ht="12.75" x14ac:dyDescent="0.2">
      <c r="C6480" t="s">
        <v>1028</v>
      </c>
      <c r="D6480" t="s">
        <v>973</v>
      </c>
      <c r="E6480">
        <v>9.0299999999999994</v>
      </c>
      <c r="F6480">
        <v>42.06</v>
      </c>
      <c r="G6480">
        <v>10.02</v>
      </c>
      <c r="H6480">
        <v>799.45</v>
      </c>
      <c r="I6480">
        <v>-32.567</v>
      </c>
      <c r="J6480" t="s">
        <v>78</v>
      </c>
      <c r="K6480">
        <v>45.83</v>
      </c>
      <c r="L6480">
        <v>9.0966499999999968</v>
      </c>
      <c r="M6480">
        <v>-1.062479044483374</v>
      </c>
      <c r="N6480">
        <v>9.0260420000000003</v>
      </c>
      <c r="O6480">
        <v>-0.28852070486709841</v>
      </c>
      <c r="P6480">
        <v>109930000</v>
      </c>
      <c r="Q6480">
        <v>4490000</v>
      </c>
      <c r="R6480">
        <v>24.48</v>
      </c>
      <c r="S6480">
        <v>57.499000000000002</v>
      </c>
      <c r="T6480">
        <v>8.4879999999999978</v>
      </c>
      <c r="U6480">
        <v>28.913599999999999</v>
      </c>
      <c r="V6480">
        <f t="shared" si="617"/>
        <v>2.3386278625230159</v>
      </c>
      <c r="AC6480">
        <v>10.47</v>
      </c>
      <c r="AD6480">
        <v>8.6</v>
      </c>
      <c r="AH6480" s="85">
        <f>IF(AND(M6480&lt;Variables!$G$6,M6480&gt;Variables!$G$5),0,1)</f>
        <v>1</v>
      </c>
      <c r="AI6480" s="85">
        <f t="shared" si="618"/>
        <v>0</v>
      </c>
      <c r="AJ6480" s="85">
        <f>IF(I6480&gt;Variables!$G$7,0,1)</f>
        <v>1</v>
      </c>
      <c r="AK6480" s="85">
        <f>IF(F6480&gt;Variables!$G$8,0,1)</f>
        <v>0</v>
      </c>
      <c r="AL6480" s="85">
        <f>IF(G6480&gt;Variables!$G$9,0,1)</f>
        <v>1</v>
      </c>
      <c r="AM6480" s="85">
        <f>IF(AND(K6480&gt;Variables!$G$10,K6480&lt;Variables!$G$11),0,1)</f>
        <v>1</v>
      </c>
      <c r="AN6480" s="103">
        <f>IF(H6480&lt;Variables!$G$13,1,0)</f>
        <v>1</v>
      </c>
      <c r="AO6480" s="101">
        <f>IF(R6480&lt;Variables!$G$12,0,1)</f>
        <v>1</v>
      </c>
      <c r="AP6480" s="86">
        <f t="shared" si="616"/>
        <v>1</v>
      </c>
      <c r="AR6480">
        <v>1</v>
      </c>
      <c r="AS6480">
        <v>0</v>
      </c>
      <c r="AT6480">
        <v>0</v>
      </c>
      <c r="AU6480">
        <v>0</v>
      </c>
      <c r="BA6480">
        <v>2</v>
      </c>
    </row>
    <row r="6481" spans="3:53" ht="12.75" x14ac:dyDescent="0.2">
      <c r="C6481" t="s">
        <v>1028</v>
      </c>
      <c r="D6481" t="s">
        <v>131</v>
      </c>
      <c r="E6481">
        <v>39.42</v>
      </c>
      <c r="F6481">
        <v>7.52</v>
      </c>
      <c r="G6481">
        <v>3.2</v>
      </c>
      <c r="H6481">
        <v>4750</v>
      </c>
      <c r="I6481">
        <v>1.641</v>
      </c>
      <c r="J6481" t="s">
        <v>78</v>
      </c>
      <c r="K6481">
        <v>49.31</v>
      </c>
      <c r="L6481">
        <v>39.425170000000001</v>
      </c>
      <c r="M6481">
        <v>1.225105687559074E-2</v>
      </c>
      <c r="N6481">
        <v>39.593969999999999</v>
      </c>
      <c r="O6481">
        <v>-0.41412871707484522</v>
      </c>
      <c r="P6481">
        <v>3746000</v>
      </c>
      <c r="Q6481">
        <v>2964000</v>
      </c>
      <c r="R6481">
        <v>1.26</v>
      </c>
      <c r="S6481">
        <v>57.499000000000002</v>
      </c>
      <c r="T6481">
        <v>8.4879999999999978</v>
      </c>
      <c r="U6481">
        <v>28.913599999999999</v>
      </c>
      <c r="V6481">
        <f t="shared" si="617"/>
        <v>2.3595574854472914</v>
      </c>
      <c r="AC6481">
        <v>39.770000000000003</v>
      </c>
      <c r="AD6481">
        <v>38.94</v>
      </c>
      <c r="AH6481" s="85">
        <f>IF(AND(M6481&lt;Variables!$G$6,M6481&gt;Variables!$G$5),0,1)</f>
        <v>1</v>
      </c>
      <c r="AI6481" s="85">
        <f t="shared" si="618"/>
        <v>1</v>
      </c>
      <c r="AJ6481" s="85">
        <f>IF(I6481&gt;Variables!$G$7,0,1)</f>
        <v>0</v>
      </c>
      <c r="AK6481" s="85">
        <f>IF(F6481&gt;Variables!$G$8,0,1)</f>
        <v>1</v>
      </c>
      <c r="AL6481" s="85">
        <f>IF(G6481&gt;Variables!$G$9,0,1)</f>
        <v>1</v>
      </c>
      <c r="AM6481" s="85">
        <f>IF(AND(K6481&gt;Variables!$G$10,K6481&lt;Variables!$G$11),0,1)</f>
        <v>1</v>
      </c>
      <c r="AN6481" s="103">
        <f>IF(H6481&lt;Variables!$G$13,1,0)</f>
        <v>0</v>
      </c>
      <c r="AO6481" s="101">
        <f>IF(R6481&lt;Variables!$G$12,0,1)</f>
        <v>0</v>
      </c>
      <c r="AP6481" s="86">
        <f t="shared" si="616"/>
        <v>1</v>
      </c>
      <c r="AR6481">
        <v>0</v>
      </c>
      <c r="AS6481">
        <v>1</v>
      </c>
      <c r="AT6481">
        <v>0</v>
      </c>
      <c r="AU6481">
        <v>0</v>
      </c>
      <c r="BA6481">
        <v>0.15</v>
      </c>
    </row>
    <row r="6482" spans="3:53" ht="12.75" x14ac:dyDescent="0.2">
      <c r="C6482" t="s">
        <v>1028</v>
      </c>
      <c r="D6482" t="s">
        <v>184</v>
      </c>
      <c r="E6482">
        <v>25.57</v>
      </c>
      <c r="F6482">
        <v>8.02</v>
      </c>
      <c r="G6482">
        <v>6.61</v>
      </c>
      <c r="H6482">
        <v>2300</v>
      </c>
      <c r="I6482">
        <v>-65.399000000000001</v>
      </c>
      <c r="J6482" t="s">
        <v>78</v>
      </c>
      <c r="K6482">
        <v>54.56</v>
      </c>
      <c r="L6482">
        <v>25.527484999999999</v>
      </c>
      <c r="M6482">
        <v>6.3519770944920645E-2</v>
      </c>
      <c r="N6482">
        <v>25.461459999999999</v>
      </c>
      <c r="O6482">
        <v>0.32299797419316217</v>
      </c>
      <c r="P6482">
        <v>8725000</v>
      </c>
      <c r="Q6482">
        <v>20321000</v>
      </c>
      <c r="R6482">
        <v>0.43</v>
      </c>
      <c r="S6482">
        <v>57.499000000000002</v>
      </c>
      <c r="T6482">
        <v>8.4879999999999978</v>
      </c>
      <c r="U6482">
        <v>28.913599999999999</v>
      </c>
      <c r="V6482">
        <f t="shared" si="617"/>
        <v>2.4117535763063227</v>
      </c>
      <c r="AC6482">
        <v>27.24</v>
      </c>
      <c r="AD6482">
        <v>25.51</v>
      </c>
      <c r="AH6482" s="85">
        <f>IF(AND(M6482&lt;Variables!$G$6,M6482&gt;Variables!$G$5),0,1)</f>
        <v>1</v>
      </c>
      <c r="AI6482" s="85">
        <f t="shared" si="618"/>
        <v>0</v>
      </c>
      <c r="AJ6482" s="85">
        <f>IF(I6482&gt;Variables!$G$7,0,1)</f>
        <v>1</v>
      </c>
      <c r="AK6482" s="85">
        <f>IF(F6482&gt;Variables!$G$8,0,1)</f>
        <v>1</v>
      </c>
      <c r="AL6482" s="85">
        <f>IF(G6482&gt;Variables!$G$9,0,1)</f>
        <v>1</v>
      </c>
      <c r="AM6482" s="85">
        <f>IF(AND(K6482&gt;Variables!$G$10,K6482&lt;Variables!$G$11),0,1)</f>
        <v>0</v>
      </c>
      <c r="AN6482" s="103">
        <f>IF(H6482&lt;Variables!$G$13,1,0)</f>
        <v>1</v>
      </c>
      <c r="AO6482" s="101">
        <f>IF(R6482&lt;Variables!$G$12,0,1)</f>
        <v>0</v>
      </c>
      <c r="AP6482" s="86">
        <f t="shared" si="616"/>
        <v>1</v>
      </c>
      <c r="AR6482">
        <v>1</v>
      </c>
      <c r="AS6482">
        <v>0</v>
      </c>
      <c r="AT6482">
        <v>0</v>
      </c>
      <c r="AU6482">
        <v>0</v>
      </c>
      <c r="BA6482">
        <v>2</v>
      </c>
    </row>
    <row r="6483" spans="3:53" ht="12.75" x14ac:dyDescent="0.2">
      <c r="C6483" s="182" t="s">
        <v>1028</v>
      </c>
      <c r="D6483" s="182" t="s">
        <v>1002</v>
      </c>
      <c r="E6483" s="182">
        <v>0.65</v>
      </c>
      <c r="F6483" s="182">
        <v>14.39</v>
      </c>
      <c r="G6483" s="182">
        <v>7.41</v>
      </c>
      <c r="H6483" s="182">
        <v>-99999</v>
      </c>
      <c r="I6483" s="182">
        <v>-0.67800000000000005</v>
      </c>
      <c r="J6483" t="s">
        <v>78</v>
      </c>
      <c r="K6483">
        <v>-99999</v>
      </c>
      <c r="L6483" s="182">
        <v>0.624525</v>
      </c>
      <c r="M6483" s="182">
        <v>3.7588567311156509</v>
      </c>
      <c r="N6483" s="182">
        <v>0.63235000000000008</v>
      </c>
      <c r="O6483">
        <v>2.4748952320708368</v>
      </c>
      <c r="P6483">
        <v>73740</v>
      </c>
      <c r="Q6483">
        <v>10615</v>
      </c>
      <c r="R6483">
        <v>6.95</v>
      </c>
      <c r="S6483">
        <v>57.499000000000002</v>
      </c>
      <c r="T6483">
        <v>8.4879999999999978</v>
      </c>
      <c r="U6483">
        <v>28.913599999999999</v>
      </c>
      <c r="V6483"/>
      <c r="AC6483">
        <v>0.64800000000000002</v>
      </c>
      <c r="AD6483">
        <v>0.64800000000000002</v>
      </c>
      <c r="AH6483" s="85">
        <f>IF(AND(M6483&lt;Variables!$G$6,M6483&gt;Variables!$G$5),0,1)</f>
        <v>1</v>
      </c>
      <c r="AI6483" s="85">
        <f t="shared" si="618"/>
        <v>1</v>
      </c>
      <c r="AJ6483" s="85">
        <f>IF(I6483&gt;Variables!$G$7,0,1)</f>
        <v>1</v>
      </c>
      <c r="AK6483" s="85">
        <f>IF(F6483&gt;Variables!$G$8,0,1)</f>
        <v>0</v>
      </c>
      <c r="AL6483" s="85">
        <f>IF(G6483&gt;Variables!$G$9,0,1)</f>
        <v>1</v>
      </c>
      <c r="AM6483" s="85">
        <f>IF(AND(K6483&gt;Variables!$G$10,K6483&lt;Variables!$G$11),0,1)</f>
        <v>1</v>
      </c>
      <c r="AN6483" s="103">
        <f>IF(H6483&lt;Variables!$G$13,1,0)</f>
        <v>1</v>
      </c>
      <c r="AO6483" s="101">
        <f>IF(R6483&lt;Variables!$G$12,0,1)</f>
        <v>1</v>
      </c>
      <c r="AP6483" s="86">
        <f t="shared" si="616"/>
        <v>1</v>
      </c>
      <c r="AR6483">
        <v>0</v>
      </c>
      <c r="AS6483">
        <v>0</v>
      </c>
      <c r="AT6483">
        <v>0</v>
      </c>
      <c r="AU6483">
        <v>0</v>
      </c>
      <c r="BA6483">
        <v>0</v>
      </c>
    </row>
    <row r="6484" spans="3:53" ht="12.75" x14ac:dyDescent="0.2">
      <c r="C6484" t="s">
        <v>1029</v>
      </c>
      <c r="D6484" t="s">
        <v>972</v>
      </c>
      <c r="E6484">
        <v>9.9499999999999993</v>
      </c>
      <c r="F6484">
        <v>363.12</v>
      </c>
      <c r="G6484">
        <v>-4.1500000000000004</v>
      </c>
      <c r="H6484">
        <v>27.89</v>
      </c>
      <c r="I6484">
        <v>-1E-3</v>
      </c>
      <c r="J6484" t="s">
        <v>78</v>
      </c>
      <c r="K6484">
        <v>57.68</v>
      </c>
      <c r="L6484">
        <v>9.9176450000000003</v>
      </c>
      <c r="M6484">
        <v>2.4436748845113918</v>
      </c>
      <c r="N6484">
        <v>9.8057279999999984</v>
      </c>
      <c r="O6484">
        <v>3.6129086998946098</v>
      </c>
      <c r="P6484">
        <v>170300000</v>
      </c>
      <c r="Q6484">
        <v>980580</v>
      </c>
      <c r="R6484">
        <v>173.67</v>
      </c>
      <c r="S6484">
        <v>57.48</v>
      </c>
      <c r="T6484">
        <v>9.0489999999999995</v>
      </c>
      <c r="U6484">
        <v>29.0428</v>
      </c>
      <c r="V6484">
        <f t="shared" ref="V6484:V6515" si="619">1.849 + (0.01036 * K6484) + (0.1184 * M6484) - (0.002888 * K6484 * M6484)</f>
        <v>2.3288289350522224</v>
      </c>
      <c r="AC6484">
        <v>12.15</v>
      </c>
      <c r="AD6484">
        <v>9.6</v>
      </c>
      <c r="AH6484" s="85">
        <f>IF(AND(M6484&lt;Variables!$G$6,M6484&gt;Variables!$G$5),0,1)</f>
        <v>1</v>
      </c>
      <c r="AI6484" s="85">
        <f t="shared" si="618"/>
        <v>0</v>
      </c>
      <c r="AJ6484" s="85">
        <f>IF(I6484&gt;Variables!$G$7,0,1)</f>
        <v>1</v>
      </c>
      <c r="AK6484" s="85">
        <f>IF(F6484&gt;Variables!$G$8,0,1)</f>
        <v>0</v>
      </c>
      <c r="AL6484" s="85">
        <f>IF(G6484&gt;Variables!$G$9,0,1)</f>
        <v>1</v>
      </c>
      <c r="AM6484" s="85">
        <f>IF(AND(K6484&gt;Variables!$G$10,K6484&lt;Variables!$G$11),0,1)</f>
        <v>0</v>
      </c>
      <c r="AN6484" s="103">
        <f>IF(H6484&lt;Variables!$G$13,1,0)</f>
        <v>1</v>
      </c>
      <c r="AO6484" s="101">
        <f>IF(R6484&lt;Variables!$G$12,0,1)</f>
        <v>1</v>
      </c>
      <c r="AP6484" s="86">
        <f t="shared" si="616"/>
        <v>1</v>
      </c>
      <c r="AR6484">
        <v>1</v>
      </c>
      <c r="AS6484">
        <v>0</v>
      </c>
      <c r="AT6484">
        <v>0</v>
      </c>
      <c r="AU6484">
        <v>0</v>
      </c>
      <c r="BA6484">
        <v>2</v>
      </c>
    </row>
    <row r="6485" spans="3:53" ht="12.75" x14ac:dyDescent="0.2">
      <c r="C6485" t="s">
        <v>1029</v>
      </c>
      <c r="D6485" t="s">
        <v>973</v>
      </c>
      <c r="E6485">
        <v>9.3000000000000007</v>
      </c>
      <c r="F6485">
        <v>44.52</v>
      </c>
      <c r="G6485">
        <v>13.02</v>
      </c>
      <c r="H6485">
        <v>799.45</v>
      </c>
      <c r="I6485">
        <v>-31.620999999999999</v>
      </c>
      <c r="J6485" t="s">
        <v>78</v>
      </c>
      <c r="K6485">
        <v>59.88</v>
      </c>
      <c r="L6485">
        <v>9.106679999999999</v>
      </c>
      <c r="M6485">
        <v>1.5188850382356709</v>
      </c>
      <c r="N6485">
        <v>9.0652600000000003</v>
      </c>
      <c r="O6485">
        <v>1.982734085950087</v>
      </c>
      <c r="P6485">
        <v>111340000</v>
      </c>
      <c r="Q6485">
        <v>4490000</v>
      </c>
      <c r="R6485">
        <v>24.8</v>
      </c>
      <c r="S6485">
        <v>57.48</v>
      </c>
      <c r="T6485">
        <v>9.0489999999999995</v>
      </c>
      <c r="U6485">
        <v>29.0428</v>
      </c>
      <c r="V6485">
        <f t="shared" si="619"/>
        <v>2.3865267739004774</v>
      </c>
      <c r="AC6485">
        <v>10.47</v>
      </c>
      <c r="AD6485">
        <v>8.6</v>
      </c>
      <c r="AH6485" s="85">
        <f>IF(AND(M6485&lt;Variables!$G$6,M6485&gt;Variables!$G$5),0,1)</f>
        <v>1</v>
      </c>
      <c r="AI6485" s="85">
        <f t="shared" si="618"/>
        <v>0</v>
      </c>
      <c r="AJ6485" s="85">
        <f>IF(I6485&gt;Variables!$G$7,0,1)</f>
        <v>1</v>
      </c>
      <c r="AK6485" s="85">
        <f>IF(F6485&gt;Variables!$G$8,0,1)</f>
        <v>0</v>
      </c>
      <c r="AL6485" s="85">
        <f>IF(G6485&gt;Variables!$G$9,0,1)</f>
        <v>0</v>
      </c>
      <c r="AM6485" s="85">
        <f>IF(AND(K6485&gt;Variables!$G$10,K6485&lt;Variables!$G$11),0,1)</f>
        <v>0</v>
      </c>
      <c r="AN6485" s="103">
        <f>IF(H6485&lt;Variables!$G$13,1,0)</f>
        <v>1</v>
      </c>
      <c r="AO6485" s="101">
        <f>IF(R6485&lt;Variables!$G$12,0,1)</f>
        <v>1</v>
      </c>
      <c r="AP6485" s="86">
        <f t="shared" si="616"/>
        <v>1</v>
      </c>
      <c r="AR6485">
        <v>1</v>
      </c>
      <c r="AS6485">
        <v>0</v>
      </c>
      <c r="AT6485">
        <v>0</v>
      </c>
      <c r="AU6485">
        <v>0</v>
      </c>
      <c r="BA6485">
        <v>2</v>
      </c>
    </row>
    <row r="6486" spans="3:53" ht="12.75" x14ac:dyDescent="0.2">
      <c r="C6486" t="s">
        <v>1029</v>
      </c>
      <c r="D6486" t="s">
        <v>978</v>
      </c>
      <c r="E6486">
        <v>3.28</v>
      </c>
      <c r="F6486">
        <v>22.56</v>
      </c>
      <c r="G6486">
        <v>-12.62</v>
      </c>
      <c r="H6486">
        <v>215.62</v>
      </c>
      <c r="I6486">
        <v>-47.843000000000004</v>
      </c>
      <c r="J6486" t="s">
        <v>78</v>
      </c>
      <c r="K6486">
        <v>47.47</v>
      </c>
      <c r="L6486">
        <v>3.281085</v>
      </c>
      <c r="M6486">
        <v>-0.39880100637442301</v>
      </c>
      <c r="N6486">
        <v>3.2713019999999999</v>
      </c>
      <c r="O6486">
        <v>-0.10093840311900699</v>
      </c>
      <c r="P6486">
        <v>19910000</v>
      </c>
      <c r="Q6486">
        <v>888990</v>
      </c>
      <c r="R6486">
        <v>22.4</v>
      </c>
      <c r="S6486">
        <v>57.48</v>
      </c>
      <c r="T6486">
        <v>9.0489999999999995</v>
      </c>
      <c r="U6486">
        <v>29.0428</v>
      </c>
      <c r="V6486">
        <f t="shared" si="619"/>
        <v>2.3482441307805195</v>
      </c>
      <c r="AC6486">
        <v>3.5211999999999999</v>
      </c>
      <c r="AD6486">
        <v>3.1</v>
      </c>
      <c r="AH6486" s="85">
        <f>IF(AND(M6486&lt;Variables!$G$6,M6486&gt;Variables!$G$5),0,1)</f>
        <v>1</v>
      </c>
      <c r="AI6486" s="85">
        <f t="shared" si="618"/>
        <v>0</v>
      </c>
      <c r="AJ6486" s="85">
        <f>IF(I6486&gt;Variables!$G$7,0,1)</f>
        <v>1</v>
      </c>
      <c r="AK6486" s="85">
        <f>IF(F6486&gt;Variables!$G$8,0,1)</f>
        <v>0</v>
      </c>
      <c r="AL6486" s="85">
        <f>IF(G6486&gt;Variables!$G$9,0,1)</f>
        <v>1</v>
      </c>
      <c r="AM6486" s="85">
        <f>IF(AND(K6486&gt;Variables!$G$10,K6486&lt;Variables!$G$11),0,1)</f>
        <v>1</v>
      </c>
      <c r="AN6486" s="103">
        <f>IF(H6486&lt;Variables!$G$13,1,0)</f>
        <v>1</v>
      </c>
      <c r="AO6486" s="101">
        <f>IF(R6486&lt;Variables!$G$12,0,1)</f>
        <v>1</v>
      </c>
      <c r="AP6486" s="86">
        <f t="shared" si="616"/>
        <v>1</v>
      </c>
      <c r="AR6486">
        <v>1</v>
      </c>
      <c r="AS6486">
        <v>0</v>
      </c>
      <c r="AT6486">
        <v>0</v>
      </c>
      <c r="AU6486">
        <v>0</v>
      </c>
      <c r="BA6486">
        <v>2</v>
      </c>
    </row>
    <row r="6487" spans="3:53" ht="12.75" x14ac:dyDescent="0.2">
      <c r="C6487" t="s">
        <v>1029</v>
      </c>
      <c r="D6487" t="s">
        <v>932</v>
      </c>
      <c r="E6487">
        <v>4.87</v>
      </c>
      <c r="F6487">
        <v>22.45</v>
      </c>
      <c r="G6487">
        <v>-22.08</v>
      </c>
      <c r="H6487">
        <v>18.11</v>
      </c>
      <c r="I6487">
        <v>-6.2889999999999997</v>
      </c>
      <c r="J6487" t="s">
        <v>78</v>
      </c>
      <c r="K6487">
        <v>44.29</v>
      </c>
      <c r="L6487">
        <v>4.8761450000000002</v>
      </c>
      <c r="M6487">
        <v>2.7788345096386939E-2</v>
      </c>
      <c r="N6487">
        <v>5.083418</v>
      </c>
      <c r="O6487">
        <v>-4.0507784329362568</v>
      </c>
      <c r="P6487">
        <v>17360000</v>
      </c>
      <c r="Q6487">
        <v>1040000</v>
      </c>
      <c r="R6487">
        <v>16.690000000000001</v>
      </c>
      <c r="S6487">
        <v>57.48</v>
      </c>
      <c r="T6487">
        <v>9.0489999999999995</v>
      </c>
      <c r="U6487">
        <v>29.0428</v>
      </c>
      <c r="V6487">
        <f t="shared" si="619"/>
        <v>2.3075801461765391</v>
      </c>
      <c r="AC6487">
        <v>5.46</v>
      </c>
      <c r="AD6487">
        <v>4.2</v>
      </c>
      <c r="AH6487" s="85">
        <f>IF(AND(M6487&lt;Variables!$G$6,M6487&gt;Variables!$G$5),0,1)</f>
        <v>1</v>
      </c>
      <c r="AI6487" s="85">
        <f t="shared" si="618"/>
        <v>1</v>
      </c>
      <c r="AJ6487" s="85">
        <f>IF(I6487&gt;Variables!$G$7,0,1)</f>
        <v>1</v>
      </c>
      <c r="AK6487" s="85">
        <f>IF(F6487&gt;Variables!$G$8,0,1)</f>
        <v>0</v>
      </c>
      <c r="AL6487" s="85">
        <f>IF(G6487&gt;Variables!$G$9,0,1)</f>
        <v>1</v>
      </c>
      <c r="AM6487" s="85">
        <f>IF(AND(K6487&gt;Variables!$G$10,K6487&lt;Variables!$G$11),0,1)</f>
        <v>1</v>
      </c>
      <c r="AN6487" s="103">
        <f>IF(H6487&lt;Variables!$G$13,1,0)</f>
        <v>1</v>
      </c>
      <c r="AO6487" s="101">
        <f>IF(R6487&lt;Variables!$G$12,0,1)</f>
        <v>1</v>
      </c>
      <c r="AP6487" s="86">
        <f t="shared" si="616"/>
        <v>1</v>
      </c>
      <c r="AR6487">
        <v>1</v>
      </c>
      <c r="AS6487">
        <v>0</v>
      </c>
      <c r="AT6487">
        <v>0</v>
      </c>
      <c r="AU6487">
        <v>0</v>
      </c>
      <c r="BA6487">
        <v>2</v>
      </c>
    </row>
    <row r="6488" spans="3:53" ht="12.75" x14ac:dyDescent="0.2">
      <c r="C6488" t="s">
        <v>1029</v>
      </c>
      <c r="D6488" t="s">
        <v>1027</v>
      </c>
      <c r="E6488">
        <v>6.67</v>
      </c>
      <c r="F6488">
        <v>15.94</v>
      </c>
      <c r="G6488">
        <v>-7.28</v>
      </c>
      <c r="H6488">
        <v>598.17999999999995</v>
      </c>
      <c r="I6488">
        <v>-26.347999999999999</v>
      </c>
      <c r="J6488" t="s">
        <v>78</v>
      </c>
      <c r="K6488">
        <v>40.43</v>
      </c>
      <c r="L6488">
        <v>6.6469950000000004</v>
      </c>
      <c r="M6488">
        <v>-0.68294018575309878</v>
      </c>
      <c r="N6488">
        <v>6.758388000000001</v>
      </c>
      <c r="O6488">
        <v>-2.319902319902329</v>
      </c>
      <c r="P6488">
        <v>34630000</v>
      </c>
      <c r="Q6488">
        <v>5240000</v>
      </c>
      <c r="R6488">
        <v>6.61</v>
      </c>
      <c r="S6488">
        <v>57.48</v>
      </c>
      <c r="T6488">
        <v>9.0489999999999995</v>
      </c>
      <c r="U6488">
        <v>29.0428</v>
      </c>
      <c r="V6488">
        <f t="shared" si="619"/>
        <v>2.2667360347053069</v>
      </c>
      <c r="AC6488">
        <v>6.87</v>
      </c>
      <c r="AD6488">
        <v>6.21</v>
      </c>
      <c r="AH6488" s="85">
        <f>IF(AND(M6488&lt;Variables!$G$6,M6488&gt;Variables!$G$5),0,1)</f>
        <v>1</v>
      </c>
      <c r="AI6488" s="85">
        <f t="shared" si="618"/>
        <v>1</v>
      </c>
      <c r="AJ6488" s="85">
        <f>IF(I6488&gt;Variables!$G$7,0,1)</f>
        <v>1</v>
      </c>
      <c r="AK6488" s="85">
        <f>IF(F6488&gt;Variables!$G$8,0,1)</f>
        <v>0</v>
      </c>
      <c r="AL6488" s="85">
        <f>IF(G6488&gt;Variables!$G$9,0,1)</f>
        <v>1</v>
      </c>
      <c r="AM6488" s="85">
        <f>IF(AND(K6488&gt;Variables!$G$10,K6488&lt;Variables!$G$11),0,1)</f>
        <v>1</v>
      </c>
      <c r="AN6488" s="103">
        <f>IF(H6488&lt;Variables!$G$13,1,0)</f>
        <v>1</v>
      </c>
      <c r="AO6488" s="101">
        <f>IF(R6488&lt;Variables!$G$12,0,1)</f>
        <v>1</v>
      </c>
      <c r="AP6488" s="86">
        <f t="shared" si="616"/>
        <v>1</v>
      </c>
      <c r="AR6488">
        <v>1</v>
      </c>
      <c r="AS6488">
        <v>0</v>
      </c>
      <c r="AT6488">
        <v>0</v>
      </c>
      <c r="AU6488">
        <v>0</v>
      </c>
      <c r="BA6488">
        <v>2</v>
      </c>
    </row>
    <row r="6489" spans="3:53" ht="12.75" x14ac:dyDescent="0.2">
      <c r="C6489" t="s">
        <v>1029</v>
      </c>
      <c r="D6489" t="s">
        <v>993</v>
      </c>
      <c r="E6489">
        <v>9.7899999999999991</v>
      </c>
      <c r="F6489">
        <v>13.85</v>
      </c>
      <c r="G6489">
        <v>10.01</v>
      </c>
      <c r="H6489">
        <v>1790</v>
      </c>
      <c r="I6489">
        <v>-36.822000000000003</v>
      </c>
      <c r="J6489" t="s">
        <v>78</v>
      </c>
      <c r="K6489">
        <v>59.34</v>
      </c>
      <c r="L6489">
        <v>9.7514199999999995</v>
      </c>
      <c r="M6489">
        <v>0.29308551985249148</v>
      </c>
      <c r="N6489">
        <v>9.7299779999999991</v>
      </c>
      <c r="O6489">
        <v>0.51410188183365091</v>
      </c>
      <c r="P6489">
        <v>14676000</v>
      </c>
      <c r="Q6489">
        <v>8415000</v>
      </c>
      <c r="R6489">
        <v>1.74</v>
      </c>
      <c r="S6489">
        <v>57.48</v>
      </c>
      <c r="T6489">
        <v>9.0489999999999995</v>
      </c>
      <c r="U6489">
        <v>29.0428</v>
      </c>
      <c r="V6489">
        <f t="shared" si="619"/>
        <v>2.4482365111181759</v>
      </c>
      <c r="AC6489">
        <v>10.3299</v>
      </c>
      <c r="AD6489">
        <v>9.77</v>
      </c>
      <c r="AH6489" s="85">
        <f>IF(AND(M6489&lt;Variables!$G$6,M6489&gt;Variables!$G$5),0,1)</f>
        <v>1</v>
      </c>
      <c r="AI6489" s="85">
        <f t="shared" si="618"/>
        <v>0</v>
      </c>
      <c r="AJ6489" s="85">
        <f>IF(I6489&gt;Variables!$G$7,0,1)</f>
        <v>1</v>
      </c>
      <c r="AK6489" s="85">
        <f>IF(F6489&gt;Variables!$G$8,0,1)</f>
        <v>0</v>
      </c>
      <c r="AL6489" s="85">
        <f>IF(G6489&gt;Variables!$G$9,0,1)</f>
        <v>1</v>
      </c>
      <c r="AM6489" s="85">
        <f>IF(AND(K6489&gt;Variables!$G$10,K6489&lt;Variables!$G$11),0,1)</f>
        <v>0</v>
      </c>
      <c r="AN6489" s="103">
        <f>IF(H6489&lt;Variables!$G$13,1,0)</f>
        <v>1</v>
      </c>
      <c r="AO6489" s="101">
        <f>IF(R6489&lt;Variables!$G$12,0,1)</f>
        <v>0</v>
      </c>
      <c r="AP6489" s="86">
        <f t="shared" si="616"/>
        <v>1</v>
      </c>
      <c r="AR6489">
        <v>1</v>
      </c>
      <c r="AS6489">
        <v>0</v>
      </c>
      <c r="AT6489">
        <v>0</v>
      </c>
      <c r="AU6489">
        <v>0</v>
      </c>
      <c r="BA6489">
        <v>2</v>
      </c>
    </row>
    <row r="6490" spans="3:53" ht="12.75" x14ac:dyDescent="0.2">
      <c r="C6490" t="s">
        <v>1029</v>
      </c>
      <c r="D6490" t="s">
        <v>614</v>
      </c>
      <c r="E6490">
        <v>12.72</v>
      </c>
      <c r="F6490">
        <v>13.17</v>
      </c>
      <c r="G6490">
        <v>-1.85</v>
      </c>
      <c r="H6490">
        <v>2880</v>
      </c>
      <c r="I6490">
        <v>-38.85</v>
      </c>
      <c r="J6490" t="s">
        <v>78</v>
      </c>
      <c r="K6490">
        <v>31.88</v>
      </c>
      <c r="L6490">
        <v>12.972105000000001</v>
      </c>
      <c r="M6490">
        <v>-1.4886173061349659</v>
      </c>
      <c r="N6490">
        <v>13.275312</v>
      </c>
      <c r="O6490">
        <v>-3.7386089306224952</v>
      </c>
      <c r="P6490">
        <v>25232000</v>
      </c>
      <c r="Q6490">
        <v>3768000</v>
      </c>
      <c r="R6490">
        <v>6.7</v>
      </c>
      <c r="S6490">
        <v>57.48</v>
      </c>
      <c r="T6490">
        <v>9.0489999999999995</v>
      </c>
      <c r="U6490">
        <v>29.0428</v>
      </c>
      <c r="V6490">
        <f t="shared" si="619"/>
        <v>2.1400806727037747</v>
      </c>
      <c r="AC6490">
        <v>14.6</v>
      </c>
      <c r="AD6490">
        <v>12.63</v>
      </c>
      <c r="AH6490" s="85">
        <f>IF(AND(M6490&lt;Variables!$G$6,M6490&gt;Variables!$G$5),0,1)</f>
        <v>1</v>
      </c>
      <c r="AI6490" s="85">
        <f t="shared" si="618"/>
        <v>1</v>
      </c>
      <c r="AJ6490" s="85">
        <f>IF(I6490&gt;Variables!$G$7,0,1)</f>
        <v>1</v>
      </c>
      <c r="AK6490" s="85">
        <f>IF(F6490&gt;Variables!$G$8,0,1)</f>
        <v>0</v>
      </c>
      <c r="AL6490" s="85">
        <f>IF(G6490&gt;Variables!$G$9,0,1)</f>
        <v>1</v>
      </c>
      <c r="AM6490" s="85">
        <f>IF(AND(K6490&gt;Variables!$G$10,K6490&lt;Variables!$G$11),0,1)</f>
        <v>1</v>
      </c>
      <c r="AN6490" s="103">
        <f>IF(H6490&lt;Variables!$G$13,1,0)</f>
        <v>0</v>
      </c>
      <c r="AO6490" s="101">
        <f>IF(R6490&lt;Variables!$G$12,0,1)</f>
        <v>1</v>
      </c>
      <c r="AP6490" s="86">
        <f t="shared" si="616"/>
        <v>1</v>
      </c>
      <c r="AR6490">
        <v>1</v>
      </c>
      <c r="AS6490">
        <v>0</v>
      </c>
      <c r="AT6490">
        <v>0</v>
      </c>
      <c r="AU6490">
        <v>0</v>
      </c>
      <c r="BA6490">
        <v>2</v>
      </c>
    </row>
    <row r="6491" spans="3:53" ht="12.75" x14ac:dyDescent="0.2">
      <c r="C6491" t="s">
        <v>1029</v>
      </c>
      <c r="D6491" t="s">
        <v>810</v>
      </c>
      <c r="E6491">
        <v>11.34</v>
      </c>
      <c r="F6491">
        <v>13.13</v>
      </c>
      <c r="G6491">
        <v>-18.510000000000002</v>
      </c>
      <c r="H6491">
        <v>1940</v>
      </c>
      <c r="I6491">
        <v>-72.463999999999999</v>
      </c>
      <c r="J6491" t="s">
        <v>78</v>
      </c>
      <c r="K6491">
        <v>31.31</v>
      </c>
      <c r="L6491">
        <v>11.384304999999999</v>
      </c>
      <c r="M6491">
        <v>-1.1797382448906739</v>
      </c>
      <c r="N6491">
        <v>11.592146</v>
      </c>
      <c r="O6491">
        <v>-2.9515328740683531</v>
      </c>
      <c r="P6491">
        <v>77319000</v>
      </c>
      <c r="Q6491">
        <v>8404000</v>
      </c>
      <c r="R6491">
        <v>9.1999999999999993</v>
      </c>
      <c r="S6491">
        <v>57.48</v>
      </c>
      <c r="T6491">
        <v>9.0489999999999995</v>
      </c>
      <c r="U6491">
        <v>29.0428</v>
      </c>
      <c r="V6491">
        <f t="shared" si="619"/>
        <v>2.1403663934494022</v>
      </c>
      <c r="AC6491">
        <v>13.4</v>
      </c>
      <c r="AD6491">
        <v>11.190200000000001</v>
      </c>
      <c r="AH6491" s="85">
        <f>IF(AND(M6491&lt;Variables!$G$6,M6491&gt;Variables!$G$5),0,1)</f>
        <v>1</v>
      </c>
      <c r="AI6491" s="85">
        <f t="shared" si="618"/>
        <v>1</v>
      </c>
      <c r="AJ6491" s="85">
        <f>IF(I6491&gt;Variables!$G$7,0,1)</f>
        <v>1</v>
      </c>
      <c r="AK6491" s="85">
        <f>IF(F6491&gt;Variables!$G$8,0,1)</f>
        <v>0</v>
      </c>
      <c r="AL6491" s="85">
        <f>IF(G6491&gt;Variables!$G$9,0,1)</f>
        <v>1</v>
      </c>
      <c r="AM6491" s="85">
        <f>IF(AND(K6491&gt;Variables!$G$10,K6491&lt;Variables!$G$11),0,1)</f>
        <v>1</v>
      </c>
      <c r="AN6491" s="103">
        <f>IF(H6491&lt;Variables!$G$13,1,0)</f>
        <v>1</v>
      </c>
      <c r="AO6491" s="101">
        <f>IF(R6491&lt;Variables!$G$12,0,1)</f>
        <v>1</v>
      </c>
      <c r="AP6491" s="86">
        <f t="shared" si="616"/>
        <v>1</v>
      </c>
      <c r="AR6491">
        <v>1</v>
      </c>
      <c r="AS6491">
        <v>0</v>
      </c>
      <c r="AT6491">
        <v>0</v>
      </c>
      <c r="AU6491">
        <v>0</v>
      </c>
      <c r="BA6491">
        <v>2</v>
      </c>
    </row>
    <row r="6492" spans="3:53" ht="12.75" x14ac:dyDescent="0.2">
      <c r="C6492" t="s">
        <v>1029</v>
      </c>
      <c r="D6492" t="s">
        <v>332</v>
      </c>
      <c r="E6492">
        <v>31.42</v>
      </c>
      <c r="F6492">
        <v>11.37</v>
      </c>
      <c r="G6492">
        <v>9.43</v>
      </c>
      <c r="H6492">
        <v>2290</v>
      </c>
      <c r="I6492">
        <v>-82.367000000000004</v>
      </c>
      <c r="J6492" t="s">
        <v>78</v>
      </c>
      <c r="K6492">
        <v>73.53</v>
      </c>
      <c r="L6492">
        <v>30.925409999999989</v>
      </c>
      <c r="M6492">
        <v>1.3079535566383971</v>
      </c>
      <c r="N6492">
        <v>30.784492</v>
      </c>
      <c r="O6492">
        <v>1.771697255878051</v>
      </c>
      <c r="P6492">
        <v>10358000</v>
      </c>
      <c r="Q6492">
        <v>21505000</v>
      </c>
      <c r="R6492">
        <v>0.48</v>
      </c>
      <c r="S6492">
        <v>57.48</v>
      </c>
      <c r="T6492">
        <v>9.0489999999999995</v>
      </c>
      <c r="U6492">
        <v>29.0428</v>
      </c>
      <c r="V6492">
        <f t="shared" si="619"/>
        <v>2.4878824944493196</v>
      </c>
      <c r="AC6492">
        <v>33.090000000000003</v>
      </c>
      <c r="AD6492">
        <v>31.18</v>
      </c>
      <c r="AH6492" s="85">
        <f>IF(AND(M6492&lt;Variables!$G$6,M6492&gt;Variables!$G$5),0,1)</f>
        <v>1</v>
      </c>
      <c r="AI6492" s="85">
        <f t="shared" si="618"/>
        <v>0</v>
      </c>
      <c r="AJ6492" s="85">
        <f>IF(I6492&gt;Variables!$G$7,0,1)</f>
        <v>1</v>
      </c>
      <c r="AK6492" s="85">
        <f>IF(F6492&gt;Variables!$G$8,0,1)</f>
        <v>0</v>
      </c>
      <c r="AL6492" s="85">
        <f>IF(G6492&gt;Variables!$G$9,0,1)</f>
        <v>1</v>
      </c>
      <c r="AM6492" s="85">
        <f>IF(AND(K6492&gt;Variables!$G$10,K6492&lt;Variables!$G$11),0,1)</f>
        <v>0</v>
      </c>
      <c r="AN6492" s="103">
        <f>IF(H6492&lt;Variables!$G$13,1,0)</f>
        <v>1</v>
      </c>
      <c r="AO6492" s="101">
        <f>IF(R6492&lt;Variables!$G$12,0,1)</f>
        <v>0</v>
      </c>
      <c r="AP6492" s="86">
        <f t="shared" si="616"/>
        <v>1</v>
      </c>
      <c r="AR6492">
        <v>1</v>
      </c>
      <c r="AS6492">
        <v>0</v>
      </c>
      <c r="AT6492">
        <v>0</v>
      </c>
      <c r="AU6492">
        <v>0</v>
      </c>
      <c r="BA6492">
        <v>2</v>
      </c>
    </row>
    <row r="6493" spans="3:53" ht="12.75" x14ac:dyDescent="0.2">
      <c r="C6493" t="s">
        <v>1029</v>
      </c>
      <c r="D6493" t="s">
        <v>752</v>
      </c>
      <c r="E6493">
        <v>10.5</v>
      </c>
      <c r="F6493">
        <v>10.47</v>
      </c>
      <c r="G6493">
        <v>7.01</v>
      </c>
      <c r="H6493">
        <v>3960</v>
      </c>
      <c r="I6493">
        <v>-47.63</v>
      </c>
      <c r="J6493" t="s">
        <v>78</v>
      </c>
      <c r="K6493">
        <v>47.25</v>
      </c>
      <c r="L6493">
        <v>10.604345</v>
      </c>
      <c r="M6493">
        <v>-0.27672619100945001</v>
      </c>
      <c r="N6493">
        <v>10.558418</v>
      </c>
      <c r="O6493">
        <v>0.15705004291365629</v>
      </c>
      <c r="P6493">
        <v>15985000</v>
      </c>
      <c r="Q6493">
        <v>5120000</v>
      </c>
      <c r="R6493">
        <v>3.12</v>
      </c>
      <c r="S6493">
        <v>57.48</v>
      </c>
      <c r="T6493">
        <v>9.0489999999999995</v>
      </c>
      <c r="U6493">
        <v>29.0428</v>
      </c>
      <c r="V6493">
        <f t="shared" si="619"/>
        <v>2.3435071215572485</v>
      </c>
      <c r="AC6493">
        <v>11.02</v>
      </c>
      <c r="AD6493">
        <v>9.8699999999999992</v>
      </c>
      <c r="AH6493" s="85">
        <f>IF(AND(M6493&lt;Variables!$G$6,M6493&gt;Variables!$G$5),0,1)</f>
        <v>1</v>
      </c>
      <c r="AI6493" s="85">
        <f t="shared" si="618"/>
        <v>0</v>
      </c>
      <c r="AJ6493" s="85">
        <f>IF(I6493&gt;Variables!$G$7,0,1)</f>
        <v>1</v>
      </c>
      <c r="AK6493" s="85">
        <f>IF(F6493&gt;Variables!$G$8,0,1)</f>
        <v>0</v>
      </c>
      <c r="AL6493" s="85">
        <f>IF(G6493&gt;Variables!$G$9,0,1)</f>
        <v>1</v>
      </c>
      <c r="AM6493" s="85">
        <f>IF(AND(K6493&gt;Variables!$G$10,K6493&lt;Variables!$G$11),0,1)</f>
        <v>1</v>
      </c>
      <c r="AN6493" s="103">
        <f>IF(H6493&lt;Variables!$G$13,1,0)</f>
        <v>0</v>
      </c>
      <c r="AO6493" s="101">
        <f>IF(R6493&lt;Variables!$G$12,0,1)</f>
        <v>1</v>
      </c>
      <c r="AP6493" s="86">
        <f t="shared" si="616"/>
        <v>1</v>
      </c>
      <c r="AR6493">
        <v>1</v>
      </c>
      <c r="AS6493">
        <v>0</v>
      </c>
      <c r="AT6493">
        <v>0</v>
      </c>
      <c r="AU6493">
        <v>0</v>
      </c>
      <c r="BA6493">
        <v>2</v>
      </c>
    </row>
    <row r="6494" spans="3:53" ht="12.75" x14ac:dyDescent="0.2">
      <c r="C6494" t="s">
        <v>1029</v>
      </c>
      <c r="D6494" t="s">
        <v>447</v>
      </c>
      <c r="E6494">
        <v>22.26</v>
      </c>
      <c r="F6494">
        <v>9.84</v>
      </c>
      <c r="G6494">
        <v>7.33</v>
      </c>
      <c r="H6494">
        <v>9490</v>
      </c>
      <c r="I6494">
        <v>-31.283999999999999</v>
      </c>
      <c r="J6494" t="s">
        <v>78</v>
      </c>
      <c r="K6494">
        <v>54.79</v>
      </c>
      <c r="L6494">
        <v>22.125889999999998</v>
      </c>
      <c r="M6494">
        <v>0.26715309531050219</v>
      </c>
      <c r="N6494">
        <v>22.219462</v>
      </c>
      <c r="O6494">
        <v>-0.15509826475548719</v>
      </c>
      <c r="P6494">
        <v>51836000</v>
      </c>
      <c r="Q6494">
        <v>24882000</v>
      </c>
      <c r="R6494">
        <v>2.08</v>
      </c>
      <c r="S6494">
        <v>57.48</v>
      </c>
      <c r="T6494">
        <v>9.0489999999999995</v>
      </c>
      <c r="U6494">
        <v>29.0428</v>
      </c>
      <c r="V6494">
        <f t="shared" si="619"/>
        <v>2.4059827518348871</v>
      </c>
      <c r="AC6494">
        <v>23.04</v>
      </c>
      <c r="AD6494">
        <v>21.1</v>
      </c>
      <c r="AH6494" s="85">
        <f>IF(AND(M6494&lt;Variables!$G$6,M6494&gt;Variables!$G$5),0,1)</f>
        <v>1</v>
      </c>
      <c r="AI6494" s="85">
        <f t="shared" si="618"/>
        <v>1</v>
      </c>
      <c r="AJ6494" s="85">
        <f>IF(I6494&gt;Variables!$G$7,0,1)</f>
        <v>1</v>
      </c>
      <c r="AK6494" s="85">
        <f>IF(F6494&gt;Variables!$G$8,0,1)</f>
        <v>0</v>
      </c>
      <c r="AL6494" s="85">
        <f>IF(G6494&gt;Variables!$G$9,0,1)</f>
        <v>1</v>
      </c>
      <c r="AM6494" s="85">
        <f>IF(AND(K6494&gt;Variables!$G$10,K6494&lt;Variables!$G$11),0,1)</f>
        <v>0</v>
      </c>
      <c r="AN6494" s="103">
        <f>IF(H6494&lt;Variables!$G$13,1,0)</f>
        <v>0</v>
      </c>
      <c r="AO6494" s="101">
        <f>IF(R6494&lt;Variables!$G$12,0,1)</f>
        <v>1</v>
      </c>
      <c r="AP6494" s="86">
        <f t="shared" si="616"/>
        <v>1</v>
      </c>
      <c r="AR6494">
        <v>0</v>
      </c>
      <c r="AS6494">
        <v>0</v>
      </c>
      <c r="AT6494">
        <v>0</v>
      </c>
      <c r="AU6494">
        <v>1</v>
      </c>
      <c r="BA6494">
        <v>0.13</v>
      </c>
    </row>
    <row r="6495" spans="3:53" ht="12.75" x14ac:dyDescent="0.2">
      <c r="C6495" t="s">
        <v>1029</v>
      </c>
      <c r="D6495" t="s">
        <v>184</v>
      </c>
      <c r="E6495">
        <v>25.97</v>
      </c>
      <c r="F6495">
        <v>9.35</v>
      </c>
      <c r="G6495">
        <v>8.23</v>
      </c>
      <c r="H6495">
        <v>2300</v>
      </c>
      <c r="I6495">
        <v>-65.253</v>
      </c>
      <c r="J6495" t="s">
        <v>78</v>
      </c>
      <c r="K6495">
        <v>74.19</v>
      </c>
      <c r="L6495">
        <v>25.59424000000001</v>
      </c>
      <c r="M6495">
        <v>1.3149833712585139</v>
      </c>
      <c r="N6495">
        <v>25.487888000000002</v>
      </c>
      <c r="O6495">
        <v>1.7377351940655239</v>
      </c>
      <c r="P6495">
        <v>8942000</v>
      </c>
      <c r="Q6495">
        <v>20321000</v>
      </c>
      <c r="R6495">
        <v>0.44</v>
      </c>
      <c r="S6495">
        <v>57.48</v>
      </c>
      <c r="T6495">
        <v>9.0489999999999995</v>
      </c>
      <c r="U6495">
        <v>29.0428</v>
      </c>
      <c r="V6495">
        <f t="shared" si="619"/>
        <v>2.4915531472431316</v>
      </c>
      <c r="AC6495">
        <v>27.24</v>
      </c>
      <c r="AD6495">
        <v>25.842700000000001</v>
      </c>
      <c r="AH6495" s="85">
        <f>IF(AND(M6495&lt;Variables!$G$6,M6495&gt;Variables!$G$5),0,1)</f>
        <v>1</v>
      </c>
      <c r="AI6495" s="85">
        <f t="shared" si="618"/>
        <v>0</v>
      </c>
      <c r="AJ6495" s="85">
        <f>IF(I6495&gt;Variables!$G$7,0,1)</f>
        <v>1</v>
      </c>
      <c r="AK6495" s="85">
        <f>IF(F6495&gt;Variables!$G$8,0,1)</f>
        <v>0</v>
      </c>
      <c r="AL6495" s="85">
        <f>IF(G6495&gt;Variables!$G$9,0,1)</f>
        <v>1</v>
      </c>
      <c r="AM6495" s="85">
        <f>IF(AND(K6495&gt;Variables!$G$10,K6495&lt;Variables!$G$11),0,1)</f>
        <v>0</v>
      </c>
      <c r="AN6495" s="103">
        <f>IF(H6495&lt;Variables!$G$13,1,0)</f>
        <v>1</v>
      </c>
      <c r="AO6495" s="101">
        <f>IF(R6495&lt;Variables!$G$12,0,1)</f>
        <v>0</v>
      </c>
      <c r="AP6495" s="86">
        <f t="shared" si="616"/>
        <v>1</v>
      </c>
      <c r="AR6495">
        <v>1</v>
      </c>
      <c r="AS6495">
        <v>0</v>
      </c>
      <c r="AT6495">
        <v>0</v>
      </c>
      <c r="AU6495">
        <v>0</v>
      </c>
      <c r="BA6495">
        <v>2</v>
      </c>
    </row>
    <row r="6496" spans="3:53" ht="12.75" x14ac:dyDescent="0.2">
      <c r="C6496" t="s">
        <v>1029</v>
      </c>
      <c r="D6496" t="s">
        <v>813</v>
      </c>
      <c r="E6496">
        <v>13.08</v>
      </c>
      <c r="F6496">
        <v>9.24</v>
      </c>
      <c r="G6496">
        <v>9.5399999999999991</v>
      </c>
      <c r="H6496">
        <v>1900</v>
      </c>
      <c r="I6496">
        <v>-4.7779999999999996</v>
      </c>
      <c r="J6496" t="s">
        <v>78</v>
      </c>
      <c r="K6496">
        <v>77.23</v>
      </c>
      <c r="L6496">
        <v>12.994999999999999</v>
      </c>
      <c r="M6496">
        <v>0.73105040400154409</v>
      </c>
      <c r="N6496">
        <v>12.967286</v>
      </c>
      <c r="O6496">
        <v>0.94633526244427868</v>
      </c>
      <c r="P6496">
        <v>2376000</v>
      </c>
      <c r="Q6496">
        <v>1581000</v>
      </c>
      <c r="R6496">
        <v>1.5</v>
      </c>
      <c r="S6496">
        <v>57.48</v>
      </c>
      <c r="T6496">
        <v>9.0489999999999995</v>
      </c>
      <c r="U6496">
        <v>29.0428</v>
      </c>
      <c r="V6496">
        <f t="shared" si="619"/>
        <v>2.5726055102731817</v>
      </c>
      <c r="AC6496">
        <v>13.15</v>
      </c>
      <c r="AD6496">
        <v>12.29</v>
      </c>
      <c r="AH6496" s="85">
        <f>IF(AND(M6496&lt;Variables!$G$6,M6496&gt;Variables!$G$5),0,1)</f>
        <v>1</v>
      </c>
      <c r="AI6496" s="85">
        <f t="shared" si="618"/>
        <v>0</v>
      </c>
      <c r="AJ6496" s="85">
        <f>IF(I6496&gt;Variables!$G$7,0,1)</f>
        <v>1</v>
      </c>
      <c r="AK6496" s="85">
        <f>IF(F6496&gt;Variables!$G$8,0,1)</f>
        <v>0</v>
      </c>
      <c r="AL6496" s="85">
        <f>IF(G6496&gt;Variables!$G$9,0,1)</f>
        <v>1</v>
      </c>
      <c r="AM6496" s="85">
        <f>IF(AND(K6496&gt;Variables!$G$10,K6496&lt;Variables!$G$11),0,1)</f>
        <v>1</v>
      </c>
      <c r="AN6496" s="103">
        <f>IF(H6496&lt;Variables!$G$13,1,0)</f>
        <v>1</v>
      </c>
      <c r="AO6496" s="101">
        <f>IF(R6496&lt;Variables!$G$12,0,1)</f>
        <v>0</v>
      </c>
      <c r="AP6496" s="86">
        <f t="shared" si="616"/>
        <v>1</v>
      </c>
      <c r="AR6496">
        <v>0</v>
      </c>
      <c r="AS6496">
        <v>0</v>
      </c>
      <c r="AT6496">
        <v>1</v>
      </c>
      <c r="AU6496">
        <v>0</v>
      </c>
      <c r="BA6496">
        <v>-2.25</v>
      </c>
    </row>
    <row r="6497" spans="3:53" ht="12.75" x14ac:dyDescent="0.2">
      <c r="C6497" t="s">
        <v>1029</v>
      </c>
      <c r="D6497" t="s">
        <v>975</v>
      </c>
      <c r="E6497">
        <v>2.34</v>
      </c>
      <c r="F6497">
        <v>24.02</v>
      </c>
      <c r="G6497">
        <v>20.83</v>
      </c>
      <c r="H6497">
        <v>22.19</v>
      </c>
      <c r="I6497">
        <v>-33.728000000000002</v>
      </c>
      <c r="J6497" t="s">
        <v>78</v>
      </c>
      <c r="K6497">
        <v>49.65</v>
      </c>
      <c r="L6497">
        <v>2.295785</v>
      </c>
      <c r="M6497">
        <v>1.054759047558891</v>
      </c>
      <c r="N6497">
        <v>2.3600099999999999</v>
      </c>
      <c r="O6497">
        <v>-1.695331799441532</v>
      </c>
      <c r="P6497">
        <v>4120000</v>
      </c>
      <c r="Q6497">
        <v>58670</v>
      </c>
      <c r="R6497">
        <v>70.22</v>
      </c>
      <c r="S6497">
        <v>57.48</v>
      </c>
      <c r="T6497">
        <v>9.0489999999999995</v>
      </c>
      <c r="U6497">
        <v>29.0428</v>
      </c>
      <c r="V6497">
        <f t="shared" si="619"/>
        <v>2.3370164152087409</v>
      </c>
      <c r="AC6497">
        <v>2.6</v>
      </c>
      <c r="AD6497">
        <v>2.2200000000000002</v>
      </c>
      <c r="AH6497" s="85">
        <f>IF(AND(M6497&lt;Variables!$G$6,M6497&gt;Variables!$G$5),0,1)</f>
        <v>1</v>
      </c>
      <c r="AI6497" s="85">
        <f t="shared" si="618"/>
        <v>1</v>
      </c>
      <c r="AJ6497" s="85">
        <f>IF(I6497&gt;Variables!$G$7,0,1)</f>
        <v>1</v>
      </c>
      <c r="AK6497" s="85">
        <f>IF(F6497&gt;Variables!$G$8,0,1)</f>
        <v>0</v>
      </c>
      <c r="AL6497" s="85">
        <f>IF(G6497&gt;Variables!$G$9,0,1)</f>
        <v>0</v>
      </c>
      <c r="AM6497" s="85">
        <f>IF(AND(K6497&gt;Variables!$G$10,K6497&lt;Variables!$G$11),0,1)</f>
        <v>1</v>
      </c>
      <c r="AN6497" s="103">
        <f>IF(H6497&lt;Variables!$G$13,1,0)</f>
        <v>1</v>
      </c>
      <c r="AO6497" s="101">
        <f>IF(R6497&lt;Variables!$G$12,0,1)</f>
        <v>1</v>
      </c>
      <c r="AP6497" s="86">
        <f t="shared" si="616"/>
        <v>1</v>
      </c>
      <c r="AR6497">
        <v>1</v>
      </c>
      <c r="AS6497">
        <v>0</v>
      </c>
      <c r="AT6497">
        <v>0</v>
      </c>
      <c r="AU6497">
        <v>0</v>
      </c>
      <c r="BA6497">
        <v>2</v>
      </c>
    </row>
    <row r="6498" spans="3:53" ht="12.75" x14ac:dyDescent="0.2">
      <c r="C6498" t="s">
        <v>1029</v>
      </c>
      <c r="D6498" t="s">
        <v>329</v>
      </c>
      <c r="E6498">
        <v>239.24</v>
      </c>
      <c r="F6498">
        <v>8.59</v>
      </c>
      <c r="G6498">
        <v>6.25</v>
      </c>
      <c r="H6498">
        <v>49140</v>
      </c>
      <c r="I6498">
        <v>4156.9189999999999</v>
      </c>
      <c r="J6498" t="s">
        <v>78</v>
      </c>
      <c r="K6498">
        <v>67.22</v>
      </c>
      <c r="L6498">
        <v>237.98663500000001</v>
      </c>
      <c r="M6498">
        <v>0.4572378612773676</v>
      </c>
      <c r="N6498">
        <v>236.71202</v>
      </c>
      <c r="O6498">
        <v>0.9981664640435185</v>
      </c>
      <c r="P6498">
        <v>1918000</v>
      </c>
      <c r="Q6498">
        <v>2804000</v>
      </c>
      <c r="R6498">
        <v>0.68</v>
      </c>
      <c r="S6498">
        <v>57.48</v>
      </c>
      <c r="T6498">
        <v>9.0489999999999995</v>
      </c>
      <c r="U6498">
        <v>29.0428</v>
      </c>
      <c r="V6498">
        <f t="shared" si="619"/>
        <v>2.5107719549219731</v>
      </c>
      <c r="AC6498">
        <v>246.6799</v>
      </c>
      <c r="AD6498">
        <v>235.17</v>
      </c>
      <c r="AH6498" s="85">
        <f>IF(AND(M6498&lt;Variables!$G$6,M6498&gt;Variables!$G$5),0,1)</f>
        <v>1</v>
      </c>
      <c r="AI6498" s="85">
        <f t="shared" si="618"/>
        <v>0</v>
      </c>
      <c r="AJ6498" s="85">
        <f>IF(I6498&gt;Variables!$G$7,0,1)</f>
        <v>0</v>
      </c>
      <c r="AK6498" s="85">
        <f>IF(F6498&gt;Variables!$G$8,0,1)</f>
        <v>1</v>
      </c>
      <c r="AL6498" s="85">
        <f>IF(G6498&gt;Variables!$G$9,0,1)</f>
        <v>1</v>
      </c>
      <c r="AM6498" s="85">
        <f>IF(AND(K6498&gt;Variables!$G$10,K6498&lt;Variables!$G$11),0,1)</f>
        <v>0</v>
      </c>
      <c r="AN6498" s="103">
        <f>IF(H6498&lt;Variables!$G$13,1,0)</f>
        <v>0</v>
      </c>
      <c r="AO6498" s="101">
        <f>IF(R6498&lt;Variables!$G$12,0,1)</f>
        <v>0</v>
      </c>
      <c r="AP6498" s="86">
        <f t="shared" si="616"/>
        <v>1</v>
      </c>
      <c r="AR6498">
        <v>0</v>
      </c>
      <c r="AS6498">
        <v>0</v>
      </c>
      <c r="AT6498">
        <v>0</v>
      </c>
      <c r="AU6498">
        <v>1</v>
      </c>
      <c r="BA6498">
        <v>-1.07</v>
      </c>
    </row>
    <row r="6499" spans="3:53" ht="12.75" x14ac:dyDescent="0.2">
      <c r="C6499" t="s">
        <v>1029</v>
      </c>
      <c r="D6499" t="s">
        <v>986</v>
      </c>
      <c r="E6499">
        <v>25.36</v>
      </c>
      <c r="F6499">
        <v>8.3800000000000008</v>
      </c>
      <c r="G6499">
        <v>6.83</v>
      </c>
      <c r="H6499">
        <v>1850</v>
      </c>
      <c r="I6499">
        <v>-87.218999999999994</v>
      </c>
      <c r="J6499" t="s">
        <v>78</v>
      </c>
      <c r="K6499">
        <v>69.94</v>
      </c>
      <c r="L6499">
        <v>25.305250000000001</v>
      </c>
      <c r="M6499">
        <v>0.69056816273302779</v>
      </c>
      <c r="N6499">
        <v>25.173872916666671</v>
      </c>
      <c r="O6499">
        <v>1.2160508013475131</v>
      </c>
      <c r="P6499">
        <v>822784</v>
      </c>
      <c r="Q6499">
        <v>780017</v>
      </c>
      <c r="R6499">
        <v>1.05</v>
      </c>
      <c r="S6499">
        <v>57.48</v>
      </c>
      <c r="T6499">
        <v>9.0489999999999995</v>
      </c>
      <c r="U6499">
        <v>29.0428</v>
      </c>
      <c r="V6499">
        <f t="shared" si="619"/>
        <v>2.51585607234072</v>
      </c>
      <c r="AC6499">
        <v>25.47</v>
      </c>
      <c r="AD6499">
        <v>24.2</v>
      </c>
      <c r="AH6499" s="85">
        <f>IF(AND(M6499&lt;Variables!$G$6,M6499&gt;Variables!$G$5),0,1)</f>
        <v>1</v>
      </c>
      <c r="AI6499" s="85">
        <f t="shared" si="618"/>
        <v>0</v>
      </c>
      <c r="AJ6499" s="85">
        <f>IF(I6499&gt;Variables!$G$7,0,1)</f>
        <v>1</v>
      </c>
      <c r="AK6499" s="85">
        <f>IF(F6499&gt;Variables!$G$8,0,1)</f>
        <v>1</v>
      </c>
      <c r="AL6499" s="85">
        <f>IF(G6499&gt;Variables!$G$9,0,1)</f>
        <v>1</v>
      </c>
      <c r="AM6499" s="85">
        <f>IF(AND(K6499&gt;Variables!$G$10,K6499&lt;Variables!$G$11),0,1)</f>
        <v>0</v>
      </c>
      <c r="AN6499" s="103">
        <f>IF(H6499&lt;Variables!$G$13,1,0)</f>
        <v>1</v>
      </c>
      <c r="AO6499" s="101">
        <f>IF(R6499&lt;Variables!$G$12,0,1)</f>
        <v>0</v>
      </c>
      <c r="AP6499" s="86">
        <f t="shared" si="616"/>
        <v>1</v>
      </c>
      <c r="AR6499">
        <v>0</v>
      </c>
      <c r="AS6499">
        <v>0</v>
      </c>
      <c r="AT6499">
        <v>1</v>
      </c>
      <c r="AU6499">
        <v>0</v>
      </c>
      <c r="BA6499">
        <v>-1.55</v>
      </c>
    </row>
    <row r="6500" spans="3:53" ht="12.75" x14ac:dyDescent="0.2">
      <c r="C6500" t="s">
        <v>1029</v>
      </c>
      <c r="D6500" t="s">
        <v>131</v>
      </c>
      <c r="E6500">
        <v>39.46</v>
      </c>
      <c r="F6500">
        <v>7.88</v>
      </c>
      <c r="G6500">
        <v>3.2</v>
      </c>
      <c r="H6500">
        <v>4750</v>
      </c>
      <c r="I6500">
        <v>1.645</v>
      </c>
      <c r="J6500" t="s">
        <v>78</v>
      </c>
      <c r="K6500">
        <v>50.81</v>
      </c>
      <c r="L6500">
        <v>39.370930000000008</v>
      </c>
      <c r="M6500">
        <v>0.15003455595280901</v>
      </c>
      <c r="N6500">
        <v>39.576374000000001</v>
      </c>
      <c r="O6500">
        <v>-0.3698519727956926</v>
      </c>
      <c r="P6500">
        <v>3774000</v>
      </c>
      <c r="Q6500">
        <v>2964000</v>
      </c>
      <c r="R6500">
        <v>1.27</v>
      </c>
      <c r="S6500">
        <v>57.48</v>
      </c>
      <c r="T6500">
        <v>9.0489999999999995</v>
      </c>
      <c r="U6500">
        <v>29.0428</v>
      </c>
      <c r="V6500">
        <f t="shared" si="619"/>
        <v>2.3711397287091778</v>
      </c>
      <c r="AC6500">
        <v>39.770000000000003</v>
      </c>
      <c r="AD6500">
        <v>38.94</v>
      </c>
      <c r="AH6500" s="85">
        <f>IF(AND(M6500&lt;Variables!$G$6,M6500&gt;Variables!$G$5),0,1)</f>
        <v>1</v>
      </c>
      <c r="AI6500" s="85">
        <f t="shared" si="618"/>
        <v>1</v>
      </c>
      <c r="AJ6500" s="85">
        <f>IF(I6500&gt;Variables!$G$7,0,1)</f>
        <v>0</v>
      </c>
      <c r="AK6500" s="85">
        <f>IF(F6500&gt;Variables!$G$8,0,1)</f>
        <v>1</v>
      </c>
      <c r="AL6500" s="85">
        <f>IF(G6500&gt;Variables!$G$9,0,1)</f>
        <v>1</v>
      </c>
      <c r="AM6500" s="85">
        <f>IF(AND(K6500&gt;Variables!$G$10,K6500&lt;Variables!$G$11),0,1)</f>
        <v>0</v>
      </c>
      <c r="AN6500" s="103">
        <f>IF(H6500&lt;Variables!$G$13,1,0)</f>
        <v>0</v>
      </c>
      <c r="AO6500" s="101">
        <f>IF(R6500&lt;Variables!$G$12,0,1)</f>
        <v>0</v>
      </c>
      <c r="AP6500" s="86">
        <f t="shared" si="616"/>
        <v>1</v>
      </c>
      <c r="AR6500">
        <v>0</v>
      </c>
      <c r="AS6500">
        <v>0</v>
      </c>
      <c r="AT6500">
        <v>0</v>
      </c>
      <c r="AU6500">
        <v>1</v>
      </c>
      <c r="BA6500">
        <v>-0.54</v>
      </c>
    </row>
    <row r="6501" spans="3:53" ht="12.75" x14ac:dyDescent="0.2">
      <c r="C6501" t="s">
        <v>1029</v>
      </c>
      <c r="D6501" t="s">
        <v>1015</v>
      </c>
      <c r="E6501">
        <v>25.66</v>
      </c>
      <c r="F6501">
        <v>27.35</v>
      </c>
      <c r="G6501">
        <v>22.27</v>
      </c>
      <c r="H6501">
        <v>672.11</v>
      </c>
      <c r="I6501">
        <v>-2.1309999999999998</v>
      </c>
      <c r="J6501" t="s">
        <v>76</v>
      </c>
      <c r="K6501">
        <v>46.68</v>
      </c>
      <c r="L6501">
        <v>25.955114999999999</v>
      </c>
      <c r="M6501">
        <v>-0.59762786641476473</v>
      </c>
      <c r="N6501">
        <v>25.80885</v>
      </c>
      <c r="O6501">
        <v>-3.4290563120771993E-2</v>
      </c>
      <c r="P6501">
        <v>788440</v>
      </c>
      <c r="Q6501">
        <v>102160</v>
      </c>
      <c r="R6501">
        <v>7.72</v>
      </c>
      <c r="S6501">
        <v>57.48</v>
      </c>
      <c r="T6501">
        <v>9.0489999999999995</v>
      </c>
      <c r="U6501">
        <v>29.0428</v>
      </c>
      <c r="V6501">
        <f t="shared" si="619"/>
        <v>2.3424129729231407</v>
      </c>
      <c r="AC6501">
        <v>28.45</v>
      </c>
      <c r="AD6501">
        <v>24.91</v>
      </c>
      <c r="AH6501" s="85">
        <f>IF(AND(M6501&lt;Variables!$G$6,M6501&gt;Variables!$G$5),0,1)</f>
        <v>1</v>
      </c>
      <c r="AI6501" s="85">
        <f t="shared" si="618"/>
        <v>0</v>
      </c>
      <c r="AJ6501" s="85">
        <f>IF(I6501&gt;Variables!$G$7,0,1)</f>
        <v>1</v>
      </c>
      <c r="AK6501" s="85">
        <f>IF(F6501&gt;Variables!$G$8,0,1)</f>
        <v>0</v>
      </c>
      <c r="AL6501" s="85">
        <f>IF(G6501&gt;Variables!$G$9,0,1)</f>
        <v>0</v>
      </c>
      <c r="AM6501" s="85">
        <f>IF(AND(K6501&gt;Variables!$G$10,K6501&lt;Variables!$G$11),0,1)</f>
        <v>1</v>
      </c>
      <c r="AN6501" s="103">
        <f>IF(H6501&lt;Variables!$G$13,1,0)</f>
        <v>1</v>
      </c>
      <c r="AO6501" s="101">
        <f>IF(R6501&lt;Variables!$G$12,0,1)</f>
        <v>1</v>
      </c>
      <c r="AP6501" s="86">
        <f t="shared" si="616"/>
        <v>0</v>
      </c>
      <c r="AR6501">
        <v>0</v>
      </c>
      <c r="AS6501">
        <v>0</v>
      </c>
      <c r="AT6501">
        <v>1</v>
      </c>
      <c r="AU6501">
        <v>0</v>
      </c>
      <c r="BA6501">
        <v>-1.38</v>
      </c>
    </row>
    <row r="6502" spans="3:53" ht="12.75" x14ac:dyDescent="0.2">
      <c r="C6502" t="s">
        <v>1029</v>
      </c>
      <c r="D6502" t="s">
        <v>1026</v>
      </c>
      <c r="E6502">
        <v>4.47</v>
      </c>
      <c r="F6502">
        <v>25.85</v>
      </c>
      <c r="G6502">
        <v>24.42</v>
      </c>
      <c r="H6502">
        <v>1000</v>
      </c>
      <c r="I6502">
        <v>-24.302</v>
      </c>
      <c r="J6502" t="s">
        <v>76</v>
      </c>
      <c r="K6502">
        <v>68.88</v>
      </c>
      <c r="L6502">
        <v>4.3822099999999997</v>
      </c>
      <c r="M6502">
        <v>2.2132668219916418</v>
      </c>
      <c r="N6502">
        <v>4.3257960000000004</v>
      </c>
      <c r="O6502">
        <v>3.5462606188548702</v>
      </c>
      <c r="P6502">
        <v>89280000</v>
      </c>
      <c r="Q6502">
        <v>7870000</v>
      </c>
      <c r="R6502">
        <v>11.34</v>
      </c>
      <c r="S6502">
        <v>57.48</v>
      </c>
      <c r="T6502">
        <v>9.0489999999999995</v>
      </c>
      <c r="U6502">
        <v>29.0428</v>
      </c>
      <c r="V6502">
        <f t="shared" si="619"/>
        <v>2.3843725153217212</v>
      </c>
      <c r="AC6502">
        <v>4.53</v>
      </c>
      <c r="AD6502">
        <v>4.1100000000000003</v>
      </c>
      <c r="AH6502" s="85">
        <f>IF(AND(M6502&lt;Variables!$G$6,M6502&gt;Variables!$G$5),0,1)</f>
        <v>1</v>
      </c>
      <c r="AI6502" s="85">
        <f t="shared" si="618"/>
        <v>0</v>
      </c>
      <c r="AJ6502" s="85">
        <f>IF(I6502&gt;Variables!$G$7,0,1)</f>
        <v>1</v>
      </c>
      <c r="AK6502" s="85">
        <f>IF(F6502&gt;Variables!$G$8,0,1)</f>
        <v>0</v>
      </c>
      <c r="AL6502" s="85">
        <f>IF(G6502&gt;Variables!$G$9,0,1)</f>
        <v>0</v>
      </c>
      <c r="AM6502" s="85">
        <f>IF(AND(K6502&gt;Variables!$G$10,K6502&lt;Variables!$G$11),0,1)</f>
        <v>0</v>
      </c>
      <c r="AN6502" s="103">
        <f>IF(H6502&lt;Variables!$G$13,1,0)</f>
        <v>1</v>
      </c>
      <c r="AO6502" s="101">
        <f>IF(R6502&lt;Variables!$G$12,0,1)</f>
        <v>1</v>
      </c>
      <c r="AP6502" s="86">
        <f t="shared" si="616"/>
        <v>0</v>
      </c>
      <c r="AR6502">
        <v>0</v>
      </c>
      <c r="AS6502">
        <v>0</v>
      </c>
      <c r="AT6502">
        <v>1</v>
      </c>
      <c r="AU6502">
        <v>0</v>
      </c>
      <c r="BA6502">
        <v>-2.25</v>
      </c>
    </row>
    <row r="6503" spans="3:53" ht="12.75" x14ac:dyDescent="0.2">
      <c r="C6503" t="s">
        <v>1029</v>
      </c>
      <c r="D6503" t="s">
        <v>980</v>
      </c>
      <c r="E6503">
        <v>17.12</v>
      </c>
      <c r="F6503">
        <v>15.14</v>
      </c>
      <c r="G6503">
        <v>8.36</v>
      </c>
      <c r="H6503">
        <v>2000</v>
      </c>
      <c r="I6503">
        <v>14.554</v>
      </c>
      <c r="J6503" t="s">
        <v>76</v>
      </c>
      <c r="K6503">
        <v>56.31</v>
      </c>
      <c r="L6503">
        <v>17.10219</v>
      </c>
      <c r="M6503">
        <v>4.5666666081941587E-2</v>
      </c>
      <c r="N6503">
        <v>17.03068</v>
      </c>
      <c r="O6503">
        <v>0.46574769768440932</v>
      </c>
      <c r="P6503">
        <v>1980000</v>
      </c>
      <c r="Q6503">
        <v>768443</v>
      </c>
      <c r="R6503">
        <v>2.58</v>
      </c>
      <c r="S6503">
        <v>57.48</v>
      </c>
      <c r="T6503">
        <v>9.0489999999999995</v>
      </c>
      <c r="U6503">
        <v>29.0428</v>
      </c>
      <c r="V6503">
        <f t="shared" si="619"/>
        <v>2.4303520702391914</v>
      </c>
      <c r="AC6503">
        <v>17.758800000000001</v>
      </c>
      <c r="AD6503">
        <v>17.09</v>
      </c>
      <c r="AH6503" s="85">
        <f>IF(AND(M6503&lt;Variables!$G$6,M6503&gt;Variables!$G$5),0,1)</f>
        <v>1</v>
      </c>
      <c r="AI6503" s="85">
        <f t="shared" si="618"/>
        <v>0</v>
      </c>
      <c r="AJ6503" s="85">
        <f>IF(I6503&gt;Variables!$G$7,0,1)</f>
        <v>0</v>
      </c>
      <c r="AK6503" s="85">
        <f>IF(F6503&gt;Variables!$G$8,0,1)</f>
        <v>0</v>
      </c>
      <c r="AL6503" s="85">
        <f>IF(G6503&gt;Variables!$G$9,0,1)</f>
        <v>1</v>
      </c>
      <c r="AM6503" s="85">
        <f>IF(AND(K6503&gt;Variables!$G$10,K6503&lt;Variables!$G$11),0,1)</f>
        <v>0</v>
      </c>
      <c r="AN6503" s="103">
        <f>IF(H6503&lt;Variables!$G$13,1,0)</f>
        <v>1</v>
      </c>
      <c r="AO6503" s="101">
        <f>IF(R6503&lt;Variables!$G$12,0,1)</f>
        <v>1</v>
      </c>
      <c r="AP6503" s="86">
        <f t="shared" si="616"/>
        <v>0</v>
      </c>
      <c r="AR6503">
        <v>1</v>
      </c>
      <c r="AS6503">
        <v>0</v>
      </c>
      <c r="AT6503">
        <v>0</v>
      </c>
      <c r="AU6503">
        <v>0</v>
      </c>
      <c r="BA6503">
        <v>1.58</v>
      </c>
    </row>
    <row r="6504" spans="3:53" ht="12.75" x14ac:dyDescent="0.2">
      <c r="C6504" t="s">
        <v>1029</v>
      </c>
      <c r="D6504" t="s">
        <v>989</v>
      </c>
      <c r="E6504">
        <v>292.27</v>
      </c>
      <c r="F6504">
        <v>8.9499999999999993</v>
      </c>
      <c r="G6504">
        <v>5.15</v>
      </c>
      <c r="H6504">
        <v>13740</v>
      </c>
      <c r="I6504">
        <v>-16.670999999999999</v>
      </c>
      <c r="J6504" t="s">
        <v>76</v>
      </c>
      <c r="K6504">
        <v>65.709999999999994</v>
      </c>
      <c r="L6504">
        <v>290.33165384615393</v>
      </c>
      <c r="M6504">
        <v>0.49197052230582528</v>
      </c>
      <c r="N6504">
        <v>289.35355161290317</v>
      </c>
      <c r="O6504">
        <v>0.83166367707699762</v>
      </c>
      <c r="P6504">
        <v>213628</v>
      </c>
      <c r="Q6504">
        <v>175654</v>
      </c>
      <c r="R6504">
        <v>1.22</v>
      </c>
      <c r="S6504">
        <v>57.48</v>
      </c>
      <c r="T6504">
        <v>9.0489999999999995</v>
      </c>
      <c r="U6504">
        <v>29.0428</v>
      </c>
      <c r="V6504">
        <f t="shared" si="619"/>
        <v>2.4946434276771821</v>
      </c>
      <c r="AC6504">
        <v>295.88389999999998</v>
      </c>
      <c r="AD6504">
        <v>289.56</v>
      </c>
      <c r="AH6504" s="85">
        <f>IF(AND(M6504&lt;Variables!$G$6,M6504&gt;Variables!$G$5),0,1)</f>
        <v>1</v>
      </c>
      <c r="AI6504" s="85">
        <f t="shared" si="618"/>
        <v>0</v>
      </c>
      <c r="AJ6504" s="85">
        <f>IF(I6504&gt;Variables!$G$7,0,1)</f>
        <v>1</v>
      </c>
      <c r="AK6504" s="85">
        <f>IF(F6504&gt;Variables!$G$8,0,1)</f>
        <v>1</v>
      </c>
      <c r="AL6504" s="85">
        <f>IF(G6504&gt;Variables!$G$9,0,1)</f>
        <v>1</v>
      </c>
      <c r="AM6504" s="85">
        <f>IF(AND(K6504&gt;Variables!$G$10,K6504&lt;Variables!$G$11),0,1)</f>
        <v>0</v>
      </c>
      <c r="AN6504" s="103">
        <f>IF(H6504&lt;Variables!$G$13,1,0)</f>
        <v>0</v>
      </c>
      <c r="AO6504" s="101">
        <f>IF(R6504&lt;Variables!$G$12,0,1)</f>
        <v>0</v>
      </c>
      <c r="AP6504" s="86">
        <f t="shared" si="616"/>
        <v>0</v>
      </c>
      <c r="AR6504">
        <v>0</v>
      </c>
      <c r="AS6504">
        <v>1</v>
      </c>
      <c r="AT6504">
        <v>0</v>
      </c>
      <c r="AU6504">
        <v>0</v>
      </c>
      <c r="BA6504">
        <v>0.85</v>
      </c>
    </row>
    <row r="6505" spans="3:53" ht="12.75" x14ac:dyDescent="0.2">
      <c r="C6505" t="s">
        <v>1029</v>
      </c>
      <c r="D6505" t="s">
        <v>983</v>
      </c>
      <c r="E6505">
        <v>6.86</v>
      </c>
      <c r="F6505">
        <v>9.08</v>
      </c>
      <c r="G6505">
        <v>1.26</v>
      </c>
      <c r="H6505">
        <v>-99999</v>
      </c>
      <c r="I6505">
        <v>-24.79</v>
      </c>
      <c r="J6505" t="s">
        <v>78</v>
      </c>
      <c r="K6505">
        <v>54.95</v>
      </c>
      <c r="L6505">
        <v>6.8527545454545464</v>
      </c>
      <c r="M6505">
        <v>3.2767181876436839E-2</v>
      </c>
      <c r="N6505">
        <v>6.8495606060606056</v>
      </c>
      <c r="O6505">
        <v>7.941230470436289E-2</v>
      </c>
      <c r="P6505">
        <v>913905</v>
      </c>
      <c r="Q6505">
        <v>1067000</v>
      </c>
      <c r="R6505">
        <v>0.86</v>
      </c>
      <c r="S6505">
        <v>57.48</v>
      </c>
      <c r="T6505">
        <v>9.0489999999999995</v>
      </c>
      <c r="U6505">
        <v>29.0428</v>
      </c>
      <c r="V6505">
        <f t="shared" si="619"/>
        <v>2.4169616267459797</v>
      </c>
      <c r="AC6505">
        <v>6.87</v>
      </c>
      <c r="AD6505">
        <v>6.84</v>
      </c>
      <c r="AH6505" s="85">
        <f>IF(AND(M6505&lt;Variables!$G$6,M6505&gt;Variables!$G$5),0,1)</f>
        <v>1</v>
      </c>
      <c r="AI6505" s="85">
        <f t="shared" si="618"/>
        <v>0</v>
      </c>
      <c r="AJ6505" s="85">
        <f>IF(I6505&gt;Variables!$G$7,0,1)</f>
        <v>1</v>
      </c>
      <c r="AK6505" s="85">
        <f>IF(F6505&gt;Variables!$G$8,0,1)</f>
        <v>0</v>
      </c>
      <c r="AL6505" s="85">
        <f>IF(G6505&gt;Variables!$G$9,0,1)</f>
        <v>1</v>
      </c>
      <c r="AM6505" s="85">
        <f>IF(AND(K6505&gt;Variables!$G$10,K6505&lt;Variables!$G$11),0,1)</f>
        <v>0</v>
      </c>
      <c r="AN6505" s="103">
        <f>IF(H6505&lt;Variables!$G$13,1,0)</f>
        <v>1</v>
      </c>
      <c r="AO6505" s="101">
        <f>IF(R6505&lt;Variables!$G$12,0,1)</f>
        <v>0</v>
      </c>
      <c r="AP6505" s="86">
        <f t="shared" si="616"/>
        <v>1</v>
      </c>
      <c r="AR6505">
        <v>0</v>
      </c>
      <c r="AS6505">
        <v>1</v>
      </c>
      <c r="AT6505">
        <v>0</v>
      </c>
      <c r="AU6505">
        <v>0</v>
      </c>
      <c r="BA6505">
        <v>0.2</v>
      </c>
    </row>
    <row r="6506" spans="3:53" ht="12.75" x14ac:dyDescent="0.2">
      <c r="C6506" t="s">
        <v>1029</v>
      </c>
      <c r="D6506" t="s">
        <v>977</v>
      </c>
      <c r="E6506">
        <v>65.12</v>
      </c>
      <c r="F6506">
        <v>11.83</v>
      </c>
      <c r="G6506">
        <v>3.24</v>
      </c>
      <c r="H6506">
        <v>4440</v>
      </c>
      <c r="I6506">
        <v>-0.02</v>
      </c>
      <c r="J6506" t="s">
        <v>78</v>
      </c>
      <c r="K6506">
        <v>40.270000000000003</v>
      </c>
      <c r="L6506">
        <v>65.041515789473692</v>
      </c>
      <c r="M6506">
        <v>1.3044300126348029E-2</v>
      </c>
      <c r="N6506">
        <v>66.035455102040814</v>
      </c>
      <c r="O6506">
        <v>-1.4923121231133321</v>
      </c>
      <c r="P6506">
        <v>4668000</v>
      </c>
      <c r="Q6506">
        <v>768864</v>
      </c>
      <c r="R6506">
        <v>6.07</v>
      </c>
      <c r="S6506">
        <v>57.48</v>
      </c>
      <c r="T6506">
        <v>9.0489999999999995</v>
      </c>
      <c r="U6506">
        <v>29.0428</v>
      </c>
      <c r="V6506">
        <f t="shared" si="619"/>
        <v>2.2662245961608973</v>
      </c>
      <c r="AC6506">
        <v>65.534999999999997</v>
      </c>
      <c r="AD6506">
        <v>63.82</v>
      </c>
      <c r="AH6506" s="85">
        <f>IF(AND(M6506&lt;Variables!$G$6,M6506&gt;Variables!$G$5),0,1)</f>
        <v>1</v>
      </c>
      <c r="AI6506" s="85">
        <f t="shared" si="618"/>
        <v>1</v>
      </c>
      <c r="AJ6506" s="85">
        <f>IF(I6506&gt;Variables!$G$7,0,1)</f>
        <v>1</v>
      </c>
      <c r="AK6506" s="85">
        <f>IF(F6506&gt;Variables!$G$8,0,1)</f>
        <v>0</v>
      </c>
      <c r="AL6506" s="85">
        <f>IF(G6506&gt;Variables!$G$9,0,1)</f>
        <v>1</v>
      </c>
      <c r="AM6506" s="85">
        <f>IF(AND(K6506&gt;Variables!$G$10,K6506&lt;Variables!$G$11),0,1)</f>
        <v>1</v>
      </c>
      <c r="AN6506" s="103">
        <f>IF(H6506&lt;Variables!$G$13,1,0)</f>
        <v>0</v>
      </c>
      <c r="AO6506" s="101">
        <f>IF(R6506&lt;Variables!$G$12,0,1)</f>
        <v>1</v>
      </c>
      <c r="AP6506" s="86">
        <f t="shared" si="616"/>
        <v>1</v>
      </c>
      <c r="AR6506">
        <v>0</v>
      </c>
      <c r="AS6506">
        <v>0</v>
      </c>
      <c r="AT6506">
        <v>1</v>
      </c>
      <c r="AU6506">
        <v>0</v>
      </c>
      <c r="BA6506">
        <v>-0.97</v>
      </c>
    </row>
    <row r="6507" spans="3:53" ht="12.75" x14ac:dyDescent="0.2">
      <c r="C6507" t="s">
        <v>1029</v>
      </c>
      <c r="D6507" t="s">
        <v>186</v>
      </c>
      <c r="E6507">
        <v>27.96</v>
      </c>
      <c r="F6507">
        <v>11.28</v>
      </c>
      <c r="G6507">
        <v>7.84</v>
      </c>
      <c r="H6507">
        <v>3350</v>
      </c>
      <c r="I6507">
        <v>5.6150000000000002</v>
      </c>
      <c r="J6507" t="s">
        <v>78</v>
      </c>
      <c r="K6507">
        <v>49.41</v>
      </c>
      <c r="L6507">
        <v>27.96031</v>
      </c>
      <c r="M6507">
        <v>-0.1084036621911562</v>
      </c>
      <c r="N6507">
        <v>27.898074000000001</v>
      </c>
      <c r="O6507">
        <v>0.1144380074409386</v>
      </c>
      <c r="P6507">
        <v>15934000</v>
      </c>
      <c r="Q6507">
        <v>9109000</v>
      </c>
      <c r="R6507">
        <v>1.75</v>
      </c>
      <c r="S6507">
        <v>57.48</v>
      </c>
      <c r="T6507">
        <v>9.0489999999999995</v>
      </c>
      <c r="U6507">
        <v>29.0428</v>
      </c>
      <c r="V6507">
        <f t="shared" si="619"/>
        <v>2.3635213840488891</v>
      </c>
      <c r="AC6507">
        <v>28.13</v>
      </c>
      <c r="AD6507">
        <v>26.706</v>
      </c>
      <c r="AH6507" s="85">
        <f>IF(AND(M6507&lt;Variables!$G$6,M6507&gt;Variables!$G$5),0,1)</f>
        <v>1</v>
      </c>
      <c r="AI6507" s="85">
        <f t="shared" si="618"/>
        <v>0</v>
      </c>
      <c r="AJ6507" s="85">
        <f>IF(I6507&gt;Variables!$G$7,0,1)</f>
        <v>0</v>
      </c>
      <c r="AK6507" s="85">
        <f>IF(F6507&gt;Variables!$G$8,0,1)</f>
        <v>0</v>
      </c>
      <c r="AL6507" s="85">
        <f>IF(G6507&gt;Variables!$G$9,0,1)</f>
        <v>1</v>
      </c>
      <c r="AM6507" s="85">
        <f>IF(AND(K6507&gt;Variables!$G$10,K6507&lt;Variables!$G$11),0,1)</f>
        <v>1</v>
      </c>
      <c r="AN6507" s="103">
        <f>IF(H6507&lt;Variables!$G$13,1,0)</f>
        <v>0</v>
      </c>
      <c r="AO6507" s="101">
        <f>IF(R6507&lt;Variables!$G$12,0,1)</f>
        <v>0</v>
      </c>
      <c r="AP6507" s="86">
        <f t="shared" si="616"/>
        <v>1</v>
      </c>
      <c r="AR6507">
        <v>0</v>
      </c>
      <c r="AS6507">
        <v>0</v>
      </c>
      <c r="AT6507">
        <v>0</v>
      </c>
      <c r="AU6507">
        <v>1</v>
      </c>
      <c r="BA6507">
        <v>-0.67</v>
      </c>
    </row>
    <row r="6508" spans="3:53" ht="12.75" x14ac:dyDescent="0.2">
      <c r="C6508" t="s">
        <v>1029</v>
      </c>
      <c r="D6508" t="s">
        <v>337</v>
      </c>
      <c r="E6508">
        <v>22.11</v>
      </c>
      <c r="F6508">
        <v>8.7100000000000009</v>
      </c>
      <c r="G6508">
        <v>7.45</v>
      </c>
      <c r="H6508">
        <v>10190</v>
      </c>
      <c r="I6508">
        <v>85.043999999999997</v>
      </c>
      <c r="J6508" t="s">
        <v>78</v>
      </c>
      <c r="K6508">
        <v>68.17</v>
      </c>
      <c r="L6508">
        <v>21.887644999999999</v>
      </c>
      <c r="M6508">
        <v>0.87882912940153768</v>
      </c>
      <c r="N6508">
        <v>21.552385999999998</v>
      </c>
      <c r="O6508">
        <v>2.4480537792892161</v>
      </c>
      <c r="P6508">
        <v>27492000</v>
      </c>
      <c r="Q6508">
        <v>21135000</v>
      </c>
      <c r="R6508">
        <v>1.3</v>
      </c>
      <c r="S6508">
        <v>57.48</v>
      </c>
      <c r="T6508">
        <v>9.0489999999999995</v>
      </c>
      <c r="U6508">
        <v>29.0428</v>
      </c>
      <c r="V6508">
        <f t="shared" si="619"/>
        <v>2.4862751192233796</v>
      </c>
      <c r="AC6508">
        <v>23.99</v>
      </c>
      <c r="AD6508">
        <v>21.92</v>
      </c>
      <c r="AH6508" s="85">
        <f>IF(AND(M6508&lt;Variables!$G$6,M6508&gt;Variables!$G$5),0,1)</f>
        <v>1</v>
      </c>
      <c r="AI6508" s="85">
        <f t="shared" si="618"/>
        <v>0</v>
      </c>
      <c r="AJ6508" s="85">
        <f>IF(I6508&gt;Variables!$G$7,0,1)</f>
        <v>0</v>
      </c>
      <c r="AK6508" s="85">
        <f>IF(F6508&gt;Variables!$G$8,0,1)</f>
        <v>1</v>
      </c>
      <c r="AL6508" s="85">
        <f>IF(G6508&gt;Variables!$G$9,0,1)</f>
        <v>1</v>
      </c>
      <c r="AM6508" s="85">
        <f>IF(AND(K6508&gt;Variables!$G$10,K6508&lt;Variables!$G$11),0,1)</f>
        <v>0</v>
      </c>
      <c r="AN6508" s="103">
        <f>IF(H6508&lt;Variables!$G$13,1,0)</f>
        <v>0</v>
      </c>
      <c r="AO6508" s="101">
        <f>IF(R6508&lt;Variables!$G$12,0,1)</f>
        <v>0</v>
      </c>
      <c r="AP6508" s="86">
        <f t="shared" si="616"/>
        <v>1</v>
      </c>
      <c r="AR6508">
        <v>1</v>
      </c>
      <c r="AS6508">
        <v>0</v>
      </c>
      <c r="AT6508">
        <v>0</v>
      </c>
      <c r="AU6508">
        <v>0</v>
      </c>
      <c r="BA6508">
        <v>0.75</v>
      </c>
    </row>
    <row r="6509" spans="3:53" ht="12.75" x14ac:dyDescent="0.2">
      <c r="C6509" t="s">
        <v>1030</v>
      </c>
      <c r="D6509" t="s">
        <v>977</v>
      </c>
      <c r="E6509">
        <v>65.03</v>
      </c>
      <c r="F6509">
        <v>11.88</v>
      </c>
      <c r="G6509">
        <v>3.21</v>
      </c>
      <c r="H6509">
        <v>4440</v>
      </c>
      <c r="I6509">
        <v>-2.1000000000000001E-2</v>
      </c>
      <c r="J6509" t="s">
        <v>78</v>
      </c>
      <c r="K6509">
        <v>40.83</v>
      </c>
      <c r="L6509">
        <v>65.028694999999985</v>
      </c>
      <c r="M6509">
        <v>2.0068063798855582E-3</v>
      </c>
      <c r="N6509">
        <v>65.74409399999999</v>
      </c>
      <c r="O6509">
        <v>-1.086172090226065</v>
      </c>
      <c r="P6509">
        <v>4690000</v>
      </c>
      <c r="Q6509">
        <v>768864</v>
      </c>
      <c r="R6509">
        <v>6.1</v>
      </c>
      <c r="S6509">
        <v>57.080000000000013</v>
      </c>
      <c r="T6509">
        <v>9.3030000000000008</v>
      </c>
      <c r="U6509">
        <v>29.070399999999999</v>
      </c>
      <c r="V6509">
        <f t="shared" si="619"/>
        <v>2.2719997692072091</v>
      </c>
      <c r="AC6509">
        <v>65.534999999999997</v>
      </c>
      <c r="AD6509">
        <v>63.82</v>
      </c>
      <c r="AH6509" s="85">
        <f>IF(AND(M6509&lt;Variables!$G$6,M6509&gt;Variables!$G$5),0,1)</f>
        <v>1</v>
      </c>
      <c r="AI6509" s="85">
        <f t="shared" si="618"/>
        <v>1</v>
      </c>
      <c r="AJ6509" s="85">
        <f>IF(I6509&gt;Variables!$G$7,0,1)</f>
        <v>1</v>
      </c>
      <c r="AK6509" s="85">
        <f>IF(F6509&gt;Variables!$G$8,0,1)</f>
        <v>0</v>
      </c>
      <c r="AL6509" s="85">
        <f>IF(G6509&gt;Variables!$G$9,0,1)</f>
        <v>1</v>
      </c>
      <c r="AM6509" s="85">
        <f>IF(AND(K6509&gt;Variables!$G$10,K6509&lt;Variables!$G$11),0,1)</f>
        <v>1</v>
      </c>
      <c r="AN6509" s="103">
        <f>IF(H6509&lt;Variables!$G$13,1,0)</f>
        <v>0</v>
      </c>
      <c r="AO6509" s="101">
        <f>IF(R6509&lt;Variables!$G$12,0,1)</f>
        <v>1</v>
      </c>
      <c r="AP6509" s="86">
        <f t="shared" si="616"/>
        <v>1</v>
      </c>
      <c r="AR6509">
        <v>0</v>
      </c>
      <c r="AS6509">
        <v>0</v>
      </c>
      <c r="AT6509">
        <v>1</v>
      </c>
      <c r="AU6509">
        <v>0</v>
      </c>
      <c r="BA6509">
        <v>-0.93</v>
      </c>
    </row>
    <row r="6510" spans="3:53" ht="12.75" x14ac:dyDescent="0.2">
      <c r="C6510" t="s">
        <v>1030</v>
      </c>
      <c r="D6510" t="s">
        <v>332</v>
      </c>
      <c r="E6510">
        <v>31.49</v>
      </c>
      <c r="F6510">
        <v>12.01</v>
      </c>
      <c r="G6510">
        <v>9.7100000000000009</v>
      </c>
      <c r="H6510">
        <v>2290</v>
      </c>
      <c r="I6510">
        <v>-82.34</v>
      </c>
      <c r="J6510" t="s">
        <v>78</v>
      </c>
      <c r="K6510">
        <v>68.430000000000007</v>
      </c>
      <c r="L6510">
        <v>31.136620000000001</v>
      </c>
      <c r="M6510">
        <v>0.87832269527005724</v>
      </c>
      <c r="N6510">
        <v>30.842711999999999</v>
      </c>
      <c r="O6510">
        <v>1.839617735301609</v>
      </c>
      <c r="P6510">
        <v>10766000</v>
      </c>
      <c r="Q6510">
        <v>21505000</v>
      </c>
      <c r="R6510">
        <v>0.5</v>
      </c>
      <c r="S6510">
        <v>57.080000000000013</v>
      </c>
      <c r="T6510">
        <v>9.3030000000000008</v>
      </c>
      <c r="U6510">
        <v>29.070399999999999</v>
      </c>
      <c r="V6510">
        <f t="shared" si="619"/>
        <v>2.4883489466761652</v>
      </c>
      <c r="AC6510">
        <v>33.090000000000003</v>
      </c>
      <c r="AD6510">
        <v>31.18</v>
      </c>
      <c r="AH6510" s="85">
        <f>IF(AND(M6510&lt;Variables!$G$6,M6510&gt;Variables!$G$5),0,1)</f>
        <v>1</v>
      </c>
      <c r="AI6510" s="85">
        <f t="shared" si="618"/>
        <v>0</v>
      </c>
      <c r="AJ6510" s="85">
        <f>IF(I6510&gt;Variables!$G$7,0,1)</f>
        <v>1</v>
      </c>
      <c r="AK6510" s="85">
        <f>IF(F6510&gt;Variables!$G$8,0,1)</f>
        <v>0</v>
      </c>
      <c r="AL6510" s="85">
        <f>IF(G6510&gt;Variables!$G$9,0,1)</f>
        <v>1</v>
      </c>
      <c r="AM6510" s="85">
        <f>IF(AND(K6510&gt;Variables!$G$10,K6510&lt;Variables!$G$11),0,1)</f>
        <v>0</v>
      </c>
      <c r="AN6510" s="103">
        <f>IF(H6510&lt;Variables!$G$13,1,0)</f>
        <v>1</v>
      </c>
      <c r="AO6510" s="101">
        <f>IF(R6510&lt;Variables!$G$12,0,1)</f>
        <v>0</v>
      </c>
      <c r="AP6510" s="86">
        <f t="shared" si="616"/>
        <v>1</v>
      </c>
      <c r="AR6510">
        <v>1</v>
      </c>
      <c r="AS6510">
        <v>0</v>
      </c>
      <c r="AT6510">
        <v>0</v>
      </c>
      <c r="AU6510">
        <v>0</v>
      </c>
      <c r="BA6510">
        <v>1.62</v>
      </c>
    </row>
    <row r="6511" spans="3:53" ht="12.75" x14ac:dyDescent="0.2">
      <c r="C6511" t="s">
        <v>1030</v>
      </c>
      <c r="D6511" t="s">
        <v>614</v>
      </c>
      <c r="E6511">
        <v>12.85</v>
      </c>
      <c r="F6511">
        <v>12.73</v>
      </c>
      <c r="G6511">
        <v>-1.61</v>
      </c>
      <c r="H6511">
        <v>2880</v>
      </c>
      <c r="I6511">
        <v>-38.777999999999999</v>
      </c>
      <c r="J6511" t="s">
        <v>78</v>
      </c>
      <c r="K6511">
        <v>39.04</v>
      </c>
      <c r="L6511">
        <v>12.932055</v>
      </c>
      <c r="M6511">
        <v>-0.94381751392179813</v>
      </c>
      <c r="N6511">
        <v>13.200379999999999</v>
      </c>
      <c r="O6511">
        <v>-2.957339106904501</v>
      </c>
      <c r="P6511">
        <v>25444000</v>
      </c>
      <c r="Q6511">
        <v>3768000</v>
      </c>
      <c r="R6511">
        <v>6.75</v>
      </c>
      <c r="S6511">
        <v>57.080000000000013</v>
      </c>
      <c r="T6511">
        <v>9.3030000000000008</v>
      </c>
      <c r="U6511">
        <v>29.070399999999999</v>
      </c>
      <c r="V6511">
        <f t="shared" si="619"/>
        <v>2.2481194903789072</v>
      </c>
      <c r="AC6511">
        <v>14.6</v>
      </c>
      <c r="AD6511">
        <v>12.7674</v>
      </c>
      <c r="AH6511" s="85">
        <f>IF(AND(M6511&lt;Variables!$G$6,M6511&gt;Variables!$G$5),0,1)</f>
        <v>1</v>
      </c>
      <c r="AI6511" s="85">
        <f t="shared" si="618"/>
        <v>1</v>
      </c>
      <c r="AJ6511" s="85">
        <f>IF(I6511&gt;Variables!$G$7,0,1)</f>
        <v>1</v>
      </c>
      <c r="AK6511" s="85">
        <f>IF(F6511&gt;Variables!$G$8,0,1)</f>
        <v>0</v>
      </c>
      <c r="AL6511" s="85">
        <f>IF(G6511&gt;Variables!$G$9,0,1)</f>
        <v>1</v>
      </c>
      <c r="AM6511" s="85">
        <f>IF(AND(K6511&gt;Variables!$G$10,K6511&lt;Variables!$G$11),0,1)</f>
        <v>1</v>
      </c>
      <c r="AN6511" s="103">
        <f>IF(H6511&lt;Variables!$G$13,1,0)</f>
        <v>0</v>
      </c>
      <c r="AO6511" s="101">
        <f>IF(R6511&lt;Variables!$G$12,0,1)</f>
        <v>1</v>
      </c>
      <c r="AP6511" s="86">
        <f t="shared" ref="AP6511:AP6574" si="620">IF(J6511="Pass", 0,1)</f>
        <v>1</v>
      </c>
      <c r="AR6511">
        <v>1</v>
      </c>
      <c r="AS6511">
        <v>0</v>
      </c>
      <c r="AT6511">
        <v>0</v>
      </c>
      <c r="AU6511">
        <v>0</v>
      </c>
      <c r="BA6511">
        <v>2</v>
      </c>
    </row>
    <row r="6512" spans="3:53" ht="12.75" x14ac:dyDescent="0.2">
      <c r="C6512" t="s">
        <v>1030</v>
      </c>
      <c r="D6512" t="s">
        <v>993</v>
      </c>
      <c r="E6512">
        <v>9.8699999999999992</v>
      </c>
      <c r="F6512">
        <v>14.67</v>
      </c>
      <c r="G6512">
        <v>11.01</v>
      </c>
      <c r="H6512">
        <v>1790</v>
      </c>
      <c r="I6512">
        <v>-36.536999999999999</v>
      </c>
      <c r="J6512" t="s">
        <v>78</v>
      </c>
      <c r="K6512">
        <v>73.8</v>
      </c>
      <c r="L6512">
        <v>9.7722300000000004</v>
      </c>
      <c r="M6512">
        <v>0.9882084232565117</v>
      </c>
      <c r="N6512">
        <v>9.7491719999999997</v>
      </c>
      <c r="O6512">
        <v>1.2270580516991649</v>
      </c>
      <c r="P6512">
        <v>14821000</v>
      </c>
      <c r="Q6512">
        <v>8415000</v>
      </c>
      <c r="R6512">
        <v>1.76</v>
      </c>
      <c r="S6512">
        <v>57.080000000000013</v>
      </c>
      <c r="T6512">
        <v>9.3030000000000008</v>
      </c>
      <c r="U6512">
        <v>29.070399999999999</v>
      </c>
      <c r="V6512">
        <f t="shared" si="619"/>
        <v>2.5199506679478483</v>
      </c>
      <c r="AC6512">
        <v>10.3299</v>
      </c>
      <c r="AD6512">
        <v>9.81</v>
      </c>
      <c r="AH6512" s="85">
        <f>IF(AND(M6512&lt;Variables!$G$6,M6512&gt;Variables!$G$5),0,1)</f>
        <v>1</v>
      </c>
      <c r="AI6512" s="85">
        <f t="shared" si="618"/>
        <v>0</v>
      </c>
      <c r="AJ6512" s="85">
        <f>IF(I6512&gt;Variables!$G$7,0,1)</f>
        <v>1</v>
      </c>
      <c r="AK6512" s="85">
        <f>IF(F6512&gt;Variables!$G$8,0,1)</f>
        <v>0</v>
      </c>
      <c r="AL6512" s="85">
        <f>IF(G6512&gt;Variables!$G$9,0,1)</f>
        <v>1</v>
      </c>
      <c r="AM6512" s="85">
        <f>IF(AND(K6512&gt;Variables!$G$10,K6512&lt;Variables!$G$11),0,1)</f>
        <v>0</v>
      </c>
      <c r="AN6512" s="103">
        <f>IF(H6512&lt;Variables!$G$13,1,0)</f>
        <v>1</v>
      </c>
      <c r="AO6512" s="101">
        <f>IF(R6512&lt;Variables!$G$12,0,1)</f>
        <v>0</v>
      </c>
      <c r="AP6512" s="86">
        <f t="shared" si="620"/>
        <v>1</v>
      </c>
      <c r="AR6512">
        <v>1</v>
      </c>
      <c r="AS6512">
        <v>0</v>
      </c>
      <c r="AT6512">
        <v>0</v>
      </c>
      <c r="AU6512">
        <v>0</v>
      </c>
      <c r="BA6512">
        <v>2</v>
      </c>
    </row>
    <row r="6513" spans="3:53" ht="12.75" x14ac:dyDescent="0.2">
      <c r="C6513" t="s">
        <v>1030</v>
      </c>
      <c r="D6513" t="s">
        <v>932</v>
      </c>
      <c r="E6513">
        <v>5.03</v>
      </c>
      <c r="F6513">
        <v>23.93</v>
      </c>
      <c r="G6513">
        <v>-19.649999999999999</v>
      </c>
      <c r="H6513">
        <v>18.11</v>
      </c>
      <c r="I6513">
        <v>-5.8</v>
      </c>
      <c r="J6513" t="s">
        <v>78</v>
      </c>
      <c r="K6513">
        <v>59.42</v>
      </c>
      <c r="L6513">
        <v>4.8848549999999999</v>
      </c>
      <c r="M6513">
        <v>2.97132668216355</v>
      </c>
      <c r="N6513">
        <v>5.0308440000000001</v>
      </c>
      <c r="O6513">
        <v>-1.67765090708407E-2</v>
      </c>
      <c r="P6513">
        <v>17430000</v>
      </c>
      <c r="Q6513">
        <v>1040000</v>
      </c>
      <c r="R6513">
        <v>16.760000000000002</v>
      </c>
      <c r="S6513">
        <v>57.080000000000013</v>
      </c>
      <c r="T6513">
        <v>9.3030000000000008</v>
      </c>
      <c r="U6513">
        <v>29.070399999999999</v>
      </c>
      <c r="V6513">
        <f t="shared" si="619"/>
        <v>2.3065018827285555</v>
      </c>
      <c r="AC6513">
        <v>5.46</v>
      </c>
      <c r="AD6513">
        <v>4.2</v>
      </c>
      <c r="AH6513" s="85">
        <f>IF(AND(M6513&lt;Variables!$G$6,M6513&gt;Variables!$G$5),0,1)</f>
        <v>1</v>
      </c>
      <c r="AI6513" s="85">
        <f t="shared" si="618"/>
        <v>1</v>
      </c>
      <c r="AJ6513" s="85">
        <f>IF(I6513&gt;Variables!$G$7,0,1)</f>
        <v>1</v>
      </c>
      <c r="AK6513" s="85">
        <f>IF(F6513&gt;Variables!$G$8,0,1)</f>
        <v>0</v>
      </c>
      <c r="AL6513" s="85">
        <f>IF(G6513&gt;Variables!$G$9,0,1)</f>
        <v>1</v>
      </c>
      <c r="AM6513" s="85">
        <f>IF(AND(K6513&gt;Variables!$G$10,K6513&lt;Variables!$G$11),0,1)</f>
        <v>0</v>
      </c>
      <c r="AN6513" s="103">
        <f>IF(H6513&lt;Variables!$G$13,1,0)</f>
        <v>1</v>
      </c>
      <c r="AO6513" s="101">
        <f>IF(R6513&lt;Variables!$G$12,0,1)</f>
        <v>1</v>
      </c>
      <c r="AP6513" s="86">
        <f t="shared" si="620"/>
        <v>1</v>
      </c>
      <c r="AR6513">
        <v>1</v>
      </c>
      <c r="AS6513">
        <v>0</v>
      </c>
      <c r="AT6513">
        <v>0</v>
      </c>
      <c r="AU6513">
        <v>0</v>
      </c>
      <c r="BA6513">
        <v>2</v>
      </c>
    </row>
    <row r="6514" spans="3:53" ht="12.75" x14ac:dyDescent="0.2">
      <c r="C6514" t="s">
        <v>1030</v>
      </c>
      <c r="D6514" t="s">
        <v>810</v>
      </c>
      <c r="E6514">
        <v>11.51</v>
      </c>
      <c r="F6514">
        <v>16.309999999999999</v>
      </c>
      <c r="G6514">
        <v>-16.649999999999999</v>
      </c>
      <c r="H6514">
        <v>1940</v>
      </c>
      <c r="I6514">
        <v>-71.926000000000002</v>
      </c>
      <c r="J6514" t="s">
        <v>78</v>
      </c>
      <c r="K6514">
        <v>55.69</v>
      </c>
      <c r="L6514">
        <v>11.365125000000001</v>
      </c>
      <c r="M6514">
        <v>1.2395376205716999</v>
      </c>
      <c r="N6514">
        <v>11.554995999999999</v>
      </c>
      <c r="O6514">
        <v>-0.4240243787189602</v>
      </c>
      <c r="P6514">
        <v>78639000</v>
      </c>
      <c r="Q6514">
        <v>8404000</v>
      </c>
      <c r="R6514">
        <v>9.36</v>
      </c>
      <c r="S6514">
        <v>57.080000000000013</v>
      </c>
      <c r="T6514">
        <v>9.3030000000000008</v>
      </c>
      <c r="U6514">
        <v>29.070399999999999</v>
      </c>
      <c r="V6514">
        <f t="shared" si="619"/>
        <v>2.3733514472168142</v>
      </c>
      <c r="AC6514">
        <v>13.4</v>
      </c>
      <c r="AD6514">
        <v>11.5</v>
      </c>
      <c r="AH6514" s="85">
        <f>IF(AND(M6514&lt;Variables!$G$6,M6514&gt;Variables!$G$5),0,1)</f>
        <v>1</v>
      </c>
      <c r="AI6514" s="85">
        <f t="shared" si="618"/>
        <v>1</v>
      </c>
      <c r="AJ6514" s="85">
        <f>IF(I6514&gt;Variables!$G$7,0,1)</f>
        <v>1</v>
      </c>
      <c r="AK6514" s="85">
        <f>IF(F6514&gt;Variables!$G$8,0,1)</f>
        <v>0</v>
      </c>
      <c r="AL6514" s="85">
        <f>IF(G6514&gt;Variables!$G$9,0,1)</f>
        <v>1</v>
      </c>
      <c r="AM6514" s="85">
        <f>IF(AND(K6514&gt;Variables!$G$10,K6514&lt;Variables!$G$11),0,1)</f>
        <v>0</v>
      </c>
      <c r="AN6514" s="103">
        <f>IF(H6514&lt;Variables!$G$13,1,0)</f>
        <v>1</v>
      </c>
      <c r="AO6514" s="101">
        <f>IF(R6514&lt;Variables!$G$12,0,1)</f>
        <v>1</v>
      </c>
      <c r="AP6514" s="86">
        <f t="shared" si="620"/>
        <v>1</v>
      </c>
      <c r="AR6514">
        <v>1</v>
      </c>
      <c r="AS6514">
        <v>0</v>
      </c>
      <c r="AT6514">
        <v>0</v>
      </c>
      <c r="AU6514">
        <v>0</v>
      </c>
      <c r="BA6514">
        <v>2</v>
      </c>
    </row>
    <row r="6515" spans="3:53" ht="12.75" x14ac:dyDescent="0.2">
      <c r="C6515" t="s">
        <v>1030</v>
      </c>
      <c r="D6515" t="s">
        <v>978</v>
      </c>
      <c r="E6515">
        <v>3.25</v>
      </c>
      <c r="F6515">
        <v>22.93</v>
      </c>
      <c r="G6515">
        <v>-13.09</v>
      </c>
      <c r="H6515">
        <v>215.62</v>
      </c>
      <c r="I6515">
        <v>-48.116999999999997</v>
      </c>
      <c r="J6515" t="s">
        <v>78</v>
      </c>
      <c r="K6515">
        <v>42.95</v>
      </c>
      <c r="L6515">
        <v>3.2800150000000001</v>
      </c>
      <c r="M6515">
        <v>-0.90594097892844805</v>
      </c>
      <c r="N6515">
        <v>3.2746019999999998</v>
      </c>
      <c r="O6515">
        <v>-0.74213599087765791</v>
      </c>
      <c r="P6515">
        <v>19970000</v>
      </c>
      <c r="Q6515">
        <v>888990</v>
      </c>
      <c r="R6515">
        <v>22.46</v>
      </c>
      <c r="S6515">
        <v>57.080000000000013</v>
      </c>
      <c r="T6515">
        <v>9.3030000000000008</v>
      </c>
      <c r="U6515">
        <v>29.070399999999999</v>
      </c>
      <c r="V6515">
        <f t="shared" si="619"/>
        <v>2.2990711447447647</v>
      </c>
      <c r="AC6515">
        <v>3.5211999999999999</v>
      </c>
      <c r="AD6515">
        <v>3.1</v>
      </c>
      <c r="AH6515" s="85">
        <f>IF(AND(M6515&lt;Variables!$G$6,M6515&gt;Variables!$G$5),0,1)</f>
        <v>1</v>
      </c>
      <c r="AI6515" s="85">
        <f t="shared" si="618"/>
        <v>0</v>
      </c>
      <c r="AJ6515" s="85">
        <f>IF(I6515&gt;Variables!$G$7,0,1)</f>
        <v>1</v>
      </c>
      <c r="AK6515" s="85">
        <f>IF(F6515&gt;Variables!$G$8,0,1)</f>
        <v>0</v>
      </c>
      <c r="AL6515" s="85">
        <f>IF(G6515&gt;Variables!$G$9,0,1)</f>
        <v>1</v>
      </c>
      <c r="AM6515" s="85">
        <f>IF(AND(K6515&gt;Variables!$G$10,K6515&lt;Variables!$G$11),0,1)</f>
        <v>1</v>
      </c>
      <c r="AN6515" s="103">
        <f>IF(H6515&lt;Variables!$G$13,1,0)</f>
        <v>1</v>
      </c>
      <c r="AO6515" s="101">
        <f>IF(R6515&lt;Variables!$G$12,0,1)</f>
        <v>1</v>
      </c>
      <c r="AP6515" s="86">
        <f t="shared" si="620"/>
        <v>1</v>
      </c>
      <c r="AR6515">
        <v>1</v>
      </c>
      <c r="AS6515">
        <v>0</v>
      </c>
      <c r="AT6515">
        <v>0</v>
      </c>
      <c r="AU6515">
        <v>0</v>
      </c>
      <c r="BA6515">
        <v>2</v>
      </c>
    </row>
    <row r="6516" spans="3:53" ht="12.75" x14ac:dyDescent="0.2">
      <c r="C6516" t="s">
        <v>1030</v>
      </c>
      <c r="D6516" t="s">
        <v>186</v>
      </c>
      <c r="E6516">
        <v>27.97</v>
      </c>
      <c r="F6516">
        <v>11.64</v>
      </c>
      <c r="G6516">
        <v>7.92</v>
      </c>
      <c r="H6516">
        <v>3350</v>
      </c>
      <c r="I6516">
        <v>5.6219999999999999</v>
      </c>
      <c r="J6516" t="s">
        <v>78</v>
      </c>
      <c r="K6516">
        <v>48.9</v>
      </c>
      <c r="L6516">
        <v>27.985810000000001</v>
      </c>
      <c r="M6516">
        <v>-0.12795770427943659</v>
      </c>
      <c r="N6516">
        <v>27.920573999999998</v>
      </c>
      <c r="O6516">
        <v>0.10539181608514669</v>
      </c>
      <c r="P6516">
        <v>16030000</v>
      </c>
      <c r="Q6516">
        <v>9109000</v>
      </c>
      <c r="R6516">
        <v>1.76</v>
      </c>
      <c r="S6516">
        <v>57.080000000000013</v>
      </c>
      <c r="T6516">
        <v>9.3030000000000008</v>
      </c>
      <c r="U6516">
        <v>29.070399999999999</v>
      </c>
      <c r="V6516">
        <f t="shared" ref="V6516:V6533" si="621">1.849 + (0.01036 * K6516) + (0.1184 * M6516) - (0.002888 * K6516 * M6516)</f>
        <v>2.3585244042763103</v>
      </c>
      <c r="AC6516">
        <v>28.13</v>
      </c>
      <c r="AD6516">
        <v>26.706</v>
      </c>
      <c r="AH6516" s="85">
        <f>IF(AND(M6516&lt;Variables!$G$6,M6516&gt;Variables!$G$5),0,1)</f>
        <v>1</v>
      </c>
      <c r="AI6516" s="85">
        <f t="shared" si="618"/>
        <v>0</v>
      </c>
      <c r="AJ6516" s="85">
        <f>IF(I6516&gt;Variables!$G$7,0,1)</f>
        <v>0</v>
      </c>
      <c r="AK6516" s="85">
        <f>IF(F6516&gt;Variables!$G$8,0,1)</f>
        <v>0</v>
      </c>
      <c r="AL6516" s="85">
        <f>IF(G6516&gt;Variables!$G$9,0,1)</f>
        <v>1</v>
      </c>
      <c r="AM6516" s="85">
        <f>IF(AND(K6516&gt;Variables!$G$10,K6516&lt;Variables!$G$11),0,1)</f>
        <v>1</v>
      </c>
      <c r="AN6516" s="103">
        <f>IF(H6516&lt;Variables!$G$13,1,0)</f>
        <v>0</v>
      </c>
      <c r="AO6516" s="101">
        <f>IF(R6516&lt;Variables!$G$12,0,1)</f>
        <v>0</v>
      </c>
      <c r="AP6516" s="86">
        <f t="shared" si="620"/>
        <v>1</v>
      </c>
      <c r="AR6516">
        <v>0</v>
      </c>
      <c r="AS6516">
        <v>0</v>
      </c>
      <c r="AT6516">
        <v>0</v>
      </c>
      <c r="AU6516">
        <v>1</v>
      </c>
      <c r="BA6516">
        <v>-1.06</v>
      </c>
    </row>
    <row r="6517" spans="3:53" ht="12.75" x14ac:dyDescent="0.2">
      <c r="C6517" t="s">
        <v>1030</v>
      </c>
      <c r="D6517" t="s">
        <v>975</v>
      </c>
      <c r="E6517">
        <v>2.37</v>
      </c>
      <c r="F6517">
        <v>26.89</v>
      </c>
      <c r="G6517">
        <v>22.92</v>
      </c>
      <c r="H6517">
        <v>22.19</v>
      </c>
      <c r="I6517">
        <v>-32.845999999999997</v>
      </c>
      <c r="J6517" t="s">
        <v>78</v>
      </c>
      <c r="K6517">
        <v>53.84</v>
      </c>
      <c r="L6517">
        <v>2.324515789473685</v>
      </c>
      <c r="M6517">
        <v>1.5308224916111459</v>
      </c>
      <c r="N6517">
        <v>2.348214285714286</v>
      </c>
      <c r="O6517">
        <v>0.50615969581749953</v>
      </c>
      <c r="P6517">
        <v>4120000</v>
      </c>
      <c r="Q6517">
        <v>58670</v>
      </c>
      <c r="R6517">
        <v>70.22</v>
      </c>
      <c r="S6517">
        <v>57.080000000000013</v>
      </c>
      <c r="T6517">
        <v>9.3030000000000008</v>
      </c>
      <c r="U6517">
        <v>29.070399999999999</v>
      </c>
      <c r="V6517">
        <f t="shared" si="621"/>
        <v>2.3500043162519422</v>
      </c>
      <c r="AC6517">
        <v>2.6</v>
      </c>
      <c r="AD6517">
        <v>2.2200000000000002</v>
      </c>
      <c r="AH6517" s="85">
        <f>IF(AND(M6517&lt;Variables!$G$6,M6517&gt;Variables!$G$5),0,1)</f>
        <v>1</v>
      </c>
      <c r="AI6517" s="85">
        <f t="shared" si="618"/>
        <v>1</v>
      </c>
      <c r="AJ6517" s="85">
        <f>IF(I6517&gt;Variables!$G$7,0,1)</f>
        <v>1</v>
      </c>
      <c r="AK6517" s="85">
        <f>IF(F6517&gt;Variables!$G$8,0,1)</f>
        <v>0</v>
      </c>
      <c r="AL6517" s="85">
        <f>IF(G6517&gt;Variables!$G$9,0,1)</f>
        <v>0</v>
      </c>
      <c r="AM6517" s="85">
        <f>IF(AND(K6517&gt;Variables!$G$10,K6517&lt;Variables!$G$11),0,1)</f>
        <v>0</v>
      </c>
      <c r="AN6517" s="103">
        <f>IF(H6517&lt;Variables!$G$13,1,0)</f>
        <v>1</v>
      </c>
      <c r="AO6517" s="101">
        <f>IF(R6517&lt;Variables!$G$12,0,1)</f>
        <v>1</v>
      </c>
      <c r="AP6517" s="86">
        <f t="shared" si="620"/>
        <v>1</v>
      </c>
      <c r="AR6517">
        <v>1</v>
      </c>
      <c r="AS6517">
        <v>0</v>
      </c>
      <c r="AT6517">
        <v>0</v>
      </c>
      <c r="AU6517">
        <v>0</v>
      </c>
      <c r="BA6517">
        <v>2</v>
      </c>
    </row>
    <row r="6518" spans="3:53" ht="12.75" x14ac:dyDescent="0.2">
      <c r="C6518" t="s">
        <v>1030</v>
      </c>
      <c r="D6518" t="s">
        <v>1027</v>
      </c>
      <c r="E6518">
        <v>6.61</v>
      </c>
      <c r="F6518">
        <v>15.94</v>
      </c>
      <c r="G6518">
        <v>-7.32</v>
      </c>
      <c r="H6518">
        <v>598.17999999999995</v>
      </c>
      <c r="I6518">
        <v>-26.364999999999998</v>
      </c>
      <c r="J6518" t="s">
        <v>78</v>
      </c>
      <c r="K6518">
        <v>43.08</v>
      </c>
      <c r="L6518">
        <v>6.6335800000000003</v>
      </c>
      <c r="M6518">
        <v>-0.52580959301011276</v>
      </c>
      <c r="N6518">
        <v>6.7488619999999999</v>
      </c>
      <c r="O6518">
        <v>-2.2249973402923322</v>
      </c>
      <c r="P6518">
        <v>34870000</v>
      </c>
      <c r="Q6518">
        <v>5240000</v>
      </c>
      <c r="R6518">
        <v>6.65</v>
      </c>
      <c r="S6518">
        <v>57.080000000000013</v>
      </c>
      <c r="T6518">
        <v>9.3030000000000008</v>
      </c>
      <c r="U6518">
        <v>29.070399999999999</v>
      </c>
      <c r="V6518">
        <f t="shared" si="621"/>
        <v>2.2984715657343395</v>
      </c>
      <c r="AC6518">
        <v>6.87</v>
      </c>
      <c r="AD6518">
        <v>6.21</v>
      </c>
      <c r="AH6518" s="85">
        <f>IF(AND(M6518&lt;Variables!$G$6,M6518&gt;Variables!$G$5),0,1)</f>
        <v>1</v>
      </c>
      <c r="AI6518" s="85">
        <f t="shared" si="618"/>
        <v>1</v>
      </c>
      <c r="AJ6518" s="85">
        <f>IF(I6518&gt;Variables!$G$7,0,1)</f>
        <v>1</v>
      </c>
      <c r="AK6518" s="85">
        <f>IF(F6518&gt;Variables!$G$8,0,1)</f>
        <v>0</v>
      </c>
      <c r="AL6518" s="85">
        <f>IF(G6518&gt;Variables!$G$9,0,1)</f>
        <v>1</v>
      </c>
      <c r="AM6518" s="85">
        <f>IF(AND(K6518&gt;Variables!$G$10,K6518&lt;Variables!$G$11),0,1)</f>
        <v>1</v>
      </c>
      <c r="AN6518" s="103">
        <f>IF(H6518&lt;Variables!$G$13,1,0)</f>
        <v>1</v>
      </c>
      <c r="AO6518" s="101">
        <f>IF(R6518&lt;Variables!$G$12,0,1)</f>
        <v>1</v>
      </c>
      <c r="AP6518" s="86">
        <f t="shared" si="620"/>
        <v>1</v>
      </c>
      <c r="AR6518">
        <v>1</v>
      </c>
      <c r="AS6518">
        <v>0</v>
      </c>
      <c r="AT6518">
        <v>0</v>
      </c>
      <c r="AU6518">
        <v>0</v>
      </c>
      <c r="BA6518">
        <v>2</v>
      </c>
    </row>
    <row r="6519" spans="3:53" ht="12.75" x14ac:dyDescent="0.2">
      <c r="C6519" t="s">
        <v>1030</v>
      </c>
      <c r="D6519" t="s">
        <v>447</v>
      </c>
      <c r="E6519">
        <v>22.32</v>
      </c>
      <c r="F6519">
        <v>10.78</v>
      </c>
      <c r="G6519">
        <v>7.93</v>
      </c>
      <c r="H6519">
        <v>9490</v>
      </c>
      <c r="I6519">
        <v>-31.140999999999998</v>
      </c>
      <c r="J6519" t="s">
        <v>78</v>
      </c>
      <c r="K6519">
        <v>55.15</v>
      </c>
      <c r="L6519">
        <v>22.171824999999998</v>
      </c>
      <c r="M6519">
        <v>0.62320084160866507</v>
      </c>
      <c r="N6519">
        <v>22.201284000000001</v>
      </c>
      <c r="O6519">
        <v>0.48968338948321188</v>
      </c>
      <c r="P6519">
        <v>52854000</v>
      </c>
      <c r="Q6519">
        <v>24882000</v>
      </c>
      <c r="R6519">
        <v>2.12</v>
      </c>
      <c r="S6519">
        <v>57.080000000000013</v>
      </c>
      <c r="T6519">
        <v>9.3030000000000008</v>
      </c>
      <c r="U6519">
        <v>29.070399999999999</v>
      </c>
      <c r="V6519">
        <f t="shared" si="621"/>
        <v>2.3948817873607604</v>
      </c>
      <c r="AC6519">
        <v>23.04</v>
      </c>
      <c r="AD6519">
        <v>21.1</v>
      </c>
      <c r="AH6519" s="85">
        <f>IF(AND(M6519&lt;Variables!$G$6,M6519&gt;Variables!$G$5),0,1)</f>
        <v>1</v>
      </c>
      <c r="AI6519" s="85">
        <f t="shared" si="618"/>
        <v>1</v>
      </c>
      <c r="AJ6519" s="85">
        <f>IF(I6519&gt;Variables!$G$7,0,1)</f>
        <v>1</v>
      </c>
      <c r="AK6519" s="85">
        <f>IF(F6519&gt;Variables!$G$8,0,1)</f>
        <v>0</v>
      </c>
      <c r="AL6519" s="85">
        <f>IF(G6519&gt;Variables!$G$9,0,1)</f>
        <v>1</v>
      </c>
      <c r="AM6519" s="85">
        <f>IF(AND(K6519&gt;Variables!$G$10,K6519&lt;Variables!$G$11),0,1)</f>
        <v>0</v>
      </c>
      <c r="AN6519" s="103">
        <f>IF(H6519&lt;Variables!$G$13,1,0)</f>
        <v>0</v>
      </c>
      <c r="AO6519" s="101">
        <f>IF(R6519&lt;Variables!$G$12,0,1)</f>
        <v>1</v>
      </c>
      <c r="AP6519" s="86">
        <f t="shared" si="620"/>
        <v>1</v>
      </c>
      <c r="AR6519">
        <v>0</v>
      </c>
      <c r="AS6519">
        <v>0</v>
      </c>
      <c r="AT6519">
        <v>0</v>
      </c>
      <c r="AU6519">
        <v>1</v>
      </c>
      <c r="BA6519">
        <v>-0.53</v>
      </c>
    </row>
    <row r="6520" spans="3:53" ht="12.75" x14ac:dyDescent="0.2">
      <c r="C6520" t="s">
        <v>1030</v>
      </c>
      <c r="D6520" t="s">
        <v>131</v>
      </c>
      <c r="E6520">
        <v>39.56</v>
      </c>
      <c r="F6520">
        <v>8.17</v>
      </c>
      <c r="G6520">
        <v>3.53</v>
      </c>
      <c r="H6520">
        <v>4750</v>
      </c>
      <c r="I6520">
        <v>1.655</v>
      </c>
      <c r="J6520" t="s">
        <v>78</v>
      </c>
      <c r="K6520">
        <v>56.47</v>
      </c>
      <c r="L6520">
        <v>39.368810000000003</v>
      </c>
      <c r="M6520">
        <v>0.47293784089485119</v>
      </c>
      <c r="N6520">
        <v>39.558593999999999</v>
      </c>
      <c r="O6520">
        <v>-9.0852571757217993E-3</v>
      </c>
      <c r="P6520">
        <v>3795000</v>
      </c>
      <c r="Q6520">
        <v>2964000</v>
      </c>
      <c r="R6520">
        <v>1.28</v>
      </c>
      <c r="S6520">
        <v>57.080000000000013</v>
      </c>
      <c r="T6520">
        <v>9.3030000000000008</v>
      </c>
      <c r="U6520">
        <v>29.070399999999999</v>
      </c>
      <c r="V6520">
        <f t="shared" si="621"/>
        <v>2.4128958023219909</v>
      </c>
      <c r="AC6520">
        <v>39.770000000000003</v>
      </c>
      <c r="AD6520">
        <v>38.94</v>
      </c>
      <c r="AH6520" s="85">
        <f>IF(AND(M6520&lt;Variables!$G$6,M6520&gt;Variables!$G$5),0,1)</f>
        <v>1</v>
      </c>
      <c r="AI6520" s="85">
        <f t="shared" si="618"/>
        <v>1</v>
      </c>
      <c r="AJ6520" s="85">
        <f>IF(I6520&gt;Variables!$G$7,0,1)</f>
        <v>0</v>
      </c>
      <c r="AK6520" s="85">
        <f>IF(F6520&gt;Variables!$G$8,0,1)</f>
        <v>1</v>
      </c>
      <c r="AL6520" s="85">
        <f>IF(G6520&gt;Variables!$G$9,0,1)</f>
        <v>1</v>
      </c>
      <c r="AM6520" s="85">
        <f>IF(AND(K6520&gt;Variables!$G$10,K6520&lt;Variables!$G$11),0,1)</f>
        <v>0</v>
      </c>
      <c r="AN6520" s="103">
        <f>IF(H6520&lt;Variables!$G$13,1,0)</f>
        <v>0</v>
      </c>
      <c r="AO6520" s="101">
        <f>IF(R6520&lt;Variables!$G$12,0,1)</f>
        <v>0</v>
      </c>
      <c r="AP6520" s="86">
        <f t="shared" si="620"/>
        <v>1</v>
      </c>
      <c r="AR6520">
        <v>0</v>
      </c>
      <c r="AS6520">
        <v>0</v>
      </c>
      <c r="AT6520">
        <v>0</v>
      </c>
      <c r="AU6520">
        <v>1</v>
      </c>
      <c r="BA6520">
        <v>-0.99</v>
      </c>
    </row>
    <row r="6521" spans="3:53" ht="12.75" x14ac:dyDescent="0.2">
      <c r="C6521" t="s">
        <v>1030</v>
      </c>
      <c r="D6521" t="s">
        <v>752</v>
      </c>
      <c r="E6521">
        <v>10.49</v>
      </c>
      <c r="F6521">
        <v>10.039999999999999</v>
      </c>
      <c r="G6521">
        <v>6.25</v>
      </c>
      <c r="H6521">
        <v>3960</v>
      </c>
      <c r="I6521">
        <v>-47.872999999999998</v>
      </c>
      <c r="J6521" t="s">
        <v>78</v>
      </c>
      <c r="K6521">
        <v>43.62</v>
      </c>
      <c r="L6521">
        <v>10.568845</v>
      </c>
      <c r="M6521">
        <v>-0.65139568230965261</v>
      </c>
      <c r="N6521">
        <v>10.558434</v>
      </c>
      <c r="O6521">
        <v>-0.55343434452495599</v>
      </c>
      <c r="P6521">
        <v>16222000</v>
      </c>
      <c r="Q6521">
        <v>5120000</v>
      </c>
      <c r="R6521">
        <v>3.17</v>
      </c>
      <c r="S6521">
        <v>57.080000000000013</v>
      </c>
      <c r="T6521">
        <v>9.3030000000000008</v>
      </c>
      <c r="U6521">
        <v>29.070399999999999</v>
      </c>
      <c r="V6521">
        <f t="shared" si="621"/>
        <v>2.3058372356793955</v>
      </c>
      <c r="AC6521">
        <v>11.02</v>
      </c>
      <c r="AD6521">
        <v>9.8699999999999992</v>
      </c>
      <c r="AH6521" s="85">
        <f>IF(AND(M6521&lt;Variables!$G$6,M6521&gt;Variables!$G$5),0,1)</f>
        <v>1</v>
      </c>
      <c r="AI6521" s="85">
        <f t="shared" si="618"/>
        <v>0</v>
      </c>
      <c r="AJ6521" s="85">
        <f>IF(I6521&gt;Variables!$G$7,0,1)</f>
        <v>1</v>
      </c>
      <c r="AK6521" s="85">
        <f>IF(F6521&gt;Variables!$G$8,0,1)</f>
        <v>0</v>
      </c>
      <c r="AL6521" s="85">
        <f>IF(G6521&gt;Variables!$G$9,0,1)</f>
        <v>1</v>
      </c>
      <c r="AM6521" s="85">
        <f>IF(AND(K6521&gt;Variables!$G$10,K6521&lt;Variables!$G$11),0,1)</f>
        <v>1</v>
      </c>
      <c r="AN6521" s="103">
        <f>IF(H6521&lt;Variables!$G$13,1,0)</f>
        <v>0</v>
      </c>
      <c r="AO6521" s="101">
        <f>IF(R6521&lt;Variables!$G$12,0,1)</f>
        <v>1</v>
      </c>
      <c r="AP6521" s="86">
        <f t="shared" si="620"/>
        <v>1</v>
      </c>
      <c r="AR6521">
        <v>1</v>
      </c>
      <c r="AS6521">
        <v>0</v>
      </c>
      <c r="AT6521">
        <v>0</v>
      </c>
      <c r="AU6521">
        <v>0</v>
      </c>
      <c r="BA6521">
        <v>2</v>
      </c>
    </row>
    <row r="6522" spans="3:53" ht="12.75" x14ac:dyDescent="0.2">
      <c r="C6522" t="s">
        <v>1030</v>
      </c>
      <c r="D6522" t="s">
        <v>337</v>
      </c>
      <c r="E6522">
        <v>22.13</v>
      </c>
      <c r="F6522">
        <v>9.9700000000000006</v>
      </c>
      <c r="G6522">
        <v>8.27</v>
      </c>
      <c r="H6522">
        <v>10190</v>
      </c>
      <c r="I6522">
        <v>85.528000000000006</v>
      </c>
      <c r="J6522" t="s">
        <v>78</v>
      </c>
      <c r="K6522">
        <v>67.91</v>
      </c>
      <c r="L6522">
        <v>21.939699999999998</v>
      </c>
      <c r="M6522">
        <v>1.414331098419767</v>
      </c>
      <c r="N6522">
        <v>21.657043999999999</v>
      </c>
      <c r="O6522">
        <v>2.737935980552106</v>
      </c>
      <c r="P6522">
        <v>29278000</v>
      </c>
      <c r="Q6522">
        <v>21135000</v>
      </c>
      <c r="R6522">
        <v>1.39</v>
      </c>
      <c r="S6522">
        <v>57.080000000000013</v>
      </c>
      <c r="T6522">
        <v>9.3030000000000008</v>
      </c>
      <c r="U6522">
        <v>29.070399999999999</v>
      </c>
      <c r="V6522">
        <f t="shared" si="621"/>
        <v>2.4426200165599345</v>
      </c>
      <c r="AC6522">
        <v>23.99</v>
      </c>
      <c r="AD6522">
        <v>21.92</v>
      </c>
      <c r="AH6522" s="85">
        <f>IF(AND(M6522&lt;Variables!$G$6,M6522&gt;Variables!$G$5),0,1)</f>
        <v>1</v>
      </c>
      <c r="AI6522" s="85">
        <f t="shared" si="618"/>
        <v>0</v>
      </c>
      <c r="AJ6522" s="85">
        <f>IF(I6522&gt;Variables!$G$7,0,1)</f>
        <v>0</v>
      </c>
      <c r="AK6522" s="85">
        <f>IF(F6522&gt;Variables!$G$8,0,1)</f>
        <v>0</v>
      </c>
      <c r="AL6522" s="85">
        <f>IF(G6522&gt;Variables!$G$9,0,1)</f>
        <v>1</v>
      </c>
      <c r="AM6522" s="85">
        <f>IF(AND(K6522&gt;Variables!$G$10,K6522&lt;Variables!$G$11),0,1)</f>
        <v>0</v>
      </c>
      <c r="AN6522" s="103">
        <f>IF(H6522&lt;Variables!$G$13,1,0)</f>
        <v>0</v>
      </c>
      <c r="AO6522" s="101">
        <f>IF(R6522&lt;Variables!$G$12,0,1)</f>
        <v>0</v>
      </c>
      <c r="AP6522" s="86">
        <f t="shared" si="620"/>
        <v>1</v>
      </c>
      <c r="AR6522">
        <v>1</v>
      </c>
      <c r="AS6522">
        <v>0</v>
      </c>
      <c r="AT6522">
        <v>0</v>
      </c>
      <c r="AU6522">
        <v>0</v>
      </c>
      <c r="BA6522">
        <v>1.18</v>
      </c>
    </row>
    <row r="6523" spans="3:53" ht="12.75" x14ac:dyDescent="0.2">
      <c r="C6523" t="s">
        <v>1030</v>
      </c>
      <c r="D6523" t="s">
        <v>813</v>
      </c>
      <c r="E6523">
        <v>12.95</v>
      </c>
      <c r="F6523">
        <v>8.91</v>
      </c>
      <c r="G6523">
        <v>8.39</v>
      </c>
      <c r="H6523">
        <v>1900</v>
      </c>
      <c r="I6523">
        <v>-4.8739999999999997</v>
      </c>
      <c r="J6523" t="s">
        <v>78</v>
      </c>
      <c r="K6523">
        <v>43.58</v>
      </c>
      <c r="L6523">
        <v>12.993115</v>
      </c>
      <c r="M6523">
        <v>-0.31412790543299479</v>
      </c>
      <c r="N6523">
        <v>12.974831999999999</v>
      </c>
      <c r="O6523">
        <v>-0.17365928129165761</v>
      </c>
      <c r="P6523">
        <v>2549000</v>
      </c>
      <c r="Q6523">
        <v>1581000</v>
      </c>
      <c r="R6523">
        <v>1.61</v>
      </c>
      <c r="S6523">
        <v>57.080000000000013</v>
      </c>
      <c r="T6523">
        <v>9.3030000000000008</v>
      </c>
      <c r="U6523">
        <v>29.070399999999999</v>
      </c>
      <c r="V6523">
        <f t="shared" si="621"/>
        <v>2.3028318926117408</v>
      </c>
      <c r="AC6523">
        <v>12.98</v>
      </c>
      <c r="AD6523">
        <v>12.29</v>
      </c>
      <c r="AH6523" s="85">
        <f>IF(AND(M6523&lt;Variables!$G$6,M6523&gt;Variables!$G$5),0,1)</f>
        <v>1</v>
      </c>
      <c r="AI6523" s="85">
        <f t="shared" si="618"/>
        <v>0</v>
      </c>
      <c r="AJ6523" s="85">
        <f>IF(I6523&gt;Variables!$G$7,0,1)</f>
        <v>1</v>
      </c>
      <c r="AK6523" s="85">
        <f>IF(F6523&gt;Variables!$G$8,0,1)</f>
        <v>1</v>
      </c>
      <c r="AL6523" s="85">
        <f>IF(G6523&gt;Variables!$G$9,0,1)</f>
        <v>1</v>
      </c>
      <c r="AM6523" s="85">
        <f>IF(AND(K6523&gt;Variables!$G$10,K6523&lt;Variables!$G$11),0,1)</f>
        <v>1</v>
      </c>
      <c r="AN6523" s="103">
        <f>IF(H6523&lt;Variables!$G$13,1,0)</f>
        <v>1</v>
      </c>
      <c r="AO6523" s="101">
        <f>IF(R6523&lt;Variables!$G$12,0,1)</f>
        <v>0</v>
      </c>
      <c r="AP6523" s="86">
        <f t="shared" si="620"/>
        <v>1</v>
      </c>
      <c r="AR6523">
        <v>0</v>
      </c>
      <c r="AS6523">
        <v>0</v>
      </c>
      <c r="AT6523">
        <v>1</v>
      </c>
      <c r="AU6523">
        <v>0</v>
      </c>
      <c r="BA6523">
        <v>-2.2799999999999998</v>
      </c>
    </row>
    <row r="6524" spans="3:53" ht="12.75" x14ac:dyDescent="0.2">
      <c r="C6524" t="s">
        <v>1030</v>
      </c>
      <c r="D6524" t="s">
        <v>329</v>
      </c>
      <c r="E6524">
        <v>239.67</v>
      </c>
      <c r="F6524">
        <v>8.6300000000000008</v>
      </c>
      <c r="G6524">
        <v>6.49</v>
      </c>
      <c r="H6524">
        <v>49140</v>
      </c>
      <c r="I6524">
        <v>4160.8770000000004</v>
      </c>
      <c r="J6524" t="s">
        <v>78</v>
      </c>
      <c r="K6524">
        <v>70.5</v>
      </c>
      <c r="L6524">
        <v>238.36859999999999</v>
      </c>
      <c r="M6524">
        <v>0.52918043735627829</v>
      </c>
      <c r="N6524">
        <v>237.26100400000001</v>
      </c>
      <c r="O6524">
        <v>0.99847676611873348</v>
      </c>
      <c r="P6524">
        <v>1952000</v>
      </c>
      <c r="Q6524">
        <v>2804000</v>
      </c>
      <c r="R6524">
        <v>0.7</v>
      </c>
      <c r="S6524">
        <v>57.080000000000013</v>
      </c>
      <c r="T6524">
        <v>9.3030000000000008</v>
      </c>
      <c r="U6524">
        <v>29.070399999999999</v>
      </c>
      <c r="V6524">
        <f t="shared" si="621"/>
        <v>2.5342917100154958</v>
      </c>
      <c r="AC6524">
        <v>246.6799</v>
      </c>
      <c r="AD6524">
        <v>235.17</v>
      </c>
      <c r="AH6524" s="85">
        <f>IF(AND(M6524&lt;Variables!$G$6,M6524&gt;Variables!$G$5),0,1)</f>
        <v>1</v>
      </c>
      <c r="AI6524" s="85">
        <f t="shared" si="618"/>
        <v>0</v>
      </c>
      <c r="AJ6524" s="85">
        <f>IF(I6524&gt;Variables!$G$7,0,1)</f>
        <v>0</v>
      </c>
      <c r="AK6524" s="85">
        <f>IF(F6524&gt;Variables!$G$8,0,1)</f>
        <v>1</v>
      </c>
      <c r="AL6524" s="85">
        <f>IF(G6524&gt;Variables!$G$9,0,1)</f>
        <v>1</v>
      </c>
      <c r="AM6524" s="85">
        <f>IF(AND(K6524&gt;Variables!$G$10,K6524&lt;Variables!$G$11),0,1)</f>
        <v>0</v>
      </c>
      <c r="AN6524" s="103">
        <f>IF(H6524&lt;Variables!$G$13,1,0)</f>
        <v>0</v>
      </c>
      <c r="AO6524" s="101">
        <f>IF(R6524&lt;Variables!$G$12,0,1)</f>
        <v>0</v>
      </c>
      <c r="AP6524" s="86">
        <f t="shared" si="620"/>
        <v>1</v>
      </c>
      <c r="AR6524">
        <v>0</v>
      </c>
      <c r="AS6524">
        <v>0</v>
      </c>
      <c r="AT6524">
        <v>0</v>
      </c>
      <c r="AU6524">
        <v>1</v>
      </c>
      <c r="BA6524">
        <v>-1.29</v>
      </c>
    </row>
    <row r="6525" spans="3:53" ht="12.75" x14ac:dyDescent="0.2">
      <c r="C6525" t="s">
        <v>1030</v>
      </c>
      <c r="D6525" t="s">
        <v>303</v>
      </c>
      <c r="E6525">
        <v>19.86</v>
      </c>
      <c r="F6525">
        <v>8.09</v>
      </c>
      <c r="G6525">
        <v>8.52</v>
      </c>
      <c r="H6525">
        <v>2360</v>
      </c>
      <c r="I6525">
        <v>529.80899999999997</v>
      </c>
      <c r="J6525" t="s">
        <v>78</v>
      </c>
      <c r="K6525">
        <v>61.36</v>
      </c>
      <c r="L6525">
        <v>19.58137</v>
      </c>
      <c r="M6525">
        <v>1.4229341460786249</v>
      </c>
      <c r="N6525">
        <v>19.588699999999999</v>
      </c>
      <c r="O6525">
        <v>1.3849821580809349</v>
      </c>
      <c r="P6525">
        <v>173532</v>
      </c>
      <c r="Q6525">
        <v>512011</v>
      </c>
      <c r="R6525">
        <v>0.34</v>
      </c>
      <c r="S6525">
        <v>57.080000000000013</v>
      </c>
      <c r="T6525">
        <v>9.3030000000000008</v>
      </c>
      <c r="U6525">
        <v>29.070399999999999</v>
      </c>
      <c r="V6525">
        <f t="shared" si="621"/>
        <v>2.4010101440763347</v>
      </c>
      <c r="AC6525">
        <v>20.100000000000001</v>
      </c>
      <c r="AD6525">
        <v>18.88</v>
      </c>
      <c r="AH6525" s="85">
        <f>IF(AND(M6525&lt;Variables!$G$6,M6525&gt;Variables!$G$5),0,1)</f>
        <v>1</v>
      </c>
      <c r="AI6525" s="85">
        <f t="shared" si="618"/>
        <v>1</v>
      </c>
      <c r="AJ6525" s="85">
        <f>IF(I6525&gt;Variables!$G$7,0,1)</f>
        <v>0</v>
      </c>
      <c r="AK6525" s="85">
        <f>IF(F6525&gt;Variables!$G$8,0,1)</f>
        <v>1</v>
      </c>
      <c r="AL6525" s="85">
        <f>IF(G6525&gt;Variables!$G$9,0,1)</f>
        <v>1</v>
      </c>
      <c r="AM6525" s="85">
        <f>IF(AND(K6525&gt;Variables!$G$10,K6525&lt;Variables!$G$11),0,1)</f>
        <v>0</v>
      </c>
      <c r="AN6525" s="103">
        <f>IF(H6525&lt;Variables!$G$13,1,0)</f>
        <v>1</v>
      </c>
      <c r="AO6525" s="101">
        <f>IF(R6525&lt;Variables!$G$12,0,1)</f>
        <v>0</v>
      </c>
      <c r="AP6525" s="86">
        <f t="shared" si="620"/>
        <v>1</v>
      </c>
      <c r="AR6525">
        <v>0</v>
      </c>
      <c r="AS6525">
        <v>0</v>
      </c>
      <c r="AT6525">
        <v>1</v>
      </c>
      <c r="AU6525">
        <v>0</v>
      </c>
      <c r="BA6525">
        <v>-0.92</v>
      </c>
    </row>
    <row r="6526" spans="3:53" ht="12.75" x14ac:dyDescent="0.2">
      <c r="C6526" t="s">
        <v>1030</v>
      </c>
      <c r="D6526" t="s">
        <v>1026</v>
      </c>
      <c r="E6526">
        <v>4.45</v>
      </c>
      <c r="F6526">
        <v>27.06</v>
      </c>
      <c r="G6526">
        <v>23.91</v>
      </c>
      <c r="H6526">
        <v>1000</v>
      </c>
      <c r="I6526">
        <v>-24.61</v>
      </c>
      <c r="J6526" t="s">
        <v>76</v>
      </c>
      <c r="K6526">
        <v>61.81</v>
      </c>
      <c r="L6526">
        <v>4.4208850000000002</v>
      </c>
      <c r="M6526">
        <v>0.89834953861048561</v>
      </c>
      <c r="N6526">
        <v>4.3512400000000007</v>
      </c>
      <c r="O6526">
        <v>2.5133065516956008</v>
      </c>
      <c r="P6526">
        <v>92070000</v>
      </c>
      <c r="Q6526">
        <v>7870000</v>
      </c>
      <c r="R6526">
        <v>11.7</v>
      </c>
      <c r="S6526">
        <v>57.080000000000013</v>
      </c>
      <c r="T6526">
        <v>9.3030000000000008</v>
      </c>
      <c r="U6526">
        <v>29.070399999999999</v>
      </c>
      <c r="V6526">
        <f t="shared" si="621"/>
        <v>2.4353542527448688</v>
      </c>
      <c r="AC6526">
        <v>4.4800000000000004</v>
      </c>
      <c r="AD6526">
        <v>4.1100000000000003</v>
      </c>
      <c r="AH6526" s="85">
        <f>IF(AND(M6526&lt;Variables!$G$6,M6526&gt;Variables!$G$5),0,1)</f>
        <v>1</v>
      </c>
      <c r="AI6526" s="85">
        <f t="shared" si="618"/>
        <v>0</v>
      </c>
      <c r="AJ6526" s="85">
        <f>IF(I6526&gt;Variables!$G$7,0,1)</f>
        <v>1</v>
      </c>
      <c r="AK6526" s="85">
        <f>IF(F6526&gt;Variables!$G$8,0,1)</f>
        <v>0</v>
      </c>
      <c r="AL6526" s="85">
        <f>IF(G6526&gt;Variables!$G$9,0,1)</f>
        <v>0</v>
      </c>
      <c r="AM6526" s="85">
        <f>IF(AND(K6526&gt;Variables!$G$10,K6526&lt;Variables!$G$11),0,1)</f>
        <v>0</v>
      </c>
      <c r="AN6526" s="103">
        <f>IF(H6526&lt;Variables!$G$13,1,0)</f>
        <v>1</v>
      </c>
      <c r="AO6526" s="101">
        <f>IF(R6526&lt;Variables!$G$12,0,1)</f>
        <v>1</v>
      </c>
      <c r="AP6526" s="86">
        <f t="shared" si="620"/>
        <v>0</v>
      </c>
      <c r="AR6526">
        <v>0</v>
      </c>
      <c r="AS6526">
        <v>0</v>
      </c>
      <c r="AT6526">
        <v>1</v>
      </c>
      <c r="AU6526">
        <v>0</v>
      </c>
      <c r="BA6526">
        <v>-2.25</v>
      </c>
    </row>
    <row r="6527" spans="3:53" ht="12.75" x14ac:dyDescent="0.2">
      <c r="C6527" t="s">
        <v>1030</v>
      </c>
      <c r="D6527" t="s">
        <v>1015</v>
      </c>
      <c r="E6527">
        <v>25.72</v>
      </c>
      <c r="F6527">
        <v>26.12</v>
      </c>
      <c r="G6527">
        <v>21.64</v>
      </c>
      <c r="H6527">
        <v>672.11</v>
      </c>
      <c r="I6527">
        <v>-2.2440000000000002</v>
      </c>
      <c r="J6527" t="s">
        <v>76</v>
      </c>
      <c r="K6527">
        <v>42.8</v>
      </c>
      <c r="L6527">
        <v>25.83906470588235</v>
      </c>
      <c r="M6527">
        <v>-0.66745723131028334</v>
      </c>
      <c r="N6527">
        <v>25.794906382978731</v>
      </c>
      <c r="O6527">
        <v>-0.49740976405866533</v>
      </c>
      <c r="P6527">
        <v>794400</v>
      </c>
      <c r="Q6527">
        <v>102160</v>
      </c>
      <c r="R6527">
        <v>7.78</v>
      </c>
      <c r="S6527">
        <v>57.080000000000013</v>
      </c>
      <c r="T6527">
        <v>9.3030000000000008</v>
      </c>
      <c r="U6527">
        <v>29.070399999999999</v>
      </c>
      <c r="V6527">
        <f t="shared" si="621"/>
        <v>2.295883049329094</v>
      </c>
      <c r="AC6527">
        <v>28.45</v>
      </c>
      <c r="AD6527">
        <v>24.91</v>
      </c>
      <c r="AH6527" s="85">
        <f>IF(AND(M6527&lt;Variables!$G$6,M6527&gt;Variables!$G$5),0,1)</f>
        <v>1</v>
      </c>
      <c r="AI6527" s="85">
        <f t="shared" si="618"/>
        <v>0</v>
      </c>
      <c r="AJ6527" s="85">
        <f>IF(I6527&gt;Variables!$G$7,0,1)</f>
        <v>1</v>
      </c>
      <c r="AK6527" s="85">
        <f>IF(F6527&gt;Variables!$G$8,0,1)</f>
        <v>0</v>
      </c>
      <c r="AL6527" s="85">
        <f>IF(G6527&gt;Variables!$G$9,0,1)</f>
        <v>0</v>
      </c>
      <c r="AM6527" s="85">
        <f>IF(AND(K6527&gt;Variables!$G$10,K6527&lt;Variables!$G$11),0,1)</f>
        <v>1</v>
      </c>
      <c r="AN6527" s="103">
        <f>IF(H6527&lt;Variables!$G$13,1,0)</f>
        <v>1</v>
      </c>
      <c r="AO6527" s="101">
        <f>IF(R6527&lt;Variables!$G$12,0,1)</f>
        <v>1</v>
      </c>
      <c r="AP6527" s="86">
        <f t="shared" si="620"/>
        <v>0</v>
      </c>
      <c r="AR6527">
        <v>0</v>
      </c>
      <c r="AS6527">
        <v>0</v>
      </c>
      <c r="AT6527">
        <v>1</v>
      </c>
      <c r="AU6527">
        <v>0</v>
      </c>
      <c r="BA6527">
        <v>-1.71</v>
      </c>
    </row>
    <row r="6528" spans="3:53" ht="12.75" x14ac:dyDescent="0.2">
      <c r="C6528" t="s">
        <v>1030</v>
      </c>
      <c r="D6528" t="s">
        <v>980</v>
      </c>
      <c r="E6528">
        <v>17.149999999999999</v>
      </c>
      <c r="F6528">
        <v>15.41</v>
      </c>
      <c r="G6528">
        <v>8.61</v>
      </c>
      <c r="H6528">
        <v>2000</v>
      </c>
      <c r="I6528">
        <v>14.583</v>
      </c>
      <c r="J6528" t="s">
        <v>76</v>
      </c>
      <c r="K6528">
        <v>61.58</v>
      </c>
      <c r="L6528">
        <v>17.117347368421051</v>
      </c>
      <c r="M6528">
        <v>0.1907575448237217</v>
      </c>
      <c r="N6528">
        <v>17.053526530612249</v>
      </c>
      <c r="O6528">
        <v>0.56570979154708367</v>
      </c>
      <c r="P6528">
        <v>2017000</v>
      </c>
      <c r="Q6528">
        <v>768443</v>
      </c>
      <c r="R6528">
        <v>2.62</v>
      </c>
      <c r="S6528">
        <v>57.080000000000013</v>
      </c>
      <c r="T6528">
        <v>9.3030000000000008</v>
      </c>
      <c r="U6528">
        <v>29.070399999999999</v>
      </c>
      <c r="V6528">
        <f t="shared" si="621"/>
        <v>2.4756295916327411</v>
      </c>
      <c r="AC6528">
        <v>17.758800000000001</v>
      </c>
      <c r="AD6528">
        <v>17.09</v>
      </c>
      <c r="AH6528" s="85">
        <f>IF(AND(M6528&lt;Variables!$G$6,M6528&gt;Variables!$G$5),0,1)</f>
        <v>1</v>
      </c>
      <c r="AI6528" s="85">
        <f t="shared" si="618"/>
        <v>0</v>
      </c>
      <c r="AJ6528" s="85">
        <f>IF(I6528&gt;Variables!$G$7,0,1)</f>
        <v>0</v>
      </c>
      <c r="AK6528" s="85">
        <f>IF(F6528&gt;Variables!$G$8,0,1)</f>
        <v>0</v>
      </c>
      <c r="AL6528" s="85">
        <f>IF(G6528&gt;Variables!$G$9,0,1)</f>
        <v>1</v>
      </c>
      <c r="AM6528" s="85">
        <f>IF(AND(K6528&gt;Variables!$G$10,K6528&lt;Variables!$G$11),0,1)</f>
        <v>0</v>
      </c>
      <c r="AN6528" s="103">
        <f>IF(H6528&lt;Variables!$G$13,1,0)</f>
        <v>1</v>
      </c>
      <c r="AO6528" s="101">
        <f>IF(R6528&lt;Variables!$G$12,0,1)</f>
        <v>1</v>
      </c>
      <c r="AP6528" s="86">
        <f t="shared" si="620"/>
        <v>0</v>
      </c>
      <c r="AR6528">
        <v>1</v>
      </c>
      <c r="AS6528">
        <v>0</v>
      </c>
      <c r="AT6528">
        <v>0</v>
      </c>
      <c r="AU6528">
        <v>0</v>
      </c>
      <c r="BA6528">
        <v>1.44</v>
      </c>
    </row>
    <row r="6529" spans="3:53" ht="12.75" x14ac:dyDescent="0.2">
      <c r="C6529" t="s">
        <v>1030</v>
      </c>
      <c r="D6529" t="s">
        <v>989</v>
      </c>
      <c r="E6529">
        <v>291.81</v>
      </c>
      <c r="F6529">
        <v>8.85</v>
      </c>
      <c r="G6529">
        <v>5.05</v>
      </c>
      <c r="H6529">
        <v>13740</v>
      </c>
      <c r="I6529">
        <v>-16.710999999999999</v>
      </c>
      <c r="J6529" t="s">
        <v>76</v>
      </c>
      <c r="K6529">
        <v>60.8</v>
      </c>
      <c r="L6529">
        <v>290.95458333333329</v>
      </c>
      <c r="M6529">
        <v>0.1805837394438726</v>
      </c>
      <c r="N6529">
        <v>289.70806774193551</v>
      </c>
      <c r="O6529">
        <v>0.61162682554042691</v>
      </c>
      <c r="P6529">
        <v>215319</v>
      </c>
      <c r="Q6529">
        <v>175654</v>
      </c>
      <c r="R6529">
        <v>1.23</v>
      </c>
      <c r="S6529">
        <v>57.080000000000013</v>
      </c>
      <c r="T6529">
        <v>9.3030000000000008</v>
      </c>
      <c r="U6529">
        <v>29.070399999999999</v>
      </c>
      <c r="V6529">
        <f t="shared" si="621"/>
        <v>2.468560343707709</v>
      </c>
      <c r="AC6529">
        <v>295.88389999999998</v>
      </c>
      <c r="AD6529">
        <v>289.56</v>
      </c>
      <c r="AH6529" s="85">
        <f>IF(AND(M6529&lt;Variables!$G$6,M6529&gt;Variables!$G$5),0,1)</f>
        <v>1</v>
      </c>
      <c r="AI6529" s="85">
        <f t="shared" si="618"/>
        <v>0</v>
      </c>
      <c r="AJ6529" s="85">
        <f>IF(I6529&gt;Variables!$G$7,0,1)</f>
        <v>1</v>
      </c>
      <c r="AK6529" s="85">
        <f>IF(F6529&gt;Variables!$G$8,0,1)</f>
        <v>1</v>
      </c>
      <c r="AL6529" s="85">
        <f>IF(G6529&gt;Variables!$G$9,0,1)</f>
        <v>1</v>
      </c>
      <c r="AM6529" s="85">
        <f>IF(AND(K6529&gt;Variables!$G$10,K6529&lt;Variables!$G$11),0,1)</f>
        <v>0</v>
      </c>
      <c r="AN6529" s="103">
        <f>IF(H6529&lt;Variables!$G$13,1,0)</f>
        <v>0</v>
      </c>
      <c r="AO6529" s="101">
        <f>IF(R6529&lt;Variables!$G$12,0,1)</f>
        <v>0</v>
      </c>
      <c r="AP6529" s="86">
        <f t="shared" si="620"/>
        <v>0</v>
      </c>
      <c r="AR6529">
        <v>1</v>
      </c>
      <c r="AS6529">
        <v>0</v>
      </c>
      <c r="AT6529">
        <v>0</v>
      </c>
      <c r="AU6529">
        <v>0</v>
      </c>
      <c r="BA6529">
        <v>1.04</v>
      </c>
    </row>
    <row r="6530" spans="3:53" ht="12.75" x14ac:dyDescent="0.2">
      <c r="C6530" t="s">
        <v>1030</v>
      </c>
      <c r="D6530" t="s">
        <v>972</v>
      </c>
      <c r="E6530">
        <v>9.98</v>
      </c>
      <c r="F6530">
        <v>347.97</v>
      </c>
      <c r="G6530">
        <v>-6.36</v>
      </c>
      <c r="H6530">
        <v>27.89</v>
      </c>
      <c r="I6530">
        <v>-2E-3</v>
      </c>
      <c r="J6530" t="s">
        <v>78</v>
      </c>
      <c r="K6530">
        <v>49.93</v>
      </c>
      <c r="L6530">
        <v>10.035555</v>
      </c>
      <c r="M6530">
        <v>-1.0966508578748351</v>
      </c>
      <c r="N6530">
        <v>9.808349999999999</v>
      </c>
      <c r="O6530">
        <v>1.19439049381395</v>
      </c>
      <c r="P6530">
        <v>171740000</v>
      </c>
      <c r="Q6530">
        <v>980580</v>
      </c>
      <c r="R6530">
        <v>175.14</v>
      </c>
      <c r="S6530">
        <v>57.080000000000013</v>
      </c>
      <c r="T6530">
        <v>9.3030000000000008</v>
      </c>
      <c r="U6530">
        <v>29.070399999999999</v>
      </c>
      <c r="V6530">
        <f t="shared" si="621"/>
        <v>2.3945660233673176</v>
      </c>
      <c r="AC6530">
        <v>12.15</v>
      </c>
      <c r="AD6530">
        <v>9.6</v>
      </c>
      <c r="AH6530" s="85">
        <f>IF(AND(M6530&lt;Variables!$G$6,M6530&gt;Variables!$G$5),0,1)</f>
        <v>1</v>
      </c>
      <c r="AI6530" s="85">
        <f t="shared" si="618"/>
        <v>0</v>
      </c>
      <c r="AJ6530" s="85">
        <f>IF(I6530&gt;Variables!$G$7,0,1)</f>
        <v>1</v>
      </c>
      <c r="AK6530" s="85">
        <f>IF(F6530&gt;Variables!$G$8,0,1)</f>
        <v>0</v>
      </c>
      <c r="AL6530" s="85">
        <f>IF(G6530&gt;Variables!$G$9,0,1)</f>
        <v>1</v>
      </c>
      <c r="AM6530" s="85">
        <f>IF(AND(K6530&gt;Variables!$G$10,K6530&lt;Variables!$G$11),0,1)</f>
        <v>1</v>
      </c>
      <c r="AN6530" s="103">
        <f>IF(H6530&lt;Variables!$G$13,1,0)</f>
        <v>1</v>
      </c>
      <c r="AO6530" s="101">
        <f>IF(R6530&lt;Variables!$G$12,0,1)</f>
        <v>1</v>
      </c>
      <c r="AP6530" s="86">
        <f t="shared" si="620"/>
        <v>1</v>
      </c>
      <c r="AR6530">
        <v>1</v>
      </c>
      <c r="AS6530">
        <v>0</v>
      </c>
      <c r="AT6530">
        <v>0</v>
      </c>
      <c r="AU6530">
        <v>0</v>
      </c>
      <c r="BA6530">
        <v>2</v>
      </c>
    </row>
    <row r="6531" spans="3:53" ht="12.75" x14ac:dyDescent="0.2">
      <c r="C6531" t="s">
        <v>1030</v>
      </c>
      <c r="D6531" t="s">
        <v>983</v>
      </c>
      <c r="E6531">
        <v>6.85</v>
      </c>
      <c r="F6531">
        <v>9.16</v>
      </c>
      <c r="G6531">
        <v>1.33</v>
      </c>
      <c r="H6531">
        <v>-99999</v>
      </c>
      <c r="I6531">
        <v>-24.751999999999999</v>
      </c>
      <c r="J6531" t="s">
        <v>78</v>
      </c>
      <c r="K6531">
        <v>59.65</v>
      </c>
      <c r="L6531">
        <v>6.8544666666666672</v>
      </c>
      <c r="M6531">
        <v>8.0725949988812662E-2</v>
      </c>
      <c r="N6531">
        <v>6.8511451612903214</v>
      </c>
      <c r="O6531">
        <v>0.12924611143418349</v>
      </c>
      <c r="P6531">
        <v>930009</v>
      </c>
      <c r="Q6531">
        <v>1067000</v>
      </c>
      <c r="R6531">
        <v>0.87</v>
      </c>
      <c r="S6531">
        <v>57.080000000000013</v>
      </c>
      <c r="T6531">
        <v>9.3030000000000008</v>
      </c>
      <c r="U6531">
        <v>29.070399999999999</v>
      </c>
      <c r="V6531">
        <f t="shared" si="621"/>
        <v>2.4626253576548627</v>
      </c>
      <c r="AC6531">
        <v>6.87</v>
      </c>
      <c r="AD6531">
        <v>6.84</v>
      </c>
      <c r="AH6531" s="85">
        <f>IF(AND(M6531&lt;Variables!$G$6,M6531&gt;Variables!$G$5),0,1)</f>
        <v>1</v>
      </c>
      <c r="AI6531" s="85">
        <f t="shared" ref="AI6531:AI6594" si="622">IF(L6531&gt;N6531,0,1)</f>
        <v>0</v>
      </c>
      <c r="AJ6531" s="85">
        <f>IF(I6531&gt;Variables!$G$7,0,1)</f>
        <v>1</v>
      </c>
      <c r="AK6531" s="85">
        <f>IF(F6531&gt;Variables!$G$8,0,1)</f>
        <v>0</v>
      </c>
      <c r="AL6531" s="85">
        <f>IF(G6531&gt;Variables!$G$9,0,1)</f>
        <v>1</v>
      </c>
      <c r="AM6531" s="85">
        <f>IF(AND(K6531&gt;Variables!$G$10,K6531&lt;Variables!$G$11),0,1)</f>
        <v>0</v>
      </c>
      <c r="AN6531" s="103">
        <f>IF(H6531&lt;Variables!$G$13,1,0)</f>
        <v>1</v>
      </c>
      <c r="AO6531" s="101">
        <f>IF(R6531&lt;Variables!$G$12,0,1)</f>
        <v>0</v>
      </c>
      <c r="AP6531" s="86">
        <f t="shared" si="620"/>
        <v>1</v>
      </c>
      <c r="AR6531">
        <v>0</v>
      </c>
      <c r="AS6531">
        <v>0</v>
      </c>
      <c r="AT6531">
        <v>0</v>
      </c>
      <c r="AU6531">
        <v>1</v>
      </c>
      <c r="BA6531">
        <v>-0.08</v>
      </c>
    </row>
    <row r="6532" spans="3:53" ht="12.75" x14ac:dyDescent="0.2">
      <c r="C6532" t="s">
        <v>1030</v>
      </c>
      <c r="D6532" t="s">
        <v>184</v>
      </c>
      <c r="E6532">
        <v>26.13</v>
      </c>
      <c r="F6532">
        <v>10.43</v>
      </c>
      <c r="G6532">
        <v>9.06</v>
      </c>
      <c r="H6532">
        <v>2300</v>
      </c>
      <c r="I6532">
        <v>-65.177999999999997</v>
      </c>
      <c r="J6532" t="s">
        <v>78</v>
      </c>
      <c r="K6532">
        <v>74.3</v>
      </c>
      <c r="L6532">
        <v>25.752700000000001</v>
      </c>
      <c r="M6532">
        <v>1.465089097453838</v>
      </c>
      <c r="N6532">
        <v>25.548449999999999</v>
      </c>
      <c r="O6532">
        <v>2.276263334957684</v>
      </c>
      <c r="P6532">
        <v>9477000</v>
      </c>
      <c r="Q6532">
        <v>20321000</v>
      </c>
      <c r="R6532">
        <v>0.47</v>
      </c>
      <c r="S6532">
        <v>57.080000000000013</v>
      </c>
      <c r="T6532">
        <v>9.3030000000000008</v>
      </c>
      <c r="U6532">
        <v>29.070399999999999</v>
      </c>
      <c r="V6532">
        <f t="shared" si="621"/>
        <v>2.477838074749446</v>
      </c>
      <c r="AC6532">
        <v>27.24</v>
      </c>
      <c r="AD6532">
        <v>26.1</v>
      </c>
      <c r="AH6532" s="85">
        <f>IF(AND(M6532&lt;Variables!$G$6,M6532&gt;Variables!$G$5),0,1)</f>
        <v>1</v>
      </c>
      <c r="AI6532" s="85">
        <f t="shared" si="622"/>
        <v>0</v>
      </c>
      <c r="AJ6532" s="85">
        <f>IF(I6532&gt;Variables!$G$7,0,1)</f>
        <v>1</v>
      </c>
      <c r="AK6532" s="85">
        <f>IF(F6532&gt;Variables!$G$8,0,1)</f>
        <v>0</v>
      </c>
      <c r="AL6532" s="85">
        <f>IF(G6532&gt;Variables!$G$9,0,1)</f>
        <v>1</v>
      </c>
      <c r="AM6532" s="85">
        <f>IF(AND(K6532&gt;Variables!$G$10,K6532&lt;Variables!$G$11),0,1)</f>
        <v>0</v>
      </c>
      <c r="AN6532" s="103">
        <f>IF(H6532&lt;Variables!$G$13,1,0)</f>
        <v>1</v>
      </c>
      <c r="AO6532" s="101">
        <f>IF(R6532&lt;Variables!$G$12,0,1)</f>
        <v>0</v>
      </c>
      <c r="AP6532" s="86">
        <f t="shared" si="620"/>
        <v>1</v>
      </c>
      <c r="AR6532">
        <v>1</v>
      </c>
      <c r="AS6532">
        <v>0</v>
      </c>
      <c r="AT6532">
        <v>0</v>
      </c>
      <c r="AU6532">
        <v>0</v>
      </c>
      <c r="BA6532">
        <v>1.34</v>
      </c>
    </row>
    <row r="6533" spans="3:53" ht="12.75" x14ac:dyDescent="0.2">
      <c r="C6533" t="s">
        <v>1030</v>
      </c>
      <c r="D6533" t="s">
        <v>973</v>
      </c>
      <c r="E6533">
        <v>9.4499999999999993</v>
      </c>
      <c r="F6533">
        <v>48.24</v>
      </c>
      <c r="G6533">
        <v>15.06</v>
      </c>
      <c r="H6533">
        <v>799.45</v>
      </c>
      <c r="I6533">
        <v>-30.952000000000002</v>
      </c>
      <c r="J6533" t="s">
        <v>78</v>
      </c>
      <c r="K6533">
        <v>64.88</v>
      </c>
      <c r="L6533">
        <v>9.1748899999999978</v>
      </c>
      <c r="M6533">
        <v>2.5799764356848121</v>
      </c>
      <c r="N6533">
        <v>9.103860000000001</v>
      </c>
      <c r="O6533">
        <v>3.3803243898741742</v>
      </c>
      <c r="P6533">
        <v>113250000</v>
      </c>
      <c r="Q6533">
        <v>4490000</v>
      </c>
      <c r="R6533">
        <v>25.22</v>
      </c>
      <c r="S6533">
        <v>57.080000000000013</v>
      </c>
      <c r="T6533">
        <v>9.3030000000000008</v>
      </c>
      <c r="U6533">
        <v>29.070399999999999</v>
      </c>
      <c r="V6533">
        <f t="shared" si="621"/>
        <v>2.3432069501118797</v>
      </c>
      <c r="AC6533">
        <v>10.47</v>
      </c>
      <c r="AD6533">
        <v>8.6</v>
      </c>
      <c r="AH6533" s="85">
        <f>IF(AND(M6533&lt;Variables!$G$6,M6533&gt;Variables!$G$5),0,1)</f>
        <v>1</v>
      </c>
      <c r="AI6533" s="85">
        <f t="shared" si="622"/>
        <v>0</v>
      </c>
      <c r="AJ6533" s="85">
        <f>IF(I6533&gt;Variables!$G$7,0,1)</f>
        <v>1</v>
      </c>
      <c r="AK6533" s="85">
        <f>IF(F6533&gt;Variables!$G$8,0,1)</f>
        <v>0</v>
      </c>
      <c r="AL6533" s="85">
        <f>IF(G6533&gt;Variables!$G$9,0,1)</f>
        <v>0</v>
      </c>
      <c r="AM6533" s="85">
        <f>IF(AND(K6533&gt;Variables!$G$10,K6533&lt;Variables!$G$11),0,1)</f>
        <v>0</v>
      </c>
      <c r="AN6533" s="103">
        <f>IF(H6533&lt;Variables!$G$13,1,0)</f>
        <v>1</v>
      </c>
      <c r="AO6533" s="101">
        <f>IF(R6533&lt;Variables!$G$12,0,1)</f>
        <v>1</v>
      </c>
      <c r="AP6533" s="86">
        <f t="shared" si="620"/>
        <v>1</v>
      </c>
      <c r="AR6533">
        <v>0</v>
      </c>
      <c r="AS6533">
        <v>0</v>
      </c>
      <c r="AT6533">
        <v>1</v>
      </c>
      <c r="AU6533">
        <v>0</v>
      </c>
      <c r="BA6533">
        <v>-2.25</v>
      </c>
    </row>
    <row r="6534" spans="3:53" ht="12.75" x14ac:dyDescent="0.2">
      <c r="C6534" t="s">
        <v>1031</v>
      </c>
      <c r="D6534" t="s">
        <v>971</v>
      </c>
      <c r="E6534">
        <v>30.45</v>
      </c>
      <c r="F6534">
        <v>5.37</v>
      </c>
      <c r="G6534">
        <v>-5.08</v>
      </c>
      <c r="H6534">
        <v>20630</v>
      </c>
      <c r="I6534">
        <v>-67.772000000000006</v>
      </c>
      <c r="J6534" t="s">
        <v>78</v>
      </c>
      <c r="K6534">
        <v>46.38</v>
      </c>
      <c r="L6534">
        <v>30.793095000000001</v>
      </c>
      <c r="M6534">
        <v>-1.0817197816588431</v>
      </c>
      <c r="N6534">
        <v>31.02140967741936</v>
      </c>
      <c r="O6534">
        <v>-1.809749083801335</v>
      </c>
      <c r="P6534">
        <v>12959000</v>
      </c>
      <c r="Q6534">
        <v>8987000</v>
      </c>
      <c r="R6534">
        <v>1.44</v>
      </c>
      <c r="S6534">
        <v>31.164999999999999</v>
      </c>
      <c r="T6534">
        <v>5.52</v>
      </c>
      <c r="U6534">
        <v>16.390799999999999</v>
      </c>
      <c r="V6534">
        <v>2.3463126099625899</v>
      </c>
      <c r="AC6534">
        <v>31.274999999999999</v>
      </c>
      <c r="AD6534">
        <v>29.6</v>
      </c>
      <c r="AH6534" s="85">
        <f>IF(AND(M6534&lt;Variables!$G$6,M6534&gt;Variables!$G$5),0,1)</f>
        <v>1</v>
      </c>
      <c r="AI6534" s="85">
        <f t="shared" si="622"/>
        <v>1</v>
      </c>
      <c r="AJ6534" s="85">
        <f>IF(I6534&gt;Variables!$G$7,0,1)</f>
        <v>1</v>
      </c>
      <c r="AK6534" s="85">
        <f>IF(F6534&gt;Variables!$G$8,0,1)</f>
        <v>1</v>
      </c>
      <c r="AL6534" s="85">
        <f>IF(G6534&gt;Variables!$G$9,0,1)</f>
        <v>1</v>
      </c>
      <c r="AM6534" s="85">
        <f>IF(AND(K6534&gt;Variables!$G$10,K6534&lt;Variables!$G$11),0,1)</f>
        <v>1</v>
      </c>
      <c r="AN6534" s="103">
        <f>IF(H6534&lt;Variables!$G$13,1,0)</f>
        <v>0</v>
      </c>
      <c r="AO6534" s="101">
        <f>IF(R6534&lt;Variables!$G$12,0,1)</f>
        <v>0</v>
      </c>
      <c r="AP6534" s="86">
        <f t="shared" si="620"/>
        <v>1</v>
      </c>
      <c r="AR6534">
        <v>1</v>
      </c>
      <c r="AS6534">
        <v>0</v>
      </c>
      <c r="AT6534">
        <v>0</v>
      </c>
      <c r="AU6534">
        <v>0</v>
      </c>
      <c r="BA6534">
        <v>1.49</v>
      </c>
    </row>
    <row r="6535" spans="3:53" ht="12.75" x14ac:dyDescent="0.2">
      <c r="C6535" t="s">
        <v>1031</v>
      </c>
      <c r="D6535" t="s">
        <v>1032</v>
      </c>
      <c r="E6535">
        <v>2.0499999999999998</v>
      </c>
      <c r="F6535">
        <v>19.190000000000001</v>
      </c>
      <c r="G6535">
        <v>6.84</v>
      </c>
      <c r="H6535">
        <v>51.39</v>
      </c>
      <c r="I6535">
        <v>-14.553000000000001</v>
      </c>
      <c r="J6535" t="s">
        <v>78</v>
      </c>
      <c r="K6535">
        <v>51</v>
      </c>
      <c r="L6535">
        <v>2.1293600000000001</v>
      </c>
      <c r="M6535">
        <v>-1.9047976856896041</v>
      </c>
      <c r="N6535">
        <v>2.1336516129032259</v>
      </c>
      <c r="O6535">
        <v>-2.102105734225141</v>
      </c>
      <c r="P6535">
        <v>6880000</v>
      </c>
      <c r="Q6535">
        <v>363020</v>
      </c>
      <c r="R6535">
        <v>18.95</v>
      </c>
      <c r="S6535">
        <v>31.164999999999999</v>
      </c>
      <c r="T6535">
        <v>5.52</v>
      </c>
      <c r="U6535">
        <v>16.390799999999999</v>
      </c>
      <c r="V6535">
        <v>2.4323857955442012</v>
      </c>
      <c r="AC6535">
        <v>2.37</v>
      </c>
      <c r="AD6535">
        <v>1.85</v>
      </c>
      <c r="AH6535" s="85">
        <f>IF(AND(M6535&lt;Variables!$G$6,M6535&gt;Variables!$G$5),0,1)</f>
        <v>1</v>
      </c>
      <c r="AI6535" s="85">
        <f t="shared" si="622"/>
        <v>1</v>
      </c>
      <c r="AJ6535" s="85">
        <f>IF(I6535&gt;Variables!$G$7,0,1)</f>
        <v>1</v>
      </c>
      <c r="AK6535" s="85">
        <f>IF(F6535&gt;Variables!$G$8,0,1)</f>
        <v>0</v>
      </c>
      <c r="AL6535" s="85">
        <f>IF(G6535&gt;Variables!$G$9,0,1)</f>
        <v>1</v>
      </c>
      <c r="AM6535" s="85">
        <f>IF(AND(K6535&gt;Variables!$G$10,K6535&lt;Variables!$G$11),0,1)</f>
        <v>0</v>
      </c>
      <c r="AN6535" s="103">
        <f>IF(H6535&lt;Variables!$G$13,1,0)</f>
        <v>1</v>
      </c>
      <c r="AO6535" s="101">
        <f>IF(R6535&lt;Variables!$G$12,0,1)</f>
        <v>1</v>
      </c>
      <c r="AP6535" s="86">
        <f t="shared" si="620"/>
        <v>1</v>
      </c>
      <c r="AR6535">
        <v>1</v>
      </c>
      <c r="AS6535">
        <v>0</v>
      </c>
      <c r="AT6535">
        <v>0</v>
      </c>
      <c r="AU6535">
        <v>0</v>
      </c>
      <c r="BA6535">
        <v>2</v>
      </c>
    </row>
    <row r="6536" spans="3:53" ht="12.75" x14ac:dyDescent="0.2">
      <c r="C6536" t="s">
        <v>1031</v>
      </c>
      <c r="D6536" t="s">
        <v>1033</v>
      </c>
      <c r="E6536">
        <v>11.64</v>
      </c>
      <c r="F6536">
        <v>14.18</v>
      </c>
      <c r="G6536">
        <v>0.47</v>
      </c>
      <c r="H6536">
        <v>57.57</v>
      </c>
      <c r="I6536">
        <v>-50.087000000000003</v>
      </c>
      <c r="J6536" t="s">
        <v>78</v>
      </c>
      <c r="K6536">
        <v>51.15</v>
      </c>
      <c r="L6536">
        <v>11.991005555555549</v>
      </c>
      <c r="M6536">
        <v>-1.964018400829137</v>
      </c>
      <c r="N6536">
        <v>11.950093103448269</v>
      </c>
      <c r="O6536">
        <v>-1.628381484259098</v>
      </c>
      <c r="P6536">
        <v>184800</v>
      </c>
      <c r="Q6536">
        <v>74790</v>
      </c>
      <c r="R6536">
        <v>2.4700000000000002</v>
      </c>
      <c r="S6536">
        <v>31.164999999999999</v>
      </c>
      <c r="T6536">
        <v>5.52</v>
      </c>
      <c r="U6536">
        <v>16.390799999999999</v>
      </c>
      <c r="V6536">
        <v>2.436501376334391</v>
      </c>
      <c r="AC6536">
        <v>11.7699</v>
      </c>
      <c r="AD6536">
        <v>10.49</v>
      </c>
      <c r="AH6536" s="85">
        <f>IF(AND(M6536&lt;Variables!$G$6,M6536&gt;Variables!$G$5),0,1)</f>
        <v>1</v>
      </c>
      <c r="AI6536" s="85">
        <f t="shared" si="622"/>
        <v>0</v>
      </c>
      <c r="AJ6536" s="85">
        <f>IF(I6536&gt;Variables!$G$7,0,1)</f>
        <v>1</v>
      </c>
      <c r="AK6536" s="85">
        <f>IF(F6536&gt;Variables!$G$8,0,1)</f>
        <v>0</v>
      </c>
      <c r="AL6536" s="85">
        <f>IF(G6536&gt;Variables!$G$9,0,1)</f>
        <v>1</v>
      </c>
      <c r="AM6536" s="85">
        <f>IF(AND(K6536&gt;Variables!$G$10,K6536&lt;Variables!$G$11),0,1)</f>
        <v>0</v>
      </c>
      <c r="AN6536" s="103">
        <f>IF(H6536&lt;Variables!$G$13,1,0)</f>
        <v>1</v>
      </c>
      <c r="AO6536" s="101">
        <f>IF(R6536&lt;Variables!$G$12,0,1)</f>
        <v>1</v>
      </c>
      <c r="AP6536" s="86">
        <f t="shared" si="620"/>
        <v>1</v>
      </c>
      <c r="AR6536">
        <v>0</v>
      </c>
      <c r="AS6536">
        <v>0</v>
      </c>
      <c r="AT6536">
        <v>1</v>
      </c>
      <c r="AU6536">
        <v>0</v>
      </c>
      <c r="BA6536">
        <v>-2.25</v>
      </c>
    </row>
    <row r="6537" spans="3:53" ht="12.75" x14ac:dyDescent="0.2">
      <c r="C6537" t="s">
        <v>1031</v>
      </c>
      <c r="D6537" t="s">
        <v>1034</v>
      </c>
      <c r="E6537">
        <v>486.77</v>
      </c>
      <c r="F6537">
        <v>4.6900000000000004</v>
      </c>
      <c r="G6537">
        <v>0.33</v>
      </c>
      <c r="H6537">
        <v>91470</v>
      </c>
      <c r="I6537">
        <v>-4.1669999999999998</v>
      </c>
      <c r="J6537" t="s">
        <v>76</v>
      </c>
      <c r="K6537">
        <v>68.69</v>
      </c>
      <c r="L6537">
        <v>484.22474999999997</v>
      </c>
      <c r="M6537">
        <v>0.64128279275274802</v>
      </c>
      <c r="N6537">
        <v>483.36951612903221</v>
      </c>
      <c r="O6537">
        <v>0.81934911880346073</v>
      </c>
      <c r="P6537">
        <v>621303</v>
      </c>
      <c r="Q6537">
        <v>1595000</v>
      </c>
      <c r="R6537">
        <v>0.39</v>
      </c>
      <c r="S6537">
        <v>31.164999999999999</v>
      </c>
      <c r="T6537">
        <v>5.52</v>
      </c>
      <c r="U6537">
        <v>16.390799999999999</v>
      </c>
      <c r="V6537">
        <v>2.5093407056431949</v>
      </c>
      <c r="AC6537">
        <v>490.78989999999999</v>
      </c>
      <c r="AD6537">
        <v>480.61</v>
      </c>
      <c r="AH6537" s="85">
        <f>IF(AND(M6537&lt;Variables!$G$6,M6537&gt;Variables!$G$5),0,1)</f>
        <v>1</v>
      </c>
      <c r="AI6537" s="85">
        <f t="shared" si="622"/>
        <v>0</v>
      </c>
      <c r="AJ6537" s="85">
        <f>IF(I6537&gt;Variables!$G$7,0,1)</f>
        <v>1</v>
      </c>
      <c r="AK6537" s="85">
        <f>IF(F6537&gt;Variables!$G$8,0,1)</f>
        <v>1</v>
      </c>
      <c r="AL6537" s="85">
        <f>IF(G6537&gt;Variables!$G$9,0,1)</f>
        <v>1</v>
      </c>
      <c r="AM6537" s="85">
        <f>IF(AND(K6537&gt;Variables!$G$10,K6537&lt;Variables!$G$11),0,1)</f>
        <v>0</v>
      </c>
      <c r="AN6537" s="103">
        <f>IF(H6537&lt;Variables!$G$13,1,0)</f>
        <v>0</v>
      </c>
      <c r="AO6537" s="101">
        <f>IF(R6537&lt;Variables!$G$12,0,1)</f>
        <v>0</v>
      </c>
      <c r="AP6537" s="86">
        <f t="shared" si="620"/>
        <v>0</v>
      </c>
      <c r="AR6537">
        <v>0</v>
      </c>
      <c r="AS6537">
        <v>0</v>
      </c>
      <c r="AT6537">
        <v>1</v>
      </c>
      <c r="AU6537">
        <v>0</v>
      </c>
      <c r="BA6537">
        <v>-1.26</v>
      </c>
    </row>
    <row r="6538" spans="3:53" ht="12.75" x14ac:dyDescent="0.2">
      <c r="C6538" t="s">
        <v>1031</v>
      </c>
      <c r="D6538" t="s">
        <v>1035</v>
      </c>
      <c r="E6538">
        <v>102.08</v>
      </c>
      <c r="F6538">
        <v>7.89</v>
      </c>
      <c r="G6538">
        <v>7.54</v>
      </c>
      <c r="H6538">
        <v>6520</v>
      </c>
      <c r="I6538">
        <v>-28.89</v>
      </c>
      <c r="J6538" t="s">
        <v>76</v>
      </c>
      <c r="K6538">
        <v>63.93</v>
      </c>
      <c r="L6538">
        <v>101.2202578947368</v>
      </c>
      <c r="M6538">
        <v>0.4739585881731897</v>
      </c>
      <c r="N6538">
        <v>99.743099999999984</v>
      </c>
      <c r="O6538">
        <v>1.9619402244365971</v>
      </c>
      <c r="P6538">
        <v>309355</v>
      </c>
      <c r="Q6538">
        <v>433339</v>
      </c>
      <c r="R6538">
        <v>0.71</v>
      </c>
      <c r="S6538">
        <v>31.164999999999999</v>
      </c>
      <c r="T6538">
        <v>5.52</v>
      </c>
      <c r="U6538">
        <v>16.390799999999999</v>
      </c>
      <c r="V6538">
        <v>2.479924598538664</v>
      </c>
      <c r="AC6538">
        <v>102.98</v>
      </c>
      <c r="AD6538">
        <v>97.584999999999994</v>
      </c>
      <c r="AH6538" s="85">
        <f>IF(AND(M6538&lt;Variables!$G$6,M6538&gt;Variables!$G$5),0,1)</f>
        <v>1</v>
      </c>
      <c r="AI6538" s="85">
        <f t="shared" si="622"/>
        <v>0</v>
      </c>
      <c r="AJ6538" s="85">
        <f>IF(I6538&gt;Variables!$G$7,0,1)</f>
        <v>1</v>
      </c>
      <c r="AK6538" s="85">
        <f>IF(F6538&gt;Variables!$G$8,0,1)</f>
        <v>1</v>
      </c>
      <c r="AL6538" s="85">
        <f>IF(G6538&gt;Variables!$G$9,0,1)</f>
        <v>1</v>
      </c>
      <c r="AM6538" s="85">
        <f>IF(AND(K6538&gt;Variables!$G$10,K6538&lt;Variables!$G$11),0,1)</f>
        <v>0</v>
      </c>
      <c r="AN6538" s="103">
        <f>IF(H6538&lt;Variables!$G$13,1,0)</f>
        <v>0</v>
      </c>
      <c r="AO6538" s="101">
        <f>IF(R6538&lt;Variables!$G$12,0,1)</f>
        <v>0</v>
      </c>
      <c r="AP6538" s="86">
        <f t="shared" si="620"/>
        <v>0</v>
      </c>
      <c r="AR6538">
        <v>0</v>
      </c>
      <c r="AS6538">
        <v>0</v>
      </c>
      <c r="AT6538">
        <v>1</v>
      </c>
      <c r="AU6538">
        <v>0</v>
      </c>
      <c r="BA6538">
        <v>-2.25</v>
      </c>
    </row>
    <row r="6539" spans="3:53" ht="12.75" x14ac:dyDescent="0.2">
      <c r="C6539" t="s">
        <v>1031</v>
      </c>
      <c r="D6539" t="s">
        <v>1036</v>
      </c>
      <c r="E6539">
        <v>702</v>
      </c>
      <c r="F6539">
        <v>14.67</v>
      </c>
      <c r="G6539">
        <v>2.58</v>
      </c>
      <c r="H6539">
        <v>12820</v>
      </c>
      <c r="I6539">
        <v>71.72</v>
      </c>
      <c r="J6539" t="s">
        <v>76</v>
      </c>
      <c r="K6539">
        <v>71.55</v>
      </c>
      <c r="L6539">
        <v>698.09650499999998</v>
      </c>
      <c r="M6539">
        <v>0.80268200168113812</v>
      </c>
      <c r="N6539">
        <v>695.94695333333345</v>
      </c>
      <c r="O6539">
        <v>1.1140283939073681</v>
      </c>
      <c r="P6539">
        <v>1022000</v>
      </c>
      <c r="Q6539">
        <v>568465</v>
      </c>
      <c r="R6539">
        <v>1.8</v>
      </c>
      <c r="S6539">
        <v>31.164999999999999</v>
      </c>
      <c r="T6539">
        <v>5.52</v>
      </c>
      <c r="U6539">
        <v>16.390799999999999</v>
      </c>
      <c r="V6539">
        <v>2.519432229826863</v>
      </c>
      <c r="AC6539">
        <v>714.68989999999997</v>
      </c>
      <c r="AD6539">
        <v>695.82</v>
      </c>
      <c r="AH6539" s="85">
        <f>IF(AND(M6539&lt;Variables!$G$6,M6539&gt;Variables!$G$5),0,1)</f>
        <v>1</v>
      </c>
      <c r="AI6539" s="85">
        <f t="shared" si="622"/>
        <v>0</v>
      </c>
      <c r="AJ6539" s="85">
        <f>IF(I6539&gt;Variables!$G$7,0,1)</f>
        <v>0</v>
      </c>
      <c r="AK6539" s="85">
        <f>IF(F6539&gt;Variables!$G$8,0,1)</f>
        <v>0</v>
      </c>
      <c r="AL6539" s="85">
        <f>IF(G6539&gt;Variables!$G$9,0,1)</f>
        <v>1</v>
      </c>
      <c r="AM6539" s="85">
        <f>IF(AND(K6539&gt;Variables!$G$10,K6539&lt;Variables!$G$11),0,1)</f>
        <v>0</v>
      </c>
      <c r="AN6539" s="103">
        <f>IF(H6539&lt;Variables!$G$13,1,0)</f>
        <v>0</v>
      </c>
      <c r="AO6539" s="101">
        <f>IF(R6539&lt;Variables!$G$12,0,1)</f>
        <v>0</v>
      </c>
      <c r="AP6539" s="86">
        <f t="shared" si="620"/>
        <v>0</v>
      </c>
      <c r="AR6539">
        <v>0</v>
      </c>
      <c r="AS6539">
        <v>0</v>
      </c>
      <c r="AT6539">
        <v>0</v>
      </c>
      <c r="AU6539">
        <v>1</v>
      </c>
      <c r="BA6539">
        <v>-0.74</v>
      </c>
    </row>
    <row r="6540" spans="3:53" ht="12.75" x14ac:dyDescent="0.2">
      <c r="C6540" t="s">
        <v>1031</v>
      </c>
      <c r="D6540" t="s">
        <v>1037</v>
      </c>
      <c r="E6540">
        <v>73.260000000000005</v>
      </c>
      <c r="F6540">
        <v>20.29</v>
      </c>
      <c r="G6540">
        <v>11.94</v>
      </c>
      <c r="H6540">
        <v>3300</v>
      </c>
      <c r="I6540">
        <v>3.6379999999999999</v>
      </c>
      <c r="J6540" t="s">
        <v>76</v>
      </c>
      <c r="K6540">
        <v>64.290000000000006</v>
      </c>
      <c r="L6540">
        <v>72.469695000000002</v>
      </c>
      <c r="M6540">
        <v>1.179948390841157</v>
      </c>
      <c r="N6540">
        <v>71.09790000000001</v>
      </c>
      <c r="O6540">
        <v>3.132160021603994</v>
      </c>
      <c r="P6540">
        <v>2120000</v>
      </c>
      <c r="Q6540">
        <v>781900</v>
      </c>
      <c r="R6540">
        <v>2.71</v>
      </c>
      <c r="S6540">
        <v>31.164999999999999</v>
      </c>
      <c r="T6540">
        <v>5.52</v>
      </c>
      <c r="U6540">
        <v>16.390799999999999</v>
      </c>
      <c r="V6540">
        <v>2.435669838123343</v>
      </c>
      <c r="AC6540">
        <v>74.099999999999994</v>
      </c>
      <c r="AD6540">
        <v>65.150000000000006</v>
      </c>
      <c r="AH6540" s="85">
        <f>IF(AND(M6540&lt;Variables!$G$6,M6540&gt;Variables!$G$5),0,1)</f>
        <v>1</v>
      </c>
      <c r="AI6540" s="85">
        <f t="shared" si="622"/>
        <v>0</v>
      </c>
      <c r="AJ6540" s="85">
        <f>IF(I6540&gt;Variables!$G$7,0,1)</f>
        <v>0</v>
      </c>
      <c r="AK6540" s="85">
        <f>IF(F6540&gt;Variables!$G$8,0,1)</f>
        <v>0</v>
      </c>
      <c r="AL6540" s="85">
        <f>IF(G6540&gt;Variables!$G$9,0,1)</f>
        <v>1</v>
      </c>
      <c r="AM6540" s="85">
        <f>IF(AND(K6540&gt;Variables!$G$10,K6540&lt;Variables!$G$11),0,1)</f>
        <v>0</v>
      </c>
      <c r="AN6540" s="103">
        <f>IF(H6540&lt;Variables!$G$13,1,0)</f>
        <v>0</v>
      </c>
      <c r="AO6540" s="101">
        <f>IF(R6540&lt;Variables!$G$12,0,1)</f>
        <v>1</v>
      </c>
      <c r="AP6540" s="86">
        <f t="shared" si="620"/>
        <v>0</v>
      </c>
      <c r="AR6540">
        <v>0</v>
      </c>
      <c r="AS6540">
        <v>0</v>
      </c>
      <c r="AT6540">
        <v>1</v>
      </c>
      <c r="AU6540">
        <v>0</v>
      </c>
      <c r="BA6540">
        <v>-2.25</v>
      </c>
    </row>
    <row r="6541" spans="3:53" ht="12.75" x14ac:dyDescent="0.2">
      <c r="C6541" t="s">
        <v>1031</v>
      </c>
      <c r="D6541" t="s">
        <v>1038</v>
      </c>
      <c r="E6541">
        <v>5.95</v>
      </c>
      <c r="F6541">
        <v>21.76</v>
      </c>
      <c r="G6541">
        <v>-3.09</v>
      </c>
      <c r="H6541">
        <v>41.21</v>
      </c>
      <c r="I6541">
        <v>-43.707000000000001</v>
      </c>
      <c r="J6541" t="s">
        <v>76</v>
      </c>
      <c r="K6541">
        <v>46.51</v>
      </c>
      <c r="L6541">
        <v>6.3342850000000004</v>
      </c>
      <c r="M6541">
        <v>-5.9088752716368207</v>
      </c>
      <c r="N6541">
        <v>6.2165548387096763</v>
      </c>
      <c r="O6541">
        <v>-4.1269617234314868</v>
      </c>
      <c r="P6541">
        <v>6429000</v>
      </c>
      <c r="Q6541">
        <v>136903</v>
      </c>
      <c r="R6541">
        <v>46.96</v>
      </c>
      <c r="S6541">
        <v>31.164999999999999</v>
      </c>
      <c r="T6541">
        <v>5.52</v>
      </c>
      <c r="U6541">
        <v>16.390799999999999</v>
      </c>
      <c r="V6541">
        <v>2.4249180941346968</v>
      </c>
      <c r="AC6541">
        <v>6.05</v>
      </c>
      <c r="AD6541">
        <v>4.5900999999999996</v>
      </c>
      <c r="AH6541" s="85">
        <f>IF(AND(M6541&lt;Variables!$G$6,M6541&gt;Variables!$G$5),0,1)</f>
        <v>1</v>
      </c>
      <c r="AI6541" s="85">
        <f t="shared" si="622"/>
        <v>0</v>
      </c>
      <c r="AJ6541" s="85">
        <f>IF(I6541&gt;Variables!$G$7,0,1)</f>
        <v>1</v>
      </c>
      <c r="AK6541" s="85">
        <f>IF(F6541&gt;Variables!$G$8,0,1)</f>
        <v>0</v>
      </c>
      <c r="AL6541" s="85">
        <f>IF(G6541&gt;Variables!$G$9,0,1)</f>
        <v>1</v>
      </c>
      <c r="AM6541" s="85">
        <f>IF(AND(K6541&gt;Variables!$G$10,K6541&lt;Variables!$G$11),0,1)</f>
        <v>1</v>
      </c>
      <c r="AN6541" s="103">
        <f>IF(H6541&lt;Variables!$G$13,1,0)</f>
        <v>1</v>
      </c>
      <c r="AO6541" s="101">
        <f>IF(R6541&lt;Variables!$G$12,0,1)</f>
        <v>1</v>
      </c>
      <c r="AP6541" s="86">
        <f t="shared" si="620"/>
        <v>0</v>
      </c>
      <c r="AR6541">
        <v>0</v>
      </c>
      <c r="AS6541">
        <v>0</v>
      </c>
      <c r="AT6541">
        <v>1</v>
      </c>
      <c r="AU6541">
        <v>0</v>
      </c>
      <c r="BA6541">
        <v>-2.25</v>
      </c>
    </row>
    <row r="6542" spans="3:53" ht="12.75" x14ac:dyDescent="0.2">
      <c r="C6542" t="s">
        <v>1031</v>
      </c>
      <c r="D6542" t="s">
        <v>1039</v>
      </c>
      <c r="E6542">
        <v>7.12</v>
      </c>
      <c r="F6542">
        <v>43.95</v>
      </c>
      <c r="G6542">
        <v>8.2899999999999991</v>
      </c>
      <c r="H6542">
        <v>6.19</v>
      </c>
      <c r="I6542">
        <v>-41.392000000000003</v>
      </c>
      <c r="J6542" t="s">
        <v>76</v>
      </c>
      <c r="K6542">
        <v>63.97</v>
      </c>
      <c r="L6542">
        <v>6.9672812500000001</v>
      </c>
      <c r="M6542">
        <v>1.187245742376192</v>
      </c>
      <c r="N6542">
        <v>6.7314296296296288</v>
      </c>
      <c r="O6542">
        <v>4.732581158809487</v>
      </c>
      <c r="P6542">
        <v>6160000</v>
      </c>
      <c r="Q6542">
        <v>250890</v>
      </c>
      <c r="R6542">
        <v>24.55</v>
      </c>
      <c r="S6542">
        <v>31.164999999999999</v>
      </c>
      <c r="T6542">
        <v>5.52</v>
      </c>
      <c r="U6542">
        <v>16.390799999999999</v>
      </c>
      <c r="V6542">
        <v>2.4329609538135841</v>
      </c>
      <c r="AC6542">
        <v>7.4063999999999997</v>
      </c>
      <c r="AD6542">
        <v>5.3</v>
      </c>
      <c r="AH6542" s="85">
        <f>IF(AND(M6542&lt;Variables!$G$6,M6542&gt;Variables!$G$5),0,1)</f>
        <v>1</v>
      </c>
      <c r="AI6542" s="85">
        <f t="shared" si="622"/>
        <v>0</v>
      </c>
      <c r="AJ6542" s="85">
        <f>IF(I6542&gt;Variables!$G$7,0,1)</f>
        <v>1</v>
      </c>
      <c r="AK6542" s="85">
        <f>IF(F6542&gt;Variables!$G$8,0,1)</f>
        <v>0</v>
      </c>
      <c r="AL6542" s="85">
        <f>IF(G6542&gt;Variables!$G$9,0,1)</f>
        <v>1</v>
      </c>
      <c r="AM6542" s="85">
        <f>IF(AND(K6542&gt;Variables!$G$10,K6542&lt;Variables!$G$11),0,1)</f>
        <v>0</v>
      </c>
      <c r="AN6542" s="103">
        <f>IF(H6542&lt;Variables!$G$13,1,0)</f>
        <v>1</v>
      </c>
      <c r="AO6542" s="101">
        <f>IF(R6542&lt;Variables!$G$12,0,1)</f>
        <v>1</v>
      </c>
      <c r="AP6542" s="86">
        <f t="shared" si="620"/>
        <v>0</v>
      </c>
      <c r="AR6542">
        <v>1</v>
      </c>
      <c r="AS6542">
        <v>0</v>
      </c>
      <c r="AT6542">
        <v>0</v>
      </c>
      <c r="AU6542">
        <v>0</v>
      </c>
      <c r="BA6542">
        <v>2</v>
      </c>
    </row>
    <row r="6543" spans="3:53" ht="12.75" x14ac:dyDescent="0.2">
      <c r="C6543" t="s">
        <v>1031</v>
      </c>
      <c r="D6543" t="s">
        <v>1040</v>
      </c>
      <c r="E6543">
        <v>2.77</v>
      </c>
      <c r="F6543">
        <v>8.24</v>
      </c>
      <c r="G6543">
        <v>2.59</v>
      </c>
      <c r="H6543">
        <v>-99999</v>
      </c>
      <c r="I6543">
        <v>186.922</v>
      </c>
      <c r="J6543" t="s">
        <v>78</v>
      </c>
      <c r="K6543">
        <v>71.790000000000006</v>
      </c>
      <c r="L6543">
        <v>2.766</v>
      </c>
      <c r="M6543">
        <v>0.14461315979755779</v>
      </c>
      <c r="N6543">
        <v>2.7455099999999999</v>
      </c>
      <c r="O6543">
        <v>0.89200185029375678</v>
      </c>
      <c r="P6543">
        <v>60403</v>
      </c>
      <c r="Q6543">
        <v>61287</v>
      </c>
      <c r="R6543">
        <v>0.99</v>
      </c>
      <c r="S6543">
        <v>31.164999999999999</v>
      </c>
      <c r="T6543">
        <v>5.52</v>
      </c>
      <c r="U6543">
        <v>16.390799999999999</v>
      </c>
      <c r="V6543">
        <v>2.5798840211135201</v>
      </c>
      <c r="AC6543">
        <v>2.7949999999999999</v>
      </c>
      <c r="AD6543">
        <v>2.7501000000000002</v>
      </c>
      <c r="AH6543" s="85">
        <f>IF(AND(M6543&lt;Variables!$G$6,M6543&gt;Variables!$G$5),0,1)</f>
        <v>1</v>
      </c>
      <c r="AI6543" s="85">
        <f t="shared" si="622"/>
        <v>0</v>
      </c>
      <c r="AJ6543" s="85">
        <f>IF(I6543&gt;Variables!$G$7,0,1)</f>
        <v>0</v>
      </c>
      <c r="AK6543" s="85">
        <f>IF(F6543&gt;Variables!$G$8,0,1)</f>
        <v>1</v>
      </c>
      <c r="AL6543" s="85">
        <f>IF(G6543&gt;Variables!$G$9,0,1)</f>
        <v>1</v>
      </c>
      <c r="AM6543" s="85">
        <f>IF(AND(K6543&gt;Variables!$G$10,K6543&lt;Variables!$G$11),0,1)</f>
        <v>0</v>
      </c>
      <c r="AN6543" s="103">
        <f>IF(H6543&lt;Variables!$G$13,1,0)</f>
        <v>1</v>
      </c>
      <c r="AO6543" s="101">
        <f>IF(R6543&lt;Variables!$G$12,0,1)</f>
        <v>0</v>
      </c>
      <c r="AP6543" s="86">
        <f t="shared" si="620"/>
        <v>1</v>
      </c>
      <c r="AR6543">
        <v>0</v>
      </c>
      <c r="AS6543">
        <v>0</v>
      </c>
      <c r="AT6543">
        <v>0</v>
      </c>
      <c r="AU6543">
        <v>0</v>
      </c>
      <c r="BA6543">
        <v>0</v>
      </c>
    </row>
    <row r="6544" spans="3:53" ht="12.75" x14ac:dyDescent="0.2">
      <c r="C6544" t="s">
        <v>1031</v>
      </c>
      <c r="D6544" t="s">
        <v>1041</v>
      </c>
      <c r="E6544">
        <v>40.65</v>
      </c>
      <c r="F6544">
        <v>4.6100000000000003</v>
      </c>
      <c r="G6544">
        <v>4.9400000000000004</v>
      </c>
      <c r="H6544">
        <v>2280</v>
      </c>
      <c r="I6544">
        <v>-35.956000000000003</v>
      </c>
      <c r="J6544" t="s">
        <v>78</v>
      </c>
      <c r="K6544">
        <v>69.27</v>
      </c>
      <c r="L6544">
        <v>40.264995000000013</v>
      </c>
      <c r="M6544">
        <v>0.80915196934706035</v>
      </c>
      <c r="N6544">
        <v>39.945590322580649</v>
      </c>
      <c r="O6544">
        <v>1.615221285275698</v>
      </c>
      <c r="P6544">
        <v>413937</v>
      </c>
      <c r="Q6544">
        <v>1947000</v>
      </c>
      <c r="R6544">
        <v>0.21</v>
      </c>
      <c r="S6544">
        <v>31.164999999999999</v>
      </c>
      <c r="T6544">
        <v>5.52</v>
      </c>
      <c r="U6544">
        <v>16.390799999999999</v>
      </c>
      <c r="V6544">
        <v>2.500568517595346</v>
      </c>
      <c r="AC6544">
        <v>41.1</v>
      </c>
      <c r="AD6544">
        <v>39.69</v>
      </c>
      <c r="AH6544" s="85">
        <f>IF(AND(M6544&lt;Variables!$G$6,M6544&gt;Variables!$G$5),0,1)</f>
        <v>1</v>
      </c>
      <c r="AI6544" s="85">
        <f t="shared" si="622"/>
        <v>0</v>
      </c>
      <c r="AJ6544" s="85">
        <f>IF(I6544&gt;Variables!$G$7,0,1)</f>
        <v>1</v>
      </c>
      <c r="AK6544" s="85">
        <f>IF(F6544&gt;Variables!$G$8,0,1)</f>
        <v>1</v>
      </c>
      <c r="AL6544" s="85">
        <f>IF(G6544&gt;Variables!$G$9,0,1)</f>
        <v>1</v>
      </c>
      <c r="AM6544" s="85">
        <f>IF(AND(K6544&gt;Variables!$G$10,K6544&lt;Variables!$G$11),0,1)</f>
        <v>0</v>
      </c>
      <c r="AN6544" s="103">
        <f>IF(H6544&lt;Variables!$G$13,1,0)</f>
        <v>1</v>
      </c>
      <c r="AO6544" s="101">
        <f>IF(R6544&lt;Variables!$G$12,0,1)</f>
        <v>0</v>
      </c>
      <c r="AP6544" s="86">
        <f t="shared" si="620"/>
        <v>1</v>
      </c>
      <c r="AR6544">
        <v>0</v>
      </c>
      <c r="AS6544">
        <v>0</v>
      </c>
      <c r="AT6544">
        <v>1</v>
      </c>
      <c r="AU6544">
        <v>0</v>
      </c>
      <c r="BA6544">
        <v>-0.97</v>
      </c>
    </row>
    <row r="6545" spans="3:53" ht="12.75" x14ac:dyDescent="0.2">
      <c r="C6545" t="s">
        <v>1031</v>
      </c>
      <c r="D6545" t="s">
        <v>888</v>
      </c>
      <c r="E6545">
        <v>21.72</v>
      </c>
      <c r="F6545">
        <v>5.29</v>
      </c>
      <c r="G6545">
        <v>1.94</v>
      </c>
      <c r="H6545">
        <v>3070</v>
      </c>
      <c r="I6545">
        <v>-62.372</v>
      </c>
      <c r="J6545" t="s">
        <v>78</v>
      </c>
      <c r="K6545">
        <v>62.6</v>
      </c>
      <c r="L6545">
        <v>21.64414</v>
      </c>
      <c r="M6545">
        <v>0.21188183037071981</v>
      </c>
      <c r="N6545">
        <v>21.483961290322579</v>
      </c>
      <c r="O6545">
        <v>0.95903500706005995</v>
      </c>
      <c r="P6545">
        <v>692108</v>
      </c>
      <c r="Q6545">
        <v>3673000</v>
      </c>
      <c r="R6545">
        <v>0.19</v>
      </c>
      <c r="S6545">
        <v>31.164999999999999</v>
      </c>
      <c r="T6545">
        <v>5.52</v>
      </c>
      <c r="U6545">
        <v>16.390799999999999</v>
      </c>
      <c r="V6545">
        <v>2.4843169468613682</v>
      </c>
      <c r="AC6545">
        <v>23.4679</v>
      </c>
      <c r="AD6545">
        <v>21.52</v>
      </c>
      <c r="AH6545" s="85">
        <f>IF(AND(M6545&lt;Variables!$G$6,M6545&gt;Variables!$G$5),0,1)</f>
        <v>1</v>
      </c>
      <c r="AI6545" s="85">
        <f t="shared" si="622"/>
        <v>0</v>
      </c>
      <c r="AJ6545" s="85">
        <f>IF(I6545&gt;Variables!$G$7,0,1)</f>
        <v>1</v>
      </c>
      <c r="AK6545" s="85">
        <f>IF(F6545&gt;Variables!$G$8,0,1)</f>
        <v>1</v>
      </c>
      <c r="AL6545" s="85">
        <f>IF(G6545&gt;Variables!$G$9,0,1)</f>
        <v>1</v>
      </c>
      <c r="AM6545" s="85">
        <f>IF(AND(K6545&gt;Variables!$G$10,K6545&lt;Variables!$G$11),0,1)</f>
        <v>0</v>
      </c>
      <c r="AN6545" s="103">
        <f>IF(H6545&lt;Variables!$G$13,1,0)</f>
        <v>0</v>
      </c>
      <c r="AO6545" s="101">
        <f>IF(R6545&lt;Variables!$G$12,0,1)</f>
        <v>0</v>
      </c>
      <c r="AP6545" s="86">
        <f t="shared" si="620"/>
        <v>1</v>
      </c>
      <c r="AR6545">
        <v>0</v>
      </c>
      <c r="AS6545">
        <v>0</v>
      </c>
      <c r="AT6545">
        <v>1</v>
      </c>
      <c r="AU6545">
        <v>0</v>
      </c>
      <c r="BA6545">
        <v>-0.76</v>
      </c>
    </row>
    <row r="6546" spans="3:53" ht="12.75" x14ac:dyDescent="0.2">
      <c r="C6546" t="s">
        <v>1031</v>
      </c>
      <c r="D6546" t="s">
        <v>1042</v>
      </c>
      <c r="E6546">
        <v>15.53</v>
      </c>
      <c r="F6546">
        <v>13.28</v>
      </c>
      <c r="G6546">
        <v>4.9800000000000004</v>
      </c>
      <c r="H6546">
        <v>2590</v>
      </c>
      <c r="I6546">
        <v>307.86399999999998</v>
      </c>
      <c r="J6546" t="s">
        <v>78</v>
      </c>
      <c r="K6546">
        <v>60.88</v>
      </c>
      <c r="L6546">
        <v>15.532805</v>
      </c>
      <c r="M6546">
        <v>0.36822067875055481</v>
      </c>
      <c r="N6546">
        <v>15.44811935483871</v>
      </c>
      <c r="O6546">
        <v>0.91843312381484077</v>
      </c>
      <c r="P6546">
        <v>2233000</v>
      </c>
      <c r="Q6546">
        <v>3463000</v>
      </c>
      <c r="R6546">
        <v>0.64</v>
      </c>
      <c r="S6546">
        <v>31.164999999999999</v>
      </c>
      <c r="T6546">
        <v>5.52</v>
      </c>
      <c r="U6546">
        <v>16.390799999999999</v>
      </c>
      <c r="V6546">
        <v>2.4585730383883662</v>
      </c>
      <c r="AC6546">
        <v>15.75</v>
      </c>
      <c r="AD6546">
        <v>15.11</v>
      </c>
      <c r="AH6546" s="85">
        <f>IF(AND(M6546&lt;Variables!$G$6,M6546&gt;Variables!$G$5),0,1)</f>
        <v>1</v>
      </c>
      <c r="AI6546" s="85">
        <f t="shared" si="622"/>
        <v>0</v>
      </c>
      <c r="AJ6546" s="85">
        <f>IF(I6546&gt;Variables!$G$7,0,1)</f>
        <v>0</v>
      </c>
      <c r="AK6546" s="85">
        <f>IF(F6546&gt;Variables!$G$8,0,1)</f>
        <v>0</v>
      </c>
      <c r="AL6546" s="85">
        <f>IF(G6546&gt;Variables!$G$9,0,1)</f>
        <v>1</v>
      </c>
      <c r="AM6546" s="85">
        <f>IF(AND(K6546&gt;Variables!$G$10,K6546&lt;Variables!$G$11),0,1)</f>
        <v>0</v>
      </c>
      <c r="AN6546" s="103">
        <f>IF(H6546&lt;Variables!$G$13,1,0)</f>
        <v>0</v>
      </c>
      <c r="AO6546" s="101">
        <f>IF(R6546&lt;Variables!$G$12,0,1)</f>
        <v>0</v>
      </c>
      <c r="AP6546" s="86">
        <f t="shared" si="620"/>
        <v>1</v>
      </c>
      <c r="AR6546">
        <v>0</v>
      </c>
      <c r="AS6546">
        <v>0</v>
      </c>
      <c r="AT6546">
        <v>1</v>
      </c>
      <c r="AU6546">
        <v>0</v>
      </c>
      <c r="BA6546">
        <v>-2.25</v>
      </c>
    </row>
    <row r="6547" spans="3:53" ht="12.75" x14ac:dyDescent="0.2">
      <c r="C6547" t="s">
        <v>1031</v>
      </c>
      <c r="D6547" t="s">
        <v>295</v>
      </c>
      <c r="E6547">
        <v>66.959999999999994</v>
      </c>
      <c r="F6547">
        <v>5.43</v>
      </c>
      <c r="G6547">
        <v>3.84</v>
      </c>
      <c r="H6547">
        <v>2400</v>
      </c>
      <c r="I6547">
        <v>3.0000000000000001E-3</v>
      </c>
      <c r="J6547" t="s">
        <v>78</v>
      </c>
      <c r="K6547">
        <v>66.260000000000005</v>
      </c>
      <c r="L6547">
        <v>66.470905263157903</v>
      </c>
      <c r="M6547">
        <v>0.73444875605250726</v>
      </c>
      <c r="N6547">
        <v>65.912417857142856</v>
      </c>
      <c r="O6547">
        <v>1.587989299870181</v>
      </c>
      <c r="P6547">
        <v>62602</v>
      </c>
      <c r="Q6547">
        <v>370535</v>
      </c>
      <c r="R6547">
        <v>0.17</v>
      </c>
      <c r="S6547">
        <v>31.164999999999999</v>
      </c>
      <c r="T6547">
        <v>5.52</v>
      </c>
      <c r="U6547">
        <v>16.390799999999999</v>
      </c>
      <c r="V6547">
        <v>2.481869041341016</v>
      </c>
      <c r="AC6547">
        <v>69.290000000000006</v>
      </c>
      <c r="AD6547">
        <v>66.8</v>
      </c>
      <c r="AH6547" s="85">
        <f>IF(AND(M6547&lt;Variables!$G$6,M6547&gt;Variables!$G$5),0,1)</f>
        <v>1</v>
      </c>
      <c r="AI6547" s="85">
        <f t="shared" si="622"/>
        <v>0</v>
      </c>
      <c r="AJ6547" s="85">
        <f>IF(I6547&gt;Variables!$G$7,0,1)</f>
        <v>0</v>
      </c>
      <c r="AK6547" s="85">
        <f>IF(F6547&gt;Variables!$G$8,0,1)</f>
        <v>1</v>
      </c>
      <c r="AL6547" s="85">
        <f>IF(G6547&gt;Variables!$G$9,0,1)</f>
        <v>1</v>
      </c>
      <c r="AM6547" s="85">
        <f>IF(AND(K6547&gt;Variables!$G$10,K6547&lt;Variables!$G$11),0,1)</f>
        <v>0</v>
      </c>
      <c r="AN6547" s="103">
        <f>IF(H6547&lt;Variables!$G$13,1,0)</f>
        <v>1</v>
      </c>
      <c r="AO6547" s="101">
        <f>IF(R6547&lt;Variables!$G$12,0,1)</f>
        <v>0</v>
      </c>
      <c r="AP6547" s="86">
        <f t="shared" si="620"/>
        <v>1</v>
      </c>
      <c r="AR6547">
        <v>1</v>
      </c>
      <c r="AS6547">
        <v>0</v>
      </c>
      <c r="AT6547">
        <v>0</v>
      </c>
      <c r="AU6547">
        <v>0</v>
      </c>
      <c r="BA6547">
        <v>1.55</v>
      </c>
    </row>
    <row r="6548" spans="3:53" ht="12.75" x14ac:dyDescent="0.2">
      <c r="C6548" t="s">
        <v>1031</v>
      </c>
      <c r="D6548" t="s">
        <v>1043</v>
      </c>
      <c r="E6548">
        <v>27.29</v>
      </c>
      <c r="F6548">
        <v>5.9</v>
      </c>
      <c r="G6548">
        <v>2.83</v>
      </c>
      <c r="H6548">
        <v>-99999</v>
      </c>
      <c r="I6548">
        <v>-0.188</v>
      </c>
      <c r="J6548" t="s">
        <v>78</v>
      </c>
      <c r="K6548">
        <v>69.67</v>
      </c>
      <c r="L6548">
        <v>27.171941666666669</v>
      </c>
      <c r="M6548">
        <v>0.43448618719124882</v>
      </c>
      <c r="N6548">
        <v>27.142765000000001</v>
      </c>
      <c r="O6548">
        <v>0.54244657830549692</v>
      </c>
      <c r="P6548">
        <v>36711</v>
      </c>
      <c r="Q6548">
        <v>205671</v>
      </c>
      <c r="R6548">
        <v>0.18</v>
      </c>
      <c r="S6548">
        <v>31.164999999999999</v>
      </c>
      <c r="T6548">
        <v>5.52</v>
      </c>
      <c r="U6548">
        <v>16.390799999999999</v>
      </c>
      <c r="V6548">
        <v>2.5348027196767009</v>
      </c>
      <c r="AC6548">
        <v>27.41</v>
      </c>
      <c r="AD6548">
        <v>27.18</v>
      </c>
      <c r="AH6548" s="85">
        <f>IF(AND(M6548&lt;Variables!$G$6,M6548&gt;Variables!$G$5),0,1)</f>
        <v>1</v>
      </c>
      <c r="AI6548" s="85">
        <f t="shared" si="622"/>
        <v>0</v>
      </c>
      <c r="AJ6548" s="85">
        <f>IF(I6548&gt;Variables!$G$7,0,1)</f>
        <v>1</v>
      </c>
      <c r="AK6548" s="85">
        <f>IF(F6548&gt;Variables!$G$8,0,1)</f>
        <v>1</v>
      </c>
      <c r="AL6548" s="85">
        <f>IF(G6548&gt;Variables!$G$9,0,1)</f>
        <v>1</v>
      </c>
      <c r="AM6548" s="85">
        <f>IF(AND(K6548&gt;Variables!$G$10,K6548&lt;Variables!$G$11),0,1)</f>
        <v>0</v>
      </c>
      <c r="AN6548" s="103">
        <f>IF(H6548&lt;Variables!$G$13,1,0)</f>
        <v>1</v>
      </c>
      <c r="AO6548" s="101">
        <f>IF(R6548&lt;Variables!$G$12,0,1)</f>
        <v>0</v>
      </c>
      <c r="AP6548" s="86">
        <f t="shared" si="620"/>
        <v>1</v>
      </c>
      <c r="AR6548">
        <v>0</v>
      </c>
      <c r="AS6548">
        <v>0</v>
      </c>
      <c r="AT6548">
        <v>0</v>
      </c>
      <c r="AU6548">
        <v>1</v>
      </c>
      <c r="BA6548">
        <v>0.2</v>
      </c>
    </row>
    <row r="6549" spans="3:53" ht="12.75" x14ac:dyDescent="0.2">
      <c r="C6549" t="s">
        <v>1031</v>
      </c>
      <c r="D6549" t="s">
        <v>1044</v>
      </c>
      <c r="E6549">
        <v>12.72</v>
      </c>
      <c r="F6549">
        <v>6.25</v>
      </c>
      <c r="G6549">
        <v>-1.08</v>
      </c>
      <c r="H6549">
        <v>-99999</v>
      </c>
      <c r="I6549">
        <v>-3.1890000000000001</v>
      </c>
      <c r="J6549" t="s">
        <v>78</v>
      </c>
      <c r="K6549">
        <v>47.66</v>
      </c>
      <c r="L6549">
        <v>12.812849999999999</v>
      </c>
      <c r="M6549">
        <v>-0.87373222975372544</v>
      </c>
      <c r="N6549">
        <v>12.92435161290323</v>
      </c>
      <c r="O6549">
        <v>-1.728919326832157</v>
      </c>
      <c r="P6549">
        <v>2904000</v>
      </c>
      <c r="Q6549">
        <v>1017000</v>
      </c>
      <c r="R6549">
        <v>2.86</v>
      </c>
      <c r="S6549">
        <v>31.164999999999999</v>
      </c>
      <c r="T6549">
        <v>5.52</v>
      </c>
      <c r="U6549">
        <v>16.390799999999999</v>
      </c>
      <c r="V6549">
        <v>2.359570025463499</v>
      </c>
      <c r="AC6549">
        <v>12.97</v>
      </c>
      <c r="AD6549">
        <v>11.91</v>
      </c>
      <c r="AH6549" s="85">
        <f>IF(AND(M6549&lt;Variables!$G$6,M6549&gt;Variables!$G$5),0,1)</f>
        <v>1</v>
      </c>
      <c r="AI6549" s="85">
        <f t="shared" si="622"/>
        <v>1</v>
      </c>
      <c r="AJ6549" s="85">
        <f>IF(I6549&gt;Variables!$G$7,0,1)</f>
        <v>1</v>
      </c>
      <c r="AK6549" s="85">
        <f>IF(F6549&gt;Variables!$G$8,0,1)</f>
        <v>1</v>
      </c>
      <c r="AL6549" s="85">
        <f>IF(G6549&gt;Variables!$G$9,0,1)</f>
        <v>1</v>
      </c>
      <c r="AM6549" s="85">
        <f>IF(AND(K6549&gt;Variables!$G$10,K6549&lt;Variables!$G$11),0,1)</f>
        <v>1</v>
      </c>
      <c r="AN6549" s="103">
        <f>IF(H6549&lt;Variables!$G$13,1,0)</f>
        <v>1</v>
      </c>
      <c r="AO6549" s="101">
        <f>IF(R6549&lt;Variables!$G$12,0,1)</f>
        <v>1</v>
      </c>
      <c r="AP6549" s="86">
        <f t="shared" si="620"/>
        <v>1</v>
      </c>
      <c r="AR6549">
        <v>0</v>
      </c>
      <c r="AS6549">
        <v>0</v>
      </c>
      <c r="AT6549">
        <v>1</v>
      </c>
      <c r="AU6549">
        <v>0</v>
      </c>
      <c r="BA6549">
        <v>-2.25</v>
      </c>
    </row>
    <row r="6550" spans="3:53" ht="12.75" x14ac:dyDescent="0.2">
      <c r="C6550" t="s">
        <v>1031</v>
      </c>
      <c r="D6550" t="s">
        <v>807</v>
      </c>
      <c r="E6550">
        <v>43.9</v>
      </c>
      <c r="F6550">
        <v>6.49</v>
      </c>
      <c r="G6550">
        <v>3.45</v>
      </c>
      <c r="H6550">
        <v>6310</v>
      </c>
      <c r="I6550">
        <v>43.927999999999997</v>
      </c>
      <c r="J6550" t="s">
        <v>78</v>
      </c>
      <c r="K6550">
        <v>62.29</v>
      </c>
      <c r="L6550">
        <v>43.916989999999991</v>
      </c>
      <c r="M6550">
        <v>-5.0071737612227503E-2</v>
      </c>
      <c r="N6550">
        <v>43.634432258064507</v>
      </c>
      <c r="O6550">
        <v>0.5971608393904061</v>
      </c>
      <c r="P6550">
        <v>1250000</v>
      </c>
      <c r="Q6550">
        <v>1380000</v>
      </c>
      <c r="R6550">
        <v>0.91</v>
      </c>
      <c r="S6550">
        <v>31.164999999999999</v>
      </c>
      <c r="T6550">
        <v>5.52</v>
      </c>
      <c r="U6550">
        <v>16.390799999999999</v>
      </c>
      <c r="V6550">
        <v>2.4974034873982931</v>
      </c>
      <c r="AC6550">
        <v>46.21</v>
      </c>
      <c r="AD6550">
        <v>42.83</v>
      </c>
      <c r="AH6550" s="85">
        <f>IF(AND(M6550&lt;Variables!$G$6,M6550&gt;Variables!$G$5),0,1)</f>
        <v>1</v>
      </c>
      <c r="AI6550" s="85">
        <f t="shared" si="622"/>
        <v>0</v>
      </c>
      <c r="AJ6550" s="85">
        <f>IF(I6550&gt;Variables!$G$7,0,1)</f>
        <v>0</v>
      </c>
      <c r="AK6550" s="85">
        <f>IF(F6550&gt;Variables!$G$8,0,1)</f>
        <v>1</v>
      </c>
      <c r="AL6550" s="85">
        <f>IF(G6550&gt;Variables!$G$9,0,1)</f>
        <v>1</v>
      </c>
      <c r="AM6550" s="85">
        <f>IF(AND(K6550&gt;Variables!$G$10,K6550&lt;Variables!$G$11),0,1)</f>
        <v>0</v>
      </c>
      <c r="AN6550" s="103">
        <f>IF(H6550&lt;Variables!$G$13,1,0)</f>
        <v>0</v>
      </c>
      <c r="AO6550" s="101">
        <f>IF(R6550&lt;Variables!$G$12,0,1)</f>
        <v>0</v>
      </c>
      <c r="AP6550" s="86">
        <f t="shared" si="620"/>
        <v>1</v>
      </c>
      <c r="AR6550">
        <v>0</v>
      </c>
      <c r="AS6550">
        <v>0</v>
      </c>
      <c r="AT6550">
        <v>1</v>
      </c>
      <c r="AU6550">
        <v>0</v>
      </c>
      <c r="BA6550">
        <v>-1.55</v>
      </c>
    </row>
    <row r="6551" spans="3:53" ht="12.75" x14ac:dyDescent="0.2">
      <c r="C6551" t="s">
        <v>1031</v>
      </c>
      <c r="D6551" t="s">
        <v>1045</v>
      </c>
      <c r="E6551">
        <v>35.450000000000003</v>
      </c>
      <c r="F6551">
        <v>6.53</v>
      </c>
      <c r="G6551">
        <v>5.22</v>
      </c>
      <c r="H6551">
        <v>4890</v>
      </c>
      <c r="I6551">
        <v>93.460999999999999</v>
      </c>
      <c r="J6551" t="s">
        <v>78</v>
      </c>
      <c r="K6551">
        <v>80.62</v>
      </c>
      <c r="L6551">
        <v>34.746052631578941</v>
      </c>
      <c r="M6551">
        <v>1.8389063505888721</v>
      </c>
      <c r="N6551">
        <v>34.551636666666667</v>
      </c>
      <c r="O6551">
        <v>2.4119359131178362</v>
      </c>
      <c r="P6551">
        <v>148405</v>
      </c>
      <c r="Q6551">
        <v>3348000</v>
      </c>
      <c r="R6551">
        <v>0.04</v>
      </c>
      <c r="S6551">
        <v>31.164999999999999</v>
      </c>
      <c r="T6551">
        <v>5.52</v>
      </c>
      <c r="U6551">
        <v>16.390799999999999</v>
      </c>
      <c r="V6551">
        <v>2.473796116514559</v>
      </c>
      <c r="AC6551">
        <v>35.96</v>
      </c>
      <c r="AD6551">
        <v>33.9</v>
      </c>
      <c r="AH6551" s="85">
        <f>IF(AND(M6551&lt;Variables!$G$6,M6551&gt;Variables!$G$5),0,1)</f>
        <v>1</v>
      </c>
      <c r="AI6551" s="85">
        <f t="shared" si="622"/>
        <v>0</v>
      </c>
      <c r="AJ6551" s="85">
        <f>IF(I6551&gt;Variables!$G$7,0,1)</f>
        <v>0</v>
      </c>
      <c r="AK6551" s="85">
        <f>IF(F6551&gt;Variables!$G$8,0,1)</f>
        <v>1</v>
      </c>
      <c r="AL6551" s="85">
        <f>IF(G6551&gt;Variables!$G$9,0,1)</f>
        <v>1</v>
      </c>
      <c r="AM6551" s="85">
        <f>IF(AND(K6551&gt;Variables!$G$10,K6551&lt;Variables!$G$11),0,1)</f>
        <v>1</v>
      </c>
      <c r="AN6551" s="103">
        <f>IF(H6551&lt;Variables!$G$13,1,0)</f>
        <v>0</v>
      </c>
      <c r="AO6551" s="101">
        <f>IF(R6551&lt;Variables!$G$12,0,1)</f>
        <v>0</v>
      </c>
      <c r="AP6551" s="86">
        <f t="shared" si="620"/>
        <v>1</v>
      </c>
      <c r="AR6551">
        <v>0</v>
      </c>
      <c r="AS6551">
        <v>0</v>
      </c>
      <c r="AT6551">
        <v>1</v>
      </c>
      <c r="AU6551">
        <v>0</v>
      </c>
      <c r="BA6551">
        <v>-2.25</v>
      </c>
    </row>
    <row r="6552" spans="3:53" ht="12.75" x14ac:dyDescent="0.2">
      <c r="C6552" t="s">
        <v>1031</v>
      </c>
      <c r="D6552" t="s">
        <v>1046</v>
      </c>
      <c r="E6552">
        <v>33.35</v>
      </c>
      <c r="F6552">
        <v>6.72</v>
      </c>
      <c r="G6552">
        <v>6.16</v>
      </c>
      <c r="H6552">
        <v>1920</v>
      </c>
      <c r="I6552">
        <v>-61.506999999999998</v>
      </c>
      <c r="J6552" t="s">
        <v>78</v>
      </c>
      <c r="K6552">
        <v>75.349999999999994</v>
      </c>
      <c r="L6552">
        <v>33.009988888888891</v>
      </c>
      <c r="M6552">
        <v>1.2420819421999849</v>
      </c>
      <c r="N6552">
        <v>32.802818518518521</v>
      </c>
      <c r="O6552">
        <v>1.881489180977107</v>
      </c>
      <c r="P6552">
        <v>42158</v>
      </c>
      <c r="Q6552">
        <v>557565</v>
      </c>
      <c r="R6552">
        <v>0.08</v>
      </c>
      <c r="S6552">
        <v>31.164999999999999</v>
      </c>
      <c r="T6552">
        <v>5.52</v>
      </c>
      <c r="U6552">
        <v>16.390799999999999</v>
      </c>
      <c r="V6552">
        <v>2.506398056848786</v>
      </c>
      <c r="AC6552">
        <v>34.33</v>
      </c>
      <c r="AD6552">
        <v>32.905000000000001</v>
      </c>
      <c r="AH6552" s="85">
        <f>IF(AND(M6552&lt;Variables!$G$6,M6552&gt;Variables!$G$5),0,1)</f>
        <v>1</v>
      </c>
      <c r="AI6552" s="85">
        <f t="shared" si="622"/>
        <v>0</v>
      </c>
      <c r="AJ6552" s="85">
        <f>IF(I6552&gt;Variables!$G$7,0,1)</f>
        <v>1</v>
      </c>
      <c r="AK6552" s="85">
        <f>IF(F6552&gt;Variables!$G$8,0,1)</f>
        <v>1</v>
      </c>
      <c r="AL6552" s="85">
        <f>IF(G6552&gt;Variables!$G$9,0,1)</f>
        <v>1</v>
      </c>
      <c r="AM6552" s="85">
        <f>IF(AND(K6552&gt;Variables!$G$10,K6552&lt;Variables!$G$11),0,1)</f>
        <v>1</v>
      </c>
      <c r="AN6552" s="103">
        <f>IF(H6552&lt;Variables!$G$13,1,0)</f>
        <v>1</v>
      </c>
      <c r="AO6552" s="101">
        <f>IF(R6552&lt;Variables!$G$12,0,1)</f>
        <v>0</v>
      </c>
      <c r="AP6552" s="86">
        <f t="shared" si="620"/>
        <v>1</v>
      </c>
      <c r="AR6552">
        <v>1</v>
      </c>
      <c r="AS6552">
        <v>0</v>
      </c>
      <c r="AT6552">
        <v>0</v>
      </c>
      <c r="AU6552">
        <v>0</v>
      </c>
      <c r="BA6552">
        <v>2</v>
      </c>
    </row>
    <row r="6553" spans="3:53" ht="12.75" x14ac:dyDescent="0.2">
      <c r="C6553" t="s">
        <v>1031</v>
      </c>
      <c r="D6553" t="s">
        <v>1047</v>
      </c>
      <c r="E6553">
        <v>41.97</v>
      </c>
      <c r="F6553">
        <v>4.6399999999999997</v>
      </c>
      <c r="G6553">
        <v>3.62</v>
      </c>
      <c r="H6553">
        <v>5390</v>
      </c>
      <c r="I6553">
        <v>18.82</v>
      </c>
      <c r="J6553" t="s">
        <v>78</v>
      </c>
      <c r="K6553">
        <v>73.5</v>
      </c>
      <c r="L6553">
        <v>41.453094736842118</v>
      </c>
      <c r="M6553">
        <v>1.2349024033250799</v>
      </c>
      <c r="N6553">
        <v>41.248403846153863</v>
      </c>
      <c r="O6553">
        <v>1.7372700202385289</v>
      </c>
      <c r="P6553">
        <v>43017</v>
      </c>
      <c r="Q6553">
        <v>899715</v>
      </c>
      <c r="R6553">
        <v>0.05</v>
      </c>
      <c r="S6553">
        <v>31.164999999999999</v>
      </c>
      <c r="T6553">
        <v>5.52</v>
      </c>
      <c r="U6553">
        <v>16.390799999999999</v>
      </c>
      <c r="V6553">
        <v>2.4945421812046811</v>
      </c>
      <c r="AC6553">
        <v>43.5</v>
      </c>
      <c r="AD6553">
        <v>40.75</v>
      </c>
      <c r="AH6553" s="85">
        <f>IF(AND(M6553&lt;Variables!$G$6,M6553&gt;Variables!$G$5),0,1)</f>
        <v>1</v>
      </c>
      <c r="AI6553" s="85">
        <f t="shared" si="622"/>
        <v>0</v>
      </c>
      <c r="AJ6553" s="85">
        <f>IF(I6553&gt;Variables!$G$7,0,1)</f>
        <v>0</v>
      </c>
      <c r="AK6553" s="85">
        <f>IF(F6553&gt;Variables!$G$8,0,1)</f>
        <v>1</v>
      </c>
      <c r="AL6553" s="85">
        <f>IF(G6553&gt;Variables!$G$9,0,1)</f>
        <v>1</v>
      </c>
      <c r="AM6553" s="85">
        <f>IF(AND(K6553&gt;Variables!$G$10,K6553&lt;Variables!$G$11),0,1)</f>
        <v>0</v>
      </c>
      <c r="AN6553" s="103">
        <f>IF(H6553&lt;Variables!$G$13,1,0)</f>
        <v>0</v>
      </c>
      <c r="AO6553" s="101">
        <f>IF(R6553&lt;Variables!$G$12,0,1)</f>
        <v>0</v>
      </c>
      <c r="AP6553" s="86">
        <f t="shared" si="620"/>
        <v>1</v>
      </c>
      <c r="AR6553">
        <v>1</v>
      </c>
      <c r="AS6553">
        <v>0</v>
      </c>
      <c r="AT6553">
        <v>0</v>
      </c>
      <c r="AU6553">
        <v>0</v>
      </c>
      <c r="BA6553">
        <v>2</v>
      </c>
    </row>
    <row r="6554" spans="3:53" ht="12.75" x14ac:dyDescent="0.2">
      <c r="C6554" t="s">
        <v>1031</v>
      </c>
      <c r="D6554" t="s">
        <v>756</v>
      </c>
      <c r="E6554">
        <v>2.5299999999999998</v>
      </c>
      <c r="F6554">
        <v>22.96</v>
      </c>
      <c r="G6554">
        <v>5.83</v>
      </c>
      <c r="H6554">
        <v>27.2</v>
      </c>
      <c r="I6554">
        <v>-61.692999999999998</v>
      </c>
      <c r="J6554" t="s">
        <v>78</v>
      </c>
      <c r="K6554">
        <v>62.38</v>
      </c>
      <c r="L6554">
        <v>2.5312199999999998</v>
      </c>
      <c r="M6554">
        <v>0.3429176444560163</v>
      </c>
      <c r="N6554">
        <v>2.484496774193548</v>
      </c>
      <c r="O6554">
        <v>2.2299576470343929</v>
      </c>
      <c r="P6554">
        <v>19250000</v>
      </c>
      <c r="Q6554">
        <v>1960000</v>
      </c>
      <c r="R6554">
        <v>9.82</v>
      </c>
      <c r="S6554">
        <v>31.164999999999999</v>
      </c>
      <c r="T6554">
        <v>5.52</v>
      </c>
      <c r="U6554">
        <v>16.390799999999999</v>
      </c>
      <c r="V6554">
        <v>2.474080455818144</v>
      </c>
      <c r="AC6554">
        <v>3.75</v>
      </c>
      <c r="AD6554">
        <v>2.5099999999999998</v>
      </c>
      <c r="AH6554" s="85">
        <f>IF(AND(M6554&lt;Variables!$G$6,M6554&gt;Variables!$G$5),0,1)</f>
        <v>1</v>
      </c>
      <c r="AI6554" s="85">
        <f t="shared" si="622"/>
        <v>0</v>
      </c>
      <c r="AJ6554" s="85">
        <f>IF(I6554&gt;Variables!$G$7,0,1)</f>
        <v>1</v>
      </c>
      <c r="AK6554" s="85">
        <f>IF(F6554&gt;Variables!$G$8,0,1)</f>
        <v>0</v>
      </c>
      <c r="AL6554" s="85">
        <f>IF(G6554&gt;Variables!$G$9,0,1)</f>
        <v>1</v>
      </c>
      <c r="AM6554" s="85">
        <f>IF(AND(K6554&gt;Variables!$G$10,K6554&lt;Variables!$G$11),0,1)</f>
        <v>0</v>
      </c>
      <c r="AN6554" s="103">
        <f>IF(H6554&lt;Variables!$G$13,1,0)</f>
        <v>1</v>
      </c>
      <c r="AO6554" s="101">
        <f>IF(R6554&lt;Variables!$G$12,0,1)</f>
        <v>1</v>
      </c>
      <c r="AP6554" s="86">
        <f t="shared" si="620"/>
        <v>1</v>
      </c>
      <c r="AR6554">
        <v>1</v>
      </c>
      <c r="AS6554">
        <v>0</v>
      </c>
      <c r="AT6554">
        <v>0</v>
      </c>
      <c r="AU6554">
        <v>0</v>
      </c>
      <c r="BA6554">
        <v>2</v>
      </c>
    </row>
    <row r="6555" spans="3:53" ht="12.75" x14ac:dyDescent="0.2">
      <c r="C6555" t="s">
        <v>1031</v>
      </c>
      <c r="D6555" t="s">
        <v>1048</v>
      </c>
      <c r="E6555">
        <v>6.13</v>
      </c>
      <c r="F6555">
        <v>54.9</v>
      </c>
      <c r="G6555">
        <v>-4.91</v>
      </c>
      <c r="H6555">
        <v>33.130000000000003</v>
      </c>
      <c r="I6555">
        <v>-63.073999999999998</v>
      </c>
      <c r="J6555" t="s">
        <v>78</v>
      </c>
      <c r="K6555">
        <v>47.7</v>
      </c>
      <c r="L6555">
        <v>6.4303949999999999</v>
      </c>
      <c r="M6555">
        <v>-6.6931347141194264</v>
      </c>
      <c r="N6555">
        <v>6.3964612903225806</v>
      </c>
      <c r="O6555">
        <v>-6.1981347549527257</v>
      </c>
      <c r="P6555">
        <v>32220000</v>
      </c>
      <c r="Q6555">
        <v>54420</v>
      </c>
      <c r="R6555">
        <v>592.05999999999995</v>
      </c>
      <c r="S6555">
        <v>31.164999999999999</v>
      </c>
      <c r="T6555">
        <v>5.52</v>
      </c>
      <c r="U6555">
        <v>16.390799999999999</v>
      </c>
      <c r="V6555">
        <v>2.4727350245420379</v>
      </c>
      <c r="AC6555">
        <v>10.82</v>
      </c>
      <c r="AD6555">
        <v>5.95</v>
      </c>
      <c r="AH6555" s="85">
        <f>IF(AND(M6555&lt;Variables!$G$6,M6555&gt;Variables!$G$5),0,1)</f>
        <v>1</v>
      </c>
      <c r="AI6555" s="85">
        <f t="shared" si="622"/>
        <v>0</v>
      </c>
      <c r="AJ6555" s="85">
        <f>IF(I6555&gt;Variables!$G$7,0,1)</f>
        <v>1</v>
      </c>
      <c r="AK6555" s="85">
        <f>IF(F6555&gt;Variables!$G$8,0,1)</f>
        <v>0</v>
      </c>
      <c r="AL6555" s="85">
        <f>IF(G6555&gt;Variables!$G$9,0,1)</f>
        <v>1</v>
      </c>
      <c r="AM6555" s="85">
        <f>IF(AND(K6555&gt;Variables!$G$10,K6555&lt;Variables!$G$11),0,1)</f>
        <v>1</v>
      </c>
      <c r="AN6555" s="103">
        <f>IF(H6555&lt;Variables!$G$13,1,0)</f>
        <v>1</v>
      </c>
      <c r="AO6555" s="101">
        <f>IF(R6555&lt;Variables!$G$12,0,1)</f>
        <v>1</v>
      </c>
      <c r="AP6555" s="86">
        <f t="shared" si="620"/>
        <v>1</v>
      </c>
      <c r="AR6555">
        <v>0</v>
      </c>
      <c r="AS6555">
        <v>0</v>
      </c>
      <c r="AT6555">
        <v>1</v>
      </c>
      <c r="AU6555">
        <v>0</v>
      </c>
      <c r="BA6555">
        <v>-2.25</v>
      </c>
    </row>
    <row r="6556" spans="3:53" ht="12.75" x14ac:dyDescent="0.2">
      <c r="C6556" t="s">
        <v>1031</v>
      </c>
      <c r="D6556" t="s">
        <v>1049</v>
      </c>
      <c r="E6556">
        <v>10.95</v>
      </c>
      <c r="F6556">
        <v>86.47</v>
      </c>
      <c r="G6556">
        <v>-2.36</v>
      </c>
      <c r="H6556">
        <v>32.65</v>
      </c>
      <c r="I6556">
        <v>-41.621000000000002</v>
      </c>
      <c r="J6556" t="s">
        <v>78</v>
      </c>
      <c r="K6556">
        <v>60.44</v>
      </c>
      <c r="L6556">
        <v>11.251635</v>
      </c>
      <c r="M6556">
        <v>-0.63666302719560808</v>
      </c>
      <c r="N6556">
        <v>11.40845161290323</v>
      </c>
      <c r="O6556">
        <v>-2.0024769412603209</v>
      </c>
      <c r="P6556">
        <v>16100000</v>
      </c>
      <c r="Q6556">
        <v>559580</v>
      </c>
      <c r="R6556">
        <v>28.77</v>
      </c>
      <c r="S6556">
        <v>31.164999999999999</v>
      </c>
      <c r="T6556">
        <v>5.52</v>
      </c>
      <c r="U6556">
        <v>16.390799999999999</v>
      </c>
      <c r="V6556">
        <v>2.5109074873744128</v>
      </c>
      <c r="AC6556">
        <v>11.19</v>
      </c>
      <c r="AD6556">
        <v>7.3101000000000003</v>
      </c>
      <c r="AH6556" s="85">
        <f>IF(AND(M6556&lt;Variables!$G$6,M6556&gt;Variables!$G$5),0,1)</f>
        <v>1</v>
      </c>
      <c r="AI6556" s="85">
        <f t="shared" si="622"/>
        <v>1</v>
      </c>
      <c r="AJ6556" s="85">
        <f>IF(I6556&gt;Variables!$G$7,0,1)</f>
        <v>1</v>
      </c>
      <c r="AK6556" s="85">
        <f>IF(F6556&gt;Variables!$G$8,0,1)</f>
        <v>0</v>
      </c>
      <c r="AL6556" s="85">
        <f>IF(G6556&gt;Variables!$G$9,0,1)</f>
        <v>1</v>
      </c>
      <c r="AM6556" s="85">
        <f>IF(AND(K6556&gt;Variables!$G$10,K6556&lt;Variables!$G$11),0,1)</f>
        <v>0</v>
      </c>
      <c r="AN6556" s="103">
        <f>IF(H6556&lt;Variables!$G$13,1,0)</f>
        <v>1</v>
      </c>
      <c r="AO6556" s="101">
        <f>IF(R6556&lt;Variables!$G$12,0,1)</f>
        <v>1</v>
      </c>
      <c r="AP6556" s="86">
        <f t="shared" si="620"/>
        <v>1</v>
      </c>
      <c r="AR6556">
        <v>1</v>
      </c>
      <c r="AS6556">
        <v>0</v>
      </c>
      <c r="AT6556">
        <v>0</v>
      </c>
      <c r="AU6556">
        <v>0</v>
      </c>
      <c r="BA6556">
        <v>2</v>
      </c>
    </row>
    <row r="6557" spans="3:53" ht="12.75" x14ac:dyDescent="0.2">
      <c r="C6557" t="s">
        <v>1031</v>
      </c>
      <c r="D6557" t="s">
        <v>188</v>
      </c>
      <c r="E6557">
        <v>11.35</v>
      </c>
      <c r="F6557">
        <v>8.9600000000000009</v>
      </c>
      <c r="G6557">
        <v>2.33</v>
      </c>
      <c r="H6557">
        <v>6550</v>
      </c>
      <c r="I6557">
        <v>-77.995000000000005</v>
      </c>
      <c r="J6557" t="s">
        <v>78</v>
      </c>
      <c r="K6557">
        <v>62.72</v>
      </c>
      <c r="L6557">
        <v>11.070634999999999</v>
      </c>
      <c r="M6557">
        <v>2.3274636007781049</v>
      </c>
      <c r="N6557">
        <v>11.07424838709678</v>
      </c>
      <c r="O6557">
        <v>2.2940754444268339</v>
      </c>
      <c r="P6557">
        <v>23262000</v>
      </c>
      <c r="Q6557">
        <v>17657000</v>
      </c>
      <c r="R6557">
        <v>1.32</v>
      </c>
      <c r="S6557">
        <v>31.164999999999999</v>
      </c>
      <c r="T6557">
        <v>5.52</v>
      </c>
      <c r="U6557">
        <v>16.390799999999999</v>
      </c>
      <c r="V6557">
        <v>2.3527649331182889</v>
      </c>
      <c r="AC6557">
        <v>11.54</v>
      </c>
      <c r="AD6557">
        <v>10.199999999999999</v>
      </c>
      <c r="AH6557" s="85">
        <f>IF(AND(M6557&lt;Variables!$G$6,M6557&gt;Variables!$G$5),0,1)</f>
        <v>1</v>
      </c>
      <c r="AI6557" s="85">
        <f t="shared" si="622"/>
        <v>1</v>
      </c>
      <c r="AJ6557" s="85">
        <f>IF(I6557&gt;Variables!$G$7,0,1)</f>
        <v>1</v>
      </c>
      <c r="AK6557" s="85">
        <f>IF(F6557&gt;Variables!$G$8,0,1)</f>
        <v>1</v>
      </c>
      <c r="AL6557" s="85">
        <f>IF(G6557&gt;Variables!$G$9,0,1)</f>
        <v>1</v>
      </c>
      <c r="AM6557" s="85">
        <f>IF(AND(K6557&gt;Variables!$G$10,K6557&lt;Variables!$G$11),0,1)</f>
        <v>0</v>
      </c>
      <c r="AN6557" s="103">
        <f>IF(H6557&lt;Variables!$G$13,1,0)</f>
        <v>0</v>
      </c>
      <c r="AO6557" s="101">
        <f>IF(R6557&lt;Variables!$G$12,0,1)</f>
        <v>0</v>
      </c>
      <c r="AP6557" s="86">
        <f t="shared" si="620"/>
        <v>1</v>
      </c>
      <c r="AR6557">
        <v>0</v>
      </c>
      <c r="AS6557">
        <v>0</v>
      </c>
      <c r="AT6557">
        <v>1</v>
      </c>
      <c r="AU6557">
        <v>0</v>
      </c>
      <c r="BA6557">
        <v>-2.25</v>
      </c>
    </row>
    <row r="6558" spans="3:53" ht="12.75" x14ac:dyDescent="0.2">
      <c r="C6558" t="s">
        <v>1031</v>
      </c>
      <c r="D6558" t="s">
        <v>215</v>
      </c>
      <c r="E6558">
        <v>23.68</v>
      </c>
      <c r="F6558">
        <v>11.11</v>
      </c>
      <c r="G6558">
        <v>4.49</v>
      </c>
      <c r="H6558">
        <v>2990</v>
      </c>
      <c r="I6558">
        <v>7.2839999999999998</v>
      </c>
      <c r="J6558" t="s">
        <v>78</v>
      </c>
      <c r="K6558">
        <v>57.74</v>
      </c>
      <c r="L6558">
        <v>23.513649999999998</v>
      </c>
      <c r="M6558">
        <v>1.051091599985531</v>
      </c>
      <c r="N6558">
        <v>23.226780645161291</v>
      </c>
      <c r="O6558">
        <v>2.2991535632810751</v>
      </c>
      <c r="P6558">
        <v>12016000</v>
      </c>
      <c r="Q6558">
        <v>27211000</v>
      </c>
      <c r="R6558">
        <v>0.44</v>
      </c>
      <c r="S6558">
        <v>31.164999999999999</v>
      </c>
      <c r="T6558">
        <v>5.52</v>
      </c>
      <c r="U6558">
        <v>16.390799999999999</v>
      </c>
      <c r="V6558">
        <v>2.3963628417349079</v>
      </c>
      <c r="AC6558">
        <v>24.689900000000002</v>
      </c>
      <c r="AD6558">
        <v>21.65</v>
      </c>
      <c r="AH6558" s="85">
        <f>IF(AND(M6558&lt;Variables!$G$6,M6558&gt;Variables!$G$5),0,1)</f>
        <v>1</v>
      </c>
      <c r="AI6558" s="85">
        <f t="shared" si="622"/>
        <v>0</v>
      </c>
      <c r="AJ6558" s="85">
        <f>IF(I6558&gt;Variables!$G$7,0,1)</f>
        <v>0</v>
      </c>
      <c r="AK6558" s="85">
        <f>IF(F6558&gt;Variables!$G$8,0,1)</f>
        <v>0</v>
      </c>
      <c r="AL6558" s="85">
        <f>IF(G6558&gt;Variables!$G$9,0,1)</f>
        <v>1</v>
      </c>
      <c r="AM6558" s="85">
        <f>IF(AND(K6558&gt;Variables!$G$10,K6558&lt;Variables!$G$11),0,1)</f>
        <v>0</v>
      </c>
      <c r="AN6558" s="103">
        <f>IF(H6558&lt;Variables!$G$13,1,0)</f>
        <v>0</v>
      </c>
      <c r="AO6558" s="101">
        <f>IF(R6558&lt;Variables!$G$12,0,1)</f>
        <v>0</v>
      </c>
      <c r="AP6558" s="86">
        <f t="shared" si="620"/>
        <v>1</v>
      </c>
      <c r="AR6558">
        <v>1</v>
      </c>
      <c r="AS6558">
        <v>0</v>
      </c>
      <c r="AT6558">
        <v>0</v>
      </c>
      <c r="AU6558">
        <v>0</v>
      </c>
      <c r="BA6558">
        <v>2</v>
      </c>
    </row>
    <row r="6559" spans="3:53" ht="12.75" x14ac:dyDescent="0.2">
      <c r="C6559" t="s">
        <v>1050</v>
      </c>
      <c r="D6559" t="s">
        <v>1036</v>
      </c>
      <c r="E6559">
        <v>709.51</v>
      </c>
      <c r="F6559">
        <v>16.09</v>
      </c>
      <c r="G6559">
        <v>3.2</v>
      </c>
      <c r="H6559">
        <v>12820</v>
      </c>
      <c r="I6559">
        <v>72.147000000000006</v>
      </c>
      <c r="J6559" t="s">
        <v>76</v>
      </c>
      <c r="K6559">
        <v>71.319999999999993</v>
      </c>
      <c r="L6559">
        <v>700.84575999999993</v>
      </c>
      <c r="M6559">
        <v>1.0208009248711261</v>
      </c>
      <c r="N6559">
        <v>697.34496285714283</v>
      </c>
      <c r="O6559">
        <v>1.527943515817715</v>
      </c>
      <c r="P6559">
        <v>1155000</v>
      </c>
      <c r="Q6559">
        <v>568465</v>
      </c>
      <c r="R6559">
        <v>2.0299999999999998</v>
      </c>
      <c r="S6559">
        <v>31.891999999999999</v>
      </c>
      <c r="T6559">
        <v>6.2949999999999999</v>
      </c>
      <c r="U6559">
        <v>17.382000000000001</v>
      </c>
      <c r="V6559">
        <v>2.4984814580790382</v>
      </c>
      <c r="AC6559">
        <v>714.68989999999997</v>
      </c>
      <c r="AD6559">
        <v>695.82</v>
      </c>
      <c r="AH6559" s="85">
        <f>IF(AND(M6559&lt;Variables!$G$6,M6559&gt;Variables!$G$5),0,1)</f>
        <v>1</v>
      </c>
      <c r="AI6559" s="85">
        <f t="shared" si="622"/>
        <v>0</v>
      </c>
      <c r="AJ6559" s="85">
        <f>IF(I6559&gt;Variables!$G$7,0,1)</f>
        <v>0</v>
      </c>
      <c r="AK6559" s="85">
        <f>IF(F6559&gt;Variables!$G$8,0,1)</f>
        <v>0</v>
      </c>
      <c r="AL6559" s="85">
        <f>IF(G6559&gt;Variables!$G$9,0,1)</f>
        <v>1</v>
      </c>
      <c r="AM6559" s="85">
        <f>IF(AND(K6559&gt;Variables!$G$10,K6559&lt;Variables!$G$11),0,1)</f>
        <v>0</v>
      </c>
      <c r="AN6559" s="103">
        <f>IF(H6559&lt;Variables!$G$13,1,0)</f>
        <v>0</v>
      </c>
      <c r="AO6559" s="101">
        <f>IF(R6559&lt;Variables!$G$12,0,1)</f>
        <v>1</v>
      </c>
      <c r="AP6559" s="86">
        <f t="shared" si="620"/>
        <v>0</v>
      </c>
      <c r="AR6559">
        <v>0</v>
      </c>
      <c r="AS6559">
        <v>0</v>
      </c>
      <c r="AT6559">
        <v>1</v>
      </c>
      <c r="AU6559">
        <v>0</v>
      </c>
      <c r="BA6559">
        <v>-1.78</v>
      </c>
    </row>
    <row r="6560" spans="3:53" ht="12.75" x14ac:dyDescent="0.2">
      <c r="C6560" t="s">
        <v>1050</v>
      </c>
      <c r="D6560" t="s">
        <v>756</v>
      </c>
      <c r="E6560">
        <v>2.56</v>
      </c>
      <c r="F6560">
        <v>28.5</v>
      </c>
      <c r="G6560">
        <v>6.88</v>
      </c>
      <c r="H6560">
        <v>27.2</v>
      </c>
      <c r="I6560">
        <v>-61.277999999999999</v>
      </c>
      <c r="J6560" t="s">
        <v>78</v>
      </c>
      <c r="K6560">
        <v>64.67</v>
      </c>
      <c r="L6560">
        <v>2.5237449999999999</v>
      </c>
      <c r="M6560">
        <v>1.6346738676054851</v>
      </c>
      <c r="N6560">
        <v>2.4943972222222222</v>
      </c>
      <c r="O6560">
        <v>2.830454474082472</v>
      </c>
      <c r="P6560">
        <v>20620000</v>
      </c>
      <c r="Q6560">
        <v>1960000</v>
      </c>
      <c r="R6560">
        <v>10.52</v>
      </c>
      <c r="S6560">
        <v>31.891999999999999</v>
      </c>
      <c r="T6560">
        <v>6.2949999999999999</v>
      </c>
      <c r="U6560">
        <v>17.382000000000001</v>
      </c>
      <c r="V6560">
        <v>2.4072235170803711</v>
      </c>
      <c r="AC6560">
        <v>3.75</v>
      </c>
      <c r="AD6560">
        <v>2.5209999999999999</v>
      </c>
      <c r="AH6560" s="85">
        <f>IF(AND(M6560&lt;Variables!$G$6,M6560&gt;Variables!$G$5),0,1)</f>
        <v>1</v>
      </c>
      <c r="AI6560" s="85">
        <f t="shared" si="622"/>
        <v>0</v>
      </c>
      <c r="AJ6560" s="85">
        <f>IF(I6560&gt;Variables!$G$7,0,1)</f>
        <v>1</v>
      </c>
      <c r="AK6560" s="85">
        <f>IF(F6560&gt;Variables!$G$8,0,1)</f>
        <v>0</v>
      </c>
      <c r="AL6560" s="85">
        <f>IF(G6560&gt;Variables!$G$9,0,1)</f>
        <v>1</v>
      </c>
      <c r="AM6560" s="85">
        <f>IF(AND(K6560&gt;Variables!$G$10,K6560&lt;Variables!$G$11),0,1)</f>
        <v>0</v>
      </c>
      <c r="AN6560" s="103">
        <f>IF(H6560&lt;Variables!$G$13,1,0)</f>
        <v>1</v>
      </c>
      <c r="AO6560" s="101">
        <f>IF(R6560&lt;Variables!$G$12,0,1)</f>
        <v>1</v>
      </c>
      <c r="AP6560" s="86">
        <f t="shared" si="620"/>
        <v>1</v>
      </c>
      <c r="AR6560">
        <v>1</v>
      </c>
      <c r="AS6560">
        <v>0</v>
      </c>
      <c r="AT6560">
        <v>0</v>
      </c>
      <c r="AU6560">
        <v>0</v>
      </c>
      <c r="BA6560">
        <v>2</v>
      </c>
    </row>
    <row r="6561" spans="3:53" ht="12.75" x14ac:dyDescent="0.2">
      <c r="C6561" t="s">
        <v>1050</v>
      </c>
      <c r="D6561" t="s">
        <v>1032</v>
      </c>
      <c r="E6561">
        <v>2.12</v>
      </c>
      <c r="F6561">
        <v>21.93</v>
      </c>
      <c r="G6561">
        <v>9.2100000000000009</v>
      </c>
      <c r="H6561">
        <v>51.39</v>
      </c>
      <c r="I6561">
        <v>-13.795</v>
      </c>
      <c r="J6561" t="s">
        <v>78</v>
      </c>
      <c r="K6561">
        <v>55.91</v>
      </c>
      <c r="L6561">
        <v>2.1190250000000002</v>
      </c>
      <c r="M6561">
        <v>0.75388445157561024</v>
      </c>
      <c r="N6561">
        <v>2.1294361111111111</v>
      </c>
      <c r="O6561">
        <v>0.26128461238433393</v>
      </c>
      <c r="P6561">
        <v>7260000</v>
      </c>
      <c r="Q6561">
        <v>363020</v>
      </c>
      <c r="R6561">
        <v>20</v>
      </c>
      <c r="S6561">
        <v>31.891999999999999</v>
      </c>
      <c r="T6561">
        <v>6.2949999999999999</v>
      </c>
      <c r="U6561">
        <v>17.382000000000001</v>
      </c>
      <c r="V6561">
        <v>2.395759244128786</v>
      </c>
      <c r="AC6561">
        <v>2.37</v>
      </c>
      <c r="AD6561">
        <v>1.85</v>
      </c>
      <c r="AH6561" s="85">
        <f>IF(AND(M6561&lt;Variables!$G$6,M6561&gt;Variables!$G$5),0,1)</f>
        <v>1</v>
      </c>
      <c r="AI6561" s="85">
        <f t="shared" si="622"/>
        <v>1</v>
      </c>
      <c r="AJ6561" s="85">
        <f>IF(I6561&gt;Variables!$G$7,0,1)</f>
        <v>1</v>
      </c>
      <c r="AK6561" s="85">
        <f>IF(F6561&gt;Variables!$G$8,0,1)</f>
        <v>0</v>
      </c>
      <c r="AL6561" s="85">
        <f>IF(G6561&gt;Variables!$G$9,0,1)</f>
        <v>1</v>
      </c>
      <c r="AM6561" s="85">
        <f>IF(AND(K6561&gt;Variables!$G$10,K6561&lt;Variables!$G$11),0,1)</f>
        <v>0</v>
      </c>
      <c r="AN6561" s="103">
        <f>IF(H6561&lt;Variables!$G$13,1,0)</f>
        <v>1</v>
      </c>
      <c r="AO6561" s="101">
        <f>IF(R6561&lt;Variables!$G$12,0,1)</f>
        <v>1</v>
      </c>
      <c r="AP6561" s="86">
        <f t="shared" si="620"/>
        <v>1</v>
      </c>
      <c r="AR6561">
        <v>1</v>
      </c>
      <c r="AS6561">
        <v>0</v>
      </c>
      <c r="AT6561">
        <v>0</v>
      </c>
      <c r="AU6561">
        <v>0</v>
      </c>
      <c r="BA6561">
        <v>2</v>
      </c>
    </row>
    <row r="6562" spans="3:53" ht="12.75" x14ac:dyDescent="0.2">
      <c r="C6562" t="s">
        <v>1050</v>
      </c>
      <c r="D6562" t="s">
        <v>1033</v>
      </c>
      <c r="E6562">
        <v>11.22</v>
      </c>
      <c r="F6562">
        <v>13.55</v>
      </c>
      <c r="G6562">
        <v>-3.76</v>
      </c>
      <c r="H6562">
        <v>57.57</v>
      </c>
      <c r="I6562">
        <v>-51.506</v>
      </c>
      <c r="J6562" t="s">
        <v>78</v>
      </c>
      <c r="K6562">
        <v>37.35</v>
      </c>
      <c r="L6562">
        <v>11.732164705882351</v>
      </c>
      <c r="M6562">
        <v>-4.0245318551112366</v>
      </c>
      <c r="N6562">
        <v>11.88888787878788</v>
      </c>
      <c r="O6562">
        <v>-5.289711579414746</v>
      </c>
      <c r="P6562">
        <v>191030</v>
      </c>
      <c r="Q6562">
        <v>74790</v>
      </c>
      <c r="R6562">
        <v>2.5499999999999998</v>
      </c>
      <c r="S6562">
        <v>31.891999999999999</v>
      </c>
      <c r="T6562">
        <v>6.2949999999999999</v>
      </c>
      <c r="U6562">
        <v>17.382000000000001</v>
      </c>
      <c r="V6562">
        <v>2.1935548010637431</v>
      </c>
      <c r="AC6562">
        <v>11.64</v>
      </c>
      <c r="AD6562">
        <v>10.49</v>
      </c>
      <c r="AH6562" s="85">
        <f>IF(AND(M6562&lt;Variables!$G$6,M6562&gt;Variables!$G$5),0,1)</f>
        <v>0</v>
      </c>
      <c r="AI6562" s="85">
        <f t="shared" si="622"/>
        <v>1</v>
      </c>
      <c r="AJ6562" s="85">
        <f>IF(I6562&gt;Variables!$G$7,0,1)</f>
        <v>1</v>
      </c>
      <c r="AK6562" s="85">
        <f>IF(F6562&gt;Variables!$G$8,0,1)</f>
        <v>0</v>
      </c>
      <c r="AL6562" s="85">
        <f>IF(G6562&gt;Variables!$G$9,0,1)</f>
        <v>1</v>
      </c>
      <c r="AM6562" s="85">
        <f>IF(AND(K6562&gt;Variables!$G$10,K6562&lt;Variables!$G$11),0,1)</f>
        <v>1</v>
      </c>
      <c r="AN6562" s="103">
        <f>IF(H6562&lt;Variables!$G$13,1,0)</f>
        <v>1</v>
      </c>
      <c r="AO6562" s="101">
        <f>IF(R6562&lt;Variables!$G$12,0,1)</f>
        <v>1</v>
      </c>
      <c r="AP6562" s="86">
        <f t="shared" si="620"/>
        <v>1</v>
      </c>
      <c r="AR6562">
        <v>1</v>
      </c>
      <c r="AS6562">
        <v>0</v>
      </c>
      <c r="AT6562">
        <v>0</v>
      </c>
      <c r="AU6562">
        <v>0</v>
      </c>
      <c r="BA6562">
        <v>2</v>
      </c>
    </row>
    <row r="6563" spans="3:53" ht="12.75" x14ac:dyDescent="0.2">
      <c r="C6563" t="s">
        <v>1050</v>
      </c>
      <c r="D6563" t="s">
        <v>215</v>
      </c>
      <c r="E6563">
        <v>24.33</v>
      </c>
      <c r="F6563">
        <v>13.41</v>
      </c>
      <c r="G6563">
        <v>5.67</v>
      </c>
      <c r="H6563">
        <v>2990</v>
      </c>
      <c r="I6563">
        <v>7.3869999999999996</v>
      </c>
      <c r="J6563" t="s">
        <v>78</v>
      </c>
      <c r="K6563">
        <v>60.26</v>
      </c>
      <c r="L6563">
        <v>23.809670000000001</v>
      </c>
      <c r="M6563">
        <v>0.92538031816484889</v>
      </c>
      <c r="N6563">
        <v>23.33573611111111</v>
      </c>
      <c r="O6563">
        <v>2.9751103011416009</v>
      </c>
      <c r="P6563">
        <v>13677000</v>
      </c>
      <c r="Q6563">
        <v>27211000</v>
      </c>
      <c r="R6563">
        <v>0.5</v>
      </c>
      <c r="S6563">
        <v>31.891999999999999</v>
      </c>
      <c r="T6563">
        <v>6.2949999999999999</v>
      </c>
      <c r="U6563">
        <v>17.382000000000001</v>
      </c>
      <c r="V6563">
        <v>2.4218138785658101</v>
      </c>
      <c r="AC6563">
        <v>24.689900000000002</v>
      </c>
      <c r="AD6563">
        <v>21.65</v>
      </c>
      <c r="AH6563" s="85">
        <f>IF(AND(M6563&lt;Variables!$G$6,M6563&gt;Variables!$G$5),0,1)</f>
        <v>1</v>
      </c>
      <c r="AI6563" s="85">
        <f t="shared" si="622"/>
        <v>0</v>
      </c>
      <c r="AJ6563" s="85">
        <f>IF(I6563&gt;Variables!$G$7,0,1)</f>
        <v>0</v>
      </c>
      <c r="AK6563" s="85">
        <f>IF(F6563&gt;Variables!$G$8,0,1)</f>
        <v>0</v>
      </c>
      <c r="AL6563" s="85">
        <f>IF(G6563&gt;Variables!$G$9,0,1)</f>
        <v>1</v>
      </c>
      <c r="AM6563" s="85">
        <f>IF(AND(K6563&gt;Variables!$G$10,K6563&lt;Variables!$G$11),0,1)</f>
        <v>0</v>
      </c>
      <c r="AN6563" s="103">
        <f>IF(H6563&lt;Variables!$G$13,1,0)</f>
        <v>0</v>
      </c>
      <c r="AO6563" s="101">
        <f>IF(R6563&lt;Variables!$G$12,0,1)</f>
        <v>0</v>
      </c>
      <c r="AP6563" s="86">
        <f t="shared" si="620"/>
        <v>1</v>
      </c>
      <c r="AR6563">
        <v>0</v>
      </c>
      <c r="AS6563">
        <v>0</v>
      </c>
      <c r="AT6563">
        <v>1</v>
      </c>
      <c r="AU6563">
        <v>0</v>
      </c>
      <c r="BA6563">
        <v>-2.25</v>
      </c>
    </row>
    <row r="6564" spans="3:53" ht="12.75" x14ac:dyDescent="0.2">
      <c r="C6564" t="s">
        <v>1050</v>
      </c>
      <c r="D6564" t="s">
        <v>1051</v>
      </c>
      <c r="E6564">
        <v>16.95</v>
      </c>
      <c r="F6564">
        <v>10.54</v>
      </c>
      <c r="G6564">
        <v>5.54</v>
      </c>
      <c r="H6564">
        <v>2010</v>
      </c>
      <c r="I6564">
        <v>86.323999999999998</v>
      </c>
      <c r="J6564" t="s">
        <v>78</v>
      </c>
      <c r="K6564">
        <v>65.31</v>
      </c>
      <c r="L6564">
        <v>16.76454</v>
      </c>
      <c r="M6564">
        <v>1.106263577765922</v>
      </c>
      <c r="N6564">
        <v>16.699230555555559</v>
      </c>
      <c r="O6564">
        <v>1.5016826290898599</v>
      </c>
      <c r="P6564">
        <v>975385</v>
      </c>
      <c r="Q6564">
        <v>2803000</v>
      </c>
      <c r="R6564">
        <v>0.35</v>
      </c>
      <c r="S6564">
        <v>31.891999999999999</v>
      </c>
      <c r="T6564">
        <v>6.2949999999999999</v>
      </c>
      <c r="U6564">
        <v>17.382000000000001</v>
      </c>
      <c r="V6564">
        <v>2.447934993133364</v>
      </c>
      <c r="AC6564">
        <v>17.010000000000002</v>
      </c>
      <c r="AD6564">
        <v>16.39</v>
      </c>
      <c r="AH6564" s="85">
        <f>IF(AND(M6564&lt;Variables!$G$6,M6564&gt;Variables!$G$5),0,1)</f>
        <v>1</v>
      </c>
      <c r="AI6564" s="85">
        <f t="shared" si="622"/>
        <v>0</v>
      </c>
      <c r="AJ6564" s="85">
        <f>IF(I6564&gt;Variables!$G$7,0,1)</f>
        <v>0</v>
      </c>
      <c r="AK6564" s="85">
        <f>IF(F6564&gt;Variables!$G$8,0,1)</f>
        <v>0</v>
      </c>
      <c r="AL6564" s="85">
        <f>IF(G6564&gt;Variables!$G$9,0,1)</f>
        <v>1</v>
      </c>
      <c r="AM6564" s="85">
        <f>IF(AND(K6564&gt;Variables!$G$10,K6564&lt;Variables!$G$11),0,1)</f>
        <v>0</v>
      </c>
      <c r="AN6564" s="103">
        <f>IF(H6564&lt;Variables!$G$13,1,0)</f>
        <v>1</v>
      </c>
      <c r="AO6564" s="101">
        <f>IF(R6564&lt;Variables!$G$12,0,1)</f>
        <v>0</v>
      </c>
      <c r="AP6564" s="86">
        <f t="shared" si="620"/>
        <v>1</v>
      </c>
      <c r="AR6564">
        <v>0</v>
      </c>
      <c r="AS6564">
        <v>0</v>
      </c>
      <c r="AT6564">
        <v>1</v>
      </c>
      <c r="AU6564">
        <v>0</v>
      </c>
      <c r="BA6564">
        <v>-1.76</v>
      </c>
    </row>
    <row r="6565" spans="3:53" ht="12.75" x14ac:dyDescent="0.2">
      <c r="C6565" t="s">
        <v>1050</v>
      </c>
      <c r="D6565" t="s">
        <v>1046</v>
      </c>
      <c r="E6565">
        <v>33.630000000000003</v>
      </c>
      <c r="F6565">
        <v>8.25</v>
      </c>
      <c r="G6565">
        <v>6.83</v>
      </c>
      <c r="H6565">
        <v>1920</v>
      </c>
      <c r="I6565">
        <v>-61.436</v>
      </c>
      <c r="J6565" t="s">
        <v>78</v>
      </c>
      <c r="K6565">
        <v>70.67</v>
      </c>
      <c r="L6565">
        <v>33.227016666666671</v>
      </c>
      <c r="M6565">
        <v>1.212818283916546</v>
      </c>
      <c r="N6565">
        <v>32.911941935483867</v>
      </c>
      <c r="O6565">
        <v>2.181755382054674</v>
      </c>
      <c r="P6565">
        <v>47105</v>
      </c>
      <c r="Q6565">
        <v>557565</v>
      </c>
      <c r="R6565">
        <v>0.08</v>
      </c>
      <c r="S6565">
        <v>31.891999999999999</v>
      </c>
      <c r="T6565">
        <v>6.2949999999999999</v>
      </c>
      <c r="U6565">
        <v>17.382000000000001</v>
      </c>
      <c r="V6565">
        <v>2.4772087856725031</v>
      </c>
      <c r="AC6565">
        <v>34.33</v>
      </c>
      <c r="AD6565">
        <v>32.905000000000001</v>
      </c>
      <c r="AH6565" s="85">
        <f>IF(AND(M6565&lt;Variables!$G$6,M6565&gt;Variables!$G$5),0,1)</f>
        <v>1</v>
      </c>
      <c r="AI6565" s="85">
        <f t="shared" si="622"/>
        <v>0</v>
      </c>
      <c r="AJ6565" s="85">
        <f>IF(I6565&gt;Variables!$G$7,0,1)</f>
        <v>1</v>
      </c>
      <c r="AK6565" s="85">
        <f>IF(F6565&gt;Variables!$G$8,0,1)</f>
        <v>1</v>
      </c>
      <c r="AL6565" s="85">
        <f>IF(G6565&gt;Variables!$G$9,0,1)</f>
        <v>1</v>
      </c>
      <c r="AM6565" s="85">
        <f>IF(AND(K6565&gt;Variables!$G$10,K6565&lt;Variables!$G$11),0,1)</f>
        <v>0</v>
      </c>
      <c r="AN6565" s="103">
        <f>IF(H6565&lt;Variables!$G$13,1,0)</f>
        <v>1</v>
      </c>
      <c r="AO6565" s="101">
        <f>IF(R6565&lt;Variables!$G$12,0,1)</f>
        <v>0</v>
      </c>
      <c r="AP6565" s="86">
        <f t="shared" si="620"/>
        <v>1</v>
      </c>
      <c r="AR6565">
        <v>1</v>
      </c>
      <c r="AS6565">
        <v>0</v>
      </c>
      <c r="AT6565">
        <v>0</v>
      </c>
      <c r="AU6565">
        <v>0</v>
      </c>
      <c r="BA6565">
        <v>2</v>
      </c>
    </row>
    <row r="6566" spans="3:53" ht="12.75" x14ac:dyDescent="0.2">
      <c r="C6566" t="s">
        <v>1050</v>
      </c>
      <c r="D6566" t="s">
        <v>1045</v>
      </c>
      <c r="E6566">
        <v>35.65</v>
      </c>
      <c r="F6566">
        <v>7.58</v>
      </c>
      <c r="G6566">
        <v>6</v>
      </c>
      <c r="H6566">
        <v>4890</v>
      </c>
      <c r="I6566">
        <v>110.66800000000001</v>
      </c>
      <c r="J6566" t="s">
        <v>78</v>
      </c>
      <c r="K6566">
        <v>74.260000000000005</v>
      </c>
      <c r="L6566">
        <v>35.083605263157892</v>
      </c>
      <c r="M6566">
        <v>1.6112789224536579</v>
      </c>
      <c r="N6566">
        <v>34.719834285714278</v>
      </c>
      <c r="O6566">
        <v>2.6758932852049448</v>
      </c>
      <c r="P6566">
        <v>226153</v>
      </c>
      <c r="Q6566">
        <v>3348000</v>
      </c>
      <c r="R6566">
        <v>7.0000000000000007E-2</v>
      </c>
      <c r="S6566">
        <v>31.891999999999999</v>
      </c>
      <c r="T6566">
        <v>6.2949999999999999</v>
      </c>
      <c r="U6566">
        <v>17.382000000000001</v>
      </c>
      <c r="V6566">
        <v>2.4635495062258048</v>
      </c>
      <c r="AC6566">
        <v>35.700000000000003</v>
      </c>
      <c r="AD6566">
        <v>33.9</v>
      </c>
      <c r="AH6566" s="85">
        <f>IF(AND(M6566&lt;Variables!$G$6,M6566&gt;Variables!$G$5),0,1)</f>
        <v>1</v>
      </c>
      <c r="AI6566" s="85">
        <f t="shared" si="622"/>
        <v>0</v>
      </c>
      <c r="AJ6566" s="85">
        <f>IF(I6566&gt;Variables!$G$7,0,1)</f>
        <v>0</v>
      </c>
      <c r="AK6566" s="85">
        <f>IF(F6566&gt;Variables!$G$8,0,1)</f>
        <v>1</v>
      </c>
      <c r="AL6566" s="85">
        <f>IF(G6566&gt;Variables!$G$9,0,1)</f>
        <v>1</v>
      </c>
      <c r="AM6566" s="85">
        <f>IF(AND(K6566&gt;Variables!$G$10,K6566&lt;Variables!$G$11),0,1)</f>
        <v>0</v>
      </c>
      <c r="AN6566" s="103">
        <f>IF(H6566&lt;Variables!$G$13,1,0)</f>
        <v>0</v>
      </c>
      <c r="AO6566" s="101">
        <f>IF(R6566&lt;Variables!$G$12,0,1)</f>
        <v>0</v>
      </c>
      <c r="AP6566" s="86">
        <f t="shared" si="620"/>
        <v>1</v>
      </c>
      <c r="AR6566">
        <v>0</v>
      </c>
      <c r="AS6566">
        <v>0</v>
      </c>
      <c r="AT6566">
        <v>1</v>
      </c>
      <c r="AU6566">
        <v>0</v>
      </c>
      <c r="BA6566">
        <v>-2.25</v>
      </c>
    </row>
    <row r="6567" spans="3:53" ht="12.75" x14ac:dyDescent="0.2">
      <c r="C6567" t="s">
        <v>1050</v>
      </c>
      <c r="D6567" t="s">
        <v>1035</v>
      </c>
      <c r="E6567">
        <v>101.94</v>
      </c>
      <c r="F6567">
        <v>8.35</v>
      </c>
      <c r="G6567">
        <v>7.43</v>
      </c>
      <c r="H6567">
        <v>6520</v>
      </c>
      <c r="I6567">
        <v>-28.916</v>
      </c>
      <c r="J6567" t="s">
        <v>76</v>
      </c>
      <c r="K6567">
        <v>59.74</v>
      </c>
      <c r="L6567">
        <v>101.8699947368421</v>
      </c>
      <c r="M6567">
        <v>-0.26503853027535512</v>
      </c>
      <c r="N6567">
        <v>100.1551441176471</v>
      </c>
      <c r="O6567">
        <v>1.442617745780215</v>
      </c>
      <c r="P6567">
        <v>384210</v>
      </c>
      <c r="Q6567">
        <v>433339</v>
      </c>
      <c r="R6567">
        <v>0.89</v>
      </c>
      <c r="S6567">
        <v>31.891999999999999</v>
      </c>
      <c r="T6567">
        <v>6.2949999999999999</v>
      </c>
      <c r="U6567">
        <v>17.382000000000001</v>
      </c>
      <c r="V6567">
        <v>2.482252702409899</v>
      </c>
      <c r="AC6567">
        <v>101.94499999999999</v>
      </c>
      <c r="AD6567">
        <v>97.584999999999994</v>
      </c>
      <c r="AH6567" s="85">
        <f>IF(AND(M6567&lt;Variables!$G$6,M6567&gt;Variables!$G$5),0,1)</f>
        <v>1</v>
      </c>
      <c r="AI6567" s="85">
        <f t="shared" si="622"/>
        <v>0</v>
      </c>
      <c r="AJ6567" s="85">
        <f>IF(I6567&gt;Variables!$G$7,0,1)</f>
        <v>1</v>
      </c>
      <c r="AK6567" s="85">
        <f>IF(F6567&gt;Variables!$G$8,0,1)</f>
        <v>1</v>
      </c>
      <c r="AL6567" s="85">
        <f>IF(G6567&gt;Variables!$G$9,0,1)</f>
        <v>1</v>
      </c>
      <c r="AM6567" s="85">
        <f>IF(AND(K6567&gt;Variables!$G$10,K6567&lt;Variables!$G$11),0,1)</f>
        <v>0</v>
      </c>
      <c r="AN6567" s="103">
        <f>IF(H6567&lt;Variables!$G$13,1,0)</f>
        <v>0</v>
      </c>
      <c r="AO6567" s="101">
        <f>IF(R6567&lt;Variables!$G$12,0,1)</f>
        <v>0</v>
      </c>
      <c r="AP6567" s="86">
        <f t="shared" si="620"/>
        <v>0</v>
      </c>
      <c r="AR6567">
        <v>0</v>
      </c>
      <c r="AS6567">
        <v>0</v>
      </c>
      <c r="AT6567">
        <v>1</v>
      </c>
      <c r="AU6567">
        <v>0</v>
      </c>
      <c r="BA6567">
        <v>-2.25</v>
      </c>
    </row>
    <row r="6568" spans="3:53" ht="12.75" x14ac:dyDescent="0.2">
      <c r="C6568" t="s">
        <v>1050</v>
      </c>
      <c r="D6568" t="s">
        <v>807</v>
      </c>
      <c r="E6568">
        <v>43.8</v>
      </c>
      <c r="F6568">
        <v>6.62</v>
      </c>
      <c r="G6568">
        <v>3.04</v>
      </c>
      <c r="H6568">
        <v>6310</v>
      </c>
      <c r="I6568">
        <v>43.808</v>
      </c>
      <c r="J6568" t="s">
        <v>78</v>
      </c>
      <c r="K6568">
        <v>52.69</v>
      </c>
      <c r="L6568">
        <v>43.925240000000002</v>
      </c>
      <c r="M6568">
        <v>-0.46815908120252148</v>
      </c>
      <c r="N6568">
        <v>43.671177777777793</v>
      </c>
      <c r="O6568">
        <v>0.1108791305529071</v>
      </c>
      <c r="P6568">
        <v>1344000</v>
      </c>
      <c r="Q6568">
        <v>1380000</v>
      </c>
      <c r="R6568">
        <v>0.97</v>
      </c>
      <c r="S6568">
        <v>31.891999999999999</v>
      </c>
      <c r="T6568">
        <v>6.2949999999999999</v>
      </c>
      <c r="U6568">
        <v>17.382000000000001</v>
      </c>
      <c r="V6568">
        <v>2.410677532928585</v>
      </c>
      <c r="AC6568">
        <v>46.21</v>
      </c>
      <c r="AD6568">
        <v>42.83</v>
      </c>
      <c r="AH6568" s="85">
        <f>IF(AND(M6568&lt;Variables!$G$6,M6568&gt;Variables!$G$5),0,1)</f>
        <v>1</v>
      </c>
      <c r="AI6568" s="85">
        <f t="shared" si="622"/>
        <v>0</v>
      </c>
      <c r="AJ6568" s="85">
        <f>IF(I6568&gt;Variables!$G$7,0,1)</f>
        <v>0</v>
      </c>
      <c r="AK6568" s="85">
        <f>IF(F6568&gt;Variables!$G$8,0,1)</f>
        <v>1</v>
      </c>
      <c r="AL6568" s="85">
        <f>IF(G6568&gt;Variables!$G$9,0,1)</f>
        <v>1</v>
      </c>
      <c r="AM6568" s="85">
        <f>IF(AND(K6568&gt;Variables!$G$10,K6568&lt;Variables!$G$11),0,1)</f>
        <v>0</v>
      </c>
      <c r="AN6568" s="103">
        <f>IF(H6568&lt;Variables!$G$13,1,0)</f>
        <v>0</v>
      </c>
      <c r="AO6568" s="101">
        <f>IF(R6568&lt;Variables!$G$12,0,1)</f>
        <v>0</v>
      </c>
      <c r="AP6568" s="86">
        <f t="shared" si="620"/>
        <v>1</v>
      </c>
      <c r="AR6568">
        <v>0</v>
      </c>
      <c r="AS6568">
        <v>0</v>
      </c>
      <c r="AT6568">
        <v>1</v>
      </c>
      <c r="AU6568">
        <v>0</v>
      </c>
      <c r="BA6568">
        <v>-1.56</v>
      </c>
    </row>
    <row r="6569" spans="3:53" ht="12.75" x14ac:dyDescent="0.2">
      <c r="C6569" t="s">
        <v>1050</v>
      </c>
      <c r="D6569" t="s">
        <v>1052</v>
      </c>
      <c r="E6569">
        <v>10.91</v>
      </c>
      <c r="F6569">
        <v>5.6</v>
      </c>
      <c r="G6569">
        <v>4.37</v>
      </c>
      <c r="H6569">
        <v>3600</v>
      </c>
      <c r="I6569">
        <v>10.759</v>
      </c>
      <c r="J6569" t="s">
        <v>76</v>
      </c>
      <c r="K6569">
        <v>71.53</v>
      </c>
      <c r="L6569">
        <v>10.69035714285714</v>
      </c>
      <c r="M6569">
        <v>2.0237196405305351</v>
      </c>
      <c r="N6569">
        <v>10.635833333333331</v>
      </c>
      <c r="O6569">
        <v>2.5467366606597359</v>
      </c>
      <c r="P6569">
        <v>50027</v>
      </c>
      <c r="Q6569">
        <v>677595</v>
      </c>
      <c r="R6569">
        <v>7.0000000000000007E-2</v>
      </c>
      <c r="S6569">
        <v>31.891999999999999</v>
      </c>
      <c r="T6569">
        <v>6.2949999999999999</v>
      </c>
      <c r="U6569">
        <v>17.382000000000001</v>
      </c>
      <c r="V6569">
        <v>2.4116019543567289</v>
      </c>
      <c r="AC6569">
        <v>11.2</v>
      </c>
      <c r="AD6569">
        <v>10.68</v>
      </c>
      <c r="AH6569" s="85">
        <f>IF(AND(M6569&lt;Variables!$G$6,M6569&gt;Variables!$G$5),0,1)</f>
        <v>1</v>
      </c>
      <c r="AI6569" s="85">
        <f t="shared" si="622"/>
        <v>0</v>
      </c>
      <c r="AJ6569" s="85">
        <f>IF(I6569&gt;Variables!$G$7,0,1)</f>
        <v>0</v>
      </c>
      <c r="AK6569" s="85">
        <f>IF(F6569&gt;Variables!$G$8,0,1)</f>
        <v>1</v>
      </c>
      <c r="AL6569" s="85">
        <f>IF(G6569&gt;Variables!$G$9,0,1)</f>
        <v>1</v>
      </c>
      <c r="AM6569" s="85">
        <f>IF(AND(K6569&gt;Variables!$G$10,K6569&lt;Variables!$G$11),0,1)</f>
        <v>0</v>
      </c>
      <c r="AN6569" s="103">
        <f>IF(H6569&lt;Variables!$G$13,1,0)</f>
        <v>0</v>
      </c>
      <c r="AO6569" s="101">
        <f>IF(R6569&lt;Variables!$G$12,0,1)</f>
        <v>0</v>
      </c>
      <c r="AP6569" s="86">
        <f t="shared" si="620"/>
        <v>0</v>
      </c>
      <c r="AR6569">
        <v>1</v>
      </c>
      <c r="AS6569">
        <v>0</v>
      </c>
      <c r="AT6569">
        <v>0</v>
      </c>
      <c r="AU6569">
        <v>0</v>
      </c>
      <c r="BA6569">
        <v>0.06</v>
      </c>
    </row>
    <row r="6570" spans="3:53" ht="12.75" x14ac:dyDescent="0.2">
      <c r="C6570" t="s">
        <v>1050</v>
      </c>
      <c r="D6570" t="s">
        <v>1041</v>
      </c>
      <c r="E6570">
        <v>40.9</v>
      </c>
      <c r="F6570">
        <v>5.91</v>
      </c>
      <c r="G6570">
        <v>5.87</v>
      </c>
      <c r="H6570">
        <v>2280</v>
      </c>
      <c r="I6570">
        <v>-35.662999999999997</v>
      </c>
      <c r="J6570" t="s">
        <v>78</v>
      </c>
      <c r="K6570">
        <v>71.209999999999994</v>
      </c>
      <c r="L6570">
        <v>40.487884999999991</v>
      </c>
      <c r="M6570">
        <v>1.1413661148267229</v>
      </c>
      <c r="N6570">
        <v>40.080027777777779</v>
      </c>
      <c r="O6570">
        <v>2.1705878724579541</v>
      </c>
      <c r="P6570">
        <v>552212</v>
      </c>
      <c r="Q6570">
        <v>1947000</v>
      </c>
      <c r="R6570">
        <v>0.28000000000000003</v>
      </c>
      <c r="S6570">
        <v>31.891999999999999</v>
      </c>
      <c r="T6570">
        <v>6.2949999999999999</v>
      </c>
      <c r="U6570">
        <v>17.382000000000001</v>
      </c>
      <c r="V6570">
        <v>2.4871462931611741</v>
      </c>
      <c r="AC6570">
        <v>41.05</v>
      </c>
      <c r="AD6570">
        <v>39.69</v>
      </c>
      <c r="AH6570" s="85">
        <f>IF(AND(M6570&lt;Variables!$G$6,M6570&gt;Variables!$G$5),0,1)</f>
        <v>1</v>
      </c>
      <c r="AI6570" s="85">
        <f t="shared" si="622"/>
        <v>0</v>
      </c>
      <c r="AJ6570" s="85">
        <f>IF(I6570&gt;Variables!$G$7,0,1)</f>
        <v>1</v>
      </c>
      <c r="AK6570" s="85">
        <f>IF(F6570&gt;Variables!$G$8,0,1)</f>
        <v>1</v>
      </c>
      <c r="AL6570" s="85">
        <f>IF(G6570&gt;Variables!$G$9,0,1)</f>
        <v>1</v>
      </c>
      <c r="AM6570" s="85">
        <f>IF(AND(K6570&gt;Variables!$G$10,K6570&lt;Variables!$G$11),0,1)</f>
        <v>0</v>
      </c>
      <c r="AN6570" s="103">
        <f>IF(H6570&lt;Variables!$G$13,1,0)</f>
        <v>1</v>
      </c>
      <c r="AO6570" s="101">
        <f>IF(R6570&lt;Variables!$G$12,0,1)</f>
        <v>0</v>
      </c>
      <c r="AP6570" s="86">
        <f t="shared" si="620"/>
        <v>1</v>
      </c>
      <c r="AR6570">
        <v>0</v>
      </c>
      <c r="AS6570">
        <v>0</v>
      </c>
      <c r="AT6570">
        <v>1</v>
      </c>
      <c r="AU6570">
        <v>0</v>
      </c>
      <c r="BA6570">
        <v>-1.43</v>
      </c>
    </row>
    <row r="6571" spans="3:53" ht="12.75" x14ac:dyDescent="0.2">
      <c r="C6571" t="s">
        <v>1050</v>
      </c>
      <c r="D6571" t="s">
        <v>1053</v>
      </c>
      <c r="E6571">
        <v>35.89</v>
      </c>
      <c r="F6571">
        <v>5.75</v>
      </c>
      <c r="G6571">
        <v>5.15</v>
      </c>
      <c r="H6571">
        <v>1280</v>
      </c>
      <c r="I6571">
        <v>6335.6660000000002</v>
      </c>
      <c r="J6571" t="s">
        <v>78</v>
      </c>
      <c r="K6571">
        <v>67.989999999999995</v>
      </c>
      <c r="L6571">
        <v>35.193164705882353</v>
      </c>
      <c r="M6571">
        <v>1.5879086146073429</v>
      </c>
      <c r="N6571">
        <v>34.980761290322583</v>
      </c>
      <c r="O6571">
        <v>2.2047510723867219</v>
      </c>
      <c r="P6571">
        <v>75560</v>
      </c>
      <c r="Q6571">
        <v>479331</v>
      </c>
      <c r="R6571">
        <v>0.16</v>
      </c>
      <c r="S6571">
        <v>31.891999999999999</v>
      </c>
      <c r="T6571">
        <v>6.2949999999999999</v>
      </c>
      <c r="U6571">
        <v>17.382000000000001</v>
      </c>
      <c r="V6571">
        <v>2.4295907933992509</v>
      </c>
      <c r="AC6571">
        <v>37</v>
      </c>
      <c r="AD6571">
        <v>34.76</v>
      </c>
      <c r="AH6571" s="85">
        <f>IF(AND(M6571&lt;Variables!$G$6,M6571&gt;Variables!$G$5),0,1)</f>
        <v>1</v>
      </c>
      <c r="AI6571" s="85">
        <f t="shared" si="622"/>
        <v>0</v>
      </c>
      <c r="AJ6571" s="85">
        <f>IF(I6571&gt;Variables!$G$7,0,1)</f>
        <v>0</v>
      </c>
      <c r="AK6571" s="85">
        <f>IF(F6571&gt;Variables!$G$8,0,1)</f>
        <v>1</v>
      </c>
      <c r="AL6571" s="85">
        <f>IF(G6571&gt;Variables!$G$9,0,1)</f>
        <v>1</v>
      </c>
      <c r="AM6571" s="85">
        <f>IF(AND(K6571&gt;Variables!$G$10,K6571&lt;Variables!$G$11),0,1)</f>
        <v>0</v>
      </c>
      <c r="AN6571" s="103">
        <f>IF(H6571&lt;Variables!$G$13,1,0)</f>
        <v>1</v>
      </c>
      <c r="AO6571" s="101">
        <f>IF(R6571&lt;Variables!$G$12,0,1)</f>
        <v>0</v>
      </c>
      <c r="AP6571" s="86">
        <f t="shared" si="620"/>
        <v>1</v>
      </c>
      <c r="AR6571">
        <v>0</v>
      </c>
      <c r="AS6571">
        <v>0</v>
      </c>
      <c r="AT6571">
        <v>1</v>
      </c>
      <c r="AU6571">
        <v>0</v>
      </c>
      <c r="BA6571">
        <v>-2.25</v>
      </c>
    </row>
    <row r="6572" spans="3:53" ht="12.75" x14ac:dyDescent="0.2">
      <c r="C6572" t="s">
        <v>1050</v>
      </c>
      <c r="D6572" t="s">
        <v>1043</v>
      </c>
      <c r="E6572">
        <v>27.23</v>
      </c>
      <c r="F6572">
        <v>5.44</v>
      </c>
      <c r="G6572">
        <v>2.6</v>
      </c>
      <c r="H6572">
        <v>-99999</v>
      </c>
      <c r="I6572">
        <v>-0.191</v>
      </c>
      <c r="J6572" t="s">
        <v>78</v>
      </c>
      <c r="K6572">
        <v>65.069999999999993</v>
      </c>
      <c r="L6572">
        <v>27.20383076923077</v>
      </c>
      <c r="M6572">
        <v>9.6196859152754902E-2</v>
      </c>
      <c r="N6572">
        <v>27.159643478260872</v>
      </c>
      <c r="O6572">
        <v>0.25904803130220388</v>
      </c>
      <c r="P6572">
        <v>28325</v>
      </c>
      <c r="Q6572">
        <v>205671</v>
      </c>
      <c r="R6572">
        <v>0.14000000000000001</v>
      </c>
      <c r="S6572">
        <v>31.891999999999999</v>
      </c>
      <c r="T6572">
        <v>6.2949999999999999</v>
      </c>
      <c r="U6572">
        <v>17.382000000000001</v>
      </c>
      <c r="V6572">
        <v>2.5164373865664849</v>
      </c>
      <c r="AC6572">
        <v>27.41</v>
      </c>
      <c r="AD6572">
        <v>27.18</v>
      </c>
      <c r="AH6572" s="85">
        <f>IF(AND(M6572&lt;Variables!$G$6,M6572&gt;Variables!$G$5),0,1)</f>
        <v>1</v>
      </c>
      <c r="AI6572" s="85">
        <f t="shared" si="622"/>
        <v>0</v>
      </c>
      <c r="AJ6572" s="85">
        <f>IF(I6572&gt;Variables!$G$7,0,1)</f>
        <v>1</v>
      </c>
      <c r="AK6572" s="85">
        <f>IF(F6572&gt;Variables!$G$8,0,1)</f>
        <v>1</v>
      </c>
      <c r="AL6572" s="85">
        <f>IF(G6572&gt;Variables!$G$9,0,1)</f>
        <v>1</v>
      </c>
      <c r="AM6572" s="85">
        <f>IF(AND(K6572&gt;Variables!$G$10,K6572&lt;Variables!$G$11),0,1)</f>
        <v>0</v>
      </c>
      <c r="AN6572" s="103">
        <f>IF(H6572&lt;Variables!$G$13,1,0)</f>
        <v>1</v>
      </c>
      <c r="AO6572" s="101">
        <f>IF(R6572&lt;Variables!$G$12,0,1)</f>
        <v>0</v>
      </c>
      <c r="AP6572" s="86">
        <f t="shared" si="620"/>
        <v>1</v>
      </c>
      <c r="AR6572">
        <v>0</v>
      </c>
      <c r="AS6572">
        <v>0</v>
      </c>
      <c r="AT6572">
        <v>0</v>
      </c>
      <c r="AU6572">
        <v>1</v>
      </c>
      <c r="BA6572">
        <v>0.44</v>
      </c>
    </row>
    <row r="6573" spans="3:53" ht="12.75" x14ac:dyDescent="0.2">
      <c r="C6573" t="s">
        <v>1050</v>
      </c>
      <c r="D6573" t="s">
        <v>1039</v>
      </c>
      <c r="E6573">
        <v>6.9</v>
      </c>
      <c r="F6573">
        <v>40.950000000000003</v>
      </c>
      <c r="G6573">
        <v>5.07</v>
      </c>
      <c r="H6573">
        <v>6.19</v>
      </c>
      <c r="I6573">
        <v>-41.521000000000001</v>
      </c>
      <c r="J6573" t="s">
        <v>76</v>
      </c>
      <c r="K6573">
        <v>53.05</v>
      </c>
      <c r="L6573">
        <v>7.0259833333333326</v>
      </c>
      <c r="M6573">
        <v>-2.6470790565496212</v>
      </c>
      <c r="N6573">
        <v>6.7846499999999992</v>
      </c>
      <c r="O6573">
        <v>0.8158121642236621</v>
      </c>
      <c r="P6573">
        <v>7820000</v>
      </c>
      <c r="Q6573">
        <v>250890</v>
      </c>
      <c r="R6573">
        <v>31.17</v>
      </c>
      <c r="S6573">
        <v>31.891999999999999</v>
      </c>
      <c r="T6573">
        <v>6.2949999999999999</v>
      </c>
      <c r="U6573">
        <v>17.382000000000001</v>
      </c>
      <c r="V6573">
        <v>2.490738586632002</v>
      </c>
      <c r="AC6573">
        <v>6.94</v>
      </c>
      <c r="AD6573">
        <v>5.3</v>
      </c>
      <c r="AH6573" s="85">
        <f>IF(AND(M6573&lt;Variables!$G$6,M6573&gt;Variables!$G$5),0,1)</f>
        <v>0</v>
      </c>
      <c r="AI6573" s="85">
        <f t="shared" si="622"/>
        <v>0</v>
      </c>
      <c r="AJ6573" s="85">
        <f>IF(I6573&gt;Variables!$G$7,0,1)</f>
        <v>1</v>
      </c>
      <c r="AK6573" s="85">
        <f>IF(F6573&gt;Variables!$G$8,0,1)</f>
        <v>0</v>
      </c>
      <c r="AL6573" s="85">
        <f>IF(G6573&gt;Variables!$G$9,0,1)</f>
        <v>1</v>
      </c>
      <c r="AM6573" s="85">
        <f>IF(AND(K6573&gt;Variables!$G$10,K6573&lt;Variables!$G$11),0,1)</f>
        <v>0</v>
      </c>
      <c r="AN6573" s="103">
        <f>IF(H6573&lt;Variables!$G$13,1,0)</f>
        <v>1</v>
      </c>
      <c r="AO6573" s="101">
        <f>IF(R6573&lt;Variables!$G$12,0,1)</f>
        <v>1</v>
      </c>
      <c r="AP6573" s="86">
        <f t="shared" si="620"/>
        <v>0</v>
      </c>
      <c r="AR6573">
        <v>0</v>
      </c>
      <c r="AS6573">
        <v>0</v>
      </c>
      <c r="AT6573">
        <v>1</v>
      </c>
      <c r="AU6573">
        <v>0</v>
      </c>
      <c r="BA6573">
        <v>-2.25</v>
      </c>
    </row>
    <row r="6574" spans="3:53" ht="12.75" x14ac:dyDescent="0.2">
      <c r="C6574" t="s">
        <v>1050</v>
      </c>
      <c r="D6574" t="s">
        <v>1038</v>
      </c>
      <c r="E6574">
        <v>5.84</v>
      </c>
      <c r="F6574">
        <v>22.25</v>
      </c>
      <c r="G6574">
        <v>-3.9</v>
      </c>
      <c r="H6574">
        <v>41.21</v>
      </c>
      <c r="I6574">
        <v>-43.752000000000002</v>
      </c>
      <c r="J6574" t="s">
        <v>76</v>
      </c>
      <c r="K6574">
        <v>45.14</v>
      </c>
      <c r="L6574">
        <v>6.1231600000000004</v>
      </c>
      <c r="M6574">
        <v>-3.4812090489224552</v>
      </c>
      <c r="N6574">
        <v>6.1801333333333339</v>
      </c>
      <c r="O6574">
        <v>-4.3709952320338354</v>
      </c>
      <c r="P6574">
        <v>6630000</v>
      </c>
      <c r="Q6574">
        <v>136903</v>
      </c>
      <c r="R6574">
        <v>48.43</v>
      </c>
      <c r="S6574">
        <v>31.891999999999999</v>
      </c>
      <c r="T6574">
        <v>6.2949999999999999</v>
      </c>
      <c r="U6574">
        <v>17.382000000000001</v>
      </c>
      <c r="V6574">
        <v>2.3583006990482041</v>
      </c>
      <c r="AC6574">
        <v>5.99</v>
      </c>
      <c r="AD6574">
        <v>4.5900999999999996</v>
      </c>
      <c r="AH6574" s="85">
        <f>IF(AND(M6574&lt;Variables!$G$6,M6574&gt;Variables!$G$5),0,1)</f>
        <v>0</v>
      </c>
      <c r="AI6574" s="85">
        <f t="shared" si="622"/>
        <v>1</v>
      </c>
      <c r="AJ6574" s="85">
        <f>IF(I6574&gt;Variables!$G$7,0,1)</f>
        <v>1</v>
      </c>
      <c r="AK6574" s="85">
        <f>IF(F6574&gt;Variables!$G$8,0,1)</f>
        <v>0</v>
      </c>
      <c r="AL6574" s="85">
        <f>IF(G6574&gt;Variables!$G$9,0,1)</f>
        <v>1</v>
      </c>
      <c r="AM6574" s="85">
        <f>IF(AND(K6574&gt;Variables!$G$10,K6574&lt;Variables!$G$11),0,1)</f>
        <v>1</v>
      </c>
      <c r="AN6574" s="103">
        <f>IF(H6574&lt;Variables!$G$13,1,0)</f>
        <v>1</v>
      </c>
      <c r="AO6574" s="101">
        <f>IF(R6574&lt;Variables!$G$12,0,1)</f>
        <v>1</v>
      </c>
      <c r="AP6574" s="86">
        <f t="shared" si="620"/>
        <v>0</v>
      </c>
      <c r="AR6574">
        <v>1</v>
      </c>
      <c r="AS6574">
        <v>0</v>
      </c>
      <c r="AT6574">
        <v>0</v>
      </c>
      <c r="AU6574">
        <v>0</v>
      </c>
      <c r="BA6574">
        <v>2</v>
      </c>
    </row>
    <row r="6575" spans="3:53" ht="12.75" x14ac:dyDescent="0.2">
      <c r="C6575" t="s">
        <v>1050</v>
      </c>
      <c r="D6575" t="s">
        <v>1037</v>
      </c>
      <c r="E6575">
        <v>72.17</v>
      </c>
      <c r="F6575">
        <v>21.1</v>
      </c>
      <c r="G6575">
        <v>12.21</v>
      </c>
      <c r="H6575">
        <v>3300</v>
      </c>
      <c r="I6575">
        <v>3.673</v>
      </c>
      <c r="J6575" t="s">
        <v>76</v>
      </c>
      <c r="K6575">
        <v>63.79</v>
      </c>
      <c r="L6575">
        <v>73.11190000000002</v>
      </c>
      <c r="M6575">
        <v>0.53083013845896498</v>
      </c>
      <c r="N6575">
        <v>71.421944444444449</v>
      </c>
      <c r="O6575">
        <v>2.9095477191494918</v>
      </c>
      <c r="P6575">
        <v>2470000</v>
      </c>
      <c r="Q6575">
        <v>781900</v>
      </c>
      <c r="R6575">
        <v>3.16</v>
      </c>
      <c r="S6575">
        <v>31.891999999999999</v>
      </c>
      <c r="T6575">
        <v>6.2949999999999999</v>
      </c>
      <c r="U6575">
        <v>17.382000000000001</v>
      </c>
      <c r="V6575">
        <v>2.474922230104267</v>
      </c>
      <c r="AC6575">
        <v>74</v>
      </c>
      <c r="AD6575">
        <v>65.150000000000006</v>
      </c>
      <c r="AH6575" s="85">
        <f>IF(AND(M6575&lt;Variables!$G$6,M6575&gt;Variables!$G$5),0,1)</f>
        <v>1</v>
      </c>
      <c r="AI6575" s="85">
        <f t="shared" si="622"/>
        <v>0</v>
      </c>
      <c r="AJ6575" s="85">
        <f>IF(I6575&gt;Variables!$G$7,0,1)</f>
        <v>0</v>
      </c>
      <c r="AK6575" s="85">
        <f>IF(F6575&gt;Variables!$G$8,0,1)</f>
        <v>0</v>
      </c>
      <c r="AL6575" s="85">
        <f>IF(G6575&gt;Variables!$G$9,0,1)</f>
        <v>0</v>
      </c>
      <c r="AM6575" s="85">
        <f>IF(AND(K6575&gt;Variables!$G$10,K6575&lt;Variables!$G$11),0,1)</f>
        <v>0</v>
      </c>
      <c r="AN6575" s="103">
        <f>IF(H6575&lt;Variables!$G$13,1,0)</f>
        <v>0</v>
      </c>
      <c r="AO6575" s="101">
        <f>IF(R6575&lt;Variables!$G$12,0,1)</f>
        <v>1</v>
      </c>
      <c r="AP6575" s="86">
        <f t="shared" ref="AP6575:AP6638" si="623">IF(J6575="Pass", 0,1)</f>
        <v>0</v>
      </c>
      <c r="AR6575">
        <v>1</v>
      </c>
      <c r="AS6575">
        <v>0</v>
      </c>
      <c r="AT6575">
        <v>0</v>
      </c>
      <c r="AU6575">
        <v>0</v>
      </c>
      <c r="BA6575">
        <v>2</v>
      </c>
    </row>
    <row r="6576" spans="3:53" ht="12.75" x14ac:dyDescent="0.2">
      <c r="C6576" t="s">
        <v>1050</v>
      </c>
      <c r="D6576" t="s">
        <v>888</v>
      </c>
      <c r="E6576">
        <v>21.89</v>
      </c>
      <c r="F6576">
        <v>6.13</v>
      </c>
      <c r="G6576">
        <v>2.88</v>
      </c>
      <c r="H6576">
        <v>3070</v>
      </c>
      <c r="I6576">
        <v>-62.26</v>
      </c>
      <c r="J6576" t="s">
        <v>78</v>
      </c>
      <c r="K6576">
        <v>68.489999999999995</v>
      </c>
      <c r="L6576">
        <v>21.75479</v>
      </c>
      <c r="M6576">
        <v>0.62151829551103133</v>
      </c>
      <c r="N6576">
        <v>21.542433333333339</v>
      </c>
      <c r="O6576">
        <v>1.613404861413051</v>
      </c>
      <c r="P6576">
        <v>822288</v>
      </c>
      <c r="Q6576">
        <v>3673000</v>
      </c>
      <c r="R6576">
        <v>0.22</v>
      </c>
      <c r="S6576">
        <v>31.891999999999999</v>
      </c>
      <c r="T6576">
        <v>6.2949999999999999</v>
      </c>
      <c r="U6576">
        <v>17.382000000000001</v>
      </c>
      <c r="V6576">
        <v>2.5092083942725241</v>
      </c>
      <c r="AC6576">
        <v>23.4679</v>
      </c>
      <c r="AD6576">
        <v>21.52</v>
      </c>
      <c r="AH6576" s="85">
        <f>IF(AND(M6576&lt;Variables!$G$6,M6576&gt;Variables!$G$5),0,1)</f>
        <v>1</v>
      </c>
      <c r="AI6576" s="85">
        <f t="shared" si="622"/>
        <v>0</v>
      </c>
      <c r="AJ6576" s="85">
        <f>IF(I6576&gt;Variables!$G$7,0,1)</f>
        <v>1</v>
      </c>
      <c r="AK6576" s="85">
        <f>IF(F6576&gt;Variables!$G$8,0,1)</f>
        <v>1</v>
      </c>
      <c r="AL6576" s="85">
        <f>IF(G6576&gt;Variables!$G$9,0,1)</f>
        <v>1</v>
      </c>
      <c r="AM6576" s="85">
        <f>IF(AND(K6576&gt;Variables!$G$10,K6576&lt;Variables!$G$11),0,1)</f>
        <v>0</v>
      </c>
      <c r="AN6576" s="103">
        <f>IF(H6576&lt;Variables!$G$13,1,0)</f>
        <v>0</v>
      </c>
      <c r="AO6576" s="101">
        <f>IF(R6576&lt;Variables!$G$12,0,1)</f>
        <v>0</v>
      </c>
      <c r="AP6576" s="86">
        <f t="shared" si="623"/>
        <v>1</v>
      </c>
      <c r="AR6576">
        <v>0</v>
      </c>
      <c r="AS6576">
        <v>0</v>
      </c>
      <c r="AT6576">
        <v>1</v>
      </c>
      <c r="AU6576">
        <v>0</v>
      </c>
      <c r="BA6576">
        <v>-1.01</v>
      </c>
    </row>
    <row r="6577" spans="3:53" ht="12.75" x14ac:dyDescent="0.2">
      <c r="C6577" t="s">
        <v>1050</v>
      </c>
      <c r="D6577" t="s">
        <v>925</v>
      </c>
      <c r="E6577">
        <v>54.46</v>
      </c>
      <c r="F6577">
        <v>6.11</v>
      </c>
      <c r="G6577">
        <v>1</v>
      </c>
      <c r="H6577">
        <v>-99999</v>
      </c>
      <c r="I6577">
        <v>-0.157</v>
      </c>
      <c r="J6577" t="s">
        <v>78</v>
      </c>
      <c r="K6577">
        <v>73.099999999999994</v>
      </c>
      <c r="L6577">
        <v>54.467113333333337</v>
      </c>
      <c r="M6577">
        <v>-1.305986841968936E-2</v>
      </c>
      <c r="N6577">
        <v>54.387532142857147</v>
      </c>
      <c r="O6577">
        <v>0.13324351057611181</v>
      </c>
      <c r="P6577">
        <v>39964</v>
      </c>
      <c r="Q6577">
        <v>214801</v>
      </c>
      <c r="R6577">
        <v>0.19</v>
      </c>
      <c r="S6577">
        <v>31.891999999999999</v>
      </c>
      <c r="T6577">
        <v>6.2949999999999999</v>
      </c>
      <c r="U6577">
        <v>17.382000000000001</v>
      </c>
      <c r="V6577">
        <v>2.607526816968821</v>
      </c>
      <c r="AC6577">
        <v>54.79</v>
      </c>
      <c r="AD6577">
        <v>54.46</v>
      </c>
      <c r="AH6577" s="85">
        <f>IF(AND(M6577&lt;Variables!$G$6,M6577&gt;Variables!$G$5),0,1)</f>
        <v>1</v>
      </c>
      <c r="AI6577" s="85">
        <f t="shared" si="622"/>
        <v>0</v>
      </c>
      <c r="AJ6577" s="85">
        <f>IF(I6577&gt;Variables!$G$7,0,1)</f>
        <v>1</v>
      </c>
      <c r="AK6577" s="85">
        <f>IF(F6577&gt;Variables!$G$8,0,1)</f>
        <v>1</v>
      </c>
      <c r="AL6577" s="85">
        <f>IF(G6577&gt;Variables!$G$9,0,1)</f>
        <v>1</v>
      </c>
      <c r="AM6577" s="85">
        <f>IF(AND(K6577&gt;Variables!$G$10,K6577&lt;Variables!$G$11),0,1)</f>
        <v>0</v>
      </c>
      <c r="AN6577" s="103">
        <f>IF(H6577&lt;Variables!$G$13,1,0)</f>
        <v>1</v>
      </c>
      <c r="AO6577" s="101">
        <f>IF(R6577&lt;Variables!$G$12,0,1)</f>
        <v>0</v>
      </c>
      <c r="AP6577" s="86">
        <f t="shared" si="623"/>
        <v>1</v>
      </c>
      <c r="AR6577">
        <v>0</v>
      </c>
      <c r="AS6577">
        <v>1</v>
      </c>
      <c r="AT6577">
        <v>0</v>
      </c>
      <c r="AU6577">
        <v>0</v>
      </c>
      <c r="BA6577">
        <v>0.56999999999999995</v>
      </c>
    </row>
    <row r="6578" spans="3:53" ht="12.75" x14ac:dyDescent="0.2">
      <c r="C6578" t="s">
        <v>1050</v>
      </c>
      <c r="D6578" t="s">
        <v>295</v>
      </c>
      <c r="E6578">
        <v>67.08</v>
      </c>
      <c r="F6578">
        <v>5.57</v>
      </c>
      <c r="G6578">
        <v>4.03</v>
      </c>
      <c r="H6578">
        <v>2400</v>
      </c>
      <c r="I6578">
        <v>4.0000000000000001E-3</v>
      </c>
      <c r="J6578" t="s">
        <v>78</v>
      </c>
      <c r="K6578">
        <v>64.22</v>
      </c>
      <c r="L6578">
        <v>66.813100000000006</v>
      </c>
      <c r="M6578">
        <v>0.3991732160309881</v>
      </c>
      <c r="N6578">
        <v>66.092348484848486</v>
      </c>
      <c r="O6578">
        <v>1.494048158052502</v>
      </c>
      <c r="P6578">
        <v>65532</v>
      </c>
      <c r="Q6578">
        <v>370535</v>
      </c>
      <c r="R6578">
        <v>0.18</v>
      </c>
      <c r="S6578">
        <v>31.891999999999999</v>
      </c>
      <c r="T6578">
        <v>6.2949999999999999</v>
      </c>
      <c r="U6578">
        <v>17.382000000000001</v>
      </c>
      <c r="V6578">
        <v>2.4875477062180922</v>
      </c>
      <c r="AC6578">
        <v>69.290000000000006</v>
      </c>
      <c r="AD6578">
        <v>67.073099999999997</v>
      </c>
      <c r="AH6578" s="85">
        <f>IF(AND(M6578&lt;Variables!$G$6,M6578&gt;Variables!$G$5),0,1)</f>
        <v>1</v>
      </c>
      <c r="AI6578" s="85">
        <f t="shared" si="622"/>
        <v>0</v>
      </c>
      <c r="AJ6578" s="85">
        <f>IF(I6578&gt;Variables!$G$7,0,1)</f>
        <v>0</v>
      </c>
      <c r="AK6578" s="85">
        <f>IF(F6578&gt;Variables!$G$8,0,1)</f>
        <v>1</v>
      </c>
      <c r="AL6578" s="85">
        <f>IF(G6578&gt;Variables!$G$9,0,1)</f>
        <v>1</v>
      </c>
      <c r="AM6578" s="85">
        <f>IF(AND(K6578&gt;Variables!$G$10,K6578&lt;Variables!$G$11),0,1)</f>
        <v>0</v>
      </c>
      <c r="AN6578" s="103">
        <f>IF(H6578&lt;Variables!$G$13,1,0)</f>
        <v>1</v>
      </c>
      <c r="AO6578" s="101">
        <f>IF(R6578&lt;Variables!$G$12,0,1)</f>
        <v>0</v>
      </c>
      <c r="AP6578" s="86">
        <f t="shared" si="623"/>
        <v>1</v>
      </c>
      <c r="AR6578">
        <v>1</v>
      </c>
      <c r="AS6578">
        <v>0</v>
      </c>
      <c r="AT6578">
        <v>0</v>
      </c>
      <c r="AU6578">
        <v>0</v>
      </c>
      <c r="BA6578">
        <v>1.65</v>
      </c>
    </row>
    <row r="6579" spans="3:53" ht="12.75" x14ac:dyDescent="0.2">
      <c r="C6579" t="s">
        <v>1050</v>
      </c>
      <c r="D6579" t="s">
        <v>1049</v>
      </c>
      <c r="E6579">
        <v>10.5</v>
      </c>
      <c r="F6579">
        <v>79.28</v>
      </c>
      <c r="G6579">
        <v>-6.81</v>
      </c>
      <c r="H6579">
        <v>32.65</v>
      </c>
      <c r="I6579">
        <v>-43.18</v>
      </c>
      <c r="J6579" t="s">
        <v>78</v>
      </c>
      <c r="K6579">
        <v>49.88</v>
      </c>
      <c r="L6579">
        <v>10.900835000000001</v>
      </c>
      <c r="M6579">
        <v>-2.117590074521805</v>
      </c>
      <c r="N6579">
        <v>11.30853055555556</v>
      </c>
      <c r="O6579">
        <v>-5.6464502829845102</v>
      </c>
      <c r="P6579">
        <v>17150000</v>
      </c>
      <c r="Q6579">
        <v>559580</v>
      </c>
      <c r="R6579">
        <v>30.65</v>
      </c>
      <c r="S6579">
        <v>31.891999999999999</v>
      </c>
      <c r="T6579">
        <v>6.2949999999999999</v>
      </c>
      <c r="U6579">
        <v>17.382000000000001</v>
      </c>
      <c r="V6579">
        <v>2.42008026992134</v>
      </c>
      <c r="AC6579">
        <v>10.85</v>
      </c>
      <c r="AD6579">
        <v>7.3101000000000003</v>
      </c>
      <c r="AH6579" s="85">
        <f>IF(AND(M6579&lt;Variables!$G$6,M6579&gt;Variables!$G$5),0,1)</f>
        <v>0</v>
      </c>
      <c r="AI6579" s="85">
        <f t="shared" si="622"/>
        <v>1</v>
      </c>
      <c r="AJ6579" s="85">
        <f>IF(I6579&gt;Variables!$G$7,0,1)</f>
        <v>1</v>
      </c>
      <c r="AK6579" s="85">
        <f>IF(F6579&gt;Variables!$G$8,0,1)</f>
        <v>0</v>
      </c>
      <c r="AL6579" s="85">
        <f>IF(G6579&gt;Variables!$G$9,0,1)</f>
        <v>1</v>
      </c>
      <c r="AM6579" s="85">
        <f>IF(AND(K6579&gt;Variables!$G$10,K6579&lt;Variables!$G$11),0,1)</f>
        <v>1</v>
      </c>
      <c r="AN6579" s="103">
        <f>IF(H6579&lt;Variables!$G$13,1,0)</f>
        <v>1</v>
      </c>
      <c r="AO6579" s="101">
        <f>IF(R6579&lt;Variables!$G$12,0,1)</f>
        <v>1</v>
      </c>
      <c r="AP6579" s="86">
        <f t="shared" si="623"/>
        <v>1</v>
      </c>
      <c r="AR6579">
        <v>1</v>
      </c>
      <c r="AS6579">
        <v>0</v>
      </c>
      <c r="AT6579">
        <v>0</v>
      </c>
      <c r="AU6579">
        <v>0</v>
      </c>
      <c r="BA6579">
        <v>2</v>
      </c>
    </row>
    <row r="6580" spans="3:53" ht="12.75" x14ac:dyDescent="0.2">
      <c r="C6580" t="s">
        <v>1050</v>
      </c>
      <c r="D6580" t="s">
        <v>1040</v>
      </c>
      <c r="E6580">
        <v>2.78</v>
      </c>
      <c r="F6580">
        <v>8.24</v>
      </c>
      <c r="G6580">
        <v>2.59</v>
      </c>
      <c r="H6580">
        <v>-99999</v>
      </c>
      <c r="I6580">
        <v>186.922</v>
      </c>
      <c r="J6580" t="s">
        <v>78</v>
      </c>
      <c r="K6580"/>
      <c r="L6580">
        <v>2.77</v>
      </c>
      <c r="M6580">
        <v>0</v>
      </c>
      <c r="N6580">
        <v>2.7455099999999999</v>
      </c>
      <c r="O6580">
        <v>0.89200185029375678</v>
      </c>
      <c r="P6580">
        <v>60803</v>
      </c>
      <c r="Q6580">
        <v>61287</v>
      </c>
      <c r="R6580">
        <v>0.99</v>
      </c>
      <c r="S6580">
        <v>31.891999999999999</v>
      </c>
      <c r="T6580">
        <v>6.2949999999999999</v>
      </c>
      <c r="U6580">
        <v>17.382000000000001</v>
      </c>
      <c r="V6580"/>
      <c r="AC6580">
        <v>2.7949999999999999</v>
      </c>
      <c r="AD6580">
        <v>2.7501000000000002</v>
      </c>
      <c r="AH6580" s="85">
        <f>IF(AND(M6580&lt;Variables!$G$6,M6580&gt;Variables!$G$5),0,1)</f>
        <v>1</v>
      </c>
      <c r="AI6580" s="85">
        <f t="shared" si="622"/>
        <v>0</v>
      </c>
      <c r="AJ6580" s="85">
        <f>IF(I6580&gt;Variables!$G$7,0,1)</f>
        <v>0</v>
      </c>
      <c r="AK6580" s="85">
        <f>IF(F6580&gt;Variables!$G$8,0,1)</f>
        <v>1</v>
      </c>
      <c r="AL6580" s="85">
        <f>IF(G6580&gt;Variables!$G$9,0,1)</f>
        <v>1</v>
      </c>
      <c r="AM6580" s="85">
        <f>IF(AND(K6580&gt;Variables!$G$10,K6580&lt;Variables!$G$11),0,1)</f>
        <v>1</v>
      </c>
      <c r="AN6580" s="103">
        <f>IF(H6580&lt;Variables!$G$13,1,0)</f>
        <v>1</v>
      </c>
      <c r="AO6580" s="101">
        <f>IF(R6580&lt;Variables!$G$12,0,1)</f>
        <v>0</v>
      </c>
      <c r="AP6580" s="86">
        <f t="shared" si="623"/>
        <v>1</v>
      </c>
      <c r="AR6580">
        <v>0</v>
      </c>
      <c r="AS6580">
        <v>0</v>
      </c>
      <c r="AT6580">
        <v>0</v>
      </c>
      <c r="AU6580">
        <v>0</v>
      </c>
      <c r="BA6580">
        <v>0</v>
      </c>
    </row>
    <row r="6581" spans="3:53" ht="12.75" x14ac:dyDescent="0.2">
      <c r="C6581" t="s">
        <v>1050</v>
      </c>
      <c r="D6581" t="s">
        <v>1054</v>
      </c>
      <c r="E6581">
        <v>0.19</v>
      </c>
      <c r="F6581">
        <v>12.13</v>
      </c>
      <c r="G6581">
        <v>0</v>
      </c>
      <c r="H6581">
        <v>-99999</v>
      </c>
      <c r="I6581">
        <v>83.643000000000001</v>
      </c>
      <c r="J6581" t="s">
        <v>78</v>
      </c>
      <c r="K6581">
        <v>-99999</v>
      </c>
      <c r="L6581">
        <v>-99999</v>
      </c>
      <c r="M6581">
        <v>-99999</v>
      </c>
      <c r="N6581">
        <v>0.1794</v>
      </c>
      <c r="O6581">
        <v>0</v>
      </c>
      <c r="P6581">
        <v>25010</v>
      </c>
      <c r="Q6581">
        <v>20890</v>
      </c>
      <c r="R6581">
        <v>1.2</v>
      </c>
      <c r="S6581">
        <v>31.891999999999999</v>
      </c>
      <c r="T6581">
        <v>6.2949999999999999</v>
      </c>
      <c r="U6581">
        <v>17.382000000000001</v>
      </c>
      <c r="V6581"/>
      <c r="AC6581">
        <v>0.1981</v>
      </c>
      <c r="AD6581">
        <v>0.18329999999999999</v>
      </c>
      <c r="AH6581" s="85">
        <f>IF(AND(M6581&lt;Variables!$G$6,M6581&gt;Variables!$G$5),0,1)</f>
        <v>1</v>
      </c>
      <c r="AI6581" s="85">
        <f t="shared" si="622"/>
        <v>1</v>
      </c>
      <c r="AJ6581" s="85">
        <f>IF(I6581&gt;Variables!$G$7,0,1)</f>
        <v>0</v>
      </c>
      <c r="AK6581" s="85">
        <f>IF(F6581&gt;Variables!$G$8,0,1)</f>
        <v>0</v>
      </c>
      <c r="AL6581" s="85">
        <f>IF(G6581&gt;Variables!$G$9,0,1)</f>
        <v>1</v>
      </c>
      <c r="AM6581" s="85">
        <f>IF(AND(K6581&gt;Variables!$G$10,K6581&lt;Variables!$G$11),0,1)</f>
        <v>1</v>
      </c>
      <c r="AN6581" s="103">
        <f>IF(H6581&lt;Variables!$G$13,1,0)</f>
        <v>1</v>
      </c>
      <c r="AO6581" s="101">
        <f>IF(R6581&lt;Variables!$G$12,0,1)</f>
        <v>0</v>
      </c>
      <c r="AP6581" s="86">
        <f t="shared" si="623"/>
        <v>1</v>
      </c>
      <c r="AR6581">
        <v>1</v>
      </c>
      <c r="AS6581">
        <v>0</v>
      </c>
      <c r="AT6581">
        <v>0</v>
      </c>
      <c r="AU6581">
        <v>0</v>
      </c>
      <c r="BA6581">
        <v>2</v>
      </c>
    </row>
    <row r="6582" spans="3:53" ht="12.75" x14ac:dyDescent="0.2">
      <c r="C6582" t="s">
        <v>1050</v>
      </c>
      <c r="D6582" t="s">
        <v>1042</v>
      </c>
      <c r="E6582">
        <v>15.46</v>
      </c>
      <c r="F6582">
        <v>13.87</v>
      </c>
      <c r="G6582">
        <v>4.24</v>
      </c>
      <c r="H6582">
        <v>2590</v>
      </c>
      <c r="I6582">
        <v>307.279</v>
      </c>
      <c r="J6582" t="s">
        <v>78</v>
      </c>
      <c r="K6582">
        <v>55.68</v>
      </c>
      <c r="L6582">
        <v>15.519819999999999</v>
      </c>
      <c r="M6582">
        <v>-0.25657514069106879</v>
      </c>
      <c r="N6582">
        <v>15.45527222222222</v>
      </c>
      <c r="O6582">
        <v>0.15999574399100999</v>
      </c>
      <c r="P6582">
        <v>2565000</v>
      </c>
      <c r="Q6582">
        <v>3463000</v>
      </c>
      <c r="R6582">
        <v>0.74</v>
      </c>
      <c r="S6582">
        <v>31.891999999999999</v>
      </c>
      <c r="T6582">
        <v>6.2949999999999999</v>
      </c>
      <c r="U6582">
        <v>17.382000000000001</v>
      </c>
      <c r="V6582">
        <v>2.436724571213841</v>
      </c>
      <c r="AC6582">
        <v>15.75</v>
      </c>
      <c r="AD6582">
        <v>15.11</v>
      </c>
      <c r="AH6582" s="85">
        <f>IF(AND(M6582&lt;Variables!$G$6,M6582&gt;Variables!$G$5),0,1)</f>
        <v>1</v>
      </c>
      <c r="AI6582" s="85">
        <f t="shared" si="622"/>
        <v>0</v>
      </c>
      <c r="AJ6582" s="85">
        <f>IF(I6582&gt;Variables!$G$7,0,1)</f>
        <v>0</v>
      </c>
      <c r="AK6582" s="85">
        <f>IF(F6582&gt;Variables!$G$8,0,1)</f>
        <v>0</v>
      </c>
      <c r="AL6582" s="85">
        <f>IF(G6582&gt;Variables!$G$9,0,1)</f>
        <v>1</v>
      </c>
      <c r="AM6582" s="85">
        <f>IF(AND(K6582&gt;Variables!$G$10,K6582&lt;Variables!$G$11),0,1)</f>
        <v>0</v>
      </c>
      <c r="AN6582" s="103">
        <f>IF(H6582&lt;Variables!$G$13,1,0)</f>
        <v>0</v>
      </c>
      <c r="AO6582" s="101">
        <f>IF(R6582&lt;Variables!$G$12,0,1)</f>
        <v>0</v>
      </c>
      <c r="AP6582" s="86">
        <f t="shared" si="623"/>
        <v>1</v>
      </c>
      <c r="AR6582">
        <v>1</v>
      </c>
      <c r="AS6582">
        <v>0</v>
      </c>
      <c r="AT6582">
        <v>0</v>
      </c>
      <c r="AU6582">
        <v>0</v>
      </c>
      <c r="BA6582">
        <v>1.1000000000000001</v>
      </c>
    </row>
    <row r="6583" spans="3:53" ht="12.75" x14ac:dyDescent="0.2">
      <c r="C6583" t="s">
        <v>1050</v>
      </c>
      <c r="D6583" t="s">
        <v>1048</v>
      </c>
      <c r="E6583">
        <v>7.04</v>
      </c>
      <c r="F6583">
        <v>61.4</v>
      </c>
      <c r="G6583">
        <v>11.72</v>
      </c>
      <c r="H6583">
        <v>33.130000000000003</v>
      </c>
      <c r="I6583">
        <v>-57.93</v>
      </c>
      <c r="J6583" t="s">
        <v>78</v>
      </c>
      <c r="K6583">
        <v>72.58</v>
      </c>
      <c r="L6583">
        <v>6.4831000000000003</v>
      </c>
      <c r="M6583">
        <v>8.7334762690687988</v>
      </c>
      <c r="N6583">
        <v>6.453616666666667</v>
      </c>
      <c r="O6583">
        <v>9.2302249126458715</v>
      </c>
      <c r="P6583">
        <v>35390000</v>
      </c>
      <c r="Q6583">
        <v>54420</v>
      </c>
      <c r="R6583">
        <v>650.30999999999995</v>
      </c>
      <c r="S6583">
        <v>31.891999999999999</v>
      </c>
      <c r="T6583">
        <v>6.2949999999999999</v>
      </c>
      <c r="U6583">
        <v>17.382000000000001</v>
      </c>
      <c r="V6583">
        <v>1.804339346682915</v>
      </c>
      <c r="AC6583">
        <v>10.82</v>
      </c>
      <c r="AD6583">
        <v>6.3</v>
      </c>
      <c r="AH6583" s="85">
        <f>IF(AND(M6583&lt;Variables!$G$6,M6583&gt;Variables!$G$5),0,1)</f>
        <v>1</v>
      </c>
      <c r="AI6583" s="85">
        <f t="shared" si="622"/>
        <v>0</v>
      </c>
      <c r="AJ6583" s="85">
        <f>IF(I6583&gt;Variables!$G$7,0,1)</f>
        <v>1</v>
      </c>
      <c r="AK6583" s="85">
        <f>IF(F6583&gt;Variables!$G$8,0,1)</f>
        <v>0</v>
      </c>
      <c r="AL6583" s="85">
        <f>IF(G6583&gt;Variables!$G$9,0,1)</f>
        <v>1</v>
      </c>
      <c r="AM6583" s="85">
        <f>IF(AND(K6583&gt;Variables!$G$10,K6583&lt;Variables!$G$11),0,1)</f>
        <v>0</v>
      </c>
      <c r="AN6583" s="103">
        <f>IF(H6583&lt;Variables!$G$13,1,0)</f>
        <v>1</v>
      </c>
      <c r="AO6583" s="101">
        <f>IF(R6583&lt;Variables!$G$12,0,1)</f>
        <v>1</v>
      </c>
      <c r="AP6583" s="86">
        <f t="shared" si="623"/>
        <v>1</v>
      </c>
      <c r="AR6583">
        <v>0</v>
      </c>
      <c r="AS6583">
        <v>0</v>
      </c>
      <c r="AT6583">
        <v>1</v>
      </c>
      <c r="AU6583">
        <v>0</v>
      </c>
      <c r="BA6583">
        <v>-2.25</v>
      </c>
    </row>
    <row r="6584" spans="3:53" ht="12.75" x14ac:dyDescent="0.2">
      <c r="C6584" t="s">
        <v>1055</v>
      </c>
      <c r="D6584" t="s">
        <v>573</v>
      </c>
      <c r="E6584">
        <v>44.4</v>
      </c>
      <c r="F6584">
        <v>5.17</v>
      </c>
      <c r="G6584">
        <v>3.04</v>
      </c>
      <c r="H6584">
        <v>4720</v>
      </c>
      <c r="I6584">
        <v>-54.095999999999997</v>
      </c>
      <c r="J6584" t="s">
        <v>76</v>
      </c>
      <c r="K6584">
        <v>62.4</v>
      </c>
      <c r="L6584">
        <v>44.087268421052627</v>
      </c>
      <c r="M6584">
        <v>0.66398211871884172</v>
      </c>
      <c r="N6584">
        <v>44.071662500000002</v>
      </c>
      <c r="O6584">
        <v>0.69962756680667626</v>
      </c>
      <c r="P6584">
        <v>146073</v>
      </c>
      <c r="Q6584">
        <v>1195000</v>
      </c>
      <c r="R6584">
        <v>0.12</v>
      </c>
      <c r="S6584">
        <v>31.756999999999991</v>
      </c>
      <c r="T6584">
        <v>5.99</v>
      </c>
      <c r="U6584">
        <v>17.091999999999999</v>
      </c>
      <c r="V6584">
        <v>2.4544224684634459</v>
      </c>
      <c r="AC6584">
        <v>44.86</v>
      </c>
      <c r="AD6584">
        <v>43.3401</v>
      </c>
      <c r="AH6584" s="85">
        <f>IF(AND(M6584&lt;Variables!$G$6,M6584&gt;Variables!$G$5),0,1)</f>
        <v>1</v>
      </c>
      <c r="AI6584" s="85">
        <f t="shared" si="622"/>
        <v>0</v>
      </c>
      <c r="AJ6584" s="85">
        <f>IF(I6584&gt;Variables!$G$7,0,1)</f>
        <v>1</v>
      </c>
      <c r="AK6584" s="85">
        <f>IF(F6584&gt;Variables!$G$8,0,1)</f>
        <v>1</v>
      </c>
      <c r="AL6584" s="85">
        <f>IF(G6584&gt;Variables!$G$9,0,1)</f>
        <v>1</v>
      </c>
      <c r="AM6584" s="85">
        <f>IF(AND(K6584&gt;Variables!$G$10,K6584&lt;Variables!$G$11),0,1)</f>
        <v>0</v>
      </c>
      <c r="AN6584" s="103">
        <f>IF(H6584&lt;Variables!$G$13,1,0)</f>
        <v>0</v>
      </c>
      <c r="AO6584" s="101">
        <f>IF(R6584&lt;Variables!$G$12,0,1)</f>
        <v>0</v>
      </c>
      <c r="AP6584" s="86">
        <f t="shared" si="623"/>
        <v>0</v>
      </c>
      <c r="AR6584">
        <v>0</v>
      </c>
      <c r="AS6584">
        <v>0</v>
      </c>
      <c r="AT6584">
        <v>1</v>
      </c>
      <c r="AU6584">
        <v>0</v>
      </c>
      <c r="BA6584">
        <v>-1.83</v>
      </c>
    </row>
    <row r="6585" spans="3:53" ht="12.75" x14ac:dyDescent="0.2">
      <c r="C6585" t="s">
        <v>1055</v>
      </c>
      <c r="D6585" t="s">
        <v>1035</v>
      </c>
      <c r="E6585">
        <v>100.11</v>
      </c>
      <c r="F6585">
        <v>7.12</v>
      </c>
      <c r="G6585">
        <v>6.28</v>
      </c>
      <c r="H6585">
        <v>6520</v>
      </c>
      <c r="I6585">
        <v>-29.193999999999999</v>
      </c>
      <c r="J6585" t="s">
        <v>76</v>
      </c>
      <c r="K6585">
        <v>46.92</v>
      </c>
      <c r="L6585">
        <v>101.76681052631579</v>
      </c>
      <c r="M6585">
        <v>-1.2349905827015939</v>
      </c>
      <c r="N6585">
        <v>100.2625461538462</v>
      </c>
      <c r="O6585">
        <v>0.24680586684298289</v>
      </c>
      <c r="P6585">
        <v>389982</v>
      </c>
      <c r="Q6585">
        <v>433339</v>
      </c>
      <c r="R6585">
        <v>0.9</v>
      </c>
      <c r="S6585">
        <v>31.756999999999991</v>
      </c>
      <c r="T6585">
        <v>5.99</v>
      </c>
      <c r="U6585">
        <v>17.091999999999999</v>
      </c>
      <c r="V6585">
        <v>2.356215664517487</v>
      </c>
      <c r="AC6585">
        <v>101.545</v>
      </c>
      <c r="AD6585">
        <v>97.584999999999994</v>
      </c>
      <c r="AH6585" s="85">
        <f>IF(AND(M6585&lt;Variables!$G$6,M6585&gt;Variables!$G$5),0,1)</f>
        <v>1</v>
      </c>
      <c r="AI6585" s="85">
        <f t="shared" si="622"/>
        <v>0</v>
      </c>
      <c r="AJ6585" s="85">
        <f>IF(I6585&gt;Variables!$G$7,0,1)</f>
        <v>1</v>
      </c>
      <c r="AK6585" s="85">
        <f>IF(F6585&gt;Variables!$G$8,0,1)</f>
        <v>1</v>
      </c>
      <c r="AL6585" s="85">
        <f>IF(G6585&gt;Variables!$G$9,0,1)</f>
        <v>1</v>
      </c>
      <c r="AM6585" s="85">
        <f>IF(AND(K6585&gt;Variables!$G$10,K6585&lt;Variables!$G$11),0,1)</f>
        <v>1</v>
      </c>
      <c r="AN6585" s="103">
        <f>IF(H6585&lt;Variables!$G$13,1,0)</f>
        <v>0</v>
      </c>
      <c r="AO6585" s="101">
        <f>IF(R6585&lt;Variables!$G$12,0,1)</f>
        <v>0</v>
      </c>
      <c r="AP6585" s="86">
        <f t="shared" si="623"/>
        <v>0</v>
      </c>
      <c r="AR6585">
        <v>0</v>
      </c>
      <c r="AS6585">
        <v>1</v>
      </c>
      <c r="AT6585">
        <v>0</v>
      </c>
      <c r="AU6585">
        <v>0</v>
      </c>
      <c r="BA6585">
        <v>-0.2</v>
      </c>
    </row>
    <row r="6586" spans="3:53" ht="12.75" x14ac:dyDescent="0.2">
      <c r="C6586" t="s">
        <v>1055</v>
      </c>
      <c r="D6586" t="s">
        <v>1036</v>
      </c>
      <c r="E6586">
        <v>703.72</v>
      </c>
      <c r="F6586">
        <v>15.28</v>
      </c>
      <c r="G6586">
        <v>2.6</v>
      </c>
      <c r="H6586">
        <v>12820</v>
      </c>
      <c r="I6586">
        <v>71.739999999999995</v>
      </c>
      <c r="J6586" t="s">
        <v>76</v>
      </c>
      <c r="K6586">
        <v>61.63</v>
      </c>
      <c r="L6586">
        <v>702.38867499999992</v>
      </c>
      <c r="M6586">
        <v>0.21516932914672299</v>
      </c>
      <c r="N6586">
        <v>698.39909</v>
      </c>
      <c r="O6586">
        <v>0.78764564255087677</v>
      </c>
      <c r="P6586">
        <v>1220000</v>
      </c>
      <c r="Q6586">
        <v>568465</v>
      </c>
      <c r="R6586">
        <v>2.15</v>
      </c>
      <c r="S6586">
        <v>31.756999999999991</v>
      </c>
      <c r="T6586">
        <v>5.99</v>
      </c>
      <c r="U6586">
        <v>17.091999999999999</v>
      </c>
      <c r="V6586">
        <v>2.4746654105096288</v>
      </c>
      <c r="AC6586">
        <v>714.68989999999997</v>
      </c>
      <c r="AD6586">
        <v>695.82</v>
      </c>
      <c r="AH6586" s="85">
        <f>IF(AND(M6586&lt;Variables!$G$6,M6586&gt;Variables!$G$5),0,1)</f>
        <v>1</v>
      </c>
      <c r="AI6586" s="85">
        <f t="shared" si="622"/>
        <v>0</v>
      </c>
      <c r="AJ6586" s="85">
        <f>IF(I6586&gt;Variables!$G$7,0,1)</f>
        <v>0</v>
      </c>
      <c r="AK6586" s="85">
        <f>IF(F6586&gt;Variables!$G$8,0,1)</f>
        <v>0</v>
      </c>
      <c r="AL6586" s="85">
        <f>IF(G6586&gt;Variables!$G$9,0,1)</f>
        <v>1</v>
      </c>
      <c r="AM6586" s="85">
        <f>IF(AND(K6586&gt;Variables!$G$10,K6586&lt;Variables!$G$11),0,1)</f>
        <v>0</v>
      </c>
      <c r="AN6586" s="103">
        <f>IF(H6586&lt;Variables!$G$13,1,0)</f>
        <v>0</v>
      </c>
      <c r="AO6586" s="101">
        <f>IF(R6586&lt;Variables!$G$12,0,1)</f>
        <v>1</v>
      </c>
      <c r="AP6586" s="86">
        <f t="shared" si="623"/>
        <v>0</v>
      </c>
      <c r="AR6586">
        <v>0</v>
      </c>
      <c r="AS6586">
        <v>1</v>
      </c>
      <c r="AT6586">
        <v>0</v>
      </c>
      <c r="AU6586">
        <v>0</v>
      </c>
      <c r="BA6586">
        <v>0.17</v>
      </c>
    </row>
    <row r="6587" spans="3:53" ht="12.75" x14ac:dyDescent="0.2">
      <c r="C6587" t="s">
        <v>1055</v>
      </c>
      <c r="D6587" t="s">
        <v>1037</v>
      </c>
      <c r="E6587">
        <v>70.75</v>
      </c>
      <c r="F6587">
        <v>16.37</v>
      </c>
      <c r="G6587">
        <v>8.2100000000000009</v>
      </c>
      <c r="H6587">
        <v>3300</v>
      </c>
      <c r="I6587">
        <v>3.3370000000000002</v>
      </c>
      <c r="J6587" t="s">
        <v>76</v>
      </c>
      <c r="K6587">
        <v>44.45</v>
      </c>
      <c r="L6587">
        <v>72.781795000000002</v>
      </c>
      <c r="M6587">
        <v>-2.613009200995946</v>
      </c>
      <c r="N6587">
        <v>71.358602439024381</v>
      </c>
      <c r="O6587">
        <v>-0.67070040985366697</v>
      </c>
      <c r="P6587">
        <v>2723000</v>
      </c>
      <c r="Q6587">
        <v>781900</v>
      </c>
      <c r="R6587">
        <v>3.48</v>
      </c>
      <c r="S6587">
        <v>31.756999999999991</v>
      </c>
      <c r="T6587">
        <v>5.99</v>
      </c>
      <c r="U6587">
        <v>17.091999999999999</v>
      </c>
      <c r="V6587">
        <v>2.335557882548652</v>
      </c>
      <c r="AC6587">
        <v>71.75</v>
      </c>
      <c r="AD6587">
        <v>65.150000000000006</v>
      </c>
      <c r="AH6587" s="85">
        <f>IF(AND(M6587&lt;Variables!$G$6,M6587&gt;Variables!$G$5),0,1)</f>
        <v>0</v>
      </c>
      <c r="AI6587" s="85">
        <f t="shared" si="622"/>
        <v>0</v>
      </c>
      <c r="AJ6587" s="85">
        <f>IF(I6587&gt;Variables!$G$7,0,1)</f>
        <v>0</v>
      </c>
      <c r="AK6587" s="85">
        <f>IF(F6587&gt;Variables!$G$8,0,1)</f>
        <v>0</v>
      </c>
      <c r="AL6587" s="85">
        <f>IF(G6587&gt;Variables!$G$9,0,1)</f>
        <v>1</v>
      </c>
      <c r="AM6587" s="85">
        <f>IF(AND(K6587&gt;Variables!$G$10,K6587&lt;Variables!$G$11),0,1)</f>
        <v>1</v>
      </c>
      <c r="AN6587" s="103">
        <f>IF(H6587&lt;Variables!$G$13,1,0)</f>
        <v>0</v>
      </c>
      <c r="AO6587" s="101">
        <f>IF(R6587&lt;Variables!$G$12,0,1)</f>
        <v>1</v>
      </c>
      <c r="AP6587" s="86">
        <f t="shared" si="623"/>
        <v>0</v>
      </c>
      <c r="AR6587">
        <v>0</v>
      </c>
      <c r="AS6587">
        <v>0</v>
      </c>
      <c r="AT6587">
        <v>1</v>
      </c>
      <c r="AU6587">
        <v>0</v>
      </c>
      <c r="BA6587">
        <v>-2.25</v>
      </c>
    </row>
    <row r="6588" spans="3:53" ht="12.75" x14ac:dyDescent="0.2">
      <c r="C6588" t="s">
        <v>1055</v>
      </c>
      <c r="D6588" t="s">
        <v>1038</v>
      </c>
      <c r="E6588">
        <v>5.77</v>
      </c>
      <c r="F6588">
        <v>18.37</v>
      </c>
      <c r="G6588">
        <v>-5.69</v>
      </c>
      <c r="H6588">
        <v>41.21</v>
      </c>
      <c r="I6588">
        <v>-43.847999999999999</v>
      </c>
      <c r="J6588" t="s">
        <v>76</v>
      </c>
      <c r="K6588">
        <v>42.59</v>
      </c>
      <c r="L6588">
        <v>5.9510949999999987</v>
      </c>
      <c r="M6588">
        <v>-2.538944513572694</v>
      </c>
      <c r="N6588">
        <v>6.1323707317073168</v>
      </c>
      <c r="O6588">
        <v>-5.4199386542108403</v>
      </c>
      <c r="P6588">
        <v>6896000</v>
      </c>
      <c r="Q6588">
        <v>136903</v>
      </c>
      <c r="R6588">
        <v>50.37</v>
      </c>
      <c r="S6588">
        <v>31.756999999999991</v>
      </c>
      <c r="T6588">
        <v>5.99</v>
      </c>
      <c r="U6588">
        <v>17.091999999999999</v>
      </c>
      <c r="V6588">
        <v>2.3019113416468731</v>
      </c>
      <c r="AC6588">
        <v>5.9</v>
      </c>
      <c r="AD6588">
        <v>4.5900999999999996</v>
      </c>
      <c r="AH6588" s="85">
        <f>IF(AND(M6588&lt;Variables!$G$6,M6588&gt;Variables!$G$5),0,1)</f>
        <v>0</v>
      </c>
      <c r="AI6588" s="85">
        <f t="shared" si="622"/>
        <v>1</v>
      </c>
      <c r="AJ6588" s="85">
        <f>IF(I6588&gt;Variables!$G$7,0,1)</f>
        <v>1</v>
      </c>
      <c r="AK6588" s="85">
        <f>IF(F6588&gt;Variables!$G$8,0,1)</f>
        <v>0</v>
      </c>
      <c r="AL6588" s="85">
        <f>IF(G6588&gt;Variables!$G$9,0,1)</f>
        <v>1</v>
      </c>
      <c r="AM6588" s="85">
        <f>IF(AND(K6588&gt;Variables!$G$10,K6588&lt;Variables!$G$11),0,1)</f>
        <v>1</v>
      </c>
      <c r="AN6588" s="103">
        <f>IF(H6588&lt;Variables!$G$13,1,0)</f>
        <v>1</v>
      </c>
      <c r="AO6588" s="101">
        <f>IF(R6588&lt;Variables!$G$12,0,1)</f>
        <v>1</v>
      </c>
      <c r="AP6588" s="86">
        <f t="shared" si="623"/>
        <v>0</v>
      </c>
      <c r="AR6588">
        <v>1</v>
      </c>
      <c r="AS6588">
        <v>0</v>
      </c>
      <c r="AT6588">
        <v>0</v>
      </c>
      <c r="AU6588">
        <v>0</v>
      </c>
      <c r="BA6588">
        <v>2</v>
      </c>
    </row>
    <row r="6589" spans="3:53" ht="12.75" x14ac:dyDescent="0.2">
      <c r="C6589" t="s">
        <v>1055</v>
      </c>
      <c r="D6589" t="s">
        <v>1039</v>
      </c>
      <c r="E6589">
        <v>6.32</v>
      </c>
      <c r="F6589">
        <v>31.19</v>
      </c>
      <c r="G6589">
        <v>-1.84</v>
      </c>
      <c r="H6589">
        <v>6.19</v>
      </c>
      <c r="I6589">
        <v>-41.814999999999998</v>
      </c>
      <c r="J6589" t="s">
        <v>76</v>
      </c>
      <c r="K6589">
        <v>39.31</v>
      </c>
      <c r="L6589">
        <v>6.9291900000000011</v>
      </c>
      <c r="M6589">
        <v>-7.7814289981946132</v>
      </c>
      <c r="N6589">
        <v>6.7643864864864867</v>
      </c>
      <c r="O6589">
        <v>-5.5346702503533081</v>
      </c>
      <c r="P6589">
        <v>8340000</v>
      </c>
      <c r="Q6589">
        <v>250890</v>
      </c>
      <c r="R6589">
        <v>33.24</v>
      </c>
      <c r="S6589">
        <v>31.756999999999991</v>
      </c>
      <c r="T6589">
        <v>5.99</v>
      </c>
      <c r="U6589">
        <v>17.091999999999999</v>
      </c>
      <c r="V6589">
        <v>2.2183348752919172</v>
      </c>
      <c r="AC6589">
        <v>6.6083999999999996</v>
      </c>
      <c r="AD6589">
        <v>5.3</v>
      </c>
      <c r="AH6589" s="85">
        <f>IF(AND(M6589&lt;Variables!$G$6,M6589&gt;Variables!$G$5),0,1)</f>
        <v>1</v>
      </c>
      <c r="AI6589" s="85">
        <f t="shared" si="622"/>
        <v>0</v>
      </c>
      <c r="AJ6589" s="85">
        <f>IF(I6589&gt;Variables!$G$7,0,1)</f>
        <v>1</v>
      </c>
      <c r="AK6589" s="85">
        <f>IF(F6589&gt;Variables!$G$8,0,1)</f>
        <v>0</v>
      </c>
      <c r="AL6589" s="85">
        <f>IF(G6589&gt;Variables!$G$9,0,1)</f>
        <v>1</v>
      </c>
      <c r="AM6589" s="85">
        <f>IF(AND(K6589&gt;Variables!$G$10,K6589&lt;Variables!$G$11),0,1)</f>
        <v>1</v>
      </c>
      <c r="AN6589" s="103">
        <f>IF(H6589&lt;Variables!$G$13,1,0)</f>
        <v>1</v>
      </c>
      <c r="AO6589" s="101">
        <f>IF(R6589&lt;Variables!$G$12,0,1)</f>
        <v>1</v>
      </c>
      <c r="AP6589" s="86">
        <f t="shared" si="623"/>
        <v>0</v>
      </c>
      <c r="AR6589">
        <v>1</v>
      </c>
      <c r="AS6589">
        <v>0</v>
      </c>
      <c r="AT6589">
        <v>0</v>
      </c>
      <c r="AU6589">
        <v>0</v>
      </c>
      <c r="BA6589">
        <v>2</v>
      </c>
    </row>
    <row r="6590" spans="3:53" ht="12.75" x14ac:dyDescent="0.2">
      <c r="C6590" t="s">
        <v>1055</v>
      </c>
      <c r="D6590" t="s">
        <v>1053</v>
      </c>
      <c r="E6590">
        <v>35.46</v>
      </c>
      <c r="F6590">
        <v>5.22</v>
      </c>
      <c r="G6590">
        <v>4.29</v>
      </c>
      <c r="H6590">
        <v>1280</v>
      </c>
      <c r="I6590">
        <v>6317.2349999999997</v>
      </c>
      <c r="J6590" t="s">
        <v>78</v>
      </c>
      <c r="K6590">
        <v>55.31</v>
      </c>
      <c r="L6590">
        <v>35.382516666666668</v>
      </c>
      <c r="M6590">
        <v>0.21898762618637929</v>
      </c>
      <c r="N6590">
        <v>35.089374999999997</v>
      </c>
      <c r="O6590">
        <v>1.056231409080375</v>
      </c>
      <c r="P6590">
        <v>84439</v>
      </c>
      <c r="Q6590">
        <v>479331</v>
      </c>
      <c r="R6590">
        <v>0.18</v>
      </c>
      <c r="S6590">
        <v>31.756999999999991</v>
      </c>
      <c r="T6590">
        <v>5.99</v>
      </c>
      <c r="U6590">
        <v>17.091999999999999</v>
      </c>
      <c r="V6590">
        <v>2.4129596851550499</v>
      </c>
      <c r="AC6590">
        <v>37</v>
      </c>
      <c r="AD6590">
        <v>34.76</v>
      </c>
      <c r="AH6590" s="85">
        <f>IF(AND(M6590&lt;Variables!$G$6,M6590&gt;Variables!$G$5),0,1)</f>
        <v>1</v>
      </c>
      <c r="AI6590" s="85">
        <f t="shared" si="622"/>
        <v>0</v>
      </c>
      <c r="AJ6590" s="85">
        <f>IF(I6590&gt;Variables!$G$7,0,1)</f>
        <v>0</v>
      </c>
      <c r="AK6590" s="85">
        <f>IF(F6590&gt;Variables!$G$8,0,1)</f>
        <v>1</v>
      </c>
      <c r="AL6590" s="85">
        <f>IF(G6590&gt;Variables!$G$9,0,1)</f>
        <v>1</v>
      </c>
      <c r="AM6590" s="85">
        <f>IF(AND(K6590&gt;Variables!$G$10,K6590&lt;Variables!$G$11),0,1)</f>
        <v>0</v>
      </c>
      <c r="AN6590" s="103">
        <f>IF(H6590&lt;Variables!$G$13,1,0)</f>
        <v>1</v>
      </c>
      <c r="AO6590" s="101">
        <f>IF(R6590&lt;Variables!$G$12,0,1)</f>
        <v>0</v>
      </c>
      <c r="AP6590" s="86">
        <f t="shared" si="623"/>
        <v>1</v>
      </c>
      <c r="AR6590">
        <v>1</v>
      </c>
      <c r="AS6590">
        <v>0</v>
      </c>
      <c r="AT6590">
        <v>0</v>
      </c>
      <c r="AU6590">
        <v>0</v>
      </c>
      <c r="BA6590">
        <v>1.97</v>
      </c>
    </row>
    <row r="6591" spans="3:53" ht="12.75" x14ac:dyDescent="0.2">
      <c r="C6591" t="s">
        <v>1055</v>
      </c>
      <c r="D6591" t="s">
        <v>295</v>
      </c>
      <c r="E6591">
        <v>67.77</v>
      </c>
      <c r="F6591">
        <v>5.65</v>
      </c>
      <c r="G6591">
        <v>5.0999999999999996</v>
      </c>
      <c r="H6591">
        <v>2400</v>
      </c>
      <c r="I6591">
        <v>5.0000000000000001E-3</v>
      </c>
      <c r="J6591" t="s">
        <v>78</v>
      </c>
      <c r="K6591">
        <v>72.099999999999994</v>
      </c>
      <c r="L6591">
        <v>67.028889473684217</v>
      </c>
      <c r="M6591">
        <v>1.105658369301705</v>
      </c>
      <c r="N6591">
        <v>66.253881578947386</v>
      </c>
      <c r="O6591">
        <v>2.2883465616214811</v>
      </c>
      <c r="P6591">
        <v>69282</v>
      </c>
      <c r="Q6591">
        <v>370535</v>
      </c>
      <c r="R6591">
        <v>0.19</v>
      </c>
      <c r="S6591">
        <v>31.756999999999991</v>
      </c>
      <c r="T6591">
        <v>5.99</v>
      </c>
      <c r="U6591">
        <v>17.091999999999999</v>
      </c>
      <c r="V6591">
        <v>2.496640458109149</v>
      </c>
      <c r="AC6591">
        <v>69.290000000000006</v>
      </c>
      <c r="AD6591">
        <v>67.073099999999997</v>
      </c>
      <c r="AH6591" s="85">
        <f>IF(AND(M6591&lt;Variables!$G$6,M6591&gt;Variables!$G$5),0,1)</f>
        <v>1</v>
      </c>
      <c r="AI6591" s="85">
        <f t="shared" si="622"/>
        <v>0</v>
      </c>
      <c r="AJ6591" s="85">
        <f>IF(I6591&gt;Variables!$G$7,0,1)</f>
        <v>0</v>
      </c>
      <c r="AK6591" s="85">
        <f>IF(F6591&gt;Variables!$G$8,0,1)</f>
        <v>1</v>
      </c>
      <c r="AL6591" s="85">
        <f>IF(G6591&gt;Variables!$G$9,0,1)</f>
        <v>1</v>
      </c>
      <c r="AM6591" s="85">
        <f>IF(AND(K6591&gt;Variables!$G$10,K6591&lt;Variables!$G$11),0,1)</f>
        <v>0</v>
      </c>
      <c r="AN6591" s="103">
        <f>IF(H6591&lt;Variables!$G$13,1,0)</f>
        <v>1</v>
      </c>
      <c r="AO6591" s="101">
        <f>IF(R6591&lt;Variables!$G$12,0,1)</f>
        <v>0</v>
      </c>
      <c r="AP6591" s="86">
        <f t="shared" si="623"/>
        <v>1</v>
      </c>
      <c r="AR6591">
        <v>0</v>
      </c>
      <c r="AS6591">
        <v>0</v>
      </c>
      <c r="AT6591">
        <v>1</v>
      </c>
      <c r="AU6591">
        <v>0</v>
      </c>
      <c r="BA6591">
        <v>-0.88</v>
      </c>
    </row>
    <row r="6592" spans="3:53" ht="12.75" x14ac:dyDescent="0.2">
      <c r="C6592" t="s">
        <v>1055</v>
      </c>
      <c r="D6592" t="s">
        <v>1049</v>
      </c>
      <c r="E6592">
        <v>10.85</v>
      </c>
      <c r="F6592">
        <v>81.25</v>
      </c>
      <c r="G6592">
        <v>-7.21</v>
      </c>
      <c r="H6592">
        <v>32.65</v>
      </c>
      <c r="I6592">
        <v>-43.151000000000003</v>
      </c>
      <c r="J6592" t="s">
        <v>78</v>
      </c>
      <c r="K6592">
        <v>49.54</v>
      </c>
      <c r="L6592">
        <v>10.75488</v>
      </c>
      <c r="M6592">
        <v>-1.2094974560385729</v>
      </c>
      <c r="N6592">
        <v>11.222107317073171</v>
      </c>
      <c r="O6592">
        <v>-5.3225949476034193</v>
      </c>
      <c r="P6592">
        <v>17770000</v>
      </c>
      <c r="Q6592">
        <v>559580</v>
      </c>
      <c r="R6592">
        <v>31.76</v>
      </c>
      <c r="S6592">
        <v>31.756999999999991</v>
      </c>
      <c r="T6592">
        <v>5.99</v>
      </c>
      <c r="U6592">
        <v>17.091999999999999</v>
      </c>
      <c r="V6592">
        <v>2.3920745406766049</v>
      </c>
      <c r="AC6592">
        <v>10.85</v>
      </c>
      <c r="AD6592">
        <v>7.3101000000000003</v>
      </c>
      <c r="AH6592" s="85">
        <f>IF(AND(M6592&lt;Variables!$G$6,M6592&gt;Variables!$G$5),0,1)</f>
        <v>1</v>
      </c>
      <c r="AI6592" s="85">
        <f t="shared" si="622"/>
        <v>1</v>
      </c>
      <c r="AJ6592" s="85">
        <f>IF(I6592&gt;Variables!$G$7,0,1)</f>
        <v>1</v>
      </c>
      <c r="AK6592" s="85">
        <f>IF(F6592&gt;Variables!$G$8,0,1)</f>
        <v>0</v>
      </c>
      <c r="AL6592" s="85">
        <f>IF(G6592&gt;Variables!$G$9,0,1)</f>
        <v>1</v>
      </c>
      <c r="AM6592" s="85">
        <f>IF(AND(K6592&gt;Variables!$G$10,K6592&lt;Variables!$G$11),0,1)</f>
        <v>1</v>
      </c>
      <c r="AN6592" s="103">
        <f>IF(H6592&lt;Variables!$G$13,1,0)</f>
        <v>1</v>
      </c>
      <c r="AO6592" s="101">
        <f>IF(R6592&lt;Variables!$G$12,0,1)</f>
        <v>1</v>
      </c>
      <c r="AP6592" s="86">
        <f t="shared" si="623"/>
        <v>1</v>
      </c>
      <c r="AR6592">
        <v>0</v>
      </c>
      <c r="AS6592">
        <v>0</v>
      </c>
      <c r="AT6592">
        <v>1</v>
      </c>
      <c r="AU6592">
        <v>0</v>
      </c>
      <c r="BA6592">
        <v>-2.25</v>
      </c>
    </row>
    <row r="6593" spans="3:53" ht="12.75" x14ac:dyDescent="0.2">
      <c r="C6593" t="s">
        <v>1055</v>
      </c>
      <c r="D6593" t="s">
        <v>1045</v>
      </c>
      <c r="E6593">
        <v>34.75</v>
      </c>
      <c r="F6593">
        <v>6.32</v>
      </c>
      <c r="G6593">
        <v>3.33</v>
      </c>
      <c r="H6593">
        <v>4890</v>
      </c>
      <c r="I6593">
        <v>59.34</v>
      </c>
      <c r="J6593" t="s">
        <v>78</v>
      </c>
      <c r="K6593">
        <v>43.39</v>
      </c>
      <c r="L6593">
        <v>35.175735000000003</v>
      </c>
      <c r="M6593">
        <v>-1.2103087540317099</v>
      </c>
      <c r="N6593">
        <v>34.76876</v>
      </c>
      <c r="O6593">
        <v>-5.3956482773617268E-2</v>
      </c>
      <c r="P6593">
        <v>243907</v>
      </c>
      <c r="Q6593">
        <v>3348000</v>
      </c>
      <c r="R6593">
        <v>7.0000000000000007E-2</v>
      </c>
      <c r="S6593">
        <v>31.756999999999991</v>
      </c>
      <c r="T6593">
        <v>5.99</v>
      </c>
      <c r="U6593">
        <v>17.091999999999999</v>
      </c>
      <c r="V6593">
        <v>2.3068840207891612</v>
      </c>
      <c r="AC6593">
        <v>35.24</v>
      </c>
      <c r="AD6593">
        <v>33.9</v>
      </c>
      <c r="AH6593" s="85">
        <f>IF(AND(M6593&lt;Variables!$G$6,M6593&gt;Variables!$G$5),0,1)</f>
        <v>1</v>
      </c>
      <c r="AI6593" s="85">
        <f t="shared" si="622"/>
        <v>0</v>
      </c>
      <c r="AJ6593" s="85">
        <f>IF(I6593&gt;Variables!$G$7,0,1)</f>
        <v>0</v>
      </c>
      <c r="AK6593" s="85">
        <f>IF(F6593&gt;Variables!$G$8,0,1)</f>
        <v>1</v>
      </c>
      <c r="AL6593" s="85">
        <f>IF(G6593&gt;Variables!$G$9,0,1)</f>
        <v>1</v>
      </c>
      <c r="AM6593" s="85">
        <f>IF(AND(K6593&gt;Variables!$G$10,K6593&lt;Variables!$G$11),0,1)</f>
        <v>1</v>
      </c>
      <c r="AN6593" s="103">
        <f>IF(H6593&lt;Variables!$G$13,1,0)</f>
        <v>0</v>
      </c>
      <c r="AO6593" s="101">
        <f>IF(R6593&lt;Variables!$G$12,0,1)</f>
        <v>0</v>
      </c>
      <c r="AP6593" s="86">
        <f t="shared" si="623"/>
        <v>1</v>
      </c>
      <c r="AR6593">
        <v>0</v>
      </c>
      <c r="AS6593">
        <v>0</v>
      </c>
      <c r="AT6593">
        <v>1</v>
      </c>
      <c r="AU6593">
        <v>0</v>
      </c>
      <c r="BA6593">
        <v>-0.78</v>
      </c>
    </row>
    <row r="6594" spans="3:53" ht="12.75" x14ac:dyDescent="0.2">
      <c r="C6594" t="s">
        <v>1055</v>
      </c>
      <c r="D6594" t="s">
        <v>888</v>
      </c>
      <c r="E6594">
        <v>21.8</v>
      </c>
      <c r="F6594">
        <v>6.49</v>
      </c>
      <c r="G6594">
        <v>2.4300000000000002</v>
      </c>
      <c r="H6594">
        <v>3070</v>
      </c>
      <c r="I6594">
        <v>-62.313000000000002</v>
      </c>
      <c r="J6594" t="s">
        <v>78</v>
      </c>
      <c r="K6594">
        <v>54.8</v>
      </c>
      <c r="L6594">
        <v>21.81644</v>
      </c>
      <c r="M6594">
        <v>-9.8274512248553617E-2</v>
      </c>
      <c r="N6594">
        <v>21.58664878048781</v>
      </c>
      <c r="O6594">
        <v>0.96518557202137067</v>
      </c>
      <c r="P6594">
        <v>922513</v>
      </c>
      <c r="Q6594">
        <v>3673000</v>
      </c>
      <c r="R6594">
        <v>0.25</v>
      </c>
      <c r="S6594">
        <v>31.756999999999991</v>
      </c>
      <c r="T6594">
        <v>5.99</v>
      </c>
      <c r="U6594">
        <v>17.091999999999999</v>
      </c>
      <c r="V6594">
        <v>2.4206454579170571</v>
      </c>
      <c r="AC6594">
        <v>23.4679</v>
      </c>
      <c r="AD6594">
        <v>21.52</v>
      </c>
      <c r="AH6594" s="85">
        <f>IF(AND(M6594&lt;Variables!$G$6,M6594&gt;Variables!$G$5),0,1)</f>
        <v>1</v>
      </c>
      <c r="AI6594" s="85">
        <f t="shared" si="622"/>
        <v>0</v>
      </c>
      <c r="AJ6594" s="85">
        <f>IF(I6594&gt;Variables!$G$7,0,1)</f>
        <v>1</v>
      </c>
      <c r="AK6594" s="85">
        <f>IF(F6594&gt;Variables!$G$8,0,1)</f>
        <v>1</v>
      </c>
      <c r="AL6594" s="85">
        <f>IF(G6594&gt;Variables!$G$9,0,1)</f>
        <v>1</v>
      </c>
      <c r="AM6594" s="85">
        <f>IF(AND(K6594&gt;Variables!$G$10,K6594&lt;Variables!$G$11),0,1)</f>
        <v>0</v>
      </c>
      <c r="AN6594" s="103">
        <f>IF(H6594&lt;Variables!$G$13,1,0)</f>
        <v>0</v>
      </c>
      <c r="AO6594" s="101">
        <f>IF(R6594&lt;Variables!$G$12,0,1)</f>
        <v>0</v>
      </c>
      <c r="AP6594" s="86">
        <f t="shared" si="623"/>
        <v>1</v>
      </c>
      <c r="AR6594">
        <v>1</v>
      </c>
      <c r="AS6594">
        <v>0</v>
      </c>
      <c r="AT6594">
        <v>0</v>
      </c>
      <c r="AU6594">
        <v>0</v>
      </c>
      <c r="BA6594">
        <v>0.81</v>
      </c>
    </row>
    <row r="6595" spans="3:53" ht="12.75" x14ac:dyDescent="0.2">
      <c r="C6595" t="s">
        <v>1055</v>
      </c>
      <c r="D6595" t="s">
        <v>807</v>
      </c>
      <c r="E6595">
        <v>43.7</v>
      </c>
      <c r="F6595">
        <v>6.66</v>
      </c>
      <c r="G6595">
        <v>2.99</v>
      </c>
      <c r="H6595">
        <v>6310</v>
      </c>
      <c r="I6595">
        <v>43.808</v>
      </c>
      <c r="J6595" t="s">
        <v>78</v>
      </c>
      <c r="K6595">
        <v>49.7</v>
      </c>
      <c r="L6595">
        <v>43.891614999999987</v>
      </c>
      <c r="M6595">
        <v>-0.43656402253594828</v>
      </c>
      <c r="N6595">
        <v>43.689753658536588</v>
      </c>
      <c r="O6595">
        <v>2.345250454716713E-2</v>
      </c>
      <c r="P6595">
        <v>1400000</v>
      </c>
      <c r="Q6595">
        <v>1380000</v>
      </c>
      <c r="R6595">
        <v>1.01</v>
      </c>
      <c r="S6595">
        <v>31.756999999999991</v>
      </c>
      <c r="T6595">
        <v>5.99</v>
      </c>
      <c r="U6595">
        <v>17.091999999999999</v>
      </c>
      <c r="V6595">
        <v>2.374864425516809</v>
      </c>
      <c r="AC6595">
        <v>46.21</v>
      </c>
      <c r="AD6595">
        <v>42.83</v>
      </c>
      <c r="AH6595" s="85">
        <f>IF(AND(M6595&lt;Variables!$G$6,M6595&gt;Variables!$G$5),0,1)</f>
        <v>1</v>
      </c>
      <c r="AI6595" s="85">
        <f t="shared" ref="AI6595:AI6658" si="624">IF(L6595&gt;N6595,0,1)</f>
        <v>0</v>
      </c>
      <c r="AJ6595" s="85">
        <f>IF(I6595&gt;Variables!$G$7,0,1)</f>
        <v>0</v>
      </c>
      <c r="AK6595" s="85">
        <f>IF(F6595&gt;Variables!$G$8,0,1)</f>
        <v>1</v>
      </c>
      <c r="AL6595" s="85">
        <f>IF(G6595&gt;Variables!$G$9,0,1)</f>
        <v>1</v>
      </c>
      <c r="AM6595" s="85">
        <f>IF(AND(K6595&gt;Variables!$G$10,K6595&lt;Variables!$G$11),0,1)</f>
        <v>1</v>
      </c>
      <c r="AN6595" s="103">
        <f>IF(H6595&lt;Variables!$G$13,1,0)</f>
        <v>0</v>
      </c>
      <c r="AO6595" s="101">
        <f>IF(R6595&lt;Variables!$G$12,0,1)</f>
        <v>0</v>
      </c>
      <c r="AP6595" s="86">
        <f t="shared" si="623"/>
        <v>1</v>
      </c>
      <c r="AR6595">
        <v>0</v>
      </c>
      <c r="AS6595">
        <v>0</v>
      </c>
      <c r="AT6595">
        <v>1</v>
      </c>
      <c r="AU6595">
        <v>0</v>
      </c>
      <c r="BA6595">
        <v>-1.73</v>
      </c>
    </row>
    <row r="6596" spans="3:53" ht="12.75" x14ac:dyDescent="0.2">
      <c r="C6596" t="s">
        <v>1055</v>
      </c>
      <c r="D6596" t="s">
        <v>1051</v>
      </c>
      <c r="E6596">
        <v>16.82</v>
      </c>
      <c r="F6596">
        <v>10.64</v>
      </c>
      <c r="G6596">
        <v>5.1100000000000003</v>
      </c>
      <c r="H6596">
        <v>2010</v>
      </c>
      <c r="I6596">
        <v>86.063999999999993</v>
      </c>
      <c r="J6596" t="s">
        <v>78</v>
      </c>
      <c r="K6596">
        <v>59.06</v>
      </c>
      <c r="L6596">
        <v>16.811039999999998</v>
      </c>
      <c r="M6596">
        <v>0.41020662612188519</v>
      </c>
      <c r="N6596">
        <v>16.727495121951218</v>
      </c>
      <c r="O6596">
        <v>0.91170182347655326</v>
      </c>
      <c r="P6596">
        <v>1019000</v>
      </c>
      <c r="Q6596">
        <v>2803000</v>
      </c>
      <c r="R6596">
        <v>0.36</v>
      </c>
      <c r="S6596">
        <v>31.756999999999991</v>
      </c>
      <c r="T6596">
        <v>5.99</v>
      </c>
      <c r="U6596">
        <v>17.091999999999999</v>
      </c>
      <c r="V6596">
        <v>2.4394630564904971</v>
      </c>
      <c r="AC6596">
        <v>17.010000000000002</v>
      </c>
      <c r="AD6596">
        <v>16.39</v>
      </c>
      <c r="AH6596" s="85">
        <f>IF(AND(M6596&lt;Variables!$G$6,M6596&gt;Variables!$G$5),0,1)</f>
        <v>1</v>
      </c>
      <c r="AI6596" s="85">
        <f t="shared" si="624"/>
        <v>0</v>
      </c>
      <c r="AJ6596" s="85">
        <f>IF(I6596&gt;Variables!$G$7,0,1)</f>
        <v>0</v>
      </c>
      <c r="AK6596" s="85">
        <f>IF(F6596&gt;Variables!$G$8,0,1)</f>
        <v>0</v>
      </c>
      <c r="AL6596" s="85">
        <f>IF(G6596&gt;Variables!$G$9,0,1)</f>
        <v>1</v>
      </c>
      <c r="AM6596" s="85">
        <f>IF(AND(K6596&gt;Variables!$G$10,K6596&lt;Variables!$G$11),0,1)</f>
        <v>0</v>
      </c>
      <c r="AN6596" s="103">
        <f>IF(H6596&lt;Variables!$G$13,1,0)</f>
        <v>1</v>
      </c>
      <c r="AO6596" s="101">
        <f>IF(R6596&lt;Variables!$G$12,0,1)</f>
        <v>0</v>
      </c>
      <c r="AP6596" s="86">
        <f t="shared" si="623"/>
        <v>1</v>
      </c>
      <c r="AR6596">
        <v>0</v>
      </c>
      <c r="AS6596">
        <v>0</v>
      </c>
      <c r="AT6596">
        <v>0</v>
      </c>
      <c r="AU6596">
        <v>1</v>
      </c>
      <c r="BA6596">
        <v>-1.1399999999999999</v>
      </c>
    </row>
    <row r="6597" spans="3:53" ht="12.75" x14ac:dyDescent="0.2">
      <c r="C6597" t="s">
        <v>1055</v>
      </c>
      <c r="D6597" t="s">
        <v>1042</v>
      </c>
      <c r="E6597">
        <v>15.16</v>
      </c>
      <c r="F6597">
        <v>11.48</v>
      </c>
      <c r="G6597">
        <v>2.36</v>
      </c>
      <c r="H6597">
        <v>2590</v>
      </c>
      <c r="I6597">
        <v>305.49400000000003</v>
      </c>
      <c r="J6597" t="s">
        <v>78</v>
      </c>
      <c r="K6597">
        <v>42.04</v>
      </c>
      <c r="L6597">
        <v>15.475485000000001</v>
      </c>
      <c r="M6597">
        <v>-1.7801380699861851</v>
      </c>
      <c r="N6597">
        <v>15.43304390243903</v>
      </c>
      <c r="O6597">
        <v>-1.5100320060788319</v>
      </c>
      <c r="P6597">
        <v>2800000</v>
      </c>
      <c r="Q6597">
        <v>3463000</v>
      </c>
      <c r="R6597">
        <v>0.81</v>
      </c>
      <c r="S6597">
        <v>31.756999999999991</v>
      </c>
      <c r="T6597">
        <v>5.99</v>
      </c>
      <c r="U6597">
        <v>17.091999999999999</v>
      </c>
      <c r="V6597">
        <v>2.2898953214005249</v>
      </c>
      <c r="AC6597">
        <v>15.75</v>
      </c>
      <c r="AD6597">
        <v>15.11</v>
      </c>
      <c r="AH6597" s="85">
        <f>IF(AND(M6597&lt;Variables!$G$6,M6597&gt;Variables!$G$5),0,1)</f>
        <v>1</v>
      </c>
      <c r="AI6597" s="85">
        <f t="shared" si="624"/>
        <v>0</v>
      </c>
      <c r="AJ6597" s="85">
        <f>IF(I6597&gt;Variables!$G$7,0,1)</f>
        <v>0</v>
      </c>
      <c r="AK6597" s="85">
        <f>IF(F6597&gt;Variables!$G$8,0,1)</f>
        <v>0</v>
      </c>
      <c r="AL6597" s="85">
        <f>IF(G6597&gt;Variables!$G$9,0,1)</f>
        <v>1</v>
      </c>
      <c r="AM6597" s="85">
        <f>IF(AND(K6597&gt;Variables!$G$10,K6597&lt;Variables!$G$11),0,1)</f>
        <v>1</v>
      </c>
      <c r="AN6597" s="103">
        <f>IF(H6597&lt;Variables!$G$13,1,0)</f>
        <v>0</v>
      </c>
      <c r="AO6597" s="101">
        <f>IF(R6597&lt;Variables!$G$12,0,1)</f>
        <v>0</v>
      </c>
      <c r="AP6597" s="86">
        <f t="shared" si="623"/>
        <v>1</v>
      </c>
      <c r="AR6597">
        <v>1</v>
      </c>
      <c r="AS6597">
        <v>0</v>
      </c>
      <c r="AT6597">
        <v>0</v>
      </c>
      <c r="AU6597">
        <v>0</v>
      </c>
      <c r="BA6597">
        <v>2</v>
      </c>
    </row>
    <row r="6598" spans="3:53" ht="12.75" x14ac:dyDescent="0.2">
      <c r="C6598" t="s">
        <v>1055</v>
      </c>
      <c r="D6598" t="s">
        <v>1033</v>
      </c>
      <c r="E6598">
        <v>11.44</v>
      </c>
      <c r="F6598">
        <v>13.74</v>
      </c>
      <c r="G6598">
        <v>-0.6</v>
      </c>
      <c r="H6598">
        <v>57.57</v>
      </c>
      <c r="I6598">
        <v>-50.451999999999998</v>
      </c>
      <c r="J6598" t="s">
        <v>78</v>
      </c>
      <c r="K6598">
        <v>44.68</v>
      </c>
      <c r="L6598">
        <v>11.6073</v>
      </c>
      <c r="M6598">
        <v>0.19556658309857061</v>
      </c>
      <c r="N6598">
        <v>11.84981891891892</v>
      </c>
      <c r="O6598">
        <v>-1.855040321063171</v>
      </c>
      <c r="P6598">
        <v>209140</v>
      </c>
      <c r="Q6598">
        <v>74790</v>
      </c>
      <c r="R6598">
        <v>2.8</v>
      </c>
      <c r="S6598">
        <v>31.756999999999991</v>
      </c>
      <c r="T6598">
        <v>5.99</v>
      </c>
      <c r="U6598">
        <v>17.091999999999999</v>
      </c>
      <c r="V6598">
        <v>2.3098047851128172</v>
      </c>
      <c r="AC6598">
        <v>11.6303</v>
      </c>
      <c r="AD6598">
        <v>10.49</v>
      </c>
      <c r="AH6598" s="85">
        <f>IF(AND(M6598&lt;Variables!$G$6,M6598&gt;Variables!$G$5),0,1)</f>
        <v>1</v>
      </c>
      <c r="AI6598" s="85">
        <f t="shared" si="624"/>
        <v>1</v>
      </c>
      <c r="AJ6598" s="85">
        <f>IF(I6598&gt;Variables!$G$7,0,1)</f>
        <v>1</v>
      </c>
      <c r="AK6598" s="85">
        <f>IF(F6598&gt;Variables!$G$8,0,1)</f>
        <v>0</v>
      </c>
      <c r="AL6598" s="85">
        <f>IF(G6598&gt;Variables!$G$9,0,1)</f>
        <v>1</v>
      </c>
      <c r="AM6598" s="85">
        <f>IF(AND(K6598&gt;Variables!$G$10,K6598&lt;Variables!$G$11),0,1)</f>
        <v>1</v>
      </c>
      <c r="AN6598" s="103">
        <f>IF(H6598&lt;Variables!$G$13,1,0)</f>
        <v>1</v>
      </c>
      <c r="AO6598" s="101">
        <f>IF(R6598&lt;Variables!$G$12,0,1)</f>
        <v>1</v>
      </c>
      <c r="AP6598" s="86">
        <f t="shared" si="623"/>
        <v>1</v>
      </c>
      <c r="AR6598">
        <v>0</v>
      </c>
      <c r="AS6598">
        <v>0</v>
      </c>
      <c r="AT6598">
        <v>1</v>
      </c>
      <c r="AU6598">
        <v>0</v>
      </c>
      <c r="BA6598">
        <v>-2.25</v>
      </c>
    </row>
    <row r="6599" spans="3:53" ht="12.75" x14ac:dyDescent="0.2">
      <c r="C6599" t="s">
        <v>1055</v>
      </c>
      <c r="D6599" t="s">
        <v>215</v>
      </c>
      <c r="E6599">
        <v>24.11</v>
      </c>
      <c r="F6599">
        <v>15.48</v>
      </c>
      <c r="G6599">
        <v>7.17</v>
      </c>
      <c r="H6599">
        <v>2990</v>
      </c>
      <c r="I6599">
        <v>7.5510000000000002</v>
      </c>
      <c r="J6599" t="s">
        <v>78</v>
      </c>
      <c r="K6599">
        <v>61.56</v>
      </c>
      <c r="L6599">
        <v>24.019414999999999</v>
      </c>
      <c r="M6599">
        <v>1.459590085770194</v>
      </c>
      <c r="N6599">
        <v>23.47216829268293</v>
      </c>
      <c r="O6599">
        <v>3.8250906184792441</v>
      </c>
      <c r="P6599">
        <v>15480000</v>
      </c>
      <c r="Q6599">
        <v>27211000</v>
      </c>
      <c r="R6599">
        <v>0.56999999999999995</v>
      </c>
      <c r="S6599">
        <v>31.756999999999991</v>
      </c>
      <c r="T6599">
        <v>5.99</v>
      </c>
      <c r="U6599">
        <v>17.091999999999999</v>
      </c>
      <c r="V6599">
        <v>2.4000834340713131</v>
      </c>
      <c r="AC6599">
        <v>24.47</v>
      </c>
      <c r="AD6599">
        <v>21.65</v>
      </c>
      <c r="AH6599" s="85">
        <f>IF(AND(M6599&lt;Variables!$G$6,M6599&gt;Variables!$G$5),0,1)</f>
        <v>1</v>
      </c>
      <c r="AI6599" s="85">
        <f t="shared" si="624"/>
        <v>0</v>
      </c>
      <c r="AJ6599" s="85">
        <f>IF(I6599&gt;Variables!$G$7,0,1)</f>
        <v>0</v>
      </c>
      <c r="AK6599" s="85">
        <f>IF(F6599&gt;Variables!$G$8,0,1)</f>
        <v>0</v>
      </c>
      <c r="AL6599" s="85">
        <f>IF(G6599&gt;Variables!$G$9,0,1)</f>
        <v>1</v>
      </c>
      <c r="AM6599" s="85">
        <f>IF(AND(K6599&gt;Variables!$G$10,K6599&lt;Variables!$G$11),0,1)</f>
        <v>0</v>
      </c>
      <c r="AN6599" s="103">
        <f>IF(H6599&lt;Variables!$G$13,1,0)</f>
        <v>0</v>
      </c>
      <c r="AO6599" s="101">
        <f>IF(R6599&lt;Variables!$G$12,0,1)</f>
        <v>0</v>
      </c>
      <c r="AP6599" s="86">
        <f t="shared" si="623"/>
        <v>1</v>
      </c>
      <c r="AR6599">
        <v>0</v>
      </c>
      <c r="AS6599">
        <v>0</v>
      </c>
      <c r="AT6599">
        <v>1</v>
      </c>
      <c r="AU6599">
        <v>0</v>
      </c>
      <c r="BA6599">
        <v>-2.25</v>
      </c>
    </row>
    <row r="6600" spans="3:53" ht="12.75" x14ac:dyDescent="0.2">
      <c r="C6600" t="s">
        <v>1055</v>
      </c>
      <c r="D6600" t="s">
        <v>1032</v>
      </c>
      <c r="E6600">
        <v>2.19</v>
      </c>
      <c r="F6600">
        <v>26.19</v>
      </c>
      <c r="G6600">
        <v>11.51</v>
      </c>
      <c r="H6600">
        <v>51.39</v>
      </c>
      <c r="I6600">
        <v>-13.08</v>
      </c>
      <c r="J6600" t="s">
        <v>78</v>
      </c>
      <c r="K6600">
        <v>57.2</v>
      </c>
      <c r="L6600">
        <v>2.1221749999999999</v>
      </c>
      <c r="M6600">
        <v>2.724798850236207</v>
      </c>
      <c r="N6600">
        <v>2.137660975609756</v>
      </c>
      <c r="O6600">
        <v>1.9806239096527809</v>
      </c>
      <c r="P6600">
        <v>8039999.9999999991</v>
      </c>
      <c r="Q6600">
        <v>363020</v>
      </c>
      <c r="R6600">
        <v>22.15</v>
      </c>
      <c r="S6600">
        <v>31.756999999999991</v>
      </c>
      <c r="T6600">
        <v>5.99</v>
      </c>
      <c r="U6600">
        <v>17.091999999999999</v>
      </c>
      <c r="V6600">
        <v>2.314088852521587</v>
      </c>
      <c r="AC6600">
        <v>2.37</v>
      </c>
      <c r="AD6600">
        <v>1.85</v>
      </c>
      <c r="AH6600" s="85">
        <f>IF(AND(M6600&lt;Variables!$G$6,M6600&gt;Variables!$G$5),0,1)</f>
        <v>1</v>
      </c>
      <c r="AI6600" s="85">
        <f t="shared" si="624"/>
        <v>1</v>
      </c>
      <c r="AJ6600" s="85">
        <f>IF(I6600&gt;Variables!$G$7,0,1)</f>
        <v>1</v>
      </c>
      <c r="AK6600" s="85">
        <f>IF(F6600&gt;Variables!$G$8,0,1)</f>
        <v>0</v>
      </c>
      <c r="AL6600" s="85">
        <f>IF(G6600&gt;Variables!$G$9,0,1)</f>
        <v>1</v>
      </c>
      <c r="AM6600" s="85">
        <f>IF(AND(K6600&gt;Variables!$G$10,K6600&lt;Variables!$G$11),0,1)</f>
        <v>0</v>
      </c>
      <c r="AN6600" s="103">
        <f>IF(H6600&lt;Variables!$G$13,1,0)</f>
        <v>1</v>
      </c>
      <c r="AO6600" s="101">
        <f>IF(R6600&lt;Variables!$G$12,0,1)</f>
        <v>1</v>
      </c>
      <c r="AP6600" s="86">
        <f t="shared" si="623"/>
        <v>1</v>
      </c>
      <c r="AR6600">
        <v>0</v>
      </c>
      <c r="AS6600">
        <v>0</v>
      </c>
      <c r="AT6600">
        <v>1</v>
      </c>
      <c r="AU6600">
        <v>0</v>
      </c>
      <c r="BA6600">
        <v>-2.25</v>
      </c>
    </row>
    <row r="6601" spans="3:53" ht="12.75" x14ac:dyDescent="0.2">
      <c r="C6601" t="s">
        <v>1055</v>
      </c>
      <c r="D6601" t="s">
        <v>756</v>
      </c>
      <c r="E6601">
        <v>2.7</v>
      </c>
      <c r="F6601">
        <v>34.5</v>
      </c>
      <c r="G6601">
        <v>10.42</v>
      </c>
      <c r="H6601">
        <v>27.2</v>
      </c>
      <c r="I6601">
        <v>-60.457999999999998</v>
      </c>
      <c r="J6601" t="s">
        <v>78</v>
      </c>
      <c r="K6601">
        <v>66</v>
      </c>
      <c r="L6601">
        <v>2.5429300000000001</v>
      </c>
      <c r="M6601">
        <v>4.2104973396829726</v>
      </c>
      <c r="N6601">
        <v>2.5146121951219511</v>
      </c>
      <c r="O6601">
        <v>5.3840431196780587</v>
      </c>
      <c r="P6601">
        <v>23740000</v>
      </c>
      <c r="Q6601">
        <v>1960000</v>
      </c>
      <c r="R6601">
        <v>12.11</v>
      </c>
      <c r="S6601">
        <v>31.756999999999991</v>
      </c>
      <c r="T6601">
        <v>5.99</v>
      </c>
      <c r="U6601">
        <v>17.091999999999999</v>
      </c>
      <c r="V6601">
        <v>2.2287284080961718</v>
      </c>
      <c r="AC6601">
        <v>3.75</v>
      </c>
      <c r="AD6601">
        <v>2.62</v>
      </c>
      <c r="AH6601" s="85">
        <f>IF(AND(M6601&lt;Variables!$G$6,M6601&gt;Variables!$G$5),0,1)</f>
        <v>1</v>
      </c>
      <c r="AI6601" s="85">
        <f t="shared" si="624"/>
        <v>0</v>
      </c>
      <c r="AJ6601" s="85">
        <f>IF(I6601&gt;Variables!$G$7,0,1)</f>
        <v>1</v>
      </c>
      <c r="AK6601" s="85">
        <f>IF(F6601&gt;Variables!$G$8,0,1)</f>
        <v>0</v>
      </c>
      <c r="AL6601" s="85">
        <f>IF(G6601&gt;Variables!$G$9,0,1)</f>
        <v>1</v>
      </c>
      <c r="AM6601" s="85">
        <f>IF(AND(K6601&gt;Variables!$G$10,K6601&lt;Variables!$G$11),0,1)</f>
        <v>0</v>
      </c>
      <c r="AN6601" s="103">
        <f>IF(H6601&lt;Variables!$G$13,1,0)</f>
        <v>1</v>
      </c>
      <c r="AO6601" s="101">
        <f>IF(R6601&lt;Variables!$G$12,0,1)</f>
        <v>1</v>
      </c>
      <c r="AP6601" s="86">
        <f t="shared" si="623"/>
        <v>1</v>
      </c>
      <c r="AR6601">
        <v>0</v>
      </c>
      <c r="AS6601">
        <v>0</v>
      </c>
      <c r="AT6601">
        <v>1</v>
      </c>
      <c r="AU6601">
        <v>0</v>
      </c>
      <c r="BA6601">
        <v>-2.25</v>
      </c>
    </row>
    <row r="6602" spans="3:53" ht="12.75" x14ac:dyDescent="0.2">
      <c r="C6602" t="s">
        <v>1055</v>
      </c>
      <c r="D6602" t="s">
        <v>1048</v>
      </c>
      <c r="E6602">
        <v>6.85</v>
      </c>
      <c r="F6602">
        <v>65.2</v>
      </c>
      <c r="G6602">
        <v>5.71</v>
      </c>
      <c r="H6602">
        <v>33.130000000000003</v>
      </c>
      <c r="I6602">
        <v>-59.731999999999999</v>
      </c>
      <c r="J6602" t="s">
        <v>78</v>
      </c>
      <c r="K6602">
        <v>57.22</v>
      </c>
      <c r="L6602">
        <v>6.5271299999999997</v>
      </c>
      <c r="M6602">
        <v>2.188864018335781</v>
      </c>
      <c r="N6602">
        <v>6.4976439024390249</v>
      </c>
      <c r="O6602">
        <v>2.652593773202585</v>
      </c>
      <c r="P6602">
        <v>42560000</v>
      </c>
      <c r="Q6602">
        <v>54420</v>
      </c>
      <c r="R6602">
        <v>782.07</v>
      </c>
      <c r="S6602">
        <v>31.756999999999991</v>
      </c>
      <c r="T6602">
        <v>5.99</v>
      </c>
      <c r="U6602">
        <v>17.091999999999999</v>
      </c>
      <c r="V6602">
        <v>2.339247943885904</v>
      </c>
      <c r="AC6602">
        <v>10.82</v>
      </c>
      <c r="AD6602">
        <v>6.3</v>
      </c>
      <c r="AH6602" s="85">
        <f>IF(AND(M6602&lt;Variables!$G$6,M6602&gt;Variables!$G$5),0,1)</f>
        <v>1</v>
      </c>
      <c r="AI6602" s="85">
        <f t="shared" si="624"/>
        <v>0</v>
      </c>
      <c r="AJ6602" s="85">
        <f>IF(I6602&gt;Variables!$G$7,0,1)</f>
        <v>1</v>
      </c>
      <c r="AK6602" s="85">
        <f>IF(F6602&gt;Variables!$G$8,0,1)</f>
        <v>0</v>
      </c>
      <c r="AL6602" s="85">
        <f>IF(G6602&gt;Variables!$G$9,0,1)</f>
        <v>1</v>
      </c>
      <c r="AM6602" s="85">
        <f>IF(AND(K6602&gt;Variables!$G$10,K6602&lt;Variables!$G$11),0,1)</f>
        <v>0</v>
      </c>
      <c r="AN6602" s="103">
        <f>IF(H6602&lt;Variables!$G$13,1,0)</f>
        <v>1</v>
      </c>
      <c r="AO6602" s="101">
        <f>IF(R6602&lt;Variables!$G$12,0,1)</f>
        <v>1</v>
      </c>
      <c r="AP6602" s="86">
        <f t="shared" si="623"/>
        <v>1</v>
      </c>
      <c r="AR6602">
        <v>0</v>
      </c>
      <c r="AS6602">
        <v>0</v>
      </c>
      <c r="AT6602">
        <v>1</v>
      </c>
      <c r="AU6602">
        <v>0</v>
      </c>
      <c r="BA6602">
        <v>-2.25</v>
      </c>
    </row>
    <row r="6603" spans="3:53" ht="12.75" x14ac:dyDescent="0.2">
      <c r="C6603" t="s">
        <v>1055</v>
      </c>
      <c r="D6603" t="s">
        <v>925</v>
      </c>
      <c r="E6603">
        <v>54.56</v>
      </c>
      <c r="F6603">
        <v>5.94</v>
      </c>
      <c r="G6603">
        <v>1.21</v>
      </c>
      <c r="H6603">
        <v>-99999</v>
      </c>
      <c r="I6603">
        <v>-0.154</v>
      </c>
      <c r="J6603" t="s">
        <v>78</v>
      </c>
      <c r="K6603">
        <v>75.53</v>
      </c>
      <c r="L6603">
        <v>54.487333333333353</v>
      </c>
      <c r="M6603">
        <v>0.15171721868077101</v>
      </c>
      <c r="N6603">
        <v>54.401903124999997</v>
      </c>
      <c r="O6603">
        <v>0.30899079874791302</v>
      </c>
      <c r="P6603">
        <v>41365</v>
      </c>
      <c r="Q6603">
        <v>214801</v>
      </c>
      <c r="R6603">
        <v>0.19</v>
      </c>
      <c r="S6603">
        <v>31.756999999999991</v>
      </c>
      <c r="T6603">
        <v>5.99</v>
      </c>
      <c r="U6603">
        <v>17.091999999999999</v>
      </c>
      <c r="V6603">
        <v>2.616359944681947</v>
      </c>
      <c r="AC6603">
        <v>54.79</v>
      </c>
      <c r="AD6603">
        <v>54.46</v>
      </c>
      <c r="AH6603" s="85">
        <f>IF(AND(M6603&lt;Variables!$G$6,M6603&gt;Variables!$G$5),0,1)</f>
        <v>1</v>
      </c>
      <c r="AI6603" s="85">
        <f t="shared" si="624"/>
        <v>0</v>
      </c>
      <c r="AJ6603" s="85">
        <f>IF(I6603&gt;Variables!$G$7,0,1)</f>
        <v>1</v>
      </c>
      <c r="AK6603" s="85">
        <f>IF(F6603&gt;Variables!$G$8,0,1)</f>
        <v>1</v>
      </c>
      <c r="AL6603" s="85">
        <f>IF(G6603&gt;Variables!$G$9,0,1)</f>
        <v>1</v>
      </c>
      <c r="AM6603" s="85">
        <f>IF(AND(K6603&gt;Variables!$G$10,K6603&lt;Variables!$G$11),0,1)</f>
        <v>1</v>
      </c>
      <c r="AN6603" s="103">
        <f>IF(H6603&lt;Variables!$G$13,1,0)</f>
        <v>1</v>
      </c>
      <c r="AO6603" s="101">
        <f>IF(R6603&lt;Variables!$G$12,0,1)</f>
        <v>0</v>
      </c>
      <c r="AP6603" s="86">
        <f t="shared" si="623"/>
        <v>1</v>
      </c>
      <c r="AR6603">
        <v>0</v>
      </c>
      <c r="AS6603">
        <v>0</v>
      </c>
      <c r="AT6603">
        <v>0</v>
      </c>
      <c r="AU6603">
        <v>1</v>
      </c>
      <c r="BA6603">
        <v>0.21</v>
      </c>
    </row>
    <row r="6604" spans="3:53" ht="12.75" x14ac:dyDescent="0.2">
      <c r="C6604" t="s">
        <v>1055</v>
      </c>
      <c r="D6604" t="s">
        <v>1041</v>
      </c>
      <c r="E6604">
        <v>40.68</v>
      </c>
      <c r="F6604">
        <v>5.99</v>
      </c>
      <c r="G6604">
        <v>5.22</v>
      </c>
      <c r="H6604">
        <v>2280</v>
      </c>
      <c r="I6604">
        <v>-35.884</v>
      </c>
      <c r="J6604" t="s">
        <v>78</v>
      </c>
      <c r="K6604">
        <v>58.81</v>
      </c>
      <c r="L6604">
        <v>40.594160000000002</v>
      </c>
      <c r="M6604">
        <v>0.26072715878343239</v>
      </c>
      <c r="N6604">
        <v>40.173451219512202</v>
      </c>
      <c r="O6604">
        <v>1.310688438517982</v>
      </c>
      <c r="P6604">
        <v>587123</v>
      </c>
      <c r="Q6604">
        <v>1947000</v>
      </c>
      <c r="R6604">
        <v>0.3</v>
      </c>
      <c r="S6604">
        <v>31.756999999999991</v>
      </c>
      <c r="T6604">
        <v>5.99</v>
      </c>
      <c r="U6604">
        <v>17.091999999999999</v>
      </c>
      <c r="V6604">
        <v>2.4448589397670988</v>
      </c>
      <c r="AC6604">
        <v>40.96</v>
      </c>
      <c r="AD6604">
        <v>39.69</v>
      </c>
      <c r="AH6604" s="85">
        <f>IF(AND(M6604&lt;Variables!$G$6,M6604&gt;Variables!$G$5),0,1)</f>
        <v>1</v>
      </c>
      <c r="AI6604" s="85">
        <f t="shared" si="624"/>
        <v>0</v>
      </c>
      <c r="AJ6604" s="85">
        <f>IF(I6604&gt;Variables!$G$7,0,1)</f>
        <v>1</v>
      </c>
      <c r="AK6604" s="85">
        <f>IF(F6604&gt;Variables!$G$8,0,1)</f>
        <v>1</v>
      </c>
      <c r="AL6604" s="85">
        <f>IF(G6604&gt;Variables!$G$9,0,1)</f>
        <v>1</v>
      </c>
      <c r="AM6604" s="85">
        <f>IF(AND(K6604&gt;Variables!$G$10,K6604&lt;Variables!$G$11),0,1)</f>
        <v>0</v>
      </c>
      <c r="AN6604" s="103">
        <f>IF(H6604&lt;Variables!$G$13,1,0)</f>
        <v>1</v>
      </c>
      <c r="AO6604" s="101">
        <f>IF(R6604&lt;Variables!$G$12,0,1)</f>
        <v>0</v>
      </c>
      <c r="AP6604" s="86">
        <f t="shared" si="623"/>
        <v>1</v>
      </c>
      <c r="AR6604">
        <v>0</v>
      </c>
      <c r="AS6604">
        <v>0</v>
      </c>
      <c r="AT6604">
        <v>1</v>
      </c>
      <c r="AU6604">
        <v>0</v>
      </c>
      <c r="BA6604">
        <v>-1.1000000000000001</v>
      </c>
    </row>
    <row r="6605" spans="3:53" ht="12.75" x14ac:dyDescent="0.2">
      <c r="C6605" t="s">
        <v>1055</v>
      </c>
      <c r="D6605" t="s">
        <v>1046</v>
      </c>
      <c r="E6605">
        <v>33.380000000000003</v>
      </c>
      <c r="F6605">
        <v>7.34</v>
      </c>
      <c r="G6605">
        <v>6.59</v>
      </c>
      <c r="H6605">
        <v>1920</v>
      </c>
      <c r="I6605">
        <v>-61.462000000000003</v>
      </c>
      <c r="J6605" t="s">
        <v>78</v>
      </c>
      <c r="K6605">
        <v>66.69</v>
      </c>
      <c r="L6605">
        <v>33.361956249999999</v>
      </c>
      <c r="M6605">
        <v>0.57863438388748878</v>
      </c>
      <c r="N6605">
        <v>32.971623529411772</v>
      </c>
      <c r="O6605">
        <v>1.769328920269406</v>
      </c>
      <c r="P6605">
        <v>55929</v>
      </c>
      <c r="Q6605">
        <v>557565</v>
      </c>
      <c r="R6605">
        <v>0.1</v>
      </c>
      <c r="S6605">
        <v>31.756999999999991</v>
      </c>
      <c r="T6605">
        <v>5.99</v>
      </c>
      <c r="U6605">
        <v>17.091999999999999</v>
      </c>
      <c r="V6605">
        <v>2.4969733120987918</v>
      </c>
      <c r="AC6605">
        <v>34.33</v>
      </c>
      <c r="AD6605">
        <v>32.905000000000001</v>
      </c>
      <c r="AH6605" s="85">
        <f>IF(AND(M6605&lt;Variables!$G$6,M6605&gt;Variables!$G$5),0,1)</f>
        <v>1</v>
      </c>
      <c r="AI6605" s="85">
        <f t="shared" si="624"/>
        <v>0</v>
      </c>
      <c r="AJ6605" s="85">
        <f>IF(I6605&gt;Variables!$G$7,0,1)</f>
        <v>1</v>
      </c>
      <c r="AK6605" s="85">
        <f>IF(F6605&gt;Variables!$G$8,0,1)</f>
        <v>1</v>
      </c>
      <c r="AL6605" s="85">
        <f>IF(G6605&gt;Variables!$G$9,0,1)</f>
        <v>1</v>
      </c>
      <c r="AM6605" s="85">
        <f>IF(AND(K6605&gt;Variables!$G$10,K6605&lt;Variables!$G$11),0,1)</f>
        <v>0</v>
      </c>
      <c r="AN6605" s="103">
        <f>IF(H6605&lt;Variables!$G$13,1,0)</f>
        <v>1</v>
      </c>
      <c r="AO6605" s="101">
        <f>IF(R6605&lt;Variables!$G$12,0,1)</f>
        <v>0</v>
      </c>
      <c r="AP6605" s="86">
        <f t="shared" si="623"/>
        <v>1</v>
      </c>
      <c r="AR6605">
        <v>1</v>
      </c>
      <c r="AS6605">
        <v>0</v>
      </c>
      <c r="AT6605">
        <v>0</v>
      </c>
      <c r="AU6605">
        <v>0</v>
      </c>
      <c r="BA6605">
        <v>2</v>
      </c>
    </row>
    <row r="6606" spans="3:53" ht="12.75" x14ac:dyDescent="0.2">
      <c r="C6606" t="s">
        <v>1055</v>
      </c>
      <c r="D6606" t="s">
        <v>1040</v>
      </c>
      <c r="E6606">
        <v>2.76</v>
      </c>
      <c r="F6606">
        <v>8.24</v>
      </c>
      <c r="G6606">
        <v>2.96</v>
      </c>
      <c r="H6606">
        <v>-99999</v>
      </c>
      <c r="I6606">
        <v>187.12100000000001</v>
      </c>
      <c r="J6606" t="s">
        <v>78</v>
      </c>
      <c r="K6606">
        <v>73.22</v>
      </c>
      <c r="L6606">
        <v>2.7725</v>
      </c>
      <c r="M6606">
        <v>0.27051397655544962</v>
      </c>
      <c r="N6606">
        <v>2.7486454545454539</v>
      </c>
      <c r="O6606">
        <v>1.140727168092712</v>
      </c>
      <c r="P6606">
        <v>60878</v>
      </c>
      <c r="Q6606">
        <v>61287</v>
      </c>
      <c r="R6606">
        <v>0.99</v>
      </c>
      <c r="S6606">
        <v>31.756999999999991</v>
      </c>
      <c r="T6606">
        <v>5.99</v>
      </c>
      <c r="U6606">
        <v>17.091999999999999</v>
      </c>
      <c r="V6606">
        <v>2.5823853424706948</v>
      </c>
      <c r="AC6606">
        <v>2.7949999999999999</v>
      </c>
      <c r="AD6606">
        <v>2.7501000000000002</v>
      </c>
      <c r="AH6606" s="85">
        <f>IF(AND(M6606&lt;Variables!$G$6,M6606&gt;Variables!$G$5),0,1)</f>
        <v>1</v>
      </c>
      <c r="AI6606" s="85">
        <f t="shared" si="624"/>
        <v>0</v>
      </c>
      <c r="AJ6606" s="85">
        <f>IF(I6606&gt;Variables!$G$7,0,1)</f>
        <v>0</v>
      </c>
      <c r="AK6606" s="85">
        <f>IF(F6606&gt;Variables!$G$8,0,1)</f>
        <v>1</v>
      </c>
      <c r="AL6606" s="85">
        <f>IF(G6606&gt;Variables!$G$9,0,1)</f>
        <v>1</v>
      </c>
      <c r="AM6606" s="85">
        <f>IF(AND(K6606&gt;Variables!$G$10,K6606&lt;Variables!$G$11),0,1)</f>
        <v>0</v>
      </c>
      <c r="AN6606" s="103">
        <f>IF(H6606&lt;Variables!$G$13,1,0)</f>
        <v>1</v>
      </c>
      <c r="AO6606" s="101">
        <f>IF(R6606&lt;Variables!$G$12,0,1)</f>
        <v>0</v>
      </c>
      <c r="AP6606" s="86">
        <f t="shared" si="623"/>
        <v>1</v>
      </c>
      <c r="AR6606">
        <v>0</v>
      </c>
      <c r="AS6606">
        <v>0</v>
      </c>
      <c r="AT6606">
        <v>0</v>
      </c>
      <c r="AU6606">
        <v>0</v>
      </c>
      <c r="BA6606">
        <v>0</v>
      </c>
    </row>
    <row r="6607" spans="3:53" ht="12.75" x14ac:dyDescent="0.2">
      <c r="C6607" t="s">
        <v>1055</v>
      </c>
      <c r="D6607" t="s">
        <v>1043</v>
      </c>
      <c r="E6607">
        <v>27.18</v>
      </c>
      <c r="F6607">
        <v>5.34</v>
      </c>
      <c r="G6607">
        <v>2.41</v>
      </c>
      <c r="H6607">
        <v>-99999</v>
      </c>
      <c r="I6607">
        <v>-0.19400000000000001</v>
      </c>
      <c r="J6607" t="s">
        <v>78</v>
      </c>
      <c r="K6607">
        <v>59.77</v>
      </c>
      <c r="L6607">
        <v>27.223357142857139</v>
      </c>
      <c r="M6607">
        <v>-0.1592644971361139</v>
      </c>
      <c r="N6607">
        <v>27.17112222222222</v>
      </c>
      <c r="O6607">
        <v>3.2673577871285671E-2</v>
      </c>
      <c r="P6607">
        <v>29436</v>
      </c>
      <c r="Q6607">
        <v>205671</v>
      </c>
      <c r="R6607">
        <v>0.14000000000000001</v>
      </c>
      <c r="S6607">
        <v>31.756999999999991</v>
      </c>
      <c r="T6607">
        <v>5.99</v>
      </c>
      <c r="U6607">
        <v>17.091999999999999</v>
      </c>
      <c r="V6607">
        <v>2.4768518457532518</v>
      </c>
      <c r="AC6607">
        <v>27.41</v>
      </c>
      <c r="AD6607">
        <v>27.18</v>
      </c>
      <c r="AH6607" s="85">
        <f>IF(AND(M6607&lt;Variables!$G$6,M6607&gt;Variables!$G$5),0,1)</f>
        <v>1</v>
      </c>
      <c r="AI6607" s="85">
        <f t="shared" si="624"/>
        <v>0</v>
      </c>
      <c r="AJ6607" s="85">
        <f>IF(I6607&gt;Variables!$G$7,0,1)</f>
        <v>1</v>
      </c>
      <c r="AK6607" s="85">
        <f>IF(F6607&gt;Variables!$G$8,0,1)</f>
        <v>1</v>
      </c>
      <c r="AL6607" s="85">
        <f>IF(G6607&gt;Variables!$G$9,0,1)</f>
        <v>1</v>
      </c>
      <c r="AM6607" s="85">
        <f>IF(AND(K6607&gt;Variables!$G$10,K6607&lt;Variables!$G$11),0,1)</f>
        <v>0</v>
      </c>
      <c r="AN6607" s="103">
        <f>IF(H6607&lt;Variables!$G$13,1,0)</f>
        <v>1</v>
      </c>
      <c r="AO6607" s="101">
        <f>IF(R6607&lt;Variables!$G$12,0,1)</f>
        <v>0</v>
      </c>
      <c r="AP6607" s="86">
        <f t="shared" si="623"/>
        <v>1</v>
      </c>
      <c r="AR6607">
        <v>0</v>
      </c>
      <c r="AS6607">
        <v>1</v>
      </c>
      <c r="AT6607">
        <v>0</v>
      </c>
      <c r="AU6607">
        <v>0</v>
      </c>
      <c r="BA6607">
        <v>0.82</v>
      </c>
    </row>
    <row r="6608" spans="3:53" ht="12.75" x14ac:dyDescent="0.2">
      <c r="C6608" t="s">
        <v>1055</v>
      </c>
      <c r="D6608" t="s">
        <v>1054</v>
      </c>
      <c r="E6608">
        <v>0.19</v>
      </c>
      <c r="F6608">
        <v>12.13</v>
      </c>
      <c r="G6608">
        <v>0</v>
      </c>
      <c r="H6608">
        <v>-99999</v>
      </c>
      <c r="I6608">
        <v>83.643000000000001</v>
      </c>
      <c r="J6608" t="s">
        <v>78</v>
      </c>
      <c r="K6608">
        <v>-99999</v>
      </c>
      <c r="L6608">
        <v>-99999</v>
      </c>
      <c r="M6608">
        <v>-99999</v>
      </c>
      <c r="N6608">
        <v>0.1794</v>
      </c>
      <c r="O6608">
        <v>0</v>
      </c>
      <c r="P6608">
        <v>25010</v>
      </c>
      <c r="Q6608">
        <v>20890</v>
      </c>
      <c r="R6608">
        <v>1.2</v>
      </c>
      <c r="S6608">
        <v>31.756999999999991</v>
      </c>
      <c r="T6608">
        <v>5.99</v>
      </c>
      <c r="U6608">
        <v>17.091999999999999</v>
      </c>
      <c r="V6608"/>
      <c r="AC6608">
        <v>0.1981</v>
      </c>
      <c r="AD6608">
        <v>0.18329999999999999</v>
      </c>
      <c r="AH6608" s="85">
        <f>IF(AND(M6608&lt;Variables!$G$6,M6608&gt;Variables!$G$5),0,1)</f>
        <v>1</v>
      </c>
      <c r="AI6608" s="85">
        <f t="shared" si="624"/>
        <v>1</v>
      </c>
      <c r="AJ6608" s="85">
        <f>IF(I6608&gt;Variables!$G$7,0,1)</f>
        <v>0</v>
      </c>
      <c r="AK6608" s="85">
        <f>IF(F6608&gt;Variables!$G$8,0,1)</f>
        <v>0</v>
      </c>
      <c r="AL6608" s="85">
        <f>IF(G6608&gt;Variables!$G$9,0,1)</f>
        <v>1</v>
      </c>
      <c r="AM6608" s="85">
        <f>IF(AND(K6608&gt;Variables!$G$10,K6608&lt;Variables!$G$11),0,1)</f>
        <v>1</v>
      </c>
      <c r="AN6608" s="103">
        <f>IF(H6608&lt;Variables!$G$13,1,0)</f>
        <v>1</v>
      </c>
      <c r="AO6608" s="101">
        <f>IF(R6608&lt;Variables!$G$12,0,1)</f>
        <v>0</v>
      </c>
      <c r="AP6608" s="86">
        <f t="shared" si="623"/>
        <v>1</v>
      </c>
      <c r="AR6608">
        <v>1</v>
      </c>
      <c r="AS6608">
        <v>0</v>
      </c>
      <c r="AT6608">
        <v>0</v>
      </c>
      <c r="AU6608">
        <v>0</v>
      </c>
      <c r="BA6608">
        <v>2</v>
      </c>
    </row>
    <row r="6609" spans="3:53" ht="12.75" x14ac:dyDescent="0.2">
      <c r="C6609" t="s">
        <v>1056</v>
      </c>
      <c r="D6609" t="s">
        <v>1043</v>
      </c>
      <c r="E6609">
        <v>27.26</v>
      </c>
      <c r="F6609">
        <v>6.03</v>
      </c>
      <c r="G6609">
        <v>2.41</v>
      </c>
      <c r="H6609">
        <v>-99999</v>
      </c>
      <c r="I6609">
        <v>-0.19400000000000001</v>
      </c>
      <c r="J6609" t="s">
        <v>78</v>
      </c>
      <c r="K6609">
        <v>55.53</v>
      </c>
      <c r="L6609">
        <v>27.253399999999999</v>
      </c>
      <c r="M6609">
        <v>-0.26932419441243832</v>
      </c>
      <c r="N6609">
        <v>27.181816129032249</v>
      </c>
      <c r="O6609">
        <v>-6.6814116600302509E-3</v>
      </c>
      <c r="P6609">
        <v>37884</v>
      </c>
      <c r="Q6609">
        <v>205671</v>
      </c>
      <c r="R6609">
        <v>0.18</v>
      </c>
      <c r="S6609">
        <v>32.028000000000013</v>
      </c>
      <c r="T6609">
        <v>5.984</v>
      </c>
      <c r="U6609">
        <v>17.18</v>
      </c>
      <c r="V6609">
        <v>2.4355945088069739</v>
      </c>
      <c r="AC6609">
        <v>27.41</v>
      </c>
      <c r="AD6609">
        <v>27.18</v>
      </c>
      <c r="AH6609" s="85">
        <f>IF(AND(M6609&lt;Variables!$G$6,M6609&gt;Variables!$G$5),0,1)</f>
        <v>1</v>
      </c>
      <c r="AI6609" s="85">
        <f t="shared" si="624"/>
        <v>0</v>
      </c>
      <c r="AJ6609" s="85">
        <f>IF(I6609&gt;Variables!$G$7,0,1)</f>
        <v>1</v>
      </c>
      <c r="AK6609" s="85">
        <f>IF(F6609&gt;Variables!$G$8,0,1)</f>
        <v>1</v>
      </c>
      <c r="AL6609" s="85">
        <f>IF(G6609&gt;Variables!$G$9,0,1)</f>
        <v>1</v>
      </c>
      <c r="AM6609" s="85">
        <f>IF(AND(K6609&gt;Variables!$G$10,K6609&lt;Variables!$G$11),0,1)</f>
        <v>0</v>
      </c>
      <c r="AN6609" s="103">
        <f>IF(H6609&lt;Variables!$G$13,1,0)</f>
        <v>1</v>
      </c>
      <c r="AO6609" s="101">
        <f>IF(R6609&lt;Variables!$G$12,0,1)</f>
        <v>0</v>
      </c>
      <c r="AP6609" s="86">
        <f t="shared" si="623"/>
        <v>1</v>
      </c>
      <c r="AR6609">
        <v>0</v>
      </c>
      <c r="AS6609">
        <v>1</v>
      </c>
      <c r="AT6609">
        <v>0</v>
      </c>
      <c r="AU6609">
        <v>0</v>
      </c>
      <c r="BA6609">
        <v>0.48</v>
      </c>
    </row>
    <row r="6610" spans="3:53" ht="12.75" x14ac:dyDescent="0.2">
      <c r="C6610" t="s">
        <v>1056</v>
      </c>
      <c r="D6610" t="s">
        <v>1054</v>
      </c>
      <c r="E6610">
        <v>0.19</v>
      </c>
      <c r="F6610">
        <v>12.13</v>
      </c>
      <c r="G6610">
        <v>3.68</v>
      </c>
      <c r="H6610">
        <v>-99999</v>
      </c>
      <c r="I6610">
        <v>90.855000000000004</v>
      </c>
      <c r="J6610" t="s">
        <v>78</v>
      </c>
      <c r="K6610">
        <v>-99999</v>
      </c>
      <c r="L6610">
        <v>0.186</v>
      </c>
      <c r="M6610">
        <v>0</v>
      </c>
      <c r="N6610">
        <v>0.1827</v>
      </c>
      <c r="O6610">
        <v>1.806239737274218</v>
      </c>
      <c r="P6610">
        <v>25010</v>
      </c>
      <c r="Q6610">
        <v>20890</v>
      </c>
      <c r="R6610">
        <v>1.2</v>
      </c>
      <c r="S6610">
        <v>32.028000000000013</v>
      </c>
      <c r="T6610">
        <v>5.984</v>
      </c>
      <c r="U6610">
        <v>17.18</v>
      </c>
      <c r="V6610"/>
      <c r="AC6610">
        <v>0.1981</v>
      </c>
      <c r="AD6610">
        <v>0.18329999999999999</v>
      </c>
      <c r="AH6610" s="85">
        <f>IF(AND(M6610&lt;Variables!$G$6,M6610&gt;Variables!$G$5),0,1)</f>
        <v>1</v>
      </c>
      <c r="AI6610" s="85">
        <f t="shared" si="624"/>
        <v>0</v>
      </c>
      <c r="AJ6610" s="85">
        <f>IF(I6610&gt;Variables!$G$7,0,1)</f>
        <v>0</v>
      </c>
      <c r="AK6610" s="85">
        <f>IF(F6610&gt;Variables!$G$8,0,1)</f>
        <v>0</v>
      </c>
      <c r="AL6610" s="85">
        <f>IF(G6610&gt;Variables!$G$9,0,1)</f>
        <v>1</v>
      </c>
      <c r="AM6610" s="85">
        <f>IF(AND(K6610&gt;Variables!$G$10,K6610&lt;Variables!$G$11),0,1)</f>
        <v>1</v>
      </c>
      <c r="AN6610" s="103">
        <f>IF(H6610&lt;Variables!$G$13,1,0)</f>
        <v>1</v>
      </c>
      <c r="AO6610" s="101">
        <f>IF(R6610&lt;Variables!$G$12,0,1)</f>
        <v>0</v>
      </c>
      <c r="AP6610" s="86">
        <f t="shared" si="623"/>
        <v>1</v>
      </c>
      <c r="AR6610">
        <v>1</v>
      </c>
      <c r="AS6610">
        <v>0</v>
      </c>
      <c r="AT6610">
        <v>0</v>
      </c>
      <c r="AU6610">
        <v>0</v>
      </c>
      <c r="BA6610">
        <v>2</v>
      </c>
    </row>
    <row r="6611" spans="3:53" ht="12.75" x14ac:dyDescent="0.2">
      <c r="C6611" t="s">
        <v>1056</v>
      </c>
      <c r="D6611" t="s">
        <v>1049</v>
      </c>
      <c r="E6611">
        <v>10.66</v>
      </c>
      <c r="F6611">
        <v>83.22</v>
      </c>
      <c r="G6611">
        <v>-6.87</v>
      </c>
      <c r="H6611">
        <v>32.65</v>
      </c>
      <c r="I6611">
        <v>-42.945999999999998</v>
      </c>
      <c r="J6611" t="s">
        <v>78</v>
      </c>
      <c r="K6611">
        <v>49.58</v>
      </c>
      <c r="L6611">
        <v>10.778285</v>
      </c>
      <c r="M6611">
        <v>-1.0649653446721761</v>
      </c>
      <c r="N6611">
        <v>11.17025217391304</v>
      </c>
      <c r="O6611">
        <v>-4.5366225043379904</v>
      </c>
      <c r="P6611">
        <v>18210000</v>
      </c>
      <c r="Q6611">
        <v>559580</v>
      </c>
      <c r="R6611">
        <v>32.54</v>
      </c>
      <c r="S6611">
        <v>32.028000000000013</v>
      </c>
      <c r="T6611">
        <v>5.984</v>
      </c>
      <c r="U6611">
        <v>17.18</v>
      </c>
      <c r="V6611">
        <v>2.3890461385970032</v>
      </c>
      <c r="AC6611">
        <v>10.84</v>
      </c>
      <c r="AD6611">
        <v>7.3101000000000003</v>
      </c>
      <c r="AH6611" s="85">
        <f>IF(AND(M6611&lt;Variables!$G$6,M6611&gt;Variables!$G$5),0,1)</f>
        <v>1</v>
      </c>
      <c r="AI6611" s="85">
        <f t="shared" si="624"/>
        <v>1</v>
      </c>
      <c r="AJ6611" s="85">
        <f>IF(I6611&gt;Variables!$G$7,0,1)</f>
        <v>1</v>
      </c>
      <c r="AK6611" s="85">
        <f>IF(F6611&gt;Variables!$G$8,0,1)</f>
        <v>0</v>
      </c>
      <c r="AL6611" s="85">
        <f>IF(G6611&gt;Variables!$G$9,0,1)</f>
        <v>1</v>
      </c>
      <c r="AM6611" s="85">
        <f>IF(AND(K6611&gt;Variables!$G$10,K6611&lt;Variables!$G$11),0,1)</f>
        <v>1</v>
      </c>
      <c r="AN6611" s="103">
        <f>IF(H6611&lt;Variables!$G$13,1,0)</f>
        <v>1</v>
      </c>
      <c r="AO6611" s="101">
        <f>IF(R6611&lt;Variables!$G$12,0,1)</f>
        <v>1</v>
      </c>
      <c r="AP6611" s="86">
        <f t="shared" si="623"/>
        <v>1</v>
      </c>
      <c r="AR6611">
        <v>0</v>
      </c>
      <c r="AS6611">
        <v>0</v>
      </c>
      <c r="AT6611">
        <v>1</v>
      </c>
      <c r="AU6611">
        <v>0</v>
      </c>
      <c r="BA6611">
        <v>-2.25</v>
      </c>
    </row>
    <row r="6612" spans="3:53" ht="12.75" x14ac:dyDescent="0.2">
      <c r="C6612" t="s">
        <v>1056</v>
      </c>
      <c r="D6612" t="s">
        <v>1048</v>
      </c>
      <c r="E6612">
        <v>7</v>
      </c>
      <c r="F6612">
        <v>70.83</v>
      </c>
      <c r="G6612">
        <v>9.51</v>
      </c>
      <c r="H6612">
        <v>33.130000000000003</v>
      </c>
      <c r="I6612">
        <v>-58.777000000000001</v>
      </c>
      <c r="J6612" t="s">
        <v>78</v>
      </c>
      <c r="K6612">
        <v>60.29</v>
      </c>
      <c r="L6612">
        <v>6.678234999999999</v>
      </c>
      <c r="M6612">
        <v>3.4704528966111718</v>
      </c>
      <c r="N6612">
        <v>6.54569347826087</v>
      </c>
      <c r="O6612">
        <v>5.5655909178919112</v>
      </c>
      <c r="P6612">
        <v>45660000</v>
      </c>
      <c r="Q6612">
        <v>54420</v>
      </c>
      <c r="R6612">
        <v>839.03</v>
      </c>
      <c r="S6612">
        <v>32.028000000000013</v>
      </c>
      <c r="T6612">
        <v>5.984</v>
      </c>
      <c r="U6612">
        <v>17.18</v>
      </c>
      <c r="V6612">
        <v>2.2802393713240088</v>
      </c>
      <c r="AC6612">
        <v>10.82</v>
      </c>
      <c r="AD6612">
        <v>6.3</v>
      </c>
      <c r="AH6612" s="85">
        <f>IF(AND(M6612&lt;Variables!$G$6,M6612&gt;Variables!$G$5),0,1)</f>
        <v>1</v>
      </c>
      <c r="AI6612" s="85">
        <f t="shared" si="624"/>
        <v>0</v>
      </c>
      <c r="AJ6612" s="85">
        <f>IF(I6612&gt;Variables!$G$7,0,1)</f>
        <v>1</v>
      </c>
      <c r="AK6612" s="85">
        <f>IF(F6612&gt;Variables!$G$8,0,1)</f>
        <v>0</v>
      </c>
      <c r="AL6612" s="85">
        <f>IF(G6612&gt;Variables!$G$9,0,1)</f>
        <v>1</v>
      </c>
      <c r="AM6612" s="85">
        <f>IF(AND(K6612&gt;Variables!$G$10,K6612&lt;Variables!$G$11),0,1)</f>
        <v>0</v>
      </c>
      <c r="AN6612" s="103">
        <f>IF(H6612&lt;Variables!$G$13,1,0)</f>
        <v>1</v>
      </c>
      <c r="AO6612" s="101">
        <f>IF(R6612&lt;Variables!$G$12,0,1)</f>
        <v>1</v>
      </c>
      <c r="AP6612" s="86">
        <f t="shared" si="623"/>
        <v>1</v>
      </c>
      <c r="AR6612">
        <v>0</v>
      </c>
      <c r="AS6612">
        <v>0</v>
      </c>
      <c r="AT6612">
        <v>0</v>
      </c>
      <c r="AU6612">
        <v>0</v>
      </c>
      <c r="BA6612">
        <v>0</v>
      </c>
    </row>
    <row r="6613" spans="3:53" ht="12.75" x14ac:dyDescent="0.2">
      <c r="C6613" t="s">
        <v>1056</v>
      </c>
      <c r="D6613" t="s">
        <v>1032</v>
      </c>
      <c r="E6613">
        <v>2.23</v>
      </c>
      <c r="F6613">
        <v>26.16</v>
      </c>
      <c r="G6613">
        <v>10.49</v>
      </c>
      <c r="H6613">
        <v>51.39</v>
      </c>
      <c r="I6613">
        <v>-13.394</v>
      </c>
      <c r="J6613" t="s">
        <v>78</v>
      </c>
      <c r="K6613">
        <v>55.92</v>
      </c>
      <c r="L6613">
        <v>2.1398000000000001</v>
      </c>
      <c r="M6613">
        <v>0.94401345920181523</v>
      </c>
      <c r="N6613">
        <v>2.1417000000000002</v>
      </c>
      <c r="O6613">
        <v>0.85446140916094604</v>
      </c>
      <c r="P6613">
        <v>8300000.0000000009</v>
      </c>
      <c r="Q6613">
        <v>363020</v>
      </c>
      <c r="R6613">
        <v>22.86</v>
      </c>
      <c r="S6613">
        <v>32.028000000000013</v>
      </c>
      <c r="T6613">
        <v>5.984</v>
      </c>
      <c r="U6613">
        <v>17.18</v>
      </c>
      <c r="V6613">
        <v>2.3876470897093172</v>
      </c>
      <c r="AC6613">
        <v>2.37</v>
      </c>
      <c r="AD6613">
        <v>1.85</v>
      </c>
      <c r="AH6613" s="85">
        <f>IF(AND(M6613&lt;Variables!$G$6,M6613&gt;Variables!$G$5),0,1)</f>
        <v>1</v>
      </c>
      <c r="AI6613" s="85">
        <f t="shared" si="624"/>
        <v>1</v>
      </c>
      <c r="AJ6613" s="85">
        <f>IF(I6613&gt;Variables!$G$7,0,1)</f>
        <v>1</v>
      </c>
      <c r="AK6613" s="85">
        <f>IF(F6613&gt;Variables!$G$8,0,1)</f>
        <v>0</v>
      </c>
      <c r="AL6613" s="85">
        <f>IF(G6613&gt;Variables!$G$9,0,1)</f>
        <v>1</v>
      </c>
      <c r="AM6613" s="85">
        <f>IF(AND(K6613&gt;Variables!$G$10,K6613&lt;Variables!$G$11),0,1)</f>
        <v>0</v>
      </c>
      <c r="AN6613" s="103">
        <f>IF(H6613&lt;Variables!$G$13,1,0)</f>
        <v>1</v>
      </c>
      <c r="AO6613" s="101">
        <f>IF(R6613&lt;Variables!$G$12,0,1)</f>
        <v>1</v>
      </c>
      <c r="AP6613" s="86">
        <f t="shared" si="623"/>
        <v>1</v>
      </c>
      <c r="AR6613">
        <v>0</v>
      </c>
      <c r="AS6613">
        <v>0</v>
      </c>
      <c r="AT6613">
        <v>1</v>
      </c>
      <c r="AU6613">
        <v>0</v>
      </c>
      <c r="BA6613">
        <v>-2.25</v>
      </c>
    </row>
    <row r="6614" spans="3:53" ht="12.75" x14ac:dyDescent="0.2">
      <c r="C6614" t="s">
        <v>1056</v>
      </c>
      <c r="D6614" t="s">
        <v>1057</v>
      </c>
      <c r="E6614">
        <v>1.92</v>
      </c>
      <c r="F6614">
        <v>13.24</v>
      </c>
      <c r="G6614">
        <v>-4.9400000000000004</v>
      </c>
      <c r="H6614">
        <v>103.22</v>
      </c>
      <c r="I6614">
        <v>-70.433999999999997</v>
      </c>
      <c r="J6614" t="s">
        <v>78</v>
      </c>
      <c r="K6614">
        <v>43.93</v>
      </c>
      <c r="L6614">
        <v>1.9628399999999999</v>
      </c>
      <c r="M6614">
        <v>-1.927818874691789</v>
      </c>
      <c r="N6614">
        <v>1.96715652173913</v>
      </c>
      <c r="O6614">
        <v>-2.143018172334378</v>
      </c>
      <c r="P6614">
        <v>8440000</v>
      </c>
      <c r="Q6614">
        <v>2340000</v>
      </c>
      <c r="R6614">
        <v>3.61</v>
      </c>
      <c r="S6614">
        <v>32.028000000000013</v>
      </c>
      <c r="T6614">
        <v>5.984</v>
      </c>
      <c r="U6614">
        <v>17.18</v>
      </c>
      <c r="V6614">
        <v>2.3204431174176192</v>
      </c>
      <c r="AC6614">
        <v>1.94</v>
      </c>
      <c r="AD6614">
        <v>1.68</v>
      </c>
      <c r="AH6614" s="85">
        <f>IF(AND(M6614&lt;Variables!$G$6,M6614&gt;Variables!$G$5),0,1)</f>
        <v>1</v>
      </c>
      <c r="AI6614" s="85">
        <f t="shared" si="624"/>
        <v>1</v>
      </c>
      <c r="AJ6614" s="85">
        <f>IF(I6614&gt;Variables!$G$7,0,1)</f>
        <v>1</v>
      </c>
      <c r="AK6614" s="85">
        <f>IF(F6614&gt;Variables!$G$8,0,1)</f>
        <v>0</v>
      </c>
      <c r="AL6614" s="85">
        <f>IF(G6614&gt;Variables!$G$9,0,1)</f>
        <v>1</v>
      </c>
      <c r="AM6614" s="85">
        <f>IF(AND(K6614&gt;Variables!$G$10,K6614&lt;Variables!$G$11),0,1)</f>
        <v>1</v>
      </c>
      <c r="AN6614" s="103">
        <f>IF(H6614&lt;Variables!$G$13,1,0)</f>
        <v>1</v>
      </c>
      <c r="AO6614" s="101">
        <f>IF(R6614&lt;Variables!$G$12,0,1)</f>
        <v>1</v>
      </c>
      <c r="AP6614" s="86">
        <f t="shared" si="623"/>
        <v>1</v>
      </c>
      <c r="AR6614">
        <v>0</v>
      </c>
      <c r="AS6614">
        <v>0</v>
      </c>
      <c r="AT6614">
        <v>1</v>
      </c>
      <c r="AU6614">
        <v>0</v>
      </c>
      <c r="BA6614">
        <v>-2.25</v>
      </c>
    </row>
    <row r="6615" spans="3:53" ht="12.75" x14ac:dyDescent="0.2">
      <c r="C6615" t="s">
        <v>1056</v>
      </c>
      <c r="D6615" t="s">
        <v>215</v>
      </c>
      <c r="E6615">
        <v>23.91</v>
      </c>
      <c r="F6615">
        <v>12.99</v>
      </c>
      <c r="G6615">
        <v>5.21</v>
      </c>
      <c r="H6615">
        <v>2990</v>
      </c>
      <c r="I6615">
        <v>7.359</v>
      </c>
      <c r="J6615" t="s">
        <v>78</v>
      </c>
      <c r="K6615">
        <v>51.31</v>
      </c>
      <c r="L6615">
        <v>24.063424999999999</v>
      </c>
      <c r="M6615">
        <v>-0.57525061374261766</v>
      </c>
      <c r="N6615">
        <v>23.524867391304351</v>
      </c>
      <c r="O6615">
        <v>1.7008920902294089</v>
      </c>
      <c r="P6615">
        <v>17195000</v>
      </c>
      <c r="Q6615">
        <v>27211000</v>
      </c>
      <c r="R6615">
        <v>0.63</v>
      </c>
      <c r="S6615">
        <v>32.028000000000013</v>
      </c>
      <c r="T6615">
        <v>5.984</v>
      </c>
      <c r="U6615">
        <v>17.18</v>
      </c>
      <c r="V6615">
        <v>2.397704450099269</v>
      </c>
      <c r="AC6615">
        <v>24.47</v>
      </c>
      <c r="AD6615">
        <v>21.65</v>
      </c>
      <c r="AH6615" s="85">
        <f>IF(AND(M6615&lt;Variables!$G$6,M6615&gt;Variables!$G$5),0,1)</f>
        <v>1</v>
      </c>
      <c r="AI6615" s="85">
        <f t="shared" si="624"/>
        <v>0</v>
      </c>
      <c r="AJ6615" s="85">
        <f>IF(I6615&gt;Variables!$G$7,0,1)</f>
        <v>0</v>
      </c>
      <c r="AK6615" s="85">
        <f>IF(F6615&gt;Variables!$G$8,0,1)</f>
        <v>0</v>
      </c>
      <c r="AL6615" s="85">
        <f>IF(G6615&gt;Variables!$G$9,0,1)</f>
        <v>1</v>
      </c>
      <c r="AM6615" s="85">
        <f>IF(AND(K6615&gt;Variables!$G$10,K6615&lt;Variables!$G$11),0,1)</f>
        <v>0</v>
      </c>
      <c r="AN6615" s="103">
        <f>IF(H6615&lt;Variables!$G$13,1,0)</f>
        <v>0</v>
      </c>
      <c r="AO6615" s="101">
        <f>IF(R6615&lt;Variables!$G$12,0,1)</f>
        <v>0</v>
      </c>
      <c r="AP6615" s="86">
        <f t="shared" si="623"/>
        <v>1</v>
      </c>
      <c r="AR6615">
        <v>1</v>
      </c>
      <c r="AS6615">
        <v>0</v>
      </c>
      <c r="AT6615">
        <v>0</v>
      </c>
      <c r="AU6615">
        <v>0</v>
      </c>
      <c r="BA6615">
        <v>2</v>
      </c>
    </row>
    <row r="6616" spans="3:53" ht="12.75" x14ac:dyDescent="0.2">
      <c r="C6616" t="s">
        <v>1056</v>
      </c>
      <c r="D6616" t="s">
        <v>1040</v>
      </c>
      <c r="E6616">
        <v>2.78</v>
      </c>
      <c r="F6616">
        <v>8.6300000000000008</v>
      </c>
      <c r="G6616">
        <v>2.96</v>
      </c>
      <c r="H6616">
        <v>-99999</v>
      </c>
      <c r="I6616">
        <v>187.12100000000001</v>
      </c>
      <c r="J6616" t="s">
        <v>78</v>
      </c>
      <c r="K6616">
        <v>69.58</v>
      </c>
      <c r="L6616">
        <v>2.7719999999999998</v>
      </c>
      <c r="M6616">
        <v>0.28860028860028891</v>
      </c>
      <c r="N6616">
        <v>2.75193076923077</v>
      </c>
      <c r="O6616">
        <v>1.019983172653588</v>
      </c>
      <c r="P6616">
        <v>114098</v>
      </c>
      <c r="Q6616">
        <v>61287</v>
      </c>
      <c r="R6616">
        <v>1.86</v>
      </c>
      <c r="S6616">
        <v>32.028000000000013</v>
      </c>
      <c r="T6616">
        <v>5.984</v>
      </c>
      <c r="U6616">
        <v>17.18</v>
      </c>
      <c r="V6616">
        <v>2.5460257004328999</v>
      </c>
      <c r="AC6616">
        <v>2.7949999999999999</v>
      </c>
      <c r="AD6616">
        <v>2.7501000000000002</v>
      </c>
      <c r="AH6616" s="85">
        <f>IF(AND(M6616&lt;Variables!$G$6,M6616&gt;Variables!$G$5),0,1)</f>
        <v>1</v>
      </c>
      <c r="AI6616" s="85">
        <f t="shared" si="624"/>
        <v>0</v>
      </c>
      <c r="AJ6616" s="85">
        <f>IF(I6616&gt;Variables!$G$7,0,1)</f>
        <v>0</v>
      </c>
      <c r="AK6616" s="85">
        <f>IF(F6616&gt;Variables!$G$8,0,1)</f>
        <v>1</v>
      </c>
      <c r="AL6616" s="85">
        <f>IF(G6616&gt;Variables!$G$9,0,1)</f>
        <v>1</v>
      </c>
      <c r="AM6616" s="85">
        <f>IF(AND(K6616&gt;Variables!$G$10,K6616&lt;Variables!$G$11),0,1)</f>
        <v>0</v>
      </c>
      <c r="AN6616" s="103">
        <f>IF(H6616&lt;Variables!$G$13,1,0)</f>
        <v>1</v>
      </c>
      <c r="AO6616" s="101">
        <f>IF(R6616&lt;Variables!$G$12,0,1)</f>
        <v>0</v>
      </c>
      <c r="AP6616" s="86">
        <f t="shared" si="623"/>
        <v>1</v>
      </c>
      <c r="AR6616">
        <v>0</v>
      </c>
      <c r="AS6616">
        <v>0</v>
      </c>
      <c r="AT6616">
        <v>0</v>
      </c>
      <c r="AU6616">
        <v>0</v>
      </c>
      <c r="BA6616">
        <v>0</v>
      </c>
    </row>
    <row r="6617" spans="3:53" ht="12.75" x14ac:dyDescent="0.2">
      <c r="C6617" t="s">
        <v>1056</v>
      </c>
      <c r="D6617" t="s">
        <v>1051</v>
      </c>
      <c r="E6617">
        <v>16.690000000000001</v>
      </c>
      <c r="F6617">
        <v>9.5</v>
      </c>
      <c r="G6617">
        <v>4.54</v>
      </c>
      <c r="H6617">
        <v>2010</v>
      </c>
      <c r="I6617">
        <v>85.688000000000002</v>
      </c>
      <c r="J6617" t="s">
        <v>78</v>
      </c>
      <c r="K6617">
        <v>51.96</v>
      </c>
      <c r="L6617">
        <v>16.814985</v>
      </c>
      <c r="M6617">
        <v>-0.14918241080796171</v>
      </c>
      <c r="N6617">
        <v>16.73255</v>
      </c>
      <c r="O6617">
        <v>0.34274512850700922</v>
      </c>
      <c r="P6617">
        <v>1069000</v>
      </c>
      <c r="Q6617">
        <v>2803000</v>
      </c>
      <c r="R6617">
        <v>0.38</v>
      </c>
      <c r="S6617">
        <v>32.028000000000013</v>
      </c>
      <c r="T6617">
        <v>5.984</v>
      </c>
      <c r="U6617">
        <v>17.18</v>
      </c>
      <c r="V6617">
        <v>2.3920287867337371</v>
      </c>
      <c r="AC6617">
        <v>17.010000000000002</v>
      </c>
      <c r="AD6617">
        <v>16.39</v>
      </c>
      <c r="AH6617" s="85">
        <f>IF(AND(M6617&lt;Variables!$G$6,M6617&gt;Variables!$G$5),0,1)</f>
        <v>1</v>
      </c>
      <c r="AI6617" s="85">
        <f t="shared" si="624"/>
        <v>0</v>
      </c>
      <c r="AJ6617" s="85">
        <f>IF(I6617&gt;Variables!$G$7,0,1)</f>
        <v>0</v>
      </c>
      <c r="AK6617" s="85">
        <f>IF(F6617&gt;Variables!$G$8,0,1)</f>
        <v>0</v>
      </c>
      <c r="AL6617" s="85">
        <f>IF(G6617&gt;Variables!$G$9,0,1)</f>
        <v>1</v>
      </c>
      <c r="AM6617" s="85">
        <f>IF(AND(K6617&gt;Variables!$G$10,K6617&lt;Variables!$G$11),0,1)</f>
        <v>0</v>
      </c>
      <c r="AN6617" s="103">
        <f>IF(H6617&lt;Variables!$G$13,1,0)</f>
        <v>1</v>
      </c>
      <c r="AO6617" s="101">
        <f>IF(R6617&lt;Variables!$G$12,0,1)</f>
        <v>0</v>
      </c>
      <c r="AP6617" s="86">
        <f t="shared" si="623"/>
        <v>1</v>
      </c>
      <c r="AR6617">
        <v>0</v>
      </c>
      <c r="AS6617">
        <v>0</v>
      </c>
      <c r="AT6617">
        <v>0</v>
      </c>
      <c r="AU6617">
        <v>1</v>
      </c>
      <c r="BA6617">
        <v>-0.31</v>
      </c>
    </row>
    <row r="6618" spans="3:53" ht="12.75" x14ac:dyDescent="0.2">
      <c r="C6618" t="s">
        <v>1056</v>
      </c>
      <c r="D6618" t="s">
        <v>971</v>
      </c>
      <c r="E6618">
        <v>30.66</v>
      </c>
      <c r="F6618">
        <v>6.79</v>
      </c>
      <c r="G6618">
        <v>-4.18</v>
      </c>
      <c r="H6618">
        <v>20630</v>
      </c>
      <c r="I6618">
        <v>-67.772000000000006</v>
      </c>
      <c r="J6618" t="s">
        <v>78</v>
      </c>
      <c r="K6618">
        <v>56.13</v>
      </c>
      <c r="L6618">
        <v>30.452874999999999</v>
      </c>
      <c r="M6618">
        <v>0.97568784556466737</v>
      </c>
      <c r="N6618">
        <v>30.819517391304348</v>
      </c>
      <c r="O6618">
        <v>-0.2255628808904257</v>
      </c>
      <c r="P6618">
        <v>15607000</v>
      </c>
      <c r="Q6618">
        <v>8987000</v>
      </c>
      <c r="R6618">
        <v>1.74</v>
      </c>
      <c r="S6618">
        <v>32.028000000000013</v>
      </c>
      <c r="T6618">
        <v>5.984</v>
      </c>
      <c r="U6618">
        <v>17.18</v>
      </c>
      <c r="V6618">
        <v>2.3878658847826348</v>
      </c>
      <c r="AC6618">
        <v>31.274999999999999</v>
      </c>
      <c r="AD6618">
        <v>29.6</v>
      </c>
      <c r="AH6618" s="85">
        <f>IF(AND(M6618&lt;Variables!$G$6,M6618&gt;Variables!$G$5),0,1)</f>
        <v>1</v>
      </c>
      <c r="AI6618" s="85">
        <f t="shared" si="624"/>
        <v>1</v>
      </c>
      <c r="AJ6618" s="85">
        <f>IF(I6618&gt;Variables!$G$7,0,1)</f>
        <v>1</v>
      </c>
      <c r="AK6618" s="85">
        <f>IF(F6618&gt;Variables!$G$8,0,1)</f>
        <v>1</v>
      </c>
      <c r="AL6618" s="85">
        <f>IF(G6618&gt;Variables!$G$9,0,1)</f>
        <v>1</v>
      </c>
      <c r="AM6618" s="85">
        <f>IF(AND(K6618&gt;Variables!$G$10,K6618&lt;Variables!$G$11),0,1)</f>
        <v>0</v>
      </c>
      <c r="AN6618" s="103">
        <f>IF(H6618&lt;Variables!$G$13,1,0)</f>
        <v>0</v>
      </c>
      <c r="AO6618" s="101">
        <f>IF(R6618&lt;Variables!$G$12,0,1)</f>
        <v>0</v>
      </c>
      <c r="AP6618" s="86">
        <f t="shared" si="623"/>
        <v>1</v>
      </c>
      <c r="AR6618">
        <v>0</v>
      </c>
      <c r="AS6618">
        <v>0</v>
      </c>
      <c r="AT6618">
        <v>1</v>
      </c>
      <c r="AU6618">
        <v>0</v>
      </c>
      <c r="BA6618">
        <v>-1.53</v>
      </c>
    </row>
    <row r="6619" spans="3:53" ht="12.75" x14ac:dyDescent="0.2">
      <c r="C6619" t="s">
        <v>1056</v>
      </c>
      <c r="D6619" t="s">
        <v>756</v>
      </c>
      <c r="E6619">
        <v>2.82</v>
      </c>
      <c r="F6619">
        <v>35.75</v>
      </c>
      <c r="G6619">
        <v>16.25</v>
      </c>
      <c r="H6619">
        <v>27.2</v>
      </c>
      <c r="I6619">
        <v>-59.091000000000001</v>
      </c>
      <c r="J6619" t="s">
        <v>78</v>
      </c>
      <c r="K6619">
        <v>69.98</v>
      </c>
      <c r="L6619">
        <v>2.6230349999999989</v>
      </c>
      <c r="M6619">
        <v>6.3615239598404347</v>
      </c>
      <c r="N6619">
        <v>2.5431326086956521</v>
      </c>
      <c r="O6619">
        <v>9.703284463444195</v>
      </c>
      <c r="P6619">
        <v>26150000</v>
      </c>
      <c r="Q6619">
        <v>1960000</v>
      </c>
      <c r="R6619">
        <v>13.34</v>
      </c>
      <c r="S6619">
        <v>32.028000000000013</v>
      </c>
      <c r="T6619">
        <v>5.984</v>
      </c>
      <c r="U6619">
        <v>17.18</v>
      </c>
      <c r="V6619">
        <v>2.0415189947476859</v>
      </c>
      <c r="AC6619">
        <v>3.75</v>
      </c>
      <c r="AD6619">
        <v>2.64</v>
      </c>
      <c r="AH6619" s="85">
        <f>IF(AND(M6619&lt;Variables!$G$6,M6619&gt;Variables!$G$5),0,1)</f>
        <v>1</v>
      </c>
      <c r="AI6619" s="85">
        <f t="shared" si="624"/>
        <v>0</v>
      </c>
      <c r="AJ6619" s="85">
        <f>IF(I6619&gt;Variables!$G$7,0,1)</f>
        <v>1</v>
      </c>
      <c r="AK6619" s="85">
        <f>IF(F6619&gt;Variables!$G$8,0,1)</f>
        <v>0</v>
      </c>
      <c r="AL6619" s="85">
        <f>IF(G6619&gt;Variables!$G$9,0,1)</f>
        <v>0</v>
      </c>
      <c r="AM6619" s="85">
        <f>IF(AND(K6619&gt;Variables!$G$10,K6619&lt;Variables!$G$11),0,1)</f>
        <v>0</v>
      </c>
      <c r="AN6619" s="103">
        <f>IF(H6619&lt;Variables!$G$13,1,0)</f>
        <v>1</v>
      </c>
      <c r="AO6619" s="101">
        <f>IF(R6619&lt;Variables!$G$12,0,1)</f>
        <v>1</v>
      </c>
      <c r="AP6619" s="86">
        <f t="shared" si="623"/>
        <v>1</v>
      </c>
      <c r="AR6619">
        <v>1</v>
      </c>
      <c r="AS6619">
        <v>0</v>
      </c>
      <c r="AT6619">
        <v>0</v>
      </c>
      <c r="AU6619">
        <v>0</v>
      </c>
      <c r="BA6619">
        <v>2</v>
      </c>
    </row>
    <row r="6620" spans="3:53" ht="12.75" x14ac:dyDescent="0.2">
      <c r="C6620" t="s">
        <v>1056</v>
      </c>
      <c r="D6620" t="s">
        <v>1046</v>
      </c>
      <c r="E6620">
        <v>33.32</v>
      </c>
      <c r="F6620">
        <v>6.53</v>
      </c>
      <c r="G6620">
        <v>5.84</v>
      </c>
      <c r="H6620">
        <v>1920</v>
      </c>
      <c r="I6620">
        <v>-61.540999999999997</v>
      </c>
      <c r="J6620" t="s">
        <v>78</v>
      </c>
      <c r="K6620">
        <v>55.45</v>
      </c>
      <c r="L6620">
        <v>33.456506249999997</v>
      </c>
      <c r="M6620">
        <v>-0.40801107258473401</v>
      </c>
      <c r="N6620">
        <v>33.022056410256411</v>
      </c>
      <c r="O6620">
        <v>0.90225631632998482</v>
      </c>
      <c r="P6620">
        <v>68751</v>
      </c>
      <c r="Q6620">
        <v>557565</v>
      </c>
      <c r="R6620">
        <v>0.12</v>
      </c>
      <c r="S6620">
        <v>32.028000000000013</v>
      </c>
      <c r="T6620">
        <v>5.984</v>
      </c>
      <c r="U6620">
        <v>17.18</v>
      </c>
      <c r="V6620">
        <v>2.4404922189652578</v>
      </c>
      <c r="AC6620">
        <v>34.33</v>
      </c>
      <c r="AD6620">
        <v>32.905000000000001</v>
      </c>
      <c r="AH6620" s="85">
        <f>IF(AND(M6620&lt;Variables!$G$6,M6620&gt;Variables!$G$5),0,1)</f>
        <v>1</v>
      </c>
      <c r="AI6620" s="85">
        <f t="shared" si="624"/>
        <v>0</v>
      </c>
      <c r="AJ6620" s="85">
        <f>IF(I6620&gt;Variables!$G$7,0,1)</f>
        <v>1</v>
      </c>
      <c r="AK6620" s="85">
        <f>IF(F6620&gt;Variables!$G$8,0,1)</f>
        <v>1</v>
      </c>
      <c r="AL6620" s="85">
        <f>IF(G6620&gt;Variables!$G$9,0,1)</f>
        <v>1</v>
      </c>
      <c r="AM6620" s="85">
        <f>IF(AND(K6620&gt;Variables!$G$10,K6620&lt;Variables!$G$11),0,1)</f>
        <v>0</v>
      </c>
      <c r="AN6620" s="103">
        <f>IF(H6620&lt;Variables!$G$13,1,0)</f>
        <v>1</v>
      </c>
      <c r="AO6620" s="101">
        <f>IF(R6620&lt;Variables!$G$12,0,1)</f>
        <v>0</v>
      </c>
      <c r="AP6620" s="86">
        <f t="shared" si="623"/>
        <v>1</v>
      </c>
      <c r="AR6620">
        <v>1</v>
      </c>
      <c r="AS6620">
        <v>0</v>
      </c>
      <c r="AT6620">
        <v>0</v>
      </c>
      <c r="AU6620">
        <v>0</v>
      </c>
      <c r="BA6620">
        <v>2</v>
      </c>
    </row>
    <row r="6621" spans="3:53" ht="12.75" x14ac:dyDescent="0.2">
      <c r="C6621" t="s">
        <v>1056</v>
      </c>
      <c r="D6621" t="s">
        <v>573</v>
      </c>
      <c r="E6621">
        <v>44.67</v>
      </c>
      <c r="F6621">
        <v>5.6</v>
      </c>
      <c r="G6621">
        <v>3.71</v>
      </c>
      <c r="H6621">
        <v>4720</v>
      </c>
      <c r="I6621">
        <v>-53.963000000000001</v>
      </c>
      <c r="J6621" t="s">
        <v>76</v>
      </c>
      <c r="K6621">
        <v>70.06</v>
      </c>
      <c r="L6621">
        <v>44.157905</v>
      </c>
      <c r="M6621">
        <v>1.159690433683396</v>
      </c>
      <c r="N6621">
        <v>44.115477777777791</v>
      </c>
      <c r="O6621">
        <v>1.2569788431522759</v>
      </c>
      <c r="P6621">
        <v>168438</v>
      </c>
      <c r="Q6621">
        <v>1195000</v>
      </c>
      <c r="R6621">
        <v>0.14000000000000001</v>
      </c>
      <c r="S6621">
        <v>32.028000000000013</v>
      </c>
      <c r="T6621">
        <v>5.984</v>
      </c>
      <c r="U6621">
        <v>17.18</v>
      </c>
      <c r="V6621">
        <v>2.4774849781163302</v>
      </c>
      <c r="AC6621">
        <v>44.86</v>
      </c>
      <c r="AD6621">
        <v>43.3401</v>
      </c>
      <c r="AH6621" s="85">
        <f>IF(AND(M6621&lt;Variables!$G$6,M6621&gt;Variables!$G$5),0,1)</f>
        <v>1</v>
      </c>
      <c r="AI6621" s="85">
        <f t="shared" si="624"/>
        <v>0</v>
      </c>
      <c r="AJ6621" s="85">
        <f>IF(I6621&gt;Variables!$G$7,0,1)</f>
        <v>1</v>
      </c>
      <c r="AK6621" s="85">
        <f>IF(F6621&gt;Variables!$G$8,0,1)</f>
        <v>1</v>
      </c>
      <c r="AL6621" s="85">
        <f>IF(G6621&gt;Variables!$G$9,0,1)</f>
        <v>1</v>
      </c>
      <c r="AM6621" s="85">
        <f>IF(AND(K6621&gt;Variables!$G$10,K6621&lt;Variables!$G$11),0,1)</f>
        <v>0</v>
      </c>
      <c r="AN6621" s="103">
        <f>IF(H6621&lt;Variables!$G$13,1,0)</f>
        <v>0</v>
      </c>
      <c r="AO6621" s="101">
        <f>IF(R6621&lt;Variables!$G$12,0,1)</f>
        <v>0</v>
      </c>
      <c r="AP6621" s="86">
        <f t="shared" si="623"/>
        <v>0</v>
      </c>
      <c r="AR6621">
        <v>0</v>
      </c>
      <c r="AS6621">
        <v>0</v>
      </c>
      <c r="AT6621">
        <v>1</v>
      </c>
      <c r="AU6621">
        <v>0</v>
      </c>
      <c r="BA6621">
        <v>-2.4900000000000002</v>
      </c>
    </row>
    <row r="6622" spans="3:53" ht="12.75" x14ac:dyDescent="0.2">
      <c r="C6622" t="s">
        <v>1056</v>
      </c>
      <c r="D6622" t="s">
        <v>981</v>
      </c>
      <c r="E6622">
        <v>16.420000000000002</v>
      </c>
      <c r="F6622">
        <v>5.61</v>
      </c>
      <c r="G6622">
        <v>-3.47</v>
      </c>
      <c r="H6622">
        <v>4160</v>
      </c>
      <c r="I6622">
        <v>-75.311000000000007</v>
      </c>
      <c r="J6622" t="s">
        <v>76</v>
      </c>
      <c r="K6622">
        <v>58.3</v>
      </c>
      <c r="L6622">
        <v>16.199874999999999</v>
      </c>
      <c r="M6622">
        <v>1.3588067809165381</v>
      </c>
      <c r="N6622">
        <v>16.436989130434789</v>
      </c>
      <c r="O6622">
        <v>-0.10335913895158839</v>
      </c>
      <c r="P6622">
        <v>4901000</v>
      </c>
      <c r="Q6622">
        <v>13010000</v>
      </c>
      <c r="R6622">
        <v>0.38</v>
      </c>
      <c r="S6622">
        <v>32.028000000000013</v>
      </c>
      <c r="T6622">
        <v>5.984</v>
      </c>
      <c r="U6622">
        <v>17.18</v>
      </c>
      <c r="V6622">
        <v>2.3850878816348882</v>
      </c>
      <c r="AC6622">
        <v>16.54</v>
      </c>
      <c r="AD6622">
        <v>15.73</v>
      </c>
      <c r="AH6622" s="85">
        <f>IF(AND(M6622&lt;Variables!$G$6,M6622&gt;Variables!$G$5),0,1)</f>
        <v>1</v>
      </c>
      <c r="AI6622" s="85">
        <f t="shared" si="624"/>
        <v>1</v>
      </c>
      <c r="AJ6622" s="85">
        <f>IF(I6622&gt;Variables!$G$7,0,1)</f>
        <v>1</v>
      </c>
      <c r="AK6622" s="85">
        <f>IF(F6622&gt;Variables!$G$8,0,1)</f>
        <v>1</v>
      </c>
      <c r="AL6622" s="85">
        <f>IF(G6622&gt;Variables!$G$9,0,1)</f>
        <v>1</v>
      </c>
      <c r="AM6622" s="85">
        <f>IF(AND(K6622&gt;Variables!$G$10,K6622&lt;Variables!$G$11),0,1)</f>
        <v>0</v>
      </c>
      <c r="AN6622" s="103">
        <f>IF(H6622&lt;Variables!$G$13,1,0)</f>
        <v>0</v>
      </c>
      <c r="AO6622" s="101">
        <f>IF(R6622&lt;Variables!$G$12,0,1)</f>
        <v>0</v>
      </c>
      <c r="AP6622" s="86">
        <f t="shared" si="623"/>
        <v>0</v>
      </c>
      <c r="AR6622">
        <v>0</v>
      </c>
      <c r="AS6622">
        <v>0</v>
      </c>
      <c r="AT6622">
        <v>1</v>
      </c>
      <c r="AU6622">
        <v>0</v>
      </c>
      <c r="BA6622">
        <v>-2.4300000000000002</v>
      </c>
    </row>
    <row r="6623" spans="3:53" ht="12.75" x14ac:dyDescent="0.2">
      <c r="C6623" t="s">
        <v>1056</v>
      </c>
      <c r="D6623" t="s">
        <v>1036</v>
      </c>
      <c r="E6623">
        <v>707.36</v>
      </c>
      <c r="F6623">
        <v>14.87</v>
      </c>
      <c r="G6623">
        <v>2.64</v>
      </c>
      <c r="H6623">
        <v>12820</v>
      </c>
      <c r="I6623">
        <v>71.8</v>
      </c>
      <c r="J6623" t="s">
        <v>76</v>
      </c>
      <c r="K6623">
        <v>59.12</v>
      </c>
      <c r="L6623">
        <v>703.59426499999995</v>
      </c>
      <c r="M6623">
        <v>7.8985152046403759E-2</v>
      </c>
      <c r="N6623">
        <v>698.92641777777783</v>
      </c>
      <c r="O6623">
        <v>0.74737226828976089</v>
      </c>
      <c r="P6623">
        <v>1285000</v>
      </c>
      <c r="Q6623">
        <v>568465</v>
      </c>
      <c r="R6623">
        <v>2.2599999999999998</v>
      </c>
      <c r="S6623">
        <v>32.028000000000013</v>
      </c>
      <c r="T6623">
        <v>5.984</v>
      </c>
      <c r="U6623">
        <v>17.18</v>
      </c>
      <c r="V6623">
        <v>2.45734923088051</v>
      </c>
      <c r="AC6623">
        <v>714.68989999999997</v>
      </c>
      <c r="AD6623">
        <v>695.82</v>
      </c>
      <c r="AH6623" s="85">
        <f>IF(AND(M6623&lt;Variables!$G$6,M6623&gt;Variables!$G$5),0,1)</f>
        <v>1</v>
      </c>
      <c r="AI6623" s="85">
        <f t="shared" si="624"/>
        <v>0</v>
      </c>
      <c r="AJ6623" s="85">
        <f>IF(I6623&gt;Variables!$G$7,0,1)</f>
        <v>0</v>
      </c>
      <c r="AK6623" s="85">
        <f>IF(F6623&gt;Variables!$G$8,0,1)</f>
        <v>0</v>
      </c>
      <c r="AL6623" s="85">
        <f>IF(G6623&gt;Variables!$G$9,0,1)</f>
        <v>1</v>
      </c>
      <c r="AM6623" s="85">
        <f>IF(AND(K6623&gt;Variables!$G$10,K6623&lt;Variables!$G$11),0,1)</f>
        <v>0</v>
      </c>
      <c r="AN6623" s="103">
        <f>IF(H6623&lt;Variables!$G$13,1,0)</f>
        <v>0</v>
      </c>
      <c r="AO6623" s="101">
        <f>IF(R6623&lt;Variables!$G$12,0,1)</f>
        <v>1</v>
      </c>
      <c r="AP6623" s="86">
        <f t="shared" si="623"/>
        <v>0</v>
      </c>
      <c r="AR6623">
        <v>0</v>
      </c>
      <c r="AS6623">
        <v>0</v>
      </c>
      <c r="AT6623">
        <v>1</v>
      </c>
      <c r="AU6623">
        <v>0</v>
      </c>
      <c r="BA6623">
        <v>-1.61</v>
      </c>
    </row>
    <row r="6624" spans="3:53" ht="12.75" x14ac:dyDescent="0.2">
      <c r="C6624" t="s">
        <v>1056</v>
      </c>
      <c r="D6624" t="s">
        <v>1037</v>
      </c>
      <c r="E6624">
        <v>70.77</v>
      </c>
      <c r="F6624">
        <v>16.739999999999998</v>
      </c>
      <c r="G6624">
        <v>8.43</v>
      </c>
      <c r="H6624">
        <v>3300</v>
      </c>
      <c r="I6624">
        <v>3.343</v>
      </c>
      <c r="J6624" t="s">
        <v>76</v>
      </c>
      <c r="K6624">
        <v>44.28</v>
      </c>
      <c r="L6624">
        <v>72.283750000000012</v>
      </c>
      <c r="M6624">
        <v>-1.737112421533217</v>
      </c>
      <c r="N6624">
        <v>71.329408695652177</v>
      </c>
      <c r="O6624">
        <v>-0.42241860848419982</v>
      </c>
      <c r="P6624">
        <v>2993000</v>
      </c>
      <c r="Q6624">
        <v>781900</v>
      </c>
      <c r="R6624">
        <v>3.83</v>
      </c>
      <c r="S6624">
        <v>32.028000000000013</v>
      </c>
      <c r="T6624">
        <v>5.984</v>
      </c>
      <c r="U6624">
        <v>17.18</v>
      </c>
      <c r="V6624">
        <v>2.324209737508085</v>
      </c>
      <c r="AC6624">
        <v>71.260000000000005</v>
      </c>
      <c r="AD6624">
        <v>65.150000000000006</v>
      </c>
      <c r="AH6624" s="85">
        <f>IF(AND(M6624&lt;Variables!$G$6,M6624&gt;Variables!$G$5),0,1)</f>
        <v>1</v>
      </c>
      <c r="AI6624" s="85">
        <f t="shared" si="624"/>
        <v>0</v>
      </c>
      <c r="AJ6624" s="85">
        <f>IF(I6624&gt;Variables!$G$7,0,1)</f>
        <v>0</v>
      </c>
      <c r="AK6624" s="85">
        <f>IF(F6624&gt;Variables!$G$8,0,1)</f>
        <v>0</v>
      </c>
      <c r="AL6624" s="85">
        <f>IF(G6624&gt;Variables!$G$9,0,1)</f>
        <v>1</v>
      </c>
      <c r="AM6624" s="85">
        <f>IF(AND(K6624&gt;Variables!$G$10,K6624&lt;Variables!$G$11),0,1)</f>
        <v>1</v>
      </c>
      <c r="AN6624" s="103">
        <f>IF(H6624&lt;Variables!$G$13,1,0)</f>
        <v>0</v>
      </c>
      <c r="AO6624" s="101">
        <f>IF(R6624&lt;Variables!$G$12,0,1)</f>
        <v>1</v>
      </c>
      <c r="AP6624" s="86">
        <f t="shared" si="623"/>
        <v>0</v>
      </c>
      <c r="AR6624">
        <v>0</v>
      </c>
      <c r="AS6624">
        <v>0</v>
      </c>
      <c r="AT6624">
        <v>1</v>
      </c>
      <c r="AU6624">
        <v>0</v>
      </c>
      <c r="BA6624">
        <v>-2.25</v>
      </c>
    </row>
    <row r="6625" spans="3:53" ht="12.75" x14ac:dyDescent="0.2">
      <c r="C6625" t="s">
        <v>1056</v>
      </c>
      <c r="D6625" t="s">
        <v>1047</v>
      </c>
      <c r="E6625">
        <v>42.81</v>
      </c>
      <c r="F6625">
        <v>6.56</v>
      </c>
      <c r="G6625">
        <v>5.53</v>
      </c>
      <c r="H6625">
        <v>5390</v>
      </c>
      <c r="I6625">
        <v>19.228999999999999</v>
      </c>
      <c r="J6625" t="s">
        <v>78</v>
      </c>
      <c r="K6625">
        <v>76.959999999999994</v>
      </c>
      <c r="L6625">
        <v>42.206126315789483</v>
      </c>
      <c r="M6625">
        <v>1.264919884416879</v>
      </c>
      <c r="N6625">
        <v>41.623647499999997</v>
      </c>
      <c r="O6625">
        <v>2.6820150732825558</v>
      </c>
      <c r="P6625">
        <v>58794</v>
      </c>
      <c r="Q6625">
        <v>899715</v>
      </c>
      <c r="R6625">
        <v>7.0000000000000007E-2</v>
      </c>
      <c r="S6625">
        <v>32.028000000000013</v>
      </c>
      <c r="T6625">
        <v>5.984</v>
      </c>
      <c r="U6625">
        <v>17.18</v>
      </c>
      <c r="V6625">
        <v>2.5149304136429178</v>
      </c>
      <c r="AC6625">
        <v>43.5</v>
      </c>
      <c r="AD6625">
        <v>40.75</v>
      </c>
      <c r="AH6625" s="85">
        <f>IF(AND(M6625&lt;Variables!$G$6,M6625&gt;Variables!$G$5),0,1)</f>
        <v>1</v>
      </c>
      <c r="AI6625" s="85">
        <f t="shared" si="624"/>
        <v>0</v>
      </c>
      <c r="AJ6625" s="85">
        <f>IF(I6625&gt;Variables!$G$7,0,1)</f>
        <v>0</v>
      </c>
      <c r="AK6625" s="85">
        <f>IF(F6625&gt;Variables!$G$8,0,1)</f>
        <v>1</v>
      </c>
      <c r="AL6625" s="85">
        <f>IF(G6625&gt;Variables!$G$9,0,1)</f>
        <v>1</v>
      </c>
      <c r="AM6625" s="85">
        <f>IF(AND(K6625&gt;Variables!$G$10,K6625&lt;Variables!$G$11),0,1)</f>
        <v>1</v>
      </c>
      <c r="AN6625" s="103">
        <f>IF(H6625&lt;Variables!$G$13,1,0)</f>
        <v>0</v>
      </c>
      <c r="AO6625" s="101">
        <f>IF(R6625&lt;Variables!$G$12,0,1)</f>
        <v>0</v>
      </c>
      <c r="AP6625" s="86">
        <f t="shared" si="623"/>
        <v>1</v>
      </c>
      <c r="AR6625">
        <v>0</v>
      </c>
      <c r="AS6625">
        <v>0</v>
      </c>
      <c r="AT6625">
        <v>1</v>
      </c>
      <c r="AU6625">
        <v>0</v>
      </c>
      <c r="BA6625">
        <v>-1.78</v>
      </c>
    </row>
    <row r="6626" spans="3:53" ht="12.75" x14ac:dyDescent="0.2">
      <c r="C6626" t="s">
        <v>1056</v>
      </c>
      <c r="D6626" t="s">
        <v>1038</v>
      </c>
      <c r="E6626">
        <v>5.71</v>
      </c>
      <c r="F6626">
        <v>17.14</v>
      </c>
      <c r="G6626">
        <v>-7.15</v>
      </c>
      <c r="H6626">
        <v>41.21</v>
      </c>
      <c r="I6626">
        <v>-43.924999999999997</v>
      </c>
      <c r="J6626" t="s">
        <v>76</v>
      </c>
      <c r="K6626">
        <v>39.909999999999997</v>
      </c>
      <c r="L6626">
        <v>5.8613349999999986</v>
      </c>
      <c r="M6626">
        <v>-2.581920330436644</v>
      </c>
      <c r="N6626">
        <v>6.0879065217391304</v>
      </c>
      <c r="O6626">
        <v>-6.2074954730279597</v>
      </c>
      <c r="P6626">
        <v>7054000</v>
      </c>
      <c r="Q6626">
        <v>136903</v>
      </c>
      <c r="R6626">
        <v>51.53</v>
      </c>
      <c r="S6626">
        <v>32.028000000000013</v>
      </c>
      <c r="T6626">
        <v>5.984</v>
      </c>
      <c r="U6626">
        <v>17.18</v>
      </c>
      <c r="V6626">
        <v>2.2543605767160551</v>
      </c>
      <c r="AC6626">
        <v>5.9</v>
      </c>
      <c r="AD6626">
        <v>4.5900999999999996</v>
      </c>
      <c r="AH6626" s="85">
        <f>IF(AND(M6626&lt;Variables!$G$6,M6626&gt;Variables!$G$5),0,1)</f>
        <v>0</v>
      </c>
      <c r="AI6626" s="85">
        <f t="shared" si="624"/>
        <v>1</v>
      </c>
      <c r="AJ6626" s="85">
        <f>IF(I6626&gt;Variables!$G$7,0,1)</f>
        <v>1</v>
      </c>
      <c r="AK6626" s="85">
        <f>IF(F6626&gt;Variables!$G$8,0,1)</f>
        <v>0</v>
      </c>
      <c r="AL6626" s="85">
        <f>IF(G6626&gt;Variables!$G$9,0,1)</f>
        <v>1</v>
      </c>
      <c r="AM6626" s="85">
        <f>IF(AND(K6626&gt;Variables!$G$10,K6626&lt;Variables!$G$11),0,1)</f>
        <v>1</v>
      </c>
      <c r="AN6626" s="103">
        <f>IF(H6626&lt;Variables!$G$13,1,0)</f>
        <v>1</v>
      </c>
      <c r="AO6626" s="101">
        <f>IF(R6626&lt;Variables!$G$12,0,1)</f>
        <v>1</v>
      </c>
      <c r="AP6626" s="86">
        <f t="shared" si="623"/>
        <v>0</v>
      </c>
      <c r="AR6626">
        <v>1</v>
      </c>
      <c r="AS6626">
        <v>0</v>
      </c>
      <c r="AT6626">
        <v>0</v>
      </c>
      <c r="AU6626">
        <v>0</v>
      </c>
      <c r="BA6626">
        <v>2</v>
      </c>
    </row>
    <row r="6627" spans="3:53" ht="12.75" x14ac:dyDescent="0.2">
      <c r="C6627" t="s">
        <v>1056</v>
      </c>
      <c r="D6627" t="s">
        <v>1042</v>
      </c>
      <c r="E6627">
        <v>15.35</v>
      </c>
      <c r="F6627">
        <v>12.33</v>
      </c>
      <c r="G6627">
        <v>3.4</v>
      </c>
      <c r="H6627">
        <v>2590</v>
      </c>
      <c r="I6627">
        <v>306.51</v>
      </c>
      <c r="J6627" t="s">
        <v>78</v>
      </c>
      <c r="K6627">
        <v>51.77</v>
      </c>
      <c r="L6627">
        <v>15.398944999999999</v>
      </c>
      <c r="M6627">
        <v>-0.28537669301369178</v>
      </c>
      <c r="N6627">
        <v>15.416952173913041</v>
      </c>
      <c r="O6627">
        <v>-0.40184449698088021</v>
      </c>
      <c r="P6627">
        <v>3355000</v>
      </c>
      <c r="Q6627">
        <v>3463000</v>
      </c>
      <c r="R6627">
        <v>0.97</v>
      </c>
      <c r="S6627">
        <v>32.028000000000013</v>
      </c>
      <c r="T6627">
        <v>5.984</v>
      </c>
      <c r="U6627">
        <v>17.18</v>
      </c>
      <c r="V6627">
        <v>2.394215771182636</v>
      </c>
      <c r="AC6627">
        <v>15.75</v>
      </c>
      <c r="AD6627">
        <v>15.255000000000001</v>
      </c>
      <c r="AH6627" s="85">
        <f>IF(AND(M6627&lt;Variables!$G$6,M6627&gt;Variables!$G$5),0,1)</f>
        <v>1</v>
      </c>
      <c r="AI6627" s="85">
        <f t="shared" si="624"/>
        <v>1</v>
      </c>
      <c r="AJ6627" s="85">
        <f>IF(I6627&gt;Variables!$G$7,0,1)</f>
        <v>0</v>
      </c>
      <c r="AK6627" s="85">
        <f>IF(F6627&gt;Variables!$G$8,0,1)</f>
        <v>0</v>
      </c>
      <c r="AL6627" s="85">
        <f>IF(G6627&gt;Variables!$G$9,0,1)</f>
        <v>1</v>
      </c>
      <c r="AM6627" s="85">
        <f>IF(AND(K6627&gt;Variables!$G$10,K6627&lt;Variables!$G$11),0,1)</f>
        <v>0</v>
      </c>
      <c r="AN6627" s="103">
        <f>IF(H6627&lt;Variables!$G$13,1,0)</f>
        <v>0</v>
      </c>
      <c r="AO6627" s="101">
        <f>IF(R6627&lt;Variables!$G$12,0,1)</f>
        <v>0</v>
      </c>
      <c r="AP6627" s="86">
        <f t="shared" si="623"/>
        <v>1</v>
      </c>
      <c r="AR6627">
        <v>1</v>
      </c>
      <c r="AS6627">
        <v>0</v>
      </c>
      <c r="AT6627">
        <v>0</v>
      </c>
      <c r="AU6627">
        <v>0</v>
      </c>
      <c r="BA6627">
        <v>1.18</v>
      </c>
    </row>
    <row r="6628" spans="3:53" ht="12.75" x14ac:dyDescent="0.2">
      <c r="C6628" t="s">
        <v>1056</v>
      </c>
      <c r="D6628" t="s">
        <v>1041</v>
      </c>
      <c r="E6628">
        <v>40.78</v>
      </c>
      <c r="F6628">
        <v>5.49</v>
      </c>
      <c r="G6628">
        <v>5.71</v>
      </c>
      <c r="H6628">
        <v>2280</v>
      </c>
      <c r="I6628">
        <v>-35.713000000000001</v>
      </c>
      <c r="J6628" t="s">
        <v>78</v>
      </c>
      <c r="K6628">
        <v>64.319999999999993</v>
      </c>
      <c r="L6628">
        <v>40.722414999999998</v>
      </c>
      <c r="M6628">
        <v>0.41153011185609328</v>
      </c>
      <c r="N6628">
        <v>40.229056521739132</v>
      </c>
      <c r="O6628">
        <v>1.6429504825789429</v>
      </c>
      <c r="P6628">
        <v>628256</v>
      </c>
      <c r="Q6628">
        <v>1947000</v>
      </c>
      <c r="R6628">
        <v>0.32</v>
      </c>
      <c r="S6628">
        <v>32.028000000000013</v>
      </c>
      <c r="T6628">
        <v>5.984</v>
      </c>
      <c r="U6628">
        <v>17.18</v>
      </c>
      <c r="V6628">
        <v>2.4876361119410029</v>
      </c>
      <c r="AC6628">
        <v>40.96</v>
      </c>
      <c r="AD6628">
        <v>39.69</v>
      </c>
      <c r="AH6628" s="85">
        <f>IF(AND(M6628&lt;Variables!$G$6,M6628&gt;Variables!$G$5),0,1)</f>
        <v>1</v>
      </c>
      <c r="AI6628" s="85">
        <f t="shared" si="624"/>
        <v>0</v>
      </c>
      <c r="AJ6628" s="85">
        <f>IF(I6628&gt;Variables!$G$7,0,1)</f>
        <v>1</v>
      </c>
      <c r="AK6628" s="85">
        <f>IF(F6628&gt;Variables!$G$8,0,1)</f>
        <v>1</v>
      </c>
      <c r="AL6628" s="85">
        <f>IF(G6628&gt;Variables!$G$9,0,1)</f>
        <v>1</v>
      </c>
      <c r="AM6628" s="85">
        <f>IF(AND(K6628&gt;Variables!$G$10,K6628&lt;Variables!$G$11),0,1)</f>
        <v>0</v>
      </c>
      <c r="AN6628" s="103">
        <f>IF(H6628&lt;Variables!$G$13,1,0)</f>
        <v>1</v>
      </c>
      <c r="AO6628" s="101">
        <f>IF(R6628&lt;Variables!$G$12,0,1)</f>
        <v>0</v>
      </c>
      <c r="AP6628" s="86">
        <f t="shared" si="623"/>
        <v>1</v>
      </c>
      <c r="AR6628">
        <v>0</v>
      </c>
      <c r="AS6628">
        <v>0</v>
      </c>
      <c r="AT6628">
        <v>1</v>
      </c>
      <c r="AU6628">
        <v>0</v>
      </c>
      <c r="BA6628">
        <v>-1.76</v>
      </c>
    </row>
    <row r="6629" spans="3:53" ht="12.75" x14ac:dyDescent="0.2">
      <c r="C6629" t="s">
        <v>1056</v>
      </c>
      <c r="D6629" t="s">
        <v>888</v>
      </c>
      <c r="E6629">
        <v>21.87</v>
      </c>
      <c r="F6629">
        <v>5.77</v>
      </c>
      <c r="G6629">
        <v>2.79</v>
      </c>
      <c r="H6629">
        <v>3070</v>
      </c>
      <c r="I6629">
        <v>-62.271000000000001</v>
      </c>
      <c r="J6629" t="s">
        <v>78</v>
      </c>
      <c r="K6629">
        <v>58.86</v>
      </c>
      <c r="L6629">
        <v>21.837344999999999</v>
      </c>
      <c r="M6629">
        <v>0.1495374094240938</v>
      </c>
      <c r="N6629">
        <v>21.60729782608696</v>
      </c>
      <c r="O6629">
        <v>1.2158029940970929</v>
      </c>
      <c r="P6629">
        <v>1015000</v>
      </c>
      <c r="Q6629">
        <v>3673000</v>
      </c>
      <c r="R6629">
        <v>0.28000000000000003</v>
      </c>
      <c r="S6629">
        <v>32.028000000000013</v>
      </c>
      <c r="T6629">
        <v>5.984</v>
      </c>
      <c r="U6629">
        <v>17.18</v>
      </c>
      <c r="V6629">
        <v>2.4510753119746012</v>
      </c>
      <c r="AC6629">
        <v>23.4679</v>
      </c>
      <c r="AD6629">
        <v>21.52</v>
      </c>
      <c r="AH6629" s="85">
        <f>IF(AND(M6629&lt;Variables!$G$6,M6629&gt;Variables!$G$5),0,1)</f>
        <v>1</v>
      </c>
      <c r="AI6629" s="85">
        <f t="shared" si="624"/>
        <v>0</v>
      </c>
      <c r="AJ6629" s="85">
        <f>IF(I6629&gt;Variables!$G$7,0,1)</f>
        <v>1</v>
      </c>
      <c r="AK6629" s="85">
        <f>IF(F6629&gt;Variables!$G$8,0,1)</f>
        <v>1</v>
      </c>
      <c r="AL6629" s="85">
        <f>IF(G6629&gt;Variables!$G$9,0,1)</f>
        <v>1</v>
      </c>
      <c r="AM6629" s="85">
        <f>IF(AND(K6629&gt;Variables!$G$10,K6629&lt;Variables!$G$11),0,1)</f>
        <v>0</v>
      </c>
      <c r="AN6629" s="103">
        <f>IF(H6629&lt;Variables!$G$13,1,0)</f>
        <v>0</v>
      </c>
      <c r="AO6629" s="101">
        <f>IF(R6629&lt;Variables!$G$12,0,1)</f>
        <v>0</v>
      </c>
      <c r="AP6629" s="86">
        <f t="shared" si="623"/>
        <v>1</v>
      </c>
      <c r="AR6629">
        <v>1</v>
      </c>
      <c r="AS6629">
        <v>0</v>
      </c>
      <c r="AT6629">
        <v>0</v>
      </c>
      <c r="AU6629">
        <v>0</v>
      </c>
      <c r="BA6629">
        <v>0.31</v>
      </c>
    </row>
    <row r="6630" spans="3:53" ht="12.75" x14ac:dyDescent="0.2">
      <c r="C6630" t="s">
        <v>1056</v>
      </c>
      <c r="D6630" t="s">
        <v>807</v>
      </c>
      <c r="E6630">
        <v>43.69</v>
      </c>
      <c r="F6630">
        <v>5.84</v>
      </c>
      <c r="G6630">
        <v>2.93</v>
      </c>
      <c r="H6630">
        <v>6310</v>
      </c>
      <c r="I6630">
        <v>43.768999999999998</v>
      </c>
      <c r="J6630" t="s">
        <v>78</v>
      </c>
      <c r="K6630">
        <v>49.41</v>
      </c>
      <c r="L6630">
        <v>43.838464999999999</v>
      </c>
      <c r="M6630">
        <v>-0.38154848715620049</v>
      </c>
      <c r="N6630">
        <v>43.684902173913038</v>
      </c>
      <c r="O6630">
        <v>-3.1365925597124221E-2</v>
      </c>
      <c r="P6630">
        <v>1475000</v>
      </c>
      <c r="Q6630">
        <v>1380000</v>
      </c>
      <c r="R6630">
        <v>1.07</v>
      </c>
      <c r="S6630">
        <v>32.028000000000013</v>
      </c>
      <c r="T6630">
        <v>5.984</v>
      </c>
      <c r="U6630">
        <v>17.18</v>
      </c>
      <c r="V6630">
        <v>2.3701577325678258</v>
      </c>
      <c r="AC6630">
        <v>46.21</v>
      </c>
      <c r="AD6630">
        <v>42.83</v>
      </c>
      <c r="AH6630" s="85">
        <f>IF(AND(M6630&lt;Variables!$G$6,M6630&gt;Variables!$G$5),0,1)</f>
        <v>1</v>
      </c>
      <c r="AI6630" s="85">
        <f t="shared" si="624"/>
        <v>0</v>
      </c>
      <c r="AJ6630" s="85">
        <f>IF(I6630&gt;Variables!$G$7,0,1)</f>
        <v>0</v>
      </c>
      <c r="AK6630" s="85">
        <f>IF(F6630&gt;Variables!$G$8,0,1)</f>
        <v>1</v>
      </c>
      <c r="AL6630" s="85">
        <f>IF(G6630&gt;Variables!$G$9,0,1)</f>
        <v>1</v>
      </c>
      <c r="AM6630" s="85">
        <f>IF(AND(K6630&gt;Variables!$G$10,K6630&lt;Variables!$G$11),0,1)</f>
        <v>1</v>
      </c>
      <c r="AN6630" s="103">
        <f>IF(H6630&lt;Variables!$G$13,1,0)</f>
        <v>0</v>
      </c>
      <c r="AO6630" s="101">
        <f>IF(R6630&lt;Variables!$G$12,0,1)</f>
        <v>0</v>
      </c>
      <c r="AP6630" s="86">
        <f t="shared" si="623"/>
        <v>1</v>
      </c>
      <c r="AR6630">
        <v>0</v>
      </c>
      <c r="AS6630">
        <v>0</v>
      </c>
      <c r="AT6630">
        <v>1</v>
      </c>
      <c r="AU6630">
        <v>0</v>
      </c>
      <c r="BA6630">
        <v>-1.87</v>
      </c>
    </row>
    <row r="6631" spans="3:53" ht="12.75" x14ac:dyDescent="0.2">
      <c r="C6631" s="182" t="s">
        <v>1056</v>
      </c>
      <c r="D6631" s="182" t="s">
        <v>925</v>
      </c>
      <c r="E6631" s="182">
        <v>54.55</v>
      </c>
      <c r="F6631" s="182">
        <v>6.11</v>
      </c>
      <c r="G6631" s="182">
        <v>1.17</v>
      </c>
      <c r="H6631" s="182">
        <v>-99999</v>
      </c>
      <c r="I6631" s="182">
        <v>-0.155</v>
      </c>
      <c r="J6631" s="182" t="s">
        <v>78</v>
      </c>
      <c r="K6631" s="182">
        <v>73.510000000000005</v>
      </c>
      <c r="L6631" s="182">
        <v>54.506666666666661</v>
      </c>
      <c r="M6631" s="182">
        <v>7.9500978473587128E-2</v>
      </c>
      <c r="N6631" s="182">
        <v>54.415168571428573</v>
      </c>
      <c r="O6631" s="182">
        <v>0.24778280047858939</v>
      </c>
      <c r="P6631" s="182">
        <v>58477</v>
      </c>
      <c r="Q6631" s="182">
        <v>214801</v>
      </c>
      <c r="R6631" s="182">
        <v>0.27</v>
      </c>
      <c r="S6631" s="182">
        <v>32.028000000000013</v>
      </c>
      <c r="T6631" s="182">
        <v>5.984</v>
      </c>
      <c r="U6631" s="182">
        <v>17.18</v>
      </c>
      <c r="V6631" s="182">
        <v>2.6030987061643831</v>
      </c>
      <c r="W6631" s="93"/>
      <c r="X6631" s="93"/>
      <c r="Y6631" s="93"/>
      <c r="Z6631" s="93"/>
      <c r="AA6631" s="93"/>
      <c r="AC6631">
        <v>54.79</v>
      </c>
      <c r="AD6631">
        <v>54.46</v>
      </c>
      <c r="AH6631" s="85">
        <f>IF(AND(M6631&lt;Variables!$G$6,M6631&gt;Variables!$G$5),0,1)</f>
        <v>1</v>
      </c>
      <c r="AI6631" s="85">
        <f t="shared" si="624"/>
        <v>0</v>
      </c>
      <c r="AJ6631" s="85">
        <f>IF(I6631&gt;Variables!$G$7,0,1)</f>
        <v>1</v>
      </c>
      <c r="AK6631" s="85">
        <f>IF(F6631&gt;Variables!$G$8,0,1)</f>
        <v>1</v>
      </c>
      <c r="AL6631" s="85">
        <f>IF(G6631&gt;Variables!$G$9,0,1)</f>
        <v>1</v>
      </c>
      <c r="AM6631" s="85">
        <f>IF(AND(K6631&gt;Variables!$G$10,K6631&lt;Variables!$G$11),0,1)</f>
        <v>0</v>
      </c>
      <c r="AN6631" s="103">
        <f>IF(H6631&lt;Variables!$G$13,1,0)</f>
        <v>1</v>
      </c>
      <c r="AO6631" s="101">
        <f>IF(R6631&lt;Variables!$G$12,0,1)</f>
        <v>0</v>
      </c>
      <c r="AP6631" s="86">
        <f t="shared" si="623"/>
        <v>1</v>
      </c>
      <c r="AR6631">
        <v>0</v>
      </c>
      <c r="AS6631">
        <v>1</v>
      </c>
      <c r="AT6631">
        <v>0</v>
      </c>
      <c r="AU6631">
        <v>0</v>
      </c>
      <c r="BA6631">
        <v>0.43</v>
      </c>
    </row>
    <row r="6632" spans="3:53" ht="12.75" x14ac:dyDescent="0.2">
      <c r="C6632" t="s">
        <v>1056</v>
      </c>
      <c r="D6632" t="s">
        <v>295</v>
      </c>
      <c r="E6632">
        <v>67.5</v>
      </c>
      <c r="F6632">
        <v>6.3</v>
      </c>
      <c r="G6632">
        <v>4.68</v>
      </c>
      <c r="H6632">
        <v>2400</v>
      </c>
      <c r="I6632">
        <v>4.0000000000000001E-3</v>
      </c>
      <c r="J6632" t="s">
        <v>78</v>
      </c>
      <c r="K6632">
        <v>63.84</v>
      </c>
      <c r="L6632">
        <v>67.206257894736851</v>
      </c>
      <c r="M6632">
        <v>0.43707552609643702</v>
      </c>
      <c r="N6632">
        <v>66.380654761904765</v>
      </c>
      <c r="O6632">
        <v>1.6862521801119941</v>
      </c>
      <c r="P6632">
        <v>98653</v>
      </c>
      <c r="Q6632">
        <v>370535</v>
      </c>
      <c r="R6632">
        <v>0.27</v>
      </c>
      <c r="S6632">
        <v>32.028000000000013</v>
      </c>
      <c r="T6632">
        <v>5.984</v>
      </c>
      <c r="U6632">
        <v>17.18</v>
      </c>
      <c r="V6632">
        <v>2.48154856250946</v>
      </c>
      <c r="AC6632">
        <v>69.290000000000006</v>
      </c>
      <c r="AD6632">
        <v>67.073099999999997</v>
      </c>
      <c r="AH6632" s="85">
        <f>IF(AND(M6632&lt;Variables!$G$6,M6632&gt;Variables!$G$5),0,1)</f>
        <v>1</v>
      </c>
      <c r="AI6632" s="85">
        <f t="shared" si="624"/>
        <v>0</v>
      </c>
      <c r="AJ6632" s="85">
        <f>IF(I6632&gt;Variables!$G$7,0,1)</f>
        <v>0</v>
      </c>
      <c r="AK6632" s="85">
        <f>IF(F6632&gt;Variables!$G$8,0,1)</f>
        <v>1</v>
      </c>
      <c r="AL6632" s="85">
        <f>IF(G6632&gt;Variables!$G$9,0,1)</f>
        <v>1</v>
      </c>
      <c r="AM6632" s="85">
        <f>IF(AND(K6632&gt;Variables!$G$10,K6632&lt;Variables!$G$11),0,1)</f>
        <v>0</v>
      </c>
      <c r="AN6632" s="103">
        <f>IF(H6632&lt;Variables!$G$13,1,0)</f>
        <v>1</v>
      </c>
      <c r="AO6632" s="101">
        <f>IF(R6632&lt;Variables!$G$12,0,1)</f>
        <v>0</v>
      </c>
      <c r="AP6632" s="86">
        <f t="shared" si="623"/>
        <v>1</v>
      </c>
      <c r="AR6632">
        <v>1</v>
      </c>
      <c r="AS6632">
        <v>0</v>
      </c>
      <c r="AT6632">
        <v>0</v>
      </c>
      <c r="AU6632">
        <v>0</v>
      </c>
      <c r="BA6632">
        <v>1.01</v>
      </c>
    </row>
    <row r="6633" spans="3:53" ht="12.75" x14ac:dyDescent="0.2">
      <c r="C6633" t="s">
        <v>1056</v>
      </c>
      <c r="D6633" t="s">
        <v>1039</v>
      </c>
      <c r="E6633">
        <v>6.51</v>
      </c>
      <c r="F6633">
        <v>29.34</v>
      </c>
      <c r="G6633">
        <v>0</v>
      </c>
      <c r="H6633">
        <v>6.19</v>
      </c>
      <c r="I6633">
        <v>-41.743000000000002</v>
      </c>
      <c r="J6633" t="s">
        <v>76</v>
      </c>
      <c r="K6633">
        <v>45.34</v>
      </c>
      <c r="L6633">
        <v>6.8278500000000006</v>
      </c>
      <c r="M6633">
        <v>-4.6551989279202211</v>
      </c>
      <c r="N6633">
        <v>6.7305380952380958</v>
      </c>
      <c r="O6633">
        <v>-3.2766785079803391</v>
      </c>
      <c r="P6633">
        <v>8730000</v>
      </c>
      <c r="Q6633">
        <v>250890</v>
      </c>
      <c r="R6633">
        <v>34.799999999999997</v>
      </c>
      <c r="S6633">
        <v>32.028000000000013</v>
      </c>
      <c r="T6633">
        <v>5.984</v>
      </c>
      <c r="U6633">
        <v>17.18</v>
      </c>
      <c r="V6633">
        <v>2.3771075325380608</v>
      </c>
      <c r="AC6633">
        <v>6.5890000000000004</v>
      </c>
      <c r="AD6633">
        <v>5.3</v>
      </c>
      <c r="AH6633" s="85">
        <f>IF(AND(M6633&lt;Variables!$G$6,M6633&gt;Variables!$G$5),0,1)</f>
        <v>0</v>
      </c>
      <c r="AI6633" s="85">
        <f t="shared" si="624"/>
        <v>0</v>
      </c>
      <c r="AJ6633" s="85">
        <f>IF(I6633&gt;Variables!$G$7,0,1)</f>
        <v>1</v>
      </c>
      <c r="AK6633" s="85">
        <f>IF(F6633&gt;Variables!$G$8,0,1)</f>
        <v>0</v>
      </c>
      <c r="AL6633" s="85">
        <f>IF(G6633&gt;Variables!$G$9,0,1)</f>
        <v>1</v>
      </c>
      <c r="AM6633" s="85">
        <f>IF(AND(K6633&gt;Variables!$G$10,K6633&lt;Variables!$G$11),0,1)</f>
        <v>1</v>
      </c>
      <c r="AN6633" s="103">
        <f>IF(H6633&lt;Variables!$G$13,1,0)</f>
        <v>1</v>
      </c>
      <c r="AO6633" s="101">
        <f>IF(R6633&lt;Variables!$G$12,0,1)</f>
        <v>1</v>
      </c>
      <c r="AP6633" s="86">
        <f t="shared" si="623"/>
        <v>0</v>
      </c>
      <c r="AR6633">
        <v>0</v>
      </c>
      <c r="AS6633">
        <v>0</v>
      </c>
      <c r="AT6633">
        <v>1</v>
      </c>
      <c r="AU6633">
        <v>0</v>
      </c>
      <c r="BA6633">
        <v>-2.25</v>
      </c>
    </row>
    <row r="6634" spans="3:53" ht="12.75" x14ac:dyDescent="0.2">
      <c r="C6634" t="s">
        <v>1058</v>
      </c>
      <c r="D6634" t="s">
        <v>888</v>
      </c>
      <c r="E6634">
        <v>21.89</v>
      </c>
      <c r="F6634">
        <v>6.3</v>
      </c>
      <c r="G6634">
        <v>3.16</v>
      </c>
      <c r="H6634">
        <v>3070</v>
      </c>
      <c r="I6634">
        <v>-62.225999999999999</v>
      </c>
      <c r="J6634" t="s">
        <v>78</v>
      </c>
      <c r="K6634">
        <v>60.69</v>
      </c>
      <c r="L6634">
        <v>21.886900000000001</v>
      </c>
      <c r="M6634">
        <v>0.2883003074898457</v>
      </c>
      <c r="N6634">
        <v>21.64197647058824</v>
      </c>
      <c r="O6634">
        <v>1.4232689414036079</v>
      </c>
      <c r="P6634">
        <v>1068000</v>
      </c>
      <c r="Q6634">
        <v>3673000</v>
      </c>
      <c r="R6634">
        <v>0.28999999999999998</v>
      </c>
      <c r="S6634">
        <v>32.948999999999998</v>
      </c>
      <c r="T6634">
        <v>6.1790000000000003</v>
      </c>
      <c r="U6634">
        <v>17.6508</v>
      </c>
      <c r="V6634">
        <v>2.461351977336216</v>
      </c>
      <c r="AC6634">
        <v>23.4679</v>
      </c>
      <c r="AD6634">
        <v>21.52</v>
      </c>
      <c r="AH6634" s="85">
        <f>IF(AND(M6634&lt;Variables!$G$6,M6634&gt;Variables!$G$5),0,1)</f>
        <v>1</v>
      </c>
      <c r="AI6634" s="85">
        <f t="shared" si="624"/>
        <v>0</v>
      </c>
      <c r="AJ6634" s="85">
        <f>IF(I6634&gt;Variables!$G$7,0,1)</f>
        <v>1</v>
      </c>
      <c r="AK6634" s="85">
        <f>IF(F6634&gt;Variables!$G$8,0,1)</f>
        <v>1</v>
      </c>
      <c r="AL6634" s="85">
        <f>IF(G6634&gt;Variables!$G$9,0,1)</f>
        <v>1</v>
      </c>
      <c r="AM6634" s="85">
        <f>IF(AND(K6634&gt;Variables!$G$10,K6634&lt;Variables!$G$11),0,1)</f>
        <v>0</v>
      </c>
      <c r="AN6634" s="103">
        <f>IF(H6634&lt;Variables!$G$13,1,0)</f>
        <v>0</v>
      </c>
      <c r="AO6634" s="101">
        <f>IF(R6634&lt;Variables!$G$12,0,1)</f>
        <v>0</v>
      </c>
      <c r="AP6634" s="86">
        <f t="shared" si="623"/>
        <v>1</v>
      </c>
      <c r="AR6634">
        <v>1</v>
      </c>
      <c r="AS6634">
        <v>0</v>
      </c>
      <c r="AT6634">
        <v>0</v>
      </c>
      <c r="AU6634">
        <v>0</v>
      </c>
      <c r="BA6634">
        <v>0.43</v>
      </c>
    </row>
    <row r="6635" spans="3:53" ht="12.75" x14ac:dyDescent="0.2">
      <c r="C6635" t="s">
        <v>1058</v>
      </c>
      <c r="D6635" t="s">
        <v>1046</v>
      </c>
      <c r="E6635">
        <v>33.78</v>
      </c>
      <c r="F6635">
        <v>6.88</v>
      </c>
      <c r="G6635">
        <v>7.12</v>
      </c>
      <c r="H6635">
        <v>1920</v>
      </c>
      <c r="I6635">
        <v>-61.405000000000001</v>
      </c>
      <c r="J6635" t="s">
        <v>78</v>
      </c>
      <c r="K6635">
        <v>68.16</v>
      </c>
      <c r="L6635">
        <v>33.516711764705889</v>
      </c>
      <c r="M6635">
        <v>0.60652798138801545</v>
      </c>
      <c r="N6635">
        <v>33.077050000000007</v>
      </c>
      <c r="O6635">
        <v>1.943794866833626</v>
      </c>
      <c r="P6635">
        <v>78244</v>
      </c>
      <c r="Q6635">
        <v>557565</v>
      </c>
      <c r="R6635">
        <v>0.14000000000000001</v>
      </c>
      <c r="S6635">
        <v>32.948999999999998</v>
      </c>
      <c r="T6635">
        <v>6.1790000000000003</v>
      </c>
      <c r="U6635">
        <v>17.6508</v>
      </c>
      <c r="V6635">
        <v>2.5075578574497981</v>
      </c>
      <c r="AC6635">
        <v>34.33</v>
      </c>
      <c r="AD6635">
        <v>32.905000000000001</v>
      </c>
      <c r="AH6635" s="85">
        <f>IF(AND(M6635&lt;Variables!$G$6,M6635&gt;Variables!$G$5),0,1)</f>
        <v>1</v>
      </c>
      <c r="AI6635" s="85">
        <f t="shared" si="624"/>
        <v>0</v>
      </c>
      <c r="AJ6635" s="85">
        <f>IF(I6635&gt;Variables!$G$7,0,1)</f>
        <v>1</v>
      </c>
      <c r="AK6635" s="85">
        <f>IF(F6635&gt;Variables!$G$8,0,1)</f>
        <v>1</v>
      </c>
      <c r="AL6635" s="85">
        <f>IF(G6635&gt;Variables!$G$9,0,1)</f>
        <v>1</v>
      </c>
      <c r="AM6635" s="85">
        <f>IF(AND(K6635&gt;Variables!$G$10,K6635&lt;Variables!$G$11),0,1)</f>
        <v>0</v>
      </c>
      <c r="AN6635" s="103">
        <f>IF(H6635&lt;Variables!$G$13,1,0)</f>
        <v>1</v>
      </c>
      <c r="AO6635" s="101">
        <f>IF(R6635&lt;Variables!$G$12,0,1)</f>
        <v>0</v>
      </c>
      <c r="AP6635" s="86">
        <f t="shared" si="623"/>
        <v>1</v>
      </c>
      <c r="AR6635">
        <v>0</v>
      </c>
      <c r="AS6635">
        <v>0</v>
      </c>
      <c r="AT6635">
        <v>1</v>
      </c>
      <c r="AU6635">
        <v>0</v>
      </c>
      <c r="BA6635">
        <v>-1.83</v>
      </c>
    </row>
    <row r="6636" spans="3:53" ht="12.75" x14ac:dyDescent="0.2">
      <c r="C6636" t="s">
        <v>1058</v>
      </c>
      <c r="D6636" t="s">
        <v>1047</v>
      </c>
      <c r="E6636">
        <v>43.24</v>
      </c>
      <c r="F6636">
        <v>7.65</v>
      </c>
      <c r="G6636">
        <v>6.69</v>
      </c>
      <c r="H6636">
        <v>5390</v>
      </c>
      <c r="I6636">
        <v>19.465</v>
      </c>
      <c r="J6636" t="s">
        <v>78</v>
      </c>
      <c r="K6636">
        <v>82.19</v>
      </c>
      <c r="L6636">
        <v>42.518036842105268</v>
      </c>
      <c r="M6636">
        <v>1.6274579197162931</v>
      </c>
      <c r="N6636">
        <v>41.785095555555557</v>
      </c>
      <c r="O6636">
        <v>3.4100782240642609</v>
      </c>
      <c r="P6636">
        <v>65720</v>
      </c>
      <c r="Q6636">
        <v>899715</v>
      </c>
      <c r="R6636">
        <v>7.0000000000000007E-2</v>
      </c>
      <c r="S6636">
        <v>32.948999999999998</v>
      </c>
      <c r="T6636">
        <v>6.1790000000000003</v>
      </c>
      <c r="U6636">
        <v>17.6508</v>
      </c>
      <c r="V6636">
        <v>2.5068783242691679</v>
      </c>
      <c r="AC6636">
        <v>43.5</v>
      </c>
      <c r="AD6636">
        <v>40.75</v>
      </c>
      <c r="AH6636" s="85">
        <f>IF(AND(M6636&lt;Variables!$G$6,M6636&gt;Variables!$G$5),0,1)</f>
        <v>1</v>
      </c>
      <c r="AI6636" s="85">
        <f t="shared" si="624"/>
        <v>0</v>
      </c>
      <c r="AJ6636" s="85">
        <f>IF(I6636&gt;Variables!$G$7,0,1)</f>
        <v>0</v>
      </c>
      <c r="AK6636" s="85">
        <f>IF(F6636&gt;Variables!$G$8,0,1)</f>
        <v>1</v>
      </c>
      <c r="AL6636" s="85">
        <f>IF(G6636&gt;Variables!$G$9,0,1)</f>
        <v>1</v>
      </c>
      <c r="AM6636" s="85">
        <f>IF(AND(K6636&gt;Variables!$G$10,K6636&lt;Variables!$G$11),0,1)</f>
        <v>1</v>
      </c>
      <c r="AN6636" s="103">
        <f>IF(H6636&lt;Variables!$G$13,1,0)</f>
        <v>0</v>
      </c>
      <c r="AO6636" s="101">
        <f>IF(R6636&lt;Variables!$G$12,0,1)</f>
        <v>0</v>
      </c>
      <c r="AP6636" s="86">
        <f t="shared" si="623"/>
        <v>1</v>
      </c>
      <c r="AR6636">
        <v>0</v>
      </c>
      <c r="AS6636">
        <v>0</v>
      </c>
      <c r="AT6636">
        <v>1</v>
      </c>
      <c r="AU6636">
        <v>0</v>
      </c>
      <c r="BA6636">
        <v>-2.25</v>
      </c>
    </row>
    <row r="6637" spans="3:53" ht="12.75" x14ac:dyDescent="0.2">
      <c r="C6637" t="s">
        <v>1058</v>
      </c>
      <c r="D6637" t="s">
        <v>1040</v>
      </c>
      <c r="E6637">
        <v>2.78</v>
      </c>
      <c r="F6637">
        <v>8.6300000000000008</v>
      </c>
      <c r="G6637">
        <v>2.5</v>
      </c>
      <c r="H6637">
        <v>-99999</v>
      </c>
      <c r="I6637">
        <v>186.87100000000001</v>
      </c>
      <c r="J6637" t="s">
        <v>78</v>
      </c>
      <c r="K6637">
        <v>65.680000000000007</v>
      </c>
      <c r="L6637">
        <v>2.7718750000000001</v>
      </c>
      <c r="M6637">
        <v>-0.1578354002254638</v>
      </c>
      <c r="N6637">
        <v>2.7530428571428569</v>
      </c>
      <c r="O6637">
        <v>0.52513322920612038</v>
      </c>
      <c r="P6637">
        <v>125298</v>
      </c>
      <c r="Q6637">
        <v>61287</v>
      </c>
      <c r="R6637">
        <v>2.04</v>
      </c>
      <c r="S6637">
        <v>32.948999999999998</v>
      </c>
      <c r="T6637">
        <v>6.1790000000000003</v>
      </c>
      <c r="U6637">
        <v>17.6508</v>
      </c>
      <c r="V6637">
        <v>2.540695913416009</v>
      </c>
      <c r="AC6637">
        <v>2.7949999999999999</v>
      </c>
      <c r="AD6637">
        <v>2.7501000000000002</v>
      </c>
      <c r="AH6637" s="85">
        <f>IF(AND(M6637&lt;Variables!$G$6,M6637&gt;Variables!$G$5),0,1)</f>
        <v>1</v>
      </c>
      <c r="AI6637" s="85">
        <f t="shared" si="624"/>
        <v>0</v>
      </c>
      <c r="AJ6637" s="85">
        <f>IF(I6637&gt;Variables!$G$7,0,1)</f>
        <v>0</v>
      </c>
      <c r="AK6637" s="85">
        <f>IF(F6637&gt;Variables!$G$8,0,1)</f>
        <v>1</v>
      </c>
      <c r="AL6637" s="85">
        <f>IF(G6637&gt;Variables!$G$9,0,1)</f>
        <v>1</v>
      </c>
      <c r="AM6637" s="85">
        <f>IF(AND(K6637&gt;Variables!$G$10,K6637&lt;Variables!$G$11),0,1)</f>
        <v>0</v>
      </c>
      <c r="AN6637" s="103">
        <f>IF(H6637&lt;Variables!$G$13,1,0)</f>
        <v>1</v>
      </c>
      <c r="AO6637" s="101">
        <f>IF(R6637&lt;Variables!$G$12,0,1)</f>
        <v>1</v>
      </c>
      <c r="AP6637" s="86">
        <f t="shared" si="623"/>
        <v>1</v>
      </c>
      <c r="AR6637">
        <v>0</v>
      </c>
      <c r="AS6637">
        <v>0</v>
      </c>
      <c r="AT6637">
        <v>0</v>
      </c>
      <c r="AU6637">
        <v>0</v>
      </c>
      <c r="BA6637">
        <v>0</v>
      </c>
    </row>
    <row r="6638" spans="3:53" ht="12.75" x14ac:dyDescent="0.2">
      <c r="C6638" t="s">
        <v>1058</v>
      </c>
      <c r="D6638" t="s">
        <v>295</v>
      </c>
      <c r="E6638">
        <v>67.45</v>
      </c>
      <c r="F6638">
        <v>6.39</v>
      </c>
      <c r="G6638">
        <v>4.6100000000000003</v>
      </c>
      <c r="H6638">
        <v>2400</v>
      </c>
      <c r="I6638">
        <v>4.0000000000000001E-3</v>
      </c>
      <c r="J6638" t="s">
        <v>78</v>
      </c>
      <c r="K6638">
        <v>57.19</v>
      </c>
      <c r="L6638">
        <v>67.395515789473677</v>
      </c>
      <c r="M6638">
        <v>8.0842486162611166E-2</v>
      </c>
      <c r="N6638">
        <v>66.511968085106389</v>
      </c>
      <c r="O6638">
        <v>1.410320491033044</v>
      </c>
      <c r="P6638">
        <v>105688</v>
      </c>
      <c r="Q6638">
        <v>370535</v>
      </c>
      <c r="R6638">
        <v>0.28999999999999998</v>
      </c>
      <c r="S6638">
        <v>32.948999999999998</v>
      </c>
      <c r="T6638">
        <v>6.1790000000000003</v>
      </c>
      <c r="U6638">
        <v>17.6508</v>
      </c>
      <c r="V6638">
        <v>2.4377078237705012</v>
      </c>
      <c r="AC6638">
        <v>69.290000000000006</v>
      </c>
      <c r="AD6638">
        <v>67.073099999999997</v>
      </c>
      <c r="AH6638" s="85">
        <f>IF(AND(M6638&lt;Variables!$G$6,M6638&gt;Variables!$G$5),0,1)</f>
        <v>1</v>
      </c>
      <c r="AI6638" s="85">
        <f t="shared" si="624"/>
        <v>0</v>
      </c>
      <c r="AJ6638" s="85">
        <f>IF(I6638&gt;Variables!$G$7,0,1)</f>
        <v>0</v>
      </c>
      <c r="AK6638" s="85">
        <f>IF(F6638&gt;Variables!$G$8,0,1)</f>
        <v>1</v>
      </c>
      <c r="AL6638" s="85">
        <f>IF(G6638&gt;Variables!$G$9,0,1)</f>
        <v>1</v>
      </c>
      <c r="AM6638" s="85">
        <f>IF(AND(K6638&gt;Variables!$G$10,K6638&lt;Variables!$G$11),0,1)</f>
        <v>0</v>
      </c>
      <c r="AN6638" s="103">
        <f>IF(H6638&lt;Variables!$G$13,1,0)</f>
        <v>1</v>
      </c>
      <c r="AO6638" s="101">
        <f>IF(R6638&lt;Variables!$G$12,0,1)</f>
        <v>0</v>
      </c>
      <c r="AP6638" s="86">
        <f t="shared" si="623"/>
        <v>1</v>
      </c>
      <c r="AR6638">
        <v>1</v>
      </c>
      <c r="AS6638">
        <v>0</v>
      </c>
      <c r="AT6638">
        <v>0</v>
      </c>
      <c r="AU6638">
        <v>0</v>
      </c>
      <c r="BA6638">
        <v>1.24</v>
      </c>
    </row>
    <row r="6639" spans="3:53" ht="12.75" x14ac:dyDescent="0.2">
      <c r="C6639" t="s">
        <v>1058</v>
      </c>
      <c r="D6639" t="s">
        <v>1059</v>
      </c>
      <c r="E6639">
        <v>5.54</v>
      </c>
      <c r="F6639">
        <v>29.93</v>
      </c>
      <c r="G6639">
        <v>17.79</v>
      </c>
      <c r="H6639">
        <v>335.46</v>
      </c>
      <c r="I6639">
        <v>-26.058</v>
      </c>
      <c r="J6639" t="s">
        <v>78</v>
      </c>
      <c r="K6639">
        <v>76.95</v>
      </c>
      <c r="L6639">
        <v>4.8770789473684211</v>
      </c>
      <c r="M6639">
        <v>9.163703467886835</v>
      </c>
      <c r="N6639">
        <v>4.7830755102040818</v>
      </c>
      <c r="O6639">
        <v>11.30913548493902</v>
      </c>
      <c r="P6639">
        <v>506450</v>
      </c>
      <c r="Q6639">
        <v>48840</v>
      </c>
      <c r="R6639">
        <v>10.37</v>
      </c>
      <c r="S6639">
        <v>32.948999999999998</v>
      </c>
      <c r="T6639">
        <v>6.1790000000000003</v>
      </c>
      <c r="U6639">
        <v>17.6508</v>
      </c>
      <c r="V6639">
        <v>1.6947200070037609</v>
      </c>
      <c r="AC6639">
        <v>5.99</v>
      </c>
      <c r="AD6639">
        <v>4.5102000000000002</v>
      </c>
      <c r="AH6639" s="85">
        <f>IF(AND(M6639&lt;Variables!$G$6,M6639&gt;Variables!$G$5),0,1)</f>
        <v>1</v>
      </c>
      <c r="AI6639" s="85">
        <f t="shared" si="624"/>
        <v>0</v>
      </c>
      <c r="AJ6639" s="85">
        <f>IF(I6639&gt;Variables!$G$7,0,1)</f>
        <v>1</v>
      </c>
      <c r="AK6639" s="85">
        <f>IF(F6639&gt;Variables!$G$8,0,1)</f>
        <v>0</v>
      </c>
      <c r="AL6639" s="85">
        <f>IF(G6639&gt;Variables!$G$9,0,1)</f>
        <v>0</v>
      </c>
      <c r="AM6639" s="85">
        <f>IF(AND(K6639&gt;Variables!$G$10,K6639&lt;Variables!$G$11),0,1)</f>
        <v>1</v>
      </c>
      <c r="AN6639" s="103">
        <f>IF(H6639&lt;Variables!$G$13,1,0)</f>
        <v>1</v>
      </c>
      <c r="AO6639" s="101">
        <f>IF(R6639&lt;Variables!$G$12,0,1)</f>
        <v>1</v>
      </c>
      <c r="AP6639" s="86">
        <f t="shared" ref="AP6639:AP6702" si="625">IF(J6639="Pass", 0,1)</f>
        <v>1</v>
      </c>
      <c r="AR6639">
        <v>0</v>
      </c>
      <c r="AS6639">
        <v>0</v>
      </c>
      <c r="AT6639">
        <v>1</v>
      </c>
      <c r="AU6639">
        <v>0</v>
      </c>
      <c r="BA6639">
        <v>-2.25</v>
      </c>
    </row>
    <row r="6640" spans="3:53" ht="12.75" x14ac:dyDescent="0.2">
      <c r="C6640" t="s">
        <v>1058</v>
      </c>
      <c r="D6640" t="s">
        <v>1042</v>
      </c>
      <c r="E6640">
        <v>15.28</v>
      </c>
      <c r="F6640">
        <v>12.18</v>
      </c>
      <c r="G6640">
        <v>3.03</v>
      </c>
      <c r="H6640">
        <v>2590</v>
      </c>
      <c r="I6640">
        <v>306.15699999999998</v>
      </c>
      <c r="J6640" t="s">
        <v>78</v>
      </c>
      <c r="K6640">
        <v>48.07</v>
      </c>
      <c r="L6640">
        <v>15.350505</v>
      </c>
      <c r="M6640">
        <v>-0.32901197713040142</v>
      </c>
      <c r="N6640">
        <v>15.40881960784313</v>
      </c>
      <c r="O6640">
        <v>-0.70621637875326426</v>
      </c>
      <c r="P6640">
        <v>3438000</v>
      </c>
      <c r="Q6640">
        <v>3463000</v>
      </c>
      <c r="R6640">
        <v>0.99</v>
      </c>
      <c r="S6640">
        <v>32.948999999999998</v>
      </c>
      <c r="T6640">
        <v>6.1790000000000003</v>
      </c>
      <c r="U6640">
        <v>17.6508</v>
      </c>
      <c r="V6640">
        <v>2.3537256512867821</v>
      </c>
      <c r="AC6640">
        <v>15.75</v>
      </c>
      <c r="AD6640">
        <v>15.27</v>
      </c>
      <c r="AH6640" s="85">
        <f>IF(AND(M6640&lt;Variables!$G$6,M6640&gt;Variables!$G$5),0,1)</f>
        <v>1</v>
      </c>
      <c r="AI6640" s="85">
        <f t="shared" si="624"/>
        <v>1</v>
      </c>
      <c r="AJ6640" s="85">
        <f>IF(I6640&gt;Variables!$G$7,0,1)</f>
        <v>0</v>
      </c>
      <c r="AK6640" s="85">
        <f>IF(F6640&gt;Variables!$G$8,0,1)</f>
        <v>0</v>
      </c>
      <c r="AL6640" s="85">
        <f>IF(G6640&gt;Variables!$G$9,0,1)</f>
        <v>1</v>
      </c>
      <c r="AM6640" s="85">
        <f>IF(AND(K6640&gt;Variables!$G$10,K6640&lt;Variables!$G$11),0,1)</f>
        <v>1</v>
      </c>
      <c r="AN6640" s="103">
        <f>IF(H6640&lt;Variables!$G$13,1,0)</f>
        <v>0</v>
      </c>
      <c r="AO6640" s="101">
        <f>IF(R6640&lt;Variables!$G$12,0,1)</f>
        <v>0</v>
      </c>
      <c r="AP6640" s="86">
        <f t="shared" si="625"/>
        <v>1</v>
      </c>
      <c r="AR6640">
        <v>1</v>
      </c>
      <c r="AS6640">
        <v>0</v>
      </c>
      <c r="AT6640">
        <v>0</v>
      </c>
      <c r="AU6640">
        <v>0</v>
      </c>
      <c r="BA6640">
        <v>1.69</v>
      </c>
    </row>
    <row r="6641" spans="3:53" ht="12.75" x14ac:dyDescent="0.2">
      <c r="C6641" t="s">
        <v>1058</v>
      </c>
      <c r="D6641" t="s">
        <v>215</v>
      </c>
      <c r="E6641">
        <v>24.14</v>
      </c>
      <c r="F6641">
        <v>13.44</v>
      </c>
      <c r="G6641">
        <v>7.25</v>
      </c>
      <c r="H6641">
        <v>2990</v>
      </c>
      <c r="I6641">
        <v>7.5490000000000004</v>
      </c>
      <c r="J6641" t="s">
        <v>78</v>
      </c>
      <c r="K6641">
        <v>59.86</v>
      </c>
      <c r="L6641">
        <v>24.162445000000002</v>
      </c>
      <c r="M6641">
        <v>0.93970208726808724</v>
      </c>
      <c r="N6641">
        <v>23.59204313725489</v>
      </c>
      <c r="O6641">
        <v>3.3801941531965922</v>
      </c>
      <c r="P6641">
        <v>18114000</v>
      </c>
      <c r="Q6641">
        <v>27211000</v>
      </c>
      <c r="R6641">
        <v>0.67</v>
      </c>
      <c r="S6641">
        <v>32.948999999999998</v>
      </c>
      <c r="T6641">
        <v>6.1790000000000003</v>
      </c>
      <c r="U6641">
        <v>17.6508</v>
      </c>
      <c r="V6641">
        <v>2.4179586897986511</v>
      </c>
      <c r="AC6641">
        <v>24.47</v>
      </c>
      <c r="AD6641">
        <v>21.65</v>
      </c>
      <c r="AH6641" s="85">
        <f>IF(AND(M6641&lt;Variables!$G$6,M6641&gt;Variables!$G$5),0,1)</f>
        <v>1</v>
      </c>
      <c r="AI6641" s="85">
        <f t="shared" si="624"/>
        <v>0</v>
      </c>
      <c r="AJ6641" s="85">
        <f>IF(I6641&gt;Variables!$G$7,0,1)</f>
        <v>0</v>
      </c>
      <c r="AK6641" s="85">
        <f>IF(F6641&gt;Variables!$G$8,0,1)</f>
        <v>0</v>
      </c>
      <c r="AL6641" s="85">
        <f>IF(G6641&gt;Variables!$G$9,0,1)</f>
        <v>1</v>
      </c>
      <c r="AM6641" s="85">
        <f>IF(AND(K6641&gt;Variables!$G$10,K6641&lt;Variables!$G$11),0,1)</f>
        <v>0</v>
      </c>
      <c r="AN6641" s="103">
        <f>IF(H6641&lt;Variables!$G$13,1,0)</f>
        <v>0</v>
      </c>
      <c r="AO6641" s="101">
        <f>IF(R6641&lt;Variables!$G$12,0,1)</f>
        <v>0</v>
      </c>
      <c r="AP6641" s="86">
        <f t="shared" si="625"/>
        <v>1</v>
      </c>
      <c r="AR6641">
        <v>0</v>
      </c>
      <c r="AS6641">
        <v>0</v>
      </c>
      <c r="AT6641">
        <v>1</v>
      </c>
      <c r="AU6641">
        <v>0</v>
      </c>
      <c r="BA6641">
        <v>-2.25</v>
      </c>
    </row>
    <row r="6642" spans="3:53" ht="12.75" x14ac:dyDescent="0.2">
      <c r="C6642" t="s">
        <v>1058</v>
      </c>
      <c r="D6642" t="s">
        <v>1032</v>
      </c>
      <c r="E6642">
        <v>2.2799999999999998</v>
      </c>
      <c r="F6642">
        <v>32.56</v>
      </c>
      <c r="G6642">
        <v>20.2</v>
      </c>
      <c r="H6642">
        <v>51.39</v>
      </c>
      <c r="I6642">
        <v>-10.647</v>
      </c>
      <c r="J6642" t="s">
        <v>78</v>
      </c>
      <c r="K6642">
        <v>67.64</v>
      </c>
      <c r="L6642">
        <v>2.2002199999999998</v>
      </c>
      <c r="M6642">
        <v>6.8075010680750001</v>
      </c>
      <c r="N6642">
        <v>2.1591823529411762</v>
      </c>
      <c r="O6642">
        <v>8.8374956751057887</v>
      </c>
      <c r="P6642">
        <v>9290000</v>
      </c>
      <c r="Q6642">
        <v>363020</v>
      </c>
      <c r="R6642">
        <v>25.59</v>
      </c>
      <c r="S6642">
        <v>32.948999999999998</v>
      </c>
      <c r="T6642">
        <v>6.1790000000000003</v>
      </c>
      <c r="U6642">
        <v>17.6508</v>
      </c>
      <c r="V6642">
        <v>2.0259518594176948</v>
      </c>
      <c r="AC6642">
        <v>2.37</v>
      </c>
      <c r="AD6642">
        <v>1.85</v>
      </c>
      <c r="AH6642" s="85">
        <f>IF(AND(M6642&lt;Variables!$G$6,M6642&gt;Variables!$G$5),0,1)</f>
        <v>1</v>
      </c>
      <c r="AI6642" s="85">
        <f t="shared" si="624"/>
        <v>0</v>
      </c>
      <c r="AJ6642" s="85">
        <f>IF(I6642&gt;Variables!$G$7,0,1)</f>
        <v>1</v>
      </c>
      <c r="AK6642" s="85">
        <f>IF(F6642&gt;Variables!$G$8,0,1)</f>
        <v>0</v>
      </c>
      <c r="AL6642" s="85">
        <f>IF(G6642&gt;Variables!$G$9,0,1)</f>
        <v>0</v>
      </c>
      <c r="AM6642" s="85">
        <f>IF(AND(K6642&gt;Variables!$G$10,K6642&lt;Variables!$G$11),0,1)</f>
        <v>0</v>
      </c>
      <c r="AN6642" s="103">
        <f>IF(H6642&lt;Variables!$G$13,1,0)</f>
        <v>1</v>
      </c>
      <c r="AO6642" s="101">
        <f>IF(R6642&lt;Variables!$G$12,0,1)</f>
        <v>1</v>
      </c>
      <c r="AP6642" s="86">
        <f t="shared" si="625"/>
        <v>1</v>
      </c>
      <c r="AR6642">
        <v>1</v>
      </c>
      <c r="AS6642">
        <v>0</v>
      </c>
      <c r="AT6642">
        <v>0</v>
      </c>
      <c r="AU6642">
        <v>0</v>
      </c>
      <c r="BA6642">
        <v>2</v>
      </c>
    </row>
    <row r="6643" spans="3:53" ht="12.75" x14ac:dyDescent="0.2">
      <c r="C6643" t="s">
        <v>1058</v>
      </c>
      <c r="D6643" t="s">
        <v>756</v>
      </c>
      <c r="E6643">
        <v>2.77</v>
      </c>
      <c r="F6643">
        <v>35.979999999999997</v>
      </c>
      <c r="G6643">
        <v>15.62</v>
      </c>
      <c r="H6643">
        <v>27.2</v>
      </c>
      <c r="I6643">
        <v>-59.162999999999997</v>
      </c>
      <c r="J6643" t="s">
        <v>78</v>
      </c>
      <c r="K6643">
        <v>63.01</v>
      </c>
      <c r="L6643">
        <v>2.6882350000000002</v>
      </c>
      <c r="M6643">
        <v>3.2275824100199482</v>
      </c>
      <c r="N6643">
        <v>2.564276470588235</v>
      </c>
      <c r="O6643">
        <v>8.2176602963340262</v>
      </c>
      <c r="P6643">
        <v>31310000</v>
      </c>
      <c r="Q6643">
        <v>1960000</v>
      </c>
      <c r="R6643">
        <v>15.97</v>
      </c>
      <c r="S6643">
        <v>32.948999999999998</v>
      </c>
      <c r="T6643">
        <v>6.1790000000000003</v>
      </c>
      <c r="U6643">
        <v>17.6508</v>
      </c>
      <c r="V6643">
        <v>2.2965968907576908</v>
      </c>
      <c r="AC6643">
        <v>3.75</v>
      </c>
      <c r="AD6643">
        <v>2.64</v>
      </c>
      <c r="AH6643" s="85">
        <f>IF(AND(M6643&lt;Variables!$G$6,M6643&gt;Variables!$G$5),0,1)</f>
        <v>1</v>
      </c>
      <c r="AI6643" s="85">
        <f t="shared" si="624"/>
        <v>0</v>
      </c>
      <c r="AJ6643" s="85">
        <f>IF(I6643&gt;Variables!$G$7,0,1)</f>
        <v>1</v>
      </c>
      <c r="AK6643" s="85">
        <f>IF(F6643&gt;Variables!$G$8,0,1)</f>
        <v>0</v>
      </c>
      <c r="AL6643" s="85">
        <f>IF(G6643&gt;Variables!$G$9,0,1)</f>
        <v>0</v>
      </c>
      <c r="AM6643" s="85">
        <f>IF(AND(K6643&gt;Variables!$G$10,K6643&lt;Variables!$G$11),0,1)</f>
        <v>0</v>
      </c>
      <c r="AN6643" s="103">
        <f>IF(H6643&lt;Variables!$G$13,1,0)</f>
        <v>1</v>
      </c>
      <c r="AO6643" s="101">
        <f>IF(R6643&lt;Variables!$G$12,0,1)</f>
        <v>1</v>
      </c>
      <c r="AP6643" s="86">
        <f t="shared" si="625"/>
        <v>1</v>
      </c>
      <c r="AR6643">
        <v>1</v>
      </c>
      <c r="AS6643">
        <v>0</v>
      </c>
      <c r="AT6643">
        <v>0</v>
      </c>
      <c r="AU6643">
        <v>0</v>
      </c>
      <c r="BA6643">
        <v>2</v>
      </c>
    </row>
    <row r="6644" spans="3:53" ht="12.75" x14ac:dyDescent="0.2">
      <c r="C6644" t="s">
        <v>1058</v>
      </c>
      <c r="D6644" t="s">
        <v>807</v>
      </c>
      <c r="E6644">
        <v>43.77</v>
      </c>
      <c r="F6644">
        <v>6.28</v>
      </c>
      <c r="G6644">
        <v>3.23</v>
      </c>
      <c r="H6644">
        <v>6310</v>
      </c>
      <c r="I6644">
        <v>43.860999999999997</v>
      </c>
      <c r="J6644" t="s">
        <v>78</v>
      </c>
      <c r="K6644">
        <v>54.67</v>
      </c>
      <c r="L6644">
        <v>43.784655000000001</v>
      </c>
      <c r="M6644">
        <v>3.504652486127021E-2</v>
      </c>
      <c r="N6644">
        <v>43.693343137254907</v>
      </c>
      <c r="O6644">
        <v>0.24410323195009309</v>
      </c>
      <c r="P6644">
        <v>1513000</v>
      </c>
      <c r="Q6644">
        <v>1380000</v>
      </c>
      <c r="R6644">
        <v>1.1000000000000001</v>
      </c>
      <c r="S6644">
        <v>32.948999999999998</v>
      </c>
      <c r="T6644">
        <v>6.1790000000000003</v>
      </c>
      <c r="U6644">
        <v>17.6508</v>
      </c>
      <c r="V6644">
        <v>2.4139973192746642</v>
      </c>
      <c r="AC6644">
        <v>46.21</v>
      </c>
      <c r="AD6644">
        <v>42.83</v>
      </c>
      <c r="AH6644" s="85">
        <f>IF(AND(M6644&lt;Variables!$G$6,M6644&gt;Variables!$G$5),0,1)</f>
        <v>1</v>
      </c>
      <c r="AI6644" s="85">
        <f t="shared" si="624"/>
        <v>0</v>
      </c>
      <c r="AJ6644" s="85">
        <f>IF(I6644&gt;Variables!$G$7,0,1)</f>
        <v>0</v>
      </c>
      <c r="AK6644" s="85">
        <f>IF(F6644&gt;Variables!$G$8,0,1)</f>
        <v>1</v>
      </c>
      <c r="AL6644" s="85">
        <f>IF(G6644&gt;Variables!$G$9,0,1)</f>
        <v>1</v>
      </c>
      <c r="AM6644" s="85">
        <f>IF(AND(K6644&gt;Variables!$G$10,K6644&lt;Variables!$G$11),0,1)</f>
        <v>0</v>
      </c>
      <c r="AN6644" s="103">
        <f>IF(H6644&lt;Variables!$G$13,1,0)</f>
        <v>0</v>
      </c>
      <c r="AO6644" s="101">
        <f>IF(R6644&lt;Variables!$G$12,0,1)</f>
        <v>0</v>
      </c>
      <c r="AP6644" s="86">
        <f t="shared" si="625"/>
        <v>1</v>
      </c>
      <c r="AR6644">
        <v>0</v>
      </c>
      <c r="AS6644">
        <v>0</v>
      </c>
      <c r="AT6644">
        <v>1</v>
      </c>
      <c r="AU6644">
        <v>0</v>
      </c>
      <c r="BA6644">
        <v>-2.12</v>
      </c>
    </row>
    <row r="6645" spans="3:53" ht="12.75" x14ac:dyDescent="0.2">
      <c r="C6645" t="s">
        <v>1058</v>
      </c>
      <c r="D6645" t="s">
        <v>1051</v>
      </c>
      <c r="E6645">
        <v>16.61</v>
      </c>
      <c r="F6645">
        <v>9.4</v>
      </c>
      <c r="G6645">
        <v>3.86</v>
      </c>
      <c r="H6645">
        <v>2010</v>
      </c>
      <c r="I6645">
        <v>85.307000000000002</v>
      </c>
      <c r="J6645" t="s">
        <v>78</v>
      </c>
      <c r="K6645">
        <v>45.18</v>
      </c>
      <c r="L6645">
        <v>16.823895</v>
      </c>
      <c r="M6645">
        <v>-0.85530134371381039</v>
      </c>
      <c r="N6645">
        <v>16.730535294117651</v>
      </c>
      <c r="O6645">
        <v>-0.30205425725628432</v>
      </c>
      <c r="P6645">
        <v>1156000</v>
      </c>
      <c r="Q6645">
        <v>2803000</v>
      </c>
      <c r="R6645">
        <v>0.41</v>
      </c>
      <c r="S6645">
        <v>32.948999999999998</v>
      </c>
      <c r="T6645">
        <v>6.1790000000000003</v>
      </c>
      <c r="U6645">
        <v>17.6508</v>
      </c>
      <c r="V6645">
        <v>2.327396703383847</v>
      </c>
      <c r="AC6645">
        <v>17.010000000000002</v>
      </c>
      <c r="AD6645">
        <v>16.39</v>
      </c>
      <c r="AH6645" s="85">
        <f>IF(AND(M6645&lt;Variables!$G$6,M6645&gt;Variables!$G$5),0,1)</f>
        <v>1</v>
      </c>
      <c r="AI6645" s="85">
        <f t="shared" si="624"/>
        <v>0</v>
      </c>
      <c r="AJ6645" s="85">
        <f>IF(I6645&gt;Variables!$G$7,0,1)</f>
        <v>0</v>
      </c>
      <c r="AK6645" s="85">
        <f>IF(F6645&gt;Variables!$G$8,0,1)</f>
        <v>0</v>
      </c>
      <c r="AL6645" s="85">
        <f>IF(G6645&gt;Variables!$G$9,0,1)</f>
        <v>1</v>
      </c>
      <c r="AM6645" s="85">
        <f>IF(AND(K6645&gt;Variables!$G$10,K6645&lt;Variables!$G$11),0,1)</f>
        <v>1</v>
      </c>
      <c r="AN6645" s="103">
        <f>IF(H6645&lt;Variables!$G$13,1,0)</f>
        <v>1</v>
      </c>
      <c r="AO6645" s="101">
        <f>IF(R6645&lt;Variables!$G$12,0,1)</f>
        <v>0</v>
      </c>
      <c r="AP6645" s="86">
        <f t="shared" si="625"/>
        <v>1</v>
      </c>
      <c r="AR6645">
        <v>0</v>
      </c>
      <c r="AS6645">
        <v>0</v>
      </c>
      <c r="AT6645">
        <v>0</v>
      </c>
      <c r="AU6645">
        <v>1</v>
      </c>
      <c r="BA6645">
        <v>-0.5</v>
      </c>
    </row>
    <row r="6646" spans="3:53" ht="12.75" x14ac:dyDescent="0.2">
      <c r="C6646" t="s">
        <v>1058</v>
      </c>
      <c r="D6646" t="s">
        <v>925</v>
      </c>
      <c r="E6646">
        <v>54.47</v>
      </c>
      <c r="F6646">
        <v>6.11</v>
      </c>
      <c r="G6646">
        <v>1.02</v>
      </c>
      <c r="H6646">
        <v>-99999</v>
      </c>
      <c r="I6646">
        <v>-0.157</v>
      </c>
      <c r="J6646" t="s">
        <v>78</v>
      </c>
      <c r="K6646">
        <v>64.86</v>
      </c>
      <c r="L6646">
        <v>54.508175000000001</v>
      </c>
      <c r="M6646">
        <v>-7.003536625469943E-2</v>
      </c>
      <c r="N6646">
        <v>54.422864102564091</v>
      </c>
      <c r="O6646">
        <v>8.6610468252969003E-2</v>
      </c>
      <c r="P6646">
        <v>64021</v>
      </c>
      <c r="Q6646">
        <v>214801</v>
      </c>
      <c r="R6646">
        <v>0.3</v>
      </c>
      <c r="S6646">
        <v>32.948999999999998</v>
      </c>
      <c r="T6646">
        <v>6.1790000000000003</v>
      </c>
      <c r="U6646">
        <v>17.6508</v>
      </c>
      <c r="V6646">
        <v>2.525776134889492</v>
      </c>
      <c r="AC6646">
        <v>54.79</v>
      </c>
      <c r="AD6646">
        <v>54.47</v>
      </c>
      <c r="AH6646" s="85">
        <f>IF(AND(M6646&lt;Variables!$G$6,M6646&gt;Variables!$G$5),0,1)</f>
        <v>1</v>
      </c>
      <c r="AI6646" s="85">
        <f t="shared" si="624"/>
        <v>0</v>
      </c>
      <c r="AJ6646" s="85">
        <f>IF(I6646&gt;Variables!$G$7,0,1)</f>
        <v>1</v>
      </c>
      <c r="AK6646" s="85">
        <f>IF(F6646&gt;Variables!$G$8,0,1)</f>
        <v>1</v>
      </c>
      <c r="AL6646" s="85">
        <f>IF(G6646&gt;Variables!$G$9,0,1)</f>
        <v>1</v>
      </c>
      <c r="AM6646" s="85">
        <f>IF(AND(K6646&gt;Variables!$G$10,K6646&lt;Variables!$G$11),0,1)</f>
        <v>0</v>
      </c>
      <c r="AN6646" s="103">
        <f>IF(H6646&lt;Variables!$G$13,1,0)</f>
        <v>1</v>
      </c>
      <c r="AO6646" s="101">
        <f>IF(R6646&lt;Variables!$G$12,0,1)</f>
        <v>0</v>
      </c>
      <c r="AP6646" s="86">
        <f t="shared" si="625"/>
        <v>1</v>
      </c>
      <c r="AR6646">
        <v>0</v>
      </c>
      <c r="AS6646">
        <v>1</v>
      </c>
      <c r="AT6646">
        <v>0</v>
      </c>
      <c r="AU6646">
        <v>0</v>
      </c>
      <c r="BA6646">
        <v>0.51</v>
      </c>
    </row>
    <row r="6647" spans="3:53" ht="12.75" x14ac:dyDescent="0.2">
      <c r="C6647" t="s">
        <v>1058</v>
      </c>
      <c r="D6647" t="s">
        <v>1049</v>
      </c>
      <c r="E6647">
        <v>10.33</v>
      </c>
      <c r="F6647">
        <v>82.71</v>
      </c>
      <c r="G6647">
        <v>-9.61</v>
      </c>
      <c r="H6647">
        <v>32.65</v>
      </c>
      <c r="I6647">
        <v>-43.98</v>
      </c>
      <c r="J6647" t="s">
        <v>78</v>
      </c>
      <c r="K6647">
        <v>41.16</v>
      </c>
      <c r="L6647">
        <v>10.656385</v>
      </c>
      <c r="M6647">
        <v>-2.8751307314816641</v>
      </c>
      <c r="N6647">
        <v>11.11048431372549</v>
      </c>
      <c r="O6647">
        <v>-6.8447449476708693</v>
      </c>
      <c r="P6647">
        <v>18440000</v>
      </c>
      <c r="Q6647">
        <v>559580</v>
      </c>
      <c r="R6647">
        <v>32.950000000000003</v>
      </c>
      <c r="S6647">
        <v>32.948999999999998</v>
      </c>
      <c r="T6647">
        <v>6.1790000000000003</v>
      </c>
      <c r="U6647">
        <v>17.6508</v>
      </c>
      <c r="V6647">
        <v>2.2767691414542548</v>
      </c>
      <c r="AC6647">
        <v>10.44</v>
      </c>
      <c r="AD6647">
        <v>7.3101000000000003</v>
      </c>
      <c r="AH6647" s="85">
        <f>IF(AND(M6647&lt;Variables!$G$6,M6647&gt;Variables!$G$5),0,1)</f>
        <v>0</v>
      </c>
      <c r="AI6647" s="85">
        <f t="shared" si="624"/>
        <v>1</v>
      </c>
      <c r="AJ6647" s="85">
        <f>IF(I6647&gt;Variables!$G$7,0,1)</f>
        <v>1</v>
      </c>
      <c r="AK6647" s="85">
        <f>IF(F6647&gt;Variables!$G$8,0,1)</f>
        <v>0</v>
      </c>
      <c r="AL6647" s="85">
        <f>IF(G6647&gt;Variables!$G$9,0,1)</f>
        <v>1</v>
      </c>
      <c r="AM6647" s="85">
        <f>IF(AND(K6647&gt;Variables!$G$10,K6647&lt;Variables!$G$11),0,1)</f>
        <v>1</v>
      </c>
      <c r="AN6647" s="103">
        <f>IF(H6647&lt;Variables!$G$13,1,0)</f>
        <v>1</v>
      </c>
      <c r="AO6647" s="101">
        <f>IF(R6647&lt;Variables!$G$12,0,1)</f>
        <v>1</v>
      </c>
      <c r="AP6647" s="86">
        <f t="shared" si="625"/>
        <v>1</v>
      </c>
      <c r="AR6647">
        <v>0</v>
      </c>
      <c r="AS6647">
        <v>0</v>
      </c>
      <c r="AT6647">
        <v>1</v>
      </c>
      <c r="AU6647">
        <v>0</v>
      </c>
      <c r="BA6647">
        <v>-2.25</v>
      </c>
    </row>
    <row r="6648" spans="3:53" ht="12.75" x14ac:dyDescent="0.2">
      <c r="C6648" t="s">
        <v>1058</v>
      </c>
      <c r="D6648" t="s">
        <v>1041</v>
      </c>
      <c r="E6648">
        <v>40.770000000000003</v>
      </c>
      <c r="F6648">
        <v>5.93</v>
      </c>
      <c r="G6648">
        <v>5.48</v>
      </c>
      <c r="H6648">
        <v>2280</v>
      </c>
      <c r="I6648">
        <v>-35.786000000000001</v>
      </c>
      <c r="J6648" t="s">
        <v>78</v>
      </c>
      <c r="K6648">
        <v>57.53</v>
      </c>
      <c r="L6648">
        <v>40.823965000000001</v>
      </c>
      <c r="M6648">
        <v>-5.8703264124403423E-2</v>
      </c>
      <c r="N6648">
        <v>40.290050980392159</v>
      </c>
      <c r="O6648">
        <v>1.265694649669252</v>
      </c>
      <c r="P6648">
        <v>645907</v>
      </c>
      <c r="Q6648">
        <v>1947000</v>
      </c>
      <c r="R6648">
        <v>0.33</v>
      </c>
      <c r="S6648">
        <v>32.948999999999998</v>
      </c>
      <c r="T6648">
        <v>6.1790000000000003</v>
      </c>
      <c r="U6648">
        <v>17.6508</v>
      </c>
      <c r="V6648">
        <v>2.447813683618973</v>
      </c>
      <c r="AC6648">
        <v>40.92</v>
      </c>
      <c r="AD6648">
        <v>39.69</v>
      </c>
      <c r="AH6648" s="85">
        <f>IF(AND(M6648&lt;Variables!$G$6,M6648&gt;Variables!$G$5),0,1)</f>
        <v>1</v>
      </c>
      <c r="AI6648" s="85">
        <f t="shared" si="624"/>
        <v>0</v>
      </c>
      <c r="AJ6648" s="85">
        <f>IF(I6648&gt;Variables!$G$7,0,1)</f>
        <v>1</v>
      </c>
      <c r="AK6648" s="85">
        <f>IF(F6648&gt;Variables!$G$8,0,1)</f>
        <v>1</v>
      </c>
      <c r="AL6648" s="85">
        <f>IF(G6648&gt;Variables!$G$9,0,1)</f>
        <v>1</v>
      </c>
      <c r="AM6648" s="85">
        <f>IF(AND(K6648&gt;Variables!$G$10,K6648&lt;Variables!$G$11),0,1)</f>
        <v>0</v>
      </c>
      <c r="AN6648" s="103">
        <f>IF(H6648&lt;Variables!$G$13,1,0)</f>
        <v>1</v>
      </c>
      <c r="AO6648" s="101">
        <f>IF(R6648&lt;Variables!$G$12,0,1)</f>
        <v>0</v>
      </c>
      <c r="AP6648" s="86">
        <f t="shared" si="625"/>
        <v>1</v>
      </c>
      <c r="AR6648">
        <v>0</v>
      </c>
      <c r="AS6648">
        <v>0</v>
      </c>
      <c r="AT6648">
        <v>1</v>
      </c>
      <c r="AU6648">
        <v>0</v>
      </c>
      <c r="BA6648">
        <v>-1.76</v>
      </c>
    </row>
    <row r="6649" spans="3:53" ht="12.75" x14ac:dyDescent="0.2">
      <c r="C6649" t="s">
        <v>1058</v>
      </c>
      <c r="D6649" t="s">
        <v>1039</v>
      </c>
      <c r="E6649">
        <v>6.3</v>
      </c>
      <c r="F6649">
        <v>26.84</v>
      </c>
      <c r="G6649">
        <v>-2.1</v>
      </c>
      <c r="H6649">
        <v>6.19</v>
      </c>
      <c r="I6649">
        <v>-41.829000000000001</v>
      </c>
      <c r="J6649" t="s">
        <v>76</v>
      </c>
      <c r="K6649">
        <v>41.16</v>
      </c>
      <c r="L6649">
        <v>6.6425999999999989</v>
      </c>
      <c r="M6649">
        <v>-4.0586517327552283</v>
      </c>
      <c r="N6649">
        <v>6.6951617021276606</v>
      </c>
      <c r="O6649">
        <v>-4.8118584204662351</v>
      </c>
      <c r="P6649">
        <v>8900000</v>
      </c>
      <c r="Q6649">
        <v>250890</v>
      </c>
      <c r="R6649">
        <v>35.47</v>
      </c>
      <c r="S6649">
        <v>32.948999999999998</v>
      </c>
      <c r="T6649">
        <v>6.1790000000000003</v>
      </c>
      <c r="U6649">
        <v>17.6508</v>
      </c>
      <c r="V6649">
        <v>2.277325491006533</v>
      </c>
      <c r="AC6649">
        <v>6.5</v>
      </c>
      <c r="AD6649">
        <v>5.3</v>
      </c>
      <c r="AH6649" s="85">
        <f>IF(AND(M6649&lt;Variables!$G$6,M6649&gt;Variables!$G$5),0,1)</f>
        <v>0</v>
      </c>
      <c r="AI6649" s="85">
        <f t="shared" si="624"/>
        <v>1</v>
      </c>
      <c r="AJ6649" s="85">
        <f>IF(I6649&gt;Variables!$G$7,0,1)</f>
        <v>1</v>
      </c>
      <c r="AK6649" s="85">
        <f>IF(F6649&gt;Variables!$G$8,0,1)</f>
        <v>0</v>
      </c>
      <c r="AL6649" s="85">
        <f>IF(G6649&gt;Variables!$G$9,0,1)</f>
        <v>1</v>
      </c>
      <c r="AM6649" s="85">
        <f>IF(AND(K6649&gt;Variables!$G$10,K6649&lt;Variables!$G$11),0,1)</f>
        <v>1</v>
      </c>
      <c r="AN6649" s="103">
        <f>IF(H6649&lt;Variables!$G$13,1,0)</f>
        <v>1</v>
      </c>
      <c r="AO6649" s="101">
        <f>IF(R6649&lt;Variables!$G$12,0,1)</f>
        <v>1</v>
      </c>
      <c r="AP6649" s="86">
        <f t="shared" si="625"/>
        <v>0</v>
      </c>
      <c r="AR6649">
        <v>1</v>
      </c>
      <c r="AS6649">
        <v>0</v>
      </c>
      <c r="AT6649">
        <v>0</v>
      </c>
      <c r="AU6649">
        <v>0</v>
      </c>
      <c r="BA6649">
        <v>2</v>
      </c>
    </row>
    <row r="6650" spans="3:53" ht="12.75" x14ac:dyDescent="0.2">
      <c r="C6650" t="s">
        <v>1058</v>
      </c>
      <c r="D6650" t="s">
        <v>1038</v>
      </c>
      <c r="E6650">
        <v>5.75</v>
      </c>
      <c r="F6650">
        <v>18.37</v>
      </c>
      <c r="G6650">
        <v>-5.69</v>
      </c>
      <c r="H6650">
        <v>41.21</v>
      </c>
      <c r="I6650">
        <v>-43.847999999999999</v>
      </c>
      <c r="J6650" t="s">
        <v>76</v>
      </c>
      <c r="K6650">
        <v>46.32</v>
      </c>
      <c r="L6650">
        <v>5.8125399999999994</v>
      </c>
      <c r="M6650">
        <v>-0.21229961428220931</v>
      </c>
      <c r="N6650">
        <v>6.0576294117647054</v>
      </c>
      <c r="O6650">
        <v>-4.2496725082710363</v>
      </c>
      <c r="P6650">
        <v>7164000</v>
      </c>
      <c r="Q6650">
        <v>136903</v>
      </c>
      <c r="R6650">
        <v>52.33</v>
      </c>
      <c r="S6650">
        <v>32.948999999999998</v>
      </c>
      <c r="T6650">
        <v>6.1790000000000003</v>
      </c>
      <c r="U6650">
        <v>17.6508</v>
      </c>
      <c r="V6650">
        <v>2.3321387036386838</v>
      </c>
      <c r="AC6650">
        <v>5.9</v>
      </c>
      <c r="AD6650">
        <v>4.5900999999999996</v>
      </c>
      <c r="AH6650" s="85">
        <f>IF(AND(M6650&lt;Variables!$G$6,M6650&gt;Variables!$G$5),0,1)</f>
        <v>1</v>
      </c>
      <c r="AI6650" s="85">
        <f t="shared" si="624"/>
        <v>1</v>
      </c>
      <c r="AJ6650" s="85">
        <f>IF(I6650&gt;Variables!$G$7,0,1)</f>
        <v>1</v>
      </c>
      <c r="AK6650" s="85">
        <f>IF(F6650&gt;Variables!$G$8,0,1)</f>
        <v>0</v>
      </c>
      <c r="AL6650" s="85">
        <f>IF(G6650&gt;Variables!$G$9,0,1)</f>
        <v>1</v>
      </c>
      <c r="AM6650" s="85">
        <f>IF(AND(K6650&gt;Variables!$G$10,K6650&lt;Variables!$G$11),0,1)</f>
        <v>1</v>
      </c>
      <c r="AN6650" s="103">
        <f>IF(H6650&lt;Variables!$G$13,1,0)</f>
        <v>1</v>
      </c>
      <c r="AO6650" s="101">
        <f>IF(R6650&lt;Variables!$G$12,0,1)</f>
        <v>1</v>
      </c>
      <c r="AP6650" s="86">
        <f t="shared" si="625"/>
        <v>0</v>
      </c>
      <c r="AR6650">
        <v>1</v>
      </c>
      <c r="AS6650">
        <v>0</v>
      </c>
      <c r="AT6650">
        <v>0</v>
      </c>
      <c r="AU6650">
        <v>0</v>
      </c>
      <c r="BA6650">
        <v>2</v>
      </c>
    </row>
    <row r="6651" spans="3:53" ht="12.75" x14ac:dyDescent="0.2">
      <c r="C6651" t="s">
        <v>1058</v>
      </c>
      <c r="D6651" t="s">
        <v>1036</v>
      </c>
      <c r="E6651">
        <v>706.89</v>
      </c>
      <c r="F6651">
        <v>16.350000000000001</v>
      </c>
      <c r="G6651">
        <v>3.35</v>
      </c>
      <c r="H6651">
        <v>12820</v>
      </c>
      <c r="I6651">
        <v>72.245000000000005</v>
      </c>
      <c r="J6651" t="s">
        <v>76</v>
      </c>
      <c r="K6651">
        <v>59.81</v>
      </c>
      <c r="L6651">
        <v>706.16910500000006</v>
      </c>
      <c r="M6651">
        <v>0.40088060776886308</v>
      </c>
      <c r="N6651">
        <v>700.00181399999997</v>
      </c>
      <c r="O6651">
        <v>1.285451811700596</v>
      </c>
      <c r="P6651">
        <v>1399000</v>
      </c>
      <c r="Q6651">
        <v>568465</v>
      </c>
      <c r="R6651">
        <v>2.46</v>
      </c>
      <c r="S6651">
        <v>32.948999999999998</v>
      </c>
      <c r="T6651">
        <v>6.1790000000000003</v>
      </c>
      <c r="U6651">
        <v>17.6508</v>
      </c>
      <c r="V6651">
        <v>2.4468512434527399</v>
      </c>
      <c r="AC6651">
        <v>714.68989999999997</v>
      </c>
      <c r="AD6651">
        <v>695.82</v>
      </c>
      <c r="AH6651" s="85">
        <f>IF(AND(M6651&lt;Variables!$G$6,M6651&gt;Variables!$G$5),0,1)</f>
        <v>1</v>
      </c>
      <c r="AI6651" s="85">
        <f t="shared" si="624"/>
        <v>0</v>
      </c>
      <c r="AJ6651" s="85">
        <f>IF(I6651&gt;Variables!$G$7,0,1)</f>
        <v>0</v>
      </c>
      <c r="AK6651" s="85">
        <f>IF(F6651&gt;Variables!$G$8,0,1)</f>
        <v>0</v>
      </c>
      <c r="AL6651" s="85">
        <f>IF(G6651&gt;Variables!$G$9,0,1)</f>
        <v>1</v>
      </c>
      <c r="AM6651" s="85">
        <f>IF(AND(K6651&gt;Variables!$G$10,K6651&lt;Variables!$G$11),0,1)</f>
        <v>0</v>
      </c>
      <c r="AN6651" s="103">
        <f>IF(H6651&lt;Variables!$G$13,1,0)</f>
        <v>0</v>
      </c>
      <c r="AO6651" s="101">
        <f>IF(R6651&lt;Variables!$G$12,0,1)</f>
        <v>1</v>
      </c>
      <c r="AP6651" s="86">
        <f t="shared" si="625"/>
        <v>0</v>
      </c>
      <c r="AR6651">
        <v>0</v>
      </c>
      <c r="AS6651">
        <v>0</v>
      </c>
      <c r="AT6651">
        <v>0</v>
      </c>
      <c r="AU6651">
        <v>1</v>
      </c>
      <c r="BA6651">
        <v>-0.92</v>
      </c>
    </row>
    <row r="6652" spans="3:53" ht="12.75" x14ac:dyDescent="0.2">
      <c r="C6652" t="s">
        <v>1058</v>
      </c>
      <c r="D6652" t="s">
        <v>1037</v>
      </c>
      <c r="E6652">
        <v>69.81</v>
      </c>
      <c r="F6652">
        <v>15.71</v>
      </c>
      <c r="G6652">
        <v>7.7</v>
      </c>
      <c r="H6652">
        <v>3300</v>
      </c>
      <c r="I6652">
        <v>3.2919999999999998</v>
      </c>
      <c r="J6652" t="s">
        <v>76</v>
      </c>
      <c r="K6652">
        <v>44.63</v>
      </c>
      <c r="L6652">
        <v>71.448970000000003</v>
      </c>
      <c r="M6652">
        <v>-1.2581986836199399</v>
      </c>
      <c r="N6652">
        <v>71.238319607843138</v>
      </c>
      <c r="O6652">
        <v>-0.96622100525706256</v>
      </c>
      <c r="P6652">
        <v>3129000</v>
      </c>
      <c r="Q6652">
        <v>781900</v>
      </c>
      <c r="R6652">
        <v>4</v>
      </c>
      <c r="S6652">
        <v>32.948999999999998</v>
      </c>
      <c r="T6652">
        <v>6.1790000000000003</v>
      </c>
      <c r="U6652">
        <v>17.6508</v>
      </c>
      <c r="V6652">
        <v>2.3245671159972781</v>
      </c>
      <c r="AC6652">
        <v>70.704999999999998</v>
      </c>
      <c r="AD6652">
        <v>65.150000000000006</v>
      </c>
      <c r="AH6652" s="85">
        <f>IF(AND(M6652&lt;Variables!$G$6,M6652&gt;Variables!$G$5),0,1)</f>
        <v>1</v>
      </c>
      <c r="AI6652" s="85">
        <f t="shared" si="624"/>
        <v>0</v>
      </c>
      <c r="AJ6652" s="85">
        <f>IF(I6652&gt;Variables!$G$7,0,1)</f>
        <v>0</v>
      </c>
      <c r="AK6652" s="85">
        <f>IF(F6652&gt;Variables!$G$8,0,1)</f>
        <v>0</v>
      </c>
      <c r="AL6652" s="85">
        <f>IF(G6652&gt;Variables!$G$9,0,1)</f>
        <v>1</v>
      </c>
      <c r="AM6652" s="85">
        <f>IF(AND(K6652&gt;Variables!$G$10,K6652&lt;Variables!$G$11),0,1)</f>
        <v>1</v>
      </c>
      <c r="AN6652" s="103">
        <f>IF(H6652&lt;Variables!$G$13,1,0)</f>
        <v>0</v>
      </c>
      <c r="AO6652" s="101">
        <f>IF(R6652&lt;Variables!$G$12,0,1)</f>
        <v>1</v>
      </c>
      <c r="AP6652" s="86">
        <f t="shared" si="625"/>
        <v>0</v>
      </c>
      <c r="AR6652">
        <v>0</v>
      </c>
      <c r="AS6652">
        <v>0</v>
      </c>
      <c r="AT6652">
        <v>1</v>
      </c>
      <c r="AU6652">
        <v>0</v>
      </c>
      <c r="BA6652">
        <v>-2.25</v>
      </c>
    </row>
    <row r="6653" spans="3:53" ht="12.75" x14ac:dyDescent="0.2">
      <c r="C6653" t="s">
        <v>1058</v>
      </c>
      <c r="D6653" t="s">
        <v>573</v>
      </c>
      <c r="E6653">
        <v>44.61</v>
      </c>
      <c r="F6653">
        <v>5.91</v>
      </c>
      <c r="G6653">
        <v>3.83</v>
      </c>
      <c r="H6653">
        <v>4720</v>
      </c>
      <c r="I6653">
        <v>-53.939</v>
      </c>
      <c r="J6653" t="s">
        <v>76</v>
      </c>
      <c r="K6653">
        <v>63.28</v>
      </c>
      <c r="L6653">
        <v>44.342960000000012</v>
      </c>
      <c r="M6653">
        <v>0.8502815328521004</v>
      </c>
      <c r="N6653">
        <v>44.175529999999988</v>
      </c>
      <c r="O6653">
        <v>1.232514923986223</v>
      </c>
      <c r="P6653">
        <v>181046</v>
      </c>
      <c r="Q6653">
        <v>1195000</v>
      </c>
      <c r="R6653">
        <v>0.15</v>
      </c>
      <c r="S6653">
        <v>32.948999999999998</v>
      </c>
      <c r="T6653">
        <v>6.1790000000000003</v>
      </c>
      <c r="U6653">
        <v>17.6508</v>
      </c>
      <c r="V6653">
        <v>2.44986293861772</v>
      </c>
      <c r="AC6653">
        <v>44.805</v>
      </c>
      <c r="AD6653">
        <v>43.3401</v>
      </c>
      <c r="AH6653" s="85">
        <f>IF(AND(M6653&lt;Variables!$G$6,M6653&gt;Variables!$G$5),0,1)</f>
        <v>1</v>
      </c>
      <c r="AI6653" s="85">
        <f t="shared" si="624"/>
        <v>0</v>
      </c>
      <c r="AJ6653" s="85">
        <f>IF(I6653&gt;Variables!$G$7,0,1)</f>
        <v>1</v>
      </c>
      <c r="AK6653" s="85">
        <f>IF(F6653&gt;Variables!$G$8,0,1)</f>
        <v>1</v>
      </c>
      <c r="AL6653" s="85">
        <f>IF(G6653&gt;Variables!$G$9,0,1)</f>
        <v>1</v>
      </c>
      <c r="AM6653" s="85">
        <f>IF(AND(K6653&gt;Variables!$G$10,K6653&lt;Variables!$G$11),0,1)</f>
        <v>0</v>
      </c>
      <c r="AN6653" s="103">
        <f>IF(H6653&lt;Variables!$G$13,1,0)</f>
        <v>0</v>
      </c>
      <c r="AO6653" s="101">
        <f>IF(R6653&lt;Variables!$G$12,0,1)</f>
        <v>0</v>
      </c>
      <c r="AP6653" s="86">
        <f t="shared" si="625"/>
        <v>0</v>
      </c>
      <c r="AR6653">
        <v>0</v>
      </c>
      <c r="AS6653">
        <v>0</v>
      </c>
      <c r="AT6653">
        <v>1</v>
      </c>
      <c r="AU6653">
        <v>0</v>
      </c>
      <c r="BA6653">
        <v>-2.25</v>
      </c>
    </row>
    <row r="6654" spans="3:53" ht="12.75" x14ac:dyDescent="0.2">
      <c r="C6654" t="s">
        <v>1058</v>
      </c>
      <c r="D6654" t="s">
        <v>1035</v>
      </c>
      <c r="E6654">
        <v>99.5</v>
      </c>
      <c r="F6654">
        <v>5.79</v>
      </c>
      <c r="G6654">
        <v>5.21</v>
      </c>
      <c r="H6654">
        <v>6520</v>
      </c>
      <c r="I6654">
        <v>-29.437999999999999</v>
      </c>
      <c r="J6654" t="s">
        <v>76</v>
      </c>
      <c r="K6654">
        <v>44.37</v>
      </c>
      <c r="L6654">
        <v>100.66549473684211</v>
      </c>
      <c r="M6654">
        <v>-1.157789707276482</v>
      </c>
      <c r="N6654">
        <v>100.11602708333329</v>
      </c>
      <c r="O6654">
        <v>-0.61531315342804671</v>
      </c>
      <c r="P6654">
        <v>403306</v>
      </c>
      <c r="Q6654">
        <v>433339</v>
      </c>
      <c r="R6654">
        <v>0.93</v>
      </c>
      <c r="S6654">
        <v>32.948999999999998</v>
      </c>
      <c r="T6654">
        <v>6.1790000000000003</v>
      </c>
      <c r="U6654">
        <v>17.6508</v>
      </c>
      <c r="V6654">
        <v>2.319950720111108</v>
      </c>
      <c r="AC6654">
        <v>101.545</v>
      </c>
      <c r="AD6654">
        <v>97.584999999999994</v>
      </c>
      <c r="AH6654" s="85">
        <f>IF(AND(M6654&lt;Variables!$G$6,M6654&gt;Variables!$G$5),0,1)</f>
        <v>1</v>
      </c>
      <c r="AI6654" s="85">
        <f t="shared" si="624"/>
        <v>0</v>
      </c>
      <c r="AJ6654" s="85">
        <f>IF(I6654&gt;Variables!$G$7,0,1)</f>
        <v>1</v>
      </c>
      <c r="AK6654" s="85">
        <f>IF(F6654&gt;Variables!$G$8,0,1)</f>
        <v>1</v>
      </c>
      <c r="AL6654" s="85">
        <f>IF(G6654&gt;Variables!$G$9,0,1)</f>
        <v>1</v>
      </c>
      <c r="AM6654" s="85">
        <f>IF(AND(K6654&gt;Variables!$G$10,K6654&lt;Variables!$G$11),0,1)</f>
        <v>1</v>
      </c>
      <c r="AN6654" s="103">
        <f>IF(H6654&lt;Variables!$G$13,1,0)</f>
        <v>0</v>
      </c>
      <c r="AO6654" s="101">
        <f>IF(R6654&lt;Variables!$G$12,0,1)</f>
        <v>0</v>
      </c>
      <c r="AP6654" s="86">
        <f t="shared" si="625"/>
        <v>0</v>
      </c>
      <c r="AR6654">
        <v>1</v>
      </c>
      <c r="AS6654">
        <v>0</v>
      </c>
      <c r="AT6654">
        <v>0</v>
      </c>
      <c r="AU6654">
        <v>0</v>
      </c>
      <c r="BA6654">
        <v>0.83</v>
      </c>
    </row>
    <row r="6655" spans="3:53" ht="12.75" x14ac:dyDescent="0.2">
      <c r="C6655" t="s">
        <v>1058</v>
      </c>
      <c r="D6655" t="s">
        <v>1043</v>
      </c>
      <c r="E6655">
        <v>27.27</v>
      </c>
      <c r="F6655">
        <v>6.17</v>
      </c>
      <c r="G6655">
        <v>2.41</v>
      </c>
      <c r="H6655">
        <v>-99999</v>
      </c>
      <c r="I6655">
        <v>-0.19400000000000001</v>
      </c>
      <c r="J6655" t="s">
        <v>78</v>
      </c>
      <c r="K6655">
        <v>54.22</v>
      </c>
      <c r="L6655">
        <v>27.247071428571431</v>
      </c>
      <c r="M6655">
        <v>-0.2461601377867571</v>
      </c>
      <c r="N6655">
        <v>27.185714705882351</v>
      </c>
      <c r="O6655">
        <v>-2.1020988207155859E-2</v>
      </c>
      <c r="P6655">
        <v>38165</v>
      </c>
      <c r="Q6655">
        <v>205671</v>
      </c>
      <c r="R6655">
        <v>0.19</v>
      </c>
      <c r="S6655">
        <v>32.948999999999998</v>
      </c>
      <c r="T6655">
        <v>6.1790000000000003</v>
      </c>
      <c r="U6655">
        <v>17.6508</v>
      </c>
      <c r="V6655">
        <v>2.4201194057993121</v>
      </c>
      <c r="AC6655">
        <v>27.41</v>
      </c>
      <c r="AD6655">
        <v>27.2</v>
      </c>
      <c r="AH6655" s="85">
        <f>IF(AND(M6655&lt;Variables!$G$6,M6655&gt;Variables!$G$5),0,1)</f>
        <v>1</v>
      </c>
      <c r="AI6655" s="85">
        <f t="shared" si="624"/>
        <v>0</v>
      </c>
      <c r="AJ6655" s="85">
        <f>IF(I6655&gt;Variables!$G$7,0,1)</f>
        <v>1</v>
      </c>
      <c r="AK6655" s="85">
        <f>IF(F6655&gt;Variables!$G$8,0,1)</f>
        <v>1</v>
      </c>
      <c r="AL6655" s="85">
        <f>IF(G6655&gt;Variables!$G$9,0,1)</f>
        <v>1</v>
      </c>
      <c r="AM6655" s="85">
        <f>IF(AND(K6655&gt;Variables!$G$10,K6655&lt;Variables!$G$11),0,1)</f>
        <v>0</v>
      </c>
      <c r="AN6655" s="103">
        <f>IF(H6655&lt;Variables!$G$13,1,0)</f>
        <v>1</v>
      </c>
      <c r="AO6655" s="101">
        <f>IF(R6655&lt;Variables!$G$12,0,1)</f>
        <v>0</v>
      </c>
      <c r="AP6655" s="86">
        <f t="shared" si="625"/>
        <v>1</v>
      </c>
      <c r="AR6655">
        <v>0</v>
      </c>
      <c r="AS6655">
        <v>1</v>
      </c>
      <c r="AT6655">
        <v>0</v>
      </c>
      <c r="AU6655">
        <v>0</v>
      </c>
      <c r="BA6655">
        <v>0.38</v>
      </c>
    </row>
    <row r="6656" spans="3:53" ht="12.75" x14ac:dyDescent="0.2">
      <c r="C6656" t="s">
        <v>1058</v>
      </c>
      <c r="D6656" t="s">
        <v>1048</v>
      </c>
      <c r="E6656">
        <v>6.61</v>
      </c>
      <c r="F6656">
        <v>57.6</v>
      </c>
      <c r="G6656">
        <v>3.8</v>
      </c>
      <c r="H6656">
        <v>33.130000000000003</v>
      </c>
      <c r="I6656">
        <v>-60.41</v>
      </c>
      <c r="J6656" t="s">
        <v>78</v>
      </c>
      <c r="K6656">
        <v>49.48</v>
      </c>
      <c r="L6656">
        <v>6.7652749999999999</v>
      </c>
      <c r="M6656">
        <v>-3.1820583790015942</v>
      </c>
      <c r="N6656">
        <v>6.5426627450980401</v>
      </c>
      <c r="O6656">
        <v>0.1121447824504936</v>
      </c>
      <c r="P6656">
        <v>51700000</v>
      </c>
      <c r="Q6656">
        <v>54420</v>
      </c>
      <c r="R6656">
        <v>950.02</v>
      </c>
      <c r="S6656">
        <v>32.948999999999998</v>
      </c>
      <c r="T6656">
        <v>6.1790000000000003</v>
      </c>
      <c r="U6656">
        <v>17.6508</v>
      </c>
      <c r="V6656">
        <v>2.439567629862792</v>
      </c>
      <c r="AC6656">
        <v>10.82</v>
      </c>
      <c r="AD6656">
        <v>6.4</v>
      </c>
      <c r="AH6656" s="85">
        <f>IF(AND(M6656&lt;Variables!$G$6,M6656&gt;Variables!$G$5),0,1)</f>
        <v>0</v>
      </c>
      <c r="AI6656" s="85">
        <f t="shared" si="624"/>
        <v>0</v>
      </c>
      <c r="AJ6656" s="85">
        <f>IF(I6656&gt;Variables!$G$7,0,1)</f>
        <v>1</v>
      </c>
      <c r="AK6656" s="85">
        <f>IF(F6656&gt;Variables!$G$8,0,1)</f>
        <v>0</v>
      </c>
      <c r="AL6656" s="85">
        <f>IF(G6656&gt;Variables!$G$9,0,1)</f>
        <v>1</v>
      </c>
      <c r="AM6656" s="85">
        <f>IF(AND(K6656&gt;Variables!$G$10,K6656&lt;Variables!$G$11),0,1)</f>
        <v>1</v>
      </c>
      <c r="AN6656" s="103">
        <f>IF(H6656&lt;Variables!$G$13,1,0)</f>
        <v>1</v>
      </c>
      <c r="AO6656" s="101">
        <f>IF(R6656&lt;Variables!$G$12,0,1)</f>
        <v>1</v>
      </c>
      <c r="AP6656" s="86">
        <f t="shared" si="625"/>
        <v>1</v>
      </c>
      <c r="AR6656">
        <v>0</v>
      </c>
      <c r="AS6656">
        <v>0</v>
      </c>
      <c r="AT6656">
        <v>1</v>
      </c>
      <c r="AU6656">
        <v>0</v>
      </c>
      <c r="BA6656">
        <v>-2.25</v>
      </c>
    </row>
    <row r="6657" spans="3:53" ht="12.75" x14ac:dyDescent="0.2">
      <c r="C6657" t="s">
        <v>1058</v>
      </c>
      <c r="D6657" t="s">
        <v>1054</v>
      </c>
      <c r="E6657">
        <v>0.19</v>
      </c>
      <c r="F6657">
        <v>12.13</v>
      </c>
      <c r="G6657">
        <v>3.68</v>
      </c>
      <c r="H6657">
        <v>-99999</v>
      </c>
      <c r="I6657">
        <v>90.855000000000004</v>
      </c>
      <c r="J6657" t="s">
        <v>78</v>
      </c>
      <c r="K6657">
        <v>-99999</v>
      </c>
      <c r="L6657">
        <v>0.186</v>
      </c>
      <c r="M6657">
        <v>0</v>
      </c>
      <c r="N6657">
        <v>0.1827</v>
      </c>
      <c r="O6657">
        <v>1.806239737274218</v>
      </c>
      <c r="P6657">
        <v>25010</v>
      </c>
      <c r="Q6657">
        <v>20890</v>
      </c>
      <c r="R6657">
        <v>1.2</v>
      </c>
      <c r="S6657">
        <v>32.948999999999998</v>
      </c>
      <c r="T6657">
        <v>6.1790000000000003</v>
      </c>
      <c r="U6657">
        <v>17.6508</v>
      </c>
      <c r="V6657"/>
      <c r="AC6657">
        <v>0.1981</v>
      </c>
      <c r="AD6657">
        <v>0.18329999999999999</v>
      </c>
      <c r="AH6657" s="85">
        <f>IF(AND(M6657&lt;Variables!$G$6,M6657&gt;Variables!$G$5),0,1)</f>
        <v>1</v>
      </c>
      <c r="AI6657" s="85">
        <f t="shared" si="624"/>
        <v>0</v>
      </c>
      <c r="AJ6657" s="85">
        <f>IF(I6657&gt;Variables!$G$7,0,1)</f>
        <v>0</v>
      </c>
      <c r="AK6657" s="85">
        <f>IF(F6657&gt;Variables!$G$8,0,1)</f>
        <v>0</v>
      </c>
      <c r="AL6657" s="85">
        <f>IF(G6657&gt;Variables!$G$9,0,1)</f>
        <v>1</v>
      </c>
      <c r="AM6657" s="85">
        <f>IF(AND(K6657&gt;Variables!$G$10,K6657&lt;Variables!$G$11),0,1)</f>
        <v>1</v>
      </c>
      <c r="AN6657" s="103">
        <f>IF(H6657&lt;Variables!$G$13,1,0)</f>
        <v>1</v>
      </c>
      <c r="AO6657" s="101">
        <f>IF(R6657&lt;Variables!$G$12,0,1)</f>
        <v>0</v>
      </c>
      <c r="AP6657" s="86">
        <f t="shared" si="625"/>
        <v>1</v>
      </c>
      <c r="AR6657">
        <v>1</v>
      </c>
      <c r="AS6657">
        <v>0</v>
      </c>
      <c r="AT6657">
        <v>0</v>
      </c>
      <c r="AU6657">
        <v>0</v>
      </c>
      <c r="BA6657">
        <v>2</v>
      </c>
    </row>
    <row r="6658" spans="3:53" ht="12.75" x14ac:dyDescent="0.2">
      <c r="C6658" t="s">
        <v>1058</v>
      </c>
      <c r="D6658" t="s">
        <v>1060</v>
      </c>
      <c r="E6658">
        <v>25.9</v>
      </c>
      <c r="F6658">
        <v>6.03</v>
      </c>
      <c r="G6658">
        <v>5.78</v>
      </c>
      <c r="H6658">
        <v>4160</v>
      </c>
      <c r="I6658">
        <v>-64.563000000000002</v>
      </c>
      <c r="J6658" t="s">
        <v>78</v>
      </c>
      <c r="K6658">
        <v>72.540000000000006</v>
      </c>
      <c r="L6658">
        <v>25.621009999999998</v>
      </c>
      <c r="M6658">
        <v>1.12794148240057</v>
      </c>
      <c r="N6658">
        <v>25.3114862745098</v>
      </c>
      <c r="O6658">
        <v>2.364593366818367</v>
      </c>
      <c r="P6658">
        <v>1207000</v>
      </c>
      <c r="Q6658">
        <v>3914000</v>
      </c>
      <c r="R6658">
        <v>0.31</v>
      </c>
      <c r="S6658">
        <v>32.948999999999998</v>
      </c>
      <c r="T6658">
        <v>6.1790000000000003</v>
      </c>
      <c r="U6658">
        <v>17.6508</v>
      </c>
      <c r="V6658">
        <v>2.497763984131149</v>
      </c>
      <c r="AC6658">
        <v>26.85</v>
      </c>
      <c r="AD6658">
        <v>25.21</v>
      </c>
      <c r="AH6658" s="85">
        <f>IF(AND(M6658&lt;Variables!$G$6,M6658&gt;Variables!$G$5),0,1)</f>
        <v>1</v>
      </c>
      <c r="AI6658" s="85">
        <f t="shared" si="624"/>
        <v>0</v>
      </c>
      <c r="AJ6658" s="85">
        <f>IF(I6658&gt;Variables!$G$7,0,1)</f>
        <v>1</v>
      </c>
      <c r="AK6658" s="85">
        <f>IF(F6658&gt;Variables!$G$8,0,1)</f>
        <v>1</v>
      </c>
      <c r="AL6658" s="85">
        <f>IF(G6658&gt;Variables!$G$9,0,1)</f>
        <v>1</v>
      </c>
      <c r="AM6658" s="85">
        <f>IF(AND(K6658&gt;Variables!$G$10,K6658&lt;Variables!$G$11),0,1)</f>
        <v>0</v>
      </c>
      <c r="AN6658" s="103">
        <f>IF(H6658&lt;Variables!$G$13,1,0)</f>
        <v>0</v>
      </c>
      <c r="AO6658" s="101">
        <f>IF(R6658&lt;Variables!$G$12,0,1)</f>
        <v>0</v>
      </c>
      <c r="AP6658" s="86">
        <f t="shared" si="625"/>
        <v>1</v>
      </c>
      <c r="AR6658">
        <v>0</v>
      </c>
      <c r="AS6658">
        <v>0</v>
      </c>
      <c r="AT6658">
        <v>1</v>
      </c>
      <c r="AU6658">
        <v>0</v>
      </c>
      <c r="BA6658">
        <v>-2.25</v>
      </c>
    </row>
    <row r="6659" spans="3:53" ht="12.75" x14ac:dyDescent="0.2">
      <c r="C6659" t="s">
        <v>1061</v>
      </c>
      <c r="D6659" t="s">
        <v>1035</v>
      </c>
      <c r="E6659">
        <v>99.87</v>
      </c>
      <c r="F6659">
        <v>5.51</v>
      </c>
      <c r="G6659">
        <v>5.53</v>
      </c>
      <c r="H6659">
        <v>6520</v>
      </c>
      <c r="I6659">
        <v>-29.28</v>
      </c>
      <c r="J6659" t="s">
        <v>76</v>
      </c>
      <c r="K6659">
        <v>50.87</v>
      </c>
      <c r="L6659">
        <v>99.947073684210523</v>
      </c>
      <c r="M6659">
        <v>-0.14715156611309549</v>
      </c>
      <c r="N6659">
        <v>100.45956875</v>
      </c>
      <c r="O6659">
        <v>-0.65655144473234206</v>
      </c>
      <c r="P6659">
        <v>437598</v>
      </c>
      <c r="Q6659">
        <v>433339</v>
      </c>
      <c r="R6659">
        <v>1.01</v>
      </c>
      <c r="S6659">
        <v>32.603000000000002</v>
      </c>
      <c r="T6659">
        <v>6.1529999999999996</v>
      </c>
      <c r="U6659">
        <v>17.470800000000001</v>
      </c>
      <c r="V6659">
        <v>2.3802088678578941</v>
      </c>
      <c r="AC6659">
        <v>101.545</v>
      </c>
      <c r="AD6659">
        <v>97.584999999999994</v>
      </c>
      <c r="AH6659" s="85">
        <f>IF(AND(M6659&lt;Variables!$G$6,M6659&gt;Variables!$G$5),0,1)</f>
        <v>1</v>
      </c>
      <c r="AI6659" s="85">
        <f t="shared" ref="AI6659:AI6722" si="626">IF(L6659&gt;N6659,0,1)</f>
        <v>1</v>
      </c>
      <c r="AJ6659" s="85">
        <f>IF(I6659&gt;Variables!$G$7,0,1)</f>
        <v>1</v>
      </c>
      <c r="AK6659" s="85">
        <f>IF(F6659&gt;Variables!$G$8,0,1)</f>
        <v>1</v>
      </c>
      <c r="AL6659" s="85">
        <f>IF(G6659&gt;Variables!$G$9,0,1)</f>
        <v>1</v>
      </c>
      <c r="AM6659" s="85">
        <f>IF(AND(K6659&gt;Variables!$G$10,K6659&lt;Variables!$G$11),0,1)</f>
        <v>0</v>
      </c>
      <c r="AN6659" s="103">
        <f>IF(H6659&lt;Variables!$G$13,1,0)</f>
        <v>0</v>
      </c>
      <c r="AO6659" s="101">
        <f>IF(R6659&lt;Variables!$G$12,0,1)</f>
        <v>0</v>
      </c>
      <c r="AP6659" s="86">
        <f t="shared" si="625"/>
        <v>0</v>
      </c>
      <c r="AR6659">
        <v>0</v>
      </c>
      <c r="AS6659">
        <v>0</v>
      </c>
      <c r="AT6659">
        <v>1</v>
      </c>
      <c r="AU6659">
        <v>0</v>
      </c>
      <c r="BA6659">
        <v>-0.99</v>
      </c>
    </row>
    <row r="6660" spans="3:53" ht="12.75" x14ac:dyDescent="0.2">
      <c r="C6660" t="s">
        <v>1061</v>
      </c>
      <c r="D6660" t="s">
        <v>1054</v>
      </c>
      <c r="E6660">
        <v>0.18</v>
      </c>
      <c r="F6660">
        <v>12.13</v>
      </c>
      <c r="G6660">
        <v>4.29</v>
      </c>
      <c r="H6660">
        <v>-99999</v>
      </c>
      <c r="I6660">
        <v>92.021000000000001</v>
      </c>
      <c r="J6660" t="s">
        <v>78</v>
      </c>
      <c r="K6660">
        <v>-99999</v>
      </c>
      <c r="L6660">
        <v>0.18654999999999999</v>
      </c>
      <c r="M6660">
        <v>0.29482712409541412</v>
      </c>
      <c r="N6660">
        <v>0.1841666666666667</v>
      </c>
      <c r="O6660">
        <v>1.592760180995465</v>
      </c>
      <c r="P6660">
        <v>25010</v>
      </c>
      <c r="Q6660">
        <v>20890</v>
      </c>
      <c r="R6660">
        <v>1.2</v>
      </c>
      <c r="S6660">
        <v>32.603000000000002</v>
      </c>
      <c r="T6660">
        <v>6.1529999999999996</v>
      </c>
      <c r="U6660">
        <v>17.470800000000001</v>
      </c>
      <c r="V6660"/>
      <c r="AC6660">
        <v>0.1981</v>
      </c>
      <c r="AD6660">
        <v>0.18329999999999999</v>
      </c>
      <c r="AH6660" s="85">
        <f>IF(AND(M6660&lt;Variables!$G$6,M6660&gt;Variables!$G$5),0,1)</f>
        <v>1</v>
      </c>
      <c r="AI6660" s="85">
        <f t="shared" si="626"/>
        <v>0</v>
      </c>
      <c r="AJ6660" s="85">
        <f>IF(I6660&gt;Variables!$G$7,0,1)</f>
        <v>0</v>
      </c>
      <c r="AK6660" s="85">
        <f>IF(F6660&gt;Variables!$G$8,0,1)</f>
        <v>0</v>
      </c>
      <c r="AL6660" s="85">
        <f>IF(G6660&gt;Variables!$G$9,0,1)</f>
        <v>1</v>
      </c>
      <c r="AM6660" s="85">
        <f>IF(AND(K6660&gt;Variables!$G$10,K6660&lt;Variables!$G$11),0,1)</f>
        <v>1</v>
      </c>
      <c r="AN6660" s="103">
        <f>IF(H6660&lt;Variables!$G$13,1,0)</f>
        <v>1</v>
      </c>
      <c r="AO6660" s="101">
        <f>IF(R6660&lt;Variables!$G$12,0,1)</f>
        <v>0</v>
      </c>
      <c r="AP6660" s="86">
        <f t="shared" si="625"/>
        <v>1</v>
      </c>
      <c r="AR6660">
        <v>1</v>
      </c>
      <c r="AS6660">
        <v>0</v>
      </c>
      <c r="AT6660">
        <v>0</v>
      </c>
      <c r="AU6660">
        <v>0</v>
      </c>
      <c r="BA6660">
        <v>2</v>
      </c>
    </row>
    <row r="6661" spans="3:53" ht="12.75" x14ac:dyDescent="0.2">
      <c r="C6661" t="s">
        <v>1061</v>
      </c>
      <c r="D6661" t="s">
        <v>1043</v>
      </c>
      <c r="E6661">
        <v>27.3</v>
      </c>
      <c r="F6661">
        <v>6.02</v>
      </c>
      <c r="G6661">
        <v>2.86</v>
      </c>
      <c r="H6661">
        <v>-99999</v>
      </c>
      <c r="I6661">
        <v>-0.187</v>
      </c>
      <c r="J6661" t="s">
        <v>78</v>
      </c>
      <c r="K6661">
        <v>58.45</v>
      </c>
      <c r="L6661">
        <v>27.2459375</v>
      </c>
      <c r="M6661">
        <v>0.19842407698395609</v>
      </c>
      <c r="N6661">
        <v>27.208105555555552</v>
      </c>
      <c r="O6661">
        <v>0.33774657429497318</v>
      </c>
      <c r="P6661">
        <v>44970</v>
      </c>
      <c r="Q6661">
        <v>205671</v>
      </c>
      <c r="R6661">
        <v>0.22</v>
      </c>
      <c r="S6661">
        <v>32.603000000000002</v>
      </c>
      <c r="T6661">
        <v>6.1529999999999996</v>
      </c>
      <c r="U6661">
        <v>17.470800000000001</v>
      </c>
      <c r="V6661">
        <v>2.4445407121933318</v>
      </c>
      <c r="AC6661">
        <v>27.41</v>
      </c>
      <c r="AD6661">
        <v>27.23</v>
      </c>
      <c r="AH6661" s="85">
        <f>IF(AND(M6661&lt;Variables!$G$6,M6661&gt;Variables!$G$5),0,1)</f>
        <v>1</v>
      </c>
      <c r="AI6661" s="85">
        <f t="shared" si="626"/>
        <v>0</v>
      </c>
      <c r="AJ6661" s="85">
        <f>IF(I6661&gt;Variables!$G$7,0,1)</f>
        <v>1</v>
      </c>
      <c r="AK6661" s="85">
        <f>IF(F6661&gt;Variables!$G$8,0,1)</f>
        <v>1</v>
      </c>
      <c r="AL6661" s="85">
        <f>IF(G6661&gt;Variables!$G$9,0,1)</f>
        <v>1</v>
      </c>
      <c r="AM6661" s="85">
        <f>IF(AND(K6661&gt;Variables!$G$10,K6661&lt;Variables!$G$11),0,1)</f>
        <v>0</v>
      </c>
      <c r="AN6661" s="103">
        <f>IF(H6661&lt;Variables!$G$13,1,0)</f>
        <v>1</v>
      </c>
      <c r="AO6661" s="101">
        <f>IF(R6661&lt;Variables!$G$12,0,1)</f>
        <v>0</v>
      </c>
      <c r="AP6661" s="86">
        <f t="shared" si="625"/>
        <v>1</v>
      </c>
      <c r="AR6661">
        <v>0</v>
      </c>
      <c r="AS6661">
        <v>0</v>
      </c>
      <c r="AT6661">
        <v>0</v>
      </c>
      <c r="AU6661">
        <v>1</v>
      </c>
      <c r="BA6661">
        <v>0.27</v>
      </c>
    </row>
    <row r="6662" spans="3:53" ht="12.75" x14ac:dyDescent="0.2">
      <c r="C6662" t="s">
        <v>1061</v>
      </c>
      <c r="D6662" t="s">
        <v>573</v>
      </c>
      <c r="E6662">
        <v>44.7</v>
      </c>
      <c r="F6662">
        <v>6.31</v>
      </c>
      <c r="G6662">
        <v>4.0199999999999996</v>
      </c>
      <c r="H6662">
        <v>4720</v>
      </c>
      <c r="I6662">
        <v>-53.902000000000001</v>
      </c>
      <c r="J6662" t="s">
        <v>76</v>
      </c>
      <c r="K6662">
        <v>60.39</v>
      </c>
      <c r="L6662">
        <v>44.507779999999997</v>
      </c>
      <c r="M6662">
        <v>0.65655937006966703</v>
      </c>
      <c r="N6662">
        <v>44.295655102040833</v>
      </c>
      <c r="O6662">
        <v>1.138587739130051</v>
      </c>
      <c r="P6662">
        <v>190327</v>
      </c>
      <c r="Q6662">
        <v>1195000</v>
      </c>
      <c r="R6662">
        <v>0.16</v>
      </c>
      <c r="S6662">
        <v>32.603000000000002</v>
      </c>
      <c r="T6662">
        <v>6.1529999999999996</v>
      </c>
      <c r="U6662">
        <v>17.470800000000001</v>
      </c>
      <c r="V6662">
        <v>2.4378689258208799</v>
      </c>
      <c r="AC6662">
        <v>44.805</v>
      </c>
      <c r="AD6662">
        <v>43.3401</v>
      </c>
      <c r="AH6662" s="85">
        <f>IF(AND(M6662&lt;Variables!$G$6,M6662&gt;Variables!$G$5),0,1)</f>
        <v>1</v>
      </c>
      <c r="AI6662" s="85">
        <f t="shared" si="626"/>
        <v>0</v>
      </c>
      <c r="AJ6662" s="85">
        <f>IF(I6662&gt;Variables!$G$7,0,1)</f>
        <v>1</v>
      </c>
      <c r="AK6662" s="85">
        <f>IF(F6662&gt;Variables!$G$8,0,1)</f>
        <v>1</v>
      </c>
      <c r="AL6662" s="85">
        <f>IF(G6662&gt;Variables!$G$9,0,1)</f>
        <v>1</v>
      </c>
      <c r="AM6662" s="85">
        <f>IF(AND(K6662&gt;Variables!$G$10,K6662&lt;Variables!$G$11),0,1)</f>
        <v>0</v>
      </c>
      <c r="AN6662" s="103">
        <f>IF(H6662&lt;Variables!$G$13,1,0)</f>
        <v>0</v>
      </c>
      <c r="AO6662" s="101">
        <f>IF(R6662&lt;Variables!$G$12,0,1)</f>
        <v>0</v>
      </c>
      <c r="AP6662" s="86">
        <f t="shared" si="625"/>
        <v>0</v>
      </c>
      <c r="AR6662">
        <v>0</v>
      </c>
      <c r="AS6662">
        <v>0</v>
      </c>
      <c r="AT6662">
        <v>1</v>
      </c>
      <c r="AU6662">
        <v>0</v>
      </c>
      <c r="BA6662">
        <v>-2.25</v>
      </c>
    </row>
    <row r="6663" spans="3:53" ht="12.75" x14ac:dyDescent="0.2">
      <c r="C6663" t="s">
        <v>1061</v>
      </c>
      <c r="D6663" t="s">
        <v>1041</v>
      </c>
      <c r="E6663">
        <v>40.83</v>
      </c>
      <c r="F6663">
        <v>5.65</v>
      </c>
      <c r="G6663">
        <v>5.43</v>
      </c>
      <c r="H6663">
        <v>2280</v>
      </c>
      <c r="I6663">
        <v>-35.802999999999997</v>
      </c>
      <c r="J6663" t="s">
        <v>78</v>
      </c>
      <c r="K6663">
        <v>56.02</v>
      </c>
      <c r="L6663">
        <v>40.784329999999997</v>
      </c>
      <c r="M6663">
        <v>-1.0616822686546399E-2</v>
      </c>
      <c r="N6663">
        <v>40.468152000000003</v>
      </c>
      <c r="O6663">
        <v>0.77060103955327053</v>
      </c>
      <c r="P6663">
        <v>662831</v>
      </c>
      <c r="Q6663">
        <v>1947000</v>
      </c>
      <c r="R6663">
        <v>0.34</v>
      </c>
      <c r="S6663">
        <v>32.603000000000002</v>
      </c>
      <c r="T6663">
        <v>6.1529999999999996</v>
      </c>
      <c r="U6663">
        <v>17.470800000000001</v>
      </c>
      <c r="V6663">
        <v>2.4298278189210412</v>
      </c>
      <c r="AC6663">
        <v>40.92</v>
      </c>
      <c r="AD6663">
        <v>39.69</v>
      </c>
      <c r="AH6663" s="85">
        <f>IF(AND(M6663&lt;Variables!$G$6,M6663&gt;Variables!$G$5),0,1)</f>
        <v>1</v>
      </c>
      <c r="AI6663" s="85">
        <f t="shared" si="626"/>
        <v>0</v>
      </c>
      <c r="AJ6663" s="85">
        <f>IF(I6663&gt;Variables!$G$7,0,1)</f>
        <v>1</v>
      </c>
      <c r="AK6663" s="85">
        <f>IF(F6663&gt;Variables!$G$8,0,1)</f>
        <v>1</v>
      </c>
      <c r="AL6663" s="85">
        <f>IF(G6663&gt;Variables!$G$9,0,1)</f>
        <v>1</v>
      </c>
      <c r="AM6663" s="85">
        <f>IF(AND(K6663&gt;Variables!$G$10,K6663&lt;Variables!$G$11),0,1)</f>
        <v>0</v>
      </c>
      <c r="AN6663" s="103">
        <f>IF(H6663&lt;Variables!$G$13,1,0)</f>
        <v>1</v>
      </c>
      <c r="AO6663" s="101">
        <f>IF(R6663&lt;Variables!$G$12,0,1)</f>
        <v>0</v>
      </c>
      <c r="AP6663" s="86">
        <f t="shared" si="625"/>
        <v>1</v>
      </c>
      <c r="AR6663">
        <v>0</v>
      </c>
      <c r="AS6663">
        <v>0</v>
      </c>
      <c r="AT6663">
        <v>1</v>
      </c>
      <c r="AU6663">
        <v>0</v>
      </c>
      <c r="BA6663">
        <v>-2.25</v>
      </c>
    </row>
    <row r="6664" spans="3:53" ht="12.75" x14ac:dyDescent="0.2">
      <c r="C6664" t="s">
        <v>1061</v>
      </c>
      <c r="D6664" t="s">
        <v>1038</v>
      </c>
      <c r="E6664">
        <v>5.8</v>
      </c>
      <c r="F6664">
        <v>18.86</v>
      </c>
      <c r="G6664">
        <v>-5.53</v>
      </c>
      <c r="H6664">
        <v>41.21</v>
      </c>
      <c r="I6664">
        <v>-43.84</v>
      </c>
      <c r="J6664" t="s">
        <v>76</v>
      </c>
      <c r="K6664">
        <v>49.41</v>
      </c>
      <c r="L6664">
        <v>5.7760899999999991</v>
      </c>
      <c r="M6664">
        <v>0.58707533989256666</v>
      </c>
      <c r="N6664">
        <v>6.0416660000000002</v>
      </c>
      <c r="O6664">
        <v>-3.8344721472521091</v>
      </c>
      <c r="P6664">
        <v>7344000</v>
      </c>
      <c r="Q6664">
        <v>136903</v>
      </c>
      <c r="R6664">
        <v>53.64</v>
      </c>
      <c r="S6664">
        <v>32.603000000000002</v>
      </c>
      <c r="T6664">
        <v>6.1529999999999996</v>
      </c>
      <c r="U6664">
        <v>17.470800000000001</v>
      </c>
      <c r="V6664">
        <v>2.3466239705759429</v>
      </c>
      <c r="AC6664">
        <v>5.83</v>
      </c>
      <c r="AD6664">
        <v>4.5900999999999996</v>
      </c>
      <c r="AH6664" s="85">
        <f>IF(AND(M6664&lt;Variables!$G$6,M6664&gt;Variables!$G$5),0,1)</f>
        <v>1</v>
      </c>
      <c r="AI6664" s="85">
        <f t="shared" si="626"/>
        <v>1</v>
      </c>
      <c r="AJ6664" s="85">
        <f>IF(I6664&gt;Variables!$G$7,0,1)</f>
        <v>1</v>
      </c>
      <c r="AK6664" s="85">
        <f>IF(F6664&gt;Variables!$G$8,0,1)</f>
        <v>0</v>
      </c>
      <c r="AL6664" s="85">
        <f>IF(G6664&gt;Variables!$G$9,0,1)</f>
        <v>1</v>
      </c>
      <c r="AM6664" s="85">
        <f>IF(AND(K6664&gt;Variables!$G$10,K6664&lt;Variables!$G$11),0,1)</f>
        <v>1</v>
      </c>
      <c r="AN6664" s="103">
        <f>IF(H6664&lt;Variables!$G$13,1,0)</f>
        <v>1</v>
      </c>
      <c r="AO6664" s="101">
        <f>IF(R6664&lt;Variables!$G$12,0,1)</f>
        <v>1</v>
      </c>
      <c r="AP6664" s="86">
        <f t="shared" si="625"/>
        <v>0</v>
      </c>
      <c r="AR6664">
        <v>0</v>
      </c>
      <c r="AS6664">
        <v>0</v>
      </c>
      <c r="AT6664">
        <v>1</v>
      </c>
      <c r="AU6664">
        <v>0</v>
      </c>
      <c r="BA6664">
        <v>-2.25</v>
      </c>
    </row>
    <row r="6665" spans="3:53" ht="12.75" x14ac:dyDescent="0.2">
      <c r="C6665" t="s">
        <v>1061</v>
      </c>
      <c r="D6665" t="s">
        <v>1039</v>
      </c>
      <c r="E6665">
        <v>6.13</v>
      </c>
      <c r="F6665">
        <v>26.04</v>
      </c>
      <c r="G6665">
        <v>-3.17</v>
      </c>
      <c r="H6665">
        <v>6.19</v>
      </c>
      <c r="I6665">
        <v>-41.872</v>
      </c>
      <c r="J6665" t="s">
        <v>76</v>
      </c>
      <c r="K6665">
        <v>40.68</v>
      </c>
      <c r="L6665">
        <v>6.454885</v>
      </c>
      <c r="M6665">
        <v>-2.3390811765043118</v>
      </c>
      <c r="N6665">
        <v>6.6816478260869578</v>
      </c>
      <c r="O6665">
        <v>-5.6535129644535989</v>
      </c>
      <c r="P6665">
        <v>9060000</v>
      </c>
      <c r="Q6665">
        <v>250890</v>
      </c>
      <c r="R6665">
        <v>36.11</v>
      </c>
      <c r="S6665">
        <v>32.603000000000002</v>
      </c>
      <c r="T6665">
        <v>6.1529999999999996</v>
      </c>
      <c r="U6665">
        <v>17.470800000000001</v>
      </c>
      <c r="V6665">
        <v>2.2683018273893341</v>
      </c>
      <c r="AC6665">
        <v>6.5</v>
      </c>
      <c r="AD6665">
        <v>5.3</v>
      </c>
      <c r="AH6665" s="85">
        <f>IF(AND(M6665&lt;Variables!$G$6,M6665&gt;Variables!$G$5),0,1)</f>
        <v>0</v>
      </c>
      <c r="AI6665" s="85">
        <f t="shared" si="626"/>
        <v>1</v>
      </c>
      <c r="AJ6665" s="85">
        <f>IF(I6665&gt;Variables!$G$7,0,1)</f>
        <v>1</v>
      </c>
      <c r="AK6665" s="85">
        <f>IF(F6665&gt;Variables!$G$8,0,1)</f>
        <v>0</v>
      </c>
      <c r="AL6665" s="85">
        <f>IF(G6665&gt;Variables!$G$9,0,1)</f>
        <v>1</v>
      </c>
      <c r="AM6665" s="85">
        <f>IF(AND(K6665&gt;Variables!$G$10,K6665&lt;Variables!$G$11),0,1)</f>
        <v>1</v>
      </c>
      <c r="AN6665" s="103">
        <f>IF(H6665&lt;Variables!$G$13,1,0)</f>
        <v>1</v>
      </c>
      <c r="AO6665" s="101">
        <f>IF(R6665&lt;Variables!$G$12,0,1)</f>
        <v>1</v>
      </c>
      <c r="AP6665" s="86">
        <f t="shared" si="625"/>
        <v>0</v>
      </c>
      <c r="AR6665">
        <v>1</v>
      </c>
      <c r="AS6665">
        <v>0</v>
      </c>
      <c r="AT6665">
        <v>0</v>
      </c>
      <c r="AU6665">
        <v>0</v>
      </c>
      <c r="BA6665">
        <v>2</v>
      </c>
    </row>
    <row r="6666" spans="3:53" ht="12.75" x14ac:dyDescent="0.2">
      <c r="C6666" t="s">
        <v>1061</v>
      </c>
      <c r="D6666" t="s">
        <v>888</v>
      </c>
      <c r="E6666">
        <v>21.86</v>
      </c>
      <c r="F6666">
        <v>5.96</v>
      </c>
      <c r="G6666">
        <v>2.65</v>
      </c>
      <c r="H6666">
        <v>3070</v>
      </c>
      <c r="I6666">
        <v>-62.287999999999997</v>
      </c>
      <c r="J6666" t="s">
        <v>78</v>
      </c>
      <c r="K6666">
        <v>51.52</v>
      </c>
      <c r="L6666">
        <v>21.870159999999998</v>
      </c>
      <c r="M6666">
        <v>-0.13790479813591749</v>
      </c>
      <c r="N6666">
        <v>21.717815999999999</v>
      </c>
      <c r="O6666">
        <v>0.56259800709242924</v>
      </c>
      <c r="P6666">
        <v>1164000</v>
      </c>
      <c r="Q6666">
        <v>3673000</v>
      </c>
      <c r="R6666">
        <v>0.32</v>
      </c>
      <c r="S6666">
        <v>32.603000000000002</v>
      </c>
      <c r="T6666">
        <v>6.1529999999999996</v>
      </c>
      <c r="U6666">
        <v>17.470800000000001</v>
      </c>
      <c r="V6666">
        <v>2.3869380937181992</v>
      </c>
      <c r="AC6666">
        <v>23.4679</v>
      </c>
      <c r="AD6666">
        <v>21.52</v>
      </c>
      <c r="AH6666" s="85">
        <f>IF(AND(M6666&lt;Variables!$G$6,M6666&gt;Variables!$G$5),0,1)</f>
        <v>1</v>
      </c>
      <c r="AI6666" s="85">
        <f t="shared" si="626"/>
        <v>0</v>
      </c>
      <c r="AJ6666" s="85">
        <f>IF(I6666&gt;Variables!$G$7,0,1)</f>
        <v>1</v>
      </c>
      <c r="AK6666" s="85">
        <f>IF(F6666&gt;Variables!$G$8,0,1)</f>
        <v>1</v>
      </c>
      <c r="AL6666" s="85">
        <f>IF(G6666&gt;Variables!$G$9,0,1)</f>
        <v>1</v>
      </c>
      <c r="AM6666" s="85">
        <f>IF(AND(K6666&gt;Variables!$G$10,K6666&lt;Variables!$G$11),0,1)</f>
        <v>0</v>
      </c>
      <c r="AN6666" s="103">
        <f>IF(H6666&lt;Variables!$G$13,1,0)</f>
        <v>0</v>
      </c>
      <c r="AO6666" s="101">
        <f>IF(R6666&lt;Variables!$G$12,0,1)</f>
        <v>0</v>
      </c>
      <c r="AP6666" s="86">
        <f t="shared" si="625"/>
        <v>1</v>
      </c>
      <c r="AR6666">
        <v>1</v>
      </c>
      <c r="AS6666">
        <v>0</v>
      </c>
      <c r="AT6666">
        <v>0</v>
      </c>
      <c r="AU6666">
        <v>0</v>
      </c>
      <c r="BA6666">
        <v>0.63</v>
      </c>
    </row>
    <row r="6667" spans="3:53" ht="12.75" x14ac:dyDescent="0.2">
      <c r="C6667" t="s">
        <v>1061</v>
      </c>
      <c r="D6667" t="s">
        <v>807</v>
      </c>
      <c r="E6667">
        <v>43.57</v>
      </c>
      <c r="F6667">
        <v>6.14</v>
      </c>
      <c r="G6667">
        <v>2.66</v>
      </c>
      <c r="H6667">
        <v>6310</v>
      </c>
      <c r="I6667">
        <v>43.69</v>
      </c>
      <c r="J6667" t="s">
        <v>78</v>
      </c>
      <c r="K6667">
        <v>43</v>
      </c>
      <c r="L6667">
        <v>43.713655000000003</v>
      </c>
      <c r="M6667">
        <v>-0.35150343754141228</v>
      </c>
      <c r="N6667">
        <v>43.774369999999998</v>
      </c>
      <c r="O6667">
        <v>-0.48971578574403779</v>
      </c>
      <c r="P6667">
        <v>1565000</v>
      </c>
      <c r="Q6667">
        <v>1380000</v>
      </c>
      <c r="R6667">
        <v>1.1299999999999999</v>
      </c>
      <c r="S6667">
        <v>32.603000000000002</v>
      </c>
      <c r="T6667">
        <v>6.1529999999999996</v>
      </c>
      <c r="U6667">
        <v>17.470800000000001</v>
      </c>
      <c r="V6667">
        <v>2.29651309588274</v>
      </c>
      <c r="AC6667">
        <v>46.21</v>
      </c>
      <c r="AD6667">
        <v>42.83</v>
      </c>
      <c r="AH6667" s="85">
        <f>IF(AND(M6667&lt;Variables!$G$6,M6667&gt;Variables!$G$5),0,1)</f>
        <v>1</v>
      </c>
      <c r="AI6667" s="85">
        <f t="shared" si="626"/>
        <v>1</v>
      </c>
      <c r="AJ6667" s="85">
        <f>IF(I6667&gt;Variables!$G$7,0,1)</f>
        <v>0</v>
      </c>
      <c r="AK6667" s="85">
        <f>IF(F6667&gt;Variables!$G$8,0,1)</f>
        <v>1</v>
      </c>
      <c r="AL6667" s="85">
        <f>IF(G6667&gt;Variables!$G$9,0,1)</f>
        <v>1</v>
      </c>
      <c r="AM6667" s="85">
        <f>IF(AND(K6667&gt;Variables!$G$10,K6667&lt;Variables!$G$11),0,1)</f>
        <v>1</v>
      </c>
      <c r="AN6667" s="103">
        <f>IF(H6667&lt;Variables!$G$13,1,0)</f>
        <v>0</v>
      </c>
      <c r="AO6667" s="101">
        <f>IF(R6667&lt;Variables!$G$12,0,1)</f>
        <v>0</v>
      </c>
      <c r="AP6667" s="86">
        <f t="shared" si="625"/>
        <v>1</v>
      </c>
      <c r="AR6667">
        <v>0</v>
      </c>
      <c r="AS6667">
        <v>1</v>
      </c>
      <c r="AT6667">
        <v>0</v>
      </c>
      <c r="AU6667">
        <v>0</v>
      </c>
      <c r="BA6667">
        <v>-0.31</v>
      </c>
    </row>
    <row r="6668" spans="3:53" ht="12.75" x14ac:dyDescent="0.2">
      <c r="C6668" t="s">
        <v>1061</v>
      </c>
      <c r="D6668" t="s">
        <v>925</v>
      </c>
      <c r="E6668">
        <v>54.61</v>
      </c>
      <c r="F6668">
        <v>6.25</v>
      </c>
      <c r="G6668">
        <v>1.28</v>
      </c>
      <c r="H6668">
        <v>-99999</v>
      </c>
      <c r="I6668">
        <v>-0.153</v>
      </c>
      <c r="J6668" t="s">
        <v>78</v>
      </c>
      <c r="K6668">
        <v>68.92</v>
      </c>
      <c r="L6668">
        <v>54.539753333333337</v>
      </c>
      <c r="M6668">
        <v>0.12971578040384379</v>
      </c>
      <c r="N6668">
        <v>54.472491891891892</v>
      </c>
      <c r="O6668">
        <v>0.25335376318382152</v>
      </c>
      <c r="P6668">
        <v>71589</v>
      </c>
      <c r="Q6668">
        <v>214801</v>
      </c>
      <c r="R6668">
        <v>0.33</v>
      </c>
      <c r="S6668">
        <v>32.603000000000002</v>
      </c>
      <c r="T6668">
        <v>6.1529999999999996</v>
      </c>
      <c r="U6668">
        <v>17.470800000000001</v>
      </c>
      <c r="V6668">
        <v>2.5525507949410851</v>
      </c>
      <c r="AC6668">
        <v>54.79</v>
      </c>
      <c r="AD6668">
        <v>54.51</v>
      </c>
      <c r="AH6668" s="85">
        <f>IF(AND(M6668&lt;Variables!$G$6,M6668&gt;Variables!$G$5),0,1)</f>
        <v>1</v>
      </c>
      <c r="AI6668" s="85">
        <f t="shared" si="626"/>
        <v>0</v>
      </c>
      <c r="AJ6668" s="85">
        <f>IF(I6668&gt;Variables!$G$7,0,1)</f>
        <v>1</v>
      </c>
      <c r="AK6668" s="85">
        <f>IF(F6668&gt;Variables!$G$8,0,1)</f>
        <v>1</v>
      </c>
      <c r="AL6668" s="85">
        <f>IF(G6668&gt;Variables!$G$9,0,1)</f>
        <v>1</v>
      </c>
      <c r="AM6668" s="85">
        <f>IF(AND(K6668&gt;Variables!$G$10,K6668&lt;Variables!$G$11),0,1)</f>
        <v>0</v>
      </c>
      <c r="AN6668" s="103">
        <f>IF(H6668&lt;Variables!$G$13,1,0)</f>
        <v>1</v>
      </c>
      <c r="AO6668" s="101">
        <f>IF(R6668&lt;Variables!$G$12,0,1)</f>
        <v>0</v>
      </c>
      <c r="AP6668" s="86">
        <f t="shared" si="625"/>
        <v>1</v>
      </c>
      <c r="AR6668">
        <v>0</v>
      </c>
      <c r="AS6668">
        <v>1</v>
      </c>
      <c r="AT6668">
        <v>0</v>
      </c>
      <c r="AU6668">
        <v>0</v>
      </c>
      <c r="BA6668">
        <v>0.31</v>
      </c>
    </row>
    <row r="6669" spans="3:53" ht="12.75" x14ac:dyDescent="0.2">
      <c r="C6669" t="s">
        <v>1061</v>
      </c>
      <c r="D6669" t="s">
        <v>1045</v>
      </c>
      <c r="E6669">
        <v>35.08</v>
      </c>
      <c r="F6669">
        <v>6.27</v>
      </c>
      <c r="G6669">
        <v>4.28</v>
      </c>
      <c r="H6669">
        <v>4890</v>
      </c>
      <c r="I6669">
        <v>75.31</v>
      </c>
      <c r="J6669" t="s">
        <v>78</v>
      </c>
      <c r="K6669">
        <v>52.17</v>
      </c>
      <c r="L6669">
        <v>34.997059999999998</v>
      </c>
      <c r="M6669">
        <v>0.20841750707058121</v>
      </c>
      <c r="N6669">
        <v>34.912887755102041</v>
      </c>
      <c r="O6669">
        <v>0.45001217315516839</v>
      </c>
      <c r="P6669">
        <v>283312</v>
      </c>
      <c r="Q6669">
        <v>3348000</v>
      </c>
      <c r="R6669">
        <v>0.08</v>
      </c>
      <c r="S6669">
        <v>32.603000000000002</v>
      </c>
      <c r="T6669">
        <v>6.1529999999999996</v>
      </c>
      <c r="U6669">
        <v>17.470800000000001</v>
      </c>
      <c r="V6669">
        <v>2.3827562006360541</v>
      </c>
      <c r="AC6669">
        <v>35.219900000000003</v>
      </c>
      <c r="AD6669">
        <v>33.9</v>
      </c>
      <c r="AH6669" s="85">
        <f>IF(AND(M6669&lt;Variables!$G$6,M6669&gt;Variables!$G$5),0,1)</f>
        <v>1</v>
      </c>
      <c r="AI6669" s="85">
        <f t="shared" si="626"/>
        <v>0</v>
      </c>
      <c r="AJ6669" s="85">
        <f>IF(I6669&gt;Variables!$G$7,0,1)</f>
        <v>0</v>
      </c>
      <c r="AK6669" s="85">
        <f>IF(F6669&gt;Variables!$G$8,0,1)</f>
        <v>1</v>
      </c>
      <c r="AL6669" s="85">
        <f>IF(G6669&gt;Variables!$G$9,0,1)</f>
        <v>1</v>
      </c>
      <c r="AM6669" s="85">
        <f>IF(AND(K6669&gt;Variables!$G$10,K6669&lt;Variables!$G$11),0,1)</f>
        <v>0</v>
      </c>
      <c r="AN6669" s="103">
        <f>IF(H6669&lt;Variables!$G$13,1,0)</f>
        <v>0</v>
      </c>
      <c r="AO6669" s="101">
        <f>IF(R6669&lt;Variables!$G$12,0,1)</f>
        <v>0</v>
      </c>
      <c r="AP6669" s="86">
        <f t="shared" si="625"/>
        <v>1</v>
      </c>
      <c r="AR6669">
        <v>0</v>
      </c>
      <c r="AS6669">
        <v>0</v>
      </c>
      <c r="AT6669">
        <v>1</v>
      </c>
      <c r="AU6669">
        <v>0</v>
      </c>
      <c r="BA6669">
        <v>-2.25</v>
      </c>
    </row>
    <row r="6670" spans="3:53" ht="12.75" x14ac:dyDescent="0.2">
      <c r="C6670" t="s">
        <v>1061</v>
      </c>
      <c r="D6670" t="s">
        <v>295</v>
      </c>
      <c r="E6670">
        <v>67.33</v>
      </c>
      <c r="F6670">
        <v>6.52</v>
      </c>
      <c r="G6670">
        <v>4.7</v>
      </c>
      <c r="H6670">
        <v>2400</v>
      </c>
      <c r="I6670">
        <v>4.0000000000000001E-3</v>
      </c>
      <c r="J6670" t="s">
        <v>78</v>
      </c>
      <c r="K6670">
        <v>56.2</v>
      </c>
      <c r="L6670">
        <v>67.520588235294127</v>
      </c>
      <c r="M6670">
        <v>-1.5681491484085711E-2</v>
      </c>
      <c r="N6670">
        <v>66.827944444444455</v>
      </c>
      <c r="O6670">
        <v>1.020614297245904</v>
      </c>
      <c r="P6670">
        <v>110925</v>
      </c>
      <c r="Q6670">
        <v>370535</v>
      </c>
      <c r="R6670">
        <v>0.3</v>
      </c>
      <c r="S6670">
        <v>32.603000000000002</v>
      </c>
      <c r="T6670">
        <v>6.1529999999999996</v>
      </c>
      <c r="U6670">
        <v>17.470800000000001</v>
      </c>
      <c r="V6670">
        <v>2.4319205052925041</v>
      </c>
      <c r="AC6670">
        <v>69.290000000000006</v>
      </c>
      <c r="AD6670">
        <v>67.073099999999997</v>
      </c>
      <c r="AH6670" s="85">
        <f>IF(AND(M6670&lt;Variables!$G$6,M6670&gt;Variables!$G$5),0,1)</f>
        <v>1</v>
      </c>
      <c r="AI6670" s="85">
        <f t="shared" si="626"/>
        <v>0</v>
      </c>
      <c r="AJ6670" s="85">
        <f>IF(I6670&gt;Variables!$G$7,0,1)</f>
        <v>0</v>
      </c>
      <c r="AK6670" s="85">
        <f>IF(F6670&gt;Variables!$G$8,0,1)</f>
        <v>1</v>
      </c>
      <c r="AL6670" s="85">
        <f>IF(G6670&gt;Variables!$G$9,0,1)</f>
        <v>1</v>
      </c>
      <c r="AM6670" s="85">
        <f>IF(AND(K6670&gt;Variables!$G$10,K6670&lt;Variables!$G$11),0,1)</f>
        <v>0</v>
      </c>
      <c r="AN6670" s="103">
        <f>IF(H6670&lt;Variables!$G$13,1,0)</f>
        <v>1</v>
      </c>
      <c r="AO6670" s="101">
        <f>IF(R6670&lt;Variables!$G$12,0,1)</f>
        <v>0</v>
      </c>
      <c r="AP6670" s="86">
        <f t="shared" si="625"/>
        <v>1</v>
      </c>
      <c r="AR6670">
        <v>1</v>
      </c>
      <c r="AS6670">
        <v>0</v>
      </c>
      <c r="AT6670">
        <v>0</v>
      </c>
      <c r="AU6670">
        <v>0</v>
      </c>
      <c r="BA6670">
        <v>1.55</v>
      </c>
    </row>
    <row r="6671" spans="3:53" ht="12.75" x14ac:dyDescent="0.2">
      <c r="C6671" t="s">
        <v>1061</v>
      </c>
      <c r="D6671" t="s">
        <v>971</v>
      </c>
      <c r="E6671">
        <v>30.71</v>
      </c>
      <c r="F6671">
        <v>6.9</v>
      </c>
      <c r="G6671">
        <v>-4.08</v>
      </c>
      <c r="H6671">
        <v>20630</v>
      </c>
      <c r="I6671">
        <v>-67.772000000000006</v>
      </c>
      <c r="J6671" t="s">
        <v>78</v>
      </c>
      <c r="K6671">
        <v>56.2</v>
      </c>
      <c r="L6671">
        <v>30.488199999999999</v>
      </c>
      <c r="M6671">
        <v>0.95709159609292138</v>
      </c>
      <c r="N6671">
        <v>30.655557999999999</v>
      </c>
      <c r="O6671">
        <v>0.40593617640235258</v>
      </c>
      <c r="P6671">
        <v>16480000</v>
      </c>
      <c r="Q6671">
        <v>8987000</v>
      </c>
      <c r="R6671">
        <v>1.83</v>
      </c>
      <c r="S6671">
        <v>32.603000000000002</v>
      </c>
      <c r="T6671">
        <v>6.1529999999999996</v>
      </c>
      <c r="U6671">
        <v>17.470800000000001</v>
      </c>
      <c r="V6671">
        <v>2.389210319218583</v>
      </c>
      <c r="AC6671">
        <v>31.274999999999999</v>
      </c>
      <c r="AD6671">
        <v>29.6</v>
      </c>
      <c r="AH6671" s="85">
        <f>IF(AND(M6671&lt;Variables!$G$6,M6671&gt;Variables!$G$5),0,1)</f>
        <v>1</v>
      </c>
      <c r="AI6671" s="85">
        <f t="shared" si="626"/>
        <v>1</v>
      </c>
      <c r="AJ6671" s="85">
        <f>IF(I6671&gt;Variables!$G$7,0,1)</f>
        <v>1</v>
      </c>
      <c r="AK6671" s="85">
        <f>IF(F6671&gt;Variables!$G$8,0,1)</f>
        <v>1</v>
      </c>
      <c r="AL6671" s="85">
        <f>IF(G6671&gt;Variables!$G$9,0,1)</f>
        <v>1</v>
      </c>
      <c r="AM6671" s="85">
        <f>IF(AND(K6671&gt;Variables!$G$10,K6671&lt;Variables!$G$11),0,1)</f>
        <v>0</v>
      </c>
      <c r="AN6671" s="103">
        <f>IF(H6671&lt;Variables!$G$13,1,0)</f>
        <v>0</v>
      </c>
      <c r="AO6671" s="101">
        <f>IF(R6671&lt;Variables!$G$12,0,1)</f>
        <v>0</v>
      </c>
      <c r="AP6671" s="86">
        <f t="shared" si="625"/>
        <v>1</v>
      </c>
      <c r="AR6671">
        <v>0</v>
      </c>
      <c r="AS6671">
        <v>0</v>
      </c>
      <c r="AT6671">
        <v>1</v>
      </c>
      <c r="AU6671">
        <v>0</v>
      </c>
      <c r="BA6671">
        <v>-1.91</v>
      </c>
    </row>
    <row r="6672" spans="3:53" ht="12.75" x14ac:dyDescent="0.2">
      <c r="C6672" t="s">
        <v>1061</v>
      </c>
      <c r="D6672" t="s">
        <v>1036</v>
      </c>
      <c r="E6672">
        <v>704.05</v>
      </c>
      <c r="F6672">
        <v>14.98</v>
      </c>
      <c r="G6672">
        <v>2.77</v>
      </c>
      <c r="H6672">
        <v>12820</v>
      </c>
      <c r="I6672">
        <v>71.849999999999994</v>
      </c>
      <c r="J6672" t="s">
        <v>76</v>
      </c>
      <c r="K6672">
        <v>53.42</v>
      </c>
      <c r="L6672">
        <v>705.73809999999992</v>
      </c>
      <c r="M6672">
        <v>-0.10458553959321699</v>
      </c>
      <c r="N6672">
        <v>701.55624599999976</v>
      </c>
      <c r="O6672">
        <v>0.49087354287488461</v>
      </c>
      <c r="P6672">
        <v>1482000</v>
      </c>
      <c r="Q6672">
        <v>568465</v>
      </c>
      <c r="R6672">
        <v>2.61</v>
      </c>
      <c r="S6672">
        <v>32.603000000000002</v>
      </c>
      <c r="T6672">
        <v>6.1529999999999996</v>
      </c>
      <c r="U6672">
        <v>17.470800000000001</v>
      </c>
      <c r="V6672">
        <v>2.4061834112205638</v>
      </c>
      <c r="AC6672">
        <v>714.68989999999997</v>
      </c>
      <c r="AD6672">
        <v>695.82</v>
      </c>
      <c r="AH6672" s="85">
        <f>IF(AND(M6672&lt;Variables!$G$6,M6672&gt;Variables!$G$5),0,1)</f>
        <v>1</v>
      </c>
      <c r="AI6672" s="85">
        <f t="shared" si="626"/>
        <v>0</v>
      </c>
      <c r="AJ6672" s="85">
        <f>IF(I6672&gt;Variables!$G$7,0,1)</f>
        <v>0</v>
      </c>
      <c r="AK6672" s="85">
        <f>IF(F6672&gt;Variables!$G$8,0,1)</f>
        <v>0</v>
      </c>
      <c r="AL6672" s="85">
        <f>IF(G6672&gt;Variables!$G$9,0,1)</f>
        <v>1</v>
      </c>
      <c r="AM6672" s="85">
        <f>IF(AND(K6672&gt;Variables!$G$10,K6672&lt;Variables!$G$11),0,1)</f>
        <v>0</v>
      </c>
      <c r="AN6672" s="103">
        <f>IF(H6672&lt;Variables!$G$13,1,0)</f>
        <v>0</v>
      </c>
      <c r="AO6672" s="101">
        <f>IF(R6672&lt;Variables!$G$12,0,1)</f>
        <v>1</v>
      </c>
      <c r="AP6672" s="86">
        <f t="shared" si="625"/>
        <v>0</v>
      </c>
      <c r="AR6672">
        <v>1</v>
      </c>
      <c r="AS6672">
        <v>0</v>
      </c>
      <c r="AT6672">
        <v>0</v>
      </c>
      <c r="AU6672">
        <v>0</v>
      </c>
      <c r="BA6672">
        <v>0.68</v>
      </c>
    </row>
    <row r="6673" spans="3:53" ht="12.75" x14ac:dyDescent="0.2">
      <c r="C6673" t="s">
        <v>1061</v>
      </c>
      <c r="D6673" t="s">
        <v>1047</v>
      </c>
      <c r="E6673">
        <v>43.19</v>
      </c>
      <c r="F6673">
        <v>7.97</v>
      </c>
      <c r="G6673">
        <v>6.59</v>
      </c>
      <c r="H6673">
        <v>5390</v>
      </c>
      <c r="I6673">
        <v>19.451000000000001</v>
      </c>
      <c r="J6673" t="s">
        <v>78</v>
      </c>
      <c r="K6673">
        <v>73.430000000000007</v>
      </c>
      <c r="L6673">
        <v>42.793933333333342</v>
      </c>
      <c r="M6673">
        <v>0.87878499911981256</v>
      </c>
      <c r="N6673">
        <v>42.044965909090919</v>
      </c>
      <c r="O6673">
        <v>2.675787853750712</v>
      </c>
      <c r="P6673">
        <v>83384</v>
      </c>
      <c r="Q6673">
        <v>899715</v>
      </c>
      <c r="R6673">
        <v>0.09</v>
      </c>
      <c r="S6673">
        <v>32.603000000000002</v>
      </c>
      <c r="T6673">
        <v>6.1529999999999996</v>
      </c>
      <c r="U6673">
        <v>17.470800000000001</v>
      </c>
      <c r="V6673">
        <v>2.5274226648780429</v>
      </c>
      <c r="AC6673">
        <v>43.404899999999998</v>
      </c>
      <c r="AD6673">
        <v>40.75</v>
      </c>
      <c r="AH6673" s="85">
        <f>IF(AND(M6673&lt;Variables!$G$6,M6673&gt;Variables!$G$5),0,1)</f>
        <v>1</v>
      </c>
      <c r="AI6673" s="85">
        <f t="shared" si="626"/>
        <v>0</v>
      </c>
      <c r="AJ6673" s="85">
        <f>IF(I6673&gt;Variables!$G$7,0,1)</f>
        <v>0</v>
      </c>
      <c r="AK6673" s="85">
        <f>IF(F6673&gt;Variables!$G$8,0,1)</f>
        <v>1</v>
      </c>
      <c r="AL6673" s="85">
        <f>IF(G6673&gt;Variables!$G$9,0,1)</f>
        <v>1</v>
      </c>
      <c r="AM6673" s="85">
        <f>IF(AND(K6673&gt;Variables!$G$10,K6673&lt;Variables!$G$11),0,1)</f>
        <v>0</v>
      </c>
      <c r="AN6673" s="103">
        <f>IF(H6673&lt;Variables!$G$13,1,0)</f>
        <v>0</v>
      </c>
      <c r="AO6673" s="101">
        <f>IF(R6673&lt;Variables!$G$12,0,1)</f>
        <v>0</v>
      </c>
      <c r="AP6673" s="86">
        <f t="shared" si="625"/>
        <v>1</v>
      </c>
      <c r="AR6673">
        <v>0</v>
      </c>
      <c r="AS6673">
        <v>0</v>
      </c>
      <c r="AT6673">
        <v>1</v>
      </c>
      <c r="AU6673">
        <v>0</v>
      </c>
      <c r="BA6673">
        <v>-2.25</v>
      </c>
    </row>
    <row r="6674" spans="3:53" ht="12.75" x14ac:dyDescent="0.2">
      <c r="C6674" t="s">
        <v>1061</v>
      </c>
      <c r="D6674" t="s">
        <v>1040</v>
      </c>
      <c r="E6674">
        <v>2.79</v>
      </c>
      <c r="F6674">
        <v>9.02</v>
      </c>
      <c r="G6674">
        <v>3.52</v>
      </c>
      <c r="H6674">
        <v>-99999</v>
      </c>
      <c r="I6674">
        <v>187.40100000000001</v>
      </c>
      <c r="J6674" t="s">
        <v>78</v>
      </c>
      <c r="K6674">
        <v>69.91</v>
      </c>
      <c r="L6674">
        <v>2.7810857142857142</v>
      </c>
      <c r="M6674">
        <v>0.50031847788121542</v>
      </c>
      <c r="N6674">
        <v>2.76735</v>
      </c>
      <c r="O6674">
        <v>0.99915081214880486</v>
      </c>
      <c r="P6674">
        <v>129618</v>
      </c>
      <c r="Q6674">
        <v>61287</v>
      </c>
      <c r="R6674">
        <v>2.11</v>
      </c>
      <c r="S6674">
        <v>32.603000000000002</v>
      </c>
      <c r="T6674">
        <v>6.1529999999999996</v>
      </c>
      <c r="U6674">
        <v>17.470800000000001</v>
      </c>
      <c r="V6674">
        <v>2.5314909670714401</v>
      </c>
      <c r="AC6674">
        <v>2.7949999999999999</v>
      </c>
      <c r="AD6674">
        <v>2.7501000000000002</v>
      </c>
      <c r="AH6674" s="85">
        <f>IF(AND(M6674&lt;Variables!$G$6,M6674&gt;Variables!$G$5),0,1)</f>
        <v>1</v>
      </c>
      <c r="AI6674" s="85">
        <f t="shared" si="626"/>
        <v>0</v>
      </c>
      <c r="AJ6674" s="85">
        <f>IF(I6674&gt;Variables!$G$7,0,1)</f>
        <v>0</v>
      </c>
      <c r="AK6674" s="85">
        <f>IF(F6674&gt;Variables!$G$8,0,1)</f>
        <v>0</v>
      </c>
      <c r="AL6674" s="85">
        <f>IF(G6674&gt;Variables!$G$9,0,1)</f>
        <v>1</v>
      </c>
      <c r="AM6674" s="85">
        <f>IF(AND(K6674&gt;Variables!$G$10,K6674&lt;Variables!$G$11),0,1)</f>
        <v>0</v>
      </c>
      <c r="AN6674" s="103">
        <f>IF(H6674&lt;Variables!$G$13,1,0)</f>
        <v>1</v>
      </c>
      <c r="AO6674" s="101">
        <f>IF(R6674&lt;Variables!$G$12,0,1)</f>
        <v>1</v>
      </c>
      <c r="AP6674" s="86">
        <f t="shared" si="625"/>
        <v>1</v>
      </c>
      <c r="AR6674">
        <v>0</v>
      </c>
      <c r="AS6674">
        <v>0</v>
      </c>
      <c r="AT6674">
        <v>0</v>
      </c>
      <c r="AU6674">
        <v>0</v>
      </c>
      <c r="BA6674">
        <v>0</v>
      </c>
    </row>
    <row r="6675" spans="3:53" ht="12.75" x14ac:dyDescent="0.2">
      <c r="C6675" t="s">
        <v>1061</v>
      </c>
      <c r="D6675" t="s">
        <v>215</v>
      </c>
      <c r="E6675">
        <v>23.48</v>
      </c>
      <c r="F6675">
        <v>11.77</v>
      </c>
      <c r="G6675">
        <v>3.92</v>
      </c>
      <c r="H6675">
        <v>2990</v>
      </c>
      <c r="I6675">
        <v>7.2309999999999999</v>
      </c>
      <c r="J6675" t="s">
        <v>78</v>
      </c>
      <c r="K6675">
        <v>43.51</v>
      </c>
      <c r="L6675">
        <v>24.096744999999999</v>
      </c>
      <c r="M6675">
        <v>-1.9344728925006149</v>
      </c>
      <c r="N6675">
        <v>23.713177999999999</v>
      </c>
      <c r="O6675">
        <v>-0.34823674835992707</v>
      </c>
      <c r="P6675">
        <v>19479000</v>
      </c>
      <c r="Q6675">
        <v>27211000</v>
      </c>
      <c r="R6675">
        <v>0.72</v>
      </c>
      <c r="S6675">
        <v>32.603000000000002</v>
      </c>
      <c r="T6675">
        <v>6.1529999999999996</v>
      </c>
      <c r="U6675">
        <v>17.470800000000001</v>
      </c>
      <c r="V6675">
        <v>2.3138018376441289</v>
      </c>
      <c r="AC6675">
        <v>23.85</v>
      </c>
      <c r="AD6675">
        <v>21.65</v>
      </c>
      <c r="AH6675" s="85">
        <f>IF(AND(M6675&lt;Variables!$G$6,M6675&gt;Variables!$G$5),0,1)</f>
        <v>1</v>
      </c>
      <c r="AI6675" s="85">
        <f t="shared" si="626"/>
        <v>0</v>
      </c>
      <c r="AJ6675" s="85">
        <f>IF(I6675&gt;Variables!$G$7,0,1)</f>
        <v>0</v>
      </c>
      <c r="AK6675" s="85">
        <f>IF(F6675&gt;Variables!$G$8,0,1)</f>
        <v>0</v>
      </c>
      <c r="AL6675" s="85">
        <f>IF(G6675&gt;Variables!$G$9,0,1)</f>
        <v>1</v>
      </c>
      <c r="AM6675" s="85">
        <f>IF(AND(K6675&gt;Variables!$G$10,K6675&lt;Variables!$G$11),0,1)</f>
        <v>1</v>
      </c>
      <c r="AN6675" s="103">
        <f>IF(H6675&lt;Variables!$G$13,1,0)</f>
        <v>0</v>
      </c>
      <c r="AO6675" s="101">
        <f>IF(R6675&lt;Variables!$G$12,0,1)</f>
        <v>0</v>
      </c>
      <c r="AP6675" s="86">
        <f t="shared" si="625"/>
        <v>1</v>
      </c>
      <c r="AR6675">
        <v>0</v>
      </c>
      <c r="AS6675">
        <v>0</v>
      </c>
      <c r="AT6675">
        <v>1</v>
      </c>
      <c r="AU6675">
        <v>0</v>
      </c>
      <c r="BA6675">
        <v>-2.25</v>
      </c>
    </row>
    <row r="6676" spans="3:53" ht="12.75" x14ac:dyDescent="0.2">
      <c r="C6676" t="s">
        <v>1061</v>
      </c>
      <c r="D6676" t="s">
        <v>1042</v>
      </c>
      <c r="E6676">
        <v>15.37</v>
      </c>
      <c r="F6676">
        <v>12.22</v>
      </c>
      <c r="G6676">
        <v>3.16</v>
      </c>
      <c r="H6676">
        <v>2590</v>
      </c>
      <c r="I6676">
        <v>306.28699999999998</v>
      </c>
      <c r="J6676" t="s">
        <v>78</v>
      </c>
      <c r="K6676">
        <v>49.91</v>
      </c>
      <c r="L6676">
        <v>15.300005000000001</v>
      </c>
      <c r="M6676">
        <v>0.13068623180189509</v>
      </c>
      <c r="N6676">
        <v>15.427196</v>
      </c>
      <c r="O6676">
        <v>-0.6948508335539284</v>
      </c>
      <c r="P6676">
        <v>3520000</v>
      </c>
      <c r="Q6676">
        <v>3463000</v>
      </c>
      <c r="R6676">
        <v>1.02</v>
      </c>
      <c r="S6676">
        <v>32.603000000000002</v>
      </c>
      <c r="T6676">
        <v>6.1529999999999996</v>
      </c>
      <c r="U6676">
        <v>17.470800000000001</v>
      </c>
      <c r="V6676">
        <v>2.3627037259385211</v>
      </c>
      <c r="AC6676">
        <v>15.75</v>
      </c>
      <c r="AD6676">
        <v>15.295</v>
      </c>
      <c r="AH6676" s="85">
        <f>IF(AND(M6676&lt;Variables!$G$6,M6676&gt;Variables!$G$5),0,1)</f>
        <v>1</v>
      </c>
      <c r="AI6676" s="85">
        <f t="shared" si="626"/>
        <v>1</v>
      </c>
      <c r="AJ6676" s="85">
        <f>IF(I6676&gt;Variables!$G$7,0,1)</f>
        <v>0</v>
      </c>
      <c r="AK6676" s="85">
        <f>IF(F6676&gt;Variables!$G$8,0,1)</f>
        <v>0</v>
      </c>
      <c r="AL6676" s="85">
        <f>IF(G6676&gt;Variables!$G$9,0,1)</f>
        <v>1</v>
      </c>
      <c r="AM6676" s="85">
        <f>IF(AND(K6676&gt;Variables!$G$10,K6676&lt;Variables!$G$11),0,1)</f>
        <v>1</v>
      </c>
      <c r="AN6676" s="103">
        <f>IF(H6676&lt;Variables!$G$13,1,0)</f>
        <v>0</v>
      </c>
      <c r="AO6676" s="101">
        <f>IF(R6676&lt;Variables!$G$12,0,1)</f>
        <v>0</v>
      </c>
      <c r="AP6676" s="86">
        <f t="shared" si="625"/>
        <v>1</v>
      </c>
      <c r="AR6676">
        <v>1</v>
      </c>
      <c r="AS6676">
        <v>0</v>
      </c>
      <c r="AT6676">
        <v>0</v>
      </c>
      <c r="AU6676">
        <v>0</v>
      </c>
      <c r="BA6676">
        <v>1.5</v>
      </c>
    </row>
    <row r="6677" spans="3:53" ht="12.75" x14ac:dyDescent="0.2">
      <c r="C6677" t="s">
        <v>1061</v>
      </c>
      <c r="D6677" t="s">
        <v>1032</v>
      </c>
      <c r="E6677">
        <v>2.25</v>
      </c>
      <c r="F6677">
        <v>30.23</v>
      </c>
      <c r="G6677">
        <v>16.62</v>
      </c>
      <c r="H6677">
        <v>51.39</v>
      </c>
      <c r="I6677">
        <v>-11.596</v>
      </c>
      <c r="J6677" t="s">
        <v>78</v>
      </c>
      <c r="K6677">
        <v>58.06</v>
      </c>
      <c r="L6677">
        <v>2.2347250000000001</v>
      </c>
      <c r="M6677">
        <v>2.0259763505576629</v>
      </c>
      <c r="N6677">
        <v>2.1716199999999999</v>
      </c>
      <c r="O6677">
        <v>4.9907442370212074</v>
      </c>
      <c r="P6677">
        <v>11140000</v>
      </c>
      <c r="Q6677">
        <v>363020</v>
      </c>
      <c r="R6677">
        <v>30.69</v>
      </c>
      <c r="S6677">
        <v>32.603000000000002</v>
      </c>
      <c r="T6677">
        <v>6.1529999999999996</v>
      </c>
      <c r="U6677">
        <v>17.470800000000001</v>
      </c>
      <c r="V6677">
        <v>2.350666996100192</v>
      </c>
      <c r="AC6677">
        <v>2.29</v>
      </c>
      <c r="AD6677">
        <v>1.85</v>
      </c>
      <c r="AH6677" s="85">
        <f>IF(AND(M6677&lt;Variables!$G$6,M6677&gt;Variables!$G$5),0,1)</f>
        <v>1</v>
      </c>
      <c r="AI6677" s="85">
        <f t="shared" si="626"/>
        <v>0</v>
      </c>
      <c r="AJ6677" s="85">
        <f>IF(I6677&gt;Variables!$G$7,0,1)</f>
        <v>1</v>
      </c>
      <c r="AK6677" s="85">
        <f>IF(F6677&gt;Variables!$G$8,0,1)</f>
        <v>0</v>
      </c>
      <c r="AL6677" s="85">
        <f>IF(G6677&gt;Variables!$G$9,0,1)</f>
        <v>0</v>
      </c>
      <c r="AM6677" s="85">
        <f>IF(AND(K6677&gt;Variables!$G$10,K6677&lt;Variables!$G$11),0,1)</f>
        <v>0</v>
      </c>
      <c r="AN6677" s="103">
        <f>IF(H6677&lt;Variables!$G$13,1,0)</f>
        <v>1</v>
      </c>
      <c r="AO6677" s="101">
        <f>IF(R6677&lt;Variables!$G$12,0,1)</f>
        <v>1</v>
      </c>
      <c r="AP6677" s="86">
        <f t="shared" si="625"/>
        <v>1</v>
      </c>
      <c r="AR6677">
        <v>1</v>
      </c>
      <c r="AS6677">
        <v>0</v>
      </c>
      <c r="AT6677">
        <v>0</v>
      </c>
      <c r="AU6677">
        <v>0</v>
      </c>
      <c r="BA6677">
        <v>2</v>
      </c>
    </row>
    <row r="6678" spans="3:53" ht="12.75" x14ac:dyDescent="0.2">
      <c r="C6678" t="s">
        <v>1061</v>
      </c>
      <c r="D6678" t="s">
        <v>756</v>
      </c>
      <c r="E6678">
        <v>2.73</v>
      </c>
      <c r="F6678">
        <v>33.5</v>
      </c>
      <c r="G6678">
        <v>12.08</v>
      </c>
      <c r="H6678">
        <v>27.2</v>
      </c>
      <c r="I6678">
        <v>-60.137</v>
      </c>
      <c r="J6678" t="s">
        <v>78</v>
      </c>
      <c r="K6678">
        <v>51.36</v>
      </c>
      <c r="L6678">
        <v>2.7286199999999998</v>
      </c>
      <c r="M6678">
        <v>-1.415367475133946</v>
      </c>
      <c r="N6678">
        <v>2.6050279999999999</v>
      </c>
      <c r="O6678">
        <v>3.261845937932339</v>
      </c>
      <c r="P6678">
        <v>34010000</v>
      </c>
      <c r="Q6678">
        <v>1960000</v>
      </c>
      <c r="R6678">
        <v>17.350000000000001</v>
      </c>
      <c r="S6678">
        <v>32.603000000000002</v>
      </c>
      <c r="T6678">
        <v>6.1529999999999996</v>
      </c>
      <c r="U6678">
        <v>17.470800000000001</v>
      </c>
      <c r="V6678">
        <v>2.4234482648782172</v>
      </c>
      <c r="AC6678">
        <v>3.75</v>
      </c>
      <c r="AD6678">
        <v>2.66</v>
      </c>
      <c r="AH6678" s="85">
        <f>IF(AND(M6678&lt;Variables!$G$6,M6678&gt;Variables!$G$5),0,1)</f>
        <v>1</v>
      </c>
      <c r="AI6678" s="85">
        <f t="shared" si="626"/>
        <v>0</v>
      </c>
      <c r="AJ6678" s="85">
        <f>IF(I6678&gt;Variables!$G$7,0,1)</f>
        <v>1</v>
      </c>
      <c r="AK6678" s="85">
        <f>IF(F6678&gt;Variables!$G$8,0,1)</f>
        <v>0</v>
      </c>
      <c r="AL6678" s="85">
        <f>IF(G6678&gt;Variables!$G$9,0,1)</f>
        <v>0</v>
      </c>
      <c r="AM6678" s="85">
        <f>IF(AND(K6678&gt;Variables!$G$10,K6678&lt;Variables!$G$11),0,1)</f>
        <v>0</v>
      </c>
      <c r="AN6678" s="103">
        <f>IF(H6678&lt;Variables!$G$13,1,0)</f>
        <v>1</v>
      </c>
      <c r="AO6678" s="101">
        <f>IF(R6678&lt;Variables!$G$12,0,1)</f>
        <v>1</v>
      </c>
      <c r="AP6678" s="86">
        <f t="shared" si="625"/>
        <v>1</v>
      </c>
      <c r="AR6678">
        <v>1</v>
      </c>
      <c r="AS6678">
        <v>0</v>
      </c>
      <c r="AT6678">
        <v>0</v>
      </c>
      <c r="AU6678">
        <v>0</v>
      </c>
      <c r="BA6678">
        <v>2</v>
      </c>
    </row>
    <row r="6679" spans="3:53" ht="12.75" x14ac:dyDescent="0.2">
      <c r="C6679" t="s">
        <v>1061</v>
      </c>
      <c r="D6679" t="s">
        <v>1059</v>
      </c>
      <c r="E6679">
        <v>5.73</v>
      </c>
      <c r="F6679">
        <v>35.75</v>
      </c>
      <c r="G6679">
        <v>26.55</v>
      </c>
      <c r="H6679">
        <v>335.46</v>
      </c>
      <c r="I6679">
        <v>-23.498000000000001</v>
      </c>
      <c r="J6679" t="s">
        <v>78</v>
      </c>
      <c r="K6679">
        <v>78.709999999999994</v>
      </c>
      <c r="L6679">
        <v>5.1240749999999986</v>
      </c>
      <c r="M6679">
        <v>11.62990393388076</v>
      </c>
      <c r="N6679">
        <v>4.8897428571428572</v>
      </c>
      <c r="O6679">
        <v>16.979566556231411</v>
      </c>
      <c r="P6679">
        <v>1320000</v>
      </c>
      <c r="Q6679">
        <v>48840</v>
      </c>
      <c r="R6679">
        <v>27.03</v>
      </c>
      <c r="S6679">
        <v>32.603000000000002</v>
      </c>
      <c r="T6679">
        <v>6.1529999999999996</v>
      </c>
      <c r="U6679">
        <v>17.470800000000001</v>
      </c>
      <c r="V6679">
        <v>1.3977706605914231</v>
      </c>
      <c r="AC6679">
        <v>5.99</v>
      </c>
      <c r="AD6679">
        <v>4.5102000000000002</v>
      </c>
      <c r="AH6679" s="85">
        <f>IF(AND(M6679&lt;Variables!$G$6,M6679&gt;Variables!$G$5),0,1)</f>
        <v>1</v>
      </c>
      <c r="AI6679" s="85">
        <f t="shared" si="626"/>
        <v>0</v>
      </c>
      <c r="AJ6679" s="85">
        <f>IF(I6679&gt;Variables!$G$7,0,1)</f>
        <v>1</v>
      </c>
      <c r="AK6679" s="85">
        <f>IF(F6679&gt;Variables!$G$8,0,1)</f>
        <v>0</v>
      </c>
      <c r="AL6679" s="85">
        <f>IF(G6679&gt;Variables!$G$9,0,1)</f>
        <v>0</v>
      </c>
      <c r="AM6679" s="85">
        <f>IF(AND(K6679&gt;Variables!$G$10,K6679&lt;Variables!$G$11),0,1)</f>
        <v>1</v>
      </c>
      <c r="AN6679" s="103">
        <f>IF(H6679&lt;Variables!$G$13,1,0)</f>
        <v>1</v>
      </c>
      <c r="AO6679" s="101">
        <f>IF(R6679&lt;Variables!$G$12,0,1)</f>
        <v>1</v>
      </c>
      <c r="AP6679" s="86">
        <f t="shared" si="625"/>
        <v>1</v>
      </c>
      <c r="AR6679">
        <v>0</v>
      </c>
      <c r="AS6679">
        <v>0</v>
      </c>
      <c r="AT6679">
        <v>1</v>
      </c>
      <c r="AU6679">
        <v>0</v>
      </c>
      <c r="BA6679">
        <v>-2.25</v>
      </c>
    </row>
    <row r="6680" spans="3:53" ht="12.75" x14ac:dyDescent="0.2">
      <c r="C6680" t="s">
        <v>1061</v>
      </c>
      <c r="D6680" t="s">
        <v>1048</v>
      </c>
      <c r="E6680">
        <v>6.67</v>
      </c>
      <c r="F6680">
        <v>65.44</v>
      </c>
      <c r="G6680">
        <v>5.07</v>
      </c>
      <c r="H6680">
        <v>33.130000000000003</v>
      </c>
      <c r="I6680">
        <v>-60.215000000000003</v>
      </c>
      <c r="J6680" t="s">
        <v>78</v>
      </c>
      <c r="K6680">
        <v>51.1</v>
      </c>
      <c r="L6680">
        <v>6.7153800000000006</v>
      </c>
      <c r="M6680">
        <v>-1.2714098085290879</v>
      </c>
      <c r="N6680">
        <v>6.562380000000001</v>
      </c>
      <c r="O6680">
        <v>1.030418841944521</v>
      </c>
      <c r="P6680">
        <v>54310000</v>
      </c>
      <c r="Q6680">
        <v>54420</v>
      </c>
      <c r="R6680">
        <v>997.98</v>
      </c>
      <c r="S6680">
        <v>32.603000000000002</v>
      </c>
      <c r="T6680">
        <v>6.1529999999999996</v>
      </c>
      <c r="U6680">
        <v>17.470800000000001</v>
      </c>
      <c r="V6680">
        <v>2.415491669701491</v>
      </c>
      <c r="AC6680">
        <v>10.82</v>
      </c>
      <c r="AD6680">
        <v>6.45</v>
      </c>
      <c r="AH6680" s="85">
        <f>IF(AND(M6680&lt;Variables!$G$6,M6680&gt;Variables!$G$5),0,1)</f>
        <v>1</v>
      </c>
      <c r="AI6680" s="85">
        <f t="shared" si="626"/>
        <v>0</v>
      </c>
      <c r="AJ6680" s="85">
        <f>IF(I6680&gt;Variables!$G$7,0,1)</f>
        <v>1</v>
      </c>
      <c r="AK6680" s="85">
        <f>IF(F6680&gt;Variables!$G$8,0,1)</f>
        <v>0</v>
      </c>
      <c r="AL6680" s="85">
        <f>IF(G6680&gt;Variables!$G$9,0,1)</f>
        <v>1</v>
      </c>
      <c r="AM6680" s="85">
        <f>IF(AND(K6680&gt;Variables!$G$10,K6680&lt;Variables!$G$11),0,1)</f>
        <v>0</v>
      </c>
      <c r="AN6680" s="103">
        <f>IF(H6680&lt;Variables!$G$13,1,0)</f>
        <v>1</v>
      </c>
      <c r="AO6680" s="101">
        <f>IF(R6680&lt;Variables!$G$12,0,1)</f>
        <v>1</v>
      </c>
      <c r="AP6680" s="86">
        <f t="shared" si="625"/>
        <v>1</v>
      </c>
      <c r="AR6680">
        <v>1</v>
      </c>
      <c r="AS6680">
        <v>0</v>
      </c>
      <c r="AT6680">
        <v>0</v>
      </c>
      <c r="AU6680">
        <v>0</v>
      </c>
      <c r="BA6680">
        <v>2</v>
      </c>
    </row>
    <row r="6681" spans="3:53" ht="12.75" x14ac:dyDescent="0.2">
      <c r="C6681" t="s">
        <v>1061</v>
      </c>
      <c r="D6681" t="s">
        <v>1049</v>
      </c>
      <c r="E6681">
        <v>10.130000000000001</v>
      </c>
      <c r="F6681">
        <v>74.66</v>
      </c>
      <c r="G6681">
        <v>-11.22</v>
      </c>
      <c r="H6681">
        <v>32.65</v>
      </c>
      <c r="I6681">
        <v>-44.646000000000001</v>
      </c>
      <c r="J6681" t="s">
        <v>78</v>
      </c>
      <c r="K6681">
        <v>33.520000000000003</v>
      </c>
      <c r="L6681">
        <v>10.537380000000001</v>
      </c>
      <c r="M6681">
        <v>-3.5338955224163859</v>
      </c>
      <c r="N6681">
        <v>11.001507999999999</v>
      </c>
      <c r="O6681">
        <v>-7.6035758006993248</v>
      </c>
      <c r="P6681">
        <v>18810000</v>
      </c>
      <c r="Q6681">
        <v>559580</v>
      </c>
      <c r="R6681">
        <v>33.61</v>
      </c>
      <c r="S6681">
        <v>32.603000000000002</v>
      </c>
      <c r="T6681">
        <v>6.1529999999999996</v>
      </c>
      <c r="U6681">
        <v>17.470800000000001</v>
      </c>
      <c r="V6681">
        <v>2.1199554119540149</v>
      </c>
      <c r="AC6681">
        <v>10.4</v>
      </c>
      <c r="AD6681">
        <v>7.3101000000000003</v>
      </c>
      <c r="AH6681" s="85">
        <f>IF(AND(M6681&lt;Variables!$G$6,M6681&gt;Variables!$G$5),0,1)</f>
        <v>0</v>
      </c>
      <c r="AI6681" s="85">
        <f t="shared" si="626"/>
        <v>1</v>
      </c>
      <c r="AJ6681" s="85">
        <f>IF(I6681&gt;Variables!$G$7,0,1)</f>
        <v>1</v>
      </c>
      <c r="AK6681" s="85">
        <f>IF(F6681&gt;Variables!$G$8,0,1)</f>
        <v>0</v>
      </c>
      <c r="AL6681" s="85">
        <f>IF(G6681&gt;Variables!$G$9,0,1)</f>
        <v>1</v>
      </c>
      <c r="AM6681" s="85">
        <f>IF(AND(K6681&gt;Variables!$G$10,K6681&lt;Variables!$G$11),0,1)</f>
        <v>1</v>
      </c>
      <c r="AN6681" s="103">
        <f>IF(H6681&lt;Variables!$G$13,1,0)</f>
        <v>1</v>
      </c>
      <c r="AO6681" s="101">
        <f>IF(R6681&lt;Variables!$G$12,0,1)</f>
        <v>1</v>
      </c>
      <c r="AP6681" s="86">
        <f t="shared" si="625"/>
        <v>1</v>
      </c>
      <c r="AR6681">
        <v>1</v>
      </c>
      <c r="AS6681">
        <v>0</v>
      </c>
      <c r="AT6681">
        <v>0</v>
      </c>
      <c r="AU6681">
        <v>0</v>
      </c>
      <c r="BA6681">
        <v>2</v>
      </c>
    </row>
    <row r="6682" spans="3:53" ht="12.75" x14ac:dyDescent="0.2">
      <c r="C6682" t="s">
        <v>1061</v>
      </c>
      <c r="D6682" t="s">
        <v>1046</v>
      </c>
      <c r="E6682">
        <v>33.81</v>
      </c>
      <c r="F6682">
        <v>8.32</v>
      </c>
      <c r="G6682">
        <v>7.56</v>
      </c>
      <c r="H6682">
        <v>1920</v>
      </c>
      <c r="I6682">
        <v>-61.356999999999999</v>
      </c>
      <c r="J6682" t="s">
        <v>78</v>
      </c>
      <c r="K6682">
        <v>67.55</v>
      </c>
      <c r="L6682">
        <v>33.540882352941182</v>
      </c>
      <c r="M6682">
        <v>0.95142889713166501</v>
      </c>
      <c r="N6682">
        <v>33.239423255813954</v>
      </c>
      <c r="O6682">
        <v>1.866990108131636</v>
      </c>
      <c r="P6682">
        <v>93062</v>
      </c>
      <c r="Q6682">
        <v>557565</v>
      </c>
      <c r="R6682">
        <v>0.17</v>
      </c>
      <c r="S6682">
        <v>32.603000000000002</v>
      </c>
      <c r="T6682">
        <v>6.1529999999999996</v>
      </c>
      <c r="U6682">
        <v>17.470800000000001</v>
      </c>
      <c r="V6682">
        <v>2.4758582458807958</v>
      </c>
      <c r="AC6682">
        <v>34.33</v>
      </c>
      <c r="AD6682">
        <v>32.905000000000001</v>
      </c>
      <c r="AH6682" s="85">
        <f>IF(AND(M6682&lt;Variables!$G$6,M6682&gt;Variables!$G$5),0,1)</f>
        <v>1</v>
      </c>
      <c r="AI6682" s="85">
        <f t="shared" si="626"/>
        <v>0</v>
      </c>
      <c r="AJ6682" s="85">
        <f>IF(I6682&gt;Variables!$G$7,0,1)</f>
        <v>1</v>
      </c>
      <c r="AK6682" s="85">
        <f>IF(F6682&gt;Variables!$G$8,0,1)</f>
        <v>1</v>
      </c>
      <c r="AL6682" s="85">
        <f>IF(G6682&gt;Variables!$G$9,0,1)</f>
        <v>1</v>
      </c>
      <c r="AM6682" s="85">
        <f>IF(AND(K6682&gt;Variables!$G$10,K6682&lt;Variables!$G$11),0,1)</f>
        <v>0</v>
      </c>
      <c r="AN6682" s="103">
        <f>IF(H6682&lt;Variables!$G$13,1,0)</f>
        <v>1</v>
      </c>
      <c r="AO6682" s="101">
        <f>IF(R6682&lt;Variables!$G$12,0,1)</f>
        <v>0</v>
      </c>
      <c r="AP6682" s="86">
        <f t="shared" si="625"/>
        <v>1</v>
      </c>
      <c r="AR6682">
        <v>0</v>
      </c>
      <c r="AS6682">
        <v>0</v>
      </c>
      <c r="AT6682">
        <v>1</v>
      </c>
      <c r="AU6682">
        <v>0</v>
      </c>
      <c r="BA6682">
        <v>-1.78</v>
      </c>
    </row>
    <row r="6683" spans="3:53" ht="12.75" x14ac:dyDescent="0.2">
      <c r="C6683" t="s">
        <v>1061</v>
      </c>
      <c r="D6683" t="s">
        <v>1037</v>
      </c>
      <c r="E6683">
        <v>69.75</v>
      </c>
      <c r="F6683">
        <v>14.35</v>
      </c>
      <c r="G6683">
        <v>5.96</v>
      </c>
      <c r="H6683">
        <v>3300</v>
      </c>
      <c r="I6683">
        <v>3.1309999999999998</v>
      </c>
      <c r="J6683" t="s">
        <v>76</v>
      </c>
      <c r="K6683">
        <v>38.44</v>
      </c>
      <c r="L6683">
        <v>70.626305000000002</v>
      </c>
      <c r="M6683">
        <v>-1.722028357564511</v>
      </c>
      <c r="N6683">
        <v>71.552648000000005</v>
      </c>
      <c r="O6683">
        <v>-2.9943657710613381</v>
      </c>
      <c r="P6683">
        <v>3285000</v>
      </c>
      <c r="Q6683">
        <v>781900</v>
      </c>
      <c r="R6683">
        <v>4.2</v>
      </c>
      <c r="S6683">
        <v>32.603000000000002</v>
      </c>
      <c r="T6683">
        <v>6.1529999999999996</v>
      </c>
      <c r="U6683">
        <v>17.470800000000001</v>
      </c>
      <c r="V6683">
        <v>2.2345207384114461</v>
      </c>
      <c r="AC6683">
        <v>70.704999999999998</v>
      </c>
      <c r="AD6683">
        <v>65.150000000000006</v>
      </c>
      <c r="AH6683" s="85">
        <f>IF(AND(M6683&lt;Variables!$G$6,M6683&gt;Variables!$G$5),0,1)</f>
        <v>1</v>
      </c>
      <c r="AI6683" s="85">
        <f t="shared" si="626"/>
        <v>1</v>
      </c>
      <c r="AJ6683" s="85">
        <f>IF(I6683&gt;Variables!$G$7,0,1)</f>
        <v>0</v>
      </c>
      <c r="AK6683" s="85">
        <f>IF(F6683&gt;Variables!$G$8,0,1)</f>
        <v>0</v>
      </c>
      <c r="AL6683" s="85">
        <f>IF(G6683&gt;Variables!$G$9,0,1)</f>
        <v>1</v>
      </c>
      <c r="AM6683" s="85">
        <f>IF(AND(K6683&gt;Variables!$G$10,K6683&lt;Variables!$G$11),0,1)</f>
        <v>1</v>
      </c>
      <c r="AN6683" s="103">
        <f>IF(H6683&lt;Variables!$G$13,1,0)</f>
        <v>0</v>
      </c>
      <c r="AO6683" s="101">
        <f>IF(R6683&lt;Variables!$G$12,0,1)</f>
        <v>1</v>
      </c>
      <c r="AP6683" s="86">
        <f t="shared" si="625"/>
        <v>0</v>
      </c>
      <c r="AR6683">
        <v>0</v>
      </c>
      <c r="AS6683">
        <v>0</v>
      </c>
      <c r="AT6683">
        <v>1</v>
      </c>
      <c r="AU6683">
        <v>0</v>
      </c>
      <c r="BA6683">
        <v>-2.25</v>
      </c>
    </row>
    <row r="6684" spans="3:53" ht="12.75" x14ac:dyDescent="0.2">
      <c r="C6684" t="s">
        <v>1062</v>
      </c>
      <c r="D6684" t="s">
        <v>1040</v>
      </c>
      <c r="E6684">
        <v>2.79</v>
      </c>
      <c r="F6684">
        <v>8.24</v>
      </c>
      <c r="G6684">
        <v>3.33</v>
      </c>
      <c r="H6684">
        <v>-99999</v>
      </c>
      <c r="I6684">
        <v>187.31</v>
      </c>
      <c r="J6684" t="s">
        <v>78</v>
      </c>
      <c r="K6684">
        <v>67.97</v>
      </c>
      <c r="L6684">
        <v>2.7822</v>
      </c>
      <c r="M6684">
        <v>0.28035367694631858</v>
      </c>
      <c r="N6684">
        <v>2.7762571428571432</v>
      </c>
      <c r="O6684">
        <v>0.49501384186315062</v>
      </c>
      <c r="P6684">
        <v>139658</v>
      </c>
      <c r="Q6684">
        <v>61287</v>
      </c>
      <c r="R6684">
        <v>2.2799999999999998</v>
      </c>
      <c r="S6684">
        <v>33.052000000000007</v>
      </c>
      <c r="T6684">
        <v>6.33</v>
      </c>
      <c r="U6684">
        <v>17.793199999999999</v>
      </c>
      <c r="V6684">
        <v>2.531330388699589</v>
      </c>
      <c r="AC6684">
        <v>2.7949999999999999</v>
      </c>
      <c r="AD6684">
        <v>2.7501000000000002</v>
      </c>
      <c r="AH6684" s="85">
        <f>IF(AND(M6684&lt;Variables!$G$6,M6684&gt;Variables!$G$5),0,1)</f>
        <v>1</v>
      </c>
      <c r="AI6684" s="85">
        <f t="shared" si="626"/>
        <v>0</v>
      </c>
      <c r="AJ6684" s="85">
        <f>IF(I6684&gt;Variables!$G$7,0,1)</f>
        <v>0</v>
      </c>
      <c r="AK6684" s="85">
        <f>IF(F6684&gt;Variables!$G$8,0,1)</f>
        <v>1</v>
      </c>
      <c r="AL6684" s="85">
        <f>IF(G6684&gt;Variables!$G$9,0,1)</f>
        <v>1</v>
      </c>
      <c r="AM6684" s="85">
        <f>IF(AND(K6684&gt;Variables!$G$10,K6684&lt;Variables!$G$11),0,1)</f>
        <v>0</v>
      </c>
      <c r="AN6684" s="103">
        <f>IF(H6684&lt;Variables!$G$13,1,0)</f>
        <v>1</v>
      </c>
      <c r="AO6684" s="101">
        <f>IF(R6684&lt;Variables!$G$12,0,1)</f>
        <v>1</v>
      </c>
      <c r="AP6684" s="86">
        <f t="shared" si="625"/>
        <v>1</v>
      </c>
      <c r="AR6684">
        <v>0</v>
      </c>
      <c r="AS6684">
        <v>0</v>
      </c>
      <c r="AT6684">
        <v>0</v>
      </c>
      <c r="AU6684">
        <v>0</v>
      </c>
      <c r="BA6684">
        <v>0</v>
      </c>
    </row>
    <row r="6685" spans="3:53" ht="12.75" x14ac:dyDescent="0.2">
      <c r="C6685" t="s">
        <v>1062</v>
      </c>
      <c r="D6685" t="s">
        <v>1054</v>
      </c>
      <c r="E6685">
        <v>0.18</v>
      </c>
      <c r="F6685">
        <v>16.25</v>
      </c>
      <c r="G6685">
        <v>4.29</v>
      </c>
      <c r="H6685">
        <v>-99999</v>
      </c>
      <c r="I6685">
        <v>92.021000000000001</v>
      </c>
      <c r="J6685" t="s">
        <v>78</v>
      </c>
      <c r="K6685">
        <v>-99999</v>
      </c>
      <c r="L6685">
        <v>0.18587500000000001</v>
      </c>
      <c r="M6685">
        <v>0.65904505716205841</v>
      </c>
      <c r="N6685">
        <v>0.18457999999999999</v>
      </c>
      <c r="O6685">
        <v>1.365261675154386</v>
      </c>
      <c r="P6685">
        <v>30010</v>
      </c>
      <c r="Q6685">
        <v>20890</v>
      </c>
      <c r="R6685">
        <v>1.44</v>
      </c>
      <c r="S6685">
        <v>33.052000000000007</v>
      </c>
      <c r="T6685">
        <v>6.33</v>
      </c>
      <c r="U6685">
        <v>17.793199999999999</v>
      </c>
      <c r="V6685"/>
      <c r="AC6685">
        <v>0.1981</v>
      </c>
      <c r="AD6685">
        <v>0.18329999999999999</v>
      </c>
      <c r="AH6685" s="85">
        <f>IF(AND(M6685&lt;Variables!$G$6,M6685&gt;Variables!$G$5),0,1)</f>
        <v>1</v>
      </c>
      <c r="AI6685" s="85">
        <f t="shared" si="626"/>
        <v>0</v>
      </c>
      <c r="AJ6685" s="85">
        <f>IF(I6685&gt;Variables!$G$7,0,1)</f>
        <v>0</v>
      </c>
      <c r="AK6685" s="85">
        <f>IF(F6685&gt;Variables!$G$8,0,1)</f>
        <v>0</v>
      </c>
      <c r="AL6685" s="85">
        <f>IF(G6685&gt;Variables!$G$9,0,1)</f>
        <v>1</v>
      </c>
      <c r="AM6685" s="85">
        <f>IF(AND(K6685&gt;Variables!$G$10,K6685&lt;Variables!$G$11),0,1)</f>
        <v>1</v>
      </c>
      <c r="AN6685" s="103">
        <f>IF(H6685&lt;Variables!$G$13,1,0)</f>
        <v>1</v>
      </c>
      <c r="AO6685" s="101">
        <f>IF(R6685&lt;Variables!$G$12,0,1)</f>
        <v>0</v>
      </c>
      <c r="AP6685" s="86">
        <f t="shared" si="625"/>
        <v>1</v>
      </c>
      <c r="AR6685">
        <v>1</v>
      </c>
      <c r="AS6685">
        <v>0</v>
      </c>
      <c r="AT6685">
        <v>0</v>
      </c>
      <c r="AU6685">
        <v>0</v>
      </c>
      <c r="BA6685">
        <v>2</v>
      </c>
    </row>
    <row r="6686" spans="3:53" ht="12.75" x14ac:dyDescent="0.2">
      <c r="C6686" t="s">
        <v>1062</v>
      </c>
      <c r="D6686" t="s">
        <v>1049</v>
      </c>
      <c r="E6686">
        <v>10.26</v>
      </c>
      <c r="F6686">
        <v>75.510000000000005</v>
      </c>
      <c r="G6686">
        <v>-10.48</v>
      </c>
      <c r="H6686">
        <v>32.65</v>
      </c>
      <c r="I6686">
        <v>-44.161000000000001</v>
      </c>
      <c r="J6686" t="s">
        <v>78</v>
      </c>
      <c r="K6686">
        <v>45.25</v>
      </c>
      <c r="L6686">
        <v>10.420715</v>
      </c>
      <c r="M6686">
        <v>-1.6382273193346091</v>
      </c>
      <c r="N6686">
        <v>10.800818</v>
      </c>
      <c r="O6686">
        <v>-5.099780405521134</v>
      </c>
      <c r="P6686">
        <v>19180000</v>
      </c>
      <c r="Q6686">
        <v>559580</v>
      </c>
      <c r="R6686">
        <v>34.28</v>
      </c>
      <c r="S6686">
        <v>33.052000000000007</v>
      </c>
      <c r="T6686">
        <v>6.33</v>
      </c>
      <c r="U6686">
        <v>17.793199999999999</v>
      </c>
      <c r="V6686">
        <v>2.337910707936067</v>
      </c>
      <c r="AC6686">
        <v>10.4</v>
      </c>
      <c r="AD6686">
        <v>7.3101000000000003</v>
      </c>
      <c r="AH6686" s="85">
        <f>IF(AND(M6686&lt;Variables!$G$6,M6686&gt;Variables!$G$5),0,1)</f>
        <v>1</v>
      </c>
      <c r="AI6686" s="85">
        <f t="shared" si="626"/>
        <v>1</v>
      </c>
      <c r="AJ6686" s="85">
        <f>IF(I6686&gt;Variables!$G$7,0,1)</f>
        <v>1</v>
      </c>
      <c r="AK6686" s="85">
        <f>IF(F6686&gt;Variables!$G$8,0,1)</f>
        <v>0</v>
      </c>
      <c r="AL6686" s="85">
        <f>IF(G6686&gt;Variables!$G$9,0,1)</f>
        <v>1</v>
      </c>
      <c r="AM6686" s="85">
        <f>IF(AND(K6686&gt;Variables!$G$10,K6686&lt;Variables!$G$11),0,1)</f>
        <v>1</v>
      </c>
      <c r="AN6686" s="103">
        <f>IF(H6686&lt;Variables!$G$13,1,0)</f>
        <v>1</v>
      </c>
      <c r="AO6686" s="101">
        <f>IF(R6686&lt;Variables!$G$12,0,1)</f>
        <v>1</v>
      </c>
      <c r="AP6686" s="86">
        <f t="shared" si="625"/>
        <v>1</v>
      </c>
      <c r="AR6686">
        <v>0</v>
      </c>
      <c r="AS6686">
        <v>0</v>
      </c>
      <c r="AT6686">
        <v>1</v>
      </c>
      <c r="AU6686">
        <v>0</v>
      </c>
      <c r="BA6686">
        <v>-2.25</v>
      </c>
    </row>
    <row r="6687" spans="3:53" ht="12.75" x14ac:dyDescent="0.2">
      <c r="C6687" t="s">
        <v>1062</v>
      </c>
      <c r="D6687" t="s">
        <v>295</v>
      </c>
      <c r="E6687">
        <v>67.56</v>
      </c>
      <c r="F6687">
        <v>6.06</v>
      </c>
      <c r="G6687">
        <v>4.78</v>
      </c>
      <c r="H6687">
        <v>2400</v>
      </c>
      <c r="I6687">
        <v>5.0000000000000001E-3</v>
      </c>
      <c r="J6687" t="s">
        <v>78</v>
      </c>
      <c r="K6687">
        <v>56.52</v>
      </c>
      <c r="L6687">
        <v>67.53235294117647</v>
      </c>
      <c r="M6687">
        <v>4.0938983493755132E-2</v>
      </c>
      <c r="N6687">
        <v>67.02384782608695</v>
      </c>
      <c r="O6687">
        <v>0.7999423955847127</v>
      </c>
      <c r="P6687">
        <v>122419</v>
      </c>
      <c r="Q6687">
        <v>370535</v>
      </c>
      <c r="R6687">
        <v>0.33</v>
      </c>
      <c r="S6687">
        <v>33.052000000000007</v>
      </c>
      <c r="T6687">
        <v>6.33</v>
      </c>
      <c r="U6687">
        <v>17.793199999999999</v>
      </c>
      <c r="V6687">
        <v>2.4327119151953309</v>
      </c>
      <c r="AC6687">
        <v>69.290000000000006</v>
      </c>
      <c r="AD6687">
        <v>67.150000000000006</v>
      </c>
      <c r="AH6687" s="85">
        <f>IF(AND(M6687&lt;Variables!$G$6,M6687&gt;Variables!$G$5),0,1)</f>
        <v>1</v>
      </c>
      <c r="AI6687" s="85">
        <f t="shared" si="626"/>
        <v>0</v>
      </c>
      <c r="AJ6687" s="85">
        <f>IF(I6687&gt;Variables!$G$7,0,1)</f>
        <v>0</v>
      </c>
      <c r="AK6687" s="85">
        <f>IF(F6687&gt;Variables!$G$8,0,1)</f>
        <v>1</v>
      </c>
      <c r="AL6687" s="85">
        <f>IF(G6687&gt;Variables!$G$9,0,1)</f>
        <v>1</v>
      </c>
      <c r="AM6687" s="85">
        <f>IF(AND(K6687&gt;Variables!$G$10,K6687&lt;Variables!$G$11),0,1)</f>
        <v>0</v>
      </c>
      <c r="AN6687" s="103">
        <f>IF(H6687&lt;Variables!$G$13,1,0)</f>
        <v>1</v>
      </c>
      <c r="AO6687" s="101">
        <f>IF(R6687&lt;Variables!$G$12,0,1)</f>
        <v>0</v>
      </c>
      <c r="AP6687" s="86">
        <f t="shared" si="625"/>
        <v>1</v>
      </c>
      <c r="AR6687">
        <v>1</v>
      </c>
      <c r="AS6687">
        <v>0</v>
      </c>
      <c r="AT6687">
        <v>0</v>
      </c>
      <c r="AU6687">
        <v>0</v>
      </c>
      <c r="BA6687">
        <v>1.37</v>
      </c>
    </row>
    <row r="6688" spans="3:53" ht="12.75" x14ac:dyDescent="0.2">
      <c r="C6688" t="s">
        <v>1062</v>
      </c>
      <c r="D6688" t="s">
        <v>1037</v>
      </c>
      <c r="E6688">
        <v>68.69</v>
      </c>
      <c r="F6688">
        <v>12.92</v>
      </c>
      <c r="G6688">
        <v>5.31</v>
      </c>
      <c r="H6688">
        <v>3300</v>
      </c>
      <c r="I6688">
        <v>3.069</v>
      </c>
      <c r="J6688" t="s">
        <v>76</v>
      </c>
      <c r="K6688">
        <v>34.229999999999997</v>
      </c>
      <c r="L6688">
        <v>70.201229999999995</v>
      </c>
      <c r="M6688">
        <v>-1.739613394238237</v>
      </c>
      <c r="N6688">
        <v>71.499728000000005</v>
      </c>
      <c r="O6688">
        <v>-3.5241085112939179</v>
      </c>
      <c r="P6688">
        <v>3445000</v>
      </c>
      <c r="Q6688">
        <v>781900</v>
      </c>
      <c r="R6688">
        <v>4.41</v>
      </c>
      <c r="S6688">
        <v>33.052000000000007</v>
      </c>
      <c r="T6688">
        <v>6.33</v>
      </c>
      <c r="U6688">
        <v>17.793199999999999</v>
      </c>
      <c r="V6688">
        <v>2.1696242133302222</v>
      </c>
      <c r="AC6688">
        <v>70.704999999999998</v>
      </c>
      <c r="AD6688">
        <v>65.150000000000006</v>
      </c>
      <c r="AH6688" s="85">
        <f>IF(AND(M6688&lt;Variables!$G$6,M6688&gt;Variables!$G$5),0,1)</f>
        <v>1</v>
      </c>
      <c r="AI6688" s="85">
        <f t="shared" si="626"/>
        <v>1</v>
      </c>
      <c r="AJ6688" s="85">
        <f>IF(I6688&gt;Variables!$G$7,0,1)</f>
        <v>0</v>
      </c>
      <c r="AK6688" s="85">
        <f>IF(F6688&gt;Variables!$G$8,0,1)</f>
        <v>0</v>
      </c>
      <c r="AL6688" s="85">
        <f>IF(G6688&gt;Variables!$G$9,0,1)</f>
        <v>1</v>
      </c>
      <c r="AM6688" s="85">
        <f>IF(AND(K6688&gt;Variables!$G$10,K6688&lt;Variables!$G$11),0,1)</f>
        <v>1</v>
      </c>
      <c r="AN6688" s="103">
        <f>IF(H6688&lt;Variables!$G$13,1,0)</f>
        <v>0</v>
      </c>
      <c r="AO6688" s="101">
        <f>IF(R6688&lt;Variables!$G$12,0,1)</f>
        <v>1</v>
      </c>
      <c r="AP6688" s="86">
        <f t="shared" si="625"/>
        <v>0</v>
      </c>
      <c r="AR6688">
        <v>1</v>
      </c>
      <c r="AS6688">
        <v>0</v>
      </c>
      <c r="AT6688">
        <v>0</v>
      </c>
      <c r="AU6688">
        <v>0</v>
      </c>
      <c r="BA6688">
        <v>2</v>
      </c>
    </row>
    <row r="6689" spans="3:53" ht="12.75" x14ac:dyDescent="0.2">
      <c r="C6689" t="s">
        <v>1062</v>
      </c>
      <c r="D6689" t="s">
        <v>1036</v>
      </c>
      <c r="E6689">
        <v>699.28</v>
      </c>
      <c r="F6689">
        <v>15</v>
      </c>
      <c r="G6689">
        <v>2.4</v>
      </c>
      <c r="H6689">
        <v>12820</v>
      </c>
      <c r="I6689">
        <v>71.596999999999994</v>
      </c>
      <c r="J6689" t="s">
        <v>76</v>
      </c>
      <c r="K6689">
        <v>48.72</v>
      </c>
      <c r="L6689">
        <v>705.02625499999999</v>
      </c>
      <c r="M6689">
        <v>-0.36257585896570121</v>
      </c>
      <c r="N6689">
        <v>702.39660400000002</v>
      </c>
      <c r="O6689">
        <v>1.044936714984494E-2</v>
      </c>
      <c r="P6689">
        <v>1533000</v>
      </c>
      <c r="Q6689">
        <v>568465</v>
      </c>
      <c r="R6689">
        <v>2.7</v>
      </c>
      <c r="S6689">
        <v>33.052000000000007</v>
      </c>
      <c r="T6689">
        <v>6.33</v>
      </c>
      <c r="U6689">
        <v>17.793199999999999</v>
      </c>
      <c r="V6689">
        <v>2.3618258599098212</v>
      </c>
      <c r="AC6689">
        <v>714.68989999999997</v>
      </c>
      <c r="AD6689">
        <v>695.82</v>
      </c>
      <c r="AH6689" s="85">
        <f>IF(AND(M6689&lt;Variables!$G$6,M6689&gt;Variables!$G$5),0,1)</f>
        <v>1</v>
      </c>
      <c r="AI6689" s="85">
        <f t="shared" si="626"/>
        <v>0</v>
      </c>
      <c r="AJ6689" s="85">
        <f>IF(I6689&gt;Variables!$G$7,0,1)</f>
        <v>0</v>
      </c>
      <c r="AK6689" s="85">
        <f>IF(F6689&gt;Variables!$G$8,0,1)</f>
        <v>0</v>
      </c>
      <c r="AL6689" s="85">
        <f>IF(G6689&gt;Variables!$G$9,0,1)</f>
        <v>1</v>
      </c>
      <c r="AM6689" s="85">
        <f>IF(AND(K6689&gt;Variables!$G$10,K6689&lt;Variables!$G$11),0,1)</f>
        <v>1</v>
      </c>
      <c r="AN6689" s="103">
        <f>IF(H6689&lt;Variables!$G$13,1,0)</f>
        <v>0</v>
      </c>
      <c r="AO6689" s="101">
        <f>IF(R6689&lt;Variables!$G$12,0,1)</f>
        <v>1</v>
      </c>
      <c r="AP6689" s="86">
        <f t="shared" si="625"/>
        <v>0</v>
      </c>
      <c r="AR6689">
        <v>1</v>
      </c>
      <c r="AS6689">
        <v>0</v>
      </c>
      <c r="AT6689">
        <v>0</v>
      </c>
      <c r="AU6689">
        <v>0</v>
      </c>
      <c r="BA6689">
        <v>1.1100000000000001</v>
      </c>
    </row>
    <row r="6690" spans="3:53" ht="12.75" x14ac:dyDescent="0.2">
      <c r="C6690" t="s">
        <v>1062</v>
      </c>
      <c r="D6690" t="s">
        <v>1038</v>
      </c>
      <c r="E6690">
        <v>5.71</v>
      </c>
      <c r="F6690">
        <v>16.73</v>
      </c>
      <c r="G6690">
        <v>-7.36</v>
      </c>
      <c r="H6690">
        <v>41.21</v>
      </c>
      <c r="I6690">
        <v>-43.935000000000002</v>
      </c>
      <c r="J6690" t="s">
        <v>76</v>
      </c>
      <c r="K6690">
        <v>40.68</v>
      </c>
      <c r="L6690">
        <v>5.7591650000000012</v>
      </c>
      <c r="M6690">
        <v>-1.0707281350682161</v>
      </c>
      <c r="N6690">
        <v>6.0110420000000007</v>
      </c>
      <c r="O6690">
        <v>-5.2161006361293243</v>
      </c>
      <c r="P6690">
        <v>7410000</v>
      </c>
      <c r="Q6690">
        <v>136903</v>
      </c>
      <c r="R6690">
        <v>54.13</v>
      </c>
      <c r="S6690">
        <v>33.052000000000007</v>
      </c>
      <c r="T6690">
        <v>6.33</v>
      </c>
      <c r="U6690">
        <v>17.793199999999999</v>
      </c>
      <c r="V6690">
        <v>2.2694638417117758</v>
      </c>
      <c r="AC6690">
        <v>5.74</v>
      </c>
      <c r="AD6690">
        <v>4.5900999999999996</v>
      </c>
      <c r="AH6690" s="85">
        <f>IF(AND(M6690&lt;Variables!$G$6,M6690&gt;Variables!$G$5),0,1)</f>
        <v>1</v>
      </c>
      <c r="AI6690" s="85">
        <f t="shared" si="626"/>
        <v>1</v>
      </c>
      <c r="AJ6690" s="85">
        <f>IF(I6690&gt;Variables!$G$7,0,1)</f>
        <v>1</v>
      </c>
      <c r="AK6690" s="85">
        <f>IF(F6690&gt;Variables!$G$8,0,1)</f>
        <v>0</v>
      </c>
      <c r="AL6690" s="85">
        <f>IF(G6690&gt;Variables!$G$9,0,1)</f>
        <v>1</v>
      </c>
      <c r="AM6690" s="85">
        <f>IF(AND(K6690&gt;Variables!$G$10,K6690&lt;Variables!$G$11),0,1)</f>
        <v>1</v>
      </c>
      <c r="AN6690" s="103">
        <f>IF(H6690&lt;Variables!$G$13,1,0)</f>
        <v>1</v>
      </c>
      <c r="AO6690" s="101">
        <f>IF(R6690&lt;Variables!$G$12,0,1)</f>
        <v>1</v>
      </c>
      <c r="AP6690" s="86">
        <f t="shared" si="625"/>
        <v>0</v>
      </c>
      <c r="AR6690">
        <v>0</v>
      </c>
      <c r="AS6690">
        <v>0</v>
      </c>
      <c r="AT6690">
        <v>1</v>
      </c>
      <c r="AU6690">
        <v>0</v>
      </c>
      <c r="BA6690">
        <v>-2.25</v>
      </c>
    </row>
    <row r="6691" spans="3:53" ht="12.75" x14ac:dyDescent="0.2">
      <c r="C6691" t="s">
        <v>1062</v>
      </c>
      <c r="D6691" t="s">
        <v>1039</v>
      </c>
      <c r="E6691">
        <v>6.41</v>
      </c>
      <c r="F6691">
        <v>23.96</v>
      </c>
      <c r="G6691">
        <v>-2.76</v>
      </c>
      <c r="H6691">
        <v>6.19</v>
      </c>
      <c r="I6691">
        <v>-41.856000000000002</v>
      </c>
      <c r="J6691" t="s">
        <v>76</v>
      </c>
      <c r="K6691">
        <v>45.4</v>
      </c>
      <c r="L6691">
        <v>6.3671199999999999</v>
      </c>
      <c r="M6691">
        <v>-0.58299513751900112</v>
      </c>
      <c r="N6691">
        <v>6.6800826086956517</v>
      </c>
      <c r="O6691">
        <v>-5.2406928058036177</v>
      </c>
      <c r="P6691">
        <v>9210000</v>
      </c>
      <c r="Q6691">
        <v>250890</v>
      </c>
      <c r="R6691">
        <v>36.71</v>
      </c>
      <c r="S6691">
        <v>33.052000000000007</v>
      </c>
      <c r="T6691">
        <v>6.33</v>
      </c>
      <c r="U6691">
        <v>17.793199999999999</v>
      </c>
      <c r="V6691">
        <v>2.3267568997725809</v>
      </c>
      <c r="AC6691">
        <v>6.5</v>
      </c>
      <c r="AD6691">
        <v>5.3</v>
      </c>
      <c r="AH6691" s="85">
        <f>IF(AND(M6691&lt;Variables!$G$6,M6691&gt;Variables!$G$5),0,1)</f>
        <v>1</v>
      </c>
      <c r="AI6691" s="85">
        <f t="shared" si="626"/>
        <v>1</v>
      </c>
      <c r="AJ6691" s="85">
        <f>IF(I6691&gt;Variables!$G$7,0,1)</f>
        <v>1</v>
      </c>
      <c r="AK6691" s="85">
        <f>IF(F6691&gt;Variables!$G$8,0,1)</f>
        <v>0</v>
      </c>
      <c r="AL6691" s="85">
        <f>IF(G6691&gt;Variables!$G$9,0,1)</f>
        <v>1</v>
      </c>
      <c r="AM6691" s="85">
        <f>IF(AND(K6691&gt;Variables!$G$10,K6691&lt;Variables!$G$11),0,1)</f>
        <v>1</v>
      </c>
      <c r="AN6691" s="103">
        <f>IF(H6691&lt;Variables!$G$13,1,0)</f>
        <v>1</v>
      </c>
      <c r="AO6691" s="101">
        <f>IF(R6691&lt;Variables!$G$12,0,1)</f>
        <v>1</v>
      </c>
      <c r="AP6691" s="86">
        <f t="shared" si="625"/>
        <v>0</v>
      </c>
      <c r="AR6691">
        <v>0</v>
      </c>
      <c r="AS6691">
        <v>0</v>
      </c>
      <c r="AT6691">
        <v>1</v>
      </c>
      <c r="AU6691">
        <v>0</v>
      </c>
      <c r="BA6691">
        <v>-2.25</v>
      </c>
    </row>
    <row r="6692" spans="3:53" ht="12.75" x14ac:dyDescent="0.2">
      <c r="C6692" t="s">
        <v>1062</v>
      </c>
      <c r="D6692" t="s">
        <v>1041</v>
      </c>
      <c r="E6692">
        <v>40.78</v>
      </c>
      <c r="F6692">
        <v>5.83</v>
      </c>
      <c r="G6692">
        <v>5.43</v>
      </c>
      <c r="H6692">
        <v>2280</v>
      </c>
      <c r="I6692">
        <v>-35.802999999999997</v>
      </c>
      <c r="J6692" t="s">
        <v>78</v>
      </c>
      <c r="K6692">
        <v>53.97</v>
      </c>
      <c r="L6692">
        <v>40.780594999999998</v>
      </c>
      <c r="M6692">
        <v>-1.4590272652888329E-3</v>
      </c>
      <c r="N6692">
        <v>40.594200000000001</v>
      </c>
      <c r="O6692">
        <v>0.45770085381655601</v>
      </c>
      <c r="P6692">
        <v>685457</v>
      </c>
      <c r="Q6692">
        <v>1947000</v>
      </c>
      <c r="R6692">
        <v>0.35</v>
      </c>
      <c r="S6692">
        <v>33.052000000000007</v>
      </c>
      <c r="T6692">
        <v>6.33</v>
      </c>
      <c r="U6692">
        <v>17.793199999999999</v>
      </c>
      <c r="V6692">
        <v>2.408183862981744</v>
      </c>
      <c r="AC6692">
        <v>40.92</v>
      </c>
      <c r="AD6692">
        <v>39.69</v>
      </c>
      <c r="AH6692" s="85">
        <f>IF(AND(M6692&lt;Variables!$G$6,M6692&gt;Variables!$G$5),0,1)</f>
        <v>1</v>
      </c>
      <c r="AI6692" s="85">
        <f t="shared" si="626"/>
        <v>0</v>
      </c>
      <c r="AJ6692" s="85">
        <f>IF(I6692&gt;Variables!$G$7,0,1)</f>
        <v>1</v>
      </c>
      <c r="AK6692" s="85">
        <f>IF(F6692&gt;Variables!$G$8,0,1)</f>
        <v>1</v>
      </c>
      <c r="AL6692" s="85">
        <f>IF(G6692&gt;Variables!$G$9,0,1)</f>
        <v>1</v>
      </c>
      <c r="AM6692" s="85">
        <f>IF(AND(K6692&gt;Variables!$G$10,K6692&lt;Variables!$G$11),0,1)</f>
        <v>0</v>
      </c>
      <c r="AN6692" s="103">
        <f>IF(H6692&lt;Variables!$G$13,1,0)</f>
        <v>1</v>
      </c>
      <c r="AO6692" s="101">
        <f>IF(R6692&lt;Variables!$G$12,0,1)</f>
        <v>0</v>
      </c>
      <c r="AP6692" s="86">
        <f t="shared" si="625"/>
        <v>1</v>
      </c>
      <c r="AR6692">
        <v>0</v>
      </c>
      <c r="AS6692">
        <v>0</v>
      </c>
      <c r="AT6692">
        <v>1</v>
      </c>
      <c r="AU6692">
        <v>0</v>
      </c>
      <c r="BA6692">
        <v>-2.25</v>
      </c>
    </row>
    <row r="6693" spans="3:53" ht="12.75" x14ac:dyDescent="0.2">
      <c r="C6693" t="s">
        <v>1062</v>
      </c>
      <c r="D6693" t="s">
        <v>807</v>
      </c>
      <c r="E6693">
        <v>43.52</v>
      </c>
      <c r="F6693">
        <v>5.87</v>
      </c>
      <c r="G6693">
        <v>2.57</v>
      </c>
      <c r="H6693">
        <v>6310</v>
      </c>
      <c r="I6693">
        <v>43.661000000000001</v>
      </c>
      <c r="J6693" t="s">
        <v>78</v>
      </c>
      <c r="K6693">
        <v>42.89</v>
      </c>
      <c r="L6693">
        <v>43.645784999999997</v>
      </c>
      <c r="M6693">
        <v>-0.28819506855013233</v>
      </c>
      <c r="N6693">
        <v>43.797659999999993</v>
      </c>
      <c r="O6693">
        <v>-0.63396080977839975</v>
      </c>
      <c r="P6693">
        <v>1613000</v>
      </c>
      <c r="Q6693">
        <v>1380000</v>
      </c>
      <c r="R6693">
        <v>1.17</v>
      </c>
      <c r="S6693">
        <v>33.052000000000007</v>
      </c>
      <c r="T6693">
        <v>6.33</v>
      </c>
      <c r="U6693">
        <v>17.793199999999999</v>
      </c>
      <c r="V6693">
        <v>2.294915766467116</v>
      </c>
      <c r="AC6693">
        <v>46.21</v>
      </c>
      <c r="AD6693">
        <v>42.83</v>
      </c>
      <c r="AH6693" s="85">
        <f>IF(AND(M6693&lt;Variables!$G$6,M6693&gt;Variables!$G$5),0,1)</f>
        <v>1</v>
      </c>
      <c r="AI6693" s="85">
        <f t="shared" si="626"/>
        <v>1</v>
      </c>
      <c r="AJ6693" s="85">
        <f>IF(I6693&gt;Variables!$G$7,0,1)</f>
        <v>0</v>
      </c>
      <c r="AK6693" s="85">
        <f>IF(F6693&gt;Variables!$G$8,0,1)</f>
        <v>1</v>
      </c>
      <c r="AL6693" s="85">
        <f>IF(G6693&gt;Variables!$G$9,0,1)</f>
        <v>1</v>
      </c>
      <c r="AM6693" s="85">
        <f>IF(AND(K6693&gt;Variables!$G$10,K6693&lt;Variables!$G$11),0,1)</f>
        <v>1</v>
      </c>
      <c r="AN6693" s="103">
        <f>IF(H6693&lt;Variables!$G$13,1,0)</f>
        <v>0</v>
      </c>
      <c r="AO6693" s="101">
        <f>IF(R6693&lt;Variables!$G$12,0,1)</f>
        <v>0</v>
      </c>
      <c r="AP6693" s="86">
        <f t="shared" si="625"/>
        <v>1</v>
      </c>
      <c r="AR6693">
        <v>0</v>
      </c>
      <c r="AS6693">
        <v>1</v>
      </c>
      <c r="AT6693">
        <v>0</v>
      </c>
      <c r="AU6693">
        <v>0</v>
      </c>
      <c r="BA6693">
        <v>0.03</v>
      </c>
    </row>
    <row r="6694" spans="3:53" ht="12.75" x14ac:dyDescent="0.2">
      <c r="C6694" t="s">
        <v>1062</v>
      </c>
      <c r="D6694" t="s">
        <v>888</v>
      </c>
      <c r="E6694">
        <v>21.88</v>
      </c>
      <c r="F6694">
        <v>5.89</v>
      </c>
      <c r="G6694">
        <v>2.83</v>
      </c>
      <c r="H6694">
        <v>3070</v>
      </c>
      <c r="I6694">
        <v>-62.265999999999998</v>
      </c>
      <c r="J6694" t="s">
        <v>78</v>
      </c>
      <c r="K6694">
        <v>54.52</v>
      </c>
      <c r="L6694">
        <v>21.855910000000002</v>
      </c>
      <c r="M6694">
        <v>0.11022190336617189</v>
      </c>
      <c r="N6694">
        <v>21.781016000000001</v>
      </c>
      <c r="O6694">
        <v>0.45445079329631799</v>
      </c>
      <c r="P6694">
        <v>1222000</v>
      </c>
      <c r="Q6694">
        <v>3673000</v>
      </c>
      <c r="R6694">
        <v>0.33</v>
      </c>
      <c r="S6694">
        <v>33.052000000000007</v>
      </c>
      <c r="T6694">
        <v>6.33</v>
      </c>
      <c r="U6694">
        <v>17.793199999999999</v>
      </c>
      <c r="V6694">
        <v>2.4095226202391942</v>
      </c>
      <c r="AC6694">
        <v>23.4679</v>
      </c>
      <c r="AD6694">
        <v>21.52</v>
      </c>
      <c r="AH6694" s="85">
        <f>IF(AND(M6694&lt;Variables!$G$6,M6694&gt;Variables!$G$5),0,1)</f>
        <v>1</v>
      </c>
      <c r="AI6694" s="85">
        <f t="shared" si="626"/>
        <v>0</v>
      </c>
      <c r="AJ6694" s="85">
        <f>IF(I6694&gt;Variables!$G$7,0,1)</f>
        <v>1</v>
      </c>
      <c r="AK6694" s="85">
        <f>IF(F6694&gt;Variables!$G$8,0,1)</f>
        <v>1</v>
      </c>
      <c r="AL6694" s="85">
        <f>IF(G6694&gt;Variables!$G$9,0,1)</f>
        <v>1</v>
      </c>
      <c r="AM6694" s="85">
        <f>IF(AND(K6694&gt;Variables!$G$10,K6694&lt;Variables!$G$11),0,1)</f>
        <v>0</v>
      </c>
      <c r="AN6694" s="103">
        <f>IF(H6694&lt;Variables!$G$13,1,0)</f>
        <v>0</v>
      </c>
      <c r="AO6694" s="101">
        <f>IF(R6694&lt;Variables!$G$12,0,1)</f>
        <v>0</v>
      </c>
      <c r="AP6694" s="86">
        <f t="shared" si="625"/>
        <v>1</v>
      </c>
      <c r="AR6694">
        <v>1</v>
      </c>
      <c r="AS6694">
        <v>0</v>
      </c>
      <c r="AT6694">
        <v>0</v>
      </c>
      <c r="AU6694">
        <v>0</v>
      </c>
      <c r="BA6694">
        <v>0.98</v>
      </c>
    </row>
    <row r="6695" spans="3:53" ht="12.75" x14ac:dyDescent="0.2">
      <c r="C6695" t="s">
        <v>1062</v>
      </c>
      <c r="D6695" t="s">
        <v>1048</v>
      </c>
      <c r="E6695">
        <v>6.72</v>
      </c>
      <c r="F6695">
        <v>65.81</v>
      </c>
      <c r="G6695">
        <v>6.51</v>
      </c>
      <c r="H6695">
        <v>33.130000000000003</v>
      </c>
      <c r="I6695">
        <v>-59.680999999999997</v>
      </c>
      <c r="J6695" t="s">
        <v>78</v>
      </c>
      <c r="K6695">
        <v>53.13</v>
      </c>
      <c r="L6695">
        <v>6.6996299999999991</v>
      </c>
      <c r="M6695">
        <v>0.31150974009014348</v>
      </c>
      <c r="N6695">
        <v>6.6164719999999999</v>
      </c>
      <c r="O6695">
        <v>1.5722578437572241</v>
      </c>
      <c r="P6695">
        <v>55990000</v>
      </c>
      <c r="Q6695">
        <v>54420</v>
      </c>
      <c r="R6695">
        <v>1028.8499999999999</v>
      </c>
      <c r="S6695">
        <v>33.052000000000007</v>
      </c>
      <c r="T6695">
        <v>6.33</v>
      </c>
      <c r="U6695">
        <v>17.793199999999999</v>
      </c>
      <c r="V6695">
        <v>2.3885116731526961</v>
      </c>
      <c r="AC6695">
        <v>10.82</v>
      </c>
      <c r="AD6695">
        <v>6.45</v>
      </c>
      <c r="AH6695" s="85">
        <f>IF(AND(M6695&lt;Variables!$G$6,M6695&gt;Variables!$G$5),0,1)</f>
        <v>1</v>
      </c>
      <c r="AI6695" s="85">
        <f t="shared" si="626"/>
        <v>0</v>
      </c>
      <c r="AJ6695" s="85">
        <f>IF(I6695&gt;Variables!$G$7,0,1)</f>
        <v>1</v>
      </c>
      <c r="AK6695" s="85">
        <f>IF(F6695&gt;Variables!$G$8,0,1)</f>
        <v>0</v>
      </c>
      <c r="AL6695" s="85">
        <f>IF(G6695&gt;Variables!$G$9,0,1)</f>
        <v>1</v>
      </c>
      <c r="AM6695" s="85">
        <f>IF(AND(K6695&gt;Variables!$G$10,K6695&lt;Variables!$G$11),0,1)</f>
        <v>0</v>
      </c>
      <c r="AN6695" s="103">
        <f>IF(H6695&lt;Variables!$G$13,1,0)</f>
        <v>1</v>
      </c>
      <c r="AO6695" s="101">
        <f>IF(R6695&lt;Variables!$G$12,0,1)</f>
        <v>1</v>
      </c>
      <c r="AP6695" s="86">
        <f t="shared" si="625"/>
        <v>1</v>
      </c>
      <c r="AR6695">
        <v>1</v>
      </c>
      <c r="AS6695">
        <v>0</v>
      </c>
      <c r="AT6695">
        <v>0</v>
      </c>
      <c r="AU6695">
        <v>0</v>
      </c>
      <c r="BA6695">
        <v>2</v>
      </c>
    </row>
    <row r="6696" spans="3:53" ht="12.75" x14ac:dyDescent="0.2">
      <c r="C6696" t="s">
        <v>1062</v>
      </c>
      <c r="D6696" t="s">
        <v>1060</v>
      </c>
      <c r="E6696">
        <v>25.93</v>
      </c>
      <c r="F6696">
        <v>6.47</v>
      </c>
      <c r="G6696">
        <v>6.01</v>
      </c>
      <c r="H6696">
        <v>4160</v>
      </c>
      <c r="I6696">
        <v>-64.504000000000005</v>
      </c>
      <c r="J6696" t="s">
        <v>78</v>
      </c>
      <c r="K6696">
        <v>64.62</v>
      </c>
      <c r="L6696">
        <v>25.826995</v>
      </c>
      <c r="M6696">
        <v>0.53434400711348617</v>
      </c>
      <c r="N6696">
        <v>25.546264000000001</v>
      </c>
      <c r="O6696">
        <v>1.639128132395417</v>
      </c>
      <c r="P6696">
        <v>1472000</v>
      </c>
      <c r="Q6696">
        <v>3914000</v>
      </c>
      <c r="R6696">
        <v>0.38</v>
      </c>
      <c r="S6696">
        <v>33.052000000000007</v>
      </c>
      <c r="T6696">
        <v>6.33</v>
      </c>
      <c r="U6696">
        <v>17.793199999999999</v>
      </c>
      <c r="V6696">
        <v>2.4820088839140602</v>
      </c>
      <c r="AC6696">
        <v>26.85</v>
      </c>
      <c r="AD6696">
        <v>25.21</v>
      </c>
      <c r="AH6696" s="85">
        <f>IF(AND(M6696&lt;Variables!$G$6,M6696&gt;Variables!$G$5),0,1)</f>
        <v>1</v>
      </c>
      <c r="AI6696" s="85">
        <f t="shared" si="626"/>
        <v>0</v>
      </c>
      <c r="AJ6696" s="85">
        <f>IF(I6696&gt;Variables!$G$7,0,1)</f>
        <v>1</v>
      </c>
      <c r="AK6696" s="85">
        <f>IF(F6696&gt;Variables!$G$8,0,1)</f>
        <v>1</v>
      </c>
      <c r="AL6696" s="85">
        <f>IF(G6696&gt;Variables!$G$9,0,1)</f>
        <v>1</v>
      </c>
      <c r="AM6696" s="85">
        <f>IF(AND(K6696&gt;Variables!$G$10,K6696&lt;Variables!$G$11),0,1)</f>
        <v>0</v>
      </c>
      <c r="AN6696" s="103">
        <f>IF(H6696&lt;Variables!$G$13,1,0)</f>
        <v>0</v>
      </c>
      <c r="AO6696" s="101">
        <f>IF(R6696&lt;Variables!$G$12,0,1)</f>
        <v>0</v>
      </c>
      <c r="AP6696" s="86">
        <f t="shared" si="625"/>
        <v>1</v>
      </c>
      <c r="AR6696">
        <v>0</v>
      </c>
      <c r="AS6696">
        <v>0</v>
      </c>
      <c r="AT6696">
        <v>1</v>
      </c>
      <c r="AU6696">
        <v>0</v>
      </c>
      <c r="BA6696">
        <v>-2.25</v>
      </c>
    </row>
    <row r="6697" spans="3:53" ht="12.75" x14ac:dyDescent="0.2">
      <c r="C6697" t="s">
        <v>1062</v>
      </c>
      <c r="D6697" t="s">
        <v>608</v>
      </c>
      <c r="E6697">
        <v>37.340000000000003</v>
      </c>
      <c r="F6697">
        <v>6.53</v>
      </c>
      <c r="G6697">
        <v>4.66</v>
      </c>
      <c r="H6697">
        <v>8360</v>
      </c>
      <c r="I6697">
        <v>-4.1369999999999996</v>
      </c>
      <c r="J6697" t="s">
        <v>78</v>
      </c>
      <c r="K6697">
        <v>68.150000000000006</v>
      </c>
      <c r="L6697">
        <v>36.842239999999997</v>
      </c>
      <c r="M6697">
        <v>1.5274858423375031</v>
      </c>
      <c r="N6697">
        <v>36.475831999999997</v>
      </c>
      <c r="O6697">
        <v>2.547352449698741</v>
      </c>
      <c r="P6697">
        <v>7735000</v>
      </c>
      <c r="Q6697">
        <v>19503000</v>
      </c>
      <c r="R6697">
        <v>0.4</v>
      </c>
      <c r="S6697">
        <v>33.052000000000007</v>
      </c>
      <c r="T6697">
        <v>6.33</v>
      </c>
      <c r="U6697">
        <v>17.793199999999999</v>
      </c>
      <c r="V6697">
        <v>2.435252837204251</v>
      </c>
      <c r="AC6697">
        <v>37.880000000000003</v>
      </c>
      <c r="AD6697">
        <v>34.92</v>
      </c>
      <c r="AH6697" s="85">
        <f>IF(AND(M6697&lt;Variables!$G$6,M6697&gt;Variables!$G$5),0,1)</f>
        <v>1</v>
      </c>
      <c r="AI6697" s="85">
        <f t="shared" si="626"/>
        <v>0</v>
      </c>
      <c r="AJ6697" s="85">
        <f>IF(I6697&gt;Variables!$G$7,0,1)</f>
        <v>1</v>
      </c>
      <c r="AK6697" s="85">
        <f>IF(F6697&gt;Variables!$G$8,0,1)</f>
        <v>1</v>
      </c>
      <c r="AL6697" s="85">
        <f>IF(G6697&gt;Variables!$G$9,0,1)</f>
        <v>1</v>
      </c>
      <c r="AM6697" s="85">
        <f>IF(AND(K6697&gt;Variables!$G$10,K6697&lt;Variables!$G$11),0,1)</f>
        <v>0</v>
      </c>
      <c r="AN6697" s="103">
        <f>IF(H6697&lt;Variables!$G$13,1,0)</f>
        <v>0</v>
      </c>
      <c r="AO6697" s="101">
        <f>IF(R6697&lt;Variables!$G$12,0,1)</f>
        <v>0</v>
      </c>
      <c r="AP6697" s="86">
        <f t="shared" si="625"/>
        <v>1</v>
      </c>
      <c r="AR6697">
        <v>0</v>
      </c>
      <c r="AS6697">
        <v>0</v>
      </c>
      <c r="AT6697">
        <v>1</v>
      </c>
      <c r="AU6697">
        <v>0</v>
      </c>
      <c r="BA6697">
        <v>-2.25</v>
      </c>
    </row>
    <row r="6698" spans="3:53" ht="12.75" x14ac:dyDescent="0.2">
      <c r="C6698" t="s">
        <v>1062</v>
      </c>
      <c r="D6698" t="s">
        <v>971</v>
      </c>
      <c r="E6698">
        <v>30.75</v>
      </c>
      <c r="F6698">
        <v>6.86</v>
      </c>
      <c r="G6698">
        <v>-4.0999999999999996</v>
      </c>
      <c r="H6698">
        <v>20630</v>
      </c>
      <c r="I6698">
        <v>-67.772000000000006</v>
      </c>
      <c r="J6698" t="s">
        <v>78</v>
      </c>
      <c r="K6698">
        <v>55.29</v>
      </c>
      <c r="L6698">
        <v>30.637264999999999</v>
      </c>
      <c r="M6698">
        <v>0.44956689182273851</v>
      </c>
      <c r="N6698">
        <v>30.625423999999999</v>
      </c>
      <c r="O6698">
        <v>0.48840466665864329</v>
      </c>
      <c r="P6698">
        <v>16813000</v>
      </c>
      <c r="Q6698">
        <v>8987000</v>
      </c>
      <c r="R6698">
        <v>1.87</v>
      </c>
      <c r="S6698">
        <v>33.052000000000007</v>
      </c>
      <c r="T6698">
        <v>6.33</v>
      </c>
      <c r="U6698">
        <v>17.793199999999999</v>
      </c>
      <c r="V6698">
        <v>2.4032473936314491</v>
      </c>
      <c r="AC6698">
        <v>31.274999999999999</v>
      </c>
      <c r="AD6698">
        <v>29.6</v>
      </c>
      <c r="AH6698" s="85">
        <f>IF(AND(M6698&lt;Variables!$G$6,M6698&gt;Variables!$G$5),0,1)</f>
        <v>1</v>
      </c>
      <c r="AI6698" s="85">
        <f t="shared" si="626"/>
        <v>0</v>
      </c>
      <c r="AJ6698" s="85">
        <f>IF(I6698&gt;Variables!$G$7,0,1)</f>
        <v>1</v>
      </c>
      <c r="AK6698" s="85">
        <f>IF(F6698&gt;Variables!$G$8,0,1)</f>
        <v>1</v>
      </c>
      <c r="AL6698" s="85">
        <f>IF(G6698&gt;Variables!$G$9,0,1)</f>
        <v>1</v>
      </c>
      <c r="AM6698" s="85">
        <f>IF(AND(K6698&gt;Variables!$G$10,K6698&lt;Variables!$G$11),0,1)</f>
        <v>0</v>
      </c>
      <c r="AN6698" s="103">
        <f>IF(H6698&lt;Variables!$G$13,1,0)</f>
        <v>0</v>
      </c>
      <c r="AO6698" s="101">
        <f>IF(R6698&lt;Variables!$G$12,0,1)</f>
        <v>0</v>
      </c>
      <c r="AP6698" s="86">
        <f t="shared" si="625"/>
        <v>1</v>
      </c>
      <c r="AR6698">
        <v>0</v>
      </c>
      <c r="AS6698">
        <v>0</v>
      </c>
      <c r="AT6698">
        <v>1</v>
      </c>
      <c r="AU6698">
        <v>0</v>
      </c>
      <c r="BA6698">
        <v>-2.0499999999999998</v>
      </c>
    </row>
    <row r="6699" spans="3:53" ht="12.75" x14ac:dyDescent="0.2">
      <c r="C6699" t="s">
        <v>1062</v>
      </c>
      <c r="D6699" t="s">
        <v>1047</v>
      </c>
      <c r="E6699">
        <v>43.08</v>
      </c>
      <c r="F6699">
        <v>7.7</v>
      </c>
      <c r="G6699">
        <v>6.37</v>
      </c>
      <c r="H6699">
        <v>5390</v>
      </c>
      <c r="I6699">
        <v>19.405000000000001</v>
      </c>
      <c r="J6699" t="s">
        <v>78</v>
      </c>
      <c r="K6699">
        <v>63.39</v>
      </c>
      <c r="L6699">
        <v>43.054900000000004</v>
      </c>
      <c r="M6699">
        <v>5.8297661822451781E-2</v>
      </c>
      <c r="N6699">
        <v>42.20042391304348</v>
      </c>
      <c r="O6699">
        <v>2.0842825862814509</v>
      </c>
      <c r="P6699">
        <v>89895</v>
      </c>
      <c r="Q6699">
        <v>899715</v>
      </c>
      <c r="R6699">
        <v>0.1</v>
      </c>
      <c r="S6699">
        <v>33.052000000000007</v>
      </c>
      <c r="T6699">
        <v>6.33</v>
      </c>
      <c r="U6699">
        <v>17.793199999999999</v>
      </c>
      <c r="V6699">
        <v>2.5019502715546902</v>
      </c>
      <c r="AC6699">
        <v>43.39</v>
      </c>
      <c r="AD6699">
        <v>40.75</v>
      </c>
      <c r="AH6699" s="85">
        <f>IF(AND(M6699&lt;Variables!$G$6,M6699&gt;Variables!$G$5),0,1)</f>
        <v>1</v>
      </c>
      <c r="AI6699" s="85">
        <f t="shared" si="626"/>
        <v>0</v>
      </c>
      <c r="AJ6699" s="85">
        <f>IF(I6699&gt;Variables!$G$7,0,1)</f>
        <v>0</v>
      </c>
      <c r="AK6699" s="85">
        <f>IF(F6699&gt;Variables!$G$8,0,1)</f>
        <v>1</v>
      </c>
      <c r="AL6699" s="85">
        <f>IF(G6699&gt;Variables!$G$9,0,1)</f>
        <v>1</v>
      </c>
      <c r="AM6699" s="85">
        <f>IF(AND(K6699&gt;Variables!$G$10,K6699&lt;Variables!$G$11),0,1)</f>
        <v>0</v>
      </c>
      <c r="AN6699" s="103">
        <f>IF(H6699&lt;Variables!$G$13,1,0)</f>
        <v>0</v>
      </c>
      <c r="AO6699" s="101">
        <f>IF(R6699&lt;Variables!$G$12,0,1)</f>
        <v>0</v>
      </c>
      <c r="AP6699" s="86">
        <f t="shared" si="625"/>
        <v>1</v>
      </c>
      <c r="AR6699">
        <v>0</v>
      </c>
      <c r="AS6699">
        <v>0</v>
      </c>
      <c r="AT6699">
        <v>1</v>
      </c>
      <c r="AU6699">
        <v>0</v>
      </c>
      <c r="BA6699">
        <v>-2.25</v>
      </c>
    </row>
    <row r="6700" spans="3:53" ht="12.75" x14ac:dyDescent="0.2">
      <c r="C6700" t="s">
        <v>1062</v>
      </c>
      <c r="D6700" t="s">
        <v>1046</v>
      </c>
      <c r="E6700">
        <v>34.06</v>
      </c>
      <c r="F6700">
        <v>8.77</v>
      </c>
      <c r="G6700">
        <v>8.01</v>
      </c>
      <c r="H6700">
        <v>1920</v>
      </c>
      <c r="I6700">
        <v>-61.308999999999997</v>
      </c>
      <c r="J6700" t="s">
        <v>78</v>
      </c>
      <c r="K6700">
        <v>69.72</v>
      </c>
      <c r="L6700">
        <v>33.590882352941172</v>
      </c>
      <c r="M6700">
        <v>1.2179425439326279</v>
      </c>
      <c r="N6700">
        <v>33.347235714285709</v>
      </c>
      <c r="O6700">
        <v>1.957476449643625</v>
      </c>
      <c r="P6700">
        <v>100228</v>
      </c>
      <c r="Q6700">
        <v>557565</v>
      </c>
      <c r="R6700">
        <v>0.18</v>
      </c>
      <c r="S6700">
        <v>33.052000000000007</v>
      </c>
      <c r="T6700">
        <v>6.33</v>
      </c>
      <c r="U6700">
        <v>17.793199999999999</v>
      </c>
      <c r="V6700">
        <v>2.4702692095789289</v>
      </c>
      <c r="AC6700">
        <v>34.33</v>
      </c>
      <c r="AD6700">
        <v>32.905000000000001</v>
      </c>
      <c r="AH6700" s="85">
        <f>IF(AND(M6700&lt;Variables!$G$6,M6700&gt;Variables!$G$5),0,1)</f>
        <v>1</v>
      </c>
      <c r="AI6700" s="85">
        <f t="shared" si="626"/>
        <v>0</v>
      </c>
      <c r="AJ6700" s="85">
        <f>IF(I6700&gt;Variables!$G$7,0,1)</f>
        <v>1</v>
      </c>
      <c r="AK6700" s="85">
        <f>IF(F6700&gt;Variables!$G$8,0,1)</f>
        <v>1</v>
      </c>
      <c r="AL6700" s="85">
        <f>IF(G6700&gt;Variables!$G$9,0,1)</f>
        <v>1</v>
      </c>
      <c r="AM6700" s="85">
        <f>IF(AND(K6700&gt;Variables!$G$10,K6700&lt;Variables!$G$11),0,1)</f>
        <v>0</v>
      </c>
      <c r="AN6700" s="103">
        <f>IF(H6700&lt;Variables!$G$13,1,0)</f>
        <v>1</v>
      </c>
      <c r="AO6700" s="101">
        <f>IF(R6700&lt;Variables!$G$12,0,1)</f>
        <v>0</v>
      </c>
      <c r="AP6700" s="86">
        <f t="shared" si="625"/>
        <v>1</v>
      </c>
      <c r="AR6700">
        <v>0</v>
      </c>
      <c r="AS6700">
        <v>0</v>
      </c>
      <c r="AT6700">
        <v>1</v>
      </c>
      <c r="AU6700">
        <v>0</v>
      </c>
      <c r="BA6700">
        <v>-2.25</v>
      </c>
    </row>
    <row r="6701" spans="3:53" ht="12.75" x14ac:dyDescent="0.2">
      <c r="C6701" t="s">
        <v>1062</v>
      </c>
      <c r="D6701" t="s">
        <v>1051</v>
      </c>
      <c r="E6701">
        <v>16.72</v>
      </c>
      <c r="F6701">
        <v>9.6</v>
      </c>
      <c r="G6701">
        <v>4.26</v>
      </c>
      <c r="H6701">
        <v>2010</v>
      </c>
      <c r="I6701">
        <v>85.552999999999997</v>
      </c>
      <c r="J6701" t="s">
        <v>78</v>
      </c>
      <c r="K6701">
        <v>51.03</v>
      </c>
      <c r="L6701">
        <v>16.727634999999999</v>
      </c>
      <c r="M6701">
        <v>0.10022337287966571</v>
      </c>
      <c r="N6701">
        <v>16.77017</v>
      </c>
      <c r="O6701">
        <v>-0.15366570523732229</v>
      </c>
      <c r="P6701">
        <v>1231000</v>
      </c>
      <c r="Q6701">
        <v>2803000</v>
      </c>
      <c r="R6701">
        <v>0.44</v>
      </c>
      <c r="S6701">
        <v>33.052000000000007</v>
      </c>
      <c r="T6701">
        <v>6.33</v>
      </c>
      <c r="U6701">
        <v>17.793199999999999</v>
      </c>
      <c r="V6701">
        <v>2.3747668638512258</v>
      </c>
      <c r="AC6701">
        <v>17.010000000000002</v>
      </c>
      <c r="AD6701">
        <v>16.39</v>
      </c>
      <c r="AH6701" s="85">
        <f>IF(AND(M6701&lt;Variables!$G$6,M6701&gt;Variables!$G$5),0,1)</f>
        <v>1</v>
      </c>
      <c r="AI6701" s="85">
        <f t="shared" si="626"/>
        <v>1</v>
      </c>
      <c r="AJ6701" s="85">
        <f>IF(I6701&gt;Variables!$G$7,0,1)</f>
        <v>0</v>
      </c>
      <c r="AK6701" s="85">
        <f>IF(F6701&gt;Variables!$G$8,0,1)</f>
        <v>0</v>
      </c>
      <c r="AL6701" s="85">
        <f>IF(G6701&gt;Variables!$G$9,0,1)</f>
        <v>1</v>
      </c>
      <c r="AM6701" s="85">
        <f>IF(AND(K6701&gt;Variables!$G$10,K6701&lt;Variables!$G$11),0,1)</f>
        <v>0</v>
      </c>
      <c r="AN6701" s="103">
        <f>IF(H6701&lt;Variables!$G$13,1,0)</f>
        <v>1</v>
      </c>
      <c r="AO6701" s="101">
        <f>IF(R6701&lt;Variables!$G$12,0,1)</f>
        <v>0</v>
      </c>
      <c r="AP6701" s="86">
        <f t="shared" si="625"/>
        <v>1</v>
      </c>
      <c r="AR6701">
        <v>0</v>
      </c>
      <c r="AS6701">
        <v>0</v>
      </c>
      <c r="AT6701">
        <v>1</v>
      </c>
      <c r="AU6701">
        <v>0</v>
      </c>
      <c r="BA6701">
        <v>-1.21</v>
      </c>
    </row>
    <row r="6702" spans="3:53" ht="12.75" x14ac:dyDescent="0.2">
      <c r="C6702" t="s">
        <v>1062</v>
      </c>
      <c r="D6702" t="s">
        <v>215</v>
      </c>
      <c r="E6702">
        <v>23.47</v>
      </c>
      <c r="F6702">
        <v>11.48</v>
      </c>
      <c r="G6702">
        <v>4.05</v>
      </c>
      <c r="H6702">
        <v>2990</v>
      </c>
      <c r="I6702">
        <v>7.2389999999999999</v>
      </c>
      <c r="J6702" t="s">
        <v>78</v>
      </c>
      <c r="K6702">
        <v>45.36</v>
      </c>
      <c r="L6702">
        <v>23.924299999999999</v>
      </c>
      <c r="M6702">
        <v>-1.104734516788364</v>
      </c>
      <c r="N6702">
        <v>23.817078000000009</v>
      </c>
      <c r="O6702">
        <v>-0.65951835065580067</v>
      </c>
      <c r="P6702">
        <v>20242000</v>
      </c>
      <c r="Q6702">
        <v>27211000</v>
      </c>
      <c r="R6702">
        <v>0.74</v>
      </c>
      <c r="S6702">
        <v>33.052000000000007</v>
      </c>
      <c r="T6702">
        <v>6.33</v>
      </c>
      <c r="U6702">
        <v>17.793199999999999</v>
      </c>
      <c r="V6702">
        <v>2.3328489013964879</v>
      </c>
      <c r="AC6702">
        <v>23.76</v>
      </c>
      <c r="AD6702">
        <v>21.65</v>
      </c>
      <c r="AH6702" s="85">
        <f>IF(AND(M6702&lt;Variables!$G$6,M6702&gt;Variables!$G$5),0,1)</f>
        <v>1</v>
      </c>
      <c r="AI6702" s="85">
        <f t="shared" si="626"/>
        <v>0</v>
      </c>
      <c r="AJ6702" s="85">
        <f>IF(I6702&gt;Variables!$G$7,0,1)</f>
        <v>0</v>
      </c>
      <c r="AK6702" s="85">
        <f>IF(F6702&gt;Variables!$G$8,0,1)</f>
        <v>0</v>
      </c>
      <c r="AL6702" s="85">
        <f>IF(G6702&gt;Variables!$G$9,0,1)</f>
        <v>1</v>
      </c>
      <c r="AM6702" s="85">
        <f>IF(AND(K6702&gt;Variables!$G$10,K6702&lt;Variables!$G$11),0,1)</f>
        <v>1</v>
      </c>
      <c r="AN6702" s="103">
        <f>IF(H6702&lt;Variables!$G$13,1,0)</f>
        <v>0</v>
      </c>
      <c r="AO6702" s="101">
        <f>IF(R6702&lt;Variables!$G$12,0,1)</f>
        <v>0</v>
      </c>
      <c r="AP6702" s="86">
        <f t="shared" si="625"/>
        <v>1</v>
      </c>
      <c r="AR6702">
        <v>0</v>
      </c>
      <c r="AS6702">
        <v>0</v>
      </c>
      <c r="AT6702">
        <v>1</v>
      </c>
      <c r="AU6702">
        <v>0</v>
      </c>
      <c r="BA6702">
        <v>-2.25</v>
      </c>
    </row>
    <row r="6703" spans="3:53" ht="12.75" x14ac:dyDescent="0.2">
      <c r="C6703" t="s">
        <v>1062</v>
      </c>
      <c r="D6703" t="s">
        <v>1042</v>
      </c>
      <c r="E6703">
        <v>15.46</v>
      </c>
      <c r="F6703">
        <v>13.05</v>
      </c>
      <c r="G6703">
        <v>3.7</v>
      </c>
      <c r="H6703">
        <v>2590</v>
      </c>
      <c r="I6703">
        <v>306.79199999999997</v>
      </c>
      <c r="J6703" t="s">
        <v>78</v>
      </c>
      <c r="K6703">
        <v>58.08</v>
      </c>
      <c r="L6703">
        <v>15.332750000000001</v>
      </c>
      <c r="M6703">
        <v>0.43860364252987621</v>
      </c>
      <c r="N6703">
        <v>15.422916000000001</v>
      </c>
      <c r="O6703">
        <v>-0.14858409395471539</v>
      </c>
      <c r="P6703">
        <v>3605000</v>
      </c>
      <c r="Q6703">
        <v>3463000</v>
      </c>
      <c r="R6703">
        <v>1.04</v>
      </c>
      <c r="S6703">
        <v>33.052000000000007</v>
      </c>
      <c r="T6703">
        <v>6.33</v>
      </c>
      <c r="U6703">
        <v>17.793199999999999</v>
      </c>
      <c r="V6703">
        <v>2.4290702717516428</v>
      </c>
      <c r="AC6703">
        <v>15.75</v>
      </c>
      <c r="AD6703">
        <v>15.37</v>
      </c>
      <c r="AH6703" s="85">
        <f>IF(AND(M6703&lt;Variables!$G$6,M6703&gt;Variables!$G$5),0,1)</f>
        <v>1</v>
      </c>
      <c r="AI6703" s="85">
        <f t="shared" si="626"/>
        <v>1</v>
      </c>
      <c r="AJ6703" s="85">
        <f>IF(I6703&gt;Variables!$G$7,0,1)</f>
        <v>0</v>
      </c>
      <c r="AK6703" s="85">
        <f>IF(F6703&gt;Variables!$G$8,0,1)</f>
        <v>0</v>
      </c>
      <c r="AL6703" s="85">
        <f>IF(G6703&gt;Variables!$G$9,0,1)</f>
        <v>1</v>
      </c>
      <c r="AM6703" s="85">
        <f>IF(AND(K6703&gt;Variables!$G$10,K6703&lt;Variables!$G$11),0,1)</f>
        <v>0</v>
      </c>
      <c r="AN6703" s="103">
        <f>IF(H6703&lt;Variables!$G$13,1,0)</f>
        <v>0</v>
      </c>
      <c r="AO6703" s="101">
        <f>IF(R6703&lt;Variables!$G$12,0,1)</f>
        <v>0</v>
      </c>
      <c r="AP6703" s="86">
        <f t="shared" ref="AP6703:AP6766" si="627">IF(J6703="Pass", 0,1)</f>
        <v>1</v>
      </c>
      <c r="AR6703">
        <v>0</v>
      </c>
      <c r="AS6703">
        <v>1</v>
      </c>
      <c r="AT6703">
        <v>0</v>
      </c>
      <c r="AU6703">
        <v>0</v>
      </c>
      <c r="BA6703">
        <v>0.9</v>
      </c>
    </row>
    <row r="6704" spans="3:53" ht="12.75" x14ac:dyDescent="0.2">
      <c r="C6704" t="s">
        <v>1062</v>
      </c>
      <c r="D6704" t="s">
        <v>1032</v>
      </c>
      <c r="E6704">
        <v>2.23</v>
      </c>
      <c r="F6704">
        <v>31.4</v>
      </c>
      <c r="G6704">
        <v>12.03</v>
      </c>
      <c r="H6704">
        <v>51.39</v>
      </c>
      <c r="I6704">
        <v>-12.923</v>
      </c>
      <c r="J6704" t="s">
        <v>78</v>
      </c>
      <c r="K6704">
        <v>49.45</v>
      </c>
      <c r="L6704">
        <v>2.2382</v>
      </c>
      <c r="M6704">
        <v>-2.149048342418006</v>
      </c>
      <c r="N6704">
        <v>2.1772399999999998</v>
      </c>
      <c r="O6704">
        <v>0.59065605996584292</v>
      </c>
      <c r="P6704">
        <v>11520000</v>
      </c>
      <c r="Q6704">
        <v>363020</v>
      </c>
      <c r="R6704">
        <v>31.73</v>
      </c>
      <c r="S6704">
        <v>33.052000000000007</v>
      </c>
      <c r="T6704">
        <v>6.33</v>
      </c>
      <c r="U6704">
        <v>17.793199999999999</v>
      </c>
      <c r="V6704">
        <v>2.4137637085157722</v>
      </c>
      <c r="AC6704">
        <v>2.2599999999999998</v>
      </c>
      <c r="AD6704">
        <v>1.85</v>
      </c>
      <c r="AH6704" s="85">
        <f>IF(AND(M6704&lt;Variables!$G$6,M6704&gt;Variables!$G$5),0,1)</f>
        <v>0</v>
      </c>
      <c r="AI6704" s="85">
        <f t="shared" si="626"/>
        <v>0</v>
      </c>
      <c r="AJ6704" s="85">
        <f>IF(I6704&gt;Variables!$G$7,0,1)</f>
        <v>1</v>
      </c>
      <c r="AK6704" s="85">
        <f>IF(F6704&gt;Variables!$G$8,0,1)</f>
        <v>0</v>
      </c>
      <c r="AL6704" s="85">
        <f>IF(G6704&gt;Variables!$G$9,0,1)</f>
        <v>0</v>
      </c>
      <c r="AM6704" s="85">
        <f>IF(AND(K6704&gt;Variables!$G$10,K6704&lt;Variables!$G$11),0,1)</f>
        <v>1</v>
      </c>
      <c r="AN6704" s="103">
        <f>IF(H6704&lt;Variables!$G$13,1,0)</f>
        <v>1</v>
      </c>
      <c r="AO6704" s="101">
        <f>IF(R6704&lt;Variables!$G$12,0,1)</f>
        <v>1</v>
      </c>
      <c r="AP6704" s="86">
        <f t="shared" si="627"/>
        <v>1</v>
      </c>
      <c r="AR6704">
        <v>0</v>
      </c>
      <c r="AS6704">
        <v>0</v>
      </c>
      <c r="AT6704">
        <v>1</v>
      </c>
      <c r="AU6704">
        <v>0</v>
      </c>
      <c r="BA6704">
        <v>-2.25</v>
      </c>
    </row>
    <row r="6705" spans="3:53" ht="12.75" x14ac:dyDescent="0.2">
      <c r="C6705" t="s">
        <v>1062</v>
      </c>
      <c r="D6705" t="s">
        <v>1059</v>
      </c>
      <c r="E6705">
        <v>5.51</v>
      </c>
      <c r="F6705">
        <v>34.31</v>
      </c>
      <c r="G6705">
        <v>21.24</v>
      </c>
      <c r="H6705">
        <v>335.46</v>
      </c>
      <c r="I6705">
        <v>-24.956</v>
      </c>
      <c r="J6705" t="s">
        <v>78</v>
      </c>
      <c r="K6705">
        <v>62.72</v>
      </c>
      <c r="L6705">
        <v>5.3233249999999996</v>
      </c>
      <c r="M6705">
        <v>2.943179309923794</v>
      </c>
      <c r="N6705">
        <v>4.9640653061224489</v>
      </c>
      <c r="O6705">
        <v>10.393390539024971</v>
      </c>
      <c r="P6705">
        <v>1650000</v>
      </c>
      <c r="Q6705">
        <v>48840</v>
      </c>
      <c r="R6705">
        <v>33.78</v>
      </c>
      <c r="S6705">
        <v>33.052000000000007</v>
      </c>
      <c r="T6705">
        <v>6.33</v>
      </c>
      <c r="U6705">
        <v>17.793199999999999</v>
      </c>
      <c r="V6705">
        <v>2.3141377864473789</v>
      </c>
      <c r="AC6705">
        <v>5.99</v>
      </c>
      <c r="AD6705">
        <v>4.5102000000000002</v>
      </c>
      <c r="AH6705" s="85">
        <f>IF(AND(M6705&lt;Variables!$G$6,M6705&gt;Variables!$G$5),0,1)</f>
        <v>1</v>
      </c>
      <c r="AI6705" s="85">
        <f t="shared" si="626"/>
        <v>0</v>
      </c>
      <c r="AJ6705" s="85">
        <f>IF(I6705&gt;Variables!$G$7,0,1)</f>
        <v>1</v>
      </c>
      <c r="AK6705" s="85">
        <f>IF(F6705&gt;Variables!$G$8,0,1)</f>
        <v>0</v>
      </c>
      <c r="AL6705" s="85">
        <f>IF(G6705&gt;Variables!$G$9,0,1)</f>
        <v>0</v>
      </c>
      <c r="AM6705" s="85">
        <f>IF(AND(K6705&gt;Variables!$G$10,K6705&lt;Variables!$G$11),0,1)</f>
        <v>0</v>
      </c>
      <c r="AN6705" s="103">
        <f>IF(H6705&lt;Variables!$G$13,1,0)</f>
        <v>1</v>
      </c>
      <c r="AO6705" s="101">
        <f>IF(R6705&lt;Variables!$G$12,0,1)</f>
        <v>1</v>
      </c>
      <c r="AP6705" s="86">
        <f t="shared" si="627"/>
        <v>1</v>
      </c>
      <c r="AR6705">
        <v>0</v>
      </c>
      <c r="AS6705">
        <v>0</v>
      </c>
      <c r="AT6705">
        <v>1</v>
      </c>
      <c r="AU6705">
        <v>0</v>
      </c>
      <c r="BA6705">
        <v>-2.25</v>
      </c>
    </row>
    <row r="6706" spans="3:53" ht="12.75" x14ac:dyDescent="0.2">
      <c r="C6706" t="s">
        <v>1062</v>
      </c>
      <c r="D6706" t="s">
        <v>756</v>
      </c>
      <c r="E6706">
        <v>2.75</v>
      </c>
      <c r="F6706">
        <v>38.5</v>
      </c>
      <c r="G6706">
        <v>13.33</v>
      </c>
      <c r="H6706">
        <v>27.2</v>
      </c>
      <c r="I6706">
        <v>-59.725999999999999</v>
      </c>
      <c r="J6706" t="s">
        <v>78</v>
      </c>
      <c r="K6706">
        <v>52.24</v>
      </c>
      <c r="L6706">
        <v>2.7485400000000002</v>
      </c>
      <c r="M6706">
        <v>-1.0383694616050549</v>
      </c>
      <c r="N6706">
        <v>2.6346560000000001</v>
      </c>
      <c r="O6706">
        <v>3.2392843695723501</v>
      </c>
      <c r="P6706">
        <v>35170000</v>
      </c>
      <c r="Q6706">
        <v>1960000</v>
      </c>
      <c r="R6706">
        <v>17.940000000000001</v>
      </c>
      <c r="S6706">
        <v>33.052000000000007</v>
      </c>
      <c r="T6706">
        <v>6.33</v>
      </c>
      <c r="U6706">
        <v>17.793199999999999</v>
      </c>
      <c r="V6706">
        <v>2.4239213426531898</v>
      </c>
      <c r="AC6706">
        <v>3.75</v>
      </c>
      <c r="AD6706">
        <v>2.66</v>
      </c>
      <c r="AH6706" s="85">
        <f>IF(AND(M6706&lt;Variables!$G$6,M6706&gt;Variables!$G$5),0,1)</f>
        <v>1</v>
      </c>
      <c r="AI6706" s="85">
        <f t="shared" si="626"/>
        <v>0</v>
      </c>
      <c r="AJ6706" s="85">
        <f>IF(I6706&gt;Variables!$G$7,0,1)</f>
        <v>1</v>
      </c>
      <c r="AK6706" s="85">
        <f>IF(F6706&gt;Variables!$G$8,0,1)</f>
        <v>0</v>
      </c>
      <c r="AL6706" s="85">
        <f>IF(G6706&gt;Variables!$G$9,0,1)</f>
        <v>0</v>
      </c>
      <c r="AM6706" s="85">
        <f>IF(AND(K6706&gt;Variables!$G$10,K6706&lt;Variables!$G$11),0,1)</f>
        <v>0</v>
      </c>
      <c r="AN6706" s="103">
        <f>IF(H6706&lt;Variables!$G$13,1,0)</f>
        <v>1</v>
      </c>
      <c r="AO6706" s="101">
        <f>IF(R6706&lt;Variables!$G$12,0,1)</f>
        <v>1</v>
      </c>
      <c r="AP6706" s="86">
        <f t="shared" si="627"/>
        <v>1</v>
      </c>
      <c r="AR6706">
        <v>1</v>
      </c>
      <c r="AS6706">
        <v>0</v>
      </c>
      <c r="AT6706">
        <v>0</v>
      </c>
      <c r="AU6706">
        <v>0</v>
      </c>
      <c r="BA6706">
        <v>2</v>
      </c>
    </row>
    <row r="6707" spans="3:53" ht="12.75" x14ac:dyDescent="0.2">
      <c r="C6707" t="s">
        <v>1062</v>
      </c>
      <c r="D6707" t="s">
        <v>1063</v>
      </c>
      <c r="E6707">
        <v>26.37</v>
      </c>
      <c r="F6707">
        <v>5.86</v>
      </c>
      <c r="G6707">
        <v>5.48</v>
      </c>
      <c r="H6707">
        <v>3120</v>
      </c>
      <c r="I6707">
        <v>-28.358000000000001</v>
      </c>
      <c r="J6707" t="s">
        <v>76</v>
      </c>
      <c r="K6707">
        <v>75.5</v>
      </c>
      <c r="L6707">
        <v>26.127853333333331</v>
      </c>
      <c r="M6707">
        <v>0.9267759719002302</v>
      </c>
      <c r="N6707">
        <v>25.949382926829259</v>
      </c>
      <c r="O6707">
        <v>1.620913585331772</v>
      </c>
      <c r="P6707">
        <v>69454</v>
      </c>
      <c r="Q6707">
        <v>396154</v>
      </c>
      <c r="R6707">
        <v>0.18</v>
      </c>
      <c r="S6707">
        <v>33.052000000000007</v>
      </c>
      <c r="T6707">
        <v>6.33</v>
      </c>
      <c r="U6707">
        <v>17.793199999999999</v>
      </c>
      <c r="V6707">
        <v>2.5388323350559738</v>
      </c>
      <c r="AC6707">
        <v>26.5</v>
      </c>
      <c r="AD6707">
        <v>25.24</v>
      </c>
      <c r="AH6707" s="85">
        <f>IF(AND(M6707&lt;Variables!$G$6,M6707&gt;Variables!$G$5),0,1)</f>
        <v>1</v>
      </c>
      <c r="AI6707" s="85">
        <f t="shared" si="626"/>
        <v>0</v>
      </c>
      <c r="AJ6707" s="85">
        <f>IF(I6707&gt;Variables!$G$7,0,1)</f>
        <v>1</v>
      </c>
      <c r="AK6707" s="85">
        <f>IF(F6707&gt;Variables!$G$8,0,1)</f>
        <v>1</v>
      </c>
      <c r="AL6707" s="85">
        <f>IF(G6707&gt;Variables!$G$9,0,1)</f>
        <v>1</v>
      </c>
      <c r="AM6707" s="85">
        <f>IF(AND(K6707&gt;Variables!$G$10,K6707&lt;Variables!$G$11),0,1)</f>
        <v>1</v>
      </c>
      <c r="AN6707" s="103">
        <f>IF(H6707&lt;Variables!$G$13,1,0)</f>
        <v>0</v>
      </c>
      <c r="AO6707" s="101">
        <f>IF(R6707&lt;Variables!$G$12,0,1)</f>
        <v>0</v>
      </c>
      <c r="AP6707" s="86">
        <f t="shared" si="627"/>
        <v>0</v>
      </c>
      <c r="AR6707">
        <v>0</v>
      </c>
      <c r="AS6707">
        <v>0</v>
      </c>
      <c r="AT6707">
        <v>1</v>
      </c>
      <c r="AU6707">
        <v>0</v>
      </c>
      <c r="BA6707">
        <v>-2.25</v>
      </c>
    </row>
    <row r="6708" spans="3:53" ht="12.75" x14ac:dyDescent="0.2">
      <c r="C6708" t="s">
        <v>1062</v>
      </c>
      <c r="D6708" t="s">
        <v>925</v>
      </c>
      <c r="E6708">
        <v>54.6</v>
      </c>
      <c r="F6708">
        <v>6.23</v>
      </c>
      <c r="G6708">
        <v>1.3</v>
      </c>
      <c r="H6708">
        <v>-99999</v>
      </c>
      <c r="I6708">
        <v>-0.153</v>
      </c>
      <c r="J6708" t="s">
        <v>78</v>
      </c>
      <c r="K6708">
        <v>64.209999999999994</v>
      </c>
      <c r="L6708">
        <v>54.576760000000007</v>
      </c>
      <c r="M6708">
        <v>7.9227861822486659E-2</v>
      </c>
      <c r="N6708">
        <v>54.495187179487182</v>
      </c>
      <c r="O6708">
        <v>0.22903457529511309</v>
      </c>
      <c r="P6708">
        <v>72393</v>
      </c>
      <c r="Q6708">
        <v>214801</v>
      </c>
      <c r="R6708">
        <v>0.34</v>
      </c>
      <c r="S6708">
        <v>33.052000000000007</v>
      </c>
      <c r="T6708">
        <v>6.33</v>
      </c>
      <c r="U6708">
        <v>17.793199999999999</v>
      </c>
      <c r="V6708">
        <v>2.5089042845697711</v>
      </c>
      <c r="AC6708">
        <v>54.79</v>
      </c>
      <c r="AD6708">
        <v>54.51</v>
      </c>
      <c r="AH6708" s="85">
        <f>IF(AND(M6708&lt;Variables!$G$6,M6708&gt;Variables!$G$5),0,1)</f>
        <v>1</v>
      </c>
      <c r="AI6708" s="85">
        <f t="shared" si="626"/>
        <v>0</v>
      </c>
      <c r="AJ6708" s="85">
        <f>IF(I6708&gt;Variables!$G$7,0,1)</f>
        <v>1</v>
      </c>
      <c r="AK6708" s="85">
        <f>IF(F6708&gt;Variables!$G$8,0,1)</f>
        <v>1</v>
      </c>
      <c r="AL6708" s="85">
        <f>IF(G6708&gt;Variables!$G$9,0,1)</f>
        <v>1</v>
      </c>
      <c r="AM6708" s="85">
        <f>IF(AND(K6708&gt;Variables!$G$10,K6708&lt;Variables!$G$11),0,1)</f>
        <v>0</v>
      </c>
      <c r="AN6708" s="103">
        <f>IF(H6708&lt;Variables!$G$13,1,0)</f>
        <v>1</v>
      </c>
      <c r="AO6708" s="101">
        <f>IF(R6708&lt;Variables!$G$12,0,1)</f>
        <v>0</v>
      </c>
      <c r="AP6708" s="86">
        <f t="shared" si="627"/>
        <v>1</v>
      </c>
      <c r="AR6708">
        <v>0</v>
      </c>
      <c r="AS6708">
        <v>0</v>
      </c>
      <c r="AT6708">
        <v>0</v>
      </c>
      <c r="AU6708">
        <v>1</v>
      </c>
      <c r="BA6708">
        <v>0.03</v>
      </c>
    </row>
    <row r="6709" spans="3:53" ht="12.75" x14ac:dyDescent="0.2">
      <c r="C6709" t="s">
        <v>1064</v>
      </c>
      <c r="D6709" t="s">
        <v>1054</v>
      </c>
      <c r="E6709">
        <v>0.18</v>
      </c>
      <c r="F6709">
        <v>16.25</v>
      </c>
      <c r="G6709">
        <v>4.29</v>
      </c>
      <c r="H6709">
        <v>-99999</v>
      </c>
      <c r="I6709">
        <v>92.021000000000001</v>
      </c>
      <c r="J6709" t="s">
        <v>78</v>
      </c>
      <c r="K6709">
        <v>-99999</v>
      </c>
      <c r="L6709">
        <v>0.18583333333333329</v>
      </c>
      <c r="M6709">
        <v>0.68161434977579949</v>
      </c>
      <c r="N6709">
        <v>0.18587500000000001</v>
      </c>
      <c r="O6709">
        <v>0.65904505716205841</v>
      </c>
      <c r="P6709">
        <v>30010</v>
      </c>
      <c r="Q6709">
        <v>20890</v>
      </c>
      <c r="R6709">
        <v>1.44</v>
      </c>
      <c r="S6709">
        <v>32.709999999999987</v>
      </c>
      <c r="T6709">
        <v>6.5519999999999996</v>
      </c>
      <c r="U6709">
        <v>17.657599999999999</v>
      </c>
      <c r="V6709"/>
      <c r="AC6709">
        <v>0.1981</v>
      </c>
      <c r="AD6709">
        <v>0.18329999999999999</v>
      </c>
      <c r="AH6709" s="85">
        <f>IF(AND(M6709&lt;Variables!$G$6,M6709&gt;Variables!$G$5),0,1)</f>
        <v>1</v>
      </c>
      <c r="AI6709" s="85">
        <f t="shared" si="626"/>
        <v>1</v>
      </c>
      <c r="AJ6709" s="85">
        <f>IF(I6709&gt;Variables!$G$7,0,1)</f>
        <v>0</v>
      </c>
      <c r="AK6709" s="85">
        <f>IF(F6709&gt;Variables!$G$8,0,1)</f>
        <v>0</v>
      </c>
      <c r="AL6709" s="85">
        <f>IF(G6709&gt;Variables!$G$9,0,1)</f>
        <v>1</v>
      </c>
      <c r="AM6709" s="85">
        <f>IF(AND(K6709&gt;Variables!$G$10,K6709&lt;Variables!$G$11),0,1)</f>
        <v>1</v>
      </c>
      <c r="AN6709" s="103">
        <f>IF(H6709&lt;Variables!$G$13,1,0)</f>
        <v>1</v>
      </c>
      <c r="AO6709" s="101">
        <f>IF(R6709&lt;Variables!$G$12,0,1)</f>
        <v>0</v>
      </c>
      <c r="AP6709" s="86">
        <f t="shared" si="627"/>
        <v>1</v>
      </c>
      <c r="AR6709">
        <v>1</v>
      </c>
      <c r="AS6709">
        <v>0</v>
      </c>
      <c r="AT6709">
        <v>0</v>
      </c>
      <c r="AU6709">
        <v>0</v>
      </c>
      <c r="BA6709">
        <v>2</v>
      </c>
    </row>
    <row r="6710" spans="3:53" ht="12.75" x14ac:dyDescent="0.2">
      <c r="C6710" t="s">
        <v>1064</v>
      </c>
      <c r="D6710" t="s">
        <v>1039</v>
      </c>
      <c r="E6710">
        <v>6.3</v>
      </c>
      <c r="F6710">
        <v>26.33</v>
      </c>
      <c r="G6710">
        <v>-3.72</v>
      </c>
      <c r="H6710">
        <v>6.19</v>
      </c>
      <c r="I6710">
        <v>-41.895000000000003</v>
      </c>
      <c r="J6710" t="s">
        <v>76</v>
      </c>
      <c r="K6710">
        <v>43.3</v>
      </c>
      <c r="L6710">
        <v>6.3260750000000003</v>
      </c>
      <c r="M6710">
        <v>-0.91802579008311691</v>
      </c>
      <c r="N6710">
        <v>6.6369145833333327</v>
      </c>
      <c r="O6710">
        <v>-5.5585254066664316</v>
      </c>
      <c r="P6710">
        <v>9310000</v>
      </c>
      <c r="Q6710">
        <v>250890</v>
      </c>
      <c r="R6710">
        <v>37.11</v>
      </c>
      <c r="S6710">
        <v>32.709999999999987</v>
      </c>
      <c r="T6710">
        <v>6.5519999999999996</v>
      </c>
      <c r="U6710">
        <v>17.657599999999999</v>
      </c>
      <c r="V6710">
        <v>2.3036932387143678</v>
      </c>
      <c r="AC6710">
        <v>6.5</v>
      </c>
      <c r="AD6710">
        <v>5.3</v>
      </c>
      <c r="AH6710" s="85">
        <f>IF(AND(M6710&lt;Variables!$G$6,M6710&gt;Variables!$G$5),0,1)</f>
        <v>1</v>
      </c>
      <c r="AI6710" s="85">
        <f t="shared" si="626"/>
        <v>1</v>
      </c>
      <c r="AJ6710" s="85">
        <f>IF(I6710&gt;Variables!$G$7,0,1)</f>
        <v>1</v>
      </c>
      <c r="AK6710" s="85">
        <f>IF(F6710&gt;Variables!$G$8,0,1)</f>
        <v>0</v>
      </c>
      <c r="AL6710" s="85">
        <f>IF(G6710&gt;Variables!$G$9,0,1)</f>
        <v>1</v>
      </c>
      <c r="AM6710" s="85">
        <f>IF(AND(K6710&gt;Variables!$G$10,K6710&lt;Variables!$G$11),0,1)</f>
        <v>1</v>
      </c>
      <c r="AN6710" s="103">
        <f>IF(H6710&lt;Variables!$G$13,1,0)</f>
        <v>1</v>
      </c>
      <c r="AO6710" s="101">
        <f>IF(R6710&lt;Variables!$G$12,0,1)</f>
        <v>1</v>
      </c>
      <c r="AP6710" s="86">
        <f t="shared" si="627"/>
        <v>0</v>
      </c>
      <c r="AR6710">
        <v>0</v>
      </c>
      <c r="AS6710">
        <v>0</v>
      </c>
      <c r="AT6710">
        <v>1</v>
      </c>
      <c r="AU6710">
        <v>0</v>
      </c>
      <c r="BA6710">
        <v>-2.25</v>
      </c>
    </row>
    <row r="6711" spans="3:53" ht="12.75" x14ac:dyDescent="0.2">
      <c r="C6711" t="s">
        <v>1064</v>
      </c>
      <c r="D6711" t="s">
        <v>925</v>
      </c>
      <c r="E6711">
        <v>54.66</v>
      </c>
      <c r="F6711">
        <v>6.06</v>
      </c>
      <c r="G6711">
        <v>1.26</v>
      </c>
      <c r="H6711">
        <v>-99999</v>
      </c>
      <c r="I6711">
        <v>-0.154</v>
      </c>
      <c r="J6711" t="s">
        <v>78</v>
      </c>
      <c r="K6711">
        <v>62.1</v>
      </c>
      <c r="L6711">
        <v>54.583184615384617</v>
      </c>
      <c r="M6711">
        <v>3.0806895445680368E-2</v>
      </c>
      <c r="N6711">
        <v>54.521945714285707</v>
      </c>
      <c r="O6711">
        <v>0.14316122561604769</v>
      </c>
      <c r="P6711">
        <v>76745</v>
      </c>
      <c r="Q6711">
        <v>214801</v>
      </c>
      <c r="R6711">
        <v>0.36</v>
      </c>
      <c r="S6711">
        <v>32.709999999999987</v>
      </c>
      <c r="T6711">
        <v>6.5519999999999996</v>
      </c>
      <c r="U6711">
        <v>17.657599999999999</v>
      </c>
      <c r="V6711">
        <v>2.4904784799184418</v>
      </c>
      <c r="AC6711">
        <v>54.79</v>
      </c>
      <c r="AD6711">
        <v>54.51</v>
      </c>
      <c r="AH6711" s="85">
        <f>IF(AND(M6711&lt;Variables!$G$6,M6711&gt;Variables!$G$5),0,1)</f>
        <v>1</v>
      </c>
      <c r="AI6711" s="85">
        <f t="shared" si="626"/>
        <v>0</v>
      </c>
      <c r="AJ6711" s="85">
        <f>IF(I6711&gt;Variables!$G$7,0,1)</f>
        <v>1</v>
      </c>
      <c r="AK6711" s="85">
        <f>IF(F6711&gt;Variables!$G$8,0,1)</f>
        <v>1</v>
      </c>
      <c r="AL6711" s="85">
        <f>IF(G6711&gt;Variables!$G$9,0,1)</f>
        <v>1</v>
      </c>
      <c r="AM6711" s="85">
        <f>IF(AND(K6711&gt;Variables!$G$10,K6711&lt;Variables!$G$11),0,1)</f>
        <v>0</v>
      </c>
      <c r="AN6711" s="103">
        <f>IF(H6711&lt;Variables!$G$13,1,0)</f>
        <v>1</v>
      </c>
      <c r="AO6711" s="101">
        <f>IF(R6711&lt;Variables!$G$12,0,1)</f>
        <v>0</v>
      </c>
      <c r="AP6711" s="86">
        <f t="shared" si="627"/>
        <v>1</v>
      </c>
      <c r="AR6711">
        <v>0</v>
      </c>
      <c r="AS6711">
        <v>0</v>
      </c>
      <c r="AT6711">
        <v>0</v>
      </c>
      <c r="AU6711">
        <v>1</v>
      </c>
      <c r="BA6711">
        <v>-0.08</v>
      </c>
    </row>
    <row r="6712" spans="3:53" ht="12.75" x14ac:dyDescent="0.2">
      <c r="C6712" t="s">
        <v>1064</v>
      </c>
      <c r="D6712" t="s">
        <v>1042</v>
      </c>
      <c r="E6712">
        <v>15.48</v>
      </c>
      <c r="F6712">
        <v>13.5</v>
      </c>
      <c r="G6712">
        <v>4.24</v>
      </c>
      <c r="H6712">
        <v>2590</v>
      </c>
      <c r="I6712">
        <v>307.279</v>
      </c>
      <c r="J6712" t="s">
        <v>78</v>
      </c>
      <c r="K6712">
        <v>59.54</v>
      </c>
      <c r="L6712">
        <v>15.372735</v>
      </c>
      <c r="M6712">
        <v>0.69776132874207586</v>
      </c>
      <c r="N6712">
        <v>15.412224</v>
      </c>
      <c r="O6712">
        <v>0.4397548335658894</v>
      </c>
      <c r="P6712">
        <v>3753000</v>
      </c>
      <c r="Q6712">
        <v>3463000</v>
      </c>
      <c r="R6712">
        <v>1.08</v>
      </c>
      <c r="S6712">
        <v>32.709999999999987</v>
      </c>
      <c r="T6712">
        <v>6.5519999999999996</v>
      </c>
      <c r="U6712">
        <v>17.657599999999999</v>
      </c>
      <c r="V6712">
        <v>2.4284682202486421</v>
      </c>
      <c r="AC6712">
        <v>15.75</v>
      </c>
      <c r="AD6712">
        <v>15.38</v>
      </c>
      <c r="AH6712" s="85">
        <f>IF(AND(M6712&lt;Variables!$G$6,M6712&gt;Variables!$G$5),0,1)</f>
        <v>1</v>
      </c>
      <c r="AI6712" s="85">
        <f t="shared" si="626"/>
        <v>1</v>
      </c>
      <c r="AJ6712" s="85">
        <f>IF(I6712&gt;Variables!$G$7,0,1)</f>
        <v>0</v>
      </c>
      <c r="AK6712" s="85">
        <f>IF(F6712&gt;Variables!$G$8,0,1)</f>
        <v>0</v>
      </c>
      <c r="AL6712" s="85">
        <f>IF(G6712&gt;Variables!$G$9,0,1)</f>
        <v>1</v>
      </c>
      <c r="AM6712" s="85">
        <f>IF(AND(K6712&gt;Variables!$G$10,K6712&lt;Variables!$G$11),0,1)</f>
        <v>0</v>
      </c>
      <c r="AN6712" s="103">
        <f>IF(H6712&lt;Variables!$G$13,1,0)</f>
        <v>0</v>
      </c>
      <c r="AO6712" s="101">
        <f>IF(R6712&lt;Variables!$G$12,0,1)</f>
        <v>0</v>
      </c>
      <c r="AP6712" s="86">
        <f t="shared" si="627"/>
        <v>1</v>
      </c>
      <c r="AR6712">
        <v>0</v>
      </c>
      <c r="AS6712">
        <v>1</v>
      </c>
      <c r="AT6712">
        <v>0</v>
      </c>
      <c r="AU6712">
        <v>0</v>
      </c>
      <c r="BA6712">
        <v>0.99</v>
      </c>
    </row>
    <row r="6713" spans="3:53" ht="12.75" x14ac:dyDescent="0.2">
      <c r="C6713" t="s">
        <v>1064</v>
      </c>
      <c r="D6713" t="s">
        <v>1060</v>
      </c>
      <c r="E6713">
        <v>25.97</v>
      </c>
      <c r="F6713">
        <v>6.33</v>
      </c>
      <c r="G6713">
        <v>6.15</v>
      </c>
      <c r="H6713">
        <v>4160</v>
      </c>
      <c r="I6713">
        <v>-64.465999999999994</v>
      </c>
      <c r="J6713" t="s">
        <v>78</v>
      </c>
      <c r="K6713">
        <v>63.32</v>
      </c>
      <c r="L6713">
        <v>25.905555</v>
      </c>
      <c r="M6713">
        <v>0.36457431620361092</v>
      </c>
      <c r="N6713">
        <v>25.625726</v>
      </c>
      <c r="O6713">
        <v>1.4605400838204401</v>
      </c>
      <c r="P6713">
        <v>1621000</v>
      </c>
      <c r="Q6713">
        <v>3914000</v>
      </c>
      <c r="R6713">
        <v>0.41</v>
      </c>
      <c r="S6713">
        <v>32.709999999999987</v>
      </c>
      <c r="T6713">
        <v>6.5519999999999996</v>
      </c>
      <c r="U6713">
        <v>17.657599999999999</v>
      </c>
      <c r="V6713">
        <v>2.481491764651095</v>
      </c>
      <c r="AC6713">
        <v>26.85</v>
      </c>
      <c r="AD6713">
        <v>25.21</v>
      </c>
      <c r="AH6713" s="85">
        <f>IF(AND(M6713&lt;Variables!$G$6,M6713&gt;Variables!$G$5),0,1)</f>
        <v>1</v>
      </c>
      <c r="AI6713" s="85">
        <f t="shared" si="626"/>
        <v>0</v>
      </c>
      <c r="AJ6713" s="85">
        <f>IF(I6713&gt;Variables!$G$7,0,1)</f>
        <v>1</v>
      </c>
      <c r="AK6713" s="85">
        <f>IF(F6713&gt;Variables!$G$8,0,1)</f>
        <v>1</v>
      </c>
      <c r="AL6713" s="85">
        <f>IF(G6713&gt;Variables!$G$9,0,1)</f>
        <v>1</v>
      </c>
      <c r="AM6713" s="85">
        <f>IF(AND(K6713&gt;Variables!$G$10,K6713&lt;Variables!$G$11),0,1)</f>
        <v>0</v>
      </c>
      <c r="AN6713" s="103">
        <f>IF(H6713&lt;Variables!$G$13,1,0)</f>
        <v>0</v>
      </c>
      <c r="AO6713" s="101">
        <f>IF(R6713&lt;Variables!$G$12,0,1)</f>
        <v>0</v>
      </c>
      <c r="AP6713" s="86">
        <f t="shared" si="627"/>
        <v>1</v>
      </c>
      <c r="AR6713">
        <v>0</v>
      </c>
      <c r="AS6713">
        <v>0</v>
      </c>
      <c r="AT6713">
        <v>1</v>
      </c>
      <c r="AU6713">
        <v>0</v>
      </c>
      <c r="BA6713">
        <v>-2.25</v>
      </c>
    </row>
    <row r="6714" spans="3:53" ht="12.75" x14ac:dyDescent="0.2">
      <c r="C6714" t="s">
        <v>1064</v>
      </c>
      <c r="D6714" t="s">
        <v>1037</v>
      </c>
      <c r="E6714">
        <v>69.77</v>
      </c>
      <c r="F6714">
        <v>13.34</v>
      </c>
      <c r="G6714">
        <v>6.59</v>
      </c>
      <c r="H6714">
        <v>3300</v>
      </c>
      <c r="I6714">
        <v>3.1819999999999999</v>
      </c>
      <c r="J6714" t="s">
        <v>76</v>
      </c>
      <c r="K6714">
        <v>47.36</v>
      </c>
      <c r="L6714">
        <v>69.710835000000003</v>
      </c>
      <c r="M6714">
        <v>0.15372789610107929</v>
      </c>
      <c r="N6714">
        <v>71.326992000000004</v>
      </c>
      <c r="O6714">
        <v>-2.1155974164731441</v>
      </c>
      <c r="P6714">
        <v>3585000</v>
      </c>
      <c r="Q6714">
        <v>781900</v>
      </c>
      <c r="R6714">
        <v>4.58</v>
      </c>
      <c r="S6714">
        <v>32.709999999999987</v>
      </c>
      <c r="T6714">
        <v>6.5519999999999996</v>
      </c>
      <c r="U6714">
        <v>17.657599999999999</v>
      </c>
      <c r="V6714">
        <v>2.3368247453741731</v>
      </c>
      <c r="AC6714">
        <v>70.704999999999998</v>
      </c>
      <c r="AD6714">
        <v>65.150000000000006</v>
      </c>
      <c r="AH6714" s="85">
        <f>IF(AND(M6714&lt;Variables!$G$6,M6714&gt;Variables!$G$5),0,1)</f>
        <v>1</v>
      </c>
      <c r="AI6714" s="85">
        <f t="shared" si="626"/>
        <v>1</v>
      </c>
      <c r="AJ6714" s="85">
        <f>IF(I6714&gt;Variables!$G$7,0,1)</f>
        <v>0</v>
      </c>
      <c r="AK6714" s="85">
        <f>IF(F6714&gt;Variables!$G$8,0,1)</f>
        <v>0</v>
      </c>
      <c r="AL6714" s="85">
        <f>IF(G6714&gt;Variables!$G$9,0,1)</f>
        <v>1</v>
      </c>
      <c r="AM6714" s="85">
        <f>IF(AND(K6714&gt;Variables!$G$10,K6714&lt;Variables!$G$11),0,1)</f>
        <v>1</v>
      </c>
      <c r="AN6714" s="103">
        <f>IF(H6714&lt;Variables!$G$13,1,0)</f>
        <v>0</v>
      </c>
      <c r="AO6714" s="101">
        <f>IF(R6714&lt;Variables!$G$12,0,1)</f>
        <v>1</v>
      </c>
      <c r="AP6714" s="86">
        <f t="shared" si="627"/>
        <v>0</v>
      </c>
      <c r="AR6714">
        <v>0</v>
      </c>
      <c r="AS6714">
        <v>0</v>
      </c>
      <c r="AT6714">
        <v>1</v>
      </c>
      <c r="AU6714">
        <v>0</v>
      </c>
      <c r="BA6714">
        <v>-2.25</v>
      </c>
    </row>
    <row r="6715" spans="3:53" ht="12.75" x14ac:dyDescent="0.2">
      <c r="C6715" t="s">
        <v>1064</v>
      </c>
      <c r="D6715" t="s">
        <v>1038</v>
      </c>
      <c r="E6715">
        <v>5.41</v>
      </c>
      <c r="F6715">
        <v>11.63</v>
      </c>
      <c r="G6715">
        <v>-12.85</v>
      </c>
      <c r="H6715">
        <v>41.21</v>
      </c>
      <c r="I6715">
        <v>-44.198</v>
      </c>
      <c r="J6715" t="s">
        <v>76</v>
      </c>
      <c r="K6715">
        <v>28.14</v>
      </c>
      <c r="L6715">
        <v>5.7137849999999997</v>
      </c>
      <c r="M6715">
        <v>-6.1917800547272854</v>
      </c>
      <c r="N6715">
        <v>5.8838160000000004</v>
      </c>
      <c r="O6715">
        <v>-8.9026577309691532</v>
      </c>
      <c r="P6715">
        <v>7677000</v>
      </c>
      <c r="Q6715">
        <v>136903</v>
      </c>
      <c r="R6715">
        <v>56.08</v>
      </c>
      <c r="S6715">
        <v>32.709999999999987</v>
      </c>
      <c r="T6715">
        <v>6.5519999999999996</v>
      </c>
      <c r="U6715">
        <v>17.657599999999999</v>
      </c>
      <c r="V6715">
        <v>1.9106192043774839</v>
      </c>
      <c r="AC6715">
        <v>5.6</v>
      </c>
      <c r="AD6715">
        <v>4.5900999999999996</v>
      </c>
      <c r="AH6715" s="85">
        <f>IF(AND(M6715&lt;Variables!$G$6,M6715&gt;Variables!$G$5),0,1)</f>
        <v>1</v>
      </c>
      <c r="AI6715" s="85">
        <f t="shared" si="626"/>
        <v>1</v>
      </c>
      <c r="AJ6715" s="85">
        <f>IF(I6715&gt;Variables!$G$7,0,1)</f>
        <v>1</v>
      </c>
      <c r="AK6715" s="85">
        <f>IF(F6715&gt;Variables!$G$8,0,1)</f>
        <v>0</v>
      </c>
      <c r="AL6715" s="85">
        <f>IF(G6715&gt;Variables!$G$9,0,1)</f>
        <v>1</v>
      </c>
      <c r="AM6715" s="85">
        <f>IF(AND(K6715&gt;Variables!$G$10,K6715&lt;Variables!$G$11),0,1)</f>
        <v>1</v>
      </c>
      <c r="AN6715" s="103">
        <f>IF(H6715&lt;Variables!$G$13,1,0)</f>
        <v>1</v>
      </c>
      <c r="AO6715" s="101">
        <f>IF(R6715&lt;Variables!$G$12,0,1)</f>
        <v>1</v>
      </c>
      <c r="AP6715" s="86">
        <f t="shared" si="627"/>
        <v>0</v>
      </c>
      <c r="AR6715">
        <v>0</v>
      </c>
      <c r="AS6715">
        <v>0</v>
      </c>
      <c r="AT6715">
        <v>1</v>
      </c>
      <c r="AU6715">
        <v>0</v>
      </c>
      <c r="BA6715">
        <v>-2.25</v>
      </c>
    </row>
    <row r="6716" spans="3:53" ht="12.75" x14ac:dyDescent="0.2">
      <c r="C6716" t="s">
        <v>1064</v>
      </c>
      <c r="D6716" t="s">
        <v>1063</v>
      </c>
      <c r="E6716">
        <v>26.46</v>
      </c>
      <c r="F6716">
        <v>6.73</v>
      </c>
      <c r="G6716">
        <v>5.96</v>
      </c>
      <c r="H6716">
        <v>3120</v>
      </c>
      <c r="I6716">
        <v>-28.245999999999999</v>
      </c>
      <c r="J6716" t="s">
        <v>76</v>
      </c>
      <c r="K6716">
        <v>77.400000000000006</v>
      </c>
      <c r="L6716">
        <v>26.237987499999999</v>
      </c>
      <c r="M6716">
        <v>0.960487156265317</v>
      </c>
      <c r="N6716">
        <v>26.02060243902439</v>
      </c>
      <c r="O6716">
        <v>1.803945785173773</v>
      </c>
      <c r="P6716">
        <v>78340</v>
      </c>
      <c r="Q6716">
        <v>396154</v>
      </c>
      <c r="R6716">
        <v>0.2</v>
      </c>
      <c r="S6716">
        <v>32.709999999999987</v>
      </c>
      <c r="T6716">
        <v>6.5519999999999996</v>
      </c>
      <c r="U6716">
        <v>17.657599999999999</v>
      </c>
      <c r="V6716">
        <v>2.549886832677239</v>
      </c>
      <c r="AC6716">
        <v>26.5</v>
      </c>
      <c r="AD6716">
        <v>25.24</v>
      </c>
      <c r="AH6716" s="85">
        <f>IF(AND(M6716&lt;Variables!$G$6,M6716&gt;Variables!$G$5),0,1)</f>
        <v>1</v>
      </c>
      <c r="AI6716" s="85">
        <f t="shared" si="626"/>
        <v>0</v>
      </c>
      <c r="AJ6716" s="85">
        <f>IF(I6716&gt;Variables!$G$7,0,1)</f>
        <v>1</v>
      </c>
      <c r="AK6716" s="85">
        <f>IF(F6716&gt;Variables!$G$8,0,1)</f>
        <v>1</v>
      </c>
      <c r="AL6716" s="85">
        <f>IF(G6716&gt;Variables!$G$9,0,1)</f>
        <v>1</v>
      </c>
      <c r="AM6716" s="85">
        <f>IF(AND(K6716&gt;Variables!$G$10,K6716&lt;Variables!$G$11),0,1)</f>
        <v>1</v>
      </c>
      <c r="AN6716" s="103">
        <f>IF(H6716&lt;Variables!$G$13,1,0)</f>
        <v>0</v>
      </c>
      <c r="AO6716" s="101">
        <f>IF(R6716&lt;Variables!$G$12,0,1)</f>
        <v>0</v>
      </c>
      <c r="AP6716" s="86">
        <f t="shared" si="627"/>
        <v>0</v>
      </c>
      <c r="AR6716">
        <v>0</v>
      </c>
      <c r="AS6716">
        <v>0</v>
      </c>
      <c r="AT6716">
        <v>1</v>
      </c>
      <c r="AU6716">
        <v>0</v>
      </c>
      <c r="BA6716">
        <v>-2.25</v>
      </c>
    </row>
    <row r="6717" spans="3:53" ht="12.75" x14ac:dyDescent="0.2">
      <c r="C6717" t="s">
        <v>1064</v>
      </c>
      <c r="D6717" t="s">
        <v>1035</v>
      </c>
      <c r="E6717">
        <v>99.92</v>
      </c>
      <c r="F6717">
        <v>6.08</v>
      </c>
      <c r="G6717">
        <v>5.87</v>
      </c>
      <c r="H6717">
        <v>6520</v>
      </c>
      <c r="I6717">
        <v>-29.29</v>
      </c>
      <c r="J6717" t="s">
        <v>76</v>
      </c>
      <c r="K6717">
        <v>52.43</v>
      </c>
      <c r="L6717">
        <v>99.690277777777766</v>
      </c>
      <c r="M6717">
        <v>0.43105730247852653</v>
      </c>
      <c r="N6717">
        <v>100.68785744680849</v>
      </c>
      <c r="O6717">
        <v>-0.5639780815760288</v>
      </c>
      <c r="P6717">
        <v>489067</v>
      </c>
      <c r="Q6717">
        <v>433339</v>
      </c>
      <c r="R6717">
        <v>1.1299999999999999</v>
      </c>
      <c r="S6717">
        <v>32.709999999999987</v>
      </c>
      <c r="T6717">
        <v>6.5519999999999996</v>
      </c>
      <c r="U6717">
        <v>17.657599999999999</v>
      </c>
      <c r="V6717">
        <v>2.3779422189559321</v>
      </c>
      <c r="AC6717">
        <v>101.545</v>
      </c>
      <c r="AD6717">
        <v>97.584999999999994</v>
      </c>
      <c r="AH6717" s="85">
        <f>IF(AND(M6717&lt;Variables!$G$6,M6717&gt;Variables!$G$5),0,1)</f>
        <v>1</v>
      </c>
      <c r="AI6717" s="85">
        <f t="shared" si="626"/>
        <v>1</v>
      </c>
      <c r="AJ6717" s="85">
        <f>IF(I6717&gt;Variables!$G$7,0,1)</f>
        <v>1</v>
      </c>
      <c r="AK6717" s="85">
        <f>IF(F6717&gt;Variables!$G$8,0,1)</f>
        <v>1</v>
      </c>
      <c r="AL6717" s="85">
        <f>IF(G6717&gt;Variables!$G$9,0,1)</f>
        <v>1</v>
      </c>
      <c r="AM6717" s="85">
        <f>IF(AND(K6717&gt;Variables!$G$10,K6717&lt;Variables!$G$11),0,1)</f>
        <v>0</v>
      </c>
      <c r="AN6717" s="103">
        <f>IF(H6717&lt;Variables!$G$13,1,0)</f>
        <v>0</v>
      </c>
      <c r="AO6717" s="101">
        <f>IF(R6717&lt;Variables!$G$12,0,1)</f>
        <v>0</v>
      </c>
      <c r="AP6717" s="86">
        <f t="shared" si="627"/>
        <v>0</v>
      </c>
      <c r="AR6717">
        <v>1</v>
      </c>
      <c r="AS6717">
        <v>0</v>
      </c>
      <c r="AT6717">
        <v>0</v>
      </c>
      <c r="AU6717">
        <v>0</v>
      </c>
      <c r="BA6717">
        <v>0.69</v>
      </c>
    </row>
    <row r="6718" spans="3:53" ht="12.75" x14ac:dyDescent="0.2">
      <c r="C6718" t="s">
        <v>1064</v>
      </c>
      <c r="D6718" t="s">
        <v>1041</v>
      </c>
      <c r="E6718">
        <v>40.82</v>
      </c>
      <c r="F6718">
        <v>5.8</v>
      </c>
      <c r="G6718">
        <v>5.59</v>
      </c>
      <c r="H6718">
        <v>2280</v>
      </c>
      <c r="I6718">
        <v>-35.753</v>
      </c>
      <c r="J6718" t="s">
        <v>78</v>
      </c>
      <c r="K6718">
        <v>56.73</v>
      </c>
      <c r="L6718">
        <v>40.815121052631582</v>
      </c>
      <c r="M6718">
        <v>6.1935250261349918E-2</v>
      </c>
      <c r="N6718">
        <v>40.67144081632653</v>
      </c>
      <c r="O6718">
        <v>0.41542463281912462</v>
      </c>
      <c r="P6718">
        <v>717806</v>
      </c>
      <c r="Q6718">
        <v>1947000</v>
      </c>
      <c r="R6718">
        <v>0.37</v>
      </c>
      <c r="S6718">
        <v>32.709999999999987</v>
      </c>
      <c r="T6718">
        <v>6.5519999999999996</v>
      </c>
      <c r="U6718">
        <v>17.657599999999999</v>
      </c>
      <c r="V6718">
        <v>2.4339086951046651</v>
      </c>
      <c r="AC6718">
        <v>40.869799999999998</v>
      </c>
      <c r="AD6718">
        <v>39.69</v>
      </c>
      <c r="AH6718" s="85">
        <f>IF(AND(M6718&lt;Variables!$G$6,M6718&gt;Variables!$G$5),0,1)</f>
        <v>1</v>
      </c>
      <c r="AI6718" s="85">
        <f t="shared" si="626"/>
        <v>0</v>
      </c>
      <c r="AJ6718" s="85">
        <f>IF(I6718&gt;Variables!$G$7,0,1)</f>
        <v>1</v>
      </c>
      <c r="AK6718" s="85">
        <f>IF(F6718&gt;Variables!$G$8,0,1)</f>
        <v>1</v>
      </c>
      <c r="AL6718" s="85">
        <f>IF(G6718&gt;Variables!$G$9,0,1)</f>
        <v>1</v>
      </c>
      <c r="AM6718" s="85">
        <f>IF(AND(K6718&gt;Variables!$G$10,K6718&lt;Variables!$G$11),0,1)</f>
        <v>0</v>
      </c>
      <c r="AN6718" s="103">
        <f>IF(H6718&lt;Variables!$G$13,1,0)</f>
        <v>1</v>
      </c>
      <c r="AO6718" s="101">
        <f>IF(R6718&lt;Variables!$G$12,0,1)</f>
        <v>0</v>
      </c>
      <c r="AP6718" s="86">
        <f t="shared" si="627"/>
        <v>1</v>
      </c>
      <c r="AR6718">
        <v>0</v>
      </c>
      <c r="AS6718">
        <v>0</v>
      </c>
      <c r="AT6718">
        <v>1</v>
      </c>
      <c r="AU6718">
        <v>0</v>
      </c>
      <c r="BA6718">
        <v>-2.25</v>
      </c>
    </row>
    <row r="6719" spans="3:53" ht="12.75" x14ac:dyDescent="0.2">
      <c r="C6719" t="s">
        <v>1064</v>
      </c>
      <c r="D6719" t="s">
        <v>1049</v>
      </c>
      <c r="E6719">
        <v>10.11</v>
      </c>
      <c r="F6719">
        <v>75.58</v>
      </c>
      <c r="G6719">
        <v>-11</v>
      </c>
      <c r="H6719">
        <v>32.65</v>
      </c>
      <c r="I6719">
        <v>-44.463000000000001</v>
      </c>
      <c r="J6719" t="s">
        <v>78</v>
      </c>
      <c r="K6719">
        <v>45.02</v>
      </c>
      <c r="L6719">
        <v>10.307695000000001</v>
      </c>
      <c r="M6719">
        <v>-1.1418168659433681</v>
      </c>
      <c r="N6719">
        <v>10.617903999999999</v>
      </c>
      <c r="O6719">
        <v>-4.0300232512933034</v>
      </c>
      <c r="P6719">
        <v>19500000</v>
      </c>
      <c r="Q6719">
        <v>559580</v>
      </c>
      <c r="R6719">
        <v>34.85</v>
      </c>
      <c r="S6719">
        <v>32.709999999999987</v>
      </c>
      <c r="T6719">
        <v>6.5519999999999996</v>
      </c>
      <c r="U6719">
        <v>17.657599999999999</v>
      </c>
      <c r="V6719">
        <v>2.3286725543124822</v>
      </c>
      <c r="AC6719">
        <v>10.37</v>
      </c>
      <c r="AD6719">
        <v>7.3101000000000003</v>
      </c>
      <c r="AH6719" s="85">
        <f>IF(AND(M6719&lt;Variables!$G$6,M6719&gt;Variables!$G$5),0,1)</f>
        <v>1</v>
      </c>
      <c r="AI6719" s="85">
        <f t="shared" si="626"/>
        <v>1</v>
      </c>
      <c r="AJ6719" s="85">
        <f>IF(I6719&gt;Variables!$G$7,0,1)</f>
        <v>1</v>
      </c>
      <c r="AK6719" s="85">
        <f>IF(F6719&gt;Variables!$G$8,0,1)</f>
        <v>0</v>
      </c>
      <c r="AL6719" s="85">
        <f>IF(G6719&gt;Variables!$G$9,0,1)</f>
        <v>1</v>
      </c>
      <c r="AM6719" s="85">
        <f>IF(AND(K6719&gt;Variables!$G$10,K6719&lt;Variables!$G$11),0,1)</f>
        <v>1</v>
      </c>
      <c r="AN6719" s="103">
        <f>IF(H6719&lt;Variables!$G$13,1,0)</f>
        <v>1</v>
      </c>
      <c r="AO6719" s="101">
        <f>IF(R6719&lt;Variables!$G$12,0,1)</f>
        <v>1</v>
      </c>
      <c r="AP6719" s="86">
        <f t="shared" si="627"/>
        <v>1</v>
      </c>
      <c r="AR6719">
        <v>1</v>
      </c>
      <c r="AS6719">
        <v>0</v>
      </c>
      <c r="AT6719">
        <v>0</v>
      </c>
      <c r="AU6719">
        <v>0</v>
      </c>
      <c r="BA6719">
        <v>2</v>
      </c>
    </row>
    <row r="6720" spans="3:53" ht="12.75" x14ac:dyDescent="0.2">
      <c r="C6720" t="s">
        <v>1064</v>
      </c>
      <c r="D6720" t="s">
        <v>1048</v>
      </c>
      <c r="E6720">
        <v>6.88</v>
      </c>
      <c r="F6720">
        <v>70.83</v>
      </c>
      <c r="G6720">
        <v>9.83</v>
      </c>
      <c r="H6720">
        <v>33.130000000000003</v>
      </c>
      <c r="I6720">
        <v>-58.756999999999998</v>
      </c>
      <c r="J6720" t="s">
        <v>78</v>
      </c>
      <c r="K6720">
        <v>58.51</v>
      </c>
      <c r="L6720">
        <v>6.6962250000000001</v>
      </c>
      <c r="M6720">
        <v>3.4911461308423721</v>
      </c>
      <c r="N6720">
        <v>6.6491039999999986</v>
      </c>
      <c r="O6720">
        <v>4.2245692051139567</v>
      </c>
      <c r="P6720">
        <v>58370000</v>
      </c>
      <c r="Q6720">
        <v>54420</v>
      </c>
      <c r="R6720">
        <v>1072.58</v>
      </c>
      <c r="S6720">
        <v>32.709999999999987</v>
      </c>
      <c r="T6720">
        <v>6.5519999999999996</v>
      </c>
      <c r="U6720">
        <v>17.657599999999999</v>
      </c>
      <c r="V6720">
        <v>2.27859232107792</v>
      </c>
      <c r="AC6720">
        <v>10.82</v>
      </c>
      <c r="AD6720">
        <v>6.45</v>
      </c>
      <c r="AH6720" s="85">
        <f>IF(AND(M6720&lt;Variables!$G$6,M6720&gt;Variables!$G$5),0,1)</f>
        <v>1</v>
      </c>
      <c r="AI6720" s="85">
        <f t="shared" si="626"/>
        <v>0</v>
      </c>
      <c r="AJ6720" s="85">
        <f>IF(I6720&gt;Variables!$G$7,0,1)</f>
        <v>1</v>
      </c>
      <c r="AK6720" s="85">
        <f>IF(F6720&gt;Variables!$G$8,0,1)</f>
        <v>0</v>
      </c>
      <c r="AL6720" s="85">
        <f>IF(G6720&gt;Variables!$G$9,0,1)</f>
        <v>1</v>
      </c>
      <c r="AM6720" s="85">
        <f>IF(AND(K6720&gt;Variables!$G$10,K6720&lt;Variables!$G$11),0,1)</f>
        <v>0</v>
      </c>
      <c r="AN6720" s="103">
        <f>IF(H6720&lt;Variables!$G$13,1,0)</f>
        <v>1</v>
      </c>
      <c r="AO6720" s="101">
        <f>IF(R6720&lt;Variables!$G$12,0,1)</f>
        <v>1</v>
      </c>
      <c r="AP6720" s="86">
        <f t="shared" si="627"/>
        <v>1</v>
      </c>
      <c r="AR6720">
        <v>1</v>
      </c>
      <c r="AS6720">
        <v>0</v>
      </c>
      <c r="AT6720">
        <v>0</v>
      </c>
      <c r="AU6720">
        <v>0</v>
      </c>
      <c r="BA6720">
        <v>2</v>
      </c>
    </row>
    <row r="6721" spans="3:53" ht="12.75" x14ac:dyDescent="0.2">
      <c r="C6721" t="s">
        <v>1064</v>
      </c>
      <c r="D6721" t="s">
        <v>1036</v>
      </c>
      <c r="E6721">
        <v>700.21</v>
      </c>
      <c r="F6721">
        <v>14.81</v>
      </c>
      <c r="G6721">
        <v>2.15</v>
      </c>
      <c r="H6721">
        <v>12820</v>
      </c>
      <c r="I6721">
        <v>71.426000000000002</v>
      </c>
      <c r="J6721" t="s">
        <v>76</v>
      </c>
      <c r="K6721">
        <v>46.16</v>
      </c>
      <c r="L6721">
        <v>704.10044500000004</v>
      </c>
      <c r="M6721">
        <v>-0.47087670850713181</v>
      </c>
      <c r="N6721">
        <v>702.92788400000006</v>
      </c>
      <c r="O6721">
        <v>-0.30485118726633048</v>
      </c>
      <c r="P6721">
        <v>1602000</v>
      </c>
      <c r="Q6721">
        <v>568465</v>
      </c>
      <c r="R6721">
        <v>2.82</v>
      </c>
      <c r="S6721">
        <v>32.709999999999987</v>
      </c>
      <c r="T6721">
        <v>6.5519999999999996</v>
      </c>
      <c r="U6721">
        <v>17.657599999999999</v>
      </c>
      <c r="V6721">
        <v>2.3342384093939779</v>
      </c>
      <c r="AC6721">
        <v>714.68989999999997</v>
      </c>
      <c r="AD6721">
        <v>695.82</v>
      </c>
      <c r="AH6721" s="85">
        <f>IF(AND(M6721&lt;Variables!$G$6,M6721&gt;Variables!$G$5),0,1)</f>
        <v>1</v>
      </c>
      <c r="AI6721" s="85">
        <f t="shared" si="626"/>
        <v>0</v>
      </c>
      <c r="AJ6721" s="85">
        <f>IF(I6721&gt;Variables!$G$7,0,1)</f>
        <v>0</v>
      </c>
      <c r="AK6721" s="85">
        <f>IF(F6721&gt;Variables!$G$8,0,1)</f>
        <v>0</v>
      </c>
      <c r="AL6721" s="85">
        <f>IF(G6721&gt;Variables!$G$9,0,1)</f>
        <v>1</v>
      </c>
      <c r="AM6721" s="85">
        <f>IF(AND(K6721&gt;Variables!$G$10,K6721&lt;Variables!$G$11),0,1)</f>
        <v>1</v>
      </c>
      <c r="AN6721" s="103">
        <f>IF(H6721&lt;Variables!$G$13,1,0)</f>
        <v>0</v>
      </c>
      <c r="AO6721" s="101">
        <f>IF(R6721&lt;Variables!$G$12,0,1)</f>
        <v>1</v>
      </c>
      <c r="AP6721" s="86">
        <f t="shared" si="627"/>
        <v>0</v>
      </c>
      <c r="AR6721">
        <v>1</v>
      </c>
      <c r="AS6721">
        <v>0</v>
      </c>
      <c r="AT6721">
        <v>0</v>
      </c>
      <c r="AU6721">
        <v>0</v>
      </c>
      <c r="BA6721">
        <v>0.94</v>
      </c>
    </row>
    <row r="6722" spans="3:53" ht="12.75" x14ac:dyDescent="0.2">
      <c r="C6722" t="s">
        <v>1064</v>
      </c>
      <c r="D6722" t="s">
        <v>888</v>
      </c>
      <c r="E6722">
        <v>21.94</v>
      </c>
      <c r="F6722">
        <v>6.15</v>
      </c>
      <c r="G6722">
        <v>3.12</v>
      </c>
      <c r="H6722">
        <v>3070</v>
      </c>
      <c r="I6722">
        <v>-62.231999999999999</v>
      </c>
      <c r="J6722" t="s">
        <v>78</v>
      </c>
      <c r="K6722">
        <v>58.81</v>
      </c>
      <c r="L6722">
        <v>21.883254999999998</v>
      </c>
      <c r="M6722">
        <v>0.25930785890855529</v>
      </c>
      <c r="N6722">
        <v>21.823380000000011</v>
      </c>
      <c r="O6722">
        <v>0.53438101705599184</v>
      </c>
      <c r="P6722">
        <v>1274000</v>
      </c>
      <c r="Q6722">
        <v>3673000</v>
      </c>
      <c r="R6722">
        <v>0.35</v>
      </c>
      <c r="S6722">
        <v>32.709999999999987</v>
      </c>
      <c r="T6722">
        <v>6.5519999999999996</v>
      </c>
      <c r="U6722">
        <v>17.657599999999999</v>
      </c>
      <c r="V6722">
        <v>2.4449319532079672</v>
      </c>
      <c r="AC6722">
        <v>23.4679</v>
      </c>
      <c r="AD6722">
        <v>21.52</v>
      </c>
      <c r="AH6722" s="85">
        <f>IF(AND(M6722&lt;Variables!$G$6,M6722&gt;Variables!$G$5),0,1)</f>
        <v>1</v>
      </c>
      <c r="AI6722" s="85">
        <f t="shared" si="626"/>
        <v>0</v>
      </c>
      <c r="AJ6722" s="85">
        <f>IF(I6722&gt;Variables!$G$7,0,1)</f>
        <v>1</v>
      </c>
      <c r="AK6722" s="85">
        <f>IF(F6722&gt;Variables!$G$8,0,1)</f>
        <v>1</v>
      </c>
      <c r="AL6722" s="85">
        <f>IF(G6722&gt;Variables!$G$9,0,1)</f>
        <v>1</v>
      </c>
      <c r="AM6722" s="85">
        <f>IF(AND(K6722&gt;Variables!$G$10,K6722&lt;Variables!$G$11),0,1)</f>
        <v>0</v>
      </c>
      <c r="AN6722" s="103">
        <f>IF(H6722&lt;Variables!$G$13,1,0)</f>
        <v>0</v>
      </c>
      <c r="AO6722" s="101">
        <f>IF(R6722&lt;Variables!$G$12,0,1)</f>
        <v>0</v>
      </c>
      <c r="AP6722" s="86">
        <f t="shared" si="627"/>
        <v>1</v>
      </c>
      <c r="AR6722">
        <v>1</v>
      </c>
      <c r="AS6722">
        <v>0</v>
      </c>
      <c r="AT6722">
        <v>0</v>
      </c>
      <c r="AU6722">
        <v>0</v>
      </c>
      <c r="BA6722">
        <v>0.89</v>
      </c>
    </row>
    <row r="6723" spans="3:53" ht="12.75" x14ac:dyDescent="0.2">
      <c r="C6723" t="s">
        <v>1064</v>
      </c>
      <c r="D6723" t="s">
        <v>1032</v>
      </c>
      <c r="E6723">
        <v>2.2400000000000002</v>
      </c>
      <c r="F6723">
        <v>30.23</v>
      </c>
      <c r="G6723">
        <v>15</v>
      </c>
      <c r="H6723">
        <v>51.39</v>
      </c>
      <c r="I6723">
        <v>-12.32</v>
      </c>
      <c r="J6723" t="s">
        <v>78</v>
      </c>
      <c r="K6723">
        <v>51.26</v>
      </c>
      <c r="L6723">
        <v>2.2519900000000002</v>
      </c>
      <c r="M6723">
        <v>-0.16829559633921631</v>
      </c>
      <c r="N6723">
        <v>2.1868780000000001</v>
      </c>
      <c r="O6723">
        <v>2.8040887511786252</v>
      </c>
      <c r="P6723">
        <v>12010000</v>
      </c>
      <c r="Q6723">
        <v>363020</v>
      </c>
      <c r="R6723">
        <v>33.08</v>
      </c>
      <c r="S6723">
        <v>32.709999999999987</v>
      </c>
      <c r="T6723">
        <v>6.5519999999999996</v>
      </c>
      <c r="U6723">
        <v>17.657599999999999</v>
      </c>
      <c r="V6723">
        <v>2.385041692984426</v>
      </c>
      <c r="AC6723">
        <v>2.25</v>
      </c>
      <c r="AD6723">
        <v>1.85</v>
      </c>
      <c r="AH6723" s="85">
        <f>IF(AND(M6723&lt;Variables!$G$6,M6723&gt;Variables!$G$5),0,1)</f>
        <v>1</v>
      </c>
      <c r="AI6723" s="85">
        <f t="shared" ref="AI6723:AI6786" si="628">IF(L6723&gt;N6723,0,1)</f>
        <v>0</v>
      </c>
      <c r="AJ6723" s="85">
        <f>IF(I6723&gt;Variables!$G$7,0,1)</f>
        <v>1</v>
      </c>
      <c r="AK6723" s="85">
        <f>IF(F6723&gt;Variables!$G$8,0,1)</f>
        <v>0</v>
      </c>
      <c r="AL6723" s="85">
        <f>IF(G6723&gt;Variables!$G$9,0,1)</f>
        <v>0</v>
      </c>
      <c r="AM6723" s="85">
        <f>IF(AND(K6723&gt;Variables!$G$10,K6723&lt;Variables!$G$11),0,1)</f>
        <v>0</v>
      </c>
      <c r="AN6723" s="103">
        <f>IF(H6723&lt;Variables!$G$13,1,0)</f>
        <v>1</v>
      </c>
      <c r="AO6723" s="101">
        <f>IF(R6723&lt;Variables!$G$12,0,1)</f>
        <v>1</v>
      </c>
      <c r="AP6723" s="86">
        <f t="shared" si="627"/>
        <v>1</v>
      </c>
      <c r="AR6723">
        <v>0</v>
      </c>
      <c r="AS6723">
        <v>0</v>
      </c>
      <c r="AT6723">
        <v>1</v>
      </c>
      <c r="AU6723">
        <v>0</v>
      </c>
      <c r="BA6723">
        <v>-2.25</v>
      </c>
    </row>
    <row r="6724" spans="3:53" ht="12.75" x14ac:dyDescent="0.2">
      <c r="C6724" t="s">
        <v>1064</v>
      </c>
      <c r="D6724" t="s">
        <v>1059</v>
      </c>
      <c r="E6724">
        <v>5.45</v>
      </c>
      <c r="F6724">
        <v>26.18</v>
      </c>
      <c r="G6724">
        <v>21.11</v>
      </c>
      <c r="H6724">
        <v>335.46</v>
      </c>
      <c r="I6724">
        <v>-25.047000000000001</v>
      </c>
      <c r="J6724" t="s">
        <v>78</v>
      </c>
      <c r="K6724">
        <v>59.21</v>
      </c>
      <c r="L6724">
        <v>5.4918749999999994</v>
      </c>
      <c r="M6724">
        <v>-0.32365995220209032</v>
      </c>
      <c r="N6724">
        <v>5.0463061224489794</v>
      </c>
      <c r="O6724">
        <v>8.477366754425347</v>
      </c>
      <c r="P6724">
        <v>382780</v>
      </c>
      <c r="Q6724">
        <v>48840</v>
      </c>
      <c r="R6724">
        <v>7.84</v>
      </c>
      <c r="S6724">
        <v>32.709999999999987</v>
      </c>
      <c r="T6724">
        <v>6.5519999999999996</v>
      </c>
      <c r="U6724">
        <v>17.657599999999999</v>
      </c>
      <c r="V6724">
        <v>2.4794396215227019</v>
      </c>
      <c r="AC6724">
        <v>5.99</v>
      </c>
      <c r="AD6724">
        <v>4.5102000000000002</v>
      </c>
      <c r="AH6724" s="85">
        <f>IF(AND(M6724&lt;Variables!$G$6,M6724&gt;Variables!$G$5),0,1)</f>
        <v>1</v>
      </c>
      <c r="AI6724" s="85">
        <f t="shared" si="628"/>
        <v>0</v>
      </c>
      <c r="AJ6724" s="85">
        <f>IF(I6724&gt;Variables!$G$7,0,1)</f>
        <v>1</v>
      </c>
      <c r="AK6724" s="85">
        <f>IF(F6724&gt;Variables!$G$8,0,1)</f>
        <v>0</v>
      </c>
      <c r="AL6724" s="85">
        <f>IF(G6724&gt;Variables!$G$9,0,1)</f>
        <v>0</v>
      </c>
      <c r="AM6724" s="85">
        <f>IF(AND(K6724&gt;Variables!$G$10,K6724&lt;Variables!$G$11),0,1)</f>
        <v>0</v>
      </c>
      <c r="AN6724" s="103">
        <f>IF(H6724&lt;Variables!$G$13,1,0)</f>
        <v>1</v>
      </c>
      <c r="AO6724" s="101">
        <f>IF(R6724&lt;Variables!$G$12,0,1)</f>
        <v>1</v>
      </c>
      <c r="AP6724" s="86">
        <f t="shared" si="627"/>
        <v>1</v>
      </c>
      <c r="AR6724">
        <v>0</v>
      </c>
      <c r="AS6724">
        <v>0</v>
      </c>
      <c r="AT6724">
        <v>1</v>
      </c>
      <c r="AU6724">
        <v>0</v>
      </c>
      <c r="BA6724">
        <v>-2.25</v>
      </c>
    </row>
    <row r="6725" spans="3:53" ht="12.75" x14ac:dyDescent="0.2">
      <c r="C6725" t="s">
        <v>1064</v>
      </c>
      <c r="D6725" t="s">
        <v>756</v>
      </c>
      <c r="E6725">
        <v>2.85</v>
      </c>
      <c r="F6725">
        <v>40.049999999999997</v>
      </c>
      <c r="G6725">
        <v>17.920000000000002</v>
      </c>
      <c r="H6725">
        <v>27.2</v>
      </c>
      <c r="I6725">
        <v>-58.451999999999998</v>
      </c>
      <c r="J6725" t="s">
        <v>78</v>
      </c>
      <c r="K6725">
        <v>61.52</v>
      </c>
      <c r="L6725">
        <v>2.7633899999999998</v>
      </c>
      <c r="M6725">
        <v>2.4140638853002869</v>
      </c>
      <c r="N6725">
        <v>2.6589719999999999</v>
      </c>
      <c r="O6725">
        <v>6.4358707049190418</v>
      </c>
      <c r="P6725">
        <v>37580000</v>
      </c>
      <c r="Q6725">
        <v>1960000</v>
      </c>
      <c r="R6725">
        <v>19.170000000000002</v>
      </c>
      <c r="S6725">
        <v>32.709999999999987</v>
      </c>
      <c r="T6725">
        <v>6.5519999999999996</v>
      </c>
      <c r="U6725">
        <v>17.657599999999999</v>
      </c>
      <c r="V6725">
        <v>2.3432662128935839</v>
      </c>
      <c r="AC6725">
        <v>3.75</v>
      </c>
      <c r="AD6725">
        <v>2.66</v>
      </c>
      <c r="AH6725" s="85">
        <f>IF(AND(M6725&lt;Variables!$G$6,M6725&gt;Variables!$G$5),0,1)</f>
        <v>1</v>
      </c>
      <c r="AI6725" s="85">
        <f t="shared" si="628"/>
        <v>0</v>
      </c>
      <c r="AJ6725" s="85">
        <f>IF(I6725&gt;Variables!$G$7,0,1)</f>
        <v>1</v>
      </c>
      <c r="AK6725" s="85">
        <f>IF(F6725&gt;Variables!$G$8,0,1)</f>
        <v>0</v>
      </c>
      <c r="AL6725" s="85">
        <f>IF(G6725&gt;Variables!$G$9,0,1)</f>
        <v>0</v>
      </c>
      <c r="AM6725" s="85">
        <f>IF(AND(K6725&gt;Variables!$G$10,K6725&lt;Variables!$G$11),0,1)</f>
        <v>0</v>
      </c>
      <c r="AN6725" s="103">
        <f>IF(H6725&lt;Variables!$G$13,1,0)</f>
        <v>1</v>
      </c>
      <c r="AO6725" s="101">
        <f>IF(R6725&lt;Variables!$G$12,0,1)</f>
        <v>1</v>
      </c>
      <c r="AP6725" s="86">
        <f t="shared" si="627"/>
        <v>1</v>
      </c>
      <c r="AR6725">
        <v>0</v>
      </c>
      <c r="AS6725">
        <v>0</v>
      </c>
      <c r="AT6725">
        <v>1</v>
      </c>
      <c r="AU6725">
        <v>0</v>
      </c>
      <c r="BA6725">
        <v>-2.25</v>
      </c>
    </row>
    <row r="6726" spans="3:53" ht="12.75" x14ac:dyDescent="0.2">
      <c r="C6726" t="s">
        <v>1064</v>
      </c>
      <c r="D6726" t="s">
        <v>215</v>
      </c>
      <c r="E6726">
        <v>23.16</v>
      </c>
      <c r="F6726">
        <v>9.74</v>
      </c>
      <c r="G6726">
        <v>2.13</v>
      </c>
      <c r="H6726">
        <v>2990</v>
      </c>
      <c r="I6726">
        <v>7.05</v>
      </c>
      <c r="J6726" t="s">
        <v>78</v>
      </c>
      <c r="K6726">
        <v>40.47</v>
      </c>
      <c r="L6726">
        <v>23.729814999999999</v>
      </c>
      <c r="M6726">
        <v>-2.1273448613063382</v>
      </c>
      <c r="N6726">
        <v>23.85773</v>
      </c>
      <c r="O6726">
        <v>-2.652096406489616</v>
      </c>
      <c r="P6726">
        <v>21320000</v>
      </c>
      <c r="Q6726">
        <v>27211000</v>
      </c>
      <c r="R6726">
        <v>0.78</v>
      </c>
      <c r="S6726">
        <v>32.709999999999987</v>
      </c>
      <c r="T6726">
        <v>6.5519999999999996</v>
      </c>
      <c r="U6726">
        <v>17.657599999999999</v>
      </c>
      <c r="V6726">
        <v>2.2650300196203799</v>
      </c>
      <c r="AC6726">
        <v>23.35</v>
      </c>
      <c r="AD6726">
        <v>21.65</v>
      </c>
      <c r="AH6726" s="85">
        <f>IF(AND(M6726&lt;Variables!$G$6,M6726&gt;Variables!$G$5),0,1)</f>
        <v>0</v>
      </c>
      <c r="AI6726" s="85">
        <f t="shared" si="628"/>
        <v>1</v>
      </c>
      <c r="AJ6726" s="85">
        <f>IF(I6726&gt;Variables!$G$7,0,1)</f>
        <v>0</v>
      </c>
      <c r="AK6726" s="85">
        <f>IF(F6726&gt;Variables!$G$8,0,1)</f>
        <v>0</v>
      </c>
      <c r="AL6726" s="85">
        <f>IF(G6726&gt;Variables!$G$9,0,1)</f>
        <v>1</v>
      </c>
      <c r="AM6726" s="85">
        <f>IF(AND(K6726&gt;Variables!$G$10,K6726&lt;Variables!$G$11),0,1)</f>
        <v>1</v>
      </c>
      <c r="AN6726" s="103">
        <f>IF(H6726&lt;Variables!$G$13,1,0)</f>
        <v>0</v>
      </c>
      <c r="AO6726" s="101">
        <f>IF(R6726&lt;Variables!$G$12,0,1)</f>
        <v>0</v>
      </c>
      <c r="AP6726" s="86">
        <f t="shared" si="627"/>
        <v>1</v>
      </c>
      <c r="AR6726">
        <v>0</v>
      </c>
      <c r="AS6726">
        <v>0</v>
      </c>
      <c r="AT6726">
        <v>1</v>
      </c>
      <c r="AU6726">
        <v>0</v>
      </c>
      <c r="BA6726">
        <v>-2.25</v>
      </c>
    </row>
    <row r="6727" spans="3:53" ht="12.75" x14ac:dyDescent="0.2">
      <c r="C6727" t="s">
        <v>1064</v>
      </c>
      <c r="D6727" t="s">
        <v>1046</v>
      </c>
      <c r="E6727">
        <v>34.299999999999997</v>
      </c>
      <c r="F6727">
        <v>9.7200000000000006</v>
      </c>
      <c r="G6727">
        <v>8.9600000000000009</v>
      </c>
      <c r="H6727">
        <v>1920</v>
      </c>
      <c r="I6727">
        <v>-61.204000000000001</v>
      </c>
      <c r="J6727" t="s">
        <v>78</v>
      </c>
      <c r="K6727">
        <v>76.64</v>
      </c>
      <c r="L6727">
        <v>33.816694117647053</v>
      </c>
      <c r="M6727">
        <v>1.4291931691239259</v>
      </c>
      <c r="N6727">
        <v>33.501397674418598</v>
      </c>
      <c r="O6727">
        <v>2.3837880835377958</v>
      </c>
      <c r="P6727">
        <v>108088</v>
      </c>
      <c r="Q6727">
        <v>557565</v>
      </c>
      <c r="R6727">
        <v>0.19</v>
      </c>
      <c r="S6727">
        <v>32.709999999999987</v>
      </c>
      <c r="T6727">
        <v>6.5519999999999996</v>
      </c>
      <c r="U6727">
        <v>17.657599999999999</v>
      </c>
      <c r="V6727">
        <v>2.4958745146012462</v>
      </c>
      <c r="AC6727">
        <v>34.33</v>
      </c>
      <c r="AD6727">
        <v>32.905000000000001</v>
      </c>
      <c r="AH6727" s="85">
        <f>IF(AND(M6727&lt;Variables!$G$6,M6727&gt;Variables!$G$5),0,1)</f>
        <v>1</v>
      </c>
      <c r="AI6727" s="85">
        <f t="shared" si="628"/>
        <v>0</v>
      </c>
      <c r="AJ6727" s="85">
        <f>IF(I6727&gt;Variables!$G$7,0,1)</f>
        <v>1</v>
      </c>
      <c r="AK6727" s="85">
        <f>IF(F6727&gt;Variables!$G$8,0,1)</f>
        <v>0</v>
      </c>
      <c r="AL6727" s="85">
        <f>IF(G6727&gt;Variables!$G$9,0,1)</f>
        <v>1</v>
      </c>
      <c r="AM6727" s="85">
        <f>IF(AND(K6727&gt;Variables!$G$10,K6727&lt;Variables!$G$11),0,1)</f>
        <v>1</v>
      </c>
      <c r="AN6727" s="103">
        <f>IF(H6727&lt;Variables!$G$13,1,0)</f>
        <v>1</v>
      </c>
      <c r="AO6727" s="101">
        <f>IF(R6727&lt;Variables!$G$12,0,1)</f>
        <v>0</v>
      </c>
      <c r="AP6727" s="86">
        <f t="shared" si="627"/>
        <v>1</v>
      </c>
      <c r="AR6727">
        <v>0</v>
      </c>
      <c r="AS6727">
        <v>0</v>
      </c>
      <c r="AT6727">
        <v>1</v>
      </c>
      <c r="AU6727">
        <v>0</v>
      </c>
      <c r="BA6727">
        <v>-2.25</v>
      </c>
    </row>
    <row r="6728" spans="3:53" ht="12.75" x14ac:dyDescent="0.2">
      <c r="C6728" t="s">
        <v>1064</v>
      </c>
      <c r="D6728" t="s">
        <v>1047</v>
      </c>
      <c r="E6728">
        <v>43.15</v>
      </c>
      <c r="F6728">
        <v>7.59</v>
      </c>
      <c r="G6728">
        <v>7.06</v>
      </c>
      <c r="H6728">
        <v>5390</v>
      </c>
      <c r="I6728">
        <v>19.547999999999998</v>
      </c>
      <c r="J6728" t="s">
        <v>78</v>
      </c>
      <c r="K6728">
        <v>68.459999999999994</v>
      </c>
      <c r="L6728">
        <v>43.170552941176467</v>
      </c>
      <c r="M6728">
        <v>0.43883398732849838</v>
      </c>
      <c r="N6728">
        <v>42.418115555555552</v>
      </c>
      <c r="O6728">
        <v>2.22047686963097</v>
      </c>
      <c r="P6728">
        <v>92335</v>
      </c>
      <c r="Q6728">
        <v>899715</v>
      </c>
      <c r="R6728">
        <v>0.1</v>
      </c>
      <c r="S6728">
        <v>32.709999999999987</v>
      </c>
      <c r="T6728">
        <v>6.5519999999999996</v>
      </c>
      <c r="U6728">
        <v>17.657599999999999</v>
      </c>
      <c r="V6728">
        <v>2.5234405881566881</v>
      </c>
      <c r="AC6728">
        <v>43.39</v>
      </c>
      <c r="AD6728">
        <v>40.75</v>
      </c>
      <c r="AH6728" s="85">
        <f>IF(AND(M6728&lt;Variables!$G$6,M6728&gt;Variables!$G$5),0,1)</f>
        <v>1</v>
      </c>
      <c r="AI6728" s="85">
        <f t="shared" si="628"/>
        <v>0</v>
      </c>
      <c r="AJ6728" s="85">
        <f>IF(I6728&gt;Variables!$G$7,0,1)</f>
        <v>0</v>
      </c>
      <c r="AK6728" s="85">
        <f>IF(F6728&gt;Variables!$G$8,0,1)</f>
        <v>1</v>
      </c>
      <c r="AL6728" s="85">
        <f>IF(G6728&gt;Variables!$G$9,0,1)</f>
        <v>1</v>
      </c>
      <c r="AM6728" s="85">
        <f>IF(AND(K6728&gt;Variables!$G$10,K6728&lt;Variables!$G$11),0,1)</f>
        <v>0</v>
      </c>
      <c r="AN6728" s="103">
        <f>IF(H6728&lt;Variables!$G$13,1,0)</f>
        <v>0</v>
      </c>
      <c r="AO6728" s="101">
        <f>IF(R6728&lt;Variables!$G$12,0,1)</f>
        <v>0</v>
      </c>
      <c r="AP6728" s="86">
        <f t="shared" si="627"/>
        <v>1</v>
      </c>
      <c r="AR6728">
        <v>0</v>
      </c>
      <c r="AS6728">
        <v>0</v>
      </c>
      <c r="AT6728">
        <v>1</v>
      </c>
      <c r="AU6728">
        <v>0</v>
      </c>
      <c r="BA6728">
        <v>-2.25</v>
      </c>
    </row>
    <row r="6729" spans="3:53" ht="12.75" x14ac:dyDescent="0.2">
      <c r="C6729" t="s">
        <v>1064</v>
      </c>
      <c r="D6729" t="s">
        <v>971</v>
      </c>
      <c r="E6729">
        <v>30.95</v>
      </c>
      <c r="F6729">
        <v>7.07</v>
      </c>
      <c r="G6729">
        <v>-3.61</v>
      </c>
      <c r="H6729">
        <v>20630</v>
      </c>
      <c r="I6729">
        <v>-67.771000000000001</v>
      </c>
      <c r="J6729" t="s">
        <v>78</v>
      </c>
      <c r="K6729">
        <v>59.52</v>
      </c>
      <c r="L6729">
        <v>30.68751</v>
      </c>
      <c r="M6729">
        <v>0.79019118853241488</v>
      </c>
      <c r="N6729">
        <v>30.616323999999999</v>
      </c>
      <c r="O6729">
        <v>1.0245384129067909</v>
      </c>
      <c r="P6729">
        <v>17135000</v>
      </c>
      <c r="Q6729">
        <v>8987000</v>
      </c>
      <c r="R6729">
        <v>1.91</v>
      </c>
      <c r="S6729">
        <v>32.709999999999987</v>
      </c>
      <c r="T6729">
        <v>6.5519999999999996</v>
      </c>
      <c r="U6729">
        <v>17.657599999999999</v>
      </c>
      <c r="V6729">
        <v>2.4233569022065322</v>
      </c>
      <c r="AC6729">
        <v>31.274999999999999</v>
      </c>
      <c r="AD6729">
        <v>29.6</v>
      </c>
      <c r="AH6729" s="85">
        <f>IF(AND(M6729&lt;Variables!$G$6,M6729&gt;Variables!$G$5),0,1)</f>
        <v>1</v>
      </c>
      <c r="AI6729" s="85">
        <f t="shared" si="628"/>
        <v>0</v>
      </c>
      <c r="AJ6729" s="85">
        <f>IF(I6729&gt;Variables!$G$7,0,1)</f>
        <v>1</v>
      </c>
      <c r="AK6729" s="85">
        <f>IF(F6729&gt;Variables!$G$8,0,1)</f>
        <v>1</v>
      </c>
      <c r="AL6729" s="85">
        <f>IF(G6729&gt;Variables!$G$9,0,1)</f>
        <v>1</v>
      </c>
      <c r="AM6729" s="85">
        <f>IF(AND(K6729&gt;Variables!$G$10,K6729&lt;Variables!$G$11),0,1)</f>
        <v>0</v>
      </c>
      <c r="AN6729" s="103">
        <f>IF(H6729&lt;Variables!$G$13,1,0)</f>
        <v>0</v>
      </c>
      <c r="AO6729" s="101">
        <f>IF(R6729&lt;Variables!$G$12,0,1)</f>
        <v>0</v>
      </c>
      <c r="AP6729" s="86">
        <f t="shared" si="627"/>
        <v>1</v>
      </c>
      <c r="AR6729">
        <v>0</v>
      </c>
      <c r="AS6729">
        <v>0</v>
      </c>
      <c r="AT6729">
        <v>1</v>
      </c>
      <c r="AU6729">
        <v>0</v>
      </c>
      <c r="BA6729">
        <v>-2.25</v>
      </c>
    </row>
    <row r="6730" spans="3:53" ht="12.75" x14ac:dyDescent="0.2">
      <c r="C6730" t="s">
        <v>1064</v>
      </c>
      <c r="D6730" t="s">
        <v>1051</v>
      </c>
      <c r="E6730">
        <v>16.73</v>
      </c>
      <c r="F6730">
        <v>9.1999999999999993</v>
      </c>
      <c r="G6730">
        <v>4.17</v>
      </c>
      <c r="H6730">
        <v>2010</v>
      </c>
      <c r="I6730">
        <v>85.498000000000005</v>
      </c>
      <c r="J6730" t="s">
        <v>78</v>
      </c>
      <c r="K6730">
        <v>50.23</v>
      </c>
      <c r="L6730">
        <v>16.715415</v>
      </c>
      <c r="M6730">
        <v>8.7254788469208158E-2</v>
      </c>
      <c r="N6730">
        <v>16.760681999999999</v>
      </c>
      <c r="O6730">
        <v>-0.18305937670079481</v>
      </c>
      <c r="P6730">
        <v>1246000</v>
      </c>
      <c r="Q6730">
        <v>2803000</v>
      </c>
      <c r="R6730">
        <v>0.44</v>
      </c>
      <c r="S6730">
        <v>32.709999999999987</v>
      </c>
      <c r="T6730">
        <v>6.5519999999999996</v>
      </c>
      <c r="U6730">
        <v>17.657599999999999</v>
      </c>
      <c r="V6730">
        <v>2.3670562173791079</v>
      </c>
      <c r="AC6730">
        <v>17.010000000000002</v>
      </c>
      <c r="AD6730">
        <v>16.39</v>
      </c>
      <c r="AH6730" s="85">
        <f>IF(AND(M6730&lt;Variables!$G$6,M6730&gt;Variables!$G$5),0,1)</f>
        <v>1</v>
      </c>
      <c r="AI6730" s="85">
        <f t="shared" si="628"/>
        <v>1</v>
      </c>
      <c r="AJ6730" s="85">
        <f>IF(I6730&gt;Variables!$G$7,0,1)</f>
        <v>0</v>
      </c>
      <c r="AK6730" s="85">
        <f>IF(F6730&gt;Variables!$G$8,0,1)</f>
        <v>0</v>
      </c>
      <c r="AL6730" s="85">
        <f>IF(G6730&gt;Variables!$G$9,0,1)</f>
        <v>1</v>
      </c>
      <c r="AM6730" s="85">
        <f>IF(AND(K6730&gt;Variables!$G$10,K6730&lt;Variables!$G$11),0,1)</f>
        <v>0</v>
      </c>
      <c r="AN6730" s="103">
        <f>IF(H6730&lt;Variables!$G$13,1,0)</f>
        <v>1</v>
      </c>
      <c r="AO6730" s="101">
        <f>IF(R6730&lt;Variables!$G$12,0,1)</f>
        <v>0</v>
      </c>
      <c r="AP6730" s="86">
        <f t="shared" si="627"/>
        <v>1</v>
      </c>
      <c r="AR6730">
        <v>0</v>
      </c>
      <c r="AS6730">
        <v>0</v>
      </c>
      <c r="AT6730">
        <v>1</v>
      </c>
      <c r="AU6730">
        <v>0</v>
      </c>
      <c r="BA6730">
        <v>-1.29</v>
      </c>
    </row>
    <row r="6731" spans="3:53" ht="12.75" x14ac:dyDescent="0.2">
      <c r="C6731" t="s">
        <v>1064</v>
      </c>
      <c r="D6731" t="s">
        <v>295</v>
      </c>
      <c r="E6731">
        <v>68.28</v>
      </c>
      <c r="F6731">
        <v>6.74</v>
      </c>
      <c r="G6731">
        <v>5.65</v>
      </c>
      <c r="H6731">
        <v>2400</v>
      </c>
      <c r="I6731">
        <v>6.0000000000000001E-3</v>
      </c>
      <c r="J6731" t="s">
        <v>78</v>
      </c>
      <c r="K6731">
        <v>65.67</v>
      </c>
      <c r="L6731">
        <v>67.596666666666678</v>
      </c>
      <c r="M6731">
        <v>0.77419991123821619</v>
      </c>
      <c r="N6731">
        <v>67.241932608695649</v>
      </c>
      <c r="O6731">
        <v>1.305833067609965</v>
      </c>
      <c r="P6731">
        <v>134924</v>
      </c>
      <c r="Q6731">
        <v>370535</v>
      </c>
      <c r="R6731">
        <v>0.36</v>
      </c>
      <c r="S6731">
        <v>32.709999999999987</v>
      </c>
      <c r="T6731">
        <v>6.5519999999999996</v>
      </c>
      <c r="U6731">
        <v>17.657599999999999</v>
      </c>
      <c r="V6731">
        <v>2.474175616292718</v>
      </c>
      <c r="AC6731">
        <v>69.290000000000006</v>
      </c>
      <c r="AD6731">
        <v>67.150000000000006</v>
      </c>
      <c r="AH6731" s="85">
        <f>IF(AND(M6731&lt;Variables!$G$6,M6731&gt;Variables!$G$5),0,1)</f>
        <v>1</v>
      </c>
      <c r="AI6731" s="85">
        <f t="shared" si="628"/>
        <v>0</v>
      </c>
      <c r="AJ6731" s="85">
        <f>IF(I6731&gt;Variables!$G$7,0,1)</f>
        <v>0</v>
      </c>
      <c r="AK6731" s="85">
        <f>IF(F6731&gt;Variables!$G$8,0,1)</f>
        <v>1</v>
      </c>
      <c r="AL6731" s="85">
        <f>IF(G6731&gt;Variables!$G$9,0,1)</f>
        <v>1</v>
      </c>
      <c r="AM6731" s="85">
        <f>IF(AND(K6731&gt;Variables!$G$10,K6731&lt;Variables!$G$11),0,1)</f>
        <v>0</v>
      </c>
      <c r="AN6731" s="103">
        <f>IF(H6731&lt;Variables!$G$13,1,0)</f>
        <v>1</v>
      </c>
      <c r="AO6731" s="101">
        <f>IF(R6731&lt;Variables!$G$12,0,1)</f>
        <v>0</v>
      </c>
      <c r="AP6731" s="86">
        <f t="shared" si="627"/>
        <v>1</v>
      </c>
      <c r="AR6731">
        <v>0</v>
      </c>
      <c r="AS6731">
        <v>1</v>
      </c>
      <c r="AT6731">
        <v>0</v>
      </c>
      <c r="AU6731">
        <v>0</v>
      </c>
      <c r="BA6731">
        <v>0.83</v>
      </c>
    </row>
    <row r="6732" spans="3:53" ht="12.75" x14ac:dyDescent="0.2">
      <c r="C6732" t="s">
        <v>1064</v>
      </c>
      <c r="D6732" t="s">
        <v>1040</v>
      </c>
      <c r="E6732">
        <v>2.79</v>
      </c>
      <c r="F6732">
        <v>8.5299999999999994</v>
      </c>
      <c r="G6732">
        <v>3.33</v>
      </c>
      <c r="H6732">
        <v>-99999</v>
      </c>
      <c r="I6732">
        <v>187.31</v>
      </c>
      <c r="J6732" t="s">
        <v>78</v>
      </c>
      <c r="K6732">
        <v>67.97</v>
      </c>
      <c r="L6732">
        <v>2.7862666666666671</v>
      </c>
      <c r="M6732">
        <v>0.13399052495573649</v>
      </c>
      <c r="N6732">
        <v>2.7789666666666668</v>
      </c>
      <c r="O6732">
        <v>0.39703007112955269</v>
      </c>
      <c r="P6732">
        <v>179808</v>
      </c>
      <c r="Q6732">
        <v>61287</v>
      </c>
      <c r="R6732">
        <v>2.93</v>
      </c>
      <c r="S6732">
        <v>32.709999999999987</v>
      </c>
      <c r="T6732">
        <v>6.5519999999999996</v>
      </c>
      <c r="U6732">
        <v>17.657599999999999</v>
      </c>
      <c r="V6732">
        <v>2.5427316918409342</v>
      </c>
      <c r="AC6732">
        <v>2.7949999999999999</v>
      </c>
      <c r="AD6732">
        <v>2.7501000000000002</v>
      </c>
      <c r="AH6732" s="85">
        <f>IF(AND(M6732&lt;Variables!$G$6,M6732&gt;Variables!$G$5),0,1)</f>
        <v>1</v>
      </c>
      <c r="AI6732" s="85">
        <f t="shared" si="628"/>
        <v>0</v>
      </c>
      <c r="AJ6732" s="85">
        <f>IF(I6732&gt;Variables!$G$7,0,1)</f>
        <v>0</v>
      </c>
      <c r="AK6732" s="85">
        <f>IF(F6732&gt;Variables!$G$8,0,1)</f>
        <v>1</v>
      </c>
      <c r="AL6732" s="85">
        <f>IF(G6732&gt;Variables!$G$9,0,1)</f>
        <v>1</v>
      </c>
      <c r="AM6732" s="85">
        <f>IF(AND(K6732&gt;Variables!$G$10,K6732&lt;Variables!$G$11),0,1)</f>
        <v>0</v>
      </c>
      <c r="AN6732" s="103">
        <f>IF(H6732&lt;Variables!$G$13,1,0)</f>
        <v>1</v>
      </c>
      <c r="AO6732" s="101">
        <f>IF(R6732&lt;Variables!$G$12,0,1)</f>
        <v>1</v>
      </c>
      <c r="AP6732" s="86">
        <f t="shared" si="627"/>
        <v>1</v>
      </c>
      <c r="AR6732">
        <v>0</v>
      </c>
      <c r="AS6732">
        <v>0</v>
      </c>
      <c r="AT6732">
        <v>0</v>
      </c>
      <c r="AU6732">
        <v>0</v>
      </c>
      <c r="BA6732">
        <v>0</v>
      </c>
    </row>
    <row r="6733" spans="3:53" ht="12.75" x14ac:dyDescent="0.2">
      <c r="C6733" t="s">
        <v>1064</v>
      </c>
      <c r="D6733" t="s">
        <v>608</v>
      </c>
      <c r="E6733">
        <v>37.770000000000003</v>
      </c>
      <c r="F6733">
        <v>6.97</v>
      </c>
      <c r="G6733">
        <v>5.62</v>
      </c>
      <c r="H6733">
        <v>8360</v>
      </c>
      <c r="I6733">
        <v>-4.0919999999999996</v>
      </c>
      <c r="J6733" t="s">
        <v>78</v>
      </c>
      <c r="K6733">
        <v>71.92</v>
      </c>
      <c r="L6733">
        <v>37.150715000000012</v>
      </c>
      <c r="M6733">
        <v>1.613118347789523</v>
      </c>
      <c r="N6733">
        <v>36.630989999999997</v>
      </c>
      <c r="O6733">
        <v>3.054817792257309</v>
      </c>
      <c r="P6733">
        <v>8768000</v>
      </c>
      <c r="Q6733">
        <v>19503000</v>
      </c>
      <c r="R6733">
        <v>0.45</v>
      </c>
      <c r="S6733">
        <v>32.709999999999987</v>
      </c>
      <c r="T6733">
        <v>6.5519999999999996</v>
      </c>
      <c r="U6733">
        <v>17.657599999999999</v>
      </c>
      <c r="V6733">
        <v>2.45003173047539</v>
      </c>
      <c r="AC6733">
        <v>37.880000000000003</v>
      </c>
      <c r="AD6733">
        <v>34.92</v>
      </c>
      <c r="AH6733" s="85">
        <f>IF(AND(M6733&lt;Variables!$G$6,M6733&gt;Variables!$G$5),0,1)</f>
        <v>1</v>
      </c>
      <c r="AI6733" s="85">
        <f t="shared" si="628"/>
        <v>0</v>
      </c>
      <c r="AJ6733" s="85">
        <f>IF(I6733&gt;Variables!$G$7,0,1)</f>
        <v>1</v>
      </c>
      <c r="AK6733" s="85">
        <f>IF(F6733&gt;Variables!$G$8,0,1)</f>
        <v>1</v>
      </c>
      <c r="AL6733" s="85">
        <f>IF(G6733&gt;Variables!$G$9,0,1)</f>
        <v>1</v>
      </c>
      <c r="AM6733" s="85">
        <f>IF(AND(K6733&gt;Variables!$G$10,K6733&lt;Variables!$G$11),0,1)</f>
        <v>0</v>
      </c>
      <c r="AN6733" s="103">
        <f>IF(H6733&lt;Variables!$G$13,1,0)</f>
        <v>0</v>
      </c>
      <c r="AO6733" s="101">
        <f>IF(R6733&lt;Variables!$G$12,0,1)</f>
        <v>0</v>
      </c>
      <c r="AP6733" s="86">
        <f t="shared" si="627"/>
        <v>1</v>
      </c>
      <c r="AR6733">
        <v>0</v>
      </c>
      <c r="AS6733">
        <v>0</v>
      </c>
      <c r="AT6733">
        <v>1</v>
      </c>
      <c r="AU6733">
        <v>0</v>
      </c>
      <c r="BA6733">
        <v>-2.25</v>
      </c>
    </row>
    <row r="6734" spans="3:53" ht="12.75" x14ac:dyDescent="0.2">
      <c r="C6734" t="s">
        <v>1065</v>
      </c>
      <c r="D6734" t="s">
        <v>1066</v>
      </c>
      <c r="E6734">
        <v>22.38</v>
      </c>
      <c r="F6734">
        <v>5.28</v>
      </c>
      <c r="G6734">
        <v>5.36</v>
      </c>
      <c r="H6734">
        <v>3080</v>
      </c>
      <c r="I6734">
        <v>-79.927000000000007</v>
      </c>
      <c r="J6734" t="s">
        <v>76</v>
      </c>
      <c r="K6734">
        <v>60.37</v>
      </c>
      <c r="L6734">
        <v>22.27356</v>
      </c>
      <c r="M6734">
        <v>0.52277229145230641</v>
      </c>
      <c r="N6734">
        <v>22.066624000000001</v>
      </c>
      <c r="O6734">
        <v>1.46545298456166</v>
      </c>
      <c r="P6734">
        <v>602531</v>
      </c>
      <c r="Q6734">
        <v>2044000</v>
      </c>
      <c r="R6734">
        <v>0.28999999999999998</v>
      </c>
      <c r="S6734">
        <v>32.936999999999998</v>
      </c>
      <c r="T6734">
        <v>5.8849999999999998</v>
      </c>
      <c r="U6734">
        <v>17.178000000000001</v>
      </c>
      <c r="V6734">
        <v>2.4451848430853431</v>
      </c>
      <c r="AC6734">
        <v>22.39</v>
      </c>
      <c r="AD6734">
        <v>21.79</v>
      </c>
      <c r="AH6734" s="85">
        <f>IF(AND(M6734&lt;Variables!$G$6,M6734&gt;Variables!$G$5),0,1)</f>
        <v>1</v>
      </c>
      <c r="AI6734" s="85">
        <f t="shared" si="628"/>
        <v>0</v>
      </c>
      <c r="AJ6734" s="85">
        <f>IF(I6734&gt;Variables!$G$7,0,1)</f>
        <v>1</v>
      </c>
      <c r="AK6734" s="85">
        <f>IF(F6734&gt;Variables!$G$8,0,1)</f>
        <v>1</v>
      </c>
      <c r="AL6734" s="85">
        <f>IF(G6734&gt;Variables!$G$9,0,1)</f>
        <v>1</v>
      </c>
      <c r="AM6734" s="85">
        <f>IF(AND(K6734&gt;Variables!$G$10,K6734&lt;Variables!$G$11),0,1)</f>
        <v>0</v>
      </c>
      <c r="AN6734" s="103">
        <f>IF(H6734&lt;Variables!$G$13,1,0)</f>
        <v>0</v>
      </c>
      <c r="AO6734" s="101">
        <f>IF(R6734&lt;Variables!$G$12,0,1)</f>
        <v>0</v>
      </c>
      <c r="AP6734" s="86">
        <f t="shared" si="627"/>
        <v>0</v>
      </c>
      <c r="AR6734">
        <v>0</v>
      </c>
      <c r="AS6734">
        <v>0</v>
      </c>
      <c r="AT6734">
        <v>0</v>
      </c>
      <c r="AU6734">
        <v>1</v>
      </c>
      <c r="BA6734">
        <v>-0.88</v>
      </c>
    </row>
    <row r="6735" spans="3:53" ht="12.75" x14ac:dyDescent="0.2">
      <c r="C6735" t="s">
        <v>1065</v>
      </c>
      <c r="D6735" t="s">
        <v>981</v>
      </c>
      <c r="E6735">
        <v>16.25</v>
      </c>
      <c r="F6735">
        <v>5.35</v>
      </c>
      <c r="G6735">
        <v>-4.6399999999999997</v>
      </c>
      <c r="H6735">
        <v>4160</v>
      </c>
      <c r="I6735">
        <v>-75.356999999999999</v>
      </c>
      <c r="J6735" t="s">
        <v>76</v>
      </c>
      <c r="K6735">
        <v>46.63</v>
      </c>
      <c r="L6735">
        <v>16.252244999999998</v>
      </c>
      <c r="M6735">
        <v>-0.1984033590436253</v>
      </c>
      <c r="N6735">
        <v>16.247717999999999</v>
      </c>
      <c r="O6735">
        <v>-0.17059626465698219</v>
      </c>
      <c r="P6735">
        <v>5472000</v>
      </c>
      <c r="Q6735">
        <v>13010000</v>
      </c>
      <c r="R6735">
        <v>0.42</v>
      </c>
      <c r="S6735">
        <v>32.936999999999998</v>
      </c>
      <c r="T6735">
        <v>5.8849999999999998</v>
      </c>
      <c r="U6735">
        <v>17.178000000000001</v>
      </c>
      <c r="V6735">
        <v>2.3353143147390401</v>
      </c>
      <c r="AC6735">
        <v>16.54</v>
      </c>
      <c r="AD6735">
        <v>15.73</v>
      </c>
      <c r="AH6735" s="85">
        <f>IF(AND(M6735&lt;Variables!$G$6,M6735&gt;Variables!$G$5),0,1)</f>
        <v>1</v>
      </c>
      <c r="AI6735" s="85">
        <f t="shared" si="628"/>
        <v>0</v>
      </c>
      <c r="AJ6735" s="85">
        <f>IF(I6735&gt;Variables!$G$7,0,1)</f>
        <v>1</v>
      </c>
      <c r="AK6735" s="85">
        <f>IF(F6735&gt;Variables!$G$8,0,1)</f>
        <v>1</v>
      </c>
      <c r="AL6735" s="85">
        <f>IF(G6735&gt;Variables!$G$9,0,1)</f>
        <v>1</v>
      </c>
      <c r="AM6735" s="85">
        <f>IF(AND(K6735&gt;Variables!$G$10,K6735&lt;Variables!$G$11),0,1)</f>
        <v>1</v>
      </c>
      <c r="AN6735" s="103">
        <f>IF(H6735&lt;Variables!$G$13,1,0)</f>
        <v>0</v>
      </c>
      <c r="AO6735" s="101">
        <f>IF(R6735&lt;Variables!$G$12,0,1)</f>
        <v>0</v>
      </c>
      <c r="AP6735" s="86">
        <f t="shared" si="627"/>
        <v>0</v>
      </c>
      <c r="AR6735">
        <v>0</v>
      </c>
      <c r="AS6735">
        <v>0</v>
      </c>
      <c r="AT6735">
        <v>1</v>
      </c>
      <c r="AU6735">
        <v>0</v>
      </c>
      <c r="BA6735">
        <v>-2.25</v>
      </c>
    </row>
    <row r="6736" spans="3:53" ht="12.75" x14ac:dyDescent="0.2">
      <c r="C6736" t="s">
        <v>1065</v>
      </c>
      <c r="D6736" t="s">
        <v>608</v>
      </c>
      <c r="E6736">
        <v>37.19</v>
      </c>
      <c r="F6736">
        <v>6.51</v>
      </c>
      <c r="G6736">
        <v>4.04</v>
      </c>
      <c r="H6736">
        <v>8360</v>
      </c>
      <c r="I6736">
        <v>-4.17</v>
      </c>
      <c r="J6736" t="s">
        <v>78</v>
      </c>
      <c r="K6736">
        <v>51.37</v>
      </c>
      <c r="L6736">
        <v>37.278860000000002</v>
      </c>
      <c r="M6736">
        <v>-0.25177808548866398</v>
      </c>
      <c r="N6736">
        <v>36.731949999999998</v>
      </c>
      <c r="O6736">
        <v>1.23339490552502</v>
      </c>
      <c r="P6736">
        <v>9560000</v>
      </c>
      <c r="Q6736">
        <v>19503000</v>
      </c>
      <c r="R6736">
        <v>0.49</v>
      </c>
      <c r="S6736">
        <v>32.936999999999998</v>
      </c>
      <c r="T6736">
        <v>5.8849999999999998</v>
      </c>
      <c r="U6736">
        <v>17.178000000000001</v>
      </c>
      <c r="V6736">
        <v>2.388735605324626</v>
      </c>
      <c r="AC6736">
        <v>37.369999999999997</v>
      </c>
      <c r="AD6736">
        <v>34.92</v>
      </c>
      <c r="AH6736" s="85">
        <f>IF(AND(M6736&lt;Variables!$G$6,M6736&gt;Variables!$G$5),0,1)</f>
        <v>1</v>
      </c>
      <c r="AI6736" s="85">
        <f t="shared" si="628"/>
        <v>0</v>
      </c>
      <c r="AJ6736" s="85">
        <f>IF(I6736&gt;Variables!$G$7,0,1)</f>
        <v>1</v>
      </c>
      <c r="AK6736" s="85">
        <f>IF(F6736&gt;Variables!$G$8,0,1)</f>
        <v>1</v>
      </c>
      <c r="AL6736" s="85">
        <f>IF(G6736&gt;Variables!$G$9,0,1)</f>
        <v>1</v>
      </c>
      <c r="AM6736" s="85">
        <f>IF(AND(K6736&gt;Variables!$G$10,K6736&lt;Variables!$G$11),0,1)</f>
        <v>0</v>
      </c>
      <c r="AN6736" s="103">
        <f>IF(H6736&lt;Variables!$G$13,1,0)</f>
        <v>0</v>
      </c>
      <c r="AO6736" s="101">
        <f>IF(R6736&lt;Variables!$G$12,0,1)</f>
        <v>0</v>
      </c>
      <c r="AP6736" s="86">
        <f t="shared" si="627"/>
        <v>1</v>
      </c>
      <c r="AR6736">
        <v>0</v>
      </c>
      <c r="AS6736">
        <v>0</v>
      </c>
      <c r="AT6736">
        <v>1</v>
      </c>
      <c r="AU6736">
        <v>0</v>
      </c>
      <c r="BA6736">
        <v>-1.61</v>
      </c>
    </row>
    <row r="6737" spans="3:53" ht="12.75" x14ac:dyDescent="0.2">
      <c r="C6737" t="s">
        <v>1065</v>
      </c>
      <c r="D6737" t="s">
        <v>1035</v>
      </c>
      <c r="E6737">
        <v>99.26</v>
      </c>
      <c r="F6737">
        <v>5.48</v>
      </c>
      <c r="G6737">
        <v>4.96</v>
      </c>
      <c r="H6737">
        <v>6520</v>
      </c>
      <c r="I6737">
        <v>-29.494</v>
      </c>
      <c r="J6737" t="s">
        <v>76</v>
      </c>
      <c r="K6737">
        <v>42.64</v>
      </c>
      <c r="L6737">
        <v>99.675882352941173</v>
      </c>
      <c r="M6737">
        <v>-0.41723468418225251</v>
      </c>
      <c r="N6737">
        <v>100.5197644444445</v>
      </c>
      <c r="O6737">
        <v>-1.25325049397694</v>
      </c>
      <c r="P6737">
        <v>491737</v>
      </c>
      <c r="Q6737">
        <v>433339</v>
      </c>
      <c r="R6737">
        <v>1.1299999999999999</v>
      </c>
      <c r="S6737">
        <v>32.936999999999998</v>
      </c>
      <c r="T6737">
        <v>5.8849999999999998</v>
      </c>
      <c r="U6737">
        <v>17.178000000000001</v>
      </c>
      <c r="V6737">
        <v>2.2927298948568589</v>
      </c>
      <c r="AC6737">
        <v>101.545</v>
      </c>
      <c r="AD6737">
        <v>97.584999999999994</v>
      </c>
      <c r="AH6737" s="85">
        <f>IF(AND(M6737&lt;Variables!$G$6,M6737&gt;Variables!$G$5),0,1)</f>
        <v>1</v>
      </c>
      <c r="AI6737" s="85">
        <f t="shared" si="628"/>
        <v>1</v>
      </c>
      <c r="AJ6737" s="85">
        <f>IF(I6737&gt;Variables!$G$7,0,1)</f>
        <v>1</v>
      </c>
      <c r="AK6737" s="85">
        <f>IF(F6737&gt;Variables!$G$8,0,1)</f>
        <v>1</v>
      </c>
      <c r="AL6737" s="85">
        <f>IF(G6737&gt;Variables!$G$9,0,1)</f>
        <v>1</v>
      </c>
      <c r="AM6737" s="85">
        <f>IF(AND(K6737&gt;Variables!$G$10,K6737&lt;Variables!$G$11),0,1)</f>
        <v>1</v>
      </c>
      <c r="AN6737" s="103">
        <f>IF(H6737&lt;Variables!$G$13,1,0)</f>
        <v>0</v>
      </c>
      <c r="AO6737" s="101">
        <f>IF(R6737&lt;Variables!$G$12,0,1)</f>
        <v>0</v>
      </c>
      <c r="AP6737" s="86">
        <f t="shared" si="627"/>
        <v>0</v>
      </c>
      <c r="AR6737">
        <v>1</v>
      </c>
      <c r="AS6737">
        <v>0</v>
      </c>
      <c r="AT6737">
        <v>0</v>
      </c>
      <c r="AU6737">
        <v>0</v>
      </c>
      <c r="BA6737">
        <v>1.03</v>
      </c>
    </row>
    <row r="6738" spans="3:53" ht="12.75" x14ac:dyDescent="0.2">
      <c r="C6738" t="s">
        <v>1065</v>
      </c>
      <c r="D6738" t="s">
        <v>1038</v>
      </c>
      <c r="E6738">
        <v>5.25</v>
      </c>
      <c r="F6738">
        <v>7.76</v>
      </c>
      <c r="G6738">
        <v>-15.45</v>
      </c>
      <c r="H6738">
        <v>41.21</v>
      </c>
      <c r="I6738">
        <v>-44.308</v>
      </c>
      <c r="J6738" t="s">
        <v>76</v>
      </c>
      <c r="K6738">
        <v>23.5</v>
      </c>
      <c r="L6738">
        <v>5.6037549999999996</v>
      </c>
      <c r="M6738">
        <v>-7.2050794511894303</v>
      </c>
      <c r="N6738">
        <v>5.7711739999999994</v>
      </c>
      <c r="O6738">
        <v>-9.8970157545067821</v>
      </c>
      <c r="P6738">
        <v>7870000</v>
      </c>
      <c r="Q6738">
        <v>136903</v>
      </c>
      <c r="R6738">
        <v>57.49</v>
      </c>
      <c r="S6738">
        <v>32.936999999999998</v>
      </c>
      <c r="T6738">
        <v>5.8849999999999998</v>
      </c>
      <c r="U6738">
        <v>17.178000000000001</v>
      </c>
      <c r="V6738">
        <v>1.728372925172496</v>
      </c>
      <c r="AC6738">
        <v>5.6</v>
      </c>
      <c r="AD6738">
        <v>4.5900999999999996</v>
      </c>
      <c r="AH6738" s="85">
        <f>IF(AND(M6738&lt;Variables!$G$6,M6738&gt;Variables!$G$5),0,1)</f>
        <v>1</v>
      </c>
      <c r="AI6738" s="85">
        <f t="shared" si="628"/>
        <v>1</v>
      </c>
      <c r="AJ6738" s="85">
        <f>IF(I6738&gt;Variables!$G$7,0,1)</f>
        <v>1</v>
      </c>
      <c r="AK6738" s="85">
        <f>IF(F6738&gt;Variables!$G$8,0,1)</f>
        <v>1</v>
      </c>
      <c r="AL6738" s="85">
        <f>IF(G6738&gt;Variables!$G$9,0,1)</f>
        <v>1</v>
      </c>
      <c r="AM6738" s="85">
        <f>IF(AND(K6738&gt;Variables!$G$10,K6738&lt;Variables!$G$11),0,1)</f>
        <v>1</v>
      </c>
      <c r="AN6738" s="103">
        <f>IF(H6738&lt;Variables!$G$13,1,0)</f>
        <v>1</v>
      </c>
      <c r="AO6738" s="101">
        <f>IF(R6738&lt;Variables!$G$12,0,1)</f>
        <v>1</v>
      </c>
      <c r="AP6738" s="86">
        <f t="shared" si="627"/>
        <v>0</v>
      </c>
      <c r="AR6738">
        <v>0</v>
      </c>
      <c r="AS6738">
        <v>0</v>
      </c>
      <c r="AT6738">
        <v>1</v>
      </c>
      <c r="AU6738">
        <v>0</v>
      </c>
      <c r="BA6738">
        <v>-2.25</v>
      </c>
    </row>
    <row r="6739" spans="3:53" ht="12.75" x14ac:dyDescent="0.2">
      <c r="C6739" t="s">
        <v>1065</v>
      </c>
      <c r="D6739" t="s">
        <v>1039</v>
      </c>
      <c r="E6739">
        <v>6.04</v>
      </c>
      <c r="F6739">
        <v>24.72</v>
      </c>
      <c r="G6739">
        <v>-4.1500000000000004</v>
      </c>
      <c r="H6739">
        <v>6.19</v>
      </c>
      <c r="I6739">
        <v>-41.942</v>
      </c>
      <c r="J6739" t="s">
        <v>76</v>
      </c>
      <c r="K6739">
        <v>39.85</v>
      </c>
      <c r="L6739">
        <v>6.2945799999999998</v>
      </c>
      <c r="M6739">
        <v>-0.86709518347530146</v>
      </c>
      <c r="N6739">
        <v>6.5765140000000004</v>
      </c>
      <c r="O6739">
        <v>-5.1169054000341241</v>
      </c>
      <c r="P6739">
        <v>9360000</v>
      </c>
      <c r="Q6739">
        <v>250890</v>
      </c>
      <c r="R6739">
        <v>37.31</v>
      </c>
      <c r="S6739">
        <v>32.936999999999998</v>
      </c>
      <c r="T6739">
        <v>5.8849999999999998</v>
      </c>
      <c r="U6739">
        <v>17.178000000000001</v>
      </c>
      <c r="V6739">
        <v>2.2589731402381088</v>
      </c>
      <c r="AC6739">
        <v>6.5</v>
      </c>
      <c r="AD6739">
        <v>5.3</v>
      </c>
      <c r="AH6739" s="85">
        <f>IF(AND(M6739&lt;Variables!$G$6,M6739&gt;Variables!$G$5),0,1)</f>
        <v>1</v>
      </c>
      <c r="AI6739" s="85">
        <f t="shared" si="628"/>
        <v>1</v>
      </c>
      <c r="AJ6739" s="85">
        <f>IF(I6739&gt;Variables!$G$7,0,1)</f>
        <v>1</v>
      </c>
      <c r="AK6739" s="85">
        <f>IF(F6739&gt;Variables!$G$8,0,1)</f>
        <v>0</v>
      </c>
      <c r="AL6739" s="85">
        <f>IF(G6739&gt;Variables!$G$9,0,1)</f>
        <v>1</v>
      </c>
      <c r="AM6739" s="85">
        <f>IF(AND(K6739&gt;Variables!$G$10,K6739&lt;Variables!$G$11),0,1)</f>
        <v>1</v>
      </c>
      <c r="AN6739" s="103">
        <f>IF(H6739&lt;Variables!$G$13,1,0)</f>
        <v>1</v>
      </c>
      <c r="AO6739" s="101">
        <f>IF(R6739&lt;Variables!$G$12,0,1)</f>
        <v>1</v>
      </c>
      <c r="AP6739" s="86">
        <f t="shared" si="627"/>
        <v>0</v>
      </c>
      <c r="AR6739">
        <v>1</v>
      </c>
      <c r="AS6739">
        <v>0</v>
      </c>
      <c r="AT6739">
        <v>0</v>
      </c>
      <c r="AU6739">
        <v>0</v>
      </c>
      <c r="BA6739">
        <v>2</v>
      </c>
    </row>
    <row r="6740" spans="3:53" ht="12.75" x14ac:dyDescent="0.2">
      <c r="C6740" t="s">
        <v>1065</v>
      </c>
      <c r="D6740" t="s">
        <v>1036</v>
      </c>
      <c r="E6740">
        <v>698.77</v>
      </c>
      <c r="F6740">
        <v>14.42</v>
      </c>
      <c r="G6740">
        <v>1.63</v>
      </c>
      <c r="H6740">
        <v>12820</v>
      </c>
      <c r="I6740">
        <v>71.061999999999998</v>
      </c>
      <c r="J6740" t="s">
        <v>76</v>
      </c>
      <c r="K6740">
        <v>38.130000000000003</v>
      </c>
      <c r="L6740">
        <v>701.83076499999993</v>
      </c>
      <c r="M6740">
        <v>-0.65694826016923424</v>
      </c>
      <c r="N6740">
        <v>702.92811800000015</v>
      </c>
      <c r="O6740">
        <v>-0.81203438215572288</v>
      </c>
      <c r="P6740">
        <v>1626000</v>
      </c>
      <c r="Q6740">
        <v>568465</v>
      </c>
      <c r="R6740">
        <v>2.86</v>
      </c>
      <c r="S6740">
        <v>32.936999999999998</v>
      </c>
      <c r="T6740">
        <v>5.8849999999999998</v>
      </c>
      <c r="U6740">
        <v>17.178000000000001</v>
      </c>
      <c r="V6740">
        <v>2.2385869005147732</v>
      </c>
      <c r="AC6740">
        <v>714.68989999999997</v>
      </c>
      <c r="AD6740">
        <v>695.82</v>
      </c>
      <c r="AH6740" s="85">
        <f>IF(AND(M6740&lt;Variables!$G$6,M6740&gt;Variables!$G$5),0,1)</f>
        <v>1</v>
      </c>
      <c r="AI6740" s="85">
        <f t="shared" si="628"/>
        <v>1</v>
      </c>
      <c r="AJ6740" s="85">
        <f>IF(I6740&gt;Variables!$G$7,0,1)</f>
        <v>0</v>
      </c>
      <c r="AK6740" s="85">
        <f>IF(F6740&gt;Variables!$G$8,0,1)</f>
        <v>0</v>
      </c>
      <c r="AL6740" s="85">
        <f>IF(G6740&gt;Variables!$G$9,0,1)</f>
        <v>1</v>
      </c>
      <c r="AM6740" s="85">
        <f>IF(AND(K6740&gt;Variables!$G$10,K6740&lt;Variables!$G$11),0,1)</f>
        <v>1</v>
      </c>
      <c r="AN6740" s="103">
        <f>IF(H6740&lt;Variables!$G$13,1,0)</f>
        <v>0</v>
      </c>
      <c r="AO6740" s="101">
        <f>IF(R6740&lt;Variables!$G$12,0,1)</f>
        <v>1</v>
      </c>
      <c r="AP6740" s="86">
        <f t="shared" si="627"/>
        <v>0</v>
      </c>
      <c r="AR6740">
        <v>1</v>
      </c>
      <c r="AS6740">
        <v>0</v>
      </c>
      <c r="AT6740">
        <v>0</v>
      </c>
      <c r="AU6740">
        <v>0</v>
      </c>
      <c r="BA6740">
        <v>1.2</v>
      </c>
    </row>
    <row r="6741" spans="3:53" ht="12.75" x14ac:dyDescent="0.2">
      <c r="C6741" t="s">
        <v>1065</v>
      </c>
      <c r="D6741" t="s">
        <v>1067</v>
      </c>
      <c r="E6741">
        <v>23.71</v>
      </c>
      <c r="F6741">
        <v>5.27</v>
      </c>
      <c r="G6741">
        <v>1.02</v>
      </c>
      <c r="H6741">
        <v>8340</v>
      </c>
      <c r="I6741">
        <v>819.23099999999999</v>
      </c>
      <c r="J6741" t="s">
        <v>78</v>
      </c>
      <c r="K6741">
        <v>52.19</v>
      </c>
      <c r="L6741">
        <v>23.775458333333329</v>
      </c>
      <c r="M6741">
        <v>-0.27531891253408791</v>
      </c>
      <c r="N6741">
        <v>23.68207878787879</v>
      </c>
      <c r="O6741">
        <v>0.1179001740991647</v>
      </c>
      <c r="P6741">
        <v>104119</v>
      </c>
      <c r="Q6741">
        <v>345112</v>
      </c>
      <c r="R6741">
        <v>0.3</v>
      </c>
      <c r="S6741">
        <v>32.936999999999998</v>
      </c>
      <c r="T6741">
        <v>5.8849999999999998</v>
      </c>
      <c r="U6741">
        <v>17.178000000000001</v>
      </c>
      <c r="V6741">
        <v>2.3985880067583691</v>
      </c>
      <c r="AC6741">
        <v>23.76</v>
      </c>
      <c r="AD6741">
        <v>23.31</v>
      </c>
      <c r="AH6741" s="85">
        <f>IF(AND(M6741&lt;Variables!$G$6,M6741&gt;Variables!$G$5),0,1)</f>
        <v>1</v>
      </c>
      <c r="AI6741" s="85">
        <f t="shared" si="628"/>
        <v>0</v>
      </c>
      <c r="AJ6741" s="85">
        <f>IF(I6741&gt;Variables!$G$7,0,1)</f>
        <v>0</v>
      </c>
      <c r="AK6741" s="85">
        <f>IF(F6741&gt;Variables!$G$8,0,1)</f>
        <v>1</v>
      </c>
      <c r="AL6741" s="85">
        <f>IF(G6741&gt;Variables!$G$9,0,1)</f>
        <v>1</v>
      </c>
      <c r="AM6741" s="85">
        <f>IF(AND(K6741&gt;Variables!$G$10,K6741&lt;Variables!$G$11),0,1)</f>
        <v>0</v>
      </c>
      <c r="AN6741" s="103">
        <f>IF(H6741&lt;Variables!$G$13,1,0)</f>
        <v>0</v>
      </c>
      <c r="AO6741" s="101">
        <f>IF(R6741&lt;Variables!$G$12,0,1)</f>
        <v>0</v>
      </c>
      <c r="AP6741" s="86">
        <f t="shared" si="627"/>
        <v>1</v>
      </c>
      <c r="AR6741">
        <v>0</v>
      </c>
      <c r="AS6741">
        <v>0</v>
      </c>
      <c r="AT6741">
        <v>0</v>
      </c>
      <c r="AU6741">
        <v>1</v>
      </c>
      <c r="BA6741">
        <v>-1.49</v>
      </c>
    </row>
    <row r="6742" spans="3:53" ht="12.75" x14ac:dyDescent="0.2">
      <c r="C6742" t="s">
        <v>1065</v>
      </c>
      <c r="D6742" t="s">
        <v>1043</v>
      </c>
      <c r="E6742">
        <v>27.39</v>
      </c>
      <c r="F6742">
        <v>5.9</v>
      </c>
      <c r="G6742">
        <v>3.2</v>
      </c>
      <c r="H6742">
        <v>-99999</v>
      </c>
      <c r="I6742">
        <v>-0.182</v>
      </c>
      <c r="J6742" t="s">
        <v>78</v>
      </c>
      <c r="K6742">
        <v>60.89</v>
      </c>
      <c r="L6742">
        <v>27.322076923076921</v>
      </c>
      <c r="M6742">
        <v>0.24860144093112591</v>
      </c>
      <c r="N6742">
        <v>27.26494117647059</v>
      </c>
      <c r="O6742">
        <v>0.45867996824192397</v>
      </c>
      <c r="P6742">
        <v>56423</v>
      </c>
      <c r="Q6742">
        <v>205671</v>
      </c>
      <c r="R6742">
        <v>0.27</v>
      </c>
      <c r="S6742">
        <v>32.936999999999998</v>
      </c>
      <c r="T6742">
        <v>5.8849999999999998</v>
      </c>
      <c r="U6742">
        <v>17.178000000000001</v>
      </c>
      <c r="V6742">
        <v>2.4655381676660451</v>
      </c>
      <c r="AC6742">
        <v>27.41</v>
      </c>
      <c r="AD6742">
        <v>27.23</v>
      </c>
      <c r="AH6742" s="85">
        <f>IF(AND(M6742&lt;Variables!$G$6,M6742&gt;Variables!$G$5),0,1)</f>
        <v>1</v>
      </c>
      <c r="AI6742" s="85">
        <f t="shared" si="628"/>
        <v>0</v>
      </c>
      <c r="AJ6742" s="85">
        <f>IF(I6742&gt;Variables!$G$7,0,1)</f>
        <v>1</v>
      </c>
      <c r="AK6742" s="85">
        <f>IF(F6742&gt;Variables!$G$8,0,1)</f>
        <v>1</v>
      </c>
      <c r="AL6742" s="85">
        <f>IF(G6742&gt;Variables!$G$9,0,1)</f>
        <v>1</v>
      </c>
      <c r="AM6742" s="85">
        <f>IF(AND(K6742&gt;Variables!$G$10,K6742&lt;Variables!$G$11),0,1)</f>
        <v>0</v>
      </c>
      <c r="AN6742" s="103">
        <f>IF(H6742&lt;Variables!$G$13,1,0)</f>
        <v>1</v>
      </c>
      <c r="AO6742" s="101">
        <f>IF(R6742&lt;Variables!$G$12,0,1)</f>
        <v>0</v>
      </c>
      <c r="AP6742" s="86">
        <f t="shared" si="627"/>
        <v>1</v>
      </c>
      <c r="AR6742">
        <v>0</v>
      </c>
      <c r="AS6742">
        <v>0</v>
      </c>
      <c r="AT6742">
        <v>0</v>
      </c>
      <c r="AU6742">
        <v>1</v>
      </c>
      <c r="BA6742">
        <v>-0.09</v>
      </c>
    </row>
    <row r="6743" spans="3:53" ht="12.75" x14ac:dyDescent="0.2">
      <c r="C6743" t="s">
        <v>1065</v>
      </c>
      <c r="D6743" t="s">
        <v>925</v>
      </c>
      <c r="E6743">
        <v>54.68</v>
      </c>
      <c r="F6743">
        <v>6.33</v>
      </c>
      <c r="G6743">
        <v>1.41</v>
      </c>
      <c r="H6743">
        <v>-99999</v>
      </c>
      <c r="I6743">
        <v>-0.152</v>
      </c>
      <c r="J6743" t="s">
        <v>78</v>
      </c>
      <c r="K6743">
        <v>64.599999999999994</v>
      </c>
      <c r="L6743">
        <v>54.640050000000002</v>
      </c>
      <c r="M6743">
        <v>7.311486720820623E-2</v>
      </c>
      <c r="N6743">
        <v>54.547688235294117</v>
      </c>
      <c r="O6743">
        <v>0.24256163549067189</v>
      </c>
      <c r="P6743">
        <v>80702</v>
      </c>
      <c r="Q6743">
        <v>214801</v>
      </c>
      <c r="R6743">
        <v>0.38</v>
      </c>
      <c r="S6743">
        <v>32.936999999999998</v>
      </c>
      <c r="T6743">
        <v>5.8849999999999998</v>
      </c>
      <c r="U6743">
        <v>17.178000000000001</v>
      </c>
      <c r="V6743">
        <v>2.5132721396997262</v>
      </c>
      <c r="AC6743">
        <v>54.79</v>
      </c>
      <c r="AD6743">
        <v>54.51</v>
      </c>
      <c r="AH6743" s="85">
        <f>IF(AND(M6743&lt;Variables!$G$6,M6743&gt;Variables!$G$5),0,1)</f>
        <v>1</v>
      </c>
      <c r="AI6743" s="85">
        <f t="shared" si="628"/>
        <v>0</v>
      </c>
      <c r="AJ6743" s="85">
        <f>IF(I6743&gt;Variables!$G$7,0,1)</f>
        <v>1</v>
      </c>
      <c r="AK6743" s="85">
        <f>IF(F6743&gt;Variables!$G$8,0,1)</f>
        <v>1</v>
      </c>
      <c r="AL6743" s="85">
        <f>IF(G6743&gt;Variables!$G$9,0,1)</f>
        <v>1</v>
      </c>
      <c r="AM6743" s="85">
        <f>IF(AND(K6743&gt;Variables!$G$10,K6743&lt;Variables!$G$11),0,1)</f>
        <v>0</v>
      </c>
      <c r="AN6743" s="103">
        <f>IF(H6743&lt;Variables!$G$13,1,0)</f>
        <v>1</v>
      </c>
      <c r="AO6743" s="101">
        <f>IF(R6743&lt;Variables!$G$12,0,1)</f>
        <v>0</v>
      </c>
      <c r="AP6743" s="86">
        <f t="shared" si="627"/>
        <v>1</v>
      </c>
      <c r="AR6743">
        <v>0</v>
      </c>
      <c r="AS6743">
        <v>0</v>
      </c>
      <c r="AT6743">
        <v>0</v>
      </c>
      <c r="AU6743">
        <v>1</v>
      </c>
      <c r="BA6743">
        <v>-0.1</v>
      </c>
    </row>
    <row r="6744" spans="3:53" ht="12.75" x14ac:dyDescent="0.2">
      <c r="C6744" t="s">
        <v>1065</v>
      </c>
      <c r="D6744" t="s">
        <v>1047</v>
      </c>
      <c r="E6744">
        <v>42.52</v>
      </c>
      <c r="F6744">
        <v>6.36</v>
      </c>
      <c r="G6744">
        <v>4.99</v>
      </c>
      <c r="H6744">
        <v>5390</v>
      </c>
      <c r="I6744">
        <v>19.114000000000001</v>
      </c>
      <c r="J6744" t="s">
        <v>78</v>
      </c>
      <c r="K6744">
        <v>42.08</v>
      </c>
      <c r="L6744">
        <v>43.056464705882348</v>
      </c>
      <c r="M6744">
        <v>-1.2459562333947349</v>
      </c>
      <c r="N6744">
        <v>42.574675555555558</v>
      </c>
      <c r="O6744">
        <v>-0.12842271806442529</v>
      </c>
      <c r="P6744">
        <v>104503</v>
      </c>
      <c r="Q6744">
        <v>899715</v>
      </c>
      <c r="R6744">
        <v>0.12</v>
      </c>
      <c r="S6744">
        <v>32.936999999999998</v>
      </c>
      <c r="T6744">
        <v>5.8849999999999998</v>
      </c>
      <c r="U6744">
        <v>17.178000000000001</v>
      </c>
      <c r="V6744">
        <v>2.2888449549800751</v>
      </c>
      <c r="AC6744">
        <v>42.66</v>
      </c>
      <c r="AD6744">
        <v>40.75</v>
      </c>
      <c r="AH6744" s="85">
        <f>IF(AND(M6744&lt;Variables!$G$6,M6744&gt;Variables!$G$5),0,1)</f>
        <v>1</v>
      </c>
      <c r="AI6744" s="85">
        <f t="shared" si="628"/>
        <v>0</v>
      </c>
      <c r="AJ6744" s="85">
        <f>IF(I6744&gt;Variables!$G$7,0,1)</f>
        <v>0</v>
      </c>
      <c r="AK6744" s="85">
        <f>IF(F6744&gt;Variables!$G$8,0,1)</f>
        <v>1</v>
      </c>
      <c r="AL6744" s="85">
        <f>IF(G6744&gt;Variables!$G$9,0,1)</f>
        <v>1</v>
      </c>
      <c r="AM6744" s="85">
        <f>IF(AND(K6744&gt;Variables!$G$10,K6744&lt;Variables!$G$11),0,1)</f>
        <v>1</v>
      </c>
      <c r="AN6744" s="103">
        <f>IF(H6744&lt;Variables!$G$13,1,0)</f>
        <v>0</v>
      </c>
      <c r="AO6744" s="101">
        <f>IF(R6744&lt;Variables!$G$12,0,1)</f>
        <v>0</v>
      </c>
      <c r="AP6744" s="86">
        <f t="shared" si="627"/>
        <v>1</v>
      </c>
      <c r="AR6744">
        <v>0</v>
      </c>
      <c r="AS6744">
        <v>0</v>
      </c>
      <c r="AT6744">
        <v>1</v>
      </c>
      <c r="AU6744">
        <v>0</v>
      </c>
      <c r="BA6744">
        <v>-2.25</v>
      </c>
    </row>
    <row r="6745" spans="3:53" ht="12.75" x14ac:dyDescent="0.2">
      <c r="C6745" t="s">
        <v>1065</v>
      </c>
      <c r="D6745" t="s">
        <v>971</v>
      </c>
      <c r="E6745">
        <v>30.64</v>
      </c>
      <c r="F6745">
        <v>7.12</v>
      </c>
      <c r="G6745">
        <v>-4.33</v>
      </c>
      <c r="H6745">
        <v>20630</v>
      </c>
      <c r="I6745">
        <v>-67.772000000000006</v>
      </c>
      <c r="J6745" t="s">
        <v>78</v>
      </c>
      <c r="K6745">
        <v>48.7</v>
      </c>
      <c r="L6745">
        <v>30.786025000000009</v>
      </c>
      <c r="M6745">
        <v>-0.27942873430397858</v>
      </c>
      <c r="N6745">
        <v>30.616382000000002</v>
      </c>
      <c r="O6745">
        <v>0.27311522308546371</v>
      </c>
      <c r="P6745">
        <v>17504000</v>
      </c>
      <c r="Q6745">
        <v>8987000</v>
      </c>
      <c r="R6745">
        <v>1.95</v>
      </c>
      <c r="S6745">
        <v>32.936999999999998</v>
      </c>
      <c r="T6745">
        <v>5.8849999999999998</v>
      </c>
      <c r="U6745">
        <v>17.178000000000001</v>
      </c>
      <c r="V6745">
        <v>2.359748059851833</v>
      </c>
      <c r="AC6745">
        <v>31.274999999999999</v>
      </c>
      <c r="AD6745">
        <v>29.6</v>
      </c>
      <c r="AH6745" s="85">
        <f>IF(AND(M6745&lt;Variables!$G$6,M6745&gt;Variables!$G$5),0,1)</f>
        <v>1</v>
      </c>
      <c r="AI6745" s="85">
        <f t="shared" si="628"/>
        <v>0</v>
      </c>
      <c r="AJ6745" s="85">
        <f>IF(I6745&gt;Variables!$G$7,0,1)</f>
        <v>1</v>
      </c>
      <c r="AK6745" s="85">
        <f>IF(F6745&gt;Variables!$G$8,0,1)</f>
        <v>1</v>
      </c>
      <c r="AL6745" s="85">
        <f>IF(G6745&gt;Variables!$G$9,0,1)</f>
        <v>1</v>
      </c>
      <c r="AM6745" s="85">
        <f>IF(AND(K6745&gt;Variables!$G$10,K6745&lt;Variables!$G$11),0,1)</f>
        <v>1</v>
      </c>
      <c r="AN6745" s="103">
        <f>IF(H6745&lt;Variables!$G$13,1,0)</f>
        <v>0</v>
      </c>
      <c r="AO6745" s="101">
        <f>IF(R6745&lt;Variables!$G$12,0,1)</f>
        <v>0</v>
      </c>
      <c r="AP6745" s="86">
        <f t="shared" si="627"/>
        <v>1</v>
      </c>
      <c r="AR6745">
        <v>0</v>
      </c>
      <c r="AS6745">
        <v>0</v>
      </c>
      <c r="AT6745">
        <v>0</v>
      </c>
      <c r="AU6745">
        <v>1</v>
      </c>
      <c r="BA6745">
        <v>-0.87</v>
      </c>
    </row>
    <row r="6746" spans="3:53" ht="12.75" x14ac:dyDescent="0.2">
      <c r="C6746" t="s">
        <v>1065</v>
      </c>
      <c r="D6746" t="s">
        <v>1045</v>
      </c>
      <c r="E6746">
        <v>34.99</v>
      </c>
      <c r="F6746">
        <v>5.25</v>
      </c>
      <c r="G6746">
        <v>3.75</v>
      </c>
      <c r="H6746">
        <v>4890</v>
      </c>
      <c r="I6746">
        <v>66.033000000000001</v>
      </c>
      <c r="J6746" t="s">
        <v>78</v>
      </c>
      <c r="K6746">
        <v>47.26</v>
      </c>
      <c r="L6746">
        <v>35.000245</v>
      </c>
      <c r="M6746">
        <v>-0.31498350940114572</v>
      </c>
      <c r="N6746">
        <v>35.04025</v>
      </c>
      <c r="O6746">
        <v>-0.42879260279250231</v>
      </c>
      <c r="P6746">
        <v>317048</v>
      </c>
      <c r="Q6746">
        <v>3348000</v>
      </c>
      <c r="R6746">
        <v>0.09</v>
      </c>
      <c r="S6746">
        <v>32.936999999999998</v>
      </c>
      <c r="T6746">
        <v>5.8849999999999998</v>
      </c>
      <c r="U6746">
        <v>17.178000000000001</v>
      </c>
      <c r="V6746">
        <v>2.344310668936517</v>
      </c>
      <c r="AC6746">
        <v>35.1</v>
      </c>
      <c r="AD6746">
        <v>33.9</v>
      </c>
      <c r="AH6746" s="85">
        <f>IF(AND(M6746&lt;Variables!$G$6,M6746&gt;Variables!$G$5),0,1)</f>
        <v>1</v>
      </c>
      <c r="AI6746" s="85">
        <f t="shared" si="628"/>
        <v>1</v>
      </c>
      <c r="AJ6746" s="85">
        <f>IF(I6746&gt;Variables!$G$7,0,1)</f>
        <v>0</v>
      </c>
      <c r="AK6746" s="85">
        <f>IF(F6746&gt;Variables!$G$8,0,1)</f>
        <v>1</v>
      </c>
      <c r="AL6746" s="85">
        <f>IF(G6746&gt;Variables!$G$9,0,1)</f>
        <v>1</v>
      </c>
      <c r="AM6746" s="85">
        <f>IF(AND(K6746&gt;Variables!$G$10,K6746&lt;Variables!$G$11),0,1)</f>
        <v>1</v>
      </c>
      <c r="AN6746" s="103">
        <f>IF(H6746&lt;Variables!$G$13,1,0)</f>
        <v>0</v>
      </c>
      <c r="AO6746" s="101">
        <f>IF(R6746&lt;Variables!$G$12,0,1)</f>
        <v>0</v>
      </c>
      <c r="AP6746" s="86">
        <f t="shared" si="627"/>
        <v>1</v>
      </c>
      <c r="AR6746">
        <v>0</v>
      </c>
      <c r="AS6746">
        <v>0</v>
      </c>
      <c r="AT6746">
        <v>1</v>
      </c>
      <c r="AU6746">
        <v>0</v>
      </c>
      <c r="BA6746">
        <v>-2.25</v>
      </c>
    </row>
    <row r="6747" spans="3:53" ht="12.75" x14ac:dyDescent="0.2">
      <c r="C6747" t="s">
        <v>1065</v>
      </c>
      <c r="D6747" t="s">
        <v>215</v>
      </c>
      <c r="E6747">
        <v>22.94</v>
      </c>
      <c r="F6747">
        <v>8.09</v>
      </c>
      <c r="G6747">
        <v>0.5</v>
      </c>
      <c r="H6747">
        <v>2990</v>
      </c>
      <c r="I6747">
        <v>6.8869999999999996</v>
      </c>
      <c r="J6747" t="s">
        <v>78</v>
      </c>
      <c r="K6747">
        <v>36.99</v>
      </c>
      <c r="L6747">
        <v>23.403604999999999</v>
      </c>
      <c r="M6747">
        <v>-2.350086663998967</v>
      </c>
      <c r="N6747">
        <v>23.780913999999999</v>
      </c>
      <c r="O6747">
        <v>-3.8994043710851591</v>
      </c>
      <c r="P6747">
        <v>21906000</v>
      </c>
      <c r="Q6747">
        <v>27211000</v>
      </c>
      <c r="R6747">
        <v>0.81</v>
      </c>
      <c r="S6747">
        <v>32.936999999999998</v>
      </c>
      <c r="T6747">
        <v>5.8849999999999998</v>
      </c>
      <c r="U6747">
        <v>17.178000000000001</v>
      </c>
      <c r="V6747">
        <v>2.20501912904794</v>
      </c>
      <c r="AC6747">
        <v>23.349900000000002</v>
      </c>
      <c r="AD6747">
        <v>21.65</v>
      </c>
      <c r="AH6747" s="85">
        <f>IF(AND(M6747&lt;Variables!$G$6,M6747&gt;Variables!$G$5),0,1)</f>
        <v>0</v>
      </c>
      <c r="AI6747" s="85">
        <f t="shared" si="628"/>
        <v>1</v>
      </c>
      <c r="AJ6747" s="85">
        <f>IF(I6747&gt;Variables!$G$7,0,1)</f>
        <v>0</v>
      </c>
      <c r="AK6747" s="85">
        <f>IF(F6747&gt;Variables!$G$8,0,1)</f>
        <v>1</v>
      </c>
      <c r="AL6747" s="85">
        <f>IF(G6747&gt;Variables!$G$9,0,1)</f>
        <v>1</v>
      </c>
      <c r="AM6747" s="85">
        <f>IF(AND(K6747&gt;Variables!$G$10,K6747&lt;Variables!$G$11),0,1)</f>
        <v>1</v>
      </c>
      <c r="AN6747" s="103">
        <f>IF(H6747&lt;Variables!$G$13,1,0)</f>
        <v>0</v>
      </c>
      <c r="AO6747" s="101">
        <f>IF(R6747&lt;Variables!$G$12,0,1)</f>
        <v>0</v>
      </c>
      <c r="AP6747" s="86">
        <f t="shared" si="627"/>
        <v>1</v>
      </c>
      <c r="AR6747">
        <v>0</v>
      </c>
      <c r="AS6747">
        <v>0</v>
      </c>
      <c r="AT6747">
        <v>1</v>
      </c>
      <c r="AU6747">
        <v>0</v>
      </c>
      <c r="BA6747">
        <v>-2.25</v>
      </c>
    </row>
    <row r="6748" spans="3:53" ht="12.75" x14ac:dyDescent="0.2">
      <c r="C6748" t="s">
        <v>1065</v>
      </c>
      <c r="D6748" t="s">
        <v>1040</v>
      </c>
      <c r="E6748">
        <v>2.79</v>
      </c>
      <c r="F6748">
        <v>9.41</v>
      </c>
      <c r="G6748">
        <v>2.96</v>
      </c>
      <c r="H6748">
        <v>-99999</v>
      </c>
      <c r="I6748">
        <v>187.12100000000001</v>
      </c>
      <c r="J6748" t="s">
        <v>78</v>
      </c>
      <c r="K6748">
        <v>65.73</v>
      </c>
      <c r="L6748">
        <v>2.7892999999999999</v>
      </c>
      <c r="M6748">
        <v>-0.3334169863406779</v>
      </c>
      <c r="N6748">
        <v>2.780185714285714</v>
      </c>
      <c r="O6748">
        <v>-6.6799237461153326E-3</v>
      </c>
      <c r="P6748">
        <v>188808</v>
      </c>
      <c r="Q6748">
        <v>61287</v>
      </c>
      <c r="R6748">
        <v>3.08</v>
      </c>
      <c r="S6748">
        <v>32.936999999999998</v>
      </c>
      <c r="T6748">
        <v>5.8849999999999998</v>
      </c>
      <c r="U6748">
        <v>17.178000000000001</v>
      </c>
      <c r="V6748">
        <v>2.5537781885204178</v>
      </c>
      <c r="AC6748">
        <v>2.7934999999999999</v>
      </c>
      <c r="AD6748">
        <v>2.7501000000000002</v>
      </c>
      <c r="AH6748" s="85">
        <f>IF(AND(M6748&lt;Variables!$G$6,M6748&gt;Variables!$G$5),0,1)</f>
        <v>1</v>
      </c>
      <c r="AI6748" s="85">
        <f t="shared" si="628"/>
        <v>0</v>
      </c>
      <c r="AJ6748" s="85">
        <f>IF(I6748&gt;Variables!$G$7,0,1)</f>
        <v>0</v>
      </c>
      <c r="AK6748" s="85">
        <f>IF(F6748&gt;Variables!$G$8,0,1)</f>
        <v>0</v>
      </c>
      <c r="AL6748" s="85">
        <f>IF(G6748&gt;Variables!$G$9,0,1)</f>
        <v>1</v>
      </c>
      <c r="AM6748" s="85">
        <f>IF(AND(K6748&gt;Variables!$G$10,K6748&lt;Variables!$G$11),0,1)</f>
        <v>0</v>
      </c>
      <c r="AN6748" s="103">
        <f>IF(H6748&lt;Variables!$G$13,1,0)</f>
        <v>1</v>
      </c>
      <c r="AO6748" s="101">
        <f>IF(R6748&lt;Variables!$G$12,0,1)</f>
        <v>1</v>
      </c>
      <c r="AP6748" s="86">
        <f t="shared" si="627"/>
        <v>1</v>
      </c>
      <c r="AR6748">
        <v>0</v>
      </c>
      <c r="AS6748">
        <v>0</v>
      </c>
      <c r="AT6748">
        <v>0</v>
      </c>
      <c r="AU6748">
        <v>0</v>
      </c>
      <c r="BA6748">
        <v>0</v>
      </c>
    </row>
    <row r="6749" spans="3:53" ht="12.75" x14ac:dyDescent="0.2">
      <c r="C6749" t="s">
        <v>1065</v>
      </c>
      <c r="D6749" t="s">
        <v>1054</v>
      </c>
      <c r="E6749">
        <v>0.18</v>
      </c>
      <c r="F6749">
        <v>16.940000000000001</v>
      </c>
      <c r="G6749">
        <v>4.29</v>
      </c>
      <c r="H6749">
        <v>-99999</v>
      </c>
      <c r="I6749">
        <v>92.021000000000001</v>
      </c>
      <c r="J6749" t="s">
        <v>78</v>
      </c>
      <c r="K6749">
        <v>-99999</v>
      </c>
      <c r="L6749">
        <v>0.18583333333333329</v>
      </c>
      <c r="M6749">
        <v>0.68161434977579949</v>
      </c>
      <c r="N6749">
        <v>0.18587500000000001</v>
      </c>
      <c r="O6749">
        <v>0.65904505716205841</v>
      </c>
      <c r="P6749">
        <v>31010</v>
      </c>
      <c r="Q6749">
        <v>20890</v>
      </c>
      <c r="R6749">
        <v>1.48</v>
      </c>
      <c r="S6749">
        <v>32.936999999999998</v>
      </c>
      <c r="T6749">
        <v>5.8849999999999998</v>
      </c>
      <c r="U6749">
        <v>17.178000000000001</v>
      </c>
      <c r="V6749"/>
      <c r="AC6749">
        <v>0.1981</v>
      </c>
      <c r="AD6749">
        <v>0.18329999999999999</v>
      </c>
      <c r="AH6749" s="85">
        <f>IF(AND(M6749&lt;Variables!$G$6,M6749&gt;Variables!$G$5),0,1)</f>
        <v>1</v>
      </c>
      <c r="AI6749" s="85">
        <f t="shared" si="628"/>
        <v>1</v>
      </c>
      <c r="AJ6749" s="85">
        <f>IF(I6749&gt;Variables!$G$7,0,1)</f>
        <v>0</v>
      </c>
      <c r="AK6749" s="85">
        <f>IF(F6749&gt;Variables!$G$8,0,1)</f>
        <v>0</v>
      </c>
      <c r="AL6749" s="85">
        <f>IF(G6749&gt;Variables!$G$9,0,1)</f>
        <v>1</v>
      </c>
      <c r="AM6749" s="85">
        <f>IF(AND(K6749&gt;Variables!$G$10,K6749&lt;Variables!$G$11),0,1)</f>
        <v>1</v>
      </c>
      <c r="AN6749" s="103">
        <f>IF(H6749&lt;Variables!$G$13,1,0)</f>
        <v>1</v>
      </c>
      <c r="AO6749" s="101">
        <f>IF(R6749&lt;Variables!$G$12,0,1)</f>
        <v>0</v>
      </c>
      <c r="AP6749" s="86">
        <f t="shared" si="627"/>
        <v>1</v>
      </c>
      <c r="AR6749">
        <v>1</v>
      </c>
      <c r="AS6749">
        <v>0</v>
      </c>
      <c r="AT6749">
        <v>0</v>
      </c>
      <c r="AU6749">
        <v>0</v>
      </c>
      <c r="BA6749">
        <v>2</v>
      </c>
    </row>
    <row r="6750" spans="3:53" ht="12.75" x14ac:dyDescent="0.2">
      <c r="C6750" t="s">
        <v>1065</v>
      </c>
      <c r="D6750" t="s">
        <v>295</v>
      </c>
      <c r="E6750">
        <v>68.17</v>
      </c>
      <c r="F6750">
        <v>7.3</v>
      </c>
      <c r="G6750">
        <v>5.68</v>
      </c>
      <c r="H6750">
        <v>2400</v>
      </c>
      <c r="I6750">
        <v>6.0000000000000001E-3</v>
      </c>
      <c r="J6750" t="s">
        <v>78</v>
      </c>
      <c r="K6750">
        <v>63.81</v>
      </c>
      <c r="L6750">
        <v>67.726672222222248</v>
      </c>
      <c r="M6750">
        <v>0.61028803603631432</v>
      </c>
      <c r="N6750">
        <v>67.413999999999987</v>
      </c>
      <c r="O6750">
        <v>1.076927641142809</v>
      </c>
      <c r="P6750">
        <v>140287</v>
      </c>
      <c r="Q6750">
        <v>370535</v>
      </c>
      <c r="R6750">
        <v>0.38</v>
      </c>
      <c r="S6750">
        <v>32.936999999999998</v>
      </c>
      <c r="T6750">
        <v>5.8849999999999998</v>
      </c>
      <c r="U6750">
        <v>17.178000000000001</v>
      </c>
      <c r="V6750">
        <v>2.46986382244117</v>
      </c>
      <c r="AC6750">
        <v>69.290000000000006</v>
      </c>
      <c r="AD6750">
        <v>67.150000000000006</v>
      </c>
      <c r="AH6750" s="85">
        <f>IF(AND(M6750&lt;Variables!$G$6,M6750&gt;Variables!$G$5),0,1)</f>
        <v>1</v>
      </c>
      <c r="AI6750" s="85">
        <f t="shared" si="628"/>
        <v>0</v>
      </c>
      <c r="AJ6750" s="85">
        <f>IF(I6750&gt;Variables!$G$7,0,1)</f>
        <v>0</v>
      </c>
      <c r="AK6750" s="85">
        <f>IF(F6750&gt;Variables!$G$8,0,1)</f>
        <v>1</v>
      </c>
      <c r="AL6750" s="85">
        <f>IF(G6750&gt;Variables!$G$9,0,1)</f>
        <v>1</v>
      </c>
      <c r="AM6750" s="85">
        <f>IF(AND(K6750&gt;Variables!$G$10,K6750&lt;Variables!$G$11),0,1)</f>
        <v>0</v>
      </c>
      <c r="AN6750" s="103">
        <f>IF(H6750&lt;Variables!$G$13,1,0)</f>
        <v>1</v>
      </c>
      <c r="AO6750" s="101">
        <f>IF(R6750&lt;Variables!$G$12,0,1)</f>
        <v>0</v>
      </c>
      <c r="AP6750" s="86">
        <f t="shared" si="627"/>
        <v>1</v>
      </c>
      <c r="AR6750">
        <v>0</v>
      </c>
      <c r="AS6750">
        <v>1</v>
      </c>
      <c r="AT6750">
        <v>0</v>
      </c>
      <c r="AU6750">
        <v>0</v>
      </c>
      <c r="BA6750">
        <v>1.1200000000000001</v>
      </c>
    </row>
    <row r="6751" spans="3:53" ht="12.75" x14ac:dyDescent="0.2">
      <c r="C6751" t="s">
        <v>1065</v>
      </c>
      <c r="D6751" t="s">
        <v>1049</v>
      </c>
      <c r="E6751">
        <v>10.15</v>
      </c>
      <c r="F6751">
        <v>74.83</v>
      </c>
      <c r="G6751">
        <v>-11.97</v>
      </c>
      <c r="H6751">
        <v>32.65</v>
      </c>
      <c r="I6751">
        <v>-44.713000000000001</v>
      </c>
      <c r="J6751" t="s">
        <v>78</v>
      </c>
      <c r="K6751">
        <v>41.67</v>
      </c>
      <c r="L6751">
        <v>10.20261</v>
      </c>
      <c r="M6751">
        <v>-1.201751316574893</v>
      </c>
      <c r="N6751">
        <v>10.513596</v>
      </c>
      <c r="O6751">
        <v>-4.1241455349815572</v>
      </c>
      <c r="P6751">
        <v>19710000</v>
      </c>
      <c r="Q6751">
        <v>559580</v>
      </c>
      <c r="R6751">
        <v>35.22</v>
      </c>
      <c r="S6751">
        <v>32.936999999999998</v>
      </c>
      <c r="T6751">
        <v>5.8849999999999998</v>
      </c>
      <c r="U6751">
        <v>17.178000000000001</v>
      </c>
      <c r="V6751">
        <v>2.2830361547380531</v>
      </c>
      <c r="AC6751">
        <v>10.37</v>
      </c>
      <c r="AD6751">
        <v>7.3101000000000003</v>
      </c>
      <c r="AH6751" s="85">
        <f>IF(AND(M6751&lt;Variables!$G$6,M6751&gt;Variables!$G$5),0,1)</f>
        <v>1</v>
      </c>
      <c r="AI6751" s="85">
        <f t="shared" si="628"/>
        <v>1</v>
      </c>
      <c r="AJ6751" s="85">
        <f>IF(I6751&gt;Variables!$G$7,0,1)</f>
        <v>1</v>
      </c>
      <c r="AK6751" s="85">
        <f>IF(F6751&gt;Variables!$G$8,0,1)</f>
        <v>0</v>
      </c>
      <c r="AL6751" s="85">
        <f>IF(G6751&gt;Variables!$G$9,0,1)</f>
        <v>1</v>
      </c>
      <c r="AM6751" s="85">
        <f>IF(AND(K6751&gt;Variables!$G$10,K6751&lt;Variables!$G$11),0,1)</f>
        <v>1</v>
      </c>
      <c r="AN6751" s="103">
        <f>IF(H6751&lt;Variables!$G$13,1,0)</f>
        <v>1</v>
      </c>
      <c r="AO6751" s="101">
        <f>IF(R6751&lt;Variables!$G$12,0,1)</f>
        <v>1</v>
      </c>
      <c r="AP6751" s="86">
        <f t="shared" si="627"/>
        <v>1</v>
      </c>
      <c r="AR6751">
        <v>0</v>
      </c>
      <c r="AS6751">
        <v>0</v>
      </c>
      <c r="AT6751">
        <v>1</v>
      </c>
      <c r="AU6751">
        <v>0</v>
      </c>
      <c r="BA6751">
        <v>-2.25</v>
      </c>
    </row>
    <row r="6752" spans="3:53" ht="12.75" x14ac:dyDescent="0.2">
      <c r="C6752" t="s">
        <v>1065</v>
      </c>
      <c r="D6752" t="s">
        <v>1048</v>
      </c>
      <c r="E6752">
        <v>6.87</v>
      </c>
      <c r="F6752">
        <v>65.930000000000007</v>
      </c>
      <c r="G6752">
        <v>8</v>
      </c>
      <c r="H6752">
        <v>33.130000000000003</v>
      </c>
      <c r="I6752">
        <v>-59.347999999999999</v>
      </c>
      <c r="J6752" t="s">
        <v>78</v>
      </c>
      <c r="K6752">
        <v>52.43</v>
      </c>
      <c r="L6752">
        <v>6.7734849999999991</v>
      </c>
      <c r="M6752">
        <v>0.61290458309129359</v>
      </c>
      <c r="N6752">
        <v>6.6677619999999997</v>
      </c>
      <c r="O6752">
        <v>2.208207191558436</v>
      </c>
      <c r="P6752">
        <v>60990000</v>
      </c>
      <c r="Q6752">
        <v>54420</v>
      </c>
      <c r="R6752">
        <v>1120.73</v>
      </c>
      <c r="S6752">
        <v>32.936999999999998</v>
      </c>
      <c r="T6752">
        <v>5.8849999999999998</v>
      </c>
      <c r="U6752">
        <v>17.178000000000001</v>
      </c>
      <c r="V6752">
        <v>2.3719380145402251</v>
      </c>
      <c r="AC6752">
        <v>10.82</v>
      </c>
      <c r="AD6752">
        <v>6.45</v>
      </c>
      <c r="AH6752" s="85">
        <f>IF(AND(M6752&lt;Variables!$G$6,M6752&gt;Variables!$G$5),0,1)</f>
        <v>1</v>
      </c>
      <c r="AI6752" s="85">
        <f t="shared" si="628"/>
        <v>0</v>
      </c>
      <c r="AJ6752" s="85">
        <f>IF(I6752&gt;Variables!$G$7,0,1)</f>
        <v>1</v>
      </c>
      <c r="AK6752" s="85">
        <f>IF(F6752&gt;Variables!$G$8,0,1)</f>
        <v>0</v>
      </c>
      <c r="AL6752" s="85">
        <f>IF(G6752&gt;Variables!$G$9,0,1)</f>
        <v>1</v>
      </c>
      <c r="AM6752" s="85">
        <f>IF(AND(K6752&gt;Variables!$G$10,K6752&lt;Variables!$G$11),0,1)</f>
        <v>0</v>
      </c>
      <c r="AN6752" s="103">
        <f>IF(H6752&lt;Variables!$G$13,1,0)</f>
        <v>1</v>
      </c>
      <c r="AO6752" s="101">
        <f>IF(R6752&lt;Variables!$G$12,0,1)</f>
        <v>1</v>
      </c>
      <c r="AP6752" s="86">
        <f t="shared" si="627"/>
        <v>1</v>
      </c>
      <c r="AR6752">
        <v>1</v>
      </c>
      <c r="AS6752">
        <v>0</v>
      </c>
      <c r="AT6752">
        <v>0</v>
      </c>
      <c r="AU6752">
        <v>0</v>
      </c>
      <c r="BA6752">
        <v>2</v>
      </c>
    </row>
    <row r="6753" spans="3:53" ht="12.75" x14ac:dyDescent="0.2">
      <c r="C6753" t="s">
        <v>1065</v>
      </c>
      <c r="D6753" t="s">
        <v>1037</v>
      </c>
      <c r="E6753">
        <v>69.010000000000005</v>
      </c>
      <c r="F6753">
        <v>12.93</v>
      </c>
      <c r="G6753">
        <v>5.23</v>
      </c>
      <c r="H6753">
        <v>3300</v>
      </c>
      <c r="I6753">
        <v>3.0609999999999999</v>
      </c>
      <c r="J6753" t="s">
        <v>76</v>
      </c>
      <c r="K6753">
        <v>40</v>
      </c>
      <c r="L6753">
        <v>69.395864999999986</v>
      </c>
      <c r="M6753">
        <v>-0.67491773465175708</v>
      </c>
      <c r="N6753">
        <v>71.007796000000013</v>
      </c>
      <c r="O6753">
        <v>-2.9296726798843582</v>
      </c>
      <c r="P6753">
        <v>3747000</v>
      </c>
      <c r="Q6753">
        <v>781900</v>
      </c>
      <c r="R6753">
        <v>4.79</v>
      </c>
      <c r="S6753">
        <v>32.936999999999998</v>
      </c>
      <c r="T6753">
        <v>5.8849999999999998</v>
      </c>
      <c r="U6753">
        <v>17.178000000000001</v>
      </c>
      <c r="V6753">
        <v>2.2614562369242028</v>
      </c>
      <c r="AC6753">
        <v>70.704999999999998</v>
      </c>
      <c r="AD6753">
        <v>65.150000000000006</v>
      </c>
      <c r="AH6753" s="85">
        <f>IF(AND(M6753&lt;Variables!$G$6,M6753&gt;Variables!$G$5),0,1)</f>
        <v>1</v>
      </c>
      <c r="AI6753" s="85">
        <f t="shared" si="628"/>
        <v>1</v>
      </c>
      <c r="AJ6753" s="85">
        <f>IF(I6753&gt;Variables!$G$7,0,1)</f>
        <v>0</v>
      </c>
      <c r="AK6753" s="85">
        <f>IF(F6753&gt;Variables!$G$8,0,1)</f>
        <v>0</v>
      </c>
      <c r="AL6753" s="85">
        <f>IF(G6753&gt;Variables!$G$9,0,1)</f>
        <v>1</v>
      </c>
      <c r="AM6753" s="85">
        <f>IF(AND(K6753&gt;Variables!$G$10,K6753&lt;Variables!$G$11),0,1)</f>
        <v>1</v>
      </c>
      <c r="AN6753" s="103">
        <f>IF(H6753&lt;Variables!$G$13,1,0)</f>
        <v>0</v>
      </c>
      <c r="AO6753" s="101">
        <f>IF(R6753&lt;Variables!$G$12,0,1)</f>
        <v>1</v>
      </c>
      <c r="AP6753" s="86">
        <f t="shared" si="627"/>
        <v>0</v>
      </c>
      <c r="AR6753">
        <v>0</v>
      </c>
      <c r="AS6753">
        <v>0</v>
      </c>
      <c r="AT6753">
        <v>1</v>
      </c>
      <c r="AU6753">
        <v>0</v>
      </c>
      <c r="BA6753">
        <v>-1.37</v>
      </c>
    </row>
    <row r="6754" spans="3:53" ht="12.75" x14ac:dyDescent="0.2">
      <c r="C6754" t="s">
        <v>1065</v>
      </c>
      <c r="D6754" t="s">
        <v>1059</v>
      </c>
      <c r="E6754">
        <v>5.3</v>
      </c>
      <c r="F6754">
        <v>39.9</v>
      </c>
      <c r="G6754">
        <v>18.14</v>
      </c>
      <c r="H6754">
        <v>335.46</v>
      </c>
      <c r="I6754">
        <v>-25.925000000000001</v>
      </c>
      <c r="J6754" t="s">
        <v>78</v>
      </c>
      <c r="K6754">
        <v>50.24</v>
      </c>
      <c r="L6754">
        <v>5.50746</v>
      </c>
      <c r="M6754">
        <v>-3.040603109237292</v>
      </c>
      <c r="N6754">
        <v>5.1006877551020411</v>
      </c>
      <c r="O6754">
        <v>4.6917642558806509</v>
      </c>
      <c r="P6754">
        <v>1210000</v>
      </c>
      <c r="Q6754">
        <v>48840</v>
      </c>
      <c r="R6754">
        <v>24.77</v>
      </c>
      <c r="S6754">
        <v>32.936999999999998</v>
      </c>
      <c r="T6754">
        <v>5.8849999999999998</v>
      </c>
      <c r="U6754">
        <v>17.178000000000001</v>
      </c>
      <c r="V6754">
        <v>2.4506495836672442</v>
      </c>
      <c r="AC6754">
        <v>5.99</v>
      </c>
      <c r="AD6754">
        <v>4.5102000000000002</v>
      </c>
      <c r="AH6754" s="85">
        <f>IF(AND(M6754&lt;Variables!$G$6,M6754&gt;Variables!$G$5),0,1)</f>
        <v>0</v>
      </c>
      <c r="AI6754" s="85">
        <f t="shared" si="628"/>
        <v>0</v>
      </c>
      <c r="AJ6754" s="85">
        <f>IF(I6754&gt;Variables!$G$7,0,1)</f>
        <v>1</v>
      </c>
      <c r="AK6754" s="85">
        <f>IF(F6754&gt;Variables!$G$8,0,1)</f>
        <v>0</v>
      </c>
      <c r="AL6754" s="85">
        <f>IF(G6754&gt;Variables!$G$9,0,1)</f>
        <v>0</v>
      </c>
      <c r="AM6754" s="85">
        <f>IF(AND(K6754&gt;Variables!$G$10,K6754&lt;Variables!$G$11),0,1)</f>
        <v>0</v>
      </c>
      <c r="AN6754" s="103">
        <f>IF(H6754&lt;Variables!$G$13,1,0)</f>
        <v>1</v>
      </c>
      <c r="AO6754" s="101">
        <f>IF(R6754&lt;Variables!$G$12,0,1)</f>
        <v>1</v>
      </c>
      <c r="AP6754" s="86">
        <f t="shared" si="627"/>
        <v>1</v>
      </c>
      <c r="AR6754">
        <v>0</v>
      </c>
      <c r="AS6754">
        <v>0</v>
      </c>
      <c r="AT6754">
        <v>1</v>
      </c>
      <c r="AU6754">
        <v>0</v>
      </c>
      <c r="BA6754">
        <v>-2.25</v>
      </c>
    </row>
    <row r="6755" spans="3:53" ht="12.75" x14ac:dyDescent="0.2">
      <c r="C6755" t="s">
        <v>1065</v>
      </c>
      <c r="D6755" t="s">
        <v>1046</v>
      </c>
      <c r="E6755">
        <v>34.090000000000003</v>
      </c>
      <c r="F6755">
        <v>8.67</v>
      </c>
      <c r="G6755">
        <v>8.2799999999999994</v>
      </c>
      <c r="H6755">
        <v>1920</v>
      </c>
      <c r="I6755">
        <v>-61.279000000000003</v>
      </c>
      <c r="J6755" t="s">
        <v>78</v>
      </c>
      <c r="K6755">
        <v>59.76</v>
      </c>
      <c r="L6755">
        <v>33.995841176470591</v>
      </c>
      <c r="M6755">
        <v>0.26226391359634471</v>
      </c>
      <c r="N6755">
        <v>33.631060465116278</v>
      </c>
      <c r="O6755">
        <v>1.349762774666504</v>
      </c>
      <c r="P6755">
        <v>119445</v>
      </c>
      <c r="Q6755">
        <v>557565</v>
      </c>
      <c r="R6755">
        <v>0.21</v>
      </c>
      <c r="S6755">
        <v>32.936999999999998</v>
      </c>
      <c r="T6755">
        <v>5.8849999999999998</v>
      </c>
      <c r="U6755">
        <v>17.178000000000001</v>
      </c>
      <c r="V6755">
        <v>2.4539023367856241</v>
      </c>
      <c r="AC6755">
        <v>34.2883</v>
      </c>
      <c r="AD6755">
        <v>32.905000000000001</v>
      </c>
      <c r="AH6755" s="85">
        <f>IF(AND(M6755&lt;Variables!$G$6,M6755&gt;Variables!$G$5),0,1)</f>
        <v>1</v>
      </c>
      <c r="AI6755" s="85">
        <f t="shared" si="628"/>
        <v>0</v>
      </c>
      <c r="AJ6755" s="85">
        <f>IF(I6755&gt;Variables!$G$7,0,1)</f>
        <v>1</v>
      </c>
      <c r="AK6755" s="85">
        <f>IF(F6755&gt;Variables!$G$8,0,1)</f>
        <v>1</v>
      </c>
      <c r="AL6755" s="85">
        <f>IF(G6755&gt;Variables!$G$9,0,1)</f>
        <v>1</v>
      </c>
      <c r="AM6755" s="85">
        <f>IF(AND(K6755&gt;Variables!$G$10,K6755&lt;Variables!$G$11),0,1)</f>
        <v>0</v>
      </c>
      <c r="AN6755" s="103">
        <f>IF(H6755&lt;Variables!$G$13,1,0)</f>
        <v>1</v>
      </c>
      <c r="AO6755" s="101">
        <f>IF(R6755&lt;Variables!$G$12,0,1)</f>
        <v>0</v>
      </c>
      <c r="AP6755" s="86">
        <f t="shared" si="627"/>
        <v>1</v>
      </c>
      <c r="AR6755">
        <v>0</v>
      </c>
      <c r="AS6755">
        <v>0</v>
      </c>
      <c r="AT6755">
        <v>1</v>
      </c>
      <c r="AU6755">
        <v>0</v>
      </c>
      <c r="BA6755">
        <v>-2.25</v>
      </c>
    </row>
    <row r="6756" spans="3:53" ht="12.75" x14ac:dyDescent="0.2">
      <c r="C6756" t="s">
        <v>1065</v>
      </c>
      <c r="D6756" t="s">
        <v>1042</v>
      </c>
      <c r="E6756">
        <v>15.44</v>
      </c>
      <c r="F6756">
        <v>13.06</v>
      </c>
      <c r="G6756">
        <v>3.86</v>
      </c>
      <c r="H6756">
        <v>2590</v>
      </c>
      <c r="I6756">
        <v>306.93200000000002</v>
      </c>
      <c r="J6756" t="s">
        <v>78</v>
      </c>
      <c r="K6756">
        <v>53.21</v>
      </c>
      <c r="L6756">
        <v>15.392379999999999</v>
      </c>
      <c r="M6756">
        <v>0.1969805838993155</v>
      </c>
      <c r="N6756">
        <v>15.408645999999999</v>
      </c>
      <c r="O6756">
        <v>9.1208533183251714E-2</v>
      </c>
      <c r="P6756">
        <v>3827000</v>
      </c>
      <c r="Q6756">
        <v>3463000</v>
      </c>
      <c r="R6756">
        <v>1.1100000000000001</v>
      </c>
      <c r="S6756">
        <v>32.936999999999998</v>
      </c>
      <c r="T6756">
        <v>5.8849999999999998</v>
      </c>
      <c r="U6756">
        <v>17.178000000000001</v>
      </c>
      <c r="V6756">
        <v>2.3933080002551912</v>
      </c>
      <c r="AC6756">
        <v>15.75</v>
      </c>
      <c r="AD6756">
        <v>15.38</v>
      </c>
      <c r="AH6756" s="85">
        <f>IF(AND(M6756&lt;Variables!$G$6,M6756&gt;Variables!$G$5),0,1)</f>
        <v>1</v>
      </c>
      <c r="AI6756" s="85">
        <f t="shared" si="628"/>
        <v>1</v>
      </c>
      <c r="AJ6756" s="85">
        <f>IF(I6756&gt;Variables!$G$7,0,1)</f>
        <v>0</v>
      </c>
      <c r="AK6756" s="85">
        <f>IF(F6756&gt;Variables!$G$8,0,1)</f>
        <v>0</v>
      </c>
      <c r="AL6756" s="85">
        <f>IF(G6756&gt;Variables!$G$9,0,1)</f>
        <v>1</v>
      </c>
      <c r="AM6756" s="85">
        <f>IF(AND(K6756&gt;Variables!$G$10,K6756&lt;Variables!$G$11),0,1)</f>
        <v>0</v>
      </c>
      <c r="AN6756" s="103">
        <f>IF(H6756&lt;Variables!$G$13,1,0)</f>
        <v>0</v>
      </c>
      <c r="AO6756" s="101">
        <f>IF(R6756&lt;Variables!$G$12,0,1)</f>
        <v>0</v>
      </c>
      <c r="AP6756" s="86">
        <f t="shared" si="627"/>
        <v>1</v>
      </c>
      <c r="AR6756">
        <v>1</v>
      </c>
      <c r="AS6756">
        <v>0</v>
      </c>
      <c r="AT6756">
        <v>0</v>
      </c>
      <c r="AU6756">
        <v>0</v>
      </c>
      <c r="BA6756">
        <v>1.76</v>
      </c>
    </row>
    <row r="6757" spans="3:53" ht="12.75" x14ac:dyDescent="0.2">
      <c r="C6757" t="s">
        <v>1065</v>
      </c>
      <c r="D6757" t="s">
        <v>1032</v>
      </c>
      <c r="E6757">
        <v>2.12</v>
      </c>
      <c r="F6757">
        <v>23.39</v>
      </c>
      <c r="G6757">
        <v>8.26</v>
      </c>
      <c r="H6757">
        <v>51.39</v>
      </c>
      <c r="I6757">
        <v>-14.04</v>
      </c>
      <c r="J6757" t="s">
        <v>78</v>
      </c>
      <c r="K6757">
        <v>39.130000000000003</v>
      </c>
      <c r="L6757">
        <v>2.2129949999999998</v>
      </c>
      <c r="M6757">
        <v>-4.3648991525059824</v>
      </c>
      <c r="N6757">
        <v>2.1819519999999999</v>
      </c>
      <c r="O6757">
        <v>-3.004282404012546</v>
      </c>
      <c r="P6757">
        <v>12710000</v>
      </c>
      <c r="Q6757">
        <v>363020</v>
      </c>
      <c r="R6757">
        <v>35.01</v>
      </c>
      <c r="S6757">
        <v>32.936999999999998</v>
      </c>
      <c r="T6757">
        <v>5.8849999999999998</v>
      </c>
      <c r="U6757">
        <v>17.178000000000001</v>
      </c>
      <c r="V6757">
        <v>2.230848819426162</v>
      </c>
      <c r="AC6757">
        <v>2.15</v>
      </c>
      <c r="AD6757">
        <v>1.85</v>
      </c>
      <c r="AH6757" s="85">
        <f>IF(AND(M6757&lt;Variables!$G$6,M6757&gt;Variables!$G$5),0,1)</f>
        <v>0</v>
      </c>
      <c r="AI6757" s="85">
        <f t="shared" si="628"/>
        <v>0</v>
      </c>
      <c r="AJ6757" s="85">
        <f>IF(I6757&gt;Variables!$G$7,0,1)</f>
        <v>1</v>
      </c>
      <c r="AK6757" s="85">
        <f>IF(F6757&gt;Variables!$G$8,0,1)</f>
        <v>0</v>
      </c>
      <c r="AL6757" s="85">
        <f>IF(G6757&gt;Variables!$G$9,0,1)</f>
        <v>1</v>
      </c>
      <c r="AM6757" s="85">
        <f>IF(AND(K6757&gt;Variables!$G$10,K6757&lt;Variables!$G$11),0,1)</f>
        <v>1</v>
      </c>
      <c r="AN6757" s="103">
        <f>IF(H6757&lt;Variables!$G$13,1,0)</f>
        <v>1</v>
      </c>
      <c r="AO6757" s="101">
        <f>IF(R6757&lt;Variables!$G$12,0,1)</f>
        <v>1</v>
      </c>
      <c r="AP6757" s="86">
        <f t="shared" si="627"/>
        <v>1</v>
      </c>
      <c r="AR6757">
        <v>0</v>
      </c>
      <c r="AS6757">
        <v>0</v>
      </c>
      <c r="AT6757">
        <v>1</v>
      </c>
      <c r="AU6757">
        <v>0</v>
      </c>
      <c r="BA6757">
        <v>-2.25</v>
      </c>
    </row>
    <row r="6758" spans="3:53" ht="12.75" x14ac:dyDescent="0.2">
      <c r="C6758" t="s">
        <v>1065</v>
      </c>
      <c r="D6758" t="s">
        <v>756</v>
      </c>
      <c r="E6758">
        <v>2.87</v>
      </c>
      <c r="F6758">
        <v>43.25</v>
      </c>
      <c r="G6758">
        <v>17.920000000000002</v>
      </c>
      <c r="H6758">
        <v>27.2</v>
      </c>
      <c r="I6758">
        <v>-58.603999999999999</v>
      </c>
      <c r="J6758" t="s">
        <v>78</v>
      </c>
      <c r="K6758">
        <v>56.34</v>
      </c>
      <c r="L6758">
        <v>2.7913199999999998</v>
      </c>
      <c r="M6758">
        <v>1.3857243168106941</v>
      </c>
      <c r="N6758">
        <v>2.68723</v>
      </c>
      <c r="O6758">
        <v>5.3129058547277337</v>
      </c>
      <c r="P6758">
        <v>42530000</v>
      </c>
      <c r="Q6758">
        <v>1960000</v>
      </c>
      <c r="R6758">
        <v>21.7</v>
      </c>
      <c r="S6758">
        <v>32.936999999999998</v>
      </c>
      <c r="T6758">
        <v>5.8849999999999998</v>
      </c>
      <c r="U6758">
        <v>17.178000000000001</v>
      </c>
      <c r="V6758">
        <v>2.371281066380063</v>
      </c>
      <c r="AC6758">
        <v>3.75</v>
      </c>
      <c r="AD6758">
        <v>2.66</v>
      </c>
      <c r="AH6758" s="85">
        <f>IF(AND(M6758&lt;Variables!$G$6,M6758&gt;Variables!$G$5),0,1)</f>
        <v>1</v>
      </c>
      <c r="AI6758" s="85">
        <f t="shared" si="628"/>
        <v>0</v>
      </c>
      <c r="AJ6758" s="85">
        <f>IF(I6758&gt;Variables!$G$7,0,1)</f>
        <v>1</v>
      </c>
      <c r="AK6758" s="85">
        <f>IF(F6758&gt;Variables!$G$8,0,1)</f>
        <v>0</v>
      </c>
      <c r="AL6758" s="85">
        <f>IF(G6758&gt;Variables!$G$9,0,1)</f>
        <v>0</v>
      </c>
      <c r="AM6758" s="85">
        <f>IF(AND(K6758&gt;Variables!$G$10,K6758&lt;Variables!$G$11),0,1)</f>
        <v>0</v>
      </c>
      <c r="AN6758" s="103">
        <f>IF(H6758&lt;Variables!$G$13,1,0)</f>
        <v>1</v>
      </c>
      <c r="AO6758" s="101">
        <f>IF(R6758&lt;Variables!$G$12,0,1)</f>
        <v>1</v>
      </c>
      <c r="AP6758" s="86">
        <f t="shared" si="627"/>
        <v>1</v>
      </c>
      <c r="AR6758">
        <v>0</v>
      </c>
      <c r="AS6758">
        <v>0</v>
      </c>
      <c r="AT6758">
        <v>1</v>
      </c>
      <c r="AU6758">
        <v>0</v>
      </c>
      <c r="BA6758">
        <v>-2.25</v>
      </c>
    </row>
    <row r="6759" spans="3:53" ht="12.75" x14ac:dyDescent="0.2">
      <c r="C6759" t="s">
        <v>1068</v>
      </c>
      <c r="D6759" t="s">
        <v>1040</v>
      </c>
      <c r="E6759">
        <v>2.79</v>
      </c>
      <c r="F6759">
        <v>9.41</v>
      </c>
      <c r="G6759">
        <v>2.96</v>
      </c>
      <c r="H6759">
        <v>-99999</v>
      </c>
      <c r="I6759">
        <v>187.12100000000001</v>
      </c>
      <c r="J6759" t="s">
        <v>78</v>
      </c>
      <c r="K6759">
        <v>65.73</v>
      </c>
      <c r="L6759">
        <v>2.788333333333334</v>
      </c>
      <c r="M6759">
        <v>-0.29886431560073212</v>
      </c>
      <c r="N6759">
        <v>2.7809692307692311</v>
      </c>
      <c r="O6759">
        <v>-3.4852265120629868E-2</v>
      </c>
      <c r="P6759">
        <v>195308</v>
      </c>
      <c r="Q6759">
        <v>61287</v>
      </c>
      <c r="R6759">
        <v>3.19</v>
      </c>
      <c r="S6759">
        <v>32.411000000000001</v>
      </c>
      <c r="T6759">
        <v>6.4969999999999999</v>
      </c>
      <c r="U6759">
        <v>17.613199999999999</v>
      </c>
      <c r="V6759">
        <v>2.551310152062165</v>
      </c>
      <c r="AC6759">
        <v>2.7934999999999999</v>
      </c>
      <c r="AD6759">
        <v>2.7501000000000002</v>
      </c>
      <c r="AH6759" s="85">
        <f>IF(AND(M6759&lt;Variables!$G$6,M6759&gt;Variables!$G$5),0,1)</f>
        <v>1</v>
      </c>
      <c r="AI6759" s="85">
        <f t="shared" si="628"/>
        <v>0</v>
      </c>
      <c r="AJ6759" s="85">
        <f>IF(I6759&gt;Variables!$G$7,0,1)</f>
        <v>0</v>
      </c>
      <c r="AK6759" s="85">
        <f>IF(F6759&gt;Variables!$G$8,0,1)</f>
        <v>0</v>
      </c>
      <c r="AL6759" s="85">
        <f>IF(G6759&gt;Variables!$G$9,0,1)</f>
        <v>1</v>
      </c>
      <c r="AM6759" s="85">
        <f>IF(AND(K6759&gt;Variables!$G$10,K6759&lt;Variables!$G$11),0,1)</f>
        <v>0</v>
      </c>
      <c r="AN6759" s="103">
        <f>IF(H6759&lt;Variables!$G$13,1,0)</f>
        <v>1</v>
      </c>
      <c r="AO6759" s="101">
        <f>IF(R6759&lt;Variables!$G$12,0,1)</f>
        <v>1</v>
      </c>
      <c r="AP6759" s="86">
        <f t="shared" si="627"/>
        <v>1</v>
      </c>
      <c r="AR6759">
        <v>0</v>
      </c>
      <c r="AS6759">
        <v>0</v>
      </c>
      <c r="AT6759">
        <v>0</v>
      </c>
      <c r="AU6759">
        <v>0</v>
      </c>
      <c r="BA6759">
        <v>0</v>
      </c>
    </row>
    <row r="6760" spans="3:53" ht="12.75" x14ac:dyDescent="0.2">
      <c r="C6760" t="s">
        <v>1068</v>
      </c>
      <c r="D6760" t="s">
        <v>1066</v>
      </c>
      <c r="E6760">
        <v>22.2</v>
      </c>
      <c r="F6760">
        <v>5.14</v>
      </c>
      <c r="G6760">
        <v>4.71</v>
      </c>
      <c r="H6760">
        <v>3080</v>
      </c>
      <c r="I6760">
        <v>-80.010999999999996</v>
      </c>
      <c r="J6760" t="s">
        <v>76</v>
      </c>
      <c r="K6760">
        <v>51.04</v>
      </c>
      <c r="L6760">
        <v>22.29006</v>
      </c>
      <c r="M6760">
        <v>-0.1797213645903171</v>
      </c>
      <c r="N6760">
        <v>22.119024</v>
      </c>
      <c r="O6760">
        <v>0.59214185942381736</v>
      </c>
      <c r="P6760">
        <v>644607</v>
      </c>
      <c r="Q6760">
        <v>2044000</v>
      </c>
      <c r="R6760">
        <v>0.32</v>
      </c>
      <c r="S6760">
        <v>32.411000000000001</v>
      </c>
      <c r="T6760">
        <v>6.4969999999999999</v>
      </c>
      <c r="U6760">
        <v>17.613199999999999</v>
      </c>
      <c r="V6760">
        <v>2.3829869521923221</v>
      </c>
      <c r="AC6760">
        <v>22.36</v>
      </c>
      <c r="AD6760">
        <v>21.79</v>
      </c>
      <c r="AH6760" s="85">
        <f>IF(AND(M6760&lt;Variables!$G$6,M6760&gt;Variables!$G$5),0,1)</f>
        <v>1</v>
      </c>
      <c r="AI6760" s="85">
        <f t="shared" si="628"/>
        <v>0</v>
      </c>
      <c r="AJ6760" s="85">
        <f>IF(I6760&gt;Variables!$G$7,0,1)</f>
        <v>1</v>
      </c>
      <c r="AK6760" s="85">
        <f>IF(F6760&gt;Variables!$G$8,0,1)</f>
        <v>1</v>
      </c>
      <c r="AL6760" s="85">
        <f>IF(G6760&gt;Variables!$G$9,0,1)</f>
        <v>1</v>
      </c>
      <c r="AM6760" s="85">
        <f>IF(AND(K6760&gt;Variables!$G$10,K6760&lt;Variables!$G$11),0,1)</f>
        <v>0</v>
      </c>
      <c r="AN6760" s="103">
        <f>IF(H6760&lt;Variables!$G$13,1,0)</f>
        <v>0</v>
      </c>
      <c r="AO6760" s="101">
        <f>IF(R6760&lt;Variables!$G$12,0,1)</f>
        <v>0</v>
      </c>
      <c r="AP6760" s="86">
        <f t="shared" si="627"/>
        <v>0</v>
      </c>
      <c r="AR6760">
        <v>0</v>
      </c>
      <c r="AS6760">
        <v>0</v>
      </c>
      <c r="AT6760">
        <v>0</v>
      </c>
      <c r="AU6760">
        <v>1</v>
      </c>
      <c r="BA6760">
        <v>-0.31</v>
      </c>
    </row>
    <row r="6761" spans="3:53" ht="12.75" x14ac:dyDescent="0.2">
      <c r="C6761" t="s">
        <v>1068</v>
      </c>
      <c r="D6761" t="s">
        <v>1048</v>
      </c>
      <c r="E6761">
        <v>6.92</v>
      </c>
      <c r="F6761">
        <v>69.12</v>
      </c>
      <c r="G6761">
        <v>10.46</v>
      </c>
      <c r="H6761">
        <v>33.130000000000003</v>
      </c>
      <c r="I6761">
        <v>-58.634</v>
      </c>
      <c r="J6761" t="s">
        <v>78</v>
      </c>
      <c r="K6761">
        <v>58.56</v>
      </c>
      <c r="L6761">
        <v>6.8618249999999987</v>
      </c>
      <c r="M6761">
        <v>1.5750183078117159</v>
      </c>
      <c r="N6761">
        <v>6.7260920000000013</v>
      </c>
      <c r="O6761">
        <v>3.6248091759672429</v>
      </c>
      <c r="P6761">
        <v>63000000</v>
      </c>
      <c r="Q6761">
        <v>54420</v>
      </c>
      <c r="R6761">
        <v>1157.6600000000001</v>
      </c>
      <c r="S6761">
        <v>32.411000000000001</v>
      </c>
      <c r="T6761">
        <v>6.4969999999999999</v>
      </c>
      <c r="U6761">
        <v>17.613199999999999</v>
      </c>
      <c r="V6761">
        <v>2.3757946554043561</v>
      </c>
      <c r="AC6761">
        <v>10.82</v>
      </c>
      <c r="AD6761">
        <v>6.45</v>
      </c>
      <c r="AH6761" s="85">
        <f>IF(AND(M6761&lt;Variables!$G$6,M6761&gt;Variables!$G$5),0,1)</f>
        <v>1</v>
      </c>
      <c r="AI6761" s="85">
        <f t="shared" si="628"/>
        <v>0</v>
      </c>
      <c r="AJ6761" s="85">
        <f>IF(I6761&gt;Variables!$G$7,0,1)</f>
        <v>1</v>
      </c>
      <c r="AK6761" s="85">
        <f>IF(F6761&gt;Variables!$G$8,0,1)</f>
        <v>0</v>
      </c>
      <c r="AL6761" s="85">
        <f>IF(G6761&gt;Variables!$G$9,0,1)</f>
        <v>1</v>
      </c>
      <c r="AM6761" s="85">
        <f>IF(AND(K6761&gt;Variables!$G$10,K6761&lt;Variables!$G$11),0,1)</f>
        <v>0</v>
      </c>
      <c r="AN6761" s="103">
        <f>IF(H6761&lt;Variables!$G$13,1,0)</f>
        <v>1</v>
      </c>
      <c r="AO6761" s="101">
        <f>IF(R6761&lt;Variables!$G$12,0,1)</f>
        <v>1</v>
      </c>
      <c r="AP6761" s="86">
        <f t="shared" si="627"/>
        <v>1</v>
      </c>
      <c r="AR6761">
        <v>1</v>
      </c>
      <c r="AS6761">
        <v>0</v>
      </c>
      <c r="AT6761">
        <v>0</v>
      </c>
      <c r="AU6761">
        <v>0</v>
      </c>
      <c r="BA6761">
        <v>2</v>
      </c>
    </row>
    <row r="6762" spans="3:53" ht="12.75" x14ac:dyDescent="0.2">
      <c r="C6762" t="s">
        <v>1068</v>
      </c>
      <c r="D6762" t="s">
        <v>1049</v>
      </c>
      <c r="E6762">
        <v>9.5500000000000007</v>
      </c>
      <c r="F6762">
        <v>66.61</v>
      </c>
      <c r="G6762">
        <v>-15.35</v>
      </c>
      <c r="H6762">
        <v>32.65</v>
      </c>
      <c r="I6762">
        <v>-45.887999999999998</v>
      </c>
      <c r="J6762" t="s">
        <v>78</v>
      </c>
      <c r="K6762">
        <v>30.33</v>
      </c>
      <c r="L6762">
        <v>10.108145</v>
      </c>
      <c r="M6762">
        <v>-4.1080237768650809</v>
      </c>
      <c r="N6762">
        <v>10.434354000000001</v>
      </c>
      <c r="O6762">
        <v>-7.1058927078763183</v>
      </c>
      <c r="P6762">
        <v>20150000</v>
      </c>
      <c r="Q6762">
        <v>559580</v>
      </c>
      <c r="R6762">
        <v>36.01</v>
      </c>
      <c r="S6762">
        <v>32.411000000000001</v>
      </c>
      <c r="T6762">
        <v>6.4969999999999999</v>
      </c>
      <c r="U6762">
        <v>17.613199999999999</v>
      </c>
      <c r="V6762">
        <v>2.036663075827069</v>
      </c>
      <c r="AC6762">
        <v>10.37</v>
      </c>
      <c r="AD6762">
        <v>7.3101000000000003</v>
      </c>
      <c r="AH6762" s="85">
        <f>IF(AND(M6762&lt;Variables!$G$6,M6762&gt;Variables!$G$5),0,1)</f>
        <v>0</v>
      </c>
      <c r="AI6762" s="85">
        <f t="shared" si="628"/>
        <v>1</v>
      </c>
      <c r="AJ6762" s="85">
        <f>IF(I6762&gt;Variables!$G$7,0,1)</f>
        <v>1</v>
      </c>
      <c r="AK6762" s="85">
        <f>IF(F6762&gt;Variables!$G$8,0,1)</f>
        <v>0</v>
      </c>
      <c r="AL6762" s="85">
        <f>IF(G6762&gt;Variables!$G$9,0,1)</f>
        <v>1</v>
      </c>
      <c r="AM6762" s="85">
        <f>IF(AND(K6762&gt;Variables!$G$10,K6762&lt;Variables!$G$11),0,1)</f>
        <v>1</v>
      </c>
      <c r="AN6762" s="103">
        <f>IF(H6762&lt;Variables!$G$13,1,0)</f>
        <v>1</v>
      </c>
      <c r="AO6762" s="101">
        <f>IF(R6762&lt;Variables!$G$12,0,1)</f>
        <v>1</v>
      </c>
      <c r="AP6762" s="86">
        <f t="shared" si="627"/>
        <v>1</v>
      </c>
      <c r="AR6762">
        <v>1</v>
      </c>
      <c r="AS6762">
        <v>0</v>
      </c>
      <c r="AT6762">
        <v>0</v>
      </c>
      <c r="AU6762">
        <v>0</v>
      </c>
      <c r="BA6762">
        <v>2</v>
      </c>
    </row>
    <row r="6763" spans="3:53" ht="12.75" x14ac:dyDescent="0.2">
      <c r="C6763" t="s">
        <v>1068</v>
      </c>
      <c r="D6763" t="s">
        <v>756</v>
      </c>
      <c r="E6763">
        <v>2.96</v>
      </c>
      <c r="F6763">
        <v>48.25</v>
      </c>
      <c r="G6763">
        <v>23.75</v>
      </c>
      <c r="H6763">
        <v>27.2</v>
      </c>
      <c r="I6763">
        <v>-57.2</v>
      </c>
      <c r="J6763" t="s">
        <v>78</v>
      </c>
      <c r="K6763">
        <v>67.430000000000007</v>
      </c>
      <c r="L6763">
        <v>2.8474400000000002</v>
      </c>
      <c r="M6763">
        <v>4.3077290478464949</v>
      </c>
      <c r="N6763">
        <v>2.7368260000000002</v>
      </c>
      <c r="O6763">
        <v>8.5235232345790255</v>
      </c>
      <c r="P6763">
        <v>46960000</v>
      </c>
      <c r="Q6763">
        <v>1960000</v>
      </c>
      <c r="R6763">
        <v>23.96</v>
      </c>
      <c r="S6763">
        <v>32.411000000000001</v>
      </c>
      <c r="T6763">
        <v>6.4969999999999999</v>
      </c>
      <c r="U6763">
        <v>17.613199999999999</v>
      </c>
      <c r="V6763">
        <v>2.2187320691821419</v>
      </c>
      <c r="AC6763">
        <v>3.75</v>
      </c>
      <c r="AD6763">
        <v>2.66</v>
      </c>
      <c r="AH6763" s="85">
        <f>IF(AND(M6763&lt;Variables!$G$6,M6763&gt;Variables!$G$5),0,1)</f>
        <v>1</v>
      </c>
      <c r="AI6763" s="85">
        <f t="shared" si="628"/>
        <v>0</v>
      </c>
      <c r="AJ6763" s="85">
        <f>IF(I6763&gt;Variables!$G$7,0,1)</f>
        <v>1</v>
      </c>
      <c r="AK6763" s="85">
        <f>IF(F6763&gt;Variables!$G$8,0,1)</f>
        <v>0</v>
      </c>
      <c r="AL6763" s="85">
        <f>IF(G6763&gt;Variables!$G$9,0,1)</f>
        <v>0</v>
      </c>
      <c r="AM6763" s="85">
        <f>IF(AND(K6763&gt;Variables!$G$10,K6763&lt;Variables!$G$11),0,1)</f>
        <v>0</v>
      </c>
      <c r="AN6763" s="103">
        <f>IF(H6763&lt;Variables!$G$13,1,0)</f>
        <v>1</v>
      </c>
      <c r="AO6763" s="101">
        <f>IF(R6763&lt;Variables!$G$12,0,1)</f>
        <v>1</v>
      </c>
      <c r="AP6763" s="86">
        <f t="shared" si="627"/>
        <v>1</v>
      </c>
      <c r="AR6763">
        <v>1</v>
      </c>
      <c r="AS6763">
        <v>0</v>
      </c>
      <c r="AT6763">
        <v>0</v>
      </c>
      <c r="AU6763">
        <v>0</v>
      </c>
      <c r="BA6763">
        <v>2</v>
      </c>
    </row>
    <row r="6764" spans="3:53" ht="12.75" x14ac:dyDescent="0.2">
      <c r="C6764" t="s">
        <v>1068</v>
      </c>
      <c r="D6764" t="s">
        <v>1059</v>
      </c>
      <c r="E6764">
        <v>5.12</v>
      </c>
      <c r="F6764">
        <v>33.090000000000003</v>
      </c>
      <c r="G6764">
        <v>14.27</v>
      </c>
      <c r="H6764">
        <v>335.46</v>
      </c>
      <c r="I6764">
        <v>-27.135000000000002</v>
      </c>
      <c r="J6764" t="s">
        <v>78</v>
      </c>
      <c r="K6764">
        <v>40.409999999999997</v>
      </c>
      <c r="L6764">
        <v>5.3981750000000002</v>
      </c>
      <c r="M6764">
        <v>-4.3195153917759264</v>
      </c>
      <c r="N6764">
        <v>5.1517714285714282</v>
      </c>
      <c r="O6764">
        <v>0.25677714184303507</v>
      </c>
      <c r="P6764">
        <v>1830000</v>
      </c>
      <c r="Q6764">
        <v>48840</v>
      </c>
      <c r="R6764">
        <v>37.47</v>
      </c>
      <c r="S6764">
        <v>32.411000000000001</v>
      </c>
      <c r="T6764">
        <v>6.4969999999999999</v>
      </c>
      <c r="U6764">
        <v>17.613199999999999</v>
      </c>
      <c r="V6764">
        <v>2.2603220474567789</v>
      </c>
      <c r="AC6764">
        <v>5.99</v>
      </c>
      <c r="AD6764">
        <v>4.5102000000000002</v>
      </c>
      <c r="AH6764" s="85">
        <f>IF(AND(M6764&lt;Variables!$G$6,M6764&gt;Variables!$G$5),0,1)</f>
        <v>0</v>
      </c>
      <c r="AI6764" s="85">
        <f t="shared" si="628"/>
        <v>0</v>
      </c>
      <c r="AJ6764" s="85">
        <f>IF(I6764&gt;Variables!$G$7,0,1)</f>
        <v>1</v>
      </c>
      <c r="AK6764" s="85">
        <f>IF(F6764&gt;Variables!$G$8,0,1)</f>
        <v>0</v>
      </c>
      <c r="AL6764" s="85">
        <f>IF(G6764&gt;Variables!$G$9,0,1)</f>
        <v>0</v>
      </c>
      <c r="AM6764" s="85">
        <f>IF(AND(K6764&gt;Variables!$G$10,K6764&lt;Variables!$G$11),0,1)</f>
        <v>1</v>
      </c>
      <c r="AN6764" s="103">
        <f>IF(H6764&lt;Variables!$G$13,1,0)</f>
        <v>1</v>
      </c>
      <c r="AO6764" s="101">
        <f>IF(R6764&lt;Variables!$G$12,0,1)</f>
        <v>1</v>
      </c>
      <c r="AP6764" s="86">
        <f t="shared" si="627"/>
        <v>1</v>
      </c>
      <c r="AR6764">
        <v>0</v>
      </c>
      <c r="AS6764">
        <v>0</v>
      </c>
      <c r="AT6764">
        <v>1</v>
      </c>
      <c r="AU6764">
        <v>0</v>
      </c>
      <c r="BA6764">
        <v>-2.25</v>
      </c>
    </row>
    <row r="6765" spans="3:53" ht="12.75" x14ac:dyDescent="0.2">
      <c r="C6765" t="s">
        <v>1068</v>
      </c>
      <c r="D6765" t="s">
        <v>1032</v>
      </c>
      <c r="E6765">
        <v>2.11</v>
      </c>
      <c r="F6765">
        <v>23.98</v>
      </c>
      <c r="G6765">
        <v>7.67</v>
      </c>
      <c r="H6765">
        <v>51.39</v>
      </c>
      <c r="I6765">
        <v>-14.287000000000001</v>
      </c>
      <c r="J6765" t="s">
        <v>78</v>
      </c>
      <c r="K6765">
        <v>38.15</v>
      </c>
      <c r="L6765">
        <v>2.1796350000000002</v>
      </c>
      <c r="M6765">
        <v>-3.424197170627203</v>
      </c>
      <c r="N6765">
        <v>2.1833559999999999</v>
      </c>
      <c r="O6765">
        <v>-3.5887871698431169</v>
      </c>
      <c r="P6765">
        <v>13110000</v>
      </c>
      <c r="Q6765">
        <v>363020</v>
      </c>
      <c r="R6765">
        <v>36.11</v>
      </c>
      <c r="S6765">
        <v>32.411000000000001</v>
      </c>
      <c r="T6765">
        <v>6.4969999999999999</v>
      </c>
      <c r="U6765">
        <v>17.613199999999999</v>
      </c>
      <c r="V6765">
        <v>2.2160775115053659</v>
      </c>
      <c r="AC6765">
        <v>2.13</v>
      </c>
      <c r="AD6765">
        <v>1.85</v>
      </c>
      <c r="AH6765" s="85">
        <f>IF(AND(M6765&lt;Variables!$G$6,M6765&gt;Variables!$G$5),0,1)</f>
        <v>0</v>
      </c>
      <c r="AI6765" s="85">
        <f t="shared" si="628"/>
        <v>1</v>
      </c>
      <c r="AJ6765" s="85">
        <f>IF(I6765&gt;Variables!$G$7,0,1)</f>
        <v>1</v>
      </c>
      <c r="AK6765" s="85">
        <f>IF(F6765&gt;Variables!$G$8,0,1)</f>
        <v>0</v>
      </c>
      <c r="AL6765" s="85">
        <f>IF(G6765&gt;Variables!$G$9,0,1)</f>
        <v>1</v>
      </c>
      <c r="AM6765" s="85">
        <f>IF(AND(K6765&gt;Variables!$G$10,K6765&lt;Variables!$G$11),0,1)</f>
        <v>1</v>
      </c>
      <c r="AN6765" s="103">
        <f>IF(H6765&lt;Variables!$G$13,1,0)</f>
        <v>1</v>
      </c>
      <c r="AO6765" s="101">
        <f>IF(R6765&lt;Variables!$G$12,0,1)</f>
        <v>1</v>
      </c>
      <c r="AP6765" s="86">
        <f t="shared" si="627"/>
        <v>1</v>
      </c>
      <c r="AR6765">
        <v>0</v>
      </c>
      <c r="AS6765">
        <v>0</v>
      </c>
      <c r="AT6765">
        <v>1</v>
      </c>
      <c r="AU6765">
        <v>0</v>
      </c>
      <c r="BA6765">
        <v>-2.25</v>
      </c>
    </row>
    <row r="6766" spans="3:53" ht="12.75" x14ac:dyDescent="0.2">
      <c r="C6766" t="s">
        <v>1068</v>
      </c>
      <c r="D6766" t="s">
        <v>1069</v>
      </c>
      <c r="E6766">
        <v>11.52</v>
      </c>
      <c r="F6766">
        <v>20.66</v>
      </c>
      <c r="G6766">
        <v>20.53</v>
      </c>
      <c r="H6766">
        <v>224.86</v>
      </c>
      <c r="I6766">
        <v>-39.482999999999997</v>
      </c>
      <c r="J6766" t="s">
        <v>78</v>
      </c>
      <c r="K6766">
        <v>56.12</v>
      </c>
      <c r="L6766">
        <v>11.703685</v>
      </c>
      <c r="M6766">
        <v>0.31028688827491779</v>
      </c>
      <c r="N6766">
        <v>11.11726595744681</v>
      </c>
      <c r="O6766">
        <v>5.6015035075783111</v>
      </c>
      <c r="P6766">
        <v>87460</v>
      </c>
      <c r="Q6766">
        <v>58680</v>
      </c>
      <c r="R6766">
        <v>1.49</v>
      </c>
      <c r="S6766">
        <v>32.411000000000001</v>
      </c>
      <c r="T6766">
        <v>6.4969999999999999</v>
      </c>
      <c r="U6766">
        <v>17.613199999999999</v>
      </c>
      <c r="V6766">
        <v>2.416851556680824</v>
      </c>
      <c r="AC6766">
        <v>11.7438</v>
      </c>
      <c r="AD6766">
        <v>10.65</v>
      </c>
      <c r="AH6766" s="85">
        <f>IF(AND(M6766&lt;Variables!$G$6,M6766&gt;Variables!$G$5),0,1)</f>
        <v>1</v>
      </c>
      <c r="AI6766" s="85">
        <f t="shared" si="628"/>
        <v>0</v>
      </c>
      <c r="AJ6766" s="85">
        <f>IF(I6766&gt;Variables!$G$7,0,1)</f>
        <v>1</v>
      </c>
      <c r="AK6766" s="85">
        <f>IF(F6766&gt;Variables!$G$8,0,1)</f>
        <v>0</v>
      </c>
      <c r="AL6766" s="85">
        <f>IF(G6766&gt;Variables!$G$9,0,1)</f>
        <v>0</v>
      </c>
      <c r="AM6766" s="85">
        <f>IF(AND(K6766&gt;Variables!$G$10,K6766&lt;Variables!$G$11),0,1)</f>
        <v>0</v>
      </c>
      <c r="AN6766" s="103">
        <f>IF(H6766&lt;Variables!$G$13,1,0)</f>
        <v>1</v>
      </c>
      <c r="AO6766" s="101">
        <f>IF(R6766&lt;Variables!$G$12,0,1)</f>
        <v>0</v>
      </c>
      <c r="AP6766" s="86">
        <f t="shared" si="627"/>
        <v>1</v>
      </c>
      <c r="AR6766">
        <v>0</v>
      </c>
      <c r="AS6766">
        <v>0</v>
      </c>
      <c r="AT6766">
        <v>1</v>
      </c>
      <c r="AU6766">
        <v>0</v>
      </c>
      <c r="BA6766">
        <v>-2.25</v>
      </c>
    </row>
    <row r="6767" spans="3:53" ht="12.75" x14ac:dyDescent="0.2">
      <c r="C6767" t="s">
        <v>1068</v>
      </c>
      <c r="D6767" t="s">
        <v>1042</v>
      </c>
      <c r="E6767">
        <v>15.4</v>
      </c>
      <c r="F6767">
        <v>13.28</v>
      </c>
      <c r="G6767">
        <v>3.84</v>
      </c>
      <c r="H6767">
        <v>2590</v>
      </c>
      <c r="I6767">
        <v>306.85399999999998</v>
      </c>
      <c r="J6767" t="s">
        <v>78</v>
      </c>
      <c r="K6767">
        <v>52.03</v>
      </c>
      <c r="L6767">
        <v>15.420975</v>
      </c>
      <c r="M6767">
        <v>-6.3225574258577583E-3</v>
      </c>
      <c r="N6767">
        <v>15.39311</v>
      </c>
      <c r="O6767">
        <v>0.17468854571946851</v>
      </c>
      <c r="P6767">
        <v>4034000</v>
      </c>
      <c r="Q6767">
        <v>3463000</v>
      </c>
      <c r="R6767">
        <v>1.1599999999999999</v>
      </c>
      <c r="S6767">
        <v>32.411000000000001</v>
      </c>
      <c r="T6767">
        <v>6.4969999999999999</v>
      </c>
      <c r="U6767">
        <v>17.613199999999999</v>
      </c>
      <c r="V6767">
        <v>2.38823225337114</v>
      </c>
      <c r="AC6767">
        <v>15.75</v>
      </c>
      <c r="AD6767">
        <v>15.38</v>
      </c>
      <c r="AH6767" s="85">
        <f>IF(AND(M6767&lt;Variables!$G$6,M6767&gt;Variables!$G$5),0,1)</f>
        <v>1</v>
      </c>
      <c r="AI6767" s="85">
        <f t="shared" si="628"/>
        <v>0</v>
      </c>
      <c r="AJ6767" s="85">
        <f>IF(I6767&gt;Variables!$G$7,0,1)</f>
        <v>0</v>
      </c>
      <c r="AK6767" s="85">
        <f>IF(F6767&gt;Variables!$G$8,0,1)</f>
        <v>0</v>
      </c>
      <c r="AL6767" s="85">
        <f>IF(G6767&gt;Variables!$G$9,0,1)</f>
        <v>1</v>
      </c>
      <c r="AM6767" s="85">
        <f>IF(AND(K6767&gt;Variables!$G$10,K6767&lt;Variables!$G$11),0,1)</f>
        <v>0</v>
      </c>
      <c r="AN6767" s="103">
        <f>IF(H6767&lt;Variables!$G$13,1,0)</f>
        <v>0</v>
      </c>
      <c r="AO6767" s="101">
        <f>IF(R6767&lt;Variables!$G$12,0,1)</f>
        <v>0</v>
      </c>
      <c r="AP6767" s="86">
        <f t="shared" ref="AP6767:AP6830" si="629">IF(J6767="Pass", 0,1)</f>
        <v>1</v>
      </c>
      <c r="AR6767">
        <v>1</v>
      </c>
      <c r="AS6767">
        <v>0</v>
      </c>
      <c r="AT6767">
        <v>0</v>
      </c>
      <c r="AU6767">
        <v>0</v>
      </c>
      <c r="BA6767">
        <v>2</v>
      </c>
    </row>
    <row r="6768" spans="3:53" ht="12.75" x14ac:dyDescent="0.2">
      <c r="C6768" t="s">
        <v>1068</v>
      </c>
      <c r="D6768" t="s">
        <v>1070</v>
      </c>
      <c r="E6768">
        <v>2.88</v>
      </c>
      <c r="F6768">
        <v>11.67</v>
      </c>
      <c r="G6768">
        <v>1.03</v>
      </c>
      <c r="H6768">
        <v>153.27000000000001</v>
      </c>
      <c r="I6768">
        <v>-32.895000000000003</v>
      </c>
      <c r="J6768" t="s">
        <v>78</v>
      </c>
      <c r="K6768">
        <v>38.03</v>
      </c>
      <c r="L6768">
        <v>2.9774349999999989</v>
      </c>
      <c r="M6768">
        <v>-2.6141628616577508</v>
      </c>
      <c r="N6768">
        <v>2.9345819999999998</v>
      </c>
      <c r="O6768">
        <v>-1.192060743233629</v>
      </c>
      <c r="P6768">
        <v>4710000</v>
      </c>
      <c r="Q6768">
        <v>101740</v>
      </c>
      <c r="R6768">
        <v>46.29</v>
      </c>
      <c r="S6768">
        <v>32.411000000000001</v>
      </c>
      <c r="T6768">
        <v>6.4969999999999999</v>
      </c>
      <c r="U6768">
        <v>17.613199999999999</v>
      </c>
      <c r="V6768">
        <v>2.220589097339825</v>
      </c>
      <c r="AC6768">
        <v>3.5</v>
      </c>
      <c r="AD6768">
        <v>2.41</v>
      </c>
      <c r="AH6768" s="85">
        <f>IF(AND(M6768&lt;Variables!$G$6,M6768&gt;Variables!$G$5),0,1)</f>
        <v>0</v>
      </c>
      <c r="AI6768" s="85">
        <f t="shared" si="628"/>
        <v>0</v>
      </c>
      <c r="AJ6768" s="85">
        <f>IF(I6768&gt;Variables!$G$7,0,1)</f>
        <v>1</v>
      </c>
      <c r="AK6768" s="85">
        <f>IF(F6768&gt;Variables!$G$8,0,1)</f>
        <v>0</v>
      </c>
      <c r="AL6768" s="85">
        <f>IF(G6768&gt;Variables!$G$9,0,1)</f>
        <v>1</v>
      </c>
      <c r="AM6768" s="85">
        <f>IF(AND(K6768&gt;Variables!$G$10,K6768&lt;Variables!$G$11),0,1)</f>
        <v>1</v>
      </c>
      <c r="AN6768" s="103">
        <f>IF(H6768&lt;Variables!$G$13,1,0)</f>
        <v>1</v>
      </c>
      <c r="AO6768" s="101">
        <f>IF(R6768&lt;Variables!$G$12,0,1)</f>
        <v>1</v>
      </c>
      <c r="AP6768" s="86">
        <f t="shared" si="629"/>
        <v>1</v>
      </c>
      <c r="AR6768">
        <v>1</v>
      </c>
      <c r="AS6768">
        <v>0</v>
      </c>
      <c r="AT6768">
        <v>0</v>
      </c>
      <c r="AU6768">
        <v>0</v>
      </c>
      <c r="BA6768">
        <v>2</v>
      </c>
    </row>
    <row r="6769" spans="3:53" ht="12.75" x14ac:dyDescent="0.2">
      <c r="C6769" t="s">
        <v>1068</v>
      </c>
      <c r="D6769" t="s">
        <v>1046</v>
      </c>
      <c r="E6769">
        <v>34.22</v>
      </c>
      <c r="F6769">
        <v>9.41</v>
      </c>
      <c r="G6769">
        <v>8.6999999999999993</v>
      </c>
      <c r="H6769">
        <v>1920</v>
      </c>
      <c r="I6769">
        <v>-61.231999999999999</v>
      </c>
      <c r="J6769" t="s">
        <v>78</v>
      </c>
      <c r="K6769">
        <v>61.93</v>
      </c>
      <c r="L6769">
        <v>34.108570588235303</v>
      </c>
      <c r="M6769">
        <v>0.32669035917658068</v>
      </c>
      <c r="N6769">
        <v>33.756066666666662</v>
      </c>
      <c r="O6769">
        <v>1.3743702366587049</v>
      </c>
      <c r="P6769">
        <v>125726</v>
      </c>
      <c r="Q6769">
        <v>557565</v>
      </c>
      <c r="R6769">
        <v>0.23</v>
      </c>
      <c r="S6769">
        <v>32.411000000000001</v>
      </c>
      <c r="T6769">
        <v>6.4969999999999999</v>
      </c>
      <c r="U6769">
        <v>17.613199999999999</v>
      </c>
      <c r="V6769">
        <v>2.4708451132967961</v>
      </c>
      <c r="AC6769">
        <v>34.28</v>
      </c>
      <c r="AD6769">
        <v>32.905000000000001</v>
      </c>
      <c r="AH6769" s="85">
        <f>IF(AND(M6769&lt;Variables!$G$6,M6769&gt;Variables!$G$5),0,1)</f>
        <v>1</v>
      </c>
      <c r="AI6769" s="85">
        <f t="shared" si="628"/>
        <v>0</v>
      </c>
      <c r="AJ6769" s="85">
        <f>IF(I6769&gt;Variables!$G$7,0,1)</f>
        <v>1</v>
      </c>
      <c r="AK6769" s="85">
        <f>IF(F6769&gt;Variables!$G$8,0,1)</f>
        <v>0</v>
      </c>
      <c r="AL6769" s="85">
        <f>IF(G6769&gt;Variables!$G$9,0,1)</f>
        <v>1</v>
      </c>
      <c r="AM6769" s="85">
        <f>IF(AND(K6769&gt;Variables!$G$10,K6769&lt;Variables!$G$11),0,1)</f>
        <v>0</v>
      </c>
      <c r="AN6769" s="103">
        <f>IF(H6769&lt;Variables!$G$13,1,0)</f>
        <v>1</v>
      </c>
      <c r="AO6769" s="101">
        <f>IF(R6769&lt;Variables!$G$12,0,1)</f>
        <v>0</v>
      </c>
      <c r="AP6769" s="86">
        <f t="shared" si="629"/>
        <v>1</v>
      </c>
      <c r="AR6769">
        <v>0</v>
      </c>
      <c r="AS6769">
        <v>0</v>
      </c>
      <c r="AT6769">
        <v>1</v>
      </c>
      <c r="AU6769">
        <v>0</v>
      </c>
      <c r="BA6769">
        <v>-2.25</v>
      </c>
    </row>
    <row r="6770" spans="3:53" ht="12.75" x14ac:dyDescent="0.2">
      <c r="C6770" t="s">
        <v>1068</v>
      </c>
      <c r="D6770" t="s">
        <v>215</v>
      </c>
      <c r="E6770">
        <v>22.78</v>
      </c>
      <c r="F6770">
        <v>8.33</v>
      </c>
      <c r="G6770">
        <v>0.04</v>
      </c>
      <c r="H6770">
        <v>2990</v>
      </c>
      <c r="I6770">
        <v>6.8360000000000003</v>
      </c>
      <c r="J6770" t="s">
        <v>78</v>
      </c>
      <c r="K6770">
        <v>36.74</v>
      </c>
      <c r="L6770">
        <v>23.192910000000001</v>
      </c>
      <c r="M6770">
        <v>-1.917870590624464</v>
      </c>
      <c r="N6770">
        <v>23.702539999999999</v>
      </c>
      <c r="O6770">
        <v>-4.0267414378374706</v>
      </c>
      <c r="P6770">
        <v>22586000</v>
      </c>
      <c r="Q6770">
        <v>27211000</v>
      </c>
      <c r="R6770">
        <v>0.83</v>
      </c>
      <c r="S6770">
        <v>32.411000000000001</v>
      </c>
      <c r="T6770">
        <v>6.4969999999999999</v>
      </c>
      <c r="U6770">
        <v>17.613199999999999</v>
      </c>
      <c r="V6770">
        <v>2.2060464112327431</v>
      </c>
      <c r="AC6770">
        <v>23.349900000000002</v>
      </c>
      <c r="AD6770">
        <v>21.65</v>
      </c>
      <c r="AH6770" s="85">
        <f>IF(AND(M6770&lt;Variables!$G$6,M6770&gt;Variables!$G$5),0,1)</f>
        <v>1</v>
      </c>
      <c r="AI6770" s="85">
        <f t="shared" si="628"/>
        <v>1</v>
      </c>
      <c r="AJ6770" s="85">
        <f>IF(I6770&gt;Variables!$G$7,0,1)</f>
        <v>0</v>
      </c>
      <c r="AK6770" s="85">
        <f>IF(F6770&gt;Variables!$G$8,0,1)</f>
        <v>1</v>
      </c>
      <c r="AL6770" s="85">
        <f>IF(G6770&gt;Variables!$G$9,0,1)</f>
        <v>1</v>
      </c>
      <c r="AM6770" s="85">
        <f>IF(AND(K6770&gt;Variables!$G$10,K6770&lt;Variables!$G$11),0,1)</f>
        <v>1</v>
      </c>
      <c r="AN6770" s="103">
        <f>IF(H6770&lt;Variables!$G$13,1,0)</f>
        <v>0</v>
      </c>
      <c r="AO6770" s="101">
        <f>IF(R6770&lt;Variables!$G$12,0,1)</f>
        <v>0</v>
      </c>
      <c r="AP6770" s="86">
        <f t="shared" si="629"/>
        <v>1</v>
      </c>
      <c r="AR6770">
        <v>1</v>
      </c>
      <c r="AS6770">
        <v>0</v>
      </c>
      <c r="AT6770">
        <v>0</v>
      </c>
      <c r="AU6770">
        <v>0</v>
      </c>
      <c r="BA6770">
        <v>2</v>
      </c>
    </row>
    <row r="6771" spans="3:53" ht="12.75" x14ac:dyDescent="0.2">
      <c r="C6771" t="s">
        <v>1068</v>
      </c>
      <c r="D6771" t="s">
        <v>295</v>
      </c>
      <c r="E6771">
        <v>68.099999999999994</v>
      </c>
      <c r="F6771">
        <v>7.42</v>
      </c>
      <c r="G6771">
        <v>5.61</v>
      </c>
      <c r="H6771">
        <v>2400</v>
      </c>
      <c r="I6771">
        <v>6.0000000000000001E-3</v>
      </c>
      <c r="J6771" t="s">
        <v>78</v>
      </c>
      <c r="K6771">
        <v>60.21</v>
      </c>
      <c r="L6771">
        <v>67.826394444444446</v>
      </c>
      <c r="M6771">
        <v>0.40339097750456748</v>
      </c>
      <c r="N6771">
        <v>67.522755555555548</v>
      </c>
      <c r="O6771">
        <v>0.85488875519824992</v>
      </c>
      <c r="P6771">
        <v>144366</v>
      </c>
      <c r="Q6771">
        <v>370535</v>
      </c>
      <c r="R6771">
        <v>0.39</v>
      </c>
      <c r="S6771">
        <v>32.411000000000001</v>
      </c>
      <c r="T6771">
        <v>6.4969999999999999</v>
      </c>
      <c r="U6771">
        <v>17.613199999999999</v>
      </c>
      <c r="V6771">
        <v>2.4503928545945119</v>
      </c>
      <c r="AC6771">
        <v>69.290000000000006</v>
      </c>
      <c r="AD6771">
        <v>67.150000000000006</v>
      </c>
      <c r="AH6771" s="85">
        <f>IF(AND(M6771&lt;Variables!$G$6,M6771&gt;Variables!$G$5),0,1)</f>
        <v>1</v>
      </c>
      <c r="AI6771" s="85">
        <f t="shared" si="628"/>
        <v>0</v>
      </c>
      <c r="AJ6771" s="85">
        <f>IF(I6771&gt;Variables!$G$7,0,1)</f>
        <v>0</v>
      </c>
      <c r="AK6771" s="85">
        <f>IF(F6771&gt;Variables!$G$8,0,1)</f>
        <v>1</v>
      </c>
      <c r="AL6771" s="85">
        <f>IF(G6771&gt;Variables!$G$9,0,1)</f>
        <v>1</v>
      </c>
      <c r="AM6771" s="85">
        <f>IF(AND(K6771&gt;Variables!$G$10,K6771&lt;Variables!$G$11),0,1)</f>
        <v>0</v>
      </c>
      <c r="AN6771" s="103">
        <f>IF(H6771&lt;Variables!$G$13,1,0)</f>
        <v>1</v>
      </c>
      <c r="AO6771" s="101">
        <f>IF(R6771&lt;Variables!$G$12,0,1)</f>
        <v>0</v>
      </c>
      <c r="AP6771" s="86">
        <f t="shared" si="629"/>
        <v>1</v>
      </c>
      <c r="AR6771">
        <v>1</v>
      </c>
      <c r="AS6771">
        <v>0</v>
      </c>
      <c r="AT6771">
        <v>0</v>
      </c>
      <c r="AU6771">
        <v>0</v>
      </c>
      <c r="BA6771">
        <v>1.34</v>
      </c>
    </row>
    <row r="6772" spans="3:53" ht="12.75" x14ac:dyDescent="0.2">
      <c r="C6772" t="s">
        <v>1068</v>
      </c>
      <c r="D6772" t="s">
        <v>1053</v>
      </c>
      <c r="E6772">
        <v>36.130000000000003</v>
      </c>
      <c r="F6772">
        <v>6.57</v>
      </c>
      <c r="G6772">
        <v>5.88</v>
      </c>
      <c r="H6772">
        <v>1280</v>
      </c>
      <c r="I6772">
        <v>6351.1710000000003</v>
      </c>
      <c r="J6772" t="s">
        <v>78</v>
      </c>
      <c r="K6772">
        <v>63.86</v>
      </c>
      <c r="L6772">
        <v>35.479527777777783</v>
      </c>
      <c r="M6772">
        <v>1.4669649085583849</v>
      </c>
      <c r="N6772">
        <v>35.41370652173913</v>
      </c>
      <c r="O6772">
        <v>1.655555252034878</v>
      </c>
      <c r="P6772">
        <v>150341</v>
      </c>
      <c r="Q6772">
        <v>479331</v>
      </c>
      <c r="R6772">
        <v>0.31</v>
      </c>
      <c r="S6772">
        <v>32.411000000000001</v>
      </c>
      <c r="T6772">
        <v>6.4969999999999999</v>
      </c>
      <c r="U6772">
        <v>17.613199999999999</v>
      </c>
      <c r="V6772">
        <v>2.4137293104464779</v>
      </c>
      <c r="AC6772">
        <v>37</v>
      </c>
      <c r="AD6772">
        <v>35.020000000000003</v>
      </c>
      <c r="AH6772" s="85">
        <f>IF(AND(M6772&lt;Variables!$G$6,M6772&gt;Variables!$G$5),0,1)</f>
        <v>1</v>
      </c>
      <c r="AI6772" s="85">
        <f t="shared" si="628"/>
        <v>0</v>
      </c>
      <c r="AJ6772" s="85">
        <f>IF(I6772&gt;Variables!$G$7,0,1)</f>
        <v>0</v>
      </c>
      <c r="AK6772" s="85">
        <f>IF(F6772&gt;Variables!$G$8,0,1)</f>
        <v>1</v>
      </c>
      <c r="AL6772" s="85">
        <f>IF(G6772&gt;Variables!$G$9,0,1)</f>
        <v>1</v>
      </c>
      <c r="AM6772" s="85">
        <f>IF(AND(K6772&gt;Variables!$G$10,K6772&lt;Variables!$G$11),0,1)</f>
        <v>0</v>
      </c>
      <c r="AN6772" s="103">
        <f>IF(H6772&lt;Variables!$G$13,1,0)</f>
        <v>1</v>
      </c>
      <c r="AO6772" s="101">
        <f>IF(R6772&lt;Variables!$G$12,0,1)</f>
        <v>0</v>
      </c>
      <c r="AP6772" s="86">
        <f t="shared" si="629"/>
        <v>1</v>
      </c>
      <c r="AR6772">
        <v>1</v>
      </c>
      <c r="AS6772">
        <v>0</v>
      </c>
      <c r="AT6772">
        <v>0</v>
      </c>
      <c r="AU6772">
        <v>0</v>
      </c>
      <c r="BA6772">
        <v>2</v>
      </c>
    </row>
    <row r="6773" spans="3:53" ht="12.75" x14ac:dyDescent="0.2">
      <c r="C6773" t="s">
        <v>1068</v>
      </c>
      <c r="D6773" t="s">
        <v>1043</v>
      </c>
      <c r="E6773">
        <v>27.38</v>
      </c>
      <c r="F6773">
        <v>6.46</v>
      </c>
      <c r="G6773">
        <v>3.09</v>
      </c>
      <c r="H6773">
        <v>-99999</v>
      </c>
      <c r="I6773">
        <v>-0.184</v>
      </c>
      <c r="J6773" t="s">
        <v>78</v>
      </c>
      <c r="K6773">
        <v>56.86</v>
      </c>
      <c r="L6773">
        <v>27.367269230769232</v>
      </c>
      <c r="M6773">
        <v>-2.6561768760835248E-2</v>
      </c>
      <c r="N6773">
        <v>27.292944444444441</v>
      </c>
      <c r="O6773">
        <v>0.24568824258609651</v>
      </c>
      <c r="P6773">
        <v>64414</v>
      </c>
      <c r="Q6773">
        <v>205671</v>
      </c>
      <c r="R6773">
        <v>0.31</v>
      </c>
      <c r="S6773">
        <v>32.411000000000001</v>
      </c>
      <c r="T6773">
        <v>6.4969999999999999</v>
      </c>
      <c r="U6773">
        <v>17.613199999999999</v>
      </c>
      <c r="V6773">
        <v>2.4392864392507052</v>
      </c>
      <c r="AC6773">
        <v>27.41</v>
      </c>
      <c r="AD6773">
        <v>27.23</v>
      </c>
      <c r="AH6773" s="85">
        <f>IF(AND(M6773&lt;Variables!$G$6,M6773&gt;Variables!$G$5),0,1)</f>
        <v>1</v>
      </c>
      <c r="AI6773" s="85">
        <f t="shared" si="628"/>
        <v>0</v>
      </c>
      <c r="AJ6773" s="85">
        <f>IF(I6773&gt;Variables!$G$7,0,1)</f>
        <v>1</v>
      </c>
      <c r="AK6773" s="85">
        <f>IF(F6773&gt;Variables!$G$8,0,1)</f>
        <v>1</v>
      </c>
      <c r="AL6773" s="85">
        <f>IF(G6773&gt;Variables!$G$9,0,1)</f>
        <v>1</v>
      </c>
      <c r="AM6773" s="85">
        <f>IF(AND(K6773&gt;Variables!$G$10,K6773&lt;Variables!$G$11),0,1)</f>
        <v>0</v>
      </c>
      <c r="AN6773" s="103">
        <f>IF(H6773&lt;Variables!$G$13,1,0)</f>
        <v>1</v>
      </c>
      <c r="AO6773" s="101">
        <f>IF(R6773&lt;Variables!$G$12,0,1)</f>
        <v>0</v>
      </c>
      <c r="AP6773" s="86">
        <f t="shared" si="629"/>
        <v>1</v>
      </c>
      <c r="AR6773">
        <v>0</v>
      </c>
      <c r="AS6773">
        <v>1</v>
      </c>
      <c r="AT6773">
        <v>0</v>
      </c>
      <c r="AU6773">
        <v>0</v>
      </c>
      <c r="BA6773">
        <v>7.0000000000000007E-2</v>
      </c>
    </row>
    <row r="6774" spans="3:53" ht="12.75" x14ac:dyDescent="0.2">
      <c r="C6774" t="s">
        <v>1068</v>
      </c>
      <c r="D6774" t="s">
        <v>1047</v>
      </c>
      <c r="E6774">
        <v>42.26</v>
      </c>
      <c r="F6774">
        <v>6.36</v>
      </c>
      <c r="G6774">
        <v>4.57</v>
      </c>
      <c r="H6774">
        <v>5390</v>
      </c>
      <c r="I6774">
        <v>19.024999999999999</v>
      </c>
      <c r="J6774" t="s">
        <v>78</v>
      </c>
      <c r="K6774">
        <v>40.14</v>
      </c>
      <c r="L6774">
        <v>42.85339444444444</v>
      </c>
      <c r="M6774">
        <v>-1.174689778885647</v>
      </c>
      <c r="N6774">
        <v>42.641976086956518</v>
      </c>
      <c r="O6774">
        <v>-0.68471518852951885</v>
      </c>
      <c r="P6774">
        <v>115702</v>
      </c>
      <c r="Q6774">
        <v>899715</v>
      </c>
      <c r="R6774">
        <v>0.13</v>
      </c>
      <c r="S6774">
        <v>32.411000000000001</v>
      </c>
      <c r="T6774">
        <v>6.4969999999999999</v>
      </c>
      <c r="U6774">
        <v>17.613199999999999</v>
      </c>
      <c r="V6774">
        <v>2.2619422440082082</v>
      </c>
      <c r="AC6774">
        <v>42.5</v>
      </c>
      <c r="AD6774">
        <v>40.75</v>
      </c>
      <c r="AH6774" s="85">
        <f>IF(AND(M6774&lt;Variables!$G$6,M6774&gt;Variables!$G$5),0,1)</f>
        <v>1</v>
      </c>
      <c r="AI6774" s="85">
        <f t="shared" si="628"/>
        <v>0</v>
      </c>
      <c r="AJ6774" s="85">
        <f>IF(I6774&gt;Variables!$G$7,0,1)</f>
        <v>0</v>
      </c>
      <c r="AK6774" s="85">
        <f>IF(F6774&gt;Variables!$G$8,0,1)</f>
        <v>1</v>
      </c>
      <c r="AL6774" s="85">
        <f>IF(G6774&gt;Variables!$G$9,0,1)</f>
        <v>1</v>
      </c>
      <c r="AM6774" s="85">
        <f>IF(AND(K6774&gt;Variables!$G$10,K6774&lt;Variables!$G$11),0,1)</f>
        <v>1</v>
      </c>
      <c r="AN6774" s="103">
        <f>IF(H6774&lt;Variables!$G$13,1,0)</f>
        <v>0</v>
      </c>
      <c r="AO6774" s="101">
        <f>IF(R6774&lt;Variables!$G$12,0,1)</f>
        <v>0</v>
      </c>
      <c r="AP6774" s="86">
        <f t="shared" si="629"/>
        <v>1</v>
      </c>
      <c r="AR6774">
        <v>0</v>
      </c>
      <c r="AS6774">
        <v>0</v>
      </c>
      <c r="AT6774">
        <v>1</v>
      </c>
      <c r="AU6774">
        <v>0</v>
      </c>
      <c r="BA6774">
        <v>-2.25</v>
      </c>
    </row>
    <row r="6775" spans="3:53" ht="12.75" x14ac:dyDescent="0.2">
      <c r="C6775" t="s">
        <v>1068</v>
      </c>
      <c r="D6775" t="s">
        <v>925</v>
      </c>
      <c r="E6775">
        <v>54.59</v>
      </c>
      <c r="F6775">
        <v>6.35</v>
      </c>
      <c r="G6775">
        <v>1.21</v>
      </c>
      <c r="H6775">
        <v>-99999</v>
      </c>
      <c r="I6775">
        <v>-0.154</v>
      </c>
      <c r="J6775" t="s">
        <v>78</v>
      </c>
      <c r="K6775">
        <v>53.25</v>
      </c>
      <c r="L6775">
        <v>54.639383333333328</v>
      </c>
      <c r="M6775">
        <v>-0.12698410761712681</v>
      </c>
      <c r="N6775">
        <v>54.562539999999998</v>
      </c>
      <c r="O6775">
        <v>1.3672384020248691E-2</v>
      </c>
      <c r="P6775">
        <v>84777</v>
      </c>
      <c r="Q6775">
        <v>214801</v>
      </c>
      <c r="R6775">
        <v>0.39</v>
      </c>
      <c r="S6775">
        <v>32.411000000000001</v>
      </c>
      <c r="T6775">
        <v>6.4969999999999999</v>
      </c>
      <c r="U6775">
        <v>17.613199999999999</v>
      </c>
      <c r="V6775">
        <v>2.405163459632139</v>
      </c>
      <c r="AC6775">
        <v>54.79</v>
      </c>
      <c r="AD6775">
        <v>54.51</v>
      </c>
      <c r="AH6775" s="85">
        <f>IF(AND(M6775&lt;Variables!$G$6,M6775&gt;Variables!$G$5),0,1)</f>
        <v>1</v>
      </c>
      <c r="AI6775" s="85">
        <f t="shared" si="628"/>
        <v>0</v>
      </c>
      <c r="AJ6775" s="85">
        <f>IF(I6775&gt;Variables!$G$7,0,1)</f>
        <v>1</v>
      </c>
      <c r="AK6775" s="85">
        <f>IF(F6775&gt;Variables!$G$8,0,1)</f>
        <v>1</v>
      </c>
      <c r="AL6775" s="85">
        <f>IF(G6775&gt;Variables!$G$9,0,1)</f>
        <v>1</v>
      </c>
      <c r="AM6775" s="85">
        <f>IF(AND(K6775&gt;Variables!$G$10,K6775&lt;Variables!$G$11),0,1)</f>
        <v>0</v>
      </c>
      <c r="AN6775" s="103">
        <f>IF(H6775&lt;Variables!$G$13,1,0)</f>
        <v>1</v>
      </c>
      <c r="AO6775" s="101">
        <f>IF(R6775&lt;Variables!$G$12,0,1)</f>
        <v>0</v>
      </c>
      <c r="AP6775" s="86">
        <f t="shared" si="629"/>
        <v>1</v>
      </c>
      <c r="AR6775">
        <v>0</v>
      </c>
      <c r="AS6775">
        <v>0</v>
      </c>
      <c r="AT6775">
        <v>0</v>
      </c>
      <c r="AU6775">
        <v>1</v>
      </c>
      <c r="BA6775">
        <v>0.08</v>
      </c>
    </row>
    <row r="6776" spans="3:53" ht="12.75" x14ac:dyDescent="0.2">
      <c r="C6776" t="s">
        <v>1068</v>
      </c>
      <c r="D6776" t="s">
        <v>971</v>
      </c>
      <c r="E6776">
        <v>30.41</v>
      </c>
      <c r="F6776">
        <v>5.86</v>
      </c>
      <c r="G6776">
        <v>-5.29</v>
      </c>
      <c r="H6776">
        <v>20630</v>
      </c>
      <c r="I6776">
        <v>-67.771000000000001</v>
      </c>
      <c r="J6776" t="s">
        <v>78</v>
      </c>
      <c r="K6776">
        <v>40.94</v>
      </c>
      <c r="L6776">
        <v>30.740034999999999</v>
      </c>
      <c r="M6776">
        <v>-1.1338145841408269</v>
      </c>
      <c r="N6776">
        <v>30.588162000000001</v>
      </c>
      <c r="O6776">
        <v>-0.64293500210963928</v>
      </c>
      <c r="P6776">
        <v>18245000</v>
      </c>
      <c r="Q6776">
        <v>8987000</v>
      </c>
      <c r="R6776">
        <v>2.0299999999999998</v>
      </c>
      <c r="S6776">
        <v>32.411000000000001</v>
      </c>
      <c r="T6776">
        <v>6.4969999999999999</v>
      </c>
      <c r="U6776">
        <v>17.613199999999999</v>
      </c>
      <c r="V6776">
        <v>2.2729510031255331</v>
      </c>
      <c r="AC6776">
        <v>31.274999999999999</v>
      </c>
      <c r="AD6776">
        <v>29.6</v>
      </c>
      <c r="AH6776" s="85">
        <f>IF(AND(M6776&lt;Variables!$G$6,M6776&gt;Variables!$G$5),0,1)</f>
        <v>1</v>
      </c>
      <c r="AI6776" s="85">
        <f t="shared" si="628"/>
        <v>0</v>
      </c>
      <c r="AJ6776" s="85">
        <f>IF(I6776&gt;Variables!$G$7,0,1)</f>
        <v>1</v>
      </c>
      <c r="AK6776" s="85">
        <f>IF(F6776&gt;Variables!$G$8,0,1)</f>
        <v>1</v>
      </c>
      <c r="AL6776" s="85">
        <f>IF(G6776&gt;Variables!$G$9,0,1)</f>
        <v>1</v>
      </c>
      <c r="AM6776" s="85">
        <f>IF(AND(K6776&gt;Variables!$G$10,K6776&lt;Variables!$G$11),0,1)</f>
        <v>1</v>
      </c>
      <c r="AN6776" s="103">
        <f>IF(H6776&lt;Variables!$G$13,1,0)</f>
        <v>0</v>
      </c>
      <c r="AO6776" s="101">
        <f>IF(R6776&lt;Variables!$G$12,0,1)</f>
        <v>1</v>
      </c>
      <c r="AP6776" s="86">
        <f t="shared" si="629"/>
        <v>1</v>
      </c>
      <c r="AR6776">
        <v>1</v>
      </c>
      <c r="AS6776">
        <v>0</v>
      </c>
      <c r="AT6776">
        <v>0</v>
      </c>
      <c r="AU6776">
        <v>0</v>
      </c>
      <c r="BA6776">
        <v>1</v>
      </c>
    </row>
    <row r="6777" spans="3:53" ht="12.75" x14ac:dyDescent="0.2">
      <c r="C6777" t="s">
        <v>1068</v>
      </c>
      <c r="D6777" t="s">
        <v>1045</v>
      </c>
      <c r="E6777">
        <v>34.79</v>
      </c>
      <c r="F6777">
        <v>5.34</v>
      </c>
      <c r="G6777">
        <v>3.48</v>
      </c>
      <c r="H6777">
        <v>4890</v>
      </c>
      <c r="I6777">
        <v>61.679000000000002</v>
      </c>
      <c r="J6777" t="s">
        <v>78</v>
      </c>
      <c r="K6777">
        <v>44.83</v>
      </c>
      <c r="L6777">
        <v>34.923768421052628</v>
      </c>
      <c r="M6777">
        <v>-0.35439595051839079</v>
      </c>
      <c r="N6777">
        <v>35.054367346938783</v>
      </c>
      <c r="O6777">
        <v>-0.72563667865194481</v>
      </c>
      <c r="P6777">
        <v>335109</v>
      </c>
      <c r="Q6777">
        <v>3348000</v>
      </c>
      <c r="R6777">
        <v>0.1</v>
      </c>
      <c r="S6777">
        <v>32.411000000000001</v>
      </c>
      <c r="T6777">
        <v>6.4969999999999999</v>
      </c>
      <c r="U6777">
        <v>17.613199999999999</v>
      </c>
      <c r="V6777">
        <v>2.3173616229521259</v>
      </c>
      <c r="AC6777">
        <v>35.1</v>
      </c>
      <c r="AD6777">
        <v>33.9</v>
      </c>
      <c r="AH6777" s="85">
        <f>IF(AND(M6777&lt;Variables!$G$6,M6777&gt;Variables!$G$5),0,1)</f>
        <v>1</v>
      </c>
      <c r="AI6777" s="85">
        <f t="shared" si="628"/>
        <v>1</v>
      </c>
      <c r="AJ6777" s="85">
        <f>IF(I6777&gt;Variables!$G$7,0,1)</f>
        <v>0</v>
      </c>
      <c r="AK6777" s="85">
        <f>IF(F6777&gt;Variables!$G$8,0,1)</f>
        <v>1</v>
      </c>
      <c r="AL6777" s="85">
        <f>IF(G6777&gt;Variables!$G$9,0,1)</f>
        <v>1</v>
      </c>
      <c r="AM6777" s="85">
        <f>IF(AND(K6777&gt;Variables!$G$10,K6777&lt;Variables!$G$11),0,1)</f>
        <v>1</v>
      </c>
      <c r="AN6777" s="103">
        <f>IF(H6777&lt;Variables!$G$13,1,0)</f>
        <v>0</v>
      </c>
      <c r="AO6777" s="101">
        <f>IF(R6777&lt;Variables!$G$12,0,1)</f>
        <v>0</v>
      </c>
      <c r="AP6777" s="86">
        <f t="shared" si="629"/>
        <v>1</v>
      </c>
      <c r="AR6777">
        <v>0</v>
      </c>
      <c r="AS6777">
        <v>1</v>
      </c>
      <c r="AT6777">
        <v>0</v>
      </c>
      <c r="AU6777">
        <v>0</v>
      </c>
      <c r="BA6777">
        <v>0.83</v>
      </c>
    </row>
    <row r="6778" spans="3:53" ht="12.75" x14ac:dyDescent="0.2">
      <c r="C6778" t="s">
        <v>1068</v>
      </c>
      <c r="D6778" t="s">
        <v>1039</v>
      </c>
      <c r="E6778">
        <v>5.85</v>
      </c>
      <c r="F6778">
        <v>17.690000000000001</v>
      </c>
      <c r="G6778">
        <v>-9.3699999999999992</v>
      </c>
      <c r="H6778">
        <v>6.19</v>
      </c>
      <c r="I6778">
        <v>-42.113</v>
      </c>
      <c r="J6778" t="s">
        <v>76</v>
      </c>
      <c r="K6778">
        <v>30.32</v>
      </c>
      <c r="L6778">
        <v>6.1930049999999994</v>
      </c>
      <c r="M6778">
        <v>-4.7312249869005152</v>
      </c>
      <c r="N6778">
        <v>6.4775580000000001</v>
      </c>
      <c r="O6778">
        <v>-8.9162922200001873</v>
      </c>
      <c r="P6778">
        <v>9570000</v>
      </c>
      <c r="Q6778">
        <v>250890</v>
      </c>
      <c r="R6778">
        <v>38.14</v>
      </c>
      <c r="S6778">
        <v>32.411000000000001</v>
      </c>
      <c r="T6778">
        <v>6.4969999999999999</v>
      </c>
      <c r="U6778">
        <v>17.613199999999999</v>
      </c>
      <c r="V6778">
        <v>2.017223903299934</v>
      </c>
      <c r="AC6778">
        <v>6.5</v>
      </c>
      <c r="AD6778">
        <v>5.3</v>
      </c>
      <c r="AH6778" s="85">
        <f>IF(AND(M6778&lt;Variables!$G$6,M6778&gt;Variables!$G$5),0,1)</f>
        <v>0</v>
      </c>
      <c r="AI6778" s="85">
        <f t="shared" si="628"/>
        <v>1</v>
      </c>
      <c r="AJ6778" s="85">
        <f>IF(I6778&gt;Variables!$G$7,0,1)</f>
        <v>1</v>
      </c>
      <c r="AK6778" s="85">
        <f>IF(F6778&gt;Variables!$G$8,0,1)</f>
        <v>0</v>
      </c>
      <c r="AL6778" s="85">
        <f>IF(G6778&gt;Variables!$G$9,0,1)</f>
        <v>1</v>
      </c>
      <c r="AM6778" s="85">
        <f>IF(AND(K6778&gt;Variables!$G$10,K6778&lt;Variables!$G$11),0,1)</f>
        <v>1</v>
      </c>
      <c r="AN6778" s="103">
        <f>IF(H6778&lt;Variables!$G$13,1,0)</f>
        <v>1</v>
      </c>
      <c r="AO6778" s="101">
        <f>IF(R6778&lt;Variables!$G$12,0,1)</f>
        <v>1</v>
      </c>
      <c r="AP6778" s="86">
        <f t="shared" si="629"/>
        <v>0</v>
      </c>
      <c r="AR6778">
        <v>0</v>
      </c>
      <c r="AS6778">
        <v>0</v>
      </c>
      <c r="AT6778">
        <v>1</v>
      </c>
      <c r="AU6778">
        <v>0</v>
      </c>
      <c r="BA6778">
        <v>-2.25</v>
      </c>
    </row>
    <row r="6779" spans="3:53" ht="12.75" x14ac:dyDescent="0.2">
      <c r="C6779" t="s">
        <v>1068</v>
      </c>
      <c r="D6779" t="s">
        <v>1036</v>
      </c>
      <c r="E6779">
        <v>700.45</v>
      </c>
      <c r="F6779">
        <v>14.49</v>
      </c>
      <c r="G6779">
        <v>2.08</v>
      </c>
      <c r="H6779">
        <v>12820</v>
      </c>
      <c r="I6779">
        <v>71.379000000000005</v>
      </c>
      <c r="J6779" t="s">
        <v>76</v>
      </c>
      <c r="K6779">
        <v>47.58</v>
      </c>
      <c r="L6779">
        <v>700.61737500000004</v>
      </c>
      <c r="M6779">
        <v>-4.3301095694361511E-2</v>
      </c>
      <c r="N6779">
        <v>703.098794</v>
      </c>
      <c r="O6779">
        <v>-0.39607435310151218</v>
      </c>
      <c r="P6779">
        <v>1678000</v>
      </c>
      <c r="Q6779">
        <v>568465</v>
      </c>
      <c r="R6779">
        <v>2.95</v>
      </c>
      <c r="S6779">
        <v>32.411000000000001</v>
      </c>
      <c r="T6779">
        <v>6.4969999999999999</v>
      </c>
      <c r="U6779">
        <v>17.613199999999999</v>
      </c>
      <c r="V6779">
        <v>2.3427519988622891</v>
      </c>
      <c r="AC6779">
        <v>714.68989999999997</v>
      </c>
      <c r="AD6779">
        <v>695.82</v>
      </c>
      <c r="AH6779" s="85">
        <f>IF(AND(M6779&lt;Variables!$G$6,M6779&gt;Variables!$G$5),0,1)</f>
        <v>1</v>
      </c>
      <c r="AI6779" s="85">
        <f t="shared" si="628"/>
        <v>1</v>
      </c>
      <c r="AJ6779" s="85">
        <f>IF(I6779&gt;Variables!$G$7,0,1)</f>
        <v>0</v>
      </c>
      <c r="AK6779" s="85">
        <f>IF(F6779&gt;Variables!$G$8,0,1)</f>
        <v>0</v>
      </c>
      <c r="AL6779" s="85">
        <f>IF(G6779&gt;Variables!$G$9,0,1)</f>
        <v>1</v>
      </c>
      <c r="AM6779" s="85">
        <f>IF(AND(K6779&gt;Variables!$G$10,K6779&lt;Variables!$G$11),0,1)</f>
        <v>1</v>
      </c>
      <c r="AN6779" s="103">
        <f>IF(H6779&lt;Variables!$G$13,1,0)</f>
        <v>0</v>
      </c>
      <c r="AO6779" s="101">
        <f>IF(R6779&lt;Variables!$G$12,0,1)</f>
        <v>1</v>
      </c>
      <c r="AP6779" s="86">
        <f t="shared" si="629"/>
        <v>0</v>
      </c>
      <c r="AR6779">
        <v>0</v>
      </c>
      <c r="AS6779">
        <v>1</v>
      </c>
      <c r="AT6779">
        <v>0</v>
      </c>
      <c r="AU6779">
        <v>0</v>
      </c>
      <c r="BA6779">
        <v>0.72</v>
      </c>
    </row>
    <row r="6780" spans="3:53" ht="12.75" x14ac:dyDescent="0.2">
      <c r="C6780" t="s">
        <v>1068</v>
      </c>
      <c r="D6780" t="s">
        <v>1037</v>
      </c>
      <c r="E6780">
        <v>68.12</v>
      </c>
      <c r="F6780">
        <v>11.62</v>
      </c>
      <c r="G6780">
        <v>3.97</v>
      </c>
      <c r="H6780">
        <v>3300</v>
      </c>
      <c r="I6780">
        <v>2.9369999999999998</v>
      </c>
      <c r="J6780" t="s">
        <v>76</v>
      </c>
      <c r="K6780">
        <v>35.409999999999997</v>
      </c>
      <c r="L6780">
        <v>68.992364999999992</v>
      </c>
      <c r="M6780">
        <v>-1.2861785503366761</v>
      </c>
      <c r="N6780">
        <v>70.539676</v>
      </c>
      <c r="O6780">
        <v>-3.4514986998239059</v>
      </c>
      <c r="P6780">
        <v>3873000</v>
      </c>
      <c r="Q6780">
        <v>781900</v>
      </c>
      <c r="R6780">
        <v>4.95</v>
      </c>
      <c r="S6780">
        <v>32.411000000000001</v>
      </c>
      <c r="T6780">
        <v>6.4969999999999999</v>
      </c>
      <c r="U6780">
        <v>17.613199999999999</v>
      </c>
      <c r="V6780">
        <v>2.1950939258060509</v>
      </c>
      <c r="AC6780">
        <v>70.704999999999998</v>
      </c>
      <c r="AD6780">
        <v>65.150000000000006</v>
      </c>
      <c r="AH6780" s="85">
        <f>IF(AND(M6780&lt;Variables!$G$6,M6780&gt;Variables!$G$5),0,1)</f>
        <v>1</v>
      </c>
      <c r="AI6780" s="85">
        <f t="shared" si="628"/>
        <v>1</v>
      </c>
      <c r="AJ6780" s="85">
        <f>IF(I6780&gt;Variables!$G$7,0,1)</f>
        <v>0</v>
      </c>
      <c r="AK6780" s="85">
        <f>IF(F6780&gt;Variables!$G$8,0,1)</f>
        <v>0</v>
      </c>
      <c r="AL6780" s="85">
        <f>IF(G6780&gt;Variables!$G$9,0,1)</f>
        <v>1</v>
      </c>
      <c r="AM6780" s="85">
        <f>IF(AND(K6780&gt;Variables!$G$10,K6780&lt;Variables!$G$11),0,1)</f>
        <v>1</v>
      </c>
      <c r="AN6780" s="103">
        <f>IF(H6780&lt;Variables!$G$13,1,0)</f>
        <v>0</v>
      </c>
      <c r="AO6780" s="101">
        <f>IF(R6780&lt;Variables!$G$12,0,1)</f>
        <v>1</v>
      </c>
      <c r="AP6780" s="86">
        <f t="shared" si="629"/>
        <v>0</v>
      </c>
      <c r="AR6780">
        <v>1</v>
      </c>
      <c r="AS6780">
        <v>0</v>
      </c>
      <c r="AT6780">
        <v>0</v>
      </c>
      <c r="AU6780">
        <v>0</v>
      </c>
      <c r="BA6780">
        <v>2</v>
      </c>
    </row>
    <row r="6781" spans="3:53" ht="12.75" x14ac:dyDescent="0.2">
      <c r="C6781" t="s">
        <v>1068</v>
      </c>
      <c r="D6781" t="s">
        <v>1051</v>
      </c>
      <c r="E6781">
        <v>16.8</v>
      </c>
      <c r="F6781">
        <v>9.14</v>
      </c>
      <c r="G6781">
        <v>4.6100000000000003</v>
      </c>
      <c r="H6781">
        <v>2010</v>
      </c>
      <c r="I6781">
        <v>85.763999999999996</v>
      </c>
      <c r="J6781" t="s">
        <v>78</v>
      </c>
      <c r="K6781">
        <v>57.35</v>
      </c>
      <c r="L6781">
        <v>16.719000000000001</v>
      </c>
      <c r="M6781">
        <v>0.48447873676657138</v>
      </c>
      <c r="N6781">
        <v>16.749659999999999</v>
      </c>
      <c r="O6781">
        <v>0.30054341401558038</v>
      </c>
      <c r="P6781">
        <v>1333000</v>
      </c>
      <c r="Q6781">
        <v>2803000</v>
      </c>
      <c r="R6781">
        <v>0.48</v>
      </c>
      <c r="S6781">
        <v>32.411000000000001</v>
      </c>
      <c r="T6781">
        <v>6.4969999999999999</v>
      </c>
      <c r="U6781">
        <v>17.613199999999999</v>
      </c>
      <c r="V6781">
        <v>2.4202656195944732</v>
      </c>
      <c r="AC6781">
        <v>17.010000000000002</v>
      </c>
      <c r="AD6781">
        <v>16.39</v>
      </c>
      <c r="AH6781" s="85">
        <f>IF(AND(M6781&lt;Variables!$G$6,M6781&gt;Variables!$G$5),0,1)</f>
        <v>1</v>
      </c>
      <c r="AI6781" s="85">
        <f t="shared" si="628"/>
        <v>1</v>
      </c>
      <c r="AJ6781" s="85">
        <f>IF(I6781&gt;Variables!$G$7,0,1)</f>
        <v>0</v>
      </c>
      <c r="AK6781" s="85">
        <f>IF(F6781&gt;Variables!$G$8,0,1)</f>
        <v>0</v>
      </c>
      <c r="AL6781" s="85">
        <f>IF(G6781&gt;Variables!$G$9,0,1)</f>
        <v>1</v>
      </c>
      <c r="AM6781" s="85">
        <f>IF(AND(K6781&gt;Variables!$G$10,K6781&lt;Variables!$G$11),0,1)</f>
        <v>0</v>
      </c>
      <c r="AN6781" s="103">
        <f>IF(H6781&lt;Variables!$G$13,1,0)</f>
        <v>1</v>
      </c>
      <c r="AO6781" s="101">
        <f>IF(R6781&lt;Variables!$G$12,0,1)</f>
        <v>0</v>
      </c>
      <c r="AP6781" s="86">
        <f t="shared" si="629"/>
        <v>1</v>
      </c>
      <c r="AR6781">
        <v>0</v>
      </c>
      <c r="AS6781">
        <v>0</v>
      </c>
      <c r="AT6781">
        <v>1</v>
      </c>
      <c r="AU6781">
        <v>0</v>
      </c>
      <c r="BA6781">
        <v>-1.36</v>
      </c>
    </row>
    <row r="6782" spans="3:53" ht="12.75" x14ac:dyDescent="0.2">
      <c r="C6782" t="s">
        <v>1068</v>
      </c>
      <c r="D6782" t="s">
        <v>1038</v>
      </c>
      <c r="E6782">
        <v>5.22</v>
      </c>
      <c r="F6782">
        <v>7.14</v>
      </c>
      <c r="G6782">
        <v>-15.19</v>
      </c>
      <c r="H6782">
        <v>41.21</v>
      </c>
      <c r="I6782">
        <v>-44.296999999999997</v>
      </c>
      <c r="J6782" t="s">
        <v>78</v>
      </c>
      <c r="K6782">
        <v>29.82</v>
      </c>
      <c r="L6782">
        <v>5.4530100000000008</v>
      </c>
      <c r="M6782">
        <v>-4.3519083955466931</v>
      </c>
      <c r="N6782">
        <v>5.6830000000000007</v>
      </c>
      <c r="O6782">
        <v>-8.2227696639099186</v>
      </c>
      <c r="P6782">
        <v>8144000</v>
      </c>
      <c r="Q6782">
        <v>136903</v>
      </c>
      <c r="R6782">
        <v>59.49</v>
      </c>
      <c r="S6782">
        <v>32.411000000000001</v>
      </c>
      <c r="T6782">
        <v>6.4969999999999999</v>
      </c>
      <c r="U6782">
        <v>17.613199999999999</v>
      </c>
      <c r="V6782">
        <v>2.0174562932970961</v>
      </c>
      <c r="AC6782">
        <v>5.6</v>
      </c>
      <c r="AD6782">
        <v>4.5900999999999996</v>
      </c>
      <c r="AH6782" s="85">
        <f>IF(AND(M6782&lt;Variables!$G$6,M6782&gt;Variables!$G$5),0,1)</f>
        <v>0</v>
      </c>
      <c r="AI6782" s="85">
        <f t="shared" si="628"/>
        <v>1</v>
      </c>
      <c r="AJ6782" s="85">
        <f>IF(I6782&gt;Variables!$G$7,0,1)</f>
        <v>1</v>
      </c>
      <c r="AK6782" s="85">
        <f>IF(F6782&gt;Variables!$G$8,0,1)</f>
        <v>1</v>
      </c>
      <c r="AL6782" s="85">
        <f>IF(G6782&gt;Variables!$G$9,0,1)</f>
        <v>1</v>
      </c>
      <c r="AM6782" s="85">
        <f>IF(AND(K6782&gt;Variables!$G$10,K6782&lt;Variables!$G$11),0,1)</f>
        <v>1</v>
      </c>
      <c r="AN6782" s="103">
        <f>IF(H6782&lt;Variables!$G$13,1,0)</f>
        <v>1</v>
      </c>
      <c r="AO6782" s="101">
        <f>IF(R6782&lt;Variables!$G$12,0,1)</f>
        <v>1</v>
      </c>
      <c r="AP6782" s="86">
        <f t="shared" si="629"/>
        <v>1</v>
      </c>
      <c r="AR6782">
        <v>0</v>
      </c>
      <c r="AS6782">
        <v>0</v>
      </c>
      <c r="AT6782">
        <v>1</v>
      </c>
      <c r="AU6782">
        <v>0</v>
      </c>
      <c r="BA6782">
        <v>-2.25</v>
      </c>
    </row>
    <row r="6783" spans="3:53" ht="12.75" x14ac:dyDescent="0.2">
      <c r="C6783" t="s">
        <v>1068</v>
      </c>
      <c r="D6783" t="s">
        <v>1054</v>
      </c>
      <c r="E6783">
        <v>0.18</v>
      </c>
      <c r="F6783">
        <v>16.940000000000001</v>
      </c>
      <c r="G6783">
        <v>4.29</v>
      </c>
      <c r="H6783">
        <v>-99999</v>
      </c>
      <c r="I6783">
        <v>92.021000000000001</v>
      </c>
      <c r="J6783" t="s">
        <v>78</v>
      </c>
      <c r="K6783">
        <v>-99999</v>
      </c>
      <c r="L6783">
        <v>0.1852</v>
      </c>
      <c r="M6783">
        <v>1.025917926565882</v>
      </c>
      <c r="N6783">
        <v>0.18587500000000001</v>
      </c>
      <c r="O6783">
        <v>0.65904505716205841</v>
      </c>
      <c r="P6783">
        <v>34260</v>
      </c>
      <c r="Q6783">
        <v>20890</v>
      </c>
      <c r="R6783">
        <v>1.64</v>
      </c>
      <c r="S6783">
        <v>32.411000000000001</v>
      </c>
      <c r="T6783">
        <v>6.4969999999999999</v>
      </c>
      <c r="U6783">
        <v>17.613199999999999</v>
      </c>
      <c r="V6783"/>
      <c r="AC6783">
        <v>0.1981</v>
      </c>
      <c r="AD6783">
        <v>0.18329999999999999</v>
      </c>
      <c r="AH6783" s="85">
        <f>IF(AND(M6783&lt;Variables!$G$6,M6783&gt;Variables!$G$5),0,1)</f>
        <v>1</v>
      </c>
      <c r="AI6783" s="85">
        <f t="shared" si="628"/>
        <v>1</v>
      </c>
      <c r="AJ6783" s="85">
        <f>IF(I6783&gt;Variables!$G$7,0,1)</f>
        <v>0</v>
      </c>
      <c r="AK6783" s="85">
        <f>IF(F6783&gt;Variables!$G$8,0,1)</f>
        <v>0</v>
      </c>
      <c r="AL6783" s="85">
        <f>IF(G6783&gt;Variables!$G$9,0,1)</f>
        <v>1</v>
      </c>
      <c r="AM6783" s="85">
        <f>IF(AND(K6783&gt;Variables!$G$10,K6783&lt;Variables!$G$11),0,1)</f>
        <v>1</v>
      </c>
      <c r="AN6783" s="103">
        <f>IF(H6783&lt;Variables!$G$13,1,0)</f>
        <v>1</v>
      </c>
      <c r="AO6783" s="101">
        <f>IF(R6783&lt;Variables!$G$12,0,1)</f>
        <v>0</v>
      </c>
      <c r="AP6783" s="86">
        <f t="shared" si="629"/>
        <v>1</v>
      </c>
      <c r="AR6783">
        <v>1</v>
      </c>
      <c r="AS6783">
        <v>0</v>
      </c>
      <c r="AT6783">
        <v>0</v>
      </c>
      <c r="AU6783">
        <v>0</v>
      </c>
      <c r="BA6783">
        <v>2</v>
      </c>
    </row>
    <row r="6784" spans="3:53" ht="12.75" x14ac:dyDescent="0.2">
      <c r="C6784" t="s">
        <v>1071</v>
      </c>
      <c r="D6784" t="s">
        <v>1032</v>
      </c>
      <c r="E6784">
        <v>2.09</v>
      </c>
      <c r="F6784">
        <v>20.47</v>
      </c>
      <c r="G6784">
        <v>6.34</v>
      </c>
      <c r="H6784">
        <v>51.39</v>
      </c>
      <c r="I6784">
        <v>-14.723000000000001</v>
      </c>
      <c r="J6784" t="s">
        <v>78</v>
      </c>
      <c r="K6784">
        <v>39.24</v>
      </c>
      <c r="L6784">
        <v>2.1397399999999989</v>
      </c>
      <c r="M6784">
        <v>-2.8386626412554401</v>
      </c>
      <c r="N6784">
        <v>2.1826080000000001</v>
      </c>
      <c r="O6784">
        <v>-4.7469815926634524</v>
      </c>
      <c r="P6784">
        <v>13380000</v>
      </c>
      <c r="Q6784">
        <v>363020</v>
      </c>
      <c r="R6784">
        <v>36.86</v>
      </c>
      <c r="S6784">
        <v>31.988</v>
      </c>
      <c r="T6784">
        <v>5.5870000000000006</v>
      </c>
      <c r="U6784">
        <v>16.956399999999999</v>
      </c>
      <c r="V6784">
        <v>2.2411205277351449</v>
      </c>
      <c r="AC6784">
        <v>2.13</v>
      </c>
      <c r="AD6784">
        <v>1.85</v>
      </c>
      <c r="AH6784" s="85">
        <f>IF(AND(M6784&lt;Variables!$G$6,M6784&gt;Variables!$G$5),0,1)</f>
        <v>0</v>
      </c>
      <c r="AI6784" s="85">
        <f t="shared" si="628"/>
        <v>1</v>
      </c>
      <c r="AJ6784" s="85">
        <f>IF(I6784&gt;Variables!$G$7,0,1)</f>
        <v>1</v>
      </c>
      <c r="AK6784" s="85">
        <f>IF(F6784&gt;Variables!$G$8,0,1)</f>
        <v>0</v>
      </c>
      <c r="AL6784" s="85">
        <f>IF(G6784&gt;Variables!$G$9,0,1)</f>
        <v>1</v>
      </c>
      <c r="AM6784" s="85">
        <f>IF(AND(K6784&gt;Variables!$G$10,K6784&lt;Variables!$G$11),0,1)</f>
        <v>1</v>
      </c>
      <c r="AN6784" s="103">
        <f>IF(H6784&lt;Variables!$G$13,1,0)</f>
        <v>1</v>
      </c>
      <c r="AO6784" s="101">
        <f>IF(R6784&lt;Variables!$G$12,0,1)</f>
        <v>1</v>
      </c>
      <c r="AP6784" s="86">
        <f t="shared" si="629"/>
        <v>1</v>
      </c>
      <c r="AR6784">
        <v>0</v>
      </c>
      <c r="AS6784">
        <v>0</v>
      </c>
      <c r="AT6784">
        <v>1</v>
      </c>
      <c r="AU6784">
        <v>0</v>
      </c>
      <c r="BA6784">
        <v>-2.25</v>
      </c>
    </row>
    <row r="6785" spans="3:53" ht="12.75" x14ac:dyDescent="0.2">
      <c r="C6785" t="s">
        <v>1071</v>
      </c>
      <c r="D6785" t="s">
        <v>1053</v>
      </c>
      <c r="E6785">
        <v>35.83</v>
      </c>
      <c r="F6785">
        <v>6.01</v>
      </c>
      <c r="G6785">
        <v>5.38</v>
      </c>
      <c r="H6785">
        <v>1280</v>
      </c>
      <c r="I6785">
        <v>6340.558</v>
      </c>
      <c r="J6785" t="s">
        <v>78</v>
      </c>
      <c r="K6785">
        <v>54.73</v>
      </c>
      <c r="L6785">
        <v>35.749550000000013</v>
      </c>
      <c r="M6785">
        <v>0.22503779767854951</v>
      </c>
      <c r="N6785">
        <v>35.515419565217393</v>
      </c>
      <c r="O6785">
        <v>0.8857573376120137</v>
      </c>
      <c r="P6785">
        <v>154304</v>
      </c>
      <c r="Q6785">
        <v>479331</v>
      </c>
      <c r="R6785">
        <v>0.32</v>
      </c>
      <c r="S6785">
        <v>31.988</v>
      </c>
      <c r="T6785">
        <v>5.5870000000000006</v>
      </c>
      <c r="U6785">
        <v>16.956399999999999</v>
      </c>
      <c r="V6785">
        <v>2.4070777469349971</v>
      </c>
      <c r="AC6785">
        <v>37</v>
      </c>
      <c r="AD6785">
        <v>35.020000000000003</v>
      </c>
      <c r="AH6785" s="85">
        <f>IF(AND(M6785&lt;Variables!$G$6,M6785&gt;Variables!$G$5),0,1)</f>
        <v>1</v>
      </c>
      <c r="AI6785" s="85">
        <f t="shared" si="628"/>
        <v>0</v>
      </c>
      <c r="AJ6785" s="85">
        <f>IF(I6785&gt;Variables!$G$7,0,1)</f>
        <v>0</v>
      </c>
      <c r="AK6785" s="85">
        <f>IF(F6785&gt;Variables!$G$8,0,1)</f>
        <v>1</v>
      </c>
      <c r="AL6785" s="85">
        <f>IF(G6785&gt;Variables!$G$9,0,1)</f>
        <v>1</v>
      </c>
      <c r="AM6785" s="85">
        <f>IF(AND(K6785&gt;Variables!$G$10,K6785&lt;Variables!$G$11),0,1)</f>
        <v>0</v>
      </c>
      <c r="AN6785" s="103">
        <f>IF(H6785&lt;Variables!$G$13,1,0)</f>
        <v>1</v>
      </c>
      <c r="AO6785" s="101">
        <f>IF(R6785&lt;Variables!$G$12,0,1)</f>
        <v>0</v>
      </c>
      <c r="AP6785" s="86">
        <f t="shared" si="629"/>
        <v>1</v>
      </c>
      <c r="AR6785">
        <v>1</v>
      </c>
      <c r="AS6785">
        <v>0</v>
      </c>
      <c r="AT6785">
        <v>0</v>
      </c>
      <c r="AU6785">
        <v>0</v>
      </c>
      <c r="BA6785">
        <v>2</v>
      </c>
    </row>
    <row r="6786" spans="3:53" ht="12.75" x14ac:dyDescent="0.2">
      <c r="C6786" t="s">
        <v>1071</v>
      </c>
      <c r="D6786" t="s">
        <v>215</v>
      </c>
      <c r="E6786">
        <v>22.49</v>
      </c>
      <c r="F6786">
        <v>5.69</v>
      </c>
      <c r="G6786">
        <v>-1.18</v>
      </c>
      <c r="H6786">
        <v>2990</v>
      </c>
      <c r="I6786">
        <v>6.7149999999999999</v>
      </c>
      <c r="J6786" t="s">
        <v>78</v>
      </c>
      <c r="K6786">
        <v>31.98</v>
      </c>
      <c r="L6786">
        <v>22.933510000000009</v>
      </c>
      <c r="M6786">
        <v>-2.0097664945313878</v>
      </c>
      <c r="N6786">
        <v>23.583200000000001</v>
      </c>
      <c r="O6786">
        <v>-4.7092845754605044</v>
      </c>
      <c r="P6786">
        <v>23246000</v>
      </c>
      <c r="Q6786">
        <v>27211000</v>
      </c>
      <c r="R6786">
        <v>0.85</v>
      </c>
      <c r="S6786">
        <v>31.988</v>
      </c>
      <c r="T6786">
        <v>5.5870000000000006</v>
      </c>
      <c r="U6786">
        <v>16.956399999999999</v>
      </c>
      <c r="V6786">
        <v>2.1279749432933719</v>
      </c>
      <c r="AC6786">
        <v>23.349900000000002</v>
      </c>
      <c r="AD6786">
        <v>21.65</v>
      </c>
      <c r="AH6786" s="85">
        <f>IF(AND(M6786&lt;Variables!$G$6,M6786&gt;Variables!$G$5),0,1)</f>
        <v>0</v>
      </c>
      <c r="AI6786" s="85">
        <f t="shared" si="628"/>
        <v>1</v>
      </c>
      <c r="AJ6786" s="85">
        <f>IF(I6786&gt;Variables!$G$7,0,1)</f>
        <v>0</v>
      </c>
      <c r="AK6786" s="85">
        <f>IF(F6786&gt;Variables!$G$8,0,1)</f>
        <v>1</v>
      </c>
      <c r="AL6786" s="85">
        <f>IF(G6786&gt;Variables!$G$9,0,1)</f>
        <v>1</v>
      </c>
      <c r="AM6786" s="85">
        <f>IF(AND(K6786&gt;Variables!$G$10,K6786&lt;Variables!$G$11),0,1)</f>
        <v>1</v>
      </c>
      <c r="AN6786" s="103">
        <f>IF(H6786&lt;Variables!$G$13,1,0)</f>
        <v>0</v>
      </c>
      <c r="AO6786" s="101">
        <f>IF(R6786&lt;Variables!$G$12,0,1)</f>
        <v>0</v>
      </c>
      <c r="AP6786" s="86">
        <f t="shared" si="629"/>
        <v>1</v>
      </c>
      <c r="AR6786">
        <v>1</v>
      </c>
      <c r="AS6786">
        <v>0</v>
      </c>
      <c r="AT6786">
        <v>0</v>
      </c>
      <c r="AU6786">
        <v>0</v>
      </c>
      <c r="BA6786">
        <v>2</v>
      </c>
    </row>
    <row r="6787" spans="3:53" ht="12.75" x14ac:dyDescent="0.2">
      <c r="C6787" t="s">
        <v>1071</v>
      </c>
      <c r="D6787" t="s">
        <v>971</v>
      </c>
      <c r="E6787">
        <v>30.48</v>
      </c>
      <c r="F6787">
        <v>5.55</v>
      </c>
      <c r="G6787">
        <v>-4.99</v>
      </c>
      <c r="H6787">
        <v>20630</v>
      </c>
      <c r="I6787">
        <v>-67.772000000000006</v>
      </c>
      <c r="J6787" t="s">
        <v>78</v>
      </c>
      <c r="K6787">
        <v>45.41</v>
      </c>
      <c r="L6787">
        <v>30.66452</v>
      </c>
      <c r="M6787">
        <v>-0.56912679539742062</v>
      </c>
      <c r="N6787">
        <v>30.573494</v>
      </c>
      <c r="O6787">
        <v>-0.27309276460191872</v>
      </c>
      <c r="P6787">
        <v>18466000</v>
      </c>
      <c r="Q6787">
        <v>8987000</v>
      </c>
      <c r="R6787">
        <v>2.0499999999999998</v>
      </c>
      <c r="S6787">
        <v>31.988</v>
      </c>
      <c r="T6787">
        <v>5.5870000000000006</v>
      </c>
      <c r="U6787">
        <v>16.956399999999999</v>
      </c>
      <c r="V6787">
        <v>2.3267005974106878</v>
      </c>
      <c r="AC6787">
        <v>31.274999999999999</v>
      </c>
      <c r="AD6787">
        <v>29.6</v>
      </c>
      <c r="AH6787" s="85">
        <f>IF(AND(M6787&lt;Variables!$G$6,M6787&gt;Variables!$G$5),0,1)</f>
        <v>1</v>
      </c>
      <c r="AI6787" s="85">
        <f t="shared" ref="AI6787:AI6850" si="630">IF(L6787&gt;N6787,0,1)</f>
        <v>0</v>
      </c>
      <c r="AJ6787" s="85">
        <f>IF(I6787&gt;Variables!$G$7,0,1)</f>
        <v>1</v>
      </c>
      <c r="AK6787" s="85">
        <f>IF(F6787&gt;Variables!$G$8,0,1)</f>
        <v>1</v>
      </c>
      <c r="AL6787" s="85">
        <f>IF(G6787&gt;Variables!$G$9,0,1)</f>
        <v>1</v>
      </c>
      <c r="AM6787" s="85">
        <f>IF(AND(K6787&gt;Variables!$G$10,K6787&lt;Variables!$G$11),0,1)</f>
        <v>1</v>
      </c>
      <c r="AN6787" s="103">
        <f>IF(H6787&lt;Variables!$G$13,1,0)</f>
        <v>0</v>
      </c>
      <c r="AO6787" s="101">
        <f>IF(R6787&lt;Variables!$G$12,0,1)</f>
        <v>1</v>
      </c>
      <c r="AP6787" s="86">
        <f t="shared" si="629"/>
        <v>1</v>
      </c>
      <c r="AR6787">
        <v>0</v>
      </c>
      <c r="AS6787">
        <v>0</v>
      </c>
      <c r="AT6787">
        <v>0</v>
      </c>
      <c r="AU6787">
        <v>1</v>
      </c>
      <c r="BA6787">
        <v>-0.47</v>
      </c>
    </row>
    <row r="6788" spans="3:53" ht="12.75" x14ac:dyDescent="0.2">
      <c r="C6788" t="s">
        <v>1071</v>
      </c>
      <c r="D6788" t="s">
        <v>1072</v>
      </c>
      <c r="E6788">
        <v>29.1</v>
      </c>
      <c r="F6788">
        <v>5.13</v>
      </c>
      <c r="G6788">
        <v>4.4000000000000004</v>
      </c>
      <c r="H6788">
        <v>3270</v>
      </c>
      <c r="I6788">
        <v>4.3330000000000002</v>
      </c>
      <c r="J6788" t="s">
        <v>78</v>
      </c>
      <c r="K6788">
        <v>71.97</v>
      </c>
      <c r="L6788">
        <v>28.951495000000001</v>
      </c>
      <c r="M6788">
        <v>0.46113335425336749</v>
      </c>
      <c r="N6788">
        <v>28.735758000000001</v>
      </c>
      <c r="O6788">
        <v>1.2153568386816309</v>
      </c>
      <c r="P6788">
        <v>1417000</v>
      </c>
      <c r="Q6788">
        <v>2311000</v>
      </c>
      <c r="R6788">
        <v>0.61</v>
      </c>
      <c r="S6788">
        <v>31.988</v>
      </c>
      <c r="T6788">
        <v>5.5870000000000006</v>
      </c>
      <c r="U6788">
        <v>16.956399999999999</v>
      </c>
      <c r="V6788">
        <v>2.5533611165873831</v>
      </c>
      <c r="AC6788">
        <v>29.35</v>
      </c>
      <c r="AD6788">
        <v>28.81</v>
      </c>
      <c r="AH6788" s="85">
        <f>IF(AND(M6788&lt;Variables!$G$6,M6788&gt;Variables!$G$5),0,1)</f>
        <v>1</v>
      </c>
      <c r="AI6788" s="85">
        <f t="shared" si="630"/>
        <v>0</v>
      </c>
      <c r="AJ6788" s="85">
        <f>IF(I6788&gt;Variables!$G$7,0,1)</f>
        <v>0</v>
      </c>
      <c r="AK6788" s="85">
        <f>IF(F6788&gt;Variables!$G$8,0,1)</f>
        <v>1</v>
      </c>
      <c r="AL6788" s="85">
        <f>IF(G6788&gt;Variables!$G$9,0,1)</f>
        <v>1</v>
      </c>
      <c r="AM6788" s="85">
        <f>IF(AND(K6788&gt;Variables!$G$10,K6788&lt;Variables!$G$11),0,1)</f>
        <v>0</v>
      </c>
      <c r="AN6788" s="103">
        <f>IF(H6788&lt;Variables!$G$13,1,0)</f>
        <v>0</v>
      </c>
      <c r="AO6788" s="101">
        <f>IF(R6788&lt;Variables!$G$12,0,1)</f>
        <v>0</v>
      </c>
      <c r="AP6788" s="86">
        <f t="shared" si="629"/>
        <v>1</v>
      </c>
      <c r="AR6788">
        <v>0</v>
      </c>
      <c r="AS6788">
        <v>0</v>
      </c>
      <c r="AT6788">
        <v>0</v>
      </c>
      <c r="AU6788">
        <v>1</v>
      </c>
      <c r="BA6788">
        <v>-0.73</v>
      </c>
    </row>
    <row r="6789" spans="3:53" ht="12.75" x14ac:dyDescent="0.2">
      <c r="C6789" t="s">
        <v>1071</v>
      </c>
      <c r="D6789" t="s">
        <v>1067</v>
      </c>
      <c r="E6789">
        <v>23.56</v>
      </c>
      <c r="F6789">
        <v>4.99</v>
      </c>
      <c r="G6789">
        <v>0.38</v>
      </c>
      <c r="H6789">
        <v>8340</v>
      </c>
      <c r="I6789">
        <v>816.87099999999998</v>
      </c>
      <c r="J6789" t="s">
        <v>78</v>
      </c>
      <c r="K6789">
        <v>35.72</v>
      </c>
      <c r="L6789">
        <v>23.73253571428571</v>
      </c>
      <c r="M6789">
        <v>-0.7270007569475927</v>
      </c>
      <c r="N6789">
        <v>23.70626875</v>
      </c>
      <c r="O6789">
        <v>-0.6170045212197337</v>
      </c>
      <c r="P6789">
        <v>111019</v>
      </c>
      <c r="Q6789">
        <v>345112</v>
      </c>
      <c r="R6789">
        <v>0.32</v>
      </c>
      <c r="S6789">
        <v>31.988</v>
      </c>
      <c r="T6789">
        <v>5.5870000000000006</v>
      </c>
      <c r="U6789">
        <v>16.956399999999999</v>
      </c>
      <c r="V6789">
        <v>2.207979243183634</v>
      </c>
      <c r="AC6789">
        <v>23.65</v>
      </c>
      <c r="AD6789">
        <v>23.31</v>
      </c>
      <c r="AH6789" s="85">
        <f>IF(AND(M6789&lt;Variables!$G$6,M6789&gt;Variables!$G$5),0,1)</f>
        <v>1</v>
      </c>
      <c r="AI6789" s="85">
        <f t="shared" si="630"/>
        <v>0</v>
      </c>
      <c r="AJ6789" s="85">
        <f>IF(I6789&gt;Variables!$G$7,0,1)</f>
        <v>0</v>
      </c>
      <c r="AK6789" s="85">
        <f>IF(F6789&gt;Variables!$G$8,0,1)</f>
        <v>1</v>
      </c>
      <c r="AL6789" s="85">
        <f>IF(G6789&gt;Variables!$G$9,0,1)</f>
        <v>1</v>
      </c>
      <c r="AM6789" s="85">
        <f>IF(AND(K6789&gt;Variables!$G$10,K6789&lt;Variables!$G$11),0,1)</f>
        <v>1</v>
      </c>
      <c r="AN6789" s="103">
        <f>IF(H6789&lt;Variables!$G$13,1,0)</f>
        <v>0</v>
      </c>
      <c r="AO6789" s="101">
        <f>IF(R6789&lt;Variables!$G$12,0,1)</f>
        <v>0</v>
      </c>
      <c r="AP6789" s="86">
        <f t="shared" si="629"/>
        <v>1</v>
      </c>
      <c r="AR6789">
        <v>0</v>
      </c>
      <c r="AS6789">
        <v>0</v>
      </c>
      <c r="AT6789">
        <v>0</v>
      </c>
      <c r="AU6789">
        <v>1</v>
      </c>
      <c r="BA6789">
        <v>-0.9</v>
      </c>
    </row>
    <row r="6790" spans="3:53" ht="12.75" x14ac:dyDescent="0.2">
      <c r="C6790" t="s">
        <v>1071</v>
      </c>
      <c r="D6790" t="s">
        <v>608</v>
      </c>
      <c r="E6790">
        <v>36.880000000000003</v>
      </c>
      <c r="F6790">
        <v>4.8099999999999996</v>
      </c>
      <c r="G6790">
        <v>2.88</v>
      </c>
      <c r="H6790">
        <v>8360</v>
      </c>
      <c r="I6790">
        <v>-4.2350000000000003</v>
      </c>
      <c r="J6790" t="s">
        <v>78</v>
      </c>
      <c r="K6790">
        <v>43.97</v>
      </c>
      <c r="L6790">
        <v>37.167920000000002</v>
      </c>
      <c r="M6790">
        <v>-1.070600668533507</v>
      </c>
      <c r="N6790">
        <v>36.854960000000013</v>
      </c>
      <c r="O6790">
        <v>-0.23052528072205841</v>
      </c>
      <c r="P6790">
        <v>10979000</v>
      </c>
      <c r="Q6790">
        <v>19503000</v>
      </c>
      <c r="R6790">
        <v>0.56000000000000005</v>
      </c>
      <c r="S6790">
        <v>31.988</v>
      </c>
      <c r="T6790">
        <v>5.5870000000000006</v>
      </c>
      <c r="U6790">
        <v>16.956399999999999</v>
      </c>
      <c r="V6790">
        <v>2.3137206921556008</v>
      </c>
      <c r="AC6790">
        <v>37.119999999999997</v>
      </c>
      <c r="AD6790">
        <v>34.92</v>
      </c>
      <c r="AH6790" s="85">
        <f>IF(AND(M6790&lt;Variables!$G$6,M6790&gt;Variables!$G$5),0,1)</f>
        <v>1</v>
      </c>
      <c r="AI6790" s="85">
        <f t="shared" si="630"/>
        <v>0</v>
      </c>
      <c r="AJ6790" s="85">
        <f>IF(I6790&gt;Variables!$G$7,0,1)</f>
        <v>1</v>
      </c>
      <c r="AK6790" s="85">
        <f>IF(F6790&gt;Variables!$G$8,0,1)</f>
        <v>1</v>
      </c>
      <c r="AL6790" s="85">
        <f>IF(G6790&gt;Variables!$G$9,0,1)</f>
        <v>1</v>
      </c>
      <c r="AM6790" s="85">
        <f>IF(AND(K6790&gt;Variables!$G$10,K6790&lt;Variables!$G$11),0,1)</f>
        <v>1</v>
      </c>
      <c r="AN6790" s="103">
        <f>IF(H6790&lt;Variables!$G$13,1,0)</f>
        <v>0</v>
      </c>
      <c r="AO6790" s="101">
        <f>IF(R6790&lt;Variables!$G$12,0,1)</f>
        <v>0</v>
      </c>
      <c r="AP6790" s="86">
        <f t="shared" si="629"/>
        <v>1</v>
      </c>
      <c r="AR6790">
        <v>0</v>
      </c>
      <c r="AS6790">
        <v>0</v>
      </c>
      <c r="AT6790">
        <v>1</v>
      </c>
      <c r="AU6790">
        <v>0</v>
      </c>
      <c r="BA6790">
        <v>-1.43</v>
      </c>
    </row>
    <row r="6791" spans="3:53" ht="12.75" x14ac:dyDescent="0.2">
      <c r="C6791" t="s">
        <v>1071</v>
      </c>
      <c r="D6791" t="s">
        <v>807</v>
      </c>
      <c r="E6791">
        <v>42.9</v>
      </c>
      <c r="F6791">
        <v>4.7</v>
      </c>
      <c r="G6791">
        <v>1.08</v>
      </c>
      <c r="H6791">
        <v>6310</v>
      </c>
      <c r="I6791">
        <v>43.19</v>
      </c>
      <c r="J6791" t="s">
        <v>78</v>
      </c>
      <c r="K6791">
        <v>34.82</v>
      </c>
      <c r="L6791">
        <v>43.161050000000003</v>
      </c>
      <c r="M6791">
        <v>-0.62799677023613287</v>
      </c>
      <c r="N6791">
        <v>43.495283999999998</v>
      </c>
      <c r="O6791">
        <v>-1.391608340803103</v>
      </c>
      <c r="P6791">
        <v>1925000</v>
      </c>
      <c r="Q6791">
        <v>1380000</v>
      </c>
      <c r="R6791">
        <v>1.39</v>
      </c>
      <c r="S6791">
        <v>31.988</v>
      </c>
      <c r="T6791">
        <v>5.5870000000000006</v>
      </c>
      <c r="U6791">
        <v>16.956399999999999</v>
      </c>
      <c r="V6791">
        <v>2.1985318380984711</v>
      </c>
      <c r="AC6791">
        <v>46.21</v>
      </c>
      <c r="AD6791">
        <v>42.83</v>
      </c>
      <c r="AH6791" s="85">
        <f>IF(AND(M6791&lt;Variables!$G$6,M6791&gt;Variables!$G$5),0,1)</f>
        <v>1</v>
      </c>
      <c r="AI6791" s="85">
        <f t="shared" si="630"/>
        <v>1</v>
      </c>
      <c r="AJ6791" s="85">
        <f>IF(I6791&gt;Variables!$G$7,0,1)</f>
        <v>0</v>
      </c>
      <c r="AK6791" s="85">
        <f>IF(F6791&gt;Variables!$G$8,0,1)</f>
        <v>1</v>
      </c>
      <c r="AL6791" s="85">
        <f>IF(G6791&gt;Variables!$G$9,0,1)</f>
        <v>1</v>
      </c>
      <c r="AM6791" s="85">
        <f>IF(AND(K6791&gt;Variables!$G$10,K6791&lt;Variables!$G$11),0,1)</f>
        <v>1</v>
      </c>
      <c r="AN6791" s="103">
        <f>IF(H6791&lt;Variables!$G$13,1,0)</f>
        <v>0</v>
      </c>
      <c r="AO6791" s="101">
        <f>IF(R6791&lt;Variables!$G$12,0,1)</f>
        <v>0</v>
      </c>
      <c r="AP6791" s="86">
        <f t="shared" si="629"/>
        <v>1</v>
      </c>
      <c r="AR6791">
        <v>0</v>
      </c>
      <c r="AS6791">
        <v>1</v>
      </c>
      <c r="AT6791">
        <v>0</v>
      </c>
      <c r="AU6791">
        <v>0</v>
      </c>
      <c r="BA6791">
        <v>1.43</v>
      </c>
    </row>
    <row r="6792" spans="3:53" ht="12.75" x14ac:dyDescent="0.2">
      <c r="C6792" t="s">
        <v>1071</v>
      </c>
      <c r="D6792" t="s">
        <v>1036</v>
      </c>
      <c r="E6792">
        <v>699.98</v>
      </c>
      <c r="F6792">
        <v>14.5</v>
      </c>
      <c r="G6792">
        <v>2.04</v>
      </c>
      <c r="H6792">
        <v>12820</v>
      </c>
      <c r="I6792">
        <v>71.346999999999994</v>
      </c>
      <c r="J6792" t="s">
        <v>76</v>
      </c>
      <c r="K6792">
        <v>46.97</v>
      </c>
      <c r="L6792">
        <v>700.05292500000007</v>
      </c>
      <c r="M6792">
        <v>-7.5601426849367043E-3</v>
      </c>
      <c r="N6792">
        <v>703.14831200000003</v>
      </c>
      <c r="O6792">
        <v>-0.44774508397028367</v>
      </c>
      <c r="P6792">
        <v>1694000</v>
      </c>
      <c r="Q6792">
        <v>568465</v>
      </c>
      <c r="R6792">
        <v>2.98</v>
      </c>
      <c r="S6792">
        <v>31.988</v>
      </c>
      <c r="T6792">
        <v>5.5870000000000006</v>
      </c>
      <c r="U6792">
        <v>16.956399999999999</v>
      </c>
      <c r="V6792">
        <v>2.3357396076228238</v>
      </c>
      <c r="AC6792">
        <v>714.68989999999997</v>
      </c>
      <c r="AD6792">
        <v>695.82</v>
      </c>
      <c r="AH6792" s="85">
        <f>IF(AND(M6792&lt;Variables!$G$6,M6792&gt;Variables!$G$5),0,1)</f>
        <v>1</v>
      </c>
      <c r="AI6792" s="85">
        <f t="shared" si="630"/>
        <v>1</v>
      </c>
      <c r="AJ6792" s="85">
        <f>IF(I6792&gt;Variables!$G$7,0,1)</f>
        <v>0</v>
      </c>
      <c r="AK6792" s="85">
        <f>IF(F6792&gt;Variables!$G$8,0,1)</f>
        <v>0</v>
      </c>
      <c r="AL6792" s="85">
        <f>IF(G6792&gt;Variables!$G$9,0,1)</f>
        <v>1</v>
      </c>
      <c r="AM6792" s="85">
        <f>IF(AND(K6792&gt;Variables!$G$10,K6792&lt;Variables!$G$11),0,1)</f>
        <v>1</v>
      </c>
      <c r="AN6792" s="103">
        <f>IF(H6792&lt;Variables!$G$13,1,0)</f>
        <v>0</v>
      </c>
      <c r="AO6792" s="101">
        <f>IF(R6792&lt;Variables!$G$12,0,1)</f>
        <v>1</v>
      </c>
      <c r="AP6792" s="86">
        <f t="shared" si="629"/>
        <v>0</v>
      </c>
      <c r="AR6792">
        <v>0</v>
      </c>
      <c r="AS6792">
        <v>1</v>
      </c>
      <c r="AT6792">
        <v>0</v>
      </c>
      <c r="AU6792">
        <v>0</v>
      </c>
      <c r="BA6792">
        <v>0.91</v>
      </c>
    </row>
    <row r="6793" spans="3:53" ht="12.75" x14ac:dyDescent="0.2">
      <c r="C6793" t="s">
        <v>1071</v>
      </c>
      <c r="D6793" t="s">
        <v>1039</v>
      </c>
      <c r="E6793">
        <v>5.68</v>
      </c>
      <c r="F6793">
        <v>13.32</v>
      </c>
      <c r="G6793">
        <v>-12.75</v>
      </c>
      <c r="H6793">
        <v>6.19</v>
      </c>
      <c r="I6793">
        <v>-42.235999999999997</v>
      </c>
      <c r="J6793" t="s">
        <v>76</v>
      </c>
      <c r="K6793">
        <v>28.91</v>
      </c>
      <c r="L6793">
        <v>6.0365450000000012</v>
      </c>
      <c r="M6793">
        <v>-5.9064415158008661</v>
      </c>
      <c r="N6793">
        <v>6.3306659999999999</v>
      </c>
      <c r="O6793">
        <v>-10.27800234604069</v>
      </c>
      <c r="P6793">
        <v>9780000</v>
      </c>
      <c r="Q6793">
        <v>250890</v>
      </c>
      <c r="R6793">
        <v>38.979999999999997</v>
      </c>
      <c r="S6793">
        <v>31.988</v>
      </c>
      <c r="T6793">
        <v>5.5870000000000006</v>
      </c>
      <c r="U6793">
        <v>16.956399999999999</v>
      </c>
      <c r="V6793">
        <v>1.942326012081744</v>
      </c>
      <c r="AC6793">
        <v>6.5</v>
      </c>
      <c r="AD6793">
        <v>5.3</v>
      </c>
      <c r="AH6793" s="85">
        <f>IF(AND(M6793&lt;Variables!$G$6,M6793&gt;Variables!$G$5),0,1)</f>
        <v>1</v>
      </c>
      <c r="AI6793" s="85">
        <f t="shared" si="630"/>
        <v>1</v>
      </c>
      <c r="AJ6793" s="85">
        <f>IF(I6793&gt;Variables!$G$7,0,1)</f>
        <v>1</v>
      </c>
      <c r="AK6793" s="85">
        <f>IF(F6793&gt;Variables!$G$8,0,1)</f>
        <v>0</v>
      </c>
      <c r="AL6793" s="85">
        <f>IF(G6793&gt;Variables!$G$9,0,1)</f>
        <v>1</v>
      </c>
      <c r="AM6793" s="85">
        <f>IF(AND(K6793&gt;Variables!$G$10,K6793&lt;Variables!$G$11),0,1)</f>
        <v>1</v>
      </c>
      <c r="AN6793" s="103">
        <f>IF(H6793&lt;Variables!$G$13,1,0)</f>
        <v>1</v>
      </c>
      <c r="AO6793" s="101">
        <f>IF(R6793&lt;Variables!$G$12,0,1)</f>
        <v>1</v>
      </c>
      <c r="AP6793" s="86">
        <f t="shared" si="629"/>
        <v>0</v>
      </c>
      <c r="AR6793">
        <v>1</v>
      </c>
      <c r="AS6793">
        <v>0</v>
      </c>
      <c r="AT6793">
        <v>0</v>
      </c>
      <c r="AU6793">
        <v>0</v>
      </c>
      <c r="BA6793">
        <v>2</v>
      </c>
    </row>
    <row r="6794" spans="3:53" ht="12.75" x14ac:dyDescent="0.2">
      <c r="C6794" t="s">
        <v>1071</v>
      </c>
      <c r="D6794" t="s">
        <v>1037</v>
      </c>
      <c r="E6794">
        <v>68.459999999999994</v>
      </c>
      <c r="F6794">
        <v>10.98</v>
      </c>
      <c r="G6794">
        <v>5</v>
      </c>
      <c r="H6794">
        <v>3300</v>
      </c>
      <c r="I6794">
        <v>3.0390000000000001</v>
      </c>
      <c r="J6794" t="s">
        <v>76</v>
      </c>
      <c r="K6794">
        <v>48.22</v>
      </c>
      <c r="L6794">
        <v>68.703139999999991</v>
      </c>
      <c r="M6794">
        <v>0.1118726160114525</v>
      </c>
      <c r="N6794">
        <v>69.984706000000003</v>
      </c>
      <c r="O6794">
        <v>-1.7213846693876249</v>
      </c>
      <c r="P6794">
        <v>4017000</v>
      </c>
      <c r="Q6794">
        <v>781900</v>
      </c>
      <c r="R6794">
        <v>5.14</v>
      </c>
      <c r="S6794">
        <v>31.988</v>
      </c>
      <c r="T6794">
        <v>5.5870000000000006</v>
      </c>
      <c r="U6794">
        <v>16.956399999999999</v>
      </c>
      <c r="V6794">
        <v>2.3462256088284761</v>
      </c>
      <c r="AC6794">
        <v>70.704999999999998</v>
      </c>
      <c r="AD6794">
        <v>65.150000000000006</v>
      </c>
      <c r="AH6794" s="85">
        <f>IF(AND(M6794&lt;Variables!$G$6,M6794&gt;Variables!$G$5),0,1)</f>
        <v>1</v>
      </c>
      <c r="AI6794" s="85">
        <f t="shared" si="630"/>
        <v>1</v>
      </c>
      <c r="AJ6794" s="85">
        <f>IF(I6794&gt;Variables!$G$7,0,1)</f>
        <v>0</v>
      </c>
      <c r="AK6794" s="85">
        <f>IF(F6794&gt;Variables!$G$8,0,1)</f>
        <v>0</v>
      </c>
      <c r="AL6794" s="85">
        <f>IF(G6794&gt;Variables!$G$9,0,1)</f>
        <v>1</v>
      </c>
      <c r="AM6794" s="85">
        <f>IF(AND(K6794&gt;Variables!$G$10,K6794&lt;Variables!$G$11),0,1)</f>
        <v>1</v>
      </c>
      <c r="AN6794" s="103">
        <f>IF(H6794&lt;Variables!$G$13,1,0)</f>
        <v>0</v>
      </c>
      <c r="AO6794" s="101">
        <f>IF(R6794&lt;Variables!$G$12,0,1)</f>
        <v>1</v>
      </c>
      <c r="AP6794" s="86">
        <f t="shared" si="629"/>
        <v>0</v>
      </c>
      <c r="AR6794">
        <v>1</v>
      </c>
      <c r="AS6794">
        <v>0</v>
      </c>
      <c r="AT6794">
        <v>0</v>
      </c>
      <c r="AU6794">
        <v>0</v>
      </c>
      <c r="BA6794">
        <v>2</v>
      </c>
    </row>
    <row r="6795" spans="3:53" ht="12.75" x14ac:dyDescent="0.2">
      <c r="C6795" t="s">
        <v>1071</v>
      </c>
      <c r="D6795" t="s">
        <v>1046</v>
      </c>
      <c r="E6795">
        <v>33.42</v>
      </c>
      <c r="F6795">
        <v>7.55</v>
      </c>
      <c r="G6795">
        <v>6.16</v>
      </c>
      <c r="H6795">
        <v>1920</v>
      </c>
      <c r="I6795">
        <v>-61.508000000000003</v>
      </c>
      <c r="J6795" t="s">
        <v>78</v>
      </c>
      <c r="K6795">
        <v>35.51</v>
      </c>
      <c r="L6795">
        <v>34.054970588235292</v>
      </c>
      <c r="M6795">
        <v>-1.868069703912967</v>
      </c>
      <c r="N6795">
        <v>33.796990476190473</v>
      </c>
      <c r="O6795">
        <v>-1.1190063696852111</v>
      </c>
      <c r="P6795">
        <v>136776</v>
      </c>
      <c r="Q6795">
        <v>557565</v>
      </c>
      <c r="R6795">
        <v>0.25</v>
      </c>
      <c r="S6795">
        <v>31.988</v>
      </c>
      <c r="T6795">
        <v>5.5870000000000006</v>
      </c>
      <c r="U6795">
        <v>16.956399999999999</v>
      </c>
      <c r="V6795">
        <v>2.1872800752337271</v>
      </c>
      <c r="AC6795">
        <v>34.26</v>
      </c>
      <c r="AD6795">
        <v>32.905000000000001</v>
      </c>
      <c r="AH6795" s="85">
        <f>IF(AND(M6795&lt;Variables!$G$6,M6795&gt;Variables!$G$5),0,1)</f>
        <v>1</v>
      </c>
      <c r="AI6795" s="85">
        <f t="shared" si="630"/>
        <v>0</v>
      </c>
      <c r="AJ6795" s="85">
        <f>IF(I6795&gt;Variables!$G$7,0,1)</f>
        <v>1</v>
      </c>
      <c r="AK6795" s="85">
        <f>IF(F6795&gt;Variables!$G$8,0,1)</f>
        <v>1</v>
      </c>
      <c r="AL6795" s="85">
        <f>IF(G6795&gt;Variables!$G$9,0,1)</f>
        <v>1</v>
      </c>
      <c r="AM6795" s="85">
        <f>IF(AND(K6795&gt;Variables!$G$10,K6795&lt;Variables!$G$11),0,1)</f>
        <v>1</v>
      </c>
      <c r="AN6795" s="103">
        <f>IF(H6795&lt;Variables!$G$13,1,0)</f>
        <v>1</v>
      </c>
      <c r="AO6795" s="101">
        <f>IF(R6795&lt;Variables!$G$12,0,1)</f>
        <v>0</v>
      </c>
      <c r="AP6795" s="86">
        <f t="shared" si="629"/>
        <v>1</v>
      </c>
      <c r="AR6795">
        <v>0</v>
      </c>
      <c r="AS6795">
        <v>0</v>
      </c>
      <c r="AT6795">
        <v>1</v>
      </c>
      <c r="AU6795">
        <v>0</v>
      </c>
      <c r="BA6795">
        <v>-1.06</v>
      </c>
    </row>
    <row r="6796" spans="3:53" ht="12.75" x14ac:dyDescent="0.2">
      <c r="C6796" t="s">
        <v>1071</v>
      </c>
      <c r="D6796" t="s">
        <v>1051</v>
      </c>
      <c r="E6796">
        <v>16.75</v>
      </c>
      <c r="F6796">
        <v>9.33</v>
      </c>
      <c r="G6796">
        <v>4.3</v>
      </c>
      <c r="H6796">
        <v>2010</v>
      </c>
      <c r="I6796">
        <v>85.573999999999998</v>
      </c>
      <c r="J6796" t="s">
        <v>78</v>
      </c>
      <c r="K6796">
        <v>51.78</v>
      </c>
      <c r="L6796">
        <v>16.723255000000002</v>
      </c>
      <c r="M6796">
        <v>0.15992699985737369</v>
      </c>
      <c r="N6796">
        <v>16.759626000000001</v>
      </c>
      <c r="O6796">
        <v>-5.7435649220339398E-2</v>
      </c>
      <c r="P6796">
        <v>1422000</v>
      </c>
      <c r="Q6796">
        <v>2803000</v>
      </c>
      <c r="R6796">
        <v>0.51</v>
      </c>
      <c r="S6796">
        <v>31.988</v>
      </c>
      <c r="T6796">
        <v>5.5870000000000006</v>
      </c>
      <c r="U6796">
        <v>16.956399999999999</v>
      </c>
      <c r="V6796">
        <v>2.3804605708711621</v>
      </c>
      <c r="AC6796">
        <v>17.010000000000002</v>
      </c>
      <c r="AD6796">
        <v>16.39</v>
      </c>
      <c r="AH6796" s="85">
        <f>IF(AND(M6796&lt;Variables!$G$6,M6796&gt;Variables!$G$5),0,1)</f>
        <v>1</v>
      </c>
      <c r="AI6796" s="85">
        <f t="shared" si="630"/>
        <v>1</v>
      </c>
      <c r="AJ6796" s="85">
        <f>IF(I6796&gt;Variables!$G$7,0,1)</f>
        <v>0</v>
      </c>
      <c r="AK6796" s="85">
        <f>IF(F6796&gt;Variables!$G$8,0,1)</f>
        <v>0</v>
      </c>
      <c r="AL6796" s="85">
        <f>IF(G6796&gt;Variables!$G$9,0,1)</f>
        <v>1</v>
      </c>
      <c r="AM6796" s="85">
        <f>IF(AND(K6796&gt;Variables!$G$10,K6796&lt;Variables!$G$11),0,1)</f>
        <v>0</v>
      </c>
      <c r="AN6796" s="103">
        <f>IF(H6796&lt;Variables!$G$13,1,0)</f>
        <v>1</v>
      </c>
      <c r="AO6796" s="101">
        <f>IF(R6796&lt;Variables!$G$12,0,1)</f>
        <v>0</v>
      </c>
      <c r="AP6796" s="86">
        <f t="shared" si="629"/>
        <v>1</v>
      </c>
      <c r="AR6796">
        <v>0</v>
      </c>
      <c r="AS6796">
        <v>0</v>
      </c>
      <c r="AT6796">
        <v>1</v>
      </c>
      <c r="AU6796">
        <v>0</v>
      </c>
      <c r="BA6796">
        <v>-1.69</v>
      </c>
    </row>
    <row r="6797" spans="3:53" ht="12.75" x14ac:dyDescent="0.2">
      <c r="C6797" t="s">
        <v>1071</v>
      </c>
      <c r="D6797" t="s">
        <v>1070</v>
      </c>
      <c r="E6797">
        <v>2.88</v>
      </c>
      <c r="F6797">
        <v>10.89</v>
      </c>
      <c r="G6797">
        <v>0.49</v>
      </c>
      <c r="H6797">
        <v>153.27000000000001</v>
      </c>
      <c r="I6797">
        <v>-33.213000000000001</v>
      </c>
      <c r="J6797" t="s">
        <v>78</v>
      </c>
      <c r="K6797">
        <v>40.76</v>
      </c>
      <c r="L6797">
        <v>2.9541400000000002</v>
      </c>
      <c r="M6797">
        <v>-2.370909977184565</v>
      </c>
      <c r="N6797">
        <v>2.9244479999999999</v>
      </c>
      <c r="O6797">
        <v>-1.3796791736423359</v>
      </c>
      <c r="P6797">
        <v>4750000</v>
      </c>
      <c r="Q6797">
        <v>101740</v>
      </c>
      <c r="R6797">
        <v>46.69</v>
      </c>
      <c r="S6797">
        <v>31.988</v>
      </c>
      <c r="T6797">
        <v>5.5870000000000006</v>
      </c>
      <c r="U6797">
        <v>16.956399999999999</v>
      </c>
      <c r="V6797">
        <v>2.2696492421564312</v>
      </c>
      <c r="AC6797">
        <v>3.5</v>
      </c>
      <c r="AD6797">
        <v>2.41</v>
      </c>
      <c r="AH6797" s="85">
        <f>IF(AND(M6797&lt;Variables!$G$6,M6797&gt;Variables!$G$5),0,1)</f>
        <v>0</v>
      </c>
      <c r="AI6797" s="85">
        <f t="shared" si="630"/>
        <v>0</v>
      </c>
      <c r="AJ6797" s="85">
        <f>IF(I6797&gt;Variables!$G$7,0,1)</f>
        <v>1</v>
      </c>
      <c r="AK6797" s="85">
        <f>IF(F6797&gt;Variables!$G$8,0,1)</f>
        <v>0</v>
      </c>
      <c r="AL6797" s="85">
        <f>IF(G6797&gt;Variables!$G$9,0,1)</f>
        <v>1</v>
      </c>
      <c r="AM6797" s="85">
        <f>IF(AND(K6797&gt;Variables!$G$10,K6797&lt;Variables!$G$11),0,1)</f>
        <v>1</v>
      </c>
      <c r="AN6797" s="103">
        <f>IF(H6797&lt;Variables!$G$13,1,0)</f>
        <v>1</v>
      </c>
      <c r="AO6797" s="101">
        <f>IF(R6797&lt;Variables!$G$12,0,1)</f>
        <v>1</v>
      </c>
      <c r="AP6797" s="86">
        <f t="shared" si="629"/>
        <v>1</v>
      </c>
      <c r="AR6797">
        <v>1</v>
      </c>
      <c r="AS6797">
        <v>0</v>
      </c>
      <c r="AT6797">
        <v>0</v>
      </c>
      <c r="AU6797">
        <v>0</v>
      </c>
      <c r="BA6797">
        <v>2</v>
      </c>
    </row>
    <row r="6798" spans="3:53" ht="12.75" x14ac:dyDescent="0.2">
      <c r="C6798" t="s">
        <v>1071</v>
      </c>
      <c r="D6798" t="s">
        <v>1042</v>
      </c>
      <c r="E6798">
        <v>15.49</v>
      </c>
      <c r="F6798">
        <v>13.65</v>
      </c>
      <c r="G6798">
        <v>3.97</v>
      </c>
      <c r="H6798">
        <v>2590</v>
      </c>
      <c r="I6798">
        <v>307.03800000000001</v>
      </c>
      <c r="J6798" t="s">
        <v>78</v>
      </c>
      <c r="K6798">
        <v>51.92</v>
      </c>
      <c r="L6798">
        <v>15.439975</v>
      </c>
      <c r="M6798">
        <v>1.619173606228632E-4</v>
      </c>
      <c r="N6798">
        <v>15.387892000000001</v>
      </c>
      <c r="O6798">
        <v>0.33862987860844562</v>
      </c>
      <c r="P6798">
        <v>4164000</v>
      </c>
      <c r="Q6798">
        <v>3463000</v>
      </c>
      <c r="R6798">
        <v>1.2</v>
      </c>
      <c r="S6798">
        <v>31.988</v>
      </c>
      <c r="T6798">
        <v>5.5870000000000006</v>
      </c>
      <c r="U6798">
        <v>16.956399999999999</v>
      </c>
      <c r="V6798">
        <v>2.3868860923233362</v>
      </c>
      <c r="AC6798">
        <v>15.75</v>
      </c>
      <c r="AD6798">
        <v>15.38</v>
      </c>
      <c r="AH6798" s="85">
        <f>IF(AND(M6798&lt;Variables!$G$6,M6798&gt;Variables!$G$5),0,1)</f>
        <v>1</v>
      </c>
      <c r="AI6798" s="85">
        <f t="shared" si="630"/>
        <v>0</v>
      </c>
      <c r="AJ6798" s="85">
        <f>IF(I6798&gt;Variables!$G$7,0,1)</f>
        <v>0</v>
      </c>
      <c r="AK6798" s="85">
        <f>IF(F6798&gt;Variables!$G$8,0,1)</f>
        <v>0</v>
      </c>
      <c r="AL6798" s="85">
        <f>IF(G6798&gt;Variables!$G$9,0,1)</f>
        <v>1</v>
      </c>
      <c r="AM6798" s="85">
        <f>IF(AND(K6798&gt;Variables!$G$10,K6798&lt;Variables!$G$11),0,1)</f>
        <v>0</v>
      </c>
      <c r="AN6798" s="103">
        <f>IF(H6798&lt;Variables!$G$13,1,0)</f>
        <v>0</v>
      </c>
      <c r="AO6798" s="101">
        <f>IF(R6798&lt;Variables!$G$12,0,1)</f>
        <v>0</v>
      </c>
      <c r="AP6798" s="86">
        <f t="shared" si="629"/>
        <v>1</v>
      </c>
      <c r="AR6798">
        <v>0</v>
      </c>
      <c r="AS6798">
        <v>1</v>
      </c>
      <c r="AT6798">
        <v>0</v>
      </c>
      <c r="AU6798">
        <v>0</v>
      </c>
      <c r="BA6798">
        <v>0.92</v>
      </c>
    </row>
    <row r="6799" spans="3:53" ht="12.75" x14ac:dyDescent="0.2">
      <c r="C6799" t="s">
        <v>1071</v>
      </c>
      <c r="D6799" t="s">
        <v>295</v>
      </c>
      <c r="E6799">
        <v>67.52</v>
      </c>
      <c r="F6799">
        <v>6.14</v>
      </c>
      <c r="G6799">
        <v>4.9800000000000004</v>
      </c>
      <c r="H6799">
        <v>2400</v>
      </c>
      <c r="I6799">
        <v>5.0000000000000001E-3</v>
      </c>
      <c r="J6799" t="s">
        <v>78</v>
      </c>
      <c r="K6799">
        <v>49.87</v>
      </c>
      <c r="L6799">
        <v>67.894605882352948</v>
      </c>
      <c r="M6799">
        <v>-0.30135808241893253</v>
      </c>
      <c r="N6799">
        <v>67.599047727272719</v>
      </c>
      <c r="O6799">
        <v>0.13454667748312699</v>
      </c>
      <c r="P6799">
        <v>149652</v>
      </c>
      <c r="Q6799">
        <v>370535</v>
      </c>
      <c r="R6799">
        <v>0.4</v>
      </c>
      <c r="S6799">
        <v>31.988</v>
      </c>
      <c r="T6799">
        <v>5.5870000000000006</v>
      </c>
      <c r="U6799">
        <v>16.956399999999999</v>
      </c>
      <c r="V6799">
        <v>2.373375368264429</v>
      </c>
      <c r="AC6799">
        <v>69.290000000000006</v>
      </c>
      <c r="AD6799">
        <v>67.39</v>
      </c>
      <c r="AH6799" s="85">
        <f>IF(AND(M6799&lt;Variables!$G$6,M6799&gt;Variables!$G$5),0,1)</f>
        <v>1</v>
      </c>
      <c r="AI6799" s="85">
        <f t="shared" si="630"/>
        <v>0</v>
      </c>
      <c r="AJ6799" s="85">
        <f>IF(I6799&gt;Variables!$G$7,0,1)</f>
        <v>0</v>
      </c>
      <c r="AK6799" s="85">
        <f>IF(F6799&gt;Variables!$G$8,0,1)</f>
        <v>1</v>
      </c>
      <c r="AL6799" s="85">
        <f>IF(G6799&gt;Variables!$G$9,0,1)</f>
        <v>1</v>
      </c>
      <c r="AM6799" s="85">
        <f>IF(AND(K6799&gt;Variables!$G$10,K6799&lt;Variables!$G$11),0,1)</f>
        <v>1</v>
      </c>
      <c r="AN6799" s="103">
        <f>IF(H6799&lt;Variables!$G$13,1,0)</f>
        <v>1</v>
      </c>
      <c r="AO6799" s="101">
        <f>IF(R6799&lt;Variables!$G$12,0,1)</f>
        <v>0</v>
      </c>
      <c r="AP6799" s="86">
        <f t="shared" si="629"/>
        <v>1</v>
      </c>
      <c r="AR6799">
        <v>1</v>
      </c>
      <c r="AS6799">
        <v>0</v>
      </c>
      <c r="AT6799">
        <v>0</v>
      </c>
      <c r="AU6799">
        <v>0</v>
      </c>
      <c r="BA6799">
        <v>1.51</v>
      </c>
    </row>
    <row r="6800" spans="3:53" ht="12.75" x14ac:dyDescent="0.2">
      <c r="C6800" t="s">
        <v>1071</v>
      </c>
      <c r="D6800" t="s">
        <v>1069</v>
      </c>
      <c r="E6800">
        <v>11.28</v>
      </c>
      <c r="F6800">
        <v>17.420000000000002</v>
      </c>
      <c r="G6800">
        <v>15.2</v>
      </c>
      <c r="H6800">
        <v>224.86</v>
      </c>
      <c r="I6800">
        <v>-40.659999999999997</v>
      </c>
      <c r="J6800" t="s">
        <v>78</v>
      </c>
      <c r="K6800">
        <v>41.28</v>
      </c>
      <c r="L6800">
        <v>11.712083333333331</v>
      </c>
      <c r="M6800">
        <v>-4.1980860222704557</v>
      </c>
      <c r="N6800">
        <v>11.192413043478259</v>
      </c>
      <c r="O6800">
        <v>0.25005292793451639</v>
      </c>
      <c r="P6800">
        <v>93580</v>
      </c>
      <c r="Q6800">
        <v>58680</v>
      </c>
      <c r="R6800">
        <v>1.59</v>
      </c>
      <c r="S6800">
        <v>31.988</v>
      </c>
      <c r="T6800">
        <v>5.5870000000000006</v>
      </c>
      <c r="U6800">
        <v>16.956399999999999</v>
      </c>
      <c r="V6800">
        <v>2.2800891249692272</v>
      </c>
      <c r="AC6800">
        <v>11.28</v>
      </c>
      <c r="AD6800">
        <v>10.65</v>
      </c>
      <c r="AH6800" s="85">
        <f>IF(AND(M6800&lt;Variables!$G$6,M6800&gt;Variables!$G$5),0,1)</f>
        <v>0</v>
      </c>
      <c r="AI6800" s="85">
        <f t="shared" si="630"/>
        <v>0</v>
      </c>
      <c r="AJ6800" s="85">
        <f>IF(I6800&gt;Variables!$G$7,0,1)</f>
        <v>1</v>
      </c>
      <c r="AK6800" s="85">
        <f>IF(F6800&gt;Variables!$G$8,0,1)</f>
        <v>0</v>
      </c>
      <c r="AL6800" s="85">
        <f>IF(G6800&gt;Variables!$G$9,0,1)</f>
        <v>0</v>
      </c>
      <c r="AM6800" s="85">
        <f>IF(AND(K6800&gt;Variables!$G$10,K6800&lt;Variables!$G$11),0,1)</f>
        <v>1</v>
      </c>
      <c r="AN6800" s="103">
        <f>IF(H6800&lt;Variables!$G$13,1,0)</f>
        <v>1</v>
      </c>
      <c r="AO6800" s="101">
        <f>IF(R6800&lt;Variables!$G$12,0,1)</f>
        <v>0</v>
      </c>
      <c r="AP6800" s="86">
        <f t="shared" si="629"/>
        <v>1</v>
      </c>
      <c r="AR6800">
        <v>0</v>
      </c>
      <c r="AS6800">
        <v>0</v>
      </c>
      <c r="AT6800">
        <v>1</v>
      </c>
      <c r="AU6800">
        <v>0</v>
      </c>
      <c r="BA6800">
        <v>-2.25</v>
      </c>
    </row>
    <row r="6801" spans="3:53" ht="12.75" x14ac:dyDescent="0.2">
      <c r="C6801" t="s">
        <v>1071</v>
      </c>
      <c r="D6801" t="s">
        <v>1059</v>
      </c>
      <c r="E6801">
        <v>4.9400000000000004</v>
      </c>
      <c r="F6801">
        <v>33.159999999999997</v>
      </c>
      <c r="G6801">
        <v>11.5</v>
      </c>
      <c r="H6801">
        <v>335.46</v>
      </c>
      <c r="I6801">
        <v>-28.097999999999999</v>
      </c>
      <c r="J6801" t="s">
        <v>78</v>
      </c>
      <c r="K6801">
        <v>33.86</v>
      </c>
      <c r="L6801">
        <v>5.278435</v>
      </c>
      <c r="M6801">
        <v>-4.517153285017244</v>
      </c>
      <c r="N6801">
        <v>5.192120408163265</v>
      </c>
      <c r="O6801">
        <v>-2.929832057132093</v>
      </c>
      <c r="P6801">
        <v>2040000</v>
      </c>
      <c r="Q6801">
        <v>48840</v>
      </c>
      <c r="R6801">
        <v>41.77</v>
      </c>
      <c r="S6801">
        <v>31.988</v>
      </c>
      <c r="T6801">
        <v>5.5870000000000006</v>
      </c>
      <c r="U6801">
        <v>16.956399999999999</v>
      </c>
      <c r="V6801">
        <v>2.1066805910001731</v>
      </c>
      <c r="AC6801">
        <v>5.99</v>
      </c>
      <c r="AD6801">
        <v>4.5102000000000002</v>
      </c>
      <c r="AH6801" s="85">
        <f>IF(AND(M6801&lt;Variables!$G$6,M6801&gt;Variables!$G$5),0,1)</f>
        <v>0</v>
      </c>
      <c r="AI6801" s="85">
        <f t="shared" si="630"/>
        <v>0</v>
      </c>
      <c r="AJ6801" s="85">
        <f>IF(I6801&gt;Variables!$G$7,0,1)</f>
        <v>1</v>
      </c>
      <c r="AK6801" s="85">
        <f>IF(F6801&gt;Variables!$G$8,0,1)</f>
        <v>0</v>
      </c>
      <c r="AL6801" s="85">
        <f>IF(G6801&gt;Variables!$G$9,0,1)</f>
        <v>1</v>
      </c>
      <c r="AM6801" s="85">
        <f>IF(AND(K6801&gt;Variables!$G$10,K6801&lt;Variables!$G$11),0,1)</f>
        <v>1</v>
      </c>
      <c r="AN6801" s="103">
        <f>IF(H6801&lt;Variables!$G$13,1,0)</f>
        <v>1</v>
      </c>
      <c r="AO6801" s="101">
        <f>IF(R6801&lt;Variables!$G$12,0,1)</f>
        <v>1</v>
      </c>
      <c r="AP6801" s="86">
        <f t="shared" si="629"/>
        <v>1</v>
      </c>
      <c r="AR6801">
        <v>1</v>
      </c>
      <c r="AS6801">
        <v>0</v>
      </c>
      <c r="AT6801">
        <v>0</v>
      </c>
      <c r="AU6801">
        <v>0</v>
      </c>
      <c r="BA6801">
        <v>2</v>
      </c>
    </row>
    <row r="6802" spans="3:53" ht="12.75" x14ac:dyDescent="0.2">
      <c r="C6802" t="s">
        <v>1071</v>
      </c>
      <c r="D6802" t="s">
        <v>756</v>
      </c>
      <c r="E6802">
        <v>3</v>
      </c>
      <c r="F6802">
        <v>57.75</v>
      </c>
      <c r="G6802">
        <v>34.58</v>
      </c>
      <c r="H6802">
        <v>27.2</v>
      </c>
      <c r="I6802">
        <v>-54.661999999999999</v>
      </c>
      <c r="J6802" t="s">
        <v>78</v>
      </c>
      <c r="K6802">
        <v>80.28</v>
      </c>
      <c r="L6802">
        <v>2.9444900000000001</v>
      </c>
      <c r="M6802">
        <v>9.6964160177144407</v>
      </c>
      <c r="N6802">
        <v>2.8009379999999999</v>
      </c>
      <c r="O6802">
        <v>15.318511155905631</v>
      </c>
      <c r="P6802">
        <v>54570000</v>
      </c>
      <c r="Q6802">
        <v>1960000</v>
      </c>
      <c r="R6802">
        <v>27.84</v>
      </c>
      <c r="S6802">
        <v>31.988</v>
      </c>
      <c r="T6802">
        <v>5.5870000000000006</v>
      </c>
      <c r="U6802">
        <v>16.956399999999999</v>
      </c>
      <c r="V6802">
        <v>1.580655589916081</v>
      </c>
      <c r="AC6802">
        <v>3.75</v>
      </c>
      <c r="AD6802">
        <v>2.66</v>
      </c>
      <c r="AH6802" s="85">
        <f>IF(AND(M6802&lt;Variables!$G$6,M6802&gt;Variables!$G$5),0,1)</f>
        <v>1</v>
      </c>
      <c r="AI6802" s="85">
        <f t="shared" si="630"/>
        <v>0</v>
      </c>
      <c r="AJ6802" s="85">
        <f>IF(I6802&gt;Variables!$G$7,0,1)</f>
        <v>1</v>
      </c>
      <c r="AK6802" s="85">
        <f>IF(F6802&gt;Variables!$G$8,0,1)</f>
        <v>0</v>
      </c>
      <c r="AL6802" s="85">
        <f>IF(G6802&gt;Variables!$G$9,0,1)</f>
        <v>0</v>
      </c>
      <c r="AM6802" s="85">
        <f>IF(AND(K6802&gt;Variables!$G$10,K6802&lt;Variables!$G$11),0,1)</f>
        <v>1</v>
      </c>
      <c r="AN6802" s="103">
        <f>IF(H6802&lt;Variables!$G$13,1,0)</f>
        <v>1</v>
      </c>
      <c r="AO6802" s="101">
        <f>IF(R6802&lt;Variables!$G$12,0,1)</f>
        <v>1</v>
      </c>
      <c r="AP6802" s="86">
        <f t="shared" si="629"/>
        <v>1</v>
      </c>
      <c r="AR6802">
        <v>1</v>
      </c>
      <c r="AS6802">
        <v>0</v>
      </c>
      <c r="AT6802">
        <v>0</v>
      </c>
      <c r="AU6802">
        <v>0</v>
      </c>
      <c r="BA6802">
        <v>2</v>
      </c>
    </row>
    <row r="6803" spans="3:53" ht="12.75" x14ac:dyDescent="0.2">
      <c r="C6803" t="s">
        <v>1071</v>
      </c>
      <c r="D6803" t="s">
        <v>1049</v>
      </c>
      <c r="E6803">
        <v>9.3000000000000007</v>
      </c>
      <c r="F6803">
        <v>58.56</v>
      </c>
      <c r="G6803">
        <v>-19.36</v>
      </c>
      <c r="H6803">
        <v>32.65</v>
      </c>
      <c r="I6803">
        <v>-47.594000000000001</v>
      </c>
      <c r="J6803" t="s">
        <v>78</v>
      </c>
      <c r="K6803">
        <v>25.09</v>
      </c>
      <c r="L6803">
        <v>9.9242450000000009</v>
      </c>
      <c r="M6803">
        <v>-6.9601768194961071</v>
      </c>
      <c r="N6803">
        <v>10.273732000000001</v>
      </c>
      <c r="O6803">
        <v>-10.12516191779191</v>
      </c>
      <c r="P6803">
        <v>20630000</v>
      </c>
      <c r="Q6803">
        <v>559580</v>
      </c>
      <c r="R6803">
        <v>36.869999999999997</v>
      </c>
      <c r="S6803">
        <v>31.988</v>
      </c>
      <c r="T6803">
        <v>5.5870000000000006</v>
      </c>
      <c r="U6803">
        <v>16.956399999999999</v>
      </c>
      <c r="V6803">
        <v>1.789181320098203</v>
      </c>
      <c r="AC6803">
        <v>10.37</v>
      </c>
      <c r="AD6803">
        <v>7.3101000000000003</v>
      </c>
      <c r="AH6803" s="85">
        <f>IF(AND(M6803&lt;Variables!$G$6,M6803&gt;Variables!$G$5),0,1)</f>
        <v>1</v>
      </c>
      <c r="AI6803" s="85">
        <f t="shared" si="630"/>
        <v>1</v>
      </c>
      <c r="AJ6803" s="85">
        <f>IF(I6803&gt;Variables!$G$7,0,1)</f>
        <v>1</v>
      </c>
      <c r="AK6803" s="85">
        <f>IF(F6803&gt;Variables!$G$8,0,1)</f>
        <v>0</v>
      </c>
      <c r="AL6803" s="85">
        <f>IF(G6803&gt;Variables!$G$9,0,1)</f>
        <v>1</v>
      </c>
      <c r="AM6803" s="85">
        <f>IF(AND(K6803&gt;Variables!$G$10,K6803&lt;Variables!$G$11),0,1)</f>
        <v>1</v>
      </c>
      <c r="AN6803" s="103">
        <f>IF(H6803&lt;Variables!$G$13,1,0)</f>
        <v>1</v>
      </c>
      <c r="AO6803" s="101">
        <f>IF(R6803&lt;Variables!$G$12,0,1)</f>
        <v>1</v>
      </c>
      <c r="AP6803" s="86">
        <f t="shared" si="629"/>
        <v>1</v>
      </c>
      <c r="AR6803">
        <v>0</v>
      </c>
      <c r="AS6803">
        <v>0</v>
      </c>
      <c r="AT6803">
        <v>1</v>
      </c>
      <c r="AU6803">
        <v>0</v>
      </c>
      <c r="BA6803">
        <v>-2.25</v>
      </c>
    </row>
    <row r="6804" spans="3:53" ht="12.75" x14ac:dyDescent="0.2">
      <c r="C6804" t="s">
        <v>1071</v>
      </c>
      <c r="D6804" t="s">
        <v>1048</v>
      </c>
      <c r="E6804">
        <v>7.15</v>
      </c>
      <c r="F6804">
        <v>74.11</v>
      </c>
      <c r="G6804">
        <v>13.15</v>
      </c>
      <c r="H6804">
        <v>33.130000000000003</v>
      </c>
      <c r="I6804">
        <v>-57.881999999999998</v>
      </c>
      <c r="J6804" t="s">
        <v>78</v>
      </c>
      <c r="K6804">
        <v>59.37</v>
      </c>
      <c r="L6804">
        <v>6.920399999999999</v>
      </c>
      <c r="M6804">
        <v>3.173226981099369</v>
      </c>
      <c r="N6804">
        <v>6.8120599999999989</v>
      </c>
      <c r="O6804">
        <v>4.8141090947525544</v>
      </c>
      <c r="P6804">
        <v>65489999.999999993</v>
      </c>
      <c r="Q6804">
        <v>54420</v>
      </c>
      <c r="R6804">
        <v>1203.42</v>
      </c>
      <c r="S6804">
        <v>31.988</v>
      </c>
      <c r="T6804">
        <v>5.5870000000000006</v>
      </c>
      <c r="U6804">
        <v>16.956399999999999</v>
      </c>
      <c r="V6804">
        <v>2.295699999375759</v>
      </c>
      <c r="AC6804">
        <v>10.82</v>
      </c>
      <c r="AD6804">
        <v>6.45</v>
      </c>
      <c r="AH6804" s="85">
        <f>IF(AND(M6804&lt;Variables!$G$6,M6804&gt;Variables!$G$5),0,1)</f>
        <v>1</v>
      </c>
      <c r="AI6804" s="85">
        <f t="shared" si="630"/>
        <v>0</v>
      </c>
      <c r="AJ6804" s="85">
        <f>IF(I6804&gt;Variables!$G$7,0,1)</f>
        <v>1</v>
      </c>
      <c r="AK6804" s="85">
        <f>IF(F6804&gt;Variables!$G$8,0,1)</f>
        <v>0</v>
      </c>
      <c r="AL6804" s="85">
        <f>IF(G6804&gt;Variables!$G$9,0,1)</f>
        <v>0</v>
      </c>
      <c r="AM6804" s="85">
        <f>IF(AND(K6804&gt;Variables!$G$10,K6804&lt;Variables!$G$11),0,1)</f>
        <v>0</v>
      </c>
      <c r="AN6804" s="103">
        <f>IF(H6804&lt;Variables!$G$13,1,0)</f>
        <v>1</v>
      </c>
      <c r="AO6804" s="101">
        <f>IF(R6804&lt;Variables!$G$12,0,1)</f>
        <v>1</v>
      </c>
      <c r="AP6804" s="86">
        <f t="shared" si="629"/>
        <v>1</v>
      </c>
      <c r="AR6804">
        <v>1</v>
      </c>
      <c r="AS6804">
        <v>0</v>
      </c>
      <c r="AT6804">
        <v>0</v>
      </c>
      <c r="AU6804">
        <v>0</v>
      </c>
      <c r="BA6804">
        <v>2</v>
      </c>
    </row>
    <row r="6805" spans="3:53" ht="12.75" x14ac:dyDescent="0.2">
      <c r="C6805" t="s">
        <v>1071</v>
      </c>
      <c r="D6805" t="s">
        <v>1040</v>
      </c>
      <c r="E6805">
        <v>2.79</v>
      </c>
      <c r="F6805">
        <v>9.41</v>
      </c>
      <c r="G6805">
        <v>3.33</v>
      </c>
      <c r="H6805">
        <v>-99999</v>
      </c>
      <c r="I6805">
        <v>187.31</v>
      </c>
      <c r="J6805" t="s">
        <v>78</v>
      </c>
      <c r="K6805">
        <v>67.790000000000006</v>
      </c>
      <c r="L6805">
        <v>2.7883333333333331</v>
      </c>
      <c r="M6805">
        <v>5.9772863120168752E-2</v>
      </c>
      <c r="N6805">
        <v>2.78355</v>
      </c>
      <c r="O6805">
        <v>0.23171848897990219</v>
      </c>
      <c r="P6805">
        <v>195308</v>
      </c>
      <c r="Q6805">
        <v>61287</v>
      </c>
      <c r="R6805">
        <v>3.19</v>
      </c>
      <c r="S6805">
        <v>31.988</v>
      </c>
      <c r="T6805">
        <v>5.5870000000000006</v>
      </c>
      <c r="U6805">
        <v>16.956399999999999</v>
      </c>
      <c r="V6805">
        <v>2.546679324088462</v>
      </c>
      <c r="AC6805">
        <v>2.7934999999999999</v>
      </c>
      <c r="AD6805">
        <v>2.7501000000000002</v>
      </c>
      <c r="AH6805" s="85">
        <f>IF(AND(M6805&lt;Variables!$G$6,M6805&gt;Variables!$G$5),0,1)</f>
        <v>1</v>
      </c>
      <c r="AI6805" s="85">
        <f t="shared" si="630"/>
        <v>0</v>
      </c>
      <c r="AJ6805" s="85">
        <f>IF(I6805&gt;Variables!$G$7,0,1)</f>
        <v>0</v>
      </c>
      <c r="AK6805" s="85">
        <f>IF(F6805&gt;Variables!$G$8,0,1)</f>
        <v>0</v>
      </c>
      <c r="AL6805" s="85">
        <f>IF(G6805&gt;Variables!$G$9,0,1)</f>
        <v>1</v>
      </c>
      <c r="AM6805" s="85">
        <f>IF(AND(K6805&gt;Variables!$G$10,K6805&lt;Variables!$G$11),0,1)</f>
        <v>0</v>
      </c>
      <c r="AN6805" s="103">
        <f>IF(H6805&lt;Variables!$G$13,1,0)</f>
        <v>1</v>
      </c>
      <c r="AO6805" s="101">
        <f>IF(R6805&lt;Variables!$G$12,0,1)</f>
        <v>1</v>
      </c>
      <c r="AP6805" s="86">
        <f t="shared" si="629"/>
        <v>1</v>
      </c>
      <c r="AR6805">
        <v>0</v>
      </c>
      <c r="AS6805">
        <v>0</v>
      </c>
      <c r="AT6805">
        <v>0</v>
      </c>
      <c r="AU6805">
        <v>0</v>
      </c>
      <c r="BA6805">
        <v>0</v>
      </c>
    </row>
    <row r="6806" spans="3:53" ht="12.75" x14ac:dyDescent="0.2">
      <c r="C6806" t="s">
        <v>1071</v>
      </c>
      <c r="D6806" t="s">
        <v>1054</v>
      </c>
      <c r="E6806">
        <v>0.18</v>
      </c>
      <c r="F6806">
        <v>16.940000000000001</v>
      </c>
      <c r="G6806">
        <v>4.29</v>
      </c>
      <c r="H6806">
        <v>-99999</v>
      </c>
      <c r="I6806">
        <v>92.021000000000001</v>
      </c>
      <c r="J6806" t="s">
        <v>78</v>
      </c>
      <c r="K6806">
        <v>-99999</v>
      </c>
      <c r="L6806">
        <v>-99999</v>
      </c>
      <c r="M6806">
        <v>-99999</v>
      </c>
      <c r="N6806">
        <v>0.18587500000000001</v>
      </c>
      <c r="O6806">
        <v>0.65904505716205841</v>
      </c>
      <c r="P6806">
        <v>34260</v>
      </c>
      <c r="Q6806">
        <v>20890</v>
      </c>
      <c r="R6806">
        <v>1.64</v>
      </c>
      <c r="S6806">
        <v>31.988</v>
      </c>
      <c r="T6806">
        <v>5.5870000000000006</v>
      </c>
      <c r="U6806">
        <v>16.956399999999999</v>
      </c>
      <c r="V6806"/>
      <c r="AC6806">
        <v>0.1981</v>
      </c>
      <c r="AD6806">
        <v>0.18329999999999999</v>
      </c>
      <c r="AH6806" s="85">
        <f>IF(AND(M6806&lt;Variables!$G$6,M6806&gt;Variables!$G$5),0,1)</f>
        <v>1</v>
      </c>
      <c r="AI6806" s="85">
        <f t="shared" si="630"/>
        <v>1</v>
      </c>
      <c r="AJ6806" s="85">
        <f>IF(I6806&gt;Variables!$G$7,0,1)</f>
        <v>0</v>
      </c>
      <c r="AK6806" s="85">
        <f>IF(F6806&gt;Variables!$G$8,0,1)</f>
        <v>0</v>
      </c>
      <c r="AL6806" s="85">
        <f>IF(G6806&gt;Variables!$G$9,0,1)</f>
        <v>1</v>
      </c>
      <c r="AM6806" s="85">
        <f>IF(AND(K6806&gt;Variables!$G$10,K6806&lt;Variables!$G$11),0,1)</f>
        <v>1</v>
      </c>
      <c r="AN6806" s="103">
        <f>IF(H6806&lt;Variables!$G$13,1,0)</f>
        <v>1</v>
      </c>
      <c r="AO6806" s="101">
        <f>IF(R6806&lt;Variables!$G$12,0,1)</f>
        <v>0</v>
      </c>
      <c r="AP6806" s="86">
        <f t="shared" si="629"/>
        <v>1</v>
      </c>
      <c r="AR6806">
        <v>1</v>
      </c>
      <c r="AS6806">
        <v>0</v>
      </c>
      <c r="AT6806">
        <v>0</v>
      </c>
      <c r="AU6806">
        <v>0</v>
      </c>
      <c r="BA6806">
        <v>2</v>
      </c>
    </row>
    <row r="6807" spans="3:53" ht="12.75" x14ac:dyDescent="0.2">
      <c r="C6807" t="s">
        <v>1071</v>
      </c>
      <c r="D6807" t="s">
        <v>925</v>
      </c>
      <c r="E6807">
        <v>54.6</v>
      </c>
      <c r="F6807">
        <v>6.31</v>
      </c>
      <c r="G6807">
        <v>1.26</v>
      </c>
      <c r="H6807">
        <v>-99999</v>
      </c>
      <c r="I6807">
        <v>-0.154</v>
      </c>
      <c r="J6807" t="s">
        <v>78</v>
      </c>
      <c r="K6807">
        <v>54.06</v>
      </c>
      <c r="L6807">
        <v>54.630576923076923</v>
      </c>
      <c r="M6807">
        <v>-5.5970346276913052E-2</v>
      </c>
      <c r="N6807">
        <v>54.576997297297297</v>
      </c>
      <c r="O6807">
        <v>4.2147248551257323E-2</v>
      </c>
      <c r="P6807">
        <v>85200</v>
      </c>
      <c r="Q6807">
        <v>214801</v>
      </c>
      <c r="R6807">
        <v>0.4</v>
      </c>
      <c r="S6807">
        <v>31.988</v>
      </c>
      <c r="T6807">
        <v>5.5870000000000006</v>
      </c>
      <c r="U6807">
        <v>16.956399999999999</v>
      </c>
      <c r="V6807">
        <v>2.4111730969849932</v>
      </c>
      <c r="AC6807">
        <v>54.79</v>
      </c>
      <c r="AD6807">
        <v>54.51</v>
      </c>
      <c r="AH6807" s="85">
        <f>IF(AND(M6807&lt;Variables!$G$6,M6807&gt;Variables!$G$5),0,1)</f>
        <v>1</v>
      </c>
      <c r="AI6807" s="85">
        <f t="shared" si="630"/>
        <v>0</v>
      </c>
      <c r="AJ6807" s="85">
        <f>IF(I6807&gt;Variables!$G$7,0,1)</f>
        <v>1</v>
      </c>
      <c r="AK6807" s="85">
        <f>IF(F6807&gt;Variables!$G$8,0,1)</f>
        <v>1</v>
      </c>
      <c r="AL6807" s="85">
        <f>IF(G6807&gt;Variables!$G$9,0,1)</f>
        <v>1</v>
      </c>
      <c r="AM6807" s="85">
        <f>IF(AND(K6807&gt;Variables!$G$10,K6807&lt;Variables!$G$11),0,1)</f>
        <v>0</v>
      </c>
      <c r="AN6807" s="103">
        <f>IF(H6807&lt;Variables!$G$13,1,0)</f>
        <v>1</v>
      </c>
      <c r="AO6807" s="101">
        <f>IF(R6807&lt;Variables!$G$12,0,1)</f>
        <v>0</v>
      </c>
      <c r="AP6807" s="86">
        <f t="shared" si="629"/>
        <v>1</v>
      </c>
      <c r="AR6807">
        <v>0</v>
      </c>
      <c r="AS6807">
        <v>0</v>
      </c>
      <c r="AT6807">
        <v>0</v>
      </c>
      <c r="AU6807">
        <v>1</v>
      </c>
      <c r="BA6807">
        <v>0.08</v>
      </c>
    </row>
    <row r="6808" spans="3:53" ht="12.75" x14ac:dyDescent="0.2">
      <c r="C6808" t="s">
        <v>1071</v>
      </c>
      <c r="D6808" t="s">
        <v>1043</v>
      </c>
      <c r="E6808">
        <v>27.35</v>
      </c>
      <c r="F6808">
        <v>6.54</v>
      </c>
      <c r="G6808">
        <v>3.12</v>
      </c>
      <c r="H6808">
        <v>-99999</v>
      </c>
      <c r="I6808">
        <v>-0.185</v>
      </c>
      <c r="J6808" t="s">
        <v>78</v>
      </c>
      <c r="K6808">
        <v>54.89</v>
      </c>
      <c r="L6808">
        <v>27.3825</v>
      </c>
      <c r="M6808">
        <v>-5.4779512462328199E-2</v>
      </c>
      <c r="N6808">
        <v>27.30275</v>
      </c>
      <c r="O6808">
        <v>0.2371555978793479</v>
      </c>
      <c r="P6808">
        <v>66635</v>
      </c>
      <c r="Q6808">
        <v>205671</v>
      </c>
      <c r="R6808">
        <v>0.32</v>
      </c>
      <c r="S6808">
        <v>31.988</v>
      </c>
      <c r="T6808">
        <v>5.5870000000000006</v>
      </c>
      <c r="U6808">
        <v>16.956399999999999</v>
      </c>
      <c r="V6808">
        <v>2.419858281128457</v>
      </c>
      <c r="AC6808">
        <v>27.41</v>
      </c>
      <c r="AD6808">
        <v>27.23</v>
      </c>
      <c r="AH6808" s="85">
        <f>IF(AND(M6808&lt;Variables!$G$6,M6808&gt;Variables!$G$5),0,1)</f>
        <v>1</v>
      </c>
      <c r="AI6808" s="85">
        <f t="shared" si="630"/>
        <v>0</v>
      </c>
      <c r="AJ6808" s="85">
        <f>IF(I6808&gt;Variables!$G$7,0,1)</f>
        <v>1</v>
      </c>
      <c r="AK6808" s="85">
        <f>IF(F6808&gt;Variables!$G$8,0,1)</f>
        <v>1</v>
      </c>
      <c r="AL6808" s="85">
        <f>IF(G6808&gt;Variables!$G$9,0,1)</f>
        <v>1</v>
      </c>
      <c r="AM6808" s="85">
        <f>IF(AND(K6808&gt;Variables!$G$10,K6808&lt;Variables!$G$11),0,1)</f>
        <v>0</v>
      </c>
      <c r="AN6808" s="103">
        <f>IF(H6808&lt;Variables!$G$13,1,0)</f>
        <v>1</v>
      </c>
      <c r="AO6808" s="101">
        <f>IF(R6808&lt;Variables!$G$12,0,1)</f>
        <v>0</v>
      </c>
      <c r="AP6808" s="86">
        <f t="shared" si="629"/>
        <v>1</v>
      </c>
      <c r="AR6808">
        <v>0</v>
      </c>
      <c r="AS6808">
        <v>1</v>
      </c>
      <c r="AT6808">
        <v>0</v>
      </c>
      <c r="AU6808">
        <v>0</v>
      </c>
      <c r="BA6808">
        <v>0.18</v>
      </c>
    </row>
    <row r="6809" spans="3:53" ht="12.75" x14ac:dyDescent="0.2">
      <c r="C6809" t="s">
        <v>1073</v>
      </c>
      <c r="D6809" t="s">
        <v>1072</v>
      </c>
      <c r="E6809">
        <v>29.02</v>
      </c>
      <c r="F6809">
        <v>5.01</v>
      </c>
      <c r="G6809">
        <v>4.18</v>
      </c>
      <c r="H6809">
        <v>3270</v>
      </c>
      <c r="I6809">
        <v>4.3049999999999997</v>
      </c>
      <c r="J6809" t="s">
        <v>78</v>
      </c>
      <c r="K6809">
        <v>59.36</v>
      </c>
      <c r="L6809">
        <v>29.011205</v>
      </c>
      <c r="M6809">
        <v>4.4793037724574512E-2</v>
      </c>
      <c r="N6809">
        <v>28.802142</v>
      </c>
      <c r="O6809">
        <v>0.7709773807795286</v>
      </c>
      <c r="P6809">
        <v>1673000</v>
      </c>
      <c r="Q6809">
        <v>2311000</v>
      </c>
      <c r="R6809">
        <v>0.72</v>
      </c>
      <c r="S6809">
        <v>31.472000000000001</v>
      </c>
      <c r="T6809">
        <v>5.4850000000000003</v>
      </c>
      <c r="U6809">
        <v>16.668800000000001</v>
      </c>
      <c r="V6809">
        <v>2.461594149957163</v>
      </c>
      <c r="AC6809">
        <v>29.35</v>
      </c>
      <c r="AD6809">
        <v>28.81</v>
      </c>
      <c r="AH6809" s="85">
        <f>IF(AND(M6809&lt;Variables!$G$6,M6809&gt;Variables!$G$5),0,1)</f>
        <v>1</v>
      </c>
      <c r="AI6809" s="85">
        <f t="shared" si="630"/>
        <v>0</v>
      </c>
      <c r="AJ6809" s="85">
        <f>IF(I6809&gt;Variables!$G$7,0,1)</f>
        <v>0</v>
      </c>
      <c r="AK6809" s="85">
        <f>IF(F6809&gt;Variables!$G$8,0,1)</f>
        <v>1</v>
      </c>
      <c r="AL6809" s="85">
        <f>IF(G6809&gt;Variables!$G$9,0,1)</f>
        <v>1</v>
      </c>
      <c r="AM6809" s="85">
        <f>IF(AND(K6809&gt;Variables!$G$10,K6809&lt;Variables!$G$11),0,1)</f>
        <v>0</v>
      </c>
      <c r="AN6809" s="103">
        <f>IF(H6809&lt;Variables!$G$13,1,0)</f>
        <v>0</v>
      </c>
      <c r="AO6809" s="101">
        <f>IF(R6809&lt;Variables!$G$12,0,1)</f>
        <v>0</v>
      </c>
      <c r="AP6809" s="86">
        <f t="shared" si="629"/>
        <v>1</v>
      </c>
      <c r="AR6809">
        <v>0</v>
      </c>
      <c r="AS6809">
        <v>0</v>
      </c>
      <c r="AT6809">
        <v>0</v>
      </c>
      <c r="AU6809">
        <v>1</v>
      </c>
      <c r="BA6809">
        <v>-0.74</v>
      </c>
    </row>
    <row r="6810" spans="3:53" ht="12.75" x14ac:dyDescent="0.2">
      <c r="C6810" t="s">
        <v>1073</v>
      </c>
      <c r="D6810" t="s">
        <v>888</v>
      </c>
      <c r="E6810">
        <v>21.7</v>
      </c>
      <c r="F6810">
        <v>4.99</v>
      </c>
      <c r="G6810">
        <v>2.1800000000000002</v>
      </c>
      <c r="H6810">
        <v>3070</v>
      </c>
      <c r="I6810">
        <v>-62.344000000000001</v>
      </c>
      <c r="J6810" t="s">
        <v>78</v>
      </c>
      <c r="K6810">
        <v>53.5</v>
      </c>
      <c r="L6810">
        <v>21.657505</v>
      </c>
      <c r="M6810">
        <v>0.38090721899867042</v>
      </c>
      <c r="N6810">
        <v>21.784465999999998</v>
      </c>
      <c r="O6810">
        <v>-0.20411792513068669</v>
      </c>
      <c r="P6810">
        <v>1531000</v>
      </c>
      <c r="Q6810">
        <v>3673000</v>
      </c>
      <c r="R6810">
        <v>0.42</v>
      </c>
      <c r="S6810">
        <v>31.472000000000001</v>
      </c>
      <c r="T6810">
        <v>5.4850000000000003</v>
      </c>
      <c r="U6810">
        <v>16.668800000000001</v>
      </c>
      <c r="V6810">
        <v>2.389506202136396</v>
      </c>
      <c r="AC6810">
        <v>23.4679</v>
      </c>
      <c r="AD6810">
        <v>21.64</v>
      </c>
      <c r="AH6810" s="85">
        <f>IF(AND(M6810&lt;Variables!$G$6,M6810&gt;Variables!$G$5),0,1)</f>
        <v>1</v>
      </c>
      <c r="AI6810" s="85">
        <f t="shared" si="630"/>
        <v>1</v>
      </c>
      <c r="AJ6810" s="85">
        <f>IF(I6810&gt;Variables!$G$7,0,1)</f>
        <v>1</v>
      </c>
      <c r="AK6810" s="85">
        <f>IF(F6810&gt;Variables!$G$8,0,1)</f>
        <v>1</v>
      </c>
      <c r="AL6810" s="85">
        <f>IF(G6810&gt;Variables!$G$9,0,1)</f>
        <v>1</v>
      </c>
      <c r="AM6810" s="85">
        <f>IF(AND(K6810&gt;Variables!$G$10,K6810&lt;Variables!$G$11),0,1)</f>
        <v>0</v>
      </c>
      <c r="AN6810" s="103">
        <f>IF(H6810&lt;Variables!$G$13,1,0)</f>
        <v>0</v>
      </c>
      <c r="AO6810" s="101">
        <f>IF(R6810&lt;Variables!$G$12,0,1)</f>
        <v>0</v>
      </c>
      <c r="AP6810" s="86">
        <f t="shared" si="629"/>
        <v>1</v>
      </c>
      <c r="AR6810">
        <v>1</v>
      </c>
      <c r="AS6810">
        <v>0</v>
      </c>
      <c r="AT6810">
        <v>0</v>
      </c>
      <c r="AU6810">
        <v>0</v>
      </c>
      <c r="BA6810">
        <v>2</v>
      </c>
    </row>
    <row r="6811" spans="3:53" ht="12.75" x14ac:dyDescent="0.2">
      <c r="C6811" t="s">
        <v>1073</v>
      </c>
      <c r="D6811" t="s">
        <v>1074</v>
      </c>
      <c r="E6811">
        <v>0.81</v>
      </c>
      <c r="F6811">
        <v>4.5</v>
      </c>
      <c r="G6811">
        <v>0</v>
      </c>
      <c r="H6811">
        <v>-99999</v>
      </c>
      <c r="I6811">
        <v>1213.2349999999999</v>
      </c>
      <c r="J6811" t="s">
        <v>78</v>
      </c>
      <c r="K6811">
        <v>-99999</v>
      </c>
      <c r="L6811">
        <v>-99999</v>
      </c>
      <c r="M6811">
        <v>-99999</v>
      </c>
      <c r="N6811">
        <v>-99999</v>
      </c>
      <c r="O6811">
        <v>-99999</v>
      </c>
      <c r="P6811">
        <v>20040</v>
      </c>
      <c r="Q6811">
        <v>9147</v>
      </c>
      <c r="R6811">
        <v>2.19</v>
      </c>
      <c r="S6811">
        <v>31.472000000000001</v>
      </c>
      <c r="T6811">
        <v>5.4850000000000003</v>
      </c>
      <c r="U6811">
        <v>16.668800000000001</v>
      </c>
      <c r="V6811"/>
      <c r="AC6811">
        <v>-99999</v>
      </c>
      <c r="AD6811">
        <v>-99999</v>
      </c>
      <c r="AH6811" s="85">
        <f>IF(AND(M6811&lt;Variables!$G$6,M6811&gt;Variables!$G$5),0,1)</f>
        <v>1</v>
      </c>
      <c r="AI6811" s="85">
        <f t="shared" si="630"/>
        <v>1</v>
      </c>
      <c r="AJ6811" s="85">
        <f>IF(I6811&gt;Variables!$G$7,0,1)</f>
        <v>0</v>
      </c>
      <c r="AK6811" s="85">
        <f>IF(F6811&gt;Variables!$G$8,0,1)</f>
        <v>1</v>
      </c>
      <c r="AL6811" s="85">
        <f>IF(G6811&gt;Variables!$G$9,0,1)</f>
        <v>1</v>
      </c>
      <c r="AM6811" s="85">
        <f>IF(AND(K6811&gt;Variables!$G$10,K6811&lt;Variables!$G$11),0,1)</f>
        <v>1</v>
      </c>
      <c r="AN6811" s="103">
        <f>IF(H6811&lt;Variables!$G$13,1,0)</f>
        <v>1</v>
      </c>
      <c r="AO6811" s="101">
        <f>IF(R6811&lt;Variables!$G$12,0,1)</f>
        <v>1</v>
      </c>
      <c r="AP6811" s="86">
        <f t="shared" si="629"/>
        <v>1</v>
      </c>
      <c r="AR6811">
        <v>0</v>
      </c>
      <c r="AS6811">
        <v>0</v>
      </c>
      <c r="AT6811">
        <v>0</v>
      </c>
      <c r="AU6811">
        <v>0</v>
      </c>
      <c r="BA6811">
        <v>0</v>
      </c>
    </row>
    <row r="6812" spans="3:53" ht="12.75" x14ac:dyDescent="0.2">
      <c r="C6812" t="s">
        <v>1073</v>
      </c>
      <c r="D6812" t="s">
        <v>1039</v>
      </c>
      <c r="E6812">
        <v>5.79</v>
      </c>
      <c r="F6812">
        <v>14.48</v>
      </c>
      <c r="G6812">
        <v>-11.06</v>
      </c>
      <c r="H6812">
        <v>6.19</v>
      </c>
      <c r="I6812">
        <v>-42.174999999999997</v>
      </c>
      <c r="J6812" t="s">
        <v>76</v>
      </c>
      <c r="K6812">
        <v>38.409999999999997</v>
      </c>
      <c r="L6812">
        <v>5.8946050000000003</v>
      </c>
      <c r="M6812">
        <v>-1.774588797722668</v>
      </c>
      <c r="N6812">
        <v>6.1995299999999993</v>
      </c>
      <c r="O6812">
        <v>-6.6058233446728911</v>
      </c>
      <c r="P6812">
        <v>9850000</v>
      </c>
      <c r="Q6812">
        <v>250890</v>
      </c>
      <c r="R6812">
        <v>39.26</v>
      </c>
      <c r="S6812">
        <v>31.472000000000001</v>
      </c>
      <c r="T6812">
        <v>5.4850000000000003</v>
      </c>
      <c r="U6812">
        <v>16.668800000000001</v>
      </c>
      <c r="V6812">
        <v>2.2336680144705201</v>
      </c>
      <c r="AC6812">
        <v>6.5</v>
      </c>
      <c r="AD6812">
        <v>5.3</v>
      </c>
      <c r="AH6812" s="85">
        <f>IF(AND(M6812&lt;Variables!$G$6,M6812&gt;Variables!$G$5),0,1)</f>
        <v>1</v>
      </c>
      <c r="AI6812" s="85">
        <f t="shared" si="630"/>
        <v>1</v>
      </c>
      <c r="AJ6812" s="85">
        <f>IF(I6812&gt;Variables!$G$7,0,1)</f>
        <v>1</v>
      </c>
      <c r="AK6812" s="85">
        <f>IF(F6812&gt;Variables!$G$8,0,1)</f>
        <v>0</v>
      </c>
      <c r="AL6812" s="85">
        <f>IF(G6812&gt;Variables!$G$9,0,1)</f>
        <v>1</v>
      </c>
      <c r="AM6812" s="85">
        <f>IF(AND(K6812&gt;Variables!$G$10,K6812&lt;Variables!$G$11),0,1)</f>
        <v>1</v>
      </c>
      <c r="AN6812" s="103">
        <f>IF(H6812&lt;Variables!$G$13,1,0)</f>
        <v>1</v>
      </c>
      <c r="AO6812" s="101">
        <f>IF(R6812&lt;Variables!$G$12,0,1)</f>
        <v>1</v>
      </c>
      <c r="AP6812" s="86">
        <f t="shared" si="629"/>
        <v>0</v>
      </c>
      <c r="AR6812">
        <v>1</v>
      </c>
      <c r="AS6812">
        <v>0</v>
      </c>
      <c r="AT6812">
        <v>0</v>
      </c>
      <c r="AU6812">
        <v>0</v>
      </c>
      <c r="BA6812">
        <v>2</v>
      </c>
    </row>
    <row r="6813" spans="3:53" ht="12.75" x14ac:dyDescent="0.2">
      <c r="C6813" t="s">
        <v>1073</v>
      </c>
      <c r="D6813" t="s">
        <v>1036</v>
      </c>
      <c r="E6813">
        <v>699.6</v>
      </c>
      <c r="F6813">
        <v>14.39</v>
      </c>
      <c r="G6813">
        <v>1.93</v>
      </c>
      <c r="H6813">
        <v>12820</v>
      </c>
      <c r="I6813">
        <v>71.296000000000006</v>
      </c>
      <c r="J6813" t="s">
        <v>76</v>
      </c>
      <c r="K6813">
        <v>47.86</v>
      </c>
      <c r="L6813">
        <v>700.22453999999993</v>
      </c>
      <c r="M6813">
        <v>-0.13988941318736539</v>
      </c>
      <c r="N6813">
        <v>702.61841000000004</v>
      </c>
      <c r="O6813">
        <v>-0.48011978507651609</v>
      </c>
      <c r="P6813">
        <v>1767000</v>
      </c>
      <c r="Q6813">
        <v>568465</v>
      </c>
      <c r="R6813">
        <v>3.11</v>
      </c>
      <c r="S6813">
        <v>31.472000000000001</v>
      </c>
      <c r="T6813">
        <v>5.4850000000000003</v>
      </c>
      <c r="U6813">
        <v>16.668800000000001</v>
      </c>
      <c r="V6813">
        <v>2.347602163404761</v>
      </c>
      <c r="AC6813">
        <v>714.68989999999997</v>
      </c>
      <c r="AD6813">
        <v>695.82</v>
      </c>
      <c r="AH6813" s="85">
        <f>IF(AND(M6813&lt;Variables!$G$6,M6813&gt;Variables!$G$5),0,1)</f>
        <v>1</v>
      </c>
      <c r="AI6813" s="85">
        <f t="shared" si="630"/>
        <v>1</v>
      </c>
      <c r="AJ6813" s="85">
        <f>IF(I6813&gt;Variables!$G$7,0,1)</f>
        <v>0</v>
      </c>
      <c r="AK6813" s="85">
        <f>IF(F6813&gt;Variables!$G$8,0,1)</f>
        <v>0</v>
      </c>
      <c r="AL6813" s="85">
        <f>IF(G6813&gt;Variables!$G$9,0,1)</f>
        <v>1</v>
      </c>
      <c r="AM6813" s="85">
        <f>IF(AND(K6813&gt;Variables!$G$10,K6813&lt;Variables!$G$11),0,1)</f>
        <v>1</v>
      </c>
      <c r="AN6813" s="103">
        <f>IF(H6813&lt;Variables!$G$13,1,0)</f>
        <v>0</v>
      </c>
      <c r="AO6813" s="101">
        <f>IF(R6813&lt;Variables!$G$12,0,1)</f>
        <v>1</v>
      </c>
      <c r="AP6813" s="86">
        <f t="shared" si="629"/>
        <v>0</v>
      </c>
      <c r="AR6813">
        <v>0</v>
      </c>
      <c r="AS6813">
        <v>1</v>
      </c>
      <c r="AT6813">
        <v>0</v>
      </c>
      <c r="AU6813">
        <v>0</v>
      </c>
      <c r="BA6813">
        <v>0.83</v>
      </c>
    </row>
    <row r="6814" spans="3:53" ht="12.75" x14ac:dyDescent="0.2">
      <c r="C6814" t="s">
        <v>1073</v>
      </c>
      <c r="D6814" t="s">
        <v>1037</v>
      </c>
      <c r="E6814">
        <v>68.64</v>
      </c>
      <c r="F6814">
        <v>12.55</v>
      </c>
      <c r="G6814">
        <v>4.62</v>
      </c>
      <c r="H6814">
        <v>3300</v>
      </c>
      <c r="I6814">
        <v>3.0390000000000001</v>
      </c>
      <c r="J6814" t="s">
        <v>76</v>
      </c>
      <c r="K6814">
        <v>48.23</v>
      </c>
      <c r="L6814">
        <v>68.620339999999999</v>
      </c>
      <c r="M6814">
        <v>-0.1316519271108211</v>
      </c>
      <c r="N6814">
        <v>69.556268000000003</v>
      </c>
      <c r="O6814">
        <v>-1.4754500629619769</v>
      </c>
      <c r="P6814">
        <v>4149000</v>
      </c>
      <c r="Q6814">
        <v>781900</v>
      </c>
      <c r="R6814">
        <v>5.31</v>
      </c>
      <c r="S6814">
        <v>31.472000000000001</v>
      </c>
      <c r="T6814">
        <v>5.4850000000000003</v>
      </c>
      <c r="U6814">
        <v>16.668800000000001</v>
      </c>
      <c r="V6814">
        <v>2.351412777049954</v>
      </c>
      <c r="AC6814">
        <v>70.704999999999998</v>
      </c>
      <c r="AD6814">
        <v>65.150000000000006</v>
      </c>
      <c r="AH6814" s="85">
        <f>IF(AND(M6814&lt;Variables!$G$6,M6814&gt;Variables!$G$5),0,1)</f>
        <v>1</v>
      </c>
      <c r="AI6814" s="85">
        <f t="shared" si="630"/>
        <v>1</v>
      </c>
      <c r="AJ6814" s="85">
        <f>IF(I6814&gt;Variables!$G$7,0,1)</f>
        <v>0</v>
      </c>
      <c r="AK6814" s="85">
        <f>IF(F6814&gt;Variables!$G$8,0,1)</f>
        <v>0</v>
      </c>
      <c r="AL6814" s="85">
        <f>IF(G6814&gt;Variables!$G$9,0,1)</f>
        <v>1</v>
      </c>
      <c r="AM6814" s="85">
        <f>IF(AND(K6814&gt;Variables!$G$10,K6814&lt;Variables!$G$11),0,1)</f>
        <v>1</v>
      </c>
      <c r="AN6814" s="103">
        <f>IF(H6814&lt;Variables!$G$13,1,0)</f>
        <v>0</v>
      </c>
      <c r="AO6814" s="101">
        <f>IF(R6814&lt;Variables!$G$12,0,1)</f>
        <v>1</v>
      </c>
      <c r="AP6814" s="86">
        <f t="shared" si="629"/>
        <v>0</v>
      </c>
      <c r="AR6814">
        <v>0</v>
      </c>
      <c r="AS6814">
        <v>0</v>
      </c>
      <c r="AT6814">
        <v>1</v>
      </c>
      <c r="AU6814">
        <v>0</v>
      </c>
      <c r="BA6814">
        <v>-2.25</v>
      </c>
    </row>
    <row r="6815" spans="3:53" ht="12.75" x14ac:dyDescent="0.2">
      <c r="C6815" t="s">
        <v>1073</v>
      </c>
      <c r="D6815" t="s">
        <v>981</v>
      </c>
      <c r="E6815">
        <v>16.32</v>
      </c>
      <c r="F6815">
        <v>5.29</v>
      </c>
      <c r="G6815">
        <v>-4.12</v>
      </c>
      <c r="H6815">
        <v>4160</v>
      </c>
      <c r="I6815">
        <v>-75.334999999999994</v>
      </c>
      <c r="J6815" t="s">
        <v>76</v>
      </c>
      <c r="K6815">
        <v>54.93</v>
      </c>
      <c r="L6815">
        <v>16.187709999999999</v>
      </c>
      <c r="M6815">
        <v>0.75544965903142569</v>
      </c>
      <c r="N6815">
        <v>16.215736</v>
      </c>
      <c r="O6815">
        <v>0.58131188124917066</v>
      </c>
      <c r="P6815">
        <v>6583000</v>
      </c>
      <c r="Q6815">
        <v>13010000</v>
      </c>
      <c r="R6815">
        <v>0.51</v>
      </c>
      <c r="S6815">
        <v>31.472000000000001</v>
      </c>
      <c r="T6815">
        <v>5.4850000000000003</v>
      </c>
      <c r="U6815">
        <v>16.668800000000001</v>
      </c>
      <c r="V6815">
        <v>2.3876771374918389</v>
      </c>
      <c r="AC6815">
        <v>16.37</v>
      </c>
      <c r="AD6815">
        <v>15.73</v>
      </c>
      <c r="AH6815" s="85">
        <f>IF(AND(M6815&lt;Variables!$G$6,M6815&gt;Variables!$G$5),0,1)</f>
        <v>1</v>
      </c>
      <c r="AI6815" s="85">
        <f t="shared" si="630"/>
        <v>1</v>
      </c>
      <c r="AJ6815" s="85">
        <f>IF(I6815&gt;Variables!$G$7,0,1)</f>
        <v>1</v>
      </c>
      <c r="AK6815" s="85">
        <f>IF(F6815&gt;Variables!$G$8,0,1)</f>
        <v>1</v>
      </c>
      <c r="AL6815" s="85">
        <f>IF(G6815&gt;Variables!$G$9,0,1)</f>
        <v>1</v>
      </c>
      <c r="AM6815" s="85">
        <f>IF(AND(K6815&gt;Variables!$G$10,K6815&lt;Variables!$G$11),0,1)</f>
        <v>0</v>
      </c>
      <c r="AN6815" s="103">
        <f>IF(H6815&lt;Variables!$G$13,1,0)</f>
        <v>0</v>
      </c>
      <c r="AO6815" s="101">
        <f>IF(R6815&lt;Variables!$G$12,0,1)</f>
        <v>0</v>
      </c>
      <c r="AP6815" s="86">
        <f t="shared" si="629"/>
        <v>0</v>
      </c>
      <c r="AR6815">
        <v>0</v>
      </c>
      <c r="AS6815">
        <v>0</v>
      </c>
      <c r="AT6815">
        <v>1</v>
      </c>
      <c r="AU6815">
        <v>0</v>
      </c>
      <c r="BA6815">
        <v>-1.7</v>
      </c>
    </row>
    <row r="6816" spans="3:53" ht="12.75" x14ac:dyDescent="0.2">
      <c r="C6816" t="s">
        <v>1073</v>
      </c>
      <c r="D6816" t="s">
        <v>1035</v>
      </c>
      <c r="E6816">
        <v>99.02</v>
      </c>
      <c r="F6816">
        <v>5.0599999999999996</v>
      </c>
      <c r="G6816">
        <v>4.71</v>
      </c>
      <c r="H6816">
        <v>6520</v>
      </c>
      <c r="I6816">
        <v>-29.548999999999999</v>
      </c>
      <c r="J6816" t="s">
        <v>76</v>
      </c>
      <c r="K6816">
        <v>48.45</v>
      </c>
      <c r="L6816">
        <v>98.839641176470579</v>
      </c>
      <c r="M6816">
        <v>0.182476202242985</v>
      </c>
      <c r="N6816">
        <v>99.486073333333337</v>
      </c>
      <c r="O6816">
        <v>-0.46848098202824617</v>
      </c>
      <c r="P6816">
        <v>617544</v>
      </c>
      <c r="Q6816">
        <v>433339</v>
      </c>
      <c r="R6816">
        <v>1.43</v>
      </c>
      <c r="S6816">
        <v>31.472000000000001</v>
      </c>
      <c r="T6816">
        <v>5.4850000000000003</v>
      </c>
      <c r="U6816">
        <v>16.668800000000001</v>
      </c>
      <c r="V6816">
        <v>2.3470144552134031</v>
      </c>
      <c r="AC6816">
        <v>101.545</v>
      </c>
      <c r="AD6816">
        <v>97.584999999999994</v>
      </c>
      <c r="AH6816" s="85">
        <f>IF(AND(M6816&lt;Variables!$G$6,M6816&gt;Variables!$G$5),0,1)</f>
        <v>1</v>
      </c>
      <c r="AI6816" s="85">
        <f t="shared" si="630"/>
        <v>1</v>
      </c>
      <c r="AJ6816" s="85">
        <f>IF(I6816&gt;Variables!$G$7,0,1)</f>
        <v>1</v>
      </c>
      <c r="AK6816" s="85">
        <f>IF(F6816&gt;Variables!$G$8,0,1)</f>
        <v>1</v>
      </c>
      <c r="AL6816" s="85">
        <f>IF(G6816&gt;Variables!$G$9,0,1)</f>
        <v>1</v>
      </c>
      <c r="AM6816" s="85">
        <f>IF(AND(K6816&gt;Variables!$G$10,K6816&lt;Variables!$G$11),0,1)</f>
        <v>1</v>
      </c>
      <c r="AN6816" s="103">
        <f>IF(H6816&lt;Variables!$G$13,1,0)</f>
        <v>0</v>
      </c>
      <c r="AO6816" s="101">
        <f>IF(R6816&lt;Variables!$G$12,0,1)</f>
        <v>0</v>
      </c>
      <c r="AP6816" s="86">
        <f t="shared" si="629"/>
        <v>0</v>
      </c>
      <c r="AR6816">
        <v>1</v>
      </c>
      <c r="AS6816">
        <v>0</v>
      </c>
      <c r="AT6816">
        <v>0</v>
      </c>
      <c r="AU6816">
        <v>0</v>
      </c>
      <c r="BA6816">
        <v>1.93</v>
      </c>
    </row>
    <row r="6817" spans="3:53" ht="12.75" x14ac:dyDescent="0.2">
      <c r="C6817" t="s">
        <v>1073</v>
      </c>
      <c r="D6817" t="s">
        <v>1048</v>
      </c>
      <c r="E6817">
        <v>7.82</v>
      </c>
      <c r="F6817">
        <v>81.37</v>
      </c>
      <c r="G6817">
        <v>16.48</v>
      </c>
      <c r="H6817">
        <v>33.130000000000003</v>
      </c>
      <c r="I6817">
        <v>-56.829000000000001</v>
      </c>
      <c r="J6817" t="s">
        <v>78</v>
      </c>
      <c r="K6817">
        <v>64.599999999999994</v>
      </c>
      <c r="L6817">
        <v>7.0470349999999993</v>
      </c>
      <c r="M6817">
        <v>4.2991839830510337</v>
      </c>
      <c r="N6817">
        <v>6.8748680000000002</v>
      </c>
      <c r="O6817">
        <v>6.91114360304808</v>
      </c>
      <c r="P6817">
        <v>69520000</v>
      </c>
      <c r="Q6817">
        <v>54420</v>
      </c>
      <c r="R6817">
        <v>1277.47</v>
      </c>
      <c r="S6817">
        <v>31.472000000000001</v>
      </c>
      <c r="T6817">
        <v>5.4850000000000003</v>
      </c>
      <c r="U6817">
        <v>16.668800000000001</v>
      </c>
      <c r="V6817">
        <v>2.2252029836321232</v>
      </c>
      <c r="AC6817">
        <v>10.82</v>
      </c>
      <c r="AD6817">
        <v>6.45</v>
      </c>
      <c r="AH6817" s="85">
        <f>IF(AND(M6817&lt;Variables!$G$6,M6817&gt;Variables!$G$5),0,1)</f>
        <v>1</v>
      </c>
      <c r="AI6817" s="85">
        <f t="shared" si="630"/>
        <v>0</v>
      </c>
      <c r="AJ6817" s="85">
        <f>IF(I6817&gt;Variables!$G$7,0,1)</f>
        <v>1</v>
      </c>
      <c r="AK6817" s="85">
        <f>IF(F6817&gt;Variables!$G$8,0,1)</f>
        <v>0</v>
      </c>
      <c r="AL6817" s="85">
        <f>IF(G6817&gt;Variables!$G$9,0,1)</f>
        <v>0</v>
      </c>
      <c r="AM6817" s="85">
        <f>IF(AND(K6817&gt;Variables!$G$10,K6817&lt;Variables!$G$11),0,1)</f>
        <v>0</v>
      </c>
      <c r="AN6817" s="103">
        <f>IF(H6817&lt;Variables!$G$13,1,0)</f>
        <v>1</v>
      </c>
      <c r="AO6817" s="101">
        <f>IF(R6817&lt;Variables!$G$12,0,1)</f>
        <v>1</v>
      </c>
      <c r="AP6817" s="86">
        <f t="shared" si="629"/>
        <v>1</v>
      </c>
      <c r="AR6817">
        <v>0</v>
      </c>
      <c r="AS6817">
        <v>0</v>
      </c>
      <c r="AT6817">
        <v>1</v>
      </c>
      <c r="AU6817">
        <v>0</v>
      </c>
      <c r="BA6817">
        <v>-2.25</v>
      </c>
    </row>
    <row r="6818" spans="3:53" ht="12.75" x14ac:dyDescent="0.2">
      <c r="C6818" t="s">
        <v>1073</v>
      </c>
      <c r="D6818" t="s">
        <v>1053</v>
      </c>
      <c r="E6818">
        <v>35.840000000000003</v>
      </c>
      <c r="F6818">
        <v>5.28</v>
      </c>
      <c r="G6818">
        <v>5.65</v>
      </c>
      <c r="H6818">
        <v>1280</v>
      </c>
      <c r="I6818">
        <v>6346.1850000000004</v>
      </c>
      <c r="J6818" t="s">
        <v>78</v>
      </c>
      <c r="K6818">
        <v>55.94</v>
      </c>
      <c r="L6818">
        <v>35.857427777777779</v>
      </c>
      <c r="M6818">
        <v>0.17450281880230309</v>
      </c>
      <c r="N6818">
        <v>35.528336363636363</v>
      </c>
      <c r="O6818">
        <v>1.1023979067157159</v>
      </c>
      <c r="P6818">
        <v>160424</v>
      </c>
      <c r="Q6818">
        <v>479331</v>
      </c>
      <c r="R6818">
        <v>0.33</v>
      </c>
      <c r="S6818">
        <v>31.472000000000001</v>
      </c>
      <c r="T6818">
        <v>5.4850000000000003</v>
      </c>
      <c r="U6818">
        <v>16.668800000000001</v>
      </c>
      <c r="V6818">
        <v>2.4210077797153762</v>
      </c>
      <c r="AC6818">
        <v>37</v>
      </c>
      <c r="AD6818">
        <v>35.020000000000003</v>
      </c>
      <c r="AH6818" s="85">
        <f>IF(AND(M6818&lt;Variables!$G$6,M6818&gt;Variables!$G$5),0,1)</f>
        <v>1</v>
      </c>
      <c r="AI6818" s="85">
        <f t="shared" si="630"/>
        <v>0</v>
      </c>
      <c r="AJ6818" s="85">
        <f>IF(I6818&gt;Variables!$G$7,0,1)</f>
        <v>0</v>
      </c>
      <c r="AK6818" s="85">
        <f>IF(F6818&gt;Variables!$G$8,0,1)</f>
        <v>1</v>
      </c>
      <c r="AL6818" s="85">
        <f>IF(G6818&gt;Variables!$G$9,0,1)</f>
        <v>1</v>
      </c>
      <c r="AM6818" s="85">
        <f>IF(AND(K6818&gt;Variables!$G$10,K6818&lt;Variables!$G$11),0,1)</f>
        <v>0</v>
      </c>
      <c r="AN6818" s="103">
        <f>IF(H6818&lt;Variables!$G$13,1,0)</f>
        <v>1</v>
      </c>
      <c r="AO6818" s="101">
        <f>IF(R6818&lt;Variables!$G$12,0,1)</f>
        <v>0</v>
      </c>
      <c r="AP6818" s="86">
        <f t="shared" si="629"/>
        <v>1</v>
      </c>
      <c r="AR6818">
        <v>1</v>
      </c>
      <c r="AS6818">
        <v>0</v>
      </c>
      <c r="AT6818">
        <v>0</v>
      </c>
      <c r="AU6818">
        <v>0</v>
      </c>
      <c r="BA6818">
        <v>2</v>
      </c>
    </row>
    <row r="6819" spans="3:53" ht="12.75" x14ac:dyDescent="0.2">
      <c r="C6819" t="s">
        <v>1073</v>
      </c>
      <c r="D6819" t="s">
        <v>1054</v>
      </c>
      <c r="E6819">
        <v>0.19</v>
      </c>
      <c r="F6819">
        <v>16.940000000000001</v>
      </c>
      <c r="G6819">
        <v>2.31</v>
      </c>
      <c r="H6819">
        <v>-99999</v>
      </c>
      <c r="I6819">
        <v>88.221000000000004</v>
      </c>
      <c r="J6819" t="s">
        <v>78</v>
      </c>
      <c r="K6819">
        <v>-99999</v>
      </c>
      <c r="L6819">
        <v>0.18418499999999999</v>
      </c>
      <c r="M6819">
        <v>-0.34476205988543951</v>
      </c>
      <c r="N6819">
        <v>0.18531166666666671</v>
      </c>
      <c r="O6819">
        <v>-0.95065070556810904</v>
      </c>
      <c r="P6819">
        <v>34260</v>
      </c>
      <c r="Q6819">
        <v>20890</v>
      </c>
      <c r="R6819">
        <v>1.64</v>
      </c>
      <c r="S6819">
        <v>31.472000000000001</v>
      </c>
      <c r="T6819">
        <v>5.4850000000000003</v>
      </c>
      <c r="U6819">
        <v>16.668800000000001</v>
      </c>
      <c r="V6819"/>
      <c r="AC6819">
        <v>0.1981</v>
      </c>
      <c r="AD6819">
        <v>0.18329999999999999</v>
      </c>
      <c r="AH6819" s="85">
        <f>IF(AND(M6819&lt;Variables!$G$6,M6819&gt;Variables!$G$5),0,1)</f>
        <v>1</v>
      </c>
      <c r="AI6819" s="85">
        <f t="shared" si="630"/>
        <v>1</v>
      </c>
      <c r="AJ6819" s="85">
        <f>IF(I6819&gt;Variables!$G$7,0,1)</f>
        <v>0</v>
      </c>
      <c r="AK6819" s="85">
        <f>IF(F6819&gt;Variables!$G$8,0,1)</f>
        <v>0</v>
      </c>
      <c r="AL6819" s="85">
        <f>IF(G6819&gt;Variables!$G$9,0,1)</f>
        <v>1</v>
      </c>
      <c r="AM6819" s="85">
        <f>IF(AND(K6819&gt;Variables!$G$10,K6819&lt;Variables!$G$11),0,1)</f>
        <v>1</v>
      </c>
      <c r="AN6819" s="103">
        <f>IF(H6819&lt;Variables!$G$13,1,0)</f>
        <v>1</v>
      </c>
      <c r="AO6819" s="101">
        <f>IF(R6819&lt;Variables!$G$12,0,1)</f>
        <v>0</v>
      </c>
      <c r="AP6819" s="86">
        <f t="shared" si="629"/>
        <v>1</v>
      </c>
      <c r="AR6819">
        <v>1</v>
      </c>
      <c r="AS6819">
        <v>0</v>
      </c>
      <c r="AT6819">
        <v>0</v>
      </c>
      <c r="AU6819">
        <v>0</v>
      </c>
      <c r="BA6819">
        <v>2</v>
      </c>
    </row>
    <row r="6820" spans="3:53" ht="12.75" x14ac:dyDescent="0.2">
      <c r="C6820" t="s">
        <v>1073</v>
      </c>
      <c r="D6820" t="s">
        <v>1049</v>
      </c>
      <c r="E6820">
        <v>9.31</v>
      </c>
      <c r="F6820">
        <v>60.45</v>
      </c>
      <c r="G6820">
        <v>-18.02</v>
      </c>
      <c r="H6820">
        <v>32.65</v>
      </c>
      <c r="I6820">
        <v>-46.942999999999998</v>
      </c>
      <c r="J6820" t="s">
        <v>78</v>
      </c>
      <c r="K6820">
        <v>32.78</v>
      </c>
      <c r="L6820">
        <v>9.6995400000000025</v>
      </c>
      <c r="M6820">
        <v>-3.2273695453599101</v>
      </c>
      <c r="N6820">
        <v>10.138588</v>
      </c>
      <c r="O6820">
        <v>-7.4180743906350726</v>
      </c>
      <c r="P6820">
        <v>20920000</v>
      </c>
      <c r="Q6820">
        <v>559580</v>
      </c>
      <c r="R6820">
        <v>37.39</v>
      </c>
      <c r="S6820">
        <v>31.472000000000001</v>
      </c>
      <c r="T6820">
        <v>5.4850000000000003</v>
      </c>
      <c r="U6820">
        <v>16.668800000000001</v>
      </c>
      <c r="V6820">
        <v>2.112010931466028</v>
      </c>
      <c r="AC6820">
        <v>10.37</v>
      </c>
      <c r="AD6820">
        <v>7.3101000000000003</v>
      </c>
      <c r="AH6820" s="85">
        <f>IF(AND(M6820&lt;Variables!$G$6,M6820&gt;Variables!$G$5),0,1)</f>
        <v>0</v>
      </c>
      <c r="AI6820" s="85">
        <f t="shared" si="630"/>
        <v>1</v>
      </c>
      <c r="AJ6820" s="85">
        <f>IF(I6820&gt;Variables!$G$7,0,1)</f>
        <v>1</v>
      </c>
      <c r="AK6820" s="85">
        <f>IF(F6820&gt;Variables!$G$8,0,1)</f>
        <v>0</v>
      </c>
      <c r="AL6820" s="85">
        <f>IF(G6820&gt;Variables!$G$9,0,1)</f>
        <v>1</v>
      </c>
      <c r="AM6820" s="85">
        <f>IF(AND(K6820&gt;Variables!$G$10,K6820&lt;Variables!$G$11),0,1)</f>
        <v>1</v>
      </c>
      <c r="AN6820" s="103">
        <f>IF(H6820&lt;Variables!$G$13,1,0)</f>
        <v>1</v>
      </c>
      <c r="AO6820" s="101">
        <f>IF(R6820&lt;Variables!$G$12,0,1)</f>
        <v>1</v>
      </c>
      <c r="AP6820" s="86">
        <f t="shared" si="629"/>
        <v>1</v>
      </c>
      <c r="AR6820">
        <v>0</v>
      </c>
      <c r="AS6820">
        <v>0</v>
      </c>
      <c r="AT6820">
        <v>1</v>
      </c>
      <c r="AU6820">
        <v>0</v>
      </c>
      <c r="BA6820">
        <v>-2.25</v>
      </c>
    </row>
    <row r="6821" spans="3:53" ht="12.75" x14ac:dyDescent="0.2">
      <c r="C6821" t="s">
        <v>1073</v>
      </c>
      <c r="D6821" t="s">
        <v>756</v>
      </c>
      <c r="E6821">
        <v>3.1</v>
      </c>
      <c r="F6821">
        <v>52.25</v>
      </c>
      <c r="G6821">
        <v>29.15</v>
      </c>
      <c r="H6821">
        <v>27.2</v>
      </c>
      <c r="I6821">
        <v>-56.12</v>
      </c>
      <c r="J6821" t="s">
        <v>78</v>
      </c>
      <c r="K6821">
        <v>59.99</v>
      </c>
      <c r="L6821">
        <v>2.9907650000000001</v>
      </c>
      <c r="M6821">
        <v>3.6356918714777069</v>
      </c>
      <c r="N6821">
        <v>2.8458779999999999</v>
      </c>
      <c r="O6821">
        <v>8.9119069756328102</v>
      </c>
      <c r="P6821">
        <v>60620000</v>
      </c>
      <c r="Q6821">
        <v>1960000</v>
      </c>
      <c r="R6821">
        <v>30.93</v>
      </c>
      <c r="S6821">
        <v>31.472000000000001</v>
      </c>
      <c r="T6821">
        <v>5.4850000000000003</v>
      </c>
      <c r="U6821">
        <v>16.668800000000001</v>
      </c>
      <c r="V6821">
        <v>2.271074628874552</v>
      </c>
      <c r="AC6821">
        <v>3.75</v>
      </c>
      <c r="AD6821">
        <v>2.66</v>
      </c>
      <c r="AH6821" s="85">
        <f>IF(AND(M6821&lt;Variables!$G$6,M6821&gt;Variables!$G$5),0,1)</f>
        <v>1</v>
      </c>
      <c r="AI6821" s="85">
        <f t="shared" si="630"/>
        <v>0</v>
      </c>
      <c r="AJ6821" s="85">
        <f>IF(I6821&gt;Variables!$G$7,0,1)</f>
        <v>1</v>
      </c>
      <c r="AK6821" s="85">
        <f>IF(F6821&gt;Variables!$G$8,0,1)</f>
        <v>0</v>
      </c>
      <c r="AL6821" s="85">
        <f>IF(G6821&gt;Variables!$G$9,0,1)</f>
        <v>0</v>
      </c>
      <c r="AM6821" s="85">
        <f>IF(AND(K6821&gt;Variables!$G$10,K6821&lt;Variables!$G$11),0,1)</f>
        <v>0</v>
      </c>
      <c r="AN6821" s="103">
        <f>IF(H6821&lt;Variables!$G$13,1,0)</f>
        <v>1</v>
      </c>
      <c r="AO6821" s="101">
        <f>IF(R6821&lt;Variables!$G$12,0,1)</f>
        <v>1</v>
      </c>
      <c r="AP6821" s="86">
        <f t="shared" si="629"/>
        <v>1</v>
      </c>
      <c r="AR6821">
        <v>0</v>
      </c>
      <c r="AS6821">
        <v>0</v>
      </c>
      <c r="AT6821">
        <v>1</v>
      </c>
      <c r="AU6821">
        <v>0</v>
      </c>
      <c r="BA6821">
        <v>-2.25</v>
      </c>
    </row>
    <row r="6822" spans="3:53" ht="12.75" x14ac:dyDescent="0.2">
      <c r="C6822" t="s">
        <v>1073</v>
      </c>
      <c r="D6822" t="s">
        <v>1059</v>
      </c>
      <c r="E6822">
        <v>5.0199999999999996</v>
      </c>
      <c r="F6822">
        <v>21.65</v>
      </c>
      <c r="G6822">
        <v>11.06</v>
      </c>
      <c r="H6822">
        <v>335.46</v>
      </c>
      <c r="I6822">
        <v>-28.097999999999999</v>
      </c>
      <c r="J6822" t="s">
        <v>78</v>
      </c>
      <c r="K6822">
        <v>39.08</v>
      </c>
      <c r="L6822">
        <v>5.1530550000000002</v>
      </c>
      <c r="M6822">
        <v>-2.582060544667204</v>
      </c>
      <c r="N6822">
        <v>5.2134419999999997</v>
      </c>
      <c r="O6822">
        <v>-3.7104469561567992</v>
      </c>
      <c r="P6822">
        <v>2720000</v>
      </c>
      <c r="Q6822">
        <v>48840</v>
      </c>
      <c r="R6822">
        <v>55.69</v>
      </c>
      <c r="S6822">
        <v>31.472000000000001</v>
      </c>
      <c r="T6822">
        <v>5.4850000000000003</v>
      </c>
      <c r="U6822">
        <v>16.668800000000001</v>
      </c>
      <c r="V6822">
        <v>2.2395720340465992</v>
      </c>
      <c r="AC6822">
        <v>5.99</v>
      </c>
      <c r="AD6822">
        <v>4.5102000000000002</v>
      </c>
      <c r="AH6822" s="85">
        <f>IF(AND(M6822&lt;Variables!$G$6,M6822&gt;Variables!$G$5),0,1)</f>
        <v>0</v>
      </c>
      <c r="AI6822" s="85">
        <f t="shared" si="630"/>
        <v>1</v>
      </c>
      <c r="AJ6822" s="85">
        <f>IF(I6822&gt;Variables!$G$7,0,1)</f>
        <v>1</v>
      </c>
      <c r="AK6822" s="85">
        <f>IF(F6822&gt;Variables!$G$8,0,1)</f>
        <v>0</v>
      </c>
      <c r="AL6822" s="85">
        <f>IF(G6822&gt;Variables!$G$9,0,1)</f>
        <v>1</v>
      </c>
      <c r="AM6822" s="85">
        <f>IF(AND(K6822&gt;Variables!$G$10,K6822&lt;Variables!$G$11),0,1)</f>
        <v>1</v>
      </c>
      <c r="AN6822" s="103">
        <f>IF(H6822&lt;Variables!$G$13,1,0)</f>
        <v>1</v>
      </c>
      <c r="AO6822" s="101">
        <f>IF(R6822&lt;Variables!$G$12,0,1)</f>
        <v>1</v>
      </c>
      <c r="AP6822" s="86">
        <f t="shared" si="629"/>
        <v>1</v>
      </c>
      <c r="AR6822">
        <v>1</v>
      </c>
      <c r="AS6822">
        <v>0</v>
      </c>
      <c r="AT6822">
        <v>0</v>
      </c>
      <c r="AU6822">
        <v>0</v>
      </c>
      <c r="BA6822">
        <v>2</v>
      </c>
    </row>
    <row r="6823" spans="3:53" ht="12.75" x14ac:dyDescent="0.2">
      <c r="C6823" t="s">
        <v>1073</v>
      </c>
      <c r="D6823" t="s">
        <v>1069</v>
      </c>
      <c r="E6823">
        <v>10.95</v>
      </c>
      <c r="F6823">
        <v>15.11</v>
      </c>
      <c r="G6823">
        <v>12.42</v>
      </c>
      <c r="H6823">
        <v>224.86</v>
      </c>
      <c r="I6823">
        <v>-41.286999999999999</v>
      </c>
      <c r="J6823" t="s">
        <v>78</v>
      </c>
      <c r="K6823">
        <v>33.56</v>
      </c>
      <c r="L6823">
        <v>11.48753333333333</v>
      </c>
      <c r="M6823">
        <v>-4.6792755044599126</v>
      </c>
      <c r="N6823">
        <v>11.266206521739131</v>
      </c>
      <c r="O6823">
        <v>-2.8066813894187281</v>
      </c>
      <c r="P6823">
        <v>99830</v>
      </c>
      <c r="Q6823">
        <v>58680</v>
      </c>
      <c r="R6823">
        <v>1.7</v>
      </c>
      <c r="S6823">
        <v>31.472000000000001</v>
      </c>
      <c r="T6823">
        <v>5.4850000000000003</v>
      </c>
      <c r="U6823">
        <v>16.668800000000001</v>
      </c>
      <c r="V6823">
        <v>2.0961767516368459</v>
      </c>
      <c r="AC6823">
        <v>11.105</v>
      </c>
      <c r="AD6823">
        <v>10.65</v>
      </c>
      <c r="AH6823" s="85">
        <f>IF(AND(M6823&lt;Variables!$G$6,M6823&gt;Variables!$G$5),0,1)</f>
        <v>0</v>
      </c>
      <c r="AI6823" s="85">
        <f t="shared" si="630"/>
        <v>0</v>
      </c>
      <c r="AJ6823" s="85">
        <f>IF(I6823&gt;Variables!$G$7,0,1)</f>
        <v>1</v>
      </c>
      <c r="AK6823" s="85">
        <f>IF(F6823&gt;Variables!$G$8,0,1)</f>
        <v>0</v>
      </c>
      <c r="AL6823" s="85">
        <f>IF(G6823&gt;Variables!$G$9,0,1)</f>
        <v>0</v>
      </c>
      <c r="AM6823" s="85">
        <f>IF(AND(K6823&gt;Variables!$G$10,K6823&lt;Variables!$G$11),0,1)</f>
        <v>1</v>
      </c>
      <c r="AN6823" s="103">
        <f>IF(H6823&lt;Variables!$G$13,1,0)</f>
        <v>1</v>
      </c>
      <c r="AO6823" s="101">
        <f>IF(R6823&lt;Variables!$G$12,0,1)</f>
        <v>0</v>
      </c>
      <c r="AP6823" s="86">
        <f t="shared" si="629"/>
        <v>1</v>
      </c>
      <c r="AR6823">
        <v>1</v>
      </c>
      <c r="AS6823">
        <v>0</v>
      </c>
      <c r="AT6823">
        <v>0</v>
      </c>
      <c r="AU6823">
        <v>0</v>
      </c>
      <c r="BA6823">
        <v>0.82</v>
      </c>
    </row>
    <row r="6824" spans="3:53" ht="12.75" x14ac:dyDescent="0.2">
      <c r="C6824" t="s">
        <v>1073</v>
      </c>
      <c r="D6824" t="s">
        <v>1042</v>
      </c>
      <c r="E6824">
        <v>15.53</v>
      </c>
      <c r="F6824">
        <v>13.54</v>
      </c>
      <c r="G6824">
        <v>4.4800000000000004</v>
      </c>
      <c r="H6824">
        <v>2590</v>
      </c>
      <c r="I6824">
        <v>307.48700000000002</v>
      </c>
      <c r="J6824" t="s">
        <v>78</v>
      </c>
      <c r="K6824">
        <v>58.65</v>
      </c>
      <c r="L6824">
        <v>15.454135000000001</v>
      </c>
      <c r="M6824">
        <v>0.39384281294295348</v>
      </c>
      <c r="N6824">
        <v>15.38655</v>
      </c>
      <c r="O6824">
        <v>0.83482002138231659</v>
      </c>
      <c r="P6824">
        <v>4278000</v>
      </c>
      <c r="Q6824">
        <v>3463000</v>
      </c>
      <c r="R6824">
        <v>1.24</v>
      </c>
      <c r="S6824">
        <v>31.472000000000001</v>
      </c>
      <c r="T6824">
        <v>5.4850000000000003</v>
      </c>
      <c r="U6824">
        <v>16.668800000000001</v>
      </c>
      <c r="V6824">
        <v>2.4365354207847929</v>
      </c>
      <c r="AC6824">
        <v>15.75</v>
      </c>
      <c r="AD6824">
        <v>15.38</v>
      </c>
      <c r="AH6824" s="85">
        <f>IF(AND(M6824&lt;Variables!$G$6,M6824&gt;Variables!$G$5),0,1)</f>
        <v>1</v>
      </c>
      <c r="AI6824" s="85">
        <f t="shared" si="630"/>
        <v>0</v>
      </c>
      <c r="AJ6824" s="85">
        <f>IF(I6824&gt;Variables!$G$7,0,1)</f>
        <v>0</v>
      </c>
      <c r="AK6824" s="85">
        <f>IF(F6824&gt;Variables!$G$8,0,1)</f>
        <v>0</v>
      </c>
      <c r="AL6824" s="85">
        <f>IF(G6824&gt;Variables!$G$9,0,1)</f>
        <v>1</v>
      </c>
      <c r="AM6824" s="85">
        <f>IF(AND(K6824&gt;Variables!$G$10,K6824&lt;Variables!$G$11),0,1)</f>
        <v>0</v>
      </c>
      <c r="AN6824" s="103">
        <f>IF(H6824&lt;Variables!$G$13,1,0)</f>
        <v>0</v>
      </c>
      <c r="AO6824" s="101">
        <f>IF(R6824&lt;Variables!$G$12,0,1)</f>
        <v>0</v>
      </c>
      <c r="AP6824" s="86">
        <f t="shared" si="629"/>
        <v>1</v>
      </c>
      <c r="AR6824">
        <v>0</v>
      </c>
      <c r="AS6824">
        <v>1</v>
      </c>
      <c r="AT6824">
        <v>0</v>
      </c>
      <c r="AU6824">
        <v>0</v>
      </c>
      <c r="BA6824">
        <v>0.7</v>
      </c>
    </row>
    <row r="6825" spans="3:53" ht="12.75" x14ac:dyDescent="0.2">
      <c r="C6825" t="s">
        <v>1073</v>
      </c>
      <c r="D6825" t="s">
        <v>1040</v>
      </c>
      <c r="E6825">
        <v>2.79</v>
      </c>
      <c r="F6825">
        <v>9.02</v>
      </c>
      <c r="G6825">
        <v>3.46</v>
      </c>
      <c r="H6825">
        <v>-99999</v>
      </c>
      <c r="I6825">
        <v>187.374</v>
      </c>
      <c r="J6825" t="s">
        <v>78</v>
      </c>
      <c r="K6825">
        <v>68.56</v>
      </c>
      <c r="L6825">
        <v>2.789699999999999</v>
      </c>
      <c r="M6825">
        <v>0.13621536365919171</v>
      </c>
      <c r="N6825">
        <v>2.7850846153846152</v>
      </c>
      <c r="O6825">
        <v>0.30215902845101039</v>
      </c>
      <c r="P6825">
        <v>197745</v>
      </c>
      <c r="Q6825">
        <v>61287</v>
      </c>
      <c r="R6825">
        <v>3.23</v>
      </c>
      <c r="S6825">
        <v>31.472000000000001</v>
      </c>
      <c r="T6825">
        <v>5.4850000000000003</v>
      </c>
      <c r="U6825">
        <v>16.668800000000001</v>
      </c>
      <c r="V6825">
        <v>2.548438682697062</v>
      </c>
      <c r="AC6825">
        <v>2.79</v>
      </c>
      <c r="AD6825">
        <v>2.7501000000000002</v>
      </c>
      <c r="AH6825" s="85">
        <f>IF(AND(M6825&lt;Variables!$G$6,M6825&gt;Variables!$G$5),0,1)</f>
        <v>1</v>
      </c>
      <c r="AI6825" s="85">
        <f t="shared" si="630"/>
        <v>0</v>
      </c>
      <c r="AJ6825" s="85">
        <f>IF(I6825&gt;Variables!$G$7,0,1)</f>
        <v>0</v>
      </c>
      <c r="AK6825" s="85">
        <f>IF(F6825&gt;Variables!$G$8,0,1)</f>
        <v>0</v>
      </c>
      <c r="AL6825" s="85">
        <f>IF(G6825&gt;Variables!$G$9,0,1)</f>
        <v>1</v>
      </c>
      <c r="AM6825" s="85">
        <f>IF(AND(K6825&gt;Variables!$G$10,K6825&lt;Variables!$G$11),0,1)</f>
        <v>0</v>
      </c>
      <c r="AN6825" s="103">
        <f>IF(H6825&lt;Variables!$G$13,1,0)</f>
        <v>1</v>
      </c>
      <c r="AO6825" s="101">
        <f>IF(R6825&lt;Variables!$G$12,0,1)</f>
        <v>1</v>
      </c>
      <c r="AP6825" s="86">
        <f t="shared" si="629"/>
        <v>1</v>
      </c>
      <c r="AR6825">
        <v>0</v>
      </c>
      <c r="AS6825">
        <v>0</v>
      </c>
      <c r="AT6825">
        <v>0</v>
      </c>
      <c r="AU6825">
        <v>0</v>
      </c>
      <c r="BA6825">
        <v>0</v>
      </c>
    </row>
    <row r="6826" spans="3:53" ht="12.75" x14ac:dyDescent="0.2">
      <c r="C6826" t="s">
        <v>1073</v>
      </c>
      <c r="D6826" t="s">
        <v>1070</v>
      </c>
      <c r="E6826">
        <v>2.86</v>
      </c>
      <c r="F6826">
        <v>11.09</v>
      </c>
      <c r="G6826">
        <v>-0.35</v>
      </c>
      <c r="H6826">
        <v>153.27000000000001</v>
      </c>
      <c r="I6826">
        <v>-33.692</v>
      </c>
      <c r="J6826" t="s">
        <v>78</v>
      </c>
      <c r="K6826">
        <v>39.229999999999997</v>
      </c>
      <c r="L6826">
        <v>2.9200400000000002</v>
      </c>
      <c r="M6826">
        <v>-2.056136217312087</v>
      </c>
      <c r="N6826">
        <v>2.9243079999999999</v>
      </c>
      <c r="O6826">
        <v>-2.1990843645744582</v>
      </c>
      <c r="P6826">
        <v>4760000</v>
      </c>
      <c r="Q6826">
        <v>101740</v>
      </c>
      <c r="R6826">
        <v>46.79</v>
      </c>
      <c r="S6826">
        <v>31.472000000000001</v>
      </c>
      <c r="T6826">
        <v>5.4850000000000003</v>
      </c>
      <c r="U6826">
        <v>16.668800000000001</v>
      </c>
      <c r="V6826">
        <v>2.244928774219531</v>
      </c>
      <c r="AC6826">
        <v>3.5</v>
      </c>
      <c r="AD6826">
        <v>2.41</v>
      </c>
      <c r="AH6826" s="85">
        <f>IF(AND(M6826&lt;Variables!$G$6,M6826&gt;Variables!$G$5),0,1)</f>
        <v>0</v>
      </c>
      <c r="AI6826" s="85">
        <f t="shared" si="630"/>
        <v>1</v>
      </c>
      <c r="AJ6826" s="85">
        <f>IF(I6826&gt;Variables!$G$7,0,1)</f>
        <v>1</v>
      </c>
      <c r="AK6826" s="85">
        <f>IF(F6826&gt;Variables!$G$8,0,1)</f>
        <v>0</v>
      </c>
      <c r="AL6826" s="85">
        <f>IF(G6826&gt;Variables!$G$9,0,1)</f>
        <v>1</v>
      </c>
      <c r="AM6826" s="85">
        <f>IF(AND(K6826&gt;Variables!$G$10,K6826&lt;Variables!$G$11),0,1)</f>
        <v>1</v>
      </c>
      <c r="AN6826" s="103">
        <f>IF(H6826&lt;Variables!$G$13,1,0)</f>
        <v>1</v>
      </c>
      <c r="AO6826" s="101">
        <f>IF(R6826&lt;Variables!$G$12,0,1)</f>
        <v>1</v>
      </c>
      <c r="AP6826" s="86">
        <f t="shared" si="629"/>
        <v>1</v>
      </c>
      <c r="AR6826">
        <v>1</v>
      </c>
      <c r="AS6826">
        <v>0</v>
      </c>
      <c r="AT6826">
        <v>0</v>
      </c>
      <c r="AU6826">
        <v>0</v>
      </c>
      <c r="BA6826">
        <v>2</v>
      </c>
    </row>
    <row r="6827" spans="3:53" ht="12.75" x14ac:dyDescent="0.2">
      <c r="C6827" t="s">
        <v>1073</v>
      </c>
      <c r="D6827" t="s">
        <v>295</v>
      </c>
      <c r="E6827">
        <v>67.540000000000006</v>
      </c>
      <c r="F6827">
        <v>6.67</v>
      </c>
      <c r="G6827">
        <v>4.75</v>
      </c>
      <c r="H6827">
        <v>2400</v>
      </c>
      <c r="I6827">
        <v>5.0000000000000001E-3</v>
      </c>
      <c r="J6827" t="s">
        <v>78</v>
      </c>
      <c r="K6827">
        <v>46.33</v>
      </c>
      <c r="L6827">
        <v>67.840374999999995</v>
      </c>
      <c r="M6827">
        <v>-0.44276730486821209</v>
      </c>
      <c r="N6827">
        <v>67.65793023255813</v>
      </c>
      <c r="O6827">
        <v>-0.17430363617800021</v>
      </c>
      <c r="P6827">
        <v>157441</v>
      </c>
      <c r="Q6827">
        <v>370535</v>
      </c>
      <c r="R6827">
        <v>0.42</v>
      </c>
      <c r="S6827">
        <v>31.472000000000001</v>
      </c>
      <c r="T6827">
        <v>5.4850000000000003</v>
      </c>
      <c r="U6827">
        <v>16.668800000000001</v>
      </c>
      <c r="V6827">
        <v>2.335797876972967</v>
      </c>
      <c r="AC6827">
        <v>69.290000000000006</v>
      </c>
      <c r="AD6827">
        <v>67.394999999999996</v>
      </c>
      <c r="AH6827" s="85">
        <f>IF(AND(M6827&lt;Variables!$G$6,M6827&gt;Variables!$G$5),0,1)</f>
        <v>1</v>
      </c>
      <c r="AI6827" s="85">
        <f t="shared" si="630"/>
        <v>0</v>
      </c>
      <c r="AJ6827" s="85">
        <f>IF(I6827&gt;Variables!$G$7,0,1)</f>
        <v>0</v>
      </c>
      <c r="AK6827" s="85">
        <f>IF(F6827&gt;Variables!$G$8,0,1)</f>
        <v>1</v>
      </c>
      <c r="AL6827" s="85">
        <f>IF(G6827&gt;Variables!$G$9,0,1)</f>
        <v>1</v>
      </c>
      <c r="AM6827" s="85">
        <f>IF(AND(K6827&gt;Variables!$G$10,K6827&lt;Variables!$G$11),0,1)</f>
        <v>1</v>
      </c>
      <c r="AN6827" s="103">
        <f>IF(H6827&lt;Variables!$G$13,1,0)</f>
        <v>1</v>
      </c>
      <c r="AO6827" s="101">
        <f>IF(R6827&lt;Variables!$G$12,0,1)</f>
        <v>0</v>
      </c>
      <c r="AP6827" s="86">
        <f t="shared" si="629"/>
        <v>1</v>
      </c>
      <c r="AR6827">
        <v>1</v>
      </c>
      <c r="AS6827">
        <v>0</v>
      </c>
      <c r="AT6827">
        <v>0</v>
      </c>
      <c r="AU6827">
        <v>0</v>
      </c>
      <c r="BA6827">
        <v>1.51</v>
      </c>
    </row>
    <row r="6828" spans="3:53" ht="12.75" x14ac:dyDescent="0.2">
      <c r="C6828" t="s">
        <v>1073</v>
      </c>
      <c r="D6828" t="s">
        <v>1043</v>
      </c>
      <c r="E6828">
        <v>27.35</v>
      </c>
      <c r="F6828">
        <v>6.58</v>
      </c>
      <c r="G6828">
        <v>3.06</v>
      </c>
      <c r="H6828">
        <v>-99999</v>
      </c>
      <c r="I6828">
        <v>-0.185</v>
      </c>
      <c r="J6828" t="s">
        <v>78</v>
      </c>
      <c r="K6828">
        <v>54.99</v>
      </c>
      <c r="L6828">
        <v>27.375276923076921</v>
      </c>
      <c r="M6828">
        <v>-8.8681926926775553E-2</v>
      </c>
      <c r="N6828">
        <v>27.309650000000001</v>
      </c>
      <c r="O6828">
        <v>0.15141168048655981</v>
      </c>
      <c r="P6828">
        <v>70334</v>
      </c>
      <c r="Q6828">
        <v>205671</v>
      </c>
      <c r="R6828">
        <v>0.34</v>
      </c>
      <c r="S6828">
        <v>31.472000000000001</v>
      </c>
      <c r="T6828">
        <v>5.4850000000000003</v>
      </c>
      <c r="U6828">
        <v>16.668800000000001</v>
      </c>
      <c r="V6828">
        <v>2.422280135990869</v>
      </c>
      <c r="AC6828">
        <v>27.41</v>
      </c>
      <c r="AD6828">
        <v>27.23</v>
      </c>
      <c r="AH6828" s="85">
        <f>IF(AND(M6828&lt;Variables!$G$6,M6828&gt;Variables!$G$5),0,1)</f>
        <v>1</v>
      </c>
      <c r="AI6828" s="85">
        <f t="shared" si="630"/>
        <v>0</v>
      </c>
      <c r="AJ6828" s="85">
        <f>IF(I6828&gt;Variables!$G$7,0,1)</f>
        <v>1</v>
      </c>
      <c r="AK6828" s="85">
        <f>IF(F6828&gt;Variables!$G$8,0,1)</f>
        <v>1</v>
      </c>
      <c r="AL6828" s="85">
        <f>IF(G6828&gt;Variables!$G$9,0,1)</f>
        <v>1</v>
      </c>
      <c r="AM6828" s="85">
        <f>IF(AND(K6828&gt;Variables!$G$10,K6828&lt;Variables!$G$11),0,1)</f>
        <v>0</v>
      </c>
      <c r="AN6828" s="103">
        <f>IF(H6828&lt;Variables!$G$13,1,0)</f>
        <v>1</v>
      </c>
      <c r="AO6828" s="101">
        <f>IF(R6828&lt;Variables!$G$12,0,1)</f>
        <v>0</v>
      </c>
      <c r="AP6828" s="86">
        <f t="shared" si="629"/>
        <v>1</v>
      </c>
      <c r="AR6828">
        <v>0</v>
      </c>
      <c r="AS6828">
        <v>0</v>
      </c>
      <c r="AT6828">
        <v>0</v>
      </c>
      <c r="AU6828">
        <v>0</v>
      </c>
      <c r="BA6828">
        <v>0</v>
      </c>
    </row>
    <row r="6829" spans="3:53" ht="12.75" x14ac:dyDescent="0.2">
      <c r="C6829" t="s">
        <v>1073</v>
      </c>
      <c r="D6829" t="s">
        <v>925</v>
      </c>
      <c r="E6829">
        <v>54.6</v>
      </c>
      <c r="F6829">
        <v>6.54</v>
      </c>
      <c r="G6829">
        <v>1.32</v>
      </c>
      <c r="H6829">
        <v>-99999</v>
      </c>
      <c r="I6829">
        <v>-0.153</v>
      </c>
      <c r="J6829" t="s">
        <v>78</v>
      </c>
      <c r="K6829">
        <v>56.76</v>
      </c>
      <c r="L6829">
        <v>54.632321428571423</v>
      </c>
      <c r="M6829">
        <v>-4.2491853004187306E-3</v>
      </c>
      <c r="N6829">
        <v>54.59158529411765</v>
      </c>
      <c r="O6829">
        <v>7.0367448894165407E-2</v>
      </c>
      <c r="P6829">
        <v>85706</v>
      </c>
      <c r="Q6829">
        <v>214801</v>
      </c>
      <c r="R6829">
        <v>0.4</v>
      </c>
      <c r="S6829">
        <v>31.472000000000001</v>
      </c>
      <c r="T6829">
        <v>5.4850000000000003</v>
      </c>
      <c r="U6829">
        <v>16.668800000000001</v>
      </c>
      <c r="V6829">
        <v>2.4372270351525289</v>
      </c>
      <c r="AC6829">
        <v>54.79</v>
      </c>
      <c r="AD6829">
        <v>54.51</v>
      </c>
      <c r="AH6829" s="85">
        <f>IF(AND(M6829&lt;Variables!$G$6,M6829&gt;Variables!$G$5),0,1)</f>
        <v>1</v>
      </c>
      <c r="AI6829" s="85">
        <f t="shared" si="630"/>
        <v>0</v>
      </c>
      <c r="AJ6829" s="85">
        <f>IF(I6829&gt;Variables!$G$7,0,1)</f>
        <v>1</v>
      </c>
      <c r="AK6829" s="85">
        <f>IF(F6829&gt;Variables!$G$8,0,1)</f>
        <v>1</v>
      </c>
      <c r="AL6829" s="85">
        <f>IF(G6829&gt;Variables!$G$9,0,1)</f>
        <v>1</v>
      </c>
      <c r="AM6829" s="85">
        <f>IF(AND(K6829&gt;Variables!$G$10,K6829&lt;Variables!$G$11),0,1)</f>
        <v>0</v>
      </c>
      <c r="AN6829" s="103">
        <f>IF(H6829&lt;Variables!$G$13,1,0)</f>
        <v>1</v>
      </c>
      <c r="AO6829" s="101">
        <f>IF(R6829&lt;Variables!$G$12,0,1)</f>
        <v>0</v>
      </c>
      <c r="AP6829" s="86">
        <f t="shared" si="629"/>
        <v>1</v>
      </c>
      <c r="AR6829">
        <v>0</v>
      </c>
      <c r="AS6829">
        <v>0</v>
      </c>
      <c r="AT6829">
        <v>0</v>
      </c>
      <c r="AU6829">
        <v>1</v>
      </c>
      <c r="BA6829">
        <v>0.06</v>
      </c>
    </row>
    <row r="6830" spans="3:53" ht="12.75" x14ac:dyDescent="0.2">
      <c r="C6830" t="s">
        <v>1073</v>
      </c>
      <c r="D6830" t="s">
        <v>215</v>
      </c>
      <c r="E6830">
        <v>22.76</v>
      </c>
      <c r="F6830">
        <v>6.54</v>
      </c>
      <c r="G6830">
        <v>0.44</v>
      </c>
      <c r="H6830">
        <v>2990</v>
      </c>
      <c r="I6830">
        <v>6.8490000000000002</v>
      </c>
      <c r="J6830" t="s">
        <v>78</v>
      </c>
      <c r="K6830">
        <v>45.16</v>
      </c>
      <c r="L6830">
        <v>22.783480000000001</v>
      </c>
      <c r="M6830">
        <v>0.24763556752525431</v>
      </c>
      <c r="N6830">
        <v>23.439115999999999</v>
      </c>
      <c r="O6830">
        <v>-2.5564786658336369</v>
      </c>
      <c r="P6830">
        <v>23988000</v>
      </c>
      <c r="Q6830">
        <v>27211000</v>
      </c>
      <c r="R6830">
        <v>0.88</v>
      </c>
      <c r="S6830">
        <v>31.472000000000001</v>
      </c>
      <c r="T6830">
        <v>5.4850000000000003</v>
      </c>
      <c r="U6830">
        <v>16.668800000000001</v>
      </c>
      <c r="V6830">
        <v>2.3138805053963658</v>
      </c>
      <c r="AC6830">
        <v>23.349900000000002</v>
      </c>
      <c r="AD6830">
        <v>21.65</v>
      </c>
      <c r="AH6830" s="85">
        <f>IF(AND(M6830&lt;Variables!$G$6,M6830&gt;Variables!$G$5),0,1)</f>
        <v>1</v>
      </c>
      <c r="AI6830" s="85">
        <f t="shared" si="630"/>
        <v>1</v>
      </c>
      <c r="AJ6830" s="85">
        <f>IF(I6830&gt;Variables!$G$7,0,1)</f>
        <v>0</v>
      </c>
      <c r="AK6830" s="85">
        <f>IF(F6830&gt;Variables!$G$8,0,1)</f>
        <v>1</v>
      </c>
      <c r="AL6830" s="85">
        <f>IF(G6830&gt;Variables!$G$9,0,1)</f>
        <v>1</v>
      </c>
      <c r="AM6830" s="85">
        <f>IF(AND(K6830&gt;Variables!$G$10,K6830&lt;Variables!$G$11),0,1)</f>
        <v>1</v>
      </c>
      <c r="AN6830" s="103">
        <f>IF(H6830&lt;Variables!$G$13,1,0)</f>
        <v>0</v>
      </c>
      <c r="AO6830" s="101">
        <f>IF(R6830&lt;Variables!$G$12,0,1)</f>
        <v>0</v>
      </c>
      <c r="AP6830" s="86">
        <f t="shared" si="629"/>
        <v>1</v>
      </c>
      <c r="AR6830">
        <v>1</v>
      </c>
      <c r="AS6830">
        <v>0</v>
      </c>
      <c r="AT6830">
        <v>0</v>
      </c>
      <c r="AU6830">
        <v>0</v>
      </c>
      <c r="BA6830">
        <v>2</v>
      </c>
    </row>
    <row r="6831" spans="3:53" ht="12.75" x14ac:dyDescent="0.2">
      <c r="C6831" t="s">
        <v>1073</v>
      </c>
      <c r="D6831" t="s">
        <v>1032</v>
      </c>
      <c r="E6831">
        <v>2.08</v>
      </c>
      <c r="F6831">
        <v>24.54</v>
      </c>
      <c r="G6831">
        <v>6.91</v>
      </c>
      <c r="H6831">
        <v>51.39</v>
      </c>
      <c r="I6831">
        <v>-14.538</v>
      </c>
      <c r="J6831" t="s">
        <v>78</v>
      </c>
      <c r="K6831">
        <v>42.36</v>
      </c>
      <c r="L6831">
        <v>2.106185</v>
      </c>
      <c r="M6831">
        <v>-0.76845101451202602</v>
      </c>
      <c r="N6831">
        <v>2.1820819999999999</v>
      </c>
      <c r="O6831">
        <v>-4.2199147419757832</v>
      </c>
      <c r="P6831">
        <v>13530000</v>
      </c>
      <c r="Q6831">
        <v>363020</v>
      </c>
      <c r="R6831">
        <v>37.270000000000003</v>
      </c>
      <c r="S6831">
        <v>31.472000000000001</v>
      </c>
      <c r="T6831">
        <v>5.4850000000000003</v>
      </c>
      <c r="U6831">
        <v>16.668800000000001</v>
      </c>
      <c r="V6831">
        <v>2.2908739772887952</v>
      </c>
      <c r="AC6831">
        <v>2.13</v>
      </c>
      <c r="AD6831">
        <v>1.85</v>
      </c>
      <c r="AH6831" s="85">
        <f>IF(AND(M6831&lt;Variables!$G$6,M6831&gt;Variables!$G$5),0,1)</f>
        <v>1</v>
      </c>
      <c r="AI6831" s="85">
        <f t="shared" si="630"/>
        <v>1</v>
      </c>
      <c r="AJ6831" s="85">
        <f>IF(I6831&gt;Variables!$G$7,0,1)</f>
        <v>1</v>
      </c>
      <c r="AK6831" s="85">
        <f>IF(F6831&gt;Variables!$G$8,0,1)</f>
        <v>0</v>
      </c>
      <c r="AL6831" s="85">
        <f>IF(G6831&gt;Variables!$G$9,0,1)</f>
        <v>1</v>
      </c>
      <c r="AM6831" s="85">
        <f>IF(AND(K6831&gt;Variables!$G$10,K6831&lt;Variables!$G$11),0,1)</f>
        <v>1</v>
      </c>
      <c r="AN6831" s="103">
        <f>IF(H6831&lt;Variables!$G$13,1,0)</f>
        <v>1</v>
      </c>
      <c r="AO6831" s="101">
        <f>IF(R6831&lt;Variables!$G$12,0,1)</f>
        <v>1</v>
      </c>
      <c r="AP6831" s="86">
        <f t="shared" ref="AP6831:AP6894" si="631">IF(J6831="Pass", 0,1)</f>
        <v>1</v>
      </c>
      <c r="AR6831">
        <v>0</v>
      </c>
      <c r="AS6831">
        <v>0</v>
      </c>
      <c r="AT6831">
        <v>1</v>
      </c>
      <c r="AU6831">
        <v>0</v>
      </c>
      <c r="BA6831">
        <v>-2.25</v>
      </c>
    </row>
    <row r="6832" spans="3:53" ht="12.75" x14ac:dyDescent="0.2">
      <c r="C6832" t="s">
        <v>1073</v>
      </c>
      <c r="D6832" t="s">
        <v>1046</v>
      </c>
      <c r="E6832">
        <v>33.31</v>
      </c>
      <c r="F6832">
        <v>7.82</v>
      </c>
      <c r="G6832">
        <v>5.84</v>
      </c>
      <c r="H6832">
        <v>1920</v>
      </c>
      <c r="I6832">
        <v>-61.540999999999997</v>
      </c>
      <c r="J6832" t="s">
        <v>78</v>
      </c>
      <c r="K6832">
        <v>38.01</v>
      </c>
      <c r="L6832">
        <v>33.875061111111123</v>
      </c>
      <c r="M6832">
        <v>-1.6385538295871991</v>
      </c>
      <c r="N6832">
        <v>33.772672093023253</v>
      </c>
      <c r="O6832">
        <v>-1.3403502446487161</v>
      </c>
      <c r="P6832">
        <v>153565</v>
      </c>
      <c r="Q6832">
        <v>557565</v>
      </c>
      <c r="R6832">
        <v>0.28000000000000003</v>
      </c>
      <c r="S6832">
        <v>31.472000000000001</v>
      </c>
      <c r="T6832">
        <v>5.4850000000000003</v>
      </c>
      <c r="U6832">
        <v>16.668800000000001</v>
      </c>
      <c r="V6832">
        <v>2.2286475994856918</v>
      </c>
      <c r="AC6832">
        <v>34.26</v>
      </c>
      <c r="AD6832">
        <v>32.905000000000001</v>
      </c>
      <c r="AH6832" s="85">
        <f>IF(AND(M6832&lt;Variables!$G$6,M6832&gt;Variables!$G$5),0,1)</f>
        <v>1</v>
      </c>
      <c r="AI6832" s="85">
        <f t="shared" si="630"/>
        <v>0</v>
      </c>
      <c r="AJ6832" s="85">
        <f>IF(I6832&gt;Variables!$G$7,0,1)</f>
        <v>1</v>
      </c>
      <c r="AK6832" s="85">
        <f>IF(F6832&gt;Variables!$G$8,0,1)</f>
        <v>1</v>
      </c>
      <c r="AL6832" s="85">
        <f>IF(G6832&gt;Variables!$G$9,0,1)</f>
        <v>1</v>
      </c>
      <c r="AM6832" s="85">
        <f>IF(AND(K6832&gt;Variables!$G$10,K6832&lt;Variables!$G$11),0,1)</f>
        <v>1</v>
      </c>
      <c r="AN6832" s="103">
        <f>IF(H6832&lt;Variables!$G$13,1,0)</f>
        <v>1</v>
      </c>
      <c r="AO6832" s="101">
        <f>IF(R6832&lt;Variables!$G$12,0,1)</f>
        <v>0</v>
      </c>
      <c r="AP6832" s="86">
        <f t="shared" si="631"/>
        <v>1</v>
      </c>
      <c r="AR6832">
        <v>1</v>
      </c>
      <c r="AS6832">
        <v>0</v>
      </c>
      <c r="AT6832">
        <v>0</v>
      </c>
      <c r="AU6832">
        <v>0</v>
      </c>
      <c r="BA6832">
        <v>0.77</v>
      </c>
    </row>
    <row r="6833" spans="3:53" ht="12.75" x14ac:dyDescent="0.2">
      <c r="C6833" t="s">
        <v>1073</v>
      </c>
      <c r="D6833" t="s">
        <v>971</v>
      </c>
      <c r="E6833">
        <v>30.23</v>
      </c>
      <c r="F6833">
        <v>5.0599999999999996</v>
      </c>
      <c r="G6833">
        <v>-5.83</v>
      </c>
      <c r="H6833">
        <v>20630</v>
      </c>
      <c r="I6833">
        <v>-67.768000000000001</v>
      </c>
      <c r="J6833" t="s">
        <v>78</v>
      </c>
      <c r="K6833">
        <v>37.6</v>
      </c>
      <c r="L6833">
        <v>30.535025000000001</v>
      </c>
      <c r="M6833">
        <v>-1.031684107021358</v>
      </c>
      <c r="N6833">
        <v>30.570295999999999</v>
      </c>
      <c r="O6833">
        <v>-1.1458704881366011</v>
      </c>
      <c r="P6833">
        <v>18735000</v>
      </c>
      <c r="Q6833">
        <v>8987000</v>
      </c>
      <c r="R6833">
        <v>2.08</v>
      </c>
      <c r="S6833">
        <v>31.472000000000001</v>
      </c>
      <c r="T6833">
        <v>5.4850000000000003</v>
      </c>
      <c r="U6833">
        <v>16.668800000000001</v>
      </c>
      <c r="V6833">
        <v>2.2284139408891921</v>
      </c>
      <c r="AC6833">
        <v>31.274999999999999</v>
      </c>
      <c r="AD6833">
        <v>29.6</v>
      </c>
      <c r="AH6833" s="85">
        <f>IF(AND(M6833&lt;Variables!$G$6,M6833&gt;Variables!$G$5),0,1)</f>
        <v>1</v>
      </c>
      <c r="AI6833" s="85">
        <f t="shared" si="630"/>
        <v>1</v>
      </c>
      <c r="AJ6833" s="85">
        <f>IF(I6833&gt;Variables!$G$7,0,1)</f>
        <v>1</v>
      </c>
      <c r="AK6833" s="85">
        <f>IF(F6833&gt;Variables!$G$8,0,1)</f>
        <v>1</v>
      </c>
      <c r="AL6833" s="85">
        <f>IF(G6833&gt;Variables!$G$9,0,1)</f>
        <v>1</v>
      </c>
      <c r="AM6833" s="85">
        <f>IF(AND(K6833&gt;Variables!$G$10,K6833&lt;Variables!$G$11),0,1)</f>
        <v>1</v>
      </c>
      <c r="AN6833" s="103">
        <f>IF(H6833&lt;Variables!$G$13,1,0)</f>
        <v>0</v>
      </c>
      <c r="AO6833" s="101">
        <f>IF(R6833&lt;Variables!$G$12,0,1)</f>
        <v>1</v>
      </c>
      <c r="AP6833" s="86">
        <f t="shared" si="631"/>
        <v>1</v>
      </c>
      <c r="AR6833">
        <v>1</v>
      </c>
      <c r="AS6833">
        <v>0</v>
      </c>
      <c r="AT6833">
        <v>0</v>
      </c>
      <c r="AU6833">
        <v>0</v>
      </c>
      <c r="BA6833">
        <v>1.55</v>
      </c>
    </row>
    <row r="6834" spans="3:53" ht="12.75" x14ac:dyDescent="0.2">
      <c r="C6834" t="s">
        <v>1075</v>
      </c>
      <c r="D6834" t="s">
        <v>1045</v>
      </c>
      <c r="E6834">
        <v>34.700000000000003</v>
      </c>
      <c r="F6834">
        <v>5.22</v>
      </c>
      <c r="G6834">
        <v>3.36</v>
      </c>
      <c r="H6834">
        <v>4890</v>
      </c>
      <c r="I6834">
        <v>59.802999999999997</v>
      </c>
      <c r="J6834" t="s">
        <v>78</v>
      </c>
      <c r="K6834">
        <v>52.74</v>
      </c>
      <c r="L6834">
        <v>34.592100000000002</v>
      </c>
      <c r="M6834">
        <v>0.4853709372949197</v>
      </c>
      <c r="N6834">
        <v>34.813216326530608</v>
      </c>
      <c r="O6834">
        <v>-0.15286242452140611</v>
      </c>
      <c r="P6834">
        <v>364639</v>
      </c>
      <c r="Q6834">
        <v>3348000</v>
      </c>
      <c r="R6834">
        <v>0.11</v>
      </c>
      <c r="S6834">
        <v>33.671999999999997</v>
      </c>
      <c r="T6834">
        <v>6.3450000000000006</v>
      </c>
      <c r="U6834">
        <v>18.184799999999999</v>
      </c>
      <c r="V6834">
        <v>2.3789259571590051</v>
      </c>
      <c r="AC6834">
        <v>35.1</v>
      </c>
      <c r="AD6834">
        <v>33.9</v>
      </c>
      <c r="AH6834" s="85">
        <f>IF(AND(M6834&lt;Variables!$G$6,M6834&gt;Variables!$G$5),0,1)</f>
        <v>1</v>
      </c>
      <c r="AI6834" s="85">
        <f t="shared" si="630"/>
        <v>1</v>
      </c>
      <c r="AJ6834" s="85">
        <f>IF(I6834&gt;Variables!$G$7,0,1)</f>
        <v>0</v>
      </c>
      <c r="AK6834" s="85">
        <f>IF(F6834&gt;Variables!$G$8,0,1)</f>
        <v>1</v>
      </c>
      <c r="AL6834" s="85">
        <f>IF(G6834&gt;Variables!$G$9,0,1)</f>
        <v>1</v>
      </c>
      <c r="AM6834" s="85">
        <f>IF(AND(K6834&gt;Variables!$G$10,K6834&lt;Variables!$G$11),0,1)</f>
        <v>0</v>
      </c>
      <c r="AN6834" s="103">
        <f>IF(H6834&lt;Variables!$G$13,1,0)</f>
        <v>0</v>
      </c>
      <c r="AO6834" s="101">
        <f>IF(R6834&lt;Variables!$G$12,0,1)</f>
        <v>0</v>
      </c>
      <c r="AP6834" s="86">
        <f t="shared" si="631"/>
        <v>1</v>
      </c>
      <c r="AR6834">
        <v>1</v>
      </c>
      <c r="AS6834">
        <v>0</v>
      </c>
      <c r="AT6834">
        <v>0</v>
      </c>
      <c r="AU6834">
        <v>0</v>
      </c>
      <c r="BA6834">
        <v>1.1399999999999999</v>
      </c>
    </row>
    <row r="6835" spans="3:53" ht="12.75" x14ac:dyDescent="0.2">
      <c r="C6835" t="s">
        <v>1075</v>
      </c>
      <c r="D6835" t="s">
        <v>1036</v>
      </c>
      <c r="E6835">
        <v>700.83</v>
      </c>
      <c r="F6835">
        <v>14.8</v>
      </c>
      <c r="G6835">
        <v>2.04</v>
      </c>
      <c r="H6835">
        <v>12820</v>
      </c>
      <c r="I6835">
        <v>71.349000000000004</v>
      </c>
      <c r="J6835" t="s">
        <v>76</v>
      </c>
      <c r="K6835">
        <v>56.38</v>
      </c>
      <c r="L6835">
        <v>700.76390500000002</v>
      </c>
      <c r="M6835">
        <v>-0.1055854895951043</v>
      </c>
      <c r="N6835">
        <v>702.31280800000013</v>
      </c>
      <c r="O6835">
        <v>-0.32589580795458462</v>
      </c>
      <c r="P6835">
        <v>1804000</v>
      </c>
      <c r="Q6835">
        <v>568465</v>
      </c>
      <c r="R6835">
        <v>3.17</v>
      </c>
      <c r="S6835">
        <v>33.671999999999997</v>
      </c>
      <c r="T6835">
        <v>6.3450000000000006</v>
      </c>
      <c r="U6835">
        <v>18.184799999999999</v>
      </c>
      <c r="V6835">
        <v>2.4377874818328782</v>
      </c>
      <c r="AC6835">
        <v>714.68989999999997</v>
      </c>
      <c r="AD6835">
        <v>695.82</v>
      </c>
      <c r="AH6835" s="85">
        <f>IF(AND(M6835&lt;Variables!$G$6,M6835&gt;Variables!$G$5),0,1)</f>
        <v>1</v>
      </c>
      <c r="AI6835" s="85">
        <f t="shared" si="630"/>
        <v>1</v>
      </c>
      <c r="AJ6835" s="85">
        <f>IF(I6835&gt;Variables!$G$7,0,1)</f>
        <v>0</v>
      </c>
      <c r="AK6835" s="85">
        <f>IF(F6835&gt;Variables!$G$8,0,1)</f>
        <v>0</v>
      </c>
      <c r="AL6835" s="85">
        <f>IF(G6835&gt;Variables!$G$9,0,1)</f>
        <v>1</v>
      </c>
      <c r="AM6835" s="85">
        <f>IF(AND(K6835&gt;Variables!$G$10,K6835&lt;Variables!$G$11),0,1)</f>
        <v>0</v>
      </c>
      <c r="AN6835" s="103">
        <f>IF(H6835&lt;Variables!$G$13,1,0)</f>
        <v>0</v>
      </c>
      <c r="AO6835" s="101">
        <f>IF(R6835&lt;Variables!$G$12,0,1)</f>
        <v>1</v>
      </c>
      <c r="AP6835" s="86">
        <f t="shared" si="631"/>
        <v>0</v>
      </c>
      <c r="AR6835">
        <v>0</v>
      </c>
      <c r="AS6835">
        <v>1</v>
      </c>
      <c r="AT6835">
        <v>0</v>
      </c>
      <c r="AU6835">
        <v>0</v>
      </c>
      <c r="BA6835">
        <v>0.7</v>
      </c>
    </row>
    <row r="6836" spans="3:53" ht="12.75" x14ac:dyDescent="0.2">
      <c r="C6836" t="s">
        <v>1075</v>
      </c>
      <c r="D6836" t="s">
        <v>1039</v>
      </c>
      <c r="E6836">
        <v>5.91</v>
      </c>
      <c r="F6836">
        <v>17.190000000000001</v>
      </c>
      <c r="G6836">
        <v>-8.76</v>
      </c>
      <c r="H6836">
        <v>6.19</v>
      </c>
      <c r="I6836">
        <v>-42.09</v>
      </c>
      <c r="J6836" t="s">
        <v>76</v>
      </c>
      <c r="K6836">
        <v>49.53</v>
      </c>
      <c r="L6836">
        <v>5.8191299999999986</v>
      </c>
      <c r="M6836">
        <v>2.0771146202267512</v>
      </c>
      <c r="N6836">
        <v>6.1308259999999999</v>
      </c>
      <c r="O6836">
        <v>-3.112565908737249</v>
      </c>
      <c r="P6836">
        <v>9940000</v>
      </c>
      <c r="Q6836">
        <v>250890</v>
      </c>
      <c r="R6836">
        <v>39.619999999999997</v>
      </c>
      <c r="S6836">
        <v>33.671999999999997</v>
      </c>
      <c r="T6836">
        <v>6.3450000000000006</v>
      </c>
      <c r="U6836">
        <v>18.184799999999999</v>
      </c>
      <c r="V6836">
        <v>2.310945212175016</v>
      </c>
      <c r="AC6836">
        <v>6.5</v>
      </c>
      <c r="AD6836">
        <v>5.3</v>
      </c>
      <c r="AH6836" s="85">
        <f>IF(AND(M6836&lt;Variables!$G$6,M6836&gt;Variables!$G$5),0,1)</f>
        <v>1</v>
      </c>
      <c r="AI6836" s="85">
        <f t="shared" si="630"/>
        <v>1</v>
      </c>
      <c r="AJ6836" s="85">
        <f>IF(I6836&gt;Variables!$G$7,0,1)</f>
        <v>1</v>
      </c>
      <c r="AK6836" s="85">
        <f>IF(F6836&gt;Variables!$G$8,0,1)</f>
        <v>0</v>
      </c>
      <c r="AL6836" s="85">
        <f>IF(G6836&gt;Variables!$G$9,0,1)</f>
        <v>1</v>
      </c>
      <c r="AM6836" s="85">
        <f>IF(AND(K6836&gt;Variables!$G$10,K6836&lt;Variables!$G$11),0,1)</f>
        <v>1</v>
      </c>
      <c r="AN6836" s="103">
        <f>IF(H6836&lt;Variables!$G$13,1,0)</f>
        <v>1</v>
      </c>
      <c r="AO6836" s="101">
        <f>IF(R6836&lt;Variables!$G$12,0,1)</f>
        <v>1</v>
      </c>
      <c r="AP6836" s="86">
        <f t="shared" si="631"/>
        <v>0</v>
      </c>
      <c r="AR6836">
        <v>1</v>
      </c>
      <c r="AS6836">
        <v>0</v>
      </c>
      <c r="AT6836">
        <v>0</v>
      </c>
      <c r="AU6836">
        <v>0</v>
      </c>
      <c r="BA6836">
        <v>2</v>
      </c>
    </row>
    <row r="6837" spans="3:53" ht="12.75" x14ac:dyDescent="0.2">
      <c r="C6837" t="s">
        <v>1075</v>
      </c>
      <c r="D6837" t="s">
        <v>1037</v>
      </c>
      <c r="E6837">
        <v>69.5</v>
      </c>
      <c r="F6837">
        <v>13.79</v>
      </c>
      <c r="G6837">
        <v>5.92</v>
      </c>
      <c r="H6837">
        <v>3300</v>
      </c>
      <c r="I6837">
        <v>3.1269999999999998</v>
      </c>
      <c r="J6837" t="s">
        <v>76</v>
      </c>
      <c r="K6837">
        <v>54.99</v>
      </c>
      <c r="L6837">
        <v>68.662100000000009</v>
      </c>
      <c r="M6837">
        <v>1.0455549713742891</v>
      </c>
      <c r="N6837">
        <v>69.366116000000005</v>
      </c>
      <c r="O6837">
        <v>2.0015536115630631E-2</v>
      </c>
      <c r="P6837">
        <v>4229000</v>
      </c>
      <c r="Q6837">
        <v>781900</v>
      </c>
      <c r="R6837">
        <v>5.41</v>
      </c>
      <c r="S6837">
        <v>33.671999999999997</v>
      </c>
      <c r="T6837">
        <v>6.3450000000000006</v>
      </c>
      <c r="U6837">
        <v>18.184799999999999</v>
      </c>
      <c r="V6837">
        <v>2.3764443525851968</v>
      </c>
      <c r="AC6837">
        <v>70.704999999999998</v>
      </c>
      <c r="AD6837">
        <v>65.150000000000006</v>
      </c>
      <c r="AH6837" s="85">
        <f>IF(AND(M6837&lt;Variables!$G$6,M6837&gt;Variables!$G$5),0,1)</f>
        <v>1</v>
      </c>
      <c r="AI6837" s="85">
        <f t="shared" si="630"/>
        <v>1</v>
      </c>
      <c r="AJ6837" s="85">
        <f>IF(I6837&gt;Variables!$G$7,0,1)</f>
        <v>0</v>
      </c>
      <c r="AK6837" s="85">
        <f>IF(F6837&gt;Variables!$G$8,0,1)</f>
        <v>0</v>
      </c>
      <c r="AL6837" s="85">
        <f>IF(G6837&gt;Variables!$G$9,0,1)</f>
        <v>1</v>
      </c>
      <c r="AM6837" s="85">
        <f>IF(AND(K6837&gt;Variables!$G$10,K6837&lt;Variables!$G$11),0,1)</f>
        <v>0</v>
      </c>
      <c r="AN6837" s="103">
        <f>IF(H6837&lt;Variables!$G$13,1,0)</f>
        <v>0</v>
      </c>
      <c r="AO6837" s="101">
        <f>IF(R6837&lt;Variables!$G$12,0,1)</f>
        <v>1</v>
      </c>
      <c r="AP6837" s="86">
        <f t="shared" si="631"/>
        <v>0</v>
      </c>
      <c r="AR6837">
        <v>0</v>
      </c>
      <c r="AS6837">
        <v>0</v>
      </c>
      <c r="AT6837">
        <v>1</v>
      </c>
      <c r="AU6837">
        <v>0</v>
      </c>
      <c r="BA6837">
        <v>-2.25</v>
      </c>
    </row>
    <row r="6838" spans="3:53" ht="12.75" x14ac:dyDescent="0.2">
      <c r="C6838" t="s">
        <v>1075</v>
      </c>
      <c r="D6838" t="s">
        <v>1035</v>
      </c>
      <c r="E6838">
        <v>99.95</v>
      </c>
      <c r="F6838">
        <v>6.1</v>
      </c>
      <c r="G6838">
        <v>5.69</v>
      </c>
      <c r="H6838">
        <v>6520</v>
      </c>
      <c r="I6838">
        <v>-29.346</v>
      </c>
      <c r="J6838" t="s">
        <v>76</v>
      </c>
      <c r="K6838">
        <v>57.55</v>
      </c>
      <c r="L6838">
        <v>99.016257894736853</v>
      </c>
      <c r="M6838">
        <v>0.94301898003033113</v>
      </c>
      <c r="N6838">
        <v>99.3673088888889</v>
      </c>
      <c r="O6838">
        <v>0.58640121950234148</v>
      </c>
      <c r="P6838">
        <v>630821</v>
      </c>
      <c r="Q6838">
        <v>433339</v>
      </c>
      <c r="R6838">
        <v>1.46</v>
      </c>
      <c r="S6838">
        <v>33.671999999999997</v>
      </c>
      <c r="T6838">
        <v>6.3450000000000006</v>
      </c>
      <c r="U6838">
        <v>18.184799999999999</v>
      </c>
      <c r="V6838">
        <v>2.4001375434710379</v>
      </c>
      <c r="AC6838">
        <v>101.545</v>
      </c>
      <c r="AD6838">
        <v>97.584999999999994</v>
      </c>
      <c r="AH6838" s="85">
        <f>IF(AND(M6838&lt;Variables!$G$6,M6838&gt;Variables!$G$5),0,1)</f>
        <v>1</v>
      </c>
      <c r="AI6838" s="85">
        <f t="shared" si="630"/>
        <v>1</v>
      </c>
      <c r="AJ6838" s="85">
        <f>IF(I6838&gt;Variables!$G$7,0,1)</f>
        <v>1</v>
      </c>
      <c r="AK6838" s="85">
        <f>IF(F6838&gt;Variables!$G$8,0,1)</f>
        <v>1</v>
      </c>
      <c r="AL6838" s="85">
        <f>IF(G6838&gt;Variables!$G$9,0,1)</f>
        <v>1</v>
      </c>
      <c r="AM6838" s="85">
        <f>IF(AND(K6838&gt;Variables!$G$10,K6838&lt;Variables!$G$11),0,1)</f>
        <v>0</v>
      </c>
      <c r="AN6838" s="103">
        <f>IF(H6838&lt;Variables!$G$13,1,0)</f>
        <v>0</v>
      </c>
      <c r="AO6838" s="101">
        <f>IF(R6838&lt;Variables!$G$12,0,1)</f>
        <v>0</v>
      </c>
      <c r="AP6838" s="86">
        <f t="shared" si="631"/>
        <v>0</v>
      </c>
      <c r="AR6838">
        <v>1</v>
      </c>
      <c r="AS6838">
        <v>0</v>
      </c>
      <c r="AT6838">
        <v>0</v>
      </c>
      <c r="AU6838">
        <v>0</v>
      </c>
      <c r="BA6838">
        <v>1.46</v>
      </c>
    </row>
    <row r="6839" spans="3:53" ht="12.75" x14ac:dyDescent="0.2">
      <c r="C6839" t="s">
        <v>1075</v>
      </c>
      <c r="D6839" t="s">
        <v>888</v>
      </c>
      <c r="E6839">
        <v>21.87</v>
      </c>
      <c r="F6839">
        <v>6.06</v>
      </c>
      <c r="G6839">
        <v>2.76</v>
      </c>
      <c r="H6839">
        <v>3070</v>
      </c>
      <c r="I6839">
        <v>-62.274000000000001</v>
      </c>
      <c r="J6839" t="s">
        <v>78</v>
      </c>
      <c r="K6839">
        <v>61.99</v>
      </c>
      <c r="L6839">
        <v>21.685755</v>
      </c>
      <c r="M6839">
        <v>0.82655641917929312</v>
      </c>
      <c r="N6839">
        <v>21.775466000000002</v>
      </c>
      <c r="O6839">
        <v>0.41116915706877127</v>
      </c>
      <c r="P6839">
        <v>1569000</v>
      </c>
      <c r="Q6839">
        <v>3673000</v>
      </c>
      <c r="R6839">
        <v>0.43</v>
      </c>
      <c r="S6839">
        <v>33.671999999999997</v>
      </c>
      <c r="T6839">
        <v>6.3450000000000006</v>
      </c>
      <c r="U6839">
        <v>18.184799999999999</v>
      </c>
      <c r="V6839">
        <v>2.441104664787646</v>
      </c>
      <c r="AC6839">
        <v>23.4679</v>
      </c>
      <c r="AD6839">
        <v>21.82</v>
      </c>
      <c r="AH6839" s="85">
        <f>IF(AND(M6839&lt;Variables!$G$6,M6839&gt;Variables!$G$5),0,1)</f>
        <v>1</v>
      </c>
      <c r="AI6839" s="85">
        <f t="shared" si="630"/>
        <v>1</v>
      </c>
      <c r="AJ6839" s="85">
        <f>IF(I6839&gt;Variables!$G$7,0,1)</f>
        <v>1</v>
      </c>
      <c r="AK6839" s="85">
        <f>IF(F6839&gt;Variables!$G$8,0,1)</f>
        <v>1</v>
      </c>
      <c r="AL6839" s="85">
        <f>IF(G6839&gt;Variables!$G$9,0,1)</f>
        <v>1</v>
      </c>
      <c r="AM6839" s="85">
        <f>IF(AND(K6839&gt;Variables!$G$10,K6839&lt;Variables!$G$11),0,1)</f>
        <v>0</v>
      </c>
      <c r="AN6839" s="103">
        <f>IF(H6839&lt;Variables!$G$13,1,0)</f>
        <v>0</v>
      </c>
      <c r="AO6839" s="101">
        <f>IF(R6839&lt;Variables!$G$12,0,1)</f>
        <v>0</v>
      </c>
      <c r="AP6839" s="86">
        <f t="shared" si="631"/>
        <v>1</v>
      </c>
      <c r="AR6839">
        <v>1</v>
      </c>
      <c r="AS6839">
        <v>0</v>
      </c>
      <c r="AT6839">
        <v>0</v>
      </c>
      <c r="AU6839">
        <v>0</v>
      </c>
      <c r="BA6839">
        <v>1.42</v>
      </c>
    </row>
    <row r="6840" spans="3:53" ht="12.75" x14ac:dyDescent="0.2">
      <c r="C6840" t="s">
        <v>1075</v>
      </c>
      <c r="D6840" t="s">
        <v>807</v>
      </c>
      <c r="E6840">
        <v>43.36</v>
      </c>
      <c r="F6840">
        <v>5.35</v>
      </c>
      <c r="G6840">
        <v>2.19</v>
      </c>
      <c r="H6840">
        <v>6310</v>
      </c>
      <c r="I6840">
        <v>43.543999999999997</v>
      </c>
      <c r="J6840" t="s">
        <v>78</v>
      </c>
      <c r="K6840">
        <v>60.48</v>
      </c>
      <c r="L6840">
        <v>43.038275000000013</v>
      </c>
      <c r="M6840">
        <v>0.74753228376368142</v>
      </c>
      <c r="N6840">
        <v>43.329024000000011</v>
      </c>
      <c r="O6840">
        <v>7.1490186347119983E-2</v>
      </c>
      <c r="P6840">
        <v>2048000</v>
      </c>
      <c r="Q6840">
        <v>1380000</v>
      </c>
      <c r="R6840">
        <v>1.48</v>
      </c>
      <c r="S6840">
        <v>33.671999999999997</v>
      </c>
      <c r="T6840">
        <v>6.3450000000000006</v>
      </c>
      <c r="U6840">
        <v>18.184799999999999</v>
      </c>
      <c r="V6840">
        <v>2.4335119691140039</v>
      </c>
      <c r="AC6840">
        <v>46.21</v>
      </c>
      <c r="AD6840">
        <v>43.075000000000003</v>
      </c>
      <c r="AH6840" s="85">
        <f>IF(AND(M6840&lt;Variables!$G$6,M6840&gt;Variables!$G$5),0,1)</f>
        <v>1</v>
      </c>
      <c r="AI6840" s="85">
        <f t="shared" si="630"/>
        <v>1</v>
      </c>
      <c r="AJ6840" s="85">
        <f>IF(I6840&gt;Variables!$G$7,0,1)</f>
        <v>0</v>
      </c>
      <c r="AK6840" s="85">
        <f>IF(F6840&gt;Variables!$G$8,0,1)</f>
        <v>1</v>
      </c>
      <c r="AL6840" s="85">
        <f>IF(G6840&gt;Variables!$G$9,0,1)</f>
        <v>1</v>
      </c>
      <c r="AM6840" s="85">
        <f>IF(AND(K6840&gt;Variables!$G$10,K6840&lt;Variables!$G$11),0,1)</f>
        <v>0</v>
      </c>
      <c r="AN6840" s="103">
        <f>IF(H6840&lt;Variables!$G$13,1,0)</f>
        <v>0</v>
      </c>
      <c r="AO6840" s="101">
        <f>IF(R6840&lt;Variables!$G$12,0,1)</f>
        <v>0</v>
      </c>
      <c r="AP6840" s="86">
        <f t="shared" si="631"/>
        <v>1</v>
      </c>
      <c r="AR6840">
        <v>1</v>
      </c>
      <c r="AS6840">
        <v>0</v>
      </c>
      <c r="AT6840">
        <v>0</v>
      </c>
      <c r="AU6840">
        <v>0</v>
      </c>
      <c r="BA6840">
        <v>0.81</v>
      </c>
    </row>
    <row r="6841" spans="3:53" ht="12.75" x14ac:dyDescent="0.2">
      <c r="C6841" t="s">
        <v>1075</v>
      </c>
      <c r="D6841" t="s">
        <v>1051</v>
      </c>
      <c r="E6841">
        <v>16.690000000000001</v>
      </c>
      <c r="F6841">
        <v>9.24</v>
      </c>
      <c r="G6841">
        <v>3.89</v>
      </c>
      <c r="H6841">
        <v>2010</v>
      </c>
      <c r="I6841">
        <v>85.191999999999993</v>
      </c>
      <c r="J6841" t="s">
        <v>78</v>
      </c>
      <c r="K6841">
        <v>47.19</v>
      </c>
      <c r="L6841">
        <v>16.72362</v>
      </c>
      <c r="M6841">
        <v>-0.23093086305477911</v>
      </c>
      <c r="N6841">
        <v>16.720113999999999</v>
      </c>
      <c r="O6841">
        <v>-0.21001052983253371</v>
      </c>
      <c r="P6841">
        <v>1496000</v>
      </c>
      <c r="Q6841">
        <v>2803000</v>
      </c>
      <c r="R6841">
        <v>0.53</v>
      </c>
      <c r="S6841">
        <v>33.671999999999997</v>
      </c>
      <c r="T6841">
        <v>6.3450000000000006</v>
      </c>
      <c r="U6841">
        <v>18.184799999999999</v>
      </c>
      <c r="V6841">
        <v>2.342018533825093</v>
      </c>
      <c r="AC6841">
        <v>17.010000000000002</v>
      </c>
      <c r="AD6841">
        <v>16.39</v>
      </c>
      <c r="AH6841" s="85">
        <f>IF(AND(M6841&lt;Variables!$G$6,M6841&gt;Variables!$G$5),0,1)</f>
        <v>1</v>
      </c>
      <c r="AI6841" s="85">
        <f t="shared" si="630"/>
        <v>0</v>
      </c>
      <c r="AJ6841" s="85">
        <f>IF(I6841&gt;Variables!$G$7,0,1)</f>
        <v>0</v>
      </c>
      <c r="AK6841" s="85">
        <f>IF(F6841&gt;Variables!$G$8,0,1)</f>
        <v>0</v>
      </c>
      <c r="AL6841" s="85">
        <f>IF(G6841&gt;Variables!$G$9,0,1)</f>
        <v>1</v>
      </c>
      <c r="AM6841" s="85">
        <f>IF(AND(K6841&gt;Variables!$G$10,K6841&lt;Variables!$G$11),0,1)</f>
        <v>1</v>
      </c>
      <c r="AN6841" s="103">
        <f>IF(H6841&lt;Variables!$G$13,1,0)</f>
        <v>1</v>
      </c>
      <c r="AO6841" s="101">
        <f>IF(R6841&lt;Variables!$G$12,0,1)</f>
        <v>0</v>
      </c>
      <c r="AP6841" s="86">
        <f t="shared" si="631"/>
        <v>1</v>
      </c>
      <c r="AR6841">
        <v>0</v>
      </c>
      <c r="AS6841">
        <v>1</v>
      </c>
      <c r="AT6841">
        <v>0</v>
      </c>
      <c r="AU6841">
        <v>0</v>
      </c>
      <c r="BA6841">
        <v>-0.13</v>
      </c>
    </row>
    <row r="6842" spans="3:53" ht="12.75" x14ac:dyDescent="0.2">
      <c r="C6842" t="s">
        <v>1075</v>
      </c>
      <c r="D6842" t="s">
        <v>1043</v>
      </c>
      <c r="E6842">
        <v>27.37</v>
      </c>
      <c r="F6842">
        <v>6.54</v>
      </c>
      <c r="G6842">
        <v>3.13</v>
      </c>
      <c r="H6842">
        <v>-99999</v>
      </c>
      <c r="I6842">
        <v>-0.184</v>
      </c>
      <c r="J6842" t="s">
        <v>78</v>
      </c>
      <c r="K6842">
        <v>56.61</v>
      </c>
      <c r="L6842">
        <v>27.367042857142859</v>
      </c>
      <c r="M6842">
        <v>1.080548918850298E-2</v>
      </c>
      <c r="N6842">
        <v>27.324105882352939</v>
      </c>
      <c r="O6842">
        <v>0.16796201070461819</v>
      </c>
      <c r="P6842">
        <v>73722</v>
      </c>
      <c r="Q6842">
        <v>205671</v>
      </c>
      <c r="R6842">
        <v>0.36</v>
      </c>
      <c r="S6842">
        <v>33.671999999999997</v>
      </c>
      <c r="T6842">
        <v>6.3450000000000006</v>
      </c>
      <c r="U6842">
        <v>18.184799999999999</v>
      </c>
      <c r="V6842">
        <v>2.434992383950247</v>
      </c>
      <c r="AC6842">
        <v>27.41</v>
      </c>
      <c r="AD6842">
        <v>27.23</v>
      </c>
      <c r="AH6842" s="85">
        <f>IF(AND(M6842&lt;Variables!$G$6,M6842&gt;Variables!$G$5),0,1)</f>
        <v>1</v>
      </c>
      <c r="AI6842" s="85">
        <f t="shared" si="630"/>
        <v>0</v>
      </c>
      <c r="AJ6842" s="85">
        <f>IF(I6842&gt;Variables!$G$7,0,1)</f>
        <v>1</v>
      </c>
      <c r="AK6842" s="85">
        <f>IF(F6842&gt;Variables!$G$8,0,1)</f>
        <v>1</v>
      </c>
      <c r="AL6842" s="85">
        <f>IF(G6842&gt;Variables!$G$9,0,1)</f>
        <v>1</v>
      </c>
      <c r="AM6842" s="85">
        <f>IF(AND(K6842&gt;Variables!$G$10,K6842&lt;Variables!$G$11),0,1)</f>
        <v>0</v>
      </c>
      <c r="AN6842" s="103">
        <f>IF(H6842&lt;Variables!$G$13,1,0)</f>
        <v>1</v>
      </c>
      <c r="AO6842" s="101">
        <f>IF(R6842&lt;Variables!$G$12,0,1)</f>
        <v>0</v>
      </c>
      <c r="AP6842" s="86">
        <f t="shared" si="631"/>
        <v>1</v>
      </c>
      <c r="AR6842">
        <v>0</v>
      </c>
      <c r="AS6842">
        <v>0</v>
      </c>
      <c r="AT6842">
        <v>0</v>
      </c>
      <c r="AU6842">
        <v>0</v>
      </c>
      <c r="BA6842">
        <v>0</v>
      </c>
    </row>
    <row r="6843" spans="3:53" ht="12.75" x14ac:dyDescent="0.2">
      <c r="C6843" t="s">
        <v>1075</v>
      </c>
      <c r="D6843" t="s">
        <v>1046</v>
      </c>
      <c r="E6843">
        <v>33.369999999999997</v>
      </c>
      <c r="F6843">
        <v>7.07</v>
      </c>
      <c r="G6843">
        <v>6.32</v>
      </c>
      <c r="H6843">
        <v>1920</v>
      </c>
      <c r="I6843">
        <v>-61.49</v>
      </c>
      <c r="J6843" t="s">
        <v>78</v>
      </c>
      <c r="K6843">
        <v>43.62</v>
      </c>
      <c r="L6843">
        <v>33.691223529411772</v>
      </c>
      <c r="M6843">
        <v>-0.65662064548840871</v>
      </c>
      <c r="N6843">
        <v>33.752161363636361</v>
      </c>
      <c r="O6843">
        <v>-0.83598013352814504</v>
      </c>
      <c r="P6843">
        <v>160265</v>
      </c>
      <c r="Q6843">
        <v>557565</v>
      </c>
      <c r="R6843">
        <v>0.28999999999999998</v>
      </c>
      <c r="S6843">
        <v>33.671999999999997</v>
      </c>
      <c r="T6843">
        <v>6.3450000000000006</v>
      </c>
      <c r="U6843">
        <v>18.184799999999999</v>
      </c>
      <c r="V6843">
        <v>2.305876812476491</v>
      </c>
      <c r="AC6843">
        <v>34.26</v>
      </c>
      <c r="AD6843">
        <v>32.905000000000001</v>
      </c>
      <c r="AH6843" s="85">
        <f>IF(AND(M6843&lt;Variables!$G$6,M6843&gt;Variables!$G$5),0,1)</f>
        <v>1</v>
      </c>
      <c r="AI6843" s="85">
        <f t="shared" si="630"/>
        <v>1</v>
      </c>
      <c r="AJ6843" s="85">
        <f>IF(I6843&gt;Variables!$G$7,0,1)</f>
        <v>1</v>
      </c>
      <c r="AK6843" s="85">
        <f>IF(F6843&gt;Variables!$G$8,0,1)</f>
        <v>1</v>
      </c>
      <c r="AL6843" s="85">
        <f>IF(G6843&gt;Variables!$G$9,0,1)</f>
        <v>1</v>
      </c>
      <c r="AM6843" s="85">
        <f>IF(AND(K6843&gt;Variables!$G$10,K6843&lt;Variables!$G$11),0,1)</f>
        <v>1</v>
      </c>
      <c r="AN6843" s="103">
        <f>IF(H6843&lt;Variables!$G$13,1,0)</f>
        <v>1</v>
      </c>
      <c r="AO6843" s="101">
        <f>IF(R6843&lt;Variables!$G$12,0,1)</f>
        <v>0</v>
      </c>
      <c r="AP6843" s="86">
        <f t="shared" si="631"/>
        <v>1</v>
      </c>
      <c r="AR6843">
        <v>0</v>
      </c>
      <c r="AS6843">
        <v>1</v>
      </c>
      <c r="AT6843">
        <v>0</v>
      </c>
      <c r="AU6843">
        <v>0</v>
      </c>
      <c r="BA6843">
        <v>0.43</v>
      </c>
    </row>
    <row r="6844" spans="3:53" ht="12.75" x14ac:dyDescent="0.2">
      <c r="C6844" t="s">
        <v>1075</v>
      </c>
      <c r="D6844" t="s">
        <v>295</v>
      </c>
      <c r="E6844">
        <v>67.930000000000007</v>
      </c>
      <c r="F6844">
        <v>7.2</v>
      </c>
      <c r="G6844">
        <v>5.35</v>
      </c>
      <c r="H6844">
        <v>2400</v>
      </c>
      <c r="I6844">
        <v>5.0000000000000001E-3</v>
      </c>
      <c r="J6844" t="s">
        <v>78</v>
      </c>
      <c r="K6844">
        <v>54.77</v>
      </c>
      <c r="L6844">
        <v>67.811356249999989</v>
      </c>
      <c r="M6844">
        <v>0.17496147630879769</v>
      </c>
      <c r="N6844">
        <v>67.731088372093012</v>
      </c>
      <c r="O6844">
        <v>0.29367847570119882</v>
      </c>
      <c r="P6844">
        <v>162390</v>
      </c>
      <c r="Q6844">
        <v>370535</v>
      </c>
      <c r="R6844">
        <v>0.44</v>
      </c>
      <c r="S6844">
        <v>33.671999999999997</v>
      </c>
      <c r="T6844">
        <v>6.3450000000000006</v>
      </c>
      <c r="U6844">
        <v>18.184799999999999</v>
      </c>
      <c r="V6844">
        <v>2.4094579743090949</v>
      </c>
      <c r="AC6844">
        <v>69.290000000000006</v>
      </c>
      <c r="AD6844">
        <v>67.394999999999996</v>
      </c>
      <c r="AH6844" s="85">
        <f>IF(AND(M6844&lt;Variables!$G$6,M6844&gt;Variables!$G$5),0,1)</f>
        <v>1</v>
      </c>
      <c r="AI6844" s="85">
        <f t="shared" si="630"/>
        <v>0</v>
      </c>
      <c r="AJ6844" s="85">
        <f>IF(I6844&gt;Variables!$G$7,0,1)</f>
        <v>0</v>
      </c>
      <c r="AK6844" s="85">
        <f>IF(F6844&gt;Variables!$G$8,0,1)</f>
        <v>1</v>
      </c>
      <c r="AL6844" s="85">
        <f>IF(G6844&gt;Variables!$G$9,0,1)</f>
        <v>1</v>
      </c>
      <c r="AM6844" s="85">
        <f>IF(AND(K6844&gt;Variables!$G$10,K6844&lt;Variables!$G$11),0,1)</f>
        <v>0</v>
      </c>
      <c r="AN6844" s="103">
        <f>IF(H6844&lt;Variables!$G$13,1,0)</f>
        <v>1</v>
      </c>
      <c r="AO6844" s="101">
        <f>IF(R6844&lt;Variables!$G$12,0,1)</f>
        <v>0</v>
      </c>
      <c r="AP6844" s="86">
        <f t="shared" si="631"/>
        <v>1</v>
      </c>
      <c r="AR6844">
        <v>1</v>
      </c>
      <c r="AS6844">
        <v>0</v>
      </c>
      <c r="AT6844">
        <v>0</v>
      </c>
      <c r="AU6844">
        <v>0</v>
      </c>
      <c r="BA6844">
        <v>1.22</v>
      </c>
    </row>
    <row r="6845" spans="3:53" ht="12.75" x14ac:dyDescent="0.2">
      <c r="C6845" t="s">
        <v>1075</v>
      </c>
      <c r="D6845" t="s">
        <v>1072</v>
      </c>
      <c r="E6845">
        <v>29.15</v>
      </c>
      <c r="F6845">
        <v>5.28</v>
      </c>
      <c r="G6845">
        <v>4.62</v>
      </c>
      <c r="H6845">
        <v>3270</v>
      </c>
      <c r="I6845">
        <v>4.359</v>
      </c>
      <c r="J6845" t="s">
        <v>78</v>
      </c>
      <c r="K6845">
        <v>67.62</v>
      </c>
      <c r="L6845">
        <v>29.053459999999991</v>
      </c>
      <c r="M6845">
        <v>0.32333498316554049</v>
      </c>
      <c r="N6845">
        <v>28.860742000000009</v>
      </c>
      <c r="O6845">
        <v>0.99324542660750725</v>
      </c>
      <c r="P6845">
        <v>1769000</v>
      </c>
      <c r="Q6845">
        <v>2311000</v>
      </c>
      <c r="R6845">
        <v>0.77</v>
      </c>
      <c r="S6845">
        <v>33.671999999999997</v>
      </c>
      <c r="T6845">
        <v>6.3450000000000006</v>
      </c>
      <c r="U6845">
        <v>18.184799999999999</v>
      </c>
      <c r="V6845">
        <v>2.524683085416743</v>
      </c>
      <c r="AC6845">
        <v>29.35</v>
      </c>
      <c r="AD6845">
        <v>28.81</v>
      </c>
      <c r="AH6845" s="85">
        <f>IF(AND(M6845&lt;Variables!$G$6,M6845&gt;Variables!$G$5),0,1)</f>
        <v>1</v>
      </c>
      <c r="AI6845" s="85">
        <f t="shared" si="630"/>
        <v>0</v>
      </c>
      <c r="AJ6845" s="85">
        <f>IF(I6845&gt;Variables!$G$7,0,1)</f>
        <v>0</v>
      </c>
      <c r="AK6845" s="85">
        <f>IF(F6845&gt;Variables!$G$8,0,1)</f>
        <v>1</v>
      </c>
      <c r="AL6845" s="85">
        <f>IF(G6845&gt;Variables!$G$9,0,1)</f>
        <v>1</v>
      </c>
      <c r="AM6845" s="85">
        <f>IF(AND(K6845&gt;Variables!$G$10,K6845&lt;Variables!$G$11),0,1)</f>
        <v>0</v>
      </c>
      <c r="AN6845" s="103">
        <f>IF(H6845&lt;Variables!$G$13,1,0)</f>
        <v>0</v>
      </c>
      <c r="AO6845" s="101">
        <f>IF(R6845&lt;Variables!$G$12,0,1)</f>
        <v>0</v>
      </c>
      <c r="AP6845" s="86">
        <f t="shared" si="631"/>
        <v>1</v>
      </c>
      <c r="AR6845">
        <v>0</v>
      </c>
      <c r="AS6845">
        <v>0</v>
      </c>
      <c r="AT6845">
        <v>0</v>
      </c>
      <c r="AU6845">
        <v>1</v>
      </c>
      <c r="BA6845">
        <v>-1.1100000000000001</v>
      </c>
    </row>
    <row r="6846" spans="3:53" ht="12.75" x14ac:dyDescent="0.2">
      <c r="C6846" t="s">
        <v>1075</v>
      </c>
      <c r="D6846" t="s">
        <v>215</v>
      </c>
      <c r="E6846">
        <v>23.07</v>
      </c>
      <c r="F6846">
        <v>9.51</v>
      </c>
      <c r="G6846">
        <v>1.36</v>
      </c>
      <c r="H6846">
        <v>2990</v>
      </c>
      <c r="I6846">
        <v>6.9740000000000002</v>
      </c>
      <c r="J6846" t="s">
        <v>78</v>
      </c>
      <c r="K6846">
        <v>52.62</v>
      </c>
      <c r="L6846">
        <v>22.830835</v>
      </c>
      <c r="M6846">
        <v>0.95819973294888772</v>
      </c>
      <c r="N6846">
        <v>23.31175799999999</v>
      </c>
      <c r="O6846">
        <v>-1.1245741312173561</v>
      </c>
      <c r="P6846">
        <v>24841000</v>
      </c>
      <c r="Q6846">
        <v>27211000</v>
      </c>
      <c r="R6846">
        <v>0.91</v>
      </c>
      <c r="S6846">
        <v>33.671999999999997</v>
      </c>
      <c r="T6846">
        <v>6.3450000000000006</v>
      </c>
      <c r="U6846">
        <v>18.184799999999999</v>
      </c>
      <c r="V6846">
        <v>2.3619797311719868</v>
      </c>
      <c r="AC6846">
        <v>23.349900000000002</v>
      </c>
      <c r="AD6846">
        <v>21.65</v>
      </c>
      <c r="AH6846" s="85">
        <f>IF(AND(M6846&lt;Variables!$G$6,M6846&gt;Variables!$G$5),0,1)</f>
        <v>1</v>
      </c>
      <c r="AI6846" s="85">
        <f t="shared" si="630"/>
        <v>1</v>
      </c>
      <c r="AJ6846" s="85">
        <f>IF(I6846&gt;Variables!$G$7,0,1)</f>
        <v>0</v>
      </c>
      <c r="AK6846" s="85">
        <f>IF(F6846&gt;Variables!$G$8,0,1)</f>
        <v>0</v>
      </c>
      <c r="AL6846" s="85">
        <f>IF(G6846&gt;Variables!$G$9,0,1)</f>
        <v>1</v>
      </c>
      <c r="AM6846" s="85">
        <f>IF(AND(K6846&gt;Variables!$G$10,K6846&lt;Variables!$G$11),0,1)</f>
        <v>0</v>
      </c>
      <c r="AN6846" s="103">
        <f>IF(H6846&lt;Variables!$G$13,1,0)</f>
        <v>0</v>
      </c>
      <c r="AO6846" s="101">
        <f>IF(R6846&lt;Variables!$G$12,0,1)</f>
        <v>0</v>
      </c>
      <c r="AP6846" s="86">
        <f t="shared" si="631"/>
        <v>1</v>
      </c>
      <c r="AR6846">
        <v>0</v>
      </c>
      <c r="AS6846">
        <v>0</v>
      </c>
      <c r="AT6846">
        <v>1</v>
      </c>
      <c r="AU6846">
        <v>0</v>
      </c>
      <c r="BA6846">
        <v>-1.49</v>
      </c>
    </row>
    <row r="6847" spans="3:53" ht="12.75" x14ac:dyDescent="0.2">
      <c r="C6847" t="s">
        <v>1075</v>
      </c>
      <c r="D6847" t="s">
        <v>1059</v>
      </c>
      <c r="E6847">
        <v>5.3</v>
      </c>
      <c r="F6847">
        <v>28.22</v>
      </c>
      <c r="G6847">
        <v>17.260000000000002</v>
      </c>
      <c r="H6847">
        <v>335.46</v>
      </c>
      <c r="I6847">
        <v>-25.53</v>
      </c>
      <c r="J6847" t="s">
        <v>78</v>
      </c>
      <c r="K6847">
        <v>63.89</v>
      </c>
      <c r="L6847">
        <v>5.1258199999999992</v>
      </c>
      <c r="M6847">
        <v>3.398090451869177</v>
      </c>
      <c r="N6847">
        <v>5.2621860000000007</v>
      </c>
      <c r="O6847">
        <v>0.71859869643526708</v>
      </c>
      <c r="P6847">
        <v>2880000</v>
      </c>
      <c r="Q6847">
        <v>48840</v>
      </c>
      <c r="R6847">
        <v>58.97</v>
      </c>
      <c r="S6847">
        <v>33.671999999999997</v>
      </c>
      <c r="T6847">
        <v>6.3450000000000006</v>
      </c>
      <c r="U6847">
        <v>18.184799999999999</v>
      </c>
      <c r="V6847">
        <v>2.2862379604761771</v>
      </c>
      <c r="AC6847">
        <v>5.99</v>
      </c>
      <c r="AD6847">
        <v>4.5102000000000002</v>
      </c>
      <c r="AH6847" s="85">
        <f>IF(AND(M6847&lt;Variables!$G$6,M6847&gt;Variables!$G$5),0,1)</f>
        <v>1</v>
      </c>
      <c r="AI6847" s="85">
        <f t="shared" si="630"/>
        <v>1</v>
      </c>
      <c r="AJ6847" s="85">
        <f>IF(I6847&gt;Variables!$G$7,0,1)</f>
        <v>1</v>
      </c>
      <c r="AK6847" s="85">
        <f>IF(F6847&gt;Variables!$G$8,0,1)</f>
        <v>0</v>
      </c>
      <c r="AL6847" s="85">
        <f>IF(G6847&gt;Variables!$G$9,0,1)</f>
        <v>0</v>
      </c>
      <c r="AM6847" s="85">
        <f>IF(AND(K6847&gt;Variables!$G$10,K6847&lt;Variables!$G$11),0,1)</f>
        <v>0</v>
      </c>
      <c r="AN6847" s="103">
        <f>IF(H6847&lt;Variables!$G$13,1,0)</f>
        <v>1</v>
      </c>
      <c r="AO6847" s="101">
        <f>IF(R6847&lt;Variables!$G$12,0,1)</f>
        <v>1</v>
      </c>
      <c r="AP6847" s="86">
        <f t="shared" si="631"/>
        <v>1</v>
      </c>
      <c r="AR6847">
        <v>1</v>
      </c>
      <c r="AS6847">
        <v>0</v>
      </c>
      <c r="AT6847">
        <v>0</v>
      </c>
      <c r="AU6847">
        <v>0</v>
      </c>
      <c r="BA6847">
        <v>2</v>
      </c>
    </row>
    <row r="6848" spans="3:53" ht="12.75" x14ac:dyDescent="0.2">
      <c r="C6848" t="s">
        <v>1075</v>
      </c>
      <c r="D6848" t="s">
        <v>1070</v>
      </c>
      <c r="E6848">
        <v>2.95</v>
      </c>
      <c r="F6848">
        <v>13.87</v>
      </c>
      <c r="G6848">
        <v>3.14</v>
      </c>
      <c r="H6848">
        <v>153.27000000000001</v>
      </c>
      <c r="I6848">
        <v>-31.893999999999998</v>
      </c>
      <c r="J6848" t="s">
        <v>78</v>
      </c>
      <c r="K6848">
        <v>55.7</v>
      </c>
      <c r="L6848">
        <v>2.9006099999999999</v>
      </c>
      <c r="M6848">
        <v>2.0475003533739322</v>
      </c>
      <c r="N6848">
        <v>2.9314239999999989</v>
      </c>
      <c r="O6848">
        <v>0.97481633499625453</v>
      </c>
      <c r="P6848">
        <v>4800000</v>
      </c>
      <c r="Q6848">
        <v>101740</v>
      </c>
      <c r="R6848">
        <v>47.18</v>
      </c>
      <c r="S6848">
        <v>33.671999999999997</v>
      </c>
      <c r="T6848">
        <v>6.3450000000000006</v>
      </c>
      <c r="U6848">
        <v>18.184799999999999</v>
      </c>
      <c r="V6848">
        <v>2.3391118589951772</v>
      </c>
      <c r="AC6848">
        <v>3.5</v>
      </c>
      <c r="AD6848">
        <v>2.41</v>
      </c>
      <c r="AH6848" s="85">
        <f>IF(AND(M6848&lt;Variables!$G$6,M6848&gt;Variables!$G$5),0,1)</f>
        <v>1</v>
      </c>
      <c r="AI6848" s="85">
        <f t="shared" si="630"/>
        <v>1</v>
      </c>
      <c r="AJ6848" s="85">
        <f>IF(I6848&gt;Variables!$G$7,0,1)</f>
        <v>1</v>
      </c>
      <c r="AK6848" s="85">
        <f>IF(F6848&gt;Variables!$G$8,0,1)</f>
        <v>0</v>
      </c>
      <c r="AL6848" s="85">
        <f>IF(G6848&gt;Variables!$G$9,0,1)</f>
        <v>1</v>
      </c>
      <c r="AM6848" s="85">
        <f>IF(AND(K6848&gt;Variables!$G$10,K6848&lt;Variables!$G$11),0,1)</f>
        <v>0</v>
      </c>
      <c r="AN6848" s="103">
        <f>IF(H6848&lt;Variables!$G$13,1,0)</f>
        <v>1</v>
      </c>
      <c r="AO6848" s="101">
        <f>IF(R6848&lt;Variables!$G$12,0,1)</f>
        <v>1</v>
      </c>
      <c r="AP6848" s="86">
        <f t="shared" si="631"/>
        <v>1</v>
      </c>
      <c r="AR6848">
        <v>1</v>
      </c>
      <c r="AS6848">
        <v>0</v>
      </c>
      <c r="AT6848">
        <v>0</v>
      </c>
      <c r="AU6848">
        <v>0</v>
      </c>
      <c r="BA6848">
        <v>2</v>
      </c>
    </row>
    <row r="6849" spans="3:53" ht="12.75" x14ac:dyDescent="0.2">
      <c r="C6849" t="s">
        <v>1075</v>
      </c>
      <c r="D6849" t="s">
        <v>1042</v>
      </c>
      <c r="E6849">
        <v>15.69</v>
      </c>
      <c r="F6849">
        <v>15.04</v>
      </c>
      <c r="G6849">
        <v>5.52</v>
      </c>
      <c r="H6849">
        <v>2590</v>
      </c>
      <c r="I6849">
        <v>308.36700000000002</v>
      </c>
      <c r="J6849" t="s">
        <v>78</v>
      </c>
      <c r="K6849">
        <v>67.05</v>
      </c>
      <c r="L6849">
        <v>15.505665</v>
      </c>
      <c r="M6849">
        <v>1.059838452591344</v>
      </c>
      <c r="N6849">
        <v>15.421556000000001</v>
      </c>
      <c r="O6849">
        <v>1.6110177209095979</v>
      </c>
      <c r="P6849">
        <v>4414000</v>
      </c>
      <c r="Q6849">
        <v>3463000</v>
      </c>
      <c r="R6849">
        <v>1.27</v>
      </c>
      <c r="S6849">
        <v>33.671999999999997</v>
      </c>
      <c r="T6849">
        <v>6.3450000000000006</v>
      </c>
      <c r="U6849">
        <v>18.184799999999999</v>
      </c>
      <c r="V6849">
        <v>2.463895330891646</v>
      </c>
      <c r="AC6849">
        <v>15.75</v>
      </c>
      <c r="AD6849">
        <v>15.38</v>
      </c>
      <c r="AH6849" s="85">
        <f>IF(AND(M6849&lt;Variables!$G$6,M6849&gt;Variables!$G$5),0,1)</f>
        <v>1</v>
      </c>
      <c r="AI6849" s="85">
        <f t="shared" si="630"/>
        <v>0</v>
      </c>
      <c r="AJ6849" s="85">
        <f>IF(I6849&gt;Variables!$G$7,0,1)</f>
        <v>0</v>
      </c>
      <c r="AK6849" s="85">
        <f>IF(F6849&gt;Variables!$G$8,0,1)</f>
        <v>0</v>
      </c>
      <c r="AL6849" s="85">
        <f>IF(G6849&gt;Variables!$G$9,0,1)</f>
        <v>1</v>
      </c>
      <c r="AM6849" s="85">
        <f>IF(AND(K6849&gt;Variables!$G$10,K6849&lt;Variables!$G$11),0,1)</f>
        <v>0</v>
      </c>
      <c r="AN6849" s="103">
        <f>IF(H6849&lt;Variables!$G$13,1,0)</f>
        <v>0</v>
      </c>
      <c r="AO6849" s="101">
        <f>IF(R6849&lt;Variables!$G$12,0,1)</f>
        <v>0</v>
      </c>
      <c r="AP6849" s="86">
        <f t="shared" si="631"/>
        <v>1</v>
      </c>
      <c r="AR6849">
        <v>0</v>
      </c>
      <c r="AS6849">
        <v>0</v>
      </c>
      <c r="AT6849">
        <v>0</v>
      </c>
      <c r="AU6849">
        <v>1</v>
      </c>
      <c r="BA6849">
        <v>-1.02</v>
      </c>
    </row>
    <row r="6850" spans="3:53" ht="12.75" x14ac:dyDescent="0.2">
      <c r="C6850" t="s">
        <v>1075</v>
      </c>
      <c r="D6850" t="s">
        <v>1032</v>
      </c>
      <c r="E6850">
        <v>2.06</v>
      </c>
      <c r="F6850">
        <v>19.8</v>
      </c>
      <c r="G6850">
        <v>5.38</v>
      </c>
      <c r="H6850">
        <v>51.39</v>
      </c>
      <c r="I6850">
        <v>-15.045999999999999</v>
      </c>
      <c r="J6850" t="s">
        <v>78</v>
      </c>
      <c r="K6850">
        <v>38.22</v>
      </c>
      <c r="L6850">
        <v>2.0887799999999999</v>
      </c>
      <c r="M6850">
        <v>-1.3730502973027341</v>
      </c>
      <c r="N6850">
        <v>2.1682299999999999</v>
      </c>
      <c r="O6850">
        <v>-4.9870170599982506</v>
      </c>
      <c r="P6850">
        <v>13680000</v>
      </c>
      <c r="Q6850">
        <v>363020</v>
      </c>
      <c r="R6850">
        <v>37.68</v>
      </c>
      <c r="S6850">
        <v>33.671999999999997</v>
      </c>
      <c r="T6850">
        <v>6.3450000000000006</v>
      </c>
      <c r="U6850">
        <v>18.184799999999999</v>
      </c>
      <c r="V6850">
        <v>2.2339464578634409</v>
      </c>
      <c r="AC6850">
        <v>2.13</v>
      </c>
      <c r="AD6850">
        <v>1.85</v>
      </c>
      <c r="AH6850" s="85">
        <f>IF(AND(M6850&lt;Variables!$G$6,M6850&gt;Variables!$G$5),0,1)</f>
        <v>1</v>
      </c>
      <c r="AI6850" s="85">
        <f t="shared" si="630"/>
        <v>1</v>
      </c>
      <c r="AJ6850" s="85">
        <f>IF(I6850&gt;Variables!$G$7,0,1)</f>
        <v>1</v>
      </c>
      <c r="AK6850" s="85">
        <f>IF(F6850&gt;Variables!$G$8,0,1)</f>
        <v>0</v>
      </c>
      <c r="AL6850" s="85">
        <f>IF(G6850&gt;Variables!$G$9,0,1)</f>
        <v>1</v>
      </c>
      <c r="AM6850" s="85">
        <f>IF(AND(K6850&gt;Variables!$G$10,K6850&lt;Variables!$G$11),0,1)</f>
        <v>1</v>
      </c>
      <c r="AN6850" s="103">
        <f>IF(H6850&lt;Variables!$G$13,1,0)</f>
        <v>1</v>
      </c>
      <c r="AO6850" s="101">
        <f>IF(R6850&lt;Variables!$G$12,0,1)</f>
        <v>1</v>
      </c>
      <c r="AP6850" s="86">
        <f t="shared" si="631"/>
        <v>1</v>
      </c>
      <c r="AR6850">
        <v>0</v>
      </c>
      <c r="AS6850">
        <v>0</v>
      </c>
      <c r="AT6850">
        <v>1</v>
      </c>
      <c r="AU6850">
        <v>0</v>
      </c>
      <c r="BA6850">
        <v>-2.25</v>
      </c>
    </row>
    <row r="6851" spans="3:53" ht="12.75" x14ac:dyDescent="0.2">
      <c r="C6851" t="s">
        <v>1075</v>
      </c>
      <c r="D6851" t="s">
        <v>756</v>
      </c>
      <c r="E6851">
        <v>2.85</v>
      </c>
      <c r="F6851">
        <v>49.25</v>
      </c>
      <c r="G6851">
        <v>20.83</v>
      </c>
      <c r="H6851">
        <v>27.2</v>
      </c>
      <c r="I6851">
        <v>-57.901000000000003</v>
      </c>
      <c r="J6851" t="s">
        <v>78</v>
      </c>
      <c r="K6851">
        <v>45.35</v>
      </c>
      <c r="L6851">
        <v>3.0122100000000001</v>
      </c>
      <c r="M6851">
        <v>-3.7251718837664232</v>
      </c>
      <c r="N6851">
        <v>2.8747419999999999</v>
      </c>
      <c r="O6851">
        <v>0.87861797684800935</v>
      </c>
      <c r="P6851">
        <v>64220000</v>
      </c>
      <c r="Q6851">
        <v>1960000</v>
      </c>
      <c r="R6851">
        <v>32.770000000000003</v>
      </c>
      <c r="S6851">
        <v>33.671999999999997</v>
      </c>
      <c r="T6851">
        <v>6.3450000000000006</v>
      </c>
      <c r="U6851">
        <v>18.184799999999999</v>
      </c>
      <c r="V6851">
        <v>2.3656543907164509</v>
      </c>
      <c r="AC6851">
        <v>3.75</v>
      </c>
      <c r="AD6851">
        <v>2.66</v>
      </c>
      <c r="AH6851" s="85">
        <f>IF(AND(M6851&lt;Variables!$G$6,M6851&gt;Variables!$G$5),0,1)</f>
        <v>0</v>
      </c>
      <c r="AI6851" s="85">
        <f t="shared" ref="AI6851:AI6914" si="632">IF(L6851&gt;N6851,0,1)</f>
        <v>0</v>
      </c>
      <c r="AJ6851" s="85">
        <f>IF(I6851&gt;Variables!$G$7,0,1)</f>
        <v>1</v>
      </c>
      <c r="AK6851" s="85">
        <f>IF(F6851&gt;Variables!$G$8,0,1)</f>
        <v>0</v>
      </c>
      <c r="AL6851" s="85">
        <f>IF(G6851&gt;Variables!$G$9,0,1)</f>
        <v>0</v>
      </c>
      <c r="AM6851" s="85">
        <f>IF(AND(K6851&gt;Variables!$G$10,K6851&lt;Variables!$G$11),0,1)</f>
        <v>1</v>
      </c>
      <c r="AN6851" s="103">
        <f>IF(H6851&lt;Variables!$G$13,1,0)</f>
        <v>1</v>
      </c>
      <c r="AO6851" s="101">
        <f>IF(R6851&lt;Variables!$G$12,0,1)</f>
        <v>1</v>
      </c>
      <c r="AP6851" s="86">
        <f t="shared" si="631"/>
        <v>1</v>
      </c>
      <c r="AR6851">
        <v>1</v>
      </c>
      <c r="AS6851">
        <v>0</v>
      </c>
      <c r="AT6851">
        <v>0</v>
      </c>
      <c r="AU6851">
        <v>0</v>
      </c>
      <c r="BA6851">
        <v>2</v>
      </c>
    </row>
    <row r="6852" spans="3:53" ht="12.75" x14ac:dyDescent="0.2">
      <c r="C6852" t="s">
        <v>1075</v>
      </c>
      <c r="D6852" t="s">
        <v>1049</v>
      </c>
      <c r="E6852">
        <v>9.48</v>
      </c>
      <c r="F6852">
        <v>55.48</v>
      </c>
      <c r="G6852">
        <v>-18.47</v>
      </c>
      <c r="H6852">
        <v>32.65</v>
      </c>
      <c r="I6852">
        <v>-47.142000000000003</v>
      </c>
      <c r="J6852" t="s">
        <v>78</v>
      </c>
      <c r="K6852">
        <v>36.549999999999997</v>
      </c>
      <c r="L6852">
        <v>9.4581350000000004</v>
      </c>
      <c r="M6852">
        <v>-1.301895141061103</v>
      </c>
      <c r="N6852">
        <v>9.9914880000000004</v>
      </c>
      <c r="O6852">
        <v>-6.5704727864358086</v>
      </c>
      <c r="P6852">
        <v>21160000</v>
      </c>
      <c r="Q6852">
        <v>559580</v>
      </c>
      <c r="R6852">
        <v>37.81</v>
      </c>
      <c r="S6852">
        <v>33.671999999999997</v>
      </c>
      <c r="T6852">
        <v>6.3450000000000006</v>
      </c>
      <c r="U6852">
        <v>18.184799999999999</v>
      </c>
      <c r="V6852">
        <v>2.210936979566267</v>
      </c>
      <c r="AC6852">
        <v>10.37</v>
      </c>
      <c r="AD6852">
        <v>7.3101000000000003</v>
      </c>
      <c r="AH6852" s="85">
        <f>IF(AND(M6852&lt;Variables!$G$6,M6852&gt;Variables!$G$5),0,1)</f>
        <v>1</v>
      </c>
      <c r="AI6852" s="85">
        <f t="shared" si="632"/>
        <v>1</v>
      </c>
      <c r="AJ6852" s="85">
        <f>IF(I6852&gt;Variables!$G$7,0,1)</f>
        <v>1</v>
      </c>
      <c r="AK6852" s="85">
        <f>IF(F6852&gt;Variables!$G$8,0,1)</f>
        <v>0</v>
      </c>
      <c r="AL6852" s="85">
        <f>IF(G6852&gt;Variables!$G$9,0,1)</f>
        <v>1</v>
      </c>
      <c r="AM6852" s="85">
        <f>IF(AND(K6852&gt;Variables!$G$10,K6852&lt;Variables!$G$11),0,1)</f>
        <v>1</v>
      </c>
      <c r="AN6852" s="103">
        <f>IF(H6852&lt;Variables!$G$13,1,0)</f>
        <v>1</v>
      </c>
      <c r="AO6852" s="101">
        <f>IF(R6852&lt;Variables!$G$12,0,1)</f>
        <v>1</v>
      </c>
      <c r="AP6852" s="86">
        <f t="shared" si="631"/>
        <v>1</v>
      </c>
      <c r="AR6852">
        <v>0</v>
      </c>
      <c r="AS6852">
        <v>0</v>
      </c>
      <c r="AT6852">
        <v>1</v>
      </c>
      <c r="AU6852">
        <v>0</v>
      </c>
      <c r="BA6852">
        <v>-2.25</v>
      </c>
    </row>
    <row r="6853" spans="3:53" ht="12.75" x14ac:dyDescent="0.2">
      <c r="C6853" t="s">
        <v>1075</v>
      </c>
      <c r="D6853" t="s">
        <v>1048</v>
      </c>
      <c r="E6853">
        <v>8.1999999999999993</v>
      </c>
      <c r="F6853">
        <v>106.13</v>
      </c>
      <c r="G6853">
        <v>30.27</v>
      </c>
      <c r="H6853">
        <v>33.130000000000003</v>
      </c>
      <c r="I6853">
        <v>-52.811</v>
      </c>
      <c r="J6853" t="s">
        <v>78</v>
      </c>
      <c r="K6853">
        <v>68.180000000000007</v>
      </c>
      <c r="L6853">
        <v>7.4283299999999999</v>
      </c>
      <c r="M6853">
        <v>10.65744252072809</v>
      </c>
      <c r="N6853">
        <v>7.0263759999999991</v>
      </c>
      <c r="O6853">
        <v>16.987761543077141</v>
      </c>
      <c r="P6853">
        <v>76490000</v>
      </c>
      <c r="Q6853">
        <v>54420</v>
      </c>
      <c r="R6853">
        <v>1405.55</v>
      </c>
      <c r="S6853">
        <v>33.671999999999997</v>
      </c>
      <c r="T6853">
        <v>6.3450000000000006</v>
      </c>
      <c r="U6853">
        <v>18.184799999999999</v>
      </c>
      <c r="V6853">
        <v>1.718694637543565</v>
      </c>
      <c r="AC6853">
        <v>10.82</v>
      </c>
      <c r="AD6853">
        <v>6.45</v>
      </c>
      <c r="AH6853" s="85">
        <f>IF(AND(M6853&lt;Variables!$G$6,M6853&gt;Variables!$G$5),0,1)</f>
        <v>1</v>
      </c>
      <c r="AI6853" s="85">
        <f t="shared" si="632"/>
        <v>0</v>
      </c>
      <c r="AJ6853" s="85">
        <f>IF(I6853&gt;Variables!$G$7,0,1)</f>
        <v>1</v>
      </c>
      <c r="AK6853" s="85">
        <f>IF(F6853&gt;Variables!$G$8,0,1)</f>
        <v>0</v>
      </c>
      <c r="AL6853" s="85">
        <f>IF(G6853&gt;Variables!$G$9,0,1)</f>
        <v>0</v>
      </c>
      <c r="AM6853" s="85">
        <f>IF(AND(K6853&gt;Variables!$G$10,K6853&lt;Variables!$G$11),0,1)</f>
        <v>0</v>
      </c>
      <c r="AN6853" s="103">
        <f>IF(H6853&lt;Variables!$G$13,1,0)</f>
        <v>1</v>
      </c>
      <c r="AO6853" s="101">
        <f>IF(R6853&lt;Variables!$G$12,0,1)</f>
        <v>1</v>
      </c>
      <c r="AP6853" s="86">
        <f t="shared" si="631"/>
        <v>1</v>
      </c>
      <c r="AR6853">
        <v>0</v>
      </c>
      <c r="AS6853">
        <v>0</v>
      </c>
      <c r="AT6853">
        <v>1</v>
      </c>
      <c r="AU6853">
        <v>0</v>
      </c>
      <c r="BA6853">
        <v>-2.25</v>
      </c>
    </row>
    <row r="6854" spans="3:53" ht="12.75" x14ac:dyDescent="0.2">
      <c r="C6854" t="s">
        <v>1075</v>
      </c>
      <c r="D6854" t="s">
        <v>1054</v>
      </c>
      <c r="E6854">
        <v>0.19</v>
      </c>
      <c r="F6854">
        <v>16.940000000000001</v>
      </c>
      <c r="G6854">
        <v>4.29</v>
      </c>
      <c r="H6854">
        <v>-99999</v>
      </c>
      <c r="I6854">
        <v>92.021000000000001</v>
      </c>
      <c r="J6854" t="s">
        <v>78</v>
      </c>
      <c r="K6854">
        <v>-99999</v>
      </c>
      <c r="L6854">
        <v>0.18515666666666661</v>
      </c>
      <c r="M6854">
        <v>1.0495616324914141</v>
      </c>
      <c r="N6854">
        <v>0.1855671428571429</v>
      </c>
      <c r="O6854">
        <v>0.82603909251174357</v>
      </c>
      <c r="P6854">
        <v>34260</v>
      </c>
      <c r="Q6854">
        <v>20890</v>
      </c>
      <c r="R6854">
        <v>1.64</v>
      </c>
      <c r="S6854">
        <v>33.671999999999997</v>
      </c>
      <c r="T6854">
        <v>6.3450000000000006</v>
      </c>
      <c r="U6854">
        <v>18.184799999999999</v>
      </c>
      <c r="V6854"/>
      <c r="AC6854">
        <v>0.1981</v>
      </c>
      <c r="AD6854">
        <v>0.18329999999999999</v>
      </c>
      <c r="AH6854" s="85">
        <f>IF(AND(M6854&lt;Variables!$G$6,M6854&gt;Variables!$G$5),0,1)</f>
        <v>1</v>
      </c>
      <c r="AI6854" s="85">
        <f t="shared" si="632"/>
        <v>1</v>
      </c>
      <c r="AJ6854" s="85">
        <f>IF(I6854&gt;Variables!$G$7,0,1)</f>
        <v>0</v>
      </c>
      <c r="AK6854" s="85">
        <f>IF(F6854&gt;Variables!$G$8,0,1)</f>
        <v>0</v>
      </c>
      <c r="AL6854" s="85">
        <f>IF(G6854&gt;Variables!$G$9,0,1)</f>
        <v>1</v>
      </c>
      <c r="AM6854" s="85">
        <f>IF(AND(K6854&gt;Variables!$G$10,K6854&lt;Variables!$G$11),0,1)</f>
        <v>1</v>
      </c>
      <c r="AN6854" s="103">
        <f>IF(H6854&lt;Variables!$G$13,1,0)</f>
        <v>1</v>
      </c>
      <c r="AO6854" s="101">
        <f>IF(R6854&lt;Variables!$G$12,0,1)</f>
        <v>0</v>
      </c>
      <c r="AP6854" s="86">
        <f t="shared" si="631"/>
        <v>1</v>
      </c>
      <c r="AR6854">
        <v>1</v>
      </c>
      <c r="AS6854">
        <v>0</v>
      </c>
      <c r="AT6854">
        <v>0</v>
      </c>
      <c r="AU6854">
        <v>0</v>
      </c>
      <c r="BA6854">
        <v>2</v>
      </c>
    </row>
    <row r="6855" spans="3:53" ht="12.75" x14ac:dyDescent="0.2">
      <c r="C6855" t="s">
        <v>1075</v>
      </c>
      <c r="D6855" t="s">
        <v>1053</v>
      </c>
      <c r="E6855">
        <v>36.83</v>
      </c>
      <c r="F6855">
        <v>8.2799999999999994</v>
      </c>
      <c r="G6855">
        <v>8.11</v>
      </c>
      <c r="H6855">
        <v>1280</v>
      </c>
      <c r="I6855">
        <v>6402.0870000000004</v>
      </c>
      <c r="J6855" t="s">
        <v>78</v>
      </c>
      <c r="K6855">
        <v>71.84</v>
      </c>
      <c r="L6855">
        <v>36.151872222222231</v>
      </c>
      <c r="M6855">
        <v>1.6779982349154201</v>
      </c>
      <c r="N6855">
        <v>35.623884090909087</v>
      </c>
      <c r="O6855">
        <v>3.1849865281266601</v>
      </c>
      <c r="P6855">
        <v>190954</v>
      </c>
      <c r="Q6855">
        <v>479331</v>
      </c>
      <c r="R6855">
        <v>0.4</v>
      </c>
      <c r="S6855">
        <v>33.671999999999997</v>
      </c>
      <c r="T6855">
        <v>6.3450000000000006</v>
      </c>
      <c r="U6855">
        <v>18.184799999999999</v>
      </c>
      <c r="V6855">
        <v>2.4437965194630018</v>
      </c>
      <c r="AC6855">
        <v>37</v>
      </c>
      <c r="AD6855">
        <v>35.020000000000003</v>
      </c>
      <c r="AH6855" s="85">
        <f>IF(AND(M6855&lt;Variables!$G$6,M6855&gt;Variables!$G$5),0,1)</f>
        <v>1</v>
      </c>
      <c r="AI6855" s="85">
        <f t="shared" si="632"/>
        <v>0</v>
      </c>
      <c r="AJ6855" s="85">
        <f>IF(I6855&gt;Variables!$G$7,0,1)</f>
        <v>0</v>
      </c>
      <c r="AK6855" s="85">
        <f>IF(F6855&gt;Variables!$G$8,0,1)</f>
        <v>1</v>
      </c>
      <c r="AL6855" s="85">
        <f>IF(G6855&gt;Variables!$G$9,0,1)</f>
        <v>1</v>
      </c>
      <c r="AM6855" s="85">
        <f>IF(AND(K6855&gt;Variables!$G$10,K6855&lt;Variables!$G$11),0,1)</f>
        <v>0</v>
      </c>
      <c r="AN6855" s="103">
        <f>IF(H6855&lt;Variables!$G$13,1,0)</f>
        <v>1</v>
      </c>
      <c r="AO6855" s="101">
        <f>IF(R6855&lt;Variables!$G$12,0,1)</f>
        <v>0</v>
      </c>
      <c r="AP6855" s="86">
        <f t="shared" si="631"/>
        <v>1</v>
      </c>
      <c r="AR6855">
        <v>0</v>
      </c>
      <c r="AS6855">
        <v>0</v>
      </c>
      <c r="AT6855">
        <v>1</v>
      </c>
      <c r="AU6855">
        <v>0</v>
      </c>
      <c r="BA6855">
        <v>-1.33</v>
      </c>
    </row>
    <row r="6856" spans="3:53" ht="12.75" x14ac:dyDescent="0.2">
      <c r="C6856" t="s">
        <v>1075</v>
      </c>
      <c r="D6856" t="s">
        <v>925</v>
      </c>
      <c r="E6856">
        <v>54.56</v>
      </c>
      <c r="F6856">
        <v>6.35</v>
      </c>
      <c r="G6856">
        <v>1.26</v>
      </c>
      <c r="H6856">
        <v>-99999</v>
      </c>
      <c r="I6856">
        <v>-0.154</v>
      </c>
      <c r="J6856" t="s">
        <v>78</v>
      </c>
      <c r="K6856">
        <v>53.04</v>
      </c>
      <c r="L6856">
        <v>54.61343333333334</v>
      </c>
      <c r="M6856">
        <v>-2.4597122930082649E-2</v>
      </c>
      <c r="N6856">
        <v>54.603320588235292</v>
      </c>
      <c r="O6856">
        <v>-6.081293590788856E-3</v>
      </c>
      <c r="P6856">
        <v>88371</v>
      </c>
      <c r="Q6856">
        <v>214801</v>
      </c>
      <c r="R6856">
        <v>0.41</v>
      </c>
      <c r="S6856">
        <v>33.671999999999997</v>
      </c>
      <c r="T6856">
        <v>6.3450000000000006</v>
      </c>
      <c r="U6856">
        <v>18.184799999999999</v>
      </c>
      <c r="V6856">
        <v>2.3993498761288889</v>
      </c>
      <c r="AC6856">
        <v>54.79</v>
      </c>
      <c r="AD6856">
        <v>54.51</v>
      </c>
      <c r="AH6856" s="85">
        <f>IF(AND(M6856&lt;Variables!$G$6,M6856&gt;Variables!$G$5),0,1)</f>
        <v>1</v>
      </c>
      <c r="AI6856" s="85">
        <f t="shared" si="632"/>
        <v>0</v>
      </c>
      <c r="AJ6856" s="85">
        <f>IF(I6856&gt;Variables!$G$7,0,1)</f>
        <v>1</v>
      </c>
      <c r="AK6856" s="85">
        <f>IF(F6856&gt;Variables!$G$8,0,1)</f>
        <v>1</v>
      </c>
      <c r="AL6856" s="85">
        <f>IF(G6856&gt;Variables!$G$9,0,1)</f>
        <v>1</v>
      </c>
      <c r="AM6856" s="85">
        <f>IF(AND(K6856&gt;Variables!$G$10,K6856&lt;Variables!$G$11),0,1)</f>
        <v>0</v>
      </c>
      <c r="AN6856" s="103">
        <f>IF(H6856&lt;Variables!$G$13,1,0)</f>
        <v>1</v>
      </c>
      <c r="AO6856" s="101">
        <f>IF(R6856&lt;Variables!$G$12,0,1)</f>
        <v>0</v>
      </c>
      <c r="AP6856" s="86">
        <f t="shared" si="631"/>
        <v>1</v>
      </c>
      <c r="AR6856">
        <v>0</v>
      </c>
      <c r="AS6856">
        <v>0</v>
      </c>
      <c r="AT6856">
        <v>0</v>
      </c>
      <c r="AU6856">
        <v>1</v>
      </c>
      <c r="BA6856">
        <v>0.12</v>
      </c>
    </row>
    <row r="6857" spans="3:53" ht="12.75" x14ac:dyDescent="0.2">
      <c r="C6857" t="s">
        <v>1075</v>
      </c>
      <c r="D6857" t="s">
        <v>1069</v>
      </c>
      <c r="E6857">
        <v>10.9</v>
      </c>
      <c r="F6857">
        <v>12.89</v>
      </c>
      <c r="G6857">
        <v>12.42</v>
      </c>
      <c r="H6857">
        <v>224.86</v>
      </c>
      <c r="I6857">
        <v>-41.286999999999999</v>
      </c>
      <c r="J6857" t="s">
        <v>78</v>
      </c>
      <c r="K6857">
        <v>34.49</v>
      </c>
      <c r="L6857">
        <v>11.267472222222221</v>
      </c>
      <c r="M6857">
        <v>-2.8175993333809739</v>
      </c>
      <c r="N6857">
        <v>11.29520212765958</v>
      </c>
      <c r="O6857">
        <v>-3.0561837119696009</v>
      </c>
      <c r="P6857">
        <v>108210</v>
      </c>
      <c r="Q6857">
        <v>58680</v>
      </c>
      <c r="R6857">
        <v>1.84</v>
      </c>
      <c r="S6857">
        <v>33.671999999999997</v>
      </c>
      <c r="T6857">
        <v>6.3450000000000006</v>
      </c>
      <c r="U6857">
        <v>18.184799999999999</v>
      </c>
      <c r="V6857">
        <v>2.1533655938396912</v>
      </c>
      <c r="AC6857">
        <v>11.105</v>
      </c>
      <c r="AD6857">
        <v>10.65</v>
      </c>
      <c r="AH6857" s="85">
        <f>IF(AND(M6857&lt;Variables!$G$6,M6857&gt;Variables!$G$5),0,1)</f>
        <v>0</v>
      </c>
      <c r="AI6857" s="85">
        <f t="shared" si="632"/>
        <v>1</v>
      </c>
      <c r="AJ6857" s="85">
        <f>IF(I6857&gt;Variables!$G$7,0,1)</f>
        <v>1</v>
      </c>
      <c r="AK6857" s="85">
        <f>IF(F6857&gt;Variables!$G$8,0,1)</f>
        <v>0</v>
      </c>
      <c r="AL6857" s="85">
        <f>IF(G6857&gt;Variables!$G$9,0,1)</f>
        <v>0</v>
      </c>
      <c r="AM6857" s="85">
        <f>IF(AND(K6857&gt;Variables!$G$10,K6857&lt;Variables!$G$11),0,1)</f>
        <v>1</v>
      </c>
      <c r="AN6857" s="103">
        <f>IF(H6857&lt;Variables!$G$13,1,0)</f>
        <v>1</v>
      </c>
      <c r="AO6857" s="101">
        <f>IF(R6857&lt;Variables!$G$12,0,1)</f>
        <v>0</v>
      </c>
      <c r="AP6857" s="86">
        <f t="shared" si="631"/>
        <v>1</v>
      </c>
      <c r="AR6857">
        <v>1</v>
      </c>
      <c r="AS6857">
        <v>0</v>
      </c>
      <c r="AT6857">
        <v>0</v>
      </c>
      <c r="AU6857">
        <v>0</v>
      </c>
      <c r="BA6857">
        <v>1.25</v>
      </c>
    </row>
    <row r="6858" spans="3:53" ht="12.75" x14ac:dyDescent="0.2">
      <c r="C6858" t="s">
        <v>1075</v>
      </c>
      <c r="D6858" t="s">
        <v>1040</v>
      </c>
      <c r="E6858">
        <v>2.79</v>
      </c>
      <c r="F6858">
        <v>9.02</v>
      </c>
      <c r="G6858">
        <v>3.46</v>
      </c>
      <c r="H6858">
        <v>-99999</v>
      </c>
      <c r="I6858">
        <v>187.374</v>
      </c>
      <c r="J6858" t="s">
        <v>78</v>
      </c>
      <c r="K6858">
        <v>68.56</v>
      </c>
      <c r="L6858">
        <v>2.7911666666666668</v>
      </c>
      <c r="M6858">
        <v>8.3597062160377725E-2</v>
      </c>
      <c r="N6858">
        <v>2.7850846153846152</v>
      </c>
      <c r="O6858">
        <v>0.30215902845101039</v>
      </c>
      <c r="P6858">
        <v>197745</v>
      </c>
      <c r="Q6858">
        <v>61287</v>
      </c>
      <c r="R6858">
        <v>3.23</v>
      </c>
      <c r="S6858">
        <v>33.671999999999997</v>
      </c>
      <c r="T6858">
        <v>6.3450000000000006</v>
      </c>
      <c r="U6858">
        <v>18.184799999999999</v>
      </c>
      <c r="V6858">
        <v>2.552627166847794</v>
      </c>
      <c r="AC6858">
        <v>2.79</v>
      </c>
      <c r="AD6858">
        <v>2.7501000000000002</v>
      </c>
      <c r="AH6858" s="85">
        <f>IF(AND(M6858&lt;Variables!$G$6,M6858&gt;Variables!$G$5),0,1)</f>
        <v>1</v>
      </c>
      <c r="AI6858" s="85">
        <f t="shared" si="632"/>
        <v>0</v>
      </c>
      <c r="AJ6858" s="85">
        <f>IF(I6858&gt;Variables!$G$7,0,1)</f>
        <v>0</v>
      </c>
      <c r="AK6858" s="85">
        <f>IF(F6858&gt;Variables!$G$8,0,1)</f>
        <v>0</v>
      </c>
      <c r="AL6858" s="85">
        <f>IF(G6858&gt;Variables!$G$9,0,1)</f>
        <v>1</v>
      </c>
      <c r="AM6858" s="85">
        <f>IF(AND(K6858&gt;Variables!$G$10,K6858&lt;Variables!$G$11),0,1)</f>
        <v>0</v>
      </c>
      <c r="AN6858" s="103">
        <f>IF(H6858&lt;Variables!$G$13,1,0)</f>
        <v>1</v>
      </c>
      <c r="AO6858" s="101">
        <f>IF(R6858&lt;Variables!$G$12,0,1)</f>
        <v>1</v>
      </c>
      <c r="AP6858" s="86">
        <f t="shared" si="631"/>
        <v>1</v>
      </c>
      <c r="AR6858">
        <v>0</v>
      </c>
      <c r="AS6858">
        <v>0</v>
      </c>
      <c r="AT6858">
        <v>0</v>
      </c>
      <c r="AU6858">
        <v>0</v>
      </c>
      <c r="BA6858">
        <v>0</v>
      </c>
    </row>
    <row r="6859" spans="3:53" ht="12.75" x14ac:dyDescent="0.2">
      <c r="C6859" t="s">
        <v>1076</v>
      </c>
      <c r="D6859" t="s">
        <v>1059</v>
      </c>
      <c r="E6859">
        <v>5.36</v>
      </c>
      <c r="F6859">
        <v>33.090000000000003</v>
      </c>
      <c r="G6859">
        <v>17.260000000000002</v>
      </c>
      <c r="H6859">
        <v>335.46</v>
      </c>
      <c r="I6859">
        <v>-26.324999999999999</v>
      </c>
      <c r="J6859" t="s">
        <v>78</v>
      </c>
      <c r="K6859">
        <v>53.58</v>
      </c>
      <c r="L6859">
        <v>5.1626149999999997</v>
      </c>
      <c r="M6859">
        <v>2.661151373867702</v>
      </c>
      <c r="N6859">
        <v>5.3173739999999983</v>
      </c>
      <c r="O6859">
        <v>-0.32674022929360341</v>
      </c>
      <c r="P6859">
        <v>3200000</v>
      </c>
      <c r="Q6859">
        <v>48840</v>
      </c>
      <c r="R6859">
        <v>65.52</v>
      </c>
      <c r="S6859">
        <v>34.728000000000002</v>
      </c>
      <c r="T6859">
        <v>6.2530000000000001</v>
      </c>
      <c r="U6859">
        <v>18.533999999999999</v>
      </c>
      <c r="V6859">
        <v>2.3073851137789672</v>
      </c>
      <c r="AC6859">
        <v>5.99</v>
      </c>
      <c r="AD6859">
        <v>4.5102000000000002</v>
      </c>
      <c r="AH6859" s="85">
        <f>IF(AND(M6859&lt;Variables!$G$6,M6859&gt;Variables!$G$5),0,1)</f>
        <v>1</v>
      </c>
      <c r="AI6859" s="85">
        <f t="shared" si="632"/>
        <v>1</v>
      </c>
      <c r="AJ6859" s="85">
        <f>IF(I6859&gt;Variables!$G$7,0,1)</f>
        <v>1</v>
      </c>
      <c r="AK6859" s="85">
        <f>IF(F6859&gt;Variables!$G$8,0,1)</f>
        <v>0</v>
      </c>
      <c r="AL6859" s="85">
        <f>IF(G6859&gt;Variables!$G$9,0,1)</f>
        <v>0</v>
      </c>
      <c r="AM6859" s="85">
        <f>IF(AND(K6859&gt;Variables!$G$10,K6859&lt;Variables!$G$11),0,1)</f>
        <v>0</v>
      </c>
      <c r="AN6859" s="103">
        <f>IF(H6859&lt;Variables!$G$13,1,0)</f>
        <v>1</v>
      </c>
      <c r="AO6859" s="101">
        <f>IF(R6859&lt;Variables!$G$12,0,1)</f>
        <v>1</v>
      </c>
      <c r="AP6859" s="86">
        <f t="shared" si="631"/>
        <v>1</v>
      </c>
      <c r="AR6859">
        <v>0</v>
      </c>
      <c r="AS6859">
        <v>0</v>
      </c>
      <c r="AT6859">
        <v>1</v>
      </c>
      <c r="AU6859">
        <v>0</v>
      </c>
      <c r="BA6859">
        <v>-2.25</v>
      </c>
    </row>
    <row r="6860" spans="3:53" ht="12.75" x14ac:dyDescent="0.2">
      <c r="C6860" t="s">
        <v>1076</v>
      </c>
      <c r="D6860" t="s">
        <v>1040</v>
      </c>
      <c r="E6860">
        <v>2.79</v>
      </c>
      <c r="F6860">
        <v>9.41</v>
      </c>
      <c r="G6860">
        <v>3.33</v>
      </c>
      <c r="H6860">
        <v>-99999</v>
      </c>
      <c r="I6860">
        <v>187.31</v>
      </c>
      <c r="J6860" t="s">
        <v>78</v>
      </c>
      <c r="K6860">
        <v>66.84</v>
      </c>
      <c r="L6860">
        <v>2.7908750000000002</v>
      </c>
      <c r="M6860">
        <v>-3.1352174497236068E-2</v>
      </c>
      <c r="N6860">
        <v>2.788008333333333</v>
      </c>
      <c r="O6860">
        <v>7.1436897905013924E-2</v>
      </c>
      <c r="P6860">
        <v>198210</v>
      </c>
      <c r="Q6860">
        <v>61287</v>
      </c>
      <c r="R6860">
        <v>3.23</v>
      </c>
      <c r="S6860">
        <v>34.728000000000002</v>
      </c>
      <c r="T6860">
        <v>6.2530000000000001</v>
      </c>
      <c r="U6860">
        <v>18.533999999999999</v>
      </c>
      <c r="V6860">
        <v>2.5438023356832531</v>
      </c>
      <c r="AC6860">
        <v>2.79</v>
      </c>
      <c r="AD6860">
        <v>2.7501000000000002</v>
      </c>
      <c r="AH6860" s="85">
        <f>IF(AND(M6860&lt;Variables!$G$6,M6860&gt;Variables!$G$5),0,1)</f>
        <v>1</v>
      </c>
      <c r="AI6860" s="85">
        <f t="shared" si="632"/>
        <v>0</v>
      </c>
      <c r="AJ6860" s="85">
        <f>IF(I6860&gt;Variables!$G$7,0,1)</f>
        <v>0</v>
      </c>
      <c r="AK6860" s="85">
        <f>IF(F6860&gt;Variables!$G$8,0,1)</f>
        <v>0</v>
      </c>
      <c r="AL6860" s="85">
        <f>IF(G6860&gt;Variables!$G$9,0,1)</f>
        <v>1</v>
      </c>
      <c r="AM6860" s="85">
        <f>IF(AND(K6860&gt;Variables!$G$10,K6860&lt;Variables!$G$11),0,1)</f>
        <v>0</v>
      </c>
      <c r="AN6860" s="103">
        <f>IF(H6860&lt;Variables!$G$13,1,0)</f>
        <v>1</v>
      </c>
      <c r="AO6860" s="101">
        <f>IF(R6860&lt;Variables!$G$12,0,1)</f>
        <v>1</v>
      </c>
      <c r="AP6860" s="86">
        <f t="shared" si="631"/>
        <v>1</v>
      </c>
      <c r="AR6860">
        <v>0</v>
      </c>
      <c r="AS6860">
        <v>0</v>
      </c>
      <c r="AT6860">
        <v>0</v>
      </c>
      <c r="AU6860">
        <v>0</v>
      </c>
      <c r="BA6860">
        <v>0</v>
      </c>
    </row>
    <row r="6861" spans="3:53" ht="12.75" x14ac:dyDescent="0.2">
      <c r="C6861" t="s">
        <v>1076</v>
      </c>
      <c r="D6861" t="s">
        <v>925</v>
      </c>
      <c r="E6861">
        <v>54.62</v>
      </c>
      <c r="F6861">
        <v>6.39</v>
      </c>
      <c r="G6861">
        <v>1.3</v>
      </c>
      <c r="H6861">
        <v>-99999</v>
      </c>
      <c r="I6861">
        <v>-0.153</v>
      </c>
      <c r="J6861" t="s">
        <v>78</v>
      </c>
      <c r="K6861">
        <v>55.29</v>
      </c>
      <c r="L6861">
        <v>54.600562500000002</v>
      </c>
      <c r="M6861">
        <v>3.5599450097244363E-2</v>
      </c>
      <c r="N6861">
        <v>54.602719444444432</v>
      </c>
      <c r="O6861">
        <v>3.1647792878059168E-2</v>
      </c>
      <c r="P6861">
        <v>92974</v>
      </c>
      <c r="Q6861">
        <v>214801</v>
      </c>
      <c r="R6861">
        <v>0.43</v>
      </c>
      <c r="S6861">
        <v>34.728000000000002</v>
      </c>
      <c r="T6861">
        <v>6.2530000000000001</v>
      </c>
      <c r="U6861">
        <v>18.533999999999999</v>
      </c>
      <c r="V6861">
        <v>2.4203349429866221</v>
      </c>
      <c r="AC6861">
        <v>54.79</v>
      </c>
      <c r="AD6861">
        <v>54.52</v>
      </c>
      <c r="AH6861" s="85">
        <f>IF(AND(M6861&lt;Variables!$G$6,M6861&gt;Variables!$G$5),0,1)</f>
        <v>1</v>
      </c>
      <c r="AI6861" s="85">
        <f t="shared" si="632"/>
        <v>1</v>
      </c>
      <c r="AJ6861" s="85">
        <f>IF(I6861&gt;Variables!$G$7,0,1)</f>
        <v>1</v>
      </c>
      <c r="AK6861" s="85">
        <f>IF(F6861&gt;Variables!$G$8,0,1)</f>
        <v>1</v>
      </c>
      <c r="AL6861" s="85">
        <f>IF(G6861&gt;Variables!$G$9,0,1)</f>
        <v>1</v>
      </c>
      <c r="AM6861" s="85">
        <f>IF(AND(K6861&gt;Variables!$G$10,K6861&lt;Variables!$G$11),0,1)</f>
        <v>0</v>
      </c>
      <c r="AN6861" s="103">
        <f>IF(H6861&lt;Variables!$G$13,1,0)</f>
        <v>1</v>
      </c>
      <c r="AO6861" s="101">
        <f>IF(R6861&lt;Variables!$G$12,0,1)</f>
        <v>0</v>
      </c>
      <c r="AP6861" s="86">
        <f t="shared" si="631"/>
        <v>1</v>
      </c>
      <c r="AR6861">
        <v>0</v>
      </c>
      <c r="AS6861">
        <v>0</v>
      </c>
      <c r="AT6861">
        <v>0</v>
      </c>
      <c r="AU6861">
        <v>0</v>
      </c>
      <c r="BA6861">
        <v>0</v>
      </c>
    </row>
    <row r="6862" spans="3:53" ht="12.75" x14ac:dyDescent="0.2">
      <c r="C6862" t="s">
        <v>1076</v>
      </c>
      <c r="D6862" t="s">
        <v>1035</v>
      </c>
      <c r="E6862">
        <v>99.26</v>
      </c>
      <c r="F6862">
        <v>5.24</v>
      </c>
      <c r="G6862">
        <v>4.96</v>
      </c>
      <c r="H6862">
        <v>6520</v>
      </c>
      <c r="I6862">
        <v>-29.494</v>
      </c>
      <c r="J6862" t="s">
        <v>76</v>
      </c>
      <c r="K6862">
        <v>48.69</v>
      </c>
      <c r="L6862">
        <v>99.143611111111127</v>
      </c>
      <c r="M6862">
        <v>0.117394240117439</v>
      </c>
      <c r="N6862">
        <v>99.345997727272731</v>
      </c>
      <c r="O6862">
        <v>-8.6563856863977148E-2</v>
      </c>
      <c r="P6862">
        <v>633299</v>
      </c>
      <c r="Q6862">
        <v>433339</v>
      </c>
      <c r="R6862">
        <v>1.46</v>
      </c>
      <c r="S6862">
        <v>34.728000000000002</v>
      </c>
      <c r="T6862">
        <v>6.2530000000000001</v>
      </c>
      <c r="U6862">
        <v>18.533999999999999</v>
      </c>
      <c r="V6862">
        <v>2.350820285037698</v>
      </c>
      <c r="AC6862">
        <v>101.545</v>
      </c>
      <c r="AD6862">
        <v>97.584999999999994</v>
      </c>
      <c r="AH6862" s="85">
        <f>IF(AND(M6862&lt;Variables!$G$6,M6862&gt;Variables!$G$5),0,1)</f>
        <v>1</v>
      </c>
      <c r="AI6862" s="85">
        <f t="shared" si="632"/>
        <v>1</v>
      </c>
      <c r="AJ6862" s="85">
        <f>IF(I6862&gt;Variables!$G$7,0,1)</f>
        <v>1</v>
      </c>
      <c r="AK6862" s="85">
        <f>IF(F6862&gt;Variables!$G$8,0,1)</f>
        <v>1</v>
      </c>
      <c r="AL6862" s="85">
        <f>IF(G6862&gt;Variables!$G$9,0,1)</f>
        <v>1</v>
      </c>
      <c r="AM6862" s="85">
        <f>IF(AND(K6862&gt;Variables!$G$10,K6862&lt;Variables!$G$11),0,1)</f>
        <v>1</v>
      </c>
      <c r="AN6862" s="103">
        <f>IF(H6862&lt;Variables!$G$13,1,0)</f>
        <v>0</v>
      </c>
      <c r="AO6862" s="101">
        <f>IF(R6862&lt;Variables!$G$12,0,1)</f>
        <v>0</v>
      </c>
      <c r="AP6862" s="86">
        <f t="shared" si="631"/>
        <v>0</v>
      </c>
      <c r="AR6862">
        <v>1</v>
      </c>
      <c r="AS6862">
        <v>0</v>
      </c>
      <c r="AT6862">
        <v>0</v>
      </c>
      <c r="AU6862">
        <v>0</v>
      </c>
      <c r="BA6862">
        <v>2</v>
      </c>
    </row>
    <row r="6863" spans="3:53" ht="12.75" x14ac:dyDescent="0.2">
      <c r="C6863" t="s">
        <v>1076</v>
      </c>
      <c r="D6863" t="s">
        <v>295</v>
      </c>
      <c r="E6863">
        <v>68.06</v>
      </c>
      <c r="F6863">
        <v>7.18</v>
      </c>
      <c r="G6863">
        <v>5.55</v>
      </c>
      <c r="H6863">
        <v>2400</v>
      </c>
      <c r="I6863">
        <v>6.0000000000000001E-3</v>
      </c>
      <c r="J6863" t="s">
        <v>78</v>
      </c>
      <c r="K6863">
        <v>56.94</v>
      </c>
      <c r="L6863">
        <v>67.810558823529405</v>
      </c>
      <c r="M6863">
        <v>0.36711270455452361</v>
      </c>
      <c r="N6863">
        <v>67.776386046511618</v>
      </c>
      <c r="O6863">
        <v>0.41771768901058631</v>
      </c>
      <c r="P6863">
        <v>166832</v>
      </c>
      <c r="Q6863">
        <v>370535</v>
      </c>
      <c r="R6863">
        <v>0.45</v>
      </c>
      <c r="S6863">
        <v>34.728000000000002</v>
      </c>
      <c r="T6863">
        <v>6.2530000000000001</v>
      </c>
      <c r="U6863">
        <v>18.533999999999999</v>
      </c>
      <c r="V6863">
        <v>2.4219955325357532</v>
      </c>
      <c r="AC6863">
        <v>69.290000000000006</v>
      </c>
      <c r="AD6863">
        <v>67.394999999999996</v>
      </c>
      <c r="AH6863" s="85">
        <f>IF(AND(M6863&lt;Variables!$G$6,M6863&gt;Variables!$G$5),0,1)</f>
        <v>1</v>
      </c>
      <c r="AI6863" s="85">
        <f t="shared" si="632"/>
        <v>0</v>
      </c>
      <c r="AJ6863" s="85">
        <f>IF(I6863&gt;Variables!$G$7,0,1)</f>
        <v>0</v>
      </c>
      <c r="AK6863" s="85">
        <f>IF(F6863&gt;Variables!$G$8,0,1)</f>
        <v>1</v>
      </c>
      <c r="AL6863" s="85">
        <f>IF(G6863&gt;Variables!$G$9,0,1)</f>
        <v>1</v>
      </c>
      <c r="AM6863" s="85">
        <f>IF(AND(K6863&gt;Variables!$G$10,K6863&lt;Variables!$G$11),0,1)</f>
        <v>0</v>
      </c>
      <c r="AN6863" s="103">
        <f>IF(H6863&lt;Variables!$G$13,1,0)</f>
        <v>1</v>
      </c>
      <c r="AO6863" s="101">
        <f>IF(R6863&lt;Variables!$G$12,0,1)</f>
        <v>0</v>
      </c>
      <c r="AP6863" s="86">
        <f t="shared" si="631"/>
        <v>1</v>
      </c>
      <c r="AR6863">
        <v>1</v>
      </c>
      <c r="AS6863">
        <v>0</v>
      </c>
      <c r="AT6863">
        <v>0</v>
      </c>
      <c r="AU6863">
        <v>0</v>
      </c>
      <c r="BA6863">
        <v>1.1100000000000001</v>
      </c>
    </row>
    <row r="6864" spans="3:53" ht="12.75" x14ac:dyDescent="0.2">
      <c r="C6864" t="s">
        <v>1076</v>
      </c>
      <c r="D6864" t="s">
        <v>756</v>
      </c>
      <c r="E6864">
        <v>2.94</v>
      </c>
      <c r="F6864">
        <v>44.47</v>
      </c>
      <c r="G6864">
        <v>21.67</v>
      </c>
      <c r="H6864">
        <v>27.2</v>
      </c>
      <c r="I6864">
        <v>-57.597999999999999</v>
      </c>
      <c r="J6864" t="s">
        <v>78</v>
      </c>
      <c r="K6864">
        <v>48.42</v>
      </c>
      <c r="L6864">
        <v>2.9990399999999999</v>
      </c>
      <c r="M6864">
        <v>-2.6355100298762268</v>
      </c>
      <c r="N6864">
        <v>2.886622</v>
      </c>
      <c r="O6864">
        <v>1.1562996471307949</v>
      </c>
      <c r="P6864">
        <v>67630000</v>
      </c>
      <c r="Q6864">
        <v>1960000</v>
      </c>
      <c r="R6864">
        <v>34.51</v>
      </c>
      <c r="S6864">
        <v>34.728000000000002</v>
      </c>
      <c r="T6864">
        <v>6.2530000000000001</v>
      </c>
      <c r="U6864">
        <v>18.533999999999999</v>
      </c>
      <c r="V6864">
        <v>2.4071285230900559</v>
      </c>
      <c r="AC6864">
        <v>3.75</v>
      </c>
      <c r="AD6864">
        <v>2.66</v>
      </c>
      <c r="AH6864" s="85">
        <f>IF(AND(M6864&lt;Variables!$G$6,M6864&gt;Variables!$G$5),0,1)</f>
        <v>0</v>
      </c>
      <c r="AI6864" s="85">
        <f t="shared" si="632"/>
        <v>0</v>
      </c>
      <c r="AJ6864" s="85">
        <f>IF(I6864&gt;Variables!$G$7,0,1)</f>
        <v>1</v>
      </c>
      <c r="AK6864" s="85">
        <f>IF(F6864&gt;Variables!$G$8,0,1)</f>
        <v>0</v>
      </c>
      <c r="AL6864" s="85">
        <f>IF(G6864&gt;Variables!$G$9,0,1)</f>
        <v>0</v>
      </c>
      <c r="AM6864" s="85">
        <f>IF(AND(K6864&gt;Variables!$G$10,K6864&lt;Variables!$G$11),0,1)</f>
        <v>1</v>
      </c>
      <c r="AN6864" s="103">
        <f>IF(H6864&lt;Variables!$G$13,1,0)</f>
        <v>1</v>
      </c>
      <c r="AO6864" s="101">
        <f>IF(R6864&lt;Variables!$G$12,0,1)</f>
        <v>1</v>
      </c>
      <c r="AP6864" s="86">
        <f t="shared" si="631"/>
        <v>1</v>
      </c>
      <c r="AR6864">
        <v>0</v>
      </c>
      <c r="AS6864">
        <v>0</v>
      </c>
      <c r="AT6864">
        <v>1</v>
      </c>
      <c r="AU6864">
        <v>0</v>
      </c>
      <c r="BA6864">
        <v>-2.25</v>
      </c>
    </row>
    <row r="6865" spans="3:53" ht="12.75" x14ac:dyDescent="0.2">
      <c r="C6865" t="s">
        <v>1076</v>
      </c>
      <c r="D6865" t="s">
        <v>1032</v>
      </c>
      <c r="E6865">
        <v>2.08</v>
      </c>
      <c r="F6865">
        <v>21.64</v>
      </c>
      <c r="G6865">
        <v>6.39</v>
      </c>
      <c r="H6865">
        <v>51.39</v>
      </c>
      <c r="I6865">
        <v>-14.706</v>
      </c>
      <c r="J6865" t="s">
        <v>78</v>
      </c>
      <c r="K6865">
        <v>44.35</v>
      </c>
      <c r="L6865">
        <v>2.0768749999999989</v>
      </c>
      <c r="M6865">
        <v>0.15046644598258019</v>
      </c>
      <c r="N6865">
        <v>2.1572719999999999</v>
      </c>
      <c r="O6865">
        <v>-3.5819312539169741</v>
      </c>
      <c r="P6865">
        <v>13870000</v>
      </c>
      <c r="Q6865">
        <v>363020</v>
      </c>
      <c r="R6865">
        <v>38.21</v>
      </c>
      <c r="S6865">
        <v>34.728000000000002</v>
      </c>
      <c r="T6865">
        <v>6.2530000000000001</v>
      </c>
      <c r="U6865">
        <v>18.533999999999999</v>
      </c>
      <c r="V6865">
        <v>2.3070090634968401</v>
      </c>
      <c r="AC6865">
        <v>2.13</v>
      </c>
      <c r="AD6865">
        <v>1.85</v>
      </c>
      <c r="AH6865" s="85">
        <f>IF(AND(M6865&lt;Variables!$G$6,M6865&gt;Variables!$G$5),0,1)</f>
        <v>1</v>
      </c>
      <c r="AI6865" s="85">
        <f t="shared" si="632"/>
        <v>1</v>
      </c>
      <c r="AJ6865" s="85">
        <f>IF(I6865&gt;Variables!$G$7,0,1)</f>
        <v>1</v>
      </c>
      <c r="AK6865" s="85">
        <f>IF(F6865&gt;Variables!$G$8,0,1)</f>
        <v>0</v>
      </c>
      <c r="AL6865" s="85">
        <f>IF(G6865&gt;Variables!$G$9,0,1)</f>
        <v>1</v>
      </c>
      <c r="AM6865" s="85">
        <f>IF(AND(K6865&gt;Variables!$G$10,K6865&lt;Variables!$G$11),0,1)</f>
        <v>1</v>
      </c>
      <c r="AN6865" s="103">
        <f>IF(H6865&lt;Variables!$G$13,1,0)</f>
        <v>1</v>
      </c>
      <c r="AO6865" s="101">
        <f>IF(R6865&lt;Variables!$G$12,0,1)</f>
        <v>1</v>
      </c>
      <c r="AP6865" s="86">
        <f t="shared" si="631"/>
        <v>1</v>
      </c>
      <c r="AR6865">
        <v>0</v>
      </c>
      <c r="AS6865">
        <v>0</v>
      </c>
      <c r="AT6865">
        <v>1</v>
      </c>
      <c r="AU6865">
        <v>0</v>
      </c>
      <c r="BA6865">
        <v>-2.25</v>
      </c>
    </row>
    <row r="6866" spans="3:53" ht="12.75" x14ac:dyDescent="0.2">
      <c r="C6866" t="s">
        <v>1076</v>
      </c>
      <c r="D6866" t="s">
        <v>1042</v>
      </c>
      <c r="E6866">
        <v>15.65</v>
      </c>
      <c r="F6866">
        <v>14.71</v>
      </c>
      <c r="G6866">
        <v>5.35</v>
      </c>
      <c r="H6866">
        <v>2590</v>
      </c>
      <c r="I6866">
        <v>308.25700000000001</v>
      </c>
      <c r="J6866" t="s">
        <v>78</v>
      </c>
      <c r="K6866">
        <v>62.59</v>
      </c>
      <c r="L6866">
        <v>15.560045000000001</v>
      </c>
      <c r="M6866">
        <v>0.54598171149248476</v>
      </c>
      <c r="N6866">
        <v>15.457407999999999</v>
      </c>
      <c r="O6866">
        <v>1.213605799885739</v>
      </c>
      <c r="P6866">
        <v>4551000</v>
      </c>
      <c r="Q6866">
        <v>3463000</v>
      </c>
      <c r="R6866">
        <v>1.31</v>
      </c>
      <c r="S6866">
        <v>34.728000000000002</v>
      </c>
      <c r="T6866">
        <v>6.2530000000000001</v>
      </c>
      <c r="U6866">
        <v>18.533999999999999</v>
      </c>
      <c r="V6866">
        <v>2.4633850241498658</v>
      </c>
      <c r="AC6866">
        <v>15.75</v>
      </c>
      <c r="AD6866">
        <v>15.38</v>
      </c>
      <c r="AH6866" s="85">
        <f>IF(AND(M6866&lt;Variables!$G$6,M6866&gt;Variables!$G$5),0,1)</f>
        <v>1</v>
      </c>
      <c r="AI6866" s="85">
        <f t="shared" si="632"/>
        <v>0</v>
      </c>
      <c r="AJ6866" s="85">
        <f>IF(I6866&gt;Variables!$G$7,0,1)</f>
        <v>0</v>
      </c>
      <c r="AK6866" s="85">
        <f>IF(F6866&gt;Variables!$G$8,0,1)</f>
        <v>0</v>
      </c>
      <c r="AL6866" s="85">
        <f>IF(G6866&gt;Variables!$G$9,0,1)</f>
        <v>1</v>
      </c>
      <c r="AM6866" s="85">
        <f>IF(AND(K6866&gt;Variables!$G$10,K6866&lt;Variables!$G$11),0,1)</f>
        <v>0</v>
      </c>
      <c r="AN6866" s="103">
        <f>IF(H6866&lt;Variables!$G$13,1,0)</f>
        <v>0</v>
      </c>
      <c r="AO6866" s="101">
        <f>IF(R6866&lt;Variables!$G$12,0,1)</f>
        <v>0</v>
      </c>
      <c r="AP6866" s="86">
        <f t="shared" si="631"/>
        <v>1</v>
      </c>
      <c r="AR6866">
        <v>0</v>
      </c>
      <c r="AS6866">
        <v>0</v>
      </c>
      <c r="AT6866">
        <v>0</v>
      </c>
      <c r="AU6866">
        <v>1</v>
      </c>
      <c r="BA6866">
        <v>-0.83</v>
      </c>
    </row>
    <row r="6867" spans="3:53" ht="12.75" x14ac:dyDescent="0.2">
      <c r="C6867" t="s">
        <v>1076</v>
      </c>
      <c r="D6867" t="s">
        <v>1070</v>
      </c>
      <c r="E6867">
        <v>2.94</v>
      </c>
      <c r="F6867">
        <v>14.11</v>
      </c>
      <c r="G6867">
        <v>0.7</v>
      </c>
      <c r="H6867">
        <v>153.27000000000001</v>
      </c>
      <c r="I6867">
        <v>-33.094999999999999</v>
      </c>
      <c r="J6867" t="s">
        <v>78</v>
      </c>
      <c r="K6867">
        <v>44.22</v>
      </c>
      <c r="L6867">
        <v>2.8969800000000001</v>
      </c>
      <c r="M6867">
        <v>-0.24094056569254829</v>
      </c>
      <c r="N6867">
        <v>2.9358199999999992</v>
      </c>
      <c r="O6867">
        <v>-1.5607223876122891</v>
      </c>
      <c r="P6867">
        <v>4810000</v>
      </c>
      <c r="Q6867">
        <v>101740</v>
      </c>
      <c r="R6867">
        <v>47.28</v>
      </c>
      <c r="S6867">
        <v>34.728000000000002</v>
      </c>
      <c r="T6867">
        <v>6.2530000000000001</v>
      </c>
      <c r="U6867">
        <v>18.533999999999999</v>
      </c>
      <c r="V6867">
        <v>2.309361720583504</v>
      </c>
      <c r="AC6867">
        <v>3.5</v>
      </c>
      <c r="AD6867">
        <v>2.41</v>
      </c>
      <c r="AH6867" s="85">
        <f>IF(AND(M6867&lt;Variables!$G$6,M6867&gt;Variables!$G$5),0,1)</f>
        <v>1</v>
      </c>
      <c r="AI6867" s="85">
        <f t="shared" si="632"/>
        <v>1</v>
      </c>
      <c r="AJ6867" s="85">
        <f>IF(I6867&gt;Variables!$G$7,0,1)</f>
        <v>1</v>
      </c>
      <c r="AK6867" s="85">
        <f>IF(F6867&gt;Variables!$G$8,0,1)</f>
        <v>0</v>
      </c>
      <c r="AL6867" s="85">
        <f>IF(G6867&gt;Variables!$G$9,0,1)</f>
        <v>1</v>
      </c>
      <c r="AM6867" s="85">
        <f>IF(AND(K6867&gt;Variables!$G$10,K6867&lt;Variables!$G$11),0,1)</f>
        <v>1</v>
      </c>
      <c r="AN6867" s="103">
        <f>IF(H6867&lt;Variables!$G$13,1,0)</f>
        <v>1</v>
      </c>
      <c r="AO6867" s="101">
        <f>IF(R6867&lt;Variables!$G$12,0,1)</f>
        <v>1</v>
      </c>
      <c r="AP6867" s="86">
        <f t="shared" si="631"/>
        <v>1</v>
      </c>
      <c r="AR6867">
        <v>1</v>
      </c>
      <c r="AS6867">
        <v>0</v>
      </c>
      <c r="AT6867">
        <v>0</v>
      </c>
      <c r="AU6867">
        <v>0</v>
      </c>
      <c r="BA6867">
        <v>2</v>
      </c>
    </row>
    <row r="6868" spans="3:53" ht="12.75" x14ac:dyDescent="0.2">
      <c r="C6868" t="s">
        <v>1076</v>
      </c>
      <c r="D6868" t="s">
        <v>1069</v>
      </c>
      <c r="E6868">
        <v>10.8</v>
      </c>
      <c r="F6868">
        <v>12.93</v>
      </c>
      <c r="G6868">
        <v>11.91</v>
      </c>
      <c r="H6868">
        <v>224.86</v>
      </c>
      <c r="I6868">
        <v>-41.402000000000001</v>
      </c>
      <c r="J6868" t="s">
        <v>78</v>
      </c>
      <c r="K6868">
        <v>35.25</v>
      </c>
      <c r="L6868">
        <v>11.05492352941177</v>
      </c>
      <c r="M6868">
        <v>-1.4013984719079251</v>
      </c>
      <c r="N6868">
        <v>11.320815217391299</v>
      </c>
      <c r="O6868">
        <v>-3.7171812215858471</v>
      </c>
      <c r="P6868">
        <v>109200</v>
      </c>
      <c r="Q6868">
        <v>58680</v>
      </c>
      <c r="R6868">
        <v>1.86</v>
      </c>
      <c r="S6868">
        <v>34.728000000000002</v>
      </c>
      <c r="T6868">
        <v>6.2530000000000001</v>
      </c>
      <c r="U6868">
        <v>18.533999999999999</v>
      </c>
      <c r="V6868">
        <v>2.190929588163272</v>
      </c>
      <c r="AC6868">
        <v>11.105</v>
      </c>
      <c r="AD6868">
        <v>10.65</v>
      </c>
      <c r="AH6868" s="85">
        <f>IF(AND(M6868&lt;Variables!$G$6,M6868&gt;Variables!$G$5),0,1)</f>
        <v>1</v>
      </c>
      <c r="AI6868" s="85">
        <f t="shared" si="632"/>
        <v>1</v>
      </c>
      <c r="AJ6868" s="85">
        <f>IF(I6868&gt;Variables!$G$7,0,1)</f>
        <v>1</v>
      </c>
      <c r="AK6868" s="85">
        <f>IF(F6868&gt;Variables!$G$8,0,1)</f>
        <v>0</v>
      </c>
      <c r="AL6868" s="85">
        <f>IF(G6868&gt;Variables!$G$9,0,1)</f>
        <v>1</v>
      </c>
      <c r="AM6868" s="85">
        <f>IF(AND(K6868&gt;Variables!$G$10,K6868&lt;Variables!$G$11),0,1)</f>
        <v>1</v>
      </c>
      <c r="AN6868" s="103">
        <f>IF(H6868&lt;Variables!$G$13,1,0)</f>
        <v>1</v>
      </c>
      <c r="AO6868" s="101">
        <f>IF(R6868&lt;Variables!$G$12,0,1)</f>
        <v>0</v>
      </c>
      <c r="AP6868" s="86">
        <f t="shared" si="631"/>
        <v>1</v>
      </c>
      <c r="AR6868">
        <v>1</v>
      </c>
      <c r="AS6868">
        <v>0</v>
      </c>
      <c r="AT6868">
        <v>0</v>
      </c>
      <c r="AU6868">
        <v>0</v>
      </c>
      <c r="BA6868">
        <v>2</v>
      </c>
    </row>
    <row r="6869" spans="3:53" ht="12.75" x14ac:dyDescent="0.2">
      <c r="C6869" t="s">
        <v>1076</v>
      </c>
      <c r="D6869" t="s">
        <v>1051</v>
      </c>
      <c r="E6869">
        <v>16.68</v>
      </c>
      <c r="F6869">
        <v>8.9700000000000006</v>
      </c>
      <c r="G6869">
        <v>4.1100000000000003</v>
      </c>
      <c r="H6869">
        <v>2010</v>
      </c>
      <c r="I6869">
        <v>85.46</v>
      </c>
      <c r="J6869" t="s">
        <v>78</v>
      </c>
      <c r="K6869">
        <v>47.94</v>
      </c>
      <c r="L6869">
        <v>16.724640000000001</v>
      </c>
      <c r="M6869">
        <v>-2.774349701997756E-2</v>
      </c>
      <c r="N6869">
        <v>16.715322</v>
      </c>
      <c r="O6869">
        <v>2.798629903748432E-2</v>
      </c>
      <c r="P6869">
        <v>1550000</v>
      </c>
      <c r="Q6869">
        <v>2803000</v>
      </c>
      <c r="R6869">
        <v>0.55000000000000004</v>
      </c>
      <c r="S6869">
        <v>34.728000000000002</v>
      </c>
      <c r="T6869">
        <v>6.2530000000000001</v>
      </c>
      <c r="U6869">
        <v>18.533999999999999</v>
      </c>
      <c r="V6869">
        <v>2.3462146770905679</v>
      </c>
      <c r="AC6869">
        <v>17.010000000000002</v>
      </c>
      <c r="AD6869">
        <v>16.39</v>
      </c>
      <c r="AH6869" s="85">
        <f>IF(AND(M6869&lt;Variables!$G$6,M6869&gt;Variables!$G$5),0,1)</f>
        <v>1</v>
      </c>
      <c r="AI6869" s="85">
        <f t="shared" si="632"/>
        <v>0</v>
      </c>
      <c r="AJ6869" s="85">
        <f>IF(I6869&gt;Variables!$G$7,0,1)</f>
        <v>0</v>
      </c>
      <c r="AK6869" s="85">
        <f>IF(F6869&gt;Variables!$G$8,0,1)</f>
        <v>1</v>
      </c>
      <c r="AL6869" s="85">
        <f>IF(G6869&gt;Variables!$G$9,0,1)</f>
        <v>1</v>
      </c>
      <c r="AM6869" s="85">
        <f>IF(AND(K6869&gt;Variables!$G$10,K6869&lt;Variables!$G$11),0,1)</f>
        <v>1</v>
      </c>
      <c r="AN6869" s="103">
        <f>IF(H6869&lt;Variables!$G$13,1,0)</f>
        <v>1</v>
      </c>
      <c r="AO6869" s="101">
        <f>IF(R6869&lt;Variables!$G$12,0,1)</f>
        <v>0</v>
      </c>
      <c r="AP6869" s="86">
        <f t="shared" si="631"/>
        <v>1</v>
      </c>
      <c r="AR6869">
        <v>0</v>
      </c>
      <c r="AS6869">
        <v>0</v>
      </c>
      <c r="AT6869">
        <v>0</v>
      </c>
      <c r="AU6869">
        <v>1</v>
      </c>
      <c r="BA6869">
        <v>-0.76</v>
      </c>
    </row>
    <row r="6870" spans="3:53" ht="12.75" x14ac:dyDescent="0.2">
      <c r="C6870" t="s">
        <v>1076</v>
      </c>
      <c r="D6870" t="s">
        <v>1053</v>
      </c>
      <c r="E6870">
        <v>36.700000000000003</v>
      </c>
      <c r="F6870">
        <v>8.93</v>
      </c>
      <c r="G6870">
        <v>8.2100000000000009</v>
      </c>
      <c r="H6870">
        <v>1280</v>
      </c>
      <c r="I6870">
        <v>6399.6670000000004</v>
      </c>
      <c r="J6870" t="s">
        <v>78</v>
      </c>
      <c r="K6870">
        <v>68.42</v>
      </c>
      <c r="L6870">
        <v>36.348561111111117</v>
      </c>
      <c r="M6870">
        <v>1.2144604226271341</v>
      </c>
      <c r="N6870">
        <v>35.796734090909077</v>
      </c>
      <c r="O6870">
        <v>2.774738909332974</v>
      </c>
      <c r="P6870">
        <v>204678</v>
      </c>
      <c r="Q6870">
        <v>479331</v>
      </c>
      <c r="R6870">
        <v>0.43</v>
      </c>
      <c r="S6870">
        <v>34.728000000000002</v>
      </c>
      <c r="T6870">
        <v>6.2530000000000001</v>
      </c>
      <c r="U6870">
        <v>18.533999999999999</v>
      </c>
      <c r="V6870">
        <v>2.461649626487616</v>
      </c>
      <c r="AC6870">
        <v>36.989899999999999</v>
      </c>
      <c r="AD6870">
        <v>35.020000000000003</v>
      </c>
      <c r="AH6870" s="85">
        <f>IF(AND(M6870&lt;Variables!$G$6,M6870&gt;Variables!$G$5),0,1)</f>
        <v>1</v>
      </c>
      <c r="AI6870" s="85">
        <f t="shared" si="632"/>
        <v>0</v>
      </c>
      <c r="AJ6870" s="85">
        <f>IF(I6870&gt;Variables!$G$7,0,1)</f>
        <v>0</v>
      </c>
      <c r="AK6870" s="85">
        <f>IF(F6870&gt;Variables!$G$8,0,1)</f>
        <v>1</v>
      </c>
      <c r="AL6870" s="85">
        <f>IF(G6870&gt;Variables!$G$9,0,1)</f>
        <v>1</v>
      </c>
      <c r="AM6870" s="85">
        <f>IF(AND(K6870&gt;Variables!$G$10,K6870&lt;Variables!$G$11),0,1)</f>
        <v>0</v>
      </c>
      <c r="AN6870" s="103">
        <f>IF(H6870&lt;Variables!$G$13,1,0)</f>
        <v>1</v>
      </c>
      <c r="AO6870" s="101">
        <f>IF(R6870&lt;Variables!$G$12,0,1)</f>
        <v>0</v>
      </c>
      <c r="AP6870" s="86">
        <f t="shared" si="631"/>
        <v>1</v>
      </c>
      <c r="AR6870">
        <v>0</v>
      </c>
      <c r="AS6870">
        <v>0</v>
      </c>
      <c r="AT6870">
        <v>1</v>
      </c>
      <c r="AU6870">
        <v>0</v>
      </c>
      <c r="BA6870">
        <v>-1.59</v>
      </c>
    </row>
    <row r="6871" spans="3:53" ht="12.75" x14ac:dyDescent="0.2">
      <c r="C6871" t="s">
        <v>1076</v>
      </c>
      <c r="D6871" t="s">
        <v>215</v>
      </c>
      <c r="E6871">
        <v>22.95</v>
      </c>
      <c r="F6871">
        <v>8.59</v>
      </c>
      <c r="G6871">
        <v>1.27</v>
      </c>
      <c r="H6871">
        <v>2990</v>
      </c>
      <c r="I6871">
        <v>6.9649999999999999</v>
      </c>
      <c r="J6871" t="s">
        <v>78</v>
      </c>
      <c r="K6871">
        <v>50.46</v>
      </c>
      <c r="L6871">
        <v>22.857880000000002</v>
      </c>
      <c r="M6871">
        <v>0.7495008285982685</v>
      </c>
      <c r="N6871">
        <v>23.220113999999999</v>
      </c>
      <c r="O6871">
        <v>-0.82219234582567435</v>
      </c>
      <c r="P6871">
        <v>25313000</v>
      </c>
      <c r="Q6871">
        <v>27211000</v>
      </c>
      <c r="R6871">
        <v>0.93</v>
      </c>
      <c r="S6871">
        <v>34.728000000000002</v>
      </c>
      <c r="T6871">
        <v>6.2530000000000001</v>
      </c>
      <c r="U6871">
        <v>18.533999999999999</v>
      </c>
      <c r="V6871">
        <v>2.3512828815956679</v>
      </c>
      <c r="AC6871">
        <v>23.349900000000002</v>
      </c>
      <c r="AD6871">
        <v>21.65</v>
      </c>
      <c r="AH6871" s="85">
        <f>IF(AND(M6871&lt;Variables!$G$6,M6871&gt;Variables!$G$5),0,1)</f>
        <v>1</v>
      </c>
      <c r="AI6871" s="85">
        <f t="shared" si="632"/>
        <v>1</v>
      </c>
      <c r="AJ6871" s="85">
        <f>IF(I6871&gt;Variables!$G$7,0,1)</f>
        <v>0</v>
      </c>
      <c r="AK6871" s="85">
        <f>IF(F6871&gt;Variables!$G$8,0,1)</f>
        <v>1</v>
      </c>
      <c r="AL6871" s="85">
        <f>IF(G6871&gt;Variables!$G$9,0,1)</f>
        <v>1</v>
      </c>
      <c r="AM6871" s="85">
        <f>IF(AND(K6871&gt;Variables!$G$10,K6871&lt;Variables!$G$11),0,1)</f>
        <v>0</v>
      </c>
      <c r="AN6871" s="103">
        <f>IF(H6871&lt;Variables!$G$13,1,0)</f>
        <v>0</v>
      </c>
      <c r="AO6871" s="101">
        <f>IF(R6871&lt;Variables!$G$12,0,1)</f>
        <v>0</v>
      </c>
      <c r="AP6871" s="86">
        <f t="shared" si="631"/>
        <v>1</v>
      </c>
      <c r="AR6871">
        <v>0</v>
      </c>
      <c r="AS6871">
        <v>0</v>
      </c>
      <c r="AT6871">
        <v>1</v>
      </c>
      <c r="AU6871">
        <v>0</v>
      </c>
      <c r="BA6871">
        <v>-1.02</v>
      </c>
    </row>
    <row r="6872" spans="3:53" ht="12.75" x14ac:dyDescent="0.2">
      <c r="C6872" t="s">
        <v>1076</v>
      </c>
      <c r="D6872" t="s">
        <v>1049</v>
      </c>
      <c r="E6872">
        <v>9.81</v>
      </c>
      <c r="F6872">
        <v>67.83</v>
      </c>
      <c r="G6872">
        <v>-14.76</v>
      </c>
      <c r="H6872">
        <v>32.65</v>
      </c>
      <c r="I6872">
        <v>-45.698999999999998</v>
      </c>
      <c r="J6872" t="s">
        <v>78</v>
      </c>
      <c r="K6872">
        <v>56.6</v>
      </c>
      <c r="L6872">
        <v>9.4541000000000004</v>
      </c>
      <c r="M6872">
        <v>3.236690959477889</v>
      </c>
      <c r="N6872">
        <v>9.9002780000000001</v>
      </c>
      <c r="O6872">
        <v>-1.415899634333506</v>
      </c>
      <c r="P6872">
        <v>21680000</v>
      </c>
      <c r="Q6872">
        <v>559580</v>
      </c>
      <c r="R6872">
        <v>38.74</v>
      </c>
      <c r="S6872">
        <v>34.728000000000002</v>
      </c>
      <c r="T6872">
        <v>6.2530000000000001</v>
      </c>
      <c r="U6872">
        <v>18.533999999999999</v>
      </c>
      <c r="V6872">
        <v>2.289528116013158</v>
      </c>
      <c r="AC6872">
        <v>10.37</v>
      </c>
      <c r="AD6872">
        <v>7.3101000000000003</v>
      </c>
      <c r="AH6872" s="85">
        <f>IF(AND(M6872&lt;Variables!$G$6,M6872&gt;Variables!$G$5),0,1)</f>
        <v>1</v>
      </c>
      <c r="AI6872" s="85">
        <f t="shared" si="632"/>
        <v>1</v>
      </c>
      <c r="AJ6872" s="85">
        <f>IF(I6872&gt;Variables!$G$7,0,1)</f>
        <v>1</v>
      </c>
      <c r="AK6872" s="85">
        <f>IF(F6872&gt;Variables!$G$8,0,1)</f>
        <v>0</v>
      </c>
      <c r="AL6872" s="85">
        <f>IF(G6872&gt;Variables!$G$9,0,1)</f>
        <v>1</v>
      </c>
      <c r="AM6872" s="85">
        <f>IF(AND(K6872&gt;Variables!$G$10,K6872&lt;Variables!$G$11),0,1)</f>
        <v>0</v>
      </c>
      <c r="AN6872" s="103">
        <f>IF(H6872&lt;Variables!$G$13,1,0)</f>
        <v>1</v>
      </c>
      <c r="AO6872" s="101">
        <f>IF(R6872&lt;Variables!$G$12,0,1)</f>
        <v>1</v>
      </c>
      <c r="AP6872" s="86">
        <f t="shared" si="631"/>
        <v>1</v>
      </c>
      <c r="AR6872">
        <v>1</v>
      </c>
      <c r="AS6872">
        <v>0</v>
      </c>
      <c r="AT6872">
        <v>0</v>
      </c>
      <c r="AU6872">
        <v>0</v>
      </c>
      <c r="BA6872">
        <v>2</v>
      </c>
    </row>
    <row r="6873" spans="3:53" ht="12.75" x14ac:dyDescent="0.2">
      <c r="C6873" t="s">
        <v>1076</v>
      </c>
      <c r="D6873" t="s">
        <v>1048</v>
      </c>
      <c r="E6873">
        <v>8.43</v>
      </c>
      <c r="F6873">
        <v>100.49</v>
      </c>
      <c r="G6873">
        <v>31.93</v>
      </c>
      <c r="H6873">
        <v>33.130000000000003</v>
      </c>
      <c r="I6873">
        <v>-52.808999999999997</v>
      </c>
      <c r="J6873" t="s">
        <v>78</v>
      </c>
      <c r="K6873">
        <v>65.78</v>
      </c>
      <c r="L6873">
        <v>7.7628299999999992</v>
      </c>
      <c r="M6873">
        <v>7.2418177391492549</v>
      </c>
      <c r="N6873">
        <v>7.1583319999999988</v>
      </c>
      <c r="O6873">
        <v>16.298042616631928</v>
      </c>
      <c r="P6873">
        <v>81870000</v>
      </c>
      <c r="Q6873">
        <v>54420</v>
      </c>
      <c r="R6873">
        <v>1504.41</v>
      </c>
      <c r="S6873">
        <v>34.728000000000002</v>
      </c>
      <c r="T6873">
        <v>6.2530000000000001</v>
      </c>
      <c r="U6873">
        <v>18.533999999999999</v>
      </c>
      <c r="V6873">
        <v>2.0121647860102558</v>
      </c>
      <c r="AC6873">
        <v>10.82</v>
      </c>
      <c r="AD6873">
        <v>6.45</v>
      </c>
      <c r="AH6873" s="85">
        <f>IF(AND(M6873&lt;Variables!$G$6,M6873&gt;Variables!$G$5),0,1)</f>
        <v>1</v>
      </c>
      <c r="AI6873" s="85">
        <f t="shared" si="632"/>
        <v>0</v>
      </c>
      <c r="AJ6873" s="85">
        <f>IF(I6873&gt;Variables!$G$7,0,1)</f>
        <v>1</v>
      </c>
      <c r="AK6873" s="85">
        <f>IF(F6873&gt;Variables!$G$8,0,1)</f>
        <v>0</v>
      </c>
      <c r="AL6873" s="85">
        <f>IF(G6873&gt;Variables!$G$9,0,1)</f>
        <v>0</v>
      </c>
      <c r="AM6873" s="85">
        <f>IF(AND(K6873&gt;Variables!$G$10,K6873&lt;Variables!$G$11),0,1)</f>
        <v>0</v>
      </c>
      <c r="AN6873" s="103">
        <f>IF(H6873&lt;Variables!$G$13,1,0)</f>
        <v>1</v>
      </c>
      <c r="AO6873" s="101">
        <f>IF(R6873&lt;Variables!$G$12,0,1)</f>
        <v>1</v>
      </c>
      <c r="AP6873" s="86">
        <f t="shared" si="631"/>
        <v>1</v>
      </c>
      <c r="AR6873">
        <v>1</v>
      </c>
      <c r="AS6873">
        <v>0</v>
      </c>
      <c r="AT6873">
        <v>0</v>
      </c>
      <c r="AU6873">
        <v>0</v>
      </c>
      <c r="BA6873">
        <v>2</v>
      </c>
    </row>
    <row r="6874" spans="3:53" ht="12.75" x14ac:dyDescent="0.2">
      <c r="C6874" t="s">
        <v>1076</v>
      </c>
      <c r="D6874" t="s">
        <v>1046</v>
      </c>
      <c r="E6874">
        <v>33.299999999999997</v>
      </c>
      <c r="F6874">
        <v>6.24</v>
      </c>
      <c r="G6874">
        <v>5.77</v>
      </c>
      <c r="H6874">
        <v>1920</v>
      </c>
      <c r="I6874">
        <v>-61.548999999999999</v>
      </c>
      <c r="J6874" t="s">
        <v>78</v>
      </c>
      <c r="K6874">
        <v>40.380000000000003</v>
      </c>
      <c r="L6874">
        <v>33.462466666666657</v>
      </c>
      <c r="M6874">
        <v>-0.50046121325981874</v>
      </c>
      <c r="N6874">
        <v>33.744888636363633</v>
      </c>
      <c r="O6874">
        <v>-1.3332052780249211</v>
      </c>
      <c r="P6874">
        <v>162541</v>
      </c>
      <c r="Q6874">
        <v>557565</v>
      </c>
      <c r="R6874">
        <v>0.28999999999999998</v>
      </c>
      <c r="S6874">
        <v>34.728000000000002</v>
      </c>
      <c r="T6874">
        <v>6.2530000000000001</v>
      </c>
      <c r="U6874">
        <v>18.533999999999999</v>
      </c>
      <c r="V6874">
        <v>2.2664446978596908</v>
      </c>
      <c r="AC6874">
        <v>34.26</v>
      </c>
      <c r="AD6874">
        <v>32.905000000000001</v>
      </c>
      <c r="AH6874" s="85">
        <f>IF(AND(M6874&lt;Variables!$G$6,M6874&gt;Variables!$G$5),0,1)</f>
        <v>1</v>
      </c>
      <c r="AI6874" s="85">
        <f t="shared" si="632"/>
        <v>1</v>
      </c>
      <c r="AJ6874" s="85">
        <f>IF(I6874&gt;Variables!$G$7,0,1)</f>
        <v>1</v>
      </c>
      <c r="AK6874" s="85">
        <f>IF(F6874&gt;Variables!$G$8,0,1)</f>
        <v>1</v>
      </c>
      <c r="AL6874" s="85">
        <f>IF(G6874&gt;Variables!$G$9,0,1)</f>
        <v>1</v>
      </c>
      <c r="AM6874" s="85">
        <f>IF(AND(K6874&gt;Variables!$G$10,K6874&lt;Variables!$G$11),0,1)</f>
        <v>1</v>
      </c>
      <c r="AN6874" s="103">
        <f>IF(H6874&lt;Variables!$G$13,1,0)</f>
        <v>1</v>
      </c>
      <c r="AO6874" s="101">
        <f>IF(R6874&lt;Variables!$G$12,0,1)</f>
        <v>0</v>
      </c>
      <c r="AP6874" s="86">
        <f t="shared" si="631"/>
        <v>1</v>
      </c>
      <c r="AR6874">
        <v>0</v>
      </c>
      <c r="AS6874">
        <v>1</v>
      </c>
      <c r="AT6874">
        <v>0</v>
      </c>
      <c r="AU6874">
        <v>0</v>
      </c>
      <c r="BA6874">
        <v>0.84</v>
      </c>
    </row>
    <row r="6875" spans="3:53" ht="12.75" x14ac:dyDescent="0.2">
      <c r="C6875" t="s">
        <v>1076</v>
      </c>
      <c r="D6875" t="s">
        <v>888</v>
      </c>
      <c r="E6875">
        <v>21.89</v>
      </c>
      <c r="F6875">
        <v>6.01</v>
      </c>
      <c r="G6875">
        <v>2.93</v>
      </c>
      <c r="H6875">
        <v>3070</v>
      </c>
      <c r="I6875">
        <v>-62.253999999999998</v>
      </c>
      <c r="J6875" t="s">
        <v>78</v>
      </c>
      <c r="K6875">
        <v>61.13</v>
      </c>
      <c r="L6875">
        <v>21.74925</v>
      </c>
      <c r="M6875">
        <v>0.69312734921894859</v>
      </c>
      <c r="N6875">
        <v>21.788903999999999</v>
      </c>
      <c r="O6875">
        <v>0.50987420018921692</v>
      </c>
      <c r="P6875">
        <v>1624000</v>
      </c>
      <c r="Q6875">
        <v>3673000</v>
      </c>
      <c r="R6875">
        <v>0.44</v>
      </c>
      <c r="S6875">
        <v>34.728000000000002</v>
      </c>
      <c r="T6875">
        <v>6.2530000000000001</v>
      </c>
      <c r="U6875">
        <v>18.533999999999999</v>
      </c>
      <c r="V6875">
        <v>2.4420059915583292</v>
      </c>
      <c r="AC6875">
        <v>23.4679</v>
      </c>
      <c r="AD6875">
        <v>21.868099999999998</v>
      </c>
      <c r="AH6875" s="85">
        <f>IF(AND(M6875&lt;Variables!$G$6,M6875&gt;Variables!$G$5),0,1)</f>
        <v>1</v>
      </c>
      <c r="AI6875" s="85">
        <f t="shared" si="632"/>
        <v>1</v>
      </c>
      <c r="AJ6875" s="85">
        <f>IF(I6875&gt;Variables!$G$7,0,1)</f>
        <v>1</v>
      </c>
      <c r="AK6875" s="85">
        <f>IF(F6875&gt;Variables!$G$8,0,1)</f>
        <v>1</v>
      </c>
      <c r="AL6875" s="85">
        <f>IF(G6875&gt;Variables!$G$9,0,1)</f>
        <v>1</v>
      </c>
      <c r="AM6875" s="85">
        <f>IF(AND(K6875&gt;Variables!$G$10,K6875&lt;Variables!$G$11),0,1)</f>
        <v>0</v>
      </c>
      <c r="AN6875" s="103">
        <f>IF(H6875&lt;Variables!$G$13,1,0)</f>
        <v>0</v>
      </c>
      <c r="AO6875" s="101">
        <f>IF(R6875&lt;Variables!$G$12,0,1)</f>
        <v>0</v>
      </c>
      <c r="AP6875" s="86">
        <f t="shared" si="631"/>
        <v>1</v>
      </c>
      <c r="AR6875">
        <v>1</v>
      </c>
      <c r="AS6875">
        <v>0</v>
      </c>
      <c r="AT6875">
        <v>0</v>
      </c>
      <c r="AU6875">
        <v>0</v>
      </c>
      <c r="BA6875">
        <v>1.43</v>
      </c>
    </row>
    <row r="6876" spans="3:53" ht="12.75" x14ac:dyDescent="0.2">
      <c r="C6876" t="s">
        <v>1076</v>
      </c>
      <c r="D6876" t="s">
        <v>1072</v>
      </c>
      <c r="E6876">
        <v>29.33</v>
      </c>
      <c r="F6876">
        <v>5.8</v>
      </c>
      <c r="G6876">
        <v>5.28</v>
      </c>
      <c r="H6876">
        <v>3270</v>
      </c>
      <c r="I6876">
        <v>4.452</v>
      </c>
      <c r="J6876" t="s">
        <v>78</v>
      </c>
      <c r="K6876">
        <v>79.02</v>
      </c>
      <c r="L6876">
        <v>29.123205000000009</v>
      </c>
      <c r="M6876">
        <v>0.71006951329701684</v>
      </c>
      <c r="N6876">
        <v>28.929942</v>
      </c>
      <c r="O6876">
        <v>1.382851026801234</v>
      </c>
      <c r="P6876">
        <v>1891000</v>
      </c>
      <c r="Q6876">
        <v>2311000</v>
      </c>
      <c r="R6876">
        <v>0.82</v>
      </c>
      <c r="S6876">
        <v>34.728000000000002</v>
      </c>
      <c r="T6876">
        <v>6.2530000000000001</v>
      </c>
      <c r="U6876">
        <v>18.533999999999999</v>
      </c>
      <c r="V6876">
        <v>2.5896746371615369</v>
      </c>
      <c r="AC6876">
        <v>29.35</v>
      </c>
      <c r="AD6876">
        <v>28.81</v>
      </c>
      <c r="AH6876" s="85">
        <f>IF(AND(M6876&lt;Variables!$G$6,M6876&gt;Variables!$G$5),0,1)</f>
        <v>1</v>
      </c>
      <c r="AI6876" s="85">
        <f t="shared" si="632"/>
        <v>0</v>
      </c>
      <c r="AJ6876" s="85">
        <f>IF(I6876&gt;Variables!$G$7,0,1)</f>
        <v>0</v>
      </c>
      <c r="AK6876" s="85">
        <f>IF(F6876&gt;Variables!$G$8,0,1)</f>
        <v>1</v>
      </c>
      <c r="AL6876" s="85">
        <f>IF(G6876&gt;Variables!$G$9,0,1)</f>
        <v>1</v>
      </c>
      <c r="AM6876" s="85">
        <f>IF(AND(K6876&gt;Variables!$G$10,K6876&lt;Variables!$G$11),0,1)</f>
        <v>1</v>
      </c>
      <c r="AN6876" s="103">
        <f>IF(H6876&lt;Variables!$G$13,1,0)</f>
        <v>0</v>
      </c>
      <c r="AO6876" s="101">
        <f>IF(R6876&lt;Variables!$G$12,0,1)</f>
        <v>0</v>
      </c>
      <c r="AP6876" s="86">
        <f t="shared" si="631"/>
        <v>1</v>
      </c>
      <c r="AR6876">
        <v>0</v>
      </c>
      <c r="AS6876">
        <v>0</v>
      </c>
      <c r="AT6876">
        <v>1</v>
      </c>
      <c r="AU6876">
        <v>0</v>
      </c>
      <c r="BA6876">
        <v>-1.62</v>
      </c>
    </row>
    <row r="6877" spans="3:53" ht="12.75" x14ac:dyDescent="0.2">
      <c r="C6877" t="s">
        <v>1076</v>
      </c>
      <c r="D6877" t="s">
        <v>807</v>
      </c>
      <c r="E6877">
        <v>43.41</v>
      </c>
      <c r="F6877">
        <v>5.39</v>
      </c>
      <c r="G6877">
        <v>2.31</v>
      </c>
      <c r="H6877">
        <v>6310</v>
      </c>
      <c r="I6877">
        <v>43.58</v>
      </c>
      <c r="J6877" t="s">
        <v>78</v>
      </c>
      <c r="K6877">
        <v>59.71</v>
      </c>
      <c r="L6877">
        <v>43.130225000000003</v>
      </c>
      <c r="M6877">
        <v>0.64867503009778793</v>
      </c>
      <c r="N6877">
        <v>43.308011999999998</v>
      </c>
      <c r="O6877">
        <v>0.23549453158920949</v>
      </c>
      <c r="P6877">
        <v>2077000</v>
      </c>
      <c r="Q6877">
        <v>1380000</v>
      </c>
      <c r="R6877">
        <v>1.51</v>
      </c>
      <c r="S6877">
        <v>34.728000000000002</v>
      </c>
      <c r="T6877">
        <v>6.2530000000000001</v>
      </c>
      <c r="U6877">
        <v>18.533999999999999</v>
      </c>
      <c r="V6877">
        <v>2.4325395926594409</v>
      </c>
      <c r="AC6877">
        <v>46.21</v>
      </c>
      <c r="AD6877">
        <v>43.075000000000003</v>
      </c>
      <c r="AH6877" s="85">
        <f>IF(AND(M6877&lt;Variables!$G$6,M6877&gt;Variables!$G$5),0,1)</f>
        <v>1</v>
      </c>
      <c r="AI6877" s="85">
        <f t="shared" si="632"/>
        <v>1</v>
      </c>
      <c r="AJ6877" s="85">
        <f>IF(I6877&gt;Variables!$G$7,0,1)</f>
        <v>0</v>
      </c>
      <c r="AK6877" s="85">
        <f>IF(F6877&gt;Variables!$G$8,0,1)</f>
        <v>1</v>
      </c>
      <c r="AL6877" s="85">
        <f>IF(G6877&gt;Variables!$G$9,0,1)</f>
        <v>1</v>
      </c>
      <c r="AM6877" s="85">
        <f>IF(AND(K6877&gt;Variables!$G$10,K6877&lt;Variables!$G$11),0,1)</f>
        <v>0</v>
      </c>
      <c r="AN6877" s="103">
        <f>IF(H6877&lt;Variables!$G$13,1,0)</f>
        <v>0</v>
      </c>
      <c r="AO6877" s="101">
        <f>IF(R6877&lt;Variables!$G$12,0,1)</f>
        <v>0</v>
      </c>
      <c r="AP6877" s="86">
        <f t="shared" si="631"/>
        <v>1</v>
      </c>
      <c r="AR6877">
        <v>1</v>
      </c>
      <c r="AS6877">
        <v>0</v>
      </c>
      <c r="AT6877">
        <v>0</v>
      </c>
      <c r="AU6877">
        <v>0</v>
      </c>
      <c r="BA6877">
        <v>0.75</v>
      </c>
    </row>
    <row r="6878" spans="3:53" ht="12.75" x14ac:dyDescent="0.2">
      <c r="C6878" t="s">
        <v>1076</v>
      </c>
      <c r="D6878" t="s">
        <v>608</v>
      </c>
      <c r="E6878">
        <v>36.82</v>
      </c>
      <c r="F6878">
        <v>5.2</v>
      </c>
      <c r="G6878">
        <v>3.19</v>
      </c>
      <c r="H6878">
        <v>8360</v>
      </c>
      <c r="I6878">
        <v>-4.2169999999999996</v>
      </c>
      <c r="J6878" t="s">
        <v>78</v>
      </c>
      <c r="K6878">
        <v>49.53</v>
      </c>
      <c r="L6878">
        <v>36.829090000000001</v>
      </c>
      <c r="M6878">
        <v>0.13823311952590139</v>
      </c>
      <c r="N6878">
        <v>37.017716</v>
      </c>
      <c r="O6878">
        <v>-0.37202727472434421</v>
      </c>
      <c r="P6878">
        <v>12174000</v>
      </c>
      <c r="Q6878">
        <v>19503000</v>
      </c>
      <c r="R6878">
        <v>0.62</v>
      </c>
      <c r="S6878">
        <v>34.728000000000002</v>
      </c>
      <c r="T6878">
        <v>6.2530000000000001</v>
      </c>
      <c r="U6878">
        <v>18.533999999999999</v>
      </c>
      <c r="V6878">
        <v>2.3587243709994459</v>
      </c>
      <c r="AC6878">
        <v>37.119999999999997</v>
      </c>
      <c r="AD6878">
        <v>34.92</v>
      </c>
      <c r="AH6878" s="85">
        <f>IF(AND(M6878&lt;Variables!$G$6,M6878&gt;Variables!$G$5),0,1)</f>
        <v>1</v>
      </c>
      <c r="AI6878" s="85">
        <f t="shared" si="632"/>
        <v>1</v>
      </c>
      <c r="AJ6878" s="85">
        <f>IF(I6878&gt;Variables!$G$7,0,1)</f>
        <v>1</v>
      </c>
      <c r="AK6878" s="85">
        <f>IF(F6878&gt;Variables!$G$8,0,1)</f>
        <v>1</v>
      </c>
      <c r="AL6878" s="85">
        <f>IF(G6878&gt;Variables!$G$9,0,1)</f>
        <v>1</v>
      </c>
      <c r="AM6878" s="85">
        <f>IF(AND(K6878&gt;Variables!$G$10,K6878&lt;Variables!$G$11),0,1)</f>
        <v>1</v>
      </c>
      <c r="AN6878" s="103">
        <f>IF(H6878&lt;Variables!$G$13,1,0)</f>
        <v>0</v>
      </c>
      <c r="AO6878" s="101">
        <f>IF(R6878&lt;Variables!$G$12,0,1)</f>
        <v>0</v>
      </c>
      <c r="AP6878" s="86">
        <f t="shared" si="631"/>
        <v>1</v>
      </c>
      <c r="AR6878">
        <v>0</v>
      </c>
      <c r="AS6878">
        <v>0</v>
      </c>
      <c r="AT6878">
        <v>1</v>
      </c>
      <c r="AU6878">
        <v>0</v>
      </c>
      <c r="BA6878">
        <v>-2.25</v>
      </c>
    </row>
    <row r="6879" spans="3:53" ht="12.75" x14ac:dyDescent="0.2">
      <c r="C6879" t="s">
        <v>1076</v>
      </c>
      <c r="D6879" t="s">
        <v>1039</v>
      </c>
      <c r="E6879">
        <v>6.07</v>
      </c>
      <c r="F6879">
        <v>19.09</v>
      </c>
      <c r="G6879">
        <v>-6.61</v>
      </c>
      <c r="H6879">
        <v>6.19</v>
      </c>
      <c r="I6879">
        <v>-42.008000000000003</v>
      </c>
      <c r="J6879" t="s">
        <v>76</v>
      </c>
      <c r="K6879">
        <v>59.25</v>
      </c>
      <c r="L6879">
        <v>5.8354249999999999</v>
      </c>
      <c r="M6879">
        <v>4.1912114370418641</v>
      </c>
      <c r="N6879">
        <v>6.0791560000000002</v>
      </c>
      <c r="O6879">
        <v>1.38835061972393E-2</v>
      </c>
      <c r="P6879">
        <v>10000000</v>
      </c>
      <c r="Q6879">
        <v>250890</v>
      </c>
      <c r="R6879">
        <v>39.86</v>
      </c>
      <c r="S6879">
        <v>34.728000000000002</v>
      </c>
      <c r="T6879">
        <v>6.2530000000000001</v>
      </c>
      <c r="U6879">
        <v>18.533999999999999</v>
      </c>
      <c r="V6879">
        <v>2.2418944803077752</v>
      </c>
      <c r="AC6879">
        <v>6.5</v>
      </c>
      <c r="AD6879">
        <v>5.3</v>
      </c>
      <c r="AH6879" s="85">
        <f>IF(AND(M6879&lt;Variables!$G$6,M6879&gt;Variables!$G$5),0,1)</f>
        <v>1</v>
      </c>
      <c r="AI6879" s="85">
        <f t="shared" si="632"/>
        <v>1</v>
      </c>
      <c r="AJ6879" s="85">
        <f>IF(I6879&gt;Variables!$G$7,0,1)</f>
        <v>1</v>
      </c>
      <c r="AK6879" s="85">
        <f>IF(F6879&gt;Variables!$G$8,0,1)</f>
        <v>0</v>
      </c>
      <c r="AL6879" s="85">
        <f>IF(G6879&gt;Variables!$G$9,0,1)</f>
        <v>1</v>
      </c>
      <c r="AM6879" s="85">
        <f>IF(AND(K6879&gt;Variables!$G$10,K6879&lt;Variables!$G$11),0,1)</f>
        <v>0</v>
      </c>
      <c r="AN6879" s="103">
        <f>IF(H6879&lt;Variables!$G$13,1,0)</f>
        <v>1</v>
      </c>
      <c r="AO6879" s="101">
        <f>IF(R6879&lt;Variables!$G$12,0,1)</f>
        <v>1</v>
      </c>
      <c r="AP6879" s="86">
        <f t="shared" si="631"/>
        <v>0</v>
      </c>
      <c r="AR6879">
        <v>1</v>
      </c>
      <c r="AS6879">
        <v>0</v>
      </c>
      <c r="AT6879">
        <v>0</v>
      </c>
      <c r="AU6879">
        <v>0</v>
      </c>
      <c r="BA6879">
        <v>2</v>
      </c>
    </row>
    <row r="6880" spans="3:53" ht="12.75" x14ac:dyDescent="0.2">
      <c r="C6880" t="s">
        <v>1076</v>
      </c>
      <c r="D6880" t="s">
        <v>1036</v>
      </c>
      <c r="E6880">
        <v>699.34</v>
      </c>
      <c r="F6880">
        <v>14.91</v>
      </c>
      <c r="G6880">
        <v>2.02</v>
      </c>
      <c r="H6880">
        <v>12820</v>
      </c>
      <c r="I6880">
        <v>71.337000000000003</v>
      </c>
      <c r="J6880" t="s">
        <v>76</v>
      </c>
      <c r="K6880">
        <v>45.99</v>
      </c>
      <c r="L6880">
        <v>700.92017999999985</v>
      </c>
      <c r="M6880">
        <v>-0.14497799164518979</v>
      </c>
      <c r="N6880">
        <v>701.97468000000026</v>
      </c>
      <c r="O6880">
        <v>-0.29497930039303771</v>
      </c>
      <c r="P6880">
        <v>1820000</v>
      </c>
      <c r="Q6880">
        <v>568465</v>
      </c>
      <c r="R6880">
        <v>3.2</v>
      </c>
      <c r="S6880">
        <v>34.728000000000002</v>
      </c>
      <c r="T6880">
        <v>6.2530000000000001</v>
      </c>
      <c r="U6880">
        <v>18.533999999999999</v>
      </c>
      <c r="V6880">
        <v>2.3275468550588911</v>
      </c>
      <c r="AC6880">
        <v>714.68989999999997</v>
      </c>
      <c r="AD6880">
        <v>695.82</v>
      </c>
      <c r="AH6880" s="85">
        <f>IF(AND(M6880&lt;Variables!$G$6,M6880&gt;Variables!$G$5),0,1)</f>
        <v>1</v>
      </c>
      <c r="AI6880" s="85">
        <f t="shared" si="632"/>
        <v>1</v>
      </c>
      <c r="AJ6880" s="85">
        <f>IF(I6880&gt;Variables!$G$7,0,1)</f>
        <v>0</v>
      </c>
      <c r="AK6880" s="85">
        <f>IF(F6880&gt;Variables!$G$8,0,1)</f>
        <v>0</v>
      </c>
      <c r="AL6880" s="85">
        <f>IF(G6880&gt;Variables!$G$9,0,1)</f>
        <v>1</v>
      </c>
      <c r="AM6880" s="85">
        <f>IF(AND(K6880&gt;Variables!$G$10,K6880&lt;Variables!$G$11),0,1)</f>
        <v>1</v>
      </c>
      <c r="AN6880" s="103">
        <f>IF(H6880&lt;Variables!$G$13,1,0)</f>
        <v>0</v>
      </c>
      <c r="AO6880" s="101">
        <f>IF(R6880&lt;Variables!$G$12,0,1)</f>
        <v>1</v>
      </c>
      <c r="AP6880" s="86">
        <f t="shared" si="631"/>
        <v>0</v>
      </c>
      <c r="AR6880">
        <v>1</v>
      </c>
      <c r="AS6880">
        <v>0</v>
      </c>
      <c r="AT6880">
        <v>0</v>
      </c>
      <c r="AU6880">
        <v>0</v>
      </c>
      <c r="BA6880">
        <v>1.1399999999999999</v>
      </c>
    </row>
    <row r="6881" spans="3:53" ht="12.75" x14ac:dyDescent="0.2">
      <c r="C6881" t="s">
        <v>1076</v>
      </c>
      <c r="D6881" t="s">
        <v>1037</v>
      </c>
      <c r="E6881">
        <v>69.03</v>
      </c>
      <c r="F6881">
        <v>13.3</v>
      </c>
      <c r="G6881">
        <v>5.59</v>
      </c>
      <c r="H6881">
        <v>3300</v>
      </c>
      <c r="I6881">
        <v>3.0960000000000001</v>
      </c>
      <c r="J6881" t="s">
        <v>76</v>
      </c>
      <c r="K6881">
        <v>51.61</v>
      </c>
      <c r="L6881">
        <v>68.860600000000005</v>
      </c>
      <c r="M6881">
        <v>0.44205249445982331</v>
      </c>
      <c r="N6881">
        <v>69.169975999999991</v>
      </c>
      <c r="O6881">
        <v>-7.1938726709764832E-3</v>
      </c>
      <c r="P6881">
        <v>4296000</v>
      </c>
      <c r="Q6881">
        <v>781900</v>
      </c>
      <c r="R6881">
        <v>5.49</v>
      </c>
      <c r="S6881">
        <v>34.728000000000002</v>
      </c>
      <c r="T6881">
        <v>6.2530000000000001</v>
      </c>
      <c r="U6881">
        <v>18.533999999999999</v>
      </c>
      <c r="V6881">
        <v>2.3701308325016051</v>
      </c>
      <c r="AC6881">
        <v>70.704999999999998</v>
      </c>
      <c r="AD6881">
        <v>65.150000000000006</v>
      </c>
      <c r="AH6881" s="85">
        <f>IF(AND(M6881&lt;Variables!$G$6,M6881&gt;Variables!$G$5),0,1)</f>
        <v>1</v>
      </c>
      <c r="AI6881" s="85">
        <f t="shared" si="632"/>
        <v>1</v>
      </c>
      <c r="AJ6881" s="85">
        <f>IF(I6881&gt;Variables!$G$7,0,1)</f>
        <v>0</v>
      </c>
      <c r="AK6881" s="85">
        <f>IF(F6881&gt;Variables!$G$8,0,1)</f>
        <v>0</v>
      </c>
      <c r="AL6881" s="85">
        <f>IF(G6881&gt;Variables!$G$9,0,1)</f>
        <v>1</v>
      </c>
      <c r="AM6881" s="85">
        <f>IF(AND(K6881&gt;Variables!$G$10,K6881&lt;Variables!$G$11),0,1)</f>
        <v>0</v>
      </c>
      <c r="AN6881" s="103">
        <f>IF(H6881&lt;Variables!$G$13,1,0)</f>
        <v>0</v>
      </c>
      <c r="AO6881" s="101">
        <f>IF(R6881&lt;Variables!$G$12,0,1)</f>
        <v>1</v>
      </c>
      <c r="AP6881" s="86">
        <f t="shared" si="631"/>
        <v>0</v>
      </c>
      <c r="AR6881">
        <v>0</v>
      </c>
      <c r="AS6881">
        <v>0</v>
      </c>
      <c r="AT6881">
        <v>1</v>
      </c>
      <c r="AU6881">
        <v>0</v>
      </c>
      <c r="BA6881">
        <v>-2.25</v>
      </c>
    </row>
    <row r="6882" spans="3:53" ht="12.75" x14ac:dyDescent="0.2">
      <c r="C6882" t="s">
        <v>1076</v>
      </c>
      <c r="D6882" t="s">
        <v>1054</v>
      </c>
      <c r="E6882">
        <v>0.19</v>
      </c>
      <c r="F6882">
        <v>16.940000000000001</v>
      </c>
      <c r="G6882">
        <v>4.29</v>
      </c>
      <c r="H6882">
        <v>-99999</v>
      </c>
      <c r="I6882">
        <v>92.021000000000001</v>
      </c>
      <c r="J6882" t="s">
        <v>78</v>
      </c>
      <c r="K6882">
        <v>-99999</v>
      </c>
      <c r="L6882">
        <v>0.18515666666666661</v>
      </c>
      <c r="M6882">
        <v>1.0495616324914141</v>
      </c>
      <c r="N6882">
        <v>0.18549499999999999</v>
      </c>
      <c r="O6882">
        <v>0.86525243268013885</v>
      </c>
      <c r="P6882">
        <v>34260</v>
      </c>
      <c r="Q6882">
        <v>20890</v>
      </c>
      <c r="R6882">
        <v>1.64</v>
      </c>
      <c r="S6882">
        <v>34.728000000000002</v>
      </c>
      <c r="T6882">
        <v>6.2530000000000001</v>
      </c>
      <c r="U6882">
        <v>18.533999999999999</v>
      </c>
      <c r="V6882"/>
      <c r="AC6882">
        <v>0.1981</v>
      </c>
      <c r="AD6882">
        <v>0.18329999999999999</v>
      </c>
      <c r="AH6882" s="85">
        <f>IF(AND(M6882&lt;Variables!$G$6,M6882&gt;Variables!$G$5),0,1)</f>
        <v>1</v>
      </c>
      <c r="AI6882" s="85">
        <f t="shared" si="632"/>
        <v>1</v>
      </c>
      <c r="AJ6882" s="85">
        <f>IF(I6882&gt;Variables!$G$7,0,1)</f>
        <v>0</v>
      </c>
      <c r="AK6882" s="85">
        <f>IF(F6882&gt;Variables!$G$8,0,1)</f>
        <v>0</v>
      </c>
      <c r="AL6882" s="85">
        <f>IF(G6882&gt;Variables!$G$9,0,1)</f>
        <v>1</v>
      </c>
      <c r="AM6882" s="85">
        <f>IF(AND(K6882&gt;Variables!$G$10,K6882&lt;Variables!$G$11),0,1)</f>
        <v>1</v>
      </c>
      <c r="AN6882" s="103">
        <f>IF(H6882&lt;Variables!$G$13,1,0)</f>
        <v>1</v>
      </c>
      <c r="AO6882" s="101">
        <f>IF(R6882&lt;Variables!$G$12,0,1)</f>
        <v>0</v>
      </c>
      <c r="AP6882" s="86">
        <f t="shared" si="631"/>
        <v>1</v>
      </c>
      <c r="AR6882">
        <v>1</v>
      </c>
      <c r="AS6882">
        <v>0</v>
      </c>
      <c r="AT6882">
        <v>0</v>
      </c>
      <c r="AU6882">
        <v>0</v>
      </c>
      <c r="BA6882">
        <v>2</v>
      </c>
    </row>
    <row r="6883" spans="3:53" ht="12.75" x14ac:dyDescent="0.2">
      <c r="C6883" t="s">
        <v>1076</v>
      </c>
      <c r="D6883" t="s">
        <v>1043</v>
      </c>
      <c r="E6883">
        <v>27.28</v>
      </c>
      <c r="F6883">
        <v>6.49</v>
      </c>
      <c r="G6883">
        <v>2.79</v>
      </c>
      <c r="H6883">
        <v>-99999</v>
      </c>
      <c r="I6883">
        <v>-0.188</v>
      </c>
      <c r="J6883" t="s">
        <v>78</v>
      </c>
      <c r="K6883">
        <v>46.32</v>
      </c>
      <c r="L6883">
        <v>27.334221428571428</v>
      </c>
      <c r="M6883">
        <v>-0.19470621729799589</v>
      </c>
      <c r="N6883">
        <v>27.32640285714286</v>
      </c>
      <c r="O6883">
        <v>-0.1661501419715381</v>
      </c>
      <c r="P6883">
        <v>77875</v>
      </c>
      <c r="Q6883">
        <v>205671</v>
      </c>
      <c r="R6883">
        <v>0.38</v>
      </c>
      <c r="S6883">
        <v>34.728000000000002</v>
      </c>
      <c r="T6883">
        <v>6.2530000000000001</v>
      </c>
      <c r="U6883">
        <v>18.533999999999999</v>
      </c>
      <c r="V6883">
        <v>2.3318682551253</v>
      </c>
      <c r="AC6883">
        <v>27.41</v>
      </c>
      <c r="AD6883">
        <v>27.25</v>
      </c>
      <c r="AH6883" s="85">
        <f>IF(AND(M6883&lt;Variables!$G$6,M6883&gt;Variables!$G$5),0,1)</f>
        <v>1</v>
      </c>
      <c r="AI6883" s="85">
        <f t="shared" si="632"/>
        <v>0</v>
      </c>
      <c r="AJ6883" s="85">
        <f>IF(I6883&gt;Variables!$G$7,0,1)</f>
        <v>1</v>
      </c>
      <c r="AK6883" s="85">
        <f>IF(F6883&gt;Variables!$G$8,0,1)</f>
        <v>1</v>
      </c>
      <c r="AL6883" s="85">
        <f>IF(G6883&gt;Variables!$G$9,0,1)</f>
        <v>1</v>
      </c>
      <c r="AM6883" s="85">
        <f>IF(AND(K6883&gt;Variables!$G$10,K6883&lt;Variables!$G$11),0,1)</f>
        <v>1</v>
      </c>
      <c r="AN6883" s="103">
        <f>IF(H6883&lt;Variables!$G$13,1,0)</f>
        <v>1</v>
      </c>
      <c r="AO6883" s="101">
        <f>IF(R6883&lt;Variables!$G$12,0,1)</f>
        <v>0</v>
      </c>
      <c r="AP6883" s="86">
        <f t="shared" si="631"/>
        <v>1</v>
      </c>
      <c r="AR6883">
        <v>0</v>
      </c>
      <c r="AS6883">
        <v>0</v>
      </c>
      <c r="AT6883">
        <v>0</v>
      </c>
      <c r="AU6883">
        <v>0</v>
      </c>
      <c r="BA6883">
        <v>0</v>
      </c>
    </row>
    <row r="6884" spans="3:53" ht="12.75" x14ac:dyDescent="0.2">
      <c r="C6884" t="s">
        <v>1077</v>
      </c>
      <c r="D6884" t="s">
        <v>1054</v>
      </c>
      <c r="E6884">
        <v>0.18</v>
      </c>
      <c r="F6884">
        <v>14.72</v>
      </c>
      <c r="G6884">
        <v>4.29</v>
      </c>
      <c r="H6884">
        <v>-99999</v>
      </c>
      <c r="I6884">
        <v>92.021000000000001</v>
      </c>
      <c r="J6884" t="s">
        <v>78</v>
      </c>
      <c r="K6884">
        <v>-99999</v>
      </c>
      <c r="L6884">
        <v>0.18564249999999999</v>
      </c>
      <c r="M6884">
        <v>0.78511116797069669</v>
      </c>
      <c r="N6884">
        <v>0.1857242857142857</v>
      </c>
      <c r="O6884">
        <v>0.7407293453429431</v>
      </c>
      <c r="P6884">
        <v>48260</v>
      </c>
      <c r="Q6884">
        <v>20890</v>
      </c>
      <c r="R6884">
        <v>2.31</v>
      </c>
      <c r="S6884">
        <v>34.457000000000008</v>
      </c>
      <c r="T6884">
        <v>6.2589999999999986</v>
      </c>
      <c r="U6884">
        <v>18.281600000000001</v>
      </c>
      <c r="V6884"/>
      <c r="AC6884">
        <v>0.1981</v>
      </c>
      <c r="AD6884">
        <v>0.18329999999999999</v>
      </c>
      <c r="AH6884" s="85">
        <f>IF(AND(M6884&lt;Variables!$G$6,M6884&gt;Variables!$G$5),0,1)</f>
        <v>1</v>
      </c>
      <c r="AI6884" s="85">
        <f t="shared" si="632"/>
        <v>1</v>
      </c>
      <c r="AJ6884" s="85">
        <f>IF(I6884&gt;Variables!$G$7,0,1)</f>
        <v>0</v>
      </c>
      <c r="AK6884" s="85">
        <f>IF(F6884&gt;Variables!$G$8,0,1)</f>
        <v>0</v>
      </c>
      <c r="AL6884" s="85">
        <f>IF(G6884&gt;Variables!$G$9,0,1)</f>
        <v>1</v>
      </c>
      <c r="AM6884" s="85">
        <f>IF(AND(K6884&gt;Variables!$G$10,K6884&lt;Variables!$G$11),0,1)</f>
        <v>1</v>
      </c>
      <c r="AN6884" s="103">
        <f>IF(H6884&lt;Variables!$G$13,1,0)</f>
        <v>1</v>
      </c>
      <c r="AO6884" s="101">
        <f>IF(R6884&lt;Variables!$G$12,0,1)</f>
        <v>1</v>
      </c>
      <c r="AP6884" s="86">
        <f t="shared" si="631"/>
        <v>1</v>
      </c>
      <c r="AR6884">
        <v>1</v>
      </c>
      <c r="AS6884">
        <v>0</v>
      </c>
      <c r="AT6884">
        <v>0</v>
      </c>
      <c r="AU6884">
        <v>0</v>
      </c>
      <c r="BA6884">
        <v>2</v>
      </c>
    </row>
    <row r="6885" spans="3:53" ht="12.75" x14ac:dyDescent="0.2">
      <c r="C6885" t="s">
        <v>1077</v>
      </c>
      <c r="D6885" t="s">
        <v>1049</v>
      </c>
      <c r="E6885">
        <v>10.23</v>
      </c>
      <c r="F6885">
        <v>68.66</v>
      </c>
      <c r="G6885">
        <v>-11.62</v>
      </c>
      <c r="H6885">
        <v>32.65</v>
      </c>
      <c r="I6885">
        <v>-44.661000000000001</v>
      </c>
      <c r="J6885" t="s">
        <v>78</v>
      </c>
      <c r="K6885">
        <v>66.430000000000007</v>
      </c>
      <c r="L6885">
        <v>9.5788799999999998</v>
      </c>
      <c r="M6885">
        <v>5.649094674951554</v>
      </c>
      <c r="N6885">
        <v>9.8416759999999996</v>
      </c>
      <c r="O6885">
        <v>2.8280142528569279</v>
      </c>
      <c r="P6885">
        <v>22020000</v>
      </c>
      <c r="Q6885">
        <v>559580</v>
      </c>
      <c r="R6885">
        <v>39.35</v>
      </c>
      <c r="S6885">
        <v>34.457000000000008</v>
      </c>
      <c r="T6885">
        <v>6.2589999999999986</v>
      </c>
      <c r="U6885">
        <v>18.281600000000001</v>
      </c>
      <c r="V6885">
        <v>2.1222896999799561</v>
      </c>
      <c r="AC6885">
        <v>10.37</v>
      </c>
      <c r="AD6885">
        <v>7.3101000000000003</v>
      </c>
      <c r="AH6885" s="85">
        <f>IF(AND(M6885&lt;Variables!$G$6,M6885&gt;Variables!$G$5),0,1)</f>
        <v>1</v>
      </c>
      <c r="AI6885" s="85">
        <f t="shared" si="632"/>
        <v>1</v>
      </c>
      <c r="AJ6885" s="85">
        <f>IF(I6885&gt;Variables!$G$7,0,1)</f>
        <v>1</v>
      </c>
      <c r="AK6885" s="85">
        <f>IF(F6885&gt;Variables!$G$8,0,1)</f>
        <v>0</v>
      </c>
      <c r="AL6885" s="85">
        <f>IF(G6885&gt;Variables!$G$9,0,1)</f>
        <v>1</v>
      </c>
      <c r="AM6885" s="85">
        <f>IF(AND(K6885&gt;Variables!$G$10,K6885&lt;Variables!$G$11),0,1)</f>
        <v>0</v>
      </c>
      <c r="AN6885" s="103">
        <f>IF(H6885&lt;Variables!$G$13,1,0)</f>
        <v>1</v>
      </c>
      <c r="AO6885" s="101">
        <f>IF(R6885&lt;Variables!$G$12,0,1)</f>
        <v>1</v>
      </c>
      <c r="AP6885" s="86">
        <f t="shared" si="631"/>
        <v>1</v>
      </c>
      <c r="AR6885">
        <v>0</v>
      </c>
      <c r="AS6885">
        <v>0</v>
      </c>
      <c r="AT6885">
        <v>1</v>
      </c>
      <c r="AU6885">
        <v>0</v>
      </c>
      <c r="BA6885">
        <v>-2.25</v>
      </c>
    </row>
    <row r="6886" spans="3:53" ht="12.75" x14ac:dyDescent="0.2">
      <c r="C6886" t="s">
        <v>1077</v>
      </c>
      <c r="D6886" t="s">
        <v>1035</v>
      </c>
      <c r="E6886">
        <v>99.22</v>
      </c>
      <c r="F6886">
        <v>5.21</v>
      </c>
      <c r="G6886">
        <v>4.91</v>
      </c>
      <c r="H6886">
        <v>6520</v>
      </c>
      <c r="I6886">
        <v>-29.504999999999999</v>
      </c>
      <c r="J6886" t="s">
        <v>76</v>
      </c>
      <c r="K6886">
        <v>48.3</v>
      </c>
      <c r="L6886">
        <v>99.373888888888871</v>
      </c>
      <c r="M6886">
        <v>-0.1598899778054606</v>
      </c>
      <c r="N6886">
        <v>99.320308888888903</v>
      </c>
      <c r="O6886">
        <v>-0.10602956239967989</v>
      </c>
      <c r="P6886">
        <v>638740</v>
      </c>
      <c r="Q6886">
        <v>433339</v>
      </c>
      <c r="R6886">
        <v>1.47</v>
      </c>
      <c r="S6886">
        <v>34.457000000000008</v>
      </c>
      <c r="T6886">
        <v>6.2589999999999986</v>
      </c>
      <c r="U6886">
        <v>18.281600000000001</v>
      </c>
      <c r="V6886">
        <v>2.3527601435879082</v>
      </c>
      <c r="AC6886">
        <v>101.545</v>
      </c>
      <c r="AD6886">
        <v>97.584999999999994</v>
      </c>
      <c r="AH6886" s="85">
        <f>IF(AND(M6886&lt;Variables!$G$6,M6886&gt;Variables!$G$5),0,1)</f>
        <v>1</v>
      </c>
      <c r="AI6886" s="85">
        <f t="shared" si="632"/>
        <v>0</v>
      </c>
      <c r="AJ6886" s="85">
        <f>IF(I6886&gt;Variables!$G$7,0,1)</f>
        <v>1</v>
      </c>
      <c r="AK6886" s="85">
        <f>IF(F6886&gt;Variables!$G$8,0,1)</f>
        <v>1</v>
      </c>
      <c r="AL6886" s="85">
        <f>IF(G6886&gt;Variables!$G$9,0,1)</f>
        <v>1</v>
      </c>
      <c r="AM6886" s="85">
        <f>IF(AND(K6886&gt;Variables!$G$10,K6886&lt;Variables!$G$11),0,1)</f>
        <v>1</v>
      </c>
      <c r="AN6886" s="103">
        <f>IF(H6886&lt;Variables!$G$13,1,0)</f>
        <v>0</v>
      </c>
      <c r="AO6886" s="101">
        <f>IF(R6886&lt;Variables!$G$12,0,1)</f>
        <v>0</v>
      </c>
      <c r="AP6886" s="86">
        <f t="shared" si="631"/>
        <v>0</v>
      </c>
      <c r="AR6886">
        <v>1</v>
      </c>
      <c r="AS6886">
        <v>0</v>
      </c>
      <c r="AT6886">
        <v>0</v>
      </c>
      <c r="AU6886">
        <v>0</v>
      </c>
      <c r="BA6886">
        <v>2</v>
      </c>
    </row>
    <row r="6887" spans="3:53" ht="12.75" x14ac:dyDescent="0.2">
      <c r="C6887" t="s">
        <v>1077</v>
      </c>
      <c r="D6887" t="s">
        <v>1038</v>
      </c>
      <c r="E6887">
        <v>5.2</v>
      </c>
      <c r="F6887">
        <v>6.14</v>
      </c>
      <c r="G6887">
        <v>-16.75</v>
      </c>
      <c r="H6887">
        <v>41.21</v>
      </c>
      <c r="I6887">
        <v>-44.359000000000002</v>
      </c>
      <c r="J6887" t="s">
        <v>76</v>
      </c>
      <c r="K6887">
        <v>45.95</v>
      </c>
      <c r="L6887">
        <v>5.0960750000000008</v>
      </c>
      <c r="M6887">
        <v>0.4714412562609277</v>
      </c>
      <c r="N6887">
        <v>5.3065559999999996</v>
      </c>
      <c r="O6887">
        <v>-3.513691365925466</v>
      </c>
      <c r="P6887">
        <v>8713000</v>
      </c>
      <c r="Q6887">
        <v>136903</v>
      </c>
      <c r="R6887">
        <v>63.64</v>
      </c>
      <c r="S6887">
        <v>34.457000000000008</v>
      </c>
      <c r="T6887">
        <v>6.2589999999999986</v>
      </c>
      <c r="U6887">
        <v>18.281600000000001</v>
      </c>
      <c r="V6887">
        <v>2.318298692846946</v>
      </c>
      <c r="AC6887">
        <v>5.6</v>
      </c>
      <c r="AD6887">
        <v>4.5900999999999996</v>
      </c>
      <c r="AH6887" s="85">
        <f>IF(AND(M6887&lt;Variables!$G$6,M6887&gt;Variables!$G$5),0,1)</f>
        <v>1</v>
      </c>
      <c r="AI6887" s="85">
        <f t="shared" si="632"/>
        <v>1</v>
      </c>
      <c r="AJ6887" s="85">
        <f>IF(I6887&gt;Variables!$G$7,0,1)</f>
        <v>1</v>
      </c>
      <c r="AK6887" s="85">
        <f>IF(F6887&gt;Variables!$G$8,0,1)</f>
        <v>1</v>
      </c>
      <c r="AL6887" s="85">
        <f>IF(G6887&gt;Variables!$G$9,0,1)</f>
        <v>1</v>
      </c>
      <c r="AM6887" s="85">
        <f>IF(AND(K6887&gt;Variables!$G$10,K6887&lt;Variables!$G$11),0,1)</f>
        <v>1</v>
      </c>
      <c r="AN6887" s="103">
        <f>IF(H6887&lt;Variables!$G$13,1,0)</f>
        <v>1</v>
      </c>
      <c r="AO6887" s="101">
        <f>IF(R6887&lt;Variables!$G$12,0,1)</f>
        <v>1</v>
      </c>
      <c r="AP6887" s="86">
        <f t="shared" si="631"/>
        <v>0</v>
      </c>
      <c r="AR6887">
        <v>1</v>
      </c>
      <c r="AS6887">
        <v>0</v>
      </c>
      <c r="AT6887">
        <v>0</v>
      </c>
      <c r="AU6887">
        <v>0</v>
      </c>
      <c r="BA6887">
        <v>2</v>
      </c>
    </row>
    <row r="6888" spans="3:53" ht="12.75" x14ac:dyDescent="0.2">
      <c r="C6888" t="s">
        <v>1077</v>
      </c>
      <c r="D6888" t="s">
        <v>1032</v>
      </c>
      <c r="E6888">
        <v>2.0699999999999998</v>
      </c>
      <c r="F6888">
        <v>21.35</v>
      </c>
      <c r="G6888">
        <v>5.37</v>
      </c>
      <c r="H6888">
        <v>51.39</v>
      </c>
      <c r="I6888">
        <v>-15.047000000000001</v>
      </c>
      <c r="J6888" t="s">
        <v>78</v>
      </c>
      <c r="K6888">
        <v>40.04</v>
      </c>
      <c r="L6888">
        <v>2.0758700000000001</v>
      </c>
      <c r="M6888">
        <v>-0.76449874028720732</v>
      </c>
      <c r="N6888">
        <v>2.1344560000000001</v>
      </c>
      <c r="O6888">
        <v>-3.4882892877623188</v>
      </c>
      <c r="P6888">
        <v>13960000</v>
      </c>
      <c r="Q6888">
        <v>363020</v>
      </c>
      <c r="R6888">
        <v>38.46</v>
      </c>
      <c r="S6888">
        <v>34.457000000000008</v>
      </c>
      <c r="T6888">
        <v>6.2589999999999986</v>
      </c>
      <c r="U6888">
        <v>18.281600000000001</v>
      </c>
      <c r="V6888">
        <v>2.261700958522451</v>
      </c>
      <c r="AC6888">
        <v>2.13</v>
      </c>
      <c r="AD6888">
        <v>1.85</v>
      </c>
      <c r="AH6888" s="85">
        <f>IF(AND(M6888&lt;Variables!$G$6,M6888&gt;Variables!$G$5),0,1)</f>
        <v>1</v>
      </c>
      <c r="AI6888" s="85">
        <f t="shared" si="632"/>
        <v>1</v>
      </c>
      <c r="AJ6888" s="85">
        <f>IF(I6888&gt;Variables!$G$7,0,1)</f>
        <v>1</v>
      </c>
      <c r="AK6888" s="85">
        <f>IF(F6888&gt;Variables!$G$8,0,1)</f>
        <v>0</v>
      </c>
      <c r="AL6888" s="85">
        <f>IF(G6888&gt;Variables!$G$9,0,1)</f>
        <v>1</v>
      </c>
      <c r="AM6888" s="85">
        <f>IF(AND(K6888&gt;Variables!$G$10,K6888&lt;Variables!$G$11),0,1)</f>
        <v>1</v>
      </c>
      <c r="AN6888" s="103">
        <f>IF(H6888&lt;Variables!$G$13,1,0)</f>
        <v>1</v>
      </c>
      <c r="AO6888" s="101">
        <f>IF(R6888&lt;Variables!$G$12,0,1)</f>
        <v>1</v>
      </c>
      <c r="AP6888" s="86">
        <f t="shared" si="631"/>
        <v>1</v>
      </c>
      <c r="AR6888">
        <v>0</v>
      </c>
      <c r="AS6888">
        <v>0</v>
      </c>
      <c r="AT6888">
        <v>1</v>
      </c>
      <c r="AU6888">
        <v>0</v>
      </c>
      <c r="BA6888">
        <v>-2.25</v>
      </c>
    </row>
    <row r="6889" spans="3:53" ht="12.75" x14ac:dyDescent="0.2">
      <c r="C6889" t="s">
        <v>1077</v>
      </c>
      <c r="D6889" t="s">
        <v>1059</v>
      </c>
      <c r="E6889">
        <v>5.23</v>
      </c>
      <c r="F6889">
        <v>21.17</v>
      </c>
      <c r="G6889">
        <v>15.11</v>
      </c>
      <c r="H6889">
        <v>335.46</v>
      </c>
      <c r="I6889">
        <v>-26.843</v>
      </c>
      <c r="J6889" t="s">
        <v>78</v>
      </c>
      <c r="K6889">
        <v>47.12</v>
      </c>
      <c r="L6889">
        <v>5.2266349999999999</v>
      </c>
      <c r="M6889">
        <v>-0.4522029948523214</v>
      </c>
      <c r="N6889">
        <v>5.3204520000000004</v>
      </c>
      <c r="O6889">
        <v>-2.2075568015649649</v>
      </c>
      <c r="P6889">
        <v>2730000</v>
      </c>
      <c r="Q6889">
        <v>48840</v>
      </c>
      <c r="R6889">
        <v>55.9</v>
      </c>
      <c r="S6889">
        <v>34.457000000000008</v>
      </c>
      <c r="T6889">
        <v>6.2589999999999986</v>
      </c>
      <c r="U6889">
        <v>18.281600000000001</v>
      </c>
      <c r="V6889">
        <v>2.345159306588656</v>
      </c>
      <c r="AC6889">
        <v>5.99</v>
      </c>
      <c r="AD6889">
        <v>4.5102000000000002</v>
      </c>
      <c r="AH6889" s="85">
        <f>IF(AND(M6889&lt;Variables!$G$6,M6889&gt;Variables!$G$5),0,1)</f>
        <v>1</v>
      </c>
      <c r="AI6889" s="85">
        <f t="shared" si="632"/>
        <v>1</v>
      </c>
      <c r="AJ6889" s="85">
        <f>IF(I6889&gt;Variables!$G$7,0,1)</f>
        <v>1</v>
      </c>
      <c r="AK6889" s="85">
        <f>IF(F6889&gt;Variables!$G$8,0,1)</f>
        <v>0</v>
      </c>
      <c r="AL6889" s="85">
        <f>IF(G6889&gt;Variables!$G$9,0,1)</f>
        <v>0</v>
      </c>
      <c r="AM6889" s="85">
        <f>IF(AND(K6889&gt;Variables!$G$10,K6889&lt;Variables!$G$11),0,1)</f>
        <v>1</v>
      </c>
      <c r="AN6889" s="103">
        <f>IF(H6889&lt;Variables!$G$13,1,0)</f>
        <v>1</v>
      </c>
      <c r="AO6889" s="101">
        <f>IF(R6889&lt;Variables!$G$12,0,1)</f>
        <v>1</v>
      </c>
      <c r="AP6889" s="86">
        <f t="shared" si="631"/>
        <v>1</v>
      </c>
      <c r="AR6889">
        <v>1</v>
      </c>
      <c r="AS6889">
        <v>0</v>
      </c>
      <c r="AT6889">
        <v>0</v>
      </c>
      <c r="AU6889">
        <v>0</v>
      </c>
      <c r="BA6889">
        <v>2</v>
      </c>
    </row>
    <row r="6890" spans="3:53" ht="12.75" x14ac:dyDescent="0.2">
      <c r="C6890" t="s">
        <v>1077</v>
      </c>
      <c r="D6890" t="s">
        <v>1042</v>
      </c>
      <c r="E6890">
        <v>15.68</v>
      </c>
      <c r="F6890">
        <v>15.04</v>
      </c>
      <c r="G6890">
        <v>5.62</v>
      </c>
      <c r="H6890">
        <v>2590</v>
      </c>
      <c r="I6890">
        <v>308.50299999999999</v>
      </c>
      <c r="J6890" t="s">
        <v>78</v>
      </c>
      <c r="K6890">
        <v>66.52</v>
      </c>
      <c r="L6890">
        <v>15.610995000000001</v>
      </c>
      <c r="M6890">
        <v>0.47405690668661049</v>
      </c>
      <c r="N6890">
        <v>15.492888000000001</v>
      </c>
      <c r="O6890">
        <v>1.2400012186236671</v>
      </c>
      <c r="P6890">
        <v>4739000</v>
      </c>
      <c r="Q6890">
        <v>3463000</v>
      </c>
      <c r="R6890">
        <v>1.37</v>
      </c>
      <c r="S6890">
        <v>34.457000000000008</v>
      </c>
      <c r="T6890">
        <v>6.2589999999999986</v>
      </c>
      <c r="U6890">
        <v>18.281600000000001</v>
      </c>
      <c r="V6890">
        <v>2.5032045791817881</v>
      </c>
      <c r="AC6890">
        <v>15.75</v>
      </c>
      <c r="AD6890">
        <v>15.38</v>
      </c>
      <c r="AH6890" s="85">
        <f>IF(AND(M6890&lt;Variables!$G$6,M6890&gt;Variables!$G$5),0,1)</f>
        <v>1</v>
      </c>
      <c r="AI6890" s="85">
        <f t="shared" si="632"/>
        <v>0</v>
      </c>
      <c r="AJ6890" s="85">
        <f>IF(I6890&gt;Variables!$G$7,0,1)</f>
        <v>0</v>
      </c>
      <c r="AK6890" s="85">
        <f>IF(F6890&gt;Variables!$G$8,0,1)</f>
        <v>0</v>
      </c>
      <c r="AL6890" s="85">
        <f>IF(G6890&gt;Variables!$G$9,0,1)</f>
        <v>1</v>
      </c>
      <c r="AM6890" s="85">
        <f>IF(AND(K6890&gt;Variables!$G$10,K6890&lt;Variables!$G$11),0,1)</f>
        <v>0</v>
      </c>
      <c r="AN6890" s="103">
        <f>IF(H6890&lt;Variables!$G$13,1,0)</f>
        <v>0</v>
      </c>
      <c r="AO6890" s="101">
        <f>IF(R6890&lt;Variables!$G$12,0,1)</f>
        <v>0</v>
      </c>
      <c r="AP6890" s="86">
        <f t="shared" si="631"/>
        <v>1</v>
      </c>
      <c r="AR6890">
        <v>0</v>
      </c>
      <c r="AS6890">
        <v>0</v>
      </c>
      <c r="AT6890">
        <v>0</v>
      </c>
      <c r="AU6890">
        <v>1</v>
      </c>
      <c r="BA6890">
        <v>-1.1599999999999999</v>
      </c>
    </row>
    <row r="6891" spans="3:53" ht="12.75" x14ac:dyDescent="0.2">
      <c r="C6891" t="s">
        <v>1077</v>
      </c>
      <c r="D6891" t="s">
        <v>1070</v>
      </c>
      <c r="E6891">
        <v>2.97</v>
      </c>
      <c r="F6891">
        <v>14.72</v>
      </c>
      <c r="G6891">
        <v>2.06</v>
      </c>
      <c r="H6891">
        <v>153.27000000000001</v>
      </c>
      <c r="I6891">
        <v>-32.311</v>
      </c>
      <c r="J6891" t="s">
        <v>78</v>
      </c>
      <c r="K6891">
        <v>51.75</v>
      </c>
      <c r="L6891">
        <v>2.9124249999999998</v>
      </c>
      <c r="M6891">
        <v>0.57598049735186263</v>
      </c>
      <c r="N6891">
        <v>2.9387620000000001</v>
      </c>
      <c r="O6891">
        <v>-0.32537510693277821</v>
      </c>
      <c r="P6891">
        <v>4830000</v>
      </c>
      <c r="Q6891">
        <v>101740</v>
      </c>
      <c r="R6891">
        <v>47.47</v>
      </c>
      <c r="S6891">
        <v>34.457000000000008</v>
      </c>
      <c r="T6891">
        <v>6.2589999999999986</v>
      </c>
      <c r="U6891">
        <v>18.281600000000001</v>
      </c>
      <c r="V6891">
        <v>2.3672435016352349</v>
      </c>
      <c r="AC6891">
        <v>3.5</v>
      </c>
      <c r="AD6891">
        <v>2.41</v>
      </c>
      <c r="AH6891" s="85">
        <f>IF(AND(M6891&lt;Variables!$G$6,M6891&gt;Variables!$G$5),0,1)</f>
        <v>1</v>
      </c>
      <c r="AI6891" s="85">
        <f t="shared" si="632"/>
        <v>1</v>
      </c>
      <c r="AJ6891" s="85">
        <f>IF(I6891&gt;Variables!$G$7,0,1)</f>
        <v>1</v>
      </c>
      <c r="AK6891" s="85">
        <f>IF(F6891&gt;Variables!$G$8,0,1)</f>
        <v>0</v>
      </c>
      <c r="AL6891" s="85">
        <f>IF(G6891&gt;Variables!$G$9,0,1)</f>
        <v>1</v>
      </c>
      <c r="AM6891" s="85">
        <f>IF(AND(K6891&gt;Variables!$G$10,K6891&lt;Variables!$G$11),0,1)</f>
        <v>0</v>
      </c>
      <c r="AN6891" s="103">
        <f>IF(H6891&lt;Variables!$G$13,1,0)</f>
        <v>1</v>
      </c>
      <c r="AO6891" s="101">
        <f>IF(R6891&lt;Variables!$G$12,0,1)</f>
        <v>1</v>
      </c>
      <c r="AP6891" s="86">
        <f t="shared" si="631"/>
        <v>1</v>
      </c>
      <c r="AR6891">
        <v>0</v>
      </c>
      <c r="AS6891">
        <v>0</v>
      </c>
      <c r="AT6891">
        <v>1</v>
      </c>
      <c r="AU6891">
        <v>0</v>
      </c>
      <c r="BA6891">
        <v>-2.25</v>
      </c>
    </row>
    <row r="6892" spans="3:53" ht="12.75" x14ac:dyDescent="0.2">
      <c r="C6892" t="s">
        <v>1077</v>
      </c>
      <c r="D6892" t="s">
        <v>925</v>
      </c>
      <c r="E6892">
        <v>54.58</v>
      </c>
      <c r="F6892">
        <v>6.37</v>
      </c>
      <c r="G6892">
        <v>1.22</v>
      </c>
      <c r="H6892">
        <v>-99999</v>
      </c>
      <c r="I6892">
        <v>-0.154</v>
      </c>
      <c r="J6892" t="s">
        <v>78</v>
      </c>
      <c r="K6892">
        <v>51.28</v>
      </c>
      <c r="L6892">
        <v>54.5799375</v>
      </c>
      <c r="M6892">
        <v>1.14510940945145E-4</v>
      </c>
      <c r="N6892">
        <v>54.608029729729722</v>
      </c>
      <c r="O6892">
        <v>-5.1328952662183097E-2</v>
      </c>
      <c r="P6892">
        <v>95647</v>
      </c>
      <c r="Q6892">
        <v>214801</v>
      </c>
      <c r="R6892">
        <v>0.45</v>
      </c>
      <c r="S6892">
        <v>34.457000000000008</v>
      </c>
      <c r="T6892">
        <v>6.2589999999999986</v>
      </c>
      <c r="U6892">
        <v>18.281600000000001</v>
      </c>
      <c r="V6892">
        <v>2.38025739940981</v>
      </c>
      <c r="AC6892">
        <v>54.79</v>
      </c>
      <c r="AD6892">
        <v>54.56</v>
      </c>
      <c r="AH6892" s="85">
        <f>IF(AND(M6892&lt;Variables!$G$6,M6892&gt;Variables!$G$5),0,1)</f>
        <v>1</v>
      </c>
      <c r="AI6892" s="85">
        <f t="shared" si="632"/>
        <v>1</v>
      </c>
      <c r="AJ6892" s="85">
        <f>IF(I6892&gt;Variables!$G$7,0,1)</f>
        <v>1</v>
      </c>
      <c r="AK6892" s="85">
        <f>IF(F6892&gt;Variables!$G$8,0,1)</f>
        <v>1</v>
      </c>
      <c r="AL6892" s="85">
        <f>IF(G6892&gt;Variables!$G$9,0,1)</f>
        <v>1</v>
      </c>
      <c r="AM6892" s="85">
        <f>IF(AND(K6892&gt;Variables!$G$10,K6892&lt;Variables!$G$11),0,1)</f>
        <v>0</v>
      </c>
      <c r="AN6892" s="103">
        <f>IF(H6892&lt;Variables!$G$13,1,0)</f>
        <v>1</v>
      </c>
      <c r="AO6892" s="101">
        <f>IF(R6892&lt;Variables!$G$12,0,1)</f>
        <v>0</v>
      </c>
      <c r="AP6892" s="86">
        <f t="shared" si="631"/>
        <v>1</v>
      </c>
      <c r="AR6892">
        <v>0</v>
      </c>
      <c r="AS6892">
        <v>0</v>
      </c>
      <c r="AT6892">
        <v>0</v>
      </c>
      <c r="AU6892">
        <v>0</v>
      </c>
      <c r="BA6892">
        <v>0</v>
      </c>
    </row>
    <row r="6893" spans="3:53" ht="12.75" x14ac:dyDescent="0.2">
      <c r="C6893" t="s">
        <v>1077</v>
      </c>
      <c r="D6893" t="s">
        <v>1069</v>
      </c>
      <c r="E6893">
        <v>10.86</v>
      </c>
      <c r="F6893">
        <v>11</v>
      </c>
      <c r="G6893">
        <v>11.4</v>
      </c>
      <c r="H6893">
        <v>224.86</v>
      </c>
      <c r="I6893">
        <v>-41.515999999999998</v>
      </c>
      <c r="J6893" t="s">
        <v>78</v>
      </c>
      <c r="K6893">
        <v>35.200000000000003</v>
      </c>
      <c r="L6893">
        <v>10.9643</v>
      </c>
      <c r="M6893">
        <v>-1.042474211759985</v>
      </c>
      <c r="N6893">
        <v>11.345625</v>
      </c>
      <c r="O6893">
        <v>-4.3684239519638668</v>
      </c>
      <c r="P6893">
        <v>111470</v>
      </c>
      <c r="Q6893">
        <v>58680</v>
      </c>
      <c r="R6893">
        <v>1.9</v>
      </c>
      <c r="S6893">
        <v>34.457000000000008</v>
      </c>
      <c r="T6893">
        <v>6.2589999999999986</v>
      </c>
      <c r="U6893">
        <v>18.281600000000001</v>
      </c>
      <c r="V6893">
        <v>2.1962184797570292</v>
      </c>
      <c r="AC6893">
        <v>11.105</v>
      </c>
      <c r="AD6893">
        <v>10.65</v>
      </c>
      <c r="AH6893" s="85">
        <f>IF(AND(M6893&lt;Variables!$G$6,M6893&gt;Variables!$G$5),0,1)</f>
        <v>1</v>
      </c>
      <c r="AI6893" s="85">
        <f t="shared" si="632"/>
        <v>1</v>
      </c>
      <c r="AJ6893" s="85">
        <f>IF(I6893&gt;Variables!$G$7,0,1)</f>
        <v>1</v>
      </c>
      <c r="AK6893" s="85">
        <f>IF(F6893&gt;Variables!$G$8,0,1)</f>
        <v>0</v>
      </c>
      <c r="AL6893" s="85">
        <f>IF(G6893&gt;Variables!$G$9,0,1)</f>
        <v>1</v>
      </c>
      <c r="AM6893" s="85">
        <f>IF(AND(K6893&gt;Variables!$G$10,K6893&lt;Variables!$G$11),0,1)</f>
        <v>1</v>
      </c>
      <c r="AN6893" s="103">
        <f>IF(H6893&lt;Variables!$G$13,1,0)</f>
        <v>1</v>
      </c>
      <c r="AO6893" s="101">
        <f>IF(R6893&lt;Variables!$G$12,0,1)</f>
        <v>0</v>
      </c>
      <c r="AP6893" s="86">
        <f t="shared" si="631"/>
        <v>1</v>
      </c>
      <c r="AR6893">
        <v>1</v>
      </c>
      <c r="AS6893">
        <v>0</v>
      </c>
      <c r="AT6893">
        <v>0</v>
      </c>
      <c r="AU6893">
        <v>0</v>
      </c>
      <c r="BA6893">
        <v>2</v>
      </c>
    </row>
    <row r="6894" spans="3:53" ht="12.75" x14ac:dyDescent="0.2">
      <c r="C6894" t="s">
        <v>1077</v>
      </c>
      <c r="D6894" t="s">
        <v>1053</v>
      </c>
      <c r="E6894">
        <v>36.380000000000003</v>
      </c>
      <c r="F6894">
        <v>7.99</v>
      </c>
      <c r="G6894">
        <v>7.73</v>
      </c>
      <c r="H6894">
        <v>1280</v>
      </c>
      <c r="I6894">
        <v>6389.8860000000004</v>
      </c>
      <c r="J6894" t="s">
        <v>78</v>
      </c>
      <c r="K6894">
        <v>61.21</v>
      </c>
      <c r="L6894">
        <v>36.523341176470588</v>
      </c>
      <c r="M6894">
        <v>0.28901743413718889</v>
      </c>
      <c r="N6894">
        <v>35.908074999999997</v>
      </c>
      <c r="O6894">
        <v>2.007417551623131</v>
      </c>
      <c r="P6894">
        <v>213051</v>
      </c>
      <c r="Q6894">
        <v>479331</v>
      </c>
      <c r="R6894">
        <v>0.44</v>
      </c>
      <c r="S6894">
        <v>34.457000000000008</v>
      </c>
      <c r="T6894">
        <v>6.2589999999999986</v>
      </c>
      <c r="U6894">
        <v>18.281600000000001</v>
      </c>
      <c r="V6894">
        <v>2.466264357571307</v>
      </c>
      <c r="AC6894">
        <v>36.78</v>
      </c>
      <c r="AD6894">
        <v>35.020000000000003</v>
      </c>
      <c r="AH6894" s="85">
        <f>IF(AND(M6894&lt;Variables!$G$6,M6894&gt;Variables!$G$5),0,1)</f>
        <v>1</v>
      </c>
      <c r="AI6894" s="85">
        <f t="shared" si="632"/>
        <v>0</v>
      </c>
      <c r="AJ6894" s="85">
        <f>IF(I6894&gt;Variables!$G$7,0,1)</f>
        <v>0</v>
      </c>
      <c r="AK6894" s="85">
        <f>IF(F6894&gt;Variables!$G$8,0,1)</f>
        <v>1</v>
      </c>
      <c r="AL6894" s="85">
        <f>IF(G6894&gt;Variables!$G$9,0,1)</f>
        <v>1</v>
      </c>
      <c r="AM6894" s="85">
        <f>IF(AND(K6894&gt;Variables!$G$10,K6894&lt;Variables!$G$11),0,1)</f>
        <v>0</v>
      </c>
      <c r="AN6894" s="103">
        <f>IF(H6894&lt;Variables!$G$13,1,0)</f>
        <v>1</v>
      </c>
      <c r="AO6894" s="101">
        <f>IF(R6894&lt;Variables!$G$12,0,1)</f>
        <v>0</v>
      </c>
      <c r="AP6894" s="86">
        <f t="shared" si="631"/>
        <v>1</v>
      </c>
      <c r="AR6894">
        <v>0</v>
      </c>
      <c r="AS6894">
        <v>0</v>
      </c>
      <c r="AT6894">
        <v>1</v>
      </c>
      <c r="AU6894">
        <v>0</v>
      </c>
      <c r="BA6894">
        <v>-1.63</v>
      </c>
    </row>
    <row r="6895" spans="3:53" ht="12.75" x14ac:dyDescent="0.2">
      <c r="C6895" t="s">
        <v>1077</v>
      </c>
      <c r="D6895" t="s">
        <v>215</v>
      </c>
      <c r="E6895">
        <v>22.64</v>
      </c>
      <c r="F6895">
        <v>7.77</v>
      </c>
      <c r="G6895">
        <v>0.44</v>
      </c>
      <c r="H6895">
        <v>2990</v>
      </c>
      <c r="I6895">
        <v>6.8849999999999998</v>
      </c>
      <c r="J6895" t="s">
        <v>78</v>
      </c>
      <c r="K6895">
        <v>43.5</v>
      </c>
      <c r="L6895">
        <v>22.927804999999999</v>
      </c>
      <c r="M6895">
        <v>-0.37903759212884969</v>
      </c>
      <c r="N6895">
        <v>23.094342000000001</v>
      </c>
      <c r="O6895">
        <v>-1.097420311866862</v>
      </c>
      <c r="P6895">
        <v>25707000</v>
      </c>
      <c r="Q6895">
        <v>27211000</v>
      </c>
      <c r="R6895">
        <v>0.94</v>
      </c>
      <c r="S6895">
        <v>34.457000000000008</v>
      </c>
      <c r="T6895">
        <v>6.2589999999999986</v>
      </c>
      <c r="U6895">
        <v>18.281600000000001</v>
      </c>
      <c r="V6895">
        <v>2.3023996837159069</v>
      </c>
      <c r="AC6895">
        <v>23.349900000000002</v>
      </c>
      <c r="AD6895">
        <v>21.65</v>
      </c>
      <c r="AH6895" s="85">
        <f>IF(AND(M6895&lt;Variables!$G$6,M6895&gt;Variables!$G$5),0,1)</f>
        <v>1</v>
      </c>
      <c r="AI6895" s="85">
        <f t="shared" si="632"/>
        <v>1</v>
      </c>
      <c r="AJ6895" s="85">
        <f>IF(I6895&gt;Variables!$G$7,0,1)</f>
        <v>0</v>
      </c>
      <c r="AK6895" s="85">
        <f>IF(F6895&gt;Variables!$G$8,0,1)</f>
        <v>1</v>
      </c>
      <c r="AL6895" s="85">
        <f>IF(G6895&gt;Variables!$G$9,0,1)</f>
        <v>1</v>
      </c>
      <c r="AM6895" s="85">
        <f>IF(AND(K6895&gt;Variables!$G$10,K6895&lt;Variables!$G$11),0,1)</f>
        <v>1</v>
      </c>
      <c r="AN6895" s="103">
        <f>IF(H6895&lt;Variables!$G$13,1,0)</f>
        <v>0</v>
      </c>
      <c r="AO6895" s="101">
        <f>IF(R6895&lt;Variables!$G$12,0,1)</f>
        <v>0</v>
      </c>
      <c r="AP6895" s="86">
        <f t="shared" ref="AP6895:AP6958" si="633">IF(J6895="Pass", 0,1)</f>
        <v>1</v>
      </c>
      <c r="AR6895">
        <v>1</v>
      </c>
      <c r="AS6895">
        <v>0</v>
      </c>
      <c r="AT6895">
        <v>0</v>
      </c>
      <c r="AU6895">
        <v>0</v>
      </c>
      <c r="BA6895">
        <v>2</v>
      </c>
    </row>
    <row r="6896" spans="3:53" ht="12.75" x14ac:dyDescent="0.2">
      <c r="C6896" t="s">
        <v>1077</v>
      </c>
      <c r="D6896" t="s">
        <v>295</v>
      </c>
      <c r="E6896">
        <v>68.319999999999993</v>
      </c>
      <c r="F6896">
        <v>7.74</v>
      </c>
      <c r="G6896">
        <v>6.08</v>
      </c>
      <c r="H6896">
        <v>2400</v>
      </c>
      <c r="I6896">
        <v>7.0000000000000001E-3</v>
      </c>
      <c r="J6896" t="s">
        <v>78</v>
      </c>
      <c r="K6896">
        <v>63.84</v>
      </c>
      <c r="L6896">
        <v>67.981461111111102</v>
      </c>
      <c r="M6896">
        <v>0.61566621553607115</v>
      </c>
      <c r="N6896">
        <v>67.849060465116281</v>
      </c>
      <c r="O6896">
        <v>0.81200761087470463</v>
      </c>
      <c r="P6896">
        <v>177989</v>
      </c>
      <c r="Q6896">
        <v>370535</v>
      </c>
      <c r="R6896">
        <v>0.48</v>
      </c>
      <c r="S6896">
        <v>34.457000000000008</v>
      </c>
      <c r="T6896">
        <v>6.2589999999999986</v>
      </c>
      <c r="U6896">
        <v>18.281600000000001</v>
      </c>
      <c r="V6896">
        <v>2.469766949014383</v>
      </c>
      <c r="AC6896">
        <v>69.290000000000006</v>
      </c>
      <c r="AD6896">
        <v>67.394999999999996</v>
      </c>
      <c r="AH6896" s="85">
        <f>IF(AND(M6896&lt;Variables!$G$6,M6896&gt;Variables!$G$5),0,1)</f>
        <v>1</v>
      </c>
      <c r="AI6896" s="85">
        <f t="shared" si="632"/>
        <v>0</v>
      </c>
      <c r="AJ6896" s="85">
        <f>IF(I6896&gt;Variables!$G$7,0,1)</f>
        <v>0</v>
      </c>
      <c r="AK6896" s="85">
        <f>IF(F6896&gt;Variables!$G$8,0,1)</f>
        <v>1</v>
      </c>
      <c r="AL6896" s="85">
        <f>IF(G6896&gt;Variables!$G$9,0,1)</f>
        <v>1</v>
      </c>
      <c r="AM6896" s="85">
        <f>IF(AND(K6896&gt;Variables!$G$10,K6896&lt;Variables!$G$11),0,1)</f>
        <v>0</v>
      </c>
      <c r="AN6896" s="103">
        <f>IF(H6896&lt;Variables!$G$13,1,0)</f>
        <v>1</v>
      </c>
      <c r="AO6896" s="101">
        <f>IF(R6896&lt;Variables!$G$12,0,1)</f>
        <v>0</v>
      </c>
      <c r="AP6896" s="86">
        <f t="shared" si="633"/>
        <v>1</v>
      </c>
      <c r="AR6896">
        <v>1</v>
      </c>
      <c r="AS6896">
        <v>0</v>
      </c>
      <c r="AT6896">
        <v>0</v>
      </c>
      <c r="AU6896">
        <v>0</v>
      </c>
      <c r="BA6896">
        <v>1.29</v>
      </c>
    </row>
    <row r="6897" spans="3:53" ht="12.75" x14ac:dyDescent="0.2">
      <c r="C6897" t="s">
        <v>1077</v>
      </c>
      <c r="D6897" t="s">
        <v>1046</v>
      </c>
      <c r="E6897">
        <v>33.43</v>
      </c>
      <c r="F6897">
        <v>6.78</v>
      </c>
      <c r="G6897">
        <v>6.04</v>
      </c>
      <c r="H6897">
        <v>1920</v>
      </c>
      <c r="I6897">
        <v>-61.521000000000001</v>
      </c>
      <c r="J6897" t="s">
        <v>78</v>
      </c>
      <c r="K6897">
        <v>45.07</v>
      </c>
      <c r="L6897">
        <v>33.398644444444443</v>
      </c>
      <c r="M6897">
        <v>-5.5823955596323013E-2</v>
      </c>
      <c r="N6897">
        <v>33.739653488372092</v>
      </c>
      <c r="O6897">
        <v>-1.0659667518400531</v>
      </c>
      <c r="P6897">
        <v>166869</v>
      </c>
      <c r="Q6897">
        <v>557565</v>
      </c>
      <c r="R6897">
        <v>0.3</v>
      </c>
      <c r="S6897">
        <v>34.457000000000008</v>
      </c>
      <c r="T6897">
        <v>6.2589999999999986</v>
      </c>
      <c r="U6897">
        <v>18.281600000000001</v>
      </c>
      <c r="V6897">
        <v>2.3165818102975568</v>
      </c>
      <c r="AC6897">
        <v>34.26</v>
      </c>
      <c r="AD6897">
        <v>32.905000000000001</v>
      </c>
      <c r="AH6897" s="85">
        <f>IF(AND(M6897&lt;Variables!$G$6,M6897&gt;Variables!$G$5),0,1)</f>
        <v>1</v>
      </c>
      <c r="AI6897" s="85">
        <f t="shared" si="632"/>
        <v>1</v>
      </c>
      <c r="AJ6897" s="85">
        <f>IF(I6897&gt;Variables!$G$7,0,1)</f>
        <v>1</v>
      </c>
      <c r="AK6897" s="85">
        <f>IF(F6897&gt;Variables!$G$8,0,1)</f>
        <v>1</v>
      </c>
      <c r="AL6897" s="85">
        <f>IF(G6897&gt;Variables!$G$9,0,1)</f>
        <v>1</v>
      </c>
      <c r="AM6897" s="85">
        <f>IF(AND(K6897&gt;Variables!$G$10,K6897&lt;Variables!$G$11),0,1)</f>
        <v>1</v>
      </c>
      <c r="AN6897" s="103">
        <f>IF(H6897&lt;Variables!$G$13,1,0)</f>
        <v>1</v>
      </c>
      <c r="AO6897" s="101">
        <f>IF(R6897&lt;Variables!$G$12,0,1)</f>
        <v>0</v>
      </c>
      <c r="AP6897" s="86">
        <f t="shared" si="633"/>
        <v>1</v>
      </c>
      <c r="AR6897">
        <v>0</v>
      </c>
      <c r="AS6897">
        <v>1</v>
      </c>
      <c r="AT6897">
        <v>0</v>
      </c>
      <c r="AU6897">
        <v>0</v>
      </c>
      <c r="BA6897">
        <v>0.74</v>
      </c>
    </row>
    <row r="6898" spans="3:53" ht="12.75" x14ac:dyDescent="0.2">
      <c r="C6898" t="s">
        <v>1077</v>
      </c>
      <c r="D6898" t="s">
        <v>888</v>
      </c>
      <c r="E6898">
        <v>21.94</v>
      </c>
      <c r="F6898">
        <v>6.49</v>
      </c>
      <c r="G6898">
        <v>3.33</v>
      </c>
      <c r="H6898">
        <v>3070</v>
      </c>
      <c r="I6898">
        <v>-62.206000000000003</v>
      </c>
      <c r="J6898" t="s">
        <v>78</v>
      </c>
      <c r="K6898">
        <v>67.58</v>
      </c>
      <c r="L6898">
        <v>21.843</v>
      </c>
      <c r="M6898">
        <v>0.65009385157716182</v>
      </c>
      <c r="N6898">
        <v>21.789902000000001</v>
      </c>
      <c r="O6898">
        <v>0.8953596945961555</v>
      </c>
      <c r="P6898">
        <v>1664000</v>
      </c>
      <c r="Q6898">
        <v>3673000</v>
      </c>
      <c r="R6898">
        <v>0.45</v>
      </c>
      <c r="S6898">
        <v>34.457000000000008</v>
      </c>
      <c r="T6898">
        <v>6.2589999999999986</v>
      </c>
      <c r="U6898">
        <v>18.281600000000001</v>
      </c>
      <c r="V6898">
        <v>2.4992204189168161</v>
      </c>
      <c r="AC6898">
        <v>23.4679</v>
      </c>
      <c r="AD6898">
        <v>21.9</v>
      </c>
      <c r="AH6898" s="85">
        <f>IF(AND(M6898&lt;Variables!$G$6,M6898&gt;Variables!$G$5),0,1)</f>
        <v>1</v>
      </c>
      <c r="AI6898" s="85">
        <f t="shared" si="632"/>
        <v>0</v>
      </c>
      <c r="AJ6898" s="85">
        <f>IF(I6898&gt;Variables!$G$7,0,1)</f>
        <v>1</v>
      </c>
      <c r="AK6898" s="85">
        <f>IF(F6898&gt;Variables!$G$8,0,1)</f>
        <v>1</v>
      </c>
      <c r="AL6898" s="85">
        <f>IF(G6898&gt;Variables!$G$9,0,1)</f>
        <v>1</v>
      </c>
      <c r="AM6898" s="85">
        <f>IF(AND(K6898&gt;Variables!$G$10,K6898&lt;Variables!$G$11),0,1)</f>
        <v>0</v>
      </c>
      <c r="AN6898" s="103">
        <f>IF(H6898&lt;Variables!$G$13,1,0)</f>
        <v>0</v>
      </c>
      <c r="AO6898" s="101">
        <f>IF(R6898&lt;Variables!$G$12,0,1)</f>
        <v>0</v>
      </c>
      <c r="AP6898" s="86">
        <f t="shared" si="633"/>
        <v>1</v>
      </c>
      <c r="AR6898">
        <v>1</v>
      </c>
      <c r="AS6898">
        <v>0</v>
      </c>
      <c r="AT6898">
        <v>0</v>
      </c>
      <c r="AU6898">
        <v>0</v>
      </c>
      <c r="BA6898">
        <v>1.48</v>
      </c>
    </row>
    <row r="6899" spans="3:53" ht="12.75" x14ac:dyDescent="0.2">
      <c r="C6899" t="s">
        <v>1077</v>
      </c>
      <c r="D6899" t="s">
        <v>1043</v>
      </c>
      <c r="E6899">
        <v>27.35</v>
      </c>
      <c r="F6899">
        <v>6.42</v>
      </c>
      <c r="G6899">
        <v>3.05</v>
      </c>
      <c r="H6899">
        <v>-99999</v>
      </c>
      <c r="I6899">
        <v>-0.185</v>
      </c>
      <c r="J6899" t="s">
        <v>78</v>
      </c>
      <c r="K6899">
        <v>54.09</v>
      </c>
      <c r="L6899">
        <v>27.327815384615391</v>
      </c>
      <c r="M6899">
        <v>8.1179615246899178E-2</v>
      </c>
      <c r="N6899">
        <v>27.336245454545459</v>
      </c>
      <c r="O6899">
        <v>5.0316147026896733E-2</v>
      </c>
      <c r="P6899">
        <v>83909</v>
      </c>
      <c r="Q6899">
        <v>205671</v>
      </c>
      <c r="R6899">
        <v>0.41</v>
      </c>
      <c r="S6899">
        <v>34.457000000000008</v>
      </c>
      <c r="T6899">
        <v>6.2589999999999986</v>
      </c>
      <c r="U6899">
        <v>18.281600000000001</v>
      </c>
      <c r="V6899">
        <v>2.4063028428826541</v>
      </c>
      <c r="AC6899">
        <v>27.41</v>
      </c>
      <c r="AD6899">
        <v>27.25</v>
      </c>
      <c r="AH6899" s="85">
        <f>IF(AND(M6899&lt;Variables!$G$6,M6899&gt;Variables!$G$5),0,1)</f>
        <v>1</v>
      </c>
      <c r="AI6899" s="85">
        <f t="shared" si="632"/>
        <v>1</v>
      </c>
      <c r="AJ6899" s="85">
        <f>IF(I6899&gt;Variables!$G$7,0,1)</f>
        <v>1</v>
      </c>
      <c r="AK6899" s="85">
        <f>IF(F6899&gt;Variables!$G$8,0,1)</f>
        <v>1</v>
      </c>
      <c r="AL6899" s="85">
        <f>IF(G6899&gt;Variables!$G$9,0,1)</f>
        <v>1</v>
      </c>
      <c r="AM6899" s="85">
        <f>IF(AND(K6899&gt;Variables!$G$10,K6899&lt;Variables!$G$11),0,1)</f>
        <v>0</v>
      </c>
      <c r="AN6899" s="103">
        <f>IF(H6899&lt;Variables!$G$13,1,0)</f>
        <v>1</v>
      </c>
      <c r="AO6899" s="101">
        <f>IF(R6899&lt;Variables!$G$12,0,1)</f>
        <v>0</v>
      </c>
      <c r="AP6899" s="86">
        <f t="shared" si="633"/>
        <v>1</v>
      </c>
      <c r="AR6899">
        <v>0</v>
      </c>
      <c r="AS6899">
        <v>0</v>
      </c>
      <c r="AT6899">
        <v>0</v>
      </c>
      <c r="AU6899">
        <v>0</v>
      </c>
      <c r="BA6899">
        <v>0</v>
      </c>
    </row>
    <row r="6900" spans="3:53" ht="12.75" x14ac:dyDescent="0.2">
      <c r="C6900" t="s">
        <v>1077</v>
      </c>
      <c r="D6900" t="s">
        <v>807</v>
      </c>
      <c r="E6900">
        <v>43.58</v>
      </c>
      <c r="F6900">
        <v>6.03</v>
      </c>
      <c r="G6900">
        <v>2.73</v>
      </c>
      <c r="H6900">
        <v>6310</v>
      </c>
      <c r="I6900">
        <v>43.71</v>
      </c>
      <c r="J6900" t="s">
        <v>78</v>
      </c>
      <c r="K6900">
        <v>64.14</v>
      </c>
      <c r="L6900">
        <v>43.268565000000002</v>
      </c>
      <c r="M6900">
        <v>0.73756779315421184</v>
      </c>
      <c r="N6900">
        <v>43.289448000000007</v>
      </c>
      <c r="O6900">
        <v>0.68897159418614828</v>
      </c>
      <c r="P6900">
        <v>2099000</v>
      </c>
      <c r="Q6900">
        <v>1380000</v>
      </c>
      <c r="R6900">
        <v>1.52</v>
      </c>
      <c r="S6900">
        <v>34.457000000000008</v>
      </c>
      <c r="T6900">
        <v>6.2589999999999986</v>
      </c>
      <c r="U6900">
        <v>18.281600000000001</v>
      </c>
      <c r="V6900">
        <v>2.4641940829550508</v>
      </c>
      <c r="AC6900">
        <v>46.21</v>
      </c>
      <c r="AD6900">
        <v>43.075000000000003</v>
      </c>
      <c r="AH6900" s="85">
        <f>IF(AND(M6900&lt;Variables!$G$6,M6900&gt;Variables!$G$5),0,1)</f>
        <v>1</v>
      </c>
      <c r="AI6900" s="85">
        <f t="shared" si="632"/>
        <v>1</v>
      </c>
      <c r="AJ6900" s="85">
        <f>IF(I6900&gt;Variables!$G$7,0,1)</f>
        <v>0</v>
      </c>
      <c r="AK6900" s="85">
        <f>IF(F6900&gt;Variables!$G$8,0,1)</f>
        <v>1</v>
      </c>
      <c r="AL6900" s="85">
        <f>IF(G6900&gt;Variables!$G$9,0,1)</f>
        <v>1</v>
      </c>
      <c r="AM6900" s="85">
        <f>IF(AND(K6900&gt;Variables!$G$10,K6900&lt;Variables!$G$11),0,1)</f>
        <v>0</v>
      </c>
      <c r="AN6900" s="103">
        <f>IF(H6900&lt;Variables!$G$13,1,0)</f>
        <v>0</v>
      </c>
      <c r="AO6900" s="101">
        <f>IF(R6900&lt;Variables!$G$12,0,1)</f>
        <v>0</v>
      </c>
      <c r="AP6900" s="86">
        <f t="shared" si="633"/>
        <v>1</v>
      </c>
      <c r="AR6900">
        <v>1</v>
      </c>
      <c r="AS6900">
        <v>0</v>
      </c>
      <c r="AT6900">
        <v>0</v>
      </c>
      <c r="AU6900">
        <v>0</v>
      </c>
      <c r="BA6900">
        <v>0.79</v>
      </c>
    </row>
    <row r="6901" spans="3:53" ht="12.75" x14ac:dyDescent="0.2">
      <c r="C6901" t="s">
        <v>1077</v>
      </c>
      <c r="D6901" t="s">
        <v>1040</v>
      </c>
      <c r="E6901">
        <v>2.79</v>
      </c>
      <c r="F6901">
        <v>9.5500000000000007</v>
      </c>
      <c r="G6901">
        <v>3.33</v>
      </c>
      <c r="H6901">
        <v>-99999</v>
      </c>
      <c r="I6901">
        <v>187.31</v>
      </c>
      <c r="J6901" t="s">
        <v>78</v>
      </c>
      <c r="K6901">
        <v>66.84</v>
      </c>
      <c r="L6901">
        <v>2.7911666666666668</v>
      </c>
      <c r="M6901">
        <v>-4.1798531080196807E-2</v>
      </c>
      <c r="N6901">
        <v>2.7898727272727268</v>
      </c>
      <c r="O6901">
        <v>4.5619546020355768E-3</v>
      </c>
      <c r="P6901">
        <v>198433</v>
      </c>
      <c r="Q6901">
        <v>61287</v>
      </c>
      <c r="R6901">
        <v>3.24</v>
      </c>
      <c r="S6901">
        <v>34.457000000000008</v>
      </c>
      <c r="T6901">
        <v>6.2589999999999986</v>
      </c>
      <c r="U6901">
        <v>18.281600000000001</v>
      </c>
      <c r="V6901">
        <v>2.5445819882247571</v>
      </c>
      <c r="AC6901">
        <v>2.79</v>
      </c>
      <c r="AD6901">
        <v>2.7501000000000002</v>
      </c>
      <c r="AH6901" s="85">
        <f>IF(AND(M6901&lt;Variables!$G$6,M6901&gt;Variables!$G$5),0,1)</f>
        <v>1</v>
      </c>
      <c r="AI6901" s="85">
        <f t="shared" si="632"/>
        <v>0</v>
      </c>
      <c r="AJ6901" s="85">
        <f>IF(I6901&gt;Variables!$G$7,0,1)</f>
        <v>0</v>
      </c>
      <c r="AK6901" s="85">
        <f>IF(F6901&gt;Variables!$G$8,0,1)</f>
        <v>0</v>
      </c>
      <c r="AL6901" s="85">
        <f>IF(G6901&gt;Variables!$G$9,0,1)</f>
        <v>1</v>
      </c>
      <c r="AM6901" s="85">
        <f>IF(AND(K6901&gt;Variables!$G$10,K6901&lt;Variables!$G$11),0,1)</f>
        <v>0</v>
      </c>
      <c r="AN6901" s="103">
        <f>IF(H6901&lt;Variables!$G$13,1,0)</f>
        <v>1</v>
      </c>
      <c r="AO6901" s="101">
        <f>IF(R6901&lt;Variables!$G$12,0,1)</f>
        <v>1</v>
      </c>
      <c r="AP6901" s="86">
        <f t="shared" si="633"/>
        <v>1</v>
      </c>
      <c r="AR6901">
        <v>0</v>
      </c>
      <c r="AS6901">
        <v>0</v>
      </c>
      <c r="AT6901">
        <v>0</v>
      </c>
      <c r="AU6901">
        <v>0</v>
      </c>
      <c r="BA6901">
        <v>0</v>
      </c>
    </row>
    <row r="6902" spans="3:53" ht="12.75" x14ac:dyDescent="0.2">
      <c r="C6902" t="s">
        <v>1077</v>
      </c>
      <c r="D6902" t="s">
        <v>1072</v>
      </c>
      <c r="E6902">
        <v>29.23</v>
      </c>
      <c r="F6902">
        <v>5.76</v>
      </c>
      <c r="G6902">
        <v>4.8499999999999996</v>
      </c>
      <c r="H6902">
        <v>3270</v>
      </c>
      <c r="I6902">
        <v>4.3899999999999997</v>
      </c>
      <c r="J6902" t="s">
        <v>78</v>
      </c>
      <c r="K6902">
        <v>57.7</v>
      </c>
      <c r="L6902">
        <v>29.151910000000001</v>
      </c>
      <c r="M6902">
        <v>0.19960956246090281</v>
      </c>
      <c r="N6902">
        <v>28.987292</v>
      </c>
      <c r="O6902">
        <v>0.76864027174389726</v>
      </c>
      <c r="P6902">
        <v>2009000</v>
      </c>
      <c r="Q6902">
        <v>2311000</v>
      </c>
      <c r="R6902">
        <v>0.87</v>
      </c>
      <c r="S6902">
        <v>34.457000000000008</v>
      </c>
      <c r="T6902">
        <v>6.2589999999999986</v>
      </c>
      <c r="U6902">
        <v>18.281600000000001</v>
      </c>
      <c r="V6902">
        <v>2.4371433137698362</v>
      </c>
      <c r="AC6902">
        <v>29.25</v>
      </c>
      <c r="AD6902">
        <v>28.81</v>
      </c>
      <c r="AH6902" s="85">
        <f>IF(AND(M6902&lt;Variables!$G$6,M6902&gt;Variables!$G$5),0,1)</f>
        <v>1</v>
      </c>
      <c r="AI6902" s="85">
        <f t="shared" si="632"/>
        <v>0</v>
      </c>
      <c r="AJ6902" s="85">
        <f>IF(I6902&gt;Variables!$G$7,0,1)</f>
        <v>0</v>
      </c>
      <c r="AK6902" s="85">
        <f>IF(F6902&gt;Variables!$G$8,0,1)</f>
        <v>1</v>
      </c>
      <c r="AL6902" s="85">
        <f>IF(G6902&gt;Variables!$G$9,0,1)</f>
        <v>1</v>
      </c>
      <c r="AM6902" s="85">
        <f>IF(AND(K6902&gt;Variables!$G$10,K6902&lt;Variables!$G$11),0,1)</f>
        <v>0</v>
      </c>
      <c r="AN6902" s="103">
        <f>IF(H6902&lt;Variables!$G$13,1,0)</f>
        <v>0</v>
      </c>
      <c r="AO6902" s="101">
        <f>IF(R6902&lt;Variables!$G$12,0,1)</f>
        <v>0</v>
      </c>
      <c r="AP6902" s="86">
        <f t="shared" si="633"/>
        <v>1</v>
      </c>
      <c r="AR6902">
        <v>0</v>
      </c>
      <c r="AS6902">
        <v>0</v>
      </c>
      <c r="AT6902">
        <v>0</v>
      </c>
      <c r="AU6902">
        <v>1</v>
      </c>
      <c r="BA6902">
        <v>-1.38</v>
      </c>
    </row>
    <row r="6903" spans="3:53" ht="12.75" x14ac:dyDescent="0.2">
      <c r="C6903" t="s">
        <v>1077</v>
      </c>
      <c r="D6903" t="s">
        <v>971</v>
      </c>
      <c r="E6903">
        <v>30.31</v>
      </c>
      <c r="F6903">
        <v>5.65</v>
      </c>
      <c r="G6903">
        <v>-5.52</v>
      </c>
      <c r="H6903">
        <v>20630</v>
      </c>
      <c r="I6903">
        <v>-67.77</v>
      </c>
      <c r="J6903" t="s">
        <v>78</v>
      </c>
      <c r="K6903">
        <v>47.23</v>
      </c>
      <c r="L6903">
        <v>30.289905000000001</v>
      </c>
      <c r="M6903">
        <v>9.9356534792683429E-2</v>
      </c>
      <c r="N6903">
        <v>30.523575999999998</v>
      </c>
      <c r="O6903">
        <v>-0.66694675617299304</v>
      </c>
      <c r="P6903">
        <v>19365000</v>
      </c>
      <c r="Q6903">
        <v>8987000</v>
      </c>
      <c r="R6903">
        <v>2.15</v>
      </c>
      <c r="S6903">
        <v>34.457000000000008</v>
      </c>
      <c r="T6903">
        <v>6.2589999999999986</v>
      </c>
      <c r="U6903">
        <v>18.281600000000001</v>
      </c>
      <c r="V6903">
        <v>2.3365143585281629</v>
      </c>
      <c r="AC6903">
        <v>31.274999999999999</v>
      </c>
      <c r="AD6903">
        <v>29.6</v>
      </c>
      <c r="AH6903" s="85">
        <f>IF(AND(M6903&lt;Variables!$G$6,M6903&gt;Variables!$G$5),0,1)</f>
        <v>1</v>
      </c>
      <c r="AI6903" s="85">
        <f t="shared" si="632"/>
        <v>1</v>
      </c>
      <c r="AJ6903" s="85">
        <f>IF(I6903&gt;Variables!$G$7,0,1)</f>
        <v>1</v>
      </c>
      <c r="AK6903" s="85">
        <f>IF(F6903&gt;Variables!$G$8,0,1)</f>
        <v>1</v>
      </c>
      <c r="AL6903" s="85">
        <f>IF(G6903&gt;Variables!$G$9,0,1)</f>
        <v>1</v>
      </c>
      <c r="AM6903" s="85">
        <f>IF(AND(K6903&gt;Variables!$G$10,K6903&lt;Variables!$G$11),0,1)</f>
        <v>1</v>
      </c>
      <c r="AN6903" s="103">
        <f>IF(H6903&lt;Variables!$G$13,1,0)</f>
        <v>0</v>
      </c>
      <c r="AO6903" s="101">
        <f>IF(R6903&lt;Variables!$G$12,0,1)</f>
        <v>1</v>
      </c>
      <c r="AP6903" s="86">
        <f t="shared" si="633"/>
        <v>1</v>
      </c>
      <c r="AR6903">
        <v>0</v>
      </c>
      <c r="AS6903">
        <v>0</v>
      </c>
      <c r="AT6903">
        <v>0</v>
      </c>
      <c r="AU6903">
        <v>1</v>
      </c>
      <c r="BA6903">
        <v>-0.53</v>
      </c>
    </row>
    <row r="6904" spans="3:53" ht="12.75" x14ac:dyDescent="0.2">
      <c r="C6904" t="s">
        <v>1077</v>
      </c>
      <c r="D6904" t="s">
        <v>1039</v>
      </c>
      <c r="E6904">
        <v>6.08</v>
      </c>
      <c r="F6904">
        <v>21.47</v>
      </c>
      <c r="G6904">
        <v>-6.53</v>
      </c>
      <c r="H6904">
        <v>6.19</v>
      </c>
      <c r="I6904">
        <v>-42.005000000000003</v>
      </c>
      <c r="J6904" t="s">
        <v>76</v>
      </c>
      <c r="K6904">
        <v>57.96</v>
      </c>
      <c r="L6904">
        <v>5.9343473684210517</v>
      </c>
      <c r="M6904">
        <v>2.5386554279014559</v>
      </c>
      <c r="N6904">
        <v>6.0510999999999999</v>
      </c>
      <c r="O6904">
        <v>0.56022871874535274</v>
      </c>
      <c r="P6904">
        <v>10080000</v>
      </c>
      <c r="Q6904">
        <v>250890</v>
      </c>
      <c r="R6904">
        <v>40.18</v>
      </c>
      <c r="S6904">
        <v>34.457000000000008</v>
      </c>
      <c r="T6904">
        <v>6.2589999999999986</v>
      </c>
      <c r="U6904">
        <v>18.281600000000001</v>
      </c>
      <c r="V6904">
        <v>2.3251007293433581</v>
      </c>
      <c r="AC6904">
        <v>6.5</v>
      </c>
      <c r="AD6904">
        <v>5.3</v>
      </c>
      <c r="AH6904" s="85">
        <f>IF(AND(M6904&lt;Variables!$G$6,M6904&gt;Variables!$G$5),0,1)</f>
        <v>1</v>
      </c>
      <c r="AI6904" s="85">
        <f t="shared" si="632"/>
        <v>1</v>
      </c>
      <c r="AJ6904" s="85">
        <f>IF(I6904&gt;Variables!$G$7,0,1)</f>
        <v>1</v>
      </c>
      <c r="AK6904" s="85">
        <f>IF(F6904&gt;Variables!$G$8,0,1)</f>
        <v>0</v>
      </c>
      <c r="AL6904" s="85">
        <f>IF(G6904&gt;Variables!$G$9,0,1)</f>
        <v>1</v>
      </c>
      <c r="AM6904" s="85">
        <f>IF(AND(K6904&gt;Variables!$G$10,K6904&lt;Variables!$G$11),0,1)</f>
        <v>0</v>
      </c>
      <c r="AN6904" s="103">
        <f>IF(H6904&lt;Variables!$G$13,1,0)</f>
        <v>1</v>
      </c>
      <c r="AO6904" s="101">
        <f>IF(R6904&lt;Variables!$G$12,0,1)</f>
        <v>1</v>
      </c>
      <c r="AP6904" s="86">
        <f t="shared" si="633"/>
        <v>0</v>
      </c>
      <c r="AR6904">
        <v>1</v>
      </c>
      <c r="AS6904">
        <v>0</v>
      </c>
      <c r="AT6904">
        <v>0</v>
      </c>
      <c r="AU6904">
        <v>0</v>
      </c>
      <c r="BA6904">
        <v>2</v>
      </c>
    </row>
    <row r="6905" spans="3:53" ht="12.75" x14ac:dyDescent="0.2">
      <c r="C6905" t="s">
        <v>1077</v>
      </c>
      <c r="D6905" t="s">
        <v>1036</v>
      </c>
      <c r="E6905">
        <v>701.62</v>
      </c>
      <c r="F6905">
        <v>14.36</v>
      </c>
      <c r="G6905">
        <v>2.04</v>
      </c>
      <c r="H6905">
        <v>12820</v>
      </c>
      <c r="I6905">
        <v>71.346999999999994</v>
      </c>
      <c r="J6905" t="s">
        <v>76</v>
      </c>
      <c r="K6905">
        <v>47.34</v>
      </c>
      <c r="L6905">
        <v>700.94939999999997</v>
      </c>
      <c r="M6905">
        <v>-0.13544486948700851</v>
      </c>
      <c r="N6905">
        <v>701.10222999999996</v>
      </c>
      <c r="O6905">
        <v>-0.15721387735422879</v>
      </c>
      <c r="P6905">
        <v>1895000</v>
      </c>
      <c r="Q6905">
        <v>568465</v>
      </c>
      <c r="R6905">
        <v>3.33</v>
      </c>
      <c r="S6905">
        <v>34.457000000000008</v>
      </c>
      <c r="T6905">
        <v>6.2589999999999986</v>
      </c>
      <c r="U6905">
        <v>18.281600000000001</v>
      </c>
      <c r="V6905">
        <v>2.341923468283674</v>
      </c>
      <c r="AC6905">
        <v>714.68989999999997</v>
      </c>
      <c r="AD6905">
        <v>698.10900000000004</v>
      </c>
      <c r="AH6905" s="85">
        <f>IF(AND(M6905&lt;Variables!$G$6,M6905&gt;Variables!$G$5),0,1)</f>
        <v>1</v>
      </c>
      <c r="AI6905" s="85">
        <f t="shared" si="632"/>
        <v>1</v>
      </c>
      <c r="AJ6905" s="85">
        <f>IF(I6905&gt;Variables!$G$7,0,1)</f>
        <v>0</v>
      </c>
      <c r="AK6905" s="85">
        <f>IF(F6905&gt;Variables!$G$8,0,1)</f>
        <v>0</v>
      </c>
      <c r="AL6905" s="85">
        <f>IF(G6905&gt;Variables!$G$9,0,1)</f>
        <v>1</v>
      </c>
      <c r="AM6905" s="85">
        <f>IF(AND(K6905&gt;Variables!$G$10,K6905&lt;Variables!$G$11),0,1)</f>
        <v>1</v>
      </c>
      <c r="AN6905" s="103">
        <f>IF(H6905&lt;Variables!$G$13,1,0)</f>
        <v>0</v>
      </c>
      <c r="AO6905" s="101">
        <f>IF(R6905&lt;Variables!$G$12,0,1)</f>
        <v>1</v>
      </c>
      <c r="AP6905" s="86">
        <f t="shared" si="633"/>
        <v>0</v>
      </c>
      <c r="AR6905">
        <v>1</v>
      </c>
      <c r="AS6905">
        <v>0</v>
      </c>
      <c r="AT6905">
        <v>0</v>
      </c>
      <c r="AU6905">
        <v>0</v>
      </c>
      <c r="BA6905">
        <v>0.9</v>
      </c>
    </row>
    <row r="6906" spans="3:53" ht="12.75" x14ac:dyDescent="0.2">
      <c r="C6906" t="s">
        <v>1077</v>
      </c>
      <c r="D6906" t="s">
        <v>1037</v>
      </c>
      <c r="E6906">
        <v>68.67</v>
      </c>
      <c r="F6906">
        <v>13.57</v>
      </c>
      <c r="G6906">
        <v>5.12</v>
      </c>
      <c r="H6906">
        <v>3300</v>
      </c>
      <c r="I6906">
        <v>3.0510000000000002</v>
      </c>
      <c r="J6906" t="s">
        <v>76</v>
      </c>
      <c r="K6906">
        <v>46.08</v>
      </c>
      <c r="L6906">
        <v>69.152735000000007</v>
      </c>
      <c r="M6906">
        <v>-0.42331659044289072</v>
      </c>
      <c r="N6906">
        <v>69.072113999999999</v>
      </c>
      <c r="O6906">
        <v>-0.30709064442417339</v>
      </c>
      <c r="P6906">
        <v>4352000</v>
      </c>
      <c r="Q6906">
        <v>781900</v>
      </c>
      <c r="R6906">
        <v>5.57</v>
      </c>
      <c r="S6906">
        <v>34.457000000000008</v>
      </c>
      <c r="T6906">
        <v>6.2589999999999986</v>
      </c>
      <c r="U6906">
        <v>18.281600000000001</v>
      </c>
      <c r="V6906">
        <v>2.3326026811637748</v>
      </c>
      <c r="AC6906">
        <v>70.704999999999998</v>
      </c>
      <c r="AD6906">
        <v>65.150000000000006</v>
      </c>
      <c r="AH6906" s="85">
        <f>IF(AND(M6906&lt;Variables!$G$6,M6906&gt;Variables!$G$5),0,1)</f>
        <v>1</v>
      </c>
      <c r="AI6906" s="85">
        <f t="shared" si="632"/>
        <v>0</v>
      </c>
      <c r="AJ6906" s="85">
        <f>IF(I6906&gt;Variables!$G$7,0,1)</f>
        <v>0</v>
      </c>
      <c r="AK6906" s="85">
        <f>IF(F6906&gt;Variables!$G$8,0,1)</f>
        <v>0</v>
      </c>
      <c r="AL6906" s="85">
        <f>IF(G6906&gt;Variables!$G$9,0,1)</f>
        <v>1</v>
      </c>
      <c r="AM6906" s="85">
        <f>IF(AND(K6906&gt;Variables!$G$10,K6906&lt;Variables!$G$11),0,1)</f>
        <v>1</v>
      </c>
      <c r="AN6906" s="103">
        <f>IF(H6906&lt;Variables!$G$13,1,0)</f>
        <v>0</v>
      </c>
      <c r="AO6906" s="101">
        <f>IF(R6906&lt;Variables!$G$12,0,1)</f>
        <v>1</v>
      </c>
      <c r="AP6906" s="86">
        <f t="shared" si="633"/>
        <v>0</v>
      </c>
      <c r="AR6906">
        <v>0</v>
      </c>
      <c r="AS6906">
        <v>0</v>
      </c>
      <c r="AT6906">
        <v>1</v>
      </c>
      <c r="AU6906">
        <v>0</v>
      </c>
      <c r="BA6906">
        <v>-2.25</v>
      </c>
    </row>
    <row r="6907" spans="3:53" ht="12.75" x14ac:dyDescent="0.2">
      <c r="C6907" t="s">
        <v>1077</v>
      </c>
      <c r="D6907" t="s">
        <v>1048</v>
      </c>
      <c r="E6907">
        <v>8.5299999999999994</v>
      </c>
      <c r="F6907">
        <v>106.13</v>
      </c>
      <c r="G6907">
        <v>33.1</v>
      </c>
      <c r="H6907">
        <v>33.130000000000003</v>
      </c>
      <c r="I6907">
        <v>-52.11</v>
      </c>
      <c r="J6907" t="s">
        <v>78</v>
      </c>
      <c r="K6907">
        <v>66.53</v>
      </c>
      <c r="L6907">
        <v>8.1162200000000002</v>
      </c>
      <c r="M6907">
        <v>3.479205837200074</v>
      </c>
      <c r="N6907">
        <v>7.3521380000000001</v>
      </c>
      <c r="O6907">
        <v>14.233437946893821</v>
      </c>
      <c r="P6907">
        <v>86730000</v>
      </c>
      <c r="Q6907">
        <v>54420</v>
      </c>
      <c r="R6907">
        <v>1593.72</v>
      </c>
      <c r="S6907">
        <v>34.457000000000008</v>
      </c>
      <c r="T6907">
        <v>6.2589999999999986</v>
      </c>
      <c r="U6907">
        <v>18.281600000000001</v>
      </c>
      <c r="V6907">
        <v>2.2816988932848048</v>
      </c>
      <c r="AC6907">
        <v>10.82</v>
      </c>
      <c r="AD6907">
        <v>6.45</v>
      </c>
      <c r="AH6907" s="85">
        <f>IF(AND(M6907&lt;Variables!$G$6,M6907&gt;Variables!$G$5),0,1)</f>
        <v>1</v>
      </c>
      <c r="AI6907" s="85">
        <f t="shared" si="632"/>
        <v>0</v>
      </c>
      <c r="AJ6907" s="85">
        <f>IF(I6907&gt;Variables!$G$7,0,1)</f>
        <v>1</v>
      </c>
      <c r="AK6907" s="85">
        <f>IF(F6907&gt;Variables!$G$8,0,1)</f>
        <v>0</v>
      </c>
      <c r="AL6907" s="85">
        <f>IF(G6907&gt;Variables!$G$9,0,1)</f>
        <v>0</v>
      </c>
      <c r="AM6907" s="85">
        <f>IF(AND(K6907&gt;Variables!$G$10,K6907&lt;Variables!$G$11),0,1)</f>
        <v>0</v>
      </c>
      <c r="AN6907" s="103">
        <f>IF(H6907&lt;Variables!$G$13,1,0)</f>
        <v>1</v>
      </c>
      <c r="AO6907" s="101">
        <f>IF(R6907&lt;Variables!$G$12,0,1)</f>
        <v>1</v>
      </c>
      <c r="AP6907" s="86">
        <f t="shared" si="633"/>
        <v>1</v>
      </c>
      <c r="AR6907">
        <v>1</v>
      </c>
      <c r="AS6907">
        <v>0</v>
      </c>
      <c r="AT6907">
        <v>0</v>
      </c>
      <c r="AU6907">
        <v>0</v>
      </c>
      <c r="BA6907">
        <v>2</v>
      </c>
    </row>
    <row r="6908" spans="3:53" ht="12.75" x14ac:dyDescent="0.2">
      <c r="C6908" t="s">
        <v>1077</v>
      </c>
      <c r="D6908" t="s">
        <v>756</v>
      </c>
      <c r="E6908">
        <v>2.78</v>
      </c>
      <c r="F6908">
        <v>46.95</v>
      </c>
      <c r="G6908">
        <v>21.25</v>
      </c>
      <c r="H6908">
        <v>27.2</v>
      </c>
      <c r="I6908">
        <v>-57.698</v>
      </c>
      <c r="J6908" t="s">
        <v>78</v>
      </c>
      <c r="K6908">
        <v>48.61</v>
      </c>
      <c r="L6908">
        <v>2.9562900000000001</v>
      </c>
      <c r="M6908">
        <v>-1.5658139086490139</v>
      </c>
      <c r="N6908">
        <v>2.9036680000000001</v>
      </c>
      <c r="O6908">
        <v>0.21806900788933181</v>
      </c>
      <c r="P6908">
        <v>70330000</v>
      </c>
      <c r="Q6908">
        <v>1960000</v>
      </c>
      <c r="R6908">
        <v>35.880000000000003</v>
      </c>
      <c r="S6908">
        <v>34.457000000000008</v>
      </c>
      <c r="T6908">
        <v>6.2589999999999986</v>
      </c>
      <c r="U6908">
        <v>18.281600000000001</v>
      </c>
      <c r="V6908">
        <v>2.3870250835351059</v>
      </c>
      <c r="AC6908">
        <v>3.75</v>
      </c>
      <c r="AD6908">
        <v>2.66</v>
      </c>
      <c r="AH6908" s="85">
        <f>IF(AND(M6908&lt;Variables!$G$6,M6908&gt;Variables!$G$5),0,1)</f>
        <v>1</v>
      </c>
      <c r="AI6908" s="85">
        <f t="shared" si="632"/>
        <v>0</v>
      </c>
      <c r="AJ6908" s="85">
        <f>IF(I6908&gt;Variables!$G$7,0,1)</f>
        <v>1</v>
      </c>
      <c r="AK6908" s="85">
        <f>IF(F6908&gt;Variables!$G$8,0,1)</f>
        <v>0</v>
      </c>
      <c r="AL6908" s="85">
        <f>IF(G6908&gt;Variables!$G$9,0,1)</f>
        <v>0</v>
      </c>
      <c r="AM6908" s="85">
        <f>IF(AND(K6908&gt;Variables!$G$10,K6908&lt;Variables!$G$11),0,1)</f>
        <v>1</v>
      </c>
      <c r="AN6908" s="103">
        <f>IF(H6908&lt;Variables!$G$13,1,0)</f>
        <v>1</v>
      </c>
      <c r="AO6908" s="101">
        <f>IF(R6908&lt;Variables!$G$12,0,1)</f>
        <v>1</v>
      </c>
      <c r="AP6908" s="86">
        <f t="shared" si="633"/>
        <v>1</v>
      </c>
      <c r="AR6908">
        <v>1</v>
      </c>
      <c r="AS6908">
        <v>0</v>
      </c>
      <c r="AT6908">
        <v>0</v>
      </c>
      <c r="AU6908">
        <v>0</v>
      </c>
      <c r="BA6908">
        <v>2</v>
      </c>
    </row>
    <row r="6909" spans="3:53" ht="12.75" x14ac:dyDescent="0.2">
      <c r="C6909" t="s">
        <v>1078</v>
      </c>
      <c r="D6909" t="s">
        <v>1072</v>
      </c>
      <c r="E6909">
        <v>29.16</v>
      </c>
      <c r="F6909">
        <v>5.42</v>
      </c>
      <c r="G6909">
        <v>4.67</v>
      </c>
      <c r="H6909">
        <v>3270</v>
      </c>
      <c r="I6909">
        <v>4.367</v>
      </c>
      <c r="J6909" t="s">
        <v>78</v>
      </c>
      <c r="K6909">
        <v>52.37</v>
      </c>
      <c r="L6909">
        <v>29.1797</v>
      </c>
      <c r="M6909">
        <v>-6.7512688615704489E-2</v>
      </c>
      <c r="N6909">
        <v>29.034292000000001</v>
      </c>
      <c r="O6909">
        <v>0.43296388973424771</v>
      </c>
      <c r="P6909">
        <v>2075000</v>
      </c>
      <c r="Q6909">
        <v>2311000</v>
      </c>
      <c r="R6909">
        <v>0.9</v>
      </c>
      <c r="S6909">
        <v>39.298000000000002</v>
      </c>
      <c r="T6909">
        <v>6.2490000000000014</v>
      </c>
      <c r="U6909">
        <v>20.2896</v>
      </c>
      <c r="V6909">
        <v>2.393770624551999</v>
      </c>
      <c r="AC6909">
        <v>29.25</v>
      </c>
      <c r="AD6909">
        <v>28.81</v>
      </c>
      <c r="AH6909" s="85">
        <f>IF(AND(M6909&lt;Variables!$G$6,M6909&gt;Variables!$G$5),0,1)</f>
        <v>1</v>
      </c>
      <c r="AI6909" s="85">
        <f t="shared" si="632"/>
        <v>0</v>
      </c>
      <c r="AJ6909" s="85">
        <f>IF(I6909&gt;Variables!$G$7,0,1)</f>
        <v>0</v>
      </c>
      <c r="AK6909" s="85">
        <f>IF(F6909&gt;Variables!$G$8,0,1)</f>
        <v>1</v>
      </c>
      <c r="AL6909" s="85">
        <f>IF(G6909&gt;Variables!$G$9,0,1)</f>
        <v>1</v>
      </c>
      <c r="AM6909" s="85">
        <f>IF(AND(K6909&gt;Variables!$G$10,K6909&lt;Variables!$G$11),0,1)</f>
        <v>0</v>
      </c>
      <c r="AN6909" s="103">
        <f>IF(H6909&lt;Variables!$G$13,1,0)</f>
        <v>0</v>
      </c>
      <c r="AO6909" s="101">
        <f>IF(R6909&lt;Variables!$G$12,0,1)</f>
        <v>0</v>
      </c>
      <c r="AP6909" s="86">
        <f t="shared" si="633"/>
        <v>1</v>
      </c>
      <c r="AR6909">
        <v>0</v>
      </c>
      <c r="AS6909">
        <v>0</v>
      </c>
      <c r="AT6909">
        <v>0</v>
      </c>
      <c r="AU6909">
        <v>1</v>
      </c>
      <c r="BA6909">
        <v>-1.1399999999999999</v>
      </c>
    </row>
    <row r="6910" spans="3:53" ht="12.75" x14ac:dyDescent="0.2">
      <c r="C6910" t="s">
        <v>1078</v>
      </c>
      <c r="D6910" t="s">
        <v>807</v>
      </c>
      <c r="E6910">
        <v>43.41</v>
      </c>
      <c r="F6910">
        <v>5.71</v>
      </c>
      <c r="G6910">
        <v>2.62</v>
      </c>
      <c r="H6910">
        <v>6310</v>
      </c>
      <c r="I6910">
        <v>43.674999999999997</v>
      </c>
      <c r="J6910" t="s">
        <v>78</v>
      </c>
      <c r="K6910">
        <v>57.56</v>
      </c>
      <c r="L6910">
        <v>43.429864999999992</v>
      </c>
      <c r="M6910">
        <v>0.2535927753862619</v>
      </c>
      <c r="N6910">
        <v>43.28489600000001</v>
      </c>
      <c r="O6910">
        <v>0.58936031635605324</v>
      </c>
      <c r="P6910">
        <v>2123000</v>
      </c>
      <c r="Q6910">
        <v>1380000</v>
      </c>
      <c r="R6910">
        <v>1.54</v>
      </c>
      <c r="S6910">
        <v>39.298000000000002</v>
      </c>
      <c r="T6910">
        <v>6.2490000000000014</v>
      </c>
      <c r="U6910">
        <v>20.2896</v>
      </c>
      <c r="V6910">
        <v>2.433191425768972</v>
      </c>
      <c r="AC6910">
        <v>46.21</v>
      </c>
      <c r="AD6910">
        <v>43.075000000000003</v>
      </c>
      <c r="AH6910" s="85">
        <f>IF(AND(M6910&lt;Variables!$G$6,M6910&gt;Variables!$G$5),0,1)</f>
        <v>1</v>
      </c>
      <c r="AI6910" s="85">
        <f t="shared" si="632"/>
        <v>0</v>
      </c>
      <c r="AJ6910" s="85">
        <f>IF(I6910&gt;Variables!$G$7,0,1)</f>
        <v>0</v>
      </c>
      <c r="AK6910" s="85">
        <f>IF(F6910&gt;Variables!$G$8,0,1)</f>
        <v>1</v>
      </c>
      <c r="AL6910" s="85">
        <f>IF(G6910&gt;Variables!$G$9,0,1)</f>
        <v>1</v>
      </c>
      <c r="AM6910" s="85">
        <f>IF(AND(K6910&gt;Variables!$G$10,K6910&lt;Variables!$G$11),0,1)</f>
        <v>0</v>
      </c>
      <c r="AN6910" s="103">
        <f>IF(H6910&lt;Variables!$G$13,1,0)</f>
        <v>0</v>
      </c>
      <c r="AO6910" s="101">
        <f>IF(R6910&lt;Variables!$G$12,0,1)</f>
        <v>0</v>
      </c>
      <c r="AP6910" s="86">
        <f t="shared" si="633"/>
        <v>1</v>
      </c>
      <c r="AR6910">
        <v>1</v>
      </c>
      <c r="AS6910">
        <v>0</v>
      </c>
      <c r="AT6910">
        <v>0</v>
      </c>
      <c r="AU6910">
        <v>0</v>
      </c>
      <c r="BA6910">
        <v>1.01</v>
      </c>
    </row>
    <row r="6911" spans="3:53" ht="12.75" x14ac:dyDescent="0.2">
      <c r="C6911" t="s">
        <v>1078</v>
      </c>
      <c r="D6911" t="s">
        <v>971</v>
      </c>
      <c r="E6911">
        <v>30.41</v>
      </c>
      <c r="F6911">
        <v>5.33</v>
      </c>
      <c r="G6911">
        <v>-5.38</v>
      </c>
      <c r="H6911">
        <v>20630</v>
      </c>
      <c r="I6911">
        <v>-67.77</v>
      </c>
      <c r="J6911" t="s">
        <v>78</v>
      </c>
      <c r="K6911">
        <v>49.35</v>
      </c>
      <c r="L6911">
        <v>30.298500000000001</v>
      </c>
      <c r="M6911">
        <v>0.2095813324091875</v>
      </c>
      <c r="N6911">
        <v>30.495816000000001</v>
      </c>
      <c r="O6911">
        <v>-0.43880117849610267</v>
      </c>
      <c r="P6911">
        <v>19570000</v>
      </c>
      <c r="Q6911">
        <v>8987000</v>
      </c>
      <c r="R6911">
        <v>2.1800000000000002</v>
      </c>
      <c r="S6911">
        <v>39.298000000000002</v>
      </c>
      <c r="T6911">
        <v>6.2490000000000014</v>
      </c>
      <c r="U6911">
        <v>20.2896</v>
      </c>
      <c r="V6911">
        <v>2.3552103114345599</v>
      </c>
      <c r="AC6911">
        <v>31.274999999999999</v>
      </c>
      <c r="AD6911">
        <v>29.6</v>
      </c>
      <c r="AH6911" s="85">
        <f>IF(AND(M6911&lt;Variables!$G$6,M6911&gt;Variables!$G$5),0,1)</f>
        <v>1</v>
      </c>
      <c r="AI6911" s="85">
        <f t="shared" si="632"/>
        <v>1</v>
      </c>
      <c r="AJ6911" s="85">
        <f>IF(I6911&gt;Variables!$G$7,0,1)</f>
        <v>1</v>
      </c>
      <c r="AK6911" s="85">
        <f>IF(F6911&gt;Variables!$G$8,0,1)</f>
        <v>1</v>
      </c>
      <c r="AL6911" s="85">
        <f>IF(G6911&gt;Variables!$G$9,0,1)</f>
        <v>1</v>
      </c>
      <c r="AM6911" s="85">
        <f>IF(AND(K6911&gt;Variables!$G$10,K6911&lt;Variables!$G$11),0,1)</f>
        <v>1</v>
      </c>
      <c r="AN6911" s="103">
        <f>IF(H6911&lt;Variables!$G$13,1,0)</f>
        <v>0</v>
      </c>
      <c r="AO6911" s="101">
        <f>IF(R6911&lt;Variables!$G$12,0,1)</f>
        <v>1</v>
      </c>
      <c r="AP6911" s="86">
        <f t="shared" si="633"/>
        <v>1</v>
      </c>
      <c r="AR6911">
        <v>0</v>
      </c>
      <c r="AS6911">
        <v>0</v>
      </c>
      <c r="AT6911">
        <v>1</v>
      </c>
      <c r="AU6911">
        <v>0</v>
      </c>
      <c r="BA6911">
        <v>-0.76</v>
      </c>
    </row>
    <row r="6912" spans="3:53" ht="12.75" x14ac:dyDescent="0.2">
      <c r="C6912" t="s">
        <v>1078</v>
      </c>
      <c r="D6912" t="s">
        <v>1079</v>
      </c>
      <c r="E6912">
        <v>6.6</v>
      </c>
      <c r="F6912">
        <v>26.71</v>
      </c>
      <c r="G6912">
        <v>27.68</v>
      </c>
      <c r="H6912">
        <v>79.040000000000006</v>
      </c>
      <c r="I6912">
        <v>-19.602</v>
      </c>
      <c r="J6912" t="s">
        <v>76</v>
      </c>
      <c r="K6912">
        <v>59.5</v>
      </c>
      <c r="L6912">
        <v>6.5539899999999989</v>
      </c>
      <c r="M6912">
        <v>2.8640568569680598</v>
      </c>
      <c r="N6912">
        <v>6.2541630434782602</v>
      </c>
      <c r="O6912">
        <v>7.795398890825771</v>
      </c>
      <c r="P6912">
        <v>3760000</v>
      </c>
      <c r="Q6912">
        <v>90920</v>
      </c>
      <c r="R6912">
        <v>41.36</v>
      </c>
      <c r="S6912">
        <v>39.298000000000002</v>
      </c>
      <c r="T6912">
        <v>6.2490000000000014</v>
      </c>
      <c r="U6912">
        <v>20.2896</v>
      </c>
      <c r="V6912">
        <v>2.3123762577910552</v>
      </c>
      <c r="AC6912">
        <v>6.99</v>
      </c>
      <c r="AD6912">
        <v>5.3</v>
      </c>
      <c r="AH6912" s="85">
        <f>IF(AND(M6912&lt;Variables!$G$6,M6912&gt;Variables!$G$5),0,1)</f>
        <v>1</v>
      </c>
      <c r="AI6912" s="85">
        <f t="shared" si="632"/>
        <v>0</v>
      </c>
      <c r="AJ6912" s="85">
        <f>IF(I6912&gt;Variables!$G$7,0,1)</f>
        <v>1</v>
      </c>
      <c r="AK6912" s="85">
        <f>IF(F6912&gt;Variables!$G$8,0,1)</f>
        <v>0</v>
      </c>
      <c r="AL6912" s="85">
        <f>IF(G6912&gt;Variables!$G$9,0,1)</f>
        <v>0</v>
      </c>
      <c r="AM6912" s="85">
        <f>IF(AND(K6912&gt;Variables!$G$10,K6912&lt;Variables!$G$11),0,1)</f>
        <v>0</v>
      </c>
      <c r="AN6912" s="103">
        <f>IF(H6912&lt;Variables!$G$13,1,0)</f>
        <v>1</v>
      </c>
      <c r="AO6912" s="101">
        <f>IF(R6912&lt;Variables!$G$12,0,1)</f>
        <v>1</v>
      </c>
      <c r="AP6912" s="86">
        <f t="shared" si="633"/>
        <v>0</v>
      </c>
      <c r="AR6912">
        <v>1</v>
      </c>
      <c r="AS6912">
        <v>0</v>
      </c>
      <c r="AT6912">
        <v>0</v>
      </c>
      <c r="AU6912">
        <v>0</v>
      </c>
      <c r="BA6912">
        <v>2</v>
      </c>
    </row>
    <row r="6913" spans="3:53" ht="12.75" x14ac:dyDescent="0.2">
      <c r="C6913" t="s">
        <v>1078</v>
      </c>
      <c r="D6913" t="s">
        <v>1039</v>
      </c>
      <c r="E6913">
        <v>6.04</v>
      </c>
      <c r="F6913">
        <v>20.48</v>
      </c>
      <c r="G6913">
        <v>-7.14</v>
      </c>
      <c r="H6913">
        <v>6.19</v>
      </c>
      <c r="I6913">
        <v>-42.029000000000003</v>
      </c>
      <c r="J6913" t="s">
        <v>76</v>
      </c>
      <c r="K6913">
        <v>53.03</v>
      </c>
      <c r="L6913">
        <v>6.0138699999999998</v>
      </c>
      <c r="M6913">
        <v>0.5176367297597072</v>
      </c>
      <c r="N6913">
        <v>6.0255260000000002</v>
      </c>
      <c r="O6913">
        <v>0.32319170143817771</v>
      </c>
      <c r="P6913">
        <v>10150000</v>
      </c>
      <c r="Q6913">
        <v>250890</v>
      </c>
      <c r="R6913">
        <v>40.46</v>
      </c>
      <c r="S6913">
        <v>39.298000000000002</v>
      </c>
      <c r="T6913">
        <v>6.2490000000000014</v>
      </c>
      <c r="U6913">
        <v>20.2896</v>
      </c>
      <c r="V6913">
        <v>2.3804025923533429</v>
      </c>
      <c r="AC6913">
        <v>6.5</v>
      </c>
      <c r="AD6913">
        <v>5.3</v>
      </c>
      <c r="AH6913" s="85">
        <f>IF(AND(M6913&lt;Variables!$G$6,M6913&gt;Variables!$G$5),0,1)</f>
        <v>1</v>
      </c>
      <c r="AI6913" s="85">
        <f t="shared" si="632"/>
        <v>1</v>
      </c>
      <c r="AJ6913" s="85">
        <f>IF(I6913&gt;Variables!$G$7,0,1)</f>
        <v>1</v>
      </c>
      <c r="AK6913" s="85">
        <f>IF(F6913&gt;Variables!$G$8,0,1)</f>
        <v>0</v>
      </c>
      <c r="AL6913" s="85">
        <f>IF(G6913&gt;Variables!$G$9,0,1)</f>
        <v>1</v>
      </c>
      <c r="AM6913" s="85">
        <f>IF(AND(K6913&gt;Variables!$G$10,K6913&lt;Variables!$G$11),0,1)</f>
        <v>0</v>
      </c>
      <c r="AN6913" s="103">
        <f>IF(H6913&lt;Variables!$G$13,1,0)</f>
        <v>1</v>
      </c>
      <c r="AO6913" s="101">
        <f>IF(R6913&lt;Variables!$G$12,0,1)</f>
        <v>1</v>
      </c>
      <c r="AP6913" s="86">
        <f t="shared" si="633"/>
        <v>0</v>
      </c>
      <c r="AR6913">
        <v>1</v>
      </c>
      <c r="AS6913">
        <v>0</v>
      </c>
      <c r="AT6913">
        <v>0</v>
      </c>
      <c r="AU6913">
        <v>0</v>
      </c>
      <c r="BA6913">
        <v>2</v>
      </c>
    </row>
    <row r="6914" spans="3:53" ht="12.75" x14ac:dyDescent="0.2">
      <c r="C6914" t="s">
        <v>1078</v>
      </c>
      <c r="D6914" t="s">
        <v>1036</v>
      </c>
      <c r="E6914">
        <v>706.6</v>
      </c>
      <c r="F6914">
        <v>14.67</v>
      </c>
      <c r="G6914">
        <v>2.19</v>
      </c>
      <c r="H6914">
        <v>12820</v>
      </c>
      <c r="I6914">
        <v>71.451999999999998</v>
      </c>
      <c r="J6914" t="s">
        <v>76</v>
      </c>
      <c r="K6914">
        <v>49.91</v>
      </c>
      <c r="L6914">
        <v>701.22306499999991</v>
      </c>
      <c r="M6914">
        <v>-2.6106528597992191E-2</v>
      </c>
      <c r="N6914">
        <v>700.83939599999997</v>
      </c>
      <c r="O6914">
        <v>2.8623390914513949E-2</v>
      </c>
      <c r="P6914">
        <v>1949000</v>
      </c>
      <c r="Q6914">
        <v>568465</v>
      </c>
      <c r="R6914">
        <v>3.43</v>
      </c>
      <c r="S6914">
        <v>39.298000000000002</v>
      </c>
      <c r="T6914">
        <v>6.2490000000000014</v>
      </c>
      <c r="U6914">
        <v>20.2896</v>
      </c>
      <c r="V6914">
        <v>2.3667395841346339</v>
      </c>
      <c r="AC6914">
        <v>714.68989999999997</v>
      </c>
      <c r="AD6914">
        <v>698.10900000000004</v>
      </c>
      <c r="AH6914" s="85">
        <f>IF(AND(M6914&lt;Variables!$G$6,M6914&gt;Variables!$G$5),0,1)</f>
        <v>1</v>
      </c>
      <c r="AI6914" s="85">
        <f t="shared" si="632"/>
        <v>0</v>
      </c>
      <c r="AJ6914" s="85">
        <f>IF(I6914&gt;Variables!$G$7,0,1)</f>
        <v>0</v>
      </c>
      <c r="AK6914" s="85">
        <f>IF(F6914&gt;Variables!$G$8,0,1)</f>
        <v>0</v>
      </c>
      <c r="AL6914" s="85">
        <f>IF(G6914&gt;Variables!$G$9,0,1)</f>
        <v>1</v>
      </c>
      <c r="AM6914" s="85">
        <f>IF(AND(K6914&gt;Variables!$G$10,K6914&lt;Variables!$G$11),0,1)</f>
        <v>1</v>
      </c>
      <c r="AN6914" s="103">
        <f>IF(H6914&lt;Variables!$G$13,1,0)</f>
        <v>0</v>
      </c>
      <c r="AO6914" s="101">
        <f>IF(R6914&lt;Variables!$G$12,0,1)</f>
        <v>1</v>
      </c>
      <c r="AP6914" s="86">
        <f t="shared" si="633"/>
        <v>0</v>
      </c>
      <c r="AR6914">
        <v>0</v>
      </c>
      <c r="AS6914">
        <v>0</v>
      </c>
      <c r="AT6914">
        <v>0</v>
      </c>
      <c r="AU6914">
        <v>1</v>
      </c>
      <c r="BA6914">
        <v>-0.87</v>
      </c>
    </row>
    <row r="6915" spans="3:53" ht="12.75" x14ac:dyDescent="0.2">
      <c r="C6915" t="s">
        <v>1078</v>
      </c>
      <c r="D6915" t="s">
        <v>1037</v>
      </c>
      <c r="E6915">
        <v>67.83</v>
      </c>
      <c r="F6915">
        <v>11.16</v>
      </c>
      <c r="G6915">
        <v>3.51</v>
      </c>
      <c r="H6915">
        <v>3300</v>
      </c>
      <c r="I6915">
        <v>2.891</v>
      </c>
      <c r="J6915" t="s">
        <v>76</v>
      </c>
      <c r="K6915">
        <v>37.64</v>
      </c>
      <c r="L6915">
        <v>68.936135000000007</v>
      </c>
      <c r="M6915">
        <v>-1.6480979097537309</v>
      </c>
      <c r="N6915">
        <v>68.876640000000009</v>
      </c>
      <c r="O6915">
        <v>-1.563142452941972</v>
      </c>
      <c r="P6915">
        <v>4436000</v>
      </c>
      <c r="Q6915">
        <v>781900</v>
      </c>
      <c r="R6915">
        <v>5.67</v>
      </c>
      <c r="S6915">
        <v>39.298000000000002</v>
      </c>
      <c r="T6915">
        <v>6.2490000000000014</v>
      </c>
      <c r="U6915">
        <v>20.2896</v>
      </c>
      <c r="V6915">
        <v>2.2229709700583591</v>
      </c>
      <c r="AC6915">
        <v>70.704999999999998</v>
      </c>
      <c r="AD6915">
        <v>65.150000000000006</v>
      </c>
      <c r="AH6915" s="85">
        <f>IF(AND(M6915&lt;Variables!$G$6,M6915&gt;Variables!$G$5),0,1)</f>
        <v>1</v>
      </c>
      <c r="AI6915" s="85">
        <f t="shared" ref="AI6915:AI6978" si="634">IF(L6915&gt;N6915,0,1)</f>
        <v>0</v>
      </c>
      <c r="AJ6915" s="85">
        <f>IF(I6915&gt;Variables!$G$7,0,1)</f>
        <v>0</v>
      </c>
      <c r="AK6915" s="85">
        <f>IF(F6915&gt;Variables!$G$8,0,1)</f>
        <v>0</v>
      </c>
      <c r="AL6915" s="85">
        <f>IF(G6915&gt;Variables!$G$9,0,1)</f>
        <v>1</v>
      </c>
      <c r="AM6915" s="85">
        <f>IF(AND(K6915&gt;Variables!$G$10,K6915&lt;Variables!$G$11),0,1)</f>
        <v>1</v>
      </c>
      <c r="AN6915" s="103">
        <f>IF(H6915&lt;Variables!$G$13,1,0)</f>
        <v>0</v>
      </c>
      <c r="AO6915" s="101">
        <f>IF(R6915&lt;Variables!$G$12,0,1)</f>
        <v>1</v>
      </c>
      <c r="AP6915" s="86">
        <f t="shared" si="633"/>
        <v>0</v>
      </c>
      <c r="AR6915">
        <v>0</v>
      </c>
      <c r="AS6915">
        <v>0</v>
      </c>
      <c r="AT6915">
        <v>1</v>
      </c>
      <c r="AU6915">
        <v>0</v>
      </c>
      <c r="BA6915">
        <v>-2.25</v>
      </c>
    </row>
    <row r="6916" spans="3:53" ht="12.75" x14ac:dyDescent="0.2">
      <c r="C6916" t="s">
        <v>1078</v>
      </c>
      <c r="D6916" t="s">
        <v>1038</v>
      </c>
      <c r="E6916">
        <v>5.29</v>
      </c>
      <c r="F6916">
        <v>6.63</v>
      </c>
      <c r="G6916">
        <v>-14.96</v>
      </c>
      <c r="H6916">
        <v>41.21</v>
      </c>
      <c r="I6916">
        <v>-44.287999999999997</v>
      </c>
      <c r="J6916" t="s">
        <v>76</v>
      </c>
      <c r="K6916">
        <v>55.75</v>
      </c>
      <c r="L6916">
        <v>5.1539849999999996</v>
      </c>
      <c r="M6916">
        <v>1.474878176789415</v>
      </c>
      <c r="N6916">
        <v>5.251792</v>
      </c>
      <c r="O6916">
        <v>-0.41494408003971961</v>
      </c>
      <c r="P6916">
        <v>8850000</v>
      </c>
      <c r="Q6916">
        <v>136903</v>
      </c>
      <c r="R6916">
        <v>64.64</v>
      </c>
      <c r="S6916">
        <v>39.298000000000002</v>
      </c>
      <c r="T6916">
        <v>6.2490000000000014</v>
      </c>
      <c r="U6916">
        <v>20.2896</v>
      </c>
      <c r="V6916">
        <v>2.3637313403997098</v>
      </c>
      <c r="AC6916">
        <v>5.6</v>
      </c>
      <c r="AD6916">
        <v>4.5900999999999996</v>
      </c>
      <c r="AH6916" s="85">
        <f>IF(AND(M6916&lt;Variables!$G$6,M6916&gt;Variables!$G$5),0,1)</f>
        <v>1</v>
      </c>
      <c r="AI6916" s="85">
        <f t="shared" si="634"/>
        <v>1</v>
      </c>
      <c r="AJ6916" s="85">
        <f>IF(I6916&gt;Variables!$G$7,0,1)</f>
        <v>1</v>
      </c>
      <c r="AK6916" s="85">
        <f>IF(F6916&gt;Variables!$G$8,0,1)</f>
        <v>1</v>
      </c>
      <c r="AL6916" s="85">
        <f>IF(G6916&gt;Variables!$G$9,0,1)</f>
        <v>1</v>
      </c>
      <c r="AM6916" s="85">
        <f>IF(AND(K6916&gt;Variables!$G$10,K6916&lt;Variables!$G$11),0,1)</f>
        <v>0</v>
      </c>
      <c r="AN6916" s="103">
        <f>IF(H6916&lt;Variables!$G$13,1,0)</f>
        <v>1</v>
      </c>
      <c r="AO6916" s="101">
        <f>IF(R6916&lt;Variables!$G$12,0,1)</f>
        <v>1</v>
      </c>
      <c r="AP6916" s="86">
        <f t="shared" si="633"/>
        <v>0</v>
      </c>
      <c r="AR6916">
        <v>1</v>
      </c>
      <c r="AS6916">
        <v>0</v>
      </c>
      <c r="AT6916">
        <v>0</v>
      </c>
      <c r="AU6916">
        <v>0</v>
      </c>
      <c r="BA6916">
        <v>2</v>
      </c>
    </row>
    <row r="6917" spans="3:53" ht="12.75" x14ac:dyDescent="0.2">
      <c r="C6917" t="s">
        <v>1078</v>
      </c>
      <c r="D6917" t="s">
        <v>1035</v>
      </c>
      <c r="E6917">
        <v>99.47</v>
      </c>
      <c r="F6917">
        <v>5.28</v>
      </c>
      <c r="G6917">
        <v>5.18</v>
      </c>
      <c r="H6917">
        <v>6520</v>
      </c>
      <c r="I6917">
        <v>-29.445</v>
      </c>
      <c r="J6917" t="s">
        <v>76</v>
      </c>
      <c r="K6917">
        <v>53.18</v>
      </c>
      <c r="L6917">
        <v>99.432105263157879</v>
      </c>
      <c r="M6917">
        <v>3.8111168160250529E-2</v>
      </c>
      <c r="N6917">
        <v>99.275086666666667</v>
      </c>
      <c r="O6917">
        <v>0.19633660355068491</v>
      </c>
      <c r="P6917">
        <v>642177</v>
      </c>
      <c r="Q6917">
        <v>433339</v>
      </c>
      <c r="R6917">
        <v>1.48</v>
      </c>
      <c r="S6917">
        <v>39.298000000000002</v>
      </c>
      <c r="T6917">
        <v>6.2490000000000014</v>
      </c>
      <c r="U6917">
        <v>20.2896</v>
      </c>
      <c r="V6917">
        <v>2.398603902757237</v>
      </c>
      <c r="AC6917">
        <v>101.545</v>
      </c>
      <c r="AD6917">
        <v>97.584999999999994</v>
      </c>
      <c r="AH6917" s="85">
        <f>IF(AND(M6917&lt;Variables!$G$6,M6917&gt;Variables!$G$5),0,1)</f>
        <v>1</v>
      </c>
      <c r="AI6917" s="85">
        <f t="shared" si="634"/>
        <v>0</v>
      </c>
      <c r="AJ6917" s="85">
        <f>IF(I6917&gt;Variables!$G$7,0,1)</f>
        <v>1</v>
      </c>
      <c r="AK6917" s="85">
        <f>IF(F6917&gt;Variables!$G$8,0,1)</f>
        <v>1</v>
      </c>
      <c r="AL6917" s="85">
        <f>IF(G6917&gt;Variables!$G$9,0,1)</f>
        <v>1</v>
      </c>
      <c r="AM6917" s="85">
        <f>IF(AND(K6917&gt;Variables!$G$10,K6917&lt;Variables!$G$11),0,1)</f>
        <v>0</v>
      </c>
      <c r="AN6917" s="103">
        <f>IF(H6917&lt;Variables!$G$13,1,0)</f>
        <v>0</v>
      </c>
      <c r="AO6917" s="101">
        <f>IF(R6917&lt;Variables!$G$12,0,1)</f>
        <v>0</v>
      </c>
      <c r="AP6917" s="86">
        <f t="shared" si="633"/>
        <v>0</v>
      </c>
      <c r="AR6917">
        <v>1</v>
      </c>
      <c r="AS6917">
        <v>0</v>
      </c>
      <c r="AT6917">
        <v>0</v>
      </c>
      <c r="AU6917">
        <v>0</v>
      </c>
      <c r="BA6917">
        <v>1.89</v>
      </c>
    </row>
    <row r="6918" spans="3:53" ht="12.75" x14ac:dyDescent="0.2">
      <c r="C6918" t="s">
        <v>1078</v>
      </c>
      <c r="D6918" t="s">
        <v>1049</v>
      </c>
      <c r="E6918">
        <v>10.24</v>
      </c>
      <c r="F6918">
        <v>75.680000000000007</v>
      </c>
      <c r="G6918">
        <v>-11.18</v>
      </c>
      <c r="H6918">
        <v>32.65</v>
      </c>
      <c r="I6918">
        <v>-44.523000000000003</v>
      </c>
      <c r="J6918" t="s">
        <v>78</v>
      </c>
      <c r="K6918">
        <v>60.91</v>
      </c>
      <c r="L6918">
        <v>9.7904050000000016</v>
      </c>
      <c r="M6918">
        <v>3.8813001096481621</v>
      </c>
      <c r="N6918">
        <v>9.8366699999999998</v>
      </c>
      <c r="O6918">
        <v>3.3927131844414928</v>
      </c>
      <c r="P6918">
        <v>22750000</v>
      </c>
      <c r="Q6918">
        <v>559580</v>
      </c>
      <c r="R6918">
        <v>40.659999999999997</v>
      </c>
      <c r="S6918">
        <v>39.298000000000002</v>
      </c>
      <c r="T6918">
        <v>6.2490000000000014</v>
      </c>
      <c r="U6918">
        <v>20.2896</v>
      </c>
      <c r="V6918">
        <v>2.2568214827903441</v>
      </c>
      <c r="AC6918">
        <v>10.3</v>
      </c>
      <c r="AD6918">
        <v>7.3101000000000003</v>
      </c>
      <c r="AH6918" s="85">
        <f>IF(AND(M6918&lt;Variables!$G$6,M6918&gt;Variables!$G$5),0,1)</f>
        <v>1</v>
      </c>
      <c r="AI6918" s="85">
        <f t="shared" si="634"/>
        <v>1</v>
      </c>
      <c r="AJ6918" s="85">
        <f>IF(I6918&gt;Variables!$G$7,0,1)</f>
        <v>1</v>
      </c>
      <c r="AK6918" s="85">
        <f>IF(F6918&gt;Variables!$G$8,0,1)</f>
        <v>0</v>
      </c>
      <c r="AL6918" s="85">
        <f>IF(G6918&gt;Variables!$G$9,0,1)</f>
        <v>1</v>
      </c>
      <c r="AM6918" s="85">
        <f>IF(AND(K6918&gt;Variables!$G$10,K6918&lt;Variables!$G$11),0,1)</f>
        <v>0</v>
      </c>
      <c r="AN6918" s="103">
        <f>IF(H6918&lt;Variables!$G$13,1,0)</f>
        <v>1</v>
      </c>
      <c r="AO6918" s="101">
        <f>IF(R6918&lt;Variables!$G$12,0,1)</f>
        <v>1</v>
      </c>
      <c r="AP6918" s="86">
        <f t="shared" si="633"/>
        <v>1</v>
      </c>
      <c r="AR6918">
        <v>0</v>
      </c>
      <c r="AS6918">
        <v>0</v>
      </c>
      <c r="AT6918">
        <v>1</v>
      </c>
      <c r="AU6918">
        <v>0</v>
      </c>
      <c r="BA6918">
        <v>-2.25</v>
      </c>
    </row>
    <row r="6919" spans="3:53" ht="12.75" x14ac:dyDescent="0.2">
      <c r="C6919" t="s">
        <v>1078</v>
      </c>
      <c r="D6919" t="s">
        <v>925</v>
      </c>
      <c r="E6919">
        <v>54.56</v>
      </c>
      <c r="F6919">
        <v>6.31</v>
      </c>
      <c r="G6919">
        <v>1.22</v>
      </c>
      <c r="H6919">
        <v>-99999</v>
      </c>
      <c r="I6919">
        <v>-0.154</v>
      </c>
      <c r="J6919" t="s">
        <v>78</v>
      </c>
      <c r="K6919">
        <v>51.29</v>
      </c>
      <c r="L6919">
        <v>54.573749999999997</v>
      </c>
      <c r="M6919">
        <v>1.1452392404762941E-2</v>
      </c>
      <c r="N6919">
        <v>54.605645714285707</v>
      </c>
      <c r="O6919">
        <v>-4.6965316406846362E-2</v>
      </c>
      <c r="P6919">
        <v>98526</v>
      </c>
      <c r="Q6919">
        <v>214801</v>
      </c>
      <c r="R6919">
        <v>0.46</v>
      </c>
      <c r="S6919">
        <v>39.298000000000002</v>
      </c>
      <c r="T6919">
        <v>6.2490000000000014</v>
      </c>
      <c r="U6919">
        <v>20.2896</v>
      </c>
      <c r="V6919">
        <v>2.380023971680524</v>
      </c>
      <c r="AC6919">
        <v>54.79</v>
      </c>
      <c r="AD6919">
        <v>54.56</v>
      </c>
      <c r="AH6919" s="85">
        <f>IF(AND(M6919&lt;Variables!$G$6,M6919&gt;Variables!$G$5),0,1)</f>
        <v>1</v>
      </c>
      <c r="AI6919" s="85">
        <f t="shared" si="634"/>
        <v>1</v>
      </c>
      <c r="AJ6919" s="85">
        <f>IF(I6919&gt;Variables!$G$7,0,1)</f>
        <v>1</v>
      </c>
      <c r="AK6919" s="85">
        <f>IF(F6919&gt;Variables!$G$8,0,1)</f>
        <v>1</v>
      </c>
      <c r="AL6919" s="85">
        <f>IF(G6919&gt;Variables!$G$9,0,1)</f>
        <v>1</v>
      </c>
      <c r="AM6919" s="85">
        <f>IF(AND(K6919&gt;Variables!$G$10,K6919&lt;Variables!$G$11),0,1)</f>
        <v>0</v>
      </c>
      <c r="AN6919" s="103">
        <f>IF(H6919&lt;Variables!$G$13,1,0)</f>
        <v>1</v>
      </c>
      <c r="AO6919" s="101">
        <f>IF(R6919&lt;Variables!$G$12,0,1)</f>
        <v>0</v>
      </c>
      <c r="AP6919" s="86">
        <f t="shared" si="633"/>
        <v>1</v>
      </c>
      <c r="AR6919">
        <v>0</v>
      </c>
      <c r="AS6919">
        <v>0</v>
      </c>
      <c r="AT6919">
        <v>0</v>
      </c>
      <c r="AU6919">
        <v>0</v>
      </c>
      <c r="BA6919">
        <v>0</v>
      </c>
    </row>
    <row r="6920" spans="3:53" ht="12.75" x14ac:dyDescent="0.2">
      <c r="C6920" t="s">
        <v>1078</v>
      </c>
      <c r="D6920" t="s">
        <v>756</v>
      </c>
      <c r="E6920">
        <v>2.73</v>
      </c>
      <c r="F6920">
        <v>35.82</v>
      </c>
      <c r="G6920">
        <v>12.92</v>
      </c>
      <c r="H6920">
        <v>27.2</v>
      </c>
      <c r="I6920">
        <v>-59.829000000000001</v>
      </c>
      <c r="J6920" t="s">
        <v>78</v>
      </c>
      <c r="K6920">
        <v>33.68</v>
      </c>
      <c r="L6920">
        <v>2.8689100000000001</v>
      </c>
      <c r="M6920">
        <v>-5.53903747416265</v>
      </c>
      <c r="N6920">
        <v>2.901590000000001</v>
      </c>
      <c r="O6920">
        <v>-6.6029314961796999</v>
      </c>
      <c r="P6920">
        <v>73660000</v>
      </c>
      <c r="Q6920">
        <v>1960000</v>
      </c>
      <c r="R6920">
        <v>37.58</v>
      </c>
      <c r="S6920">
        <v>39.298000000000002</v>
      </c>
      <c r="T6920">
        <v>6.2490000000000014</v>
      </c>
      <c r="U6920">
        <v>20.2896</v>
      </c>
      <c r="V6920">
        <v>2.0808729738499991</v>
      </c>
      <c r="AC6920">
        <v>3.75</v>
      </c>
      <c r="AD6920">
        <v>2.66</v>
      </c>
      <c r="AH6920" s="85">
        <f>IF(AND(M6920&lt;Variables!$G$6,M6920&gt;Variables!$G$5),0,1)</f>
        <v>1</v>
      </c>
      <c r="AI6920" s="85">
        <f t="shared" si="634"/>
        <v>1</v>
      </c>
      <c r="AJ6920" s="85">
        <f>IF(I6920&gt;Variables!$G$7,0,1)</f>
        <v>1</v>
      </c>
      <c r="AK6920" s="85">
        <f>IF(F6920&gt;Variables!$G$8,0,1)</f>
        <v>0</v>
      </c>
      <c r="AL6920" s="85">
        <f>IF(G6920&gt;Variables!$G$9,0,1)</f>
        <v>0</v>
      </c>
      <c r="AM6920" s="85">
        <f>IF(AND(K6920&gt;Variables!$G$10,K6920&lt;Variables!$G$11),0,1)</f>
        <v>1</v>
      </c>
      <c r="AN6920" s="103">
        <f>IF(H6920&lt;Variables!$G$13,1,0)</f>
        <v>1</v>
      </c>
      <c r="AO6920" s="101">
        <f>IF(R6920&lt;Variables!$G$12,0,1)</f>
        <v>1</v>
      </c>
      <c r="AP6920" s="86">
        <f t="shared" si="633"/>
        <v>1</v>
      </c>
      <c r="AR6920">
        <v>0</v>
      </c>
      <c r="AS6920">
        <v>0</v>
      </c>
      <c r="AT6920">
        <v>1</v>
      </c>
      <c r="AU6920">
        <v>0</v>
      </c>
      <c r="BA6920">
        <v>-2.25</v>
      </c>
    </row>
    <row r="6921" spans="3:53" ht="12.75" x14ac:dyDescent="0.2">
      <c r="C6921" t="s">
        <v>1078</v>
      </c>
      <c r="D6921" t="s">
        <v>1048</v>
      </c>
      <c r="E6921">
        <v>9.39</v>
      </c>
      <c r="F6921">
        <v>135.91</v>
      </c>
      <c r="G6921">
        <v>52.77</v>
      </c>
      <c r="H6921">
        <v>33.130000000000003</v>
      </c>
      <c r="I6921">
        <v>-47.509</v>
      </c>
      <c r="J6921" t="s">
        <v>78</v>
      </c>
      <c r="K6921">
        <v>80.760000000000005</v>
      </c>
      <c r="L6921">
        <v>8.5984800000000003</v>
      </c>
      <c r="M6921">
        <v>12.108186563206511</v>
      </c>
      <c r="N6921">
        <v>7.6366480000000001</v>
      </c>
      <c r="O6921">
        <v>26.228156646738199</v>
      </c>
      <c r="P6921">
        <v>94850000</v>
      </c>
      <c r="Q6921">
        <v>54420</v>
      </c>
      <c r="R6921">
        <v>1742.93</v>
      </c>
      <c r="S6921">
        <v>39.298000000000002</v>
      </c>
      <c r="T6921">
        <v>6.2490000000000014</v>
      </c>
      <c r="U6921">
        <v>20.2896</v>
      </c>
      <c r="V6921">
        <v>1.2952314489965679</v>
      </c>
      <c r="AC6921">
        <v>10.82</v>
      </c>
      <c r="AD6921">
        <v>6.45</v>
      </c>
      <c r="AH6921" s="85">
        <f>IF(AND(M6921&lt;Variables!$G$6,M6921&gt;Variables!$G$5),0,1)</f>
        <v>1</v>
      </c>
      <c r="AI6921" s="85">
        <f t="shared" si="634"/>
        <v>0</v>
      </c>
      <c r="AJ6921" s="85">
        <f>IF(I6921&gt;Variables!$G$7,0,1)</f>
        <v>1</v>
      </c>
      <c r="AK6921" s="85">
        <f>IF(F6921&gt;Variables!$G$8,0,1)</f>
        <v>0</v>
      </c>
      <c r="AL6921" s="85">
        <f>IF(G6921&gt;Variables!$G$9,0,1)</f>
        <v>0</v>
      </c>
      <c r="AM6921" s="85">
        <f>IF(AND(K6921&gt;Variables!$G$10,K6921&lt;Variables!$G$11),0,1)</f>
        <v>1</v>
      </c>
      <c r="AN6921" s="103">
        <f>IF(H6921&lt;Variables!$G$13,1,0)</f>
        <v>1</v>
      </c>
      <c r="AO6921" s="101">
        <f>IF(R6921&lt;Variables!$G$12,0,1)</f>
        <v>1</v>
      </c>
      <c r="AP6921" s="86">
        <f t="shared" si="633"/>
        <v>1</v>
      </c>
      <c r="AR6921">
        <v>1</v>
      </c>
      <c r="AS6921">
        <v>0</v>
      </c>
      <c r="AT6921">
        <v>0</v>
      </c>
      <c r="AU6921">
        <v>0</v>
      </c>
      <c r="BA6921">
        <v>2</v>
      </c>
    </row>
    <row r="6922" spans="3:53" ht="12.75" x14ac:dyDescent="0.2">
      <c r="C6922" t="s">
        <v>1078</v>
      </c>
      <c r="D6922" t="s">
        <v>1032</v>
      </c>
      <c r="E6922">
        <v>2.04</v>
      </c>
      <c r="F6922">
        <v>20.18</v>
      </c>
      <c r="G6922">
        <v>5.25</v>
      </c>
      <c r="H6922">
        <v>51.39</v>
      </c>
      <c r="I6922">
        <v>-15.055999999999999</v>
      </c>
      <c r="J6922" t="s">
        <v>78</v>
      </c>
      <c r="K6922">
        <v>41.91</v>
      </c>
      <c r="L6922">
        <v>2.06819</v>
      </c>
      <c r="M6922">
        <v>-0.51204193038359824</v>
      </c>
      <c r="N6922">
        <v>2.115968000000001</v>
      </c>
      <c r="O6922">
        <v>-2.758453814046367</v>
      </c>
      <c r="P6922">
        <v>14110000</v>
      </c>
      <c r="Q6922">
        <v>363020</v>
      </c>
      <c r="R6922">
        <v>38.869999999999997</v>
      </c>
      <c r="S6922">
        <v>39.298000000000002</v>
      </c>
      <c r="T6922">
        <v>6.2490000000000014</v>
      </c>
      <c r="U6922">
        <v>20.2896</v>
      </c>
      <c r="V6922">
        <v>2.2845373834918452</v>
      </c>
      <c r="AC6922">
        <v>2.13</v>
      </c>
      <c r="AD6922">
        <v>1.85</v>
      </c>
      <c r="AH6922" s="85">
        <f>IF(AND(M6922&lt;Variables!$G$6,M6922&gt;Variables!$G$5),0,1)</f>
        <v>1</v>
      </c>
      <c r="AI6922" s="85">
        <f t="shared" si="634"/>
        <v>1</v>
      </c>
      <c r="AJ6922" s="85">
        <f>IF(I6922&gt;Variables!$G$7,0,1)</f>
        <v>1</v>
      </c>
      <c r="AK6922" s="85">
        <f>IF(F6922&gt;Variables!$G$8,0,1)</f>
        <v>0</v>
      </c>
      <c r="AL6922" s="85">
        <f>IF(G6922&gt;Variables!$G$9,0,1)</f>
        <v>1</v>
      </c>
      <c r="AM6922" s="85">
        <f>IF(AND(K6922&gt;Variables!$G$10,K6922&lt;Variables!$G$11),0,1)</f>
        <v>1</v>
      </c>
      <c r="AN6922" s="103">
        <f>IF(H6922&lt;Variables!$G$13,1,0)</f>
        <v>1</v>
      </c>
      <c r="AO6922" s="101">
        <f>IF(R6922&lt;Variables!$G$12,0,1)</f>
        <v>1</v>
      </c>
      <c r="AP6922" s="86">
        <f t="shared" si="633"/>
        <v>1</v>
      </c>
      <c r="AR6922">
        <v>0</v>
      </c>
      <c r="AS6922">
        <v>0</v>
      </c>
      <c r="AT6922">
        <v>1</v>
      </c>
      <c r="AU6922">
        <v>0</v>
      </c>
      <c r="BA6922">
        <v>-2.25</v>
      </c>
    </row>
    <row r="6923" spans="3:53" ht="12.75" x14ac:dyDescent="0.2">
      <c r="C6923" t="s">
        <v>1078</v>
      </c>
      <c r="D6923" t="s">
        <v>1042</v>
      </c>
      <c r="E6923">
        <v>15.63</v>
      </c>
      <c r="F6923">
        <v>14.81</v>
      </c>
      <c r="G6923">
        <v>5.26</v>
      </c>
      <c r="H6923">
        <v>2590</v>
      </c>
      <c r="I6923">
        <v>308.15199999999999</v>
      </c>
      <c r="J6923" t="s">
        <v>78</v>
      </c>
      <c r="K6923">
        <v>54.27</v>
      </c>
      <c r="L6923">
        <v>15.641685000000001</v>
      </c>
      <c r="M6923">
        <v>-6.7671737411915386E-2</v>
      </c>
      <c r="N6923">
        <v>15.52243</v>
      </c>
      <c r="O6923">
        <v>0.700083685350812</v>
      </c>
      <c r="P6923">
        <v>4861000</v>
      </c>
      <c r="Q6923">
        <v>3463000</v>
      </c>
      <c r="R6923">
        <v>1.4</v>
      </c>
      <c r="S6923">
        <v>39.298000000000002</v>
      </c>
      <c r="T6923">
        <v>6.2490000000000014</v>
      </c>
      <c r="U6923">
        <v>20.2896</v>
      </c>
      <c r="V6923">
        <v>2.413831176797256</v>
      </c>
      <c r="AC6923">
        <v>15.75</v>
      </c>
      <c r="AD6923">
        <v>15.38</v>
      </c>
      <c r="AH6923" s="85">
        <f>IF(AND(M6923&lt;Variables!$G$6,M6923&gt;Variables!$G$5),0,1)</f>
        <v>1</v>
      </c>
      <c r="AI6923" s="85">
        <f t="shared" si="634"/>
        <v>0</v>
      </c>
      <c r="AJ6923" s="85">
        <f>IF(I6923&gt;Variables!$G$7,0,1)</f>
        <v>0</v>
      </c>
      <c r="AK6923" s="85">
        <f>IF(F6923&gt;Variables!$G$8,0,1)</f>
        <v>0</v>
      </c>
      <c r="AL6923" s="85">
        <f>IF(G6923&gt;Variables!$G$9,0,1)</f>
        <v>1</v>
      </c>
      <c r="AM6923" s="85">
        <f>IF(AND(K6923&gt;Variables!$G$10,K6923&lt;Variables!$G$11),0,1)</f>
        <v>0</v>
      </c>
      <c r="AN6923" s="103">
        <f>IF(H6923&lt;Variables!$G$13,1,0)</f>
        <v>0</v>
      </c>
      <c r="AO6923" s="101">
        <f>IF(R6923&lt;Variables!$G$12,0,1)</f>
        <v>0</v>
      </c>
      <c r="AP6923" s="86">
        <f t="shared" si="633"/>
        <v>1</v>
      </c>
      <c r="AR6923">
        <v>0</v>
      </c>
      <c r="AS6923">
        <v>0</v>
      </c>
      <c r="AT6923">
        <v>0</v>
      </c>
      <c r="AU6923">
        <v>1</v>
      </c>
      <c r="BA6923">
        <v>-1.01</v>
      </c>
    </row>
    <row r="6924" spans="3:53" ht="12.75" x14ac:dyDescent="0.2">
      <c r="C6924" t="s">
        <v>1078</v>
      </c>
      <c r="D6924" t="s">
        <v>215</v>
      </c>
      <c r="E6924">
        <v>23.12</v>
      </c>
      <c r="F6924">
        <v>8.42</v>
      </c>
      <c r="G6924">
        <v>1.85</v>
      </c>
      <c r="H6924">
        <v>2990</v>
      </c>
      <c r="I6924">
        <v>7.0229999999999997</v>
      </c>
      <c r="J6924" t="s">
        <v>78</v>
      </c>
      <c r="K6924">
        <v>58.69</v>
      </c>
      <c r="L6924">
        <v>23.00516</v>
      </c>
      <c r="M6924">
        <v>0.67306639032288262</v>
      </c>
      <c r="N6924">
        <v>23.005583999999999</v>
      </c>
      <c r="O6924">
        <v>0.67121095469690162</v>
      </c>
      <c r="P6924">
        <v>26135000</v>
      </c>
      <c r="Q6924">
        <v>27211000</v>
      </c>
      <c r="R6924">
        <v>0.96</v>
      </c>
      <c r="S6924">
        <v>39.298000000000002</v>
      </c>
      <c r="T6924">
        <v>6.2490000000000014</v>
      </c>
      <c r="U6924">
        <v>20.2896</v>
      </c>
      <c r="V6924">
        <v>2.4226369151122609</v>
      </c>
      <c r="AC6924">
        <v>23.349900000000002</v>
      </c>
      <c r="AD6924">
        <v>21.65</v>
      </c>
      <c r="AH6924" s="85">
        <f>IF(AND(M6924&lt;Variables!$G$6,M6924&gt;Variables!$G$5),0,1)</f>
        <v>1</v>
      </c>
      <c r="AI6924" s="85">
        <f t="shared" si="634"/>
        <v>1</v>
      </c>
      <c r="AJ6924" s="85">
        <f>IF(I6924&gt;Variables!$G$7,0,1)</f>
        <v>0</v>
      </c>
      <c r="AK6924" s="85">
        <f>IF(F6924&gt;Variables!$G$8,0,1)</f>
        <v>1</v>
      </c>
      <c r="AL6924" s="85">
        <f>IF(G6924&gt;Variables!$G$9,0,1)</f>
        <v>1</v>
      </c>
      <c r="AM6924" s="85">
        <f>IF(AND(K6924&gt;Variables!$G$10,K6924&lt;Variables!$G$11),0,1)</f>
        <v>0</v>
      </c>
      <c r="AN6924" s="103">
        <f>IF(H6924&lt;Variables!$G$13,1,0)</f>
        <v>0</v>
      </c>
      <c r="AO6924" s="101">
        <f>IF(R6924&lt;Variables!$G$12,0,1)</f>
        <v>0</v>
      </c>
      <c r="AP6924" s="86">
        <f t="shared" si="633"/>
        <v>1</v>
      </c>
      <c r="AR6924">
        <v>0</v>
      </c>
      <c r="AS6924">
        <v>0</v>
      </c>
      <c r="AT6924">
        <v>1</v>
      </c>
      <c r="AU6924">
        <v>0</v>
      </c>
      <c r="BA6924">
        <v>-2.25</v>
      </c>
    </row>
    <row r="6925" spans="3:53" ht="12.75" x14ac:dyDescent="0.2">
      <c r="C6925" t="s">
        <v>1078</v>
      </c>
      <c r="D6925" t="s">
        <v>1059</v>
      </c>
      <c r="E6925">
        <v>5.37</v>
      </c>
      <c r="F6925">
        <v>25.55</v>
      </c>
      <c r="G6925">
        <v>17.260000000000002</v>
      </c>
      <c r="H6925">
        <v>335.46</v>
      </c>
      <c r="I6925">
        <v>-26.190999999999999</v>
      </c>
      <c r="J6925" t="s">
        <v>78</v>
      </c>
      <c r="K6925">
        <v>51.63</v>
      </c>
      <c r="L6925">
        <v>5.3032399999999997</v>
      </c>
      <c r="M6925">
        <v>-6.1094726997079317E-2</v>
      </c>
      <c r="N6925">
        <v>5.2848620000000004</v>
      </c>
      <c r="O6925">
        <v>0.28644078123514732</v>
      </c>
      <c r="P6925">
        <v>2960000</v>
      </c>
      <c r="Q6925">
        <v>48840</v>
      </c>
      <c r="R6925">
        <v>60.61</v>
      </c>
      <c r="S6925">
        <v>39.298000000000002</v>
      </c>
      <c r="T6925">
        <v>6.2490000000000014</v>
      </c>
      <c r="U6925">
        <v>20.2896</v>
      </c>
      <c r="V6925">
        <v>2.385762862663579</v>
      </c>
      <c r="AC6925">
        <v>5.99</v>
      </c>
      <c r="AD6925">
        <v>4.5102000000000002</v>
      </c>
      <c r="AH6925" s="85">
        <f>IF(AND(M6925&lt;Variables!$G$6,M6925&gt;Variables!$G$5),0,1)</f>
        <v>1</v>
      </c>
      <c r="AI6925" s="85">
        <f t="shared" si="634"/>
        <v>0</v>
      </c>
      <c r="AJ6925" s="85">
        <f>IF(I6925&gt;Variables!$G$7,0,1)</f>
        <v>1</v>
      </c>
      <c r="AK6925" s="85">
        <f>IF(F6925&gt;Variables!$G$8,0,1)</f>
        <v>0</v>
      </c>
      <c r="AL6925" s="85">
        <f>IF(G6925&gt;Variables!$G$9,0,1)</f>
        <v>0</v>
      </c>
      <c r="AM6925" s="85">
        <f>IF(AND(K6925&gt;Variables!$G$10,K6925&lt;Variables!$G$11),0,1)</f>
        <v>0</v>
      </c>
      <c r="AN6925" s="103">
        <f>IF(H6925&lt;Variables!$G$13,1,0)</f>
        <v>1</v>
      </c>
      <c r="AO6925" s="101">
        <f>IF(R6925&lt;Variables!$G$12,0,1)</f>
        <v>1</v>
      </c>
      <c r="AP6925" s="86">
        <f t="shared" si="633"/>
        <v>1</v>
      </c>
      <c r="AR6925">
        <v>1</v>
      </c>
      <c r="AS6925">
        <v>0</v>
      </c>
      <c r="AT6925">
        <v>0</v>
      </c>
      <c r="AU6925">
        <v>0</v>
      </c>
      <c r="BA6925">
        <v>2</v>
      </c>
    </row>
    <row r="6926" spans="3:53" ht="12.75" x14ac:dyDescent="0.2">
      <c r="C6926" t="s">
        <v>1078</v>
      </c>
      <c r="D6926" t="s">
        <v>1040</v>
      </c>
      <c r="E6926">
        <v>2.77</v>
      </c>
      <c r="F6926">
        <v>9.5500000000000007</v>
      </c>
      <c r="G6926">
        <v>3.33</v>
      </c>
      <c r="H6926">
        <v>-99999</v>
      </c>
      <c r="I6926">
        <v>186.87100000000001</v>
      </c>
      <c r="J6926" t="s">
        <v>78</v>
      </c>
      <c r="K6926">
        <v>55.64</v>
      </c>
      <c r="L6926">
        <v>2.7843749999999998</v>
      </c>
      <c r="M6926">
        <v>0.20202020202019369</v>
      </c>
      <c r="N6926">
        <v>2.7875999999999999</v>
      </c>
      <c r="O6926">
        <v>8.6095566078353419E-2</v>
      </c>
      <c r="P6926">
        <v>198433</v>
      </c>
      <c r="Q6926">
        <v>61287</v>
      </c>
      <c r="R6926">
        <v>3.24</v>
      </c>
      <c r="S6926">
        <v>39.298000000000002</v>
      </c>
      <c r="T6926">
        <v>6.2490000000000014</v>
      </c>
      <c r="U6926">
        <v>20.2896</v>
      </c>
      <c r="V6926">
        <v>2.4168873050505049</v>
      </c>
      <c r="AC6926">
        <v>2.7749999999999999</v>
      </c>
      <c r="AD6926">
        <v>2.7501000000000002</v>
      </c>
      <c r="AH6926" s="85">
        <f>IF(AND(M6926&lt;Variables!$G$6,M6926&gt;Variables!$G$5),0,1)</f>
        <v>1</v>
      </c>
      <c r="AI6926" s="85">
        <f t="shared" si="634"/>
        <v>1</v>
      </c>
      <c r="AJ6926" s="85">
        <f>IF(I6926&gt;Variables!$G$7,0,1)</f>
        <v>0</v>
      </c>
      <c r="AK6926" s="85">
        <f>IF(F6926&gt;Variables!$G$8,0,1)</f>
        <v>0</v>
      </c>
      <c r="AL6926" s="85">
        <f>IF(G6926&gt;Variables!$G$9,0,1)</f>
        <v>1</v>
      </c>
      <c r="AM6926" s="85">
        <f>IF(AND(K6926&gt;Variables!$G$10,K6926&lt;Variables!$G$11),0,1)</f>
        <v>0</v>
      </c>
      <c r="AN6926" s="103">
        <f>IF(H6926&lt;Variables!$G$13,1,0)</f>
        <v>1</v>
      </c>
      <c r="AO6926" s="101">
        <f>IF(R6926&lt;Variables!$G$12,0,1)</f>
        <v>1</v>
      </c>
      <c r="AP6926" s="86">
        <f t="shared" si="633"/>
        <v>1</v>
      </c>
      <c r="AR6926">
        <v>0</v>
      </c>
      <c r="AS6926">
        <v>0</v>
      </c>
      <c r="AT6926">
        <v>0</v>
      </c>
      <c r="AU6926">
        <v>0</v>
      </c>
      <c r="BA6926">
        <v>0</v>
      </c>
    </row>
    <row r="6927" spans="3:53" ht="12.75" x14ac:dyDescent="0.2">
      <c r="C6927" t="s">
        <v>1078</v>
      </c>
      <c r="D6927" t="s">
        <v>295</v>
      </c>
      <c r="E6927">
        <v>68.56</v>
      </c>
      <c r="F6927">
        <v>7.97</v>
      </c>
      <c r="G6927">
        <v>6.33</v>
      </c>
      <c r="H6927">
        <v>2400</v>
      </c>
      <c r="I6927">
        <v>7.0000000000000001E-3</v>
      </c>
      <c r="J6927" t="s">
        <v>78</v>
      </c>
      <c r="K6927">
        <v>68.319999999999993</v>
      </c>
      <c r="L6927">
        <v>68.188084210526313</v>
      </c>
      <c r="M6927">
        <v>0.54542636558819213</v>
      </c>
      <c r="N6927">
        <v>67.937657777777773</v>
      </c>
      <c r="O6927">
        <v>0.91604898163827508</v>
      </c>
      <c r="P6927">
        <v>185118</v>
      </c>
      <c r="Q6927">
        <v>370535</v>
      </c>
      <c r="R6927">
        <v>0.5</v>
      </c>
      <c r="S6927">
        <v>39.298000000000002</v>
      </c>
      <c r="T6927">
        <v>6.2490000000000014</v>
      </c>
      <c r="U6927">
        <v>20.2896</v>
      </c>
      <c r="V6927">
        <v>2.5137566090759478</v>
      </c>
      <c r="AC6927">
        <v>69.290000000000006</v>
      </c>
      <c r="AD6927">
        <v>67.394999999999996</v>
      </c>
      <c r="AH6927" s="85">
        <f>IF(AND(M6927&lt;Variables!$G$6,M6927&gt;Variables!$G$5),0,1)</f>
        <v>1</v>
      </c>
      <c r="AI6927" s="85">
        <f t="shared" si="634"/>
        <v>0</v>
      </c>
      <c r="AJ6927" s="85">
        <f>IF(I6927&gt;Variables!$G$7,0,1)</f>
        <v>0</v>
      </c>
      <c r="AK6927" s="85">
        <f>IF(F6927&gt;Variables!$G$8,0,1)</f>
        <v>1</v>
      </c>
      <c r="AL6927" s="85">
        <f>IF(G6927&gt;Variables!$G$9,0,1)</f>
        <v>1</v>
      </c>
      <c r="AM6927" s="85">
        <f>IF(AND(K6927&gt;Variables!$G$10,K6927&lt;Variables!$G$11),0,1)</f>
        <v>0</v>
      </c>
      <c r="AN6927" s="103">
        <f>IF(H6927&lt;Variables!$G$13,1,0)</f>
        <v>1</v>
      </c>
      <c r="AO6927" s="101">
        <f>IF(R6927&lt;Variables!$G$12,0,1)</f>
        <v>0</v>
      </c>
      <c r="AP6927" s="86">
        <f t="shared" si="633"/>
        <v>1</v>
      </c>
      <c r="AR6927">
        <v>0</v>
      </c>
      <c r="AS6927">
        <v>0</v>
      </c>
      <c r="AT6927">
        <v>0</v>
      </c>
      <c r="AU6927">
        <v>1</v>
      </c>
      <c r="BA6927">
        <v>-0.14000000000000001</v>
      </c>
    </row>
    <row r="6928" spans="3:53" ht="12.75" x14ac:dyDescent="0.2">
      <c r="C6928" t="s">
        <v>1078</v>
      </c>
      <c r="D6928" t="s">
        <v>1053</v>
      </c>
      <c r="E6928">
        <v>36.549999999999997</v>
      </c>
      <c r="F6928">
        <v>7.96</v>
      </c>
      <c r="G6928">
        <v>7.68</v>
      </c>
      <c r="H6928">
        <v>1280</v>
      </c>
      <c r="I6928">
        <v>6385.3810000000003</v>
      </c>
      <c r="J6928" t="s">
        <v>78</v>
      </c>
      <c r="K6928">
        <v>56.13</v>
      </c>
      <c r="L6928">
        <v>36.610654999999987</v>
      </c>
      <c r="M6928">
        <v>-1.78909664411834E-3</v>
      </c>
      <c r="N6928">
        <v>36.048223913043493</v>
      </c>
      <c r="O6928">
        <v>1.558401568719848</v>
      </c>
      <c r="P6928">
        <v>220620</v>
      </c>
      <c r="Q6928">
        <v>479331</v>
      </c>
      <c r="R6928">
        <v>0.46</v>
      </c>
      <c r="S6928">
        <v>39.298000000000002</v>
      </c>
      <c r="T6928">
        <v>6.2490000000000014</v>
      </c>
      <c r="U6928">
        <v>20.2896</v>
      </c>
      <c r="V6928">
        <v>2.4305849896778402</v>
      </c>
      <c r="AC6928">
        <v>36.78</v>
      </c>
      <c r="AD6928">
        <v>35.020000000000003</v>
      </c>
      <c r="AH6928" s="85">
        <f>IF(AND(M6928&lt;Variables!$G$6,M6928&gt;Variables!$G$5),0,1)</f>
        <v>1</v>
      </c>
      <c r="AI6928" s="85">
        <f t="shared" si="634"/>
        <v>0</v>
      </c>
      <c r="AJ6928" s="85">
        <f>IF(I6928&gt;Variables!$G$7,0,1)</f>
        <v>0</v>
      </c>
      <c r="AK6928" s="85">
        <f>IF(F6928&gt;Variables!$G$8,0,1)</f>
        <v>1</v>
      </c>
      <c r="AL6928" s="85">
        <f>IF(G6928&gt;Variables!$G$9,0,1)</f>
        <v>1</v>
      </c>
      <c r="AM6928" s="85">
        <f>IF(AND(K6928&gt;Variables!$G$10,K6928&lt;Variables!$G$11),0,1)</f>
        <v>0</v>
      </c>
      <c r="AN6928" s="103">
        <f>IF(H6928&lt;Variables!$G$13,1,0)</f>
        <v>1</v>
      </c>
      <c r="AO6928" s="101">
        <f>IF(R6928&lt;Variables!$G$12,0,1)</f>
        <v>0</v>
      </c>
      <c r="AP6928" s="86">
        <f t="shared" si="633"/>
        <v>1</v>
      </c>
      <c r="AR6928">
        <v>0</v>
      </c>
      <c r="AS6928">
        <v>0</v>
      </c>
      <c r="AT6928">
        <v>1</v>
      </c>
      <c r="AU6928">
        <v>0</v>
      </c>
      <c r="BA6928">
        <v>-2.25</v>
      </c>
    </row>
    <row r="6929" spans="3:53" ht="12.75" x14ac:dyDescent="0.2">
      <c r="C6929" t="s">
        <v>1078</v>
      </c>
      <c r="D6929" t="s">
        <v>1043</v>
      </c>
      <c r="E6929">
        <v>27.3</v>
      </c>
      <c r="F6929">
        <v>6.42</v>
      </c>
      <c r="G6929">
        <v>2.86</v>
      </c>
      <c r="H6929">
        <v>-99999</v>
      </c>
      <c r="I6929">
        <v>-0.187</v>
      </c>
      <c r="J6929" t="s">
        <v>78</v>
      </c>
      <c r="K6929">
        <v>48.23</v>
      </c>
      <c r="L6929">
        <v>27.321708333333341</v>
      </c>
      <c r="M6929">
        <v>-7.9454524104012492E-2</v>
      </c>
      <c r="N6929">
        <v>27.348453333333332</v>
      </c>
      <c r="O6929">
        <v>-0.1771702872654749</v>
      </c>
      <c r="P6929">
        <v>84709</v>
      </c>
      <c r="Q6929">
        <v>205671</v>
      </c>
      <c r="R6929">
        <v>0.41</v>
      </c>
      <c r="S6929">
        <v>39.298000000000002</v>
      </c>
      <c r="T6929">
        <v>6.2490000000000014</v>
      </c>
      <c r="U6929">
        <v>20.2896</v>
      </c>
      <c r="V6929">
        <v>2.3503224651685701</v>
      </c>
      <c r="AC6929">
        <v>27.41</v>
      </c>
      <c r="AD6929">
        <v>27.25</v>
      </c>
      <c r="AH6929" s="85">
        <f>IF(AND(M6929&lt;Variables!$G$6,M6929&gt;Variables!$G$5),0,1)</f>
        <v>1</v>
      </c>
      <c r="AI6929" s="85">
        <f t="shared" si="634"/>
        <v>1</v>
      </c>
      <c r="AJ6929" s="85">
        <f>IF(I6929&gt;Variables!$G$7,0,1)</f>
        <v>1</v>
      </c>
      <c r="AK6929" s="85">
        <f>IF(F6929&gt;Variables!$G$8,0,1)</f>
        <v>1</v>
      </c>
      <c r="AL6929" s="85">
        <f>IF(G6929&gt;Variables!$G$9,0,1)</f>
        <v>1</v>
      </c>
      <c r="AM6929" s="85">
        <f>IF(AND(K6929&gt;Variables!$G$10,K6929&lt;Variables!$G$11),0,1)</f>
        <v>1</v>
      </c>
      <c r="AN6929" s="103">
        <f>IF(H6929&lt;Variables!$G$13,1,0)</f>
        <v>1</v>
      </c>
      <c r="AO6929" s="101">
        <f>IF(R6929&lt;Variables!$G$12,0,1)</f>
        <v>0</v>
      </c>
      <c r="AP6929" s="86">
        <f t="shared" si="633"/>
        <v>1</v>
      </c>
      <c r="AR6929">
        <v>0</v>
      </c>
      <c r="AS6929">
        <v>0</v>
      </c>
      <c r="AT6929">
        <v>0</v>
      </c>
      <c r="AU6929">
        <v>0</v>
      </c>
      <c r="BA6929">
        <v>0</v>
      </c>
    </row>
    <row r="6930" spans="3:53" ht="12.75" x14ac:dyDescent="0.2">
      <c r="C6930" t="s">
        <v>1078</v>
      </c>
      <c r="D6930" t="s">
        <v>1046</v>
      </c>
      <c r="E6930">
        <v>33.39</v>
      </c>
      <c r="F6930">
        <v>6.94</v>
      </c>
      <c r="G6930">
        <v>6.05</v>
      </c>
      <c r="H6930">
        <v>1920</v>
      </c>
      <c r="I6930">
        <v>-61.518999999999998</v>
      </c>
      <c r="J6930" t="s">
        <v>78</v>
      </c>
      <c r="K6930">
        <v>45.58</v>
      </c>
      <c r="L6930">
        <v>33.380000000000003</v>
      </c>
      <c r="M6930">
        <v>1.497902935888392E-2</v>
      </c>
      <c r="N6930">
        <v>33.708723255813958</v>
      </c>
      <c r="O6930">
        <v>-0.96035454489699479</v>
      </c>
      <c r="P6930">
        <v>170557</v>
      </c>
      <c r="Q6930">
        <v>557565</v>
      </c>
      <c r="R6930">
        <v>0.31</v>
      </c>
      <c r="S6930">
        <v>39.298000000000002</v>
      </c>
      <c r="T6930">
        <v>6.2490000000000014</v>
      </c>
      <c r="U6930">
        <v>20.2896</v>
      </c>
      <c r="V6930">
        <v>2.3210105519472739</v>
      </c>
      <c r="AC6930">
        <v>34.26</v>
      </c>
      <c r="AD6930">
        <v>32.905000000000001</v>
      </c>
      <c r="AH6930" s="85">
        <f>IF(AND(M6930&lt;Variables!$G$6,M6930&gt;Variables!$G$5),0,1)</f>
        <v>1</v>
      </c>
      <c r="AI6930" s="85">
        <f t="shared" si="634"/>
        <v>1</v>
      </c>
      <c r="AJ6930" s="85">
        <f>IF(I6930&gt;Variables!$G$7,0,1)</f>
        <v>1</v>
      </c>
      <c r="AK6930" s="85">
        <f>IF(F6930&gt;Variables!$G$8,0,1)</f>
        <v>1</v>
      </c>
      <c r="AL6930" s="85">
        <f>IF(G6930&gt;Variables!$G$9,0,1)</f>
        <v>1</v>
      </c>
      <c r="AM6930" s="85">
        <f>IF(AND(K6930&gt;Variables!$G$10,K6930&lt;Variables!$G$11),0,1)</f>
        <v>1</v>
      </c>
      <c r="AN6930" s="103">
        <f>IF(H6930&lt;Variables!$G$13,1,0)</f>
        <v>1</v>
      </c>
      <c r="AO6930" s="101">
        <f>IF(R6930&lt;Variables!$G$12,0,1)</f>
        <v>0</v>
      </c>
      <c r="AP6930" s="86">
        <f t="shared" si="633"/>
        <v>1</v>
      </c>
      <c r="AR6930">
        <v>0</v>
      </c>
      <c r="AS6930">
        <v>1</v>
      </c>
      <c r="AT6930">
        <v>0</v>
      </c>
      <c r="AU6930">
        <v>0</v>
      </c>
      <c r="BA6930">
        <v>0.9</v>
      </c>
    </row>
    <row r="6931" spans="3:53" ht="12.75" x14ac:dyDescent="0.2">
      <c r="C6931" t="s">
        <v>1078</v>
      </c>
      <c r="D6931" t="s">
        <v>888</v>
      </c>
      <c r="E6931">
        <v>21.98</v>
      </c>
      <c r="F6931">
        <v>6.49</v>
      </c>
      <c r="G6931">
        <v>3.4</v>
      </c>
      <c r="H6931">
        <v>3070</v>
      </c>
      <c r="I6931">
        <v>-62.198</v>
      </c>
      <c r="J6931" t="s">
        <v>78</v>
      </c>
      <c r="K6931">
        <v>63.85</v>
      </c>
      <c r="L6931">
        <v>21.913765000000009</v>
      </c>
      <c r="M6931">
        <v>0.39351978083179651</v>
      </c>
      <c r="N6931">
        <v>21.801107999999999</v>
      </c>
      <c r="O6931">
        <v>0.91230225546334953</v>
      </c>
      <c r="P6931">
        <v>1719000</v>
      </c>
      <c r="Q6931">
        <v>3673000</v>
      </c>
      <c r="R6931">
        <v>0.47</v>
      </c>
      <c r="S6931">
        <v>39.298000000000002</v>
      </c>
      <c r="T6931">
        <v>6.2490000000000014</v>
      </c>
      <c r="U6931">
        <v>20.2896</v>
      </c>
      <c r="V6931">
        <v>2.4845141666888391</v>
      </c>
      <c r="AC6931">
        <v>23.4679</v>
      </c>
      <c r="AD6931">
        <v>21.9</v>
      </c>
      <c r="AH6931" s="85">
        <f>IF(AND(M6931&lt;Variables!$G$6,M6931&gt;Variables!$G$5),0,1)</f>
        <v>1</v>
      </c>
      <c r="AI6931" s="85">
        <f t="shared" si="634"/>
        <v>0</v>
      </c>
      <c r="AJ6931" s="85">
        <f>IF(I6931&gt;Variables!$G$7,0,1)</f>
        <v>1</v>
      </c>
      <c r="AK6931" s="85">
        <f>IF(F6931&gt;Variables!$G$8,0,1)</f>
        <v>1</v>
      </c>
      <c r="AL6931" s="85">
        <f>IF(G6931&gt;Variables!$G$9,0,1)</f>
        <v>1</v>
      </c>
      <c r="AM6931" s="85">
        <f>IF(AND(K6931&gt;Variables!$G$10,K6931&lt;Variables!$G$11),0,1)</f>
        <v>0</v>
      </c>
      <c r="AN6931" s="103">
        <f>IF(H6931&lt;Variables!$G$13,1,0)</f>
        <v>0</v>
      </c>
      <c r="AO6931" s="101">
        <f>IF(R6931&lt;Variables!$G$12,0,1)</f>
        <v>0</v>
      </c>
      <c r="AP6931" s="86">
        <f t="shared" si="633"/>
        <v>1</v>
      </c>
      <c r="AR6931">
        <v>1</v>
      </c>
      <c r="AS6931">
        <v>0</v>
      </c>
      <c r="AT6931">
        <v>0</v>
      </c>
      <c r="AU6931">
        <v>0</v>
      </c>
      <c r="BA6931">
        <v>1.53</v>
      </c>
    </row>
    <row r="6932" spans="3:53" ht="12.75" x14ac:dyDescent="0.2">
      <c r="C6932" t="s">
        <v>1078</v>
      </c>
      <c r="D6932" t="s">
        <v>1080</v>
      </c>
      <c r="E6932">
        <v>4.34</v>
      </c>
      <c r="F6932">
        <v>20.9</v>
      </c>
      <c r="G6932">
        <v>18.62</v>
      </c>
      <c r="H6932">
        <v>73.88</v>
      </c>
      <c r="I6932">
        <v>-5.37</v>
      </c>
      <c r="J6932" t="s">
        <v>78</v>
      </c>
      <c r="K6932">
        <v>73.25</v>
      </c>
      <c r="L6932">
        <v>4.1704850000000002</v>
      </c>
      <c r="M6932">
        <v>3.532322979221838</v>
      </c>
      <c r="N6932">
        <v>4.0559420000000008</v>
      </c>
      <c r="O6932">
        <v>6.4561574105349431</v>
      </c>
      <c r="P6932">
        <v>6210000</v>
      </c>
      <c r="Q6932">
        <v>953700</v>
      </c>
      <c r="R6932">
        <v>6.51</v>
      </c>
      <c r="S6932">
        <v>39.298000000000002</v>
      </c>
      <c r="T6932">
        <v>6.2490000000000014</v>
      </c>
      <c r="U6932">
        <v>20.2896</v>
      </c>
      <c r="V6932">
        <v>2.2788482437774031</v>
      </c>
      <c r="AC6932">
        <v>4.6500000000000004</v>
      </c>
      <c r="AD6932">
        <v>3.96</v>
      </c>
      <c r="AH6932" s="85">
        <f>IF(AND(M6932&lt;Variables!$G$6,M6932&gt;Variables!$G$5),0,1)</f>
        <v>1</v>
      </c>
      <c r="AI6932" s="85">
        <f t="shared" si="634"/>
        <v>0</v>
      </c>
      <c r="AJ6932" s="85">
        <f>IF(I6932&gt;Variables!$G$7,0,1)</f>
        <v>1</v>
      </c>
      <c r="AK6932" s="85">
        <f>IF(F6932&gt;Variables!$G$8,0,1)</f>
        <v>0</v>
      </c>
      <c r="AL6932" s="85">
        <f>IF(G6932&gt;Variables!$G$9,0,1)</f>
        <v>0</v>
      </c>
      <c r="AM6932" s="85">
        <f>IF(AND(K6932&gt;Variables!$G$10,K6932&lt;Variables!$G$11),0,1)</f>
        <v>0</v>
      </c>
      <c r="AN6932" s="103">
        <f>IF(H6932&lt;Variables!$G$13,1,0)</f>
        <v>1</v>
      </c>
      <c r="AO6932" s="101">
        <f>IF(R6932&lt;Variables!$G$12,0,1)</f>
        <v>1</v>
      </c>
      <c r="AP6932" s="86">
        <f t="shared" si="633"/>
        <v>1</v>
      </c>
      <c r="AR6932">
        <v>0</v>
      </c>
      <c r="AS6932">
        <v>0</v>
      </c>
      <c r="AT6932">
        <v>1</v>
      </c>
      <c r="AU6932">
        <v>0</v>
      </c>
      <c r="BA6932">
        <v>-2.25</v>
      </c>
    </row>
    <row r="6933" spans="3:53" ht="12.75" x14ac:dyDescent="0.2">
      <c r="C6933" t="s">
        <v>1078</v>
      </c>
      <c r="D6933" t="s">
        <v>1054</v>
      </c>
      <c r="E6933">
        <v>0.18</v>
      </c>
      <c r="F6933">
        <v>16.940000000000001</v>
      </c>
      <c r="G6933">
        <v>4.29</v>
      </c>
      <c r="H6933">
        <v>-99999</v>
      </c>
      <c r="I6933">
        <v>92.021000000000001</v>
      </c>
      <c r="J6933" t="s">
        <v>78</v>
      </c>
      <c r="K6933">
        <v>-99999</v>
      </c>
      <c r="L6933">
        <v>0.18709999999999999</v>
      </c>
      <c r="M6933">
        <v>0</v>
      </c>
      <c r="N6933">
        <v>0.18549499999999999</v>
      </c>
      <c r="O6933">
        <v>0.86525243268012375</v>
      </c>
      <c r="P6933">
        <v>49260</v>
      </c>
      <c r="Q6933">
        <v>20890</v>
      </c>
      <c r="R6933">
        <v>2.36</v>
      </c>
      <c r="S6933">
        <v>39.298000000000002</v>
      </c>
      <c r="T6933">
        <v>6.2490000000000014</v>
      </c>
      <c r="U6933">
        <v>20.2896</v>
      </c>
      <c r="V6933"/>
      <c r="AC6933">
        <v>0.1981</v>
      </c>
      <c r="AD6933">
        <v>0.18329999999999999</v>
      </c>
      <c r="AH6933" s="85">
        <f>IF(AND(M6933&lt;Variables!$G$6,M6933&gt;Variables!$G$5),0,1)</f>
        <v>1</v>
      </c>
      <c r="AI6933" s="85">
        <f t="shared" si="634"/>
        <v>0</v>
      </c>
      <c r="AJ6933" s="85">
        <f>IF(I6933&gt;Variables!$G$7,0,1)</f>
        <v>0</v>
      </c>
      <c r="AK6933" s="85">
        <f>IF(F6933&gt;Variables!$G$8,0,1)</f>
        <v>0</v>
      </c>
      <c r="AL6933" s="85">
        <f>IF(G6933&gt;Variables!$G$9,0,1)</f>
        <v>1</v>
      </c>
      <c r="AM6933" s="85">
        <f>IF(AND(K6933&gt;Variables!$G$10,K6933&lt;Variables!$G$11),0,1)</f>
        <v>1</v>
      </c>
      <c r="AN6933" s="103">
        <f>IF(H6933&lt;Variables!$G$13,1,0)</f>
        <v>1</v>
      </c>
      <c r="AO6933" s="101">
        <f>IF(R6933&lt;Variables!$G$12,0,1)</f>
        <v>1</v>
      </c>
      <c r="AP6933" s="86">
        <f t="shared" si="633"/>
        <v>1</v>
      </c>
      <c r="AR6933">
        <v>1</v>
      </c>
      <c r="AS6933">
        <v>0</v>
      </c>
      <c r="AT6933">
        <v>0</v>
      </c>
      <c r="AU6933">
        <v>0</v>
      </c>
      <c r="BA6933">
        <v>2</v>
      </c>
    </row>
    <row r="6934" spans="3:53" ht="12.75" x14ac:dyDescent="0.2">
      <c r="C6934" t="s">
        <v>1081</v>
      </c>
      <c r="D6934" t="s">
        <v>1053</v>
      </c>
      <c r="E6934">
        <v>36.57</v>
      </c>
      <c r="F6934">
        <v>7.81</v>
      </c>
      <c r="G6934">
        <v>7.53</v>
      </c>
      <c r="H6934">
        <v>1280</v>
      </c>
      <c r="I6934">
        <v>6385.6859999999997</v>
      </c>
      <c r="J6934" t="s">
        <v>78</v>
      </c>
      <c r="K6934">
        <v>55.09</v>
      </c>
      <c r="L6934">
        <v>36.600700000000003</v>
      </c>
      <c r="M6934">
        <v>-0.11120005901524831</v>
      </c>
      <c r="N6934">
        <v>36.197315909090896</v>
      </c>
      <c r="O6934">
        <v>1.0019640456766881</v>
      </c>
      <c r="P6934">
        <v>222246</v>
      </c>
      <c r="Q6934">
        <v>479331</v>
      </c>
      <c r="R6934">
        <v>0.46</v>
      </c>
      <c r="S6934">
        <v>38.408999999999999</v>
      </c>
      <c r="T6934">
        <v>6.4749999999999996</v>
      </c>
      <c r="U6934">
        <v>20.033999999999999</v>
      </c>
      <c r="V6934">
        <v>2.424258233505916</v>
      </c>
      <c r="AC6934">
        <v>36.78</v>
      </c>
      <c r="AD6934">
        <v>35.020000000000003</v>
      </c>
      <c r="AH6934" s="85">
        <f>IF(AND(M6934&lt;Variables!$G$6,M6934&gt;Variables!$G$5),0,1)</f>
        <v>1</v>
      </c>
      <c r="AI6934" s="85">
        <f t="shared" si="634"/>
        <v>0</v>
      </c>
      <c r="AJ6934" s="85">
        <f>IF(I6934&gt;Variables!$G$7,0,1)</f>
        <v>0</v>
      </c>
      <c r="AK6934" s="85">
        <f>IF(F6934&gt;Variables!$G$8,0,1)</f>
        <v>1</v>
      </c>
      <c r="AL6934" s="85">
        <f>IF(G6934&gt;Variables!$G$9,0,1)</f>
        <v>1</v>
      </c>
      <c r="AM6934" s="85">
        <f>IF(AND(K6934&gt;Variables!$G$10,K6934&lt;Variables!$G$11),0,1)</f>
        <v>0</v>
      </c>
      <c r="AN6934" s="103">
        <f>IF(H6934&lt;Variables!$G$13,1,0)</f>
        <v>1</v>
      </c>
      <c r="AO6934" s="101">
        <f>IF(R6934&lt;Variables!$G$12,0,1)</f>
        <v>0</v>
      </c>
      <c r="AP6934" s="86">
        <f t="shared" si="633"/>
        <v>1</v>
      </c>
      <c r="AR6934">
        <v>0</v>
      </c>
      <c r="AS6934">
        <v>0</v>
      </c>
      <c r="AT6934">
        <v>1</v>
      </c>
      <c r="AU6934">
        <v>0</v>
      </c>
      <c r="BA6934">
        <v>-2.25</v>
      </c>
    </row>
    <row r="6935" spans="3:53" ht="12.75" x14ac:dyDescent="0.2">
      <c r="C6935" t="s">
        <v>1081</v>
      </c>
      <c r="D6935" t="s">
        <v>295</v>
      </c>
      <c r="E6935">
        <v>67.66</v>
      </c>
      <c r="F6935">
        <v>7.96</v>
      </c>
      <c r="G6935">
        <v>6.32</v>
      </c>
      <c r="H6935">
        <v>2400</v>
      </c>
      <c r="I6935">
        <v>7.0000000000000001E-3</v>
      </c>
      <c r="J6935" t="s">
        <v>78</v>
      </c>
      <c r="K6935">
        <v>61.89</v>
      </c>
      <c r="L6935">
        <v>68.349883333333338</v>
      </c>
      <c r="M6935">
        <v>0.30024435545243489</v>
      </c>
      <c r="N6935">
        <v>68.061015909090912</v>
      </c>
      <c r="O6935">
        <v>0.72594286804215769</v>
      </c>
      <c r="P6935">
        <v>188757</v>
      </c>
      <c r="Q6935">
        <v>370535</v>
      </c>
      <c r="R6935">
        <v>0.51</v>
      </c>
      <c r="S6935">
        <v>38.408999999999999</v>
      </c>
      <c r="T6935">
        <v>6.4749999999999996</v>
      </c>
      <c r="U6935">
        <v>20.033999999999999</v>
      </c>
      <c r="V6935">
        <v>2.4720641600025171</v>
      </c>
      <c r="AC6935">
        <v>69.290000000000006</v>
      </c>
      <c r="AD6935">
        <v>67.394999999999996</v>
      </c>
      <c r="AH6935" s="85">
        <f>IF(AND(M6935&lt;Variables!$G$6,M6935&gt;Variables!$G$5),0,1)</f>
        <v>1</v>
      </c>
      <c r="AI6935" s="85">
        <f t="shared" si="634"/>
        <v>0</v>
      </c>
      <c r="AJ6935" s="85">
        <f>IF(I6935&gt;Variables!$G$7,0,1)</f>
        <v>0</v>
      </c>
      <c r="AK6935" s="85">
        <f>IF(F6935&gt;Variables!$G$8,0,1)</f>
        <v>1</v>
      </c>
      <c r="AL6935" s="85">
        <f>IF(G6935&gt;Variables!$G$9,0,1)</f>
        <v>1</v>
      </c>
      <c r="AM6935" s="85">
        <f>IF(AND(K6935&gt;Variables!$G$10,K6935&lt;Variables!$G$11),0,1)</f>
        <v>0</v>
      </c>
      <c r="AN6935" s="103">
        <f>IF(H6935&lt;Variables!$G$13,1,0)</f>
        <v>1</v>
      </c>
      <c r="AO6935" s="101">
        <f>IF(R6935&lt;Variables!$G$12,0,1)</f>
        <v>0</v>
      </c>
      <c r="AP6935" s="86">
        <f t="shared" si="633"/>
        <v>1</v>
      </c>
      <c r="AR6935">
        <v>1</v>
      </c>
      <c r="AS6935">
        <v>0</v>
      </c>
      <c r="AT6935">
        <v>0</v>
      </c>
      <c r="AU6935">
        <v>0</v>
      </c>
      <c r="BA6935">
        <v>2</v>
      </c>
    </row>
    <row r="6936" spans="3:53" ht="12.75" x14ac:dyDescent="0.2">
      <c r="C6936" t="s">
        <v>1081</v>
      </c>
      <c r="D6936" t="s">
        <v>1080</v>
      </c>
      <c r="E6936">
        <v>4.22</v>
      </c>
      <c r="F6936">
        <v>21.9</v>
      </c>
      <c r="G6936">
        <v>16.760000000000002</v>
      </c>
      <c r="H6936">
        <v>73.88</v>
      </c>
      <c r="I6936">
        <v>-5.4589999999999996</v>
      </c>
      <c r="J6936" t="s">
        <v>78</v>
      </c>
      <c r="K6936">
        <v>55.54</v>
      </c>
      <c r="L6936">
        <v>4.232685</v>
      </c>
      <c r="M6936">
        <v>0.40907839822712938</v>
      </c>
      <c r="N6936">
        <v>4.0912680000000003</v>
      </c>
      <c r="O6936">
        <v>3.8797751699473029</v>
      </c>
      <c r="P6936">
        <v>6700000</v>
      </c>
      <c r="Q6936">
        <v>953700</v>
      </c>
      <c r="R6936">
        <v>7.03</v>
      </c>
      <c r="S6936">
        <v>38.408999999999999</v>
      </c>
      <c r="T6936">
        <v>6.4749999999999996</v>
      </c>
      <c r="U6936">
        <v>20.033999999999999</v>
      </c>
      <c r="V6936">
        <v>2.407213303632092</v>
      </c>
      <c r="AC6936">
        <v>4.6500000000000004</v>
      </c>
      <c r="AD6936">
        <v>3.96</v>
      </c>
      <c r="AH6936" s="85">
        <f>IF(AND(M6936&lt;Variables!$G$6,M6936&gt;Variables!$G$5),0,1)</f>
        <v>1</v>
      </c>
      <c r="AI6936" s="85">
        <f t="shared" si="634"/>
        <v>0</v>
      </c>
      <c r="AJ6936" s="85">
        <f>IF(I6936&gt;Variables!$G$7,0,1)</f>
        <v>1</v>
      </c>
      <c r="AK6936" s="85">
        <f>IF(F6936&gt;Variables!$G$8,0,1)</f>
        <v>0</v>
      </c>
      <c r="AL6936" s="85">
        <f>IF(G6936&gt;Variables!$G$9,0,1)</f>
        <v>0</v>
      </c>
      <c r="AM6936" s="85">
        <f>IF(AND(K6936&gt;Variables!$G$10,K6936&lt;Variables!$G$11),0,1)</f>
        <v>0</v>
      </c>
      <c r="AN6936" s="103">
        <f>IF(H6936&lt;Variables!$G$13,1,0)</f>
        <v>1</v>
      </c>
      <c r="AO6936" s="101">
        <f>IF(R6936&lt;Variables!$G$12,0,1)</f>
        <v>1</v>
      </c>
      <c r="AP6936" s="86">
        <f t="shared" si="633"/>
        <v>1</v>
      </c>
      <c r="AR6936">
        <v>1</v>
      </c>
      <c r="AS6936">
        <v>0</v>
      </c>
      <c r="AT6936">
        <v>0</v>
      </c>
      <c r="AU6936">
        <v>0</v>
      </c>
      <c r="BA6936">
        <v>2</v>
      </c>
    </row>
    <row r="6937" spans="3:53" ht="12.75" x14ac:dyDescent="0.2">
      <c r="C6937" t="s">
        <v>1081</v>
      </c>
      <c r="D6937" t="s">
        <v>1032</v>
      </c>
      <c r="E6937">
        <v>1.98</v>
      </c>
      <c r="F6937">
        <v>16.32</v>
      </c>
      <c r="G6937">
        <v>1.27</v>
      </c>
      <c r="H6937">
        <v>51.39</v>
      </c>
      <c r="I6937">
        <v>-16.456</v>
      </c>
      <c r="J6937" t="s">
        <v>78</v>
      </c>
      <c r="K6937">
        <v>29.66</v>
      </c>
      <c r="L6937">
        <v>2.0501900000000002</v>
      </c>
      <c r="M6937">
        <v>-3.428462727844745</v>
      </c>
      <c r="N6937">
        <v>2.0927560000000001</v>
      </c>
      <c r="O6937">
        <v>-5.392697476437772</v>
      </c>
      <c r="P6937">
        <v>14300000</v>
      </c>
      <c r="Q6937">
        <v>363020</v>
      </c>
      <c r="R6937">
        <v>39.39</v>
      </c>
      <c r="S6937">
        <v>38.408999999999999</v>
      </c>
      <c r="T6937">
        <v>6.4749999999999996</v>
      </c>
      <c r="U6937">
        <v>20.033999999999999</v>
      </c>
      <c r="V6937">
        <v>2.0440231476419251</v>
      </c>
      <c r="AC6937">
        <v>2.13</v>
      </c>
      <c r="AD6937">
        <v>1.85</v>
      </c>
      <c r="AH6937" s="85">
        <f>IF(AND(M6937&lt;Variables!$G$6,M6937&gt;Variables!$G$5),0,1)</f>
        <v>0</v>
      </c>
      <c r="AI6937" s="85">
        <f t="shared" si="634"/>
        <v>1</v>
      </c>
      <c r="AJ6937" s="85">
        <f>IF(I6937&gt;Variables!$G$7,0,1)</f>
        <v>1</v>
      </c>
      <c r="AK6937" s="85">
        <f>IF(F6937&gt;Variables!$G$8,0,1)</f>
        <v>0</v>
      </c>
      <c r="AL6937" s="85">
        <f>IF(G6937&gt;Variables!$G$9,0,1)</f>
        <v>1</v>
      </c>
      <c r="AM6937" s="85">
        <f>IF(AND(K6937&gt;Variables!$G$10,K6937&lt;Variables!$G$11),0,1)</f>
        <v>1</v>
      </c>
      <c r="AN6937" s="103">
        <f>IF(H6937&lt;Variables!$G$13,1,0)</f>
        <v>1</v>
      </c>
      <c r="AO6937" s="101">
        <f>IF(R6937&lt;Variables!$G$12,0,1)</f>
        <v>1</v>
      </c>
      <c r="AP6937" s="86">
        <f t="shared" si="633"/>
        <v>1</v>
      </c>
      <c r="AR6937">
        <v>0</v>
      </c>
      <c r="AS6937">
        <v>0</v>
      </c>
      <c r="AT6937">
        <v>1</v>
      </c>
      <c r="AU6937">
        <v>0</v>
      </c>
      <c r="BA6937">
        <v>-2.25</v>
      </c>
    </row>
    <row r="6938" spans="3:53" ht="12.75" x14ac:dyDescent="0.2">
      <c r="C6938" t="s">
        <v>1081</v>
      </c>
      <c r="D6938" t="s">
        <v>1054</v>
      </c>
      <c r="E6938">
        <v>0.18</v>
      </c>
      <c r="F6938">
        <v>16.940000000000001</v>
      </c>
      <c r="G6938">
        <v>2.17</v>
      </c>
      <c r="H6938">
        <v>-99999</v>
      </c>
      <c r="I6938">
        <v>87.948999999999998</v>
      </c>
      <c r="J6938" t="s">
        <v>78</v>
      </c>
      <c r="K6938">
        <v>-99999</v>
      </c>
      <c r="L6938">
        <v>0.1852</v>
      </c>
      <c r="M6938">
        <v>-1.0259179265658671</v>
      </c>
      <c r="N6938">
        <v>0.18517400000000001</v>
      </c>
      <c r="O6938">
        <v>-1.012021126076023</v>
      </c>
      <c r="P6938">
        <v>49260</v>
      </c>
      <c r="Q6938">
        <v>20890</v>
      </c>
      <c r="R6938">
        <v>2.36</v>
      </c>
      <c r="S6938">
        <v>38.408999999999999</v>
      </c>
      <c r="T6938">
        <v>6.4749999999999996</v>
      </c>
      <c r="U6938">
        <v>20.033999999999999</v>
      </c>
      <c r="V6938"/>
      <c r="AC6938">
        <v>0.1981</v>
      </c>
      <c r="AD6938">
        <v>0.18329999999999999</v>
      </c>
      <c r="AH6938" s="85">
        <f>IF(AND(M6938&lt;Variables!$G$6,M6938&gt;Variables!$G$5),0,1)</f>
        <v>1</v>
      </c>
      <c r="AI6938" s="85">
        <f t="shared" si="634"/>
        <v>0</v>
      </c>
      <c r="AJ6938" s="85">
        <f>IF(I6938&gt;Variables!$G$7,0,1)</f>
        <v>0</v>
      </c>
      <c r="AK6938" s="85">
        <f>IF(F6938&gt;Variables!$G$8,0,1)</f>
        <v>0</v>
      </c>
      <c r="AL6938" s="85">
        <f>IF(G6938&gt;Variables!$G$9,0,1)</f>
        <v>1</v>
      </c>
      <c r="AM6938" s="85">
        <f>IF(AND(K6938&gt;Variables!$G$10,K6938&lt;Variables!$G$11),0,1)</f>
        <v>1</v>
      </c>
      <c r="AN6938" s="103">
        <f>IF(H6938&lt;Variables!$G$13,1,0)</f>
        <v>1</v>
      </c>
      <c r="AO6938" s="101">
        <f>IF(R6938&lt;Variables!$G$12,0,1)</f>
        <v>1</v>
      </c>
      <c r="AP6938" s="86">
        <f t="shared" si="633"/>
        <v>1</v>
      </c>
      <c r="AR6938">
        <v>1</v>
      </c>
      <c r="AS6938">
        <v>0</v>
      </c>
      <c r="AT6938">
        <v>0</v>
      </c>
      <c r="AU6938">
        <v>0</v>
      </c>
      <c r="BA6938">
        <v>2</v>
      </c>
    </row>
    <row r="6939" spans="3:53" ht="12.75" x14ac:dyDescent="0.2">
      <c r="C6939" t="s">
        <v>1081</v>
      </c>
      <c r="D6939" t="s">
        <v>1046</v>
      </c>
      <c r="E6939">
        <v>33.619999999999997</v>
      </c>
      <c r="F6939">
        <v>7.65</v>
      </c>
      <c r="G6939">
        <v>6.8</v>
      </c>
      <c r="H6939">
        <v>1920</v>
      </c>
      <c r="I6939">
        <v>-61.44</v>
      </c>
      <c r="J6939" t="s">
        <v>78</v>
      </c>
      <c r="K6939">
        <v>53.98</v>
      </c>
      <c r="L6939">
        <v>33.428605555555549</v>
      </c>
      <c r="M6939">
        <v>0.5725468988718857</v>
      </c>
      <c r="N6939">
        <v>33.674999999999997</v>
      </c>
      <c r="O6939">
        <v>-0.16332590942835851</v>
      </c>
      <c r="P6939">
        <v>179145</v>
      </c>
      <c r="Q6939">
        <v>557565</v>
      </c>
      <c r="R6939">
        <v>0.32</v>
      </c>
      <c r="S6939">
        <v>38.408999999999999</v>
      </c>
      <c r="T6939">
        <v>6.4749999999999996</v>
      </c>
      <c r="U6939">
        <v>20.033999999999999</v>
      </c>
      <c r="V6939">
        <v>2.386765589162442</v>
      </c>
      <c r="AC6939">
        <v>34.26</v>
      </c>
      <c r="AD6939">
        <v>32.905000000000001</v>
      </c>
      <c r="AH6939" s="85">
        <f>IF(AND(M6939&lt;Variables!$G$6,M6939&gt;Variables!$G$5),0,1)</f>
        <v>1</v>
      </c>
      <c r="AI6939" s="85">
        <f t="shared" si="634"/>
        <v>1</v>
      </c>
      <c r="AJ6939" s="85">
        <f>IF(I6939&gt;Variables!$G$7,0,1)</f>
        <v>1</v>
      </c>
      <c r="AK6939" s="85">
        <f>IF(F6939&gt;Variables!$G$8,0,1)</f>
        <v>1</v>
      </c>
      <c r="AL6939" s="85">
        <f>IF(G6939&gt;Variables!$G$9,0,1)</f>
        <v>1</v>
      </c>
      <c r="AM6939" s="85">
        <f>IF(AND(K6939&gt;Variables!$G$10,K6939&lt;Variables!$G$11),0,1)</f>
        <v>0</v>
      </c>
      <c r="AN6939" s="103">
        <f>IF(H6939&lt;Variables!$G$13,1,0)</f>
        <v>1</v>
      </c>
      <c r="AO6939" s="101">
        <f>IF(R6939&lt;Variables!$G$12,0,1)</f>
        <v>0</v>
      </c>
      <c r="AP6939" s="86">
        <f t="shared" si="633"/>
        <v>1</v>
      </c>
      <c r="AR6939">
        <v>0</v>
      </c>
      <c r="AS6939">
        <v>1</v>
      </c>
      <c r="AT6939">
        <v>0</v>
      </c>
      <c r="AU6939">
        <v>0</v>
      </c>
      <c r="BA6939">
        <v>0.49</v>
      </c>
    </row>
    <row r="6940" spans="3:53" ht="12.75" x14ac:dyDescent="0.2">
      <c r="C6940" t="s">
        <v>1081</v>
      </c>
      <c r="D6940" t="s">
        <v>215</v>
      </c>
      <c r="E6940">
        <v>23.16</v>
      </c>
      <c r="F6940">
        <v>8.3800000000000008</v>
      </c>
      <c r="G6940">
        <v>1.58</v>
      </c>
      <c r="H6940">
        <v>2990</v>
      </c>
      <c r="I6940">
        <v>7.0190000000000001</v>
      </c>
      <c r="J6940" t="s">
        <v>78</v>
      </c>
      <c r="K6940">
        <v>55.15</v>
      </c>
      <c r="L6940">
        <v>23.022015</v>
      </c>
      <c r="M6940">
        <v>0.33874098335874681</v>
      </c>
      <c r="N6940">
        <v>22.953949999999999</v>
      </c>
      <c r="O6940">
        <v>0.63627393106634134</v>
      </c>
      <c r="P6940">
        <v>26778000</v>
      </c>
      <c r="Q6940">
        <v>27211000</v>
      </c>
      <c r="R6940">
        <v>0.98</v>
      </c>
      <c r="S6940">
        <v>38.408999999999999</v>
      </c>
      <c r="T6940">
        <v>6.4749999999999996</v>
      </c>
      <c r="U6940">
        <v>20.033999999999999</v>
      </c>
      <c r="V6940">
        <v>2.4065085720389812</v>
      </c>
      <c r="AC6940">
        <v>23.297799999999999</v>
      </c>
      <c r="AD6940">
        <v>21.65</v>
      </c>
      <c r="AH6940" s="85">
        <f>IF(AND(M6940&lt;Variables!$G$6,M6940&gt;Variables!$G$5),0,1)</f>
        <v>1</v>
      </c>
      <c r="AI6940" s="85">
        <f t="shared" si="634"/>
        <v>0</v>
      </c>
      <c r="AJ6940" s="85">
        <f>IF(I6940&gt;Variables!$G$7,0,1)</f>
        <v>0</v>
      </c>
      <c r="AK6940" s="85">
        <f>IF(F6940&gt;Variables!$G$8,0,1)</f>
        <v>1</v>
      </c>
      <c r="AL6940" s="85">
        <f>IF(G6940&gt;Variables!$G$9,0,1)</f>
        <v>1</v>
      </c>
      <c r="AM6940" s="85">
        <f>IF(AND(K6940&gt;Variables!$G$10,K6940&lt;Variables!$G$11),0,1)</f>
        <v>0</v>
      </c>
      <c r="AN6940" s="103">
        <f>IF(H6940&lt;Variables!$G$13,1,0)</f>
        <v>0</v>
      </c>
      <c r="AO6940" s="101">
        <f>IF(R6940&lt;Variables!$G$12,0,1)</f>
        <v>0</v>
      </c>
      <c r="AP6940" s="86">
        <f t="shared" si="633"/>
        <v>1</v>
      </c>
      <c r="AR6940">
        <v>0</v>
      </c>
      <c r="AS6940">
        <v>0</v>
      </c>
      <c r="AT6940">
        <v>1</v>
      </c>
      <c r="AU6940">
        <v>0</v>
      </c>
      <c r="BA6940">
        <v>-2.25</v>
      </c>
    </row>
    <row r="6941" spans="3:53" ht="12.75" x14ac:dyDescent="0.2">
      <c r="C6941" t="s">
        <v>1081</v>
      </c>
      <c r="D6941" t="s">
        <v>888</v>
      </c>
      <c r="E6941">
        <v>21.93</v>
      </c>
      <c r="F6941">
        <v>6.35</v>
      </c>
      <c r="G6941">
        <v>3.37</v>
      </c>
      <c r="H6941">
        <v>3070</v>
      </c>
      <c r="I6941">
        <v>-62.2</v>
      </c>
      <c r="J6941" t="s">
        <v>78</v>
      </c>
      <c r="K6941">
        <v>60.32</v>
      </c>
      <c r="L6941">
        <v>21.951965000000001</v>
      </c>
      <c r="M6941">
        <v>0.1960416755402066</v>
      </c>
      <c r="N6941">
        <v>21.813888000000009</v>
      </c>
      <c r="O6941">
        <v>0.83026006184681622</v>
      </c>
      <c r="P6941">
        <v>1776000</v>
      </c>
      <c r="Q6941">
        <v>3673000</v>
      </c>
      <c r="R6941">
        <v>0.48</v>
      </c>
      <c r="S6941">
        <v>38.408999999999999</v>
      </c>
      <c r="T6941">
        <v>6.4749999999999996</v>
      </c>
      <c r="U6941">
        <v>20.033999999999999</v>
      </c>
      <c r="V6941">
        <v>2.4629752589714862</v>
      </c>
      <c r="AC6941">
        <v>23.4679</v>
      </c>
      <c r="AD6941">
        <v>21.93</v>
      </c>
      <c r="AH6941" s="85">
        <f>IF(AND(M6941&lt;Variables!$G$6,M6941&gt;Variables!$G$5),0,1)</f>
        <v>1</v>
      </c>
      <c r="AI6941" s="85">
        <f t="shared" si="634"/>
        <v>0</v>
      </c>
      <c r="AJ6941" s="85">
        <f>IF(I6941&gt;Variables!$G$7,0,1)</f>
        <v>1</v>
      </c>
      <c r="AK6941" s="85">
        <f>IF(F6941&gt;Variables!$G$8,0,1)</f>
        <v>1</v>
      </c>
      <c r="AL6941" s="85">
        <f>IF(G6941&gt;Variables!$G$9,0,1)</f>
        <v>1</v>
      </c>
      <c r="AM6941" s="85">
        <f>IF(AND(K6941&gt;Variables!$G$10,K6941&lt;Variables!$G$11),0,1)</f>
        <v>0</v>
      </c>
      <c r="AN6941" s="103">
        <f>IF(H6941&lt;Variables!$G$13,1,0)</f>
        <v>0</v>
      </c>
      <c r="AO6941" s="101">
        <f>IF(R6941&lt;Variables!$G$12,0,1)</f>
        <v>0</v>
      </c>
      <c r="AP6941" s="86">
        <f t="shared" si="633"/>
        <v>1</v>
      </c>
      <c r="AR6941">
        <v>1</v>
      </c>
      <c r="AS6941">
        <v>0</v>
      </c>
      <c r="AT6941">
        <v>0</v>
      </c>
      <c r="AU6941">
        <v>0</v>
      </c>
      <c r="BA6941">
        <v>1.84</v>
      </c>
    </row>
    <row r="6942" spans="3:53" ht="12.75" x14ac:dyDescent="0.2">
      <c r="C6942" t="s">
        <v>1081</v>
      </c>
      <c r="D6942" t="s">
        <v>1039</v>
      </c>
      <c r="E6942">
        <v>5.99</v>
      </c>
      <c r="F6942">
        <v>18.489999999999998</v>
      </c>
      <c r="G6942">
        <v>-8.32</v>
      </c>
      <c r="H6942">
        <v>6.19</v>
      </c>
      <c r="I6942">
        <v>-42.073999999999998</v>
      </c>
      <c r="J6942" t="s">
        <v>76</v>
      </c>
      <c r="K6942">
        <v>45.62</v>
      </c>
      <c r="L6942">
        <v>6.0292849999999998</v>
      </c>
      <c r="M6942">
        <v>-1.013138373787263</v>
      </c>
      <c r="N6942">
        <v>5.9935460000000003</v>
      </c>
      <c r="O6942">
        <v>-0.42288822009541382</v>
      </c>
      <c r="P6942">
        <v>10180000</v>
      </c>
      <c r="Q6942">
        <v>250890</v>
      </c>
      <c r="R6942">
        <v>40.58</v>
      </c>
      <c r="S6942">
        <v>38.408999999999999</v>
      </c>
      <c r="T6942">
        <v>6.4749999999999996</v>
      </c>
      <c r="U6942">
        <v>20.033999999999999</v>
      </c>
      <c r="V6942">
        <v>2.3351491646475488</v>
      </c>
      <c r="AC6942">
        <v>6.5</v>
      </c>
      <c r="AD6942">
        <v>5.3</v>
      </c>
      <c r="AH6942" s="85">
        <f>IF(AND(M6942&lt;Variables!$G$6,M6942&gt;Variables!$G$5),0,1)</f>
        <v>1</v>
      </c>
      <c r="AI6942" s="85">
        <f t="shared" si="634"/>
        <v>0</v>
      </c>
      <c r="AJ6942" s="85">
        <f>IF(I6942&gt;Variables!$G$7,0,1)</f>
        <v>1</v>
      </c>
      <c r="AK6942" s="85">
        <f>IF(F6942&gt;Variables!$G$8,0,1)</f>
        <v>0</v>
      </c>
      <c r="AL6942" s="85">
        <f>IF(G6942&gt;Variables!$G$9,0,1)</f>
        <v>1</v>
      </c>
      <c r="AM6942" s="85">
        <f>IF(AND(K6942&gt;Variables!$G$10,K6942&lt;Variables!$G$11),0,1)</f>
        <v>1</v>
      </c>
      <c r="AN6942" s="103">
        <f>IF(H6942&lt;Variables!$G$13,1,0)</f>
        <v>1</v>
      </c>
      <c r="AO6942" s="101">
        <f>IF(R6942&lt;Variables!$G$12,0,1)</f>
        <v>1</v>
      </c>
      <c r="AP6942" s="86">
        <f t="shared" si="633"/>
        <v>0</v>
      </c>
      <c r="AR6942">
        <v>1</v>
      </c>
      <c r="AS6942">
        <v>0</v>
      </c>
      <c r="AT6942">
        <v>0</v>
      </c>
      <c r="AU6942">
        <v>0</v>
      </c>
      <c r="BA6942">
        <v>2</v>
      </c>
    </row>
    <row r="6943" spans="3:53" ht="12.75" x14ac:dyDescent="0.2">
      <c r="C6943" t="s">
        <v>1081</v>
      </c>
      <c r="D6943" t="s">
        <v>971</v>
      </c>
      <c r="E6943">
        <v>30.55</v>
      </c>
      <c r="F6943">
        <v>5.7</v>
      </c>
      <c r="G6943">
        <v>-4.74</v>
      </c>
      <c r="H6943">
        <v>20630</v>
      </c>
      <c r="I6943">
        <v>-67.772000000000006</v>
      </c>
      <c r="J6943" t="s">
        <v>78</v>
      </c>
      <c r="K6943">
        <v>59.28</v>
      </c>
      <c r="L6943">
        <v>30.3779</v>
      </c>
      <c r="M6943">
        <v>0.63236760934758474</v>
      </c>
      <c r="N6943">
        <v>30.470369999999999</v>
      </c>
      <c r="O6943">
        <v>0.3269733843074476</v>
      </c>
      <c r="P6943">
        <v>19761000</v>
      </c>
      <c r="Q6943">
        <v>8987000</v>
      </c>
      <c r="R6943">
        <v>2.2000000000000002</v>
      </c>
      <c r="S6943">
        <v>38.408999999999999</v>
      </c>
      <c r="T6943">
        <v>6.4749999999999996</v>
      </c>
      <c r="U6943">
        <v>20.033999999999999</v>
      </c>
      <c r="V6943">
        <v>2.4297513855111772</v>
      </c>
      <c r="AC6943">
        <v>31.274999999999999</v>
      </c>
      <c r="AD6943">
        <v>29.6</v>
      </c>
      <c r="AH6943" s="85">
        <f>IF(AND(M6943&lt;Variables!$G$6,M6943&gt;Variables!$G$5),0,1)</f>
        <v>1</v>
      </c>
      <c r="AI6943" s="85">
        <f t="shared" si="634"/>
        <v>1</v>
      </c>
      <c r="AJ6943" s="85">
        <f>IF(I6943&gt;Variables!$G$7,0,1)</f>
        <v>1</v>
      </c>
      <c r="AK6943" s="85">
        <f>IF(F6943&gt;Variables!$G$8,0,1)</f>
        <v>1</v>
      </c>
      <c r="AL6943" s="85">
        <f>IF(G6943&gt;Variables!$G$9,0,1)</f>
        <v>1</v>
      </c>
      <c r="AM6943" s="85">
        <f>IF(AND(K6943&gt;Variables!$G$10,K6943&lt;Variables!$G$11),0,1)</f>
        <v>0</v>
      </c>
      <c r="AN6943" s="103">
        <f>IF(H6943&lt;Variables!$G$13,1,0)</f>
        <v>0</v>
      </c>
      <c r="AO6943" s="101">
        <f>IF(R6943&lt;Variables!$G$12,0,1)</f>
        <v>1</v>
      </c>
      <c r="AP6943" s="86">
        <f t="shared" si="633"/>
        <v>1</v>
      </c>
      <c r="AR6943">
        <v>0</v>
      </c>
      <c r="AS6943">
        <v>0</v>
      </c>
      <c r="AT6943">
        <v>1</v>
      </c>
      <c r="AU6943">
        <v>0</v>
      </c>
      <c r="BA6943">
        <v>-1.21</v>
      </c>
    </row>
    <row r="6944" spans="3:53" ht="12.75" x14ac:dyDescent="0.2">
      <c r="C6944" t="s">
        <v>1081</v>
      </c>
      <c r="D6944" t="s">
        <v>1060</v>
      </c>
      <c r="E6944">
        <v>25.71</v>
      </c>
      <c r="F6944">
        <v>5.7</v>
      </c>
      <c r="G6944">
        <v>4.84</v>
      </c>
      <c r="H6944">
        <v>4160</v>
      </c>
      <c r="I6944">
        <v>-64.805000000000007</v>
      </c>
      <c r="J6944" t="s">
        <v>78</v>
      </c>
      <c r="K6944">
        <v>58.47</v>
      </c>
      <c r="L6944">
        <v>25.476935000000001</v>
      </c>
      <c r="M6944">
        <v>0.79705427674089813</v>
      </c>
      <c r="N6944">
        <v>25.533324</v>
      </c>
      <c r="O6944">
        <v>0.57444929614335738</v>
      </c>
      <c r="P6944">
        <v>2643000</v>
      </c>
      <c r="Q6944">
        <v>3914000</v>
      </c>
      <c r="R6944">
        <v>0.68</v>
      </c>
      <c r="S6944">
        <v>38.408999999999999</v>
      </c>
      <c r="T6944">
        <v>6.4749999999999996</v>
      </c>
      <c r="U6944">
        <v>20.033999999999999</v>
      </c>
      <c r="V6944">
        <v>2.4145287572018379</v>
      </c>
      <c r="AC6944">
        <v>26.85</v>
      </c>
      <c r="AD6944">
        <v>25.47</v>
      </c>
      <c r="AH6944" s="85">
        <f>IF(AND(M6944&lt;Variables!$G$6,M6944&gt;Variables!$G$5),0,1)</f>
        <v>1</v>
      </c>
      <c r="AI6944" s="85">
        <f t="shared" si="634"/>
        <v>1</v>
      </c>
      <c r="AJ6944" s="85">
        <f>IF(I6944&gt;Variables!$G$7,0,1)</f>
        <v>1</v>
      </c>
      <c r="AK6944" s="85">
        <f>IF(F6944&gt;Variables!$G$8,0,1)</f>
        <v>1</v>
      </c>
      <c r="AL6944" s="85">
        <f>IF(G6944&gt;Variables!$G$9,0,1)</f>
        <v>1</v>
      </c>
      <c r="AM6944" s="85">
        <f>IF(AND(K6944&gt;Variables!$G$10,K6944&lt;Variables!$G$11),0,1)</f>
        <v>0</v>
      </c>
      <c r="AN6944" s="103">
        <f>IF(H6944&lt;Variables!$G$13,1,0)</f>
        <v>0</v>
      </c>
      <c r="AO6944" s="101">
        <f>IF(R6944&lt;Variables!$G$12,0,1)</f>
        <v>0</v>
      </c>
      <c r="AP6944" s="86">
        <f t="shared" si="633"/>
        <v>1</v>
      </c>
      <c r="AR6944">
        <v>1</v>
      </c>
      <c r="AS6944">
        <v>0</v>
      </c>
      <c r="AT6944">
        <v>0</v>
      </c>
      <c r="AU6944">
        <v>0</v>
      </c>
      <c r="BA6944">
        <v>2</v>
      </c>
    </row>
    <row r="6945" spans="3:53" ht="12.75" x14ac:dyDescent="0.2">
      <c r="C6945" t="s">
        <v>1081</v>
      </c>
      <c r="D6945" t="s">
        <v>1072</v>
      </c>
      <c r="E6945">
        <v>29.2</v>
      </c>
      <c r="F6945">
        <v>5.33</v>
      </c>
      <c r="G6945">
        <v>4.88</v>
      </c>
      <c r="H6945">
        <v>3270</v>
      </c>
      <c r="I6945">
        <v>4.3949999999999996</v>
      </c>
      <c r="J6945" t="s">
        <v>78</v>
      </c>
      <c r="K6945">
        <v>57.65</v>
      </c>
      <c r="L6945">
        <v>29.194855</v>
      </c>
      <c r="M6945">
        <v>8.612818936760748E-2</v>
      </c>
      <c r="N6945">
        <v>29.071823999999999</v>
      </c>
      <c r="O6945">
        <v>0.50968938171886236</v>
      </c>
      <c r="P6945">
        <v>2152000</v>
      </c>
      <c r="Q6945">
        <v>2311000</v>
      </c>
      <c r="R6945">
        <v>0.93</v>
      </c>
      <c r="S6945">
        <v>38.408999999999999</v>
      </c>
      <c r="T6945">
        <v>6.4749999999999996</v>
      </c>
      <c r="U6945">
        <v>20.033999999999999</v>
      </c>
      <c r="V6945">
        <v>2.442111819763106</v>
      </c>
      <c r="AC6945">
        <v>29.25</v>
      </c>
      <c r="AD6945">
        <v>28.81</v>
      </c>
      <c r="AH6945" s="85">
        <f>IF(AND(M6945&lt;Variables!$G$6,M6945&gt;Variables!$G$5),0,1)</f>
        <v>1</v>
      </c>
      <c r="AI6945" s="85">
        <f t="shared" si="634"/>
        <v>0</v>
      </c>
      <c r="AJ6945" s="85">
        <f>IF(I6945&gt;Variables!$G$7,0,1)</f>
        <v>0</v>
      </c>
      <c r="AK6945" s="85">
        <f>IF(F6945&gt;Variables!$G$8,0,1)</f>
        <v>1</v>
      </c>
      <c r="AL6945" s="85">
        <f>IF(G6945&gt;Variables!$G$9,0,1)</f>
        <v>1</v>
      </c>
      <c r="AM6945" s="85">
        <f>IF(AND(K6945&gt;Variables!$G$10,K6945&lt;Variables!$G$11),0,1)</f>
        <v>0</v>
      </c>
      <c r="AN6945" s="103">
        <f>IF(H6945&lt;Variables!$G$13,1,0)</f>
        <v>0</v>
      </c>
      <c r="AO6945" s="101">
        <f>IF(R6945&lt;Variables!$G$12,0,1)</f>
        <v>0</v>
      </c>
      <c r="AP6945" s="86">
        <f t="shared" si="633"/>
        <v>1</v>
      </c>
      <c r="AR6945">
        <v>0</v>
      </c>
      <c r="AS6945">
        <v>1</v>
      </c>
      <c r="AT6945">
        <v>0</v>
      </c>
      <c r="AU6945">
        <v>0</v>
      </c>
      <c r="BA6945">
        <v>-0.47</v>
      </c>
    </row>
    <row r="6946" spans="3:53" ht="12.75" x14ac:dyDescent="0.2">
      <c r="C6946" t="s">
        <v>1081</v>
      </c>
      <c r="D6946" t="s">
        <v>1079</v>
      </c>
      <c r="E6946">
        <v>6.57</v>
      </c>
      <c r="F6946">
        <v>26.7</v>
      </c>
      <c r="G6946">
        <v>23.43</v>
      </c>
      <c r="H6946">
        <v>79.040000000000006</v>
      </c>
      <c r="I6946">
        <v>-20.428000000000001</v>
      </c>
      <c r="J6946" t="s">
        <v>76</v>
      </c>
      <c r="K6946">
        <v>51.05</v>
      </c>
      <c r="L6946">
        <v>6.58575</v>
      </c>
      <c r="M6946">
        <v>-1.0393652962836479</v>
      </c>
      <c r="N6946">
        <v>6.3105081632653048</v>
      </c>
      <c r="O6946">
        <v>3.2769442869667822</v>
      </c>
      <c r="P6946">
        <v>4110000</v>
      </c>
      <c r="Q6946">
        <v>90920</v>
      </c>
      <c r="R6946">
        <v>45.2</v>
      </c>
      <c r="S6946">
        <v>38.408999999999999</v>
      </c>
      <c r="T6946">
        <v>6.4749999999999996</v>
      </c>
      <c r="U6946">
        <v>20.033999999999999</v>
      </c>
      <c r="V6946">
        <v>2.4080532690278251</v>
      </c>
      <c r="AC6946">
        <v>6.99</v>
      </c>
      <c r="AD6946">
        <v>5.3</v>
      </c>
      <c r="AH6946" s="85">
        <f>IF(AND(M6946&lt;Variables!$G$6,M6946&gt;Variables!$G$5),0,1)</f>
        <v>1</v>
      </c>
      <c r="AI6946" s="85">
        <f t="shared" si="634"/>
        <v>0</v>
      </c>
      <c r="AJ6946" s="85">
        <f>IF(I6946&gt;Variables!$G$7,0,1)</f>
        <v>1</v>
      </c>
      <c r="AK6946" s="85">
        <f>IF(F6946&gt;Variables!$G$8,0,1)</f>
        <v>0</v>
      </c>
      <c r="AL6946" s="85">
        <f>IF(G6946&gt;Variables!$G$9,0,1)</f>
        <v>0</v>
      </c>
      <c r="AM6946" s="85">
        <f>IF(AND(K6946&gt;Variables!$G$10,K6946&lt;Variables!$G$11),0,1)</f>
        <v>0</v>
      </c>
      <c r="AN6946" s="103">
        <f>IF(H6946&lt;Variables!$G$13,1,0)</f>
        <v>1</v>
      </c>
      <c r="AO6946" s="101">
        <f>IF(R6946&lt;Variables!$G$12,0,1)</f>
        <v>1</v>
      </c>
      <c r="AP6946" s="86">
        <f t="shared" si="633"/>
        <v>0</v>
      </c>
      <c r="AR6946">
        <v>0</v>
      </c>
      <c r="AS6946">
        <v>0</v>
      </c>
      <c r="AT6946">
        <v>1</v>
      </c>
      <c r="AU6946">
        <v>0</v>
      </c>
      <c r="BA6946">
        <v>-2.25</v>
      </c>
    </row>
    <row r="6947" spans="3:53" ht="12.75" x14ac:dyDescent="0.2">
      <c r="C6947" t="s">
        <v>1081</v>
      </c>
      <c r="D6947" t="s">
        <v>1036</v>
      </c>
      <c r="E6947">
        <v>705.24</v>
      </c>
      <c r="F6947">
        <v>15.47</v>
      </c>
      <c r="G6947">
        <v>2.8</v>
      </c>
      <c r="H6947">
        <v>12820</v>
      </c>
      <c r="I6947">
        <v>71.873999999999995</v>
      </c>
      <c r="J6947" t="s">
        <v>76</v>
      </c>
      <c r="K6947">
        <v>57.93</v>
      </c>
      <c r="L6947">
        <v>702.27377000000001</v>
      </c>
      <c r="M6947">
        <v>0.42294474418431077</v>
      </c>
      <c r="N6947">
        <v>701.23317599999996</v>
      </c>
      <c r="O6947">
        <v>0.57196723390623927</v>
      </c>
      <c r="P6947">
        <v>2001000</v>
      </c>
      <c r="Q6947">
        <v>568465</v>
      </c>
      <c r="R6947">
        <v>3.52</v>
      </c>
      <c r="S6947">
        <v>38.408999999999999</v>
      </c>
      <c r="T6947">
        <v>6.4749999999999996</v>
      </c>
      <c r="U6947">
        <v>20.033999999999999</v>
      </c>
      <c r="V6947">
        <v>2.4284720237910582</v>
      </c>
      <c r="AC6947">
        <v>714.68989999999997</v>
      </c>
      <c r="AD6947">
        <v>698.10900000000004</v>
      </c>
      <c r="AH6947" s="85">
        <f>IF(AND(M6947&lt;Variables!$G$6,M6947&gt;Variables!$G$5),0,1)</f>
        <v>1</v>
      </c>
      <c r="AI6947" s="85">
        <f t="shared" si="634"/>
        <v>0</v>
      </c>
      <c r="AJ6947" s="85">
        <f>IF(I6947&gt;Variables!$G$7,0,1)</f>
        <v>0</v>
      </c>
      <c r="AK6947" s="85">
        <f>IF(F6947&gt;Variables!$G$8,0,1)</f>
        <v>0</v>
      </c>
      <c r="AL6947" s="85">
        <f>IF(G6947&gt;Variables!$G$9,0,1)</f>
        <v>1</v>
      </c>
      <c r="AM6947" s="85">
        <f>IF(AND(K6947&gt;Variables!$G$10,K6947&lt;Variables!$G$11),0,1)</f>
        <v>0</v>
      </c>
      <c r="AN6947" s="103">
        <f>IF(H6947&lt;Variables!$G$13,1,0)</f>
        <v>0</v>
      </c>
      <c r="AO6947" s="101">
        <f>IF(R6947&lt;Variables!$G$12,0,1)</f>
        <v>1</v>
      </c>
      <c r="AP6947" s="86">
        <f t="shared" si="633"/>
        <v>0</v>
      </c>
      <c r="AR6947">
        <v>0</v>
      </c>
      <c r="AS6947">
        <v>0</v>
      </c>
      <c r="AT6947">
        <v>0</v>
      </c>
      <c r="AU6947">
        <v>1</v>
      </c>
      <c r="BA6947">
        <v>-0.68</v>
      </c>
    </row>
    <row r="6948" spans="3:53" ht="12.75" x14ac:dyDescent="0.2">
      <c r="C6948" t="s">
        <v>1081</v>
      </c>
      <c r="D6948" t="s">
        <v>1037</v>
      </c>
      <c r="E6948">
        <v>66.84</v>
      </c>
      <c r="F6948">
        <v>9.99</v>
      </c>
      <c r="G6948">
        <v>2.0299999999999998</v>
      </c>
      <c r="H6948">
        <v>3300</v>
      </c>
      <c r="I6948">
        <v>2.738</v>
      </c>
      <c r="J6948" t="s">
        <v>76</v>
      </c>
      <c r="K6948">
        <v>30.58</v>
      </c>
      <c r="L6948">
        <v>68.402389999999997</v>
      </c>
      <c r="M6948">
        <v>-2.2987354681612722</v>
      </c>
      <c r="N6948">
        <v>68.654880000000006</v>
      </c>
      <c r="O6948">
        <v>-2.658048488323054</v>
      </c>
      <c r="P6948">
        <v>4549000</v>
      </c>
      <c r="Q6948">
        <v>781900</v>
      </c>
      <c r="R6948">
        <v>5.82</v>
      </c>
      <c r="S6948">
        <v>38.408999999999999</v>
      </c>
      <c r="T6948">
        <v>6.4749999999999996</v>
      </c>
      <c r="U6948">
        <v>20.033999999999999</v>
      </c>
      <c r="V6948">
        <v>2.0966514353897869</v>
      </c>
      <c r="AC6948">
        <v>70.704999999999998</v>
      </c>
      <c r="AD6948">
        <v>65.150000000000006</v>
      </c>
      <c r="AH6948" s="85">
        <f>IF(AND(M6948&lt;Variables!$G$6,M6948&gt;Variables!$G$5),0,1)</f>
        <v>0</v>
      </c>
      <c r="AI6948" s="85">
        <f t="shared" si="634"/>
        <v>1</v>
      </c>
      <c r="AJ6948" s="85">
        <f>IF(I6948&gt;Variables!$G$7,0,1)</f>
        <v>0</v>
      </c>
      <c r="AK6948" s="85">
        <f>IF(F6948&gt;Variables!$G$8,0,1)</f>
        <v>0</v>
      </c>
      <c r="AL6948" s="85">
        <f>IF(G6948&gt;Variables!$G$9,0,1)</f>
        <v>1</v>
      </c>
      <c r="AM6948" s="85">
        <f>IF(AND(K6948&gt;Variables!$G$10,K6948&lt;Variables!$G$11),0,1)</f>
        <v>1</v>
      </c>
      <c r="AN6948" s="103">
        <f>IF(H6948&lt;Variables!$G$13,1,0)</f>
        <v>0</v>
      </c>
      <c r="AO6948" s="101">
        <f>IF(R6948&lt;Variables!$G$12,0,1)</f>
        <v>1</v>
      </c>
      <c r="AP6948" s="86">
        <f t="shared" si="633"/>
        <v>0</v>
      </c>
      <c r="AR6948">
        <v>0</v>
      </c>
      <c r="AS6948">
        <v>0</v>
      </c>
      <c r="AT6948">
        <v>1</v>
      </c>
      <c r="AU6948">
        <v>0</v>
      </c>
      <c r="BA6948">
        <v>-2.25</v>
      </c>
    </row>
    <row r="6949" spans="3:53" ht="12.75" x14ac:dyDescent="0.2">
      <c r="C6949" t="s">
        <v>1081</v>
      </c>
      <c r="D6949" t="s">
        <v>1038</v>
      </c>
      <c r="E6949">
        <v>5.35</v>
      </c>
      <c r="F6949">
        <v>9.7899999999999991</v>
      </c>
      <c r="G6949">
        <v>-12.52</v>
      </c>
      <c r="H6949">
        <v>41.21</v>
      </c>
      <c r="I6949">
        <v>-44.183</v>
      </c>
      <c r="J6949" t="s">
        <v>76</v>
      </c>
      <c r="K6949">
        <v>58.33</v>
      </c>
      <c r="L6949">
        <v>5.2294099999999997</v>
      </c>
      <c r="M6949">
        <v>2.8796747625449188</v>
      </c>
      <c r="N6949">
        <v>5.2191180000000008</v>
      </c>
      <c r="O6949">
        <v>3.0825514962489651</v>
      </c>
      <c r="P6949">
        <v>9079000</v>
      </c>
      <c r="Q6949">
        <v>136903</v>
      </c>
      <c r="R6949">
        <v>66.319999999999993</v>
      </c>
      <c r="S6949">
        <v>38.408999999999999</v>
      </c>
      <c r="T6949">
        <v>6.4749999999999996</v>
      </c>
      <c r="U6949">
        <v>20.033999999999999</v>
      </c>
      <c r="V6949">
        <v>2.3091508052242991</v>
      </c>
      <c r="AC6949">
        <v>5.49</v>
      </c>
      <c r="AD6949">
        <v>4.5900999999999996</v>
      </c>
      <c r="AH6949" s="85">
        <f>IF(AND(M6949&lt;Variables!$G$6,M6949&gt;Variables!$G$5),0,1)</f>
        <v>1</v>
      </c>
      <c r="AI6949" s="85">
        <f t="shared" si="634"/>
        <v>0</v>
      </c>
      <c r="AJ6949" s="85">
        <f>IF(I6949&gt;Variables!$G$7,0,1)</f>
        <v>1</v>
      </c>
      <c r="AK6949" s="85">
        <f>IF(F6949&gt;Variables!$G$8,0,1)</f>
        <v>0</v>
      </c>
      <c r="AL6949" s="85">
        <f>IF(G6949&gt;Variables!$G$9,0,1)</f>
        <v>1</v>
      </c>
      <c r="AM6949" s="85">
        <f>IF(AND(K6949&gt;Variables!$G$10,K6949&lt;Variables!$G$11),0,1)</f>
        <v>0</v>
      </c>
      <c r="AN6949" s="103">
        <f>IF(H6949&lt;Variables!$G$13,1,0)</f>
        <v>1</v>
      </c>
      <c r="AO6949" s="101">
        <f>IF(R6949&lt;Variables!$G$12,0,1)</f>
        <v>1</v>
      </c>
      <c r="AP6949" s="86">
        <f t="shared" si="633"/>
        <v>0</v>
      </c>
      <c r="AR6949">
        <v>1</v>
      </c>
      <c r="AS6949">
        <v>0</v>
      </c>
      <c r="AT6949">
        <v>0</v>
      </c>
      <c r="AU6949">
        <v>0</v>
      </c>
      <c r="BA6949">
        <v>2</v>
      </c>
    </row>
    <row r="6950" spans="3:53" ht="12.75" x14ac:dyDescent="0.2">
      <c r="C6950" t="s">
        <v>1081</v>
      </c>
      <c r="D6950" t="s">
        <v>1035</v>
      </c>
      <c r="E6950">
        <v>99.73</v>
      </c>
      <c r="F6950">
        <v>5.82</v>
      </c>
      <c r="G6950">
        <v>5.42</v>
      </c>
      <c r="H6950">
        <v>6520</v>
      </c>
      <c r="I6950">
        <v>-29.390999999999998</v>
      </c>
      <c r="J6950" t="s">
        <v>76</v>
      </c>
      <c r="K6950">
        <v>55.98</v>
      </c>
      <c r="L6950">
        <v>99.392368421052637</v>
      </c>
      <c r="M6950">
        <v>0.30951227326041347</v>
      </c>
      <c r="N6950">
        <v>99.277642222222227</v>
      </c>
      <c r="O6950">
        <v>0.42543091105283731</v>
      </c>
      <c r="P6950">
        <v>646776</v>
      </c>
      <c r="Q6950">
        <v>433339</v>
      </c>
      <c r="R6950">
        <v>1.49</v>
      </c>
      <c r="S6950">
        <v>38.408999999999999</v>
      </c>
      <c r="T6950">
        <v>6.4749999999999996</v>
      </c>
      <c r="U6950">
        <v>20.033999999999999</v>
      </c>
      <c r="V6950">
        <v>2.415560129653076</v>
      </c>
      <c r="AC6950">
        <v>101.545</v>
      </c>
      <c r="AD6950">
        <v>97.584999999999994</v>
      </c>
      <c r="AH6950" s="85">
        <f>IF(AND(M6950&lt;Variables!$G$6,M6950&gt;Variables!$G$5),0,1)</f>
        <v>1</v>
      </c>
      <c r="AI6950" s="85">
        <f t="shared" si="634"/>
        <v>0</v>
      </c>
      <c r="AJ6950" s="85">
        <f>IF(I6950&gt;Variables!$G$7,0,1)</f>
        <v>1</v>
      </c>
      <c r="AK6950" s="85">
        <f>IF(F6950&gt;Variables!$G$8,0,1)</f>
        <v>1</v>
      </c>
      <c r="AL6950" s="85">
        <f>IF(G6950&gt;Variables!$G$9,0,1)</f>
        <v>1</v>
      </c>
      <c r="AM6950" s="85">
        <f>IF(AND(K6950&gt;Variables!$G$10,K6950&lt;Variables!$G$11),0,1)</f>
        <v>0</v>
      </c>
      <c r="AN6950" s="103">
        <f>IF(H6950&lt;Variables!$G$13,1,0)</f>
        <v>0</v>
      </c>
      <c r="AO6950" s="101">
        <f>IF(R6950&lt;Variables!$G$12,0,1)</f>
        <v>0</v>
      </c>
      <c r="AP6950" s="86">
        <f t="shared" si="633"/>
        <v>0</v>
      </c>
      <c r="AR6950">
        <v>1</v>
      </c>
      <c r="AS6950">
        <v>0</v>
      </c>
      <c r="AT6950">
        <v>0</v>
      </c>
      <c r="AU6950">
        <v>0</v>
      </c>
      <c r="BA6950">
        <v>1.67</v>
      </c>
    </row>
    <row r="6951" spans="3:53" ht="12.75" x14ac:dyDescent="0.2">
      <c r="C6951" t="s">
        <v>1081</v>
      </c>
      <c r="D6951" t="s">
        <v>1059</v>
      </c>
      <c r="E6951">
        <v>5.51</v>
      </c>
      <c r="F6951">
        <v>32.6</v>
      </c>
      <c r="G6951">
        <v>21.02</v>
      </c>
      <c r="H6951">
        <v>335.46</v>
      </c>
      <c r="I6951">
        <v>-25.074000000000002</v>
      </c>
      <c r="J6951" t="s">
        <v>78</v>
      </c>
      <c r="K6951">
        <v>57.47</v>
      </c>
      <c r="L6951">
        <v>5.3731949999999999</v>
      </c>
      <c r="M6951">
        <v>1.8016282677252511</v>
      </c>
      <c r="N6951">
        <v>5.2799520000000006</v>
      </c>
      <c r="O6951">
        <v>3.5994266614544812</v>
      </c>
      <c r="P6951">
        <v>3620000</v>
      </c>
      <c r="Q6951">
        <v>48840</v>
      </c>
      <c r="R6951">
        <v>74.12</v>
      </c>
      <c r="S6951">
        <v>38.408999999999999</v>
      </c>
      <c r="T6951">
        <v>6.4749999999999996</v>
      </c>
      <c r="U6951">
        <v>20.033999999999999</v>
      </c>
      <c r="V6951">
        <v>2.35867968983333</v>
      </c>
      <c r="AC6951">
        <v>5.99</v>
      </c>
      <c r="AD6951">
        <v>4.5102000000000002</v>
      </c>
      <c r="AH6951" s="85">
        <f>IF(AND(M6951&lt;Variables!$G$6,M6951&gt;Variables!$G$5),0,1)</f>
        <v>1</v>
      </c>
      <c r="AI6951" s="85">
        <f t="shared" si="634"/>
        <v>0</v>
      </c>
      <c r="AJ6951" s="85">
        <f>IF(I6951&gt;Variables!$G$7,0,1)</f>
        <v>1</v>
      </c>
      <c r="AK6951" s="85">
        <f>IF(F6951&gt;Variables!$G$8,0,1)</f>
        <v>0</v>
      </c>
      <c r="AL6951" s="85">
        <f>IF(G6951&gt;Variables!$G$9,0,1)</f>
        <v>0</v>
      </c>
      <c r="AM6951" s="85">
        <f>IF(AND(K6951&gt;Variables!$G$10,K6951&lt;Variables!$G$11),0,1)</f>
        <v>0</v>
      </c>
      <c r="AN6951" s="103">
        <f>IF(H6951&lt;Variables!$G$13,1,0)</f>
        <v>1</v>
      </c>
      <c r="AO6951" s="101">
        <f>IF(R6951&lt;Variables!$G$12,0,1)</f>
        <v>1</v>
      </c>
      <c r="AP6951" s="86">
        <f t="shared" si="633"/>
        <v>1</v>
      </c>
      <c r="AR6951">
        <v>1</v>
      </c>
      <c r="AS6951">
        <v>0</v>
      </c>
      <c r="AT6951">
        <v>0</v>
      </c>
      <c r="AU6951">
        <v>0</v>
      </c>
      <c r="BA6951">
        <v>2</v>
      </c>
    </row>
    <row r="6952" spans="3:53" ht="12.75" x14ac:dyDescent="0.2">
      <c r="C6952" t="s">
        <v>1081</v>
      </c>
      <c r="D6952" t="s">
        <v>925</v>
      </c>
      <c r="E6952">
        <v>54.58</v>
      </c>
      <c r="F6952">
        <v>6.25</v>
      </c>
      <c r="G6952">
        <v>1.19</v>
      </c>
      <c r="H6952">
        <v>-99999</v>
      </c>
      <c r="I6952">
        <v>-0.155</v>
      </c>
      <c r="J6952" t="s">
        <v>78</v>
      </c>
      <c r="K6952">
        <v>48.55</v>
      </c>
      <c r="L6952">
        <v>54.563923076923089</v>
      </c>
      <c r="M6952">
        <v>-7.1898732749773831E-3</v>
      </c>
      <c r="N6952">
        <v>54.599765625000003</v>
      </c>
      <c r="O6952">
        <v>-7.2831127651935113E-2</v>
      </c>
      <c r="P6952">
        <v>101560</v>
      </c>
      <c r="Q6952">
        <v>214801</v>
      </c>
      <c r="R6952">
        <v>0.47</v>
      </c>
      <c r="S6952">
        <v>38.408999999999999</v>
      </c>
      <c r="T6952">
        <v>6.4749999999999996</v>
      </c>
      <c r="U6952">
        <v>20.033999999999999</v>
      </c>
      <c r="V6952">
        <v>2.3521348283918231</v>
      </c>
      <c r="AC6952">
        <v>54.79</v>
      </c>
      <c r="AD6952">
        <v>54.57</v>
      </c>
      <c r="AH6952" s="85">
        <f>IF(AND(M6952&lt;Variables!$G$6,M6952&gt;Variables!$G$5),0,1)</f>
        <v>1</v>
      </c>
      <c r="AI6952" s="85">
        <f t="shared" si="634"/>
        <v>1</v>
      </c>
      <c r="AJ6952" s="85">
        <f>IF(I6952&gt;Variables!$G$7,0,1)</f>
        <v>1</v>
      </c>
      <c r="AK6952" s="85">
        <f>IF(F6952&gt;Variables!$G$8,0,1)</f>
        <v>1</v>
      </c>
      <c r="AL6952" s="85">
        <f>IF(G6952&gt;Variables!$G$9,0,1)</f>
        <v>1</v>
      </c>
      <c r="AM6952" s="85">
        <f>IF(AND(K6952&gt;Variables!$G$10,K6952&lt;Variables!$G$11),0,1)</f>
        <v>1</v>
      </c>
      <c r="AN6952" s="103">
        <f>IF(H6952&lt;Variables!$G$13,1,0)</f>
        <v>1</v>
      </c>
      <c r="AO6952" s="101">
        <f>IF(R6952&lt;Variables!$G$12,0,1)</f>
        <v>0</v>
      </c>
      <c r="AP6952" s="86">
        <f t="shared" si="633"/>
        <v>1</v>
      </c>
      <c r="AR6952">
        <v>0</v>
      </c>
      <c r="AS6952">
        <v>0</v>
      </c>
      <c r="AT6952">
        <v>0</v>
      </c>
      <c r="AU6952">
        <v>0</v>
      </c>
      <c r="BA6952">
        <v>0</v>
      </c>
    </row>
    <row r="6953" spans="3:53" ht="12.75" x14ac:dyDescent="0.2">
      <c r="C6953" t="s">
        <v>1081</v>
      </c>
      <c r="D6953" t="s">
        <v>756</v>
      </c>
      <c r="E6953">
        <v>2.73</v>
      </c>
      <c r="F6953">
        <v>34.99</v>
      </c>
      <c r="G6953">
        <v>12.89</v>
      </c>
      <c r="H6953">
        <v>27.2</v>
      </c>
      <c r="I6953">
        <v>-59.835999999999999</v>
      </c>
      <c r="J6953" t="s">
        <v>78</v>
      </c>
      <c r="K6953">
        <v>37.43</v>
      </c>
      <c r="L6953">
        <v>2.8068949999999999</v>
      </c>
      <c r="M6953">
        <v>-3.4769736666316371</v>
      </c>
      <c r="N6953">
        <v>2.896468</v>
      </c>
      <c r="O6953">
        <v>-6.4619391617653026</v>
      </c>
      <c r="P6953">
        <v>75220000</v>
      </c>
      <c r="Q6953">
        <v>1960000</v>
      </c>
      <c r="R6953">
        <v>38.380000000000003</v>
      </c>
      <c r="S6953">
        <v>38.408999999999999</v>
      </c>
      <c r="T6953">
        <v>6.4749999999999996</v>
      </c>
      <c r="U6953">
        <v>20.033999999999999</v>
      </c>
      <c r="V6953">
        <v>2.200954460970574</v>
      </c>
      <c r="AC6953">
        <v>3.75</v>
      </c>
      <c r="AD6953">
        <v>2.69</v>
      </c>
      <c r="AH6953" s="85">
        <f>IF(AND(M6953&lt;Variables!$G$6,M6953&gt;Variables!$G$5),0,1)</f>
        <v>0</v>
      </c>
      <c r="AI6953" s="85">
        <f t="shared" si="634"/>
        <v>1</v>
      </c>
      <c r="AJ6953" s="85">
        <f>IF(I6953&gt;Variables!$G$7,0,1)</f>
        <v>1</v>
      </c>
      <c r="AK6953" s="85">
        <f>IF(F6953&gt;Variables!$G$8,0,1)</f>
        <v>0</v>
      </c>
      <c r="AL6953" s="85">
        <f>IF(G6953&gt;Variables!$G$9,0,1)</f>
        <v>0</v>
      </c>
      <c r="AM6953" s="85">
        <f>IF(AND(K6953&gt;Variables!$G$10,K6953&lt;Variables!$G$11),0,1)</f>
        <v>1</v>
      </c>
      <c r="AN6953" s="103">
        <f>IF(H6953&lt;Variables!$G$13,1,0)</f>
        <v>1</v>
      </c>
      <c r="AO6953" s="101">
        <f>IF(R6953&lt;Variables!$G$12,0,1)</f>
        <v>1</v>
      </c>
      <c r="AP6953" s="86">
        <f t="shared" si="633"/>
        <v>1</v>
      </c>
      <c r="AR6953">
        <v>1</v>
      </c>
      <c r="AS6953">
        <v>0</v>
      </c>
      <c r="AT6953">
        <v>0</v>
      </c>
      <c r="AU6953">
        <v>0</v>
      </c>
      <c r="BA6953">
        <v>2</v>
      </c>
    </row>
    <row r="6954" spans="3:53" ht="12.75" x14ac:dyDescent="0.2">
      <c r="C6954" t="s">
        <v>1081</v>
      </c>
      <c r="D6954" t="s">
        <v>1042</v>
      </c>
      <c r="E6954">
        <v>15.58</v>
      </c>
      <c r="F6954">
        <v>14.44</v>
      </c>
      <c r="G6954">
        <v>4.9800000000000004</v>
      </c>
      <c r="H6954">
        <v>2590</v>
      </c>
      <c r="I6954">
        <v>307.92099999999999</v>
      </c>
      <c r="J6954" t="s">
        <v>78</v>
      </c>
      <c r="K6954">
        <v>48.13</v>
      </c>
      <c r="L6954">
        <v>15.639279999999999</v>
      </c>
      <c r="M6954">
        <v>-0.31510402013391631</v>
      </c>
      <c r="N6954">
        <v>15.543868</v>
      </c>
      <c r="O6954">
        <v>0.29678584506765032</v>
      </c>
      <c r="P6954">
        <v>4919000</v>
      </c>
      <c r="Q6954">
        <v>3463000</v>
      </c>
      <c r="R6954">
        <v>1.42</v>
      </c>
      <c r="S6954">
        <v>38.408999999999999</v>
      </c>
      <c r="T6954">
        <v>6.4749999999999996</v>
      </c>
      <c r="U6954">
        <v>20.033999999999999</v>
      </c>
      <c r="V6954">
        <v>2.3541177663565072</v>
      </c>
      <c r="AC6954">
        <v>15.75</v>
      </c>
      <c r="AD6954">
        <v>15.38</v>
      </c>
      <c r="AH6954" s="85">
        <f>IF(AND(M6954&lt;Variables!$G$6,M6954&gt;Variables!$G$5),0,1)</f>
        <v>1</v>
      </c>
      <c r="AI6954" s="85">
        <f t="shared" si="634"/>
        <v>0</v>
      </c>
      <c r="AJ6954" s="85">
        <f>IF(I6954&gt;Variables!$G$7,0,1)</f>
        <v>0</v>
      </c>
      <c r="AK6954" s="85">
        <f>IF(F6954&gt;Variables!$G$8,0,1)</f>
        <v>0</v>
      </c>
      <c r="AL6954" s="85">
        <f>IF(G6954&gt;Variables!$G$9,0,1)</f>
        <v>1</v>
      </c>
      <c r="AM6954" s="85">
        <f>IF(AND(K6954&gt;Variables!$G$10,K6954&lt;Variables!$G$11),0,1)</f>
        <v>1</v>
      </c>
      <c r="AN6954" s="103">
        <f>IF(H6954&lt;Variables!$G$13,1,0)</f>
        <v>0</v>
      </c>
      <c r="AO6954" s="101">
        <f>IF(R6954&lt;Variables!$G$12,0,1)</f>
        <v>0</v>
      </c>
      <c r="AP6954" s="86">
        <f t="shared" si="633"/>
        <v>1</v>
      </c>
      <c r="AR6954">
        <v>0</v>
      </c>
      <c r="AS6954">
        <v>0</v>
      </c>
      <c r="AT6954">
        <v>0</v>
      </c>
      <c r="AU6954">
        <v>1</v>
      </c>
      <c r="BA6954">
        <v>-0.81</v>
      </c>
    </row>
    <row r="6955" spans="3:53" ht="12.75" x14ac:dyDescent="0.2">
      <c r="C6955" t="s">
        <v>1081</v>
      </c>
      <c r="D6955" t="s">
        <v>1048</v>
      </c>
      <c r="E6955">
        <v>9.1</v>
      </c>
      <c r="F6955">
        <v>133.21</v>
      </c>
      <c r="G6955">
        <v>47.38</v>
      </c>
      <c r="H6955">
        <v>33.130000000000003</v>
      </c>
      <c r="I6955">
        <v>-48.59</v>
      </c>
      <c r="J6955" t="s">
        <v>78</v>
      </c>
      <c r="K6955">
        <v>67.52</v>
      </c>
      <c r="L6955">
        <v>8.8534749999999995</v>
      </c>
      <c r="M6955">
        <v>5.0423703686970329</v>
      </c>
      <c r="N6955">
        <v>7.8881500000000004</v>
      </c>
      <c r="O6955">
        <v>17.897098812776122</v>
      </c>
      <c r="P6955">
        <v>99880000</v>
      </c>
      <c r="Q6955">
        <v>54420</v>
      </c>
      <c r="R6955">
        <v>1835.35</v>
      </c>
      <c r="S6955">
        <v>38.408999999999999</v>
      </c>
      <c r="T6955">
        <v>6.4749999999999996</v>
      </c>
      <c r="U6955">
        <v>20.033999999999999</v>
      </c>
      <c r="V6955">
        <v>2.162272924667433</v>
      </c>
      <c r="AC6955">
        <v>10.82</v>
      </c>
      <c r="AD6955">
        <v>6.45</v>
      </c>
      <c r="AH6955" s="85">
        <f>IF(AND(M6955&lt;Variables!$G$6,M6955&gt;Variables!$G$5),0,1)</f>
        <v>1</v>
      </c>
      <c r="AI6955" s="85">
        <f t="shared" si="634"/>
        <v>0</v>
      </c>
      <c r="AJ6955" s="85">
        <f>IF(I6955&gt;Variables!$G$7,0,1)</f>
        <v>1</v>
      </c>
      <c r="AK6955" s="85">
        <f>IF(F6955&gt;Variables!$G$8,0,1)</f>
        <v>0</v>
      </c>
      <c r="AL6955" s="85">
        <f>IF(G6955&gt;Variables!$G$9,0,1)</f>
        <v>0</v>
      </c>
      <c r="AM6955" s="85">
        <f>IF(AND(K6955&gt;Variables!$G$10,K6955&lt;Variables!$G$11),0,1)</f>
        <v>0</v>
      </c>
      <c r="AN6955" s="103">
        <f>IF(H6955&lt;Variables!$G$13,1,0)</f>
        <v>1</v>
      </c>
      <c r="AO6955" s="101">
        <f>IF(R6955&lt;Variables!$G$12,0,1)</f>
        <v>1</v>
      </c>
      <c r="AP6955" s="86">
        <f t="shared" si="633"/>
        <v>1</v>
      </c>
      <c r="AR6955">
        <v>1</v>
      </c>
      <c r="AS6955">
        <v>0</v>
      </c>
      <c r="AT6955">
        <v>0</v>
      </c>
      <c r="AU6955">
        <v>0</v>
      </c>
      <c r="BA6955">
        <v>2</v>
      </c>
    </row>
    <row r="6956" spans="3:53" ht="12.75" x14ac:dyDescent="0.2">
      <c r="C6956" t="s">
        <v>1081</v>
      </c>
      <c r="D6956" t="s">
        <v>1043</v>
      </c>
      <c r="E6956">
        <v>27.3</v>
      </c>
      <c r="F6956">
        <v>6.18</v>
      </c>
      <c r="G6956">
        <v>2.86</v>
      </c>
      <c r="H6956">
        <v>-99999</v>
      </c>
      <c r="I6956">
        <v>-0.187</v>
      </c>
      <c r="J6956" t="s">
        <v>78</v>
      </c>
      <c r="K6956">
        <v>49.54</v>
      </c>
      <c r="L6956">
        <v>27.292208333333331</v>
      </c>
      <c r="M6956">
        <v>2.8549051698208039E-2</v>
      </c>
      <c r="N6956">
        <v>27.340170000000001</v>
      </c>
      <c r="O6956">
        <v>-0.1469266650499842</v>
      </c>
      <c r="P6956">
        <v>101961</v>
      </c>
      <c r="Q6956">
        <v>205671</v>
      </c>
      <c r="R6956">
        <v>0.5</v>
      </c>
      <c r="S6956">
        <v>38.408999999999999</v>
      </c>
      <c r="T6956">
        <v>6.4749999999999996</v>
      </c>
      <c r="U6956">
        <v>20.033999999999999</v>
      </c>
      <c r="V6956">
        <v>2.361530051500047</v>
      </c>
      <c r="AC6956">
        <v>27.41</v>
      </c>
      <c r="AD6956">
        <v>27.25</v>
      </c>
      <c r="AH6956" s="85">
        <f>IF(AND(M6956&lt;Variables!$G$6,M6956&gt;Variables!$G$5),0,1)</f>
        <v>1</v>
      </c>
      <c r="AI6956" s="85">
        <f t="shared" si="634"/>
        <v>1</v>
      </c>
      <c r="AJ6956" s="85">
        <f>IF(I6956&gt;Variables!$G$7,0,1)</f>
        <v>1</v>
      </c>
      <c r="AK6956" s="85">
        <f>IF(F6956&gt;Variables!$G$8,0,1)</f>
        <v>1</v>
      </c>
      <c r="AL6956" s="85">
        <f>IF(G6956&gt;Variables!$G$9,0,1)</f>
        <v>1</v>
      </c>
      <c r="AM6956" s="85">
        <f>IF(AND(K6956&gt;Variables!$G$10,K6956&lt;Variables!$G$11),0,1)</f>
        <v>1</v>
      </c>
      <c r="AN6956" s="103">
        <f>IF(H6956&lt;Variables!$G$13,1,0)</f>
        <v>1</v>
      </c>
      <c r="AO6956" s="101">
        <f>IF(R6956&lt;Variables!$G$12,0,1)</f>
        <v>0</v>
      </c>
      <c r="AP6956" s="86">
        <f t="shared" si="633"/>
        <v>1</v>
      </c>
      <c r="AR6956">
        <v>0</v>
      </c>
      <c r="AS6956">
        <v>1</v>
      </c>
      <c r="AT6956">
        <v>0</v>
      </c>
      <c r="AU6956">
        <v>0</v>
      </c>
      <c r="BA6956">
        <v>0.37</v>
      </c>
    </row>
    <row r="6957" spans="3:53" ht="12.75" x14ac:dyDescent="0.2">
      <c r="C6957" t="s">
        <v>1081</v>
      </c>
      <c r="D6957" t="s">
        <v>1040</v>
      </c>
      <c r="E6957">
        <v>2.77</v>
      </c>
      <c r="F6957">
        <v>9.41</v>
      </c>
      <c r="G6957">
        <v>2.59</v>
      </c>
      <c r="H6957">
        <v>-99999</v>
      </c>
      <c r="I6957">
        <v>186.922</v>
      </c>
      <c r="J6957" t="s">
        <v>78</v>
      </c>
      <c r="K6957">
        <v>56.52</v>
      </c>
      <c r="L6957">
        <v>2.7814999999999999</v>
      </c>
      <c r="M6957">
        <v>-0.41344598238361618</v>
      </c>
      <c r="N6957">
        <v>2.7856000000000001</v>
      </c>
      <c r="O6957">
        <v>-0.56002297530153711</v>
      </c>
      <c r="P6957">
        <v>198818</v>
      </c>
      <c r="Q6957">
        <v>61287</v>
      </c>
      <c r="R6957">
        <v>3.24</v>
      </c>
      <c r="S6957">
        <v>38.408999999999999</v>
      </c>
      <c r="T6957">
        <v>6.4749999999999996</v>
      </c>
      <c r="U6957">
        <v>20.033999999999999</v>
      </c>
      <c r="V6957">
        <v>2.4530818841632218</v>
      </c>
      <c r="AC6957">
        <v>2.7749999999999999</v>
      </c>
      <c r="AD6957">
        <v>2.7501000000000002</v>
      </c>
      <c r="AH6957" s="85">
        <f>IF(AND(M6957&lt;Variables!$G$6,M6957&gt;Variables!$G$5),0,1)</f>
        <v>1</v>
      </c>
      <c r="AI6957" s="85">
        <f t="shared" si="634"/>
        <v>1</v>
      </c>
      <c r="AJ6957" s="85">
        <f>IF(I6957&gt;Variables!$G$7,0,1)</f>
        <v>0</v>
      </c>
      <c r="AK6957" s="85">
        <f>IF(F6957&gt;Variables!$G$8,0,1)</f>
        <v>0</v>
      </c>
      <c r="AL6957" s="85">
        <f>IF(G6957&gt;Variables!$G$9,0,1)</f>
        <v>1</v>
      </c>
      <c r="AM6957" s="85">
        <f>IF(AND(K6957&gt;Variables!$G$10,K6957&lt;Variables!$G$11),0,1)</f>
        <v>0</v>
      </c>
      <c r="AN6957" s="103">
        <f>IF(H6957&lt;Variables!$G$13,1,0)</f>
        <v>1</v>
      </c>
      <c r="AO6957" s="101">
        <f>IF(R6957&lt;Variables!$G$12,0,1)</f>
        <v>1</v>
      </c>
      <c r="AP6957" s="86">
        <f t="shared" si="633"/>
        <v>1</v>
      </c>
      <c r="AR6957">
        <v>0</v>
      </c>
      <c r="AS6957">
        <v>0</v>
      </c>
      <c r="AT6957">
        <v>0</v>
      </c>
      <c r="AU6957">
        <v>0</v>
      </c>
      <c r="BA6957">
        <v>0</v>
      </c>
    </row>
    <row r="6958" spans="3:53" ht="12.75" x14ac:dyDescent="0.2">
      <c r="C6958" t="s">
        <v>1081</v>
      </c>
      <c r="D6958" t="s">
        <v>1049</v>
      </c>
      <c r="E6958">
        <v>9.89</v>
      </c>
      <c r="F6958">
        <v>67.47</v>
      </c>
      <c r="G6958">
        <v>-13.63</v>
      </c>
      <c r="H6958">
        <v>32.65</v>
      </c>
      <c r="I6958">
        <v>-45.389000000000003</v>
      </c>
      <c r="J6958" t="s">
        <v>78</v>
      </c>
      <c r="K6958">
        <v>50.05</v>
      </c>
      <c r="L6958">
        <v>9.9359549999999963</v>
      </c>
      <c r="M6958">
        <v>-0.469557279597139</v>
      </c>
      <c r="N6958">
        <v>9.8019339999999993</v>
      </c>
      <c r="O6958">
        <v>0.89131389784915072</v>
      </c>
      <c r="P6958">
        <v>23070000</v>
      </c>
      <c r="Q6958">
        <v>559580</v>
      </c>
      <c r="R6958">
        <v>41.23</v>
      </c>
      <c r="S6958">
        <v>38.408999999999999</v>
      </c>
      <c r="T6958">
        <v>6.4749999999999996</v>
      </c>
      <c r="U6958">
        <v>20.033999999999999</v>
      </c>
      <c r="V6958">
        <v>2.3797942933406988</v>
      </c>
      <c r="AC6958">
        <v>10.130000000000001</v>
      </c>
      <c r="AD6958">
        <v>7.3101000000000003</v>
      </c>
      <c r="AH6958" s="85">
        <f>IF(AND(M6958&lt;Variables!$G$6,M6958&gt;Variables!$G$5),0,1)</f>
        <v>1</v>
      </c>
      <c r="AI6958" s="85">
        <f t="shared" si="634"/>
        <v>0</v>
      </c>
      <c r="AJ6958" s="85">
        <f>IF(I6958&gt;Variables!$G$7,0,1)</f>
        <v>1</v>
      </c>
      <c r="AK6958" s="85">
        <f>IF(F6958&gt;Variables!$G$8,0,1)</f>
        <v>0</v>
      </c>
      <c r="AL6958" s="85">
        <f>IF(G6958&gt;Variables!$G$9,0,1)</f>
        <v>1</v>
      </c>
      <c r="AM6958" s="85">
        <f>IF(AND(K6958&gt;Variables!$G$10,K6958&lt;Variables!$G$11),0,1)</f>
        <v>0</v>
      </c>
      <c r="AN6958" s="103">
        <f>IF(H6958&lt;Variables!$G$13,1,0)</f>
        <v>1</v>
      </c>
      <c r="AO6958" s="101">
        <f>IF(R6958&lt;Variables!$G$12,0,1)</f>
        <v>1</v>
      </c>
      <c r="AP6958" s="86">
        <f t="shared" si="633"/>
        <v>1</v>
      </c>
      <c r="AR6958">
        <v>0</v>
      </c>
      <c r="AS6958">
        <v>0</v>
      </c>
      <c r="AT6958">
        <v>1</v>
      </c>
      <c r="AU6958">
        <v>0</v>
      </c>
      <c r="BA6958">
        <v>-2.25</v>
      </c>
    </row>
    <row r="6959" spans="3:53" ht="12.75" x14ac:dyDescent="0.2">
      <c r="C6959" t="s">
        <v>1082</v>
      </c>
      <c r="D6959" t="s">
        <v>1038</v>
      </c>
      <c r="E6959">
        <v>5.33</v>
      </c>
      <c r="F6959">
        <v>8.3699999999999992</v>
      </c>
      <c r="G6959">
        <v>-13.82</v>
      </c>
      <c r="H6959">
        <v>41.21</v>
      </c>
      <c r="I6959">
        <v>-44.24</v>
      </c>
      <c r="J6959" t="s">
        <v>76</v>
      </c>
      <c r="K6959">
        <v>51.18</v>
      </c>
      <c r="L6959">
        <v>5.2909050000000004</v>
      </c>
      <c r="M6959">
        <v>0.17189875834095319</v>
      </c>
      <c r="N6959">
        <v>5.1998959999999999</v>
      </c>
      <c r="O6959">
        <v>1.9251154253854299</v>
      </c>
      <c r="P6959">
        <v>9164000</v>
      </c>
      <c r="Q6959">
        <v>136903</v>
      </c>
      <c r="R6959">
        <v>66.94</v>
      </c>
      <c r="S6959">
        <v>38.479999999999997</v>
      </c>
      <c r="T6959">
        <v>6.5220000000000002</v>
      </c>
      <c r="U6959">
        <v>19.98</v>
      </c>
      <c r="V6959">
        <v>2.3741696288185099</v>
      </c>
      <c r="AC6959">
        <v>5.34</v>
      </c>
      <c r="AD6959">
        <v>4.5900999999999996</v>
      </c>
      <c r="AH6959" s="85">
        <f>IF(AND(M6959&lt;Variables!$G$6,M6959&gt;Variables!$G$5),0,1)</f>
        <v>1</v>
      </c>
      <c r="AI6959" s="85">
        <f t="shared" si="634"/>
        <v>0</v>
      </c>
      <c r="AJ6959" s="85">
        <f>IF(I6959&gt;Variables!$G$7,0,1)</f>
        <v>1</v>
      </c>
      <c r="AK6959" s="85">
        <f>IF(F6959&gt;Variables!$G$8,0,1)</f>
        <v>1</v>
      </c>
      <c r="AL6959" s="85">
        <f>IF(G6959&gt;Variables!$G$9,0,1)</f>
        <v>1</v>
      </c>
      <c r="AM6959" s="85">
        <f>IF(AND(K6959&gt;Variables!$G$10,K6959&lt;Variables!$G$11),0,1)</f>
        <v>0</v>
      </c>
      <c r="AN6959" s="103">
        <f>IF(H6959&lt;Variables!$G$13,1,0)</f>
        <v>1</v>
      </c>
      <c r="AO6959" s="101">
        <f>IF(R6959&lt;Variables!$G$12,0,1)</f>
        <v>1</v>
      </c>
      <c r="AP6959" s="86">
        <f t="shared" ref="AP6959:AP7022" si="635">IF(J6959="Pass", 0,1)</f>
        <v>0</v>
      </c>
      <c r="AR6959">
        <v>0</v>
      </c>
      <c r="AS6959">
        <v>0</v>
      </c>
      <c r="AT6959">
        <v>1</v>
      </c>
      <c r="AU6959">
        <v>0</v>
      </c>
      <c r="BA6959">
        <v>-2.25</v>
      </c>
    </row>
    <row r="6960" spans="3:53" ht="12.75" x14ac:dyDescent="0.2">
      <c r="C6960" t="s">
        <v>1082</v>
      </c>
      <c r="D6960" t="s">
        <v>1040</v>
      </c>
      <c r="E6960">
        <v>2.77</v>
      </c>
      <c r="F6960">
        <v>9.41</v>
      </c>
      <c r="G6960">
        <v>2.59</v>
      </c>
      <c r="H6960">
        <v>-99999</v>
      </c>
      <c r="I6960">
        <v>186.922</v>
      </c>
      <c r="J6960" t="s">
        <v>78</v>
      </c>
      <c r="K6960">
        <v>56.52</v>
      </c>
      <c r="L6960">
        <v>2.7793749999999999</v>
      </c>
      <c r="M6960">
        <v>-0.33730604902180927</v>
      </c>
      <c r="N6960">
        <v>2.7856000000000001</v>
      </c>
      <c r="O6960">
        <v>-0.56002297530153711</v>
      </c>
      <c r="P6960">
        <v>198818</v>
      </c>
      <c r="Q6960">
        <v>61287</v>
      </c>
      <c r="R6960">
        <v>3.24</v>
      </c>
      <c r="S6960">
        <v>38.479999999999997</v>
      </c>
      <c r="T6960">
        <v>6.5220000000000002</v>
      </c>
      <c r="U6960">
        <v>19.98</v>
      </c>
      <c r="V6960">
        <v>2.4496685492241959</v>
      </c>
      <c r="AC6960">
        <v>2.7749999999999999</v>
      </c>
      <c r="AD6960">
        <v>2.7501000000000002</v>
      </c>
      <c r="AH6960" s="85">
        <f>IF(AND(M6960&lt;Variables!$G$6,M6960&gt;Variables!$G$5),0,1)</f>
        <v>1</v>
      </c>
      <c r="AI6960" s="85">
        <f t="shared" si="634"/>
        <v>1</v>
      </c>
      <c r="AJ6960" s="85">
        <f>IF(I6960&gt;Variables!$G$7,0,1)</f>
        <v>0</v>
      </c>
      <c r="AK6960" s="85">
        <f>IF(F6960&gt;Variables!$G$8,0,1)</f>
        <v>0</v>
      </c>
      <c r="AL6960" s="85">
        <f>IF(G6960&gt;Variables!$G$9,0,1)</f>
        <v>1</v>
      </c>
      <c r="AM6960" s="85">
        <f>IF(AND(K6960&gt;Variables!$G$10,K6960&lt;Variables!$G$11),0,1)</f>
        <v>0</v>
      </c>
      <c r="AN6960" s="103">
        <f>IF(H6960&lt;Variables!$G$13,1,0)</f>
        <v>1</v>
      </c>
      <c r="AO6960" s="101">
        <f>IF(R6960&lt;Variables!$G$12,0,1)</f>
        <v>1</v>
      </c>
      <c r="AP6960" s="86">
        <f t="shared" si="635"/>
        <v>1</v>
      </c>
      <c r="AR6960">
        <v>0</v>
      </c>
      <c r="AS6960">
        <v>0</v>
      </c>
      <c r="AT6960">
        <v>0</v>
      </c>
      <c r="AU6960">
        <v>0</v>
      </c>
      <c r="BA6960">
        <v>0</v>
      </c>
    </row>
    <row r="6961" spans="3:53" ht="12.75" x14ac:dyDescent="0.2">
      <c r="C6961" t="s">
        <v>1082</v>
      </c>
      <c r="D6961" t="s">
        <v>925</v>
      </c>
      <c r="E6961">
        <v>54.58</v>
      </c>
      <c r="F6961">
        <v>6.27</v>
      </c>
      <c r="G6961">
        <v>1.22</v>
      </c>
      <c r="H6961">
        <v>-99999</v>
      </c>
      <c r="I6961">
        <v>-0.154</v>
      </c>
      <c r="J6961" t="s">
        <v>78</v>
      </c>
      <c r="K6961">
        <v>51.38</v>
      </c>
      <c r="L6961">
        <v>54.564181818181822</v>
      </c>
      <c r="M6961">
        <v>2.8990046750604879E-2</v>
      </c>
      <c r="N6961">
        <v>54.597720588235291</v>
      </c>
      <c r="O6961">
        <v>-3.2456644790974383E-2</v>
      </c>
      <c r="P6961">
        <v>105073</v>
      </c>
      <c r="Q6961">
        <v>214801</v>
      </c>
      <c r="R6961">
        <v>0.49</v>
      </c>
      <c r="S6961">
        <v>38.479999999999997</v>
      </c>
      <c r="T6961">
        <v>6.5220000000000002</v>
      </c>
      <c r="U6961">
        <v>19.98</v>
      </c>
      <c r="V6961">
        <v>2.380427520692562</v>
      </c>
      <c r="AC6961">
        <v>54.79</v>
      </c>
      <c r="AD6961">
        <v>54.58</v>
      </c>
      <c r="AH6961" s="85">
        <f>IF(AND(M6961&lt;Variables!$G$6,M6961&gt;Variables!$G$5),0,1)</f>
        <v>1</v>
      </c>
      <c r="AI6961" s="85">
        <f t="shared" si="634"/>
        <v>1</v>
      </c>
      <c r="AJ6961" s="85">
        <f>IF(I6961&gt;Variables!$G$7,0,1)</f>
        <v>1</v>
      </c>
      <c r="AK6961" s="85">
        <f>IF(F6961&gt;Variables!$G$8,0,1)</f>
        <v>1</v>
      </c>
      <c r="AL6961" s="85">
        <f>IF(G6961&gt;Variables!$G$9,0,1)</f>
        <v>1</v>
      </c>
      <c r="AM6961" s="85">
        <f>IF(AND(K6961&gt;Variables!$G$10,K6961&lt;Variables!$G$11),0,1)</f>
        <v>0</v>
      </c>
      <c r="AN6961" s="103">
        <f>IF(H6961&lt;Variables!$G$13,1,0)</f>
        <v>1</v>
      </c>
      <c r="AO6961" s="101">
        <f>IF(R6961&lt;Variables!$G$12,0,1)</f>
        <v>0</v>
      </c>
      <c r="AP6961" s="86">
        <f t="shared" si="635"/>
        <v>1</v>
      </c>
      <c r="AR6961">
        <v>0</v>
      </c>
      <c r="AS6961">
        <v>0</v>
      </c>
      <c r="AT6961">
        <v>0</v>
      </c>
      <c r="AU6961">
        <v>0</v>
      </c>
      <c r="BA6961">
        <v>0</v>
      </c>
    </row>
    <row r="6962" spans="3:53" ht="12.75" x14ac:dyDescent="0.2">
      <c r="C6962" t="s">
        <v>1082</v>
      </c>
      <c r="D6962" t="s">
        <v>1048</v>
      </c>
      <c r="E6962">
        <v>9.1300000000000008</v>
      </c>
      <c r="F6962">
        <v>125.49</v>
      </c>
      <c r="G6962">
        <v>45.96</v>
      </c>
      <c r="H6962">
        <v>33.130000000000003</v>
      </c>
      <c r="I6962">
        <v>-49.07</v>
      </c>
      <c r="J6962" t="s">
        <v>78</v>
      </c>
      <c r="K6962">
        <v>64.010000000000005</v>
      </c>
      <c r="L6962">
        <v>9.0839549999999996</v>
      </c>
      <c r="M6962">
        <v>1.386455569187647</v>
      </c>
      <c r="N6962">
        <v>8.1164960000000015</v>
      </c>
      <c r="O6962">
        <v>13.471379767820959</v>
      </c>
      <c r="P6962">
        <v>105100000</v>
      </c>
      <c r="Q6962">
        <v>54420</v>
      </c>
      <c r="R6962">
        <v>1931.28</v>
      </c>
      <c r="S6962">
        <v>38.479999999999997</v>
      </c>
      <c r="T6962">
        <v>6.5220000000000002</v>
      </c>
      <c r="U6962">
        <v>19.98</v>
      </c>
      <c r="V6962">
        <v>2.4199985427908879</v>
      </c>
      <c r="AC6962">
        <v>10.82</v>
      </c>
      <c r="AD6962">
        <v>6.45</v>
      </c>
      <c r="AH6962" s="85">
        <f>IF(AND(M6962&lt;Variables!$G$6,M6962&gt;Variables!$G$5),0,1)</f>
        <v>1</v>
      </c>
      <c r="AI6962" s="85">
        <f t="shared" si="634"/>
        <v>0</v>
      </c>
      <c r="AJ6962" s="85">
        <f>IF(I6962&gt;Variables!$G$7,0,1)</f>
        <v>1</v>
      </c>
      <c r="AK6962" s="85">
        <f>IF(F6962&gt;Variables!$G$8,0,1)</f>
        <v>0</v>
      </c>
      <c r="AL6962" s="85">
        <f>IF(G6962&gt;Variables!$G$9,0,1)</f>
        <v>0</v>
      </c>
      <c r="AM6962" s="85">
        <f>IF(AND(K6962&gt;Variables!$G$10,K6962&lt;Variables!$G$11),0,1)</f>
        <v>0</v>
      </c>
      <c r="AN6962" s="103">
        <f>IF(H6962&lt;Variables!$G$13,1,0)</f>
        <v>1</v>
      </c>
      <c r="AO6962" s="101">
        <f>IF(R6962&lt;Variables!$G$12,0,1)</f>
        <v>1</v>
      </c>
      <c r="AP6962" s="86">
        <f t="shared" si="635"/>
        <v>1</v>
      </c>
      <c r="AR6962">
        <v>0</v>
      </c>
      <c r="AS6962">
        <v>0</v>
      </c>
      <c r="AT6962">
        <v>1</v>
      </c>
      <c r="AU6962">
        <v>0</v>
      </c>
      <c r="BA6962">
        <v>-2.25</v>
      </c>
    </row>
    <row r="6963" spans="3:53" ht="12.75" x14ac:dyDescent="0.2">
      <c r="C6963" t="s">
        <v>1082</v>
      </c>
      <c r="D6963" t="s">
        <v>756</v>
      </c>
      <c r="E6963">
        <v>2.77</v>
      </c>
      <c r="F6963">
        <v>41.25</v>
      </c>
      <c r="G6963">
        <v>17.84</v>
      </c>
      <c r="H6963">
        <v>27.2</v>
      </c>
      <c r="I6963">
        <v>-58.622</v>
      </c>
      <c r="J6963" t="s">
        <v>78</v>
      </c>
      <c r="K6963">
        <v>50.86</v>
      </c>
      <c r="L6963">
        <v>2.784605</v>
      </c>
      <c r="M6963">
        <v>1.5655721368021609</v>
      </c>
      <c r="N6963">
        <v>2.8956019999999998</v>
      </c>
      <c r="O6963">
        <v>-2.3277370301581639</v>
      </c>
      <c r="P6963">
        <v>77380000</v>
      </c>
      <c r="Q6963">
        <v>1960000</v>
      </c>
      <c r="R6963">
        <v>39.479999999999997</v>
      </c>
      <c r="S6963">
        <v>38.479999999999997</v>
      </c>
      <c r="T6963">
        <v>6.5220000000000002</v>
      </c>
      <c r="U6963">
        <v>19.98</v>
      </c>
      <c r="V6963">
        <v>2.3313163442384108</v>
      </c>
      <c r="AC6963">
        <v>3.75</v>
      </c>
      <c r="AD6963">
        <v>2.71</v>
      </c>
      <c r="AH6963" s="85">
        <f>IF(AND(M6963&lt;Variables!$G$6,M6963&gt;Variables!$G$5),0,1)</f>
        <v>1</v>
      </c>
      <c r="AI6963" s="85">
        <f t="shared" si="634"/>
        <v>1</v>
      </c>
      <c r="AJ6963" s="85">
        <f>IF(I6963&gt;Variables!$G$7,0,1)</f>
        <v>1</v>
      </c>
      <c r="AK6963" s="85">
        <f>IF(F6963&gt;Variables!$G$8,0,1)</f>
        <v>0</v>
      </c>
      <c r="AL6963" s="85">
        <f>IF(G6963&gt;Variables!$G$9,0,1)</f>
        <v>0</v>
      </c>
      <c r="AM6963" s="85">
        <f>IF(AND(K6963&gt;Variables!$G$10,K6963&lt;Variables!$G$11),0,1)</f>
        <v>0</v>
      </c>
      <c r="AN6963" s="103">
        <f>IF(H6963&lt;Variables!$G$13,1,0)</f>
        <v>1</v>
      </c>
      <c r="AO6963" s="101">
        <f>IF(R6963&lt;Variables!$G$12,0,1)</f>
        <v>1</v>
      </c>
      <c r="AP6963" s="86">
        <f t="shared" si="635"/>
        <v>1</v>
      </c>
      <c r="AR6963">
        <v>1</v>
      </c>
      <c r="AS6963">
        <v>0</v>
      </c>
      <c r="AT6963">
        <v>0</v>
      </c>
      <c r="AU6963">
        <v>0</v>
      </c>
      <c r="BA6963">
        <v>2</v>
      </c>
    </row>
    <row r="6964" spans="3:53" ht="12.75" x14ac:dyDescent="0.2">
      <c r="C6964" t="s">
        <v>1082</v>
      </c>
      <c r="D6964" t="s">
        <v>1059</v>
      </c>
      <c r="E6964">
        <v>5.77</v>
      </c>
      <c r="F6964">
        <v>38.44</v>
      </c>
      <c r="G6964">
        <v>27.43</v>
      </c>
      <c r="H6964">
        <v>335.46</v>
      </c>
      <c r="I6964">
        <v>-23.071000000000002</v>
      </c>
      <c r="J6964" t="s">
        <v>78</v>
      </c>
      <c r="K6964">
        <v>68.569999999999993</v>
      </c>
      <c r="L6964">
        <v>5.4512449999999992</v>
      </c>
      <c r="M6964">
        <v>5.663935486297178</v>
      </c>
      <c r="N6964">
        <v>5.3033600000000014</v>
      </c>
      <c r="O6964">
        <v>8.6103903940143276</v>
      </c>
      <c r="P6964">
        <v>4130000</v>
      </c>
      <c r="Q6964">
        <v>48840</v>
      </c>
      <c r="R6964">
        <v>84.56</v>
      </c>
      <c r="S6964">
        <v>38.479999999999997</v>
      </c>
      <c r="T6964">
        <v>6.5220000000000002</v>
      </c>
      <c r="U6964">
        <v>19.98</v>
      </c>
      <c r="V6964">
        <v>2.1083651109964778</v>
      </c>
      <c r="AC6964">
        <v>5.99</v>
      </c>
      <c r="AD6964">
        <v>4.5102000000000002</v>
      </c>
      <c r="AH6964" s="85">
        <f>IF(AND(M6964&lt;Variables!$G$6,M6964&gt;Variables!$G$5),0,1)</f>
        <v>1</v>
      </c>
      <c r="AI6964" s="85">
        <f t="shared" si="634"/>
        <v>0</v>
      </c>
      <c r="AJ6964" s="85">
        <f>IF(I6964&gt;Variables!$G$7,0,1)</f>
        <v>1</v>
      </c>
      <c r="AK6964" s="85">
        <f>IF(F6964&gt;Variables!$G$8,0,1)</f>
        <v>0</v>
      </c>
      <c r="AL6964" s="85">
        <f>IF(G6964&gt;Variables!$G$9,0,1)</f>
        <v>0</v>
      </c>
      <c r="AM6964" s="85">
        <f>IF(AND(K6964&gt;Variables!$G$10,K6964&lt;Variables!$G$11),0,1)</f>
        <v>0</v>
      </c>
      <c r="AN6964" s="103">
        <f>IF(H6964&lt;Variables!$G$13,1,0)</f>
        <v>1</v>
      </c>
      <c r="AO6964" s="101">
        <f>IF(R6964&lt;Variables!$G$12,0,1)</f>
        <v>1</v>
      </c>
      <c r="AP6964" s="86">
        <f t="shared" si="635"/>
        <v>1</v>
      </c>
      <c r="AR6964">
        <v>0</v>
      </c>
      <c r="AS6964">
        <v>0</v>
      </c>
      <c r="AT6964">
        <v>1</v>
      </c>
      <c r="AU6964">
        <v>0</v>
      </c>
      <c r="BA6964">
        <v>-2.25</v>
      </c>
    </row>
    <row r="6965" spans="3:53" ht="12.75" x14ac:dyDescent="0.2">
      <c r="C6965" t="s">
        <v>1082</v>
      </c>
      <c r="D6965" t="s">
        <v>1080</v>
      </c>
      <c r="E6965">
        <v>4.45</v>
      </c>
      <c r="F6965">
        <v>20.34</v>
      </c>
      <c r="G6965">
        <v>20.85</v>
      </c>
      <c r="H6965">
        <v>73.88</v>
      </c>
      <c r="I6965">
        <v>-5.2789999999999999</v>
      </c>
      <c r="J6965" t="s">
        <v>78</v>
      </c>
      <c r="K6965">
        <v>68.06</v>
      </c>
      <c r="L6965">
        <v>4.26098</v>
      </c>
      <c r="M6965">
        <v>3.2415078221441971</v>
      </c>
      <c r="N6965">
        <v>4.1183339999999999</v>
      </c>
      <c r="O6965">
        <v>6.8174655091112051</v>
      </c>
      <c r="P6965">
        <v>6990000</v>
      </c>
      <c r="Q6965">
        <v>953700</v>
      </c>
      <c r="R6965">
        <v>7.33</v>
      </c>
      <c r="S6965">
        <v>38.479999999999997</v>
      </c>
      <c r="T6965">
        <v>6.5220000000000002</v>
      </c>
      <c r="U6965">
        <v>19.98</v>
      </c>
      <c r="V6965">
        <v>2.3007541655224859</v>
      </c>
      <c r="AC6965">
        <v>4.6500000000000004</v>
      </c>
      <c r="AD6965">
        <v>3.96</v>
      </c>
      <c r="AH6965" s="85">
        <f>IF(AND(M6965&lt;Variables!$G$6,M6965&gt;Variables!$G$5),0,1)</f>
        <v>1</v>
      </c>
      <c r="AI6965" s="85">
        <f t="shared" si="634"/>
        <v>0</v>
      </c>
      <c r="AJ6965" s="85">
        <f>IF(I6965&gt;Variables!$G$7,0,1)</f>
        <v>1</v>
      </c>
      <c r="AK6965" s="85">
        <f>IF(F6965&gt;Variables!$G$8,0,1)</f>
        <v>0</v>
      </c>
      <c r="AL6965" s="85">
        <f>IF(G6965&gt;Variables!$G$9,0,1)</f>
        <v>0</v>
      </c>
      <c r="AM6965" s="85">
        <f>IF(AND(K6965&gt;Variables!$G$10,K6965&lt;Variables!$G$11),0,1)</f>
        <v>0</v>
      </c>
      <c r="AN6965" s="103">
        <f>IF(H6965&lt;Variables!$G$13,1,0)</f>
        <v>1</v>
      </c>
      <c r="AO6965" s="101">
        <f>IF(R6965&lt;Variables!$G$12,0,1)</f>
        <v>1</v>
      </c>
      <c r="AP6965" s="86">
        <f t="shared" si="635"/>
        <v>1</v>
      </c>
      <c r="AR6965">
        <v>0</v>
      </c>
      <c r="AS6965">
        <v>0</v>
      </c>
      <c r="AT6965">
        <v>1</v>
      </c>
      <c r="AU6965">
        <v>0</v>
      </c>
      <c r="BA6965">
        <v>-2.25</v>
      </c>
    </row>
    <row r="6966" spans="3:53" ht="12.75" x14ac:dyDescent="0.2">
      <c r="C6966" t="s">
        <v>1082</v>
      </c>
      <c r="D6966" t="s">
        <v>1032</v>
      </c>
      <c r="E6966">
        <v>1.98</v>
      </c>
      <c r="F6966">
        <v>17.329999999999998</v>
      </c>
      <c r="G6966">
        <v>2.2999999999999998</v>
      </c>
      <c r="H6966">
        <v>51.39</v>
      </c>
      <c r="I6966">
        <v>-16.097000000000001</v>
      </c>
      <c r="J6966" t="s">
        <v>78</v>
      </c>
      <c r="K6966">
        <v>38.1</v>
      </c>
      <c r="L6966">
        <v>2.03233</v>
      </c>
      <c r="M6966">
        <v>-1.5907849611037559</v>
      </c>
      <c r="N6966">
        <v>2.0692080000000002</v>
      </c>
      <c r="O6966">
        <v>-3.3446613390243871</v>
      </c>
      <c r="P6966">
        <v>14740000</v>
      </c>
      <c r="Q6966">
        <v>363020</v>
      </c>
      <c r="R6966">
        <v>40.6</v>
      </c>
      <c r="S6966">
        <v>38.479999999999997</v>
      </c>
      <c r="T6966">
        <v>6.5220000000000002</v>
      </c>
      <c r="U6966">
        <v>19.98</v>
      </c>
      <c r="V6966">
        <v>2.2304055840734529</v>
      </c>
      <c r="AC6966">
        <v>2.13</v>
      </c>
      <c r="AD6966">
        <v>1.85</v>
      </c>
      <c r="AH6966" s="85">
        <f>IF(AND(M6966&lt;Variables!$G$6,M6966&gt;Variables!$G$5),0,1)</f>
        <v>1</v>
      </c>
      <c r="AI6966" s="85">
        <f t="shared" si="634"/>
        <v>1</v>
      </c>
      <c r="AJ6966" s="85">
        <f>IF(I6966&gt;Variables!$G$7,0,1)</f>
        <v>1</v>
      </c>
      <c r="AK6966" s="85">
        <f>IF(F6966&gt;Variables!$G$8,0,1)</f>
        <v>0</v>
      </c>
      <c r="AL6966" s="85">
        <f>IF(G6966&gt;Variables!$G$9,0,1)</f>
        <v>1</v>
      </c>
      <c r="AM6966" s="85">
        <f>IF(AND(K6966&gt;Variables!$G$10,K6966&lt;Variables!$G$11),0,1)</f>
        <v>1</v>
      </c>
      <c r="AN6966" s="103">
        <f>IF(H6966&lt;Variables!$G$13,1,0)</f>
        <v>1</v>
      </c>
      <c r="AO6966" s="101">
        <f>IF(R6966&lt;Variables!$G$12,0,1)</f>
        <v>1</v>
      </c>
      <c r="AP6966" s="86">
        <f t="shared" si="635"/>
        <v>1</v>
      </c>
      <c r="AR6966">
        <v>0</v>
      </c>
      <c r="AS6966">
        <v>0</v>
      </c>
      <c r="AT6966">
        <v>1</v>
      </c>
      <c r="AU6966">
        <v>0</v>
      </c>
      <c r="BA6966">
        <v>-2.25</v>
      </c>
    </row>
    <row r="6967" spans="3:53" ht="12.75" x14ac:dyDescent="0.2">
      <c r="C6967" t="s">
        <v>1082</v>
      </c>
      <c r="D6967" t="s">
        <v>1054</v>
      </c>
      <c r="E6967">
        <v>0.18</v>
      </c>
      <c r="F6967">
        <v>16.940000000000001</v>
      </c>
      <c r="G6967">
        <v>2.17</v>
      </c>
      <c r="H6967">
        <v>-99999</v>
      </c>
      <c r="I6967">
        <v>87.948999999999998</v>
      </c>
      <c r="J6967" t="s">
        <v>78</v>
      </c>
      <c r="K6967">
        <v>-99999</v>
      </c>
      <c r="L6967">
        <v>0.1852</v>
      </c>
      <c r="M6967">
        <v>-1.0259179265658671</v>
      </c>
      <c r="N6967">
        <v>0.18517400000000001</v>
      </c>
      <c r="O6967">
        <v>-1.012021126076023</v>
      </c>
      <c r="P6967">
        <v>52060</v>
      </c>
      <c r="Q6967">
        <v>20890</v>
      </c>
      <c r="R6967">
        <v>2.4900000000000002</v>
      </c>
      <c r="S6967">
        <v>38.479999999999997</v>
      </c>
      <c r="T6967">
        <v>6.5220000000000002</v>
      </c>
      <c r="U6967">
        <v>19.98</v>
      </c>
      <c r="V6967"/>
      <c r="AC6967">
        <v>0.1981</v>
      </c>
      <c r="AD6967">
        <v>0.18329999999999999</v>
      </c>
      <c r="AH6967" s="85">
        <f>IF(AND(M6967&lt;Variables!$G$6,M6967&gt;Variables!$G$5),0,1)</f>
        <v>1</v>
      </c>
      <c r="AI6967" s="85">
        <f t="shared" si="634"/>
        <v>0</v>
      </c>
      <c r="AJ6967" s="85">
        <f>IF(I6967&gt;Variables!$G$7,0,1)</f>
        <v>0</v>
      </c>
      <c r="AK6967" s="85">
        <f>IF(F6967&gt;Variables!$G$8,0,1)</f>
        <v>0</v>
      </c>
      <c r="AL6967" s="85">
        <f>IF(G6967&gt;Variables!$G$9,0,1)</f>
        <v>1</v>
      </c>
      <c r="AM6967" s="85">
        <f>IF(AND(K6967&gt;Variables!$G$10,K6967&lt;Variables!$G$11),0,1)</f>
        <v>1</v>
      </c>
      <c r="AN6967" s="103">
        <f>IF(H6967&lt;Variables!$G$13,1,0)</f>
        <v>1</v>
      </c>
      <c r="AO6967" s="101">
        <f>IF(R6967&lt;Variables!$G$12,0,1)</f>
        <v>1</v>
      </c>
      <c r="AP6967" s="86">
        <f t="shared" si="635"/>
        <v>1</v>
      </c>
      <c r="AR6967">
        <v>1</v>
      </c>
      <c r="AS6967">
        <v>0</v>
      </c>
      <c r="AT6967">
        <v>0</v>
      </c>
      <c r="AU6967">
        <v>0</v>
      </c>
      <c r="BA6967">
        <v>2</v>
      </c>
    </row>
    <row r="6968" spans="3:53" ht="12.75" x14ac:dyDescent="0.2">
      <c r="C6968" t="s">
        <v>1082</v>
      </c>
      <c r="D6968" t="s">
        <v>1042</v>
      </c>
      <c r="E6968">
        <v>15.5</v>
      </c>
      <c r="F6968">
        <v>13.83</v>
      </c>
      <c r="G6968">
        <v>4.3099999999999996</v>
      </c>
      <c r="H6968">
        <v>2590</v>
      </c>
      <c r="I6968">
        <v>307.339</v>
      </c>
      <c r="J6968" t="s">
        <v>78</v>
      </c>
      <c r="K6968">
        <v>39.270000000000003</v>
      </c>
      <c r="L6968">
        <v>15.601265</v>
      </c>
      <c r="M6968">
        <v>-0.71317934795670568</v>
      </c>
      <c r="N6968">
        <v>15.548719999999999</v>
      </c>
      <c r="O6968">
        <v>-0.37765166521746479</v>
      </c>
      <c r="P6968">
        <v>5006000</v>
      </c>
      <c r="Q6968">
        <v>3463000</v>
      </c>
      <c r="R6968">
        <v>1.45</v>
      </c>
      <c r="S6968">
        <v>38.479999999999997</v>
      </c>
      <c r="T6968">
        <v>6.5220000000000002</v>
      </c>
      <c r="U6968">
        <v>19.98</v>
      </c>
      <c r="V6968">
        <v>2.2522796902493489</v>
      </c>
      <c r="AC6968">
        <v>15.75</v>
      </c>
      <c r="AD6968">
        <v>15.38</v>
      </c>
      <c r="AH6968" s="85">
        <f>IF(AND(M6968&lt;Variables!$G$6,M6968&gt;Variables!$G$5),0,1)</f>
        <v>1</v>
      </c>
      <c r="AI6968" s="85">
        <f t="shared" si="634"/>
        <v>0</v>
      </c>
      <c r="AJ6968" s="85">
        <f>IF(I6968&gt;Variables!$G$7,0,1)</f>
        <v>0</v>
      </c>
      <c r="AK6968" s="85">
        <f>IF(F6968&gt;Variables!$G$8,0,1)</f>
        <v>0</v>
      </c>
      <c r="AL6968" s="85">
        <f>IF(G6968&gt;Variables!$G$9,0,1)</f>
        <v>1</v>
      </c>
      <c r="AM6968" s="85">
        <f>IF(AND(K6968&gt;Variables!$G$10,K6968&lt;Variables!$G$11),0,1)</f>
        <v>1</v>
      </c>
      <c r="AN6968" s="103">
        <f>IF(H6968&lt;Variables!$G$13,1,0)</f>
        <v>0</v>
      </c>
      <c r="AO6968" s="101">
        <f>IF(R6968&lt;Variables!$G$12,0,1)</f>
        <v>0</v>
      </c>
      <c r="AP6968" s="86">
        <f t="shared" si="635"/>
        <v>1</v>
      </c>
      <c r="AR6968">
        <v>0</v>
      </c>
      <c r="AS6968">
        <v>0</v>
      </c>
      <c r="AT6968">
        <v>0</v>
      </c>
      <c r="AU6968">
        <v>1</v>
      </c>
      <c r="BA6968">
        <v>-0.43</v>
      </c>
    </row>
    <row r="6969" spans="3:53" ht="12.75" x14ac:dyDescent="0.2">
      <c r="C6969" t="s">
        <v>1082</v>
      </c>
      <c r="D6969" t="s">
        <v>1049</v>
      </c>
      <c r="E6969">
        <v>9.61</v>
      </c>
      <c r="F6969">
        <v>68.66</v>
      </c>
      <c r="G6969">
        <v>-14.41</v>
      </c>
      <c r="H6969">
        <v>32.65</v>
      </c>
      <c r="I6969">
        <v>-45.667999999999999</v>
      </c>
      <c r="J6969" t="s">
        <v>78</v>
      </c>
      <c r="K6969">
        <v>49.21</v>
      </c>
      <c r="L6969">
        <v>9.9468000000000014</v>
      </c>
      <c r="M6969">
        <v>-1.4758515301403541</v>
      </c>
      <c r="N6969">
        <v>9.7594180000000001</v>
      </c>
      <c r="O6969">
        <v>0.41582397638876167</v>
      </c>
      <c r="P6969">
        <v>23240000</v>
      </c>
      <c r="Q6969">
        <v>559580</v>
      </c>
      <c r="R6969">
        <v>41.53</v>
      </c>
      <c r="S6969">
        <v>38.479999999999997</v>
      </c>
      <c r="T6969">
        <v>6.5220000000000002</v>
      </c>
      <c r="U6969">
        <v>19.98</v>
      </c>
      <c r="V6969">
        <v>2.3938205550006031</v>
      </c>
      <c r="AC6969">
        <v>10.130000000000001</v>
      </c>
      <c r="AD6969">
        <v>7.3101000000000003</v>
      </c>
      <c r="AH6969" s="85">
        <f>IF(AND(M6969&lt;Variables!$G$6,M6969&gt;Variables!$G$5),0,1)</f>
        <v>1</v>
      </c>
      <c r="AI6969" s="85">
        <f t="shared" si="634"/>
        <v>0</v>
      </c>
      <c r="AJ6969" s="85">
        <f>IF(I6969&gt;Variables!$G$7,0,1)</f>
        <v>1</v>
      </c>
      <c r="AK6969" s="85">
        <f>IF(F6969&gt;Variables!$G$8,0,1)</f>
        <v>0</v>
      </c>
      <c r="AL6969" s="85">
        <f>IF(G6969&gt;Variables!$G$9,0,1)</f>
        <v>1</v>
      </c>
      <c r="AM6969" s="85">
        <f>IF(AND(K6969&gt;Variables!$G$10,K6969&lt;Variables!$G$11),0,1)</f>
        <v>1</v>
      </c>
      <c r="AN6969" s="103">
        <f>IF(H6969&lt;Variables!$G$13,1,0)</f>
        <v>1</v>
      </c>
      <c r="AO6969" s="101">
        <f>IF(R6969&lt;Variables!$G$12,0,1)</f>
        <v>1</v>
      </c>
      <c r="AP6969" s="86">
        <f t="shared" si="635"/>
        <v>1</v>
      </c>
      <c r="AR6969">
        <v>1</v>
      </c>
      <c r="AS6969">
        <v>0</v>
      </c>
      <c r="AT6969">
        <v>0</v>
      </c>
      <c r="AU6969">
        <v>0</v>
      </c>
      <c r="BA6969">
        <v>2</v>
      </c>
    </row>
    <row r="6970" spans="3:53" ht="12.75" x14ac:dyDescent="0.2">
      <c r="C6970" t="s">
        <v>1082</v>
      </c>
      <c r="D6970" t="s">
        <v>295</v>
      </c>
      <c r="E6970">
        <v>68.06</v>
      </c>
      <c r="F6970">
        <v>7.65</v>
      </c>
      <c r="G6970">
        <v>5.88</v>
      </c>
      <c r="H6970">
        <v>2400</v>
      </c>
      <c r="I6970">
        <v>6.0000000000000001E-3</v>
      </c>
      <c r="J6970" t="s">
        <v>78</v>
      </c>
      <c r="K6970">
        <v>51.7</v>
      </c>
      <c r="L6970">
        <v>68.324504999999988</v>
      </c>
      <c r="M6970">
        <v>-7.9773721009748721E-2</v>
      </c>
      <c r="N6970">
        <v>68.088215555555564</v>
      </c>
      <c r="O6970">
        <v>0.2669837107070423</v>
      </c>
      <c r="P6970">
        <v>214318</v>
      </c>
      <c r="Q6970">
        <v>370535</v>
      </c>
      <c r="R6970">
        <v>0.57999999999999996</v>
      </c>
      <c r="S6970">
        <v>38.479999999999997</v>
      </c>
      <c r="T6970">
        <v>6.5220000000000002</v>
      </c>
      <c r="U6970">
        <v>19.98</v>
      </c>
      <c r="V6970">
        <v>2.3870777738069231</v>
      </c>
      <c r="AC6970">
        <v>69.290000000000006</v>
      </c>
      <c r="AD6970">
        <v>67.394999999999996</v>
      </c>
      <c r="AH6970" s="85">
        <f>IF(AND(M6970&lt;Variables!$G$6,M6970&gt;Variables!$G$5),0,1)</f>
        <v>1</v>
      </c>
      <c r="AI6970" s="85">
        <f t="shared" si="634"/>
        <v>0</v>
      </c>
      <c r="AJ6970" s="85">
        <f>IF(I6970&gt;Variables!$G$7,0,1)</f>
        <v>0</v>
      </c>
      <c r="AK6970" s="85">
        <f>IF(F6970&gt;Variables!$G$8,0,1)</f>
        <v>1</v>
      </c>
      <c r="AL6970" s="85">
        <f>IF(G6970&gt;Variables!$G$9,0,1)</f>
        <v>1</v>
      </c>
      <c r="AM6970" s="85">
        <f>IF(AND(K6970&gt;Variables!$G$10,K6970&lt;Variables!$G$11),0,1)</f>
        <v>0</v>
      </c>
      <c r="AN6970" s="103">
        <f>IF(H6970&lt;Variables!$G$13,1,0)</f>
        <v>1</v>
      </c>
      <c r="AO6970" s="101">
        <f>IF(R6970&lt;Variables!$G$12,0,1)</f>
        <v>0</v>
      </c>
      <c r="AP6970" s="86">
        <f t="shared" si="635"/>
        <v>1</v>
      </c>
      <c r="AR6970">
        <v>1</v>
      </c>
      <c r="AS6970">
        <v>0</v>
      </c>
      <c r="AT6970">
        <v>0</v>
      </c>
      <c r="AU6970">
        <v>0</v>
      </c>
      <c r="BA6970">
        <v>1.46</v>
      </c>
    </row>
    <row r="6971" spans="3:53" ht="12.75" x14ac:dyDescent="0.2">
      <c r="C6971" t="s">
        <v>1082</v>
      </c>
      <c r="D6971" t="s">
        <v>1072</v>
      </c>
      <c r="E6971">
        <v>29.16</v>
      </c>
      <c r="F6971">
        <v>5.33</v>
      </c>
      <c r="G6971">
        <v>4.5199999999999996</v>
      </c>
      <c r="H6971">
        <v>3270</v>
      </c>
      <c r="I6971">
        <v>4.3490000000000002</v>
      </c>
      <c r="J6971" t="s">
        <v>78</v>
      </c>
      <c r="K6971">
        <v>51.8</v>
      </c>
      <c r="L6971">
        <v>29.170780000000001</v>
      </c>
      <c r="M6971">
        <v>-0.1740783071278727</v>
      </c>
      <c r="N6971">
        <v>29.106292</v>
      </c>
      <c r="O6971">
        <v>4.7096346040921888E-2</v>
      </c>
      <c r="P6971">
        <v>2204000</v>
      </c>
      <c r="Q6971">
        <v>2311000</v>
      </c>
      <c r="R6971">
        <v>0.95</v>
      </c>
      <c r="S6971">
        <v>38.479999999999997</v>
      </c>
      <c r="T6971">
        <v>6.5220000000000002</v>
      </c>
      <c r="U6971">
        <v>19.98</v>
      </c>
      <c r="V6971">
        <v>2.391078964657098</v>
      </c>
      <c r="AC6971">
        <v>29.25</v>
      </c>
      <c r="AD6971">
        <v>28.81</v>
      </c>
      <c r="AH6971" s="85">
        <f>IF(AND(M6971&lt;Variables!$G$6,M6971&gt;Variables!$G$5),0,1)</f>
        <v>1</v>
      </c>
      <c r="AI6971" s="85">
        <f t="shared" si="634"/>
        <v>0</v>
      </c>
      <c r="AJ6971" s="85">
        <f>IF(I6971&gt;Variables!$G$7,0,1)</f>
        <v>0</v>
      </c>
      <c r="AK6971" s="85">
        <f>IF(F6971&gt;Variables!$G$8,0,1)</f>
        <v>1</v>
      </c>
      <c r="AL6971" s="85">
        <f>IF(G6971&gt;Variables!$G$9,0,1)</f>
        <v>1</v>
      </c>
      <c r="AM6971" s="85">
        <f>IF(AND(K6971&gt;Variables!$G$10,K6971&lt;Variables!$G$11),0,1)</f>
        <v>0</v>
      </c>
      <c r="AN6971" s="103">
        <f>IF(H6971&lt;Variables!$G$13,1,0)</f>
        <v>0</v>
      </c>
      <c r="AO6971" s="101">
        <f>IF(R6971&lt;Variables!$G$12,0,1)</f>
        <v>0</v>
      </c>
      <c r="AP6971" s="86">
        <f t="shared" si="635"/>
        <v>1</v>
      </c>
      <c r="AR6971">
        <v>0</v>
      </c>
      <c r="AS6971">
        <v>1</v>
      </c>
      <c r="AT6971">
        <v>0</v>
      </c>
      <c r="AU6971">
        <v>0</v>
      </c>
      <c r="BA6971">
        <v>-0.4</v>
      </c>
    </row>
    <row r="6972" spans="3:53" ht="12.75" x14ac:dyDescent="0.2">
      <c r="C6972" t="s">
        <v>1082</v>
      </c>
      <c r="D6972" t="s">
        <v>971</v>
      </c>
      <c r="E6972">
        <v>30.56</v>
      </c>
      <c r="F6972">
        <v>5.86</v>
      </c>
      <c r="G6972">
        <v>-4.6399999999999997</v>
      </c>
      <c r="H6972">
        <v>20630</v>
      </c>
      <c r="I6972">
        <v>-67.772000000000006</v>
      </c>
      <c r="J6972" t="s">
        <v>78</v>
      </c>
      <c r="K6972">
        <v>58.33</v>
      </c>
      <c r="L6972">
        <v>30.470344999999998</v>
      </c>
      <c r="M6972">
        <v>0.42551208396229062</v>
      </c>
      <c r="N6972">
        <v>30.441748</v>
      </c>
      <c r="O6972">
        <v>0.51985188235578494</v>
      </c>
      <c r="P6972">
        <v>19885000</v>
      </c>
      <c r="Q6972">
        <v>8987000</v>
      </c>
      <c r="R6972">
        <v>2.21</v>
      </c>
      <c r="S6972">
        <v>38.479999999999997</v>
      </c>
      <c r="T6972">
        <v>6.5220000000000002</v>
      </c>
      <c r="U6972">
        <v>19.98</v>
      </c>
      <c r="V6972">
        <v>2.4319989245926159</v>
      </c>
      <c r="AC6972">
        <v>31.274999999999999</v>
      </c>
      <c r="AD6972">
        <v>29.6</v>
      </c>
      <c r="AH6972" s="85">
        <f>IF(AND(M6972&lt;Variables!$G$6,M6972&gt;Variables!$G$5),0,1)</f>
        <v>1</v>
      </c>
      <c r="AI6972" s="85">
        <f t="shared" si="634"/>
        <v>0</v>
      </c>
      <c r="AJ6972" s="85">
        <f>IF(I6972&gt;Variables!$G$7,0,1)</f>
        <v>1</v>
      </c>
      <c r="AK6972" s="85">
        <f>IF(F6972&gt;Variables!$G$8,0,1)</f>
        <v>1</v>
      </c>
      <c r="AL6972" s="85">
        <f>IF(G6972&gt;Variables!$G$9,0,1)</f>
        <v>1</v>
      </c>
      <c r="AM6972" s="85">
        <f>IF(AND(K6972&gt;Variables!$G$10,K6972&lt;Variables!$G$11),0,1)</f>
        <v>0</v>
      </c>
      <c r="AN6972" s="103">
        <f>IF(H6972&lt;Variables!$G$13,1,0)</f>
        <v>0</v>
      </c>
      <c r="AO6972" s="101">
        <f>IF(R6972&lt;Variables!$G$12,0,1)</f>
        <v>1</v>
      </c>
      <c r="AP6972" s="86">
        <f t="shared" si="635"/>
        <v>1</v>
      </c>
      <c r="AR6972">
        <v>0</v>
      </c>
      <c r="AS6972">
        <v>0</v>
      </c>
      <c r="AT6972">
        <v>1</v>
      </c>
      <c r="AU6972">
        <v>0</v>
      </c>
      <c r="BA6972">
        <v>-1.26</v>
      </c>
    </row>
    <row r="6973" spans="3:53" ht="12.75" x14ac:dyDescent="0.2">
      <c r="C6973" t="s">
        <v>1082</v>
      </c>
      <c r="D6973" t="s">
        <v>1079</v>
      </c>
      <c r="E6973">
        <v>6.41</v>
      </c>
      <c r="F6973">
        <v>22.35</v>
      </c>
      <c r="G6973">
        <v>23.11</v>
      </c>
      <c r="H6973">
        <v>79.040000000000006</v>
      </c>
      <c r="I6973">
        <v>-20.503</v>
      </c>
      <c r="J6973" t="s">
        <v>76</v>
      </c>
      <c r="K6973">
        <v>50.52</v>
      </c>
      <c r="L6973">
        <v>6.580144999999999</v>
      </c>
      <c r="M6973">
        <v>-1.2179822785060059</v>
      </c>
      <c r="N6973">
        <v>6.3625700000000007</v>
      </c>
      <c r="O6973">
        <v>2.1599762360178238</v>
      </c>
      <c r="P6973">
        <v>4640000</v>
      </c>
      <c r="Q6973">
        <v>90920</v>
      </c>
      <c r="R6973">
        <v>51.03</v>
      </c>
      <c r="S6973">
        <v>38.479999999999997</v>
      </c>
      <c r="T6973">
        <v>6.5220000000000002</v>
      </c>
      <c r="U6973">
        <v>19.98</v>
      </c>
      <c r="V6973">
        <v>2.4058838563077249</v>
      </c>
      <c r="AC6973">
        <v>6.99</v>
      </c>
      <c r="AD6973">
        <v>5.3</v>
      </c>
      <c r="AH6973" s="85">
        <f>IF(AND(M6973&lt;Variables!$G$6,M6973&gt;Variables!$G$5),0,1)</f>
        <v>1</v>
      </c>
      <c r="AI6973" s="85">
        <f t="shared" si="634"/>
        <v>0</v>
      </c>
      <c r="AJ6973" s="85">
        <f>IF(I6973&gt;Variables!$G$7,0,1)</f>
        <v>1</v>
      </c>
      <c r="AK6973" s="85">
        <f>IF(F6973&gt;Variables!$G$8,0,1)</f>
        <v>0</v>
      </c>
      <c r="AL6973" s="85">
        <f>IF(G6973&gt;Variables!$G$9,0,1)</f>
        <v>0</v>
      </c>
      <c r="AM6973" s="85">
        <f>IF(AND(K6973&gt;Variables!$G$10,K6973&lt;Variables!$G$11),0,1)</f>
        <v>0</v>
      </c>
      <c r="AN6973" s="103">
        <f>IF(H6973&lt;Variables!$G$13,1,0)</f>
        <v>1</v>
      </c>
      <c r="AO6973" s="101">
        <f>IF(R6973&lt;Variables!$G$12,0,1)</f>
        <v>1</v>
      </c>
      <c r="AP6973" s="86">
        <f t="shared" si="635"/>
        <v>0</v>
      </c>
      <c r="AR6973">
        <v>1</v>
      </c>
      <c r="AS6973">
        <v>0</v>
      </c>
      <c r="AT6973">
        <v>0</v>
      </c>
      <c r="AU6973">
        <v>0</v>
      </c>
      <c r="BA6973">
        <v>2</v>
      </c>
    </row>
    <row r="6974" spans="3:53" ht="12.75" x14ac:dyDescent="0.2">
      <c r="C6974" t="s">
        <v>1082</v>
      </c>
      <c r="D6974" t="s">
        <v>1039</v>
      </c>
      <c r="E6974">
        <v>6.03</v>
      </c>
      <c r="F6974">
        <v>18.899999999999999</v>
      </c>
      <c r="G6974">
        <v>-7.83</v>
      </c>
      <c r="H6974">
        <v>6.19</v>
      </c>
      <c r="I6974">
        <v>-42.055</v>
      </c>
      <c r="J6974" t="s">
        <v>76</v>
      </c>
      <c r="K6974">
        <v>49.87</v>
      </c>
      <c r="L6974">
        <v>6.0298800000000004</v>
      </c>
      <c r="M6974">
        <v>-0.49553224939800372</v>
      </c>
      <c r="N6974">
        <v>5.9605759999999988</v>
      </c>
      <c r="O6974">
        <v>0.66141258831363348</v>
      </c>
      <c r="P6974">
        <v>10200000</v>
      </c>
      <c r="Q6974">
        <v>250890</v>
      </c>
      <c r="R6974">
        <v>40.659999999999997</v>
      </c>
      <c r="S6974">
        <v>38.479999999999997</v>
      </c>
      <c r="T6974">
        <v>6.5220000000000002</v>
      </c>
      <c r="U6974">
        <v>19.98</v>
      </c>
      <c r="V6974">
        <v>2.3783509958566338</v>
      </c>
      <c r="AC6974">
        <v>6.5</v>
      </c>
      <c r="AD6974">
        <v>5.3</v>
      </c>
      <c r="AH6974" s="85">
        <f>IF(AND(M6974&lt;Variables!$G$6,M6974&gt;Variables!$G$5),0,1)</f>
        <v>1</v>
      </c>
      <c r="AI6974" s="85">
        <f t="shared" si="634"/>
        <v>0</v>
      </c>
      <c r="AJ6974" s="85">
        <f>IF(I6974&gt;Variables!$G$7,0,1)</f>
        <v>1</v>
      </c>
      <c r="AK6974" s="85">
        <f>IF(F6974&gt;Variables!$G$8,0,1)</f>
        <v>0</v>
      </c>
      <c r="AL6974" s="85">
        <f>IF(G6974&gt;Variables!$G$9,0,1)</f>
        <v>1</v>
      </c>
      <c r="AM6974" s="85">
        <f>IF(AND(K6974&gt;Variables!$G$10,K6974&lt;Variables!$G$11),0,1)</f>
        <v>1</v>
      </c>
      <c r="AN6974" s="103">
        <f>IF(H6974&lt;Variables!$G$13,1,0)</f>
        <v>1</v>
      </c>
      <c r="AO6974" s="101">
        <f>IF(R6974&lt;Variables!$G$12,0,1)</f>
        <v>1</v>
      </c>
      <c r="AP6974" s="86">
        <f t="shared" si="635"/>
        <v>0</v>
      </c>
      <c r="AR6974">
        <v>1</v>
      </c>
      <c r="AS6974">
        <v>0</v>
      </c>
      <c r="AT6974">
        <v>0</v>
      </c>
      <c r="AU6974">
        <v>0</v>
      </c>
      <c r="BA6974">
        <v>2</v>
      </c>
    </row>
    <row r="6975" spans="3:53" ht="12.75" x14ac:dyDescent="0.2">
      <c r="C6975" t="s">
        <v>1082</v>
      </c>
      <c r="D6975" t="s">
        <v>215</v>
      </c>
      <c r="E6975">
        <v>23.06</v>
      </c>
      <c r="F6975">
        <v>8.94</v>
      </c>
      <c r="G6975">
        <v>1.67</v>
      </c>
      <c r="H6975">
        <v>2990</v>
      </c>
      <c r="I6975">
        <v>7.0049999999999999</v>
      </c>
      <c r="J6975" t="s">
        <v>78</v>
      </c>
      <c r="K6975">
        <v>53.31</v>
      </c>
      <c r="L6975">
        <v>23.024274999999999</v>
      </c>
      <c r="M6975">
        <v>0.41575684793550122</v>
      </c>
      <c r="N6975">
        <v>22.937930000000001</v>
      </c>
      <c r="O6975">
        <v>0.79375078745117578</v>
      </c>
      <c r="P6975">
        <v>27199000</v>
      </c>
      <c r="Q6975">
        <v>27211000</v>
      </c>
      <c r="R6975">
        <v>1</v>
      </c>
      <c r="S6975">
        <v>38.479999999999997</v>
      </c>
      <c r="T6975">
        <v>6.5220000000000002</v>
      </c>
      <c r="U6975">
        <v>19.98</v>
      </c>
      <c r="V6975">
        <v>2.3865075858323439</v>
      </c>
      <c r="AC6975">
        <v>23.2</v>
      </c>
      <c r="AD6975">
        <v>21.65</v>
      </c>
      <c r="AH6975" s="85">
        <f>IF(AND(M6975&lt;Variables!$G$6,M6975&gt;Variables!$G$5),0,1)</f>
        <v>1</v>
      </c>
      <c r="AI6975" s="85">
        <f t="shared" si="634"/>
        <v>0</v>
      </c>
      <c r="AJ6975" s="85">
        <f>IF(I6975&gt;Variables!$G$7,0,1)</f>
        <v>0</v>
      </c>
      <c r="AK6975" s="85">
        <f>IF(F6975&gt;Variables!$G$8,0,1)</f>
        <v>1</v>
      </c>
      <c r="AL6975" s="85">
        <f>IF(G6975&gt;Variables!$G$9,0,1)</f>
        <v>1</v>
      </c>
      <c r="AM6975" s="85">
        <f>IF(AND(K6975&gt;Variables!$G$10,K6975&lt;Variables!$G$11),0,1)</f>
        <v>0</v>
      </c>
      <c r="AN6975" s="103">
        <f>IF(H6975&lt;Variables!$G$13,1,0)</f>
        <v>0</v>
      </c>
      <c r="AO6975" s="101">
        <f>IF(R6975&lt;Variables!$G$12,0,1)</f>
        <v>0</v>
      </c>
      <c r="AP6975" s="86">
        <f t="shared" si="635"/>
        <v>1</v>
      </c>
      <c r="AR6975">
        <v>0</v>
      </c>
      <c r="AS6975">
        <v>0</v>
      </c>
      <c r="AT6975">
        <v>1</v>
      </c>
      <c r="AU6975">
        <v>0</v>
      </c>
      <c r="BA6975">
        <v>-2.25</v>
      </c>
    </row>
    <row r="6976" spans="3:53" ht="12.75" x14ac:dyDescent="0.2">
      <c r="C6976" t="s">
        <v>1082</v>
      </c>
      <c r="D6976" t="s">
        <v>1037</v>
      </c>
      <c r="E6976">
        <v>66.11</v>
      </c>
      <c r="F6976">
        <v>8.93</v>
      </c>
      <c r="G6976">
        <v>0.91</v>
      </c>
      <c r="H6976">
        <v>3300</v>
      </c>
      <c r="I6976">
        <v>2.6240000000000001</v>
      </c>
      <c r="J6976" t="s">
        <v>76</v>
      </c>
      <c r="K6976">
        <v>27.99</v>
      </c>
      <c r="L6976">
        <v>67.758309999999994</v>
      </c>
      <c r="M6976">
        <v>-2.447389847828259</v>
      </c>
      <c r="N6976">
        <v>68.387807999999993</v>
      </c>
      <c r="O6976">
        <v>-3.345344831055264</v>
      </c>
      <c r="P6976">
        <v>4623000</v>
      </c>
      <c r="Q6976">
        <v>781900</v>
      </c>
      <c r="R6976">
        <v>5.91</v>
      </c>
      <c r="S6976">
        <v>38.479999999999997</v>
      </c>
      <c r="T6976">
        <v>6.5220000000000002</v>
      </c>
      <c r="U6976">
        <v>19.98</v>
      </c>
      <c r="V6976">
        <v>2.0470404940531131</v>
      </c>
      <c r="AC6976">
        <v>70.704999999999998</v>
      </c>
      <c r="AD6976">
        <v>65.150000000000006</v>
      </c>
      <c r="AH6976" s="85">
        <f>IF(AND(M6976&lt;Variables!$G$6,M6976&gt;Variables!$G$5),0,1)</f>
        <v>0</v>
      </c>
      <c r="AI6976" s="85">
        <f t="shared" si="634"/>
        <v>1</v>
      </c>
      <c r="AJ6976" s="85">
        <f>IF(I6976&gt;Variables!$G$7,0,1)</f>
        <v>0</v>
      </c>
      <c r="AK6976" s="85">
        <f>IF(F6976&gt;Variables!$G$8,0,1)</f>
        <v>1</v>
      </c>
      <c r="AL6976" s="85">
        <f>IF(G6976&gt;Variables!$G$9,0,1)</f>
        <v>1</v>
      </c>
      <c r="AM6976" s="85">
        <f>IF(AND(K6976&gt;Variables!$G$10,K6976&lt;Variables!$G$11),0,1)</f>
        <v>1</v>
      </c>
      <c r="AN6976" s="103">
        <f>IF(H6976&lt;Variables!$G$13,1,0)</f>
        <v>0</v>
      </c>
      <c r="AO6976" s="101">
        <f>IF(R6976&lt;Variables!$G$12,0,1)</f>
        <v>1</v>
      </c>
      <c r="AP6976" s="86">
        <f t="shared" si="635"/>
        <v>0</v>
      </c>
      <c r="AR6976">
        <v>1</v>
      </c>
      <c r="AS6976">
        <v>0</v>
      </c>
      <c r="AT6976">
        <v>0</v>
      </c>
      <c r="AU6976">
        <v>0</v>
      </c>
      <c r="BA6976">
        <v>1.33</v>
      </c>
    </row>
    <row r="6977" spans="3:53" ht="12.75" x14ac:dyDescent="0.2">
      <c r="C6977" t="s">
        <v>1082</v>
      </c>
      <c r="D6977" t="s">
        <v>1036</v>
      </c>
      <c r="E6977">
        <v>703.09</v>
      </c>
      <c r="F6977">
        <v>15.1</v>
      </c>
      <c r="G6977">
        <v>2.5499999999999998</v>
      </c>
      <c r="H6977">
        <v>12820</v>
      </c>
      <c r="I6977">
        <v>71.7</v>
      </c>
      <c r="J6977" t="s">
        <v>76</v>
      </c>
      <c r="K6977">
        <v>51.87</v>
      </c>
      <c r="L6977">
        <v>703.04879499999993</v>
      </c>
      <c r="M6977">
        <v>6.4178333454091588E-2</v>
      </c>
      <c r="N6977">
        <v>701.5541599999998</v>
      </c>
      <c r="O6977">
        <v>0.27736133729150769</v>
      </c>
      <c r="P6977">
        <v>2020000</v>
      </c>
      <c r="Q6977">
        <v>568465</v>
      </c>
      <c r="R6977">
        <v>3.55</v>
      </c>
      <c r="S6977">
        <v>38.479999999999997</v>
      </c>
      <c r="T6977">
        <v>6.5220000000000002</v>
      </c>
      <c r="U6977">
        <v>19.98</v>
      </c>
      <c r="V6977">
        <v>2.3843579643896748</v>
      </c>
      <c r="AC6977">
        <v>714.68989999999997</v>
      </c>
      <c r="AD6977">
        <v>698.10900000000004</v>
      </c>
      <c r="AH6977" s="85">
        <f>IF(AND(M6977&lt;Variables!$G$6,M6977&gt;Variables!$G$5),0,1)</f>
        <v>1</v>
      </c>
      <c r="AI6977" s="85">
        <f t="shared" si="634"/>
        <v>0</v>
      </c>
      <c r="AJ6977" s="85">
        <f>IF(I6977&gt;Variables!$G$7,0,1)</f>
        <v>0</v>
      </c>
      <c r="AK6977" s="85">
        <f>IF(F6977&gt;Variables!$G$8,0,1)</f>
        <v>0</v>
      </c>
      <c r="AL6977" s="85">
        <f>IF(G6977&gt;Variables!$G$9,0,1)</f>
        <v>1</v>
      </c>
      <c r="AM6977" s="85">
        <f>IF(AND(K6977&gt;Variables!$G$10,K6977&lt;Variables!$G$11),0,1)</f>
        <v>0</v>
      </c>
      <c r="AN6977" s="103">
        <f>IF(H6977&lt;Variables!$G$13,1,0)</f>
        <v>0</v>
      </c>
      <c r="AO6977" s="101">
        <f>IF(R6977&lt;Variables!$G$12,0,1)</f>
        <v>1</v>
      </c>
      <c r="AP6977" s="86">
        <f t="shared" si="635"/>
        <v>0</v>
      </c>
      <c r="AR6977">
        <v>0</v>
      </c>
      <c r="AS6977">
        <v>1</v>
      </c>
      <c r="AT6977">
        <v>0</v>
      </c>
      <c r="AU6977">
        <v>0</v>
      </c>
      <c r="BA6977">
        <v>7.0000000000000007E-2</v>
      </c>
    </row>
    <row r="6978" spans="3:53" ht="12.75" x14ac:dyDescent="0.2">
      <c r="C6978" t="s">
        <v>1082</v>
      </c>
      <c r="D6978" t="s">
        <v>1060</v>
      </c>
      <c r="E6978">
        <v>25.97</v>
      </c>
      <c r="F6978">
        <v>6.14</v>
      </c>
      <c r="G6978">
        <v>6.03</v>
      </c>
      <c r="H6978">
        <v>4160</v>
      </c>
      <c r="I6978">
        <v>-64.498999999999995</v>
      </c>
      <c r="J6978" t="s">
        <v>78</v>
      </c>
      <c r="K6978">
        <v>69.790000000000006</v>
      </c>
      <c r="L6978">
        <v>25.598400000000002</v>
      </c>
      <c r="M6978">
        <v>1.4504812800799971</v>
      </c>
      <c r="N6978">
        <v>25.527884</v>
      </c>
      <c r="O6978">
        <v>1.7307192401845739</v>
      </c>
      <c r="P6978">
        <v>2764000</v>
      </c>
      <c r="Q6978">
        <v>3914000</v>
      </c>
      <c r="R6978">
        <v>0.71</v>
      </c>
      <c r="S6978">
        <v>38.479999999999997</v>
      </c>
      <c r="T6978">
        <v>6.5220000000000002</v>
      </c>
      <c r="U6978">
        <v>19.98</v>
      </c>
      <c r="V6978">
        <v>2.4514117758672418</v>
      </c>
      <c r="AC6978">
        <v>26.85</v>
      </c>
      <c r="AD6978">
        <v>25.47</v>
      </c>
      <c r="AH6978" s="85">
        <f>IF(AND(M6978&lt;Variables!$G$6,M6978&gt;Variables!$G$5),0,1)</f>
        <v>1</v>
      </c>
      <c r="AI6978" s="85">
        <f t="shared" si="634"/>
        <v>0</v>
      </c>
      <c r="AJ6978" s="85">
        <f>IF(I6978&gt;Variables!$G$7,0,1)</f>
        <v>1</v>
      </c>
      <c r="AK6978" s="85">
        <f>IF(F6978&gt;Variables!$G$8,0,1)</f>
        <v>1</v>
      </c>
      <c r="AL6978" s="85">
        <f>IF(G6978&gt;Variables!$G$9,0,1)</f>
        <v>1</v>
      </c>
      <c r="AM6978" s="85">
        <f>IF(AND(K6978&gt;Variables!$G$10,K6978&lt;Variables!$G$11),0,1)</f>
        <v>0</v>
      </c>
      <c r="AN6978" s="103">
        <f>IF(H6978&lt;Variables!$G$13,1,0)</f>
        <v>0</v>
      </c>
      <c r="AO6978" s="101">
        <f>IF(R6978&lt;Variables!$G$12,0,1)</f>
        <v>0</v>
      </c>
      <c r="AP6978" s="86">
        <f t="shared" si="635"/>
        <v>1</v>
      </c>
      <c r="AR6978">
        <v>0</v>
      </c>
      <c r="AS6978">
        <v>0</v>
      </c>
      <c r="AT6978">
        <v>1</v>
      </c>
      <c r="AU6978">
        <v>0</v>
      </c>
      <c r="BA6978">
        <v>-1.28</v>
      </c>
    </row>
    <row r="6979" spans="3:53" ht="12.75" x14ac:dyDescent="0.2">
      <c r="C6979" t="s">
        <v>1082</v>
      </c>
      <c r="D6979" t="s">
        <v>1043</v>
      </c>
      <c r="E6979">
        <v>27.26</v>
      </c>
      <c r="F6979">
        <v>6.15</v>
      </c>
      <c r="G6979">
        <v>2.71</v>
      </c>
      <c r="H6979">
        <v>-99999</v>
      </c>
      <c r="I6979">
        <v>-0.19</v>
      </c>
      <c r="J6979" t="s">
        <v>78</v>
      </c>
      <c r="K6979">
        <v>46.14</v>
      </c>
      <c r="L6979">
        <v>27.289100000000001</v>
      </c>
      <c r="M6979">
        <v>-0.1066359828649522</v>
      </c>
      <c r="N6979">
        <v>27.332190624999999</v>
      </c>
      <c r="O6979">
        <v>-0.26412308471890389</v>
      </c>
      <c r="P6979">
        <v>102112</v>
      </c>
      <c r="Q6979">
        <v>205671</v>
      </c>
      <c r="R6979">
        <v>0.5</v>
      </c>
      <c r="S6979">
        <v>38.479999999999997</v>
      </c>
      <c r="T6979">
        <v>6.5220000000000002</v>
      </c>
      <c r="U6979">
        <v>19.98</v>
      </c>
      <c r="V6979">
        <v>2.3285941917410251</v>
      </c>
      <c r="AC6979">
        <v>27.41</v>
      </c>
      <c r="AD6979">
        <v>27.26</v>
      </c>
      <c r="AH6979" s="85">
        <f>IF(AND(M6979&lt;Variables!$G$6,M6979&gt;Variables!$G$5),0,1)</f>
        <v>1</v>
      </c>
      <c r="AI6979" s="85">
        <f t="shared" ref="AI6979:AI7042" si="636">IF(L6979&gt;N6979,0,1)</f>
        <v>1</v>
      </c>
      <c r="AJ6979" s="85">
        <f>IF(I6979&gt;Variables!$G$7,0,1)</f>
        <v>1</v>
      </c>
      <c r="AK6979" s="85">
        <f>IF(F6979&gt;Variables!$G$8,0,1)</f>
        <v>1</v>
      </c>
      <c r="AL6979" s="85">
        <f>IF(G6979&gt;Variables!$G$9,0,1)</f>
        <v>1</v>
      </c>
      <c r="AM6979" s="85">
        <f>IF(AND(K6979&gt;Variables!$G$10,K6979&lt;Variables!$G$11),0,1)</f>
        <v>1</v>
      </c>
      <c r="AN6979" s="103">
        <f>IF(H6979&lt;Variables!$G$13,1,0)</f>
        <v>1</v>
      </c>
      <c r="AO6979" s="101">
        <f>IF(R6979&lt;Variables!$G$12,0,1)</f>
        <v>0</v>
      </c>
      <c r="AP6979" s="86">
        <f t="shared" si="635"/>
        <v>1</v>
      </c>
      <c r="AR6979">
        <v>0</v>
      </c>
      <c r="AS6979">
        <v>0</v>
      </c>
      <c r="AT6979">
        <v>0</v>
      </c>
      <c r="AU6979">
        <v>0</v>
      </c>
      <c r="BA6979">
        <v>0</v>
      </c>
    </row>
    <row r="6980" spans="3:53" ht="12.75" x14ac:dyDescent="0.2">
      <c r="C6980" t="s">
        <v>1082</v>
      </c>
      <c r="D6980" t="s">
        <v>1053</v>
      </c>
      <c r="E6980">
        <v>36.51</v>
      </c>
      <c r="F6980">
        <v>6.78</v>
      </c>
      <c r="G6980">
        <v>6.53</v>
      </c>
      <c r="H6980">
        <v>1280</v>
      </c>
      <c r="I6980">
        <v>6364.8119999999999</v>
      </c>
      <c r="J6980" t="s">
        <v>78</v>
      </c>
      <c r="K6980">
        <v>45.2</v>
      </c>
      <c r="L6980">
        <v>36.486140000000013</v>
      </c>
      <c r="M6980">
        <v>-0.72942766760201849</v>
      </c>
      <c r="N6980">
        <v>36.268286046511633</v>
      </c>
      <c r="O6980">
        <v>-0.133135727587744</v>
      </c>
      <c r="P6980">
        <v>225938</v>
      </c>
      <c r="Q6980">
        <v>479331</v>
      </c>
      <c r="R6980">
        <v>0.47</v>
      </c>
      <c r="S6980">
        <v>38.479999999999997</v>
      </c>
      <c r="T6980">
        <v>6.5220000000000002</v>
      </c>
      <c r="U6980">
        <v>19.98</v>
      </c>
      <c r="V6980">
        <v>2.3261255012582862</v>
      </c>
      <c r="AC6980">
        <v>36.78</v>
      </c>
      <c r="AD6980">
        <v>35.020000000000003</v>
      </c>
      <c r="AH6980" s="85">
        <f>IF(AND(M6980&lt;Variables!$G$6,M6980&gt;Variables!$G$5),0,1)</f>
        <v>1</v>
      </c>
      <c r="AI6980" s="85">
        <f t="shared" si="636"/>
        <v>0</v>
      </c>
      <c r="AJ6980" s="85">
        <f>IF(I6980&gt;Variables!$G$7,0,1)</f>
        <v>0</v>
      </c>
      <c r="AK6980" s="85">
        <f>IF(F6980&gt;Variables!$G$8,0,1)</f>
        <v>1</v>
      </c>
      <c r="AL6980" s="85">
        <f>IF(G6980&gt;Variables!$G$9,0,1)</f>
        <v>1</v>
      </c>
      <c r="AM6980" s="85">
        <f>IF(AND(K6980&gt;Variables!$G$10,K6980&lt;Variables!$G$11),0,1)</f>
        <v>1</v>
      </c>
      <c r="AN6980" s="103">
        <f>IF(H6980&lt;Variables!$G$13,1,0)</f>
        <v>1</v>
      </c>
      <c r="AO6980" s="101">
        <f>IF(R6980&lt;Variables!$G$12,0,1)</f>
        <v>0</v>
      </c>
      <c r="AP6980" s="86">
        <f t="shared" si="635"/>
        <v>1</v>
      </c>
      <c r="AR6980">
        <v>0</v>
      </c>
      <c r="AS6980">
        <v>0</v>
      </c>
      <c r="AT6980">
        <v>1</v>
      </c>
      <c r="AU6980">
        <v>0</v>
      </c>
      <c r="BA6980">
        <v>-2.25</v>
      </c>
    </row>
    <row r="6981" spans="3:53" ht="12.75" x14ac:dyDescent="0.2">
      <c r="C6981" t="s">
        <v>1082</v>
      </c>
      <c r="D6981" t="s">
        <v>1046</v>
      </c>
      <c r="E6981">
        <v>33.409999999999997</v>
      </c>
      <c r="F6981">
        <v>7.04</v>
      </c>
      <c r="G6981">
        <v>6.1</v>
      </c>
      <c r="H6981">
        <v>1920</v>
      </c>
      <c r="I6981">
        <v>-61.514000000000003</v>
      </c>
      <c r="J6981" t="s">
        <v>78</v>
      </c>
      <c r="K6981">
        <v>45.81</v>
      </c>
      <c r="L6981">
        <v>33.470582352941172</v>
      </c>
      <c r="M6981">
        <v>-0.21087877168342961</v>
      </c>
      <c r="N6981">
        <v>33.611163636363642</v>
      </c>
      <c r="O6981">
        <v>-0.62825446523722062</v>
      </c>
      <c r="P6981">
        <v>186452</v>
      </c>
      <c r="Q6981">
        <v>557565</v>
      </c>
      <c r="R6981">
        <v>0.33</v>
      </c>
      <c r="S6981">
        <v>38.479999999999997</v>
      </c>
      <c r="T6981">
        <v>6.5220000000000002</v>
      </c>
      <c r="U6981">
        <v>19.98</v>
      </c>
      <c r="V6981">
        <v>2.3265226630936842</v>
      </c>
      <c r="AC6981">
        <v>34.26</v>
      </c>
      <c r="AD6981">
        <v>32.905000000000001</v>
      </c>
      <c r="AH6981" s="85">
        <f>IF(AND(M6981&lt;Variables!$G$6,M6981&gt;Variables!$G$5),0,1)</f>
        <v>1</v>
      </c>
      <c r="AI6981" s="85">
        <f t="shared" si="636"/>
        <v>1</v>
      </c>
      <c r="AJ6981" s="85">
        <f>IF(I6981&gt;Variables!$G$7,0,1)</f>
        <v>1</v>
      </c>
      <c r="AK6981" s="85">
        <f>IF(F6981&gt;Variables!$G$8,0,1)</f>
        <v>1</v>
      </c>
      <c r="AL6981" s="85">
        <f>IF(G6981&gt;Variables!$G$9,0,1)</f>
        <v>1</v>
      </c>
      <c r="AM6981" s="85">
        <f>IF(AND(K6981&gt;Variables!$G$10,K6981&lt;Variables!$G$11),0,1)</f>
        <v>1</v>
      </c>
      <c r="AN6981" s="103">
        <f>IF(H6981&lt;Variables!$G$13,1,0)</f>
        <v>1</v>
      </c>
      <c r="AO6981" s="101">
        <f>IF(R6981&lt;Variables!$G$12,0,1)</f>
        <v>0</v>
      </c>
      <c r="AP6981" s="86">
        <f t="shared" si="635"/>
        <v>1</v>
      </c>
      <c r="AR6981">
        <v>1</v>
      </c>
      <c r="AS6981">
        <v>0</v>
      </c>
      <c r="AT6981">
        <v>0</v>
      </c>
      <c r="AU6981">
        <v>0</v>
      </c>
      <c r="BA6981">
        <v>0.83</v>
      </c>
    </row>
    <row r="6982" spans="3:53" ht="12.75" x14ac:dyDescent="0.2">
      <c r="C6982" t="s">
        <v>1082</v>
      </c>
      <c r="D6982" t="s">
        <v>888</v>
      </c>
      <c r="E6982">
        <v>22.07</v>
      </c>
      <c r="F6982">
        <v>7.12</v>
      </c>
      <c r="G6982">
        <v>4.0999999999999996</v>
      </c>
      <c r="H6982">
        <v>3070</v>
      </c>
      <c r="I6982">
        <v>-62.110999999999997</v>
      </c>
      <c r="J6982" t="s">
        <v>78</v>
      </c>
      <c r="K6982">
        <v>71.39</v>
      </c>
      <c r="L6982">
        <v>21.980515</v>
      </c>
      <c r="M6982">
        <v>0.77106928568322686</v>
      </c>
      <c r="N6982">
        <v>21.827808000000001</v>
      </c>
      <c r="O6982">
        <v>1.4760620947371239</v>
      </c>
      <c r="P6982">
        <v>1901000</v>
      </c>
      <c r="Q6982">
        <v>3673000</v>
      </c>
      <c r="R6982">
        <v>0.52</v>
      </c>
      <c r="S6982">
        <v>38.479999999999997</v>
      </c>
      <c r="T6982">
        <v>6.5220000000000002</v>
      </c>
      <c r="U6982">
        <v>19.98</v>
      </c>
      <c r="V6982">
        <v>2.5209203177762691</v>
      </c>
      <c r="AC6982">
        <v>23.4679</v>
      </c>
      <c r="AD6982">
        <v>21.98</v>
      </c>
      <c r="AH6982" s="85">
        <f>IF(AND(M6982&lt;Variables!$G$6,M6982&gt;Variables!$G$5),0,1)</f>
        <v>1</v>
      </c>
      <c r="AI6982" s="85">
        <f t="shared" si="636"/>
        <v>0</v>
      </c>
      <c r="AJ6982" s="85">
        <f>IF(I6982&gt;Variables!$G$7,0,1)</f>
        <v>1</v>
      </c>
      <c r="AK6982" s="85">
        <f>IF(F6982&gt;Variables!$G$8,0,1)</f>
        <v>1</v>
      </c>
      <c r="AL6982" s="85">
        <f>IF(G6982&gt;Variables!$G$9,0,1)</f>
        <v>1</v>
      </c>
      <c r="AM6982" s="85">
        <f>IF(AND(K6982&gt;Variables!$G$10,K6982&lt;Variables!$G$11),0,1)</f>
        <v>0</v>
      </c>
      <c r="AN6982" s="103">
        <f>IF(H6982&lt;Variables!$G$13,1,0)</f>
        <v>0</v>
      </c>
      <c r="AO6982" s="101">
        <f>IF(R6982&lt;Variables!$G$12,0,1)</f>
        <v>0</v>
      </c>
      <c r="AP6982" s="86">
        <f t="shared" si="635"/>
        <v>1</v>
      </c>
      <c r="AR6982">
        <v>1</v>
      </c>
      <c r="AS6982">
        <v>0</v>
      </c>
      <c r="AT6982">
        <v>0</v>
      </c>
      <c r="AU6982">
        <v>0</v>
      </c>
      <c r="BA6982">
        <v>1.76</v>
      </c>
    </row>
    <row r="6983" spans="3:53" ht="12.75" x14ac:dyDescent="0.2">
      <c r="C6983" t="s">
        <v>1082</v>
      </c>
      <c r="D6983" t="s">
        <v>1035</v>
      </c>
      <c r="E6983">
        <v>101</v>
      </c>
      <c r="F6983">
        <v>6.88</v>
      </c>
      <c r="G6983">
        <v>6.42</v>
      </c>
      <c r="H6983">
        <v>6520</v>
      </c>
      <c r="I6983">
        <v>-29.161999999999999</v>
      </c>
      <c r="J6983" t="s">
        <v>76</v>
      </c>
      <c r="K6983">
        <v>65.58</v>
      </c>
      <c r="L6983">
        <v>99.62</v>
      </c>
      <c r="M6983">
        <v>1.0238907849829311</v>
      </c>
      <c r="N6983">
        <v>99.334758695652184</v>
      </c>
      <c r="O6983">
        <v>1.3139824583929309</v>
      </c>
      <c r="P6983">
        <v>656936</v>
      </c>
      <c r="Q6983">
        <v>433339</v>
      </c>
      <c r="R6983">
        <v>1.52</v>
      </c>
      <c r="S6983">
        <v>38.479999999999997</v>
      </c>
      <c r="T6983">
        <v>6.5220000000000002</v>
      </c>
      <c r="U6983">
        <v>19.98</v>
      </c>
      <c r="V6983">
        <v>2.4557176327645052</v>
      </c>
      <c r="AC6983">
        <v>101.545</v>
      </c>
      <c r="AD6983">
        <v>97.584999999999994</v>
      </c>
      <c r="AH6983" s="85">
        <f>IF(AND(M6983&lt;Variables!$G$6,M6983&gt;Variables!$G$5),0,1)</f>
        <v>1</v>
      </c>
      <c r="AI6983" s="85">
        <f t="shared" si="636"/>
        <v>0</v>
      </c>
      <c r="AJ6983" s="85">
        <f>IF(I6983&gt;Variables!$G$7,0,1)</f>
        <v>1</v>
      </c>
      <c r="AK6983" s="85">
        <f>IF(F6983&gt;Variables!$G$8,0,1)</f>
        <v>1</v>
      </c>
      <c r="AL6983" s="85">
        <f>IF(G6983&gt;Variables!$G$9,0,1)</f>
        <v>1</v>
      </c>
      <c r="AM6983" s="85">
        <f>IF(AND(K6983&gt;Variables!$G$10,K6983&lt;Variables!$G$11),0,1)</f>
        <v>0</v>
      </c>
      <c r="AN6983" s="103">
        <f>IF(H6983&lt;Variables!$G$13,1,0)</f>
        <v>0</v>
      </c>
      <c r="AO6983" s="101">
        <f>IF(R6983&lt;Variables!$G$12,0,1)</f>
        <v>0</v>
      </c>
      <c r="AP6983" s="86">
        <f t="shared" si="635"/>
        <v>0</v>
      </c>
      <c r="AR6983">
        <v>0</v>
      </c>
      <c r="AS6983">
        <v>0</v>
      </c>
      <c r="AT6983">
        <v>1</v>
      </c>
      <c r="AU6983">
        <v>0</v>
      </c>
      <c r="BA6983">
        <v>-1.05</v>
      </c>
    </row>
    <row r="6984" spans="3:53" ht="12.75" x14ac:dyDescent="0.2">
      <c r="C6984" t="s">
        <v>1083</v>
      </c>
      <c r="D6984" t="s">
        <v>1054</v>
      </c>
      <c r="E6984">
        <v>0.19</v>
      </c>
      <c r="F6984">
        <v>16.940000000000001</v>
      </c>
      <c r="G6984">
        <v>4.29</v>
      </c>
      <c r="H6984">
        <v>-99999</v>
      </c>
      <c r="I6984">
        <v>92.021000000000001</v>
      </c>
      <c r="J6984" t="s">
        <v>78</v>
      </c>
      <c r="K6984">
        <v>-99999</v>
      </c>
      <c r="L6984">
        <v>0.18456666666666671</v>
      </c>
      <c r="M6984">
        <v>1.372584432002889</v>
      </c>
      <c r="N6984">
        <v>0.18518142857142861</v>
      </c>
      <c r="O6984">
        <v>1.0360495884344969</v>
      </c>
      <c r="P6984">
        <v>52065</v>
      </c>
      <c r="Q6984">
        <v>20890</v>
      </c>
      <c r="R6984">
        <v>2.4900000000000002</v>
      </c>
      <c r="S6984">
        <v>37.546999999999997</v>
      </c>
      <c r="T6984">
        <v>6.359</v>
      </c>
      <c r="U6984">
        <v>19.4148</v>
      </c>
      <c r="V6984"/>
      <c r="AC6984">
        <v>0.1981</v>
      </c>
      <c r="AD6984">
        <v>0.18709999999999999</v>
      </c>
      <c r="AH6984" s="85">
        <f>IF(AND(M6984&lt;Variables!$G$6,M6984&gt;Variables!$G$5),0,1)</f>
        <v>1</v>
      </c>
      <c r="AI6984" s="85">
        <f t="shared" si="636"/>
        <v>1</v>
      </c>
      <c r="AJ6984" s="85">
        <f>IF(I6984&gt;Variables!$G$7,0,1)</f>
        <v>0</v>
      </c>
      <c r="AK6984" s="85">
        <f>IF(F6984&gt;Variables!$G$8,0,1)</f>
        <v>0</v>
      </c>
      <c r="AL6984" s="85">
        <f>IF(G6984&gt;Variables!$G$9,0,1)</f>
        <v>1</v>
      </c>
      <c r="AM6984" s="85">
        <f>IF(AND(K6984&gt;Variables!$G$10,K6984&lt;Variables!$G$11),0,1)</f>
        <v>1</v>
      </c>
      <c r="AN6984" s="103">
        <f>IF(H6984&lt;Variables!$G$13,1,0)</f>
        <v>1</v>
      </c>
      <c r="AO6984" s="101">
        <f>IF(R6984&lt;Variables!$G$12,0,1)</f>
        <v>1</v>
      </c>
      <c r="AP6984" s="86">
        <f t="shared" si="635"/>
        <v>1</v>
      </c>
      <c r="AR6984">
        <v>1</v>
      </c>
      <c r="AS6984">
        <v>0</v>
      </c>
      <c r="AT6984">
        <v>0</v>
      </c>
      <c r="AU6984">
        <v>0</v>
      </c>
      <c r="BA6984">
        <v>2</v>
      </c>
    </row>
    <row r="6985" spans="3:53" ht="12.75" x14ac:dyDescent="0.2">
      <c r="C6985" t="s">
        <v>1083</v>
      </c>
      <c r="D6985" t="s">
        <v>1040</v>
      </c>
      <c r="E6985">
        <v>2.77</v>
      </c>
      <c r="F6985">
        <v>9.41</v>
      </c>
      <c r="G6985">
        <v>2.59</v>
      </c>
      <c r="H6985">
        <v>-99999</v>
      </c>
      <c r="I6985">
        <v>186.922</v>
      </c>
      <c r="J6985" t="s">
        <v>78</v>
      </c>
      <c r="K6985">
        <v>56.52</v>
      </c>
      <c r="L6985">
        <v>2.7793749999999999</v>
      </c>
      <c r="M6985">
        <v>-0.33730604902180927</v>
      </c>
      <c r="N6985">
        <v>2.7851249999999999</v>
      </c>
      <c r="O6985">
        <v>-0.54306359678649374</v>
      </c>
      <c r="P6985">
        <v>199718</v>
      </c>
      <c r="Q6985">
        <v>61287</v>
      </c>
      <c r="R6985">
        <v>3.26</v>
      </c>
      <c r="S6985">
        <v>37.546999999999997</v>
      </c>
      <c r="T6985">
        <v>6.359</v>
      </c>
      <c r="U6985">
        <v>19.4148</v>
      </c>
      <c r="V6985">
        <v>2.4496685492241959</v>
      </c>
      <c r="AC6985">
        <v>2.7749999999999999</v>
      </c>
      <c r="AD6985">
        <v>2.7501000000000002</v>
      </c>
      <c r="AH6985" s="85">
        <f>IF(AND(M6985&lt;Variables!$G$6,M6985&gt;Variables!$G$5),0,1)</f>
        <v>1</v>
      </c>
      <c r="AI6985" s="85">
        <f t="shared" si="636"/>
        <v>1</v>
      </c>
      <c r="AJ6985" s="85">
        <f>IF(I6985&gt;Variables!$G$7,0,1)</f>
        <v>0</v>
      </c>
      <c r="AK6985" s="85">
        <f>IF(F6985&gt;Variables!$G$8,0,1)</f>
        <v>0</v>
      </c>
      <c r="AL6985" s="85">
        <f>IF(G6985&gt;Variables!$G$9,0,1)</f>
        <v>1</v>
      </c>
      <c r="AM6985" s="85">
        <f>IF(AND(K6985&gt;Variables!$G$10,K6985&lt;Variables!$G$11),0,1)</f>
        <v>0</v>
      </c>
      <c r="AN6985" s="103">
        <f>IF(H6985&lt;Variables!$G$13,1,0)</f>
        <v>1</v>
      </c>
      <c r="AO6985" s="101">
        <f>IF(R6985&lt;Variables!$G$12,0,1)</f>
        <v>1</v>
      </c>
      <c r="AP6985" s="86">
        <f t="shared" si="635"/>
        <v>1</v>
      </c>
      <c r="AR6985">
        <v>0</v>
      </c>
      <c r="AS6985">
        <v>0</v>
      </c>
      <c r="AT6985">
        <v>0</v>
      </c>
      <c r="AU6985">
        <v>0</v>
      </c>
      <c r="BA6985">
        <v>0</v>
      </c>
    </row>
    <row r="6986" spans="3:53" ht="12.75" x14ac:dyDescent="0.2">
      <c r="C6986" t="s">
        <v>1083</v>
      </c>
      <c r="D6986" t="s">
        <v>1066</v>
      </c>
      <c r="E6986">
        <v>22.27</v>
      </c>
      <c r="F6986">
        <v>5.14</v>
      </c>
      <c r="G6986">
        <v>4.8</v>
      </c>
      <c r="H6986">
        <v>3080</v>
      </c>
      <c r="I6986">
        <v>-79.998999999999995</v>
      </c>
      <c r="J6986" t="s">
        <v>76</v>
      </c>
      <c r="K6986">
        <v>51.37</v>
      </c>
      <c r="L6986">
        <v>22.28725</v>
      </c>
      <c r="M6986">
        <v>-7.7398512602483954E-2</v>
      </c>
      <c r="N6986">
        <v>22.2074</v>
      </c>
      <c r="O6986">
        <v>0.28188801930889401</v>
      </c>
      <c r="P6986">
        <v>881715</v>
      </c>
      <c r="Q6986">
        <v>2044000</v>
      </c>
      <c r="R6986">
        <v>0.43</v>
      </c>
      <c r="S6986">
        <v>37.546999999999997</v>
      </c>
      <c r="T6986">
        <v>6.359</v>
      </c>
      <c r="U6986">
        <v>19.4148</v>
      </c>
      <c r="V6986">
        <v>2.3835117931866869</v>
      </c>
      <c r="AC6986">
        <v>22.36</v>
      </c>
      <c r="AD6986">
        <v>21.79</v>
      </c>
      <c r="AH6986" s="85">
        <f>IF(AND(M6986&lt;Variables!$G$6,M6986&gt;Variables!$G$5),0,1)</f>
        <v>1</v>
      </c>
      <c r="AI6986" s="85">
        <f t="shared" si="636"/>
        <v>0</v>
      </c>
      <c r="AJ6986" s="85">
        <f>IF(I6986&gt;Variables!$G$7,0,1)</f>
        <v>1</v>
      </c>
      <c r="AK6986" s="85">
        <f>IF(F6986&gt;Variables!$G$8,0,1)</f>
        <v>1</v>
      </c>
      <c r="AL6986" s="85">
        <f>IF(G6986&gt;Variables!$G$9,0,1)</f>
        <v>1</v>
      </c>
      <c r="AM6986" s="85">
        <f>IF(AND(K6986&gt;Variables!$G$10,K6986&lt;Variables!$G$11),0,1)</f>
        <v>0</v>
      </c>
      <c r="AN6986" s="103">
        <f>IF(H6986&lt;Variables!$G$13,1,0)</f>
        <v>0</v>
      </c>
      <c r="AO6986" s="101">
        <f>IF(R6986&lt;Variables!$G$12,0,1)</f>
        <v>0</v>
      </c>
      <c r="AP6986" s="86">
        <f t="shared" si="635"/>
        <v>0</v>
      </c>
      <c r="AR6986">
        <v>0</v>
      </c>
      <c r="AS6986">
        <v>0</v>
      </c>
      <c r="AT6986">
        <v>0</v>
      </c>
      <c r="AU6986">
        <v>1</v>
      </c>
      <c r="BA6986">
        <v>-1</v>
      </c>
    </row>
    <row r="6987" spans="3:53" ht="12.75" x14ac:dyDescent="0.2">
      <c r="C6987" t="s">
        <v>1083</v>
      </c>
      <c r="D6987" t="s">
        <v>1038</v>
      </c>
      <c r="E6987">
        <v>5.24</v>
      </c>
      <c r="F6987">
        <v>6.33</v>
      </c>
      <c r="G6987">
        <v>-15.28</v>
      </c>
      <c r="H6987">
        <v>41.21</v>
      </c>
      <c r="I6987">
        <v>-44.301000000000002</v>
      </c>
      <c r="J6987" t="s">
        <v>76</v>
      </c>
      <c r="K6987">
        <v>43.36</v>
      </c>
      <c r="L6987">
        <v>5.31778</v>
      </c>
      <c r="M6987">
        <v>-2.0267856135455018</v>
      </c>
      <c r="N6987">
        <v>5.1938180000000003</v>
      </c>
      <c r="O6987">
        <v>0.31156270781917461</v>
      </c>
      <c r="P6987">
        <v>9210000</v>
      </c>
      <c r="Q6987">
        <v>136903</v>
      </c>
      <c r="R6987">
        <v>67.27</v>
      </c>
      <c r="S6987">
        <v>37.546999999999997</v>
      </c>
      <c r="T6987">
        <v>6.359</v>
      </c>
      <c r="U6987">
        <v>19.4148</v>
      </c>
      <c r="V6987">
        <v>2.3120397364554379</v>
      </c>
      <c r="AC6987">
        <v>5.31</v>
      </c>
      <c r="AD6987">
        <v>4.5900999999999996</v>
      </c>
      <c r="AH6987" s="85">
        <f>IF(AND(M6987&lt;Variables!$G$6,M6987&gt;Variables!$G$5),0,1)</f>
        <v>0</v>
      </c>
      <c r="AI6987" s="85">
        <f t="shared" si="636"/>
        <v>0</v>
      </c>
      <c r="AJ6987" s="85">
        <f>IF(I6987&gt;Variables!$G$7,0,1)</f>
        <v>1</v>
      </c>
      <c r="AK6987" s="85">
        <f>IF(F6987&gt;Variables!$G$8,0,1)</f>
        <v>1</v>
      </c>
      <c r="AL6987" s="85">
        <f>IF(G6987&gt;Variables!$G$9,0,1)</f>
        <v>1</v>
      </c>
      <c r="AM6987" s="85">
        <f>IF(AND(K6987&gt;Variables!$G$10,K6987&lt;Variables!$G$11),0,1)</f>
        <v>1</v>
      </c>
      <c r="AN6987" s="103">
        <f>IF(H6987&lt;Variables!$G$13,1,0)</f>
        <v>1</v>
      </c>
      <c r="AO6987" s="101">
        <f>IF(R6987&lt;Variables!$G$12,0,1)</f>
        <v>1</v>
      </c>
      <c r="AP6987" s="86">
        <f t="shared" si="635"/>
        <v>0</v>
      </c>
      <c r="AR6987">
        <v>0</v>
      </c>
      <c r="AS6987">
        <v>0</v>
      </c>
      <c r="AT6987">
        <v>1</v>
      </c>
      <c r="AU6987">
        <v>0</v>
      </c>
      <c r="BA6987">
        <v>-2.25</v>
      </c>
    </row>
    <row r="6988" spans="3:53" ht="12.75" x14ac:dyDescent="0.2">
      <c r="C6988" t="s">
        <v>1083</v>
      </c>
      <c r="D6988" t="s">
        <v>1035</v>
      </c>
      <c r="E6988">
        <v>100.81</v>
      </c>
      <c r="F6988">
        <v>6.92</v>
      </c>
      <c r="G6988">
        <v>6.33</v>
      </c>
      <c r="H6988">
        <v>6520</v>
      </c>
      <c r="I6988">
        <v>-29.181999999999999</v>
      </c>
      <c r="J6988" t="s">
        <v>76</v>
      </c>
      <c r="K6988">
        <v>61.32</v>
      </c>
      <c r="L6988">
        <v>99.987368421052622</v>
      </c>
      <c r="M6988">
        <v>0.57270392049523222</v>
      </c>
      <c r="N6988">
        <v>99.461359574468105</v>
      </c>
      <c r="O6988">
        <v>1.1045901948578629</v>
      </c>
      <c r="P6988">
        <v>663825</v>
      </c>
      <c r="Q6988">
        <v>433339</v>
      </c>
      <c r="R6988">
        <v>1.53</v>
      </c>
      <c r="S6988">
        <v>37.546999999999997</v>
      </c>
      <c r="T6988">
        <v>6.359</v>
      </c>
      <c r="U6988">
        <v>19.4148</v>
      </c>
      <c r="V6988">
        <v>2.4506619698656662</v>
      </c>
      <c r="AC6988">
        <v>101.545</v>
      </c>
      <c r="AD6988">
        <v>97.584999999999994</v>
      </c>
      <c r="AH6988" s="85">
        <f>IF(AND(M6988&lt;Variables!$G$6,M6988&gt;Variables!$G$5),0,1)</f>
        <v>1</v>
      </c>
      <c r="AI6988" s="85">
        <f t="shared" si="636"/>
        <v>0</v>
      </c>
      <c r="AJ6988" s="85">
        <f>IF(I6988&gt;Variables!$G$7,0,1)</f>
        <v>1</v>
      </c>
      <c r="AK6988" s="85">
        <f>IF(F6988&gt;Variables!$G$8,0,1)</f>
        <v>1</v>
      </c>
      <c r="AL6988" s="85">
        <f>IF(G6988&gt;Variables!$G$9,0,1)</f>
        <v>1</v>
      </c>
      <c r="AM6988" s="85">
        <f>IF(AND(K6988&gt;Variables!$G$10,K6988&lt;Variables!$G$11),0,1)</f>
        <v>0</v>
      </c>
      <c r="AN6988" s="103">
        <f>IF(H6988&lt;Variables!$G$13,1,0)</f>
        <v>0</v>
      </c>
      <c r="AO6988" s="101">
        <f>IF(R6988&lt;Variables!$G$12,0,1)</f>
        <v>0</v>
      </c>
      <c r="AP6988" s="86">
        <f t="shared" si="635"/>
        <v>0</v>
      </c>
      <c r="AR6988">
        <v>0</v>
      </c>
      <c r="AS6988">
        <v>0</v>
      </c>
      <c r="AT6988">
        <v>1</v>
      </c>
      <c r="AU6988">
        <v>0</v>
      </c>
      <c r="BA6988">
        <v>-1</v>
      </c>
    </row>
    <row r="6989" spans="3:53" ht="12.75" x14ac:dyDescent="0.2">
      <c r="C6989" t="s">
        <v>1083</v>
      </c>
      <c r="D6989" t="s">
        <v>1037</v>
      </c>
      <c r="E6989">
        <v>65.5</v>
      </c>
      <c r="F6989">
        <v>7.81</v>
      </c>
      <c r="G6989">
        <v>-0.08</v>
      </c>
      <c r="H6989">
        <v>3300</v>
      </c>
      <c r="I6989">
        <v>2.5110000000000001</v>
      </c>
      <c r="J6989" t="s">
        <v>76</v>
      </c>
      <c r="K6989">
        <v>22.73</v>
      </c>
      <c r="L6989">
        <v>66.893310000000014</v>
      </c>
      <c r="M6989">
        <v>-2.1576298138035188</v>
      </c>
      <c r="N6989">
        <v>68.062907999999993</v>
      </c>
      <c r="O6989">
        <v>-3.8389602748092848</v>
      </c>
      <c r="P6989">
        <v>4706000</v>
      </c>
      <c r="Q6989">
        <v>781900</v>
      </c>
      <c r="R6989">
        <v>6.02</v>
      </c>
      <c r="S6989">
        <v>37.546999999999997</v>
      </c>
      <c r="T6989">
        <v>6.359</v>
      </c>
      <c r="U6989">
        <v>19.4148</v>
      </c>
      <c r="V6989">
        <v>1.9706553993741369</v>
      </c>
      <c r="AC6989">
        <v>70.704999999999998</v>
      </c>
      <c r="AD6989">
        <v>65.150000000000006</v>
      </c>
      <c r="AH6989" s="85">
        <f>IF(AND(M6989&lt;Variables!$G$6,M6989&gt;Variables!$G$5),0,1)</f>
        <v>0</v>
      </c>
      <c r="AI6989" s="85">
        <f t="shared" si="636"/>
        <v>1</v>
      </c>
      <c r="AJ6989" s="85">
        <f>IF(I6989&gt;Variables!$G$7,0,1)</f>
        <v>0</v>
      </c>
      <c r="AK6989" s="85">
        <f>IF(F6989&gt;Variables!$G$8,0,1)</f>
        <v>1</v>
      </c>
      <c r="AL6989" s="85">
        <f>IF(G6989&gt;Variables!$G$9,0,1)</f>
        <v>1</v>
      </c>
      <c r="AM6989" s="85">
        <f>IF(AND(K6989&gt;Variables!$G$10,K6989&lt;Variables!$G$11),0,1)</f>
        <v>1</v>
      </c>
      <c r="AN6989" s="103">
        <f>IF(H6989&lt;Variables!$G$13,1,0)</f>
        <v>0</v>
      </c>
      <c r="AO6989" s="101">
        <f>IF(R6989&lt;Variables!$G$12,0,1)</f>
        <v>1</v>
      </c>
      <c r="AP6989" s="86">
        <f t="shared" si="635"/>
        <v>0</v>
      </c>
      <c r="AR6989">
        <v>1</v>
      </c>
      <c r="AS6989">
        <v>0</v>
      </c>
      <c r="AT6989">
        <v>0</v>
      </c>
      <c r="AU6989">
        <v>0</v>
      </c>
      <c r="BA6989">
        <v>2</v>
      </c>
    </row>
    <row r="6990" spans="3:53" ht="12.75" x14ac:dyDescent="0.2">
      <c r="C6990" t="s">
        <v>1083</v>
      </c>
      <c r="D6990" t="s">
        <v>1036</v>
      </c>
      <c r="E6990">
        <v>700.21</v>
      </c>
      <c r="F6990">
        <v>14.49</v>
      </c>
      <c r="G6990">
        <v>2.02</v>
      </c>
      <c r="H6990">
        <v>12820</v>
      </c>
      <c r="I6990">
        <v>71.334999999999994</v>
      </c>
      <c r="J6990" t="s">
        <v>76</v>
      </c>
      <c r="K6990">
        <v>40.24</v>
      </c>
      <c r="L6990">
        <v>703.35039499999993</v>
      </c>
      <c r="M6990">
        <v>-0.49269823755483128</v>
      </c>
      <c r="N6990">
        <v>701.71147599999995</v>
      </c>
      <c r="O6990">
        <v>-0.26028874579784661</v>
      </c>
      <c r="P6990">
        <v>2039000</v>
      </c>
      <c r="Q6990">
        <v>568465</v>
      </c>
      <c r="R6990">
        <v>3.59</v>
      </c>
      <c r="S6990">
        <v>37.546999999999997</v>
      </c>
      <c r="T6990">
        <v>6.359</v>
      </c>
      <c r="U6990">
        <v>19.4148</v>
      </c>
      <c r="V6990">
        <v>2.264808928078256</v>
      </c>
      <c r="AC6990">
        <v>714.68989999999997</v>
      </c>
      <c r="AD6990">
        <v>698.10900000000004</v>
      </c>
      <c r="AH6990" s="85">
        <f>IF(AND(M6990&lt;Variables!$G$6,M6990&gt;Variables!$G$5),0,1)</f>
        <v>1</v>
      </c>
      <c r="AI6990" s="85">
        <f t="shared" si="636"/>
        <v>0</v>
      </c>
      <c r="AJ6990" s="85">
        <f>IF(I6990&gt;Variables!$G$7,0,1)</f>
        <v>0</v>
      </c>
      <c r="AK6990" s="85">
        <f>IF(F6990&gt;Variables!$G$8,0,1)</f>
        <v>0</v>
      </c>
      <c r="AL6990" s="85">
        <f>IF(G6990&gt;Variables!$G$9,0,1)</f>
        <v>1</v>
      </c>
      <c r="AM6990" s="85">
        <f>IF(AND(K6990&gt;Variables!$G$10,K6990&lt;Variables!$G$11),0,1)</f>
        <v>1</v>
      </c>
      <c r="AN6990" s="103">
        <f>IF(H6990&lt;Variables!$G$13,1,0)</f>
        <v>0</v>
      </c>
      <c r="AO6990" s="101">
        <f>IF(R6990&lt;Variables!$G$12,0,1)</f>
        <v>1</v>
      </c>
      <c r="AP6990" s="86">
        <f t="shared" si="635"/>
        <v>0</v>
      </c>
      <c r="AR6990">
        <v>1</v>
      </c>
      <c r="AS6990">
        <v>0</v>
      </c>
      <c r="AT6990">
        <v>0</v>
      </c>
      <c r="AU6990">
        <v>0</v>
      </c>
      <c r="BA6990">
        <v>1.27</v>
      </c>
    </row>
    <row r="6991" spans="3:53" ht="12.75" x14ac:dyDescent="0.2">
      <c r="C6991" t="s">
        <v>1083</v>
      </c>
      <c r="D6991" t="s">
        <v>1039</v>
      </c>
      <c r="E6991">
        <v>6.07</v>
      </c>
      <c r="F6991">
        <v>20.079999999999998</v>
      </c>
      <c r="G6991">
        <v>-6.63</v>
      </c>
      <c r="H6991">
        <v>6.19</v>
      </c>
      <c r="I6991">
        <v>-42.009</v>
      </c>
      <c r="J6991" t="s">
        <v>76</v>
      </c>
      <c r="K6991">
        <v>59.15</v>
      </c>
      <c r="L6991">
        <v>6.0202736842105251</v>
      </c>
      <c r="M6991">
        <v>0.96883163206430456</v>
      </c>
      <c r="N6991">
        <v>5.9431734693877543</v>
      </c>
      <c r="O6991">
        <v>2.2786905229975849</v>
      </c>
      <c r="P6991">
        <v>10240000</v>
      </c>
      <c r="Q6991">
        <v>250890</v>
      </c>
      <c r="R6991">
        <v>40.81</v>
      </c>
      <c r="S6991">
        <v>37.546999999999997</v>
      </c>
      <c r="T6991">
        <v>6.359</v>
      </c>
      <c r="U6991">
        <v>19.4148</v>
      </c>
      <c r="V6991">
        <v>2.4110028079227019</v>
      </c>
      <c r="AC6991">
        <v>6.5</v>
      </c>
      <c r="AD6991">
        <v>5.3</v>
      </c>
      <c r="AH6991" s="85">
        <f>IF(AND(M6991&lt;Variables!$G$6,M6991&gt;Variables!$G$5),0,1)</f>
        <v>1</v>
      </c>
      <c r="AI6991" s="85">
        <f t="shared" si="636"/>
        <v>0</v>
      </c>
      <c r="AJ6991" s="85">
        <f>IF(I6991&gt;Variables!$G$7,0,1)</f>
        <v>1</v>
      </c>
      <c r="AK6991" s="85">
        <f>IF(F6991&gt;Variables!$G$8,0,1)</f>
        <v>0</v>
      </c>
      <c r="AL6991" s="85">
        <f>IF(G6991&gt;Variables!$G$9,0,1)</f>
        <v>1</v>
      </c>
      <c r="AM6991" s="85">
        <f>IF(AND(K6991&gt;Variables!$G$10,K6991&lt;Variables!$G$11),0,1)</f>
        <v>0</v>
      </c>
      <c r="AN6991" s="103">
        <f>IF(H6991&lt;Variables!$G$13,1,0)</f>
        <v>1</v>
      </c>
      <c r="AO6991" s="101">
        <f>IF(R6991&lt;Variables!$G$12,0,1)</f>
        <v>1</v>
      </c>
      <c r="AP6991" s="86">
        <f t="shared" si="635"/>
        <v>0</v>
      </c>
      <c r="AR6991">
        <v>1</v>
      </c>
      <c r="AS6991">
        <v>0</v>
      </c>
      <c r="AT6991">
        <v>0</v>
      </c>
      <c r="AU6991">
        <v>0</v>
      </c>
      <c r="BA6991">
        <v>2</v>
      </c>
    </row>
    <row r="6992" spans="3:53" ht="12.75" x14ac:dyDescent="0.2">
      <c r="C6992" t="s">
        <v>1083</v>
      </c>
      <c r="D6992" t="s">
        <v>1046</v>
      </c>
      <c r="E6992">
        <v>32.909999999999997</v>
      </c>
      <c r="F6992">
        <v>6.05</v>
      </c>
      <c r="G6992">
        <v>5.3</v>
      </c>
      <c r="H6992">
        <v>1920</v>
      </c>
      <c r="I6992">
        <v>-61.597000000000001</v>
      </c>
      <c r="J6992" t="s">
        <v>78</v>
      </c>
      <c r="K6992">
        <v>37.840000000000003</v>
      </c>
      <c r="L6992">
        <v>33.420582352941167</v>
      </c>
      <c r="M6992">
        <v>-0.8096278816558784</v>
      </c>
      <c r="N6992">
        <v>33.513388372093033</v>
      </c>
      <c r="O6992">
        <v>-1.08430806237314</v>
      </c>
      <c r="P6992">
        <v>202724</v>
      </c>
      <c r="Q6992">
        <v>557565</v>
      </c>
      <c r="R6992">
        <v>0.36</v>
      </c>
      <c r="S6992">
        <v>37.546999999999997</v>
      </c>
      <c r="T6992">
        <v>6.359</v>
      </c>
      <c r="U6992">
        <v>19.4148</v>
      </c>
      <c r="V6992">
        <v>2.2336401482048309</v>
      </c>
      <c r="AC6992">
        <v>34.26</v>
      </c>
      <c r="AD6992">
        <v>32.905000000000001</v>
      </c>
      <c r="AH6992" s="85">
        <f>IF(AND(M6992&lt;Variables!$G$6,M6992&gt;Variables!$G$5),0,1)</f>
        <v>1</v>
      </c>
      <c r="AI6992" s="85">
        <f t="shared" si="636"/>
        <v>1</v>
      </c>
      <c r="AJ6992" s="85">
        <f>IF(I6992&gt;Variables!$G$7,0,1)</f>
        <v>1</v>
      </c>
      <c r="AK6992" s="85">
        <f>IF(F6992&gt;Variables!$G$8,0,1)</f>
        <v>1</v>
      </c>
      <c r="AL6992" s="85">
        <f>IF(G6992&gt;Variables!$G$9,0,1)</f>
        <v>1</v>
      </c>
      <c r="AM6992" s="85">
        <f>IF(AND(K6992&gt;Variables!$G$10,K6992&lt;Variables!$G$11),0,1)</f>
        <v>1</v>
      </c>
      <c r="AN6992" s="103">
        <f>IF(H6992&lt;Variables!$G$13,1,0)</f>
        <v>1</v>
      </c>
      <c r="AO6992" s="101">
        <f>IF(R6992&lt;Variables!$G$12,0,1)</f>
        <v>0</v>
      </c>
      <c r="AP6992" s="86">
        <f t="shared" si="635"/>
        <v>1</v>
      </c>
      <c r="AR6992">
        <v>1</v>
      </c>
      <c r="AS6992">
        <v>0</v>
      </c>
      <c r="AT6992">
        <v>0</v>
      </c>
      <c r="AU6992">
        <v>0</v>
      </c>
      <c r="BA6992">
        <v>2</v>
      </c>
    </row>
    <row r="6993" spans="3:53" ht="12.75" x14ac:dyDescent="0.2">
      <c r="C6993" t="s">
        <v>1083</v>
      </c>
      <c r="D6993" t="s">
        <v>971</v>
      </c>
      <c r="E6993">
        <v>30.61</v>
      </c>
      <c r="F6993">
        <v>6.01</v>
      </c>
      <c r="G6993">
        <v>-4.55</v>
      </c>
      <c r="H6993">
        <v>20630</v>
      </c>
      <c r="I6993">
        <v>-67.772000000000006</v>
      </c>
      <c r="J6993" t="s">
        <v>78</v>
      </c>
      <c r="K6993">
        <v>59.64</v>
      </c>
      <c r="L6993">
        <v>30.512445</v>
      </c>
      <c r="M6993">
        <v>0.38526902711334948</v>
      </c>
      <c r="N6993">
        <v>30.415344000000001</v>
      </c>
      <c r="O6993">
        <v>0.70574904561327456</v>
      </c>
      <c r="P6993">
        <v>20035000</v>
      </c>
      <c r="Q6993">
        <v>8987000</v>
      </c>
      <c r="R6993">
        <v>2.23</v>
      </c>
      <c r="S6993">
        <v>37.546999999999997</v>
      </c>
      <c r="T6993">
        <v>6.359</v>
      </c>
      <c r="U6993">
        <v>19.4148</v>
      </c>
      <c r="V6993">
        <v>2.446127392294128</v>
      </c>
      <c r="AC6993">
        <v>31.274999999999999</v>
      </c>
      <c r="AD6993">
        <v>29.6</v>
      </c>
      <c r="AH6993" s="85">
        <f>IF(AND(M6993&lt;Variables!$G$6,M6993&gt;Variables!$G$5),0,1)</f>
        <v>1</v>
      </c>
      <c r="AI6993" s="85">
        <f t="shared" si="636"/>
        <v>0</v>
      </c>
      <c r="AJ6993" s="85">
        <f>IF(I6993&gt;Variables!$G$7,0,1)</f>
        <v>1</v>
      </c>
      <c r="AK6993" s="85">
        <f>IF(F6993&gt;Variables!$G$8,0,1)</f>
        <v>1</v>
      </c>
      <c r="AL6993" s="85">
        <f>IF(G6993&gt;Variables!$G$9,0,1)</f>
        <v>1</v>
      </c>
      <c r="AM6993" s="85">
        <f>IF(AND(K6993&gt;Variables!$G$10,K6993&lt;Variables!$G$11),0,1)</f>
        <v>0</v>
      </c>
      <c r="AN6993" s="103">
        <f>IF(H6993&lt;Variables!$G$13,1,0)</f>
        <v>0</v>
      </c>
      <c r="AO6993" s="101">
        <f>IF(R6993&lt;Variables!$G$12,0,1)</f>
        <v>1</v>
      </c>
      <c r="AP6993" s="86">
        <f t="shared" si="635"/>
        <v>1</v>
      </c>
      <c r="AR6993">
        <v>0</v>
      </c>
      <c r="AS6993">
        <v>0</v>
      </c>
      <c r="AT6993">
        <v>1</v>
      </c>
      <c r="AU6993">
        <v>0</v>
      </c>
      <c r="BA6993">
        <v>-1.57</v>
      </c>
    </row>
    <row r="6994" spans="3:53" ht="12.75" x14ac:dyDescent="0.2">
      <c r="C6994" t="s">
        <v>1083</v>
      </c>
      <c r="D6994" t="s">
        <v>1048</v>
      </c>
      <c r="E6994">
        <v>9.2200000000000006</v>
      </c>
      <c r="F6994">
        <v>120.1</v>
      </c>
      <c r="G6994">
        <v>45.01</v>
      </c>
      <c r="H6994">
        <v>33.130000000000003</v>
      </c>
      <c r="I6994">
        <v>-49.122</v>
      </c>
      <c r="J6994" t="s">
        <v>78</v>
      </c>
      <c r="K6994">
        <v>60.99</v>
      </c>
      <c r="L6994">
        <v>9.2327449999999995</v>
      </c>
      <c r="M6994">
        <v>-0.89512923837926217</v>
      </c>
      <c r="N6994">
        <v>8.3347359999999995</v>
      </c>
      <c r="O6994">
        <v>9.7827213723386173</v>
      </c>
      <c r="P6994">
        <v>107810000</v>
      </c>
      <c r="Q6994">
        <v>54420</v>
      </c>
      <c r="R6994">
        <v>1981.07</v>
      </c>
      <c r="S6994">
        <v>37.546999999999997</v>
      </c>
      <c r="T6994">
        <v>6.359</v>
      </c>
      <c r="U6994">
        <v>19.4148</v>
      </c>
      <c r="V6994">
        <v>2.532540374510289</v>
      </c>
      <c r="AC6994">
        <v>10.82</v>
      </c>
      <c r="AD6994">
        <v>6.45</v>
      </c>
      <c r="AH6994" s="85">
        <f>IF(AND(M6994&lt;Variables!$G$6,M6994&gt;Variables!$G$5),0,1)</f>
        <v>1</v>
      </c>
      <c r="AI6994" s="85">
        <f t="shared" si="636"/>
        <v>0</v>
      </c>
      <c r="AJ6994" s="85">
        <f>IF(I6994&gt;Variables!$G$7,0,1)</f>
        <v>1</v>
      </c>
      <c r="AK6994" s="85">
        <f>IF(F6994&gt;Variables!$G$8,0,1)</f>
        <v>0</v>
      </c>
      <c r="AL6994" s="85">
        <f>IF(G6994&gt;Variables!$G$9,0,1)</f>
        <v>0</v>
      </c>
      <c r="AM6994" s="85">
        <f>IF(AND(K6994&gt;Variables!$G$10,K6994&lt;Variables!$G$11),0,1)</f>
        <v>0</v>
      </c>
      <c r="AN6994" s="103">
        <f>IF(H6994&lt;Variables!$G$13,1,0)</f>
        <v>1</v>
      </c>
      <c r="AO6994" s="101">
        <f>IF(R6994&lt;Variables!$G$12,0,1)</f>
        <v>1</v>
      </c>
      <c r="AP6994" s="86">
        <f t="shared" si="635"/>
        <v>1</v>
      </c>
      <c r="AR6994">
        <v>0</v>
      </c>
      <c r="AS6994">
        <v>0</v>
      </c>
      <c r="AT6994">
        <v>0</v>
      </c>
      <c r="AU6994">
        <v>0</v>
      </c>
      <c r="BA6994">
        <v>0</v>
      </c>
    </row>
    <row r="6995" spans="3:53" ht="12.75" x14ac:dyDescent="0.2">
      <c r="C6995" t="s">
        <v>1083</v>
      </c>
      <c r="D6995" t="s">
        <v>1049</v>
      </c>
      <c r="E6995">
        <v>9.43</v>
      </c>
      <c r="F6995">
        <v>61.38</v>
      </c>
      <c r="G6995">
        <v>-17.29</v>
      </c>
      <c r="H6995">
        <v>32.65</v>
      </c>
      <c r="I6995">
        <v>-46.716999999999999</v>
      </c>
      <c r="J6995" t="s">
        <v>78</v>
      </c>
      <c r="K6995">
        <v>38.47</v>
      </c>
      <c r="L6995">
        <v>9.8176999999999985</v>
      </c>
      <c r="M6995">
        <v>-3.5415626877985469</v>
      </c>
      <c r="N6995">
        <v>9.6889320000000012</v>
      </c>
      <c r="O6995">
        <v>-2.2596092118305768</v>
      </c>
      <c r="P6995">
        <v>23460000</v>
      </c>
      <c r="Q6995">
        <v>559580</v>
      </c>
      <c r="R6995">
        <v>41.92</v>
      </c>
      <c r="S6995">
        <v>37.546999999999997</v>
      </c>
      <c r="T6995">
        <v>6.359</v>
      </c>
      <c r="U6995">
        <v>19.4148</v>
      </c>
      <c r="V6995">
        <v>2.2217006089043259</v>
      </c>
      <c r="AC6995">
        <v>10.130000000000001</v>
      </c>
      <c r="AD6995">
        <v>7.3101000000000003</v>
      </c>
      <c r="AH6995" s="85">
        <f>IF(AND(M6995&lt;Variables!$G$6,M6995&gt;Variables!$G$5),0,1)</f>
        <v>0</v>
      </c>
      <c r="AI6995" s="85">
        <f t="shared" si="636"/>
        <v>0</v>
      </c>
      <c r="AJ6995" s="85">
        <f>IF(I6995&gt;Variables!$G$7,0,1)</f>
        <v>1</v>
      </c>
      <c r="AK6995" s="85">
        <f>IF(F6995&gt;Variables!$G$8,0,1)</f>
        <v>0</v>
      </c>
      <c r="AL6995" s="85">
        <f>IF(G6995&gt;Variables!$G$9,0,1)</f>
        <v>1</v>
      </c>
      <c r="AM6995" s="85">
        <f>IF(AND(K6995&gt;Variables!$G$10,K6995&lt;Variables!$G$11),0,1)</f>
        <v>1</v>
      </c>
      <c r="AN6995" s="103">
        <f>IF(H6995&lt;Variables!$G$13,1,0)</f>
        <v>1</v>
      </c>
      <c r="AO6995" s="101">
        <f>IF(R6995&lt;Variables!$G$12,0,1)</f>
        <v>1</v>
      </c>
      <c r="AP6995" s="86">
        <f t="shared" si="635"/>
        <v>1</v>
      </c>
      <c r="AR6995">
        <v>1</v>
      </c>
      <c r="AS6995">
        <v>0</v>
      </c>
      <c r="AT6995">
        <v>0</v>
      </c>
      <c r="AU6995">
        <v>0</v>
      </c>
      <c r="BA6995">
        <v>2</v>
      </c>
    </row>
    <row r="6996" spans="3:53" ht="12.75" x14ac:dyDescent="0.2">
      <c r="C6996" t="s">
        <v>1083</v>
      </c>
      <c r="D6996" t="s">
        <v>1059</v>
      </c>
      <c r="E6996">
        <v>5.96</v>
      </c>
      <c r="F6996">
        <v>40.61</v>
      </c>
      <c r="G6996">
        <v>31.86</v>
      </c>
      <c r="H6996">
        <v>335.46</v>
      </c>
      <c r="I6996">
        <v>-22.353000000000002</v>
      </c>
      <c r="J6996" t="s">
        <v>78</v>
      </c>
      <c r="K6996">
        <v>66.38</v>
      </c>
      <c r="L6996">
        <v>5.5857700000000001</v>
      </c>
      <c r="M6996">
        <v>6.6997029952898144</v>
      </c>
      <c r="N6996">
        <v>5.3529420000000014</v>
      </c>
      <c r="O6996">
        <v>11.34064221132976</v>
      </c>
      <c r="P6996">
        <v>4860000</v>
      </c>
      <c r="Q6996">
        <v>48840</v>
      </c>
      <c r="R6996">
        <v>99.51</v>
      </c>
      <c r="S6996">
        <v>37.546999999999997</v>
      </c>
      <c r="T6996">
        <v>6.359</v>
      </c>
      <c r="U6996">
        <v>19.4148</v>
      </c>
      <c r="V6996">
        <v>2.0455721240609619</v>
      </c>
      <c r="AC6996">
        <v>5.99</v>
      </c>
      <c r="AD6996">
        <v>4.5102000000000002</v>
      </c>
      <c r="AH6996" s="85">
        <f>IF(AND(M6996&lt;Variables!$G$6,M6996&gt;Variables!$G$5),0,1)</f>
        <v>1</v>
      </c>
      <c r="AI6996" s="85">
        <f t="shared" si="636"/>
        <v>0</v>
      </c>
      <c r="AJ6996" s="85">
        <f>IF(I6996&gt;Variables!$G$7,0,1)</f>
        <v>1</v>
      </c>
      <c r="AK6996" s="85">
        <f>IF(F6996&gt;Variables!$G$8,0,1)</f>
        <v>0</v>
      </c>
      <c r="AL6996" s="85">
        <f>IF(G6996&gt;Variables!$G$9,0,1)</f>
        <v>0</v>
      </c>
      <c r="AM6996" s="85">
        <f>IF(AND(K6996&gt;Variables!$G$10,K6996&lt;Variables!$G$11),0,1)</f>
        <v>0</v>
      </c>
      <c r="AN6996" s="103">
        <f>IF(H6996&lt;Variables!$G$13,1,0)</f>
        <v>1</v>
      </c>
      <c r="AO6996" s="101">
        <f>IF(R6996&lt;Variables!$G$12,0,1)</f>
        <v>1</v>
      </c>
      <c r="AP6996" s="86">
        <f t="shared" si="635"/>
        <v>1</v>
      </c>
      <c r="AR6996">
        <v>0</v>
      </c>
      <c r="AS6996">
        <v>0</v>
      </c>
      <c r="AT6996">
        <v>1</v>
      </c>
      <c r="AU6996">
        <v>0</v>
      </c>
      <c r="BA6996">
        <v>-2.25</v>
      </c>
    </row>
    <row r="6997" spans="3:53" ht="12.75" x14ac:dyDescent="0.2">
      <c r="C6997" t="s">
        <v>1083</v>
      </c>
      <c r="D6997" t="s">
        <v>756</v>
      </c>
      <c r="E6997">
        <v>2.86</v>
      </c>
      <c r="F6997">
        <v>40.25</v>
      </c>
      <c r="G6997">
        <v>19.579999999999998</v>
      </c>
      <c r="H6997">
        <v>27.2</v>
      </c>
      <c r="I6997">
        <v>-58.201000000000001</v>
      </c>
      <c r="J6997" t="s">
        <v>78</v>
      </c>
      <c r="K6997">
        <v>56.44</v>
      </c>
      <c r="L6997">
        <v>2.7617699999999989</v>
      </c>
      <c r="M6997">
        <v>3.918863627311497</v>
      </c>
      <c r="N6997">
        <v>2.8885779999999999</v>
      </c>
      <c r="O6997">
        <v>-0.64315382863124215</v>
      </c>
      <c r="P6997">
        <v>79490000</v>
      </c>
      <c r="Q6997">
        <v>1960000</v>
      </c>
      <c r="R6997">
        <v>40.56</v>
      </c>
      <c r="S6997">
        <v>37.546999999999997</v>
      </c>
      <c r="T6997">
        <v>6.359</v>
      </c>
      <c r="U6997">
        <v>19.4148</v>
      </c>
      <c r="V6997">
        <v>2.25894209836735</v>
      </c>
      <c r="AC6997">
        <v>3.75</v>
      </c>
      <c r="AD6997">
        <v>2.81</v>
      </c>
      <c r="AH6997" s="85">
        <f>IF(AND(M6997&lt;Variables!$G$6,M6997&gt;Variables!$G$5),0,1)</f>
        <v>1</v>
      </c>
      <c r="AI6997" s="85">
        <f t="shared" si="636"/>
        <v>1</v>
      </c>
      <c r="AJ6997" s="85">
        <f>IF(I6997&gt;Variables!$G$7,0,1)</f>
        <v>1</v>
      </c>
      <c r="AK6997" s="85">
        <f>IF(F6997&gt;Variables!$G$8,0,1)</f>
        <v>0</v>
      </c>
      <c r="AL6997" s="85">
        <f>IF(G6997&gt;Variables!$G$9,0,1)</f>
        <v>0</v>
      </c>
      <c r="AM6997" s="85">
        <f>IF(AND(K6997&gt;Variables!$G$10,K6997&lt;Variables!$G$11),0,1)</f>
        <v>0</v>
      </c>
      <c r="AN6997" s="103">
        <f>IF(H6997&lt;Variables!$G$13,1,0)</f>
        <v>1</v>
      </c>
      <c r="AO6997" s="101">
        <f>IF(R6997&lt;Variables!$G$12,0,1)</f>
        <v>1</v>
      </c>
      <c r="AP6997" s="86">
        <f t="shared" si="635"/>
        <v>1</v>
      </c>
      <c r="AR6997">
        <v>1</v>
      </c>
      <c r="AS6997">
        <v>0</v>
      </c>
      <c r="AT6997">
        <v>0</v>
      </c>
      <c r="AU6997">
        <v>0</v>
      </c>
      <c r="BA6997">
        <v>2</v>
      </c>
    </row>
    <row r="6998" spans="3:53" ht="12.75" x14ac:dyDescent="0.2">
      <c r="C6998" t="s">
        <v>1083</v>
      </c>
      <c r="D6998" t="s">
        <v>1080</v>
      </c>
      <c r="E6998">
        <v>4.4800000000000004</v>
      </c>
      <c r="F6998">
        <v>25.99</v>
      </c>
      <c r="G6998">
        <v>23.03</v>
      </c>
      <c r="H6998">
        <v>73.88</v>
      </c>
      <c r="I6998">
        <v>-5.19</v>
      </c>
      <c r="J6998" t="s">
        <v>78</v>
      </c>
      <c r="K6998">
        <v>68.61</v>
      </c>
      <c r="L6998">
        <v>4.3318349999999999</v>
      </c>
      <c r="M6998">
        <v>3.381130629398398</v>
      </c>
      <c r="N6998">
        <v>4.1607319999999994</v>
      </c>
      <c r="O6998">
        <v>7.6325031268536554</v>
      </c>
      <c r="P6998">
        <v>7610000</v>
      </c>
      <c r="Q6998">
        <v>953700</v>
      </c>
      <c r="R6998">
        <v>7.98</v>
      </c>
      <c r="S6998">
        <v>37.546999999999997</v>
      </c>
      <c r="T6998">
        <v>6.359</v>
      </c>
      <c r="U6998">
        <v>19.4148</v>
      </c>
      <c r="V6998">
        <v>2.2901690387897968</v>
      </c>
      <c r="AC6998">
        <v>4.6500000000000004</v>
      </c>
      <c r="AD6998">
        <v>3.96</v>
      </c>
      <c r="AH6998" s="85">
        <f>IF(AND(M6998&lt;Variables!$G$6,M6998&gt;Variables!$G$5),0,1)</f>
        <v>1</v>
      </c>
      <c r="AI6998" s="85">
        <f t="shared" si="636"/>
        <v>0</v>
      </c>
      <c r="AJ6998" s="85">
        <f>IF(I6998&gt;Variables!$G$7,0,1)</f>
        <v>1</v>
      </c>
      <c r="AK6998" s="85">
        <f>IF(F6998&gt;Variables!$G$8,0,1)</f>
        <v>0</v>
      </c>
      <c r="AL6998" s="85">
        <f>IF(G6998&gt;Variables!$G$9,0,1)</f>
        <v>0</v>
      </c>
      <c r="AM6998" s="85">
        <f>IF(AND(K6998&gt;Variables!$G$10,K6998&lt;Variables!$G$11),0,1)</f>
        <v>0</v>
      </c>
      <c r="AN6998" s="103">
        <f>IF(H6998&lt;Variables!$G$13,1,0)</f>
        <v>1</v>
      </c>
      <c r="AO6998" s="101">
        <f>IF(R6998&lt;Variables!$G$12,0,1)</f>
        <v>1</v>
      </c>
      <c r="AP6998" s="86">
        <f t="shared" si="635"/>
        <v>1</v>
      </c>
      <c r="AR6998">
        <v>1</v>
      </c>
      <c r="AS6998">
        <v>0</v>
      </c>
      <c r="AT6998">
        <v>0</v>
      </c>
      <c r="AU6998">
        <v>0</v>
      </c>
      <c r="BA6998">
        <v>2</v>
      </c>
    </row>
    <row r="6999" spans="3:53" ht="12.75" x14ac:dyDescent="0.2">
      <c r="C6999" t="s">
        <v>1083</v>
      </c>
      <c r="D6999" t="s">
        <v>1079</v>
      </c>
      <c r="E6999">
        <v>6.43</v>
      </c>
      <c r="F6999">
        <v>21.59</v>
      </c>
      <c r="G6999">
        <v>20.93</v>
      </c>
      <c r="H6999">
        <v>79.040000000000006</v>
      </c>
      <c r="I6999">
        <v>-20.936</v>
      </c>
      <c r="J6999" t="s">
        <v>76</v>
      </c>
      <c r="K6999">
        <v>46.79</v>
      </c>
      <c r="L6999">
        <v>6.5254449999999986</v>
      </c>
      <c r="M6999">
        <v>-2.1522670101425989</v>
      </c>
      <c r="N6999">
        <v>6.3800659999999993</v>
      </c>
      <c r="O6999">
        <v>7.7334623184155751E-2</v>
      </c>
      <c r="P6999">
        <v>4760000</v>
      </c>
      <c r="Q6999">
        <v>90920</v>
      </c>
      <c r="R6999">
        <v>52.35</v>
      </c>
      <c r="S6999">
        <v>37.546999999999997</v>
      </c>
      <c r="T6999">
        <v>6.359</v>
      </c>
      <c r="U6999">
        <v>19.4148</v>
      </c>
      <c r="V6999">
        <v>2.3697507939915212</v>
      </c>
      <c r="AC6999">
        <v>6.99</v>
      </c>
      <c r="AD6999">
        <v>5.3</v>
      </c>
      <c r="AH6999" s="85">
        <f>IF(AND(M6999&lt;Variables!$G$6,M6999&gt;Variables!$G$5),0,1)</f>
        <v>0</v>
      </c>
      <c r="AI6999" s="85">
        <f t="shared" si="636"/>
        <v>0</v>
      </c>
      <c r="AJ6999" s="85">
        <f>IF(I6999&gt;Variables!$G$7,0,1)</f>
        <v>1</v>
      </c>
      <c r="AK6999" s="85">
        <f>IF(F6999&gt;Variables!$G$8,0,1)</f>
        <v>0</v>
      </c>
      <c r="AL6999" s="85">
        <f>IF(G6999&gt;Variables!$G$9,0,1)</f>
        <v>0</v>
      </c>
      <c r="AM6999" s="85">
        <f>IF(AND(K6999&gt;Variables!$G$10,K6999&lt;Variables!$G$11),0,1)</f>
        <v>1</v>
      </c>
      <c r="AN6999" s="103">
        <f>IF(H6999&lt;Variables!$G$13,1,0)</f>
        <v>1</v>
      </c>
      <c r="AO6999" s="101">
        <f>IF(R6999&lt;Variables!$G$12,0,1)</f>
        <v>1</v>
      </c>
      <c r="AP6999" s="86">
        <f t="shared" si="635"/>
        <v>0</v>
      </c>
      <c r="AR6999">
        <v>1</v>
      </c>
      <c r="AS6999">
        <v>0</v>
      </c>
      <c r="AT6999">
        <v>0</v>
      </c>
      <c r="AU6999">
        <v>0</v>
      </c>
      <c r="BA6999">
        <v>2</v>
      </c>
    </row>
    <row r="7000" spans="3:53" ht="12.75" x14ac:dyDescent="0.2">
      <c r="C7000" t="s">
        <v>1083</v>
      </c>
      <c r="D7000" t="s">
        <v>1032</v>
      </c>
      <c r="E7000">
        <v>1.95</v>
      </c>
      <c r="F7000">
        <v>14.04</v>
      </c>
      <c r="G7000">
        <v>0.2</v>
      </c>
      <c r="H7000">
        <v>51.39</v>
      </c>
      <c r="I7000">
        <v>-16.835999999999999</v>
      </c>
      <c r="J7000" t="s">
        <v>78</v>
      </c>
      <c r="K7000">
        <v>32.78</v>
      </c>
      <c r="L7000">
        <v>2.0035599999999998</v>
      </c>
      <c r="M7000">
        <v>-2.2290323224659958</v>
      </c>
      <c r="N7000">
        <v>2.0509620000000002</v>
      </c>
      <c r="O7000">
        <v>-4.4887228529831411</v>
      </c>
      <c r="P7000">
        <v>14880000</v>
      </c>
      <c r="Q7000">
        <v>363020</v>
      </c>
      <c r="R7000">
        <v>40.99</v>
      </c>
      <c r="S7000">
        <v>37.546999999999997</v>
      </c>
      <c r="T7000">
        <v>6.359</v>
      </c>
      <c r="U7000">
        <v>19.4148</v>
      </c>
      <c r="V7000">
        <v>2.1357028315039241</v>
      </c>
      <c r="AC7000">
        <v>2.13</v>
      </c>
      <c r="AD7000">
        <v>1.85</v>
      </c>
      <c r="AH7000" s="85">
        <f>IF(AND(M7000&lt;Variables!$G$6,M7000&gt;Variables!$G$5),0,1)</f>
        <v>0</v>
      </c>
      <c r="AI7000" s="85">
        <f t="shared" si="636"/>
        <v>1</v>
      </c>
      <c r="AJ7000" s="85">
        <f>IF(I7000&gt;Variables!$G$7,0,1)</f>
        <v>1</v>
      </c>
      <c r="AK7000" s="85">
        <f>IF(F7000&gt;Variables!$G$8,0,1)</f>
        <v>0</v>
      </c>
      <c r="AL7000" s="85">
        <f>IF(G7000&gt;Variables!$G$9,0,1)</f>
        <v>1</v>
      </c>
      <c r="AM7000" s="85">
        <f>IF(AND(K7000&gt;Variables!$G$10,K7000&lt;Variables!$G$11),0,1)</f>
        <v>1</v>
      </c>
      <c r="AN7000" s="103">
        <f>IF(H7000&lt;Variables!$G$13,1,0)</f>
        <v>1</v>
      </c>
      <c r="AO7000" s="101">
        <f>IF(R7000&lt;Variables!$G$12,0,1)</f>
        <v>1</v>
      </c>
      <c r="AP7000" s="86">
        <f t="shared" si="635"/>
        <v>1</v>
      </c>
      <c r="AR7000">
        <v>1</v>
      </c>
      <c r="AS7000">
        <v>0</v>
      </c>
      <c r="AT7000">
        <v>0</v>
      </c>
      <c r="AU7000">
        <v>0</v>
      </c>
      <c r="BA7000">
        <v>2</v>
      </c>
    </row>
    <row r="7001" spans="3:53" ht="12.75" x14ac:dyDescent="0.2">
      <c r="C7001" t="s">
        <v>1083</v>
      </c>
      <c r="D7001" t="s">
        <v>295</v>
      </c>
      <c r="E7001">
        <v>67.959999999999994</v>
      </c>
      <c r="F7001">
        <v>7.24</v>
      </c>
      <c r="G7001">
        <v>5.61</v>
      </c>
      <c r="H7001">
        <v>2400</v>
      </c>
      <c r="I7001">
        <v>6.0000000000000001E-3</v>
      </c>
      <c r="J7001" t="s">
        <v>78</v>
      </c>
      <c r="K7001">
        <v>48.6</v>
      </c>
      <c r="L7001">
        <v>68.30012777777776</v>
      </c>
      <c r="M7001">
        <v>-0.29301230362101871</v>
      </c>
      <c r="N7001">
        <v>68.08818139534884</v>
      </c>
      <c r="O7001">
        <v>1.735779162984262E-2</v>
      </c>
      <c r="P7001">
        <v>217305</v>
      </c>
      <c r="Q7001">
        <v>370535</v>
      </c>
      <c r="R7001">
        <v>0.59</v>
      </c>
      <c r="S7001">
        <v>37.546999999999997</v>
      </c>
      <c r="T7001">
        <v>6.359</v>
      </c>
      <c r="U7001">
        <v>19.4148</v>
      </c>
      <c r="V7001">
        <v>2.3589296125481458</v>
      </c>
      <c r="AC7001">
        <v>69.290000000000006</v>
      </c>
      <c r="AD7001">
        <v>67.394999999999996</v>
      </c>
      <c r="AH7001" s="85">
        <f>IF(AND(M7001&lt;Variables!$G$6,M7001&gt;Variables!$G$5),0,1)</f>
        <v>1</v>
      </c>
      <c r="AI7001" s="85">
        <f t="shared" si="636"/>
        <v>0</v>
      </c>
      <c r="AJ7001" s="85">
        <f>IF(I7001&gt;Variables!$G$7,0,1)</f>
        <v>0</v>
      </c>
      <c r="AK7001" s="85">
        <f>IF(F7001&gt;Variables!$G$8,0,1)</f>
        <v>1</v>
      </c>
      <c r="AL7001" s="85">
        <f>IF(G7001&gt;Variables!$G$9,0,1)</f>
        <v>1</v>
      </c>
      <c r="AM7001" s="85">
        <f>IF(AND(K7001&gt;Variables!$G$10,K7001&lt;Variables!$G$11),0,1)</f>
        <v>1</v>
      </c>
      <c r="AN7001" s="103">
        <f>IF(H7001&lt;Variables!$G$13,1,0)</f>
        <v>1</v>
      </c>
      <c r="AO7001" s="101">
        <f>IF(R7001&lt;Variables!$G$12,0,1)</f>
        <v>0</v>
      </c>
      <c r="AP7001" s="86">
        <f t="shared" si="635"/>
        <v>1</v>
      </c>
      <c r="AR7001">
        <v>1</v>
      </c>
      <c r="AS7001">
        <v>0</v>
      </c>
      <c r="AT7001">
        <v>0</v>
      </c>
      <c r="AU7001">
        <v>0</v>
      </c>
      <c r="BA7001">
        <v>1.66</v>
      </c>
    </row>
    <row r="7002" spans="3:53" ht="12.75" x14ac:dyDescent="0.2">
      <c r="C7002" t="s">
        <v>1083</v>
      </c>
      <c r="D7002" t="s">
        <v>888</v>
      </c>
      <c r="E7002">
        <v>22.05</v>
      </c>
      <c r="F7002">
        <v>7.22</v>
      </c>
      <c r="G7002">
        <v>3.99</v>
      </c>
      <c r="H7002">
        <v>3070</v>
      </c>
      <c r="I7002">
        <v>-62.125</v>
      </c>
      <c r="J7002" t="s">
        <v>78</v>
      </c>
      <c r="K7002">
        <v>64.739999999999995</v>
      </c>
      <c r="L7002">
        <v>22.0075</v>
      </c>
      <c r="M7002">
        <v>0.53845280018176045</v>
      </c>
      <c r="N7002">
        <v>21.863008000000001</v>
      </c>
      <c r="O7002">
        <v>1.2029085842167759</v>
      </c>
      <c r="P7002">
        <v>2035000</v>
      </c>
      <c r="Q7002">
        <v>3673000</v>
      </c>
      <c r="R7002">
        <v>0.55000000000000004</v>
      </c>
      <c r="S7002">
        <v>37.546999999999997</v>
      </c>
      <c r="T7002">
        <v>6.359</v>
      </c>
      <c r="U7002">
        <v>19.4148</v>
      </c>
      <c r="V7002">
        <v>2.482785165330001</v>
      </c>
      <c r="AC7002">
        <v>23.4679</v>
      </c>
      <c r="AD7002">
        <v>21.99</v>
      </c>
      <c r="AH7002" s="85">
        <f>IF(AND(M7002&lt;Variables!$G$6,M7002&gt;Variables!$G$5),0,1)</f>
        <v>1</v>
      </c>
      <c r="AI7002" s="85">
        <f t="shared" si="636"/>
        <v>0</v>
      </c>
      <c r="AJ7002" s="85">
        <f>IF(I7002&gt;Variables!$G$7,0,1)</f>
        <v>1</v>
      </c>
      <c r="AK7002" s="85">
        <f>IF(F7002&gt;Variables!$G$8,0,1)</f>
        <v>1</v>
      </c>
      <c r="AL7002" s="85">
        <f>IF(G7002&gt;Variables!$G$9,0,1)</f>
        <v>1</v>
      </c>
      <c r="AM7002" s="85">
        <f>IF(AND(K7002&gt;Variables!$G$10,K7002&lt;Variables!$G$11),0,1)</f>
        <v>0</v>
      </c>
      <c r="AN7002" s="103">
        <f>IF(H7002&lt;Variables!$G$13,1,0)</f>
        <v>0</v>
      </c>
      <c r="AO7002" s="101">
        <f>IF(R7002&lt;Variables!$G$12,0,1)</f>
        <v>0</v>
      </c>
      <c r="AP7002" s="86">
        <f t="shared" si="635"/>
        <v>1</v>
      </c>
      <c r="AR7002">
        <v>1</v>
      </c>
      <c r="AS7002">
        <v>0</v>
      </c>
      <c r="AT7002">
        <v>0</v>
      </c>
      <c r="AU7002">
        <v>0</v>
      </c>
      <c r="BA7002">
        <v>2</v>
      </c>
    </row>
    <row r="7003" spans="3:53" ht="12.75" x14ac:dyDescent="0.2">
      <c r="C7003" t="s">
        <v>1083</v>
      </c>
      <c r="D7003" t="s">
        <v>1053</v>
      </c>
      <c r="E7003">
        <v>36.450000000000003</v>
      </c>
      <c r="F7003">
        <v>6.93</v>
      </c>
      <c r="G7003">
        <v>6.68</v>
      </c>
      <c r="H7003">
        <v>1280</v>
      </c>
      <c r="I7003">
        <v>6367.8969999999999</v>
      </c>
      <c r="J7003" t="s">
        <v>78</v>
      </c>
      <c r="K7003">
        <v>47.04</v>
      </c>
      <c r="L7003">
        <v>36.408085714285711</v>
      </c>
      <c r="M7003">
        <v>-0.37927210831501212</v>
      </c>
      <c r="N7003">
        <v>36.365388095238103</v>
      </c>
      <c r="O7003">
        <v>-0.26230462600393217</v>
      </c>
      <c r="P7003">
        <v>226911</v>
      </c>
      <c r="Q7003">
        <v>479331</v>
      </c>
      <c r="R7003">
        <v>0.47</v>
      </c>
      <c r="S7003">
        <v>37.546999999999997</v>
      </c>
      <c r="T7003">
        <v>6.359</v>
      </c>
      <c r="U7003">
        <v>19.4148</v>
      </c>
      <c r="V7003">
        <v>2.3429532747837021</v>
      </c>
      <c r="AC7003">
        <v>36.78</v>
      </c>
      <c r="AD7003">
        <v>35.020000000000003</v>
      </c>
      <c r="AH7003" s="85">
        <f>IF(AND(M7003&lt;Variables!$G$6,M7003&gt;Variables!$G$5),0,1)</f>
        <v>1</v>
      </c>
      <c r="AI7003" s="85">
        <f t="shared" si="636"/>
        <v>0</v>
      </c>
      <c r="AJ7003" s="85">
        <f>IF(I7003&gt;Variables!$G$7,0,1)</f>
        <v>0</v>
      </c>
      <c r="AK7003" s="85">
        <f>IF(F7003&gt;Variables!$G$8,0,1)</f>
        <v>1</v>
      </c>
      <c r="AL7003" s="85">
        <f>IF(G7003&gt;Variables!$G$9,0,1)</f>
        <v>1</v>
      </c>
      <c r="AM7003" s="85">
        <f>IF(AND(K7003&gt;Variables!$G$10,K7003&lt;Variables!$G$11),0,1)</f>
        <v>1</v>
      </c>
      <c r="AN7003" s="103">
        <f>IF(H7003&lt;Variables!$G$13,1,0)</f>
        <v>1</v>
      </c>
      <c r="AO7003" s="101">
        <f>IF(R7003&lt;Variables!$G$12,0,1)</f>
        <v>0</v>
      </c>
      <c r="AP7003" s="86">
        <f t="shared" si="635"/>
        <v>1</v>
      </c>
      <c r="AR7003">
        <v>0</v>
      </c>
      <c r="AS7003">
        <v>0</v>
      </c>
      <c r="AT7003">
        <v>1</v>
      </c>
      <c r="AU7003">
        <v>0</v>
      </c>
      <c r="BA7003">
        <v>-2.25</v>
      </c>
    </row>
    <row r="7004" spans="3:53" ht="12.75" x14ac:dyDescent="0.2">
      <c r="C7004" t="s">
        <v>1083</v>
      </c>
      <c r="D7004" t="s">
        <v>1043</v>
      </c>
      <c r="E7004">
        <v>27.4</v>
      </c>
      <c r="F7004">
        <v>6.42</v>
      </c>
      <c r="G7004">
        <v>3.24</v>
      </c>
      <c r="H7004">
        <v>-99999</v>
      </c>
      <c r="I7004">
        <v>-0.182</v>
      </c>
      <c r="J7004" t="s">
        <v>78</v>
      </c>
      <c r="K7004">
        <v>59.34</v>
      </c>
      <c r="L7004">
        <v>27.303230769230769</v>
      </c>
      <c r="M7004">
        <v>0.35442410309289551</v>
      </c>
      <c r="N7004">
        <v>27.328821212121209</v>
      </c>
      <c r="O7004">
        <v>0.26045319454618798</v>
      </c>
      <c r="P7004">
        <v>103135</v>
      </c>
      <c r="Q7004">
        <v>205671</v>
      </c>
      <c r="R7004">
        <v>0.5</v>
      </c>
      <c r="S7004">
        <v>37.546999999999997</v>
      </c>
      <c r="T7004">
        <v>6.359</v>
      </c>
      <c r="U7004">
        <v>19.4148</v>
      </c>
      <c r="V7004">
        <v>2.444987165916686</v>
      </c>
      <c r="AC7004">
        <v>27.41</v>
      </c>
      <c r="AD7004">
        <v>27.3</v>
      </c>
      <c r="AH7004" s="85">
        <f>IF(AND(M7004&lt;Variables!$G$6,M7004&gt;Variables!$G$5),0,1)</f>
        <v>1</v>
      </c>
      <c r="AI7004" s="85">
        <f t="shared" si="636"/>
        <v>1</v>
      </c>
      <c r="AJ7004" s="85">
        <f>IF(I7004&gt;Variables!$G$7,0,1)</f>
        <v>1</v>
      </c>
      <c r="AK7004" s="85">
        <f>IF(F7004&gt;Variables!$G$8,0,1)</f>
        <v>1</v>
      </c>
      <c r="AL7004" s="85">
        <f>IF(G7004&gt;Variables!$G$9,0,1)</f>
        <v>1</v>
      </c>
      <c r="AM7004" s="85">
        <f>IF(AND(K7004&gt;Variables!$G$10,K7004&lt;Variables!$G$11),0,1)</f>
        <v>0</v>
      </c>
      <c r="AN7004" s="103">
        <f>IF(H7004&lt;Variables!$G$13,1,0)</f>
        <v>1</v>
      </c>
      <c r="AO7004" s="101">
        <f>IF(R7004&lt;Variables!$G$12,0,1)</f>
        <v>0</v>
      </c>
      <c r="AP7004" s="86">
        <f t="shared" si="635"/>
        <v>1</v>
      </c>
      <c r="AR7004">
        <v>0</v>
      </c>
      <c r="AS7004">
        <v>0</v>
      </c>
      <c r="AT7004">
        <v>0</v>
      </c>
      <c r="AU7004">
        <v>0</v>
      </c>
      <c r="BA7004">
        <v>0</v>
      </c>
    </row>
    <row r="7005" spans="3:53" ht="12.75" x14ac:dyDescent="0.2">
      <c r="C7005" t="s">
        <v>1083</v>
      </c>
      <c r="D7005" t="s">
        <v>1060</v>
      </c>
      <c r="E7005">
        <v>25.97</v>
      </c>
      <c r="F7005">
        <v>6.3</v>
      </c>
      <c r="G7005">
        <v>5.76</v>
      </c>
      <c r="H7005">
        <v>4160</v>
      </c>
      <c r="I7005">
        <v>-64.567999999999998</v>
      </c>
      <c r="J7005" t="s">
        <v>78</v>
      </c>
      <c r="K7005">
        <v>60.33</v>
      </c>
      <c r="L7005">
        <v>25.747990000000001</v>
      </c>
      <c r="M7005">
        <v>0.60979517236103953</v>
      </c>
      <c r="N7005">
        <v>25.54993</v>
      </c>
      <c r="O7005">
        <v>1.3897102653510121</v>
      </c>
      <c r="P7005">
        <v>2863000</v>
      </c>
      <c r="Q7005">
        <v>3914000</v>
      </c>
      <c r="R7005">
        <v>0.73</v>
      </c>
      <c r="S7005">
        <v>37.546999999999997</v>
      </c>
      <c r="T7005">
        <v>6.359</v>
      </c>
      <c r="U7005">
        <v>19.4148</v>
      </c>
      <c r="V7005">
        <v>2.439972081749759</v>
      </c>
      <c r="AC7005">
        <v>26.85</v>
      </c>
      <c r="AD7005">
        <v>25.47</v>
      </c>
      <c r="AH7005" s="85">
        <f>IF(AND(M7005&lt;Variables!$G$6,M7005&gt;Variables!$G$5),0,1)</f>
        <v>1</v>
      </c>
      <c r="AI7005" s="85">
        <f t="shared" si="636"/>
        <v>0</v>
      </c>
      <c r="AJ7005" s="85">
        <f>IF(I7005&gt;Variables!$G$7,0,1)</f>
        <v>1</v>
      </c>
      <c r="AK7005" s="85">
        <f>IF(F7005&gt;Variables!$G$8,0,1)</f>
        <v>1</v>
      </c>
      <c r="AL7005" s="85">
        <f>IF(G7005&gt;Variables!$G$9,0,1)</f>
        <v>1</v>
      </c>
      <c r="AM7005" s="85">
        <f>IF(AND(K7005&gt;Variables!$G$10,K7005&lt;Variables!$G$11),0,1)</f>
        <v>0</v>
      </c>
      <c r="AN7005" s="103">
        <f>IF(H7005&lt;Variables!$G$13,1,0)</f>
        <v>0</v>
      </c>
      <c r="AO7005" s="101">
        <f>IF(R7005&lt;Variables!$G$12,0,1)</f>
        <v>0</v>
      </c>
      <c r="AP7005" s="86">
        <f t="shared" si="635"/>
        <v>1</v>
      </c>
      <c r="AR7005">
        <v>0</v>
      </c>
      <c r="AS7005">
        <v>0</v>
      </c>
      <c r="AT7005">
        <v>1</v>
      </c>
      <c r="AU7005">
        <v>0</v>
      </c>
      <c r="BA7005">
        <v>-1.74</v>
      </c>
    </row>
    <row r="7006" spans="3:53" ht="12.75" x14ac:dyDescent="0.2">
      <c r="C7006" t="s">
        <v>1083</v>
      </c>
      <c r="D7006" t="s">
        <v>925</v>
      </c>
      <c r="E7006">
        <v>54.61</v>
      </c>
      <c r="F7006">
        <v>6.27</v>
      </c>
      <c r="G7006">
        <v>1.28</v>
      </c>
      <c r="H7006">
        <v>-99999</v>
      </c>
      <c r="I7006">
        <v>-0.153</v>
      </c>
      <c r="J7006" t="s">
        <v>78</v>
      </c>
      <c r="K7006">
        <v>55.74</v>
      </c>
      <c r="L7006">
        <v>54.582000000000001</v>
      </c>
      <c r="M7006">
        <v>5.1298963028102107E-2</v>
      </c>
      <c r="N7006">
        <v>54.590075757575747</v>
      </c>
      <c r="O7006">
        <v>3.649792045120534E-2</v>
      </c>
      <c r="P7006">
        <v>107415</v>
      </c>
      <c r="Q7006">
        <v>214801</v>
      </c>
      <c r="R7006">
        <v>0.5</v>
      </c>
      <c r="S7006">
        <v>37.546999999999997</v>
      </c>
      <c r="T7006">
        <v>6.359</v>
      </c>
      <c r="U7006">
        <v>19.4148</v>
      </c>
      <c r="V7006">
        <v>2.4242822378952771</v>
      </c>
      <c r="AC7006">
        <v>54.79</v>
      </c>
      <c r="AD7006">
        <v>54.594999999999999</v>
      </c>
      <c r="AH7006" s="85">
        <f>IF(AND(M7006&lt;Variables!$G$6,M7006&gt;Variables!$G$5),0,1)</f>
        <v>1</v>
      </c>
      <c r="AI7006" s="85">
        <f t="shared" si="636"/>
        <v>1</v>
      </c>
      <c r="AJ7006" s="85">
        <f>IF(I7006&gt;Variables!$G$7,0,1)</f>
        <v>1</v>
      </c>
      <c r="AK7006" s="85">
        <f>IF(F7006&gt;Variables!$G$8,0,1)</f>
        <v>1</v>
      </c>
      <c r="AL7006" s="85">
        <f>IF(G7006&gt;Variables!$G$9,0,1)</f>
        <v>1</v>
      </c>
      <c r="AM7006" s="85">
        <f>IF(AND(K7006&gt;Variables!$G$10,K7006&lt;Variables!$G$11),0,1)</f>
        <v>0</v>
      </c>
      <c r="AN7006" s="103">
        <f>IF(H7006&lt;Variables!$G$13,1,0)</f>
        <v>1</v>
      </c>
      <c r="AO7006" s="101">
        <f>IF(R7006&lt;Variables!$G$12,0,1)</f>
        <v>0</v>
      </c>
      <c r="AP7006" s="86">
        <f t="shared" si="635"/>
        <v>1</v>
      </c>
      <c r="AR7006">
        <v>0</v>
      </c>
      <c r="AS7006">
        <v>0</v>
      </c>
      <c r="AT7006">
        <v>0</v>
      </c>
      <c r="AU7006">
        <v>0</v>
      </c>
      <c r="BA7006">
        <v>0</v>
      </c>
    </row>
    <row r="7007" spans="3:53" ht="12.75" x14ac:dyDescent="0.2">
      <c r="C7007" t="s">
        <v>1083</v>
      </c>
      <c r="D7007" t="s">
        <v>1042</v>
      </c>
      <c r="E7007">
        <v>15.47</v>
      </c>
      <c r="F7007">
        <v>13.43</v>
      </c>
      <c r="G7007">
        <v>4.21</v>
      </c>
      <c r="H7007">
        <v>2590</v>
      </c>
      <c r="I7007">
        <v>307.24900000000002</v>
      </c>
      <c r="J7007" t="s">
        <v>78</v>
      </c>
      <c r="K7007">
        <v>39.299999999999997</v>
      </c>
      <c r="L7007">
        <v>15.549685</v>
      </c>
      <c r="M7007">
        <v>-0.48029911859951208</v>
      </c>
      <c r="N7007">
        <v>15.554992</v>
      </c>
      <c r="O7007">
        <v>-0.51425291636281456</v>
      </c>
      <c r="P7007">
        <v>5051000</v>
      </c>
      <c r="Q7007">
        <v>3463000</v>
      </c>
      <c r="R7007">
        <v>1.46</v>
      </c>
      <c r="S7007">
        <v>37.546999999999997</v>
      </c>
      <c r="T7007">
        <v>6.359</v>
      </c>
      <c r="U7007">
        <v>19.4148</v>
      </c>
      <c r="V7007">
        <v>2.253793765840272</v>
      </c>
      <c r="AC7007">
        <v>15.75</v>
      </c>
      <c r="AD7007">
        <v>15.38</v>
      </c>
      <c r="AH7007" s="85">
        <f>IF(AND(M7007&lt;Variables!$G$6,M7007&gt;Variables!$G$5),0,1)</f>
        <v>1</v>
      </c>
      <c r="AI7007" s="85">
        <f t="shared" si="636"/>
        <v>1</v>
      </c>
      <c r="AJ7007" s="85">
        <f>IF(I7007&gt;Variables!$G$7,0,1)</f>
        <v>0</v>
      </c>
      <c r="AK7007" s="85">
        <f>IF(F7007&gt;Variables!$G$8,0,1)</f>
        <v>0</v>
      </c>
      <c r="AL7007" s="85">
        <f>IF(G7007&gt;Variables!$G$9,0,1)</f>
        <v>1</v>
      </c>
      <c r="AM7007" s="85">
        <f>IF(AND(K7007&gt;Variables!$G$10,K7007&lt;Variables!$G$11),0,1)</f>
        <v>1</v>
      </c>
      <c r="AN7007" s="103">
        <f>IF(H7007&lt;Variables!$G$13,1,0)</f>
        <v>0</v>
      </c>
      <c r="AO7007" s="101">
        <f>IF(R7007&lt;Variables!$G$12,0,1)</f>
        <v>0</v>
      </c>
      <c r="AP7007" s="86">
        <f t="shared" si="635"/>
        <v>1</v>
      </c>
      <c r="AR7007">
        <v>0</v>
      </c>
      <c r="AS7007">
        <v>0</v>
      </c>
      <c r="AT7007">
        <v>0</v>
      </c>
      <c r="AU7007">
        <v>1</v>
      </c>
      <c r="BA7007">
        <v>-0.23</v>
      </c>
    </row>
    <row r="7008" spans="3:53" ht="12.75" x14ac:dyDescent="0.2">
      <c r="C7008" t="s">
        <v>1083</v>
      </c>
      <c r="D7008" t="s">
        <v>215</v>
      </c>
      <c r="E7008">
        <v>22.9</v>
      </c>
      <c r="F7008">
        <v>8.42</v>
      </c>
      <c r="G7008">
        <v>1.06</v>
      </c>
      <c r="H7008">
        <v>2990</v>
      </c>
      <c r="I7008">
        <v>6.9429999999999996</v>
      </c>
      <c r="J7008" t="s">
        <v>78</v>
      </c>
      <c r="K7008">
        <v>47.03</v>
      </c>
      <c r="L7008">
        <v>23.060089999999999</v>
      </c>
      <c r="M7008">
        <v>-0.34731000616213942</v>
      </c>
      <c r="N7008">
        <v>22.951352</v>
      </c>
      <c r="O7008">
        <v>0.1248205334483147</v>
      </c>
      <c r="P7008">
        <v>27528000</v>
      </c>
      <c r="Q7008">
        <v>27211000</v>
      </c>
      <c r="R7008">
        <v>1.01</v>
      </c>
      <c r="S7008">
        <v>37.546999999999997</v>
      </c>
      <c r="T7008">
        <v>6.359</v>
      </c>
      <c r="U7008">
        <v>19.4148</v>
      </c>
      <c r="V7008">
        <v>2.3422818572057609</v>
      </c>
      <c r="AC7008">
        <v>23.15</v>
      </c>
      <c r="AD7008">
        <v>21.65</v>
      </c>
      <c r="AH7008" s="85">
        <f>IF(AND(M7008&lt;Variables!$G$6,M7008&gt;Variables!$G$5),0,1)</f>
        <v>1</v>
      </c>
      <c r="AI7008" s="85">
        <f t="shared" si="636"/>
        <v>0</v>
      </c>
      <c r="AJ7008" s="85">
        <f>IF(I7008&gt;Variables!$G$7,0,1)</f>
        <v>0</v>
      </c>
      <c r="AK7008" s="85">
        <f>IF(F7008&gt;Variables!$G$8,0,1)</f>
        <v>1</v>
      </c>
      <c r="AL7008" s="85">
        <f>IF(G7008&gt;Variables!$G$9,0,1)</f>
        <v>1</v>
      </c>
      <c r="AM7008" s="85">
        <f>IF(AND(K7008&gt;Variables!$G$10,K7008&lt;Variables!$G$11),0,1)</f>
        <v>1</v>
      </c>
      <c r="AN7008" s="103">
        <f>IF(H7008&lt;Variables!$G$13,1,0)</f>
        <v>0</v>
      </c>
      <c r="AO7008" s="101">
        <f>IF(R7008&lt;Variables!$G$12,0,1)</f>
        <v>0</v>
      </c>
      <c r="AP7008" s="86">
        <f t="shared" si="635"/>
        <v>1</v>
      </c>
      <c r="AR7008">
        <v>0</v>
      </c>
      <c r="AS7008">
        <v>0</v>
      </c>
      <c r="AT7008">
        <v>1</v>
      </c>
      <c r="AU7008">
        <v>0</v>
      </c>
      <c r="BA7008">
        <v>-1.32</v>
      </c>
    </row>
    <row r="7009" spans="3:53" ht="12.75" x14ac:dyDescent="0.2">
      <c r="C7009" t="s">
        <v>1084</v>
      </c>
      <c r="D7009" t="s">
        <v>1040</v>
      </c>
      <c r="E7009">
        <v>2.77</v>
      </c>
      <c r="F7009">
        <v>8.6300000000000008</v>
      </c>
      <c r="G7009">
        <v>2.59</v>
      </c>
      <c r="H7009">
        <v>-99999</v>
      </c>
      <c r="I7009">
        <v>186.922</v>
      </c>
      <c r="J7009" t="s">
        <v>78</v>
      </c>
      <c r="K7009">
        <v>56.52</v>
      </c>
      <c r="L7009">
        <v>2.77</v>
      </c>
      <c r="M7009">
        <v>0</v>
      </c>
      <c r="N7009">
        <v>2.7851249999999999</v>
      </c>
      <c r="O7009">
        <v>-0.54306359678649374</v>
      </c>
      <c r="P7009">
        <v>208218</v>
      </c>
      <c r="Q7009">
        <v>61287</v>
      </c>
      <c r="R7009">
        <v>3.4</v>
      </c>
      <c r="S7009">
        <v>38.415999999999997</v>
      </c>
      <c r="T7009">
        <v>6.4219999999999997</v>
      </c>
      <c r="U7009">
        <v>19.811599999999999</v>
      </c>
      <c r="V7009">
        <v>2.4345471999999999</v>
      </c>
      <c r="AC7009">
        <v>2.7749999999999999</v>
      </c>
      <c r="AD7009">
        <v>2.7501000000000002</v>
      </c>
      <c r="AH7009" s="85">
        <f>IF(AND(M7009&lt;Variables!$G$6,M7009&gt;Variables!$G$5),0,1)</f>
        <v>1</v>
      </c>
      <c r="AI7009" s="85">
        <f t="shared" si="636"/>
        <v>1</v>
      </c>
      <c r="AJ7009" s="85">
        <f>IF(I7009&gt;Variables!$G$7,0,1)</f>
        <v>0</v>
      </c>
      <c r="AK7009" s="85">
        <f>IF(F7009&gt;Variables!$G$8,0,1)</f>
        <v>1</v>
      </c>
      <c r="AL7009" s="85">
        <f>IF(G7009&gt;Variables!$G$9,0,1)</f>
        <v>1</v>
      </c>
      <c r="AM7009" s="85">
        <f>IF(AND(K7009&gt;Variables!$G$10,K7009&lt;Variables!$G$11),0,1)</f>
        <v>0</v>
      </c>
      <c r="AN7009" s="103">
        <f>IF(H7009&lt;Variables!$G$13,1,0)</f>
        <v>1</v>
      </c>
      <c r="AO7009" s="101">
        <f>IF(R7009&lt;Variables!$G$12,0,1)</f>
        <v>1</v>
      </c>
      <c r="AP7009" s="86">
        <f t="shared" si="635"/>
        <v>1</v>
      </c>
      <c r="AR7009">
        <v>0</v>
      </c>
      <c r="AS7009">
        <v>0</v>
      </c>
      <c r="AT7009">
        <v>0</v>
      </c>
      <c r="AU7009">
        <v>0</v>
      </c>
      <c r="BA7009">
        <v>0</v>
      </c>
    </row>
    <row r="7010" spans="3:53" ht="12.75" x14ac:dyDescent="0.2">
      <c r="C7010" t="s">
        <v>1084</v>
      </c>
      <c r="D7010" t="s">
        <v>925</v>
      </c>
      <c r="E7010">
        <v>54.63</v>
      </c>
      <c r="F7010">
        <v>6.23</v>
      </c>
      <c r="G7010">
        <v>1.3</v>
      </c>
      <c r="H7010">
        <v>-99999</v>
      </c>
      <c r="I7010">
        <v>-0.153</v>
      </c>
      <c r="J7010" t="s">
        <v>78</v>
      </c>
      <c r="K7010">
        <v>57.24</v>
      </c>
      <c r="L7010">
        <v>54.596428571428582</v>
      </c>
      <c r="M7010">
        <v>4.3173938640663698E-2</v>
      </c>
      <c r="N7010">
        <v>54.589032258064499</v>
      </c>
      <c r="O7010">
        <v>5.672887145004011E-2</v>
      </c>
      <c r="P7010">
        <v>108312</v>
      </c>
      <c r="Q7010">
        <v>214801</v>
      </c>
      <c r="R7010">
        <v>0.5</v>
      </c>
      <c r="S7010">
        <v>38.415999999999997</v>
      </c>
      <c r="T7010">
        <v>6.4219999999999997</v>
      </c>
      <c r="U7010">
        <v>19.811599999999999</v>
      </c>
      <c r="V7010">
        <v>2.439981148531432</v>
      </c>
      <c r="AC7010">
        <v>54.79</v>
      </c>
      <c r="AD7010">
        <v>54.594999999999999</v>
      </c>
      <c r="AH7010" s="85">
        <f>IF(AND(M7010&lt;Variables!$G$6,M7010&gt;Variables!$G$5),0,1)</f>
        <v>1</v>
      </c>
      <c r="AI7010" s="85">
        <f t="shared" si="636"/>
        <v>0</v>
      </c>
      <c r="AJ7010" s="85">
        <f>IF(I7010&gt;Variables!$G$7,0,1)</f>
        <v>1</v>
      </c>
      <c r="AK7010" s="85">
        <f>IF(F7010&gt;Variables!$G$8,0,1)</f>
        <v>1</v>
      </c>
      <c r="AL7010" s="85">
        <f>IF(G7010&gt;Variables!$G$9,0,1)</f>
        <v>1</v>
      </c>
      <c r="AM7010" s="85">
        <f>IF(AND(K7010&gt;Variables!$G$10,K7010&lt;Variables!$G$11),0,1)</f>
        <v>0</v>
      </c>
      <c r="AN7010" s="103">
        <f>IF(H7010&lt;Variables!$G$13,1,0)</f>
        <v>1</v>
      </c>
      <c r="AO7010" s="101">
        <f>IF(R7010&lt;Variables!$G$12,0,1)</f>
        <v>0</v>
      </c>
      <c r="AP7010" s="86">
        <f t="shared" si="635"/>
        <v>1</v>
      </c>
      <c r="AR7010">
        <v>0</v>
      </c>
      <c r="AS7010">
        <v>0</v>
      </c>
      <c r="AT7010">
        <v>0</v>
      </c>
      <c r="AU7010">
        <v>0</v>
      </c>
      <c r="BA7010">
        <v>0</v>
      </c>
    </row>
    <row r="7011" spans="3:53" ht="12.75" x14ac:dyDescent="0.2">
      <c r="C7011" t="s">
        <v>1084</v>
      </c>
      <c r="D7011" t="s">
        <v>1054</v>
      </c>
      <c r="E7011">
        <v>0.19</v>
      </c>
      <c r="F7011">
        <v>14.56</v>
      </c>
      <c r="G7011">
        <v>4.29</v>
      </c>
      <c r="H7011">
        <v>-99999</v>
      </c>
      <c r="I7011">
        <v>92.021000000000001</v>
      </c>
      <c r="J7011" t="s">
        <v>78</v>
      </c>
      <c r="K7011">
        <v>-99999</v>
      </c>
      <c r="L7011">
        <v>0.18456666666666671</v>
      </c>
      <c r="M7011">
        <v>1.372584432002889</v>
      </c>
      <c r="N7011">
        <v>0.18518142857142861</v>
      </c>
      <c r="O7011">
        <v>1.0360495884344969</v>
      </c>
      <c r="P7011">
        <v>53065</v>
      </c>
      <c r="Q7011">
        <v>20890</v>
      </c>
      <c r="R7011">
        <v>2.54</v>
      </c>
      <c r="S7011">
        <v>38.415999999999997</v>
      </c>
      <c r="T7011">
        <v>6.4219999999999997</v>
      </c>
      <c r="U7011">
        <v>19.811599999999999</v>
      </c>
      <c r="V7011"/>
      <c r="AC7011">
        <v>0.1981</v>
      </c>
      <c r="AD7011">
        <v>0.18709999999999999</v>
      </c>
      <c r="AH7011" s="85">
        <f>IF(AND(M7011&lt;Variables!$G$6,M7011&gt;Variables!$G$5),0,1)</f>
        <v>1</v>
      </c>
      <c r="AI7011" s="85">
        <f t="shared" si="636"/>
        <v>1</v>
      </c>
      <c r="AJ7011" s="85">
        <f>IF(I7011&gt;Variables!$G$7,0,1)</f>
        <v>0</v>
      </c>
      <c r="AK7011" s="85">
        <f>IF(F7011&gt;Variables!$G$8,0,1)</f>
        <v>0</v>
      </c>
      <c r="AL7011" s="85">
        <f>IF(G7011&gt;Variables!$G$9,0,1)</f>
        <v>1</v>
      </c>
      <c r="AM7011" s="85">
        <f>IF(AND(K7011&gt;Variables!$G$10,K7011&lt;Variables!$G$11),0,1)</f>
        <v>1</v>
      </c>
      <c r="AN7011" s="103">
        <f>IF(H7011&lt;Variables!$G$13,1,0)</f>
        <v>1</v>
      </c>
      <c r="AO7011" s="101">
        <f>IF(R7011&lt;Variables!$G$12,0,1)</f>
        <v>1</v>
      </c>
      <c r="AP7011" s="86">
        <f t="shared" si="635"/>
        <v>1</v>
      </c>
      <c r="AR7011">
        <v>1</v>
      </c>
      <c r="AS7011">
        <v>0</v>
      </c>
      <c r="AT7011">
        <v>0</v>
      </c>
      <c r="AU7011">
        <v>0</v>
      </c>
      <c r="BA7011">
        <v>2</v>
      </c>
    </row>
    <row r="7012" spans="3:53" ht="12.75" x14ac:dyDescent="0.2">
      <c r="C7012" t="s">
        <v>1084</v>
      </c>
      <c r="D7012" t="s">
        <v>1048</v>
      </c>
      <c r="E7012">
        <v>9.1999999999999993</v>
      </c>
      <c r="F7012">
        <v>122.3</v>
      </c>
      <c r="G7012">
        <v>44.22</v>
      </c>
      <c r="H7012">
        <v>33.130000000000003</v>
      </c>
      <c r="I7012">
        <v>-49.481999999999999</v>
      </c>
      <c r="J7012" t="s">
        <v>78</v>
      </c>
      <c r="K7012">
        <v>55.53</v>
      </c>
      <c r="L7012">
        <v>9.1662300000000005</v>
      </c>
      <c r="M7012">
        <v>-0.72254351025449826</v>
      </c>
      <c r="N7012">
        <v>8.5536359999999991</v>
      </c>
      <c r="O7012">
        <v>6.3875058513128291</v>
      </c>
      <c r="P7012">
        <v>111770000</v>
      </c>
      <c r="Q7012">
        <v>54420</v>
      </c>
      <c r="R7012">
        <v>2053.84</v>
      </c>
      <c r="S7012">
        <v>38.415999999999997</v>
      </c>
      <c r="T7012">
        <v>6.4219999999999997</v>
      </c>
      <c r="U7012">
        <v>19.811599999999999</v>
      </c>
      <c r="V7012">
        <v>2.4546164135532278</v>
      </c>
      <c r="AC7012">
        <v>10.82</v>
      </c>
      <c r="AD7012">
        <v>6.45</v>
      </c>
      <c r="AH7012" s="85">
        <f>IF(AND(M7012&lt;Variables!$G$6,M7012&gt;Variables!$G$5),0,1)</f>
        <v>1</v>
      </c>
      <c r="AI7012" s="85">
        <f t="shared" si="636"/>
        <v>0</v>
      </c>
      <c r="AJ7012" s="85">
        <f>IF(I7012&gt;Variables!$G$7,0,1)</f>
        <v>1</v>
      </c>
      <c r="AK7012" s="85">
        <f>IF(F7012&gt;Variables!$G$8,0,1)</f>
        <v>0</v>
      </c>
      <c r="AL7012" s="85">
        <f>IF(G7012&gt;Variables!$G$9,0,1)</f>
        <v>0</v>
      </c>
      <c r="AM7012" s="85">
        <f>IF(AND(K7012&gt;Variables!$G$10,K7012&lt;Variables!$G$11),0,1)</f>
        <v>0</v>
      </c>
      <c r="AN7012" s="103">
        <f>IF(H7012&lt;Variables!$G$13,1,0)</f>
        <v>1</v>
      </c>
      <c r="AO7012" s="101">
        <f>IF(R7012&lt;Variables!$G$12,0,1)</f>
        <v>1</v>
      </c>
      <c r="AP7012" s="86">
        <f t="shared" si="635"/>
        <v>1</v>
      </c>
      <c r="AR7012">
        <v>1</v>
      </c>
      <c r="AS7012">
        <v>0</v>
      </c>
      <c r="AT7012">
        <v>0</v>
      </c>
      <c r="AU7012">
        <v>0</v>
      </c>
      <c r="BA7012">
        <v>2</v>
      </c>
    </row>
    <row r="7013" spans="3:53" ht="12.75" x14ac:dyDescent="0.2">
      <c r="C7013" t="s">
        <v>1084</v>
      </c>
      <c r="D7013" t="s">
        <v>1035</v>
      </c>
      <c r="E7013">
        <v>100.84</v>
      </c>
      <c r="F7013">
        <v>7.17</v>
      </c>
      <c r="G7013">
        <v>6.89</v>
      </c>
      <c r="H7013">
        <v>6520</v>
      </c>
      <c r="I7013">
        <v>-29.047999999999998</v>
      </c>
      <c r="J7013" t="s">
        <v>76</v>
      </c>
      <c r="K7013">
        <v>68.66</v>
      </c>
      <c r="L7013">
        <v>100.3961111111111</v>
      </c>
      <c r="M7013">
        <v>0.69115116234028906</v>
      </c>
      <c r="N7013">
        <v>99.656521739130426</v>
      </c>
      <c r="O7013">
        <v>1.438418917150224</v>
      </c>
      <c r="P7013">
        <v>669005</v>
      </c>
      <c r="Q7013">
        <v>433339</v>
      </c>
      <c r="R7013">
        <v>1.54</v>
      </c>
      <c r="S7013">
        <v>38.415999999999997</v>
      </c>
      <c r="T7013">
        <v>6.4219999999999997</v>
      </c>
      <c r="U7013">
        <v>19.811599999999999</v>
      </c>
      <c r="V7013">
        <v>2.505101478348541</v>
      </c>
      <c r="AC7013">
        <v>101.545</v>
      </c>
      <c r="AD7013">
        <v>97.584999999999994</v>
      </c>
      <c r="AH7013" s="85">
        <f>IF(AND(M7013&lt;Variables!$G$6,M7013&gt;Variables!$G$5),0,1)</f>
        <v>1</v>
      </c>
      <c r="AI7013" s="85">
        <f t="shared" si="636"/>
        <v>0</v>
      </c>
      <c r="AJ7013" s="85">
        <f>IF(I7013&gt;Variables!$G$7,0,1)</f>
        <v>1</v>
      </c>
      <c r="AK7013" s="85">
        <f>IF(F7013&gt;Variables!$G$8,0,1)</f>
        <v>1</v>
      </c>
      <c r="AL7013" s="85">
        <f>IF(G7013&gt;Variables!$G$9,0,1)</f>
        <v>1</v>
      </c>
      <c r="AM7013" s="85">
        <f>IF(AND(K7013&gt;Variables!$G$10,K7013&lt;Variables!$G$11),0,1)</f>
        <v>0</v>
      </c>
      <c r="AN7013" s="103">
        <f>IF(H7013&lt;Variables!$G$13,1,0)</f>
        <v>0</v>
      </c>
      <c r="AO7013" s="101">
        <f>IF(R7013&lt;Variables!$G$12,0,1)</f>
        <v>0</v>
      </c>
      <c r="AP7013" s="86">
        <f t="shared" si="635"/>
        <v>0</v>
      </c>
      <c r="AR7013">
        <v>0</v>
      </c>
      <c r="AS7013">
        <v>0</v>
      </c>
      <c r="AT7013">
        <v>0</v>
      </c>
      <c r="AU7013">
        <v>1</v>
      </c>
      <c r="BA7013">
        <v>-0.95</v>
      </c>
    </row>
    <row r="7014" spans="3:53" ht="12.75" x14ac:dyDescent="0.2">
      <c r="C7014" t="s">
        <v>1084</v>
      </c>
      <c r="D7014" t="s">
        <v>1049</v>
      </c>
      <c r="E7014">
        <v>9.64</v>
      </c>
      <c r="F7014">
        <v>63.53</v>
      </c>
      <c r="G7014">
        <v>-16.23</v>
      </c>
      <c r="H7014">
        <v>32.65</v>
      </c>
      <c r="I7014">
        <v>-46.329000000000001</v>
      </c>
      <c r="J7014" t="s">
        <v>78</v>
      </c>
      <c r="K7014">
        <v>48.25</v>
      </c>
      <c r="L7014">
        <v>9.6701000000000015</v>
      </c>
      <c r="M7014">
        <v>-0.81591710530398687</v>
      </c>
      <c r="N7014">
        <v>9.6652519999999988</v>
      </c>
      <c r="O7014">
        <v>-0.76616729703476161</v>
      </c>
      <c r="P7014">
        <v>23560000</v>
      </c>
      <c r="Q7014">
        <v>559580</v>
      </c>
      <c r="R7014">
        <v>42.1</v>
      </c>
      <c r="S7014">
        <v>38.415999999999997</v>
      </c>
      <c r="T7014">
        <v>6.4219999999999997</v>
      </c>
      <c r="U7014">
        <v>19.811599999999999</v>
      </c>
      <c r="V7014">
        <v>2.3659601996876969</v>
      </c>
      <c r="AC7014">
        <v>10.130000000000001</v>
      </c>
      <c r="AD7014">
        <v>7.3101000000000003</v>
      </c>
      <c r="AH7014" s="85">
        <f>IF(AND(M7014&lt;Variables!$G$6,M7014&gt;Variables!$G$5),0,1)</f>
        <v>1</v>
      </c>
      <c r="AI7014" s="85">
        <f t="shared" si="636"/>
        <v>0</v>
      </c>
      <c r="AJ7014" s="85">
        <f>IF(I7014&gt;Variables!$G$7,0,1)</f>
        <v>1</v>
      </c>
      <c r="AK7014" s="85">
        <f>IF(F7014&gt;Variables!$G$8,0,1)</f>
        <v>0</v>
      </c>
      <c r="AL7014" s="85">
        <f>IF(G7014&gt;Variables!$G$9,0,1)</f>
        <v>1</v>
      </c>
      <c r="AM7014" s="85">
        <f>IF(AND(K7014&gt;Variables!$G$10,K7014&lt;Variables!$G$11),0,1)</f>
        <v>1</v>
      </c>
      <c r="AN7014" s="103">
        <f>IF(H7014&lt;Variables!$G$13,1,0)</f>
        <v>1</v>
      </c>
      <c r="AO7014" s="101">
        <f>IF(R7014&lt;Variables!$G$12,0,1)</f>
        <v>1</v>
      </c>
      <c r="AP7014" s="86">
        <f t="shared" si="635"/>
        <v>1</v>
      </c>
      <c r="AR7014">
        <v>0</v>
      </c>
      <c r="AS7014">
        <v>0</v>
      </c>
      <c r="AT7014">
        <v>1</v>
      </c>
      <c r="AU7014">
        <v>0</v>
      </c>
      <c r="BA7014">
        <v>-2.25</v>
      </c>
    </row>
    <row r="7015" spans="3:53" ht="12.75" x14ac:dyDescent="0.2">
      <c r="C7015" t="s">
        <v>1084</v>
      </c>
      <c r="D7015" t="s">
        <v>756</v>
      </c>
      <c r="E7015">
        <v>2.9</v>
      </c>
      <c r="F7015">
        <v>45.5</v>
      </c>
      <c r="G7015">
        <v>22.29</v>
      </c>
      <c r="H7015">
        <v>27.2</v>
      </c>
      <c r="I7015">
        <v>-57.497999999999998</v>
      </c>
      <c r="J7015" t="s">
        <v>78</v>
      </c>
      <c r="K7015">
        <v>59.61</v>
      </c>
      <c r="L7015">
        <v>2.811045</v>
      </c>
      <c r="M7015">
        <v>4.4095701064906478</v>
      </c>
      <c r="N7015">
        <v>2.8876080000000002</v>
      </c>
      <c r="O7015">
        <v>1.641219999390495</v>
      </c>
      <c r="P7015">
        <v>83400000</v>
      </c>
      <c r="Q7015">
        <v>1960000</v>
      </c>
      <c r="R7015">
        <v>42.55</v>
      </c>
      <c r="S7015">
        <v>38.415999999999997</v>
      </c>
      <c r="T7015">
        <v>6.4219999999999997</v>
      </c>
      <c r="U7015">
        <v>19.811599999999999</v>
      </c>
      <c r="V7015">
        <v>2.2295289795581361</v>
      </c>
      <c r="AC7015">
        <v>3.75</v>
      </c>
      <c r="AD7015">
        <v>2.82</v>
      </c>
      <c r="AH7015" s="85">
        <f>IF(AND(M7015&lt;Variables!$G$6,M7015&gt;Variables!$G$5),0,1)</f>
        <v>1</v>
      </c>
      <c r="AI7015" s="85">
        <f t="shared" si="636"/>
        <v>1</v>
      </c>
      <c r="AJ7015" s="85">
        <f>IF(I7015&gt;Variables!$G$7,0,1)</f>
        <v>1</v>
      </c>
      <c r="AK7015" s="85">
        <f>IF(F7015&gt;Variables!$G$8,0,1)</f>
        <v>0</v>
      </c>
      <c r="AL7015" s="85">
        <f>IF(G7015&gt;Variables!$G$9,0,1)</f>
        <v>0</v>
      </c>
      <c r="AM7015" s="85">
        <f>IF(AND(K7015&gt;Variables!$G$10,K7015&lt;Variables!$G$11),0,1)</f>
        <v>0</v>
      </c>
      <c r="AN7015" s="103">
        <f>IF(H7015&lt;Variables!$G$13,1,0)</f>
        <v>1</v>
      </c>
      <c r="AO7015" s="101">
        <f>IF(R7015&lt;Variables!$G$12,0,1)</f>
        <v>1</v>
      </c>
      <c r="AP7015" s="86">
        <f t="shared" si="635"/>
        <v>1</v>
      </c>
      <c r="AR7015">
        <v>1</v>
      </c>
      <c r="AS7015">
        <v>0</v>
      </c>
      <c r="AT7015">
        <v>0</v>
      </c>
      <c r="AU7015">
        <v>0</v>
      </c>
      <c r="BA7015">
        <v>2</v>
      </c>
    </row>
    <row r="7016" spans="3:53" ht="12.75" x14ac:dyDescent="0.2">
      <c r="C7016" t="s">
        <v>1084</v>
      </c>
      <c r="D7016" t="s">
        <v>1059</v>
      </c>
      <c r="E7016">
        <v>5.64</v>
      </c>
      <c r="F7016">
        <v>36.5</v>
      </c>
      <c r="G7016">
        <v>23.89</v>
      </c>
      <c r="H7016">
        <v>335.46</v>
      </c>
      <c r="I7016">
        <v>-24.22</v>
      </c>
      <c r="J7016" t="s">
        <v>78</v>
      </c>
      <c r="K7016">
        <v>48.24</v>
      </c>
      <c r="L7016">
        <v>5.7069099999999988</v>
      </c>
      <c r="M7016">
        <v>-1.873343017499824</v>
      </c>
      <c r="N7016">
        <v>5.4105380000000016</v>
      </c>
      <c r="O7016">
        <v>3.5017220098999018</v>
      </c>
      <c r="P7016">
        <v>5500000</v>
      </c>
      <c r="Q7016">
        <v>48840</v>
      </c>
      <c r="R7016">
        <v>112.61</v>
      </c>
      <c r="S7016">
        <v>38.415999999999997</v>
      </c>
      <c r="T7016">
        <v>6.4219999999999997</v>
      </c>
      <c r="U7016">
        <v>19.811599999999999</v>
      </c>
      <c r="V7016">
        <v>2.3879513406982058</v>
      </c>
      <c r="AC7016">
        <v>5.68</v>
      </c>
      <c r="AD7016">
        <v>4.5102000000000002</v>
      </c>
      <c r="AH7016" s="85">
        <f>IF(AND(M7016&lt;Variables!$G$6,M7016&gt;Variables!$G$5),0,1)</f>
        <v>1</v>
      </c>
      <c r="AI7016" s="85">
        <f t="shared" si="636"/>
        <v>0</v>
      </c>
      <c r="AJ7016" s="85">
        <f>IF(I7016&gt;Variables!$G$7,0,1)</f>
        <v>1</v>
      </c>
      <c r="AK7016" s="85">
        <f>IF(F7016&gt;Variables!$G$8,0,1)</f>
        <v>0</v>
      </c>
      <c r="AL7016" s="85">
        <f>IF(G7016&gt;Variables!$G$9,0,1)</f>
        <v>0</v>
      </c>
      <c r="AM7016" s="85">
        <f>IF(AND(K7016&gt;Variables!$G$10,K7016&lt;Variables!$G$11),0,1)</f>
        <v>1</v>
      </c>
      <c r="AN7016" s="103">
        <f>IF(H7016&lt;Variables!$G$13,1,0)</f>
        <v>1</v>
      </c>
      <c r="AO7016" s="101">
        <f>IF(R7016&lt;Variables!$G$12,0,1)</f>
        <v>1</v>
      </c>
      <c r="AP7016" s="86">
        <f t="shared" si="635"/>
        <v>1</v>
      </c>
      <c r="AR7016">
        <v>0</v>
      </c>
      <c r="AS7016">
        <v>0</v>
      </c>
      <c r="AT7016">
        <v>1</v>
      </c>
      <c r="AU7016">
        <v>0</v>
      </c>
      <c r="BA7016">
        <v>-2.25</v>
      </c>
    </row>
    <row r="7017" spans="3:53" ht="12.75" x14ac:dyDescent="0.2">
      <c r="C7017" t="s">
        <v>1084</v>
      </c>
      <c r="D7017" t="s">
        <v>1080</v>
      </c>
      <c r="E7017">
        <v>4.5999999999999996</v>
      </c>
      <c r="F7017">
        <v>26.69</v>
      </c>
      <c r="G7017">
        <v>24.18</v>
      </c>
      <c r="H7017">
        <v>73.88</v>
      </c>
      <c r="I7017">
        <v>-5.133</v>
      </c>
      <c r="J7017" t="s">
        <v>78</v>
      </c>
      <c r="K7017">
        <v>68.150000000000006</v>
      </c>
      <c r="L7017">
        <v>4.3779699999999986</v>
      </c>
      <c r="M7017">
        <v>3.2441976532502532</v>
      </c>
      <c r="N7017">
        <v>4.2128180000000004</v>
      </c>
      <c r="O7017">
        <v>7.2916038623078219</v>
      </c>
      <c r="P7017">
        <v>8150000</v>
      </c>
      <c r="Q7017">
        <v>953700</v>
      </c>
      <c r="R7017">
        <v>8.5500000000000007</v>
      </c>
      <c r="S7017">
        <v>38.415999999999997</v>
      </c>
      <c r="T7017">
        <v>6.4219999999999997</v>
      </c>
      <c r="U7017">
        <v>19.811599999999999</v>
      </c>
      <c r="V7017">
        <v>2.300633103785545</v>
      </c>
      <c r="AC7017">
        <v>4.6500000000000004</v>
      </c>
      <c r="AD7017">
        <v>3.96</v>
      </c>
      <c r="AH7017" s="85">
        <f>IF(AND(M7017&lt;Variables!$G$6,M7017&gt;Variables!$G$5),0,1)</f>
        <v>1</v>
      </c>
      <c r="AI7017" s="85">
        <f t="shared" si="636"/>
        <v>0</v>
      </c>
      <c r="AJ7017" s="85">
        <f>IF(I7017&gt;Variables!$G$7,0,1)</f>
        <v>1</v>
      </c>
      <c r="AK7017" s="85">
        <f>IF(F7017&gt;Variables!$G$8,0,1)</f>
        <v>0</v>
      </c>
      <c r="AL7017" s="85">
        <f>IF(G7017&gt;Variables!$G$9,0,1)</f>
        <v>0</v>
      </c>
      <c r="AM7017" s="85">
        <f>IF(AND(K7017&gt;Variables!$G$10,K7017&lt;Variables!$G$11),0,1)</f>
        <v>0</v>
      </c>
      <c r="AN7017" s="103">
        <f>IF(H7017&lt;Variables!$G$13,1,0)</f>
        <v>1</v>
      </c>
      <c r="AO7017" s="101">
        <f>IF(R7017&lt;Variables!$G$12,0,1)</f>
        <v>1</v>
      </c>
      <c r="AP7017" s="86">
        <f t="shared" si="635"/>
        <v>1</v>
      </c>
      <c r="AR7017">
        <v>0</v>
      </c>
      <c r="AS7017">
        <v>0</v>
      </c>
      <c r="AT7017">
        <v>1</v>
      </c>
      <c r="AU7017">
        <v>0</v>
      </c>
      <c r="BA7017">
        <v>-2.25</v>
      </c>
    </row>
    <row r="7018" spans="3:53" ht="12.75" x14ac:dyDescent="0.2">
      <c r="C7018" t="s">
        <v>1084</v>
      </c>
      <c r="D7018" t="s">
        <v>1032</v>
      </c>
      <c r="E7018">
        <v>1.97</v>
      </c>
      <c r="F7018">
        <v>15.2</v>
      </c>
      <c r="G7018">
        <v>0.66</v>
      </c>
      <c r="H7018">
        <v>51.39</v>
      </c>
      <c r="I7018">
        <v>-16.670999999999999</v>
      </c>
      <c r="J7018" t="s">
        <v>78</v>
      </c>
      <c r="K7018">
        <v>37.880000000000003</v>
      </c>
      <c r="L7018">
        <v>1.97837</v>
      </c>
      <c r="M7018">
        <v>-0.52416888650755666</v>
      </c>
      <c r="N7018">
        <v>2.0350199999999998</v>
      </c>
      <c r="O7018">
        <v>-3.2933337264498772</v>
      </c>
      <c r="P7018">
        <v>15030000</v>
      </c>
      <c r="Q7018">
        <v>363020</v>
      </c>
      <c r="R7018">
        <v>41.4</v>
      </c>
      <c r="S7018">
        <v>38.415999999999997</v>
      </c>
      <c r="T7018">
        <v>6.4219999999999997</v>
      </c>
      <c r="U7018">
        <v>19.811599999999999</v>
      </c>
      <c r="V7018">
        <v>2.236717938149082</v>
      </c>
      <c r="AC7018">
        <v>2.13</v>
      </c>
      <c r="AD7018">
        <v>1.85</v>
      </c>
      <c r="AH7018" s="85">
        <f>IF(AND(M7018&lt;Variables!$G$6,M7018&gt;Variables!$G$5),0,1)</f>
        <v>1</v>
      </c>
      <c r="AI7018" s="85">
        <f t="shared" si="636"/>
        <v>1</v>
      </c>
      <c r="AJ7018" s="85">
        <f>IF(I7018&gt;Variables!$G$7,0,1)</f>
        <v>1</v>
      </c>
      <c r="AK7018" s="85">
        <f>IF(F7018&gt;Variables!$G$8,0,1)</f>
        <v>0</v>
      </c>
      <c r="AL7018" s="85">
        <f>IF(G7018&gt;Variables!$G$9,0,1)</f>
        <v>1</v>
      </c>
      <c r="AM7018" s="85">
        <f>IF(AND(K7018&gt;Variables!$G$10,K7018&lt;Variables!$G$11),0,1)</f>
        <v>1</v>
      </c>
      <c r="AN7018" s="103">
        <f>IF(H7018&lt;Variables!$G$13,1,0)</f>
        <v>1</v>
      </c>
      <c r="AO7018" s="101">
        <f>IF(R7018&lt;Variables!$G$12,0,1)</f>
        <v>1</v>
      </c>
      <c r="AP7018" s="86">
        <f t="shared" si="635"/>
        <v>1</v>
      </c>
      <c r="AR7018">
        <v>1</v>
      </c>
      <c r="AS7018">
        <v>0</v>
      </c>
      <c r="AT7018">
        <v>0</v>
      </c>
      <c r="AU7018">
        <v>0</v>
      </c>
      <c r="BA7018">
        <v>2</v>
      </c>
    </row>
    <row r="7019" spans="3:53" ht="12.75" x14ac:dyDescent="0.2">
      <c r="C7019" t="s">
        <v>1084</v>
      </c>
      <c r="D7019" t="s">
        <v>215</v>
      </c>
      <c r="E7019">
        <v>23</v>
      </c>
      <c r="F7019">
        <v>8.09</v>
      </c>
      <c r="G7019">
        <v>1.1000000000000001</v>
      </c>
      <c r="H7019">
        <v>2990</v>
      </c>
      <c r="I7019">
        <v>6.9429999999999996</v>
      </c>
      <c r="J7019" t="s">
        <v>78</v>
      </c>
      <c r="K7019">
        <v>49.01</v>
      </c>
      <c r="L7019">
        <v>23.055765000000001</v>
      </c>
      <c r="M7019">
        <v>-0.2852431918871593</v>
      </c>
      <c r="N7019">
        <v>22.949126</v>
      </c>
      <c r="O7019">
        <v>0.1781070006761859</v>
      </c>
      <c r="P7019">
        <v>27756000</v>
      </c>
      <c r="Q7019">
        <v>27211000</v>
      </c>
      <c r="R7019">
        <v>1.02</v>
      </c>
      <c r="S7019">
        <v>38.415999999999997</v>
      </c>
      <c r="T7019">
        <v>6.4219999999999997</v>
      </c>
      <c r="U7019">
        <v>19.811599999999999</v>
      </c>
      <c r="V7019">
        <v>2.3633443784742769</v>
      </c>
      <c r="AC7019">
        <v>23.15</v>
      </c>
      <c r="AD7019">
        <v>21.65</v>
      </c>
      <c r="AH7019" s="85">
        <f>IF(AND(M7019&lt;Variables!$G$6,M7019&gt;Variables!$G$5),0,1)</f>
        <v>1</v>
      </c>
      <c r="AI7019" s="85">
        <f t="shared" si="636"/>
        <v>0</v>
      </c>
      <c r="AJ7019" s="85">
        <f>IF(I7019&gt;Variables!$G$7,0,1)</f>
        <v>0</v>
      </c>
      <c r="AK7019" s="85">
        <f>IF(F7019&gt;Variables!$G$8,0,1)</f>
        <v>1</v>
      </c>
      <c r="AL7019" s="85">
        <f>IF(G7019&gt;Variables!$G$9,0,1)</f>
        <v>1</v>
      </c>
      <c r="AM7019" s="85">
        <f>IF(AND(K7019&gt;Variables!$G$10,K7019&lt;Variables!$G$11),0,1)</f>
        <v>1</v>
      </c>
      <c r="AN7019" s="103">
        <f>IF(H7019&lt;Variables!$G$13,1,0)</f>
        <v>0</v>
      </c>
      <c r="AO7019" s="101">
        <f>IF(R7019&lt;Variables!$G$12,0,1)</f>
        <v>0</v>
      </c>
      <c r="AP7019" s="86">
        <f t="shared" si="635"/>
        <v>1</v>
      </c>
      <c r="AR7019">
        <v>0</v>
      </c>
      <c r="AS7019">
        <v>0</v>
      </c>
      <c r="AT7019">
        <v>1</v>
      </c>
      <c r="AU7019">
        <v>0</v>
      </c>
      <c r="BA7019">
        <v>-1.82</v>
      </c>
    </row>
    <row r="7020" spans="3:53" ht="12.75" x14ac:dyDescent="0.2">
      <c r="C7020" t="s">
        <v>1084</v>
      </c>
      <c r="D7020" t="s">
        <v>1053</v>
      </c>
      <c r="E7020">
        <v>36.590000000000003</v>
      </c>
      <c r="F7020">
        <v>7.49</v>
      </c>
      <c r="G7020">
        <v>7.62</v>
      </c>
      <c r="H7020">
        <v>1280</v>
      </c>
      <c r="I7020">
        <v>6387.5159999999996</v>
      </c>
      <c r="J7020" t="s">
        <v>78</v>
      </c>
      <c r="K7020">
        <v>56.01</v>
      </c>
      <c r="L7020">
        <v>36.397653846153837</v>
      </c>
      <c r="M7020">
        <v>0.52845756119108978</v>
      </c>
      <c r="N7020">
        <v>36.408690243902441</v>
      </c>
      <c r="O7020">
        <v>0.49798483516700243</v>
      </c>
      <c r="P7020">
        <v>229863</v>
      </c>
      <c r="Q7020">
        <v>479331</v>
      </c>
      <c r="R7020">
        <v>0.48</v>
      </c>
      <c r="S7020">
        <v>38.415999999999997</v>
      </c>
      <c r="T7020">
        <v>6.4219999999999997</v>
      </c>
      <c r="U7020">
        <v>19.811599999999999</v>
      </c>
      <c r="V7020">
        <v>2.406351328934345</v>
      </c>
      <c r="AC7020">
        <v>36.78</v>
      </c>
      <c r="AD7020">
        <v>35.020000000000003</v>
      </c>
      <c r="AH7020" s="85">
        <f>IF(AND(M7020&lt;Variables!$G$6,M7020&gt;Variables!$G$5),0,1)</f>
        <v>1</v>
      </c>
      <c r="AI7020" s="85">
        <f t="shared" si="636"/>
        <v>1</v>
      </c>
      <c r="AJ7020" s="85">
        <f>IF(I7020&gt;Variables!$G$7,0,1)</f>
        <v>0</v>
      </c>
      <c r="AK7020" s="85">
        <f>IF(F7020&gt;Variables!$G$8,0,1)</f>
        <v>1</v>
      </c>
      <c r="AL7020" s="85">
        <f>IF(G7020&gt;Variables!$G$9,0,1)</f>
        <v>1</v>
      </c>
      <c r="AM7020" s="85">
        <f>IF(AND(K7020&gt;Variables!$G$10,K7020&lt;Variables!$G$11),0,1)</f>
        <v>0</v>
      </c>
      <c r="AN7020" s="103">
        <f>IF(H7020&lt;Variables!$G$13,1,0)</f>
        <v>1</v>
      </c>
      <c r="AO7020" s="101">
        <f>IF(R7020&lt;Variables!$G$12,0,1)</f>
        <v>0</v>
      </c>
      <c r="AP7020" s="86">
        <f t="shared" si="635"/>
        <v>1</v>
      </c>
      <c r="AR7020">
        <v>0</v>
      </c>
      <c r="AS7020">
        <v>0</v>
      </c>
      <c r="AT7020">
        <v>1</v>
      </c>
      <c r="AU7020">
        <v>0</v>
      </c>
      <c r="BA7020">
        <v>-2.25</v>
      </c>
    </row>
    <row r="7021" spans="3:53" ht="12.75" x14ac:dyDescent="0.2">
      <c r="C7021" t="s">
        <v>1084</v>
      </c>
      <c r="D7021" t="s">
        <v>295</v>
      </c>
      <c r="E7021">
        <v>68.239999999999995</v>
      </c>
      <c r="F7021">
        <v>7.46</v>
      </c>
      <c r="G7021">
        <v>5.83</v>
      </c>
      <c r="H7021">
        <v>2400</v>
      </c>
      <c r="I7021">
        <v>6.0000000000000001E-3</v>
      </c>
      <c r="J7021" t="s">
        <v>78</v>
      </c>
      <c r="K7021">
        <v>51.79</v>
      </c>
      <c r="L7021">
        <v>68.218082352941181</v>
      </c>
      <c r="M7021">
        <v>3.2128793866438639E-2</v>
      </c>
      <c r="N7021">
        <v>68.089588636363629</v>
      </c>
      <c r="O7021">
        <v>0.22090214766848729</v>
      </c>
      <c r="P7021">
        <v>219442</v>
      </c>
      <c r="Q7021">
        <v>370535</v>
      </c>
      <c r="R7021">
        <v>0.59</v>
      </c>
      <c r="S7021">
        <v>38.415999999999997</v>
      </c>
      <c r="T7021">
        <v>6.4219999999999997</v>
      </c>
      <c r="U7021">
        <v>19.811599999999999</v>
      </c>
      <c r="V7021">
        <v>2.3845429609170039</v>
      </c>
      <c r="AC7021">
        <v>69.290000000000006</v>
      </c>
      <c r="AD7021">
        <v>67.394999999999996</v>
      </c>
      <c r="AH7021" s="85">
        <f>IF(AND(M7021&lt;Variables!$G$6,M7021&gt;Variables!$G$5),0,1)</f>
        <v>1</v>
      </c>
      <c r="AI7021" s="85">
        <f t="shared" si="636"/>
        <v>0</v>
      </c>
      <c r="AJ7021" s="85">
        <f>IF(I7021&gt;Variables!$G$7,0,1)</f>
        <v>0</v>
      </c>
      <c r="AK7021" s="85">
        <f>IF(F7021&gt;Variables!$G$8,0,1)</f>
        <v>1</v>
      </c>
      <c r="AL7021" s="85">
        <f>IF(G7021&gt;Variables!$G$9,0,1)</f>
        <v>1</v>
      </c>
      <c r="AM7021" s="85">
        <f>IF(AND(K7021&gt;Variables!$G$10,K7021&lt;Variables!$G$11),0,1)</f>
        <v>0</v>
      </c>
      <c r="AN7021" s="103">
        <f>IF(H7021&lt;Variables!$G$13,1,0)</f>
        <v>1</v>
      </c>
      <c r="AO7021" s="101">
        <f>IF(R7021&lt;Variables!$G$12,0,1)</f>
        <v>0</v>
      </c>
      <c r="AP7021" s="86">
        <f t="shared" si="635"/>
        <v>1</v>
      </c>
      <c r="AR7021">
        <v>1</v>
      </c>
      <c r="AS7021">
        <v>0</v>
      </c>
      <c r="AT7021">
        <v>0</v>
      </c>
      <c r="AU7021">
        <v>0</v>
      </c>
      <c r="BA7021">
        <v>1.41</v>
      </c>
    </row>
    <row r="7022" spans="3:53" ht="12.75" x14ac:dyDescent="0.2">
      <c r="C7022" t="s">
        <v>1084</v>
      </c>
      <c r="D7022" t="s">
        <v>888</v>
      </c>
      <c r="E7022">
        <v>22.08</v>
      </c>
      <c r="F7022">
        <v>6.88</v>
      </c>
      <c r="G7022">
        <v>3.73</v>
      </c>
      <c r="H7022">
        <v>3070</v>
      </c>
      <c r="I7022">
        <v>-62.155000000000001</v>
      </c>
      <c r="J7022" t="s">
        <v>78</v>
      </c>
      <c r="K7022">
        <v>57.05</v>
      </c>
      <c r="L7022">
        <v>22.025449999999999</v>
      </c>
      <c r="M7022">
        <v>0.20226601499627661</v>
      </c>
      <c r="N7022">
        <v>21.902286</v>
      </c>
      <c r="O7022">
        <v>0.76573742119884902</v>
      </c>
      <c r="P7022">
        <v>2080000</v>
      </c>
      <c r="Q7022">
        <v>3673000</v>
      </c>
      <c r="R7022">
        <v>0.56999999999999995</v>
      </c>
      <c r="S7022">
        <v>38.415999999999997</v>
      </c>
      <c r="T7022">
        <v>6.4219999999999997</v>
      </c>
      <c r="U7022">
        <v>19.811599999999999</v>
      </c>
      <c r="V7022">
        <v>2.430660866638366</v>
      </c>
      <c r="AC7022">
        <v>23.4679</v>
      </c>
      <c r="AD7022">
        <v>22.024999999999999</v>
      </c>
      <c r="AH7022" s="85">
        <f>IF(AND(M7022&lt;Variables!$G$6,M7022&gt;Variables!$G$5),0,1)</f>
        <v>1</v>
      </c>
      <c r="AI7022" s="85">
        <f t="shared" si="636"/>
        <v>0</v>
      </c>
      <c r="AJ7022" s="85">
        <f>IF(I7022&gt;Variables!$G$7,0,1)</f>
        <v>1</v>
      </c>
      <c r="AK7022" s="85">
        <f>IF(F7022&gt;Variables!$G$8,0,1)</f>
        <v>1</v>
      </c>
      <c r="AL7022" s="85">
        <f>IF(G7022&gt;Variables!$G$9,0,1)</f>
        <v>1</v>
      </c>
      <c r="AM7022" s="85">
        <f>IF(AND(K7022&gt;Variables!$G$10,K7022&lt;Variables!$G$11),0,1)</f>
        <v>0</v>
      </c>
      <c r="AN7022" s="103">
        <f>IF(H7022&lt;Variables!$G$13,1,0)</f>
        <v>0</v>
      </c>
      <c r="AO7022" s="101">
        <f>IF(R7022&lt;Variables!$G$12,0,1)</f>
        <v>0</v>
      </c>
      <c r="AP7022" s="86">
        <f t="shared" si="635"/>
        <v>1</v>
      </c>
      <c r="AR7022">
        <v>1</v>
      </c>
      <c r="AS7022">
        <v>0</v>
      </c>
      <c r="AT7022">
        <v>0</v>
      </c>
      <c r="AU7022">
        <v>0</v>
      </c>
      <c r="BA7022">
        <v>1.75</v>
      </c>
    </row>
    <row r="7023" spans="3:53" ht="12.75" x14ac:dyDescent="0.2">
      <c r="C7023" t="s">
        <v>1084</v>
      </c>
      <c r="D7023" t="s">
        <v>1042</v>
      </c>
      <c r="E7023">
        <v>15.55</v>
      </c>
      <c r="F7023">
        <v>14.16</v>
      </c>
      <c r="G7023">
        <v>4.88</v>
      </c>
      <c r="H7023">
        <v>2590</v>
      </c>
      <c r="I7023">
        <v>307.83499999999998</v>
      </c>
      <c r="J7023" t="s">
        <v>78</v>
      </c>
      <c r="K7023">
        <v>55.73</v>
      </c>
      <c r="L7023">
        <v>15.530785</v>
      </c>
      <c r="M7023">
        <v>0.28469262822194402</v>
      </c>
      <c r="N7023">
        <v>15.566632</v>
      </c>
      <c r="O7023">
        <v>5.3756008364552091E-2</v>
      </c>
      <c r="P7023">
        <v>5100000</v>
      </c>
      <c r="Q7023">
        <v>3463000</v>
      </c>
      <c r="R7023">
        <v>1.47</v>
      </c>
      <c r="S7023">
        <v>38.415999999999997</v>
      </c>
      <c r="T7023">
        <v>6.4219999999999997</v>
      </c>
      <c r="U7023">
        <v>19.811599999999999</v>
      </c>
      <c r="V7023">
        <v>2.414249629728181</v>
      </c>
      <c r="AC7023">
        <v>15.75</v>
      </c>
      <c r="AD7023">
        <v>15.38</v>
      </c>
      <c r="AH7023" s="85">
        <f>IF(AND(M7023&lt;Variables!$G$6,M7023&gt;Variables!$G$5),0,1)</f>
        <v>1</v>
      </c>
      <c r="AI7023" s="85">
        <f t="shared" si="636"/>
        <v>1</v>
      </c>
      <c r="AJ7023" s="85">
        <f>IF(I7023&gt;Variables!$G$7,0,1)</f>
        <v>0</v>
      </c>
      <c r="AK7023" s="85">
        <f>IF(F7023&gt;Variables!$G$8,0,1)</f>
        <v>0</v>
      </c>
      <c r="AL7023" s="85">
        <f>IF(G7023&gt;Variables!$G$9,0,1)</f>
        <v>1</v>
      </c>
      <c r="AM7023" s="85">
        <f>IF(AND(K7023&gt;Variables!$G$10,K7023&lt;Variables!$G$11),0,1)</f>
        <v>0</v>
      </c>
      <c r="AN7023" s="103">
        <f>IF(H7023&lt;Variables!$G$13,1,0)</f>
        <v>0</v>
      </c>
      <c r="AO7023" s="101">
        <f>IF(R7023&lt;Variables!$G$12,0,1)</f>
        <v>0</v>
      </c>
      <c r="AP7023" s="86">
        <f t="shared" ref="AP7023:AP7086" si="637">IF(J7023="Pass", 0,1)</f>
        <v>1</v>
      </c>
      <c r="AR7023">
        <v>0</v>
      </c>
      <c r="AS7023">
        <v>0</v>
      </c>
      <c r="AT7023">
        <v>1</v>
      </c>
      <c r="AU7023">
        <v>0</v>
      </c>
      <c r="BA7023">
        <v>-0.93</v>
      </c>
    </row>
    <row r="7024" spans="3:53" ht="12.75" x14ac:dyDescent="0.2">
      <c r="C7024" t="s">
        <v>1084</v>
      </c>
      <c r="D7024" t="s">
        <v>971</v>
      </c>
      <c r="E7024">
        <v>30.69</v>
      </c>
      <c r="F7024">
        <v>6.45</v>
      </c>
      <c r="G7024">
        <v>-4.25</v>
      </c>
      <c r="H7024">
        <v>20630</v>
      </c>
      <c r="I7024">
        <v>-67.772000000000006</v>
      </c>
      <c r="J7024" t="s">
        <v>78</v>
      </c>
      <c r="K7024">
        <v>62.69</v>
      </c>
      <c r="L7024">
        <v>30.587444999999999</v>
      </c>
      <c r="M7024">
        <v>0.4497106574282323</v>
      </c>
      <c r="N7024">
        <v>30.435739999999999</v>
      </c>
      <c r="O7024">
        <v>0.95039581754873015</v>
      </c>
      <c r="P7024">
        <v>20194000</v>
      </c>
      <c r="Q7024">
        <v>8987000</v>
      </c>
      <c r="R7024">
        <v>2.25</v>
      </c>
      <c r="S7024">
        <v>38.415999999999997</v>
      </c>
      <c r="T7024">
        <v>6.4219999999999997</v>
      </c>
      <c r="U7024">
        <v>19.811599999999999</v>
      </c>
      <c r="V7024">
        <v>2.4702946029417632</v>
      </c>
      <c r="AC7024">
        <v>31.274999999999999</v>
      </c>
      <c r="AD7024">
        <v>29.6</v>
      </c>
      <c r="AH7024" s="85">
        <f>IF(AND(M7024&lt;Variables!$G$6,M7024&gt;Variables!$G$5),0,1)</f>
        <v>1</v>
      </c>
      <c r="AI7024" s="85">
        <f t="shared" si="636"/>
        <v>0</v>
      </c>
      <c r="AJ7024" s="85">
        <f>IF(I7024&gt;Variables!$G$7,0,1)</f>
        <v>1</v>
      </c>
      <c r="AK7024" s="85">
        <f>IF(F7024&gt;Variables!$G$8,0,1)</f>
        <v>1</v>
      </c>
      <c r="AL7024" s="85">
        <f>IF(G7024&gt;Variables!$G$9,0,1)</f>
        <v>1</v>
      </c>
      <c r="AM7024" s="85">
        <f>IF(AND(K7024&gt;Variables!$G$10,K7024&lt;Variables!$G$11),0,1)</f>
        <v>0</v>
      </c>
      <c r="AN7024" s="103">
        <f>IF(H7024&lt;Variables!$G$13,1,0)</f>
        <v>0</v>
      </c>
      <c r="AO7024" s="101">
        <f>IF(R7024&lt;Variables!$G$12,0,1)</f>
        <v>1</v>
      </c>
      <c r="AP7024" s="86">
        <f t="shared" si="637"/>
        <v>1</v>
      </c>
      <c r="AR7024">
        <v>0</v>
      </c>
      <c r="AS7024">
        <v>0</v>
      </c>
      <c r="AT7024">
        <v>1</v>
      </c>
      <c r="AU7024">
        <v>0</v>
      </c>
      <c r="BA7024">
        <v>-1.68</v>
      </c>
    </row>
    <row r="7025" spans="3:53" ht="12.75" x14ac:dyDescent="0.2">
      <c r="C7025" t="s">
        <v>1084</v>
      </c>
      <c r="D7025" t="s">
        <v>1043</v>
      </c>
      <c r="E7025">
        <v>27.4</v>
      </c>
      <c r="F7025">
        <v>6.03</v>
      </c>
      <c r="G7025">
        <v>3.24</v>
      </c>
      <c r="H7025">
        <v>-99999</v>
      </c>
      <c r="I7025">
        <v>-0.182</v>
      </c>
      <c r="J7025" t="s">
        <v>78</v>
      </c>
      <c r="K7025">
        <v>58.15</v>
      </c>
      <c r="L7025">
        <v>27.317999999999991</v>
      </c>
      <c r="M7025">
        <v>0.30016838714402339</v>
      </c>
      <c r="N7025">
        <v>27.326809677419359</v>
      </c>
      <c r="O7025">
        <v>0.26783339674342549</v>
      </c>
      <c r="P7025">
        <v>106485</v>
      </c>
      <c r="Q7025">
        <v>205671</v>
      </c>
      <c r="R7025">
        <v>0.52</v>
      </c>
      <c r="S7025">
        <v>38.415999999999997</v>
      </c>
      <c r="T7025">
        <v>6.4219999999999997</v>
      </c>
      <c r="U7025">
        <v>19.811599999999999</v>
      </c>
      <c r="V7025">
        <v>2.4365644985723689</v>
      </c>
      <c r="AC7025">
        <v>27.41</v>
      </c>
      <c r="AD7025">
        <v>27.3</v>
      </c>
      <c r="AH7025" s="85">
        <f>IF(AND(M7025&lt;Variables!$G$6,M7025&gt;Variables!$G$5),0,1)</f>
        <v>1</v>
      </c>
      <c r="AI7025" s="85">
        <f t="shared" si="636"/>
        <v>1</v>
      </c>
      <c r="AJ7025" s="85">
        <f>IF(I7025&gt;Variables!$G$7,0,1)</f>
        <v>1</v>
      </c>
      <c r="AK7025" s="85">
        <f>IF(F7025&gt;Variables!$G$8,0,1)</f>
        <v>1</v>
      </c>
      <c r="AL7025" s="85">
        <f>IF(G7025&gt;Variables!$G$9,0,1)</f>
        <v>1</v>
      </c>
      <c r="AM7025" s="85">
        <f>IF(AND(K7025&gt;Variables!$G$10,K7025&lt;Variables!$G$11),0,1)</f>
        <v>0</v>
      </c>
      <c r="AN7025" s="103">
        <f>IF(H7025&lt;Variables!$G$13,1,0)</f>
        <v>1</v>
      </c>
      <c r="AO7025" s="101">
        <f>IF(R7025&lt;Variables!$G$12,0,1)</f>
        <v>0</v>
      </c>
      <c r="AP7025" s="86">
        <f t="shared" si="637"/>
        <v>1</v>
      </c>
      <c r="AR7025">
        <v>0</v>
      </c>
      <c r="AS7025">
        <v>0</v>
      </c>
      <c r="AT7025">
        <v>0</v>
      </c>
      <c r="AU7025">
        <v>0</v>
      </c>
      <c r="BA7025">
        <v>0</v>
      </c>
    </row>
    <row r="7026" spans="3:53" ht="12.75" x14ac:dyDescent="0.2">
      <c r="C7026" t="s">
        <v>1084</v>
      </c>
      <c r="D7026" t="s">
        <v>1046</v>
      </c>
      <c r="E7026">
        <v>33.15</v>
      </c>
      <c r="F7026">
        <v>6.01</v>
      </c>
      <c r="G7026">
        <v>5.27</v>
      </c>
      <c r="H7026">
        <v>1920</v>
      </c>
      <c r="I7026">
        <v>-61.600999999999999</v>
      </c>
      <c r="J7026" t="s">
        <v>78</v>
      </c>
      <c r="K7026">
        <v>42.35</v>
      </c>
      <c r="L7026">
        <v>33.333229411764712</v>
      </c>
      <c r="M7026">
        <v>-0.57969004256309142</v>
      </c>
      <c r="N7026">
        <v>33.402309302325577</v>
      </c>
      <c r="O7026">
        <v>-0.78530289613033855</v>
      </c>
      <c r="P7026">
        <v>207895</v>
      </c>
      <c r="Q7026">
        <v>557565</v>
      </c>
      <c r="R7026">
        <v>0.37</v>
      </c>
      <c r="S7026">
        <v>38.415999999999997</v>
      </c>
      <c r="T7026">
        <v>6.4219999999999997</v>
      </c>
      <c r="U7026">
        <v>19.811599999999999</v>
      </c>
      <c r="V7026">
        <v>2.2900107330582848</v>
      </c>
      <c r="AC7026">
        <v>34.26</v>
      </c>
      <c r="AD7026">
        <v>33.090000000000003</v>
      </c>
      <c r="AH7026" s="85">
        <f>IF(AND(M7026&lt;Variables!$G$6,M7026&gt;Variables!$G$5),0,1)</f>
        <v>1</v>
      </c>
      <c r="AI7026" s="85">
        <f t="shared" si="636"/>
        <v>1</v>
      </c>
      <c r="AJ7026" s="85">
        <f>IF(I7026&gt;Variables!$G$7,0,1)</f>
        <v>1</v>
      </c>
      <c r="AK7026" s="85">
        <f>IF(F7026&gt;Variables!$G$8,0,1)</f>
        <v>1</v>
      </c>
      <c r="AL7026" s="85">
        <f>IF(G7026&gt;Variables!$G$9,0,1)</f>
        <v>1</v>
      </c>
      <c r="AM7026" s="85">
        <f>IF(AND(K7026&gt;Variables!$G$10,K7026&lt;Variables!$G$11),0,1)</f>
        <v>1</v>
      </c>
      <c r="AN7026" s="103">
        <f>IF(H7026&lt;Variables!$G$13,1,0)</f>
        <v>1</v>
      </c>
      <c r="AO7026" s="101">
        <f>IF(R7026&lt;Variables!$G$12,0,1)</f>
        <v>0</v>
      </c>
      <c r="AP7026" s="86">
        <f t="shared" si="637"/>
        <v>1</v>
      </c>
      <c r="AR7026">
        <v>1</v>
      </c>
      <c r="AS7026">
        <v>0</v>
      </c>
      <c r="AT7026">
        <v>0</v>
      </c>
      <c r="AU7026">
        <v>0</v>
      </c>
      <c r="BA7026">
        <v>1.42</v>
      </c>
    </row>
    <row r="7027" spans="3:53" ht="12.75" x14ac:dyDescent="0.2">
      <c r="C7027" t="s">
        <v>1084</v>
      </c>
      <c r="D7027" t="s">
        <v>1038</v>
      </c>
      <c r="E7027">
        <v>5.12</v>
      </c>
      <c r="F7027">
        <v>5.92</v>
      </c>
      <c r="G7027">
        <v>-17.07</v>
      </c>
      <c r="H7027">
        <v>41.21</v>
      </c>
      <c r="I7027">
        <v>-44.371000000000002</v>
      </c>
      <c r="J7027" t="s">
        <v>78</v>
      </c>
      <c r="K7027">
        <v>38.92</v>
      </c>
      <c r="L7027">
        <v>5.3070449999999996</v>
      </c>
      <c r="M7027">
        <v>-3.9013236179455788</v>
      </c>
      <c r="N7027">
        <v>5.1939440000000001</v>
      </c>
      <c r="O7027">
        <v>-1.8087218499082871</v>
      </c>
      <c r="P7027">
        <v>9277000</v>
      </c>
      <c r="Q7027">
        <v>136903</v>
      </c>
      <c r="R7027">
        <v>67.760000000000005</v>
      </c>
      <c r="S7027">
        <v>38.415999999999997</v>
      </c>
      <c r="T7027">
        <v>6.4219999999999997</v>
      </c>
      <c r="U7027">
        <v>19.811599999999999</v>
      </c>
      <c r="V7027">
        <v>2.2288070035629999</v>
      </c>
      <c r="AC7027">
        <v>5.31</v>
      </c>
      <c r="AD7027">
        <v>4.5900999999999996</v>
      </c>
      <c r="AH7027" s="85">
        <f>IF(AND(M7027&lt;Variables!$G$6,M7027&gt;Variables!$G$5),0,1)</f>
        <v>0</v>
      </c>
      <c r="AI7027" s="85">
        <f t="shared" si="636"/>
        <v>0</v>
      </c>
      <c r="AJ7027" s="85">
        <f>IF(I7027&gt;Variables!$G$7,0,1)</f>
        <v>1</v>
      </c>
      <c r="AK7027" s="85">
        <f>IF(F7027&gt;Variables!$G$8,0,1)</f>
        <v>1</v>
      </c>
      <c r="AL7027" s="85">
        <f>IF(G7027&gt;Variables!$G$9,0,1)</f>
        <v>1</v>
      </c>
      <c r="AM7027" s="85">
        <f>IF(AND(K7027&gt;Variables!$G$10,K7027&lt;Variables!$G$11),0,1)</f>
        <v>1</v>
      </c>
      <c r="AN7027" s="103">
        <f>IF(H7027&lt;Variables!$G$13,1,0)</f>
        <v>1</v>
      </c>
      <c r="AO7027" s="101">
        <f>IF(R7027&lt;Variables!$G$12,0,1)</f>
        <v>1</v>
      </c>
      <c r="AP7027" s="86">
        <f t="shared" si="637"/>
        <v>1</v>
      </c>
      <c r="AR7027">
        <v>1</v>
      </c>
      <c r="AS7027">
        <v>0</v>
      </c>
      <c r="AT7027">
        <v>0</v>
      </c>
      <c r="AU7027">
        <v>0</v>
      </c>
      <c r="BA7027">
        <v>2</v>
      </c>
    </row>
    <row r="7028" spans="3:53" ht="12.75" x14ac:dyDescent="0.2">
      <c r="C7028" t="s">
        <v>1084</v>
      </c>
      <c r="D7028" t="s">
        <v>1045</v>
      </c>
      <c r="E7028">
        <v>34.92</v>
      </c>
      <c r="F7028">
        <v>5.4</v>
      </c>
      <c r="G7028">
        <v>3.84</v>
      </c>
      <c r="H7028">
        <v>4890</v>
      </c>
      <c r="I7028">
        <v>67.525999999999996</v>
      </c>
      <c r="J7028" t="s">
        <v>78</v>
      </c>
      <c r="K7028">
        <v>57.35</v>
      </c>
      <c r="L7028">
        <v>34.80921052631578</v>
      </c>
      <c r="M7028">
        <v>0.31827631827634911</v>
      </c>
      <c r="N7028">
        <v>34.710127083333333</v>
      </c>
      <c r="O7028">
        <v>0.60464462190760093</v>
      </c>
      <c r="P7028">
        <v>406790</v>
      </c>
      <c r="Q7028">
        <v>3348000</v>
      </c>
      <c r="R7028">
        <v>0.12</v>
      </c>
      <c r="S7028">
        <v>38.415999999999997</v>
      </c>
      <c r="T7028">
        <v>6.4219999999999997</v>
      </c>
      <c r="U7028">
        <v>19.811599999999999</v>
      </c>
      <c r="V7028">
        <v>2.4281148279720259</v>
      </c>
      <c r="AC7028">
        <v>35.1</v>
      </c>
      <c r="AD7028">
        <v>33.9</v>
      </c>
      <c r="AH7028" s="85">
        <f>IF(AND(M7028&lt;Variables!$G$6,M7028&gt;Variables!$G$5),0,1)</f>
        <v>1</v>
      </c>
      <c r="AI7028" s="85">
        <f t="shared" si="636"/>
        <v>0</v>
      </c>
      <c r="AJ7028" s="85">
        <f>IF(I7028&gt;Variables!$G$7,0,1)</f>
        <v>0</v>
      </c>
      <c r="AK7028" s="85">
        <f>IF(F7028&gt;Variables!$G$8,0,1)</f>
        <v>1</v>
      </c>
      <c r="AL7028" s="85">
        <f>IF(G7028&gt;Variables!$G$9,0,1)</f>
        <v>1</v>
      </c>
      <c r="AM7028" s="85">
        <f>IF(AND(K7028&gt;Variables!$G$10,K7028&lt;Variables!$G$11),0,1)</f>
        <v>0</v>
      </c>
      <c r="AN7028" s="103">
        <f>IF(H7028&lt;Variables!$G$13,1,0)</f>
        <v>0</v>
      </c>
      <c r="AO7028" s="101">
        <f>IF(R7028&lt;Variables!$G$12,0,1)</f>
        <v>0</v>
      </c>
      <c r="AP7028" s="86">
        <f t="shared" si="637"/>
        <v>1</v>
      </c>
      <c r="AR7028">
        <v>0</v>
      </c>
      <c r="AS7028">
        <v>0</v>
      </c>
      <c r="AT7028">
        <v>1</v>
      </c>
      <c r="AU7028">
        <v>0</v>
      </c>
      <c r="BA7028">
        <v>-1.37</v>
      </c>
    </row>
    <row r="7029" spans="3:53" ht="12.75" x14ac:dyDescent="0.2">
      <c r="C7029" t="s">
        <v>1084</v>
      </c>
      <c r="D7029" t="s">
        <v>1039</v>
      </c>
      <c r="E7029">
        <v>6.26</v>
      </c>
      <c r="F7029">
        <v>25.03</v>
      </c>
      <c r="G7029">
        <v>-4.76</v>
      </c>
      <c r="H7029">
        <v>6.19</v>
      </c>
      <c r="I7029">
        <v>-41.936</v>
      </c>
      <c r="J7029" t="s">
        <v>76</v>
      </c>
      <c r="K7029">
        <v>58.59</v>
      </c>
      <c r="L7029">
        <v>6.0759299999999996</v>
      </c>
      <c r="M7029">
        <v>2.0419919255159238</v>
      </c>
      <c r="N7029">
        <v>5.9793079999999996</v>
      </c>
      <c r="O7029">
        <v>3.6909287830632</v>
      </c>
      <c r="P7029">
        <v>10370000</v>
      </c>
      <c r="Q7029">
        <v>250890</v>
      </c>
      <c r="R7029">
        <v>41.33</v>
      </c>
      <c r="S7029">
        <v>38.415999999999997</v>
      </c>
      <c r="T7029">
        <v>6.4219999999999997</v>
      </c>
      <c r="U7029">
        <v>19.811599999999999</v>
      </c>
      <c r="V7029">
        <v>2.352243037607741</v>
      </c>
      <c r="AC7029">
        <v>6.5</v>
      </c>
      <c r="AD7029">
        <v>5.3</v>
      </c>
      <c r="AH7029" s="85">
        <f>IF(AND(M7029&lt;Variables!$G$6,M7029&gt;Variables!$G$5),0,1)</f>
        <v>1</v>
      </c>
      <c r="AI7029" s="85">
        <f t="shared" si="636"/>
        <v>0</v>
      </c>
      <c r="AJ7029" s="85">
        <f>IF(I7029&gt;Variables!$G$7,0,1)</f>
        <v>1</v>
      </c>
      <c r="AK7029" s="85">
        <f>IF(F7029&gt;Variables!$G$8,0,1)</f>
        <v>0</v>
      </c>
      <c r="AL7029" s="85">
        <f>IF(G7029&gt;Variables!$G$9,0,1)</f>
        <v>1</v>
      </c>
      <c r="AM7029" s="85">
        <f>IF(AND(K7029&gt;Variables!$G$10,K7029&lt;Variables!$G$11),0,1)</f>
        <v>0</v>
      </c>
      <c r="AN7029" s="103">
        <f>IF(H7029&lt;Variables!$G$13,1,0)</f>
        <v>1</v>
      </c>
      <c r="AO7029" s="101">
        <f>IF(R7029&lt;Variables!$G$12,0,1)</f>
        <v>1</v>
      </c>
      <c r="AP7029" s="86">
        <f t="shared" si="637"/>
        <v>0</v>
      </c>
      <c r="AR7029">
        <v>1</v>
      </c>
      <c r="AS7029">
        <v>0</v>
      </c>
      <c r="AT7029">
        <v>0</v>
      </c>
      <c r="AU7029">
        <v>0</v>
      </c>
      <c r="BA7029">
        <v>2</v>
      </c>
    </row>
    <row r="7030" spans="3:53" ht="12.75" x14ac:dyDescent="0.2">
      <c r="C7030" t="s">
        <v>1084</v>
      </c>
      <c r="D7030" t="s">
        <v>1079</v>
      </c>
      <c r="E7030">
        <v>6.37</v>
      </c>
      <c r="F7030">
        <v>20.27</v>
      </c>
      <c r="G7030">
        <v>21.1</v>
      </c>
      <c r="H7030">
        <v>79.040000000000006</v>
      </c>
      <c r="I7030">
        <v>-20.901</v>
      </c>
      <c r="J7030" t="s">
        <v>76</v>
      </c>
      <c r="K7030">
        <v>47.83</v>
      </c>
      <c r="L7030">
        <v>6.4565400000000013</v>
      </c>
      <c r="M7030">
        <v>-0.96553262273604146</v>
      </c>
      <c r="N7030">
        <v>6.4026399999999999</v>
      </c>
      <c r="O7030">
        <v>-0.13182062399260661</v>
      </c>
      <c r="P7030">
        <v>4900000</v>
      </c>
      <c r="Q7030">
        <v>90920</v>
      </c>
      <c r="R7030">
        <v>53.89</v>
      </c>
      <c r="S7030">
        <v>38.415999999999997</v>
      </c>
      <c r="T7030">
        <v>6.4219999999999997</v>
      </c>
      <c r="U7030">
        <v>19.811599999999999</v>
      </c>
      <c r="V7030">
        <v>2.3635716938657549</v>
      </c>
      <c r="AC7030">
        <v>6.99</v>
      </c>
      <c r="AD7030">
        <v>5.3</v>
      </c>
      <c r="AH7030" s="85">
        <f>IF(AND(M7030&lt;Variables!$G$6,M7030&gt;Variables!$G$5),0,1)</f>
        <v>1</v>
      </c>
      <c r="AI7030" s="85">
        <f t="shared" si="636"/>
        <v>0</v>
      </c>
      <c r="AJ7030" s="85">
        <f>IF(I7030&gt;Variables!$G$7,0,1)</f>
        <v>1</v>
      </c>
      <c r="AK7030" s="85">
        <f>IF(F7030&gt;Variables!$G$8,0,1)</f>
        <v>0</v>
      </c>
      <c r="AL7030" s="85">
        <f>IF(G7030&gt;Variables!$G$9,0,1)</f>
        <v>0</v>
      </c>
      <c r="AM7030" s="85">
        <f>IF(AND(K7030&gt;Variables!$G$10,K7030&lt;Variables!$G$11),0,1)</f>
        <v>1</v>
      </c>
      <c r="AN7030" s="103">
        <f>IF(H7030&lt;Variables!$G$13,1,0)</f>
        <v>1</v>
      </c>
      <c r="AO7030" s="101">
        <f>IF(R7030&lt;Variables!$G$12,0,1)</f>
        <v>1</v>
      </c>
      <c r="AP7030" s="86">
        <f t="shared" si="637"/>
        <v>0</v>
      </c>
      <c r="AR7030">
        <v>1</v>
      </c>
      <c r="AS7030">
        <v>0</v>
      </c>
      <c r="AT7030">
        <v>0</v>
      </c>
      <c r="AU7030">
        <v>0</v>
      </c>
      <c r="BA7030">
        <v>2</v>
      </c>
    </row>
    <row r="7031" spans="3:53" ht="12.75" x14ac:dyDescent="0.2">
      <c r="C7031" t="s">
        <v>1084</v>
      </c>
      <c r="D7031" t="s">
        <v>1036</v>
      </c>
      <c r="E7031">
        <v>701.33</v>
      </c>
      <c r="F7031">
        <v>14.58</v>
      </c>
      <c r="G7031">
        <v>2.25</v>
      </c>
      <c r="H7031">
        <v>12820</v>
      </c>
      <c r="I7031">
        <v>71.492000000000004</v>
      </c>
      <c r="J7031" t="s">
        <v>76</v>
      </c>
      <c r="K7031">
        <v>47.81</v>
      </c>
      <c r="L7031">
        <v>702.86045500000012</v>
      </c>
      <c r="M7031">
        <v>-0.20280768250081299</v>
      </c>
      <c r="N7031">
        <v>701.82470999999987</v>
      </c>
      <c r="O7031">
        <v>-5.5528110430868527E-2</v>
      </c>
      <c r="P7031">
        <v>2083000</v>
      </c>
      <c r="Q7031">
        <v>568465</v>
      </c>
      <c r="R7031">
        <v>3.66</v>
      </c>
      <c r="S7031">
        <v>38.415999999999997</v>
      </c>
      <c r="T7031">
        <v>6.4219999999999997</v>
      </c>
      <c r="U7031">
        <v>19.811599999999999</v>
      </c>
      <c r="V7031">
        <v>2.3483018979393551</v>
      </c>
      <c r="AC7031">
        <v>714.68989999999997</v>
      </c>
      <c r="AD7031">
        <v>698.5</v>
      </c>
      <c r="AH7031" s="85">
        <f>IF(AND(M7031&lt;Variables!$G$6,M7031&gt;Variables!$G$5),0,1)</f>
        <v>1</v>
      </c>
      <c r="AI7031" s="85">
        <f t="shared" si="636"/>
        <v>0</v>
      </c>
      <c r="AJ7031" s="85">
        <f>IF(I7031&gt;Variables!$G$7,0,1)</f>
        <v>0</v>
      </c>
      <c r="AK7031" s="85">
        <f>IF(F7031&gt;Variables!$G$8,0,1)</f>
        <v>0</v>
      </c>
      <c r="AL7031" s="85">
        <f>IF(G7031&gt;Variables!$G$9,0,1)</f>
        <v>1</v>
      </c>
      <c r="AM7031" s="85">
        <f>IF(AND(K7031&gt;Variables!$G$10,K7031&lt;Variables!$G$11),0,1)</f>
        <v>1</v>
      </c>
      <c r="AN7031" s="103">
        <f>IF(H7031&lt;Variables!$G$13,1,0)</f>
        <v>0</v>
      </c>
      <c r="AO7031" s="101">
        <f>IF(R7031&lt;Variables!$G$12,0,1)</f>
        <v>1</v>
      </c>
      <c r="AP7031" s="86">
        <f t="shared" si="637"/>
        <v>0</v>
      </c>
      <c r="AR7031">
        <v>0</v>
      </c>
      <c r="AS7031">
        <v>1</v>
      </c>
      <c r="AT7031">
        <v>0</v>
      </c>
      <c r="AU7031">
        <v>0</v>
      </c>
      <c r="BA7031">
        <v>0.51</v>
      </c>
    </row>
    <row r="7032" spans="3:53" ht="12.75" x14ac:dyDescent="0.2">
      <c r="C7032" t="s">
        <v>1084</v>
      </c>
      <c r="D7032" t="s">
        <v>1037</v>
      </c>
      <c r="E7032">
        <v>66.180000000000007</v>
      </c>
      <c r="F7032">
        <v>8.5399999999999991</v>
      </c>
      <c r="G7032">
        <v>1.2</v>
      </c>
      <c r="H7032">
        <v>3300</v>
      </c>
      <c r="I7032">
        <v>2.6509999999999998</v>
      </c>
      <c r="J7032" t="s">
        <v>76</v>
      </c>
      <c r="K7032">
        <v>42.05</v>
      </c>
      <c r="L7032">
        <v>66.340879999999999</v>
      </c>
      <c r="M7032">
        <v>-7.6845528729790127E-2</v>
      </c>
      <c r="N7032">
        <v>67.815446000000009</v>
      </c>
      <c r="O7032">
        <v>-2.249555359408836</v>
      </c>
      <c r="P7032">
        <v>4802000</v>
      </c>
      <c r="Q7032">
        <v>781900</v>
      </c>
      <c r="R7032">
        <v>6.14</v>
      </c>
      <c r="S7032">
        <v>38.415999999999997</v>
      </c>
      <c r="T7032">
        <v>6.4219999999999997</v>
      </c>
      <c r="U7032">
        <v>19.811599999999999</v>
      </c>
      <c r="V7032">
        <v>2.2848716411455499</v>
      </c>
      <c r="AC7032">
        <v>70.704999999999998</v>
      </c>
      <c r="AD7032">
        <v>65.150000000000006</v>
      </c>
      <c r="AH7032" s="85">
        <f>IF(AND(M7032&lt;Variables!$G$6,M7032&gt;Variables!$G$5),0,1)</f>
        <v>1</v>
      </c>
      <c r="AI7032" s="85">
        <f t="shared" si="636"/>
        <v>1</v>
      </c>
      <c r="AJ7032" s="85">
        <f>IF(I7032&gt;Variables!$G$7,0,1)</f>
        <v>0</v>
      </c>
      <c r="AK7032" s="85">
        <f>IF(F7032&gt;Variables!$G$8,0,1)</f>
        <v>1</v>
      </c>
      <c r="AL7032" s="85">
        <f>IF(G7032&gt;Variables!$G$9,0,1)</f>
        <v>1</v>
      </c>
      <c r="AM7032" s="85">
        <f>IF(AND(K7032&gt;Variables!$G$10,K7032&lt;Variables!$G$11),0,1)</f>
        <v>1</v>
      </c>
      <c r="AN7032" s="103">
        <f>IF(H7032&lt;Variables!$G$13,1,0)</f>
        <v>0</v>
      </c>
      <c r="AO7032" s="101">
        <f>IF(R7032&lt;Variables!$G$12,0,1)</f>
        <v>1</v>
      </c>
      <c r="AP7032" s="86">
        <f t="shared" si="637"/>
        <v>0</v>
      </c>
      <c r="AR7032">
        <v>1</v>
      </c>
      <c r="AS7032">
        <v>0</v>
      </c>
      <c r="AT7032">
        <v>0</v>
      </c>
      <c r="AU7032">
        <v>0</v>
      </c>
      <c r="BA7032">
        <v>1.89</v>
      </c>
    </row>
    <row r="7033" spans="3:53" ht="12.75" x14ac:dyDescent="0.2">
      <c r="C7033" t="s">
        <v>1084</v>
      </c>
      <c r="D7033" t="s">
        <v>1060</v>
      </c>
      <c r="E7033">
        <v>26.14</v>
      </c>
      <c r="F7033">
        <v>6.67</v>
      </c>
      <c r="G7033">
        <v>6.56</v>
      </c>
      <c r="H7033">
        <v>4160</v>
      </c>
      <c r="I7033">
        <v>-64.358999999999995</v>
      </c>
      <c r="J7033" t="s">
        <v>78</v>
      </c>
      <c r="K7033">
        <v>70.77</v>
      </c>
      <c r="L7033">
        <v>25.888455</v>
      </c>
      <c r="M7033">
        <v>0.81714030443300301</v>
      </c>
      <c r="N7033">
        <v>25.586957999999999</v>
      </c>
      <c r="O7033">
        <v>2.0050918127899471</v>
      </c>
      <c r="P7033">
        <v>3048000</v>
      </c>
      <c r="Q7033">
        <v>3914000</v>
      </c>
      <c r="R7033">
        <v>0.78</v>
      </c>
      <c r="S7033">
        <v>38.415999999999997</v>
      </c>
      <c r="T7033">
        <v>6.4219999999999997</v>
      </c>
      <c r="U7033">
        <v>19.811599999999999</v>
      </c>
      <c r="V7033">
        <v>2.5119164041773061</v>
      </c>
      <c r="AC7033">
        <v>26.85</v>
      </c>
      <c r="AD7033">
        <v>25.47</v>
      </c>
      <c r="AH7033" s="85">
        <f>IF(AND(M7033&lt;Variables!$G$6,M7033&gt;Variables!$G$5),0,1)</f>
        <v>1</v>
      </c>
      <c r="AI7033" s="85">
        <f t="shared" si="636"/>
        <v>0</v>
      </c>
      <c r="AJ7033" s="85">
        <f>IF(I7033&gt;Variables!$G$7,0,1)</f>
        <v>1</v>
      </c>
      <c r="AK7033" s="85">
        <f>IF(F7033&gt;Variables!$G$8,0,1)</f>
        <v>1</v>
      </c>
      <c r="AL7033" s="85">
        <f>IF(G7033&gt;Variables!$G$9,0,1)</f>
        <v>1</v>
      </c>
      <c r="AM7033" s="85">
        <f>IF(AND(K7033&gt;Variables!$G$10,K7033&lt;Variables!$G$11),0,1)</f>
        <v>0</v>
      </c>
      <c r="AN7033" s="103">
        <f>IF(H7033&lt;Variables!$G$13,1,0)</f>
        <v>0</v>
      </c>
      <c r="AO7033" s="101">
        <f>IF(R7033&lt;Variables!$G$12,0,1)</f>
        <v>0</v>
      </c>
      <c r="AP7033" s="86">
        <f t="shared" si="637"/>
        <v>1</v>
      </c>
      <c r="AR7033">
        <v>0</v>
      </c>
      <c r="AS7033">
        <v>0</v>
      </c>
      <c r="AT7033">
        <v>1</v>
      </c>
      <c r="AU7033">
        <v>0</v>
      </c>
      <c r="BA7033">
        <v>-2.0499999999999998</v>
      </c>
    </row>
    <row r="7034" spans="3:53" ht="12.75" x14ac:dyDescent="0.2">
      <c r="C7034" t="s">
        <v>1085</v>
      </c>
      <c r="D7034" t="s">
        <v>1060</v>
      </c>
      <c r="E7034">
        <v>26.14</v>
      </c>
      <c r="F7034">
        <v>7.06</v>
      </c>
      <c r="G7034">
        <v>7.13</v>
      </c>
      <c r="H7034">
        <v>4160</v>
      </c>
      <c r="I7034">
        <v>-64.206999999999994</v>
      </c>
      <c r="J7034" t="s">
        <v>78</v>
      </c>
      <c r="K7034">
        <v>73.180000000000007</v>
      </c>
      <c r="L7034">
        <v>26.01953</v>
      </c>
      <c r="M7034">
        <v>0.84732506697851662</v>
      </c>
      <c r="N7034">
        <v>25.676732000000001</v>
      </c>
      <c r="O7034">
        <v>2.1936903808475199</v>
      </c>
      <c r="P7034">
        <v>3311000</v>
      </c>
      <c r="Q7034">
        <v>3914000</v>
      </c>
      <c r="R7034">
        <v>0.85</v>
      </c>
      <c r="S7034">
        <v>40.851999999999997</v>
      </c>
      <c r="T7034">
        <v>6.5119999999999996</v>
      </c>
      <c r="U7034">
        <v>20.7624</v>
      </c>
      <c r="V7034">
        <v>2.528391154546759</v>
      </c>
      <c r="AC7034">
        <v>26.85</v>
      </c>
      <c r="AD7034">
        <v>25.47</v>
      </c>
      <c r="AH7034" s="85">
        <f>IF(AND(M7034&lt;Variables!$G$6,M7034&gt;Variables!$G$5),0,1)</f>
        <v>1</v>
      </c>
      <c r="AI7034" s="85">
        <f t="shared" si="636"/>
        <v>0</v>
      </c>
      <c r="AJ7034" s="85">
        <f>IF(I7034&gt;Variables!$G$7,0,1)</f>
        <v>1</v>
      </c>
      <c r="AK7034" s="85">
        <f>IF(F7034&gt;Variables!$G$8,0,1)</f>
        <v>1</v>
      </c>
      <c r="AL7034" s="85">
        <f>IF(G7034&gt;Variables!$G$9,0,1)</f>
        <v>1</v>
      </c>
      <c r="AM7034" s="85">
        <f>IF(AND(K7034&gt;Variables!$G$10,K7034&lt;Variables!$G$11),0,1)</f>
        <v>0</v>
      </c>
      <c r="AN7034" s="103">
        <f>IF(H7034&lt;Variables!$G$13,1,0)</f>
        <v>0</v>
      </c>
      <c r="AO7034" s="101">
        <f>IF(R7034&lt;Variables!$G$12,0,1)</f>
        <v>0</v>
      </c>
      <c r="AP7034" s="86">
        <f t="shared" si="637"/>
        <v>1</v>
      </c>
      <c r="AR7034">
        <v>0</v>
      </c>
      <c r="AS7034">
        <v>0</v>
      </c>
      <c r="AT7034">
        <v>1</v>
      </c>
      <c r="AU7034">
        <v>0</v>
      </c>
      <c r="BA7034">
        <v>-2.25</v>
      </c>
    </row>
    <row r="7035" spans="3:53" ht="12.75" x14ac:dyDescent="0.2">
      <c r="C7035" t="s">
        <v>1085</v>
      </c>
      <c r="D7035" t="s">
        <v>215</v>
      </c>
      <c r="E7035">
        <v>22.71</v>
      </c>
      <c r="F7035">
        <v>7.2</v>
      </c>
      <c r="G7035">
        <v>0.4</v>
      </c>
      <c r="H7035">
        <v>2990</v>
      </c>
      <c r="I7035">
        <v>6.8760000000000003</v>
      </c>
      <c r="J7035" t="s">
        <v>78</v>
      </c>
      <c r="K7035">
        <v>43.16</v>
      </c>
      <c r="L7035">
        <v>22.965744999999998</v>
      </c>
      <c r="M7035">
        <v>-0.59107596988472855</v>
      </c>
      <c r="N7035">
        <v>22.967939999999999</v>
      </c>
      <c r="O7035">
        <v>-0.60057628154723675</v>
      </c>
      <c r="P7035">
        <v>27961000</v>
      </c>
      <c r="Q7035">
        <v>27211000</v>
      </c>
      <c r="R7035">
        <v>1.03</v>
      </c>
      <c r="S7035">
        <v>40.851999999999997</v>
      </c>
      <c r="T7035">
        <v>6.5119999999999996</v>
      </c>
      <c r="U7035">
        <v>20.7624</v>
      </c>
      <c r="V7035">
        <v>2.299829507793977</v>
      </c>
      <c r="AC7035">
        <v>23.15</v>
      </c>
      <c r="AD7035">
        <v>21.65</v>
      </c>
      <c r="AH7035" s="85">
        <f>IF(AND(M7035&lt;Variables!$G$6,M7035&gt;Variables!$G$5),0,1)</f>
        <v>1</v>
      </c>
      <c r="AI7035" s="85">
        <f t="shared" si="636"/>
        <v>1</v>
      </c>
      <c r="AJ7035" s="85">
        <f>IF(I7035&gt;Variables!$G$7,0,1)</f>
        <v>0</v>
      </c>
      <c r="AK7035" s="85">
        <f>IF(F7035&gt;Variables!$G$8,0,1)</f>
        <v>1</v>
      </c>
      <c r="AL7035" s="85">
        <f>IF(G7035&gt;Variables!$G$9,0,1)</f>
        <v>1</v>
      </c>
      <c r="AM7035" s="85">
        <f>IF(AND(K7035&gt;Variables!$G$10,K7035&lt;Variables!$G$11),0,1)</f>
        <v>1</v>
      </c>
      <c r="AN7035" s="103">
        <f>IF(H7035&lt;Variables!$G$13,1,0)</f>
        <v>0</v>
      </c>
      <c r="AO7035" s="101">
        <f>IF(R7035&lt;Variables!$G$12,0,1)</f>
        <v>0</v>
      </c>
      <c r="AP7035" s="86">
        <f t="shared" si="637"/>
        <v>1</v>
      </c>
      <c r="AR7035">
        <v>0</v>
      </c>
      <c r="AS7035">
        <v>0</v>
      </c>
      <c r="AT7035">
        <v>1</v>
      </c>
      <c r="AU7035">
        <v>0</v>
      </c>
      <c r="BA7035">
        <v>-2.25</v>
      </c>
    </row>
    <row r="7036" spans="3:53" ht="12.75" x14ac:dyDescent="0.2">
      <c r="C7036" t="s">
        <v>1085</v>
      </c>
      <c r="D7036" t="s">
        <v>295</v>
      </c>
      <c r="E7036">
        <v>68.2</v>
      </c>
      <c r="F7036">
        <v>7.26</v>
      </c>
      <c r="G7036">
        <v>5.61</v>
      </c>
      <c r="H7036">
        <v>2400</v>
      </c>
      <c r="I7036">
        <v>6.0000000000000001E-3</v>
      </c>
      <c r="J7036" t="s">
        <v>78</v>
      </c>
      <c r="K7036">
        <v>48.51</v>
      </c>
      <c r="L7036">
        <v>68.122484615384622</v>
      </c>
      <c r="M7036">
        <v>-3.3006158703068403E-2</v>
      </c>
      <c r="N7036">
        <v>68.139724390243899</v>
      </c>
      <c r="O7036">
        <v>-5.8298431053812792E-2</v>
      </c>
      <c r="P7036">
        <v>220970</v>
      </c>
      <c r="Q7036">
        <v>370535</v>
      </c>
      <c r="R7036">
        <v>0.6</v>
      </c>
      <c r="S7036">
        <v>40.851999999999997</v>
      </c>
      <c r="T7036">
        <v>6.5119999999999996</v>
      </c>
      <c r="U7036">
        <v>20.7624</v>
      </c>
      <c r="V7036">
        <v>2.352279730664641</v>
      </c>
      <c r="AC7036">
        <v>69.290000000000006</v>
      </c>
      <c r="AD7036">
        <v>67.394999999999996</v>
      </c>
      <c r="AH7036" s="85">
        <f>IF(AND(M7036&lt;Variables!$G$6,M7036&gt;Variables!$G$5),0,1)</f>
        <v>1</v>
      </c>
      <c r="AI7036" s="85">
        <f t="shared" si="636"/>
        <v>1</v>
      </c>
      <c r="AJ7036" s="85">
        <f>IF(I7036&gt;Variables!$G$7,0,1)</f>
        <v>0</v>
      </c>
      <c r="AK7036" s="85">
        <f>IF(F7036&gt;Variables!$G$8,0,1)</f>
        <v>1</v>
      </c>
      <c r="AL7036" s="85">
        <f>IF(G7036&gt;Variables!$G$9,0,1)</f>
        <v>1</v>
      </c>
      <c r="AM7036" s="85">
        <f>IF(AND(K7036&gt;Variables!$G$10,K7036&lt;Variables!$G$11),0,1)</f>
        <v>1</v>
      </c>
      <c r="AN7036" s="103">
        <f>IF(H7036&lt;Variables!$G$13,1,0)</f>
        <v>1</v>
      </c>
      <c r="AO7036" s="101">
        <f>IF(R7036&lt;Variables!$G$12,0,1)</f>
        <v>0</v>
      </c>
      <c r="AP7036" s="86">
        <f t="shared" si="637"/>
        <v>1</v>
      </c>
      <c r="AR7036">
        <v>1</v>
      </c>
      <c r="AS7036">
        <v>0</v>
      </c>
      <c r="AT7036">
        <v>0</v>
      </c>
      <c r="AU7036">
        <v>0</v>
      </c>
      <c r="BA7036">
        <v>1.48</v>
      </c>
    </row>
    <row r="7037" spans="3:53" ht="12.75" x14ac:dyDescent="0.2">
      <c r="C7037" t="s">
        <v>1085</v>
      </c>
      <c r="D7037" t="s">
        <v>1053</v>
      </c>
      <c r="E7037">
        <v>36.74</v>
      </c>
      <c r="F7037">
        <v>7.9</v>
      </c>
      <c r="G7037">
        <v>7.65</v>
      </c>
      <c r="H7037">
        <v>1280</v>
      </c>
      <c r="I7037">
        <v>6388.1260000000002</v>
      </c>
      <c r="J7037" t="s">
        <v>78</v>
      </c>
      <c r="K7037">
        <v>54.57</v>
      </c>
      <c r="L7037">
        <v>36.441538461538457</v>
      </c>
      <c r="M7037">
        <v>0.43483767467388879</v>
      </c>
      <c r="N7037">
        <v>36.48564102564103</v>
      </c>
      <c r="O7037">
        <v>0.31343556298929592</v>
      </c>
      <c r="P7037">
        <v>239171</v>
      </c>
      <c r="Q7037">
        <v>479331</v>
      </c>
      <c r="R7037">
        <v>0.5</v>
      </c>
      <c r="S7037">
        <v>40.851999999999997</v>
      </c>
      <c r="T7037">
        <v>6.5119999999999996</v>
      </c>
      <c r="U7037">
        <v>20.7624</v>
      </c>
      <c r="V7037">
        <v>2.397300363254105</v>
      </c>
      <c r="AC7037">
        <v>36.74</v>
      </c>
      <c r="AD7037">
        <v>35.020000000000003</v>
      </c>
      <c r="AH7037" s="85">
        <f>IF(AND(M7037&lt;Variables!$G$6,M7037&gt;Variables!$G$5),0,1)</f>
        <v>1</v>
      </c>
      <c r="AI7037" s="85">
        <f t="shared" si="636"/>
        <v>1</v>
      </c>
      <c r="AJ7037" s="85">
        <f>IF(I7037&gt;Variables!$G$7,0,1)</f>
        <v>0</v>
      </c>
      <c r="AK7037" s="85">
        <f>IF(F7037&gt;Variables!$G$8,0,1)</f>
        <v>1</v>
      </c>
      <c r="AL7037" s="85">
        <f>IF(G7037&gt;Variables!$G$9,0,1)</f>
        <v>1</v>
      </c>
      <c r="AM7037" s="85">
        <f>IF(AND(K7037&gt;Variables!$G$10,K7037&lt;Variables!$G$11),0,1)</f>
        <v>0</v>
      </c>
      <c r="AN7037" s="103">
        <f>IF(H7037&lt;Variables!$G$13,1,0)</f>
        <v>1</v>
      </c>
      <c r="AO7037" s="101">
        <f>IF(R7037&lt;Variables!$G$12,0,1)</f>
        <v>0</v>
      </c>
      <c r="AP7037" s="86">
        <f t="shared" si="637"/>
        <v>1</v>
      </c>
      <c r="AR7037">
        <v>0</v>
      </c>
      <c r="AS7037">
        <v>0</v>
      </c>
      <c r="AT7037">
        <v>1</v>
      </c>
      <c r="AU7037">
        <v>0</v>
      </c>
      <c r="BA7037">
        <v>-2.25</v>
      </c>
    </row>
    <row r="7038" spans="3:53" ht="12.75" x14ac:dyDescent="0.2">
      <c r="C7038" t="s">
        <v>1085</v>
      </c>
      <c r="D7038" t="s">
        <v>756</v>
      </c>
      <c r="E7038">
        <v>2.92</v>
      </c>
      <c r="F7038">
        <v>46</v>
      </c>
      <c r="G7038">
        <v>22.08</v>
      </c>
      <c r="H7038">
        <v>27.2</v>
      </c>
      <c r="I7038">
        <v>-57.399000000000001</v>
      </c>
      <c r="J7038" t="s">
        <v>78</v>
      </c>
      <c r="K7038">
        <v>57.8</v>
      </c>
      <c r="L7038">
        <v>2.8691900000000001</v>
      </c>
      <c r="M7038">
        <v>2.1194134930067539</v>
      </c>
      <c r="N7038">
        <v>2.8710640000000001</v>
      </c>
      <c r="O7038">
        <v>2.052758141232661</v>
      </c>
      <c r="P7038">
        <v>85780000</v>
      </c>
      <c r="Q7038">
        <v>1960000</v>
      </c>
      <c r="R7038">
        <v>43.77</v>
      </c>
      <c r="S7038">
        <v>40.851999999999997</v>
      </c>
      <c r="T7038">
        <v>6.5119999999999996</v>
      </c>
      <c r="U7038">
        <v>20.7624</v>
      </c>
      <c r="V7038">
        <v>2.3449604930729571</v>
      </c>
      <c r="AC7038">
        <v>3.75</v>
      </c>
      <c r="AD7038">
        <v>2.82</v>
      </c>
      <c r="AH7038" s="85">
        <f>IF(AND(M7038&lt;Variables!$G$6,M7038&gt;Variables!$G$5),0,1)</f>
        <v>1</v>
      </c>
      <c r="AI7038" s="85">
        <f t="shared" si="636"/>
        <v>1</v>
      </c>
      <c r="AJ7038" s="85">
        <f>IF(I7038&gt;Variables!$G$7,0,1)</f>
        <v>1</v>
      </c>
      <c r="AK7038" s="85">
        <f>IF(F7038&gt;Variables!$G$8,0,1)</f>
        <v>0</v>
      </c>
      <c r="AL7038" s="85">
        <f>IF(G7038&gt;Variables!$G$9,0,1)</f>
        <v>0</v>
      </c>
      <c r="AM7038" s="85">
        <f>IF(AND(K7038&gt;Variables!$G$10,K7038&lt;Variables!$G$11),0,1)</f>
        <v>0</v>
      </c>
      <c r="AN7038" s="103">
        <f>IF(H7038&lt;Variables!$G$13,1,0)</f>
        <v>1</v>
      </c>
      <c r="AO7038" s="101">
        <f>IF(R7038&lt;Variables!$G$12,0,1)</f>
        <v>1</v>
      </c>
      <c r="AP7038" s="86">
        <f t="shared" si="637"/>
        <v>1</v>
      </c>
      <c r="AR7038">
        <v>1</v>
      </c>
      <c r="AS7038">
        <v>0</v>
      </c>
      <c r="AT7038">
        <v>0</v>
      </c>
      <c r="AU7038">
        <v>0</v>
      </c>
      <c r="BA7038">
        <v>2</v>
      </c>
    </row>
    <row r="7039" spans="3:53" ht="12.75" x14ac:dyDescent="0.2">
      <c r="C7039" t="s">
        <v>1085</v>
      </c>
      <c r="D7039" t="s">
        <v>1032</v>
      </c>
      <c r="E7039">
        <v>1.99</v>
      </c>
      <c r="F7039">
        <v>16.260000000000002</v>
      </c>
      <c r="G7039">
        <v>1.79</v>
      </c>
      <c r="H7039">
        <v>51.39</v>
      </c>
      <c r="I7039">
        <v>-16.274999999999999</v>
      </c>
      <c r="J7039" t="s">
        <v>78</v>
      </c>
      <c r="K7039">
        <v>49.29</v>
      </c>
      <c r="L7039">
        <v>1.97384</v>
      </c>
      <c r="M7039">
        <v>0.81870870992581612</v>
      </c>
      <c r="N7039">
        <v>2.0262540000000002</v>
      </c>
      <c r="O7039">
        <v>-1.789213000936694</v>
      </c>
      <c r="P7039">
        <v>15070000</v>
      </c>
      <c r="Q7039">
        <v>363020</v>
      </c>
      <c r="R7039">
        <v>41.51</v>
      </c>
      <c r="S7039">
        <v>40.851999999999997</v>
      </c>
      <c r="T7039">
        <v>6.5119999999999996</v>
      </c>
      <c r="U7039">
        <v>20.7624</v>
      </c>
      <c r="V7039">
        <v>2.3400367193774581</v>
      </c>
      <c r="AC7039">
        <v>2.13</v>
      </c>
      <c r="AD7039">
        <v>1.85</v>
      </c>
      <c r="AH7039" s="85">
        <f>IF(AND(M7039&lt;Variables!$G$6,M7039&gt;Variables!$G$5),0,1)</f>
        <v>1</v>
      </c>
      <c r="AI7039" s="85">
        <f t="shared" si="636"/>
        <v>1</v>
      </c>
      <c r="AJ7039" s="85">
        <f>IF(I7039&gt;Variables!$G$7,0,1)</f>
        <v>1</v>
      </c>
      <c r="AK7039" s="85">
        <f>IF(F7039&gt;Variables!$G$8,0,1)</f>
        <v>0</v>
      </c>
      <c r="AL7039" s="85">
        <f>IF(G7039&gt;Variables!$G$9,0,1)</f>
        <v>1</v>
      </c>
      <c r="AM7039" s="85">
        <f>IF(AND(K7039&gt;Variables!$G$10,K7039&lt;Variables!$G$11),0,1)</f>
        <v>1</v>
      </c>
      <c r="AN7039" s="103">
        <f>IF(H7039&lt;Variables!$G$13,1,0)</f>
        <v>1</v>
      </c>
      <c r="AO7039" s="101">
        <f>IF(R7039&lt;Variables!$G$12,0,1)</f>
        <v>1</v>
      </c>
      <c r="AP7039" s="86">
        <f t="shared" si="637"/>
        <v>1</v>
      </c>
      <c r="AR7039">
        <v>1</v>
      </c>
      <c r="AS7039">
        <v>0</v>
      </c>
      <c r="AT7039">
        <v>0</v>
      </c>
      <c r="AU7039">
        <v>0</v>
      </c>
      <c r="BA7039">
        <v>2</v>
      </c>
    </row>
    <row r="7040" spans="3:53" ht="12.75" x14ac:dyDescent="0.2">
      <c r="C7040" t="s">
        <v>1085</v>
      </c>
      <c r="D7040" t="s">
        <v>1080</v>
      </c>
      <c r="E7040">
        <v>4.3499999999999996</v>
      </c>
      <c r="F7040">
        <v>25.14</v>
      </c>
      <c r="G7040">
        <v>21.63</v>
      </c>
      <c r="H7040">
        <v>73.88</v>
      </c>
      <c r="I7040">
        <v>-5.25</v>
      </c>
      <c r="J7040" t="s">
        <v>78</v>
      </c>
      <c r="K7040">
        <v>51.63</v>
      </c>
      <c r="L7040">
        <v>4.430625</v>
      </c>
      <c r="M7040">
        <v>-7.2788827761331137E-2</v>
      </c>
      <c r="N7040">
        <v>4.2725920000000004</v>
      </c>
      <c r="O7040">
        <v>3.6232806689709691</v>
      </c>
      <c r="P7040">
        <v>9060000</v>
      </c>
      <c r="Q7040">
        <v>953700</v>
      </c>
      <c r="R7040">
        <v>9.5</v>
      </c>
      <c r="S7040">
        <v>40.851999999999997</v>
      </c>
      <c r="T7040">
        <v>6.5119999999999996</v>
      </c>
      <c r="U7040">
        <v>20.7624</v>
      </c>
      <c r="V7040">
        <v>2.3861219585611519</v>
      </c>
      <c r="AC7040">
        <v>4.54</v>
      </c>
      <c r="AD7040">
        <v>3.96</v>
      </c>
      <c r="AH7040" s="85">
        <f>IF(AND(M7040&lt;Variables!$G$6,M7040&gt;Variables!$G$5),0,1)</f>
        <v>1</v>
      </c>
      <c r="AI7040" s="85">
        <f t="shared" si="636"/>
        <v>0</v>
      </c>
      <c r="AJ7040" s="85">
        <f>IF(I7040&gt;Variables!$G$7,0,1)</f>
        <v>1</v>
      </c>
      <c r="AK7040" s="85">
        <f>IF(F7040&gt;Variables!$G$8,0,1)</f>
        <v>0</v>
      </c>
      <c r="AL7040" s="85">
        <f>IF(G7040&gt;Variables!$G$9,0,1)</f>
        <v>0</v>
      </c>
      <c r="AM7040" s="85">
        <f>IF(AND(K7040&gt;Variables!$G$10,K7040&lt;Variables!$G$11),0,1)</f>
        <v>0</v>
      </c>
      <c r="AN7040" s="103">
        <f>IF(H7040&lt;Variables!$G$13,1,0)</f>
        <v>1</v>
      </c>
      <c r="AO7040" s="101">
        <f>IF(R7040&lt;Variables!$G$12,0,1)</f>
        <v>1</v>
      </c>
      <c r="AP7040" s="86">
        <f t="shared" si="637"/>
        <v>1</v>
      </c>
      <c r="AR7040">
        <v>1</v>
      </c>
      <c r="AS7040">
        <v>0</v>
      </c>
      <c r="AT7040">
        <v>0</v>
      </c>
      <c r="AU7040">
        <v>0</v>
      </c>
      <c r="BA7040">
        <v>2</v>
      </c>
    </row>
    <row r="7041" spans="3:53" ht="12.75" x14ac:dyDescent="0.2">
      <c r="C7041" t="s">
        <v>1085</v>
      </c>
      <c r="D7041" t="s">
        <v>1059</v>
      </c>
      <c r="E7041">
        <v>5.52</v>
      </c>
      <c r="F7041">
        <v>40.26</v>
      </c>
      <c r="G7041">
        <v>23.89</v>
      </c>
      <c r="H7041">
        <v>335.46</v>
      </c>
      <c r="I7041">
        <v>-24.244</v>
      </c>
      <c r="J7041" t="s">
        <v>78</v>
      </c>
      <c r="K7041">
        <v>48.35</v>
      </c>
      <c r="L7041">
        <v>5.7380849999999999</v>
      </c>
      <c r="M7041">
        <v>-2.4064648746053821</v>
      </c>
      <c r="N7041">
        <v>5.4662299999999986</v>
      </c>
      <c r="O7041">
        <v>2.4472076732958579</v>
      </c>
      <c r="P7041">
        <v>4370000</v>
      </c>
      <c r="Q7041">
        <v>48840</v>
      </c>
      <c r="R7041">
        <v>89.48</v>
      </c>
      <c r="S7041">
        <v>40.851999999999997</v>
      </c>
      <c r="T7041">
        <v>6.5119999999999996</v>
      </c>
      <c r="U7041">
        <v>20.7624</v>
      </c>
      <c r="V7041">
        <v>2.4010068003192702</v>
      </c>
      <c r="AC7041">
        <v>5.68</v>
      </c>
      <c r="AD7041">
        <v>4.5102000000000002</v>
      </c>
      <c r="AH7041" s="85">
        <f>IF(AND(M7041&lt;Variables!$G$6,M7041&gt;Variables!$G$5),0,1)</f>
        <v>0</v>
      </c>
      <c r="AI7041" s="85">
        <f t="shared" si="636"/>
        <v>0</v>
      </c>
      <c r="AJ7041" s="85">
        <f>IF(I7041&gt;Variables!$G$7,0,1)</f>
        <v>1</v>
      </c>
      <c r="AK7041" s="85">
        <f>IF(F7041&gt;Variables!$G$8,0,1)</f>
        <v>0</v>
      </c>
      <c r="AL7041" s="85">
        <f>IF(G7041&gt;Variables!$G$9,0,1)</f>
        <v>0</v>
      </c>
      <c r="AM7041" s="85">
        <f>IF(AND(K7041&gt;Variables!$G$10,K7041&lt;Variables!$G$11),0,1)</f>
        <v>1</v>
      </c>
      <c r="AN7041" s="103">
        <f>IF(H7041&lt;Variables!$G$13,1,0)</f>
        <v>1</v>
      </c>
      <c r="AO7041" s="101">
        <f>IF(R7041&lt;Variables!$G$12,0,1)</f>
        <v>1</v>
      </c>
      <c r="AP7041" s="86">
        <f t="shared" si="637"/>
        <v>1</v>
      </c>
      <c r="AR7041">
        <v>1</v>
      </c>
      <c r="AS7041">
        <v>0</v>
      </c>
      <c r="AT7041">
        <v>0</v>
      </c>
      <c r="AU7041">
        <v>0</v>
      </c>
      <c r="BA7041">
        <v>2</v>
      </c>
    </row>
    <row r="7042" spans="3:53" ht="12.75" x14ac:dyDescent="0.2">
      <c r="C7042" t="s">
        <v>1085</v>
      </c>
      <c r="D7042" t="s">
        <v>1044</v>
      </c>
      <c r="E7042">
        <v>12.71</v>
      </c>
      <c r="F7042">
        <v>6.99</v>
      </c>
      <c r="G7042">
        <v>-1.0900000000000001</v>
      </c>
      <c r="H7042">
        <v>-99999</v>
      </c>
      <c r="I7042">
        <v>-3.2120000000000002</v>
      </c>
      <c r="J7042" t="s">
        <v>78</v>
      </c>
      <c r="K7042">
        <v>60.54</v>
      </c>
      <c r="L7042">
        <v>12.580495000000001</v>
      </c>
      <c r="M7042">
        <v>0.94992287664355346</v>
      </c>
      <c r="N7042">
        <v>12.341877999999999</v>
      </c>
      <c r="O7042">
        <v>2.9016815755268048</v>
      </c>
      <c r="P7042">
        <v>5033000</v>
      </c>
      <c r="Q7042">
        <v>1017000</v>
      </c>
      <c r="R7042">
        <v>4.95</v>
      </c>
      <c r="S7042">
        <v>40.851999999999997</v>
      </c>
      <c r="T7042">
        <v>6.5119999999999996</v>
      </c>
      <c r="U7042">
        <v>20.7624</v>
      </c>
      <c r="V7042">
        <v>2.422581208805219</v>
      </c>
      <c r="AC7042">
        <v>12.97</v>
      </c>
      <c r="AD7042">
        <v>12.21</v>
      </c>
      <c r="AH7042" s="85">
        <f>IF(AND(M7042&lt;Variables!$G$6,M7042&gt;Variables!$G$5),0,1)</f>
        <v>1</v>
      </c>
      <c r="AI7042" s="85">
        <f t="shared" si="636"/>
        <v>0</v>
      </c>
      <c r="AJ7042" s="85">
        <f>IF(I7042&gt;Variables!$G$7,0,1)</f>
        <v>1</v>
      </c>
      <c r="AK7042" s="85">
        <f>IF(F7042&gt;Variables!$G$8,0,1)</f>
        <v>1</v>
      </c>
      <c r="AL7042" s="85">
        <f>IF(G7042&gt;Variables!$G$9,0,1)</f>
        <v>1</v>
      </c>
      <c r="AM7042" s="85">
        <f>IF(AND(K7042&gt;Variables!$G$10,K7042&lt;Variables!$G$11),0,1)</f>
        <v>0</v>
      </c>
      <c r="AN7042" s="103">
        <f>IF(H7042&lt;Variables!$G$13,1,0)</f>
        <v>1</v>
      </c>
      <c r="AO7042" s="101">
        <f>IF(R7042&lt;Variables!$G$12,0,1)</f>
        <v>1</v>
      </c>
      <c r="AP7042" s="86">
        <f t="shared" si="637"/>
        <v>1</v>
      </c>
      <c r="AR7042">
        <v>1</v>
      </c>
      <c r="AS7042">
        <v>0</v>
      </c>
      <c r="AT7042">
        <v>0</v>
      </c>
      <c r="AU7042">
        <v>0</v>
      </c>
      <c r="BA7042">
        <v>0.73</v>
      </c>
    </row>
    <row r="7043" spans="3:53" ht="12.75" x14ac:dyDescent="0.2">
      <c r="C7043" t="s">
        <v>1085</v>
      </c>
      <c r="D7043" t="s">
        <v>1042</v>
      </c>
      <c r="E7043">
        <v>15.55</v>
      </c>
      <c r="F7043">
        <v>14.16</v>
      </c>
      <c r="G7043">
        <v>4.78</v>
      </c>
      <c r="H7043">
        <v>2590</v>
      </c>
      <c r="I7043">
        <v>307.74900000000002</v>
      </c>
      <c r="J7043" t="s">
        <v>78</v>
      </c>
      <c r="K7043">
        <v>52.4</v>
      </c>
      <c r="L7043">
        <v>15.519270000000001</v>
      </c>
      <c r="M7043">
        <v>0.26244791153192087</v>
      </c>
      <c r="N7043">
        <v>15.574532</v>
      </c>
      <c r="O7043">
        <v>-9.3306174464807851E-2</v>
      </c>
      <c r="P7043">
        <v>5155000</v>
      </c>
      <c r="Q7043">
        <v>3463000</v>
      </c>
      <c r="R7043">
        <v>1.49</v>
      </c>
      <c r="S7043">
        <v>40.851999999999997</v>
      </c>
      <c r="T7043">
        <v>6.5119999999999996</v>
      </c>
      <c r="U7043">
        <v>20.7624</v>
      </c>
      <c r="V7043">
        <v>2.3832212753357598</v>
      </c>
      <c r="AC7043">
        <v>15.75</v>
      </c>
      <c r="AD7043">
        <v>15.38</v>
      </c>
      <c r="AH7043" s="85">
        <f>IF(AND(M7043&lt;Variables!$G$6,M7043&gt;Variables!$G$5),0,1)</f>
        <v>1</v>
      </c>
      <c r="AI7043" s="85">
        <f t="shared" ref="AI7043:AI7106" si="638">IF(L7043&gt;N7043,0,1)</f>
        <v>1</v>
      </c>
      <c r="AJ7043" s="85">
        <f>IF(I7043&gt;Variables!$G$7,0,1)</f>
        <v>0</v>
      </c>
      <c r="AK7043" s="85">
        <f>IF(F7043&gt;Variables!$G$8,0,1)</f>
        <v>0</v>
      </c>
      <c r="AL7043" s="85">
        <f>IF(G7043&gt;Variables!$G$9,0,1)</f>
        <v>1</v>
      </c>
      <c r="AM7043" s="85">
        <f>IF(AND(K7043&gt;Variables!$G$10,K7043&lt;Variables!$G$11),0,1)</f>
        <v>0</v>
      </c>
      <c r="AN7043" s="103">
        <f>IF(H7043&lt;Variables!$G$13,1,0)</f>
        <v>0</v>
      </c>
      <c r="AO7043" s="101">
        <f>IF(R7043&lt;Variables!$G$12,0,1)</f>
        <v>0</v>
      </c>
      <c r="AP7043" s="86">
        <f t="shared" si="637"/>
        <v>1</v>
      </c>
      <c r="AR7043">
        <v>0</v>
      </c>
      <c r="AS7043">
        <v>1</v>
      </c>
      <c r="AT7043">
        <v>0</v>
      </c>
      <c r="AU7043">
        <v>0</v>
      </c>
      <c r="BA7043">
        <v>0.23</v>
      </c>
    </row>
    <row r="7044" spans="3:53" ht="12.75" x14ac:dyDescent="0.2">
      <c r="C7044" t="s">
        <v>1085</v>
      </c>
      <c r="D7044" t="s">
        <v>1054</v>
      </c>
      <c r="E7044">
        <v>0.19</v>
      </c>
      <c r="F7044">
        <v>14.56</v>
      </c>
      <c r="G7044">
        <v>4.29</v>
      </c>
      <c r="H7044">
        <v>-99999</v>
      </c>
      <c r="I7044">
        <v>92.021000000000001</v>
      </c>
      <c r="J7044" t="s">
        <v>78</v>
      </c>
      <c r="K7044">
        <v>-99999</v>
      </c>
      <c r="L7044">
        <v>0.1852</v>
      </c>
      <c r="M7044">
        <v>1.025917926565882</v>
      </c>
      <c r="N7044">
        <v>0.18518142857142861</v>
      </c>
      <c r="O7044">
        <v>1.0360495884344969</v>
      </c>
      <c r="P7044">
        <v>53065</v>
      </c>
      <c r="Q7044">
        <v>20890</v>
      </c>
      <c r="R7044">
        <v>2.54</v>
      </c>
      <c r="S7044">
        <v>40.851999999999997</v>
      </c>
      <c r="T7044">
        <v>6.5119999999999996</v>
      </c>
      <c r="U7044">
        <v>20.7624</v>
      </c>
      <c r="V7044"/>
      <c r="AC7044">
        <v>0.1981</v>
      </c>
      <c r="AD7044">
        <v>0.18709999999999999</v>
      </c>
      <c r="AH7044" s="85">
        <f>IF(AND(M7044&lt;Variables!$G$6,M7044&gt;Variables!$G$5),0,1)</f>
        <v>1</v>
      </c>
      <c r="AI7044" s="85">
        <f t="shared" si="638"/>
        <v>0</v>
      </c>
      <c r="AJ7044" s="85">
        <f>IF(I7044&gt;Variables!$G$7,0,1)</f>
        <v>0</v>
      </c>
      <c r="AK7044" s="85">
        <f>IF(F7044&gt;Variables!$G$8,0,1)</f>
        <v>0</v>
      </c>
      <c r="AL7044" s="85">
        <f>IF(G7044&gt;Variables!$G$9,0,1)</f>
        <v>1</v>
      </c>
      <c r="AM7044" s="85">
        <f>IF(AND(K7044&gt;Variables!$G$10,K7044&lt;Variables!$G$11),0,1)</f>
        <v>1</v>
      </c>
      <c r="AN7044" s="103">
        <f>IF(H7044&lt;Variables!$G$13,1,0)</f>
        <v>1</v>
      </c>
      <c r="AO7044" s="101">
        <f>IF(R7044&lt;Variables!$G$12,0,1)</f>
        <v>1</v>
      </c>
      <c r="AP7044" s="86">
        <f t="shared" si="637"/>
        <v>1</v>
      </c>
      <c r="AR7044">
        <v>1</v>
      </c>
      <c r="AS7044">
        <v>0</v>
      </c>
      <c r="AT7044">
        <v>0</v>
      </c>
      <c r="AU7044">
        <v>0</v>
      </c>
      <c r="BA7044">
        <v>2</v>
      </c>
    </row>
    <row r="7045" spans="3:53" ht="12.75" x14ac:dyDescent="0.2">
      <c r="C7045" t="s">
        <v>1085</v>
      </c>
      <c r="D7045" t="s">
        <v>1040</v>
      </c>
      <c r="E7045">
        <v>2.77</v>
      </c>
      <c r="F7045">
        <v>8.6300000000000008</v>
      </c>
      <c r="G7045">
        <v>2.59</v>
      </c>
      <c r="H7045">
        <v>-99999</v>
      </c>
      <c r="I7045">
        <v>186.922</v>
      </c>
      <c r="J7045" t="s">
        <v>78</v>
      </c>
      <c r="K7045">
        <v>56.52</v>
      </c>
      <c r="L7045">
        <v>-99999</v>
      </c>
      <c r="M7045">
        <v>-99999</v>
      </c>
      <c r="N7045">
        <v>2.7844285714285708</v>
      </c>
      <c r="O7045">
        <v>-0.51818788158635043</v>
      </c>
      <c r="P7045">
        <v>208218</v>
      </c>
      <c r="Q7045">
        <v>61287</v>
      </c>
      <c r="R7045">
        <v>3.4</v>
      </c>
      <c r="S7045">
        <v>40.851999999999997</v>
      </c>
      <c r="T7045">
        <v>6.5119999999999996</v>
      </c>
      <c r="U7045">
        <v>20.7624</v>
      </c>
      <c r="V7045"/>
      <c r="AC7045">
        <v>2.7749999999999999</v>
      </c>
      <c r="AD7045">
        <v>2.7501000000000002</v>
      </c>
      <c r="AH7045" s="85">
        <f>IF(AND(M7045&lt;Variables!$G$6,M7045&gt;Variables!$G$5),0,1)</f>
        <v>1</v>
      </c>
      <c r="AI7045" s="85">
        <f t="shared" si="638"/>
        <v>1</v>
      </c>
      <c r="AJ7045" s="85">
        <f>IF(I7045&gt;Variables!$G$7,0,1)</f>
        <v>0</v>
      </c>
      <c r="AK7045" s="85">
        <f>IF(F7045&gt;Variables!$G$8,0,1)</f>
        <v>1</v>
      </c>
      <c r="AL7045" s="85">
        <f>IF(G7045&gt;Variables!$G$9,0,1)</f>
        <v>1</v>
      </c>
      <c r="AM7045" s="85">
        <f>IF(AND(K7045&gt;Variables!$G$10,K7045&lt;Variables!$G$11),0,1)</f>
        <v>0</v>
      </c>
      <c r="AN7045" s="103">
        <f>IF(H7045&lt;Variables!$G$13,1,0)</f>
        <v>1</v>
      </c>
      <c r="AO7045" s="101">
        <f>IF(R7045&lt;Variables!$G$12,0,1)</f>
        <v>1</v>
      </c>
      <c r="AP7045" s="86">
        <f t="shared" si="637"/>
        <v>1</v>
      </c>
      <c r="AR7045">
        <v>0</v>
      </c>
      <c r="AS7045">
        <v>0</v>
      </c>
      <c r="AT7045">
        <v>0</v>
      </c>
      <c r="AU7045">
        <v>0</v>
      </c>
      <c r="BA7045">
        <v>0</v>
      </c>
    </row>
    <row r="7046" spans="3:53" ht="12.75" x14ac:dyDescent="0.2">
      <c r="C7046" t="s">
        <v>1085</v>
      </c>
      <c r="D7046" t="s">
        <v>1046</v>
      </c>
      <c r="E7046">
        <v>33.33</v>
      </c>
      <c r="F7046">
        <v>5.85</v>
      </c>
      <c r="G7046">
        <v>5.88</v>
      </c>
      <c r="H7046">
        <v>1920</v>
      </c>
      <c r="I7046">
        <v>-61.536999999999999</v>
      </c>
      <c r="J7046" t="s">
        <v>78</v>
      </c>
      <c r="K7046">
        <v>51.7</v>
      </c>
      <c r="L7046">
        <v>33.217812499999987</v>
      </c>
      <c r="M7046">
        <v>0.33773295577487089</v>
      </c>
      <c r="N7046">
        <v>33.354662790697667</v>
      </c>
      <c r="O7046">
        <v>-7.3941058413439439E-2</v>
      </c>
      <c r="P7046">
        <v>208274</v>
      </c>
      <c r="Q7046">
        <v>557565</v>
      </c>
      <c r="R7046">
        <v>0.37</v>
      </c>
      <c r="S7046">
        <v>40.851999999999997</v>
      </c>
      <c r="T7046">
        <v>6.5119999999999996</v>
      </c>
      <c r="U7046">
        <v>20.7624</v>
      </c>
      <c r="V7046">
        <v>2.3741728094301808</v>
      </c>
      <c r="AC7046">
        <v>34.26</v>
      </c>
      <c r="AD7046">
        <v>33.130000000000003</v>
      </c>
      <c r="AH7046" s="85">
        <f>IF(AND(M7046&lt;Variables!$G$6,M7046&gt;Variables!$G$5),0,1)</f>
        <v>1</v>
      </c>
      <c r="AI7046" s="85">
        <f t="shared" si="638"/>
        <v>1</v>
      </c>
      <c r="AJ7046" s="85">
        <f>IF(I7046&gt;Variables!$G$7,0,1)</f>
        <v>1</v>
      </c>
      <c r="AK7046" s="85">
        <f>IF(F7046&gt;Variables!$G$8,0,1)</f>
        <v>1</v>
      </c>
      <c r="AL7046" s="85">
        <f>IF(G7046&gt;Variables!$G$9,0,1)</f>
        <v>1</v>
      </c>
      <c r="AM7046" s="85">
        <f>IF(AND(K7046&gt;Variables!$G$10,K7046&lt;Variables!$G$11),0,1)</f>
        <v>0</v>
      </c>
      <c r="AN7046" s="103">
        <f>IF(H7046&lt;Variables!$G$13,1,0)</f>
        <v>1</v>
      </c>
      <c r="AO7046" s="101">
        <f>IF(R7046&lt;Variables!$G$12,0,1)</f>
        <v>0</v>
      </c>
      <c r="AP7046" s="86">
        <f t="shared" si="637"/>
        <v>1</v>
      </c>
      <c r="AR7046">
        <v>1</v>
      </c>
      <c r="AS7046">
        <v>0</v>
      </c>
      <c r="AT7046">
        <v>0</v>
      </c>
      <c r="AU7046">
        <v>0</v>
      </c>
      <c r="BA7046">
        <v>1.24</v>
      </c>
    </row>
    <row r="7047" spans="3:53" ht="12.75" x14ac:dyDescent="0.2">
      <c r="C7047" t="s">
        <v>1085</v>
      </c>
      <c r="D7047" t="s">
        <v>1045</v>
      </c>
      <c r="E7047">
        <v>35.020000000000003</v>
      </c>
      <c r="F7047">
        <v>5.64</v>
      </c>
      <c r="G7047">
        <v>4.1900000000000004</v>
      </c>
      <c r="H7047">
        <v>4890</v>
      </c>
      <c r="I7047">
        <v>73.709999999999994</v>
      </c>
      <c r="J7047" t="s">
        <v>78</v>
      </c>
      <c r="K7047">
        <v>64.430000000000007</v>
      </c>
      <c r="L7047">
        <v>34.877750000000013</v>
      </c>
      <c r="M7047">
        <v>0.46519629276542518</v>
      </c>
      <c r="N7047">
        <v>34.753900000000002</v>
      </c>
      <c r="O7047">
        <v>0.82321696270058198</v>
      </c>
      <c r="P7047">
        <v>415906</v>
      </c>
      <c r="Q7047">
        <v>3348000</v>
      </c>
      <c r="R7047">
        <v>0.12</v>
      </c>
      <c r="S7047">
        <v>40.851999999999997</v>
      </c>
      <c r="T7047">
        <v>6.5119999999999996</v>
      </c>
      <c r="U7047">
        <v>20.7624</v>
      </c>
      <c r="V7047">
        <v>2.485013180514799</v>
      </c>
      <c r="AC7047">
        <v>35.1</v>
      </c>
      <c r="AD7047">
        <v>33.9</v>
      </c>
      <c r="AH7047" s="85">
        <f>IF(AND(M7047&lt;Variables!$G$6,M7047&gt;Variables!$G$5),0,1)</f>
        <v>1</v>
      </c>
      <c r="AI7047" s="85">
        <f t="shared" si="638"/>
        <v>0</v>
      </c>
      <c r="AJ7047" s="85">
        <f>IF(I7047&gt;Variables!$G$7,0,1)</f>
        <v>0</v>
      </c>
      <c r="AK7047" s="85">
        <f>IF(F7047&gt;Variables!$G$8,0,1)</f>
        <v>1</v>
      </c>
      <c r="AL7047" s="85">
        <f>IF(G7047&gt;Variables!$G$9,0,1)</f>
        <v>1</v>
      </c>
      <c r="AM7047" s="85">
        <f>IF(AND(K7047&gt;Variables!$G$10,K7047&lt;Variables!$G$11),0,1)</f>
        <v>0</v>
      </c>
      <c r="AN7047" s="103">
        <f>IF(H7047&lt;Variables!$G$13,1,0)</f>
        <v>0</v>
      </c>
      <c r="AO7047" s="101">
        <f>IF(R7047&lt;Variables!$G$12,0,1)</f>
        <v>0</v>
      </c>
      <c r="AP7047" s="86">
        <f t="shared" si="637"/>
        <v>1</v>
      </c>
      <c r="AR7047">
        <v>0</v>
      </c>
      <c r="AS7047">
        <v>0</v>
      </c>
      <c r="AT7047">
        <v>1</v>
      </c>
      <c r="AU7047">
        <v>0</v>
      </c>
      <c r="BA7047">
        <v>-2.02</v>
      </c>
    </row>
    <row r="7048" spans="3:53" ht="12.75" x14ac:dyDescent="0.2">
      <c r="C7048" t="s">
        <v>1085</v>
      </c>
      <c r="D7048" t="s">
        <v>1079</v>
      </c>
      <c r="E7048">
        <v>6.65</v>
      </c>
      <c r="F7048">
        <v>25.47</v>
      </c>
      <c r="G7048">
        <v>25.43</v>
      </c>
      <c r="H7048">
        <v>79.040000000000006</v>
      </c>
      <c r="I7048">
        <v>-20.044</v>
      </c>
      <c r="J7048" t="s">
        <v>76</v>
      </c>
      <c r="K7048">
        <v>57.64</v>
      </c>
      <c r="L7048">
        <v>6.4500799999999998</v>
      </c>
      <c r="M7048">
        <v>2.6777962443876659</v>
      </c>
      <c r="N7048">
        <v>6.4591739999999991</v>
      </c>
      <c r="O7048">
        <v>2.53323412560183</v>
      </c>
      <c r="P7048">
        <v>5190000</v>
      </c>
      <c r="Q7048">
        <v>90920</v>
      </c>
      <c r="R7048">
        <v>57.08</v>
      </c>
      <c r="S7048">
        <v>40.851999999999997</v>
      </c>
      <c r="T7048">
        <v>6.5119999999999996</v>
      </c>
      <c r="U7048">
        <v>20.7624</v>
      </c>
      <c r="V7048">
        <v>2.3174439444149528</v>
      </c>
      <c r="AC7048">
        <v>6.99</v>
      </c>
      <c r="AD7048">
        <v>5.3</v>
      </c>
      <c r="AH7048" s="85">
        <f>IF(AND(M7048&lt;Variables!$G$6,M7048&gt;Variables!$G$5),0,1)</f>
        <v>1</v>
      </c>
      <c r="AI7048" s="85">
        <f t="shared" si="638"/>
        <v>1</v>
      </c>
      <c r="AJ7048" s="85">
        <f>IF(I7048&gt;Variables!$G$7,0,1)</f>
        <v>1</v>
      </c>
      <c r="AK7048" s="85">
        <f>IF(F7048&gt;Variables!$G$8,0,1)</f>
        <v>0</v>
      </c>
      <c r="AL7048" s="85">
        <f>IF(G7048&gt;Variables!$G$9,0,1)</f>
        <v>0</v>
      </c>
      <c r="AM7048" s="85">
        <f>IF(AND(K7048&gt;Variables!$G$10,K7048&lt;Variables!$G$11),0,1)</f>
        <v>0</v>
      </c>
      <c r="AN7048" s="103">
        <f>IF(H7048&lt;Variables!$G$13,1,0)</f>
        <v>1</v>
      </c>
      <c r="AO7048" s="101">
        <f>IF(R7048&lt;Variables!$G$12,0,1)</f>
        <v>1</v>
      </c>
      <c r="AP7048" s="86">
        <f t="shared" si="637"/>
        <v>0</v>
      </c>
      <c r="AR7048">
        <v>1</v>
      </c>
      <c r="AS7048">
        <v>0</v>
      </c>
      <c r="AT7048">
        <v>0</v>
      </c>
      <c r="AU7048">
        <v>0</v>
      </c>
      <c r="BA7048">
        <v>2</v>
      </c>
    </row>
    <row r="7049" spans="3:53" ht="12.75" x14ac:dyDescent="0.2">
      <c r="C7049" t="s">
        <v>1085</v>
      </c>
      <c r="D7049" t="s">
        <v>1039</v>
      </c>
      <c r="E7049">
        <v>6.45</v>
      </c>
      <c r="F7049">
        <v>25.32</v>
      </c>
      <c r="G7049">
        <v>-1.84</v>
      </c>
      <c r="H7049">
        <v>6.19</v>
      </c>
      <c r="I7049">
        <v>-41.819000000000003</v>
      </c>
      <c r="J7049" t="s">
        <v>76</v>
      </c>
      <c r="K7049">
        <v>69.48</v>
      </c>
      <c r="L7049">
        <v>6.1657150000000014</v>
      </c>
      <c r="M7049">
        <v>3.6376154265969021</v>
      </c>
      <c r="N7049">
        <v>6.0455500000000004</v>
      </c>
      <c r="O7049">
        <v>5.6975792111553156</v>
      </c>
      <c r="P7049">
        <v>10430000</v>
      </c>
      <c r="Q7049">
        <v>250890</v>
      </c>
      <c r="R7049">
        <v>41.57</v>
      </c>
      <c r="S7049">
        <v>40.851999999999997</v>
      </c>
      <c r="T7049">
        <v>6.5119999999999996</v>
      </c>
      <c r="U7049">
        <v>20.7624</v>
      </c>
      <c r="V7049">
        <v>2.2695889572112899</v>
      </c>
      <c r="AC7049">
        <v>6.5</v>
      </c>
      <c r="AD7049">
        <v>5.3</v>
      </c>
      <c r="AH7049" s="85">
        <f>IF(AND(M7049&lt;Variables!$G$6,M7049&gt;Variables!$G$5),0,1)</f>
        <v>1</v>
      </c>
      <c r="AI7049" s="85">
        <f t="shared" si="638"/>
        <v>0</v>
      </c>
      <c r="AJ7049" s="85">
        <f>IF(I7049&gt;Variables!$G$7,0,1)</f>
        <v>1</v>
      </c>
      <c r="AK7049" s="85">
        <f>IF(F7049&gt;Variables!$G$8,0,1)</f>
        <v>0</v>
      </c>
      <c r="AL7049" s="85">
        <f>IF(G7049&gt;Variables!$G$9,0,1)</f>
        <v>1</v>
      </c>
      <c r="AM7049" s="85">
        <f>IF(AND(K7049&gt;Variables!$G$10,K7049&lt;Variables!$G$11),0,1)</f>
        <v>0</v>
      </c>
      <c r="AN7049" s="103">
        <f>IF(H7049&lt;Variables!$G$13,1,0)</f>
        <v>1</v>
      </c>
      <c r="AO7049" s="101">
        <f>IF(R7049&lt;Variables!$G$12,0,1)</f>
        <v>1</v>
      </c>
      <c r="AP7049" s="86">
        <f t="shared" si="637"/>
        <v>0</v>
      </c>
      <c r="AR7049">
        <v>0</v>
      </c>
      <c r="AS7049">
        <v>0</v>
      </c>
      <c r="AT7049">
        <v>1</v>
      </c>
      <c r="AU7049">
        <v>0</v>
      </c>
      <c r="BA7049">
        <v>-2.25</v>
      </c>
    </row>
    <row r="7050" spans="3:53" ht="12.75" x14ac:dyDescent="0.2">
      <c r="C7050" t="s">
        <v>1085</v>
      </c>
      <c r="D7050" t="s">
        <v>1036</v>
      </c>
      <c r="E7050">
        <v>700.27</v>
      </c>
      <c r="F7050">
        <v>14.56</v>
      </c>
      <c r="G7050">
        <v>2.1800000000000002</v>
      </c>
      <c r="H7050">
        <v>12820</v>
      </c>
      <c r="I7050">
        <v>71.444000000000003</v>
      </c>
      <c r="J7050" t="s">
        <v>76</v>
      </c>
      <c r="K7050">
        <v>47.64</v>
      </c>
      <c r="L7050">
        <v>701.68631578947372</v>
      </c>
      <c r="M7050">
        <v>-0.1035242918563232</v>
      </c>
      <c r="N7050">
        <v>701.89094693877564</v>
      </c>
      <c r="O7050">
        <v>-0.13264837548288069</v>
      </c>
      <c r="P7050">
        <v>2107000</v>
      </c>
      <c r="Q7050">
        <v>568465</v>
      </c>
      <c r="R7050">
        <v>3.71</v>
      </c>
      <c r="S7050">
        <v>40.851999999999997</v>
      </c>
      <c r="T7050">
        <v>6.5119999999999996</v>
      </c>
      <c r="U7050">
        <v>20.7624</v>
      </c>
      <c r="V7050">
        <v>2.3445364431427449</v>
      </c>
      <c r="AC7050">
        <v>714.68989999999997</v>
      </c>
      <c r="AD7050">
        <v>698.63810000000001</v>
      </c>
      <c r="AH7050" s="85">
        <f>IF(AND(M7050&lt;Variables!$G$6,M7050&gt;Variables!$G$5),0,1)</f>
        <v>1</v>
      </c>
      <c r="AI7050" s="85">
        <f t="shared" si="638"/>
        <v>1</v>
      </c>
      <c r="AJ7050" s="85">
        <f>IF(I7050&gt;Variables!$G$7,0,1)</f>
        <v>0</v>
      </c>
      <c r="AK7050" s="85">
        <f>IF(F7050&gt;Variables!$G$8,0,1)</f>
        <v>0</v>
      </c>
      <c r="AL7050" s="85">
        <f>IF(G7050&gt;Variables!$G$9,0,1)</f>
        <v>1</v>
      </c>
      <c r="AM7050" s="85">
        <f>IF(AND(K7050&gt;Variables!$G$10,K7050&lt;Variables!$G$11),0,1)</f>
        <v>1</v>
      </c>
      <c r="AN7050" s="103">
        <f>IF(H7050&lt;Variables!$G$13,1,0)</f>
        <v>0</v>
      </c>
      <c r="AO7050" s="101">
        <f>IF(R7050&lt;Variables!$G$12,0,1)</f>
        <v>1</v>
      </c>
      <c r="AP7050" s="86">
        <f t="shared" si="637"/>
        <v>0</v>
      </c>
      <c r="AR7050">
        <v>0</v>
      </c>
      <c r="AS7050">
        <v>1</v>
      </c>
      <c r="AT7050">
        <v>0</v>
      </c>
      <c r="AU7050">
        <v>0</v>
      </c>
      <c r="BA7050">
        <v>0.73</v>
      </c>
    </row>
    <row r="7051" spans="3:53" ht="12.75" x14ac:dyDescent="0.2">
      <c r="C7051" t="s">
        <v>1085</v>
      </c>
      <c r="D7051" t="s">
        <v>1037</v>
      </c>
      <c r="E7051">
        <v>65.86</v>
      </c>
      <c r="F7051">
        <v>7.47</v>
      </c>
      <c r="G7051">
        <v>-0.46</v>
      </c>
      <c r="H7051">
        <v>3300</v>
      </c>
      <c r="I7051">
        <v>2.5059999999999998</v>
      </c>
      <c r="J7051" t="s">
        <v>76</v>
      </c>
      <c r="K7051">
        <v>28.62</v>
      </c>
      <c r="L7051">
        <v>65.949055000000016</v>
      </c>
      <c r="M7051">
        <v>-1.128226932137264</v>
      </c>
      <c r="N7051">
        <v>67.563843999999989</v>
      </c>
      <c r="O7051">
        <v>-3.491281520335034</v>
      </c>
      <c r="P7051">
        <v>4896000</v>
      </c>
      <c r="Q7051">
        <v>781900</v>
      </c>
      <c r="R7051">
        <v>6.26</v>
      </c>
      <c r="S7051">
        <v>40.851999999999997</v>
      </c>
      <c r="T7051">
        <v>6.5119999999999996</v>
      </c>
      <c r="U7051">
        <v>20.7624</v>
      </c>
      <c r="V7051">
        <v>2.1051742318909028</v>
      </c>
      <c r="AC7051">
        <v>70.704999999999998</v>
      </c>
      <c r="AD7051">
        <v>65.150000000000006</v>
      </c>
      <c r="AH7051" s="85">
        <f>IF(AND(M7051&lt;Variables!$G$6,M7051&gt;Variables!$G$5),0,1)</f>
        <v>1</v>
      </c>
      <c r="AI7051" s="85">
        <f t="shared" si="638"/>
        <v>1</v>
      </c>
      <c r="AJ7051" s="85">
        <f>IF(I7051&gt;Variables!$G$7,0,1)</f>
        <v>0</v>
      </c>
      <c r="AK7051" s="85">
        <f>IF(F7051&gt;Variables!$G$8,0,1)</f>
        <v>1</v>
      </c>
      <c r="AL7051" s="85">
        <f>IF(G7051&gt;Variables!$G$9,0,1)</f>
        <v>1</v>
      </c>
      <c r="AM7051" s="85">
        <f>IF(AND(K7051&gt;Variables!$G$10,K7051&lt;Variables!$G$11),0,1)</f>
        <v>1</v>
      </c>
      <c r="AN7051" s="103">
        <f>IF(H7051&lt;Variables!$G$13,1,0)</f>
        <v>0</v>
      </c>
      <c r="AO7051" s="101">
        <f>IF(R7051&lt;Variables!$G$12,0,1)</f>
        <v>1</v>
      </c>
      <c r="AP7051" s="86">
        <f t="shared" si="637"/>
        <v>0</v>
      </c>
      <c r="AR7051">
        <v>1</v>
      </c>
      <c r="AS7051">
        <v>0</v>
      </c>
      <c r="AT7051">
        <v>0</v>
      </c>
      <c r="AU7051">
        <v>0</v>
      </c>
      <c r="BA7051">
        <v>2</v>
      </c>
    </row>
    <row r="7052" spans="3:53" ht="12.75" x14ac:dyDescent="0.2">
      <c r="C7052" t="s">
        <v>1085</v>
      </c>
      <c r="D7052" t="s">
        <v>1035</v>
      </c>
      <c r="E7052">
        <v>101.36</v>
      </c>
      <c r="F7052">
        <v>7</v>
      </c>
      <c r="G7052">
        <v>6.78</v>
      </c>
      <c r="H7052">
        <v>6520</v>
      </c>
      <c r="I7052">
        <v>-29.074999999999999</v>
      </c>
      <c r="J7052" t="s">
        <v>76</v>
      </c>
      <c r="K7052">
        <v>62.59</v>
      </c>
      <c r="L7052">
        <v>100.7417647058823</v>
      </c>
      <c r="M7052">
        <v>0.24144434518075361</v>
      </c>
      <c r="N7052">
        <v>99.915888888888915</v>
      </c>
      <c r="O7052">
        <v>1.070011109344166</v>
      </c>
      <c r="P7052">
        <v>671859</v>
      </c>
      <c r="Q7052">
        <v>433339</v>
      </c>
      <c r="R7052">
        <v>1.55</v>
      </c>
      <c r="S7052">
        <v>40.851999999999997</v>
      </c>
      <c r="T7052">
        <v>6.5119999999999996</v>
      </c>
      <c r="U7052">
        <v>20.7624</v>
      </c>
      <c r="V7052">
        <v>2.4823759499500762</v>
      </c>
      <c r="AC7052">
        <v>101.545</v>
      </c>
      <c r="AD7052">
        <v>97.584999999999994</v>
      </c>
      <c r="AH7052" s="85">
        <f>IF(AND(M7052&lt;Variables!$G$6,M7052&gt;Variables!$G$5),0,1)</f>
        <v>1</v>
      </c>
      <c r="AI7052" s="85">
        <f t="shared" si="638"/>
        <v>0</v>
      </c>
      <c r="AJ7052" s="85">
        <f>IF(I7052&gt;Variables!$G$7,0,1)</f>
        <v>1</v>
      </c>
      <c r="AK7052" s="85">
        <f>IF(F7052&gt;Variables!$G$8,0,1)</f>
        <v>1</v>
      </c>
      <c r="AL7052" s="85">
        <f>IF(G7052&gt;Variables!$G$9,0,1)</f>
        <v>1</v>
      </c>
      <c r="AM7052" s="85">
        <f>IF(AND(K7052&gt;Variables!$G$10,K7052&lt;Variables!$G$11),0,1)</f>
        <v>0</v>
      </c>
      <c r="AN7052" s="103">
        <f>IF(H7052&lt;Variables!$G$13,1,0)</f>
        <v>0</v>
      </c>
      <c r="AO7052" s="101">
        <f>IF(R7052&lt;Variables!$G$12,0,1)</f>
        <v>0</v>
      </c>
      <c r="AP7052" s="86">
        <f t="shared" si="637"/>
        <v>0</v>
      </c>
      <c r="AR7052">
        <v>0</v>
      </c>
      <c r="AS7052">
        <v>0</v>
      </c>
      <c r="AT7052">
        <v>0</v>
      </c>
      <c r="AU7052">
        <v>1</v>
      </c>
      <c r="BA7052">
        <v>-1.4</v>
      </c>
    </row>
    <row r="7053" spans="3:53" ht="12.75" x14ac:dyDescent="0.2">
      <c r="C7053" t="s">
        <v>1085</v>
      </c>
      <c r="D7053" t="s">
        <v>1043</v>
      </c>
      <c r="E7053">
        <v>27.32</v>
      </c>
      <c r="F7053">
        <v>6.21</v>
      </c>
      <c r="G7053">
        <v>2.98</v>
      </c>
      <c r="H7053">
        <v>-99999</v>
      </c>
      <c r="I7053">
        <v>-0.186</v>
      </c>
      <c r="J7053" t="s">
        <v>78</v>
      </c>
      <c r="K7053">
        <v>49.94</v>
      </c>
      <c r="L7053">
        <v>27.33911538461539</v>
      </c>
      <c r="M7053">
        <v>-3.334191500767246E-2</v>
      </c>
      <c r="N7053">
        <v>27.325190625000001</v>
      </c>
      <c r="O7053">
        <v>1.76005176542137E-2</v>
      </c>
      <c r="P7053">
        <v>108660</v>
      </c>
      <c r="Q7053">
        <v>205671</v>
      </c>
      <c r="R7053">
        <v>0.53</v>
      </c>
      <c r="S7053">
        <v>40.851999999999997</v>
      </c>
      <c r="T7053">
        <v>6.5119999999999996</v>
      </c>
      <c r="U7053">
        <v>20.7624</v>
      </c>
      <c r="V7053">
        <v>2.3672395123031671</v>
      </c>
      <c r="AC7053">
        <v>27.41</v>
      </c>
      <c r="AD7053">
        <v>27.3</v>
      </c>
      <c r="AH7053" s="85">
        <f>IF(AND(M7053&lt;Variables!$G$6,M7053&gt;Variables!$G$5),0,1)</f>
        <v>1</v>
      </c>
      <c r="AI7053" s="85">
        <f t="shared" si="638"/>
        <v>0</v>
      </c>
      <c r="AJ7053" s="85">
        <f>IF(I7053&gt;Variables!$G$7,0,1)</f>
        <v>1</v>
      </c>
      <c r="AK7053" s="85">
        <f>IF(F7053&gt;Variables!$G$8,0,1)</f>
        <v>1</v>
      </c>
      <c r="AL7053" s="85">
        <f>IF(G7053&gt;Variables!$G$9,0,1)</f>
        <v>1</v>
      </c>
      <c r="AM7053" s="85">
        <f>IF(AND(K7053&gt;Variables!$G$10,K7053&lt;Variables!$G$11),0,1)</f>
        <v>1</v>
      </c>
      <c r="AN7053" s="103">
        <f>IF(H7053&lt;Variables!$G$13,1,0)</f>
        <v>1</v>
      </c>
      <c r="AO7053" s="101">
        <f>IF(R7053&lt;Variables!$G$12,0,1)</f>
        <v>0</v>
      </c>
      <c r="AP7053" s="86">
        <f t="shared" si="637"/>
        <v>1</v>
      </c>
      <c r="AR7053">
        <v>0</v>
      </c>
      <c r="AS7053">
        <v>0</v>
      </c>
      <c r="AT7053">
        <v>0</v>
      </c>
      <c r="AU7053">
        <v>0</v>
      </c>
      <c r="BA7053">
        <v>0</v>
      </c>
    </row>
    <row r="7054" spans="3:53" ht="12.75" x14ac:dyDescent="0.2">
      <c r="C7054" t="s">
        <v>1085</v>
      </c>
      <c r="D7054" t="s">
        <v>1049</v>
      </c>
      <c r="E7054">
        <v>9.2100000000000009</v>
      </c>
      <c r="F7054">
        <v>62.48</v>
      </c>
      <c r="G7054">
        <v>-17.29</v>
      </c>
      <c r="H7054">
        <v>32.65</v>
      </c>
      <c r="I7054">
        <v>-46.716999999999999</v>
      </c>
      <c r="J7054" t="s">
        <v>78</v>
      </c>
      <c r="K7054">
        <v>41.94</v>
      </c>
      <c r="L7054">
        <v>9.5961300000000005</v>
      </c>
      <c r="M7054">
        <v>-1.3143840277278429</v>
      </c>
      <c r="N7054">
        <v>9.6730640000000001</v>
      </c>
      <c r="O7054">
        <v>-2.0992727847143309</v>
      </c>
      <c r="P7054">
        <v>23690000</v>
      </c>
      <c r="Q7054">
        <v>559580</v>
      </c>
      <c r="R7054">
        <v>42.34</v>
      </c>
      <c r="S7054">
        <v>40.851999999999997</v>
      </c>
      <c r="T7054">
        <v>6.5119999999999996</v>
      </c>
      <c r="U7054">
        <v>20.7624</v>
      </c>
      <c r="V7054">
        <v>2.287077099679975</v>
      </c>
      <c r="AC7054">
        <v>10.130000000000001</v>
      </c>
      <c r="AD7054">
        <v>7.3101000000000003</v>
      </c>
      <c r="AH7054" s="85">
        <f>IF(AND(M7054&lt;Variables!$G$6,M7054&gt;Variables!$G$5),0,1)</f>
        <v>1</v>
      </c>
      <c r="AI7054" s="85">
        <f t="shared" si="638"/>
        <v>1</v>
      </c>
      <c r="AJ7054" s="85">
        <f>IF(I7054&gt;Variables!$G$7,0,1)</f>
        <v>1</v>
      </c>
      <c r="AK7054" s="85">
        <f>IF(F7054&gt;Variables!$G$8,0,1)</f>
        <v>0</v>
      </c>
      <c r="AL7054" s="85">
        <f>IF(G7054&gt;Variables!$G$9,0,1)</f>
        <v>1</v>
      </c>
      <c r="AM7054" s="85">
        <f>IF(AND(K7054&gt;Variables!$G$10,K7054&lt;Variables!$G$11),0,1)</f>
        <v>1</v>
      </c>
      <c r="AN7054" s="103">
        <f>IF(H7054&lt;Variables!$G$13,1,0)</f>
        <v>1</v>
      </c>
      <c r="AO7054" s="101">
        <f>IF(R7054&lt;Variables!$G$12,0,1)</f>
        <v>1</v>
      </c>
      <c r="AP7054" s="86">
        <f t="shared" si="637"/>
        <v>1</v>
      </c>
      <c r="AR7054">
        <v>1</v>
      </c>
      <c r="AS7054">
        <v>0</v>
      </c>
      <c r="AT7054">
        <v>0</v>
      </c>
      <c r="AU7054">
        <v>0</v>
      </c>
      <c r="BA7054">
        <v>2</v>
      </c>
    </row>
    <row r="7055" spans="3:53" ht="12.75" x14ac:dyDescent="0.2">
      <c r="C7055" t="s">
        <v>1085</v>
      </c>
      <c r="D7055" t="s">
        <v>925</v>
      </c>
      <c r="E7055">
        <v>54.63</v>
      </c>
      <c r="F7055">
        <v>6.25</v>
      </c>
      <c r="G7055">
        <v>1.32</v>
      </c>
      <c r="H7055">
        <v>-99999</v>
      </c>
      <c r="I7055">
        <v>-0.153</v>
      </c>
      <c r="J7055" t="s">
        <v>78</v>
      </c>
      <c r="K7055">
        <v>58.8</v>
      </c>
      <c r="L7055">
        <v>54.600625000000001</v>
      </c>
      <c r="M7055">
        <v>5.3799750460735027E-2</v>
      </c>
      <c r="N7055">
        <v>54.585185185185182</v>
      </c>
      <c r="O7055">
        <v>8.2100692088489427E-2</v>
      </c>
      <c r="P7055">
        <v>108996</v>
      </c>
      <c r="Q7055">
        <v>214801</v>
      </c>
      <c r="R7055">
        <v>0.51</v>
      </c>
      <c r="S7055">
        <v>40.851999999999997</v>
      </c>
      <c r="T7055">
        <v>6.5119999999999996</v>
      </c>
      <c r="U7055">
        <v>20.7624</v>
      </c>
      <c r="V7055">
        <v>2.4554019181099109</v>
      </c>
      <c r="AC7055">
        <v>54.79</v>
      </c>
      <c r="AD7055">
        <v>54.594999999999999</v>
      </c>
      <c r="AH7055" s="85">
        <f>IF(AND(M7055&lt;Variables!$G$6,M7055&gt;Variables!$G$5),0,1)</f>
        <v>1</v>
      </c>
      <c r="AI7055" s="85">
        <f t="shared" si="638"/>
        <v>0</v>
      </c>
      <c r="AJ7055" s="85">
        <f>IF(I7055&gt;Variables!$G$7,0,1)</f>
        <v>1</v>
      </c>
      <c r="AK7055" s="85">
        <f>IF(F7055&gt;Variables!$G$8,0,1)</f>
        <v>1</v>
      </c>
      <c r="AL7055" s="85">
        <f>IF(G7055&gt;Variables!$G$9,0,1)</f>
        <v>1</v>
      </c>
      <c r="AM7055" s="85">
        <f>IF(AND(K7055&gt;Variables!$G$10,K7055&lt;Variables!$G$11),0,1)</f>
        <v>0</v>
      </c>
      <c r="AN7055" s="103">
        <f>IF(H7055&lt;Variables!$G$13,1,0)</f>
        <v>1</v>
      </c>
      <c r="AO7055" s="101">
        <f>IF(R7055&lt;Variables!$G$12,0,1)</f>
        <v>0</v>
      </c>
      <c r="AP7055" s="86">
        <f t="shared" si="637"/>
        <v>1</v>
      </c>
      <c r="AR7055">
        <v>0</v>
      </c>
      <c r="AS7055">
        <v>0</v>
      </c>
      <c r="AT7055">
        <v>0</v>
      </c>
      <c r="AU7055">
        <v>0</v>
      </c>
      <c r="BA7055">
        <v>0</v>
      </c>
    </row>
    <row r="7056" spans="3:53" ht="12.75" x14ac:dyDescent="0.2">
      <c r="C7056" t="s">
        <v>1085</v>
      </c>
      <c r="D7056" t="s">
        <v>971</v>
      </c>
      <c r="E7056">
        <v>30.61</v>
      </c>
      <c r="F7056">
        <v>5.94</v>
      </c>
      <c r="G7056">
        <v>-4.6100000000000003</v>
      </c>
      <c r="H7056">
        <v>20630</v>
      </c>
      <c r="I7056">
        <v>-67.772000000000006</v>
      </c>
      <c r="J7056" t="s">
        <v>78</v>
      </c>
      <c r="K7056">
        <v>53.6</v>
      </c>
      <c r="L7056">
        <v>30.603594999999991</v>
      </c>
      <c r="M7056">
        <v>2.0928913743644941E-2</v>
      </c>
      <c r="N7056">
        <v>30.445599999999999</v>
      </c>
      <c r="O7056">
        <v>0.5399795044275828</v>
      </c>
      <c r="P7056">
        <v>20335000</v>
      </c>
      <c r="Q7056">
        <v>8987000</v>
      </c>
      <c r="R7056">
        <v>2.2599999999999998</v>
      </c>
      <c r="S7056">
        <v>40.851999999999997</v>
      </c>
      <c r="T7056">
        <v>6.5119999999999996</v>
      </c>
      <c r="U7056">
        <v>20.7624</v>
      </c>
      <c r="V7056">
        <v>2.4035342545122549</v>
      </c>
      <c r="AC7056">
        <v>31.274999999999999</v>
      </c>
      <c r="AD7056">
        <v>29.6</v>
      </c>
      <c r="AH7056" s="85">
        <f>IF(AND(M7056&lt;Variables!$G$6,M7056&gt;Variables!$G$5),0,1)</f>
        <v>1</v>
      </c>
      <c r="AI7056" s="85">
        <f t="shared" si="638"/>
        <v>0</v>
      </c>
      <c r="AJ7056" s="85">
        <f>IF(I7056&gt;Variables!$G$7,0,1)</f>
        <v>1</v>
      </c>
      <c r="AK7056" s="85">
        <f>IF(F7056&gt;Variables!$G$8,0,1)</f>
        <v>1</v>
      </c>
      <c r="AL7056" s="85">
        <f>IF(G7056&gt;Variables!$G$9,0,1)</f>
        <v>1</v>
      </c>
      <c r="AM7056" s="85">
        <f>IF(AND(K7056&gt;Variables!$G$10,K7056&lt;Variables!$G$11),0,1)</f>
        <v>0</v>
      </c>
      <c r="AN7056" s="103">
        <f>IF(H7056&lt;Variables!$G$13,1,0)</f>
        <v>0</v>
      </c>
      <c r="AO7056" s="101">
        <f>IF(R7056&lt;Variables!$G$12,0,1)</f>
        <v>1</v>
      </c>
      <c r="AP7056" s="86">
        <f t="shared" si="637"/>
        <v>1</v>
      </c>
      <c r="AR7056">
        <v>0</v>
      </c>
      <c r="AS7056">
        <v>0</v>
      </c>
      <c r="AT7056">
        <v>1</v>
      </c>
      <c r="AU7056">
        <v>0</v>
      </c>
      <c r="BA7056">
        <v>-1.83</v>
      </c>
    </row>
    <row r="7057" spans="3:53" ht="12.75" x14ac:dyDescent="0.2">
      <c r="C7057" t="s">
        <v>1085</v>
      </c>
      <c r="D7057" t="s">
        <v>1048</v>
      </c>
      <c r="E7057">
        <v>9.6199999999999992</v>
      </c>
      <c r="F7057">
        <v>138.47</v>
      </c>
      <c r="G7057">
        <v>54.83</v>
      </c>
      <c r="H7057">
        <v>33.130000000000003</v>
      </c>
      <c r="I7057">
        <v>-47.156999999999996</v>
      </c>
      <c r="J7057" t="s">
        <v>78</v>
      </c>
      <c r="K7057">
        <v>67.53</v>
      </c>
      <c r="L7057">
        <v>9.2597449999999988</v>
      </c>
      <c r="M7057">
        <v>5.5104649210102528</v>
      </c>
      <c r="N7057">
        <v>8.8182840000000002</v>
      </c>
      <c r="O7057">
        <v>10.792530610263849</v>
      </c>
      <c r="P7057">
        <v>116260000</v>
      </c>
      <c r="Q7057">
        <v>54420</v>
      </c>
      <c r="R7057">
        <v>2136.35</v>
      </c>
      <c r="S7057">
        <v>40.851999999999997</v>
      </c>
      <c r="T7057">
        <v>6.5119999999999996</v>
      </c>
      <c r="U7057">
        <v>20.7624</v>
      </c>
      <c r="V7057">
        <v>2.126362388265119</v>
      </c>
      <c r="AC7057">
        <v>10.82</v>
      </c>
      <c r="AD7057">
        <v>6.45</v>
      </c>
      <c r="AH7057" s="85">
        <f>IF(AND(M7057&lt;Variables!$G$6,M7057&gt;Variables!$G$5),0,1)</f>
        <v>1</v>
      </c>
      <c r="AI7057" s="85">
        <f t="shared" si="638"/>
        <v>0</v>
      </c>
      <c r="AJ7057" s="85">
        <f>IF(I7057&gt;Variables!$G$7,0,1)</f>
        <v>1</v>
      </c>
      <c r="AK7057" s="85">
        <f>IF(F7057&gt;Variables!$G$8,0,1)</f>
        <v>0</v>
      </c>
      <c r="AL7057" s="85">
        <f>IF(G7057&gt;Variables!$G$9,0,1)</f>
        <v>0</v>
      </c>
      <c r="AM7057" s="85">
        <f>IF(AND(K7057&gt;Variables!$G$10,K7057&lt;Variables!$G$11),0,1)</f>
        <v>0</v>
      </c>
      <c r="AN7057" s="103">
        <f>IF(H7057&lt;Variables!$G$13,1,0)</f>
        <v>1</v>
      </c>
      <c r="AO7057" s="101">
        <f>IF(R7057&lt;Variables!$G$12,0,1)</f>
        <v>1</v>
      </c>
      <c r="AP7057" s="86">
        <f t="shared" si="637"/>
        <v>1</v>
      </c>
      <c r="AR7057">
        <v>0</v>
      </c>
      <c r="AS7057">
        <v>0</v>
      </c>
      <c r="AT7057">
        <v>0</v>
      </c>
      <c r="AU7057">
        <v>0</v>
      </c>
      <c r="BA7057">
        <v>0</v>
      </c>
    </row>
    <row r="7058" spans="3:53" ht="12.75" x14ac:dyDescent="0.2">
      <c r="C7058" t="s">
        <v>1085</v>
      </c>
      <c r="D7058" t="s">
        <v>888</v>
      </c>
      <c r="E7058">
        <v>22.15</v>
      </c>
      <c r="F7058">
        <v>6.98</v>
      </c>
      <c r="G7058">
        <v>4.0999999999999996</v>
      </c>
      <c r="H7058">
        <v>3070</v>
      </c>
      <c r="I7058">
        <v>-62.110999999999997</v>
      </c>
      <c r="J7058" t="s">
        <v>78</v>
      </c>
      <c r="K7058">
        <v>62.44</v>
      </c>
      <c r="L7058">
        <v>22.056584999999991</v>
      </c>
      <c r="M7058">
        <v>0.42352431258059131</v>
      </c>
      <c r="N7058">
        <v>21.95214</v>
      </c>
      <c r="O7058">
        <v>0.9013244266845738</v>
      </c>
      <c r="P7058">
        <v>2096000</v>
      </c>
      <c r="Q7058">
        <v>3673000</v>
      </c>
      <c r="R7058">
        <v>0.56999999999999995</v>
      </c>
      <c r="S7058">
        <v>40.851999999999997</v>
      </c>
      <c r="T7058">
        <v>6.5119999999999996</v>
      </c>
      <c r="U7058">
        <v>20.7624</v>
      </c>
      <c r="V7058">
        <v>2.469650928481629</v>
      </c>
      <c r="AC7058">
        <v>23.4679</v>
      </c>
      <c r="AD7058">
        <v>22.08</v>
      </c>
      <c r="AH7058" s="85">
        <f>IF(AND(M7058&lt;Variables!$G$6,M7058&gt;Variables!$G$5),0,1)</f>
        <v>1</v>
      </c>
      <c r="AI7058" s="85">
        <f t="shared" si="638"/>
        <v>0</v>
      </c>
      <c r="AJ7058" s="85">
        <f>IF(I7058&gt;Variables!$G$7,0,1)</f>
        <v>1</v>
      </c>
      <c r="AK7058" s="85">
        <f>IF(F7058&gt;Variables!$G$8,0,1)</f>
        <v>1</v>
      </c>
      <c r="AL7058" s="85">
        <f>IF(G7058&gt;Variables!$G$9,0,1)</f>
        <v>1</v>
      </c>
      <c r="AM7058" s="85">
        <f>IF(AND(K7058&gt;Variables!$G$10,K7058&lt;Variables!$G$11),0,1)</f>
        <v>0</v>
      </c>
      <c r="AN7058" s="103">
        <f>IF(H7058&lt;Variables!$G$13,1,0)</f>
        <v>0</v>
      </c>
      <c r="AO7058" s="101">
        <f>IF(R7058&lt;Variables!$G$12,0,1)</f>
        <v>0</v>
      </c>
      <c r="AP7058" s="86">
        <f t="shared" si="637"/>
        <v>1</v>
      </c>
      <c r="AR7058">
        <v>1</v>
      </c>
      <c r="AS7058">
        <v>0</v>
      </c>
      <c r="AT7058">
        <v>0</v>
      </c>
      <c r="AU7058">
        <v>0</v>
      </c>
      <c r="BA7058">
        <v>1.56</v>
      </c>
    </row>
    <row r="7059" spans="3:53" ht="12.75" x14ac:dyDescent="0.2">
      <c r="C7059" t="s">
        <v>1086</v>
      </c>
      <c r="D7059" t="s">
        <v>1080</v>
      </c>
      <c r="E7059">
        <v>4.26</v>
      </c>
      <c r="F7059">
        <v>21.75</v>
      </c>
      <c r="G7059">
        <v>17.86</v>
      </c>
      <c r="H7059">
        <v>73.88</v>
      </c>
      <c r="I7059">
        <v>-5.4050000000000002</v>
      </c>
      <c r="J7059" t="s">
        <v>78</v>
      </c>
      <c r="K7059">
        <v>42.56</v>
      </c>
      <c r="L7059">
        <v>4.4246499999999997</v>
      </c>
      <c r="M7059">
        <v>-3.0431785564959881</v>
      </c>
      <c r="N7059">
        <v>4.3012800000000002</v>
      </c>
      <c r="O7059">
        <v>-0.26224751701819399</v>
      </c>
      <c r="P7059">
        <v>9370000</v>
      </c>
      <c r="Q7059">
        <v>953700</v>
      </c>
      <c r="R7059">
        <v>9.82</v>
      </c>
      <c r="S7059">
        <v>47.755000000000003</v>
      </c>
      <c r="T7059">
        <v>6.5400000000000009</v>
      </c>
      <c r="U7059">
        <v>23.632400000000001</v>
      </c>
      <c r="V7059">
        <v>2.303656316915462</v>
      </c>
      <c r="AC7059">
        <v>4.54</v>
      </c>
      <c r="AD7059">
        <v>3.96</v>
      </c>
      <c r="AH7059" s="85">
        <f>IF(AND(M7059&lt;Variables!$G$6,M7059&gt;Variables!$G$5),0,1)</f>
        <v>0</v>
      </c>
      <c r="AI7059" s="85">
        <f t="shared" si="638"/>
        <v>0</v>
      </c>
      <c r="AJ7059" s="85">
        <f>IF(I7059&gt;Variables!$G$7,0,1)</f>
        <v>1</v>
      </c>
      <c r="AK7059" s="85">
        <f>IF(F7059&gt;Variables!$G$8,0,1)</f>
        <v>0</v>
      </c>
      <c r="AL7059" s="85">
        <f>IF(G7059&gt;Variables!$G$9,0,1)</f>
        <v>0</v>
      </c>
      <c r="AM7059" s="85">
        <f>IF(AND(K7059&gt;Variables!$G$10,K7059&lt;Variables!$G$11),0,1)</f>
        <v>1</v>
      </c>
      <c r="AN7059" s="103">
        <f>IF(H7059&lt;Variables!$G$13,1,0)</f>
        <v>1</v>
      </c>
      <c r="AO7059" s="101">
        <f>IF(R7059&lt;Variables!$G$12,0,1)</f>
        <v>1</v>
      </c>
      <c r="AP7059" s="86">
        <f t="shared" si="637"/>
        <v>1</v>
      </c>
      <c r="AR7059">
        <v>0</v>
      </c>
      <c r="AS7059">
        <v>0</v>
      </c>
      <c r="AT7059">
        <v>1</v>
      </c>
      <c r="AU7059">
        <v>0</v>
      </c>
      <c r="BA7059">
        <v>-2.25</v>
      </c>
    </row>
    <row r="7060" spans="3:53" ht="12.75" x14ac:dyDescent="0.2">
      <c r="C7060" t="s">
        <v>1086</v>
      </c>
      <c r="D7060" t="s">
        <v>756</v>
      </c>
      <c r="E7060">
        <v>3.02</v>
      </c>
      <c r="F7060">
        <v>47</v>
      </c>
      <c r="G7060">
        <v>23.33</v>
      </c>
      <c r="H7060">
        <v>27.2</v>
      </c>
      <c r="I7060">
        <v>-57.366</v>
      </c>
      <c r="J7060" t="s">
        <v>78</v>
      </c>
      <c r="K7060">
        <v>57.58</v>
      </c>
      <c r="L7060">
        <v>2.903375</v>
      </c>
      <c r="M7060">
        <v>1.95031644207174</v>
      </c>
      <c r="N7060">
        <v>2.859156</v>
      </c>
      <c r="O7060">
        <v>3.527054837161733</v>
      </c>
      <c r="P7060">
        <v>86570000</v>
      </c>
      <c r="Q7060">
        <v>1960000</v>
      </c>
      <c r="R7060">
        <v>44.17</v>
      </c>
      <c r="S7060">
        <v>47.755000000000003</v>
      </c>
      <c r="T7060">
        <v>6.5400000000000009</v>
      </c>
      <c r="U7060">
        <v>23.632400000000001</v>
      </c>
      <c r="V7060">
        <v>2.352126117260084</v>
      </c>
      <c r="AC7060">
        <v>3.75</v>
      </c>
      <c r="AD7060">
        <v>2.82</v>
      </c>
      <c r="AH7060" s="85">
        <f>IF(AND(M7060&lt;Variables!$G$6,M7060&gt;Variables!$G$5),0,1)</f>
        <v>1</v>
      </c>
      <c r="AI7060" s="85">
        <f t="shared" si="638"/>
        <v>0</v>
      </c>
      <c r="AJ7060" s="85">
        <f>IF(I7060&gt;Variables!$G$7,0,1)</f>
        <v>1</v>
      </c>
      <c r="AK7060" s="85">
        <f>IF(F7060&gt;Variables!$G$8,0,1)</f>
        <v>0</v>
      </c>
      <c r="AL7060" s="85">
        <f>IF(G7060&gt;Variables!$G$9,0,1)</f>
        <v>0</v>
      </c>
      <c r="AM7060" s="85">
        <f>IF(AND(K7060&gt;Variables!$G$10,K7060&lt;Variables!$G$11),0,1)</f>
        <v>0</v>
      </c>
      <c r="AN7060" s="103">
        <f>IF(H7060&lt;Variables!$G$13,1,0)</f>
        <v>1</v>
      </c>
      <c r="AO7060" s="101">
        <f>IF(R7060&lt;Variables!$G$12,0,1)</f>
        <v>1</v>
      </c>
      <c r="AP7060" s="86">
        <f t="shared" si="637"/>
        <v>1</v>
      </c>
      <c r="AR7060">
        <v>0</v>
      </c>
      <c r="AS7060">
        <v>0</v>
      </c>
      <c r="AT7060">
        <v>1</v>
      </c>
      <c r="AU7060">
        <v>0</v>
      </c>
      <c r="BA7060">
        <v>-2.25</v>
      </c>
    </row>
    <row r="7061" spans="3:53" ht="12.75" x14ac:dyDescent="0.2">
      <c r="C7061" t="s">
        <v>1086</v>
      </c>
      <c r="D7061" t="s">
        <v>1049</v>
      </c>
      <c r="E7061">
        <v>9.2799999999999994</v>
      </c>
      <c r="F7061">
        <v>59.59</v>
      </c>
      <c r="G7061">
        <v>-18.95</v>
      </c>
      <c r="H7061">
        <v>32.65</v>
      </c>
      <c r="I7061">
        <v>-47.332999999999998</v>
      </c>
      <c r="J7061" t="s">
        <v>78</v>
      </c>
      <c r="K7061">
        <v>38.92</v>
      </c>
      <c r="L7061">
        <v>9.4722350000000013</v>
      </c>
      <c r="M7061">
        <v>-2.0294576728723679</v>
      </c>
      <c r="N7061">
        <v>9.6650759999999991</v>
      </c>
      <c r="O7061">
        <v>-3.9842004346370361</v>
      </c>
      <c r="P7061">
        <v>23790000</v>
      </c>
      <c r="Q7061">
        <v>559580</v>
      </c>
      <c r="R7061">
        <v>42.51</v>
      </c>
      <c r="S7061">
        <v>47.755000000000003</v>
      </c>
      <c r="T7061">
        <v>6.5400000000000009</v>
      </c>
      <c r="U7061">
        <v>23.632400000000001</v>
      </c>
      <c r="V7061">
        <v>2.240036402242132</v>
      </c>
      <c r="AC7061">
        <v>10.130000000000001</v>
      </c>
      <c r="AD7061">
        <v>7.3101000000000003</v>
      </c>
      <c r="AH7061" s="85">
        <f>IF(AND(M7061&lt;Variables!$G$6,M7061&gt;Variables!$G$5),0,1)</f>
        <v>0</v>
      </c>
      <c r="AI7061" s="85">
        <f t="shared" si="638"/>
        <v>1</v>
      </c>
      <c r="AJ7061" s="85">
        <f>IF(I7061&gt;Variables!$G$7,0,1)</f>
        <v>1</v>
      </c>
      <c r="AK7061" s="85">
        <f>IF(F7061&gt;Variables!$G$8,0,1)</f>
        <v>0</v>
      </c>
      <c r="AL7061" s="85">
        <f>IF(G7061&gt;Variables!$G$9,0,1)</f>
        <v>1</v>
      </c>
      <c r="AM7061" s="85">
        <f>IF(AND(K7061&gt;Variables!$G$10,K7061&lt;Variables!$G$11),0,1)</f>
        <v>1</v>
      </c>
      <c r="AN7061" s="103">
        <f>IF(H7061&lt;Variables!$G$13,1,0)</f>
        <v>1</v>
      </c>
      <c r="AO7061" s="101">
        <f>IF(R7061&lt;Variables!$G$12,0,1)</f>
        <v>1</v>
      </c>
      <c r="AP7061" s="86">
        <f t="shared" si="637"/>
        <v>1</v>
      </c>
      <c r="AR7061">
        <v>1</v>
      </c>
      <c r="AS7061">
        <v>0</v>
      </c>
      <c r="AT7061">
        <v>0</v>
      </c>
      <c r="AU7061">
        <v>0</v>
      </c>
      <c r="BA7061">
        <v>2</v>
      </c>
    </row>
    <row r="7062" spans="3:53" ht="12.75" x14ac:dyDescent="0.2">
      <c r="C7062" t="s">
        <v>1086</v>
      </c>
      <c r="D7062" t="s">
        <v>1087</v>
      </c>
      <c r="E7062">
        <v>11.94</v>
      </c>
      <c r="F7062">
        <v>105.17</v>
      </c>
      <c r="G7062">
        <v>104</v>
      </c>
      <c r="H7062">
        <v>182.8</v>
      </c>
      <c r="I7062">
        <v>-72.92</v>
      </c>
      <c r="J7062" t="s">
        <v>78</v>
      </c>
      <c r="K7062">
        <v>96.94</v>
      </c>
      <c r="L7062">
        <v>9.6065666666666676</v>
      </c>
      <c r="M7062">
        <v>11.486240314784681</v>
      </c>
      <c r="N7062">
        <v>6.4038400000000024</v>
      </c>
      <c r="O7062">
        <v>67.243403957625404</v>
      </c>
      <c r="P7062">
        <v>812280</v>
      </c>
      <c r="Q7062">
        <v>24860</v>
      </c>
      <c r="R7062">
        <v>32.67</v>
      </c>
      <c r="S7062">
        <v>47.755000000000003</v>
      </c>
      <c r="T7062">
        <v>6.5400000000000009</v>
      </c>
      <c r="U7062">
        <v>23.632400000000001</v>
      </c>
      <c r="V7062">
        <v>0.99755017216973085</v>
      </c>
      <c r="AC7062">
        <v>77.77</v>
      </c>
      <c r="AD7062">
        <v>8.51</v>
      </c>
      <c r="AH7062" s="85">
        <f>IF(AND(M7062&lt;Variables!$G$6,M7062&gt;Variables!$G$5),0,1)</f>
        <v>1</v>
      </c>
      <c r="AI7062" s="85">
        <f t="shared" si="638"/>
        <v>0</v>
      </c>
      <c r="AJ7062" s="85">
        <f>IF(I7062&gt;Variables!$G$7,0,1)</f>
        <v>1</v>
      </c>
      <c r="AK7062" s="85">
        <f>IF(F7062&gt;Variables!$G$8,0,1)</f>
        <v>0</v>
      </c>
      <c r="AL7062" s="85">
        <f>IF(G7062&gt;Variables!$G$9,0,1)</f>
        <v>0</v>
      </c>
      <c r="AM7062" s="85">
        <f>IF(AND(K7062&gt;Variables!$G$10,K7062&lt;Variables!$G$11),0,1)</f>
        <v>1</v>
      </c>
      <c r="AN7062" s="103">
        <f>IF(H7062&lt;Variables!$G$13,1,0)</f>
        <v>1</v>
      </c>
      <c r="AO7062" s="101">
        <f>IF(R7062&lt;Variables!$G$12,0,1)</f>
        <v>1</v>
      </c>
      <c r="AP7062" s="86">
        <f t="shared" si="637"/>
        <v>1</v>
      </c>
      <c r="AR7062">
        <v>0</v>
      </c>
      <c r="AS7062">
        <v>0</v>
      </c>
      <c r="AT7062">
        <v>1</v>
      </c>
      <c r="AU7062">
        <v>0</v>
      </c>
      <c r="BA7062">
        <v>-2.25</v>
      </c>
    </row>
    <row r="7063" spans="3:53" ht="12.75" x14ac:dyDescent="0.2">
      <c r="C7063" t="s">
        <v>1086</v>
      </c>
      <c r="D7063" t="s">
        <v>1048</v>
      </c>
      <c r="E7063">
        <v>9.48</v>
      </c>
      <c r="F7063">
        <v>130.38999999999999</v>
      </c>
      <c r="G7063">
        <v>52.03</v>
      </c>
      <c r="H7063">
        <v>33.130000000000003</v>
      </c>
      <c r="I7063">
        <v>-47.543999999999997</v>
      </c>
      <c r="J7063" t="s">
        <v>78</v>
      </c>
      <c r="K7063">
        <v>61.21</v>
      </c>
      <c r="L7063">
        <v>9.3599950000000014</v>
      </c>
      <c r="M7063">
        <v>2.4915077411900119</v>
      </c>
      <c r="N7063">
        <v>9.0304859999999998</v>
      </c>
      <c r="O7063">
        <v>6.2312703878838827</v>
      </c>
      <c r="P7063">
        <v>119950000</v>
      </c>
      <c r="Q7063">
        <v>54420</v>
      </c>
      <c r="R7063">
        <v>2204.15</v>
      </c>
      <c r="S7063">
        <v>47.755000000000003</v>
      </c>
      <c r="T7063">
        <v>6.5400000000000009</v>
      </c>
      <c r="U7063">
        <v>23.632400000000001</v>
      </c>
      <c r="V7063">
        <v>2.3376951311920582</v>
      </c>
      <c r="AC7063">
        <v>10.82</v>
      </c>
      <c r="AD7063">
        <v>6.45</v>
      </c>
      <c r="AH7063" s="85">
        <f>IF(AND(M7063&lt;Variables!$G$6,M7063&gt;Variables!$G$5),0,1)</f>
        <v>1</v>
      </c>
      <c r="AI7063" s="85">
        <f t="shared" si="638"/>
        <v>0</v>
      </c>
      <c r="AJ7063" s="85">
        <f>IF(I7063&gt;Variables!$G$7,0,1)</f>
        <v>1</v>
      </c>
      <c r="AK7063" s="85">
        <f>IF(F7063&gt;Variables!$G$8,0,1)</f>
        <v>0</v>
      </c>
      <c r="AL7063" s="85">
        <f>IF(G7063&gt;Variables!$G$9,0,1)</f>
        <v>0</v>
      </c>
      <c r="AM7063" s="85">
        <f>IF(AND(K7063&gt;Variables!$G$10,K7063&lt;Variables!$G$11),0,1)</f>
        <v>0</v>
      </c>
      <c r="AN7063" s="103">
        <f>IF(H7063&lt;Variables!$G$13,1,0)</f>
        <v>1</v>
      </c>
      <c r="AO7063" s="101">
        <f>IF(R7063&lt;Variables!$G$12,0,1)</f>
        <v>1</v>
      </c>
      <c r="AP7063" s="86">
        <f t="shared" si="637"/>
        <v>1</v>
      </c>
      <c r="AR7063">
        <v>1</v>
      </c>
      <c r="AS7063">
        <v>0</v>
      </c>
      <c r="AT7063">
        <v>0</v>
      </c>
      <c r="AU7063">
        <v>0</v>
      </c>
      <c r="BA7063">
        <v>2</v>
      </c>
    </row>
    <row r="7064" spans="3:53" ht="12.75" x14ac:dyDescent="0.2">
      <c r="C7064" t="s">
        <v>1086</v>
      </c>
      <c r="D7064" t="s">
        <v>1059</v>
      </c>
      <c r="E7064">
        <v>5.65</v>
      </c>
      <c r="F7064">
        <v>35.659999999999997</v>
      </c>
      <c r="G7064">
        <v>25</v>
      </c>
      <c r="H7064">
        <v>335.46</v>
      </c>
      <c r="I7064">
        <v>-23.93</v>
      </c>
      <c r="J7064" t="s">
        <v>78</v>
      </c>
      <c r="K7064">
        <v>51.83</v>
      </c>
      <c r="L7064">
        <v>5.7067700000000006</v>
      </c>
      <c r="M7064">
        <v>-0.99478338885219142</v>
      </c>
      <c r="N7064">
        <v>5.5245459999999991</v>
      </c>
      <c r="O7064">
        <v>2.2708472334197469</v>
      </c>
      <c r="P7064">
        <v>5860000</v>
      </c>
      <c r="Q7064">
        <v>48840</v>
      </c>
      <c r="R7064">
        <v>119.98</v>
      </c>
      <c r="S7064">
        <v>47.755000000000003</v>
      </c>
      <c r="T7064">
        <v>6.5400000000000009</v>
      </c>
      <c r="U7064">
        <v>23.632400000000001</v>
      </c>
      <c r="V7064">
        <v>2.4170806381115759</v>
      </c>
      <c r="AC7064">
        <v>5.68</v>
      </c>
      <c r="AD7064">
        <v>4.5102000000000002</v>
      </c>
      <c r="AH7064" s="85">
        <f>IF(AND(M7064&lt;Variables!$G$6,M7064&gt;Variables!$G$5),0,1)</f>
        <v>1</v>
      </c>
      <c r="AI7064" s="85">
        <f t="shared" si="638"/>
        <v>0</v>
      </c>
      <c r="AJ7064" s="85">
        <f>IF(I7064&gt;Variables!$G$7,0,1)</f>
        <v>1</v>
      </c>
      <c r="AK7064" s="85">
        <f>IF(F7064&gt;Variables!$G$8,0,1)</f>
        <v>0</v>
      </c>
      <c r="AL7064" s="85">
        <f>IF(G7064&gt;Variables!$G$9,0,1)</f>
        <v>0</v>
      </c>
      <c r="AM7064" s="85">
        <f>IF(AND(K7064&gt;Variables!$G$10,K7064&lt;Variables!$G$11),0,1)</f>
        <v>0</v>
      </c>
      <c r="AN7064" s="103">
        <f>IF(H7064&lt;Variables!$G$13,1,0)</f>
        <v>1</v>
      </c>
      <c r="AO7064" s="101">
        <f>IF(R7064&lt;Variables!$G$12,0,1)</f>
        <v>1</v>
      </c>
      <c r="AP7064" s="86">
        <f t="shared" si="637"/>
        <v>1</v>
      </c>
      <c r="AR7064">
        <v>0</v>
      </c>
      <c r="AS7064">
        <v>0</v>
      </c>
      <c r="AT7064">
        <v>1</v>
      </c>
      <c r="AU7064">
        <v>0</v>
      </c>
      <c r="BA7064">
        <v>-2.25</v>
      </c>
    </row>
    <row r="7065" spans="3:53" ht="12.75" x14ac:dyDescent="0.2">
      <c r="C7065" t="s">
        <v>1086</v>
      </c>
      <c r="D7065" t="s">
        <v>1040</v>
      </c>
      <c r="E7065">
        <v>2.76</v>
      </c>
      <c r="F7065">
        <v>8.6300000000000008</v>
      </c>
      <c r="G7065">
        <v>2.78</v>
      </c>
      <c r="H7065">
        <v>-99999</v>
      </c>
      <c r="I7065">
        <v>187.023</v>
      </c>
      <c r="J7065" t="s">
        <v>78</v>
      </c>
      <c r="K7065">
        <v>58.28</v>
      </c>
      <c r="L7065">
        <v>2.7749999999999999</v>
      </c>
      <c r="M7065">
        <v>0</v>
      </c>
      <c r="N7065">
        <v>2.780416666666667</v>
      </c>
      <c r="O7065">
        <v>-0.19481492582048501</v>
      </c>
      <c r="P7065">
        <v>208238</v>
      </c>
      <c r="Q7065">
        <v>61287</v>
      </c>
      <c r="R7065">
        <v>3.4</v>
      </c>
      <c r="S7065">
        <v>47.755000000000003</v>
      </c>
      <c r="T7065">
        <v>6.5400000000000009</v>
      </c>
      <c r="U7065">
        <v>23.632400000000001</v>
      </c>
      <c r="V7065">
        <v>2.4527808000000002</v>
      </c>
      <c r="AC7065">
        <v>2.77</v>
      </c>
      <c r="AD7065">
        <v>2.7501000000000002</v>
      </c>
      <c r="AH7065" s="85">
        <f>IF(AND(M7065&lt;Variables!$G$6,M7065&gt;Variables!$G$5),0,1)</f>
        <v>1</v>
      </c>
      <c r="AI7065" s="85">
        <f t="shared" si="638"/>
        <v>1</v>
      </c>
      <c r="AJ7065" s="85">
        <f>IF(I7065&gt;Variables!$G$7,0,1)</f>
        <v>0</v>
      </c>
      <c r="AK7065" s="85">
        <f>IF(F7065&gt;Variables!$G$8,0,1)</f>
        <v>1</v>
      </c>
      <c r="AL7065" s="85">
        <f>IF(G7065&gt;Variables!$G$9,0,1)</f>
        <v>1</v>
      </c>
      <c r="AM7065" s="85">
        <f>IF(AND(K7065&gt;Variables!$G$10,K7065&lt;Variables!$G$11),0,1)</f>
        <v>0</v>
      </c>
      <c r="AN7065" s="103">
        <f>IF(H7065&lt;Variables!$G$13,1,0)</f>
        <v>1</v>
      </c>
      <c r="AO7065" s="101">
        <f>IF(R7065&lt;Variables!$G$12,0,1)</f>
        <v>1</v>
      </c>
      <c r="AP7065" s="86">
        <f t="shared" si="637"/>
        <v>1</v>
      </c>
      <c r="AR7065">
        <v>0</v>
      </c>
      <c r="AS7065">
        <v>0</v>
      </c>
      <c r="AT7065">
        <v>0</v>
      </c>
      <c r="AU7065">
        <v>0</v>
      </c>
      <c r="BA7065">
        <v>0</v>
      </c>
    </row>
    <row r="7066" spans="3:53" ht="12.75" x14ac:dyDescent="0.2">
      <c r="C7066" t="s">
        <v>1086</v>
      </c>
      <c r="D7066" t="s">
        <v>925</v>
      </c>
      <c r="E7066">
        <v>54.63</v>
      </c>
      <c r="F7066">
        <v>6.31</v>
      </c>
      <c r="G7066">
        <v>1.32</v>
      </c>
      <c r="H7066">
        <v>-99999</v>
      </c>
      <c r="I7066">
        <v>-0.153</v>
      </c>
      <c r="J7066" t="s">
        <v>78</v>
      </c>
      <c r="K7066">
        <v>58.32</v>
      </c>
      <c r="L7066">
        <v>54.618749999999999</v>
      </c>
      <c r="M7066">
        <v>2.0597322348102031E-2</v>
      </c>
      <c r="N7066">
        <v>54.586428571428577</v>
      </c>
      <c r="O7066">
        <v>7.982099161224751E-2</v>
      </c>
      <c r="P7066">
        <v>110732</v>
      </c>
      <c r="Q7066">
        <v>214801</v>
      </c>
      <c r="R7066">
        <v>0.52</v>
      </c>
      <c r="S7066">
        <v>47.755000000000003</v>
      </c>
      <c r="T7066">
        <v>6.5400000000000009</v>
      </c>
      <c r="U7066">
        <v>23.632400000000001</v>
      </c>
      <c r="V7066">
        <v>2.4521647538619971</v>
      </c>
      <c r="AC7066">
        <v>54.79</v>
      </c>
      <c r="AD7066">
        <v>54.594999999999999</v>
      </c>
      <c r="AH7066" s="85">
        <f>IF(AND(M7066&lt;Variables!$G$6,M7066&gt;Variables!$G$5),0,1)</f>
        <v>1</v>
      </c>
      <c r="AI7066" s="85">
        <f t="shared" si="638"/>
        <v>0</v>
      </c>
      <c r="AJ7066" s="85">
        <f>IF(I7066&gt;Variables!$G$7,0,1)</f>
        <v>1</v>
      </c>
      <c r="AK7066" s="85">
        <f>IF(F7066&gt;Variables!$G$8,0,1)</f>
        <v>1</v>
      </c>
      <c r="AL7066" s="85">
        <f>IF(G7066&gt;Variables!$G$9,0,1)</f>
        <v>1</v>
      </c>
      <c r="AM7066" s="85">
        <f>IF(AND(K7066&gt;Variables!$G$10,K7066&lt;Variables!$G$11),0,1)</f>
        <v>0</v>
      </c>
      <c r="AN7066" s="103">
        <f>IF(H7066&lt;Variables!$G$13,1,0)</f>
        <v>1</v>
      </c>
      <c r="AO7066" s="101">
        <f>IF(R7066&lt;Variables!$G$12,0,1)</f>
        <v>0</v>
      </c>
      <c r="AP7066" s="86">
        <f t="shared" si="637"/>
        <v>1</v>
      </c>
      <c r="AR7066">
        <v>0</v>
      </c>
      <c r="AS7066">
        <v>0</v>
      </c>
      <c r="AT7066">
        <v>0</v>
      </c>
      <c r="AU7066">
        <v>0</v>
      </c>
      <c r="BA7066">
        <v>0</v>
      </c>
    </row>
    <row r="7067" spans="3:53" ht="12.75" x14ac:dyDescent="0.2">
      <c r="C7067" t="s">
        <v>1086</v>
      </c>
      <c r="D7067" t="s">
        <v>1054</v>
      </c>
      <c r="E7067">
        <v>0.19</v>
      </c>
      <c r="F7067">
        <v>14.56</v>
      </c>
      <c r="G7067">
        <v>4.29</v>
      </c>
      <c r="H7067">
        <v>-99999</v>
      </c>
      <c r="I7067">
        <v>92.021000000000001</v>
      </c>
      <c r="J7067" t="s">
        <v>78</v>
      </c>
      <c r="K7067">
        <v>-99999</v>
      </c>
      <c r="L7067">
        <v>0.18583333333333329</v>
      </c>
      <c r="M7067">
        <v>0.68161434977579949</v>
      </c>
      <c r="N7067">
        <v>0.18583333333333329</v>
      </c>
      <c r="O7067">
        <v>0.68161434977578439</v>
      </c>
      <c r="P7067">
        <v>55565</v>
      </c>
      <c r="Q7067">
        <v>20890</v>
      </c>
      <c r="R7067">
        <v>2.66</v>
      </c>
      <c r="S7067">
        <v>47.755000000000003</v>
      </c>
      <c r="T7067">
        <v>6.5400000000000009</v>
      </c>
      <c r="U7067">
        <v>23.632400000000001</v>
      </c>
      <c r="V7067"/>
      <c r="AC7067">
        <v>0.1981</v>
      </c>
      <c r="AD7067">
        <v>0.18720000000000001</v>
      </c>
      <c r="AH7067" s="85">
        <f>IF(AND(M7067&lt;Variables!$G$6,M7067&gt;Variables!$G$5),0,1)</f>
        <v>1</v>
      </c>
      <c r="AI7067" s="85">
        <f t="shared" si="638"/>
        <v>1</v>
      </c>
      <c r="AJ7067" s="85">
        <f>IF(I7067&gt;Variables!$G$7,0,1)</f>
        <v>0</v>
      </c>
      <c r="AK7067" s="85">
        <f>IF(F7067&gt;Variables!$G$8,0,1)</f>
        <v>0</v>
      </c>
      <c r="AL7067" s="85">
        <f>IF(G7067&gt;Variables!$G$9,0,1)</f>
        <v>1</v>
      </c>
      <c r="AM7067" s="85">
        <f>IF(AND(K7067&gt;Variables!$G$10,K7067&lt;Variables!$G$11),0,1)</f>
        <v>1</v>
      </c>
      <c r="AN7067" s="103">
        <f>IF(H7067&lt;Variables!$G$13,1,0)</f>
        <v>1</v>
      </c>
      <c r="AO7067" s="101">
        <f>IF(R7067&lt;Variables!$G$12,0,1)</f>
        <v>1</v>
      </c>
      <c r="AP7067" s="86">
        <f t="shared" si="637"/>
        <v>1</v>
      </c>
      <c r="AR7067">
        <v>0</v>
      </c>
      <c r="AS7067">
        <v>0</v>
      </c>
      <c r="AT7067">
        <v>1</v>
      </c>
      <c r="AU7067">
        <v>0</v>
      </c>
      <c r="BA7067">
        <v>-2.25</v>
      </c>
    </row>
    <row r="7068" spans="3:53" ht="12.75" x14ac:dyDescent="0.2">
      <c r="C7068" t="s">
        <v>1086</v>
      </c>
      <c r="D7068" t="s">
        <v>1035</v>
      </c>
      <c r="E7068">
        <v>101.17</v>
      </c>
      <c r="F7068">
        <v>7.1</v>
      </c>
      <c r="G7068">
        <v>6.98</v>
      </c>
      <c r="H7068">
        <v>6520</v>
      </c>
      <c r="I7068">
        <v>-29.027000000000001</v>
      </c>
      <c r="J7068" t="s">
        <v>76</v>
      </c>
      <c r="K7068">
        <v>61.6</v>
      </c>
      <c r="L7068">
        <v>100.96421875</v>
      </c>
      <c r="M7068">
        <v>0.20876826722337871</v>
      </c>
      <c r="N7068">
        <v>100.1091666666667</v>
      </c>
      <c r="O7068">
        <v>1.0646710674180799</v>
      </c>
      <c r="P7068">
        <v>674319</v>
      </c>
      <c r="Q7068">
        <v>433339</v>
      </c>
      <c r="R7068">
        <v>1.56</v>
      </c>
      <c r="S7068">
        <v>47.755000000000003</v>
      </c>
      <c r="T7068">
        <v>6.5400000000000009</v>
      </c>
      <c r="U7068">
        <v>23.632400000000001</v>
      </c>
      <c r="V7068">
        <v>2.4747541210855948</v>
      </c>
      <c r="AC7068">
        <v>101.545</v>
      </c>
      <c r="AD7068">
        <v>97.584999999999994</v>
      </c>
      <c r="AH7068" s="85">
        <f>IF(AND(M7068&lt;Variables!$G$6,M7068&gt;Variables!$G$5),0,1)</f>
        <v>1</v>
      </c>
      <c r="AI7068" s="85">
        <f t="shared" si="638"/>
        <v>0</v>
      </c>
      <c r="AJ7068" s="85">
        <f>IF(I7068&gt;Variables!$G$7,0,1)</f>
        <v>1</v>
      </c>
      <c r="AK7068" s="85">
        <f>IF(F7068&gt;Variables!$G$8,0,1)</f>
        <v>1</v>
      </c>
      <c r="AL7068" s="85">
        <f>IF(G7068&gt;Variables!$G$9,0,1)</f>
        <v>1</v>
      </c>
      <c r="AM7068" s="85">
        <f>IF(AND(K7068&gt;Variables!$G$10,K7068&lt;Variables!$G$11),0,1)</f>
        <v>0</v>
      </c>
      <c r="AN7068" s="103">
        <f>IF(H7068&lt;Variables!$G$13,1,0)</f>
        <v>0</v>
      </c>
      <c r="AO7068" s="101">
        <f>IF(R7068&lt;Variables!$G$12,0,1)</f>
        <v>0</v>
      </c>
      <c r="AP7068" s="86">
        <f t="shared" si="637"/>
        <v>0</v>
      </c>
      <c r="AR7068">
        <v>0</v>
      </c>
      <c r="AS7068">
        <v>0</v>
      </c>
      <c r="AT7068">
        <v>0</v>
      </c>
      <c r="AU7068">
        <v>1</v>
      </c>
      <c r="BA7068">
        <v>-1.2</v>
      </c>
    </row>
    <row r="7069" spans="3:53" ht="12.75" x14ac:dyDescent="0.2">
      <c r="C7069" t="s">
        <v>1086</v>
      </c>
      <c r="D7069" t="s">
        <v>1037</v>
      </c>
      <c r="E7069">
        <v>66.64</v>
      </c>
      <c r="F7069">
        <v>8.99</v>
      </c>
      <c r="G7069">
        <v>1.44</v>
      </c>
      <c r="H7069">
        <v>3300</v>
      </c>
      <c r="I7069">
        <v>2.677</v>
      </c>
      <c r="J7069" t="s">
        <v>76</v>
      </c>
      <c r="K7069">
        <v>50.81</v>
      </c>
      <c r="L7069">
        <v>65.93802500000001</v>
      </c>
      <c r="M7069">
        <v>0.77644879415176971</v>
      </c>
      <c r="N7069">
        <v>67.315677999999991</v>
      </c>
      <c r="O7069">
        <v>-1.2859975947950619</v>
      </c>
      <c r="P7069">
        <v>5105000</v>
      </c>
      <c r="Q7069">
        <v>781900</v>
      </c>
      <c r="R7069">
        <v>6.53</v>
      </c>
      <c r="S7069">
        <v>47.755000000000003</v>
      </c>
      <c r="T7069">
        <v>6.5400000000000009</v>
      </c>
      <c r="U7069">
        <v>23.632400000000001</v>
      </c>
      <c r="V7069">
        <v>2.353387600216871</v>
      </c>
      <c r="AC7069">
        <v>70.704999999999998</v>
      </c>
      <c r="AD7069">
        <v>65.45</v>
      </c>
      <c r="AH7069" s="85">
        <f>IF(AND(M7069&lt;Variables!$G$6,M7069&gt;Variables!$G$5),0,1)</f>
        <v>1</v>
      </c>
      <c r="AI7069" s="85">
        <f t="shared" si="638"/>
        <v>1</v>
      </c>
      <c r="AJ7069" s="85">
        <f>IF(I7069&gt;Variables!$G$7,0,1)</f>
        <v>0</v>
      </c>
      <c r="AK7069" s="85">
        <f>IF(F7069&gt;Variables!$G$8,0,1)</f>
        <v>1</v>
      </c>
      <c r="AL7069" s="85">
        <f>IF(G7069&gt;Variables!$G$9,0,1)</f>
        <v>1</v>
      </c>
      <c r="AM7069" s="85">
        <f>IF(AND(K7069&gt;Variables!$G$10,K7069&lt;Variables!$G$11),0,1)</f>
        <v>0</v>
      </c>
      <c r="AN7069" s="103">
        <f>IF(H7069&lt;Variables!$G$13,1,0)</f>
        <v>0</v>
      </c>
      <c r="AO7069" s="101">
        <f>IF(R7069&lt;Variables!$G$12,0,1)</f>
        <v>1</v>
      </c>
      <c r="AP7069" s="86">
        <f t="shared" si="637"/>
        <v>0</v>
      </c>
      <c r="AR7069">
        <v>1</v>
      </c>
      <c r="AS7069">
        <v>0</v>
      </c>
      <c r="AT7069">
        <v>0</v>
      </c>
      <c r="AU7069">
        <v>0</v>
      </c>
      <c r="BA7069">
        <v>1.9</v>
      </c>
    </row>
    <row r="7070" spans="3:53" ht="12.75" x14ac:dyDescent="0.2">
      <c r="C7070" t="s">
        <v>1086</v>
      </c>
      <c r="D7070" t="s">
        <v>1036</v>
      </c>
      <c r="E7070">
        <v>700.5</v>
      </c>
      <c r="F7070">
        <v>14.5</v>
      </c>
      <c r="G7070">
        <v>2.16</v>
      </c>
      <c r="H7070">
        <v>12820</v>
      </c>
      <c r="I7070">
        <v>71.433999999999997</v>
      </c>
      <c r="J7070" t="s">
        <v>76</v>
      </c>
      <c r="K7070">
        <v>48.25</v>
      </c>
      <c r="L7070">
        <v>700.83302105263169</v>
      </c>
      <c r="M7070">
        <v>3.8495542529943549E-3</v>
      </c>
      <c r="N7070">
        <v>701.82046734693881</v>
      </c>
      <c r="O7070">
        <v>-0.13685370997651461</v>
      </c>
      <c r="P7070">
        <v>2121000</v>
      </c>
      <c r="Q7070">
        <v>568465</v>
      </c>
      <c r="R7070">
        <v>3.73</v>
      </c>
      <c r="S7070">
        <v>47.755000000000003</v>
      </c>
      <c r="T7070">
        <v>6.5400000000000009</v>
      </c>
      <c r="U7070">
        <v>23.632400000000001</v>
      </c>
      <c r="V7070">
        <v>2.3487893672366171</v>
      </c>
      <c r="AC7070">
        <v>714.68989999999997</v>
      </c>
      <c r="AD7070">
        <v>699.5</v>
      </c>
      <c r="AH7070" s="85">
        <f>IF(AND(M7070&lt;Variables!$G$6,M7070&gt;Variables!$G$5),0,1)</f>
        <v>1</v>
      </c>
      <c r="AI7070" s="85">
        <f t="shared" si="638"/>
        <v>1</v>
      </c>
      <c r="AJ7070" s="85">
        <f>IF(I7070&gt;Variables!$G$7,0,1)</f>
        <v>0</v>
      </c>
      <c r="AK7070" s="85">
        <f>IF(F7070&gt;Variables!$G$8,0,1)</f>
        <v>0</v>
      </c>
      <c r="AL7070" s="85">
        <f>IF(G7070&gt;Variables!$G$9,0,1)</f>
        <v>1</v>
      </c>
      <c r="AM7070" s="85">
        <f>IF(AND(K7070&gt;Variables!$G$10,K7070&lt;Variables!$G$11),0,1)</f>
        <v>1</v>
      </c>
      <c r="AN7070" s="103">
        <f>IF(H7070&lt;Variables!$G$13,1,0)</f>
        <v>0</v>
      </c>
      <c r="AO7070" s="101">
        <f>IF(R7070&lt;Variables!$G$12,0,1)</f>
        <v>1</v>
      </c>
      <c r="AP7070" s="86">
        <f t="shared" si="637"/>
        <v>0</v>
      </c>
      <c r="AR7070">
        <v>0</v>
      </c>
      <c r="AS7070">
        <v>0</v>
      </c>
      <c r="AT7070">
        <v>0</v>
      </c>
      <c r="AU7070">
        <v>1</v>
      </c>
      <c r="BA7070">
        <v>0.09</v>
      </c>
    </row>
    <row r="7071" spans="3:53" ht="12.75" x14ac:dyDescent="0.2">
      <c r="C7071" t="s">
        <v>1086</v>
      </c>
      <c r="D7071" t="s">
        <v>1052</v>
      </c>
      <c r="E7071">
        <v>10.94</v>
      </c>
      <c r="F7071">
        <v>5.79</v>
      </c>
      <c r="G7071">
        <v>4.72</v>
      </c>
      <c r="H7071">
        <v>3600</v>
      </c>
      <c r="I7071">
        <v>10.818</v>
      </c>
      <c r="J7071" t="s">
        <v>76</v>
      </c>
      <c r="K7071">
        <v>57.72</v>
      </c>
      <c r="L7071">
        <v>10.8848</v>
      </c>
      <c r="M7071">
        <v>0.53285315302072456</v>
      </c>
      <c r="N7071">
        <v>10.85906896551724</v>
      </c>
      <c r="O7071">
        <v>0.77107010507665286</v>
      </c>
      <c r="P7071">
        <v>166818</v>
      </c>
      <c r="Q7071">
        <v>677595</v>
      </c>
      <c r="R7071">
        <v>0.25</v>
      </c>
      <c r="S7071">
        <v>47.755000000000003</v>
      </c>
      <c r="T7071">
        <v>6.5400000000000009</v>
      </c>
      <c r="U7071">
        <v>23.632400000000001</v>
      </c>
      <c r="V7071">
        <v>2.4212448651477292</v>
      </c>
      <c r="AC7071">
        <v>11.2</v>
      </c>
      <c r="AD7071">
        <v>10.75</v>
      </c>
      <c r="AH7071" s="85">
        <f>IF(AND(M7071&lt;Variables!$G$6,M7071&gt;Variables!$G$5),0,1)</f>
        <v>1</v>
      </c>
      <c r="AI7071" s="85">
        <f t="shared" si="638"/>
        <v>0</v>
      </c>
      <c r="AJ7071" s="85">
        <f>IF(I7071&gt;Variables!$G$7,0,1)</f>
        <v>0</v>
      </c>
      <c r="AK7071" s="85">
        <f>IF(F7071&gt;Variables!$G$8,0,1)</f>
        <v>1</v>
      </c>
      <c r="AL7071" s="85">
        <f>IF(G7071&gt;Variables!$G$9,0,1)</f>
        <v>1</v>
      </c>
      <c r="AM7071" s="85">
        <f>IF(AND(K7071&gt;Variables!$G$10,K7071&lt;Variables!$G$11),0,1)</f>
        <v>0</v>
      </c>
      <c r="AN7071" s="103">
        <f>IF(H7071&lt;Variables!$G$13,1,0)</f>
        <v>0</v>
      </c>
      <c r="AO7071" s="101">
        <f>IF(R7071&lt;Variables!$G$12,0,1)</f>
        <v>0</v>
      </c>
      <c r="AP7071" s="86">
        <f t="shared" si="637"/>
        <v>0</v>
      </c>
      <c r="AR7071">
        <v>1</v>
      </c>
      <c r="AS7071">
        <v>0</v>
      </c>
      <c r="AT7071">
        <v>0</v>
      </c>
      <c r="AU7071">
        <v>0</v>
      </c>
      <c r="BA7071">
        <v>1.76</v>
      </c>
    </row>
    <row r="7072" spans="3:53" ht="12.75" x14ac:dyDescent="0.2">
      <c r="C7072" t="s">
        <v>1086</v>
      </c>
      <c r="D7072" t="s">
        <v>971</v>
      </c>
      <c r="E7072">
        <v>30.63</v>
      </c>
      <c r="F7072">
        <v>6.07</v>
      </c>
      <c r="G7072">
        <v>-4.3899999999999997</v>
      </c>
      <c r="H7072">
        <v>20630</v>
      </c>
      <c r="I7072">
        <v>-67.772000000000006</v>
      </c>
      <c r="J7072" t="s">
        <v>78</v>
      </c>
      <c r="K7072">
        <v>56.59</v>
      </c>
      <c r="L7072">
        <v>30.601305</v>
      </c>
      <c r="M7072">
        <v>0.25716223540140948</v>
      </c>
      <c r="N7072">
        <v>30.467797999999998</v>
      </c>
      <c r="O7072">
        <v>0.69647960774847517</v>
      </c>
      <c r="P7072">
        <v>20514000</v>
      </c>
      <c r="Q7072">
        <v>8987000</v>
      </c>
      <c r="R7072">
        <v>2.2799999999999998</v>
      </c>
      <c r="S7072">
        <v>47.755000000000003</v>
      </c>
      <c r="T7072">
        <v>6.5400000000000009</v>
      </c>
      <c r="U7072">
        <v>23.632400000000001</v>
      </c>
      <c r="V7072">
        <v>2.423691890788382</v>
      </c>
      <c r="AC7072">
        <v>31.274999999999999</v>
      </c>
      <c r="AD7072">
        <v>29.6</v>
      </c>
      <c r="AH7072" s="85">
        <f>IF(AND(M7072&lt;Variables!$G$6,M7072&gt;Variables!$G$5),0,1)</f>
        <v>1</v>
      </c>
      <c r="AI7072" s="85">
        <f t="shared" si="638"/>
        <v>0</v>
      </c>
      <c r="AJ7072" s="85">
        <f>IF(I7072&gt;Variables!$G$7,0,1)</f>
        <v>1</v>
      </c>
      <c r="AK7072" s="85">
        <f>IF(F7072&gt;Variables!$G$8,0,1)</f>
        <v>1</v>
      </c>
      <c r="AL7072" s="85">
        <f>IF(G7072&gt;Variables!$G$9,0,1)</f>
        <v>1</v>
      </c>
      <c r="AM7072" s="85">
        <f>IF(AND(K7072&gt;Variables!$G$10,K7072&lt;Variables!$G$11),0,1)</f>
        <v>0</v>
      </c>
      <c r="AN7072" s="103">
        <f>IF(H7072&lt;Variables!$G$13,1,0)</f>
        <v>0</v>
      </c>
      <c r="AO7072" s="101">
        <f>IF(R7072&lt;Variables!$G$12,0,1)</f>
        <v>1</v>
      </c>
      <c r="AP7072" s="86">
        <f t="shared" si="637"/>
        <v>1</v>
      </c>
      <c r="AR7072">
        <v>0</v>
      </c>
      <c r="AS7072">
        <v>0</v>
      </c>
      <c r="AT7072">
        <v>1</v>
      </c>
      <c r="AU7072">
        <v>0</v>
      </c>
      <c r="BA7072">
        <v>-2.0099999999999998</v>
      </c>
    </row>
    <row r="7073" spans="3:53" ht="12.75" x14ac:dyDescent="0.2">
      <c r="C7073" t="s">
        <v>1086</v>
      </c>
      <c r="D7073" t="s">
        <v>1044</v>
      </c>
      <c r="E7073">
        <v>12.62</v>
      </c>
      <c r="F7073">
        <v>6.08</v>
      </c>
      <c r="G7073">
        <v>-0.62</v>
      </c>
      <c r="H7073">
        <v>-99999</v>
      </c>
      <c r="I7073">
        <v>-3.1419999999999999</v>
      </c>
      <c r="J7073" t="s">
        <v>78</v>
      </c>
      <c r="K7073">
        <v>61.52</v>
      </c>
      <c r="L7073">
        <v>12.670489999999999</v>
      </c>
      <c r="M7073">
        <v>0.70644465999342287</v>
      </c>
      <c r="N7073">
        <v>12.416876</v>
      </c>
      <c r="O7073">
        <v>2.7633681773096508</v>
      </c>
      <c r="P7073">
        <v>5183000</v>
      </c>
      <c r="Q7073">
        <v>1017000</v>
      </c>
      <c r="R7073">
        <v>5.0999999999999996</v>
      </c>
      <c r="S7073">
        <v>47.755000000000003</v>
      </c>
      <c r="T7073">
        <v>6.5400000000000009</v>
      </c>
      <c r="U7073">
        <v>23.632400000000001</v>
      </c>
      <c r="V7073">
        <v>2.4444763945489081</v>
      </c>
      <c r="AC7073">
        <v>12.97</v>
      </c>
      <c r="AD7073">
        <v>12.21</v>
      </c>
      <c r="AH7073" s="85">
        <f>IF(AND(M7073&lt;Variables!$G$6,M7073&gt;Variables!$G$5),0,1)</f>
        <v>1</v>
      </c>
      <c r="AI7073" s="85">
        <f t="shared" si="638"/>
        <v>0</v>
      </c>
      <c r="AJ7073" s="85">
        <f>IF(I7073&gt;Variables!$G$7,0,1)</f>
        <v>1</v>
      </c>
      <c r="AK7073" s="85">
        <f>IF(F7073&gt;Variables!$G$8,0,1)</f>
        <v>1</v>
      </c>
      <c r="AL7073" s="85">
        <f>IF(G7073&gt;Variables!$G$9,0,1)</f>
        <v>1</v>
      </c>
      <c r="AM7073" s="85">
        <f>IF(AND(K7073&gt;Variables!$G$10,K7073&lt;Variables!$G$11),0,1)</f>
        <v>0</v>
      </c>
      <c r="AN7073" s="103">
        <f>IF(H7073&lt;Variables!$G$13,1,0)</f>
        <v>1</v>
      </c>
      <c r="AO7073" s="101">
        <f>IF(R7073&lt;Variables!$G$12,0,1)</f>
        <v>1</v>
      </c>
      <c r="AP7073" s="86">
        <f t="shared" si="637"/>
        <v>1</v>
      </c>
      <c r="AR7073">
        <v>1</v>
      </c>
      <c r="AS7073">
        <v>0</v>
      </c>
      <c r="AT7073">
        <v>0</v>
      </c>
      <c r="AU7073">
        <v>0</v>
      </c>
      <c r="BA7073">
        <v>1.29</v>
      </c>
    </row>
    <row r="7074" spans="3:53" ht="12.75" x14ac:dyDescent="0.2">
      <c r="C7074" t="s">
        <v>1086</v>
      </c>
      <c r="D7074" t="s">
        <v>1043</v>
      </c>
      <c r="E7074">
        <v>27.31</v>
      </c>
      <c r="F7074">
        <v>6.42</v>
      </c>
      <c r="G7074">
        <v>2.9</v>
      </c>
      <c r="H7074">
        <v>-99999</v>
      </c>
      <c r="I7074">
        <v>-0.187</v>
      </c>
      <c r="J7074" t="s">
        <v>78</v>
      </c>
      <c r="K7074">
        <v>47.59</v>
      </c>
      <c r="L7074">
        <v>27.349499999999999</v>
      </c>
      <c r="M7074">
        <v>-0.14442677197023829</v>
      </c>
      <c r="N7074">
        <v>27.321718749999999</v>
      </c>
      <c r="O7074">
        <v>-4.2891701313642838E-2</v>
      </c>
      <c r="P7074">
        <v>110256</v>
      </c>
      <c r="Q7074">
        <v>205671</v>
      </c>
      <c r="R7074">
        <v>0.54</v>
      </c>
      <c r="S7074">
        <v>47.755000000000003</v>
      </c>
      <c r="T7074">
        <v>6.5400000000000009</v>
      </c>
      <c r="U7074">
        <v>23.632400000000001</v>
      </c>
      <c r="V7074">
        <v>2.3447822741841722</v>
      </c>
      <c r="AC7074">
        <v>27.41</v>
      </c>
      <c r="AD7074">
        <v>27.3</v>
      </c>
      <c r="AH7074" s="85">
        <f>IF(AND(M7074&lt;Variables!$G$6,M7074&gt;Variables!$G$5),0,1)</f>
        <v>1</v>
      </c>
      <c r="AI7074" s="85">
        <f t="shared" si="638"/>
        <v>0</v>
      </c>
      <c r="AJ7074" s="85">
        <f>IF(I7074&gt;Variables!$G$7,0,1)</f>
        <v>1</v>
      </c>
      <c r="AK7074" s="85">
        <f>IF(F7074&gt;Variables!$G$8,0,1)</f>
        <v>1</v>
      </c>
      <c r="AL7074" s="85">
        <f>IF(G7074&gt;Variables!$G$9,0,1)</f>
        <v>1</v>
      </c>
      <c r="AM7074" s="85">
        <f>IF(AND(K7074&gt;Variables!$G$10,K7074&lt;Variables!$G$11),0,1)</f>
        <v>1</v>
      </c>
      <c r="AN7074" s="103">
        <f>IF(H7074&lt;Variables!$G$13,1,0)</f>
        <v>1</v>
      </c>
      <c r="AO7074" s="101">
        <f>IF(R7074&lt;Variables!$G$12,0,1)</f>
        <v>0</v>
      </c>
      <c r="AP7074" s="86">
        <f t="shared" si="637"/>
        <v>1</v>
      </c>
      <c r="AR7074">
        <v>0</v>
      </c>
      <c r="AS7074">
        <v>0</v>
      </c>
      <c r="AT7074">
        <v>0</v>
      </c>
      <c r="AU7074">
        <v>0</v>
      </c>
      <c r="BA7074">
        <v>0</v>
      </c>
    </row>
    <row r="7075" spans="3:53" ht="12.75" x14ac:dyDescent="0.2">
      <c r="C7075" t="s">
        <v>1086</v>
      </c>
      <c r="D7075" t="s">
        <v>1046</v>
      </c>
      <c r="E7075">
        <v>33.21</v>
      </c>
      <c r="F7075">
        <v>6.65</v>
      </c>
      <c r="G7075">
        <v>5.94</v>
      </c>
      <c r="H7075">
        <v>1920</v>
      </c>
      <c r="I7075">
        <v>-61.530999999999999</v>
      </c>
      <c r="J7075" t="s">
        <v>78</v>
      </c>
      <c r="K7075">
        <v>52.53</v>
      </c>
      <c r="L7075">
        <v>33.17</v>
      </c>
      <c r="M7075">
        <v>0.54265902924329124</v>
      </c>
      <c r="N7075">
        <v>33.338497500000003</v>
      </c>
      <c r="O7075">
        <v>3.4502154753671369E-2</v>
      </c>
      <c r="P7075">
        <v>209833</v>
      </c>
      <c r="Q7075">
        <v>557565</v>
      </c>
      <c r="R7075">
        <v>0.38</v>
      </c>
      <c r="S7075">
        <v>47.755000000000003</v>
      </c>
      <c r="T7075">
        <v>6.5400000000000009</v>
      </c>
      <c r="U7075">
        <v>23.632400000000001</v>
      </c>
      <c r="V7075">
        <v>2.3751366510702439</v>
      </c>
      <c r="AC7075">
        <v>34.26</v>
      </c>
      <c r="AD7075">
        <v>33.21</v>
      </c>
      <c r="AH7075" s="85">
        <f>IF(AND(M7075&lt;Variables!$G$6,M7075&gt;Variables!$G$5),0,1)</f>
        <v>1</v>
      </c>
      <c r="AI7075" s="85">
        <f t="shared" si="638"/>
        <v>1</v>
      </c>
      <c r="AJ7075" s="85">
        <f>IF(I7075&gt;Variables!$G$7,0,1)</f>
        <v>1</v>
      </c>
      <c r="AK7075" s="85">
        <f>IF(F7075&gt;Variables!$G$8,0,1)</f>
        <v>1</v>
      </c>
      <c r="AL7075" s="85">
        <f>IF(G7075&gt;Variables!$G$9,0,1)</f>
        <v>1</v>
      </c>
      <c r="AM7075" s="85">
        <f>IF(AND(K7075&gt;Variables!$G$10,K7075&lt;Variables!$G$11),0,1)</f>
        <v>0</v>
      </c>
      <c r="AN7075" s="103">
        <f>IF(H7075&lt;Variables!$G$13,1,0)</f>
        <v>1</v>
      </c>
      <c r="AO7075" s="101">
        <f>IF(R7075&lt;Variables!$G$12,0,1)</f>
        <v>0</v>
      </c>
      <c r="AP7075" s="86">
        <f t="shared" si="637"/>
        <v>1</v>
      </c>
      <c r="AR7075">
        <v>1</v>
      </c>
      <c r="AS7075">
        <v>0</v>
      </c>
      <c r="AT7075">
        <v>0</v>
      </c>
      <c r="AU7075">
        <v>0</v>
      </c>
      <c r="BA7075">
        <v>1.53</v>
      </c>
    </row>
    <row r="7076" spans="3:53" ht="12.75" x14ac:dyDescent="0.2">
      <c r="C7076" t="s">
        <v>1086</v>
      </c>
      <c r="D7076" t="s">
        <v>1070</v>
      </c>
      <c r="E7076">
        <v>3</v>
      </c>
      <c r="F7076">
        <v>21.4</v>
      </c>
      <c r="G7076">
        <v>8.89</v>
      </c>
      <c r="H7076">
        <v>153.27000000000001</v>
      </c>
      <c r="I7076">
        <v>-28.42</v>
      </c>
      <c r="J7076" t="s">
        <v>78</v>
      </c>
      <c r="K7076">
        <v>48.23</v>
      </c>
      <c r="L7076">
        <v>3.2107549999999998</v>
      </c>
      <c r="M7076">
        <v>-2.670867132496868</v>
      </c>
      <c r="N7076">
        <v>3.0724659999999999</v>
      </c>
      <c r="O7076">
        <v>1.709831776820316</v>
      </c>
      <c r="P7076">
        <v>7860000</v>
      </c>
      <c r="Q7076">
        <v>101740</v>
      </c>
      <c r="R7076">
        <v>77.260000000000005</v>
      </c>
      <c r="S7076">
        <v>47.755000000000003</v>
      </c>
      <c r="T7076">
        <v>6.5400000000000009</v>
      </c>
      <c r="U7076">
        <v>23.632400000000001</v>
      </c>
      <c r="V7076">
        <v>2.4044525136717061</v>
      </c>
      <c r="AC7076">
        <v>3.3650000000000002</v>
      </c>
      <c r="AD7076">
        <v>2.41</v>
      </c>
      <c r="AH7076" s="85">
        <f>IF(AND(M7076&lt;Variables!$G$6,M7076&gt;Variables!$G$5),0,1)</f>
        <v>0</v>
      </c>
      <c r="AI7076" s="85">
        <f t="shared" si="638"/>
        <v>0</v>
      </c>
      <c r="AJ7076" s="85">
        <f>IF(I7076&gt;Variables!$G$7,0,1)</f>
        <v>1</v>
      </c>
      <c r="AK7076" s="85">
        <f>IF(F7076&gt;Variables!$G$8,0,1)</f>
        <v>0</v>
      </c>
      <c r="AL7076" s="85">
        <f>IF(G7076&gt;Variables!$G$9,0,1)</f>
        <v>1</v>
      </c>
      <c r="AM7076" s="85">
        <f>IF(AND(K7076&gt;Variables!$G$10,K7076&lt;Variables!$G$11),0,1)</f>
        <v>1</v>
      </c>
      <c r="AN7076" s="103">
        <f>IF(H7076&lt;Variables!$G$13,1,0)</f>
        <v>1</v>
      </c>
      <c r="AO7076" s="101">
        <f>IF(R7076&lt;Variables!$G$12,0,1)</f>
        <v>1</v>
      </c>
      <c r="AP7076" s="86">
        <f t="shared" si="637"/>
        <v>1</v>
      </c>
      <c r="AR7076">
        <v>1</v>
      </c>
      <c r="AS7076">
        <v>0</v>
      </c>
      <c r="AT7076">
        <v>0</v>
      </c>
      <c r="AU7076">
        <v>0</v>
      </c>
      <c r="BA7076">
        <v>2</v>
      </c>
    </row>
    <row r="7077" spans="3:53" ht="12.75" x14ac:dyDescent="0.2">
      <c r="C7077" t="s">
        <v>1086</v>
      </c>
      <c r="D7077" t="s">
        <v>215</v>
      </c>
      <c r="E7077">
        <v>22.61</v>
      </c>
      <c r="F7077">
        <v>6.78</v>
      </c>
      <c r="G7077">
        <v>-0.44</v>
      </c>
      <c r="H7077">
        <v>2990</v>
      </c>
      <c r="I7077">
        <v>6.7910000000000004</v>
      </c>
      <c r="J7077" t="s">
        <v>78</v>
      </c>
      <c r="K7077">
        <v>37.549999999999997</v>
      </c>
      <c r="L7077">
        <v>22.850640000000009</v>
      </c>
      <c r="M7077">
        <v>-0.9218122555867363</v>
      </c>
      <c r="N7077">
        <v>22.964334000000001</v>
      </c>
      <c r="O7077">
        <v>-1.412337932378082</v>
      </c>
      <c r="P7077">
        <v>28271000</v>
      </c>
      <c r="Q7077">
        <v>27211000</v>
      </c>
      <c r="R7077">
        <v>1.04</v>
      </c>
      <c r="S7077">
        <v>47.755000000000003</v>
      </c>
      <c r="T7077">
        <v>6.5400000000000009</v>
      </c>
      <c r="U7077">
        <v>23.632400000000001</v>
      </c>
      <c r="V7077">
        <v>2.22884080590828</v>
      </c>
      <c r="AC7077">
        <v>23.15</v>
      </c>
      <c r="AD7077">
        <v>21.65</v>
      </c>
      <c r="AH7077" s="85">
        <f>IF(AND(M7077&lt;Variables!$G$6,M7077&gt;Variables!$G$5),0,1)</f>
        <v>1</v>
      </c>
      <c r="AI7077" s="85">
        <f t="shared" si="638"/>
        <v>1</v>
      </c>
      <c r="AJ7077" s="85">
        <f>IF(I7077&gt;Variables!$G$7,0,1)</f>
        <v>0</v>
      </c>
      <c r="AK7077" s="85">
        <f>IF(F7077&gt;Variables!$G$8,0,1)</f>
        <v>1</v>
      </c>
      <c r="AL7077" s="85">
        <f>IF(G7077&gt;Variables!$G$9,0,1)</f>
        <v>1</v>
      </c>
      <c r="AM7077" s="85">
        <f>IF(AND(K7077&gt;Variables!$G$10,K7077&lt;Variables!$G$11),0,1)</f>
        <v>1</v>
      </c>
      <c r="AN7077" s="103">
        <f>IF(H7077&lt;Variables!$G$13,1,0)</f>
        <v>0</v>
      </c>
      <c r="AO7077" s="101">
        <f>IF(R7077&lt;Variables!$G$12,0,1)</f>
        <v>0</v>
      </c>
      <c r="AP7077" s="86">
        <f t="shared" si="637"/>
        <v>1</v>
      </c>
      <c r="AR7077">
        <v>0</v>
      </c>
      <c r="AS7077">
        <v>0</v>
      </c>
      <c r="AT7077">
        <v>1</v>
      </c>
      <c r="AU7077">
        <v>0</v>
      </c>
      <c r="BA7077">
        <v>-2.25</v>
      </c>
    </row>
    <row r="7078" spans="3:53" ht="12.75" x14ac:dyDescent="0.2">
      <c r="C7078" t="s">
        <v>1086</v>
      </c>
      <c r="D7078" t="s">
        <v>1042</v>
      </c>
      <c r="E7078">
        <v>15.58</v>
      </c>
      <c r="F7078">
        <v>14.01</v>
      </c>
      <c r="G7078">
        <v>4.7699999999999996</v>
      </c>
      <c r="H7078">
        <v>2590</v>
      </c>
      <c r="I7078">
        <v>307.73899999999998</v>
      </c>
      <c r="J7078" t="s">
        <v>78</v>
      </c>
      <c r="K7078">
        <v>51.96</v>
      </c>
      <c r="L7078">
        <v>15.53351</v>
      </c>
      <c r="M7078">
        <v>0.15894669009127929</v>
      </c>
      <c r="N7078">
        <v>15.58043</v>
      </c>
      <c r="O7078">
        <v>-0.14267898896241549</v>
      </c>
      <c r="P7078">
        <v>5183000</v>
      </c>
      <c r="Q7078">
        <v>3463000</v>
      </c>
      <c r="R7078">
        <v>1.5</v>
      </c>
      <c r="S7078">
        <v>47.755000000000003</v>
      </c>
      <c r="T7078">
        <v>6.5400000000000009</v>
      </c>
      <c r="U7078">
        <v>23.632400000000001</v>
      </c>
      <c r="V7078">
        <v>2.3822732714972989</v>
      </c>
      <c r="AC7078">
        <v>15.75</v>
      </c>
      <c r="AD7078">
        <v>15.38</v>
      </c>
      <c r="AH7078" s="85">
        <f>IF(AND(M7078&lt;Variables!$G$6,M7078&gt;Variables!$G$5),0,1)</f>
        <v>1</v>
      </c>
      <c r="AI7078" s="85">
        <f t="shared" si="638"/>
        <v>1</v>
      </c>
      <c r="AJ7078" s="85">
        <f>IF(I7078&gt;Variables!$G$7,0,1)</f>
        <v>0</v>
      </c>
      <c r="AK7078" s="85">
        <f>IF(F7078&gt;Variables!$G$8,0,1)</f>
        <v>0</v>
      </c>
      <c r="AL7078" s="85">
        <f>IF(G7078&gt;Variables!$G$9,0,1)</f>
        <v>1</v>
      </c>
      <c r="AM7078" s="85">
        <f>IF(AND(K7078&gt;Variables!$G$10,K7078&lt;Variables!$G$11),0,1)</f>
        <v>0</v>
      </c>
      <c r="AN7078" s="103">
        <f>IF(H7078&lt;Variables!$G$13,1,0)</f>
        <v>0</v>
      </c>
      <c r="AO7078" s="101">
        <f>IF(R7078&lt;Variables!$G$12,0,1)</f>
        <v>0</v>
      </c>
      <c r="AP7078" s="86">
        <f t="shared" si="637"/>
        <v>1</v>
      </c>
      <c r="AR7078">
        <v>0</v>
      </c>
      <c r="AS7078">
        <v>1</v>
      </c>
      <c r="AT7078">
        <v>0</v>
      </c>
      <c r="AU7078">
        <v>0</v>
      </c>
      <c r="BA7078">
        <v>-0.02</v>
      </c>
    </row>
    <row r="7079" spans="3:53" ht="12.75" x14ac:dyDescent="0.2">
      <c r="C7079" t="s">
        <v>1086</v>
      </c>
      <c r="D7079" t="s">
        <v>1060</v>
      </c>
      <c r="E7079">
        <v>26.11</v>
      </c>
      <c r="F7079">
        <v>6.79</v>
      </c>
      <c r="G7079">
        <v>6.52</v>
      </c>
      <c r="H7079">
        <v>4160</v>
      </c>
      <c r="I7079">
        <v>-64.369</v>
      </c>
      <c r="J7079" t="s">
        <v>78</v>
      </c>
      <c r="K7079">
        <v>58.97</v>
      </c>
      <c r="L7079">
        <v>26.055285000000001</v>
      </c>
      <c r="M7079">
        <v>0.13323592507240681</v>
      </c>
      <c r="N7079">
        <v>25.74522</v>
      </c>
      <c r="O7079">
        <v>1.3392000534468149</v>
      </c>
      <c r="P7079">
        <v>3495000</v>
      </c>
      <c r="Q7079">
        <v>3914000</v>
      </c>
      <c r="R7079">
        <v>0.89</v>
      </c>
      <c r="S7079">
        <v>47.755000000000003</v>
      </c>
      <c r="T7079">
        <v>6.5400000000000009</v>
      </c>
      <c r="U7079">
        <v>23.632400000000001</v>
      </c>
      <c r="V7079">
        <v>2.453013541344184</v>
      </c>
      <c r="AC7079">
        <v>26.85</v>
      </c>
      <c r="AD7079">
        <v>25.47</v>
      </c>
      <c r="AH7079" s="85">
        <f>IF(AND(M7079&lt;Variables!$G$6,M7079&gt;Variables!$G$5),0,1)</f>
        <v>1</v>
      </c>
      <c r="AI7079" s="85">
        <f t="shared" si="638"/>
        <v>0</v>
      </c>
      <c r="AJ7079" s="85">
        <f>IF(I7079&gt;Variables!$G$7,0,1)</f>
        <v>1</v>
      </c>
      <c r="AK7079" s="85">
        <f>IF(F7079&gt;Variables!$G$8,0,1)</f>
        <v>1</v>
      </c>
      <c r="AL7079" s="85">
        <f>IF(G7079&gt;Variables!$G$9,0,1)</f>
        <v>1</v>
      </c>
      <c r="AM7079" s="85">
        <f>IF(AND(K7079&gt;Variables!$G$10,K7079&lt;Variables!$G$11),0,1)</f>
        <v>0</v>
      </c>
      <c r="AN7079" s="103">
        <f>IF(H7079&lt;Variables!$G$13,1,0)</f>
        <v>0</v>
      </c>
      <c r="AO7079" s="101">
        <f>IF(R7079&lt;Variables!$G$12,0,1)</f>
        <v>0</v>
      </c>
      <c r="AP7079" s="86">
        <f t="shared" si="637"/>
        <v>1</v>
      </c>
      <c r="AR7079">
        <v>0</v>
      </c>
      <c r="AS7079">
        <v>0</v>
      </c>
      <c r="AT7079">
        <v>1</v>
      </c>
      <c r="AU7079">
        <v>0</v>
      </c>
      <c r="BA7079">
        <v>-2.25</v>
      </c>
    </row>
    <row r="7080" spans="3:53" ht="12.75" x14ac:dyDescent="0.2">
      <c r="C7080" t="s">
        <v>1086</v>
      </c>
      <c r="D7080" t="s">
        <v>295</v>
      </c>
      <c r="E7080">
        <v>68.3</v>
      </c>
      <c r="F7080">
        <v>7.41</v>
      </c>
      <c r="G7080">
        <v>5.92</v>
      </c>
      <c r="H7080">
        <v>2400</v>
      </c>
      <c r="I7080">
        <v>6.0000000000000001E-3</v>
      </c>
      <c r="J7080" t="s">
        <v>78</v>
      </c>
      <c r="K7080">
        <v>53.59</v>
      </c>
      <c r="L7080">
        <v>68.167484615384609</v>
      </c>
      <c r="M7080">
        <v>0.19439676462035829</v>
      </c>
      <c r="N7080">
        <v>68.20216666666667</v>
      </c>
      <c r="O7080">
        <v>0.14344607820376201</v>
      </c>
      <c r="P7080">
        <v>222450</v>
      </c>
      <c r="Q7080">
        <v>370535</v>
      </c>
      <c r="R7080">
        <v>0.6</v>
      </c>
      <c r="S7080">
        <v>47.755000000000003</v>
      </c>
      <c r="T7080">
        <v>6.5400000000000009</v>
      </c>
      <c r="U7080">
        <v>23.632400000000001</v>
      </c>
      <c r="V7080">
        <v>2.3971225940160279</v>
      </c>
      <c r="AC7080">
        <v>69.290000000000006</v>
      </c>
      <c r="AD7080">
        <v>67.394999999999996</v>
      </c>
      <c r="AH7080" s="85">
        <f>IF(AND(M7080&lt;Variables!$G$6,M7080&gt;Variables!$G$5),0,1)</f>
        <v>1</v>
      </c>
      <c r="AI7080" s="85">
        <f t="shared" si="638"/>
        <v>1</v>
      </c>
      <c r="AJ7080" s="85">
        <f>IF(I7080&gt;Variables!$G$7,0,1)</f>
        <v>0</v>
      </c>
      <c r="AK7080" s="85">
        <f>IF(F7080&gt;Variables!$G$8,0,1)</f>
        <v>1</v>
      </c>
      <c r="AL7080" s="85">
        <f>IF(G7080&gt;Variables!$G$9,0,1)</f>
        <v>1</v>
      </c>
      <c r="AM7080" s="85">
        <f>IF(AND(K7080&gt;Variables!$G$10,K7080&lt;Variables!$G$11),0,1)</f>
        <v>0</v>
      </c>
      <c r="AN7080" s="103">
        <f>IF(H7080&lt;Variables!$G$13,1,0)</f>
        <v>1</v>
      </c>
      <c r="AO7080" s="101">
        <f>IF(R7080&lt;Variables!$G$12,0,1)</f>
        <v>0</v>
      </c>
      <c r="AP7080" s="86">
        <f t="shared" si="637"/>
        <v>1</v>
      </c>
      <c r="AR7080">
        <v>0</v>
      </c>
      <c r="AS7080">
        <v>1</v>
      </c>
      <c r="AT7080">
        <v>0</v>
      </c>
      <c r="AU7080">
        <v>0</v>
      </c>
      <c r="BA7080">
        <v>0.97</v>
      </c>
    </row>
    <row r="7081" spans="3:53" ht="12.75" x14ac:dyDescent="0.2">
      <c r="C7081" t="s">
        <v>1086</v>
      </c>
      <c r="D7081" t="s">
        <v>1039</v>
      </c>
      <c r="E7081">
        <v>6.28</v>
      </c>
      <c r="F7081">
        <v>27.53</v>
      </c>
      <c r="G7081">
        <v>-3.35</v>
      </c>
      <c r="H7081">
        <v>6.19</v>
      </c>
      <c r="I7081">
        <v>-41.88</v>
      </c>
      <c r="J7081" t="s">
        <v>76</v>
      </c>
      <c r="K7081">
        <v>54.36</v>
      </c>
      <c r="L7081">
        <v>6.2608050000000004</v>
      </c>
      <c r="M7081">
        <v>0.49666137182040548</v>
      </c>
      <c r="N7081">
        <v>6.1075920000000004</v>
      </c>
      <c r="O7081">
        <v>3.017686839592423</v>
      </c>
      <c r="P7081">
        <v>10520000</v>
      </c>
      <c r="Q7081">
        <v>250890</v>
      </c>
      <c r="R7081">
        <v>41.93</v>
      </c>
      <c r="S7081">
        <v>47.755000000000003</v>
      </c>
      <c r="T7081">
        <v>6.5400000000000009</v>
      </c>
      <c r="U7081">
        <v>23.632400000000001</v>
      </c>
      <c r="V7081">
        <v>2.3930026032703462</v>
      </c>
      <c r="AC7081">
        <v>6.47</v>
      </c>
      <c r="AD7081">
        <v>5.3</v>
      </c>
      <c r="AH7081" s="85">
        <f>IF(AND(M7081&lt;Variables!$G$6,M7081&gt;Variables!$G$5),0,1)</f>
        <v>1</v>
      </c>
      <c r="AI7081" s="85">
        <f t="shared" si="638"/>
        <v>0</v>
      </c>
      <c r="AJ7081" s="85">
        <f>IF(I7081&gt;Variables!$G$7,0,1)</f>
        <v>1</v>
      </c>
      <c r="AK7081" s="85">
        <f>IF(F7081&gt;Variables!$G$8,0,1)</f>
        <v>0</v>
      </c>
      <c r="AL7081" s="85">
        <f>IF(G7081&gt;Variables!$G$9,0,1)</f>
        <v>1</v>
      </c>
      <c r="AM7081" s="85">
        <f>IF(AND(K7081&gt;Variables!$G$10,K7081&lt;Variables!$G$11),0,1)</f>
        <v>0</v>
      </c>
      <c r="AN7081" s="103">
        <f>IF(H7081&lt;Variables!$G$13,1,0)</f>
        <v>1</v>
      </c>
      <c r="AO7081" s="101">
        <f>IF(R7081&lt;Variables!$G$12,0,1)</f>
        <v>1</v>
      </c>
      <c r="AP7081" s="86">
        <f t="shared" si="637"/>
        <v>0</v>
      </c>
      <c r="AR7081">
        <v>1</v>
      </c>
      <c r="AS7081">
        <v>0</v>
      </c>
      <c r="AT7081">
        <v>0</v>
      </c>
      <c r="AU7081">
        <v>0</v>
      </c>
      <c r="BA7081">
        <v>2</v>
      </c>
    </row>
    <row r="7082" spans="3:53" ht="12.75" x14ac:dyDescent="0.2">
      <c r="C7082" t="s">
        <v>1086</v>
      </c>
      <c r="D7082" t="s">
        <v>1053</v>
      </c>
      <c r="E7082">
        <v>36.58</v>
      </c>
      <c r="F7082">
        <v>8.14</v>
      </c>
      <c r="G7082">
        <v>7.88</v>
      </c>
      <c r="H7082">
        <v>1280</v>
      </c>
      <c r="I7082">
        <v>6392.9949999999999</v>
      </c>
      <c r="J7082" t="s">
        <v>78</v>
      </c>
      <c r="K7082">
        <v>56.17</v>
      </c>
      <c r="L7082">
        <v>36.520633333333329</v>
      </c>
      <c r="M7082">
        <v>0.43637432355591871</v>
      </c>
      <c r="N7082">
        <v>36.548952631578949</v>
      </c>
      <c r="O7082">
        <v>0.3585530062708922</v>
      </c>
      <c r="P7082">
        <v>241818</v>
      </c>
      <c r="Q7082">
        <v>479331</v>
      </c>
      <c r="R7082">
        <v>0.5</v>
      </c>
      <c r="S7082">
        <v>47.755000000000003</v>
      </c>
      <c r="T7082">
        <v>6.5400000000000009</v>
      </c>
      <c r="U7082">
        <v>23.632400000000001</v>
      </c>
      <c r="V7082">
        <v>2.4117997309710759</v>
      </c>
      <c r="AC7082">
        <v>36.659999999999997</v>
      </c>
      <c r="AD7082">
        <v>35.020000000000003</v>
      </c>
      <c r="AH7082" s="85">
        <f>IF(AND(M7082&lt;Variables!$G$6,M7082&gt;Variables!$G$5),0,1)</f>
        <v>1</v>
      </c>
      <c r="AI7082" s="85">
        <f t="shared" si="638"/>
        <v>1</v>
      </c>
      <c r="AJ7082" s="85">
        <f>IF(I7082&gt;Variables!$G$7,0,1)</f>
        <v>0</v>
      </c>
      <c r="AK7082" s="85">
        <f>IF(F7082&gt;Variables!$G$8,0,1)</f>
        <v>1</v>
      </c>
      <c r="AL7082" s="85">
        <f>IF(G7082&gt;Variables!$G$9,0,1)</f>
        <v>1</v>
      </c>
      <c r="AM7082" s="85">
        <f>IF(AND(K7082&gt;Variables!$G$10,K7082&lt;Variables!$G$11),0,1)</f>
        <v>0</v>
      </c>
      <c r="AN7082" s="103">
        <f>IF(H7082&lt;Variables!$G$13,1,0)</f>
        <v>1</v>
      </c>
      <c r="AO7082" s="101">
        <f>IF(R7082&lt;Variables!$G$12,0,1)</f>
        <v>0</v>
      </c>
      <c r="AP7082" s="86">
        <f t="shared" si="637"/>
        <v>1</v>
      </c>
      <c r="AR7082">
        <v>0</v>
      </c>
      <c r="AS7082">
        <v>0</v>
      </c>
      <c r="AT7082">
        <v>1</v>
      </c>
      <c r="AU7082">
        <v>0</v>
      </c>
      <c r="BA7082">
        <v>-2.25</v>
      </c>
    </row>
    <row r="7083" spans="3:53" ht="12.75" x14ac:dyDescent="0.2">
      <c r="C7083" t="s">
        <v>1086</v>
      </c>
      <c r="D7083" t="s">
        <v>888</v>
      </c>
      <c r="E7083">
        <v>22.22</v>
      </c>
      <c r="F7083">
        <v>8.09</v>
      </c>
      <c r="G7083">
        <v>4.71</v>
      </c>
      <c r="H7083">
        <v>3070</v>
      </c>
      <c r="I7083">
        <v>-62.036000000000001</v>
      </c>
      <c r="J7083" t="s">
        <v>78</v>
      </c>
      <c r="K7083">
        <v>67.64</v>
      </c>
      <c r="L7083">
        <v>22.105149999999998</v>
      </c>
      <c r="M7083">
        <v>0.79099214436454524</v>
      </c>
      <c r="N7083">
        <v>22.005165999999999</v>
      </c>
      <c r="O7083">
        <v>1.2489521778658801</v>
      </c>
      <c r="P7083">
        <v>2191000</v>
      </c>
      <c r="Q7083">
        <v>3673000</v>
      </c>
      <c r="R7083">
        <v>0.6</v>
      </c>
      <c r="S7083">
        <v>47.755000000000003</v>
      </c>
      <c r="T7083">
        <v>6.5400000000000009</v>
      </c>
      <c r="U7083">
        <v>23.632400000000001</v>
      </c>
      <c r="V7083">
        <v>2.4888880473265278</v>
      </c>
      <c r="AC7083">
        <v>23.4679</v>
      </c>
      <c r="AD7083">
        <v>22.2</v>
      </c>
      <c r="AH7083" s="85">
        <f>IF(AND(M7083&lt;Variables!$G$6,M7083&gt;Variables!$G$5),0,1)</f>
        <v>1</v>
      </c>
      <c r="AI7083" s="85">
        <f t="shared" si="638"/>
        <v>0</v>
      </c>
      <c r="AJ7083" s="85">
        <f>IF(I7083&gt;Variables!$G$7,0,1)</f>
        <v>1</v>
      </c>
      <c r="AK7083" s="85">
        <f>IF(F7083&gt;Variables!$G$8,0,1)</f>
        <v>1</v>
      </c>
      <c r="AL7083" s="85">
        <f>IF(G7083&gt;Variables!$G$9,0,1)</f>
        <v>1</v>
      </c>
      <c r="AM7083" s="85">
        <f>IF(AND(K7083&gt;Variables!$G$10,K7083&lt;Variables!$G$11),0,1)</f>
        <v>0</v>
      </c>
      <c r="AN7083" s="103">
        <f>IF(H7083&lt;Variables!$G$13,1,0)</f>
        <v>0</v>
      </c>
      <c r="AO7083" s="101">
        <f>IF(R7083&lt;Variables!$G$12,0,1)</f>
        <v>0</v>
      </c>
      <c r="AP7083" s="86">
        <f t="shared" si="637"/>
        <v>1</v>
      </c>
      <c r="AR7083">
        <v>1</v>
      </c>
      <c r="AS7083">
        <v>0</v>
      </c>
      <c r="AT7083">
        <v>0</v>
      </c>
      <c r="AU7083">
        <v>0</v>
      </c>
      <c r="BA7083">
        <v>1.47</v>
      </c>
    </row>
    <row r="7084" spans="3:53" ht="12.75" x14ac:dyDescent="0.2">
      <c r="C7084" t="s">
        <v>1088</v>
      </c>
      <c r="D7084" t="s">
        <v>888</v>
      </c>
      <c r="E7084">
        <v>22.3</v>
      </c>
      <c r="F7084">
        <v>7.9</v>
      </c>
      <c r="G7084">
        <v>4.9000000000000004</v>
      </c>
      <c r="H7084">
        <v>3070</v>
      </c>
      <c r="I7084">
        <v>-62.012</v>
      </c>
      <c r="J7084" t="s">
        <v>78</v>
      </c>
      <c r="K7084">
        <v>65.42</v>
      </c>
      <c r="L7084">
        <v>22.166699999999999</v>
      </c>
      <c r="M7084">
        <v>0.69157790740165004</v>
      </c>
      <c r="N7084">
        <v>22.053965999999999</v>
      </c>
      <c r="O7084">
        <v>1.206286433923047</v>
      </c>
      <c r="P7084">
        <v>2271000</v>
      </c>
      <c r="Q7084">
        <v>3673000</v>
      </c>
      <c r="R7084">
        <v>0.62</v>
      </c>
      <c r="S7084">
        <v>54.104999999999997</v>
      </c>
      <c r="T7084">
        <v>6.7140000000000004</v>
      </c>
      <c r="U7084">
        <v>26.271999999999998</v>
      </c>
      <c r="V7084">
        <v>2.4779721631203562</v>
      </c>
      <c r="AC7084">
        <v>23.4679</v>
      </c>
      <c r="AD7084">
        <v>22.254999999999999</v>
      </c>
      <c r="AH7084" s="85">
        <f>IF(AND(M7084&lt;Variables!$G$6,M7084&gt;Variables!$G$5),0,1)</f>
        <v>1</v>
      </c>
      <c r="AI7084" s="85">
        <f t="shared" si="638"/>
        <v>0</v>
      </c>
      <c r="AJ7084" s="85">
        <f>IF(I7084&gt;Variables!$G$7,0,1)</f>
        <v>1</v>
      </c>
      <c r="AK7084" s="85">
        <f>IF(F7084&gt;Variables!$G$8,0,1)</f>
        <v>1</v>
      </c>
      <c r="AL7084" s="85">
        <f>IF(G7084&gt;Variables!$G$9,0,1)</f>
        <v>1</v>
      </c>
      <c r="AM7084" s="85">
        <f>IF(AND(K7084&gt;Variables!$G$10,K7084&lt;Variables!$G$11),0,1)</f>
        <v>0</v>
      </c>
      <c r="AN7084" s="103">
        <f>IF(H7084&lt;Variables!$G$13,1,0)</f>
        <v>0</v>
      </c>
      <c r="AO7084" s="101">
        <f>IF(R7084&lt;Variables!$G$12,0,1)</f>
        <v>0</v>
      </c>
      <c r="AP7084" s="86">
        <f t="shared" si="637"/>
        <v>1</v>
      </c>
      <c r="AR7084">
        <v>1</v>
      </c>
      <c r="AS7084">
        <v>0</v>
      </c>
      <c r="AT7084">
        <v>0</v>
      </c>
      <c r="AU7084">
        <v>0</v>
      </c>
      <c r="BA7084">
        <v>1.46</v>
      </c>
    </row>
    <row r="7085" spans="3:53" ht="12.75" x14ac:dyDescent="0.2">
      <c r="C7085" t="s">
        <v>1088</v>
      </c>
      <c r="D7085" t="s">
        <v>1059</v>
      </c>
      <c r="E7085">
        <v>5.57</v>
      </c>
      <c r="F7085">
        <v>43.92</v>
      </c>
      <c r="G7085">
        <v>24.78</v>
      </c>
      <c r="H7085">
        <v>335.46</v>
      </c>
      <c r="I7085">
        <v>-23.992999999999999</v>
      </c>
      <c r="J7085" t="s">
        <v>78</v>
      </c>
      <c r="K7085">
        <v>50.71</v>
      </c>
      <c r="L7085">
        <v>5.6582300000000014</v>
      </c>
      <c r="M7085">
        <v>-0.32218555979521613</v>
      </c>
      <c r="N7085">
        <v>5.5680999999999994</v>
      </c>
      <c r="O7085">
        <v>1.29128428009555</v>
      </c>
      <c r="P7085">
        <v>5370000</v>
      </c>
      <c r="Q7085">
        <v>48840</v>
      </c>
      <c r="R7085">
        <v>109.95</v>
      </c>
      <c r="S7085">
        <v>54.104999999999997</v>
      </c>
      <c r="T7085">
        <v>6.7140000000000004</v>
      </c>
      <c r="U7085">
        <v>26.271999999999998</v>
      </c>
      <c r="V7085">
        <v>2.3833930596013251</v>
      </c>
      <c r="AC7085">
        <v>5.68</v>
      </c>
      <c r="AD7085">
        <v>4.5102000000000002</v>
      </c>
      <c r="AH7085" s="85">
        <f>IF(AND(M7085&lt;Variables!$G$6,M7085&gt;Variables!$G$5),0,1)</f>
        <v>1</v>
      </c>
      <c r="AI7085" s="85">
        <f t="shared" si="638"/>
        <v>0</v>
      </c>
      <c r="AJ7085" s="85">
        <f>IF(I7085&gt;Variables!$G$7,0,1)</f>
        <v>1</v>
      </c>
      <c r="AK7085" s="85">
        <f>IF(F7085&gt;Variables!$G$8,0,1)</f>
        <v>0</v>
      </c>
      <c r="AL7085" s="85">
        <f>IF(G7085&gt;Variables!$G$9,0,1)</f>
        <v>0</v>
      </c>
      <c r="AM7085" s="85">
        <f>IF(AND(K7085&gt;Variables!$G$10,K7085&lt;Variables!$G$11),0,1)</f>
        <v>0</v>
      </c>
      <c r="AN7085" s="103">
        <f>IF(H7085&lt;Variables!$G$13,1,0)</f>
        <v>1</v>
      </c>
      <c r="AO7085" s="101">
        <f>IF(R7085&lt;Variables!$G$12,0,1)</f>
        <v>1</v>
      </c>
      <c r="AP7085" s="86">
        <f t="shared" si="637"/>
        <v>1</v>
      </c>
      <c r="AR7085">
        <v>0</v>
      </c>
      <c r="AS7085">
        <v>0</v>
      </c>
      <c r="AT7085">
        <v>1</v>
      </c>
      <c r="AU7085">
        <v>0</v>
      </c>
      <c r="BA7085">
        <v>-2.25</v>
      </c>
    </row>
    <row r="7086" spans="3:53" ht="12.75" x14ac:dyDescent="0.2">
      <c r="C7086" t="s">
        <v>1088</v>
      </c>
      <c r="D7086" t="s">
        <v>1042</v>
      </c>
      <c r="E7086">
        <v>15.57</v>
      </c>
      <c r="F7086">
        <v>14.23</v>
      </c>
      <c r="G7086">
        <v>4.92</v>
      </c>
      <c r="H7086">
        <v>2590</v>
      </c>
      <c r="I7086">
        <v>307.86399999999998</v>
      </c>
      <c r="J7086" t="s">
        <v>78</v>
      </c>
      <c r="K7086">
        <v>55.97</v>
      </c>
      <c r="L7086">
        <v>15.55735</v>
      </c>
      <c r="M7086">
        <v>0.1455903479705766</v>
      </c>
      <c r="N7086">
        <v>15.575265999999999</v>
      </c>
      <c r="O7086">
        <v>3.039434446897489E-2</v>
      </c>
      <c r="P7086">
        <v>5209000</v>
      </c>
      <c r="Q7086">
        <v>3463000</v>
      </c>
      <c r="R7086">
        <v>1.5</v>
      </c>
      <c r="S7086">
        <v>54.104999999999997</v>
      </c>
      <c r="T7086">
        <v>6.7140000000000004</v>
      </c>
      <c r="U7086">
        <v>26.271999999999998</v>
      </c>
      <c r="V7086">
        <v>2.422553675350879</v>
      </c>
      <c r="AC7086">
        <v>15.75</v>
      </c>
      <c r="AD7086">
        <v>15.38</v>
      </c>
      <c r="AH7086" s="85">
        <f>IF(AND(M7086&lt;Variables!$G$6,M7086&gt;Variables!$G$5),0,1)</f>
        <v>1</v>
      </c>
      <c r="AI7086" s="85">
        <f t="shared" si="638"/>
        <v>1</v>
      </c>
      <c r="AJ7086" s="85">
        <f>IF(I7086&gt;Variables!$G$7,0,1)</f>
        <v>0</v>
      </c>
      <c r="AK7086" s="85">
        <f>IF(F7086&gt;Variables!$G$8,0,1)</f>
        <v>0</v>
      </c>
      <c r="AL7086" s="85">
        <f>IF(G7086&gt;Variables!$G$9,0,1)</f>
        <v>1</v>
      </c>
      <c r="AM7086" s="85">
        <f>IF(AND(K7086&gt;Variables!$G$10,K7086&lt;Variables!$G$11),0,1)</f>
        <v>0</v>
      </c>
      <c r="AN7086" s="103">
        <f>IF(H7086&lt;Variables!$G$13,1,0)</f>
        <v>0</v>
      </c>
      <c r="AO7086" s="101">
        <f>IF(R7086&lt;Variables!$G$12,0,1)</f>
        <v>0</v>
      </c>
      <c r="AP7086" s="86">
        <f t="shared" si="637"/>
        <v>1</v>
      </c>
      <c r="AR7086">
        <v>0</v>
      </c>
      <c r="AS7086">
        <v>1</v>
      </c>
      <c r="AT7086">
        <v>0</v>
      </c>
      <c r="AU7086">
        <v>0</v>
      </c>
      <c r="BA7086">
        <v>0.03</v>
      </c>
    </row>
    <row r="7087" spans="3:53" ht="12.75" x14ac:dyDescent="0.2">
      <c r="C7087" t="s">
        <v>1088</v>
      </c>
      <c r="D7087" t="s">
        <v>1080</v>
      </c>
      <c r="E7087">
        <v>4.21</v>
      </c>
      <c r="F7087">
        <v>18.329999999999998</v>
      </c>
      <c r="G7087">
        <v>15.94</v>
      </c>
      <c r="H7087">
        <v>73.88</v>
      </c>
      <c r="I7087">
        <v>-5.4870000000000001</v>
      </c>
      <c r="J7087" t="s">
        <v>78</v>
      </c>
      <c r="K7087">
        <v>40.340000000000003</v>
      </c>
      <c r="L7087">
        <v>4.3708799999999997</v>
      </c>
      <c r="M7087">
        <v>-3.445072845742728</v>
      </c>
      <c r="N7087">
        <v>4.3152940000000006</v>
      </c>
      <c r="O7087">
        <v>-2.201333211595796</v>
      </c>
      <c r="P7087">
        <v>9760000</v>
      </c>
      <c r="Q7087">
        <v>953700</v>
      </c>
      <c r="R7087">
        <v>10.23</v>
      </c>
      <c r="S7087">
        <v>54.104999999999997</v>
      </c>
      <c r="T7087">
        <v>6.7140000000000004</v>
      </c>
      <c r="U7087">
        <v>26.271999999999998</v>
      </c>
      <c r="V7087">
        <v>2.2603833761329519</v>
      </c>
      <c r="AC7087">
        <v>4.54</v>
      </c>
      <c r="AD7087">
        <v>3.96</v>
      </c>
      <c r="AH7087" s="85">
        <f>IF(AND(M7087&lt;Variables!$G$6,M7087&gt;Variables!$G$5),0,1)</f>
        <v>0</v>
      </c>
      <c r="AI7087" s="85">
        <f t="shared" si="638"/>
        <v>0</v>
      </c>
      <c r="AJ7087" s="85">
        <f>IF(I7087&gt;Variables!$G$7,0,1)</f>
        <v>1</v>
      </c>
      <c r="AK7087" s="85">
        <f>IF(F7087&gt;Variables!$G$8,0,1)</f>
        <v>0</v>
      </c>
      <c r="AL7087" s="85">
        <f>IF(G7087&gt;Variables!$G$9,0,1)</f>
        <v>0</v>
      </c>
      <c r="AM7087" s="85">
        <f>IF(AND(K7087&gt;Variables!$G$10,K7087&lt;Variables!$G$11),0,1)</f>
        <v>1</v>
      </c>
      <c r="AN7087" s="103">
        <f>IF(H7087&lt;Variables!$G$13,1,0)</f>
        <v>1</v>
      </c>
      <c r="AO7087" s="101">
        <f>IF(R7087&lt;Variables!$G$12,0,1)</f>
        <v>1</v>
      </c>
      <c r="AP7087" s="86">
        <f t="shared" ref="AP7087:AP7150" si="639">IF(J7087="Pass", 0,1)</f>
        <v>1</v>
      </c>
      <c r="AR7087">
        <v>1</v>
      </c>
      <c r="AS7087">
        <v>0</v>
      </c>
      <c r="AT7087">
        <v>0</v>
      </c>
      <c r="AU7087">
        <v>0</v>
      </c>
      <c r="BA7087">
        <v>2</v>
      </c>
    </row>
    <row r="7088" spans="3:53" ht="12.75" x14ac:dyDescent="0.2">
      <c r="C7088" t="s">
        <v>1088</v>
      </c>
      <c r="D7088" t="s">
        <v>756</v>
      </c>
      <c r="E7088">
        <v>3</v>
      </c>
      <c r="F7088">
        <v>51.1</v>
      </c>
      <c r="G7088">
        <v>24.21</v>
      </c>
      <c r="H7088">
        <v>27.2</v>
      </c>
      <c r="I7088">
        <v>-57.091000000000001</v>
      </c>
      <c r="J7088" t="s">
        <v>78</v>
      </c>
      <c r="K7088">
        <v>56.88</v>
      </c>
      <c r="L7088">
        <v>2.9565199999999998</v>
      </c>
      <c r="M7088">
        <v>0.828000487059112</v>
      </c>
      <c r="N7088">
        <v>2.8665019999999992</v>
      </c>
      <c r="O7088">
        <v>3.994345721719387</v>
      </c>
      <c r="P7088">
        <v>91030000</v>
      </c>
      <c r="Q7088">
        <v>1960000</v>
      </c>
      <c r="R7088">
        <v>46.44</v>
      </c>
      <c r="S7088">
        <v>54.104999999999997</v>
      </c>
      <c r="T7088">
        <v>6.7140000000000004</v>
      </c>
      <c r="U7088">
        <v>26.271999999999998</v>
      </c>
      <c r="V7088">
        <v>2.4002968813388721</v>
      </c>
      <c r="AC7088">
        <v>3.75</v>
      </c>
      <c r="AD7088">
        <v>2.82</v>
      </c>
      <c r="AH7088" s="85">
        <f>IF(AND(M7088&lt;Variables!$G$6,M7088&gt;Variables!$G$5),0,1)</f>
        <v>1</v>
      </c>
      <c r="AI7088" s="85">
        <f t="shared" si="638"/>
        <v>0</v>
      </c>
      <c r="AJ7088" s="85">
        <f>IF(I7088&gt;Variables!$G$7,0,1)</f>
        <v>1</v>
      </c>
      <c r="AK7088" s="85">
        <f>IF(F7088&gt;Variables!$G$8,0,1)</f>
        <v>0</v>
      </c>
      <c r="AL7088" s="85">
        <f>IF(G7088&gt;Variables!$G$9,0,1)</f>
        <v>0</v>
      </c>
      <c r="AM7088" s="85">
        <f>IF(AND(K7088&gt;Variables!$G$10,K7088&lt;Variables!$G$11),0,1)</f>
        <v>0</v>
      </c>
      <c r="AN7088" s="103">
        <f>IF(H7088&lt;Variables!$G$13,1,0)</f>
        <v>1</v>
      </c>
      <c r="AO7088" s="101">
        <f>IF(R7088&lt;Variables!$G$12,0,1)</f>
        <v>1</v>
      </c>
      <c r="AP7088" s="86">
        <f t="shared" si="639"/>
        <v>1</v>
      </c>
      <c r="AR7088">
        <v>0</v>
      </c>
      <c r="AS7088">
        <v>0</v>
      </c>
      <c r="AT7088">
        <v>1</v>
      </c>
      <c r="AU7088">
        <v>0</v>
      </c>
      <c r="BA7088">
        <v>-2.25</v>
      </c>
    </row>
    <row r="7089" spans="3:53" ht="12.75" x14ac:dyDescent="0.2">
      <c r="C7089" t="s">
        <v>1088</v>
      </c>
      <c r="D7089" t="s">
        <v>1049</v>
      </c>
      <c r="E7089">
        <v>9.51</v>
      </c>
      <c r="F7089">
        <v>63.82</v>
      </c>
      <c r="G7089">
        <v>-16.02</v>
      </c>
      <c r="H7089">
        <v>32.65</v>
      </c>
      <c r="I7089">
        <v>-46.595999999999997</v>
      </c>
      <c r="J7089" t="s">
        <v>78</v>
      </c>
      <c r="K7089">
        <v>49.69</v>
      </c>
      <c r="L7089">
        <v>9.4693200000000015</v>
      </c>
      <c r="M7089">
        <v>1.547946420651096</v>
      </c>
      <c r="N7089">
        <v>9.688305999999999</v>
      </c>
      <c r="O7089">
        <v>-0.74735459429129392</v>
      </c>
      <c r="P7089">
        <v>23920000</v>
      </c>
      <c r="Q7089">
        <v>559580</v>
      </c>
      <c r="R7089">
        <v>42.75</v>
      </c>
      <c r="S7089">
        <v>54.104999999999997</v>
      </c>
      <c r="T7089">
        <v>6.7140000000000004</v>
      </c>
      <c r="U7089">
        <v>26.271999999999998</v>
      </c>
      <c r="V7089">
        <v>2.3249276385345521</v>
      </c>
      <c r="AC7089">
        <v>10.130000000000001</v>
      </c>
      <c r="AD7089">
        <v>7.3101000000000003</v>
      </c>
      <c r="AH7089" s="85">
        <f>IF(AND(M7089&lt;Variables!$G$6,M7089&gt;Variables!$G$5),0,1)</f>
        <v>1</v>
      </c>
      <c r="AI7089" s="85">
        <f t="shared" si="638"/>
        <v>1</v>
      </c>
      <c r="AJ7089" s="85">
        <f>IF(I7089&gt;Variables!$G$7,0,1)</f>
        <v>1</v>
      </c>
      <c r="AK7089" s="85">
        <f>IF(F7089&gt;Variables!$G$8,0,1)</f>
        <v>0</v>
      </c>
      <c r="AL7089" s="85">
        <f>IF(G7089&gt;Variables!$G$9,0,1)</f>
        <v>1</v>
      </c>
      <c r="AM7089" s="85">
        <f>IF(AND(K7089&gt;Variables!$G$10,K7089&lt;Variables!$G$11),0,1)</f>
        <v>1</v>
      </c>
      <c r="AN7089" s="103">
        <f>IF(H7089&lt;Variables!$G$13,1,0)</f>
        <v>1</v>
      </c>
      <c r="AO7089" s="101">
        <f>IF(R7089&lt;Variables!$G$12,0,1)</f>
        <v>1</v>
      </c>
      <c r="AP7089" s="86">
        <f t="shared" si="639"/>
        <v>1</v>
      </c>
      <c r="AR7089">
        <v>0</v>
      </c>
      <c r="AS7089">
        <v>0</v>
      </c>
      <c r="AT7089">
        <v>1</v>
      </c>
      <c r="AU7089">
        <v>0</v>
      </c>
      <c r="BA7089">
        <v>-2.25</v>
      </c>
    </row>
    <row r="7090" spans="3:53" ht="12.75" x14ac:dyDescent="0.2">
      <c r="C7090" t="s">
        <v>1088</v>
      </c>
      <c r="D7090" t="s">
        <v>1053</v>
      </c>
      <c r="E7090">
        <v>36.119999999999997</v>
      </c>
      <c r="F7090">
        <v>7.19</v>
      </c>
      <c r="G7090">
        <v>6.94</v>
      </c>
      <c r="H7090">
        <v>1280</v>
      </c>
      <c r="I7090">
        <v>6373.4369999999999</v>
      </c>
      <c r="J7090" t="s">
        <v>78</v>
      </c>
      <c r="K7090">
        <v>46.13</v>
      </c>
      <c r="L7090">
        <v>36.585760000000001</v>
      </c>
      <c r="M7090">
        <v>-0.61707068542515187</v>
      </c>
      <c r="N7090">
        <v>36.540577142857153</v>
      </c>
      <c r="O7090">
        <v>-0.4941825142804151</v>
      </c>
      <c r="P7090">
        <v>247736</v>
      </c>
      <c r="Q7090">
        <v>479331</v>
      </c>
      <c r="R7090">
        <v>0.52</v>
      </c>
      <c r="S7090">
        <v>54.104999999999997</v>
      </c>
      <c r="T7090">
        <v>6.7140000000000004</v>
      </c>
      <c r="U7090">
        <v>26.271999999999998</v>
      </c>
      <c r="V7090">
        <v>2.3360539102811591</v>
      </c>
      <c r="AC7090">
        <v>36.36</v>
      </c>
      <c r="AD7090">
        <v>35.020000000000003</v>
      </c>
      <c r="AH7090" s="85">
        <f>IF(AND(M7090&lt;Variables!$G$6,M7090&gt;Variables!$G$5),0,1)</f>
        <v>1</v>
      </c>
      <c r="AI7090" s="85">
        <f t="shared" si="638"/>
        <v>0</v>
      </c>
      <c r="AJ7090" s="85">
        <f>IF(I7090&gt;Variables!$G$7,0,1)</f>
        <v>0</v>
      </c>
      <c r="AK7090" s="85">
        <f>IF(F7090&gt;Variables!$G$8,0,1)</f>
        <v>1</v>
      </c>
      <c r="AL7090" s="85">
        <f>IF(G7090&gt;Variables!$G$9,0,1)</f>
        <v>1</v>
      </c>
      <c r="AM7090" s="85">
        <f>IF(AND(K7090&gt;Variables!$G$10,K7090&lt;Variables!$G$11),0,1)</f>
        <v>1</v>
      </c>
      <c r="AN7090" s="103">
        <f>IF(H7090&lt;Variables!$G$13,1,0)</f>
        <v>1</v>
      </c>
      <c r="AO7090" s="101">
        <f>IF(R7090&lt;Variables!$G$12,0,1)</f>
        <v>0</v>
      </c>
      <c r="AP7090" s="86">
        <f t="shared" si="639"/>
        <v>1</v>
      </c>
      <c r="AR7090">
        <v>0</v>
      </c>
      <c r="AS7090">
        <v>0</v>
      </c>
      <c r="AT7090">
        <v>1</v>
      </c>
      <c r="AU7090">
        <v>0</v>
      </c>
      <c r="BA7090">
        <v>-2.25</v>
      </c>
    </row>
    <row r="7091" spans="3:53" ht="12.75" x14ac:dyDescent="0.2">
      <c r="C7091" t="s">
        <v>1088</v>
      </c>
      <c r="D7091" t="s">
        <v>295</v>
      </c>
      <c r="E7091">
        <v>68.849999999999994</v>
      </c>
      <c r="F7091">
        <v>8.07</v>
      </c>
      <c r="G7091">
        <v>6.42</v>
      </c>
      <c r="H7091">
        <v>2400</v>
      </c>
      <c r="I7091">
        <v>7.0000000000000001E-3</v>
      </c>
      <c r="J7091" t="s">
        <v>78</v>
      </c>
      <c r="K7091">
        <v>64.959999999999994</v>
      </c>
      <c r="L7091">
        <v>68.330578571428575</v>
      </c>
      <c r="M7091">
        <v>0.42356062925603138</v>
      </c>
      <c r="N7091">
        <v>68.278980487804873</v>
      </c>
      <c r="O7091">
        <v>0.49945021111737359</v>
      </c>
      <c r="P7091">
        <v>229454</v>
      </c>
      <c r="Q7091">
        <v>370535</v>
      </c>
      <c r="R7091">
        <v>0.62</v>
      </c>
      <c r="S7091">
        <v>54.104999999999997</v>
      </c>
      <c r="T7091">
        <v>6.7140000000000004</v>
      </c>
      <c r="U7091">
        <v>26.271999999999998</v>
      </c>
      <c r="V7091">
        <v>2.492673306903864</v>
      </c>
      <c r="AC7091">
        <v>69.290000000000006</v>
      </c>
      <c r="AD7091">
        <v>67.394999999999996</v>
      </c>
      <c r="AH7091" s="85">
        <f>IF(AND(M7091&lt;Variables!$G$6,M7091&gt;Variables!$G$5),0,1)</f>
        <v>1</v>
      </c>
      <c r="AI7091" s="85">
        <f t="shared" si="638"/>
        <v>0</v>
      </c>
      <c r="AJ7091" s="85">
        <f>IF(I7091&gt;Variables!$G$7,0,1)</f>
        <v>0</v>
      </c>
      <c r="AK7091" s="85">
        <f>IF(F7091&gt;Variables!$G$8,0,1)</f>
        <v>1</v>
      </c>
      <c r="AL7091" s="85">
        <f>IF(G7091&gt;Variables!$G$9,0,1)</f>
        <v>1</v>
      </c>
      <c r="AM7091" s="85">
        <f>IF(AND(K7091&gt;Variables!$G$10,K7091&lt;Variables!$G$11),0,1)</f>
        <v>0</v>
      </c>
      <c r="AN7091" s="103">
        <f>IF(H7091&lt;Variables!$G$13,1,0)</f>
        <v>1</v>
      </c>
      <c r="AO7091" s="101">
        <f>IF(R7091&lt;Variables!$G$12,0,1)</f>
        <v>0</v>
      </c>
      <c r="AP7091" s="86">
        <f t="shared" si="639"/>
        <v>1</v>
      </c>
      <c r="AR7091">
        <v>0</v>
      </c>
      <c r="AS7091">
        <v>0</v>
      </c>
      <c r="AT7091">
        <v>1</v>
      </c>
      <c r="AU7091">
        <v>0</v>
      </c>
      <c r="BA7091">
        <v>-0.92</v>
      </c>
    </row>
    <row r="7092" spans="3:53" ht="12.75" x14ac:dyDescent="0.2">
      <c r="C7092" t="s">
        <v>1088</v>
      </c>
      <c r="D7092" t="s">
        <v>215</v>
      </c>
      <c r="E7092">
        <v>22.8</v>
      </c>
      <c r="F7092">
        <v>7.15</v>
      </c>
      <c r="G7092">
        <v>0.47</v>
      </c>
      <c r="H7092">
        <v>2990</v>
      </c>
      <c r="I7092">
        <v>6.8789999999999996</v>
      </c>
      <c r="J7092" t="s">
        <v>78</v>
      </c>
      <c r="K7092">
        <v>51.93</v>
      </c>
      <c r="L7092">
        <v>22.770409999999998</v>
      </c>
      <c r="M7092">
        <v>0.33196591541390008</v>
      </c>
      <c r="N7092">
        <v>22.925184000000002</v>
      </c>
      <c r="O7092">
        <v>-0.34540180789823938</v>
      </c>
      <c r="P7092">
        <v>28552000</v>
      </c>
      <c r="Q7092">
        <v>27211000</v>
      </c>
      <c r="R7092">
        <v>1.05</v>
      </c>
      <c r="S7092">
        <v>54.104999999999997</v>
      </c>
      <c r="T7092">
        <v>6.7140000000000004</v>
      </c>
      <c r="U7092">
        <v>26.271999999999998</v>
      </c>
      <c r="V7092">
        <v>2.3765133613012681</v>
      </c>
      <c r="AC7092">
        <v>23.15</v>
      </c>
      <c r="AD7092">
        <v>21.65</v>
      </c>
      <c r="AH7092" s="85">
        <f>IF(AND(M7092&lt;Variables!$G$6,M7092&gt;Variables!$G$5),0,1)</f>
        <v>1</v>
      </c>
      <c r="AI7092" s="85">
        <f t="shared" si="638"/>
        <v>1</v>
      </c>
      <c r="AJ7092" s="85">
        <f>IF(I7092&gt;Variables!$G$7,0,1)</f>
        <v>0</v>
      </c>
      <c r="AK7092" s="85">
        <f>IF(F7092&gt;Variables!$G$8,0,1)</f>
        <v>1</v>
      </c>
      <c r="AL7092" s="85">
        <f>IF(G7092&gt;Variables!$G$9,0,1)</f>
        <v>1</v>
      </c>
      <c r="AM7092" s="85">
        <f>IF(AND(K7092&gt;Variables!$G$10,K7092&lt;Variables!$G$11),0,1)</f>
        <v>0</v>
      </c>
      <c r="AN7092" s="103">
        <f>IF(H7092&lt;Variables!$G$13,1,0)</f>
        <v>0</v>
      </c>
      <c r="AO7092" s="101">
        <f>IF(R7092&lt;Variables!$G$12,0,1)</f>
        <v>0</v>
      </c>
      <c r="AP7092" s="86">
        <f t="shared" si="639"/>
        <v>1</v>
      </c>
      <c r="AR7092">
        <v>0</v>
      </c>
      <c r="AS7092">
        <v>0</v>
      </c>
      <c r="AT7092">
        <v>1</v>
      </c>
      <c r="AU7092">
        <v>0</v>
      </c>
      <c r="BA7092">
        <v>-2.25</v>
      </c>
    </row>
    <row r="7093" spans="3:53" ht="12.75" x14ac:dyDescent="0.2">
      <c r="C7093" t="s">
        <v>1088</v>
      </c>
      <c r="D7093" t="s">
        <v>1035</v>
      </c>
      <c r="E7093">
        <v>101.3</v>
      </c>
      <c r="F7093">
        <v>7.27</v>
      </c>
      <c r="G7093">
        <v>7.37</v>
      </c>
      <c r="H7093">
        <v>6520</v>
      </c>
      <c r="I7093">
        <v>-28.931999999999999</v>
      </c>
      <c r="J7093" t="s">
        <v>76</v>
      </c>
      <c r="K7093">
        <v>64.08</v>
      </c>
      <c r="L7093">
        <v>101.13890625000001</v>
      </c>
      <c r="M7093">
        <v>0.39657710852495542</v>
      </c>
      <c r="N7093">
        <v>100.2756111111111</v>
      </c>
      <c r="O7093">
        <v>1.260913670710919</v>
      </c>
      <c r="P7093">
        <v>676832</v>
      </c>
      <c r="Q7093">
        <v>433339</v>
      </c>
      <c r="R7093">
        <v>1.56</v>
      </c>
      <c r="S7093">
        <v>54.104999999999997</v>
      </c>
      <c r="T7093">
        <v>6.7140000000000004</v>
      </c>
      <c r="U7093">
        <v>26.271999999999998</v>
      </c>
      <c r="V7093">
        <v>2.4864317643513161</v>
      </c>
      <c r="AC7093">
        <v>101.545</v>
      </c>
      <c r="AD7093">
        <v>97.584999999999994</v>
      </c>
      <c r="AH7093" s="85">
        <f>IF(AND(M7093&lt;Variables!$G$6,M7093&gt;Variables!$G$5),0,1)</f>
        <v>1</v>
      </c>
      <c r="AI7093" s="85">
        <f t="shared" si="638"/>
        <v>0</v>
      </c>
      <c r="AJ7093" s="85">
        <f>IF(I7093&gt;Variables!$G$7,0,1)</f>
        <v>1</v>
      </c>
      <c r="AK7093" s="85">
        <f>IF(F7093&gt;Variables!$G$8,0,1)</f>
        <v>1</v>
      </c>
      <c r="AL7093" s="85">
        <f>IF(G7093&gt;Variables!$G$9,0,1)</f>
        <v>1</v>
      </c>
      <c r="AM7093" s="85">
        <f>IF(AND(K7093&gt;Variables!$G$10,K7093&lt;Variables!$G$11),0,1)</f>
        <v>0</v>
      </c>
      <c r="AN7093" s="103">
        <f>IF(H7093&lt;Variables!$G$13,1,0)</f>
        <v>0</v>
      </c>
      <c r="AO7093" s="101">
        <f>IF(R7093&lt;Variables!$G$12,0,1)</f>
        <v>0</v>
      </c>
      <c r="AP7093" s="86">
        <f t="shared" si="639"/>
        <v>0</v>
      </c>
      <c r="AR7093">
        <v>0</v>
      </c>
      <c r="AS7093">
        <v>0</v>
      </c>
      <c r="AT7093">
        <v>0</v>
      </c>
      <c r="AU7093">
        <v>1</v>
      </c>
      <c r="BA7093">
        <v>-1.65</v>
      </c>
    </row>
    <row r="7094" spans="3:53" ht="12.75" x14ac:dyDescent="0.2">
      <c r="C7094" t="s">
        <v>1088</v>
      </c>
      <c r="D7094" t="s">
        <v>1046</v>
      </c>
      <c r="E7094">
        <v>33.380000000000003</v>
      </c>
      <c r="F7094">
        <v>6.46</v>
      </c>
      <c r="G7094">
        <v>5.72</v>
      </c>
      <c r="H7094">
        <v>1920</v>
      </c>
      <c r="I7094">
        <v>-61.554000000000002</v>
      </c>
      <c r="J7094" t="s">
        <v>78</v>
      </c>
      <c r="K7094">
        <v>48.77</v>
      </c>
      <c r="L7094">
        <v>33.215000000000003</v>
      </c>
      <c r="M7094">
        <v>0.19569471624267601</v>
      </c>
      <c r="N7094">
        <v>33.333372500000003</v>
      </c>
      <c r="O7094">
        <v>-0.16011731186216399</v>
      </c>
      <c r="P7094">
        <v>214966</v>
      </c>
      <c r="Q7094">
        <v>557565</v>
      </c>
      <c r="R7094">
        <v>0.39</v>
      </c>
      <c r="S7094">
        <v>54.104999999999997</v>
      </c>
      <c r="T7094">
        <v>6.7140000000000004</v>
      </c>
      <c r="U7094">
        <v>26.271999999999998</v>
      </c>
      <c r="V7094">
        <v>2.349864291976516</v>
      </c>
      <c r="AC7094">
        <v>34.26</v>
      </c>
      <c r="AD7094">
        <v>33.25</v>
      </c>
      <c r="AH7094" s="85">
        <f>IF(AND(M7094&lt;Variables!$G$6,M7094&gt;Variables!$G$5),0,1)</f>
        <v>1</v>
      </c>
      <c r="AI7094" s="85">
        <f t="shared" si="638"/>
        <v>1</v>
      </c>
      <c r="AJ7094" s="85">
        <f>IF(I7094&gt;Variables!$G$7,0,1)</f>
        <v>1</v>
      </c>
      <c r="AK7094" s="85">
        <f>IF(F7094&gt;Variables!$G$8,0,1)</f>
        <v>1</v>
      </c>
      <c r="AL7094" s="85">
        <f>IF(G7094&gt;Variables!$G$9,0,1)</f>
        <v>1</v>
      </c>
      <c r="AM7094" s="85">
        <f>IF(AND(K7094&gt;Variables!$G$10,K7094&lt;Variables!$G$11),0,1)</f>
        <v>1</v>
      </c>
      <c r="AN7094" s="103">
        <f>IF(H7094&lt;Variables!$G$13,1,0)</f>
        <v>1</v>
      </c>
      <c r="AO7094" s="101">
        <f>IF(R7094&lt;Variables!$G$12,0,1)</f>
        <v>0</v>
      </c>
      <c r="AP7094" s="86">
        <f t="shared" si="639"/>
        <v>1</v>
      </c>
      <c r="AR7094">
        <v>1</v>
      </c>
      <c r="AS7094">
        <v>0</v>
      </c>
      <c r="AT7094">
        <v>0</v>
      </c>
      <c r="AU7094">
        <v>0</v>
      </c>
      <c r="BA7094">
        <v>1.46</v>
      </c>
    </row>
    <row r="7095" spans="3:53" ht="12.75" x14ac:dyDescent="0.2">
      <c r="C7095" t="s">
        <v>1088</v>
      </c>
      <c r="D7095" t="s">
        <v>1043</v>
      </c>
      <c r="E7095">
        <v>27.31</v>
      </c>
      <c r="F7095">
        <v>6.46</v>
      </c>
      <c r="G7095">
        <v>2.94</v>
      </c>
      <c r="H7095">
        <v>-99999</v>
      </c>
      <c r="I7095">
        <v>-0.186</v>
      </c>
      <c r="J7095" t="s">
        <v>78</v>
      </c>
      <c r="K7095">
        <v>49.24</v>
      </c>
      <c r="L7095">
        <v>27.340791666666661</v>
      </c>
      <c r="M7095">
        <v>-7.6046322725954116E-2</v>
      </c>
      <c r="N7095">
        <v>27.316193548387101</v>
      </c>
      <c r="O7095">
        <v>1.393478050357352E-2</v>
      </c>
      <c r="P7095">
        <v>111704</v>
      </c>
      <c r="Q7095">
        <v>205671</v>
      </c>
      <c r="R7095">
        <v>0.54</v>
      </c>
      <c r="S7095">
        <v>54.104999999999997</v>
      </c>
      <c r="T7095">
        <v>6.7140000000000004</v>
      </c>
      <c r="U7095">
        <v>26.271999999999998</v>
      </c>
      <c r="V7095">
        <v>2.3609366918380501</v>
      </c>
      <c r="AC7095">
        <v>27.41</v>
      </c>
      <c r="AD7095">
        <v>27.31</v>
      </c>
      <c r="AH7095" s="85">
        <f>IF(AND(M7095&lt;Variables!$G$6,M7095&gt;Variables!$G$5),0,1)</f>
        <v>1</v>
      </c>
      <c r="AI7095" s="85">
        <f t="shared" si="638"/>
        <v>0</v>
      </c>
      <c r="AJ7095" s="85">
        <f>IF(I7095&gt;Variables!$G$7,0,1)</f>
        <v>1</v>
      </c>
      <c r="AK7095" s="85">
        <f>IF(F7095&gt;Variables!$G$8,0,1)</f>
        <v>1</v>
      </c>
      <c r="AL7095" s="85">
        <f>IF(G7095&gt;Variables!$G$9,0,1)</f>
        <v>1</v>
      </c>
      <c r="AM7095" s="85">
        <f>IF(AND(K7095&gt;Variables!$G$10,K7095&lt;Variables!$G$11),0,1)</f>
        <v>1</v>
      </c>
      <c r="AN7095" s="103">
        <f>IF(H7095&lt;Variables!$G$13,1,0)</f>
        <v>1</v>
      </c>
      <c r="AO7095" s="101">
        <f>IF(R7095&lt;Variables!$G$12,0,1)</f>
        <v>0</v>
      </c>
      <c r="AP7095" s="86">
        <f t="shared" si="639"/>
        <v>1</v>
      </c>
      <c r="AR7095">
        <v>0</v>
      </c>
      <c r="AS7095">
        <v>0</v>
      </c>
      <c r="AT7095">
        <v>0</v>
      </c>
      <c r="AU7095">
        <v>0</v>
      </c>
      <c r="BA7095">
        <v>0</v>
      </c>
    </row>
    <row r="7096" spans="3:53" ht="12.75" x14ac:dyDescent="0.2">
      <c r="C7096" t="s">
        <v>1088</v>
      </c>
      <c r="D7096" t="s">
        <v>925</v>
      </c>
      <c r="E7096">
        <v>54.67</v>
      </c>
      <c r="F7096">
        <v>6.35</v>
      </c>
      <c r="G7096">
        <v>1.39</v>
      </c>
      <c r="H7096">
        <v>-99999</v>
      </c>
      <c r="I7096">
        <v>-0.152</v>
      </c>
      <c r="J7096" t="s">
        <v>78</v>
      </c>
      <c r="K7096">
        <v>62.8</v>
      </c>
      <c r="L7096">
        <v>54.626666666666672</v>
      </c>
      <c r="M7096">
        <v>7.9326336343658974E-2</v>
      </c>
      <c r="N7096">
        <v>54.589296296296297</v>
      </c>
      <c r="O7096">
        <v>0.14783796307917091</v>
      </c>
      <c r="P7096">
        <v>113222</v>
      </c>
      <c r="Q7096">
        <v>214801</v>
      </c>
      <c r="R7096">
        <v>0.53</v>
      </c>
      <c r="S7096">
        <v>54.104999999999997</v>
      </c>
      <c r="T7096">
        <v>6.7140000000000004</v>
      </c>
      <c r="U7096">
        <v>26.271999999999998</v>
      </c>
      <c r="V7096">
        <v>2.494613106175251</v>
      </c>
      <c r="AC7096">
        <v>54.79</v>
      </c>
      <c r="AD7096">
        <v>54.599899999999998</v>
      </c>
      <c r="AH7096" s="85">
        <f>IF(AND(M7096&lt;Variables!$G$6,M7096&gt;Variables!$G$5),0,1)</f>
        <v>1</v>
      </c>
      <c r="AI7096" s="85">
        <f t="shared" si="638"/>
        <v>0</v>
      </c>
      <c r="AJ7096" s="85">
        <f>IF(I7096&gt;Variables!$G$7,0,1)</f>
        <v>1</v>
      </c>
      <c r="AK7096" s="85">
        <f>IF(F7096&gt;Variables!$G$8,0,1)</f>
        <v>1</v>
      </c>
      <c r="AL7096" s="85">
        <f>IF(G7096&gt;Variables!$G$9,0,1)</f>
        <v>1</v>
      </c>
      <c r="AM7096" s="85">
        <f>IF(AND(K7096&gt;Variables!$G$10,K7096&lt;Variables!$G$11),0,1)</f>
        <v>0</v>
      </c>
      <c r="AN7096" s="103">
        <f>IF(H7096&lt;Variables!$G$13,1,0)</f>
        <v>1</v>
      </c>
      <c r="AO7096" s="101">
        <f>IF(R7096&lt;Variables!$G$12,0,1)</f>
        <v>0</v>
      </c>
      <c r="AP7096" s="86">
        <f t="shared" si="639"/>
        <v>1</v>
      </c>
      <c r="AR7096">
        <v>0</v>
      </c>
      <c r="AS7096">
        <v>0</v>
      </c>
      <c r="AT7096">
        <v>0</v>
      </c>
      <c r="AU7096">
        <v>0</v>
      </c>
      <c r="BA7096">
        <v>0</v>
      </c>
    </row>
    <row r="7097" spans="3:53" ht="12.75" x14ac:dyDescent="0.2">
      <c r="C7097" t="s">
        <v>1088</v>
      </c>
      <c r="D7097" t="s">
        <v>971</v>
      </c>
      <c r="E7097">
        <v>30.5</v>
      </c>
      <c r="F7097">
        <v>6.1</v>
      </c>
      <c r="G7097">
        <v>-4.83</v>
      </c>
      <c r="H7097">
        <v>20630</v>
      </c>
      <c r="I7097">
        <v>-67.772000000000006</v>
      </c>
      <c r="J7097" t="s">
        <v>78</v>
      </c>
      <c r="K7097">
        <v>46.34</v>
      </c>
      <c r="L7097">
        <v>30.604150000000001</v>
      </c>
      <c r="M7097">
        <v>-0.209612095091672</v>
      </c>
      <c r="N7097">
        <v>30.508697999999999</v>
      </c>
      <c r="O7097">
        <v>0.1026002486241798</v>
      </c>
      <c r="P7097">
        <v>20628000</v>
      </c>
      <c r="Q7097">
        <v>8987000</v>
      </c>
      <c r="R7097">
        <v>2.2999999999999998</v>
      </c>
      <c r="S7097">
        <v>54.104999999999997</v>
      </c>
      <c r="T7097">
        <v>6.7140000000000004</v>
      </c>
      <c r="U7097">
        <v>26.271999999999998</v>
      </c>
      <c r="V7097">
        <v>2.332316697858297</v>
      </c>
      <c r="AC7097">
        <v>31.274999999999999</v>
      </c>
      <c r="AD7097">
        <v>29.6</v>
      </c>
      <c r="AH7097" s="85">
        <f>IF(AND(M7097&lt;Variables!$G$6,M7097&gt;Variables!$G$5),0,1)</f>
        <v>1</v>
      </c>
      <c r="AI7097" s="85">
        <f t="shared" si="638"/>
        <v>0</v>
      </c>
      <c r="AJ7097" s="85">
        <f>IF(I7097&gt;Variables!$G$7,0,1)</f>
        <v>1</v>
      </c>
      <c r="AK7097" s="85">
        <f>IF(F7097&gt;Variables!$G$8,0,1)</f>
        <v>1</v>
      </c>
      <c r="AL7097" s="85">
        <f>IF(G7097&gt;Variables!$G$9,0,1)</f>
        <v>1</v>
      </c>
      <c r="AM7097" s="85">
        <f>IF(AND(K7097&gt;Variables!$G$10,K7097&lt;Variables!$G$11),0,1)</f>
        <v>1</v>
      </c>
      <c r="AN7097" s="103">
        <f>IF(H7097&lt;Variables!$G$13,1,0)</f>
        <v>0</v>
      </c>
      <c r="AO7097" s="101">
        <f>IF(R7097&lt;Variables!$G$12,0,1)</f>
        <v>1</v>
      </c>
      <c r="AP7097" s="86">
        <f t="shared" si="639"/>
        <v>1</v>
      </c>
      <c r="AR7097">
        <v>0</v>
      </c>
      <c r="AS7097">
        <v>0</v>
      </c>
      <c r="AT7097">
        <v>1</v>
      </c>
      <c r="AU7097">
        <v>0</v>
      </c>
      <c r="BA7097">
        <v>-1.7</v>
      </c>
    </row>
    <row r="7098" spans="3:53" ht="12.75" x14ac:dyDescent="0.2">
      <c r="C7098" t="s">
        <v>1088</v>
      </c>
      <c r="D7098" t="s">
        <v>1079</v>
      </c>
      <c r="E7098">
        <v>6.56</v>
      </c>
      <c r="F7098">
        <v>30.68</v>
      </c>
      <c r="G7098">
        <v>27.65</v>
      </c>
      <c r="H7098">
        <v>79.040000000000006</v>
      </c>
      <c r="I7098">
        <v>-19.609000000000002</v>
      </c>
      <c r="J7098" t="s">
        <v>76</v>
      </c>
      <c r="K7098">
        <v>56.63</v>
      </c>
      <c r="L7098">
        <v>6.6169099999999998</v>
      </c>
      <c r="M7098">
        <v>1.85570001707746</v>
      </c>
      <c r="N7098">
        <v>6.5644279999999986</v>
      </c>
      <c r="O7098">
        <v>2.670027000067646</v>
      </c>
      <c r="P7098">
        <v>5910000</v>
      </c>
      <c r="Q7098">
        <v>90920</v>
      </c>
      <c r="R7098">
        <v>65</v>
      </c>
      <c r="S7098">
        <v>54.104999999999997</v>
      </c>
      <c r="T7098">
        <v>6.7140000000000004</v>
      </c>
      <c r="U7098">
        <v>26.271999999999998</v>
      </c>
      <c r="V7098">
        <v>2.3519066948209959</v>
      </c>
      <c r="AC7098">
        <v>6.74</v>
      </c>
      <c r="AD7098">
        <v>5.3</v>
      </c>
      <c r="AH7098" s="85">
        <f>IF(AND(M7098&lt;Variables!$G$6,M7098&gt;Variables!$G$5),0,1)</f>
        <v>1</v>
      </c>
      <c r="AI7098" s="85">
        <f t="shared" si="638"/>
        <v>0</v>
      </c>
      <c r="AJ7098" s="85">
        <f>IF(I7098&gt;Variables!$G$7,0,1)</f>
        <v>1</v>
      </c>
      <c r="AK7098" s="85">
        <f>IF(F7098&gt;Variables!$G$8,0,1)</f>
        <v>0</v>
      </c>
      <c r="AL7098" s="85">
        <f>IF(G7098&gt;Variables!$G$9,0,1)</f>
        <v>0</v>
      </c>
      <c r="AM7098" s="85">
        <f>IF(AND(K7098&gt;Variables!$G$10,K7098&lt;Variables!$G$11),0,1)</f>
        <v>0</v>
      </c>
      <c r="AN7098" s="103">
        <f>IF(H7098&lt;Variables!$G$13,1,0)</f>
        <v>1</v>
      </c>
      <c r="AO7098" s="101">
        <f>IF(R7098&lt;Variables!$G$12,0,1)</f>
        <v>1</v>
      </c>
      <c r="AP7098" s="86">
        <f t="shared" si="639"/>
        <v>0</v>
      </c>
      <c r="AR7098">
        <v>1</v>
      </c>
      <c r="AS7098">
        <v>0</v>
      </c>
      <c r="AT7098">
        <v>0</v>
      </c>
      <c r="AU7098">
        <v>0</v>
      </c>
      <c r="BA7098">
        <v>2</v>
      </c>
    </row>
    <row r="7099" spans="3:53" ht="12.75" x14ac:dyDescent="0.2">
      <c r="C7099" t="s">
        <v>1088</v>
      </c>
      <c r="D7099" t="s">
        <v>1039</v>
      </c>
      <c r="E7099">
        <v>6.34</v>
      </c>
      <c r="F7099">
        <v>27.44</v>
      </c>
      <c r="G7099">
        <v>-2.2999999999999998</v>
      </c>
      <c r="H7099">
        <v>6.19</v>
      </c>
      <c r="I7099">
        <v>-41.838000000000001</v>
      </c>
      <c r="J7099" t="s">
        <v>76</v>
      </c>
      <c r="K7099">
        <v>55.15</v>
      </c>
      <c r="L7099">
        <v>6.3372949999999992</v>
      </c>
      <c r="M7099">
        <v>0.3582758890031329</v>
      </c>
      <c r="N7099">
        <v>6.1534200000000006</v>
      </c>
      <c r="O7099">
        <v>3.3571574831557052</v>
      </c>
      <c r="P7099">
        <v>10590000</v>
      </c>
      <c r="Q7099">
        <v>250890</v>
      </c>
      <c r="R7099">
        <v>42.21</v>
      </c>
      <c r="S7099">
        <v>54.104999999999997</v>
      </c>
      <c r="T7099">
        <v>6.7140000000000004</v>
      </c>
      <c r="U7099">
        <v>26.271999999999998</v>
      </c>
      <c r="V7099">
        <v>2.4057101179335971</v>
      </c>
      <c r="AC7099">
        <v>6.41</v>
      </c>
      <c r="AD7099">
        <v>5.3</v>
      </c>
      <c r="AH7099" s="85">
        <f>IF(AND(M7099&lt;Variables!$G$6,M7099&gt;Variables!$G$5),0,1)</f>
        <v>1</v>
      </c>
      <c r="AI7099" s="85">
        <f t="shared" si="638"/>
        <v>0</v>
      </c>
      <c r="AJ7099" s="85">
        <f>IF(I7099&gt;Variables!$G$7,0,1)</f>
        <v>1</v>
      </c>
      <c r="AK7099" s="85">
        <f>IF(F7099&gt;Variables!$G$8,0,1)</f>
        <v>0</v>
      </c>
      <c r="AL7099" s="85">
        <f>IF(G7099&gt;Variables!$G$9,0,1)</f>
        <v>1</v>
      </c>
      <c r="AM7099" s="85">
        <f>IF(AND(K7099&gt;Variables!$G$10,K7099&lt;Variables!$G$11),0,1)</f>
        <v>0</v>
      </c>
      <c r="AN7099" s="103">
        <f>IF(H7099&lt;Variables!$G$13,1,0)</f>
        <v>1</v>
      </c>
      <c r="AO7099" s="101">
        <f>IF(R7099&lt;Variables!$G$12,0,1)</f>
        <v>1</v>
      </c>
      <c r="AP7099" s="86">
        <f t="shared" si="639"/>
        <v>0</v>
      </c>
      <c r="AR7099">
        <v>0</v>
      </c>
      <c r="AS7099">
        <v>0</v>
      </c>
      <c r="AT7099">
        <v>1</v>
      </c>
      <c r="AU7099">
        <v>0</v>
      </c>
      <c r="BA7099">
        <v>-2.25</v>
      </c>
    </row>
    <row r="7100" spans="3:53" ht="12.75" x14ac:dyDescent="0.2">
      <c r="C7100" t="s">
        <v>1088</v>
      </c>
      <c r="D7100" t="s">
        <v>1036</v>
      </c>
      <c r="E7100">
        <v>703.14</v>
      </c>
      <c r="F7100">
        <v>14.87</v>
      </c>
      <c r="G7100">
        <v>2.36</v>
      </c>
      <c r="H7100">
        <v>12820</v>
      </c>
      <c r="I7100">
        <v>71.572000000000003</v>
      </c>
      <c r="J7100" t="s">
        <v>76</v>
      </c>
      <c r="K7100">
        <v>55.33</v>
      </c>
      <c r="L7100">
        <v>700.65427499999998</v>
      </c>
      <c r="M7100">
        <v>0.2248933684162612</v>
      </c>
      <c r="N7100">
        <v>701.71762200000012</v>
      </c>
      <c r="O7100">
        <v>7.30176902982064E-2</v>
      </c>
      <c r="P7100">
        <v>2133000</v>
      </c>
      <c r="Q7100">
        <v>568465</v>
      </c>
      <c r="R7100">
        <v>3.75</v>
      </c>
      <c r="S7100">
        <v>54.104999999999997</v>
      </c>
      <c r="T7100">
        <v>6.7140000000000004</v>
      </c>
      <c r="U7100">
        <v>26.271999999999998</v>
      </c>
      <c r="V7100">
        <v>2.4129097798054109</v>
      </c>
      <c r="AC7100">
        <v>714.68989999999997</v>
      </c>
      <c r="AD7100">
        <v>699.5</v>
      </c>
      <c r="AH7100" s="85">
        <f>IF(AND(M7100&lt;Variables!$G$6,M7100&gt;Variables!$G$5),0,1)</f>
        <v>1</v>
      </c>
      <c r="AI7100" s="85">
        <f t="shared" si="638"/>
        <v>1</v>
      </c>
      <c r="AJ7100" s="85">
        <f>IF(I7100&gt;Variables!$G$7,0,1)</f>
        <v>0</v>
      </c>
      <c r="AK7100" s="85">
        <f>IF(F7100&gt;Variables!$G$8,0,1)</f>
        <v>0</v>
      </c>
      <c r="AL7100" s="85">
        <f>IF(G7100&gt;Variables!$G$9,0,1)</f>
        <v>1</v>
      </c>
      <c r="AM7100" s="85">
        <f>IF(AND(K7100&gt;Variables!$G$10,K7100&lt;Variables!$G$11),0,1)</f>
        <v>0</v>
      </c>
      <c r="AN7100" s="103">
        <f>IF(H7100&lt;Variables!$G$13,1,0)</f>
        <v>0</v>
      </c>
      <c r="AO7100" s="101">
        <f>IF(R7100&lt;Variables!$G$12,0,1)</f>
        <v>1</v>
      </c>
      <c r="AP7100" s="86">
        <f t="shared" si="639"/>
        <v>0</v>
      </c>
      <c r="AR7100">
        <v>0</v>
      </c>
      <c r="AS7100">
        <v>1</v>
      </c>
      <c r="AT7100">
        <v>0</v>
      </c>
      <c r="AU7100">
        <v>0</v>
      </c>
      <c r="BA7100">
        <v>0.36</v>
      </c>
    </row>
    <row r="7101" spans="3:53" ht="12.75" x14ac:dyDescent="0.2">
      <c r="C7101" t="s">
        <v>1088</v>
      </c>
      <c r="D7101" t="s">
        <v>1037</v>
      </c>
      <c r="E7101">
        <v>67.06</v>
      </c>
      <c r="F7101">
        <v>9.7799999999999994</v>
      </c>
      <c r="G7101">
        <v>2.4</v>
      </c>
      <c r="H7101">
        <v>3300</v>
      </c>
      <c r="I7101">
        <v>2.7869999999999999</v>
      </c>
      <c r="J7101" t="s">
        <v>76</v>
      </c>
      <c r="K7101">
        <v>60.15</v>
      </c>
      <c r="L7101">
        <v>66.222180000000009</v>
      </c>
      <c r="M7101">
        <v>1.290836393486275</v>
      </c>
      <c r="N7101">
        <v>67.085601999999994</v>
      </c>
      <c r="O7101">
        <v>-1.2822423506009871E-2</v>
      </c>
      <c r="P7101">
        <v>5193000</v>
      </c>
      <c r="Q7101">
        <v>781900</v>
      </c>
      <c r="R7101">
        <v>6.64</v>
      </c>
      <c r="S7101">
        <v>54.104999999999997</v>
      </c>
      <c r="T7101">
        <v>6.7140000000000004</v>
      </c>
      <c r="U7101">
        <v>26.271999999999998</v>
      </c>
      <c r="V7101">
        <v>2.4007537083998152</v>
      </c>
      <c r="AC7101">
        <v>70.704999999999998</v>
      </c>
      <c r="AD7101">
        <v>65.45</v>
      </c>
      <c r="AH7101" s="85">
        <f>IF(AND(M7101&lt;Variables!$G$6,M7101&gt;Variables!$G$5),0,1)</f>
        <v>1</v>
      </c>
      <c r="AI7101" s="85">
        <f t="shared" si="638"/>
        <v>1</v>
      </c>
      <c r="AJ7101" s="85">
        <f>IF(I7101&gt;Variables!$G$7,0,1)</f>
        <v>0</v>
      </c>
      <c r="AK7101" s="85">
        <f>IF(F7101&gt;Variables!$G$8,0,1)</f>
        <v>0</v>
      </c>
      <c r="AL7101" s="85">
        <f>IF(G7101&gt;Variables!$G$9,0,1)</f>
        <v>1</v>
      </c>
      <c r="AM7101" s="85">
        <f>IF(AND(K7101&gt;Variables!$G$10,K7101&lt;Variables!$G$11),0,1)</f>
        <v>0</v>
      </c>
      <c r="AN7101" s="103">
        <f>IF(H7101&lt;Variables!$G$13,1,0)</f>
        <v>0</v>
      </c>
      <c r="AO7101" s="101">
        <f>IF(R7101&lt;Variables!$G$12,0,1)</f>
        <v>1</v>
      </c>
      <c r="AP7101" s="86">
        <f t="shared" si="639"/>
        <v>0</v>
      </c>
      <c r="AR7101">
        <v>1</v>
      </c>
      <c r="AS7101">
        <v>0</v>
      </c>
      <c r="AT7101">
        <v>0</v>
      </c>
      <c r="AU7101">
        <v>0</v>
      </c>
      <c r="BA7101">
        <v>0.92</v>
      </c>
    </row>
    <row r="7102" spans="3:53" ht="12.75" x14ac:dyDescent="0.2">
      <c r="C7102" t="s">
        <v>1088</v>
      </c>
      <c r="D7102" t="s">
        <v>1087</v>
      </c>
      <c r="E7102">
        <v>11.54</v>
      </c>
      <c r="F7102">
        <v>136.59</v>
      </c>
      <c r="G7102">
        <v>135.24</v>
      </c>
      <c r="H7102">
        <v>182.8</v>
      </c>
      <c r="I7102">
        <v>-69.707999999999998</v>
      </c>
      <c r="J7102" t="s">
        <v>78</v>
      </c>
      <c r="K7102">
        <v>97.8</v>
      </c>
      <c r="L7102">
        <v>11.186624999999999</v>
      </c>
      <c r="M7102">
        <v>10.39969606561406</v>
      </c>
      <c r="N7102">
        <v>6.9592833333333344</v>
      </c>
      <c r="O7102">
        <v>77.46080175880175</v>
      </c>
      <c r="P7102">
        <v>1020000</v>
      </c>
      <c r="Q7102">
        <v>24860</v>
      </c>
      <c r="R7102">
        <v>41.03</v>
      </c>
      <c r="S7102">
        <v>54.104999999999997</v>
      </c>
      <c r="T7102">
        <v>6.7140000000000004</v>
      </c>
      <c r="U7102">
        <v>26.271999999999998</v>
      </c>
      <c r="V7102">
        <v>1.156175299341851</v>
      </c>
      <c r="AC7102">
        <v>77.77</v>
      </c>
      <c r="AD7102">
        <v>8.51</v>
      </c>
      <c r="AH7102" s="85">
        <f>IF(AND(M7102&lt;Variables!$G$6,M7102&gt;Variables!$G$5),0,1)</f>
        <v>1</v>
      </c>
      <c r="AI7102" s="85">
        <f t="shared" si="638"/>
        <v>0</v>
      </c>
      <c r="AJ7102" s="85">
        <f>IF(I7102&gt;Variables!$G$7,0,1)</f>
        <v>1</v>
      </c>
      <c r="AK7102" s="85">
        <f>IF(F7102&gt;Variables!$G$8,0,1)</f>
        <v>0</v>
      </c>
      <c r="AL7102" s="85">
        <f>IF(G7102&gt;Variables!$G$9,0,1)</f>
        <v>0</v>
      </c>
      <c r="AM7102" s="85">
        <f>IF(AND(K7102&gt;Variables!$G$10,K7102&lt;Variables!$G$11),0,1)</f>
        <v>1</v>
      </c>
      <c r="AN7102" s="103">
        <f>IF(H7102&lt;Variables!$G$13,1,0)</f>
        <v>1</v>
      </c>
      <c r="AO7102" s="101">
        <f>IF(R7102&lt;Variables!$G$12,0,1)</f>
        <v>1</v>
      </c>
      <c r="AP7102" s="86">
        <f t="shared" si="639"/>
        <v>1</v>
      </c>
      <c r="AR7102">
        <v>1</v>
      </c>
      <c r="AS7102">
        <v>0</v>
      </c>
      <c r="AT7102">
        <v>0</v>
      </c>
      <c r="AU7102">
        <v>0</v>
      </c>
      <c r="BA7102">
        <v>2</v>
      </c>
    </row>
    <row r="7103" spans="3:53" ht="12.75" x14ac:dyDescent="0.2">
      <c r="C7103" t="s">
        <v>1088</v>
      </c>
      <c r="D7103" t="s">
        <v>1052</v>
      </c>
      <c r="E7103">
        <v>11.03</v>
      </c>
      <c r="F7103">
        <v>6.37</v>
      </c>
      <c r="G7103">
        <v>6.6</v>
      </c>
      <c r="H7103">
        <v>3600</v>
      </c>
      <c r="I7103">
        <v>11.137</v>
      </c>
      <c r="J7103" t="s">
        <v>76</v>
      </c>
      <c r="K7103">
        <v>69.94</v>
      </c>
      <c r="L7103">
        <v>10.942235714285721</v>
      </c>
      <c r="M7103">
        <v>1.807348067416358</v>
      </c>
      <c r="N7103">
        <v>10.89405</v>
      </c>
      <c r="O7103">
        <v>2.257654407681279</v>
      </c>
      <c r="P7103">
        <v>184034</v>
      </c>
      <c r="Q7103">
        <v>677595</v>
      </c>
      <c r="R7103">
        <v>0.27</v>
      </c>
      <c r="S7103">
        <v>54.104999999999997</v>
      </c>
      <c r="T7103">
        <v>6.7140000000000004</v>
      </c>
      <c r="U7103">
        <v>26.271999999999998</v>
      </c>
      <c r="V7103">
        <v>2.422508103146328</v>
      </c>
      <c r="AC7103">
        <v>11.2</v>
      </c>
      <c r="AD7103">
        <v>10.75</v>
      </c>
      <c r="AH7103" s="85">
        <f>IF(AND(M7103&lt;Variables!$G$6,M7103&gt;Variables!$G$5),0,1)</f>
        <v>1</v>
      </c>
      <c r="AI7103" s="85">
        <f t="shared" si="638"/>
        <v>0</v>
      </c>
      <c r="AJ7103" s="85">
        <f>IF(I7103&gt;Variables!$G$7,0,1)</f>
        <v>0</v>
      </c>
      <c r="AK7103" s="85">
        <f>IF(F7103&gt;Variables!$G$8,0,1)</f>
        <v>1</v>
      </c>
      <c r="AL7103" s="85">
        <f>IF(G7103&gt;Variables!$G$9,0,1)</f>
        <v>1</v>
      </c>
      <c r="AM7103" s="85">
        <f>IF(AND(K7103&gt;Variables!$G$10,K7103&lt;Variables!$G$11),0,1)</f>
        <v>0</v>
      </c>
      <c r="AN7103" s="103">
        <f>IF(H7103&lt;Variables!$G$13,1,0)</f>
        <v>0</v>
      </c>
      <c r="AO7103" s="101">
        <f>IF(R7103&lt;Variables!$G$12,0,1)</f>
        <v>0</v>
      </c>
      <c r="AP7103" s="86">
        <f t="shared" si="639"/>
        <v>0</v>
      </c>
      <c r="AR7103">
        <v>0</v>
      </c>
      <c r="AS7103">
        <v>0</v>
      </c>
      <c r="AT7103">
        <v>1</v>
      </c>
      <c r="AU7103">
        <v>0</v>
      </c>
      <c r="BA7103">
        <v>-0.45</v>
      </c>
    </row>
    <row r="7104" spans="3:53" ht="12.75" x14ac:dyDescent="0.2">
      <c r="C7104" t="s">
        <v>1088</v>
      </c>
      <c r="D7104" t="s">
        <v>1040</v>
      </c>
      <c r="E7104">
        <v>2.76</v>
      </c>
      <c r="F7104">
        <v>8.6300000000000008</v>
      </c>
      <c r="G7104">
        <v>2.78</v>
      </c>
      <c r="H7104">
        <v>-99999</v>
      </c>
      <c r="I7104">
        <v>187.023</v>
      </c>
      <c r="J7104" t="s">
        <v>78</v>
      </c>
      <c r="K7104">
        <v>58.28</v>
      </c>
      <c r="L7104">
        <v>2.7749999999999999</v>
      </c>
      <c r="M7104">
        <v>0</v>
      </c>
      <c r="N7104">
        <v>2.780416666666667</v>
      </c>
      <c r="O7104">
        <v>-0.19481492582048501</v>
      </c>
      <c r="P7104">
        <v>208238</v>
      </c>
      <c r="Q7104">
        <v>61287</v>
      </c>
      <c r="R7104">
        <v>3.4</v>
      </c>
      <c r="S7104">
        <v>54.104999999999997</v>
      </c>
      <c r="T7104">
        <v>6.7140000000000004</v>
      </c>
      <c r="U7104">
        <v>26.271999999999998</v>
      </c>
      <c r="V7104">
        <v>2.4527808000000002</v>
      </c>
      <c r="AC7104">
        <v>2.77</v>
      </c>
      <c r="AD7104">
        <v>2.7501000000000002</v>
      </c>
      <c r="AH7104" s="85">
        <f>IF(AND(M7104&lt;Variables!$G$6,M7104&gt;Variables!$G$5),0,1)</f>
        <v>1</v>
      </c>
      <c r="AI7104" s="85">
        <f t="shared" si="638"/>
        <v>1</v>
      </c>
      <c r="AJ7104" s="85">
        <f>IF(I7104&gt;Variables!$G$7,0,1)</f>
        <v>0</v>
      </c>
      <c r="AK7104" s="85">
        <f>IF(F7104&gt;Variables!$G$8,0,1)</f>
        <v>1</v>
      </c>
      <c r="AL7104" s="85">
        <f>IF(G7104&gt;Variables!$G$9,0,1)</f>
        <v>1</v>
      </c>
      <c r="AM7104" s="85">
        <f>IF(AND(K7104&gt;Variables!$G$10,K7104&lt;Variables!$G$11),0,1)</f>
        <v>0</v>
      </c>
      <c r="AN7104" s="103">
        <f>IF(H7104&lt;Variables!$G$13,1,0)</f>
        <v>1</v>
      </c>
      <c r="AO7104" s="101">
        <f>IF(R7104&lt;Variables!$G$12,0,1)</f>
        <v>1</v>
      </c>
      <c r="AP7104" s="86">
        <f t="shared" si="639"/>
        <v>1</v>
      </c>
      <c r="AR7104">
        <v>0</v>
      </c>
      <c r="AS7104">
        <v>0</v>
      </c>
      <c r="AT7104">
        <v>0</v>
      </c>
      <c r="AU7104">
        <v>0</v>
      </c>
      <c r="BA7104">
        <v>0</v>
      </c>
    </row>
    <row r="7105" spans="3:53" ht="12.75" x14ac:dyDescent="0.2">
      <c r="C7105" t="s">
        <v>1088</v>
      </c>
      <c r="D7105" t="s">
        <v>1089</v>
      </c>
      <c r="E7105">
        <v>2.21</v>
      </c>
      <c r="F7105">
        <v>7.28</v>
      </c>
      <c r="G7105">
        <v>0.91</v>
      </c>
      <c r="H7105">
        <v>-99999</v>
      </c>
      <c r="I7105">
        <v>0.67600000000000005</v>
      </c>
      <c r="J7105" t="s">
        <v>78</v>
      </c>
      <c r="K7105">
        <v>61.5</v>
      </c>
      <c r="L7105">
        <v>2.21</v>
      </c>
      <c r="M7105">
        <v>0</v>
      </c>
      <c r="N7105">
        <v>2.2075</v>
      </c>
      <c r="O7105">
        <v>0.11325028312568521</v>
      </c>
      <c r="P7105">
        <v>18474</v>
      </c>
      <c r="Q7105">
        <v>116312</v>
      </c>
      <c r="R7105">
        <v>0.16</v>
      </c>
      <c r="S7105">
        <v>54.104999999999997</v>
      </c>
      <c r="T7105">
        <v>6.7140000000000004</v>
      </c>
      <c r="U7105">
        <v>26.271999999999998</v>
      </c>
      <c r="V7105">
        <v>2.4861399999999998</v>
      </c>
      <c r="AC7105">
        <v>2.23</v>
      </c>
      <c r="AD7105">
        <v>2.1800000000000002</v>
      </c>
      <c r="AH7105" s="85">
        <f>IF(AND(M7105&lt;Variables!$G$6,M7105&gt;Variables!$G$5),0,1)</f>
        <v>1</v>
      </c>
      <c r="AI7105" s="85">
        <f t="shared" si="638"/>
        <v>0</v>
      </c>
      <c r="AJ7105" s="85">
        <f>IF(I7105&gt;Variables!$G$7,0,1)</f>
        <v>0</v>
      </c>
      <c r="AK7105" s="85">
        <f>IF(F7105&gt;Variables!$G$8,0,1)</f>
        <v>1</v>
      </c>
      <c r="AL7105" s="85">
        <f>IF(G7105&gt;Variables!$G$9,0,1)</f>
        <v>1</v>
      </c>
      <c r="AM7105" s="85">
        <f>IF(AND(K7105&gt;Variables!$G$10,K7105&lt;Variables!$G$11),0,1)</f>
        <v>0</v>
      </c>
      <c r="AN7105" s="103">
        <f>IF(H7105&lt;Variables!$G$13,1,0)</f>
        <v>1</v>
      </c>
      <c r="AO7105" s="101">
        <f>IF(R7105&lt;Variables!$G$12,0,1)</f>
        <v>0</v>
      </c>
      <c r="AP7105" s="86">
        <f t="shared" si="639"/>
        <v>1</v>
      </c>
      <c r="AR7105">
        <v>0</v>
      </c>
      <c r="AS7105">
        <v>0</v>
      </c>
      <c r="AT7105">
        <v>0</v>
      </c>
      <c r="AU7105">
        <v>0</v>
      </c>
      <c r="BA7105">
        <v>0</v>
      </c>
    </row>
    <row r="7106" spans="3:53" ht="12.75" x14ac:dyDescent="0.2">
      <c r="C7106" t="s">
        <v>1088</v>
      </c>
      <c r="D7106" t="s">
        <v>1060</v>
      </c>
      <c r="E7106">
        <v>25.98</v>
      </c>
      <c r="F7106">
        <v>6.51</v>
      </c>
      <c r="G7106">
        <v>6.36</v>
      </c>
      <c r="H7106">
        <v>4160</v>
      </c>
      <c r="I7106">
        <v>-64.412999999999997</v>
      </c>
      <c r="J7106" t="s">
        <v>78</v>
      </c>
      <c r="K7106">
        <v>54.14</v>
      </c>
      <c r="L7106">
        <v>26.080190000000002</v>
      </c>
      <c r="M7106">
        <v>-0.1157583591223741</v>
      </c>
      <c r="N7106">
        <v>25.807373999999999</v>
      </c>
      <c r="O7106">
        <v>0.94014214696931719</v>
      </c>
      <c r="P7106">
        <v>3602000</v>
      </c>
      <c r="Q7106">
        <v>3914000</v>
      </c>
      <c r="R7106">
        <v>0.92</v>
      </c>
      <c r="S7106">
        <v>54.104999999999997</v>
      </c>
      <c r="T7106">
        <v>6.7140000000000004</v>
      </c>
      <c r="U7106">
        <v>26.271999999999998</v>
      </c>
      <c r="V7106">
        <v>2.414284161321524</v>
      </c>
      <c r="AC7106">
        <v>26.85</v>
      </c>
      <c r="AD7106">
        <v>25.47</v>
      </c>
      <c r="AH7106" s="85">
        <f>IF(AND(M7106&lt;Variables!$G$6,M7106&gt;Variables!$G$5),0,1)</f>
        <v>1</v>
      </c>
      <c r="AI7106" s="85">
        <f t="shared" si="638"/>
        <v>0</v>
      </c>
      <c r="AJ7106" s="85">
        <f>IF(I7106&gt;Variables!$G$7,0,1)</f>
        <v>1</v>
      </c>
      <c r="AK7106" s="85">
        <f>IF(F7106&gt;Variables!$G$8,0,1)</f>
        <v>1</v>
      </c>
      <c r="AL7106" s="85">
        <f>IF(G7106&gt;Variables!$G$9,0,1)</f>
        <v>1</v>
      </c>
      <c r="AM7106" s="85">
        <f>IF(AND(K7106&gt;Variables!$G$10,K7106&lt;Variables!$G$11),0,1)</f>
        <v>0</v>
      </c>
      <c r="AN7106" s="103">
        <f>IF(H7106&lt;Variables!$G$13,1,0)</f>
        <v>0</v>
      </c>
      <c r="AO7106" s="101">
        <f>IF(R7106&lt;Variables!$G$12,0,1)</f>
        <v>0</v>
      </c>
      <c r="AP7106" s="86">
        <f t="shared" si="639"/>
        <v>1</v>
      </c>
      <c r="AR7106">
        <v>0</v>
      </c>
      <c r="AS7106">
        <v>1</v>
      </c>
      <c r="AT7106">
        <v>0</v>
      </c>
      <c r="AU7106">
        <v>0</v>
      </c>
      <c r="BA7106">
        <v>0.66</v>
      </c>
    </row>
    <row r="7107" spans="3:53" ht="12.75" x14ac:dyDescent="0.2">
      <c r="C7107" t="s">
        <v>1088</v>
      </c>
      <c r="D7107" t="s">
        <v>1048</v>
      </c>
      <c r="E7107">
        <v>9.9700000000000006</v>
      </c>
      <c r="F7107">
        <v>137.36000000000001</v>
      </c>
      <c r="G7107">
        <v>56.1</v>
      </c>
      <c r="H7107">
        <v>33.130000000000003</v>
      </c>
      <c r="I7107">
        <v>-46.9</v>
      </c>
      <c r="J7107" t="s">
        <v>78</v>
      </c>
      <c r="K7107">
        <v>63.14</v>
      </c>
      <c r="L7107">
        <v>9.5076950000000018</v>
      </c>
      <c r="M7107">
        <v>3.6002942879425328</v>
      </c>
      <c r="N7107">
        <v>9.1650880000000008</v>
      </c>
      <c r="O7107">
        <v>7.4730542685460168</v>
      </c>
      <c r="P7107">
        <v>121920000</v>
      </c>
      <c r="Q7107">
        <v>54420</v>
      </c>
      <c r="R7107">
        <v>2240.35</v>
      </c>
      <c r="S7107">
        <v>54.104999999999997</v>
      </c>
      <c r="T7107">
        <v>6.7140000000000004</v>
      </c>
      <c r="U7107">
        <v>26.271999999999998</v>
      </c>
      <c r="V7107">
        <v>2.2728976287804792</v>
      </c>
      <c r="AC7107">
        <v>10.82</v>
      </c>
      <c r="AD7107">
        <v>6.45</v>
      </c>
      <c r="AH7107" s="85">
        <f>IF(AND(M7107&lt;Variables!$G$6,M7107&gt;Variables!$G$5),0,1)</f>
        <v>1</v>
      </c>
      <c r="AI7107" s="85">
        <f t="shared" ref="AI7107:AI7170" si="640">IF(L7107&gt;N7107,0,1)</f>
        <v>0</v>
      </c>
      <c r="AJ7107" s="85">
        <f>IF(I7107&gt;Variables!$G$7,0,1)</f>
        <v>1</v>
      </c>
      <c r="AK7107" s="85">
        <f>IF(F7107&gt;Variables!$G$8,0,1)</f>
        <v>0</v>
      </c>
      <c r="AL7107" s="85">
        <f>IF(G7107&gt;Variables!$G$9,0,1)</f>
        <v>0</v>
      </c>
      <c r="AM7107" s="85">
        <f>IF(AND(K7107&gt;Variables!$G$10,K7107&lt;Variables!$G$11),0,1)</f>
        <v>0</v>
      </c>
      <c r="AN7107" s="103">
        <f>IF(H7107&lt;Variables!$G$13,1,0)</f>
        <v>1</v>
      </c>
      <c r="AO7107" s="101">
        <f>IF(R7107&lt;Variables!$G$12,0,1)</f>
        <v>1</v>
      </c>
      <c r="AP7107" s="86">
        <f t="shared" si="639"/>
        <v>1</v>
      </c>
      <c r="AR7107">
        <v>0</v>
      </c>
      <c r="AS7107">
        <v>0</v>
      </c>
      <c r="AT7107">
        <v>1</v>
      </c>
      <c r="AU7107">
        <v>0</v>
      </c>
      <c r="BA7107">
        <v>-2.25</v>
      </c>
    </row>
    <row r="7108" spans="3:53" ht="12.75" x14ac:dyDescent="0.2">
      <c r="C7108" t="s">
        <v>1088</v>
      </c>
      <c r="D7108" t="s">
        <v>1054</v>
      </c>
      <c r="E7108">
        <v>0.19</v>
      </c>
      <c r="F7108">
        <v>16.940000000000001</v>
      </c>
      <c r="G7108">
        <v>4.29</v>
      </c>
      <c r="H7108">
        <v>-99999</v>
      </c>
      <c r="I7108">
        <v>92.021000000000001</v>
      </c>
      <c r="J7108" t="s">
        <v>78</v>
      </c>
      <c r="K7108">
        <v>-99999</v>
      </c>
      <c r="L7108">
        <v>0.18709999999999999</v>
      </c>
      <c r="M7108">
        <v>0</v>
      </c>
      <c r="N7108">
        <v>0.18557999999999999</v>
      </c>
      <c r="O7108">
        <v>0.81905377734669338</v>
      </c>
      <c r="P7108">
        <v>73065</v>
      </c>
      <c r="Q7108">
        <v>20890</v>
      </c>
      <c r="R7108">
        <v>3.5</v>
      </c>
      <c r="S7108">
        <v>54.104999999999997</v>
      </c>
      <c r="T7108">
        <v>6.7140000000000004</v>
      </c>
      <c r="U7108">
        <v>26.271999999999998</v>
      </c>
      <c r="V7108"/>
      <c r="AC7108">
        <v>0.1981</v>
      </c>
      <c r="AD7108">
        <v>0.18720000000000001</v>
      </c>
      <c r="AH7108" s="85">
        <f>IF(AND(M7108&lt;Variables!$G$6,M7108&gt;Variables!$G$5),0,1)</f>
        <v>1</v>
      </c>
      <c r="AI7108" s="85">
        <f t="shared" si="640"/>
        <v>0</v>
      </c>
      <c r="AJ7108" s="85">
        <f>IF(I7108&gt;Variables!$G$7,0,1)</f>
        <v>0</v>
      </c>
      <c r="AK7108" s="85">
        <f>IF(F7108&gt;Variables!$G$8,0,1)</f>
        <v>0</v>
      </c>
      <c r="AL7108" s="85">
        <f>IF(G7108&gt;Variables!$G$9,0,1)</f>
        <v>1</v>
      </c>
      <c r="AM7108" s="85">
        <f>IF(AND(K7108&gt;Variables!$G$10,K7108&lt;Variables!$G$11),0,1)</f>
        <v>1</v>
      </c>
      <c r="AN7108" s="103">
        <f>IF(H7108&lt;Variables!$G$13,1,0)</f>
        <v>1</v>
      </c>
      <c r="AO7108" s="101">
        <f>IF(R7108&lt;Variables!$G$12,0,1)</f>
        <v>1</v>
      </c>
      <c r="AP7108" s="86">
        <f t="shared" si="639"/>
        <v>1</v>
      </c>
      <c r="AR7108">
        <v>0</v>
      </c>
      <c r="AS7108">
        <v>0</v>
      </c>
      <c r="AT7108">
        <v>1</v>
      </c>
      <c r="AU7108">
        <v>0</v>
      </c>
      <c r="BA7108">
        <v>-2.25</v>
      </c>
    </row>
    <row r="7109" spans="3:53" ht="12.75" x14ac:dyDescent="0.2">
      <c r="C7109" t="s">
        <v>1090</v>
      </c>
      <c r="D7109" t="s">
        <v>1054</v>
      </c>
      <c r="E7109">
        <v>0.19</v>
      </c>
      <c r="F7109">
        <v>16.940000000000001</v>
      </c>
      <c r="G7109">
        <v>9.8699999999999992</v>
      </c>
      <c r="H7109">
        <v>-99999</v>
      </c>
      <c r="I7109">
        <v>102.07299999999999</v>
      </c>
      <c r="J7109" t="s">
        <v>78</v>
      </c>
      <c r="K7109">
        <v>-99999</v>
      </c>
      <c r="L7109">
        <v>0.19293333333333329</v>
      </c>
      <c r="M7109">
        <v>2.1596406357982101</v>
      </c>
      <c r="N7109">
        <v>0.18851428571428569</v>
      </c>
      <c r="O7109">
        <v>4.5544104274022397</v>
      </c>
      <c r="P7109">
        <v>73065</v>
      </c>
      <c r="Q7109">
        <v>20890</v>
      </c>
      <c r="R7109">
        <v>3.5</v>
      </c>
      <c r="S7109">
        <v>51.430999999999997</v>
      </c>
      <c r="T7109">
        <v>6.8390000000000004</v>
      </c>
      <c r="U7109">
        <v>25.387599999999999</v>
      </c>
      <c r="V7109"/>
      <c r="AC7109">
        <v>0.1981</v>
      </c>
      <c r="AD7109">
        <v>0.18720000000000001</v>
      </c>
      <c r="AH7109" s="85">
        <f>IF(AND(M7109&lt;Variables!$G$6,M7109&gt;Variables!$G$5),0,1)</f>
        <v>1</v>
      </c>
      <c r="AI7109" s="85">
        <f t="shared" si="640"/>
        <v>0</v>
      </c>
      <c r="AJ7109" s="85">
        <f>IF(I7109&gt;Variables!$G$7,0,1)</f>
        <v>0</v>
      </c>
      <c r="AK7109" s="85">
        <f>IF(F7109&gt;Variables!$G$8,0,1)</f>
        <v>0</v>
      </c>
      <c r="AL7109" s="85">
        <f>IF(G7109&gt;Variables!$G$9,0,1)</f>
        <v>1</v>
      </c>
      <c r="AM7109" s="85">
        <f>IF(AND(K7109&gt;Variables!$G$10,K7109&lt;Variables!$G$11),0,1)</f>
        <v>1</v>
      </c>
      <c r="AN7109" s="103">
        <f>IF(H7109&lt;Variables!$G$13,1,0)</f>
        <v>1</v>
      </c>
      <c r="AO7109" s="101">
        <f>IF(R7109&lt;Variables!$G$12,0,1)</f>
        <v>1</v>
      </c>
      <c r="AP7109" s="86">
        <f t="shared" si="639"/>
        <v>1</v>
      </c>
      <c r="AR7109">
        <v>0</v>
      </c>
      <c r="AS7109">
        <v>0</v>
      </c>
      <c r="AT7109">
        <v>1</v>
      </c>
      <c r="AU7109">
        <v>0</v>
      </c>
      <c r="BA7109">
        <v>-2.25</v>
      </c>
    </row>
    <row r="7110" spans="3:53" ht="12.75" x14ac:dyDescent="0.2">
      <c r="C7110" t="s">
        <v>1090</v>
      </c>
      <c r="D7110" t="s">
        <v>1048</v>
      </c>
      <c r="E7110">
        <v>10.69</v>
      </c>
      <c r="F7110">
        <v>160.53</v>
      </c>
      <c r="G7110">
        <v>69.11</v>
      </c>
      <c r="H7110">
        <v>33.130000000000003</v>
      </c>
      <c r="I7110">
        <v>-43.984999999999999</v>
      </c>
      <c r="J7110" t="s">
        <v>78</v>
      </c>
      <c r="K7110">
        <v>76.260000000000005</v>
      </c>
      <c r="L7110">
        <v>9.8149549999999994</v>
      </c>
      <c r="M7110">
        <v>8.7228622036473915</v>
      </c>
      <c r="N7110">
        <v>9.3733639999999987</v>
      </c>
      <c r="O7110">
        <v>13.84493336650535</v>
      </c>
      <c r="P7110">
        <v>126910000</v>
      </c>
      <c r="Q7110">
        <v>54420</v>
      </c>
      <c r="R7110">
        <v>2332.0500000000002</v>
      </c>
      <c r="S7110">
        <v>51.430999999999997</v>
      </c>
      <c r="T7110">
        <v>6.8390000000000004</v>
      </c>
      <c r="U7110">
        <v>25.387599999999999</v>
      </c>
      <c r="V7110">
        <v>1.750727082786218</v>
      </c>
      <c r="AC7110">
        <v>10.82</v>
      </c>
      <c r="AD7110">
        <v>6.45</v>
      </c>
      <c r="AH7110" s="85">
        <f>IF(AND(M7110&lt;Variables!$G$6,M7110&gt;Variables!$G$5),0,1)</f>
        <v>1</v>
      </c>
      <c r="AI7110" s="85">
        <f t="shared" si="640"/>
        <v>0</v>
      </c>
      <c r="AJ7110" s="85">
        <f>IF(I7110&gt;Variables!$G$7,0,1)</f>
        <v>1</v>
      </c>
      <c r="AK7110" s="85">
        <f>IF(F7110&gt;Variables!$G$8,0,1)</f>
        <v>0</v>
      </c>
      <c r="AL7110" s="85">
        <f>IF(G7110&gt;Variables!$G$9,0,1)</f>
        <v>0</v>
      </c>
      <c r="AM7110" s="85">
        <f>IF(AND(K7110&gt;Variables!$G$10,K7110&lt;Variables!$G$11),0,1)</f>
        <v>1</v>
      </c>
      <c r="AN7110" s="103">
        <f>IF(H7110&lt;Variables!$G$13,1,0)</f>
        <v>1</v>
      </c>
      <c r="AO7110" s="101">
        <f>IF(R7110&lt;Variables!$G$12,0,1)</f>
        <v>1</v>
      </c>
      <c r="AP7110" s="86">
        <f t="shared" si="639"/>
        <v>1</v>
      </c>
      <c r="AR7110">
        <v>0</v>
      </c>
      <c r="AS7110">
        <v>0</v>
      </c>
      <c r="AT7110">
        <v>1</v>
      </c>
      <c r="AU7110">
        <v>0</v>
      </c>
      <c r="BA7110">
        <v>-2.25</v>
      </c>
    </row>
    <row r="7111" spans="3:53" ht="12.75" x14ac:dyDescent="0.2">
      <c r="C7111" t="s">
        <v>1090</v>
      </c>
      <c r="D7111" t="s">
        <v>1042</v>
      </c>
      <c r="E7111">
        <v>15.6</v>
      </c>
      <c r="F7111">
        <v>14.59</v>
      </c>
      <c r="G7111">
        <v>5.15</v>
      </c>
      <c r="H7111">
        <v>2590</v>
      </c>
      <c r="I7111">
        <v>308.06200000000001</v>
      </c>
      <c r="J7111" t="s">
        <v>78</v>
      </c>
      <c r="K7111">
        <v>62.95</v>
      </c>
      <c r="L7111">
        <v>15.57066</v>
      </c>
      <c r="M7111">
        <v>0.284766349017961</v>
      </c>
      <c r="N7111">
        <v>15.570478</v>
      </c>
      <c r="O7111">
        <v>0.28593855628579318</v>
      </c>
      <c r="P7111">
        <v>5239000</v>
      </c>
      <c r="Q7111">
        <v>3463000</v>
      </c>
      <c r="R7111">
        <v>1.51</v>
      </c>
      <c r="S7111">
        <v>51.430999999999997</v>
      </c>
      <c r="T7111">
        <v>6.8390000000000004</v>
      </c>
      <c r="U7111">
        <v>25.387599999999999</v>
      </c>
      <c r="V7111">
        <v>2.4831079273788008</v>
      </c>
      <c r="AC7111">
        <v>15.75</v>
      </c>
      <c r="AD7111">
        <v>15.38</v>
      </c>
      <c r="AH7111" s="85">
        <f>IF(AND(M7111&lt;Variables!$G$6,M7111&gt;Variables!$G$5),0,1)</f>
        <v>1</v>
      </c>
      <c r="AI7111" s="85">
        <f t="shared" si="640"/>
        <v>0</v>
      </c>
      <c r="AJ7111" s="85">
        <f>IF(I7111&gt;Variables!$G$7,0,1)</f>
        <v>0</v>
      </c>
      <c r="AK7111" s="85">
        <f>IF(F7111&gt;Variables!$G$8,0,1)</f>
        <v>0</v>
      </c>
      <c r="AL7111" s="85">
        <f>IF(G7111&gt;Variables!$G$9,0,1)</f>
        <v>1</v>
      </c>
      <c r="AM7111" s="85">
        <f>IF(AND(K7111&gt;Variables!$G$10,K7111&lt;Variables!$G$11),0,1)</f>
        <v>0</v>
      </c>
      <c r="AN7111" s="103">
        <f>IF(H7111&lt;Variables!$G$13,1,0)</f>
        <v>0</v>
      </c>
      <c r="AO7111" s="101">
        <f>IF(R7111&lt;Variables!$G$12,0,1)</f>
        <v>0</v>
      </c>
      <c r="AP7111" s="86">
        <f t="shared" si="639"/>
        <v>1</v>
      </c>
      <c r="AR7111">
        <v>0</v>
      </c>
      <c r="AS7111">
        <v>1</v>
      </c>
      <c r="AT7111">
        <v>0</v>
      </c>
      <c r="AU7111">
        <v>0</v>
      </c>
      <c r="BA7111">
        <v>-0.14000000000000001</v>
      </c>
    </row>
    <row r="7112" spans="3:53" ht="12.75" x14ac:dyDescent="0.2">
      <c r="C7112" t="s">
        <v>1090</v>
      </c>
      <c r="D7112" t="s">
        <v>888</v>
      </c>
      <c r="E7112">
        <v>22.4</v>
      </c>
      <c r="F7112">
        <v>8.3800000000000008</v>
      </c>
      <c r="G7112">
        <v>5.23</v>
      </c>
      <c r="H7112">
        <v>3070</v>
      </c>
      <c r="I7112">
        <v>-61.970999999999997</v>
      </c>
      <c r="J7112" t="s">
        <v>78</v>
      </c>
      <c r="K7112">
        <v>68.75</v>
      </c>
      <c r="L7112">
        <v>22.228584999999999</v>
      </c>
      <c r="M7112">
        <v>0.72615958235757272</v>
      </c>
      <c r="N7112">
        <v>22.09432</v>
      </c>
      <c r="O7112">
        <v>1.338262503666088</v>
      </c>
      <c r="P7112">
        <v>2322000</v>
      </c>
      <c r="Q7112">
        <v>3673000</v>
      </c>
      <c r="R7112">
        <v>0.63</v>
      </c>
      <c r="S7112">
        <v>51.430999999999997</v>
      </c>
      <c r="T7112">
        <v>6.8390000000000004</v>
      </c>
      <c r="U7112">
        <v>25.387599999999999</v>
      </c>
      <c r="V7112">
        <v>2.5030483094740399</v>
      </c>
      <c r="AC7112">
        <v>23.4679</v>
      </c>
      <c r="AD7112">
        <v>22.335000000000001</v>
      </c>
      <c r="AH7112" s="85">
        <f>IF(AND(M7112&lt;Variables!$G$6,M7112&gt;Variables!$G$5),0,1)</f>
        <v>1</v>
      </c>
      <c r="AI7112" s="85">
        <f t="shared" si="640"/>
        <v>0</v>
      </c>
      <c r="AJ7112" s="85">
        <f>IF(I7112&gt;Variables!$G$7,0,1)</f>
        <v>1</v>
      </c>
      <c r="AK7112" s="85">
        <f>IF(F7112&gt;Variables!$G$8,0,1)</f>
        <v>1</v>
      </c>
      <c r="AL7112" s="85">
        <f>IF(G7112&gt;Variables!$G$9,0,1)</f>
        <v>1</v>
      </c>
      <c r="AM7112" s="85">
        <f>IF(AND(K7112&gt;Variables!$G$10,K7112&lt;Variables!$G$11),0,1)</f>
        <v>0</v>
      </c>
      <c r="AN7112" s="103">
        <f>IF(H7112&lt;Variables!$G$13,1,0)</f>
        <v>0</v>
      </c>
      <c r="AO7112" s="101">
        <f>IF(R7112&lt;Variables!$G$12,0,1)</f>
        <v>0</v>
      </c>
      <c r="AP7112" s="86">
        <f t="shared" si="639"/>
        <v>1</v>
      </c>
      <c r="AR7112">
        <v>1</v>
      </c>
      <c r="AS7112">
        <v>0</v>
      </c>
      <c r="AT7112">
        <v>0</v>
      </c>
      <c r="AU7112">
        <v>0</v>
      </c>
      <c r="BA7112">
        <v>1.5</v>
      </c>
    </row>
    <row r="7113" spans="3:53" ht="12.75" x14ac:dyDescent="0.2">
      <c r="C7113" t="s">
        <v>1090</v>
      </c>
      <c r="D7113" t="s">
        <v>295</v>
      </c>
      <c r="E7113">
        <v>68.819999999999993</v>
      </c>
      <c r="F7113">
        <v>8.09</v>
      </c>
      <c r="G7113">
        <v>6.59</v>
      </c>
      <c r="H7113">
        <v>2400</v>
      </c>
      <c r="I7113">
        <v>7.0000000000000001E-3</v>
      </c>
      <c r="J7113" t="s">
        <v>78</v>
      </c>
      <c r="K7113">
        <v>59.02</v>
      </c>
      <c r="L7113">
        <v>68.448307692307708</v>
      </c>
      <c r="M7113">
        <v>0.41154020777047351</v>
      </c>
      <c r="N7113">
        <v>68.324759999999998</v>
      </c>
      <c r="O7113">
        <v>0.59310855976662968</v>
      </c>
      <c r="P7113">
        <v>236025</v>
      </c>
      <c r="Q7113">
        <v>370535</v>
      </c>
      <c r="R7113">
        <v>0.64</v>
      </c>
      <c r="S7113">
        <v>51.430999999999997</v>
      </c>
      <c r="T7113">
        <v>6.8390000000000004</v>
      </c>
      <c r="U7113">
        <v>25.387599999999999</v>
      </c>
      <c r="V7113">
        <v>2.4390266309551971</v>
      </c>
      <c r="AC7113">
        <v>69.290000000000006</v>
      </c>
      <c r="AD7113">
        <v>67.394999999999996</v>
      </c>
      <c r="AH7113" s="85">
        <f>IF(AND(M7113&lt;Variables!$G$6,M7113&gt;Variables!$G$5),0,1)</f>
        <v>1</v>
      </c>
      <c r="AI7113" s="85">
        <f t="shared" si="640"/>
        <v>0</v>
      </c>
      <c r="AJ7113" s="85">
        <f>IF(I7113&gt;Variables!$G$7,0,1)</f>
        <v>0</v>
      </c>
      <c r="AK7113" s="85">
        <f>IF(F7113&gt;Variables!$G$8,0,1)</f>
        <v>1</v>
      </c>
      <c r="AL7113" s="85">
        <f>IF(G7113&gt;Variables!$G$9,0,1)</f>
        <v>1</v>
      </c>
      <c r="AM7113" s="85">
        <f>IF(AND(K7113&gt;Variables!$G$10,K7113&lt;Variables!$G$11),0,1)</f>
        <v>0</v>
      </c>
      <c r="AN7113" s="103">
        <f>IF(H7113&lt;Variables!$G$13,1,0)</f>
        <v>1</v>
      </c>
      <c r="AO7113" s="101">
        <f>IF(R7113&lt;Variables!$G$12,0,1)</f>
        <v>0</v>
      </c>
      <c r="AP7113" s="86">
        <f t="shared" si="639"/>
        <v>1</v>
      </c>
      <c r="AR7113">
        <v>0</v>
      </c>
      <c r="AS7113">
        <v>0</v>
      </c>
      <c r="AT7113">
        <v>1</v>
      </c>
      <c r="AU7113">
        <v>0</v>
      </c>
      <c r="BA7113">
        <v>-0.98</v>
      </c>
    </row>
    <row r="7114" spans="3:53" ht="12.75" x14ac:dyDescent="0.2">
      <c r="C7114" t="s">
        <v>1090</v>
      </c>
      <c r="D7114" t="s">
        <v>215</v>
      </c>
      <c r="E7114">
        <v>22.85</v>
      </c>
      <c r="F7114">
        <v>7.53</v>
      </c>
      <c r="G7114">
        <v>0.28999999999999998</v>
      </c>
      <c r="H7114">
        <v>2990</v>
      </c>
      <c r="I7114">
        <v>6.8579999999999997</v>
      </c>
      <c r="J7114" t="s">
        <v>78</v>
      </c>
      <c r="K7114">
        <v>49.13</v>
      </c>
      <c r="L7114">
        <v>22.728899999999999</v>
      </c>
      <c r="M7114">
        <v>0.33481602717244002</v>
      </c>
      <c r="N7114">
        <v>22.898772000000001</v>
      </c>
      <c r="O7114">
        <v>-0.40950667572915161</v>
      </c>
      <c r="P7114">
        <v>28770000</v>
      </c>
      <c r="Q7114">
        <v>27211000</v>
      </c>
      <c r="R7114">
        <v>1.06</v>
      </c>
      <c r="S7114">
        <v>51.430999999999997</v>
      </c>
      <c r="T7114">
        <v>6.8390000000000004</v>
      </c>
      <c r="U7114">
        <v>25.387599999999999</v>
      </c>
      <c r="V7114">
        <v>2.3501228286507492</v>
      </c>
      <c r="AC7114">
        <v>23.15</v>
      </c>
      <c r="AD7114">
        <v>21.65</v>
      </c>
      <c r="AH7114" s="85">
        <f>IF(AND(M7114&lt;Variables!$G$6,M7114&gt;Variables!$G$5),0,1)</f>
        <v>1</v>
      </c>
      <c r="AI7114" s="85">
        <f t="shared" si="640"/>
        <v>1</v>
      </c>
      <c r="AJ7114" s="85">
        <f>IF(I7114&gt;Variables!$G$7,0,1)</f>
        <v>0</v>
      </c>
      <c r="AK7114" s="85">
        <f>IF(F7114&gt;Variables!$G$8,0,1)</f>
        <v>1</v>
      </c>
      <c r="AL7114" s="85">
        <f>IF(G7114&gt;Variables!$G$9,0,1)</f>
        <v>1</v>
      </c>
      <c r="AM7114" s="85">
        <f>IF(AND(K7114&gt;Variables!$G$10,K7114&lt;Variables!$G$11),0,1)</f>
        <v>1</v>
      </c>
      <c r="AN7114" s="103">
        <f>IF(H7114&lt;Variables!$G$13,1,0)</f>
        <v>0</v>
      </c>
      <c r="AO7114" s="101">
        <f>IF(R7114&lt;Variables!$G$12,0,1)</f>
        <v>0</v>
      </c>
      <c r="AP7114" s="86">
        <f t="shared" si="639"/>
        <v>1</v>
      </c>
      <c r="AR7114">
        <v>0</v>
      </c>
      <c r="AS7114">
        <v>0</v>
      </c>
      <c r="AT7114">
        <v>1</v>
      </c>
      <c r="AU7114">
        <v>0</v>
      </c>
      <c r="BA7114">
        <v>-2.25</v>
      </c>
    </row>
    <row r="7115" spans="3:53" ht="12.75" x14ac:dyDescent="0.2">
      <c r="C7115" t="s">
        <v>1090</v>
      </c>
      <c r="D7115" t="s">
        <v>1046</v>
      </c>
      <c r="E7115">
        <v>33.49</v>
      </c>
      <c r="F7115">
        <v>6.8</v>
      </c>
      <c r="G7115">
        <v>6.32</v>
      </c>
      <c r="H7115">
        <v>1920</v>
      </c>
      <c r="I7115">
        <v>-61.499000000000002</v>
      </c>
      <c r="J7115" t="s">
        <v>78</v>
      </c>
      <c r="K7115">
        <v>54.58</v>
      </c>
      <c r="L7115">
        <v>33.316164285714287</v>
      </c>
      <c r="M7115">
        <v>0.46174497450078872</v>
      </c>
      <c r="N7115">
        <v>33.343620512820507</v>
      </c>
      <c r="O7115">
        <v>0.37902148967563931</v>
      </c>
      <c r="P7115">
        <v>215895</v>
      </c>
      <c r="Q7115">
        <v>557565</v>
      </c>
      <c r="R7115">
        <v>0.39</v>
      </c>
      <c r="S7115">
        <v>51.430999999999997</v>
      </c>
      <c r="T7115">
        <v>6.8390000000000004</v>
      </c>
      <c r="U7115">
        <v>25.387599999999999</v>
      </c>
      <c r="V7115">
        <v>2.3963359114154579</v>
      </c>
      <c r="AC7115">
        <v>34.26</v>
      </c>
      <c r="AD7115">
        <v>33.25</v>
      </c>
      <c r="AH7115" s="85">
        <f>IF(AND(M7115&lt;Variables!$G$6,M7115&gt;Variables!$G$5),0,1)</f>
        <v>1</v>
      </c>
      <c r="AI7115" s="85">
        <f t="shared" si="640"/>
        <v>1</v>
      </c>
      <c r="AJ7115" s="85">
        <f>IF(I7115&gt;Variables!$G$7,0,1)</f>
        <v>1</v>
      </c>
      <c r="AK7115" s="85">
        <f>IF(F7115&gt;Variables!$G$8,0,1)</f>
        <v>1</v>
      </c>
      <c r="AL7115" s="85">
        <f>IF(G7115&gt;Variables!$G$9,0,1)</f>
        <v>1</v>
      </c>
      <c r="AM7115" s="85">
        <f>IF(AND(K7115&gt;Variables!$G$10,K7115&lt;Variables!$G$11),0,1)</f>
        <v>0</v>
      </c>
      <c r="AN7115" s="103">
        <f>IF(H7115&lt;Variables!$G$13,1,0)</f>
        <v>1</v>
      </c>
      <c r="AO7115" s="101">
        <f>IF(R7115&lt;Variables!$G$12,0,1)</f>
        <v>0</v>
      </c>
      <c r="AP7115" s="86">
        <f t="shared" si="639"/>
        <v>1</v>
      </c>
      <c r="AR7115">
        <v>1</v>
      </c>
      <c r="AS7115">
        <v>0</v>
      </c>
      <c r="AT7115">
        <v>0</v>
      </c>
      <c r="AU7115">
        <v>0</v>
      </c>
      <c r="BA7115">
        <v>1.3</v>
      </c>
    </row>
    <row r="7116" spans="3:53" ht="12.75" x14ac:dyDescent="0.2">
      <c r="C7116" t="s">
        <v>1090</v>
      </c>
      <c r="D7116" t="s">
        <v>1043</v>
      </c>
      <c r="E7116">
        <v>27.31</v>
      </c>
      <c r="F7116">
        <v>6.34</v>
      </c>
      <c r="G7116">
        <v>2.91</v>
      </c>
      <c r="H7116">
        <v>-99999</v>
      </c>
      <c r="I7116">
        <v>-0.187</v>
      </c>
      <c r="J7116" t="s">
        <v>78</v>
      </c>
      <c r="K7116">
        <v>48.23</v>
      </c>
      <c r="L7116">
        <v>27.322954545454539</v>
      </c>
      <c r="M7116">
        <v>-3.6432902737440993E-2</v>
      </c>
      <c r="N7116">
        <v>27.321589285714289</v>
      </c>
      <c r="O7116">
        <v>-3.1437723568949687E-2</v>
      </c>
      <c r="P7116">
        <v>112737</v>
      </c>
      <c r="Q7116">
        <v>205671</v>
      </c>
      <c r="R7116">
        <v>0.55000000000000004</v>
      </c>
      <c r="S7116">
        <v>51.430999999999997</v>
      </c>
      <c r="T7116">
        <v>6.8390000000000004</v>
      </c>
      <c r="U7116">
        <v>25.387599999999999</v>
      </c>
      <c r="V7116">
        <v>2.349423819216276</v>
      </c>
      <c r="AC7116">
        <v>27.41</v>
      </c>
      <c r="AD7116">
        <v>27.31</v>
      </c>
      <c r="AH7116" s="85">
        <f>IF(AND(M7116&lt;Variables!$G$6,M7116&gt;Variables!$G$5),0,1)</f>
        <v>1</v>
      </c>
      <c r="AI7116" s="85">
        <f t="shared" si="640"/>
        <v>0</v>
      </c>
      <c r="AJ7116" s="85">
        <f>IF(I7116&gt;Variables!$G$7,0,1)</f>
        <v>1</v>
      </c>
      <c r="AK7116" s="85">
        <f>IF(F7116&gt;Variables!$G$8,0,1)</f>
        <v>1</v>
      </c>
      <c r="AL7116" s="85">
        <f>IF(G7116&gt;Variables!$G$9,0,1)</f>
        <v>1</v>
      </c>
      <c r="AM7116" s="85">
        <f>IF(AND(K7116&gt;Variables!$G$10,K7116&lt;Variables!$G$11),0,1)</f>
        <v>1</v>
      </c>
      <c r="AN7116" s="103">
        <f>IF(H7116&lt;Variables!$G$13,1,0)</f>
        <v>1</v>
      </c>
      <c r="AO7116" s="101">
        <f>IF(R7116&lt;Variables!$G$12,0,1)</f>
        <v>0</v>
      </c>
      <c r="AP7116" s="86">
        <f t="shared" si="639"/>
        <v>1</v>
      </c>
      <c r="AR7116">
        <v>0</v>
      </c>
      <c r="AS7116">
        <v>0</v>
      </c>
      <c r="AT7116">
        <v>0</v>
      </c>
      <c r="AU7116">
        <v>0</v>
      </c>
      <c r="BA7116">
        <v>0</v>
      </c>
    </row>
    <row r="7117" spans="3:53" ht="12.75" x14ac:dyDescent="0.2">
      <c r="C7117" t="s">
        <v>1090</v>
      </c>
      <c r="D7117" t="s">
        <v>807</v>
      </c>
      <c r="E7117">
        <v>43.74</v>
      </c>
      <c r="F7117">
        <v>6.34</v>
      </c>
      <c r="G7117">
        <v>3.1</v>
      </c>
      <c r="H7117">
        <v>6310</v>
      </c>
      <c r="I7117">
        <v>43.822000000000003</v>
      </c>
      <c r="J7117" t="s">
        <v>78</v>
      </c>
      <c r="K7117">
        <v>78.209999999999994</v>
      </c>
      <c r="L7117">
        <v>43.440980000000003</v>
      </c>
      <c r="M7117">
        <v>0.6998460900283423</v>
      </c>
      <c r="N7117">
        <v>43.360143999999998</v>
      </c>
      <c r="O7117">
        <v>0.88758007814734008</v>
      </c>
      <c r="P7117">
        <v>2339000</v>
      </c>
      <c r="Q7117">
        <v>1380000</v>
      </c>
      <c r="R7117">
        <v>1.69</v>
      </c>
      <c r="S7117">
        <v>51.430999999999997</v>
      </c>
      <c r="T7117">
        <v>6.8390000000000004</v>
      </c>
      <c r="U7117">
        <v>25.387599999999999</v>
      </c>
      <c r="V7117">
        <v>2.5840428047785311</v>
      </c>
      <c r="AC7117">
        <v>46.21</v>
      </c>
      <c r="AD7117">
        <v>43.72</v>
      </c>
      <c r="AH7117" s="85">
        <f>IF(AND(M7117&lt;Variables!$G$6,M7117&gt;Variables!$G$5),0,1)</f>
        <v>1</v>
      </c>
      <c r="AI7117" s="85">
        <f t="shared" si="640"/>
        <v>0</v>
      </c>
      <c r="AJ7117" s="85">
        <f>IF(I7117&gt;Variables!$G$7,0,1)</f>
        <v>0</v>
      </c>
      <c r="AK7117" s="85">
        <f>IF(F7117&gt;Variables!$G$8,0,1)</f>
        <v>1</v>
      </c>
      <c r="AL7117" s="85">
        <f>IF(G7117&gt;Variables!$G$9,0,1)</f>
        <v>1</v>
      </c>
      <c r="AM7117" s="85">
        <f>IF(AND(K7117&gt;Variables!$G$10,K7117&lt;Variables!$G$11),0,1)</f>
        <v>1</v>
      </c>
      <c r="AN7117" s="103">
        <f>IF(H7117&lt;Variables!$G$13,1,0)</f>
        <v>0</v>
      </c>
      <c r="AO7117" s="101">
        <f>IF(R7117&lt;Variables!$G$12,0,1)</f>
        <v>0</v>
      </c>
      <c r="AP7117" s="86">
        <f t="shared" si="639"/>
        <v>1</v>
      </c>
      <c r="AR7117">
        <v>1</v>
      </c>
      <c r="AS7117">
        <v>0</v>
      </c>
      <c r="AT7117">
        <v>0</v>
      </c>
      <c r="AU7117">
        <v>0</v>
      </c>
      <c r="BA7117">
        <v>1.27</v>
      </c>
    </row>
    <row r="7118" spans="3:53" ht="12.75" x14ac:dyDescent="0.2">
      <c r="C7118" t="s">
        <v>1090</v>
      </c>
      <c r="D7118" t="s">
        <v>1053</v>
      </c>
      <c r="E7118">
        <v>36.14</v>
      </c>
      <c r="F7118">
        <v>6.13</v>
      </c>
      <c r="G7118">
        <v>6.29</v>
      </c>
      <c r="H7118">
        <v>1280</v>
      </c>
      <c r="I7118">
        <v>6359.8639999999996</v>
      </c>
      <c r="J7118" t="s">
        <v>78</v>
      </c>
      <c r="K7118">
        <v>42.6</v>
      </c>
      <c r="L7118">
        <v>36.438872727272717</v>
      </c>
      <c r="M7118">
        <v>-0.82020299999300328</v>
      </c>
      <c r="N7118">
        <v>36.452932352941183</v>
      </c>
      <c r="O7118">
        <v>-0.85845591216458972</v>
      </c>
      <c r="P7118">
        <v>261364</v>
      </c>
      <c r="Q7118">
        <v>479331</v>
      </c>
      <c r="R7118">
        <v>0.55000000000000004</v>
      </c>
      <c r="S7118">
        <v>51.430999999999997</v>
      </c>
      <c r="T7118">
        <v>6.8390000000000004</v>
      </c>
      <c r="U7118">
        <v>25.387599999999999</v>
      </c>
      <c r="V7118">
        <v>2.294132555646367</v>
      </c>
      <c r="AC7118">
        <v>36.229999999999997</v>
      </c>
      <c r="AD7118">
        <v>35.020000000000003</v>
      </c>
      <c r="AH7118" s="85">
        <f>IF(AND(M7118&lt;Variables!$G$6,M7118&gt;Variables!$G$5),0,1)</f>
        <v>1</v>
      </c>
      <c r="AI7118" s="85">
        <f t="shared" si="640"/>
        <v>1</v>
      </c>
      <c r="AJ7118" s="85">
        <f>IF(I7118&gt;Variables!$G$7,0,1)</f>
        <v>0</v>
      </c>
      <c r="AK7118" s="85">
        <f>IF(F7118&gt;Variables!$G$8,0,1)</f>
        <v>1</v>
      </c>
      <c r="AL7118" s="85">
        <f>IF(G7118&gt;Variables!$G$9,0,1)</f>
        <v>1</v>
      </c>
      <c r="AM7118" s="85">
        <f>IF(AND(K7118&gt;Variables!$G$10,K7118&lt;Variables!$G$11),0,1)</f>
        <v>1</v>
      </c>
      <c r="AN7118" s="103">
        <f>IF(H7118&lt;Variables!$G$13,1,0)</f>
        <v>1</v>
      </c>
      <c r="AO7118" s="101">
        <f>IF(R7118&lt;Variables!$G$12,0,1)</f>
        <v>0</v>
      </c>
      <c r="AP7118" s="86">
        <f t="shared" si="639"/>
        <v>1</v>
      </c>
      <c r="AR7118">
        <v>0</v>
      </c>
      <c r="AS7118">
        <v>0</v>
      </c>
      <c r="AT7118">
        <v>1</v>
      </c>
      <c r="AU7118">
        <v>0</v>
      </c>
      <c r="BA7118">
        <v>-2.25</v>
      </c>
    </row>
    <row r="7119" spans="3:53" ht="12.75" x14ac:dyDescent="0.2">
      <c r="C7119" t="s">
        <v>1090</v>
      </c>
      <c r="D7119" t="s">
        <v>1060</v>
      </c>
      <c r="E7119">
        <v>25.89</v>
      </c>
      <c r="F7119">
        <v>6.1</v>
      </c>
      <c r="G7119">
        <v>5.54</v>
      </c>
      <c r="H7119">
        <v>4160</v>
      </c>
      <c r="I7119">
        <v>-64.626000000000005</v>
      </c>
      <c r="J7119" t="s">
        <v>78</v>
      </c>
      <c r="K7119">
        <v>41.3</v>
      </c>
      <c r="L7119">
        <v>26.041460000000001</v>
      </c>
      <c r="M7119">
        <v>-0.73521223464429142</v>
      </c>
      <c r="N7119">
        <v>25.852875999999991</v>
      </c>
      <c r="O7119">
        <v>-1.1124487658523721E-2</v>
      </c>
      <c r="P7119">
        <v>3675000</v>
      </c>
      <c r="Q7119">
        <v>3914000</v>
      </c>
      <c r="R7119">
        <v>0.94</v>
      </c>
      <c r="S7119">
        <v>51.430999999999997</v>
      </c>
      <c r="T7119">
        <v>6.8390000000000004</v>
      </c>
      <c r="U7119">
        <v>25.387599999999999</v>
      </c>
      <c r="V7119">
        <v>2.2775108695779731</v>
      </c>
      <c r="AC7119">
        <v>26.85</v>
      </c>
      <c r="AD7119">
        <v>25.47</v>
      </c>
      <c r="AH7119" s="85">
        <f>IF(AND(M7119&lt;Variables!$G$6,M7119&gt;Variables!$G$5),0,1)</f>
        <v>1</v>
      </c>
      <c r="AI7119" s="85">
        <f t="shared" si="640"/>
        <v>0</v>
      </c>
      <c r="AJ7119" s="85">
        <f>IF(I7119&gt;Variables!$G$7,0,1)</f>
        <v>1</v>
      </c>
      <c r="AK7119" s="85">
        <f>IF(F7119&gt;Variables!$G$8,0,1)</f>
        <v>1</v>
      </c>
      <c r="AL7119" s="85">
        <f>IF(G7119&gt;Variables!$G$9,0,1)</f>
        <v>1</v>
      </c>
      <c r="AM7119" s="85">
        <f>IF(AND(K7119&gt;Variables!$G$10,K7119&lt;Variables!$G$11),0,1)</f>
        <v>1</v>
      </c>
      <c r="AN7119" s="103">
        <f>IF(H7119&lt;Variables!$G$13,1,0)</f>
        <v>0</v>
      </c>
      <c r="AO7119" s="101">
        <f>IF(R7119&lt;Variables!$G$12,0,1)</f>
        <v>0</v>
      </c>
      <c r="AP7119" s="86">
        <f t="shared" si="639"/>
        <v>1</v>
      </c>
      <c r="AR7119">
        <v>1</v>
      </c>
      <c r="AS7119">
        <v>0</v>
      </c>
      <c r="AT7119">
        <v>0</v>
      </c>
      <c r="AU7119">
        <v>0</v>
      </c>
      <c r="BA7119">
        <v>1.03</v>
      </c>
    </row>
    <row r="7120" spans="3:53" ht="12.75" x14ac:dyDescent="0.2">
      <c r="C7120" t="s">
        <v>1090</v>
      </c>
      <c r="D7120" t="s">
        <v>1079</v>
      </c>
      <c r="E7120">
        <v>6.08</v>
      </c>
      <c r="F7120">
        <v>22.91</v>
      </c>
      <c r="G7120">
        <v>17.420000000000002</v>
      </c>
      <c r="H7120">
        <v>79.040000000000006</v>
      </c>
      <c r="I7120">
        <v>-21.635000000000002</v>
      </c>
      <c r="J7120" t="s">
        <v>76</v>
      </c>
      <c r="K7120">
        <v>40.07</v>
      </c>
      <c r="L7120">
        <v>6.5879750000000001</v>
      </c>
      <c r="M7120">
        <v>-5.89065684068321</v>
      </c>
      <c r="N7120">
        <v>6.5437800000000008</v>
      </c>
      <c r="O7120">
        <v>-5.2550666434385072</v>
      </c>
      <c r="P7120">
        <v>6720000</v>
      </c>
      <c r="Q7120">
        <v>90920</v>
      </c>
      <c r="R7120">
        <v>73.91</v>
      </c>
      <c r="S7120">
        <v>51.430999999999997</v>
      </c>
      <c r="T7120">
        <v>6.8390000000000004</v>
      </c>
      <c r="U7120">
        <v>25.387599999999999</v>
      </c>
      <c r="V7120">
        <v>2.2483509634857448</v>
      </c>
      <c r="AC7120">
        <v>6.24</v>
      </c>
      <c r="AD7120">
        <v>5.3</v>
      </c>
      <c r="AH7120" s="85">
        <f>IF(AND(M7120&lt;Variables!$G$6,M7120&gt;Variables!$G$5),0,1)</f>
        <v>1</v>
      </c>
      <c r="AI7120" s="85">
        <f t="shared" si="640"/>
        <v>0</v>
      </c>
      <c r="AJ7120" s="85">
        <f>IF(I7120&gt;Variables!$G$7,0,1)</f>
        <v>1</v>
      </c>
      <c r="AK7120" s="85">
        <f>IF(F7120&gt;Variables!$G$8,0,1)</f>
        <v>0</v>
      </c>
      <c r="AL7120" s="85">
        <f>IF(G7120&gt;Variables!$G$9,0,1)</f>
        <v>0</v>
      </c>
      <c r="AM7120" s="85">
        <f>IF(AND(K7120&gt;Variables!$G$10,K7120&lt;Variables!$G$11),0,1)</f>
        <v>1</v>
      </c>
      <c r="AN7120" s="103">
        <f>IF(H7120&lt;Variables!$G$13,1,0)</f>
        <v>1</v>
      </c>
      <c r="AO7120" s="101">
        <f>IF(R7120&lt;Variables!$G$12,0,1)</f>
        <v>1</v>
      </c>
      <c r="AP7120" s="86">
        <f t="shared" si="639"/>
        <v>0</v>
      </c>
      <c r="AR7120">
        <v>1</v>
      </c>
      <c r="AS7120">
        <v>0</v>
      </c>
      <c r="AT7120">
        <v>0</v>
      </c>
      <c r="AU7120">
        <v>0</v>
      </c>
      <c r="BA7120">
        <v>2</v>
      </c>
    </row>
    <row r="7121" spans="3:53" ht="12.75" x14ac:dyDescent="0.2">
      <c r="C7121" t="s">
        <v>1090</v>
      </c>
      <c r="D7121" t="s">
        <v>1039</v>
      </c>
      <c r="E7121">
        <v>6.16</v>
      </c>
      <c r="F7121">
        <v>21.67</v>
      </c>
      <c r="G7121">
        <v>-4.45</v>
      </c>
      <c r="H7121">
        <v>6.19</v>
      </c>
      <c r="I7121">
        <v>-41.923999999999999</v>
      </c>
      <c r="J7121" t="s">
        <v>76</v>
      </c>
      <c r="K7121">
        <v>45.97</v>
      </c>
      <c r="L7121">
        <v>6.3351299999999986</v>
      </c>
      <c r="M7121">
        <v>-1.8173265584131619</v>
      </c>
      <c r="N7121">
        <v>6.1802900000000021</v>
      </c>
      <c r="O7121">
        <v>0.64252648338504637</v>
      </c>
      <c r="P7121">
        <v>10650000</v>
      </c>
      <c r="Q7121">
        <v>250890</v>
      </c>
      <c r="R7121">
        <v>42.45</v>
      </c>
      <c r="S7121">
        <v>51.430999999999997</v>
      </c>
      <c r="T7121">
        <v>6.8390000000000004</v>
      </c>
      <c r="U7121">
        <v>25.387599999999999</v>
      </c>
      <c r="V7121">
        <v>2.3513484809429319</v>
      </c>
      <c r="AC7121">
        <v>6.41</v>
      </c>
      <c r="AD7121">
        <v>5.3</v>
      </c>
      <c r="AH7121" s="85">
        <f>IF(AND(M7121&lt;Variables!$G$6,M7121&gt;Variables!$G$5),0,1)</f>
        <v>1</v>
      </c>
      <c r="AI7121" s="85">
        <f t="shared" si="640"/>
        <v>0</v>
      </c>
      <c r="AJ7121" s="85">
        <f>IF(I7121&gt;Variables!$G$7,0,1)</f>
        <v>1</v>
      </c>
      <c r="AK7121" s="85">
        <f>IF(F7121&gt;Variables!$G$8,0,1)</f>
        <v>0</v>
      </c>
      <c r="AL7121" s="85">
        <f>IF(G7121&gt;Variables!$G$9,0,1)</f>
        <v>1</v>
      </c>
      <c r="AM7121" s="85">
        <f>IF(AND(K7121&gt;Variables!$G$10,K7121&lt;Variables!$G$11),0,1)</f>
        <v>1</v>
      </c>
      <c r="AN7121" s="103">
        <f>IF(H7121&lt;Variables!$G$13,1,0)</f>
        <v>1</v>
      </c>
      <c r="AO7121" s="101">
        <f>IF(R7121&lt;Variables!$G$12,0,1)</f>
        <v>1</v>
      </c>
      <c r="AP7121" s="86">
        <f t="shared" si="639"/>
        <v>0</v>
      </c>
      <c r="AR7121">
        <v>1</v>
      </c>
      <c r="AS7121">
        <v>0</v>
      </c>
      <c r="AT7121">
        <v>0</v>
      </c>
      <c r="AU7121">
        <v>0</v>
      </c>
      <c r="BA7121">
        <v>2</v>
      </c>
    </row>
    <row r="7122" spans="3:53" ht="12.75" x14ac:dyDescent="0.2">
      <c r="C7122" t="s">
        <v>1090</v>
      </c>
      <c r="D7122" t="s">
        <v>1036</v>
      </c>
      <c r="E7122">
        <v>702.5</v>
      </c>
      <c r="F7122">
        <v>15.38</v>
      </c>
      <c r="G7122">
        <v>2.65</v>
      </c>
      <c r="H7122">
        <v>12820</v>
      </c>
      <c r="I7122">
        <v>71.772000000000006</v>
      </c>
      <c r="J7122" t="s">
        <v>76</v>
      </c>
      <c r="K7122">
        <v>59.74</v>
      </c>
      <c r="L7122">
        <v>701.60346999999979</v>
      </c>
      <c r="M7122">
        <v>0.37293572678599202</v>
      </c>
      <c r="N7122">
        <v>702.10722600000008</v>
      </c>
      <c r="O7122">
        <v>0.30091899381761172</v>
      </c>
      <c r="P7122">
        <v>2158000</v>
      </c>
      <c r="Q7122">
        <v>568465</v>
      </c>
      <c r="R7122">
        <v>3.8</v>
      </c>
      <c r="S7122">
        <v>51.430999999999997</v>
      </c>
      <c r="T7122">
        <v>6.8390000000000004</v>
      </c>
      <c r="U7122">
        <v>25.387599999999999</v>
      </c>
      <c r="V7122">
        <v>2.447719717292514</v>
      </c>
      <c r="AC7122">
        <v>714.68989999999997</v>
      </c>
      <c r="AD7122">
        <v>699.5</v>
      </c>
      <c r="AH7122" s="85">
        <f>IF(AND(M7122&lt;Variables!$G$6,M7122&gt;Variables!$G$5),0,1)</f>
        <v>1</v>
      </c>
      <c r="AI7122" s="85">
        <f t="shared" si="640"/>
        <v>1</v>
      </c>
      <c r="AJ7122" s="85">
        <f>IF(I7122&gt;Variables!$G$7,0,1)</f>
        <v>0</v>
      </c>
      <c r="AK7122" s="85">
        <f>IF(F7122&gt;Variables!$G$8,0,1)</f>
        <v>0</v>
      </c>
      <c r="AL7122" s="85">
        <f>IF(G7122&gt;Variables!$G$9,0,1)</f>
        <v>1</v>
      </c>
      <c r="AM7122" s="85">
        <f>IF(AND(K7122&gt;Variables!$G$10,K7122&lt;Variables!$G$11),0,1)</f>
        <v>0</v>
      </c>
      <c r="AN7122" s="103">
        <f>IF(H7122&lt;Variables!$G$13,1,0)</f>
        <v>0</v>
      </c>
      <c r="AO7122" s="101">
        <f>IF(R7122&lt;Variables!$G$12,0,1)</f>
        <v>1</v>
      </c>
      <c r="AP7122" s="86">
        <f t="shared" si="639"/>
        <v>0</v>
      </c>
      <c r="AR7122">
        <v>0</v>
      </c>
      <c r="AS7122">
        <v>1</v>
      </c>
      <c r="AT7122">
        <v>0</v>
      </c>
      <c r="AU7122">
        <v>0</v>
      </c>
      <c r="BA7122">
        <v>0.39</v>
      </c>
    </row>
    <row r="7123" spans="3:53" ht="12.75" x14ac:dyDescent="0.2">
      <c r="C7123" t="s">
        <v>1090</v>
      </c>
      <c r="D7123" t="s">
        <v>1037</v>
      </c>
      <c r="E7123">
        <v>66.540000000000006</v>
      </c>
      <c r="F7123">
        <v>9.07</v>
      </c>
      <c r="G7123">
        <v>1.38</v>
      </c>
      <c r="H7123">
        <v>3300</v>
      </c>
      <c r="I7123">
        <v>2.67</v>
      </c>
      <c r="J7123" t="s">
        <v>76</v>
      </c>
      <c r="K7123">
        <v>46.96</v>
      </c>
      <c r="L7123">
        <v>66.40719</v>
      </c>
      <c r="M7123">
        <v>4.3820556177726656E-3</v>
      </c>
      <c r="N7123">
        <v>66.835616000000002</v>
      </c>
      <c r="O7123">
        <v>-0.63666054936936889</v>
      </c>
      <c r="P7123">
        <v>5232000</v>
      </c>
      <c r="Q7123">
        <v>781900</v>
      </c>
      <c r="R7123">
        <v>6.69</v>
      </c>
      <c r="S7123">
        <v>51.430999999999997</v>
      </c>
      <c r="T7123">
        <v>6.8390000000000004</v>
      </c>
      <c r="U7123">
        <v>25.387599999999999</v>
      </c>
      <c r="V7123">
        <v>2.3354301388988752</v>
      </c>
      <c r="AC7123">
        <v>70.704999999999998</v>
      </c>
      <c r="AD7123">
        <v>65.45</v>
      </c>
      <c r="AH7123" s="85">
        <f>IF(AND(M7123&lt;Variables!$G$6,M7123&gt;Variables!$G$5),0,1)</f>
        <v>1</v>
      </c>
      <c r="AI7123" s="85">
        <f t="shared" si="640"/>
        <v>1</v>
      </c>
      <c r="AJ7123" s="85">
        <f>IF(I7123&gt;Variables!$G$7,0,1)</f>
        <v>0</v>
      </c>
      <c r="AK7123" s="85">
        <f>IF(F7123&gt;Variables!$G$8,0,1)</f>
        <v>0</v>
      </c>
      <c r="AL7123" s="85">
        <f>IF(G7123&gt;Variables!$G$9,0,1)</f>
        <v>1</v>
      </c>
      <c r="AM7123" s="85">
        <f>IF(AND(K7123&gt;Variables!$G$10,K7123&lt;Variables!$G$11),0,1)</f>
        <v>1</v>
      </c>
      <c r="AN7123" s="103">
        <f>IF(H7123&lt;Variables!$G$13,1,0)</f>
        <v>0</v>
      </c>
      <c r="AO7123" s="101">
        <f>IF(R7123&lt;Variables!$G$12,0,1)</f>
        <v>1</v>
      </c>
      <c r="AP7123" s="86">
        <f t="shared" si="639"/>
        <v>0</v>
      </c>
      <c r="AR7123">
        <v>1</v>
      </c>
      <c r="AS7123">
        <v>0</v>
      </c>
      <c r="AT7123">
        <v>0</v>
      </c>
      <c r="AU7123">
        <v>0</v>
      </c>
      <c r="BA7123">
        <v>2</v>
      </c>
    </row>
    <row r="7124" spans="3:53" ht="12.75" x14ac:dyDescent="0.2">
      <c r="C7124" t="s">
        <v>1090</v>
      </c>
      <c r="D7124" t="s">
        <v>1089</v>
      </c>
      <c r="E7124">
        <v>2.21</v>
      </c>
      <c r="F7124">
        <v>7.28</v>
      </c>
      <c r="G7124">
        <v>0.91</v>
      </c>
      <c r="H7124">
        <v>-99999</v>
      </c>
      <c r="I7124">
        <v>0.67600000000000005</v>
      </c>
      <c r="J7124" t="s">
        <v>78</v>
      </c>
      <c r="K7124">
        <v>61.5</v>
      </c>
      <c r="L7124">
        <v>-99999</v>
      </c>
      <c r="M7124">
        <v>-99999</v>
      </c>
      <c r="N7124">
        <v>2.2075</v>
      </c>
      <c r="O7124">
        <v>0.11325028312568521</v>
      </c>
      <c r="P7124">
        <v>18474</v>
      </c>
      <c r="Q7124">
        <v>116312</v>
      </c>
      <c r="R7124">
        <v>0.16</v>
      </c>
      <c r="S7124">
        <v>51.430999999999997</v>
      </c>
      <c r="T7124">
        <v>6.8390000000000004</v>
      </c>
      <c r="U7124">
        <v>25.387599999999999</v>
      </c>
      <c r="V7124"/>
      <c r="AC7124">
        <v>2.23</v>
      </c>
      <c r="AD7124">
        <v>2.1800000000000002</v>
      </c>
      <c r="AH7124" s="85">
        <f>IF(AND(M7124&lt;Variables!$G$6,M7124&gt;Variables!$G$5),0,1)</f>
        <v>1</v>
      </c>
      <c r="AI7124" s="85">
        <f t="shared" si="640"/>
        <v>1</v>
      </c>
      <c r="AJ7124" s="85">
        <f>IF(I7124&gt;Variables!$G$7,0,1)</f>
        <v>0</v>
      </c>
      <c r="AK7124" s="85">
        <f>IF(F7124&gt;Variables!$G$8,0,1)</f>
        <v>1</v>
      </c>
      <c r="AL7124" s="85">
        <f>IF(G7124&gt;Variables!$G$9,0,1)</f>
        <v>1</v>
      </c>
      <c r="AM7124" s="85">
        <f>IF(AND(K7124&gt;Variables!$G$10,K7124&lt;Variables!$G$11),0,1)</f>
        <v>0</v>
      </c>
      <c r="AN7124" s="103">
        <f>IF(H7124&lt;Variables!$G$13,1,0)</f>
        <v>1</v>
      </c>
      <c r="AO7124" s="101">
        <f>IF(R7124&lt;Variables!$G$12,0,1)</f>
        <v>0</v>
      </c>
      <c r="AP7124" s="86">
        <f t="shared" si="639"/>
        <v>1</v>
      </c>
      <c r="AR7124">
        <v>0</v>
      </c>
      <c r="AS7124">
        <v>0</v>
      </c>
      <c r="AT7124">
        <v>0</v>
      </c>
      <c r="AU7124">
        <v>0</v>
      </c>
      <c r="BA7124">
        <v>0</v>
      </c>
    </row>
    <row r="7125" spans="3:53" ht="12.75" x14ac:dyDescent="0.2">
      <c r="C7125" t="s">
        <v>1090</v>
      </c>
      <c r="D7125" t="s">
        <v>1035</v>
      </c>
      <c r="E7125">
        <v>101.07</v>
      </c>
      <c r="F7125">
        <v>7.43</v>
      </c>
      <c r="G7125">
        <v>7.04</v>
      </c>
      <c r="H7125">
        <v>6520</v>
      </c>
      <c r="I7125">
        <v>-29.001000000000001</v>
      </c>
      <c r="J7125" t="s">
        <v>76</v>
      </c>
      <c r="K7125">
        <v>58.57</v>
      </c>
      <c r="L7125">
        <v>101.19191176470591</v>
      </c>
      <c r="M7125">
        <v>3.7639604420830787E-2</v>
      </c>
      <c r="N7125">
        <v>100.4417222222222</v>
      </c>
      <c r="O7125">
        <v>0.78481109277852545</v>
      </c>
      <c r="P7125">
        <v>682711</v>
      </c>
      <c r="Q7125">
        <v>433339</v>
      </c>
      <c r="R7125">
        <v>1.58</v>
      </c>
      <c r="S7125">
        <v>51.430999999999997</v>
      </c>
      <c r="T7125">
        <v>6.8390000000000004</v>
      </c>
      <c r="U7125">
        <v>25.387599999999999</v>
      </c>
      <c r="V7125">
        <v>2.4538749840533058</v>
      </c>
      <c r="AC7125">
        <v>101.545</v>
      </c>
      <c r="AD7125">
        <v>97.584999999999994</v>
      </c>
      <c r="AH7125" s="85">
        <f>IF(AND(M7125&lt;Variables!$G$6,M7125&gt;Variables!$G$5),0,1)</f>
        <v>1</v>
      </c>
      <c r="AI7125" s="85">
        <f t="shared" si="640"/>
        <v>0</v>
      </c>
      <c r="AJ7125" s="85">
        <f>IF(I7125&gt;Variables!$G$7,0,1)</f>
        <v>1</v>
      </c>
      <c r="AK7125" s="85">
        <f>IF(F7125&gt;Variables!$G$8,0,1)</f>
        <v>1</v>
      </c>
      <c r="AL7125" s="85">
        <f>IF(G7125&gt;Variables!$G$9,0,1)</f>
        <v>1</v>
      </c>
      <c r="AM7125" s="85">
        <f>IF(AND(K7125&gt;Variables!$G$10,K7125&lt;Variables!$G$11),0,1)</f>
        <v>0</v>
      </c>
      <c r="AN7125" s="103">
        <f>IF(H7125&lt;Variables!$G$13,1,0)</f>
        <v>0</v>
      </c>
      <c r="AO7125" s="101">
        <f>IF(R7125&lt;Variables!$G$12,0,1)</f>
        <v>0</v>
      </c>
      <c r="AP7125" s="86">
        <f t="shared" si="639"/>
        <v>0</v>
      </c>
      <c r="AR7125">
        <v>0</v>
      </c>
      <c r="AS7125">
        <v>0</v>
      </c>
      <c r="AT7125">
        <v>0</v>
      </c>
      <c r="AU7125">
        <v>1</v>
      </c>
      <c r="BA7125">
        <v>-1.71</v>
      </c>
    </row>
    <row r="7126" spans="3:53" ht="12.75" x14ac:dyDescent="0.2">
      <c r="C7126" t="s">
        <v>1090</v>
      </c>
      <c r="D7126" t="s">
        <v>1049</v>
      </c>
      <c r="E7126">
        <v>9.26</v>
      </c>
      <c r="F7126">
        <v>63.33</v>
      </c>
      <c r="G7126">
        <v>-18.21</v>
      </c>
      <c r="H7126">
        <v>32.65</v>
      </c>
      <c r="I7126">
        <v>-47.055999999999997</v>
      </c>
      <c r="J7126" t="s">
        <v>78</v>
      </c>
      <c r="K7126">
        <v>43.23</v>
      </c>
      <c r="L7126">
        <v>9.4388850000000009</v>
      </c>
      <c r="M7126">
        <v>-0.78277254146014741</v>
      </c>
      <c r="N7126">
        <v>9.6590679999999995</v>
      </c>
      <c r="O7126">
        <v>-3.0444759266628969</v>
      </c>
      <c r="P7126">
        <v>24080000</v>
      </c>
      <c r="Q7126">
        <v>559580</v>
      </c>
      <c r="R7126">
        <v>43.03</v>
      </c>
      <c r="S7126">
        <v>51.430999999999997</v>
      </c>
      <c r="T7126">
        <v>6.8390000000000004</v>
      </c>
      <c r="U7126">
        <v>25.387599999999999</v>
      </c>
      <c r="V7126">
        <v>2.3019103052127452</v>
      </c>
      <c r="AC7126">
        <v>10.130000000000001</v>
      </c>
      <c r="AD7126">
        <v>7.3101000000000003</v>
      </c>
      <c r="AH7126" s="85">
        <f>IF(AND(M7126&lt;Variables!$G$6,M7126&gt;Variables!$G$5),0,1)</f>
        <v>1</v>
      </c>
      <c r="AI7126" s="85">
        <f t="shared" si="640"/>
        <v>1</v>
      </c>
      <c r="AJ7126" s="85">
        <f>IF(I7126&gt;Variables!$G$7,0,1)</f>
        <v>1</v>
      </c>
      <c r="AK7126" s="85">
        <f>IF(F7126&gt;Variables!$G$8,0,1)</f>
        <v>0</v>
      </c>
      <c r="AL7126" s="85">
        <f>IF(G7126&gt;Variables!$G$9,0,1)</f>
        <v>1</v>
      </c>
      <c r="AM7126" s="85">
        <f>IF(AND(K7126&gt;Variables!$G$10,K7126&lt;Variables!$G$11),0,1)</f>
        <v>1</v>
      </c>
      <c r="AN7126" s="103">
        <f>IF(H7126&lt;Variables!$G$13,1,0)</f>
        <v>1</v>
      </c>
      <c r="AO7126" s="101">
        <f>IF(R7126&lt;Variables!$G$12,0,1)</f>
        <v>1</v>
      </c>
      <c r="AP7126" s="86">
        <f t="shared" si="639"/>
        <v>1</v>
      </c>
      <c r="AR7126">
        <v>1</v>
      </c>
      <c r="AS7126">
        <v>0</v>
      </c>
      <c r="AT7126">
        <v>0</v>
      </c>
      <c r="AU7126">
        <v>0</v>
      </c>
      <c r="BA7126">
        <v>2</v>
      </c>
    </row>
    <row r="7127" spans="3:53" ht="12.75" x14ac:dyDescent="0.2">
      <c r="C7127" t="s">
        <v>1090</v>
      </c>
      <c r="D7127" t="s">
        <v>925</v>
      </c>
      <c r="E7127">
        <v>54.65</v>
      </c>
      <c r="F7127">
        <v>6.35</v>
      </c>
      <c r="G7127">
        <v>1.35</v>
      </c>
      <c r="H7127">
        <v>-99999</v>
      </c>
      <c r="I7127">
        <v>-0.152</v>
      </c>
      <c r="J7127" t="s">
        <v>78</v>
      </c>
      <c r="K7127">
        <v>58.13</v>
      </c>
      <c r="L7127">
        <v>54.637500000000003</v>
      </c>
      <c r="M7127">
        <v>2.2878059940509239E-2</v>
      </c>
      <c r="N7127">
        <v>54.601040000000012</v>
      </c>
      <c r="O7127">
        <v>8.9668621696558856E-2</v>
      </c>
      <c r="P7127">
        <v>113427</v>
      </c>
      <c r="Q7127">
        <v>214801</v>
      </c>
      <c r="R7127">
        <v>0.53</v>
      </c>
      <c r="S7127">
        <v>51.430999999999997</v>
      </c>
      <c r="T7127">
        <v>6.8390000000000004</v>
      </c>
      <c r="U7127">
        <v>25.387599999999999</v>
      </c>
      <c r="V7127">
        <v>2.4500948064058572</v>
      </c>
      <c r="AC7127">
        <v>54.79</v>
      </c>
      <c r="AD7127">
        <v>54.599899999999998</v>
      </c>
      <c r="AH7127" s="85">
        <f>IF(AND(M7127&lt;Variables!$G$6,M7127&gt;Variables!$G$5),0,1)</f>
        <v>1</v>
      </c>
      <c r="AI7127" s="85">
        <f t="shared" si="640"/>
        <v>0</v>
      </c>
      <c r="AJ7127" s="85">
        <f>IF(I7127&gt;Variables!$G$7,0,1)</f>
        <v>1</v>
      </c>
      <c r="AK7127" s="85">
        <f>IF(F7127&gt;Variables!$G$8,0,1)</f>
        <v>1</v>
      </c>
      <c r="AL7127" s="85">
        <f>IF(G7127&gt;Variables!$G$9,0,1)</f>
        <v>1</v>
      </c>
      <c r="AM7127" s="85">
        <f>IF(AND(K7127&gt;Variables!$G$10,K7127&lt;Variables!$G$11),0,1)</f>
        <v>0</v>
      </c>
      <c r="AN7127" s="103">
        <f>IF(H7127&lt;Variables!$G$13,1,0)</f>
        <v>1</v>
      </c>
      <c r="AO7127" s="101">
        <f>IF(R7127&lt;Variables!$G$12,0,1)</f>
        <v>0</v>
      </c>
      <c r="AP7127" s="86">
        <f t="shared" si="639"/>
        <v>1</v>
      </c>
      <c r="AR7127">
        <v>0</v>
      </c>
      <c r="AS7127">
        <v>0</v>
      </c>
      <c r="AT7127">
        <v>0</v>
      </c>
      <c r="AU7127">
        <v>0</v>
      </c>
      <c r="BA7127">
        <v>0</v>
      </c>
    </row>
    <row r="7128" spans="3:53" ht="12.75" x14ac:dyDescent="0.2">
      <c r="C7128" t="s">
        <v>1090</v>
      </c>
      <c r="D7128" t="s">
        <v>756</v>
      </c>
      <c r="E7128">
        <v>2.9</v>
      </c>
      <c r="F7128">
        <v>44.5</v>
      </c>
      <c r="G7128">
        <v>20.84</v>
      </c>
      <c r="H7128">
        <v>27.2</v>
      </c>
      <c r="I7128">
        <v>-57.798000000000002</v>
      </c>
      <c r="J7128" t="s">
        <v>78</v>
      </c>
      <c r="K7128">
        <v>47.4</v>
      </c>
      <c r="L7128">
        <v>2.9564300000000001</v>
      </c>
      <c r="M7128">
        <v>-1.905338533298607</v>
      </c>
      <c r="N7128">
        <v>2.869078</v>
      </c>
      <c r="O7128">
        <v>1.0812532806706581</v>
      </c>
      <c r="P7128">
        <v>92950000</v>
      </c>
      <c r="Q7128">
        <v>1960000</v>
      </c>
      <c r="R7128">
        <v>47.42</v>
      </c>
      <c r="S7128">
        <v>51.430999999999997</v>
      </c>
      <c r="T7128">
        <v>6.8390000000000004</v>
      </c>
      <c r="U7128">
        <v>25.387599999999999</v>
      </c>
      <c r="V7128">
        <v>2.3752959958869311</v>
      </c>
      <c r="AC7128">
        <v>3.75</v>
      </c>
      <c r="AD7128">
        <v>2.82</v>
      </c>
      <c r="AH7128" s="85">
        <f>IF(AND(M7128&lt;Variables!$G$6,M7128&gt;Variables!$G$5),0,1)</f>
        <v>1</v>
      </c>
      <c r="AI7128" s="85">
        <f t="shared" si="640"/>
        <v>0</v>
      </c>
      <c r="AJ7128" s="85">
        <f>IF(I7128&gt;Variables!$G$7,0,1)</f>
        <v>1</v>
      </c>
      <c r="AK7128" s="85">
        <f>IF(F7128&gt;Variables!$G$8,0,1)</f>
        <v>0</v>
      </c>
      <c r="AL7128" s="85">
        <f>IF(G7128&gt;Variables!$G$9,0,1)</f>
        <v>0</v>
      </c>
      <c r="AM7128" s="85">
        <f>IF(AND(K7128&gt;Variables!$G$10,K7128&lt;Variables!$G$11),0,1)</f>
        <v>1</v>
      </c>
      <c r="AN7128" s="103">
        <f>IF(H7128&lt;Variables!$G$13,1,0)</f>
        <v>1</v>
      </c>
      <c r="AO7128" s="101">
        <f>IF(R7128&lt;Variables!$G$12,0,1)</f>
        <v>1</v>
      </c>
      <c r="AP7128" s="86">
        <f t="shared" si="639"/>
        <v>1</v>
      </c>
      <c r="AR7128">
        <v>0</v>
      </c>
      <c r="AS7128">
        <v>0</v>
      </c>
      <c r="AT7128">
        <v>1</v>
      </c>
      <c r="AU7128">
        <v>0</v>
      </c>
      <c r="BA7128">
        <v>-2.25</v>
      </c>
    </row>
    <row r="7129" spans="3:53" ht="12.75" x14ac:dyDescent="0.2">
      <c r="C7129" t="s">
        <v>1090</v>
      </c>
      <c r="D7129" t="s">
        <v>1040</v>
      </c>
      <c r="E7129">
        <v>2.76</v>
      </c>
      <c r="F7129">
        <v>8.6300000000000008</v>
      </c>
      <c r="G7129">
        <v>2.78</v>
      </c>
      <c r="H7129">
        <v>-99999</v>
      </c>
      <c r="I7129">
        <v>187.023</v>
      </c>
      <c r="J7129" t="s">
        <v>78</v>
      </c>
      <c r="K7129">
        <v>58.28</v>
      </c>
      <c r="L7129">
        <v>2.7749999999999999</v>
      </c>
      <c r="M7129">
        <v>0</v>
      </c>
      <c r="N7129">
        <v>2.7785000000000002</v>
      </c>
      <c r="O7129">
        <v>-0.12596724851539609</v>
      </c>
      <c r="P7129">
        <v>208238</v>
      </c>
      <c r="Q7129">
        <v>61287</v>
      </c>
      <c r="R7129">
        <v>3.4</v>
      </c>
      <c r="S7129">
        <v>51.430999999999997</v>
      </c>
      <c r="T7129">
        <v>6.8390000000000004</v>
      </c>
      <c r="U7129">
        <v>25.387599999999999</v>
      </c>
      <c r="V7129">
        <v>2.4527808000000002</v>
      </c>
      <c r="AC7129">
        <v>2.77</v>
      </c>
      <c r="AD7129">
        <v>2.7501000000000002</v>
      </c>
      <c r="AH7129" s="85">
        <f>IF(AND(M7129&lt;Variables!$G$6,M7129&gt;Variables!$G$5),0,1)</f>
        <v>1</v>
      </c>
      <c r="AI7129" s="85">
        <f t="shared" si="640"/>
        <v>1</v>
      </c>
      <c r="AJ7129" s="85">
        <f>IF(I7129&gt;Variables!$G$7,0,1)</f>
        <v>0</v>
      </c>
      <c r="AK7129" s="85">
        <f>IF(F7129&gt;Variables!$G$8,0,1)</f>
        <v>1</v>
      </c>
      <c r="AL7129" s="85">
        <f>IF(G7129&gt;Variables!$G$9,0,1)</f>
        <v>1</v>
      </c>
      <c r="AM7129" s="85">
        <f>IF(AND(K7129&gt;Variables!$G$10,K7129&lt;Variables!$G$11),0,1)</f>
        <v>0</v>
      </c>
      <c r="AN7129" s="103">
        <f>IF(H7129&lt;Variables!$G$13,1,0)</f>
        <v>1</v>
      </c>
      <c r="AO7129" s="101">
        <f>IF(R7129&lt;Variables!$G$12,0,1)</f>
        <v>1</v>
      </c>
      <c r="AP7129" s="86">
        <f t="shared" si="639"/>
        <v>1</v>
      </c>
      <c r="AR7129">
        <v>0</v>
      </c>
      <c r="AS7129">
        <v>0</v>
      </c>
      <c r="AT7129">
        <v>0</v>
      </c>
      <c r="AU7129">
        <v>0</v>
      </c>
      <c r="BA7129">
        <v>0</v>
      </c>
    </row>
    <row r="7130" spans="3:53" ht="12.75" x14ac:dyDescent="0.2">
      <c r="C7130" t="s">
        <v>1090</v>
      </c>
      <c r="D7130" t="s">
        <v>1059</v>
      </c>
      <c r="E7130">
        <v>5.2</v>
      </c>
      <c r="F7130">
        <v>29.19</v>
      </c>
      <c r="G7130">
        <v>15.49</v>
      </c>
      <c r="H7130">
        <v>335.46</v>
      </c>
      <c r="I7130">
        <v>-26.190999999999999</v>
      </c>
      <c r="J7130" t="s">
        <v>78</v>
      </c>
      <c r="K7130">
        <v>36.549999999999997</v>
      </c>
      <c r="L7130">
        <v>5.5342899999999986</v>
      </c>
      <c r="M7130">
        <v>-5.6789579151074436</v>
      </c>
      <c r="N7130">
        <v>5.5582359999999982</v>
      </c>
      <c r="O7130">
        <v>-6.0853119586861464</v>
      </c>
      <c r="P7130">
        <v>6190000</v>
      </c>
      <c r="Q7130">
        <v>48840</v>
      </c>
      <c r="R7130">
        <v>126.74</v>
      </c>
      <c r="S7130">
        <v>51.430999999999997</v>
      </c>
      <c r="T7130">
        <v>6.8390000000000004</v>
      </c>
      <c r="U7130">
        <v>25.387599999999999</v>
      </c>
      <c r="V7130">
        <v>2.154719736121526</v>
      </c>
      <c r="AC7130">
        <v>5.68</v>
      </c>
      <c r="AD7130">
        <v>4.5102000000000002</v>
      </c>
      <c r="AH7130" s="85">
        <f>IF(AND(M7130&lt;Variables!$G$6,M7130&gt;Variables!$G$5),0,1)</f>
        <v>1</v>
      </c>
      <c r="AI7130" s="85">
        <f t="shared" si="640"/>
        <v>1</v>
      </c>
      <c r="AJ7130" s="85">
        <f>IF(I7130&gt;Variables!$G$7,0,1)</f>
        <v>1</v>
      </c>
      <c r="AK7130" s="85">
        <f>IF(F7130&gt;Variables!$G$8,0,1)</f>
        <v>0</v>
      </c>
      <c r="AL7130" s="85">
        <f>IF(G7130&gt;Variables!$G$9,0,1)</f>
        <v>0</v>
      </c>
      <c r="AM7130" s="85">
        <f>IF(AND(K7130&gt;Variables!$G$10,K7130&lt;Variables!$G$11),0,1)</f>
        <v>1</v>
      </c>
      <c r="AN7130" s="103">
        <f>IF(H7130&lt;Variables!$G$13,1,0)</f>
        <v>1</v>
      </c>
      <c r="AO7130" s="101">
        <f>IF(R7130&lt;Variables!$G$12,0,1)</f>
        <v>1</v>
      </c>
      <c r="AP7130" s="86">
        <f t="shared" si="639"/>
        <v>1</v>
      </c>
      <c r="AR7130">
        <v>0</v>
      </c>
      <c r="AS7130">
        <v>0</v>
      </c>
      <c r="AT7130">
        <v>1</v>
      </c>
      <c r="AU7130">
        <v>0</v>
      </c>
      <c r="BA7130">
        <v>-2.25</v>
      </c>
    </row>
    <row r="7131" spans="3:53" ht="12.75" x14ac:dyDescent="0.2">
      <c r="C7131" t="s">
        <v>1090</v>
      </c>
      <c r="D7131" t="s">
        <v>1091</v>
      </c>
      <c r="E7131">
        <v>2.5</v>
      </c>
      <c r="F7131">
        <v>11.32</v>
      </c>
      <c r="G7131">
        <v>3.73</v>
      </c>
      <c r="H7131">
        <v>-99999</v>
      </c>
      <c r="I7131">
        <v>1686.7850000000001</v>
      </c>
      <c r="J7131" t="s">
        <v>76</v>
      </c>
      <c r="K7131">
        <v>71.540000000000006</v>
      </c>
      <c r="L7131">
        <v>2.5</v>
      </c>
      <c r="M7131">
        <v>0</v>
      </c>
      <c r="N7131">
        <v>2.4675250000000002</v>
      </c>
      <c r="O7131">
        <v>1.3160960881855219</v>
      </c>
      <c r="P7131">
        <v>16027</v>
      </c>
      <c r="Q7131">
        <v>37295</v>
      </c>
      <c r="R7131">
        <v>0.43</v>
      </c>
      <c r="S7131">
        <v>51.430999999999997</v>
      </c>
      <c r="T7131">
        <v>6.8390000000000004</v>
      </c>
      <c r="U7131">
        <v>25.387599999999999</v>
      </c>
      <c r="V7131">
        <v>2.5901543999999999</v>
      </c>
      <c r="AC7131">
        <v>2.5299999999999998</v>
      </c>
      <c r="AD7131">
        <v>2.48</v>
      </c>
      <c r="AH7131" s="85">
        <f>IF(AND(M7131&lt;Variables!$G$6,M7131&gt;Variables!$G$5),0,1)</f>
        <v>1</v>
      </c>
      <c r="AI7131" s="85">
        <f t="shared" si="640"/>
        <v>0</v>
      </c>
      <c r="AJ7131" s="85">
        <f>IF(I7131&gt;Variables!$G$7,0,1)</f>
        <v>0</v>
      </c>
      <c r="AK7131" s="85">
        <f>IF(F7131&gt;Variables!$G$8,0,1)</f>
        <v>0</v>
      </c>
      <c r="AL7131" s="85">
        <f>IF(G7131&gt;Variables!$G$9,0,1)</f>
        <v>1</v>
      </c>
      <c r="AM7131" s="85">
        <f>IF(AND(K7131&gt;Variables!$G$10,K7131&lt;Variables!$G$11),0,1)</f>
        <v>0</v>
      </c>
      <c r="AN7131" s="103">
        <f>IF(H7131&lt;Variables!$G$13,1,0)</f>
        <v>1</v>
      </c>
      <c r="AO7131" s="101">
        <f>IF(R7131&lt;Variables!$G$12,0,1)</f>
        <v>0</v>
      </c>
      <c r="AP7131" s="86">
        <f t="shared" si="639"/>
        <v>0</v>
      </c>
      <c r="AR7131">
        <v>0</v>
      </c>
      <c r="AS7131">
        <v>0</v>
      </c>
      <c r="AT7131">
        <v>0</v>
      </c>
      <c r="AU7131">
        <v>0</v>
      </c>
      <c r="BA7131">
        <v>0</v>
      </c>
    </row>
    <row r="7132" spans="3:53" ht="12.75" x14ac:dyDescent="0.2">
      <c r="C7132" t="s">
        <v>1090</v>
      </c>
      <c r="D7132" t="s">
        <v>1080</v>
      </c>
      <c r="E7132">
        <v>4.3099999999999996</v>
      </c>
      <c r="F7132">
        <v>19.21</v>
      </c>
      <c r="G7132">
        <v>17.03</v>
      </c>
      <c r="H7132">
        <v>73.88</v>
      </c>
      <c r="I7132">
        <v>-5.4279999999999999</v>
      </c>
      <c r="J7132" t="s">
        <v>78</v>
      </c>
      <c r="K7132">
        <v>47.36</v>
      </c>
      <c r="L7132">
        <v>4.3121150000000004</v>
      </c>
      <c r="M7132">
        <v>-1.2085716637891279</v>
      </c>
      <c r="N7132">
        <v>4.3202580000000008</v>
      </c>
      <c r="O7132">
        <v>-1.394777811880703</v>
      </c>
      <c r="P7132">
        <v>9890000</v>
      </c>
      <c r="Q7132">
        <v>953700</v>
      </c>
      <c r="R7132">
        <v>10.37</v>
      </c>
      <c r="S7132">
        <v>51.430999999999997</v>
      </c>
      <c r="T7132">
        <v>6.8390000000000004</v>
      </c>
      <c r="U7132">
        <v>25.387599999999999</v>
      </c>
      <c r="V7132">
        <v>2.361857926150857</v>
      </c>
      <c r="AC7132">
        <v>4.54</v>
      </c>
      <c r="AD7132">
        <v>3.96</v>
      </c>
      <c r="AH7132" s="85">
        <f>IF(AND(M7132&lt;Variables!$G$6,M7132&gt;Variables!$G$5),0,1)</f>
        <v>1</v>
      </c>
      <c r="AI7132" s="85">
        <f t="shared" si="640"/>
        <v>1</v>
      </c>
      <c r="AJ7132" s="85">
        <f>IF(I7132&gt;Variables!$G$7,0,1)</f>
        <v>1</v>
      </c>
      <c r="AK7132" s="85">
        <f>IF(F7132&gt;Variables!$G$8,0,1)</f>
        <v>0</v>
      </c>
      <c r="AL7132" s="85">
        <f>IF(G7132&gt;Variables!$G$9,0,1)</f>
        <v>0</v>
      </c>
      <c r="AM7132" s="85">
        <f>IF(AND(K7132&gt;Variables!$G$10,K7132&lt;Variables!$G$11),0,1)</f>
        <v>1</v>
      </c>
      <c r="AN7132" s="103">
        <f>IF(H7132&lt;Variables!$G$13,1,0)</f>
        <v>1</v>
      </c>
      <c r="AO7132" s="101">
        <f>IF(R7132&lt;Variables!$G$12,0,1)</f>
        <v>1</v>
      </c>
      <c r="AP7132" s="86">
        <f t="shared" si="639"/>
        <v>1</v>
      </c>
      <c r="AR7132">
        <v>1</v>
      </c>
      <c r="AS7132">
        <v>0</v>
      </c>
      <c r="AT7132">
        <v>0</v>
      </c>
      <c r="AU7132">
        <v>0</v>
      </c>
      <c r="BA7132">
        <v>2</v>
      </c>
    </row>
    <row r="7133" spans="3:53" ht="12.75" x14ac:dyDescent="0.2">
      <c r="C7133" t="s">
        <v>1090</v>
      </c>
      <c r="D7133" t="s">
        <v>1087</v>
      </c>
      <c r="E7133">
        <v>9.93</v>
      </c>
      <c r="F7133">
        <v>120.65</v>
      </c>
      <c r="G7133">
        <v>119.81</v>
      </c>
      <c r="H7133">
        <v>182.8</v>
      </c>
      <c r="I7133">
        <v>-71.277000000000001</v>
      </c>
      <c r="J7133" t="s">
        <v>78</v>
      </c>
      <c r="K7133">
        <v>84.5</v>
      </c>
      <c r="L7133">
        <v>11.257300000000001</v>
      </c>
      <c r="M7133">
        <v>2.5112593605926681</v>
      </c>
      <c r="N7133">
        <v>7.4995250000000002</v>
      </c>
      <c r="O7133">
        <v>53.876412172770927</v>
      </c>
      <c r="P7133">
        <v>1190000</v>
      </c>
      <c r="Q7133">
        <v>24860</v>
      </c>
      <c r="R7133">
        <v>47.87</v>
      </c>
      <c r="S7133">
        <v>51.430999999999997</v>
      </c>
      <c r="T7133">
        <v>6.8390000000000004</v>
      </c>
      <c r="U7133">
        <v>25.387599999999999</v>
      </c>
      <c r="V7133">
        <v>2.4089154189725801</v>
      </c>
      <c r="AC7133">
        <v>77.77</v>
      </c>
      <c r="AD7133">
        <v>8.51</v>
      </c>
      <c r="AH7133" s="85">
        <f>IF(AND(M7133&lt;Variables!$G$6,M7133&gt;Variables!$G$5),0,1)</f>
        <v>1</v>
      </c>
      <c r="AI7133" s="85">
        <f t="shared" si="640"/>
        <v>0</v>
      </c>
      <c r="AJ7133" s="85">
        <f>IF(I7133&gt;Variables!$G$7,0,1)</f>
        <v>1</v>
      </c>
      <c r="AK7133" s="85">
        <f>IF(F7133&gt;Variables!$G$8,0,1)</f>
        <v>0</v>
      </c>
      <c r="AL7133" s="85">
        <f>IF(G7133&gt;Variables!$G$9,0,1)</f>
        <v>0</v>
      </c>
      <c r="AM7133" s="85">
        <f>IF(AND(K7133&gt;Variables!$G$10,K7133&lt;Variables!$G$11),0,1)</f>
        <v>1</v>
      </c>
      <c r="AN7133" s="103">
        <f>IF(H7133&lt;Variables!$G$13,1,0)</f>
        <v>1</v>
      </c>
      <c r="AO7133" s="101">
        <f>IF(R7133&lt;Variables!$G$12,0,1)</f>
        <v>1</v>
      </c>
      <c r="AP7133" s="86">
        <f t="shared" si="639"/>
        <v>1</v>
      </c>
      <c r="AR7133">
        <v>0</v>
      </c>
      <c r="AS7133">
        <v>0</v>
      </c>
      <c r="AT7133">
        <v>1</v>
      </c>
      <c r="AU7133">
        <v>0</v>
      </c>
      <c r="BA7133">
        <v>-2.25</v>
      </c>
    </row>
    <row r="7134" spans="3:53" ht="12.75" x14ac:dyDescent="0.2">
      <c r="C7134" t="s">
        <v>1092</v>
      </c>
      <c r="D7134" t="s">
        <v>1048</v>
      </c>
      <c r="E7134">
        <v>10.199999999999999</v>
      </c>
      <c r="F7134">
        <v>158.09</v>
      </c>
      <c r="G7134">
        <v>65.77</v>
      </c>
      <c r="H7134">
        <v>33.130000000000003</v>
      </c>
      <c r="I7134">
        <v>-44.712000000000003</v>
      </c>
      <c r="J7134" t="s">
        <v>78</v>
      </c>
      <c r="K7134">
        <v>67.44</v>
      </c>
      <c r="L7134">
        <v>10.042055</v>
      </c>
      <c r="M7134">
        <v>4.1629427442889044</v>
      </c>
      <c r="N7134">
        <v>9.5863180000000003</v>
      </c>
      <c r="O7134">
        <v>9.1148864454527825</v>
      </c>
      <c r="P7134">
        <v>132740000</v>
      </c>
      <c r="Q7134">
        <v>54420</v>
      </c>
      <c r="R7134">
        <v>2439.1799999999998</v>
      </c>
      <c r="S7134">
        <v>50.204999999999998</v>
      </c>
      <c r="T7134">
        <v>6.9049999999999994</v>
      </c>
      <c r="U7134">
        <v>24.8932</v>
      </c>
      <c r="V7134">
        <v>2.229768117070857</v>
      </c>
      <c r="AC7134">
        <v>10.54</v>
      </c>
      <c r="AD7134">
        <v>6.45</v>
      </c>
      <c r="AH7134" s="85">
        <f>IF(AND(M7134&lt;Variables!$G$6,M7134&gt;Variables!$G$5),0,1)</f>
        <v>1</v>
      </c>
      <c r="AI7134" s="85">
        <f t="shared" si="640"/>
        <v>0</v>
      </c>
      <c r="AJ7134" s="85">
        <f>IF(I7134&gt;Variables!$G$7,0,1)</f>
        <v>1</v>
      </c>
      <c r="AK7134" s="85">
        <f>IF(F7134&gt;Variables!$G$8,0,1)</f>
        <v>0</v>
      </c>
      <c r="AL7134" s="85">
        <f>IF(G7134&gt;Variables!$G$9,0,1)</f>
        <v>0</v>
      </c>
      <c r="AM7134" s="85">
        <f>IF(AND(K7134&gt;Variables!$G$10,K7134&lt;Variables!$G$11),0,1)</f>
        <v>0</v>
      </c>
      <c r="AN7134" s="103">
        <f>IF(H7134&lt;Variables!$G$13,1,0)</f>
        <v>1</v>
      </c>
      <c r="AO7134" s="101">
        <f>IF(R7134&lt;Variables!$G$12,0,1)</f>
        <v>1</v>
      </c>
      <c r="AP7134" s="86">
        <f t="shared" si="639"/>
        <v>1</v>
      </c>
      <c r="AR7134">
        <v>1</v>
      </c>
      <c r="AS7134">
        <v>0</v>
      </c>
      <c r="AT7134">
        <v>0</v>
      </c>
      <c r="AU7134">
        <v>0</v>
      </c>
      <c r="BA7134">
        <v>2</v>
      </c>
    </row>
    <row r="7135" spans="3:53" ht="12.75" x14ac:dyDescent="0.2">
      <c r="C7135" t="s">
        <v>1092</v>
      </c>
      <c r="D7135" t="s">
        <v>925</v>
      </c>
      <c r="E7135">
        <v>54.65</v>
      </c>
      <c r="F7135">
        <v>6.35</v>
      </c>
      <c r="G7135">
        <v>1.35</v>
      </c>
      <c r="H7135">
        <v>-99999</v>
      </c>
      <c r="I7135">
        <v>-0.152</v>
      </c>
      <c r="J7135" t="s">
        <v>78</v>
      </c>
      <c r="K7135">
        <v>58.13</v>
      </c>
      <c r="L7135">
        <v>54.641249999999992</v>
      </c>
      <c r="M7135">
        <v>1.6013542881991631E-2</v>
      </c>
      <c r="N7135">
        <v>54.618086956521758</v>
      </c>
      <c r="O7135">
        <v>5.8429442070435322E-2</v>
      </c>
      <c r="P7135">
        <v>115716</v>
      </c>
      <c r="Q7135">
        <v>214801</v>
      </c>
      <c r="R7135">
        <v>0.54</v>
      </c>
      <c r="S7135">
        <v>50.204999999999998</v>
      </c>
      <c r="T7135">
        <v>6.9049999999999994</v>
      </c>
      <c r="U7135">
        <v>24.8932</v>
      </c>
      <c r="V7135">
        <v>2.4504344588657831</v>
      </c>
      <c r="AC7135">
        <v>54.79</v>
      </c>
      <c r="AD7135">
        <v>54.599899999999998</v>
      </c>
      <c r="AH7135" s="85">
        <f>IF(AND(M7135&lt;Variables!$G$6,M7135&gt;Variables!$G$5),0,1)</f>
        <v>1</v>
      </c>
      <c r="AI7135" s="85">
        <f t="shared" si="640"/>
        <v>0</v>
      </c>
      <c r="AJ7135" s="85">
        <f>IF(I7135&gt;Variables!$G$7,0,1)</f>
        <v>1</v>
      </c>
      <c r="AK7135" s="85">
        <f>IF(F7135&gt;Variables!$G$8,0,1)</f>
        <v>1</v>
      </c>
      <c r="AL7135" s="85">
        <f>IF(G7135&gt;Variables!$G$9,0,1)</f>
        <v>1</v>
      </c>
      <c r="AM7135" s="85">
        <f>IF(AND(K7135&gt;Variables!$G$10,K7135&lt;Variables!$G$11),0,1)</f>
        <v>0</v>
      </c>
      <c r="AN7135" s="103">
        <f>IF(H7135&lt;Variables!$G$13,1,0)</f>
        <v>1</v>
      </c>
      <c r="AO7135" s="101">
        <f>IF(R7135&lt;Variables!$G$12,0,1)</f>
        <v>0</v>
      </c>
      <c r="AP7135" s="86">
        <f t="shared" si="639"/>
        <v>1</v>
      </c>
      <c r="AR7135">
        <v>0</v>
      </c>
      <c r="AS7135">
        <v>0</v>
      </c>
      <c r="AT7135">
        <v>0</v>
      </c>
      <c r="AU7135">
        <v>0</v>
      </c>
      <c r="BA7135">
        <v>0</v>
      </c>
    </row>
    <row r="7136" spans="3:53" ht="12.75" x14ac:dyDescent="0.2">
      <c r="C7136" s="182" t="s">
        <v>1092</v>
      </c>
      <c r="D7136" s="182" t="s">
        <v>1087</v>
      </c>
      <c r="E7136" s="182">
        <v>9.93</v>
      </c>
      <c r="F7136" s="182">
        <v>121.07</v>
      </c>
      <c r="G7136" s="182">
        <v>119.81</v>
      </c>
      <c r="H7136" s="182">
        <v>182.8</v>
      </c>
      <c r="I7136" s="182">
        <v>-71.277000000000001</v>
      </c>
      <c r="J7136" t="s">
        <v>78</v>
      </c>
      <c r="K7136">
        <v>84.5</v>
      </c>
      <c r="L7136" s="182">
        <v>11.94226666666667</v>
      </c>
      <c r="M7136" s="182">
        <v>-3.368428104100849</v>
      </c>
      <c r="N7136" s="182">
        <v>8.0659799999999997</v>
      </c>
      <c r="O7136">
        <v>43.070029928167443</v>
      </c>
      <c r="P7136">
        <v>1190000</v>
      </c>
      <c r="Q7136">
        <v>24860</v>
      </c>
      <c r="R7136">
        <v>47.87</v>
      </c>
      <c r="S7136">
        <v>50.204999999999998</v>
      </c>
      <c r="T7136">
        <v>6.9049999999999994</v>
      </c>
      <c r="U7136">
        <v>24.8932</v>
      </c>
      <c r="V7136">
        <v>3.1476158332868138</v>
      </c>
      <c r="AC7136">
        <v>77.77</v>
      </c>
      <c r="AD7136">
        <v>8.51</v>
      </c>
      <c r="AH7136" s="85">
        <f>IF(AND(M7136&lt;Variables!$G$6,M7136&gt;Variables!$G$5),0,1)</f>
        <v>0</v>
      </c>
      <c r="AI7136" s="85">
        <f t="shared" si="640"/>
        <v>0</v>
      </c>
      <c r="AJ7136" s="85">
        <f>IF(I7136&gt;Variables!$G$7,0,1)</f>
        <v>1</v>
      </c>
      <c r="AK7136" s="85">
        <f>IF(F7136&gt;Variables!$G$8,0,1)</f>
        <v>0</v>
      </c>
      <c r="AL7136" s="85">
        <f>IF(G7136&gt;Variables!$G$9,0,1)</f>
        <v>0</v>
      </c>
      <c r="AM7136" s="85">
        <f>IF(AND(K7136&gt;Variables!$G$10,K7136&lt;Variables!$G$11),0,1)</f>
        <v>1</v>
      </c>
      <c r="AN7136" s="103">
        <f>IF(H7136&lt;Variables!$G$13,1,0)</f>
        <v>1</v>
      </c>
      <c r="AO7136" s="101">
        <f>IF(R7136&lt;Variables!$G$12,0,1)</f>
        <v>1</v>
      </c>
      <c r="AP7136" s="86">
        <f t="shared" si="639"/>
        <v>1</v>
      </c>
      <c r="AR7136">
        <v>0</v>
      </c>
      <c r="AS7136">
        <v>0</v>
      </c>
      <c r="AT7136">
        <v>1</v>
      </c>
      <c r="AU7136">
        <v>0</v>
      </c>
      <c r="BA7136">
        <v>-2.25</v>
      </c>
    </row>
    <row r="7137" spans="3:53" ht="12.75" x14ac:dyDescent="0.2">
      <c r="C7137" t="s">
        <v>1092</v>
      </c>
      <c r="D7137" t="s">
        <v>1054</v>
      </c>
      <c r="E7137">
        <v>0.19</v>
      </c>
      <c r="F7137">
        <v>16.940000000000001</v>
      </c>
      <c r="G7137">
        <v>9.8699999999999992</v>
      </c>
      <c r="H7137">
        <v>-99999</v>
      </c>
      <c r="I7137">
        <v>102.07299999999999</v>
      </c>
      <c r="J7137" t="s">
        <v>78</v>
      </c>
      <c r="K7137">
        <v>-99999</v>
      </c>
      <c r="L7137">
        <v>0.19293333333333329</v>
      </c>
      <c r="M7137">
        <v>2.1596406357982101</v>
      </c>
      <c r="N7137">
        <v>0.18875</v>
      </c>
      <c r="O7137">
        <v>4.4238410596026618</v>
      </c>
      <c r="P7137">
        <v>86265</v>
      </c>
      <c r="Q7137">
        <v>20890</v>
      </c>
      <c r="R7137">
        <v>4.13</v>
      </c>
      <c r="S7137">
        <v>50.204999999999998</v>
      </c>
      <c r="T7137">
        <v>6.9049999999999994</v>
      </c>
      <c r="U7137">
        <v>24.8932</v>
      </c>
      <c r="V7137"/>
      <c r="AC7137">
        <v>0.1981</v>
      </c>
      <c r="AD7137">
        <v>0.18720000000000001</v>
      </c>
      <c r="AH7137" s="85">
        <f>IF(AND(M7137&lt;Variables!$G$6,M7137&gt;Variables!$G$5),0,1)</f>
        <v>1</v>
      </c>
      <c r="AI7137" s="85">
        <f t="shared" si="640"/>
        <v>0</v>
      </c>
      <c r="AJ7137" s="85">
        <f>IF(I7137&gt;Variables!$G$7,0,1)</f>
        <v>0</v>
      </c>
      <c r="AK7137" s="85">
        <f>IF(F7137&gt;Variables!$G$8,0,1)</f>
        <v>0</v>
      </c>
      <c r="AL7137" s="85">
        <f>IF(G7137&gt;Variables!$G$9,0,1)</f>
        <v>1</v>
      </c>
      <c r="AM7137" s="85">
        <f>IF(AND(K7137&gt;Variables!$G$10,K7137&lt;Variables!$G$11),0,1)</f>
        <v>1</v>
      </c>
      <c r="AN7137" s="103">
        <f>IF(H7137&lt;Variables!$G$13,1,0)</f>
        <v>1</v>
      </c>
      <c r="AO7137" s="101">
        <f>IF(R7137&lt;Variables!$G$12,0,1)</f>
        <v>1</v>
      </c>
      <c r="AP7137" s="86">
        <f t="shared" si="639"/>
        <v>1</v>
      </c>
      <c r="AR7137">
        <v>0</v>
      </c>
      <c r="AS7137">
        <v>0</v>
      </c>
      <c r="AT7137">
        <v>1</v>
      </c>
      <c r="AU7137">
        <v>0</v>
      </c>
      <c r="BA7137">
        <v>-2.25</v>
      </c>
    </row>
    <row r="7138" spans="3:53" ht="12.75" x14ac:dyDescent="0.2">
      <c r="C7138" t="s">
        <v>1092</v>
      </c>
      <c r="D7138" t="s">
        <v>1049</v>
      </c>
      <c r="E7138">
        <v>9.5299999999999994</v>
      </c>
      <c r="F7138">
        <v>62.67</v>
      </c>
      <c r="G7138">
        <v>-17.899999999999999</v>
      </c>
      <c r="H7138">
        <v>32.65</v>
      </c>
      <c r="I7138">
        <v>-46.942999999999998</v>
      </c>
      <c r="J7138" t="s">
        <v>78</v>
      </c>
      <c r="K7138">
        <v>46.97</v>
      </c>
      <c r="L7138">
        <v>9.4139149999999994</v>
      </c>
      <c r="M7138">
        <v>-0.14781310432481079</v>
      </c>
      <c r="N7138">
        <v>9.5991780000000002</v>
      </c>
      <c r="O7138">
        <v>-2.0749485007987132</v>
      </c>
      <c r="P7138">
        <v>24190000</v>
      </c>
      <c r="Q7138">
        <v>559580</v>
      </c>
      <c r="R7138">
        <v>43.23</v>
      </c>
      <c r="S7138">
        <v>50.204999999999998</v>
      </c>
      <c r="T7138">
        <v>6.9049999999999994</v>
      </c>
      <c r="U7138">
        <v>24.8932</v>
      </c>
      <c r="V7138">
        <v>2.3381588814492158</v>
      </c>
      <c r="AC7138">
        <v>10.130000000000001</v>
      </c>
      <c r="AD7138">
        <v>7.3101000000000003</v>
      </c>
      <c r="AH7138" s="85">
        <f>IF(AND(M7138&lt;Variables!$G$6,M7138&gt;Variables!$G$5),0,1)</f>
        <v>1</v>
      </c>
      <c r="AI7138" s="85">
        <f t="shared" si="640"/>
        <v>1</v>
      </c>
      <c r="AJ7138" s="85">
        <f>IF(I7138&gt;Variables!$G$7,0,1)</f>
        <v>1</v>
      </c>
      <c r="AK7138" s="85">
        <f>IF(F7138&gt;Variables!$G$8,0,1)</f>
        <v>0</v>
      </c>
      <c r="AL7138" s="85">
        <f>IF(G7138&gt;Variables!$G$9,0,1)</f>
        <v>1</v>
      </c>
      <c r="AM7138" s="85">
        <f>IF(AND(K7138&gt;Variables!$G$10,K7138&lt;Variables!$G$11),0,1)</f>
        <v>1</v>
      </c>
      <c r="AN7138" s="103">
        <f>IF(H7138&lt;Variables!$G$13,1,0)</f>
        <v>1</v>
      </c>
      <c r="AO7138" s="101">
        <f>IF(R7138&lt;Variables!$G$12,0,1)</f>
        <v>1</v>
      </c>
      <c r="AP7138" s="86">
        <f t="shared" si="639"/>
        <v>1</v>
      </c>
      <c r="AR7138">
        <v>1</v>
      </c>
      <c r="AS7138">
        <v>0</v>
      </c>
      <c r="AT7138">
        <v>0</v>
      </c>
      <c r="AU7138">
        <v>0</v>
      </c>
      <c r="BA7138">
        <v>2</v>
      </c>
    </row>
    <row r="7139" spans="3:53" ht="12.75" x14ac:dyDescent="0.2">
      <c r="C7139" t="s">
        <v>1092</v>
      </c>
      <c r="D7139" t="s">
        <v>1040</v>
      </c>
      <c r="E7139">
        <v>2.76</v>
      </c>
      <c r="F7139">
        <v>8.82</v>
      </c>
      <c r="G7139">
        <v>2.2200000000000002</v>
      </c>
      <c r="H7139">
        <v>-99999</v>
      </c>
      <c r="I7139">
        <v>186.715</v>
      </c>
      <c r="J7139" t="s">
        <v>78</v>
      </c>
      <c r="K7139">
        <v>51.52</v>
      </c>
      <c r="L7139">
        <v>2.76</v>
      </c>
      <c r="M7139">
        <v>0</v>
      </c>
      <c r="N7139">
        <v>2.7754166666666671</v>
      </c>
      <c r="O7139">
        <v>-0.55547215132863614</v>
      </c>
      <c r="P7139">
        <v>208488</v>
      </c>
      <c r="Q7139">
        <v>61287</v>
      </c>
      <c r="R7139">
        <v>3.4</v>
      </c>
      <c r="S7139">
        <v>50.204999999999998</v>
      </c>
      <c r="T7139">
        <v>6.9049999999999994</v>
      </c>
      <c r="U7139">
        <v>24.8932</v>
      </c>
      <c r="V7139">
        <v>2.3827471999999998</v>
      </c>
      <c r="AC7139">
        <v>2.77</v>
      </c>
      <c r="AD7139">
        <v>2.7501000000000002</v>
      </c>
      <c r="AH7139" s="85">
        <f>IF(AND(M7139&lt;Variables!$G$6,M7139&gt;Variables!$G$5),0,1)</f>
        <v>1</v>
      </c>
      <c r="AI7139" s="85">
        <f t="shared" si="640"/>
        <v>1</v>
      </c>
      <c r="AJ7139" s="85">
        <f>IF(I7139&gt;Variables!$G$7,0,1)</f>
        <v>0</v>
      </c>
      <c r="AK7139" s="85">
        <f>IF(F7139&gt;Variables!$G$8,0,1)</f>
        <v>1</v>
      </c>
      <c r="AL7139" s="85">
        <f>IF(G7139&gt;Variables!$G$9,0,1)</f>
        <v>1</v>
      </c>
      <c r="AM7139" s="85">
        <f>IF(AND(K7139&gt;Variables!$G$10,K7139&lt;Variables!$G$11),0,1)</f>
        <v>0</v>
      </c>
      <c r="AN7139" s="103">
        <f>IF(H7139&lt;Variables!$G$13,1,0)</f>
        <v>1</v>
      </c>
      <c r="AO7139" s="101">
        <f>IF(R7139&lt;Variables!$G$12,0,1)</f>
        <v>1</v>
      </c>
      <c r="AP7139" s="86">
        <f t="shared" si="639"/>
        <v>1</v>
      </c>
      <c r="AR7139">
        <v>0</v>
      </c>
      <c r="AS7139">
        <v>0</v>
      </c>
      <c r="AT7139">
        <v>0</v>
      </c>
      <c r="AU7139">
        <v>0</v>
      </c>
      <c r="BA7139">
        <v>0</v>
      </c>
    </row>
    <row r="7140" spans="3:53" ht="12.75" x14ac:dyDescent="0.2">
      <c r="C7140" t="s">
        <v>1092</v>
      </c>
      <c r="D7140" t="s">
        <v>1091</v>
      </c>
      <c r="E7140">
        <v>2.5</v>
      </c>
      <c r="F7140">
        <v>11.32</v>
      </c>
      <c r="G7140">
        <v>3.73</v>
      </c>
      <c r="H7140">
        <v>-99999</v>
      </c>
      <c r="I7140">
        <v>1686.7850000000001</v>
      </c>
      <c r="J7140" t="s">
        <v>76</v>
      </c>
      <c r="K7140">
        <v>71.540000000000006</v>
      </c>
      <c r="L7140">
        <v>2.5</v>
      </c>
      <c r="M7140">
        <v>0</v>
      </c>
      <c r="N7140">
        <v>2.4675250000000002</v>
      </c>
      <c r="O7140">
        <v>1.3160960881855219</v>
      </c>
      <c r="P7140">
        <v>16027</v>
      </c>
      <c r="Q7140">
        <v>37295</v>
      </c>
      <c r="R7140">
        <v>0.43</v>
      </c>
      <c r="S7140">
        <v>50.204999999999998</v>
      </c>
      <c r="T7140">
        <v>6.9049999999999994</v>
      </c>
      <c r="U7140">
        <v>24.8932</v>
      </c>
      <c r="V7140">
        <v>2.5901543999999999</v>
      </c>
      <c r="AC7140">
        <v>2.5299999999999998</v>
      </c>
      <c r="AD7140">
        <v>2.48</v>
      </c>
      <c r="AH7140" s="85">
        <f>IF(AND(M7140&lt;Variables!$G$6,M7140&gt;Variables!$G$5),0,1)</f>
        <v>1</v>
      </c>
      <c r="AI7140" s="85">
        <f t="shared" si="640"/>
        <v>0</v>
      </c>
      <c r="AJ7140" s="85">
        <f>IF(I7140&gt;Variables!$G$7,0,1)</f>
        <v>0</v>
      </c>
      <c r="AK7140" s="85">
        <f>IF(F7140&gt;Variables!$G$8,0,1)</f>
        <v>0</v>
      </c>
      <c r="AL7140" s="85">
        <f>IF(G7140&gt;Variables!$G$9,0,1)</f>
        <v>1</v>
      </c>
      <c r="AM7140" s="85">
        <f>IF(AND(K7140&gt;Variables!$G$10,K7140&lt;Variables!$G$11),0,1)</f>
        <v>0</v>
      </c>
      <c r="AN7140" s="103">
        <f>IF(H7140&lt;Variables!$G$13,1,0)</f>
        <v>1</v>
      </c>
      <c r="AO7140" s="101">
        <f>IF(R7140&lt;Variables!$G$12,0,1)</f>
        <v>0</v>
      </c>
      <c r="AP7140" s="86">
        <f t="shared" si="639"/>
        <v>0</v>
      </c>
      <c r="AR7140">
        <v>0</v>
      </c>
      <c r="AS7140">
        <v>0</v>
      </c>
      <c r="AT7140">
        <v>0</v>
      </c>
      <c r="AU7140">
        <v>0</v>
      </c>
      <c r="BA7140">
        <v>0</v>
      </c>
    </row>
    <row r="7141" spans="3:53" ht="12.75" x14ac:dyDescent="0.2">
      <c r="C7141" t="s">
        <v>1092</v>
      </c>
      <c r="D7141" t="s">
        <v>1089</v>
      </c>
      <c r="E7141">
        <v>2.21</v>
      </c>
      <c r="F7141">
        <v>7.28</v>
      </c>
      <c r="G7141">
        <v>0.91</v>
      </c>
      <c r="H7141">
        <v>-99999</v>
      </c>
      <c r="I7141">
        <v>0.67600000000000005</v>
      </c>
      <c r="J7141" t="s">
        <v>78</v>
      </c>
      <c r="K7141">
        <v>61.5</v>
      </c>
      <c r="L7141">
        <v>-99999</v>
      </c>
      <c r="M7141">
        <v>-99999</v>
      </c>
      <c r="N7141">
        <v>2.2075</v>
      </c>
      <c r="O7141">
        <v>0.11325028312568521</v>
      </c>
      <c r="P7141">
        <v>18474</v>
      </c>
      <c r="Q7141">
        <v>116312</v>
      </c>
      <c r="R7141">
        <v>0.16</v>
      </c>
      <c r="S7141">
        <v>50.204999999999998</v>
      </c>
      <c r="T7141">
        <v>6.9049999999999994</v>
      </c>
      <c r="U7141">
        <v>24.8932</v>
      </c>
      <c r="V7141"/>
      <c r="AC7141">
        <v>2.23</v>
      </c>
      <c r="AD7141">
        <v>2.1800000000000002</v>
      </c>
      <c r="AH7141" s="85">
        <f>IF(AND(M7141&lt;Variables!$G$6,M7141&gt;Variables!$G$5),0,1)</f>
        <v>1</v>
      </c>
      <c r="AI7141" s="85">
        <f t="shared" si="640"/>
        <v>1</v>
      </c>
      <c r="AJ7141" s="85">
        <f>IF(I7141&gt;Variables!$G$7,0,1)</f>
        <v>0</v>
      </c>
      <c r="AK7141" s="85">
        <f>IF(F7141&gt;Variables!$G$8,0,1)</f>
        <v>1</v>
      </c>
      <c r="AL7141" s="85">
        <f>IF(G7141&gt;Variables!$G$9,0,1)</f>
        <v>1</v>
      </c>
      <c r="AM7141" s="85">
        <f>IF(AND(K7141&gt;Variables!$G$10,K7141&lt;Variables!$G$11),0,1)</f>
        <v>0</v>
      </c>
      <c r="AN7141" s="103">
        <f>IF(H7141&lt;Variables!$G$13,1,0)</f>
        <v>1</v>
      </c>
      <c r="AO7141" s="101">
        <f>IF(R7141&lt;Variables!$G$12,0,1)</f>
        <v>0</v>
      </c>
      <c r="AP7141" s="86">
        <f t="shared" si="639"/>
        <v>1</v>
      </c>
      <c r="AR7141">
        <v>0</v>
      </c>
      <c r="AS7141">
        <v>0</v>
      </c>
      <c r="AT7141">
        <v>0</v>
      </c>
      <c r="AU7141">
        <v>0</v>
      </c>
      <c r="BA7141">
        <v>0</v>
      </c>
    </row>
    <row r="7142" spans="3:53" ht="12.75" x14ac:dyDescent="0.2">
      <c r="C7142" t="s">
        <v>1092</v>
      </c>
      <c r="D7142" t="s">
        <v>1046</v>
      </c>
      <c r="E7142">
        <v>33.35</v>
      </c>
      <c r="F7142">
        <v>7.01</v>
      </c>
      <c r="G7142">
        <v>5.94</v>
      </c>
      <c r="H7142">
        <v>1920</v>
      </c>
      <c r="I7142">
        <v>-61.530999999999999</v>
      </c>
      <c r="J7142" t="s">
        <v>78</v>
      </c>
      <c r="K7142">
        <v>49.41</v>
      </c>
      <c r="L7142">
        <v>33.392592857142873</v>
      </c>
      <c r="M7142">
        <v>-0.12755181164002771</v>
      </c>
      <c r="N7142">
        <v>33.346697435897433</v>
      </c>
      <c r="O7142">
        <v>9.9037216771385959E-3</v>
      </c>
      <c r="P7142">
        <v>220985</v>
      </c>
      <c r="Q7142">
        <v>557565</v>
      </c>
      <c r="R7142">
        <v>0.4</v>
      </c>
      <c r="S7142">
        <v>50.204999999999998</v>
      </c>
      <c r="T7142">
        <v>6.9049999999999994</v>
      </c>
      <c r="U7142">
        <v>24.8932</v>
      </c>
      <c r="V7142">
        <v>2.3639866090197512</v>
      </c>
      <c r="AC7142">
        <v>34.26</v>
      </c>
      <c r="AD7142">
        <v>33.25</v>
      </c>
      <c r="AH7142" s="85">
        <f>IF(AND(M7142&lt;Variables!$G$6,M7142&gt;Variables!$G$5),0,1)</f>
        <v>1</v>
      </c>
      <c r="AI7142" s="85">
        <f t="shared" si="640"/>
        <v>0</v>
      </c>
      <c r="AJ7142" s="85">
        <f>IF(I7142&gt;Variables!$G$7,0,1)</f>
        <v>1</v>
      </c>
      <c r="AK7142" s="85">
        <f>IF(F7142&gt;Variables!$G$8,0,1)</f>
        <v>1</v>
      </c>
      <c r="AL7142" s="85">
        <f>IF(G7142&gt;Variables!$G$9,0,1)</f>
        <v>1</v>
      </c>
      <c r="AM7142" s="85">
        <f>IF(AND(K7142&gt;Variables!$G$10,K7142&lt;Variables!$G$11),0,1)</f>
        <v>1</v>
      </c>
      <c r="AN7142" s="103">
        <f>IF(H7142&lt;Variables!$G$13,1,0)</f>
        <v>1</v>
      </c>
      <c r="AO7142" s="101">
        <f>IF(R7142&lt;Variables!$G$12,0,1)</f>
        <v>0</v>
      </c>
      <c r="AP7142" s="86">
        <f t="shared" si="639"/>
        <v>1</v>
      </c>
      <c r="AR7142">
        <v>1</v>
      </c>
      <c r="AS7142">
        <v>0</v>
      </c>
      <c r="AT7142">
        <v>0</v>
      </c>
      <c r="AU7142">
        <v>0</v>
      </c>
      <c r="BA7142">
        <v>1.6</v>
      </c>
    </row>
    <row r="7143" spans="3:53" ht="12.75" x14ac:dyDescent="0.2">
      <c r="C7143" t="s">
        <v>1092</v>
      </c>
      <c r="D7143" t="s">
        <v>807</v>
      </c>
      <c r="E7143">
        <v>44.03</v>
      </c>
      <c r="F7143">
        <v>6.83</v>
      </c>
      <c r="G7143">
        <v>3.82</v>
      </c>
      <c r="H7143">
        <v>6310</v>
      </c>
      <c r="I7143">
        <v>44.036000000000001</v>
      </c>
      <c r="J7143" t="s">
        <v>78</v>
      </c>
      <c r="K7143">
        <v>82.76</v>
      </c>
      <c r="L7143">
        <v>43.603414999999998</v>
      </c>
      <c r="M7143">
        <v>1.0239679621424209</v>
      </c>
      <c r="N7143">
        <v>43.394002</v>
      </c>
      <c r="O7143">
        <v>1.5114946070196531</v>
      </c>
      <c r="P7143">
        <v>2382000</v>
      </c>
      <c r="Q7143">
        <v>1380000</v>
      </c>
      <c r="R7143">
        <v>1.73</v>
      </c>
      <c r="S7143">
        <v>50.204999999999998</v>
      </c>
      <c r="T7143">
        <v>6.9049999999999994</v>
      </c>
      <c r="U7143">
        <v>24.8932</v>
      </c>
      <c r="V7143">
        <v>2.5828919229941958</v>
      </c>
      <c r="AC7143">
        <v>46.21</v>
      </c>
      <c r="AD7143">
        <v>43.74</v>
      </c>
      <c r="AH7143" s="85">
        <f>IF(AND(M7143&lt;Variables!$G$6,M7143&gt;Variables!$G$5),0,1)</f>
        <v>1</v>
      </c>
      <c r="AI7143" s="85">
        <f t="shared" si="640"/>
        <v>0</v>
      </c>
      <c r="AJ7143" s="85">
        <f>IF(I7143&gt;Variables!$G$7,0,1)</f>
        <v>0</v>
      </c>
      <c r="AK7143" s="85">
        <f>IF(F7143&gt;Variables!$G$8,0,1)</f>
        <v>1</v>
      </c>
      <c r="AL7143" s="85">
        <f>IF(G7143&gt;Variables!$G$9,0,1)</f>
        <v>1</v>
      </c>
      <c r="AM7143" s="85">
        <f>IF(AND(K7143&gt;Variables!$G$10,K7143&lt;Variables!$G$11),0,1)</f>
        <v>1</v>
      </c>
      <c r="AN7143" s="103">
        <f>IF(H7143&lt;Variables!$G$13,1,0)</f>
        <v>0</v>
      </c>
      <c r="AO7143" s="101">
        <f>IF(R7143&lt;Variables!$G$12,0,1)</f>
        <v>0</v>
      </c>
      <c r="AP7143" s="86">
        <f t="shared" si="639"/>
        <v>1</v>
      </c>
      <c r="AR7143">
        <v>1</v>
      </c>
      <c r="AS7143">
        <v>0</v>
      </c>
      <c r="AT7143">
        <v>0</v>
      </c>
      <c r="AU7143">
        <v>0</v>
      </c>
      <c r="BA7143">
        <v>0.92</v>
      </c>
    </row>
    <row r="7144" spans="3:53" ht="12.75" x14ac:dyDescent="0.2">
      <c r="C7144" t="s">
        <v>1092</v>
      </c>
      <c r="D7144" t="s">
        <v>1080</v>
      </c>
      <c r="E7144">
        <v>4.34</v>
      </c>
      <c r="F7144">
        <v>21.75</v>
      </c>
      <c r="G7144">
        <v>18.13</v>
      </c>
      <c r="H7144">
        <v>73.88</v>
      </c>
      <c r="I7144">
        <v>-5.383</v>
      </c>
      <c r="J7144" t="s">
        <v>78</v>
      </c>
      <c r="K7144">
        <v>51.01</v>
      </c>
      <c r="L7144">
        <v>4.2676550000000004</v>
      </c>
      <c r="M7144">
        <v>0.75791037466712508</v>
      </c>
      <c r="N7144">
        <v>4.336678</v>
      </c>
      <c r="O7144">
        <v>-0.84576258601630583</v>
      </c>
      <c r="P7144">
        <v>10140000</v>
      </c>
      <c r="Q7144">
        <v>953700</v>
      </c>
      <c r="R7144">
        <v>10.63</v>
      </c>
      <c r="S7144">
        <v>50.204999999999998</v>
      </c>
      <c r="T7144">
        <v>6.9049999999999994</v>
      </c>
      <c r="U7144">
        <v>24.8932</v>
      </c>
      <c r="V7144">
        <v>2.3555471966449959</v>
      </c>
      <c r="AC7144">
        <v>4.54</v>
      </c>
      <c r="AD7144">
        <v>3.96</v>
      </c>
      <c r="AH7144" s="85">
        <f>IF(AND(M7144&lt;Variables!$G$6,M7144&gt;Variables!$G$5),0,1)</f>
        <v>1</v>
      </c>
      <c r="AI7144" s="85">
        <f t="shared" si="640"/>
        <v>1</v>
      </c>
      <c r="AJ7144" s="85">
        <f>IF(I7144&gt;Variables!$G$7,0,1)</f>
        <v>1</v>
      </c>
      <c r="AK7144" s="85">
        <f>IF(F7144&gt;Variables!$G$8,0,1)</f>
        <v>0</v>
      </c>
      <c r="AL7144" s="85">
        <f>IF(G7144&gt;Variables!$G$9,0,1)</f>
        <v>0</v>
      </c>
      <c r="AM7144" s="85">
        <f>IF(AND(K7144&gt;Variables!$G$10,K7144&lt;Variables!$G$11),0,1)</f>
        <v>0</v>
      </c>
      <c r="AN7144" s="103">
        <f>IF(H7144&lt;Variables!$G$13,1,0)</f>
        <v>1</v>
      </c>
      <c r="AO7144" s="101">
        <f>IF(R7144&lt;Variables!$G$12,0,1)</f>
        <v>1</v>
      </c>
      <c r="AP7144" s="86">
        <f t="shared" si="639"/>
        <v>1</v>
      </c>
      <c r="AR7144">
        <v>1</v>
      </c>
      <c r="AS7144">
        <v>0</v>
      </c>
      <c r="AT7144">
        <v>0</v>
      </c>
      <c r="AU7144">
        <v>0</v>
      </c>
      <c r="BA7144">
        <v>2</v>
      </c>
    </row>
    <row r="7145" spans="3:53" ht="12.75" x14ac:dyDescent="0.2">
      <c r="C7145" t="s">
        <v>1092</v>
      </c>
      <c r="D7145" t="s">
        <v>1059</v>
      </c>
      <c r="E7145">
        <v>5.24</v>
      </c>
      <c r="F7145">
        <v>27.37</v>
      </c>
      <c r="G7145">
        <v>15.42</v>
      </c>
      <c r="H7145">
        <v>335.46</v>
      </c>
      <c r="I7145">
        <v>-26.748000000000001</v>
      </c>
      <c r="J7145" t="s">
        <v>78</v>
      </c>
      <c r="K7145">
        <v>34.700000000000003</v>
      </c>
      <c r="L7145">
        <v>5.4328000000000003</v>
      </c>
      <c r="M7145">
        <v>-3.972169047268455</v>
      </c>
      <c r="N7145">
        <v>5.5465419999999996</v>
      </c>
      <c r="O7145">
        <v>-5.9413955578088116</v>
      </c>
      <c r="P7145">
        <v>6410000</v>
      </c>
      <c r="Q7145">
        <v>48840</v>
      </c>
      <c r="R7145">
        <v>131.24</v>
      </c>
      <c r="S7145">
        <v>50.204999999999998</v>
      </c>
      <c r="T7145">
        <v>6.9049999999999994</v>
      </c>
      <c r="U7145">
        <v>24.8932</v>
      </c>
      <c r="V7145">
        <v>2.136252544838757</v>
      </c>
      <c r="AC7145">
        <v>5.68</v>
      </c>
      <c r="AD7145">
        <v>4.5102000000000002</v>
      </c>
      <c r="AH7145" s="85">
        <f>IF(AND(M7145&lt;Variables!$G$6,M7145&gt;Variables!$G$5),0,1)</f>
        <v>0</v>
      </c>
      <c r="AI7145" s="85">
        <f t="shared" si="640"/>
        <v>1</v>
      </c>
      <c r="AJ7145" s="85">
        <f>IF(I7145&gt;Variables!$G$7,0,1)</f>
        <v>1</v>
      </c>
      <c r="AK7145" s="85">
        <f>IF(F7145&gt;Variables!$G$8,0,1)</f>
        <v>0</v>
      </c>
      <c r="AL7145" s="85">
        <f>IF(G7145&gt;Variables!$G$9,0,1)</f>
        <v>0</v>
      </c>
      <c r="AM7145" s="85">
        <f>IF(AND(K7145&gt;Variables!$G$10,K7145&lt;Variables!$G$11),0,1)</f>
        <v>1</v>
      </c>
      <c r="AN7145" s="103">
        <f>IF(H7145&lt;Variables!$G$13,1,0)</f>
        <v>1</v>
      </c>
      <c r="AO7145" s="101">
        <f>IF(R7145&lt;Variables!$G$12,0,1)</f>
        <v>1</v>
      </c>
      <c r="AP7145" s="86">
        <f t="shared" si="639"/>
        <v>1</v>
      </c>
      <c r="AR7145">
        <v>0</v>
      </c>
      <c r="AS7145">
        <v>0</v>
      </c>
      <c r="AT7145">
        <v>1</v>
      </c>
      <c r="AU7145">
        <v>0</v>
      </c>
      <c r="BA7145">
        <v>-2.25</v>
      </c>
    </row>
    <row r="7146" spans="3:53" ht="12.75" x14ac:dyDescent="0.2">
      <c r="C7146" t="s">
        <v>1092</v>
      </c>
      <c r="D7146" t="s">
        <v>295</v>
      </c>
      <c r="E7146">
        <v>69.03</v>
      </c>
      <c r="F7146">
        <v>9.01</v>
      </c>
      <c r="G7146">
        <v>7.17</v>
      </c>
      <c r="H7146">
        <v>2400</v>
      </c>
      <c r="I7146">
        <v>8.9999999999999993E-3</v>
      </c>
      <c r="J7146" t="s">
        <v>78</v>
      </c>
      <c r="K7146">
        <v>62.73</v>
      </c>
      <c r="L7146">
        <v>68.648112499999996</v>
      </c>
      <c r="M7146">
        <v>0.65826645998460342</v>
      </c>
      <c r="N7146">
        <v>68.423389743589752</v>
      </c>
      <c r="O7146">
        <v>0.98885813600550354</v>
      </c>
      <c r="P7146">
        <v>245266</v>
      </c>
      <c r="Q7146">
        <v>370535</v>
      </c>
      <c r="R7146">
        <v>0.66</v>
      </c>
      <c r="S7146">
        <v>50.204999999999998</v>
      </c>
      <c r="T7146">
        <v>6.9049999999999994</v>
      </c>
      <c r="U7146">
        <v>24.8932</v>
      </c>
      <c r="V7146">
        <v>2.4575672059215758</v>
      </c>
      <c r="AC7146">
        <v>69.28</v>
      </c>
      <c r="AD7146">
        <v>67.394999999999996</v>
      </c>
      <c r="AH7146" s="85">
        <f>IF(AND(M7146&lt;Variables!$G$6,M7146&gt;Variables!$G$5),0,1)</f>
        <v>1</v>
      </c>
      <c r="AI7146" s="85">
        <f t="shared" si="640"/>
        <v>0</v>
      </c>
      <c r="AJ7146" s="85">
        <f>IF(I7146&gt;Variables!$G$7,0,1)</f>
        <v>0</v>
      </c>
      <c r="AK7146" s="85">
        <f>IF(F7146&gt;Variables!$G$8,0,1)</f>
        <v>0</v>
      </c>
      <c r="AL7146" s="85">
        <f>IF(G7146&gt;Variables!$G$9,0,1)</f>
        <v>1</v>
      </c>
      <c r="AM7146" s="85">
        <f>IF(AND(K7146&gt;Variables!$G$10,K7146&lt;Variables!$G$11),0,1)</f>
        <v>0</v>
      </c>
      <c r="AN7146" s="103">
        <f>IF(H7146&lt;Variables!$G$13,1,0)</f>
        <v>1</v>
      </c>
      <c r="AO7146" s="101">
        <f>IF(R7146&lt;Variables!$G$12,0,1)</f>
        <v>0</v>
      </c>
      <c r="AP7146" s="86">
        <f t="shared" si="639"/>
        <v>1</v>
      </c>
      <c r="AR7146">
        <v>0</v>
      </c>
      <c r="AS7146">
        <v>0</v>
      </c>
      <c r="AT7146">
        <v>0</v>
      </c>
      <c r="AU7146">
        <v>1</v>
      </c>
      <c r="BA7146">
        <v>-0.84</v>
      </c>
    </row>
    <row r="7147" spans="3:53" ht="12.75" x14ac:dyDescent="0.2">
      <c r="C7147" t="s">
        <v>1092</v>
      </c>
      <c r="D7147" t="s">
        <v>888</v>
      </c>
      <c r="E7147">
        <v>22.49</v>
      </c>
      <c r="F7147">
        <v>8.5500000000000007</v>
      </c>
      <c r="G7147">
        <v>5.42</v>
      </c>
      <c r="H7147">
        <v>3070</v>
      </c>
      <c r="I7147">
        <v>-61.947000000000003</v>
      </c>
      <c r="J7147" t="s">
        <v>78</v>
      </c>
      <c r="K7147">
        <v>68.08</v>
      </c>
      <c r="L7147">
        <v>22.31345</v>
      </c>
      <c r="M7147">
        <v>0.52233070188608288</v>
      </c>
      <c r="N7147">
        <v>22.141714000000011</v>
      </c>
      <c r="O7147">
        <v>1.302003991199562</v>
      </c>
      <c r="P7147">
        <v>2413000</v>
      </c>
      <c r="Q7147">
        <v>3673000</v>
      </c>
      <c r="R7147">
        <v>0.66</v>
      </c>
      <c r="S7147">
        <v>50.204999999999998</v>
      </c>
      <c r="T7147">
        <v>6.9049999999999994</v>
      </c>
      <c r="U7147">
        <v>24.8932</v>
      </c>
      <c r="V7147">
        <v>2.5134546832587521</v>
      </c>
      <c r="AC7147">
        <v>23.4679</v>
      </c>
      <c r="AD7147">
        <v>22.335000000000001</v>
      </c>
      <c r="AH7147" s="85">
        <f>IF(AND(M7147&lt;Variables!$G$6,M7147&gt;Variables!$G$5),0,1)</f>
        <v>1</v>
      </c>
      <c r="AI7147" s="85">
        <f t="shared" si="640"/>
        <v>0</v>
      </c>
      <c r="AJ7147" s="85">
        <f>IF(I7147&gt;Variables!$G$7,0,1)</f>
        <v>1</v>
      </c>
      <c r="AK7147" s="85">
        <f>IF(F7147&gt;Variables!$G$8,0,1)</f>
        <v>1</v>
      </c>
      <c r="AL7147" s="85">
        <f>IF(G7147&gt;Variables!$G$9,0,1)</f>
        <v>1</v>
      </c>
      <c r="AM7147" s="85">
        <f>IF(AND(K7147&gt;Variables!$G$10,K7147&lt;Variables!$G$11),0,1)</f>
        <v>0</v>
      </c>
      <c r="AN7147" s="103">
        <f>IF(H7147&lt;Variables!$G$13,1,0)</f>
        <v>0</v>
      </c>
      <c r="AO7147" s="101">
        <f>IF(R7147&lt;Variables!$G$12,0,1)</f>
        <v>0</v>
      </c>
      <c r="AP7147" s="86">
        <f t="shared" si="639"/>
        <v>1</v>
      </c>
      <c r="AR7147">
        <v>1</v>
      </c>
      <c r="AS7147">
        <v>0</v>
      </c>
      <c r="AT7147">
        <v>0</v>
      </c>
      <c r="AU7147">
        <v>0</v>
      </c>
      <c r="BA7147">
        <v>1.36</v>
      </c>
    </row>
    <row r="7148" spans="3:53" ht="12.75" x14ac:dyDescent="0.2">
      <c r="C7148" t="s">
        <v>1092</v>
      </c>
      <c r="D7148" t="s">
        <v>756</v>
      </c>
      <c r="E7148">
        <v>2.87</v>
      </c>
      <c r="F7148">
        <v>44.25</v>
      </c>
      <c r="G7148">
        <v>19.97</v>
      </c>
      <c r="H7148">
        <v>27.2</v>
      </c>
      <c r="I7148">
        <v>-58.106999999999999</v>
      </c>
      <c r="J7148" t="s">
        <v>78</v>
      </c>
      <c r="K7148">
        <v>43.91</v>
      </c>
      <c r="L7148">
        <v>2.947225</v>
      </c>
      <c r="M7148">
        <v>-2.3081033853879651</v>
      </c>
      <c r="N7148">
        <v>2.8697379999999999</v>
      </c>
      <c r="O7148">
        <v>0.32971651070584268</v>
      </c>
      <c r="P7148">
        <v>94080000</v>
      </c>
      <c r="Q7148">
        <v>1960000</v>
      </c>
      <c r="R7148">
        <v>48</v>
      </c>
      <c r="S7148">
        <v>50.204999999999998</v>
      </c>
      <c r="T7148">
        <v>6.9049999999999994</v>
      </c>
      <c r="U7148">
        <v>24.8932</v>
      </c>
      <c r="V7148">
        <v>2.3233235503261538</v>
      </c>
      <c r="AC7148">
        <v>3.75</v>
      </c>
      <c r="AD7148">
        <v>2.82</v>
      </c>
      <c r="AH7148" s="85">
        <f>IF(AND(M7148&lt;Variables!$G$6,M7148&gt;Variables!$G$5),0,1)</f>
        <v>0</v>
      </c>
      <c r="AI7148" s="85">
        <f t="shared" si="640"/>
        <v>0</v>
      </c>
      <c r="AJ7148" s="85">
        <f>IF(I7148&gt;Variables!$G$7,0,1)</f>
        <v>1</v>
      </c>
      <c r="AK7148" s="85">
        <f>IF(F7148&gt;Variables!$G$8,0,1)</f>
        <v>0</v>
      </c>
      <c r="AL7148" s="85">
        <f>IF(G7148&gt;Variables!$G$9,0,1)</f>
        <v>0</v>
      </c>
      <c r="AM7148" s="85">
        <f>IF(AND(K7148&gt;Variables!$G$10,K7148&lt;Variables!$G$11),0,1)</f>
        <v>1</v>
      </c>
      <c r="AN7148" s="103">
        <f>IF(H7148&lt;Variables!$G$13,1,0)</f>
        <v>1</v>
      </c>
      <c r="AO7148" s="101">
        <f>IF(R7148&lt;Variables!$G$12,0,1)</f>
        <v>1</v>
      </c>
      <c r="AP7148" s="86">
        <f t="shared" si="639"/>
        <v>1</v>
      </c>
      <c r="AR7148">
        <v>1</v>
      </c>
      <c r="AS7148">
        <v>0</v>
      </c>
      <c r="AT7148">
        <v>0</v>
      </c>
      <c r="AU7148">
        <v>0</v>
      </c>
      <c r="BA7148">
        <v>2</v>
      </c>
    </row>
    <row r="7149" spans="3:53" ht="12.75" x14ac:dyDescent="0.2">
      <c r="C7149" t="s">
        <v>1092</v>
      </c>
      <c r="D7149" t="s">
        <v>1043</v>
      </c>
      <c r="E7149">
        <v>27.32</v>
      </c>
      <c r="F7149">
        <v>6.26</v>
      </c>
      <c r="G7149">
        <v>2.9</v>
      </c>
      <c r="H7149">
        <v>-99999</v>
      </c>
      <c r="I7149">
        <v>-0.187</v>
      </c>
      <c r="J7149" t="s">
        <v>78</v>
      </c>
      <c r="K7149">
        <v>47.72</v>
      </c>
      <c r="L7149">
        <v>27.313333333333329</v>
      </c>
      <c r="M7149">
        <v>-1.220405174518131E-2</v>
      </c>
      <c r="N7149">
        <v>27.320160714285709</v>
      </c>
      <c r="O7149">
        <v>-3.71912683529751E-2</v>
      </c>
      <c r="P7149">
        <v>114851</v>
      </c>
      <c r="Q7149">
        <v>205671</v>
      </c>
      <c r="R7149">
        <v>0.56000000000000005</v>
      </c>
      <c r="S7149">
        <v>50.204999999999998</v>
      </c>
      <c r="T7149">
        <v>6.9049999999999994</v>
      </c>
      <c r="U7149">
        <v>24.8932</v>
      </c>
      <c r="V7149">
        <v>2.3436161460580909</v>
      </c>
      <c r="AC7149">
        <v>27.41</v>
      </c>
      <c r="AD7149">
        <v>27.31</v>
      </c>
      <c r="AH7149" s="85">
        <f>IF(AND(M7149&lt;Variables!$G$6,M7149&gt;Variables!$G$5),0,1)</f>
        <v>1</v>
      </c>
      <c r="AI7149" s="85">
        <f t="shared" si="640"/>
        <v>1</v>
      </c>
      <c r="AJ7149" s="85">
        <f>IF(I7149&gt;Variables!$G$7,0,1)</f>
        <v>1</v>
      </c>
      <c r="AK7149" s="85">
        <f>IF(F7149&gt;Variables!$G$8,0,1)</f>
        <v>1</v>
      </c>
      <c r="AL7149" s="85">
        <f>IF(G7149&gt;Variables!$G$9,0,1)</f>
        <v>1</v>
      </c>
      <c r="AM7149" s="85">
        <f>IF(AND(K7149&gt;Variables!$G$10,K7149&lt;Variables!$G$11),0,1)</f>
        <v>1</v>
      </c>
      <c r="AN7149" s="103">
        <f>IF(H7149&lt;Variables!$G$13,1,0)</f>
        <v>1</v>
      </c>
      <c r="AO7149" s="101">
        <f>IF(R7149&lt;Variables!$G$12,0,1)</f>
        <v>0</v>
      </c>
      <c r="AP7149" s="86">
        <f t="shared" si="639"/>
        <v>1</v>
      </c>
      <c r="AR7149">
        <v>0</v>
      </c>
      <c r="AS7149">
        <v>0</v>
      </c>
      <c r="AT7149">
        <v>0</v>
      </c>
      <c r="AU7149">
        <v>0</v>
      </c>
      <c r="BA7149">
        <v>0</v>
      </c>
    </row>
    <row r="7150" spans="3:53" ht="12.75" x14ac:dyDescent="0.2">
      <c r="C7150" t="s">
        <v>1092</v>
      </c>
      <c r="D7150" t="s">
        <v>215</v>
      </c>
      <c r="E7150">
        <v>22.81</v>
      </c>
      <c r="F7150">
        <v>7.69</v>
      </c>
      <c r="G7150">
        <v>0.53</v>
      </c>
      <c r="H7150">
        <v>2990</v>
      </c>
      <c r="I7150">
        <v>6.89</v>
      </c>
      <c r="J7150" t="s">
        <v>78</v>
      </c>
      <c r="K7150">
        <v>52.55</v>
      </c>
      <c r="L7150">
        <v>22.75365</v>
      </c>
      <c r="M7150">
        <v>0.46739753841690918</v>
      </c>
      <c r="N7150">
        <v>22.89986</v>
      </c>
      <c r="O7150">
        <v>-0.17406219950690049</v>
      </c>
      <c r="P7150">
        <v>28976000</v>
      </c>
      <c r="Q7150">
        <v>27211000</v>
      </c>
      <c r="R7150">
        <v>1.06</v>
      </c>
      <c r="S7150">
        <v>50.204999999999998</v>
      </c>
      <c r="T7150">
        <v>6.9049999999999994</v>
      </c>
      <c r="U7150">
        <v>24.8932</v>
      </c>
      <c r="V7150">
        <v>2.3778235615692429</v>
      </c>
      <c r="AC7150">
        <v>23.15</v>
      </c>
      <c r="AD7150">
        <v>21.65</v>
      </c>
      <c r="AH7150" s="85">
        <f>IF(AND(M7150&lt;Variables!$G$6,M7150&gt;Variables!$G$5),0,1)</f>
        <v>1</v>
      </c>
      <c r="AI7150" s="85">
        <f t="shared" si="640"/>
        <v>1</v>
      </c>
      <c r="AJ7150" s="85">
        <f>IF(I7150&gt;Variables!$G$7,0,1)</f>
        <v>0</v>
      </c>
      <c r="AK7150" s="85">
        <f>IF(F7150&gt;Variables!$G$8,0,1)</f>
        <v>1</v>
      </c>
      <c r="AL7150" s="85">
        <f>IF(G7150&gt;Variables!$G$9,0,1)</f>
        <v>1</v>
      </c>
      <c r="AM7150" s="85">
        <f>IF(AND(K7150&gt;Variables!$G$10,K7150&lt;Variables!$G$11),0,1)</f>
        <v>0</v>
      </c>
      <c r="AN7150" s="103">
        <f>IF(H7150&lt;Variables!$G$13,1,0)</f>
        <v>0</v>
      </c>
      <c r="AO7150" s="101">
        <f>IF(R7150&lt;Variables!$G$12,0,1)</f>
        <v>0</v>
      </c>
      <c r="AP7150" s="86">
        <f t="shared" si="639"/>
        <v>1</v>
      </c>
      <c r="AR7150">
        <v>0</v>
      </c>
      <c r="AS7150">
        <v>0</v>
      </c>
      <c r="AT7150">
        <v>1</v>
      </c>
      <c r="AU7150">
        <v>0</v>
      </c>
      <c r="BA7150">
        <v>-2.25</v>
      </c>
    </row>
    <row r="7151" spans="3:53" ht="12.75" x14ac:dyDescent="0.2">
      <c r="C7151" t="s">
        <v>1092</v>
      </c>
      <c r="D7151" t="s">
        <v>1039</v>
      </c>
      <c r="E7151">
        <v>6.14</v>
      </c>
      <c r="F7151">
        <v>19.68</v>
      </c>
      <c r="G7151">
        <v>-7.68</v>
      </c>
      <c r="H7151">
        <v>6.19</v>
      </c>
      <c r="I7151">
        <v>-42.05</v>
      </c>
      <c r="J7151" t="s">
        <v>76</v>
      </c>
      <c r="K7151">
        <v>33.71</v>
      </c>
      <c r="L7151">
        <v>6.261474999999999</v>
      </c>
      <c r="M7151">
        <v>-4.0146291408972914</v>
      </c>
      <c r="N7151">
        <v>6.1746280000000011</v>
      </c>
      <c r="O7151">
        <v>-2.6645815747928561</v>
      </c>
      <c r="P7151">
        <v>10700000</v>
      </c>
      <c r="Q7151">
        <v>250890</v>
      </c>
      <c r="R7151">
        <v>42.65</v>
      </c>
      <c r="S7151">
        <v>50.204999999999998</v>
      </c>
      <c r="T7151">
        <v>6.9049999999999994</v>
      </c>
      <c r="U7151">
        <v>24.8932</v>
      </c>
      <c r="V7151">
        <v>2.1137456421226628</v>
      </c>
      <c r="AC7151">
        <v>6.41</v>
      </c>
      <c r="AD7151">
        <v>5.3</v>
      </c>
      <c r="AH7151" s="85">
        <f>IF(AND(M7151&lt;Variables!$G$6,M7151&gt;Variables!$G$5),0,1)</f>
        <v>0</v>
      </c>
      <c r="AI7151" s="85">
        <f t="shared" si="640"/>
        <v>0</v>
      </c>
      <c r="AJ7151" s="85">
        <f>IF(I7151&gt;Variables!$G$7,0,1)</f>
        <v>1</v>
      </c>
      <c r="AK7151" s="85">
        <f>IF(F7151&gt;Variables!$G$8,0,1)</f>
        <v>0</v>
      </c>
      <c r="AL7151" s="85">
        <f>IF(G7151&gt;Variables!$G$9,0,1)</f>
        <v>1</v>
      </c>
      <c r="AM7151" s="85">
        <f>IF(AND(K7151&gt;Variables!$G$10,K7151&lt;Variables!$G$11),0,1)</f>
        <v>1</v>
      </c>
      <c r="AN7151" s="103">
        <f>IF(H7151&lt;Variables!$G$13,1,0)</f>
        <v>1</v>
      </c>
      <c r="AO7151" s="101">
        <f>IF(R7151&lt;Variables!$G$12,0,1)</f>
        <v>1</v>
      </c>
      <c r="AP7151" s="86">
        <f t="shared" ref="AP7151:AP7214" si="641">IF(J7151="Pass", 0,1)</f>
        <v>0</v>
      </c>
      <c r="AR7151">
        <v>0</v>
      </c>
      <c r="AS7151">
        <v>0</v>
      </c>
      <c r="AT7151">
        <v>1</v>
      </c>
      <c r="AU7151">
        <v>0</v>
      </c>
      <c r="BA7151">
        <v>-2.25</v>
      </c>
    </row>
    <row r="7152" spans="3:53" ht="12.75" x14ac:dyDescent="0.2">
      <c r="C7152" t="s">
        <v>1092</v>
      </c>
      <c r="D7152" t="s">
        <v>1053</v>
      </c>
      <c r="E7152">
        <v>35.82</v>
      </c>
      <c r="F7152">
        <v>6.19</v>
      </c>
      <c r="G7152">
        <v>5.91</v>
      </c>
      <c r="H7152">
        <v>1280</v>
      </c>
      <c r="I7152">
        <v>6351.7929999999997</v>
      </c>
      <c r="J7152" t="s">
        <v>78</v>
      </c>
      <c r="K7152">
        <v>39.520000000000003</v>
      </c>
      <c r="L7152">
        <v>36.255000000000003</v>
      </c>
      <c r="M7152">
        <v>-0.67576885946765264</v>
      </c>
      <c r="N7152">
        <v>36.414693333333339</v>
      </c>
      <c r="O7152">
        <v>-1.1113462624244941</v>
      </c>
      <c r="P7152">
        <v>265423</v>
      </c>
      <c r="Q7152">
        <v>479331</v>
      </c>
      <c r="R7152">
        <v>0.55000000000000004</v>
      </c>
      <c r="S7152">
        <v>50.204999999999998</v>
      </c>
      <c r="T7152">
        <v>6.9049999999999994</v>
      </c>
      <c r="U7152">
        <v>24.8932</v>
      </c>
      <c r="V7152">
        <v>2.255544207860984</v>
      </c>
      <c r="AC7152">
        <v>36.229999999999997</v>
      </c>
      <c r="AD7152">
        <v>35.020000000000003</v>
      </c>
      <c r="AH7152" s="85">
        <f>IF(AND(M7152&lt;Variables!$G$6,M7152&gt;Variables!$G$5),0,1)</f>
        <v>1</v>
      </c>
      <c r="AI7152" s="85">
        <f t="shared" si="640"/>
        <v>1</v>
      </c>
      <c r="AJ7152" s="85">
        <f>IF(I7152&gt;Variables!$G$7,0,1)</f>
        <v>0</v>
      </c>
      <c r="AK7152" s="85">
        <f>IF(F7152&gt;Variables!$G$8,0,1)</f>
        <v>1</v>
      </c>
      <c r="AL7152" s="85">
        <f>IF(G7152&gt;Variables!$G$9,0,1)</f>
        <v>1</v>
      </c>
      <c r="AM7152" s="85">
        <f>IF(AND(K7152&gt;Variables!$G$10,K7152&lt;Variables!$G$11),0,1)</f>
        <v>1</v>
      </c>
      <c r="AN7152" s="103">
        <f>IF(H7152&lt;Variables!$G$13,1,0)</f>
        <v>1</v>
      </c>
      <c r="AO7152" s="101">
        <f>IF(R7152&lt;Variables!$G$12,0,1)</f>
        <v>0</v>
      </c>
      <c r="AP7152" s="86">
        <f t="shared" si="641"/>
        <v>1</v>
      </c>
      <c r="AR7152">
        <v>1</v>
      </c>
      <c r="AS7152">
        <v>0</v>
      </c>
      <c r="AT7152">
        <v>0</v>
      </c>
      <c r="AU7152">
        <v>0</v>
      </c>
      <c r="BA7152">
        <v>0.97</v>
      </c>
    </row>
    <row r="7153" spans="3:53" ht="12.75" x14ac:dyDescent="0.2">
      <c r="C7153" t="s">
        <v>1092</v>
      </c>
      <c r="D7153" t="s">
        <v>1079</v>
      </c>
      <c r="E7153">
        <v>5.97</v>
      </c>
      <c r="F7153">
        <v>12.5</v>
      </c>
      <c r="G7153">
        <v>14.5</v>
      </c>
      <c r="H7153">
        <v>79.040000000000006</v>
      </c>
      <c r="I7153">
        <v>-22.216999999999999</v>
      </c>
      <c r="J7153" t="s">
        <v>76</v>
      </c>
      <c r="K7153">
        <v>37.5</v>
      </c>
      <c r="L7153">
        <v>6.4332649999999996</v>
      </c>
      <c r="M7153">
        <v>-6.0274992558211231</v>
      </c>
      <c r="N7153">
        <v>6.4825679999999997</v>
      </c>
      <c r="O7153">
        <v>-6.7422046324851523</v>
      </c>
      <c r="P7153">
        <v>7540000</v>
      </c>
      <c r="Q7153">
        <v>90920</v>
      </c>
      <c r="R7153">
        <v>82.93</v>
      </c>
      <c r="S7153">
        <v>50.204999999999998</v>
      </c>
      <c r="T7153">
        <v>6.9049999999999994</v>
      </c>
      <c r="U7153">
        <v>24.8932</v>
      </c>
      <c r="V7153">
        <v>2.1766222575162062</v>
      </c>
      <c r="AC7153">
        <v>6.24</v>
      </c>
      <c r="AD7153">
        <v>5.3</v>
      </c>
      <c r="AH7153" s="85">
        <f>IF(AND(M7153&lt;Variables!$G$6,M7153&gt;Variables!$G$5),0,1)</f>
        <v>1</v>
      </c>
      <c r="AI7153" s="85">
        <f t="shared" si="640"/>
        <v>1</v>
      </c>
      <c r="AJ7153" s="85">
        <f>IF(I7153&gt;Variables!$G$7,0,1)</f>
        <v>1</v>
      </c>
      <c r="AK7153" s="85">
        <f>IF(F7153&gt;Variables!$G$8,0,1)</f>
        <v>0</v>
      </c>
      <c r="AL7153" s="85">
        <f>IF(G7153&gt;Variables!$G$9,0,1)</f>
        <v>0</v>
      </c>
      <c r="AM7153" s="85">
        <f>IF(AND(K7153&gt;Variables!$G$10,K7153&lt;Variables!$G$11),0,1)</f>
        <v>1</v>
      </c>
      <c r="AN7153" s="103">
        <f>IF(H7153&lt;Variables!$G$13,1,0)</f>
        <v>1</v>
      </c>
      <c r="AO7153" s="101">
        <f>IF(R7153&lt;Variables!$G$12,0,1)</f>
        <v>1</v>
      </c>
      <c r="AP7153" s="86">
        <f t="shared" si="641"/>
        <v>0</v>
      </c>
      <c r="AR7153">
        <v>1</v>
      </c>
      <c r="AS7153">
        <v>0</v>
      </c>
      <c r="AT7153">
        <v>0</v>
      </c>
      <c r="AU7153">
        <v>0</v>
      </c>
      <c r="BA7153">
        <v>2</v>
      </c>
    </row>
    <row r="7154" spans="3:53" ht="12.75" x14ac:dyDescent="0.2">
      <c r="C7154" t="s">
        <v>1092</v>
      </c>
      <c r="D7154" t="s">
        <v>1037</v>
      </c>
      <c r="E7154">
        <v>66.97</v>
      </c>
      <c r="F7154">
        <v>9.58</v>
      </c>
      <c r="G7154">
        <v>2.16</v>
      </c>
      <c r="H7154">
        <v>3300</v>
      </c>
      <c r="I7154">
        <v>2.7519999999999998</v>
      </c>
      <c r="J7154" t="s">
        <v>76</v>
      </c>
      <c r="K7154">
        <v>55.7</v>
      </c>
      <c r="L7154">
        <v>66.67444500000002</v>
      </c>
      <c r="M7154">
        <v>0.36828952981908092</v>
      </c>
      <c r="N7154">
        <v>66.586511999999999</v>
      </c>
      <c r="O7154">
        <v>0.50083416293077898</v>
      </c>
      <c r="P7154">
        <v>5272000</v>
      </c>
      <c r="Q7154">
        <v>781900</v>
      </c>
      <c r="R7154">
        <v>6.74</v>
      </c>
      <c r="S7154">
        <v>50.204999999999998</v>
      </c>
      <c r="T7154">
        <v>6.9049999999999994</v>
      </c>
      <c r="U7154">
        <v>24.8932</v>
      </c>
      <c r="V7154">
        <v>2.4104138373006339</v>
      </c>
      <c r="AC7154">
        <v>70.704999999999998</v>
      </c>
      <c r="AD7154">
        <v>65.45</v>
      </c>
      <c r="AH7154" s="85">
        <f>IF(AND(M7154&lt;Variables!$G$6,M7154&gt;Variables!$G$5),0,1)</f>
        <v>1</v>
      </c>
      <c r="AI7154" s="85">
        <f t="shared" si="640"/>
        <v>0</v>
      </c>
      <c r="AJ7154" s="85">
        <f>IF(I7154&gt;Variables!$G$7,0,1)</f>
        <v>0</v>
      </c>
      <c r="AK7154" s="85">
        <f>IF(F7154&gt;Variables!$G$8,0,1)</f>
        <v>0</v>
      </c>
      <c r="AL7154" s="85">
        <f>IF(G7154&gt;Variables!$G$9,0,1)</f>
        <v>1</v>
      </c>
      <c r="AM7154" s="85">
        <f>IF(AND(K7154&gt;Variables!$G$10,K7154&lt;Variables!$G$11),0,1)</f>
        <v>0</v>
      </c>
      <c r="AN7154" s="103">
        <f>IF(H7154&lt;Variables!$G$13,1,0)</f>
        <v>0</v>
      </c>
      <c r="AO7154" s="101">
        <f>IF(R7154&lt;Variables!$G$12,0,1)</f>
        <v>1</v>
      </c>
      <c r="AP7154" s="86">
        <f t="shared" si="641"/>
        <v>0</v>
      </c>
      <c r="AR7154">
        <v>0</v>
      </c>
      <c r="AS7154">
        <v>0</v>
      </c>
      <c r="AT7154">
        <v>1</v>
      </c>
      <c r="AU7154">
        <v>0</v>
      </c>
      <c r="BA7154">
        <v>-2.25</v>
      </c>
    </row>
    <row r="7155" spans="3:53" ht="12.75" x14ac:dyDescent="0.2">
      <c r="C7155" t="s">
        <v>1092</v>
      </c>
      <c r="D7155" t="s">
        <v>1035</v>
      </c>
      <c r="E7155">
        <v>101.16</v>
      </c>
      <c r="F7155">
        <v>7.29</v>
      </c>
      <c r="G7155">
        <v>6.99</v>
      </c>
      <c r="H7155">
        <v>6520</v>
      </c>
      <c r="I7155">
        <v>-29.024999999999999</v>
      </c>
      <c r="J7155" t="s">
        <v>76</v>
      </c>
      <c r="K7155">
        <v>53.68</v>
      </c>
      <c r="L7155">
        <v>101.2206944444444</v>
      </c>
      <c r="M7155">
        <v>-4.0203680351908438E-2</v>
      </c>
      <c r="N7155">
        <v>100.65616666666671</v>
      </c>
      <c r="O7155">
        <v>0.52041852047479886</v>
      </c>
      <c r="P7155">
        <v>702088</v>
      </c>
      <c r="Q7155">
        <v>433339</v>
      </c>
      <c r="R7155">
        <v>1.62</v>
      </c>
      <c r="S7155">
        <v>50.204999999999998</v>
      </c>
      <c r="T7155">
        <v>6.9049999999999994</v>
      </c>
      <c r="U7155">
        <v>24.8932</v>
      </c>
      <c r="V7155">
        <v>2.4065973739713411</v>
      </c>
      <c r="AC7155">
        <v>101.26</v>
      </c>
      <c r="AD7155">
        <v>97.584999999999994</v>
      </c>
      <c r="AH7155" s="85">
        <f>IF(AND(M7155&lt;Variables!$G$6,M7155&gt;Variables!$G$5),0,1)</f>
        <v>1</v>
      </c>
      <c r="AI7155" s="85">
        <f t="shared" si="640"/>
        <v>0</v>
      </c>
      <c r="AJ7155" s="85">
        <f>IF(I7155&gt;Variables!$G$7,0,1)</f>
        <v>1</v>
      </c>
      <c r="AK7155" s="85">
        <f>IF(F7155&gt;Variables!$G$8,0,1)</f>
        <v>1</v>
      </c>
      <c r="AL7155" s="85">
        <f>IF(G7155&gt;Variables!$G$9,0,1)</f>
        <v>1</v>
      </c>
      <c r="AM7155" s="85">
        <f>IF(AND(K7155&gt;Variables!$G$10,K7155&lt;Variables!$G$11),0,1)</f>
        <v>0</v>
      </c>
      <c r="AN7155" s="103">
        <f>IF(H7155&lt;Variables!$G$13,1,0)</f>
        <v>0</v>
      </c>
      <c r="AO7155" s="101">
        <f>IF(R7155&lt;Variables!$G$12,0,1)</f>
        <v>0</v>
      </c>
      <c r="AP7155" s="86">
        <f t="shared" si="641"/>
        <v>0</v>
      </c>
      <c r="AR7155">
        <v>0</v>
      </c>
      <c r="AS7155">
        <v>0</v>
      </c>
      <c r="AT7155">
        <v>1</v>
      </c>
      <c r="AU7155">
        <v>0</v>
      </c>
      <c r="BA7155">
        <v>-1.44</v>
      </c>
    </row>
    <row r="7156" spans="3:53" ht="12.75" x14ac:dyDescent="0.2">
      <c r="C7156" t="s">
        <v>1092</v>
      </c>
      <c r="D7156" t="s">
        <v>1052</v>
      </c>
      <c r="E7156">
        <v>10.98</v>
      </c>
      <c r="F7156">
        <v>5.6</v>
      </c>
      <c r="G7156">
        <v>4.6900000000000004</v>
      </c>
      <c r="H7156">
        <v>3600</v>
      </c>
      <c r="I7156">
        <v>10.813000000000001</v>
      </c>
      <c r="J7156" t="s">
        <v>76</v>
      </c>
      <c r="K7156">
        <v>51.58</v>
      </c>
      <c r="L7156">
        <v>10.96006666666667</v>
      </c>
      <c r="M7156">
        <v>-0.18308891065139521</v>
      </c>
      <c r="N7156">
        <v>10.909523333333331</v>
      </c>
      <c r="O7156">
        <v>0.27935837098901911</v>
      </c>
      <c r="P7156">
        <v>204667</v>
      </c>
      <c r="Q7156">
        <v>677595</v>
      </c>
      <c r="R7156">
        <v>0.3</v>
      </c>
      <c r="S7156">
        <v>50.204999999999998</v>
      </c>
      <c r="T7156">
        <v>6.9049999999999994</v>
      </c>
      <c r="U7156">
        <v>24.8932</v>
      </c>
      <c r="V7156">
        <v>2.388964553699795</v>
      </c>
      <c r="AC7156">
        <v>11.2</v>
      </c>
      <c r="AD7156">
        <v>10.75</v>
      </c>
      <c r="AH7156" s="85">
        <f>IF(AND(M7156&lt;Variables!$G$6,M7156&gt;Variables!$G$5),0,1)</f>
        <v>1</v>
      </c>
      <c r="AI7156" s="85">
        <f t="shared" si="640"/>
        <v>0</v>
      </c>
      <c r="AJ7156" s="85">
        <f>IF(I7156&gt;Variables!$G$7,0,1)</f>
        <v>0</v>
      </c>
      <c r="AK7156" s="85">
        <f>IF(F7156&gt;Variables!$G$8,0,1)</f>
        <v>1</v>
      </c>
      <c r="AL7156" s="85">
        <f>IF(G7156&gt;Variables!$G$9,0,1)</f>
        <v>1</v>
      </c>
      <c r="AM7156" s="85">
        <f>IF(AND(K7156&gt;Variables!$G$10,K7156&lt;Variables!$G$11),0,1)</f>
        <v>0</v>
      </c>
      <c r="AN7156" s="103">
        <f>IF(H7156&lt;Variables!$G$13,1,0)</f>
        <v>0</v>
      </c>
      <c r="AO7156" s="101">
        <f>IF(R7156&lt;Variables!$G$12,0,1)</f>
        <v>0</v>
      </c>
      <c r="AP7156" s="86">
        <f t="shared" si="641"/>
        <v>0</v>
      </c>
      <c r="AR7156">
        <v>1</v>
      </c>
      <c r="AS7156">
        <v>0</v>
      </c>
      <c r="AT7156">
        <v>0</v>
      </c>
      <c r="AU7156">
        <v>0</v>
      </c>
      <c r="BA7156">
        <v>2</v>
      </c>
    </row>
    <row r="7157" spans="3:53" ht="12.75" x14ac:dyDescent="0.2">
      <c r="C7157" t="s">
        <v>1092</v>
      </c>
      <c r="D7157" t="s">
        <v>1036</v>
      </c>
      <c r="E7157">
        <v>704</v>
      </c>
      <c r="F7157">
        <v>15.26</v>
      </c>
      <c r="G7157">
        <v>2.71</v>
      </c>
      <c r="H7157">
        <v>12820</v>
      </c>
      <c r="I7157">
        <v>71.825000000000003</v>
      </c>
      <c r="J7157" t="s">
        <v>76</v>
      </c>
      <c r="K7157">
        <v>58.93</v>
      </c>
      <c r="L7157">
        <v>702.49004736842096</v>
      </c>
      <c r="M7157">
        <v>0.30177689200303282</v>
      </c>
      <c r="N7157">
        <v>702.44142244897967</v>
      </c>
      <c r="O7157">
        <v>0.30872005575352562</v>
      </c>
      <c r="P7157">
        <v>2177000</v>
      </c>
      <c r="Q7157">
        <v>568465</v>
      </c>
      <c r="R7157">
        <v>3.83</v>
      </c>
      <c r="S7157">
        <v>50.204999999999998</v>
      </c>
      <c r="T7157">
        <v>6.9049999999999994</v>
      </c>
      <c r="U7157">
        <v>24.8932</v>
      </c>
      <c r="V7157">
        <v>2.443885823047466</v>
      </c>
      <c r="AC7157">
        <v>714.68989999999997</v>
      </c>
      <c r="AD7157">
        <v>699.5</v>
      </c>
      <c r="AH7157" s="85">
        <f>IF(AND(M7157&lt;Variables!$G$6,M7157&gt;Variables!$G$5),0,1)</f>
        <v>1</v>
      </c>
      <c r="AI7157" s="85">
        <f t="shared" si="640"/>
        <v>0</v>
      </c>
      <c r="AJ7157" s="85">
        <f>IF(I7157&gt;Variables!$G$7,0,1)</f>
        <v>0</v>
      </c>
      <c r="AK7157" s="85">
        <f>IF(F7157&gt;Variables!$G$8,0,1)</f>
        <v>0</v>
      </c>
      <c r="AL7157" s="85">
        <f>IF(G7157&gt;Variables!$G$9,0,1)</f>
        <v>1</v>
      </c>
      <c r="AM7157" s="85">
        <f>IF(AND(K7157&gt;Variables!$G$10,K7157&lt;Variables!$G$11),0,1)</f>
        <v>0</v>
      </c>
      <c r="AN7157" s="103">
        <f>IF(H7157&lt;Variables!$G$13,1,0)</f>
        <v>0</v>
      </c>
      <c r="AO7157" s="101">
        <f>IF(R7157&lt;Variables!$G$12,0,1)</f>
        <v>1</v>
      </c>
      <c r="AP7157" s="86">
        <f t="shared" si="641"/>
        <v>0</v>
      </c>
      <c r="AR7157">
        <v>0</v>
      </c>
      <c r="AS7157">
        <v>1</v>
      </c>
      <c r="AT7157">
        <v>0</v>
      </c>
      <c r="AU7157">
        <v>0</v>
      </c>
      <c r="BA7157">
        <v>0.25</v>
      </c>
    </row>
    <row r="7158" spans="3:53" ht="12.75" x14ac:dyDescent="0.2">
      <c r="C7158" t="s">
        <v>1092</v>
      </c>
      <c r="D7158" t="s">
        <v>1042</v>
      </c>
      <c r="E7158">
        <v>15.65</v>
      </c>
      <c r="F7158">
        <v>14.97</v>
      </c>
      <c r="G7158">
        <v>5.52</v>
      </c>
      <c r="H7158">
        <v>2590</v>
      </c>
      <c r="I7158">
        <v>308.36700000000002</v>
      </c>
      <c r="J7158" t="s">
        <v>78</v>
      </c>
      <c r="K7158">
        <v>68.11</v>
      </c>
      <c r="L7158">
        <v>15.59441</v>
      </c>
      <c r="M7158">
        <v>0.48472497516737262</v>
      </c>
      <c r="N7158">
        <v>15.568178</v>
      </c>
      <c r="O7158">
        <v>0.65403928449431969</v>
      </c>
      <c r="P7158">
        <v>5270000</v>
      </c>
      <c r="Q7158">
        <v>3463000</v>
      </c>
      <c r="R7158">
        <v>1.52</v>
      </c>
      <c r="S7158">
        <v>50.204999999999998</v>
      </c>
      <c r="T7158">
        <v>6.9049999999999994</v>
      </c>
      <c r="U7158">
        <v>24.8932</v>
      </c>
      <c r="V7158">
        <v>2.5166648201064361</v>
      </c>
      <c r="AC7158">
        <v>15.75</v>
      </c>
      <c r="AD7158">
        <v>15.38</v>
      </c>
      <c r="AH7158" s="85">
        <f>IF(AND(M7158&lt;Variables!$G$6,M7158&gt;Variables!$G$5),0,1)</f>
        <v>1</v>
      </c>
      <c r="AI7158" s="85">
        <f t="shared" si="640"/>
        <v>0</v>
      </c>
      <c r="AJ7158" s="85">
        <f>IF(I7158&gt;Variables!$G$7,0,1)</f>
        <v>0</v>
      </c>
      <c r="AK7158" s="85">
        <f>IF(F7158&gt;Variables!$G$8,0,1)</f>
        <v>0</v>
      </c>
      <c r="AL7158" s="85">
        <f>IF(G7158&gt;Variables!$G$9,0,1)</f>
        <v>1</v>
      </c>
      <c r="AM7158" s="85">
        <f>IF(AND(K7158&gt;Variables!$G$10,K7158&lt;Variables!$G$11),0,1)</f>
        <v>0</v>
      </c>
      <c r="AN7158" s="103">
        <f>IF(H7158&lt;Variables!$G$13,1,0)</f>
        <v>0</v>
      </c>
      <c r="AO7158" s="101">
        <f>IF(R7158&lt;Variables!$G$12,0,1)</f>
        <v>0</v>
      </c>
      <c r="AP7158" s="86">
        <f t="shared" si="641"/>
        <v>1</v>
      </c>
      <c r="AR7158">
        <v>0</v>
      </c>
      <c r="AS7158">
        <v>0</v>
      </c>
      <c r="AT7158">
        <v>1</v>
      </c>
      <c r="AU7158">
        <v>0</v>
      </c>
      <c r="BA7158">
        <v>-1.66</v>
      </c>
    </row>
    <row r="7159" spans="3:53" ht="12.75" x14ac:dyDescent="0.2">
      <c r="C7159" t="s">
        <v>1093</v>
      </c>
      <c r="D7159" t="s">
        <v>807</v>
      </c>
      <c r="E7159">
        <v>43.97</v>
      </c>
      <c r="F7159">
        <v>6.9</v>
      </c>
      <c r="G7159">
        <v>3.65</v>
      </c>
      <c r="H7159">
        <v>6310</v>
      </c>
      <c r="I7159">
        <v>43.987000000000002</v>
      </c>
      <c r="J7159" t="s">
        <v>78</v>
      </c>
      <c r="K7159">
        <v>72.08</v>
      </c>
      <c r="L7159">
        <v>43.749170000000007</v>
      </c>
      <c r="M7159">
        <v>0.5276214383038359</v>
      </c>
      <c r="N7159">
        <v>43.432759999999988</v>
      </c>
      <c r="O7159">
        <v>1.2599705844160249</v>
      </c>
      <c r="P7159">
        <v>2401000</v>
      </c>
      <c r="Q7159">
        <v>1380000</v>
      </c>
      <c r="R7159">
        <v>1.74</v>
      </c>
      <c r="S7159">
        <v>47.904000000000003</v>
      </c>
      <c r="T7159">
        <v>6.9460000000000006</v>
      </c>
      <c r="U7159">
        <v>24.153600000000001</v>
      </c>
      <c r="V7159">
        <v>2.5483857852429219</v>
      </c>
      <c r="AC7159">
        <v>46.21</v>
      </c>
      <c r="AD7159">
        <v>43.74</v>
      </c>
      <c r="AH7159" s="85">
        <f>IF(AND(M7159&lt;Variables!$G$6,M7159&gt;Variables!$G$5),0,1)</f>
        <v>1</v>
      </c>
      <c r="AI7159" s="85">
        <f t="shared" si="640"/>
        <v>0</v>
      </c>
      <c r="AJ7159" s="85">
        <f>IF(I7159&gt;Variables!$G$7,0,1)</f>
        <v>0</v>
      </c>
      <c r="AK7159" s="85">
        <f>IF(F7159&gt;Variables!$G$8,0,1)</f>
        <v>1</v>
      </c>
      <c r="AL7159" s="85">
        <f>IF(G7159&gt;Variables!$G$9,0,1)</f>
        <v>1</v>
      </c>
      <c r="AM7159" s="85">
        <f>IF(AND(K7159&gt;Variables!$G$10,K7159&lt;Variables!$G$11),0,1)</f>
        <v>0</v>
      </c>
      <c r="AN7159" s="103">
        <f>IF(H7159&lt;Variables!$G$13,1,0)</f>
        <v>0</v>
      </c>
      <c r="AO7159" s="101">
        <f>IF(R7159&lt;Variables!$G$12,0,1)</f>
        <v>0</v>
      </c>
      <c r="AP7159" s="86">
        <f t="shared" si="641"/>
        <v>1</v>
      </c>
      <c r="AR7159">
        <v>1</v>
      </c>
      <c r="AS7159">
        <v>0</v>
      </c>
      <c r="AT7159">
        <v>0</v>
      </c>
      <c r="AU7159">
        <v>0</v>
      </c>
      <c r="BA7159">
        <v>1.6</v>
      </c>
    </row>
    <row r="7160" spans="3:53" ht="12.75" x14ac:dyDescent="0.2">
      <c r="C7160" t="s">
        <v>1093</v>
      </c>
      <c r="D7160" t="s">
        <v>888</v>
      </c>
      <c r="E7160">
        <v>22.41</v>
      </c>
      <c r="F7160">
        <v>8.5299999999999994</v>
      </c>
      <c r="G7160">
        <v>5.32</v>
      </c>
      <c r="H7160">
        <v>3070</v>
      </c>
      <c r="I7160">
        <v>-61.959000000000003</v>
      </c>
      <c r="J7160" t="s">
        <v>78</v>
      </c>
      <c r="K7160">
        <v>58.47</v>
      </c>
      <c r="L7160">
        <v>22.368134999999999</v>
      </c>
      <c r="M7160">
        <v>0.18716356996234959</v>
      </c>
      <c r="N7160">
        <v>22.186114000000011</v>
      </c>
      <c r="O7160">
        <v>1.0091266997005111</v>
      </c>
      <c r="P7160">
        <v>2510000</v>
      </c>
      <c r="Q7160">
        <v>3673000</v>
      </c>
      <c r="R7160">
        <v>0.68</v>
      </c>
      <c r="S7160">
        <v>47.904000000000003</v>
      </c>
      <c r="T7160">
        <v>6.9460000000000006</v>
      </c>
      <c r="U7160">
        <v>24.153600000000001</v>
      </c>
      <c r="V7160">
        <v>2.4453046717172451</v>
      </c>
      <c r="AC7160">
        <v>23.4679</v>
      </c>
      <c r="AD7160">
        <v>22.335000000000001</v>
      </c>
      <c r="AH7160" s="85">
        <f>IF(AND(M7160&lt;Variables!$G$6,M7160&gt;Variables!$G$5),0,1)</f>
        <v>1</v>
      </c>
      <c r="AI7160" s="85">
        <f t="shared" si="640"/>
        <v>0</v>
      </c>
      <c r="AJ7160" s="85">
        <f>IF(I7160&gt;Variables!$G$7,0,1)</f>
        <v>1</v>
      </c>
      <c r="AK7160" s="85">
        <f>IF(F7160&gt;Variables!$G$8,0,1)</f>
        <v>1</v>
      </c>
      <c r="AL7160" s="85">
        <f>IF(G7160&gt;Variables!$G$9,0,1)</f>
        <v>1</v>
      </c>
      <c r="AM7160" s="85">
        <f>IF(AND(K7160&gt;Variables!$G$10,K7160&lt;Variables!$G$11),0,1)</f>
        <v>0</v>
      </c>
      <c r="AN7160" s="103">
        <f>IF(H7160&lt;Variables!$G$13,1,0)</f>
        <v>0</v>
      </c>
      <c r="AO7160" s="101">
        <f>IF(R7160&lt;Variables!$G$12,0,1)</f>
        <v>0</v>
      </c>
      <c r="AP7160" s="86">
        <f t="shared" si="641"/>
        <v>1</v>
      </c>
      <c r="AR7160">
        <v>1</v>
      </c>
      <c r="AS7160">
        <v>0</v>
      </c>
      <c r="AT7160">
        <v>0</v>
      </c>
      <c r="AU7160">
        <v>0</v>
      </c>
      <c r="BA7160">
        <v>1.71</v>
      </c>
    </row>
    <row r="7161" spans="3:53" ht="12.75" x14ac:dyDescent="0.2">
      <c r="C7161" t="s">
        <v>1093</v>
      </c>
      <c r="D7161" t="s">
        <v>1046</v>
      </c>
      <c r="E7161">
        <v>33.29</v>
      </c>
      <c r="F7161">
        <v>6.72</v>
      </c>
      <c r="G7161">
        <v>5.97</v>
      </c>
      <c r="H7161">
        <v>1920</v>
      </c>
      <c r="I7161">
        <v>-61.527000000000001</v>
      </c>
      <c r="J7161" t="s">
        <v>78</v>
      </c>
      <c r="K7161">
        <v>49.77</v>
      </c>
      <c r="L7161">
        <v>33.40746428571429</v>
      </c>
      <c r="M7161">
        <v>-0.14207688829166171</v>
      </c>
      <c r="N7161">
        <v>33.341605405405403</v>
      </c>
      <c r="O7161">
        <v>5.5170092654309631E-2</v>
      </c>
      <c r="P7161">
        <v>222085</v>
      </c>
      <c r="Q7161">
        <v>557565</v>
      </c>
      <c r="R7161">
        <v>0.4</v>
      </c>
      <c r="S7161">
        <v>47.904000000000003</v>
      </c>
      <c r="T7161">
        <v>6.9460000000000006</v>
      </c>
      <c r="U7161">
        <v>24.153600000000001</v>
      </c>
      <c r="V7161">
        <v>2.3682168259433038</v>
      </c>
      <c r="AC7161">
        <v>34.26</v>
      </c>
      <c r="AD7161">
        <v>33.25</v>
      </c>
      <c r="AH7161" s="85">
        <f>IF(AND(M7161&lt;Variables!$G$6,M7161&gt;Variables!$G$5),0,1)</f>
        <v>1</v>
      </c>
      <c r="AI7161" s="85">
        <f t="shared" si="640"/>
        <v>0</v>
      </c>
      <c r="AJ7161" s="85">
        <f>IF(I7161&gt;Variables!$G$7,0,1)</f>
        <v>1</v>
      </c>
      <c r="AK7161" s="85">
        <f>IF(F7161&gt;Variables!$G$8,0,1)</f>
        <v>1</v>
      </c>
      <c r="AL7161" s="85">
        <f>IF(G7161&gt;Variables!$G$9,0,1)</f>
        <v>1</v>
      </c>
      <c r="AM7161" s="85">
        <f>IF(AND(K7161&gt;Variables!$G$10,K7161&lt;Variables!$G$11),0,1)</f>
        <v>1</v>
      </c>
      <c r="AN7161" s="103">
        <f>IF(H7161&lt;Variables!$G$13,1,0)</f>
        <v>1</v>
      </c>
      <c r="AO7161" s="101">
        <f>IF(R7161&lt;Variables!$G$12,0,1)</f>
        <v>0</v>
      </c>
      <c r="AP7161" s="86">
        <f t="shared" si="641"/>
        <v>1</v>
      </c>
      <c r="AR7161">
        <v>1</v>
      </c>
      <c r="AS7161">
        <v>0</v>
      </c>
      <c r="AT7161">
        <v>0</v>
      </c>
      <c r="AU7161">
        <v>0</v>
      </c>
      <c r="BA7161">
        <v>1.44</v>
      </c>
    </row>
    <row r="7162" spans="3:53" ht="12.75" x14ac:dyDescent="0.2">
      <c r="C7162" t="s">
        <v>1093</v>
      </c>
      <c r="D7162" t="s">
        <v>295</v>
      </c>
      <c r="E7162">
        <v>68.97</v>
      </c>
      <c r="F7162">
        <v>8.7100000000000009</v>
      </c>
      <c r="G7162">
        <v>6.96</v>
      </c>
      <c r="H7162">
        <v>2400</v>
      </c>
      <c r="I7162">
        <v>8.0000000000000002E-3</v>
      </c>
      <c r="J7162" t="s">
        <v>78</v>
      </c>
      <c r="K7162">
        <v>57.87</v>
      </c>
      <c r="L7162">
        <v>68.879986666666667</v>
      </c>
      <c r="M7162">
        <v>0.1306814035387901</v>
      </c>
      <c r="N7162">
        <v>68.479005263157887</v>
      </c>
      <c r="O7162">
        <v>0.71700039297485185</v>
      </c>
      <c r="P7162">
        <v>251268</v>
      </c>
      <c r="Q7162">
        <v>370535</v>
      </c>
      <c r="R7162">
        <v>0.68</v>
      </c>
      <c r="S7162">
        <v>47.904000000000003</v>
      </c>
      <c r="T7162">
        <v>6.9460000000000006</v>
      </c>
      <c r="U7162">
        <v>24.153600000000001</v>
      </c>
      <c r="V7162">
        <v>2.442165283386776</v>
      </c>
      <c r="AC7162">
        <v>69.28</v>
      </c>
      <c r="AD7162">
        <v>67.394999999999996</v>
      </c>
      <c r="AH7162" s="85">
        <f>IF(AND(M7162&lt;Variables!$G$6,M7162&gt;Variables!$G$5),0,1)</f>
        <v>1</v>
      </c>
      <c r="AI7162" s="85">
        <f t="shared" si="640"/>
        <v>0</v>
      </c>
      <c r="AJ7162" s="85">
        <f>IF(I7162&gt;Variables!$G$7,0,1)</f>
        <v>0</v>
      </c>
      <c r="AK7162" s="85">
        <f>IF(F7162&gt;Variables!$G$8,0,1)</f>
        <v>1</v>
      </c>
      <c r="AL7162" s="85">
        <f>IF(G7162&gt;Variables!$G$9,0,1)</f>
        <v>1</v>
      </c>
      <c r="AM7162" s="85">
        <f>IF(AND(K7162&gt;Variables!$G$10,K7162&lt;Variables!$G$11),0,1)</f>
        <v>0</v>
      </c>
      <c r="AN7162" s="103">
        <f>IF(H7162&lt;Variables!$G$13,1,0)</f>
        <v>1</v>
      </c>
      <c r="AO7162" s="101">
        <f>IF(R7162&lt;Variables!$G$12,0,1)</f>
        <v>0</v>
      </c>
      <c r="AP7162" s="86">
        <f t="shared" si="641"/>
        <v>1</v>
      </c>
      <c r="AR7162">
        <v>0</v>
      </c>
      <c r="AS7162">
        <v>0</v>
      </c>
      <c r="AT7162">
        <v>0</v>
      </c>
      <c r="AU7162">
        <v>1</v>
      </c>
      <c r="BA7162">
        <v>-0.75</v>
      </c>
    </row>
    <row r="7163" spans="3:53" ht="12.75" x14ac:dyDescent="0.2">
      <c r="C7163" t="s">
        <v>1093</v>
      </c>
      <c r="D7163" t="s">
        <v>215</v>
      </c>
      <c r="E7163">
        <v>22.68</v>
      </c>
      <c r="F7163">
        <v>6.59</v>
      </c>
      <c r="G7163">
        <v>-0.11</v>
      </c>
      <c r="H7163">
        <v>2990</v>
      </c>
      <c r="I7163">
        <v>6.8250000000000002</v>
      </c>
      <c r="J7163" t="s">
        <v>78</v>
      </c>
      <c r="K7163">
        <v>45.88</v>
      </c>
      <c r="L7163">
        <v>22.763159999999999</v>
      </c>
      <c r="M7163">
        <v>-0.2115699226293527</v>
      </c>
      <c r="N7163">
        <v>22.869133999999999</v>
      </c>
      <c r="O7163">
        <v>-0.67398267026639092</v>
      </c>
      <c r="P7163">
        <v>29165000</v>
      </c>
      <c r="Q7163">
        <v>27211000</v>
      </c>
      <c r="R7163">
        <v>1.07</v>
      </c>
      <c r="S7163">
        <v>47.904000000000003</v>
      </c>
      <c r="T7163">
        <v>6.9460000000000006</v>
      </c>
      <c r="U7163">
        <v>24.153600000000001</v>
      </c>
      <c r="V7163">
        <v>2.327300240569762</v>
      </c>
      <c r="AC7163">
        <v>23.15</v>
      </c>
      <c r="AD7163">
        <v>21.65</v>
      </c>
      <c r="AH7163" s="85">
        <f>IF(AND(M7163&lt;Variables!$G$6,M7163&gt;Variables!$G$5),0,1)</f>
        <v>1</v>
      </c>
      <c r="AI7163" s="85">
        <f t="shared" si="640"/>
        <v>1</v>
      </c>
      <c r="AJ7163" s="85">
        <f>IF(I7163&gt;Variables!$G$7,0,1)</f>
        <v>0</v>
      </c>
      <c r="AK7163" s="85">
        <f>IF(F7163&gt;Variables!$G$8,0,1)</f>
        <v>1</v>
      </c>
      <c r="AL7163" s="85">
        <f>IF(G7163&gt;Variables!$G$9,0,1)</f>
        <v>1</v>
      </c>
      <c r="AM7163" s="85">
        <f>IF(AND(K7163&gt;Variables!$G$10,K7163&lt;Variables!$G$11),0,1)</f>
        <v>1</v>
      </c>
      <c r="AN7163" s="103">
        <f>IF(H7163&lt;Variables!$G$13,1,0)</f>
        <v>0</v>
      </c>
      <c r="AO7163" s="101">
        <f>IF(R7163&lt;Variables!$G$12,0,1)</f>
        <v>0</v>
      </c>
      <c r="AP7163" s="86">
        <f t="shared" si="641"/>
        <v>1</v>
      </c>
      <c r="AR7163">
        <v>0</v>
      </c>
      <c r="AS7163">
        <v>0</v>
      </c>
      <c r="AT7163">
        <v>1</v>
      </c>
      <c r="AU7163">
        <v>0</v>
      </c>
      <c r="BA7163">
        <v>-2.25</v>
      </c>
    </row>
    <row r="7164" spans="3:53" ht="12.75" x14ac:dyDescent="0.2">
      <c r="C7164" t="s">
        <v>1093</v>
      </c>
      <c r="D7164" t="s">
        <v>1080</v>
      </c>
      <c r="E7164">
        <v>4.4400000000000004</v>
      </c>
      <c r="F7164">
        <v>23.59</v>
      </c>
      <c r="G7164">
        <v>22.25</v>
      </c>
      <c r="H7164">
        <v>73.88</v>
      </c>
      <c r="I7164">
        <v>-5.2220000000000004</v>
      </c>
      <c r="J7164" t="s">
        <v>78</v>
      </c>
      <c r="K7164">
        <v>64.33</v>
      </c>
      <c r="L7164">
        <v>4.2934299999999999</v>
      </c>
      <c r="M7164">
        <v>3.6467346620301329</v>
      </c>
      <c r="N7164">
        <v>4.3492579999999998</v>
      </c>
      <c r="O7164">
        <v>2.316303148721008</v>
      </c>
      <c r="P7164">
        <v>10690000</v>
      </c>
      <c r="Q7164">
        <v>953700</v>
      </c>
      <c r="R7164">
        <v>11.21</v>
      </c>
      <c r="S7164">
        <v>47.904000000000003</v>
      </c>
      <c r="T7164">
        <v>6.9460000000000006</v>
      </c>
      <c r="U7164">
        <v>24.153600000000001</v>
      </c>
      <c r="V7164">
        <v>2.269723438929713</v>
      </c>
      <c r="AC7164">
        <v>4.54</v>
      </c>
      <c r="AD7164">
        <v>3.96</v>
      </c>
      <c r="AH7164" s="85">
        <f>IF(AND(M7164&lt;Variables!$G$6,M7164&gt;Variables!$G$5),0,1)</f>
        <v>1</v>
      </c>
      <c r="AI7164" s="85">
        <f t="shared" si="640"/>
        <v>1</v>
      </c>
      <c r="AJ7164" s="85">
        <f>IF(I7164&gt;Variables!$G$7,0,1)</f>
        <v>1</v>
      </c>
      <c r="AK7164" s="85">
        <f>IF(F7164&gt;Variables!$G$8,0,1)</f>
        <v>0</v>
      </c>
      <c r="AL7164" s="85">
        <f>IF(G7164&gt;Variables!$G$9,0,1)</f>
        <v>0</v>
      </c>
      <c r="AM7164" s="85">
        <f>IF(AND(K7164&gt;Variables!$G$10,K7164&lt;Variables!$G$11),0,1)</f>
        <v>0</v>
      </c>
      <c r="AN7164" s="103">
        <f>IF(H7164&lt;Variables!$G$13,1,0)</f>
        <v>1</v>
      </c>
      <c r="AO7164" s="101">
        <f>IF(R7164&lt;Variables!$G$12,0,1)</f>
        <v>1</v>
      </c>
      <c r="AP7164" s="86">
        <f t="shared" si="641"/>
        <v>1</v>
      </c>
      <c r="AR7164">
        <v>0</v>
      </c>
      <c r="AS7164">
        <v>0</v>
      </c>
      <c r="AT7164">
        <v>1</v>
      </c>
      <c r="AU7164">
        <v>0</v>
      </c>
      <c r="BA7164">
        <v>-2.25</v>
      </c>
    </row>
    <row r="7165" spans="3:53" ht="12.75" x14ac:dyDescent="0.2">
      <c r="C7165" t="s">
        <v>1093</v>
      </c>
      <c r="D7165" t="s">
        <v>1042</v>
      </c>
      <c r="E7165">
        <v>15.62</v>
      </c>
      <c r="F7165">
        <v>14.53</v>
      </c>
      <c r="G7165">
        <v>5.12</v>
      </c>
      <c r="H7165">
        <v>2590</v>
      </c>
      <c r="I7165">
        <v>308.03399999999999</v>
      </c>
      <c r="J7165" t="s">
        <v>78</v>
      </c>
      <c r="K7165">
        <v>51.84</v>
      </c>
      <c r="L7165">
        <v>15.609055</v>
      </c>
      <c r="M7165">
        <v>6.0541781677236391E-3</v>
      </c>
      <c r="N7165">
        <v>15.567836</v>
      </c>
      <c r="O7165">
        <v>0.27084046877162538</v>
      </c>
      <c r="P7165">
        <v>5306000</v>
      </c>
      <c r="Q7165">
        <v>3463000</v>
      </c>
      <c r="R7165">
        <v>1.53</v>
      </c>
      <c r="S7165">
        <v>47.904000000000003</v>
      </c>
      <c r="T7165">
        <v>6.9460000000000006</v>
      </c>
      <c r="U7165">
        <v>24.153600000000001</v>
      </c>
      <c r="V7165">
        <v>2.3858728199491899</v>
      </c>
      <c r="AC7165">
        <v>15.75</v>
      </c>
      <c r="AD7165">
        <v>15.38</v>
      </c>
      <c r="AH7165" s="85">
        <f>IF(AND(M7165&lt;Variables!$G$6,M7165&gt;Variables!$G$5),0,1)</f>
        <v>1</v>
      </c>
      <c r="AI7165" s="85">
        <f t="shared" si="640"/>
        <v>0</v>
      </c>
      <c r="AJ7165" s="85">
        <f>IF(I7165&gt;Variables!$G$7,0,1)</f>
        <v>0</v>
      </c>
      <c r="AK7165" s="85">
        <f>IF(F7165&gt;Variables!$G$8,0,1)</f>
        <v>0</v>
      </c>
      <c r="AL7165" s="85">
        <f>IF(G7165&gt;Variables!$G$9,0,1)</f>
        <v>1</v>
      </c>
      <c r="AM7165" s="85">
        <f>IF(AND(K7165&gt;Variables!$G$10,K7165&lt;Variables!$G$11),0,1)</f>
        <v>0</v>
      </c>
      <c r="AN7165" s="103">
        <f>IF(H7165&lt;Variables!$G$13,1,0)</f>
        <v>0</v>
      </c>
      <c r="AO7165" s="101">
        <f>IF(R7165&lt;Variables!$G$12,0,1)</f>
        <v>0</v>
      </c>
      <c r="AP7165" s="86">
        <f t="shared" si="641"/>
        <v>1</v>
      </c>
      <c r="AR7165">
        <v>0</v>
      </c>
      <c r="AS7165">
        <v>1</v>
      </c>
      <c r="AT7165">
        <v>0</v>
      </c>
      <c r="AU7165">
        <v>0</v>
      </c>
      <c r="BA7165">
        <v>0.12</v>
      </c>
    </row>
    <row r="7166" spans="3:53" ht="12.75" x14ac:dyDescent="0.2">
      <c r="C7166" t="s">
        <v>1093</v>
      </c>
      <c r="D7166" t="s">
        <v>1038</v>
      </c>
      <c r="E7166">
        <v>5.18</v>
      </c>
      <c r="F7166">
        <v>6.53</v>
      </c>
      <c r="G7166">
        <v>-15.92</v>
      </c>
      <c r="H7166">
        <v>41.21</v>
      </c>
      <c r="I7166">
        <v>-44.326999999999998</v>
      </c>
      <c r="J7166" t="s">
        <v>78</v>
      </c>
      <c r="K7166">
        <v>52.43</v>
      </c>
      <c r="L7166">
        <v>5.1326700000000001</v>
      </c>
      <c r="M7166">
        <v>0.74678481180360701</v>
      </c>
      <c r="N7166">
        <v>5.2036920000000002</v>
      </c>
      <c r="O7166">
        <v>-0.62824625285278113</v>
      </c>
      <c r="P7166">
        <v>9426000</v>
      </c>
      <c r="Q7166">
        <v>136903</v>
      </c>
      <c r="R7166">
        <v>68.849999999999994</v>
      </c>
      <c r="S7166">
        <v>47.904000000000003</v>
      </c>
      <c r="T7166">
        <v>6.9460000000000006</v>
      </c>
      <c r="U7166">
        <v>24.153600000000001</v>
      </c>
      <c r="V7166">
        <v>2.367517578569438</v>
      </c>
      <c r="AC7166">
        <v>5.31</v>
      </c>
      <c r="AD7166">
        <v>4.5900999999999996</v>
      </c>
      <c r="AH7166" s="85">
        <f>IF(AND(M7166&lt;Variables!$G$6,M7166&gt;Variables!$G$5),0,1)</f>
        <v>1</v>
      </c>
      <c r="AI7166" s="85">
        <f t="shared" si="640"/>
        <v>1</v>
      </c>
      <c r="AJ7166" s="85">
        <f>IF(I7166&gt;Variables!$G$7,0,1)</f>
        <v>1</v>
      </c>
      <c r="AK7166" s="85">
        <f>IF(F7166&gt;Variables!$G$8,0,1)</f>
        <v>1</v>
      </c>
      <c r="AL7166" s="85">
        <f>IF(G7166&gt;Variables!$G$9,0,1)</f>
        <v>1</v>
      </c>
      <c r="AM7166" s="85">
        <f>IF(AND(K7166&gt;Variables!$G$10,K7166&lt;Variables!$G$11),0,1)</f>
        <v>0</v>
      </c>
      <c r="AN7166" s="103">
        <f>IF(H7166&lt;Variables!$G$13,1,0)</f>
        <v>1</v>
      </c>
      <c r="AO7166" s="101">
        <f>IF(R7166&lt;Variables!$G$12,0,1)</f>
        <v>1</v>
      </c>
      <c r="AP7166" s="86">
        <f t="shared" si="641"/>
        <v>1</v>
      </c>
      <c r="AR7166">
        <v>0</v>
      </c>
      <c r="AS7166">
        <v>0</v>
      </c>
      <c r="AT7166">
        <v>1</v>
      </c>
      <c r="AU7166">
        <v>0</v>
      </c>
      <c r="BA7166">
        <v>-2.25</v>
      </c>
    </row>
    <row r="7167" spans="3:53" ht="12.75" x14ac:dyDescent="0.2">
      <c r="C7167" t="s">
        <v>1093</v>
      </c>
      <c r="D7167" t="s">
        <v>1059</v>
      </c>
      <c r="E7167">
        <v>5.23</v>
      </c>
      <c r="F7167">
        <v>37.450000000000003</v>
      </c>
      <c r="G7167">
        <v>14.79</v>
      </c>
      <c r="H7167">
        <v>335.46</v>
      </c>
      <c r="I7167">
        <v>-26.940999999999999</v>
      </c>
      <c r="J7167" t="s">
        <v>78</v>
      </c>
      <c r="K7167">
        <v>33.08</v>
      </c>
      <c r="L7167">
        <v>5.3361199999999993</v>
      </c>
      <c r="M7167">
        <v>-2.7664295405650359</v>
      </c>
      <c r="N7167">
        <v>5.5362439999999999</v>
      </c>
      <c r="O7167">
        <v>-6.2812260442278127</v>
      </c>
      <c r="P7167">
        <v>5980000</v>
      </c>
      <c r="Q7167">
        <v>48840</v>
      </c>
      <c r="R7167">
        <v>122.44</v>
      </c>
      <c r="S7167">
        <v>47.904000000000003</v>
      </c>
      <c r="T7167">
        <v>6.9460000000000006</v>
      </c>
      <c r="U7167">
        <v>24.153600000000001</v>
      </c>
      <c r="V7167">
        <v>2.1284544992121619</v>
      </c>
      <c r="AC7167">
        <v>5.68</v>
      </c>
      <c r="AD7167">
        <v>4.5102000000000002</v>
      </c>
      <c r="AH7167" s="85">
        <f>IF(AND(M7167&lt;Variables!$G$6,M7167&gt;Variables!$G$5),0,1)</f>
        <v>0</v>
      </c>
      <c r="AI7167" s="85">
        <f t="shared" si="640"/>
        <v>1</v>
      </c>
      <c r="AJ7167" s="85">
        <f>IF(I7167&gt;Variables!$G$7,0,1)</f>
        <v>1</v>
      </c>
      <c r="AK7167" s="85">
        <f>IF(F7167&gt;Variables!$G$8,0,1)</f>
        <v>0</v>
      </c>
      <c r="AL7167" s="85">
        <f>IF(G7167&gt;Variables!$G$9,0,1)</f>
        <v>0</v>
      </c>
      <c r="AM7167" s="85">
        <f>IF(AND(K7167&gt;Variables!$G$10,K7167&lt;Variables!$G$11),0,1)</f>
        <v>1</v>
      </c>
      <c r="AN7167" s="103">
        <f>IF(H7167&lt;Variables!$G$13,1,0)</f>
        <v>1</v>
      </c>
      <c r="AO7167" s="101">
        <f>IF(R7167&lt;Variables!$G$12,0,1)</f>
        <v>1</v>
      </c>
      <c r="AP7167" s="86">
        <f t="shared" si="641"/>
        <v>1</v>
      </c>
      <c r="AR7167">
        <v>1</v>
      </c>
      <c r="AS7167">
        <v>0</v>
      </c>
      <c r="AT7167">
        <v>0</v>
      </c>
      <c r="AU7167">
        <v>0</v>
      </c>
      <c r="BA7167">
        <v>2</v>
      </c>
    </row>
    <row r="7168" spans="3:53" ht="12.75" x14ac:dyDescent="0.2">
      <c r="C7168" t="s">
        <v>1093</v>
      </c>
      <c r="D7168" t="s">
        <v>756</v>
      </c>
      <c r="E7168">
        <v>2.83</v>
      </c>
      <c r="F7168">
        <v>43.25</v>
      </c>
      <c r="G7168">
        <v>19.38</v>
      </c>
      <c r="H7168">
        <v>27.2</v>
      </c>
      <c r="I7168">
        <v>-58.25</v>
      </c>
      <c r="J7168" t="s">
        <v>78</v>
      </c>
      <c r="K7168">
        <v>43.25</v>
      </c>
      <c r="L7168">
        <v>2.9260700000000002</v>
      </c>
      <c r="M7168">
        <v>-2.0870997617965381</v>
      </c>
      <c r="N7168">
        <v>2.8833820000000001</v>
      </c>
      <c r="O7168">
        <v>-0.63751525118766428</v>
      </c>
      <c r="P7168">
        <v>95270000</v>
      </c>
      <c r="Q7168">
        <v>1960000</v>
      </c>
      <c r="R7168">
        <v>48.61</v>
      </c>
      <c r="S7168">
        <v>47.904000000000003</v>
      </c>
      <c r="T7168">
        <v>6.9460000000000006</v>
      </c>
      <c r="U7168">
        <v>24.153600000000001</v>
      </c>
      <c r="V7168">
        <v>2.3106486710502478</v>
      </c>
      <c r="AC7168">
        <v>3.75</v>
      </c>
      <c r="AD7168">
        <v>2.83</v>
      </c>
      <c r="AH7168" s="85">
        <f>IF(AND(M7168&lt;Variables!$G$6,M7168&gt;Variables!$G$5),0,1)</f>
        <v>0</v>
      </c>
      <c r="AI7168" s="85">
        <f t="shared" si="640"/>
        <v>0</v>
      </c>
      <c r="AJ7168" s="85">
        <f>IF(I7168&gt;Variables!$G$7,0,1)</f>
        <v>1</v>
      </c>
      <c r="AK7168" s="85">
        <f>IF(F7168&gt;Variables!$G$8,0,1)</f>
        <v>0</v>
      </c>
      <c r="AL7168" s="85">
        <f>IF(G7168&gt;Variables!$G$9,0,1)</f>
        <v>0</v>
      </c>
      <c r="AM7168" s="85">
        <f>IF(AND(K7168&gt;Variables!$G$10,K7168&lt;Variables!$G$11),0,1)</f>
        <v>1</v>
      </c>
      <c r="AN7168" s="103">
        <f>IF(H7168&lt;Variables!$G$13,1,0)</f>
        <v>1</v>
      </c>
      <c r="AO7168" s="101">
        <f>IF(R7168&lt;Variables!$G$12,0,1)</f>
        <v>1</v>
      </c>
      <c r="AP7168" s="86">
        <f t="shared" si="641"/>
        <v>1</v>
      </c>
      <c r="AR7168">
        <v>1</v>
      </c>
      <c r="AS7168">
        <v>0</v>
      </c>
      <c r="AT7168">
        <v>0</v>
      </c>
      <c r="AU7168">
        <v>0</v>
      </c>
      <c r="BA7168">
        <v>2</v>
      </c>
    </row>
    <row r="7169" spans="3:53" ht="12.75" x14ac:dyDescent="0.2">
      <c r="C7169" t="s">
        <v>1093</v>
      </c>
      <c r="D7169" t="s">
        <v>1049</v>
      </c>
      <c r="E7169">
        <v>9.9499999999999993</v>
      </c>
      <c r="F7169">
        <v>70.72</v>
      </c>
      <c r="G7169">
        <v>-12.4</v>
      </c>
      <c r="H7169">
        <v>32.65</v>
      </c>
      <c r="I7169">
        <v>-44.953000000000003</v>
      </c>
      <c r="J7169" t="s">
        <v>78</v>
      </c>
      <c r="K7169">
        <v>67.95</v>
      </c>
      <c r="L7169">
        <v>9.5790100000000002</v>
      </c>
      <c r="M7169">
        <v>4.7081065788635694</v>
      </c>
      <c r="N7169">
        <v>9.5792079999999995</v>
      </c>
      <c r="O7169">
        <v>4.7059422866692104</v>
      </c>
      <c r="P7169">
        <v>24460000</v>
      </c>
      <c r="Q7169">
        <v>559580</v>
      </c>
      <c r="R7169">
        <v>43.71</v>
      </c>
      <c r="S7169">
        <v>47.904000000000003</v>
      </c>
      <c r="T7169">
        <v>6.9460000000000006</v>
      </c>
      <c r="U7169">
        <v>24.153600000000001</v>
      </c>
      <c r="V7169">
        <v>2.186484867143891</v>
      </c>
      <c r="AC7169">
        <v>10.09</v>
      </c>
      <c r="AD7169">
        <v>7.3101000000000003</v>
      </c>
      <c r="AH7169" s="85">
        <f>IF(AND(M7169&lt;Variables!$G$6,M7169&gt;Variables!$G$5),0,1)</f>
        <v>1</v>
      </c>
      <c r="AI7169" s="85">
        <f t="shared" si="640"/>
        <v>1</v>
      </c>
      <c r="AJ7169" s="85">
        <f>IF(I7169&gt;Variables!$G$7,0,1)</f>
        <v>1</v>
      </c>
      <c r="AK7169" s="85">
        <f>IF(F7169&gt;Variables!$G$8,0,1)</f>
        <v>0</v>
      </c>
      <c r="AL7169" s="85">
        <f>IF(G7169&gt;Variables!$G$9,0,1)</f>
        <v>1</v>
      </c>
      <c r="AM7169" s="85">
        <f>IF(AND(K7169&gt;Variables!$G$10,K7169&lt;Variables!$G$11),0,1)</f>
        <v>0</v>
      </c>
      <c r="AN7169" s="103">
        <f>IF(H7169&lt;Variables!$G$13,1,0)</f>
        <v>1</v>
      </c>
      <c r="AO7169" s="101">
        <f>IF(R7169&lt;Variables!$G$12,0,1)</f>
        <v>1</v>
      </c>
      <c r="AP7169" s="86">
        <f t="shared" si="641"/>
        <v>1</v>
      </c>
      <c r="AR7169">
        <v>0</v>
      </c>
      <c r="AS7169">
        <v>0</v>
      </c>
      <c r="AT7169">
        <v>1</v>
      </c>
      <c r="AU7169">
        <v>0</v>
      </c>
      <c r="BA7169">
        <v>-2.25</v>
      </c>
    </row>
    <row r="7170" spans="3:53" ht="12.75" x14ac:dyDescent="0.2">
      <c r="C7170" s="182" t="s">
        <v>1093</v>
      </c>
      <c r="D7170" s="182" t="s">
        <v>1087</v>
      </c>
      <c r="E7170" s="182">
        <v>8.89</v>
      </c>
      <c r="F7170" s="182">
        <v>98.28</v>
      </c>
      <c r="G7170" s="182">
        <v>90.46</v>
      </c>
      <c r="H7170" s="182">
        <v>182.8</v>
      </c>
      <c r="I7170" s="182">
        <v>-74.507000000000005</v>
      </c>
      <c r="J7170" s="182" t="s">
        <v>78</v>
      </c>
      <c r="K7170" s="182">
        <v>62.05</v>
      </c>
      <c r="L7170" s="182">
        <v>10.563000000000001</v>
      </c>
      <c r="M7170" s="182">
        <v>-5.3384455173719614</v>
      </c>
      <c r="N7170" s="182">
        <v>9.3920000000000012</v>
      </c>
      <c r="O7170">
        <v>6.4640119250425787</v>
      </c>
      <c r="P7170">
        <v>1560000</v>
      </c>
      <c r="Q7170">
        <v>24860</v>
      </c>
      <c r="R7170">
        <v>62.75</v>
      </c>
      <c r="S7170">
        <v>47.904000000000003</v>
      </c>
      <c r="T7170">
        <v>6.9460000000000006</v>
      </c>
      <c r="U7170">
        <v>24.153600000000001</v>
      </c>
      <c r="V7170">
        <v>2.8164176228344222</v>
      </c>
      <c r="AC7170">
        <v>77.77</v>
      </c>
      <c r="AD7170">
        <v>8.51</v>
      </c>
      <c r="AH7170" s="85">
        <f>IF(AND(M7170&lt;Variables!$G$6,M7170&gt;Variables!$G$5),0,1)</f>
        <v>1</v>
      </c>
      <c r="AI7170" s="85">
        <f t="shared" si="640"/>
        <v>0</v>
      </c>
      <c r="AJ7170" s="85">
        <f>IF(I7170&gt;Variables!$G$7,0,1)</f>
        <v>1</v>
      </c>
      <c r="AK7170" s="85">
        <f>IF(F7170&gt;Variables!$G$8,0,1)</f>
        <v>0</v>
      </c>
      <c r="AL7170" s="85">
        <f>IF(G7170&gt;Variables!$G$9,0,1)</f>
        <v>0</v>
      </c>
      <c r="AM7170" s="85">
        <f>IF(AND(K7170&gt;Variables!$G$10,K7170&lt;Variables!$G$11),0,1)</f>
        <v>0</v>
      </c>
      <c r="AN7170" s="103">
        <f>IF(H7170&lt;Variables!$G$13,1,0)</f>
        <v>1</v>
      </c>
      <c r="AO7170" s="101">
        <f>IF(R7170&lt;Variables!$G$12,0,1)</f>
        <v>1</v>
      </c>
      <c r="AP7170" s="86">
        <f t="shared" si="641"/>
        <v>1</v>
      </c>
      <c r="AR7170">
        <v>1</v>
      </c>
      <c r="AS7170">
        <v>0</v>
      </c>
      <c r="AT7170">
        <v>0</v>
      </c>
      <c r="AU7170">
        <v>0</v>
      </c>
      <c r="BA7170">
        <v>2</v>
      </c>
    </row>
    <row r="7171" spans="3:53" ht="12.75" x14ac:dyDescent="0.2">
      <c r="C7171" t="s">
        <v>1093</v>
      </c>
      <c r="D7171" t="s">
        <v>1048</v>
      </c>
      <c r="E7171">
        <v>9.0500000000000007</v>
      </c>
      <c r="F7171">
        <v>135.54</v>
      </c>
      <c r="G7171">
        <v>47.54</v>
      </c>
      <c r="H7171">
        <v>33.130000000000003</v>
      </c>
      <c r="I7171">
        <v>-48.737000000000002</v>
      </c>
      <c r="J7171" t="s">
        <v>78</v>
      </c>
      <c r="K7171">
        <v>36.28</v>
      </c>
      <c r="L7171">
        <v>10.007605</v>
      </c>
      <c r="M7171">
        <v>-6.9707487455789803</v>
      </c>
      <c r="N7171">
        <v>9.5945119999999999</v>
      </c>
      <c r="O7171">
        <v>-2.9653618651996001</v>
      </c>
      <c r="P7171">
        <v>136300000</v>
      </c>
      <c r="Q7171">
        <v>54420</v>
      </c>
      <c r="R7171">
        <v>2504.59</v>
      </c>
      <c r="S7171">
        <v>47.904000000000003</v>
      </c>
      <c r="T7171">
        <v>6.9460000000000006</v>
      </c>
      <c r="U7171">
        <v>24.153600000000001</v>
      </c>
      <c r="V7171">
        <v>2.1298957803694289</v>
      </c>
      <c r="AC7171">
        <v>10.34</v>
      </c>
      <c r="AD7171">
        <v>6.45</v>
      </c>
      <c r="AH7171" s="85">
        <f>IF(AND(M7171&lt;Variables!$G$6,M7171&gt;Variables!$G$5),0,1)</f>
        <v>1</v>
      </c>
      <c r="AI7171" s="85">
        <f t="shared" ref="AI7171:AI7234" si="642">IF(L7171&gt;N7171,0,1)</f>
        <v>0</v>
      </c>
      <c r="AJ7171" s="85">
        <f>IF(I7171&gt;Variables!$G$7,0,1)</f>
        <v>1</v>
      </c>
      <c r="AK7171" s="85">
        <f>IF(F7171&gt;Variables!$G$8,0,1)</f>
        <v>0</v>
      </c>
      <c r="AL7171" s="85">
        <f>IF(G7171&gt;Variables!$G$9,0,1)</f>
        <v>0</v>
      </c>
      <c r="AM7171" s="85">
        <f>IF(AND(K7171&gt;Variables!$G$10,K7171&lt;Variables!$G$11),0,1)</f>
        <v>1</v>
      </c>
      <c r="AN7171" s="103">
        <f>IF(H7171&lt;Variables!$G$13,1,0)</f>
        <v>1</v>
      </c>
      <c r="AO7171" s="101">
        <f>IF(R7171&lt;Variables!$G$12,0,1)</f>
        <v>1</v>
      </c>
      <c r="AP7171" s="86">
        <f t="shared" si="641"/>
        <v>1</v>
      </c>
      <c r="AR7171">
        <v>1</v>
      </c>
      <c r="AS7171">
        <v>0</v>
      </c>
      <c r="AT7171">
        <v>0</v>
      </c>
      <c r="AU7171">
        <v>0</v>
      </c>
      <c r="BA7171">
        <v>2</v>
      </c>
    </row>
    <row r="7172" spans="3:53" ht="12.75" x14ac:dyDescent="0.2">
      <c r="C7172" t="s">
        <v>1093</v>
      </c>
      <c r="D7172" t="s">
        <v>1040</v>
      </c>
      <c r="E7172">
        <v>2.76</v>
      </c>
      <c r="F7172">
        <v>8.82</v>
      </c>
      <c r="G7172">
        <v>2.15</v>
      </c>
      <c r="H7172">
        <v>-99999</v>
      </c>
      <c r="I7172">
        <v>186.672</v>
      </c>
      <c r="J7172" t="s">
        <v>78</v>
      </c>
      <c r="K7172">
        <v>50.5</v>
      </c>
      <c r="L7172">
        <v>2.7589999999999999</v>
      </c>
      <c r="M7172">
        <v>-3.6245016310253349E-2</v>
      </c>
      <c r="N7172">
        <v>2.7657500000000002</v>
      </c>
      <c r="O7172">
        <v>-0.28021332369157381</v>
      </c>
      <c r="P7172">
        <v>208488</v>
      </c>
      <c r="Q7172">
        <v>61287</v>
      </c>
      <c r="R7172">
        <v>3.4</v>
      </c>
      <c r="S7172">
        <v>47.904000000000003</v>
      </c>
      <c r="T7172">
        <v>6.9460000000000006</v>
      </c>
      <c r="U7172">
        <v>24.153600000000001</v>
      </c>
      <c r="V7172">
        <v>2.373174708227618</v>
      </c>
      <c r="AC7172">
        <v>2.77</v>
      </c>
      <c r="AD7172">
        <v>2.7501000000000002</v>
      </c>
      <c r="AH7172" s="85">
        <f>IF(AND(M7172&lt;Variables!$G$6,M7172&gt;Variables!$G$5),0,1)</f>
        <v>1</v>
      </c>
      <c r="AI7172" s="85">
        <f t="shared" si="642"/>
        <v>1</v>
      </c>
      <c r="AJ7172" s="85">
        <f>IF(I7172&gt;Variables!$G$7,0,1)</f>
        <v>0</v>
      </c>
      <c r="AK7172" s="85">
        <f>IF(F7172&gt;Variables!$G$8,0,1)</f>
        <v>1</v>
      </c>
      <c r="AL7172" s="85">
        <f>IF(G7172&gt;Variables!$G$9,0,1)</f>
        <v>1</v>
      </c>
      <c r="AM7172" s="85">
        <f>IF(AND(K7172&gt;Variables!$G$10,K7172&lt;Variables!$G$11),0,1)</f>
        <v>0</v>
      </c>
      <c r="AN7172" s="103">
        <f>IF(H7172&lt;Variables!$G$13,1,0)</f>
        <v>1</v>
      </c>
      <c r="AO7172" s="101">
        <f>IF(R7172&lt;Variables!$G$12,0,1)</f>
        <v>1</v>
      </c>
      <c r="AP7172" s="86">
        <f t="shared" si="641"/>
        <v>1</v>
      </c>
      <c r="AR7172">
        <v>0</v>
      </c>
      <c r="AS7172">
        <v>0</v>
      </c>
      <c r="AT7172">
        <v>0</v>
      </c>
      <c r="AU7172">
        <v>0</v>
      </c>
      <c r="BA7172">
        <v>0</v>
      </c>
    </row>
    <row r="7173" spans="3:53" ht="12.75" x14ac:dyDescent="0.2">
      <c r="C7173" t="s">
        <v>1093</v>
      </c>
      <c r="D7173" t="s">
        <v>1043</v>
      </c>
      <c r="E7173">
        <v>27.32</v>
      </c>
      <c r="F7173">
        <v>6.3</v>
      </c>
      <c r="G7173">
        <v>2.94</v>
      </c>
      <c r="H7173">
        <v>-99999</v>
      </c>
      <c r="I7173">
        <v>-0.186</v>
      </c>
      <c r="J7173" t="s">
        <v>78</v>
      </c>
      <c r="K7173">
        <v>49.63</v>
      </c>
      <c r="L7173">
        <v>27.315375</v>
      </c>
      <c r="M7173">
        <v>1.6931856143292071E-2</v>
      </c>
      <c r="N7173">
        <v>27.319803571428569</v>
      </c>
      <c r="O7173">
        <v>7.1899701223845718E-4</v>
      </c>
      <c r="P7173">
        <v>118111</v>
      </c>
      <c r="Q7173">
        <v>205671</v>
      </c>
      <c r="R7173">
        <v>0.56999999999999995</v>
      </c>
      <c r="S7173">
        <v>47.904000000000003</v>
      </c>
      <c r="T7173">
        <v>6.9460000000000006</v>
      </c>
      <c r="U7173">
        <v>24.153600000000001</v>
      </c>
      <c r="V7173">
        <v>2.3627446644444752</v>
      </c>
      <c r="AC7173">
        <v>27.41</v>
      </c>
      <c r="AD7173">
        <v>27.31</v>
      </c>
      <c r="AH7173" s="85">
        <f>IF(AND(M7173&lt;Variables!$G$6,M7173&gt;Variables!$G$5),0,1)</f>
        <v>1</v>
      </c>
      <c r="AI7173" s="85">
        <f t="shared" si="642"/>
        <v>1</v>
      </c>
      <c r="AJ7173" s="85">
        <f>IF(I7173&gt;Variables!$G$7,0,1)</f>
        <v>1</v>
      </c>
      <c r="AK7173" s="85">
        <f>IF(F7173&gt;Variables!$G$8,0,1)</f>
        <v>1</v>
      </c>
      <c r="AL7173" s="85">
        <f>IF(G7173&gt;Variables!$G$9,0,1)</f>
        <v>1</v>
      </c>
      <c r="AM7173" s="85">
        <f>IF(AND(K7173&gt;Variables!$G$10,K7173&lt;Variables!$G$11),0,1)</f>
        <v>1</v>
      </c>
      <c r="AN7173" s="103">
        <f>IF(H7173&lt;Variables!$G$13,1,0)</f>
        <v>1</v>
      </c>
      <c r="AO7173" s="101">
        <f>IF(R7173&lt;Variables!$G$12,0,1)</f>
        <v>0</v>
      </c>
      <c r="AP7173" s="86">
        <f t="shared" si="641"/>
        <v>1</v>
      </c>
      <c r="AR7173">
        <v>0</v>
      </c>
      <c r="AS7173">
        <v>0</v>
      </c>
      <c r="AT7173">
        <v>0</v>
      </c>
      <c r="AU7173">
        <v>0</v>
      </c>
      <c r="BA7173">
        <v>0</v>
      </c>
    </row>
    <row r="7174" spans="3:53" ht="12.75" x14ac:dyDescent="0.2">
      <c r="C7174" t="s">
        <v>1093</v>
      </c>
      <c r="D7174" t="s">
        <v>925</v>
      </c>
      <c r="E7174">
        <v>54.67</v>
      </c>
      <c r="F7174">
        <v>6.31</v>
      </c>
      <c r="G7174">
        <v>1.39</v>
      </c>
      <c r="H7174">
        <v>-99999</v>
      </c>
      <c r="I7174">
        <v>-0.152</v>
      </c>
      <c r="J7174" t="s">
        <v>78</v>
      </c>
      <c r="K7174">
        <v>62.21</v>
      </c>
      <c r="L7174">
        <v>54.652458333333321</v>
      </c>
      <c r="M7174">
        <v>3.2096756855275153E-2</v>
      </c>
      <c r="N7174">
        <v>54.630847826086963</v>
      </c>
      <c r="O7174">
        <v>7.1666788034621301E-2</v>
      </c>
      <c r="P7174">
        <v>117325</v>
      </c>
      <c r="Q7174">
        <v>214801</v>
      </c>
      <c r="R7174">
        <v>0.55000000000000004</v>
      </c>
      <c r="S7174">
        <v>47.904000000000003</v>
      </c>
      <c r="T7174">
        <v>6.9460000000000006</v>
      </c>
      <c r="U7174">
        <v>24.153600000000001</v>
      </c>
      <c r="V7174">
        <v>2.4915292730750891</v>
      </c>
      <c r="AC7174">
        <v>54.79</v>
      </c>
      <c r="AD7174">
        <v>54.599899999999998</v>
      </c>
      <c r="AH7174" s="85">
        <f>IF(AND(M7174&lt;Variables!$G$6,M7174&gt;Variables!$G$5),0,1)</f>
        <v>1</v>
      </c>
      <c r="AI7174" s="85">
        <f t="shared" si="642"/>
        <v>0</v>
      </c>
      <c r="AJ7174" s="85">
        <f>IF(I7174&gt;Variables!$G$7,0,1)</f>
        <v>1</v>
      </c>
      <c r="AK7174" s="85">
        <f>IF(F7174&gt;Variables!$G$8,0,1)</f>
        <v>1</v>
      </c>
      <c r="AL7174" s="85">
        <f>IF(G7174&gt;Variables!$G$9,0,1)</f>
        <v>1</v>
      </c>
      <c r="AM7174" s="85">
        <f>IF(AND(K7174&gt;Variables!$G$10,K7174&lt;Variables!$G$11),0,1)</f>
        <v>0</v>
      </c>
      <c r="AN7174" s="103">
        <f>IF(H7174&lt;Variables!$G$13,1,0)</f>
        <v>1</v>
      </c>
      <c r="AO7174" s="101">
        <f>IF(R7174&lt;Variables!$G$12,0,1)</f>
        <v>0</v>
      </c>
      <c r="AP7174" s="86">
        <f t="shared" si="641"/>
        <v>1</v>
      </c>
      <c r="AR7174">
        <v>0</v>
      </c>
      <c r="AS7174">
        <v>0</v>
      </c>
      <c r="AT7174">
        <v>0</v>
      </c>
      <c r="AU7174">
        <v>0</v>
      </c>
      <c r="BA7174">
        <v>0</v>
      </c>
    </row>
    <row r="7175" spans="3:53" ht="12.75" x14ac:dyDescent="0.2">
      <c r="C7175" t="s">
        <v>1093</v>
      </c>
      <c r="D7175" t="s">
        <v>1036</v>
      </c>
      <c r="E7175">
        <v>707.11</v>
      </c>
      <c r="F7175">
        <v>15.5</v>
      </c>
      <c r="G7175">
        <v>2.92</v>
      </c>
      <c r="H7175">
        <v>12820</v>
      </c>
      <c r="I7175">
        <v>72.02</v>
      </c>
      <c r="J7175" t="s">
        <v>76</v>
      </c>
      <c r="K7175">
        <v>63.2</v>
      </c>
      <c r="L7175">
        <v>703.95452499999999</v>
      </c>
      <c r="M7175">
        <v>0.30049881418121033</v>
      </c>
      <c r="N7175">
        <v>702.79594000000009</v>
      </c>
      <c r="O7175">
        <v>0.465847881818992</v>
      </c>
      <c r="P7175">
        <v>2213000</v>
      </c>
      <c r="Q7175">
        <v>568465</v>
      </c>
      <c r="R7175">
        <v>3.89</v>
      </c>
      <c r="S7175">
        <v>47.904000000000003</v>
      </c>
      <c r="T7175">
        <v>6.9460000000000006</v>
      </c>
      <c r="U7175">
        <v>24.153600000000001</v>
      </c>
      <c r="V7175">
        <v>2.4844835352365982</v>
      </c>
      <c r="AC7175">
        <v>714.68989999999997</v>
      </c>
      <c r="AD7175">
        <v>699.5</v>
      </c>
      <c r="AH7175" s="85">
        <f>IF(AND(M7175&lt;Variables!$G$6,M7175&gt;Variables!$G$5),0,1)</f>
        <v>1</v>
      </c>
      <c r="AI7175" s="85">
        <f t="shared" si="642"/>
        <v>0</v>
      </c>
      <c r="AJ7175" s="85">
        <f>IF(I7175&gt;Variables!$G$7,0,1)</f>
        <v>0</v>
      </c>
      <c r="AK7175" s="85">
        <f>IF(F7175&gt;Variables!$G$8,0,1)</f>
        <v>0</v>
      </c>
      <c r="AL7175" s="85">
        <f>IF(G7175&gt;Variables!$G$9,0,1)</f>
        <v>1</v>
      </c>
      <c r="AM7175" s="85">
        <f>IF(AND(K7175&gt;Variables!$G$10,K7175&lt;Variables!$G$11),0,1)</f>
        <v>0</v>
      </c>
      <c r="AN7175" s="103">
        <f>IF(H7175&lt;Variables!$G$13,1,0)</f>
        <v>0</v>
      </c>
      <c r="AO7175" s="101">
        <f>IF(R7175&lt;Variables!$G$12,0,1)</f>
        <v>1</v>
      </c>
      <c r="AP7175" s="86">
        <f t="shared" si="641"/>
        <v>0</v>
      </c>
      <c r="AR7175">
        <v>0</v>
      </c>
      <c r="AS7175">
        <v>1</v>
      </c>
      <c r="AT7175">
        <v>0</v>
      </c>
      <c r="AU7175">
        <v>0</v>
      </c>
      <c r="BA7175">
        <v>-0.22</v>
      </c>
    </row>
    <row r="7176" spans="3:53" ht="12.75" x14ac:dyDescent="0.2">
      <c r="C7176" t="s">
        <v>1093</v>
      </c>
      <c r="D7176" t="s">
        <v>1037</v>
      </c>
      <c r="E7176">
        <v>67.36</v>
      </c>
      <c r="F7176">
        <v>10.16</v>
      </c>
      <c r="G7176">
        <v>2.68</v>
      </c>
      <c r="H7176">
        <v>3300</v>
      </c>
      <c r="I7176">
        <v>2.806</v>
      </c>
      <c r="J7176" t="s">
        <v>76</v>
      </c>
      <c r="K7176">
        <v>59.84</v>
      </c>
      <c r="L7176">
        <v>66.861444999999989</v>
      </c>
      <c r="M7176">
        <v>0.59609091607280695</v>
      </c>
      <c r="N7176">
        <v>66.488901999999996</v>
      </c>
      <c r="O7176">
        <v>1.1597394103455181</v>
      </c>
      <c r="P7176">
        <v>5307000</v>
      </c>
      <c r="Q7176">
        <v>781900</v>
      </c>
      <c r="R7176">
        <v>6.79</v>
      </c>
      <c r="S7176">
        <v>47.904000000000003</v>
      </c>
      <c r="T7176">
        <v>6.9460000000000006</v>
      </c>
      <c r="U7176">
        <v>24.153600000000001</v>
      </c>
      <c r="V7176">
        <v>2.4365043722164228</v>
      </c>
      <c r="AC7176">
        <v>70.704999999999998</v>
      </c>
      <c r="AD7176">
        <v>65.45</v>
      </c>
      <c r="AH7176" s="85">
        <f>IF(AND(M7176&lt;Variables!$G$6,M7176&gt;Variables!$G$5),0,1)</f>
        <v>1</v>
      </c>
      <c r="AI7176" s="85">
        <f t="shared" si="642"/>
        <v>0</v>
      </c>
      <c r="AJ7176" s="85">
        <f>IF(I7176&gt;Variables!$G$7,0,1)</f>
        <v>0</v>
      </c>
      <c r="AK7176" s="85">
        <f>IF(F7176&gt;Variables!$G$8,0,1)</f>
        <v>0</v>
      </c>
      <c r="AL7176" s="85">
        <f>IF(G7176&gt;Variables!$G$9,0,1)</f>
        <v>1</v>
      </c>
      <c r="AM7176" s="85">
        <f>IF(AND(K7176&gt;Variables!$G$10,K7176&lt;Variables!$G$11),0,1)</f>
        <v>0</v>
      </c>
      <c r="AN7176" s="103">
        <f>IF(H7176&lt;Variables!$G$13,1,0)</f>
        <v>0</v>
      </c>
      <c r="AO7176" s="101">
        <f>IF(R7176&lt;Variables!$G$12,0,1)</f>
        <v>1</v>
      </c>
      <c r="AP7176" s="86">
        <f t="shared" si="641"/>
        <v>0</v>
      </c>
      <c r="AR7176">
        <v>0</v>
      </c>
      <c r="AS7176">
        <v>0</v>
      </c>
      <c r="AT7176">
        <v>1</v>
      </c>
      <c r="AU7176">
        <v>0</v>
      </c>
      <c r="BA7176">
        <v>-2.25</v>
      </c>
    </row>
    <row r="7177" spans="3:53" ht="12.75" x14ac:dyDescent="0.2">
      <c r="C7177" t="s">
        <v>1093</v>
      </c>
      <c r="D7177" t="s">
        <v>1035</v>
      </c>
      <c r="E7177">
        <v>101.06</v>
      </c>
      <c r="F7177">
        <v>7.18</v>
      </c>
      <c r="G7177">
        <v>6.97</v>
      </c>
      <c r="H7177">
        <v>6520</v>
      </c>
      <c r="I7177">
        <v>-29.03</v>
      </c>
      <c r="J7177" t="s">
        <v>76</v>
      </c>
      <c r="K7177">
        <v>53.08</v>
      </c>
      <c r="L7177">
        <v>101.2080555555555</v>
      </c>
      <c r="M7177">
        <v>-4.7481947253863489E-2</v>
      </c>
      <c r="N7177">
        <v>100.8510795454546</v>
      </c>
      <c r="O7177">
        <v>0.3063134831454235</v>
      </c>
      <c r="P7177">
        <v>705872</v>
      </c>
      <c r="Q7177">
        <v>433339</v>
      </c>
      <c r="R7177">
        <v>1.63</v>
      </c>
      <c r="S7177">
        <v>47.904000000000003</v>
      </c>
      <c r="T7177">
        <v>6.9460000000000006</v>
      </c>
      <c r="U7177">
        <v>24.153600000000001</v>
      </c>
      <c r="V7177">
        <v>2.400565684448702</v>
      </c>
      <c r="AC7177">
        <v>101.06</v>
      </c>
      <c r="AD7177">
        <v>97.584999999999994</v>
      </c>
      <c r="AH7177" s="85">
        <f>IF(AND(M7177&lt;Variables!$G$6,M7177&gt;Variables!$G$5),0,1)</f>
        <v>1</v>
      </c>
      <c r="AI7177" s="85">
        <f t="shared" si="642"/>
        <v>0</v>
      </c>
      <c r="AJ7177" s="85">
        <f>IF(I7177&gt;Variables!$G$7,0,1)</f>
        <v>1</v>
      </c>
      <c r="AK7177" s="85">
        <f>IF(F7177&gt;Variables!$G$8,0,1)</f>
        <v>1</v>
      </c>
      <c r="AL7177" s="85">
        <f>IF(G7177&gt;Variables!$G$9,0,1)</f>
        <v>1</v>
      </c>
      <c r="AM7177" s="85">
        <f>IF(AND(K7177&gt;Variables!$G$10,K7177&lt;Variables!$G$11),0,1)</f>
        <v>0</v>
      </c>
      <c r="AN7177" s="103">
        <f>IF(H7177&lt;Variables!$G$13,1,0)</f>
        <v>0</v>
      </c>
      <c r="AO7177" s="101">
        <f>IF(R7177&lt;Variables!$G$12,0,1)</f>
        <v>0</v>
      </c>
      <c r="AP7177" s="86">
        <f t="shared" si="641"/>
        <v>0</v>
      </c>
      <c r="AR7177">
        <v>0</v>
      </c>
      <c r="AS7177">
        <v>0</v>
      </c>
      <c r="AT7177">
        <v>1</v>
      </c>
      <c r="AU7177">
        <v>0</v>
      </c>
      <c r="BA7177">
        <v>-1.53</v>
      </c>
    </row>
    <row r="7178" spans="3:53" ht="12.75" x14ac:dyDescent="0.2">
      <c r="C7178" t="s">
        <v>1093</v>
      </c>
      <c r="D7178" t="s">
        <v>1052</v>
      </c>
      <c r="E7178">
        <v>11.09</v>
      </c>
      <c r="F7178">
        <v>7.12</v>
      </c>
      <c r="G7178">
        <v>6.2</v>
      </c>
      <c r="H7178">
        <v>3600</v>
      </c>
      <c r="I7178">
        <v>11.068</v>
      </c>
      <c r="J7178" t="s">
        <v>76</v>
      </c>
      <c r="K7178">
        <v>64.38</v>
      </c>
      <c r="L7178">
        <v>11.008746153846159</v>
      </c>
      <c r="M7178">
        <v>0.80621212364712613</v>
      </c>
      <c r="N7178">
        <v>10.93640666666667</v>
      </c>
      <c r="O7178">
        <v>1.4730005772767381</v>
      </c>
      <c r="P7178">
        <v>205655</v>
      </c>
      <c r="Q7178">
        <v>677595</v>
      </c>
      <c r="R7178">
        <v>0.3</v>
      </c>
      <c r="S7178">
        <v>47.904000000000003</v>
      </c>
      <c r="T7178">
        <v>6.9460000000000006</v>
      </c>
      <c r="U7178">
        <v>24.153600000000001</v>
      </c>
      <c r="V7178">
        <v>2.461533746768898</v>
      </c>
      <c r="AC7178">
        <v>11.2</v>
      </c>
      <c r="AD7178">
        <v>10.75</v>
      </c>
      <c r="AH7178" s="85">
        <f>IF(AND(M7178&lt;Variables!$G$6,M7178&gt;Variables!$G$5),0,1)</f>
        <v>1</v>
      </c>
      <c r="AI7178" s="85">
        <f t="shared" si="642"/>
        <v>0</v>
      </c>
      <c r="AJ7178" s="85">
        <f>IF(I7178&gt;Variables!$G$7,0,1)</f>
        <v>0</v>
      </c>
      <c r="AK7178" s="85">
        <f>IF(F7178&gt;Variables!$G$8,0,1)</f>
        <v>1</v>
      </c>
      <c r="AL7178" s="85">
        <f>IF(G7178&gt;Variables!$G$9,0,1)</f>
        <v>1</v>
      </c>
      <c r="AM7178" s="85">
        <f>IF(AND(K7178&gt;Variables!$G$10,K7178&lt;Variables!$G$11),0,1)</f>
        <v>0</v>
      </c>
      <c r="AN7178" s="103">
        <f>IF(H7178&lt;Variables!$G$13,1,0)</f>
        <v>0</v>
      </c>
      <c r="AO7178" s="101">
        <f>IF(R7178&lt;Variables!$G$12,0,1)</f>
        <v>0</v>
      </c>
      <c r="AP7178" s="86">
        <f t="shared" si="641"/>
        <v>0</v>
      </c>
      <c r="AR7178">
        <v>0</v>
      </c>
      <c r="AS7178">
        <v>0</v>
      </c>
      <c r="AT7178">
        <v>1</v>
      </c>
      <c r="AU7178">
        <v>0</v>
      </c>
      <c r="BA7178">
        <v>-1.01</v>
      </c>
    </row>
    <row r="7179" spans="3:53" ht="12.75" x14ac:dyDescent="0.2">
      <c r="C7179" t="s">
        <v>1093</v>
      </c>
      <c r="D7179" t="s">
        <v>1091</v>
      </c>
      <c r="E7179">
        <v>2.48</v>
      </c>
      <c r="F7179">
        <v>13.12</v>
      </c>
      <c r="G7179">
        <v>3.73</v>
      </c>
      <c r="H7179">
        <v>-99999</v>
      </c>
      <c r="I7179">
        <v>1686.7850000000001</v>
      </c>
      <c r="J7179" t="s">
        <v>76</v>
      </c>
      <c r="K7179">
        <v>71.540000000000006</v>
      </c>
      <c r="L7179">
        <v>2.5</v>
      </c>
      <c r="M7179">
        <v>0</v>
      </c>
      <c r="N7179">
        <v>2.4740199999999999</v>
      </c>
      <c r="O7179">
        <v>1.0501127719258401</v>
      </c>
      <c r="P7179">
        <v>16327</v>
      </c>
      <c r="Q7179">
        <v>37295</v>
      </c>
      <c r="R7179">
        <v>0.44</v>
      </c>
      <c r="S7179">
        <v>47.904000000000003</v>
      </c>
      <c r="T7179">
        <v>6.9460000000000006</v>
      </c>
      <c r="U7179">
        <v>24.153600000000001</v>
      </c>
      <c r="V7179">
        <v>2.5901543999999999</v>
      </c>
      <c r="AC7179">
        <v>2.5299999999999998</v>
      </c>
      <c r="AD7179">
        <v>2.48</v>
      </c>
      <c r="AH7179" s="85">
        <f>IF(AND(M7179&lt;Variables!$G$6,M7179&gt;Variables!$G$5),0,1)</f>
        <v>1</v>
      </c>
      <c r="AI7179" s="85">
        <f t="shared" si="642"/>
        <v>0</v>
      </c>
      <c r="AJ7179" s="85">
        <f>IF(I7179&gt;Variables!$G$7,0,1)</f>
        <v>0</v>
      </c>
      <c r="AK7179" s="85">
        <f>IF(F7179&gt;Variables!$G$8,0,1)</f>
        <v>0</v>
      </c>
      <c r="AL7179" s="85">
        <f>IF(G7179&gt;Variables!$G$9,0,1)</f>
        <v>1</v>
      </c>
      <c r="AM7179" s="85">
        <f>IF(AND(K7179&gt;Variables!$G$10,K7179&lt;Variables!$G$11),0,1)</f>
        <v>0</v>
      </c>
      <c r="AN7179" s="103">
        <f>IF(H7179&lt;Variables!$G$13,1,0)</f>
        <v>1</v>
      </c>
      <c r="AO7179" s="101">
        <f>IF(R7179&lt;Variables!$G$12,0,1)</f>
        <v>0</v>
      </c>
      <c r="AP7179" s="86">
        <f t="shared" si="641"/>
        <v>0</v>
      </c>
      <c r="AR7179">
        <v>1</v>
      </c>
      <c r="AS7179">
        <v>0</v>
      </c>
      <c r="AT7179">
        <v>0</v>
      </c>
      <c r="AU7179">
        <v>0</v>
      </c>
      <c r="BA7179">
        <v>2</v>
      </c>
    </row>
    <row r="7180" spans="3:53" ht="12.75" x14ac:dyDescent="0.2">
      <c r="C7180" t="s">
        <v>1093</v>
      </c>
      <c r="D7180" t="s">
        <v>1039</v>
      </c>
      <c r="E7180">
        <v>6.19</v>
      </c>
      <c r="F7180">
        <v>22.47</v>
      </c>
      <c r="G7180">
        <v>-4.88</v>
      </c>
      <c r="H7180">
        <v>6.19</v>
      </c>
      <c r="I7180">
        <v>-41.941000000000003</v>
      </c>
      <c r="J7180" t="s">
        <v>76</v>
      </c>
      <c r="K7180">
        <v>49.43</v>
      </c>
      <c r="L7180">
        <v>6.2212699999999996</v>
      </c>
      <c r="M7180">
        <v>-0.46887532609900712</v>
      </c>
      <c r="N7180">
        <v>6.1903139999999999</v>
      </c>
      <c r="O7180">
        <v>2.885152514072897E-2</v>
      </c>
      <c r="P7180">
        <v>10720000</v>
      </c>
      <c r="Q7180">
        <v>250890</v>
      </c>
      <c r="R7180">
        <v>42.73</v>
      </c>
      <c r="S7180">
        <v>47.904000000000003</v>
      </c>
      <c r="T7180">
        <v>6.9460000000000006</v>
      </c>
      <c r="U7180">
        <v>24.153600000000001</v>
      </c>
      <c r="V7180">
        <v>2.3725137146717632</v>
      </c>
      <c r="AC7180">
        <v>6.41</v>
      </c>
      <c r="AD7180">
        <v>5.3</v>
      </c>
      <c r="AH7180" s="85">
        <f>IF(AND(M7180&lt;Variables!$G$6,M7180&gt;Variables!$G$5),0,1)</f>
        <v>1</v>
      </c>
      <c r="AI7180" s="85">
        <f t="shared" si="642"/>
        <v>0</v>
      </c>
      <c r="AJ7180" s="85">
        <f>IF(I7180&gt;Variables!$G$7,0,1)</f>
        <v>1</v>
      </c>
      <c r="AK7180" s="85">
        <f>IF(F7180&gt;Variables!$G$8,0,1)</f>
        <v>0</v>
      </c>
      <c r="AL7180" s="85">
        <f>IF(G7180&gt;Variables!$G$9,0,1)</f>
        <v>1</v>
      </c>
      <c r="AM7180" s="85">
        <f>IF(AND(K7180&gt;Variables!$G$10,K7180&lt;Variables!$G$11),0,1)</f>
        <v>1</v>
      </c>
      <c r="AN7180" s="103">
        <f>IF(H7180&lt;Variables!$G$13,1,0)</f>
        <v>1</v>
      </c>
      <c r="AO7180" s="101">
        <f>IF(R7180&lt;Variables!$G$12,0,1)</f>
        <v>1</v>
      </c>
      <c r="AP7180" s="86">
        <f t="shared" si="641"/>
        <v>0</v>
      </c>
      <c r="AR7180">
        <v>0</v>
      </c>
      <c r="AS7180">
        <v>0</v>
      </c>
      <c r="AT7180">
        <v>1</v>
      </c>
      <c r="AU7180">
        <v>0</v>
      </c>
      <c r="BA7180">
        <v>-2.25</v>
      </c>
    </row>
    <row r="7181" spans="3:53" ht="12.75" x14ac:dyDescent="0.2">
      <c r="C7181" t="s">
        <v>1093</v>
      </c>
      <c r="D7181" t="s">
        <v>1089</v>
      </c>
      <c r="E7181">
        <v>2.21</v>
      </c>
      <c r="F7181">
        <v>7.28</v>
      </c>
      <c r="G7181">
        <v>0.91</v>
      </c>
      <c r="H7181">
        <v>-99999</v>
      </c>
      <c r="I7181">
        <v>0.67600000000000005</v>
      </c>
      <c r="J7181" t="s">
        <v>78</v>
      </c>
      <c r="K7181">
        <v>61.5</v>
      </c>
      <c r="L7181">
        <v>-99999</v>
      </c>
      <c r="M7181">
        <v>-99999</v>
      </c>
      <c r="N7181">
        <v>2.21</v>
      </c>
      <c r="O7181">
        <v>0</v>
      </c>
      <c r="P7181">
        <v>18474</v>
      </c>
      <c r="Q7181">
        <v>116312</v>
      </c>
      <c r="R7181">
        <v>0.16</v>
      </c>
      <c r="S7181">
        <v>47.904000000000003</v>
      </c>
      <c r="T7181">
        <v>6.9460000000000006</v>
      </c>
      <c r="U7181">
        <v>24.153600000000001</v>
      </c>
      <c r="V7181"/>
      <c r="AC7181">
        <v>2.23</v>
      </c>
      <c r="AD7181">
        <v>2.1800000000000002</v>
      </c>
      <c r="AH7181" s="85">
        <f>IF(AND(M7181&lt;Variables!$G$6,M7181&gt;Variables!$G$5),0,1)</f>
        <v>1</v>
      </c>
      <c r="AI7181" s="85">
        <f t="shared" si="642"/>
        <v>1</v>
      </c>
      <c r="AJ7181" s="85">
        <f>IF(I7181&gt;Variables!$G$7,0,1)</f>
        <v>0</v>
      </c>
      <c r="AK7181" s="85">
        <f>IF(F7181&gt;Variables!$G$8,0,1)</f>
        <v>1</v>
      </c>
      <c r="AL7181" s="85">
        <f>IF(G7181&gt;Variables!$G$9,0,1)</f>
        <v>1</v>
      </c>
      <c r="AM7181" s="85">
        <f>IF(AND(K7181&gt;Variables!$G$10,K7181&lt;Variables!$G$11),0,1)</f>
        <v>0</v>
      </c>
      <c r="AN7181" s="103">
        <f>IF(H7181&lt;Variables!$G$13,1,0)</f>
        <v>1</v>
      </c>
      <c r="AO7181" s="101">
        <f>IF(R7181&lt;Variables!$G$12,0,1)</f>
        <v>0</v>
      </c>
      <c r="AP7181" s="86">
        <f t="shared" si="641"/>
        <v>1</v>
      </c>
      <c r="AR7181">
        <v>0</v>
      </c>
      <c r="AS7181">
        <v>0</v>
      </c>
      <c r="AT7181">
        <v>0</v>
      </c>
      <c r="AU7181">
        <v>0</v>
      </c>
      <c r="BA7181">
        <v>0</v>
      </c>
    </row>
    <row r="7182" spans="3:53" ht="12.75" x14ac:dyDescent="0.2">
      <c r="C7182" t="s">
        <v>1093</v>
      </c>
      <c r="D7182" t="s">
        <v>1079</v>
      </c>
      <c r="E7182">
        <v>6.16</v>
      </c>
      <c r="F7182">
        <v>15.3</v>
      </c>
      <c r="G7182">
        <v>16.670000000000002</v>
      </c>
      <c r="H7182">
        <v>79.040000000000006</v>
      </c>
      <c r="I7182">
        <v>-21.786000000000001</v>
      </c>
      <c r="J7182" t="s">
        <v>76</v>
      </c>
      <c r="K7182">
        <v>44.61</v>
      </c>
      <c r="L7182">
        <v>6.292184999999999</v>
      </c>
      <c r="M7182">
        <v>-2.1007805714548908</v>
      </c>
      <c r="N7182">
        <v>6.4267479999999999</v>
      </c>
      <c r="O7182">
        <v>-4.1505906253053606</v>
      </c>
      <c r="P7182">
        <v>7740000</v>
      </c>
      <c r="Q7182">
        <v>90920</v>
      </c>
      <c r="R7182">
        <v>85.13</v>
      </c>
      <c r="S7182">
        <v>47.904000000000003</v>
      </c>
      <c r="T7182">
        <v>6.9460000000000006</v>
      </c>
      <c r="U7182">
        <v>24.153600000000001</v>
      </c>
      <c r="V7182">
        <v>2.3330784722327769</v>
      </c>
      <c r="AC7182">
        <v>6.24</v>
      </c>
      <c r="AD7182">
        <v>5.3</v>
      </c>
      <c r="AH7182" s="85">
        <f>IF(AND(M7182&lt;Variables!$G$6,M7182&gt;Variables!$G$5),0,1)</f>
        <v>0</v>
      </c>
      <c r="AI7182" s="85">
        <f t="shared" si="642"/>
        <v>1</v>
      </c>
      <c r="AJ7182" s="85">
        <f>IF(I7182&gt;Variables!$G$7,0,1)</f>
        <v>1</v>
      </c>
      <c r="AK7182" s="85">
        <f>IF(F7182&gt;Variables!$G$8,0,1)</f>
        <v>0</v>
      </c>
      <c r="AL7182" s="85">
        <f>IF(G7182&gt;Variables!$G$9,0,1)</f>
        <v>0</v>
      </c>
      <c r="AM7182" s="85">
        <f>IF(AND(K7182&gt;Variables!$G$10,K7182&lt;Variables!$G$11),0,1)</f>
        <v>1</v>
      </c>
      <c r="AN7182" s="103">
        <f>IF(H7182&lt;Variables!$G$13,1,0)</f>
        <v>1</v>
      </c>
      <c r="AO7182" s="101">
        <f>IF(R7182&lt;Variables!$G$12,0,1)</f>
        <v>1</v>
      </c>
      <c r="AP7182" s="86">
        <f t="shared" si="641"/>
        <v>0</v>
      </c>
      <c r="AR7182">
        <v>0</v>
      </c>
      <c r="AS7182">
        <v>0</v>
      </c>
      <c r="AT7182">
        <v>1</v>
      </c>
      <c r="AU7182">
        <v>0</v>
      </c>
      <c r="BA7182">
        <v>-2.25</v>
      </c>
    </row>
    <row r="7183" spans="3:53" ht="12.75" x14ac:dyDescent="0.2">
      <c r="C7183" t="s">
        <v>1093</v>
      </c>
      <c r="D7183" t="s">
        <v>1054</v>
      </c>
      <c r="E7183">
        <v>0.19</v>
      </c>
      <c r="F7183">
        <v>16.940000000000001</v>
      </c>
      <c r="G7183">
        <v>9.8699999999999992</v>
      </c>
      <c r="H7183">
        <v>-99999</v>
      </c>
      <c r="I7183">
        <v>102.07299999999999</v>
      </c>
      <c r="J7183" t="s">
        <v>78</v>
      </c>
      <c r="K7183">
        <v>-99999</v>
      </c>
      <c r="L7183">
        <v>0.19585</v>
      </c>
      <c r="M7183">
        <v>0.63824355374010777</v>
      </c>
      <c r="N7183">
        <v>0.18875</v>
      </c>
      <c r="O7183">
        <v>4.4238410596026618</v>
      </c>
      <c r="P7183">
        <v>86265</v>
      </c>
      <c r="Q7183">
        <v>20890</v>
      </c>
      <c r="R7183">
        <v>4.13</v>
      </c>
      <c r="S7183">
        <v>47.904000000000003</v>
      </c>
      <c r="T7183">
        <v>6.9460000000000006</v>
      </c>
      <c r="U7183">
        <v>24.153600000000001</v>
      </c>
      <c r="V7183"/>
      <c r="AC7183">
        <v>0.1981</v>
      </c>
      <c r="AD7183">
        <v>0.18720000000000001</v>
      </c>
      <c r="AH7183" s="85">
        <f>IF(AND(M7183&lt;Variables!$G$6,M7183&gt;Variables!$G$5),0,1)</f>
        <v>1</v>
      </c>
      <c r="AI7183" s="85">
        <f t="shared" si="642"/>
        <v>0</v>
      </c>
      <c r="AJ7183" s="85">
        <f>IF(I7183&gt;Variables!$G$7,0,1)</f>
        <v>0</v>
      </c>
      <c r="AK7183" s="85">
        <f>IF(F7183&gt;Variables!$G$8,0,1)</f>
        <v>0</v>
      </c>
      <c r="AL7183" s="85">
        <f>IF(G7183&gt;Variables!$G$9,0,1)</f>
        <v>1</v>
      </c>
      <c r="AM7183" s="85">
        <f>IF(AND(K7183&gt;Variables!$G$10,K7183&lt;Variables!$G$11),0,1)</f>
        <v>1</v>
      </c>
      <c r="AN7183" s="103">
        <f>IF(H7183&lt;Variables!$G$13,1,0)</f>
        <v>1</v>
      </c>
      <c r="AO7183" s="101">
        <f>IF(R7183&lt;Variables!$G$12,0,1)</f>
        <v>1</v>
      </c>
      <c r="AP7183" s="86">
        <f t="shared" si="641"/>
        <v>1</v>
      </c>
      <c r="AR7183">
        <v>0</v>
      </c>
      <c r="AS7183">
        <v>0</v>
      </c>
      <c r="AT7183">
        <v>1</v>
      </c>
      <c r="AU7183">
        <v>0</v>
      </c>
      <c r="BA7183">
        <v>-2.25</v>
      </c>
    </row>
    <row r="7184" spans="3:53" ht="12.75" x14ac:dyDescent="0.2">
      <c r="C7184" t="s">
        <v>1094</v>
      </c>
      <c r="D7184" t="s">
        <v>1089</v>
      </c>
      <c r="E7184">
        <v>2.21</v>
      </c>
      <c r="F7184">
        <v>7.28</v>
      </c>
      <c r="G7184">
        <v>0.91</v>
      </c>
      <c r="H7184">
        <v>-99999</v>
      </c>
      <c r="I7184">
        <v>0.67600000000000005</v>
      </c>
      <c r="J7184" t="s">
        <v>78</v>
      </c>
      <c r="K7184">
        <v>61.5</v>
      </c>
      <c r="L7184">
        <v>-99999</v>
      </c>
      <c r="M7184">
        <v>-99999</v>
      </c>
      <c r="N7184">
        <v>2.21</v>
      </c>
      <c r="O7184">
        <v>0</v>
      </c>
      <c r="P7184">
        <v>18474</v>
      </c>
      <c r="Q7184">
        <v>116312</v>
      </c>
      <c r="R7184">
        <v>0.16</v>
      </c>
      <c r="S7184">
        <v>44.540999999999997</v>
      </c>
      <c r="T7184">
        <v>6.5489999999999986</v>
      </c>
      <c r="U7184">
        <v>22.635200000000001</v>
      </c>
      <c r="V7184"/>
      <c r="AC7184">
        <v>2.23</v>
      </c>
      <c r="AD7184">
        <v>2.1800000000000002</v>
      </c>
      <c r="AH7184" s="85">
        <f>IF(AND(M7184&lt;Variables!$G$6,M7184&gt;Variables!$G$5),0,1)</f>
        <v>1</v>
      </c>
      <c r="AI7184" s="85">
        <f t="shared" si="642"/>
        <v>1</v>
      </c>
      <c r="AJ7184" s="85">
        <f>IF(I7184&gt;Variables!$G$7,0,1)</f>
        <v>0</v>
      </c>
      <c r="AK7184" s="85">
        <f>IF(F7184&gt;Variables!$G$8,0,1)</f>
        <v>1</v>
      </c>
      <c r="AL7184" s="85">
        <f>IF(G7184&gt;Variables!$G$9,0,1)</f>
        <v>1</v>
      </c>
      <c r="AM7184" s="85">
        <f>IF(AND(K7184&gt;Variables!$G$10,K7184&lt;Variables!$G$11),0,1)</f>
        <v>0</v>
      </c>
      <c r="AN7184" s="103">
        <f>IF(H7184&lt;Variables!$G$13,1,0)</f>
        <v>1</v>
      </c>
      <c r="AO7184" s="101">
        <f>IF(R7184&lt;Variables!$G$12,0,1)</f>
        <v>0</v>
      </c>
      <c r="AP7184" s="86">
        <f t="shared" si="641"/>
        <v>1</v>
      </c>
      <c r="AR7184">
        <v>0</v>
      </c>
      <c r="AS7184">
        <v>0</v>
      </c>
      <c r="AT7184">
        <v>0</v>
      </c>
      <c r="AU7184">
        <v>0</v>
      </c>
      <c r="BA7184">
        <v>0</v>
      </c>
    </row>
    <row r="7185" spans="3:53" ht="12.75" x14ac:dyDescent="0.2">
      <c r="C7185" t="s">
        <v>1094</v>
      </c>
      <c r="D7185" t="s">
        <v>665</v>
      </c>
      <c r="E7185">
        <v>52.62</v>
      </c>
      <c r="F7185">
        <v>5.86</v>
      </c>
      <c r="G7185">
        <v>5.6</v>
      </c>
      <c r="H7185">
        <v>2210</v>
      </c>
      <c r="I7185">
        <v>2.4769999999999999</v>
      </c>
      <c r="J7185" t="s">
        <v>78</v>
      </c>
      <c r="K7185">
        <v>64.900000000000006</v>
      </c>
      <c r="L7185">
        <v>52.413437500000001</v>
      </c>
      <c r="M7185">
        <v>0.39410218038074091</v>
      </c>
      <c r="N7185">
        <v>52.119252777777767</v>
      </c>
      <c r="O7185">
        <v>0.96077206700808315</v>
      </c>
      <c r="P7185">
        <v>194693</v>
      </c>
      <c r="Q7185">
        <v>437460</v>
      </c>
      <c r="R7185">
        <v>0.45</v>
      </c>
      <c r="S7185">
        <v>44.540999999999997</v>
      </c>
      <c r="T7185">
        <v>6.5489999999999986</v>
      </c>
      <c r="U7185">
        <v>22.635200000000001</v>
      </c>
      <c r="V7185">
        <v>2.4941586535657012</v>
      </c>
      <c r="AC7185">
        <v>52.94</v>
      </c>
      <c r="AD7185">
        <v>51.56</v>
      </c>
      <c r="AH7185" s="85">
        <f>IF(AND(M7185&lt;Variables!$G$6,M7185&gt;Variables!$G$5),0,1)</f>
        <v>1</v>
      </c>
      <c r="AI7185" s="85">
        <f t="shared" si="642"/>
        <v>0</v>
      </c>
      <c r="AJ7185" s="85">
        <f>IF(I7185&gt;Variables!$G$7,0,1)</f>
        <v>0</v>
      </c>
      <c r="AK7185" s="85">
        <f>IF(F7185&gt;Variables!$G$8,0,1)</f>
        <v>1</v>
      </c>
      <c r="AL7185" s="85">
        <f>IF(G7185&gt;Variables!$G$9,0,1)</f>
        <v>1</v>
      </c>
      <c r="AM7185" s="85">
        <f>IF(AND(K7185&gt;Variables!$G$10,K7185&lt;Variables!$G$11),0,1)</f>
        <v>0</v>
      </c>
      <c r="AN7185" s="103">
        <f>IF(H7185&lt;Variables!$G$13,1,0)</f>
        <v>1</v>
      </c>
      <c r="AO7185" s="101">
        <f>IF(R7185&lt;Variables!$G$12,0,1)</f>
        <v>0</v>
      </c>
      <c r="AP7185" s="86">
        <f t="shared" si="641"/>
        <v>1</v>
      </c>
      <c r="AR7185">
        <v>0</v>
      </c>
      <c r="AS7185">
        <v>0</v>
      </c>
      <c r="AT7185">
        <v>1</v>
      </c>
      <c r="AU7185">
        <v>0</v>
      </c>
      <c r="BA7185">
        <v>-1</v>
      </c>
    </row>
    <row r="7186" spans="3:53" ht="12.75" x14ac:dyDescent="0.2">
      <c r="C7186" t="s">
        <v>1094</v>
      </c>
      <c r="D7186" t="s">
        <v>1043</v>
      </c>
      <c r="E7186">
        <v>27.33</v>
      </c>
      <c r="F7186">
        <v>6.28</v>
      </c>
      <c r="G7186">
        <v>2.94</v>
      </c>
      <c r="H7186">
        <v>-99999</v>
      </c>
      <c r="I7186">
        <v>-0.186</v>
      </c>
      <c r="J7186" t="s">
        <v>78</v>
      </c>
      <c r="K7186">
        <v>49.51</v>
      </c>
      <c r="L7186">
        <v>27.3165625</v>
      </c>
      <c r="M7186">
        <v>1.0753549243266399E-2</v>
      </c>
      <c r="N7186">
        <v>27.32696296296297</v>
      </c>
      <c r="O7186">
        <v>-2.7309887941369671E-2</v>
      </c>
      <c r="P7186">
        <v>119069</v>
      </c>
      <c r="Q7186">
        <v>205671</v>
      </c>
      <c r="R7186">
        <v>0.57999999999999996</v>
      </c>
      <c r="S7186">
        <v>44.540999999999997</v>
      </c>
      <c r="T7186">
        <v>6.5489999999999986</v>
      </c>
      <c r="U7186">
        <v>22.635200000000001</v>
      </c>
      <c r="V7186">
        <v>2.3616592252822799</v>
      </c>
      <c r="AC7186">
        <v>27.41</v>
      </c>
      <c r="AD7186">
        <v>27.31</v>
      </c>
      <c r="AH7186" s="85">
        <f>IF(AND(M7186&lt;Variables!$G$6,M7186&gt;Variables!$G$5),0,1)</f>
        <v>1</v>
      </c>
      <c r="AI7186" s="85">
        <f t="shared" si="642"/>
        <v>1</v>
      </c>
      <c r="AJ7186" s="85">
        <f>IF(I7186&gt;Variables!$G$7,0,1)</f>
        <v>1</v>
      </c>
      <c r="AK7186" s="85">
        <f>IF(F7186&gt;Variables!$G$8,0,1)</f>
        <v>1</v>
      </c>
      <c r="AL7186" s="85">
        <f>IF(G7186&gt;Variables!$G$9,0,1)</f>
        <v>1</v>
      </c>
      <c r="AM7186" s="85">
        <f>IF(AND(K7186&gt;Variables!$G$10,K7186&lt;Variables!$G$11),0,1)</f>
        <v>1</v>
      </c>
      <c r="AN7186" s="103">
        <f>IF(H7186&lt;Variables!$G$13,1,0)</f>
        <v>1</v>
      </c>
      <c r="AO7186" s="101">
        <f>IF(R7186&lt;Variables!$G$12,0,1)</f>
        <v>0</v>
      </c>
      <c r="AP7186" s="86">
        <f t="shared" si="641"/>
        <v>1</v>
      </c>
      <c r="AR7186">
        <v>0</v>
      </c>
      <c r="AS7186">
        <v>0</v>
      </c>
      <c r="AT7186">
        <v>0</v>
      </c>
      <c r="AU7186">
        <v>0</v>
      </c>
      <c r="BA7186">
        <v>0</v>
      </c>
    </row>
    <row r="7187" spans="3:53" ht="12.75" x14ac:dyDescent="0.2">
      <c r="C7187" t="s">
        <v>1094</v>
      </c>
      <c r="D7187" t="s">
        <v>925</v>
      </c>
      <c r="E7187">
        <v>54.6</v>
      </c>
      <c r="F7187">
        <v>6.41</v>
      </c>
      <c r="G7187">
        <v>1.26</v>
      </c>
      <c r="H7187">
        <v>-99999</v>
      </c>
      <c r="I7187">
        <v>-0.154</v>
      </c>
      <c r="J7187" t="s">
        <v>78</v>
      </c>
      <c r="K7187">
        <v>43.77</v>
      </c>
      <c r="L7187">
        <v>54.646625</v>
      </c>
      <c r="M7187">
        <v>-8.5320914146113883E-2</v>
      </c>
      <c r="N7187">
        <v>54.628442307692289</v>
      </c>
      <c r="O7187">
        <v>-5.2065016849808167E-2</v>
      </c>
      <c r="P7187">
        <v>119643</v>
      </c>
      <c r="Q7187">
        <v>214801</v>
      </c>
      <c r="R7187">
        <v>0.56000000000000005</v>
      </c>
      <c r="S7187">
        <v>44.540999999999997</v>
      </c>
      <c r="T7187">
        <v>6.5489999999999986</v>
      </c>
      <c r="U7187">
        <v>22.635200000000001</v>
      </c>
      <c r="V7187">
        <v>2.303140429403463</v>
      </c>
      <c r="AC7187">
        <v>54.79</v>
      </c>
      <c r="AD7187">
        <v>54.599899999999998</v>
      </c>
      <c r="AH7187" s="85">
        <f>IF(AND(M7187&lt;Variables!$G$6,M7187&gt;Variables!$G$5),0,1)</f>
        <v>1</v>
      </c>
      <c r="AI7187" s="85">
        <f t="shared" si="642"/>
        <v>0</v>
      </c>
      <c r="AJ7187" s="85">
        <f>IF(I7187&gt;Variables!$G$7,0,1)</f>
        <v>1</v>
      </c>
      <c r="AK7187" s="85">
        <f>IF(F7187&gt;Variables!$G$8,0,1)</f>
        <v>1</v>
      </c>
      <c r="AL7187" s="85">
        <f>IF(G7187&gt;Variables!$G$9,0,1)</f>
        <v>1</v>
      </c>
      <c r="AM7187" s="85">
        <f>IF(AND(K7187&gt;Variables!$G$10,K7187&lt;Variables!$G$11),0,1)</f>
        <v>1</v>
      </c>
      <c r="AN7187" s="103">
        <f>IF(H7187&lt;Variables!$G$13,1,0)</f>
        <v>1</v>
      </c>
      <c r="AO7187" s="101">
        <f>IF(R7187&lt;Variables!$G$12,0,1)</f>
        <v>0</v>
      </c>
      <c r="AP7187" s="86">
        <f t="shared" si="641"/>
        <v>1</v>
      </c>
      <c r="AR7187">
        <v>0</v>
      </c>
      <c r="AS7187">
        <v>0</v>
      </c>
      <c r="AT7187">
        <v>0</v>
      </c>
      <c r="AU7187">
        <v>0</v>
      </c>
      <c r="BA7187">
        <v>0</v>
      </c>
    </row>
    <row r="7188" spans="3:53" ht="12.75" x14ac:dyDescent="0.2">
      <c r="C7188" t="s">
        <v>1094</v>
      </c>
      <c r="D7188" t="s">
        <v>807</v>
      </c>
      <c r="E7188">
        <v>43.95</v>
      </c>
      <c r="F7188">
        <v>6.68</v>
      </c>
      <c r="G7188">
        <v>3.51</v>
      </c>
      <c r="H7188">
        <v>6310</v>
      </c>
      <c r="I7188">
        <v>43.945</v>
      </c>
      <c r="J7188" t="s">
        <v>78</v>
      </c>
      <c r="K7188">
        <v>66</v>
      </c>
      <c r="L7188">
        <v>43.875639999999997</v>
      </c>
      <c r="M7188">
        <v>0.1011039383129331</v>
      </c>
      <c r="N7188">
        <v>43.50934800000001</v>
      </c>
      <c r="O7188">
        <v>0.9438247615201949</v>
      </c>
      <c r="P7188">
        <v>2422000</v>
      </c>
      <c r="Q7188">
        <v>1380000</v>
      </c>
      <c r="R7188">
        <v>1.76</v>
      </c>
      <c r="S7188">
        <v>44.540999999999997</v>
      </c>
      <c r="T7188">
        <v>6.5489999999999986</v>
      </c>
      <c r="U7188">
        <v>22.635200000000001</v>
      </c>
      <c r="V7188">
        <v>2.525459486822299</v>
      </c>
      <c r="AC7188">
        <v>46.21</v>
      </c>
      <c r="AD7188">
        <v>43.74</v>
      </c>
      <c r="AH7188" s="85">
        <f>IF(AND(M7188&lt;Variables!$G$6,M7188&gt;Variables!$G$5),0,1)</f>
        <v>1</v>
      </c>
      <c r="AI7188" s="85">
        <f t="shared" si="642"/>
        <v>0</v>
      </c>
      <c r="AJ7188" s="85">
        <f>IF(I7188&gt;Variables!$G$7,0,1)</f>
        <v>0</v>
      </c>
      <c r="AK7188" s="85">
        <f>IF(F7188&gt;Variables!$G$8,0,1)</f>
        <v>1</v>
      </c>
      <c r="AL7188" s="85">
        <f>IF(G7188&gt;Variables!$G$9,0,1)</f>
        <v>1</v>
      </c>
      <c r="AM7188" s="85">
        <f>IF(AND(K7188&gt;Variables!$G$10,K7188&lt;Variables!$G$11),0,1)</f>
        <v>0</v>
      </c>
      <c r="AN7188" s="103">
        <f>IF(H7188&lt;Variables!$G$13,1,0)</f>
        <v>0</v>
      </c>
      <c r="AO7188" s="101">
        <f>IF(R7188&lt;Variables!$G$12,0,1)</f>
        <v>0</v>
      </c>
      <c r="AP7188" s="86">
        <f t="shared" si="641"/>
        <v>1</v>
      </c>
      <c r="AR7188">
        <v>1</v>
      </c>
      <c r="AS7188">
        <v>0</v>
      </c>
      <c r="AT7188">
        <v>0</v>
      </c>
      <c r="AU7188">
        <v>0</v>
      </c>
      <c r="BA7188">
        <v>1.57</v>
      </c>
    </row>
    <row r="7189" spans="3:53" ht="12.75" x14ac:dyDescent="0.2">
      <c r="C7189" t="s">
        <v>1094</v>
      </c>
      <c r="D7189" t="s">
        <v>1044</v>
      </c>
      <c r="E7189">
        <v>12.64</v>
      </c>
      <c r="F7189">
        <v>5.63</v>
      </c>
      <c r="G7189">
        <v>-1.39</v>
      </c>
      <c r="H7189">
        <v>-99999</v>
      </c>
      <c r="I7189">
        <v>-3.2570000000000001</v>
      </c>
      <c r="J7189" t="s">
        <v>78</v>
      </c>
      <c r="K7189">
        <v>50.87</v>
      </c>
      <c r="L7189">
        <v>12.65583</v>
      </c>
      <c r="M7189">
        <v>4.8752235135922917E-2</v>
      </c>
      <c r="N7189">
        <v>12.629042</v>
      </c>
      <c r="O7189">
        <v>0.2609699136323953</v>
      </c>
      <c r="P7189">
        <v>5463000</v>
      </c>
      <c r="Q7189">
        <v>1017000</v>
      </c>
      <c r="R7189">
        <v>5.37</v>
      </c>
      <c r="S7189">
        <v>44.540999999999997</v>
      </c>
      <c r="T7189">
        <v>6.5489999999999986</v>
      </c>
      <c r="U7189">
        <v>22.635200000000001</v>
      </c>
      <c r="V7189">
        <v>2.3746231489705529</v>
      </c>
      <c r="AC7189">
        <v>12.97</v>
      </c>
      <c r="AD7189">
        <v>12.21</v>
      </c>
      <c r="AH7189" s="85">
        <f>IF(AND(M7189&lt;Variables!$G$6,M7189&gt;Variables!$G$5),0,1)</f>
        <v>1</v>
      </c>
      <c r="AI7189" s="85">
        <f t="shared" si="642"/>
        <v>0</v>
      </c>
      <c r="AJ7189" s="85">
        <f>IF(I7189&gt;Variables!$G$7,0,1)</f>
        <v>1</v>
      </c>
      <c r="AK7189" s="85">
        <f>IF(F7189&gt;Variables!$G$8,0,1)</f>
        <v>1</v>
      </c>
      <c r="AL7189" s="85">
        <f>IF(G7189&gt;Variables!$G$9,0,1)</f>
        <v>1</v>
      </c>
      <c r="AM7189" s="85">
        <f>IF(AND(K7189&gt;Variables!$G$10,K7189&lt;Variables!$G$11),0,1)</f>
        <v>0</v>
      </c>
      <c r="AN7189" s="103">
        <f>IF(H7189&lt;Variables!$G$13,1,0)</f>
        <v>1</v>
      </c>
      <c r="AO7189" s="101">
        <f>IF(R7189&lt;Variables!$G$12,0,1)</f>
        <v>1</v>
      </c>
      <c r="AP7189" s="86">
        <f t="shared" si="641"/>
        <v>1</v>
      </c>
      <c r="AR7189">
        <v>1</v>
      </c>
      <c r="AS7189">
        <v>0</v>
      </c>
      <c r="AT7189">
        <v>0</v>
      </c>
      <c r="AU7189">
        <v>0</v>
      </c>
      <c r="BA7189">
        <v>2</v>
      </c>
    </row>
    <row r="7190" spans="3:53" ht="12.75" x14ac:dyDescent="0.2">
      <c r="C7190" t="s">
        <v>1094</v>
      </c>
      <c r="D7190" t="s">
        <v>888</v>
      </c>
      <c r="E7190">
        <v>22.4</v>
      </c>
      <c r="F7190">
        <v>8.26</v>
      </c>
      <c r="G7190">
        <v>5.23</v>
      </c>
      <c r="H7190">
        <v>3070</v>
      </c>
      <c r="I7190">
        <v>-61.970999999999997</v>
      </c>
      <c r="J7190" t="s">
        <v>78</v>
      </c>
      <c r="K7190">
        <v>55.34</v>
      </c>
      <c r="L7190">
        <v>22.386884999999999</v>
      </c>
      <c r="M7190">
        <v>1.391439675506927E-2</v>
      </c>
      <c r="N7190">
        <v>22.228914</v>
      </c>
      <c r="O7190">
        <v>0.72466878049011918</v>
      </c>
      <c r="P7190">
        <v>2557000</v>
      </c>
      <c r="Q7190">
        <v>3673000</v>
      </c>
      <c r="R7190">
        <v>0.7</v>
      </c>
      <c r="S7190">
        <v>44.540999999999997</v>
      </c>
      <c r="T7190">
        <v>6.5489999999999986</v>
      </c>
      <c r="U7190">
        <v>22.635200000000001</v>
      </c>
      <c r="V7190">
        <v>2.4217460389707628</v>
      </c>
      <c r="AC7190">
        <v>23.4679</v>
      </c>
      <c r="AD7190">
        <v>22.34</v>
      </c>
      <c r="AH7190" s="85">
        <f>IF(AND(M7190&lt;Variables!$G$6,M7190&gt;Variables!$G$5),0,1)</f>
        <v>1</v>
      </c>
      <c r="AI7190" s="85">
        <f t="shared" si="642"/>
        <v>0</v>
      </c>
      <c r="AJ7190" s="85">
        <f>IF(I7190&gt;Variables!$G$7,0,1)</f>
        <v>1</v>
      </c>
      <c r="AK7190" s="85">
        <f>IF(F7190&gt;Variables!$G$8,0,1)</f>
        <v>1</v>
      </c>
      <c r="AL7190" s="85">
        <f>IF(G7190&gt;Variables!$G$9,0,1)</f>
        <v>1</v>
      </c>
      <c r="AM7190" s="85">
        <f>IF(AND(K7190&gt;Variables!$G$10,K7190&lt;Variables!$G$11),0,1)</f>
        <v>0</v>
      </c>
      <c r="AN7190" s="103">
        <f>IF(H7190&lt;Variables!$G$13,1,0)</f>
        <v>0</v>
      </c>
      <c r="AO7190" s="101">
        <f>IF(R7190&lt;Variables!$G$12,0,1)</f>
        <v>0</v>
      </c>
      <c r="AP7190" s="86">
        <f t="shared" si="641"/>
        <v>1</v>
      </c>
      <c r="AR7190">
        <v>1</v>
      </c>
      <c r="AS7190">
        <v>0</v>
      </c>
      <c r="AT7190">
        <v>0</v>
      </c>
      <c r="AU7190">
        <v>0</v>
      </c>
      <c r="BA7190">
        <v>2</v>
      </c>
    </row>
    <row r="7191" spans="3:53" ht="12.75" x14ac:dyDescent="0.2">
      <c r="C7191" t="s">
        <v>1094</v>
      </c>
      <c r="D7191" t="s">
        <v>295</v>
      </c>
      <c r="E7191">
        <v>68.81</v>
      </c>
      <c r="F7191">
        <v>8.3000000000000007</v>
      </c>
      <c r="G7191">
        <v>6.79</v>
      </c>
      <c r="H7191">
        <v>2400</v>
      </c>
      <c r="I7191">
        <v>8.0000000000000002E-3</v>
      </c>
      <c r="J7191" t="s">
        <v>78</v>
      </c>
      <c r="K7191">
        <v>54.18</v>
      </c>
      <c r="L7191">
        <v>68.911049999999989</v>
      </c>
      <c r="M7191">
        <v>-7.408100732754673E-2</v>
      </c>
      <c r="N7191">
        <v>68.527818421052629</v>
      </c>
      <c r="O7191">
        <v>0.48473975474654812</v>
      </c>
      <c r="P7191">
        <v>254617</v>
      </c>
      <c r="Q7191">
        <v>370535</v>
      </c>
      <c r="R7191">
        <v>0.69</v>
      </c>
      <c r="S7191">
        <v>44.540999999999997</v>
      </c>
      <c r="T7191">
        <v>6.5489999999999986</v>
      </c>
      <c r="U7191">
        <v>22.635200000000001</v>
      </c>
      <c r="V7191">
        <v>2.4131252002580128</v>
      </c>
      <c r="AC7191">
        <v>69.28</v>
      </c>
      <c r="AD7191">
        <v>67.394999999999996</v>
      </c>
      <c r="AH7191" s="85">
        <f>IF(AND(M7191&lt;Variables!$G$6,M7191&gt;Variables!$G$5),0,1)</f>
        <v>1</v>
      </c>
      <c r="AI7191" s="85">
        <f t="shared" si="642"/>
        <v>0</v>
      </c>
      <c r="AJ7191" s="85">
        <f>IF(I7191&gt;Variables!$G$7,0,1)</f>
        <v>0</v>
      </c>
      <c r="AK7191" s="85">
        <f>IF(F7191&gt;Variables!$G$8,0,1)</f>
        <v>1</v>
      </c>
      <c r="AL7191" s="85">
        <f>IF(G7191&gt;Variables!$G$9,0,1)</f>
        <v>1</v>
      </c>
      <c r="AM7191" s="85">
        <f>IF(AND(K7191&gt;Variables!$G$10,K7191&lt;Variables!$G$11),0,1)</f>
        <v>0</v>
      </c>
      <c r="AN7191" s="103">
        <f>IF(H7191&lt;Variables!$G$13,1,0)</f>
        <v>1</v>
      </c>
      <c r="AO7191" s="101">
        <f>IF(R7191&lt;Variables!$G$12,0,1)</f>
        <v>0</v>
      </c>
      <c r="AP7191" s="86">
        <f t="shared" si="641"/>
        <v>1</v>
      </c>
      <c r="AR7191">
        <v>0</v>
      </c>
      <c r="AS7191">
        <v>0</v>
      </c>
      <c r="AT7191">
        <v>0</v>
      </c>
      <c r="AU7191">
        <v>1</v>
      </c>
      <c r="BA7191">
        <v>-0.73</v>
      </c>
    </row>
    <row r="7192" spans="3:53" ht="12.75" x14ac:dyDescent="0.2">
      <c r="C7192" t="s">
        <v>1094</v>
      </c>
      <c r="D7192" t="s">
        <v>1040</v>
      </c>
      <c r="E7192">
        <v>2.76</v>
      </c>
      <c r="F7192">
        <v>8.82</v>
      </c>
      <c r="G7192">
        <v>2.15</v>
      </c>
      <c r="H7192">
        <v>-99999</v>
      </c>
      <c r="I7192">
        <v>186.672</v>
      </c>
      <c r="J7192" t="s">
        <v>78</v>
      </c>
      <c r="K7192">
        <v>50.5</v>
      </c>
      <c r="L7192">
        <v>2.7589999999999999</v>
      </c>
      <c r="M7192">
        <v>-3.6245016310253349E-2</v>
      </c>
      <c r="N7192">
        <v>2.7643333333333331</v>
      </c>
      <c r="O7192">
        <v>-0.2291088870131345</v>
      </c>
      <c r="P7192">
        <v>208488</v>
      </c>
      <c r="Q7192">
        <v>61287</v>
      </c>
      <c r="R7192">
        <v>3.4</v>
      </c>
      <c r="S7192">
        <v>44.540999999999997</v>
      </c>
      <c r="T7192">
        <v>6.5489999999999986</v>
      </c>
      <c r="U7192">
        <v>22.635200000000001</v>
      </c>
      <c r="V7192">
        <v>2.373174708227618</v>
      </c>
      <c r="AC7192">
        <v>2.77</v>
      </c>
      <c r="AD7192">
        <v>2.7501000000000002</v>
      </c>
      <c r="AH7192" s="85">
        <f>IF(AND(M7192&lt;Variables!$G$6,M7192&gt;Variables!$G$5),0,1)</f>
        <v>1</v>
      </c>
      <c r="AI7192" s="85">
        <f t="shared" si="642"/>
        <v>1</v>
      </c>
      <c r="AJ7192" s="85">
        <f>IF(I7192&gt;Variables!$G$7,0,1)</f>
        <v>0</v>
      </c>
      <c r="AK7192" s="85">
        <f>IF(F7192&gt;Variables!$G$8,0,1)</f>
        <v>1</v>
      </c>
      <c r="AL7192" s="85">
        <f>IF(G7192&gt;Variables!$G$9,0,1)</f>
        <v>1</v>
      </c>
      <c r="AM7192" s="85">
        <f>IF(AND(K7192&gt;Variables!$G$10,K7192&lt;Variables!$G$11),0,1)</f>
        <v>0</v>
      </c>
      <c r="AN7192" s="103">
        <f>IF(H7192&lt;Variables!$G$13,1,0)</f>
        <v>1</v>
      </c>
      <c r="AO7192" s="101">
        <f>IF(R7192&lt;Variables!$G$12,0,1)</f>
        <v>1</v>
      </c>
      <c r="AP7192" s="86">
        <f t="shared" si="641"/>
        <v>1</v>
      </c>
      <c r="AR7192">
        <v>0</v>
      </c>
      <c r="AS7192">
        <v>0</v>
      </c>
      <c r="AT7192">
        <v>0</v>
      </c>
      <c r="AU7192">
        <v>0</v>
      </c>
      <c r="BA7192">
        <v>0</v>
      </c>
    </row>
    <row r="7193" spans="3:53" ht="12.75" x14ac:dyDescent="0.2">
      <c r="C7193" t="s">
        <v>1094</v>
      </c>
      <c r="D7193" t="s">
        <v>1042</v>
      </c>
      <c r="E7193">
        <v>15.55</v>
      </c>
      <c r="F7193">
        <v>14.16</v>
      </c>
      <c r="G7193">
        <v>4.71</v>
      </c>
      <c r="H7193">
        <v>2590</v>
      </c>
      <c r="I7193">
        <v>307.68700000000001</v>
      </c>
      <c r="J7193" t="s">
        <v>78</v>
      </c>
      <c r="K7193">
        <v>37.99</v>
      </c>
      <c r="L7193">
        <v>15.61669</v>
      </c>
      <c r="M7193">
        <v>-0.43216584308195821</v>
      </c>
      <c r="N7193">
        <v>15.566484000000001</v>
      </c>
      <c r="O7193">
        <v>-0.1110334228332906</v>
      </c>
      <c r="P7193">
        <v>5357000</v>
      </c>
      <c r="Q7193">
        <v>3463000</v>
      </c>
      <c r="R7193">
        <v>1.55</v>
      </c>
      <c r="S7193">
        <v>44.540999999999997</v>
      </c>
      <c r="T7193">
        <v>6.5489999999999986</v>
      </c>
      <c r="U7193">
        <v>22.635200000000001</v>
      </c>
      <c r="V7193">
        <v>2.2388230915127338</v>
      </c>
      <c r="AC7193">
        <v>15.75</v>
      </c>
      <c r="AD7193">
        <v>15.38</v>
      </c>
      <c r="AH7193" s="85">
        <f>IF(AND(M7193&lt;Variables!$G$6,M7193&gt;Variables!$G$5),0,1)</f>
        <v>1</v>
      </c>
      <c r="AI7193" s="85">
        <f t="shared" si="642"/>
        <v>0</v>
      </c>
      <c r="AJ7193" s="85">
        <f>IF(I7193&gt;Variables!$G$7,0,1)</f>
        <v>0</v>
      </c>
      <c r="AK7193" s="85">
        <f>IF(F7193&gt;Variables!$G$8,0,1)</f>
        <v>0</v>
      </c>
      <c r="AL7193" s="85">
        <f>IF(G7193&gt;Variables!$G$9,0,1)</f>
        <v>1</v>
      </c>
      <c r="AM7193" s="85">
        <f>IF(AND(K7193&gt;Variables!$G$10,K7193&lt;Variables!$G$11),0,1)</f>
        <v>1</v>
      </c>
      <c r="AN7193" s="103">
        <f>IF(H7193&lt;Variables!$G$13,1,0)</f>
        <v>0</v>
      </c>
      <c r="AO7193" s="101">
        <f>IF(R7193&lt;Variables!$G$12,0,1)</f>
        <v>0</v>
      </c>
      <c r="AP7193" s="86">
        <f t="shared" si="641"/>
        <v>1</v>
      </c>
      <c r="AR7193">
        <v>0</v>
      </c>
      <c r="AS7193">
        <v>1</v>
      </c>
      <c r="AT7193">
        <v>0</v>
      </c>
      <c r="AU7193">
        <v>0</v>
      </c>
      <c r="BA7193">
        <v>0.64</v>
      </c>
    </row>
    <row r="7194" spans="3:53" ht="12.75" x14ac:dyDescent="0.2">
      <c r="C7194" t="s">
        <v>1094</v>
      </c>
      <c r="D7194" t="s">
        <v>1046</v>
      </c>
      <c r="E7194">
        <v>33.25</v>
      </c>
      <c r="F7194">
        <v>6.53</v>
      </c>
      <c r="G7194">
        <v>5.62</v>
      </c>
      <c r="H7194">
        <v>1920</v>
      </c>
      <c r="I7194">
        <v>-61.564</v>
      </c>
      <c r="J7194" t="s">
        <v>78</v>
      </c>
      <c r="K7194">
        <v>44.49</v>
      </c>
      <c r="L7194">
        <v>33.380730769230773</v>
      </c>
      <c r="M7194">
        <v>-0.39163543223348568</v>
      </c>
      <c r="N7194">
        <v>33.301985714285713</v>
      </c>
      <c r="O7194">
        <v>-0.15610394746943199</v>
      </c>
      <c r="P7194">
        <v>224453</v>
      </c>
      <c r="Q7194">
        <v>557565</v>
      </c>
      <c r="R7194">
        <v>0.4</v>
      </c>
      <c r="S7194">
        <v>44.540999999999997</v>
      </c>
      <c r="T7194">
        <v>6.5489999999999986</v>
      </c>
      <c r="U7194">
        <v>22.635200000000001</v>
      </c>
      <c r="V7194">
        <v>2.3138668736011909</v>
      </c>
      <c r="AC7194">
        <v>34.26</v>
      </c>
      <c r="AD7194">
        <v>33.25</v>
      </c>
      <c r="AH7194" s="85">
        <f>IF(AND(M7194&lt;Variables!$G$6,M7194&gt;Variables!$G$5),0,1)</f>
        <v>1</v>
      </c>
      <c r="AI7194" s="85">
        <f t="shared" si="642"/>
        <v>0</v>
      </c>
      <c r="AJ7194" s="85">
        <f>IF(I7194&gt;Variables!$G$7,0,1)</f>
        <v>1</v>
      </c>
      <c r="AK7194" s="85">
        <f>IF(F7194&gt;Variables!$G$8,0,1)</f>
        <v>1</v>
      </c>
      <c r="AL7194" s="85">
        <f>IF(G7194&gt;Variables!$G$9,0,1)</f>
        <v>1</v>
      </c>
      <c r="AM7194" s="85">
        <f>IF(AND(K7194&gt;Variables!$G$10,K7194&lt;Variables!$G$11),0,1)</f>
        <v>1</v>
      </c>
      <c r="AN7194" s="103">
        <f>IF(H7194&lt;Variables!$G$13,1,0)</f>
        <v>1</v>
      </c>
      <c r="AO7194" s="101">
        <f>IF(R7194&lt;Variables!$G$12,0,1)</f>
        <v>0</v>
      </c>
      <c r="AP7194" s="86">
        <f t="shared" si="641"/>
        <v>1</v>
      </c>
      <c r="AR7194">
        <v>1</v>
      </c>
      <c r="AS7194">
        <v>0</v>
      </c>
      <c r="AT7194">
        <v>0</v>
      </c>
      <c r="AU7194">
        <v>0</v>
      </c>
      <c r="BA7194">
        <v>1.27</v>
      </c>
    </row>
    <row r="7195" spans="3:53" ht="12.75" x14ac:dyDescent="0.2">
      <c r="C7195" t="s">
        <v>1094</v>
      </c>
      <c r="D7195" t="s">
        <v>1039</v>
      </c>
      <c r="E7195">
        <v>6.01</v>
      </c>
      <c r="F7195">
        <v>22.27</v>
      </c>
      <c r="G7195">
        <v>-7.37</v>
      </c>
      <c r="H7195">
        <v>6.19</v>
      </c>
      <c r="I7195">
        <v>-42.037999999999997</v>
      </c>
      <c r="J7195" t="s">
        <v>76</v>
      </c>
      <c r="K7195">
        <v>36.770000000000003</v>
      </c>
      <c r="L7195">
        <v>6.1572600000000008</v>
      </c>
      <c r="M7195">
        <v>-2.06682842693017</v>
      </c>
      <c r="N7195">
        <v>6.204089999999999</v>
      </c>
      <c r="O7195">
        <v>-2.8060521365744009</v>
      </c>
      <c r="P7195">
        <v>10730000</v>
      </c>
      <c r="Q7195">
        <v>250890</v>
      </c>
      <c r="R7195">
        <v>42.77</v>
      </c>
      <c r="S7195">
        <v>44.540999999999997</v>
      </c>
      <c r="T7195">
        <v>6.5489999999999986</v>
      </c>
      <c r="U7195">
        <v>22.635200000000001</v>
      </c>
      <c r="V7195">
        <v>2.2047048625252139</v>
      </c>
      <c r="AC7195">
        <v>6.41</v>
      </c>
      <c r="AD7195">
        <v>5.3</v>
      </c>
      <c r="AH7195" s="85">
        <f>IF(AND(M7195&lt;Variables!$G$6,M7195&gt;Variables!$G$5),0,1)</f>
        <v>0</v>
      </c>
      <c r="AI7195" s="85">
        <f t="shared" si="642"/>
        <v>1</v>
      </c>
      <c r="AJ7195" s="85">
        <f>IF(I7195&gt;Variables!$G$7,0,1)</f>
        <v>1</v>
      </c>
      <c r="AK7195" s="85">
        <f>IF(F7195&gt;Variables!$G$8,0,1)</f>
        <v>0</v>
      </c>
      <c r="AL7195" s="85">
        <f>IF(G7195&gt;Variables!$G$9,0,1)</f>
        <v>1</v>
      </c>
      <c r="AM7195" s="85">
        <f>IF(AND(K7195&gt;Variables!$G$10,K7195&lt;Variables!$G$11),0,1)</f>
        <v>1</v>
      </c>
      <c r="AN7195" s="103">
        <f>IF(H7195&lt;Variables!$G$13,1,0)</f>
        <v>1</v>
      </c>
      <c r="AO7195" s="101">
        <f>IF(R7195&lt;Variables!$G$12,0,1)</f>
        <v>1</v>
      </c>
      <c r="AP7195" s="86">
        <f t="shared" si="641"/>
        <v>0</v>
      </c>
      <c r="AR7195">
        <v>1</v>
      </c>
      <c r="AS7195">
        <v>0</v>
      </c>
      <c r="AT7195">
        <v>0</v>
      </c>
      <c r="AU7195">
        <v>0</v>
      </c>
      <c r="BA7195">
        <v>2</v>
      </c>
    </row>
    <row r="7196" spans="3:53" ht="12.75" x14ac:dyDescent="0.2">
      <c r="C7196" t="s">
        <v>1094</v>
      </c>
      <c r="D7196" t="s">
        <v>1052</v>
      </c>
      <c r="E7196">
        <v>11.03</v>
      </c>
      <c r="F7196">
        <v>6.27</v>
      </c>
      <c r="G7196">
        <v>5.55</v>
      </c>
      <c r="H7196">
        <v>3600</v>
      </c>
      <c r="I7196">
        <v>10.959</v>
      </c>
      <c r="J7196" t="s">
        <v>76</v>
      </c>
      <c r="K7196">
        <v>56</v>
      </c>
      <c r="L7196">
        <v>11.007099999999999</v>
      </c>
      <c r="M7196">
        <v>0.20804753295598419</v>
      </c>
      <c r="N7196">
        <v>10.95071612903226</v>
      </c>
      <c r="O7196">
        <v>0.72400626619794506</v>
      </c>
      <c r="P7196">
        <v>206874</v>
      </c>
      <c r="Q7196">
        <v>677595</v>
      </c>
      <c r="R7196">
        <v>0.31</v>
      </c>
      <c r="S7196">
        <v>44.540999999999997</v>
      </c>
      <c r="T7196">
        <v>6.5489999999999986</v>
      </c>
      <c r="U7196">
        <v>22.635200000000001</v>
      </c>
      <c r="V7196">
        <v>2.4201457164920832</v>
      </c>
      <c r="AC7196">
        <v>11.2</v>
      </c>
      <c r="AD7196">
        <v>10.75</v>
      </c>
      <c r="AH7196" s="85">
        <f>IF(AND(M7196&lt;Variables!$G$6,M7196&gt;Variables!$G$5),0,1)</f>
        <v>1</v>
      </c>
      <c r="AI7196" s="85">
        <f t="shared" si="642"/>
        <v>0</v>
      </c>
      <c r="AJ7196" s="85">
        <f>IF(I7196&gt;Variables!$G$7,0,1)</f>
        <v>0</v>
      </c>
      <c r="AK7196" s="85">
        <f>IF(F7196&gt;Variables!$G$8,0,1)</f>
        <v>1</v>
      </c>
      <c r="AL7196" s="85">
        <f>IF(G7196&gt;Variables!$G$9,0,1)</f>
        <v>1</v>
      </c>
      <c r="AM7196" s="85">
        <f>IF(AND(K7196&gt;Variables!$G$10,K7196&lt;Variables!$G$11),0,1)</f>
        <v>0</v>
      </c>
      <c r="AN7196" s="103">
        <f>IF(H7196&lt;Variables!$G$13,1,0)</f>
        <v>0</v>
      </c>
      <c r="AO7196" s="101">
        <f>IF(R7196&lt;Variables!$G$12,0,1)</f>
        <v>0</v>
      </c>
      <c r="AP7196" s="86">
        <f t="shared" si="641"/>
        <v>0</v>
      </c>
      <c r="AR7196">
        <v>0</v>
      </c>
      <c r="AS7196">
        <v>0</v>
      </c>
      <c r="AT7196">
        <v>1</v>
      </c>
      <c r="AU7196">
        <v>0</v>
      </c>
      <c r="BA7196">
        <v>-0.72</v>
      </c>
    </row>
    <row r="7197" spans="3:53" ht="12.75" x14ac:dyDescent="0.2">
      <c r="C7197" t="s">
        <v>1094</v>
      </c>
      <c r="D7197" t="s">
        <v>1036</v>
      </c>
      <c r="E7197">
        <v>705.26</v>
      </c>
      <c r="F7197">
        <v>15.5</v>
      </c>
      <c r="G7197">
        <v>2.8</v>
      </c>
      <c r="H7197">
        <v>12820</v>
      </c>
      <c r="I7197">
        <v>71.876000000000005</v>
      </c>
      <c r="J7197" t="s">
        <v>76</v>
      </c>
      <c r="K7197">
        <v>52.65</v>
      </c>
      <c r="L7197">
        <v>705.29812500000003</v>
      </c>
      <c r="M7197">
        <v>-5.405515575422291E-3</v>
      </c>
      <c r="N7197">
        <v>702.94564200000013</v>
      </c>
      <c r="O7197">
        <v>0.32923712186551352</v>
      </c>
      <c r="P7197">
        <v>2232000</v>
      </c>
      <c r="Q7197">
        <v>568465</v>
      </c>
      <c r="R7197">
        <v>3.93</v>
      </c>
      <c r="S7197">
        <v>44.540999999999997</v>
      </c>
      <c r="T7197">
        <v>6.5489999999999986</v>
      </c>
      <c r="U7197">
        <v>22.635200000000001</v>
      </c>
      <c r="V7197">
        <v>2.3946359128967631</v>
      </c>
      <c r="AC7197">
        <v>714.68989999999997</v>
      </c>
      <c r="AD7197">
        <v>699.5</v>
      </c>
      <c r="AH7197" s="85">
        <f>IF(AND(M7197&lt;Variables!$G$6,M7197&gt;Variables!$G$5),0,1)</f>
        <v>1</v>
      </c>
      <c r="AI7197" s="85">
        <f t="shared" si="642"/>
        <v>0</v>
      </c>
      <c r="AJ7197" s="85">
        <f>IF(I7197&gt;Variables!$G$7,0,1)</f>
        <v>0</v>
      </c>
      <c r="AK7197" s="85">
        <f>IF(F7197&gt;Variables!$G$8,0,1)</f>
        <v>0</v>
      </c>
      <c r="AL7197" s="85">
        <f>IF(G7197&gt;Variables!$G$9,0,1)</f>
        <v>1</v>
      </c>
      <c r="AM7197" s="85">
        <f>IF(AND(K7197&gt;Variables!$G$10,K7197&lt;Variables!$G$11),0,1)</f>
        <v>0</v>
      </c>
      <c r="AN7197" s="103">
        <f>IF(H7197&lt;Variables!$G$13,1,0)</f>
        <v>0</v>
      </c>
      <c r="AO7197" s="101">
        <f>IF(R7197&lt;Variables!$G$12,0,1)</f>
        <v>1</v>
      </c>
      <c r="AP7197" s="86">
        <f t="shared" si="641"/>
        <v>0</v>
      </c>
      <c r="AR7197">
        <v>0</v>
      </c>
      <c r="AS7197">
        <v>1</v>
      </c>
      <c r="AT7197">
        <v>0</v>
      </c>
      <c r="AU7197">
        <v>0</v>
      </c>
      <c r="BA7197">
        <v>-0.01</v>
      </c>
    </row>
    <row r="7198" spans="3:53" ht="12.75" x14ac:dyDescent="0.2">
      <c r="C7198" t="s">
        <v>1094</v>
      </c>
      <c r="D7198" t="s">
        <v>1037</v>
      </c>
      <c r="E7198">
        <v>67.09</v>
      </c>
      <c r="F7198">
        <v>10.58</v>
      </c>
      <c r="G7198">
        <v>2.5</v>
      </c>
      <c r="H7198">
        <v>3300</v>
      </c>
      <c r="I7198">
        <v>2.7869999999999999</v>
      </c>
      <c r="J7198" t="s">
        <v>76</v>
      </c>
      <c r="K7198">
        <v>52.31</v>
      </c>
      <c r="L7198">
        <v>67.024990000000017</v>
      </c>
      <c r="M7198">
        <v>0.17159271489631531</v>
      </c>
      <c r="N7198">
        <v>66.532899999999998</v>
      </c>
      <c r="O7198">
        <v>0.91248089291163115</v>
      </c>
      <c r="P7198">
        <v>5357000</v>
      </c>
      <c r="Q7198">
        <v>781900</v>
      </c>
      <c r="R7198">
        <v>6.85</v>
      </c>
      <c r="S7198">
        <v>44.540999999999997</v>
      </c>
      <c r="T7198">
        <v>6.5489999999999986</v>
      </c>
      <c r="U7198">
        <v>22.635200000000001</v>
      </c>
      <c r="V7198">
        <v>2.385325446365663</v>
      </c>
      <c r="AC7198">
        <v>70.704999999999998</v>
      </c>
      <c r="AD7198">
        <v>65.45</v>
      </c>
      <c r="AH7198" s="85">
        <f>IF(AND(M7198&lt;Variables!$G$6,M7198&gt;Variables!$G$5),0,1)</f>
        <v>1</v>
      </c>
      <c r="AI7198" s="85">
        <f t="shared" si="642"/>
        <v>0</v>
      </c>
      <c r="AJ7198" s="85">
        <f>IF(I7198&gt;Variables!$G$7,0,1)</f>
        <v>0</v>
      </c>
      <c r="AK7198" s="85">
        <f>IF(F7198&gt;Variables!$G$8,0,1)</f>
        <v>0</v>
      </c>
      <c r="AL7198" s="85">
        <f>IF(G7198&gt;Variables!$G$9,0,1)</f>
        <v>1</v>
      </c>
      <c r="AM7198" s="85">
        <f>IF(AND(K7198&gt;Variables!$G$10,K7198&lt;Variables!$G$11),0,1)</f>
        <v>0</v>
      </c>
      <c r="AN7198" s="103">
        <f>IF(H7198&lt;Variables!$G$13,1,0)</f>
        <v>0</v>
      </c>
      <c r="AO7198" s="101">
        <f>IF(R7198&lt;Variables!$G$12,0,1)</f>
        <v>1</v>
      </c>
      <c r="AP7198" s="86">
        <f t="shared" si="641"/>
        <v>0</v>
      </c>
      <c r="AR7198">
        <v>0</v>
      </c>
      <c r="AS7198">
        <v>0</v>
      </c>
      <c r="AT7198">
        <v>1</v>
      </c>
      <c r="AU7198">
        <v>0</v>
      </c>
      <c r="BA7198">
        <v>-2.25</v>
      </c>
    </row>
    <row r="7199" spans="3:53" ht="12.75" x14ac:dyDescent="0.2">
      <c r="C7199" t="s">
        <v>1094</v>
      </c>
      <c r="D7199" t="s">
        <v>1035</v>
      </c>
      <c r="E7199">
        <v>100</v>
      </c>
      <c r="F7199">
        <v>6.29</v>
      </c>
      <c r="G7199">
        <v>5.74</v>
      </c>
      <c r="H7199">
        <v>6520</v>
      </c>
      <c r="I7199">
        <v>-29.318999999999999</v>
      </c>
      <c r="J7199" t="s">
        <v>76</v>
      </c>
      <c r="K7199">
        <v>31.3</v>
      </c>
      <c r="L7199">
        <v>101.0275</v>
      </c>
      <c r="M7199">
        <v>-1.017049813169671</v>
      </c>
      <c r="N7199">
        <v>100.9583522727273</v>
      </c>
      <c r="O7199">
        <v>-0.94925506523561787</v>
      </c>
      <c r="P7199">
        <v>713647</v>
      </c>
      <c r="Q7199">
        <v>433339</v>
      </c>
      <c r="R7199">
        <v>1.65</v>
      </c>
      <c r="S7199">
        <v>44.540999999999997</v>
      </c>
      <c r="T7199">
        <v>6.5489999999999986</v>
      </c>
      <c r="U7199">
        <v>22.635200000000001</v>
      </c>
      <c r="V7199">
        <v>2.1447849097522962</v>
      </c>
      <c r="AC7199">
        <v>100.57</v>
      </c>
      <c r="AD7199">
        <v>97.584999999999994</v>
      </c>
      <c r="AH7199" s="85">
        <f>IF(AND(M7199&lt;Variables!$G$6,M7199&gt;Variables!$G$5),0,1)</f>
        <v>1</v>
      </c>
      <c r="AI7199" s="85">
        <f t="shared" si="642"/>
        <v>0</v>
      </c>
      <c r="AJ7199" s="85">
        <f>IF(I7199&gt;Variables!$G$7,0,1)</f>
        <v>1</v>
      </c>
      <c r="AK7199" s="85">
        <f>IF(F7199&gt;Variables!$G$8,0,1)</f>
        <v>1</v>
      </c>
      <c r="AL7199" s="85">
        <f>IF(G7199&gt;Variables!$G$9,0,1)</f>
        <v>1</v>
      </c>
      <c r="AM7199" s="85">
        <f>IF(AND(K7199&gt;Variables!$G$10,K7199&lt;Variables!$G$11),0,1)</f>
        <v>1</v>
      </c>
      <c r="AN7199" s="103">
        <f>IF(H7199&lt;Variables!$G$13,1,0)</f>
        <v>0</v>
      </c>
      <c r="AO7199" s="101">
        <f>IF(R7199&lt;Variables!$G$12,0,1)</f>
        <v>0</v>
      </c>
      <c r="AP7199" s="86">
        <f t="shared" si="641"/>
        <v>0</v>
      </c>
      <c r="AR7199">
        <v>0</v>
      </c>
      <c r="AS7199">
        <v>0</v>
      </c>
      <c r="AT7199">
        <v>0</v>
      </c>
      <c r="AU7199">
        <v>1</v>
      </c>
      <c r="BA7199">
        <v>-0.53</v>
      </c>
    </row>
    <row r="7200" spans="3:53" ht="12.75" x14ac:dyDescent="0.2">
      <c r="C7200" t="s">
        <v>1094</v>
      </c>
      <c r="D7200" t="s">
        <v>1048</v>
      </c>
      <c r="E7200">
        <v>9.3000000000000007</v>
      </c>
      <c r="F7200">
        <v>128.19</v>
      </c>
      <c r="G7200">
        <v>48.97</v>
      </c>
      <c r="H7200">
        <v>33.130000000000003</v>
      </c>
      <c r="I7200">
        <v>-48.515999999999998</v>
      </c>
      <c r="J7200" t="s">
        <v>78</v>
      </c>
      <c r="K7200">
        <v>40.58</v>
      </c>
      <c r="L7200">
        <v>9.9151799999999994</v>
      </c>
      <c r="M7200">
        <v>-5.1958713810540926</v>
      </c>
      <c r="N7200">
        <v>9.5980460000000001</v>
      </c>
      <c r="O7200">
        <v>-2.063399154369542</v>
      </c>
      <c r="P7200">
        <v>139260000</v>
      </c>
      <c r="Q7200">
        <v>54420</v>
      </c>
      <c r="R7200">
        <v>2558.9899999999998</v>
      </c>
      <c r="S7200">
        <v>44.540999999999997</v>
      </c>
      <c r="T7200">
        <v>6.5489999999999986</v>
      </c>
      <c r="U7200">
        <v>22.635200000000001</v>
      </c>
      <c r="V7200">
        <v>2.2631479828206849</v>
      </c>
      <c r="AC7200">
        <v>10.34</v>
      </c>
      <c r="AD7200">
        <v>6.45</v>
      </c>
      <c r="AH7200" s="85">
        <f>IF(AND(M7200&lt;Variables!$G$6,M7200&gt;Variables!$G$5),0,1)</f>
        <v>1</v>
      </c>
      <c r="AI7200" s="85">
        <f t="shared" si="642"/>
        <v>0</v>
      </c>
      <c r="AJ7200" s="85">
        <f>IF(I7200&gt;Variables!$G$7,0,1)</f>
        <v>1</v>
      </c>
      <c r="AK7200" s="85">
        <f>IF(F7200&gt;Variables!$G$8,0,1)</f>
        <v>0</v>
      </c>
      <c r="AL7200" s="85">
        <f>IF(G7200&gt;Variables!$G$9,0,1)</f>
        <v>0</v>
      </c>
      <c r="AM7200" s="85">
        <f>IF(AND(K7200&gt;Variables!$G$10,K7200&lt;Variables!$G$11),0,1)</f>
        <v>1</v>
      </c>
      <c r="AN7200" s="103">
        <f>IF(H7200&lt;Variables!$G$13,1,0)</f>
        <v>1</v>
      </c>
      <c r="AO7200" s="101">
        <f>IF(R7200&lt;Variables!$G$12,0,1)</f>
        <v>1</v>
      </c>
      <c r="AP7200" s="86">
        <f t="shared" si="641"/>
        <v>1</v>
      </c>
      <c r="AR7200">
        <v>1</v>
      </c>
      <c r="AS7200">
        <v>0</v>
      </c>
      <c r="AT7200">
        <v>0</v>
      </c>
      <c r="AU7200">
        <v>0</v>
      </c>
      <c r="BA7200">
        <v>2</v>
      </c>
    </row>
    <row r="7201" spans="3:53" ht="12.75" x14ac:dyDescent="0.2">
      <c r="C7201" t="s">
        <v>1094</v>
      </c>
      <c r="D7201" t="s">
        <v>1054</v>
      </c>
      <c r="E7201">
        <v>0.19</v>
      </c>
      <c r="F7201">
        <v>23.19</v>
      </c>
      <c r="G7201">
        <v>9.8699999999999992</v>
      </c>
      <c r="H7201">
        <v>-99999</v>
      </c>
      <c r="I7201">
        <v>102.07299999999999</v>
      </c>
      <c r="J7201" t="s">
        <v>78</v>
      </c>
      <c r="K7201">
        <v>-99999</v>
      </c>
      <c r="L7201">
        <v>0.19585</v>
      </c>
      <c r="M7201">
        <v>0.63824355374010777</v>
      </c>
      <c r="N7201">
        <v>0.18984000000000001</v>
      </c>
      <c r="O7201">
        <v>3.824273072060707</v>
      </c>
      <c r="P7201">
        <v>156265</v>
      </c>
      <c r="Q7201">
        <v>20890</v>
      </c>
      <c r="R7201">
        <v>7.48</v>
      </c>
      <c r="S7201">
        <v>44.540999999999997</v>
      </c>
      <c r="T7201">
        <v>6.5489999999999986</v>
      </c>
      <c r="U7201">
        <v>22.635200000000001</v>
      </c>
      <c r="V7201"/>
      <c r="AC7201">
        <v>0.1981</v>
      </c>
      <c r="AD7201">
        <v>0.18720000000000001</v>
      </c>
      <c r="AH7201" s="85">
        <f>IF(AND(M7201&lt;Variables!$G$6,M7201&gt;Variables!$G$5),0,1)</f>
        <v>1</v>
      </c>
      <c r="AI7201" s="85">
        <f t="shared" si="642"/>
        <v>0</v>
      </c>
      <c r="AJ7201" s="85">
        <f>IF(I7201&gt;Variables!$G$7,0,1)</f>
        <v>0</v>
      </c>
      <c r="AK7201" s="85">
        <f>IF(F7201&gt;Variables!$G$8,0,1)</f>
        <v>0</v>
      </c>
      <c r="AL7201" s="85">
        <f>IF(G7201&gt;Variables!$G$9,0,1)</f>
        <v>1</v>
      </c>
      <c r="AM7201" s="85">
        <f>IF(AND(K7201&gt;Variables!$G$10,K7201&lt;Variables!$G$11),0,1)</f>
        <v>1</v>
      </c>
      <c r="AN7201" s="103">
        <f>IF(H7201&lt;Variables!$G$13,1,0)</f>
        <v>1</v>
      </c>
      <c r="AO7201" s="101">
        <f>IF(R7201&lt;Variables!$G$12,0,1)</f>
        <v>1</v>
      </c>
      <c r="AP7201" s="86">
        <f t="shared" si="641"/>
        <v>1</v>
      </c>
      <c r="AR7201">
        <v>0</v>
      </c>
      <c r="AS7201">
        <v>0</v>
      </c>
      <c r="AT7201">
        <v>1</v>
      </c>
      <c r="AU7201">
        <v>0</v>
      </c>
      <c r="BA7201">
        <v>-2.25</v>
      </c>
    </row>
    <row r="7202" spans="3:53" ht="12.75" x14ac:dyDescent="0.2">
      <c r="C7202" t="s">
        <v>1094</v>
      </c>
      <c r="D7202" t="s">
        <v>1080</v>
      </c>
      <c r="E7202">
        <v>4.18</v>
      </c>
      <c r="F7202">
        <v>24.86</v>
      </c>
      <c r="G7202">
        <v>16.21</v>
      </c>
      <c r="H7202">
        <v>73.88</v>
      </c>
      <c r="I7202">
        <v>-5.4749999999999996</v>
      </c>
      <c r="J7202" t="s">
        <v>78</v>
      </c>
      <c r="K7202">
        <v>39.07</v>
      </c>
      <c r="L7202">
        <v>4.3272399999999998</v>
      </c>
      <c r="M7202">
        <v>-2.2471598524694572</v>
      </c>
      <c r="N7202">
        <v>4.3533899999999992</v>
      </c>
      <c r="O7202">
        <v>-2.834342891401846</v>
      </c>
      <c r="P7202">
        <v>11080000</v>
      </c>
      <c r="Q7202">
        <v>953700</v>
      </c>
      <c r="R7202">
        <v>11.62</v>
      </c>
      <c r="S7202">
        <v>44.540999999999997</v>
      </c>
      <c r="T7202">
        <v>6.5489999999999986</v>
      </c>
      <c r="U7202">
        <v>22.635200000000001</v>
      </c>
      <c r="V7202">
        <v>2.241257867806731</v>
      </c>
      <c r="AC7202">
        <v>4.54</v>
      </c>
      <c r="AD7202">
        <v>3.96</v>
      </c>
      <c r="AH7202" s="85">
        <f>IF(AND(M7202&lt;Variables!$G$6,M7202&gt;Variables!$G$5),0,1)</f>
        <v>0</v>
      </c>
      <c r="AI7202" s="85">
        <f t="shared" si="642"/>
        <v>1</v>
      </c>
      <c r="AJ7202" s="85">
        <f>IF(I7202&gt;Variables!$G$7,0,1)</f>
        <v>1</v>
      </c>
      <c r="AK7202" s="85">
        <f>IF(F7202&gt;Variables!$G$8,0,1)</f>
        <v>0</v>
      </c>
      <c r="AL7202" s="85">
        <f>IF(G7202&gt;Variables!$G$9,0,1)</f>
        <v>0</v>
      </c>
      <c r="AM7202" s="85">
        <f>IF(AND(K7202&gt;Variables!$G$10,K7202&lt;Variables!$G$11),0,1)</f>
        <v>1</v>
      </c>
      <c r="AN7202" s="103">
        <f>IF(H7202&lt;Variables!$G$13,1,0)</f>
        <v>1</v>
      </c>
      <c r="AO7202" s="101">
        <f>IF(R7202&lt;Variables!$G$12,0,1)</f>
        <v>1</v>
      </c>
      <c r="AP7202" s="86">
        <f t="shared" si="641"/>
        <v>1</v>
      </c>
      <c r="AR7202">
        <v>0</v>
      </c>
      <c r="AS7202">
        <v>0</v>
      </c>
      <c r="AT7202">
        <v>1</v>
      </c>
      <c r="AU7202">
        <v>0</v>
      </c>
      <c r="BA7202">
        <v>-2.25</v>
      </c>
    </row>
    <row r="7203" spans="3:53" ht="12.75" x14ac:dyDescent="0.2">
      <c r="C7203" s="182" t="s">
        <v>1094</v>
      </c>
      <c r="D7203" s="182" t="s">
        <v>1087</v>
      </c>
      <c r="E7203" s="182">
        <v>9.14</v>
      </c>
      <c r="F7203" s="182">
        <v>70.31</v>
      </c>
      <c r="G7203" s="182">
        <v>69.33</v>
      </c>
      <c r="H7203" s="182">
        <v>182.8</v>
      </c>
      <c r="I7203" s="182">
        <v>-76.578999999999994</v>
      </c>
      <c r="J7203" t="s">
        <v>78</v>
      </c>
      <c r="K7203">
        <v>53.76</v>
      </c>
      <c r="L7203" s="182">
        <v>10.071833333333331</v>
      </c>
      <c r="M7203" s="182">
        <v>-11.734043785474331</v>
      </c>
      <c r="N7203" s="182">
        <v>10.32159090909091</v>
      </c>
      <c r="O7203">
        <v>-13.86986678410217</v>
      </c>
      <c r="P7203">
        <v>1720000</v>
      </c>
      <c r="Q7203">
        <v>24860</v>
      </c>
      <c r="R7203">
        <v>69.19</v>
      </c>
      <c r="S7203">
        <v>44.540999999999997</v>
      </c>
      <c r="T7203">
        <v>6.5489999999999986</v>
      </c>
      <c r="U7203">
        <v>22.635200000000001</v>
      </c>
      <c r="V7203">
        <v>2.8384573118035439</v>
      </c>
      <c r="AC7203">
        <v>77.77</v>
      </c>
      <c r="AD7203">
        <v>8.51</v>
      </c>
      <c r="AH7203" s="85">
        <f>IF(AND(M7203&lt;Variables!$G$6,M7203&gt;Variables!$G$5),0,1)</f>
        <v>1</v>
      </c>
      <c r="AI7203" s="85">
        <f t="shared" si="642"/>
        <v>1</v>
      </c>
      <c r="AJ7203" s="85">
        <f>IF(I7203&gt;Variables!$G$7,0,1)</f>
        <v>1</v>
      </c>
      <c r="AK7203" s="85">
        <f>IF(F7203&gt;Variables!$G$8,0,1)</f>
        <v>0</v>
      </c>
      <c r="AL7203" s="85">
        <f>IF(G7203&gt;Variables!$G$9,0,1)</f>
        <v>0</v>
      </c>
      <c r="AM7203" s="85">
        <f>IF(AND(K7203&gt;Variables!$G$10,K7203&lt;Variables!$G$11),0,1)</f>
        <v>0</v>
      </c>
      <c r="AN7203" s="103">
        <f>IF(H7203&lt;Variables!$G$13,1,0)</f>
        <v>1</v>
      </c>
      <c r="AO7203" s="101">
        <f>IF(R7203&lt;Variables!$G$12,0,1)</f>
        <v>1</v>
      </c>
      <c r="AP7203" s="86">
        <f t="shared" si="641"/>
        <v>1</v>
      </c>
      <c r="AR7203">
        <v>0</v>
      </c>
      <c r="AS7203">
        <v>0</v>
      </c>
      <c r="AT7203">
        <v>1</v>
      </c>
      <c r="AU7203">
        <v>0</v>
      </c>
      <c r="BA7203">
        <v>-2.25</v>
      </c>
    </row>
    <row r="7204" spans="3:53" ht="12.75" x14ac:dyDescent="0.2">
      <c r="C7204" t="s">
        <v>1094</v>
      </c>
      <c r="D7204" t="s">
        <v>756</v>
      </c>
      <c r="E7204">
        <v>2.93</v>
      </c>
      <c r="F7204">
        <v>44.98</v>
      </c>
      <c r="G7204">
        <v>22.5</v>
      </c>
      <c r="H7204">
        <v>27.2</v>
      </c>
      <c r="I7204">
        <v>-57.597999999999999</v>
      </c>
      <c r="J7204" t="s">
        <v>78</v>
      </c>
      <c r="K7204">
        <v>54.63</v>
      </c>
      <c r="L7204">
        <v>2.8982649999999999</v>
      </c>
      <c r="M7204">
        <v>1.436549107828299</v>
      </c>
      <c r="N7204">
        <v>2.9030480000000001</v>
      </c>
      <c r="O7204">
        <v>1.269424411859539</v>
      </c>
      <c r="P7204">
        <v>96210000</v>
      </c>
      <c r="Q7204">
        <v>1960000</v>
      </c>
      <c r="R7204">
        <v>49.09</v>
      </c>
      <c r="S7204">
        <v>44.540999999999997</v>
      </c>
      <c r="T7204">
        <v>6.5489999999999986</v>
      </c>
      <c r="U7204">
        <v>22.635200000000001</v>
      </c>
      <c r="V7204">
        <v>2.3584077929940852</v>
      </c>
      <c r="AC7204">
        <v>3.75</v>
      </c>
      <c r="AD7204">
        <v>2.87</v>
      </c>
      <c r="AH7204" s="85">
        <f>IF(AND(M7204&lt;Variables!$G$6,M7204&gt;Variables!$G$5),0,1)</f>
        <v>1</v>
      </c>
      <c r="AI7204" s="85">
        <f t="shared" si="642"/>
        <v>1</v>
      </c>
      <c r="AJ7204" s="85">
        <f>IF(I7204&gt;Variables!$G$7,0,1)</f>
        <v>1</v>
      </c>
      <c r="AK7204" s="85">
        <f>IF(F7204&gt;Variables!$G$8,0,1)</f>
        <v>0</v>
      </c>
      <c r="AL7204" s="85">
        <f>IF(G7204&gt;Variables!$G$9,0,1)</f>
        <v>0</v>
      </c>
      <c r="AM7204" s="85">
        <f>IF(AND(K7204&gt;Variables!$G$10,K7204&lt;Variables!$G$11),0,1)</f>
        <v>0</v>
      </c>
      <c r="AN7204" s="103">
        <f>IF(H7204&lt;Variables!$G$13,1,0)</f>
        <v>1</v>
      </c>
      <c r="AO7204" s="101">
        <f>IF(R7204&lt;Variables!$G$12,0,1)</f>
        <v>1</v>
      </c>
      <c r="AP7204" s="86">
        <f t="shared" si="641"/>
        <v>1</v>
      </c>
      <c r="AR7204">
        <v>1</v>
      </c>
      <c r="AS7204">
        <v>0</v>
      </c>
      <c r="AT7204">
        <v>0</v>
      </c>
      <c r="AU7204">
        <v>0</v>
      </c>
      <c r="BA7204">
        <v>2</v>
      </c>
    </row>
    <row r="7205" spans="3:53" ht="12.75" x14ac:dyDescent="0.2">
      <c r="C7205" t="s">
        <v>1094</v>
      </c>
      <c r="D7205" t="s">
        <v>1091</v>
      </c>
      <c r="E7205">
        <v>2.48</v>
      </c>
      <c r="F7205">
        <v>13.12</v>
      </c>
      <c r="G7205">
        <v>3.73</v>
      </c>
      <c r="H7205">
        <v>-99999</v>
      </c>
      <c r="I7205">
        <v>1686.7850000000001</v>
      </c>
      <c r="J7205" t="s">
        <v>76</v>
      </c>
      <c r="K7205">
        <v>71.540000000000006</v>
      </c>
      <c r="L7205">
        <v>2.5</v>
      </c>
      <c r="M7205">
        <v>0</v>
      </c>
      <c r="N7205">
        <v>2.4740199999999999</v>
      </c>
      <c r="O7205">
        <v>1.0501127719258401</v>
      </c>
      <c r="P7205">
        <v>16327</v>
      </c>
      <c r="Q7205">
        <v>37295</v>
      </c>
      <c r="R7205">
        <v>0.44</v>
      </c>
      <c r="S7205">
        <v>44.540999999999997</v>
      </c>
      <c r="T7205">
        <v>6.5489999999999986</v>
      </c>
      <c r="U7205">
        <v>22.635200000000001</v>
      </c>
      <c r="V7205">
        <v>2.5901543999999999</v>
      </c>
      <c r="AC7205">
        <v>2.5299999999999998</v>
      </c>
      <c r="AD7205">
        <v>2.48</v>
      </c>
      <c r="AH7205" s="85">
        <f>IF(AND(M7205&lt;Variables!$G$6,M7205&gt;Variables!$G$5),0,1)</f>
        <v>1</v>
      </c>
      <c r="AI7205" s="85">
        <f t="shared" si="642"/>
        <v>0</v>
      </c>
      <c r="AJ7205" s="85">
        <f>IF(I7205&gt;Variables!$G$7,0,1)</f>
        <v>0</v>
      </c>
      <c r="AK7205" s="85">
        <f>IF(F7205&gt;Variables!$G$8,0,1)</f>
        <v>0</v>
      </c>
      <c r="AL7205" s="85">
        <f>IF(G7205&gt;Variables!$G$9,0,1)</f>
        <v>1</v>
      </c>
      <c r="AM7205" s="85">
        <f>IF(AND(K7205&gt;Variables!$G$10,K7205&lt;Variables!$G$11),0,1)</f>
        <v>0</v>
      </c>
      <c r="AN7205" s="103">
        <f>IF(H7205&lt;Variables!$G$13,1,0)</f>
        <v>1</v>
      </c>
      <c r="AO7205" s="101">
        <f>IF(R7205&lt;Variables!$G$12,0,1)</f>
        <v>0</v>
      </c>
      <c r="AP7205" s="86">
        <f t="shared" si="641"/>
        <v>0</v>
      </c>
      <c r="AR7205">
        <v>1</v>
      </c>
      <c r="AS7205">
        <v>0</v>
      </c>
      <c r="AT7205">
        <v>0</v>
      </c>
      <c r="AU7205">
        <v>0</v>
      </c>
      <c r="BA7205">
        <v>2</v>
      </c>
    </row>
    <row r="7206" spans="3:53" ht="12.75" x14ac:dyDescent="0.2">
      <c r="C7206" t="s">
        <v>1094</v>
      </c>
      <c r="D7206" t="s">
        <v>1059</v>
      </c>
      <c r="E7206">
        <v>5.4</v>
      </c>
      <c r="F7206">
        <v>28.97</v>
      </c>
      <c r="G7206">
        <v>20.13</v>
      </c>
      <c r="H7206">
        <v>335.46</v>
      </c>
      <c r="I7206">
        <v>-25.334</v>
      </c>
      <c r="J7206" t="s">
        <v>78</v>
      </c>
      <c r="K7206">
        <v>53.48</v>
      </c>
      <c r="L7206">
        <v>5.2645049999999998</v>
      </c>
      <c r="M7206">
        <v>3.143600395478777</v>
      </c>
      <c r="N7206">
        <v>5.5224899999999986</v>
      </c>
      <c r="O7206">
        <v>-1.674788003237665</v>
      </c>
      <c r="P7206">
        <v>6180000</v>
      </c>
      <c r="Q7206">
        <v>48840</v>
      </c>
      <c r="R7206">
        <v>126.54</v>
      </c>
      <c r="S7206">
        <v>44.540999999999997</v>
      </c>
      <c r="T7206">
        <v>6.5489999999999986</v>
      </c>
      <c r="U7206">
        <v>22.635200000000001</v>
      </c>
      <c r="V7206">
        <v>2.2897252512788948</v>
      </c>
      <c r="AC7206">
        <v>5.68</v>
      </c>
      <c r="AD7206">
        <v>4.5102000000000002</v>
      </c>
      <c r="AH7206" s="85">
        <f>IF(AND(M7206&lt;Variables!$G$6,M7206&gt;Variables!$G$5),0,1)</f>
        <v>1</v>
      </c>
      <c r="AI7206" s="85">
        <f t="shared" si="642"/>
        <v>1</v>
      </c>
      <c r="AJ7206" s="85">
        <f>IF(I7206&gt;Variables!$G$7,0,1)</f>
        <v>1</v>
      </c>
      <c r="AK7206" s="85">
        <f>IF(F7206&gt;Variables!$G$8,0,1)</f>
        <v>0</v>
      </c>
      <c r="AL7206" s="85">
        <f>IF(G7206&gt;Variables!$G$9,0,1)</f>
        <v>0</v>
      </c>
      <c r="AM7206" s="85">
        <f>IF(AND(K7206&gt;Variables!$G$10,K7206&lt;Variables!$G$11),0,1)</f>
        <v>0</v>
      </c>
      <c r="AN7206" s="103">
        <f>IF(H7206&lt;Variables!$G$13,1,0)</f>
        <v>1</v>
      </c>
      <c r="AO7206" s="101">
        <f>IF(R7206&lt;Variables!$G$12,0,1)</f>
        <v>1</v>
      </c>
      <c r="AP7206" s="86">
        <f t="shared" si="641"/>
        <v>1</v>
      </c>
      <c r="AR7206">
        <v>1</v>
      </c>
      <c r="AS7206">
        <v>0</v>
      </c>
      <c r="AT7206">
        <v>0</v>
      </c>
      <c r="AU7206">
        <v>0</v>
      </c>
      <c r="BA7206">
        <v>2</v>
      </c>
    </row>
    <row r="7207" spans="3:53" ht="12.75" x14ac:dyDescent="0.2">
      <c r="C7207" t="s">
        <v>1094</v>
      </c>
      <c r="D7207" t="s">
        <v>1079</v>
      </c>
      <c r="E7207">
        <v>6.08</v>
      </c>
      <c r="F7207">
        <v>16.25</v>
      </c>
      <c r="G7207">
        <v>15.53</v>
      </c>
      <c r="H7207">
        <v>79.040000000000006</v>
      </c>
      <c r="I7207">
        <v>-22.012</v>
      </c>
      <c r="J7207" t="s">
        <v>76</v>
      </c>
      <c r="K7207">
        <v>43.9</v>
      </c>
      <c r="L7207">
        <v>6.1327149999999993</v>
      </c>
      <c r="M7207">
        <v>-0.53345051906047491</v>
      </c>
      <c r="N7207">
        <v>6.3786100000000001</v>
      </c>
      <c r="O7207">
        <v>-4.3678795223410818</v>
      </c>
      <c r="P7207">
        <v>7980000</v>
      </c>
      <c r="Q7207">
        <v>90920</v>
      </c>
      <c r="R7207">
        <v>87.77</v>
      </c>
      <c r="S7207">
        <v>44.540999999999997</v>
      </c>
      <c r="T7207">
        <v>6.5489999999999986</v>
      </c>
      <c r="U7207">
        <v>22.635200000000001</v>
      </c>
      <c r="V7207">
        <v>2.3082760223913881</v>
      </c>
      <c r="AC7207">
        <v>6.19</v>
      </c>
      <c r="AD7207">
        <v>5.3</v>
      </c>
      <c r="AH7207" s="85">
        <f>IF(AND(M7207&lt;Variables!$G$6,M7207&gt;Variables!$G$5),0,1)</f>
        <v>1</v>
      </c>
      <c r="AI7207" s="85">
        <f t="shared" si="642"/>
        <v>1</v>
      </c>
      <c r="AJ7207" s="85">
        <f>IF(I7207&gt;Variables!$G$7,0,1)</f>
        <v>1</v>
      </c>
      <c r="AK7207" s="85">
        <f>IF(F7207&gt;Variables!$G$8,0,1)</f>
        <v>0</v>
      </c>
      <c r="AL7207" s="85">
        <f>IF(G7207&gt;Variables!$G$9,0,1)</f>
        <v>0</v>
      </c>
      <c r="AM7207" s="85">
        <f>IF(AND(K7207&gt;Variables!$G$10,K7207&lt;Variables!$G$11),0,1)</f>
        <v>1</v>
      </c>
      <c r="AN7207" s="103">
        <f>IF(H7207&lt;Variables!$G$13,1,0)</f>
        <v>1</v>
      </c>
      <c r="AO7207" s="101">
        <f>IF(R7207&lt;Variables!$G$12,0,1)</f>
        <v>1</v>
      </c>
      <c r="AP7207" s="86">
        <f t="shared" si="641"/>
        <v>0</v>
      </c>
      <c r="AR7207">
        <v>0</v>
      </c>
      <c r="AS7207">
        <v>0</v>
      </c>
      <c r="AT7207">
        <v>1</v>
      </c>
      <c r="AU7207">
        <v>0</v>
      </c>
      <c r="BA7207">
        <v>-2.25</v>
      </c>
    </row>
    <row r="7208" spans="3:53" ht="12.75" x14ac:dyDescent="0.2">
      <c r="C7208" t="s">
        <v>1094</v>
      </c>
      <c r="D7208" t="s">
        <v>1049</v>
      </c>
      <c r="E7208">
        <v>9.85</v>
      </c>
      <c r="F7208">
        <v>70.89</v>
      </c>
      <c r="G7208">
        <v>-13.54</v>
      </c>
      <c r="H7208">
        <v>32.65</v>
      </c>
      <c r="I7208">
        <v>-45.402000000000001</v>
      </c>
      <c r="J7208" t="s">
        <v>78</v>
      </c>
      <c r="K7208">
        <v>58.76</v>
      </c>
      <c r="L7208">
        <v>9.6703150000000004</v>
      </c>
      <c r="M7208">
        <v>2.3751553077640168</v>
      </c>
      <c r="N7208">
        <v>9.5816219999999994</v>
      </c>
      <c r="O7208">
        <v>3.322798582536453</v>
      </c>
      <c r="P7208">
        <v>24850000</v>
      </c>
      <c r="Q7208">
        <v>559580</v>
      </c>
      <c r="R7208">
        <v>44.41</v>
      </c>
      <c r="S7208">
        <v>44.540999999999997</v>
      </c>
      <c r="T7208">
        <v>6.5489999999999986</v>
      </c>
      <c r="U7208">
        <v>22.635200000000001</v>
      </c>
      <c r="V7208">
        <v>2.3359107928856511</v>
      </c>
      <c r="AC7208">
        <v>9.93</v>
      </c>
      <c r="AD7208">
        <v>7.3101000000000003</v>
      </c>
      <c r="AH7208" s="85">
        <f>IF(AND(M7208&lt;Variables!$G$6,M7208&gt;Variables!$G$5),0,1)</f>
        <v>1</v>
      </c>
      <c r="AI7208" s="85">
        <f t="shared" si="642"/>
        <v>0</v>
      </c>
      <c r="AJ7208" s="85">
        <f>IF(I7208&gt;Variables!$G$7,0,1)</f>
        <v>1</v>
      </c>
      <c r="AK7208" s="85">
        <f>IF(F7208&gt;Variables!$G$8,0,1)</f>
        <v>0</v>
      </c>
      <c r="AL7208" s="85">
        <f>IF(G7208&gt;Variables!$G$9,0,1)</f>
        <v>1</v>
      </c>
      <c r="AM7208" s="85">
        <f>IF(AND(K7208&gt;Variables!$G$10,K7208&lt;Variables!$G$11),0,1)</f>
        <v>0</v>
      </c>
      <c r="AN7208" s="103">
        <f>IF(H7208&lt;Variables!$G$13,1,0)</f>
        <v>1</v>
      </c>
      <c r="AO7208" s="101">
        <f>IF(R7208&lt;Variables!$G$12,0,1)</f>
        <v>1</v>
      </c>
      <c r="AP7208" s="86">
        <f t="shared" si="641"/>
        <v>1</v>
      </c>
      <c r="AR7208">
        <v>0</v>
      </c>
      <c r="AS7208">
        <v>0</v>
      </c>
      <c r="AT7208">
        <v>1</v>
      </c>
      <c r="AU7208">
        <v>0</v>
      </c>
      <c r="BA7208">
        <v>-2.25</v>
      </c>
    </row>
    <row r="7209" spans="3:53" ht="12.75" x14ac:dyDescent="0.2">
      <c r="C7209" t="s">
        <v>1095</v>
      </c>
      <c r="D7209" t="s">
        <v>1040</v>
      </c>
      <c r="E7209">
        <v>2.77</v>
      </c>
      <c r="F7209">
        <v>8.24</v>
      </c>
      <c r="G7209">
        <v>2.2200000000000002</v>
      </c>
      <c r="H7209">
        <v>-99999</v>
      </c>
      <c r="I7209">
        <v>186.715</v>
      </c>
      <c r="J7209" t="s">
        <v>78</v>
      </c>
      <c r="K7209">
        <v>51.36</v>
      </c>
      <c r="L7209">
        <v>2.7593333333333332</v>
      </c>
      <c r="M7209">
        <v>2.4160425223497369E-2</v>
      </c>
      <c r="N7209">
        <v>2.7632500000000002</v>
      </c>
      <c r="O7209">
        <v>-0.11761512711480961</v>
      </c>
      <c r="P7209">
        <v>209039</v>
      </c>
      <c r="Q7209">
        <v>61287</v>
      </c>
      <c r="R7209">
        <v>3.41</v>
      </c>
      <c r="S7209">
        <v>47.715999999999987</v>
      </c>
      <c r="T7209">
        <v>6.5090000000000003</v>
      </c>
      <c r="U7209">
        <v>23.882000000000001</v>
      </c>
      <c r="V7209">
        <v>2.3803665345252472</v>
      </c>
      <c r="AC7209">
        <v>2.77</v>
      </c>
      <c r="AD7209">
        <v>2.7501000000000002</v>
      </c>
      <c r="AH7209" s="85">
        <f>IF(AND(M7209&lt;Variables!$G$6,M7209&gt;Variables!$G$5),0,1)</f>
        <v>1</v>
      </c>
      <c r="AI7209" s="85">
        <f t="shared" si="642"/>
        <v>1</v>
      </c>
      <c r="AJ7209" s="85">
        <f>IF(I7209&gt;Variables!$G$7,0,1)</f>
        <v>0</v>
      </c>
      <c r="AK7209" s="85">
        <f>IF(F7209&gt;Variables!$G$8,0,1)</f>
        <v>1</v>
      </c>
      <c r="AL7209" s="85">
        <f>IF(G7209&gt;Variables!$G$9,0,1)</f>
        <v>1</v>
      </c>
      <c r="AM7209" s="85">
        <f>IF(AND(K7209&gt;Variables!$G$10,K7209&lt;Variables!$G$11),0,1)</f>
        <v>0</v>
      </c>
      <c r="AN7209" s="103">
        <f>IF(H7209&lt;Variables!$G$13,1,0)</f>
        <v>1</v>
      </c>
      <c r="AO7209" s="101">
        <f>IF(R7209&lt;Variables!$G$12,0,1)</f>
        <v>1</v>
      </c>
      <c r="AP7209" s="86">
        <f t="shared" si="641"/>
        <v>1</v>
      </c>
      <c r="AR7209">
        <v>0</v>
      </c>
      <c r="AS7209">
        <v>0</v>
      </c>
      <c r="AT7209">
        <v>0</v>
      </c>
      <c r="AU7209">
        <v>0</v>
      </c>
      <c r="BA7209">
        <v>0</v>
      </c>
    </row>
    <row r="7210" spans="3:53" ht="12.75" x14ac:dyDescent="0.2">
      <c r="C7210" t="s">
        <v>1095</v>
      </c>
      <c r="D7210" t="s">
        <v>1035</v>
      </c>
      <c r="E7210">
        <v>100</v>
      </c>
      <c r="F7210">
        <v>5.86</v>
      </c>
      <c r="G7210">
        <v>5.78</v>
      </c>
      <c r="H7210">
        <v>6520</v>
      </c>
      <c r="I7210">
        <v>-29.31</v>
      </c>
      <c r="J7210" t="s">
        <v>76</v>
      </c>
      <c r="K7210">
        <v>34.840000000000003</v>
      </c>
      <c r="L7210">
        <v>100.7044736842105</v>
      </c>
      <c r="M7210">
        <v>-0.65982538799038803</v>
      </c>
      <c r="N7210">
        <v>100.91585227272731</v>
      </c>
      <c r="O7210">
        <v>-0.86790355826381771</v>
      </c>
      <c r="P7210">
        <v>725223</v>
      </c>
      <c r="Q7210">
        <v>433339</v>
      </c>
      <c r="R7210">
        <v>1.67</v>
      </c>
      <c r="S7210">
        <v>47.715999999999987</v>
      </c>
      <c r="T7210">
        <v>6.5090000000000003</v>
      </c>
      <c r="U7210">
        <v>23.882000000000001</v>
      </c>
      <c r="V7210">
        <v>2.198209332164724</v>
      </c>
      <c r="AC7210">
        <v>100.57</v>
      </c>
      <c r="AD7210">
        <v>97.584999999999994</v>
      </c>
      <c r="AH7210" s="85">
        <f>IF(AND(M7210&lt;Variables!$G$6,M7210&gt;Variables!$G$5),0,1)</f>
        <v>1</v>
      </c>
      <c r="AI7210" s="85">
        <f t="shared" si="642"/>
        <v>1</v>
      </c>
      <c r="AJ7210" s="85">
        <f>IF(I7210&gt;Variables!$G$7,0,1)</f>
        <v>1</v>
      </c>
      <c r="AK7210" s="85">
        <f>IF(F7210&gt;Variables!$G$8,0,1)</f>
        <v>1</v>
      </c>
      <c r="AL7210" s="85">
        <f>IF(G7210&gt;Variables!$G$9,0,1)</f>
        <v>1</v>
      </c>
      <c r="AM7210" s="85">
        <f>IF(AND(K7210&gt;Variables!$G$10,K7210&lt;Variables!$G$11),0,1)</f>
        <v>1</v>
      </c>
      <c r="AN7210" s="103">
        <f>IF(H7210&lt;Variables!$G$13,1,0)</f>
        <v>0</v>
      </c>
      <c r="AO7210" s="101">
        <f>IF(R7210&lt;Variables!$G$12,0,1)</f>
        <v>0</v>
      </c>
      <c r="AP7210" s="86">
        <f t="shared" si="641"/>
        <v>0</v>
      </c>
      <c r="AR7210">
        <v>0</v>
      </c>
      <c r="AS7210">
        <v>0</v>
      </c>
      <c r="AT7210">
        <v>0</v>
      </c>
      <c r="AU7210">
        <v>1</v>
      </c>
      <c r="BA7210">
        <v>-0.63</v>
      </c>
    </row>
    <row r="7211" spans="3:53" ht="12.75" x14ac:dyDescent="0.2">
      <c r="C7211" t="s">
        <v>1095</v>
      </c>
      <c r="D7211" t="s">
        <v>1043</v>
      </c>
      <c r="E7211">
        <v>27.33</v>
      </c>
      <c r="F7211">
        <v>6.26</v>
      </c>
      <c r="G7211">
        <v>2.98</v>
      </c>
      <c r="H7211">
        <v>-99999</v>
      </c>
      <c r="I7211">
        <v>-0.186</v>
      </c>
      <c r="J7211" t="s">
        <v>78</v>
      </c>
      <c r="K7211">
        <v>52.15</v>
      </c>
      <c r="L7211">
        <v>27.319928571428569</v>
      </c>
      <c r="M7211">
        <v>3.6864769046158118E-2</v>
      </c>
      <c r="N7211">
        <v>27.334119999999999</v>
      </c>
      <c r="O7211">
        <v>-1.507273693098715E-2</v>
      </c>
      <c r="P7211">
        <v>119615</v>
      </c>
      <c r="Q7211">
        <v>205671</v>
      </c>
      <c r="R7211">
        <v>0.57999999999999996</v>
      </c>
      <c r="S7211">
        <v>47.715999999999987</v>
      </c>
      <c r="T7211">
        <v>6.5090000000000003</v>
      </c>
      <c r="U7211">
        <v>23.882000000000001</v>
      </c>
      <c r="V7211">
        <v>2.3880866152808382</v>
      </c>
      <c r="AC7211">
        <v>27.41</v>
      </c>
      <c r="AD7211">
        <v>27.31</v>
      </c>
      <c r="AH7211" s="85">
        <f>IF(AND(M7211&lt;Variables!$G$6,M7211&gt;Variables!$G$5),0,1)</f>
        <v>1</v>
      </c>
      <c r="AI7211" s="85">
        <f t="shared" si="642"/>
        <v>1</v>
      </c>
      <c r="AJ7211" s="85">
        <f>IF(I7211&gt;Variables!$G$7,0,1)</f>
        <v>1</v>
      </c>
      <c r="AK7211" s="85">
        <f>IF(F7211&gt;Variables!$G$8,0,1)</f>
        <v>1</v>
      </c>
      <c r="AL7211" s="85">
        <f>IF(G7211&gt;Variables!$G$9,0,1)</f>
        <v>1</v>
      </c>
      <c r="AM7211" s="85">
        <f>IF(AND(K7211&gt;Variables!$G$10,K7211&lt;Variables!$G$11),0,1)</f>
        <v>0</v>
      </c>
      <c r="AN7211" s="103">
        <f>IF(H7211&lt;Variables!$G$13,1,0)</f>
        <v>1</v>
      </c>
      <c r="AO7211" s="101">
        <f>IF(R7211&lt;Variables!$G$12,0,1)</f>
        <v>0</v>
      </c>
      <c r="AP7211" s="86">
        <f t="shared" si="641"/>
        <v>1</v>
      </c>
      <c r="AR7211">
        <v>0</v>
      </c>
      <c r="AS7211">
        <v>0</v>
      </c>
      <c r="AT7211">
        <v>0</v>
      </c>
      <c r="AU7211">
        <v>0</v>
      </c>
      <c r="BA7211">
        <v>0</v>
      </c>
    </row>
    <row r="7212" spans="3:53" ht="12.75" x14ac:dyDescent="0.2">
      <c r="C7212" t="s">
        <v>1095</v>
      </c>
      <c r="D7212" t="s">
        <v>1089</v>
      </c>
      <c r="E7212">
        <v>2.2200000000000002</v>
      </c>
      <c r="F7212">
        <v>7.28</v>
      </c>
      <c r="G7212">
        <v>0.91</v>
      </c>
      <c r="H7212">
        <v>-99999</v>
      </c>
      <c r="I7212">
        <v>0.67600000000000005</v>
      </c>
      <c r="J7212" t="s">
        <v>78</v>
      </c>
      <c r="K7212">
        <v>61.5</v>
      </c>
      <c r="L7212">
        <v>2.21</v>
      </c>
      <c r="M7212">
        <v>0</v>
      </c>
      <c r="N7212">
        <v>2.21</v>
      </c>
      <c r="O7212">
        <v>0</v>
      </c>
      <c r="P7212">
        <v>18474</v>
      </c>
      <c r="Q7212">
        <v>116312</v>
      </c>
      <c r="R7212">
        <v>0.16</v>
      </c>
      <c r="S7212">
        <v>47.715999999999987</v>
      </c>
      <c r="T7212">
        <v>6.5090000000000003</v>
      </c>
      <c r="U7212">
        <v>23.882000000000001</v>
      </c>
      <c r="V7212">
        <v>2.4861399999999998</v>
      </c>
      <c r="AC7212">
        <v>2.23</v>
      </c>
      <c r="AD7212">
        <v>2.1800000000000002</v>
      </c>
      <c r="AH7212" s="85">
        <f>IF(AND(M7212&lt;Variables!$G$6,M7212&gt;Variables!$G$5),0,1)</f>
        <v>1</v>
      </c>
      <c r="AI7212" s="85">
        <f t="shared" si="642"/>
        <v>1</v>
      </c>
      <c r="AJ7212" s="85">
        <f>IF(I7212&gt;Variables!$G$7,0,1)</f>
        <v>0</v>
      </c>
      <c r="AK7212" s="85">
        <f>IF(F7212&gt;Variables!$G$8,0,1)</f>
        <v>1</v>
      </c>
      <c r="AL7212" s="85">
        <f>IF(G7212&gt;Variables!$G$9,0,1)</f>
        <v>1</v>
      </c>
      <c r="AM7212" s="85">
        <f>IF(AND(K7212&gt;Variables!$G$10,K7212&lt;Variables!$G$11),0,1)</f>
        <v>0</v>
      </c>
      <c r="AN7212" s="103">
        <f>IF(H7212&lt;Variables!$G$13,1,0)</f>
        <v>1</v>
      </c>
      <c r="AO7212" s="101">
        <f>IF(R7212&lt;Variables!$G$12,0,1)</f>
        <v>0</v>
      </c>
      <c r="AP7212" s="86">
        <f t="shared" si="641"/>
        <v>1</v>
      </c>
      <c r="AR7212">
        <v>0</v>
      </c>
      <c r="AS7212">
        <v>0</v>
      </c>
      <c r="AT7212">
        <v>0</v>
      </c>
      <c r="AU7212">
        <v>0</v>
      </c>
      <c r="BA7212">
        <v>0</v>
      </c>
    </row>
    <row r="7213" spans="3:53" ht="12.75" x14ac:dyDescent="0.2">
      <c r="C7213" t="s">
        <v>1095</v>
      </c>
      <c r="D7213" t="s">
        <v>1054</v>
      </c>
      <c r="E7213">
        <v>0.2</v>
      </c>
      <c r="F7213">
        <v>23.19</v>
      </c>
      <c r="G7213">
        <v>8.2100000000000009</v>
      </c>
      <c r="H7213">
        <v>-99999</v>
      </c>
      <c r="I7213">
        <v>99.192999999999998</v>
      </c>
      <c r="J7213" t="s">
        <v>78</v>
      </c>
      <c r="K7213">
        <v>-99999</v>
      </c>
      <c r="L7213">
        <v>0.19413</v>
      </c>
      <c r="M7213">
        <v>0</v>
      </c>
      <c r="N7213">
        <v>0.19055499999999989</v>
      </c>
      <c r="O7213">
        <v>1.876098764136366</v>
      </c>
      <c r="P7213">
        <v>156270</v>
      </c>
      <c r="Q7213">
        <v>20890</v>
      </c>
      <c r="R7213">
        <v>7.48</v>
      </c>
      <c r="S7213">
        <v>47.715999999999987</v>
      </c>
      <c r="T7213">
        <v>6.5090000000000003</v>
      </c>
      <c r="U7213">
        <v>23.882000000000001</v>
      </c>
      <c r="V7213"/>
      <c r="AC7213">
        <v>0.1981</v>
      </c>
      <c r="AD7213">
        <v>0.18720000000000001</v>
      </c>
      <c r="AH7213" s="85">
        <f>IF(AND(M7213&lt;Variables!$G$6,M7213&gt;Variables!$G$5),0,1)</f>
        <v>1</v>
      </c>
      <c r="AI7213" s="85">
        <f t="shared" si="642"/>
        <v>0</v>
      </c>
      <c r="AJ7213" s="85">
        <f>IF(I7213&gt;Variables!$G$7,0,1)</f>
        <v>0</v>
      </c>
      <c r="AK7213" s="85">
        <f>IF(F7213&gt;Variables!$G$8,0,1)</f>
        <v>0</v>
      </c>
      <c r="AL7213" s="85">
        <f>IF(G7213&gt;Variables!$G$9,0,1)</f>
        <v>1</v>
      </c>
      <c r="AM7213" s="85">
        <f>IF(AND(K7213&gt;Variables!$G$10,K7213&lt;Variables!$G$11),0,1)</f>
        <v>1</v>
      </c>
      <c r="AN7213" s="103">
        <f>IF(H7213&lt;Variables!$G$13,1,0)</f>
        <v>1</v>
      </c>
      <c r="AO7213" s="101">
        <f>IF(R7213&lt;Variables!$G$12,0,1)</f>
        <v>1</v>
      </c>
      <c r="AP7213" s="86">
        <f t="shared" si="641"/>
        <v>1</v>
      </c>
      <c r="AR7213">
        <v>0</v>
      </c>
      <c r="AS7213">
        <v>0</v>
      </c>
      <c r="AT7213">
        <v>1</v>
      </c>
      <c r="AU7213">
        <v>0</v>
      </c>
      <c r="BA7213">
        <v>-2.25</v>
      </c>
    </row>
    <row r="7214" spans="3:53" ht="12.75" x14ac:dyDescent="0.2">
      <c r="C7214" t="s">
        <v>1095</v>
      </c>
      <c r="D7214" t="s">
        <v>1091</v>
      </c>
      <c r="E7214">
        <v>2.48</v>
      </c>
      <c r="F7214">
        <v>13.12</v>
      </c>
      <c r="G7214">
        <v>3.73</v>
      </c>
      <c r="H7214">
        <v>-99999</v>
      </c>
      <c r="I7214">
        <v>1686.7850000000001</v>
      </c>
      <c r="J7214" t="s">
        <v>76</v>
      </c>
      <c r="K7214">
        <v>71.540000000000006</v>
      </c>
      <c r="L7214">
        <v>2.5</v>
      </c>
      <c r="M7214">
        <v>0</v>
      </c>
      <c r="N7214">
        <v>2.477525</v>
      </c>
      <c r="O7214">
        <v>0.90715532638419483</v>
      </c>
      <c r="P7214">
        <v>16327</v>
      </c>
      <c r="Q7214">
        <v>37295</v>
      </c>
      <c r="R7214">
        <v>0.44</v>
      </c>
      <c r="S7214">
        <v>47.715999999999987</v>
      </c>
      <c r="T7214">
        <v>6.5090000000000003</v>
      </c>
      <c r="U7214">
        <v>23.882000000000001</v>
      </c>
      <c r="V7214">
        <v>2.5901543999999999</v>
      </c>
      <c r="AC7214">
        <v>2.5299999999999998</v>
      </c>
      <c r="AD7214">
        <v>2.48</v>
      </c>
      <c r="AH7214" s="85">
        <f>IF(AND(M7214&lt;Variables!$G$6,M7214&gt;Variables!$G$5),0,1)</f>
        <v>1</v>
      </c>
      <c r="AI7214" s="85">
        <f t="shared" si="642"/>
        <v>0</v>
      </c>
      <c r="AJ7214" s="85">
        <f>IF(I7214&gt;Variables!$G$7,0,1)</f>
        <v>0</v>
      </c>
      <c r="AK7214" s="85">
        <f>IF(F7214&gt;Variables!$G$8,0,1)</f>
        <v>0</v>
      </c>
      <c r="AL7214" s="85">
        <f>IF(G7214&gt;Variables!$G$9,0,1)</f>
        <v>1</v>
      </c>
      <c r="AM7214" s="85">
        <f>IF(AND(K7214&gt;Variables!$G$10,K7214&lt;Variables!$G$11),0,1)</f>
        <v>0</v>
      </c>
      <c r="AN7214" s="103">
        <f>IF(H7214&lt;Variables!$G$13,1,0)</f>
        <v>1</v>
      </c>
      <c r="AO7214" s="101">
        <f>IF(R7214&lt;Variables!$G$12,0,1)</f>
        <v>0</v>
      </c>
      <c r="AP7214" s="86">
        <f t="shared" si="641"/>
        <v>0</v>
      </c>
      <c r="AR7214">
        <v>1</v>
      </c>
      <c r="AS7214">
        <v>0</v>
      </c>
      <c r="AT7214">
        <v>0</v>
      </c>
      <c r="AU7214">
        <v>0</v>
      </c>
      <c r="BA7214">
        <v>2</v>
      </c>
    </row>
    <row r="7215" spans="3:53" ht="12.75" x14ac:dyDescent="0.2">
      <c r="C7215" t="s">
        <v>1095</v>
      </c>
      <c r="D7215" t="s">
        <v>1052</v>
      </c>
      <c r="E7215">
        <v>10.91</v>
      </c>
      <c r="F7215">
        <v>6.47</v>
      </c>
      <c r="G7215">
        <v>5.55</v>
      </c>
      <c r="H7215">
        <v>3600</v>
      </c>
      <c r="I7215">
        <v>10.959</v>
      </c>
      <c r="J7215" t="s">
        <v>76</v>
      </c>
      <c r="K7215">
        <v>56</v>
      </c>
      <c r="L7215">
        <v>11.0181875</v>
      </c>
      <c r="M7215">
        <v>0.1072091031306153</v>
      </c>
      <c r="N7215">
        <v>10.96209259259259</v>
      </c>
      <c r="O7215">
        <v>0.61947485695656423</v>
      </c>
      <c r="P7215">
        <v>207722</v>
      </c>
      <c r="Q7215">
        <v>677595</v>
      </c>
      <c r="R7215">
        <v>0.31</v>
      </c>
      <c r="S7215">
        <v>47.715999999999987</v>
      </c>
      <c r="T7215">
        <v>6.5090000000000003</v>
      </c>
      <c r="U7215">
        <v>23.882000000000001</v>
      </c>
      <c r="V7215">
        <v>2.4245148439795572</v>
      </c>
      <c r="AC7215">
        <v>11.2</v>
      </c>
      <c r="AD7215">
        <v>10.75</v>
      </c>
      <c r="AH7215" s="85">
        <f>IF(AND(M7215&lt;Variables!$G$6,M7215&gt;Variables!$G$5),0,1)</f>
        <v>1</v>
      </c>
      <c r="AI7215" s="85">
        <f t="shared" si="642"/>
        <v>0</v>
      </c>
      <c r="AJ7215" s="85">
        <f>IF(I7215&gt;Variables!$G$7,0,1)</f>
        <v>0</v>
      </c>
      <c r="AK7215" s="85">
        <f>IF(F7215&gt;Variables!$G$8,0,1)</f>
        <v>1</v>
      </c>
      <c r="AL7215" s="85">
        <f>IF(G7215&gt;Variables!$G$9,0,1)</f>
        <v>1</v>
      </c>
      <c r="AM7215" s="85">
        <f>IF(AND(K7215&gt;Variables!$G$10,K7215&lt;Variables!$G$11),0,1)</f>
        <v>0</v>
      </c>
      <c r="AN7215" s="103">
        <f>IF(H7215&lt;Variables!$G$13,1,0)</f>
        <v>0</v>
      </c>
      <c r="AO7215" s="101">
        <f>IF(R7215&lt;Variables!$G$12,0,1)</f>
        <v>0</v>
      </c>
      <c r="AP7215" s="86">
        <f t="shared" ref="AP7215:AP7278" si="643">IF(J7215="Pass", 0,1)</f>
        <v>0</v>
      </c>
      <c r="AR7215">
        <v>1</v>
      </c>
      <c r="AS7215">
        <v>0</v>
      </c>
      <c r="AT7215">
        <v>0</v>
      </c>
      <c r="AU7215">
        <v>0</v>
      </c>
      <c r="BA7215">
        <v>2</v>
      </c>
    </row>
    <row r="7216" spans="3:53" ht="12.75" x14ac:dyDescent="0.2">
      <c r="C7216" t="s">
        <v>1095</v>
      </c>
      <c r="D7216" t="s">
        <v>295</v>
      </c>
      <c r="E7216">
        <v>68.8</v>
      </c>
      <c r="F7216">
        <v>8.39</v>
      </c>
      <c r="G7216">
        <v>6.64</v>
      </c>
      <c r="H7216">
        <v>2400</v>
      </c>
      <c r="I7216">
        <v>8.0000000000000002E-3</v>
      </c>
      <c r="J7216" t="s">
        <v>78</v>
      </c>
      <c r="K7216">
        <v>50.4</v>
      </c>
      <c r="L7216">
        <v>68.936282352941163</v>
      </c>
      <c r="M7216">
        <v>-0.25571781204942889</v>
      </c>
      <c r="N7216">
        <v>68.613975675675675</v>
      </c>
      <c r="O7216">
        <v>0.21282008932780269</v>
      </c>
      <c r="P7216">
        <v>263392</v>
      </c>
      <c r="Q7216">
        <v>370535</v>
      </c>
      <c r="R7216">
        <v>0.71</v>
      </c>
      <c r="S7216">
        <v>47.715999999999987</v>
      </c>
      <c r="T7216">
        <v>6.5090000000000003</v>
      </c>
      <c r="U7216">
        <v>23.882000000000001</v>
      </c>
      <c r="V7216">
        <v>2.3780880683297649</v>
      </c>
      <c r="AC7216">
        <v>69.28</v>
      </c>
      <c r="AD7216">
        <v>67.394999999999996</v>
      </c>
      <c r="AH7216" s="85">
        <f>IF(AND(M7216&lt;Variables!$G$6,M7216&gt;Variables!$G$5),0,1)</f>
        <v>1</v>
      </c>
      <c r="AI7216" s="85">
        <f t="shared" si="642"/>
        <v>0</v>
      </c>
      <c r="AJ7216" s="85">
        <f>IF(I7216&gt;Variables!$G$7,0,1)</f>
        <v>0</v>
      </c>
      <c r="AK7216" s="85">
        <f>IF(F7216&gt;Variables!$G$8,0,1)</f>
        <v>1</v>
      </c>
      <c r="AL7216" s="85">
        <f>IF(G7216&gt;Variables!$G$9,0,1)</f>
        <v>1</v>
      </c>
      <c r="AM7216" s="85">
        <f>IF(AND(K7216&gt;Variables!$G$10,K7216&lt;Variables!$G$11),0,1)</f>
        <v>0</v>
      </c>
      <c r="AN7216" s="103">
        <f>IF(H7216&lt;Variables!$G$13,1,0)</f>
        <v>1</v>
      </c>
      <c r="AO7216" s="101">
        <f>IF(R7216&lt;Variables!$G$12,0,1)</f>
        <v>0</v>
      </c>
      <c r="AP7216" s="86">
        <f t="shared" si="643"/>
        <v>1</v>
      </c>
      <c r="AR7216">
        <v>0</v>
      </c>
      <c r="AS7216">
        <v>0</v>
      </c>
      <c r="AT7216">
        <v>0</v>
      </c>
      <c r="AU7216">
        <v>1</v>
      </c>
      <c r="BA7216">
        <v>-0.83</v>
      </c>
    </row>
    <row r="7217" spans="3:53" ht="12.75" x14ac:dyDescent="0.2">
      <c r="C7217" t="s">
        <v>1095</v>
      </c>
      <c r="D7217" t="s">
        <v>1036</v>
      </c>
      <c r="E7217">
        <v>705.26</v>
      </c>
      <c r="F7217">
        <v>15.15</v>
      </c>
      <c r="G7217">
        <v>3.01</v>
      </c>
      <c r="H7217">
        <v>12820</v>
      </c>
      <c r="I7217">
        <v>72.015000000000001</v>
      </c>
      <c r="J7217" t="s">
        <v>76</v>
      </c>
      <c r="K7217">
        <v>57.42</v>
      </c>
      <c r="L7217">
        <v>705.46412499999985</v>
      </c>
      <c r="M7217">
        <v>0.16951606150066309</v>
      </c>
      <c r="N7217">
        <v>703.04716000000019</v>
      </c>
      <c r="O7217">
        <v>0.51388302315306655</v>
      </c>
      <c r="P7217">
        <v>2246000</v>
      </c>
      <c r="Q7217">
        <v>568465</v>
      </c>
      <c r="R7217">
        <v>3.95</v>
      </c>
      <c r="S7217">
        <v>47.715999999999987</v>
      </c>
      <c r="T7217">
        <v>6.5090000000000003</v>
      </c>
      <c r="U7217">
        <v>23.882000000000001</v>
      </c>
      <c r="V7217">
        <v>2.435831229499728</v>
      </c>
      <c r="AC7217">
        <v>714.68989999999997</v>
      </c>
      <c r="AD7217">
        <v>699.5</v>
      </c>
      <c r="AH7217" s="85">
        <f>IF(AND(M7217&lt;Variables!$G$6,M7217&gt;Variables!$G$5),0,1)</f>
        <v>1</v>
      </c>
      <c r="AI7217" s="85">
        <f t="shared" si="642"/>
        <v>0</v>
      </c>
      <c r="AJ7217" s="85">
        <f>IF(I7217&gt;Variables!$G$7,0,1)</f>
        <v>0</v>
      </c>
      <c r="AK7217" s="85">
        <f>IF(F7217&gt;Variables!$G$8,0,1)</f>
        <v>0</v>
      </c>
      <c r="AL7217" s="85">
        <f>IF(G7217&gt;Variables!$G$9,0,1)</f>
        <v>1</v>
      </c>
      <c r="AM7217" s="85">
        <f>IF(AND(K7217&gt;Variables!$G$10,K7217&lt;Variables!$G$11),0,1)</f>
        <v>0</v>
      </c>
      <c r="AN7217" s="103">
        <f>IF(H7217&lt;Variables!$G$13,1,0)</f>
        <v>0</v>
      </c>
      <c r="AO7217" s="101">
        <f>IF(R7217&lt;Variables!$G$12,0,1)</f>
        <v>1</v>
      </c>
      <c r="AP7217" s="86">
        <f t="shared" si="643"/>
        <v>0</v>
      </c>
      <c r="AR7217">
        <v>0</v>
      </c>
      <c r="AS7217">
        <v>1</v>
      </c>
      <c r="AT7217">
        <v>0</v>
      </c>
      <c r="AU7217">
        <v>0</v>
      </c>
      <c r="BA7217">
        <v>0.19</v>
      </c>
    </row>
    <row r="7218" spans="3:53" ht="12.75" x14ac:dyDescent="0.2">
      <c r="C7218" t="s">
        <v>1095</v>
      </c>
      <c r="D7218" t="s">
        <v>1037</v>
      </c>
      <c r="E7218">
        <v>67.83</v>
      </c>
      <c r="F7218">
        <v>10.78</v>
      </c>
      <c r="G7218">
        <v>3.31</v>
      </c>
      <c r="H7218">
        <v>3300</v>
      </c>
      <c r="I7218">
        <v>2.871</v>
      </c>
      <c r="J7218" t="s">
        <v>76</v>
      </c>
      <c r="K7218">
        <v>58.6</v>
      </c>
      <c r="L7218">
        <v>67.260315000000006</v>
      </c>
      <c r="M7218">
        <v>0.6153479953223433</v>
      </c>
      <c r="N7218">
        <v>66.638340000000014</v>
      </c>
      <c r="O7218">
        <v>1.5544504860114841</v>
      </c>
      <c r="P7218">
        <v>5412000</v>
      </c>
      <c r="Q7218">
        <v>781900</v>
      </c>
      <c r="R7218">
        <v>6.92</v>
      </c>
      <c r="S7218">
        <v>47.715999999999987</v>
      </c>
      <c r="T7218">
        <v>6.5090000000000003</v>
      </c>
      <c r="U7218">
        <v>23.882000000000001</v>
      </c>
      <c r="V7218">
        <v>2.4248136770313971</v>
      </c>
      <c r="AC7218">
        <v>70.704999999999998</v>
      </c>
      <c r="AD7218">
        <v>65.45</v>
      </c>
      <c r="AH7218" s="85">
        <f>IF(AND(M7218&lt;Variables!$G$6,M7218&gt;Variables!$G$5),0,1)</f>
        <v>1</v>
      </c>
      <c r="AI7218" s="85">
        <f t="shared" si="642"/>
        <v>0</v>
      </c>
      <c r="AJ7218" s="85">
        <f>IF(I7218&gt;Variables!$G$7,0,1)</f>
        <v>0</v>
      </c>
      <c r="AK7218" s="85">
        <f>IF(F7218&gt;Variables!$G$8,0,1)</f>
        <v>0</v>
      </c>
      <c r="AL7218" s="85">
        <f>IF(G7218&gt;Variables!$G$9,0,1)</f>
        <v>1</v>
      </c>
      <c r="AM7218" s="85">
        <f>IF(AND(K7218&gt;Variables!$G$10,K7218&lt;Variables!$G$11),0,1)</f>
        <v>0</v>
      </c>
      <c r="AN7218" s="103">
        <f>IF(H7218&lt;Variables!$G$13,1,0)</f>
        <v>0</v>
      </c>
      <c r="AO7218" s="101">
        <f>IF(R7218&lt;Variables!$G$12,0,1)</f>
        <v>1</v>
      </c>
      <c r="AP7218" s="86">
        <f t="shared" si="643"/>
        <v>0</v>
      </c>
      <c r="AR7218">
        <v>0</v>
      </c>
      <c r="AS7218">
        <v>0</v>
      </c>
      <c r="AT7218">
        <v>1</v>
      </c>
      <c r="AU7218">
        <v>0</v>
      </c>
      <c r="BA7218">
        <v>-2.25</v>
      </c>
    </row>
    <row r="7219" spans="3:53" ht="12.75" x14ac:dyDescent="0.2">
      <c r="C7219" t="s">
        <v>1095</v>
      </c>
      <c r="D7219" t="s">
        <v>1048</v>
      </c>
      <c r="E7219">
        <v>9.9700000000000006</v>
      </c>
      <c r="F7219">
        <v>137.5</v>
      </c>
      <c r="G7219">
        <v>57.05</v>
      </c>
      <c r="H7219">
        <v>33.130000000000003</v>
      </c>
      <c r="I7219">
        <v>-46.482999999999997</v>
      </c>
      <c r="J7219" t="s">
        <v>78</v>
      </c>
      <c r="K7219">
        <v>57.95</v>
      </c>
      <c r="L7219">
        <v>9.7375399999999992</v>
      </c>
      <c r="M7219">
        <v>1.772110820597407</v>
      </c>
      <c r="N7219">
        <v>9.6394120000000001</v>
      </c>
      <c r="O7219">
        <v>2.8081380897507011</v>
      </c>
      <c r="P7219">
        <v>141440000</v>
      </c>
      <c r="Q7219">
        <v>54420</v>
      </c>
      <c r="R7219">
        <v>2599.04</v>
      </c>
      <c r="S7219">
        <v>47.715999999999987</v>
      </c>
      <c r="T7219">
        <v>6.5090000000000003</v>
      </c>
      <c r="U7219">
        <v>23.882000000000001</v>
      </c>
      <c r="V7219">
        <v>2.3626001630678788</v>
      </c>
      <c r="AC7219">
        <v>10.34</v>
      </c>
      <c r="AD7219">
        <v>6.45</v>
      </c>
      <c r="AH7219" s="85">
        <f>IF(AND(M7219&lt;Variables!$G$6,M7219&gt;Variables!$G$5),0,1)</f>
        <v>1</v>
      </c>
      <c r="AI7219" s="85">
        <f t="shared" si="642"/>
        <v>0</v>
      </c>
      <c r="AJ7219" s="85">
        <f>IF(I7219&gt;Variables!$G$7,0,1)</f>
        <v>1</v>
      </c>
      <c r="AK7219" s="85">
        <f>IF(F7219&gt;Variables!$G$8,0,1)</f>
        <v>0</v>
      </c>
      <c r="AL7219" s="85">
        <f>IF(G7219&gt;Variables!$G$9,0,1)</f>
        <v>0</v>
      </c>
      <c r="AM7219" s="85">
        <f>IF(AND(K7219&gt;Variables!$G$10,K7219&lt;Variables!$G$11),0,1)</f>
        <v>0</v>
      </c>
      <c r="AN7219" s="103">
        <f>IF(H7219&lt;Variables!$G$13,1,0)</f>
        <v>1</v>
      </c>
      <c r="AO7219" s="101">
        <f>IF(R7219&lt;Variables!$G$12,0,1)</f>
        <v>1</v>
      </c>
      <c r="AP7219" s="86">
        <f t="shared" si="643"/>
        <v>1</v>
      </c>
      <c r="AR7219">
        <v>0</v>
      </c>
      <c r="AS7219">
        <v>0</v>
      </c>
      <c r="AT7219">
        <v>0</v>
      </c>
      <c r="AU7219">
        <v>0</v>
      </c>
      <c r="BA7219">
        <v>0</v>
      </c>
    </row>
    <row r="7220" spans="3:53" ht="12.75" x14ac:dyDescent="0.2">
      <c r="C7220" t="s">
        <v>1095</v>
      </c>
      <c r="D7220" t="s">
        <v>1087</v>
      </c>
      <c r="E7220">
        <v>11.5</v>
      </c>
      <c r="F7220">
        <v>98.66</v>
      </c>
      <c r="G7220">
        <v>97.9</v>
      </c>
      <c r="H7220">
        <v>182.8</v>
      </c>
      <c r="I7220">
        <v>-73.561000000000007</v>
      </c>
      <c r="J7220" t="s">
        <v>78</v>
      </c>
      <c r="K7220">
        <v>62.64</v>
      </c>
      <c r="L7220">
        <v>9.7701111111111114</v>
      </c>
      <c r="M7220">
        <v>6.3447475861755267</v>
      </c>
      <c r="N7220">
        <v>10.17183333333333</v>
      </c>
      <c r="O7220">
        <v>2.1448116530943491</v>
      </c>
      <c r="P7220">
        <v>2040000</v>
      </c>
      <c r="Q7220">
        <v>24860</v>
      </c>
      <c r="R7220">
        <v>82.06</v>
      </c>
      <c r="S7220">
        <v>47.715999999999987</v>
      </c>
      <c r="T7220">
        <v>6.5090000000000003</v>
      </c>
      <c r="U7220">
        <v>23.882000000000001</v>
      </c>
      <c r="V7220">
        <v>2.1013762665544569</v>
      </c>
      <c r="AC7220">
        <v>77.77</v>
      </c>
      <c r="AD7220">
        <v>10.65</v>
      </c>
      <c r="AH7220" s="85">
        <f>IF(AND(M7220&lt;Variables!$G$6,M7220&gt;Variables!$G$5),0,1)</f>
        <v>1</v>
      </c>
      <c r="AI7220" s="85">
        <f t="shared" si="642"/>
        <v>1</v>
      </c>
      <c r="AJ7220" s="85">
        <f>IF(I7220&gt;Variables!$G$7,0,1)</f>
        <v>1</v>
      </c>
      <c r="AK7220" s="85">
        <f>IF(F7220&gt;Variables!$G$8,0,1)</f>
        <v>0</v>
      </c>
      <c r="AL7220" s="85">
        <f>IF(G7220&gt;Variables!$G$9,0,1)</f>
        <v>0</v>
      </c>
      <c r="AM7220" s="85">
        <f>IF(AND(K7220&gt;Variables!$G$10,K7220&lt;Variables!$G$11),0,1)</f>
        <v>0</v>
      </c>
      <c r="AN7220" s="103">
        <f>IF(H7220&lt;Variables!$G$13,1,0)</f>
        <v>1</v>
      </c>
      <c r="AO7220" s="101">
        <f>IF(R7220&lt;Variables!$G$12,0,1)</f>
        <v>1</v>
      </c>
      <c r="AP7220" s="86">
        <f t="shared" si="643"/>
        <v>1</v>
      </c>
      <c r="AR7220">
        <v>0</v>
      </c>
      <c r="AS7220">
        <v>0</v>
      </c>
      <c r="AT7220">
        <v>1</v>
      </c>
      <c r="AU7220">
        <v>0</v>
      </c>
      <c r="BA7220">
        <v>-2.25</v>
      </c>
    </row>
    <row r="7221" spans="3:53" ht="12.75" x14ac:dyDescent="0.2">
      <c r="C7221" t="s">
        <v>1095</v>
      </c>
      <c r="D7221" t="s">
        <v>1049</v>
      </c>
      <c r="E7221">
        <v>9.52</v>
      </c>
      <c r="F7221">
        <v>67.53</v>
      </c>
      <c r="G7221">
        <v>-17.03</v>
      </c>
      <c r="H7221">
        <v>32.65</v>
      </c>
      <c r="I7221">
        <v>-46.683999999999997</v>
      </c>
      <c r="J7221" t="s">
        <v>78</v>
      </c>
      <c r="K7221">
        <v>41.41</v>
      </c>
      <c r="L7221">
        <v>9.7222749999999998</v>
      </c>
      <c r="M7221">
        <v>-2.2862447318143109</v>
      </c>
      <c r="N7221">
        <v>9.5721939999999996</v>
      </c>
      <c r="O7221">
        <v>-0.754205357726762</v>
      </c>
      <c r="P7221">
        <v>24990000</v>
      </c>
      <c r="Q7221">
        <v>559580</v>
      </c>
      <c r="R7221">
        <v>44.66</v>
      </c>
      <c r="S7221">
        <v>47.715999999999987</v>
      </c>
      <c r="T7221">
        <v>6.5090000000000003</v>
      </c>
      <c r="U7221">
        <v>23.882000000000001</v>
      </c>
      <c r="V7221">
        <v>2.2807329866199009</v>
      </c>
      <c r="AC7221">
        <v>9.6024999999999991</v>
      </c>
      <c r="AD7221">
        <v>7.3101000000000003</v>
      </c>
      <c r="AH7221" s="85">
        <f>IF(AND(M7221&lt;Variables!$G$6,M7221&gt;Variables!$G$5),0,1)</f>
        <v>0</v>
      </c>
      <c r="AI7221" s="85">
        <f t="shared" si="642"/>
        <v>0</v>
      </c>
      <c r="AJ7221" s="85">
        <f>IF(I7221&gt;Variables!$G$7,0,1)</f>
        <v>1</v>
      </c>
      <c r="AK7221" s="85">
        <f>IF(F7221&gt;Variables!$G$8,0,1)</f>
        <v>0</v>
      </c>
      <c r="AL7221" s="85">
        <f>IF(G7221&gt;Variables!$G$9,0,1)</f>
        <v>1</v>
      </c>
      <c r="AM7221" s="85">
        <f>IF(AND(K7221&gt;Variables!$G$10,K7221&lt;Variables!$G$11),0,1)</f>
        <v>1</v>
      </c>
      <c r="AN7221" s="103">
        <f>IF(H7221&lt;Variables!$G$13,1,0)</f>
        <v>1</v>
      </c>
      <c r="AO7221" s="101">
        <f>IF(R7221&lt;Variables!$G$12,0,1)</f>
        <v>1</v>
      </c>
      <c r="AP7221" s="86">
        <f t="shared" si="643"/>
        <v>1</v>
      </c>
      <c r="AR7221">
        <v>0</v>
      </c>
      <c r="AS7221">
        <v>0</v>
      </c>
      <c r="AT7221">
        <v>1</v>
      </c>
      <c r="AU7221">
        <v>0</v>
      </c>
      <c r="BA7221">
        <v>-2.25</v>
      </c>
    </row>
    <row r="7222" spans="3:53" ht="12.75" x14ac:dyDescent="0.2">
      <c r="C7222" t="s">
        <v>1095</v>
      </c>
      <c r="D7222" t="s">
        <v>1059</v>
      </c>
      <c r="E7222">
        <v>5.34</v>
      </c>
      <c r="F7222">
        <v>29.93</v>
      </c>
      <c r="G7222">
        <v>18.100000000000001</v>
      </c>
      <c r="H7222">
        <v>335.46</v>
      </c>
      <c r="I7222">
        <v>-25.937999999999999</v>
      </c>
      <c r="J7222" t="s">
        <v>78</v>
      </c>
      <c r="K7222">
        <v>48.76</v>
      </c>
      <c r="L7222">
        <v>5.2800299999999991</v>
      </c>
      <c r="M7222">
        <v>1.09791042853925</v>
      </c>
      <c r="N7222">
        <v>5.4879500000000014</v>
      </c>
      <c r="O7222">
        <v>-2.7323499667453319</v>
      </c>
      <c r="P7222">
        <v>6840000</v>
      </c>
      <c r="Q7222">
        <v>48840</v>
      </c>
      <c r="R7222">
        <v>140.05000000000001</v>
      </c>
      <c r="S7222">
        <v>47.715999999999987</v>
      </c>
      <c r="T7222">
        <v>6.5090000000000003</v>
      </c>
      <c r="U7222">
        <v>23.882000000000001</v>
      </c>
      <c r="V7222">
        <v>2.3295396778518298</v>
      </c>
      <c r="AC7222">
        <v>5.34</v>
      </c>
      <c r="AD7222">
        <v>4.5102000000000002</v>
      </c>
      <c r="AH7222" s="85">
        <f>IF(AND(M7222&lt;Variables!$G$6,M7222&gt;Variables!$G$5),0,1)</f>
        <v>1</v>
      </c>
      <c r="AI7222" s="85">
        <f t="shared" si="642"/>
        <v>1</v>
      </c>
      <c r="AJ7222" s="85">
        <f>IF(I7222&gt;Variables!$G$7,0,1)</f>
        <v>1</v>
      </c>
      <c r="AK7222" s="85">
        <f>IF(F7222&gt;Variables!$G$8,0,1)</f>
        <v>0</v>
      </c>
      <c r="AL7222" s="85">
        <f>IF(G7222&gt;Variables!$G$9,0,1)</f>
        <v>0</v>
      </c>
      <c r="AM7222" s="85">
        <f>IF(AND(K7222&gt;Variables!$G$10,K7222&lt;Variables!$G$11),0,1)</f>
        <v>1</v>
      </c>
      <c r="AN7222" s="103">
        <f>IF(H7222&lt;Variables!$G$13,1,0)</f>
        <v>1</v>
      </c>
      <c r="AO7222" s="101">
        <f>IF(R7222&lt;Variables!$G$12,0,1)</f>
        <v>1</v>
      </c>
      <c r="AP7222" s="86">
        <f t="shared" si="643"/>
        <v>1</v>
      </c>
      <c r="AR7222">
        <v>0</v>
      </c>
      <c r="AS7222">
        <v>0</v>
      </c>
      <c r="AT7222">
        <v>1</v>
      </c>
      <c r="AU7222">
        <v>0</v>
      </c>
      <c r="BA7222">
        <v>-2.25</v>
      </c>
    </row>
    <row r="7223" spans="3:53" ht="12.75" x14ac:dyDescent="0.2">
      <c r="C7223" t="s">
        <v>1095</v>
      </c>
      <c r="D7223" t="s">
        <v>1096</v>
      </c>
      <c r="E7223">
        <v>24.4</v>
      </c>
      <c r="F7223">
        <v>20.05</v>
      </c>
      <c r="G7223">
        <v>11.88</v>
      </c>
      <c r="H7223">
        <v>-99999</v>
      </c>
      <c r="I7223">
        <v>-99999</v>
      </c>
      <c r="J7223" t="s">
        <v>78</v>
      </c>
      <c r="K7223">
        <v>-99999</v>
      </c>
      <c r="L7223">
        <v>24.60351</v>
      </c>
      <c r="M7223">
        <v>-2.2338682570088491</v>
      </c>
      <c r="N7223">
        <v>23.219373999999998</v>
      </c>
      <c r="O7223">
        <v>3.594093449720051</v>
      </c>
      <c r="P7223">
        <v>2630000</v>
      </c>
      <c r="Q7223"/>
      <c r="R7223"/>
      <c r="S7223">
        <v>47.715999999999987</v>
      </c>
      <c r="T7223">
        <v>6.5090000000000003</v>
      </c>
      <c r="U7223">
        <v>23.882000000000001</v>
      </c>
      <c r="V7223"/>
      <c r="AC7223">
        <v>29.3</v>
      </c>
      <c r="AD7223">
        <v>22.66</v>
      </c>
      <c r="AH7223" s="85">
        <f>IF(AND(M7223&lt;Variables!$G$6,M7223&gt;Variables!$G$5),0,1)</f>
        <v>0</v>
      </c>
      <c r="AI7223" s="85">
        <f t="shared" si="642"/>
        <v>0</v>
      </c>
      <c r="AJ7223" s="85">
        <f>IF(I7223&gt;Variables!$G$7,0,1)</f>
        <v>1</v>
      </c>
      <c r="AK7223" s="85">
        <f>IF(F7223&gt;Variables!$G$8,0,1)</f>
        <v>0</v>
      </c>
      <c r="AL7223" s="85">
        <f>IF(G7223&gt;Variables!$G$9,0,1)</f>
        <v>1</v>
      </c>
      <c r="AM7223" s="85">
        <f>IF(AND(K7223&gt;Variables!$G$10,K7223&lt;Variables!$G$11),0,1)</f>
        <v>1</v>
      </c>
      <c r="AN7223" s="103">
        <f>IF(H7223&lt;Variables!$G$13,1,0)</f>
        <v>1</v>
      </c>
      <c r="AO7223" s="101">
        <f>IF(R7223&lt;Variables!$G$12,0,1)</f>
        <v>0</v>
      </c>
      <c r="AP7223" s="86">
        <f t="shared" si="643"/>
        <v>1</v>
      </c>
      <c r="AR7223">
        <v>0</v>
      </c>
      <c r="AS7223">
        <v>0</v>
      </c>
      <c r="AT7223">
        <v>1</v>
      </c>
      <c r="AU7223">
        <v>0</v>
      </c>
      <c r="BA7223">
        <v>-2.25</v>
      </c>
    </row>
    <row r="7224" spans="3:53" ht="12.75" x14ac:dyDescent="0.2">
      <c r="C7224" t="s">
        <v>1095</v>
      </c>
      <c r="D7224" t="s">
        <v>1080</v>
      </c>
      <c r="E7224">
        <v>4.17</v>
      </c>
      <c r="F7224">
        <v>18.36</v>
      </c>
      <c r="G7224">
        <v>15.52</v>
      </c>
      <c r="H7224">
        <v>73.88</v>
      </c>
      <c r="I7224">
        <v>-5.5110000000000001</v>
      </c>
      <c r="J7224" t="s">
        <v>78</v>
      </c>
      <c r="K7224">
        <v>38.94</v>
      </c>
      <c r="L7224">
        <v>4.3190799999999996</v>
      </c>
      <c r="M7224">
        <v>-2.6413032405049308</v>
      </c>
      <c r="N7224">
        <v>4.3430999999999997</v>
      </c>
      <c r="O7224">
        <v>-3.179756395201577</v>
      </c>
      <c r="P7224">
        <v>11470000</v>
      </c>
      <c r="Q7224">
        <v>953700</v>
      </c>
      <c r="R7224">
        <v>12.03</v>
      </c>
      <c r="S7224">
        <v>47.715999999999987</v>
      </c>
      <c r="T7224">
        <v>6.5090000000000003</v>
      </c>
      <c r="U7224">
        <v>23.882000000000001</v>
      </c>
      <c r="V7224">
        <v>2.2367256778832521</v>
      </c>
      <c r="AC7224">
        <v>4.54</v>
      </c>
      <c r="AD7224">
        <v>3.96</v>
      </c>
      <c r="AH7224" s="85">
        <f>IF(AND(M7224&lt;Variables!$G$6,M7224&gt;Variables!$G$5),0,1)</f>
        <v>0</v>
      </c>
      <c r="AI7224" s="85">
        <f t="shared" si="642"/>
        <v>1</v>
      </c>
      <c r="AJ7224" s="85">
        <f>IF(I7224&gt;Variables!$G$7,0,1)</f>
        <v>1</v>
      </c>
      <c r="AK7224" s="85">
        <f>IF(F7224&gt;Variables!$G$8,0,1)</f>
        <v>0</v>
      </c>
      <c r="AL7224" s="85">
        <f>IF(G7224&gt;Variables!$G$9,0,1)</f>
        <v>0</v>
      </c>
      <c r="AM7224" s="85">
        <f>IF(AND(K7224&gt;Variables!$G$10,K7224&lt;Variables!$G$11),0,1)</f>
        <v>1</v>
      </c>
      <c r="AN7224" s="103">
        <f>IF(H7224&lt;Variables!$G$13,1,0)</f>
        <v>1</v>
      </c>
      <c r="AO7224" s="101">
        <f>IF(R7224&lt;Variables!$G$12,0,1)</f>
        <v>1</v>
      </c>
      <c r="AP7224" s="86">
        <f t="shared" si="643"/>
        <v>1</v>
      </c>
      <c r="AR7224">
        <v>1</v>
      </c>
      <c r="AS7224">
        <v>0</v>
      </c>
      <c r="AT7224">
        <v>0</v>
      </c>
      <c r="AU7224">
        <v>0</v>
      </c>
      <c r="BA7224">
        <v>2</v>
      </c>
    </row>
    <row r="7225" spans="3:53" ht="12.75" x14ac:dyDescent="0.2">
      <c r="C7225" t="s">
        <v>1095</v>
      </c>
      <c r="D7225" t="s">
        <v>756</v>
      </c>
      <c r="E7225">
        <v>2.96</v>
      </c>
      <c r="F7225">
        <v>48.3</v>
      </c>
      <c r="G7225">
        <v>22.9</v>
      </c>
      <c r="H7225">
        <v>27.2</v>
      </c>
      <c r="I7225">
        <v>-57.404000000000003</v>
      </c>
      <c r="J7225" t="s">
        <v>78</v>
      </c>
      <c r="K7225">
        <v>53.15</v>
      </c>
      <c r="L7225">
        <v>2.9118849999999998</v>
      </c>
      <c r="M7225">
        <v>1.291774915561575</v>
      </c>
      <c r="N7225">
        <v>2.9209900000000011</v>
      </c>
      <c r="O7225">
        <v>0.97603894569989502</v>
      </c>
      <c r="P7225">
        <v>98790000</v>
      </c>
      <c r="Q7225">
        <v>1960000</v>
      </c>
      <c r="R7225">
        <v>50.4</v>
      </c>
      <c r="S7225">
        <v>47.715999999999987</v>
      </c>
      <c r="T7225">
        <v>6.5090000000000003</v>
      </c>
      <c r="U7225">
        <v>23.882000000000001</v>
      </c>
      <c r="V7225">
        <v>2.3542963174335521</v>
      </c>
      <c r="AC7225">
        <v>3.75</v>
      </c>
      <c r="AD7225">
        <v>2.87</v>
      </c>
      <c r="AH7225" s="85">
        <f>IF(AND(M7225&lt;Variables!$G$6,M7225&gt;Variables!$G$5),0,1)</f>
        <v>1</v>
      </c>
      <c r="AI7225" s="85">
        <f t="shared" si="642"/>
        <v>1</v>
      </c>
      <c r="AJ7225" s="85">
        <f>IF(I7225&gt;Variables!$G$7,0,1)</f>
        <v>1</v>
      </c>
      <c r="AK7225" s="85">
        <f>IF(F7225&gt;Variables!$G$8,0,1)</f>
        <v>0</v>
      </c>
      <c r="AL7225" s="85">
        <f>IF(G7225&gt;Variables!$G$9,0,1)</f>
        <v>0</v>
      </c>
      <c r="AM7225" s="85">
        <f>IF(AND(K7225&gt;Variables!$G$10,K7225&lt;Variables!$G$11),0,1)</f>
        <v>0</v>
      </c>
      <c r="AN7225" s="103">
        <f>IF(H7225&lt;Variables!$G$13,1,0)</f>
        <v>1</v>
      </c>
      <c r="AO7225" s="101">
        <f>IF(R7225&lt;Variables!$G$12,0,1)</f>
        <v>1</v>
      </c>
      <c r="AP7225" s="86">
        <f t="shared" si="643"/>
        <v>1</v>
      </c>
      <c r="AR7225">
        <v>1</v>
      </c>
      <c r="AS7225">
        <v>0</v>
      </c>
      <c r="AT7225">
        <v>0</v>
      </c>
      <c r="AU7225">
        <v>0</v>
      </c>
      <c r="BA7225">
        <v>2</v>
      </c>
    </row>
    <row r="7226" spans="3:53" ht="12.75" x14ac:dyDescent="0.2">
      <c r="C7226" t="s">
        <v>1095</v>
      </c>
      <c r="D7226" t="s">
        <v>888</v>
      </c>
      <c r="E7226">
        <v>22.43</v>
      </c>
      <c r="F7226">
        <v>8.7899999999999991</v>
      </c>
      <c r="G7226">
        <v>5.47</v>
      </c>
      <c r="H7226">
        <v>3070</v>
      </c>
      <c r="I7226">
        <v>-61.929000000000002</v>
      </c>
      <c r="J7226" t="s">
        <v>78</v>
      </c>
      <c r="K7226">
        <v>61.37</v>
      </c>
      <c r="L7226">
        <v>22.415875</v>
      </c>
      <c r="M7226">
        <v>0.107624618713307</v>
      </c>
      <c r="N7226">
        <v>22.270364000000001</v>
      </c>
      <c r="O7226">
        <v>0.76171184269821801</v>
      </c>
      <c r="P7226">
        <v>2574000</v>
      </c>
      <c r="Q7226">
        <v>3673000</v>
      </c>
      <c r="R7226">
        <v>0.7</v>
      </c>
      <c r="S7226">
        <v>47.715999999999987</v>
      </c>
      <c r="T7226">
        <v>6.5090000000000003</v>
      </c>
      <c r="U7226">
        <v>23.882000000000001</v>
      </c>
      <c r="V7226">
        <v>2.478460937663598</v>
      </c>
      <c r="AC7226">
        <v>23.4679</v>
      </c>
      <c r="AD7226">
        <v>22.395</v>
      </c>
      <c r="AH7226" s="85">
        <f>IF(AND(M7226&lt;Variables!$G$6,M7226&gt;Variables!$G$5),0,1)</f>
        <v>1</v>
      </c>
      <c r="AI7226" s="85">
        <f t="shared" si="642"/>
        <v>0</v>
      </c>
      <c r="AJ7226" s="85">
        <f>IF(I7226&gt;Variables!$G$7,0,1)</f>
        <v>1</v>
      </c>
      <c r="AK7226" s="85">
        <f>IF(F7226&gt;Variables!$G$8,0,1)</f>
        <v>1</v>
      </c>
      <c r="AL7226" s="85">
        <f>IF(G7226&gt;Variables!$G$9,0,1)</f>
        <v>1</v>
      </c>
      <c r="AM7226" s="85">
        <f>IF(AND(K7226&gt;Variables!$G$10,K7226&lt;Variables!$G$11),0,1)</f>
        <v>0</v>
      </c>
      <c r="AN7226" s="103">
        <f>IF(H7226&lt;Variables!$G$13,1,0)</f>
        <v>0</v>
      </c>
      <c r="AO7226" s="101">
        <f>IF(R7226&lt;Variables!$G$12,0,1)</f>
        <v>0</v>
      </c>
      <c r="AP7226" s="86">
        <f t="shared" si="643"/>
        <v>1</v>
      </c>
      <c r="AR7226">
        <v>1</v>
      </c>
      <c r="AS7226">
        <v>0</v>
      </c>
      <c r="AT7226">
        <v>0</v>
      </c>
      <c r="AU7226">
        <v>0</v>
      </c>
      <c r="BA7226">
        <v>2</v>
      </c>
    </row>
    <row r="7227" spans="3:53" ht="12.75" x14ac:dyDescent="0.2">
      <c r="C7227" t="s">
        <v>1095</v>
      </c>
      <c r="D7227" t="s">
        <v>1046</v>
      </c>
      <c r="E7227">
        <v>33.380000000000003</v>
      </c>
      <c r="F7227">
        <v>6.46</v>
      </c>
      <c r="G7227">
        <v>5.78</v>
      </c>
      <c r="H7227">
        <v>1920</v>
      </c>
      <c r="I7227">
        <v>-61.546999999999997</v>
      </c>
      <c r="J7227" t="s">
        <v>78</v>
      </c>
      <c r="K7227">
        <v>47.61</v>
      </c>
      <c r="L7227">
        <v>33.347561538461541</v>
      </c>
      <c r="M7227">
        <v>-0.14232386499024971</v>
      </c>
      <c r="N7227">
        <v>33.284559999999992</v>
      </c>
      <c r="O7227">
        <v>4.6688314341570239E-2</v>
      </c>
      <c r="P7227">
        <v>227899</v>
      </c>
      <c r="Q7227">
        <v>557565</v>
      </c>
      <c r="R7227">
        <v>0.41</v>
      </c>
      <c r="S7227">
        <v>47.715999999999987</v>
      </c>
      <c r="T7227">
        <v>6.5090000000000003</v>
      </c>
      <c r="U7227">
        <v>23.882000000000001</v>
      </c>
      <c r="V7227">
        <v>2.3449576556299472</v>
      </c>
      <c r="AC7227">
        <v>34.26</v>
      </c>
      <c r="AD7227">
        <v>33.3001</v>
      </c>
      <c r="AH7227" s="85">
        <f>IF(AND(M7227&lt;Variables!$G$6,M7227&gt;Variables!$G$5),0,1)</f>
        <v>1</v>
      </c>
      <c r="AI7227" s="85">
        <f t="shared" si="642"/>
        <v>0</v>
      </c>
      <c r="AJ7227" s="85">
        <f>IF(I7227&gt;Variables!$G$7,0,1)</f>
        <v>1</v>
      </c>
      <c r="AK7227" s="85">
        <f>IF(F7227&gt;Variables!$G$8,0,1)</f>
        <v>1</v>
      </c>
      <c r="AL7227" s="85">
        <f>IF(G7227&gt;Variables!$G$9,0,1)</f>
        <v>1</v>
      </c>
      <c r="AM7227" s="85">
        <f>IF(AND(K7227&gt;Variables!$G$10,K7227&lt;Variables!$G$11),0,1)</f>
        <v>1</v>
      </c>
      <c r="AN7227" s="103">
        <f>IF(H7227&lt;Variables!$G$13,1,0)</f>
        <v>1</v>
      </c>
      <c r="AO7227" s="101">
        <f>IF(R7227&lt;Variables!$G$12,0,1)</f>
        <v>0</v>
      </c>
      <c r="AP7227" s="86">
        <f t="shared" si="643"/>
        <v>1</v>
      </c>
      <c r="AR7227">
        <v>1</v>
      </c>
      <c r="AS7227">
        <v>0</v>
      </c>
      <c r="AT7227">
        <v>0</v>
      </c>
      <c r="AU7227">
        <v>0</v>
      </c>
      <c r="BA7227">
        <v>1.48</v>
      </c>
    </row>
    <row r="7228" spans="3:53" ht="12.75" x14ac:dyDescent="0.2">
      <c r="C7228" t="s">
        <v>1095</v>
      </c>
      <c r="D7228" t="s">
        <v>807</v>
      </c>
      <c r="E7228">
        <v>43.95</v>
      </c>
      <c r="F7228">
        <v>6.44</v>
      </c>
      <c r="G7228">
        <v>3.57</v>
      </c>
      <c r="H7228">
        <v>6310</v>
      </c>
      <c r="I7228">
        <v>43.963000000000001</v>
      </c>
      <c r="J7228" t="s">
        <v>78</v>
      </c>
      <c r="K7228">
        <v>59.9</v>
      </c>
      <c r="L7228">
        <v>43.929989999999997</v>
      </c>
      <c r="M7228">
        <v>3.5989081718438537E-2</v>
      </c>
      <c r="N7228">
        <v>43.58315600000001</v>
      </c>
      <c r="O7228">
        <v>0.83207374885836349</v>
      </c>
      <c r="P7228">
        <v>2481000</v>
      </c>
      <c r="Q7228">
        <v>1380000</v>
      </c>
      <c r="R7228">
        <v>1.8</v>
      </c>
      <c r="S7228">
        <v>47.715999999999987</v>
      </c>
      <c r="T7228">
        <v>6.5090000000000003</v>
      </c>
      <c r="U7228">
        <v>23.882000000000001</v>
      </c>
      <c r="V7228">
        <v>2.467599312842093</v>
      </c>
      <c r="AC7228">
        <v>46.21</v>
      </c>
      <c r="AD7228">
        <v>43.85</v>
      </c>
      <c r="AH7228" s="85">
        <f>IF(AND(M7228&lt;Variables!$G$6,M7228&gt;Variables!$G$5),0,1)</f>
        <v>1</v>
      </c>
      <c r="AI7228" s="85">
        <f t="shared" si="642"/>
        <v>0</v>
      </c>
      <c r="AJ7228" s="85">
        <f>IF(I7228&gt;Variables!$G$7,0,1)</f>
        <v>0</v>
      </c>
      <c r="AK7228" s="85">
        <f>IF(F7228&gt;Variables!$G$8,0,1)</f>
        <v>1</v>
      </c>
      <c r="AL7228" s="85">
        <f>IF(G7228&gt;Variables!$G$9,0,1)</f>
        <v>1</v>
      </c>
      <c r="AM7228" s="85">
        <f>IF(AND(K7228&gt;Variables!$G$10,K7228&lt;Variables!$G$11),0,1)</f>
        <v>0</v>
      </c>
      <c r="AN7228" s="103">
        <f>IF(H7228&lt;Variables!$G$13,1,0)</f>
        <v>0</v>
      </c>
      <c r="AO7228" s="101">
        <f>IF(R7228&lt;Variables!$G$12,0,1)</f>
        <v>0</v>
      </c>
      <c r="AP7228" s="86">
        <f t="shared" si="643"/>
        <v>1</v>
      </c>
      <c r="AR7228">
        <v>1</v>
      </c>
      <c r="AS7228">
        <v>0</v>
      </c>
      <c r="AT7228">
        <v>0</v>
      </c>
      <c r="AU7228">
        <v>0</v>
      </c>
      <c r="BA7228">
        <v>1.99</v>
      </c>
    </row>
    <row r="7229" spans="3:53" ht="12.75" x14ac:dyDescent="0.2">
      <c r="C7229" t="s">
        <v>1095</v>
      </c>
      <c r="D7229" t="s">
        <v>925</v>
      </c>
      <c r="E7229">
        <v>54.61</v>
      </c>
      <c r="F7229">
        <v>6.41</v>
      </c>
      <c r="G7229">
        <v>1.31</v>
      </c>
      <c r="H7229">
        <v>-99999</v>
      </c>
      <c r="I7229">
        <v>-0.153</v>
      </c>
      <c r="J7229" t="s">
        <v>78</v>
      </c>
      <c r="K7229">
        <v>49.83</v>
      </c>
      <c r="L7229">
        <v>54.638708333333341</v>
      </c>
      <c r="M7229">
        <v>-2.5089050878931089E-2</v>
      </c>
      <c r="N7229">
        <v>54.634019230769233</v>
      </c>
      <c r="O7229">
        <v>-1.6508451869771769E-2</v>
      </c>
      <c r="P7229">
        <v>122278</v>
      </c>
      <c r="Q7229">
        <v>214801</v>
      </c>
      <c r="R7229">
        <v>0.56999999999999995</v>
      </c>
      <c r="S7229">
        <v>47.715999999999987</v>
      </c>
      <c r="T7229">
        <v>6.5090000000000003</v>
      </c>
      <c r="U7229">
        <v>23.882000000000001</v>
      </c>
      <c r="V7229">
        <v>2.3658787976024329</v>
      </c>
      <c r="AC7229">
        <v>54.79</v>
      </c>
      <c r="AD7229">
        <v>54.6</v>
      </c>
      <c r="AH7229" s="85">
        <f>IF(AND(M7229&lt;Variables!$G$6,M7229&gt;Variables!$G$5),0,1)</f>
        <v>1</v>
      </c>
      <c r="AI7229" s="85">
        <f t="shared" si="642"/>
        <v>0</v>
      </c>
      <c r="AJ7229" s="85">
        <f>IF(I7229&gt;Variables!$G$7,0,1)</f>
        <v>1</v>
      </c>
      <c r="AK7229" s="85">
        <f>IF(F7229&gt;Variables!$G$8,0,1)</f>
        <v>1</v>
      </c>
      <c r="AL7229" s="85">
        <f>IF(G7229&gt;Variables!$G$9,0,1)</f>
        <v>1</v>
      </c>
      <c r="AM7229" s="85">
        <f>IF(AND(K7229&gt;Variables!$G$10,K7229&lt;Variables!$G$11),0,1)</f>
        <v>1</v>
      </c>
      <c r="AN7229" s="103">
        <f>IF(H7229&lt;Variables!$G$13,1,0)</f>
        <v>1</v>
      </c>
      <c r="AO7229" s="101">
        <f>IF(R7229&lt;Variables!$G$12,0,1)</f>
        <v>0</v>
      </c>
      <c r="AP7229" s="86">
        <f t="shared" si="643"/>
        <v>1</v>
      </c>
      <c r="AR7229">
        <v>0</v>
      </c>
      <c r="AS7229">
        <v>0</v>
      </c>
      <c r="AT7229">
        <v>0</v>
      </c>
      <c r="AU7229">
        <v>0</v>
      </c>
      <c r="BA7229">
        <v>0</v>
      </c>
    </row>
    <row r="7230" spans="3:53" ht="12.75" x14ac:dyDescent="0.2">
      <c r="C7230" t="s">
        <v>1095</v>
      </c>
      <c r="D7230" t="s">
        <v>1044</v>
      </c>
      <c r="E7230">
        <v>12.69</v>
      </c>
      <c r="F7230">
        <v>5.92</v>
      </c>
      <c r="G7230">
        <v>-1.01</v>
      </c>
      <c r="H7230">
        <v>-99999</v>
      </c>
      <c r="I7230">
        <v>-3.2</v>
      </c>
      <c r="J7230" t="s">
        <v>78</v>
      </c>
      <c r="K7230">
        <v>54.93</v>
      </c>
      <c r="L7230">
        <v>12.68338</v>
      </c>
      <c r="M7230">
        <v>0.21382312916588511</v>
      </c>
      <c r="N7230">
        <v>12.655958</v>
      </c>
      <c r="O7230">
        <v>0.43095907872007511</v>
      </c>
      <c r="P7230">
        <v>5513000</v>
      </c>
      <c r="Q7230">
        <v>1017000</v>
      </c>
      <c r="R7230">
        <v>5.42</v>
      </c>
      <c r="S7230">
        <v>47.715999999999987</v>
      </c>
      <c r="T7230">
        <v>6.5090000000000003</v>
      </c>
      <c r="U7230">
        <v>23.882000000000001</v>
      </c>
      <c r="V7230">
        <v>2.4094710191403239</v>
      </c>
      <c r="AC7230">
        <v>12.97</v>
      </c>
      <c r="AD7230">
        <v>12.21</v>
      </c>
      <c r="AH7230" s="85">
        <f>IF(AND(M7230&lt;Variables!$G$6,M7230&gt;Variables!$G$5),0,1)</f>
        <v>1</v>
      </c>
      <c r="AI7230" s="85">
        <f t="shared" si="642"/>
        <v>0</v>
      </c>
      <c r="AJ7230" s="85">
        <f>IF(I7230&gt;Variables!$G$7,0,1)</f>
        <v>1</v>
      </c>
      <c r="AK7230" s="85">
        <f>IF(F7230&gt;Variables!$G$8,0,1)</f>
        <v>1</v>
      </c>
      <c r="AL7230" s="85">
        <f>IF(G7230&gt;Variables!$G$9,0,1)</f>
        <v>1</v>
      </c>
      <c r="AM7230" s="85">
        <f>IF(AND(K7230&gt;Variables!$G$10,K7230&lt;Variables!$G$11),0,1)</f>
        <v>0</v>
      </c>
      <c r="AN7230" s="103">
        <f>IF(H7230&lt;Variables!$G$13,1,0)</f>
        <v>1</v>
      </c>
      <c r="AO7230" s="101">
        <f>IF(R7230&lt;Variables!$G$12,0,1)</f>
        <v>1</v>
      </c>
      <c r="AP7230" s="86">
        <f t="shared" si="643"/>
        <v>1</v>
      </c>
      <c r="AR7230">
        <v>1</v>
      </c>
      <c r="AS7230">
        <v>0</v>
      </c>
      <c r="AT7230">
        <v>0</v>
      </c>
      <c r="AU7230">
        <v>0</v>
      </c>
      <c r="BA7230">
        <v>2</v>
      </c>
    </row>
    <row r="7231" spans="3:53" ht="12.75" x14ac:dyDescent="0.2">
      <c r="C7231" t="s">
        <v>1095</v>
      </c>
      <c r="D7231" t="s">
        <v>665</v>
      </c>
      <c r="E7231">
        <v>52.64</v>
      </c>
      <c r="F7231">
        <v>5.75</v>
      </c>
      <c r="G7231">
        <v>5.64</v>
      </c>
      <c r="H7231">
        <v>2210</v>
      </c>
      <c r="I7231">
        <v>2.48</v>
      </c>
      <c r="J7231" t="s">
        <v>78</v>
      </c>
      <c r="K7231">
        <v>62.75</v>
      </c>
      <c r="L7231">
        <v>52.535294117647062</v>
      </c>
      <c r="M7231">
        <v>0.19930578882543401</v>
      </c>
      <c r="N7231">
        <v>52.2178638888889</v>
      </c>
      <c r="O7231">
        <v>0.80841321278353651</v>
      </c>
      <c r="P7231">
        <v>202801</v>
      </c>
      <c r="Q7231">
        <v>437460</v>
      </c>
      <c r="R7231">
        <v>0.46</v>
      </c>
      <c r="S7231">
        <v>47.715999999999987</v>
      </c>
      <c r="T7231">
        <v>6.5090000000000003</v>
      </c>
      <c r="U7231">
        <v>23.882000000000001</v>
      </c>
      <c r="V7231">
        <v>2.486569211734408</v>
      </c>
      <c r="AC7231">
        <v>52.94</v>
      </c>
      <c r="AD7231">
        <v>51.56</v>
      </c>
      <c r="AH7231" s="85">
        <f>IF(AND(M7231&lt;Variables!$G$6,M7231&gt;Variables!$G$5),0,1)</f>
        <v>1</v>
      </c>
      <c r="AI7231" s="85">
        <f t="shared" si="642"/>
        <v>0</v>
      </c>
      <c r="AJ7231" s="85">
        <f>IF(I7231&gt;Variables!$G$7,0,1)</f>
        <v>0</v>
      </c>
      <c r="AK7231" s="85">
        <f>IF(F7231&gt;Variables!$G$8,0,1)</f>
        <v>1</v>
      </c>
      <c r="AL7231" s="85">
        <f>IF(G7231&gt;Variables!$G$9,0,1)</f>
        <v>1</v>
      </c>
      <c r="AM7231" s="85">
        <f>IF(AND(K7231&gt;Variables!$G$10,K7231&lt;Variables!$G$11),0,1)</f>
        <v>0</v>
      </c>
      <c r="AN7231" s="103">
        <f>IF(H7231&lt;Variables!$G$13,1,0)</f>
        <v>1</v>
      </c>
      <c r="AO7231" s="101">
        <f>IF(R7231&lt;Variables!$G$12,0,1)</f>
        <v>0</v>
      </c>
      <c r="AP7231" s="86">
        <f t="shared" si="643"/>
        <v>1</v>
      </c>
      <c r="AR7231">
        <v>0</v>
      </c>
      <c r="AS7231">
        <v>0</v>
      </c>
      <c r="AT7231">
        <v>1</v>
      </c>
      <c r="AU7231">
        <v>0</v>
      </c>
      <c r="BA7231">
        <v>-1.04</v>
      </c>
    </row>
    <row r="7232" spans="3:53" ht="12.75" x14ac:dyDescent="0.2">
      <c r="C7232" t="s">
        <v>1095</v>
      </c>
      <c r="D7232" t="s">
        <v>1042</v>
      </c>
      <c r="E7232">
        <v>15.52</v>
      </c>
      <c r="F7232">
        <v>13.72</v>
      </c>
      <c r="G7232">
        <v>4.41</v>
      </c>
      <c r="H7232">
        <v>2590</v>
      </c>
      <c r="I7232">
        <v>307.45800000000003</v>
      </c>
      <c r="J7232" t="s">
        <v>78</v>
      </c>
      <c r="K7232">
        <v>34.72</v>
      </c>
      <c r="L7232">
        <v>15.59732</v>
      </c>
      <c r="M7232">
        <v>-0.59189655658792073</v>
      </c>
      <c r="N7232">
        <v>15.568432</v>
      </c>
      <c r="O7232">
        <v>-0.40743987576911289</v>
      </c>
      <c r="P7232">
        <v>5403000</v>
      </c>
      <c r="Q7232">
        <v>3463000</v>
      </c>
      <c r="R7232">
        <v>1.56</v>
      </c>
      <c r="S7232">
        <v>47.715999999999987</v>
      </c>
      <c r="T7232">
        <v>6.5090000000000003</v>
      </c>
      <c r="U7232">
        <v>23.882000000000001</v>
      </c>
      <c r="V7232">
        <v>2.1979689204083779</v>
      </c>
      <c r="AC7232">
        <v>15.75</v>
      </c>
      <c r="AD7232">
        <v>15.38</v>
      </c>
      <c r="AH7232" s="85">
        <f>IF(AND(M7232&lt;Variables!$G$6,M7232&gt;Variables!$G$5),0,1)</f>
        <v>1</v>
      </c>
      <c r="AI7232" s="85">
        <f t="shared" si="642"/>
        <v>0</v>
      </c>
      <c r="AJ7232" s="85">
        <f>IF(I7232&gt;Variables!$G$7,0,1)</f>
        <v>0</v>
      </c>
      <c r="AK7232" s="85">
        <f>IF(F7232&gt;Variables!$G$8,0,1)</f>
        <v>0</v>
      </c>
      <c r="AL7232" s="85">
        <f>IF(G7232&gt;Variables!$G$9,0,1)</f>
        <v>1</v>
      </c>
      <c r="AM7232" s="85">
        <f>IF(AND(K7232&gt;Variables!$G$10,K7232&lt;Variables!$G$11),0,1)</f>
        <v>1</v>
      </c>
      <c r="AN7232" s="103">
        <f>IF(H7232&lt;Variables!$G$13,1,0)</f>
        <v>0</v>
      </c>
      <c r="AO7232" s="101">
        <f>IF(R7232&lt;Variables!$G$12,0,1)</f>
        <v>0</v>
      </c>
      <c r="AP7232" s="86">
        <f t="shared" si="643"/>
        <v>1</v>
      </c>
      <c r="AR7232">
        <v>1</v>
      </c>
      <c r="AS7232">
        <v>0</v>
      </c>
      <c r="AT7232">
        <v>0</v>
      </c>
      <c r="AU7232">
        <v>0</v>
      </c>
      <c r="BA7232">
        <v>0.79</v>
      </c>
    </row>
    <row r="7233" spans="3:53" ht="12.75" x14ac:dyDescent="0.2">
      <c r="C7233" t="s">
        <v>1095</v>
      </c>
      <c r="D7233" t="s">
        <v>1039</v>
      </c>
      <c r="E7233">
        <v>6.01</v>
      </c>
      <c r="F7233">
        <v>18.489999999999998</v>
      </c>
      <c r="G7233">
        <v>-7.84</v>
      </c>
      <c r="H7233">
        <v>6.19</v>
      </c>
      <c r="I7233">
        <v>-42.055999999999997</v>
      </c>
      <c r="J7233" t="s">
        <v>76</v>
      </c>
      <c r="K7233">
        <v>36.94</v>
      </c>
      <c r="L7233">
        <v>6.0991684210526316</v>
      </c>
      <c r="M7233">
        <v>-1.6275730427443911</v>
      </c>
      <c r="N7233">
        <v>6.2084551020408156</v>
      </c>
      <c r="O7233">
        <v>-3.3592109246672348</v>
      </c>
      <c r="P7233">
        <v>10760000</v>
      </c>
      <c r="Q7233">
        <v>250890</v>
      </c>
      <c r="R7233">
        <v>42.89</v>
      </c>
      <c r="S7233">
        <v>47.715999999999987</v>
      </c>
      <c r="T7233">
        <v>6.5090000000000003</v>
      </c>
      <c r="U7233">
        <v>23.882000000000001</v>
      </c>
      <c r="V7233">
        <v>2.212627670937712</v>
      </c>
      <c r="AC7233">
        <v>6.41</v>
      </c>
      <c r="AD7233">
        <v>5.3</v>
      </c>
      <c r="AH7233" s="85">
        <f>IF(AND(M7233&lt;Variables!$G$6,M7233&gt;Variables!$G$5),0,1)</f>
        <v>1</v>
      </c>
      <c r="AI7233" s="85">
        <f t="shared" si="642"/>
        <v>1</v>
      </c>
      <c r="AJ7233" s="85">
        <f>IF(I7233&gt;Variables!$G$7,0,1)</f>
        <v>1</v>
      </c>
      <c r="AK7233" s="85">
        <f>IF(F7233&gt;Variables!$G$8,0,1)</f>
        <v>0</v>
      </c>
      <c r="AL7233" s="85">
        <f>IF(G7233&gt;Variables!$G$9,0,1)</f>
        <v>1</v>
      </c>
      <c r="AM7233" s="85">
        <f>IF(AND(K7233&gt;Variables!$G$10,K7233&lt;Variables!$G$11),0,1)</f>
        <v>1</v>
      </c>
      <c r="AN7233" s="103">
        <f>IF(H7233&lt;Variables!$G$13,1,0)</f>
        <v>1</v>
      </c>
      <c r="AO7233" s="101">
        <f>IF(R7233&lt;Variables!$G$12,0,1)</f>
        <v>1</v>
      </c>
      <c r="AP7233" s="86">
        <f t="shared" si="643"/>
        <v>0</v>
      </c>
      <c r="AR7233">
        <v>1</v>
      </c>
      <c r="AS7233">
        <v>0</v>
      </c>
      <c r="AT7233">
        <v>0</v>
      </c>
      <c r="AU7233">
        <v>0</v>
      </c>
      <c r="BA7233">
        <v>2</v>
      </c>
    </row>
    <row r="7234" spans="3:53" ht="12.75" x14ac:dyDescent="0.2">
      <c r="C7234" t="s">
        <v>1097</v>
      </c>
      <c r="D7234" t="s">
        <v>1042</v>
      </c>
      <c r="E7234">
        <v>15.5</v>
      </c>
      <c r="F7234">
        <v>13.79</v>
      </c>
      <c r="G7234">
        <v>4.4800000000000004</v>
      </c>
      <c r="H7234">
        <v>2590</v>
      </c>
      <c r="I7234">
        <v>307.48700000000002</v>
      </c>
      <c r="J7234" t="s">
        <v>78</v>
      </c>
      <c r="K7234">
        <v>37.61</v>
      </c>
      <c r="L7234">
        <v>15.561640000000001</v>
      </c>
      <c r="M7234">
        <v>-0.29971134147812489</v>
      </c>
      <c r="N7234">
        <v>15.572660000000001</v>
      </c>
      <c r="O7234">
        <v>-0.37026429652993448</v>
      </c>
      <c r="P7234">
        <v>5447000</v>
      </c>
      <c r="Q7234">
        <v>3463000</v>
      </c>
      <c r="R7234">
        <v>1.57</v>
      </c>
      <c r="S7234">
        <v>48.405999999999999</v>
      </c>
      <c r="T7234">
        <v>6.6870000000000003</v>
      </c>
      <c r="U7234">
        <v>24.2468</v>
      </c>
      <c r="V7234">
        <v>2.235707727750031</v>
      </c>
      <c r="AC7234">
        <v>15.75</v>
      </c>
      <c r="AD7234">
        <v>15.38</v>
      </c>
      <c r="AH7234" s="85">
        <f>IF(AND(M7234&lt;Variables!$G$6,M7234&gt;Variables!$G$5),0,1)</f>
        <v>1</v>
      </c>
      <c r="AI7234" s="85">
        <f t="shared" si="642"/>
        <v>1</v>
      </c>
      <c r="AJ7234" s="85">
        <f>IF(I7234&gt;Variables!$G$7,0,1)</f>
        <v>0</v>
      </c>
      <c r="AK7234" s="85">
        <f>IF(F7234&gt;Variables!$G$8,0,1)</f>
        <v>0</v>
      </c>
      <c r="AL7234" s="85">
        <f>IF(G7234&gt;Variables!$G$9,0,1)</f>
        <v>1</v>
      </c>
      <c r="AM7234" s="85">
        <f>IF(AND(K7234&gt;Variables!$G$10,K7234&lt;Variables!$G$11),0,1)</f>
        <v>1</v>
      </c>
      <c r="AN7234" s="103">
        <f>IF(H7234&lt;Variables!$G$13,1,0)</f>
        <v>0</v>
      </c>
      <c r="AO7234" s="101">
        <f>IF(R7234&lt;Variables!$G$12,0,1)</f>
        <v>0</v>
      </c>
      <c r="AP7234" s="86">
        <f t="shared" si="643"/>
        <v>1</v>
      </c>
      <c r="AR7234">
        <v>1</v>
      </c>
      <c r="AS7234">
        <v>0</v>
      </c>
      <c r="AT7234">
        <v>0</v>
      </c>
      <c r="AU7234">
        <v>0</v>
      </c>
      <c r="BA7234">
        <v>0.89</v>
      </c>
    </row>
    <row r="7235" spans="3:53" ht="12.75" x14ac:dyDescent="0.2">
      <c r="C7235" t="s">
        <v>1097</v>
      </c>
      <c r="D7235" t="s">
        <v>888</v>
      </c>
      <c r="E7235">
        <v>22.5</v>
      </c>
      <c r="F7235">
        <v>8.91</v>
      </c>
      <c r="G7235">
        <v>5.7</v>
      </c>
      <c r="H7235">
        <v>3070</v>
      </c>
      <c r="I7235">
        <v>-61.911000000000001</v>
      </c>
      <c r="J7235" t="s">
        <v>78</v>
      </c>
      <c r="K7235">
        <v>62.33</v>
      </c>
      <c r="L7235">
        <v>22.420874999999999</v>
      </c>
      <c r="M7235">
        <v>0.30830643317888401</v>
      </c>
      <c r="N7235">
        <v>22.309884</v>
      </c>
      <c r="O7235">
        <v>0.80733723223303955</v>
      </c>
      <c r="P7235">
        <v>2614000</v>
      </c>
      <c r="Q7235">
        <v>3673000</v>
      </c>
      <c r="R7235">
        <v>0.71</v>
      </c>
      <c r="S7235">
        <v>48.405999999999999</v>
      </c>
      <c r="T7235">
        <v>6.6870000000000003</v>
      </c>
      <c r="U7235">
        <v>24.2468</v>
      </c>
      <c r="V7235">
        <v>2.475744336626025</v>
      </c>
      <c r="AC7235">
        <v>23.4679</v>
      </c>
      <c r="AD7235">
        <v>22.46</v>
      </c>
      <c r="AH7235" s="85">
        <f>IF(AND(M7235&lt;Variables!$G$6,M7235&gt;Variables!$G$5),0,1)</f>
        <v>1</v>
      </c>
      <c r="AI7235" s="85">
        <f t="shared" ref="AI7235:AI7298" si="644">IF(L7235&gt;N7235,0,1)</f>
        <v>0</v>
      </c>
      <c r="AJ7235" s="85">
        <f>IF(I7235&gt;Variables!$G$7,0,1)</f>
        <v>1</v>
      </c>
      <c r="AK7235" s="85">
        <f>IF(F7235&gt;Variables!$G$8,0,1)</f>
        <v>1</v>
      </c>
      <c r="AL7235" s="85">
        <f>IF(G7235&gt;Variables!$G$9,0,1)</f>
        <v>1</v>
      </c>
      <c r="AM7235" s="85">
        <f>IF(AND(K7235&gt;Variables!$G$10,K7235&lt;Variables!$G$11),0,1)</f>
        <v>0</v>
      </c>
      <c r="AN7235" s="103">
        <f>IF(H7235&lt;Variables!$G$13,1,0)</f>
        <v>0</v>
      </c>
      <c r="AO7235" s="101">
        <f>IF(R7235&lt;Variables!$G$12,0,1)</f>
        <v>0</v>
      </c>
      <c r="AP7235" s="86">
        <f t="shared" si="643"/>
        <v>1</v>
      </c>
      <c r="AR7235">
        <v>1</v>
      </c>
      <c r="AS7235">
        <v>0</v>
      </c>
      <c r="AT7235">
        <v>0</v>
      </c>
      <c r="AU7235">
        <v>0</v>
      </c>
      <c r="BA7235">
        <v>2</v>
      </c>
    </row>
    <row r="7236" spans="3:53" ht="12.75" x14ac:dyDescent="0.2">
      <c r="C7236" t="s">
        <v>1097</v>
      </c>
      <c r="D7236" t="s">
        <v>295</v>
      </c>
      <c r="E7236">
        <v>68.86</v>
      </c>
      <c r="F7236">
        <v>8.43</v>
      </c>
      <c r="G7236">
        <v>6.78</v>
      </c>
      <c r="H7236">
        <v>2400</v>
      </c>
      <c r="I7236">
        <v>8.0000000000000002E-3</v>
      </c>
      <c r="J7236" t="s">
        <v>78</v>
      </c>
      <c r="K7236">
        <v>53.13</v>
      </c>
      <c r="L7236">
        <v>68.876666666666679</v>
      </c>
      <c r="M7236">
        <v>-3.8716546484080287E-2</v>
      </c>
      <c r="N7236">
        <v>68.671941666666669</v>
      </c>
      <c r="O7236">
        <v>0.25928833379667621</v>
      </c>
      <c r="P7236">
        <v>265527</v>
      </c>
      <c r="Q7236">
        <v>370535</v>
      </c>
      <c r="R7236">
        <v>0.72</v>
      </c>
      <c r="S7236">
        <v>48.405999999999999</v>
      </c>
      <c r="T7236">
        <v>6.6870000000000003</v>
      </c>
      <c r="U7236">
        <v>24.2468</v>
      </c>
      <c r="V7236">
        <v>2.4007834061075362</v>
      </c>
      <c r="AC7236">
        <v>69.28</v>
      </c>
      <c r="AD7236">
        <v>67.394999999999996</v>
      </c>
      <c r="AH7236" s="85">
        <f>IF(AND(M7236&lt;Variables!$G$6,M7236&gt;Variables!$G$5),0,1)</f>
        <v>1</v>
      </c>
      <c r="AI7236" s="85">
        <f t="shared" si="644"/>
        <v>0</v>
      </c>
      <c r="AJ7236" s="85">
        <f>IF(I7236&gt;Variables!$G$7,0,1)</f>
        <v>0</v>
      </c>
      <c r="AK7236" s="85">
        <f>IF(F7236&gt;Variables!$G$8,0,1)</f>
        <v>1</v>
      </c>
      <c r="AL7236" s="85">
        <f>IF(G7236&gt;Variables!$G$9,0,1)</f>
        <v>1</v>
      </c>
      <c r="AM7236" s="85">
        <f>IF(AND(K7236&gt;Variables!$G$10,K7236&lt;Variables!$G$11),0,1)</f>
        <v>0</v>
      </c>
      <c r="AN7236" s="103">
        <f>IF(H7236&lt;Variables!$G$13,1,0)</f>
        <v>1</v>
      </c>
      <c r="AO7236" s="101">
        <f>IF(R7236&lt;Variables!$G$12,0,1)</f>
        <v>0</v>
      </c>
      <c r="AP7236" s="86">
        <f t="shared" si="643"/>
        <v>1</v>
      </c>
      <c r="AR7236">
        <v>0</v>
      </c>
      <c r="AS7236">
        <v>0</v>
      </c>
      <c r="AT7236">
        <v>0</v>
      </c>
      <c r="AU7236">
        <v>1</v>
      </c>
      <c r="BA7236">
        <v>-0.83</v>
      </c>
    </row>
    <row r="7237" spans="3:53" ht="12.75" x14ac:dyDescent="0.2">
      <c r="C7237" t="s">
        <v>1097</v>
      </c>
      <c r="D7237" t="s">
        <v>1043</v>
      </c>
      <c r="E7237">
        <v>27.4</v>
      </c>
      <c r="F7237">
        <v>6.3</v>
      </c>
      <c r="G7237">
        <v>3.09</v>
      </c>
      <c r="H7237">
        <v>-99999</v>
      </c>
      <c r="I7237">
        <v>-0.184</v>
      </c>
      <c r="J7237" t="s">
        <v>78</v>
      </c>
      <c r="K7237">
        <v>59.43</v>
      </c>
      <c r="L7237">
        <v>27.32864285714286</v>
      </c>
      <c r="M7237">
        <v>0.1184001087294642</v>
      </c>
      <c r="N7237">
        <v>27.332304347826089</v>
      </c>
      <c r="O7237">
        <v>0.10498804567934091</v>
      </c>
      <c r="P7237">
        <v>121049</v>
      </c>
      <c r="Q7237">
        <v>205671</v>
      </c>
      <c r="R7237">
        <v>0.59</v>
      </c>
      <c r="S7237">
        <v>48.405999999999999</v>
      </c>
      <c r="T7237">
        <v>6.6870000000000003</v>
      </c>
      <c r="U7237">
        <v>24.2468</v>
      </c>
      <c r="V7237">
        <v>2.4583919075559129</v>
      </c>
      <c r="AC7237">
        <v>27.41</v>
      </c>
      <c r="AD7237">
        <v>27.31</v>
      </c>
      <c r="AH7237" s="85">
        <f>IF(AND(M7237&lt;Variables!$G$6,M7237&gt;Variables!$G$5),0,1)</f>
        <v>1</v>
      </c>
      <c r="AI7237" s="85">
        <f t="shared" si="644"/>
        <v>1</v>
      </c>
      <c r="AJ7237" s="85">
        <f>IF(I7237&gt;Variables!$G$7,0,1)</f>
        <v>1</v>
      </c>
      <c r="AK7237" s="85">
        <f>IF(F7237&gt;Variables!$G$8,0,1)</f>
        <v>1</v>
      </c>
      <c r="AL7237" s="85">
        <f>IF(G7237&gt;Variables!$G$9,0,1)</f>
        <v>1</v>
      </c>
      <c r="AM7237" s="85">
        <f>IF(AND(K7237&gt;Variables!$G$10,K7237&lt;Variables!$G$11),0,1)</f>
        <v>0</v>
      </c>
      <c r="AN7237" s="103">
        <f>IF(H7237&lt;Variables!$G$13,1,0)</f>
        <v>1</v>
      </c>
      <c r="AO7237" s="101">
        <f>IF(R7237&lt;Variables!$G$12,0,1)</f>
        <v>0</v>
      </c>
      <c r="AP7237" s="86">
        <f t="shared" si="643"/>
        <v>1</v>
      </c>
      <c r="AR7237">
        <v>0</v>
      </c>
      <c r="AS7237">
        <v>0</v>
      </c>
      <c r="AT7237">
        <v>0</v>
      </c>
      <c r="AU7237">
        <v>0</v>
      </c>
      <c r="BA7237">
        <v>0</v>
      </c>
    </row>
    <row r="7238" spans="3:53" ht="12.75" x14ac:dyDescent="0.2">
      <c r="C7238" t="s">
        <v>1097</v>
      </c>
      <c r="D7238" t="s">
        <v>807</v>
      </c>
      <c r="E7238">
        <v>43.98</v>
      </c>
      <c r="F7238">
        <v>6.85</v>
      </c>
      <c r="G7238">
        <v>3.63</v>
      </c>
      <c r="H7238">
        <v>6310</v>
      </c>
      <c r="I7238">
        <v>43.978999999999999</v>
      </c>
      <c r="J7238" t="s">
        <v>78</v>
      </c>
      <c r="K7238">
        <v>59.81</v>
      </c>
      <c r="L7238">
        <v>43.946894999999998</v>
      </c>
      <c r="M7238">
        <v>4.9161607435521858E-2</v>
      </c>
      <c r="N7238">
        <v>43.665049999999987</v>
      </c>
      <c r="O7238">
        <v>0.69494939316456794</v>
      </c>
      <c r="P7238">
        <v>2517000</v>
      </c>
      <c r="Q7238">
        <v>1380000</v>
      </c>
      <c r="R7238">
        <v>1.82</v>
      </c>
      <c r="S7238">
        <v>48.405999999999999</v>
      </c>
      <c r="T7238">
        <v>6.6870000000000003</v>
      </c>
      <c r="U7238">
        <v>24.2468</v>
      </c>
      <c r="V7238">
        <v>2.4659605869411712</v>
      </c>
      <c r="AC7238">
        <v>46.21</v>
      </c>
      <c r="AD7238">
        <v>43.89</v>
      </c>
      <c r="AH7238" s="85">
        <f>IF(AND(M7238&lt;Variables!$G$6,M7238&gt;Variables!$G$5),0,1)</f>
        <v>1</v>
      </c>
      <c r="AI7238" s="85">
        <f t="shared" si="644"/>
        <v>0</v>
      </c>
      <c r="AJ7238" s="85">
        <f>IF(I7238&gt;Variables!$G$7,0,1)</f>
        <v>0</v>
      </c>
      <c r="AK7238" s="85">
        <f>IF(F7238&gt;Variables!$G$8,0,1)</f>
        <v>1</v>
      </c>
      <c r="AL7238" s="85">
        <f>IF(G7238&gt;Variables!$G$9,0,1)</f>
        <v>1</v>
      </c>
      <c r="AM7238" s="85">
        <f>IF(AND(K7238&gt;Variables!$G$10,K7238&lt;Variables!$G$11),0,1)</f>
        <v>0</v>
      </c>
      <c r="AN7238" s="103">
        <f>IF(H7238&lt;Variables!$G$13,1,0)</f>
        <v>0</v>
      </c>
      <c r="AO7238" s="101">
        <f>IF(R7238&lt;Variables!$G$12,0,1)</f>
        <v>0</v>
      </c>
      <c r="AP7238" s="86">
        <f t="shared" si="643"/>
        <v>1</v>
      </c>
      <c r="AR7238">
        <v>1</v>
      </c>
      <c r="AS7238">
        <v>0</v>
      </c>
      <c r="AT7238">
        <v>0</v>
      </c>
      <c r="AU7238">
        <v>0</v>
      </c>
      <c r="BA7238">
        <v>2</v>
      </c>
    </row>
    <row r="7239" spans="3:53" ht="12.75" x14ac:dyDescent="0.2">
      <c r="C7239" t="s">
        <v>1097</v>
      </c>
      <c r="D7239" t="s">
        <v>1060</v>
      </c>
      <c r="E7239">
        <v>25.83</v>
      </c>
      <c r="F7239">
        <v>6.08</v>
      </c>
      <c r="G7239">
        <v>5.54</v>
      </c>
      <c r="H7239">
        <v>4160</v>
      </c>
      <c r="I7239">
        <v>-64.626000000000005</v>
      </c>
      <c r="J7239" t="s">
        <v>78</v>
      </c>
      <c r="K7239">
        <v>54.16</v>
      </c>
      <c r="L7239">
        <v>25.714375</v>
      </c>
      <c r="M7239">
        <v>0.52742872420582254</v>
      </c>
      <c r="N7239">
        <v>25.887366</v>
      </c>
      <c r="O7239">
        <v>-0.1443406795422722</v>
      </c>
      <c r="P7239">
        <v>4336000</v>
      </c>
      <c r="Q7239">
        <v>3914000</v>
      </c>
      <c r="R7239">
        <v>1.1100000000000001</v>
      </c>
      <c r="S7239">
        <v>48.405999999999999</v>
      </c>
      <c r="T7239">
        <v>6.6870000000000003</v>
      </c>
      <c r="U7239">
        <v>24.2468</v>
      </c>
      <c r="V7239">
        <v>2.3900478822837421</v>
      </c>
      <c r="AC7239">
        <v>26.85</v>
      </c>
      <c r="AD7239">
        <v>25.77</v>
      </c>
      <c r="AH7239" s="85">
        <f>IF(AND(M7239&lt;Variables!$G$6,M7239&gt;Variables!$G$5),0,1)</f>
        <v>1</v>
      </c>
      <c r="AI7239" s="85">
        <f t="shared" si="644"/>
        <v>1</v>
      </c>
      <c r="AJ7239" s="85">
        <f>IF(I7239&gt;Variables!$G$7,0,1)</f>
        <v>1</v>
      </c>
      <c r="AK7239" s="85">
        <f>IF(F7239&gt;Variables!$G$8,0,1)</f>
        <v>1</v>
      </c>
      <c r="AL7239" s="85">
        <f>IF(G7239&gt;Variables!$G$9,0,1)</f>
        <v>1</v>
      </c>
      <c r="AM7239" s="85">
        <f>IF(AND(K7239&gt;Variables!$G$10,K7239&lt;Variables!$G$11),0,1)</f>
        <v>0</v>
      </c>
      <c r="AN7239" s="103">
        <f>IF(H7239&lt;Variables!$G$13,1,0)</f>
        <v>0</v>
      </c>
      <c r="AO7239" s="101">
        <f>IF(R7239&lt;Variables!$G$12,0,1)</f>
        <v>0</v>
      </c>
      <c r="AP7239" s="86">
        <f t="shared" si="643"/>
        <v>1</v>
      </c>
      <c r="AR7239">
        <v>1</v>
      </c>
      <c r="AS7239">
        <v>0</v>
      </c>
      <c r="AT7239">
        <v>0</v>
      </c>
      <c r="AU7239">
        <v>0</v>
      </c>
      <c r="BA7239">
        <v>1.58</v>
      </c>
    </row>
    <row r="7240" spans="3:53" ht="12.75" x14ac:dyDescent="0.2">
      <c r="C7240" t="s">
        <v>1097</v>
      </c>
      <c r="D7240" t="s">
        <v>1080</v>
      </c>
      <c r="E7240">
        <v>4.1500000000000004</v>
      </c>
      <c r="F7240">
        <v>17.09</v>
      </c>
      <c r="G7240">
        <v>14.01</v>
      </c>
      <c r="H7240">
        <v>73.88</v>
      </c>
      <c r="I7240">
        <v>-5.5709999999999997</v>
      </c>
      <c r="J7240" t="s">
        <v>78</v>
      </c>
      <c r="K7240">
        <v>38.79</v>
      </c>
      <c r="L7240">
        <v>4.2744799999999987</v>
      </c>
      <c r="M7240">
        <v>-2.912167094009058</v>
      </c>
      <c r="N7240">
        <v>4.3139039999999991</v>
      </c>
      <c r="O7240">
        <v>-3.7994354997236548</v>
      </c>
      <c r="P7240">
        <v>11660000</v>
      </c>
      <c r="Q7240">
        <v>953700</v>
      </c>
      <c r="R7240">
        <v>12.23</v>
      </c>
      <c r="S7240">
        <v>48.405999999999999</v>
      </c>
      <c r="T7240">
        <v>6.6870000000000003</v>
      </c>
      <c r="U7240">
        <v>24.2468</v>
      </c>
      <c r="V7240">
        <v>2.2323008491025811</v>
      </c>
      <c r="AC7240">
        <v>4.54</v>
      </c>
      <c r="AD7240">
        <v>3.96</v>
      </c>
      <c r="AH7240" s="85">
        <f>IF(AND(M7240&lt;Variables!$G$6,M7240&gt;Variables!$G$5),0,1)</f>
        <v>0</v>
      </c>
      <c r="AI7240" s="85">
        <f t="shared" si="644"/>
        <v>1</v>
      </c>
      <c r="AJ7240" s="85">
        <f>IF(I7240&gt;Variables!$G$7,0,1)</f>
        <v>1</v>
      </c>
      <c r="AK7240" s="85">
        <f>IF(F7240&gt;Variables!$G$8,0,1)</f>
        <v>0</v>
      </c>
      <c r="AL7240" s="85">
        <f>IF(G7240&gt;Variables!$G$9,0,1)</f>
        <v>0</v>
      </c>
      <c r="AM7240" s="85">
        <f>IF(AND(K7240&gt;Variables!$G$10,K7240&lt;Variables!$G$11),0,1)</f>
        <v>1</v>
      </c>
      <c r="AN7240" s="103">
        <f>IF(H7240&lt;Variables!$G$13,1,0)</f>
        <v>1</v>
      </c>
      <c r="AO7240" s="101">
        <f>IF(R7240&lt;Variables!$G$12,0,1)</f>
        <v>1</v>
      </c>
      <c r="AP7240" s="86">
        <f t="shared" si="643"/>
        <v>1</v>
      </c>
      <c r="AR7240">
        <v>1</v>
      </c>
      <c r="AS7240">
        <v>0</v>
      </c>
      <c r="AT7240">
        <v>0</v>
      </c>
      <c r="AU7240">
        <v>0</v>
      </c>
      <c r="BA7240">
        <v>2</v>
      </c>
    </row>
    <row r="7241" spans="3:53" ht="12.75" x14ac:dyDescent="0.2">
      <c r="C7241" t="s">
        <v>1097</v>
      </c>
      <c r="D7241" t="s">
        <v>1046</v>
      </c>
      <c r="E7241">
        <v>33.43</v>
      </c>
      <c r="F7241">
        <v>6.97</v>
      </c>
      <c r="G7241">
        <v>6.19</v>
      </c>
      <c r="H7241">
        <v>1920</v>
      </c>
      <c r="I7241">
        <v>-61.503999999999998</v>
      </c>
      <c r="J7241" t="s">
        <v>78</v>
      </c>
      <c r="K7241">
        <v>55.74</v>
      </c>
      <c r="L7241">
        <v>33.344861538461537</v>
      </c>
      <c r="M7241">
        <v>0.25532708072654742</v>
      </c>
      <c r="N7241">
        <v>33.310128571428578</v>
      </c>
      <c r="O7241">
        <v>0.35986480302642909</v>
      </c>
      <c r="P7241">
        <v>231713</v>
      </c>
      <c r="Q7241">
        <v>557565</v>
      </c>
      <c r="R7241">
        <v>0.42</v>
      </c>
      <c r="S7241">
        <v>48.405999999999999</v>
      </c>
      <c r="T7241">
        <v>6.6870000000000003</v>
      </c>
      <c r="U7241">
        <v>24.2468</v>
      </c>
      <c r="V7241">
        <v>2.4155953082446562</v>
      </c>
      <c r="AC7241">
        <v>34.26</v>
      </c>
      <c r="AD7241">
        <v>33.43</v>
      </c>
      <c r="AH7241" s="85">
        <f>IF(AND(M7241&lt;Variables!$G$6,M7241&gt;Variables!$G$5),0,1)</f>
        <v>1</v>
      </c>
      <c r="AI7241" s="85">
        <f t="shared" si="644"/>
        <v>0</v>
      </c>
      <c r="AJ7241" s="85">
        <f>IF(I7241&gt;Variables!$G$7,0,1)</f>
        <v>1</v>
      </c>
      <c r="AK7241" s="85">
        <f>IF(F7241&gt;Variables!$G$8,0,1)</f>
        <v>1</v>
      </c>
      <c r="AL7241" s="85">
        <f>IF(G7241&gt;Variables!$G$9,0,1)</f>
        <v>1</v>
      </c>
      <c r="AM7241" s="85">
        <f>IF(AND(K7241&gt;Variables!$G$10,K7241&lt;Variables!$G$11),0,1)</f>
        <v>0</v>
      </c>
      <c r="AN7241" s="103">
        <f>IF(H7241&lt;Variables!$G$13,1,0)</f>
        <v>1</v>
      </c>
      <c r="AO7241" s="101">
        <f>IF(R7241&lt;Variables!$G$12,0,1)</f>
        <v>0</v>
      </c>
      <c r="AP7241" s="86">
        <f t="shared" si="643"/>
        <v>1</v>
      </c>
      <c r="AR7241">
        <v>1</v>
      </c>
      <c r="AS7241">
        <v>0</v>
      </c>
      <c r="AT7241">
        <v>0</v>
      </c>
      <c r="AU7241">
        <v>0</v>
      </c>
      <c r="BA7241">
        <v>1.67</v>
      </c>
    </row>
    <row r="7242" spans="3:53" ht="12.75" x14ac:dyDescent="0.2">
      <c r="C7242" t="s">
        <v>1097</v>
      </c>
      <c r="D7242" t="s">
        <v>1096</v>
      </c>
      <c r="E7242">
        <v>24.12</v>
      </c>
      <c r="F7242">
        <v>22.45</v>
      </c>
      <c r="G7242">
        <v>13.72</v>
      </c>
      <c r="H7242">
        <v>-99999</v>
      </c>
      <c r="I7242">
        <v>-99999</v>
      </c>
      <c r="J7242" t="s">
        <v>78</v>
      </c>
      <c r="K7242">
        <v>-99999</v>
      </c>
      <c r="L7242">
        <v>24.638809999999999</v>
      </c>
      <c r="M7242">
        <v>-0.76631136000480604</v>
      </c>
      <c r="N7242">
        <v>23.459384</v>
      </c>
      <c r="O7242">
        <v>4.2226854720481972</v>
      </c>
      <c r="P7242">
        <v>2700000</v>
      </c>
      <c r="Q7242"/>
      <c r="R7242"/>
      <c r="S7242">
        <v>48.405999999999999</v>
      </c>
      <c r="T7242">
        <v>6.6870000000000003</v>
      </c>
      <c r="U7242">
        <v>24.2468</v>
      </c>
      <c r="V7242"/>
      <c r="AC7242">
        <v>29.3</v>
      </c>
      <c r="AD7242">
        <v>22.66</v>
      </c>
      <c r="AH7242" s="85">
        <f>IF(AND(M7242&lt;Variables!$G$6,M7242&gt;Variables!$G$5),0,1)</f>
        <v>1</v>
      </c>
      <c r="AI7242" s="85">
        <f t="shared" si="644"/>
        <v>0</v>
      </c>
      <c r="AJ7242" s="85">
        <f>IF(I7242&gt;Variables!$G$7,0,1)</f>
        <v>1</v>
      </c>
      <c r="AK7242" s="85">
        <f>IF(F7242&gt;Variables!$G$8,0,1)</f>
        <v>0</v>
      </c>
      <c r="AL7242" s="85">
        <f>IF(G7242&gt;Variables!$G$9,0,1)</f>
        <v>0</v>
      </c>
      <c r="AM7242" s="85">
        <f>IF(AND(K7242&gt;Variables!$G$10,K7242&lt;Variables!$G$11),0,1)</f>
        <v>1</v>
      </c>
      <c r="AN7242" s="103">
        <f>IF(H7242&lt;Variables!$G$13,1,0)</f>
        <v>1</v>
      </c>
      <c r="AO7242" s="101">
        <f>IF(R7242&lt;Variables!$G$12,0,1)</f>
        <v>0</v>
      </c>
      <c r="AP7242" s="86">
        <f t="shared" si="643"/>
        <v>1</v>
      </c>
      <c r="AR7242">
        <v>0</v>
      </c>
      <c r="AS7242">
        <v>0</v>
      </c>
      <c r="AT7242">
        <v>1</v>
      </c>
      <c r="AU7242">
        <v>0</v>
      </c>
      <c r="BA7242">
        <v>-2.25</v>
      </c>
    </row>
    <row r="7243" spans="3:53" ht="12.75" x14ac:dyDescent="0.2">
      <c r="C7243" t="s">
        <v>1097</v>
      </c>
      <c r="D7243" t="s">
        <v>1089</v>
      </c>
      <c r="E7243">
        <v>2.23</v>
      </c>
      <c r="F7243">
        <v>7.28</v>
      </c>
      <c r="G7243">
        <v>1.24</v>
      </c>
      <c r="H7243">
        <v>-99999</v>
      </c>
      <c r="I7243">
        <v>0.69099999999999995</v>
      </c>
      <c r="J7243" t="s">
        <v>78</v>
      </c>
      <c r="K7243">
        <v>63.88</v>
      </c>
      <c r="L7243">
        <v>2.2136</v>
      </c>
      <c r="M7243">
        <v>0.16263100831225369</v>
      </c>
      <c r="N7243">
        <v>2.2114400000000001</v>
      </c>
      <c r="O7243">
        <v>0.26046377021307332</v>
      </c>
      <c r="P7243">
        <v>18474</v>
      </c>
      <c r="Q7243">
        <v>116312</v>
      </c>
      <c r="R7243">
        <v>0.16</v>
      </c>
      <c r="S7243">
        <v>48.405999999999999</v>
      </c>
      <c r="T7243">
        <v>6.6870000000000003</v>
      </c>
      <c r="U7243">
        <v>24.2468</v>
      </c>
      <c r="V7243">
        <v>2.5000492582580409</v>
      </c>
      <c r="AC7243">
        <v>2.23</v>
      </c>
      <c r="AD7243">
        <v>2.1800000000000002</v>
      </c>
      <c r="AH7243" s="85">
        <f>IF(AND(M7243&lt;Variables!$G$6,M7243&gt;Variables!$G$5),0,1)</f>
        <v>1</v>
      </c>
      <c r="AI7243" s="85">
        <f t="shared" si="644"/>
        <v>0</v>
      </c>
      <c r="AJ7243" s="85">
        <f>IF(I7243&gt;Variables!$G$7,0,1)</f>
        <v>0</v>
      </c>
      <c r="AK7243" s="85">
        <f>IF(F7243&gt;Variables!$G$8,0,1)</f>
        <v>1</v>
      </c>
      <c r="AL7243" s="85">
        <f>IF(G7243&gt;Variables!$G$9,0,1)</f>
        <v>1</v>
      </c>
      <c r="AM7243" s="85">
        <f>IF(AND(K7243&gt;Variables!$G$10,K7243&lt;Variables!$G$11),0,1)</f>
        <v>0</v>
      </c>
      <c r="AN7243" s="103">
        <f>IF(H7243&lt;Variables!$G$13,1,0)</f>
        <v>1</v>
      </c>
      <c r="AO7243" s="101">
        <f>IF(R7243&lt;Variables!$G$12,0,1)</f>
        <v>0</v>
      </c>
      <c r="AP7243" s="86">
        <f t="shared" si="643"/>
        <v>1</v>
      </c>
      <c r="AR7243">
        <v>0</v>
      </c>
      <c r="AS7243">
        <v>0</v>
      </c>
      <c r="AT7243">
        <v>0</v>
      </c>
      <c r="AU7243">
        <v>0</v>
      </c>
      <c r="BA7243">
        <v>0</v>
      </c>
    </row>
    <row r="7244" spans="3:53" ht="12.75" x14ac:dyDescent="0.2">
      <c r="C7244" t="s">
        <v>1097</v>
      </c>
      <c r="D7244" t="s">
        <v>1059</v>
      </c>
      <c r="E7244">
        <v>5.03</v>
      </c>
      <c r="F7244">
        <v>26.52</v>
      </c>
      <c r="G7244">
        <v>9.73</v>
      </c>
      <c r="H7244">
        <v>335.46</v>
      </c>
      <c r="I7244">
        <v>-27.89</v>
      </c>
      <c r="J7244" t="s">
        <v>78</v>
      </c>
      <c r="K7244">
        <v>33.729999999999997</v>
      </c>
      <c r="L7244">
        <v>5.260889999999999</v>
      </c>
      <c r="M7244">
        <v>-5.7193744784627514</v>
      </c>
      <c r="N7244">
        <v>5.4169399999999994</v>
      </c>
      <c r="O7244">
        <v>-8.435389721872486</v>
      </c>
      <c r="P7244">
        <v>6510000</v>
      </c>
      <c r="Q7244">
        <v>48840</v>
      </c>
      <c r="R7244">
        <v>133.29</v>
      </c>
      <c r="S7244">
        <v>48.405999999999999</v>
      </c>
      <c r="T7244">
        <v>6.6870000000000003</v>
      </c>
      <c r="U7244">
        <v>24.2468</v>
      </c>
      <c r="V7244">
        <v>2.0784059410958982</v>
      </c>
      <c r="AC7244">
        <v>5.3</v>
      </c>
      <c r="AD7244">
        <v>4.5102000000000002</v>
      </c>
      <c r="AH7244" s="85">
        <f>IF(AND(M7244&lt;Variables!$G$6,M7244&gt;Variables!$G$5),0,1)</f>
        <v>1</v>
      </c>
      <c r="AI7244" s="85">
        <f t="shared" si="644"/>
        <v>1</v>
      </c>
      <c r="AJ7244" s="85">
        <f>IF(I7244&gt;Variables!$G$7,0,1)</f>
        <v>1</v>
      </c>
      <c r="AK7244" s="85">
        <f>IF(F7244&gt;Variables!$G$8,0,1)</f>
        <v>0</v>
      </c>
      <c r="AL7244" s="85">
        <f>IF(G7244&gt;Variables!$G$9,0,1)</f>
        <v>1</v>
      </c>
      <c r="AM7244" s="85">
        <f>IF(AND(K7244&gt;Variables!$G$10,K7244&lt;Variables!$G$11),0,1)</f>
        <v>1</v>
      </c>
      <c r="AN7244" s="103">
        <f>IF(H7244&lt;Variables!$G$13,1,0)</f>
        <v>1</v>
      </c>
      <c r="AO7244" s="101">
        <f>IF(R7244&lt;Variables!$G$12,0,1)</f>
        <v>1</v>
      </c>
      <c r="AP7244" s="86">
        <f t="shared" si="643"/>
        <v>1</v>
      </c>
      <c r="AR7244">
        <v>0</v>
      </c>
      <c r="AS7244">
        <v>0</v>
      </c>
      <c r="AT7244">
        <v>1</v>
      </c>
      <c r="AU7244">
        <v>0</v>
      </c>
      <c r="BA7244">
        <v>-2.25</v>
      </c>
    </row>
    <row r="7245" spans="3:53" ht="12.75" x14ac:dyDescent="0.2">
      <c r="C7245" t="s">
        <v>1097</v>
      </c>
      <c r="D7245" t="s">
        <v>756</v>
      </c>
      <c r="E7245">
        <v>2.99</v>
      </c>
      <c r="F7245">
        <v>51.15</v>
      </c>
      <c r="G7245">
        <v>24.58</v>
      </c>
      <c r="H7245">
        <v>27.2</v>
      </c>
      <c r="I7245">
        <v>-57.002000000000002</v>
      </c>
      <c r="J7245" t="s">
        <v>78</v>
      </c>
      <c r="K7245">
        <v>55.14</v>
      </c>
      <c r="L7245">
        <v>2.9444750000000002</v>
      </c>
      <c r="M7245">
        <v>1.5461160308713939</v>
      </c>
      <c r="N7245">
        <v>2.9427839999999992</v>
      </c>
      <c r="O7245">
        <v>1.6044670624823649</v>
      </c>
      <c r="P7245">
        <v>101190000</v>
      </c>
      <c r="Q7245">
        <v>1960000</v>
      </c>
      <c r="R7245">
        <v>51.63</v>
      </c>
      <c r="S7245">
        <v>48.405999999999999</v>
      </c>
      <c r="T7245">
        <v>6.6870000000000003</v>
      </c>
      <c r="U7245">
        <v>24.2468</v>
      </c>
      <c r="V7245">
        <v>2.3571003420779588</v>
      </c>
      <c r="AC7245">
        <v>3.75</v>
      </c>
      <c r="AD7245">
        <v>2.87</v>
      </c>
      <c r="AH7245" s="85">
        <f>IF(AND(M7245&lt;Variables!$G$6,M7245&gt;Variables!$G$5),0,1)</f>
        <v>1</v>
      </c>
      <c r="AI7245" s="85">
        <f t="shared" si="644"/>
        <v>0</v>
      </c>
      <c r="AJ7245" s="85">
        <f>IF(I7245&gt;Variables!$G$7,0,1)</f>
        <v>1</v>
      </c>
      <c r="AK7245" s="85">
        <f>IF(F7245&gt;Variables!$G$8,0,1)</f>
        <v>0</v>
      </c>
      <c r="AL7245" s="85">
        <f>IF(G7245&gt;Variables!$G$9,0,1)</f>
        <v>0</v>
      </c>
      <c r="AM7245" s="85">
        <f>IF(AND(K7245&gt;Variables!$G$10,K7245&lt;Variables!$G$11),0,1)</f>
        <v>0</v>
      </c>
      <c r="AN7245" s="103">
        <f>IF(H7245&lt;Variables!$G$13,1,0)</f>
        <v>1</v>
      </c>
      <c r="AO7245" s="101">
        <f>IF(R7245&lt;Variables!$G$12,0,1)</f>
        <v>1</v>
      </c>
      <c r="AP7245" s="86">
        <f t="shared" si="643"/>
        <v>1</v>
      </c>
      <c r="AR7245">
        <v>1</v>
      </c>
      <c r="AS7245">
        <v>0</v>
      </c>
      <c r="AT7245">
        <v>0</v>
      </c>
      <c r="AU7245">
        <v>0</v>
      </c>
      <c r="BA7245">
        <v>2</v>
      </c>
    </row>
    <row r="7246" spans="3:53" ht="12.75" x14ac:dyDescent="0.2">
      <c r="C7246" t="s">
        <v>1097</v>
      </c>
      <c r="D7246" t="s">
        <v>1049</v>
      </c>
      <c r="E7246">
        <v>9.48</v>
      </c>
      <c r="F7246">
        <v>61.82</v>
      </c>
      <c r="G7246">
        <v>-17.12</v>
      </c>
      <c r="H7246">
        <v>32.65</v>
      </c>
      <c r="I7246">
        <v>-46.652999999999999</v>
      </c>
      <c r="J7246" t="s">
        <v>78</v>
      </c>
      <c r="K7246">
        <v>44.67</v>
      </c>
      <c r="L7246">
        <v>9.7287599999999976</v>
      </c>
      <c r="M7246">
        <v>-2.4541668208486742</v>
      </c>
      <c r="N7246">
        <v>9.5670020000000005</v>
      </c>
      <c r="O7246">
        <v>-0.8048707421614445</v>
      </c>
      <c r="P7246">
        <v>25150000</v>
      </c>
      <c r="Q7246">
        <v>559580</v>
      </c>
      <c r="R7246">
        <v>44.94</v>
      </c>
      <c r="S7246">
        <v>48.405999999999999</v>
      </c>
      <c r="T7246">
        <v>6.6870000000000003</v>
      </c>
      <c r="U7246">
        <v>24.2468</v>
      </c>
      <c r="V7246">
        <v>2.3378124493020689</v>
      </c>
      <c r="AC7246">
        <v>9.5500000000000007</v>
      </c>
      <c r="AD7246">
        <v>7.3101000000000003</v>
      </c>
      <c r="AH7246" s="85">
        <f>IF(AND(M7246&lt;Variables!$G$6,M7246&gt;Variables!$G$5),0,1)</f>
        <v>0</v>
      </c>
      <c r="AI7246" s="85">
        <f t="shared" si="644"/>
        <v>0</v>
      </c>
      <c r="AJ7246" s="85">
        <f>IF(I7246&gt;Variables!$G$7,0,1)</f>
        <v>1</v>
      </c>
      <c r="AK7246" s="85">
        <f>IF(F7246&gt;Variables!$G$8,0,1)</f>
        <v>0</v>
      </c>
      <c r="AL7246" s="85">
        <f>IF(G7246&gt;Variables!$G$9,0,1)</f>
        <v>1</v>
      </c>
      <c r="AM7246" s="85">
        <f>IF(AND(K7246&gt;Variables!$G$10,K7246&lt;Variables!$G$11),0,1)</f>
        <v>1</v>
      </c>
      <c r="AN7246" s="103">
        <f>IF(H7246&lt;Variables!$G$13,1,0)</f>
        <v>1</v>
      </c>
      <c r="AO7246" s="101">
        <f>IF(R7246&lt;Variables!$G$12,0,1)</f>
        <v>1</v>
      </c>
      <c r="AP7246" s="86">
        <f t="shared" si="643"/>
        <v>1</v>
      </c>
      <c r="AR7246">
        <v>0</v>
      </c>
      <c r="AS7246">
        <v>0</v>
      </c>
      <c r="AT7246">
        <v>1</v>
      </c>
      <c r="AU7246">
        <v>0</v>
      </c>
      <c r="BA7246">
        <v>-2.25</v>
      </c>
    </row>
    <row r="7247" spans="3:53" ht="12.75" x14ac:dyDescent="0.2">
      <c r="C7247" t="s">
        <v>1097</v>
      </c>
      <c r="D7247" t="s">
        <v>1087</v>
      </c>
      <c r="E7247">
        <v>11.5</v>
      </c>
      <c r="F7247">
        <v>99.04</v>
      </c>
      <c r="G7247">
        <v>97.9</v>
      </c>
      <c r="H7247">
        <v>182.8</v>
      </c>
      <c r="I7247">
        <v>-73.561000000000007</v>
      </c>
      <c r="J7247" t="s">
        <v>78</v>
      </c>
      <c r="K7247">
        <v>62.64</v>
      </c>
      <c r="L7247">
        <v>9.7701111111111114</v>
      </c>
      <c r="M7247">
        <v>6.3447475861755267</v>
      </c>
      <c r="N7247">
        <v>10.30125</v>
      </c>
      <c r="O7247">
        <v>0.86154592889215176</v>
      </c>
      <c r="P7247">
        <v>2040000</v>
      </c>
      <c r="Q7247">
        <v>24860</v>
      </c>
      <c r="R7247">
        <v>82.06</v>
      </c>
      <c r="S7247">
        <v>48.405999999999999</v>
      </c>
      <c r="T7247">
        <v>6.6870000000000003</v>
      </c>
      <c r="U7247">
        <v>24.2468</v>
      </c>
      <c r="V7247">
        <v>2.1013762665544569</v>
      </c>
      <c r="AC7247">
        <v>77.77</v>
      </c>
      <c r="AD7247">
        <v>10.65</v>
      </c>
      <c r="AH7247" s="85">
        <f>IF(AND(M7247&lt;Variables!$G$6,M7247&gt;Variables!$G$5),0,1)</f>
        <v>1</v>
      </c>
      <c r="AI7247" s="85">
        <f t="shared" si="644"/>
        <v>1</v>
      </c>
      <c r="AJ7247" s="85">
        <f>IF(I7247&gt;Variables!$G$7,0,1)</f>
        <v>1</v>
      </c>
      <c r="AK7247" s="85">
        <f>IF(F7247&gt;Variables!$G$8,0,1)</f>
        <v>0</v>
      </c>
      <c r="AL7247" s="85">
        <f>IF(G7247&gt;Variables!$G$9,0,1)</f>
        <v>0</v>
      </c>
      <c r="AM7247" s="85">
        <f>IF(AND(K7247&gt;Variables!$G$10,K7247&lt;Variables!$G$11),0,1)</f>
        <v>0</v>
      </c>
      <c r="AN7247" s="103">
        <f>IF(H7247&lt;Variables!$G$13,1,0)</f>
        <v>1</v>
      </c>
      <c r="AO7247" s="101">
        <f>IF(R7247&lt;Variables!$G$12,0,1)</f>
        <v>1</v>
      </c>
      <c r="AP7247" s="86">
        <f t="shared" si="643"/>
        <v>1</v>
      </c>
      <c r="AR7247">
        <v>0</v>
      </c>
      <c r="AS7247">
        <v>0</v>
      </c>
      <c r="AT7247">
        <v>1</v>
      </c>
      <c r="AU7247">
        <v>0</v>
      </c>
      <c r="BA7247">
        <v>-2.25</v>
      </c>
    </row>
    <row r="7248" spans="3:53" ht="12.75" x14ac:dyDescent="0.2">
      <c r="C7248" t="s">
        <v>1097</v>
      </c>
      <c r="D7248" t="s">
        <v>1048</v>
      </c>
      <c r="E7248">
        <v>10.06</v>
      </c>
      <c r="F7248">
        <v>144.36000000000001</v>
      </c>
      <c r="G7248">
        <v>59.27</v>
      </c>
      <c r="H7248">
        <v>33.130000000000003</v>
      </c>
      <c r="I7248">
        <v>-46.003999999999998</v>
      </c>
      <c r="J7248" t="s">
        <v>78</v>
      </c>
      <c r="K7248">
        <v>57.75</v>
      </c>
      <c r="L7248">
        <v>9.6389950000000013</v>
      </c>
      <c r="M7248">
        <v>4.2650193303347406</v>
      </c>
      <c r="N7248">
        <v>9.7436179999999997</v>
      </c>
      <c r="O7248">
        <v>3.1454640360490411</v>
      </c>
      <c r="P7248">
        <v>145380000</v>
      </c>
      <c r="Q7248">
        <v>54420</v>
      </c>
      <c r="R7248">
        <v>2671.44</v>
      </c>
      <c r="S7248">
        <v>48.405999999999999</v>
      </c>
      <c r="T7248">
        <v>6.6870000000000003</v>
      </c>
      <c r="U7248">
        <v>24.2468</v>
      </c>
      <c r="V7248">
        <v>2.240939834759744</v>
      </c>
      <c r="AC7248">
        <v>10.24</v>
      </c>
      <c r="AD7248">
        <v>6.45</v>
      </c>
      <c r="AH7248" s="85">
        <f>IF(AND(M7248&lt;Variables!$G$6,M7248&gt;Variables!$G$5),0,1)</f>
        <v>1</v>
      </c>
      <c r="AI7248" s="85">
        <f t="shared" si="644"/>
        <v>1</v>
      </c>
      <c r="AJ7248" s="85">
        <f>IF(I7248&gt;Variables!$G$7,0,1)</f>
        <v>1</v>
      </c>
      <c r="AK7248" s="85">
        <f>IF(F7248&gt;Variables!$G$8,0,1)</f>
        <v>0</v>
      </c>
      <c r="AL7248" s="85">
        <f>IF(G7248&gt;Variables!$G$9,0,1)</f>
        <v>0</v>
      </c>
      <c r="AM7248" s="85">
        <f>IF(AND(K7248&gt;Variables!$G$10,K7248&lt;Variables!$G$11),0,1)</f>
        <v>0</v>
      </c>
      <c r="AN7248" s="103">
        <f>IF(H7248&lt;Variables!$G$13,1,0)</f>
        <v>1</v>
      </c>
      <c r="AO7248" s="101">
        <f>IF(R7248&lt;Variables!$G$12,0,1)</f>
        <v>1</v>
      </c>
      <c r="AP7248" s="86">
        <f t="shared" si="643"/>
        <v>1</v>
      </c>
      <c r="AR7248">
        <v>0</v>
      </c>
      <c r="AS7248">
        <v>0</v>
      </c>
      <c r="AT7248">
        <v>1</v>
      </c>
      <c r="AU7248">
        <v>0</v>
      </c>
      <c r="BA7248">
        <v>-2.25</v>
      </c>
    </row>
    <row r="7249" spans="3:53" ht="12.75" x14ac:dyDescent="0.2">
      <c r="C7249" t="s">
        <v>1097</v>
      </c>
      <c r="D7249" t="s">
        <v>925</v>
      </c>
      <c r="E7249">
        <v>54.65</v>
      </c>
      <c r="F7249">
        <v>6.44</v>
      </c>
      <c r="G7249">
        <v>1.35</v>
      </c>
      <c r="H7249">
        <v>-99999</v>
      </c>
      <c r="I7249">
        <v>-0.152</v>
      </c>
      <c r="J7249" t="s">
        <v>78</v>
      </c>
      <c r="K7249">
        <v>55.63</v>
      </c>
      <c r="L7249">
        <v>54.634045454545458</v>
      </c>
      <c r="M7249">
        <v>2.9202570158958451E-2</v>
      </c>
      <c r="N7249">
        <v>54.635942307692297</v>
      </c>
      <c r="O7249">
        <v>2.5729751723739789E-2</v>
      </c>
      <c r="P7249">
        <v>123962</v>
      </c>
      <c r="Q7249">
        <v>214801</v>
      </c>
      <c r="R7249">
        <v>0.57999999999999996</v>
      </c>
      <c r="S7249">
        <v>48.405999999999999</v>
      </c>
      <c r="T7249">
        <v>6.6870000000000003</v>
      </c>
      <c r="U7249">
        <v>24.2468</v>
      </c>
      <c r="V7249">
        <v>2.4240927157385221</v>
      </c>
      <c r="AC7249">
        <v>54.79</v>
      </c>
      <c r="AD7249">
        <v>54.6</v>
      </c>
      <c r="AH7249" s="85">
        <f>IF(AND(M7249&lt;Variables!$G$6,M7249&gt;Variables!$G$5),0,1)</f>
        <v>1</v>
      </c>
      <c r="AI7249" s="85">
        <f t="shared" si="644"/>
        <v>1</v>
      </c>
      <c r="AJ7249" s="85">
        <f>IF(I7249&gt;Variables!$G$7,0,1)</f>
        <v>1</v>
      </c>
      <c r="AK7249" s="85">
        <f>IF(F7249&gt;Variables!$G$8,0,1)</f>
        <v>1</v>
      </c>
      <c r="AL7249" s="85">
        <f>IF(G7249&gt;Variables!$G$9,0,1)</f>
        <v>1</v>
      </c>
      <c r="AM7249" s="85">
        <f>IF(AND(K7249&gt;Variables!$G$10,K7249&lt;Variables!$G$11),0,1)</f>
        <v>0</v>
      </c>
      <c r="AN7249" s="103">
        <f>IF(H7249&lt;Variables!$G$13,1,0)</f>
        <v>1</v>
      </c>
      <c r="AO7249" s="101">
        <f>IF(R7249&lt;Variables!$G$12,0,1)</f>
        <v>0</v>
      </c>
      <c r="AP7249" s="86">
        <f t="shared" si="643"/>
        <v>1</v>
      </c>
      <c r="AR7249">
        <v>0</v>
      </c>
      <c r="AS7249">
        <v>0</v>
      </c>
      <c r="AT7249">
        <v>0</v>
      </c>
      <c r="AU7249">
        <v>0</v>
      </c>
      <c r="BA7249">
        <v>0</v>
      </c>
    </row>
    <row r="7250" spans="3:53" ht="12.75" x14ac:dyDescent="0.2">
      <c r="C7250" t="s">
        <v>1097</v>
      </c>
      <c r="D7250" t="s">
        <v>1036</v>
      </c>
      <c r="E7250">
        <v>704.58</v>
      </c>
      <c r="F7250">
        <v>15.38</v>
      </c>
      <c r="G7250">
        <v>2.61</v>
      </c>
      <c r="H7250">
        <v>12820</v>
      </c>
      <c r="I7250">
        <v>71.745000000000005</v>
      </c>
      <c r="J7250" t="s">
        <v>76</v>
      </c>
      <c r="K7250">
        <v>47.24</v>
      </c>
      <c r="L7250">
        <v>705.43365000000006</v>
      </c>
      <c r="M7250">
        <v>-0.21031744091028429</v>
      </c>
      <c r="N7250">
        <v>703.299396</v>
      </c>
      <c r="O7250">
        <v>9.2507402068072286E-2</v>
      </c>
      <c r="P7250">
        <v>2255000</v>
      </c>
      <c r="Q7250">
        <v>568465</v>
      </c>
      <c r="R7250">
        <v>3.97</v>
      </c>
      <c r="S7250">
        <v>48.405999999999999</v>
      </c>
      <c r="T7250">
        <v>6.6870000000000003</v>
      </c>
      <c r="U7250">
        <v>24.2468</v>
      </c>
      <c r="V7250">
        <v>2.3421982383802651</v>
      </c>
      <c r="AC7250">
        <v>714.68989999999997</v>
      </c>
      <c r="AD7250">
        <v>699.5</v>
      </c>
      <c r="AH7250" s="85">
        <f>IF(AND(M7250&lt;Variables!$G$6,M7250&gt;Variables!$G$5),0,1)</f>
        <v>1</v>
      </c>
      <c r="AI7250" s="85">
        <f t="shared" si="644"/>
        <v>0</v>
      </c>
      <c r="AJ7250" s="85">
        <f>IF(I7250&gt;Variables!$G$7,0,1)</f>
        <v>0</v>
      </c>
      <c r="AK7250" s="85">
        <f>IF(F7250&gt;Variables!$G$8,0,1)</f>
        <v>0</v>
      </c>
      <c r="AL7250" s="85">
        <f>IF(G7250&gt;Variables!$G$9,0,1)</f>
        <v>1</v>
      </c>
      <c r="AM7250" s="85">
        <f>IF(AND(K7250&gt;Variables!$G$10,K7250&lt;Variables!$G$11),0,1)</f>
        <v>1</v>
      </c>
      <c r="AN7250" s="103">
        <f>IF(H7250&lt;Variables!$G$13,1,0)</f>
        <v>0</v>
      </c>
      <c r="AO7250" s="101">
        <f>IF(R7250&lt;Variables!$G$12,0,1)</f>
        <v>1</v>
      </c>
      <c r="AP7250" s="86">
        <f t="shared" si="643"/>
        <v>0</v>
      </c>
      <c r="AR7250">
        <v>0</v>
      </c>
      <c r="AS7250">
        <v>1</v>
      </c>
      <c r="AT7250">
        <v>0</v>
      </c>
      <c r="AU7250">
        <v>0</v>
      </c>
      <c r="BA7250">
        <v>0.08</v>
      </c>
    </row>
    <row r="7251" spans="3:53" ht="12.75" x14ac:dyDescent="0.2">
      <c r="C7251" t="s">
        <v>1097</v>
      </c>
      <c r="D7251" t="s">
        <v>1039</v>
      </c>
      <c r="E7251">
        <v>6.16</v>
      </c>
      <c r="F7251">
        <v>23.06</v>
      </c>
      <c r="G7251">
        <v>-5.38</v>
      </c>
      <c r="H7251">
        <v>6.19</v>
      </c>
      <c r="I7251">
        <v>-41.966000000000001</v>
      </c>
      <c r="J7251" t="s">
        <v>76</v>
      </c>
      <c r="K7251">
        <v>52</v>
      </c>
      <c r="L7251">
        <v>6.1115399999999998</v>
      </c>
      <c r="M7251">
        <v>0.79292616918158754</v>
      </c>
      <c r="N7251">
        <v>6.2128379999999996</v>
      </c>
      <c r="O7251">
        <v>-0.85046479563766986</v>
      </c>
      <c r="P7251">
        <v>10830000</v>
      </c>
      <c r="Q7251">
        <v>250890</v>
      </c>
      <c r="R7251">
        <v>43.17</v>
      </c>
      <c r="S7251">
        <v>48.405999999999999</v>
      </c>
      <c r="T7251">
        <v>6.6870000000000003</v>
      </c>
      <c r="U7251">
        <v>24.2468</v>
      </c>
      <c r="V7251">
        <v>2.362523978048086</v>
      </c>
      <c r="AC7251">
        <v>6.41</v>
      </c>
      <c r="AD7251">
        <v>5.3</v>
      </c>
      <c r="AH7251" s="85">
        <f>IF(AND(M7251&lt;Variables!$G$6,M7251&gt;Variables!$G$5),0,1)</f>
        <v>1</v>
      </c>
      <c r="AI7251" s="85">
        <f t="shared" si="644"/>
        <v>1</v>
      </c>
      <c r="AJ7251" s="85">
        <f>IF(I7251&gt;Variables!$G$7,0,1)</f>
        <v>1</v>
      </c>
      <c r="AK7251" s="85">
        <f>IF(F7251&gt;Variables!$G$8,0,1)</f>
        <v>0</v>
      </c>
      <c r="AL7251" s="85">
        <f>IF(G7251&gt;Variables!$G$9,0,1)</f>
        <v>1</v>
      </c>
      <c r="AM7251" s="85">
        <f>IF(AND(K7251&gt;Variables!$G$10,K7251&lt;Variables!$G$11),0,1)</f>
        <v>0</v>
      </c>
      <c r="AN7251" s="103">
        <f>IF(H7251&lt;Variables!$G$13,1,0)</f>
        <v>1</v>
      </c>
      <c r="AO7251" s="101">
        <f>IF(R7251&lt;Variables!$G$12,0,1)</f>
        <v>1</v>
      </c>
      <c r="AP7251" s="86">
        <f t="shared" si="643"/>
        <v>0</v>
      </c>
      <c r="AR7251">
        <v>0</v>
      </c>
      <c r="AS7251">
        <v>0</v>
      </c>
      <c r="AT7251">
        <v>1</v>
      </c>
      <c r="AU7251">
        <v>0</v>
      </c>
      <c r="BA7251">
        <v>-1.98</v>
      </c>
    </row>
    <row r="7252" spans="3:53" ht="12.75" x14ac:dyDescent="0.2">
      <c r="C7252" t="s">
        <v>1097</v>
      </c>
      <c r="D7252" t="s">
        <v>1054</v>
      </c>
      <c r="E7252">
        <v>0.2</v>
      </c>
      <c r="F7252">
        <v>23.19</v>
      </c>
      <c r="G7252">
        <v>8.2100000000000009</v>
      </c>
      <c r="H7252">
        <v>-99999</v>
      </c>
      <c r="I7252">
        <v>99.192999999999998</v>
      </c>
      <c r="J7252" t="s">
        <v>78</v>
      </c>
      <c r="K7252">
        <v>-99999</v>
      </c>
      <c r="L7252">
        <v>0.19413</v>
      </c>
      <c r="M7252">
        <v>0</v>
      </c>
      <c r="N7252">
        <v>0.1932325</v>
      </c>
      <c r="O7252">
        <v>0.46446638117293698</v>
      </c>
      <c r="P7252">
        <v>156270</v>
      </c>
      <c r="Q7252">
        <v>20890</v>
      </c>
      <c r="R7252">
        <v>7.48</v>
      </c>
      <c r="S7252">
        <v>48.405999999999999</v>
      </c>
      <c r="T7252">
        <v>6.6870000000000003</v>
      </c>
      <c r="U7252">
        <v>24.2468</v>
      </c>
      <c r="V7252"/>
      <c r="AC7252">
        <v>0.1981</v>
      </c>
      <c r="AD7252">
        <v>0.18720000000000001</v>
      </c>
      <c r="AH7252" s="85">
        <f>IF(AND(M7252&lt;Variables!$G$6,M7252&gt;Variables!$G$5),0,1)</f>
        <v>1</v>
      </c>
      <c r="AI7252" s="85">
        <f t="shared" si="644"/>
        <v>0</v>
      </c>
      <c r="AJ7252" s="85">
        <f>IF(I7252&gt;Variables!$G$7,0,1)</f>
        <v>0</v>
      </c>
      <c r="AK7252" s="85">
        <f>IF(F7252&gt;Variables!$G$8,0,1)</f>
        <v>0</v>
      </c>
      <c r="AL7252" s="85">
        <f>IF(G7252&gt;Variables!$G$9,0,1)</f>
        <v>1</v>
      </c>
      <c r="AM7252" s="85">
        <f>IF(AND(K7252&gt;Variables!$G$10,K7252&lt;Variables!$G$11),0,1)</f>
        <v>1</v>
      </c>
      <c r="AN7252" s="103">
        <f>IF(H7252&lt;Variables!$G$13,1,0)</f>
        <v>1</v>
      </c>
      <c r="AO7252" s="101">
        <f>IF(R7252&lt;Variables!$G$12,0,1)</f>
        <v>1</v>
      </c>
      <c r="AP7252" s="86">
        <f t="shared" si="643"/>
        <v>1</v>
      </c>
      <c r="AR7252">
        <v>0</v>
      </c>
      <c r="AS7252">
        <v>0</v>
      </c>
      <c r="AT7252">
        <v>1</v>
      </c>
      <c r="AU7252">
        <v>0</v>
      </c>
      <c r="BA7252">
        <v>-2.25</v>
      </c>
    </row>
    <row r="7253" spans="3:53" ht="12.75" x14ac:dyDescent="0.2">
      <c r="C7253" t="s">
        <v>1097</v>
      </c>
      <c r="D7253" t="s">
        <v>1040</v>
      </c>
      <c r="E7253">
        <v>2.77</v>
      </c>
      <c r="F7253">
        <v>8.16</v>
      </c>
      <c r="G7253">
        <v>2.2200000000000002</v>
      </c>
      <c r="H7253">
        <v>-99999</v>
      </c>
      <c r="I7253">
        <v>186.715</v>
      </c>
      <c r="J7253" t="s">
        <v>78</v>
      </c>
      <c r="K7253">
        <v>51.36</v>
      </c>
      <c r="L7253">
        <v>2.7589999999999999</v>
      </c>
      <c r="M7253">
        <v>3.6245016310253349E-2</v>
      </c>
      <c r="N7253">
        <v>2.7632500000000002</v>
      </c>
      <c r="O7253">
        <v>-0.11761512711480961</v>
      </c>
      <c r="P7253">
        <v>214039</v>
      </c>
      <c r="Q7253">
        <v>61287</v>
      </c>
      <c r="R7253">
        <v>3.49</v>
      </c>
      <c r="S7253">
        <v>48.405999999999999</v>
      </c>
      <c r="T7253">
        <v>6.6870000000000003</v>
      </c>
      <c r="U7253">
        <v>24.2468</v>
      </c>
      <c r="V7253">
        <v>2.3800048707502719</v>
      </c>
      <c r="AC7253">
        <v>2.77</v>
      </c>
      <c r="AD7253">
        <v>2.7501000000000002</v>
      </c>
      <c r="AH7253" s="85">
        <f>IF(AND(M7253&lt;Variables!$G$6,M7253&gt;Variables!$G$5),0,1)</f>
        <v>1</v>
      </c>
      <c r="AI7253" s="85">
        <f t="shared" si="644"/>
        <v>1</v>
      </c>
      <c r="AJ7253" s="85">
        <f>IF(I7253&gt;Variables!$G$7,0,1)</f>
        <v>0</v>
      </c>
      <c r="AK7253" s="85">
        <f>IF(F7253&gt;Variables!$G$8,0,1)</f>
        <v>1</v>
      </c>
      <c r="AL7253" s="85">
        <f>IF(G7253&gt;Variables!$G$9,0,1)</f>
        <v>1</v>
      </c>
      <c r="AM7253" s="85">
        <f>IF(AND(K7253&gt;Variables!$G$10,K7253&lt;Variables!$G$11),0,1)</f>
        <v>0</v>
      </c>
      <c r="AN7253" s="103">
        <f>IF(H7253&lt;Variables!$G$13,1,0)</f>
        <v>1</v>
      </c>
      <c r="AO7253" s="101">
        <f>IF(R7253&lt;Variables!$G$12,0,1)</f>
        <v>1</v>
      </c>
      <c r="AP7253" s="86">
        <f t="shared" si="643"/>
        <v>1</v>
      </c>
      <c r="AR7253">
        <v>0</v>
      </c>
      <c r="AS7253">
        <v>0</v>
      </c>
      <c r="AT7253">
        <v>0</v>
      </c>
      <c r="AU7253">
        <v>0</v>
      </c>
      <c r="BA7253">
        <v>0</v>
      </c>
    </row>
    <row r="7254" spans="3:53" ht="12.75" x14ac:dyDescent="0.2">
      <c r="C7254" t="s">
        <v>1097</v>
      </c>
      <c r="D7254" t="s">
        <v>1091</v>
      </c>
      <c r="E7254">
        <v>2.48</v>
      </c>
      <c r="F7254">
        <v>13.12</v>
      </c>
      <c r="G7254">
        <v>2.9</v>
      </c>
      <c r="H7254">
        <v>-99999</v>
      </c>
      <c r="I7254">
        <v>1680.749</v>
      </c>
      <c r="J7254" t="s">
        <v>76</v>
      </c>
      <c r="K7254">
        <v>67.17</v>
      </c>
      <c r="L7254">
        <v>2.4900000000000002</v>
      </c>
      <c r="M7254">
        <v>-0.40160642570282051</v>
      </c>
      <c r="N7254">
        <v>2.4850249999999998</v>
      </c>
      <c r="O7254">
        <v>-0.20221124535971591</v>
      </c>
      <c r="P7254">
        <v>17327</v>
      </c>
      <c r="Q7254">
        <v>37295</v>
      </c>
      <c r="R7254">
        <v>0.46</v>
      </c>
      <c r="S7254">
        <v>48.405999999999999</v>
      </c>
      <c r="T7254">
        <v>6.6870000000000003</v>
      </c>
      <c r="U7254">
        <v>24.2468</v>
      </c>
      <c r="V7254">
        <v>2.575237408835342</v>
      </c>
      <c r="AC7254">
        <v>2.5299999999999998</v>
      </c>
      <c r="AD7254">
        <v>2.48</v>
      </c>
      <c r="AH7254" s="85">
        <f>IF(AND(M7254&lt;Variables!$G$6,M7254&gt;Variables!$G$5),0,1)</f>
        <v>1</v>
      </c>
      <c r="AI7254" s="85">
        <f t="shared" si="644"/>
        <v>0</v>
      </c>
      <c r="AJ7254" s="85">
        <f>IF(I7254&gt;Variables!$G$7,0,1)</f>
        <v>0</v>
      </c>
      <c r="AK7254" s="85">
        <f>IF(F7254&gt;Variables!$G$8,0,1)</f>
        <v>0</v>
      </c>
      <c r="AL7254" s="85">
        <f>IF(G7254&gt;Variables!$G$9,0,1)</f>
        <v>1</v>
      </c>
      <c r="AM7254" s="85">
        <f>IF(AND(K7254&gt;Variables!$G$10,K7254&lt;Variables!$G$11),0,1)</f>
        <v>0</v>
      </c>
      <c r="AN7254" s="103">
        <f>IF(H7254&lt;Variables!$G$13,1,0)</f>
        <v>1</v>
      </c>
      <c r="AO7254" s="101">
        <f>IF(R7254&lt;Variables!$G$12,0,1)</f>
        <v>0</v>
      </c>
      <c r="AP7254" s="86">
        <f t="shared" si="643"/>
        <v>0</v>
      </c>
      <c r="AR7254">
        <v>1</v>
      </c>
      <c r="AS7254">
        <v>0</v>
      </c>
      <c r="AT7254">
        <v>0</v>
      </c>
      <c r="AU7254">
        <v>0</v>
      </c>
      <c r="BA7254">
        <v>2</v>
      </c>
    </row>
    <row r="7255" spans="3:53" ht="12.75" x14ac:dyDescent="0.2">
      <c r="C7255" t="s">
        <v>1097</v>
      </c>
      <c r="D7255" t="s">
        <v>1044</v>
      </c>
      <c r="E7255">
        <v>12.93</v>
      </c>
      <c r="F7255">
        <v>7.56</v>
      </c>
      <c r="G7255">
        <v>0.23</v>
      </c>
      <c r="H7255">
        <v>-99999</v>
      </c>
      <c r="I7255">
        <v>-3.0169999999999999</v>
      </c>
      <c r="J7255" t="s">
        <v>78</v>
      </c>
      <c r="K7255">
        <v>64.66</v>
      </c>
      <c r="L7255">
        <v>12.722899999999999</v>
      </c>
      <c r="M7255">
        <v>1.1561829457120629</v>
      </c>
      <c r="N7255">
        <v>12.682066000000001</v>
      </c>
      <c r="O7255">
        <v>1.481887887982922</v>
      </c>
      <c r="P7255">
        <v>5654000</v>
      </c>
      <c r="Q7255">
        <v>1017000</v>
      </c>
      <c r="R7255">
        <v>5.56</v>
      </c>
      <c r="S7255">
        <v>48.405999999999999</v>
      </c>
      <c r="T7255">
        <v>6.6870000000000003</v>
      </c>
      <c r="U7255">
        <v>24.2468</v>
      </c>
      <c r="V7255">
        <v>2.4398662773612929</v>
      </c>
      <c r="AC7255">
        <v>12.97</v>
      </c>
      <c r="AD7255">
        <v>12.21</v>
      </c>
      <c r="AH7255" s="85">
        <f>IF(AND(M7255&lt;Variables!$G$6,M7255&gt;Variables!$G$5),0,1)</f>
        <v>1</v>
      </c>
      <c r="AI7255" s="85">
        <f t="shared" si="644"/>
        <v>0</v>
      </c>
      <c r="AJ7255" s="85">
        <f>IF(I7255&gt;Variables!$G$7,0,1)</f>
        <v>1</v>
      </c>
      <c r="AK7255" s="85">
        <f>IF(F7255&gt;Variables!$G$8,0,1)</f>
        <v>1</v>
      </c>
      <c r="AL7255" s="85">
        <f>IF(G7255&gt;Variables!$G$9,0,1)</f>
        <v>1</v>
      </c>
      <c r="AM7255" s="85">
        <f>IF(AND(K7255&gt;Variables!$G$10,K7255&lt;Variables!$G$11),0,1)</f>
        <v>0</v>
      </c>
      <c r="AN7255" s="103">
        <f>IF(H7255&lt;Variables!$G$13,1,0)</f>
        <v>1</v>
      </c>
      <c r="AO7255" s="101">
        <f>IF(R7255&lt;Variables!$G$12,0,1)</f>
        <v>1</v>
      </c>
      <c r="AP7255" s="86">
        <f t="shared" si="643"/>
        <v>1</v>
      </c>
      <c r="AR7255">
        <v>0</v>
      </c>
      <c r="AS7255">
        <v>0</v>
      </c>
      <c r="AT7255">
        <v>1</v>
      </c>
      <c r="AU7255">
        <v>0</v>
      </c>
      <c r="BA7255">
        <v>-2.25</v>
      </c>
    </row>
    <row r="7256" spans="3:53" ht="12.75" x14ac:dyDescent="0.2">
      <c r="C7256" t="s">
        <v>1097</v>
      </c>
      <c r="D7256" t="s">
        <v>1035</v>
      </c>
      <c r="E7256">
        <v>99.76</v>
      </c>
      <c r="F7256">
        <v>5.65</v>
      </c>
      <c r="G7256">
        <v>5.44</v>
      </c>
      <c r="H7256">
        <v>6520</v>
      </c>
      <c r="I7256">
        <v>-29.387</v>
      </c>
      <c r="J7256" t="s">
        <v>76</v>
      </c>
      <c r="K7256">
        <v>29.61</v>
      </c>
      <c r="L7256">
        <v>100.4164705882353</v>
      </c>
      <c r="M7256">
        <v>-0.69856128593854916</v>
      </c>
      <c r="N7256">
        <v>100.8558928571429</v>
      </c>
      <c r="O7256">
        <v>-1.131210903817861</v>
      </c>
      <c r="P7256">
        <v>731533</v>
      </c>
      <c r="Q7256">
        <v>433339</v>
      </c>
      <c r="R7256">
        <v>1.69</v>
      </c>
      <c r="S7256">
        <v>48.405999999999999</v>
      </c>
      <c r="T7256">
        <v>6.6870000000000003</v>
      </c>
      <c r="U7256">
        <v>24.2468</v>
      </c>
      <c r="V7256">
        <v>2.1327864900110129</v>
      </c>
      <c r="AC7256">
        <v>100.57</v>
      </c>
      <c r="AD7256">
        <v>97.584999999999994</v>
      </c>
      <c r="AH7256" s="85">
        <f>IF(AND(M7256&lt;Variables!$G$6,M7256&gt;Variables!$G$5),0,1)</f>
        <v>1</v>
      </c>
      <c r="AI7256" s="85">
        <f t="shared" si="644"/>
        <v>1</v>
      </c>
      <c r="AJ7256" s="85">
        <f>IF(I7256&gt;Variables!$G$7,0,1)</f>
        <v>1</v>
      </c>
      <c r="AK7256" s="85">
        <f>IF(F7256&gt;Variables!$G$8,0,1)</f>
        <v>1</v>
      </c>
      <c r="AL7256" s="85">
        <f>IF(G7256&gt;Variables!$G$9,0,1)</f>
        <v>1</v>
      </c>
      <c r="AM7256" s="85">
        <f>IF(AND(K7256&gt;Variables!$G$10,K7256&lt;Variables!$G$11),0,1)</f>
        <v>1</v>
      </c>
      <c r="AN7256" s="103">
        <f>IF(H7256&lt;Variables!$G$13,1,0)</f>
        <v>0</v>
      </c>
      <c r="AO7256" s="101">
        <f>IF(R7256&lt;Variables!$G$12,0,1)</f>
        <v>0</v>
      </c>
      <c r="AP7256" s="86">
        <f t="shared" si="643"/>
        <v>0</v>
      </c>
      <c r="AR7256">
        <v>0</v>
      </c>
      <c r="AS7256">
        <v>0</v>
      </c>
      <c r="AT7256">
        <v>0</v>
      </c>
      <c r="AU7256">
        <v>1</v>
      </c>
      <c r="BA7256">
        <v>-0.47</v>
      </c>
    </row>
    <row r="7257" spans="3:53" ht="12.75" x14ac:dyDescent="0.2">
      <c r="C7257" t="s">
        <v>1097</v>
      </c>
      <c r="D7257" t="s">
        <v>1098</v>
      </c>
      <c r="E7257">
        <v>37.82</v>
      </c>
      <c r="F7257">
        <v>5.58</v>
      </c>
      <c r="G7257">
        <v>5.47</v>
      </c>
      <c r="H7257">
        <v>4980</v>
      </c>
      <c r="I7257">
        <v>-23.317</v>
      </c>
      <c r="J7257" t="s">
        <v>76</v>
      </c>
      <c r="K7257">
        <v>64.849999999999994</v>
      </c>
      <c r="L7257">
        <v>37.757342857142874</v>
      </c>
      <c r="M7257">
        <v>0.16594690758351521</v>
      </c>
      <c r="N7257">
        <v>37.545548717948712</v>
      </c>
      <c r="O7257">
        <v>0.73098221073563963</v>
      </c>
      <c r="P7257">
        <v>244780</v>
      </c>
      <c r="Q7257">
        <v>1019000</v>
      </c>
      <c r="R7257">
        <v>0.24</v>
      </c>
      <c r="S7257">
        <v>48.405999999999999</v>
      </c>
      <c r="T7257">
        <v>6.6870000000000003</v>
      </c>
      <c r="U7257">
        <v>24.2468</v>
      </c>
      <c r="V7257">
        <v>2.5094144485666749</v>
      </c>
      <c r="AC7257">
        <v>38.270000000000003</v>
      </c>
      <c r="AD7257">
        <v>37.64</v>
      </c>
      <c r="AH7257" s="85">
        <f>IF(AND(M7257&lt;Variables!$G$6,M7257&gt;Variables!$G$5),0,1)</f>
        <v>1</v>
      </c>
      <c r="AI7257" s="85">
        <f t="shared" si="644"/>
        <v>0</v>
      </c>
      <c r="AJ7257" s="85">
        <f>IF(I7257&gt;Variables!$G$7,0,1)</f>
        <v>1</v>
      </c>
      <c r="AK7257" s="85">
        <f>IF(F7257&gt;Variables!$G$8,0,1)</f>
        <v>1</v>
      </c>
      <c r="AL7257" s="85">
        <f>IF(G7257&gt;Variables!$G$9,0,1)</f>
        <v>1</v>
      </c>
      <c r="AM7257" s="85">
        <f>IF(AND(K7257&gt;Variables!$G$10,K7257&lt;Variables!$G$11),0,1)</f>
        <v>0</v>
      </c>
      <c r="AN7257" s="103">
        <f>IF(H7257&lt;Variables!$G$13,1,0)</f>
        <v>0</v>
      </c>
      <c r="AO7257" s="101">
        <f>IF(R7257&lt;Variables!$G$12,0,1)</f>
        <v>0</v>
      </c>
      <c r="AP7257" s="86">
        <f t="shared" si="643"/>
        <v>0</v>
      </c>
      <c r="AR7257">
        <v>0</v>
      </c>
      <c r="AS7257">
        <v>0</v>
      </c>
      <c r="AT7257">
        <v>0</v>
      </c>
      <c r="AU7257">
        <v>1</v>
      </c>
      <c r="BA7257">
        <v>0.2</v>
      </c>
    </row>
    <row r="7258" spans="3:53" ht="12.75" x14ac:dyDescent="0.2">
      <c r="C7258" t="s">
        <v>1097</v>
      </c>
      <c r="D7258" t="s">
        <v>1037</v>
      </c>
      <c r="E7258">
        <v>66.95</v>
      </c>
      <c r="F7258">
        <v>10.99</v>
      </c>
      <c r="G7258">
        <v>3.57</v>
      </c>
      <c r="H7258">
        <v>3300</v>
      </c>
      <c r="I7258">
        <v>2.8969999999999998</v>
      </c>
      <c r="J7258" t="s">
        <v>76</v>
      </c>
      <c r="K7258">
        <v>58.91</v>
      </c>
      <c r="L7258">
        <v>67.524919999999995</v>
      </c>
      <c r="M7258">
        <v>0.46661291860843213</v>
      </c>
      <c r="N7258">
        <v>66.838955999999996</v>
      </c>
      <c r="O7258">
        <v>1.4976954457517371</v>
      </c>
      <c r="P7258">
        <v>5444000</v>
      </c>
      <c r="Q7258">
        <v>781900</v>
      </c>
      <c r="R7258">
        <v>6.96</v>
      </c>
      <c r="S7258">
        <v>48.405999999999999</v>
      </c>
      <c r="T7258">
        <v>6.6870000000000003</v>
      </c>
      <c r="U7258">
        <v>24.2468</v>
      </c>
      <c r="V7258">
        <v>2.4351687431655149</v>
      </c>
      <c r="AC7258">
        <v>70.704999999999998</v>
      </c>
      <c r="AD7258">
        <v>65.45</v>
      </c>
      <c r="AH7258" s="85">
        <f>IF(AND(M7258&lt;Variables!$G$6,M7258&gt;Variables!$G$5),0,1)</f>
        <v>1</v>
      </c>
      <c r="AI7258" s="85">
        <f t="shared" si="644"/>
        <v>0</v>
      </c>
      <c r="AJ7258" s="85">
        <f>IF(I7258&gt;Variables!$G$7,0,1)</f>
        <v>0</v>
      </c>
      <c r="AK7258" s="85">
        <f>IF(F7258&gt;Variables!$G$8,0,1)</f>
        <v>0</v>
      </c>
      <c r="AL7258" s="85">
        <f>IF(G7258&gt;Variables!$G$9,0,1)</f>
        <v>1</v>
      </c>
      <c r="AM7258" s="85">
        <f>IF(AND(K7258&gt;Variables!$G$10,K7258&lt;Variables!$G$11),0,1)</f>
        <v>0</v>
      </c>
      <c r="AN7258" s="103">
        <f>IF(H7258&lt;Variables!$G$13,1,0)</f>
        <v>0</v>
      </c>
      <c r="AO7258" s="101">
        <f>IF(R7258&lt;Variables!$G$12,0,1)</f>
        <v>1</v>
      </c>
      <c r="AP7258" s="86">
        <f t="shared" si="643"/>
        <v>0</v>
      </c>
      <c r="AR7258">
        <v>1</v>
      </c>
      <c r="AS7258">
        <v>0</v>
      </c>
      <c r="AT7258">
        <v>0</v>
      </c>
      <c r="AU7258">
        <v>0</v>
      </c>
      <c r="BA7258">
        <v>0.87</v>
      </c>
    </row>
    <row r="7259" spans="3:53" ht="12.75" x14ac:dyDescent="0.2">
      <c r="C7259" t="s">
        <v>1099</v>
      </c>
      <c r="D7259" t="s">
        <v>1054</v>
      </c>
      <c r="E7259">
        <v>0.2</v>
      </c>
      <c r="F7259">
        <v>23.19</v>
      </c>
      <c r="G7259">
        <v>8.2100000000000009</v>
      </c>
      <c r="H7259">
        <v>-99999</v>
      </c>
      <c r="I7259">
        <v>99.192999999999998</v>
      </c>
      <c r="J7259" t="s">
        <v>78</v>
      </c>
      <c r="K7259">
        <v>-99999</v>
      </c>
      <c r="L7259">
        <v>0.19413</v>
      </c>
      <c r="M7259">
        <v>0</v>
      </c>
      <c r="N7259">
        <v>0.1932325</v>
      </c>
      <c r="O7259">
        <v>0.46446638117293698</v>
      </c>
      <c r="P7259">
        <v>156270</v>
      </c>
      <c r="Q7259">
        <v>20890</v>
      </c>
      <c r="R7259">
        <v>7.48</v>
      </c>
      <c r="S7259">
        <v>51.091999999999999</v>
      </c>
      <c r="T7259">
        <v>6.6779999999999999</v>
      </c>
      <c r="U7259">
        <v>25.265599999999999</v>
      </c>
      <c r="V7259"/>
      <c r="AC7259">
        <v>0.1981</v>
      </c>
      <c r="AD7259">
        <v>0.18720000000000001</v>
      </c>
      <c r="AH7259" s="85">
        <f>IF(AND(M7259&lt;Variables!$G$6,M7259&gt;Variables!$G$5),0,1)</f>
        <v>1</v>
      </c>
      <c r="AI7259" s="85">
        <f t="shared" si="644"/>
        <v>0</v>
      </c>
      <c r="AJ7259" s="85">
        <f>IF(I7259&gt;Variables!$G$7,0,1)</f>
        <v>0</v>
      </c>
      <c r="AK7259" s="85">
        <f>IF(F7259&gt;Variables!$G$8,0,1)</f>
        <v>0</v>
      </c>
      <c r="AL7259" s="85">
        <f>IF(G7259&gt;Variables!$G$9,0,1)</f>
        <v>1</v>
      </c>
      <c r="AM7259" s="85">
        <f>IF(AND(K7259&gt;Variables!$G$10,K7259&lt;Variables!$G$11),0,1)</f>
        <v>1</v>
      </c>
      <c r="AN7259" s="103">
        <f>IF(H7259&lt;Variables!$G$13,1,0)</f>
        <v>1</v>
      </c>
      <c r="AO7259" s="101">
        <f>IF(R7259&lt;Variables!$G$12,0,1)</f>
        <v>1</v>
      </c>
      <c r="AP7259" s="86">
        <f t="shared" si="643"/>
        <v>1</v>
      </c>
      <c r="AR7259">
        <v>0</v>
      </c>
      <c r="AS7259">
        <v>0</v>
      </c>
      <c r="AT7259">
        <v>1</v>
      </c>
      <c r="AU7259">
        <v>0</v>
      </c>
      <c r="BA7259">
        <v>-2.25</v>
      </c>
    </row>
    <row r="7260" spans="3:53" ht="12.75" x14ac:dyDescent="0.2">
      <c r="C7260" t="s">
        <v>1099</v>
      </c>
      <c r="D7260" t="s">
        <v>1035</v>
      </c>
      <c r="E7260">
        <v>99.97</v>
      </c>
      <c r="F7260">
        <v>5.95</v>
      </c>
      <c r="G7260">
        <v>5.71</v>
      </c>
      <c r="H7260">
        <v>6520</v>
      </c>
      <c r="I7260">
        <v>-29.326000000000001</v>
      </c>
      <c r="J7260" t="s">
        <v>76</v>
      </c>
      <c r="K7260">
        <v>40.39</v>
      </c>
      <c r="L7260">
        <v>100.08823529411769</v>
      </c>
      <c r="M7260">
        <v>-0.1181310608287009</v>
      </c>
      <c r="N7260">
        <v>100.7472159090909</v>
      </c>
      <c r="O7260">
        <v>-0.7714515007464009</v>
      </c>
      <c r="P7260">
        <v>741975</v>
      </c>
      <c r="Q7260">
        <v>433339</v>
      </c>
      <c r="R7260">
        <v>1.71</v>
      </c>
      <c r="S7260">
        <v>51.091999999999999</v>
      </c>
      <c r="T7260">
        <v>6.6779999999999999</v>
      </c>
      <c r="U7260">
        <v>25.265599999999999</v>
      </c>
      <c r="V7260">
        <v>2.2672332359212461</v>
      </c>
      <c r="AC7260">
        <v>100.57</v>
      </c>
      <c r="AD7260">
        <v>97.584999999999994</v>
      </c>
      <c r="AH7260" s="85">
        <f>IF(AND(M7260&lt;Variables!$G$6,M7260&gt;Variables!$G$5),0,1)</f>
        <v>1</v>
      </c>
      <c r="AI7260" s="85">
        <f t="shared" si="644"/>
        <v>1</v>
      </c>
      <c r="AJ7260" s="85">
        <f>IF(I7260&gt;Variables!$G$7,0,1)</f>
        <v>1</v>
      </c>
      <c r="AK7260" s="85">
        <f>IF(F7260&gt;Variables!$G$8,0,1)</f>
        <v>1</v>
      </c>
      <c r="AL7260" s="85">
        <f>IF(G7260&gt;Variables!$G$9,0,1)</f>
        <v>1</v>
      </c>
      <c r="AM7260" s="85">
        <f>IF(AND(K7260&gt;Variables!$G$10,K7260&lt;Variables!$G$11),0,1)</f>
        <v>1</v>
      </c>
      <c r="AN7260" s="103">
        <f>IF(H7260&lt;Variables!$G$13,1,0)</f>
        <v>0</v>
      </c>
      <c r="AO7260" s="101">
        <f>IF(R7260&lt;Variables!$G$12,0,1)</f>
        <v>0</v>
      </c>
      <c r="AP7260" s="86">
        <f t="shared" si="643"/>
        <v>0</v>
      </c>
      <c r="AR7260">
        <v>0</v>
      </c>
      <c r="AS7260">
        <v>0</v>
      </c>
      <c r="AT7260">
        <v>0</v>
      </c>
      <c r="AU7260">
        <v>1</v>
      </c>
      <c r="BA7260">
        <v>-0.8</v>
      </c>
    </row>
    <row r="7261" spans="3:53" ht="12.75" x14ac:dyDescent="0.2">
      <c r="C7261" t="s">
        <v>1099</v>
      </c>
      <c r="D7261" t="s">
        <v>1052</v>
      </c>
      <c r="E7261">
        <v>11.02</v>
      </c>
      <c r="F7261">
        <v>6.08</v>
      </c>
      <c r="G7261">
        <v>5.17</v>
      </c>
      <c r="H7261">
        <v>3600</v>
      </c>
      <c r="I7261">
        <v>10.894</v>
      </c>
      <c r="J7261" t="s">
        <v>76</v>
      </c>
      <c r="K7261">
        <v>51.89</v>
      </c>
      <c r="L7261">
        <v>11.001899999999999</v>
      </c>
      <c r="M7261">
        <v>-0.1081631354584109</v>
      </c>
      <c r="N7261">
        <v>10.96716896551724</v>
      </c>
      <c r="O7261">
        <v>0.2081761898129289</v>
      </c>
      <c r="P7261">
        <v>208561</v>
      </c>
      <c r="Q7261">
        <v>677595</v>
      </c>
      <c r="R7261">
        <v>0.31</v>
      </c>
      <c r="S7261">
        <v>51.091999999999999</v>
      </c>
      <c r="T7261">
        <v>6.6779999999999999</v>
      </c>
      <c r="U7261">
        <v>25.265599999999999</v>
      </c>
      <c r="V7261">
        <v>2.3899830305274539</v>
      </c>
      <c r="AC7261">
        <v>11.2</v>
      </c>
      <c r="AD7261">
        <v>10.75</v>
      </c>
      <c r="AH7261" s="85">
        <f>IF(AND(M7261&lt;Variables!$G$6,M7261&gt;Variables!$G$5),0,1)</f>
        <v>1</v>
      </c>
      <c r="AI7261" s="85">
        <f t="shared" si="644"/>
        <v>0</v>
      </c>
      <c r="AJ7261" s="85">
        <f>IF(I7261&gt;Variables!$G$7,0,1)</f>
        <v>0</v>
      </c>
      <c r="AK7261" s="85">
        <f>IF(F7261&gt;Variables!$G$8,0,1)</f>
        <v>1</v>
      </c>
      <c r="AL7261" s="85">
        <f>IF(G7261&gt;Variables!$G$9,0,1)</f>
        <v>1</v>
      </c>
      <c r="AM7261" s="85">
        <f>IF(AND(K7261&gt;Variables!$G$10,K7261&lt;Variables!$G$11),0,1)</f>
        <v>0</v>
      </c>
      <c r="AN7261" s="103">
        <f>IF(H7261&lt;Variables!$G$13,1,0)</f>
        <v>0</v>
      </c>
      <c r="AO7261" s="101">
        <f>IF(R7261&lt;Variables!$G$12,0,1)</f>
        <v>0</v>
      </c>
      <c r="AP7261" s="86">
        <f t="shared" si="643"/>
        <v>0</v>
      </c>
      <c r="AR7261">
        <v>1</v>
      </c>
      <c r="AS7261">
        <v>0</v>
      </c>
      <c r="AT7261">
        <v>0</v>
      </c>
      <c r="AU7261">
        <v>0</v>
      </c>
      <c r="BA7261">
        <v>0.83</v>
      </c>
    </row>
    <row r="7262" spans="3:53" ht="12.75" x14ac:dyDescent="0.2">
      <c r="C7262" t="s">
        <v>1099</v>
      </c>
      <c r="D7262" t="s">
        <v>1089</v>
      </c>
      <c r="E7262">
        <v>2.23</v>
      </c>
      <c r="F7262">
        <v>7.28</v>
      </c>
      <c r="G7262">
        <v>1.24</v>
      </c>
      <c r="H7262">
        <v>-99999</v>
      </c>
      <c r="I7262">
        <v>0.69099999999999995</v>
      </c>
      <c r="J7262" t="s">
        <v>78</v>
      </c>
      <c r="K7262">
        <v>63.88</v>
      </c>
      <c r="L7262">
        <v>2.2136</v>
      </c>
      <c r="M7262">
        <v>0.16263100831225369</v>
      </c>
      <c r="N7262">
        <v>2.2136</v>
      </c>
      <c r="O7262">
        <v>0.16263100831225369</v>
      </c>
      <c r="P7262">
        <v>18474</v>
      </c>
      <c r="Q7262">
        <v>116312</v>
      </c>
      <c r="R7262">
        <v>0.16</v>
      </c>
      <c r="S7262">
        <v>51.091999999999999</v>
      </c>
      <c r="T7262">
        <v>6.6779999999999999</v>
      </c>
      <c r="U7262">
        <v>25.265599999999999</v>
      </c>
      <c r="V7262">
        <v>2.5000492582580409</v>
      </c>
      <c r="AC7262">
        <v>2.23</v>
      </c>
      <c r="AD7262">
        <v>2.1800000000000002</v>
      </c>
      <c r="AH7262" s="85">
        <f>IF(AND(M7262&lt;Variables!$G$6,M7262&gt;Variables!$G$5),0,1)</f>
        <v>1</v>
      </c>
      <c r="AI7262" s="85">
        <f t="shared" si="644"/>
        <v>1</v>
      </c>
      <c r="AJ7262" s="85">
        <f>IF(I7262&gt;Variables!$G$7,0,1)</f>
        <v>0</v>
      </c>
      <c r="AK7262" s="85">
        <f>IF(F7262&gt;Variables!$G$8,0,1)</f>
        <v>1</v>
      </c>
      <c r="AL7262" s="85">
        <f>IF(G7262&gt;Variables!$G$9,0,1)</f>
        <v>1</v>
      </c>
      <c r="AM7262" s="85">
        <f>IF(AND(K7262&gt;Variables!$G$10,K7262&lt;Variables!$G$11),0,1)</f>
        <v>0</v>
      </c>
      <c r="AN7262" s="103">
        <f>IF(H7262&lt;Variables!$G$13,1,0)</f>
        <v>1</v>
      </c>
      <c r="AO7262" s="101">
        <f>IF(R7262&lt;Variables!$G$12,0,1)</f>
        <v>0</v>
      </c>
      <c r="AP7262" s="86">
        <f t="shared" si="643"/>
        <v>1</v>
      </c>
      <c r="AR7262">
        <v>0</v>
      </c>
      <c r="AS7262">
        <v>0</v>
      </c>
      <c r="AT7262">
        <v>0</v>
      </c>
      <c r="AU7262">
        <v>0</v>
      </c>
      <c r="BA7262">
        <v>0</v>
      </c>
    </row>
    <row r="7263" spans="3:53" ht="12.75" x14ac:dyDescent="0.2">
      <c r="C7263" t="s">
        <v>1099</v>
      </c>
      <c r="D7263" t="s">
        <v>1037</v>
      </c>
      <c r="E7263">
        <v>66.09</v>
      </c>
      <c r="F7263">
        <v>8.5500000000000007</v>
      </c>
      <c r="G7263">
        <v>1.1499999999999999</v>
      </c>
      <c r="H7263">
        <v>3300</v>
      </c>
      <c r="I7263">
        <v>2.6459999999999999</v>
      </c>
      <c r="J7263" t="s">
        <v>76</v>
      </c>
      <c r="K7263">
        <v>36.31</v>
      </c>
      <c r="L7263">
        <v>67.32762000000001</v>
      </c>
      <c r="M7263">
        <v>-1.5857088071730521</v>
      </c>
      <c r="N7263">
        <v>66.888396000000014</v>
      </c>
      <c r="O7263">
        <v>-0.93946938120628454</v>
      </c>
      <c r="P7263">
        <v>5522000</v>
      </c>
      <c r="Q7263">
        <v>781900</v>
      </c>
      <c r="R7263">
        <v>7.06</v>
      </c>
      <c r="S7263">
        <v>51.091999999999999</v>
      </c>
      <c r="T7263">
        <v>6.6779999999999999</v>
      </c>
      <c r="U7263">
        <v>25.265599999999999</v>
      </c>
      <c r="V7263">
        <v>2.203706303875764</v>
      </c>
      <c r="AC7263">
        <v>70.704999999999998</v>
      </c>
      <c r="AD7263">
        <v>65.45</v>
      </c>
      <c r="AH7263" s="85">
        <f>IF(AND(M7263&lt;Variables!$G$6,M7263&gt;Variables!$G$5),0,1)</f>
        <v>1</v>
      </c>
      <c r="AI7263" s="85">
        <f t="shared" si="644"/>
        <v>0</v>
      </c>
      <c r="AJ7263" s="85">
        <f>IF(I7263&gt;Variables!$G$7,0,1)</f>
        <v>0</v>
      </c>
      <c r="AK7263" s="85">
        <f>IF(F7263&gt;Variables!$G$8,0,1)</f>
        <v>1</v>
      </c>
      <c r="AL7263" s="85">
        <f>IF(G7263&gt;Variables!$G$9,0,1)</f>
        <v>1</v>
      </c>
      <c r="AM7263" s="85">
        <f>IF(AND(K7263&gt;Variables!$G$10,K7263&lt;Variables!$G$11),0,1)</f>
        <v>1</v>
      </c>
      <c r="AN7263" s="103">
        <f>IF(H7263&lt;Variables!$G$13,1,0)</f>
        <v>0</v>
      </c>
      <c r="AO7263" s="101">
        <f>IF(R7263&lt;Variables!$G$12,0,1)</f>
        <v>1</v>
      </c>
      <c r="AP7263" s="86">
        <f t="shared" si="643"/>
        <v>0</v>
      </c>
      <c r="AR7263">
        <v>1</v>
      </c>
      <c r="AS7263">
        <v>0</v>
      </c>
      <c r="AT7263">
        <v>0</v>
      </c>
      <c r="AU7263">
        <v>0</v>
      </c>
      <c r="BA7263">
        <v>1.37</v>
      </c>
    </row>
    <row r="7264" spans="3:53" ht="12.75" x14ac:dyDescent="0.2">
      <c r="C7264" t="s">
        <v>1099</v>
      </c>
      <c r="D7264" t="s">
        <v>1091</v>
      </c>
      <c r="E7264">
        <v>2.5</v>
      </c>
      <c r="F7264">
        <v>13.12</v>
      </c>
      <c r="G7264">
        <v>4.9800000000000004</v>
      </c>
      <c r="H7264">
        <v>-99999</v>
      </c>
      <c r="I7264">
        <v>1695.675</v>
      </c>
      <c r="J7264" t="s">
        <v>76</v>
      </c>
      <c r="K7264">
        <v>71.989999999999995</v>
      </c>
      <c r="L7264">
        <v>2.503333333333333</v>
      </c>
      <c r="M7264">
        <v>1.065246338215702</v>
      </c>
      <c r="N7264">
        <v>2.5019999999999998</v>
      </c>
      <c r="O7264">
        <v>1.11910471622702</v>
      </c>
      <c r="P7264">
        <v>17327</v>
      </c>
      <c r="Q7264">
        <v>37295</v>
      </c>
      <c r="R7264">
        <v>0.46</v>
      </c>
      <c r="S7264">
        <v>51.091999999999999</v>
      </c>
      <c r="T7264">
        <v>6.6779999999999999</v>
      </c>
      <c r="U7264">
        <v>25.265599999999999</v>
      </c>
      <c r="V7264">
        <v>2.499469268175766</v>
      </c>
      <c r="AC7264">
        <v>2.5299999999999998</v>
      </c>
      <c r="AD7264">
        <v>2.4805000000000001</v>
      </c>
      <c r="AH7264" s="85">
        <f>IF(AND(M7264&lt;Variables!$G$6,M7264&gt;Variables!$G$5),0,1)</f>
        <v>1</v>
      </c>
      <c r="AI7264" s="85">
        <f t="shared" si="644"/>
        <v>0</v>
      </c>
      <c r="AJ7264" s="85">
        <f>IF(I7264&gt;Variables!$G$7,0,1)</f>
        <v>0</v>
      </c>
      <c r="AK7264" s="85">
        <f>IF(F7264&gt;Variables!$G$8,0,1)</f>
        <v>0</v>
      </c>
      <c r="AL7264" s="85">
        <f>IF(G7264&gt;Variables!$G$9,0,1)</f>
        <v>1</v>
      </c>
      <c r="AM7264" s="85">
        <f>IF(AND(K7264&gt;Variables!$G$10,K7264&lt;Variables!$G$11),0,1)</f>
        <v>0</v>
      </c>
      <c r="AN7264" s="103">
        <f>IF(H7264&lt;Variables!$G$13,1,0)</f>
        <v>1</v>
      </c>
      <c r="AO7264" s="101">
        <f>IF(R7264&lt;Variables!$G$12,0,1)</f>
        <v>0</v>
      </c>
      <c r="AP7264" s="86">
        <f t="shared" si="643"/>
        <v>0</v>
      </c>
      <c r="AR7264">
        <v>0</v>
      </c>
      <c r="AS7264">
        <v>0</v>
      </c>
      <c r="AT7264">
        <v>0</v>
      </c>
      <c r="AU7264">
        <v>0</v>
      </c>
      <c r="BA7264">
        <v>0</v>
      </c>
    </row>
    <row r="7265" spans="3:53" ht="12.75" x14ac:dyDescent="0.2">
      <c r="C7265" t="s">
        <v>1099</v>
      </c>
      <c r="D7265" t="s">
        <v>1036</v>
      </c>
      <c r="E7265">
        <v>703.01</v>
      </c>
      <c r="F7265">
        <v>15.06</v>
      </c>
      <c r="G7265">
        <v>2.5299999999999998</v>
      </c>
      <c r="H7265">
        <v>12820</v>
      </c>
      <c r="I7265">
        <v>71.688999999999993</v>
      </c>
      <c r="J7265" t="s">
        <v>76</v>
      </c>
      <c r="K7265">
        <v>45.02</v>
      </c>
      <c r="L7265">
        <v>705.00190526315794</v>
      </c>
      <c r="M7265">
        <v>-0.2286384265240064</v>
      </c>
      <c r="N7265">
        <v>703.63524285714288</v>
      </c>
      <c r="O7265">
        <v>-3.4853691544368702E-2</v>
      </c>
      <c r="P7265">
        <v>2266000</v>
      </c>
      <c r="Q7265">
        <v>568465</v>
      </c>
      <c r="R7265">
        <v>3.99</v>
      </c>
      <c r="S7265">
        <v>51.091999999999999</v>
      </c>
      <c r="T7265">
        <v>6.6779999999999999</v>
      </c>
      <c r="U7265">
        <v>25.265599999999999</v>
      </c>
      <c r="V7265">
        <v>2.3180634663661341</v>
      </c>
      <c r="AC7265">
        <v>714.68989999999997</v>
      </c>
      <c r="AD7265">
        <v>699.5</v>
      </c>
      <c r="AH7265" s="85">
        <f>IF(AND(M7265&lt;Variables!$G$6,M7265&gt;Variables!$G$5),0,1)</f>
        <v>1</v>
      </c>
      <c r="AI7265" s="85">
        <f t="shared" si="644"/>
        <v>0</v>
      </c>
      <c r="AJ7265" s="85">
        <f>IF(I7265&gt;Variables!$G$7,0,1)</f>
        <v>0</v>
      </c>
      <c r="AK7265" s="85">
        <f>IF(F7265&gt;Variables!$G$8,0,1)</f>
        <v>0</v>
      </c>
      <c r="AL7265" s="85">
        <f>IF(G7265&gt;Variables!$G$9,0,1)</f>
        <v>1</v>
      </c>
      <c r="AM7265" s="85">
        <f>IF(AND(K7265&gt;Variables!$G$10,K7265&lt;Variables!$G$11),0,1)</f>
        <v>1</v>
      </c>
      <c r="AN7265" s="103">
        <f>IF(H7265&lt;Variables!$G$13,1,0)</f>
        <v>0</v>
      </c>
      <c r="AO7265" s="101">
        <f>IF(R7265&lt;Variables!$G$12,0,1)</f>
        <v>1</v>
      </c>
      <c r="AP7265" s="86">
        <f t="shared" si="643"/>
        <v>0</v>
      </c>
      <c r="AR7265">
        <v>0</v>
      </c>
      <c r="AS7265">
        <v>1</v>
      </c>
      <c r="AT7265">
        <v>0</v>
      </c>
      <c r="AU7265">
        <v>0</v>
      </c>
      <c r="BA7265">
        <v>0.28000000000000003</v>
      </c>
    </row>
    <row r="7266" spans="3:53" ht="12.75" x14ac:dyDescent="0.2">
      <c r="C7266" t="s">
        <v>1099</v>
      </c>
      <c r="D7266" t="s">
        <v>1039</v>
      </c>
      <c r="E7266">
        <v>6.2</v>
      </c>
      <c r="F7266">
        <v>22.86</v>
      </c>
      <c r="G7266">
        <v>-4.99</v>
      </c>
      <c r="H7266">
        <v>6.19</v>
      </c>
      <c r="I7266">
        <v>-41.945</v>
      </c>
      <c r="J7266" t="s">
        <v>76</v>
      </c>
      <c r="K7266">
        <v>55.17</v>
      </c>
      <c r="L7266">
        <v>6.1098789473684221</v>
      </c>
      <c r="M7266">
        <v>1.2295014889604781</v>
      </c>
      <c r="N7266">
        <v>6.2044632653061234</v>
      </c>
      <c r="O7266">
        <v>-0.3136978087203397</v>
      </c>
      <c r="P7266">
        <v>10840000</v>
      </c>
      <c r="Q7266">
        <v>250890</v>
      </c>
      <c r="R7266">
        <v>43.21</v>
      </c>
      <c r="S7266">
        <v>51.091999999999999</v>
      </c>
      <c r="T7266">
        <v>6.6779999999999999</v>
      </c>
      <c r="U7266">
        <v>25.265599999999999</v>
      </c>
      <c r="V7266">
        <v>2.3702365237354179</v>
      </c>
      <c r="AC7266">
        <v>6.41</v>
      </c>
      <c r="AD7266">
        <v>5.3</v>
      </c>
      <c r="AH7266" s="85">
        <f>IF(AND(M7266&lt;Variables!$G$6,M7266&gt;Variables!$G$5),0,1)</f>
        <v>1</v>
      </c>
      <c r="AI7266" s="85">
        <f t="shared" si="644"/>
        <v>1</v>
      </c>
      <c r="AJ7266" s="85">
        <f>IF(I7266&gt;Variables!$G$7,0,1)</f>
        <v>1</v>
      </c>
      <c r="AK7266" s="85">
        <f>IF(F7266&gt;Variables!$G$8,0,1)</f>
        <v>0</v>
      </c>
      <c r="AL7266" s="85">
        <f>IF(G7266&gt;Variables!$G$9,0,1)</f>
        <v>1</v>
      </c>
      <c r="AM7266" s="85">
        <f>IF(AND(K7266&gt;Variables!$G$10,K7266&lt;Variables!$G$11),0,1)</f>
        <v>0</v>
      </c>
      <c r="AN7266" s="103">
        <f>IF(H7266&lt;Variables!$G$13,1,0)</f>
        <v>1</v>
      </c>
      <c r="AO7266" s="101">
        <f>IF(R7266&lt;Variables!$G$12,0,1)</f>
        <v>1</v>
      </c>
      <c r="AP7266" s="86">
        <f t="shared" si="643"/>
        <v>0</v>
      </c>
      <c r="AR7266">
        <v>0</v>
      </c>
      <c r="AS7266">
        <v>0</v>
      </c>
      <c r="AT7266">
        <v>1</v>
      </c>
      <c r="AU7266">
        <v>0</v>
      </c>
      <c r="BA7266">
        <v>-2.25</v>
      </c>
    </row>
    <row r="7267" spans="3:53" ht="12.75" x14ac:dyDescent="0.2">
      <c r="C7267" t="s">
        <v>1099</v>
      </c>
      <c r="D7267" t="s">
        <v>1060</v>
      </c>
      <c r="E7267">
        <v>25.91</v>
      </c>
      <c r="F7267">
        <v>5.77</v>
      </c>
      <c r="G7267">
        <v>5.58</v>
      </c>
      <c r="H7267">
        <v>4160</v>
      </c>
      <c r="I7267">
        <v>-64.616</v>
      </c>
      <c r="J7267" t="s">
        <v>78</v>
      </c>
      <c r="K7267">
        <v>54.05</v>
      </c>
      <c r="L7267">
        <v>25.749890000000001</v>
      </c>
      <c r="M7267">
        <v>0.4276134771837814</v>
      </c>
      <c r="N7267">
        <v>25.866371999999998</v>
      </c>
      <c r="O7267">
        <v>-2.4634301246417301E-2</v>
      </c>
      <c r="P7267">
        <v>4394000</v>
      </c>
      <c r="Q7267">
        <v>3914000</v>
      </c>
      <c r="R7267">
        <v>1.1200000000000001</v>
      </c>
      <c r="S7267">
        <v>51.091999999999999</v>
      </c>
      <c r="T7267">
        <v>6.6779999999999999</v>
      </c>
      <c r="U7267">
        <v>25.265599999999999</v>
      </c>
      <c r="V7267">
        <v>2.392838511318689</v>
      </c>
      <c r="AC7267">
        <v>26.85</v>
      </c>
      <c r="AD7267">
        <v>25.79</v>
      </c>
      <c r="AH7267" s="85">
        <f>IF(AND(M7267&lt;Variables!$G$6,M7267&gt;Variables!$G$5),0,1)</f>
        <v>1</v>
      </c>
      <c r="AI7267" s="85">
        <f t="shared" si="644"/>
        <v>1</v>
      </c>
      <c r="AJ7267" s="85">
        <f>IF(I7267&gt;Variables!$G$7,0,1)</f>
        <v>1</v>
      </c>
      <c r="AK7267" s="85">
        <f>IF(F7267&gt;Variables!$G$8,0,1)</f>
        <v>1</v>
      </c>
      <c r="AL7267" s="85">
        <f>IF(G7267&gt;Variables!$G$9,0,1)</f>
        <v>1</v>
      </c>
      <c r="AM7267" s="85">
        <f>IF(AND(K7267&gt;Variables!$G$10,K7267&lt;Variables!$G$11),0,1)</f>
        <v>0</v>
      </c>
      <c r="AN7267" s="103">
        <f>IF(H7267&lt;Variables!$G$13,1,0)</f>
        <v>0</v>
      </c>
      <c r="AO7267" s="101">
        <f>IF(R7267&lt;Variables!$G$12,0,1)</f>
        <v>0</v>
      </c>
      <c r="AP7267" s="86">
        <f t="shared" si="643"/>
        <v>1</v>
      </c>
      <c r="AR7267">
        <v>1</v>
      </c>
      <c r="AS7267">
        <v>0</v>
      </c>
      <c r="AT7267">
        <v>0</v>
      </c>
      <c r="AU7267">
        <v>0</v>
      </c>
      <c r="BA7267">
        <v>1.49</v>
      </c>
    </row>
    <row r="7268" spans="3:53" ht="12.75" x14ac:dyDescent="0.2">
      <c r="C7268" t="s">
        <v>1099</v>
      </c>
      <c r="D7268" t="s">
        <v>1043</v>
      </c>
      <c r="E7268">
        <v>27.36</v>
      </c>
      <c r="F7268">
        <v>6.3</v>
      </c>
      <c r="G7268">
        <v>3.09</v>
      </c>
      <c r="H7268">
        <v>-99999</v>
      </c>
      <c r="I7268">
        <v>-0.184</v>
      </c>
      <c r="J7268" t="s">
        <v>78</v>
      </c>
      <c r="K7268">
        <v>55.15</v>
      </c>
      <c r="L7268">
        <v>27.352562500000001</v>
      </c>
      <c r="M7268">
        <v>2.7191236652879459E-2</v>
      </c>
      <c r="N7268">
        <v>27.332304347826081</v>
      </c>
      <c r="O7268">
        <v>0.1013293713602207</v>
      </c>
      <c r="P7268">
        <v>123169</v>
      </c>
      <c r="Q7268">
        <v>205671</v>
      </c>
      <c r="R7268">
        <v>0.6</v>
      </c>
      <c r="S7268">
        <v>51.091999999999999</v>
      </c>
      <c r="T7268">
        <v>6.6779999999999999</v>
      </c>
      <c r="U7268">
        <v>25.265599999999999</v>
      </c>
      <c r="V7268">
        <v>2.4192426071460389</v>
      </c>
      <c r="AC7268">
        <v>27.41</v>
      </c>
      <c r="AD7268">
        <v>27.31</v>
      </c>
      <c r="AH7268" s="85">
        <f>IF(AND(M7268&lt;Variables!$G$6,M7268&gt;Variables!$G$5),0,1)</f>
        <v>1</v>
      </c>
      <c r="AI7268" s="85">
        <f t="shared" si="644"/>
        <v>0</v>
      </c>
      <c r="AJ7268" s="85">
        <f>IF(I7268&gt;Variables!$G$7,0,1)</f>
        <v>1</v>
      </c>
      <c r="AK7268" s="85">
        <f>IF(F7268&gt;Variables!$G$8,0,1)</f>
        <v>1</v>
      </c>
      <c r="AL7268" s="85">
        <f>IF(G7268&gt;Variables!$G$9,0,1)</f>
        <v>1</v>
      </c>
      <c r="AM7268" s="85">
        <f>IF(AND(K7268&gt;Variables!$G$10,K7268&lt;Variables!$G$11),0,1)</f>
        <v>0</v>
      </c>
      <c r="AN7268" s="103">
        <f>IF(H7268&lt;Variables!$G$13,1,0)</f>
        <v>1</v>
      </c>
      <c r="AO7268" s="101">
        <f>IF(R7268&lt;Variables!$G$12,0,1)</f>
        <v>0</v>
      </c>
      <c r="AP7268" s="86">
        <f t="shared" si="643"/>
        <v>1</v>
      </c>
      <c r="AR7268">
        <v>0</v>
      </c>
      <c r="AS7268">
        <v>0</v>
      </c>
      <c r="AT7268">
        <v>0</v>
      </c>
      <c r="AU7268">
        <v>0</v>
      </c>
      <c r="BA7268">
        <v>0</v>
      </c>
    </row>
    <row r="7269" spans="3:53" ht="12.75" x14ac:dyDescent="0.2">
      <c r="C7269" t="s">
        <v>1099</v>
      </c>
      <c r="D7269" t="s">
        <v>925</v>
      </c>
      <c r="E7269">
        <v>54.63</v>
      </c>
      <c r="F7269">
        <v>6.35</v>
      </c>
      <c r="G7269">
        <v>1.26</v>
      </c>
      <c r="H7269">
        <v>-99999</v>
      </c>
      <c r="I7269">
        <v>-0.154</v>
      </c>
      <c r="J7269" t="s">
        <v>78</v>
      </c>
      <c r="K7269">
        <v>44.94</v>
      </c>
      <c r="L7269">
        <v>54.618333333333332</v>
      </c>
      <c r="M7269">
        <v>-3.3566262854348418E-2</v>
      </c>
      <c r="N7269">
        <v>54.635979999999989</v>
      </c>
      <c r="O7269">
        <v>-6.5854039773767983E-2</v>
      </c>
      <c r="P7269">
        <v>126573</v>
      </c>
      <c r="Q7269">
        <v>214801</v>
      </c>
      <c r="R7269">
        <v>0.59</v>
      </c>
      <c r="S7269">
        <v>51.091999999999999</v>
      </c>
      <c r="T7269">
        <v>6.6779999999999999</v>
      </c>
      <c r="U7269">
        <v>25.265599999999999</v>
      </c>
      <c r="V7269">
        <v>2.3149606096365689</v>
      </c>
      <c r="AC7269">
        <v>54.79</v>
      </c>
      <c r="AD7269">
        <v>54.61</v>
      </c>
      <c r="AH7269" s="85">
        <f>IF(AND(M7269&lt;Variables!$G$6,M7269&gt;Variables!$G$5),0,1)</f>
        <v>1</v>
      </c>
      <c r="AI7269" s="85">
        <f t="shared" si="644"/>
        <v>1</v>
      </c>
      <c r="AJ7269" s="85">
        <f>IF(I7269&gt;Variables!$G$7,0,1)</f>
        <v>1</v>
      </c>
      <c r="AK7269" s="85">
        <f>IF(F7269&gt;Variables!$G$8,0,1)</f>
        <v>1</v>
      </c>
      <c r="AL7269" s="85">
        <f>IF(G7269&gt;Variables!$G$9,0,1)</f>
        <v>1</v>
      </c>
      <c r="AM7269" s="85">
        <f>IF(AND(K7269&gt;Variables!$G$10,K7269&lt;Variables!$G$11),0,1)</f>
        <v>1</v>
      </c>
      <c r="AN7269" s="103">
        <f>IF(H7269&lt;Variables!$G$13,1,0)</f>
        <v>1</v>
      </c>
      <c r="AO7269" s="101">
        <f>IF(R7269&lt;Variables!$G$12,0,1)</f>
        <v>0</v>
      </c>
      <c r="AP7269" s="86">
        <f t="shared" si="643"/>
        <v>1</v>
      </c>
      <c r="AR7269">
        <v>0</v>
      </c>
      <c r="AS7269">
        <v>0</v>
      </c>
      <c r="AT7269">
        <v>0</v>
      </c>
      <c r="AU7269">
        <v>0</v>
      </c>
      <c r="BA7269">
        <v>0</v>
      </c>
    </row>
    <row r="7270" spans="3:53" ht="12.75" x14ac:dyDescent="0.2">
      <c r="C7270" t="s">
        <v>1099</v>
      </c>
      <c r="D7270" t="s">
        <v>807</v>
      </c>
      <c r="E7270">
        <v>43.98</v>
      </c>
      <c r="F7270">
        <v>6.88</v>
      </c>
      <c r="G7270">
        <v>3.7</v>
      </c>
      <c r="H7270">
        <v>6310</v>
      </c>
      <c r="I7270">
        <v>44.000999999999998</v>
      </c>
      <c r="J7270" t="s">
        <v>78</v>
      </c>
      <c r="K7270">
        <v>61.58</v>
      </c>
      <c r="L7270">
        <v>43.952790000000007</v>
      </c>
      <c r="M7270">
        <v>0.1074107013456771</v>
      </c>
      <c r="N7270">
        <v>43.74430799999999</v>
      </c>
      <c r="O7270">
        <v>0.58451490420196051</v>
      </c>
      <c r="P7270">
        <v>2538000</v>
      </c>
      <c r="Q7270">
        <v>1380000</v>
      </c>
      <c r="R7270">
        <v>1.84</v>
      </c>
      <c r="S7270">
        <v>51.091999999999999</v>
      </c>
      <c r="T7270">
        <v>6.6779999999999999</v>
      </c>
      <c r="U7270">
        <v>25.265599999999999</v>
      </c>
      <c r="V7270">
        <v>2.48058398138348</v>
      </c>
      <c r="AC7270">
        <v>46.21</v>
      </c>
      <c r="AD7270">
        <v>43.89</v>
      </c>
      <c r="AH7270" s="85">
        <f>IF(AND(M7270&lt;Variables!$G$6,M7270&gt;Variables!$G$5),0,1)</f>
        <v>1</v>
      </c>
      <c r="AI7270" s="85">
        <f t="shared" si="644"/>
        <v>0</v>
      </c>
      <c r="AJ7270" s="85">
        <f>IF(I7270&gt;Variables!$G$7,0,1)</f>
        <v>0</v>
      </c>
      <c r="AK7270" s="85">
        <f>IF(F7270&gt;Variables!$G$8,0,1)</f>
        <v>1</v>
      </c>
      <c r="AL7270" s="85">
        <f>IF(G7270&gt;Variables!$G$9,0,1)</f>
        <v>1</v>
      </c>
      <c r="AM7270" s="85">
        <f>IF(AND(K7270&gt;Variables!$G$10,K7270&lt;Variables!$G$11),0,1)</f>
        <v>0</v>
      </c>
      <c r="AN7270" s="103">
        <f>IF(H7270&lt;Variables!$G$13,1,0)</f>
        <v>0</v>
      </c>
      <c r="AO7270" s="101">
        <f>IF(R7270&lt;Variables!$G$12,0,1)</f>
        <v>0</v>
      </c>
      <c r="AP7270" s="86">
        <f t="shared" si="643"/>
        <v>1</v>
      </c>
      <c r="AR7270">
        <v>1</v>
      </c>
      <c r="AS7270">
        <v>0</v>
      </c>
      <c r="AT7270">
        <v>0</v>
      </c>
      <c r="AU7270">
        <v>0</v>
      </c>
      <c r="BA7270">
        <v>2</v>
      </c>
    </row>
    <row r="7271" spans="3:53" ht="12.75" x14ac:dyDescent="0.2">
      <c r="C7271" t="s">
        <v>1099</v>
      </c>
      <c r="D7271" t="s">
        <v>1096</v>
      </c>
      <c r="E7271">
        <v>24.05</v>
      </c>
      <c r="F7271">
        <v>21.83</v>
      </c>
      <c r="G7271">
        <v>12.33</v>
      </c>
      <c r="H7271">
        <v>-99999</v>
      </c>
      <c r="I7271">
        <v>-99999</v>
      </c>
      <c r="J7271" t="s">
        <v>78</v>
      </c>
      <c r="K7271">
        <v>-99999</v>
      </c>
      <c r="L7271">
        <v>24.310559999999999</v>
      </c>
      <c r="M7271">
        <v>-0.66045372874996189</v>
      </c>
      <c r="N7271">
        <v>23.677284</v>
      </c>
      <c r="O7271">
        <v>1.9964958818756191</v>
      </c>
      <c r="P7271">
        <v>2800000</v>
      </c>
      <c r="Q7271"/>
      <c r="R7271"/>
      <c r="S7271">
        <v>51.091999999999999</v>
      </c>
      <c r="T7271">
        <v>6.6779999999999999</v>
      </c>
      <c r="U7271">
        <v>25.265599999999999</v>
      </c>
      <c r="V7271"/>
      <c r="AC7271">
        <v>29.3</v>
      </c>
      <c r="AD7271">
        <v>22.66</v>
      </c>
      <c r="AH7271" s="85">
        <f>IF(AND(M7271&lt;Variables!$G$6,M7271&gt;Variables!$G$5),0,1)</f>
        <v>1</v>
      </c>
      <c r="AI7271" s="85">
        <f t="shared" si="644"/>
        <v>0</v>
      </c>
      <c r="AJ7271" s="85">
        <f>IF(I7271&gt;Variables!$G$7,0,1)</f>
        <v>1</v>
      </c>
      <c r="AK7271" s="85">
        <f>IF(F7271&gt;Variables!$G$8,0,1)</f>
        <v>0</v>
      </c>
      <c r="AL7271" s="85">
        <f>IF(G7271&gt;Variables!$G$9,0,1)</f>
        <v>0</v>
      </c>
      <c r="AM7271" s="85">
        <f>IF(AND(K7271&gt;Variables!$G$10,K7271&lt;Variables!$G$11),0,1)</f>
        <v>1</v>
      </c>
      <c r="AN7271" s="103">
        <f>IF(H7271&lt;Variables!$G$13,1,0)</f>
        <v>1</v>
      </c>
      <c r="AO7271" s="101">
        <f>IF(R7271&lt;Variables!$G$12,0,1)</f>
        <v>0</v>
      </c>
      <c r="AP7271" s="86">
        <f t="shared" si="643"/>
        <v>1</v>
      </c>
      <c r="AR7271">
        <v>0</v>
      </c>
      <c r="AS7271">
        <v>0</v>
      </c>
      <c r="AT7271">
        <v>1</v>
      </c>
      <c r="AU7271">
        <v>0</v>
      </c>
      <c r="BA7271">
        <v>-2.25</v>
      </c>
    </row>
    <row r="7272" spans="3:53" ht="12.75" x14ac:dyDescent="0.2">
      <c r="C7272" t="s">
        <v>1099</v>
      </c>
      <c r="D7272" t="s">
        <v>1046</v>
      </c>
      <c r="E7272">
        <v>33.44</v>
      </c>
      <c r="F7272">
        <v>6.97</v>
      </c>
      <c r="G7272">
        <v>6.19</v>
      </c>
      <c r="H7272">
        <v>1920</v>
      </c>
      <c r="I7272">
        <v>-61.503999999999998</v>
      </c>
      <c r="J7272" t="s">
        <v>78</v>
      </c>
      <c r="K7272">
        <v>55.74</v>
      </c>
      <c r="L7272">
        <v>33.346666666666671</v>
      </c>
      <c r="M7272">
        <v>0.24990003998399221</v>
      </c>
      <c r="N7272">
        <v>33.347953124999997</v>
      </c>
      <c r="O7272">
        <v>0.24603271658821849</v>
      </c>
      <c r="P7272">
        <v>232746</v>
      </c>
      <c r="Q7272">
        <v>557565</v>
      </c>
      <c r="R7272">
        <v>0.42</v>
      </c>
      <c r="S7272">
        <v>51.091999999999999</v>
      </c>
      <c r="T7272">
        <v>6.6779999999999999</v>
      </c>
      <c r="U7272">
        <v>25.265599999999999</v>
      </c>
      <c r="V7272">
        <v>2.4158263760095959</v>
      </c>
      <c r="AC7272">
        <v>34.26</v>
      </c>
      <c r="AD7272">
        <v>33.43</v>
      </c>
      <c r="AH7272" s="85">
        <f>IF(AND(M7272&lt;Variables!$G$6,M7272&gt;Variables!$G$5),0,1)</f>
        <v>1</v>
      </c>
      <c r="AI7272" s="85">
        <f t="shared" si="644"/>
        <v>1</v>
      </c>
      <c r="AJ7272" s="85">
        <f>IF(I7272&gt;Variables!$G$7,0,1)</f>
        <v>1</v>
      </c>
      <c r="AK7272" s="85">
        <f>IF(F7272&gt;Variables!$G$8,0,1)</f>
        <v>1</v>
      </c>
      <c r="AL7272" s="85">
        <f>IF(G7272&gt;Variables!$G$9,0,1)</f>
        <v>1</v>
      </c>
      <c r="AM7272" s="85">
        <f>IF(AND(K7272&gt;Variables!$G$10,K7272&lt;Variables!$G$11),0,1)</f>
        <v>0</v>
      </c>
      <c r="AN7272" s="103">
        <f>IF(H7272&lt;Variables!$G$13,1,0)</f>
        <v>1</v>
      </c>
      <c r="AO7272" s="101">
        <f>IF(R7272&lt;Variables!$G$12,0,1)</f>
        <v>0</v>
      </c>
      <c r="AP7272" s="86">
        <f t="shared" si="643"/>
        <v>1</v>
      </c>
      <c r="AR7272">
        <v>1</v>
      </c>
      <c r="AS7272">
        <v>0</v>
      </c>
      <c r="AT7272">
        <v>0</v>
      </c>
      <c r="AU7272">
        <v>0</v>
      </c>
      <c r="BA7272">
        <v>1.82</v>
      </c>
    </row>
    <row r="7273" spans="3:53" ht="12.75" x14ac:dyDescent="0.2">
      <c r="C7273" t="s">
        <v>1099</v>
      </c>
      <c r="D7273" t="s">
        <v>1059</v>
      </c>
      <c r="E7273">
        <v>5.0999999999999996</v>
      </c>
      <c r="F7273">
        <v>29.44</v>
      </c>
      <c r="G7273">
        <v>13.27</v>
      </c>
      <c r="H7273">
        <v>335.46</v>
      </c>
      <c r="I7273">
        <v>-27.408000000000001</v>
      </c>
      <c r="J7273" t="s">
        <v>78</v>
      </c>
      <c r="K7273">
        <v>42.11</v>
      </c>
      <c r="L7273">
        <v>5.2267200000000011</v>
      </c>
      <c r="M7273">
        <v>-2.041815899837776</v>
      </c>
      <c r="N7273">
        <v>5.3443700000000014</v>
      </c>
      <c r="O7273">
        <v>-4.198249746929954</v>
      </c>
      <c r="P7273">
        <v>6650000</v>
      </c>
      <c r="Q7273">
        <v>48840</v>
      </c>
      <c r="R7273">
        <v>136.16</v>
      </c>
      <c r="S7273">
        <v>51.091999999999999</v>
      </c>
      <c r="T7273">
        <v>6.6779999999999999</v>
      </c>
      <c r="U7273">
        <v>25.265599999999999</v>
      </c>
      <c r="V7273">
        <v>2.2918213429209899</v>
      </c>
      <c r="AC7273">
        <v>5.3</v>
      </c>
      <c r="AD7273">
        <v>4.5102000000000002</v>
      </c>
      <c r="AH7273" s="85">
        <f>IF(AND(M7273&lt;Variables!$G$6,M7273&gt;Variables!$G$5),0,1)</f>
        <v>0</v>
      </c>
      <c r="AI7273" s="85">
        <f t="shared" si="644"/>
        <v>1</v>
      </c>
      <c r="AJ7273" s="85">
        <f>IF(I7273&gt;Variables!$G$7,0,1)</f>
        <v>1</v>
      </c>
      <c r="AK7273" s="85">
        <f>IF(F7273&gt;Variables!$G$8,0,1)</f>
        <v>0</v>
      </c>
      <c r="AL7273" s="85">
        <f>IF(G7273&gt;Variables!$G$9,0,1)</f>
        <v>0</v>
      </c>
      <c r="AM7273" s="85">
        <f>IF(AND(K7273&gt;Variables!$G$10,K7273&lt;Variables!$G$11),0,1)</f>
        <v>1</v>
      </c>
      <c r="AN7273" s="103">
        <f>IF(H7273&lt;Variables!$G$13,1,0)</f>
        <v>1</v>
      </c>
      <c r="AO7273" s="101">
        <f>IF(R7273&lt;Variables!$G$12,0,1)</f>
        <v>1</v>
      </c>
      <c r="AP7273" s="86">
        <f t="shared" si="643"/>
        <v>1</v>
      </c>
      <c r="AR7273">
        <v>0</v>
      </c>
      <c r="AS7273">
        <v>0</v>
      </c>
      <c r="AT7273">
        <v>1</v>
      </c>
      <c r="AU7273">
        <v>0</v>
      </c>
      <c r="BA7273">
        <v>-2.25</v>
      </c>
    </row>
    <row r="7274" spans="3:53" ht="12.75" x14ac:dyDescent="0.2">
      <c r="C7274" t="s">
        <v>1099</v>
      </c>
      <c r="D7274" t="s">
        <v>1040</v>
      </c>
      <c r="E7274">
        <v>2.77</v>
      </c>
      <c r="F7274">
        <v>8.16</v>
      </c>
      <c r="G7274">
        <v>2.2200000000000002</v>
      </c>
      <c r="H7274">
        <v>-99999</v>
      </c>
      <c r="I7274">
        <v>186.715</v>
      </c>
      <c r="J7274" t="s">
        <v>78</v>
      </c>
      <c r="K7274">
        <v>51.36</v>
      </c>
      <c r="L7274">
        <v>2.76</v>
      </c>
      <c r="M7274">
        <v>0</v>
      </c>
      <c r="N7274">
        <v>2.7632500000000002</v>
      </c>
      <c r="O7274">
        <v>-0.11761512711480961</v>
      </c>
      <c r="P7274">
        <v>214039</v>
      </c>
      <c r="Q7274">
        <v>61287</v>
      </c>
      <c r="R7274">
        <v>3.49</v>
      </c>
      <c r="S7274">
        <v>51.091999999999999</v>
      </c>
      <c r="T7274">
        <v>6.6779999999999999</v>
      </c>
      <c r="U7274">
        <v>25.265599999999999</v>
      </c>
      <c r="V7274">
        <v>2.3810896000000001</v>
      </c>
      <c r="AC7274">
        <v>2.77</v>
      </c>
      <c r="AD7274">
        <v>2.7501000000000002</v>
      </c>
      <c r="AH7274" s="85">
        <f>IF(AND(M7274&lt;Variables!$G$6,M7274&gt;Variables!$G$5),0,1)</f>
        <v>1</v>
      </c>
      <c r="AI7274" s="85">
        <f t="shared" si="644"/>
        <v>1</v>
      </c>
      <c r="AJ7274" s="85">
        <f>IF(I7274&gt;Variables!$G$7,0,1)</f>
        <v>0</v>
      </c>
      <c r="AK7274" s="85">
        <f>IF(F7274&gt;Variables!$G$8,0,1)</f>
        <v>1</v>
      </c>
      <c r="AL7274" s="85">
        <f>IF(G7274&gt;Variables!$G$9,0,1)</f>
        <v>1</v>
      </c>
      <c r="AM7274" s="85">
        <f>IF(AND(K7274&gt;Variables!$G$10,K7274&lt;Variables!$G$11),0,1)</f>
        <v>0</v>
      </c>
      <c r="AN7274" s="103">
        <f>IF(H7274&lt;Variables!$G$13,1,0)</f>
        <v>1</v>
      </c>
      <c r="AO7274" s="101">
        <f>IF(R7274&lt;Variables!$G$12,0,1)</f>
        <v>1</v>
      </c>
      <c r="AP7274" s="86">
        <f t="shared" si="643"/>
        <v>1</v>
      </c>
      <c r="AR7274">
        <v>0</v>
      </c>
      <c r="AS7274">
        <v>0</v>
      </c>
      <c r="AT7274">
        <v>0</v>
      </c>
      <c r="AU7274">
        <v>0</v>
      </c>
      <c r="BA7274">
        <v>0</v>
      </c>
    </row>
    <row r="7275" spans="3:53" ht="12.75" x14ac:dyDescent="0.2">
      <c r="C7275" t="s">
        <v>1099</v>
      </c>
      <c r="D7275" t="s">
        <v>1070</v>
      </c>
      <c r="E7275">
        <v>3.15</v>
      </c>
      <c r="F7275">
        <v>21.21</v>
      </c>
      <c r="G7275">
        <v>9.76</v>
      </c>
      <c r="H7275">
        <v>153.27000000000001</v>
      </c>
      <c r="I7275">
        <v>-27.933</v>
      </c>
      <c r="J7275" t="s">
        <v>78</v>
      </c>
      <c r="K7275">
        <v>60.01</v>
      </c>
      <c r="L7275">
        <v>3.0934499999999998</v>
      </c>
      <c r="M7275">
        <v>1.831288690620515</v>
      </c>
      <c r="N7275">
        <v>3.0848140000000002</v>
      </c>
      <c r="O7275">
        <v>2.1163674698053092</v>
      </c>
      <c r="P7275">
        <v>8590000</v>
      </c>
      <c r="Q7275">
        <v>101740</v>
      </c>
      <c r="R7275">
        <v>84.43</v>
      </c>
      <c r="S7275">
        <v>51.091999999999999</v>
      </c>
      <c r="T7275">
        <v>6.6779999999999999</v>
      </c>
      <c r="U7275">
        <v>25.265599999999999</v>
      </c>
      <c r="V7275">
        <v>2.3701495890413611</v>
      </c>
      <c r="AC7275">
        <v>3.3650000000000002</v>
      </c>
      <c r="AD7275">
        <v>2.41</v>
      </c>
      <c r="AH7275" s="85">
        <f>IF(AND(M7275&lt;Variables!$G$6,M7275&gt;Variables!$G$5),0,1)</f>
        <v>1</v>
      </c>
      <c r="AI7275" s="85">
        <f t="shared" si="644"/>
        <v>0</v>
      </c>
      <c r="AJ7275" s="85">
        <f>IF(I7275&gt;Variables!$G$7,0,1)</f>
        <v>1</v>
      </c>
      <c r="AK7275" s="85">
        <f>IF(F7275&gt;Variables!$G$8,0,1)</f>
        <v>0</v>
      </c>
      <c r="AL7275" s="85">
        <f>IF(G7275&gt;Variables!$G$9,0,1)</f>
        <v>1</v>
      </c>
      <c r="AM7275" s="85">
        <f>IF(AND(K7275&gt;Variables!$G$10,K7275&lt;Variables!$G$11),0,1)</f>
        <v>0</v>
      </c>
      <c r="AN7275" s="103">
        <f>IF(H7275&lt;Variables!$G$13,1,0)</f>
        <v>1</v>
      </c>
      <c r="AO7275" s="101">
        <f>IF(R7275&lt;Variables!$G$12,0,1)</f>
        <v>1</v>
      </c>
      <c r="AP7275" s="86">
        <f t="shared" si="643"/>
        <v>1</v>
      </c>
      <c r="AR7275">
        <v>1</v>
      </c>
      <c r="AS7275">
        <v>0</v>
      </c>
      <c r="AT7275">
        <v>0</v>
      </c>
      <c r="AU7275">
        <v>0</v>
      </c>
      <c r="BA7275">
        <v>2</v>
      </c>
    </row>
    <row r="7276" spans="3:53" ht="12.75" x14ac:dyDescent="0.2">
      <c r="C7276" t="s">
        <v>1099</v>
      </c>
      <c r="D7276" t="s">
        <v>1042</v>
      </c>
      <c r="E7276">
        <v>15.49</v>
      </c>
      <c r="F7276">
        <v>13.79</v>
      </c>
      <c r="G7276">
        <v>4.41</v>
      </c>
      <c r="H7276">
        <v>2590</v>
      </c>
      <c r="I7276">
        <v>307.428</v>
      </c>
      <c r="J7276" t="s">
        <v>78</v>
      </c>
      <c r="K7276">
        <v>38.74</v>
      </c>
      <c r="L7276">
        <v>15.529995</v>
      </c>
      <c r="M7276">
        <v>-0.1609466068726923</v>
      </c>
      <c r="N7276">
        <v>15.568020000000001</v>
      </c>
      <c r="O7276">
        <v>-0.40480420759992652</v>
      </c>
      <c r="P7276">
        <v>5475000</v>
      </c>
      <c r="Q7276">
        <v>3463000</v>
      </c>
      <c r="R7276">
        <v>1.58</v>
      </c>
      <c r="S7276">
        <v>51.091999999999999</v>
      </c>
      <c r="T7276">
        <v>6.6779999999999999</v>
      </c>
      <c r="U7276">
        <v>25.265599999999999</v>
      </c>
      <c r="V7276">
        <v>2.24929720838339</v>
      </c>
      <c r="AC7276">
        <v>15.75</v>
      </c>
      <c r="AD7276">
        <v>15.38</v>
      </c>
      <c r="AH7276" s="85">
        <f>IF(AND(M7276&lt;Variables!$G$6,M7276&gt;Variables!$G$5),0,1)</f>
        <v>1</v>
      </c>
      <c r="AI7276" s="85">
        <f t="shared" si="644"/>
        <v>1</v>
      </c>
      <c r="AJ7276" s="85">
        <f>IF(I7276&gt;Variables!$G$7,0,1)</f>
        <v>0</v>
      </c>
      <c r="AK7276" s="85">
        <f>IF(F7276&gt;Variables!$G$8,0,1)</f>
        <v>0</v>
      </c>
      <c r="AL7276" s="85">
        <f>IF(G7276&gt;Variables!$G$9,0,1)</f>
        <v>1</v>
      </c>
      <c r="AM7276" s="85">
        <f>IF(AND(K7276&gt;Variables!$G$10,K7276&lt;Variables!$G$11),0,1)</f>
        <v>1</v>
      </c>
      <c r="AN7276" s="103">
        <f>IF(H7276&lt;Variables!$G$13,1,0)</f>
        <v>0</v>
      </c>
      <c r="AO7276" s="101">
        <f>IF(R7276&lt;Variables!$G$12,0,1)</f>
        <v>0</v>
      </c>
      <c r="AP7276" s="86">
        <f t="shared" si="643"/>
        <v>1</v>
      </c>
      <c r="AR7276">
        <v>1</v>
      </c>
      <c r="AS7276">
        <v>0</v>
      </c>
      <c r="AT7276">
        <v>0</v>
      </c>
      <c r="AU7276">
        <v>0</v>
      </c>
      <c r="BA7276">
        <v>0.89</v>
      </c>
    </row>
    <row r="7277" spans="3:53" ht="12.75" x14ac:dyDescent="0.2">
      <c r="C7277" t="s">
        <v>1099</v>
      </c>
      <c r="D7277" t="s">
        <v>756</v>
      </c>
      <c r="E7277">
        <v>3.07</v>
      </c>
      <c r="F7277">
        <v>51</v>
      </c>
      <c r="G7277">
        <v>26.66</v>
      </c>
      <c r="H7277">
        <v>27.2</v>
      </c>
      <c r="I7277">
        <v>-56.558999999999997</v>
      </c>
      <c r="J7277" t="s">
        <v>78</v>
      </c>
      <c r="K7277">
        <v>56.9</v>
      </c>
      <c r="L7277">
        <v>2.9859749999999989</v>
      </c>
      <c r="M7277">
        <v>1.805942782508241</v>
      </c>
      <c r="N7277">
        <v>2.953402000000001</v>
      </c>
      <c r="O7277">
        <v>2.92875808982317</v>
      </c>
      <c r="P7277">
        <v>103380000</v>
      </c>
      <c r="Q7277">
        <v>1960000</v>
      </c>
      <c r="R7277">
        <v>52.74</v>
      </c>
      <c r="S7277">
        <v>51.091999999999999</v>
      </c>
      <c r="T7277">
        <v>6.6779999999999999</v>
      </c>
      <c r="U7277">
        <v>25.265599999999999</v>
      </c>
      <c r="V7277">
        <v>2.3555421046391869</v>
      </c>
      <c r="AC7277">
        <v>3.75</v>
      </c>
      <c r="AD7277">
        <v>2.87</v>
      </c>
      <c r="AH7277" s="85">
        <f>IF(AND(M7277&lt;Variables!$G$6,M7277&gt;Variables!$G$5),0,1)</f>
        <v>1</v>
      </c>
      <c r="AI7277" s="85">
        <f t="shared" si="644"/>
        <v>0</v>
      </c>
      <c r="AJ7277" s="85">
        <f>IF(I7277&gt;Variables!$G$7,0,1)</f>
        <v>1</v>
      </c>
      <c r="AK7277" s="85">
        <f>IF(F7277&gt;Variables!$G$8,0,1)</f>
        <v>0</v>
      </c>
      <c r="AL7277" s="85">
        <f>IF(G7277&gt;Variables!$G$9,0,1)</f>
        <v>0</v>
      </c>
      <c r="AM7277" s="85">
        <f>IF(AND(K7277&gt;Variables!$G$10,K7277&lt;Variables!$G$11),0,1)</f>
        <v>0</v>
      </c>
      <c r="AN7277" s="103">
        <f>IF(H7277&lt;Variables!$G$13,1,0)</f>
        <v>1</v>
      </c>
      <c r="AO7277" s="101">
        <f>IF(R7277&lt;Variables!$G$12,0,1)</f>
        <v>1</v>
      </c>
      <c r="AP7277" s="86">
        <f t="shared" si="643"/>
        <v>1</v>
      </c>
      <c r="AR7277">
        <v>1</v>
      </c>
      <c r="AS7277">
        <v>0</v>
      </c>
      <c r="AT7277">
        <v>0</v>
      </c>
      <c r="AU7277">
        <v>0</v>
      </c>
      <c r="BA7277">
        <v>2</v>
      </c>
    </row>
    <row r="7278" spans="3:53" ht="12.75" x14ac:dyDescent="0.2">
      <c r="C7278" t="s">
        <v>1099</v>
      </c>
      <c r="D7278" t="s">
        <v>888</v>
      </c>
      <c r="E7278">
        <v>22.62</v>
      </c>
      <c r="F7278">
        <v>9.52</v>
      </c>
      <c r="G7278">
        <v>6.45</v>
      </c>
      <c r="H7278">
        <v>3070</v>
      </c>
      <c r="I7278">
        <v>-61.811999999999998</v>
      </c>
      <c r="J7278" t="s">
        <v>78</v>
      </c>
      <c r="K7278">
        <v>72.42</v>
      </c>
      <c r="L7278">
        <v>22.472625000000001</v>
      </c>
      <c r="M7278">
        <v>0.7892936405960489</v>
      </c>
      <c r="N7278">
        <v>22.364884</v>
      </c>
      <c r="O7278">
        <v>1.2748378216493419</v>
      </c>
      <c r="P7278">
        <v>2687000</v>
      </c>
      <c r="Q7278">
        <v>3673000</v>
      </c>
      <c r="R7278">
        <v>0.73</v>
      </c>
      <c r="S7278">
        <v>51.091999999999999</v>
      </c>
      <c r="T7278">
        <v>6.6779999999999999</v>
      </c>
      <c r="U7278">
        <v>25.265599999999999</v>
      </c>
      <c r="V7278">
        <v>2.5276436229812949</v>
      </c>
      <c r="AC7278">
        <v>23.4679</v>
      </c>
      <c r="AD7278">
        <v>22.55</v>
      </c>
      <c r="AH7278" s="85">
        <f>IF(AND(M7278&lt;Variables!$G$6,M7278&gt;Variables!$G$5),0,1)</f>
        <v>1</v>
      </c>
      <c r="AI7278" s="85">
        <f t="shared" si="644"/>
        <v>0</v>
      </c>
      <c r="AJ7278" s="85">
        <f>IF(I7278&gt;Variables!$G$7,0,1)</f>
        <v>1</v>
      </c>
      <c r="AK7278" s="85">
        <f>IF(F7278&gt;Variables!$G$8,0,1)</f>
        <v>0</v>
      </c>
      <c r="AL7278" s="85">
        <f>IF(G7278&gt;Variables!$G$9,0,1)</f>
        <v>1</v>
      </c>
      <c r="AM7278" s="85">
        <f>IF(AND(K7278&gt;Variables!$G$10,K7278&lt;Variables!$G$11),0,1)</f>
        <v>0</v>
      </c>
      <c r="AN7278" s="103">
        <f>IF(H7278&lt;Variables!$G$13,1,0)</f>
        <v>0</v>
      </c>
      <c r="AO7278" s="101">
        <f>IF(R7278&lt;Variables!$G$12,0,1)</f>
        <v>0</v>
      </c>
      <c r="AP7278" s="86">
        <f t="shared" si="643"/>
        <v>1</v>
      </c>
      <c r="AR7278">
        <v>1</v>
      </c>
      <c r="AS7278">
        <v>0</v>
      </c>
      <c r="AT7278">
        <v>0</v>
      </c>
      <c r="AU7278">
        <v>0</v>
      </c>
      <c r="BA7278">
        <v>1.63</v>
      </c>
    </row>
    <row r="7279" spans="3:53" ht="12.75" x14ac:dyDescent="0.2">
      <c r="C7279" t="s">
        <v>1099</v>
      </c>
      <c r="D7279" t="s">
        <v>1048</v>
      </c>
      <c r="E7279">
        <v>9.8000000000000007</v>
      </c>
      <c r="F7279">
        <v>142.4</v>
      </c>
      <c r="G7279">
        <v>54.42</v>
      </c>
      <c r="H7279">
        <v>33.130000000000003</v>
      </c>
      <c r="I7279">
        <v>-47.142000000000003</v>
      </c>
      <c r="J7279" t="s">
        <v>78</v>
      </c>
      <c r="K7279">
        <v>46.41</v>
      </c>
      <c r="L7279">
        <v>9.7508749999999988</v>
      </c>
      <c r="M7279">
        <v>-6.8455395028646587E-2</v>
      </c>
      <c r="N7279">
        <v>9.8217700000000008</v>
      </c>
      <c r="O7279">
        <v>-0.78977618087169077</v>
      </c>
      <c r="P7279">
        <v>147430000</v>
      </c>
      <c r="Q7279">
        <v>54420</v>
      </c>
      <c r="R7279">
        <v>2709.11</v>
      </c>
      <c r="S7279">
        <v>51.091999999999999</v>
      </c>
      <c r="T7279">
        <v>6.6779999999999999</v>
      </c>
      <c r="U7279">
        <v>25.265599999999999</v>
      </c>
      <c r="V7279">
        <v>2.33087770021152</v>
      </c>
      <c r="AC7279">
        <v>10.24</v>
      </c>
      <c r="AD7279">
        <v>6.45</v>
      </c>
      <c r="AH7279" s="85">
        <f>IF(AND(M7279&lt;Variables!$G$6,M7279&gt;Variables!$G$5),0,1)</f>
        <v>1</v>
      </c>
      <c r="AI7279" s="85">
        <f t="shared" si="644"/>
        <v>1</v>
      </c>
      <c r="AJ7279" s="85">
        <f>IF(I7279&gt;Variables!$G$7,0,1)</f>
        <v>1</v>
      </c>
      <c r="AK7279" s="85">
        <f>IF(F7279&gt;Variables!$G$8,0,1)</f>
        <v>0</v>
      </c>
      <c r="AL7279" s="85">
        <f>IF(G7279&gt;Variables!$G$9,0,1)</f>
        <v>0</v>
      </c>
      <c r="AM7279" s="85">
        <f>IF(AND(K7279&gt;Variables!$G$10,K7279&lt;Variables!$G$11),0,1)</f>
        <v>1</v>
      </c>
      <c r="AN7279" s="103">
        <f>IF(H7279&lt;Variables!$G$13,1,0)</f>
        <v>1</v>
      </c>
      <c r="AO7279" s="101">
        <f>IF(R7279&lt;Variables!$G$12,0,1)</f>
        <v>1</v>
      </c>
      <c r="AP7279" s="86">
        <f t="shared" ref="AP7279:AP7308" si="645">IF(J7279="Pass", 0,1)</f>
        <v>1</v>
      </c>
      <c r="AR7279">
        <v>1</v>
      </c>
      <c r="AS7279">
        <v>0</v>
      </c>
      <c r="AT7279">
        <v>0</v>
      </c>
      <c r="AU7279">
        <v>0</v>
      </c>
      <c r="BA7279">
        <v>2</v>
      </c>
    </row>
    <row r="7280" spans="3:53" ht="12.75" x14ac:dyDescent="0.2">
      <c r="C7280" t="s">
        <v>1099</v>
      </c>
      <c r="D7280" t="s">
        <v>295</v>
      </c>
      <c r="E7280">
        <v>69.260000000000005</v>
      </c>
      <c r="F7280">
        <v>8.9600000000000009</v>
      </c>
      <c r="G7280">
        <v>7.3</v>
      </c>
      <c r="H7280">
        <v>2400</v>
      </c>
      <c r="I7280">
        <v>8.9999999999999993E-3</v>
      </c>
      <c r="J7280" t="s">
        <v>78</v>
      </c>
      <c r="K7280">
        <v>63.43</v>
      </c>
      <c r="L7280">
        <v>68.870357142857159</v>
      </c>
      <c r="M7280">
        <v>0.46412254909584127</v>
      </c>
      <c r="N7280">
        <v>68.768049999999988</v>
      </c>
      <c r="O7280">
        <v>0.61358436076057077</v>
      </c>
      <c r="P7280">
        <v>275854</v>
      </c>
      <c r="Q7280">
        <v>370535</v>
      </c>
      <c r="R7280">
        <v>0.74</v>
      </c>
      <c r="S7280">
        <v>51.091999999999999</v>
      </c>
      <c r="T7280">
        <v>6.6779999999999999</v>
      </c>
      <c r="U7280">
        <v>25.265599999999999</v>
      </c>
      <c r="V7280">
        <v>2.4760662307938852</v>
      </c>
      <c r="AC7280">
        <v>69.28</v>
      </c>
      <c r="AD7280">
        <v>67.394999999999996</v>
      </c>
      <c r="AH7280" s="85">
        <f>IF(AND(M7280&lt;Variables!$G$6,M7280&gt;Variables!$G$5),0,1)</f>
        <v>1</v>
      </c>
      <c r="AI7280" s="85">
        <f t="shared" si="644"/>
        <v>0</v>
      </c>
      <c r="AJ7280" s="85">
        <f>IF(I7280&gt;Variables!$G$7,0,1)</f>
        <v>0</v>
      </c>
      <c r="AK7280" s="85">
        <f>IF(F7280&gt;Variables!$G$8,0,1)</f>
        <v>1</v>
      </c>
      <c r="AL7280" s="85">
        <f>IF(G7280&gt;Variables!$G$9,0,1)</f>
        <v>1</v>
      </c>
      <c r="AM7280" s="85">
        <f>IF(AND(K7280&gt;Variables!$G$10,K7280&lt;Variables!$G$11),0,1)</f>
        <v>0</v>
      </c>
      <c r="AN7280" s="103">
        <f>IF(H7280&lt;Variables!$G$13,1,0)</f>
        <v>1</v>
      </c>
      <c r="AO7280" s="101">
        <f>IF(R7280&lt;Variables!$G$12,0,1)</f>
        <v>0</v>
      </c>
      <c r="AP7280" s="86">
        <f t="shared" si="645"/>
        <v>1</v>
      </c>
      <c r="AR7280">
        <v>0</v>
      </c>
      <c r="AS7280">
        <v>0</v>
      </c>
      <c r="AT7280">
        <v>0</v>
      </c>
      <c r="AU7280">
        <v>1</v>
      </c>
      <c r="BA7280">
        <v>-1.46</v>
      </c>
    </row>
    <row r="7281" spans="3:53" ht="12.75" x14ac:dyDescent="0.2">
      <c r="C7281" t="s">
        <v>1099</v>
      </c>
      <c r="D7281" t="s">
        <v>1044</v>
      </c>
      <c r="E7281">
        <v>12.87</v>
      </c>
      <c r="F7281">
        <v>7.04</v>
      </c>
      <c r="G7281">
        <v>0</v>
      </c>
      <c r="H7281">
        <v>-99999</v>
      </c>
      <c r="I7281">
        <v>-3.05</v>
      </c>
      <c r="J7281" t="s">
        <v>78</v>
      </c>
      <c r="K7281">
        <v>59.29</v>
      </c>
      <c r="L7281">
        <v>12.751514999999999</v>
      </c>
      <c r="M7281">
        <v>0.69391754626802049</v>
      </c>
      <c r="N7281">
        <v>12.706102</v>
      </c>
      <c r="O7281">
        <v>1.0538086346229429</v>
      </c>
      <c r="P7281">
        <v>5773000</v>
      </c>
      <c r="Q7281">
        <v>1017000</v>
      </c>
      <c r="R7281">
        <v>5.68</v>
      </c>
      <c r="S7281">
        <v>51.091999999999999</v>
      </c>
      <c r="T7281">
        <v>6.6779999999999999</v>
      </c>
      <c r="U7281">
        <v>25.265599999999999</v>
      </c>
      <c r="V7281">
        <v>2.4265850691110828</v>
      </c>
      <c r="AC7281">
        <v>12.92</v>
      </c>
      <c r="AD7281">
        <v>12.21</v>
      </c>
      <c r="AH7281" s="85">
        <f>IF(AND(M7281&lt;Variables!$G$6,M7281&gt;Variables!$G$5),0,1)</f>
        <v>1</v>
      </c>
      <c r="AI7281" s="85">
        <f t="shared" si="644"/>
        <v>0</v>
      </c>
      <c r="AJ7281" s="85">
        <f>IF(I7281&gt;Variables!$G$7,0,1)</f>
        <v>1</v>
      </c>
      <c r="AK7281" s="85">
        <f>IF(F7281&gt;Variables!$G$8,0,1)</f>
        <v>1</v>
      </c>
      <c r="AL7281" s="85">
        <f>IF(G7281&gt;Variables!$G$9,0,1)</f>
        <v>1</v>
      </c>
      <c r="AM7281" s="85">
        <f>IF(AND(K7281&gt;Variables!$G$10,K7281&lt;Variables!$G$11),0,1)</f>
        <v>0</v>
      </c>
      <c r="AN7281" s="103">
        <f>IF(H7281&lt;Variables!$G$13,1,0)</f>
        <v>1</v>
      </c>
      <c r="AO7281" s="101">
        <f>IF(R7281&lt;Variables!$G$12,0,1)</f>
        <v>1</v>
      </c>
      <c r="AP7281" s="86">
        <f t="shared" si="645"/>
        <v>1</v>
      </c>
      <c r="AR7281">
        <v>0</v>
      </c>
      <c r="AS7281">
        <v>0</v>
      </c>
      <c r="AT7281">
        <v>1</v>
      </c>
      <c r="AU7281">
        <v>0</v>
      </c>
      <c r="BA7281">
        <v>-2.25</v>
      </c>
    </row>
    <row r="7282" spans="3:53" ht="12.75" x14ac:dyDescent="0.2">
      <c r="C7282" t="s">
        <v>1099</v>
      </c>
      <c r="D7282" t="s">
        <v>1087</v>
      </c>
      <c r="E7282">
        <v>13</v>
      </c>
      <c r="F7282">
        <v>121.26</v>
      </c>
      <c r="G7282">
        <v>127.97</v>
      </c>
      <c r="H7282">
        <v>182.8</v>
      </c>
      <c r="I7282">
        <v>-70.441999999999993</v>
      </c>
      <c r="J7282" t="s">
        <v>78</v>
      </c>
      <c r="K7282">
        <v>69.88</v>
      </c>
      <c r="L7282">
        <v>10.588571428571431</v>
      </c>
      <c r="M7282">
        <v>13.03224500809498</v>
      </c>
      <c r="N7282">
        <v>10.551029411764709</v>
      </c>
      <c r="O7282">
        <v>13.43442931411767</v>
      </c>
      <c r="P7282">
        <v>2220000</v>
      </c>
      <c r="Q7282">
        <v>24860</v>
      </c>
      <c r="R7282">
        <v>89.3</v>
      </c>
      <c r="S7282">
        <v>51.091999999999999</v>
      </c>
      <c r="T7282">
        <v>6.6779999999999999</v>
      </c>
      <c r="U7282">
        <v>25.265599999999999</v>
      </c>
      <c r="V7282">
        <v>1.4858924129519699</v>
      </c>
      <c r="AC7282">
        <v>77.77</v>
      </c>
      <c r="AD7282">
        <v>11.66</v>
      </c>
      <c r="AH7282" s="85">
        <f>IF(AND(M7282&lt;Variables!$G$6,M7282&gt;Variables!$G$5),0,1)</f>
        <v>1</v>
      </c>
      <c r="AI7282" s="85">
        <f t="shared" si="644"/>
        <v>0</v>
      </c>
      <c r="AJ7282" s="85">
        <f>IF(I7282&gt;Variables!$G$7,0,1)</f>
        <v>1</v>
      </c>
      <c r="AK7282" s="85">
        <f>IF(F7282&gt;Variables!$G$8,0,1)</f>
        <v>0</v>
      </c>
      <c r="AL7282" s="85">
        <f>IF(G7282&gt;Variables!$G$9,0,1)</f>
        <v>0</v>
      </c>
      <c r="AM7282" s="85">
        <f>IF(AND(K7282&gt;Variables!$G$10,K7282&lt;Variables!$G$11),0,1)</f>
        <v>0</v>
      </c>
      <c r="AN7282" s="103">
        <f>IF(H7282&lt;Variables!$G$13,1,0)</f>
        <v>1</v>
      </c>
      <c r="AO7282" s="101">
        <f>IF(R7282&lt;Variables!$G$12,0,1)</f>
        <v>1</v>
      </c>
      <c r="AP7282" s="86">
        <f t="shared" si="645"/>
        <v>1</v>
      </c>
      <c r="AR7282">
        <v>0</v>
      </c>
      <c r="AS7282">
        <v>0</v>
      </c>
      <c r="AT7282">
        <v>1</v>
      </c>
      <c r="AU7282">
        <v>0</v>
      </c>
      <c r="BA7282">
        <v>-2.25</v>
      </c>
    </row>
    <row r="7283" spans="3:53" ht="12.75" x14ac:dyDescent="0.2">
      <c r="C7283" t="s">
        <v>1099</v>
      </c>
      <c r="D7283" t="s">
        <v>1049</v>
      </c>
      <c r="E7283">
        <v>9.42</v>
      </c>
      <c r="F7283">
        <v>62.67</v>
      </c>
      <c r="G7283">
        <v>-17.05</v>
      </c>
      <c r="H7283">
        <v>32.65</v>
      </c>
      <c r="I7283">
        <v>-46.628</v>
      </c>
      <c r="J7283" t="s">
        <v>78</v>
      </c>
      <c r="K7283">
        <v>45.58</v>
      </c>
      <c r="L7283">
        <v>9.6174750000000024</v>
      </c>
      <c r="M7283">
        <v>-1.2443494784234179</v>
      </c>
      <c r="N7283">
        <v>9.5567579999999985</v>
      </c>
      <c r="O7283">
        <v>-0.61692469349960244</v>
      </c>
      <c r="P7283">
        <v>25260000</v>
      </c>
      <c r="Q7283">
        <v>559580</v>
      </c>
      <c r="R7283">
        <v>45.14</v>
      </c>
      <c r="S7283">
        <v>51.091999999999999</v>
      </c>
      <c r="T7283">
        <v>6.6779999999999999</v>
      </c>
      <c r="U7283">
        <v>25.265599999999999</v>
      </c>
      <c r="V7283">
        <v>2.3376778151209132</v>
      </c>
      <c r="AC7283">
        <v>9.4999000000000002</v>
      </c>
      <c r="AD7283">
        <v>7.3101000000000003</v>
      </c>
      <c r="AH7283" s="85">
        <f>IF(AND(M7283&lt;Variables!$G$6,M7283&gt;Variables!$G$5),0,1)</f>
        <v>1</v>
      </c>
      <c r="AI7283" s="85">
        <f t="shared" si="644"/>
        <v>0</v>
      </c>
      <c r="AJ7283" s="85">
        <f>IF(I7283&gt;Variables!$G$7,0,1)</f>
        <v>1</v>
      </c>
      <c r="AK7283" s="85">
        <f>IF(F7283&gt;Variables!$G$8,0,1)</f>
        <v>0</v>
      </c>
      <c r="AL7283" s="85">
        <f>IF(G7283&gt;Variables!$G$9,0,1)</f>
        <v>1</v>
      </c>
      <c r="AM7283" s="85">
        <f>IF(AND(K7283&gt;Variables!$G$10,K7283&lt;Variables!$G$11),0,1)</f>
        <v>1</v>
      </c>
      <c r="AN7283" s="103">
        <f>IF(H7283&lt;Variables!$G$13,1,0)</f>
        <v>1</v>
      </c>
      <c r="AO7283" s="101">
        <f>IF(R7283&lt;Variables!$G$12,0,1)</f>
        <v>1</v>
      </c>
      <c r="AP7283" s="86">
        <f t="shared" si="645"/>
        <v>1</v>
      </c>
      <c r="AR7283">
        <v>0</v>
      </c>
      <c r="AS7283">
        <v>0</v>
      </c>
      <c r="AT7283">
        <v>1</v>
      </c>
      <c r="AU7283">
        <v>0</v>
      </c>
      <c r="BA7283">
        <v>-2.25</v>
      </c>
    </row>
    <row r="7284" spans="3:53" ht="12.75" x14ac:dyDescent="0.2">
      <c r="C7284" t="s">
        <v>1100</v>
      </c>
      <c r="D7284" t="s">
        <v>1054</v>
      </c>
      <c r="E7284">
        <v>0.2</v>
      </c>
      <c r="F7284">
        <v>21.33</v>
      </c>
      <c r="G7284">
        <v>8.2100000000000009</v>
      </c>
      <c r="H7284">
        <v>-99999</v>
      </c>
      <c r="I7284">
        <v>99.192999999999998</v>
      </c>
      <c r="J7284" t="s">
        <v>78</v>
      </c>
      <c r="K7284">
        <v>-99999</v>
      </c>
      <c r="L7284">
        <v>0.19413</v>
      </c>
      <c r="M7284">
        <v>0</v>
      </c>
      <c r="N7284">
        <v>0.1932325</v>
      </c>
      <c r="O7284">
        <v>0.46446638117293698</v>
      </c>
      <c r="P7284">
        <v>156370</v>
      </c>
      <c r="Q7284">
        <v>20890</v>
      </c>
      <c r="R7284">
        <v>7.49</v>
      </c>
      <c r="S7284">
        <v>53.541999999999987</v>
      </c>
      <c r="T7284">
        <v>6.827</v>
      </c>
      <c r="U7284">
        <v>26.302399999999999</v>
      </c>
      <c r="V7284"/>
      <c r="AC7284">
        <v>0.1981</v>
      </c>
      <c r="AD7284">
        <v>0.18720000000000001</v>
      </c>
      <c r="AH7284" s="85">
        <f>IF(AND(M7284&lt;Variables!$G$6,M7284&gt;Variables!$G$5),0,1)</f>
        <v>1</v>
      </c>
      <c r="AI7284" s="85">
        <f t="shared" si="644"/>
        <v>0</v>
      </c>
      <c r="AJ7284" s="85">
        <f>IF(I7284&gt;Variables!$G$7,0,1)</f>
        <v>0</v>
      </c>
      <c r="AK7284" s="85">
        <f>IF(F7284&gt;Variables!$G$8,0,1)</f>
        <v>0</v>
      </c>
      <c r="AL7284" s="85">
        <f>IF(G7284&gt;Variables!$G$9,0,1)</f>
        <v>1</v>
      </c>
      <c r="AM7284" s="85">
        <f>IF(AND(K7284&gt;Variables!$G$10,K7284&lt;Variables!$G$11),0,1)</f>
        <v>1</v>
      </c>
      <c r="AN7284" s="103">
        <f>IF(H7284&lt;Variables!$G$13,1,0)</f>
        <v>1</v>
      </c>
      <c r="AO7284" s="101">
        <f>IF(R7284&lt;Variables!$G$12,0,1)</f>
        <v>1</v>
      </c>
      <c r="AP7284" s="86">
        <f t="shared" si="645"/>
        <v>1</v>
      </c>
      <c r="AR7284">
        <v>0</v>
      </c>
      <c r="AS7284">
        <v>0</v>
      </c>
      <c r="AT7284">
        <v>1</v>
      </c>
      <c r="AU7284">
        <v>0</v>
      </c>
      <c r="BA7284">
        <v>-2.25</v>
      </c>
    </row>
    <row r="7285" spans="3:53" ht="12.75" x14ac:dyDescent="0.2">
      <c r="C7285" t="s">
        <v>1100</v>
      </c>
      <c r="D7285" t="s">
        <v>1049</v>
      </c>
      <c r="E7285">
        <v>9.33</v>
      </c>
      <c r="F7285">
        <v>61.47</v>
      </c>
      <c r="G7285">
        <v>-18.78</v>
      </c>
      <c r="H7285">
        <v>32.65</v>
      </c>
      <c r="I7285">
        <v>-47.267000000000003</v>
      </c>
      <c r="J7285" t="s">
        <v>78</v>
      </c>
      <c r="K7285">
        <v>36.69</v>
      </c>
      <c r="L7285">
        <v>9.5053263157894747</v>
      </c>
      <c r="M7285">
        <v>-2.1590664956822052</v>
      </c>
      <c r="N7285">
        <v>9.550504081632651</v>
      </c>
      <c r="O7285">
        <v>-2.6218938758868542</v>
      </c>
      <c r="P7285">
        <v>25320000</v>
      </c>
      <c r="Q7285">
        <v>559580</v>
      </c>
      <c r="R7285">
        <v>45.25</v>
      </c>
      <c r="S7285">
        <v>53.541999999999987</v>
      </c>
      <c r="T7285">
        <v>6.827</v>
      </c>
      <c r="U7285">
        <v>26.302399999999999</v>
      </c>
      <c r="V7285">
        <v>2.2022511673215899</v>
      </c>
      <c r="AC7285">
        <v>9.4999000000000002</v>
      </c>
      <c r="AD7285">
        <v>7.3101000000000003</v>
      </c>
      <c r="AH7285" s="85">
        <f>IF(AND(M7285&lt;Variables!$G$6,M7285&gt;Variables!$G$5),0,1)</f>
        <v>0</v>
      </c>
      <c r="AI7285" s="85">
        <f t="shared" si="644"/>
        <v>1</v>
      </c>
      <c r="AJ7285" s="85">
        <f>IF(I7285&gt;Variables!$G$7,0,1)</f>
        <v>1</v>
      </c>
      <c r="AK7285" s="85">
        <f>IF(F7285&gt;Variables!$G$8,0,1)</f>
        <v>0</v>
      </c>
      <c r="AL7285" s="85">
        <f>IF(G7285&gt;Variables!$G$9,0,1)</f>
        <v>1</v>
      </c>
      <c r="AM7285" s="85">
        <f>IF(AND(K7285&gt;Variables!$G$10,K7285&lt;Variables!$G$11),0,1)</f>
        <v>1</v>
      </c>
      <c r="AN7285" s="103">
        <f>IF(H7285&lt;Variables!$G$13,1,0)</f>
        <v>1</v>
      </c>
      <c r="AO7285" s="101">
        <f>IF(R7285&lt;Variables!$G$12,0,1)</f>
        <v>1</v>
      </c>
      <c r="AP7285" s="86">
        <f t="shared" si="645"/>
        <v>1</v>
      </c>
      <c r="AR7285">
        <v>0</v>
      </c>
      <c r="AS7285">
        <v>0</v>
      </c>
      <c r="AT7285">
        <v>1</v>
      </c>
      <c r="AU7285">
        <v>0</v>
      </c>
      <c r="BA7285">
        <v>-2.25</v>
      </c>
    </row>
    <row r="7286" spans="3:53" ht="12.75" x14ac:dyDescent="0.2">
      <c r="C7286" t="s">
        <v>1100</v>
      </c>
      <c r="D7286" t="s">
        <v>756</v>
      </c>
      <c r="E7286">
        <v>3.1</v>
      </c>
      <c r="F7286">
        <v>54.25</v>
      </c>
      <c r="G7286">
        <v>27.53</v>
      </c>
      <c r="H7286">
        <v>27.2</v>
      </c>
      <c r="I7286">
        <v>-56.308999999999997</v>
      </c>
      <c r="J7286" t="s">
        <v>78</v>
      </c>
      <c r="K7286">
        <v>58.98</v>
      </c>
      <c r="L7286">
        <v>3.0295000000000001</v>
      </c>
      <c r="M7286">
        <v>1.0265720415910331</v>
      </c>
      <c r="N7286">
        <v>2.9676360000000002</v>
      </c>
      <c r="O7286">
        <v>3.1325944286967751</v>
      </c>
      <c r="P7286">
        <v>105990000</v>
      </c>
      <c r="Q7286">
        <v>1960000</v>
      </c>
      <c r="R7286">
        <v>54.08</v>
      </c>
      <c r="S7286">
        <v>53.541999999999987</v>
      </c>
      <c r="T7286">
        <v>6.827</v>
      </c>
      <c r="U7286">
        <v>26.302399999999999</v>
      </c>
      <c r="V7286">
        <v>2.4067185612147211</v>
      </c>
      <c r="AC7286">
        <v>3.75</v>
      </c>
      <c r="AD7286">
        <v>2.87</v>
      </c>
      <c r="AH7286" s="85">
        <f>IF(AND(M7286&lt;Variables!$G$6,M7286&gt;Variables!$G$5),0,1)</f>
        <v>1</v>
      </c>
      <c r="AI7286" s="85">
        <f t="shared" si="644"/>
        <v>0</v>
      </c>
      <c r="AJ7286" s="85">
        <f>IF(I7286&gt;Variables!$G$7,0,1)</f>
        <v>1</v>
      </c>
      <c r="AK7286" s="85">
        <f>IF(F7286&gt;Variables!$G$8,0,1)</f>
        <v>0</v>
      </c>
      <c r="AL7286" s="85">
        <f>IF(G7286&gt;Variables!$G$9,0,1)</f>
        <v>0</v>
      </c>
      <c r="AM7286" s="85">
        <f>IF(AND(K7286&gt;Variables!$G$10,K7286&lt;Variables!$G$11),0,1)</f>
        <v>0</v>
      </c>
      <c r="AN7286" s="103">
        <f>IF(H7286&lt;Variables!$G$13,1,0)</f>
        <v>1</v>
      </c>
      <c r="AO7286" s="101">
        <f>IF(R7286&lt;Variables!$G$12,0,1)</f>
        <v>1</v>
      </c>
      <c r="AP7286" s="86">
        <f t="shared" si="645"/>
        <v>1</v>
      </c>
      <c r="AR7286">
        <v>0</v>
      </c>
      <c r="AS7286">
        <v>0</v>
      </c>
      <c r="AT7286">
        <v>1</v>
      </c>
      <c r="AU7286">
        <v>0</v>
      </c>
      <c r="BA7286">
        <v>-2.25</v>
      </c>
    </row>
    <row r="7287" spans="3:53" ht="12.75" x14ac:dyDescent="0.2">
      <c r="C7287" t="s">
        <v>1100</v>
      </c>
      <c r="D7287" t="s">
        <v>1059</v>
      </c>
      <c r="E7287">
        <v>5.1100000000000003</v>
      </c>
      <c r="F7287">
        <v>29.02</v>
      </c>
      <c r="G7287">
        <v>13.27</v>
      </c>
      <c r="H7287">
        <v>335.46</v>
      </c>
      <c r="I7287">
        <v>-27.408000000000001</v>
      </c>
      <c r="J7287" t="s">
        <v>78</v>
      </c>
      <c r="K7287">
        <v>43.36</v>
      </c>
      <c r="L7287">
        <v>5.1690850000000008</v>
      </c>
      <c r="M7287">
        <v>-0.94958778971521463</v>
      </c>
      <c r="N7287">
        <v>5.2964900000000004</v>
      </c>
      <c r="O7287">
        <v>-3.3322068011079078</v>
      </c>
      <c r="P7287">
        <v>6840000</v>
      </c>
      <c r="Q7287">
        <v>48840</v>
      </c>
      <c r="R7287">
        <v>140.05000000000001</v>
      </c>
      <c r="S7287">
        <v>53.541999999999987</v>
      </c>
      <c r="T7287">
        <v>6.827</v>
      </c>
      <c r="U7287">
        <v>26.302399999999999</v>
      </c>
      <c r="V7287">
        <v>2.3046892832089241</v>
      </c>
      <c r="AC7287">
        <v>5.3</v>
      </c>
      <c r="AD7287">
        <v>4.5102000000000002</v>
      </c>
      <c r="AH7287" s="85">
        <f>IF(AND(M7287&lt;Variables!$G$6,M7287&gt;Variables!$G$5),0,1)</f>
        <v>1</v>
      </c>
      <c r="AI7287" s="85">
        <f t="shared" si="644"/>
        <v>1</v>
      </c>
      <c r="AJ7287" s="85">
        <f>IF(I7287&gt;Variables!$G$7,0,1)</f>
        <v>1</v>
      </c>
      <c r="AK7287" s="85">
        <f>IF(F7287&gt;Variables!$G$8,0,1)</f>
        <v>0</v>
      </c>
      <c r="AL7287" s="85">
        <f>IF(G7287&gt;Variables!$G$9,0,1)</f>
        <v>0</v>
      </c>
      <c r="AM7287" s="85">
        <f>IF(AND(K7287&gt;Variables!$G$10,K7287&lt;Variables!$G$11),0,1)</f>
        <v>1</v>
      </c>
      <c r="AN7287" s="103">
        <f>IF(H7287&lt;Variables!$G$13,1,0)</f>
        <v>1</v>
      </c>
      <c r="AO7287" s="101">
        <f>IF(R7287&lt;Variables!$G$12,0,1)</f>
        <v>1</v>
      </c>
      <c r="AP7287" s="86">
        <f t="shared" si="645"/>
        <v>1</v>
      </c>
      <c r="AR7287">
        <v>0</v>
      </c>
      <c r="AS7287">
        <v>0</v>
      </c>
      <c r="AT7287">
        <v>1</v>
      </c>
      <c r="AU7287">
        <v>0</v>
      </c>
      <c r="BA7287">
        <v>-2.25</v>
      </c>
    </row>
    <row r="7288" spans="3:53" ht="12.75" x14ac:dyDescent="0.2">
      <c r="C7288" t="s">
        <v>1100</v>
      </c>
      <c r="D7288" t="s">
        <v>1070</v>
      </c>
      <c r="E7288">
        <v>3.17</v>
      </c>
      <c r="F7288">
        <v>21.97</v>
      </c>
      <c r="G7288">
        <v>9.06</v>
      </c>
      <c r="H7288">
        <v>153.27000000000001</v>
      </c>
      <c r="I7288">
        <v>-28.323</v>
      </c>
      <c r="J7288" t="s">
        <v>78</v>
      </c>
      <c r="K7288">
        <v>54.47</v>
      </c>
      <c r="L7288">
        <v>3.0995105263157892</v>
      </c>
      <c r="M7288">
        <v>0.98368672812516067</v>
      </c>
      <c r="N7288">
        <v>3.082642857142857</v>
      </c>
      <c r="O7288">
        <v>1.536251361308711</v>
      </c>
      <c r="P7288">
        <v>8700000</v>
      </c>
      <c r="Q7288">
        <v>101740</v>
      </c>
      <c r="R7288">
        <v>85.51</v>
      </c>
      <c r="S7288">
        <v>53.541999999999987</v>
      </c>
      <c r="T7288">
        <v>6.827</v>
      </c>
      <c r="U7288">
        <v>26.302399999999999</v>
      </c>
      <c r="V7288">
        <v>2.375034578968156</v>
      </c>
      <c r="AC7288">
        <v>3.3650000000000002</v>
      </c>
      <c r="AD7288">
        <v>2.41</v>
      </c>
      <c r="AH7288" s="85">
        <f>IF(AND(M7288&lt;Variables!$G$6,M7288&gt;Variables!$G$5),0,1)</f>
        <v>1</v>
      </c>
      <c r="AI7288" s="85">
        <f t="shared" si="644"/>
        <v>0</v>
      </c>
      <c r="AJ7288" s="85">
        <f>IF(I7288&gt;Variables!$G$7,0,1)</f>
        <v>1</v>
      </c>
      <c r="AK7288" s="85">
        <f>IF(F7288&gt;Variables!$G$8,0,1)</f>
        <v>0</v>
      </c>
      <c r="AL7288" s="85">
        <f>IF(G7288&gt;Variables!$G$9,0,1)</f>
        <v>1</v>
      </c>
      <c r="AM7288" s="85">
        <f>IF(AND(K7288&gt;Variables!$G$10,K7288&lt;Variables!$G$11),0,1)</f>
        <v>0</v>
      </c>
      <c r="AN7288" s="103">
        <f>IF(H7288&lt;Variables!$G$13,1,0)</f>
        <v>1</v>
      </c>
      <c r="AO7288" s="101">
        <f>IF(R7288&lt;Variables!$G$12,0,1)</f>
        <v>1</v>
      </c>
      <c r="AP7288" s="86">
        <f t="shared" si="645"/>
        <v>1</v>
      </c>
      <c r="AR7288">
        <v>1</v>
      </c>
      <c r="AS7288">
        <v>0</v>
      </c>
      <c r="AT7288">
        <v>0</v>
      </c>
      <c r="AU7288">
        <v>0</v>
      </c>
      <c r="BA7288">
        <v>2</v>
      </c>
    </row>
    <row r="7289" spans="3:53" ht="12.75" x14ac:dyDescent="0.2">
      <c r="C7289" t="s">
        <v>1100</v>
      </c>
      <c r="D7289" t="s">
        <v>1096</v>
      </c>
      <c r="E7289">
        <v>24.25</v>
      </c>
      <c r="F7289">
        <v>21.35</v>
      </c>
      <c r="G7289">
        <v>11.63</v>
      </c>
      <c r="H7289">
        <v>-99999</v>
      </c>
      <c r="I7289">
        <v>-99999</v>
      </c>
      <c r="J7289" t="s">
        <v>78</v>
      </c>
      <c r="K7289">
        <v>-99999</v>
      </c>
      <c r="L7289">
        <v>24.150749999999999</v>
      </c>
      <c r="M7289">
        <v>-0.62420421726034248</v>
      </c>
      <c r="N7289">
        <v>23.847718</v>
      </c>
      <c r="O7289">
        <v>0.63856005006432726</v>
      </c>
      <c r="P7289">
        <v>2850000</v>
      </c>
      <c r="Q7289"/>
      <c r="R7289"/>
      <c r="S7289">
        <v>53.541999999999987</v>
      </c>
      <c r="T7289">
        <v>6.827</v>
      </c>
      <c r="U7289">
        <v>26.302399999999999</v>
      </c>
      <c r="V7289"/>
      <c r="AC7289">
        <v>29.3</v>
      </c>
      <c r="AD7289">
        <v>22.66</v>
      </c>
      <c r="AH7289" s="85">
        <f>IF(AND(M7289&lt;Variables!$G$6,M7289&gt;Variables!$G$5),0,1)</f>
        <v>1</v>
      </c>
      <c r="AI7289" s="85">
        <f t="shared" si="644"/>
        <v>0</v>
      </c>
      <c r="AJ7289" s="85">
        <f>IF(I7289&gt;Variables!$G$7,0,1)</f>
        <v>1</v>
      </c>
      <c r="AK7289" s="85">
        <f>IF(F7289&gt;Variables!$G$8,0,1)</f>
        <v>0</v>
      </c>
      <c r="AL7289" s="85">
        <f>IF(G7289&gt;Variables!$G$9,0,1)</f>
        <v>1</v>
      </c>
      <c r="AM7289" s="85">
        <f>IF(AND(K7289&gt;Variables!$G$10,K7289&lt;Variables!$G$11),0,1)</f>
        <v>1</v>
      </c>
      <c r="AN7289" s="103">
        <f>IF(H7289&lt;Variables!$G$13,1,0)</f>
        <v>1</v>
      </c>
      <c r="AO7289" s="101">
        <f>IF(R7289&lt;Variables!$G$12,0,1)</f>
        <v>0</v>
      </c>
      <c r="AP7289" s="86">
        <f t="shared" si="645"/>
        <v>1</v>
      </c>
      <c r="AR7289">
        <v>0</v>
      </c>
      <c r="AS7289">
        <v>0</v>
      </c>
      <c r="AT7289">
        <v>1</v>
      </c>
      <c r="AU7289">
        <v>0</v>
      </c>
      <c r="BA7289">
        <v>-2.25</v>
      </c>
    </row>
    <row r="7290" spans="3:53" ht="12.75" x14ac:dyDescent="0.2">
      <c r="C7290" t="s">
        <v>1100</v>
      </c>
      <c r="D7290" t="s">
        <v>1048</v>
      </c>
      <c r="E7290">
        <v>10.01</v>
      </c>
      <c r="F7290">
        <v>138.47999999999999</v>
      </c>
      <c r="G7290">
        <v>55.47</v>
      </c>
      <c r="H7290">
        <v>33.130000000000003</v>
      </c>
      <c r="I7290">
        <v>-46.948</v>
      </c>
      <c r="J7290" t="s">
        <v>78</v>
      </c>
      <c r="K7290">
        <v>48.88</v>
      </c>
      <c r="L7290">
        <v>9.8800800000000013</v>
      </c>
      <c r="M7290">
        <v>-0.71031813507583508</v>
      </c>
      <c r="N7290">
        <v>9.8458819999999996</v>
      </c>
      <c r="O7290">
        <v>-0.36545227740895991</v>
      </c>
      <c r="P7290">
        <v>150000000</v>
      </c>
      <c r="Q7290">
        <v>54420</v>
      </c>
      <c r="R7290">
        <v>2756.34</v>
      </c>
      <c r="S7290">
        <v>53.541999999999987</v>
      </c>
      <c r="T7290">
        <v>6.827</v>
      </c>
      <c r="U7290">
        <v>26.302399999999999</v>
      </c>
      <c r="V7290">
        <v>2.3715675048849811</v>
      </c>
      <c r="AC7290">
        <v>10.16</v>
      </c>
      <c r="AD7290">
        <v>6.45</v>
      </c>
      <c r="AH7290" s="85">
        <f>IF(AND(M7290&lt;Variables!$G$6,M7290&gt;Variables!$G$5),0,1)</f>
        <v>1</v>
      </c>
      <c r="AI7290" s="85">
        <f t="shared" si="644"/>
        <v>0</v>
      </c>
      <c r="AJ7290" s="85">
        <f>IF(I7290&gt;Variables!$G$7,0,1)</f>
        <v>1</v>
      </c>
      <c r="AK7290" s="85">
        <f>IF(F7290&gt;Variables!$G$8,0,1)</f>
        <v>0</v>
      </c>
      <c r="AL7290" s="85">
        <f>IF(G7290&gt;Variables!$G$9,0,1)</f>
        <v>0</v>
      </c>
      <c r="AM7290" s="85">
        <f>IF(AND(K7290&gt;Variables!$G$10,K7290&lt;Variables!$G$11),0,1)</f>
        <v>1</v>
      </c>
      <c r="AN7290" s="103">
        <f>IF(H7290&lt;Variables!$G$13,1,0)</f>
        <v>1</v>
      </c>
      <c r="AO7290" s="101">
        <f>IF(R7290&lt;Variables!$G$12,0,1)</f>
        <v>1</v>
      </c>
      <c r="AP7290" s="86">
        <f t="shared" si="645"/>
        <v>1</v>
      </c>
      <c r="AR7290">
        <v>0</v>
      </c>
      <c r="AS7290">
        <v>0</v>
      </c>
      <c r="AT7290">
        <v>1</v>
      </c>
      <c r="AU7290">
        <v>0</v>
      </c>
      <c r="BA7290">
        <v>-2.25</v>
      </c>
    </row>
    <row r="7291" spans="3:53" ht="12.75" x14ac:dyDescent="0.2">
      <c r="C7291" t="s">
        <v>1100</v>
      </c>
      <c r="D7291" t="s">
        <v>1042</v>
      </c>
      <c r="E7291">
        <v>15.48</v>
      </c>
      <c r="F7291">
        <v>13.57</v>
      </c>
      <c r="G7291">
        <v>4.24</v>
      </c>
      <c r="H7291">
        <v>2590</v>
      </c>
      <c r="I7291">
        <v>307.279</v>
      </c>
      <c r="J7291" t="s">
        <v>78</v>
      </c>
      <c r="K7291">
        <v>35.659999999999997</v>
      </c>
      <c r="L7291">
        <v>15.50207</v>
      </c>
      <c r="M7291">
        <v>-0.14236808374625401</v>
      </c>
      <c r="N7291">
        <v>15.55982</v>
      </c>
      <c r="O7291">
        <v>-0.51298793944918097</v>
      </c>
      <c r="P7291">
        <v>5508000</v>
      </c>
      <c r="Q7291">
        <v>3463000</v>
      </c>
      <c r="R7291">
        <v>1.59</v>
      </c>
      <c r="S7291">
        <v>53.541999999999987</v>
      </c>
      <c r="T7291">
        <v>6.827</v>
      </c>
      <c r="U7291">
        <v>26.302399999999999</v>
      </c>
      <c r="V7291">
        <v>2.2162431497465809</v>
      </c>
      <c r="AC7291">
        <v>15.75</v>
      </c>
      <c r="AD7291">
        <v>15.38</v>
      </c>
      <c r="AH7291" s="85">
        <f>IF(AND(M7291&lt;Variables!$G$6,M7291&gt;Variables!$G$5),0,1)</f>
        <v>1</v>
      </c>
      <c r="AI7291" s="85">
        <f t="shared" si="644"/>
        <v>1</v>
      </c>
      <c r="AJ7291" s="85">
        <f>IF(I7291&gt;Variables!$G$7,0,1)</f>
        <v>0</v>
      </c>
      <c r="AK7291" s="85">
        <f>IF(F7291&gt;Variables!$G$8,0,1)</f>
        <v>0</v>
      </c>
      <c r="AL7291" s="85">
        <f>IF(G7291&gt;Variables!$G$9,0,1)</f>
        <v>1</v>
      </c>
      <c r="AM7291" s="85">
        <f>IF(AND(K7291&gt;Variables!$G$10,K7291&lt;Variables!$G$11),0,1)</f>
        <v>1</v>
      </c>
      <c r="AN7291" s="103">
        <f>IF(H7291&lt;Variables!$G$13,1,0)</f>
        <v>0</v>
      </c>
      <c r="AO7291" s="101">
        <f>IF(R7291&lt;Variables!$G$12,0,1)</f>
        <v>0</v>
      </c>
      <c r="AP7291" s="86">
        <f t="shared" si="645"/>
        <v>1</v>
      </c>
      <c r="AR7291">
        <v>1</v>
      </c>
      <c r="AS7291">
        <v>0</v>
      </c>
      <c r="AT7291">
        <v>0</v>
      </c>
      <c r="AU7291">
        <v>0</v>
      </c>
      <c r="BA7291">
        <v>1.1200000000000001</v>
      </c>
    </row>
    <row r="7292" spans="3:53" ht="12.75" x14ac:dyDescent="0.2">
      <c r="C7292" t="s">
        <v>1100</v>
      </c>
      <c r="D7292" t="s">
        <v>888</v>
      </c>
      <c r="E7292">
        <v>22.65</v>
      </c>
      <c r="F7292">
        <v>9.74</v>
      </c>
      <c r="G7292">
        <v>6.5</v>
      </c>
      <c r="H7292">
        <v>3070</v>
      </c>
      <c r="I7292">
        <v>-61.814999999999998</v>
      </c>
      <c r="J7292" t="s">
        <v>78</v>
      </c>
      <c r="K7292">
        <v>70.33</v>
      </c>
      <c r="L7292">
        <v>22.533660000000001</v>
      </c>
      <c r="M7292">
        <v>0.56067234528256404</v>
      </c>
      <c r="N7292">
        <v>22.419944000000001</v>
      </c>
      <c r="O7292">
        <v>1.070725243559927</v>
      </c>
      <c r="P7292">
        <v>2742000</v>
      </c>
      <c r="Q7292">
        <v>3673000</v>
      </c>
      <c r="R7292">
        <v>0.75</v>
      </c>
      <c r="S7292">
        <v>53.541999999999987</v>
      </c>
      <c r="T7292">
        <v>6.827</v>
      </c>
      <c r="U7292">
        <v>26.302399999999999</v>
      </c>
      <c r="V7292">
        <v>2.5301225411871839</v>
      </c>
      <c r="AC7292">
        <v>23.4679</v>
      </c>
      <c r="AD7292">
        <v>22.55</v>
      </c>
      <c r="AH7292" s="85">
        <f>IF(AND(M7292&lt;Variables!$G$6,M7292&gt;Variables!$G$5),0,1)</f>
        <v>1</v>
      </c>
      <c r="AI7292" s="85">
        <f t="shared" si="644"/>
        <v>0</v>
      </c>
      <c r="AJ7292" s="85">
        <f>IF(I7292&gt;Variables!$G$7,0,1)</f>
        <v>1</v>
      </c>
      <c r="AK7292" s="85">
        <f>IF(F7292&gt;Variables!$G$8,0,1)</f>
        <v>0</v>
      </c>
      <c r="AL7292" s="85">
        <f>IF(G7292&gt;Variables!$G$9,0,1)</f>
        <v>1</v>
      </c>
      <c r="AM7292" s="85">
        <f>IF(AND(K7292&gt;Variables!$G$10,K7292&lt;Variables!$G$11),0,1)</f>
        <v>0</v>
      </c>
      <c r="AN7292" s="103">
        <f>IF(H7292&lt;Variables!$G$13,1,0)</f>
        <v>0</v>
      </c>
      <c r="AO7292" s="101">
        <f>IF(R7292&lt;Variables!$G$12,0,1)</f>
        <v>0</v>
      </c>
      <c r="AP7292" s="86">
        <f t="shared" si="645"/>
        <v>1</v>
      </c>
      <c r="AR7292">
        <v>1</v>
      </c>
      <c r="AS7292">
        <v>0</v>
      </c>
      <c r="AT7292">
        <v>0</v>
      </c>
      <c r="AU7292">
        <v>0</v>
      </c>
      <c r="BA7292">
        <v>1.4</v>
      </c>
    </row>
    <row r="7293" spans="3:53" ht="12.75" x14ac:dyDescent="0.2">
      <c r="C7293" t="s">
        <v>1100</v>
      </c>
      <c r="D7293" t="s">
        <v>1087</v>
      </c>
      <c r="E7293">
        <v>15.31</v>
      </c>
      <c r="F7293">
        <v>150.19</v>
      </c>
      <c r="G7293">
        <v>148.76</v>
      </c>
      <c r="H7293">
        <v>182.8</v>
      </c>
      <c r="I7293">
        <v>-68.367000000000004</v>
      </c>
      <c r="J7293" t="s">
        <v>78</v>
      </c>
      <c r="K7293">
        <v>74.09</v>
      </c>
      <c r="L7293">
        <v>11.30142857142857</v>
      </c>
      <c r="M7293">
        <v>15.5606118063456</v>
      </c>
      <c r="N7293">
        <v>10.810487500000001</v>
      </c>
      <c r="O7293">
        <v>20.80861293258053</v>
      </c>
      <c r="P7293">
        <v>2700000</v>
      </c>
      <c r="Q7293">
        <v>24860</v>
      </c>
      <c r="R7293">
        <v>108.61</v>
      </c>
      <c r="S7293">
        <v>53.541999999999987</v>
      </c>
      <c r="T7293">
        <v>6.827</v>
      </c>
      <c r="U7293">
        <v>26.302399999999999</v>
      </c>
      <c r="V7293">
        <v>1.1294148532928829</v>
      </c>
      <c r="AC7293">
        <v>77.77</v>
      </c>
      <c r="AD7293">
        <v>13.07</v>
      </c>
      <c r="AH7293" s="85">
        <f>IF(AND(M7293&lt;Variables!$G$6,M7293&gt;Variables!$G$5),0,1)</f>
        <v>1</v>
      </c>
      <c r="AI7293" s="85">
        <f t="shared" si="644"/>
        <v>0</v>
      </c>
      <c r="AJ7293" s="85">
        <f>IF(I7293&gt;Variables!$G$7,0,1)</f>
        <v>1</v>
      </c>
      <c r="AK7293" s="85">
        <f>IF(F7293&gt;Variables!$G$8,0,1)</f>
        <v>0</v>
      </c>
      <c r="AL7293" s="85">
        <f>IF(G7293&gt;Variables!$G$9,0,1)</f>
        <v>0</v>
      </c>
      <c r="AM7293" s="85">
        <f>IF(AND(K7293&gt;Variables!$G$10,K7293&lt;Variables!$G$11),0,1)</f>
        <v>0</v>
      </c>
      <c r="AN7293" s="103">
        <f>IF(H7293&lt;Variables!$G$13,1,0)</f>
        <v>1</v>
      </c>
      <c r="AO7293" s="101">
        <f>IF(R7293&lt;Variables!$G$12,0,1)</f>
        <v>1</v>
      </c>
      <c r="AP7293" s="86">
        <f t="shared" si="645"/>
        <v>1</v>
      </c>
      <c r="AR7293">
        <v>0</v>
      </c>
      <c r="AS7293">
        <v>0</v>
      </c>
      <c r="AT7293">
        <v>1</v>
      </c>
      <c r="AU7293">
        <v>0</v>
      </c>
      <c r="BA7293">
        <v>-2.25</v>
      </c>
    </row>
    <row r="7294" spans="3:53" ht="12.75" x14ac:dyDescent="0.2">
      <c r="C7294" t="s">
        <v>1100</v>
      </c>
      <c r="D7294" t="s">
        <v>1089</v>
      </c>
      <c r="E7294">
        <v>2.23</v>
      </c>
      <c r="F7294">
        <v>7.28</v>
      </c>
      <c r="G7294">
        <v>1.24</v>
      </c>
      <c r="H7294">
        <v>-99999</v>
      </c>
      <c r="I7294">
        <v>0.69099999999999995</v>
      </c>
      <c r="J7294" t="s">
        <v>78</v>
      </c>
      <c r="K7294">
        <v>63</v>
      </c>
      <c r="L7294">
        <v>2.2136</v>
      </c>
      <c r="M7294">
        <v>0.16263100831225369</v>
      </c>
      <c r="N7294">
        <v>2.2136</v>
      </c>
      <c r="O7294">
        <v>0.16263100831225369</v>
      </c>
      <c r="P7294">
        <v>18975</v>
      </c>
      <c r="Q7294">
        <v>116312</v>
      </c>
      <c r="R7294">
        <v>0.16</v>
      </c>
      <c r="S7294">
        <v>53.541999999999987</v>
      </c>
      <c r="T7294">
        <v>6.827</v>
      </c>
      <c r="U7294">
        <v>26.302399999999999</v>
      </c>
      <c r="V7294">
        <v>2.4913457752078059</v>
      </c>
      <c r="AC7294">
        <v>2.23</v>
      </c>
      <c r="AD7294">
        <v>2.1800000000000002</v>
      </c>
      <c r="AH7294" s="85">
        <f>IF(AND(M7294&lt;Variables!$G$6,M7294&gt;Variables!$G$5),0,1)</f>
        <v>1</v>
      </c>
      <c r="AI7294" s="85">
        <f t="shared" si="644"/>
        <v>1</v>
      </c>
      <c r="AJ7294" s="85">
        <f>IF(I7294&gt;Variables!$G$7,0,1)</f>
        <v>0</v>
      </c>
      <c r="AK7294" s="85">
        <f>IF(F7294&gt;Variables!$G$8,0,1)</f>
        <v>1</v>
      </c>
      <c r="AL7294" s="85">
        <f>IF(G7294&gt;Variables!$G$9,0,1)</f>
        <v>1</v>
      </c>
      <c r="AM7294" s="85">
        <f>IF(AND(K7294&gt;Variables!$G$10,K7294&lt;Variables!$G$11),0,1)</f>
        <v>0</v>
      </c>
      <c r="AN7294" s="103">
        <f>IF(H7294&lt;Variables!$G$13,1,0)</f>
        <v>1</v>
      </c>
      <c r="AO7294" s="101">
        <f>IF(R7294&lt;Variables!$G$12,0,1)</f>
        <v>0</v>
      </c>
      <c r="AP7294" s="86">
        <f t="shared" si="645"/>
        <v>1</v>
      </c>
      <c r="AR7294">
        <v>0</v>
      </c>
      <c r="AS7294">
        <v>0</v>
      </c>
      <c r="AT7294">
        <v>0</v>
      </c>
      <c r="AU7294">
        <v>0</v>
      </c>
      <c r="BA7294">
        <v>0</v>
      </c>
    </row>
    <row r="7295" spans="3:53" ht="12.75" x14ac:dyDescent="0.2">
      <c r="C7295" t="s">
        <v>1100</v>
      </c>
      <c r="D7295" t="s">
        <v>295</v>
      </c>
      <c r="E7295">
        <v>69.09</v>
      </c>
      <c r="F7295">
        <v>8.61</v>
      </c>
      <c r="G7295">
        <v>7.21</v>
      </c>
      <c r="H7295">
        <v>2400</v>
      </c>
      <c r="I7295">
        <v>8.9999999999999993E-3</v>
      </c>
      <c r="J7295" t="s">
        <v>78</v>
      </c>
      <c r="K7295">
        <v>57.3</v>
      </c>
      <c r="L7295">
        <v>68.983928571428564</v>
      </c>
      <c r="M7295">
        <v>0.21174704253061469</v>
      </c>
      <c r="N7295">
        <v>68.82537948717949</v>
      </c>
      <c r="O7295">
        <v>0.44259910383385448</v>
      </c>
      <c r="P7295">
        <v>277316</v>
      </c>
      <c r="Q7295">
        <v>370535</v>
      </c>
      <c r="R7295">
        <v>0.75</v>
      </c>
      <c r="S7295">
        <v>53.541999999999987</v>
      </c>
      <c r="T7295">
        <v>6.827</v>
      </c>
      <c r="U7295">
        <v>26.302399999999999</v>
      </c>
      <c r="V7295">
        <v>2.4326584410447571</v>
      </c>
      <c r="AC7295">
        <v>69.09</v>
      </c>
      <c r="AD7295">
        <v>67.394999999999996</v>
      </c>
      <c r="AH7295" s="85">
        <f>IF(AND(M7295&lt;Variables!$G$6,M7295&gt;Variables!$G$5),0,1)</f>
        <v>1</v>
      </c>
      <c r="AI7295" s="85">
        <f t="shared" si="644"/>
        <v>0</v>
      </c>
      <c r="AJ7295" s="85">
        <f>IF(I7295&gt;Variables!$G$7,0,1)</f>
        <v>0</v>
      </c>
      <c r="AK7295" s="85">
        <f>IF(F7295&gt;Variables!$G$8,0,1)</f>
        <v>1</v>
      </c>
      <c r="AL7295" s="85">
        <f>IF(G7295&gt;Variables!$G$9,0,1)</f>
        <v>1</v>
      </c>
      <c r="AM7295" s="85">
        <f>IF(AND(K7295&gt;Variables!$G$10,K7295&lt;Variables!$G$11),0,1)</f>
        <v>0</v>
      </c>
      <c r="AN7295" s="103">
        <f>IF(H7295&lt;Variables!$G$13,1,0)</f>
        <v>1</v>
      </c>
      <c r="AO7295" s="101">
        <f>IF(R7295&lt;Variables!$G$12,0,1)</f>
        <v>0</v>
      </c>
      <c r="AP7295" s="86">
        <f t="shared" si="645"/>
        <v>1</v>
      </c>
      <c r="AR7295">
        <v>0</v>
      </c>
      <c r="AS7295">
        <v>0</v>
      </c>
      <c r="AT7295">
        <v>0</v>
      </c>
      <c r="AU7295">
        <v>1</v>
      </c>
      <c r="BA7295">
        <v>-1.1200000000000001</v>
      </c>
    </row>
    <row r="7296" spans="3:53" ht="12.75" x14ac:dyDescent="0.2">
      <c r="C7296" t="s">
        <v>1100</v>
      </c>
      <c r="D7296" t="s">
        <v>1046</v>
      </c>
      <c r="E7296">
        <v>33.56</v>
      </c>
      <c r="F7296">
        <v>7.13</v>
      </c>
      <c r="G7296">
        <v>6.48</v>
      </c>
      <c r="H7296">
        <v>1920</v>
      </c>
      <c r="I7296">
        <v>-61.46</v>
      </c>
      <c r="J7296" t="s">
        <v>78</v>
      </c>
      <c r="K7296">
        <v>64.7</v>
      </c>
      <c r="L7296">
        <v>33.410600000000002</v>
      </c>
      <c r="M7296">
        <v>0.32744099178107527</v>
      </c>
      <c r="N7296">
        <v>33.388196874999998</v>
      </c>
      <c r="O7296">
        <v>0.39475963764516619</v>
      </c>
      <c r="P7296">
        <v>233193</v>
      </c>
      <c r="Q7296">
        <v>557565</v>
      </c>
      <c r="R7296">
        <v>0.42</v>
      </c>
      <c r="S7296">
        <v>53.541999999999987</v>
      </c>
      <c r="T7296">
        <v>6.827</v>
      </c>
      <c r="U7296">
        <v>26.302399999999999</v>
      </c>
      <c r="V7296">
        <v>2.4968774853250149</v>
      </c>
      <c r="AC7296">
        <v>34.26</v>
      </c>
      <c r="AD7296">
        <v>33.43</v>
      </c>
      <c r="AH7296" s="85">
        <f>IF(AND(M7296&lt;Variables!$G$6,M7296&gt;Variables!$G$5),0,1)</f>
        <v>1</v>
      </c>
      <c r="AI7296" s="85">
        <f t="shared" si="644"/>
        <v>0</v>
      </c>
      <c r="AJ7296" s="85">
        <f>IF(I7296&gt;Variables!$G$7,0,1)</f>
        <v>1</v>
      </c>
      <c r="AK7296" s="85">
        <f>IF(F7296&gt;Variables!$G$8,0,1)</f>
        <v>1</v>
      </c>
      <c r="AL7296" s="85">
        <f>IF(G7296&gt;Variables!$G$9,0,1)</f>
        <v>1</v>
      </c>
      <c r="AM7296" s="85">
        <f>IF(AND(K7296&gt;Variables!$G$10,K7296&lt;Variables!$G$11),0,1)</f>
        <v>0</v>
      </c>
      <c r="AN7296" s="103">
        <f>IF(H7296&lt;Variables!$G$13,1,0)</f>
        <v>1</v>
      </c>
      <c r="AO7296" s="101">
        <f>IF(R7296&lt;Variables!$G$12,0,1)</f>
        <v>0</v>
      </c>
      <c r="AP7296" s="86">
        <f t="shared" si="645"/>
        <v>1</v>
      </c>
      <c r="AR7296">
        <v>1</v>
      </c>
      <c r="AS7296">
        <v>0</v>
      </c>
      <c r="AT7296">
        <v>0</v>
      </c>
      <c r="AU7296">
        <v>0</v>
      </c>
      <c r="BA7296">
        <v>1.52</v>
      </c>
    </row>
    <row r="7297" spans="3:53" ht="12.75" x14ac:dyDescent="0.2">
      <c r="C7297" t="s">
        <v>1100</v>
      </c>
      <c r="D7297" t="s">
        <v>925</v>
      </c>
      <c r="E7297">
        <v>54.65</v>
      </c>
      <c r="F7297">
        <v>6.36</v>
      </c>
      <c r="G7297">
        <v>1.35</v>
      </c>
      <c r="H7297">
        <v>-99999</v>
      </c>
      <c r="I7297">
        <v>-0.152</v>
      </c>
      <c r="J7297" t="s">
        <v>78</v>
      </c>
      <c r="K7297">
        <v>54.87</v>
      </c>
      <c r="L7297">
        <v>54.627222222222223</v>
      </c>
      <c r="M7297">
        <v>4.1696752738253018E-2</v>
      </c>
      <c r="N7297">
        <v>54.636277777777792</v>
      </c>
      <c r="O7297">
        <v>2.5115587628459678E-2</v>
      </c>
      <c r="P7297">
        <v>129866</v>
      </c>
      <c r="Q7297">
        <v>214801</v>
      </c>
      <c r="R7297">
        <v>0.6</v>
      </c>
      <c r="S7297">
        <v>53.541999999999987</v>
      </c>
      <c r="T7297">
        <v>6.827</v>
      </c>
      <c r="U7297">
        <v>26.302399999999999</v>
      </c>
      <c r="V7297">
        <v>2.4157826379481131</v>
      </c>
      <c r="AC7297">
        <v>54.79</v>
      </c>
      <c r="AD7297">
        <v>54.61</v>
      </c>
      <c r="AH7297" s="85">
        <f>IF(AND(M7297&lt;Variables!$G$6,M7297&gt;Variables!$G$5),0,1)</f>
        <v>1</v>
      </c>
      <c r="AI7297" s="85">
        <f t="shared" si="644"/>
        <v>1</v>
      </c>
      <c r="AJ7297" s="85">
        <f>IF(I7297&gt;Variables!$G$7,0,1)</f>
        <v>1</v>
      </c>
      <c r="AK7297" s="85">
        <f>IF(F7297&gt;Variables!$G$8,0,1)</f>
        <v>1</v>
      </c>
      <c r="AL7297" s="85">
        <f>IF(G7297&gt;Variables!$G$9,0,1)</f>
        <v>1</v>
      </c>
      <c r="AM7297" s="85">
        <f>IF(AND(K7297&gt;Variables!$G$10,K7297&lt;Variables!$G$11),0,1)</f>
        <v>0</v>
      </c>
      <c r="AN7297" s="103">
        <f>IF(H7297&lt;Variables!$G$13,1,0)</f>
        <v>1</v>
      </c>
      <c r="AO7297" s="101">
        <f>IF(R7297&lt;Variables!$G$12,0,1)</f>
        <v>0</v>
      </c>
      <c r="AP7297" s="86">
        <f t="shared" si="645"/>
        <v>1</v>
      </c>
      <c r="AR7297">
        <v>0</v>
      </c>
      <c r="AS7297">
        <v>0</v>
      </c>
      <c r="AT7297">
        <v>0</v>
      </c>
      <c r="AU7297">
        <v>0</v>
      </c>
      <c r="BA7297">
        <v>0</v>
      </c>
    </row>
    <row r="7298" spans="3:53" ht="12.75" x14ac:dyDescent="0.2">
      <c r="C7298" t="s">
        <v>1100</v>
      </c>
      <c r="D7298" t="s">
        <v>1044</v>
      </c>
      <c r="E7298">
        <v>12.73</v>
      </c>
      <c r="F7298">
        <v>6.92</v>
      </c>
      <c r="G7298">
        <v>-0.78</v>
      </c>
      <c r="H7298">
        <v>-99999</v>
      </c>
      <c r="I7298">
        <v>-3.165</v>
      </c>
      <c r="J7298" t="s">
        <v>78</v>
      </c>
      <c r="K7298">
        <v>45.09</v>
      </c>
      <c r="L7298">
        <v>12.798745</v>
      </c>
      <c r="M7298">
        <v>-0.45899031506604782</v>
      </c>
      <c r="N7298">
        <v>12.716142</v>
      </c>
      <c r="O7298">
        <v>0.18761979852065669</v>
      </c>
      <c r="P7298">
        <v>5825000</v>
      </c>
      <c r="Q7298">
        <v>1017000</v>
      </c>
      <c r="R7298">
        <v>5.73</v>
      </c>
      <c r="S7298">
        <v>53.541999999999987</v>
      </c>
      <c r="T7298">
        <v>6.827</v>
      </c>
      <c r="U7298">
        <v>26.302399999999999</v>
      </c>
      <c r="V7298">
        <v>2.3215576288048552</v>
      </c>
      <c r="AC7298">
        <v>12.89</v>
      </c>
      <c r="AD7298">
        <v>12.21</v>
      </c>
      <c r="AH7298" s="85">
        <f>IF(AND(M7298&lt;Variables!$G$6,M7298&gt;Variables!$G$5),0,1)</f>
        <v>1</v>
      </c>
      <c r="AI7298" s="85">
        <f t="shared" si="644"/>
        <v>0</v>
      </c>
      <c r="AJ7298" s="85">
        <f>IF(I7298&gt;Variables!$G$7,0,1)</f>
        <v>1</v>
      </c>
      <c r="AK7298" s="85">
        <f>IF(F7298&gt;Variables!$G$8,0,1)</f>
        <v>1</v>
      </c>
      <c r="AL7298" s="85">
        <f>IF(G7298&gt;Variables!$G$9,0,1)</f>
        <v>1</v>
      </c>
      <c r="AM7298" s="85">
        <f>IF(AND(K7298&gt;Variables!$G$10,K7298&lt;Variables!$G$11),0,1)</f>
        <v>1</v>
      </c>
      <c r="AN7298" s="103">
        <f>IF(H7298&lt;Variables!$G$13,1,0)</f>
        <v>1</v>
      </c>
      <c r="AO7298" s="101">
        <f>IF(R7298&lt;Variables!$G$12,0,1)</f>
        <v>1</v>
      </c>
      <c r="AP7298" s="86">
        <f t="shared" si="645"/>
        <v>1</v>
      </c>
      <c r="AR7298">
        <v>0</v>
      </c>
      <c r="AS7298">
        <v>0</v>
      </c>
      <c r="AT7298">
        <v>1</v>
      </c>
      <c r="AU7298">
        <v>0</v>
      </c>
      <c r="BA7298">
        <v>-2.25</v>
      </c>
    </row>
    <row r="7299" spans="3:53" ht="12.75" x14ac:dyDescent="0.2">
      <c r="C7299" t="s">
        <v>1100</v>
      </c>
      <c r="D7299" t="s">
        <v>807</v>
      </c>
      <c r="E7299">
        <v>43.96</v>
      </c>
      <c r="F7299">
        <v>6.8</v>
      </c>
      <c r="G7299">
        <v>3.56</v>
      </c>
      <c r="H7299">
        <v>6310</v>
      </c>
      <c r="I7299">
        <v>43.96</v>
      </c>
      <c r="J7299" t="s">
        <v>78</v>
      </c>
      <c r="K7299">
        <v>53.71</v>
      </c>
      <c r="L7299">
        <v>43.953869999999988</v>
      </c>
      <c r="M7299">
        <v>-2.9280698150111441E-2</v>
      </c>
      <c r="N7299">
        <v>43.811203999999989</v>
      </c>
      <c r="O7299">
        <v>0.29626211596470431</v>
      </c>
      <c r="P7299">
        <v>2554000</v>
      </c>
      <c r="Q7299">
        <v>1380000</v>
      </c>
      <c r="R7299">
        <v>1.85</v>
      </c>
      <c r="S7299">
        <v>53.541999999999987</v>
      </c>
      <c r="T7299">
        <v>6.827</v>
      </c>
      <c r="U7299">
        <v>26.302399999999999</v>
      </c>
      <c r="V7299">
        <v>2.406510625606618</v>
      </c>
      <c r="AC7299">
        <v>46.21</v>
      </c>
      <c r="AD7299">
        <v>43.94</v>
      </c>
      <c r="AH7299" s="85">
        <f>IF(AND(M7299&lt;Variables!$G$6,M7299&gt;Variables!$G$5),0,1)</f>
        <v>1</v>
      </c>
      <c r="AI7299" s="85">
        <f t="shared" ref="AI7299:AI7308" si="646">IF(L7299&gt;N7299,0,1)</f>
        <v>0</v>
      </c>
      <c r="AJ7299" s="85">
        <f>IF(I7299&gt;Variables!$G$7,0,1)</f>
        <v>0</v>
      </c>
      <c r="AK7299" s="85">
        <f>IF(F7299&gt;Variables!$G$8,0,1)</f>
        <v>1</v>
      </c>
      <c r="AL7299" s="85">
        <f>IF(G7299&gt;Variables!$G$9,0,1)</f>
        <v>1</v>
      </c>
      <c r="AM7299" s="85">
        <f>IF(AND(K7299&gt;Variables!$G$10,K7299&lt;Variables!$G$11),0,1)</f>
        <v>0</v>
      </c>
      <c r="AN7299" s="103">
        <f>IF(H7299&lt;Variables!$G$13,1,0)</f>
        <v>0</v>
      </c>
      <c r="AO7299" s="101">
        <f>IF(R7299&lt;Variables!$G$12,0,1)</f>
        <v>0</v>
      </c>
      <c r="AP7299" s="86">
        <f t="shared" si="645"/>
        <v>1</v>
      </c>
      <c r="AR7299">
        <v>1</v>
      </c>
      <c r="AS7299">
        <v>0</v>
      </c>
      <c r="AT7299">
        <v>0</v>
      </c>
      <c r="AU7299">
        <v>0</v>
      </c>
      <c r="BA7299">
        <v>2</v>
      </c>
    </row>
    <row r="7300" spans="3:53" ht="12.75" x14ac:dyDescent="0.2">
      <c r="C7300" t="s">
        <v>1100</v>
      </c>
      <c r="D7300" t="s">
        <v>1060</v>
      </c>
      <c r="E7300">
        <v>25.86</v>
      </c>
      <c r="F7300">
        <v>6.02</v>
      </c>
      <c r="G7300">
        <v>5.56</v>
      </c>
      <c r="H7300">
        <v>4160</v>
      </c>
      <c r="I7300">
        <v>-64.620999999999995</v>
      </c>
      <c r="J7300" t="s">
        <v>78</v>
      </c>
      <c r="K7300">
        <v>52.24</v>
      </c>
      <c r="L7300">
        <v>25.822469999999999</v>
      </c>
      <c r="M7300">
        <v>0.1259755553980749</v>
      </c>
      <c r="N7300">
        <v>25.836478</v>
      </c>
      <c r="O7300">
        <v>7.1689337842427175E-2</v>
      </c>
      <c r="P7300">
        <v>4453000</v>
      </c>
      <c r="Q7300">
        <v>3914000</v>
      </c>
      <c r="R7300">
        <v>1.1399999999999999</v>
      </c>
      <c r="S7300">
        <v>53.541999999999987</v>
      </c>
      <c r="T7300">
        <v>6.827</v>
      </c>
      <c r="U7300">
        <v>26.302399999999999</v>
      </c>
      <c r="V7300">
        <v>2.3861160845747129</v>
      </c>
      <c r="AC7300">
        <v>26.85</v>
      </c>
      <c r="AD7300">
        <v>25.79</v>
      </c>
      <c r="AH7300" s="85">
        <f>IF(AND(M7300&lt;Variables!$G$6,M7300&gt;Variables!$G$5),0,1)</f>
        <v>1</v>
      </c>
      <c r="AI7300" s="85">
        <f t="shared" si="646"/>
        <v>1</v>
      </c>
      <c r="AJ7300" s="85">
        <f>IF(I7300&gt;Variables!$G$7,0,1)</f>
        <v>1</v>
      </c>
      <c r="AK7300" s="85">
        <f>IF(F7300&gt;Variables!$G$8,0,1)</f>
        <v>1</v>
      </c>
      <c r="AL7300" s="85">
        <f>IF(G7300&gt;Variables!$G$9,0,1)</f>
        <v>1</v>
      </c>
      <c r="AM7300" s="85">
        <f>IF(AND(K7300&gt;Variables!$G$10,K7300&lt;Variables!$G$11),0,1)</f>
        <v>0</v>
      </c>
      <c r="AN7300" s="103">
        <f>IF(H7300&lt;Variables!$G$13,1,0)</f>
        <v>0</v>
      </c>
      <c r="AO7300" s="101">
        <f>IF(R7300&lt;Variables!$G$12,0,1)</f>
        <v>0</v>
      </c>
      <c r="AP7300" s="86">
        <f t="shared" si="645"/>
        <v>1</v>
      </c>
      <c r="AR7300">
        <v>1</v>
      </c>
      <c r="AS7300">
        <v>0</v>
      </c>
      <c r="AT7300">
        <v>0</v>
      </c>
      <c r="AU7300">
        <v>0</v>
      </c>
      <c r="BA7300">
        <v>1.46</v>
      </c>
    </row>
    <row r="7301" spans="3:53" ht="12.75" x14ac:dyDescent="0.2">
      <c r="C7301" t="s">
        <v>1100</v>
      </c>
      <c r="D7301" t="s">
        <v>1036</v>
      </c>
      <c r="E7301">
        <v>703.06</v>
      </c>
      <c r="F7301">
        <v>14.87</v>
      </c>
      <c r="G7301">
        <v>2.44</v>
      </c>
      <c r="H7301">
        <v>12820</v>
      </c>
      <c r="I7301">
        <v>71.625</v>
      </c>
      <c r="J7301" t="s">
        <v>76</v>
      </c>
      <c r="K7301">
        <v>44.52</v>
      </c>
      <c r="L7301">
        <v>703.94062105263163</v>
      </c>
      <c r="M7301">
        <v>-0.16895189978569089</v>
      </c>
      <c r="N7301">
        <v>703.87436530612263</v>
      </c>
      <c r="O7301">
        <v>-0.15955479578151399</v>
      </c>
      <c r="P7301">
        <v>2282000</v>
      </c>
      <c r="Q7301">
        <v>568465</v>
      </c>
      <c r="R7301">
        <v>4.01</v>
      </c>
      <c r="S7301">
        <v>53.541999999999987</v>
      </c>
      <c r="T7301">
        <v>6.827</v>
      </c>
      <c r="U7301">
        <v>26.302399999999999</v>
      </c>
      <c r="V7301">
        <v>2.3119460760799631</v>
      </c>
      <c r="AC7301">
        <v>714.68989999999997</v>
      </c>
      <c r="AD7301">
        <v>699.5</v>
      </c>
      <c r="AH7301" s="85">
        <f>IF(AND(M7301&lt;Variables!$G$6,M7301&gt;Variables!$G$5),0,1)</f>
        <v>1</v>
      </c>
      <c r="AI7301" s="85">
        <f t="shared" si="646"/>
        <v>0</v>
      </c>
      <c r="AJ7301" s="85">
        <f>IF(I7301&gt;Variables!$G$7,0,1)</f>
        <v>0</v>
      </c>
      <c r="AK7301" s="85">
        <f>IF(F7301&gt;Variables!$G$8,0,1)</f>
        <v>0</v>
      </c>
      <c r="AL7301" s="85">
        <f>IF(G7301&gt;Variables!$G$9,0,1)</f>
        <v>1</v>
      </c>
      <c r="AM7301" s="85">
        <f>IF(AND(K7301&gt;Variables!$G$10,K7301&lt;Variables!$G$11),0,1)</f>
        <v>1</v>
      </c>
      <c r="AN7301" s="103">
        <f>IF(H7301&lt;Variables!$G$13,1,0)</f>
        <v>0</v>
      </c>
      <c r="AO7301" s="101">
        <f>IF(R7301&lt;Variables!$G$12,0,1)</f>
        <v>1</v>
      </c>
      <c r="AP7301" s="86">
        <f t="shared" si="645"/>
        <v>0</v>
      </c>
      <c r="AR7301">
        <v>0</v>
      </c>
      <c r="AS7301">
        <v>1</v>
      </c>
      <c r="AT7301">
        <v>0</v>
      </c>
      <c r="AU7301">
        <v>0</v>
      </c>
      <c r="BA7301">
        <v>0.4</v>
      </c>
    </row>
    <row r="7302" spans="3:53" ht="12.75" x14ac:dyDescent="0.2">
      <c r="C7302" t="s">
        <v>1100</v>
      </c>
      <c r="D7302" t="s">
        <v>1037</v>
      </c>
      <c r="E7302">
        <v>66.489999999999995</v>
      </c>
      <c r="F7302">
        <v>8.83</v>
      </c>
      <c r="G7302">
        <v>1.58</v>
      </c>
      <c r="H7302">
        <v>3300</v>
      </c>
      <c r="I7302">
        <v>2.6909999999999998</v>
      </c>
      <c r="J7302" t="s">
        <v>76</v>
      </c>
      <c r="K7302">
        <v>45.66</v>
      </c>
      <c r="L7302">
        <v>66.938220000000001</v>
      </c>
      <c r="M7302">
        <v>-0.59490676626894912</v>
      </c>
      <c r="N7302">
        <v>66.913365999999996</v>
      </c>
      <c r="O7302">
        <v>-0.55798418510285386</v>
      </c>
      <c r="P7302">
        <v>5585000</v>
      </c>
      <c r="Q7302">
        <v>781900</v>
      </c>
      <c r="R7302">
        <v>7.14</v>
      </c>
      <c r="S7302">
        <v>53.541999999999987</v>
      </c>
      <c r="T7302">
        <v>6.827</v>
      </c>
      <c r="U7302">
        <v>26.302399999999999</v>
      </c>
      <c r="V7302">
        <v>2.330048662107119</v>
      </c>
      <c r="AC7302">
        <v>70.704999999999998</v>
      </c>
      <c r="AD7302">
        <v>65.83</v>
      </c>
      <c r="AH7302" s="85">
        <f>IF(AND(M7302&lt;Variables!$G$6,M7302&gt;Variables!$G$5),0,1)</f>
        <v>1</v>
      </c>
      <c r="AI7302" s="85">
        <f t="shared" si="646"/>
        <v>0</v>
      </c>
      <c r="AJ7302" s="85">
        <f>IF(I7302&gt;Variables!$G$7,0,1)</f>
        <v>0</v>
      </c>
      <c r="AK7302" s="85">
        <f>IF(F7302&gt;Variables!$G$8,0,1)</f>
        <v>1</v>
      </c>
      <c r="AL7302" s="85">
        <f>IF(G7302&gt;Variables!$G$9,0,1)</f>
        <v>1</v>
      </c>
      <c r="AM7302" s="85">
        <f>IF(AND(K7302&gt;Variables!$G$10,K7302&lt;Variables!$G$11),0,1)</f>
        <v>1</v>
      </c>
      <c r="AN7302" s="103">
        <f>IF(H7302&lt;Variables!$G$13,1,0)</f>
        <v>0</v>
      </c>
      <c r="AO7302" s="101">
        <f>IF(R7302&lt;Variables!$G$12,0,1)</f>
        <v>1</v>
      </c>
      <c r="AP7302" s="86">
        <f t="shared" si="645"/>
        <v>0</v>
      </c>
      <c r="AR7302">
        <v>1</v>
      </c>
      <c r="AS7302">
        <v>0</v>
      </c>
      <c r="AT7302">
        <v>0</v>
      </c>
      <c r="AU7302">
        <v>0</v>
      </c>
      <c r="BA7302">
        <v>1.19</v>
      </c>
    </row>
    <row r="7303" spans="3:53" ht="12.75" x14ac:dyDescent="0.2">
      <c r="C7303" t="s">
        <v>1100</v>
      </c>
      <c r="D7303" t="s">
        <v>1038</v>
      </c>
      <c r="E7303">
        <v>5.17</v>
      </c>
      <c r="F7303">
        <v>7.14</v>
      </c>
      <c r="G7303">
        <v>-15.12</v>
      </c>
      <c r="H7303">
        <v>41.21</v>
      </c>
      <c r="I7303">
        <v>-44.295000000000002</v>
      </c>
      <c r="J7303" t="s">
        <v>76</v>
      </c>
      <c r="K7303">
        <v>59.29</v>
      </c>
      <c r="L7303">
        <v>5.1487736842105267</v>
      </c>
      <c r="M7303">
        <v>1.383364664248091</v>
      </c>
      <c r="N7303">
        <v>5.1385346938775509</v>
      </c>
      <c r="O7303">
        <v>1.585380093268864</v>
      </c>
      <c r="P7303">
        <v>9532000</v>
      </c>
      <c r="Q7303">
        <v>136903</v>
      </c>
      <c r="R7303">
        <v>69.63</v>
      </c>
      <c r="S7303">
        <v>53.541999999999987</v>
      </c>
      <c r="T7303">
        <v>6.827</v>
      </c>
      <c r="U7303">
        <v>26.302399999999999</v>
      </c>
      <c r="V7303">
        <v>2.3901619088028121</v>
      </c>
      <c r="AC7303">
        <v>5.31</v>
      </c>
      <c r="AD7303">
        <v>4.5900999999999996</v>
      </c>
      <c r="AH7303" s="85">
        <f>IF(AND(M7303&lt;Variables!$G$6,M7303&gt;Variables!$G$5),0,1)</f>
        <v>1</v>
      </c>
      <c r="AI7303" s="85">
        <f t="shared" si="646"/>
        <v>0</v>
      </c>
      <c r="AJ7303" s="85">
        <f>IF(I7303&gt;Variables!$G$7,0,1)</f>
        <v>1</v>
      </c>
      <c r="AK7303" s="85">
        <f>IF(F7303&gt;Variables!$G$8,0,1)</f>
        <v>1</v>
      </c>
      <c r="AL7303" s="85">
        <f>IF(G7303&gt;Variables!$G$9,0,1)</f>
        <v>1</v>
      </c>
      <c r="AM7303" s="85">
        <f>IF(AND(K7303&gt;Variables!$G$10,K7303&lt;Variables!$G$11),0,1)</f>
        <v>0</v>
      </c>
      <c r="AN7303" s="103">
        <f>IF(H7303&lt;Variables!$G$13,1,0)</f>
        <v>1</v>
      </c>
      <c r="AO7303" s="101">
        <f>IF(R7303&lt;Variables!$G$12,0,1)</f>
        <v>1</v>
      </c>
      <c r="AP7303" s="86">
        <f t="shared" si="645"/>
        <v>0</v>
      </c>
      <c r="AR7303">
        <v>0</v>
      </c>
      <c r="AS7303">
        <v>0</v>
      </c>
      <c r="AT7303">
        <v>1</v>
      </c>
      <c r="AU7303">
        <v>0</v>
      </c>
      <c r="BA7303">
        <v>-2.25</v>
      </c>
    </row>
    <row r="7304" spans="3:53" ht="12.75" x14ac:dyDescent="0.2">
      <c r="C7304" t="s">
        <v>1100</v>
      </c>
      <c r="D7304" t="s">
        <v>1052</v>
      </c>
      <c r="E7304">
        <v>11.02</v>
      </c>
      <c r="F7304">
        <v>6.08</v>
      </c>
      <c r="G7304">
        <v>5.45</v>
      </c>
      <c r="H7304">
        <v>3600</v>
      </c>
      <c r="I7304">
        <v>10.943</v>
      </c>
      <c r="J7304" t="s">
        <v>76</v>
      </c>
      <c r="K7304">
        <v>54.33</v>
      </c>
      <c r="L7304">
        <v>10.975350000000001</v>
      </c>
      <c r="M7304">
        <v>0.40682073920194578</v>
      </c>
      <c r="N7304">
        <v>10.984316</v>
      </c>
      <c r="O7304">
        <v>0.32486319585124668</v>
      </c>
      <c r="P7304">
        <v>208641</v>
      </c>
      <c r="Q7304">
        <v>677595</v>
      </c>
      <c r="R7304">
        <v>0.31</v>
      </c>
      <c r="S7304">
        <v>53.541999999999987</v>
      </c>
      <c r="T7304">
        <v>6.827</v>
      </c>
      <c r="U7304">
        <v>26.302399999999999</v>
      </c>
      <c r="V7304">
        <v>2.3961941511641989</v>
      </c>
      <c r="AC7304">
        <v>11.2</v>
      </c>
      <c r="AD7304">
        <v>10.75</v>
      </c>
      <c r="AH7304" s="85">
        <f>IF(AND(M7304&lt;Variables!$G$6,M7304&gt;Variables!$G$5),0,1)</f>
        <v>1</v>
      </c>
      <c r="AI7304" s="85">
        <f t="shared" si="646"/>
        <v>1</v>
      </c>
      <c r="AJ7304" s="85">
        <f>IF(I7304&gt;Variables!$G$7,0,1)</f>
        <v>0</v>
      </c>
      <c r="AK7304" s="85">
        <f>IF(F7304&gt;Variables!$G$8,0,1)</f>
        <v>1</v>
      </c>
      <c r="AL7304" s="85">
        <f>IF(G7304&gt;Variables!$G$9,0,1)</f>
        <v>1</v>
      </c>
      <c r="AM7304" s="85">
        <f>IF(AND(K7304&gt;Variables!$G$10,K7304&lt;Variables!$G$11),0,1)</f>
        <v>0</v>
      </c>
      <c r="AN7304" s="103">
        <f>IF(H7304&lt;Variables!$G$13,1,0)</f>
        <v>0</v>
      </c>
      <c r="AO7304" s="101">
        <f>IF(R7304&lt;Variables!$G$12,0,1)</f>
        <v>0</v>
      </c>
      <c r="AP7304" s="86">
        <f t="shared" si="645"/>
        <v>0</v>
      </c>
      <c r="AR7304">
        <v>1</v>
      </c>
      <c r="AS7304">
        <v>0</v>
      </c>
      <c r="AT7304">
        <v>0</v>
      </c>
      <c r="AU7304">
        <v>0</v>
      </c>
      <c r="BA7304">
        <v>0.83</v>
      </c>
    </row>
    <row r="7305" spans="3:53" ht="12.75" x14ac:dyDescent="0.2">
      <c r="C7305" t="s">
        <v>1100</v>
      </c>
      <c r="D7305" t="s">
        <v>1091</v>
      </c>
      <c r="E7305">
        <v>2.5</v>
      </c>
      <c r="F7305">
        <v>13.12</v>
      </c>
      <c r="G7305">
        <v>3.94</v>
      </c>
      <c r="H7305">
        <v>-99999</v>
      </c>
      <c r="I7305">
        <v>1688.28</v>
      </c>
      <c r="J7305" t="s">
        <v>76</v>
      </c>
      <c r="K7305">
        <v>66.569999999999993</v>
      </c>
      <c r="L7305">
        <v>2.5037500000000001</v>
      </c>
      <c r="M7305">
        <v>4.9925112331492813E-2</v>
      </c>
      <c r="N7305">
        <v>2.5024999999999999</v>
      </c>
      <c r="O7305">
        <v>9.990009990009778E-2</v>
      </c>
      <c r="P7305">
        <v>17327</v>
      </c>
      <c r="Q7305">
        <v>37295</v>
      </c>
      <c r="R7305">
        <v>0.46</v>
      </c>
      <c r="S7305">
        <v>53.541999999999987</v>
      </c>
      <c r="T7305">
        <v>6.827</v>
      </c>
      <c r="U7305">
        <v>26.302399999999999</v>
      </c>
      <c r="V7305">
        <v>2.534978022765852</v>
      </c>
      <c r="AC7305">
        <v>2.5299999999999998</v>
      </c>
      <c r="AD7305">
        <v>2.4805000000000001</v>
      </c>
      <c r="AH7305" s="85">
        <f>IF(AND(M7305&lt;Variables!$G$6,M7305&gt;Variables!$G$5),0,1)</f>
        <v>1</v>
      </c>
      <c r="AI7305" s="85">
        <f t="shared" si="646"/>
        <v>0</v>
      </c>
      <c r="AJ7305" s="85">
        <f>IF(I7305&gt;Variables!$G$7,0,1)</f>
        <v>0</v>
      </c>
      <c r="AK7305" s="85">
        <f>IF(F7305&gt;Variables!$G$8,0,1)</f>
        <v>0</v>
      </c>
      <c r="AL7305" s="85">
        <f>IF(G7305&gt;Variables!$G$9,0,1)</f>
        <v>1</v>
      </c>
      <c r="AM7305" s="85">
        <f>IF(AND(K7305&gt;Variables!$G$10,K7305&lt;Variables!$G$11),0,1)</f>
        <v>0</v>
      </c>
      <c r="AN7305" s="103">
        <f>IF(H7305&lt;Variables!$G$13,1,0)</f>
        <v>1</v>
      </c>
      <c r="AO7305" s="101">
        <f>IF(R7305&lt;Variables!$G$12,0,1)</f>
        <v>0</v>
      </c>
      <c r="AP7305" s="86">
        <f t="shared" si="645"/>
        <v>0</v>
      </c>
      <c r="AR7305">
        <v>0</v>
      </c>
      <c r="AS7305">
        <v>0</v>
      </c>
      <c r="AT7305">
        <v>0</v>
      </c>
      <c r="AU7305">
        <v>0</v>
      </c>
      <c r="BA7305">
        <v>0</v>
      </c>
    </row>
    <row r="7306" spans="3:53" ht="12.75" x14ac:dyDescent="0.2">
      <c r="C7306" t="s">
        <v>1100</v>
      </c>
      <c r="D7306" t="s">
        <v>1040</v>
      </c>
      <c r="E7306">
        <v>2.77</v>
      </c>
      <c r="F7306">
        <v>8.24</v>
      </c>
      <c r="G7306">
        <v>2.2200000000000002</v>
      </c>
      <c r="H7306">
        <v>-99999</v>
      </c>
      <c r="I7306">
        <v>186.715</v>
      </c>
      <c r="J7306" t="s">
        <v>78</v>
      </c>
      <c r="K7306">
        <v>51.36</v>
      </c>
      <c r="L7306">
        <v>2.76</v>
      </c>
      <c r="M7306">
        <v>0</v>
      </c>
      <c r="N7306">
        <v>2.7593333333333332</v>
      </c>
      <c r="O7306">
        <v>2.4160425223497369E-2</v>
      </c>
      <c r="P7306">
        <v>214239</v>
      </c>
      <c r="Q7306">
        <v>61287</v>
      </c>
      <c r="R7306">
        <v>3.5</v>
      </c>
      <c r="S7306">
        <v>53.541999999999987</v>
      </c>
      <c r="T7306">
        <v>6.827</v>
      </c>
      <c r="U7306">
        <v>26.302399999999999</v>
      </c>
      <c r="V7306">
        <v>2.3810896000000001</v>
      </c>
      <c r="AC7306">
        <v>2.77</v>
      </c>
      <c r="AD7306">
        <v>2.7501000000000002</v>
      </c>
      <c r="AH7306" s="85">
        <f>IF(AND(M7306&lt;Variables!$G$6,M7306&gt;Variables!$G$5),0,1)</f>
        <v>1</v>
      </c>
      <c r="AI7306" s="85">
        <f t="shared" si="646"/>
        <v>0</v>
      </c>
      <c r="AJ7306" s="85">
        <f>IF(I7306&gt;Variables!$G$7,0,1)</f>
        <v>0</v>
      </c>
      <c r="AK7306" s="85">
        <f>IF(F7306&gt;Variables!$G$8,0,1)</f>
        <v>1</v>
      </c>
      <c r="AL7306" s="85">
        <f>IF(G7306&gt;Variables!$G$9,0,1)</f>
        <v>1</v>
      </c>
      <c r="AM7306" s="85">
        <f>IF(AND(K7306&gt;Variables!$G$10,K7306&lt;Variables!$G$11),0,1)</f>
        <v>0</v>
      </c>
      <c r="AN7306" s="103">
        <f>IF(H7306&lt;Variables!$G$13,1,0)</f>
        <v>1</v>
      </c>
      <c r="AO7306" s="101">
        <f>IF(R7306&lt;Variables!$G$12,0,1)</f>
        <v>1</v>
      </c>
      <c r="AP7306" s="86">
        <f t="shared" si="645"/>
        <v>1</v>
      </c>
      <c r="AR7306">
        <v>0</v>
      </c>
      <c r="AS7306">
        <v>0</v>
      </c>
      <c r="AT7306">
        <v>0</v>
      </c>
      <c r="AU7306">
        <v>0</v>
      </c>
      <c r="BA7306">
        <v>0</v>
      </c>
    </row>
    <row r="7307" spans="3:53" ht="12.75" x14ac:dyDescent="0.2">
      <c r="C7307" t="s">
        <v>1100</v>
      </c>
      <c r="D7307" t="s">
        <v>1039</v>
      </c>
      <c r="E7307">
        <v>6.17</v>
      </c>
      <c r="F7307">
        <v>22.49</v>
      </c>
      <c r="G7307">
        <v>-5.38</v>
      </c>
      <c r="H7307">
        <v>6.19</v>
      </c>
      <c r="I7307">
        <v>-41.96</v>
      </c>
      <c r="J7307" t="s">
        <v>76</v>
      </c>
      <c r="K7307">
        <v>50.98</v>
      </c>
      <c r="L7307">
        <v>6.1259842105263154</v>
      </c>
      <c r="M7307">
        <v>0.55527060313402765</v>
      </c>
      <c r="N7307">
        <v>6.1878346938775506</v>
      </c>
      <c r="O7307">
        <v>-0.44982930628531331</v>
      </c>
      <c r="P7307">
        <v>10870000</v>
      </c>
      <c r="Q7307">
        <v>250890</v>
      </c>
      <c r="R7307">
        <v>43.33</v>
      </c>
      <c r="S7307">
        <v>53.541999999999987</v>
      </c>
      <c r="T7307">
        <v>6.827</v>
      </c>
      <c r="U7307">
        <v>26.302399999999999</v>
      </c>
      <c r="V7307">
        <v>2.3611442152467008</v>
      </c>
      <c r="AC7307">
        <v>6.41</v>
      </c>
      <c r="AD7307">
        <v>5.3</v>
      </c>
      <c r="AH7307" s="85">
        <f>IF(AND(M7307&lt;Variables!$G$6,M7307&gt;Variables!$G$5),0,1)</f>
        <v>1</v>
      </c>
      <c r="AI7307" s="85">
        <f t="shared" si="646"/>
        <v>1</v>
      </c>
      <c r="AJ7307" s="85">
        <f>IF(I7307&gt;Variables!$G$7,0,1)</f>
        <v>1</v>
      </c>
      <c r="AK7307" s="85">
        <f>IF(F7307&gt;Variables!$G$8,0,1)</f>
        <v>0</v>
      </c>
      <c r="AL7307" s="85">
        <f>IF(G7307&gt;Variables!$G$9,0,1)</f>
        <v>1</v>
      </c>
      <c r="AM7307" s="85">
        <f>IF(AND(K7307&gt;Variables!$G$10,K7307&lt;Variables!$G$11),0,1)</f>
        <v>0</v>
      </c>
      <c r="AN7307" s="103">
        <f>IF(H7307&lt;Variables!$G$13,1,0)</f>
        <v>1</v>
      </c>
      <c r="AO7307" s="101">
        <f>IF(R7307&lt;Variables!$G$12,0,1)</f>
        <v>1</v>
      </c>
      <c r="AP7307" s="86">
        <f t="shared" si="645"/>
        <v>0</v>
      </c>
      <c r="AR7307">
        <v>0</v>
      </c>
      <c r="AS7307">
        <v>0</v>
      </c>
      <c r="AT7307">
        <v>1</v>
      </c>
      <c r="AU7307">
        <v>0</v>
      </c>
      <c r="BA7307">
        <v>-2.25</v>
      </c>
    </row>
    <row r="7308" spans="3:53" ht="12.75" x14ac:dyDescent="0.2">
      <c r="C7308" t="s">
        <v>1100</v>
      </c>
      <c r="D7308" t="s">
        <v>1043</v>
      </c>
      <c r="E7308">
        <v>27.36</v>
      </c>
      <c r="F7308">
        <v>6.3</v>
      </c>
      <c r="G7308">
        <v>3.09</v>
      </c>
      <c r="H7308">
        <v>-99999</v>
      </c>
      <c r="I7308">
        <v>-0.184</v>
      </c>
      <c r="J7308" t="s">
        <v>78</v>
      </c>
      <c r="K7308">
        <v>55.15</v>
      </c>
      <c r="L7308">
        <v>27.363</v>
      </c>
      <c r="M7308">
        <v>-1.0963710119504861E-2</v>
      </c>
      <c r="N7308">
        <v>27.331452380952381</v>
      </c>
      <c r="O7308">
        <v>0.10444969645123341</v>
      </c>
      <c r="P7308">
        <v>123290</v>
      </c>
      <c r="Q7308">
        <v>205671</v>
      </c>
      <c r="R7308">
        <v>0.6</v>
      </c>
      <c r="S7308">
        <v>53.541999999999987</v>
      </c>
      <c r="T7308">
        <v>6.827</v>
      </c>
      <c r="U7308">
        <v>26.302399999999999</v>
      </c>
      <c r="V7308">
        <v>2.4208021219164562</v>
      </c>
      <c r="AC7308">
        <v>27.41</v>
      </c>
      <c r="AD7308">
        <v>27.31</v>
      </c>
      <c r="AH7308" s="85">
        <f>IF(AND(M7308&lt;Variables!$G$6,M7308&gt;Variables!$G$5),0,1)</f>
        <v>1</v>
      </c>
      <c r="AI7308" s="85">
        <f t="shared" si="646"/>
        <v>0</v>
      </c>
      <c r="AJ7308" s="85">
        <f>IF(I7308&gt;Variables!$G$7,0,1)</f>
        <v>1</v>
      </c>
      <c r="AK7308" s="85">
        <f>IF(F7308&gt;Variables!$G$8,0,1)</f>
        <v>1</v>
      </c>
      <c r="AL7308" s="85">
        <f>IF(G7308&gt;Variables!$G$9,0,1)</f>
        <v>1</v>
      </c>
      <c r="AM7308" s="85">
        <f>IF(AND(K7308&gt;Variables!$G$10,K7308&lt;Variables!$G$11),0,1)</f>
        <v>0</v>
      </c>
      <c r="AN7308" s="103">
        <f>IF(H7308&lt;Variables!$G$13,1,0)</f>
        <v>1</v>
      </c>
      <c r="AO7308" s="101">
        <f>IF(R7308&lt;Variables!$G$12,0,1)</f>
        <v>0</v>
      </c>
      <c r="AP7308" s="86">
        <f t="shared" si="645"/>
        <v>1</v>
      </c>
      <c r="AR7308">
        <v>0</v>
      </c>
      <c r="AS7308">
        <v>0</v>
      </c>
      <c r="AT7308">
        <v>0</v>
      </c>
      <c r="AU7308">
        <v>0</v>
      </c>
      <c r="BA7308">
        <v>0</v>
      </c>
    </row>
    <row r="7309" spans="3:53" ht="12.75" x14ac:dyDescent="0.2">
      <c r="C7309" t="s">
        <v>1101</v>
      </c>
      <c r="D7309" t="s">
        <v>487</v>
      </c>
      <c r="E7309">
        <v>17.579999999999998</v>
      </c>
      <c r="F7309">
        <v>5.56</v>
      </c>
      <c r="G7309">
        <v>1.41</v>
      </c>
      <c r="H7309">
        <v>2020</v>
      </c>
      <c r="I7309">
        <v>26.055</v>
      </c>
      <c r="J7309" t="s">
        <v>78</v>
      </c>
      <c r="K7309">
        <v>55.8</v>
      </c>
      <c r="L7309">
        <v>17.60671</v>
      </c>
      <c r="M7309">
        <v>-0.12784898484725701</v>
      </c>
      <c r="N7309">
        <v>17.620812903225811</v>
      </c>
      <c r="O7309">
        <v>-0.2077821461863773</v>
      </c>
      <c r="P7309">
        <v>649828</v>
      </c>
      <c r="Q7309">
        <v>3045000</v>
      </c>
      <c r="R7309">
        <v>0.21</v>
      </c>
      <c r="S7309">
        <v>34.030999999999992</v>
      </c>
      <c r="T7309">
        <v>5.7629999999999999</v>
      </c>
      <c r="U7309">
        <v>17.346</v>
      </c>
      <c r="V7309">
        <v>2.432553595241814</v>
      </c>
      <c r="AC7309">
        <v>17.670000000000002</v>
      </c>
      <c r="AD7309">
        <v>17.175000000000001</v>
      </c>
      <c r="AH7309" s="85">
        <f>IF(AND(M7309&lt;Variables!$G$6,M7309&gt;Variables!$G$5),0,1)</f>
        <v>1</v>
      </c>
      <c r="AI7309" s="85">
        <f t="shared" ref="AI7309:AI7372" si="647">IF(L7309&gt;N7309,0,1)</f>
        <v>1</v>
      </c>
      <c r="AJ7309" s="85">
        <f>IF(I7309&gt;Variables!$G$7,0,1)</f>
        <v>0</v>
      </c>
      <c r="AK7309" s="85">
        <f>IF(F7309&gt;Variables!$G$8,0,1)</f>
        <v>1</v>
      </c>
      <c r="AL7309" s="85">
        <f>IF(G7309&gt;Variables!$G$9,0,1)</f>
        <v>1</v>
      </c>
      <c r="AM7309" s="85">
        <f>IF(AND(K7309&gt;Variables!$G$10,K7309&lt;Variables!$G$11),0,1)</f>
        <v>0</v>
      </c>
      <c r="AN7309" s="103">
        <f>IF(H7309&lt;Variables!$G$13,1,0)</f>
        <v>1</v>
      </c>
      <c r="AO7309" s="101">
        <f>IF(R7309&lt;Variables!$G$12,0,1)</f>
        <v>0</v>
      </c>
      <c r="AP7309" s="86">
        <f t="shared" ref="AP7309:AP7372" si="648">IF(J7309="Pass", 0,1)</f>
        <v>1</v>
      </c>
      <c r="AR7309">
        <v>0</v>
      </c>
      <c r="AS7309">
        <v>0</v>
      </c>
      <c r="AT7309">
        <v>1</v>
      </c>
      <c r="AU7309">
        <v>0</v>
      </c>
      <c r="BA7309">
        <v>-2.25</v>
      </c>
    </row>
    <row r="7310" spans="3:53" ht="12.75" x14ac:dyDescent="0.2">
      <c r="C7310" t="s">
        <v>1101</v>
      </c>
      <c r="D7310" t="s">
        <v>1102</v>
      </c>
      <c r="E7310">
        <v>31.41</v>
      </c>
      <c r="F7310">
        <v>6.62</v>
      </c>
      <c r="G7310">
        <v>1.88</v>
      </c>
      <c r="H7310">
        <v>-99999</v>
      </c>
      <c r="I7310">
        <v>-99999</v>
      </c>
      <c r="J7310" t="s">
        <v>78</v>
      </c>
      <c r="K7310">
        <v>65.260000000000005</v>
      </c>
      <c r="L7310">
        <v>31.09027</v>
      </c>
      <c r="M7310">
        <v>1.221378907291558</v>
      </c>
      <c r="N7310">
        <v>30.895335483870969</v>
      </c>
      <c r="O7310">
        <v>1.8600364978364829</v>
      </c>
      <c r="P7310">
        <v>644078</v>
      </c>
      <c r="Q7310">
        <v>17934000</v>
      </c>
      <c r="R7310">
        <v>0.04</v>
      </c>
      <c r="S7310">
        <v>34.030999999999992</v>
      </c>
      <c r="T7310">
        <v>5.7629999999999999</v>
      </c>
      <c r="U7310">
        <v>17.346</v>
      </c>
      <c r="V7310">
        <v>2.4395105051526418</v>
      </c>
      <c r="AC7310">
        <v>31.98</v>
      </c>
      <c r="AD7310">
        <v>30.34</v>
      </c>
      <c r="AH7310" s="85">
        <f>IF(AND(M7310&lt;Variables!$G$6,M7310&gt;Variables!$G$5),0,1)</f>
        <v>1</v>
      </c>
      <c r="AI7310" s="85">
        <f t="shared" si="647"/>
        <v>0</v>
      </c>
      <c r="AJ7310" s="85">
        <f>IF(I7310&gt;Variables!$G$7,0,1)</f>
        <v>1</v>
      </c>
      <c r="AK7310" s="85">
        <f>IF(F7310&gt;Variables!$G$8,0,1)</f>
        <v>1</v>
      </c>
      <c r="AL7310" s="85">
        <f>IF(G7310&gt;Variables!$G$9,0,1)</f>
        <v>1</v>
      </c>
      <c r="AM7310" s="85">
        <f>IF(AND(K7310&gt;Variables!$G$10,K7310&lt;Variables!$G$11),0,1)</f>
        <v>0</v>
      </c>
      <c r="AN7310" s="103">
        <f>IF(H7310&lt;Variables!$G$13,1,0)</f>
        <v>1</v>
      </c>
      <c r="AO7310" s="101">
        <f>IF(R7310&lt;Variables!$G$12,0,1)</f>
        <v>0</v>
      </c>
      <c r="AP7310" s="86">
        <f t="shared" si="648"/>
        <v>1</v>
      </c>
      <c r="AR7310">
        <v>0</v>
      </c>
      <c r="AS7310">
        <v>0</v>
      </c>
      <c r="AT7310">
        <v>1</v>
      </c>
      <c r="AU7310">
        <v>0</v>
      </c>
      <c r="BA7310">
        <v>-1.57</v>
      </c>
    </row>
    <row r="7311" spans="3:53" ht="12.75" x14ac:dyDescent="0.2">
      <c r="C7311" t="s">
        <v>1101</v>
      </c>
      <c r="D7311" t="s">
        <v>576</v>
      </c>
      <c r="E7311">
        <v>10.199999999999999</v>
      </c>
      <c r="F7311">
        <v>5.59</v>
      </c>
      <c r="G7311">
        <v>0.3</v>
      </c>
      <c r="H7311">
        <v>15490</v>
      </c>
      <c r="I7311">
        <v>4.391</v>
      </c>
      <c r="J7311" t="s">
        <v>78</v>
      </c>
      <c r="K7311">
        <v>73.040000000000006</v>
      </c>
      <c r="L7311">
        <v>9.9740450000000003</v>
      </c>
      <c r="M7311">
        <v>2.1651696979510242</v>
      </c>
      <c r="N7311">
        <v>9.9689799999999984</v>
      </c>
      <c r="O7311">
        <v>2.2170773740142029</v>
      </c>
      <c r="P7311">
        <v>3324000</v>
      </c>
      <c r="Q7311">
        <v>6369000</v>
      </c>
      <c r="R7311">
        <v>0.52</v>
      </c>
      <c r="S7311">
        <v>34.030999999999992</v>
      </c>
      <c r="T7311">
        <v>5.7629999999999999</v>
      </c>
      <c r="U7311">
        <v>17.346</v>
      </c>
      <c r="V7311">
        <v>2.4053306354330668</v>
      </c>
      <c r="AC7311">
        <v>10.335000000000001</v>
      </c>
      <c r="AD7311">
        <v>9.81</v>
      </c>
      <c r="AH7311" s="85">
        <f>IF(AND(M7311&lt;Variables!$G$6,M7311&gt;Variables!$G$5),0,1)</f>
        <v>1</v>
      </c>
      <c r="AI7311" s="85">
        <f t="shared" si="647"/>
        <v>0</v>
      </c>
      <c r="AJ7311" s="85">
        <f>IF(I7311&gt;Variables!$G$7,0,1)</f>
        <v>0</v>
      </c>
      <c r="AK7311" s="85">
        <f>IF(F7311&gt;Variables!$G$8,0,1)</f>
        <v>1</v>
      </c>
      <c r="AL7311" s="85">
        <f>IF(G7311&gt;Variables!$G$9,0,1)</f>
        <v>1</v>
      </c>
      <c r="AM7311" s="85">
        <f>IF(AND(K7311&gt;Variables!$G$10,K7311&lt;Variables!$G$11),0,1)</f>
        <v>0</v>
      </c>
      <c r="AN7311" s="103">
        <f>IF(H7311&lt;Variables!$G$13,1,0)</f>
        <v>0</v>
      </c>
      <c r="AO7311" s="101">
        <f>IF(R7311&lt;Variables!$G$12,0,1)</f>
        <v>0</v>
      </c>
      <c r="AP7311" s="86">
        <f t="shared" si="648"/>
        <v>1</v>
      </c>
      <c r="AR7311">
        <v>0</v>
      </c>
      <c r="AS7311">
        <v>0</v>
      </c>
      <c r="AT7311">
        <v>1</v>
      </c>
      <c r="AU7311">
        <v>0</v>
      </c>
      <c r="BA7311">
        <v>-2.25</v>
      </c>
    </row>
    <row r="7312" spans="3:53" ht="12.75" x14ac:dyDescent="0.2">
      <c r="C7312" t="s">
        <v>1101</v>
      </c>
      <c r="D7312" t="s">
        <v>624</v>
      </c>
      <c r="E7312">
        <v>0.02</v>
      </c>
      <c r="F7312">
        <v>5.59</v>
      </c>
      <c r="G7312">
        <v>5.92</v>
      </c>
      <c r="H7312">
        <v>-99999</v>
      </c>
      <c r="I7312">
        <v>-67.367999999999995</v>
      </c>
      <c r="J7312" t="s">
        <v>78</v>
      </c>
      <c r="K7312">
        <v>53.74</v>
      </c>
      <c r="L7312">
        <v>1.6987499999999999E-2</v>
      </c>
      <c r="M7312">
        <v>7.3583517292118455E-2</v>
      </c>
      <c r="N7312">
        <v>1.6766666666666669E-2</v>
      </c>
      <c r="O7312">
        <v>1.391650099403591</v>
      </c>
      <c r="P7312">
        <v>1812000</v>
      </c>
      <c r="Q7312">
        <v>8096999.9999999991</v>
      </c>
      <c r="R7312">
        <v>0.22</v>
      </c>
      <c r="S7312">
        <v>34.030999999999992</v>
      </c>
      <c r="T7312">
        <v>5.7629999999999999</v>
      </c>
      <c r="U7312">
        <v>17.346</v>
      </c>
      <c r="V7312">
        <v>2.4030384441501109</v>
      </c>
      <c r="AC7312">
        <v>2.8000000000000001E-2</v>
      </c>
      <c r="AD7312">
        <v>1.7000000000000001E-2</v>
      </c>
      <c r="AH7312" s="85">
        <f>IF(AND(M7312&lt;Variables!$G$6,M7312&gt;Variables!$G$5),0,1)</f>
        <v>1</v>
      </c>
      <c r="AI7312" s="85">
        <f t="shared" si="647"/>
        <v>0</v>
      </c>
      <c r="AJ7312" s="85">
        <f>IF(I7312&gt;Variables!$G$7,0,1)</f>
        <v>1</v>
      </c>
      <c r="AK7312" s="85">
        <f>IF(F7312&gt;Variables!$G$8,0,1)</f>
        <v>1</v>
      </c>
      <c r="AL7312" s="85">
        <f>IF(G7312&gt;Variables!$G$9,0,1)</f>
        <v>1</v>
      </c>
      <c r="AM7312" s="85">
        <f>IF(AND(K7312&gt;Variables!$G$10,K7312&lt;Variables!$G$11),0,1)</f>
        <v>0</v>
      </c>
      <c r="AN7312" s="103">
        <f>IF(H7312&lt;Variables!$G$13,1,0)</f>
        <v>1</v>
      </c>
      <c r="AO7312" s="101">
        <f>IF(R7312&lt;Variables!$G$12,0,1)</f>
        <v>0</v>
      </c>
      <c r="AP7312" s="86">
        <f t="shared" si="648"/>
        <v>1</v>
      </c>
      <c r="AR7312">
        <v>1</v>
      </c>
      <c r="AS7312">
        <v>0</v>
      </c>
      <c r="AT7312">
        <v>0</v>
      </c>
      <c r="AU7312">
        <v>0</v>
      </c>
      <c r="BA7312">
        <v>2</v>
      </c>
    </row>
    <row r="7313" spans="3:53" ht="12.75" x14ac:dyDescent="0.2">
      <c r="C7313" t="s">
        <v>1101</v>
      </c>
      <c r="D7313" t="s">
        <v>367</v>
      </c>
      <c r="E7313">
        <v>26.25</v>
      </c>
      <c r="F7313">
        <v>5.52</v>
      </c>
      <c r="G7313">
        <v>3.06</v>
      </c>
      <c r="H7313">
        <v>6630</v>
      </c>
      <c r="I7313">
        <v>-3.95</v>
      </c>
      <c r="J7313" t="s">
        <v>76</v>
      </c>
      <c r="K7313">
        <v>67.59</v>
      </c>
      <c r="L7313">
        <v>25.906089999999999</v>
      </c>
      <c r="M7313">
        <v>1.327525689905364</v>
      </c>
      <c r="N7313">
        <v>25.77944193548387</v>
      </c>
      <c r="O7313">
        <v>1.825322928610146</v>
      </c>
      <c r="P7313">
        <v>1440000</v>
      </c>
      <c r="Q7313">
        <v>1208000</v>
      </c>
      <c r="R7313">
        <v>1.19</v>
      </c>
      <c r="S7313">
        <v>34.030999999999992</v>
      </c>
      <c r="T7313">
        <v>5.7629999999999999</v>
      </c>
      <c r="U7313">
        <v>17.346</v>
      </c>
      <c r="V7313">
        <v>2.447278533217323</v>
      </c>
      <c r="AC7313">
        <v>26.49</v>
      </c>
      <c r="AD7313">
        <v>25.72</v>
      </c>
      <c r="AH7313" s="85">
        <f>IF(AND(M7313&lt;Variables!$G$6,M7313&gt;Variables!$G$5),0,1)</f>
        <v>1</v>
      </c>
      <c r="AI7313" s="85">
        <f t="shared" si="647"/>
        <v>0</v>
      </c>
      <c r="AJ7313" s="85">
        <f>IF(I7313&gt;Variables!$G$7,0,1)</f>
        <v>1</v>
      </c>
      <c r="AK7313" s="85">
        <f>IF(F7313&gt;Variables!$G$8,0,1)</f>
        <v>1</v>
      </c>
      <c r="AL7313" s="85">
        <f>IF(G7313&gt;Variables!$G$9,0,1)</f>
        <v>1</v>
      </c>
      <c r="AM7313" s="85">
        <f>IF(AND(K7313&gt;Variables!$G$10,K7313&lt;Variables!$G$11),0,1)</f>
        <v>0</v>
      </c>
      <c r="AN7313" s="103">
        <f>IF(H7313&lt;Variables!$G$13,1,0)</f>
        <v>0</v>
      </c>
      <c r="AO7313" s="101">
        <f>IF(R7313&lt;Variables!$G$12,0,1)</f>
        <v>0</v>
      </c>
      <c r="AP7313" s="86">
        <f t="shared" si="648"/>
        <v>0</v>
      </c>
      <c r="AR7313">
        <v>0</v>
      </c>
      <c r="AS7313">
        <v>1</v>
      </c>
      <c r="AT7313">
        <v>0</v>
      </c>
      <c r="AU7313">
        <v>0</v>
      </c>
      <c r="BA7313">
        <v>-0.45</v>
      </c>
    </row>
    <row r="7314" spans="3:53" ht="12.75" x14ac:dyDescent="0.2">
      <c r="C7314" t="s">
        <v>1101</v>
      </c>
      <c r="D7314" t="s">
        <v>1103</v>
      </c>
      <c r="E7314">
        <v>39.51</v>
      </c>
      <c r="F7314">
        <v>5.57</v>
      </c>
      <c r="G7314">
        <v>2.2999999999999998</v>
      </c>
      <c r="H7314">
        <v>7350</v>
      </c>
      <c r="I7314">
        <v>5.1999999999999998E-2</v>
      </c>
      <c r="J7314" t="s">
        <v>76</v>
      </c>
      <c r="K7314">
        <v>70.72</v>
      </c>
      <c r="L7314">
        <v>39.290145000000003</v>
      </c>
      <c r="M7314">
        <v>0.68682617485887842</v>
      </c>
      <c r="N7314">
        <v>39.189832258064527</v>
      </c>
      <c r="O7314">
        <v>0.94455046272697851</v>
      </c>
      <c r="P7314">
        <v>320841</v>
      </c>
      <c r="Q7314">
        <v>859312</v>
      </c>
      <c r="R7314">
        <v>0.37</v>
      </c>
      <c r="S7314">
        <v>34.030999999999992</v>
      </c>
      <c r="T7314">
        <v>5.7629999999999999</v>
      </c>
      <c r="U7314">
        <v>17.346</v>
      </c>
      <c r="V7314">
        <v>2.5227024807188658</v>
      </c>
      <c r="AC7314">
        <v>39.58</v>
      </c>
      <c r="AD7314">
        <v>38.26</v>
      </c>
      <c r="AH7314" s="85">
        <f>IF(AND(M7314&lt;Variables!$G$6,M7314&gt;Variables!$G$5),0,1)</f>
        <v>1</v>
      </c>
      <c r="AI7314" s="85">
        <f t="shared" si="647"/>
        <v>0</v>
      </c>
      <c r="AJ7314" s="85">
        <f>IF(I7314&gt;Variables!$G$7,0,1)</f>
        <v>0</v>
      </c>
      <c r="AK7314" s="85">
        <f>IF(F7314&gt;Variables!$G$8,0,1)</f>
        <v>1</v>
      </c>
      <c r="AL7314" s="85">
        <f>IF(G7314&gt;Variables!$G$9,0,1)</f>
        <v>1</v>
      </c>
      <c r="AM7314" s="85">
        <f>IF(AND(K7314&gt;Variables!$G$10,K7314&lt;Variables!$G$11),0,1)</f>
        <v>0</v>
      </c>
      <c r="AN7314" s="103">
        <f>IF(H7314&lt;Variables!$G$13,1,0)</f>
        <v>0</v>
      </c>
      <c r="AO7314" s="101">
        <f>IF(R7314&lt;Variables!$G$12,0,1)</f>
        <v>0</v>
      </c>
      <c r="AP7314" s="86">
        <f t="shared" si="648"/>
        <v>0</v>
      </c>
      <c r="AR7314">
        <v>0</v>
      </c>
      <c r="AS7314">
        <v>0</v>
      </c>
      <c r="AT7314">
        <v>0</v>
      </c>
      <c r="AU7314">
        <v>1</v>
      </c>
      <c r="BA7314">
        <v>-1.34</v>
      </c>
    </row>
    <row r="7315" spans="3:53" ht="12.75" x14ac:dyDescent="0.2">
      <c r="C7315" t="s">
        <v>1101</v>
      </c>
      <c r="D7315" t="s">
        <v>364</v>
      </c>
      <c r="E7315">
        <v>19</v>
      </c>
      <c r="F7315">
        <v>7.71</v>
      </c>
      <c r="G7315">
        <v>0.57999999999999996</v>
      </c>
      <c r="H7315">
        <v>12030</v>
      </c>
      <c r="I7315">
        <v>10.984999999999999</v>
      </c>
      <c r="J7315" t="s">
        <v>76</v>
      </c>
      <c r="K7315">
        <v>77.27</v>
      </c>
      <c r="L7315">
        <v>18.984725000000001</v>
      </c>
      <c r="M7315">
        <v>0.23848120001740211</v>
      </c>
      <c r="N7315">
        <v>18.94837096774193</v>
      </c>
      <c r="O7315">
        <v>0.43079709805679101</v>
      </c>
      <c r="P7315">
        <v>1480000</v>
      </c>
      <c r="Q7315">
        <v>702215</v>
      </c>
      <c r="R7315">
        <v>2.11</v>
      </c>
      <c r="S7315">
        <v>34.030999999999992</v>
      </c>
      <c r="T7315">
        <v>5.7629999999999999</v>
      </c>
      <c r="U7315">
        <v>17.346</v>
      </c>
      <c r="V7315">
        <v>2.624534920646465</v>
      </c>
      <c r="AC7315">
        <v>19.05</v>
      </c>
      <c r="AD7315">
        <v>18.670000000000002</v>
      </c>
      <c r="AH7315" s="85">
        <f>IF(AND(M7315&lt;Variables!$G$6,M7315&gt;Variables!$G$5),0,1)</f>
        <v>1</v>
      </c>
      <c r="AI7315" s="85">
        <f t="shared" si="647"/>
        <v>0</v>
      </c>
      <c r="AJ7315" s="85">
        <f>IF(I7315&gt;Variables!$G$7,0,1)</f>
        <v>0</v>
      </c>
      <c r="AK7315" s="85">
        <f>IF(F7315&gt;Variables!$G$8,0,1)</f>
        <v>1</v>
      </c>
      <c r="AL7315" s="85">
        <f>IF(G7315&gt;Variables!$G$9,0,1)</f>
        <v>1</v>
      </c>
      <c r="AM7315" s="85">
        <f>IF(AND(K7315&gt;Variables!$G$10,K7315&lt;Variables!$G$11),0,1)</f>
        <v>1</v>
      </c>
      <c r="AN7315" s="103">
        <f>IF(H7315&lt;Variables!$G$13,1,0)</f>
        <v>0</v>
      </c>
      <c r="AO7315" s="101">
        <f>IF(R7315&lt;Variables!$G$12,0,1)</f>
        <v>1</v>
      </c>
      <c r="AP7315" s="86">
        <f t="shared" si="648"/>
        <v>0</v>
      </c>
      <c r="AR7315">
        <v>0</v>
      </c>
      <c r="AS7315">
        <v>0</v>
      </c>
      <c r="AT7315">
        <v>0</v>
      </c>
      <c r="AU7315">
        <v>1</v>
      </c>
      <c r="BA7315">
        <v>-0.44</v>
      </c>
    </row>
    <row r="7316" spans="3:53" ht="12.75" x14ac:dyDescent="0.2">
      <c r="C7316" t="s">
        <v>1101</v>
      </c>
      <c r="D7316" t="s">
        <v>337</v>
      </c>
      <c r="E7316">
        <v>24.07</v>
      </c>
      <c r="F7316">
        <v>5.38</v>
      </c>
      <c r="G7316">
        <v>2.25</v>
      </c>
      <c r="H7316">
        <v>11540</v>
      </c>
      <c r="I7316">
        <v>116.17100000000001</v>
      </c>
      <c r="J7316" t="s">
        <v>78</v>
      </c>
      <c r="K7316">
        <v>56.21</v>
      </c>
      <c r="L7316">
        <v>24.0486</v>
      </c>
      <c r="M7316">
        <v>0.21955540031436879</v>
      </c>
      <c r="N7316">
        <v>23.879435483870971</v>
      </c>
      <c r="O7316">
        <v>0.92952162239745462</v>
      </c>
      <c r="P7316">
        <v>8911000</v>
      </c>
      <c r="Q7316">
        <v>23130000</v>
      </c>
      <c r="R7316">
        <v>0.39</v>
      </c>
      <c r="S7316">
        <v>34.030999999999992</v>
      </c>
      <c r="T7316">
        <v>5.7629999999999999</v>
      </c>
      <c r="U7316">
        <v>17.346</v>
      </c>
      <c r="V7316">
        <v>2.4216895476559959</v>
      </c>
      <c r="AC7316">
        <v>24.53</v>
      </c>
      <c r="AD7316">
        <v>23.31</v>
      </c>
      <c r="AH7316" s="85">
        <f>IF(AND(M7316&lt;Variables!$G$6,M7316&gt;Variables!$G$5),0,1)</f>
        <v>1</v>
      </c>
      <c r="AI7316" s="85">
        <f t="shared" si="647"/>
        <v>0</v>
      </c>
      <c r="AJ7316" s="85">
        <f>IF(I7316&gt;Variables!$G$7,0,1)</f>
        <v>0</v>
      </c>
      <c r="AK7316" s="85">
        <f>IF(F7316&gt;Variables!$G$8,0,1)</f>
        <v>1</v>
      </c>
      <c r="AL7316" s="85">
        <f>IF(G7316&gt;Variables!$G$9,0,1)</f>
        <v>1</v>
      </c>
      <c r="AM7316" s="85">
        <f>IF(AND(K7316&gt;Variables!$G$10,K7316&lt;Variables!$G$11),0,1)</f>
        <v>0</v>
      </c>
      <c r="AN7316" s="103">
        <f>IF(H7316&lt;Variables!$G$13,1,0)</f>
        <v>0</v>
      </c>
      <c r="AO7316" s="101">
        <f>IF(R7316&lt;Variables!$G$12,0,1)</f>
        <v>0</v>
      </c>
      <c r="AP7316" s="86">
        <f t="shared" si="648"/>
        <v>1</v>
      </c>
      <c r="AR7316">
        <v>1</v>
      </c>
      <c r="AS7316">
        <v>0</v>
      </c>
      <c r="AT7316">
        <v>0</v>
      </c>
      <c r="AU7316">
        <v>0</v>
      </c>
      <c r="BA7316">
        <v>0.63</v>
      </c>
    </row>
    <row r="7317" spans="3:53" ht="12.75" x14ac:dyDescent="0.2">
      <c r="C7317" t="s">
        <v>1101</v>
      </c>
      <c r="D7317" t="s">
        <v>85</v>
      </c>
      <c r="E7317">
        <v>10.58</v>
      </c>
      <c r="F7317">
        <v>5.47</v>
      </c>
      <c r="G7317">
        <v>4.2300000000000004</v>
      </c>
      <c r="H7317">
        <v>3260</v>
      </c>
      <c r="I7317">
        <v>-40.145000000000003</v>
      </c>
      <c r="J7317" t="s">
        <v>78</v>
      </c>
      <c r="K7317">
        <v>67.45</v>
      </c>
      <c r="L7317">
        <v>10.49572</v>
      </c>
      <c r="M7317">
        <v>0.99354784616965253</v>
      </c>
      <c r="N7317">
        <v>10.407296774193551</v>
      </c>
      <c r="O7317">
        <v>1.851616514715801</v>
      </c>
      <c r="P7317">
        <v>4646000</v>
      </c>
      <c r="Q7317">
        <v>25738000</v>
      </c>
      <c r="R7317">
        <v>0.18</v>
      </c>
      <c r="S7317">
        <v>34.030999999999992</v>
      </c>
      <c r="T7317">
        <v>5.7629999999999999</v>
      </c>
      <c r="U7317">
        <v>17.346</v>
      </c>
      <c r="V7317">
        <v>2.4718793161631609</v>
      </c>
      <c r="AC7317">
        <v>10.66</v>
      </c>
      <c r="AD7317">
        <v>10.199999999999999</v>
      </c>
      <c r="AH7317" s="85">
        <f>IF(AND(M7317&lt;Variables!$G$6,M7317&gt;Variables!$G$5),0,1)</f>
        <v>1</v>
      </c>
      <c r="AI7317" s="85">
        <f t="shared" si="647"/>
        <v>0</v>
      </c>
      <c r="AJ7317" s="85">
        <f>IF(I7317&gt;Variables!$G$7,0,1)</f>
        <v>1</v>
      </c>
      <c r="AK7317" s="85">
        <f>IF(F7317&gt;Variables!$G$8,0,1)</f>
        <v>1</v>
      </c>
      <c r="AL7317" s="85">
        <f>IF(G7317&gt;Variables!$G$9,0,1)</f>
        <v>1</v>
      </c>
      <c r="AM7317" s="85">
        <f>IF(AND(K7317&gt;Variables!$G$10,K7317&lt;Variables!$G$11),0,1)</f>
        <v>0</v>
      </c>
      <c r="AN7317" s="103">
        <f>IF(H7317&lt;Variables!$G$13,1,0)</f>
        <v>0</v>
      </c>
      <c r="AO7317" s="101">
        <f>IF(R7317&lt;Variables!$G$12,0,1)</f>
        <v>0</v>
      </c>
      <c r="AP7317" s="86">
        <f t="shared" si="648"/>
        <v>1</v>
      </c>
      <c r="AR7317">
        <v>0</v>
      </c>
      <c r="AS7317">
        <v>0</v>
      </c>
      <c r="AT7317">
        <v>1</v>
      </c>
      <c r="AU7317">
        <v>0</v>
      </c>
      <c r="BA7317">
        <v>-1.5</v>
      </c>
    </row>
    <row r="7318" spans="3:53" ht="12.75" x14ac:dyDescent="0.2">
      <c r="C7318" t="s">
        <v>1101</v>
      </c>
      <c r="D7318" t="s">
        <v>1104</v>
      </c>
      <c r="E7318">
        <v>17.75</v>
      </c>
      <c r="F7318">
        <v>92.92</v>
      </c>
      <c r="G7318">
        <v>21.31</v>
      </c>
      <c r="H7318">
        <v>137.5</v>
      </c>
      <c r="I7318">
        <v>-56.149000000000001</v>
      </c>
      <c r="J7318" t="s">
        <v>78</v>
      </c>
      <c r="K7318">
        <v>69.78</v>
      </c>
      <c r="L7318">
        <v>16.791990000000009</v>
      </c>
      <c r="M7318">
        <v>3.7399379108729578</v>
      </c>
      <c r="N7318">
        <v>16.01258064516129</v>
      </c>
      <c r="O7318">
        <v>8.7894599004814911</v>
      </c>
      <c r="P7318">
        <v>53852000</v>
      </c>
      <c r="Q7318">
        <v>644601</v>
      </c>
      <c r="R7318">
        <v>83.54</v>
      </c>
      <c r="S7318">
        <v>34.030999999999992</v>
      </c>
      <c r="T7318">
        <v>5.7629999999999999</v>
      </c>
      <c r="U7318">
        <v>17.346</v>
      </c>
      <c r="V7318">
        <v>2.261039807536334</v>
      </c>
      <c r="AC7318">
        <v>18.68</v>
      </c>
      <c r="AD7318">
        <v>13.6</v>
      </c>
      <c r="AH7318" s="85">
        <f>IF(AND(M7318&lt;Variables!$G$6,M7318&gt;Variables!$G$5),0,1)</f>
        <v>1</v>
      </c>
      <c r="AI7318" s="85">
        <f t="shared" si="647"/>
        <v>0</v>
      </c>
      <c r="AJ7318" s="85">
        <f>IF(I7318&gt;Variables!$G$7,0,1)</f>
        <v>1</v>
      </c>
      <c r="AK7318" s="85">
        <f>IF(F7318&gt;Variables!$G$8,0,1)</f>
        <v>0</v>
      </c>
      <c r="AL7318" s="85">
        <f>IF(G7318&gt;Variables!$G$9,0,1)</f>
        <v>0</v>
      </c>
      <c r="AM7318" s="85">
        <f>IF(AND(K7318&gt;Variables!$G$10,K7318&lt;Variables!$G$11),0,1)</f>
        <v>0</v>
      </c>
      <c r="AN7318" s="103">
        <f>IF(H7318&lt;Variables!$G$13,1,0)</f>
        <v>1</v>
      </c>
      <c r="AO7318" s="101">
        <f>IF(R7318&lt;Variables!$G$12,0,1)</f>
        <v>1</v>
      </c>
      <c r="AP7318" s="86">
        <f t="shared" si="648"/>
        <v>1</v>
      </c>
      <c r="AR7318">
        <v>0</v>
      </c>
      <c r="AS7318">
        <v>0</v>
      </c>
      <c r="AT7318">
        <v>1</v>
      </c>
      <c r="AU7318">
        <v>0</v>
      </c>
      <c r="BA7318">
        <v>-2.25</v>
      </c>
    </row>
    <row r="7319" spans="3:53" ht="12.75" x14ac:dyDescent="0.2">
      <c r="C7319" t="s">
        <v>1101</v>
      </c>
      <c r="D7319" t="s">
        <v>1105</v>
      </c>
      <c r="E7319">
        <v>0.45</v>
      </c>
      <c r="F7319">
        <v>86.96</v>
      </c>
      <c r="G7319">
        <v>4.0199999999999996</v>
      </c>
      <c r="H7319">
        <v>-99999</v>
      </c>
      <c r="I7319">
        <v>176.90899999999999</v>
      </c>
      <c r="J7319" t="s">
        <v>78</v>
      </c>
      <c r="K7319">
        <v>44.55</v>
      </c>
      <c r="L7319">
        <v>0.38800000000000001</v>
      </c>
      <c r="M7319">
        <v>-43.298969072164951</v>
      </c>
      <c r="N7319">
        <v>0.33975</v>
      </c>
      <c r="O7319">
        <v>-35.246504782928618</v>
      </c>
      <c r="P7319">
        <v>28630</v>
      </c>
      <c r="Q7319">
        <v>1371</v>
      </c>
      <c r="R7319">
        <v>20.88</v>
      </c>
      <c r="S7319">
        <v>34.030999999999992</v>
      </c>
      <c r="T7319">
        <v>5.7629999999999999</v>
      </c>
      <c r="U7319">
        <v>17.346</v>
      </c>
      <c r="V7319">
        <v>2.7548027422680401</v>
      </c>
      <c r="AC7319">
        <v>0.48</v>
      </c>
      <c r="AD7319">
        <v>0.15010000000000001</v>
      </c>
      <c r="AH7319" s="85">
        <f>IF(AND(M7319&lt;Variables!$G$6,M7319&gt;Variables!$G$5),0,1)</f>
        <v>1</v>
      </c>
      <c r="AI7319" s="85">
        <f t="shared" si="647"/>
        <v>0</v>
      </c>
      <c r="AJ7319" s="85">
        <f>IF(I7319&gt;Variables!$G$7,0,1)</f>
        <v>0</v>
      </c>
      <c r="AK7319" s="85">
        <f>IF(F7319&gt;Variables!$G$8,0,1)</f>
        <v>0</v>
      </c>
      <c r="AL7319" s="85">
        <f>IF(G7319&gt;Variables!$G$9,0,1)</f>
        <v>1</v>
      </c>
      <c r="AM7319" s="85">
        <f>IF(AND(K7319&gt;Variables!$G$10,K7319&lt;Variables!$G$11),0,1)</f>
        <v>1</v>
      </c>
      <c r="AN7319" s="103">
        <f>IF(H7319&lt;Variables!$G$13,1,0)</f>
        <v>1</v>
      </c>
      <c r="AO7319" s="101">
        <f>IF(R7319&lt;Variables!$G$12,0,1)</f>
        <v>1</v>
      </c>
      <c r="AP7319" s="86">
        <f t="shared" si="648"/>
        <v>1</v>
      </c>
      <c r="AR7319">
        <v>0</v>
      </c>
      <c r="AS7319">
        <v>0</v>
      </c>
      <c r="AT7319">
        <v>1</v>
      </c>
      <c r="AU7319">
        <v>0</v>
      </c>
      <c r="BA7319">
        <v>-2.25</v>
      </c>
    </row>
    <row r="7320" spans="3:53" ht="12.75" x14ac:dyDescent="0.2">
      <c r="C7320" t="s">
        <v>1101</v>
      </c>
      <c r="D7320" t="s">
        <v>1106</v>
      </c>
      <c r="E7320">
        <v>3.94</v>
      </c>
      <c r="F7320">
        <v>23.99</v>
      </c>
      <c r="G7320">
        <v>5.92</v>
      </c>
      <c r="H7320">
        <v>219.72</v>
      </c>
      <c r="I7320">
        <v>-12.114000000000001</v>
      </c>
      <c r="J7320" t="s">
        <v>78</v>
      </c>
      <c r="K7320">
        <v>49.79</v>
      </c>
      <c r="L7320">
        <v>4.1674800000000003</v>
      </c>
      <c r="M7320">
        <v>-3.418852639964677</v>
      </c>
      <c r="N7320">
        <v>4.0616548387096776</v>
      </c>
      <c r="O7320">
        <v>-0.9024607005090044</v>
      </c>
      <c r="P7320">
        <v>5510000</v>
      </c>
      <c r="Q7320">
        <v>638420</v>
      </c>
      <c r="R7320">
        <v>8.6300000000000008</v>
      </c>
      <c r="S7320">
        <v>34.030999999999992</v>
      </c>
      <c r="T7320">
        <v>5.7629999999999999</v>
      </c>
      <c r="U7320">
        <v>17.346</v>
      </c>
      <c r="V7320">
        <v>2.451641102889996</v>
      </c>
      <c r="AC7320">
        <v>4.7300000000000004</v>
      </c>
      <c r="AD7320">
        <v>3.38</v>
      </c>
      <c r="AH7320" s="85">
        <f>IF(AND(M7320&lt;Variables!$G$6,M7320&gt;Variables!$G$5),0,1)</f>
        <v>0</v>
      </c>
      <c r="AI7320" s="85">
        <f t="shared" si="647"/>
        <v>0</v>
      </c>
      <c r="AJ7320" s="85">
        <f>IF(I7320&gt;Variables!$G$7,0,1)</f>
        <v>1</v>
      </c>
      <c r="AK7320" s="85">
        <f>IF(F7320&gt;Variables!$G$8,0,1)</f>
        <v>0</v>
      </c>
      <c r="AL7320" s="85">
        <f>IF(G7320&gt;Variables!$G$9,0,1)</f>
        <v>1</v>
      </c>
      <c r="AM7320" s="85">
        <f>IF(AND(K7320&gt;Variables!$G$10,K7320&lt;Variables!$G$11),0,1)</f>
        <v>1</v>
      </c>
      <c r="AN7320" s="103">
        <f>IF(H7320&lt;Variables!$G$13,1,0)</f>
        <v>1</v>
      </c>
      <c r="AO7320" s="101">
        <f>IF(R7320&lt;Variables!$G$12,0,1)</f>
        <v>1</v>
      </c>
      <c r="AP7320" s="86">
        <f t="shared" si="648"/>
        <v>1</v>
      </c>
      <c r="AR7320">
        <v>1</v>
      </c>
      <c r="AS7320">
        <v>0</v>
      </c>
      <c r="AT7320">
        <v>0</v>
      </c>
      <c r="AU7320">
        <v>0</v>
      </c>
      <c r="BA7320">
        <v>2</v>
      </c>
    </row>
    <row r="7321" spans="3:53" ht="12.75" x14ac:dyDescent="0.2">
      <c r="C7321" t="s">
        <v>1101</v>
      </c>
      <c r="D7321" t="s">
        <v>1107</v>
      </c>
      <c r="E7321">
        <v>3.48</v>
      </c>
      <c r="F7321">
        <v>29.24</v>
      </c>
      <c r="G7321">
        <v>-14.59</v>
      </c>
      <c r="H7321">
        <v>56.73</v>
      </c>
      <c r="I7321">
        <v>-75.882999999999996</v>
      </c>
      <c r="J7321" t="s">
        <v>76</v>
      </c>
      <c r="K7321">
        <v>44.89</v>
      </c>
      <c r="L7321">
        <v>3.72559</v>
      </c>
      <c r="M7321">
        <v>-4.1762512783210104</v>
      </c>
      <c r="N7321">
        <v>3.8665645161290318</v>
      </c>
      <c r="O7321">
        <v>-7.6699745961030619</v>
      </c>
      <c r="P7321">
        <v>24460000</v>
      </c>
      <c r="Q7321">
        <v>1410000</v>
      </c>
      <c r="R7321">
        <v>17.350000000000001</v>
      </c>
      <c r="S7321">
        <v>34.030999999999992</v>
      </c>
      <c r="T7321">
        <v>5.7629999999999999</v>
      </c>
      <c r="U7321">
        <v>17.346</v>
      </c>
      <c r="V7321">
        <v>2.361011153271293</v>
      </c>
      <c r="AC7321">
        <v>3.72</v>
      </c>
      <c r="AD7321">
        <v>2.96</v>
      </c>
      <c r="AH7321" s="85">
        <f>IF(AND(M7321&lt;Variables!$G$6,M7321&gt;Variables!$G$5),0,1)</f>
        <v>0</v>
      </c>
      <c r="AI7321" s="85">
        <f t="shared" si="647"/>
        <v>1</v>
      </c>
      <c r="AJ7321" s="85">
        <f>IF(I7321&gt;Variables!$G$7,0,1)</f>
        <v>1</v>
      </c>
      <c r="AK7321" s="85">
        <f>IF(F7321&gt;Variables!$G$8,0,1)</f>
        <v>0</v>
      </c>
      <c r="AL7321" s="85">
        <f>IF(G7321&gt;Variables!$G$9,0,1)</f>
        <v>1</v>
      </c>
      <c r="AM7321" s="85">
        <f>IF(AND(K7321&gt;Variables!$G$10,K7321&lt;Variables!$G$11),0,1)</f>
        <v>1</v>
      </c>
      <c r="AN7321" s="103">
        <f>IF(H7321&lt;Variables!$G$13,1,0)</f>
        <v>1</v>
      </c>
      <c r="AO7321" s="101">
        <f>IF(R7321&lt;Variables!$G$12,0,1)</f>
        <v>1</v>
      </c>
      <c r="AP7321" s="86">
        <f t="shared" si="648"/>
        <v>0</v>
      </c>
      <c r="AR7321">
        <v>1</v>
      </c>
      <c r="AS7321">
        <v>0</v>
      </c>
      <c r="AT7321">
        <v>0</v>
      </c>
      <c r="AU7321">
        <v>0</v>
      </c>
      <c r="BA7321">
        <v>2</v>
      </c>
    </row>
    <row r="7322" spans="3:53" ht="12.75" x14ac:dyDescent="0.2">
      <c r="C7322" t="s">
        <v>1101</v>
      </c>
      <c r="D7322" t="s">
        <v>923</v>
      </c>
      <c r="E7322">
        <v>4.43</v>
      </c>
      <c r="F7322">
        <v>22.08</v>
      </c>
      <c r="G7322">
        <v>-5.59</v>
      </c>
      <c r="H7322">
        <v>42.47</v>
      </c>
      <c r="I7322">
        <v>-84.850999999999999</v>
      </c>
      <c r="J7322" t="s">
        <v>78</v>
      </c>
      <c r="K7322">
        <v>56.97</v>
      </c>
      <c r="L7322">
        <v>4.3226299999999993</v>
      </c>
      <c r="M7322">
        <v>1.1282483117916891</v>
      </c>
      <c r="N7322">
        <v>4.4336935483870956</v>
      </c>
      <c r="O7322">
        <v>-1.405003474129523</v>
      </c>
      <c r="P7322">
        <v>5690000</v>
      </c>
      <c r="Q7322">
        <v>531880</v>
      </c>
      <c r="R7322">
        <v>10.7</v>
      </c>
      <c r="S7322">
        <v>34.030999999999992</v>
      </c>
      <c r="T7322">
        <v>5.7629999999999999</v>
      </c>
      <c r="U7322">
        <v>17.346</v>
      </c>
      <c r="V7322">
        <v>2.3871638274559688</v>
      </c>
      <c r="AC7322">
        <v>4.6798999999999999</v>
      </c>
      <c r="AD7322">
        <v>3.92</v>
      </c>
      <c r="AH7322" s="85">
        <f>IF(AND(M7322&lt;Variables!$G$6,M7322&gt;Variables!$G$5),0,1)</f>
        <v>1</v>
      </c>
      <c r="AI7322" s="85">
        <f t="shared" si="647"/>
        <v>1</v>
      </c>
      <c r="AJ7322" s="85">
        <f>IF(I7322&gt;Variables!$G$7,0,1)</f>
        <v>1</v>
      </c>
      <c r="AK7322" s="85">
        <f>IF(F7322&gt;Variables!$G$8,0,1)</f>
        <v>0</v>
      </c>
      <c r="AL7322" s="85">
        <f>IF(G7322&gt;Variables!$G$9,0,1)</f>
        <v>1</v>
      </c>
      <c r="AM7322" s="85">
        <f>IF(AND(K7322&gt;Variables!$G$10,K7322&lt;Variables!$G$11),0,1)</f>
        <v>0</v>
      </c>
      <c r="AN7322" s="103">
        <f>IF(H7322&lt;Variables!$G$13,1,0)</f>
        <v>1</v>
      </c>
      <c r="AO7322" s="101">
        <f>IF(R7322&lt;Variables!$G$12,0,1)</f>
        <v>1</v>
      </c>
      <c r="AP7322" s="86">
        <f t="shared" si="648"/>
        <v>1</v>
      </c>
      <c r="AR7322">
        <v>1</v>
      </c>
      <c r="AS7322">
        <v>0</v>
      </c>
      <c r="AT7322">
        <v>0</v>
      </c>
      <c r="AU7322">
        <v>0</v>
      </c>
      <c r="BA7322">
        <v>2</v>
      </c>
    </row>
    <row r="7323" spans="3:53" ht="12.75" x14ac:dyDescent="0.2">
      <c r="C7323" t="s">
        <v>1101</v>
      </c>
      <c r="D7323" t="s">
        <v>1108</v>
      </c>
      <c r="E7323">
        <v>92.39</v>
      </c>
      <c r="F7323">
        <v>6.03</v>
      </c>
      <c r="G7323">
        <v>3.83</v>
      </c>
      <c r="H7323">
        <v>6160</v>
      </c>
      <c r="I7323">
        <v>165.256</v>
      </c>
      <c r="J7323" t="s">
        <v>78</v>
      </c>
      <c r="K7323">
        <v>71.28</v>
      </c>
      <c r="L7323">
        <v>91.824004999999985</v>
      </c>
      <c r="M7323">
        <v>0.68173349659494531</v>
      </c>
      <c r="N7323">
        <v>91.420664516129037</v>
      </c>
      <c r="O7323">
        <v>1.1259330582631719</v>
      </c>
      <c r="P7323">
        <v>270584</v>
      </c>
      <c r="Q7323">
        <v>1334000</v>
      </c>
      <c r="R7323">
        <v>0.2</v>
      </c>
      <c r="S7323">
        <v>34.030999999999992</v>
      </c>
      <c r="T7323">
        <v>5.7629999999999999</v>
      </c>
      <c r="U7323">
        <v>17.346</v>
      </c>
      <c r="V7323">
        <v>2.5278386790123539</v>
      </c>
      <c r="AC7323">
        <v>94.49</v>
      </c>
      <c r="AD7323">
        <v>92.160499999999999</v>
      </c>
      <c r="AH7323" s="85">
        <f>IF(AND(M7323&lt;Variables!$G$6,M7323&gt;Variables!$G$5),0,1)</f>
        <v>1</v>
      </c>
      <c r="AI7323" s="85">
        <f t="shared" si="647"/>
        <v>0</v>
      </c>
      <c r="AJ7323" s="85">
        <f>IF(I7323&gt;Variables!$G$7,0,1)</f>
        <v>0</v>
      </c>
      <c r="AK7323" s="85">
        <f>IF(F7323&gt;Variables!$G$8,0,1)</f>
        <v>1</v>
      </c>
      <c r="AL7323" s="85">
        <f>IF(G7323&gt;Variables!$G$9,0,1)</f>
        <v>1</v>
      </c>
      <c r="AM7323" s="85">
        <f>IF(AND(K7323&gt;Variables!$G$10,K7323&lt;Variables!$G$11),0,1)</f>
        <v>0</v>
      </c>
      <c r="AN7323" s="103">
        <f>IF(H7323&lt;Variables!$G$13,1,0)</f>
        <v>0</v>
      </c>
      <c r="AO7323" s="101">
        <f>IF(R7323&lt;Variables!$G$12,0,1)</f>
        <v>0</v>
      </c>
      <c r="AP7323" s="86">
        <f t="shared" si="648"/>
        <v>1</v>
      </c>
      <c r="AR7323">
        <v>1</v>
      </c>
      <c r="AS7323">
        <v>0</v>
      </c>
      <c r="AT7323">
        <v>0</v>
      </c>
      <c r="AU7323">
        <v>0</v>
      </c>
      <c r="BA7323">
        <v>1.4</v>
      </c>
    </row>
    <row r="7324" spans="3:53" ht="12.75" x14ac:dyDescent="0.2">
      <c r="C7324" t="s">
        <v>1101</v>
      </c>
      <c r="D7324" t="s">
        <v>930</v>
      </c>
      <c r="E7324">
        <v>38.950000000000003</v>
      </c>
      <c r="F7324">
        <v>6.36</v>
      </c>
      <c r="G7324">
        <v>5.03</v>
      </c>
      <c r="H7324">
        <v>1680</v>
      </c>
      <c r="I7324">
        <v>-24.600999999999999</v>
      </c>
      <c r="J7324" t="s">
        <v>78</v>
      </c>
      <c r="K7324">
        <v>57.79</v>
      </c>
      <c r="L7324">
        <v>38.704810000000002</v>
      </c>
      <c r="M7324">
        <v>0.32344817091208139</v>
      </c>
      <c r="N7324">
        <v>38.280199999999986</v>
      </c>
      <c r="O7324">
        <v>1.436251639228648</v>
      </c>
      <c r="P7324">
        <v>419762</v>
      </c>
      <c r="Q7324">
        <v>2523000</v>
      </c>
      <c r="R7324">
        <v>0.17</v>
      </c>
      <c r="S7324">
        <v>34.030999999999992</v>
      </c>
      <c r="T7324">
        <v>5.7629999999999999</v>
      </c>
      <c r="U7324">
        <v>17.346</v>
      </c>
      <c r="V7324">
        <v>2.4320179658622281</v>
      </c>
      <c r="AC7324">
        <v>39.1</v>
      </c>
      <c r="AD7324">
        <v>37</v>
      </c>
      <c r="AH7324" s="85">
        <f>IF(AND(M7324&lt;Variables!$G$6,M7324&gt;Variables!$G$5),0,1)</f>
        <v>1</v>
      </c>
      <c r="AI7324" s="85">
        <f t="shared" si="647"/>
        <v>0</v>
      </c>
      <c r="AJ7324" s="85">
        <f>IF(I7324&gt;Variables!$G$7,0,1)</f>
        <v>1</v>
      </c>
      <c r="AK7324" s="85">
        <f>IF(F7324&gt;Variables!$G$8,0,1)</f>
        <v>1</v>
      </c>
      <c r="AL7324" s="85">
        <f>IF(G7324&gt;Variables!$G$9,0,1)</f>
        <v>1</v>
      </c>
      <c r="AM7324" s="85">
        <f>IF(AND(K7324&gt;Variables!$G$10,K7324&lt;Variables!$G$11),0,1)</f>
        <v>0</v>
      </c>
      <c r="AN7324" s="103">
        <f>IF(H7324&lt;Variables!$G$13,1,0)</f>
        <v>1</v>
      </c>
      <c r="AO7324" s="101">
        <f>IF(R7324&lt;Variables!$G$12,0,1)</f>
        <v>0</v>
      </c>
      <c r="AP7324" s="86">
        <f t="shared" si="648"/>
        <v>1</v>
      </c>
      <c r="AR7324">
        <v>0</v>
      </c>
      <c r="AS7324">
        <v>0</v>
      </c>
      <c r="AT7324">
        <v>1</v>
      </c>
      <c r="AU7324">
        <v>0</v>
      </c>
      <c r="BA7324">
        <v>-2.25</v>
      </c>
    </row>
    <row r="7325" spans="3:53" ht="12.75" x14ac:dyDescent="0.2">
      <c r="C7325" t="s">
        <v>1101</v>
      </c>
      <c r="D7325" t="s">
        <v>1109</v>
      </c>
      <c r="E7325">
        <v>25.2</v>
      </c>
      <c r="F7325">
        <v>6.7</v>
      </c>
      <c r="G7325">
        <v>0</v>
      </c>
      <c r="H7325">
        <v>-99999</v>
      </c>
      <c r="I7325">
        <v>6.4050000000000002</v>
      </c>
      <c r="J7325" t="s">
        <v>78</v>
      </c>
      <c r="K7325">
        <v>-99999</v>
      </c>
      <c r="L7325">
        <v>-99999</v>
      </c>
      <c r="M7325">
        <v>-99999</v>
      </c>
      <c r="N7325">
        <v>25</v>
      </c>
      <c r="O7325">
        <v>0</v>
      </c>
      <c r="P7325">
        <v>49100</v>
      </c>
      <c r="Q7325">
        <v>304</v>
      </c>
      <c r="R7325">
        <v>161.51</v>
      </c>
      <c r="S7325">
        <v>34.030999999999992</v>
      </c>
      <c r="T7325">
        <v>5.7629999999999999</v>
      </c>
      <c r="U7325">
        <v>17.346</v>
      </c>
      <c r="V7325">
        <v>-99999</v>
      </c>
      <c r="AC7325">
        <v>25.25</v>
      </c>
      <c r="AD7325">
        <v>25.2</v>
      </c>
      <c r="AH7325" s="85">
        <f>IF(AND(M7325&lt;Variables!$G$6,M7325&gt;Variables!$G$5),0,1)</f>
        <v>1</v>
      </c>
      <c r="AI7325" s="85">
        <f t="shared" si="647"/>
        <v>1</v>
      </c>
      <c r="AJ7325" s="85">
        <f>IF(I7325&gt;Variables!$G$7,0,1)</f>
        <v>0</v>
      </c>
      <c r="AK7325" s="85">
        <f>IF(F7325&gt;Variables!$G$8,0,1)</f>
        <v>1</v>
      </c>
      <c r="AL7325" s="85">
        <f>IF(G7325&gt;Variables!$G$9,0,1)</f>
        <v>1</v>
      </c>
      <c r="AM7325" s="85">
        <f>IF(AND(K7325&gt;Variables!$G$10,K7325&lt;Variables!$G$11),0,1)</f>
        <v>1</v>
      </c>
      <c r="AN7325" s="103">
        <f>IF(H7325&lt;Variables!$G$13,1,0)</f>
        <v>1</v>
      </c>
      <c r="AO7325" s="101">
        <f>IF(R7325&lt;Variables!$G$12,0,1)</f>
        <v>1</v>
      </c>
      <c r="AP7325" s="86">
        <f t="shared" si="648"/>
        <v>1</v>
      </c>
      <c r="AR7325">
        <v>0</v>
      </c>
      <c r="AS7325">
        <v>0</v>
      </c>
      <c r="AT7325">
        <v>0</v>
      </c>
      <c r="AU7325">
        <v>0</v>
      </c>
      <c r="BA7325">
        <v>0</v>
      </c>
    </row>
    <row r="7326" spans="3:53" ht="12.75" x14ac:dyDescent="0.2">
      <c r="C7326" t="s">
        <v>1101</v>
      </c>
      <c r="D7326" t="s">
        <v>320</v>
      </c>
      <c r="E7326">
        <v>236.15</v>
      </c>
      <c r="F7326">
        <v>7.16</v>
      </c>
      <c r="G7326">
        <v>8.01</v>
      </c>
      <c r="H7326">
        <v>16210</v>
      </c>
      <c r="I7326">
        <v>38.302999999999997</v>
      </c>
      <c r="J7326" t="s">
        <v>78</v>
      </c>
      <c r="K7326">
        <v>70.45</v>
      </c>
      <c r="L7326">
        <v>229.96416500000001</v>
      </c>
      <c r="M7326">
        <v>4.4293140194255907</v>
      </c>
      <c r="N7326">
        <v>229.08156129032261</v>
      </c>
      <c r="O7326">
        <v>4.8316584919944727</v>
      </c>
      <c r="P7326">
        <v>3913000</v>
      </c>
      <c r="Q7326">
        <v>11642000</v>
      </c>
      <c r="R7326">
        <v>0.34</v>
      </c>
      <c r="S7326">
        <v>34.030999999999992</v>
      </c>
      <c r="T7326">
        <v>5.7629999999999999</v>
      </c>
      <c r="U7326">
        <v>17.346</v>
      </c>
      <c r="V7326">
        <v>2.2021063212332672</v>
      </c>
      <c r="AC7326">
        <v>241.13</v>
      </c>
      <c r="AD7326">
        <v>206.13</v>
      </c>
      <c r="AH7326" s="85">
        <f>IF(AND(M7326&lt;Variables!$G$6,M7326&gt;Variables!$G$5),0,1)</f>
        <v>1</v>
      </c>
      <c r="AI7326" s="85">
        <f t="shared" si="647"/>
        <v>0</v>
      </c>
      <c r="AJ7326" s="85">
        <f>IF(I7326&gt;Variables!$G$7,0,1)</f>
        <v>0</v>
      </c>
      <c r="AK7326" s="85">
        <f>IF(F7326&gt;Variables!$G$8,0,1)</f>
        <v>1</v>
      </c>
      <c r="AL7326" s="85">
        <f>IF(G7326&gt;Variables!$G$9,0,1)</f>
        <v>1</v>
      </c>
      <c r="AM7326" s="85">
        <f>IF(AND(K7326&gt;Variables!$G$10,K7326&lt;Variables!$G$11),0,1)</f>
        <v>0</v>
      </c>
      <c r="AN7326" s="103">
        <f>IF(H7326&lt;Variables!$G$13,1,0)</f>
        <v>0</v>
      </c>
      <c r="AO7326" s="101">
        <f>IF(R7326&lt;Variables!$G$12,0,1)</f>
        <v>0</v>
      </c>
      <c r="AP7326" s="86">
        <f t="shared" si="648"/>
        <v>1</v>
      </c>
      <c r="AR7326">
        <v>1</v>
      </c>
      <c r="AS7326">
        <v>0</v>
      </c>
      <c r="AT7326">
        <v>0</v>
      </c>
      <c r="AU7326">
        <v>0</v>
      </c>
      <c r="BA7326">
        <v>2</v>
      </c>
    </row>
    <row r="7327" spans="3:53" ht="12.75" x14ac:dyDescent="0.2">
      <c r="C7327" t="s">
        <v>1101</v>
      </c>
      <c r="D7327" t="s">
        <v>1110</v>
      </c>
      <c r="E7327">
        <v>89.56</v>
      </c>
      <c r="F7327">
        <v>7.52</v>
      </c>
      <c r="G7327">
        <v>3.44</v>
      </c>
      <c r="H7327">
        <v>8300</v>
      </c>
      <c r="I7327">
        <v>49.232999999999997</v>
      </c>
      <c r="J7327" t="s">
        <v>78</v>
      </c>
      <c r="K7327">
        <v>63.6</v>
      </c>
      <c r="L7327">
        <v>88.815425000000005</v>
      </c>
      <c r="M7327">
        <v>0.99597001309175526</v>
      </c>
      <c r="N7327">
        <v>88.505596774193549</v>
      </c>
      <c r="O7327">
        <v>1.3495228204084799</v>
      </c>
      <c r="P7327">
        <v>387273</v>
      </c>
      <c r="Q7327">
        <v>713820</v>
      </c>
      <c r="R7327">
        <v>0.54</v>
      </c>
      <c r="S7327">
        <v>34.030999999999992</v>
      </c>
      <c r="T7327">
        <v>5.7629999999999999</v>
      </c>
      <c r="U7327">
        <v>17.346</v>
      </c>
      <c r="V7327">
        <v>2.4428822646494122</v>
      </c>
      <c r="AC7327">
        <v>90.64</v>
      </c>
      <c r="AD7327">
        <v>86.4</v>
      </c>
      <c r="AH7327" s="85">
        <f>IF(AND(M7327&lt;Variables!$G$6,M7327&gt;Variables!$G$5),0,1)</f>
        <v>1</v>
      </c>
      <c r="AI7327" s="85">
        <f t="shared" si="647"/>
        <v>0</v>
      </c>
      <c r="AJ7327" s="85">
        <f>IF(I7327&gt;Variables!$G$7,0,1)</f>
        <v>0</v>
      </c>
      <c r="AK7327" s="85">
        <f>IF(F7327&gt;Variables!$G$8,0,1)</f>
        <v>1</v>
      </c>
      <c r="AL7327" s="85">
        <f>IF(G7327&gt;Variables!$G$9,0,1)</f>
        <v>1</v>
      </c>
      <c r="AM7327" s="85">
        <f>IF(AND(K7327&gt;Variables!$G$10,K7327&lt;Variables!$G$11),0,1)</f>
        <v>0</v>
      </c>
      <c r="AN7327" s="103">
        <f>IF(H7327&lt;Variables!$G$13,1,0)</f>
        <v>0</v>
      </c>
      <c r="AO7327" s="101">
        <f>IF(R7327&lt;Variables!$G$12,0,1)</f>
        <v>0</v>
      </c>
      <c r="AP7327" s="86">
        <f t="shared" si="648"/>
        <v>1</v>
      </c>
      <c r="AR7327">
        <v>0</v>
      </c>
      <c r="AS7327">
        <v>0</v>
      </c>
      <c r="AT7327">
        <v>1</v>
      </c>
      <c r="AU7327">
        <v>0</v>
      </c>
      <c r="BA7327">
        <v>-1.78</v>
      </c>
    </row>
    <row r="7328" spans="3:53" ht="12.75" x14ac:dyDescent="0.2">
      <c r="C7328" t="s">
        <v>1101</v>
      </c>
      <c r="D7328" t="s">
        <v>1111</v>
      </c>
      <c r="E7328">
        <v>35.93</v>
      </c>
      <c r="F7328">
        <v>6.56</v>
      </c>
      <c r="G7328">
        <v>5.29</v>
      </c>
      <c r="H7328">
        <v>2530</v>
      </c>
      <c r="I7328">
        <v>69.546000000000006</v>
      </c>
      <c r="J7328" t="s">
        <v>78</v>
      </c>
      <c r="K7328">
        <v>69.3</v>
      </c>
      <c r="L7328">
        <v>35.457534999999993</v>
      </c>
      <c r="M7328">
        <v>0.96584548249054625</v>
      </c>
      <c r="N7328">
        <v>35.158377419354842</v>
      </c>
      <c r="O7328">
        <v>1.824949351308647</v>
      </c>
      <c r="P7328">
        <v>156890</v>
      </c>
      <c r="Q7328">
        <v>720581</v>
      </c>
      <c r="R7328">
        <v>0.22</v>
      </c>
      <c r="S7328">
        <v>34.030999999999992</v>
      </c>
      <c r="T7328">
        <v>5.7629999999999999</v>
      </c>
      <c r="U7328">
        <v>17.346</v>
      </c>
      <c r="V7328">
        <v>2.4880013356139949</v>
      </c>
      <c r="AC7328">
        <v>37.44</v>
      </c>
      <c r="AD7328">
        <v>35.28</v>
      </c>
      <c r="AH7328" s="85">
        <f>IF(AND(M7328&lt;Variables!$G$6,M7328&gt;Variables!$G$5),0,1)</f>
        <v>1</v>
      </c>
      <c r="AI7328" s="85">
        <f t="shared" si="647"/>
        <v>0</v>
      </c>
      <c r="AJ7328" s="85">
        <f>IF(I7328&gt;Variables!$G$7,0,1)</f>
        <v>0</v>
      </c>
      <c r="AK7328" s="85">
        <f>IF(F7328&gt;Variables!$G$8,0,1)</f>
        <v>1</v>
      </c>
      <c r="AL7328" s="85">
        <f>IF(G7328&gt;Variables!$G$9,0,1)</f>
        <v>1</v>
      </c>
      <c r="AM7328" s="85">
        <f>IF(AND(K7328&gt;Variables!$G$10,K7328&lt;Variables!$G$11),0,1)</f>
        <v>0</v>
      </c>
      <c r="AN7328" s="103">
        <f>IF(H7328&lt;Variables!$G$13,1,0)</f>
        <v>0</v>
      </c>
      <c r="AO7328" s="101">
        <f>IF(R7328&lt;Variables!$G$12,0,1)</f>
        <v>0</v>
      </c>
      <c r="AP7328" s="86">
        <f t="shared" si="648"/>
        <v>1</v>
      </c>
      <c r="AR7328">
        <v>0</v>
      </c>
      <c r="AS7328">
        <v>1</v>
      </c>
      <c r="AT7328">
        <v>0</v>
      </c>
      <c r="AU7328">
        <v>0</v>
      </c>
      <c r="BA7328">
        <v>0.56000000000000005</v>
      </c>
    </row>
    <row r="7329" spans="3:53" ht="12.75" x14ac:dyDescent="0.2">
      <c r="C7329" t="s">
        <v>1101</v>
      </c>
      <c r="D7329" t="s">
        <v>530</v>
      </c>
      <c r="E7329">
        <v>23.96</v>
      </c>
      <c r="F7329">
        <v>21</v>
      </c>
      <c r="G7329">
        <v>-4.07</v>
      </c>
      <c r="H7329">
        <v>201.8</v>
      </c>
      <c r="I7329">
        <v>-14.153</v>
      </c>
      <c r="J7329" t="s">
        <v>78</v>
      </c>
      <c r="K7329">
        <v>48.55</v>
      </c>
      <c r="L7329">
        <v>25.052250000000001</v>
      </c>
      <c r="M7329">
        <v>-4.2712730393477578</v>
      </c>
      <c r="N7329">
        <v>24.826837037037041</v>
      </c>
      <c r="O7329">
        <v>-3.4021129464740132</v>
      </c>
      <c r="P7329">
        <v>1150000</v>
      </c>
      <c r="Q7329">
        <v>329330</v>
      </c>
      <c r="R7329">
        <v>3.49</v>
      </c>
      <c r="S7329">
        <v>34.030999999999992</v>
      </c>
      <c r="T7329">
        <v>5.7629999999999999</v>
      </c>
      <c r="U7329">
        <v>17.346</v>
      </c>
      <c r="V7329">
        <v>2.4451447160434689</v>
      </c>
      <c r="AC7329">
        <v>25.5</v>
      </c>
      <c r="AD7329">
        <v>21.58</v>
      </c>
      <c r="AH7329" s="85">
        <f>IF(AND(M7329&lt;Variables!$G$6,M7329&gt;Variables!$G$5),0,1)</f>
        <v>0</v>
      </c>
      <c r="AI7329" s="85">
        <f t="shared" si="647"/>
        <v>0</v>
      </c>
      <c r="AJ7329" s="85">
        <f>IF(I7329&gt;Variables!$G$7,0,1)</f>
        <v>1</v>
      </c>
      <c r="AK7329" s="85">
        <f>IF(F7329&gt;Variables!$G$8,0,1)</f>
        <v>0</v>
      </c>
      <c r="AL7329" s="85">
        <f>IF(G7329&gt;Variables!$G$9,0,1)</f>
        <v>1</v>
      </c>
      <c r="AM7329" s="85">
        <f>IF(AND(K7329&gt;Variables!$G$10,K7329&lt;Variables!$G$11),0,1)</f>
        <v>1</v>
      </c>
      <c r="AN7329" s="103">
        <f>IF(H7329&lt;Variables!$G$13,1,0)</f>
        <v>1</v>
      </c>
      <c r="AO7329" s="101">
        <f>IF(R7329&lt;Variables!$G$12,0,1)</f>
        <v>1</v>
      </c>
      <c r="AP7329" s="86">
        <f t="shared" si="648"/>
        <v>1</v>
      </c>
      <c r="AR7329">
        <v>1</v>
      </c>
      <c r="AS7329">
        <v>0</v>
      </c>
      <c r="AT7329">
        <v>0</v>
      </c>
      <c r="AU7329">
        <v>0</v>
      </c>
      <c r="BA7329">
        <v>2</v>
      </c>
    </row>
    <row r="7330" spans="3:53" ht="12.75" x14ac:dyDescent="0.2">
      <c r="C7330" t="s">
        <v>1101</v>
      </c>
      <c r="D7330" t="s">
        <v>880</v>
      </c>
      <c r="E7330">
        <v>49.25</v>
      </c>
      <c r="F7330">
        <v>12.01</v>
      </c>
      <c r="G7330">
        <v>5.56</v>
      </c>
      <c r="H7330">
        <v>6210</v>
      </c>
      <c r="I7330">
        <v>76741.115000000005</v>
      </c>
      <c r="J7330" t="s">
        <v>78</v>
      </c>
      <c r="K7330">
        <v>82.13</v>
      </c>
      <c r="L7330">
        <v>47.323459999999997</v>
      </c>
      <c r="M7330">
        <v>3.54272489796816</v>
      </c>
      <c r="N7330">
        <v>46.763819354838709</v>
      </c>
      <c r="O7330">
        <v>4.7818605836991166</v>
      </c>
      <c r="P7330">
        <v>293316</v>
      </c>
      <c r="Q7330">
        <v>1262000</v>
      </c>
      <c r="R7330">
        <v>0.23</v>
      </c>
      <c r="S7330">
        <v>34.030999999999992</v>
      </c>
      <c r="T7330">
        <v>5.7629999999999999</v>
      </c>
      <c r="U7330">
        <v>17.346</v>
      </c>
      <c r="V7330">
        <v>2.2790214078465092</v>
      </c>
      <c r="AC7330">
        <v>52.9</v>
      </c>
      <c r="AD7330">
        <v>45.11</v>
      </c>
      <c r="AH7330" s="85">
        <f>IF(AND(M7330&lt;Variables!$G$6,M7330&gt;Variables!$G$5),0,1)</f>
        <v>1</v>
      </c>
      <c r="AI7330" s="85">
        <f t="shared" si="647"/>
        <v>0</v>
      </c>
      <c r="AJ7330" s="85">
        <f>IF(I7330&gt;Variables!$G$7,0,1)</f>
        <v>0</v>
      </c>
      <c r="AK7330" s="85">
        <f>IF(F7330&gt;Variables!$G$8,0,1)</f>
        <v>0</v>
      </c>
      <c r="AL7330" s="85">
        <f>IF(G7330&gt;Variables!$G$9,0,1)</f>
        <v>1</v>
      </c>
      <c r="AM7330" s="85">
        <f>IF(AND(K7330&gt;Variables!$G$10,K7330&lt;Variables!$G$11),0,1)</f>
        <v>1</v>
      </c>
      <c r="AN7330" s="103">
        <f>IF(H7330&lt;Variables!$G$13,1,0)</f>
        <v>0</v>
      </c>
      <c r="AO7330" s="101">
        <f>IF(R7330&lt;Variables!$G$12,0,1)</f>
        <v>0</v>
      </c>
      <c r="AP7330" s="86">
        <f t="shared" si="648"/>
        <v>1</v>
      </c>
      <c r="AR7330">
        <v>1</v>
      </c>
      <c r="AS7330">
        <v>0</v>
      </c>
      <c r="AT7330">
        <v>0</v>
      </c>
      <c r="AU7330">
        <v>0</v>
      </c>
      <c r="BA7330">
        <v>2</v>
      </c>
    </row>
    <row r="7331" spans="3:53" ht="12.75" x14ac:dyDescent="0.2">
      <c r="C7331" t="s">
        <v>1101</v>
      </c>
      <c r="D7331" t="s">
        <v>1112</v>
      </c>
      <c r="E7331">
        <v>8.2899999999999991</v>
      </c>
      <c r="F7331">
        <v>19.600000000000001</v>
      </c>
      <c r="G7331">
        <v>-3.71</v>
      </c>
      <c r="H7331">
        <v>1420</v>
      </c>
      <c r="I7331">
        <v>-15.933</v>
      </c>
      <c r="J7331" t="s">
        <v>78</v>
      </c>
      <c r="K7331">
        <v>51.73</v>
      </c>
      <c r="L7331">
        <v>8.3997700000000002</v>
      </c>
      <c r="M7331">
        <v>-1.187770617528807</v>
      </c>
      <c r="N7331">
        <v>8.4189354838709693</v>
      </c>
      <c r="O7331">
        <v>-1.412714043228217</v>
      </c>
      <c r="P7331">
        <v>5050000</v>
      </c>
      <c r="Q7331">
        <v>1040000</v>
      </c>
      <c r="R7331">
        <v>4.8600000000000003</v>
      </c>
      <c r="S7331">
        <v>34.030999999999992</v>
      </c>
      <c r="T7331">
        <v>5.7629999999999999</v>
      </c>
      <c r="U7331">
        <v>17.346</v>
      </c>
      <c r="V7331">
        <v>2.4217392231258712</v>
      </c>
      <c r="AC7331">
        <v>8.35</v>
      </c>
      <c r="AD7331">
        <v>7.22</v>
      </c>
      <c r="AH7331" s="85">
        <f>IF(AND(M7331&lt;Variables!$G$6,M7331&gt;Variables!$G$5),0,1)</f>
        <v>1</v>
      </c>
      <c r="AI7331" s="85">
        <f t="shared" si="647"/>
        <v>1</v>
      </c>
      <c r="AJ7331" s="85">
        <f>IF(I7331&gt;Variables!$G$7,0,1)</f>
        <v>1</v>
      </c>
      <c r="AK7331" s="85">
        <f>IF(F7331&gt;Variables!$G$8,0,1)</f>
        <v>0</v>
      </c>
      <c r="AL7331" s="85">
        <f>IF(G7331&gt;Variables!$G$9,0,1)</f>
        <v>1</v>
      </c>
      <c r="AM7331" s="85">
        <f>IF(AND(K7331&gt;Variables!$G$10,K7331&lt;Variables!$G$11),0,1)</f>
        <v>0</v>
      </c>
      <c r="AN7331" s="103">
        <f>IF(H7331&lt;Variables!$G$13,1,0)</f>
        <v>1</v>
      </c>
      <c r="AO7331" s="101">
        <f>IF(R7331&lt;Variables!$G$12,0,1)</f>
        <v>1</v>
      </c>
      <c r="AP7331" s="86">
        <f t="shared" si="648"/>
        <v>1</v>
      </c>
      <c r="AR7331">
        <v>0</v>
      </c>
      <c r="AS7331">
        <v>0</v>
      </c>
      <c r="AT7331">
        <v>1</v>
      </c>
      <c r="AU7331">
        <v>0</v>
      </c>
      <c r="BA7331">
        <v>-2.25</v>
      </c>
    </row>
    <row r="7332" spans="3:53" ht="12.75" x14ac:dyDescent="0.2">
      <c r="C7332" t="s">
        <v>1101</v>
      </c>
      <c r="D7332" t="s">
        <v>474</v>
      </c>
      <c r="E7332">
        <v>3.06</v>
      </c>
      <c r="F7332">
        <v>21.23</v>
      </c>
      <c r="G7332">
        <v>-11.7</v>
      </c>
      <c r="H7332">
        <v>40.049999999999997</v>
      </c>
      <c r="I7332">
        <v>-65.739000000000004</v>
      </c>
      <c r="J7332" t="s">
        <v>78</v>
      </c>
      <c r="K7332">
        <v>42.61</v>
      </c>
      <c r="L7332">
        <v>3.2801450000000001</v>
      </c>
      <c r="M7332">
        <v>-3.3579308231800642</v>
      </c>
      <c r="N7332">
        <v>3.466606451612904</v>
      </c>
      <c r="O7332">
        <v>-8.5561039521778426</v>
      </c>
      <c r="P7332">
        <v>14100000</v>
      </c>
      <c r="Q7332">
        <v>8520000</v>
      </c>
      <c r="R7332">
        <v>1.65</v>
      </c>
      <c r="S7332">
        <v>34.030999999999992</v>
      </c>
      <c r="T7332">
        <v>5.7629999999999999</v>
      </c>
      <c r="U7332">
        <v>17.346</v>
      </c>
      <c r="V7332">
        <v>2.306079767236509</v>
      </c>
      <c r="AC7332">
        <v>3.2298</v>
      </c>
      <c r="AD7332">
        <v>2.73</v>
      </c>
      <c r="AH7332" s="85">
        <f>IF(AND(M7332&lt;Variables!$G$6,M7332&gt;Variables!$G$5),0,1)</f>
        <v>0</v>
      </c>
      <c r="AI7332" s="85">
        <f t="shared" si="647"/>
        <v>1</v>
      </c>
      <c r="AJ7332" s="85">
        <f>IF(I7332&gt;Variables!$G$7,0,1)</f>
        <v>1</v>
      </c>
      <c r="AK7332" s="85">
        <f>IF(F7332&gt;Variables!$G$8,0,1)</f>
        <v>0</v>
      </c>
      <c r="AL7332" s="85">
        <f>IF(G7332&gt;Variables!$G$9,0,1)</f>
        <v>1</v>
      </c>
      <c r="AM7332" s="85">
        <f>IF(AND(K7332&gt;Variables!$G$10,K7332&lt;Variables!$G$11),0,1)</f>
        <v>1</v>
      </c>
      <c r="AN7332" s="103">
        <f>IF(H7332&lt;Variables!$G$13,1,0)</f>
        <v>1</v>
      </c>
      <c r="AO7332" s="101">
        <f>IF(R7332&lt;Variables!$G$12,0,1)</f>
        <v>0</v>
      </c>
      <c r="AP7332" s="86">
        <f t="shared" si="648"/>
        <v>1</v>
      </c>
      <c r="AR7332">
        <v>1</v>
      </c>
      <c r="AS7332">
        <v>0</v>
      </c>
      <c r="AT7332">
        <v>0</v>
      </c>
      <c r="AU7332">
        <v>0</v>
      </c>
      <c r="BA7332">
        <v>2</v>
      </c>
    </row>
    <row r="7333" spans="3:53" ht="12.75" x14ac:dyDescent="0.2">
      <c r="C7333" t="s">
        <v>1101</v>
      </c>
      <c r="D7333" t="s">
        <v>892</v>
      </c>
      <c r="E7333">
        <v>73.319999999999993</v>
      </c>
      <c r="F7333">
        <v>11.28</v>
      </c>
      <c r="G7333">
        <v>7.3</v>
      </c>
      <c r="H7333">
        <v>2570</v>
      </c>
      <c r="I7333">
        <v>17.047999999999998</v>
      </c>
      <c r="J7333" t="s">
        <v>78</v>
      </c>
      <c r="K7333">
        <v>64.34</v>
      </c>
      <c r="L7333">
        <v>73.142304999999993</v>
      </c>
      <c r="M7333">
        <v>1.083770876512586</v>
      </c>
      <c r="N7333">
        <v>72.179529032258074</v>
      </c>
      <c r="O7333">
        <v>2.4320898061795102</v>
      </c>
      <c r="P7333">
        <v>805622</v>
      </c>
      <c r="Q7333">
        <v>1767000</v>
      </c>
      <c r="R7333">
        <v>0.46</v>
      </c>
      <c r="S7333">
        <v>34.030999999999992</v>
      </c>
      <c r="T7333">
        <v>5.7629999999999999</v>
      </c>
      <c r="U7333">
        <v>17.346</v>
      </c>
      <c r="V7333">
        <v>2.4425011568324511</v>
      </c>
      <c r="AC7333">
        <v>86.92</v>
      </c>
      <c r="AD7333">
        <v>71.52</v>
      </c>
      <c r="AH7333" s="85">
        <f>IF(AND(M7333&lt;Variables!$G$6,M7333&gt;Variables!$G$5),0,1)</f>
        <v>1</v>
      </c>
      <c r="AI7333" s="85">
        <f t="shared" si="647"/>
        <v>0</v>
      </c>
      <c r="AJ7333" s="85">
        <f>IF(I7333&gt;Variables!$G$7,0,1)</f>
        <v>0</v>
      </c>
      <c r="AK7333" s="85">
        <f>IF(F7333&gt;Variables!$G$8,0,1)</f>
        <v>0</v>
      </c>
      <c r="AL7333" s="85">
        <f>IF(G7333&gt;Variables!$G$9,0,1)</f>
        <v>1</v>
      </c>
      <c r="AM7333" s="85">
        <f>IF(AND(K7333&gt;Variables!$G$10,K7333&lt;Variables!$G$11),0,1)</f>
        <v>0</v>
      </c>
      <c r="AN7333" s="103">
        <f>IF(H7333&lt;Variables!$G$13,1,0)</f>
        <v>0</v>
      </c>
      <c r="AO7333" s="101">
        <f>IF(R7333&lt;Variables!$G$12,0,1)</f>
        <v>0</v>
      </c>
      <c r="AP7333" s="86">
        <f t="shared" si="648"/>
        <v>1</v>
      </c>
      <c r="AR7333">
        <v>0</v>
      </c>
      <c r="AS7333">
        <v>0</v>
      </c>
      <c r="AT7333">
        <v>1</v>
      </c>
      <c r="AU7333">
        <v>0</v>
      </c>
      <c r="BA7333">
        <v>-2.25</v>
      </c>
    </row>
    <row r="7334" spans="3:53" ht="12.75" x14ac:dyDescent="0.2">
      <c r="C7334" t="s">
        <v>1113</v>
      </c>
      <c r="D7334" t="s">
        <v>117</v>
      </c>
      <c r="E7334">
        <v>29.68</v>
      </c>
      <c r="F7334">
        <v>6.76</v>
      </c>
      <c r="G7334">
        <v>4.9400000000000004</v>
      </c>
      <c r="H7334">
        <v>3970</v>
      </c>
      <c r="I7334">
        <v>-0.309</v>
      </c>
      <c r="J7334" t="s">
        <v>78</v>
      </c>
      <c r="K7334">
        <v>64.14</v>
      </c>
      <c r="L7334">
        <v>29.336189999999998</v>
      </c>
      <c r="M7334">
        <v>0.94357856286041619</v>
      </c>
      <c r="N7334">
        <v>29.12553888888889</v>
      </c>
      <c r="O7334">
        <v>1.673655251395425</v>
      </c>
      <c r="P7334">
        <v>2508000</v>
      </c>
      <c r="Q7334">
        <v>15376000</v>
      </c>
      <c r="R7334">
        <v>0.16</v>
      </c>
      <c r="S7334">
        <v>33.549999999999997</v>
      </c>
      <c r="T7334">
        <v>5.7619999999999987</v>
      </c>
      <c r="U7334">
        <v>17.1496</v>
      </c>
      <c r="V7334">
        <v>2.4504250812275208</v>
      </c>
      <c r="AC7334">
        <v>30.75</v>
      </c>
      <c r="AD7334">
        <v>29.27</v>
      </c>
      <c r="AH7334" s="85">
        <f>IF(AND(M7334&lt;Variables!$G$6,M7334&gt;Variables!$G$5),0,1)</f>
        <v>1</v>
      </c>
      <c r="AI7334" s="85">
        <f t="shared" si="647"/>
        <v>0</v>
      </c>
      <c r="AJ7334" s="85">
        <f>IF(I7334&gt;Variables!$G$7,0,1)</f>
        <v>1</v>
      </c>
      <c r="AK7334" s="85">
        <f>IF(F7334&gt;Variables!$G$8,0,1)</f>
        <v>1</v>
      </c>
      <c r="AL7334" s="85">
        <f>IF(G7334&gt;Variables!$G$9,0,1)</f>
        <v>1</v>
      </c>
      <c r="AM7334" s="85">
        <f>IF(AND(K7334&gt;Variables!$G$10,K7334&lt;Variables!$G$11),0,1)</f>
        <v>0</v>
      </c>
      <c r="AN7334" s="103">
        <f>IF(H7334&lt;Variables!$G$13,1,0)</f>
        <v>0</v>
      </c>
      <c r="AO7334" s="101">
        <f>IF(R7334&lt;Variables!$G$12,0,1)</f>
        <v>0</v>
      </c>
      <c r="AP7334" s="86">
        <f t="shared" si="648"/>
        <v>1</v>
      </c>
      <c r="AR7334">
        <v>1</v>
      </c>
      <c r="AS7334">
        <v>0</v>
      </c>
      <c r="AT7334">
        <v>0</v>
      </c>
      <c r="AU7334">
        <v>0</v>
      </c>
      <c r="BA7334">
        <v>2</v>
      </c>
    </row>
    <row r="7335" spans="3:53" ht="12.75" x14ac:dyDescent="0.2">
      <c r="C7335" t="s">
        <v>1113</v>
      </c>
      <c r="D7335" t="s">
        <v>1108</v>
      </c>
      <c r="E7335">
        <v>92.68</v>
      </c>
      <c r="F7335">
        <v>6.77</v>
      </c>
      <c r="G7335">
        <v>4.03</v>
      </c>
      <c r="H7335">
        <v>6160</v>
      </c>
      <c r="I7335">
        <v>165.54499999999999</v>
      </c>
      <c r="J7335" t="s">
        <v>78</v>
      </c>
      <c r="K7335">
        <v>69.069999999999993</v>
      </c>
      <c r="L7335">
        <v>92.201284999999984</v>
      </c>
      <c r="M7335">
        <v>0.46497725058822242</v>
      </c>
      <c r="N7335">
        <v>91.592794444444451</v>
      </c>
      <c r="O7335">
        <v>1.1324095545361501</v>
      </c>
      <c r="P7335">
        <v>294114</v>
      </c>
      <c r="Q7335">
        <v>1334000</v>
      </c>
      <c r="R7335">
        <v>0.22</v>
      </c>
      <c r="S7335">
        <v>33.549999999999997</v>
      </c>
      <c r="T7335">
        <v>5.7619999999999987</v>
      </c>
      <c r="U7335">
        <v>17.1496</v>
      </c>
      <c r="V7335">
        <v>2.5268675599894501</v>
      </c>
      <c r="AC7335">
        <v>94.49</v>
      </c>
      <c r="AD7335">
        <v>92.55</v>
      </c>
      <c r="AH7335" s="85">
        <f>IF(AND(M7335&lt;Variables!$G$6,M7335&gt;Variables!$G$5),0,1)</f>
        <v>1</v>
      </c>
      <c r="AI7335" s="85">
        <f t="shared" si="647"/>
        <v>0</v>
      </c>
      <c r="AJ7335" s="85">
        <f>IF(I7335&gt;Variables!$G$7,0,1)</f>
        <v>0</v>
      </c>
      <c r="AK7335" s="85">
        <f>IF(F7335&gt;Variables!$G$8,0,1)</f>
        <v>1</v>
      </c>
      <c r="AL7335" s="85">
        <f>IF(G7335&gt;Variables!$G$9,0,1)</f>
        <v>1</v>
      </c>
      <c r="AM7335" s="85">
        <f>IF(AND(K7335&gt;Variables!$G$10,K7335&lt;Variables!$G$11),0,1)</f>
        <v>0</v>
      </c>
      <c r="AN7335" s="103">
        <f>IF(H7335&lt;Variables!$G$13,1,0)</f>
        <v>0</v>
      </c>
      <c r="AO7335" s="101">
        <f>IF(R7335&lt;Variables!$G$12,0,1)</f>
        <v>0</v>
      </c>
      <c r="AP7335" s="86">
        <f t="shared" si="648"/>
        <v>1</v>
      </c>
      <c r="AR7335">
        <v>1</v>
      </c>
      <c r="AS7335">
        <v>0</v>
      </c>
      <c r="AT7335">
        <v>0</v>
      </c>
      <c r="AU7335">
        <v>0</v>
      </c>
      <c r="BA7335">
        <v>1.18</v>
      </c>
    </row>
    <row r="7336" spans="3:53" ht="12.75" x14ac:dyDescent="0.2">
      <c r="C7336" t="s">
        <v>1113</v>
      </c>
      <c r="D7336" t="s">
        <v>1110</v>
      </c>
      <c r="E7336">
        <v>89.65</v>
      </c>
      <c r="F7336">
        <v>7.77</v>
      </c>
      <c r="G7336">
        <v>3.39</v>
      </c>
      <c r="H7336">
        <v>8300</v>
      </c>
      <c r="I7336">
        <v>49.223999999999997</v>
      </c>
      <c r="J7336" t="s">
        <v>78</v>
      </c>
      <c r="K7336">
        <v>57.36</v>
      </c>
      <c r="L7336">
        <v>89.258295000000004</v>
      </c>
      <c r="M7336">
        <v>0.45004780788160098</v>
      </c>
      <c r="N7336">
        <v>88.736936111111106</v>
      </c>
      <c r="O7336">
        <v>1.0402251073139199</v>
      </c>
      <c r="P7336">
        <v>452435</v>
      </c>
      <c r="Q7336">
        <v>713820</v>
      </c>
      <c r="R7336">
        <v>0.63</v>
      </c>
      <c r="S7336">
        <v>33.549999999999997</v>
      </c>
      <c r="T7336">
        <v>5.7619999999999987</v>
      </c>
      <c r="U7336">
        <v>17.1496</v>
      </c>
      <c r="V7336">
        <v>2.4219822848060448</v>
      </c>
      <c r="AC7336">
        <v>90.08</v>
      </c>
      <c r="AD7336">
        <v>86.4</v>
      </c>
      <c r="AH7336" s="85">
        <f>IF(AND(M7336&lt;Variables!$G$6,M7336&gt;Variables!$G$5),0,1)</f>
        <v>1</v>
      </c>
      <c r="AI7336" s="85">
        <f t="shared" si="647"/>
        <v>0</v>
      </c>
      <c r="AJ7336" s="85">
        <f>IF(I7336&gt;Variables!$G$7,0,1)</f>
        <v>0</v>
      </c>
      <c r="AK7336" s="85">
        <f>IF(F7336&gt;Variables!$G$8,0,1)</f>
        <v>1</v>
      </c>
      <c r="AL7336" s="85">
        <f>IF(G7336&gt;Variables!$G$9,0,1)</f>
        <v>1</v>
      </c>
      <c r="AM7336" s="85">
        <f>IF(AND(K7336&gt;Variables!$G$10,K7336&lt;Variables!$G$11),0,1)</f>
        <v>0</v>
      </c>
      <c r="AN7336" s="103">
        <f>IF(H7336&lt;Variables!$G$13,1,0)</f>
        <v>0</v>
      </c>
      <c r="AO7336" s="101">
        <f>IF(R7336&lt;Variables!$G$12,0,1)</f>
        <v>0</v>
      </c>
      <c r="AP7336" s="86">
        <f t="shared" si="648"/>
        <v>1</v>
      </c>
      <c r="AR7336">
        <v>0</v>
      </c>
      <c r="AS7336">
        <v>0</v>
      </c>
      <c r="AT7336">
        <v>1</v>
      </c>
      <c r="AU7336">
        <v>0</v>
      </c>
      <c r="BA7336">
        <v>-1.73</v>
      </c>
    </row>
    <row r="7337" spans="3:53" ht="12.75" x14ac:dyDescent="0.2">
      <c r="C7337" t="s">
        <v>1113</v>
      </c>
      <c r="D7337" t="s">
        <v>892</v>
      </c>
      <c r="E7337">
        <v>73.27</v>
      </c>
      <c r="F7337">
        <v>10.64</v>
      </c>
      <c r="G7337">
        <v>5.77</v>
      </c>
      <c r="H7337">
        <v>2570</v>
      </c>
      <c r="I7337">
        <v>16.814</v>
      </c>
      <c r="J7337" t="s">
        <v>78</v>
      </c>
      <c r="K7337">
        <v>51.41</v>
      </c>
      <c r="L7337">
        <v>73.284869999999998</v>
      </c>
      <c r="M7337">
        <v>-0.55246055563720387</v>
      </c>
      <c r="N7337">
        <v>72.345933333333335</v>
      </c>
      <c r="O7337">
        <v>0.7382124219836278</v>
      </c>
      <c r="P7337">
        <v>876648</v>
      </c>
      <c r="Q7337">
        <v>1767000</v>
      </c>
      <c r="R7337">
        <v>0.5</v>
      </c>
      <c r="S7337">
        <v>33.549999999999997</v>
      </c>
      <c r="T7337">
        <v>5.7619999999999987</v>
      </c>
      <c r="U7337">
        <v>17.1496</v>
      </c>
      <c r="V7337">
        <v>2.398221238025966</v>
      </c>
      <c r="AC7337">
        <v>86.92</v>
      </c>
      <c r="AD7337">
        <v>71.52</v>
      </c>
      <c r="AH7337" s="85">
        <f>IF(AND(M7337&lt;Variables!$G$6,M7337&gt;Variables!$G$5),0,1)</f>
        <v>1</v>
      </c>
      <c r="AI7337" s="85">
        <f t="shared" si="647"/>
        <v>0</v>
      </c>
      <c r="AJ7337" s="85">
        <f>IF(I7337&gt;Variables!$G$7,0,1)</f>
        <v>0</v>
      </c>
      <c r="AK7337" s="85">
        <f>IF(F7337&gt;Variables!$G$8,0,1)</f>
        <v>0</v>
      </c>
      <c r="AL7337" s="85">
        <f>IF(G7337&gt;Variables!$G$9,0,1)</f>
        <v>1</v>
      </c>
      <c r="AM7337" s="85">
        <f>IF(AND(K7337&gt;Variables!$G$10,K7337&lt;Variables!$G$11),0,1)</f>
        <v>0</v>
      </c>
      <c r="AN7337" s="103">
        <f>IF(H7337&lt;Variables!$G$13,1,0)</f>
        <v>0</v>
      </c>
      <c r="AO7337" s="101">
        <f>IF(R7337&lt;Variables!$G$12,0,1)</f>
        <v>0</v>
      </c>
      <c r="AP7337" s="86">
        <f t="shared" si="648"/>
        <v>1</v>
      </c>
      <c r="AR7337">
        <v>0</v>
      </c>
      <c r="AS7337">
        <v>0</v>
      </c>
      <c r="AT7337">
        <v>1</v>
      </c>
      <c r="AU7337">
        <v>0</v>
      </c>
      <c r="BA7337">
        <v>-2.25</v>
      </c>
    </row>
    <row r="7338" spans="3:53" ht="12.75" x14ac:dyDescent="0.2">
      <c r="C7338" t="s">
        <v>1113</v>
      </c>
      <c r="D7338" t="s">
        <v>474</v>
      </c>
      <c r="E7338">
        <v>3.12</v>
      </c>
      <c r="F7338">
        <v>15.36</v>
      </c>
      <c r="G7338">
        <v>-13.37</v>
      </c>
      <c r="H7338">
        <v>40.049999999999997</v>
      </c>
      <c r="I7338">
        <v>-65.802999999999997</v>
      </c>
      <c r="J7338" t="s">
        <v>78</v>
      </c>
      <c r="K7338">
        <v>44.55</v>
      </c>
      <c r="L7338">
        <v>3.1632099999999999</v>
      </c>
      <c r="M7338">
        <v>-1.682151991173523</v>
      </c>
      <c r="N7338">
        <v>3.4137416666666671</v>
      </c>
      <c r="O7338">
        <v>-8.8976172284077375</v>
      </c>
      <c r="P7338">
        <v>14850000</v>
      </c>
      <c r="Q7338">
        <v>8520000</v>
      </c>
      <c r="R7338">
        <v>1.74</v>
      </c>
      <c r="S7338">
        <v>33.549999999999997</v>
      </c>
      <c r="T7338">
        <v>5.7619999999999987</v>
      </c>
      <c r="U7338">
        <v>17.1496</v>
      </c>
      <c r="V7338">
        <v>2.327797552290237</v>
      </c>
      <c r="AC7338">
        <v>3.16</v>
      </c>
      <c r="AD7338">
        <v>2.73</v>
      </c>
      <c r="AH7338" s="85">
        <f>IF(AND(M7338&lt;Variables!$G$6,M7338&gt;Variables!$G$5),0,1)</f>
        <v>1</v>
      </c>
      <c r="AI7338" s="85">
        <f t="shared" si="647"/>
        <v>1</v>
      </c>
      <c r="AJ7338" s="85">
        <f>IF(I7338&gt;Variables!$G$7,0,1)</f>
        <v>1</v>
      </c>
      <c r="AK7338" s="85">
        <f>IF(F7338&gt;Variables!$G$8,0,1)</f>
        <v>0</v>
      </c>
      <c r="AL7338" s="85">
        <f>IF(G7338&gt;Variables!$G$9,0,1)</f>
        <v>1</v>
      </c>
      <c r="AM7338" s="85">
        <f>IF(AND(K7338&gt;Variables!$G$10,K7338&lt;Variables!$G$11),0,1)</f>
        <v>1</v>
      </c>
      <c r="AN7338" s="103">
        <f>IF(H7338&lt;Variables!$G$13,1,0)</f>
        <v>1</v>
      </c>
      <c r="AO7338" s="101">
        <f>IF(R7338&lt;Variables!$G$12,0,1)</f>
        <v>0</v>
      </c>
      <c r="AP7338" s="86">
        <f t="shared" si="648"/>
        <v>1</v>
      </c>
      <c r="AR7338">
        <v>0</v>
      </c>
      <c r="AS7338">
        <v>0</v>
      </c>
      <c r="AT7338">
        <v>1</v>
      </c>
      <c r="AU7338">
        <v>0</v>
      </c>
      <c r="BA7338">
        <v>-2.25</v>
      </c>
    </row>
    <row r="7339" spans="3:53" ht="12.75" x14ac:dyDescent="0.2">
      <c r="C7339" t="s">
        <v>1113</v>
      </c>
      <c r="D7339" t="s">
        <v>320</v>
      </c>
      <c r="E7339">
        <v>231.75</v>
      </c>
      <c r="F7339">
        <v>6.51</v>
      </c>
      <c r="G7339">
        <v>4.79</v>
      </c>
      <c r="H7339">
        <v>16210</v>
      </c>
      <c r="I7339">
        <v>37.338000000000001</v>
      </c>
      <c r="J7339" t="s">
        <v>78</v>
      </c>
      <c r="K7339">
        <v>53.73</v>
      </c>
      <c r="L7339">
        <v>230.88454999999999</v>
      </c>
      <c r="M7339">
        <v>0.91623714103001264</v>
      </c>
      <c r="N7339">
        <v>229.8646194444444</v>
      </c>
      <c r="O7339">
        <v>1.3640118097049529</v>
      </c>
      <c r="P7339">
        <v>4451000</v>
      </c>
      <c r="Q7339">
        <v>11642000</v>
      </c>
      <c r="R7339">
        <v>0.38</v>
      </c>
      <c r="S7339">
        <v>33.549999999999997</v>
      </c>
      <c r="T7339">
        <v>5.7619999999999987</v>
      </c>
      <c r="U7339">
        <v>17.1496</v>
      </c>
      <c r="V7339">
        <v>2.3719507079531299</v>
      </c>
      <c r="AC7339">
        <v>235.23220000000001</v>
      </c>
      <c r="AD7339">
        <v>206.13</v>
      </c>
      <c r="AH7339" s="85">
        <f>IF(AND(M7339&lt;Variables!$G$6,M7339&gt;Variables!$G$5),0,1)</f>
        <v>1</v>
      </c>
      <c r="AI7339" s="85">
        <f t="shared" si="647"/>
        <v>0</v>
      </c>
      <c r="AJ7339" s="85">
        <f>IF(I7339&gt;Variables!$G$7,0,1)</f>
        <v>0</v>
      </c>
      <c r="AK7339" s="85">
        <f>IF(F7339&gt;Variables!$G$8,0,1)</f>
        <v>1</v>
      </c>
      <c r="AL7339" s="85">
        <f>IF(G7339&gt;Variables!$G$9,0,1)</f>
        <v>1</v>
      </c>
      <c r="AM7339" s="85">
        <f>IF(AND(K7339&gt;Variables!$G$10,K7339&lt;Variables!$G$11),0,1)</f>
        <v>0</v>
      </c>
      <c r="AN7339" s="103">
        <f>IF(H7339&lt;Variables!$G$13,1,0)</f>
        <v>0</v>
      </c>
      <c r="AO7339" s="101">
        <f>IF(R7339&lt;Variables!$G$12,0,1)</f>
        <v>0</v>
      </c>
      <c r="AP7339" s="86">
        <f t="shared" si="648"/>
        <v>1</v>
      </c>
      <c r="AR7339">
        <v>0</v>
      </c>
      <c r="AS7339">
        <v>0</v>
      </c>
      <c r="AT7339">
        <v>1</v>
      </c>
      <c r="AU7339">
        <v>0</v>
      </c>
      <c r="BA7339">
        <v>-2.25</v>
      </c>
    </row>
    <row r="7340" spans="3:53" ht="12.75" x14ac:dyDescent="0.2">
      <c r="C7340" t="s">
        <v>1113</v>
      </c>
      <c r="D7340" t="s">
        <v>530</v>
      </c>
      <c r="E7340">
        <v>24.52</v>
      </c>
      <c r="F7340">
        <v>22</v>
      </c>
      <c r="G7340">
        <v>-2.38</v>
      </c>
      <c r="H7340">
        <v>201.8</v>
      </c>
      <c r="I7340">
        <v>-14.125</v>
      </c>
      <c r="J7340" t="s">
        <v>78</v>
      </c>
      <c r="K7340">
        <v>50.04</v>
      </c>
      <c r="L7340">
        <v>24.69849</v>
      </c>
      <c r="M7340">
        <v>-1.1882912680086859</v>
      </c>
      <c r="N7340">
        <v>24.721059374999999</v>
      </c>
      <c r="O7340">
        <v>-1.2785025520371811</v>
      </c>
      <c r="P7340">
        <v>1210000</v>
      </c>
      <c r="Q7340">
        <v>329330</v>
      </c>
      <c r="R7340">
        <v>3.67</v>
      </c>
      <c r="S7340">
        <v>33.549999999999997</v>
      </c>
      <c r="T7340">
        <v>5.7619999999999987</v>
      </c>
      <c r="U7340">
        <v>17.1496</v>
      </c>
      <c r="V7340">
        <v>2.398447244375506</v>
      </c>
      <c r="AC7340">
        <v>25.5</v>
      </c>
      <c r="AD7340">
        <v>21.58</v>
      </c>
      <c r="AH7340" s="85">
        <f>IF(AND(M7340&lt;Variables!$G$6,M7340&gt;Variables!$G$5),0,1)</f>
        <v>1</v>
      </c>
      <c r="AI7340" s="85">
        <f t="shared" si="647"/>
        <v>1</v>
      </c>
      <c r="AJ7340" s="85">
        <f>IF(I7340&gt;Variables!$G$7,0,1)</f>
        <v>1</v>
      </c>
      <c r="AK7340" s="85">
        <f>IF(F7340&gt;Variables!$G$8,0,1)</f>
        <v>0</v>
      </c>
      <c r="AL7340" s="85">
        <f>IF(G7340&gt;Variables!$G$9,0,1)</f>
        <v>1</v>
      </c>
      <c r="AM7340" s="85">
        <f>IF(AND(K7340&gt;Variables!$G$10,K7340&lt;Variables!$G$11),0,1)</f>
        <v>0</v>
      </c>
      <c r="AN7340" s="103">
        <f>IF(H7340&lt;Variables!$G$13,1,0)</f>
        <v>1</v>
      </c>
      <c r="AO7340" s="101">
        <f>IF(R7340&lt;Variables!$G$12,0,1)</f>
        <v>1</v>
      </c>
      <c r="AP7340" s="86">
        <f t="shared" si="648"/>
        <v>1</v>
      </c>
      <c r="AR7340">
        <v>0</v>
      </c>
      <c r="AS7340">
        <v>0</v>
      </c>
      <c r="AT7340">
        <v>1</v>
      </c>
      <c r="AU7340">
        <v>0</v>
      </c>
      <c r="BA7340">
        <v>-2.25</v>
      </c>
    </row>
    <row r="7341" spans="3:53" ht="12.75" x14ac:dyDescent="0.2">
      <c r="C7341" t="s">
        <v>1113</v>
      </c>
      <c r="D7341" t="s">
        <v>1106</v>
      </c>
      <c r="E7341">
        <v>3.95</v>
      </c>
      <c r="F7341">
        <v>23.3</v>
      </c>
      <c r="G7341">
        <v>4.21</v>
      </c>
      <c r="H7341">
        <v>219.72</v>
      </c>
      <c r="I7341">
        <v>-12.643000000000001</v>
      </c>
      <c r="J7341" t="s">
        <v>78</v>
      </c>
      <c r="K7341">
        <v>47.72</v>
      </c>
      <c r="L7341">
        <v>4.092365</v>
      </c>
      <c r="M7341">
        <v>-3.2344377884181901</v>
      </c>
      <c r="N7341">
        <v>4.0461861111111102</v>
      </c>
      <c r="O7341">
        <v>-2.1300580038678181</v>
      </c>
      <c r="P7341">
        <v>5870000</v>
      </c>
      <c r="Q7341">
        <v>638420</v>
      </c>
      <c r="R7341">
        <v>9.19</v>
      </c>
      <c r="S7341">
        <v>33.549999999999997</v>
      </c>
      <c r="T7341">
        <v>5.7619999999999987</v>
      </c>
      <c r="U7341">
        <v>17.1496</v>
      </c>
      <c r="V7341">
        <v>2.406176974059743</v>
      </c>
      <c r="AC7341">
        <v>4.7300000000000004</v>
      </c>
      <c r="AD7341">
        <v>3.38</v>
      </c>
      <c r="AH7341" s="85">
        <f>IF(AND(M7341&lt;Variables!$G$6,M7341&gt;Variables!$G$5),0,1)</f>
        <v>0</v>
      </c>
      <c r="AI7341" s="85">
        <f t="shared" si="647"/>
        <v>0</v>
      </c>
      <c r="AJ7341" s="85">
        <f>IF(I7341&gt;Variables!$G$7,0,1)</f>
        <v>1</v>
      </c>
      <c r="AK7341" s="85">
        <f>IF(F7341&gt;Variables!$G$8,0,1)</f>
        <v>0</v>
      </c>
      <c r="AL7341" s="85">
        <f>IF(G7341&gt;Variables!$G$9,0,1)</f>
        <v>1</v>
      </c>
      <c r="AM7341" s="85">
        <f>IF(AND(K7341&gt;Variables!$G$10,K7341&lt;Variables!$G$11),0,1)</f>
        <v>1</v>
      </c>
      <c r="AN7341" s="103">
        <f>IF(H7341&lt;Variables!$G$13,1,0)</f>
        <v>1</v>
      </c>
      <c r="AO7341" s="101">
        <f>IF(R7341&lt;Variables!$G$12,0,1)</f>
        <v>1</v>
      </c>
      <c r="AP7341" s="86">
        <f t="shared" si="648"/>
        <v>1</v>
      </c>
      <c r="AR7341">
        <v>0</v>
      </c>
      <c r="AS7341">
        <v>0</v>
      </c>
      <c r="AT7341">
        <v>1</v>
      </c>
      <c r="AU7341">
        <v>0</v>
      </c>
      <c r="BA7341">
        <v>-2.25</v>
      </c>
    </row>
    <row r="7342" spans="3:53" ht="12.75" x14ac:dyDescent="0.2">
      <c r="C7342" t="s">
        <v>1113</v>
      </c>
      <c r="D7342" t="s">
        <v>923</v>
      </c>
      <c r="E7342">
        <v>4.49</v>
      </c>
      <c r="F7342">
        <v>26.44</v>
      </c>
      <c r="G7342">
        <v>-1.96</v>
      </c>
      <c r="H7342">
        <v>42.47</v>
      </c>
      <c r="I7342">
        <v>-84.176000000000002</v>
      </c>
      <c r="J7342" t="s">
        <v>78</v>
      </c>
      <c r="K7342">
        <v>61.43</v>
      </c>
      <c r="L7342">
        <v>4.3449299999999997</v>
      </c>
      <c r="M7342">
        <v>4.4711882584989953</v>
      </c>
      <c r="N7342">
        <v>4.4506861111111116</v>
      </c>
      <c r="O7342">
        <v>1.988769521802811</v>
      </c>
      <c r="P7342">
        <v>6140000</v>
      </c>
      <c r="Q7342">
        <v>531880</v>
      </c>
      <c r="R7342">
        <v>11.54</v>
      </c>
      <c r="S7342">
        <v>33.549999999999997</v>
      </c>
      <c r="T7342">
        <v>5.7619999999999987</v>
      </c>
      <c r="U7342">
        <v>17.1496</v>
      </c>
      <c r="V7342">
        <v>2.2215706962560962</v>
      </c>
      <c r="AC7342">
        <v>4.5999999999999996</v>
      </c>
      <c r="AD7342">
        <v>3.92</v>
      </c>
      <c r="AH7342" s="85">
        <f>IF(AND(M7342&lt;Variables!$G$6,M7342&gt;Variables!$G$5),0,1)</f>
        <v>1</v>
      </c>
      <c r="AI7342" s="85">
        <f t="shared" si="647"/>
        <v>1</v>
      </c>
      <c r="AJ7342" s="85">
        <f>IF(I7342&gt;Variables!$G$7,0,1)</f>
        <v>1</v>
      </c>
      <c r="AK7342" s="85">
        <f>IF(F7342&gt;Variables!$G$8,0,1)</f>
        <v>0</v>
      </c>
      <c r="AL7342" s="85">
        <f>IF(G7342&gt;Variables!$G$9,0,1)</f>
        <v>1</v>
      </c>
      <c r="AM7342" s="85">
        <f>IF(AND(K7342&gt;Variables!$G$10,K7342&lt;Variables!$G$11),0,1)</f>
        <v>0</v>
      </c>
      <c r="AN7342" s="103">
        <f>IF(H7342&lt;Variables!$G$13,1,0)</f>
        <v>1</v>
      </c>
      <c r="AO7342" s="101">
        <f>IF(R7342&lt;Variables!$G$12,0,1)</f>
        <v>1</v>
      </c>
      <c r="AP7342" s="86">
        <f t="shared" si="648"/>
        <v>1</v>
      </c>
      <c r="AR7342">
        <v>0</v>
      </c>
      <c r="AS7342">
        <v>0</v>
      </c>
      <c r="AT7342">
        <v>1</v>
      </c>
      <c r="AU7342">
        <v>0</v>
      </c>
      <c r="BA7342">
        <v>-2.25</v>
      </c>
    </row>
    <row r="7343" spans="3:53" ht="12.75" x14ac:dyDescent="0.2">
      <c r="C7343" t="s">
        <v>1113</v>
      </c>
      <c r="D7343" t="s">
        <v>1105</v>
      </c>
      <c r="E7343">
        <v>0.45</v>
      </c>
      <c r="F7343">
        <v>86.96</v>
      </c>
      <c r="G7343">
        <v>112.77</v>
      </c>
      <c r="H7343">
        <v>-99999</v>
      </c>
      <c r="I7343">
        <v>859406.55700000003</v>
      </c>
      <c r="J7343" t="s">
        <v>78</v>
      </c>
      <c r="K7343">
        <v>61.91</v>
      </c>
      <c r="L7343">
        <v>0.39200000000000002</v>
      </c>
      <c r="M7343">
        <v>14.795918367346941</v>
      </c>
      <c r="N7343">
        <v>0.35199999999999998</v>
      </c>
      <c r="O7343">
        <v>27.840909090909079</v>
      </c>
      <c r="P7343">
        <v>22630</v>
      </c>
      <c r="Q7343">
        <v>1371</v>
      </c>
      <c r="R7343">
        <v>16.510000000000002</v>
      </c>
      <c r="S7343">
        <v>33.549999999999997</v>
      </c>
      <c r="T7343">
        <v>5.7619999999999987</v>
      </c>
      <c r="U7343">
        <v>17.1496</v>
      </c>
      <c r="V7343">
        <v>1.596772130612246</v>
      </c>
      <c r="AC7343">
        <v>0.48</v>
      </c>
      <c r="AD7343">
        <v>0.15010000000000001</v>
      </c>
      <c r="AH7343" s="85">
        <f>IF(AND(M7343&lt;Variables!$G$6,M7343&gt;Variables!$G$5),0,1)</f>
        <v>1</v>
      </c>
      <c r="AI7343" s="85">
        <f t="shared" si="647"/>
        <v>0</v>
      </c>
      <c r="AJ7343" s="85">
        <f>IF(I7343&gt;Variables!$G$7,0,1)</f>
        <v>0</v>
      </c>
      <c r="AK7343" s="85">
        <f>IF(F7343&gt;Variables!$G$8,0,1)</f>
        <v>0</v>
      </c>
      <c r="AL7343" s="85">
        <f>IF(G7343&gt;Variables!$G$9,0,1)</f>
        <v>0</v>
      </c>
      <c r="AM7343" s="85">
        <f>IF(AND(K7343&gt;Variables!$G$10,K7343&lt;Variables!$G$11),0,1)</f>
        <v>0</v>
      </c>
      <c r="AN7343" s="103">
        <f>IF(H7343&lt;Variables!$G$13,1,0)</f>
        <v>1</v>
      </c>
      <c r="AO7343" s="101">
        <f>IF(R7343&lt;Variables!$G$12,0,1)</f>
        <v>1</v>
      </c>
      <c r="AP7343" s="86">
        <f t="shared" si="648"/>
        <v>1</v>
      </c>
      <c r="AR7343">
        <v>0</v>
      </c>
      <c r="AS7343">
        <v>0</v>
      </c>
      <c r="AT7343">
        <v>1</v>
      </c>
      <c r="AU7343">
        <v>0</v>
      </c>
      <c r="BA7343">
        <v>-2.25</v>
      </c>
    </row>
    <row r="7344" spans="3:53" ht="12.75" x14ac:dyDescent="0.2">
      <c r="C7344" t="s">
        <v>1113</v>
      </c>
      <c r="D7344" t="s">
        <v>1104</v>
      </c>
      <c r="E7344">
        <v>16.739999999999998</v>
      </c>
      <c r="F7344">
        <v>90.12</v>
      </c>
      <c r="G7344">
        <v>19.989999999999998</v>
      </c>
      <c r="H7344">
        <v>137.5</v>
      </c>
      <c r="I7344">
        <v>-56.628999999999998</v>
      </c>
      <c r="J7344" t="s">
        <v>78</v>
      </c>
      <c r="K7344">
        <v>62.33</v>
      </c>
      <c r="L7344">
        <v>17.015985000000001</v>
      </c>
      <c r="M7344">
        <v>1.257141446704358</v>
      </c>
      <c r="N7344">
        <v>16.187230555555551</v>
      </c>
      <c r="O7344">
        <v>6.4413084181753097</v>
      </c>
      <c r="P7344">
        <v>57677000</v>
      </c>
      <c r="Q7344">
        <v>644601</v>
      </c>
      <c r="R7344">
        <v>89.48</v>
      </c>
      <c r="S7344">
        <v>33.549999999999997</v>
      </c>
      <c r="T7344">
        <v>5.7619999999999987</v>
      </c>
      <c r="U7344">
        <v>17.1496</v>
      </c>
      <c r="V7344">
        <v>2.4172875223243331</v>
      </c>
      <c r="AC7344">
        <v>18.68</v>
      </c>
      <c r="AD7344">
        <v>13.6</v>
      </c>
      <c r="AH7344" s="85">
        <f>IF(AND(M7344&lt;Variables!$G$6,M7344&gt;Variables!$G$5),0,1)</f>
        <v>1</v>
      </c>
      <c r="AI7344" s="85">
        <f t="shared" si="647"/>
        <v>0</v>
      </c>
      <c r="AJ7344" s="85">
        <f>IF(I7344&gt;Variables!$G$7,0,1)</f>
        <v>1</v>
      </c>
      <c r="AK7344" s="85">
        <f>IF(F7344&gt;Variables!$G$8,0,1)</f>
        <v>0</v>
      </c>
      <c r="AL7344" s="85">
        <f>IF(G7344&gt;Variables!$G$9,0,1)</f>
        <v>0</v>
      </c>
      <c r="AM7344" s="85">
        <f>IF(AND(K7344&gt;Variables!$G$10,K7344&lt;Variables!$G$11),0,1)</f>
        <v>0</v>
      </c>
      <c r="AN7344" s="103">
        <f>IF(H7344&lt;Variables!$G$13,1,0)</f>
        <v>1</v>
      </c>
      <c r="AO7344" s="101">
        <f>IF(R7344&lt;Variables!$G$12,0,1)</f>
        <v>1</v>
      </c>
      <c r="AP7344" s="86">
        <f t="shared" si="648"/>
        <v>1</v>
      </c>
      <c r="AR7344">
        <v>1</v>
      </c>
      <c r="AS7344">
        <v>0</v>
      </c>
      <c r="AT7344">
        <v>0</v>
      </c>
      <c r="AU7344">
        <v>0</v>
      </c>
      <c r="BA7344">
        <v>2</v>
      </c>
    </row>
    <row r="7345" spans="3:53" ht="12.75" x14ac:dyDescent="0.2">
      <c r="C7345" t="s">
        <v>1113</v>
      </c>
      <c r="D7345" t="s">
        <v>880</v>
      </c>
      <c r="E7345">
        <v>52.11</v>
      </c>
      <c r="F7345">
        <v>16.07</v>
      </c>
      <c r="G7345">
        <v>8.64</v>
      </c>
      <c r="H7345">
        <v>6210</v>
      </c>
      <c r="I7345">
        <v>82856.096000000005</v>
      </c>
      <c r="J7345" t="s">
        <v>78</v>
      </c>
      <c r="K7345">
        <v>87.83</v>
      </c>
      <c r="L7345">
        <v>48.142960000000002</v>
      </c>
      <c r="M7345">
        <v>4.7505180404362291</v>
      </c>
      <c r="N7345">
        <v>47.214538888888889</v>
      </c>
      <c r="O7345">
        <v>6.810319843805174</v>
      </c>
      <c r="P7345">
        <v>371333</v>
      </c>
      <c r="Q7345">
        <v>1262000</v>
      </c>
      <c r="R7345">
        <v>0.28999999999999998</v>
      </c>
      <c r="S7345">
        <v>33.549999999999997</v>
      </c>
      <c r="T7345">
        <v>5.7619999999999987</v>
      </c>
      <c r="U7345">
        <v>17.1496</v>
      </c>
      <c r="V7345">
        <v>2.1163967934561572</v>
      </c>
      <c r="AC7345">
        <v>52.9</v>
      </c>
      <c r="AD7345">
        <v>45.11</v>
      </c>
      <c r="AH7345" s="85">
        <f>IF(AND(M7345&lt;Variables!$G$6,M7345&gt;Variables!$G$5),0,1)</f>
        <v>1</v>
      </c>
      <c r="AI7345" s="85">
        <f t="shared" si="647"/>
        <v>0</v>
      </c>
      <c r="AJ7345" s="85">
        <f>IF(I7345&gt;Variables!$G$7,0,1)</f>
        <v>0</v>
      </c>
      <c r="AK7345" s="85">
        <f>IF(F7345&gt;Variables!$G$8,0,1)</f>
        <v>0</v>
      </c>
      <c r="AL7345" s="85">
        <f>IF(G7345&gt;Variables!$G$9,0,1)</f>
        <v>1</v>
      </c>
      <c r="AM7345" s="85">
        <f>IF(AND(K7345&gt;Variables!$G$10,K7345&lt;Variables!$G$11),0,1)</f>
        <v>1</v>
      </c>
      <c r="AN7345" s="103">
        <f>IF(H7345&lt;Variables!$G$13,1,0)</f>
        <v>0</v>
      </c>
      <c r="AO7345" s="101">
        <f>IF(R7345&lt;Variables!$G$12,0,1)</f>
        <v>0</v>
      </c>
      <c r="AP7345" s="86">
        <f t="shared" si="648"/>
        <v>1</v>
      </c>
      <c r="AR7345">
        <v>0</v>
      </c>
      <c r="AS7345">
        <v>0</v>
      </c>
      <c r="AT7345">
        <v>1</v>
      </c>
      <c r="AU7345">
        <v>0</v>
      </c>
      <c r="BA7345">
        <v>-2.25</v>
      </c>
    </row>
    <row r="7346" spans="3:53" ht="12.75" x14ac:dyDescent="0.2">
      <c r="C7346" t="s">
        <v>1113</v>
      </c>
      <c r="D7346" t="s">
        <v>1111</v>
      </c>
      <c r="E7346">
        <v>35.72</v>
      </c>
      <c r="F7346">
        <v>6.29</v>
      </c>
      <c r="G7346">
        <v>5.0599999999999996</v>
      </c>
      <c r="H7346">
        <v>2530</v>
      </c>
      <c r="I7346">
        <v>69.447000000000003</v>
      </c>
      <c r="J7346" t="s">
        <v>78</v>
      </c>
      <c r="K7346">
        <v>61.51</v>
      </c>
      <c r="L7346">
        <v>35.599280000000007</v>
      </c>
      <c r="M7346">
        <v>0.33910798195916181</v>
      </c>
      <c r="N7346">
        <v>35.229158333333338</v>
      </c>
      <c r="O7346">
        <v>1.393282411184469</v>
      </c>
      <c r="P7346">
        <v>198718</v>
      </c>
      <c r="Q7346">
        <v>720581</v>
      </c>
      <c r="R7346">
        <v>0.28000000000000003</v>
      </c>
      <c r="S7346">
        <v>33.549999999999997</v>
      </c>
      <c r="T7346">
        <v>5.7619999999999987</v>
      </c>
      <c r="U7346">
        <v>17.1496</v>
      </c>
      <c r="V7346">
        <v>2.466154544733715</v>
      </c>
      <c r="AC7346">
        <v>37.44</v>
      </c>
      <c r="AD7346">
        <v>35.61</v>
      </c>
      <c r="AH7346" s="85">
        <f>IF(AND(M7346&lt;Variables!$G$6,M7346&gt;Variables!$G$5),0,1)</f>
        <v>1</v>
      </c>
      <c r="AI7346" s="85">
        <f t="shared" si="647"/>
        <v>0</v>
      </c>
      <c r="AJ7346" s="85">
        <f>IF(I7346&gt;Variables!$G$7,0,1)</f>
        <v>0</v>
      </c>
      <c r="AK7346" s="85">
        <f>IF(F7346&gt;Variables!$G$8,0,1)</f>
        <v>1</v>
      </c>
      <c r="AL7346" s="85">
        <f>IF(G7346&gt;Variables!$G$9,0,1)</f>
        <v>1</v>
      </c>
      <c r="AM7346" s="85">
        <f>IF(AND(K7346&gt;Variables!$G$10,K7346&lt;Variables!$G$11),0,1)</f>
        <v>0</v>
      </c>
      <c r="AN7346" s="103">
        <f>IF(H7346&lt;Variables!$G$13,1,0)</f>
        <v>0</v>
      </c>
      <c r="AO7346" s="101">
        <f>IF(R7346&lt;Variables!$G$12,0,1)</f>
        <v>0</v>
      </c>
      <c r="AP7346" s="86">
        <f t="shared" si="648"/>
        <v>1</v>
      </c>
      <c r="AR7346">
        <v>0</v>
      </c>
      <c r="AS7346">
        <v>1</v>
      </c>
      <c r="AT7346">
        <v>0</v>
      </c>
      <c r="AU7346">
        <v>0</v>
      </c>
      <c r="BA7346">
        <v>1.1399999999999999</v>
      </c>
    </row>
    <row r="7347" spans="3:53" ht="12.75" x14ac:dyDescent="0.2">
      <c r="C7347" t="s">
        <v>1113</v>
      </c>
      <c r="D7347" t="s">
        <v>1112</v>
      </c>
      <c r="E7347">
        <v>8.15</v>
      </c>
      <c r="F7347">
        <v>17.170000000000002</v>
      </c>
      <c r="G7347">
        <v>-5.31</v>
      </c>
      <c r="H7347">
        <v>1420</v>
      </c>
      <c r="I7347">
        <v>-16.434000000000001</v>
      </c>
      <c r="J7347" t="s">
        <v>78</v>
      </c>
      <c r="K7347">
        <v>45.71</v>
      </c>
      <c r="L7347">
        <v>8.350914999999997</v>
      </c>
      <c r="M7347">
        <v>-2.2598122481188789</v>
      </c>
      <c r="N7347">
        <v>8.3873166666666688</v>
      </c>
      <c r="O7347">
        <v>-2.6840129640191042</v>
      </c>
      <c r="P7347">
        <v>5340000</v>
      </c>
      <c r="Q7347">
        <v>1040000</v>
      </c>
      <c r="R7347">
        <v>5.13</v>
      </c>
      <c r="S7347">
        <v>33.549999999999997</v>
      </c>
      <c r="T7347">
        <v>5.7619999999999987</v>
      </c>
      <c r="U7347">
        <v>17.1496</v>
      </c>
      <c r="V7347">
        <v>2.353312729406777</v>
      </c>
      <c r="AC7347">
        <v>8.33</v>
      </c>
      <c r="AD7347">
        <v>7.22</v>
      </c>
      <c r="AH7347" s="85">
        <f>IF(AND(M7347&lt;Variables!$G$6,M7347&gt;Variables!$G$5),0,1)</f>
        <v>0</v>
      </c>
      <c r="AI7347" s="85">
        <f t="shared" si="647"/>
        <v>1</v>
      </c>
      <c r="AJ7347" s="85">
        <f>IF(I7347&gt;Variables!$G$7,0,1)</f>
        <v>1</v>
      </c>
      <c r="AK7347" s="85">
        <f>IF(F7347&gt;Variables!$G$8,0,1)</f>
        <v>0</v>
      </c>
      <c r="AL7347" s="85">
        <f>IF(G7347&gt;Variables!$G$9,0,1)</f>
        <v>1</v>
      </c>
      <c r="AM7347" s="85">
        <f>IF(AND(K7347&gt;Variables!$G$10,K7347&lt;Variables!$G$11),0,1)</f>
        <v>1</v>
      </c>
      <c r="AN7347" s="103">
        <f>IF(H7347&lt;Variables!$G$13,1,0)</f>
        <v>1</v>
      </c>
      <c r="AO7347" s="101">
        <f>IF(R7347&lt;Variables!$G$12,0,1)</f>
        <v>1</v>
      </c>
      <c r="AP7347" s="86">
        <f t="shared" si="648"/>
        <v>1</v>
      </c>
      <c r="AR7347">
        <v>1</v>
      </c>
      <c r="AS7347">
        <v>0</v>
      </c>
      <c r="AT7347">
        <v>0</v>
      </c>
      <c r="AU7347">
        <v>0</v>
      </c>
      <c r="BA7347">
        <v>2</v>
      </c>
    </row>
    <row r="7348" spans="3:53" ht="12.75" x14ac:dyDescent="0.2">
      <c r="C7348" t="s">
        <v>1113</v>
      </c>
      <c r="D7348" t="s">
        <v>930</v>
      </c>
      <c r="E7348">
        <v>38.56</v>
      </c>
      <c r="F7348">
        <v>5.33</v>
      </c>
      <c r="G7348">
        <v>4.46</v>
      </c>
      <c r="H7348">
        <v>1680</v>
      </c>
      <c r="I7348">
        <v>-24.687000000000001</v>
      </c>
      <c r="J7348" t="s">
        <v>78</v>
      </c>
      <c r="K7348">
        <v>51.46</v>
      </c>
      <c r="L7348">
        <v>38.869639999999997</v>
      </c>
      <c r="M7348">
        <v>-0.64971015939431453</v>
      </c>
      <c r="N7348">
        <v>38.355091666666659</v>
      </c>
      <c r="O7348">
        <v>0.68311225954139831</v>
      </c>
      <c r="P7348">
        <v>457457</v>
      </c>
      <c r="Q7348">
        <v>2523000</v>
      </c>
      <c r="R7348">
        <v>0.18</v>
      </c>
      <c r="S7348">
        <v>33.549999999999997</v>
      </c>
      <c r="T7348">
        <v>5.7619999999999987</v>
      </c>
      <c r="U7348">
        <v>17.1496</v>
      </c>
      <c r="V7348">
        <v>2.4017575540371352</v>
      </c>
      <c r="AC7348">
        <v>38.849899999999998</v>
      </c>
      <c r="AD7348">
        <v>37</v>
      </c>
      <c r="AH7348" s="85">
        <f>IF(AND(M7348&lt;Variables!$G$6,M7348&gt;Variables!$G$5),0,1)</f>
        <v>1</v>
      </c>
      <c r="AI7348" s="85">
        <f t="shared" si="647"/>
        <v>0</v>
      </c>
      <c r="AJ7348" s="85">
        <f>IF(I7348&gt;Variables!$G$7,0,1)</f>
        <v>1</v>
      </c>
      <c r="AK7348" s="85">
        <f>IF(F7348&gt;Variables!$G$8,0,1)</f>
        <v>1</v>
      </c>
      <c r="AL7348" s="85">
        <f>IF(G7348&gt;Variables!$G$9,0,1)</f>
        <v>1</v>
      </c>
      <c r="AM7348" s="85">
        <f>IF(AND(K7348&gt;Variables!$G$10,K7348&lt;Variables!$G$11),0,1)</f>
        <v>0</v>
      </c>
      <c r="AN7348" s="103">
        <f>IF(H7348&lt;Variables!$G$13,1,0)</f>
        <v>1</v>
      </c>
      <c r="AO7348" s="101">
        <f>IF(R7348&lt;Variables!$G$12,0,1)</f>
        <v>0</v>
      </c>
      <c r="AP7348" s="86">
        <f t="shared" si="648"/>
        <v>1</v>
      </c>
      <c r="AR7348">
        <v>0</v>
      </c>
      <c r="AS7348">
        <v>0</v>
      </c>
      <c r="AT7348">
        <v>1</v>
      </c>
      <c r="AU7348">
        <v>0</v>
      </c>
      <c r="BA7348">
        <v>-2.25</v>
      </c>
    </row>
    <row r="7349" spans="3:53" ht="12.75" x14ac:dyDescent="0.2">
      <c r="C7349" t="s">
        <v>1113</v>
      </c>
      <c r="D7349" t="s">
        <v>487</v>
      </c>
      <c r="E7349">
        <v>17.489999999999998</v>
      </c>
      <c r="F7349">
        <v>5.41</v>
      </c>
      <c r="G7349">
        <v>0.96</v>
      </c>
      <c r="H7349">
        <v>2020</v>
      </c>
      <c r="I7349">
        <v>25.901</v>
      </c>
      <c r="J7349" t="s">
        <v>78</v>
      </c>
      <c r="K7349">
        <v>48.12</v>
      </c>
      <c r="L7349">
        <v>17.571960000000001</v>
      </c>
      <c r="M7349">
        <v>-0.37366349570566493</v>
      </c>
      <c r="N7349">
        <v>17.607088888888889</v>
      </c>
      <c r="O7349">
        <v>-0.57243357788969573</v>
      </c>
      <c r="P7349">
        <v>683121</v>
      </c>
      <c r="Q7349">
        <v>3045000</v>
      </c>
      <c r="R7349">
        <v>0.22</v>
      </c>
      <c r="S7349">
        <v>33.549999999999997</v>
      </c>
      <c r="T7349">
        <v>5.7619999999999987</v>
      </c>
      <c r="U7349">
        <v>17.1496</v>
      </c>
      <c r="V7349">
        <v>2.3552096673582228</v>
      </c>
      <c r="AC7349">
        <v>17.670000000000002</v>
      </c>
      <c r="AD7349">
        <v>17.175000000000001</v>
      </c>
      <c r="AH7349" s="85">
        <f>IF(AND(M7349&lt;Variables!$G$6,M7349&gt;Variables!$G$5),0,1)</f>
        <v>1</v>
      </c>
      <c r="AI7349" s="85">
        <f t="shared" si="647"/>
        <v>1</v>
      </c>
      <c r="AJ7349" s="85">
        <f>IF(I7349&gt;Variables!$G$7,0,1)</f>
        <v>0</v>
      </c>
      <c r="AK7349" s="85">
        <f>IF(F7349&gt;Variables!$G$8,0,1)</f>
        <v>1</v>
      </c>
      <c r="AL7349" s="85">
        <f>IF(G7349&gt;Variables!$G$9,0,1)</f>
        <v>1</v>
      </c>
      <c r="AM7349" s="85">
        <f>IF(AND(K7349&gt;Variables!$G$10,K7349&lt;Variables!$G$11),0,1)</f>
        <v>1</v>
      </c>
      <c r="AN7349" s="103">
        <f>IF(H7349&lt;Variables!$G$13,1,0)</f>
        <v>1</v>
      </c>
      <c r="AO7349" s="101">
        <f>IF(R7349&lt;Variables!$G$12,0,1)</f>
        <v>0</v>
      </c>
      <c r="AP7349" s="86">
        <f t="shared" si="648"/>
        <v>1</v>
      </c>
      <c r="AR7349">
        <v>0</v>
      </c>
      <c r="AS7349">
        <v>0</v>
      </c>
      <c r="AT7349">
        <v>0</v>
      </c>
      <c r="AU7349">
        <v>1</v>
      </c>
      <c r="BA7349">
        <v>-1.32</v>
      </c>
    </row>
    <row r="7350" spans="3:53" ht="12.75" x14ac:dyDescent="0.2">
      <c r="C7350" t="s">
        <v>1113</v>
      </c>
      <c r="D7350" t="s">
        <v>1109</v>
      </c>
      <c r="E7350">
        <v>25.2</v>
      </c>
      <c r="F7350">
        <v>6.7</v>
      </c>
      <c r="G7350">
        <v>0</v>
      </c>
      <c r="H7350">
        <v>-99999</v>
      </c>
      <c r="I7350">
        <v>6.4050000000000002</v>
      </c>
      <c r="J7350" t="s">
        <v>78</v>
      </c>
      <c r="K7350">
        <v>-99999</v>
      </c>
      <c r="L7350">
        <v>-99999</v>
      </c>
      <c r="M7350">
        <v>-99999</v>
      </c>
      <c r="N7350">
        <v>25</v>
      </c>
      <c r="O7350">
        <v>0</v>
      </c>
      <c r="P7350">
        <v>49100</v>
      </c>
      <c r="Q7350">
        <v>304</v>
      </c>
      <c r="R7350">
        <v>161.51</v>
      </c>
      <c r="S7350">
        <v>33.549999999999997</v>
      </c>
      <c r="T7350">
        <v>5.7619999999999987</v>
      </c>
      <c r="U7350">
        <v>17.1496</v>
      </c>
      <c r="V7350">
        <v>-99999</v>
      </c>
      <c r="AC7350">
        <v>25.25</v>
      </c>
      <c r="AD7350">
        <v>25.2</v>
      </c>
      <c r="AH7350" s="85">
        <f>IF(AND(M7350&lt;Variables!$G$6,M7350&gt;Variables!$G$5),0,1)</f>
        <v>1</v>
      </c>
      <c r="AI7350" s="85">
        <f t="shared" si="647"/>
        <v>1</v>
      </c>
      <c r="AJ7350" s="85">
        <f>IF(I7350&gt;Variables!$G$7,0,1)</f>
        <v>0</v>
      </c>
      <c r="AK7350" s="85">
        <f>IF(F7350&gt;Variables!$G$8,0,1)</f>
        <v>1</v>
      </c>
      <c r="AL7350" s="85">
        <f>IF(G7350&gt;Variables!$G$9,0,1)</f>
        <v>1</v>
      </c>
      <c r="AM7350" s="85">
        <f>IF(AND(K7350&gt;Variables!$G$10,K7350&lt;Variables!$G$11),0,1)</f>
        <v>1</v>
      </c>
      <c r="AN7350" s="103">
        <f>IF(H7350&lt;Variables!$G$13,1,0)</f>
        <v>1</v>
      </c>
      <c r="AO7350" s="101">
        <f>IF(R7350&lt;Variables!$G$12,0,1)</f>
        <v>1</v>
      </c>
      <c r="AP7350" s="86">
        <f t="shared" si="648"/>
        <v>1</v>
      </c>
      <c r="AR7350">
        <v>0</v>
      </c>
      <c r="AS7350">
        <v>0</v>
      </c>
      <c r="AT7350">
        <v>0</v>
      </c>
      <c r="AU7350">
        <v>0</v>
      </c>
      <c r="BA7350">
        <v>0</v>
      </c>
    </row>
    <row r="7351" spans="3:53" ht="12.75" x14ac:dyDescent="0.2">
      <c r="C7351" t="s">
        <v>1113</v>
      </c>
      <c r="D7351" t="s">
        <v>1103</v>
      </c>
      <c r="E7351">
        <v>39.5</v>
      </c>
      <c r="F7351">
        <v>6.03</v>
      </c>
      <c r="G7351">
        <v>2.15</v>
      </c>
      <c r="H7351">
        <v>7350</v>
      </c>
      <c r="I7351">
        <v>0.05</v>
      </c>
      <c r="J7351" t="s">
        <v>76</v>
      </c>
      <c r="K7351">
        <v>61.61</v>
      </c>
      <c r="L7351">
        <v>39.360390000000002</v>
      </c>
      <c r="M7351">
        <v>0.3546966887269275</v>
      </c>
      <c r="N7351">
        <v>39.232633333333332</v>
      </c>
      <c r="O7351">
        <v>0.68149049388308913</v>
      </c>
      <c r="P7351">
        <v>344304</v>
      </c>
      <c r="Q7351">
        <v>859312</v>
      </c>
      <c r="R7351">
        <v>0.4</v>
      </c>
      <c r="S7351">
        <v>33.549999999999997</v>
      </c>
      <c r="T7351">
        <v>5.7619999999999987</v>
      </c>
      <c r="U7351">
        <v>17.1496</v>
      </c>
      <c r="V7351">
        <v>2.4661646196230258</v>
      </c>
      <c r="AC7351">
        <v>39.569899999999997</v>
      </c>
      <c r="AD7351">
        <v>38.26</v>
      </c>
      <c r="AH7351" s="85">
        <f>IF(AND(M7351&lt;Variables!$G$6,M7351&gt;Variables!$G$5),0,1)</f>
        <v>1</v>
      </c>
      <c r="AI7351" s="85">
        <f t="shared" si="647"/>
        <v>0</v>
      </c>
      <c r="AJ7351" s="85">
        <f>IF(I7351&gt;Variables!$G$7,0,1)</f>
        <v>0</v>
      </c>
      <c r="AK7351" s="85">
        <f>IF(F7351&gt;Variables!$G$8,0,1)</f>
        <v>1</v>
      </c>
      <c r="AL7351" s="85">
        <f>IF(G7351&gt;Variables!$G$9,0,1)</f>
        <v>1</v>
      </c>
      <c r="AM7351" s="85">
        <f>IF(AND(K7351&gt;Variables!$G$10,K7351&lt;Variables!$G$11),0,1)</f>
        <v>0</v>
      </c>
      <c r="AN7351" s="103">
        <f>IF(H7351&lt;Variables!$G$13,1,0)</f>
        <v>0</v>
      </c>
      <c r="AO7351" s="101">
        <f>IF(R7351&lt;Variables!$G$12,0,1)</f>
        <v>0</v>
      </c>
      <c r="AP7351" s="86">
        <f t="shared" si="648"/>
        <v>0</v>
      </c>
      <c r="AR7351">
        <v>0</v>
      </c>
      <c r="AS7351">
        <v>0</v>
      </c>
      <c r="AT7351">
        <v>0</v>
      </c>
      <c r="AU7351">
        <v>1</v>
      </c>
      <c r="BA7351">
        <v>-1.53</v>
      </c>
    </row>
    <row r="7352" spans="3:53" ht="12.75" x14ac:dyDescent="0.2">
      <c r="C7352" t="s">
        <v>1113</v>
      </c>
      <c r="D7352" t="s">
        <v>1102</v>
      </c>
      <c r="E7352">
        <v>31.58</v>
      </c>
      <c r="F7352">
        <v>5.72</v>
      </c>
      <c r="G7352">
        <v>2.04</v>
      </c>
      <c r="H7352">
        <v>-99999</v>
      </c>
      <c r="I7352">
        <v>-99999</v>
      </c>
      <c r="J7352" t="s">
        <v>78</v>
      </c>
      <c r="K7352">
        <v>61.67</v>
      </c>
      <c r="L7352">
        <v>31.260404999999999</v>
      </c>
      <c r="M7352">
        <v>0.83042750085930528</v>
      </c>
      <c r="N7352">
        <v>30.995149999999999</v>
      </c>
      <c r="O7352">
        <v>1.6933294402511381</v>
      </c>
      <c r="P7352">
        <v>729158</v>
      </c>
      <c r="Q7352">
        <v>17934000</v>
      </c>
      <c r="R7352">
        <v>0.04</v>
      </c>
      <c r="S7352">
        <v>33.549999999999997</v>
      </c>
      <c r="T7352">
        <v>5.7619999999999987</v>
      </c>
      <c r="U7352">
        <v>17.1496</v>
      </c>
      <c r="V7352">
        <v>2.4383222201332968</v>
      </c>
      <c r="AC7352">
        <v>31.98</v>
      </c>
      <c r="AD7352">
        <v>30.34</v>
      </c>
      <c r="AH7352" s="85">
        <f>IF(AND(M7352&lt;Variables!$G$6,M7352&gt;Variables!$G$5),0,1)</f>
        <v>1</v>
      </c>
      <c r="AI7352" s="85">
        <f t="shared" si="647"/>
        <v>0</v>
      </c>
      <c r="AJ7352" s="85">
        <f>IF(I7352&gt;Variables!$G$7,0,1)</f>
        <v>1</v>
      </c>
      <c r="AK7352" s="85">
        <f>IF(F7352&gt;Variables!$G$8,0,1)</f>
        <v>1</v>
      </c>
      <c r="AL7352" s="85">
        <f>IF(G7352&gt;Variables!$G$9,0,1)</f>
        <v>1</v>
      </c>
      <c r="AM7352" s="85">
        <f>IF(AND(K7352&gt;Variables!$G$10,K7352&lt;Variables!$G$11),0,1)</f>
        <v>0</v>
      </c>
      <c r="AN7352" s="103">
        <f>IF(H7352&lt;Variables!$G$13,1,0)</f>
        <v>1</v>
      </c>
      <c r="AO7352" s="101">
        <f>IF(R7352&lt;Variables!$G$12,0,1)</f>
        <v>0</v>
      </c>
      <c r="AP7352" s="86">
        <f t="shared" si="648"/>
        <v>1</v>
      </c>
      <c r="AR7352">
        <v>0</v>
      </c>
      <c r="AS7352">
        <v>0</v>
      </c>
      <c r="AT7352">
        <v>1</v>
      </c>
      <c r="AU7352">
        <v>0</v>
      </c>
      <c r="BA7352">
        <v>-2.25</v>
      </c>
    </row>
    <row r="7353" spans="3:53" ht="12.75" x14ac:dyDescent="0.2">
      <c r="C7353" t="s">
        <v>1113</v>
      </c>
      <c r="D7353" t="s">
        <v>624</v>
      </c>
      <c r="E7353">
        <v>0.02</v>
      </c>
      <c r="F7353">
        <v>5.59</v>
      </c>
      <c r="G7353">
        <v>5.92</v>
      </c>
      <c r="H7353">
        <v>-99999</v>
      </c>
      <c r="I7353">
        <v>-67.367999999999995</v>
      </c>
      <c r="J7353" t="s">
        <v>78</v>
      </c>
      <c r="K7353">
        <v>53.74</v>
      </c>
      <c r="L7353">
        <v>1.7049999999999999E-2</v>
      </c>
      <c r="M7353">
        <v>-0.29325513196481767</v>
      </c>
      <c r="N7353">
        <v>1.678461538461538E-2</v>
      </c>
      <c r="O7353">
        <v>1.283226397800195</v>
      </c>
      <c r="P7353">
        <v>1747000</v>
      </c>
      <c r="Q7353">
        <v>8096999.9999999991</v>
      </c>
      <c r="R7353">
        <v>0.22</v>
      </c>
      <c r="S7353">
        <v>33.549999999999997</v>
      </c>
      <c r="T7353">
        <v>5.7619999999999987</v>
      </c>
      <c r="U7353">
        <v>17.1496</v>
      </c>
      <c r="V7353">
        <v>2.4165385173020528</v>
      </c>
      <c r="AC7353">
        <v>2.8000000000000001E-2</v>
      </c>
      <c r="AD7353">
        <v>1.7100000000000001E-2</v>
      </c>
      <c r="AH7353" s="85">
        <f>IF(AND(M7353&lt;Variables!$G$6,M7353&gt;Variables!$G$5),0,1)</f>
        <v>1</v>
      </c>
      <c r="AI7353" s="85">
        <f t="shared" si="647"/>
        <v>0</v>
      </c>
      <c r="AJ7353" s="85">
        <f>IF(I7353&gt;Variables!$G$7,0,1)</f>
        <v>1</v>
      </c>
      <c r="AK7353" s="85">
        <f>IF(F7353&gt;Variables!$G$8,0,1)</f>
        <v>1</v>
      </c>
      <c r="AL7353" s="85">
        <f>IF(G7353&gt;Variables!$G$9,0,1)</f>
        <v>1</v>
      </c>
      <c r="AM7353" s="85">
        <f>IF(AND(K7353&gt;Variables!$G$10,K7353&lt;Variables!$G$11),0,1)</f>
        <v>0</v>
      </c>
      <c r="AN7353" s="103">
        <f>IF(H7353&lt;Variables!$G$13,1,0)</f>
        <v>1</v>
      </c>
      <c r="AO7353" s="101">
        <f>IF(R7353&lt;Variables!$G$12,0,1)</f>
        <v>0</v>
      </c>
      <c r="AP7353" s="86">
        <f t="shared" si="648"/>
        <v>1</v>
      </c>
      <c r="AR7353">
        <v>1</v>
      </c>
      <c r="AS7353">
        <v>0</v>
      </c>
      <c r="AT7353">
        <v>0</v>
      </c>
      <c r="AU7353">
        <v>0</v>
      </c>
      <c r="BA7353">
        <v>2</v>
      </c>
    </row>
    <row r="7354" spans="3:53" ht="12.75" x14ac:dyDescent="0.2">
      <c r="C7354" t="s">
        <v>1113</v>
      </c>
      <c r="D7354" t="s">
        <v>364</v>
      </c>
      <c r="E7354">
        <v>19</v>
      </c>
      <c r="F7354">
        <v>7.62</v>
      </c>
      <c r="G7354">
        <v>0.49</v>
      </c>
      <c r="H7354">
        <v>12030</v>
      </c>
      <c r="I7354">
        <v>10.989000000000001</v>
      </c>
      <c r="J7354" t="s">
        <v>76</v>
      </c>
      <c r="K7354">
        <v>67.91</v>
      </c>
      <c r="L7354">
        <v>18.993404999999999</v>
      </c>
      <c r="M7354">
        <v>0.10106139473146759</v>
      </c>
      <c r="N7354">
        <v>18.956197222222229</v>
      </c>
      <c r="O7354">
        <v>0.2975426828311985</v>
      </c>
      <c r="P7354">
        <v>1728000</v>
      </c>
      <c r="Q7354">
        <v>702215</v>
      </c>
      <c r="R7354">
        <v>2.46</v>
      </c>
      <c r="S7354">
        <v>33.549999999999997</v>
      </c>
      <c r="T7354">
        <v>5.7619999999999987</v>
      </c>
      <c r="U7354">
        <v>17.1496</v>
      </c>
      <c r="V7354">
        <v>2.544692696070979</v>
      </c>
      <c r="AC7354">
        <v>19.03</v>
      </c>
      <c r="AD7354">
        <v>18.670000000000002</v>
      </c>
      <c r="AH7354" s="85">
        <f>IF(AND(M7354&lt;Variables!$G$6,M7354&gt;Variables!$G$5),0,1)</f>
        <v>1</v>
      </c>
      <c r="AI7354" s="85">
        <f t="shared" si="647"/>
        <v>0</v>
      </c>
      <c r="AJ7354" s="85">
        <f>IF(I7354&gt;Variables!$G$7,0,1)</f>
        <v>0</v>
      </c>
      <c r="AK7354" s="85">
        <f>IF(F7354&gt;Variables!$G$8,0,1)</f>
        <v>1</v>
      </c>
      <c r="AL7354" s="85">
        <f>IF(G7354&gt;Variables!$G$9,0,1)</f>
        <v>1</v>
      </c>
      <c r="AM7354" s="85">
        <f>IF(AND(K7354&gt;Variables!$G$10,K7354&lt;Variables!$G$11),0,1)</f>
        <v>0</v>
      </c>
      <c r="AN7354" s="103">
        <f>IF(H7354&lt;Variables!$G$13,1,0)</f>
        <v>0</v>
      </c>
      <c r="AO7354" s="101">
        <f>IF(R7354&lt;Variables!$G$12,0,1)</f>
        <v>1</v>
      </c>
      <c r="AP7354" s="86">
        <f t="shared" si="648"/>
        <v>0</v>
      </c>
      <c r="AR7354">
        <v>0</v>
      </c>
      <c r="AS7354">
        <v>0</v>
      </c>
      <c r="AT7354">
        <v>0</v>
      </c>
      <c r="AU7354">
        <v>1</v>
      </c>
      <c r="BA7354">
        <v>-0.68</v>
      </c>
    </row>
    <row r="7355" spans="3:53" ht="12.75" x14ac:dyDescent="0.2">
      <c r="C7355" t="s">
        <v>1113</v>
      </c>
      <c r="D7355" t="s">
        <v>1107</v>
      </c>
      <c r="E7355">
        <v>3.53</v>
      </c>
      <c r="F7355">
        <v>27.44</v>
      </c>
      <c r="G7355">
        <v>-16.75</v>
      </c>
      <c r="H7355">
        <v>56.73</v>
      </c>
      <c r="I7355">
        <v>-76.518000000000001</v>
      </c>
      <c r="J7355" t="s">
        <v>76</v>
      </c>
      <c r="K7355">
        <v>42.95</v>
      </c>
      <c r="L7355">
        <v>3.6592750000000001</v>
      </c>
      <c r="M7355">
        <v>-4.8991945125742138</v>
      </c>
      <c r="N7355">
        <v>3.8121944444444451</v>
      </c>
      <c r="O7355">
        <v>-8.7139952928832241</v>
      </c>
      <c r="P7355">
        <v>25590000</v>
      </c>
      <c r="Q7355">
        <v>1410000</v>
      </c>
      <c r="R7355">
        <v>18.149999999999999</v>
      </c>
      <c r="S7355">
        <v>33.549999999999997</v>
      </c>
      <c r="T7355">
        <v>5.7619999999999987</v>
      </c>
      <c r="U7355">
        <v>17.1496</v>
      </c>
      <c r="V7355">
        <v>2.321591497373114</v>
      </c>
      <c r="AC7355">
        <v>3.72</v>
      </c>
      <c r="AD7355">
        <v>2.96</v>
      </c>
      <c r="AH7355" s="85">
        <f>IF(AND(M7355&lt;Variables!$G$6,M7355&gt;Variables!$G$5),0,1)</f>
        <v>0</v>
      </c>
      <c r="AI7355" s="85">
        <f t="shared" si="647"/>
        <v>1</v>
      </c>
      <c r="AJ7355" s="85">
        <f>IF(I7355&gt;Variables!$G$7,0,1)</f>
        <v>1</v>
      </c>
      <c r="AK7355" s="85">
        <f>IF(F7355&gt;Variables!$G$8,0,1)</f>
        <v>0</v>
      </c>
      <c r="AL7355" s="85">
        <f>IF(G7355&gt;Variables!$G$9,0,1)</f>
        <v>1</v>
      </c>
      <c r="AM7355" s="85">
        <f>IF(AND(K7355&gt;Variables!$G$10,K7355&lt;Variables!$G$11),0,1)</f>
        <v>1</v>
      </c>
      <c r="AN7355" s="103">
        <f>IF(H7355&lt;Variables!$G$13,1,0)</f>
        <v>1</v>
      </c>
      <c r="AO7355" s="101">
        <f>IF(R7355&lt;Variables!$G$12,0,1)</f>
        <v>1</v>
      </c>
      <c r="AP7355" s="86">
        <f t="shared" si="648"/>
        <v>0</v>
      </c>
      <c r="AR7355">
        <v>0</v>
      </c>
      <c r="AS7355">
        <v>0</v>
      </c>
      <c r="AT7355">
        <v>1</v>
      </c>
      <c r="AU7355">
        <v>0</v>
      </c>
      <c r="BA7355">
        <v>-2.25</v>
      </c>
    </row>
    <row r="7356" spans="3:53" ht="12.75" x14ac:dyDescent="0.2">
      <c r="C7356" t="s">
        <v>1113</v>
      </c>
      <c r="D7356" t="s">
        <v>337</v>
      </c>
      <c r="E7356">
        <v>23.97</v>
      </c>
      <c r="F7356">
        <v>5.03</v>
      </c>
      <c r="G7356">
        <v>1.49</v>
      </c>
      <c r="H7356">
        <v>11540</v>
      </c>
      <c r="I7356">
        <v>115.78</v>
      </c>
      <c r="J7356" t="s">
        <v>78</v>
      </c>
      <c r="K7356">
        <v>46.16</v>
      </c>
      <c r="L7356">
        <v>24.142845000000001</v>
      </c>
      <c r="M7356">
        <v>-0.92261289007157088</v>
      </c>
      <c r="N7356">
        <v>23.907616666666669</v>
      </c>
      <c r="O7356">
        <v>5.2214879916242678E-2</v>
      </c>
      <c r="P7356">
        <v>9983000</v>
      </c>
      <c r="Q7356">
        <v>23130000</v>
      </c>
      <c r="R7356">
        <v>0.43</v>
      </c>
      <c r="S7356">
        <v>33.549999999999997</v>
      </c>
      <c r="T7356">
        <v>5.7619999999999987</v>
      </c>
      <c r="U7356">
        <v>17.1496</v>
      </c>
      <c r="V7356">
        <v>2.3409738319999982</v>
      </c>
      <c r="AC7356">
        <v>24.53</v>
      </c>
      <c r="AD7356">
        <v>23.31</v>
      </c>
      <c r="AH7356" s="85">
        <f>IF(AND(M7356&lt;Variables!$G$6,M7356&gt;Variables!$G$5),0,1)</f>
        <v>1</v>
      </c>
      <c r="AI7356" s="85">
        <f t="shared" si="647"/>
        <v>0</v>
      </c>
      <c r="AJ7356" s="85">
        <f>IF(I7356&gt;Variables!$G$7,0,1)</f>
        <v>0</v>
      </c>
      <c r="AK7356" s="85">
        <f>IF(F7356&gt;Variables!$G$8,0,1)</f>
        <v>1</v>
      </c>
      <c r="AL7356" s="85">
        <f>IF(G7356&gt;Variables!$G$9,0,1)</f>
        <v>1</v>
      </c>
      <c r="AM7356" s="85">
        <f>IF(AND(K7356&gt;Variables!$G$10,K7356&lt;Variables!$G$11),0,1)</f>
        <v>1</v>
      </c>
      <c r="AN7356" s="103">
        <f>IF(H7356&lt;Variables!$G$13,1,0)</f>
        <v>0</v>
      </c>
      <c r="AO7356" s="101">
        <f>IF(R7356&lt;Variables!$G$12,0,1)</f>
        <v>0</v>
      </c>
      <c r="AP7356" s="86">
        <f t="shared" si="648"/>
        <v>1</v>
      </c>
      <c r="AR7356">
        <v>1</v>
      </c>
      <c r="AS7356">
        <v>0</v>
      </c>
      <c r="AT7356">
        <v>0</v>
      </c>
      <c r="AU7356">
        <v>0</v>
      </c>
      <c r="BA7356">
        <v>1.44</v>
      </c>
    </row>
    <row r="7357" spans="3:53" ht="12.75" x14ac:dyDescent="0.2">
      <c r="C7357" t="s">
        <v>1113</v>
      </c>
      <c r="D7357" t="s">
        <v>85</v>
      </c>
      <c r="E7357">
        <v>10.54</v>
      </c>
      <c r="F7357">
        <v>5.27</v>
      </c>
      <c r="G7357">
        <v>3.64</v>
      </c>
      <c r="H7357">
        <v>3260</v>
      </c>
      <c r="I7357">
        <v>-40.241999999999997</v>
      </c>
      <c r="J7357" t="s">
        <v>78</v>
      </c>
      <c r="K7357">
        <v>56.07</v>
      </c>
      <c r="L7357">
        <v>10.539099999999999</v>
      </c>
      <c r="M7357">
        <v>8.5396286210367E-3</v>
      </c>
      <c r="N7357">
        <v>10.431422222222221</v>
      </c>
      <c r="O7357">
        <v>1.040872236447987</v>
      </c>
      <c r="P7357">
        <v>5232000</v>
      </c>
      <c r="Q7357">
        <v>25738000</v>
      </c>
      <c r="R7357">
        <v>0.2</v>
      </c>
      <c r="S7357">
        <v>33.549999999999997</v>
      </c>
      <c r="T7357">
        <v>5.7619999999999987</v>
      </c>
      <c r="U7357">
        <v>17.1496</v>
      </c>
      <c r="V7357">
        <v>2.4295134685997861</v>
      </c>
      <c r="AC7357">
        <v>10.61</v>
      </c>
      <c r="AD7357">
        <v>10.199999999999999</v>
      </c>
      <c r="AH7357" s="85">
        <f>IF(AND(M7357&lt;Variables!$G$6,M7357&gt;Variables!$G$5),0,1)</f>
        <v>1</v>
      </c>
      <c r="AI7357" s="85">
        <f t="shared" si="647"/>
        <v>0</v>
      </c>
      <c r="AJ7357" s="85">
        <f>IF(I7357&gt;Variables!$G$7,0,1)</f>
        <v>1</v>
      </c>
      <c r="AK7357" s="85">
        <f>IF(F7357&gt;Variables!$G$8,0,1)</f>
        <v>1</v>
      </c>
      <c r="AL7357" s="85">
        <f>IF(G7357&gt;Variables!$G$9,0,1)</f>
        <v>1</v>
      </c>
      <c r="AM7357" s="85">
        <f>IF(AND(K7357&gt;Variables!$G$10,K7357&lt;Variables!$G$11),0,1)</f>
        <v>0</v>
      </c>
      <c r="AN7357" s="103">
        <f>IF(H7357&lt;Variables!$G$13,1,0)</f>
        <v>0</v>
      </c>
      <c r="AO7357" s="101">
        <f>IF(R7357&lt;Variables!$G$12,0,1)</f>
        <v>0</v>
      </c>
      <c r="AP7357" s="86">
        <f t="shared" si="648"/>
        <v>1</v>
      </c>
      <c r="AR7357">
        <v>0</v>
      </c>
      <c r="AS7357">
        <v>0</v>
      </c>
      <c r="AT7357">
        <v>1</v>
      </c>
      <c r="AU7357">
        <v>0</v>
      </c>
      <c r="BA7357">
        <v>-1.34</v>
      </c>
    </row>
    <row r="7358" spans="3:53" ht="12.75" x14ac:dyDescent="0.2">
      <c r="C7358" t="s">
        <v>1113</v>
      </c>
      <c r="D7358" t="s">
        <v>367</v>
      </c>
      <c r="E7358">
        <v>26.49</v>
      </c>
      <c r="F7358">
        <v>6.44</v>
      </c>
      <c r="G7358">
        <v>3.77</v>
      </c>
      <c r="H7358">
        <v>6630</v>
      </c>
      <c r="I7358">
        <v>-3.8969999999999998</v>
      </c>
      <c r="J7358" t="s">
        <v>76</v>
      </c>
      <c r="K7358">
        <v>69.47</v>
      </c>
      <c r="L7358">
        <v>26.0669</v>
      </c>
      <c r="M7358">
        <v>1.392954283017938</v>
      </c>
      <c r="N7358">
        <v>25.86696666666667</v>
      </c>
      <c r="O7358">
        <v>2.1766500130797448</v>
      </c>
      <c r="P7358">
        <v>1597000</v>
      </c>
      <c r="Q7358">
        <v>1208000</v>
      </c>
      <c r="R7358">
        <v>1.32</v>
      </c>
      <c r="S7358">
        <v>33.549999999999997</v>
      </c>
      <c r="T7358">
        <v>5.7619999999999987</v>
      </c>
      <c r="U7358">
        <v>17.1496</v>
      </c>
      <c r="V7358">
        <v>2.454167460798176</v>
      </c>
      <c r="AC7358">
        <v>26.49</v>
      </c>
      <c r="AD7358">
        <v>25.72</v>
      </c>
      <c r="AH7358" s="85">
        <f>IF(AND(M7358&lt;Variables!$G$6,M7358&gt;Variables!$G$5),0,1)</f>
        <v>1</v>
      </c>
      <c r="AI7358" s="85">
        <f t="shared" si="647"/>
        <v>0</v>
      </c>
      <c r="AJ7358" s="85">
        <f>IF(I7358&gt;Variables!$G$7,0,1)</f>
        <v>1</v>
      </c>
      <c r="AK7358" s="85">
        <f>IF(F7358&gt;Variables!$G$8,0,1)</f>
        <v>1</v>
      </c>
      <c r="AL7358" s="85">
        <f>IF(G7358&gt;Variables!$G$9,0,1)</f>
        <v>1</v>
      </c>
      <c r="AM7358" s="85">
        <f>IF(AND(K7358&gt;Variables!$G$10,K7358&lt;Variables!$G$11),0,1)</f>
        <v>0</v>
      </c>
      <c r="AN7358" s="103">
        <f>IF(H7358&lt;Variables!$G$13,1,0)</f>
        <v>0</v>
      </c>
      <c r="AO7358" s="101">
        <f>IF(R7358&lt;Variables!$G$12,0,1)</f>
        <v>0</v>
      </c>
      <c r="AP7358" s="86">
        <f t="shared" si="648"/>
        <v>0</v>
      </c>
      <c r="AR7358">
        <v>0</v>
      </c>
      <c r="AS7358">
        <v>0</v>
      </c>
      <c r="AT7358">
        <v>1</v>
      </c>
      <c r="AU7358">
        <v>0</v>
      </c>
      <c r="BA7358">
        <v>-1.63</v>
      </c>
    </row>
    <row r="7359" spans="3:53" ht="12.75" x14ac:dyDescent="0.2">
      <c r="C7359" t="s">
        <v>1114</v>
      </c>
      <c r="D7359" t="s">
        <v>1109</v>
      </c>
      <c r="E7359">
        <v>25.23</v>
      </c>
      <c r="F7359">
        <v>6.7</v>
      </c>
      <c r="G7359">
        <v>0.8</v>
      </c>
      <c r="H7359">
        <v>-99999</v>
      </c>
      <c r="I7359">
        <v>7.1849999999999996</v>
      </c>
      <c r="J7359" t="s">
        <v>78</v>
      </c>
      <c r="K7359">
        <v>-99999</v>
      </c>
      <c r="L7359">
        <v>25.2</v>
      </c>
      <c r="M7359">
        <v>0</v>
      </c>
      <c r="N7359">
        <v>25.1</v>
      </c>
      <c r="O7359">
        <v>0.39840637450198352</v>
      </c>
      <c r="P7359">
        <v>49100</v>
      </c>
      <c r="Q7359">
        <v>304</v>
      </c>
      <c r="R7359">
        <v>161.51</v>
      </c>
      <c r="S7359">
        <v>32.371000000000002</v>
      </c>
      <c r="T7359">
        <v>5.6159999999999997</v>
      </c>
      <c r="U7359">
        <v>16.692</v>
      </c>
      <c r="V7359">
        <v>-99999</v>
      </c>
      <c r="AC7359">
        <v>25.23</v>
      </c>
      <c r="AD7359">
        <v>25.23</v>
      </c>
      <c r="AH7359" s="85">
        <f>IF(AND(M7359&lt;Variables!$G$6,M7359&gt;Variables!$G$5),0,1)</f>
        <v>1</v>
      </c>
      <c r="AI7359" s="85">
        <f t="shared" si="647"/>
        <v>0</v>
      </c>
      <c r="AJ7359" s="85">
        <f>IF(I7359&gt;Variables!$G$7,0,1)</f>
        <v>0</v>
      </c>
      <c r="AK7359" s="85">
        <f>IF(F7359&gt;Variables!$G$8,0,1)</f>
        <v>1</v>
      </c>
      <c r="AL7359" s="85">
        <f>IF(G7359&gt;Variables!$G$9,0,1)</f>
        <v>1</v>
      </c>
      <c r="AM7359" s="85">
        <f>IF(AND(K7359&gt;Variables!$G$10,K7359&lt;Variables!$G$11),0,1)</f>
        <v>1</v>
      </c>
      <c r="AN7359" s="103">
        <f>IF(H7359&lt;Variables!$G$13,1,0)</f>
        <v>1</v>
      </c>
      <c r="AO7359" s="101">
        <f>IF(R7359&lt;Variables!$G$12,0,1)</f>
        <v>1</v>
      </c>
      <c r="AP7359" s="86">
        <f t="shared" si="648"/>
        <v>1</v>
      </c>
      <c r="AR7359">
        <v>0</v>
      </c>
      <c r="AS7359">
        <v>0</v>
      </c>
      <c r="AT7359">
        <v>0</v>
      </c>
      <c r="AU7359">
        <v>0</v>
      </c>
      <c r="BA7359">
        <v>0</v>
      </c>
    </row>
    <row r="7360" spans="3:53" ht="12.75" x14ac:dyDescent="0.2">
      <c r="C7360" t="s">
        <v>1114</v>
      </c>
      <c r="D7360" t="s">
        <v>892</v>
      </c>
      <c r="E7360">
        <v>72</v>
      </c>
      <c r="F7360">
        <v>9.15</v>
      </c>
      <c r="G7360">
        <v>4.95</v>
      </c>
      <c r="H7360">
        <v>2570</v>
      </c>
      <c r="I7360">
        <v>16.646000000000001</v>
      </c>
      <c r="J7360" t="s">
        <v>78</v>
      </c>
      <c r="K7360">
        <v>45.99</v>
      </c>
      <c r="L7360">
        <v>73.369945000000001</v>
      </c>
      <c r="M7360">
        <v>-1.4377072246680851</v>
      </c>
      <c r="N7360">
        <v>72.407131707317077</v>
      </c>
      <c r="O7360">
        <v>-0.12710309764663169</v>
      </c>
      <c r="P7360">
        <v>937217</v>
      </c>
      <c r="Q7360">
        <v>1767000</v>
      </c>
      <c r="R7360">
        <v>0.53</v>
      </c>
      <c r="S7360">
        <v>32.371000000000002</v>
      </c>
      <c r="T7360">
        <v>5.6159999999999997</v>
      </c>
      <c r="U7360">
        <v>16.692</v>
      </c>
      <c r="V7360">
        <v>2.3461868729973561</v>
      </c>
      <c r="AC7360">
        <v>86.92</v>
      </c>
      <c r="AD7360">
        <v>71.52</v>
      </c>
      <c r="AH7360" s="85">
        <f>IF(AND(M7360&lt;Variables!$G$6,M7360&gt;Variables!$G$5),0,1)</f>
        <v>1</v>
      </c>
      <c r="AI7360" s="85">
        <f t="shared" si="647"/>
        <v>0</v>
      </c>
      <c r="AJ7360" s="85">
        <f>IF(I7360&gt;Variables!$G$7,0,1)</f>
        <v>0</v>
      </c>
      <c r="AK7360" s="85">
        <f>IF(F7360&gt;Variables!$G$8,0,1)</f>
        <v>0</v>
      </c>
      <c r="AL7360" s="85">
        <f>IF(G7360&gt;Variables!$G$9,0,1)</f>
        <v>1</v>
      </c>
      <c r="AM7360" s="85">
        <f>IF(AND(K7360&gt;Variables!$G$10,K7360&lt;Variables!$G$11),0,1)</f>
        <v>1</v>
      </c>
      <c r="AN7360" s="103">
        <f>IF(H7360&lt;Variables!$G$13,1,0)</f>
        <v>0</v>
      </c>
      <c r="AO7360" s="101">
        <f>IF(R7360&lt;Variables!$G$12,0,1)</f>
        <v>0</v>
      </c>
      <c r="AP7360" s="86">
        <f t="shared" si="648"/>
        <v>1</v>
      </c>
      <c r="AR7360">
        <v>1</v>
      </c>
      <c r="AS7360">
        <v>0</v>
      </c>
      <c r="AT7360">
        <v>0</v>
      </c>
      <c r="AU7360">
        <v>0</v>
      </c>
      <c r="BA7360">
        <v>2</v>
      </c>
    </row>
    <row r="7361" spans="3:53" ht="12.75" x14ac:dyDescent="0.2">
      <c r="C7361" t="s">
        <v>1114</v>
      </c>
      <c r="D7361" t="s">
        <v>474</v>
      </c>
      <c r="E7361">
        <v>2.94</v>
      </c>
      <c r="F7361">
        <v>16.850000000000001</v>
      </c>
      <c r="G7361">
        <v>-16.670000000000002</v>
      </c>
      <c r="H7361">
        <v>40.049999999999997</v>
      </c>
      <c r="I7361">
        <v>-66.244</v>
      </c>
      <c r="J7361" t="s">
        <v>78</v>
      </c>
      <c r="K7361">
        <v>36.89</v>
      </c>
      <c r="L7361">
        <v>3.1168900000000002</v>
      </c>
      <c r="M7361">
        <v>-4.0197119564694201</v>
      </c>
      <c r="N7361">
        <v>3.370131707317074</v>
      </c>
      <c r="O7361">
        <v>-11.231955905320349</v>
      </c>
      <c r="P7361">
        <v>15140000</v>
      </c>
      <c r="Q7361">
        <v>8520000</v>
      </c>
      <c r="R7361">
        <v>1.78</v>
      </c>
      <c r="S7361">
        <v>32.371000000000002</v>
      </c>
      <c r="T7361">
        <v>5.6159999999999997</v>
      </c>
      <c r="U7361">
        <v>16.692</v>
      </c>
      <c r="V7361">
        <v>2.1834998630801858</v>
      </c>
      <c r="AC7361">
        <v>3.0672999999999999</v>
      </c>
      <c r="AD7361">
        <v>2.73</v>
      </c>
      <c r="AH7361" s="85">
        <f>IF(AND(M7361&lt;Variables!$G$6,M7361&gt;Variables!$G$5),0,1)</f>
        <v>0</v>
      </c>
      <c r="AI7361" s="85">
        <f t="shared" si="647"/>
        <v>1</v>
      </c>
      <c r="AJ7361" s="85">
        <f>IF(I7361&gt;Variables!$G$7,0,1)</f>
        <v>1</v>
      </c>
      <c r="AK7361" s="85">
        <f>IF(F7361&gt;Variables!$G$8,0,1)</f>
        <v>0</v>
      </c>
      <c r="AL7361" s="85">
        <f>IF(G7361&gt;Variables!$G$9,0,1)</f>
        <v>1</v>
      </c>
      <c r="AM7361" s="85">
        <f>IF(AND(K7361&gt;Variables!$G$10,K7361&lt;Variables!$G$11),0,1)</f>
        <v>1</v>
      </c>
      <c r="AN7361" s="103">
        <f>IF(H7361&lt;Variables!$G$13,1,0)</f>
        <v>1</v>
      </c>
      <c r="AO7361" s="101">
        <f>IF(R7361&lt;Variables!$G$12,0,1)</f>
        <v>0</v>
      </c>
      <c r="AP7361" s="86">
        <f t="shared" si="648"/>
        <v>1</v>
      </c>
      <c r="AR7361">
        <v>1</v>
      </c>
      <c r="AS7361">
        <v>0</v>
      </c>
      <c r="AT7361">
        <v>0</v>
      </c>
      <c r="AU7361">
        <v>0</v>
      </c>
      <c r="BA7361">
        <v>2</v>
      </c>
    </row>
    <row r="7362" spans="3:53" ht="12.75" x14ac:dyDescent="0.2">
      <c r="C7362" t="s">
        <v>1114</v>
      </c>
      <c r="D7362" t="s">
        <v>880</v>
      </c>
      <c r="E7362">
        <v>51.52</v>
      </c>
      <c r="F7362">
        <v>19.239999999999998</v>
      </c>
      <c r="G7362">
        <v>12.84</v>
      </c>
      <c r="H7362">
        <v>6210</v>
      </c>
      <c r="I7362">
        <v>91482.637000000002</v>
      </c>
      <c r="J7362" t="s">
        <v>78</v>
      </c>
      <c r="K7362">
        <v>84.85</v>
      </c>
      <c r="L7362">
        <v>49.539200000000008</v>
      </c>
      <c r="M7362">
        <v>5.734246818680945</v>
      </c>
      <c r="N7362">
        <v>47.880199999999988</v>
      </c>
      <c r="O7362">
        <v>9.3978304184193142</v>
      </c>
      <c r="P7362">
        <v>497746</v>
      </c>
      <c r="Q7362">
        <v>1262000</v>
      </c>
      <c r="R7362">
        <v>0.39</v>
      </c>
      <c r="S7362">
        <v>32.371000000000002</v>
      </c>
      <c r="T7362">
        <v>5.6159999999999997</v>
      </c>
      <c r="U7362">
        <v>16.692</v>
      </c>
      <c r="V7362">
        <v>2.0018219900038789</v>
      </c>
      <c r="AC7362">
        <v>52.4</v>
      </c>
      <c r="AD7362">
        <v>45.11</v>
      </c>
      <c r="AH7362" s="85">
        <f>IF(AND(M7362&lt;Variables!$G$6,M7362&gt;Variables!$G$5),0,1)</f>
        <v>1</v>
      </c>
      <c r="AI7362" s="85">
        <f t="shared" si="647"/>
        <v>0</v>
      </c>
      <c r="AJ7362" s="85">
        <f>IF(I7362&gt;Variables!$G$7,0,1)</f>
        <v>0</v>
      </c>
      <c r="AK7362" s="85">
        <f>IF(F7362&gt;Variables!$G$8,0,1)</f>
        <v>0</v>
      </c>
      <c r="AL7362" s="85">
        <f>IF(G7362&gt;Variables!$G$9,0,1)</f>
        <v>0</v>
      </c>
      <c r="AM7362" s="85">
        <f>IF(AND(K7362&gt;Variables!$G$10,K7362&lt;Variables!$G$11),0,1)</f>
        <v>1</v>
      </c>
      <c r="AN7362" s="103">
        <f>IF(H7362&lt;Variables!$G$13,1,0)</f>
        <v>0</v>
      </c>
      <c r="AO7362" s="101">
        <f>IF(R7362&lt;Variables!$G$12,0,1)</f>
        <v>0</v>
      </c>
      <c r="AP7362" s="86">
        <f t="shared" si="648"/>
        <v>1</v>
      </c>
      <c r="AR7362">
        <v>0</v>
      </c>
      <c r="AS7362">
        <v>0</v>
      </c>
      <c r="AT7362">
        <v>1</v>
      </c>
      <c r="AU7362">
        <v>0</v>
      </c>
      <c r="BA7362">
        <v>-2.25</v>
      </c>
    </row>
    <row r="7363" spans="3:53" ht="12.75" x14ac:dyDescent="0.2">
      <c r="C7363" t="s">
        <v>1114</v>
      </c>
      <c r="D7363" t="s">
        <v>923</v>
      </c>
      <c r="E7363">
        <v>4.1399999999999997</v>
      </c>
      <c r="F7363">
        <v>19.28</v>
      </c>
      <c r="G7363">
        <v>-11.02</v>
      </c>
      <c r="H7363">
        <v>42.47</v>
      </c>
      <c r="I7363">
        <v>-85.944000000000003</v>
      </c>
      <c r="J7363" t="s">
        <v>78</v>
      </c>
      <c r="K7363">
        <v>39.03</v>
      </c>
      <c r="L7363">
        <v>4.3416300000000003</v>
      </c>
      <c r="M7363">
        <v>-5.1047648003169366</v>
      </c>
      <c r="N7363">
        <v>4.4223707317073178</v>
      </c>
      <c r="O7363">
        <v>-6.8372994950286126</v>
      </c>
      <c r="P7363">
        <v>6460000</v>
      </c>
      <c r="Q7363">
        <v>531880</v>
      </c>
      <c r="R7363">
        <v>12.15</v>
      </c>
      <c r="S7363">
        <v>32.371000000000002</v>
      </c>
      <c r="T7363">
        <v>5.6159999999999997</v>
      </c>
      <c r="U7363">
        <v>16.692</v>
      </c>
      <c r="V7363">
        <v>2.2243487934540709</v>
      </c>
      <c r="AC7363">
        <v>4.5999999999999996</v>
      </c>
      <c r="AD7363">
        <v>3.92</v>
      </c>
      <c r="AH7363" s="85">
        <f>IF(AND(M7363&lt;Variables!$G$6,M7363&gt;Variables!$G$5),0,1)</f>
        <v>1</v>
      </c>
      <c r="AI7363" s="85">
        <f t="shared" si="647"/>
        <v>1</v>
      </c>
      <c r="AJ7363" s="85">
        <f>IF(I7363&gt;Variables!$G$7,0,1)</f>
        <v>1</v>
      </c>
      <c r="AK7363" s="85">
        <f>IF(F7363&gt;Variables!$G$8,0,1)</f>
        <v>0</v>
      </c>
      <c r="AL7363" s="85">
        <f>IF(G7363&gt;Variables!$G$9,0,1)</f>
        <v>1</v>
      </c>
      <c r="AM7363" s="85">
        <f>IF(AND(K7363&gt;Variables!$G$10,K7363&lt;Variables!$G$11),0,1)</f>
        <v>1</v>
      </c>
      <c r="AN7363" s="103">
        <f>IF(H7363&lt;Variables!$G$13,1,0)</f>
        <v>1</v>
      </c>
      <c r="AO7363" s="101">
        <f>IF(R7363&lt;Variables!$G$12,0,1)</f>
        <v>1</v>
      </c>
      <c r="AP7363" s="86">
        <f t="shared" si="648"/>
        <v>1</v>
      </c>
      <c r="AR7363">
        <v>0</v>
      </c>
      <c r="AS7363">
        <v>0</v>
      </c>
      <c r="AT7363">
        <v>1</v>
      </c>
      <c r="AU7363">
        <v>0</v>
      </c>
      <c r="BA7363">
        <v>-2.25</v>
      </c>
    </row>
    <row r="7364" spans="3:53" ht="12.75" x14ac:dyDescent="0.2">
      <c r="C7364" t="s">
        <v>1114</v>
      </c>
      <c r="D7364" t="s">
        <v>530</v>
      </c>
      <c r="E7364">
        <v>23.81</v>
      </c>
      <c r="F7364">
        <v>21.25</v>
      </c>
      <c r="G7364">
        <v>-5.32</v>
      </c>
      <c r="H7364">
        <v>201.8</v>
      </c>
      <c r="I7364">
        <v>-14.217000000000001</v>
      </c>
      <c r="J7364" t="s">
        <v>78</v>
      </c>
      <c r="K7364">
        <v>44.35</v>
      </c>
      <c r="L7364">
        <v>24.288019999999999</v>
      </c>
      <c r="M7364">
        <v>-2.545370104273633</v>
      </c>
      <c r="N7364">
        <v>24.65401621621621</v>
      </c>
      <c r="O7364">
        <v>-3.9921131209804468</v>
      </c>
      <c r="P7364">
        <v>1280000</v>
      </c>
      <c r="Q7364">
        <v>329330</v>
      </c>
      <c r="R7364">
        <v>3.89</v>
      </c>
      <c r="S7364">
        <v>32.371000000000002</v>
      </c>
      <c r="T7364">
        <v>5.6159999999999997</v>
      </c>
      <c r="U7364">
        <v>16.692</v>
      </c>
      <c r="V7364">
        <v>2.333112309645661</v>
      </c>
      <c r="AC7364">
        <v>25.5</v>
      </c>
      <c r="AD7364">
        <v>21.58</v>
      </c>
      <c r="AH7364" s="85">
        <f>IF(AND(M7364&lt;Variables!$G$6,M7364&gt;Variables!$G$5),0,1)</f>
        <v>0</v>
      </c>
      <c r="AI7364" s="85">
        <f t="shared" si="647"/>
        <v>1</v>
      </c>
      <c r="AJ7364" s="85">
        <f>IF(I7364&gt;Variables!$G$7,0,1)</f>
        <v>1</v>
      </c>
      <c r="AK7364" s="85">
        <f>IF(F7364&gt;Variables!$G$8,0,1)</f>
        <v>0</v>
      </c>
      <c r="AL7364" s="85">
        <f>IF(G7364&gt;Variables!$G$9,0,1)</f>
        <v>1</v>
      </c>
      <c r="AM7364" s="85">
        <f>IF(AND(K7364&gt;Variables!$G$10,K7364&lt;Variables!$G$11),0,1)</f>
        <v>1</v>
      </c>
      <c r="AN7364" s="103">
        <f>IF(H7364&lt;Variables!$G$13,1,0)</f>
        <v>1</v>
      </c>
      <c r="AO7364" s="101">
        <f>IF(R7364&lt;Variables!$G$12,0,1)</f>
        <v>1</v>
      </c>
      <c r="AP7364" s="86">
        <f t="shared" si="648"/>
        <v>1</v>
      </c>
      <c r="AR7364">
        <v>1</v>
      </c>
      <c r="AS7364">
        <v>0</v>
      </c>
      <c r="AT7364">
        <v>0</v>
      </c>
      <c r="AU7364">
        <v>0</v>
      </c>
      <c r="BA7364">
        <v>2</v>
      </c>
    </row>
    <row r="7365" spans="3:53" ht="12.75" x14ac:dyDescent="0.2">
      <c r="C7365" t="s">
        <v>1114</v>
      </c>
      <c r="D7365" t="s">
        <v>1104</v>
      </c>
      <c r="E7365">
        <v>16.53</v>
      </c>
      <c r="F7365">
        <v>83.59</v>
      </c>
      <c r="G7365">
        <v>15.77</v>
      </c>
      <c r="H7365">
        <v>137.5</v>
      </c>
      <c r="I7365">
        <v>-57.619</v>
      </c>
      <c r="J7365" t="s">
        <v>78</v>
      </c>
      <c r="K7365">
        <v>53.97</v>
      </c>
      <c r="L7365">
        <v>17.085329999999999</v>
      </c>
      <c r="M7365">
        <v>-2.6931291347606372</v>
      </c>
      <c r="N7365">
        <v>16.220546341463411</v>
      </c>
      <c r="O7365">
        <v>2.494698082407977</v>
      </c>
      <c r="P7365">
        <v>61130000</v>
      </c>
      <c r="Q7365">
        <v>644601</v>
      </c>
      <c r="R7365">
        <v>94.83</v>
      </c>
      <c r="S7365">
        <v>32.371000000000002</v>
      </c>
      <c r="T7365">
        <v>5.6159999999999997</v>
      </c>
      <c r="U7365">
        <v>16.692</v>
      </c>
      <c r="V7365">
        <v>2.509028252560296</v>
      </c>
      <c r="AC7365">
        <v>18.68</v>
      </c>
      <c r="AD7365">
        <v>13.6</v>
      </c>
      <c r="AH7365" s="85">
        <f>IF(AND(M7365&lt;Variables!$G$6,M7365&gt;Variables!$G$5),0,1)</f>
        <v>0</v>
      </c>
      <c r="AI7365" s="85">
        <f t="shared" si="647"/>
        <v>0</v>
      </c>
      <c r="AJ7365" s="85">
        <f>IF(I7365&gt;Variables!$G$7,0,1)</f>
        <v>1</v>
      </c>
      <c r="AK7365" s="85">
        <f>IF(F7365&gt;Variables!$G$8,0,1)</f>
        <v>0</v>
      </c>
      <c r="AL7365" s="85">
        <f>IF(G7365&gt;Variables!$G$9,0,1)</f>
        <v>0</v>
      </c>
      <c r="AM7365" s="85">
        <f>IF(AND(K7365&gt;Variables!$G$10,K7365&lt;Variables!$G$11),0,1)</f>
        <v>0</v>
      </c>
      <c r="AN7365" s="103">
        <f>IF(H7365&lt;Variables!$G$13,1,0)</f>
        <v>1</v>
      </c>
      <c r="AO7365" s="101">
        <f>IF(R7365&lt;Variables!$G$12,0,1)</f>
        <v>1</v>
      </c>
      <c r="AP7365" s="86">
        <f t="shared" si="648"/>
        <v>1</v>
      </c>
      <c r="AR7365">
        <v>1</v>
      </c>
      <c r="AS7365">
        <v>0</v>
      </c>
      <c r="AT7365">
        <v>0</v>
      </c>
      <c r="AU7365">
        <v>0</v>
      </c>
      <c r="BA7365">
        <v>2</v>
      </c>
    </row>
    <row r="7366" spans="3:53" ht="12.75" x14ac:dyDescent="0.2">
      <c r="C7366" t="s">
        <v>1114</v>
      </c>
      <c r="D7366" t="s">
        <v>1105</v>
      </c>
      <c r="E7366">
        <v>0.48</v>
      </c>
      <c r="F7366">
        <v>86.96</v>
      </c>
      <c r="G7366">
        <v>112.77</v>
      </c>
      <c r="H7366">
        <v>-99999</v>
      </c>
      <c r="I7366">
        <v>859406.55700000003</v>
      </c>
      <c r="J7366" t="s">
        <v>78</v>
      </c>
      <c r="K7366">
        <v>61.91</v>
      </c>
      <c r="L7366">
        <v>0.40833333333333338</v>
      </c>
      <c r="M7366">
        <v>10.20408163265305</v>
      </c>
      <c r="N7366">
        <v>0.37650000000000011</v>
      </c>
      <c r="O7366">
        <v>19.521912350597599</v>
      </c>
      <c r="P7366">
        <v>28630</v>
      </c>
      <c r="Q7366">
        <v>1371</v>
      </c>
      <c r="R7366">
        <v>20.88</v>
      </c>
      <c r="S7366">
        <v>32.371000000000002</v>
      </c>
      <c r="T7366">
        <v>5.6159999999999997</v>
      </c>
      <c r="U7366">
        <v>16.692</v>
      </c>
      <c r="V7366">
        <v>1.874101069387756</v>
      </c>
      <c r="AC7366">
        <v>0.48</v>
      </c>
      <c r="AD7366">
        <v>0.15010000000000001</v>
      </c>
      <c r="AH7366" s="85">
        <f>IF(AND(M7366&lt;Variables!$G$6,M7366&gt;Variables!$G$5),0,1)</f>
        <v>1</v>
      </c>
      <c r="AI7366" s="85">
        <f t="shared" si="647"/>
        <v>0</v>
      </c>
      <c r="AJ7366" s="85">
        <f>IF(I7366&gt;Variables!$G$7,0,1)</f>
        <v>0</v>
      </c>
      <c r="AK7366" s="85">
        <f>IF(F7366&gt;Variables!$G$8,0,1)</f>
        <v>0</v>
      </c>
      <c r="AL7366" s="85">
        <f>IF(G7366&gt;Variables!$G$9,0,1)</f>
        <v>0</v>
      </c>
      <c r="AM7366" s="85">
        <f>IF(AND(K7366&gt;Variables!$G$10,K7366&lt;Variables!$G$11),0,1)</f>
        <v>0</v>
      </c>
      <c r="AN7366" s="103">
        <f>IF(H7366&lt;Variables!$G$13,1,0)</f>
        <v>1</v>
      </c>
      <c r="AO7366" s="101">
        <f>IF(R7366&lt;Variables!$G$12,0,1)</f>
        <v>1</v>
      </c>
      <c r="AP7366" s="86">
        <f t="shared" si="648"/>
        <v>1</v>
      </c>
      <c r="AR7366">
        <v>0</v>
      </c>
      <c r="AS7366">
        <v>0</v>
      </c>
      <c r="AT7366">
        <v>1</v>
      </c>
      <c r="AU7366">
        <v>0</v>
      </c>
      <c r="BA7366">
        <v>-2.25</v>
      </c>
    </row>
    <row r="7367" spans="3:53" ht="12.75" x14ac:dyDescent="0.2">
      <c r="C7367" t="s">
        <v>1114</v>
      </c>
      <c r="D7367" t="s">
        <v>1108</v>
      </c>
      <c r="E7367">
        <v>92.93</v>
      </c>
      <c r="F7367">
        <v>7.06</v>
      </c>
      <c r="G7367">
        <v>4.6399999999999997</v>
      </c>
      <c r="H7367">
        <v>6160</v>
      </c>
      <c r="I7367">
        <v>166.185</v>
      </c>
      <c r="J7367" t="s">
        <v>78</v>
      </c>
      <c r="K7367">
        <v>71.930000000000007</v>
      </c>
      <c r="L7367">
        <v>92.461034999999995</v>
      </c>
      <c r="M7367">
        <v>0.77066517803959034</v>
      </c>
      <c r="N7367">
        <v>91.749892682926827</v>
      </c>
      <c r="O7367">
        <v>1.5517264112703371</v>
      </c>
      <c r="P7367">
        <v>337905</v>
      </c>
      <c r="Q7367">
        <v>1334000</v>
      </c>
      <c r="R7367">
        <v>0.25</v>
      </c>
      <c r="S7367">
        <v>32.371000000000002</v>
      </c>
      <c r="T7367">
        <v>5.6159999999999997</v>
      </c>
      <c r="U7367">
        <v>16.692</v>
      </c>
      <c r="V7367">
        <v>2.5253483202914402</v>
      </c>
      <c r="AC7367">
        <v>94.49</v>
      </c>
      <c r="AD7367">
        <v>92.55</v>
      </c>
      <c r="AH7367" s="85">
        <f>IF(AND(M7367&lt;Variables!$G$6,M7367&gt;Variables!$G$5),0,1)</f>
        <v>1</v>
      </c>
      <c r="AI7367" s="85">
        <f t="shared" si="647"/>
        <v>0</v>
      </c>
      <c r="AJ7367" s="85">
        <f>IF(I7367&gt;Variables!$G$7,0,1)</f>
        <v>0</v>
      </c>
      <c r="AK7367" s="85">
        <f>IF(F7367&gt;Variables!$G$8,0,1)</f>
        <v>1</v>
      </c>
      <c r="AL7367" s="85">
        <f>IF(G7367&gt;Variables!$G$9,0,1)</f>
        <v>1</v>
      </c>
      <c r="AM7367" s="85">
        <f>IF(AND(K7367&gt;Variables!$G$10,K7367&lt;Variables!$G$11),0,1)</f>
        <v>0</v>
      </c>
      <c r="AN7367" s="103">
        <f>IF(H7367&lt;Variables!$G$13,1,0)</f>
        <v>0</v>
      </c>
      <c r="AO7367" s="101">
        <f>IF(R7367&lt;Variables!$G$12,0,1)</f>
        <v>0</v>
      </c>
      <c r="AP7367" s="86">
        <f t="shared" si="648"/>
        <v>1</v>
      </c>
      <c r="AR7367">
        <v>1</v>
      </c>
      <c r="AS7367">
        <v>0</v>
      </c>
      <c r="AT7367">
        <v>0</v>
      </c>
      <c r="AU7367">
        <v>0</v>
      </c>
      <c r="BA7367">
        <v>0.98</v>
      </c>
    </row>
    <row r="7368" spans="3:53" ht="12.75" x14ac:dyDescent="0.2">
      <c r="C7368" t="s">
        <v>1114</v>
      </c>
      <c r="D7368" t="s">
        <v>364</v>
      </c>
      <c r="E7368">
        <v>19</v>
      </c>
      <c r="F7368">
        <v>7.65</v>
      </c>
      <c r="G7368">
        <v>0.42</v>
      </c>
      <c r="H7368">
        <v>12030</v>
      </c>
      <c r="I7368">
        <v>10.971</v>
      </c>
      <c r="J7368" t="s">
        <v>76</v>
      </c>
      <c r="K7368">
        <v>66.239999999999995</v>
      </c>
      <c r="L7368">
        <v>18.9999</v>
      </c>
      <c r="M7368">
        <v>5.2631855955144089E-4</v>
      </c>
      <c r="N7368">
        <v>18.961048780487801</v>
      </c>
      <c r="O7368">
        <v>0.20542755816481709</v>
      </c>
      <c r="P7368">
        <v>1773000</v>
      </c>
      <c r="Q7368">
        <v>702215</v>
      </c>
      <c r="R7368">
        <v>2.52</v>
      </c>
      <c r="S7368">
        <v>32.371000000000002</v>
      </c>
      <c r="T7368">
        <v>5.6159999999999997</v>
      </c>
      <c r="U7368">
        <v>16.692</v>
      </c>
      <c r="V7368">
        <v>2.535208030787532</v>
      </c>
      <c r="AC7368">
        <v>19.03</v>
      </c>
      <c r="AD7368">
        <v>18.670000000000002</v>
      </c>
      <c r="AH7368" s="85">
        <f>IF(AND(M7368&lt;Variables!$G$6,M7368&gt;Variables!$G$5),0,1)</f>
        <v>1</v>
      </c>
      <c r="AI7368" s="85">
        <f t="shared" si="647"/>
        <v>0</v>
      </c>
      <c r="AJ7368" s="85">
        <f>IF(I7368&gt;Variables!$G$7,0,1)</f>
        <v>0</v>
      </c>
      <c r="AK7368" s="85">
        <f>IF(F7368&gt;Variables!$G$8,0,1)</f>
        <v>1</v>
      </c>
      <c r="AL7368" s="85">
        <f>IF(G7368&gt;Variables!$G$9,0,1)</f>
        <v>1</v>
      </c>
      <c r="AM7368" s="85">
        <f>IF(AND(K7368&gt;Variables!$G$10,K7368&lt;Variables!$G$11),0,1)</f>
        <v>0</v>
      </c>
      <c r="AN7368" s="103">
        <f>IF(H7368&lt;Variables!$G$13,1,0)</f>
        <v>0</v>
      </c>
      <c r="AO7368" s="101">
        <f>IF(R7368&lt;Variables!$G$12,0,1)</f>
        <v>1</v>
      </c>
      <c r="AP7368" s="86">
        <f t="shared" si="648"/>
        <v>0</v>
      </c>
      <c r="AR7368">
        <v>0</v>
      </c>
      <c r="AS7368">
        <v>0</v>
      </c>
      <c r="AT7368">
        <v>0</v>
      </c>
      <c r="AU7368">
        <v>1</v>
      </c>
      <c r="BA7368">
        <v>-0.71</v>
      </c>
    </row>
    <row r="7369" spans="3:53" ht="12.75" x14ac:dyDescent="0.2">
      <c r="C7369" t="s">
        <v>1114</v>
      </c>
      <c r="D7369" t="s">
        <v>1106</v>
      </c>
      <c r="E7369">
        <v>3.88</v>
      </c>
      <c r="F7369">
        <v>20.56</v>
      </c>
      <c r="G7369">
        <v>2.37</v>
      </c>
      <c r="H7369">
        <v>219.72</v>
      </c>
      <c r="I7369">
        <v>-13.238</v>
      </c>
      <c r="J7369" t="s">
        <v>78</v>
      </c>
      <c r="K7369">
        <v>44.96</v>
      </c>
      <c r="L7369">
        <v>4.0142899999999999</v>
      </c>
      <c r="M7369">
        <v>-3.0961888652787861</v>
      </c>
      <c r="N7369">
        <v>4.0253951219512194</v>
      </c>
      <c r="O7369">
        <v>-3.3635237746695918</v>
      </c>
      <c r="P7369">
        <v>6250000</v>
      </c>
      <c r="Q7369">
        <v>638420</v>
      </c>
      <c r="R7369">
        <v>9.7899999999999991</v>
      </c>
      <c r="S7369">
        <v>32.371000000000002</v>
      </c>
      <c r="T7369">
        <v>5.6159999999999997</v>
      </c>
      <c r="U7369">
        <v>16.692</v>
      </c>
      <c r="V7369">
        <v>2.3502198715449061</v>
      </c>
      <c r="AC7369">
        <v>4.7300000000000004</v>
      </c>
      <c r="AD7369">
        <v>3.38</v>
      </c>
      <c r="AH7369" s="85">
        <f>IF(AND(M7369&lt;Variables!$G$6,M7369&gt;Variables!$G$5),0,1)</f>
        <v>0</v>
      </c>
      <c r="AI7369" s="85">
        <f t="shared" si="647"/>
        <v>1</v>
      </c>
      <c r="AJ7369" s="85">
        <f>IF(I7369&gt;Variables!$G$7,0,1)</f>
        <v>1</v>
      </c>
      <c r="AK7369" s="85">
        <f>IF(F7369&gt;Variables!$G$8,0,1)</f>
        <v>0</v>
      </c>
      <c r="AL7369" s="85">
        <f>IF(G7369&gt;Variables!$G$9,0,1)</f>
        <v>1</v>
      </c>
      <c r="AM7369" s="85">
        <f>IF(AND(K7369&gt;Variables!$G$10,K7369&lt;Variables!$G$11),0,1)</f>
        <v>1</v>
      </c>
      <c r="AN7369" s="103">
        <f>IF(H7369&lt;Variables!$G$13,1,0)</f>
        <v>1</v>
      </c>
      <c r="AO7369" s="101">
        <f>IF(R7369&lt;Variables!$G$12,0,1)</f>
        <v>1</v>
      </c>
      <c r="AP7369" s="86">
        <f t="shared" si="648"/>
        <v>1</v>
      </c>
      <c r="AR7369">
        <v>1</v>
      </c>
      <c r="AS7369">
        <v>0</v>
      </c>
      <c r="AT7369">
        <v>0</v>
      </c>
      <c r="AU7369">
        <v>0</v>
      </c>
      <c r="BA7369">
        <v>2</v>
      </c>
    </row>
    <row r="7370" spans="3:53" ht="12.75" x14ac:dyDescent="0.2">
      <c r="C7370" t="s">
        <v>1114</v>
      </c>
      <c r="D7370" t="s">
        <v>1110</v>
      </c>
      <c r="E7370">
        <v>89.3</v>
      </c>
      <c r="F7370">
        <v>7.06</v>
      </c>
      <c r="G7370">
        <v>2.94</v>
      </c>
      <c r="H7370">
        <v>8300</v>
      </c>
      <c r="I7370">
        <v>49.128999999999998</v>
      </c>
      <c r="J7370" t="s">
        <v>78</v>
      </c>
      <c r="K7370">
        <v>52.44</v>
      </c>
      <c r="L7370">
        <v>89.72502999999999</v>
      </c>
      <c r="M7370">
        <v>-0.50713830912064739</v>
      </c>
      <c r="N7370">
        <v>88.811936585365856</v>
      </c>
      <c r="O7370">
        <v>0.51576784860878455</v>
      </c>
      <c r="P7370">
        <v>474448</v>
      </c>
      <c r="Q7370">
        <v>713820</v>
      </c>
      <c r="R7370">
        <v>0.66</v>
      </c>
      <c r="S7370">
        <v>32.371000000000002</v>
      </c>
      <c r="T7370">
        <v>5.6159999999999997</v>
      </c>
      <c r="U7370">
        <v>16.692</v>
      </c>
      <c r="V7370">
        <v>2.409037657702783</v>
      </c>
      <c r="AC7370">
        <v>89.564099999999996</v>
      </c>
      <c r="AD7370">
        <v>86.4</v>
      </c>
      <c r="AH7370" s="85">
        <f>IF(AND(M7370&lt;Variables!$G$6,M7370&gt;Variables!$G$5),0,1)</f>
        <v>1</v>
      </c>
      <c r="AI7370" s="85">
        <f t="shared" si="647"/>
        <v>0</v>
      </c>
      <c r="AJ7370" s="85">
        <f>IF(I7370&gt;Variables!$G$7,0,1)</f>
        <v>0</v>
      </c>
      <c r="AK7370" s="85">
        <f>IF(F7370&gt;Variables!$G$8,0,1)</f>
        <v>1</v>
      </c>
      <c r="AL7370" s="85">
        <f>IF(G7370&gt;Variables!$G$9,0,1)</f>
        <v>1</v>
      </c>
      <c r="AM7370" s="85">
        <f>IF(AND(K7370&gt;Variables!$G$10,K7370&lt;Variables!$G$11),0,1)</f>
        <v>0</v>
      </c>
      <c r="AN7370" s="103">
        <f>IF(H7370&lt;Variables!$G$13,1,0)</f>
        <v>0</v>
      </c>
      <c r="AO7370" s="101">
        <f>IF(R7370&lt;Variables!$G$12,0,1)</f>
        <v>0</v>
      </c>
      <c r="AP7370" s="86">
        <f t="shared" si="648"/>
        <v>1</v>
      </c>
      <c r="AR7370">
        <v>0</v>
      </c>
      <c r="AS7370">
        <v>0</v>
      </c>
      <c r="AT7370">
        <v>1</v>
      </c>
      <c r="AU7370">
        <v>0</v>
      </c>
      <c r="BA7370">
        <v>-1.5</v>
      </c>
    </row>
    <row r="7371" spans="3:53" ht="12.75" x14ac:dyDescent="0.2">
      <c r="C7371" t="s">
        <v>1114</v>
      </c>
      <c r="D7371" t="s">
        <v>1112</v>
      </c>
      <c r="E7371">
        <v>8.1199999999999992</v>
      </c>
      <c r="F7371">
        <v>19.03</v>
      </c>
      <c r="G7371">
        <v>-4.76</v>
      </c>
      <c r="H7371">
        <v>1420</v>
      </c>
      <c r="I7371">
        <v>-16.309000000000001</v>
      </c>
      <c r="J7371" t="s">
        <v>78</v>
      </c>
      <c r="K7371">
        <v>47.92</v>
      </c>
      <c r="L7371">
        <v>8.3290749999999996</v>
      </c>
      <c r="M7371">
        <v>-1.4308311547200649</v>
      </c>
      <c r="N7371">
        <v>8.3702780487804898</v>
      </c>
      <c r="O7371">
        <v>-1.9160420698791101</v>
      </c>
      <c r="P7371">
        <v>5500000</v>
      </c>
      <c r="Q7371">
        <v>1040000</v>
      </c>
      <c r="R7371">
        <v>5.29</v>
      </c>
      <c r="S7371">
        <v>32.371000000000002</v>
      </c>
      <c r="T7371">
        <v>5.6159999999999997</v>
      </c>
      <c r="U7371">
        <v>16.692</v>
      </c>
      <c r="V7371">
        <v>2.3740577500430722</v>
      </c>
      <c r="AC7371">
        <v>8.23</v>
      </c>
      <c r="AD7371">
        <v>7.22</v>
      </c>
      <c r="AH7371" s="85">
        <f>IF(AND(M7371&lt;Variables!$G$6,M7371&gt;Variables!$G$5),0,1)</f>
        <v>1</v>
      </c>
      <c r="AI7371" s="85">
        <f t="shared" si="647"/>
        <v>1</v>
      </c>
      <c r="AJ7371" s="85">
        <f>IF(I7371&gt;Variables!$G$7,0,1)</f>
        <v>1</v>
      </c>
      <c r="AK7371" s="85">
        <f>IF(F7371&gt;Variables!$G$8,0,1)</f>
        <v>0</v>
      </c>
      <c r="AL7371" s="85">
        <f>IF(G7371&gt;Variables!$G$9,0,1)</f>
        <v>1</v>
      </c>
      <c r="AM7371" s="85">
        <f>IF(AND(K7371&gt;Variables!$G$10,K7371&lt;Variables!$G$11),0,1)</f>
        <v>1</v>
      </c>
      <c r="AN7371" s="103">
        <f>IF(H7371&lt;Variables!$G$13,1,0)</f>
        <v>1</v>
      </c>
      <c r="AO7371" s="101">
        <f>IF(R7371&lt;Variables!$G$12,0,1)</f>
        <v>1</v>
      </c>
      <c r="AP7371" s="86">
        <f t="shared" si="648"/>
        <v>1</v>
      </c>
      <c r="AR7371">
        <v>0</v>
      </c>
      <c r="AS7371">
        <v>0</v>
      </c>
      <c r="AT7371">
        <v>1</v>
      </c>
      <c r="AU7371">
        <v>0</v>
      </c>
      <c r="BA7371">
        <v>-2.25</v>
      </c>
    </row>
    <row r="7372" spans="3:53" ht="12.75" x14ac:dyDescent="0.2">
      <c r="C7372" t="s">
        <v>1114</v>
      </c>
      <c r="D7372" t="s">
        <v>624</v>
      </c>
      <c r="E7372">
        <v>0.02</v>
      </c>
      <c r="F7372">
        <v>6.83</v>
      </c>
      <c r="G7372">
        <v>9.0299999999999994</v>
      </c>
      <c r="H7372">
        <v>-99999</v>
      </c>
      <c r="I7372">
        <v>-66.760999999999996</v>
      </c>
      <c r="J7372" t="s">
        <v>78</v>
      </c>
      <c r="K7372">
        <v>58.99</v>
      </c>
      <c r="L7372">
        <v>1.7149999999999999E-2</v>
      </c>
      <c r="M7372">
        <v>2.0408163265306101</v>
      </c>
      <c r="N7372">
        <v>1.6835714285714291E-2</v>
      </c>
      <c r="O7372">
        <v>3.9456936784047532</v>
      </c>
      <c r="P7372">
        <v>1805000</v>
      </c>
      <c r="Q7372">
        <v>8096999.9999999991</v>
      </c>
      <c r="R7372">
        <v>0.22</v>
      </c>
      <c r="S7372">
        <v>32.371000000000002</v>
      </c>
      <c r="T7372">
        <v>5.6159999999999997</v>
      </c>
      <c r="U7372">
        <v>16.692</v>
      </c>
      <c r="V7372">
        <v>2.354089216326531</v>
      </c>
      <c r="AC7372">
        <v>2.8000000000000001E-2</v>
      </c>
      <c r="AD7372">
        <v>1.7100000000000001E-2</v>
      </c>
      <c r="AH7372" s="85">
        <f>IF(AND(M7372&lt;Variables!$G$6,M7372&gt;Variables!$G$5),0,1)</f>
        <v>1</v>
      </c>
      <c r="AI7372" s="85">
        <f t="shared" si="647"/>
        <v>0</v>
      </c>
      <c r="AJ7372" s="85">
        <f>IF(I7372&gt;Variables!$G$7,0,1)</f>
        <v>1</v>
      </c>
      <c r="AK7372" s="85">
        <f>IF(F7372&gt;Variables!$G$8,0,1)</f>
        <v>1</v>
      </c>
      <c r="AL7372" s="85">
        <f>IF(G7372&gt;Variables!$G$9,0,1)</f>
        <v>1</v>
      </c>
      <c r="AM7372" s="85">
        <f>IF(AND(K7372&gt;Variables!$G$10,K7372&lt;Variables!$G$11),0,1)</f>
        <v>0</v>
      </c>
      <c r="AN7372" s="103">
        <f>IF(H7372&lt;Variables!$G$13,1,0)</f>
        <v>1</v>
      </c>
      <c r="AO7372" s="101">
        <f>IF(R7372&lt;Variables!$G$12,0,1)</f>
        <v>0</v>
      </c>
      <c r="AP7372" s="86">
        <f t="shared" si="648"/>
        <v>1</v>
      </c>
      <c r="AR7372">
        <v>0</v>
      </c>
      <c r="AS7372">
        <v>0</v>
      </c>
      <c r="AT7372">
        <v>1</v>
      </c>
      <c r="AU7372">
        <v>0</v>
      </c>
      <c r="BA7372">
        <v>-2.25</v>
      </c>
    </row>
    <row r="7373" spans="3:53" ht="12.75" x14ac:dyDescent="0.2">
      <c r="C7373" t="s">
        <v>1114</v>
      </c>
      <c r="D7373" t="s">
        <v>1102</v>
      </c>
      <c r="E7373">
        <v>31.31</v>
      </c>
      <c r="F7373">
        <v>4.88</v>
      </c>
      <c r="G7373">
        <v>1.29</v>
      </c>
      <c r="H7373">
        <v>-99999</v>
      </c>
      <c r="I7373">
        <v>-99999</v>
      </c>
      <c r="J7373" t="s">
        <v>78</v>
      </c>
      <c r="K7373">
        <v>51.19</v>
      </c>
      <c r="L7373">
        <v>31.401904999999999</v>
      </c>
      <c r="M7373">
        <v>-0.35636373016223111</v>
      </c>
      <c r="N7373">
        <v>31.045497560975608</v>
      </c>
      <c r="O7373">
        <v>0.78756166991419718</v>
      </c>
      <c r="P7373">
        <v>777699</v>
      </c>
      <c r="Q7373">
        <v>17934000</v>
      </c>
      <c r="R7373">
        <v>0.04</v>
      </c>
      <c r="S7373">
        <v>32.371000000000002</v>
      </c>
      <c r="T7373">
        <v>5.6159999999999997</v>
      </c>
      <c r="U7373">
        <v>16.692</v>
      </c>
      <c r="V7373">
        <v>2.3898185793429412</v>
      </c>
      <c r="AC7373">
        <v>31.98</v>
      </c>
      <c r="AD7373">
        <v>30.34</v>
      </c>
      <c r="AH7373" s="85">
        <f>IF(AND(M7373&lt;Variables!$G$6,M7373&gt;Variables!$G$5),0,1)</f>
        <v>1</v>
      </c>
      <c r="AI7373" s="85">
        <f t="shared" ref="AI7373:AI7436" si="649">IF(L7373&gt;N7373,0,1)</f>
        <v>0</v>
      </c>
      <c r="AJ7373" s="85">
        <f>IF(I7373&gt;Variables!$G$7,0,1)</f>
        <v>1</v>
      </c>
      <c r="AK7373" s="85">
        <f>IF(F7373&gt;Variables!$G$8,0,1)</f>
        <v>1</v>
      </c>
      <c r="AL7373" s="85">
        <f>IF(G7373&gt;Variables!$G$9,0,1)</f>
        <v>1</v>
      </c>
      <c r="AM7373" s="85">
        <f>IF(AND(K7373&gt;Variables!$G$10,K7373&lt;Variables!$G$11),0,1)</f>
        <v>0</v>
      </c>
      <c r="AN7373" s="103">
        <f>IF(H7373&lt;Variables!$G$13,1,0)</f>
        <v>1</v>
      </c>
      <c r="AO7373" s="101">
        <f>IF(R7373&lt;Variables!$G$12,0,1)</f>
        <v>0</v>
      </c>
      <c r="AP7373" s="86">
        <f t="shared" ref="AP7373:AP7436" si="650">IF(J7373="Pass", 0,1)</f>
        <v>1</v>
      </c>
      <c r="AR7373">
        <v>0</v>
      </c>
      <c r="AS7373">
        <v>0</v>
      </c>
      <c r="AT7373">
        <v>1</v>
      </c>
      <c r="AU7373">
        <v>0</v>
      </c>
      <c r="BA7373">
        <v>-2.25</v>
      </c>
    </row>
    <row r="7374" spans="3:53" ht="12.75" x14ac:dyDescent="0.2">
      <c r="C7374" t="s">
        <v>1114</v>
      </c>
      <c r="D7374" t="s">
        <v>117</v>
      </c>
      <c r="E7374">
        <v>29.91</v>
      </c>
      <c r="F7374">
        <v>6.95</v>
      </c>
      <c r="G7374">
        <v>5.92</v>
      </c>
      <c r="H7374">
        <v>3970</v>
      </c>
      <c r="I7374">
        <v>-0.29699999999999999</v>
      </c>
      <c r="J7374" t="s">
        <v>78</v>
      </c>
      <c r="K7374">
        <v>68.31</v>
      </c>
      <c r="L7374">
        <v>29.546444999999999</v>
      </c>
      <c r="M7374">
        <v>1.1661470610085229</v>
      </c>
      <c r="N7374">
        <v>29.21598292682927</v>
      </c>
      <c r="O7374">
        <v>2.3104376630466148</v>
      </c>
      <c r="P7374">
        <v>2899000</v>
      </c>
      <c r="Q7374">
        <v>15376000</v>
      </c>
      <c r="R7374">
        <v>0.19</v>
      </c>
      <c r="S7374">
        <v>32.371000000000002</v>
      </c>
      <c r="T7374">
        <v>5.6159999999999997</v>
      </c>
      <c r="U7374">
        <v>16.692</v>
      </c>
      <c r="V7374">
        <v>2.4647067594535308</v>
      </c>
      <c r="AC7374">
        <v>30.75</v>
      </c>
      <c r="AD7374">
        <v>29.27</v>
      </c>
      <c r="AH7374" s="85">
        <f>IF(AND(M7374&lt;Variables!$G$6,M7374&gt;Variables!$G$5),0,1)</f>
        <v>1</v>
      </c>
      <c r="AI7374" s="85">
        <f t="shared" si="649"/>
        <v>0</v>
      </c>
      <c r="AJ7374" s="85">
        <f>IF(I7374&gt;Variables!$G$7,0,1)</f>
        <v>1</v>
      </c>
      <c r="AK7374" s="85">
        <f>IF(F7374&gt;Variables!$G$8,0,1)</f>
        <v>1</v>
      </c>
      <c r="AL7374" s="85">
        <f>IF(G7374&gt;Variables!$G$9,0,1)</f>
        <v>1</v>
      </c>
      <c r="AM7374" s="85">
        <f>IF(AND(K7374&gt;Variables!$G$10,K7374&lt;Variables!$G$11),0,1)</f>
        <v>0</v>
      </c>
      <c r="AN7374" s="103">
        <f>IF(H7374&lt;Variables!$G$13,1,0)</f>
        <v>0</v>
      </c>
      <c r="AO7374" s="101">
        <f>IF(R7374&lt;Variables!$G$12,0,1)</f>
        <v>0</v>
      </c>
      <c r="AP7374" s="86">
        <f t="shared" si="650"/>
        <v>1</v>
      </c>
      <c r="AR7374">
        <v>1</v>
      </c>
      <c r="AS7374">
        <v>0</v>
      </c>
      <c r="AT7374">
        <v>0</v>
      </c>
      <c r="AU7374">
        <v>0</v>
      </c>
      <c r="BA7374">
        <v>2</v>
      </c>
    </row>
    <row r="7375" spans="3:53" ht="12.75" x14ac:dyDescent="0.2">
      <c r="C7375" t="s">
        <v>1114</v>
      </c>
      <c r="D7375" t="s">
        <v>328</v>
      </c>
      <c r="E7375">
        <v>14.36</v>
      </c>
      <c r="F7375">
        <v>5.04</v>
      </c>
      <c r="G7375">
        <v>-0.42</v>
      </c>
      <c r="H7375">
        <v>12840</v>
      </c>
      <c r="I7375">
        <v>141.68799999999999</v>
      </c>
      <c r="J7375" t="s">
        <v>76</v>
      </c>
      <c r="K7375">
        <v>60.65</v>
      </c>
      <c r="L7375">
        <v>14.3879625</v>
      </c>
      <c r="M7375">
        <v>1.416114338635604E-2</v>
      </c>
      <c r="N7375">
        <v>14.44046956521739</v>
      </c>
      <c r="O7375">
        <v>-0.34950085930001917</v>
      </c>
      <c r="P7375">
        <v>38686</v>
      </c>
      <c r="Q7375">
        <v>171482</v>
      </c>
      <c r="R7375">
        <v>0.23</v>
      </c>
      <c r="S7375">
        <v>32.371000000000002</v>
      </c>
      <c r="T7375">
        <v>5.6159999999999997</v>
      </c>
      <c r="U7375">
        <v>16.692</v>
      </c>
      <c r="V7375">
        <v>2.4765302531525921</v>
      </c>
      <c r="AC7375">
        <v>14.4</v>
      </c>
      <c r="AD7375">
        <v>14.29</v>
      </c>
      <c r="AH7375" s="85">
        <f>IF(AND(M7375&lt;Variables!$G$6,M7375&gt;Variables!$G$5),0,1)</f>
        <v>1</v>
      </c>
      <c r="AI7375" s="85">
        <f t="shared" si="649"/>
        <v>1</v>
      </c>
      <c r="AJ7375" s="85">
        <f>IF(I7375&gt;Variables!$G$7,0,1)</f>
        <v>0</v>
      </c>
      <c r="AK7375" s="85">
        <f>IF(F7375&gt;Variables!$G$8,0,1)</f>
        <v>1</v>
      </c>
      <c r="AL7375" s="85">
        <f>IF(G7375&gt;Variables!$G$9,0,1)</f>
        <v>1</v>
      </c>
      <c r="AM7375" s="85">
        <f>IF(AND(K7375&gt;Variables!$G$10,K7375&lt;Variables!$G$11),0,1)</f>
        <v>0</v>
      </c>
      <c r="AN7375" s="103">
        <f>IF(H7375&lt;Variables!$G$13,1,0)</f>
        <v>0</v>
      </c>
      <c r="AO7375" s="101">
        <f>IF(R7375&lt;Variables!$G$12,0,1)</f>
        <v>0</v>
      </c>
      <c r="AP7375" s="86">
        <f t="shared" si="650"/>
        <v>0</v>
      </c>
      <c r="AR7375">
        <v>0</v>
      </c>
      <c r="AS7375">
        <v>0</v>
      </c>
      <c r="AT7375">
        <v>0</v>
      </c>
      <c r="AU7375">
        <v>0</v>
      </c>
      <c r="BA7375">
        <v>0</v>
      </c>
    </row>
    <row r="7376" spans="3:53" ht="12.75" x14ac:dyDescent="0.2">
      <c r="C7376" t="s">
        <v>1114</v>
      </c>
      <c r="D7376" t="s">
        <v>367</v>
      </c>
      <c r="E7376">
        <v>26.39</v>
      </c>
      <c r="F7376">
        <v>6.28</v>
      </c>
      <c r="G7376">
        <v>3.61</v>
      </c>
      <c r="H7376">
        <v>6630</v>
      </c>
      <c r="I7376">
        <v>-3.9089999999999998</v>
      </c>
      <c r="J7376" t="s">
        <v>76</v>
      </c>
      <c r="K7376">
        <v>64.510000000000005</v>
      </c>
      <c r="L7376">
        <v>26.234155000000001</v>
      </c>
      <c r="M7376">
        <v>0.59405382029646381</v>
      </c>
      <c r="N7376">
        <v>25.931482926829268</v>
      </c>
      <c r="O7376">
        <v>1.7681868578998119</v>
      </c>
      <c r="P7376">
        <v>1750000</v>
      </c>
      <c r="Q7376">
        <v>1208000</v>
      </c>
      <c r="R7376">
        <v>1.45</v>
      </c>
      <c r="S7376">
        <v>32.371000000000002</v>
      </c>
      <c r="T7376">
        <v>5.6159999999999997</v>
      </c>
      <c r="U7376">
        <v>16.692</v>
      </c>
      <c r="V7376">
        <v>2.4769844466192268</v>
      </c>
      <c r="AC7376">
        <v>26.49</v>
      </c>
      <c r="AD7376">
        <v>25.72</v>
      </c>
      <c r="AH7376" s="85">
        <f>IF(AND(M7376&lt;Variables!$G$6,M7376&gt;Variables!$G$5),0,1)</f>
        <v>1</v>
      </c>
      <c r="AI7376" s="85">
        <f t="shared" si="649"/>
        <v>0</v>
      </c>
      <c r="AJ7376" s="85">
        <f>IF(I7376&gt;Variables!$G$7,0,1)</f>
        <v>1</v>
      </c>
      <c r="AK7376" s="85">
        <f>IF(F7376&gt;Variables!$G$8,0,1)</f>
        <v>1</v>
      </c>
      <c r="AL7376" s="85">
        <f>IF(G7376&gt;Variables!$G$9,0,1)</f>
        <v>1</v>
      </c>
      <c r="AM7376" s="85">
        <f>IF(AND(K7376&gt;Variables!$G$10,K7376&lt;Variables!$G$11),0,1)</f>
        <v>0</v>
      </c>
      <c r="AN7376" s="103">
        <f>IF(H7376&lt;Variables!$G$13,1,0)</f>
        <v>0</v>
      </c>
      <c r="AO7376" s="101">
        <f>IF(R7376&lt;Variables!$G$12,0,1)</f>
        <v>0</v>
      </c>
      <c r="AP7376" s="86">
        <f t="shared" si="650"/>
        <v>0</v>
      </c>
      <c r="AR7376">
        <v>0</v>
      </c>
      <c r="AS7376">
        <v>0</v>
      </c>
      <c r="AT7376">
        <v>1</v>
      </c>
      <c r="AU7376">
        <v>0</v>
      </c>
      <c r="BA7376">
        <v>-1.68</v>
      </c>
    </row>
    <row r="7377" spans="3:53" ht="12.75" x14ac:dyDescent="0.2">
      <c r="C7377" t="s">
        <v>1114</v>
      </c>
      <c r="D7377" t="s">
        <v>1107</v>
      </c>
      <c r="E7377">
        <v>3.54</v>
      </c>
      <c r="F7377">
        <v>27.8</v>
      </c>
      <c r="G7377">
        <v>-14.34</v>
      </c>
      <c r="H7377">
        <v>56.73</v>
      </c>
      <c r="I7377">
        <v>-76.027000000000001</v>
      </c>
      <c r="J7377" t="s">
        <v>76</v>
      </c>
      <c r="K7377">
        <v>47.28</v>
      </c>
      <c r="L7377">
        <v>3.614325</v>
      </c>
      <c r="M7377">
        <v>-0.93585939283269259</v>
      </c>
      <c r="N7377">
        <v>3.781665853658537</v>
      </c>
      <c r="O7377">
        <v>-5.3195036643420313</v>
      </c>
      <c r="P7377">
        <v>26300000</v>
      </c>
      <c r="Q7377">
        <v>1410000</v>
      </c>
      <c r="R7377">
        <v>18.649999999999999</v>
      </c>
      <c r="S7377">
        <v>32.371000000000002</v>
      </c>
      <c r="T7377">
        <v>5.6159999999999997</v>
      </c>
      <c r="U7377">
        <v>16.692</v>
      </c>
      <c r="V7377">
        <v>2.3558016317735682</v>
      </c>
      <c r="AC7377">
        <v>3.72</v>
      </c>
      <c r="AD7377">
        <v>2.96</v>
      </c>
      <c r="AH7377" s="85">
        <f>IF(AND(M7377&lt;Variables!$G$6,M7377&gt;Variables!$G$5),0,1)</f>
        <v>1</v>
      </c>
      <c r="AI7377" s="85">
        <f t="shared" si="649"/>
        <v>1</v>
      </c>
      <c r="AJ7377" s="85">
        <f>IF(I7377&gt;Variables!$G$7,0,1)</f>
        <v>1</v>
      </c>
      <c r="AK7377" s="85">
        <f>IF(F7377&gt;Variables!$G$8,0,1)</f>
        <v>0</v>
      </c>
      <c r="AL7377" s="85">
        <f>IF(G7377&gt;Variables!$G$9,0,1)</f>
        <v>1</v>
      </c>
      <c r="AM7377" s="85">
        <f>IF(AND(K7377&gt;Variables!$G$10,K7377&lt;Variables!$G$11),0,1)</f>
        <v>1</v>
      </c>
      <c r="AN7377" s="103">
        <f>IF(H7377&lt;Variables!$G$13,1,0)</f>
        <v>1</v>
      </c>
      <c r="AO7377" s="101">
        <f>IF(R7377&lt;Variables!$G$12,0,1)</f>
        <v>1</v>
      </c>
      <c r="AP7377" s="86">
        <f t="shared" si="650"/>
        <v>0</v>
      </c>
      <c r="AR7377">
        <v>1</v>
      </c>
      <c r="AS7377">
        <v>0</v>
      </c>
      <c r="AT7377">
        <v>0</v>
      </c>
      <c r="AU7377">
        <v>0</v>
      </c>
      <c r="BA7377">
        <v>2</v>
      </c>
    </row>
    <row r="7378" spans="3:53" ht="12.75" x14ac:dyDescent="0.2">
      <c r="C7378" t="s">
        <v>1114</v>
      </c>
      <c r="D7378" t="s">
        <v>1115</v>
      </c>
      <c r="E7378">
        <v>10.47</v>
      </c>
      <c r="F7378">
        <v>8.7100000000000009</v>
      </c>
      <c r="G7378">
        <v>-26.24</v>
      </c>
      <c r="H7378">
        <v>255.05</v>
      </c>
      <c r="I7378">
        <v>7012.5839999999998</v>
      </c>
      <c r="J7378" t="s">
        <v>78</v>
      </c>
      <c r="K7378">
        <v>22.42</v>
      </c>
      <c r="L7378">
        <v>12.9427875</v>
      </c>
      <c r="M7378">
        <v>-10.143004356673559</v>
      </c>
      <c r="N7378">
        <v>14.09371081081081</v>
      </c>
      <c r="O7378">
        <v>-17.480923540172132</v>
      </c>
      <c r="P7378">
        <v>9450000</v>
      </c>
      <c r="Q7378">
        <v>498020</v>
      </c>
      <c r="R7378">
        <v>18.98</v>
      </c>
      <c r="S7378">
        <v>32.371000000000002</v>
      </c>
      <c r="T7378">
        <v>5.6159999999999997</v>
      </c>
      <c r="U7378">
        <v>16.692</v>
      </c>
      <c r="V7378">
        <v>1.5370884675399319</v>
      </c>
      <c r="AC7378">
        <v>11.88</v>
      </c>
      <c r="AD7378">
        <v>4.62</v>
      </c>
      <c r="AH7378" s="85">
        <f>IF(AND(M7378&lt;Variables!$G$6,M7378&gt;Variables!$G$5),0,1)</f>
        <v>1</v>
      </c>
      <c r="AI7378" s="85">
        <f t="shared" si="649"/>
        <v>1</v>
      </c>
      <c r="AJ7378" s="85">
        <f>IF(I7378&gt;Variables!$G$7,0,1)</f>
        <v>0</v>
      </c>
      <c r="AK7378" s="85">
        <f>IF(F7378&gt;Variables!$G$8,0,1)</f>
        <v>1</v>
      </c>
      <c r="AL7378" s="85">
        <f>IF(G7378&gt;Variables!$G$9,0,1)</f>
        <v>1</v>
      </c>
      <c r="AM7378" s="85">
        <f>IF(AND(K7378&gt;Variables!$G$10,K7378&lt;Variables!$G$11),0,1)</f>
        <v>1</v>
      </c>
      <c r="AN7378" s="103">
        <f>IF(H7378&lt;Variables!$G$13,1,0)</f>
        <v>1</v>
      </c>
      <c r="AO7378" s="101">
        <f>IF(R7378&lt;Variables!$G$12,0,1)</f>
        <v>1</v>
      </c>
      <c r="AP7378" s="86">
        <f t="shared" si="650"/>
        <v>1</v>
      </c>
      <c r="AR7378">
        <v>1</v>
      </c>
      <c r="AS7378">
        <v>0</v>
      </c>
      <c r="AT7378">
        <v>0</v>
      </c>
      <c r="AU7378">
        <v>0</v>
      </c>
      <c r="BA7378">
        <v>2</v>
      </c>
    </row>
    <row r="7379" spans="3:53" ht="12.75" x14ac:dyDescent="0.2">
      <c r="C7379" t="s">
        <v>1114</v>
      </c>
      <c r="D7379" t="s">
        <v>1116</v>
      </c>
      <c r="E7379">
        <v>66.91</v>
      </c>
      <c r="F7379">
        <v>4.79</v>
      </c>
      <c r="G7379">
        <v>2.34</v>
      </c>
      <c r="H7379">
        <v>17900</v>
      </c>
      <c r="I7379">
        <v>-38.07</v>
      </c>
      <c r="J7379" t="s">
        <v>78</v>
      </c>
      <c r="K7379">
        <v>75.34</v>
      </c>
      <c r="L7379">
        <v>66.361450000000005</v>
      </c>
      <c r="M7379">
        <v>0.69098851818335527</v>
      </c>
      <c r="N7379">
        <v>65.518634146341455</v>
      </c>
      <c r="O7379">
        <v>1.9862530265081939</v>
      </c>
      <c r="P7379">
        <v>721483</v>
      </c>
      <c r="Q7379">
        <v>2640000</v>
      </c>
      <c r="R7379">
        <v>0.27</v>
      </c>
      <c r="S7379">
        <v>32.371000000000002</v>
      </c>
      <c r="T7379">
        <v>5.6159999999999997</v>
      </c>
      <c r="U7379">
        <v>16.692</v>
      </c>
      <c r="V7379">
        <v>2.5609888320686198</v>
      </c>
      <c r="AC7379">
        <v>68.89</v>
      </c>
      <c r="AD7379">
        <v>66.363100000000003</v>
      </c>
      <c r="AH7379" s="85">
        <f>IF(AND(M7379&lt;Variables!$G$6,M7379&gt;Variables!$G$5),0,1)</f>
        <v>1</v>
      </c>
      <c r="AI7379" s="85">
        <f t="shared" si="649"/>
        <v>0</v>
      </c>
      <c r="AJ7379" s="85">
        <f>IF(I7379&gt;Variables!$G$7,0,1)</f>
        <v>1</v>
      </c>
      <c r="AK7379" s="85">
        <f>IF(F7379&gt;Variables!$G$8,0,1)</f>
        <v>1</v>
      </c>
      <c r="AL7379" s="85">
        <f>IF(G7379&gt;Variables!$G$9,0,1)</f>
        <v>1</v>
      </c>
      <c r="AM7379" s="85">
        <f>IF(AND(K7379&gt;Variables!$G$10,K7379&lt;Variables!$G$11),0,1)</f>
        <v>1</v>
      </c>
      <c r="AN7379" s="103">
        <f>IF(H7379&lt;Variables!$G$13,1,0)</f>
        <v>0</v>
      </c>
      <c r="AO7379" s="101">
        <f>IF(R7379&lt;Variables!$G$12,0,1)</f>
        <v>0</v>
      </c>
      <c r="AP7379" s="86">
        <f t="shared" si="650"/>
        <v>1</v>
      </c>
      <c r="AR7379">
        <v>1</v>
      </c>
      <c r="AS7379">
        <v>0</v>
      </c>
      <c r="AT7379">
        <v>0</v>
      </c>
      <c r="AU7379">
        <v>0</v>
      </c>
      <c r="BA7379">
        <v>1.53</v>
      </c>
    </row>
    <row r="7380" spans="3:53" ht="12.75" x14ac:dyDescent="0.2">
      <c r="C7380" t="s">
        <v>1114</v>
      </c>
      <c r="D7380" t="s">
        <v>81</v>
      </c>
      <c r="E7380">
        <v>30.8</v>
      </c>
      <c r="F7380">
        <v>4.91</v>
      </c>
      <c r="G7380">
        <v>4.1900000000000004</v>
      </c>
      <c r="H7380">
        <v>3690</v>
      </c>
      <c r="I7380">
        <v>0.14199999999999999</v>
      </c>
      <c r="J7380" t="s">
        <v>78</v>
      </c>
      <c r="K7380">
        <v>69.7</v>
      </c>
      <c r="L7380">
        <v>30.534295</v>
      </c>
      <c r="M7380">
        <v>1.033935776149401</v>
      </c>
      <c r="N7380">
        <v>30.21053902439024</v>
      </c>
      <c r="O7380">
        <v>2.1166817814587739</v>
      </c>
      <c r="P7380">
        <v>443167</v>
      </c>
      <c r="Q7380">
        <v>5429000</v>
      </c>
      <c r="R7380">
        <v>0.08</v>
      </c>
      <c r="S7380">
        <v>32.371000000000002</v>
      </c>
      <c r="T7380">
        <v>5.6159999999999997</v>
      </c>
      <c r="U7380">
        <v>16.692</v>
      </c>
      <c r="V7380">
        <v>2.4853853413461819</v>
      </c>
      <c r="AC7380">
        <v>31.009</v>
      </c>
      <c r="AD7380">
        <v>29.53</v>
      </c>
      <c r="AH7380" s="85">
        <f>IF(AND(M7380&lt;Variables!$G$6,M7380&gt;Variables!$G$5),0,1)</f>
        <v>1</v>
      </c>
      <c r="AI7380" s="85">
        <f t="shared" si="649"/>
        <v>0</v>
      </c>
      <c r="AJ7380" s="85">
        <f>IF(I7380&gt;Variables!$G$7,0,1)</f>
        <v>0</v>
      </c>
      <c r="AK7380" s="85">
        <f>IF(F7380&gt;Variables!$G$8,0,1)</f>
        <v>1</v>
      </c>
      <c r="AL7380" s="85">
        <f>IF(G7380&gt;Variables!$G$9,0,1)</f>
        <v>1</v>
      </c>
      <c r="AM7380" s="85">
        <f>IF(AND(K7380&gt;Variables!$G$10,K7380&lt;Variables!$G$11),0,1)</f>
        <v>0</v>
      </c>
      <c r="AN7380" s="103">
        <f>IF(H7380&lt;Variables!$G$13,1,0)</f>
        <v>0</v>
      </c>
      <c r="AO7380" s="101">
        <f>IF(R7380&lt;Variables!$G$12,0,1)</f>
        <v>0</v>
      </c>
      <c r="AP7380" s="86">
        <f t="shared" si="650"/>
        <v>1</v>
      </c>
      <c r="AR7380">
        <v>0</v>
      </c>
      <c r="AS7380">
        <v>0</v>
      </c>
      <c r="AT7380">
        <v>1</v>
      </c>
      <c r="AU7380">
        <v>0</v>
      </c>
      <c r="BA7380">
        <v>-0.84</v>
      </c>
    </row>
    <row r="7381" spans="3:53" ht="12.75" x14ac:dyDescent="0.2">
      <c r="C7381" t="s">
        <v>1114</v>
      </c>
      <c r="D7381" t="s">
        <v>1111</v>
      </c>
      <c r="E7381">
        <v>35.83</v>
      </c>
      <c r="F7381">
        <v>6.73</v>
      </c>
      <c r="G7381">
        <v>5.21</v>
      </c>
      <c r="H7381">
        <v>2530</v>
      </c>
      <c r="I7381">
        <v>69.509</v>
      </c>
      <c r="J7381" t="s">
        <v>78</v>
      </c>
      <c r="K7381">
        <v>58.56</v>
      </c>
      <c r="L7381">
        <v>35.724524999999993</v>
      </c>
      <c r="M7381">
        <v>0.1272935049521593</v>
      </c>
      <c r="N7381">
        <v>35.308773170731698</v>
      </c>
      <c r="O7381">
        <v>1.306266935523607</v>
      </c>
      <c r="P7381">
        <v>210037</v>
      </c>
      <c r="Q7381">
        <v>720581</v>
      </c>
      <c r="R7381">
        <v>0.28999999999999998</v>
      </c>
      <c r="S7381">
        <v>32.371000000000002</v>
      </c>
      <c r="T7381">
        <v>5.6159999999999997</v>
      </c>
      <c r="U7381">
        <v>16.692</v>
      </c>
      <c r="V7381">
        <v>2.4492251104931402</v>
      </c>
      <c r="AC7381">
        <v>37.44</v>
      </c>
      <c r="AD7381">
        <v>35.72</v>
      </c>
      <c r="AH7381" s="85">
        <f>IF(AND(M7381&lt;Variables!$G$6,M7381&gt;Variables!$G$5),0,1)</f>
        <v>1</v>
      </c>
      <c r="AI7381" s="85">
        <f t="shared" si="649"/>
        <v>0</v>
      </c>
      <c r="AJ7381" s="85">
        <f>IF(I7381&gt;Variables!$G$7,0,1)</f>
        <v>0</v>
      </c>
      <c r="AK7381" s="85">
        <f>IF(F7381&gt;Variables!$G$8,0,1)</f>
        <v>1</v>
      </c>
      <c r="AL7381" s="85">
        <f>IF(G7381&gt;Variables!$G$9,0,1)</f>
        <v>1</v>
      </c>
      <c r="AM7381" s="85">
        <f>IF(AND(K7381&gt;Variables!$G$10,K7381&lt;Variables!$G$11),0,1)</f>
        <v>0</v>
      </c>
      <c r="AN7381" s="103">
        <f>IF(H7381&lt;Variables!$G$13,1,0)</f>
        <v>0</v>
      </c>
      <c r="AO7381" s="101">
        <f>IF(R7381&lt;Variables!$G$12,0,1)</f>
        <v>0</v>
      </c>
      <c r="AP7381" s="86">
        <f t="shared" si="650"/>
        <v>1</v>
      </c>
      <c r="AR7381">
        <v>1</v>
      </c>
      <c r="AS7381">
        <v>0</v>
      </c>
      <c r="AT7381">
        <v>0</v>
      </c>
      <c r="AU7381">
        <v>0</v>
      </c>
      <c r="BA7381">
        <v>1.2</v>
      </c>
    </row>
    <row r="7382" spans="3:53" ht="12.75" x14ac:dyDescent="0.2">
      <c r="C7382" t="s">
        <v>1114</v>
      </c>
      <c r="D7382" t="s">
        <v>930</v>
      </c>
      <c r="E7382">
        <v>38.630000000000003</v>
      </c>
      <c r="F7382">
        <v>5.24</v>
      </c>
      <c r="G7382">
        <v>3.95</v>
      </c>
      <c r="H7382">
        <v>1680</v>
      </c>
      <c r="I7382">
        <v>-24.763999999999999</v>
      </c>
      <c r="J7382" t="s">
        <v>78</v>
      </c>
      <c r="K7382">
        <v>47.19</v>
      </c>
      <c r="L7382">
        <v>38.887435000000004</v>
      </c>
      <c r="M7382">
        <v>-1.1763054055892259</v>
      </c>
      <c r="N7382">
        <v>38.376053658536577</v>
      </c>
      <c r="O7382">
        <v>0.1405729258756534</v>
      </c>
      <c r="P7382">
        <v>493586</v>
      </c>
      <c r="Q7382">
        <v>2523000</v>
      </c>
      <c r="R7382">
        <v>0.2</v>
      </c>
      <c r="S7382">
        <v>32.371000000000002</v>
      </c>
      <c r="T7382">
        <v>5.6159999999999997</v>
      </c>
      <c r="U7382">
        <v>16.692</v>
      </c>
      <c r="V7382">
        <v>2.3589262928134489</v>
      </c>
      <c r="AC7382">
        <v>38.799999999999997</v>
      </c>
      <c r="AD7382">
        <v>37</v>
      </c>
      <c r="AH7382" s="85">
        <f>IF(AND(M7382&lt;Variables!$G$6,M7382&gt;Variables!$G$5),0,1)</f>
        <v>1</v>
      </c>
      <c r="AI7382" s="85">
        <f t="shared" si="649"/>
        <v>0</v>
      </c>
      <c r="AJ7382" s="85">
        <f>IF(I7382&gt;Variables!$G$7,0,1)</f>
        <v>1</v>
      </c>
      <c r="AK7382" s="85">
        <f>IF(F7382&gt;Variables!$G$8,0,1)</f>
        <v>1</v>
      </c>
      <c r="AL7382" s="85">
        <f>IF(G7382&gt;Variables!$G$9,0,1)</f>
        <v>1</v>
      </c>
      <c r="AM7382" s="85">
        <f>IF(AND(K7382&gt;Variables!$G$10,K7382&lt;Variables!$G$11),0,1)</f>
        <v>1</v>
      </c>
      <c r="AN7382" s="103">
        <f>IF(H7382&lt;Variables!$G$13,1,0)</f>
        <v>1</v>
      </c>
      <c r="AO7382" s="101">
        <f>IF(R7382&lt;Variables!$G$12,0,1)</f>
        <v>0</v>
      </c>
      <c r="AP7382" s="86">
        <f t="shared" si="650"/>
        <v>1</v>
      </c>
      <c r="AR7382">
        <v>0</v>
      </c>
      <c r="AS7382">
        <v>0</v>
      </c>
      <c r="AT7382">
        <v>1</v>
      </c>
      <c r="AU7382">
        <v>0</v>
      </c>
      <c r="BA7382">
        <v>-2.25</v>
      </c>
    </row>
    <row r="7383" spans="3:53" ht="12.75" x14ac:dyDescent="0.2">
      <c r="C7383" t="s">
        <v>1114</v>
      </c>
      <c r="D7383" t="s">
        <v>320</v>
      </c>
      <c r="E7383">
        <v>232.46</v>
      </c>
      <c r="F7383">
        <v>4.76</v>
      </c>
      <c r="G7383">
        <v>4.8099999999999996</v>
      </c>
      <c r="H7383">
        <v>16210</v>
      </c>
      <c r="I7383">
        <v>37.341999999999999</v>
      </c>
      <c r="J7383" t="s">
        <v>78</v>
      </c>
      <c r="K7383">
        <v>54.03</v>
      </c>
      <c r="L7383">
        <v>232.85232500000001</v>
      </c>
      <c r="M7383">
        <v>7.8451009668903879E-2</v>
      </c>
      <c r="N7383">
        <v>230.13410975609759</v>
      </c>
      <c r="O7383">
        <v>1.26052163539637</v>
      </c>
      <c r="P7383">
        <v>4734000</v>
      </c>
      <c r="Q7383">
        <v>11642000</v>
      </c>
      <c r="R7383">
        <v>0.41</v>
      </c>
      <c r="S7383">
        <v>32.371000000000002</v>
      </c>
      <c r="T7383">
        <v>5.6159999999999997</v>
      </c>
      <c r="U7383">
        <v>16.692</v>
      </c>
      <c r="V7383">
        <v>2.4057980106894359</v>
      </c>
      <c r="AC7383">
        <v>234.75989999999999</v>
      </c>
      <c r="AD7383">
        <v>206.13</v>
      </c>
      <c r="AH7383" s="85">
        <f>IF(AND(M7383&lt;Variables!$G$6,M7383&gt;Variables!$G$5),0,1)</f>
        <v>1</v>
      </c>
      <c r="AI7383" s="85">
        <f t="shared" si="649"/>
        <v>0</v>
      </c>
      <c r="AJ7383" s="85">
        <f>IF(I7383&gt;Variables!$G$7,0,1)</f>
        <v>0</v>
      </c>
      <c r="AK7383" s="85">
        <f>IF(F7383&gt;Variables!$G$8,0,1)</f>
        <v>1</v>
      </c>
      <c r="AL7383" s="85">
        <f>IF(G7383&gt;Variables!$G$9,0,1)</f>
        <v>1</v>
      </c>
      <c r="AM7383" s="85">
        <f>IF(AND(K7383&gt;Variables!$G$10,K7383&lt;Variables!$G$11),0,1)</f>
        <v>0</v>
      </c>
      <c r="AN7383" s="103">
        <f>IF(H7383&lt;Variables!$G$13,1,0)</f>
        <v>0</v>
      </c>
      <c r="AO7383" s="101">
        <f>IF(R7383&lt;Variables!$G$12,0,1)</f>
        <v>0</v>
      </c>
      <c r="AP7383" s="86">
        <f t="shared" si="650"/>
        <v>1</v>
      </c>
      <c r="AR7383">
        <v>0</v>
      </c>
      <c r="AS7383">
        <v>0</v>
      </c>
      <c r="AT7383">
        <v>1</v>
      </c>
      <c r="AU7383">
        <v>0</v>
      </c>
      <c r="BA7383">
        <v>-2.25</v>
      </c>
    </row>
    <row r="7384" spans="3:53" ht="12.75" x14ac:dyDescent="0.2">
      <c r="C7384" t="s">
        <v>1117</v>
      </c>
      <c r="D7384" t="s">
        <v>328</v>
      </c>
      <c r="E7384">
        <v>14.36</v>
      </c>
      <c r="F7384">
        <v>4.82</v>
      </c>
      <c r="G7384">
        <v>-0.55000000000000004</v>
      </c>
      <c r="H7384">
        <v>12840</v>
      </c>
      <c r="I7384">
        <v>141.51300000000001</v>
      </c>
      <c r="J7384" t="s">
        <v>76</v>
      </c>
      <c r="K7384">
        <v>57.51</v>
      </c>
      <c r="L7384">
        <v>14.375025000000001</v>
      </c>
      <c r="M7384">
        <v>-3.4956460945296523E-2</v>
      </c>
      <c r="N7384">
        <v>14.430214814814819</v>
      </c>
      <c r="O7384">
        <v>-0.41728287199853059</v>
      </c>
      <c r="P7384">
        <v>39198</v>
      </c>
      <c r="Q7384">
        <v>171482</v>
      </c>
      <c r="R7384">
        <v>0.23</v>
      </c>
      <c r="S7384">
        <v>26.82</v>
      </c>
      <c r="T7384">
        <v>5.4290000000000003</v>
      </c>
      <c r="U7384">
        <v>14.3856</v>
      </c>
      <c r="V7384">
        <v>2.446470634471245</v>
      </c>
      <c r="AC7384">
        <v>14.4</v>
      </c>
      <c r="AD7384">
        <v>14.29</v>
      </c>
      <c r="AH7384" s="85">
        <f>IF(AND(M7384&lt;Variables!$G$6,M7384&gt;Variables!$G$5),0,1)</f>
        <v>1</v>
      </c>
      <c r="AI7384" s="85">
        <f t="shared" si="649"/>
        <v>1</v>
      </c>
      <c r="AJ7384" s="85">
        <f>IF(I7384&gt;Variables!$G$7,0,1)</f>
        <v>0</v>
      </c>
      <c r="AK7384" s="85">
        <f>IF(F7384&gt;Variables!$G$8,0,1)</f>
        <v>1</v>
      </c>
      <c r="AL7384" s="85">
        <f>IF(G7384&gt;Variables!$G$9,0,1)</f>
        <v>1</v>
      </c>
      <c r="AM7384" s="85">
        <f>IF(AND(K7384&gt;Variables!$G$10,K7384&lt;Variables!$G$11),0,1)</f>
        <v>0</v>
      </c>
      <c r="AN7384" s="103">
        <f>IF(H7384&lt;Variables!$G$13,1,0)</f>
        <v>0</v>
      </c>
      <c r="AO7384" s="101">
        <f>IF(R7384&lt;Variables!$G$12,0,1)</f>
        <v>0</v>
      </c>
      <c r="AP7384" s="86">
        <f t="shared" si="650"/>
        <v>0</v>
      </c>
      <c r="AR7384">
        <v>0</v>
      </c>
      <c r="AS7384">
        <v>0</v>
      </c>
      <c r="AT7384">
        <v>0</v>
      </c>
      <c r="AU7384">
        <v>0</v>
      </c>
      <c r="BA7384">
        <v>0</v>
      </c>
    </row>
    <row r="7385" spans="3:53" ht="12.75" x14ac:dyDescent="0.2">
      <c r="C7385" t="s">
        <v>1117</v>
      </c>
      <c r="D7385" t="s">
        <v>367</v>
      </c>
      <c r="E7385">
        <v>26.42</v>
      </c>
      <c r="F7385">
        <v>6.47</v>
      </c>
      <c r="G7385">
        <v>3.81</v>
      </c>
      <c r="H7385">
        <v>6630</v>
      </c>
      <c r="I7385">
        <v>-3.8940000000000001</v>
      </c>
      <c r="J7385" t="s">
        <v>76</v>
      </c>
      <c r="K7385">
        <v>63.37</v>
      </c>
      <c r="L7385">
        <v>26.415430000000001</v>
      </c>
      <c r="M7385">
        <v>9.3013818060115203E-2</v>
      </c>
      <c r="N7385">
        <v>26.028849019607851</v>
      </c>
      <c r="O7385">
        <v>1.5795972387500861</v>
      </c>
      <c r="P7385">
        <v>1914000</v>
      </c>
      <c r="Q7385">
        <v>1208000</v>
      </c>
      <c r="R7385">
        <v>1.58</v>
      </c>
      <c r="S7385">
        <v>26.82</v>
      </c>
      <c r="T7385">
        <v>5.4290000000000003</v>
      </c>
      <c r="U7385">
        <v>14.3856</v>
      </c>
      <c r="V7385">
        <v>2.499503339099761</v>
      </c>
      <c r="AC7385">
        <v>26.47</v>
      </c>
      <c r="AD7385">
        <v>25.72</v>
      </c>
      <c r="AH7385" s="85">
        <f>IF(AND(M7385&lt;Variables!$G$6,M7385&gt;Variables!$G$5),0,1)</f>
        <v>1</v>
      </c>
      <c r="AI7385" s="85">
        <f t="shared" si="649"/>
        <v>0</v>
      </c>
      <c r="AJ7385" s="85">
        <f>IF(I7385&gt;Variables!$G$7,0,1)</f>
        <v>1</v>
      </c>
      <c r="AK7385" s="85">
        <f>IF(F7385&gt;Variables!$G$8,0,1)</f>
        <v>1</v>
      </c>
      <c r="AL7385" s="85">
        <f>IF(G7385&gt;Variables!$G$9,0,1)</f>
        <v>1</v>
      </c>
      <c r="AM7385" s="85">
        <f>IF(AND(K7385&gt;Variables!$G$10,K7385&lt;Variables!$G$11),0,1)</f>
        <v>0</v>
      </c>
      <c r="AN7385" s="103">
        <f>IF(H7385&lt;Variables!$G$13,1,0)</f>
        <v>0</v>
      </c>
      <c r="AO7385" s="101">
        <f>IF(R7385&lt;Variables!$G$12,0,1)</f>
        <v>0</v>
      </c>
      <c r="AP7385" s="86">
        <f t="shared" si="650"/>
        <v>0</v>
      </c>
      <c r="AR7385">
        <v>0</v>
      </c>
      <c r="AS7385">
        <v>0</v>
      </c>
      <c r="AT7385">
        <v>1</v>
      </c>
      <c r="AU7385">
        <v>0</v>
      </c>
      <c r="BA7385">
        <v>-1.64</v>
      </c>
    </row>
    <row r="7386" spans="3:53" ht="12.75" x14ac:dyDescent="0.2">
      <c r="C7386" t="s">
        <v>1117</v>
      </c>
      <c r="D7386" t="s">
        <v>1118</v>
      </c>
      <c r="E7386">
        <v>5</v>
      </c>
      <c r="F7386">
        <v>8.31</v>
      </c>
      <c r="G7386">
        <v>14.32</v>
      </c>
      <c r="H7386">
        <v>-99999</v>
      </c>
      <c r="I7386">
        <v>-1.4E-2</v>
      </c>
      <c r="J7386" t="s">
        <v>76</v>
      </c>
      <c r="K7386">
        <v>67.39</v>
      </c>
      <c r="L7386">
        <v>4.9060000000000006</v>
      </c>
      <c r="M7386">
        <v>1.7121891561353371</v>
      </c>
      <c r="N7386">
        <v>4.7515384615384617</v>
      </c>
      <c r="O7386">
        <v>5.0186174518374624</v>
      </c>
      <c r="P7386">
        <v>30630</v>
      </c>
      <c r="Q7386">
        <v>23565</v>
      </c>
      <c r="R7386">
        <v>1.3</v>
      </c>
      <c r="S7386">
        <v>26.82</v>
      </c>
      <c r="T7386">
        <v>5.4290000000000003</v>
      </c>
      <c r="U7386">
        <v>14.3856</v>
      </c>
      <c r="V7386">
        <v>2.416653370240522</v>
      </c>
      <c r="AC7386">
        <v>8.75</v>
      </c>
      <c r="AD7386">
        <v>4.9800000000000004</v>
      </c>
      <c r="AH7386" s="85">
        <f>IF(AND(M7386&lt;Variables!$G$6,M7386&gt;Variables!$G$5),0,1)</f>
        <v>1</v>
      </c>
      <c r="AI7386" s="85">
        <f t="shared" si="649"/>
        <v>0</v>
      </c>
      <c r="AJ7386" s="85">
        <f>IF(I7386&gt;Variables!$G$7,0,1)</f>
        <v>1</v>
      </c>
      <c r="AK7386" s="85">
        <f>IF(F7386&gt;Variables!$G$8,0,1)</f>
        <v>1</v>
      </c>
      <c r="AL7386" s="85">
        <f>IF(G7386&gt;Variables!$G$9,0,1)</f>
        <v>0</v>
      </c>
      <c r="AM7386" s="85">
        <f>IF(AND(K7386&gt;Variables!$G$10,K7386&lt;Variables!$G$11),0,1)</f>
        <v>0</v>
      </c>
      <c r="AN7386" s="103">
        <f>IF(H7386&lt;Variables!$G$13,1,0)</f>
        <v>1</v>
      </c>
      <c r="AO7386" s="101">
        <f>IF(R7386&lt;Variables!$G$12,0,1)</f>
        <v>0</v>
      </c>
      <c r="AP7386" s="86">
        <f t="shared" si="650"/>
        <v>0</v>
      </c>
      <c r="AR7386">
        <v>1</v>
      </c>
      <c r="AS7386">
        <v>0</v>
      </c>
      <c r="AT7386">
        <v>0</v>
      </c>
      <c r="AU7386">
        <v>0</v>
      </c>
      <c r="BA7386">
        <v>1.7</v>
      </c>
    </row>
    <row r="7387" spans="3:53" ht="12.75" x14ac:dyDescent="0.2">
      <c r="C7387" t="s">
        <v>1117</v>
      </c>
      <c r="D7387" t="s">
        <v>1107</v>
      </c>
      <c r="E7387">
        <v>3.37</v>
      </c>
      <c r="F7387">
        <v>28.06</v>
      </c>
      <c r="G7387">
        <v>-17.46</v>
      </c>
      <c r="H7387">
        <v>56.73</v>
      </c>
      <c r="I7387">
        <v>-76.605000000000004</v>
      </c>
      <c r="J7387" t="s">
        <v>76</v>
      </c>
      <c r="K7387">
        <v>40.65</v>
      </c>
      <c r="L7387">
        <v>3.54223</v>
      </c>
      <c r="M7387">
        <v>-2.6037270307122862</v>
      </c>
      <c r="N7387">
        <v>3.7378058823529421</v>
      </c>
      <c r="O7387">
        <v>-7.6998616678233764</v>
      </c>
      <c r="P7387">
        <v>27550000</v>
      </c>
      <c r="Q7387">
        <v>1410000</v>
      </c>
      <c r="R7387">
        <v>19.54</v>
      </c>
      <c r="S7387">
        <v>26.82</v>
      </c>
      <c r="T7387">
        <v>5.4290000000000003</v>
      </c>
      <c r="U7387">
        <v>14.3856</v>
      </c>
      <c r="V7387">
        <v>2.2675229825336021</v>
      </c>
      <c r="AC7387">
        <v>3.72</v>
      </c>
      <c r="AD7387">
        <v>2.96</v>
      </c>
      <c r="AH7387" s="85">
        <f>IF(AND(M7387&lt;Variables!$G$6,M7387&gt;Variables!$G$5),0,1)</f>
        <v>0</v>
      </c>
      <c r="AI7387" s="85">
        <f t="shared" si="649"/>
        <v>1</v>
      </c>
      <c r="AJ7387" s="85">
        <f>IF(I7387&gt;Variables!$G$7,0,1)</f>
        <v>1</v>
      </c>
      <c r="AK7387" s="85">
        <f>IF(F7387&gt;Variables!$G$8,0,1)</f>
        <v>0</v>
      </c>
      <c r="AL7387" s="85">
        <f>IF(G7387&gt;Variables!$G$9,0,1)</f>
        <v>1</v>
      </c>
      <c r="AM7387" s="85">
        <f>IF(AND(K7387&gt;Variables!$G$10,K7387&lt;Variables!$G$11),0,1)</f>
        <v>1</v>
      </c>
      <c r="AN7387" s="103">
        <f>IF(H7387&lt;Variables!$G$13,1,0)</f>
        <v>1</v>
      </c>
      <c r="AO7387" s="101">
        <f>IF(R7387&lt;Variables!$G$12,0,1)</f>
        <v>1</v>
      </c>
      <c r="AP7387" s="86">
        <f t="shared" si="650"/>
        <v>0</v>
      </c>
      <c r="AR7387">
        <v>1</v>
      </c>
      <c r="AS7387">
        <v>0</v>
      </c>
      <c r="AT7387">
        <v>0</v>
      </c>
      <c r="AU7387">
        <v>0</v>
      </c>
      <c r="BA7387">
        <v>2</v>
      </c>
    </row>
    <row r="7388" spans="3:53" ht="12.75" x14ac:dyDescent="0.2">
      <c r="C7388" t="s">
        <v>1117</v>
      </c>
      <c r="D7388" t="s">
        <v>337</v>
      </c>
      <c r="E7388">
        <v>24.03</v>
      </c>
      <c r="F7388">
        <v>4.9000000000000004</v>
      </c>
      <c r="G7388">
        <v>2.35</v>
      </c>
      <c r="H7388">
        <v>11540</v>
      </c>
      <c r="I7388">
        <v>116.249</v>
      </c>
      <c r="J7388" t="s">
        <v>78</v>
      </c>
      <c r="K7388">
        <v>61.81</v>
      </c>
      <c r="L7388">
        <v>23.933865000000001</v>
      </c>
      <c r="M7388">
        <v>0.79859646571917731</v>
      </c>
      <c r="N7388">
        <v>23.900780392156861</v>
      </c>
      <c r="O7388">
        <v>0.93812672291116517</v>
      </c>
      <c r="P7388">
        <v>12990000</v>
      </c>
      <c r="Q7388">
        <v>23130000</v>
      </c>
      <c r="R7388">
        <v>0.56000000000000005</v>
      </c>
      <c r="S7388">
        <v>26.82</v>
      </c>
      <c r="T7388">
        <v>5.4290000000000003</v>
      </c>
      <c r="U7388">
        <v>14.3856</v>
      </c>
      <c r="V7388">
        <v>2.4413501386280072</v>
      </c>
      <c r="AC7388">
        <v>24.53</v>
      </c>
      <c r="AD7388">
        <v>23.31</v>
      </c>
      <c r="AH7388" s="85">
        <f>IF(AND(M7388&lt;Variables!$G$6,M7388&gt;Variables!$G$5),0,1)</f>
        <v>1</v>
      </c>
      <c r="AI7388" s="85">
        <f t="shared" si="649"/>
        <v>0</v>
      </c>
      <c r="AJ7388" s="85">
        <f>IF(I7388&gt;Variables!$G$7,0,1)</f>
        <v>0</v>
      </c>
      <c r="AK7388" s="85">
        <f>IF(F7388&gt;Variables!$G$8,0,1)</f>
        <v>1</v>
      </c>
      <c r="AL7388" s="85">
        <f>IF(G7388&gt;Variables!$G$9,0,1)</f>
        <v>1</v>
      </c>
      <c r="AM7388" s="85">
        <f>IF(AND(K7388&gt;Variables!$G$10,K7388&lt;Variables!$G$11),0,1)</f>
        <v>0</v>
      </c>
      <c r="AN7388" s="103">
        <f>IF(H7388&lt;Variables!$G$13,1,0)</f>
        <v>0</v>
      </c>
      <c r="AO7388" s="101">
        <f>IF(R7388&lt;Variables!$G$12,0,1)</f>
        <v>0</v>
      </c>
      <c r="AP7388" s="86">
        <f t="shared" si="650"/>
        <v>1</v>
      </c>
      <c r="AR7388">
        <v>1</v>
      </c>
      <c r="AS7388">
        <v>0</v>
      </c>
      <c r="AT7388">
        <v>0</v>
      </c>
      <c r="AU7388">
        <v>0</v>
      </c>
      <c r="BA7388">
        <v>1.85</v>
      </c>
    </row>
    <row r="7389" spans="3:53" ht="12.75" x14ac:dyDescent="0.2">
      <c r="C7389" t="s">
        <v>1117</v>
      </c>
      <c r="D7389" t="s">
        <v>1119</v>
      </c>
      <c r="E7389">
        <v>12.31</v>
      </c>
      <c r="F7389">
        <v>5.0599999999999996</v>
      </c>
      <c r="G7389">
        <v>1.26</v>
      </c>
      <c r="H7389">
        <v>-99999</v>
      </c>
      <c r="I7389">
        <v>-35.232999999999997</v>
      </c>
      <c r="J7389" t="s">
        <v>78</v>
      </c>
      <c r="K7389">
        <v>67.41</v>
      </c>
      <c r="L7389">
        <v>12.47083333333333</v>
      </c>
      <c r="M7389">
        <v>-0.36752422318743072</v>
      </c>
      <c r="N7389">
        <v>12.372181250000001</v>
      </c>
      <c r="O7389">
        <v>0.42691542366469881</v>
      </c>
      <c r="P7389">
        <v>19159</v>
      </c>
      <c r="Q7389">
        <v>94246</v>
      </c>
      <c r="R7389">
        <v>0.2</v>
      </c>
      <c r="S7389">
        <v>26.82</v>
      </c>
      <c r="T7389">
        <v>5.4290000000000003</v>
      </c>
      <c r="U7389">
        <v>14.3856</v>
      </c>
      <c r="V7389">
        <v>2.5754023771466752</v>
      </c>
      <c r="AC7389">
        <v>12.48</v>
      </c>
      <c r="AD7389">
        <v>12.3</v>
      </c>
      <c r="AH7389" s="85">
        <f>IF(AND(M7389&lt;Variables!$G$6,M7389&gt;Variables!$G$5),0,1)</f>
        <v>1</v>
      </c>
      <c r="AI7389" s="85">
        <f t="shared" si="649"/>
        <v>0</v>
      </c>
      <c r="AJ7389" s="85">
        <f>IF(I7389&gt;Variables!$G$7,0,1)</f>
        <v>1</v>
      </c>
      <c r="AK7389" s="85">
        <f>IF(F7389&gt;Variables!$G$8,0,1)</f>
        <v>1</v>
      </c>
      <c r="AL7389" s="85">
        <f>IF(G7389&gt;Variables!$G$9,0,1)</f>
        <v>1</v>
      </c>
      <c r="AM7389" s="85">
        <f>IF(AND(K7389&gt;Variables!$G$10,K7389&lt;Variables!$G$11),0,1)</f>
        <v>0</v>
      </c>
      <c r="AN7389" s="103">
        <f>IF(H7389&lt;Variables!$G$13,1,0)</f>
        <v>1</v>
      </c>
      <c r="AO7389" s="101">
        <f>IF(R7389&lt;Variables!$G$12,0,1)</f>
        <v>0</v>
      </c>
      <c r="AP7389" s="86">
        <f t="shared" si="650"/>
        <v>1</v>
      </c>
      <c r="AR7389">
        <v>1</v>
      </c>
      <c r="AS7389">
        <v>0</v>
      </c>
      <c r="AT7389">
        <v>0</v>
      </c>
      <c r="AU7389">
        <v>0</v>
      </c>
      <c r="BA7389">
        <v>1.28</v>
      </c>
    </row>
    <row r="7390" spans="3:53" ht="12.75" x14ac:dyDescent="0.2">
      <c r="C7390" t="s">
        <v>1117</v>
      </c>
      <c r="D7390" t="s">
        <v>1116</v>
      </c>
      <c r="E7390">
        <v>66.86</v>
      </c>
      <c r="F7390">
        <v>5.0999999999999996</v>
      </c>
      <c r="G7390">
        <v>2.39</v>
      </c>
      <c r="H7390">
        <v>17900</v>
      </c>
      <c r="I7390">
        <v>-38.057000000000002</v>
      </c>
      <c r="J7390" t="s">
        <v>78</v>
      </c>
      <c r="K7390">
        <v>57.34</v>
      </c>
      <c r="L7390">
        <v>66.824015000000003</v>
      </c>
      <c r="M7390">
        <v>3.8885720949259767E-2</v>
      </c>
      <c r="N7390">
        <v>65.834688235294109</v>
      </c>
      <c r="O7390">
        <v>1.5422139785596709</v>
      </c>
      <c r="P7390">
        <v>979060</v>
      </c>
      <c r="Q7390">
        <v>2640000</v>
      </c>
      <c r="R7390">
        <v>0.37</v>
      </c>
      <c r="S7390">
        <v>26.82</v>
      </c>
      <c r="T7390">
        <v>5.4290000000000003</v>
      </c>
      <c r="U7390">
        <v>14.3856</v>
      </c>
      <c r="V7390">
        <v>2.441207074853494</v>
      </c>
      <c r="AC7390">
        <v>68.89</v>
      </c>
      <c r="AD7390">
        <v>66.430000000000007</v>
      </c>
      <c r="AH7390" s="85">
        <f>IF(AND(M7390&lt;Variables!$G$6,M7390&gt;Variables!$G$5),0,1)</f>
        <v>1</v>
      </c>
      <c r="AI7390" s="85">
        <f t="shared" si="649"/>
        <v>0</v>
      </c>
      <c r="AJ7390" s="85">
        <f>IF(I7390&gt;Variables!$G$7,0,1)</f>
        <v>1</v>
      </c>
      <c r="AK7390" s="85">
        <f>IF(F7390&gt;Variables!$G$8,0,1)</f>
        <v>1</v>
      </c>
      <c r="AL7390" s="85">
        <f>IF(G7390&gt;Variables!$G$9,0,1)</f>
        <v>1</v>
      </c>
      <c r="AM7390" s="85">
        <f>IF(AND(K7390&gt;Variables!$G$10,K7390&lt;Variables!$G$11),0,1)</f>
        <v>0</v>
      </c>
      <c r="AN7390" s="103">
        <f>IF(H7390&lt;Variables!$G$13,1,0)</f>
        <v>0</v>
      </c>
      <c r="AO7390" s="101">
        <f>IF(R7390&lt;Variables!$G$12,0,1)</f>
        <v>0</v>
      </c>
      <c r="AP7390" s="86">
        <f t="shared" si="650"/>
        <v>1</v>
      </c>
      <c r="AR7390">
        <v>1</v>
      </c>
      <c r="AS7390">
        <v>0</v>
      </c>
      <c r="AT7390">
        <v>0</v>
      </c>
      <c r="AU7390">
        <v>0</v>
      </c>
      <c r="BA7390">
        <v>1.4</v>
      </c>
    </row>
    <row r="7391" spans="3:53" ht="12.75" x14ac:dyDescent="0.2">
      <c r="C7391" t="s">
        <v>1117</v>
      </c>
      <c r="D7391" t="s">
        <v>186</v>
      </c>
      <c r="E7391">
        <v>27.16</v>
      </c>
      <c r="F7391">
        <v>5.42</v>
      </c>
      <c r="G7391">
        <v>4.54</v>
      </c>
      <c r="H7391">
        <v>3440</v>
      </c>
      <c r="I7391">
        <v>29.859000000000002</v>
      </c>
      <c r="J7391" t="s">
        <v>78</v>
      </c>
      <c r="K7391">
        <v>68.13</v>
      </c>
      <c r="L7391">
        <v>26.838049999999999</v>
      </c>
      <c r="M7391">
        <v>1.2741238651839479</v>
      </c>
      <c r="N7391">
        <v>26.361443137254899</v>
      </c>
      <c r="O7391">
        <v>3.1051291785626431</v>
      </c>
      <c r="P7391">
        <v>2186000</v>
      </c>
      <c r="Q7391">
        <v>9239000</v>
      </c>
      <c r="R7391">
        <v>0.24</v>
      </c>
      <c r="S7391">
        <v>26.82</v>
      </c>
      <c r="T7391">
        <v>5.4290000000000003</v>
      </c>
      <c r="U7391">
        <v>14.3856</v>
      </c>
      <c r="V7391">
        <v>2.4549871674335502</v>
      </c>
      <c r="AC7391">
        <v>28.75</v>
      </c>
      <c r="AD7391">
        <v>27.04</v>
      </c>
      <c r="AH7391" s="85">
        <f>IF(AND(M7391&lt;Variables!$G$6,M7391&gt;Variables!$G$5),0,1)</f>
        <v>1</v>
      </c>
      <c r="AI7391" s="85">
        <f t="shared" si="649"/>
        <v>0</v>
      </c>
      <c r="AJ7391" s="85">
        <f>IF(I7391&gt;Variables!$G$7,0,1)</f>
        <v>0</v>
      </c>
      <c r="AK7391" s="85">
        <f>IF(F7391&gt;Variables!$G$8,0,1)</f>
        <v>1</v>
      </c>
      <c r="AL7391" s="85">
        <f>IF(G7391&gt;Variables!$G$9,0,1)</f>
        <v>1</v>
      </c>
      <c r="AM7391" s="85">
        <f>IF(AND(K7391&gt;Variables!$G$10,K7391&lt;Variables!$G$11),0,1)</f>
        <v>0</v>
      </c>
      <c r="AN7391" s="103">
        <f>IF(H7391&lt;Variables!$G$13,1,0)</f>
        <v>0</v>
      </c>
      <c r="AO7391" s="101">
        <f>IF(R7391&lt;Variables!$G$12,0,1)</f>
        <v>0</v>
      </c>
      <c r="AP7391" s="86">
        <f t="shared" si="650"/>
        <v>1</v>
      </c>
      <c r="AR7391">
        <v>1</v>
      </c>
      <c r="AS7391">
        <v>0</v>
      </c>
      <c r="AT7391">
        <v>0</v>
      </c>
      <c r="AU7391">
        <v>0</v>
      </c>
      <c r="BA7391">
        <v>2</v>
      </c>
    </row>
    <row r="7392" spans="3:53" ht="12.75" x14ac:dyDescent="0.2">
      <c r="C7392" t="s">
        <v>1117</v>
      </c>
      <c r="D7392" t="s">
        <v>81</v>
      </c>
      <c r="E7392">
        <v>30.87</v>
      </c>
      <c r="F7392">
        <v>5.53</v>
      </c>
      <c r="G7392">
        <v>4.26</v>
      </c>
      <c r="H7392">
        <v>3690</v>
      </c>
      <c r="I7392">
        <v>0.14199999999999999</v>
      </c>
      <c r="J7392" t="s">
        <v>78</v>
      </c>
      <c r="K7392">
        <v>63.67</v>
      </c>
      <c r="L7392">
        <v>30.738205000000001</v>
      </c>
      <c r="M7392">
        <v>0.42876609092821238</v>
      </c>
      <c r="N7392">
        <v>30.330652941176471</v>
      </c>
      <c r="O7392">
        <v>1.778224358933336</v>
      </c>
      <c r="P7392">
        <v>530517</v>
      </c>
      <c r="Q7392">
        <v>5429000</v>
      </c>
      <c r="R7392">
        <v>0.1</v>
      </c>
      <c r="S7392">
        <v>26.82</v>
      </c>
      <c r="T7392">
        <v>5.4290000000000003</v>
      </c>
      <c r="U7392">
        <v>14.3856</v>
      </c>
      <c r="V7392">
        <v>2.480546042282755</v>
      </c>
      <c r="AC7392">
        <v>31.009</v>
      </c>
      <c r="AD7392">
        <v>29.53</v>
      </c>
      <c r="AH7392" s="85">
        <f>IF(AND(M7392&lt;Variables!$G$6,M7392&gt;Variables!$G$5),0,1)</f>
        <v>1</v>
      </c>
      <c r="AI7392" s="85">
        <f t="shared" si="649"/>
        <v>0</v>
      </c>
      <c r="AJ7392" s="85">
        <f>IF(I7392&gt;Variables!$G$7,0,1)</f>
        <v>0</v>
      </c>
      <c r="AK7392" s="85">
        <f>IF(F7392&gt;Variables!$G$8,0,1)</f>
        <v>1</v>
      </c>
      <c r="AL7392" s="85">
        <f>IF(G7392&gt;Variables!$G$9,0,1)</f>
        <v>1</v>
      </c>
      <c r="AM7392" s="85">
        <f>IF(AND(K7392&gt;Variables!$G$10,K7392&lt;Variables!$G$11),0,1)</f>
        <v>0</v>
      </c>
      <c r="AN7392" s="103">
        <f>IF(H7392&lt;Variables!$G$13,1,0)</f>
        <v>0</v>
      </c>
      <c r="AO7392" s="101">
        <f>IF(R7392&lt;Variables!$G$12,0,1)</f>
        <v>0</v>
      </c>
      <c r="AP7392" s="86">
        <f t="shared" si="650"/>
        <v>1</v>
      </c>
      <c r="AR7392">
        <v>0</v>
      </c>
      <c r="AS7392">
        <v>0</v>
      </c>
      <c r="AT7392">
        <v>1</v>
      </c>
      <c r="AU7392">
        <v>0</v>
      </c>
      <c r="BA7392">
        <v>-1.68</v>
      </c>
    </row>
    <row r="7393" spans="3:53" ht="12.75" x14ac:dyDescent="0.2">
      <c r="C7393" t="s">
        <v>1117</v>
      </c>
      <c r="D7393" t="s">
        <v>624</v>
      </c>
      <c r="E7393">
        <v>0.02</v>
      </c>
      <c r="F7393">
        <v>5.59</v>
      </c>
      <c r="G7393">
        <v>9.66</v>
      </c>
      <c r="H7393">
        <v>-99999</v>
      </c>
      <c r="I7393">
        <v>-66.635999999999996</v>
      </c>
      <c r="J7393" t="s">
        <v>78</v>
      </c>
      <c r="K7393">
        <v>55.18</v>
      </c>
      <c r="L7393">
        <v>1.7600000000000001E-2</v>
      </c>
      <c r="M7393">
        <v>1.9712766772463721E-14</v>
      </c>
      <c r="N7393">
        <v>1.7123809523809531E-2</v>
      </c>
      <c r="O7393">
        <v>2.7808676307007638</v>
      </c>
      <c r="P7393">
        <v>1910000</v>
      </c>
      <c r="Q7393">
        <v>8096999.9999999991</v>
      </c>
      <c r="R7393">
        <v>0.24</v>
      </c>
      <c r="S7393">
        <v>26.82</v>
      </c>
      <c r="T7393">
        <v>5.4290000000000003</v>
      </c>
      <c r="U7393">
        <v>14.3856</v>
      </c>
      <c r="V7393">
        <v>2.4206647999999991</v>
      </c>
      <c r="AC7393">
        <v>2.8000000000000001E-2</v>
      </c>
      <c r="AD7393">
        <v>1.7149999999999999E-2</v>
      </c>
      <c r="AH7393" s="85">
        <f>IF(AND(M7393&lt;Variables!$G$6,M7393&gt;Variables!$G$5),0,1)</f>
        <v>1</v>
      </c>
      <c r="AI7393" s="85">
        <f t="shared" si="649"/>
        <v>0</v>
      </c>
      <c r="AJ7393" s="85">
        <f>IF(I7393&gt;Variables!$G$7,0,1)</f>
        <v>1</v>
      </c>
      <c r="AK7393" s="85">
        <f>IF(F7393&gt;Variables!$G$8,0,1)</f>
        <v>1</v>
      </c>
      <c r="AL7393" s="85">
        <f>IF(G7393&gt;Variables!$G$9,0,1)</f>
        <v>1</v>
      </c>
      <c r="AM7393" s="85">
        <f>IF(AND(K7393&gt;Variables!$G$10,K7393&lt;Variables!$G$11),0,1)</f>
        <v>0</v>
      </c>
      <c r="AN7393" s="103">
        <f>IF(H7393&lt;Variables!$G$13,1,0)</f>
        <v>1</v>
      </c>
      <c r="AO7393" s="101">
        <f>IF(R7393&lt;Variables!$G$12,0,1)</f>
        <v>0</v>
      </c>
      <c r="AP7393" s="86">
        <f t="shared" si="650"/>
        <v>1</v>
      </c>
      <c r="AR7393">
        <v>0</v>
      </c>
      <c r="AS7393">
        <v>0</v>
      </c>
      <c r="AT7393">
        <v>1</v>
      </c>
      <c r="AU7393">
        <v>0</v>
      </c>
      <c r="BA7393">
        <v>-2.25</v>
      </c>
    </row>
    <row r="7394" spans="3:53" ht="12.75" x14ac:dyDescent="0.2">
      <c r="C7394" t="s">
        <v>1117</v>
      </c>
      <c r="D7394" t="s">
        <v>1110</v>
      </c>
      <c r="E7394">
        <v>89.03</v>
      </c>
      <c r="F7394">
        <v>6.52</v>
      </c>
      <c r="G7394">
        <v>2.72</v>
      </c>
      <c r="H7394">
        <v>8300</v>
      </c>
      <c r="I7394">
        <v>49.084000000000003</v>
      </c>
      <c r="J7394" t="s">
        <v>78</v>
      </c>
      <c r="K7394">
        <v>48.9</v>
      </c>
      <c r="L7394">
        <v>89.501544999999993</v>
      </c>
      <c r="M7394">
        <v>-0.47099186946995691</v>
      </c>
      <c r="N7394">
        <v>88.893419607843143</v>
      </c>
      <c r="O7394">
        <v>0.20989224284537869</v>
      </c>
      <c r="P7394">
        <v>508872</v>
      </c>
      <c r="Q7394">
        <v>713820</v>
      </c>
      <c r="R7394">
        <v>0.71</v>
      </c>
      <c r="S7394">
        <v>26.82</v>
      </c>
      <c r="T7394">
        <v>5.4290000000000003</v>
      </c>
      <c r="U7394">
        <v>14.3856</v>
      </c>
      <c r="V7394">
        <v>2.366353541635287</v>
      </c>
      <c r="AC7394">
        <v>89.39</v>
      </c>
      <c r="AD7394">
        <v>86.4</v>
      </c>
      <c r="AH7394" s="85">
        <f>IF(AND(M7394&lt;Variables!$G$6,M7394&gt;Variables!$G$5),0,1)</f>
        <v>1</v>
      </c>
      <c r="AI7394" s="85">
        <f t="shared" si="649"/>
        <v>0</v>
      </c>
      <c r="AJ7394" s="85">
        <f>IF(I7394&gt;Variables!$G$7,0,1)</f>
        <v>0</v>
      </c>
      <c r="AK7394" s="85">
        <f>IF(F7394&gt;Variables!$G$8,0,1)</f>
        <v>1</v>
      </c>
      <c r="AL7394" s="85">
        <f>IF(G7394&gt;Variables!$G$9,0,1)</f>
        <v>1</v>
      </c>
      <c r="AM7394" s="85">
        <f>IF(AND(K7394&gt;Variables!$G$10,K7394&lt;Variables!$G$11),0,1)</f>
        <v>1</v>
      </c>
      <c r="AN7394" s="103">
        <f>IF(H7394&lt;Variables!$G$13,1,0)</f>
        <v>0</v>
      </c>
      <c r="AO7394" s="101">
        <f>IF(R7394&lt;Variables!$G$12,0,1)</f>
        <v>0</v>
      </c>
      <c r="AP7394" s="86">
        <f t="shared" si="650"/>
        <v>1</v>
      </c>
      <c r="AR7394">
        <v>0</v>
      </c>
      <c r="AS7394">
        <v>0</v>
      </c>
      <c r="AT7394">
        <v>1</v>
      </c>
      <c r="AU7394">
        <v>0</v>
      </c>
      <c r="BA7394">
        <v>-2</v>
      </c>
    </row>
    <row r="7395" spans="3:53" ht="12.75" x14ac:dyDescent="0.2">
      <c r="C7395" t="s">
        <v>1117</v>
      </c>
      <c r="D7395" t="s">
        <v>255</v>
      </c>
      <c r="E7395">
        <v>9.16</v>
      </c>
      <c r="F7395">
        <v>27.89</v>
      </c>
      <c r="G7395">
        <v>20.190000000000001</v>
      </c>
      <c r="H7395">
        <v>902.13</v>
      </c>
      <c r="I7395">
        <v>18.757000000000001</v>
      </c>
      <c r="J7395" t="s">
        <v>78</v>
      </c>
      <c r="K7395">
        <v>56.09</v>
      </c>
      <c r="L7395">
        <v>9.0236300000000007</v>
      </c>
      <c r="M7395">
        <v>0.29223272674079059</v>
      </c>
      <c r="N7395">
        <v>8.6382450980392154</v>
      </c>
      <c r="O7395">
        <v>4.7666499073318613</v>
      </c>
      <c r="P7395">
        <v>25130000</v>
      </c>
      <c r="Q7395">
        <v>6960000</v>
      </c>
      <c r="R7395">
        <v>3.61</v>
      </c>
      <c r="S7395">
        <v>26.82</v>
      </c>
      <c r="T7395">
        <v>5.4290000000000003</v>
      </c>
      <c r="U7395">
        <v>14.3856</v>
      </c>
      <c r="V7395">
        <v>2.41735458328544</v>
      </c>
      <c r="AC7395">
        <v>10</v>
      </c>
      <c r="AD7395">
        <v>8.33</v>
      </c>
      <c r="AH7395" s="85">
        <f>IF(AND(M7395&lt;Variables!$G$6,M7395&gt;Variables!$G$5),0,1)</f>
        <v>1</v>
      </c>
      <c r="AI7395" s="85">
        <f t="shared" si="649"/>
        <v>0</v>
      </c>
      <c r="AJ7395" s="85">
        <f>IF(I7395&gt;Variables!$G$7,0,1)</f>
        <v>0</v>
      </c>
      <c r="AK7395" s="85">
        <f>IF(F7395&gt;Variables!$G$8,0,1)</f>
        <v>0</v>
      </c>
      <c r="AL7395" s="85">
        <f>IF(G7395&gt;Variables!$G$9,0,1)</f>
        <v>0</v>
      </c>
      <c r="AM7395" s="85">
        <f>IF(AND(K7395&gt;Variables!$G$10,K7395&lt;Variables!$G$11),0,1)</f>
        <v>0</v>
      </c>
      <c r="AN7395" s="103">
        <f>IF(H7395&lt;Variables!$G$13,1,0)</f>
        <v>1</v>
      </c>
      <c r="AO7395" s="101">
        <f>IF(R7395&lt;Variables!$G$12,0,1)</f>
        <v>1</v>
      </c>
      <c r="AP7395" s="86">
        <f t="shared" si="650"/>
        <v>1</v>
      </c>
      <c r="AR7395">
        <v>1</v>
      </c>
      <c r="AS7395">
        <v>0</v>
      </c>
      <c r="AT7395">
        <v>0</v>
      </c>
      <c r="AU7395">
        <v>0</v>
      </c>
      <c r="BA7395">
        <v>2</v>
      </c>
    </row>
    <row r="7396" spans="3:53" ht="12.75" x14ac:dyDescent="0.2">
      <c r="C7396" t="s">
        <v>1117</v>
      </c>
      <c r="D7396" t="s">
        <v>1111</v>
      </c>
      <c r="E7396">
        <v>36.01</v>
      </c>
      <c r="F7396">
        <v>7.61</v>
      </c>
      <c r="G7396">
        <v>6.22</v>
      </c>
      <c r="H7396">
        <v>2530</v>
      </c>
      <c r="I7396">
        <v>69.927000000000007</v>
      </c>
      <c r="J7396" t="s">
        <v>78</v>
      </c>
      <c r="K7396">
        <v>64.11</v>
      </c>
      <c r="L7396">
        <v>35.891500000000001</v>
      </c>
      <c r="M7396">
        <v>0.62271011242216501</v>
      </c>
      <c r="N7396">
        <v>35.44842549019608</v>
      </c>
      <c r="O7396">
        <v>1.8804065359356399</v>
      </c>
      <c r="P7396">
        <v>234274</v>
      </c>
      <c r="Q7396">
        <v>720581</v>
      </c>
      <c r="R7396">
        <v>0.33</v>
      </c>
      <c r="S7396">
        <v>26.82</v>
      </c>
      <c r="T7396">
        <v>5.4290000000000003</v>
      </c>
      <c r="U7396">
        <v>14.3856</v>
      </c>
      <c r="V7396">
        <v>2.471613899263057</v>
      </c>
      <c r="AC7396">
        <v>37.44</v>
      </c>
      <c r="AD7396">
        <v>35.750100000000003</v>
      </c>
      <c r="AH7396" s="85">
        <f>IF(AND(M7396&lt;Variables!$G$6,M7396&gt;Variables!$G$5),0,1)</f>
        <v>1</v>
      </c>
      <c r="AI7396" s="85">
        <f t="shared" si="649"/>
        <v>0</v>
      </c>
      <c r="AJ7396" s="85">
        <f>IF(I7396&gt;Variables!$G$7,0,1)</f>
        <v>0</v>
      </c>
      <c r="AK7396" s="85">
        <f>IF(F7396&gt;Variables!$G$8,0,1)</f>
        <v>1</v>
      </c>
      <c r="AL7396" s="85">
        <f>IF(G7396&gt;Variables!$G$9,0,1)</f>
        <v>1</v>
      </c>
      <c r="AM7396" s="85">
        <f>IF(AND(K7396&gt;Variables!$G$10,K7396&lt;Variables!$G$11),0,1)</f>
        <v>0</v>
      </c>
      <c r="AN7396" s="103">
        <f>IF(H7396&lt;Variables!$G$13,1,0)</f>
        <v>0</v>
      </c>
      <c r="AO7396" s="101">
        <f>IF(R7396&lt;Variables!$G$12,0,1)</f>
        <v>0</v>
      </c>
      <c r="AP7396" s="86">
        <f t="shared" si="650"/>
        <v>1</v>
      </c>
      <c r="AR7396">
        <v>1</v>
      </c>
      <c r="AS7396">
        <v>0</v>
      </c>
      <c r="AT7396">
        <v>0</v>
      </c>
      <c r="AU7396">
        <v>0</v>
      </c>
      <c r="BA7396">
        <v>1.03</v>
      </c>
    </row>
    <row r="7397" spans="3:53" ht="12.75" x14ac:dyDescent="0.2">
      <c r="C7397" t="s">
        <v>1117</v>
      </c>
      <c r="D7397" t="s">
        <v>117</v>
      </c>
      <c r="E7397">
        <v>30.37</v>
      </c>
      <c r="F7397">
        <v>8.82</v>
      </c>
      <c r="G7397">
        <v>7.49</v>
      </c>
      <c r="H7397">
        <v>3970</v>
      </c>
      <c r="I7397">
        <v>-0.28000000000000003</v>
      </c>
      <c r="J7397" t="s">
        <v>78</v>
      </c>
      <c r="K7397">
        <v>63.48</v>
      </c>
      <c r="L7397">
        <v>30.048635000000001</v>
      </c>
      <c r="M7397">
        <v>0.94867870038023183</v>
      </c>
      <c r="N7397">
        <v>29.440309803921568</v>
      </c>
      <c r="O7397">
        <v>3.0345815041641599</v>
      </c>
      <c r="P7397">
        <v>4260000</v>
      </c>
      <c r="Q7397">
        <v>15376000</v>
      </c>
      <c r="R7397">
        <v>0.28000000000000003</v>
      </c>
      <c r="S7397">
        <v>26.82</v>
      </c>
      <c r="T7397">
        <v>5.4290000000000003</v>
      </c>
      <c r="U7397">
        <v>14.3856</v>
      </c>
      <c r="V7397">
        <v>2.445054864301424</v>
      </c>
      <c r="AC7397">
        <v>30.569900000000001</v>
      </c>
      <c r="AD7397">
        <v>29.27</v>
      </c>
      <c r="AH7397" s="85">
        <f>IF(AND(M7397&lt;Variables!$G$6,M7397&gt;Variables!$G$5),0,1)</f>
        <v>1</v>
      </c>
      <c r="AI7397" s="85">
        <f t="shared" si="649"/>
        <v>0</v>
      </c>
      <c r="AJ7397" s="85">
        <f>IF(I7397&gt;Variables!$G$7,0,1)</f>
        <v>1</v>
      </c>
      <c r="AK7397" s="85">
        <f>IF(F7397&gt;Variables!$G$8,0,1)</f>
        <v>1</v>
      </c>
      <c r="AL7397" s="85">
        <f>IF(G7397&gt;Variables!$G$9,0,1)</f>
        <v>1</v>
      </c>
      <c r="AM7397" s="85">
        <f>IF(AND(K7397&gt;Variables!$G$10,K7397&lt;Variables!$G$11),0,1)</f>
        <v>0</v>
      </c>
      <c r="AN7397" s="103">
        <f>IF(H7397&lt;Variables!$G$13,1,0)</f>
        <v>0</v>
      </c>
      <c r="AO7397" s="101">
        <f>IF(R7397&lt;Variables!$G$12,0,1)</f>
        <v>0</v>
      </c>
      <c r="AP7397" s="86">
        <f t="shared" si="650"/>
        <v>1</v>
      </c>
      <c r="AR7397">
        <v>0</v>
      </c>
      <c r="AS7397">
        <v>0</v>
      </c>
      <c r="AT7397">
        <v>1</v>
      </c>
      <c r="AU7397">
        <v>0</v>
      </c>
      <c r="BA7397">
        <v>-1.69</v>
      </c>
    </row>
    <row r="7398" spans="3:53" ht="12.75" x14ac:dyDescent="0.2">
      <c r="C7398" t="s">
        <v>1117</v>
      </c>
      <c r="D7398" t="s">
        <v>880</v>
      </c>
      <c r="E7398">
        <v>48.89</v>
      </c>
      <c r="F7398">
        <v>13.11</v>
      </c>
      <c r="G7398">
        <v>6.4</v>
      </c>
      <c r="H7398">
        <v>6210</v>
      </c>
      <c r="I7398">
        <v>78385.335000000006</v>
      </c>
      <c r="J7398" t="s">
        <v>78</v>
      </c>
      <c r="K7398">
        <v>48.45</v>
      </c>
      <c r="L7398">
        <v>50.541790000000013</v>
      </c>
      <c r="M7398">
        <v>-2.2816564272852409</v>
      </c>
      <c r="N7398">
        <v>48.250278431372557</v>
      </c>
      <c r="O7398">
        <v>2.359202072266795</v>
      </c>
      <c r="P7398">
        <v>744539</v>
      </c>
      <c r="Q7398">
        <v>1262000</v>
      </c>
      <c r="R7398">
        <v>0.59</v>
      </c>
      <c r="S7398">
        <v>26.82</v>
      </c>
      <c r="T7398">
        <v>5.4290000000000003</v>
      </c>
      <c r="U7398">
        <v>14.3856</v>
      </c>
      <c r="V7398">
        <v>2.4000514602783158</v>
      </c>
      <c r="AC7398">
        <v>49.73</v>
      </c>
      <c r="AD7398">
        <v>45.11</v>
      </c>
      <c r="AH7398" s="85">
        <f>IF(AND(M7398&lt;Variables!$G$6,M7398&gt;Variables!$G$5),0,1)</f>
        <v>0</v>
      </c>
      <c r="AI7398" s="85">
        <f t="shared" si="649"/>
        <v>0</v>
      </c>
      <c r="AJ7398" s="85">
        <f>IF(I7398&gt;Variables!$G$7,0,1)</f>
        <v>0</v>
      </c>
      <c r="AK7398" s="85">
        <f>IF(F7398&gt;Variables!$G$8,0,1)</f>
        <v>0</v>
      </c>
      <c r="AL7398" s="85">
        <f>IF(G7398&gt;Variables!$G$9,0,1)</f>
        <v>1</v>
      </c>
      <c r="AM7398" s="85">
        <f>IF(AND(K7398&gt;Variables!$G$10,K7398&lt;Variables!$G$11),0,1)</f>
        <v>1</v>
      </c>
      <c r="AN7398" s="103">
        <f>IF(H7398&lt;Variables!$G$13,1,0)</f>
        <v>0</v>
      </c>
      <c r="AO7398" s="101">
        <f>IF(R7398&lt;Variables!$G$12,0,1)</f>
        <v>0</v>
      </c>
      <c r="AP7398" s="86">
        <f t="shared" si="650"/>
        <v>1</v>
      </c>
      <c r="AR7398">
        <v>0</v>
      </c>
      <c r="AS7398">
        <v>0</v>
      </c>
      <c r="AT7398">
        <v>1</v>
      </c>
      <c r="AU7398">
        <v>0</v>
      </c>
      <c r="BA7398">
        <v>-2.25</v>
      </c>
    </row>
    <row r="7399" spans="3:53" ht="12.75" x14ac:dyDescent="0.2">
      <c r="C7399" t="s">
        <v>1117</v>
      </c>
      <c r="D7399" t="s">
        <v>923</v>
      </c>
      <c r="E7399">
        <v>4.16</v>
      </c>
      <c r="F7399">
        <v>14.91</v>
      </c>
      <c r="G7399">
        <v>-10.8</v>
      </c>
      <c r="H7399">
        <v>42.47</v>
      </c>
      <c r="I7399">
        <v>-85.902000000000001</v>
      </c>
      <c r="J7399" t="s">
        <v>78</v>
      </c>
      <c r="K7399">
        <v>44.02</v>
      </c>
      <c r="L7399">
        <v>4.2538473684210532</v>
      </c>
      <c r="M7399">
        <v>-2.9114201261768131</v>
      </c>
      <c r="N7399">
        <v>4.3664619999999994</v>
      </c>
      <c r="O7399">
        <v>-5.4154141270438068</v>
      </c>
      <c r="P7399">
        <v>7250000</v>
      </c>
      <c r="Q7399">
        <v>531880</v>
      </c>
      <c r="R7399">
        <v>13.63</v>
      </c>
      <c r="S7399">
        <v>26.82</v>
      </c>
      <c r="T7399">
        <v>5.4290000000000003</v>
      </c>
      <c r="U7399">
        <v>14.3856</v>
      </c>
      <c r="V7399">
        <v>2.3304631989606932</v>
      </c>
      <c r="AC7399">
        <v>4.5999999999999996</v>
      </c>
      <c r="AD7399">
        <v>3.92</v>
      </c>
      <c r="AH7399" s="85">
        <f>IF(AND(M7399&lt;Variables!$G$6,M7399&gt;Variables!$G$5),0,1)</f>
        <v>0</v>
      </c>
      <c r="AI7399" s="85">
        <f t="shared" si="649"/>
        <v>1</v>
      </c>
      <c r="AJ7399" s="85">
        <f>IF(I7399&gt;Variables!$G$7,0,1)</f>
        <v>1</v>
      </c>
      <c r="AK7399" s="85">
        <f>IF(F7399&gt;Variables!$G$8,0,1)</f>
        <v>0</v>
      </c>
      <c r="AL7399" s="85">
        <f>IF(G7399&gt;Variables!$G$9,0,1)</f>
        <v>1</v>
      </c>
      <c r="AM7399" s="85">
        <f>IF(AND(K7399&gt;Variables!$G$10,K7399&lt;Variables!$G$11),0,1)</f>
        <v>1</v>
      </c>
      <c r="AN7399" s="103">
        <f>IF(H7399&lt;Variables!$G$13,1,0)</f>
        <v>1</v>
      </c>
      <c r="AO7399" s="101">
        <f>IF(R7399&lt;Variables!$G$12,0,1)</f>
        <v>1</v>
      </c>
      <c r="AP7399" s="86">
        <f t="shared" si="650"/>
        <v>1</v>
      </c>
      <c r="AR7399">
        <v>1</v>
      </c>
      <c r="AS7399">
        <v>0</v>
      </c>
      <c r="AT7399">
        <v>0</v>
      </c>
      <c r="AU7399">
        <v>0</v>
      </c>
      <c r="BA7399">
        <v>2</v>
      </c>
    </row>
    <row r="7400" spans="3:53" ht="12.75" x14ac:dyDescent="0.2">
      <c r="C7400" t="s">
        <v>1117</v>
      </c>
      <c r="D7400" t="s">
        <v>1106</v>
      </c>
      <c r="E7400">
        <v>3.94</v>
      </c>
      <c r="F7400">
        <v>22.41</v>
      </c>
      <c r="G7400">
        <v>3.87</v>
      </c>
      <c r="H7400">
        <v>219.72</v>
      </c>
      <c r="I7400">
        <v>-12.731999999999999</v>
      </c>
      <c r="J7400" t="s">
        <v>78</v>
      </c>
      <c r="K7400">
        <v>51.42</v>
      </c>
      <c r="L7400">
        <v>3.9126150000000002</v>
      </c>
      <c r="M7400">
        <v>0.88393567984582855</v>
      </c>
      <c r="N7400">
        <v>4.0016392156862741</v>
      </c>
      <c r="O7400">
        <v>-1.3604228855233731</v>
      </c>
      <c r="P7400">
        <v>6630000</v>
      </c>
      <c r="Q7400">
        <v>638420</v>
      </c>
      <c r="R7400">
        <v>10.39</v>
      </c>
      <c r="S7400">
        <v>26.82</v>
      </c>
      <c r="T7400">
        <v>5.4290000000000003</v>
      </c>
      <c r="U7400">
        <v>14.3856</v>
      </c>
      <c r="V7400">
        <v>2.3551038874583878</v>
      </c>
      <c r="AC7400">
        <v>4.7300000000000004</v>
      </c>
      <c r="AD7400">
        <v>3.38</v>
      </c>
      <c r="AH7400" s="85">
        <f>IF(AND(M7400&lt;Variables!$G$6,M7400&gt;Variables!$G$5),0,1)</f>
        <v>1</v>
      </c>
      <c r="AI7400" s="85">
        <f t="shared" si="649"/>
        <v>1</v>
      </c>
      <c r="AJ7400" s="85">
        <f>IF(I7400&gt;Variables!$G$7,0,1)</f>
        <v>1</v>
      </c>
      <c r="AK7400" s="85">
        <f>IF(F7400&gt;Variables!$G$8,0,1)</f>
        <v>0</v>
      </c>
      <c r="AL7400" s="85">
        <f>IF(G7400&gt;Variables!$G$9,0,1)</f>
        <v>1</v>
      </c>
      <c r="AM7400" s="85">
        <f>IF(AND(K7400&gt;Variables!$G$10,K7400&lt;Variables!$G$11),0,1)</f>
        <v>0</v>
      </c>
      <c r="AN7400" s="103">
        <f>IF(H7400&lt;Variables!$G$13,1,0)</f>
        <v>1</v>
      </c>
      <c r="AO7400" s="101">
        <f>IF(R7400&lt;Variables!$G$12,0,1)</f>
        <v>1</v>
      </c>
      <c r="AP7400" s="86">
        <f t="shared" si="650"/>
        <v>1</v>
      </c>
      <c r="AR7400">
        <v>1</v>
      </c>
      <c r="AS7400">
        <v>0</v>
      </c>
      <c r="AT7400">
        <v>0</v>
      </c>
      <c r="AU7400">
        <v>0</v>
      </c>
      <c r="BA7400">
        <v>2</v>
      </c>
    </row>
    <row r="7401" spans="3:53" ht="12.75" x14ac:dyDescent="0.2">
      <c r="C7401" t="s">
        <v>1117</v>
      </c>
      <c r="D7401" t="s">
        <v>1120</v>
      </c>
      <c r="E7401">
        <v>3.12</v>
      </c>
      <c r="F7401">
        <v>27.35</v>
      </c>
      <c r="G7401">
        <v>0.16</v>
      </c>
      <c r="H7401">
        <v>35.57</v>
      </c>
      <c r="I7401">
        <v>-2.5999999999999999E-2</v>
      </c>
      <c r="J7401" t="s">
        <v>78</v>
      </c>
      <c r="K7401">
        <v>69.739999999999995</v>
      </c>
      <c r="L7401">
        <v>3.1151800000000001</v>
      </c>
      <c r="M7401">
        <v>-5.7781572814220323E-3</v>
      </c>
      <c r="N7401">
        <v>3.1202290322580648</v>
      </c>
      <c r="O7401">
        <v>-0.16758488572489241</v>
      </c>
      <c r="P7401">
        <v>836270</v>
      </c>
      <c r="Q7401">
        <v>168590</v>
      </c>
      <c r="R7401">
        <v>4.96</v>
      </c>
      <c r="S7401">
        <v>26.82</v>
      </c>
      <c r="T7401">
        <v>5.4290000000000003</v>
      </c>
      <c r="U7401">
        <v>14.3856</v>
      </c>
      <c r="V7401">
        <v>2.571986039751152</v>
      </c>
      <c r="AC7401">
        <v>3.14</v>
      </c>
      <c r="AD7401">
        <v>3.11</v>
      </c>
      <c r="AH7401" s="85">
        <f>IF(AND(M7401&lt;Variables!$G$6,M7401&gt;Variables!$G$5),0,1)</f>
        <v>1</v>
      </c>
      <c r="AI7401" s="85">
        <f t="shared" si="649"/>
        <v>1</v>
      </c>
      <c r="AJ7401" s="85">
        <f>IF(I7401&gt;Variables!$G$7,0,1)</f>
        <v>1</v>
      </c>
      <c r="AK7401" s="85">
        <f>IF(F7401&gt;Variables!$G$8,0,1)</f>
        <v>0</v>
      </c>
      <c r="AL7401" s="85">
        <f>IF(G7401&gt;Variables!$G$9,0,1)</f>
        <v>1</v>
      </c>
      <c r="AM7401" s="85">
        <f>IF(AND(K7401&gt;Variables!$G$10,K7401&lt;Variables!$G$11),0,1)</f>
        <v>0</v>
      </c>
      <c r="AN7401" s="103">
        <f>IF(H7401&lt;Variables!$G$13,1,0)</f>
        <v>1</v>
      </c>
      <c r="AO7401" s="101">
        <f>IF(R7401&lt;Variables!$G$12,0,1)</f>
        <v>1</v>
      </c>
      <c r="AP7401" s="86">
        <f t="shared" si="650"/>
        <v>1</v>
      </c>
      <c r="AR7401">
        <v>0</v>
      </c>
      <c r="AS7401">
        <v>0</v>
      </c>
      <c r="AT7401">
        <v>0</v>
      </c>
      <c r="AU7401">
        <v>1</v>
      </c>
      <c r="BA7401">
        <v>0.04</v>
      </c>
    </row>
    <row r="7402" spans="3:53" ht="12.75" x14ac:dyDescent="0.2">
      <c r="C7402" t="s">
        <v>1117</v>
      </c>
      <c r="D7402" t="s">
        <v>530</v>
      </c>
      <c r="E7402">
        <v>24.34</v>
      </c>
      <c r="F7402">
        <v>25</v>
      </c>
      <c r="G7402">
        <v>-4</v>
      </c>
      <c r="H7402">
        <v>201.8</v>
      </c>
      <c r="I7402">
        <v>-14.153</v>
      </c>
      <c r="J7402" t="s">
        <v>78</v>
      </c>
      <c r="K7402">
        <v>46.08</v>
      </c>
      <c r="L7402">
        <v>24.346025000000001</v>
      </c>
      <c r="M7402">
        <v>-1.4212792437369031</v>
      </c>
      <c r="N7402">
        <v>24.622129787234051</v>
      </c>
      <c r="O7402">
        <v>-2.5267098850100549</v>
      </c>
      <c r="P7402">
        <v>1460000</v>
      </c>
      <c r="Q7402">
        <v>329330</v>
      </c>
      <c r="R7402">
        <v>4.43</v>
      </c>
      <c r="S7402">
        <v>26.82</v>
      </c>
      <c r="T7402">
        <v>5.4290000000000003</v>
      </c>
      <c r="U7402">
        <v>14.3856</v>
      </c>
      <c r="V7402">
        <v>2.3472518148699839</v>
      </c>
      <c r="AC7402">
        <v>25.5</v>
      </c>
      <c r="AD7402">
        <v>21.58</v>
      </c>
      <c r="AH7402" s="85">
        <f>IF(AND(M7402&lt;Variables!$G$6,M7402&gt;Variables!$G$5),0,1)</f>
        <v>1</v>
      </c>
      <c r="AI7402" s="85">
        <f t="shared" si="649"/>
        <v>1</v>
      </c>
      <c r="AJ7402" s="85">
        <f>IF(I7402&gt;Variables!$G$7,0,1)</f>
        <v>1</v>
      </c>
      <c r="AK7402" s="85">
        <f>IF(F7402&gt;Variables!$G$8,0,1)</f>
        <v>0</v>
      </c>
      <c r="AL7402" s="85">
        <f>IF(G7402&gt;Variables!$G$9,0,1)</f>
        <v>1</v>
      </c>
      <c r="AM7402" s="85">
        <f>IF(AND(K7402&gt;Variables!$G$10,K7402&lt;Variables!$G$11),0,1)</f>
        <v>1</v>
      </c>
      <c r="AN7402" s="103">
        <f>IF(H7402&lt;Variables!$G$13,1,0)</f>
        <v>1</v>
      </c>
      <c r="AO7402" s="101">
        <f>IF(R7402&lt;Variables!$G$12,0,1)</f>
        <v>1</v>
      </c>
      <c r="AP7402" s="86">
        <f t="shared" si="650"/>
        <v>1</v>
      </c>
      <c r="AR7402">
        <v>0</v>
      </c>
      <c r="AS7402">
        <v>0</v>
      </c>
      <c r="AT7402">
        <v>1</v>
      </c>
      <c r="AU7402">
        <v>0</v>
      </c>
      <c r="BA7402">
        <v>-2.25</v>
      </c>
    </row>
    <row r="7403" spans="3:53" ht="12.75" x14ac:dyDescent="0.2">
      <c r="C7403" t="s">
        <v>1117</v>
      </c>
      <c r="D7403" t="s">
        <v>1104</v>
      </c>
      <c r="E7403">
        <v>17.079999999999998</v>
      </c>
      <c r="F7403">
        <v>88.61</v>
      </c>
      <c r="G7403">
        <v>18.87</v>
      </c>
      <c r="H7403">
        <v>137.5</v>
      </c>
      <c r="I7403">
        <v>-56.805999999999997</v>
      </c>
      <c r="J7403" t="s">
        <v>78</v>
      </c>
      <c r="K7403">
        <v>55.05</v>
      </c>
      <c r="L7403">
        <v>17.021274999999999</v>
      </c>
      <c r="M7403">
        <v>0.28625940183680398</v>
      </c>
      <c r="N7403">
        <v>16.414029411764709</v>
      </c>
      <c r="O7403">
        <v>3.9964019301996019</v>
      </c>
      <c r="P7403">
        <v>69025000</v>
      </c>
      <c r="Q7403">
        <v>644601</v>
      </c>
      <c r="R7403">
        <v>107.08</v>
      </c>
      <c r="S7403">
        <v>26.82</v>
      </c>
      <c r="T7403">
        <v>5.4290000000000003</v>
      </c>
      <c r="U7403">
        <v>14.3856</v>
      </c>
      <c r="V7403">
        <v>2.407700333932095</v>
      </c>
      <c r="AC7403">
        <v>18.68</v>
      </c>
      <c r="AD7403">
        <v>13.6</v>
      </c>
      <c r="AH7403" s="85">
        <f>IF(AND(M7403&lt;Variables!$G$6,M7403&gt;Variables!$G$5),0,1)</f>
        <v>1</v>
      </c>
      <c r="AI7403" s="85">
        <f t="shared" si="649"/>
        <v>0</v>
      </c>
      <c r="AJ7403" s="85">
        <f>IF(I7403&gt;Variables!$G$7,0,1)</f>
        <v>1</v>
      </c>
      <c r="AK7403" s="85">
        <f>IF(F7403&gt;Variables!$G$8,0,1)</f>
        <v>0</v>
      </c>
      <c r="AL7403" s="85">
        <f>IF(G7403&gt;Variables!$G$9,0,1)</f>
        <v>0</v>
      </c>
      <c r="AM7403" s="85">
        <f>IF(AND(K7403&gt;Variables!$G$10,K7403&lt;Variables!$G$11),0,1)</f>
        <v>0</v>
      </c>
      <c r="AN7403" s="103">
        <f>IF(H7403&lt;Variables!$G$13,1,0)</f>
        <v>1</v>
      </c>
      <c r="AO7403" s="101">
        <f>IF(R7403&lt;Variables!$G$12,0,1)</f>
        <v>1</v>
      </c>
      <c r="AP7403" s="86">
        <f t="shared" si="650"/>
        <v>1</v>
      </c>
      <c r="AR7403">
        <v>1</v>
      </c>
      <c r="AS7403">
        <v>0</v>
      </c>
      <c r="AT7403">
        <v>0</v>
      </c>
      <c r="AU7403">
        <v>0</v>
      </c>
      <c r="BA7403">
        <v>2</v>
      </c>
    </row>
    <row r="7404" spans="3:53" ht="12.75" x14ac:dyDescent="0.2">
      <c r="C7404" t="s">
        <v>1117</v>
      </c>
      <c r="D7404" t="s">
        <v>1108</v>
      </c>
      <c r="E7404">
        <v>92.84</v>
      </c>
      <c r="F7404">
        <v>6.85</v>
      </c>
      <c r="G7404">
        <v>4.33</v>
      </c>
      <c r="H7404">
        <v>6160</v>
      </c>
      <c r="I7404">
        <v>165.80600000000001</v>
      </c>
      <c r="J7404" t="s">
        <v>78</v>
      </c>
      <c r="K7404">
        <v>58.86</v>
      </c>
      <c r="L7404">
        <v>92.855804999999989</v>
      </c>
      <c r="M7404">
        <v>4.2210608157461492E-2</v>
      </c>
      <c r="N7404">
        <v>91.983464705882355</v>
      </c>
      <c r="O7404">
        <v>0.99097734253898817</v>
      </c>
      <c r="P7404">
        <v>383482</v>
      </c>
      <c r="Q7404">
        <v>1334000</v>
      </c>
      <c r="R7404">
        <v>0.28999999999999998</v>
      </c>
      <c r="S7404">
        <v>26.82</v>
      </c>
      <c r="T7404">
        <v>5.4290000000000003</v>
      </c>
      <c r="U7404">
        <v>14.3856</v>
      </c>
      <c r="V7404">
        <v>2.4566120526537669</v>
      </c>
      <c r="AC7404">
        <v>94.49</v>
      </c>
      <c r="AD7404">
        <v>92.55</v>
      </c>
      <c r="AH7404" s="85">
        <f>IF(AND(M7404&lt;Variables!$G$6,M7404&gt;Variables!$G$5),0,1)</f>
        <v>1</v>
      </c>
      <c r="AI7404" s="85">
        <f t="shared" si="649"/>
        <v>0</v>
      </c>
      <c r="AJ7404" s="85">
        <f>IF(I7404&gt;Variables!$G$7,0,1)</f>
        <v>0</v>
      </c>
      <c r="AK7404" s="85">
        <f>IF(F7404&gt;Variables!$G$8,0,1)</f>
        <v>1</v>
      </c>
      <c r="AL7404" s="85">
        <f>IF(G7404&gt;Variables!$G$9,0,1)</f>
        <v>1</v>
      </c>
      <c r="AM7404" s="85">
        <f>IF(AND(K7404&gt;Variables!$G$10,K7404&lt;Variables!$G$11),0,1)</f>
        <v>0</v>
      </c>
      <c r="AN7404" s="103">
        <f>IF(H7404&lt;Variables!$G$13,1,0)</f>
        <v>0</v>
      </c>
      <c r="AO7404" s="101">
        <f>IF(R7404&lt;Variables!$G$12,0,1)</f>
        <v>0</v>
      </c>
      <c r="AP7404" s="86">
        <f t="shared" si="650"/>
        <v>1</v>
      </c>
      <c r="AR7404">
        <v>1</v>
      </c>
      <c r="AS7404">
        <v>0</v>
      </c>
      <c r="AT7404">
        <v>0</v>
      </c>
      <c r="AU7404">
        <v>0</v>
      </c>
      <c r="BA7404">
        <v>1.17</v>
      </c>
    </row>
    <row r="7405" spans="3:53" ht="12.75" x14ac:dyDescent="0.2">
      <c r="C7405" t="s">
        <v>1117</v>
      </c>
      <c r="D7405" t="s">
        <v>892</v>
      </c>
      <c r="E7405">
        <v>73.61</v>
      </c>
      <c r="F7405">
        <v>12.04</v>
      </c>
      <c r="G7405">
        <v>7.5</v>
      </c>
      <c r="H7405">
        <v>2570</v>
      </c>
      <c r="I7405">
        <v>17.082000000000001</v>
      </c>
      <c r="J7405" t="s">
        <v>78</v>
      </c>
      <c r="K7405">
        <v>63.21</v>
      </c>
      <c r="L7405">
        <v>72.986905000000007</v>
      </c>
      <c r="M7405">
        <v>1.490808522432888</v>
      </c>
      <c r="N7405">
        <v>72.484088235294124</v>
      </c>
      <c r="O7405">
        <v>2.1948427626509459</v>
      </c>
      <c r="P7405">
        <v>1104000</v>
      </c>
      <c r="Q7405">
        <v>1767000</v>
      </c>
      <c r="R7405">
        <v>0.62</v>
      </c>
      <c r="S7405">
        <v>26.82</v>
      </c>
      <c r="T7405">
        <v>5.4290000000000003</v>
      </c>
      <c r="U7405">
        <v>14.3856</v>
      </c>
      <c r="V7405">
        <v>2.40821951769784</v>
      </c>
      <c r="AC7405">
        <v>86.92</v>
      </c>
      <c r="AD7405">
        <v>73.34</v>
      </c>
      <c r="AH7405" s="85">
        <f>IF(AND(M7405&lt;Variables!$G$6,M7405&gt;Variables!$G$5),0,1)</f>
        <v>1</v>
      </c>
      <c r="AI7405" s="85">
        <f t="shared" si="649"/>
        <v>0</v>
      </c>
      <c r="AJ7405" s="85">
        <f>IF(I7405&gt;Variables!$G$7,0,1)</f>
        <v>0</v>
      </c>
      <c r="AK7405" s="85">
        <f>IF(F7405&gt;Variables!$G$8,0,1)</f>
        <v>0</v>
      </c>
      <c r="AL7405" s="85">
        <f>IF(G7405&gt;Variables!$G$9,0,1)</f>
        <v>1</v>
      </c>
      <c r="AM7405" s="85">
        <f>IF(AND(K7405&gt;Variables!$G$10,K7405&lt;Variables!$G$11),0,1)</f>
        <v>0</v>
      </c>
      <c r="AN7405" s="103">
        <f>IF(H7405&lt;Variables!$G$13,1,0)</f>
        <v>0</v>
      </c>
      <c r="AO7405" s="101">
        <f>IF(R7405&lt;Variables!$G$12,0,1)</f>
        <v>0</v>
      </c>
      <c r="AP7405" s="86">
        <f t="shared" si="650"/>
        <v>1</v>
      </c>
      <c r="AR7405">
        <v>1</v>
      </c>
      <c r="AS7405">
        <v>0</v>
      </c>
      <c r="AT7405">
        <v>0</v>
      </c>
      <c r="AU7405">
        <v>0</v>
      </c>
      <c r="BA7405">
        <v>2</v>
      </c>
    </row>
    <row r="7406" spans="3:53" ht="12.75" x14ac:dyDescent="0.2">
      <c r="C7406" t="s">
        <v>1117</v>
      </c>
      <c r="D7406" t="s">
        <v>1109</v>
      </c>
      <c r="E7406">
        <v>25.23</v>
      </c>
      <c r="F7406">
        <v>6.7</v>
      </c>
      <c r="G7406">
        <v>0.8</v>
      </c>
      <c r="H7406">
        <v>-99999</v>
      </c>
      <c r="I7406">
        <v>7.1849999999999996</v>
      </c>
      <c r="J7406" t="s">
        <v>78</v>
      </c>
      <c r="K7406">
        <v>-99999</v>
      </c>
      <c r="L7406">
        <v>25.2</v>
      </c>
      <c r="M7406">
        <v>0</v>
      </c>
      <c r="N7406">
        <v>25.1</v>
      </c>
      <c r="O7406">
        <v>0.39840637450198352</v>
      </c>
      <c r="P7406">
        <v>49100</v>
      </c>
      <c r="Q7406">
        <v>304</v>
      </c>
      <c r="R7406">
        <v>161.51</v>
      </c>
      <c r="S7406">
        <v>26.82</v>
      </c>
      <c r="T7406">
        <v>5.4290000000000003</v>
      </c>
      <c r="U7406">
        <v>14.3856</v>
      </c>
      <c r="V7406">
        <v>-99999</v>
      </c>
      <c r="AC7406">
        <v>25.23</v>
      </c>
      <c r="AD7406">
        <v>25.23</v>
      </c>
      <c r="AH7406" s="85">
        <f>IF(AND(M7406&lt;Variables!$G$6,M7406&gt;Variables!$G$5),0,1)</f>
        <v>1</v>
      </c>
      <c r="AI7406" s="85">
        <f t="shared" si="649"/>
        <v>0</v>
      </c>
      <c r="AJ7406" s="85">
        <f>IF(I7406&gt;Variables!$G$7,0,1)</f>
        <v>0</v>
      </c>
      <c r="AK7406" s="85">
        <f>IF(F7406&gt;Variables!$G$8,0,1)</f>
        <v>1</v>
      </c>
      <c r="AL7406" s="85">
        <f>IF(G7406&gt;Variables!$G$9,0,1)</f>
        <v>1</v>
      </c>
      <c r="AM7406" s="85">
        <f>IF(AND(K7406&gt;Variables!$G$10,K7406&lt;Variables!$G$11),0,1)</f>
        <v>1</v>
      </c>
      <c r="AN7406" s="103">
        <f>IF(H7406&lt;Variables!$G$13,1,0)</f>
        <v>1</v>
      </c>
      <c r="AO7406" s="101">
        <f>IF(R7406&lt;Variables!$G$12,0,1)</f>
        <v>1</v>
      </c>
      <c r="AP7406" s="86">
        <f t="shared" si="650"/>
        <v>1</v>
      </c>
      <c r="AR7406">
        <v>0</v>
      </c>
      <c r="AS7406">
        <v>0</v>
      </c>
      <c r="AT7406">
        <v>0</v>
      </c>
      <c r="AU7406">
        <v>0</v>
      </c>
      <c r="BA7406">
        <v>0</v>
      </c>
    </row>
    <row r="7407" spans="3:53" ht="12.75" x14ac:dyDescent="0.2">
      <c r="C7407" t="s">
        <v>1117</v>
      </c>
      <c r="D7407" t="s">
        <v>1102</v>
      </c>
      <c r="E7407">
        <v>31.43</v>
      </c>
      <c r="F7407">
        <v>4.88</v>
      </c>
      <c r="G7407">
        <v>1.65</v>
      </c>
      <c r="H7407">
        <v>-99999</v>
      </c>
      <c r="I7407">
        <v>-99999</v>
      </c>
      <c r="J7407" t="s">
        <v>78</v>
      </c>
      <c r="K7407">
        <v>51.66</v>
      </c>
      <c r="L7407">
        <v>31.488875</v>
      </c>
      <c r="M7407">
        <v>-0.28224253803922189</v>
      </c>
      <c r="N7407">
        <v>31.12731176470589</v>
      </c>
      <c r="O7407">
        <v>0.87604171332039982</v>
      </c>
      <c r="P7407">
        <v>894190</v>
      </c>
      <c r="Q7407">
        <v>17934000</v>
      </c>
      <c r="R7407">
        <v>0.05</v>
      </c>
      <c r="S7407">
        <v>26.82</v>
      </c>
      <c r="T7407">
        <v>5.4290000000000003</v>
      </c>
      <c r="U7407">
        <v>14.3856</v>
      </c>
      <c r="V7407">
        <v>2.3928889992957831</v>
      </c>
      <c r="AC7407">
        <v>31.98</v>
      </c>
      <c r="AD7407">
        <v>30.34</v>
      </c>
      <c r="AH7407" s="85">
        <f>IF(AND(M7407&lt;Variables!$G$6,M7407&gt;Variables!$G$5),0,1)</f>
        <v>1</v>
      </c>
      <c r="AI7407" s="85">
        <f t="shared" si="649"/>
        <v>0</v>
      </c>
      <c r="AJ7407" s="85">
        <f>IF(I7407&gt;Variables!$G$7,0,1)</f>
        <v>1</v>
      </c>
      <c r="AK7407" s="85">
        <f>IF(F7407&gt;Variables!$G$8,0,1)</f>
        <v>1</v>
      </c>
      <c r="AL7407" s="85">
        <f>IF(G7407&gt;Variables!$G$9,0,1)</f>
        <v>1</v>
      </c>
      <c r="AM7407" s="85">
        <f>IF(AND(K7407&gt;Variables!$G$10,K7407&lt;Variables!$G$11),0,1)</f>
        <v>0</v>
      </c>
      <c r="AN7407" s="103">
        <f>IF(H7407&lt;Variables!$G$13,1,0)</f>
        <v>1</v>
      </c>
      <c r="AO7407" s="101">
        <f>IF(R7407&lt;Variables!$G$12,0,1)</f>
        <v>0</v>
      </c>
      <c r="AP7407" s="86">
        <f t="shared" si="650"/>
        <v>1</v>
      </c>
      <c r="AR7407">
        <v>0</v>
      </c>
      <c r="AS7407">
        <v>0</v>
      </c>
      <c r="AT7407">
        <v>1</v>
      </c>
      <c r="AU7407">
        <v>0</v>
      </c>
      <c r="BA7407">
        <v>-2.25</v>
      </c>
    </row>
    <row r="7408" spans="3:53" ht="12.75" x14ac:dyDescent="0.2">
      <c r="C7408" t="s">
        <v>1117</v>
      </c>
      <c r="D7408" t="s">
        <v>364</v>
      </c>
      <c r="E7408">
        <v>19.010000000000002</v>
      </c>
      <c r="F7408">
        <v>7.68</v>
      </c>
      <c r="G7408">
        <v>0.42</v>
      </c>
      <c r="H7408">
        <v>12030</v>
      </c>
      <c r="I7408">
        <v>10.971</v>
      </c>
      <c r="J7408" t="s">
        <v>76</v>
      </c>
      <c r="K7408">
        <v>63.66</v>
      </c>
      <c r="L7408">
        <v>18.998674999999999</v>
      </c>
      <c r="M7408">
        <v>6.9741705671650944E-3</v>
      </c>
      <c r="N7408">
        <v>18.967431372549019</v>
      </c>
      <c r="O7408">
        <v>0.17170816022098229</v>
      </c>
      <c r="P7408">
        <v>1810000</v>
      </c>
      <c r="Q7408">
        <v>702215</v>
      </c>
      <c r="R7408">
        <v>2.58</v>
      </c>
      <c r="S7408">
        <v>26.82</v>
      </c>
      <c r="T7408">
        <v>5.4290000000000003</v>
      </c>
      <c r="U7408">
        <v>14.3856</v>
      </c>
      <c r="V7408">
        <v>2.5080611399784449</v>
      </c>
      <c r="AC7408">
        <v>19.02</v>
      </c>
      <c r="AD7408">
        <v>18.670000000000002</v>
      </c>
      <c r="AH7408" s="85">
        <f>IF(AND(M7408&lt;Variables!$G$6,M7408&gt;Variables!$G$5),0,1)</f>
        <v>1</v>
      </c>
      <c r="AI7408" s="85">
        <f t="shared" si="649"/>
        <v>0</v>
      </c>
      <c r="AJ7408" s="85">
        <f>IF(I7408&gt;Variables!$G$7,0,1)</f>
        <v>0</v>
      </c>
      <c r="AK7408" s="85">
        <f>IF(F7408&gt;Variables!$G$8,0,1)</f>
        <v>1</v>
      </c>
      <c r="AL7408" s="85">
        <f>IF(G7408&gt;Variables!$G$9,0,1)</f>
        <v>1</v>
      </c>
      <c r="AM7408" s="85">
        <f>IF(AND(K7408&gt;Variables!$G$10,K7408&lt;Variables!$G$11),0,1)</f>
        <v>0</v>
      </c>
      <c r="AN7408" s="103">
        <f>IF(H7408&lt;Variables!$G$13,1,0)</f>
        <v>0</v>
      </c>
      <c r="AO7408" s="101">
        <f>IF(R7408&lt;Variables!$G$12,0,1)</f>
        <v>1</v>
      </c>
      <c r="AP7408" s="86">
        <f t="shared" si="650"/>
        <v>0</v>
      </c>
      <c r="AR7408">
        <v>0</v>
      </c>
      <c r="AS7408">
        <v>0</v>
      </c>
      <c r="AT7408">
        <v>0</v>
      </c>
      <c r="AU7408">
        <v>1</v>
      </c>
      <c r="BA7408">
        <v>-0.77</v>
      </c>
    </row>
    <row r="7409" spans="3:53" ht="12.75" x14ac:dyDescent="0.2">
      <c r="C7409" t="s">
        <v>1121</v>
      </c>
      <c r="D7409" t="s">
        <v>1119</v>
      </c>
      <c r="E7409">
        <v>12.42</v>
      </c>
      <c r="F7409">
        <v>5.49</v>
      </c>
      <c r="G7409">
        <v>0.41</v>
      </c>
      <c r="H7409">
        <v>-99999</v>
      </c>
      <c r="I7409">
        <v>-35.523000000000003</v>
      </c>
      <c r="J7409" t="s">
        <v>78</v>
      </c>
      <c r="K7409">
        <v>55.51</v>
      </c>
      <c r="L7409">
        <v>12.417857142857139</v>
      </c>
      <c r="M7409">
        <v>-0.78803566292782201</v>
      </c>
      <c r="N7409">
        <v>12.38405625</v>
      </c>
      <c r="O7409">
        <v>-0.51724773133197088</v>
      </c>
      <c r="P7409">
        <v>22907</v>
      </c>
      <c r="Q7409">
        <v>94246</v>
      </c>
      <c r="R7409">
        <v>0.24</v>
      </c>
      <c r="S7409">
        <v>36.051000000000002</v>
      </c>
      <c r="T7409">
        <v>5.9790000000000001</v>
      </c>
      <c r="U7409">
        <v>18.5684</v>
      </c>
      <c r="V7409">
        <v>2.4571124441760142</v>
      </c>
      <c r="AC7409">
        <v>12.48</v>
      </c>
      <c r="AD7409">
        <v>12.3</v>
      </c>
      <c r="AH7409" s="85">
        <f>IF(AND(M7409&lt;Variables!$G$6,M7409&gt;Variables!$G$5),0,1)</f>
        <v>1</v>
      </c>
      <c r="AI7409" s="85">
        <f t="shared" si="649"/>
        <v>0</v>
      </c>
      <c r="AJ7409" s="85">
        <f>IF(I7409&gt;Variables!$G$7,0,1)</f>
        <v>1</v>
      </c>
      <c r="AK7409" s="85">
        <f>IF(F7409&gt;Variables!$G$8,0,1)</f>
        <v>1</v>
      </c>
      <c r="AL7409" s="85">
        <f>IF(G7409&gt;Variables!$G$9,0,1)</f>
        <v>1</v>
      </c>
      <c r="AM7409" s="85">
        <f>IF(AND(K7409&gt;Variables!$G$10,K7409&lt;Variables!$G$11),0,1)</f>
        <v>0</v>
      </c>
      <c r="AN7409" s="103">
        <f>IF(H7409&lt;Variables!$G$13,1,0)</f>
        <v>1</v>
      </c>
      <c r="AO7409" s="101">
        <f>IF(R7409&lt;Variables!$G$12,0,1)</f>
        <v>0</v>
      </c>
      <c r="AP7409" s="86">
        <f t="shared" si="650"/>
        <v>1</v>
      </c>
      <c r="AR7409">
        <v>0</v>
      </c>
      <c r="AS7409">
        <v>0</v>
      </c>
      <c r="AT7409">
        <v>0</v>
      </c>
      <c r="AU7409">
        <v>0</v>
      </c>
      <c r="BA7409">
        <v>0</v>
      </c>
    </row>
    <row r="7410" spans="3:53" ht="12.75" x14ac:dyDescent="0.2">
      <c r="C7410" t="s">
        <v>1121</v>
      </c>
      <c r="D7410" t="s">
        <v>186</v>
      </c>
      <c r="E7410">
        <v>27.11</v>
      </c>
      <c r="F7410">
        <v>5.95</v>
      </c>
      <c r="G7410">
        <v>4.38</v>
      </c>
      <c r="H7410">
        <v>3440</v>
      </c>
      <c r="I7410">
        <v>29.913</v>
      </c>
      <c r="J7410" t="s">
        <v>78</v>
      </c>
      <c r="K7410">
        <v>62.15</v>
      </c>
      <c r="L7410">
        <v>26.951985000000001</v>
      </c>
      <c r="M7410">
        <v>0.69759240367638975</v>
      </c>
      <c r="N7410">
        <v>26.493606</v>
      </c>
      <c r="O7410">
        <v>2.4398113265517889</v>
      </c>
      <c r="P7410">
        <v>2597000</v>
      </c>
      <c r="Q7410">
        <v>9239000</v>
      </c>
      <c r="R7410">
        <v>0.28000000000000003</v>
      </c>
      <c r="S7410">
        <v>36.051000000000002</v>
      </c>
      <c r="T7410">
        <v>5.9790000000000001</v>
      </c>
      <c r="U7410">
        <v>18.5684</v>
      </c>
      <c r="V7410">
        <v>2.4502586381333318</v>
      </c>
      <c r="AC7410">
        <v>28.75</v>
      </c>
      <c r="AD7410">
        <v>27.04</v>
      </c>
      <c r="AH7410" s="85">
        <f>IF(AND(M7410&lt;Variables!$G$6,M7410&gt;Variables!$G$5),0,1)</f>
        <v>1</v>
      </c>
      <c r="AI7410" s="85">
        <f t="shared" si="649"/>
        <v>0</v>
      </c>
      <c r="AJ7410" s="85">
        <f>IF(I7410&gt;Variables!$G$7,0,1)</f>
        <v>0</v>
      </c>
      <c r="AK7410" s="85">
        <f>IF(F7410&gt;Variables!$G$8,0,1)</f>
        <v>1</v>
      </c>
      <c r="AL7410" s="85">
        <f>IF(G7410&gt;Variables!$G$9,0,1)</f>
        <v>1</v>
      </c>
      <c r="AM7410" s="85">
        <f>IF(AND(K7410&gt;Variables!$G$10,K7410&lt;Variables!$G$11),0,1)</f>
        <v>0</v>
      </c>
      <c r="AN7410" s="103">
        <f>IF(H7410&lt;Variables!$G$13,1,0)</f>
        <v>0</v>
      </c>
      <c r="AO7410" s="101">
        <f>IF(R7410&lt;Variables!$G$12,0,1)</f>
        <v>0</v>
      </c>
      <c r="AP7410" s="86">
        <f t="shared" si="650"/>
        <v>1</v>
      </c>
      <c r="AR7410">
        <v>1</v>
      </c>
      <c r="AS7410">
        <v>0</v>
      </c>
      <c r="AT7410">
        <v>0</v>
      </c>
      <c r="AU7410">
        <v>0</v>
      </c>
      <c r="BA7410">
        <v>2</v>
      </c>
    </row>
    <row r="7411" spans="3:53" ht="12.75" x14ac:dyDescent="0.2">
      <c r="C7411" t="s">
        <v>1121</v>
      </c>
      <c r="D7411" t="s">
        <v>1105</v>
      </c>
      <c r="E7411">
        <v>0.2</v>
      </c>
      <c r="F7411">
        <v>95.65</v>
      </c>
      <c r="G7411">
        <v>18.2</v>
      </c>
      <c r="H7411">
        <v>-99999</v>
      </c>
      <c r="I7411">
        <v>919.41499999999996</v>
      </c>
      <c r="J7411" t="s">
        <v>78</v>
      </c>
      <c r="K7411">
        <v>47.31</v>
      </c>
      <c r="L7411">
        <v>0.32000769230769233</v>
      </c>
      <c r="M7411">
        <v>-21.876877959664441</v>
      </c>
      <c r="N7411">
        <v>0.34474210526315791</v>
      </c>
      <c r="O7411">
        <v>-27.4820231752187</v>
      </c>
      <c r="P7411">
        <v>66160</v>
      </c>
      <c r="Q7411">
        <v>1371</v>
      </c>
      <c r="R7411">
        <v>48.26</v>
      </c>
      <c r="S7411">
        <v>36.051000000000002</v>
      </c>
      <c r="T7411">
        <v>5.9790000000000001</v>
      </c>
      <c r="U7411">
        <v>18.5684</v>
      </c>
      <c r="V7411">
        <v>2.7379750876084712</v>
      </c>
      <c r="AC7411">
        <v>0.48</v>
      </c>
      <c r="AD7411">
        <v>0.2</v>
      </c>
      <c r="AH7411" s="85">
        <f>IF(AND(M7411&lt;Variables!$G$6,M7411&gt;Variables!$G$5),0,1)</f>
        <v>1</v>
      </c>
      <c r="AI7411" s="85">
        <f t="shared" si="649"/>
        <v>1</v>
      </c>
      <c r="AJ7411" s="85">
        <f>IF(I7411&gt;Variables!$G$7,0,1)</f>
        <v>0</v>
      </c>
      <c r="AK7411" s="85">
        <f>IF(F7411&gt;Variables!$G$8,0,1)</f>
        <v>0</v>
      </c>
      <c r="AL7411" s="85">
        <f>IF(G7411&gt;Variables!$G$9,0,1)</f>
        <v>0</v>
      </c>
      <c r="AM7411" s="85">
        <f>IF(AND(K7411&gt;Variables!$G$10,K7411&lt;Variables!$G$11),0,1)</f>
        <v>1</v>
      </c>
      <c r="AN7411" s="103">
        <f>IF(H7411&lt;Variables!$G$13,1,0)</f>
        <v>1</v>
      </c>
      <c r="AO7411" s="101">
        <f>IF(R7411&lt;Variables!$G$12,0,1)</f>
        <v>1</v>
      </c>
      <c r="AP7411" s="86">
        <f t="shared" si="650"/>
        <v>1</v>
      </c>
      <c r="AR7411">
        <v>1</v>
      </c>
      <c r="AS7411">
        <v>0</v>
      </c>
      <c r="AT7411">
        <v>0</v>
      </c>
      <c r="AU7411">
        <v>0</v>
      </c>
      <c r="BA7411">
        <v>2</v>
      </c>
    </row>
    <row r="7412" spans="3:53" ht="12.75" x14ac:dyDescent="0.2">
      <c r="C7412" t="s">
        <v>1121</v>
      </c>
      <c r="D7412" t="s">
        <v>1118</v>
      </c>
      <c r="E7412">
        <v>5.04</v>
      </c>
      <c r="F7412">
        <v>8.31</v>
      </c>
      <c r="G7412">
        <v>14.55</v>
      </c>
      <c r="H7412">
        <v>-99999</v>
      </c>
      <c r="I7412">
        <v>-1.2999999999999999E-2</v>
      </c>
      <c r="J7412" t="s">
        <v>76</v>
      </c>
      <c r="K7412">
        <v>66.040000000000006</v>
      </c>
      <c r="L7412">
        <v>4.96</v>
      </c>
      <c r="M7412">
        <v>0.80645161290322642</v>
      </c>
      <c r="N7412">
        <v>4.8182142857142853</v>
      </c>
      <c r="O7412">
        <v>3.7728856274553491</v>
      </c>
      <c r="P7412">
        <v>30630</v>
      </c>
      <c r="Q7412">
        <v>23565</v>
      </c>
      <c r="R7412">
        <v>1.3</v>
      </c>
      <c r="S7412">
        <v>36.051000000000002</v>
      </c>
      <c r="T7412">
        <v>5.9790000000000001</v>
      </c>
      <c r="U7412">
        <v>18.5684</v>
      </c>
      <c r="V7412">
        <v>2.4748489806451608</v>
      </c>
      <c r="AC7412">
        <v>8.75</v>
      </c>
      <c r="AD7412">
        <v>4.9800000000000004</v>
      </c>
      <c r="AH7412" s="85">
        <f>IF(AND(M7412&lt;Variables!$G$6,M7412&gt;Variables!$G$5),0,1)</f>
        <v>1</v>
      </c>
      <c r="AI7412" s="85">
        <f t="shared" si="649"/>
        <v>0</v>
      </c>
      <c r="AJ7412" s="85">
        <f>IF(I7412&gt;Variables!$G$7,0,1)</f>
        <v>1</v>
      </c>
      <c r="AK7412" s="85">
        <f>IF(F7412&gt;Variables!$G$8,0,1)</f>
        <v>1</v>
      </c>
      <c r="AL7412" s="85">
        <f>IF(G7412&gt;Variables!$G$9,0,1)</f>
        <v>0</v>
      </c>
      <c r="AM7412" s="85">
        <f>IF(AND(K7412&gt;Variables!$G$10,K7412&lt;Variables!$G$11),0,1)</f>
        <v>0</v>
      </c>
      <c r="AN7412" s="103">
        <f>IF(H7412&lt;Variables!$G$13,1,0)</f>
        <v>1</v>
      </c>
      <c r="AO7412" s="101">
        <f>IF(R7412&lt;Variables!$G$12,0,1)</f>
        <v>0</v>
      </c>
      <c r="AP7412" s="86">
        <f t="shared" si="650"/>
        <v>0</v>
      </c>
      <c r="AR7412">
        <v>1</v>
      </c>
      <c r="AS7412">
        <v>0</v>
      </c>
      <c r="AT7412">
        <v>0</v>
      </c>
      <c r="AU7412">
        <v>0</v>
      </c>
      <c r="BA7412">
        <v>1.1000000000000001</v>
      </c>
    </row>
    <row r="7413" spans="3:53" ht="12.75" x14ac:dyDescent="0.2">
      <c r="C7413" t="s">
        <v>1121</v>
      </c>
      <c r="D7413" t="s">
        <v>488</v>
      </c>
      <c r="E7413">
        <v>24.89</v>
      </c>
      <c r="F7413">
        <v>4.8499999999999996</v>
      </c>
      <c r="G7413">
        <v>-0.6</v>
      </c>
      <c r="H7413">
        <v>4530</v>
      </c>
      <c r="I7413">
        <v>23.388000000000002</v>
      </c>
      <c r="J7413" t="s">
        <v>76</v>
      </c>
      <c r="K7413">
        <v>63.42</v>
      </c>
      <c r="L7413">
        <v>24.757314999999998</v>
      </c>
      <c r="M7413">
        <v>0.53594260928538562</v>
      </c>
      <c r="N7413">
        <v>24.62143</v>
      </c>
      <c r="O7413">
        <v>1.0907977318945341</v>
      </c>
      <c r="P7413">
        <v>1897000</v>
      </c>
      <c r="Q7413">
        <v>375971</v>
      </c>
      <c r="R7413">
        <v>5.05</v>
      </c>
      <c r="S7413">
        <v>36.051000000000002</v>
      </c>
      <c r="T7413">
        <v>5.9790000000000001</v>
      </c>
      <c r="U7413">
        <v>18.5684</v>
      </c>
      <c r="V7413">
        <v>2.4713251858882099</v>
      </c>
      <c r="AC7413">
        <v>26.25</v>
      </c>
      <c r="AD7413">
        <v>24.54</v>
      </c>
      <c r="AH7413" s="85">
        <f>IF(AND(M7413&lt;Variables!$G$6,M7413&gt;Variables!$G$5),0,1)</f>
        <v>1</v>
      </c>
      <c r="AI7413" s="85">
        <f t="shared" si="649"/>
        <v>0</v>
      </c>
      <c r="AJ7413" s="85">
        <f>IF(I7413&gt;Variables!$G$7,0,1)</f>
        <v>0</v>
      </c>
      <c r="AK7413" s="85">
        <f>IF(F7413&gt;Variables!$G$8,0,1)</f>
        <v>1</v>
      </c>
      <c r="AL7413" s="85">
        <f>IF(G7413&gt;Variables!$G$9,0,1)</f>
        <v>1</v>
      </c>
      <c r="AM7413" s="85">
        <f>IF(AND(K7413&gt;Variables!$G$10,K7413&lt;Variables!$G$11),0,1)</f>
        <v>0</v>
      </c>
      <c r="AN7413" s="103">
        <f>IF(H7413&lt;Variables!$G$13,1,0)</f>
        <v>0</v>
      </c>
      <c r="AO7413" s="101">
        <f>IF(R7413&lt;Variables!$G$12,0,1)</f>
        <v>1</v>
      </c>
      <c r="AP7413" s="86">
        <f t="shared" si="650"/>
        <v>0</v>
      </c>
      <c r="AR7413">
        <v>1</v>
      </c>
      <c r="AS7413">
        <v>0</v>
      </c>
      <c r="AT7413">
        <v>0</v>
      </c>
      <c r="AU7413">
        <v>0</v>
      </c>
      <c r="BA7413">
        <v>1.21</v>
      </c>
    </row>
    <row r="7414" spans="3:53" ht="12.75" x14ac:dyDescent="0.2">
      <c r="C7414" t="s">
        <v>1121</v>
      </c>
      <c r="D7414" t="s">
        <v>1122</v>
      </c>
      <c r="E7414">
        <v>181.85</v>
      </c>
      <c r="F7414">
        <v>5.29</v>
      </c>
      <c r="G7414">
        <v>5.36</v>
      </c>
      <c r="H7414">
        <v>4720</v>
      </c>
      <c r="I7414">
        <v>-21.771000000000001</v>
      </c>
      <c r="J7414" t="s">
        <v>76</v>
      </c>
      <c r="K7414">
        <v>75.430000000000007</v>
      </c>
      <c r="L7414">
        <v>180.01323529411761</v>
      </c>
      <c r="M7414">
        <v>1.020349810879922</v>
      </c>
      <c r="N7414">
        <v>178.03957142857141</v>
      </c>
      <c r="O7414">
        <v>2.1402144146124908</v>
      </c>
      <c r="P7414">
        <v>56006</v>
      </c>
      <c r="Q7414">
        <v>226767</v>
      </c>
      <c r="R7414">
        <v>0.25</v>
      </c>
      <c r="S7414">
        <v>36.051000000000002</v>
      </c>
      <c r="T7414">
        <v>5.9790000000000001</v>
      </c>
      <c r="U7414">
        <v>18.5684</v>
      </c>
      <c r="V7414">
        <v>2.5289893373624479</v>
      </c>
      <c r="AC7414">
        <v>184.47</v>
      </c>
      <c r="AD7414">
        <v>178.81</v>
      </c>
      <c r="AH7414" s="85">
        <f>IF(AND(M7414&lt;Variables!$G$6,M7414&gt;Variables!$G$5),0,1)</f>
        <v>1</v>
      </c>
      <c r="AI7414" s="85">
        <f t="shared" si="649"/>
        <v>0</v>
      </c>
      <c r="AJ7414" s="85">
        <f>IF(I7414&gt;Variables!$G$7,0,1)</f>
        <v>1</v>
      </c>
      <c r="AK7414" s="85">
        <f>IF(F7414&gt;Variables!$G$8,0,1)</f>
        <v>1</v>
      </c>
      <c r="AL7414" s="85">
        <f>IF(G7414&gt;Variables!$G$9,0,1)</f>
        <v>1</v>
      </c>
      <c r="AM7414" s="85">
        <f>IF(AND(K7414&gt;Variables!$G$10,K7414&lt;Variables!$G$11),0,1)</f>
        <v>1</v>
      </c>
      <c r="AN7414" s="103">
        <f>IF(H7414&lt;Variables!$G$13,1,0)</f>
        <v>0</v>
      </c>
      <c r="AO7414" s="101">
        <f>IF(R7414&lt;Variables!$G$12,0,1)</f>
        <v>0</v>
      </c>
      <c r="AP7414" s="86">
        <f t="shared" si="650"/>
        <v>0</v>
      </c>
      <c r="AR7414">
        <v>0</v>
      </c>
      <c r="AS7414">
        <v>1</v>
      </c>
      <c r="AT7414">
        <v>0</v>
      </c>
      <c r="AU7414">
        <v>0</v>
      </c>
      <c r="BA7414">
        <v>-0.53</v>
      </c>
    </row>
    <row r="7415" spans="3:53" ht="12.75" x14ac:dyDescent="0.2">
      <c r="C7415" t="s">
        <v>1121</v>
      </c>
      <c r="D7415" t="s">
        <v>367</v>
      </c>
      <c r="E7415">
        <v>26.22</v>
      </c>
      <c r="F7415">
        <v>5.76</v>
      </c>
      <c r="G7415">
        <v>3.1</v>
      </c>
      <c r="H7415">
        <v>6630</v>
      </c>
      <c r="I7415">
        <v>-3.9609999999999999</v>
      </c>
      <c r="J7415" t="s">
        <v>76</v>
      </c>
      <c r="K7415">
        <v>42.62</v>
      </c>
      <c r="L7415">
        <v>26.398295000000001</v>
      </c>
      <c r="M7415">
        <v>-0.52387853079147495</v>
      </c>
      <c r="N7415">
        <v>26.115516</v>
      </c>
      <c r="O7415">
        <v>0.55324964668512955</v>
      </c>
      <c r="P7415">
        <v>1962000</v>
      </c>
      <c r="Q7415">
        <v>1208000</v>
      </c>
      <c r="R7415">
        <v>1.62</v>
      </c>
      <c r="S7415">
        <v>36.051000000000002</v>
      </c>
      <c r="T7415">
        <v>5.9790000000000001</v>
      </c>
      <c r="U7415">
        <v>18.5684</v>
      </c>
      <c r="V7415">
        <v>2.2929983881672662</v>
      </c>
      <c r="AC7415">
        <v>26.35</v>
      </c>
      <c r="AD7415">
        <v>25.72</v>
      </c>
      <c r="AH7415" s="85">
        <f>IF(AND(M7415&lt;Variables!$G$6,M7415&gt;Variables!$G$5),0,1)</f>
        <v>1</v>
      </c>
      <c r="AI7415" s="85">
        <f t="shared" si="649"/>
        <v>0</v>
      </c>
      <c r="AJ7415" s="85">
        <f>IF(I7415&gt;Variables!$G$7,0,1)</f>
        <v>1</v>
      </c>
      <c r="AK7415" s="85">
        <f>IF(F7415&gt;Variables!$G$8,0,1)</f>
        <v>1</v>
      </c>
      <c r="AL7415" s="85">
        <f>IF(G7415&gt;Variables!$G$9,0,1)</f>
        <v>1</v>
      </c>
      <c r="AM7415" s="85">
        <f>IF(AND(K7415&gt;Variables!$G$10,K7415&lt;Variables!$G$11),0,1)</f>
        <v>1</v>
      </c>
      <c r="AN7415" s="103">
        <f>IF(H7415&lt;Variables!$G$13,1,0)</f>
        <v>0</v>
      </c>
      <c r="AO7415" s="101">
        <f>IF(R7415&lt;Variables!$G$12,0,1)</f>
        <v>0</v>
      </c>
      <c r="AP7415" s="86">
        <f t="shared" si="650"/>
        <v>0</v>
      </c>
      <c r="AR7415">
        <v>0</v>
      </c>
      <c r="AS7415">
        <v>0</v>
      </c>
      <c r="AT7415">
        <v>0</v>
      </c>
      <c r="AU7415">
        <v>1</v>
      </c>
      <c r="BA7415">
        <v>-1.18</v>
      </c>
    </row>
    <row r="7416" spans="3:53" ht="12.75" x14ac:dyDescent="0.2">
      <c r="C7416" t="s">
        <v>1121</v>
      </c>
      <c r="D7416" t="s">
        <v>364</v>
      </c>
      <c r="E7416">
        <v>19</v>
      </c>
      <c r="F7416">
        <v>7.68</v>
      </c>
      <c r="G7416">
        <v>0.45</v>
      </c>
      <c r="H7416">
        <v>12030</v>
      </c>
      <c r="I7416">
        <v>10.974</v>
      </c>
      <c r="J7416" t="s">
        <v>76</v>
      </c>
      <c r="K7416">
        <v>61.85</v>
      </c>
      <c r="L7416">
        <v>18.998384999999999</v>
      </c>
      <c r="M7416">
        <v>3.4818749067336417E-2</v>
      </c>
      <c r="N7416">
        <v>18.988014</v>
      </c>
      <c r="O7416">
        <v>8.9456432884446366E-2</v>
      </c>
      <c r="P7416">
        <v>1842000</v>
      </c>
      <c r="Q7416">
        <v>702215</v>
      </c>
      <c r="R7416">
        <v>2.62</v>
      </c>
      <c r="S7416">
        <v>36.051000000000002</v>
      </c>
      <c r="T7416">
        <v>5.9790000000000001</v>
      </c>
      <c r="U7416">
        <v>18.5684</v>
      </c>
      <c r="V7416">
        <v>2.487669117438668</v>
      </c>
      <c r="AC7416">
        <v>19.010000000000002</v>
      </c>
      <c r="AD7416">
        <v>18.670000000000002</v>
      </c>
      <c r="AH7416" s="85">
        <f>IF(AND(M7416&lt;Variables!$G$6,M7416&gt;Variables!$G$5),0,1)</f>
        <v>1</v>
      </c>
      <c r="AI7416" s="85">
        <f t="shared" si="649"/>
        <v>0</v>
      </c>
      <c r="AJ7416" s="85">
        <f>IF(I7416&gt;Variables!$G$7,0,1)</f>
        <v>0</v>
      </c>
      <c r="AK7416" s="85">
        <f>IF(F7416&gt;Variables!$G$8,0,1)</f>
        <v>1</v>
      </c>
      <c r="AL7416" s="85">
        <f>IF(G7416&gt;Variables!$G$9,0,1)</f>
        <v>1</v>
      </c>
      <c r="AM7416" s="85">
        <f>IF(AND(K7416&gt;Variables!$G$10,K7416&lt;Variables!$G$11),0,1)</f>
        <v>0</v>
      </c>
      <c r="AN7416" s="103">
        <f>IF(H7416&lt;Variables!$G$13,1,0)</f>
        <v>0</v>
      </c>
      <c r="AO7416" s="101">
        <f>IF(R7416&lt;Variables!$G$12,0,1)</f>
        <v>1</v>
      </c>
      <c r="AP7416" s="86">
        <f t="shared" si="650"/>
        <v>0</v>
      </c>
      <c r="AR7416">
        <v>0</v>
      </c>
      <c r="AS7416">
        <v>0</v>
      </c>
      <c r="AT7416">
        <v>0</v>
      </c>
      <c r="AU7416">
        <v>1</v>
      </c>
      <c r="BA7416">
        <v>-0.76</v>
      </c>
    </row>
    <row r="7417" spans="3:53" ht="12.75" x14ac:dyDescent="0.2">
      <c r="C7417" t="s">
        <v>1121</v>
      </c>
      <c r="D7417" t="s">
        <v>1109</v>
      </c>
      <c r="E7417">
        <v>25.23</v>
      </c>
      <c r="F7417">
        <v>7.55</v>
      </c>
      <c r="G7417">
        <v>0.8</v>
      </c>
      <c r="H7417">
        <v>-99999</v>
      </c>
      <c r="I7417">
        <v>7.1849999999999996</v>
      </c>
      <c r="J7417" t="s">
        <v>78</v>
      </c>
      <c r="K7417">
        <v>-99999</v>
      </c>
      <c r="L7417">
        <v>25.2</v>
      </c>
      <c r="M7417">
        <v>0</v>
      </c>
      <c r="N7417">
        <v>25.2</v>
      </c>
      <c r="O7417">
        <v>0</v>
      </c>
      <c r="P7417">
        <v>71638</v>
      </c>
      <c r="Q7417">
        <v>304</v>
      </c>
      <c r="R7417">
        <v>235.65</v>
      </c>
      <c r="S7417">
        <v>36.051000000000002</v>
      </c>
      <c r="T7417">
        <v>5.9790000000000001</v>
      </c>
      <c r="U7417">
        <v>18.5684</v>
      </c>
      <c r="V7417">
        <v>-99999</v>
      </c>
      <c r="AC7417">
        <v>25.23</v>
      </c>
      <c r="AD7417">
        <v>25.23</v>
      </c>
      <c r="AH7417" s="85">
        <f>IF(AND(M7417&lt;Variables!$G$6,M7417&gt;Variables!$G$5),0,1)</f>
        <v>1</v>
      </c>
      <c r="AI7417" s="85">
        <f t="shared" si="649"/>
        <v>1</v>
      </c>
      <c r="AJ7417" s="85">
        <f>IF(I7417&gt;Variables!$G$7,0,1)</f>
        <v>0</v>
      </c>
      <c r="AK7417" s="85">
        <f>IF(F7417&gt;Variables!$G$8,0,1)</f>
        <v>1</v>
      </c>
      <c r="AL7417" s="85">
        <f>IF(G7417&gt;Variables!$G$9,0,1)</f>
        <v>1</v>
      </c>
      <c r="AM7417" s="85">
        <f>IF(AND(K7417&gt;Variables!$G$10,K7417&lt;Variables!$G$11),0,1)</f>
        <v>1</v>
      </c>
      <c r="AN7417" s="103">
        <f>IF(H7417&lt;Variables!$G$13,1,0)</f>
        <v>1</v>
      </c>
      <c r="AO7417" s="101">
        <f>IF(R7417&lt;Variables!$G$12,0,1)</f>
        <v>1</v>
      </c>
      <c r="AP7417" s="86">
        <f t="shared" si="650"/>
        <v>1</v>
      </c>
      <c r="AR7417">
        <v>0</v>
      </c>
      <c r="AS7417">
        <v>0</v>
      </c>
      <c r="AT7417">
        <v>0</v>
      </c>
      <c r="AU7417">
        <v>0</v>
      </c>
      <c r="BA7417">
        <v>0</v>
      </c>
    </row>
    <row r="7418" spans="3:53" ht="12.75" x14ac:dyDescent="0.2">
      <c r="C7418" t="s">
        <v>1121</v>
      </c>
      <c r="D7418" t="s">
        <v>1107</v>
      </c>
      <c r="E7418">
        <v>3.33</v>
      </c>
      <c r="F7418">
        <v>20.94</v>
      </c>
      <c r="G7418">
        <v>-19.86</v>
      </c>
      <c r="H7418">
        <v>56.73</v>
      </c>
      <c r="I7418">
        <v>-77.320999999999998</v>
      </c>
      <c r="J7418" t="s">
        <v>76</v>
      </c>
      <c r="K7418">
        <v>34.200000000000003</v>
      </c>
      <c r="L7418">
        <v>3.500175</v>
      </c>
      <c r="M7418">
        <v>-4.2933567607333956</v>
      </c>
      <c r="N7418">
        <v>3.635110000000001</v>
      </c>
      <c r="O7418">
        <v>-7.845979901571094</v>
      </c>
      <c r="P7418">
        <v>28690000</v>
      </c>
      <c r="Q7418">
        <v>1410000</v>
      </c>
      <c r="R7418">
        <v>20.350000000000001</v>
      </c>
      <c r="S7418">
        <v>36.051000000000002</v>
      </c>
      <c r="T7418">
        <v>5.9790000000000001</v>
      </c>
      <c r="U7418">
        <v>18.5684</v>
      </c>
      <c r="V7418">
        <v>2.1190316894440988</v>
      </c>
      <c r="AC7418">
        <v>3.72</v>
      </c>
      <c r="AD7418">
        <v>2.96</v>
      </c>
      <c r="AH7418" s="85">
        <f>IF(AND(M7418&lt;Variables!$G$6,M7418&gt;Variables!$G$5),0,1)</f>
        <v>0</v>
      </c>
      <c r="AI7418" s="85">
        <f t="shared" si="649"/>
        <v>1</v>
      </c>
      <c r="AJ7418" s="85">
        <f>IF(I7418&gt;Variables!$G$7,0,1)</f>
        <v>1</v>
      </c>
      <c r="AK7418" s="85">
        <f>IF(F7418&gt;Variables!$G$8,0,1)</f>
        <v>0</v>
      </c>
      <c r="AL7418" s="85">
        <f>IF(G7418&gt;Variables!$G$9,0,1)</f>
        <v>1</v>
      </c>
      <c r="AM7418" s="85">
        <f>IF(AND(K7418&gt;Variables!$G$10,K7418&lt;Variables!$G$11),0,1)</f>
        <v>1</v>
      </c>
      <c r="AN7418" s="103">
        <f>IF(H7418&lt;Variables!$G$13,1,0)</f>
        <v>1</v>
      </c>
      <c r="AO7418" s="101">
        <f>IF(R7418&lt;Variables!$G$12,0,1)</f>
        <v>1</v>
      </c>
      <c r="AP7418" s="86">
        <f t="shared" si="650"/>
        <v>0</v>
      </c>
      <c r="AR7418">
        <v>1</v>
      </c>
      <c r="AS7418">
        <v>0</v>
      </c>
      <c r="AT7418">
        <v>0</v>
      </c>
      <c r="AU7418">
        <v>0</v>
      </c>
      <c r="BA7418">
        <v>2</v>
      </c>
    </row>
    <row r="7419" spans="3:53" ht="12.75" x14ac:dyDescent="0.2">
      <c r="C7419" t="s">
        <v>1121</v>
      </c>
      <c r="D7419" t="s">
        <v>1037</v>
      </c>
      <c r="E7419">
        <v>73.02</v>
      </c>
      <c r="F7419">
        <v>5.09</v>
      </c>
      <c r="G7419">
        <v>6.19</v>
      </c>
      <c r="H7419">
        <v>3760</v>
      </c>
      <c r="I7419">
        <v>5.1829999999999998</v>
      </c>
      <c r="J7419" t="s">
        <v>78</v>
      </c>
      <c r="K7419">
        <v>62.34</v>
      </c>
      <c r="L7419">
        <v>72.733815000000007</v>
      </c>
      <c r="M7419">
        <v>0.52408223052783343</v>
      </c>
      <c r="N7419">
        <v>72.016921999999994</v>
      </c>
      <c r="O7419">
        <v>1.5247499747351061</v>
      </c>
      <c r="P7419">
        <v>735796</v>
      </c>
      <c r="Q7419">
        <v>891117</v>
      </c>
      <c r="R7419">
        <v>0.83</v>
      </c>
      <c r="S7419">
        <v>36.051000000000002</v>
      </c>
      <c r="T7419">
        <v>5.9790000000000001</v>
      </c>
      <c r="U7419">
        <v>18.5684</v>
      </c>
      <c r="V7419">
        <v>2.4625390614013041</v>
      </c>
      <c r="AC7419">
        <v>74.78</v>
      </c>
      <c r="AD7419">
        <v>72.045000000000002</v>
      </c>
      <c r="AH7419" s="85">
        <f>IF(AND(M7419&lt;Variables!$G$6,M7419&gt;Variables!$G$5),0,1)</f>
        <v>1</v>
      </c>
      <c r="AI7419" s="85">
        <f t="shared" si="649"/>
        <v>0</v>
      </c>
      <c r="AJ7419" s="85">
        <f>IF(I7419&gt;Variables!$G$7,0,1)</f>
        <v>0</v>
      </c>
      <c r="AK7419" s="85">
        <f>IF(F7419&gt;Variables!$G$8,0,1)</f>
        <v>1</v>
      </c>
      <c r="AL7419" s="85">
        <f>IF(G7419&gt;Variables!$G$9,0,1)</f>
        <v>1</v>
      </c>
      <c r="AM7419" s="85">
        <f>IF(AND(K7419&gt;Variables!$G$10,K7419&lt;Variables!$G$11),0,1)</f>
        <v>0</v>
      </c>
      <c r="AN7419" s="103">
        <f>IF(H7419&lt;Variables!$G$13,1,0)</f>
        <v>0</v>
      </c>
      <c r="AO7419" s="101">
        <f>IF(R7419&lt;Variables!$G$12,0,1)</f>
        <v>0</v>
      </c>
      <c r="AP7419" s="86">
        <f t="shared" si="650"/>
        <v>1</v>
      </c>
      <c r="AR7419">
        <v>0</v>
      </c>
      <c r="AS7419">
        <v>1</v>
      </c>
      <c r="AT7419">
        <v>0</v>
      </c>
      <c r="AU7419">
        <v>0</v>
      </c>
      <c r="BA7419">
        <v>0.53</v>
      </c>
    </row>
    <row r="7420" spans="3:53" ht="12.75" x14ac:dyDescent="0.2">
      <c r="C7420" t="s">
        <v>1121</v>
      </c>
      <c r="D7420" t="s">
        <v>1104</v>
      </c>
      <c r="E7420">
        <v>18.2</v>
      </c>
      <c r="F7420">
        <v>103.76</v>
      </c>
      <c r="G7420">
        <v>28.27</v>
      </c>
      <c r="H7420">
        <v>137.5</v>
      </c>
      <c r="I7420">
        <v>-54.444000000000003</v>
      </c>
      <c r="J7420" t="s">
        <v>78</v>
      </c>
      <c r="K7420">
        <v>70.12</v>
      </c>
      <c r="L7420">
        <v>17.24352</v>
      </c>
      <c r="M7420">
        <v>6.8227368889878726</v>
      </c>
      <c r="N7420">
        <v>16.817194000000001</v>
      </c>
      <c r="O7420">
        <v>9.5307576281750972</v>
      </c>
      <c r="P7420">
        <v>75510000</v>
      </c>
      <c r="Q7420">
        <v>644601</v>
      </c>
      <c r="R7420">
        <v>117.14</v>
      </c>
      <c r="S7420">
        <v>36.051000000000002</v>
      </c>
      <c r="T7420">
        <v>5.9790000000000001</v>
      </c>
      <c r="U7420">
        <v>18.5684</v>
      </c>
      <c r="V7420">
        <v>2.001606270482128</v>
      </c>
      <c r="AC7420">
        <v>18.68</v>
      </c>
      <c r="AD7420">
        <v>13.6</v>
      </c>
      <c r="AH7420" s="85">
        <f>IF(AND(M7420&lt;Variables!$G$6,M7420&gt;Variables!$G$5),0,1)</f>
        <v>1</v>
      </c>
      <c r="AI7420" s="85">
        <f t="shared" si="649"/>
        <v>0</v>
      </c>
      <c r="AJ7420" s="85">
        <f>IF(I7420&gt;Variables!$G$7,0,1)</f>
        <v>1</v>
      </c>
      <c r="AK7420" s="85">
        <f>IF(F7420&gt;Variables!$G$8,0,1)</f>
        <v>0</v>
      </c>
      <c r="AL7420" s="85">
        <f>IF(G7420&gt;Variables!$G$9,0,1)</f>
        <v>0</v>
      </c>
      <c r="AM7420" s="85">
        <f>IF(AND(K7420&gt;Variables!$G$10,K7420&lt;Variables!$G$11),0,1)</f>
        <v>0</v>
      </c>
      <c r="AN7420" s="103">
        <f>IF(H7420&lt;Variables!$G$13,1,0)</f>
        <v>1</v>
      </c>
      <c r="AO7420" s="101">
        <f>IF(R7420&lt;Variables!$G$12,0,1)</f>
        <v>1</v>
      </c>
      <c r="AP7420" s="86">
        <f t="shared" si="650"/>
        <v>1</v>
      </c>
      <c r="AR7420">
        <v>1</v>
      </c>
      <c r="AS7420">
        <v>0</v>
      </c>
      <c r="AT7420">
        <v>0</v>
      </c>
      <c r="AU7420">
        <v>0</v>
      </c>
      <c r="BA7420">
        <v>2</v>
      </c>
    </row>
    <row r="7421" spans="3:53" ht="12.75" x14ac:dyDescent="0.2">
      <c r="C7421" t="s">
        <v>1121</v>
      </c>
      <c r="D7421" t="s">
        <v>1120</v>
      </c>
      <c r="E7421">
        <v>3.13</v>
      </c>
      <c r="F7421">
        <v>27.76</v>
      </c>
      <c r="G7421">
        <v>0.93</v>
      </c>
      <c r="H7421">
        <v>35.57</v>
      </c>
      <c r="I7421">
        <v>-2.4E-2</v>
      </c>
      <c r="J7421" t="s">
        <v>78</v>
      </c>
      <c r="K7421">
        <v>75.81</v>
      </c>
      <c r="L7421">
        <v>3.1184699999999999</v>
      </c>
      <c r="M7421">
        <v>0.65512895746951949</v>
      </c>
      <c r="N7421">
        <v>3.1214194444444452</v>
      </c>
      <c r="O7421">
        <v>0.56001943560220546</v>
      </c>
      <c r="P7421">
        <v>1480000</v>
      </c>
      <c r="Q7421">
        <v>168590</v>
      </c>
      <c r="R7421">
        <v>8.7799999999999994</v>
      </c>
      <c r="S7421">
        <v>36.051000000000002</v>
      </c>
      <c r="T7421">
        <v>5.9790000000000001</v>
      </c>
      <c r="U7421">
        <v>18.5684</v>
      </c>
      <c r="V7421">
        <v>2.5685254063088641</v>
      </c>
      <c r="AC7421">
        <v>3.14</v>
      </c>
      <c r="AD7421">
        <v>3.12</v>
      </c>
      <c r="AH7421" s="85">
        <f>IF(AND(M7421&lt;Variables!$G$6,M7421&gt;Variables!$G$5),0,1)</f>
        <v>1</v>
      </c>
      <c r="AI7421" s="85">
        <f t="shared" si="649"/>
        <v>1</v>
      </c>
      <c r="AJ7421" s="85">
        <f>IF(I7421&gt;Variables!$G$7,0,1)</f>
        <v>1</v>
      </c>
      <c r="AK7421" s="85">
        <f>IF(F7421&gt;Variables!$G$8,0,1)</f>
        <v>0</v>
      </c>
      <c r="AL7421" s="85">
        <f>IF(G7421&gt;Variables!$G$9,0,1)</f>
        <v>1</v>
      </c>
      <c r="AM7421" s="85">
        <f>IF(AND(K7421&gt;Variables!$G$10,K7421&lt;Variables!$G$11),0,1)</f>
        <v>1</v>
      </c>
      <c r="AN7421" s="103">
        <f>IF(H7421&lt;Variables!$G$13,1,0)</f>
        <v>1</v>
      </c>
      <c r="AO7421" s="101">
        <f>IF(R7421&lt;Variables!$G$12,0,1)</f>
        <v>1</v>
      </c>
      <c r="AP7421" s="86">
        <f t="shared" si="650"/>
        <v>1</v>
      </c>
      <c r="AR7421">
        <v>0</v>
      </c>
      <c r="AS7421">
        <v>0</v>
      </c>
      <c r="AT7421">
        <v>0</v>
      </c>
      <c r="AU7421">
        <v>1</v>
      </c>
      <c r="BA7421">
        <v>-0.33</v>
      </c>
    </row>
    <row r="7422" spans="3:53" ht="12.75" x14ac:dyDescent="0.2">
      <c r="C7422" t="s">
        <v>1121</v>
      </c>
      <c r="D7422" t="s">
        <v>530</v>
      </c>
      <c r="E7422">
        <v>24.57</v>
      </c>
      <c r="F7422">
        <v>23.85</v>
      </c>
      <c r="G7422">
        <v>-1.24</v>
      </c>
      <c r="H7422">
        <v>201.8</v>
      </c>
      <c r="I7422">
        <v>-14.021000000000001</v>
      </c>
      <c r="J7422" t="s">
        <v>78</v>
      </c>
      <c r="K7422">
        <v>53.9</v>
      </c>
      <c r="L7422">
        <v>24.411715000000001</v>
      </c>
      <c r="M7422">
        <v>1.1395553323476211</v>
      </c>
      <c r="N7422">
        <v>24.722860869565221</v>
      </c>
      <c r="O7422">
        <v>-0.1333214215746025</v>
      </c>
      <c r="P7422">
        <v>1560000</v>
      </c>
      <c r="Q7422">
        <v>329330</v>
      </c>
      <c r="R7422">
        <v>4.74</v>
      </c>
      <c r="S7422">
        <v>36.051000000000002</v>
      </c>
      <c r="T7422">
        <v>5.9790000000000001</v>
      </c>
      <c r="U7422">
        <v>18.5684</v>
      </c>
      <c r="V7422">
        <v>2.3649405217396642</v>
      </c>
      <c r="AC7422">
        <v>25.5</v>
      </c>
      <c r="AD7422">
        <v>21.58</v>
      </c>
      <c r="AH7422" s="85">
        <f>IF(AND(M7422&lt;Variables!$G$6,M7422&gt;Variables!$G$5),0,1)</f>
        <v>1</v>
      </c>
      <c r="AI7422" s="85">
        <f t="shared" si="649"/>
        <v>1</v>
      </c>
      <c r="AJ7422" s="85">
        <f>IF(I7422&gt;Variables!$G$7,0,1)</f>
        <v>1</v>
      </c>
      <c r="AK7422" s="85">
        <f>IF(F7422&gt;Variables!$G$8,0,1)</f>
        <v>0</v>
      </c>
      <c r="AL7422" s="85">
        <f>IF(G7422&gt;Variables!$G$9,0,1)</f>
        <v>1</v>
      </c>
      <c r="AM7422" s="85">
        <f>IF(AND(K7422&gt;Variables!$G$10,K7422&lt;Variables!$G$11),0,1)</f>
        <v>0</v>
      </c>
      <c r="AN7422" s="103">
        <f>IF(H7422&lt;Variables!$G$13,1,0)</f>
        <v>1</v>
      </c>
      <c r="AO7422" s="101">
        <f>IF(R7422&lt;Variables!$G$12,0,1)</f>
        <v>1</v>
      </c>
      <c r="AP7422" s="86">
        <f t="shared" si="650"/>
        <v>1</v>
      </c>
      <c r="AR7422">
        <v>0</v>
      </c>
      <c r="AS7422">
        <v>0</v>
      </c>
      <c r="AT7422">
        <v>1</v>
      </c>
      <c r="AU7422">
        <v>0</v>
      </c>
      <c r="BA7422">
        <v>-2.25</v>
      </c>
    </row>
    <row r="7423" spans="3:53" ht="12.75" x14ac:dyDescent="0.2">
      <c r="C7423" t="s">
        <v>1121</v>
      </c>
      <c r="D7423" t="s">
        <v>1106</v>
      </c>
      <c r="E7423">
        <v>4</v>
      </c>
      <c r="F7423">
        <v>23.83</v>
      </c>
      <c r="G7423">
        <v>4.9000000000000004</v>
      </c>
      <c r="H7423">
        <v>219.72</v>
      </c>
      <c r="I7423">
        <v>-12.621</v>
      </c>
      <c r="J7423" t="s">
        <v>78</v>
      </c>
      <c r="K7423">
        <v>51.86</v>
      </c>
      <c r="L7423">
        <v>3.9166349999999999</v>
      </c>
      <c r="M7423">
        <v>1.7735888077392881</v>
      </c>
      <c r="N7423">
        <v>4.0304779999999996</v>
      </c>
      <c r="O7423">
        <v>-1.101060469750724</v>
      </c>
      <c r="P7423">
        <v>6930000</v>
      </c>
      <c r="Q7423">
        <v>638420</v>
      </c>
      <c r="R7423">
        <v>10.85</v>
      </c>
      <c r="S7423">
        <v>36.051000000000002</v>
      </c>
      <c r="T7423">
        <v>5.9790000000000001</v>
      </c>
      <c r="U7423">
        <v>18.5684</v>
      </c>
      <c r="V7423">
        <v>2.330629139472022</v>
      </c>
      <c r="AC7423">
        <v>4.7300000000000004</v>
      </c>
      <c r="AD7423">
        <v>3.38</v>
      </c>
      <c r="AH7423" s="85">
        <f>IF(AND(M7423&lt;Variables!$G$6,M7423&gt;Variables!$G$5),0,1)</f>
        <v>1</v>
      </c>
      <c r="AI7423" s="85">
        <f t="shared" si="649"/>
        <v>1</v>
      </c>
      <c r="AJ7423" s="85">
        <f>IF(I7423&gt;Variables!$G$7,0,1)</f>
        <v>1</v>
      </c>
      <c r="AK7423" s="85">
        <f>IF(F7423&gt;Variables!$G$8,0,1)</f>
        <v>0</v>
      </c>
      <c r="AL7423" s="85">
        <f>IF(G7423&gt;Variables!$G$9,0,1)</f>
        <v>1</v>
      </c>
      <c r="AM7423" s="85">
        <f>IF(AND(K7423&gt;Variables!$G$10,K7423&lt;Variables!$G$11),0,1)</f>
        <v>0</v>
      </c>
      <c r="AN7423" s="103">
        <f>IF(H7423&lt;Variables!$G$13,1,0)</f>
        <v>1</v>
      </c>
      <c r="AO7423" s="101">
        <f>IF(R7423&lt;Variables!$G$12,0,1)</f>
        <v>1</v>
      </c>
      <c r="AP7423" s="86">
        <f t="shared" si="650"/>
        <v>1</v>
      </c>
      <c r="AR7423">
        <v>1</v>
      </c>
      <c r="AS7423">
        <v>0</v>
      </c>
      <c r="AT7423">
        <v>0</v>
      </c>
      <c r="AU7423">
        <v>0</v>
      </c>
      <c r="BA7423">
        <v>2</v>
      </c>
    </row>
    <row r="7424" spans="3:53" ht="12.75" x14ac:dyDescent="0.2">
      <c r="C7424" t="s">
        <v>1121</v>
      </c>
      <c r="D7424" t="s">
        <v>923</v>
      </c>
      <c r="E7424">
        <v>4.09</v>
      </c>
      <c r="F7424">
        <v>12.12</v>
      </c>
      <c r="G7424">
        <v>-11.92</v>
      </c>
      <c r="H7424">
        <v>42.47</v>
      </c>
      <c r="I7424">
        <v>-86.120999999999995</v>
      </c>
      <c r="J7424" t="s">
        <v>78</v>
      </c>
      <c r="K7424">
        <v>41.14</v>
      </c>
      <c r="L7424">
        <v>4.1379350000000006</v>
      </c>
      <c r="M7424">
        <v>-1.441177785537979</v>
      </c>
      <c r="N7424">
        <v>4.2903980000000006</v>
      </c>
      <c r="O7424">
        <v>-4.9435506915675651</v>
      </c>
      <c r="P7424">
        <v>7350000</v>
      </c>
      <c r="Q7424">
        <v>531880</v>
      </c>
      <c r="R7424">
        <v>13.82</v>
      </c>
      <c r="S7424">
        <v>36.051000000000002</v>
      </c>
      <c r="T7424">
        <v>5.9790000000000001</v>
      </c>
      <c r="U7424">
        <v>18.5684</v>
      </c>
      <c r="V7424">
        <v>2.2758046264245331</v>
      </c>
      <c r="AC7424">
        <v>4.5999999999999996</v>
      </c>
      <c r="AD7424">
        <v>3.92</v>
      </c>
      <c r="AH7424" s="85">
        <f>IF(AND(M7424&lt;Variables!$G$6,M7424&gt;Variables!$G$5),0,1)</f>
        <v>1</v>
      </c>
      <c r="AI7424" s="85">
        <f t="shared" si="649"/>
        <v>1</v>
      </c>
      <c r="AJ7424" s="85">
        <f>IF(I7424&gt;Variables!$G$7,0,1)</f>
        <v>1</v>
      </c>
      <c r="AK7424" s="85">
        <f>IF(F7424&gt;Variables!$G$8,0,1)</f>
        <v>0</v>
      </c>
      <c r="AL7424" s="85">
        <f>IF(G7424&gt;Variables!$G$9,0,1)</f>
        <v>1</v>
      </c>
      <c r="AM7424" s="85">
        <f>IF(AND(K7424&gt;Variables!$G$10,K7424&lt;Variables!$G$11),0,1)</f>
        <v>1</v>
      </c>
      <c r="AN7424" s="103">
        <f>IF(H7424&lt;Variables!$G$13,1,0)</f>
        <v>1</v>
      </c>
      <c r="AO7424" s="101">
        <f>IF(R7424&lt;Variables!$G$12,0,1)</f>
        <v>1</v>
      </c>
      <c r="AP7424" s="86">
        <f t="shared" si="650"/>
        <v>1</v>
      </c>
      <c r="AR7424">
        <v>1</v>
      </c>
      <c r="AS7424">
        <v>0</v>
      </c>
      <c r="AT7424">
        <v>0</v>
      </c>
      <c r="AU7424">
        <v>0</v>
      </c>
      <c r="BA7424">
        <v>2</v>
      </c>
    </row>
    <row r="7425" spans="3:53" ht="12.75" x14ac:dyDescent="0.2">
      <c r="C7425" t="s">
        <v>1121</v>
      </c>
      <c r="D7425" t="s">
        <v>892</v>
      </c>
      <c r="E7425">
        <v>73.63</v>
      </c>
      <c r="F7425">
        <v>11.73</v>
      </c>
      <c r="G7425">
        <v>7.49</v>
      </c>
      <c r="H7425">
        <v>2570</v>
      </c>
      <c r="I7425">
        <v>17.081</v>
      </c>
      <c r="J7425" t="s">
        <v>78</v>
      </c>
      <c r="K7425">
        <v>58.5</v>
      </c>
      <c r="L7425">
        <v>73.091744999999989</v>
      </c>
      <c r="M7425">
        <v>1.338393275464971</v>
      </c>
      <c r="N7425">
        <v>73.000212000000005</v>
      </c>
      <c r="O7425">
        <v>1.4654587578457829</v>
      </c>
      <c r="P7425">
        <v>1206000</v>
      </c>
      <c r="Q7425">
        <v>1767000</v>
      </c>
      <c r="R7425">
        <v>0.68</v>
      </c>
      <c r="S7425">
        <v>36.051000000000002</v>
      </c>
      <c r="T7425">
        <v>5.9790000000000001</v>
      </c>
      <c r="U7425">
        <v>18.5684</v>
      </c>
      <c r="V7425">
        <v>2.3874068967117972</v>
      </c>
      <c r="AC7425">
        <v>86.92</v>
      </c>
      <c r="AD7425">
        <v>73.370099999999994</v>
      </c>
      <c r="AH7425" s="85">
        <f>IF(AND(M7425&lt;Variables!$G$6,M7425&gt;Variables!$G$5),0,1)</f>
        <v>1</v>
      </c>
      <c r="AI7425" s="85">
        <f t="shared" si="649"/>
        <v>0</v>
      </c>
      <c r="AJ7425" s="85">
        <f>IF(I7425&gt;Variables!$G$7,0,1)</f>
        <v>0</v>
      </c>
      <c r="AK7425" s="85">
        <f>IF(F7425&gt;Variables!$G$8,0,1)</f>
        <v>0</v>
      </c>
      <c r="AL7425" s="85">
        <f>IF(G7425&gt;Variables!$G$9,0,1)</f>
        <v>1</v>
      </c>
      <c r="AM7425" s="85">
        <f>IF(AND(K7425&gt;Variables!$G$10,K7425&lt;Variables!$G$11),0,1)</f>
        <v>0</v>
      </c>
      <c r="AN7425" s="103">
        <f>IF(H7425&lt;Variables!$G$13,1,0)</f>
        <v>0</v>
      </c>
      <c r="AO7425" s="101">
        <f>IF(R7425&lt;Variables!$G$12,0,1)</f>
        <v>0</v>
      </c>
      <c r="AP7425" s="86">
        <f t="shared" si="650"/>
        <v>1</v>
      </c>
      <c r="AR7425">
        <v>1</v>
      </c>
      <c r="AS7425">
        <v>0</v>
      </c>
      <c r="AT7425">
        <v>0</v>
      </c>
      <c r="AU7425">
        <v>0</v>
      </c>
      <c r="BA7425">
        <v>2</v>
      </c>
    </row>
    <row r="7426" spans="3:53" ht="12.75" x14ac:dyDescent="0.2">
      <c r="C7426" t="s">
        <v>1121</v>
      </c>
      <c r="D7426" t="s">
        <v>880</v>
      </c>
      <c r="E7426">
        <v>49.2</v>
      </c>
      <c r="F7426">
        <v>11.51</v>
      </c>
      <c r="G7426">
        <v>4.74</v>
      </c>
      <c r="H7426">
        <v>6210</v>
      </c>
      <c r="I7426">
        <v>75145.86</v>
      </c>
      <c r="J7426" t="s">
        <v>78</v>
      </c>
      <c r="K7426">
        <v>42.1</v>
      </c>
      <c r="L7426">
        <v>50.162190000000002</v>
      </c>
      <c r="M7426">
        <v>-3.0744072378020282</v>
      </c>
      <c r="N7426">
        <v>48.612760000000002</v>
      </c>
      <c r="O7426">
        <v>1.4893209108052941E-2</v>
      </c>
      <c r="P7426">
        <v>778315</v>
      </c>
      <c r="Q7426">
        <v>1262000</v>
      </c>
      <c r="R7426">
        <v>0.62</v>
      </c>
      <c r="S7426">
        <v>36.051000000000002</v>
      </c>
      <c r="T7426">
        <v>5.9790000000000001</v>
      </c>
      <c r="U7426">
        <v>18.5684</v>
      </c>
      <c r="V7426">
        <v>2.294947372170951</v>
      </c>
      <c r="AC7426">
        <v>49.49</v>
      </c>
      <c r="AD7426">
        <v>45.11</v>
      </c>
      <c r="AH7426" s="85">
        <f>IF(AND(M7426&lt;Variables!$G$6,M7426&gt;Variables!$G$5),0,1)</f>
        <v>0</v>
      </c>
      <c r="AI7426" s="85">
        <f t="shared" si="649"/>
        <v>0</v>
      </c>
      <c r="AJ7426" s="85">
        <f>IF(I7426&gt;Variables!$G$7,0,1)</f>
        <v>0</v>
      </c>
      <c r="AK7426" s="85">
        <f>IF(F7426&gt;Variables!$G$8,0,1)</f>
        <v>0</v>
      </c>
      <c r="AL7426" s="85">
        <f>IF(G7426&gt;Variables!$G$9,0,1)</f>
        <v>1</v>
      </c>
      <c r="AM7426" s="85">
        <f>IF(AND(K7426&gt;Variables!$G$10,K7426&lt;Variables!$G$11),0,1)</f>
        <v>1</v>
      </c>
      <c r="AN7426" s="103">
        <f>IF(H7426&lt;Variables!$G$13,1,0)</f>
        <v>0</v>
      </c>
      <c r="AO7426" s="101">
        <f>IF(R7426&lt;Variables!$G$12,0,1)</f>
        <v>0</v>
      </c>
      <c r="AP7426" s="86">
        <f t="shared" si="650"/>
        <v>1</v>
      </c>
      <c r="AR7426">
        <v>0</v>
      </c>
      <c r="AS7426">
        <v>0</v>
      </c>
      <c r="AT7426">
        <v>1</v>
      </c>
      <c r="AU7426">
        <v>0</v>
      </c>
      <c r="BA7426">
        <v>-2.25</v>
      </c>
    </row>
    <row r="7427" spans="3:53" ht="12.75" x14ac:dyDescent="0.2">
      <c r="C7427" t="s">
        <v>1121</v>
      </c>
      <c r="D7427" t="s">
        <v>624</v>
      </c>
      <c r="E7427">
        <v>0.02</v>
      </c>
      <c r="F7427">
        <v>8.6999999999999993</v>
      </c>
      <c r="G7427">
        <v>9.66</v>
      </c>
      <c r="H7427">
        <v>-99999</v>
      </c>
      <c r="I7427">
        <v>-66.635999999999996</v>
      </c>
      <c r="J7427" t="s">
        <v>78</v>
      </c>
      <c r="K7427">
        <v>55.18</v>
      </c>
      <c r="L7427">
        <v>1.7675E-2</v>
      </c>
      <c r="M7427">
        <v>-0.42432814710041689</v>
      </c>
      <c r="N7427">
        <v>1.723888888888889E-2</v>
      </c>
      <c r="O7427">
        <v>2.0947470190138548</v>
      </c>
      <c r="P7427">
        <v>2011000</v>
      </c>
      <c r="Q7427">
        <v>8096999.9999999991</v>
      </c>
      <c r="R7427">
        <v>0.25</v>
      </c>
      <c r="S7427">
        <v>36.051000000000002</v>
      </c>
      <c r="T7427">
        <v>5.9790000000000001</v>
      </c>
      <c r="U7427">
        <v>18.5684</v>
      </c>
      <c r="V7427">
        <v>2.438045213012729</v>
      </c>
      <c r="AC7427">
        <v>2.8000000000000001E-2</v>
      </c>
      <c r="AD7427">
        <v>1.7149999999999999E-2</v>
      </c>
      <c r="AH7427" s="85">
        <f>IF(AND(M7427&lt;Variables!$G$6,M7427&gt;Variables!$G$5),0,1)</f>
        <v>1</v>
      </c>
      <c r="AI7427" s="85">
        <f t="shared" si="649"/>
        <v>0</v>
      </c>
      <c r="AJ7427" s="85">
        <f>IF(I7427&gt;Variables!$G$7,0,1)</f>
        <v>1</v>
      </c>
      <c r="AK7427" s="85">
        <f>IF(F7427&gt;Variables!$G$8,0,1)</f>
        <v>1</v>
      </c>
      <c r="AL7427" s="85">
        <f>IF(G7427&gt;Variables!$G$9,0,1)</f>
        <v>1</v>
      </c>
      <c r="AM7427" s="85">
        <f>IF(AND(K7427&gt;Variables!$G$10,K7427&lt;Variables!$G$11),0,1)</f>
        <v>0</v>
      </c>
      <c r="AN7427" s="103">
        <f>IF(H7427&lt;Variables!$G$13,1,0)</f>
        <v>1</v>
      </c>
      <c r="AO7427" s="101">
        <f>IF(R7427&lt;Variables!$G$12,0,1)</f>
        <v>0</v>
      </c>
      <c r="AP7427" s="86">
        <f t="shared" si="650"/>
        <v>1</v>
      </c>
      <c r="AR7427">
        <v>0</v>
      </c>
      <c r="AS7427">
        <v>0</v>
      </c>
      <c r="AT7427">
        <v>1</v>
      </c>
      <c r="AU7427">
        <v>0</v>
      </c>
      <c r="BA7427">
        <v>-2.25</v>
      </c>
    </row>
    <row r="7428" spans="3:53" ht="12.75" x14ac:dyDescent="0.2">
      <c r="C7428" t="s">
        <v>1121</v>
      </c>
      <c r="D7428" t="s">
        <v>117</v>
      </c>
      <c r="E7428">
        <v>30.01</v>
      </c>
      <c r="F7428">
        <v>7.71</v>
      </c>
      <c r="G7428">
        <v>6.02</v>
      </c>
      <c r="H7428">
        <v>3970</v>
      </c>
      <c r="I7428">
        <v>-0.29499999999999998</v>
      </c>
      <c r="J7428" t="s">
        <v>78</v>
      </c>
      <c r="K7428">
        <v>48.19</v>
      </c>
      <c r="L7428">
        <v>30.177240000000001</v>
      </c>
      <c r="M7428">
        <v>-0.85243050722995029</v>
      </c>
      <c r="N7428">
        <v>29.604924</v>
      </c>
      <c r="O7428">
        <v>1.06426890337566</v>
      </c>
      <c r="P7428">
        <v>4730000</v>
      </c>
      <c r="Q7428">
        <v>15376000</v>
      </c>
      <c r="R7428">
        <v>0.31</v>
      </c>
      <c r="S7428">
        <v>36.051000000000002</v>
      </c>
      <c r="T7428">
        <v>5.9790000000000001</v>
      </c>
      <c r="U7428">
        <v>18.5684</v>
      </c>
      <c r="V7428">
        <v>2.365955700246146</v>
      </c>
      <c r="AC7428">
        <v>30.569900000000001</v>
      </c>
      <c r="AD7428">
        <v>29.27</v>
      </c>
      <c r="AH7428" s="85">
        <f>IF(AND(M7428&lt;Variables!$G$6,M7428&gt;Variables!$G$5),0,1)</f>
        <v>1</v>
      </c>
      <c r="AI7428" s="85">
        <f t="shared" si="649"/>
        <v>0</v>
      </c>
      <c r="AJ7428" s="85">
        <f>IF(I7428&gt;Variables!$G$7,0,1)</f>
        <v>1</v>
      </c>
      <c r="AK7428" s="85">
        <f>IF(F7428&gt;Variables!$G$8,0,1)</f>
        <v>1</v>
      </c>
      <c r="AL7428" s="85">
        <f>IF(G7428&gt;Variables!$G$9,0,1)</f>
        <v>1</v>
      </c>
      <c r="AM7428" s="85">
        <f>IF(AND(K7428&gt;Variables!$G$10,K7428&lt;Variables!$G$11),0,1)</f>
        <v>1</v>
      </c>
      <c r="AN7428" s="103">
        <f>IF(H7428&lt;Variables!$G$13,1,0)</f>
        <v>0</v>
      </c>
      <c r="AO7428" s="101">
        <f>IF(R7428&lt;Variables!$G$12,0,1)</f>
        <v>0</v>
      </c>
      <c r="AP7428" s="86">
        <f t="shared" si="650"/>
        <v>1</v>
      </c>
      <c r="AR7428">
        <v>0</v>
      </c>
      <c r="AS7428">
        <v>0</v>
      </c>
      <c r="AT7428">
        <v>1</v>
      </c>
      <c r="AU7428">
        <v>0</v>
      </c>
      <c r="BA7428">
        <v>-0.91</v>
      </c>
    </row>
    <row r="7429" spans="3:53" ht="12.75" x14ac:dyDescent="0.2">
      <c r="C7429" t="s">
        <v>1121</v>
      </c>
      <c r="D7429" t="s">
        <v>1108</v>
      </c>
      <c r="E7429">
        <v>93.54</v>
      </c>
      <c r="F7429">
        <v>7.37</v>
      </c>
      <c r="G7429">
        <v>4.9400000000000004</v>
      </c>
      <c r="H7429">
        <v>6160</v>
      </c>
      <c r="I7429">
        <v>166.559</v>
      </c>
      <c r="J7429" t="s">
        <v>78</v>
      </c>
      <c r="K7429">
        <v>71.12</v>
      </c>
      <c r="L7429">
        <v>93.005555000000001</v>
      </c>
      <c r="M7429">
        <v>0.46711725982388541</v>
      </c>
      <c r="N7429">
        <v>92.29949400000001</v>
      </c>
      <c r="O7429">
        <v>1.235657911624074</v>
      </c>
      <c r="P7429">
        <v>439587</v>
      </c>
      <c r="Q7429">
        <v>1334000</v>
      </c>
      <c r="R7429">
        <v>0.33</v>
      </c>
      <c r="S7429">
        <v>36.051000000000002</v>
      </c>
      <c r="T7429">
        <v>5.9790000000000001</v>
      </c>
      <c r="U7429">
        <v>18.5684</v>
      </c>
      <c r="V7429">
        <v>2.545166539513215</v>
      </c>
      <c r="AC7429">
        <v>94.49</v>
      </c>
      <c r="AD7429">
        <v>92.754999999999995</v>
      </c>
      <c r="AH7429" s="85">
        <f>IF(AND(M7429&lt;Variables!$G$6,M7429&gt;Variables!$G$5),0,1)</f>
        <v>1</v>
      </c>
      <c r="AI7429" s="85">
        <f t="shared" si="649"/>
        <v>0</v>
      </c>
      <c r="AJ7429" s="85">
        <f>IF(I7429&gt;Variables!$G$7,0,1)</f>
        <v>0</v>
      </c>
      <c r="AK7429" s="85">
        <f>IF(F7429&gt;Variables!$G$8,0,1)</f>
        <v>1</v>
      </c>
      <c r="AL7429" s="85">
        <f>IF(G7429&gt;Variables!$G$9,0,1)</f>
        <v>1</v>
      </c>
      <c r="AM7429" s="85">
        <f>IF(AND(K7429&gt;Variables!$G$10,K7429&lt;Variables!$G$11),0,1)</f>
        <v>0</v>
      </c>
      <c r="AN7429" s="103">
        <f>IF(H7429&lt;Variables!$G$13,1,0)</f>
        <v>0</v>
      </c>
      <c r="AO7429" s="101">
        <f>IF(R7429&lt;Variables!$G$12,0,1)</f>
        <v>0</v>
      </c>
      <c r="AP7429" s="86">
        <f t="shared" si="650"/>
        <v>1</v>
      </c>
      <c r="AR7429">
        <v>0</v>
      </c>
      <c r="AS7429">
        <v>1</v>
      </c>
      <c r="AT7429">
        <v>0</v>
      </c>
      <c r="AU7429">
        <v>0</v>
      </c>
      <c r="BA7429">
        <v>0.36</v>
      </c>
    </row>
    <row r="7430" spans="3:53" ht="12.75" x14ac:dyDescent="0.2">
      <c r="C7430" t="s">
        <v>1121</v>
      </c>
      <c r="D7430" t="s">
        <v>1111</v>
      </c>
      <c r="E7430">
        <v>35.81</v>
      </c>
      <c r="F7430">
        <v>6.72</v>
      </c>
      <c r="G7430">
        <v>5.26</v>
      </c>
      <c r="H7430">
        <v>2530</v>
      </c>
      <c r="I7430">
        <v>69.533000000000001</v>
      </c>
      <c r="J7430" t="s">
        <v>78</v>
      </c>
      <c r="K7430">
        <v>48.69</v>
      </c>
      <c r="L7430">
        <v>35.954549999999998</v>
      </c>
      <c r="M7430">
        <v>-0.46044241966592853</v>
      </c>
      <c r="N7430">
        <v>35.612416000000003</v>
      </c>
      <c r="O7430">
        <v>0.49584953741975352</v>
      </c>
      <c r="P7430">
        <v>243917</v>
      </c>
      <c r="Q7430">
        <v>720581</v>
      </c>
      <c r="R7430">
        <v>0.34</v>
      </c>
      <c r="S7430">
        <v>36.051000000000002</v>
      </c>
      <c r="T7430">
        <v>5.9790000000000001</v>
      </c>
      <c r="U7430">
        <v>18.5684</v>
      </c>
      <c r="V7430">
        <v>2.363657920313841</v>
      </c>
      <c r="AC7430">
        <v>37.44</v>
      </c>
      <c r="AD7430">
        <v>35.770000000000003</v>
      </c>
      <c r="AH7430" s="85">
        <f>IF(AND(M7430&lt;Variables!$G$6,M7430&gt;Variables!$G$5),0,1)</f>
        <v>1</v>
      </c>
      <c r="AI7430" s="85">
        <f t="shared" si="649"/>
        <v>0</v>
      </c>
      <c r="AJ7430" s="85">
        <f>IF(I7430&gt;Variables!$G$7,0,1)</f>
        <v>0</v>
      </c>
      <c r="AK7430" s="85">
        <f>IF(F7430&gt;Variables!$G$8,0,1)</f>
        <v>1</v>
      </c>
      <c r="AL7430" s="85">
        <f>IF(G7430&gt;Variables!$G$9,0,1)</f>
        <v>1</v>
      </c>
      <c r="AM7430" s="85">
        <f>IF(AND(K7430&gt;Variables!$G$10,K7430&lt;Variables!$G$11),0,1)</f>
        <v>1</v>
      </c>
      <c r="AN7430" s="103">
        <f>IF(H7430&lt;Variables!$G$13,1,0)</f>
        <v>0</v>
      </c>
      <c r="AO7430" s="101">
        <f>IF(R7430&lt;Variables!$G$12,0,1)</f>
        <v>0</v>
      </c>
      <c r="AP7430" s="86">
        <f t="shared" si="650"/>
        <v>1</v>
      </c>
      <c r="AR7430">
        <v>1</v>
      </c>
      <c r="AS7430">
        <v>0</v>
      </c>
      <c r="AT7430">
        <v>0</v>
      </c>
      <c r="AU7430">
        <v>0</v>
      </c>
      <c r="BA7430">
        <v>1.19</v>
      </c>
    </row>
    <row r="7431" spans="3:53" ht="12.75" x14ac:dyDescent="0.2">
      <c r="C7431" t="s">
        <v>1121</v>
      </c>
      <c r="D7431" t="s">
        <v>255</v>
      </c>
      <c r="E7431">
        <v>9.31</v>
      </c>
      <c r="F7431">
        <v>28.17</v>
      </c>
      <c r="G7431">
        <v>22.98</v>
      </c>
      <c r="H7431">
        <v>902.13</v>
      </c>
      <c r="I7431">
        <v>19.248999999999999</v>
      </c>
      <c r="J7431" t="s">
        <v>78</v>
      </c>
      <c r="K7431">
        <v>61.78</v>
      </c>
      <c r="L7431">
        <v>9.1212699999999991</v>
      </c>
      <c r="M7431">
        <v>1.523143158792583</v>
      </c>
      <c r="N7431">
        <v>8.8176760000000005</v>
      </c>
      <c r="O7431">
        <v>5.0186012731699234</v>
      </c>
      <c r="P7431">
        <v>28220000</v>
      </c>
      <c r="Q7431">
        <v>6960000</v>
      </c>
      <c r="R7431">
        <v>4.05</v>
      </c>
      <c r="S7431">
        <v>36.051000000000002</v>
      </c>
      <c r="T7431">
        <v>5.9790000000000001</v>
      </c>
      <c r="U7431">
        <v>18.5684</v>
      </c>
      <c r="V7431">
        <v>2.397620772797648</v>
      </c>
      <c r="AC7431">
        <v>10</v>
      </c>
      <c r="AD7431">
        <v>8.33</v>
      </c>
      <c r="AH7431" s="85">
        <f>IF(AND(M7431&lt;Variables!$G$6,M7431&gt;Variables!$G$5),0,1)</f>
        <v>1</v>
      </c>
      <c r="AI7431" s="85">
        <f t="shared" si="649"/>
        <v>0</v>
      </c>
      <c r="AJ7431" s="85">
        <f>IF(I7431&gt;Variables!$G$7,0,1)</f>
        <v>0</v>
      </c>
      <c r="AK7431" s="85">
        <f>IF(F7431&gt;Variables!$G$8,0,1)</f>
        <v>0</v>
      </c>
      <c r="AL7431" s="85">
        <f>IF(G7431&gt;Variables!$G$9,0,1)</f>
        <v>0</v>
      </c>
      <c r="AM7431" s="85">
        <f>IF(AND(K7431&gt;Variables!$G$10,K7431&lt;Variables!$G$11),0,1)</f>
        <v>0</v>
      </c>
      <c r="AN7431" s="103">
        <f>IF(H7431&lt;Variables!$G$13,1,0)</f>
        <v>1</v>
      </c>
      <c r="AO7431" s="101">
        <f>IF(R7431&lt;Variables!$G$12,0,1)</f>
        <v>1</v>
      </c>
      <c r="AP7431" s="86">
        <f t="shared" si="650"/>
        <v>1</v>
      </c>
      <c r="AR7431">
        <v>1</v>
      </c>
      <c r="AS7431">
        <v>0</v>
      </c>
      <c r="AT7431">
        <v>0</v>
      </c>
      <c r="AU7431">
        <v>0</v>
      </c>
      <c r="BA7431">
        <v>2</v>
      </c>
    </row>
    <row r="7432" spans="3:53" ht="12.75" x14ac:dyDescent="0.2">
      <c r="C7432" t="s">
        <v>1121</v>
      </c>
      <c r="D7432" t="s">
        <v>1123</v>
      </c>
      <c r="E7432">
        <v>4.88</v>
      </c>
      <c r="F7432">
        <v>12.7</v>
      </c>
      <c r="G7432">
        <v>0</v>
      </c>
      <c r="H7432">
        <v>-99999</v>
      </c>
      <c r="I7432">
        <v>1E-3</v>
      </c>
      <c r="J7432" t="s">
        <v>78</v>
      </c>
      <c r="K7432">
        <v>-99999</v>
      </c>
      <c r="L7432">
        <v>-99999</v>
      </c>
      <c r="M7432">
        <v>-99999</v>
      </c>
      <c r="N7432">
        <v>4.88</v>
      </c>
      <c r="O7432">
        <v>0</v>
      </c>
      <c r="P7432">
        <v>1611000</v>
      </c>
      <c r="Q7432">
        <v>429</v>
      </c>
      <c r="R7432">
        <v>3755.24</v>
      </c>
      <c r="S7432">
        <v>36.051000000000002</v>
      </c>
      <c r="T7432">
        <v>5.9790000000000001</v>
      </c>
      <c r="U7432">
        <v>18.5684</v>
      </c>
      <c r="V7432">
        <v>-99999</v>
      </c>
      <c r="AC7432">
        <v>4.88</v>
      </c>
      <c r="AD7432">
        <v>4.5999999999999996</v>
      </c>
      <c r="AH7432" s="85">
        <f>IF(AND(M7432&lt;Variables!$G$6,M7432&gt;Variables!$G$5),0,1)</f>
        <v>1</v>
      </c>
      <c r="AI7432" s="85">
        <f t="shared" si="649"/>
        <v>1</v>
      </c>
      <c r="AJ7432" s="85">
        <f>IF(I7432&gt;Variables!$G$7,0,1)</f>
        <v>0</v>
      </c>
      <c r="AK7432" s="85">
        <f>IF(F7432&gt;Variables!$G$8,0,1)</f>
        <v>0</v>
      </c>
      <c r="AL7432" s="85">
        <f>IF(G7432&gt;Variables!$G$9,0,1)</f>
        <v>1</v>
      </c>
      <c r="AM7432" s="85">
        <f>IF(AND(K7432&gt;Variables!$G$10,K7432&lt;Variables!$G$11),0,1)</f>
        <v>1</v>
      </c>
      <c r="AN7432" s="103">
        <f>IF(H7432&lt;Variables!$G$13,1,0)</f>
        <v>1</v>
      </c>
      <c r="AO7432" s="101">
        <f>IF(R7432&lt;Variables!$G$12,0,1)</f>
        <v>1</v>
      </c>
      <c r="AP7432" s="86">
        <f t="shared" si="650"/>
        <v>1</v>
      </c>
      <c r="AR7432">
        <v>0</v>
      </c>
      <c r="AS7432">
        <v>0</v>
      </c>
      <c r="AT7432">
        <v>1</v>
      </c>
      <c r="AU7432">
        <v>0</v>
      </c>
      <c r="BA7432">
        <v>-2.25</v>
      </c>
    </row>
    <row r="7433" spans="3:53" ht="12.75" x14ac:dyDescent="0.2">
      <c r="C7433" t="s">
        <v>1121</v>
      </c>
      <c r="D7433" t="s">
        <v>1110</v>
      </c>
      <c r="E7433">
        <v>88.5</v>
      </c>
      <c r="F7433">
        <v>5.72</v>
      </c>
      <c r="G7433">
        <v>2.13</v>
      </c>
      <c r="H7433">
        <v>8300</v>
      </c>
      <c r="I7433">
        <v>48.947000000000003</v>
      </c>
      <c r="J7433" t="s">
        <v>78</v>
      </c>
      <c r="K7433">
        <v>41.29</v>
      </c>
      <c r="L7433">
        <v>89.177404999999993</v>
      </c>
      <c r="M7433">
        <v>-0.68111984195996733</v>
      </c>
      <c r="N7433">
        <v>89.047256000000004</v>
      </c>
      <c r="O7433">
        <v>-0.53595812093301476</v>
      </c>
      <c r="P7433">
        <v>529465</v>
      </c>
      <c r="Q7433">
        <v>713820</v>
      </c>
      <c r="R7433">
        <v>0.74</v>
      </c>
      <c r="S7433">
        <v>36.051000000000002</v>
      </c>
      <c r="T7433">
        <v>5.9790000000000001</v>
      </c>
      <c r="U7433">
        <v>18.5684</v>
      </c>
      <c r="V7433">
        <v>2.277340300448774</v>
      </c>
      <c r="AC7433">
        <v>89</v>
      </c>
      <c r="AD7433">
        <v>86.4</v>
      </c>
      <c r="AH7433" s="85">
        <f>IF(AND(M7433&lt;Variables!$G$6,M7433&gt;Variables!$G$5),0,1)</f>
        <v>1</v>
      </c>
      <c r="AI7433" s="85">
        <f t="shared" si="649"/>
        <v>0</v>
      </c>
      <c r="AJ7433" s="85">
        <f>IF(I7433&gt;Variables!$G$7,0,1)</f>
        <v>0</v>
      </c>
      <c r="AK7433" s="85">
        <f>IF(F7433&gt;Variables!$G$8,0,1)</f>
        <v>1</v>
      </c>
      <c r="AL7433" s="85">
        <f>IF(G7433&gt;Variables!$G$9,0,1)</f>
        <v>1</v>
      </c>
      <c r="AM7433" s="85">
        <f>IF(AND(K7433&gt;Variables!$G$10,K7433&lt;Variables!$G$11),0,1)</f>
        <v>1</v>
      </c>
      <c r="AN7433" s="103">
        <f>IF(H7433&lt;Variables!$G$13,1,0)</f>
        <v>0</v>
      </c>
      <c r="AO7433" s="101">
        <f>IF(R7433&lt;Variables!$G$12,0,1)</f>
        <v>0</v>
      </c>
      <c r="AP7433" s="86">
        <f t="shared" si="650"/>
        <v>1</v>
      </c>
      <c r="AR7433">
        <v>0</v>
      </c>
      <c r="AS7433">
        <v>0</v>
      </c>
      <c r="AT7433">
        <v>1</v>
      </c>
      <c r="AU7433">
        <v>0</v>
      </c>
      <c r="BA7433">
        <v>-1.59</v>
      </c>
    </row>
    <row r="7434" spans="3:53" ht="12.75" x14ac:dyDescent="0.2">
      <c r="C7434" t="s">
        <v>1124</v>
      </c>
      <c r="D7434" t="s">
        <v>1108</v>
      </c>
      <c r="E7434">
        <v>93.14</v>
      </c>
      <c r="F7434">
        <v>7.03</v>
      </c>
      <c r="G7434">
        <v>4.6500000000000004</v>
      </c>
      <c r="H7434">
        <v>6160</v>
      </c>
      <c r="I7434">
        <v>166.19200000000001</v>
      </c>
      <c r="J7434" t="s">
        <v>78</v>
      </c>
      <c r="K7434">
        <v>56.94</v>
      </c>
      <c r="L7434">
        <v>93.105184999999992</v>
      </c>
      <c r="M7434">
        <v>8.0355352926923654E-2</v>
      </c>
      <c r="N7434">
        <v>92.522570000000002</v>
      </c>
      <c r="O7434">
        <v>0.71056175806617239</v>
      </c>
      <c r="P7434">
        <v>458653</v>
      </c>
      <c r="Q7434">
        <v>1334000</v>
      </c>
      <c r="R7434">
        <v>0.34</v>
      </c>
      <c r="S7434">
        <v>28.209</v>
      </c>
      <c r="T7434">
        <v>5.6639999999999997</v>
      </c>
      <c r="U7434">
        <v>15.286</v>
      </c>
      <c r="V7434">
        <v>2.4351986209846839</v>
      </c>
      <c r="AC7434">
        <v>94.49</v>
      </c>
      <c r="AD7434">
        <v>92.754999999999995</v>
      </c>
      <c r="AH7434" s="85">
        <f>IF(AND(M7434&lt;Variables!$G$6,M7434&gt;Variables!$G$5),0,1)</f>
        <v>1</v>
      </c>
      <c r="AI7434" s="85">
        <f t="shared" si="649"/>
        <v>0</v>
      </c>
      <c r="AJ7434" s="85">
        <f>IF(I7434&gt;Variables!$G$7,0,1)</f>
        <v>0</v>
      </c>
      <c r="AK7434" s="85">
        <f>IF(F7434&gt;Variables!$G$8,0,1)</f>
        <v>1</v>
      </c>
      <c r="AL7434" s="85">
        <f>IF(G7434&gt;Variables!$G$9,0,1)</f>
        <v>1</v>
      </c>
      <c r="AM7434" s="85">
        <f>IF(AND(K7434&gt;Variables!$G$10,K7434&lt;Variables!$G$11),0,1)</f>
        <v>0</v>
      </c>
      <c r="AN7434" s="103">
        <f>IF(H7434&lt;Variables!$G$13,1,0)</f>
        <v>0</v>
      </c>
      <c r="AO7434" s="101">
        <f>IF(R7434&lt;Variables!$G$12,0,1)</f>
        <v>0</v>
      </c>
      <c r="AP7434" s="86">
        <f t="shared" si="650"/>
        <v>1</v>
      </c>
      <c r="AR7434">
        <v>0</v>
      </c>
      <c r="AS7434">
        <v>1</v>
      </c>
      <c r="AT7434">
        <v>0</v>
      </c>
      <c r="AU7434">
        <v>0</v>
      </c>
      <c r="BA7434">
        <v>0.83</v>
      </c>
    </row>
    <row r="7435" spans="3:53" ht="12.75" x14ac:dyDescent="0.2">
      <c r="C7435" t="s">
        <v>1124</v>
      </c>
      <c r="D7435" t="s">
        <v>1123</v>
      </c>
      <c r="E7435">
        <v>4.75</v>
      </c>
      <c r="F7435">
        <v>12.7</v>
      </c>
      <c r="G7435">
        <v>0</v>
      </c>
      <c r="H7435">
        <v>-99999</v>
      </c>
      <c r="I7435">
        <v>1E-3</v>
      </c>
      <c r="J7435" t="s">
        <v>78</v>
      </c>
      <c r="K7435">
        <v>-99999</v>
      </c>
      <c r="L7435">
        <v>4.88</v>
      </c>
      <c r="M7435">
        <v>0</v>
      </c>
      <c r="N7435">
        <v>4.88</v>
      </c>
      <c r="O7435">
        <v>0</v>
      </c>
      <c r="P7435">
        <v>1611000</v>
      </c>
      <c r="Q7435">
        <v>429</v>
      </c>
      <c r="R7435">
        <v>3755.24</v>
      </c>
      <c r="S7435">
        <v>28.209</v>
      </c>
      <c r="T7435">
        <v>5.6639999999999997</v>
      </c>
      <c r="U7435">
        <v>15.286</v>
      </c>
      <c r="V7435">
        <v>-99999</v>
      </c>
      <c r="AC7435">
        <v>4.75</v>
      </c>
      <c r="AD7435">
        <v>4.5999999999999996</v>
      </c>
      <c r="AH7435" s="85">
        <f>IF(AND(M7435&lt;Variables!$G$6,M7435&gt;Variables!$G$5),0,1)</f>
        <v>1</v>
      </c>
      <c r="AI7435" s="85">
        <f t="shared" si="649"/>
        <v>1</v>
      </c>
      <c r="AJ7435" s="85">
        <f>IF(I7435&gt;Variables!$G$7,0,1)</f>
        <v>0</v>
      </c>
      <c r="AK7435" s="85">
        <f>IF(F7435&gt;Variables!$G$8,0,1)</f>
        <v>0</v>
      </c>
      <c r="AL7435" s="85">
        <f>IF(G7435&gt;Variables!$G$9,0,1)</f>
        <v>1</v>
      </c>
      <c r="AM7435" s="85">
        <f>IF(AND(K7435&gt;Variables!$G$10,K7435&lt;Variables!$G$11),0,1)</f>
        <v>1</v>
      </c>
      <c r="AN7435" s="103">
        <f>IF(H7435&lt;Variables!$G$13,1,0)</f>
        <v>1</v>
      </c>
      <c r="AO7435" s="101">
        <f>IF(R7435&lt;Variables!$G$12,0,1)</f>
        <v>1</v>
      </c>
      <c r="AP7435" s="86">
        <f t="shared" si="650"/>
        <v>1</v>
      </c>
      <c r="AR7435">
        <v>0</v>
      </c>
      <c r="AS7435">
        <v>0</v>
      </c>
      <c r="AT7435">
        <v>1</v>
      </c>
      <c r="AU7435">
        <v>0</v>
      </c>
      <c r="BA7435">
        <v>-2.25</v>
      </c>
    </row>
    <row r="7436" spans="3:53" ht="12.75" x14ac:dyDescent="0.2">
      <c r="C7436" t="s">
        <v>1124</v>
      </c>
      <c r="D7436" t="s">
        <v>1104</v>
      </c>
      <c r="E7436">
        <v>17.66</v>
      </c>
      <c r="F7436">
        <v>101.33</v>
      </c>
      <c r="G7436">
        <v>20.13</v>
      </c>
      <c r="H7436">
        <v>137.5</v>
      </c>
      <c r="I7436">
        <v>-56.593000000000004</v>
      </c>
      <c r="J7436" t="s">
        <v>78</v>
      </c>
      <c r="K7436">
        <v>47.64</v>
      </c>
      <c r="L7436">
        <v>17.586504999999999</v>
      </c>
      <c r="M7436">
        <v>-1.913427369451741</v>
      </c>
      <c r="N7436">
        <v>17.123636000000001</v>
      </c>
      <c r="O7436">
        <v>0.7379507483107115</v>
      </c>
      <c r="P7436">
        <v>80256000</v>
      </c>
      <c r="Q7436">
        <v>644601</v>
      </c>
      <c r="R7436">
        <v>124.5</v>
      </c>
      <c r="S7436">
        <v>28.209</v>
      </c>
      <c r="T7436">
        <v>5.6639999999999997</v>
      </c>
      <c r="U7436">
        <v>15.286</v>
      </c>
      <c r="V7436">
        <v>2.3792582029523208</v>
      </c>
      <c r="AC7436">
        <v>17.829999999999998</v>
      </c>
      <c r="AD7436">
        <v>13.6</v>
      </c>
      <c r="AH7436" s="85">
        <f>IF(AND(M7436&lt;Variables!$G$6,M7436&gt;Variables!$G$5),0,1)</f>
        <v>1</v>
      </c>
      <c r="AI7436" s="85">
        <f t="shared" si="649"/>
        <v>0</v>
      </c>
      <c r="AJ7436" s="85">
        <f>IF(I7436&gt;Variables!$G$7,0,1)</f>
        <v>1</v>
      </c>
      <c r="AK7436" s="85">
        <f>IF(F7436&gt;Variables!$G$8,0,1)</f>
        <v>0</v>
      </c>
      <c r="AL7436" s="85">
        <f>IF(G7436&gt;Variables!$G$9,0,1)</f>
        <v>0</v>
      </c>
      <c r="AM7436" s="85">
        <f>IF(AND(K7436&gt;Variables!$G$10,K7436&lt;Variables!$G$11),0,1)</f>
        <v>1</v>
      </c>
      <c r="AN7436" s="103">
        <f>IF(H7436&lt;Variables!$G$13,1,0)</f>
        <v>1</v>
      </c>
      <c r="AO7436" s="101">
        <f>IF(R7436&lt;Variables!$G$12,0,1)</f>
        <v>1</v>
      </c>
      <c r="AP7436" s="86">
        <f t="shared" si="650"/>
        <v>1</v>
      </c>
      <c r="AR7436">
        <v>0</v>
      </c>
      <c r="AS7436">
        <v>0</v>
      </c>
      <c r="AT7436">
        <v>1</v>
      </c>
      <c r="AU7436">
        <v>0</v>
      </c>
      <c r="BA7436">
        <v>-2.25</v>
      </c>
    </row>
    <row r="7437" spans="3:53" ht="12.75" x14ac:dyDescent="0.2">
      <c r="C7437" t="s">
        <v>1124</v>
      </c>
      <c r="D7437" t="s">
        <v>255</v>
      </c>
      <c r="E7437">
        <v>9.3699999999999992</v>
      </c>
      <c r="F7437">
        <v>32.049999999999997</v>
      </c>
      <c r="G7437">
        <v>25.83</v>
      </c>
      <c r="H7437">
        <v>902.13</v>
      </c>
      <c r="I7437">
        <v>19.702000000000002</v>
      </c>
      <c r="J7437" t="s">
        <v>78</v>
      </c>
      <c r="K7437">
        <v>67.47</v>
      </c>
      <c r="L7437">
        <v>9.2306400000000011</v>
      </c>
      <c r="M7437">
        <v>2.647270395118849</v>
      </c>
      <c r="N7437">
        <v>8.9604100000000013</v>
      </c>
      <c r="O7437">
        <v>5.7429291739998307</v>
      </c>
      <c r="P7437">
        <v>31090000</v>
      </c>
      <c r="Q7437">
        <v>6960000</v>
      </c>
      <c r="R7437">
        <v>4.47</v>
      </c>
      <c r="S7437">
        <v>28.209</v>
      </c>
      <c r="T7437">
        <v>5.6639999999999997</v>
      </c>
      <c r="U7437">
        <v>15.286</v>
      </c>
      <c r="V7437">
        <v>2.3455964834646359</v>
      </c>
      <c r="AC7437">
        <v>10</v>
      </c>
      <c r="AD7437">
        <v>8.33</v>
      </c>
      <c r="AH7437" s="85">
        <f>IF(AND(M7437&lt;Variables!$G$6,M7437&gt;Variables!$G$5),0,1)</f>
        <v>1</v>
      </c>
      <c r="AI7437" s="85">
        <f t="shared" ref="AI7437:AI7500" si="651">IF(L7437&gt;N7437,0,1)</f>
        <v>0</v>
      </c>
      <c r="AJ7437" s="85">
        <f>IF(I7437&gt;Variables!$G$7,0,1)</f>
        <v>0</v>
      </c>
      <c r="AK7437" s="85">
        <f>IF(F7437&gt;Variables!$G$8,0,1)</f>
        <v>0</v>
      </c>
      <c r="AL7437" s="85">
        <f>IF(G7437&gt;Variables!$G$9,0,1)</f>
        <v>0</v>
      </c>
      <c r="AM7437" s="85">
        <f>IF(AND(K7437&gt;Variables!$G$10,K7437&lt;Variables!$G$11),0,1)</f>
        <v>0</v>
      </c>
      <c r="AN7437" s="103">
        <f>IF(H7437&lt;Variables!$G$13,1,0)</f>
        <v>1</v>
      </c>
      <c r="AO7437" s="101">
        <f>IF(R7437&lt;Variables!$G$12,0,1)</f>
        <v>1</v>
      </c>
      <c r="AP7437" s="86">
        <f t="shared" ref="AP7437:AP7500" si="652">IF(J7437="Pass", 0,1)</f>
        <v>1</v>
      </c>
      <c r="AR7437">
        <v>0</v>
      </c>
      <c r="AS7437">
        <v>0</v>
      </c>
      <c r="AT7437">
        <v>1</v>
      </c>
      <c r="AU7437">
        <v>0</v>
      </c>
      <c r="BA7437">
        <v>-2.25</v>
      </c>
    </row>
    <row r="7438" spans="3:53" ht="12.75" x14ac:dyDescent="0.2">
      <c r="C7438" t="s">
        <v>1124</v>
      </c>
      <c r="D7438" t="s">
        <v>1106</v>
      </c>
      <c r="E7438">
        <v>4.17</v>
      </c>
      <c r="F7438">
        <v>28.04</v>
      </c>
      <c r="G7438">
        <v>8.68</v>
      </c>
      <c r="H7438">
        <v>219.72</v>
      </c>
      <c r="I7438">
        <v>-11.238</v>
      </c>
      <c r="J7438" t="s">
        <v>78</v>
      </c>
      <c r="K7438">
        <v>61.47</v>
      </c>
      <c r="L7438">
        <v>3.9779550000000001</v>
      </c>
      <c r="M7438">
        <v>3.822190044884866</v>
      </c>
      <c r="N7438">
        <v>4.0405720000000001</v>
      </c>
      <c r="O7438">
        <v>2.2132509951561272</v>
      </c>
      <c r="P7438">
        <v>7290000</v>
      </c>
      <c r="Q7438">
        <v>638420</v>
      </c>
      <c r="R7438">
        <v>11.42</v>
      </c>
      <c r="S7438">
        <v>28.209</v>
      </c>
      <c r="T7438">
        <v>5.6639999999999997</v>
      </c>
      <c r="U7438">
        <v>15.286</v>
      </c>
      <c r="V7438">
        <v>2.2598408376077659</v>
      </c>
      <c r="AC7438">
        <v>4.7300000000000004</v>
      </c>
      <c r="AD7438">
        <v>3.38</v>
      </c>
      <c r="AH7438" s="85">
        <f>IF(AND(M7438&lt;Variables!$G$6,M7438&gt;Variables!$G$5),0,1)</f>
        <v>1</v>
      </c>
      <c r="AI7438" s="85">
        <f t="shared" si="651"/>
        <v>1</v>
      </c>
      <c r="AJ7438" s="85">
        <f>IF(I7438&gt;Variables!$G$7,0,1)</f>
        <v>1</v>
      </c>
      <c r="AK7438" s="85">
        <f>IF(F7438&gt;Variables!$G$8,0,1)</f>
        <v>0</v>
      </c>
      <c r="AL7438" s="85">
        <f>IF(G7438&gt;Variables!$G$9,0,1)</f>
        <v>1</v>
      </c>
      <c r="AM7438" s="85">
        <f>IF(AND(K7438&gt;Variables!$G$10,K7438&lt;Variables!$G$11),0,1)</f>
        <v>0</v>
      </c>
      <c r="AN7438" s="103">
        <f>IF(H7438&lt;Variables!$G$13,1,0)</f>
        <v>1</v>
      </c>
      <c r="AO7438" s="101">
        <f>IF(R7438&lt;Variables!$G$12,0,1)</f>
        <v>1</v>
      </c>
      <c r="AP7438" s="86">
        <f t="shared" si="652"/>
        <v>1</v>
      </c>
      <c r="AR7438">
        <v>0</v>
      </c>
      <c r="AS7438">
        <v>0</v>
      </c>
      <c r="AT7438">
        <v>1</v>
      </c>
      <c r="AU7438">
        <v>0</v>
      </c>
      <c r="BA7438">
        <v>-2.25</v>
      </c>
    </row>
    <row r="7439" spans="3:53" ht="12.75" x14ac:dyDescent="0.2">
      <c r="C7439" t="s">
        <v>1124</v>
      </c>
      <c r="D7439" t="s">
        <v>1120</v>
      </c>
      <c r="E7439">
        <v>3.13</v>
      </c>
      <c r="F7439">
        <v>27.76</v>
      </c>
      <c r="G7439">
        <v>0.32</v>
      </c>
      <c r="H7439">
        <v>35.57</v>
      </c>
      <c r="I7439">
        <v>-2.5999999999999999E-2</v>
      </c>
      <c r="J7439" t="s">
        <v>78</v>
      </c>
      <c r="K7439">
        <v>62.82</v>
      </c>
      <c r="L7439">
        <v>3.1218421052631582</v>
      </c>
      <c r="M7439">
        <v>-5.580375958865063E-2</v>
      </c>
      <c r="N7439">
        <v>3.1221675000000011</v>
      </c>
      <c r="O7439">
        <v>-6.6220021827809575E-2</v>
      </c>
      <c r="P7439">
        <v>1540000</v>
      </c>
      <c r="Q7439">
        <v>168590</v>
      </c>
      <c r="R7439">
        <v>9.1300000000000008</v>
      </c>
      <c r="S7439">
        <v>28.209</v>
      </c>
      <c r="T7439">
        <v>5.6639999999999997</v>
      </c>
      <c r="U7439">
        <v>15.286</v>
      </c>
      <c r="V7439">
        <v>2.503332185072916</v>
      </c>
      <c r="AC7439">
        <v>3.14</v>
      </c>
      <c r="AD7439">
        <v>3.12</v>
      </c>
      <c r="AH7439" s="85">
        <f>IF(AND(M7439&lt;Variables!$G$6,M7439&gt;Variables!$G$5),0,1)</f>
        <v>1</v>
      </c>
      <c r="AI7439" s="85">
        <f t="shared" si="651"/>
        <v>1</v>
      </c>
      <c r="AJ7439" s="85">
        <f>IF(I7439&gt;Variables!$G$7,0,1)</f>
        <v>1</v>
      </c>
      <c r="AK7439" s="85">
        <f>IF(F7439&gt;Variables!$G$8,0,1)</f>
        <v>0</v>
      </c>
      <c r="AL7439" s="85">
        <f>IF(G7439&gt;Variables!$G$9,0,1)</f>
        <v>1</v>
      </c>
      <c r="AM7439" s="85">
        <f>IF(AND(K7439&gt;Variables!$G$10,K7439&lt;Variables!$G$11),0,1)</f>
        <v>0</v>
      </c>
      <c r="AN7439" s="103">
        <f>IF(H7439&lt;Variables!$G$13,1,0)</f>
        <v>1</v>
      </c>
      <c r="AO7439" s="101">
        <f>IF(R7439&lt;Variables!$G$12,0,1)</f>
        <v>1</v>
      </c>
      <c r="AP7439" s="86">
        <f t="shared" si="652"/>
        <v>1</v>
      </c>
      <c r="AR7439">
        <v>0</v>
      </c>
      <c r="AS7439">
        <v>1</v>
      </c>
      <c r="AT7439">
        <v>0</v>
      </c>
      <c r="AU7439">
        <v>0</v>
      </c>
      <c r="BA7439">
        <v>-0.01</v>
      </c>
    </row>
    <row r="7440" spans="3:53" ht="12.75" x14ac:dyDescent="0.2">
      <c r="C7440" t="s">
        <v>1124</v>
      </c>
      <c r="D7440" t="s">
        <v>530</v>
      </c>
      <c r="E7440">
        <v>23.78</v>
      </c>
      <c r="F7440">
        <v>20.65</v>
      </c>
      <c r="G7440">
        <v>-4.13</v>
      </c>
      <c r="H7440">
        <v>201.8</v>
      </c>
      <c r="I7440">
        <v>-14.159000000000001</v>
      </c>
      <c r="J7440" t="s">
        <v>78</v>
      </c>
      <c r="K7440">
        <v>45.72</v>
      </c>
      <c r="L7440">
        <v>24.418500000000002</v>
      </c>
      <c r="M7440">
        <v>-1.845322194237967</v>
      </c>
      <c r="N7440">
        <v>24.61507872340426</v>
      </c>
      <c r="O7440">
        <v>-2.6291962364878358</v>
      </c>
      <c r="P7440">
        <v>1580000</v>
      </c>
      <c r="Q7440">
        <v>329330</v>
      </c>
      <c r="R7440">
        <v>4.8</v>
      </c>
      <c r="S7440">
        <v>28.209</v>
      </c>
      <c r="T7440">
        <v>5.6639999999999997</v>
      </c>
      <c r="U7440">
        <v>15.286</v>
      </c>
      <c r="V7440">
        <v>2.3478282137232021</v>
      </c>
      <c r="AC7440">
        <v>25.5</v>
      </c>
      <c r="AD7440">
        <v>21.58</v>
      </c>
      <c r="AH7440" s="85">
        <f>IF(AND(M7440&lt;Variables!$G$6,M7440&gt;Variables!$G$5),0,1)</f>
        <v>1</v>
      </c>
      <c r="AI7440" s="85">
        <f t="shared" si="651"/>
        <v>1</v>
      </c>
      <c r="AJ7440" s="85">
        <f>IF(I7440&gt;Variables!$G$7,0,1)</f>
        <v>1</v>
      </c>
      <c r="AK7440" s="85">
        <f>IF(F7440&gt;Variables!$G$8,0,1)</f>
        <v>0</v>
      </c>
      <c r="AL7440" s="85">
        <f>IF(G7440&gt;Variables!$G$9,0,1)</f>
        <v>1</v>
      </c>
      <c r="AM7440" s="85">
        <f>IF(AND(K7440&gt;Variables!$G$10,K7440&lt;Variables!$G$11),0,1)</f>
        <v>1</v>
      </c>
      <c r="AN7440" s="103">
        <f>IF(H7440&lt;Variables!$G$13,1,0)</f>
        <v>1</v>
      </c>
      <c r="AO7440" s="101">
        <f>IF(R7440&lt;Variables!$G$12,0,1)</f>
        <v>1</v>
      </c>
      <c r="AP7440" s="86">
        <f t="shared" si="652"/>
        <v>1</v>
      </c>
      <c r="AR7440">
        <v>1</v>
      </c>
      <c r="AS7440">
        <v>0</v>
      </c>
      <c r="AT7440">
        <v>0</v>
      </c>
      <c r="AU7440">
        <v>0</v>
      </c>
      <c r="BA7440">
        <v>2</v>
      </c>
    </row>
    <row r="7441" spans="3:53" ht="12.75" x14ac:dyDescent="0.2">
      <c r="C7441" t="s">
        <v>1124</v>
      </c>
      <c r="D7441" t="s">
        <v>923</v>
      </c>
      <c r="E7441">
        <v>4.18</v>
      </c>
      <c r="F7441">
        <v>13.91</v>
      </c>
      <c r="G7441">
        <v>-9.7200000000000006</v>
      </c>
      <c r="H7441">
        <v>42.47</v>
      </c>
      <c r="I7441">
        <v>-85.688000000000002</v>
      </c>
      <c r="J7441" t="s">
        <v>78</v>
      </c>
      <c r="K7441">
        <v>51.12</v>
      </c>
      <c r="L7441">
        <v>4.1189349999999996</v>
      </c>
      <c r="M7441">
        <v>1.482543424453147</v>
      </c>
      <c r="N7441">
        <v>4.2544740000000001</v>
      </c>
      <c r="O7441">
        <v>-1.750486664156377</v>
      </c>
      <c r="P7441">
        <v>7390000</v>
      </c>
      <c r="Q7441">
        <v>531880</v>
      </c>
      <c r="R7441">
        <v>13.89</v>
      </c>
      <c r="S7441">
        <v>28.209</v>
      </c>
      <c r="T7441">
        <v>5.6639999999999997</v>
      </c>
      <c r="U7441">
        <v>15.286</v>
      </c>
      <c r="V7441">
        <v>2.3352616953052192</v>
      </c>
      <c r="AC7441">
        <v>4.5999999999999996</v>
      </c>
      <c r="AD7441">
        <v>3.92</v>
      </c>
      <c r="AH7441" s="85">
        <f>IF(AND(M7441&lt;Variables!$G$6,M7441&gt;Variables!$G$5),0,1)</f>
        <v>1</v>
      </c>
      <c r="AI7441" s="85">
        <f t="shared" si="651"/>
        <v>1</v>
      </c>
      <c r="AJ7441" s="85">
        <f>IF(I7441&gt;Variables!$G$7,0,1)</f>
        <v>1</v>
      </c>
      <c r="AK7441" s="85">
        <f>IF(F7441&gt;Variables!$G$8,0,1)</f>
        <v>0</v>
      </c>
      <c r="AL7441" s="85">
        <f>IF(G7441&gt;Variables!$G$9,0,1)</f>
        <v>1</v>
      </c>
      <c r="AM7441" s="85">
        <f>IF(AND(K7441&gt;Variables!$G$10,K7441&lt;Variables!$G$11),0,1)</f>
        <v>0</v>
      </c>
      <c r="AN7441" s="103">
        <f>IF(H7441&lt;Variables!$G$13,1,0)</f>
        <v>1</v>
      </c>
      <c r="AO7441" s="101">
        <f>IF(R7441&lt;Variables!$G$12,0,1)</f>
        <v>1</v>
      </c>
      <c r="AP7441" s="86">
        <f t="shared" si="652"/>
        <v>1</v>
      </c>
      <c r="AR7441">
        <v>1</v>
      </c>
      <c r="AS7441">
        <v>0</v>
      </c>
      <c r="AT7441">
        <v>0</v>
      </c>
      <c r="AU7441">
        <v>0</v>
      </c>
      <c r="BA7441">
        <v>2</v>
      </c>
    </row>
    <row r="7442" spans="3:53" ht="12.75" x14ac:dyDescent="0.2">
      <c r="C7442" t="s">
        <v>1124</v>
      </c>
      <c r="D7442" t="s">
        <v>892</v>
      </c>
      <c r="E7442">
        <v>74.5</v>
      </c>
      <c r="F7442">
        <v>12.19</v>
      </c>
      <c r="G7442">
        <v>8.36</v>
      </c>
      <c r="H7442">
        <v>2570</v>
      </c>
      <c r="I7442">
        <v>17.227</v>
      </c>
      <c r="J7442" t="s">
        <v>78</v>
      </c>
      <c r="K7442">
        <v>61.73</v>
      </c>
      <c r="L7442">
        <v>73.464945</v>
      </c>
      <c r="M7442">
        <v>1.640312941090478</v>
      </c>
      <c r="N7442">
        <v>73.259138000000007</v>
      </c>
      <c r="O7442">
        <v>1.925851215994371</v>
      </c>
      <c r="P7442">
        <v>1267000</v>
      </c>
      <c r="Q7442">
        <v>1767000</v>
      </c>
      <c r="R7442">
        <v>0.72</v>
      </c>
      <c r="S7442">
        <v>28.209</v>
      </c>
      <c r="T7442">
        <v>5.6639999999999997</v>
      </c>
      <c r="U7442">
        <v>15.286</v>
      </c>
      <c r="V7442">
        <v>2.3903070286641608</v>
      </c>
      <c r="AC7442">
        <v>86.92</v>
      </c>
      <c r="AD7442">
        <v>74.290000000000006</v>
      </c>
      <c r="AH7442" s="85">
        <f>IF(AND(M7442&lt;Variables!$G$6,M7442&gt;Variables!$G$5),0,1)</f>
        <v>1</v>
      </c>
      <c r="AI7442" s="85">
        <f t="shared" si="651"/>
        <v>0</v>
      </c>
      <c r="AJ7442" s="85">
        <f>IF(I7442&gt;Variables!$G$7,0,1)</f>
        <v>0</v>
      </c>
      <c r="AK7442" s="85">
        <f>IF(F7442&gt;Variables!$G$8,0,1)</f>
        <v>0</v>
      </c>
      <c r="AL7442" s="85">
        <f>IF(G7442&gt;Variables!$G$9,0,1)</f>
        <v>1</v>
      </c>
      <c r="AM7442" s="85">
        <f>IF(AND(K7442&gt;Variables!$G$10,K7442&lt;Variables!$G$11),0,1)</f>
        <v>0</v>
      </c>
      <c r="AN7442" s="103">
        <f>IF(H7442&lt;Variables!$G$13,1,0)</f>
        <v>0</v>
      </c>
      <c r="AO7442" s="101">
        <f>IF(R7442&lt;Variables!$G$12,0,1)</f>
        <v>0</v>
      </c>
      <c r="AP7442" s="86">
        <f t="shared" si="652"/>
        <v>1</v>
      </c>
      <c r="AR7442">
        <v>1</v>
      </c>
      <c r="AS7442">
        <v>0</v>
      </c>
      <c r="AT7442">
        <v>0</v>
      </c>
      <c r="AU7442">
        <v>0</v>
      </c>
      <c r="BA7442">
        <v>2</v>
      </c>
    </row>
    <row r="7443" spans="3:53" ht="12.75" x14ac:dyDescent="0.2">
      <c r="C7443" t="s">
        <v>1124</v>
      </c>
      <c r="D7443" t="s">
        <v>624</v>
      </c>
      <c r="E7443">
        <v>0.02</v>
      </c>
      <c r="F7443">
        <v>11.8</v>
      </c>
      <c r="G7443">
        <v>6.85</v>
      </c>
      <c r="H7443">
        <v>-99999</v>
      </c>
      <c r="I7443">
        <v>-67.188999999999993</v>
      </c>
      <c r="J7443" t="s">
        <v>78</v>
      </c>
      <c r="K7443">
        <v>48.19</v>
      </c>
      <c r="L7443">
        <v>1.7704999999999999E-2</v>
      </c>
      <c r="M7443">
        <v>-3.1347077096865301</v>
      </c>
      <c r="N7443">
        <v>1.7402380952380961E-2</v>
      </c>
      <c r="O7443">
        <v>-1.45026679436315</v>
      </c>
      <c r="P7443">
        <v>2132000</v>
      </c>
      <c r="Q7443">
        <v>8096999.9999999991</v>
      </c>
      <c r="R7443">
        <v>0.26</v>
      </c>
      <c r="S7443">
        <v>28.209</v>
      </c>
      <c r="T7443">
        <v>5.6639999999999997</v>
      </c>
      <c r="U7443">
        <v>15.286</v>
      </c>
      <c r="V7443">
        <v>2.41336480553516</v>
      </c>
      <c r="AC7443">
        <v>2.8000000000000001E-2</v>
      </c>
      <c r="AD7443">
        <v>1.72E-2</v>
      </c>
      <c r="AH7443" s="85">
        <f>IF(AND(M7443&lt;Variables!$G$6,M7443&gt;Variables!$G$5),0,1)</f>
        <v>0</v>
      </c>
      <c r="AI7443" s="85">
        <f t="shared" si="651"/>
        <v>0</v>
      </c>
      <c r="AJ7443" s="85">
        <f>IF(I7443&gt;Variables!$G$7,0,1)</f>
        <v>1</v>
      </c>
      <c r="AK7443" s="85">
        <f>IF(F7443&gt;Variables!$G$8,0,1)</f>
        <v>0</v>
      </c>
      <c r="AL7443" s="85">
        <f>IF(G7443&gt;Variables!$G$9,0,1)</f>
        <v>1</v>
      </c>
      <c r="AM7443" s="85">
        <f>IF(AND(K7443&gt;Variables!$G$10,K7443&lt;Variables!$G$11),0,1)</f>
        <v>1</v>
      </c>
      <c r="AN7443" s="103">
        <f>IF(H7443&lt;Variables!$G$13,1,0)</f>
        <v>1</v>
      </c>
      <c r="AO7443" s="101">
        <f>IF(R7443&lt;Variables!$G$12,0,1)</f>
        <v>0</v>
      </c>
      <c r="AP7443" s="86">
        <f t="shared" si="652"/>
        <v>1</v>
      </c>
      <c r="AR7443">
        <v>0</v>
      </c>
      <c r="AS7443">
        <v>0</v>
      </c>
      <c r="AT7443">
        <v>1</v>
      </c>
      <c r="AU7443">
        <v>0</v>
      </c>
      <c r="BA7443">
        <v>-2.25</v>
      </c>
    </row>
    <row r="7444" spans="3:53" ht="12.75" x14ac:dyDescent="0.2">
      <c r="C7444" t="s">
        <v>1124</v>
      </c>
      <c r="D7444" t="s">
        <v>880</v>
      </c>
      <c r="E7444">
        <v>48.16</v>
      </c>
      <c r="F7444">
        <v>10.199999999999999</v>
      </c>
      <c r="G7444">
        <v>3.44</v>
      </c>
      <c r="H7444">
        <v>6210</v>
      </c>
      <c r="I7444">
        <v>72634.932000000001</v>
      </c>
      <c r="J7444" t="s">
        <v>78</v>
      </c>
      <c r="K7444">
        <v>37.19</v>
      </c>
      <c r="L7444">
        <v>49.302985000000007</v>
      </c>
      <c r="M7444">
        <v>-2.6107648451711549</v>
      </c>
      <c r="N7444">
        <v>48.901576000000013</v>
      </c>
      <c r="O7444">
        <v>-1.81134448509391</v>
      </c>
      <c r="P7444">
        <v>827068</v>
      </c>
      <c r="Q7444">
        <v>1262000</v>
      </c>
      <c r="R7444">
        <v>0.66</v>
      </c>
      <c r="S7444">
        <v>28.209</v>
      </c>
      <c r="T7444">
        <v>5.6639999999999997</v>
      </c>
      <c r="U7444">
        <v>15.286</v>
      </c>
      <c r="V7444">
        <v>2.2055823095131859</v>
      </c>
      <c r="AC7444">
        <v>49.145000000000003</v>
      </c>
      <c r="AD7444">
        <v>45.11</v>
      </c>
      <c r="AH7444" s="85">
        <f>IF(AND(M7444&lt;Variables!$G$6,M7444&gt;Variables!$G$5),0,1)</f>
        <v>0</v>
      </c>
      <c r="AI7444" s="85">
        <f t="shared" si="651"/>
        <v>0</v>
      </c>
      <c r="AJ7444" s="85">
        <f>IF(I7444&gt;Variables!$G$7,0,1)</f>
        <v>0</v>
      </c>
      <c r="AK7444" s="85">
        <f>IF(F7444&gt;Variables!$G$8,0,1)</f>
        <v>0</v>
      </c>
      <c r="AL7444" s="85">
        <f>IF(G7444&gt;Variables!$G$9,0,1)</f>
        <v>1</v>
      </c>
      <c r="AM7444" s="85">
        <f>IF(AND(K7444&gt;Variables!$G$10,K7444&lt;Variables!$G$11),0,1)</f>
        <v>1</v>
      </c>
      <c r="AN7444" s="103">
        <f>IF(H7444&lt;Variables!$G$13,1,0)</f>
        <v>0</v>
      </c>
      <c r="AO7444" s="101">
        <f>IF(R7444&lt;Variables!$G$12,0,1)</f>
        <v>0</v>
      </c>
      <c r="AP7444" s="86">
        <f t="shared" si="652"/>
        <v>1</v>
      </c>
      <c r="AR7444">
        <v>0</v>
      </c>
      <c r="AS7444">
        <v>0</v>
      </c>
      <c r="AT7444">
        <v>1</v>
      </c>
      <c r="AU7444">
        <v>0</v>
      </c>
      <c r="BA7444">
        <v>-1.06</v>
      </c>
    </row>
    <row r="7445" spans="3:53" ht="12.75" x14ac:dyDescent="0.2">
      <c r="C7445" t="s">
        <v>1124</v>
      </c>
      <c r="D7445" t="s">
        <v>117</v>
      </c>
      <c r="E7445">
        <v>30.29</v>
      </c>
      <c r="F7445">
        <v>8.91</v>
      </c>
      <c r="G7445">
        <v>7.51</v>
      </c>
      <c r="H7445">
        <v>3970</v>
      </c>
      <c r="I7445">
        <v>-0.27900000000000003</v>
      </c>
      <c r="J7445" t="s">
        <v>78</v>
      </c>
      <c r="K7445">
        <v>58.74</v>
      </c>
      <c r="L7445">
        <v>30.296800000000001</v>
      </c>
      <c r="M7445">
        <v>0.14258931636344041</v>
      </c>
      <c r="N7445">
        <v>29.743596</v>
      </c>
      <c r="O7445">
        <v>2.0051509575372228</v>
      </c>
      <c r="P7445">
        <v>5076000</v>
      </c>
      <c r="Q7445">
        <v>15376000</v>
      </c>
      <c r="R7445">
        <v>0.33</v>
      </c>
      <c r="S7445">
        <v>28.209</v>
      </c>
      <c r="T7445">
        <v>5.6639999999999997</v>
      </c>
      <c r="U7445">
        <v>15.286</v>
      </c>
      <c r="V7445">
        <v>2.4502399637295031</v>
      </c>
      <c r="AC7445">
        <v>30.569900000000001</v>
      </c>
      <c r="AD7445">
        <v>29.27</v>
      </c>
      <c r="AH7445" s="85">
        <f>IF(AND(M7445&lt;Variables!$G$6,M7445&gt;Variables!$G$5),0,1)</f>
        <v>1</v>
      </c>
      <c r="AI7445" s="85">
        <f t="shared" si="651"/>
        <v>0</v>
      </c>
      <c r="AJ7445" s="85">
        <f>IF(I7445&gt;Variables!$G$7,0,1)</f>
        <v>1</v>
      </c>
      <c r="AK7445" s="85">
        <f>IF(F7445&gt;Variables!$G$8,0,1)</f>
        <v>1</v>
      </c>
      <c r="AL7445" s="85">
        <f>IF(G7445&gt;Variables!$G$9,0,1)</f>
        <v>1</v>
      </c>
      <c r="AM7445" s="85">
        <f>IF(AND(K7445&gt;Variables!$G$10,K7445&lt;Variables!$G$11),0,1)</f>
        <v>0</v>
      </c>
      <c r="AN7445" s="103">
        <f>IF(H7445&lt;Variables!$G$13,1,0)</f>
        <v>0</v>
      </c>
      <c r="AO7445" s="101">
        <f>IF(R7445&lt;Variables!$G$12,0,1)</f>
        <v>0</v>
      </c>
      <c r="AP7445" s="86">
        <f t="shared" si="652"/>
        <v>1</v>
      </c>
      <c r="AR7445">
        <v>0</v>
      </c>
      <c r="AS7445">
        <v>0</v>
      </c>
      <c r="AT7445">
        <v>1</v>
      </c>
      <c r="AU7445">
        <v>0</v>
      </c>
      <c r="BA7445">
        <v>-1.67</v>
      </c>
    </row>
    <row r="7446" spans="3:53" ht="12.75" x14ac:dyDescent="0.2">
      <c r="C7446" t="s">
        <v>1124</v>
      </c>
      <c r="D7446" t="s">
        <v>1111</v>
      </c>
      <c r="E7446">
        <v>35.92</v>
      </c>
      <c r="F7446">
        <v>7.06</v>
      </c>
      <c r="G7446">
        <v>5.65</v>
      </c>
      <c r="H7446">
        <v>2530</v>
      </c>
      <c r="I7446">
        <v>69.692999999999998</v>
      </c>
      <c r="J7446" t="s">
        <v>78</v>
      </c>
      <c r="K7446">
        <v>53.1</v>
      </c>
      <c r="L7446">
        <v>35.971152631578953</v>
      </c>
      <c r="M7446">
        <v>-0.14220459406140129</v>
      </c>
      <c r="N7446">
        <v>35.722604081632653</v>
      </c>
      <c r="O7446">
        <v>0.55257986768339451</v>
      </c>
      <c r="P7446">
        <v>249310</v>
      </c>
      <c r="Q7446">
        <v>720581</v>
      </c>
      <c r="R7446">
        <v>0.35</v>
      </c>
      <c r="S7446">
        <v>28.209</v>
      </c>
      <c r="T7446">
        <v>5.6639999999999997</v>
      </c>
      <c r="U7446">
        <v>15.286</v>
      </c>
      <c r="V7446">
        <v>2.4040864487353089</v>
      </c>
      <c r="AC7446">
        <v>37.44</v>
      </c>
      <c r="AD7446">
        <v>35.79</v>
      </c>
      <c r="AH7446" s="85">
        <f>IF(AND(M7446&lt;Variables!$G$6,M7446&gt;Variables!$G$5),0,1)</f>
        <v>1</v>
      </c>
      <c r="AI7446" s="85">
        <f t="shared" si="651"/>
        <v>0</v>
      </c>
      <c r="AJ7446" s="85">
        <f>IF(I7446&gt;Variables!$G$7,0,1)</f>
        <v>0</v>
      </c>
      <c r="AK7446" s="85">
        <f>IF(F7446&gt;Variables!$G$8,0,1)</f>
        <v>1</v>
      </c>
      <c r="AL7446" s="85">
        <f>IF(G7446&gt;Variables!$G$9,0,1)</f>
        <v>1</v>
      </c>
      <c r="AM7446" s="85">
        <f>IF(AND(K7446&gt;Variables!$G$10,K7446&lt;Variables!$G$11),0,1)</f>
        <v>0</v>
      </c>
      <c r="AN7446" s="103">
        <f>IF(H7446&lt;Variables!$G$13,1,0)</f>
        <v>0</v>
      </c>
      <c r="AO7446" s="101">
        <f>IF(R7446&lt;Variables!$G$12,0,1)</f>
        <v>0</v>
      </c>
      <c r="AP7446" s="86">
        <f t="shared" si="652"/>
        <v>1</v>
      </c>
      <c r="AR7446">
        <v>1</v>
      </c>
      <c r="AS7446">
        <v>0</v>
      </c>
      <c r="AT7446">
        <v>0</v>
      </c>
      <c r="AU7446">
        <v>0</v>
      </c>
      <c r="BA7446">
        <v>1.1499999999999999</v>
      </c>
    </row>
    <row r="7447" spans="3:53" ht="12.75" x14ac:dyDescent="0.2">
      <c r="C7447" t="s">
        <v>1124</v>
      </c>
      <c r="D7447" t="s">
        <v>328</v>
      </c>
      <c r="E7447">
        <v>14.4</v>
      </c>
      <c r="F7447">
        <v>4.82</v>
      </c>
      <c r="G7447">
        <v>-0.62</v>
      </c>
      <c r="H7447">
        <v>12840</v>
      </c>
      <c r="I7447">
        <v>141.42500000000001</v>
      </c>
      <c r="J7447" t="s">
        <v>76</v>
      </c>
      <c r="K7447">
        <v>54.97</v>
      </c>
      <c r="L7447">
        <v>14.36409090909091</v>
      </c>
      <c r="M7447">
        <v>-2.8480111388878931E-2</v>
      </c>
      <c r="N7447">
        <v>14.396436</v>
      </c>
      <c r="O7447">
        <v>-0.25309041765614859</v>
      </c>
      <c r="P7447">
        <v>46039</v>
      </c>
      <c r="Q7447">
        <v>171482</v>
      </c>
      <c r="R7447">
        <v>0.27</v>
      </c>
      <c r="S7447">
        <v>28.209</v>
      </c>
      <c r="T7447">
        <v>5.6639999999999997</v>
      </c>
      <c r="U7447">
        <v>15.286</v>
      </c>
      <c r="V7447">
        <v>2.4196384681877152</v>
      </c>
      <c r="AC7447">
        <v>14.4</v>
      </c>
      <c r="AD7447">
        <v>14.29</v>
      </c>
      <c r="AH7447" s="85">
        <f>IF(AND(M7447&lt;Variables!$G$6,M7447&gt;Variables!$G$5),0,1)</f>
        <v>1</v>
      </c>
      <c r="AI7447" s="85">
        <f t="shared" si="651"/>
        <v>1</v>
      </c>
      <c r="AJ7447" s="85">
        <f>IF(I7447&gt;Variables!$G$7,0,1)</f>
        <v>0</v>
      </c>
      <c r="AK7447" s="85">
        <f>IF(F7447&gt;Variables!$G$8,0,1)</f>
        <v>1</v>
      </c>
      <c r="AL7447" s="85">
        <f>IF(G7447&gt;Variables!$G$9,0,1)</f>
        <v>1</v>
      </c>
      <c r="AM7447" s="85">
        <f>IF(AND(K7447&gt;Variables!$G$10,K7447&lt;Variables!$G$11),0,1)</f>
        <v>0</v>
      </c>
      <c r="AN7447" s="103">
        <f>IF(H7447&lt;Variables!$G$13,1,0)</f>
        <v>0</v>
      </c>
      <c r="AO7447" s="101">
        <f>IF(R7447&lt;Variables!$G$12,0,1)</f>
        <v>0</v>
      </c>
      <c r="AP7447" s="86">
        <f t="shared" si="652"/>
        <v>0</v>
      </c>
      <c r="AR7447">
        <v>0</v>
      </c>
      <c r="AS7447">
        <v>0</v>
      </c>
      <c r="AT7447">
        <v>0</v>
      </c>
      <c r="AU7447">
        <v>0</v>
      </c>
      <c r="BA7447">
        <v>0</v>
      </c>
    </row>
    <row r="7448" spans="3:53" ht="12.75" x14ac:dyDescent="0.2">
      <c r="C7448" t="s">
        <v>1124</v>
      </c>
      <c r="D7448" t="s">
        <v>186</v>
      </c>
      <c r="E7448">
        <v>27.23</v>
      </c>
      <c r="F7448">
        <v>5.75</v>
      </c>
      <c r="G7448">
        <v>4.92</v>
      </c>
      <c r="H7448">
        <v>3440</v>
      </c>
      <c r="I7448">
        <v>30.062999999999999</v>
      </c>
      <c r="J7448" t="s">
        <v>78</v>
      </c>
      <c r="K7448">
        <v>63.49</v>
      </c>
      <c r="L7448">
        <v>27.099589999999999</v>
      </c>
      <c r="M7448">
        <v>0.66572962911985745</v>
      </c>
      <c r="N7448">
        <v>26.648606000000001</v>
      </c>
      <c r="O7448">
        <v>2.3693321894586159</v>
      </c>
      <c r="P7448">
        <v>2790000</v>
      </c>
      <c r="Q7448">
        <v>9239000</v>
      </c>
      <c r="R7448">
        <v>0.3</v>
      </c>
      <c r="S7448">
        <v>28.209</v>
      </c>
      <c r="T7448">
        <v>5.6639999999999997</v>
      </c>
      <c r="U7448">
        <v>15.286</v>
      </c>
      <c r="V7448">
        <v>2.4635111891344481</v>
      </c>
      <c r="AC7448">
        <v>28.75</v>
      </c>
      <c r="AD7448">
        <v>27.04</v>
      </c>
      <c r="AH7448" s="85">
        <f>IF(AND(M7448&lt;Variables!$G$6,M7448&gt;Variables!$G$5),0,1)</f>
        <v>1</v>
      </c>
      <c r="AI7448" s="85">
        <f t="shared" si="651"/>
        <v>0</v>
      </c>
      <c r="AJ7448" s="85">
        <f>IF(I7448&gt;Variables!$G$7,0,1)</f>
        <v>0</v>
      </c>
      <c r="AK7448" s="85">
        <f>IF(F7448&gt;Variables!$G$8,0,1)</f>
        <v>1</v>
      </c>
      <c r="AL7448" s="85">
        <f>IF(G7448&gt;Variables!$G$9,0,1)</f>
        <v>1</v>
      </c>
      <c r="AM7448" s="85">
        <f>IF(AND(K7448&gt;Variables!$G$10,K7448&lt;Variables!$G$11),0,1)</f>
        <v>0</v>
      </c>
      <c r="AN7448" s="103">
        <f>IF(H7448&lt;Variables!$G$13,1,0)</f>
        <v>0</v>
      </c>
      <c r="AO7448" s="101">
        <f>IF(R7448&lt;Variables!$G$12,0,1)</f>
        <v>0</v>
      </c>
      <c r="AP7448" s="86">
        <f t="shared" si="652"/>
        <v>1</v>
      </c>
      <c r="AR7448">
        <v>1</v>
      </c>
      <c r="AS7448">
        <v>0</v>
      </c>
      <c r="AT7448">
        <v>0</v>
      </c>
      <c r="AU7448">
        <v>0</v>
      </c>
      <c r="BA7448">
        <v>2</v>
      </c>
    </row>
    <row r="7449" spans="3:53" ht="12.75" x14ac:dyDescent="0.2">
      <c r="C7449" t="s">
        <v>1124</v>
      </c>
      <c r="D7449" t="s">
        <v>1118</v>
      </c>
      <c r="E7449">
        <v>5.08</v>
      </c>
      <c r="F7449">
        <v>9.44</v>
      </c>
      <c r="G7449">
        <v>15.46</v>
      </c>
      <c r="H7449">
        <v>-99999</v>
      </c>
      <c r="I7449">
        <v>-1.0999999999999999E-2</v>
      </c>
      <c r="J7449" t="s">
        <v>76</v>
      </c>
      <c r="K7449">
        <v>67.61</v>
      </c>
      <c r="L7449">
        <v>4.9883333333333333</v>
      </c>
      <c r="M7449">
        <v>1.0357500835282341</v>
      </c>
      <c r="N7449">
        <v>4.8611538461538464</v>
      </c>
      <c r="O7449">
        <v>3.6790885354853979</v>
      </c>
      <c r="P7449">
        <v>31350</v>
      </c>
      <c r="Q7449">
        <v>23565</v>
      </c>
      <c r="R7449">
        <v>1.33</v>
      </c>
      <c r="S7449">
        <v>28.209</v>
      </c>
      <c r="T7449">
        <v>5.6639999999999997</v>
      </c>
      <c r="U7449">
        <v>15.286</v>
      </c>
      <c r="V7449">
        <v>2.4698342515202141</v>
      </c>
      <c r="AC7449">
        <v>8.75</v>
      </c>
      <c r="AD7449">
        <v>4.9800000000000004</v>
      </c>
      <c r="AH7449" s="85">
        <f>IF(AND(M7449&lt;Variables!$G$6,M7449&gt;Variables!$G$5),0,1)</f>
        <v>1</v>
      </c>
      <c r="AI7449" s="85">
        <f t="shared" si="651"/>
        <v>0</v>
      </c>
      <c r="AJ7449" s="85">
        <f>IF(I7449&gt;Variables!$G$7,0,1)</f>
        <v>1</v>
      </c>
      <c r="AK7449" s="85">
        <f>IF(F7449&gt;Variables!$G$8,0,1)</f>
        <v>0</v>
      </c>
      <c r="AL7449" s="85">
        <f>IF(G7449&gt;Variables!$G$9,0,1)</f>
        <v>0</v>
      </c>
      <c r="AM7449" s="85">
        <f>IF(AND(K7449&gt;Variables!$G$10,K7449&lt;Variables!$G$11),0,1)</f>
        <v>0</v>
      </c>
      <c r="AN7449" s="103">
        <f>IF(H7449&lt;Variables!$G$13,1,0)</f>
        <v>1</v>
      </c>
      <c r="AO7449" s="101">
        <f>IF(R7449&lt;Variables!$G$12,0,1)</f>
        <v>0</v>
      </c>
      <c r="AP7449" s="86">
        <f t="shared" si="652"/>
        <v>0</v>
      </c>
      <c r="AR7449">
        <v>1</v>
      </c>
      <c r="AS7449">
        <v>0</v>
      </c>
      <c r="AT7449">
        <v>0</v>
      </c>
      <c r="AU7449">
        <v>0</v>
      </c>
      <c r="BA7449">
        <v>0.7</v>
      </c>
    </row>
    <row r="7450" spans="3:53" ht="12.75" x14ac:dyDescent="0.2">
      <c r="C7450" t="s">
        <v>1124</v>
      </c>
      <c r="D7450" t="s">
        <v>367</v>
      </c>
      <c r="E7450">
        <v>25.95</v>
      </c>
      <c r="F7450">
        <v>5.27</v>
      </c>
      <c r="G7450">
        <v>1.77</v>
      </c>
      <c r="H7450">
        <v>6630</v>
      </c>
      <c r="I7450">
        <v>-4.0460000000000003</v>
      </c>
      <c r="J7450" t="s">
        <v>78</v>
      </c>
      <c r="K7450">
        <v>29.7</v>
      </c>
      <c r="L7450">
        <v>26.330805000000002</v>
      </c>
      <c r="M7450">
        <v>-1.5540922505027721</v>
      </c>
      <c r="N7450">
        <v>26.175395999999999</v>
      </c>
      <c r="O7450">
        <v>-0.96959755642281098</v>
      </c>
      <c r="P7450">
        <v>1997000</v>
      </c>
      <c r="Q7450">
        <v>1208000</v>
      </c>
      <c r="R7450">
        <v>1.65</v>
      </c>
      <c r="S7450">
        <v>28.209</v>
      </c>
      <c r="T7450">
        <v>5.6639999999999997</v>
      </c>
      <c r="U7450">
        <v>15.286</v>
      </c>
      <c r="V7450">
        <v>2.105987564598196</v>
      </c>
      <c r="AC7450">
        <v>26.25</v>
      </c>
      <c r="AD7450">
        <v>25.72</v>
      </c>
      <c r="AH7450" s="85">
        <f>IF(AND(M7450&lt;Variables!$G$6,M7450&gt;Variables!$G$5),0,1)</f>
        <v>1</v>
      </c>
      <c r="AI7450" s="85">
        <f t="shared" si="651"/>
        <v>0</v>
      </c>
      <c r="AJ7450" s="85">
        <f>IF(I7450&gt;Variables!$G$7,0,1)</f>
        <v>1</v>
      </c>
      <c r="AK7450" s="85">
        <f>IF(F7450&gt;Variables!$G$8,0,1)</f>
        <v>1</v>
      </c>
      <c r="AL7450" s="85">
        <f>IF(G7450&gt;Variables!$G$9,0,1)</f>
        <v>1</v>
      </c>
      <c r="AM7450" s="85">
        <f>IF(AND(K7450&gt;Variables!$G$10,K7450&lt;Variables!$G$11),0,1)</f>
        <v>1</v>
      </c>
      <c r="AN7450" s="103">
        <f>IF(H7450&lt;Variables!$G$13,1,0)</f>
        <v>0</v>
      </c>
      <c r="AO7450" s="101">
        <f>IF(R7450&lt;Variables!$G$12,0,1)</f>
        <v>0</v>
      </c>
      <c r="AP7450" s="86">
        <f t="shared" si="652"/>
        <v>1</v>
      </c>
      <c r="AR7450">
        <v>0</v>
      </c>
      <c r="AS7450">
        <v>0</v>
      </c>
      <c r="AT7450">
        <v>0</v>
      </c>
      <c r="AU7450">
        <v>1</v>
      </c>
      <c r="BA7450">
        <v>-0.55000000000000004</v>
      </c>
    </row>
    <row r="7451" spans="3:53" ht="12.75" x14ac:dyDescent="0.2">
      <c r="C7451" t="s">
        <v>1124</v>
      </c>
      <c r="D7451" t="s">
        <v>1119</v>
      </c>
      <c r="E7451">
        <v>12.4</v>
      </c>
      <c r="F7451">
        <v>5.23</v>
      </c>
      <c r="G7451">
        <v>1.22</v>
      </c>
      <c r="H7451">
        <v>-99999</v>
      </c>
      <c r="I7451">
        <v>-35.247</v>
      </c>
      <c r="J7451" t="s">
        <v>78</v>
      </c>
      <c r="K7451">
        <v>60.71</v>
      </c>
      <c r="L7451">
        <v>12.3925</v>
      </c>
      <c r="M7451">
        <v>0.22190841234617589</v>
      </c>
      <c r="N7451">
        <v>12.395306250000001</v>
      </c>
      <c r="O7451">
        <v>0.1992185550074719</v>
      </c>
      <c r="P7451">
        <v>23921</v>
      </c>
      <c r="Q7451">
        <v>94246</v>
      </c>
      <c r="R7451">
        <v>0.25</v>
      </c>
      <c r="S7451">
        <v>28.209</v>
      </c>
      <c r="T7451">
        <v>5.6639999999999997</v>
      </c>
      <c r="U7451">
        <v>15.286</v>
      </c>
      <c r="V7451">
        <v>2.465322247569095</v>
      </c>
      <c r="AC7451">
        <v>12.48</v>
      </c>
      <c r="AD7451">
        <v>12.3</v>
      </c>
      <c r="AH7451" s="85">
        <f>IF(AND(M7451&lt;Variables!$G$6,M7451&gt;Variables!$G$5),0,1)</f>
        <v>1</v>
      </c>
      <c r="AI7451" s="85">
        <f t="shared" si="651"/>
        <v>1</v>
      </c>
      <c r="AJ7451" s="85">
        <f>IF(I7451&gt;Variables!$G$7,0,1)</f>
        <v>1</v>
      </c>
      <c r="AK7451" s="85">
        <f>IF(F7451&gt;Variables!$G$8,0,1)</f>
        <v>1</v>
      </c>
      <c r="AL7451" s="85">
        <f>IF(G7451&gt;Variables!$G$9,0,1)</f>
        <v>1</v>
      </c>
      <c r="AM7451" s="85">
        <f>IF(AND(K7451&gt;Variables!$G$10,K7451&lt;Variables!$G$11),0,1)</f>
        <v>0</v>
      </c>
      <c r="AN7451" s="103">
        <f>IF(H7451&lt;Variables!$G$13,1,0)</f>
        <v>1</v>
      </c>
      <c r="AO7451" s="101">
        <f>IF(R7451&lt;Variables!$G$12,0,1)</f>
        <v>0</v>
      </c>
      <c r="AP7451" s="86">
        <f t="shared" si="652"/>
        <v>1</v>
      </c>
      <c r="AR7451">
        <v>0</v>
      </c>
      <c r="AS7451">
        <v>0</v>
      </c>
      <c r="AT7451">
        <v>0</v>
      </c>
      <c r="AU7451">
        <v>0</v>
      </c>
      <c r="BA7451">
        <v>0</v>
      </c>
    </row>
    <row r="7452" spans="3:53" ht="12.75" x14ac:dyDescent="0.2">
      <c r="C7452" t="s">
        <v>1124</v>
      </c>
      <c r="D7452" t="s">
        <v>1037</v>
      </c>
      <c r="E7452">
        <v>73.37</v>
      </c>
      <c r="F7452">
        <v>5.22</v>
      </c>
      <c r="G7452">
        <v>6.58</v>
      </c>
      <c r="H7452">
        <v>3760</v>
      </c>
      <c r="I7452">
        <v>5.2210000000000001</v>
      </c>
      <c r="J7452" t="s">
        <v>78</v>
      </c>
      <c r="K7452">
        <v>65.260000000000005</v>
      </c>
      <c r="L7452">
        <v>72.842815000000002</v>
      </c>
      <c r="M7452">
        <v>0.73745777122972767</v>
      </c>
      <c r="N7452">
        <v>72.275322000000003</v>
      </c>
      <c r="O7452">
        <v>1.5284304094833261</v>
      </c>
      <c r="P7452">
        <v>762744</v>
      </c>
      <c r="Q7452">
        <v>891117</v>
      </c>
      <c r="R7452">
        <v>0.86</v>
      </c>
      <c r="S7452">
        <v>28.209</v>
      </c>
      <c r="T7452">
        <v>5.6639999999999997</v>
      </c>
      <c r="U7452">
        <v>15.286</v>
      </c>
      <c r="V7452">
        <v>2.4734192850070942</v>
      </c>
      <c r="AC7452">
        <v>74.78</v>
      </c>
      <c r="AD7452">
        <v>72.045000000000002</v>
      </c>
      <c r="AH7452" s="85">
        <f>IF(AND(M7452&lt;Variables!$G$6,M7452&gt;Variables!$G$5),0,1)</f>
        <v>1</v>
      </c>
      <c r="AI7452" s="85">
        <f t="shared" si="651"/>
        <v>0</v>
      </c>
      <c r="AJ7452" s="85">
        <f>IF(I7452&gt;Variables!$G$7,0,1)</f>
        <v>0</v>
      </c>
      <c r="AK7452" s="85">
        <f>IF(F7452&gt;Variables!$G$8,0,1)</f>
        <v>1</v>
      </c>
      <c r="AL7452" s="85">
        <f>IF(G7452&gt;Variables!$G$9,0,1)</f>
        <v>1</v>
      </c>
      <c r="AM7452" s="85">
        <f>IF(AND(K7452&gt;Variables!$G$10,K7452&lt;Variables!$G$11),0,1)</f>
        <v>0</v>
      </c>
      <c r="AN7452" s="103">
        <f>IF(H7452&lt;Variables!$G$13,1,0)</f>
        <v>0</v>
      </c>
      <c r="AO7452" s="101">
        <f>IF(R7452&lt;Variables!$G$12,0,1)</f>
        <v>0</v>
      </c>
      <c r="AP7452" s="86">
        <f t="shared" si="652"/>
        <v>1</v>
      </c>
      <c r="AR7452">
        <v>0</v>
      </c>
      <c r="AS7452">
        <v>0</v>
      </c>
      <c r="AT7452">
        <v>0</v>
      </c>
      <c r="AU7452">
        <v>1</v>
      </c>
      <c r="BA7452">
        <v>-1.01</v>
      </c>
    </row>
    <row r="7453" spans="3:53" ht="12.75" x14ac:dyDescent="0.2">
      <c r="C7453" t="s">
        <v>1124</v>
      </c>
      <c r="D7453" t="s">
        <v>364</v>
      </c>
      <c r="E7453">
        <v>18.98</v>
      </c>
      <c r="F7453">
        <v>7.32</v>
      </c>
      <c r="G7453">
        <v>0.26</v>
      </c>
      <c r="H7453">
        <v>12030</v>
      </c>
      <c r="I7453">
        <v>10.928000000000001</v>
      </c>
      <c r="J7453" t="s">
        <v>76</v>
      </c>
      <c r="K7453">
        <v>47.64</v>
      </c>
      <c r="L7453">
        <v>18.993545000000001</v>
      </c>
      <c r="M7453">
        <v>-0.1239631674866495</v>
      </c>
      <c r="N7453">
        <v>18.991378000000001</v>
      </c>
      <c r="O7453">
        <v>-0.11256687113490189</v>
      </c>
      <c r="P7453">
        <v>1870000</v>
      </c>
      <c r="Q7453">
        <v>702215</v>
      </c>
      <c r="R7453">
        <v>2.66</v>
      </c>
      <c r="S7453">
        <v>28.209</v>
      </c>
      <c r="T7453">
        <v>5.6639999999999997</v>
      </c>
      <c r="U7453">
        <v>15.286</v>
      </c>
      <c r="V7453">
        <v>2.344928549073277</v>
      </c>
      <c r="AC7453">
        <v>19.010000000000002</v>
      </c>
      <c r="AD7453">
        <v>18.670000000000002</v>
      </c>
      <c r="AH7453" s="85">
        <f>IF(AND(M7453&lt;Variables!$G$6,M7453&gt;Variables!$G$5),0,1)</f>
        <v>1</v>
      </c>
      <c r="AI7453" s="85">
        <f t="shared" si="651"/>
        <v>0</v>
      </c>
      <c r="AJ7453" s="85">
        <f>IF(I7453&gt;Variables!$G$7,0,1)</f>
        <v>0</v>
      </c>
      <c r="AK7453" s="85">
        <f>IF(F7453&gt;Variables!$G$8,0,1)</f>
        <v>1</v>
      </c>
      <c r="AL7453" s="85">
        <f>IF(G7453&gt;Variables!$G$9,0,1)</f>
        <v>1</v>
      </c>
      <c r="AM7453" s="85">
        <f>IF(AND(K7453&gt;Variables!$G$10,K7453&lt;Variables!$G$11),0,1)</f>
        <v>1</v>
      </c>
      <c r="AN7453" s="103">
        <f>IF(H7453&lt;Variables!$G$13,1,0)</f>
        <v>0</v>
      </c>
      <c r="AO7453" s="101">
        <f>IF(R7453&lt;Variables!$G$12,0,1)</f>
        <v>1</v>
      </c>
      <c r="AP7453" s="86">
        <f t="shared" si="652"/>
        <v>0</v>
      </c>
      <c r="AR7453">
        <v>0</v>
      </c>
      <c r="AS7453">
        <v>0</v>
      </c>
      <c r="AT7453">
        <v>0</v>
      </c>
      <c r="AU7453">
        <v>1</v>
      </c>
      <c r="BA7453">
        <v>-0.67</v>
      </c>
    </row>
    <row r="7454" spans="3:53" ht="12.75" x14ac:dyDescent="0.2">
      <c r="C7454" t="s">
        <v>1124</v>
      </c>
      <c r="D7454" t="s">
        <v>1122</v>
      </c>
      <c r="E7454">
        <v>180.87</v>
      </c>
      <c r="F7454">
        <v>5.0999999999999996</v>
      </c>
      <c r="G7454">
        <v>4.79</v>
      </c>
      <c r="H7454">
        <v>4720</v>
      </c>
      <c r="I7454">
        <v>-21.864999999999998</v>
      </c>
      <c r="J7454" t="s">
        <v>76</v>
      </c>
      <c r="K7454">
        <v>59.07</v>
      </c>
      <c r="L7454">
        <v>180.96911764705879</v>
      </c>
      <c r="M7454">
        <v>-5.4770475950557597E-2</v>
      </c>
      <c r="N7454">
        <v>178.76236111111109</v>
      </c>
      <c r="O7454">
        <v>1.179017146444417</v>
      </c>
      <c r="P7454">
        <v>63242</v>
      </c>
      <c r="Q7454">
        <v>226767</v>
      </c>
      <c r="R7454">
        <v>0.28000000000000003</v>
      </c>
      <c r="S7454">
        <v>28.209</v>
      </c>
      <c r="T7454">
        <v>5.6639999999999997</v>
      </c>
      <c r="U7454">
        <v>15.286</v>
      </c>
      <c r="V7454">
        <v>2.463823898985039</v>
      </c>
      <c r="AC7454">
        <v>184.47</v>
      </c>
      <c r="AD7454">
        <v>178.81</v>
      </c>
      <c r="AH7454" s="85">
        <f>IF(AND(M7454&lt;Variables!$G$6,M7454&gt;Variables!$G$5),0,1)</f>
        <v>1</v>
      </c>
      <c r="AI7454" s="85">
        <f t="shared" si="651"/>
        <v>0</v>
      </c>
      <c r="AJ7454" s="85">
        <f>IF(I7454&gt;Variables!$G$7,0,1)</f>
        <v>1</v>
      </c>
      <c r="AK7454" s="85">
        <f>IF(F7454&gt;Variables!$G$8,0,1)</f>
        <v>1</v>
      </c>
      <c r="AL7454" s="85">
        <f>IF(G7454&gt;Variables!$G$9,0,1)</f>
        <v>1</v>
      </c>
      <c r="AM7454" s="85">
        <f>IF(AND(K7454&gt;Variables!$G$10,K7454&lt;Variables!$G$11),0,1)</f>
        <v>0</v>
      </c>
      <c r="AN7454" s="103">
        <f>IF(H7454&lt;Variables!$G$13,1,0)</f>
        <v>0</v>
      </c>
      <c r="AO7454" s="101">
        <f>IF(R7454&lt;Variables!$G$12,0,1)</f>
        <v>0</v>
      </c>
      <c r="AP7454" s="86">
        <f t="shared" si="652"/>
        <v>0</v>
      </c>
      <c r="AR7454">
        <v>0</v>
      </c>
      <c r="AS7454">
        <v>1</v>
      </c>
      <c r="AT7454">
        <v>0</v>
      </c>
      <c r="AU7454">
        <v>0</v>
      </c>
      <c r="BA7454">
        <v>-0.08</v>
      </c>
    </row>
    <row r="7455" spans="3:53" ht="12.75" x14ac:dyDescent="0.2">
      <c r="C7455" t="s">
        <v>1124</v>
      </c>
      <c r="D7455" t="s">
        <v>1107</v>
      </c>
      <c r="E7455">
        <v>3.44</v>
      </c>
      <c r="F7455">
        <v>21.66</v>
      </c>
      <c r="G7455">
        <v>-18.77</v>
      </c>
      <c r="H7455">
        <v>56.73</v>
      </c>
      <c r="I7455">
        <v>-76.947000000000003</v>
      </c>
      <c r="J7455" t="s">
        <v>76</v>
      </c>
      <c r="K7455">
        <v>42.56</v>
      </c>
      <c r="L7455">
        <v>3.459070000000001</v>
      </c>
      <c r="M7455">
        <v>-1.837777206012031</v>
      </c>
      <c r="N7455">
        <v>3.5768819999999999</v>
      </c>
      <c r="O7455">
        <v>-5.0709528578242207</v>
      </c>
      <c r="P7455">
        <v>29280000</v>
      </c>
      <c r="Q7455">
        <v>1410000</v>
      </c>
      <c r="R7455">
        <v>20.77</v>
      </c>
      <c r="S7455">
        <v>28.209</v>
      </c>
      <c r="T7455">
        <v>5.6639999999999997</v>
      </c>
      <c r="U7455">
        <v>15.286</v>
      </c>
      <c r="V7455">
        <v>2.2982160031083501</v>
      </c>
      <c r="AC7455">
        <v>3.72</v>
      </c>
      <c r="AD7455">
        <v>2.96</v>
      </c>
      <c r="AH7455" s="85">
        <f>IF(AND(M7455&lt;Variables!$G$6,M7455&gt;Variables!$G$5),0,1)</f>
        <v>1</v>
      </c>
      <c r="AI7455" s="85">
        <f t="shared" si="651"/>
        <v>1</v>
      </c>
      <c r="AJ7455" s="85">
        <f>IF(I7455&gt;Variables!$G$7,0,1)</f>
        <v>1</v>
      </c>
      <c r="AK7455" s="85">
        <f>IF(F7455&gt;Variables!$G$8,0,1)</f>
        <v>0</v>
      </c>
      <c r="AL7455" s="85">
        <f>IF(G7455&gt;Variables!$G$9,0,1)</f>
        <v>1</v>
      </c>
      <c r="AM7455" s="85">
        <f>IF(AND(K7455&gt;Variables!$G$10,K7455&lt;Variables!$G$11),0,1)</f>
        <v>1</v>
      </c>
      <c r="AN7455" s="103">
        <f>IF(H7455&lt;Variables!$G$13,1,0)</f>
        <v>1</v>
      </c>
      <c r="AO7455" s="101">
        <f>IF(R7455&lt;Variables!$G$12,0,1)</f>
        <v>1</v>
      </c>
      <c r="AP7455" s="86">
        <f t="shared" si="652"/>
        <v>0</v>
      </c>
      <c r="AR7455">
        <v>0</v>
      </c>
      <c r="AS7455">
        <v>0</v>
      </c>
      <c r="AT7455">
        <v>1</v>
      </c>
      <c r="AU7455">
        <v>0</v>
      </c>
      <c r="BA7455">
        <v>-2.25</v>
      </c>
    </row>
    <row r="7456" spans="3:53" ht="12.75" x14ac:dyDescent="0.2">
      <c r="C7456" t="s">
        <v>1124</v>
      </c>
      <c r="D7456" t="s">
        <v>1110</v>
      </c>
      <c r="E7456">
        <v>88.39</v>
      </c>
      <c r="F7456">
        <v>5.67</v>
      </c>
      <c r="G7456">
        <v>1.86</v>
      </c>
      <c r="H7456">
        <v>8300</v>
      </c>
      <c r="I7456">
        <v>48.881</v>
      </c>
      <c r="J7456" t="s">
        <v>78</v>
      </c>
      <c r="K7456">
        <v>39.6</v>
      </c>
      <c r="L7456">
        <v>88.939064999999999</v>
      </c>
      <c r="M7456">
        <v>-0.68481156171363067</v>
      </c>
      <c r="N7456">
        <v>89.054714000000018</v>
      </c>
      <c r="O7456">
        <v>-0.81378510743408805</v>
      </c>
      <c r="P7456">
        <v>540231</v>
      </c>
      <c r="Q7456">
        <v>713820</v>
      </c>
      <c r="R7456">
        <v>0.76</v>
      </c>
      <c r="S7456">
        <v>28.209</v>
      </c>
      <c r="T7456">
        <v>5.6639999999999997</v>
      </c>
      <c r="U7456">
        <v>15.286</v>
      </c>
      <c r="V7456">
        <v>2.2564926483861729</v>
      </c>
      <c r="AC7456">
        <v>89</v>
      </c>
      <c r="AD7456">
        <v>86.4</v>
      </c>
      <c r="AH7456" s="85">
        <f>IF(AND(M7456&lt;Variables!$G$6,M7456&gt;Variables!$G$5),0,1)</f>
        <v>1</v>
      </c>
      <c r="AI7456" s="85">
        <f t="shared" si="651"/>
        <v>1</v>
      </c>
      <c r="AJ7456" s="85">
        <f>IF(I7456&gt;Variables!$G$7,0,1)</f>
        <v>0</v>
      </c>
      <c r="AK7456" s="85">
        <f>IF(F7456&gt;Variables!$G$8,0,1)</f>
        <v>1</v>
      </c>
      <c r="AL7456" s="85">
        <f>IF(G7456&gt;Variables!$G$9,0,1)</f>
        <v>1</v>
      </c>
      <c r="AM7456" s="85">
        <f>IF(AND(K7456&gt;Variables!$G$10,K7456&lt;Variables!$G$11),0,1)</f>
        <v>1</v>
      </c>
      <c r="AN7456" s="103">
        <f>IF(H7456&lt;Variables!$G$13,1,0)</f>
        <v>0</v>
      </c>
      <c r="AO7456" s="101">
        <f>IF(R7456&lt;Variables!$G$12,0,1)</f>
        <v>0</v>
      </c>
      <c r="AP7456" s="86">
        <f t="shared" si="652"/>
        <v>1</v>
      </c>
      <c r="AR7456">
        <v>0</v>
      </c>
      <c r="AS7456">
        <v>0</v>
      </c>
      <c r="AT7456">
        <v>0</v>
      </c>
      <c r="AU7456">
        <v>1</v>
      </c>
      <c r="BA7456">
        <v>-1.69</v>
      </c>
    </row>
    <row r="7457" spans="3:53" ht="12.75" x14ac:dyDescent="0.2">
      <c r="C7457" t="s">
        <v>1124</v>
      </c>
      <c r="D7457" t="s">
        <v>1109</v>
      </c>
      <c r="E7457">
        <v>25.23</v>
      </c>
      <c r="F7457">
        <v>7.55</v>
      </c>
      <c r="G7457">
        <v>0.8</v>
      </c>
      <c r="H7457">
        <v>-99999</v>
      </c>
      <c r="I7457">
        <v>7.1849999999999996</v>
      </c>
      <c r="J7457" t="s">
        <v>78</v>
      </c>
      <c r="K7457">
        <v>-99999</v>
      </c>
      <c r="L7457">
        <v>-99999</v>
      </c>
      <c r="M7457">
        <v>-99999</v>
      </c>
      <c r="N7457">
        <v>25.2</v>
      </c>
      <c r="O7457">
        <v>0</v>
      </c>
      <c r="P7457">
        <v>71638</v>
      </c>
      <c r="Q7457">
        <v>304</v>
      </c>
      <c r="R7457">
        <v>235.65</v>
      </c>
      <c r="S7457">
        <v>28.209</v>
      </c>
      <c r="T7457">
        <v>5.6639999999999997</v>
      </c>
      <c r="U7457">
        <v>15.286</v>
      </c>
      <c r="V7457">
        <v>-99999</v>
      </c>
      <c r="AC7457">
        <v>25.23</v>
      </c>
      <c r="AD7457">
        <v>25.23</v>
      </c>
      <c r="AH7457" s="85">
        <f>IF(AND(M7457&lt;Variables!$G$6,M7457&gt;Variables!$G$5),0,1)</f>
        <v>1</v>
      </c>
      <c r="AI7457" s="85">
        <f t="shared" si="651"/>
        <v>1</v>
      </c>
      <c r="AJ7457" s="85">
        <f>IF(I7457&gt;Variables!$G$7,0,1)</f>
        <v>0</v>
      </c>
      <c r="AK7457" s="85">
        <f>IF(F7457&gt;Variables!$G$8,0,1)</f>
        <v>1</v>
      </c>
      <c r="AL7457" s="85">
        <f>IF(G7457&gt;Variables!$G$9,0,1)</f>
        <v>1</v>
      </c>
      <c r="AM7457" s="85">
        <f>IF(AND(K7457&gt;Variables!$G$10,K7457&lt;Variables!$G$11),0,1)</f>
        <v>1</v>
      </c>
      <c r="AN7457" s="103">
        <f>IF(H7457&lt;Variables!$G$13,1,0)</f>
        <v>1</v>
      </c>
      <c r="AO7457" s="101">
        <f>IF(R7457&lt;Variables!$G$12,0,1)</f>
        <v>1</v>
      </c>
      <c r="AP7457" s="86">
        <f t="shared" si="652"/>
        <v>1</v>
      </c>
      <c r="AR7457">
        <v>0</v>
      </c>
      <c r="AS7457">
        <v>0</v>
      </c>
      <c r="AT7457">
        <v>0</v>
      </c>
      <c r="AU7457">
        <v>0</v>
      </c>
      <c r="BA7457">
        <v>0</v>
      </c>
    </row>
    <row r="7458" spans="3:53" ht="12.75" x14ac:dyDescent="0.2">
      <c r="C7458" t="s">
        <v>1124</v>
      </c>
      <c r="D7458" t="s">
        <v>1103</v>
      </c>
      <c r="E7458">
        <v>39.24</v>
      </c>
      <c r="F7458">
        <v>5.49</v>
      </c>
      <c r="G7458">
        <v>1.32</v>
      </c>
      <c r="H7458">
        <v>7350</v>
      </c>
      <c r="I7458">
        <v>4.2000000000000003E-2</v>
      </c>
      <c r="J7458" t="s">
        <v>76</v>
      </c>
      <c r="K7458">
        <v>54.45</v>
      </c>
      <c r="L7458">
        <v>39.033880000000003</v>
      </c>
      <c r="M7458">
        <v>0.37434146951315977</v>
      </c>
      <c r="N7458">
        <v>39.198680000000003</v>
      </c>
      <c r="O7458">
        <v>-4.7654665922414373E-2</v>
      </c>
      <c r="P7458">
        <v>446266</v>
      </c>
      <c r="Q7458">
        <v>859312</v>
      </c>
      <c r="R7458">
        <v>0.52</v>
      </c>
      <c r="S7458">
        <v>28.209</v>
      </c>
      <c r="T7458">
        <v>5.6639999999999997</v>
      </c>
      <c r="U7458">
        <v>15.286</v>
      </c>
      <c r="V7458">
        <v>2.3985582349630619</v>
      </c>
      <c r="AC7458">
        <v>39.24</v>
      </c>
      <c r="AD7458">
        <v>38.26</v>
      </c>
      <c r="AH7458" s="85">
        <f>IF(AND(M7458&lt;Variables!$G$6,M7458&gt;Variables!$G$5),0,1)</f>
        <v>1</v>
      </c>
      <c r="AI7458" s="85">
        <f t="shared" si="651"/>
        <v>1</v>
      </c>
      <c r="AJ7458" s="85">
        <f>IF(I7458&gt;Variables!$G$7,0,1)</f>
        <v>0</v>
      </c>
      <c r="AK7458" s="85">
        <f>IF(F7458&gt;Variables!$G$8,0,1)</f>
        <v>1</v>
      </c>
      <c r="AL7458" s="85">
        <f>IF(G7458&gt;Variables!$G$9,0,1)</f>
        <v>1</v>
      </c>
      <c r="AM7458" s="85">
        <f>IF(AND(K7458&gt;Variables!$G$10,K7458&lt;Variables!$G$11),0,1)</f>
        <v>0</v>
      </c>
      <c r="AN7458" s="103">
        <f>IF(H7458&lt;Variables!$G$13,1,0)</f>
        <v>0</v>
      </c>
      <c r="AO7458" s="101">
        <f>IF(R7458&lt;Variables!$G$12,0,1)</f>
        <v>0</v>
      </c>
      <c r="AP7458" s="86">
        <f t="shared" si="652"/>
        <v>0</v>
      </c>
      <c r="AR7458">
        <v>0</v>
      </c>
      <c r="AS7458">
        <v>0</v>
      </c>
      <c r="AT7458">
        <v>1</v>
      </c>
      <c r="AU7458">
        <v>0</v>
      </c>
      <c r="BA7458">
        <v>-1.39</v>
      </c>
    </row>
    <row r="7459" spans="3:53" ht="12.75" x14ac:dyDescent="0.2">
      <c r="C7459" t="s">
        <v>1125</v>
      </c>
      <c r="D7459" t="s">
        <v>1104</v>
      </c>
      <c r="E7459">
        <v>17.38</v>
      </c>
      <c r="F7459">
        <v>92.15</v>
      </c>
      <c r="G7459">
        <v>21.1</v>
      </c>
      <c r="H7459">
        <v>137.5</v>
      </c>
      <c r="I7459">
        <v>-56.292000000000002</v>
      </c>
      <c r="J7459" t="s">
        <v>78</v>
      </c>
      <c r="K7459">
        <v>50.09</v>
      </c>
      <c r="L7459">
        <v>17.621510000000001</v>
      </c>
      <c r="M7459">
        <v>-1.313792064357709</v>
      </c>
      <c r="N7459">
        <v>17.222826000000001</v>
      </c>
      <c r="O7459">
        <v>0.97065371269501788</v>
      </c>
      <c r="P7459">
        <v>83402000</v>
      </c>
      <c r="Q7459">
        <v>644601</v>
      </c>
      <c r="R7459">
        <v>129.38999999999999</v>
      </c>
      <c r="S7459">
        <v>28.129000000000001</v>
      </c>
      <c r="T7459">
        <v>6.3310000000000004</v>
      </c>
      <c r="U7459">
        <v>15.6464</v>
      </c>
      <c r="V7459">
        <v>2.4024324745066679</v>
      </c>
      <c r="AC7459">
        <v>17.829999999999998</v>
      </c>
      <c r="AD7459">
        <v>13.6</v>
      </c>
      <c r="AH7459" s="85">
        <f>IF(AND(M7459&lt;Variables!$G$6,M7459&gt;Variables!$G$5),0,1)</f>
        <v>1</v>
      </c>
      <c r="AI7459" s="85">
        <f t="shared" si="651"/>
        <v>0</v>
      </c>
      <c r="AJ7459" s="85">
        <f>IF(I7459&gt;Variables!$G$7,0,1)</f>
        <v>1</v>
      </c>
      <c r="AK7459" s="85">
        <f>IF(F7459&gt;Variables!$G$8,0,1)</f>
        <v>0</v>
      </c>
      <c r="AL7459" s="85">
        <f>IF(G7459&gt;Variables!$G$9,0,1)</f>
        <v>0</v>
      </c>
      <c r="AM7459" s="85">
        <f>IF(AND(K7459&gt;Variables!$G$10,K7459&lt;Variables!$G$11),0,1)</f>
        <v>0</v>
      </c>
      <c r="AN7459" s="103">
        <f>IF(H7459&lt;Variables!$G$13,1,0)</f>
        <v>1</v>
      </c>
      <c r="AO7459" s="101">
        <f>IF(R7459&lt;Variables!$G$12,0,1)</f>
        <v>1</v>
      </c>
      <c r="AP7459" s="86">
        <f t="shared" si="652"/>
        <v>1</v>
      </c>
      <c r="AR7459">
        <v>1</v>
      </c>
      <c r="AS7459">
        <v>0</v>
      </c>
      <c r="AT7459">
        <v>0</v>
      </c>
      <c r="AU7459">
        <v>0</v>
      </c>
      <c r="BA7459">
        <v>2</v>
      </c>
    </row>
    <row r="7460" spans="3:53" ht="12.75" x14ac:dyDescent="0.2">
      <c r="C7460" t="s">
        <v>1125</v>
      </c>
      <c r="D7460" t="s">
        <v>1106</v>
      </c>
      <c r="E7460">
        <v>4.25</v>
      </c>
      <c r="F7460">
        <v>33.64</v>
      </c>
      <c r="G7460">
        <v>12.63</v>
      </c>
      <c r="H7460">
        <v>219.72</v>
      </c>
      <c r="I7460">
        <v>-10.218</v>
      </c>
      <c r="J7460" t="s">
        <v>78</v>
      </c>
      <c r="K7460">
        <v>64.11</v>
      </c>
      <c r="L7460">
        <v>4.0784250000000002</v>
      </c>
      <c r="M7460">
        <v>4.9424716649196698</v>
      </c>
      <c r="N7460">
        <v>4.0441380000000002</v>
      </c>
      <c r="O7460">
        <v>5.8321946481549336</v>
      </c>
      <c r="P7460">
        <v>8289999.9999999991</v>
      </c>
      <c r="Q7460">
        <v>638420</v>
      </c>
      <c r="R7460">
        <v>12.99</v>
      </c>
      <c r="S7460">
        <v>28.129000000000001</v>
      </c>
      <c r="T7460">
        <v>6.3310000000000004</v>
      </c>
      <c r="U7460">
        <v>15.6464</v>
      </c>
      <c r="V7460">
        <v>2.183271197957545</v>
      </c>
      <c r="AC7460">
        <v>4.7300000000000004</v>
      </c>
      <c r="AD7460">
        <v>3.38</v>
      </c>
      <c r="AH7460" s="85">
        <f>IF(AND(M7460&lt;Variables!$G$6,M7460&gt;Variables!$G$5),0,1)</f>
        <v>1</v>
      </c>
      <c r="AI7460" s="85">
        <f t="shared" si="651"/>
        <v>0</v>
      </c>
      <c r="AJ7460" s="85">
        <f>IF(I7460&gt;Variables!$G$7,0,1)</f>
        <v>1</v>
      </c>
      <c r="AK7460" s="85">
        <f>IF(F7460&gt;Variables!$G$8,0,1)</f>
        <v>0</v>
      </c>
      <c r="AL7460" s="85">
        <f>IF(G7460&gt;Variables!$G$9,0,1)</f>
        <v>0</v>
      </c>
      <c r="AM7460" s="85">
        <f>IF(AND(K7460&gt;Variables!$G$10,K7460&lt;Variables!$G$11),0,1)</f>
        <v>0</v>
      </c>
      <c r="AN7460" s="103">
        <f>IF(H7460&lt;Variables!$G$13,1,0)</f>
        <v>1</v>
      </c>
      <c r="AO7460" s="101">
        <f>IF(R7460&lt;Variables!$G$12,0,1)</f>
        <v>1</v>
      </c>
      <c r="AP7460" s="86">
        <f t="shared" si="652"/>
        <v>1</v>
      </c>
      <c r="AR7460">
        <v>0</v>
      </c>
      <c r="AS7460">
        <v>0</v>
      </c>
      <c r="AT7460">
        <v>1</v>
      </c>
      <c r="AU7460">
        <v>0</v>
      </c>
      <c r="BA7460">
        <v>-2.25</v>
      </c>
    </row>
    <row r="7461" spans="3:53" ht="12.75" x14ac:dyDescent="0.2">
      <c r="C7461" t="s">
        <v>1125</v>
      </c>
      <c r="D7461" t="s">
        <v>255</v>
      </c>
      <c r="E7461">
        <v>9.33</v>
      </c>
      <c r="F7461">
        <v>28.7</v>
      </c>
      <c r="G7461">
        <v>23.71</v>
      </c>
      <c r="H7461">
        <v>902.13</v>
      </c>
      <c r="I7461">
        <v>19.364000000000001</v>
      </c>
      <c r="J7461" t="s">
        <v>78</v>
      </c>
      <c r="K7461">
        <v>55.98</v>
      </c>
      <c r="L7461">
        <v>9.2564150000000005</v>
      </c>
      <c r="M7461">
        <v>0.63291241803656162</v>
      </c>
      <c r="N7461">
        <v>9.0275339999999993</v>
      </c>
      <c r="O7461">
        <v>3.1843247557971011</v>
      </c>
      <c r="P7461">
        <v>33160000</v>
      </c>
      <c r="Q7461">
        <v>6960000</v>
      </c>
      <c r="R7461">
        <v>4.76</v>
      </c>
      <c r="S7461">
        <v>28.129000000000001</v>
      </c>
      <c r="T7461">
        <v>6.3310000000000004</v>
      </c>
      <c r="U7461">
        <v>15.6464</v>
      </c>
      <c r="V7461">
        <v>2.401566527772578</v>
      </c>
      <c r="AC7461">
        <v>10</v>
      </c>
      <c r="AD7461">
        <v>8.33</v>
      </c>
      <c r="AH7461" s="85">
        <f>IF(AND(M7461&lt;Variables!$G$6,M7461&gt;Variables!$G$5),0,1)</f>
        <v>1</v>
      </c>
      <c r="AI7461" s="85">
        <f t="shared" si="651"/>
        <v>0</v>
      </c>
      <c r="AJ7461" s="85">
        <f>IF(I7461&gt;Variables!$G$7,0,1)</f>
        <v>0</v>
      </c>
      <c r="AK7461" s="85">
        <f>IF(F7461&gt;Variables!$G$8,0,1)</f>
        <v>0</v>
      </c>
      <c r="AL7461" s="85">
        <f>IF(G7461&gt;Variables!$G$9,0,1)</f>
        <v>0</v>
      </c>
      <c r="AM7461" s="85">
        <f>IF(AND(K7461&gt;Variables!$G$10,K7461&lt;Variables!$G$11),0,1)</f>
        <v>0</v>
      </c>
      <c r="AN7461" s="103">
        <f>IF(H7461&lt;Variables!$G$13,1,0)</f>
        <v>1</v>
      </c>
      <c r="AO7461" s="101">
        <f>IF(R7461&lt;Variables!$G$12,0,1)</f>
        <v>1</v>
      </c>
      <c r="AP7461" s="86">
        <f t="shared" si="652"/>
        <v>1</v>
      </c>
      <c r="AR7461">
        <v>1</v>
      </c>
      <c r="AS7461">
        <v>0</v>
      </c>
      <c r="AT7461">
        <v>0</v>
      </c>
      <c r="AU7461">
        <v>0</v>
      </c>
      <c r="BA7461">
        <v>2</v>
      </c>
    </row>
    <row r="7462" spans="3:53" ht="12.75" x14ac:dyDescent="0.2">
      <c r="C7462" t="s">
        <v>1125</v>
      </c>
      <c r="D7462" t="s">
        <v>530</v>
      </c>
      <c r="E7462">
        <v>23.82</v>
      </c>
      <c r="F7462">
        <v>19.3</v>
      </c>
      <c r="G7462">
        <v>-4.1100000000000003</v>
      </c>
      <c r="H7462">
        <v>201.8</v>
      </c>
      <c r="I7462">
        <v>-14.157999999999999</v>
      </c>
      <c r="J7462" t="s">
        <v>78</v>
      </c>
      <c r="K7462">
        <v>46.48</v>
      </c>
      <c r="L7462">
        <v>24.322510526315789</v>
      </c>
      <c r="M7462">
        <v>-1.43739490188533</v>
      </c>
      <c r="N7462">
        <v>24.469895918367349</v>
      </c>
      <c r="O7462">
        <v>-2.0310503977023462</v>
      </c>
      <c r="P7462">
        <v>1620000</v>
      </c>
      <c r="Q7462">
        <v>329330</v>
      </c>
      <c r="R7462">
        <v>4.92</v>
      </c>
      <c r="S7462">
        <v>28.129000000000001</v>
      </c>
      <c r="T7462">
        <v>6.3310000000000004</v>
      </c>
      <c r="U7462">
        <v>15.6464</v>
      </c>
      <c r="V7462">
        <v>2.3532928558512292</v>
      </c>
      <c r="AC7462">
        <v>25.5</v>
      </c>
      <c r="AD7462">
        <v>21.58</v>
      </c>
      <c r="AH7462" s="85">
        <f>IF(AND(M7462&lt;Variables!$G$6,M7462&gt;Variables!$G$5),0,1)</f>
        <v>1</v>
      </c>
      <c r="AI7462" s="85">
        <f t="shared" si="651"/>
        <v>1</v>
      </c>
      <c r="AJ7462" s="85">
        <f>IF(I7462&gt;Variables!$G$7,0,1)</f>
        <v>1</v>
      </c>
      <c r="AK7462" s="85">
        <f>IF(F7462&gt;Variables!$G$8,0,1)</f>
        <v>0</v>
      </c>
      <c r="AL7462" s="85">
        <f>IF(G7462&gt;Variables!$G$9,0,1)</f>
        <v>1</v>
      </c>
      <c r="AM7462" s="85">
        <f>IF(AND(K7462&gt;Variables!$G$10,K7462&lt;Variables!$G$11),0,1)</f>
        <v>1</v>
      </c>
      <c r="AN7462" s="103">
        <f>IF(H7462&lt;Variables!$G$13,1,0)</f>
        <v>1</v>
      </c>
      <c r="AO7462" s="101">
        <f>IF(R7462&lt;Variables!$G$12,0,1)</f>
        <v>1</v>
      </c>
      <c r="AP7462" s="86">
        <f t="shared" si="652"/>
        <v>1</v>
      </c>
      <c r="AR7462">
        <v>1</v>
      </c>
      <c r="AS7462">
        <v>0</v>
      </c>
      <c r="AT7462">
        <v>0</v>
      </c>
      <c r="AU7462">
        <v>0</v>
      </c>
      <c r="BA7462">
        <v>2</v>
      </c>
    </row>
    <row r="7463" spans="3:53" ht="12.75" x14ac:dyDescent="0.2">
      <c r="C7463" t="s">
        <v>1125</v>
      </c>
      <c r="D7463" t="s">
        <v>923</v>
      </c>
      <c r="E7463">
        <v>4.1500000000000004</v>
      </c>
      <c r="F7463">
        <v>17.079999999999998</v>
      </c>
      <c r="G7463">
        <v>-9.27</v>
      </c>
      <c r="H7463">
        <v>42.47</v>
      </c>
      <c r="I7463">
        <v>-85.602000000000004</v>
      </c>
      <c r="J7463" t="s">
        <v>78</v>
      </c>
      <c r="K7463">
        <v>52.11</v>
      </c>
      <c r="L7463">
        <v>4.15097</v>
      </c>
      <c r="M7463">
        <v>1.1956241553179039</v>
      </c>
      <c r="N7463">
        <v>4.2285559999999993</v>
      </c>
      <c r="O7463">
        <v>-0.66112403383092599</v>
      </c>
      <c r="P7463">
        <v>7530000</v>
      </c>
      <c r="Q7463">
        <v>531880</v>
      </c>
      <c r="R7463">
        <v>14.16</v>
      </c>
      <c r="S7463">
        <v>28.129000000000001</v>
      </c>
      <c r="T7463">
        <v>6.3310000000000004</v>
      </c>
      <c r="U7463">
        <v>15.6464</v>
      </c>
      <c r="V7463">
        <v>2.3504876209589569</v>
      </c>
      <c r="AC7463">
        <v>4.5999999999999996</v>
      </c>
      <c r="AD7463">
        <v>3.92</v>
      </c>
      <c r="AH7463" s="85">
        <f>IF(AND(M7463&lt;Variables!$G$6,M7463&gt;Variables!$G$5),0,1)</f>
        <v>1</v>
      </c>
      <c r="AI7463" s="85">
        <f t="shared" si="651"/>
        <v>1</v>
      </c>
      <c r="AJ7463" s="85">
        <f>IF(I7463&gt;Variables!$G$7,0,1)</f>
        <v>1</v>
      </c>
      <c r="AK7463" s="85">
        <f>IF(F7463&gt;Variables!$G$8,0,1)</f>
        <v>0</v>
      </c>
      <c r="AL7463" s="85">
        <f>IF(G7463&gt;Variables!$G$9,0,1)</f>
        <v>1</v>
      </c>
      <c r="AM7463" s="85">
        <f>IF(AND(K7463&gt;Variables!$G$10,K7463&lt;Variables!$G$11),0,1)</f>
        <v>0</v>
      </c>
      <c r="AN7463" s="103">
        <f>IF(H7463&lt;Variables!$G$13,1,0)</f>
        <v>1</v>
      </c>
      <c r="AO7463" s="101">
        <f>IF(R7463&lt;Variables!$G$12,0,1)</f>
        <v>1</v>
      </c>
      <c r="AP7463" s="86">
        <f t="shared" si="652"/>
        <v>1</v>
      </c>
      <c r="AR7463">
        <v>0</v>
      </c>
      <c r="AS7463">
        <v>0</v>
      </c>
      <c r="AT7463">
        <v>1</v>
      </c>
      <c r="AU7463">
        <v>0</v>
      </c>
      <c r="BA7463">
        <v>-2.25</v>
      </c>
    </row>
    <row r="7464" spans="3:53" ht="12.75" x14ac:dyDescent="0.2">
      <c r="C7464" t="s">
        <v>1125</v>
      </c>
      <c r="D7464" t="s">
        <v>892</v>
      </c>
      <c r="E7464">
        <v>75.489999999999995</v>
      </c>
      <c r="F7464">
        <v>15.41</v>
      </c>
      <c r="G7464">
        <v>9.26</v>
      </c>
      <c r="H7464">
        <v>2570</v>
      </c>
      <c r="I7464">
        <v>17.376000000000001</v>
      </c>
      <c r="J7464" t="s">
        <v>78</v>
      </c>
      <c r="K7464">
        <v>61.21</v>
      </c>
      <c r="L7464">
        <v>74.323920000000001</v>
      </c>
      <c r="M7464">
        <v>1.293096488990348</v>
      </c>
      <c r="N7464">
        <v>73.52237199999999</v>
      </c>
      <c r="O7464">
        <v>2.3974036093394901</v>
      </c>
      <c r="P7464">
        <v>1506000</v>
      </c>
      <c r="Q7464">
        <v>1767000</v>
      </c>
      <c r="R7464">
        <v>0.85</v>
      </c>
      <c r="S7464">
        <v>28.129000000000001</v>
      </c>
      <c r="T7464">
        <v>6.3310000000000004</v>
      </c>
      <c r="U7464">
        <v>15.6464</v>
      </c>
      <c r="V7464">
        <v>2.407651764865363</v>
      </c>
      <c r="AC7464">
        <v>86.92</v>
      </c>
      <c r="AD7464">
        <v>74.400000000000006</v>
      </c>
      <c r="AH7464" s="85">
        <f>IF(AND(M7464&lt;Variables!$G$6,M7464&gt;Variables!$G$5),0,1)</f>
        <v>1</v>
      </c>
      <c r="AI7464" s="85">
        <f t="shared" si="651"/>
        <v>0</v>
      </c>
      <c r="AJ7464" s="85">
        <f>IF(I7464&gt;Variables!$G$7,0,1)</f>
        <v>0</v>
      </c>
      <c r="AK7464" s="85">
        <f>IF(F7464&gt;Variables!$G$8,0,1)</f>
        <v>0</v>
      </c>
      <c r="AL7464" s="85">
        <f>IF(G7464&gt;Variables!$G$9,0,1)</f>
        <v>1</v>
      </c>
      <c r="AM7464" s="85">
        <f>IF(AND(K7464&gt;Variables!$G$10,K7464&lt;Variables!$G$11),0,1)</f>
        <v>0</v>
      </c>
      <c r="AN7464" s="103">
        <f>IF(H7464&lt;Variables!$G$13,1,0)</f>
        <v>0</v>
      </c>
      <c r="AO7464" s="101">
        <f>IF(R7464&lt;Variables!$G$12,0,1)</f>
        <v>0</v>
      </c>
      <c r="AP7464" s="86">
        <f t="shared" si="652"/>
        <v>1</v>
      </c>
      <c r="AR7464">
        <v>1</v>
      </c>
      <c r="AS7464">
        <v>0</v>
      </c>
      <c r="AT7464">
        <v>0</v>
      </c>
      <c r="AU7464">
        <v>0</v>
      </c>
      <c r="BA7464">
        <v>2</v>
      </c>
    </row>
    <row r="7465" spans="3:53" ht="12.75" x14ac:dyDescent="0.2">
      <c r="C7465" t="s">
        <v>1125</v>
      </c>
      <c r="D7465" t="s">
        <v>1120</v>
      </c>
      <c r="E7465">
        <v>3.13</v>
      </c>
      <c r="F7465">
        <v>28.12</v>
      </c>
      <c r="G7465">
        <v>0.64</v>
      </c>
      <c r="H7465">
        <v>35.57</v>
      </c>
      <c r="I7465">
        <v>-2.5000000000000001E-2</v>
      </c>
      <c r="J7465" t="s">
        <v>78</v>
      </c>
      <c r="K7465">
        <v>63.64</v>
      </c>
      <c r="L7465">
        <v>3.1258947368421048</v>
      </c>
      <c r="M7465">
        <v>0.13133081896551321</v>
      </c>
      <c r="N7465">
        <v>3.1231911111111108</v>
      </c>
      <c r="O7465">
        <v>0.21801063869147291</v>
      </c>
      <c r="P7465">
        <v>1670000</v>
      </c>
      <c r="Q7465">
        <v>168590</v>
      </c>
      <c r="R7465">
        <v>9.91</v>
      </c>
      <c r="S7465">
        <v>28.129000000000001</v>
      </c>
      <c r="T7465">
        <v>6.3310000000000004</v>
      </c>
      <c r="U7465">
        <v>15.6464</v>
      </c>
      <c r="V7465">
        <v>2.4997223730603459</v>
      </c>
      <c r="AC7465">
        <v>3.14</v>
      </c>
      <c r="AD7465">
        <v>3.12</v>
      </c>
      <c r="AH7465" s="85">
        <f>IF(AND(M7465&lt;Variables!$G$6,M7465&gt;Variables!$G$5),0,1)</f>
        <v>1</v>
      </c>
      <c r="AI7465" s="85">
        <f t="shared" si="651"/>
        <v>0</v>
      </c>
      <c r="AJ7465" s="85">
        <f>IF(I7465&gt;Variables!$G$7,0,1)</f>
        <v>1</v>
      </c>
      <c r="AK7465" s="85">
        <f>IF(F7465&gt;Variables!$G$8,0,1)</f>
        <v>0</v>
      </c>
      <c r="AL7465" s="85">
        <f>IF(G7465&gt;Variables!$G$9,0,1)</f>
        <v>1</v>
      </c>
      <c r="AM7465" s="85">
        <f>IF(AND(K7465&gt;Variables!$G$10,K7465&lt;Variables!$G$11),0,1)</f>
        <v>0</v>
      </c>
      <c r="AN7465" s="103">
        <f>IF(H7465&lt;Variables!$G$13,1,0)</f>
        <v>1</v>
      </c>
      <c r="AO7465" s="101">
        <f>IF(R7465&lt;Variables!$G$12,0,1)</f>
        <v>1</v>
      </c>
      <c r="AP7465" s="86">
        <f t="shared" si="652"/>
        <v>1</v>
      </c>
      <c r="AR7465">
        <v>0</v>
      </c>
      <c r="AS7465">
        <v>1</v>
      </c>
      <c r="AT7465">
        <v>0</v>
      </c>
      <c r="AU7465">
        <v>0</v>
      </c>
      <c r="BA7465">
        <v>0.14000000000000001</v>
      </c>
    </row>
    <row r="7466" spans="3:53" ht="12.75" x14ac:dyDescent="0.2">
      <c r="C7466" t="s">
        <v>1125</v>
      </c>
      <c r="D7466" t="s">
        <v>1123</v>
      </c>
      <c r="E7466">
        <v>4.75</v>
      </c>
      <c r="F7466">
        <v>12.7</v>
      </c>
      <c r="G7466">
        <v>0</v>
      </c>
      <c r="H7466">
        <v>-99999</v>
      </c>
      <c r="I7466">
        <v>1E-3</v>
      </c>
      <c r="J7466" t="s">
        <v>78</v>
      </c>
      <c r="K7466">
        <v>-99999</v>
      </c>
      <c r="L7466">
        <v>4.88</v>
      </c>
      <c r="M7466">
        <v>0</v>
      </c>
      <c r="N7466">
        <v>4.88</v>
      </c>
      <c r="O7466">
        <v>0</v>
      </c>
      <c r="P7466">
        <v>1611000</v>
      </c>
      <c r="Q7466">
        <v>429</v>
      </c>
      <c r="R7466">
        <v>3755.24</v>
      </c>
      <c r="S7466">
        <v>28.129000000000001</v>
      </c>
      <c r="T7466">
        <v>6.3310000000000004</v>
      </c>
      <c r="U7466">
        <v>15.6464</v>
      </c>
      <c r="V7466">
        <v>-99999</v>
      </c>
      <c r="AC7466">
        <v>4.75</v>
      </c>
      <c r="AD7466">
        <v>4.5999999999999996</v>
      </c>
      <c r="AH7466" s="85">
        <f>IF(AND(M7466&lt;Variables!$G$6,M7466&gt;Variables!$G$5),0,1)</f>
        <v>1</v>
      </c>
      <c r="AI7466" s="85">
        <f t="shared" si="651"/>
        <v>1</v>
      </c>
      <c r="AJ7466" s="85">
        <f>IF(I7466&gt;Variables!$G$7,0,1)</f>
        <v>0</v>
      </c>
      <c r="AK7466" s="85">
        <f>IF(F7466&gt;Variables!$G$8,0,1)</f>
        <v>0</v>
      </c>
      <c r="AL7466" s="85">
        <f>IF(G7466&gt;Variables!$G$9,0,1)</f>
        <v>1</v>
      </c>
      <c r="AM7466" s="85">
        <f>IF(AND(K7466&gt;Variables!$G$10,K7466&lt;Variables!$G$11),0,1)</f>
        <v>1</v>
      </c>
      <c r="AN7466" s="103">
        <f>IF(H7466&lt;Variables!$G$13,1,0)</f>
        <v>1</v>
      </c>
      <c r="AO7466" s="101">
        <f>IF(R7466&lt;Variables!$G$12,0,1)</f>
        <v>1</v>
      </c>
      <c r="AP7466" s="86">
        <f t="shared" si="652"/>
        <v>1</v>
      </c>
      <c r="AR7466">
        <v>0</v>
      </c>
      <c r="AS7466">
        <v>0</v>
      </c>
      <c r="AT7466">
        <v>1</v>
      </c>
      <c r="AU7466">
        <v>0</v>
      </c>
      <c r="BA7466">
        <v>-2.25</v>
      </c>
    </row>
    <row r="7467" spans="3:53" ht="12.75" x14ac:dyDescent="0.2">
      <c r="C7467" t="s">
        <v>1125</v>
      </c>
      <c r="D7467" t="s">
        <v>1118</v>
      </c>
      <c r="E7467">
        <v>5.08</v>
      </c>
      <c r="F7467">
        <v>10.11</v>
      </c>
      <c r="G7467">
        <v>15.46</v>
      </c>
      <c r="H7467">
        <v>-99999</v>
      </c>
      <c r="I7467">
        <v>-1.0999999999999999E-2</v>
      </c>
      <c r="J7467" t="s">
        <v>76</v>
      </c>
      <c r="K7467">
        <v>67.61</v>
      </c>
      <c r="L7467">
        <v>4.9883333333333333</v>
      </c>
      <c r="M7467">
        <v>1.0357500835282341</v>
      </c>
      <c r="N7467">
        <v>4.8712499999999999</v>
      </c>
      <c r="O7467">
        <v>3.464203233256355</v>
      </c>
      <c r="P7467">
        <v>32880</v>
      </c>
      <c r="Q7467">
        <v>23565</v>
      </c>
      <c r="R7467">
        <v>1.4</v>
      </c>
      <c r="S7467">
        <v>28.129000000000001</v>
      </c>
      <c r="T7467">
        <v>6.3310000000000004</v>
      </c>
      <c r="U7467">
        <v>15.6464</v>
      </c>
      <c r="V7467">
        <v>2.4698342515202141</v>
      </c>
      <c r="AC7467">
        <v>8.75</v>
      </c>
      <c r="AD7467">
        <v>4.9800000000000004</v>
      </c>
      <c r="AH7467" s="85">
        <f>IF(AND(M7467&lt;Variables!$G$6,M7467&gt;Variables!$G$5),0,1)</f>
        <v>1</v>
      </c>
      <c r="AI7467" s="85">
        <f t="shared" si="651"/>
        <v>0</v>
      </c>
      <c r="AJ7467" s="85">
        <f>IF(I7467&gt;Variables!$G$7,0,1)</f>
        <v>1</v>
      </c>
      <c r="AK7467" s="85">
        <f>IF(F7467&gt;Variables!$G$8,0,1)</f>
        <v>0</v>
      </c>
      <c r="AL7467" s="85">
        <f>IF(G7467&gt;Variables!$G$9,0,1)</f>
        <v>0</v>
      </c>
      <c r="AM7467" s="85">
        <f>IF(AND(K7467&gt;Variables!$G$10,K7467&lt;Variables!$G$11),0,1)</f>
        <v>0</v>
      </c>
      <c r="AN7467" s="103">
        <f>IF(H7467&lt;Variables!$G$13,1,0)</f>
        <v>1</v>
      </c>
      <c r="AO7467" s="101">
        <f>IF(R7467&lt;Variables!$G$12,0,1)</f>
        <v>0</v>
      </c>
      <c r="AP7467" s="86">
        <f t="shared" si="652"/>
        <v>0</v>
      </c>
      <c r="AR7467">
        <v>1</v>
      </c>
      <c r="AS7467">
        <v>0</v>
      </c>
      <c r="AT7467">
        <v>0</v>
      </c>
      <c r="AU7467">
        <v>0</v>
      </c>
      <c r="BA7467">
        <v>0.7</v>
      </c>
    </row>
    <row r="7468" spans="3:53" ht="12.75" x14ac:dyDescent="0.2">
      <c r="C7468" t="s">
        <v>1125</v>
      </c>
      <c r="D7468" t="s">
        <v>364</v>
      </c>
      <c r="E7468">
        <v>18.98</v>
      </c>
      <c r="F7468">
        <v>7.65</v>
      </c>
      <c r="G7468">
        <v>0.42</v>
      </c>
      <c r="H7468">
        <v>12030</v>
      </c>
      <c r="I7468">
        <v>10.971</v>
      </c>
      <c r="J7468" t="s">
        <v>76</v>
      </c>
      <c r="K7468">
        <v>56.96</v>
      </c>
      <c r="L7468">
        <v>18.996794999999999</v>
      </c>
      <c r="M7468">
        <v>1.687126696898732E-2</v>
      </c>
      <c r="N7468">
        <v>18.994478000000001</v>
      </c>
      <c r="O7468">
        <v>2.9071607021783592E-2</v>
      </c>
      <c r="P7468">
        <v>1884000</v>
      </c>
      <c r="Q7468">
        <v>702215</v>
      </c>
      <c r="R7468">
        <v>2.68</v>
      </c>
      <c r="S7468">
        <v>28.129000000000001</v>
      </c>
      <c r="T7468">
        <v>6.3310000000000004</v>
      </c>
      <c r="U7468">
        <v>15.6464</v>
      </c>
      <c r="V7468">
        <v>2.438327826494521</v>
      </c>
      <c r="AC7468">
        <v>19.004999999999999</v>
      </c>
      <c r="AD7468">
        <v>18.670000000000002</v>
      </c>
      <c r="AH7468" s="85">
        <f>IF(AND(M7468&lt;Variables!$G$6,M7468&gt;Variables!$G$5),0,1)</f>
        <v>1</v>
      </c>
      <c r="AI7468" s="85">
        <f t="shared" si="651"/>
        <v>0</v>
      </c>
      <c r="AJ7468" s="85">
        <f>IF(I7468&gt;Variables!$G$7,0,1)</f>
        <v>0</v>
      </c>
      <c r="AK7468" s="85">
        <f>IF(F7468&gt;Variables!$G$8,0,1)</f>
        <v>1</v>
      </c>
      <c r="AL7468" s="85">
        <f>IF(G7468&gt;Variables!$G$9,0,1)</f>
        <v>1</v>
      </c>
      <c r="AM7468" s="85">
        <f>IF(AND(K7468&gt;Variables!$G$10,K7468&lt;Variables!$G$11),0,1)</f>
        <v>0</v>
      </c>
      <c r="AN7468" s="103">
        <f>IF(H7468&lt;Variables!$G$13,1,0)</f>
        <v>0</v>
      </c>
      <c r="AO7468" s="101">
        <f>IF(R7468&lt;Variables!$G$12,0,1)</f>
        <v>1</v>
      </c>
      <c r="AP7468" s="86">
        <f t="shared" si="652"/>
        <v>0</v>
      </c>
      <c r="AR7468">
        <v>0</v>
      </c>
      <c r="AS7468">
        <v>0</v>
      </c>
      <c r="AT7468">
        <v>0</v>
      </c>
      <c r="AU7468">
        <v>1</v>
      </c>
      <c r="BA7468">
        <v>-0.93</v>
      </c>
    </row>
    <row r="7469" spans="3:53" ht="12.75" x14ac:dyDescent="0.2">
      <c r="C7469" t="s">
        <v>1125</v>
      </c>
      <c r="D7469" t="s">
        <v>1105</v>
      </c>
      <c r="E7469">
        <v>0.25</v>
      </c>
      <c r="F7469">
        <v>8.6999999999999993</v>
      </c>
      <c r="G7469">
        <v>-5.44</v>
      </c>
      <c r="H7469">
        <v>-99999</v>
      </c>
      <c r="I7469">
        <v>47.93</v>
      </c>
      <c r="J7469" t="s">
        <v>78</v>
      </c>
      <c r="K7469">
        <v>44.86</v>
      </c>
      <c r="L7469">
        <v>0.25251249999999997</v>
      </c>
      <c r="M7469">
        <v>-20.796000198009988</v>
      </c>
      <c r="N7469">
        <v>0.32600499999999999</v>
      </c>
      <c r="O7469">
        <v>-38.651247680250307</v>
      </c>
      <c r="P7469">
        <v>90433</v>
      </c>
      <c r="Q7469">
        <v>1371</v>
      </c>
      <c r="R7469">
        <v>65.959999999999994</v>
      </c>
      <c r="S7469">
        <v>28.129000000000001</v>
      </c>
      <c r="T7469">
        <v>6.3310000000000004</v>
      </c>
      <c r="U7469">
        <v>15.6464</v>
      </c>
      <c r="V7469">
        <v>2.5457431234889358</v>
      </c>
      <c r="AC7469">
        <v>0.26989999999999997</v>
      </c>
      <c r="AD7469">
        <v>0.2</v>
      </c>
      <c r="AH7469" s="85">
        <f>IF(AND(M7469&lt;Variables!$G$6,M7469&gt;Variables!$G$5),0,1)</f>
        <v>1</v>
      </c>
      <c r="AI7469" s="85">
        <f t="shared" si="651"/>
        <v>1</v>
      </c>
      <c r="AJ7469" s="85">
        <f>IF(I7469&gt;Variables!$G$7,0,1)</f>
        <v>0</v>
      </c>
      <c r="AK7469" s="85">
        <f>IF(F7469&gt;Variables!$G$8,0,1)</f>
        <v>1</v>
      </c>
      <c r="AL7469" s="85">
        <f>IF(G7469&gt;Variables!$G$9,0,1)</f>
        <v>1</v>
      </c>
      <c r="AM7469" s="85">
        <f>IF(AND(K7469&gt;Variables!$G$10,K7469&lt;Variables!$G$11),0,1)</f>
        <v>1</v>
      </c>
      <c r="AN7469" s="103">
        <f>IF(H7469&lt;Variables!$G$13,1,0)</f>
        <v>1</v>
      </c>
      <c r="AO7469" s="101">
        <f>IF(R7469&lt;Variables!$G$12,0,1)</f>
        <v>1</v>
      </c>
      <c r="AP7469" s="86">
        <f t="shared" si="652"/>
        <v>1</v>
      </c>
      <c r="AR7469">
        <v>1</v>
      </c>
      <c r="AS7469">
        <v>0</v>
      </c>
      <c r="AT7469">
        <v>0</v>
      </c>
      <c r="AU7469">
        <v>0</v>
      </c>
      <c r="BA7469">
        <v>2</v>
      </c>
    </row>
    <row r="7470" spans="3:53" ht="12.75" x14ac:dyDescent="0.2">
      <c r="C7470" t="s">
        <v>1125</v>
      </c>
      <c r="D7470" t="s">
        <v>880</v>
      </c>
      <c r="E7470">
        <v>47.96</v>
      </c>
      <c r="F7470">
        <v>10.63</v>
      </c>
      <c r="G7470">
        <v>2.96</v>
      </c>
      <c r="H7470">
        <v>6210</v>
      </c>
      <c r="I7470">
        <v>71718.148000000001</v>
      </c>
      <c r="J7470" t="s">
        <v>78</v>
      </c>
      <c r="K7470">
        <v>37.869999999999997</v>
      </c>
      <c r="L7470">
        <v>48.777839999999998</v>
      </c>
      <c r="M7470">
        <v>-2.0184165596508632</v>
      </c>
      <c r="N7470">
        <v>49.029435999999997</v>
      </c>
      <c r="O7470">
        <v>-2.5212119511225759</v>
      </c>
      <c r="P7470">
        <v>855163</v>
      </c>
      <c r="Q7470">
        <v>1262000</v>
      </c>
      <c r="R7470">
        <v>0.68</v>
      </c>
      <c r="S7470">
        <v>28.129000000000001</v>
      </c>
      <c r="T7470">
        <v>6.3310000000000004</v>
      </c>
      <c r="U7470">
        <v>15.6464</v>
      </c>
      <c r="V7470">
        <v>2.2231039919465072</v>
      </c>
      <c r="AC7470">
        <v>49.145000000000003</v>
      </c>
      <c r="AD7470">
        <v>45.11</v>
      </c>
      <c r="AH7470" s="85">
        <f>IF(AND(M7470&lt;Variables!$G$6,M7470&gt;Variables!$G$5),0,1)</f>
        <v>0</v>
      </c>
      <c r="AI7470" s="85">
        <f t="shared" si="651"/>
        <v>1</v>
      </c>
      <c r="AJ7470" s="85">
        <f>IF(I7470&gt;Variables!$G$7,0,1)</f>
        <v>0</v>
      </c>
      <c r="AK7470" s="85">
        <f>IF(F7470&gt;Variables!$G$8,0,1)</f>
        <v>0</v>
      </c>
      <c r="AL7470" s="85">
        <f>IF(G7470&gt;Variables!$G$9,0,1)</f>
        <v>1</v>
      </c>
      <c r="AM7470" s="85">
        <f>IF(AND(K7470&gt;Variables!$G$10,K7470&lt;Variables!$G$11),0,1)</f>
        <v>1</v>
      </c>
      <c r="AN7470" s="103">
        <f>IF(H7470&lt;Variables!$G$13,1,0)</f>
        <v>0</v>
      </c>
      <c r="AO7470" s="101">
        <f>IF(R7470&lt;Variables!$G$12,0,1)</f>
        <v>0</v>
      </c>
      <c r="AP7470" s="86">
        <f t="shared" si="652"/>
        <v>1</v>
      </c>
      <c r="AR7470">
        <v>0</v>
      </c>
      <c r="AS7470">
        <v>0</v>
      </c>
      <c r="AT7470">
        <v>1</v>
      </c>
      <c r="AU7470">
        <v>0</v>
      </c>
      <c r="BA7470">
        <v>-2.25</v>
      </c>
    </row>
    <row r="7471" spans="3:53" ht="12.75" x14ac:dyDescent="0.2">
      <c r="C7471" t="s">
        <v>1125</v>
      </c>
      <c r="D7471" t="s">
        <v>624</v>
      </c>
      <c r="E7471">
        <v>0.02</v>
      </c>
      <c r="F7471">
        <v>11.8</v>
      </c>
      <c r="G7471">
        <v>12.15</v>
      </c>
      <c r="H7471">
        <v>-99999</v>
      </c>
      <c r="I7471">
        <v>-66.128</v>
      </c>
      <c r="J7471" t="s">
        <v>78</v>
      </c>
      <c r="K7471">
        <v>54.72</v>
      </c>
      <c r="L7471">
        <v>1.7945833333333331E-2</v>
      </c>
      <c r="M7471">
        <v>0.30183422335733079</v>
      </c>
      <c r="N7471">
        <v>1.7582E-2</v>
      </c>
      <c r="O7471">
        <v>2.3774314639972598</v>
      </c>
      <c r="P7471">
        <v>2282000</v>
      </c>
      <c r="Q7471">
        <v>8096999.9999999991</v>
      </c>
      <c r="R7471">
        <v>0.28000000000000003</v>
      </c>
      <c r="S7471">
        <v>28.129000000000001</v>
      </c>
      <c r="T7471">
        <v>6.3310000000000004</v>
      </c>
      <c r="U7471">
        <v>15.6464</v>
      </c>
      <c r="V7471">
        <v>2.4039370992338052</v>
      </c>
      <c r="AC7471">
        <v>2.8000000000000001E-2</v>
      </c>
      <c r="AD7471">
        <v>1.72E-2</v>
      </c>
      <c r="AH7471" s="85">
        <f>IF(AND(M7471&lt;Variables!$G$6,M7471&gt;Variables!$G$5),0,1)</f>
        <v>1</v>
      </c>
      <c r="AI7471" s="85">
        <f t="shared" si="651"/>
        <v>0</v>
      </c>
      <c r="AJ7471" s="85">
        <f>IF(I7471&gt;Variables!$G$7,0,1)</f>
        <v>1</v>
      </c>
      <c r="AK7471" s="85">
        <f>IF(F7471&gt;Variables!$G$8,0,1)</f>
        <v>0</v>
      </c>
      <c r="AL7471" s="85">
        <f>IF(G7471&gt;Variables!$G$9,0,1)</f>
        <v>0</v>
      </c>
      <c r="AM7471" s="85">
        <f>IF(AND(K7471&gt;Variables!$G$10,K7471&lt;Variables!$G$11),0,1)</f>
        <v>0</v>
      </c>
      <c r="AN7471" s="103">
        <f>IF(H7471&lt;Variables!$G$13,1,0)</f>
        <v>1</v>
      </c>
      <c r="AO7471" s="101">
        <f>IF(R7471&lt;Variables!$G$12,0,1)</f>
        <v>0</v>
      </c>
      <c r="AP7471" s="86">
        <f t="shared" si="652"/>
        <v>1</v>
      </c>
      <c r="AR7471">
        <v>0</v>
      </c>
      <c r="AS7471">
        <v>0</v>
      </c>
      <c r="AT7471">
        <v>1</v>
      </c>
      <c r="AU7471">
        <v>0</v>
      </c>
      <c r="BA7471">
        <v>-2.25</v>
      </c>
    </row>
    <row r="7472" spans="3:53" ht="12.75" x14ac:dyDescent="0.2">
      <c r="C7472" t="s">
        <v>1125</v>
      </c>
      <c r="D7472" t="s">
        <v>110</v>
      </c>
      <c r="E7472">
        <v>16.86</v>
      </c>
      <c r="F7472">
        <v>5.1100000000000003</v>
      </c>
      <c r="G7472">
        <v>4.46</v>
      </c>
      <c r="H7472">
        <v>5650</v>
      </c>
      <c r="I7472">
        <v>-4.0599999999999996</v>
      </c>
      <c r="J7472" t="s">
        <v>76</v>
      </c>
      <c r="K7472">
        <v>72.180000000000007</v>
      </c>
      <c r="L7472">
        <v>16.757755</v>
      </c>
      <c r="M7472">
        <v>0.61013542685162736</v>
      </c>
      <c r="N7472">
        <v>16.59450612244898</v>
      </c>
      <c r="O7472">
        <v>1.5998902021667309</v>
      </c>
      <c r="P7472">
        <v>249945</v>
      </c>
      <c r="Q7472">
        <v>1455000</v>
      </c>
      <c r="R7472">
        <v>0.17</v>
      </c>
      <c r="S7472">
        <v>28.129000000000001</v>
      </c>
      <c r="T7472">
        <v>6.3310000000000004</v>
      </c>
      <c r="U7472">
        <v>15.6464</v>
      </c>
      <c r="V7472">
        <v>2.541838541621118</v>
      </c>
      <c r="AC7472">
        <v>16.98</v>
      </c>
      <c r="AD7472">
        <v>16.559999999999999</v>
      </c>
      <c r="AH7472" s="85">
        <f>IF(AND(M7472&lt;Variables!$G$6,M7472&gt;Variables!$G$5),0,1)</f>
        <v>1</v>
      </c>
      <c r="AI7472" s="85">
        <f t="shared" si="651"/>
        <v>0</v>
      </c>
      <c r="AJ7472" s="85">
        <f>IF(I7472&gt;Variables!$G$7,0,1)</f>
        <v>1</v>
      </c>
      <c r="AK7472" s="85">
        <f>IF(F7472&gt;Variables!$G$8,0,1)</f>
        <v>1</v>
      </c>
      <c r="AL7472" s="85">
        <f>IF(G7472&gt;Variables!$G$9,0,1)</f>
        <v>1</v>
      </c>
      <c r="AM7472" s="85">
        <f>IF(AND(K7472&gt;Variables!$G$10,K7472&lt;Variables!$G$11),0,1)</f>
        <v>0</v>
      </c>
      <c r="AN7472" s="103">
        <f>IF(H7472&lt;Variables!$G$13,1,0)</f>
        <v>0</v>
      </c>
      <c r="AO7472" s="101">
        <f>IF(R7472&lt;Variables!$G$12,0,1)</f>
        <v>0</v>
      </c>
      <c r="AP7472" s="86">
        <f t="shared" si="652"/>
        <v>0</v>
      </c>
      <c r="AR7472">
        <v>0</v>
      </c>
      <c r="AS7472">
        <v>0</v>
      </c>
      <c r="AT7472">
        <v>0</v>
      </c>
      <c r="AU7472">
        <v>1</v>
      </c>
      <c r="BA7472">
        <v>-1.45</v>
      </c>
    </row>
    <row r="7473" spans="3:53" ht="12.75" x14ac:dyDescent="0.2">
      <c r="C7473" t="s">
        <v>1125</v>
      </c>
      <c r="D7473" t="s">
        <v>1107</v>
      </c>
      <c r="E7473">
        <v>3.49</v>
      </c>
      <c r="F7473">
        <v>22.39</v>
      </c>
      <c r="G7473">
        <v>-18.64</v>
      </c>
      <c r="H7473">
        <v>56.73</v>
      </c>
      <c r="I7473">
        <v>-76.92</v>
      </c>
      <c r="J7473" t="s">
        <v>76</v>
      </c>
      <c r="K7473">
        <v>44.46</v>
      </c>
      <c r="L7473">
        <v>3.4119000000000002</v>
      </c>
      <c r="M7473">
        <v>-0.31947008997920079</v>
      </c>
      <c r="N7473">
        <v>3.5439280000000002</v>
      </c>
      <c r="O7473">
        <v>-4.0330390459399954</v>
      </c>
      <c r="P7473">
        <v>29790000</v>
      </c>
      <c r="Q7473">
        <v>1410000</v>
      </c>
      <c r="R7473">
        <v>21.13</v>
      </c>
      <c r="S7473">
        <v>28.129000000000001</v>
      </c>
      <c r="T7473">
        <v>6.3310000000000004</v>
      </c>
      <c r="U7473">
        <v>15.6464</v>
      </c>
      <c r="V7473">
        <v>2.3128004542454348</v>
      </c>
      <c r="AC7473">
        <v>3.72</v>
      </c>
      <c r="AD7473">
        <v>2.96</v>
      </c>
      <c r="AH7473" s="85">
        <f>IF(AND(M7473&lt;Variables!$G$6,M7473&gt;Variables!$G$5),0,1)</f>
        <v>1</v>
      </c>
      <c r="AI7473" s="85">
        <f t="shared" si="651"/>
        <v>1</v>
      </c>
      <c r="AJ7473" s="85">
        <f>IF(I7473&gt;Variables!$G$7,0,1)</f>
        <v>1</v>
      </c>
      <c r="AK7473" s="85">
        <f>IF(F7473&gt;Variables!$G$8,0,1)</f>
        <v>0</v>
      </c>
      <c r="AL7473" s="85">
        <f>IF(G7473&gt;Variables!$G$9,0,1)</f>
        <v>1</v>
      </c>
      <c r="AM7473" s="85">
        <f>IF(AND(K7473&gt;Variables!$G$10,K7473&lt;Variables!$G$11),0,1)</f>
        <v>1</v>
      </c>
      <c r="AN7473" s="103">
        <f>IF(H7473&lt;Variables!$G$13,1,0)</f>
        <v>1</v>
      </c>
      <c r="AO7473" s="101">
        <f>IF(R7473&lt;Variables!$G$12,0,1)</f>
        <v>1</v>
      </c>
      <c r="AP7473" s="86">
        <f t="shared" si="652"/>
        <v>0</v>
      </c>
      <c r="AR7473">
        <v>0</v>
      </c>
      <c r="AS7473">
        <v>0</v>
      </c>
      <c r="AT7473">
        <v>1</v>
      </c>
      <c r="AU7473">
        <v>0</v>
      </c>
      <c r="BA7473">
        <v>-2.25</v>
      </c>
    </row>
    <row r="7474" spans="3:53" ht="12.75" x14ac:dyDescent="0.2">
      <c r="C7474" t="s">
        <v>1125</v>
      </c>
      <c r="D7474" t="s">
        <v>1037</v>
      </c>
      <c r="E7474">
        <v>73.3</v>
      </c>
      <c r="F7474">
        <v>5.32</v>
      </c>
      <c r="G7474">
        <v>6.42</v>
      </c>
      <c r="H7474">
        <v>3760</v>
      </c>
      <c r="I7474">
        <v>5.2060000000000004</v>
      </c>
      <c r="J7474" t="s">
        <v>78</v>
      </c>
      <c r="K7474">
        <v>57.97</v>
      </c>
      <c r="L7474">
        <v>73.025845000000004</v>
      </c>
      <c r="M7474">
        <v>0.33434053382058382</v>
      </c>
      <c r="N7474">
        <v>72.512929999999983</v>
      </c>
      <c r="O7474">
        <v>1.044048282147767</v>
      </c>
      <c r="P7474">
        <v>799296</v>
      </c>
      <c r="Q7474">
        <v>891117</v>
      </c>
      <c r="R7474">
        <v>0.9</v>
      </c>
      <c r="S7474">
        <v>28.129000000000001</v>
      </c>
      <c r="T7474">
        <v>6.3310000000000004</v>
      </c>
      <c r="U7474">
        <v>15.6464</v>
      </c>
      <c r="V7474">
        <v>2.4331807096911242</v>
      </c>
      <c r="AC7474">
        <v>74.78</v>
      </c>
      <c r="AD7474">
        <v>72.045000000000002</v>
      </c>
      <c r="AH7474" s="85">
        <f>IF(AND(M7474&lt;Variables!$G$6,M7474&gt;Variables!$G$5),0,1)</f>
        <v>1</v>
      </c>
      <c r="AI7474" s="85">
        <f t="shared" si="651"/>
        <v>0</v>
      </c>
      <c r="AJ7474" s="85">
        <f>IF(I7474&gt;Variables!$G$7,0,1)</f>
        <v>0</v>
      </c>
      <c r="AK7474" s="85">
        <f>IF(F7474&gt;Variables!$G$8,0,1)</f>
        <v>1</v>
      </c>
      <c r="AL7474" s="85">
        <f>IF(G7474&gt;Variables!$G$9,0,1)</f>
        <v>1</v>
      </c>
      <c r="AM7474" s="85">
        <f>IF(AND(K7474&gt;Variables!$G$10,K7474&lt;Variables!$G$11),0,1)</f>
        <v>0</v>
      </c>
      <c r="AN7474" s="103">
        <f>IF(H7474&lt;Variables!$G$13,1,0)</f>
        <v>0</v>
      </c>
      <c r="AO7474" s="101">
        <f>IF(R7474&lt;Variables!$G$12,0,1)</f>
        <v>0</v>
      </c>
      <c r="AP7474" s="86">
        <f t="shared" si="652"/>
        <v>1</v>
      </c>
      <c r="AR7474">
        <v>0</v>
      </c>
      <c r="AS7474">
        <v>0</v>
      </c>
      <c r="AT7474">
        <v>0</v>
      </c>
      <c r="AU7474">
        <v>1</v>
      </c>
      <c r="BA7474">
        <v>-0.96</v>
      </c>
    </row>
    <row r="7475" spans="3:53" ht="12.75" x14ac:dyDescent="0.2">
      <c r="C7475" t="s">
        <v>1125</v>
      </c>
      <c r="D7475" t="s">
        <v>1116</v>
      </c>
      <c r="E7475">
        <v>66.94</v>
      </c>
      <c r="F7475">
        <v>5.52</v>
      </c>
      <c r="G7475">
        <v>2.66</v>
      </c>
      <c r="H7475">
        <v>17900</v>
      </c>
      <c r="I7475">
        <v>-37.984999999999999</v>
      </c>
      <c r="J7475" t="s">
        <v>78</v>
      </c>
      <c r="K7475">
        <v>57.78</v>
      </c>
      <c r="L7475">
        <v>66.860355000000013</v>
      </c>
      <c r="M7475">
        <v>0.2492433670147105</v>
      </c>
      <c r="N7475">
        <v>66.543290000000013</v>
      </c>
      <c r="O7475">
        <v>0.72691025646611063</v>
      </c>
      <c r="P7475">
        <v>1153000</v>
      </c>
      <c r="Q7475">
        <v>2640000</v>
      </c>
      <c r="R7475">
        <v>0.44</v>
      </c>
      <c r="S7475">
        <v>28.129000000000001</v>
      </c>
      <c r="T7475">
        <v>6.3310000000000004</v>
      </c>
      <c r="U7475">
        <v>15.6464</v>
      </c>
      <c r="V7475">
        <v>2.435520312971776</v>
      </c>
      <c r="AC7475">
        <v>68.89</v>
      </c>
      <c r="AD7475">
        <v>66.89</v>
      </c>
      <c r="AH7475" s="85">
        <f>IF(AND(M7475&lt;Variables!$G$6,M7475&gt;Variables!$G$5),0,1)</f>
        <v>1</v>
      </c>
      <c r="AI7475" s="85">
        <f t="shared" si="651"/>
        <v>0</v>
      </c>
      <c r="AJ7475" s="85">
        <f>IF(I7475&gt;Variables!$G$7,0,1)</f>
        <v>1</v>
      </c>
      <c r="AK7475" s="85">
        <f>IF(F7475&gt;Variables!$G$8,0,1)</f>
        <v>1</v>
      </c>
      <c r="AL7475" s="85">
        <f>IF(G7475&gt;Variables!$G$9,0,1)</f>
        <v>1</v>
      </c>
      <c r="AM7475" s="85">
        <f>IF(AND(K7475&gt;Variables!$G$10,K7475&lt;Variables!$G$11),0,1)</f>
        <v>0</v>
      </c>
      <c r="AN7475" s="103">
        <f>IF(H7475&lt;Variables!$G$13,1,0)</f>
        <v>0</v>
      </c>
      <c r="AO7475" s="101">
        <f>IF(R7475&lt;Variables!$G$12,0,1)</f>
        <v>0</v>
      </c>
      <c r="AP7475" s="86">
        <f t="shared" si="652"/>
        <v>1</v>
      </c>
      <c r="AR7475">
        <v>1</v>
      </c>
      <c r="AS7475">
        <v>0</v>
      </c>
      <c r="AT7475">
        <v>0</v>
      </c>
      <c r="AU7475">
        <v>0</v>
      </c>
      <c r="BA7475">
        <v>2</v>
      </c>
    </row>
    <row r="7476" spans="3:53" ht="12.75" x14ac:dyDescent="0.2">
      <c r="C7476" t="s">
        <v>1125</v>
      </c>
      <c r="D7476" t="s">
        <v>1126</v>
      </c>
      <c r="E7476">
        <v>40.75</v>
      </c>
      <c r="F7476">
        <v>5.8</v>
      </c>
      <c r="G7476">
        <v>4.6500000000000004</v>
      </c>
      <c r="H7476">
        <v>30010</v>
      </c>
      <c r="I7476">
        <v>-1.248</v>
      </c>
      <c r="J7476" t="s">
        <v>78</v>
      </c>
      <c r="K7476">
        <v>71.91</v>
      </c>
      <c r="L7476">
        <v>40.382140000000007</v>
      </c>
      <c r="M7476">
        <v>0.811893574733766</v>
      </c>
      <c r="N7476">
        <v>40.022392000000004</v>
      </c>
      <c r="O7476">
        <v>1.718058231002296</v>
      </c>
      <c r="P7476">
        <v>4134000</v>
      </c>
      <c r="Q7476">
        <v>15397000</v>
      </c>
      <c r="R7476">
        <v>0.27</v>
      </c>
      <c r="S7476">
        <v>28.129000000000001</v>
      </c>
      <c r="T7476">
        <v>6.3310000000000004</v>
      </c>
      <c r="U7476">
        <v>15.6464</v>
      </c>
      <c r="V7476">
        <v>2.521504924270582</v>
      </c>
      <c r="AC7476">
        <v>41.77</v>
      </c>
      <c r="AD7476">
        <v>40.520000000000003</v>
      </c>
      <c r="AH7476" s="85">
        <f>IF(AND(M7476&lt;Variables!$G$6,M7476&gt;Variables!$G$5),0,1)</f>
        <v>1</v>
      </c>
      <c r="AI7476" s="85">
        <f t="shared" si="651"/>
        <v>0</v>
      </c>
      <c r="AJ7476" s="85">
        <f>IF(I7476&gt;Variables!$G$7,0,1)</f>
        <v>1</v>
      </c>
      <c r="AK7476" s="85">
        <f>IF(F7476&gt;Variables!$G$8,0,1)</f>
        <v>1</v>
      </c>
      <c r="AL7476" s="85">
        <f>IF(G7476&gt;Variables!$G$9,0,1)</f>
        <v>1</v>
      </c>
      <c r="AM7476" s="85">
        <f>IF(AND(K7476&gt;Variables!$G$10,K7476&lt;Variables!$G$11),0,1)</f>
        <v>0</v>
      </c>
      <c r="AN7476" s="103">
        <f>IF(H7476&lt;Variables!$G$13,1,0)</f>
        <v>0</v>
      </c>
      <c r="AO7476" s="101">
        <f>IF(R7476&lt;Variables!$G$12,0,1)</f>
        <v>0</v>
      </c>
      <c r="AP7476" s="86">
        <f t="shared" si="652"/>
        <v>1</v>
      </c>
      <c r="AR7476">
        <v>1</v>
      </c>
      <c r="AS7476">
        <v>0</v>
      </c>
      <c r="AT7476">
        <v>0</v>
      </c>
      <c r="AU7476">
        <v>0</v>
      </c>
      <c r="BA7476">
        <v>0.93</v>
      </c>
    </row>
    <row r="7477" spans="3:53" ht="12.75" x14ac:dyDescent="0.2">
      <c r="C7477" t="s">
        <v>1125</v>
      </c>
      <c r="D7477" t="s">
        <v>1109</v>
      </c>
      <c r="E7477">
        <v>25.23</v>
      </c>
      <c r="F7477">
        <v>7.55</v>
      </c>
      <c r="G7477">
        <v>0.8</v>
      </c>
      <c r="H7477">
        <v>-99999</v>
      </c>
      <c r="I7477">
        <v>7.1849999999999996</v>
      </c>
      <c r="J7477" t="s">
        <v>78</v>
      </c>
      <c r="K7477">
        <v>-99999</v>
      </c>
      <c r="L7477">
        <v>-99999</v>
      </c>
      <c r="M7477">
        <v>-99999</v>
      </c>
      <c r="N7477">
        <v>25.2</v>
      </c>
      <c r="O7477">
        <v>0</v>
      </c>
      <c r="P7477">
        <v>71638</v>
      </c>
      <c r="Q7477">
        <v>304</v>
      </c>
      <c r="R7477">
        <v>235.65</v>
      </c>
      <c r="S7477">
        <v>28.129000000000001</v>
      </c>
      <c r="T7477">
        <v>6.3310000000000004</v>
      </c>
      <c r="U7477">
        <v>15.6464</v>
      </c>
      <c r="V7477">
        <v>-99999</v>
      </c>
      <c r="AC7477">
        <v>25.23</v>
      </c>
      <c r="AD7477">
        <v>25.23</v>
      </c>
      <c r="AH7477" s="85">
        <f>IF(AND(M7477&lt;Variables!$G$6,M7477&gt;Variables!$G$5),0,1)</f>
        <v>1</v>
      </c>
      <c r="AI7477" s="85">
        <f t="shared" si="651"/>
        <v>1</v>
      </c>
      <c r="AJ7477" s="85">
        <f>IF(I7477&gt;Variables!$G$7,0,1)</f>
        <v>0</v>
      </c>
      <c r="AK7477" s="85">
        <f>IF(F7477&gt;Variables!$G$8,0,1)</f>
        <v>1</v>
      </c>
      <c r="AL7477" s="85">
        <f>IF(G7477&gt;Variables!$G$9,0,1)</f>
        <v>1</v>
      </c>
      <c r="AM7477" s="85">
        <f>IF(AND(K7477&gt;Variables!$G$10,K7477&lt;Variables!$G$11),0,1)</f>
        <v>1</v>
      </c>
      <c r="AN7477" s="103">
        <f>IF(H7477&lt;Variables!$G$13,1,0)</f>
        <v>1</v>
      </c>
      <c r="AO7477" s="101">
        <f>IF(R7477&lt;Variables!$G$12,0,1)</f>
        <v>1</v>
      </c>
      <c r="AP7477" s="86">
        <f t="shared" si="652"/>
        <v>1</v>
      </c>
      <c r="AR7477">
        <v>0</v>
      </c>
      <c r="AS7477">
        <v>0</v>
      </c>
      <c r="AT7477">
        <v>0</v>
      </c>
      <c r="AU7477">
        <v>0</v>
      </c>
      <c r="BA7477">
        <v>0</v>
      </c>
    </row>
    <row r="7478" spans="3:53" ht="12.75" x14ac:dyDescent="0.2">
      <c r="C7478" t="s">
        <v>1125</v>
      </c>
      <c r="D7478" t="s">
        <v>186</v>
      </c>
      <c r="E7478">
        <v>27.46</v>
      </c>
      <c r="F7478">
        <v>6.63</v>
      </c>
      <c r="G7478">
        <v>5.96</v>
      </c>
      <c r="H7478">
        <v>3440</v>
      </c>
      <c r="I7478">
        <v>30.349</v>
      </c>
      <c r="J7478" t="s">
        <v>78</v>
      </c>
      <c r="K7478">
        <v>71.319999999999993</v>
      </c>
      <c r="L7478">
        <v>27.224184999999991</v>
      </c>
      <c r="M7478">
        <v>1.1967851379205869</v>
      </c>
      <c r="N7478">
        <v>26.785744000000001</v>
      </c>
      <c r="O7478">
        <v>2.8532192348287939</v>
      </c>
      <c r="P7478">
        <v>2976000</v>
      </c>
      <c r="Q7478">
        <v>9239000</v>
      </c>
      <c r="R7478">
        <v>0.32</v>
      </c>
      <c r="S7478">
        <v>28.129000000000001</v>
      </c>
      <c r="T7478">
        <v>6.3310000000000004</v>
      </c>
      <c r="U7478">
        <v>15.6464</v>
      </c>
      <c r="V7478">
        <v>2.483070140416396</v>
      </c>
      <c r="AC7478">
        <v>28.75</v>
      </c>
      <c r="AD7478">
        <v>27.04</v>
      </c>
      <c r="AH7478" s="85">
        <f>IF(AND(M7478&lt;Variables!$G$6,M7478&gt;Variables!$G$5),0,1)</f>
        <v>1</v>
      </c>
      <c r="AI7478" s="85">
        <f t="shared" si="651"/>
        <v>0</v>
      </c>
      <c r="AJ7478" s="85">
        <f>IF(I7478&gt;Variables!$G$7,0,1)</f>
        <v>0</v>
      </c>
      <c r="AK7478" s="85">
        <f>IF(F7478&gt;Variables!$G$8,0,1)</f>
        <v>1</v>
      </c>
      <c r="AL7478" s="85">
        <f>IF(G7478&gt;Variables!$G$9,0,1)</f>
        <v>1</v>
      </c>
      <c r="AM7478" s="85">
        <f>IF(AND(K7478&gt;Variables!$G$10,K7478&lt;Variables!$G$11),0,1)</f>
        <v>0</v>
      </c>
      <c r="AN7478" s="103">
        <f>IF(H7478&lt;Variables!$G$13,1,0)</f>
        <v>0</v>
      </c>
      <c r="AO7478" s="101">
        <f>IF(R7478&lt;Variables!$G$12,0,1)</f>
        <v>0</v>
      </c>
      <c r="AP7478" s="86">
        <f t="shared" si="652"/>
        <v>1</v>
      </c>
      <c r="AR7478">
        <v>1</v>
      </c>
      <c r="AS7478">
        <v>0</v>
      </c>
      <c r="AT7478">
        <v>0</v>
      </c>
      <c r="AU7478">
        <v>0</v>
      </c>
      <c r="BA7478">
        <v>0.3</v>
      </c>
    </row>
    <row r="7479" spans="3:53" ht="12.75" x14ac:dyDescent="0.2">
      <c r="C7479" t="s">
        <v>1125</v>
      </c>
      <c r="D7479" t="s">
        <v>251</v>
      </c>
      <c r="E7479">
        <v>15.4</v>
      </c>
      <c r="F7479">
        <v>6.8</v>
      </c>
      <c r="G7479">
        <v>4.7300000000000004</v>
      </c>
      <c r="H7479">
        <v>5810</v>
      </c>
      <c r="I7479">
        <v>18.783000000000001</v>
      </c>
      <c r="J7479" t="s">
        <v>78</v>
      </c>
      <c r="K7479">
        <v>73.16</v>
      </c>
      <c r="L7479">
        <v>14.47287</v>
      </c>
      <c r="M7479">
        <v>5.6459430645062278</v>
      </c>
      <c r="N7479">
        <v>14.032068000000001</v>
      </c>
      <c r="O7479">
        <v>8.9646942988018612</v>
      </c>
      <c r="P7479">
        <v>34731000</v>
      </c>
      <c r="Q7479">
        <v>43496000</v>
      </c>
      <c r="R7479">
        <v>0.8</v>
      </c>
      <c r="S7479">
        <v>28.129000000000001</v>
      </c>
      <c r="T7479">
        <v>6.3310000000000004</v>
      </c>
      <c r="U7479">
        <v>15.6464</v>
      </c>
      <c r="V7479">
        <v>2.0825080808348289</v>
      </c>
      <c r="AC7479">
        <v>16.260000000000002</v>
      </c>
      <c r="AD7479">
        <v>14.5</v>
      </c>
      <c r="AH7479" s="85">
        <f>IF(AND(M7479&lt;Variables!$G$6,M7479&gt;Variables!$G$5),0,1)</f>
        <v>1</v>
      </c>
      <c r="AI7479" s="85">
        <f t="shared" si="651"/>
        <v>0</v>
      </c>
      <c r="AJ7479" s="85">
        <f>IF(I7479&gt;Variables!$G$7,0,1)</f>
        <v>0</v>
      </c>
      <c r="AK7479" s="85">
        <f>IF(F7479&gt;Variables!$G$8,0,1)</f>
        <v>1</v>
      </c>
      <c r="AL7479" s="85">
        <f>IF(G7479&gt;Variables!$G$9,0,1)</f>
        <v>1</v>
      </c>
      <c r="AM7479" s="85">
        <f>IF(AND(K7479&gt;Variables!$G$10,K7479&lt;Variables!$G$11),0,1)</f>
        <v>0</v>
      </c>
      <c r="AN7479" s="103">
        <f>IF(H7479&lt;Variables!$G$13,1,0)</f>
        <v>0</v>
      </c>
      <c r="AO7479" s="101">
        <f>IF(R7479&lt;Variables!$G$12,0,1)</f>
        <v>0</v>
      </c>
      <c r="AP7479" s="86">
        <f t="shared" si="652"/>
        <v>1</v>
      </c>
      <c r="AR7479">
        <v>1</v>
      </c>
      <c r="AS7479">
        <v>0</v>
      </c>
      <c r="AT7479">
        <v>0</v>
      </c>
      <c r="AU7479">
        <v>0</v>
      </c>
      <c r="BA7479">
        <v>2</v>
      </c>
    </row>
    <row r="7480" spans="3:53" ht="12.75" x14ac:dyDescent="0.2">
      <c r="C7480" t="s">
        <v>1125</v>
      </c>
      <c r="D7480" t="s">
        <v>1108</v>
      </c>
      <c r="E7480">
        <v>93.02</v>
      </c>
      <c r="F7480">
        <v>7.13</v>
      </c>
      <c r="G7480">
        <v>4.58</v>
      </c>
      <c r="H7480">
        <v>6160</v>
      </c>
      <c r="I7480">
        <v>166.12799999999999</v>
      </c>
      <c r="J7480" t="s">
        <v>78</v>
      </c>
      <c r="K7480">
        <v>53.93</v>
      </c>
      <c r="L7480">
        <v>93.160285000000002</v>
      </c>
      <c r="M7480">
        <v>-3.7875581853363573E-2</v>
      </c>
      <c r="N7480">
        <v>92.725522000000012</v>
      </c>
      <c r="O7480">
        <v>0.43081774185103833</v>
      </c>
      <c r="P7480">
        <v>491255</v>
      </c>
      <c r="Q7480">
        <v>1334000</v>
      </c>
      <c r="R7480">
        <v>0.37</v>
      </c>
      <c r="S7480">
        <v>28.129000000000001</v>
      </c>
      <c r="T7480">
        <v>6.3310000000000004</v>
      </c>
      <c r="U7480">
        <v>15.6464</v>
      </c>
      <c r="V7480">
        <v>2.40912944692213</v>
      </c>
      <c r="AC7480">
        <v>94.49</v>
      </c>
      <c r="AD7480">
        <v>92.754999999999995</v>
      </c>
      <c r="AH7480" s="85">
        <f>IF(AND(M7480&lt;Variables!$G$6,M7480&gt;Variables!$G$5),0,1)</f>
        <v>1</v>
      </c>
      <c r="AI7480" s="85">
        <f t="shared" si="651"/>
        <v>0</v>
      </c>
      <c r="AJ7480" s="85">
        <f>IF(I7480&gt;Variables!$G$7,0,1)</f>
        <v>0</v>
      </c>
      <c r="AK7480" s="85">
        <f>IF(F7480&gt;Variables!$G$8,0,1)</f>
        <v>1</v>
      </c>
      <c r="AL7480" s="85">
        <f>IF(G7480&gt;Variables!$G$9,0,1)</f>
        <v>1</v>
      </c>
      <c r="AM7480" s="85">
        <f>IF(AND(K7480&gt;Variables!$G$10,K7480&lt;Variables!$G$11),0,1)</f>
        <v>0</v>
      </c>
      <c r="AN7480" s="103">
        <f>IF(H7480&lt;Variables!$G$13,1,0)</f>
        <v>0</v>
      </c>
      <c r="AO7480" s="101">
        <f>IF(R7480&lt;Variables!$G$12,0,1)</f>
        <v>0</v>
      </c>
      <c r="AP7480" s="86">
        <f t="shared" si="652"/>
        <v>1</v>
      </c>
      <c r="AR7480">
        <v>0</v>
      </c>
      <c r="AS7480">
        <v>0</v>
      </c>
      <c r="AT7480">
        <v>0</v>
      </c>
      <c r="AU7480">
        <v>1</v>
      </c>
      <c r="BA7480">
        <v>0.23</v>
      </c>
    </row>
    <row r="7481" spans="3:53" ht="12.75" x14ac:dyDescent="0.2">
      <c r="C7481" t="s">
        <v>1125</v>
      </c>
      <c r="D7481" t="s">
        <v>1111</v>
      </c>
      <c r="E7481">
        <v>36.03</v>
      </c>
      <c r="F7481">
        <v>7.36</v>
      </c>
      <c r="G7481">
        <v>6.18</v>
      </c>
      <c r="H7481">
        <v>2530</v>
      </c>
      <c r="I7481">
        <v>69.909000000000006</v>
      </c>
      <c r="J7481" t="s">
        <v>78</v>
      </c>
      <c r="K7481">
        <v>60.51</v>
      </c>
      <c r="L7481">
        <v>35.972994736842097</v>
      </c>
      <c r="M7481">
        <v>0.35305724220903972</v>
      </c>
      <c r="N7481">
        <v>35.812806122448983</v>
      </c>
      <c r="O7481">
        <v>0.80193067409761198</v>
      </c>
      <c r="P7481">
        <v>262292</v>
      </c>
      <c r="Q7481">
        <v>720581</v>
      </c>
      <c r="R7481">
        <v>0.36</v>
      </c>
      <c r="S7481">
        <v>28.129000000000001</v>
      </c>
      <c r="T7481">
        <v>6.3310000000000004</v>
      </c>
      <c r="U7481">
        <v>15.6464</v>
      </c>
      <c r="V7481">
        <v>2.4559878075966628</v>
      </c>
      <c r="AC7481">
        <v>37.44</v>
      </c>
      <c r="AD7481">
        <v>35.79</v>
      </c>
      <c r="AH7481" s="85">
        <f>IF(AND(M7481&lt;Variables!$G$6,M7481&gt;Variables!$G$5),0,1)</f>
        <v>1</v>
      </c>
      <c r="AI7481" s="85">
        <f t="shared" si="651"/>
        <v>0</v>
      </c>
      <c r="AJ7481" s="85">
        <f>IF(I7481&gt;Variables!$G$7,0,1)</f>
        <v>0</v>
      </c>
      <c r="AK7481" s="85">
        <f>IF(F7481&gt;Variables!$G$8,0,1)</f>
        <v>1</v>
      </c>
      <c r="AL7481" s="85">
        <f>IF(G7481&gt;Variables!$G$9,0,1)</f>
        <v>1</v>
      </c>
      <c r="AM7481" s="85">
        <f>IF(AND(K7481&gt;Variables!$G$10,K7481&lt;Variables!$G$11),0,1)</f>
        <v>0</v>
      </c>
      <c r="AN7481" s="103">
        <f>IF(H7481&lt;Variables!$G$13,1,0)</f>
        <v>0</v>
      </c>
      <c r="AO7481" s="101">
        <f>IF(R7481&lt;Variables!$G$12,0,1)</f>
        <v>0</v>
      </c>
      <c r="AP7481" s="86">
        <f t="shared" si="652"/>
        <v>1</v>
      </c>
      <c r="AR7481">
        <v>1</v>
      </c>
      <c r="AS7481">
        <v>0</v>
      </c>
      <c r="AT7481">
        <v>0</v>
      </c>
      <c r="AU7481">
        <v>0</v>
      </c>
      <c r="BA7481">
        <v>1.1000000000000001</v>
      </c>
    </row>
    <row r="7482" spans="3:53" ht="12.75" x14ac:dyDescent="0.2">
      <c r="C7482" t="s">
        <v>1125</v>
      </c>
      <c r="D7482" t="s">
        <v>117</v>
      </c>
      <c r="E7482">
        <v>30.42</v>
      </c>
      <c r="F7482">
        <v>9.4700000000000006</v>
      </c>
      <c r="G7482">
        <v>7.76</v>
      </c>
      <c r="H7482">
        <v>3970</v>
      </c>
      <c r="I7482">
        <v>-0.27700000000000002</v>
      </c>
      <c r="J7482" t="s">
        <v>78</v>
      </c>
      <c r="K7482">
        <v>59.07</v>
      </c>
      <c r="L7482">
        <v>30.29908</v>
      </c>
      <c r="M7482">
        <v>0.36608372267407652</v>
      </c>
      <c r="N7482">
        <v>29.876396</v>
      </c>
      <c r="O7482">
        <v>1.786038717655237</v>
      </c>
      <c r="P7482">
        <v>5272000</v>
      </c>
      <c r="Q7482">
        <v>15376000</v>
      </c>
      <c r="R7482">
        <v>0.34</v>
      </c>
      <c r="S7482">
        <v>28.129000000000001</v>
      </c>
      <c r="T7482">
        <v>6.3310000000000004</v>
      </c>
      <c r="U7482">
        <v>15.6464</v>
      </c>
      <c r="V7482">
        <v>2.4418577676053528</v>
      </c>
      <c r="AC7482">
        <v>30.55</v>
      </c>
      <c r="AD7482">
        <v>29.27</v>
      </c>
      <c r="AH7482" s="85">
        <f>IF(AND(M7482&lt;Variables!$G$6,M7482&gt;Variables!$G$5),0,1)</f>
        <v>1</v>
      </c>
      <c r="AI7482" s="85">
        <f t="shared" si="651"/>
        <v>0</v>
      </c>
      <c r="AJ7482" s="85">
        <f>IF(I7482&gt;Variables!$G$7,0,1)</f>
        <v>1</v>
      </c>
      <c r="AK7482" s="85">
        <f>IF(F7482&gt;Variables!$G$8,0,1)</f>
        <v>0</v>
      </c>
      <c r="AL7482" s="85">
        <f>IF(G7482&gt;Variables!$G$9,0,1)</f>
        <v>1</v>
      </c>
      <c r="AM7482" s="85">
        <f>IF(AND(K7482&gt;Variables!$G$10,K7482&lt;Variables!$G$11),0,1)</f>
        <v>0</v>
      </c>
      <c r="AN7482" s="103">
        <f>IF(H7482&lt;Variables!$G$13,1,0)</f>
        <v>0</v>
      </c>
      <c r="AO7482" s="101">
        <f>IF(R7482&lt;Variables!$G$12,0,1)</f>
        <v>0</v>
      </c>
      <c r="AP7482" s="86">
        <f t="shared" si="652"/>
        <v>1</v>
      </c>
      <c r="AR7482">
        <v>0</v>
      </c>
      <c r="AS7482">
        <v>0</v>
      </c>
      <c r="AT7482">
        <v>1</v>
      </c>
      <c r="AU7482">
        <v>0</v>
      </c>
      <c r="BA7482">
        <v>-2.25</v>
      </c>
    </row>
    <row r="7483" spans="3:53" ht="12.75" x14ac:dyDescent="0.2">
      <c r="C7483" t="s">
        <v>1125</v>
      </c>
      <c r="D7483" t="s">
        <v>1110</v>
      </c>
      <c r="E7483">
        <v>88.57</v>
      </c>
      <c r="F7483">
        <v>6.09</v>
      </c>
      <c r="G7483">
        <v>2.2000000000000002</v>
      </c>
      <c r="H7483">
        <v>8300</v>
      </c>
      <c r="I7483">
        <v>48.963000000000001</v>
      </c>
      <c r="J7483" t="s">
        <v>78</v>
      </c>
      <c r="K7483">
        <v>45.8</v>
      </c>
      <c r="L7483">
        <v>88.771315000000001</v>
      </c>
      <c r="M7483">
        <v>-0.159189936523984</v>
      </c>
      <c r="N7483">
        <v>89.085238000000004</v>
      </c>
      <c r="O7483">
        <v>-0.51101395721702902</v>
      </c>
      <c r="P7483">
        <v>550997</v>
      </c>
      <c r="Q7483">
        <v>713820</v>
      </c>
      <c r="R7483">
        <v>0.77</v>
      </c>
      <c r="S7483">
        <v>28.129000000000001</v>
      </c>
      <c r="T7483">
        <v>6.3310000000000004</v>
      </c>
      <c r="U7483">
        <v>15.6464</v>
      </c>
      <c r="V7483">
        <v>2.3256960280955621</v>
      </c>
      <c r="AC7483">
        <v>89</v>
      </c>
      <c r="AD7483">
        <v>86.4</v>
      </c>
      <c r="AH7483" s="85">
        <f>IF(AND(M7483&lt;Variables!$G$6,M7483&gt;Variables!$G$5),0,1)</f>
        <v>1</v>
      </c>
      <c r="AI7483" s="85">
        <f t="shared" si="651"/>
        <v>1</v>
      </c>
      <c r="AJ7483" s="85">
        <f>IF(I7483&gt;Variables!$G$7,0,1)</f>
        <v>0</v>
      </c>
      <c r="AK7483" s="85">
        <f>IF(F7483&gt;Variables!$G$8,0,1)</f>
        <v>1</v>
      </c>
      <c r="AL7483" s="85">
        <f>IF(G7483&gt;Variables!$G$9,0,1)</f>
        <v>1</v>
      </c>
      <c r="AM7483" s="85">
        <f>IF(AND(K7483&gt;Variables!$G$10,K7483&lt;Variables!$G$11),0,1)</f>
        <v>1</v>
      </c>
      <c r="AN7483" s="103">
        <f>IF(H7483&lt;Variables!$G$13,1,0)</f>
        <v>0</v>
      </c>
      <c r="AO7483" s="101">
        <f>IF(R7483&lt;Variables!$G$12,0,1)</f>
        <v>0</v>
      </c>
      <c r="AP7483" s="86">
        <f t="shared" si="652"/>
        <v>1</v>
      </c>
      <c r="AR7483">
        <v>0</v>
      </c>
      <c r="AS7483">
        <v>0</v>
      </c>
      <c r="AT7483">
        <v>1</v>
      </c>
      <c r="AU7483">
        <v>0</v>
      </c>
      <c r="BA7483">
        <v>-1.91</v>
      </c>
    </row>
    <row r="7484" spans="3:53" ht="12.75" x14ac:dyDescent="0.2">
      <c r="C7484" t="s">
        <v>1127</v>
      </c>
      <c r="D7484" t="s">
        <v>923</v>
      </c>
      <c r="E7484">
        <v>4.12</v>
      </c>
      <c r="F7484">
        <v>12.81</v>
      </c>
      <c r="G7484">
        <v>-11.61</v>
      </c>
      <c r="H7484">
        <v>42.47</v>
      </c>
      <c r="I7484">
        <v>-86.061000000000007</v>
      </c>
      <c r="J7484" t="s">
        <v>78</v>
      </c>
      <c r="K7484">
        <v>42.03</v>
      </c>
      <c r="L7484">
        <v>4.1405400000000014</v>
      </c>
      <c r="M7484">
        <v>-1.160235138411905</v>
      </c>
      <c r="N7484">
        <v>4.2161860000000004</v>
      </c>
      <c r="O7484">
        <v>-2.9335992292560191</v>
      </c>
      <c r="P7484">
        <v>7640000</v>
      </c>
      <c r="Q7484">
        <v>531880</v>
      </c>
      <c r="R7484">
        <v>14.36</v>
      </c>
      <c r="S7484">
        <v>27.442</v>
      </c>
      <c r="T7484">
        <v>6.4679999999999991</v>
      </c>
      <c r="U7484">
        <v>15.384</v>
      </c>
      <c r="V7484">
        <v>2.287891363733233</v>
      </c>
      <c r="AC7484">
        <v>4.5999999999999996</v>
      </c>
      <c r="AD7484">
        <v>3.92</v>
      </c>
      <c r="AH7484" s="85">
        <f>IF(AND(M7484&lt;Variables!$G$6,M7484&gt;Variables!$G$5),0,1)</f>
        <v>1</v>
      </c>
      <c r="AI7484" s="85">
        <f t="shared" si="651"/>
        <v>1</v>
      </c>
      <c r="AJ7484" s="85">
        <f>IF(I7484&gt;Variables!$G$7,0,1)</f>
        <v>1</v>
      </c>
      <c r="AK7484" s="85">
        <f>IF(F7484&gt;Variables!$G$8,0,1)</f>
        <v>0</v>
      </c>
      <c r="AL7484" s="85">
        <f>IF(G7484&gt;Variables!$G$9,0,1)</f>
        <v>1</v>
      </c>
      <c r="AM7484" s="85">
        <f>IF(AND(K7484&gt;Variables!$G$10,K7484&lt;Variables!$G$11),0,1)</f>
        <v>1</v>
      </c>
      <c r="AN7484" s="103">
        <f>IF(H7484&lt;Variables!$G$13,1,0)</f>
        <v>1</v>
      </c>
      <c r="AO7484" s="101">
        <f>IF(R7484&lt;Variables!$G$12,0,1)</f>
        <v>1</v>
      </c>
      <c r="AP7484" s="86">
        <f t="shared" si="652"/>
        <v>1</v>
      </c>
      <c r="AR7484">
        <v>0</v>
      </c>
      <c r="AS7484">
        <v>0</v>
      </c>
      <c r="AT7484">
        <v>1</v>
      </c>
      <c r="AU7484">
        <v>0</v>
      </c>
      <c r="BA7484">
        <v>-2.25</v>
      </c>
    </row>
    <row r="7485" spans="3:53" ht="12.75" x14ac:dyDescent="0.2">
      <c r="C7485" t="s">
        <v>1127</v>
      </c>
      <c r="D7485" t="s">
        <v>892</v>
      </c>
      <c r="E7485">
        <v>75.41</v>
      </c>
      <c r="F7485">
        <v>14.91</v>
      </c>
      <c r="G7485">
        <v>9.7100000000000009</v>
      </c>
      <c r="H7485">
        <v>2570</v>
      </c>
      <c r="I7485">
        <v>17.451000000000001</v>
      </c>
      <c r="J7485" t="s">
        <v>78</v>
      </c>
      <c r="K7485">
        <v>59.16</v>
      </c>
      <c r="L7485">
        <v>75.02497000000001</v>
      </c>
      <c r="M7485">
        <v>0.76645148941743513</v>
      </c>
      <c r="N7485">
        <v>73.896287999999998</v>
      </c>
      <c r="O7485">
        <v>2.3055447656585888</v>
      </c>
      <c r="P7485">
        <v>1835000</v>
      </c>
      <c r="Q7485">
        <v>1767000</v>
      </c>
      <c r="R7485">
        <v>1.04</v>
      </c>
      <c r="S7485">
        <v>27.442</v>
      </c>
      <c r="T7485">
        <v>6.4679999999999991</v>
      </c>
      <c r="U7485">
        <v>15.384</v>
      </c>
      <c r="V7485">
        <v>2.421694092257979</v>
      </c>
      <c r="AC7485">
        <v>86.92</v>
      </c>
      <c r="AD7485">
        <v>74.400000000000006</v>
      </c>
      <c r="AH7485" s="85">
        <f>IF(AND(M7485&lt;Variables!$G$6,M7485&gt;Variables!$G$5),0,1)</f>
        <v>1</v>
      </c>
      <c r="AI7485" s="85">
        <f t="shared" si="651"/>
        <v>0</v>
      </c>
      <c r="AJ7485" s="85">
        <f>IF(I7485&gt;Variables!$G$7,0,1)</f>
        <v>0</v>
      </c>
      <c r="AK7485" s="85">
        <f>IF(F7485&gt;Variables!$G$8,0,1)</f>
        <v>0</v>
      </c>
      <c r="AL7485" s="85">
        <f>IF(G7485&gt;Variables!$G$9,0,1)</f>
        <v>1</v>
      </c>
      <c r="AM7485" s="85">
        <f>IF(AND(K7485&gt;Variables!$G$10,K7485&lt;Variables!$G$11),0,1)</f>
        <v>0</v>
      </c>
      <c r="AN7485" s="103">
        <f>IF(H7485&lt;Variables!$G$13,1,0)</f>
        <v>0</v>
      </c>
      <c r="AO7485" s="101">
        <f>IF(R7485&lt;Variables!$G$12,0,1)</f>
        <v>0</v>
      </c>
      <c r="AP7485" s="86">
        <f t="shared" si="652"/>
        <v>1</v>
      </c>
      <c r="AR7485">
        <v>1</v>
      </c>
      <c r="AS7485">
        <v>0</v>
      </c>
      <c r="AT7485">
        <v>0</v>
      </c>
      <c r="AU7485">
        <v>0</v>
      </c>
      <c r="BA7485">
        <v>2</v>
      </c>
    </row>
    <row r="7486" spans="3:53" ht="12.75" x14ac:dyDescent="0.2">
      <c r="C7486" t="s">
        <v>1127</v>
      </c>
      <c r="D7486" t="s">
        <v>880</v>
      </c>
      <c r="E7486">
        <v>48.05</v>
      </c>
      <c r="F7486">
        <v>9.9700000000000006</v>
      </c>
      <c r="G7486">
        <v>3.75</v>
      </c>
      <c r="H7486">
        <v>6210</v>
      </c>
      <c r="I7486">
        <v>73314.216</v>
      </c>
      <c r="J7486" t="s">
        <v>78</v>
      </c>
      <c r="K7486">
        <v>46.41</v>
      </c>
      <c r="L7486">
        <v>48.348089999999999</v>
      </c>
      <c r="M7486">
        <v>-0.38903294835432489</v>
      </c>
      <c r="N7486">
        <v>49.098464000000007</v>
      </c>
      <c r="O7486">
        <v>-1.911391769811801</v>
      </c>
      <c r="P7486">
        <v>912580</v>
      </c>
      <c r="Q7486">
        <v>1262000</v>
      </c>
      <c r="R7486">
        <v>0.72</v>
      </c>
      <c r="S7486">
        <v>27.442</v>
      </c>
      <c r="T7486">
        <v>6.4679999999999991</v>
      </c>
      <c r="U7486">
        <v>15.384</v>
      </c>
      <c r="V7486">
        <v>2.3358889941713108</v>
      </c>
      <c r="AC7486">
        <v>49.145000000000003</v>
      </c>
      <c r="AD7486">
        <v>45.11</v>
      </c>
      <c r="AH7486" s="85">
        <f>IF(AND(M7486&lt;Variables!$G$6,M7486&gt;Variables!$G$5),0,1)</f>
        <v>1</v>
      </c>
      <c r="AI7486" s="85">
        <f t="shared" si="651"/>
        <v>1</v>
      </c>
      <c r="AJ7486" s="85">
        <f>IF(I7486&gt;Variables!$G$7,0,1)</f>
        <v>0</v>
      </c>
      <c r="AK7486" s="85">
        <f>IF(F7486&gt;Variables!$G$8,0,1)</f>
        <v>0</v>
      </c>
      <c r="AL7486" s="85">
        <f>IF(G7486&gt;Variables!$G$9,0,1)</f>
        <v>1</v>
      </c>
      <c r="AM7486" s="85">
        <f>IF(AND(K7486&gt;Variables!$G$10,K7486&lt;Variables!$G$11),0,1)</f>
        <v>1</v>
      </c>
      <c r="AN7486" s="103">
        <f>IF(H7486&lt;Variables!$G$13,1,0)</f>
        <v>0</v>
      </c>
      <c r="AO7486" s="101">
        <f>IF(R7486&lt;Variables!$G$12,0,1)</f>
        <v>0</v>
      </c>
      <c r="AP7486" s="86">
        <f t="shared" si="652"/>
        <v>1</v>
      </c>
      <c r="AR7486">
        <v>0</v>
      </c>
      <c r="AS7486">
        <v>0</v>
      </c>
      <c r="AT7486">
        <v>1</v>
      </c>
      <c r="AU7486">
        <v>0</v>
      </c>
      <c r="BA7486">
        <v>-2.25</v>
      </c>
    </row>
    <row r="7487" spans="3:53" ht="12.75" x14ac:dyDescent="0.2">
      <c r="C7487" t="s">
        <v>1127</v>
      </c>
      <c r="D7487" t="s">
        <v>197</v>
      </c>
      <c r="E7487">
        <v>18.53</v>
      </c>
      <c r="F7487">
        <v>5.28</v>
      </c>
      <c r="G7487">
        <v>4.75</v>
      </c>
      <c r="H7487">
        <v>5190</v>
      </c>
      <c r="I7487">
        <v>-17.548999999999999</v>
      </c>
      <c r="J7487" t="s">
        <v>78</v>
      </c>
      <c r="K7487">
        <v>71.430000000000007</v>
      </c>
      <c r="L7487">
        <v>18.371259999999999</v>
      </c>
      <c r="M7487">
        <v>0.86406702643151123</v>
      </c>
      <c r="N7487">
        <v>18.235796000000001</v>
      </c>
      <c r="O7487">
        <v>1.6133323711232599</v>
      </c>
      <c r="P7487">
        <v>3275000</v>
      </c>
      <c r="Q7487">
        <v>15332000</v>
      </c>
      <c r="R7487">
        <v>0.21</v>
      </c>
      <c r="S7487">
        <v>27.442</v>
      </c>
      <c r="T7487">
        <v>6.4679999999999991</v>
      </c>
      <c r="U7487">
        <v>15.384</v>
      </c>
      <c r="V7487">
        <v>2.5130720872976591</v>
      </c>
      <c r="AC7487">
        <v>18.91</v>
      </c>
      <c r="AD7487">
        <v>18.170000000000002</v>
      </c>
      <c r="AH7487" s="85">
        <f>IF(AND(M7487&lt;Variables!$G$6,M7487&gt;Variables!$G$5),0,1)</f>
        <v>1</v>
      </c>
      <c r="AI7487" s="85">
        <f t="shared" si="651"/>
        <v>0</v>
      </c>
      <c r="AJ7487" s="85">
        <f>IF(I7487&gt;Variables!$G$7,0,1)</f>
        <v>1</v>
      </c>
      <c r="AK7487" s="85">
        <f>IF(F7487&gt;Variables!$G$8,0,1)</f>
        <v>1</v>
      </c>
      <c r="AL7487" s="85">
        <f>IF(G7487&gt;Variables!$G$9,0,1)</f>
        <v>1</v>
      </c>
      <c r="AM7487" s="85">
        <f>IF(AND(K7487&gt;Variables!$G$10,K7487&lt;Variables!$G$11),0,1)</f>
        <v>0</v>
      </c>
      <c r="AN7487" s="103">
        <f>IF(H7487&lt;Variables!$G$13,1,0)</f>
        <v>0</v>
      </c>
      <c r="AO7487" s="101">
        <f>IF(R7487&lt;Variables!$G$12,0,1)</f>
        <v>0</v>
      </c>
      <c r="AP7487" s="86">
        <f t="shared" si="652"/>
        <v>1</v>
      </c>
      <c r="AR7487">
        <v>0</v>
      </c>
      <c r="AS7487">
        <v>1</v>
      </c>
      <c r="AT7487">
        <v>0</v>
      </c>
      <c r="AU7487">
        <v>0</v>
      </c>
      <c r="BA7487">
        <v>-0.24</v>
      </c>
    </row>
    <row r="7488" spans="3:53" ht="12.75" x14ac:dyDescent="0.2">
      <c r="C7488" t="s">
        <v>1127</v>
      </c>
      <c r="D7488" t="s">
        <v>1110</v>
      </c>
      <c r="E7488">
        <v>88.64</v>
      </c>
      <c r="F7488">
        <v>5.88</v>
      </c>
      <c r="G7488">
        <v>2.21</v>
      </c>
      <c r="H7488">
        <v>8300</v>
      </c>
      <c r="I7488">
        <v>48.965000000000003</v>
      </c>
      <c r="J7488" t="s">
        <v>78</v>
      </c>
      <c r="K7488">
        <v>46.14</v>
      </c>
      <c r="L7488">
        <v>88.703065000000009</v>
      </c>
      <c r="M7488">
        <v>-7.6733537899738025E-2</v>
      </c>
      <c r="N7488">
        <v>89.215638000000013</v>
      </c>
      <c r="O7488">
        <v>-0.65082536314990813</v>
      </c>
      <c r="P7488">
        <v>571905</v>
      </c>
      <c r="Q7488">
        <v>713820</v>
      </c>
      <c r="R7488">
        <v>0.8</v>
      </c>
      <c r="S7488">
        <v>27.442</v>
      </c>
      <c r="T7488">
        <v>6.4679999999999991</v>
      </c>
      <c r="U7488">
        <v>15.384</v>
      </c>
      <c r="V7488">
        <v>2.328150071059619</v>
      </c>
      <c r="AC7488">
        <v>88.85</v>
      </c>
      <c r="AD7488">
        <v>86.4</v>
      </c>
      <c r="AH7488" s="85">
        <f>IF(AND(M7488&lt;Variables!$G$6,M7488&gt;Variables!$G$5),0,1)</f>
        <v>1</v>
      </c>
      <c r="AI7488" s="85">
        <f t="shared" si="651"/>
        <v>1</v>
      </c>
      <c r="AJ7488" s="85">
        <f>IF(I7488&gt;Variables!$G$7,0,1)</f>
        <v>0</v>
      </c>
      <c r="AK7488" s="85">
        <f>IF(F7488&gt;Variables!$G$8,0,1)</f>
        <v>1</v>
      </c>
      <c r="AL7488" s="85">
        <f>IF(G7488&gt;Variables!$G$9,0,1)</f>
        <v>1</v>
      </c>
      <c r="AM7488" s="85">
        <f>IF(AND(K7488&gt;Variables!$G$10,K7488&lt;Variables!$G$11),0,1)</f>
        <v>1</v>
      </c>
      <c r="AN7488" s="103">
        <f>IF(H7488&lt;Variables!$G$13,1,0)</f>
        <v>0</v>
      </c>
      <c r="AO7488" s="101">
        <f>IF(R7488&lt;Variables!$G$12,0,1)</f>
        <v>0</v>
      </c>
      <c r="AP7488" s="86">
        <f t="shared" si="652"/>
        <v>1</v>
      </c>
      <c r="AR7488">
        <v>0</v>
      </c>
      <c r="AS7488">
        <v>0</v>
      </c>
      <c r="AT7488">
        <v>1</v>
      </c>
      <c r="AU7488">
        <v>0</v>
      </c>
      <c r="BA7488">
        <v>-1.83</v>
      </c>
    </row>
    <row r="7489" spans="3:53" ht="12.75" x14ac:dyDescent="0.2">
      <c r="C7489" t="s">
        <v>1127</v>
      </c>
      <c r="D7489" t="s">
        <v>1111</v>
      </c>
      <c r="E7489">
        <v>35.93</v>
      </c>
      <c r="F7489">
        <v>7.09</v>
      </c>
      <c r="G7489">
        <v>5.53</v>
      </c>
      <c r="H7489">
        <v>2530</v>
      </c>
      <c r="I7489">
        <v>69.644999999999996</v>
      </c>
      <c r="J7489" t="s">
        <v>78</v>
      </c>
      <c r="K7489">
        <v>48.76</v>
      </c>
      <c r="L7489">
        <v>35.942516666666663</v>
      </c>
      <c r="M7489">
        <v>-0.17365691792122739</v>
      </c>
      <c r="N7489">
        <v>35.865781249999998</v>
      </c>
      <c r="O7489">
        <v>3.9923150983923003E-2</v>
      </c>
      <c r="P7489">
        <v>296593</v>
      </c>
      <c r="Q7489">
        <v>720581</v>
      </c>
      <c r="R7489">
        <v>0.41</v>
      </c>
      <c r="S7489">
        <v>27.442</v>
      </c>
      <c r="T7489">
        <v>6.4679999999999991</v>
      </c>
      <c r="U7489">
        <v>15.384</v>
      </c>
      <c r="V7489">
        <v>2.3580467936040459</v>
      </c>
      <c r="AC7489">
        <v>37.44</v>
      </c>
      <c r="AD7489">
        <v>35.79</v>
      </c>
      <c r="AH7489" s="85">
        <f>IF(AND(M7489&lt;Variables!$G$6,M7489&gt;Variables!$G$5),0,1)</f>
        <v>1</v>
      </c>
      <c r="AI7489" s="85">
        <f t="shared" si="651"/>
        <v>0</v>
      </c>
      <c r="AJ7489" s="85">
        <f>IF(I7489&gt;Variables!$G$7,0,1)</f>
        <v>0</v>
      </c>
      <c r="AK7489" s="85">
        <f>IF(F7489&gt;Variables!$G$8,0,1)</f>
        <v>1</v>
      </c>
      <c r="AL7489" s="85">
        <f>IF(G7489&gt;Variables!$G$9,0,1)</f>
        <v>1</v>
      </c>
      <c r="AM7489" s="85">
        <f>IF(AND(K7489&gt;Variables!$G$10,K7489&lt;Variables!$G$11),0,1)</f>
        <v>1</v>
      </c>
      <c r="AN7489" s="103">
        <f>IF(H7489&lt;Variables!$G$13,1,0)</f>
        <v>0</v>
      </c>
      <c r="AO7489" s="101">
        <f>IF(R7489&lt;Variables!$G$12,0,1)</f>
        <v>0</v>
      </c>
      <c r="AP7489" s="86">
        <f t="shared" si="652"/>
        <v>1</v>
      </c>
      <c r="AR7489">
        <v>1</v>
      </c>
      <c r="AS7489">
        <v>0</v>
      </c>
      <c r="AT7489">
        <v>0</v>
      </c>
      <c r="AU7489">
        <v>0</v>
      </c>
      <c r="BA7489">
        <v>1.49</v>
      </c>
    </row>
    <row r="7490" spans="3:53" ht="12.75" x14ac:dyDescent="0.2">
      <c r="C7490" t="s">
        <v>1127</v>
      </c>
      <c r="D7490" t="s">
        <v>251</v>
      </c>
      <c r="E7490">
        <v>15.78</v>
      </c>
      <c r="F7490">
        <v>8.9600000000000009</v>
      </c>
      <c r="G7490">
        <v>8.9700000000000006</v>
      </c>
      <c r="H7490">
        <v>5810</v>
      </c>
      <c r="I7490">
        <v>19.501000000000001</v>
      </c>
      <c r="J7490" t="s">
        <v>78</v>
      </c>
      <c r="K7490">
        <v>73.290000000000006</v>
      </c>
      <c r="L7490">
        <v>14.969435000000001</v>
      </c>
      <c r="M7490">
        <v>6.2832364748569294</v>
      </c>
      <c r="N7490">
        <v>14.26346</v>
      </c>
      <c r="O7490">
        <v>11.543762873804811</v>
      </c>
      <c r="P7490">
        <v>47986000</v>
      </c>
      <c r="Q7490">
        <v>43496000</v>
      </c>
      <c r="R7490">
        <v>1.1000000000000001</v>
      </c>
      <c r="S7490">
        <v>27.442</v>
      </c>
      <c r="T7490">
        <v>6.4679999999999991</v>
      </c>
      <c r="U7490">
        <v>15.384</v>
      </c>
      <c r="V7490">
        <v>2.0223002158354011</v>
      </c>
      <c r="AC7490">
        <v>16.0794</v>
      </c>
      <c r="AD7490">
        <v>14.5</v>
      </c>
      <c r="AH7490" s="85">
        <f>IF(AND(M7490&lt;Variables!$G$6,M7490&gt;Variables!$G$5),0,1)</f>
        <v>1</v>
      </c>
      <c r="AI7490" s="85">
        <f t="shared" si="651"/>
        <v>0</v>
      </c>
      <c r="AJ7490" s="85">
        <f>IF(I7490&gt;Variables!$G$7,0,1)</f>
        <v>0</v>
      </c>
      <c r="AK7490" s="85">
        <f>IF(F7490&gt;Variables!$G$8,0,1)</f>
        <v>1</v>
      </c>
      <c r="AL7490" s="85">
        <f>IF(G7490&gt;Variables!$G$9,0,1)</f>
        <v>1</v>
      </c>
      <c r="AM7490" s="85">
        <f>IF(AND(K7490&gt;Variables!$G$10,K7490&lt;Variables!$G$11),0,1)</f>
        <v>0</v>
      </c>
      <c r="AN7490" s="103">
        <f>IF(H7490&lt;Variables!$G$13,1,0)</f>
        <v>0</v>
      </c>
      <c r="AO7490" s="101">
        <f>IF(R7490&lt;Variables!$G$12,0,1)</f>
        <v>0</v>
      </c>
      <c r="AP7490" s="86">
        <f t="shared" si="652"/>
        <v>1</v>
      </c>
      <c r="AR7490">
        <v>0</v>
      </c>
      <c r="AS7490">
        <v>0</v>
      </c>
      <c r="AT7490">
        <v>1</v>
      </c>
      <c r="AU7490">
        <v>0</v>
      </c>
      <c r="BA7490">
        <v>-2.25</v>
      </c>
    </row>
    <row r="7491" spans="3:53" ht="12.75" x14ac:dyDescent="0.2">
      <c r="C7491" t="s">
        <v>1127</v>
      </c>
      <c r="D7491" t="s">
        <v>1106</v>
      </c>
      <c r="E7491">
        <v>4.1500000000000004</v>
      </c>
      <c r="F7491">
        <v>31.46</v>
      </c>
      <c r="G7491">
        <v>11.05</v>
      </c>
      <c r="H7491">
        <v>219.72</v>
      </c>
      <c r="I7491">
        <v>-10.57</v>
      </c>
      <c r="J7491" t="s">
        <v>78</v>
      </c>
      <c r="K7491">
        <v>56.57</v>
      </c>
      <c r="L7491">
        <v>4.1517600000000003</v>
      </c>
      <c r="M7491">
        <v>1.6436402874925189</v>
      </c>
      <c r="N7491">
        <v>4.0466879999999996</v>
      </c>
      <c r="O7491">
        <v>4.2828110296617909</v>
      </c>
      <c r="P7491">
        <v>8830000</v>
      </c>
      <c r="Q7491">
        <v>638420</v>
      </c>
      <c r="R7491">
        <v>13.83</v>
      </c>
      <c r="S7491">
        <v>27.442</v>
      </c>
      <c r="T7491">
        <v>6.4679999999999991</v>
      </c>
      <c r="U7491">
        <v>15.384</v>
      </c>
      <c r="V7491">
        <v>2.361143858727865</v>
      </c>
      <c r="AC7491">
        <v>4.7300000000000004</v>
      </c>
      <c r="AD7491">
        <v>3.38</v>
      </c>
      <c r="AH7491" s="85">
        <f>IF(AND(M7491&lt;Variables!$G$6,M7491&gt;Variables!$G$5),0,1)</f>
        <v>1</v>
      </c>
      <c r="AI7491" s="85">
        <f t="shared" si="651"/>
        <v>0</v>
      </c>
      <c r="AJ7491" s="85">
        <f>IF(I7491&gt;Variables!$G$7,0,1)</f>
        <v>1</v>
      </c>
      <c r="AK7491" s="85">
        <f>IF(F7491&gt;Variables!$G$8,0,1)</f>
        <v>0</v>
      </c>
      <c r="AL7491" s="85">
        <f>IF(G7491&gt;Variables!$G$9,0,1)</f>
        <v>1</v>
      </c>
      <c r="AM7491" s="85">
        <f>IF(AND(K7491&gt;Variables!$G$10,K7491&lt;Variables!$G$11),0,1)</f>
        <v>0</v>
      </c>
      <c r="AN7491" s="103">
        <f>IF(H7491&lt;Variables!$G$13,1,0)</f>
        <v>1</v>
      </c>
      <c r="AO7491" s="101">
        <f>IF(R7491&lt;Variables!$G$12,0,1)</f>
        <v>1</v>
      </c>
      <c r="AP7491" s="86">
        <f t="shared" si="652"/>
        <v>1</v>
      </c>
      <c r="AR7491">
        <v>0</v>
      </c>
      <c r="AS7491">
        <v>0</v>
      </c>
      <c r="AT7491">
        <v>1</v>
      </c>
      <c r="AU7491">
        <v>0</v>
      </c>
      <c r="BA7491">
        <v>-2.25</v>
      </c>
    </row>
    <row r="7492" spans="3:53" ht="12.75" x14ac:dyDescent="0.2">
      <c r="C7492" t="s">
        <v>1127</v>
      </c>
      <c r="D7492" t="s">
        <v>1126</v>
      </c>
      <c r="E7492">
        <v>40.97</v>
      </c>
      <c r="F7492">
        <v>5.84</v>
      </c>
      <c r="G7492">
        <v>5.3</v>
      </c>
      <c r="H7492">
        <v>30010</v>
      </c>
      <c r="I7492">
        <v>-1.222</v>
      </c>
      <c r="J7492" t="s">
        <v>78</v>
      </c>
      <c r="K7492">
        <v>79.87</v>
      </c>
      <c r="L7492">
        <v>40.598640000000003</v>
      </c>
      <c r="M7492">
        <v>0.89500534993290448</v>
      </c>
      <c r="N7492">
        <v>40.176952</v>
      </c>
      <c r="O7492">
        <v>1.9539760009669309</v>
      </c>
      <c r="P7492">
        <v>4570000</v>
      </c>
      <c r="Q7492">
        <v>15397000</v>
      </c>
      <c r="R7492">
        <v>0.3</v>
      </c>
      <c r="S7492">
        <v>27.442</v>
      </c>
      <c r="T7492">
        <v>6.4679999999999991</v>
      </c>
      <c r="U7492">
        <v>15.384</v>
      </c>
      <c r="V7492">
        <v>2.5759758181921368</v>
      </c>
      <c r="AC7492">
        <v>41.77</v>
      </c>
      <c r="AD7492">
        <v>40.520000000000003</v>
      </c>
      <c r="AH7492" s="85">
        <f>IF(AND(M7492&lt;Variables!$G$6,M7492&gt;Variables!$G$5),0,1)</f>
        <v>1</v>
      </c>
      <c r="AI7492" s="85">
        <f t="shared" si="651"/>
        <v>0</v>
      </c>
      <c r="AJ7492" s="85">
        <f>IF(I7492&gt;Variables!$G$7,0,1)</f>
        <v>1</v>
      </c>
      <c r="AK7492" s="85">
        <f>IF(F7492&gt;Variables!$G$8,0,1)</f>
        <v>1</v>
      </c>
      <c r="AL7492" s="85">
        <f>IF(G7492&gt;Variables!$G$9,0,1)</f>
        <v>1</v>
      </c>
      <c r="AM7492" s="85">
        <f>IF(AND(K7492&gt;Variables!$G$10,K7492&lt;Variables!$G$11),0,1)</f>
        <v>1</v>
      </c>
      <c r="AN7492" s="103">
        <f>IF(H7492&lt;Variables!$G$13,1,0)</f>
        <v>0</v>
      </c>
      <c r="AO7492" s="101">
        <f>IF(R7492&lt;Variables!$G$12,0,1)</f>
        <v>0</v>
      </c>
      <c r="AP7492" s="86">
        <f t="shared" si="652"/>
        <v>1</v>
      </c>
      <c r="AR7492">
        <v>1</v>
      </c>
      <c r="AS7492">
        <v>0</v>
      </c>
      <c r="AT7492">
        <v>0</v>
      </c>
      <c r="AU7492">
        <v>0</v>
      </c>
      <c r="BA7492">
        <v>0.75</v>
      </c>
    </row>
    <row r="7493" spans="3:53" ht="12.75" x14ac:dyDescent="0.2">
      <c r="C7493" t="s">
        <v>1127</v>
      </c>
      <c r="D7493" t="s">
        <v>117</v>
      </c>
      <c r="E7493">
        <v>30.44</v>
      </c>
      <c r="F7493">
        <v>8.5500000000000007</v>
      </c>
      <c r="G7493">
        <v>7.37</v>
      </c>
      <c r="H7493">
        <v>3970</v>
      </c>
      <c r="I7493">
        <v>-0.28100000000000003</v>
      </c>
      <c r="J7493" t="s">
        <v>78</v>
      </c>
      <c r="K7493">
        <v>52.63</v>
      </c>
      <c r="L7493">
        <v>30.299969999999998</v>
      </c>
      <c r="M7493">
        <v>2.409243309472692E-3</v>
      </c>
      <c r="N7493">
        <v>30.011396000000001</v>
      </c>
      <c r="O7493">
        <v>0.96398048261399694</v>
      </c>
      <c r="P7493">
        <v>5576000</v>
      </c>
      <c r="Q7493">
        <v>15376000</v>
      </c>
      <c r="R7493">
        <v>0.36</v>
      </c>
      <c r="S7493">
        <v>27.442</v>
      </c>
      <c r="T7493">
        <v>6.4679999999999991</v>
      </c>
      <c r="U7493">
        <v>15.384</v>
      </c>
      <c r="V7493">
        <v>2.394165860410951</v>
      </c>
      <c r="AC7493">
        <v>30.49</v>
      </c>
      <c r="AD7493">
        <v>29.27</v>
      </c>
      <c r="AH7493" s="85">
        <f>IF(AND(M7493&lt;Variables!$G$6,M7493&gt;Variables!$G$5),0,1)</f>
        <v>1</v>
      </c>
      <c r="AI7493" s="85">
        <f t="shared" si="651"/>
        <v>0</v>
      </c>
      <c r="AJ7493" s="85">
        <f>IF(I7493&gt;Variables!$G$7,0,1)</f>
        <v>1</v>
      </c>
      <c r="AK7493" s="85">
        <f>IF(F7493&gt;Variables!$G$8,0,1)</f>
        <v>1</v>
      </c>
      <c r="AL7493" s="85">
        <f>IF(G7493&gt;Variables!$G$9,0,1)</f>
        <v>1</v>
      </c>
      <c r="AM7493" s="85">
        <f>IF(AND(K7493&gt;Variables!$G$10,K7493&lt;Variables!$G$11),0,1)</f>
        <v>0</v>
      </c>
      <c r="AN7493" s="103">
        <f>IF(H7493&lt;Variables!$G$13,1,0)</f>
        <v>0</v>
      </c>
      <c r="AO7493" s="101">
        <f>IF(R7493&lt;Variables!$G$12,0,1)</f>
        <v>0</v>
      </c>
      <c r="AP7493" s="86">
        <f t="shared" si="652"/>
        <v>1</v>
      </c>
      <c r="AR7493">
        <v>0</v>
      </c>
      <c r="AS7493">
        <v>0</v>
      </c>
      <c r="AT7493">
        <v>1</v>
      </c>
      <c r="AU7493">
        <v>0</v>
      </c>
      <c r="BA7493">
        <v>-2.25</v>
      </c>
    </row>
    <row r="7494" spans="3:53" ht="12.75" x14ac:dyDescent="0.2">
      <c r="C7494" t="s">
        <v>1127</v>
      </c>
      <c r="D7494" t="s">
        <v>1116</v>
      </c>
      <c r="E7494">
        <v>67.62</v>
      </c>
      <c r="F7494">
        <v>6.26</v>
      </c>
      <c r="G7494">
        <v>3.6</v>
      </c>
      <c r="H7494">
        <v>17900</v>
      </c>
      <c r="I7494">
        <v>-37.75</v>
      </c>
      <c r="J7494" t="s">
        <v>78</v>
      </c>
      <c r="K7494">
        <v>67.37</v>
      </c>
      <c r="L7494">
        <v>66.948054999999997</v>
      </c>
      <c r="M7494">
        <v>1.0335550450270801</v>
      </c>
      <c r="N7494">
        <v>66.750904000000006</v>
      </c>
      <c r="O7494">
        <v>1.3319609873747851</v>
      </c>
      <c r="P7494">
        <v>1215000</v>
      </c>
      <c r="Q7494">
        <v>2640000</v>
      </c>
      <c r="R7494">
        <v>0.46</v>
      </c>
      <c r="S7494">
        <v>27.442</v>
      </c>
      <c r="T7494">
        <v>6.4679999999999991</v>
      </c>
      <c r="U7494">
        <v>15.384</v>
      </c>
      <c r="V7494">
        <v>2.4682329347597318</v>
      </c>
      <c r="AC7494">
        <v>68.89</v>
      </c>
      <c r="AD7494">
        <v>67.34</v>
      </c>
      <c r="AH7494" s="85">
        <f>IF(AND(M7494&lt;Variables!$G$6,M7494&gt;Variables!$G$5),0,1)</f>
        <v>1</v>
      </c>
      <c r="AI7494" s="85">
        <f t="shared" si="651"/>
        <v>0</v>
      </c>
      <c r="AJ7494" s="85">
        <f>IF(I7494&gt;Variables!$G$7,0,1)</f>
        <v>1</v>
      </c>
      <c r="AK7494" s="85">
        <f>IF(F7494&gt;Variables!$G$8,0,1)</f>
        <v>1</v>
      </c>
      <c r="AL7494" s="85">
        <f>IF(G7494&gt;Variables!$G$9,0,1)</f>
        <v>1</v>
      </c>
      <c r="AM7494" s="85">
        <f>IF(AND(K7494&gt;Variables!$G$10,K7494&lt;Variables!$G$11),0,1)</f>
        <v>0</v>
      </c>
      <c r="AN7494" s="103">
        <f>IF(H7494&lt;Variables!$G$13,1,0)</f>
        <v>0</v>
      </c>
      <c r="AO7494" s="101">
        <f>IF(R7494&lt;Variables!$G$12,0,1)</f>
        <v>0</v>
      </c>
      <c r="AP7494" s="86">
        <f t="shared" si="652"/>
        <v>1</v>
      </c>
      <c r="AR7494">
        <v>1</v>
      </c>
      <c r="AS7494">
        <v>0</v>
      </c>
      <c r="AT7494">
        <v>0</v>
      </c>
      <c r="AU7494">
        <v>0</v>
      </c>
      <c r="BA7494">
        <v>1.31</v>
      </c>
    </row>
    <row r="7495" spans="3:53" ht="12.75" x14ac:dyDescent="0.2">
      <c r="C7495" t="s">
        <v>1127</v>
      </c>
      <c r="D7495" t="s">
        <v>255</v>
      </c>
      <c r="E7495">
        <v>9.58</v>
      </c>
      <c r="F7495">
        <v>33.75</v>
      </c>
      <c r="G7495">
        <v>25.93</v>
      </c>
      <c r="H7495">
        <v>902.13</v>
      </c>
      <c r="I7495">
        <v>19.736999999999998</v>
      </c>
      <c r="J7495" t="s">
        <v>78</v>
      </c>
      <c r="K7495">
        <v>63.42</v>
      </c>
      <c r="L7495">
        <v>9.3450249999999997</v>
      </c>
      <c r="M7495">
        <v>1.473243784794581</v>
      </c>
      <c r="N7495">
        <v>9.1128440000000008</v>
      </c>
      <c r="O7495">
        <v>4.0586231916183202</v>
      </c>
      <c r="P7495">
        <v>36470000</v>
      </c>
      <c r="Q7495">
        <v>6960000</v>
      </c>
      <c r="R7495">
        <v>5.24</v>
      </c>
      <c r="S7495">
        <v>27.442</v>
      </c>
      <c r="T7495">
        <v>6.4679999999999991</v>
      </c>
      <c r="U7495">
        <v>15.384</v>
      </c>
      <c r="V7495">
        <v>2.4106284111578091</v>
      </c>
      <c r="AC7495">
        <v>10</v>
      </c>
      <c r="AD7495">
        <v>8.33</v>
      </c>
      <c r="AH7495" s="85">
        <f>IF(AND(M7495&lt;Variables!$G$6,M7495&gt;Variables!$G$5),0,1)</f>
        <v>1</v>
      </c>
      <c r="AI7495" s="85">
        <f t="shared" si="651"/>
        <v>0</v>
      </c>
      <c r="AJ7495" s="85">
        <f>IF(I7495&gt;Variables!$G$7,0,1)</f>
        <v>0</v>
      </c>
      <c r="AK7495" s="85">
        <f>IF(F7495&gt;Variables!$G$8,0,1)</f>
        <v>0</v>
      </c>
      <c r="AL7495" s="85">
        <f>IF(G7495&gt;Variables!$G$9,0,1)</f>
        <v>0</v>
      </c>
      <c r="AM7495" s="85">
        <f>IF(AND(K7495&gt;Variables!$G$10,K7495&lt;Variables!$G$11),0,1)</f>
        <v>0</v>
      </c>
      <c r="AN7495" s="103">
        <f>IF(H7495&lt;Variables!$G$13,1,0)</f>
        <v>1</v>
      </c>
      <c r="AO7495" s="101">
        <f>IF(R7495&lt;Variables!$G$12,0,1)</f>
        <v>1</v>
      </c>
      <c r="AP7495" s="86">
        <f t="shared" si="652"/>
        <v>1</v>
      </c>
      <c r="AR7495">
        <v>0</v>
      </c>
      <c r="AS7495">
        <v>0</v>
      </c>
      <c r="AT7495">
        <v>1</v>
      </c>
      <c r="AU7495">
        <v>0</v>
      </c>
      <c r="BA7495">
        <v>-2.25</v>
      </c>
    </row>
    <row r="7496" spans="3:53" ht="12.75" x14ac:dyDescent="0.2">
      <c r="C7496" t="s">
        <v>1127</v>
      </c>
      <c r="D7496" t="s">
        <v>1104</v>
      </c>
      <c r="E7496">
        <v>16.940000000000001</v>
      </c>
      <c r="F7496">
        <v>85.62</v>
      </c>
      <c r="G7496">
        <v>17.12</v>
      </c>
      <c r="H7496">
        <v>137.5</v>
      </c>
      <c r="I7496">
        <v>-57.216999999999999</v>
      </c>
      <c r="J7496" t="s">
        <v>78</v>
      </c>
      <c r="K7496">
        <v>43.14</v>
      </c>
      <c r="L7496">
        <v>17.597805000000001</v>
      </c>
      <c r="M7496">
        <v>-4.4284216128091014</v>
      </c>
      <c r="N7496">
        <v>17.313611999999999</v>
      </c>
      <c r="O7496">
        <v>-2.8596690280456731</v>
      </c>
      <c r="P7496">
        <v>86169000</v>
      </c>
      <c r="Q7496">
        <v>644601</v>
      </c>
      <c r="R7496">
        <v>133.68</v>
      </c>
      <c r="S7496">
        <v>27.442</v>
      </c>
      <c r="T7496">
        <v>6.4679999999999991</v>
      </c>
      <c r="U7496">
        <v>15.384</v>
      </c>
      <c r="V7496">
        <v>2.3233348900349791</v>
      </c>
      <c r="AC7496">
        <v>16.95</v>
      </c>
      <c r="AD7496">
        <v>13.6</v>
      </c>
      <c r="AH7496" s="85">
        <f>IF(AND(M7496&lt;Variables!$G$6,M7496&gt;Variables!$G$5),0,1)</f>
        <v>0</v>
      </c>
      <c r="AI7496" s="85">
        <f t="shared" si="651"/>
        <v>0</v>
      </c>
      <c r="AJ7496" s="85">
        <f>IF(I7496&gt;Variables!$G$7,0,1)</f>
        <v>1</v>
      </c>
      <c r="AK7496" s="85">
        <f>IF(F7496&gt;Variables!$G$8,0,1)</f>
        <v>0</v>
      </c>
      <c r="AL7496" s="85">
        <f>IF(G7496&gt;Variables!$G$9,0,1)</f>
        <v>0</v>
      </c>
      <c r="AM7496" s="85">
        <f>IF(AND(K7496&gt;Variables!$G$10,K7496&lt;Variables!$G$11),0,1)</f>
        <v>1</v>
      </c>
      <c r="AN7496" s="103">
        <f>IF(H7496&lt;Variables!$G$13,1,0)</f>
        <v>1</v>
      </c>
      <c r="AO7496" s="101">
        <f>IF(R7496&lt;Variables!$G$12,0,1)</f>
        <v>1</v>
      </c>
      <c r="AP7496" s="86">
        <f t="shared" si="652"/>
        <v>1</v>
      </c>
      <c r="AR7496">
        <v>0</v>
      </c>
      <c r="AS7496">
        <v>0</v>
      </c>
      <c r="AT7496">
        <v>1</v>
      </c>
      <c r="AU7496">
        <v>0</v>
      </c>
      <c r="BA7496">
        <v>-2.25</v>
      </c>
    </row>
    <row r="7497" spans="3:53" ht="12.75" x14ac:dyDescent="0.2">
      <c r="C7497" t="s">
        <v>1127</v>
      </c>
      <c r="D7497" t="s">
        <v>186</v>
      </c>
      <c r="E7497">
        <v>27.63</v>
      </c>
      <c r="F7497">
        <v>7.35</v>
      </c>
      <c r="G7497">
        <v>6.54</v>
      </c>
      <c r="H7497">
        <v>3440</v>
      </c>
      <c r="I7497">
        <v>30.506</v>
      </c>
      <c r="J7497" t="s">
        <v>78</v>
      </c>
      <c r="K7497">
        <v>68.28</v>
      </c>
      <c r="L7497">
        <v>27.390650000000001</v>
      </c>
      <c r="M7497">
        <v>1.129034907897398</v>
      </c>
      <c r="N7497">
        <v>26.944275999999999</v>
      </c>
      <c r="O7497">
        <v>2.8043952637658589</v>
      </c>
      <c r="P7497">
        <v>3322000</v>
      </c>
      <c r="Q7497">
        <v>9239000</v>
      </c>
      <c r="R7497">
        <v>0.36</v>
      </c>
      <c r="S7497">
        <v>27.442</v>
      </c>
      <c r="T7497">
        <v>6.4679999999999991</v>
      </c>
      <c r="U7497">
        <v>15.384</v>
      </c>
      <c r="V7497">
        <v>2.4674211589546071</v>
      </c>
      <c r="AC7497">
        <v>28.75</v>
      </c>
      <c r="AD7497">
        <v>27.04</v>
      </c>
      <c r="AH7497" s="85">
        <f>IF(AND(M7497&lt;Variables!$G$6,M7497&gt;Variables!$G$5),0,1)</f>
        <v>1</v>
      </c>
      <c r="AI7497" s="85">
        <f t="shared" si="651"/>
        <v>0</v>
      </c>
      <c r="AJ7497" s="85">
        <f>IF(I7497&gt;Variables!$G$7,0,1)</f>
        <v>0</v>
      </c>
      <c r="AK7497" s="85">
        <f>IF(F7497&gt;Variables!$G$8,0,1)</f>
        <v>1</v>
      </c>
      <c r="AL7497" s="85">
        <f>IF(G7497&gt;Variables!$G$9,0,1)</f>
        <v>1</v>
      </c>
      <c r="AM7497" s="85">
        <f>IF(AND(K7497&gt;Variables!$G$10,K7497&lt;Variables!$G$11),0,1)</f>
        <v>0</v>
      </c>
      <c r="AN7497" s="103">
        <f>IF(H7497&lt;Variables!$G$13,1,0)</f>
        <v>0</v>
      </c>
      <c r="AO7497" s="101">
        <f>IF(R7497&lt;Variables!$G$12,0,1)</f>
        <v>0</v>
      </c>
      <c r="AP7497" s="86">
        <f t="shared" si="652"/>
        <v>1</v>
      </c>
      <c r="AR7497">
        <v>0</v>
      </c>
      <c r="AS7497">
        <v>0</v>
      </c>
      <c r="AT7497">
        <v>1</v>
      </c>
      <c r="AU7497">
        <v>0</v>
      </c>
      <c r="BA7497">
        <v>-1.67</v>
      </c>
    </row>
    <row r="7498" spans="3:53" ht="12.75" x14ac:dyDescent="0.2">
      <c r="C7498" t="s">
        <v>1127</v>
      </c>
      <c r="D7498" t="s">
        <v>624</v>
      </c>
      <c r="E7498">
        <v>0.02</v>
      </c>
      <c r="F7498">
        <v>9.32</v>
      </c>
      <c r="G7498">
        <v>11.53</v>
      </c>
      <c r="H7498">
        <v>-99999</v>
      </c>
      <c r="I7498">
        <v>-66.257000000000005</v>
      </c>
      <c r="J7498" t="s">
        <v>78</v>
      </c>
      <c r="K7498">
        <v>52.92</v>
      </c>
      <c r="L7498">
        <v>1.7917857142857131E-2</v>
      </c>
      <c r="M7498">
        <v>-9.9661152082876722E-2</v>
      </c>
      <c r="N7498">
        <v>1.769074074074074E-2</v>
      </c>
      <c r="O7498">
        <v>1.1828744896890859</v>
      </c>
      <c r="P7498">
        <v>2348000</v>
      </c>
      <c r="Q7498">
        <v>8096999.9999999991</v>
      </c>
      <c r="R7498">
        <v>0.28999999999999998</v>
      </c>
      <c r="S7498">
        <v>27.442</v>
      </c>
      <c r="T7498">
        <v>6.4679999999999991</v>
      </c>
      <c r="U7498">
        <v>15.384</v>
      </c>
      <c r="V7498">
        <v>2.400682828463224</v>
      </c>
      <c r="AC7498">
        <v>2.8000000000000001E-2</v>
      </c>
      <c r="AD7498">
        <v>1.7600000000000001E-2</v>
      </c>
      <c r="AH7498" s="85">
        <f>IF(AND(M7498&lt;Variables!$G$6,M7498&gt;Variables!$G$5),0,1)</f>
        <v>1</v>
      </c>
      <c r="AI7498" s="85">
        <f t="shared" si="651"/>
        <v>0</v>
      </c>
      <c r="AJ7498" s="85">
        <f>IF(I7498&gt;Variables!$G$7,0,1)</f>
        <v>1</v>
      </c>
      <c r="AK7498" s="85">
        <f>IF(F7498&gt;Variables!$G$8,0,1)</f>
        <v>0</v>
      </c>
      <c r="AL7498" s="85">
        <f>IF(G7498&gt;Variables!$G$9,0,1)</f>
        <v>1</v>
      </c>
      <c r="AM7498" s="85">
        <f>IF(AND(K7498&gt;Variables!$G$10,K7498&lt;Variables!$G$11),0,1)</f>
        <v>0</v>
      </c>
      <c r="AN7498" s="103">
        <f>IF(H7498&lt;Variables!$G$13,1,0)</f>
        <v>1</v>
      </c>
      <c r="AO7498" s="101">
        <f>IF(R7498&lt;Variables!$G$12,0,1)</f>
        <v>0</v>
      </c>
      <c r="AP7498" s="86">
        <f t="shared" si="652"/>
        <v>1</v>
      </c>
      <c r="AR7498">
        <v>1</v>
      </c>
      <c r="AS7498">
        <v>0</v>
      </c>
      <c r="AT7498">
        <v>0</v>
      </c>
      <c r="AU7498">
        <v>0</v>
      </c>
      <c r="BA7498">
        <v>2</v>
      </c>
    </row>
    <row r="7499" spans="3:53" ht="12.75" x14ac:dyDescent="0.2">
      <c r="C7499" t="s">
        <v>1127</v>
      </c>
      <c r="D7499" t="s">
        <v>1109</v>
      </c>
      <c r="E7499">
        <v>25.23</v>
      </c>
      <c r="F7499">
        <v>7.55</v>
      </c>
      <c r="G7499">
        <v>0.8</v>
      </c>
      <c r="H7499">
        <v>-99999</v>
      </c>
      <c r="I7499">
        <v>7.1849999999999996</v>
      </c>
      <c r="J7499" t="s">
        <v>78</v>
      </c>
      <c r="K7499">
        <v>-99999</v>
      </c>
      <c r="L7499">
        <v>-99999</v>
      </c>
      <c r="M7499">
        <v>-99999</v>
      </c>
      <c r="N7499">
        <v>25.2</v>
      </c>
      <c r="O7499">
        <v>0</v>
      </c>
      <c r="P7499">
        <v>71638</v>
      </c>
      <c r="Q7499">
        <v>304</v>
      </c>
      <c r="R7499">
        <v>235.65</v>
      </c>
      <c r="S7499">
        <v>27.442</v>
      </c>
      <c r="T7499">
        <v>6.4679999999999991</v>
      </c>
      <c r="U7499">
        <v>15.384</v>
      </c>
      <c r="V7499">
        <v>-99999</v>
      </c>
      <c r="AC7499">
        <v>25.23</v>
      </c>
      <c r="AD7499">
        <v>25.23</v>
      </c>
      <c r="AH7499" s="85">
        <f>IF(AND(M7499&lt;Variables!$G$6,M7499&gt;Variables!$G$5),0,1)</f>
        <v>1</v>
      </c>
      <c r="AI7499" s="85">
        <f t="shared" si="651"/>
        <v>1</v>
      </c>
      <c r="AJ7499" s="85">
        <f>IF(I7499&gt;Variables!$G$7,0,1)</f>
        <v>0</v>
      </c>
      <c r="AK7499" s="85">
        <f>IF(F7499&gt;Variables!$G$8,0,1)</f>
        <v>1</v>
      </c>
      <c r="AL7499" s="85">
        <f>IF(G7499&gt;Variables!$G$9,0,1)</f>
        <v>1</v>
      </c>
      <c r="AM7499" s="85">
        <f>IF(AND(K7499&gt;Variables!$G$10,K7499&lt;Variables!$G$11),0,1)</f>
        <v>1</v>
      </c>
      <c r="AN7499" s="103">
        <f>IF(H7499&lt;Variables!$G$13,1,0)</f>
        <v>1</v>
      </c>
      <c r="AO7499" s="101">
        <f>IF(R7499&lt;Variables!$G$12,0,1)</f>
        <v>1</v>
      </c>
      <c r="AP7499" s="86">
        <f t="shared" si="652"/>
        <v>1</v>
      </c>
      <c r="AR7499">
        <v>0</v>
      </c>
      <c r="AS7499">
        <v>0</v>
      </c>
      <c r="AT7499">
        <v>0</v>
      </c>
      <c r="AU7499">
        <v>0</v>
      </c>
      <c r="BA7499">
        <v>0</v>
      </c>
    </row>
    <row r="7500" spans="3:53" ht="12.75" x14ac:dyDescent="0.2">
      <c r="C7500" t="s">
        <v>1127</v>
      </c>
      <c r="D7500" t="s">
        <v>110</v>
      </c>
      <c r="E7500">
        <v>16.899999999999999</v>
      </c>
      <c r="F7500">
        <v>5.23</v>
      </c>
      <c r="G7500">
        <v>4.71</v>
      </c>
      <c r="H7500">
        <v>5650</v>
      </c>
      <c r="I7500">
        <v>-4.0330000000000004</v>
      </c>
      <c r="J7500" t="s">
        <v>76</v>
      </c>
      <c r="K7500">
        <v>69.66</v>
      </c>
      <c r="L7500">
        <v>16.819749999999999</v>
      </c>
      <c r="M7500">
        <v>0.47711767416281148</v>
      </c>
      <c r="N7500">
        <v>16.649916000000001</v>
      </c>
      <c r="O7500">
        <v>1.5020135837321791</v>
      </c>
      <c r="P7500">
        <v>290131</v>
      </c>
      <c r="Q7500">
        <v>1455000</v>
      </c>
      <c r="R7500">
        <v>0.2</v>
      </c>
      <c r="S7500">
        <v>27.442</v>
      </c>
      <c r="T7500">
        <v>6.4679999999999991</v>
      </c>
      <c r="U7500">
        <v>15.384</v>
      </c>
      <c r="V7500">
        <v>2.5311827149987369</v>
      </c>
      <c r="AC7500">
        <v>16.98</v>
      </c>
      <c r="AD7500">
        <v>16.559999999999999</v>
      </c>
      <c r="AH7500" s="85">
        <f>IF(AND(M7500&lt;Variables!$G$6,M7500&gt;Variables!$G$5),0,1)</f>
        <v>1</v>
      </c>
      <c r="AI7500" s="85">
        <f t="shared" si="651"/>
        <v>0</v>
      </c>
      <c r="AJ7500" s="85">
        <f>IF(I7500&gt;Variables!$G$7,0,1)</f>
        <v>1</v>
      </c>
      <c r="AK7500" s="85">
        <f>IF(F7500&gt;Variables!$G$8,0,1)</f>
        <v>1</v>
      </c>
      <c r="AL7500" s="85">
        <f>IF(G7500&gt;Variables!$G$9,0,1)</f>
        <v>1</v>
      </c>
      <c r="AM7500" s="85">
        <f>IF(AND(K7500&gt;Variables!$G$10,K7500&lt;Variables!$G$11),0,1)</f>
        <v>0</v>
      </c>
      <c r="AN7500" s="103">
        <f>IF(H7500&lt;Variables!$G$13,1,0)</f>
        <v>0</v>
      </c>
      <c r="AO7500" s="101">
        <f>IF(R7500&lt;Variables!$G$12,0,1)</f>
        <v>0</v>
      </c>
      <c r="AP7500" s="86">
        <f t="shared" si="652"/>
        <v>0</v>
      </c>
      <c r="AR7500">
        <v>0</v>
      </c>
      <c r="AS7500">
        <v>0</v>
      </c>
      <c r="AT7500">
        <v>1</v>
      </c>
      <c r="AU7500">
        <v>0</v>
      </c>
      <c r="BA7500">
        <v>-1.86</v>
      </c>
    </row>
    <row r="7501" spans="3:53" ht="12.75" x14ac:dyDescent="0.2">
      <c r="C7501" t="s">
        <v>1127</v>
      </c>
      <c r="D7501" t="s">
        <v>1107</v>
      </c>
      <c r="E7501">
        <v>3.49</v>
      </c>
      <c r="F7501">
        <v>24.55</v>
      </c>
      <c r="G7501">
        <v>-17.7</v>
      </c>
      <c r="H7501">
        <v>56.73</v>
      </c>
      <c r="I7501">
        <v>-76.691000000000003</v>
      </c>
      <c r="J7501" t="s">
        <v>76</v>
      </c>
      <c r="K7501">
        <v>48.03</v>
      </c>
      <c r="L7501">
        <v>3.4060000000000001</v>
      </c>
      <c r="M7501">
        <v>0.99823840281854981</v>
      </c>
      <c r="N7501">
        <v>3.5179680000000002</v>
      </c>
      <c r="O7501">
        <v>-2.216279397652289</v>
      </c>
      <c r="P7501">
        <v>30230000</v>
      </c>
      <c r="Q7501">
        <v>1410000</v>
      </c>
      <c r="R7501">
        <v>21.44</v>
      </c>
      <c r="S7501">
        <v>27.442</v>
      </c>
      <c r="T7501">
        <v>6.4679999999999991</v>
      </c>
      <c r="U7501">
        <v>15.384</v>
      </c>
      <c r="V7501">
        <v>2.326315939166177</v>
      </c>
      <c r="AC7501">
        <v>3.72</v>
      </c>
      <c r="AD7501">
        <v>2.96</v>
      </c>
      <c r="AH7501" s="85">
        <f>IF(AND(M7501&lt;Variables!$G$6,M7501&gt;Variables!$G$5),0,1)</f>
        <v>1</v>
      </c>
      <c r="AI7501" s="85">
        <f t="shared" ref="AI7501:AI7564" si="653">IF(L7501&gt;N7501,0,1)</f>
        <v>1</v>
      </c>
      <c r="AJ7501" s="85">
        <f>IF(I7501&gt;Variables!$G$7,0,1)</f>
        <v>1</v>
      </c>
      <c r="AK7501" s="85">
        <f>IF(F7501&gt;Variables!$G$8,0,1)</f>
        <v>0</v>
      </c>
      <c r="AL7501" s="85">
        <f>IF(G7501&gt;Variables!$G$9,0,1)</f>
        <v>1</v>
      </c>
      <c r="AM7501" s="85">
        <f>IF(AND(K7501&gt;Variables!$G$10,K7501&lt;Variables!$G$11),0,1)</f>
        <v>1</v>
      </c>
      <c r="AN7501" s="103">
        <f>IF(H7501&lt;Variables!$G$13,1,0)</f>
        <v>1</v>
      </c>
      <c r="AO7501" s="101">
        <f>IF(R7501&lt;Variables!$G$12,0,1)</f>
        <v>1</v>
      </c>
      <c r="AP7501" s="86">
        <f t="shared" ref="AP7501:AP7564" si="654">IF(J7501="Pass", 0,1)</f>
        <v>0</v>
      </c>
      <c r="AR7501">
        <v>0</v>
      </c>
      <c r="AS7501">
        <v>0</v>
      </c>
      <c r="AT7501">
        <v>1</v>
      </c>
      <c r="AU7501">
        <v>0</v>
      </c>
      <c r="BA7501">
        <v>-2.25</v>
      </c>
    </row>
    <row r="7502" spans="3:53" ht="12.75" x14ac:dyDescent="0.2">
      <c r="C7502" t="s">
        <v>1127</v>
      </c>
      <c r="D7502" t="s">
        <v>1108</v>
      </c>
      <c r="E7502">
        <v>92.89</v>
      </c>
      <c r="F7502">
        <v>6.89</v>
      </c>
      <c r="G7502">
        <v>4.32</v>
      </c>
      <c r="H7502">
        <v>6160</v>
      </c>
      <c r="I7502">
        <v>165.85400000000001</v>
      </c>
      <c r="J7502" t="s">
        <v>78</v>
      </c>
      <c r="K7502">
        <v>47.96</v>
      </c>
      <c r="L7502">
        <v>93.141265000000004</v>
      </c>
      <c r="M7502">
        <v>-0.26976764809883519</v>
      </c>
      <c r="N7502">
        <v>92.828942000000012</v>
      </c>
      <c r="O7502">
        <v>6.577474512204233E-2</v>
      </c>
      <c r="P7502">
        <v>514774</v>
      </c>
      <c r="Q7502">
        <v>1334000</v>
      </c>
      <c r="R7502">
        <v>0.39</v>
      </c>
      <c r="S7502">
        <v>27.442</v>
      </c>
      <c r="T7502">
        <v>6.4679999999999991</v>
      </c>
      <c r="U7502">
        <v>15.384</v>
      </c>
      <c r="V7502">
        <v>2.3512902173564418</v>
      </c>
      <c r="AC7502">
        <v>94.49</v>
      </c>
      <c r="AD7502">
        <v>92.89</v>
      </c>
      <c r="AH7502" s="85">
        <f>IF(AND(M7502&lt;Variables!$G$6,M7502&gt;Variables!$G$5),0,1)</f>
        <v>1</v>
      </c>
      <c r="AI7502" s="85">
        <f t="shared" si="653"/>
        <v>0</v>
      </c>
      <c r="AJ7502" s="85">
        <f>IF(I7502&gt;Variables!$G$7,0,1)</f>
        <v>0</v>
      </c>
      <c r="AK7502" s="85">
        <f>IF(F7502&gt;Variables!$G$8,0,1)</f>
        <v>1</v>
      </c>
      <c r="AL7502" s="85">
        <f>IF(G7502&gt;Variables!$G$9,0,1)</f>
        <v>1</v>
      </c>
      <c r="AM7502" s="85">
        <f>IF(AND(K7502&gt;Variables!$G$10,K7502&lt;Variables!$G$11),0,1)</f>
        <v>1</v>
      </c>
      <c r="AN7502" s="103">
        <f>IF(H7502&lt;Variables!$G$13,1,0)</f>
        <v>0</v>
      </c>
      <c r="AO7502" s="101">
        <f>IF(R7502&lt;Variables!$G$12,0,1)</f>
        <v>0</v>
      </c>
      <c r="AP7502" s="86">
        <f t="shared" si="654"/>
        <v>1</v>
      </c>
      <c r="AR7502">
        <v>0</v>
      </c>
      <c r="AS7502">
        <v>1</v>
      </c>
      <c r="AT7502">
        <v>0</v>
      </c>
      <c r="AU7502">
        <v>0</v>
      </c>
      <c r="BA7502">
        <v>1.1399999999999999</v>
      </c>
    </row>
    <row r="7503" spans="3:53" ht="12.75" x14ac:dyDescent="0.2">
      <c r="C7503" t="s">
        <v>1127</v>
      </c>
      <c r="D7503" t="s">
        <v>530</v>
      </c>
      <c r="E7503">
        <v>23.98</v>
      </c>
      <c r="F7503">
        <v>18.5</v>
      </c>
      <c r="G7503">
        <v>-4.12</v>
      </c>
      <c r="H7503">
        <v>201.8</v>
      </c>
      <c r="I7503">
        <v>-14.159000000000001</v>
      </c>
      <c r="J7503" t="s">
        <v>78</v>
      </c>
      <c r="K7503">
        <v>47.45</v>
      </c>
      <c r="L7503">
        <v>24.124604999999999</v>
      </c>
      <c r="M7503">
        <v>-0.64086023377379087</v>
      </c>
      <c r="N7503">
        <v>24.27267999999999</v>
      </c>
      <c r="O7503">
        <v>-1.246998683293296</v>
      </c>
      <c r="P7503">
        <v>1650000</v>
      </c>
      <c r="Q7503">
        <v>329330</v>
      </c>
      <c r="R7503">
        <v>5.01</v>
      </c>
      <c r="S7503">
        <v>27.442</v>
      </c>
      <c r="T7503">
        <v>6.4679999999999991</v>
      </c>
      <c r="U7503">
        <v>15.384</v>
      </c>
      <c r="V7503">
        <v>2.3525248149725151</v>
      </c>
      <c r="AC7503">
        <v>25.5</v>
      </c>
      <c r="AD7503">
        <v>21.58</v>
      </c>
      <c r="AH7503" s="85">
        <f>IF(AND(M7503&lt;Variables!$G$6,M7503&gt;Variables!$G$5),0,1)</f>
        <v>1</v>
      </c>
      <c r="AI7503" s="85">
        <f t="shared" si="653"/>
        <v>1</v>
      </c>
      <c r="AJ7503" s="85">
        <f>IF(I7503&gt;Variables!$G$7,0,1)</f>
        <v>1</v>
      </c>
      <c r="AK7503" s="85">
        <f>IF(F7503&gt;Variables!$G$8,0,1)</f>
        <v>0</v>
      </c>
      <c r="AL7503" s="85">
        <f>IF(G7503&gt;Variables!$G$9,0,1)</f>
        <v>1</v>
      </c>
      <c r="AM7503" s="85">
        <f>IF(AND(K7503&gt;Variables!$G$10,K7503&lt;Variables!$G$11),0,1)</f>
        <v>1</v>
      </c>
      <c r="AN7503" s="103">
        <f>IF(H7503&lt;Variables!$G$13,1,0)</f>
        <v>1</v>
      </c>
      <c r="AO7503" s="101">
        <f>IF(R7503&lt;Variables!$G$12,0,1)</f>
        <v>1</v>
      </c>
      <c r="AP7503" s="86">
        <f t="shared" si="654"/>
        <v>1</v>
      </c>
      <c r="AR7503">
        <v>0</v>
      </c>
      <c r="AS7503">
        <v>0</v>
      </c>
      <c r="AT7503">
        <v>1</v>
      </c>
      <c r="AU7503">
        <v>0</v>
      </c>
      <c r="BA7503">
        <v>-2.25</v>
      </c>
    </row>
    <row r="7504" spans="3:53" ht="12.75" x14ac:dyDescent="0.2">
      <c r="C7504" t="s">
        <v>1127</v>
      </c>
      <c r="D7504" t="s">
        <v>1118</v>
      </c>
      <c r="E7504">
        <v>5.04</v>
      </c>
      <c r="F7504">
        <v>12.36</v>
      </c>
      <c r="G7504">
        <v>16.38</v>
      </c>
      <c r="H7504">
        <v>-99999</v>
      </c>
      <c r="I7504">
        <v>-8.9999999999999993E-3</v>
      </c>
      <c r="J7504" t="s">
        <v>76</v>
      </c>
      <c r="K7504">
        <v>69.14</v>
      </c>
      <c r="L7504">
        <v>5.0399999999999991</v>
      </c>
      <c r="M7504">
        <v>0.79365079365081215</v>
      </c>
      <c r="N7504">
        <v>4.915</v>
      </c>
      <c r="O7504">
        <v>3.35707019328586</v>
      </c>
      <c r="P7504">
        <v>54628</v>
      </c>
      <c r="Q7504">
        <v>23565</v>
      </c>
      <c r="R7504">
        <v>2.3199999999999998</v>
      </c>
      <c r="S7504">
        <v>27.442</v>
      </c>
      <c r="T7504">
        <v>6.4679999999999991</v>
      </c>
      <c r="U7504">
        <v>15.384</v>
      </c>
      <c r="V7504">
        <v>2.5007853841269818</v>
      </c>
      <c r="AC7504">
        <v>8.75</v>
      </c>
      <c r="AD7504">
        <v>4.9800000000000004</v>
      </c>
      <c r="AH7504" s="85">
        <f>IF(AND(M7504&lt;Variables!$G$6,M7504&gt;Variables!$G$5),0,1)</f>
        <v>1</v>
      </c>
      <c r="AI7504" s="85">
        <f t="shared" si="653"/>
        <v>0</v>
      </c>
      <c r="AJ7504" s="85">
        <f>IF(I7504&gt;Variables!$G$7,0,1)</f>
        <v>1</v>
      </c>
      <c r="AK7504" s="85">
        <f>IF(F7504&gt;Variables!$G$8,0,1)</f>
        <v>0</v>
      </c>
      <c r="AL7504" s="85">
        <f>IF(G7504&gt;Variables!$G$9,0,1)</f>
        <v>0</v>
      </c>
      <c r="AM7504" s="85">
        <f>IF(AND(K7504&gt;Variables!$G$10,K7504&lt;Variables!$G$11),0,1)</f>
        <v>0</v>
      </c>
      <c r="AN7504" s="103">
        <f>IF(H7504&lt;Variables!$G$13,1,0)</f>
        <v>1</v>
      </c>
      <c r="AO7504" s="101">
        <f>IF(R7504&lt;Variables!$G$12,0,1)</f>
        <v>1</v>
      </c>
      <c r="AP7504" s="86">
        <f t="shared" si="654"/>
        <v>0</v>
      </c>
      <c r="AR7504">
        <v>1</v>
      </c>
      <c r="AS7504">
        <v>0</v>
      </c>
      <c r="AT7504">
        <v>0</v>
      </c>
      <c r="AU7504">
        <v>0</v>
      </c>
      <c r="BA7504">
        <v>1.3</v>
      </c>
    </row>
    <row r="7505" spans="3:53" ht="12.75" x14ac:dyDescent="0.2">
      <c r="C7505" t="s">
        <v>1127</v>
      </c>
      <c r="D7505" t="s">
        <v>1105</v>
      </c>
      <c r="E7505">
        <v>0.25</v>
      </c>
      <c r="F7505">
        <v>8.6999999999999993</v>
      </c>
      <c r="G7505">
        <v>18.2</v>
      </c>
      <c r="H7505">
        <v>-99999</v>
      </c>
      <c r="I7505">
        <v>919.41499999999996</v>
      </c>
      <c r="J7505" t="s">
        <v>78</v>
      </c>
      <c r="K7505">
        <v>47.98</v>
      </c>
      <c r="L7505">
        <v>0.23777777777777781</v>
      </c>
      <c r="M7505">
        <v>5.1401869158878606</v>
      </c>
      <c r="N7505">
        <v>0.30273181818181821</v>
      </c>
      <c r="O7505">
        <v>-17.418657377516851</v>
      </c>
      <c r="P7505">
        <v>147363</v>
      </c>
      <c r="Q7505">
        <v>1371</v>
      </c>
      <c r="R7505">
        <v>107.49</v>
      </c>
      <c r="S7505">
        <v>27.442</v>
      </c>
      <c r="T7505">
        <v>6.4679999999999991</v>
      </c>
      <c r="U7505">
        <v>15.384</v>
      </c>
      <c r="V7505">
        <v>2.242414557009345</v>
      </c>
      <c r="AC7505">
        <v>0.26989999999999997</v>
      </c>
      <c r="AD7505">
        <v>0.2</v>
      </c>
      <c r="AH7505" s="85">
        <f>IF(AND(M7505&lt;Variables!$G$6,M7505&gt;Variables!$G$5),0,1)</f>
        <v>1</v>
      </c>
      <c r="AI7505" s="85">
        <f t="shared" si="653"/>
        <v>1</v>
      </c>
      <c r="AJ7505" s="85">
        <f>IF(I7505&gt;Variables!$G$7,0,1)</f>
        <v>0</v>
      </c>
      <c r="AK7505" s="85">
        <f>IF(F7505&gt;Variables!$G$8,0,1)</f>
        <v>1</v>
      </c>
      <c r="AL7505" s="85">
        <f>IF(G7505&gt;Variables!$G$9,0,1)</f>
        <v>0</v>
      </c>
      <c r="AM7505" s="85">
        <f>IF(AND(K7505&gt;Variables!$G$10,K7505&lt;Variables!$G$11),0,1)</f>
        <v>1</v>
      </c>
      <c r="AN7505" s="103">
        <f>IF(H7505&lt;Variables!$G$13,1,0)</f>
        <v>1</v>
      </c>
      <c r="AO7505" s="101">
        <f>IF(R7505&lt;Variables!$G$12,0,1)</f>
        <v>1</v>
      </c>
      <c r="AP7505" s="86">
        <f t="shared" si="654"/>
        <v>1</v>
      </c>
      <c r="AR7505">
        <v>1</v>
      </c>
      <c r="AS7505">
        <v>0</v>
      </c>
      <c r="AT7505">
        <v>0</v>
      </c>
      <c r="AU7505">
        <v>0</v>
      </c>
      <c r="BA7505">
        <v>2</v>
      </c>
    </row>
    <row r="7506" spans="3:53" ht="12.75" x14ac:dyDescent="0.2">
      <c r="C7506" t="s">
        <v>1127</v>
      </c>
      <c r="D7506" t="s">
        <v>364</v>
      </c>
      <c r="E7506">
        <v>18.93</v>
      </c>
      <c r="F7506">
        <v>7.31</v>
      </c>
      <c r="G7506">
        <v>0.05</v>
      </c>
      <c r="H7506">
        <v>12030</v>
      </c>
      <c r="I7506">
        <v>10.871</v>
      </c>
      <c r="J7506" t="s">
        <v>76</v>
      </c>
      <c r="K7506">
        <v>34.4</v>
      </c>
      <c r="L7506">
        <v>18.982254999999999</v>
      </c>
      <c r="M7506">
        <v>-0.27528341601144007</v>
      </c>
      <c r="N7506">
        <v>18.991782000000001</v>
      </c>
      <c r="O7506">
        <v>-0.32530912581031568</v>
      </c>
      <c r="P7506">
        <v>1900000</v>
      </c>
      <c r="Q7506">
        <v>702215</v>
      </c>
      <c r="R7506">
        <v>2.71</v>
      </c>
      <c r="S7506">
        <v>27.442</v>
      </c>
      <c r="T7506">
        <v>6.4679999999999991</v>
      </c>
      <c r="U7506">
        <v>15.384</v>
      </c>
      <c r="V7506">
        <v>2.2001390801314171</v>
      </c>
      <c r="AC7506">
        <v>19.004999999999999</v>
      </c>
      <c r="AD7506">
        <v>18.670000000000002</v>
      </c>
      <c r="AH7506" s="85">
        <f>IF(AND(M7506&lt;Variables!$G$6,M7506&gt;Variables!$G$5),0,1)</f>
        <v>1</v>
      </c>
      <c r="AI7506" s="85">
        <f t="shared" si="653"/>
        <v>1</v>
      </c>
      <c r="AJ7506" s="85">
        <f>IF(I7506&gt;Variables!$G$7,0,1)</f>
        <v>0</v>
      </c>
      <c r="AK7506" s="85">
        <f>IF(F7506&gt;Variables!$G$8,0,1)</f>
        <v>1</v>
      </c>
      <c r="AL7506" s="85">
        <f>IF(G7506&gt;Variables!$G$9,0,1)</f>
        <v>1</v>
      </c>
      <c r="AM7506" s="85">
        <f>IF(AND(K7506&gt;Variables!$G$10,K7506&lt;Variables!$G$11),0,1)</f>
        <v>1</v>
      </c>
      <c r="AN7506" s="103">
        <f>IF(H7506&lt;Variables!$G$13,1,0)</f>
        <v>0</v>
      </c>
      <c r="AO7506" s="101">
        <f>IF(R7506&lt;Variables!$G$12,0,1)</f>
        <v>1</v>
      </c>
      <c r="AP7506" s="86">
        <f t="shared" si="654"/>
        <v>0</v>
      </c>
      <c r="AR7506">
        <v>0</v>
      </c>
      <c r="AS7506">
        <v>0</v>
      </c>
      <c r="AT7506">
        <v>0</v>
      </c>
      <c r="AU7506">
        <v>1</v>
      </c>
      <c r="BA7506">
        <v>-0.6</v>
      </c>
    </row>
    <row r="7507" spans="3:53" ht="12.75" x14ac:dyDescent="0.2">
      <c r="C7507" t="s">
        <v>1127</v>
      </c>
      <c r="D7507" t="s">
        <v>1123</v>
      </c>
      <c r="E7507">
        <v>4.75</v>
      </c>
      <c r="F7507">
        <v>12.7</v>
      </c>
      <c r="G7507">
        <v>0</v>
      </c>
      <c r="H7507">
        <v>-99999</v>
      </c>
      <c r="I7507">
        <v>1E-3</v>
      </c>
      <c r="J7507" t="s">
        <v>78</v>
      </c>
      <c r="K7507">
        <v>-99999</v>
      </c>
      <c r="L7507">
        <v>4.88</v>
      </c>
      <c r="M7507">
        <v>0</v>
      </c>
      <c r="N7507">
        <v>4.88</v>
      </c>
      <c r="O7507">
        <v>0</v>
      </c>
      <c r="P7507">
        <v>1611000</v>
      </c>
      <c r="Q7507">
        <v>429</v>
      </c>
      <c r="R7507">
        <v>3755.24</v>
      </c>
      <c r="S7507">
        <v>27.442</v>
      </c>
      <c r="T7507">
        <v>6.4679999999999991</v>
      </c>
      <c r="U7507">
        <v>15.384</v>
      </c>
      <c r="V7507">
        <v>-99999</v>
      </c>
      <c r="AC7507">
        <v>4.75</v>
      </c>
      <c r="AD7507">
        <v>4.5999999999999996</v>
      </c>
      <c r="AH7507" s="85">
        <f>IF(AND(M7507&lt;Variables!$G$6,M7507&gt;Variables!$G$5),0,1)</f>
        <v>1</v>
      </c>
      <c r="AI7507" s="85">
        <f t="shared" si="653"/>
        <v>1</v>
      </c>
      <c r="AJ7507" s="85">
        <f>IF(I7507&gt;Variables!$G$7,0,1)</f>
        <v>0</v>
      </c>
      <c r="AK7507" s="85">
        <f>IF(F7507&gt;Variables!$G$8,0,1)</f>
        <v>0</v>
      </c>
      <c r="AL7507" s="85">
        <f>IF(G7507&gt;Variables!$G$9,0,1)</f>
        <v>1</v>
      </c>
      <c r="AM7507" s="85">
        <f>IF(AND(K7507&gt;Variables!$G$10,K7507&lt;Variables!$G$11),0,1)</f>
        <v>1</v>
      </c>
      <c r="AN7507" s="103">
        <f>IF(H7507&lt;Variables!$G$13,1,0)</f>
        <v>1</v>
      </c>
      <c r="AO7507" s="101">
        <f>IF(R7507&lt;Variables!$G$12,0,1)</f>
        <v>1</v>
      </c>
      <c r="AP7507" s="86">
        <f t="shared" si="654"/>
        <v>1</v>
      </c>
      <c r="AR7507">
        <v>0</v>
      </c>
      <c r="AS7507">
        <v>0</v>
      </c>
      <c r="AT7507">
        <v>1</v>
      </c>
      <c r="AU7507">
        <v>0</v>
      </c>
      <c r="BA7507">
        <v>-2.25</v>
      </c>
    </row>
    <row r="7508" spans="3:53" ht="12.75" x14ac:dyDescent="0.2">
      <c r="C7508" t="s">
        <v>1127</v>
      </c>
      <c r="D7508" t="s">
        <v>1120</v>
      </c>
      <c r="E7508">
        <v>3.12</v>
      </c>
      <c r="F7508">
        <v>27.76</v>
      </c>
      <c r="G7508">
        <v>0.64</v>
      </c>
      <c r="H7508">
        <v>35.57</v>
      </c>
      <c r="I7508">
        <v>-2.5000000000000001E-2</v>
      </c>
      <c r="J7508" t="s">
        <v>78</v>
      </c>
      <c r="K7508">
        <v>60.15</v>
      </c>
      <c r="L7508">
        <v>3.128421052631579</v>
      </c>
      <c r="M7508">
        <v>5.0471063257061133E-2</v>
      </c>
      <c r="N7508">
        <v>3.1233163265306132</v>
      </c>
      <c r="O7508">
        <v>0.2139928451247006</v>
      </c>
      <c r="P7508">
        <v>1760000</v>
      </c>
      <c r="Q7508">
        <v>168590</v>
      </c>
      <c r="R7508">
        <v>10.44</v>
      </c>
      <c r="S7508">
        <v>27.442</v>
      </c>
      <c r="T7508">
        <v>6.4679999999999991</v>
      </c>
      <c r="U7508">
        <v>15.384</v>
      </c>
      <c r="V7508">
        <v>2.46936228398385</v>
      </c>
      <c r="AC7508">
        <v>3.14</v>
      </c>
      <c r="AD7508">
        <v>3.12</v>
      </c>
      <c r="AH7508" s="85">
        <f>IF(AND(M7508&lt;Variables!$G$6,M7508&gt;Variables!$G$5),0,1)</f>
        <v>1</v>
      </c>
      <c r="AI7508" s="85">
        <f t="shared" si="653"/>
        <v>0</v>
      </c>
      <c r="AJ7508" s="85">
        <f>IF(I7508&gt;Variables!$G$7,0,1)</f>
        <v>1</v>
      </c>
      <c r="AK7508" s="85">
        <f>IF(F7508&gt;Variables!$G$8,0,1)</f>
        <v>0</v>
      </c>
      <c r="AL7508" s="85">
        <f>IF(G7508&gt;Variables!$G$9,0,1)</f>
        <v>1</v>
      </c>
      <c r="AM7508" s="85">
        <f>IF(AND(K7508&gt;Variables!$G$10,K7508&lt;Variables!$G$11),0,1)</f>
        <v>0</v>
      </c>
      <c r="AN7508" s="103">
        <f>IF(H7508&lt;Variables!$G$13,1,0)</f>
        <v>1</v>
      </c>
      <c r="AO7508" s="101">
        <f>IF(R7508&lt;Variables!$G$12,0,1)</f>
        <v>1</v>
      </c>
      <c r="AP7508" s="86">
        <f t="shared" si="654"/>
        <v>1</v>
      </c>
      <c r="AR7508">
        <v>0</v>
      </c>
      <c r="AS7508">
        <v>1</v>
      </c>
      <c r="AT7508">
        <v>0</v>
      </c>
      <c r="AU7508">
        <v>0</v>
      </c>
      <c r="BA7508">
        <v>0.43</v>
      </c>
    </row>
    <row r="7509" spans="3:53" ht="12.75" x14ac:dyDescent="0.2">
      <c r="C7509" t="s">
        <v>1128</v>
      </c>
      <c r="D7509" t="s">
        <v>1104</v>
      </c>
      <c r="E7509">
        <v>16.079999999999998</v>
      </c>
      <c r="F7509">
        <v>79.42</v>
      </c>
      <c r="G7509">
        <v>13.51</v>
      </c>
      <c r="H7509">
        <v>137.5</v>
      </c>
      <c r="I7509">
        <v>-58.241</v>
      </c>
      <c r="J7509" t="s">
        <v>78</v>
      </c>
      <c r="K7509">
        <v>36.590000000000003</v>
      </c>
      <c r="L7509">
        <v>17.252314999999999</v>
      </c>
      <c r="M7509">
        <v>-5.519925876614252</v>
      </c>
      <c r="N7509">
        <v>17.254712000000001</v>
      </c>
      <c r="O7509">
        <v>-5.5330509138605004</v>
      </c>
      <c r="P7509">
        <v>87685000</v>
      </c>
      <c r="Q7509">
        <v>644601</v>
      </c>
      <c r="R7509">
        <v>136.03</v>
      </c>
      <c r="S7509">
        <v>26.43</v>
      </c>
      <c r="T7509">
        <v>6.1799999999999988</v>
      </c>
      <c r="U7509">
        <v>14.714</v>
      </c>
      <c r="V7509">
        <v>2.1578143418483831</v>
      </c>
      <c r="AC7509">
        <v>16.63</v>
      </c>
      <c r="AD7509">
        <v>13.6</v>
      </c>
      <c r="AH7509" s="85">
        <f>IF(AND(M7509&lt;Variables!$G$6,M7509&gt;Variables!$G$5),0,1)</f>
        <v>1</v>
      </c>
      <c r="AI7509" s="85">
        <f t="shared" si="653"/>
        <v>1</v>
      </c>
      <c r="AJ7509" s="85">
        <f>IF(I7509&gt;Variables!$G$7,0,1)</f>
        <v>1</v>
      </c>
      <c r="AK7509" s="85">
        <f>IF(F7509&gt;Variables!$G$8,0,1)</f>
        <v>0</v>
      </c>
      <c r="AL7509" s="85">
        <f>IF(G7509&gt;Variables!$G$9,0,1)</f>
        <v>0</v>
      </c>
      <c r="AM7509" s="85">
        <f>IF(AND(K7509&gt;Variables!$G$10,K7509&lt;Variables!$G$11),0,1)</f>
        <v>1</v>
      </c>
      <c r="AN7509" s="103">
        <f>IF(H7509&lt;Variables!$G$13,1,0)</f>
        <v>1</v>
      </c>
      <c r="AO7509" s="101">
        <f>IF(R7509&lt;Variables!$G$12,0,1)</f>
        <v>1</v>
      </c>
      <c r="AP7509" s="86">
        <f t="shared" si="654"/>
        <v>1</v>
      </c>
      <c r="AR7509">
        <v>1</v>
      </c>
      <c r="AS7509">
        <v>0</v>
      </c>
      <c r="AT7509">
        <v>0</v>
      </c>
      <c r="AU7509">
        <v>0</v>
      </c>
      <c r="BA7509">
        <v>2</v>
      </c>
    </row>
    <row r="7510" spans="3:53" ht="12.75" x14ac:dyDescent="0.2">
      <c r="C7510" t="s">
        <v>1128</v>
      </c>
      <c r="D7510" t="s">
        <v>255</v>
      </c>
      <c r="E7510">
        <v>9.3699999999999992</v>
      </c>
      <c r="F7510">
        <v>31.24</v>
      </c>
      <c r="G7510">
        <v>25.43</v>
      </c>
      <c r="H7510">
        <v>902.13</v>
      </c>
      <c r="I7510">
        <v>19.657</v>
      </c>
      <c r="J7510" t="s">
        <v>78</v>
      </c>
      <c r="K7510">
        <v>57.12</v>
      </c>
      <c r="L7510">
        <v>9.3986199999999993</v>
      </c>
      <c r="M7510">
        <v>0.49347670189879977</v>
      </c>
      <c r="N7510">
        <v>9.1732019999999999</v>
      </c>
      <c r="O7510">
        <v>2.9629566644231802</v>
      </c>
      <c r="P7510">
        <v>38180000</v>
      </c>
      <c r="Q7510">
        <v>6960000</v>
      </c>
      <c r="R7510">
        <v>5.49</v>
      </c>
      <c r="S7510">
        <v>26.43</v>
      </c>
      <c r="T7510">
        <v>6.1799999999999988</v>
      </c>
      <c r="U7510">
        <v>14.714</v>
      </c>
      <c r="V7510">
        <v>2.4177856614592348</v>
      </c>
      <c r="AC7510">
        <v>10</v>
      </c>
      <c r="AD7510">
        <v>8.33</v>
      </c>
      <c r="AH7510" s="85">
        <f>IF(AND(M7510&lt;Variables!$G$6,M7510&gt;Variables!$G$5),0,1)</f>
        <v>1</v>
      </c>
      <c r="AI7510" s="85">
        <f t="shared" si="653"/>
        <v>0</v>
      </c>
      <c r="AJ7510" s="85">
        <f>IF(I7510&gt;Variables!$G$7,0,1)</f>
        <v>0</v>
      </c>
      <c r="AK7510" s="85">
        <f>IF(F7510&gt;Variables!$G$8,0,1)</f>
        <v>0</v>
      </c>
      <c r="AL7510" s="85">
        <f>IF(G7510&gt;Variables!$G$9,0,1)</f>
        <v>0</v>
      </c>
      <c r="AM7510" s="85">
        <f>IF(AND(K7510&gt;Variables!$G$10,K7510&lt;Variables!$G$11),0,1)</f>
        <v>0</v>
      </c>
      <c r="AN7510" s="103">
        <f>IF(H7510&lt;Variables!$G$13,1,0)</f>
        <v>1</v>
      </c>
      <c r="AO7510" s="101">
        <f>IF(R7510&lt;Variables!$G$12,0,1)</f>
        <v>1</v>
      </c>
      <c r="AP7510" s="86">
        <f t="shared" si="654"/>
        <v>1</v>
      </c>
      <c r="AR7510">
        <v>1</v>
      </c>
      <c r="AS7510">
        <v>0</v>
      </c>
      <c r="AT7510">
        <v>0</v>
      </c>
      <c r="AU7510">
        <v>0</v>
      </c>
      <c r="BA7510">
        <v>2</v>
      </c>
    </row>
    <row r="7511" spans="3:53" ht="12.75" x14ac:dyDescent="0.2">
      <c r="C7511" t="s">
        <v>1128</v>
      </c>
      <c r="D7511" t="s">
        <v>1106</v>
      </c>
      <c r="E7511">
        <v>4.1500000000000004</v>
      </c>
      <c r="F7511">
        <v>30.09</v>
      </c>
      <c r="G7511">
        <v>9.08</v>
      </c>
      <c r="H7511">
        <v>219.72</v>
      </c>
      <c r="I7511">
        <v>-11.124000000000001</v>
      </c>
      <c r="J7511" t="s">
        <v>78</v>
      </c>
      <c r="K7511">
        <v>51.23</v>
      </c>
      <c r="L7511">
        <v>4.1884199999999998</v>
      </c>
      <c r="M7511">
        <v>-1.036667764932844</v>
      </c>
      <c r="N7511">
        <v>4.0392979999999996</v>
      </c>
      <c r="O7511">
        <v>2.6168408470976878</v>
      </c>
      <c r="P7511">
        <v>9100000</v>
      </c>
      <c r="Q7511">
        <v>638420</v>
      </c>
      <c r="R7511">
        <v>14.25</v>
      </c>
      <c r="S7511">
        <v>26.43</v>
      </c>
      <c r="T7511">
        <v>6.1799999999999988</v>
      </c>
      <c r="U7511">
        <v>14.714</v>
      </c>
      <c r="V7511">
        <v>2.4103786545895591</v>
      </c>
      <c r="AC7511">
        <v>4.7300000000000004</v>
      </c>
      <c r="AD7511">
        <v>3.38</v>
      </c>
      <c r="AH7511" s="85">
        <f>IF(AND(M7511&lt;Variables!$G$6,M7511&gt;Variables!$G$5),0,1)</f>
        <v>1</v>
      </c>
      <c r="AI7511" s="85">
        <f t="shared" si="653"/>
        <v>0</v>
      </c>
      <c r="AJ7511" s="85">
        <f>IF(I7511&gt;Variables!$G$7,0,1)</f>
        <v>1</v>
      </c>
      <c r="AK7511" s="85">
        <f>IF(F7511&gt;Variables!$G$8,0,1)</f>
        <v>0</v>
      </c>
      <c r="AL7511" s="85">
        <f>IF(G7511&gt;Variables!$G$9,0,1)</f>
        <v>1</v>
      </c>
      <c r="AM7511" s="85">
        <f>IF(AND(K7511&gt;Variables!$G$10,K7511&lt;Variables!$G$11),0,1)</f>
        <v>0</v>
      </c>
      <c r="AN7511" s="103">
        <f>IF(H7511&lt;Variables!$G$13,1,0)</f>
        <v>1</v>
      </c>
      <c r="AO7511" s="101">
        <f>IF(R7511&lt;Variables!$G$12,0,1)</f>
        <v>1</v>
      </c>
      <c r="AP7511" s="86">
        <f t="shared" si="654"/>
        <v>1</v>
      </c>
      <c r="AR7511">
        <v>0</v>
      </c>
      <c r="AS7511">
        <v>0</v>
      </c>
      <c r="AT7511">
        <v>1</v>
      </c>
      <c r="AU7511">
        <v>0</v>
      </c>
      <c r="BA7511">
        <v>-2.25</v>
      </c>
    </row>
    <row r="7512" spans="3:53" ht="12.75" x14ac:dyDescent="0.2">
      <c r="C7512" t="s">
        <v>1128</v>
      </c>
      <c r="D7512" t="s">
        <v>530</v>
      </c>
      <c r="E7512">
        <v>24</v>
      </c>
      <c r="F7512">
        <v>19.670000000000002</v>
      </c>
      <c r="G7512">
        <v>-3.6</v>
      </c>
      <c r="H7512">
        <v>201.8</v>
      </c>
      <c r="I7512">
        <v>-14.134</v>
      </c>
      <c r="J7512" t="s">
        <v>78</v>
      </c>
      <c r="K7512">
        <v>48.67</v>
      </c>
      <c r="L7512">
        <v>24.036795000000001</v>
      </c>
      <c r="M7512">
        <v>0.26295102986901342</v>
      </c>
      <c r="N7512">
        <v>24.212546</v>
      </c>
      <c r="O7512">
        <v>-0.46482513652217627</v>
      </c>
      <c r="P7512">
        <v>1680000</v>
      </c>
      <c r="Q7512">
        <v>329330</v>
      </c>
      <c r="R7512">
        <v>5.0999999999999996</v>
      </c>
      <c r="S7512">
        <v>26.43</v>
      </c>
      <c r="T7512">
        <v>6.1799999999999988</v>
      </c>
      <c r="U7512">
        <v>14.714</v>
      </c>
      <c r="V7512">
        <v>2.3473944786471739</v>
      </c>
      <c r="AC7512">
        <v>25.5</v>
      </c>
      <c r="AD7512">
        <v>21.58</v>
      </c>
      <c r="AH7512" s="85">
        <f>IF(AND(M7512&lt;Variables!$G$6,M7512&gt;Variables!$G$5),0,1)</f>
        <v>1</v>
      </c>
      <c r="AI7512" s="85">
        <f t="shared" si="653"/>
        <v>1</v>
      </c>
      <c r="AJ7512" s="85">
        <f>IF(I7512&gt;Variables!$G$7,0,1)</f>
        <v>1</v>
      </c>
      <c r="AK7512" s="85">
        <f>IF(F7512&gt;Variables!$G$8,0,1)</f>
        <v>0</v>
      </c>
      <c r="AL7512" s="85">
        <f>IF(G7512&gt;Variables!$G$9,0,1)</f>
        <v>1</v>
      </c>
      <c r="AM7512" s="85">
        <f>IF(AND(K7512&gt;Variables!$G$10,K7512&lt;Variables!$G$11),0,1)</f>
        <v>1</v>
      </c>
      <c r="AN7512" s="103">
        <f>IF(H7512&lt;Variables!$G$13,1,0)</f>
        <v>1</v>
      </c>
      <c r="AO7512" s="101">
        <f>IF(R7512&lt;Variables!$G$12,0,1)</f>
        <v>1</v>
      </c>
      <c r="AP7512" s="86">
        <f t="shared" si="654"/>
        <v>1</v>
      </c>
      <c r="AR7512">
        <v>0</v>
      </c>
      <c r="AS7512">
        <v>0</v>
      </c>
      <c r="AT7512">
        <v>1</v>
      </c>
      <c r="AU7512">
        <v>0</v>
      </c>
      <c r="BA7512">
        <v>-2.25</v>
      </c>
    </row>
    <row r="7513" spans="3:53" ht="12.75" x14ac:dyDescent="0.2">
      <c r="C7513" t="s">
        <v>1128</v>
      </c>
      <c r="D7513" t="s">
        <v>892</v>
      </c>
      <c r="E7513">
        <v>76.319999999999993</v>
      </c>
      <c r="F7513">
        <v>14.2</v>
      </c>
      <c r="G7513">
        <v>10.27</v>
      </c>
      <c r="H7513">
        <v>2570</v>
      </c>
      <c r="I7513">
        <v>17.542999999999999</v>
      </c>
      <c r="J7513" t="s">
        <v>78</v>
      </c>
      <c r="K7513">
        <v>56.53</v>
      </c>
      <c r="L7513">
        <v>75.485870000000006</v>
      </c>
      <c r="M7513">
        <v>0.65883853494699196</v>
      </c>
      <c r="N7513">
        <v>74.15469800000001</v>
      </c>
      <c r="O7513">
        <v>2.4657938732350928</v>
      </c>
      <c r="P7513">
        <v>1963000</v>
      </c>
      <c r="Q7513">
        <v>1767000</v>
      </c>
      <c r="R7513">
        <v>1.1100000000000001</v>
      </c>
      <c r="S7513">
        <v>26.43</v>
      </c>
      <c r="T7513">
        <v>6.1799999999999988</v>
      </c>
      <c r="U7513">
        <v>14.714</v>
      </c>
      <c r="V7513">
        <v>2.4050961993426849</v>
      </c>
      <c r="AC7513">
        <v>86.92</v>
      </c>
      <c r="AD7513">
        <v>74.400000000000006</v>
      </c>
      <c r="AH7513" s="85">
        <f>IF(AND(M7513&lt;Variables!$G$6,M7513&gt;Variables!$G$5),0,1)</f>
        <v>1</v>
      </c>
      <c r="AI7513" s="85">
        <f t="shared" si="653"/>
        <v>0</v>
      </c>
      <c r="AJ7513" s="85">
        <f>IF(I7513&gt;Variables!$G$7,0,1)</f>
        <v>0</v>
      </c>
      <c r="AK7513" s="85">
        <f>IF(F7513&gt;Variables!$G$8,0,1)</f>
        <v>0</v>
      </c>
      <c r="AL7513" s="85">
        <f>IF(G7513&gt;Variables!$G$9,0,1)</f>
        <v>1</v>
      </c>
      <c r="AM7513" s="85">
        <f>IF(AND(K7513&gt;Variables!$G$10,K7513&lt;Variables!$G$11),0,1)</f>
        <v>0</v>
      </c>
      <c r="AN7513" s="103">
        <f>IF(H7513&lt;Variables!$G$13,1,0)</f>
        <v>0</v>
      </c>
      <c r="AO7513" s="101">
        <f>IF(R7513&lt;Variables!$G$12,0,1)</f>
        <v>0</v>
      </c>
      <c r="AP7513" s="86">
        <f t="shared" si="654"/>
        <v>1</v>
      </c>
      <c r="AR7513">
        <v>1</v>
      </c>
      <c r="AS7513">
        <v>0</v>
      </c>
      <c r="AT7513">
        <v>0</v>
      </c>
      <c r="AU7513">
        <v>0</v>
      </c>
      <c r="BA7513">
        <v>2</v>
      </c>
    </row>
    <row r="7514" spans="3:53" ht="12.75" x14ac:dyDescent="0.2">
      <c r="C7514" t="s">
        <v>1128</v>
      </c>
      <c r="D7514" t="s">
        <v>923</v>
      </c>
      <c r="E7514">
        <v>4.1500000000000004</v>
      </c>
      <c r="F7514">
        <v>13.39</v>
      </c>
      <c r="G7514">
        <v>-11.23</v>
      </c>
      <c r="H7514">
        <v>42.47</v>
      </c>
      <c r="I7514">
        <v>-85.986999999999995</v>
      </c>
      <c r="J7514" t="s">
        <v>78</v>
      </c>
      <c r="K7514">
        <v>44.84</v>
      </c>
      <c r="L7514">
        <v>4.1464099999999986</v>
      </c>
      <c r="M7514">
        <v>-0.87810901478626491</v>
      </c>
      <c r="N7514">
        <v>4.2051740000000004</v>
      </c>
      <c r="O7514">
        <v>-2.263259498893508</v>
      </c>
      <c r="P7514">
        <v>7650000</v>
      </c>
      <c r="Q7514">
        <v>531880</v>
      </c>
      <c r="R7514">
        <v>14.38</v>
      </c>
      <c r="S7514">
        <v>26.43</v>
      </c>
      <c r="T7514">
        <v>6.1799999999999988</v>
      </c>
      <c r="U7514">
        <v>14.714</v>
      </c>
      <c r="V7514">
        <v>2.3232875835973772</v>
      </c>
      <c r="AC7514">
        <v>4.5999999999999996</v>
      </c>
      <c r="AD7514">
        <v>3.92</v>
      </c>
      <c r="AH7514" s="85">
        <f>IF(AND(M7514&lt;Variables!$G$6,M7514&gt;Variables!$G$5),0,1)</f>
        <v>1</v>
      </c>
      <c r="AI7514" s="85">
        <f t="shared" si="653"/>
        <v>1</v>
      </c>
      <c r="AJ7514" s="85">
        <f>IF(I7514&gt;Variables!$G$7,0,1)</f>
        <v>1</v>
      </c>
      <c r="AK7514" s="85">
        <f>IF(F7514&gt;Variables!$G$8,0,1)</f>
        <v>0</v>
      </c>
      <c r="AL7514" s="85">
        <f>IF(G7514&gt;Variables!$G$9,0,1)</f>
        <v>1</v>
      </c>
      <c r="AM7514" s="85">
        <f>IF(AND(K7514&gt;Variables!$G$10,K7514&lt;Variables!$G$11),0,1)</f>
        <v>1</v>
      </c>
      <c r="AN7514" s="103">
        <f>IF(H7514&lt;Variables!$G$13,1,0)</f>
        <v>1</v>
      </c>
      <c r="AO7514" s="101">
        <f>IF(R7514&lt;Variables!$G$12,0,1)</f>
        <v>1</v>
      </c>
      <c r="AP7514" s="86">
        <f t="shared" si="654"/>
        <v>1</v>
      </c>
      <c r="AR7514">
        <v>0</v>
      </c>
      <c r="AS7514">
        <v>0</v>
      </c>
      <c r="AT7514">
        <v>1</v>
      </c>
      <c r="AU7514">
        <v>0</v>
      </c>
      <c r="BA7514">
        <v>-2.25</v>
      </c>
    </row>
    <row r="7515" spans="3:53" ht="12.75" x14ac:dyDescent="0.2">
      <c r="C7515" t="s">
        <v>1128</v>
      </c>
      <c r="D7515" t="s">
        <v>880</v>
      </c>
      <c r="E7515">
        <v>47.9</v>
      </c>
      <c r="F7515">
        <v>9.83</v>
      </c>
      <c r="G7515">
        <v>2.97</v>
      </c>
      <c r="H7515">
        <v>6210</v>
      </c>
      <c r="I7515">
        <v>71747.337</v>
      </c>
      <c r="J7515" t="s">
        <v>78</v>
      </c>
      <c r="K7515">
        <v>41.7</v>
      </c>
      <c r="L7515">
        <v>48.065884999999987</v>
      </c>
      <c r="M7515">
        <v>-0.55233561183777458</v>
      </c>
      <c r="N7515">
        <v>49.151373999999997</v>
      </c>
      <c r="O7515">
        <v>-2.7485986454824252</v>
      </c>
      <c r="P7515">
        <v>958997</v>
      </c>
      <c r="Q7515">
        <v>1262000</v>
      </c>
      <c r="R7515">
        <v>0.76</v>
      </c>
      <c r="S7515">
        <v>26.43</v>
      </c>
      <c r="T7515">
        <v>6.1799999999999988</v>
      </c>
      <c r="U7515">
        <v>14.714</v>
      </c>
      <c r="V7515">
        <v>2.2821330203577861</v>
      </c>
      <c r="AC7515">
        <v>49.145000000000003</v>
      </c>
      <c r="AD7515">
        <v>45.11</v>
      </c>
      <c r="AH7515" s="85">
        <f>IF(AND(M7515&lt;Variables!$G$6,M7515&gt;Variables!$G$5),0,1)</f>
        <v>1</v>
      </c>
      <c r="AI7515" s="85">
        <f t="shared" si="653"/>
        <v>1</v>
      </c>
      <c r="AJ7515" s="85">
        <f>IF(I7515&gt;Variables!$G$7,0,1)</f>
        <v>0</v>
      </c>
      <c r="AK7515" s="85">
        <f>IF(F7515&gt;Variables!$G$8,0,1)</f>
        <v>0</v>
      </c>
      <c r="AL7515" s="85">
        <f>IF(G7515&gt;Variables!$G$9,0,1)</f>
        <v>1</v>
      </c>
      <c r="AM7515" s="85">
        <f>IF(AND(K7515&gt;Variables!$G$10,K7515&lt;Variables!$G$11),0,1)</f>
        <v>1</v>
      </c>
      <c r="AN7515" s="103">
        <f>IF(H7515&lt;Variables!$G$13,1,0)</f>
        <v>0</v>
      </c>
      <c r="AO7515" s="101">
        <f>IF(R7515&lt;Variables!$G$12,0,1)</f>
        <v>0</v>
      </c>
      <c r="AP7515" s="86">
        <f t="shared" si="654"/>
        <v>1</v>
      </c>
      <c r="AR7515">
        <v>0</v>
      </c>
      <c r="AS7515">
        <v>0</v>
      </c>
      <c r="AT7515">
        <v>1</v>
      </c>
      <c r="AU7515">
        <v>0</v>
      </c>
      <c r="BA7515">
        <v>-2.25</v>
      </c>
    </row>
    <row r="7516" spans="3:53" ht="12.75" x14ac:dyDescent="0.2">
      <c r="C7516" t="s">
        <v>1128</v>
      </c>
      <c r="D7516" t="s">
        <v>117</v>
      </c>
      <c r="E7516">
        <v>30.22</v>
      </c>
      <c r="F7516">
        <v>9.3800000000000008</v>
      </c>
      <c r="G7516">
        <v>7.89</v>
      </c>
      <c r="H7516">
        <v>3970</v>
      </c>
      <c r="I7516">
        <v>-0.27600000000000002</v>
      </c>
      <c r="J7516" t="s">
        <v>78</v>
      </c>
      <c r="K7516">
        <v>55.17</v>
      </c>
      <c r="L7516">
        <v>30.379809999999988</v>
      </c>
      <c r="M7516">
        <v>0.21754579768606111</v>
      </c>
      <c r="N7516">
        <v>30.117581999999999</v>
      </c>
      <c r="O7516">
        <v>1.090120714206084</v>
      </c>
      <c r="P7516">
        <v>5802000</v>
      </c>
      <c r="Q7516">
        <v>15376000</v>
      </c>
      <c r="R7516">
        <v>0.38</v>
      </c>
      <c r="S7516">
        <v>26.43</v>
      </c>
      <c r="T7516">
        <v>6.1799999999999988</v>
      </c>
      <c r="U7516">
        <v>14.714</v>
      </c>
      <c r="V7516">
        <v>2.4116568416567441</v>
      </c>
      <c r="AC7516">
        <v>30.476400000000002</v>
      </c>
      <c r="AD7516">
        <v>29.27</v>
      </c>
      <c r="AH7516" s="85">
        <f>IF(AND(M7516&lt;Variables!$G$6,M7516&gt;Variables!$G$5),0,1)</f>
        <v>1</v>
      </c>
      <c r="AI7516" s="85">
        <f t="shared" si="653"/>
        <v>0</v>
      </c>
      <c r="AJ7516" s="85">
        <f>IF(I7516&gt;Variables!$G$7,0,1)</f>
        <v>1</v>
      </c>
      <c r="AK7516" s="85">
        <f>IF(F7516&gt;Variables!$G$8,0,1)</f>
        <v>0</v>
      </c>
      <c r="AL7516" s="85">
        <f>IF(G7516&gt;Variables!$G$9,0,1)</f>
        <v>1</v>
      </c>
      <c r="AM7516" s="85">
        <f>IF(AND(K7516&gt;Variables!$G$10,K7516&lt;Variables!$G$11),0,1)</f>
        <v>0</v>
      </c>
      <c r="AN7516" s="103">
        <f>IF(H7516&lt;Variables!$G$13,1,0)</f>
        <v>0</v>
      </c>
      <c r="AO7516" s="101">
        <f>IF(R7516&lt;Variables!$G$12,0,1)</f>
        <v>0</v>
      </c>
      <c r="AP7516" s="86">
        <f t="shared" si="654"/>
        <v>1</v>
      </c>
      <c r="AR7516">
        <v>0</v>
      </c>
      <c r="AS7516">
        <v>0</v>
      </c>
      <c r="AT7516">
        <v>1</v>
      </c>
      <c r="AU7516">
        <v>0</v>
      </c>
      <c r="BA7516">
        <v>-2.25</v>
      </c>
    </row>
    <row r="7517" spans="3:53" ht="12.75" x14ac:dyDescent="0.2">
      <c r="C7517" t="s">
        <v>1128</v>
      </c>
      <c r="D7517" t="s">
        <v>1123</v>
      </c>
      <c r="E7517">
        <v>4.75</v>
      </c>
      <c r="F7517">
        <v>12.7</v>
      </c>
      <c r="G7517">
        <v>0</v>
      </c>
      <c r="H7517">
        <v>-99999</v>
      </c>
      <c r="I7517">
        <v>1E-3</v>
      </c>
      <c r="J7517" t="s">
        <v>78</v>
      </c>
      <c r="K7517">
        <v>-99999</v>
      </c>
      <c r="L7517">
        <v>4.88</v>
      </c>
      <c r="M7517">
        <v>0</v>
      </c>
      <c r="N7517">
        <v>4.88</v>
      </c>
      <c r="O7517">
        <v>0</v>
      </c>
      <c r="P7517">
        <v>1612000</v>
      </c>
      <c r="Q7517">
        <v>429</v>
      </c>
      <c r="R7517">
        <v>3757.58</v>
      </c>
      <c r="S7517">
        <v>26.43</v>
      </c>
      <c r="T7517">
        <v>6.1799999999999988</v>
      </c>
      <c r="U7517">
        <v>14.714</v>
      </c>
      <c r="V7517">
        <v>-99999</v>
      </c>
      <c r="AC7517">
        <v>4.75</v>
      </c>
      <c r="AD7517">
        <v>4.5999999999999996</v>
      </c>
      <c r="AH7517" s="85">
        <f>IF(AND(M7517&lt;Variables!$G$6,M7517&gt;Variables!$G$5),0,1)</f>
        <v>1</v>
      </c>
      <c r="AI7517" s="85">
        <f t="shared" si="653"/>
        <v>1</v>
      </c>
      <c r="AJ7517" s="85">
        <f>IF(I7517&gt;Variables!$G$7,0,1)</f>
        <v>0</v>
      </c>
      <c r="AK7517" s="85">
        <f>IF(F7517&gt;Variables!$G$8,0,1)</f>
        <v>0</v>
      </c>
      <c r="AL7517" s="85">
        <f>IF(G7517&gt;Variables!$G$9,0,1)</f>
        <v>1</v>
      </c>
      <c r="AM7517" s="85">
        <f>IF(AND(K7517&gt;Variables!$G$10,K7517&lt;Variables!$G$11),0,1)</f>
        <v>1</v>
      </c>
      <c r="AN7517" s="103">
        <f>IF(H7517&lt;Variables!$G$13,1,0)</f>
        <v>1</v>
      </c>
      <c r="AO7517" s="101">
        <f>IF(R7517&lt;Variables!$G$12,0,1)</f>
        <v>1</v>
      </c>
      <c r="AP7517" s="86">
        <f t="shared" si="654"/>
        <v>1</v>
      </c>
      <c r="AR7517">
        <v>0</v>
      </c>
      <c r="AS7517">
        <v>0</v>
      </c>
      <c r="AT7517">
        <v>1</v>
      </c>
      <c r="AU7517">
        <v>0</v>
      </c>
      <c r="BA7517">
        <v>-2.25</v>
      </c>
    </row>
    <row r="7518" spans="3:53" ht="12.75" x14ac:dyDescent="0.2">
      <c r="C7518" t="s">
        <v>1128</v>
      </c>
      <c r="D7518" t="s">
        <v>1111</v>
      </c>
      <c r="E7518">
        <v>36.01</v>
      </c>
      <c r="F7518">
        <v>7.39</v>
      </c>
      <c r="G7518">
        <v>6</v>
      </c>
      <c r="H7518">
        <v>2530</v>
      </c>
      <c r="I7518">
        <v>69.837999999999994</v>
      </c>
      <c r="J7518" t="s">
        <v>78</v>
      </c>
      <c r="K7518">
        <v>58.03</v>
      </c>
      <c r="L7518">
        <v>35.95882352941176</v>
      </c>
      <c r="M7518">
        <v>0.2257484050384547</v>
      </c>
      <c r="N7518">
        <v>35.893872340425538</v>
      </c>
      <c r="O7518">
        <v>0.40711032286668097</v>
      </c>
      <c r="P7518">
        <v>298996</v>
      </c>
      <c r="Q7518">
        <v>720581</v>
      </c>
      <c r="R7518">
        <v>0.41</v>
      </c>
      <c r="S7518">
        <v>26.43</v>
      </c>
      <c r="T7518">
        <v>6.1799999999999988</v>
      </c>
      <c r="U7518">
        <v>14.714</v>
      </c>
      <c r="V7518">
        <v>2.4390860914771801</v>
      </c>
      <c r="AC7518">
        <v>37.44</v>
      </c>
      <c r="AD7518">
        <v>35.79</v>
      </c>
      <c r="AH7518" s="85">
        <f>IF(AND(M7518&lt;Variables!$G$6,M7518&gt;Variables!$G$5),0,1)</f>
        <v>1</v>
      </c>
      <c r="AI7518" s="85">
        <f t="shared" si="653"/>
        <v>0</v>
      </c>
      <c r="AJ7518" s="85">
        <f>IF(I7518&gt;Variables!$G$7,0,1)</f>
        <v>0</v>
      </c>
      <c r="AK7518" s="85">
        <f>IF(F7518&gt;Variables!$G$8,0,1)</f>
        <v>1</v>
      </c>
      <c r="AL7518" s="85">
        <f>IF(G7518&gt;Variables!$G$9,0,1)</f>
        <v>1</v>
      </c>
      <c r="AM7518" s="85">
        <f>IF(AND(K7518&gt;Variables!$G$10,K7518&lt;Variables!$G$11),0,1)</f>
        <v>0</v>
      </c>
      <c r="AN7518" s="103">
        <f>IF(H7518&lt;Variables!$G$13,1,0)</f>
        <v>0</v>
      </c>
      <c r="AO7518" s="101">
        <f>IF(R7518&lt;Variables!$G$12,0,1)</f>
        <v>0</v>
      </c>
      <c r="AP7518" s="86">
        <f t="shared" si="654"/>
        <v>1</v>
      </c>
      <c r="AR7518">
        <v>1</v>
      </c>
      <c r="AS7518">
        <v>0</v>
      </c>
      <c r="AT7518">
        <v>0</v>
      </c>
      <c r="AU7518">
        <v>0</v>
      </c>
      <c r="BA7518">
        <v>1.35</v>
      </c>
    </row>
    <row r="7519" spans="3:53" ht="12.75" x14ac:dyDescent="0.2">
      <c r="C7519" t="s">
        <v>1128</v>
      </c>
      <c r="D7519" t="s">
        <v>186</v>
      </c>
      <c r="E7519">
        <v>27.35</v>
      </c>
      <c r="F7519">
        <v>6.93</v>
      </c>
      <c r="G7519">
        <v>5.31</v>
      </c>
      <c r="H7519">
        <v>3440</v>
      </c>
      <c r="I7519">
        <v>30.190999999999999</v>
      </c>
      <c r="J7519" t="s">
        <v>78</v>
      </c>
      <c r="K7519">
        <v>49.85</v>
      </c>
      <c r="L7519">
        <v>27.472845</v>
      </c>
      <c r="M7519">
        <v>-0.33722390236614003</v>
      </c>
      <c r="N7519">
        <v>27.082912</v>
      </c>
      <c r="O7519">
        <v>1.097695846000601</v>
      </c>
      <c r="P7519">
        <v>3531000</v>
      </c>
      <c r="Q7519">
        <v>9239000</v>
      </c>
      <c r="R7519">
        <v>0.38</v>
      </c>
      <c r="S7519">
        <v>26.43</v>
      </c>
      <c r="T7519">
        <v>6.1799999999999988</v>
      </c>
      <c r="U7519">
        <v>14.714</v>
      </c>
      <c r="V7519">
        <v>2.374067736067015</v>
      </c>
      <c r="AC7519">
        <v>28.75</v>
      </c>
      <c r="AD7519">
        <v>27.04</v>
      </c>
      <c r="AH7519" s="85">
        <f>IF(AND(M7519&lt;Variables!$G$6,M7519&gt;Variables!$G$5),0,1)</f>
        <v>1</v>
      </c>
      <c r="AI7519" s="85">
        <f t="shared" si="653"/>
        <v>0</v>
      </c>
      <c r="AJ7519" s="85">
        <f>IF(I7519&gt;Variables!$G$7,0,1)</f>
        <v>0</v>
      </c>
      <c r="AK7519" s="85">
        <f>IF(F7519&gt;Variables!$G$8,0,1)</f>
        <v>1</v>
      </c>
      <c r="AL7519" s="85">
        <f>IF(G7519&gt;Variables!$G$9,0,1)</f>
        <v>1</v>
      </c>
      <c r="AM7519" s="85">
        <f>IF(AND(K7519&gt;Variables!$G$10,K7519&lt;Variables!$G$11),0,1)</f>
        <v>1</v>
      </c>
      <c r="AN7519" s="103">
        <f>IF(H7519&lt;Variables!$G$13,1,0)</f>
        <v>0</v>
      </c>
      <c r="AO7519" s="101">
        <f>IF(R7519&lt;Variables!$G$12,0,1)</f>
        <v>0</v>
      </c>
      <c r="AP7519" s="86">
        <f t="shared" si="654"/>
        <v>1</v>
      </c>
      <c r="AR7519">
        <v>1</v>
      </c>
      <c r="AS7519">
        <v>0</v>
      </c>
      <c r="AT7519">
        <v>0</v>
      </c>
      <c r="AU7519">
        <v>0</v>
      </c>
      <c r="BA7519">
        <v>0.78</v>
      </c>
    </row>
    <row r="7520" spans="3:53" ht="12.75" x14ac:dyDescent="0.2">
      <c r="C7520" t="s">
        <v>1128</v>
      </c>
      <c r="D7520" t="s">
        <v>624</v>
      </c>
      <c r="E7520">
        <v>0.02</v>
      </c>
      <c r="F7520">
        <v>6.52</v>
      </c>
      <c r="G7520">
        <v>12.15</v>
      </c>
      <c r="H7520">
        <v>-99999</v>
      </c>
      <c r="I7520">
        <v>-66.128</v>
      </c>
      <c r="J7520" t="s">
        <v>78</v>
      </c>
      <c r="K7520">
        <v>53.92</v>
      </c>
      <c r="L7520">
        <v>1.7932352941176469E-2</v>
      </c>
      <c r="M7520">
        <v>0.37723470559289801</v>
      </c>
      <c r="N7520">
        <v>1.779464285714286E-2</v>
      </c>
      <c r="O7520">
        <v>1.154039136979407</v>
      </c>
      <c r="P7520">
        <v>2927000</v>
      </c>
      <c r="Q7520">
        <v>8096999.9999999991</v>
      </c>
      <c r="R7520">
        <v>0.36</v>
      </c>
      <c r="S7520">
        <v>26.43</v>
      </c>
      <c r="T7520">
        <v>6.1799999999999988</v>
      </c>
      <c r="U7520">
        <v>14.714</v>
      </c>
      <c r="V7520">
        <v>2.3935324386419561</v>
      </c>
      <c r="AC7520">
        <v>2.8000000000000001E-2</v>
      </c>
      <c r="AD7520">
        <v>1.7600000000000001E-2</v>
      </c>
      <c r="AH7520" s="85">
        <f>IF(AND(M7520&lt;Variables!$G$6,M7520&gt;Variables!$G$5),0,1)</f>
        <v>1</v>
      </c>
      <c r="AI7520" s="85">
        <f t="shared" si="653"/>
        <v>0</v>
      </c>
      <c r="AJ7520" s="85">
        <f>IF(I7520&gt;Variables!$G$7,0,1)</f>
        <v>1</v>
      </c>
      <c r="AK7520" s="85">
        <f>IF(F7520&gt;Variables!$G$8,0,1)</f>
        <v>1</v>
      </c>
      <c r="AL7520" s="85">
        <f>IF(G7520&gt;Variables!$G$9,0,1)</f>
        <v>0</v>
      </c>
      <c r="AM7520" s="85">
        <f>IF(AND(K7520&gt;Variables!$G$10,K7520&lt;Variables!$G$11),0,1)</f>
        <v>0</v>
      </c>
      <c r="AN7520" s="103">
        <f>IF(H7520&lt;Variables!$G$13,1,0)</f>
        <v>1</v>
      </c>
      <c r="AO7520" s="101">
        <f>IF(R7520&lt;Variables!$G$12,0,1)</f>
        <v>0</v>
      </c>
      <c r="AP7520" s="86">
        <f t="shared" si="654"/>
        <v>1</v>
      </c>
      <c r="AR7520">
        <v>1</v>
      </c>
      <c r="AS7520">
        <v>0</v>
      </c>
      <c r="AT7520">
        <v>0</v>
      </c>
      <c r="AU7520">
        <v>0</v>
      </c>
      <c r="BA7520">
        <v>2</v>
      </c>
    </row>
    <row r="7521" spans="3:53" ht="12.75" x14ac:dyDescent="0.2">
      <c r="C7521" t="s">
        <v>1128</v>
      </c>
      <c r="D7521" t="s">
        <v>1116</v>
      </c>
      <c r="E7521">
        <v>67.709999999999994</v>
      </c>
      <c r="F7521">
        <v>5.95</v>
      </c>
      <c r="G7521">
        <v>3.39</v>
      </c>
      <c r="H7521">
        <v>17900</v>
      </c>
      <c r="I7521">
        <v>-37.789000000000001</v>
      </c>
      <c r="J7521" t="s">
        <v>78</v>
      </c>
      <c r="K7521">
        <v>63.01</v>
      </c>
      <c r="L7521">
        <v>67.17456</v>
      </c>
      <c r="M7521">
        <v>0.49191241446165912</v>
      </c>
      <c r="N7521">
        <v>66.896158</v>
      </c>
      <c r="O7521">
        <v>0.91012999580632969</v>
      </c>
      <c r="P7521">
        <v>1375000</v>
      </c>
      <c r="Q7521">
        <v>2640000</v>
      </c>
      <c r="R7521">
        <v>0.52</v>
      </c>
      <c r="S7521">
        <v>26.43</v>
      </c>
      <c r="T7521">
        <v>6.1799999999999988</v>
      </c>
      <c r="U7521">
        <v>14.714</v>
      </c>
      <c r="V7521">
        <v>2.470511311104918</v>
      </c>
      <c r="AC7521">
        <v>68.89</v>
      </c>
      <c r="AD7521">
        <v>67.34</v>
      </c>
      <c r="AH7521" s="85">
        <f>IF(AND(M7521&lt;Variables!$G$6,M7521&gt;Variables!$G$5),0,1)</f>
        <v>1</v>
      </c>
      <c r="AI7521" s="85">
        <f t="shared" si="653"/>
        <v>0</v>
      </c>
      <c r="AJ7521" s="85">
        <f>IF(I7521&gt;Variables!$G$7,0,1)</f>
        <v>1</v>
      </c>
      <c r="AK7521" s="85">
        <f>IF(F7521&gt;Variables!$G$8,0,1)</f>
        <v>1</v>
      </c>
      <c r="AL7521" s="85">
        <f>IF(G7521&gt;Variables!$G$9,0,1)</f>
        <v>1</v>
      </c>
      <c r="AM7521" s="85">
        <f>IF(AND(K7521&gt;Variables!$G$10,K7521&lt;Variables!$G$11),0,1)</f>
        <v>0</v>
      </c>
      <c r="AN7521" s="103">
        <f>IF(H7521&lt;Variables!$G$13,1,0)</f>
        <v>0</v>
      </c>
      <c r="AO7521" s="101">
        <f>IF(R7521&lt;Variables!$G$12,0,1)</f>
        <v>0</v>
      </c>
      <c r="AP7521" s="86">
        <f t="shared" si="654"/>
        <v>1</v>
      </c>
      <c r="AR7521">
        <v>1</v>
      </c>
      <c r="AS7521">
        <v>0</v>
      </c>
      <c r="AT7521">
        <v>0</v>
      </c>
      <c r="AU7521">
        <v>0</v>
      </c>
      <c r="BA7521">
        <v>1.32</v>
      </c>
    </row>
    <row r="7522" spans="3:53" ht="12.75" x14ac:dyDescent="0.2">
      <c r="C7522" t="s">
        <v>1128</v>
      </c>
      <c r="D7522" t="s">
        <v>1126</v>
      </c>
      <c r="E7522">
        <v>40.78</v>
      </c>
      <c r="F7522">
        <v>5.91</v>
      </c>
      <c r="G7522">
        <v>4.68</v>
      </c>
      <c r="H7522">
        <v>30010</v>
      </c>
      <c r="I7522">
        <v>-1.2470000000000001</v>
      </c>
      <c r="J7522" t="s">
        <v>78</v>
      </c>
      <c r="K7522">
        <v>57.06</v>
      </c>
      <c r="L7522">
        <v>40.739359999999998</v>
      </c>
      <c r="M7522">
        <v>-4.7276147686158093E-2</v>
      </c>
      <c r="N7522">
        <v>40.289138000000001</v>
      </c>
      <c r="O7522">
        <v>1.069672922761467</v>
      </c>
      <c r="P7522">
        <v>4889000</v>
      </c>
      <c r="Q7522">
        <v>15397000</v>
      </c>
      <c r="R7522">
        <v>0.32</v>
      </c>
      <c r="S7522">
        <v>26.43</v>
      </c>
      <c r="T7522">
        <v>6.1799999999999988</v>
      </c>
      <c r="U7522">
        <v>14.714</v>
      </c>
      <c r="V7522">
        <v>2.4423347064523351</v>
      </c>
      <c r="AC7522">
        <v>41.77</v>
      </c>
      <c r="AD7522">
        <v>40.520000000000003</v>
      </c>
      <c r="AH7522" s="85">
        <f>IF(AND(M7522&lt;Variables!$G$6,M7522&gt;Variables!$G$5),0,1)</f>
        <v>1</v>
      </c>
      <c r="AI7522" s="85">
        <f t="shared" si="653"/>
        <v>0</v>
      </c>
      <c r="AJ7522" s="85">
        <f>IF(I7522&gt;Variables!$G$7,0,1)</f>
        <v>1</v>
      </c>
      <c r="AK7522" s="85">
        <f>IF(F7522&gt;Variables!$G$8,0,1)</f>
        <v>1</v>
      </c>
      <c r="AL7522" s="85">
        <f>IF(G7522&gt;Variables!$G$9,0,1)</f>
        <v>1</v>
      </c>
      <c r="AM7522" s="85">
        <f>IF(AND(K7522&gt;Variables!$G$10,K7522&lt;Variables!$G$11),0,1)</f>
        <v>0</v>
      </c>
      <c r="AN7522" s="103">
        <f>IF(H7522&lt;Variables!$G$13,1,0)</f>
        <v>0</v>
      </c>
      <c r="AO7522" s="101">
        <f>IF(R7522&lt;Variables!$G$12,0,1)</f>
        <v>0</v>
      </c>
      <c r="AP7522" s="86">
        <f t="shared" si="654"/>
        <v>1</v>
      </c>
      <c r="AR7522">
        <v>1</v>
      </c>
      <c r="AS7522">
        <v>0</v>
      </c>
      <c r="AT7522">
        <v>0</v>
      </c>
      <c r="AU7522">
        <v>0</v>
      </c>
      <c r="BA7522">
        <v>1.1100000000000001</v>
      </c>
    </row>
    <row r="7523" spans="3:53" ht="12.75" x14ac:dyDescent="0.2">
      <c r="C7523" t="s">
        <v>1128</v>
      </c>
      <c r="D7523" t="s">
        <v>337</v>
      </c>
      <c r="E7523">
        <v>24.19</v>
      </c>
      <c r="F7523">
        <v>5.4</v>
      </c>
      <c r="G7523">
        <v>2.54</v>
      </c>
      <c r="H7523">
        <v>11540</v>
      </c>
      <c r="I7523">
        <v>116.348</v>
      </c>
      <c r="J7523" t="s">
        <v>78</v>
      </c>
      <c r="K7523">
        <v>57.82</v>
      </c>
      <c r="L7523">
        <v>24.069624999999998</v>
      </c>
      <c r="M7523">
        <v>0.41411114630991441</v>
      </c>
      <c r="N7523">
        <v>24.020094</v>
      </c>
      <c r="O7523">
        <v>0.62117159075230721</v>
      </c>
      <c r="P7523">
        <v>16484000</v>
      </c>
      <c r="Q7523">
        <v>23130000</v>
      </c>
      <c r="R7523">
        <v>0.71</v>
      </c>
      <c r="S7523">
        <v>26.43</v>
      </c>
      <c r="T7523">
        <v>6.1799999999999988</v>
      </c>
      <c r="U7523">
        <v>14.714</v>
      </c>
      <c r="V7523">
        <v>2.4278959578098962</v>
      </c>
      <c r="AC7523">
        <v>24.53</v>
      </c>
      <c r="AD7523">
        <v>23.31</v>
      </c>
      <c r="AH7523" s="85">
        <f>IF(AND(M7523&lt;Variables!$G$6,M7523&gt;Variables!$G$5),0,1)</f>
        <v>1</v>
      </c>
      <c r="AI7523" s="85">
        <f t="shared" si="653"/>
        <v>0</v>
      </c>
      <c r="AJ7523" s="85">
        <f>IF(I7523&gt;Variables!$G$7,0,1)</f>
        <v>0</v>
      </c>
      <c r="AK7523" s="85">
        <f>IF(F7523&gt;Variables!$G$8,0,1)</f>
        <v>1</v>
      </c>
      <c r="AL7523" s="85">
        <f>IF(G7523&gt;Variables!$G$9,0,1)</f>
        <v>1</v>
      </c>
      <c r="AM7523" s="85">
        <f>IF(AND(K7523&gt;Variables!$G$10,K7523&lt;Variables!$G$11),0,1)</f>
        <v>0</v>
      </c>
      <c r="AN7523" s="103">
        <f>IF(H7523&lt;Variables!$G$13,1,0)</f>
        <v>0</v>
      </c>
      <c r="AO7523" s="101">
        <f>IF(R7523&lt;Variables!$G$12,0,1)</f>
        <v>0</v>
      </c>
      <c r="AP7523" s="86">
        <f t="shared" si="654"/>
        <v>1</v>
      </c>
      <c r="AR7523">
        <v>0</v>
      </c>
      <c r="AS7523">
        <v>0</v>
      </c>
      <c r="AT7523">
        <v>1</v>
      </c>
      <c r="AU7523">
        <v>0</v>
      </c>
      <c r="BA7523">
        <v>-1.65</v>
      </c>
    </row>
    <row r="7524" spans="3:53" ht="12.75" x14ac:dyDescent="0.2">
      <c r="C7524" t="s">
        <v>1128</v>
      </c>
      <c r="D7524" t="s">
        <v>1110</v>
      </c>
      <c r="E7524">
        <v>87.92</v>
      </c>
      <c r="F7524">
        <v>5.3</v>
      </c>
      <c r="G7524">
        <v>1.48</v>
      </c>
      <c r="H7524">
        <v>8300</v>
      </c>
      <c r="I7524">
        <v>48.787999999999997</v>
      </c>
      <c r="J7524" t="s">
        <v>78</v>
      </c>
      <c r="K7524">
        <v>34.83</v>
      </c>
      <c r="L7524">
        <v>88.566395000000014</v>
      </c>
      <c r="M7524">
        <v>-0.63951456983206112</v>
      </c>
      <c r="N7524">
        <v>89.111738000000003</v>
      </c>
      <c r="O7524">
        <v>-1.2475775076904041</v>
      </c>
      <c r="P7524">
        <v>581686</v>
      </c>
      <c r="Q7524">
        <v>713820</v>
      </c>
      <c r="R7524">
        <v>0.81</v>
      </c>
      <c r="S7524">
        <v>26.43</v>
      </c>
      <c r="T7524">
        <v>6.1799999999999988</v>
      </c>
      <c r="U7524">
        <v>14.714</v>
      </c>
      <c r="V7524">
        <v>2.1984484315773041</v>
      </c>
      <c r="AC7524">
        <v>88.85</v>
      </c>
      <c r="AD7524">
        <v>86.4</v>
      </c>
      <c r="AH7524" s="85">
        <f>IF(AND(M7524&lt;Variables!$G$6,M7524&gt;Variables!$G$5),0,1)</f>
        <v>1</v>
      </c>
      <c r="AI7524" s="85">
        <f t="shared" si="653"/>
        <v>1</v>
      </c>
      <c r="AJ7524" s="85">
        <f>IF(I7524&gt;Variables!$G$7,0,1)</f>
        <v>0</v>
      </c>
      <c r="AK7524" s="85">
        <f>IF(F7524&gt;Variables!$G$8,0,1)</f>
        <v>1</v>
      </c>
      <c r="AL7524" s="85">
        <f>IF(G7524&gt;Variables!$G$9,0,1)</f>
        <v>1</v>
      </c>
      <c r="AM7524" s="85">
        <f>IF(AND(K7524&gt;Variables!$G$10,K7524&lt;Variables!$G$11),0,1)</f>
        <v>1</v>
      </c>
      <c r="AN7524" s="103">
        <f>IF(H7524&lt;Variables!$G$13,1,0)</f>
        <v>0</v>
      </c>
      <c r="AO7524" s="101">
        <f>IF(R7524&lt;Variables!$G$12,0,1)</f>
        <v>0</v>
      </c>
      <c r="AP7524" s="86">
        <f t="shared" si="654"/>
        <v>1</v>
      </c>
      <c r="AR7524">
        <v>0</v>
      </c>
      <c r="AS7524">
        <v>0</v>
      </c>
      <c r="AT7524">
        <v>1</v>
      </c>
      <c r="AU7524">
        <v>0</v>
      </c>
      <c r="BA7524">
        <v>-1.48</v>
      </c>
    </row>
    <row r="7525" spans="3:53" ht="12.75" x14ac:dyDescent="0.2">
      <c r="C7525" t="s">
        <v>1128</v>
      </c>
      <c r="D7525" t="s">
        <v>1107</v>
      </c>
      <c r="E7525">
        <v>3.42</v>
      </c>
      <c r="F7525">
        <v>22.78</v>
      </c>
      <c r="G7525">
        <v>-17.82</v>
      </c>
      <c r="H7525">
        <v>56.73</v>
      </c>
      <c r="I7525">
        <v>-76.72</v>
      </c>
      <c r="J7525" t="s">
        <v>76</v>
      </c>
      <c r="K7525">
        <v>48.34</v>
      </c>
      <c r="L7525">
        <v>3.426699999999999</v>
      </c>
      <c r="M7525">
        <v>0.24221554265038209</v>
      </c>
      <c r="N7525">
        <v>3.482094</v>
      </c>
      <c r="O7525">
        <v>-1.3524620530060349</v>
      </c>
      <c r="P7525">
        <v>30390000</v>
      </c>
      <c r="Q7525">
        <v>1410000</v>
      </c>
      <c r="R7525">
        <v>21.55</v>
      </c>
      <c r="S7525">
        <v>26.43</v>
      </c>
      <c r="T7525">
        <v>6.1799999999999988</v>
      </c>
      <c r="U7525">
        <v>14.714</v>
      </c>
      <c r="V7525">
        <v>2.3446659965797991</v>
      </c>
      <c r="AC7525">
        <v>3.72</v>
      </c>
      <c r="AD7525">
        <v>2.96</v>
      </c>
      <c r="AH7525" s="85">
        <f>IF(AND(M7525&lt;Variables!$G$6,M7525&gt;Variables!$G$5),0,1)</f>
        <v>1</v>
      </c>
      <c r="AI7525" s="85">
        <f t="shared" si="653"/>
        <v>1</v>
      </c>
      <c r="AJ7525" s="85">
        <f>IF(I7525&gt;Variables!$G$7,0,1)</f>
        <v>1</v>
      </c>
      <c r="AK7525" s="85">
        <f>IF(F7525&gt;Variables!$G$8,0,1)</f>
        <v>0</v>
      </c>
      <c r="AL7525" s="85">
        <f>IF(G7525&gt;Variables!$G$9,0,1)</f>
        <v>1</v>
      </c>
      <c r="AM7525" s="85">
        <f>IF(AND(K7525&gt;Variables!$G$10,K7525&lt;Variables!$G$11),0,1)</f>
        <v>1</v>
      </c>
      <c r="AN7525" s="103">
        <f>IF(H7525&lt;Variables!$G$13,1,0)</f>
        <v>1</v>
      </c>
      <c r="AO7525" s="101">
        <f>IF(R7525&lt;Variables!$G$12,0,1)</f>
        <v>1</v>
      </c>
      <c r="AP7525" s="86">
        <f t="shared" si="654"/>
        <v>0</v>
      </c>
      <c r="AR7525">
        <v>1</v>
      </c>
      <c r="AS7525">
        <v>0</v>
      </c>
      <c r="AT7525">
        <v>0</v>
      </c>
      <c r="AU7525">
        <v>0</v>
      </c>
      <c r="BA7525">
        <v>2</v>
      </c>
    </row>
    <row r="7526" spans="3:53" ht="12.75" x14ac:dyDescent="0.2">
      <c r="C7526" t="s">
        <v>1128</v>
      </c>
      <c r="D7526" t="s">
        <v>364</v>
      </c>
      <c r="E7526">
        <v>18.98</v>
      </c>
      <c r="F7526">
        <v>7.56</v>
      </c>
      <c r="G7526">
        <v>0.37</v>
      </c>
      <c r="H7526">
        <v>12030</v>
      </c>
      <c r="I7526">
        <v>10.957000000000001</v>
      </c>
      <c r="J7526" t="s">
        <v>76</v>
      </c>
      <c r="K7526">
        <v>54.22</v>
      </c>
      <c r="L7526">
        <v>18.977505000000001</v>
      </c>
      <c r="M7526">
        <v>6.5841110304003095E-2</v>
      </c>
      <c r="N7526">
        <v>18.991192000000002</v>
      </c>
      <c r="O7526">
        <v>-6.2765939073210252E-3</v>
      </c>
      <c r="P7526">
        <v>1914000</v>
      </c>
      <c r="Q7526">
        <v>702215</v>
      </c>
      <c r="R7526">
        <v>2.73</v>
      </c>
      <c r="S7526">
        <v>26.43</v>
      </c>
      <c r="T7526">
        <v>6.1799999999999988</v>
      </c>
      <c r="U7526">
        <v>14.714</v>
      </c>
      <c r="V7526">
        <v>2.4082049018180212</v>
      </c>
      <c r="AC7526">
        <v>19.004999999999999</v>
      </c>
      <c r="AD7526">
        <v>18.670000000000002</v>
      </c>
      <c r="AH7526" s="85">
        <f>IF(AND(M7526&lt;Variables!$G$6,M7526&gt;Variables!$G$5),0,1)</f>
        <v>1</v>
      </c>
      <c r="AI7526" s="85">
        <f t="shared" si="653"/>
        <v>1</v>
      </c>
      <c r="AJ7526" s="85">
        <f>IF(I7526&gt;Variables!$G$7,0,1)</f>
        <v>0</v>
      </c>
      <c r="AK7526" s="85">
        <f>IF(F7526&gt;Variables!$G$8,0,1)</f>
        <v>1</v>
      </c>
      <c r="AL7526" s="85">
        <f>IF(G7526&gt;Variables!$G$9,0,1)</f>
        <v>1</v>
      </c>
      <c r="AM7526" s="85">
        <f>IF(AND(K7526&gt;Variables!$G$10,K7526&lt;Variables!$G$11),0,1)</f>
        <v>0</v>
      </c>
      <c r="AN7526" s="103">
        <f>IF(H7526&lt;Variables!$G$13,1,0)</f>
        <v>0</v>
      </c>
      <c r="AO7526" s="101">
        <f>IF(R7526&lt;Variables!$G$12,0,1)</f>
        <v>1</v>
      </c>
      <c r="AP7526" s="86">
        <f t="shared" si="654"/>
        <v>0</v>
      </c>
      <c r="AR7526">
        <v>0</v>
      </c>
      <c r="AS7526">
        <v>0</v>
      </c>
      <c r="AT7526">
        <v>0</v>
      </c>
      <c r="AU7526">
        <v>1</v>
      </c>
      <c r="BA7526">
        <v>-0.81</v>
      </c>
    </row>
    <row r="7527" spans="3:53" ht="12.75" x14ac:dyDescent="0.2">
      <c r="C7527" t="s">
        <v>1128</v>
      </c>
      <c r="D7527" t="s">
        <v>110</v>
      </c>
      <c r="E7527">
        <v>16.93</v>
      </c>
      <c r="F7527">
        <v>5.73</v>
      </c>
      <c r="G7527">
        <v>4.8600000000000003</v>
      </c>
      <c r="H7527">
        <v>5650</v>
      </c>
      <c r="I7527">
        <v>-4.0170000000000003</v>
      </c>
      <c r="J7527" t="s">
        <v>76</v>
      </c>
      <c r="K7527">
        <v>64.77</v>
      </c>
      <c r="L7527">
        <v>16.876494999999998</v>
      </c>
      <c r="M7527">
        <v>0.28741157450052418</v>
      </c>
      <c r="N7527">
        <v>16.705100000000002</v>
      </c>
      <c r="O7527">
        <v>1.3163644635470551</v>
      </c>
      <c r="P7527">
        <v>304368</v>
      </c>
      <c r="Q7527">
        <v>1455000</v>
      </c>
      <c r="R7527">
        <v>0.21</v>
      </c>
      <c r="S7527">
        <v>26.43</v>
      </c>
      <c r="T7527">
        <v>6.1799999999999988</v>
      </c>
      <c r="U7527">
        <v>14.714</v>
      </c>
      <c r="V7527">
        <v>2.50028473991987</v>
      </c>
      <c r="AC7527">
        <v>16.96</v>
      </c>
      <c r="AD7527">
        <v>16.559999999999999</v>
      </c>
      <c r="AH7527" s="85">
        <f>IF(AND(M7527&lt;Variables!$G$6,M7527&gt;Variables!$G$5),0,1)</f>
        <v>1</v>
      </c>
      <c r="AI7527" s="85">
        <f t="shared" si="653"/>
        <v>0</v>
      </c>
      <c r="AJ7527" s="85">
        <f>IF(I7527&gt;Variables!$G$7,0,1)</f>
        <v>1</v>
      </c>
      <c r="AK7527" s="85">
        <f>IF(F7527&gt;Variables!$G$8,0,1)</f>
        <v>1</v>
      </c>
      <c r="AL7527" s="85">
        <f>IF(G7527&gt;Variables!$G$9,0,1)</f>
        <v>1</v>
      </c>
      <c r="AM7527" s="85">
        <f>IF(AND(K7527&gt;Variables!$G$10,K7527&lt;Variables!$G$11),0,1)</f>
        <v>0</v>
      </c>
      <c r="AN7527" s="103">
        <f>IF(H7527&lt;Variables!$G$13,1,0)</f>
        <v>0</v>
      </c>
      <c r="AO7527" s="101">
        <f>IF(R7527&lt;Variables!$G$12,0,1)</f>
        <v>0</v>
      </c>
      <c r="AP7527" s="86">
        <f t="shared" si="654"/>
        <v>0</v>
      </c>
      <c r="AR7527">
        <v>0</v>
      </c>
      <c r="AS7527">
        <v>0</v>
      </c>
      <c r="AT7527">
        <v>1</v>
      </c>
      <c r="AU7527">
        <v>0</v>
      </c>
      <c r="BA7527">
        <v>-1.69</v>
      </c>
    </row>
    <row r="7528" spans="3:53" ht="12.75" x14ac:dyDescent="0.2">
      <c r="C7528" t="s">
        <v>1128</v>
      </c>
      <c r="D7528" t="s">
        <v>488</v>
      </c>
      <c r="E7528">
        <v>25.09</v>
      </c>
      <c r="F7528">
        <v>5.7</v>
      </c>
      <c r="G7528">
        <v>0.09</v>
      </c>
      <c r="H7528">
        <v>4530</v>
      </c>
      <c r="I7528">
        <v>23.556000000000001</v>
      </c>
      <c r="J7528" t="s">
        <v>76</v>
      </c>
      <c r="K7528">
        <v>61.9</v>
      </c>
      <c r="L7528">
        <v>24.810015</v>
      </c>
      <c r="M7528">
        <v>1.013643079216191</v>
      </c>
      <c r="N7528">
        <v>24.727513999999999</v>
      </c>
      <c r="O7528">
        <v>1.350665497550636</v>
      </c>
      <c r="P7528">
        <v>2346000</v>
      </c>
      <c r="Q7528">
        <v>375971</v>
      </c>
      <c r="R7528">
        <v>6.24</v>
      </c>
      <c r="S7528">
        <v>26.43</v>
      </c>
      <c r="T7528">
        <v>6.1799999999999988</v>
      </c>
      <c r="U7528">
        <v>14.714</v>
      </c>
      <c r="V7528">
        <v>2.4290932055083401</v>
      </c>
      <c r="AC7528">
        <v>26.25</v>
      </c>
      <c r="AD7528">
        <v>24.68</v>
      </c>
      <c r="AH7528" s="85">
        <f>IF(AND(M7528&lt;Variables!$G$6,M7528&gt;Variables!$G$5),0,1)</f>
        <v>1</v>
      </c>
      <c r="AI7528" s="85">
        <f t="shared" si="653"/>
        <v>0</v>
      </c>
      <c r="AJ7528" s="85">
        <f>IF(I7528&gt;Variables!$G$7,0,1)</f>
        <v>0</v>
      </c>
      <c r="AK7528" s="85">
        <f>IF(F7528&gt;Variables!$G$8,0,1)</f>
        <v>1</v>
      </c>
      <c r="AL7528" s="85">
        <f>IF(G7528&gt;Variables!$G$9,0,1)</f>
        <v>1</v>
      </c>
      <c r="AM7528" s="85">
        <f>IF(AND(K7528&gt;Variables!$G$10,K7528&lt;Variables!$G$11),0,1)</f>
        <v>0</v>
      </c>
      <c r="AN7528" s="103">
        <f>IF(H7528&lt;Variables!$G$13,1,0)</f>
        <v>0</v>
      </c>
      <c r="AO7528" s="101">
        <f>IF(R7528&lt;Variables!$G$12,0,1)</f>
        <v>1</v>
      </c>
      <c r="AP7528" s="86">
        <f t="shared" si="654"/>
        <v>0</v>
      </c>
      <c r="AR7528">
        <v>1</v>
      </c>
      <c r="AS7528">
        <v>0</v>
      </c>
      <c r="AT7528">
        <v>0</v>
      </c>
      <c r="AU7528">
        <v>0</v>
      </c>
      <c r="BA7528">
        <v>1.42</v>
      </c>
    </row>
    <row r="7529" spans="3:53" ht="12.75" x14ac:dyDescent="0.2">
      <c r="C7529" t="s">
        <v>1128</v>
      </c>
      <c r="D7529" t="s">
        <v>1120</v>
      </c>
      <c r="E7529">
        <v>3.12</v>
      </c>
      <c r="F7529">
        <v>27.55</v>
      </c>
      <c r="G7529">
        <v>0.48</v>
      </c>
      <c r="H7529">
        <v>35.57</v>
      </c>
      <c r="I7529">
        <v>-2.5000000000000001E-2</v>
      </c>
      <c r="J7529" t="s">
        <v>78</v>
      </c>
      <c r="K7529">
        <v>55.62</v>
      </c>
      <c r="L7529">
        <v>3.127568421052632</v>
      </c>
      <c r="M7529">
        <v>-8.212197806266093E-2</v>
      </c>
      <c r="N7529">
        <v>3.1215510204081629</v>
      </c>
      <c r="O7529">
        <v>0.1104892910379572</v>
      </c>
      <c r="P7529">
        <v>1770000</v>
      </c>
      <c r="Q7529">
        <v>168590</v>
      </c>
      <c r="R7529">
        <v>10.5</v>
      </c>
      <c r="S7529">
        <v>26.43</v>
      </c>
      <c r="T7529">
        <v>6.1799999999999988</v>
      </c>
      <c r="U7529">
        <v>14.714</v>
      </c>
      <c r="V7529">
        <v>2.4286912571218942</v>
      </c>
      <c r="AC7529">
        <v>3.14</v>
      </c>
      <c r="AD7529">
        <v>3.12</v>
      </c>
      <c r="AH7529" s="85">
        <f>IF(AND(M7529&lt;Variables!$G$6,M7529&gt;Variables!$G$5),0,1)</f>
        <v>1</v>
      </c>
      <c r="AI7529" s="85">
        <f t="shared" si="653"/>
        <v>0</v>
      </c>
      <c r="AJ7529" s="85">
        <f>IF(I7529&gt;Variables!$G$7,0,1)</f>
        <v>1</v>
      </c>
      <c r="AK7529" s="85">
        <f>IF(F7529&gt;Variables!$G$8,0,1)</f>
        <v>0</v>
      </c>
      <c r="AL7529" s="85">
        <f>IF(G7529&gt;Variables!$G$9,0,1)</f>
        <v>1</v>
      </c>
      <c r="AM7529" s="85">
        <f>IF(AND(K7529&gt;Variables!$G$10,K7529&lt;Variables!$G$11),0,1)</f>
        <v>0</v>
      </c>
      <c r="AN7529" s="103">
        <f>IF(H7529&lt;Variables!$G$13,1,0)</f>
        <v>1</v>
      </c>
      <c r="AO7529" s="101">
        <f>IF(R7529&lt;Variables!$G$12,0,1)</f>
        <v>1</v>
      </c>
      <c r="AP7529" s="86">
        <f t="shared" si="654"/>
        <v>1</v>
      </c>
      <c r="AR7529">
        <v>0</v>
      </c>
      <c r="AS7529">
        <v>1</v>
      </c>
      <c r="AT7529">
        <v>0</v>
      </c>
      <c r="AU7529">
        <v>0</v>
      </c>
      <c r="BA7529">
        <v>0.33</v>
      </c>
    </row>
    <row r="7530" spans="3:53" ht="12.75" x14ac:dyDescent="0.2">
      <c r="C7530" t="s">
        <v>1128</v>
      </c>
      <c r="D7530" t="s">
        <v>1118</v>
      </c>
      <c r="E7530">
        <v>5.09</v>
      </c>
      <c r="F7530">
        <v>13.26</v>
      </c>
      <c r="G7530">
        <v>16.61</v>
      </c>
      <c r="H7530">
        <v>-99999</v>
      </c>
      <c r="I7530">
        <v>-8.0000000000000002E-3</v>
      </c>
      <c r="J7530" t="s">
        <v>76</v>
      </c>
      <c r="K7530">
        <v>67.88</v>
      </c>
      <c r="L7530">
        <v>5.0625</v>
      </c>
      <c r="M7530">
        <v>0.54320987654320707</v>
      </c>
      <c r="N7530">
        <v>4.9364285714285714</v>
      </c>
      <c r="O7530">
        <v>3.1109824916799278</v>
      </c>
      <c r="P7530">
        <v>54728</v>
      </c>
      <c r="Q7530">
        <v>23565</v>
      </c>
      <c r="R7530">
        <v>2.3199999999999998</v>
      </c>
      <c r="S7530">
        <v>26.43</v>
      </c>
      <c r="T7530">
        <v>6.1799999999999988</v>
      </c>
      <c r="U7530">
        <v>14.714</v>
      </c>
      <c r="V7530">
        <v>2.5100633758024689</v>
      </c>
      <c r="AC7530">
        <v>8.75</v>
      </c>
      <c r="AD7530">
        <v>4.9800000000000004</v>
      </c>
      <c r="AH7530" s="85">
        <f>IF(AND(M7530&lt;Variables!$G$6,M7530&gt;Variables!$G$5),0,1)</f>
        <v>1</v>
      </c>
      <c r="AI7530" s="85">
        <f t="shared" si="653"/>
        <v>0</v>
      </c>
      <c r="AJ7530" s="85">
        <f>IF(I7530&gt;Variables!$G$7,0,1)</f>
        <v>1</v>
      </c>
      <c r="AK7530" s="85">
        <f>IF(F7530&gt;Variables!$G$8,0,1)</f>
        <v>0</v>
      </c>
      <c r="AL7530" s="85">
        <f>IF(G7530&gt;Variables!$G$9,0,1)</f>
        <v>0</v>
      </c>
      <c r="AM7530" s="85">
        <f>IF(AND(K7530&gt;Variables!$G$10,K7530&lt;Variables!$G$11),0,1)</f>
        <v>0</v>
      </c>
      <c r="AN7530" s="103">
        <f>IF(H7530&lt;Variables!$G$13,1,0)</f>
        <v>1</v>
      </c>
      <c r="AO7530" s="101">
        <f>IF(R7530&lt;Variables!$G$12,0,1)</f>
        <v>1</v>
      </c>
      <c r="AP7530" s="86">
        <f t="shared" si="654"/>
        <v>0</v>
      </c>
      <c r="AR7530">
        <v>1</v>
      </c>
      <c r="AS7530">
        <v>0</v>
      </c>
      <c r="AT7530">
        <v>0</v>
      </c>
      <c r="AU7530">
        <v>0</v>
      </c>
      <c r="BA7530">
        <v>1</v>
      </c>
    </row>
    <row r="7531" spans="3:53" ht="12.75" x14ac:dyDescent="0.2">
      <c r="C7531" t="s">
        <v>1128</v>
      </c>
      <c r="D7531" t="s">
        <v>251</v>
      </c>
      <c r="E7531">
        <v>15.32</v>
      </c>
      <c r="F7531">
        <v>7.43</v>
      </c>
      <c r="G7531">
        <v>4.9000000000000004</v>
      </c>
      <c r="H7531">
        <v>5810</v>
      </c>
      <c r="I7531">
        <v>18.800999999999998</v>
      </c>
      <c r="J7531" t="s">
        <v>78</v>
      </c>
      <c r="K7531">
        <v>56.24</v>
      </c>
      <c r="L7531">
        <v>15.283849999999999</v>
      </c>
      <c r="M7531">
        <v>0.20380990391820131</v>
      </c>
      <c r="N7531">
        <v>14.438636000000001</v>
      </c>
      <c r="O7531">
        <v>6.0695761012328227</v>
      </c>
      <c r="P7531">
        <v>54759000</v>
      </c>
      <c r="Q7531">
        <v>43496000</v>
      </c>
      <c r="R7531">
        <v>1.26</v>
      </c>
      <c r="S7531">
        <v>26.43</v>
      </c>
      <c r="T7531">
        <v>6.1799999999999988</v>
      </c>
      <c r="U7531">
        <v>14.714</v>
      </c>
      <c r="V7531">
        <v>2.4226744597624279</v>
      </c>
      <c r="AC7531">
        <v>15.62</v>
      </c>
      <c r="AD7531">
        <v>14.5</v>
      </c>
      <c r="AH7531" s="85">
        <f>IF(AND(M7531&lt;Variables!$G$6,M7531&gt;Variables!$G$5),0,1)</f>
        <v>1</v>
      </c>
      <c r="AI7531" s="85">
        <f t="shared" si="653"/>
        <v>0</v>
      </c>
      <c r="AJ7531" s="85">
        <f>IF(I7531&gt;Variables!$G$7,0,1)</f>
        <v>0</v>
      </c>
      <c r="AK7531" s="85">
        <f>IF(F7531&gt;Variables!$G$8,0,1)</f>
        <v>1</v>
      </c>
      <c r="AL7531" s="85">
        <f>IF(G7531&gt;Variables!$G$9,0,1)</f>
        <v>1</v>
      </c>
      <c r="AM7531" s="85">
        <f>IF(AND(K7531&gt;Variables!$G$10,K7531&lt;Variables!$G$11),0,1)</f>
        <v>0</v>
      </c>
      <c r="AN7531" s="103">
        <f>IF(H7531&lt;Variables!$G$13,1,0)</f>
        <v>0</v>
      </c>
      <c r="AO7531" s="101">
        <f>IF(R7531&lt;Variables!$G$12,0,1)</f>
        <v>0</v>
      </c>
      <c r="AP7531" s="86">
        <f t="shared" si="654"/>
        <v>1</v>
      </c>
      <c r="AR7531">
        <v>0</v>
      </c>
      <c r="AS7531">
        <v>0</v>
      </c>
      <c r="AT7531">
        <v>1</v>
      </c>
      <c r="AU7531">
        <v>0</v>
      </c>
      <c r="BA7531">
        <v>-2.25</v>
      </c>
    </row>
    <row r="7532" spans="3:53" ht="12.75" x14ac:dyDescent="0.2">
      <c r="C7532" t="s">
        <v>1128</v>
      </c>
      <c r="D7532" t="s">
        <v>1108</v>
      </c>
      <c r="E7532">
        <v>93.02</v>
      </c>
      <c r="F7532">
        <v>6.97</v>
      </c>
      <c r="G7532">
        <v>4.47</v>
      </c>
      <c r="H7532">
        <v>6160</v>
      </c>
      <c r="I7532">
        <v>166.006</v>
      </c>
      <c r="J7532" t="s">
        <v>78</v>
      </c>
      <c r="K7532">
        <v>51.53</v>
      </c>
      <c r="L7532">
        <v>93.072900000000004</v>
      </c>
      <c r="M7532">
        <v>-5.6837167424683407E-2</v>
      </c>
      <c r="N7532">
        <v>92.945826000000011</v>
      </c>
      <c r="O7532">
        <v>7.9803476059253128E-2</v>
      </c>
      <c r="P7532">
        <v>530640</v>
      </c>
      <c r="Q7532">
        <v>1334000</v>
      </c>
      <c r="R7532">
        <v>0.4</v>
      </c>
      <c r="S7532">
        <v>26.43</v>
      </c>
      <c r="T7532">
        <v>6.1799999999999988</v>
      </c>
      <c r="U7532">
        <v>14.714</v>
      </c>
      <c r="V7532">
        <v>2.3845797093345111</v>
      </c>
      <c r="AC7532">
        <v>94.49</v>
      </c>
      <c r="AD7532">
        <v>92.9</v>
      </c>
      <c r="AH7532" s="85">
        <f>IF(AND(M7532&lt;Variables!$G$6,M7532&gt;Variables!$G$5),0,1)</f>
        <v>1</v>
      </c>
      <c r="AI7532" s="85">
        <f t="shared" si="653"/>
        <v>0</v>
      </c>
      <c r="AJ7532" s="85">
        <f>IF(I7532&gt;Variables!$G$7,0,1)</f>
        <v>0</v>
      </c>
      <c r="AK7532" s="85">
        <f>IF(F7532&gt;Variables!$G$8,0,1)</f>
        <v>1</v>
      </c>
      <c r="AL7532" s="85">
        <f>IF(G7532&gt;Variables!$G$9,0,1)</f>
        <v>1</v>
      </c>
      <c r="AM7532" s="85">
        <f>IF(AND(K7532&gt;Variables!$G$10,K7532&lt;Variables!$G$11),0,1)</f>
        <v>0</v>
      </c>
      <c r="AN7532" s="103">
        <f>IF(H7532&lt;Variables!$G$13,1,0)</f>
        <v>0</v>
      </c>
      <c r="AO7532" s="101">
        <f>IF(R7532&lt;Variables!$G$12,0,1)</f>
        <v>0</v>
      </c>
      <c r="AP7532" s="86">
        <f t="shared" si="654"/>
        <v>1</v>
      </c>
      <c r="AR7532">
        <v>0</v>
      </c>
      <c r="AS7532">
        <v>0</v>
      </c>
      <c r="AT7532">
        <v>0</v>
      </c>
      <c r="AU7532">
        <v>1</v>
      </c>
      <c r="BA7532">
        <v>0.2</v>
      </c>
    </row>
    <row r="7533" spans="3:53" ht="12.75" x14ac:dyDescent="0.2">
      <c r="C7533" t="s">
        <v>1128</v>
      </c>
      <c r="D7533" t="s">
        <v>1109</v>
      </c>
      <c r="E7533">
        <v>25.23</v>
      </c>
      <c r="F7533">
        <v>7.55</v>
      </c>
      <c r="G7533">
        <v>0.8</v>
      </c>
      <c r="H7533">
        <v>-99999</v>
      </c>
      <c r="I7533">
        <v>7.1849999999999996</v>
      </c>
      <c r="J7533" t="s">
        <v>78</v>
      </c>
      <c r="K7533">
        <v>-99999</v>
      </c>
      <c r="L7533">
        <v>-99999</v>
      </c>
      <c r="M7533">
        <v>-99999</v>
      </c>
      <c r="N7533">
        <v>25.2</v>
      </c>
      <c r="O7533">
        <v>0</v>
      </c>
      <c r="P7533">
        <v>71638</v>
      </c>
      <c r="Q7533">
        <v>304</v>
      </c>
      <c r="R7533">
        <v>235.65</v>
      </c>
      <c r="S7533">
        <v>26.43</v>
      </c>
      <c r="T7533">
        <v>6.1799999999999988</v>
      </c>
      <c r="U7533">
        <v>14.714</v>
      </c>
      <c r="V7533">
        <v>-99999</v>
      </c>
      <c r="AC7533">
        <v>25.23</v>
      </c>
      <c r="AD7533">
        <v>25.23</v>
      </c>
      <c r="AH7533" s="85">
        <f>IF(AND(M7533&lt;Variables!$G$6,M7533&gt;Variables!$G$5),0,1)</f>
        <v>1</v>
      </c>
      <c r="AI7533" s="85">
        <f t="shared" si="653"/>
        <v>1</v>
      </c>
      <c r="AJ7533" s="85">
        <f>IF(I7533&gt;Variables!$G$7,0,1)</f>
        <v>0</v>
      </c>
      <c r="AK7533" s="85">
        <f>IF(F7533&gt;Variables!$G$8,0,1)</f>
        <v>1</v>
      </c>
      <c r="AL7533" s="85">
        <f>IF(G7533&gt;Variables!$G$9,0,1)</f>
        <v>1</v>
      </c>
      <c r="AM7533" s="85">
        <f>IF(AND(K7533&gt;Variables!$G$10,K7533&lt;Variables!$G$11),0,1)</f>
        <v>1</v>
      </c>
      <c r="AN7533" s="103">
        <f>IF(H7533&lt;Variables!$G$13,1,0)</f>
        <v>1</v>
      </c>
      <c r="AO7533" s="101">
        <f>IF(R7533&lt;Variables!$G$12,0,1)</f>
        <v>1</v>
      </c>
      <c r="AP7533" s="86">
        <f t="shared" si="654"/>
        <v>1</v>
      </c>
      <c r="AR7533">
        <v>0</v>
      </c>
      <c r="AS7533">
        <v>0</v>
      </c>
      <c r="AT7533">
        <v>0</v>
      </c>
      <c r="AU7533">
        <v>0</v>
      </c>
      <c r="BA7533">
        <v>0</v>
      </c>
    </row>
    <row r="7534" spans="3:53" ht="12.75" x14ac:dyDescent="0.2">
      <c r="C7534" t="s">
        <v>1129</v>
      </c>
      <c r="D7534" t="s">
        <v>1130</v>
      </c>
      <c r="E7534">
        <v>14.02</v>
      </c>
      <c r="F7534">
        <v>5.34</v>
      </c>
      <c r="G7534">
        <v>3.39</v>
      </c>
      <c r="H7534">
        <v>4180</v>
      </c>
      <c r="I7534">
        <v>255.428</v>
      </c>
      <c r="J7534" t="s">
        <v>76</v>
      </c>
      <c r="K7534">
        <v>69.86</v>
      </c>
      <c r="L7534">
        <v>13.95431</v>
      </c>
      <c r="M7534">
        <v>0.39908816702508731</v>
      </c>
      <c r="N7534">
        <v>13.851272</v>
      </c>
      <c r="O7534">
        <v>1.1459452965763719</v>
      </c>
      <c r="P7534">
        <v>1343000</v>
      </c>
      <c r="Q7534">
        <v>7142000</v>
      </c>
      <c r="R7534">
        <v>0.19</v>
      </c>
      <c r="S7534">
        <v>28.329000000000001</v>
      </c>
      <c r="T7534">
        <v>6.359</v>
      </c>
      <c r="U7534">
        <v>15.930400000000001</v>
      </c>
      <c r="V7534">
        <v>2.5394833344576702</v>
      </c>
      <c r="AC7534">
        <v>14.11</v>
      </c>
      <c r="AD7534">
        <v>13.92</v>
      </c>
      <c r="AH7534" s="85">
        <f>IF(AND(M7534&lt;Variables!$G$6,M7534&gt;Variables!$G$5),0,1)</f>
        <v>1</v>
      </c>
      <c r="AI7534" s="85">
        <f t="shared" si="653"/>
        <v>0</v>
      </c>
      <c r="AJ7534" s="85">
        <f>IF(I7534&gt;Variables!$G$7,0,1)</f>
        <v>0</v>
      </c>
      <c r="AK7534" s="85">
        <f>IF(F7534&gt;Variables!$G$8,0,1)</f>
        <v>1</v>
      </c>
      <c r="AL7534" s="85">
        <f>IF(G7534&gt;Variables!$G$9,0,1)</f>
        <v>1</v>
      </c>
      <c r="AM7534" s="85">
        <f>IF(AND(K7534&gt;Variables!$G$10,K7534&lt;Variables!$G$11),0,1)</f>
        <v>0</v>
      </c>
      <c r="AN7534" s="103">
        <f>IF(H7534&lt;Variables!$G$13,1,0)</f>
        <v>0</v>
      </c>
      <c r="AO7534" s="101">
        <f>IF(R7534&lt;Variables!$G$12,0,1)</f>
        <v>0</v>
      </c>
      <c r="AP7534" s="86">
        <f t="shared" si="654"/>
        <v>0</v>
      </c>
      <c r="AR7534">
        <v>0</v>
      </c>
      <c r="AS7534">
        <v>1</v>
      </c>
      <c r="AT7534">
        <v>0</v>
      </c>
      <c r="AU7534">
        <v>0</v>
      </c>
      <c r="BA7534">
        <v>-0.06</v>
      </c>
    </row>
    <row r="7535" spans="3:53" ht="12.75" x14ac:dyDescent="0.2">
      <c r="C7535" t="s">
        <v>1129</v>
      </c>
      <c r="D7535" t="s">
        <v>1123</v>
      </c>
      <c r="E7535">
        <v>4.75</v>
      </c>
      <c r="F7535">
        <v>12.7</v>
      </c>
      <c r="G7535">
        <v>0</v>
      </c>
      <c r="H7535">
        <v>-99999</v>
      </c>
      <c r="I7535">
        <v>1E-3</v>
      </c>
      <c r="J7535" t="s">
        <v>78</v>
      </c>
      <c r="K7535">
        <v>-99999</v>
      </c>
      <c r="L7535">
        <v>-99999</v>
      </c>
      <c r="M7535">
        <v>-99999</v>
      </c>
      <c r="N7535">
        <v>4.88</v>
      </c>
      <c r="O7535">
        <v>0</v>
      </c>
      <c r="P7535">
        <v>1612000</v>
      </c>
      <c r="Q7535">
        <v>429</v>
      </c>
      <c r="R7535">
        <v>3757.58</v>
      </c>
      <c r="S7535">
        <v>28.329000000000001</v>
      </c>
      <c r="T7535">
        <v>6.359</v>
      </c>
      <c r="U7535">
        <v>15.930400000000001</v>
      </c>
      <c r="V7535">
        <v>-99999</v>
      </c>
      <c r="AC7535">
        <v>4.75</v>
      </c>
      <c r="AD7535">
        <v>4.5999999999999996</v>
      </c>
      <c r="AH7535" s="85">
        <f>IF(AND(M7535&lt;Variables!$G$6,M7535&gt;Variables!$G$5),0,1)</f>
        <v>1</v>
      </c>
      <c r="AI7535" s="85">
        <f t="shared" si="653"/>
        <v>1</v>
      </c>
      <c r="AJ7535" s="85">
        <f>IF(I7535&gt;Variables!$G$7,0,1)</f>
        <v>0</v>
      </c>
      <c r="AK7535" s="85">
        <f>IF(F7535&gt;Variables!$G$8,0,1)</f>
        <v>0</v>
      </c>
      <c r="AL7535" s="85">
        <f>IF(G7535&gt;Variables!$G$9,0,1)</f>
        <v>1</v>
      </c>
      <c r="AM7535" s="85">
        <f>IF(AND(K7535&gt;Variables!$G$10,K7535&lt;Variables!$G$11),0,1)</f>
        <v>1</v>
      </c>
      <c r="AN7535" s="103">
        <f>IF(H7535&lt;Variables!$G$13,1,0)</f>
        <v>1</v>
      </c>
      <c r="AO7535" s="101">
        <f>IF(R7535&lt;Variables!$G$12,0,1)</f>
        <v>1</v>
      </c>
      <c r="AP7535" s="86">
        <f t="shared" si="654"/>
        <v>1</v>
      </c>
      <c r="AR7535">
        <v>0</v>
      </c>
      <c r="AS7535">
        <v>0</v>
      </c>
      <c r="AT7535">
        <v>1</v>
      </c>
      <c r="AU7535">
        <v>0</v>
      </c>
      <c r="BA7535">
        <v>-2.25</v>
      </c>
    </row>
    <row r="7536" spans="3:53" ht="12.75" x14ac:dyDescent="0.2">
      <c r="C7536" t="s">
        <v>1129</v>
      </c>
      <c r="D7536" t="s">
        <v>1118</v>
      </c>
      <c r="E7536">
        <v>5</v>
      </c>
      <c r="F7536">
        <v>13.26</v>
      </c>
      <c r="G7536">
        <v>14.55</v>
      </c>
      <c r="H7536">
        <v>-99999</v>
      </c>
      <c r="I7536">
        <v>-1.2999999999999999E-2</v>
      </c>
      <c r="J7536" t="s">
        <v>76</v>
      </c>
      <c r="K7536">
        <v>60.25</v>
      </c>
      <c r="L7536">
        <v>5.0575000000000001</v>
      </c>
      <c r="M7536">
        <v>-1.1369253583786481</v>
      </c>
      <c r="N7536">
        <v>4.9974999999999996</v>
      </c>
      <c r="O7536">
        <v>5.0025012506243173E-2</v>
      </c>
      <c r="P7536">
        <v>54728</v>
      </c>
      <c r="Q7536">
        <v>23565</v>
      </c>
      <c r="R7536">
        <v>2.3199999999999998</v>
      </c>
      <c r="S7536">
        <v>28.329000000000001</v>
      </c>
      <c r="T7536">
        <v>6.359</v>
      </c>
      <c r="U7536">
        <v>15.930400000000001</v>
      </c>
      <c r="V7536">
        <v>2.5364053237765689</v>
      </c>
      <c r="AC7536">
        <v>8.75</v>
      </c>
      <c r="AD7536">
        <v>4.9800000000000004</v>
      </c>
      <c r="AH7536" s="85">
        <f>IF(AND(M7536&lt;Variables!$G$6,M7536&gt;Variables!$G$5),0,1)</f>
        <v>1</v>
      </c>
      <c r="AI7536" s="85">
        <f t="shared" si="653"/>
        <v>0</v>
      </c>
      <c r="AJ7536" s="85">
        <f>IF(I7536&gt;Variables!$G$7,0,1)</f>
        <v>1</v>
      </c>
      <c r="AK7536" s="85">
        <f>IF(F7536&gt;Variables!$G$8,0,1)</f>
        <v>0</v>
      </c>
      <c r="AL7536" s="85">
        <f>IF(G7536&gt;Variables!$G$9,0,1)</f>
        <v>0</v>
      </c>
      <c r="AM7536" s="85">
        <f>IF(AND(K7536&gt;Variables!$G$10,K7536&lt;Variables!$G$11),0,1)</f>
        <v>0</v>
      </c>
      <c r="AN7536" s="103">
        <f>IF(H7536&lt;Variables!$G$13,1,0)</f>
        <v>1</v>
      </c>
      <c r="AO7536" s="101">
        <f>IF(R7536&lt;Variables!$G$12,0,1)</f>
        <v>1</v>
      </c>
      <c r="AP7536" s="86">
        <f t="shared" si="654"/>
        <v>0</v>
      </c>
      <c r="AR7536">
        <v>1</v>
      </c>
      <c r="AS7536">
        <v>0</v>
      </c>
      <c r="AT7536">
        <v>0</v>
      </c>
      <c r="AU7536">
        <v>0</v>
      </c>
      <c r="BA7536">
        <v>1.9</v>
      </c>
    </row>
    <row r="7537" spans="3:53" ht="12.75" x14ac:dyDescent="0.2">
      <c r="C7537" t="s">
        <v>1129</v>
      </c>
      <c r="D7537" t="s">
        <v>488</v>
      </c>
      <c r="E7537">
        <v>25.17</v>
      </c>
      <c r="F7537">
        <v>5.91</v>
      </c>
      <c r="G7537">
        <v>0.5</v>
      </c>
      <c r="H7537">
        <v>4530</v>
      </c>
      <c r="I7537">
        <v>23.65</v>
      </c>
      <c r="J7537" t="s">
        <v>76</v>
      </c>
      <c r="K7537">
        <v>63.03</v>
      </c>
      <c r="L7537">
        <v>24.905260000000009</v>
      </c>
      <c r="M7537">
        <v>1.042912220149453</v>
      </c>
      <c r="N7537">
        <v>24.787718000000002</v>
      </c>
      <c r="O7537">
        <v>1.5220521711599311</v>
      </c>
      <c r="P7537">
        <v>2429000</v>
      </c>
      <c r="Q7537">
        <v>375971</v>
      </c>
      <c r="R7537">
        <v>6.46</v>
      </c>
      <c r="S7537">
        <v>28.329000000000001</v>
      </c>
      <c r="T7537">
        <v>6.359</v>
      </c>
      <c r="U7537">
        <v>15.930400000000001</v>
      </c>
      <c r="V7537">
        <v>2.4356296279680691</v>
      </c>
      <c r="AC7537">
        <v>26.25</v>
      </c>
      <c r="AD7537">
        <v>24.68</v>
      </c>
      <c r="AH7537" s="85">
        <f>IF(AND(M7537&lt;Variables!$G$6,M7537&gt;Variables!$G$5),0,1)</f>
        <v>1</v>
      </c>
      <c r="AI7537" s="85">
        <f t="shared" si="653"/>
        <v>0</v>
      </c>
      <c r="AJ7537" s="85">
        <f>IF(I7537&gt;Variables!$G$7,0,1)</f>
        <v>0</v>
      </c>
      <c r="AK7537" s="85">
        <f>IF(F7537&gt;Variables!$G$8,0,1)</f>
        <v>1</v>
      </c>
      <c r="AL7537" s="85">
        <f>IF(G7537&gt;Variables!$G$9,0,1)</f>
        <v>1</v>
      </c>
      <c r="AM7537" s="85">
        <f>IF(AND(K7537&gt;Variables!$G$10,K7537&lt;Variables!$G$11),0,1)</f>
        <v>0</v>
      </c>
      <c r="AN7537" s="103">
        <f>IF(H7537&lt;Variables!$G$13,1,0)</f>
        <v>0</v>
      </c>
      <c r="AO7537" s="101">
        <f>IF(R7537&lt;Variables!$G$12,0,1)</f>
        <v>1</v>
      </c>
      <c r="AP7537" s="86">
        <f t="shared" si="654"/>
        <v>0</v>
      </c>
      <c r="AR7537">
        <v>1</v>
      </c>
      <c r="AS7537">
        <v>0</v>
      </c>
      <c r="AT7537">
        <v>0</v>
      </c>
      <c r="AU7537">
        <v>0</v>
      </c>
      <c r="BA7537">
        <v>1.18</v>
      </c>
    </row>
    <row r="7538" spans="3:53" ht="12.75" x14ac:dyDescent="0.2">
      <c r="C7538" t="s">
        <v>1129</v>
      </c>
      <c r="D7538" t="s">
        <v>364</v>
      </c>
      <c r="E7538">
        <v>18.989999999999998</v>
      </c>
      <c r="F7538">
        <v>7.59</v>
      </c>
      <c r="G7538">
        <v>0.37</v>
      </c>
      <c r="H7538">
        <v>12030</v>
      </c>
      <c r="I7538">
        <v>10.957000000000001</v>
      </c>
      <c r="J7538" t="s">
        <v>76</v>
      </c>
      <c r="K7538">
        <v>54.51</v>
      </c>
      <c r="L7538">
        <v>18.97701</v>
      </c>
      <c r="M7538">
        <v>6.8451247061568188E-2</v>
      </c>
      <c r="N7538">
        <v>18.989272</v>
      </c>
      <c r="O7538">
        <v>3.8337436000639188E-3</v>
      </c>
      <c r="P7538">
        <v>1939000</v>
      </c>
      <c r="Q7538">
        <v>702215</v>
      </c>
      <c r="R7538">
        <v>2.76</v>
      </c>
      <c r="S7538">
        <v>28.329000000000001</v>
      </c>
      <c r="T7538">
        <v>6.359</v>
      </c>
      <c r="U7538">
        <v>15.930400000000001</v>
      </c>
      <c r="V7538">
        <v>2.4110522982975722</v>
      </c>
      <c r="AC7538">
        <v>19.004999999999999</v>
      </c>
      <c r="AD7538">
        <v>18.670000000000002</v>
      </c>
      <c r="AH7538" s="85">
        <f>IF(AND(M7538&lt;Variables!$G$6,M7538&gt;Variables!$G$5),0,1)</f>
        <v>1</v>
      </c>
      <c r="AI7538" s="85">
        <f t="shared" si="653"/>
        <v>1</v>
      </c>
      <c r="AJ7538" s="85">
        <f>IF(I7538&gt;Variables!$G$7,0,1)</f>
        <v>0</v>
      </c>
      <c r="AK7538" s="85">
        <f>IF(F7538&gt;Variables!$G$8,0,1)</f>
        <v>1</v>
      </c>
      <c r="AL7538" s="85">
        <f>IF(G7538&gt;Variables!$G$9,0,1)</f>
        <v>1</v>
      </c>
      <c r="AM7538" s="85">
        <f>IF(AND(K7538&gt;Variables!$G$10,K7538&lt;Variables!$G$11),0,1)</f>
        <v>0</v>
      </c>
      <c r="AN7538" s="103">
        <f>IF(H7538&lt;Variables!$G$13,1,0)</f>
        <v>0</v>
      </c>
      <c r="AO7538" s="101">
        <f>IF(R7538&lt;Variables!$G$12,0,1)</f>
        <v>1</v>
      </c>
      <c r="AP7538" s="86">
        <f t="shared" si="654"/>
        <v>0</v>
      </c>
      <c r="AR7538">
        <v>0</v>
      </c>
      <c r="AS7538">
        <v>0</v>
      </c>
      <c r="AT7538">
        <v>0</v>
      </c>
      <c r="AU7538">
        <v>1</v>
      </c>
      <c r="BA7538">
        <v>-0.84</v>
      </c>
    </row>
    <row r="7539" spans="3:53" ht="12.75" x14ac:dyDescent="0.2">
      <c r="C7539" t="s">
        <v>1129</v>
      </c>
      <c r="D7539" t="s">
        <v>1131</v>
      </c>
      <c r="E7539">
        <v>39.35</v>
      </c>
      <c r="F7539">
        <v>15.37</v>
      </c>
      <c r="G7539">
        <v>16.899999999999999</v>
      </c>
      <c r="H7539">
        <v>1490</v>
      </c>
      <c r="I7539">
        <v>115.297</v>
      </c>
      <c r="J7539" t="s">
        <v>76</v>
      </c>
      <c r="K7539">
        <v>46.65</v>
      </c>
      <c r="L7539">
        <v>39.635878947368418</v>
      </c>
      <c r="M7539">
        <v>-0.51942571436803653</v>
      </c>
      <c r="N7539">
        <v>39.612535416666667</v>
      </c>
      <c r="O7539">
        <v>-0.4608021545368356</v>
      </c>
      <c r="P7539">
        <v>341250</v>
      </c>
      <c r="Q7539">
        <v>358060</v>
      </c>
      <c r="R7539">
        <v>0.95</v>
      </c>
      <c r="S7539">
        <v>28.329000000000001</v>
      </c>
      <c r="T7539">
        <v>6.359</v>
      </c>
      <c r="U7539">
        <v>15.930400000000001</v>
      </c>
      <c r="V7539">
        <v>2.3407737286722008</v>
      </c>
      <c r="AC7539">
        <v>40</v>
      </c>
      <c r="AD7539">
        <v>38.72</v>
      </c>
      <c r="AH7539" s="85">
        <f>IF(AND(M7539&lt;Variables!$G$6,M7539&gt;Variables!$G$5),0,1)</f>
        <v>1</v>
      </c>
      <c r="AI7539" s="85">
        <f t="shared" si="653"/>
        <v>0</v>
      </c>
      <c r="AJ7539" s="85">
        <f>IF(I7539&gt;Variables!$G$7,0,1)</f>
        <v>0</v>
      </c>
      <c r="AK7539" s="85">
        <f>IF(F7539&gt;Variables!$G$8,0,1)</f>
        <v>0</v>
      </c>
      <c r="AL7539" s="85">
        <f>IF(G7539&gt;Variables!$G$9,0,1)</f>
        <v>0</v>
      </c>
      <c r="AM7539" s="85">
        <f>IF(AND(K7539&gt;Variables!$G$10,K7539&lt;Variables!$G$11),0,1)</f>
        <v>1</v>
      </c>
      <c r="AN7539" s="103">
        <f>IF(H7539&lt;Variables!$G$13,1,0)</f>
        <v>1</v>
      </c>
      <c r="AO7539" s="101">
        <f>IF(R7539&lt;Variables!$G$12,0,1)</f>
        <v>0</v>
      </c>
      <c r="AP7539" s="86">
        <f t="shared" si="654"/>
        <v>0</v>
      </c>
      <c r="AR7539">
        <v>0</v>
      </c>
      <c r="AS7539">
        <v>0</v>
      </c>
      <c r="AT7539">
        <v>1</v>
      </c>
      <c r="AU7539">
        <v>0</v>
      </c>
      <c r="BA7539">
        <v>-0.48</v>
      </c>
    </row>
    <row r="7540" spans="3:53" ht="12.75" x14ac:dyDescent="0.2">
      <c r="C7540" t="s">
        <v>1129</v>
      </c>
      <c r="D7540" t="s">
        <v>1107</v>
      </c>
      <c r="E7540">
        <v>3.38</v>
      </c>
      <c r="F7540">
        <v>22.2</v>
      </c>
      <c r="G7540">
        <v>-19.14</v>
      </c>
      <c r="H7540">
        <v>56.73</v>
      </c>
      <c r="I7540">
        <v>-77.034999999999997</v>
      </c>
      <c r="J7540" t="s">
        <v>76</v>
      </c>
      <c r="K7540">
        <v>41.33</v>
      </c>
      <c r="L7540">
        <v>3.4278631578947372</v>
      </c>
      <c r="M7540">
        <v>-1.3962972175392501</v>
      </c>
      <c r="N7540">
        <v>3.4612653061224479</v>
      </c>
      <c r="O7540">
        <v>-2.3478496715840458</v>
      </c>
      <c r="P7540">
        <v>30630000</v>
      </c>
      <c r="Q7540">
        <v>1410000</v>
      </c>
      <c r="R7540">
        <v>21.72</v>
      </c>
      <c r="S7540">
        <v>28.329000000000001</v>
      </c>
      <c r="T7540">
        <v>6.359</v>
      </c>
      <c r="U7540">
        <v>15.930400000000001</v>
      </c>
      <c r="V7540">
        <v>2.2785206974779442</v>
      </c>
      <c r="AC7540">
        <v>3.72</v>
      </c>
      <c r="AD7540">
        <v>2.96</v>
      </c>
      <c r="AH7540" s="85">
        <f>IF(AND(M7540&lt;Variables!$G$6,M7540&gt;Variables!$G$5),0,1)</f>
        <v>1</v>
      </c>
      <c r="AI7540" s="85">
        <f t="shared" si="653"/>
        <v>1</v>
      </c>
      <c r="AJ7540" s="85">
        <f>IF(I7540&gt;Variables!$G$7,0,1)</f>
        <v>1</v>
      </c>
      <c r="AK7540" s="85">
        <f>IF(F7540&gt;Variables!$G$8,0,1)</f>
        <v>0</v>
      </c>
      <c r="AL7540" s="85">
        <f>IF(G7540&gt;Variables!$G$9,0,1)</f>
        <v>1</v>
      </c>
      <c r="AM7540" s="85">
        <f>IF(AND(K7540&gt;Variables!$G$10,K7540&lt;Variables!$G$11),0,1)</f>
        <v>1</v>
      </c>
      <c r="AN7540" s="103">
        <f>IF(H7540&lt;Variables!$G$13,1,0)</f>
        <v>1</v>
      </c>
      <c r="AO7540" s="101">
        <f>IF(R7540&lt;Variables!$G$12,0,1)</f>
        <v>1</v>
      </c>
      <c r="AP7540" s="86">
        <f t="shared" si="654"/>
        <v>0</v>
      </c>
      <c r="AR7540">
        <v>1</v>
      </c>
      <c r="AS7540">
        <v>0</v>
      </c>
      <c r="AT7540">
        <v>0</v>
      </c>
      <c r="AU7540">
        <v>0</v>
      </c>
      <c r="BA7540">
        <v>2</v>
      </c>
    </row>
    <row r="7541" spans="3:53" ht="12.75" x14ac:dyDescent="0.2">
      <c r="C7541" t="s">
        <v>1129</v>
      </c>
      <c r="D7541" t="s">
        <v>1126</v>
      </c>
      <c r="E7541">
        <v>40.700000000000003</v>
      </c>
      <c r="F7541">
        <v>5.39</v>
      </c>
      <c r="G7541">
        <v>4.68</v>
      </c>
      <c r="H7541">
        <v>30010</v>
      </c>
      <c r="I7541">
        <v>-1.2470000000000001</v>
      </c>
      <c r="J7541" t="s">
        <v>78</v>
      </c>
      <c r="K7541">
        <v>55.05</v>
      </c>
      <c r="L7541">
        <v>40.798540000000003</v>
      </c>
      <c r="M7541">
        <v>-0.19250688872690991</v>
      </c>
      <c r="N7541">
        <v>40.36788</v>
      </c>
      <c r="O7541">
        <v>0.87227766233946225</v>
      </c>
      <c r="P7541">
        <v>5343000</v>
      </c>
      <c r="Q7541">
        <v>15397000</v>
      </c>
      <c r="R7541">
        <v>0.35</v>
      </c>
      <c r="S7541">
        <v>28.329000000000001</v>
      </c>
      <c r="T7541">
        <v>6.359</v>
      </c>
      <c r="U7541">
        <v>15.930400000000001</v>
      </c>
      <c r="V7541">
        <v>2.4271307765748489</v>
      </c>
      <c r="AC7541">
        <v>41.77</v>
      </c>
      <c r="AD7541">
        <v>40.65</v>
      </c>
      <c r="AH7541" s="85">
        <f>IF(AND(M7541&lt;Variables!$G$6,M7541&gt;Variables!$G$5),0,1)</f>
        <v>1</v>
      </c>
      <c r="AI7541" s="85">
        <f t="shared" si="653"/>
        <v>0</v>
      </c>
      <c r="AJ7541" s="85">
        <f>IF(I7541&gt;Variables!$G$7,0,1)</f>
        <v>1</v>
      </c>
      <c r="AK7541" s="85">
        <f>IF(F7541&gt;Variables!$G$8,0,1)</f>
        <v>1</v>
      </c>
      <c r="AL7541" s="85">
        <f>IF(G7541&gt;Variables!$G$9,0,1)</f>
        <v>1</v>
      </c>
      <c r="AM7541" s="85">
        <f>IF(AND(K7541&gt;Variables!$G$10,K7541&lt;Variables!$G$11),0,1)</f>
        <v>0</v>
      </c>
      <c r="AN7541" s="103">
        <f>IF(H7541&lt;Variables!$G$13,1,0)</f>
        <v>0</v>
      </c>
      <c r="AO7541" s="101">
        <f>IF(R7541&lt;Variables!$G$12,0,1)</f>
        <v>0</v>
      </c>
      <c r="AP7541" s="86">
        <f t="shared" si="654"/>
        <v>1</v>
      </c>
      <c r="AR7541">
        <v>1</v>
      </c>
      <c r="AS7541">
        <v>0</v>
      </c>
      <c r="AT7541">
        <v>0</v>
      </c>
      <c r="AU7541">
        <v>0</v>
      </c>
      <c r="BA7541">
        <v>1.68</v>
      </c>
    </row>
    <row r="7542" spans="3:53" ht="12.75" x14ac:dyDescent="0.2">
      <c r="C7542" t="s">
        <v>1129</v>
      </c>
      <c r="D7542" t="s">
        <v>251</v>
      </c>
      <c r="E7542">
        <v>15.36</v>
      </c>
      <c r="F7542">
        <v>5.65</v>
      </c>
      <c r="G7542">
        <v>4.7300000000000004</v>
      </c>
      <c r="H7542">
        <v>5810</v>
      </c>
      <c r="I7542">
        <v>18.789000000000001</v>
      </c>
      <c r="J7542" t="s">
        <v>78</v>
      </c>
      <c r="K7542">
        <v>55</v>
      </c>
      <c r="L7542">
        <v>15.453295000000001</v>
      </c>
      <c r="M7542">
        <v>-1.0567002053607211</v>
      </c>
      <c r="N7542">
        <v>14.593176</v>
      </c>
      <c r="O7542">
        <v>4.7749989447122498</v>
      </c>
      <c r="P7542">
        <v>58724000</v>
      </c>
      <c r="Q7542">
        <v>43496000</v>
      </c>
      <c r="R7542">
        <v>1.35</v>
      </c>
      <c r="S7542">
        <v>28.329000000000001</v>
      </c>
      <c r="T7542">
        <v>6.359</v>
      </c>
      <c r="U7542">
        <v>15.930400000000001</v>
      </c>
      <c r="V7542">
        <v>2.4615329563047879</v>
      </c>
      <c r="AC7542">
        <v>15.62</v>
      </c>
      <c r="AD7542">
        <v>14.5</v>
      </c>
      <c r="AH7542" s="85">
        <f>IF(AND(M7542&lt;Variables!$G$6,M7542&gt;Variables!$G$5),0,1)</f>
        <v>1</v>
      </c>
      <c r="AI7542" s="85">
        <f t="shared" si="653"/>
        <v>0</v>
      </c>
      <c r="AJ7542" s="85">
        <f>IF(I7542&gt;Variables!$G$7,0,1)</f>
        <v>0</v>
      </c>
      <c r="AK7542" s="85">
        <f>IF(F7542&gt;Variables!$G$8,0,1)</f>
        <v>1</v>
      </c>
      <c r="AL7542" s="85">
        <f>IF(G7542&gt;Variables!$G$9,0,1)</f>
        <v>1</v>
      </c>
      <c r="AM7542" s="85">
        <f>IF(AND(K7542&gt;Variables!$G$10,K7542&lt;Variables!$G$11),0,1)</f>
        <v>0</v>
      </c>
      <c r="AN7542" s="103">
        <f>IF(H7542&lt;Variables!$G$13,1,0)</f>
        <v>0</v>
      </c>
      <c r="AO7542" s="101">
        <f>IF(R7542&lt;Variables!$G$12,0,1)</f>
        <v>0</v>
      </c>
      <c r="AP7542" s="86">
        <f t="shared" si="654"/>
        <v>1</v>
      </c>
      <c r="AR7542">
        <v>0</v>
      </c>
      <c r="AS7542">
        <v>0</v>
      </c>
      <c r="AT7542">
        <v>1</v>
      </c>
      <c r="AU7542">
        <v>0</v>
      </c>
      <c r="BA7542">
        <v>-2.25</v>
      </c>
    </row>
    <row r="7543" spans="3:53" ht="12.75" x14ac:dyDescent="0.2">
      <c r="C7543" t="s">
        <v>1129</v>
      </c>
      <c r="D7543" t="s">
        <v>1116</v>
      </c>
      <c r="E7543">
        <v>67.400000000000006</v>
      </c>
      <c r="F7543">
        <v>6.01</v>
      </c>
      <c r="G7543">
        <v>3.39</v>
      </c>
      <c r="H7543">
        <v>17900</v>
      </c>
      <c r="I7543">
        <v>-37.789000000000001</v>
      </c>
      <c r="J7543" t="s">
        <v>78</v>
      </c>
      <c r="K7543">
        <v>59.08</v>
      </c>
      <c r="L7543">
        <v>67.382010000000008</v>
      </c>
      <c r="M7543">
        <v>0.18252646366587649</v>
      </c>
      <c r="N7543">
        <v>67.022409999999994</v>
      </c>
      <c r="O7543">
        <v>0.72004274391207646</v>
      </c>
      <c r="P7543">
        <v>1476000</v>
      </c>
      <c r="Q7543">
        <v>2640000</v>
      </c>
      <c r="R7543">
        <v>0.56000000000000005</v>
      </c>
      <c r="S7543">
        <v>28.329000000000001</v>
      </c>
      <c r="T7543">
        <v>6.359</v>
      </c>
      <c r="U7543">
        <v>15.930400000000001</v>
      </c>
      <c r="V7543">
        <v>2.4515367131869179</v>
      </c>
      <c r="AC7543">
        <v>68.89</v>
      </c>
      <c r="AD7543">
        <v>67.34</v>
      </c>
      <c r="AH7543" s="85">
        <f>IF(AND(M7543&lt;Variables!$G$6,M7543&gt;Variables!$G$5),0,1)</f>
        <v>1</v>
      </c>
      <c r="AI7543" s="85">
        <f t="shared" si="653"/>
        <v>0</v>
      </c>
      <c r="AJ7543" s="85">
        <f>IF(I7543&gt;Variables!$G$7,0,1)</f>
        <v>1</v>
      </c>
      <c r="AK7543" s="85">
        <f>IF(F7543&gt;Variables!$G$8,0,1)</f>
        <v>1</v>
      </c>
      <c r="AL7543" s="85">
        <f>IF(G7543&gt;Variables!$G$9,0,1)</f>
        <v>1</v>
      </c>
      <c r="AM7543" s="85">
        <f>IF(AND(K7543&gt;Variables!$G$10,K7543&lt;Variables!$G$11),0,1)</f>
        <v>0</v>
      </c>
      <c r="AN7543" s="103">
        <f>IF(H7543&lt;Variables!$G$13,1,0)</f>
        <v>0</v>
      </c>
      <c r="AO7543" s="101">
        <f>IF(R7543&lt;Variables!$G$12,0,1)</f>
        <v>0</v>
      </c>
      <c r="AP7543" s="86">
        <f t="shared" si="654"/>
        <v>1</v>
      </c>
      <c r="AR7543">
        <v>1</v>
      </c>
      <c r="AS7543">
        <v>0</v>
      </c>
      <c r="AT7543">
        <v>0</v>
      </c>
      <c r="AU7543">
        <v>0</v>
      </c>
      <c r="BA7543">
        <v>1.62</v>
      </c>
    </row>
    <row r="7544" spans="3:53" ht="12.75" x14ac:dyDescent="0.2">
      <c r="C7544" t="s">
        <v>1129</v>
      </c>
      <c r="D7544" t="s">
        <v>337</v>
      </c>
      <c r="E7544">
        <v>24.44</v>
      </c>
      <c r="F7544">
        <v>6.32</v>
      </c>
      <c r="G7544">
        <v>3.61</v>
      </c>
      <c r="H7544">
        <v>11540</v>
      </c>
      <c r="I7544">
        <v>116.88500000000001</v>
      </c>
      <c r="J7544" t="s">
        <v>78</v>
      </c>
      <c r="K7544">
        <v>71.319999999999993</v>
      </c>
      <c r="L7544">
        <v>24.182735000000001</v>
      </c>
      <c r="M7544">
        <v>0.98113385437998279</v>
      </c>
      <c r="N7544">
        <v>24.027187999999999</v>
      </c>
      <c r="O7544">
        <v>1.6348646375098039</v>
      </c>
      <c r="P7544">
        <v>17465000</v>
      </c>
      <c r="Q7544">
        <v>23130000</v>
      </c>
      <c r="R7544">
        <v>0.76</v>
      </c>
      <c r="S7544">
        <v>28.329000000000001</v>
      </c>
      <c r="T7544">
        <v>6.359</v>
      </c>
      <c r="U7544">
        <v>15.930400000000001</v>
      </c>
      <c r="V7544">
        <v>2.5019551891228189</v>
      </c>
      <c r="AC7544">
        <v>24.53</v>
      </c>
      <c r="AD7544">
        <v>23.31</v>
      </c>
      <c r="AH7544" s="85">
        <f>IF(AND(M7544&lt;Variables!$G$6,M7544&gt;Variables!$G$5),0,1)</f>
        <v>1</v>
      </c>
      <c r="AI7544" s="85">
        <f t="shared" si="653"/>
        <v>0</v>
      </c>
      <c r="AJ7544" s="85">
        <f>IF(I7544&gt;Variables!$G$7,0,1)</f>
        <v>0</v>
      </c>
      <c r="AK7544" s="85">
        <f>IF(F7544&gt;Variables!$G$8,0,1)</f>
        <v>1</v>
      </c>
      <c r="AL7544" s="85">
        <f>IF(G7544&gt;Variables!$G$9,0,1)</f>
        <v>1</v>
      </c>
      <c r="AM7544" s="85">
        <f>IF(AND(K7544&gt;Variables!$G$10,K7544&lt;Variables!$G$11),0,1)</f>
        <v>0</v>
      </c>
      <c r="AN7544" s="103">
        <f>IF(H7544&lt;Variables!$G$13,1,0)</f>
        <v>0</v>
      </c>
      <c r="AO7544" s="101">
        <f>IF(R7544&lt;Variables!$G$12,0,1)</f>
        <v>0</v>
      </c>
      <c r="AP7544" s="86">
        <f t="shared" si="654"/>
        <v>1</v>
      </c>
      <c r="AR7544">
        <v>0</v>
      </c>
      <c r="AS7544">
        <v>0</v>
      </c>
      <c r="AT7544">
        <v>1</v>
      </c>
      <c r="AU7544">
        <v>0</v>
      </c>
      <c r="BA7544">
        <v>-2.25</v>
      </c>
    </row>
    <row r="7545" spans="3:53" ht="12.75" x14ac:dyDescent="0.2">
      <c r="C7545" t="s">
        <v>1129</v>
      </c>
      <c r="D7545" t="s">
        <v>1108</v>
      </c>
      <c r="E7545">
        <v>93.15</v>
      </c>
      <c r="F7545">
        <v>6.88</v>
      </c>
      <c r="G7545">
        <v>4.49</v>
      </c>
      <c r="H7545">
        <v>6160</v>
      </c>
      <c r="I7545">
        <v>166.035</v>
      </c>
      <c r="J7545" t="s">
        <v>78</v>
      </c>
      <c r="K7545">
        <v>50.92</v>
      </c>
      <c r="L7545">
        <v>93.048150000000007</v>
      </c>
      <c r="M7545">
        <v>-3.3853440396236709E-3</v>
      </c>
      <c r="N7545">
        <v>93.011327999999992</v>
      </c>
      <c r="O7545">
        <v>3.6202041970640302E-2</v>
      </c>
      <c r="P7545">
        <v>540040</v>
      </c>
      <c r="Q7545">
        <v>1334000</v>
      </c>
      <c r="R7545">
        <v>0.4</v>
      </c>
      <c r="S7545">
        <v>28.329000000000001</v>
      </c>
      <c r="T7545">
        <v>6.359</v>
      </c>
      <c r="U7545">
        <v>15.930400000000001</v>
      </c>
      <c r="V7545">
        <v>2.37662821366873</v>
      </c>
      <c r="AC7545">
        <v>94.49</v>
      </c>
      <c r="AD7545">
        <v>92.97</v>
      </c>
      <c r="AH7545" s="85">
        <f>IF(AND(M7545&lt;Variables!$G$6,M7545&gt;Variables!$G$5),0,1)</f>
        <v>1</v>
      </c>
      <c r="AI7545" s="85">
        <f t="shared" si="653"/>
        <v>0</v>
      </c>
      <c r="AJ7545" s="85">
        <f>IF(I7545&gt;Variables!$G$7,0,1)</f>
        <v>0</v>
      </c>
      <c r="AK7545" s="85">
        <f>IF(F7545&gt;Variables!$G$8,0,1)</f>
        <v>1</v>
      </c>
      <c r="AL7545" s="85">
        <f>IF(G7545&gt;Variables!$G$9,0,1)</f>
        <v>1</v>
      </c>
      <c r="AM7545" s="85">
        <f>IF(AND(K7545&gt;Variables!$G$10,K7545&lt;Variables!$G$11),0,1)</f>
        <v>0</v>
      </c>
      <c r="AN7545" s="103">
        <f>IF(H7545&lt;Variables!$G$13,1,0)</f>
        <v>0</v>
      </c>
      <c r="AO7545" s="101">
        <f>IF(R7545&lt;Variables!$G$12,0,1)</f>
        <v>0</v>
      </c>
      <c r="AP7545" s="86">
        <f t="shared" si="654"/>
        <v>1</v>
      </c>
      <c r="AR7545">
        <v>0</v>
      </c>
      <c r="AS7545">
        <v>1</v>
      </c>
      <c r="AT7545">
        <v>0</v>
      </c>
      <c r="AU7545">
        <v>0</v>
      </c>
      <c r="BA7545">
        <v>0.49</v>
      </c>
    </row>
    <row r="7546" spans="3:53" ht="12.75" x14ac:dyDescent="0.2">
      <c r="C7546" t="s">
        <v>1129</v>
      </c>
      <c r="D7546" t="s">
        <v>186</v>
      </c>
      <c r="E7546">
        <v>27.6</v>
      </c>
      <c r="F7546">
        <v>7.12</v>
      </c>
      <c r="G7546">
        <v>6.08</v>
      </c>
      <c r="H7546">
        <v>3440</v>
      </c>
      <c r="I7546">
        <v>30.381</v>
      </c>
      <c r="J7546" t="s">
        <v>78</v>
      </c>
      <c r="K7546">
        <v>58</v>
      </c>
      <c r="L7546">
        <v>27.537040000000001</v>
      </c>
      <c r="M7546">
        <v>0.15600805315312469</v>
      </c>
      <c r="N7546">
        <v>27.19847</v>
      </c>
      <c r="O7546">
        <v>1.4027627289329201</v>
      </c>
      <c r="P7546">
        <v>3712000</v>
      </c>
      <c r="Q7546">
        <v>9239000</v>
      </c>
      <c r="R7546">
        <v>0.4</v>
      </c>
      <c r="S7546">
        <v>28.329000000000001</v>
      </c>
      <c r="T7546">
        <v>6.359</v>
      </c>
      <c r="U7546">
        <v>15.930400000000001</v>
      </c>
      <c r="V7546">
        <v>2.4422193805579688</v>
      </c>
      <c r="AC7546">
        <v>28.75</v>
      </c>
      <c r="AD7546">
        <v>27.04</v>
      </c>
      <c r="AH7546" s="85">
        <f>IF(AND(M7546&lt;Variables!$G$6,M7546&gt;Variables!$G$5),0,1)</f>
        <v>1</v>
      </c>
      <c r="AI7546" s="85">
        <f t="shared" si="653"/>
        <v>0</v>
      </c>
      <c r="AJ7546" s="85">
        <f>IF(I7546&gt;Variables!$G$7,0,1)</f>
        <v>0</v>
      </c>
      <c r="AK7546" s="85">
        <f>IF(F7546&gt;Variables!$G$8,0,1)</f>
        <v>1</v>
      </c>
      <c r="AL7546" s="85">
        <f>IF(G7546&gt;Variables!$G$9,0,1)</f>
        <v>1</v>
      </c>
      <c r="AM7546" s="85">
        <f>IF(AND(K7546&gt;Variables!$G$10,K7546&lt;Variables!$G$11),0,1)</f>
        <v>0</v>
      </c>
      <c r="AN7546" s="103">
        <f>IF(H7546&lt;Variables!$G$13,1,0)</f>
        <v>0</v>
      </c>
      <c r="AO7546" s="101">
        <f>IF(R7546&lt;Variables!$G$12,0,1)</f>
        <v>0</v>
      </c>
      <c r="AP7546" s="86">
        <f t="shared" si="654"/>
        <v>1</v>
      </c>
      <c r="AR7546">
        <v>1</v>
      </c>
      <c r="AS7546">
        <v>0</v>
      </c>
      <c r="AT7546">
        <v>0</v>
      </c>
      <c r="AU7546">
        <v>0</v>
      </c>
      <c r="BA7546">
        <v>0.81</v>
      </c>
    </row>
    <row r="7547" spans="3:53" ht="12.75" x14ac:dyDescent="0.2">
      <c r="C7547" t="s">
        <v>1129</v>
      </c>
      <c r="D7547" t="s">
        <v>1111</v>
      </c>
      <c r="E7547">
        <v>35.97</v>
      </c>
      <c r="F7547">
        <v>7.42</v>
      </c>
      <c r="G7547">
        <v>6.03</v>
      </c>
      <c r="H7547">
        <v>2530</v>
      </c>
      <c r="I7547">
        <v>69.849999999999994</v>
      </c>
      <c r="J7547" t="s">
        <v>78</v>
      </c>
      <c r="K7547">
        <v>58.48</v>
      </c>
      <c r="L7547">
        <v>35.97667222222222</v>
      </c>
      <c r="M7547">
        <v>0.20382034593094969</v>
      </c>
      <c r="N7547">
        <v>35.929936170212763</v>
      </c>
      <c r="O7547">
        <v>0.33416098825906582</v>
      </c>
      <c r="P7547">
        <v>311448</v>
      </c>
      <c r="Q7547">
        <v>720581</v>
      </c>
      <c r="R7547">
        <v>0.43</v>
      </c>
      <c r="S7547">
        <v>28.329000000000001</v>
      </c>
      <c r="T7547">
        <v>6.359</v>
      </c>
      <c r="U7547">
        <v>15.930400000000001</v>
      </c>
      <c r="V7547">
        <v>2.4445618618170628</v>
      </c>
      <c r="AC7547">
        <v>37.44</v>
      </c>
      <c r="AD7547">
        <v>35.79</v>
      </c>
      <c r="AH7547" s="85">
        <f>IF(AND(M7547&lt;Variables!$G$6,M7547&gt;Variables!$G$5),0,1)</f>
        <v>1</v>
      </c>
      <c r="AI7547" s="85">
        <f t="shared" si="653"/>
        <v>0</v>
      </c>
      <c r="AJ7547" s="85">
        <f>IF(I7547&gt;Variables!$G$7,0,1)</f>
        <v>0</v>
      </c>
      <c r="AK7547" s="85">
        <f>IF(F7547&gt;Variables!$G$8,0,1)</f>
        <v>1</v>
      </c>
      <c r="AL7547" s="85">
        <f>IF(G7547&gt;Variables!$G$9,0,1)</f>
        <v>1</v>
      </c>
      <c r="AM7547" s="85">
        <f>IF(AND(K7547&gt;Variables!$G$10,K7547&lt;Variables!$G$11),0,1)</f>
        <v>0</v>
      </c>
      <c r="AN7547" s="103">
        <f>IF(H7547&lt;Variables!$G$13,1,0)</f>
        <v>0</v>
      </c>
      <c r="AO7547" s="101">
        <f>IF(R7547&lt;Variables!$G$12,0,1)</f>
        <v>0</v>
      </c>
      <c r="AP7547" s="86">
        <f t="shared" si="654"/>
        <v>1</v>
      </c>
      <c r="AR7547">
        <v>1</v>
      </c>
      <c r="AS7547">
        <v>0</v>
      </c>
      <c r="AT7547">
        <v>0</v>
      </c>
      <c r="AU7547">
        <v>0</v>
      </c>
      <c r="BA7547">
        <v>1.76</v>
      </c>
    </row>
    <row r="7548" spans="3:53" ht="12.75" x14ac:dyDescent="0.2">
      <c r="C7548" t="s">
        <v>1129</v>
      </c>
      <c r="D7548" t="s">
        <v>1120</v>
      </c>
      <c r="E7548">
        <v>3.13</v>
      </c>
      <c r="F7548">
        <v>27.35</v>
      </c>
      <c r="G7548">
        <v>0.64</v>
      </c>
      <c r="H7548">
        <v>35.57</v>
      </c>
      <c r="I7548">
        <v>-2.5000000000000001E-2</v>
      </c>
      <c r="J7548" t="s">
        <v>78</v>
      </c>
      <c r="K7548">
        <v>57.35</v>
      </c>
      <c r="L7548">
        <v>3.1270549999999999</v>
      </c>
      <c r="M7548">
        <v>9.4178068502137988E-2</v>
      </c>
      <c r="N7548">
        <v>3.1226859999999999</v>
      </c>
      <c r="O7548">
        <v>0.2342214362891448</v>
      </c>
      <c r="P7548">
        <v>1800000</v>
      </c>
      <c r="Q7548">
        <v>168590</v>
      </c>
      <c r="R7548">
        <v>10.68</v>
      </c>
      <c r="S7548">
        <v>28.329000000000001</v>
      </c>
      <c r="T7548">
        <v>6.359</v>
      </c>
      <c r="U7548">
        <v>15.930400000000001</v>
      </c>
      <c r="V7548">
        <v>2.4386982711944629</v>
      </c>
      <c r="AC7548">
        <v>3.14</v>
      </c>
      <c r="AD7548">
        <v>3.12</v>
      </c>
      <c r="AH7548" s="85">
        <f>IF(AND(M7548&lt;Variables!$G$6,M7548&gt;Variables!$G$5),0,1)</f>
        <v>1</v>
      </c>
      <c r="AI7548" s="85">
        <f t="shared" si="653"/>
        <v>0</v>
      </c>
      <c r="AJ7548" s="85">
        <f>IF(I7548&gt;Variables!$G$7,0,1)</f>
        <v>1</v>
      </c>
      <c r="AK7548" s="85">
        <f>IF(F7548&gt;Variables!$G$8,0,1)</f>
        <v>0</v>
      </c>
      <c r="AL7548" s="85">
        <f>IF(G7548&gt;Variables!$G$9,0,1)</f>
        <v>1</v>
      </c>
      <c r="AM7548" s="85">
        <f>IF(AND(K7548&gt;Variables!$G$10,K7548&lt;Variables!$G$11),0,1)</f>
        <v>0</v>
      </c>
      <c r="AN7548" s="103">
        <f>IF(H7548&lt;Variables!$G$13,1,0)</f>
        <v>1</v>
      </c>
      <c r="AO7548" s="101">
        <f>IF(R7548&lt;Variables!$G$12,0,1)</f>
        <v>1</v>
      </c>
      <c r="AP7548" s="86">
        <f t="shared" si="654"/>
        <v>1</v>
      </c>
      <c r="AR7548">
        <v>0</v>
      </c>
      <c r="AS7548">
        <v>1</v>
      </c>
      <c r="AT7548">
        <v>0</v>
      </c>
      <c r="AU7548">
        <v>0</v>
      </c>
      <c r="BA7548">
        <v>0.13</v>
      </c>
    </row>
    <row r="7549" spans="3:53" ht="12.75" x14ac:dyDescent="0.2">
      <c r="C7549" t="s">
        <v>1129</v>
      </c>
      <c r="D7549" t="s">
        <v>880</v>
      </c>
      <c r="E7549">
        <v>48.52</v>
      </c>
      <c r="F7549">
        <v>11.21</v>
      </c>
      <c r="G7549">
        <v>4.67</v>
      </c>
      <c r="H7549">
        <v>6210</v>
      </c>
      <c r="I7549">
        <v>75480.671000000002</v>
      </c>
      <c r="J7549" t="s">
        <v>78</v>
      </c>
      <c r="K7549">
        <v>57.19</v>
      </c>
      <c r="L7549">
        <v>47.999270000000003</v>
      </c>
      <c r="M7549">
        <v>1.2307062169903851</v>
      </c>
      <c r="N7549">
        <v>49.169783999999993</v>
      </c>
      <c r="O7549">
        <v>-1.1791469330025719</v>
      </c>
      <c r="P7549">
        <v>989669</v>
      </c>
      <c r="Q7549">
        <v>1262000</v>
      </c>
      <c r="R7549">
        <v>0.78</v>
      </c>
      <c r="S7549">
        <v>28.329000000000001</v>
      </c>
      <c r="T7549">
        <v>6.359</v>
      </c>
      <c r="U7549">
        <v>15.930400000000001</v>
      </c>
      <c r="V7549">
        <v>2.3839347683601861</v>
      </c>
      <c r="AC7549">
        <v>49.145000000000003</v>
      </c>
      <c r="AD7549">
        <v>45.11</v>
      </c>
      <c r="AH7549" s="85">
        <f>IF(AND(M7549&lt;Variables!$G$6,M7549&gt;Variables!$G$5),0,1)</f>
        <v>1</v>
      </c>
      <c r="AI7549" s="85">
        <f t="shared" si="653"/>
        <v>1</v>
      </c>
      <c r="AJ7549" s="85">
        <f>IF(I7549&gt;Variables!$G$7,0,1)</f>
        <v>0</v>
      </c>
      <c r="AK7549" s="85">
        <f>IF(F7549&gt;Variables!$G$8,0,1)</f>
        <v>0</v>
      </c>
      <c r="AL7549" s="85">
        <f>IF(G7549&gt;Variables!$G$9,0,1)</f>
        <v>1</v>
      </c>
      <c r="AM7549" s="85">
        <f>IF(AND(K7549&gt;Variables!$G$10,K7549&lt;Variables!$G$11),0,1)</f>
        <v>0</v>
      </c>
      <c r="AN7549" s="103">
        <f>IF(H7549&lt;Variables!$G$13,1,0)</f>
        <v>0</v>
      </c>
      <c r="AO7549" s="101">
        <f>IF(R7549&lt;Variables!$G$12,0,1)</f>
        <v>0</v>
      </c>
      <c r="AP7549" s="86">
        <f t="shared" si="654"/>
        <v>1</v>
      </c>
      <c r="AR7549">
        <v>0</v>
      </c>
      <c r="AS7549">
        <v>0</v>
      </c>
      <c r="AT7549">
        <v>1</v>
      </c>
      <c r="AU7549">
        <v>0</v>
      </c>
      <c r="BA7549">
        <v>-2.25</v>
      </c>
    </row>
    <row r="7550" spans="3:53" ht="12.75" x14ac:dyDescent="0.2">
      <c r="C7550" t="s">
        <v>1129</v>
      </c>
      <c r="D7550" t="s">
        <v>117</v>
      </c>
      <c r="E7550">
        <v>30.03</v>
      </c>
      <c r="F7550">
        <v>8.08</v>
      </c>
      <c r="G7550">
        <v>6.59</v>
      </c>
      <c r="H7550">
        <v>3970</v>
      </c>
      <c r="I7550">
        <v>-0.28999999999999998</v>
      </c>
      <c r="J7550" t="s">
        <v>78</v>
      </c>
      <c r="K7550">
        <v>43</v>
      </c>
      <c r="L7550">
        <v>30.328490000000009</v>
      </c>
      <c r="M7550">
        <v>-0.82097723955266555</v>
      </c>
      <c r="N7550">
        <v>30.196362000000001</v>
      </c>
      <c r="O7550">
        <v>-0.38700688513405912</v>
      </c>
      <c r="P7550">
        <v>6044000</v>
      </c>
      <c r="Q7550">
        <v>15376000</v>
      </c>
      <c r="R7550">
        <v>0.39</v>
      </c>
      <c r="S7550">
        <v>28.329000000000001</v>
      </c>
      <c r="T7550">
        <v>6.359</v>
      </c>
      <c r="U7550">
        <v>15.930400000000001</v>
      </c>
      <c r="V7550">
        <v>2.2992285323535731</v>
      </c>
      <c r="AC7550">
        <v>30.305</v>
      </c>
      <c r="AD7550">
        <v>29.27</v>
      </c>
      <c r="AH7550" s="85">
        <f>IF(AND(M7550&lt;Variables!$G$6,M7550&gt;Variables!$G$5),0,1)</f>
        <v>1</v>
      </c>
      <c r="AI7550" s="85">
        <f t="shared" si="653"/>
        <v>0</v>
      </c>
      <c r="AJ7550" s="85">
        <f>IF(I7550&gt;Variables!$G$7,0,1)</f>
        <v>1</v>
      </c>
      <c r="AK7550" s="85">
        <f>IF(F7550&gt;Variables!$G$8,0,1)</f>
        <v>1</v>
      </c>
      <c r="AL7550" s="85">
        <f>IF(G7550&gt;Variables!$G$9,0,1)</f>
        <v>1</v>
      </c>
      <c r="AM7550" s="85">
        <f>IF(AND(K7550&gt;Variables!$G$10,K7550&lt;Variables!$G$11),0,1)</f>
        <v>1</v>
      </c>
      <c r="AN7550" s="103">
        <f>IF(H7550&lt;Variables!$G$13,1,0)</f>
        <v>0</v>
      </c>
      <c r="AO7550" s="101">
        <f>IF(R7550&lt;Variables!$G$12,0,1)</f>
        <v>0</v>
      </c>
      <c r="AP7550" s="86">
        <f t="shared" si="654"/>
        <v>1</v>
      </c>
      <c r="AR7550">
        <v>0</v>
      </c>
      <c r="AS7550">
        <v>1</v>
      </c>
      <c r="AT7550">
        <v>0</v>
      </c>
      <c r="AU7550">
        <v>0</v>
      </c>
      <c r="BA7550">
        <v>0.44</v>
      </c>
    </row>
    <row r="7551" spans="3:53" ht="12.75" x14ac:dyDescent="0.2">
      <c r="C7551" t="s">
        <v>1129</v>
      </c>
      <c r="D7551" t="s">
        <v>1104</v>
      </c>
      <c r="E7551">
        <v>16.239999999999998</v>
      </c>
      <c r="F7551">
        <v>79.069999999999993</v>
      </c>
      <c r="G7551">
        <v>12.81</v>
      </c>
      <c r="H7551">
        <v>137.5</v>
      </c>
      <c r="I7551">
        <v>-58.421999999999997</v>
      </c>
      <c r="J7551" t="s">
        <v>78</v>
      </c>
      <c r="K7551">
        <v>38.729999999999997</v>
      </c>
      <c r="L7551">
        <v>16.75949</v>
      </c>
      <c r="M7551">
        <v>-3.337750731078335</v>
      </c>
      <c r="N7551">
        <v>17.111325999999998</v>
      </c>
      <c r="O7551">
        <v>-5.3252798760306437</v>
      </c>
      <c r="P7551">
        <v>90080000</v>
      </c>
      <c r="Q7551">
        <v>644601</v>
      </c>
      <c r="R7551">
        <v>139.75</v>
      </c>
      <c r="S7551">
        <v>28.329000000000001</v>
      </c>
      <c r="T7551">
        <v>6.359</v>
      </c>
      <c r="U7551">
        <v>15.930400000000001</v>
      </c>
      <c r="V7551">
        <v>2.228388009273075</v>
      </c>
      <c r="AC7551">
        <v>16.63</v>
      </c>
      <c r="AD7551">
        <v>13.6</v>
      </c>
      <c r="AH7551" s="85">
        <f>IF(AND(M7551&lt;Variables!$G$6,M7551&gt;Variables!$G$5),0,1)</f>
        <v>0</v>
      </c>
      <c r="AI7551" s="85">
        <f t="shared" si="653"/>
        <v>1</v>
      </c>
      <c r="AJ7551" s="85">
        <f>IF(I7551&gt;Variables!$G$7,0,1)</f>
        <v>1</v>
      </c>
      <c r="AK7551" s="85">
        <f>IF(F7551&gt;Variables!$G$8,0,1)</f>
        <v>0</v>
      </c>
      <c r="AL7551" s="85">
        <f>IF(G7551&gt;Variables!$G$9,0,1)</f>
        <v>0</v>
      </c>
      <c r="AM7551" s="85">
        <f>IF(AND(K7551&gt;Variables!$G$10,K7551&lt;Variables!$G$11),0,1)</f>
        <v>1</v>
      </c>
      <c r="AN7551" s="103">
        <f>IF(H7551&lt;Variables!$G$13,1,0)</f>
        <v>1</v>
      </c>
      <c r="AO7551" s="101">
        <f>IF(R7551&lt;Variables!$G$12,0,1)</f>
        <v>1</v>
      </c>
      <c r="AP7551" s="86">
        <f t="shared" si="654"/>
        <v>1</v>
      </c>
      <c r="AR7551">
        <v>1</v>
      </c>
      <c r="AS7551">
        <v>0</v>
      </c>
      <c r="AT7551">
        <v>0</v>
      </c>
      <c r="AU7551">
        <v>0</v>
      </c>
      <c r="BA7551">
        <v>2</v>
      </c>
    </row>
    <row r="7552" spans="3:53" ht="12.75" x14ac:dyDescent="0.2">
      <c r="C7552" t="s">
        <v>1129</v>
      </c>
      <c r="D7552" t="s">
        <v>255</v>
      </c>
      <c r="E7552">
        <v>9.69</v>
      </c>
      <c r="F7552">
        <v>34.520000000000003</v>
      </c>
      <c r="G7552">
        <v>27.36</v>
      </c>
      <c r="H7552">
        <v>902.13</v>
      </c>
      <c r="I7552">
        <v>19.966999999999999</v>
      </c>
      <c r="J7552" t="s">
        <v>78</v>
      </c>
      <c r="K7552">
        <v>59.6</v>
      </c>
      <c r="L7552">
        <v>9.4386100000000006</v>
      </c>
      <c r="M7552">
        <v>1.603943801046968</v>
      </c>
      <c r="N7552">
        <v>9.2518059999999984</v>
      </c>
      <c r="O7552">
        <v>3.655437651848747</v>
      </c>
      <c r="P7552">
        <v>40800000</v>
      </c>
      <c r="Q7552">
        <v>6960000</v>
      </c>
      <c r="R7552">
        <v>5.86</v>
      </c>
      <c r="S7552">
        <v>28.329000000000001</v>
      </c>
      <c r="T7552">
        <v>6.359</v>
      </c>
      <c r="U7552">
        <v>15.930400000000001</v>
      </c>
      <c r="V7552">
        <v>2.3802844400775118</v>
      </c>
      <c r="AC7552">
        <v>10</v>
      </c>
      <c r="AD7552">
        <v>8.33</v>
      </c>
      <c r="AH7552" s="85">
        <f>IF(AND(M7552&lt;Variables!$G$6,M7552&gt;Variables!$G$5),0,1)</f>
        <v>1</v>
      </c>
      <c r="AI7552" s="85">
        <f t="shared" si="653"/>
        <v>0</v>
      </c>
      <c r="AJ7552" s="85">
        <f>IF(I7552&gt;Variables!$G$7,0,1)</f>
        <v>0</v>
      </c>
      <c r="AK7552" s="85">
        <f>IF(F7552&gt;Variables!$G$8,0,1)</f>
        <v>0</v>
      </c>
      <c r="AL7552" s="85">
        <f>IF(G7552&gt;Variables!$G$9,0,1)</f>
        <v>0</v>
      </c>
      <c r="AM7552" s="85">
        <f>IF(AND(K7552&gt;Variables!$G$10,K7552&lt;Variables!$G$11),0,1)</f>
        <v>0</v>
      </c>
      <c r="AN7552" s="103">
        <f>IF(H7552&lt;Variables!$G$13,1,0)</f>
        <v>1</v>
      </c>
      <c r="AO7552" s="101">
        <f>IF(R7552&lt;Variables!$G$12,0,1)</f>
        <v>1</v>
      </c>
      <c r="AP7552" s="86">
        <f t="shared" si="654"/>
        <v>1</v>
      </c>
      <c r="AR7552">
        <v>1</v>
      </c>
      <c r="AS7552">
        <v>0</v>
      </c>
      <c r="AT7552">
        <v>0</v>
      </c>
      <c r="AU7552">
        <v>0</v>
      </c>
      <c r="BA7552">
        <v>2</v>
      </c>
    </row>
    <row r="7553" spans="3:53" ht="12.75" x14ac:dyDescent="0.2">
      <c r="C7553" t="s">
        <v>1129</v>
      </c>
      <c r="D7553" t="s">
        <v>1132</v>
      </c>
      <c r="E7553">
        <v>3.24</v>
      </c>
      <c r="F7553">
        <v>30.52</v>
      </c>
      <c r="G7553">
        <v>25.29</v>
      </c>
      <c r="H7553">
        <v>144.41999999999999</v>
      </c>
      <c r="I7553">
        <v>-78.850999999999999</v>
      </c>
      <c r="J7553" t="s">
        <v>78</v>
      </c>
      <c r="K7553">
        <v>63.17</v>
      </c>
      <c r="L7553">
        <v>3.213565</v>
      </c>
      <c r="M7553">
        <v>1.756149323259357</v>
      </c>
      <c r="N7553">
        <v>3.1238760000000001</v>
      </c>
      <c r="O7553">
        <v>4.677650457316485</v>
      </c>
      <c r="P7553">
        <v>7890000</v>
      </c>
      <c r="Q7553">
        <v>1620000</v>
      </c>
      <c r="R7553">
        <v>4.87</v>
      </c>
      <c r="S7553">
        <v>28.329000000000001</v>
      </c>
      <c r="T7553">
        <v>6.359</v>
      </c>
      <c r="U7553">
        <v>15.930400000000001</v>
      </c>
      <c r="V7553">
        <v>2.39098624833106</v>
      </c>
      <c r="AC7553">
        <v>3.4</v>
      </c>
      <c r="AD7553">
        <v>2.82</v>
      </c>
      <c r="AH7553" s="85">
        <f>IF(AND(M7553&lt;Variables!$G$6,M7553&gt;Variables!$G$5),0,1)</f>
        <v>1</v>
      </c>
      <c r="AI7553" s="85">
        <f t="shared" si="653"/>
        <v>0</v>
      </c>
      <c r="AJ7553" s="85">
        <f>IF(I7553&gt;Variables!$G$7,0,1)</f>
        <v>1</v>
      </c>
      <c r="AK7553" s="85">
        <f>IF(F7553&gt;Variables!$G$8,0,1)</f>
        <v>0</v>
      </c>
      <c r="AL7553" s="85">
        <f>IF(G7553&gt;Variables!$G$9,0,1)</f>
        <v>0</v>
      </c>
      <c r="AM7553" s="85">
        <f>IF(AND(K7553&gt;Variables!$G$10,K7553&lt;Variables!$G$11),0,1)</f>
        <v>0</v>
      </c>
      <c r="AN7553" s="103">
        <f>IF(H7553&lt;Variables!$G$13,1,0)</f>
        <v>1</v>
      </c>
      <c r="AO7553" s="101">
        <f>IF(R7553&lt;Variables!$G$12,0,1)</f>
        <v>1</v>
      </c>
      <c r="AP7553" s="86">
        <f t="shared" si="654"/>
        <v>1</v>
      </c>
      <c r="AR7553">
        <v>0</v>
      </c>
      <c r="AS7553">
        <v>0</v>
      </c>
      <c r="AT7553">
        <v>1</v>
      </c>
      <c r="AU7553">
        <v>0</v>
      </c>
      <c r="BA7553">
        <v>-2.25</v>
      </c>
    </row>
    <row r="7554" spans="3:53" ht="12.75" x14ac:dyDescent="0.2">
      <c r="C7554" t="s">
        <v>1129</v>
      </c>
      <c r="D7554" t="s">
        <v>1109</v>
      </c>
      <c r="E7554">
        <v>25.23</v>
      </c>
      <c r="F7554">
        <v>7.55</v>
      </c>
      <c r="G7554">
        <v>0.8</v>
      </c>
      <c r="H7554">
        <v>-99999</v>
      </c>
      <c r="I7554">
        <v>7.1849999999999996</v>
      </c>
      <c r="J7554" t="s">
        <v>78</v>
      </c>
      <c r="K7554">
        <v>-99999</v>
      </c>
      <c r="L7554">
        <v>-99999</v>
      </c>
      <c r="M7554">
        <v>-99999</v>
      </c>
      <c r="N7554">
        <v>25.2</v>
      </c>
      <c r="O7554">
        <v>0</v>
      </c>
      <c r="P7554">
        <v>71638</v>
      </c>
      <c r="Q7554">
        <v>304</v>
      </c>
      <c r="R7554">
        <v>235.65</v>
      </c>
      <c r="S7554">
        <v>28.329000000000001</v>
      </c>
      <c r="T7554">
        <v>6.359</v>
      </c>
      <c r="U7554">
        <v>15.930400000000001</v>
      </c>
      <c r="V7554">
        <v>-99999</v>
      </c>
      <c r="AC7554">
        <v>25.23</v>
      </c>
      <c r="AD7554">
        <v>25.23</v>
      </c>
      <c r="AH7554" s="85">
        <f>IF(AND(M7554&lt;Variables!$G$6,M7554&gt;Variables!$G$5),0,1)</f>
        <v>1</v>
      </c>
      <c r="AI7554" s="85">
        <f t="shared" si="653"/>
        <v>1</v>
      </c>
      <c r="AJ7554" s="85">
        <f>IF(I7554&gt;Variables!$G$7,0,1)</f>
        <v>0</v>
      </c>
      <c r="AK7554" s="85">
        <f>IF(F7554&gt;Variables!$G$8,0,1)</f>
        <v>1</v>
      </c>
      <c r="AL7554" s="85">
        <f>IF(G7554&gt;Variables!$G$9,0,1)</f>
        <v>1</v>
      </c>
      <c r="AM7554" s="85">
        <f>IF(AND(K7554&gt;Variables!$G$10,K7554&lt;Variables!$G$11),0,1)</f>
        <v>1</v>
      </c>
      <c r="AN7554" s="103">
        <f>IF(H7554&lt;Variables!$G$13,1,0)</f>
        <v>1</v>
      </c>
      <c r="AO7554" s="101">
        <f>IF(R7554&lt;Variables!$G$12,0,1)</f>
        <v>1</v>
      </c>
      <c r="AP7554" s="86">
        <f t="shared" si="654"/>
        <v>1</v>
      </c>
      <c r="AR7554">
        <v>0</v>
      </c>
      <c r="AS7554">
        <v>0</v>
      </c>
      <c r="AT7554">
        <v>0</v>
      </c>
      <c r="AU7554">
        <v>0</v>
      </c>
      <c r="BA7554">
        <v>0</v>
      </c>
    </row>
    <row r="7555" spans="3:53" ht="12.75" x14ac:dyDescent="0.2">
      <c r="C7555" t="s">
        <v>1129</v>
      </c>
      <c r="D7555" t="s">
        <v>530</v>
      </c>
      <c r="E7555">
        <v>23.7</v>
      </c>
      <c r="F7555">
        <v>20.25</v>
      </c>
      <c r="G7555">
        <v>-5.0999999999999996</v>
      </c>
      <c r="H7555">
        <v>201.8</v>
      </c>
      <c r="I7555">
        <v>-14.207000000000001</v>
      </c>
      <c r="J7555" t="s">
        <v>78</v>
      </c>
      <c r="K7555">
        <v>43.81</v>
      </c>
      <c r="L7555">
        <v>24.015315789473689</v>
      </c>
      <c r="M7555">
        <v>-1.2122088754764031</v>
      </c>
      <c r="N7555">
        <v>24.204983673469389</v>
      </c>
      <c r="O7555">
        <v>-1.9863003419265699</v>
      </c>
      <c r="P7555">
        <v>1700000</v>
      </c>
      <c r="Q7555">
        <v>329330</v>
      </c>
      <c r="R7555">
        <v>5.16</v>
      </c>
      <c r="S7555">
        <v>28.329000000000001</v>
      </c>
      <c r="T7555">
        <v>6.359</v>
      </c>
      <c r="U7555">
        <v>15.930400000000001</v>
      </c>
      <c r="V7555">
        <v>2.3127187121139801</v>
      </c>
      <c r="AC7555">
        <v>25.5</v>
      </c>
      <c r="AD7555">
        <v>21.58</v>
      </c>
      <c r="AH7555" s="85">
        <f>IF(AND(M7555&lt;Variables!$G$6,M7555&gt;Variables!$G$5),0,1)</f>
        <v>1</v>
      </c>
      <c r="AI7555" s="85">
        <f t="shared" si="653"/>
        <v>1</v>
      </c>
      <c r="AJ7555" s="85">
        <f>IF(I7555&gt;Variables!$G$7,0,1)</f>
        <v>1</v>
      </c>
      <c r="AK7555" s="85">
        <f>IF(F7555&gt;Variables!$G$8,0,1)</f>
        <v>0</v>
      </c>
      <c r="AL7555" s="85">
        <f>IF(G7555&gt;Variables!$G$9,0,1)</f>
        <v>1</v>
      </c>
      <c r="AM7555" s="85">
        <f>IF(AND(K7555&gt;Variables!$G$10,K7555&lt;Variables!$G$11),0,1)</f>
        <v>1</v>
      </c>
      <c r="AN7555" s="103">
        <f>IF(H7555&lt;Variables!$G$13,1,0)</f>
        <v>1</v>
      </c>
      <c r="AO7555" s="101">
        <f>IF(R7555&lt;Variables!$G$12,0,1)</f>
        <v>1</v>
      </c>
      <c r="AP7555" s="86">
        <f t="shared" si="654"/>
        <v>1</v>
      </c>
      <c r="AR7555">
        <v>0</v>
      </c>
      <c r="AS7555">
        <v>0</v>
      </c>
      <c r="AT7555">
        <v>1</v>
      </c>
      <c r="AU7555">
        <v>0</v>
      </c>
      <c r="BA7555">
        <v>-2.25</v>
      </c>
    </row>
    <row r="7556" spans="3:53" ht="12.75" x14ac:dyDescent="0.2">
      <c r="C7556" t="s">
        <v>1129</v>
      </c>
      <c r="D7556" t="s">
        <v>892</v>
      </c>
      <c r="E7556">
        <v>75.67</v>
      </c>
      <c r="F7556">
        <v>13.85</v>
      </c>
      <c r="G7556">
        <v>9.9600000000000009</v>
      </c>
      <c r="H7556">
        <v>2570</v>
      </c>
      <c r="I7556">
        <v>17.492000000000001</v>
      </c>
      <c r="J7556" t="s">
        <v>78</v>
      </c>
      <c r="K7556">
        <v>52.98</v>
      </c>
      <c r="L7556">
        <v>75.919059999999988</v>
      </c>
      <c r="M7556">
        <v>-0.19634068177344599</v>
      </c>
      <c r="N7556">
        <v>74.378739999999993</v>
      </c>
      <c r="O7556">
        <v>1.8705076208604809</v>
      </c>
      <c r="P7556">
        <v>2100000</v>
      </c>
      <c r="Q7556">
        <v>1767000</v>
      </c>
      <c r="R7556">
        <v>1.19</v>
      </c>
      <c r="S7556">
        <v>28.329000000000001</v>
      </c>
      <c r="T7556">
        <v>6.359</v>
      </c>
      <c r="U7556">
        <v>15.930400000000001</v>
      </c>
      <c r="V7556">
        <v>2.4046674127552148</v>
      </c>
      <c r="AC7556">
        <v>86.92</v>
      </c>
      <c r="AD7556">
        <v>74.400000000000006</v>
      </c>
      <c r="AH7556" s="85">
        <f>IF(AND(M7556&lt;Variables!$G$6,M7556&gt;Variables!$G$5),0,1)</f>
        <v>1</v>
      </c>
      <c r="AI7556" s="85">
        <f t="shared" si="653"/>
        <v>0</v>
      </c>
      <c r="AJ7556" s="85">
        <f>IF(I7556&gt;Variables!$G$7,0,1)</f>
        <v>0</v>
      </c>
      <c r="AK7556" s="85">
        <f>IF(F7556&gt;Variables!$G$8,0,1)</f>
        <v>0</v>
      </c>
      <c r="AL7556" s="85">
        <f>IF(G7556&gt;Variables!$G$9,0,1)</f>
        <v>1</v>
      </c>
      <c r="AM7556" s="85">
        <f>IF(AND(K7556&gt;Variables!$G$10,K7556&lt;Variables!$G$11),0,1)</f>
        <v>0</v>
      </c>
      <c r="AN7556" s="103">
        <f>IF(H7556&lt;Variables!$G$13,1,0)</f>
        <v>0</v>
      </c>
      <c r="AO7556" s="101">
        <f>IF(R7556&lt;Variables!$G$12,0,1)</f>
        <v>0</v>
      </c>
      <c r="AP7556" s="86">
        <f t="shared" si="654"/>
        <v>1</v>
      </c>
      <c r="AR7556">
        <v>1</v>
      </c>
      <c r="AS7556">
        <v>0</v>
      </c>
      <c r="AT7556">
        <v>0</v>
      </c>
      <c r="AU7556">
        <v>0</v>
      </c>
      <c r="BA7556">
        <v>2</v>
      </c>
    </row>
    <row r="7557" spans="3:53" ht="12.75" x14ac:dyDescent="0.2">
      <c r="C7557" t="s">
        <v>1129</v>
      </c>
      <c r="D7557" t="s">
        <v>624</v>
      </c>
      <c r="E7557">
        <v>0.02</v>
      </c>
      <c r="F7557">
        <v>11.8</v>
      </c>
      <c r="G7557">
        <v>11.53</v>
      </c>
      <c r="H7557">
        <v>-99999</v>
      </c>
      <c r="I7557">
        <v>-66.257000000000005</v>
      </c>
      <c r="J7557" t="s">
        <v>78</v>
      </c>
      <c r="K7557">
        <v>52.02</v>
      </c>
      <c r="L7557">
        <v>1.7911764705882349E-2</v>
      </c>
      <c r="M7557">
        <v>-6.5681444991792834E-2</v>
      </c>
      <c r="N7557">
        <v>1.7830645161290321E-2</v>
      </c>
      <c r="O7557">
        <v>0.38896426956127239</v>
      </c>
      <c r="P7557">
        <v>4274000</v>
      </c>
      <c r="Q7557">
        <v>8096999.9999999991</v>
      </c>
      <c r="R7557">
        <v>0.53</v>
      </c>
      <c r="S7557">
        <v>28.329000000000001</v>
      </c>
      <c r="T7557">
        <v>6.359</v>
      </c>
      <c r="U7557">
        <v>15.930400000000001</v>
      </c>
      <c r="V7557">
        <v>2.3900180873563222</v>
      </c>
      <c r="AC7557">
        <v>2.8000000000000001E-2</v>
      </c>
      <c r="AD7557">
        <v>1.7899999999999999E-2</v>
      </c>
      <c r="AH7557" s="85">
        <f>IF(AND(M7557&lt;Variables!$G$6,M7557&gt;Variables!$G$5),0,1)</f>
        <v>1</v>
      </c>
      <c r="AI7557" s="85">
        <f t="shared" si="653"/>
        <v>0</v>
      </c>
      <c r="AJ7557" s="85">
        <f>IF(I7557&gt;Variables!$G$7,0,1)</f>
        <v>1</v>
      </c>
      <c r="AK7557" s="85">
        <f>IF(F7557&gt;Variables!$G$8,0,1)</f>
        <v>0</v>
      </c>
      <c r="AL7557" s="85">
        <f>IF(G7557&gt;Variables!$G$9,0,1)</f>
        <v>1</v>
      </c>
      <c r="AM7557" s="85">
        <f>IF(AND(K7557&gt;Variables!$G$10,K7557&lt;Variables!$G$11),0,1)</f>
        <v>0</v>
      </c>
      <c r="AN7557" s="103">
        <f>IF(H7557&lt;Variables!$G$13,1,0)</f>
        <v>1</v>
      </c>
      <c r="AO7557" s="101">
        <f>IF(R7557&lt;Variables!$G$12,0,1)</f>
        <v>0</v>
      </c>
      <c r="AP7557" s="86">
        <f t="shared" si="654"/>
        <v>1</v>
      </c>
      <c r="AR7557">
        <v>1</v>
      </c>
      <c r="AS7557">
        <v>0</v>
      </c>
      <c r="AT7557">
        <v>0</v>
      </c>
      <c r="AU7557">
        <v>0</v>
      </c>
      <c r="BA7557">
        <v>2</v>
      </c>
    </row>
    <row r="7558" spans="3:53" ht="12.75" x14ac:dyDescent="0.2">
      <c r="C7558" t="s">
        <v>1129</v>
      </c>
      <c r="D7558" t="s">
        <v>1106</v>
      </c>
      <c r="E7558">
        <v>4.0599999999999996</v>
      </c>
      <c r="F7558">
        <v>26.9</v>
      </c>
      <c r="G7558">
        <v>6.92</v>
      </c>
      <c r="H7558">
        <v>219.72</v>
      </c>
      <c r="I7558">
        <v>-11.763999999999999</v>
      </c>
      <c r="J7558" t="s">
        <v>78</v>
      </c>
      <c r="K7558">
        <v>44.84</v>
      </c>
      <c r="L7558">
        <v>4.1784499999999998</v>
      </c>
      <c r="M7558">
        <v>-2.7629862748148248</v>
      </c>
      <c r="N7558">
        <v>4.0475599999999998</v>
      </c>
      <c r="O7558">
        <v>0.38146438842166391</v>
      </c>
      <c r="P7558">
        <v>9380000</v>
      </c>
      <c r="Q7558">
        <v>638420</v>
      </c>
      <c r="R7558">
        <v>14.69</v>
      </c>
      <c r="S7558">
        <v>28.329000000000001</v>
      </c>
      <c r="T7558">
        <v>6.359</v>
      </c>
      <c r="U7558">
        <v>15.930400000000001</v>
      </c>
      <c r="V7558">
        <v>2.344205800638993</v>
      </c>
      <c r="AC7558">
        <v>4.7300000000000004</v>
      </c>
      <c r="AD7558">
        <v>3.38</v>
      </c>
      <c r="AH7558" s="85">
        <f>IF(AND(M7558&lt;Variables!$G$6,M7558&gt;Variables!$G$5),0,1)</f>
        <v>0</v>
      </c>
      <c r="AI7558" s="85">
        <f t="shared" si="653"/>
        <v>0</v>
      </c>
      <c r="AJ7558" s="85">
        <f>IF(I7558&gt;Variables!$G$7,0,1)</f>
        <v>1</v>
      </c>
      <c r="AK7558" s="85">
        <f>IF(F7558&gt;Variables!$G$8,0,1)</f>
        <v>0</v>
      </c>
      <c r="AL7558" s="85">
        <f>IF(G7558&gt;Variables!$G$9,0,1)</f>
        <v>1</v>
      </c>
      <c r="AM7558" s="85">
        <f>IF(AND(K7558&gt;Variables!$G$10,K7558&lt;Variables!$G$11),0,1)</f>
        <v>1</v>
      </c>
      <c r="AN7558" s="103">
        <f>IF(H7558&lt;Variables!$G$13,1,0)</f>
        <v>1</v>
      </c>
      <c r="AO7558" s="101">
        <f>IF(R7558&lt;Variables!$G$12,0,1)</f>
        <v>1</v>
      </c>
      <c r="AP7558" s="86">
        <f t="shared" si="654"/>
        <v>1</v>
      </c>
      <c r="AR7558">
        <v>1</v>
      </c>
      <c r="AS7558">
        <v>0</v>
      </c>
      <c r="AT7558">
        <v>0</v>
      </c>
      <c r="AU7558">
        <v>0</v>
      </c>
      <c r="BA7558">
        <v>2</v>
      </c>
    </row>
    <row r="7559" spans="3:53" ht="12.75" x14ac:dyDescent="0.2">
      <c r="C7559" t="s">
        <v>1133</v>
      </c>
      <c r="D7559" t="s">
        <v>1118</v>
      </c>
      <c r="E7559">
        <v>5.04</v>
      </c>
      <c r="F7559">
        <v>14.16</v>
      </c>
      <c r="G7559">
        <v>15.27</v>
      </c>
      <c r="H7559">
        <v>-99999</v>
      </c>
      <c r="I7559">
        <v>-1.0999999999999999E-2</v>
      </c>
      <c r="J7559" t="s">
        <v>76</v>
      </c>
      <c r="K7559">
        <v>59.99</v>
      </c>
      <c r="L7559">
        <v>5.0552142857142854</v>
      </c>
      <c r="M7559">
        <v>-0.46910544981842212</v>
      </c>
      <c r="N7559">
        <v>5.0177666666666658</v>
      </c>
      <c r="O7559">
        <v>0.27369414015533777</v>
      </c>
      <c r="P7559">
        <v>58728</v>
      </c>
      <c r="Q7559">
        <v>23565</v>
      </c>
      <c r="R7559">
        <v>2.4900000000000002</v>
      </c>
      <c r="S7559">
        <v>28.841000000000001</v>
      </c>
      <c r="T7559">
        <v>7.0119999999999996</v>
      </c>
      <c r="U7559">
        <v>16.305599999999998</v>
      </c>
      <c r="V7559">
        <v>2.496227359320645</v>
      </c>
      <c r="AC7559">
        <v>8.75</v>
      </c>
      <c r="AD7559">
        <v>4.9800000000000004</v>
      </c>
      <c r="AH7559" s="85">
        <f>IF(AND(M7559&lt;Variables!$G$6,M7559&gt;Variables!$G$5),0,1)</f>
        <v>1</v>
      </c>
      <c r="AI7559" s="85">
        <f t="shared" si="653"/>
        <v>0</v>
      </c>
      <c r="AJ7559" s="85">
        <f>IF(I7559&gt;Variables!$G$7,0,1)</f>
        <v>1</v>
      </c>
      <c r="AK7559" s="85">
        <f>IF(F7559&gt;Variables!$G$8,0,1)</f>
        <v>0</v>
      </c>
      <c r="AL7559" s="85">
        <f>IF(G7559&gt;Variables!$G$9,0,1)</f>
        <v>0</v>
      </c>
      <c r="AM7559" s="85">
        <f>IF(AND(K7559&gt;Variables!$G$10,K7559&lt;Variables!$G$11),0,1)</f>
        <v>0</v>
      </c>
      <c r="AN7559" s="103">
        <f>IF(H7559&lt;Variables!$G$13,1,0)</f>
        <v>1</v>
      </c>
      <c r="AO7559" s="101">
        <f>IF(R7559&lt;Variables!$G$12,0,1)</f>
        <v>1</v>
      </c>
      <c r="AP7559" s="86">
        <f t="shared" si="654"/>
        <v>0</v>
      </c>
      <c r="AR7559">
        <v>1</v>
      </c>
      <c r="AS7559">
        <v>0</v>
      </c>
      <c r="AT7559">
        <v>0</v>
      </c>
      <c r="AU7559">
        <v>0</v>
      </c>
      <c r="BA7559">
        <v>2</v>
      </c>
    </row>
    <row r="7560" spans="3:53" ht="12.75" x14ac:dyDescent="0.2">
      <c r="C7560" t="s">
        <v>1133</v>
      </c>
      <c r="D7560" t="s">
        <v>1131</v>
      </c>
      <c r="E7560">
        <v>39.590000000000003</v>
      </c>
      <c r="F7560">
        <v>16.329999999999998</v>
      </c>
      <c r="G7560">
        <v>17.37</v>
      </c>
      <c r="H7560">
        <v>1490</v>
      </c>
      <c r="I7560">
        <v>115.529</v>
      </c>
      <c r="J7560" t="s">
        <v>76</v>
      </c>
      <c r="K7560">
        <v>52.49</v>
      </c>
      <c r="L7560">
        <v>39.57324736842105</v>
      </c>
      <c r="M7560">
        <v>4.2333224319420909E-2</v>
      </c>
      <c r="N7560">
        <v>39.673334042553194</v>
      </c>
      <c r="O7560">
        <v>-0.21005051519947099</v>
      </c>
      <c r="P7560">
        <v>364600</v>
      </c>
      <c r="Q7560">
        <v>358060</v>
      </c>
      <c r="R7560">
        <v>1.02</v>
      </c>
      <c r="S7560">
        <v>28.841000000000001</v>
      </c>
      <c r="T7560">
        <v>7.0119999999999996</v>
      </c>
      <c r="U7560">
        <v>16.305599999999998</v>
      </c>
      <c r="V7560">
        <v>2.3913913128716269</v>
      </c>
      <c r="AC7560">
        <v>40</v>
      </c>
      <c r="AD7560">
        <v>38.72</v>
      </c>
      <c r="AH7560" s="85">
        <f>IF(AND(M7560&lt;Variables!$G$6,M7560&gt;Variables!$G$5),0,1)</f>
        <v>1</v>
      </c>
      <c r="AI7560" s="85">
        <f t="shared" si="653"/>
        <v>1</v>
      </c>
      <c r="AJ7560" s="85">
        <f>IF(I7560&gt;Variables!$G$7,0,1)</f>
        <v>0</v>
      </c>
      <c r="AK7560" s="85">
        <f>IF(F7560&gt;Variables!$G$8,0,1)</f>
        <v>0</v>
      </c>
      <c r="AL7560" s="85">
        <f>IF(G7560&gt;Variables!$G$9,0,1)</f>
        <v>0</v>
      </c>
      <c r="AM7560" s="85">
        <f>IF(AND(K7560&gt;Variables!$G$10,K7560&lt;Variables!$G$11),0,1)</f>
        <v>0</v>
      </c>
      <c r="AN7560" s="103">
        <f>IF(H7560&lt;Variables!$G$13,1,0)</f>
        <v>1</v>
      </c>
      <c r="AO7560" s="101">
        <f>IF(R7560&lt;Variables!$G$12,0,1)</f>
        <v>0</v>
      </c>
      <c r="AP7560" s="86">
        <f t="shared" si="654"/>
        <v>0</v>
      </c>
      <c r="AR7560">
        <v>0</v>
      </c>
      <c r="AS7560">
        <v>0</v>
      </c>
      <c r="AT7560">
        <v>1</v>
      </c>
      <c r="AU7560">
        <v>0</v>
      </c>
      <c r="BA7560">
        <v>-0.8</v>
      </c>
    </row>
    <row r="7561" spans="3:53" ht="12.75" x14ac:dyDescent="0.2">
      <c r="C7561" t="s">
        <v>1133</v>
      </c>
      <c r="D7561" t="s">
        <v>1107</v>
      </c>
      <c r="E7561">
        <v>3.5</v>
      </c>
      <c r="F7561">
        <v>26.71</v>
      </c>
      <c r="G7561">
        <v>-15.55</v>
      </c>
      <c r="H7561">
        <v>56.73</v>
      </c>
      <c r="I7561">
        <v>-76.171999999999997</v>
      </c>
      <c r="J7561" t="s">
        <v>76</v>
      </c>
      <c r="K7561">
        <v>63.25</v>
      </c>
      <c r="L7561">
        <v>3.4471250000000002</v>
      </c>
      <c r="M7561">
        <v>2.4041773942053171</v>
      </c>
      <c r="N7561">
        <v>3.460065999999999</v>
      </c>
      <c r="O7561">
        <v>2.021175318621101</v>
      </c>
      <c r="P7561">
        <v>30880000</v>
      </c>
      <c r="Q7561">
        <v>1410000</v>
      </c>
      <c r="R7561">
        <v>21.9</v>
      </c>
      <c r="S7561">
        <v>28.841000000000001</v>
      </c>
      <c r="T7561">
        <v>7.0119999999999996</v>
      </c>
      <c r="U7561">
        <v>16.305599999999998</v>
      </c>
      <c r="V7561">
        <v>2.3497631355840012</v>
      </c>
      <c r="AC7561">
        <v>3.72</v>
      </c>
      <c r="AD7561">
        <v>2.96</v>
      </c>
      <c r="AH7561" s="85">
        <f>IF(AND(M7561&lt;Variables!$G$6,M7561&gt;Variables!$G$5),0,1)</f>
        <v>1</v>
      </c>
      <c r="AI7561" s="85">
        <f t="shared" si="653"/>
        <v>1</v>
      </c>
      <c r="AJ7561" s="85">
        <f>IF(I7561&gt;Variables!$G$7,0,1)</f>
        <v>1</v>
      </c>
      <c r="AK7561" s="85">
        <f>IF(F7561&gt;Variables!$G$8,0,1)</f>
        <v>0</v>
      </c>
      <c r="AL7561" s="85">
        <f>IF(G7561&gt;Variables!$G$9,0,1)</f>
        <v>1</v>
      </c>
      <c r="AM7561" s="85">
        <f>IF(AND(K7561&gt;Variables!$G$10,K7561&lt;Variables!$G$11),0,1)</f>
        <v>0</v>
      </c>
      <c r="AN7561" s="103">
        <f>IF(H7561&lt;Variables!$G$13,1,0)</f>
        <v>1</v>
      </c>
      <c r="AO7561" s="101">
        <f>IF(R7561&lt;Variables!$G$12,0,1)</f>
        <v>1</v>
      </c>
      <c r="AP7561" s="86">
        <f t="shared" si="654"/>
        <v>0</v>
      </c>
      <c r="AR7561">
        <v>1</v>
      </c>
      <c r="AS7561">
        <v>0</v>
      </c>
      <c r="AT7561">
        <v>0</v>
      </c>
      <c r="AU7561">
        <v>0</v>
      </c>
      <c r="BA7561">
        <v>2</v>
      </c>
    </row>
    <row r="7562" spans="3:53" ht="12.75" x14ac:dyDescent="0.2">
      <c r="C7562" t="s">
        <v>1133</v>
      </c>
      <c r="D7562" t="s">
        <v>251</v>
      </c>
      <c r="E7562">
        <v>15.23</v>
      </c>
      <c r="F7562">
        <v>7.68</v>
      </c>
      <c r="G7562">
        <v>5.27</v>
      </c>
      <c r="H7562">
        <v>5810</v>
      </c>
      <c r="I7562">
        <v>18.882999999999999</v>
      </c>
      <c r="J7562" t="s">
        <v>78</v>
      </c>
      <c r="K7562">
        <v>54.26</v>
      </c>
      <c r="L7562">
        <v>15.5303</v>
      </c>
      <c r="M7562">
        <v>-1.032175811156264</v>
      </c>
      <c r="N7562">
        <v>14.754294</v>
      </c>
      <c r="O7562">
        <v>4.1730631096276074</v>
      </c>
      <c r="P7562">
        <v>62545000</v>
      </c>
      <c r="Q7562">
        <v>43496000</v>
      </c>
      <c r="R7562">
        <v>1.44</v>
      </c>
      <c r="S7562">
        <v>28.841000000000001</v>
      </c>
      <c r="T7562">
        <v>7.0119999999999996</v>
      </c>
      <c r="U7562">
        <v>16.305599999999998</v>
      </c>
      <c r="V7562">
        <v>2.4506689062336209</v>
      </c>
      <c r="AC7562">
        <v>15.62</v>
      </c>
      <c r="AD7562">
        <v>14.5</v>
      </c>
      <c r="AH7562" s="85">
        <f>IF(AND(M7562&lt;Variables!$G$6,M7562&gt;Variables!$G$5),0,1)</f>
        <v>1</v>
      </c>
      <c r="AI7562" s="85">
        <f t="shared" si="653"/>
        <v>0</v>
      </c>
      <c r="AJ7562" s="85">
        <f>IF(I7562&gt;Variables!$G$7,0,1)</f>
        <v>0</v>
      </c>
      <c r="AK7562" s="85">
        <f>IF(F7562&gt;Variables!$G$8,0,1)</f>
        <v>1</v>
      </c>
      <c r="AL7562" s="85">
        <f>IF(G7562&gt;Variables!$G$9,0,1)</f>
        <v>1</v>
      </c>
      <c r="AM7562" s="85">
        <f>IF(AND(K7562&gt;Variables!$G$10,K7562&lt;Variables!$G$11),0,1)</f>
        <v>0</v>
      </c>
      <c r="AN7562" s="103">
        <f>IF(H7562&lt;Variables!$G$13,1,0)</f>
        <v>0</v>
      </c>
      <c r="AO7562" s="101">
        <f>IF(R7562&lt;Variables!$G$12,0,1)</f>
        <v>0</v>
      </c>
      <c r="AP7562" s="86">
        <f t="shared" si="654"/>
        <v>1</v>
      </c>
      <c r="AR7562">
        <v>0</v>
      </c>
      <c r="AS7562">
        <v>0</v>
      </c>
      <c r="AT7562">
        <v>1</v>
      </c>
      <c r="AU7562">
        <v>0</v>
      </c>
      <c r="BA7562">
        <v>-2.25</v>
      </c>
    </row>
    <row r="7563" spans="3:53" ht="12.75" x14ac:dyDescent="0.2">
      <c r="C7563" t="s">
        <v>1133</v>
      </c>
      <c r="D7563" t="s">
        <v>364</v>
      </c>
      <c r="E7563">
        <v>19</v>
      </c>
      <c r="F7563">
        <v>7.65</v>
      </c>
      <c r="G7563">
        <v>0.42</v>
      </c>
      <c r="H7563">
        <v>12030</v>
      </c>
      <c r="I7563">
        <v>10.971</v>
      </c>
      <c r="J7563" t="s">
        <v>76</v>
      </c>
      <c r="K7563">
        <v>56.79</v>
      </c>
      <c r="L7563">
        <v>18.978010000000001</v>
      </c>
      <c r="M7563">
        <v>0.1158709474807888</v>
      </c>
      <c r="N7563">
        <v>18.988222</v>
      </c>
      <c r="O7563">
        <v>6.2027924468142287E-2</v>
      </c>
      <c r="P7563">
        <v>1966000</v>
      </c>
      <c r="Q7563">
        <v>702215</v>
      </c>
      <c r="R7563">
        <v>2.8</v>
      </c>
      <c r="S7563">
        <v>28.841000000000001</v>
      </c>
      <c r="T7563">
        <v>7.0119999999999996</v>
      </c>
      <c r="U7563">
        <v>16.305599999999998</v>
      </c>
      <c r="V7563">
        <v>2.4320595817034558</v>
      </c>
      <c r="AC7563">
        <v>19.004999999999999</v>
      </c>
      <c r="AD7563">
        <v>18.670000000000002</v>
      </c>
      <c r="AH7563" s="85">
        <f>IF(AND(M7563&lt;Variables!$G$6,M7563&gt;Variables!$G$5),0,1)</f>
        <v>1</v>
      </c>
      <c r="AI7563" s="85">
        <f t="shared" si="653"/>
        <v>1</v>
      </c>
      <c r="AJ7563" s="85">
        <f>IF(I7563&gt;Variables!$G$7,0,1)</f>
        <v>0</v>
      </c>
      <c r="AK7563" s="85">
        <f>IF(F7563&gt;Variables!$G$8,0,1)</f>
        <v>1</v>
      </c>
      <c r="AL7563" s="85">
        <f>IF(G7563&gt;Variables!$G$9,0,1)</f>
        <v>1</v>
      </c>
      <c r="AM7563" s="85">
        <f>IF(AND(K7563&gt;Variables!$G$10,K7563&lt;Variables!$G$11),0,1)</f>
        <v>0</v>
      </c>
      <c r="AN7563" s="103">
        <f>IF(H7563&lt;Variables!$G$13,1,0)</f>
        <v>0</v>
      </c>
      <c r="AO7563" s="101">
        <f>IF(R7563&lt;Variables!$G$12,0,1)</f>
        <v>1</v>
      </c>
      <c r="AP7563" s="86">
        <f t="shared" si="654"/>
        <v>0</v>
      </c>
      <c r="AR7563">
        <v>0</v>
      </c>
      <c r="AS7563">
        <v>0</v>
      </c>
      <c r="AT7563">
        <v>0</v>
      </c>
      <c r="AU7563">
        <v>1</v>
      </c>
      <c r="BA7563">
        <v>-0.97</v>
      </c>
    </row>
    <row r="7564" spans="3:53" ht="12.75" x14ac:dyDescent="0.2">
      <c r="C7564" t="s">
        <v>1133</v>
      </c>
      <c r="D7564" t="s">
        <v>1132</v>
      </c>
      <c r="E7564">
        <v>3.19</v>
      </c>
      <c r="F7564">
        <v>29.32</v>
      </c>
      <c r="G7564">
        <v>22.22</v>
      </c>
      <c r="H7564">
        <v>144.41999999999999</v>
      </c>
      <c r="I7564">
        <v>-79.322000000000003</v>
      </c>
      <c r="J7564" t="s">
        <v>78</v>
      </c>
      <c r="K7564">
        <v>50.65</v>
      </c>
      <c r="L7564">
        <v>3.2076349999999998</v>
      </c>
      <c r="M7564">
        <v>-0.54978200449863679</v>
      </c>
      <c r="N7564">
        <v>3.1455359999999999</v>
      </c>
      <c r="O7564">
        <v>1.413558770269983</v>
      </c>
      <c r="P7564">
        <v>8540000</v>
      </c>
      <c r="Q7564">
        <v>1620000</v>
      </c>
      <c r="R7564">
        <v>5.27</v>
      </c>
      <c r="S7564">
        <v>28.841000000000001</v>
      </c>
      <c r="T7564">
        <v>7.0119999999999996</v>
      </c>
      <c r="U7564">
        <v>16.305599999999998</v>
      </c>
      <c r="V7564">
        <v>2.389060382895809</v>
      </c>
      <c r="AC7564">
        <v>3.4</v>
      </c>
      <c r="AD7564">
        <v>2.82</v>
      </c>
      <c r="AH7564" s="85">
        <f>IF(AND(M7564&lt;Variables!$G$6,M7564&gt;Variables!$G$5),0,1)</f>
        <v>1</v>
      </c>
      <c r="AI7564" s="85">
        <f t="shared" si="653"/>
        <v>0</v>
      </c>
      <c r="AJ7564" s="85">
        <f>IF(I7564&gt;Variables!$G$7,0,1)</f>
        <v>1</v>
      </c>
      <c r="AK7564" s="85">
        <f>IF(F7564&gt;Variables!$G$8,0,1)</f>
        <v>0</v>
      </c>
      <c r="AL7564" s="85">
        <f>IF(G7564&gt;Variables!$G$9,0,1)</f>
        <v>0</v>
      </c>
      <c r="AM7564" s="85">
        <f>IF(AND(K7564&gt;Variables!$G$10,K7564&lt;Variables!$G$11),0,1)</f>
        <v>0</v>
      </c>
      <c r="AN7564" s="103">
        <f>IF(H7564&lt;Variables!$G$13,1,0)</f>
        <v>1</v>
      </c>
      <c r="AO7564" s="101">
        <f>IF(R7564&lt;Variables!$G$12,0,1)</f>
        <v>1</v>
      </c>
      <c r="AP7564" s="86">
        <f t="shared" si="654"/>
        <v>1</v>
      </c>
      <c r="AR7564">
        <v>0</v>
      </c>
      <c r="AS7564">
        <v>0</v>
      </c>
      <c r="AT7564">
        <v>1</v>
      </c>
      <c r="AU7564">
        <v>0</v>
      </c>
      <c r="BA7564">
        <v>-2.25</v>
      </c>
    </row>
    <row r="7565" spans="3:53" ht="12.75" x14ac:dyDescent="0.2">
      <c r="C7565" t="s">
        <v>1133</v>
      </c>
      <c r="D7565" t="s">
        <v>530</v>
      </c>
      <c r="E7565">
        <v>21.78</v>
      </c>
      <c r="F7565">
        <v>12.48</v>
      </c>
      <c r="G7565">
        <v>-11.6</v>
      </c>
      <c r="H7565">
        <v>201.8</v>
      </c>
      <c r="I7565">
        <v>-14.531000000000001</v>
      </c>
      <c r="J7565" t="s">
        <v>78</v>
      </c>
      <c r="K7565">
        <v>29.33</v>
      </c>
      <c r="L7565">
        <v>23.564744999999998</v>
      </c>
      <c r="M7565">
        <v>-6.2158321679271316</v>
      </c>
      <c r="N7565">
        <v>23.995871999999999</v>
      </c>
      <c r="O7565">
        <v>-7.9008256086713473</v>
      </c>
      <c r="P7565">
        <v>1790000</v>
      </c>
      <c r="Q7565">
        <v>329330</v>
      </c>
      <c r="R7565">
        <v>5.44</v>
      </c>
      <c r="S7565">
        <v>28.841000000000001</v>
      </c>
      <c r="T7565">
        <v>7.0119999999999996</v>
      </c>
      <c r="U7565">
        <v>16.305599999999998</v>
      </c>
      <c r="V7565">
        <v>1.9434165837349819</v>
      </c>
      <c r="AC7565">
        <v>25.5</v>
      </c>
      <c r="AD7565">
        <v>21.58</v>
      </c>
      <c r="AH7565" s="85">
        <f>IF(AND(M7565&lt;Variables!$G$6,M7565&gt;Variables!$G$5),0,1)</f>
        <v>1</v>
      </c>
      <c r="AI7565" s="85">
        <f t="shared" ref="AI7565:AI7628" si="655">IF(L7565&gt;N7565,0,1)</f>
        <v>1</v>
      </c>
      <c r="AJ7565" s="85">
        <f>IF(I7565&gt;Variables!$G$7,0,1)</f>
        <v>1</v>
      </c>
      <c r="AK7565" s="85">
        <f>IF(F7565&gt;Variables!$G$8,0,1)</f>
        <v>0</v>
      </c>
      <c r="AL7565" s="85">
        <f>IF(G7565&gt;Variables!$G$9,0,1)</f>
        <v>1</v>
      </c>
      <c r="AM7565" s="85">
        <f>IF(AND(K7565&gt;Variables!$G$10,K7565&lt;Variables!$G$11),0,1)</f>
        <v>1</v>
      </c>
      <c r="AN7565" s="103">
        <f>IF(H7565&lt;Variables!$G$13,1,0)</f>
        <v>1</v>
      </c>
      <c r="AO7565" s="101">
        <f>IF(R7565&lt;Variables!$G$12,0,1)</f>
        <v>1</v>
      </c>
      <c r="AP7565" s="86">
        <f t="shared" ref="AP7565:AP7628" si="656">IF(J7565="Pass", 0,1)</f>
        <v>1</v>
      </c>
      <c r="AR7565">
        <v>1</v>
      </c>
      <c r="AS7565">
        <v>0</v>
      </c>
      <c r="AT7565">
        <v>0</v>
      </c>
      <c r="AU7565">
        <v>0</v>
      </c>
      <c r="BA7565">
        <v>2</v>
      </c>
    </row>
    <row r="7566" spans="3:53" ht="12.75" x14ac:dyDescent="0.2">
      <c r="C7566" t="s">
        <v>1133</v>
      </c>
      <c r="D7566" t="s">
        <v>1126</v>
      </c>
      <c r="E7566">
        <v>40.75</v>
      </c>
      <c r="F7566">
        <v>5.72</v>
      </c>
      <c r="G7566">
        <v>4.76</v>
      </c>
      <c r="H7566">
        <v>30010</v>
      </c>
      <c r="I7566">
        <v>-1.244</v>
      </c>
      <c r="J7566" t="s">
        <v>78</v>
      </c>
      <c r="K7566">
        <v>54.03</v>
      </c>
      <c r="L7566">
        <v>40.811610000000002</v>
      </c>
      <c r="M7566">
        <v>-0.1509619444074902</v>
      </c>
      <c r="N7566">
        <v>40.462279999999993</v>
      </c>
      <c r="O7566">
        <v>0.71108202503666951</v>
      </c>
      <c r="P7566">
        <v>5593000</v>
      </c>
      <c r="Q7566">
        <v>15397000</v>
      </c>
      <c r="R7566">
        <v>0.36</v>
      </c>
      <c r="S7566">
        <v>28.841000000000001</v>
      </c>
      <c r="T7566">
        <v>7.0119999999999996</v>
      </c>
      <c r="U7566">
        <v>16.305599999999998</v>
      </c>
      <c r="V7566">
        <v>2.4144328022792538</v>
      </c>
      <c r="AC7566">
        <v>41.77</v>
      </c>
      <c r="AD7566">
        <v>40.659999999999997</v>
      </c>
      <c r="AH7566" s="85">
        <f>IF(AND(M7566&lt;Variables!$G$6,M7566&gt;Variables!$G$5),0,1)</f>
        <v>1</v>
      </c>
      <c r="AI7566" s="85">
        <f t="shared" si="655"/>
        <v>0</v>
      </c>
      <c r="AJ7566" s="85">
        <f>IF(I7566&gt;Variables!$G$7,0,1)</f>
        <v>1</v>
      </c>
      <c r="AK7566" s="85">
        <f>IF(F7566&gt;Variables!$G$8,0,1)</f>
        <v>1</v>
      </c>
      <c r="AL7566" s="85">
        <f>IF(G7566&gt;Variables!$G$9,0,1)</f>
        <v>1</v>
      </c>
      <c r="AM7566" s="85">
        <f>IF(AND(K7566&gt;Variables!$G$10,K7566&lt;Variables!$G$11),0,1)</f>
        <v>0</v>
      </c>
      <c r="AN7566" s="103">
        <f>IF(H7566&lt;Variables!$G$13,1,0)</f>
        <v>0</v>
      </c>
      <c r="AO7566" s="101">
        <f>IF(R7566&lt;Variables!$G$12,0,1)</f>
        <v>0</v>
      </c>
      <c r="AP7566" s="86">
        <f t="shared" si="656"/>
        <v>1</v>
      </c>
      <c r="AR7566">
        <v>1</v>
      </c>
      <c r="AS7566">
        <v>0</v>
      </c>
      <c r="AT7566">
        <v>0</v>
      </c>
      <c r="AU7566">
        <v>0</v>
      </c>
      <c r="BA7566">
        <v>1.55</v>
      </c>
    </row>
    <row r="7567" spans="3:53" ht="12.75" x14ac:dyDescent="0.2">
      <c r="C7567" t="s">
        <v>1133</v>
      </c>
      <c r="D7567" t="s">
        <v>1111</v>
      </c>
      <c r="E7567">
        <v>35.85</v>
      </c>
      <c r="F7567">
        <v>6.87</v>
      </c>
      <c r="G7567">
        <v>5.5</v>
      </c>
      <c r="H7567">
        <v>2530</v>
      </c>
      <c r="I7567">
        <v>69.632000000000005</v>
      </c>
      <c r="J7567" t="s">
        <v>78</v>
      </c>
      <c r="K7567">
        <v>43.78</v>
      </c>
      <c r="L7567">
        <v>35.966915789473681</v>
      </c>
      <c r="M7567">
        <v>-0.26945815994055261</v>
      </c>
      <c r="N7567">
        <v>35.961422916666663</v>
      </c>
      <c r="O7567">
        <v>-0.25422497012568152</v>
      </c>
      <c r="P7567">
        <v>335616</v>
      </c>
      <c r="Q7567">
        <v>720581</v>
      </c>
      <c r="R7567">
        <v>0.47</v>
      </c>
      <c r="S7567">
        <v>28.841000000000001</v>
      </c>
      <c r="T7567">
        <v>7.0119999999999996</v>
      </c>
      <c r="U7567">
        <v>16.305599999999998</v>
      </c>
      <c r="V7567">
        <v>2.3047263382265051</v>
      </c>
      <c r="AC7567">
        <v>37.44</v>
      </c>
      <c r="AD7567">
        <v>35.81</v>
      </c>
      <c r="AH7567" s="85">
        <f>IF(AND(M7567&lt;Variables!$G$6,M7567&gt;Variables!$G$5),0,1)</f>
        <v>1</v>
      </c>
      <c r="AI7567" s="85">
        <f t="shared" si="655"/>
        <v>0</v>
      </c>
      <c r="AJ7567" s="85">
        <f>IF(I7567&gt;Variables!$G$7,0,1)</f>
        <v>0</v>
      </c>
      <c r="AK7567" s="85">
        <f>IF(F7567&gt;Variables!$G$8,0,1)</f>
        <v>1</v>
      </c>
      <c r="AL7567" s="85">
        <f>IF(G7567&gt;Variables!$G$9,0,1)</f>
        <v>1</v>
      </c>
      <c r="AM7567" s="85">
        <f>IF(AND(K7567&gt;Variables!$G$10,K7567&lt;Variables!$G$11),0,1)</f>
        <v>1</v>
      </c>
      <c r="AN7567" s="103">
        <f>IF(H7567&lt;Variables!$G$13,1,0)</f>
        <v>0</v>
      </c>
      <c r="AO7567" s="101">
        <f>IF(R7567&lt;Variables!$G$12,0,1)</f>
        <v>0</v>
      </c>
      <c r="AP7567" s="86">
        <f t="shared" si="656"/>
        <v>1</v>
      </c>
      <c r="AR7567">
        <v>1</v>
      </c>
      <c r="AS7567">
        <v>0</v>
      </c>
      <c r="AT7567">
        <v>0</v>
      </c>
      <c r="AU7567">
        <v>0</v>
      </c>
      <c r="BA7567">
        <v>2</v>
      </c>
    </row>
    <row r="7568" spans="3:53" ht="12.75" x14ac:dyDescent="0.2">
      <c r="C7568" t="s">
        <v>1133</v>
      </c>
      <c r="D7568" t="s">
        <v>255</v>
      </c>
      <c r="E7568">
        <v>9.98</v>
      </c>
      <c r="F7568">
        <v>36.61</v>
      </c>
      <c r="G7568">
        <v>31.47</v>
      </c>
      <c r="H7568">
        <v>902.13</v>
      </c>
      <c r="I7568">
        <v>20.568999999999999</v>
      </c>
      <c r="J7568" t="s">
        <v>78</v>
      </c>
      <c r="K7568">
        <v>67.16</v>
      </c>
      <c r="L7568">
        <v>9.5926250000000017</v>
      </c>
      <c r="M7568">
        <v>3.202199606468501</v>
      </c>
      <c r="N7568">
        <v>9.3557699999999997</v>
      </c>
      <c r="O7568">
        <v>5.8149142187121017</v>
      </c>
      <c r="P7568">
        <v>44380000</v>
      </c>
      <c r="Q7568">
        <v>6960000</v>
      </c>
      <c r="R7568">
        <v>6.38</v>
      </c>
      <c r="S7568">
        <v>28.841000000000001</v>
      </c>
      <c r="T7568">
        <v>7.0119999999999996</v>
      </c>
      <c r="U7568">
        <v>16.305599999999998</v>
      </c>
      <c r="V7568">
        <v>2.302825545958485</v>
      </c>
      <c r="AC7568">
        <v>10</v>
      </c>
      <c r="AD7568">
        <v>8.33</v>
      </c>
      <c r="AH7568" s="85">
        <f>IF(AND(M7568&lt;Variables!$G$6,M7568&gt;Variables!$G$5),0,1)</f>
        <v>1</v>
      </c>
      <c r="AI7568" s="85">
        <f t="shared" si="655"/>
        <v>0</v>
      </c>
      <c r="AJ7568" s="85">
        <f>IF(I7568&gt;Variables!$G$7,0,1)</f>
        <v>0</v>
      </c>
      <c r="AK7568" s="85">
        <f>IF(F7568&gt;Variables!$G$8,0,1)</f>
        <v>0</v>
      </c>
      <c r="AL7568" s="85">
        <f>IF(G7568&gt;Variables!$G$9,0,1)</f>
        <v>0</v>
      </c>
      <c r="AM7568" s="85">
        <f>IF(AND(K7568&gt;Variables!$G$10,K7568&lt;Variables!$G$11),0,1)</f>
        <v>0</v>
      </c>
      <c r="AN7568" s="103">
        <f>IF(H7568&lt;Variables!$G$13,1,0)</f>
        <v>1</v>
      </c>
      <c r="AO7568" s="101">
        <f>IF(R7568&lt;Variables!$G$12,0,1)</f>
        <v>1</v>
      </c>
      <c r="AP7568" s="86">
        <f t="shared" si="656"/>
        <v>1</v>
      </c>
      <c r="AR7568">
        <v>0</v>
      </c>
      <c r="AS7568">
        <v>0</v>
      </c>
      <c r="AT7568">
        <v>1</v>
      </c>
      <c r="AU7568">
        <v>0</v>
      </c>
      <c r="BA7568">
        <v>-2.25</v>
      </c>
    </row>
    <row r="7569" spans="3:53" ht="12.75" x14ac:dyDescent="0.2">
      <c r="C7569" t="s">
        <v>1133</v>
      </c>
      <c r="D7569" t="s">
        <v>1123</v>
      </c>
      <c r="E7569">
        <v>4.75</v>
      </c>
      <c r="F7569">
        <v>12.7</v>
      </c>
      <c r="G7569">
        <v>0</v>
      </c>
      <c r="H7569">
        <v>-99999</v>
      </c>
      <c r="I7569">
        <v>1E-3</v>
      </c>
      <c r="J7569" t="s">
        <v>78</v>
      </c>
      <c r="K7569">
        <v>-99999</v>
      </c>
      <c r="L7569">
        <v>-99999</v>
      </c>
      <c r="M7569">
        <v>-99999</v>
      </c>
      <c r="N7569">
        <v>4.88</v>
      </c>
      <c r="O7569">
        <v>0</v>
      </c>
      <c r="P7569">
        <v>1612000</v>
      </c>
      <c r="Q7569">
        <v>429</v>
      </c>
      <c r="R7569">
        <v>3757.58</v>
      </c>
      <c r="S7569">
        <v>28.841000000000001</v>
      </c>
      <c r="T7569">
        <v>7.0119999999999996</v>
      </c>
      <c r="U7569">
        <v>16.305599999999998</v>
      </c>
      <c r="V7569">
        <v>-99999</v>
      </c>
      <c r="AC7569">
        <v>4.75</v>
      </c>
      <c r="AD7569">
        <v>4.5999999999999996</v>
      </c>
      <c r="AH7569" s="85">
        <f>IF(AND(M7569&lt;Variables!$G$6,M7569&gt;Variables!$G$5),0,1)</f>
        <v>1</v>
      </c>
      <c r="AI7569" s="85">
        <f t="shared" si="655"/>
        <v>1</v>
      </c>
      <c r="AJ7569" s="85">
        <f>IF(I7569&gt;Variables!$G$7,0,1)</f>
        <v>0</v>
      </c>
      <c r="AK7569" s="85">
        <f>IF(F7569&gt;Variables!$G$8,0,1)</f>
        <v>0</v>
      </c>
      <c r="AL7569" s="85">
        <f>IF(G7569&gt;Variables!$G$9,0,1)</f>
        <v>1</v>
      </c>
      <c r="AM7569" s="85">
        <f>IF(AND(K7569&gt;Variables!$G$10,K7569&lt;Variables!$G$11),0,1)</f>
        <v>1</v>
      </c>
      <c r="AN7569" s="103">
        <f>IF(H7569&lt;Variables!$G$13,1,0)</f>
        <v>1</v>
      </c>
      <c r="AO7569" s="101">
        <f>IF(R7569&lt;Variables!$G$12,0,1)</f>
        <v>1</v>
      </c>
      <c r="AP7569" s="86">
        <f t="shared" si="656"/>
        <v>1</v>
      </c>
      <c r="AR7569">
        <v>0</v>
      </c>
      <c r="AS7569">
        <v>0</v>
      </c>
      <c r="AT7569">
        <v>1</v>
      </c>
      <c r="AU7569">
        <v>0</v>
      </c>
      <c r="BA7569">
        <v>-2.25</v>
      </c>
    </row>
    <row r="7570" spans="3:53" ht="12.75" x14ac:dyDescent="0.2">
      <c r="C7570" t="s">
        <v>1133</v>
      </c>
      <c r="D7570" t="s">
        <v>186</v>
      </c>
      <c r="E7570">
        <v>27.6</v>
      </c>
      <c r="F7570">
        <v>7.7</v>
      </c>
      <c r="G7570">
        <v>6.54</v>
      </c>
      <c r="H7570">
        <v>3440</v>
      </c>
      <c r="I7570">
        <v>30.506</v>
      </c>
      <c r="J7570" t="s">
        <v>78</v>
      </c>
      <c r="K7570">
        <v>57.24</v>
      </c>
      <c r="L7570">
        <v>27.605174999999999</v>
      </c>
      <c r="M7570">
        <v>0.34350443349841692</v>
      </c>
      <c r="N7570">
        <v>27.289601999999999</v>
      </c>
      <c r="O7570">
        <v>1.5038621669894661</v>
      </c>
      <c r="P7570">
        <v>3864000</v>
      </c>
      <c r="Q7570">
        <v>9239000</v>
      </c>
      <c r="R7570">
        <v>0.42</v>
      </c>
      <c r="S7570">
        <v>28.841000000000001</v>
      </c>
      <c r="T7570">
        <v>7.0119999999999996</v>
      </c>
      <c r="U7570">
        <v>16.305599999999998</v>
      </c>
      <c r="V7570">
        <v>2.42589290930849</v>
      </c>
      <c r="AC7570">
        <v>28.75</v>
      </c>
      <c r="AD7570">
        <v>27.04</v>
      </c>
      <c r="AH7570" s="85">
        <f>IF(AND(M7570&lt;Variables!$G$6,M7570&gt;Variables!$G$5),0,1)</f>
        <v>1</v>
      </c>
      <c r="AI7570" s="85">
        <f t="shared" si="655"/>
        <v>0</v>
      </c>
      <c r="AJ7570" s="85">
        <f>IF(I7570&gt;Variables!$G$7,0,1)</f>
        <v>0</v>
      </c>
      <c r="AK7570" s="85">
        <f>IF(F7570&gt;Variables!$G$8,0,1)</f>
        <v>1</v>
      </c>
      <c r="AL7570" s="85">
        <f>IF(G7570&gt;Variables!$G$9,0,1)</f>
        <v>1</v>
      </c>
      <c r="AM7570" s="85">
        <f>IF(AND(K7570&gt;Variables!$G$10,K7570&lt;Variables!$G$11),0,1)</f>
        <v>0</v>
      </c>
      <c r="AN7570" s="103">
        <f>IF(H7570&lt;Variables!$G$13,1,0)</f>
        <v>0</v>
      </c>
      <c r="AO7570" s="101">
        <f>IF(R7570&lt;Variables!$G$12,0,1)</f>
        <v>0</v>
      </c>
      <c r="AP7570" s="86">
        <f t="shared" si="656"/>
        <v>1</v>
      </c>
      <c r="AR7570">
        <v>1</v>
      </c>
      <c r="AS7570">
        <v>0</v>
      </c>
      <c r="AT7570">
        <v>0</v>
      </c>
      <c r="AU7570">
        <v>0</v>
      </c>
      <c r="BA7570">
        <v>0.94</v>
      </c>
    </row>
    <row r="7571" spans="3:53" ht="12.75" x14ac:dyDescent="0.2">
      <c r="C7571" t="s">
        <v>1133</v>
      </c>
      <c r="D7571" t="s">
        <v>1116</v>
      </c>
      <c r="E7571">
        <v>68.27</v>
      </c>
      <c r="F7571">
        <v>7.7</v>
      </c>
      <c r="G7571">
        <v>4.2699999999999996</v>
      </c>
      <c r="H7571">
        <v>17900</v>
      </c>
      <c r="I7571">
        <v>-37.56</v>
      </c>
      <c r="J7571" t="s">
        <v>78</v>
      </c>
      <c r="K7571">
        <v>62.49</v>
      </c>
      <c r="L7571">
        <v>67.62733999999999</v>
      </c>
      <c r="M7571">
        <v>0.66934467628034577</v>
      </c>
      <c r="N7571">
        <v>67.174306000000001</v>
      </c>
      <c r="O7571">
        <v>1.3482744429097591</v>
      </c>
      <c r="P7571">
        <v>1616000</v>
      </c>
      <c r="Q7571">
        <v>2640000</v>
      </c>
      <c r="R7571">
        <v>0.61</v>
      </c>
      <c r="S7571">
        <v>28.841000000000001</v>
      </c>
      <c r="T7571">
        <v>7.0119999999999996</v>
      </c>
      <c r="U7571">
        <v>16.305599999999998</v>
      </c>
      <c r="V7571">
        <v>2.4548494262772418</v>
      </c>
      <c r="AC7571">
        <v>68.89</v>
      </c>
      <c r="AD7571">
        <v>67.569999999999993</v>
      </c>
      <c r="AH7571" s="85">
        <f>IF(AND(M7571&lt;Variables!$G$6,M7571&gt;Variables!$G$5),0,1)</f>
        <v>1</v>
      </c>
      <c r="AI7571" s="85">
        <f t="shared" si="655"/>
        <v>0</v>
      </c>
      <c r="AJ7571" s="85">
        <f>IF(I7571&gt;Variables!$G$7,0,1)</f>
        <v>1</v>
      </c>
      <c r="AK7571" s="85">
        <f>IF(F7571&gt;Variables!$G$8,0,1)</f>
        <v>1</v>
      </c>
      <c r="AL7571" s="85">
        <f>IF(G7571&gt;Variables!$G$9,0,1)</f>
        <v>1</v>
      </c>
      <c r="AM7571" s="85">
        <f>IF(AND(K7571&gt;Variables!$G$10,K7571&lt;Variables!$G$11),0,1)</f>
        <v>0</v>
      </c>
      <c r="AN7571" s="103">
        <f>IF(H7571&lt;Variables!$G$13,1,0)</f>
        <v>0</v>
      </c>
      <c r="AO7571" s="101">
        <f>IF(R7571&lt;Variables!$G$12,0,1)</f>
        <v>0</v>
      </c>
      <c r="AP7571" s="86">
        <f t="shared" si="656"/>
        <v>1</v>
      </c>
      <c r="AR7571">
        <v>0</v>
      </c>
      <c r="AS7571">
        <v>1</v>
      </c>
      <c r="AT7571">
        <v>0</v>
      </c>
      <c r="AU7571">
        <v>0</v>
      </c>
      <c r="BA7571">
        <v>0.31</v>
      </c>
    </row>
    <row r="7572" spans="3:53" ht="12.75" x14ac:dyDescent="0.2">
      <c r="C7572" t="s">
        <v>1133</v>
      </c>
      <c r="D7572" t="s">
        <v>1106</v>
      </c>
      <c r="E7572">
        <v>4.03</v>
      </c>
      <c r="F7572">
        <v>26.79</v>
      </c>
      <c r="G7572">
        <v>5.92</v>
      </c>
      <c r="H7572">
        <v>219.72</v>
      </c>
      <c r="I7572">
        <v>-12.073</v>
      </c>
      <c r="J7572" t="s">
        <v>78</v>
      </c>
      <c r="K7572">
        <v>40.32</v>
      </c>
      <c r="L7572">
        <v>4.1216999999999997</v>
      </c>
      <c r="M7572">
        <v>-2.3461193196981669</v>
      </c>
      <c r="N7572">
        <v>4.055758</v>
      </c>
      <c r="O7572">
        <v>-0.75837858175955319</v>
      </c>
      <c r="P7572">
        <v>9610000</v>
      </c>
      <c r="Q7572">
        <v>638420</v>
      </c>
      <c r="R7572">
        <v>15.05</v>
      </c>
      <c r="S7572">
        <v>28.841000000000001</v>
      </c>
      <c r="T7572">
        <v>7.0119999999999996</v>
      </c>
      <c r="U7572">
        <v>16.305599999999998</v>
      </c>
      <c r="V7572">
        <v>2.262126565989762</v>
      </c>
      <c r="AC7572">
        <v>4.7300000000000004</v>
      </c>
      <c r="AD7572">
        <v>3.38</v>
      </c>
      <c r="AH7572" s="85">
        <f>IF(AND(M7572&lt;Variables!$G$6,M7572&gt;Variables!$G$5),0,1)</f>
        <v>0</v>
      </c>
      <c r="AI7572" s="85">
        <f t="shared" si="655"/>
        <v>0</v>
      </c>
      <c r="AJ7572" s="85">
        <f>IF(I7572&gt;Variables!$G$7,0,1)</f>
        <v>1</v>
      </c>
      <c r="AK7572" s="85">
        <f>IF(F7572&gt;Variables!$G$8,0,1)</f>
        <v>0</v>
      </c>
      <c r="AL7572" s="85">
        <f>IF(G7572&gt;Variables!$G$9,0,1)</f>
        <v>1</v>
      </c>
      <c r="AM7572" s="85">
        <f>IF(AND(K7572&gt;Variables!$G$10,K7572&lt;Variables!$G$11),0,1)</f>
        <v>1</v>
      </c>
      <c r="AN7572" s="103">
        <f>IF(H7572&lt;Variables!$G$13,1,0)</f>
        <v>1</v>
      </c>
      <c r="AO7572" s="101">
        <f>IF(R7572&lt;Variables!$G$12,0,1)</f>
        <v>1</v>
      </c>
      <c r="AP7572" s="86">
        <f t="shared" si="656"/>
        <v>1</v>
      </c>
      <c r="AR7572">
        <v>1</v>
      </c>
      <c r="AS7572">
        <v>0</v>
      </c>
      <c r="AT7572">
        <v>0</v>
      </c>
      <c r="AU7572">
        <v>0</v>
      </c>
      <c r="BA7572">
        <v>2</v>
      </c>
    </row>
    <row r="7573" spans="3:53" ht="12.75" x14ac:dyDescent="0.2">
      <c r="C7573" t="s">
        <v>1133</v>
      </c>
      <c r="D7573" t="s">
        <v>1108</v>
      </c>
      <c r="E7573">
        <v>93.22</v>
      </c>
      <c r="F7573">
        <v>7.23</v>
      </c>
      <c r="G7573">
        <v>4.67</v>
      </c>
      <c r="H7573">
        <v>6160</v>
      </c>
      <c r="I7573">
        <v>166.215</v>
      </c>
      <c r="J7573" t="s">
        <v>78</v>
      </c>
      <c r="K7573">
        <v>53.92</v>
      </c>
      <c r="L7573">
        <v>93.075130000000001</v>
      </c>
      <c r="M7573">
        <v>0.13416043576839631</v>
      </c>
      <c r="N7573">
        <v>93.071979999999982</v>
      </c>
      <c r="O7573">
        <v>0.13754945365943719</v>
      </c>
      <c r="P7573">
        <v>557234</v>
      </c>
      <c r="Q7573">
        <v>1334000</v>
      </c>
      <c r="R7573">
        <v>0.42</v>
      </c>
      <c r="S7573">
        <v>28.841000000000001</v>
      </c>
      <c r="T7573">
        <v>7.0119999999999996</v>
      </c>
      <c r="U7573">
        <v>16.305599999999998</v>
      </c>
      <c r="V7573">
        <v>2.4026042037431048</v>
      </c>
      <c r="AC7573">
        <v>94.49</v>
      </c>
      <c r="AD7573">
        <v>93.1</v>
      </c>
      <c r="AH7573" s="85">
        <f>IF(AND(M7573&lt;Variables!$G$6,M7573&gt;Variables!$G$5),0,1)</f>
        <v>1</v>
      </c>
      <c r="AI7573" s="85">
        <f t="shared" si="655"/>
        <v>0</v>
      </c>
      <c r="AJ7573" s="85">
        <f>IF(I7573&gt;Variables!$G$7,0,1)</f>
        <v>0</v>
      </c>
      <c r="AK7573" s="85">
        <f>IF(F7573&gt;Variables!$G$8,0,1)</f>
        <v>1</v>
      </c>
      <c r="AL7573" s="85">
        <f>IF(G7573&gt;Variables!$G$9,0,1)</f>
        <v>1</v>
      </c>
      <c r="AM7573" s="85">
        <f>IF(AND(K7573&gt;Variables!$G$10,K7573&lt;Variables!$G$11),0,1)</f>
        <v>0</v>
      </c>
      <c r="AN7573" s="103">
        <f>IF(H7573&lt;Variables!$G$13,1,0)</f>
        <v>0</v>
      </c>
      <c r="AO7573" s="101">
        <f>IF(R7573&lt;Variables!$G$12,0,1)</f>
        <v>0</v>
      </c>
      <c r="AP7573" s="86">
        <f t="shared" si="656"/>
        <v>1</v>
      </c>
      <c r="AR7573">
        <v>0</v>
      </c>
      <c r="AS7573">
        <v>1</v>
      </c>
      <c r="AT7573">
        <v>0</v>
      </c>
      <c r="AU7573">
        <v>0</v>
      </c>
      <c r="BA7573">
        <v>0.47</v>
      </c>
    </row>
    <row r="7574" spans="3:53" ht="12.75" x14ac:dyDescent="0.2">
      <c r="C7574" t="s">
        <v>1133</v>
      </c>
      <c r="D7574" t="s">
        <v>337</v>
      </c>
      <c r="E7574">
        <v>24.4</v>
      </c>
      <c r="F7574">
        <v>6.4</v>
      </c>
      <c r="G7574">
        <v>3.44</v>
      </c>
      <c r="H7574">
        <v>11540</v>
      </c>
      <c r="I7574">
        <v>116.79900000000001</v>
      </c>
      <c r="J7574" t="s">
        <v>78</v>
      </c>
      <c r="K7574">
        <v>62.64</v>
      </c>
      <c r="L7574">
        <v>24.268435</v>
      </c>
      <c r="M7574">
        <v>0.45971237947562432</v>
      </c>
      <c r="N7574">
        <v>24.061840000000011</v>
      </c>
      <c r="O7574">
        <v>1.3222596443164429</v>
      </c>
      <c r="P7574">
        <v>18447000</v>
      </c>
      <c r="Q7574">
        <v>23130000</v>
      </c>
      <c r="R7574">
        <v>0.8</v>
      </c>
      <c r="S7574">
        <v>28.841000000000001</v>
      </c>
      <c r="T7574">
        <v>7.0119999999999996</v>
      </c>
      <c r="U7574">
        <v>16.305599999999998</v>
      </c>
      <c r="V7574">
        <v>2.4692163903252942</v>
      </c>
      <c r="AC7574">
        <v>24.52</v>
      </c>
      <c r="AD7574">
        <v>23.31</v>
      </c>
      <c r="AH7574" s="85">
        <f>IF(AND(M7574&lt;Variables!$G$6,M7574&gt;Variables!$G$5),0,1)</f>
        <v>1</v>
      </c>
      <c r="AI7574" s="85">
        <f t="shared" si="655"/>
        <v>0</v>
      </c>
      <c r="AJ7574" s="85">
        <f>IF(I7574&gt;Variables!$G$7,0,1)</f>
        <v>0</v>
      </c>
      <c r="AK7574" s="85">
        <f>IF(F7574&gt;Variables!$G$8,0,1)</f>
        <v>1</v>
      </c>
      <c r="AL7574" s="85">
        <f>IF(G7574&gt;Variables!$G$9,0,1)</f>
        <v>1</v>
      </c>
      <c r="AM7574" s="85">
        <f>IF(AND(K7574&gt;Variables!$G$10,K7574&lt;Variables!$G$11),0,1)</f>
        <v>0</v>
      </c>
      <c r="AN7574" s="103">
        <f>IF(H7574&lt;Variables!$G$13,1,0)</f>
        <v>0</v>
      </c>
      <c r="AO7574" s="101">
        <f>IF(R7574&lt;Variables!$G$12,0,1)</f>
        <v>0</v>
      </c>
      <c r="AP7574" s="86">
        <f t="shared" si="656"/>
        <v>1</v>
      </c>
      <c r="AR7574">
        <v>0</v>
      </c>
      <c r="AS7574">
        <v>0</v>
      </c>
      <c r="AT7574">
        <v>1</v>
      </c>
      <c r="AU7574">
        <v>0</v>
      </c>
      <c r="BA7574">
        <v>-2.25</v>
      </c>
    </row>
    <row r="7575" spans="3:53" ht="12.75" x14ac:dyDescent="0.2">
      <c r="C7575" t="s">
        <v>1133</v>
      </c>
      <c r="D7575" t="s">
        <v>880</v>
      </c>
      <c r="E7575">
        <v>48.82</v>
      </c>
      <c r="F7575">
        <v>11.5</v>
      </c>
      <c r="G7575">
        <v>4.8</v>
      </c>
      <c r="H7575">
        <v>6210</v>
      </c>
      <c r="I7575">
        <v>75264.236999999994</v>
      </c>
      <c r="J7575" t="s">
        <v>78</v>
      </c>
      <c r="K7575">
        <v>56.39</v>
      </c>
      <c r="L7575">
        <v>48.086089473684197</v>
      </c>
      <c r="M7575">
        <v>1.1691749786047221</v>
      </c>
      <c r="N7575">
        <v>48.993520408163263</v>
      </c>
      <c r="O7575">
        <v>-0.70462462237301082</v>
      </c>
      <c r="P7575">
        <v>1011000</v>
      </c>
      <c r="Q7575">
        <v>1262000</v>
      </c>
      <c r="R7575">
        <v>0.8</v>
      </c>
      <c r="S7575">
        <v>28.841000000000001</v>
      </c>
      <c r="T7575">
        <v>7.0119999999999996</v>
      </c>
      <c r="U7575">
        <v>16.305599999999998</v>
      </c>
      <c r="V7575">
        <v>2.381225521365113</v>
      </c>
      <c r="AC7575">
        <v>49.145000000000003</v>
      </c>
      <c r="AD7575">
        <v>45.11</v>
      </c>
      <c r="AH7575" s="85">
        <f>IF(AND(M7575&lt;Variables!$G$6,M7575&gt;Variables!$G$5),0,1)</f>
        <v>1</v>
      </c>
      <c r="AI7575" s="85">
        <f t="shared" si="655"/>
        <v>1</v>
      </c>
      <c r="AJ7575" s="85">
        <f>IF(I7575&gt;Variables!$G$7,0,1)</f>
        <v>0</v>
      </c>
      <c r="AK7575" s="85">
        <f>IF(F7575&gt;Variables!$G$8,0,1)</f>
        <v>0</v>
      </c>
      <c r="AL7575" s="85">
        <f>IF(G7575&gt;Variables!$G$9,0,1)</f>
        <v>1</v>
      </c>
      <c r="AM7575" s="85">
        <f>IF(AND(K7575&gt;Variables!$G$10,K7575&lt;Variables!$G$11),0,1)</f>
        <v>0</v>
      </c>
      <c r="AN7575" s="103">
        <f>IF(H7575&lt;Variables!$G$13,1,0)</f>
        <v>0</v>
      </c>
      <c r="AO7575" s="101">
        <f>IF(R7575&lt;Variables!$G$12,0,1)</f>
        <v>0</v>
      </c>
      <c r="AP7575" s="86">
        <f t="shared" si="656"/>
        <v>1</v>
      </c>
      <c r="AR7575">
        <v>0</v>
      </c>
      <c r="AS7575">
        <v>0</v>
      </c>
      <c r="AT7575">
        <v>1</v>
      </c>
      <c r="AU7575">
        <v>0</v>
      </c>
      <c r="BA7575">
        <v>-2.25</v>
      </c>
    </row>
    <row r="7576" spans="3:53" ht="12.75" x14ac:dyDescent="0.2">
      <c r="C7576" t="s">
        <v>1133</v>
      </c>
      <c r="D7576" t="s">
        <v>1104</v>
      </c>
      <c r="E7576">
        <v>16.5</v>
      </c>
      <c r="F7576">
        <v>81.64</v>
      </c>
      <c r="G7576">
        <v>14.35</v>
      </c>
      <c r="H7576">
        <v>137.5</v>
      </c>
      <c r="I7576">
        <v>-58.061</v>
      </c>
      <c r="J7576" t="s">
        <v>78</v>
      </c>
      <c r="K7576">
        <v>45.17</v>
      </c>
      <c r="L7576">
        <v>16.527885000000001</v>
      </c>
      <c r="M7576">
        <v>-0.65274534521504735</v>
      </c>
      <c r="N7576">
        <v>17.036846000000001</v>
      </c>
      <c r="O7576">
        <v>-3.620658424687285</v>
      </c>
      <c r="P7576">
        <v>91922000</v>
      </c>
      <c r="Q7576">
        <v>644601</v>
      </c>
      <c r="R7576">
        <v>142.6</v>
      </c>
      <c r="S7576">
        <v>28.841000000000001</v>
      </c>
      <c r="T7576">
        <v>7.0119999999999996</v>
      </c>
      <c r="U7576">
        <v>16.305599999999998</v>
      </c>
      <c r="V7576">
        <v>2.324827408045373</v>
      </c>
      <c r="AC7576">
        <v>16.54</v>
      </c>
      <c r="AD7576">
        <v>13.6</v>
      </c>
      <c r="AH7576" s="85">
        <f>IF(AND(M7576&lt;Variables!$G$6,M7576&gt;Variables!$G$5),0,1)</f>
        <v>1</v>
      </c>
      <c r="AI7576" s="85">
        <f t="shared" si="655"/>
        <v>1</v>
      </c>
      <c r="AJ7576" s="85">
        <f>IF(I7576&gt;Variables!$G$7,0,1)</f>
        <v>1</v>
      </c>
      <c r="AK7576" s="85">
        <f>IF(F7576&gt;Variables!$G$8,0,1)</f>
        <v>0</v>
      </c>
      <c r="AL7576" s="85">
        <f>IF(G7576&gt;Variables!$G$9,0,1)</f>
        <v>0</v>
      </c>
      <c r="AM7576" s="85">
        <f>IF(AND(K7576&gt;Variables!$G$10,K7576&lt;Variables!$G$11),0,1)</f>
        <v>1</v>
      </c>
      <c r="AN7576" s="103">
        <f>IF(H7576&lt;Variables!$G$13,1,0)</f>
        <v>1</v>
      </c>
      <c r="AO7576" s="101">
        <f>IF(R7576&lt;Variables!$G$12,0,1)</f>
        <v>1</v>
      </c>
      <c r="AP7576" s="86">
        <f t="shared" si="656"/>
        <v>1</v>
      </c>
      <c r="AR7576">
        <v>0</v>
      </c>
      <c r="AS7576">
        <v>0</v>
      </c>
      <c r="AT7576">
        <v>1</v>
      </c>
      <c r="AU7576">
        <v>0</v>
      </c>
      <c r="BA7576">
        <v>-2.25</v>
      </c>
    </row>
    <row r="7577" spans="3:53" ht="12.75" x14ac:dyDescent="0.2">
      <c r="C7577" t="s">
        <v>1133</v>
      </c>
      <c r="D7577" t="s">
        <v>1134</v>
      </c>
      <c r="E7577">
        <v>10.71</v>
      </c>
      <c r="F7577">
        <v>6.49</v>
      </c>
      <c r="G7577">
        <v>6.55</v>
      </c>
      <c r="H7577">
        <v>5330</v>
      </c>
      <c r="I7577">
        <v>1.7410000000000001</v>
      </c>
      <c r="J7577" t="s">
        <v>78</v>
      </c>
      <c r="K7577">
        <v>66.59</v>
      </c>
      <c r="L7577">
        <v>10.6356</v>
      </c>
      <c r="M7577">
        <v>0.88758509157924381</v>
      </c>
      <c r="N7577">
        <v>10.469387755102041</v>
      </c>
      <c r="O7577">
        <v>2.4892787524366531</v>
      </c>
      <c r="P7577">
        <v>733936</v>
      </c>
      <c r="Q7577">
        <v>2447000</v>
      </c>
      <c r="R7577">
        <v>0.3</v>
      </c>
      <c r="S7577">
        <v>28.841000000000001</v>
      </c>
      <c r="T7577">
        <v>7.0119999999999996</v>
      </c>
      <c r="U7577">
        <v>16.305599999999998</v>
      </c>
      <c r="V7577">
        <v>2.473269281718002</v>
      </c>
      <c r="AC7577">
        <v>11.75</v>
      </c>
      <c r="AD7577">
        <v>10.63</v>
      </c>
      <c r="AH7577" s="85">
        <f>IF(AND(M7577&lt;Variables!$G$6,M7577&gt;Variables!$G$5),0,1)</f>
        <v>1</v>
      </c>
      <c r="AI7577" s="85">
        <f t="shared" si="655"/>
        <v>0</v>
      </c>
      <c r="AJ7577" s="85">
        <f>IF(I7577&gt;Variables!$G$7,0,1)</f>
        <v>0</v>
      </c>
      <c r="AK7577" s="85">
        <f>IF(F7577&gt;Variables!$G$8,0,1)</f>
        <v>1</v>
      </c>
      <c r="AL7577" s="85">
        <f>IF(G7577&gt;Variables!$G$9,0,1)</f>
        <v>1</v>
      </c>
      <c r="AM7577" s="85">
        <f>IF(AND(K7577&gt;Variables!$G$10,K7577&lt;Variables!$G$11),0,1)</f>
        <v>0</v>
      </c>
      <c r="AN7577" s="103">
        <f>IF(H7577&lt;Variables!$G$13,1,0)</f>
        <v>0</v>
      </c>
      <c r="AO7577" s="101">
        <f>IF(R7577&lt;Variables!$G$12,0,1)</f>
        <v>0</v>
      </c>
      <c r="AP7577" s="86">
        <f t="shared" si="656"/>
        <v>1</v>
      </c>
      <c r="AR7577">
        <v>1</v>
      </c>
      <c r="AS7577">
        <v>0</v>
      </c>
      <c r="AT7577">
        <v>0</v>
      </c>
      <c r="AU7577">
        <v>0</v>
      </c>
      <c r="BA7577">
        <v>1.35</v>
      </c>
    </row>
    <row r="7578" spans="3:53" ht="12.75" x14ac:dyDescent="0.2">
      <c r="C7578" t="s">
        <v>1133</v>
      </c>
      <c r="D7578" t="s">
        <v>1109</v>
      </c>
      <c r="E7578">
        <v>25.23</v>
      </c>
      <c r="F7578">
        <v>7.55</v>
      </c>
      <c r="G7578">
        <v>0.8</v>
      </c>
      <c r="H7578">
        <v>-99999</v>
      </c>
      <c r="I7578">
        <v>7.1849999999999996</v>
      </c>
      <c r="J7578" t="s">
        <v>78</v>
      </c>
      <c r="K7578">
        <v>-99999</v>
      </c>
      <c r="L7578">
        <v>-99999</v>
      </c>
      <c r="M7578">
        <v>-99999</v>
      </c>
      <c r="N7578">
        <v>25.2</v>
      </c>
      <c r="O7578">
        <v>0</v>
      </c>
      <c r="P7578">
        <v>71638</v>
      </c>
      <c r="Q7578">
        <v>304</v>
      </c>
      <c r="R7578">
        <v>235.65</v>
      </c>
      <c r="S7578">
        <v>28.841000000000001</v>
      </c>
      <c r="T7578">
        <v>7.0119999999999996</v>
      </c>
      <c r="U7578">
        <v>16.305599999999998</v>
      </c>
      <c r="V7578">
        <v>-99999</v>
      </c>
      <c r="AC7578">
        <v>25.23</v>
      </c>
      <c r="AD7578">
        <v>25.23</v>
      </c>
      <c r="AH7578" s="85">
        <f>IF(AND(M7578&lt;Variables!$G$6,M7578&gt;Variables!$G$5),0,1)</f>
        <v>1</v>
      </c>
      <c r="AI7578" s="85">
        <f t="shared" si="655"/>
        <v>1</v>
      </c>
      <c r="AJ7578" s="85">
        <f>IF(I7578&gt;Variables!$G$7,0,1)</f>
        <v>0</v>
      </c>
      <c r="AK7578" s="85">
        <f>IF(F7578&gt;Variables!$G$8,0,1)</f>
        <v>1</v>
      </c>
      <c r="AL7578" s="85">
        <f>IF(G7578&gt;Variables!$G$9,0,1)</f>
        <v>1</v>
      </c>
      <c r="AM7578" s="85">
        <f>IF(AND(K7578&gt;Variables!$G$10,K7578&lt;Variables!$G$11),0,1)</f>
        <v>1</v>
      </c>
      <c r="AN7578" s="103">
        <f>IF(H7578&lt;Variables!$G$13,1,0)</f>
        <v>1</v>
      </c>
      <c r="AO7578" s="101">
        <f>IF(R7578&lt;Variables!$G$12,0,1)</f>
        <v>1</v>
      </c>
      <c r="AP7578" s="86">
        <f t="shared" si="656"/>
        <v>1</v>
      </c>
      <c r="AR7578">
        <v>0</v>
      </c>
      <c r="AS7578">
        <v>0</v>
      </c>
      <c r="AT7578">
        <v>0</v>
      </c>
      <c r="AU7578">
        <v>0</v>
      </c>
      <c r="BA7578">
        <v>0</v>
      </c>
    </row>
    <row r="7579" spans="3:53" ht="12.75" x14ac:dyDescent="0.2">
      <c r="C7579" t="s">
        <v>1133</v>
      </c>
      <c r="D7579" t="s">
        <v>1105</v>
      </c>
      <c r="E7579">
        <v>0.25</v>
      </c>
      <c r="F7579">
        <v>8.6999999999999993</v>
      </c>
      <c r="G7579">
        <v>18.2</v>
      </c>
      <c r="H7579">
        <v>-99999</v>
      </c>
      <c r="I7579">
        <v>919.41499999999996</v>
      </c>
      <c r="J7579" t="s">
        <v>78</v>
      </c>
      <c r="K7579">
        <v>47.99</v>
      </c>
      <c r="L7579">
        <v>0.25284285714285709</v>
      </c>
      <c r="M7579">
        <v>-1.124357308322506</v>
      </c>
      <c r="N7579">
        <v>0.28772727272727272</v>
      </c>
      <c r="O7579">
        <v>-13.11216429699842</v>
      </c>
      <c r="P7579">
        <v>165630</v>
      </c>
      <c r="Q7579">
        <v>1371</v>
      </c>
      <c r="R7579">
        <v>120.81</v>
      </c>
      <c r="S7579">
        <v>28.841000000000001</v>
      </c>
      <c r="T7579">
        <v>7.0119999999999996</v>
      </c>
      <c r="U7579">
        <v>16.305599999999998</v>
      </c>
      <c r="V7579">
        <v>2.3688829307644501</v>
      </c>
      <c r="AC7579">
        <v>0.25990000000000002</v>
      </c>
      <c r="AD7579">
        <v>0.2</v>
      </c>
      <c r="AH7579" s="85">
        <f>IF(AND(M7579&lt;Variables!$G$6,M7579&gt;Variables!$G$5),0,1)</f>
        <v>1</v>
      </c>
      <c r="AI7579" s="85">
        <f t="shared" si="655"/>
        <v>1</v>
      </c>
      <c r="AJ7579" s="85">
        <f>IF(I7579&gt;Variables!$G$7,0,1)</f>
        <v>0</v>
      </c>
      <c r="AK7579" s="85">
        <f>IF(F7579&gt;Variables!$G$8,0,1)</f>
        <v>1</v>
      </c>
      <c r="AL7579" s="85">
        <f>IF(G7579&gt;Variables!$G$9,0,1)</f>
        <v>0</v>
      </c>
      <c r="AM7579" s="85">
        <f>IF(AND(K7579&gt;Variables!$G$10,K7579&lt;Variables!$G$11),0,1)</f>
        <v>1</v>
      </c>
      <c r="AN7579" s="103">
        <f>IF(H7579&lt;Variables!$G$13,1,0)</f>
        <v>1</v>
      </c>
      <c r="AO7579" s="101">
        <f>IF(R7579&lt;Variables!$G$12,0,1)</f>
        <v>1</v>
      </c>
      <c r="AP7579" s="86">
        <f t="shared" si="656"/>
        <v>1</v>
      </c>
      <c r="AR7579">
        <v>1</v>
      </c>
      <c r="AS7579">
        <v>0</v>
      </c>
      <c r="AT7579">
        <v>0</v>
      </c>
      <c r="AU7579">
        <v>0</v>
      </c>
      <c r="BA7579">
        <v>2</v>
      </c>
    </row>
    <row r="7580" spans="3:53" ht="12.75" x14ac:dyDescent="0.2">
      <c r="C7580" t="s">
        <v>1133</v>
      </c>
      <c r="D7580" t="s">
        <v>892</v>
      </c>
      <c r="E7580">
        <v>77.31</v>
      </c>
      <c r="F7580">
        <v>16.8</v>
      </c>
      <c r="G7580">
        <v>12.49</v>
      </c>
      <c r="H7580">
        <v>2570</v>
      </c>
      <c r="I7580">
        <v>17.902999999999999</v>
      </c>
      <c r="J7580" t="s">
        <v>78</v>
      </c>
      <c r="K7580">
        <v>61.17</v>
      </c>
      <c r="L7580">
        <v>76.406964999999985</v>
      </c>
      <c r="M7580">
        <v>1.4436314804547199</v>
      </c>
      <c r="N7580">
        <v>74.761772000000008</v>
      </c>
      <c r="O7580">
        <v>3.6759802857535231</v>
      </c>
      <c r="P7580">
        <v>2361000</v>
      </c>
      <c r="Q7580">
        <v>1767000</v>
      </c>
      <c r="R7580">
        <v>1.34</v>
      </c>
      <c r="S7580">
        <v>28.841000000000001</v>
      </c>
      <c r="T7580">
        <v>7.0119999999999996</v>
      </c>
      <c r="U7580">
        <v>16.305599999999998</v>
      </c>
      <c r="V7580">
        <v>2.3986167313254478</v>
      </c>
      <c r="AC7580">
        <v>86.92</v>
      </c>
      <c r="AD7580">
        <v>74.400000000000006</v>
      </c>
      <c r="AH7580" s="85">
        <f>IF(AND(M7580&lt;Variables!$G$6,M7580&gt;Variables!$G$5),0,1)</f>
        <v>1</v>
      </c>
      <c r="AI7580" s="85">
        <f t="shared" si="655"/>
        <v>0</v>
      </c>
      <c r="AJ7580" s="85">
        <f>IF(I7580&gt;Variables!$G$7,0,1)</f>
        <v>0</v>
      </c>
      <c r="AK7580" s="85">
        <f>IF(F7580&gt;Variables!$G$8,0,1)</f>
        <v>0</v>
      </c>
      <c r="AL7580" s="85">
        <f>IF(G7580&gt;Variables!$G$9,0,1)</f>
        <v>0</v>
      </c>
      <c r="AM7580" s="85">
        <f>IF(AND(K7580&gt;Variables!$G$10,K7580&lt;Variables!$G$11),0,1)</f>
        <v>0</v>
      </c>
      <c r="AN7580" s="103">
        <f>IF(H7580&lt;Variables!$G$13,1,0)</f>
        <v>0</v>
      </c>
      <c r="AO7580" s="101">
        <f>IF(R7580&lt;Variables!$G$12,0,1)</f>
        <v>0</v>
      </c>
      <c r="AP7580" s="86">
        <f t="shared" si="656"/>
        <v>1</v>
      </c>
      <c r="AR7580">
        <v>1</v>
      </c>
      <c r="AS7580">
        <v>0</v>
      </c>
      <c r="AT7580">
        <v>0</v>
      </c>
      <c r="AU7580">
        <v>0</v>
      </c>
      <c r="BA7580">
        <v>2</v>
      </c>
    </row>
    <row r="7581" spans="3:53" ht="12.75" x14ac:dyDescent="0.2">
      <c r="C7581" t="s">
        <v>1133</v>
      </c>
      <c r="D7581" t="s">
        <v>117</v>
      </c>
      <c r="E7581">
        <v>30.14</v>
      </c>
      <c r="F7581">
        <v>8.73</v>
      </c>
      <c r="G7581">
        <v>7.02</v>
      </c>
      <c r="H7581">
        <v>3970</v>
      </c>
      <c r="I7581">
        <v>-0.28499999999999998</v>
      </c>
      <c r="J7581" t="s">
        <v>78</v>
      </c>
      <c r="K7581">
        <v>48.84</v>
      </c>
      <c r="L7581">
        <v>30.27837000000001</v>
      </c>
      <c r="M7581">
        <v>-0.25883163459593989</v>
      </c>
      <c r="N7581">
        <v>30.252426</v>
      </c>
      <c r="O7581">
        <v>-0.17329519292105869</v>
      </c>
      <c r="P7581">
        <v>6160000</v>
      </c>
      <c r="Q7581">
        <v>15376000</v>
      </c>
      <c r="R7581">
        <v>0.4</v>
      </c>
      <c r="S7581">
        <v>28.841000000000001</v>
      </c>
      <c r="T7581">
        <v>7.0119999999999996</v>
      </c>
      <c r="U7581">
        <v>16.305599999999998</v>
      </c>
      <c r="V7581">
        <v>2.3608449158170668</v>
      </c>
      <c r="AC7581">
        <v>30.21</v>
      </c>
      <c r="AD7581">
        <v>29.27</v>
      </c>
      <c r="AH7581" s="85">
        <f>IF(AND(M7581&lt;Variables!$G$6,M7581&gt;Variables!$G$5),0,1)</f>
        <v>1</v>
      </c>
      <c r="AI7581" s="85">
        <f t="shared" si="655"/>
        <v>0</v>
      </c>
      <c r="AJ7581" s="85">
        <f>IF(I7581&gt;Variables!$G$7,0,1)</f>
        <v>1</v>
      </c>
      <c r="AK7581" s="85">
        <f>IF(F7581&gt;Variables!$G$8,0,1)</f>
        <v>1</v>
      </c>
      <c r="AL7581" s="85">
        <f>IF(G7581&gt;Variables!$G$9,0,1)</f>
        <v>1</v>
      </c>
      <c r="AM7581" s="85">
        <f>IF(AND(K7581&gt;Variables!$G$10,K7581&lt;Variables!$G$11),0,1)</f>
        <v>1</v>
      </c>
      <c r="AN7581" s="103">
        <f>IF(H7581&lt;Variables!$G$13,1,0)</f>
        <v>0</v>
      </c>
      <c r="AO7581" s="101">
        <f>IF(R7581&lt;Variables!$G$12,0,1)</f>
        <v>0</v>
      </c>
      <c r="AP7581" s="86">
        <f t="shared" si="656"/>
        <v>1</v>
      </c>
      <c r="AR7581">
        <v>0</v>
      </c>
      <c r="AS7581">
        <v>0</v>
      </c>
      <c r="AT7581">
        <v>1</v>
      </c>
      <c r="AU7581">
        <v>0</v>
      </c>
      <c r="BA7581">
        <v>-1.26</v>
      </c>
    </row>
    <row r="7582" spans="3:53" ht="12.75" x14ac:dyDescent="0.2">
      <c r="C7582" t="s">
        <v>1133</v>
      </c>
      <c r="D7582" t="s">
        <v>1120</v>
      </c>
      <c r="E7582">
        <v>3.13</v>
      </c>
      <c r="F7582">
        <v>27.35</v>
      </c>
      <c r="G7582">
        <v>0.61</v>
      </c>
      <c r="H7582">
        <v>35.57</v>
      </c>
      <c r="I7582">
        <v>-2.5000000000000001E-2</v>
      </c>
      <c r="J7582" t="s">
        <v>78</v>
      </c>
      <c r="K7582">
        <v>55.41</v>
      </c>
      <c r="L7582">
        <v>3.125163157894737</v>
      </c>
      <c r="M7582">
        <v>0.1195727044145939</v>
      </c>
      <c r="N7582">
        <v>3.1234693877551019</v>
      </c>
      <c r="O7582">
        <v>0.17386475008165769</v>
      </c>
      <c r="P7582">
        <v>1840000</v>
      </c>
      <c r="Q7582">
        <v>168590</v>
      </c>
      <c r="R7582">
        <v>10.91</v>
      </c>
      <c r="S7582">
        <v>28.841000000000001</v>
      </c>
      <c r="T7582">
        <v>7.0119999999999996</v>
      </c>
      <c r="U7582">
        <v>16.305599999999998</v>
      </c>
      <c r="V7582">
        <v>2.418070496185631</v>
      </c>
      <c r="AC7582">
        <v>3.14</v>
      </c>
      <c r="AD7582">
        <v>3.12</v>
      </c>
      <c r="AH7582" s="85">
        <f>IF(AND(M7582&lt;Variables!$G$6,M7582&gt;Variables!$G$5),0,1)</f>
        <v>1</v>
      </c>
      <c r="AI7582" s="85">
        <f t="shared" si="655"/>
        <v>0</v>
      </c>
      <c r="AJ7582" s="85">
        <f>IF(I7582&gt;Variables!$G$7,0,1)</f>
        <v>1</v>
      </c>
      <c r="AK7582" s="85">
        <f>IF(F7582&gt;Variables!$G$8,0,1)</f>
        <v>0</v>
      </c>
      <c r="AL7582" s="85">
        <f>IF(G7582&gt;Variables!$G$9,0,1)</f>
        <v>1</v>
      </c>
      <c r="AM7582" s="85">
        <f>IF(AND(K7582&gt;Variables!$G$10,K7582&lt;Variables!$G$11),0,1)</f>
        <v>0</v>
      </c>
      <c r="AN7582" s="103">
        <f>IF(H7582&lt;Variables!$G$13,1,0)</f>
        <v>1</v>
      </c>
      <c r="AO7582" s="101">
        <f>IF(R7582&lt;Variables!$G$12,0,1)</f>
        <v>1</v>
      </c>
      <c r="AP7582" s="86">
        <f t="shared" si="656"/>
        <v>1</v>
      </c>
      <c r="AR7582">
        <v>0</v>
      </c>
      <c r="AS7582">
        <v>1</v>
      </c>
      <c r="AT7582">
        <v>0</v>
      </c>
      <c r="AU7582">
        <v>0</v>
      </c>
      <c r="BA7582">
        <v>0.24</v>
      </c>
    </row>
    <row r="7583" spans="3:53" ht="12.75" x14ac:dyDescent="0.2">
      <c r="C7583" t="s">
        <v>1133</v>
      </c>
      <c r="D7583" t="s">
        <v>624</v>
      </c>
      <c r="E7583">
        <v>0.02</v>
      </c>
      <c r="F7583">
        <v>6.83</v>
      </c>
      <c r="G7583">
        <v>18.38</v>
      </c>
      <c r="H7583">
        <v>-99999</v>
      </c>
      <c r="I7583">
        <v>-64.798000000000002</v>
      </c>
      <c r="J7583" t="s">
        <v>78</v>
      </c>
      <c r="K7583">
        <v>65.959999999999994</v>
      </c>
      <c r="L7583">
        <v>1.808333333333333E-2</v>
      </c>
      <c r="M7583">
        <v>5.0691244239631317</v>
      </c>
      <c r="N7583">
        <v>1.7961428571428569E-2</v>
      </c>
      <c r="O7583">
        <v>5.7822317664837257</v>
      </c>
      <c r="P7583">
        <v>5687000</v>
      </c>
      <c r="Q7583">
        <v>8096999.9999999991</v>
      </c>
      <c r="R7583">
        <v>0.7</v>
      </c>
      <c r="S7583">
        <v>28.841000000000001</v>
      </c>
      <c r="T7583">
        <v>7.0119999999999996</v>
      </c>
      <c r="U7583">
        <v>16.305599999999998</v>
      </c>
      <c r="V7583">
        <v>2.166899848847927</v>
      </c>
      <c r="AC7583">
        <v>2.8000000000000001E-2</v>
      </c>
      <c r="AD7583">
        <v>1.7999999999999999E-2</v>
      </c>
      <c r="AH7583" s="85">
        <f>IF(AND(M7583&lt;Variables!$G$6,M7583&gt;Variables!$G$5),0,1)</f>
        <v>1</v>
      </c>
      <c r="AI7583" s="85">
        <f t="shared" si="655"/>
        <v>0</v>
      </c>
      <c r="AJ7583" s="85">
        <f>IF(I7583&gt;Variables!$G$7,0,1)</f>
        <v>1</v>
      </c>
      <c r="AK7583" s="85">
        <f>IF(F7583&gt;Variables!$G$8,0,1)</f>
        <v>1</v>
      </c>
      <c r="AL7583" s="85">
        <f>IF(G7583&gt;Variables!$G$9,0,1)</f>
        <v>0</v>
      </c>
      <c r="AM7583" s="85">
        <f>IF(AND(K7583&gt;Variables!$G$10,K7583&lt;Variables!$G$11),0,1)</f>
        <v>0</v>
      </c>
      <c r="AN7583" s="103">
        <f>IF(H7583&lt;Variables!$G$13,1,0)</f>
        <v>1</v>
      </c>
      <c r="AO7583" s="101">
        <f>IF(R7583&lt;Variables!$G$12,0,1)</f>
        <v>0</v>
      </c>
      <c r="AP7583" s="86">
        <f t="shared" si="656"/>
        <v>1</v>
      </c>
      <c r="AR7583">
        <v>0</v>
      </c>
      <c r="AS7583">
        <v>0</v>
      </c>
      <c r="AT7583">
        <v>1</v>
      </c>
      <c r="AU7583">
        <v>0</v>
      </c>
      <c r="BA7583">
        <v>-2.25</v>
      </c>
    </row>
    <row r="7584" spans="3:53" ht="12.75" x14ac:dyDescent="0.2">
      <c r="C7584" t="s">
        <v>1135</v>
      </c>
      <c r="D7584" t="s">
        <v>1120</v>
      </c>
      <c r="E7584">
        <v>3.12</v>
      </c>
      <c r="F7584">
        <v>27.72</v>
      </c>
      <c r="G7584">
        <v>0.48</v>
      </c>
      <c r="H7584">
        <v>35.57</v>
      </c>
      <c r="I7584">
        <v>-2.5000000000000001E-2</v>
      </c>
      <c r="J7584" t="s">
        <v>78</v>
      </c>
      <c r="K7584">
        <v>52.19</v>
      </c>
      <c r="L7584">
        <v>3.1257555555555552</v>
      </c>
      <c r="M7584">
        <v>-2.4171933541389409E-2</v>
      </c>
      <c r="N7584">
        <v>3.1246666666666671</v>
      </c>
      <c r="O7584">
        <v>1.0667804565819179E-2</v>
      </c>
      <c r="P7584">
        <v>1860000</v>
      </c>
      <c r="Q7584">
        <v>168590</v>
      </c>
      <c r="R7584">
        <v>11.03</v>
      </c>
      <c r="S7584">
        <v>28.056000000000001</v>
      </c>
      <c r="T7584">
        <v>6.8289999999999988</v>
      </c>
      <c r="U7584">
        <v>16.122</v>
      </c>
      <c r="V7584">
        <v>2.3904697509835842</v>
      </c>
      <c r="AC7584">
        <v>3.14</v>
      </c>
      <c r="AD7584">
        <v>3.12</v>
      </c>
      <c r="AH7584" s="85">
        <f>IF(AND(M7584&lt;Variables!$G$6,M7584&gt;Variables!$G$5),0,1)</f>
        <v>1</v>
      </c>
      <c r="AI7584" s="85">
        <f t="shared" si="655"/>
        <v>0</v>
      </c>
      <c r="AJ7584" s="85">
        <f>IF(I7584&gt;Variables!$G$7,0,1)</f>
        <v>1</v>
      </c>
      <c r="AK7584" s="85">
        <f>IF(F7584&gt;Variables!$G$8,0,1)</f>
        <v>0</v>
      </c>
      <c r="AL7584" s="85">
        <f>IF(G7584&gt;Variables!$G$9,0,1)</f>
        <v>1</v>
      </c>
      <c r="AM7584" s="85">
        <f>IF(AND(K7584&gt;Variables!$G$10,K7584&lt;Variables!$G$11),0,1)</f>
        <v>0</v>
      </c>
      <c r="AN7584" s="103">
        <f>IF(H7584&lt;Variables!$G$13,1,0)</f>
        <v>1</v>
      </c>
      <c r="AO7584" s="101">
        <f>IF(R7584&lt;Variables!$G$12,0,1)</f>
        <v>1</v>
      </c>
      <c r="AP7584" s="86">
        <f t="shared" si="656"/>
        <v>1</v>
      </c>
      <c r="AR7584">
        <v>0</v>
      </c>
      <c r="AS7584">
        <v>1</v>
      </c>
      <c r="AT7584">
        <v>0</v>
      </c>
      <c r="AU7584">
        <v>0</v>
      </c>
      <c r="BA7584">
        <v>0.64</v>
      </c>
    </row>
    <row r="7585" spans="3:53" ht="12.75" x14ac:dyDescent="0.2">
      <c r="C7585" t="s">
        <v>1135</v>
      </c>
      <c r="D7585" t="s">
        <v>1109</v>
      </c>
      <c r="E7585">
        <v>25.23</v>
      </c>
      <c r="F7585">
        <v>7.55</v>
      </c>
      <c r="G7585">
        <v>0.8</v>
      </c>
      <c r="H7585">
        <v>-99999</v>
      </c>
      <c r="I7585">
        <v>7.1849999999999996</v>
      </c>
      <c r="J7585" t="s">
        <v>78</v>
      </c>
      <c r="K7585">
        <v>-99999</v>
      </c>
      <c r="L7585">
        <v>-99999</v>
      </c>
      <c r="M7585">
        <v>-99999</v>
      </c>
      <c r="N7585">
        <v>-99999</v>
      </c>
      <c r="O7585">
        <v>-99999</v>
      </c>
      <c r="P7585">
        <v>71638</v>
      </c>
      <c r="Q7585">
        <v>304</v>
      </c>
      <c r="R7585">
        <v>235.65</v>
      </c>
      <c r="S7585">
        <v>28.056000000000001</v>
      </c>
      <c r="T7585">
        <v>6.8289999999999988</v>
      </c>
      <c r="U7585">
        <v>16.122</v>
      </c>
      <c r="V7585">
        <v>-99999</v>
      </c>
      <c r="AC7585">
        <v>25.23</v>
      </c>
      <c r="AD7585">
        <v>25.23</v>
      </c>
      <c r="AH7585" s="85">
        <f>IF(AND(M7585&lt;Variables!$G$6,M7585&gt;Variables!$G$5),0,1)</f>
        <v>1</v>
      </c>
      <c r="AI7585" s="85">
        <f t="shared" si="655"/>
        <v>1</v>
      </c>
      <c r="AJ7585" s="85">
        <f>IF(I7585&gt;Variables!$G$7,0,1)</f>
        <v>0</v>
      </c>
      <c r="AK7585" s="85">
        <f>IF(F7585&gt;Variables!$G$8,0,1)</f>
        <v>1</v>
      </c>
      <c r="AL7585" s="85">
        <f>IF(G7585&gt;Variables!$G$9,0,1)</f>
        <v>1</v>
      </c>
      <c r="AM7585" s="85">
        <f>IF(AND(K7585&gt;Variables!$G$10,K7585&lt;Variables!$G$11),0,1)</f>
        <v>1</v>
      </c>
      <c r="AN7585" s="103">
        <f>IF(H7585&lt;Variables!$G$13,1,0)</f>
        <v>1</v>
      </c>
      <c r="AO7585" s="101">
        <f>IF(R7585&lt;Variables!$G$12,0,1)</f>
        <v>1</v>
      </c>
      <c r="AP7585" s="86">
        <f t="shared" si="656"/>
        <v>1</v>
      </c>
      <c r="AR7585">
        <v>0</v>
      </c>
      <c r="AS7585">
        <v>0</v>
      </c>
      <c r="AT7585">
        <v>0</v>
      </c>
      <c r="AU7585">
        <v>0</v>
      </c>
      <c r="BA7585">
        <v>0</v>
      </c>
    </row>
    <row r="7586" spans="3:53" ht="12.75" x14ac:dyDescent="0.2">
      <c r="C7586" t="s">
        <v>1135</v>
      </c>
      <c r="D7586" t="s">
        <v>1123</v>
      </c>
      <c r="E7586">
        <v>4.75</v>
      </c>
      <c r="F7586">
        <v>12.7</v>
      </c>
      <c r="G7586">
        <v>0</v>
      </c>
      <c r="H7586">
        <v>-99999</v>
      </c>
      <c r="I7586">
        <v>1E-3</v>
      </c>
      <c r="J7586" t="s">
        <v>78</v>
      </c>
      <c r="K7586">
        <v>-99999</v>
      </c>
      <c r="L7586">
        <v>-99999</v>
      </c>
      <c r="M7586">
        <v>-99999</v>
      </c>
      <c r="N7586">
        <v>4.88</v>
      </c>
      <c r="O7586">
        <v>0</v>
      </c>
      <c r="P7586">
        <v>1612000</v>
      </c>
      <c r="Q7586">
        <v>429</v>
      </c>
      <c r="R7586">
        <v>3757.58</v>
      </c>
      <c r="S7586">
        <v>28.056000000000001</v>
      </c>
      <c r="T7586">
        <v>6.8289999999999988</v>
      </c>
      <c r="U7586">
        <v>16.122</v>
      </c>
      <c r="V7586">
        <v>-99999</v>
      </c>
      <c r="AC7586">
        <v>4.75</v>
      </c>
      <c r="AD7586">
        <v>4.5999999999999996</v>
      </c>
      <c r="AH7586" s="85">
        <f>IF(AND(M7586&lt;Variables!$G$6,M7586&gt;Variables!$G$5),0,1)</f>
        <v>1</v>
      </c>
      <c r="AI7586" s="85">
        <f t="shared" si="655"/>
        <v>1</v>
      </c>
      <c r="AJ7586" s="85">
        <f>IF(I7586&gt;Variables!$G$7,0,1)</f>
        <v>0</v>
      </c>
      <c r="AK7586" s="85">
        <f>IF(F7586&gt;Variables!$G$8,0,1)</f>
        <v>0</v>
      </c>
      <c r="AL7586" s="85">
        <f>IF(G7586&gt;Variables!$G$9,0,1)</f>
        <v>1</v>
      </c>
      <c r="AM7586" s="85">
        <f>IF(AND(K7586&gt;Variables!$G$10,K7586&lt;Variables!$G$11),0,1)</f>
        <v>1</v>
      </c>
      <c r="AN7586" s="103">
        <f>IF(H7586&lt;Variables!$G$13,1,0)</f>
        <v>1</v>
      </c>
      <c r="AO7586" s="101">
        <f>IF(R7586&lt;Variables!$G$12,0,1)</f>
        <v>1</v>
      </c>
      <c r="AP7586" s="86">
        <f t="shared" si="656"/>
        <v>1</v>
      </c>
      <c r="AR7586">
        <v>0</v>
      </c>
      <c r="AS7586">
        <v>0</v>
      </c>
      <c r="AT7586">
        <v>1</v>
      </c>
      <c r="AU7586">
        <v>0</v>
      </c>
      <c r="BA7586">
        <v>-2.25</v>
      </c>
    </row>
    <row r="7587" spans="3:53" ht="12.75" x14ac:dyDescent="0.2">
      <c r="C7587" t="s">
        <v>1135</v>
      </c>
      <c r="D7587" t="s">
        <v>1118</v>
      </c>
      <c r="E7587">
        <v>5.09</v>
      </c>
      <c r="F7587">
        <v>14.38</v>
      </c>
      <c r="G7587">
        <v>14.55</v>
      </c>
      <c r="H7587">
        <v>-99999</v>
      </c>
      <c r="I7587">
        <v>-1.2999999999999999E-2</v>
      </c>
      <c r="J7587" t="s">
        <v>76</v>
      </c>
      <c r="K7587">
        <v>55.42</v>
      </c>
      <c r="L7587">
        <v>5.0515000000000008</v>
      </c>
      <c r="M7587">
        <v>-1.019499158665758</v>
      </c>
      <c r="N7587">
        <v>5.0320277777777784</v>
      </c>
      <c r="O7587">
        <v>-0.63647855680006593</v>
      </c>
      <c r="P7587">
        <v>61790</v>
      </c>
      <c r="Q7587">
        <v>23565</v>
      </c>
      <c r="R7587">
        <v>2.62</v>
      </c>
      <c r="S7587">
        <v>28.056000000000001</v>
      </c>
      <c r="T7587">
        <v>6.8289999999999988</v>
      </c>
      <c r="U7587">
        <v>16.122</v>
      </c>
      <c r="V7587">
        <v>2.465616357675938</v>
      </c>
      <c r="AC7587">
        <v>8.75</v>
      </c>
      <c r="AD7587">
        <v>4.9800000000000004</v>
      </c>
      <c r="AH7587" s="85">
        <f>IF(AND(M7587&lt;Variables!$G$6,M7587&gt;Variables!$G$5),0,1)</f>
        <v>1</v>
      </c>
      <c r="AI7587" s="85">
        <f t="shared" si="655"/>
        <v>0</v>
      </c>
      <c r="AJ7587" s="85">
        <f>IF(I7587&gt;Variables!$G$7,0,1)</f>
        <v>1</v>
      </c>
      <c r="AK7587" s="85">
        <f>IF(F7587&gt;Variables!$G$8,0,1)</f>
        <v>0</v>
      </c>
      <c r="AL7587" s="85">
        <f>IF(G7587&gt;Variables!$G$9,0,1)</f>
        <v>0</v>
      </c>
      <c r="AM7587" s="85">
        <f>IF(AND(K7587&gt;Variables!$G$10,K7587&lt;Variables!$G$11),0,1)</f>
        <v>0</v>
      </c>
      <c r="AN7587" s="103">
        <f>IF(H7587&lt;Variables!$G$13,1,0)</f>
        <v>1</v>
      </c>
      <c r="AO7587" s="101">
        <f>IF(R7587&lt;Variables!$G$12,0,1)</f>
        <v>1</v>
      </c>
      <c r="AP7587" s="86">
        <f t="shared" si="656"/>
        <v>0</v>
      </c>
      <c r="AR7587">
        <v>1</v>
      </c>
      <c r="AS7587">
        <v>0</v>
      </c>
      <c r="AT7587">
        <v>0</v>
      </c>
      <c r="AU7587">
        <v>0</v>
      </c>
      <c r="BA7587">
        <v>2</v>
      </c>
    </row>
    <row r="7588" spans="3:53" ht="12.75" x14ac:dyDescent="0.2">
      <c r="C7588" t="s">
        <v>1135</v>
      </c>
      <c r="D7588" t="s">
        <v>1105</v>
      </c>
      <c r="E7588">
        <v>0.26</v>
      </c>
      <c r="F7588">
        <v>17.350000000000001</v>
      </c>
      <c r="G7588">
        <v>18.2</v>
      </c>
      <c r="H7588">
        <v>-99999</v>
      </c>
      <c r="I7588">
        <v>919.41499999999996</v>
      </c>
      <c r="J7588" t="s">
        <v>78</v>
      </c>
      <c r="K7588">
        <v>47.99</v>
      </c>
      <c r="L7588">
        <v>0.25497500000000001</v>
      </c>
      <c r="M7588">
        <v>-1.951171683498385</v>
      </c>
      <c r="N7588">
        <v>0.25</v>
      </c>
      <c r="O7588">
        <v>0</v>
      </c>
      <c r="P7588">
        <v>176530</v>
      </c>
      <c r="Q7588">
        <v>1371</v>
      </c>
      <c r="R7588">
        <v>128.76</v>
      </c>
      <c r="S7588">
        <v>28.056000000000001</v>
      </c>
      <c r="T7588">
        <v>6.8289999999999988</v>
      </c>
      <c r="U7588">
        <v>16.122</v>
      </c>
      <c r="V7588">
        <v>2.385580546288852</v>
      </c>
      <c r="AC7588">
        <v>0.25990000000000002</v>
      </c>
      <c r="AD7588">
        <v>0.2</v>
      </c>
      <c r="AH7588" s="85">
        <f>IF(AND(M7588&lt;Variables!$G$6,M7588&gt;Variables!$G$5),0,1)</f>
        <v>1</v>
      </c>
      <c r="AI7588" s="85">
        <f t="shared" si="655"/>
        <v>0</v>
      </c>
      <c r="AJ7588" s="85">
        <f>IF(I7588&gt;Variables!$G$7,0,1)</f>
        <v>0</v>
      </c>
      <c r="AK7588" s="85">
        <f>IF(F7588&gt;Variables!$G$8,0,1)</f>
        <v>0</v>
      </c>
      <c r="AL7588" s="85">
        <f>IF(G7588&gt;Variables!$G$9,0,1)</f>
        <v>0</v>
      </c>
      <c r="AM7588" s="85">
        <f>IF(AND(K7588&gt;Variables!$G$10,K7588&lt;Variables!$G$11),0,1)</f>
        <v>1</v>
      </c>
      <c r="AN7588" s="103">
        <f>IF(H7588&lt;Variables!$G$13,1,0)</f>
        <v>1</v>
      </c>
      <c r="AO7588" s="101">
        <f>IF(R7588&lt;Variables!$G$12,0,1)</f>
        <v>1</v>
      </c>
      <c r="AP7588" s="86">
        <f t="shared" si="656"/>
        <v>1</v>
      </c>
      <c r="AR7588">
        <v>0</v>
      </c>
      <c r="AS7588">
        <v>0</v>
      </c>
      <c r="AT7588">
        <v>1</v>
      </c>
      <c r="AU7588">
        <v>0</v>
      </c>
      <c r="BA7588">
        <v>-2.25</v>
      </c>
    </row>
    <row r="7589" spans="3:53" ht="12.75" x14ac:dyDescent="0.2">
      <c r="C7589" t="s">
        <v>1135</v>
      </c>
      <c r="D7589" t="s">
        <v>488</v>
      </c>
      <c r="E7589">
        <v>25.19</v>
      </c>
      <c r="F7589">
        <v>6.33</v>
      </c>
      <c r="G7589">
        <v>0.54</v>
      </c>
      <c r="H7589">
        <v>4530</v>
      </c>
      <c r="I7589">
        <v>23.670999999999999</v>
      </c>
      <c r="J7589" t="s">
        <v>76</v>
      </c>
      <c r="K7589">
        <v>63.94</v>
      </c>
      <c r="L7589">
        <v>25.054369999999999</v>
      </c>
      <c r="M7589">
        <v>0.48147289275283489</v>
      </c>
      <c r="N7589">
        <v>24.892754</v>
      </c>
      <c r="O7589">
        <v>1.133848026618512</v>
      </c>
      <c r="P7589">
        <v>2703000</v>
      </c>
      <c r="Q7589">
        <v>375971</v>
      </c>
      <c r="R7589">
        <v>7.19</v>
      </c>
      <c r="S7589">
        <v>28.056000000000001</v>
      </c>
      <c r="T7589">
        <v>6.8289999999999988</v>
      </c>
      <c r="U7589">
        <v>16.122</v>
      </c>
      <c r="V7589">
        <v>2.4795166224114999</v>
      </c>
      <c r="AC7589">
        <v>26.25</v>
      </c>
      <c r="AD7589">
        <v>24.68</v>
      </c>
      <c r="AH7589" s="85">
        <f>IF(AND(M7589&lt;Variables!$G$6,M7589&gt;Variables!$G$5),0,1)</f>
        <v>1</v>
      </c>
      <c r="AI7589" s="85">
        <f t="shared" si="655"/>
        <v>0</v>
      </c>
      <c r="AJ7589" s="85">
        <f>IF(I7589&gt;Variables!$G$7,0,1)</f>
        <v>0</v>
      </c>
      <c r="AK7589" s="85">
        <f>IF(F7589&gt;Variables!$G$8,0,1)</f>
        <v>1</v>
      </c>
      <c r="AL7589" s="85">
        <f>IF(G7589&gt;Variables!$G$9,0,1)</f>
        <v>1</v>
      </c>
      <c r="AM7589" s="85">
        <f>IF(AND(K7589&gt;Variables!$G$10,K7589&lt;Variables!$G$11),0,1)</f>
        <v>0</v>
      </c>
      <c r="AN7589" s="103">
        <f>IF(H7589&lt;Variables!$G$13,1,0)</f>
        <v>0</v>
      </c>
      <c r="AO7589" s="101">
        <f>IF(R7589&lt;Variables!$G$12,0,1)</f>
        <v>1</v>
      </c>
      <c r="AP7589" s="86">
        <f t="shared" si="656"/>
        <v>0</v>
      </c>
      <c r="AR7589">
        <v>0</v>
      </c>
      <c r="AS7589">
        <v>0</v>
      </c>
      <c r="AT7589">
        <v>0</v>
      </c>
      <c r="AU7589">
        <v>1</v>
      </c>
      <c r="BA7589">
        <v>0.13</v>
      </c>
    </row>
    <row r="7590" spans="3:53" ht="12.75" x14ac:dyDescent="0.2">
      <c r="C7590" t="s">
        <v>1135</v>
      </c>
      <c r="D7590" t="s">
        <v>364</v>
      </c>
      <c r="E7590">
        <v>18.98</v>
      </c>
      <c r="F7590">
        <v>7.62</v>
      </c>
      <c r="G7590">
        <v>0.34</v>
      </c>
      <c r="H7590">
        <v>12030</v>
      </c>
      <c r="I7590">
        <v>10.95</v>
      </c>
      <c r="J7590" t="s">
        <v>76</v>
      </c>
      <c r="K7590">
        <v>49.05</v>
      </c>
      <c r="L7590">
        <v>18.989750000000001</v>
      </c>
      <c r="M7590">
        <v>-2.501349412185477E-2</v>
      </c>
      <c r="N7590">
        <v>18.987722000000002</v>
      </c>
      <c r="O7590">
        <v>-1.433557959189922E-2</v>
      </c>
      <c r="P7590">
        <v>1999000</v>
      </c>
      <c r="Q7590">
        <v>702215</v>
      </c>
      <c r="R7590">
        <v>2.85</v>
      </c>
      <c r="S7590">
        <v>28.056000000000001</v>
      </c>
      <c r="T7590">
        <v>6.8289999999999988</v>
      </c>
      <c r="U7590">
        <v>16.122</v>
      </c>
      <c r="V7590">
        <v>2.3577397238246962</v>
      </c>
      <c r="AC7590">
        <v>19</v>
      </c>
      <c r="AD7590">
        <v>18.670000000000002</v>
      </c>
      <c r="AH7590" s="85">
        <f>IF(AND(M7590&lt;Variables!$G$6,M7590&gt;Variables!$G$5),0,1)</f>
        <v>1</v>
      </c>
      <c r="AI7590" s="85">
        <f t="shared" si="655"/>
        <v>0</v>
      </c>
      <c r="AJ7590" s="85">
        <f>IF(I7590&gt;Variables!$G$7,0,1)</f>
        <v>0</v>
      </c>
      <c r="AK7590" s="85">
        <f>IF(F7590&gt;Variables!$G$8,0,1)</f>
        <v>1</v>
      </c>
      <c r="AL7590" s="85">
        <f>IF(G7590&gt;Variables!$G$9,0,1)</f>
        <v>1</v>
      </c>
      <c r="AM7590" s="85">
        <f>IF(AND(K7590&gt;Variables!$G$10,K7590&lt;Variables!$G$11),0,1)</f>
        <v>1</v>
      </c>
      <c r="AN7590" s="103">
        <f>IF(H7590&lt;Variables!$G$13,1,0)</f>
        <v>0</v>
      </c>
      <c r="AO7590" s="101">
        <f>IF(R7590&lt;Variables!$G$12,0,1)</f>
        <v>1</v>
      </c>
      <c r="AP7590" s="86">
        <f t="shared" si="656"/>
        <v>0</v>
      </c>
      <c r="AR7590">
        <v>0</v>
      </c>
      <c r="AS7590">
        <v>0</v>
      </c>
      <c r="AT7590">
        <v>0</v>
      </c>
      <c r="AU7590">
        <v>1</v>
      </c>
      <c r="BA7590">
        <v>-1.18</v>
      </c>
    </row>
    <row r="7591" spans="3:53" ht="12.75" x14ac:dyDescent="0.2">
      <c r="C7591" t="s">
        <v>1135</v>
      </c>
      <c r="D7591" t="s">
        <v>1104</v>
      </c>
      <c r="E7591">
        <v>15.32</v>
      </c>
      <c r="F7591">
        <v>70.8</v>
      </c>
      <c r="G7591">
        <v>7.94</v>
      </c>
      <c r="H7591">
        <v>137.5</v>
      </c>
      <c r="I7591">
        <v>-59.692999999999998</v>
      </c>
      <c r="J7591" t="s">
        <v>78</v>
      </c>
      <c r="K7591">
        <v>31.89</v>
      </c>
      <c r="L7591">
        <v>16.216764999999999</v>
      </c>
      <c r="M7591">
        <v>-4.4205179023066474</v>
      </c>
      <c r="N7591">
        <v>16.970237999999998</v>
      </c>
      <c r="O7591">
        <v>-8.6642155519563229</v>
      </c>
      <c r="P7591">
        <v>93862000</v>
      </c>
      <c r="Q7591">
        <v>644601</v>
      </c>
      <c r="R7591">
        <v>145.61000000000001</v>
      </c>
      <c r="S7591">
        <v>28.056000000000001</v>
      </c>
      <c r="T7591">
        <v>6.8289999999999988</v>
      </c>
      <c r="U7591">
        <v>16.122</v>
      </c>
      <c r="V7591">
        <v>2.0631133526992591</v>
      </c>
      <c r="AC7591">
        <v>16.100000000000001</v>
      </c>
      <c r="AD7591">
        <v>13.6</v>
      </c>
      <c r="AH7591" s="85">
        <f>IF(AND(M7591&lt;Variables!$G$6,M7591&gt;Variables!$G$5),0,1)</f>
        <v>0</v>
      </c>
      <c r="AI7591" s="85">
        <f t="shared" si="655"/>
        <v>1</v>
      </c>
      <c r="AJ7591" s="85">
        <f>IF(I7591&gt;Variables!$G$7,0,1)</f>
        <v>1</v>
      </c>
      <c r="AK7591" s="85">
        <f>IF(F7591&gt;Variables!$G$8,0,1)</f>
        <v>0</v>
      </c>
      <c r="AL7591" s="85">
        <f>IF(G7591&gt;Variables!$G$9,0,1)</f>
        <v>1</v>
      </c>
      <c r="AM7591" s="85">
        <f>IF(AND(K7591&gt;Variables!$G$10,K7591&lt;Variables!$G$11),0,1)</f>
        <v>1</v>
      </c>
      <c r="AN7591" s="103">
        <f>IF(H7591&lt;Variables!$G$13,1,0)</f>
        <v>1</v>
      </c>
      <c r="AO7591" s="101">
        <f>IF(R7591&lt;Variables!$G$12,0,1)</f>
        <v>1</v>
      </c>
      <c r="AP7591" s="86">
        <f t="shared" si="656"/>
        <v>1</v>
      </c>
      <c r="AR7591">
        <v>1</v>
      </c>
      <c r="AS7591">
        <v>0</v>
      </c>
      <c r="AT7591">
        <v>0</v>
      </c>
      <c r="AU7591">
        <v>0</v>
      </c>
      <c r="BA7591">
        <v>2</v>
      </c>
    </row>
    <row r="7592" spans="3:53" ht="12.75" x14ac:dyDescent="0.2">
      <c r="C7592" t="s">
        <v>1135</v>
      </c>
      <c r="D7592" t="s">
        <v>1132</v>
      </c>
      <c r="E7592">
        <v>3.15</v>
      </c>
      <c r="F7592">
        <v>25.25</v>
      </c>
      <c r="G7592">
        <v>19.350000000000001</v>
      </c>
      <c r="H7592">
        <v>144.41999999999999</v>
      </c>
      <c r="I7592">
        <v>-79.727000000000004</v>
      </c>
      <c r="J7592" t="s">
        <v>78</v>
      </c>
      <c r="K7592">
        <v>42.3</v>
      </c>
      <c r="L7592">
        <v>3.2036950000000011</v>
      </c>
      <c r="M7592">
        <v>-2.7685219722851389</v>
      </c>
      <c r="N7592">
        <v>3.1601159999999999</v>
      </c>
      <c r="O7592">
        <v>-1.4276691108807451</v>
      </c>
      <c r="P7592">
        <v>8970000</v>
      </c>
      <c r="Q7592">
        <v>1620000</v>
      </c>
      <c r="R7592">
        <v>5.54</v>
      </c>
      <c r="S7592">
        <v>28.056000000000001</v>
      </c>
      <c r="T7592">
        <v>6.8289999999999988</v>
      </c>
      <c r="U7592">
        <v>16.122</v>
      </c>
      <c r="V7592">
        <v>2.297644287068525</v>
      </c>
      <c r="AC7592">
        <v>3.4</v>
      </c>
      <c r="AD7592">
        <v>2.82</v>
      </c>
      <c r="AH7592" s="85">
        <f>IF(AND(M7592&lt;Variables!$G$6,M7592&gt;Variables!$G$5),0,1)</f>
        <v>0</v>
      </c>
      <c r="AI7592" s="85">
        <f t="shared" si="655"/>
        <v>0</v>
      </c>
      <c r="AJ7592" s="85">
        <f>IF(I7592&gt;Variables!$G$7,0,1)</f>
        <v>1</v>
      </c>
      <c r="AK7592" s="85">
        <f>IF(F7592&gt;Variables!$G$8,0,1)</f>
        <v>0</v>
      </c>
      <c r="AL7592" s="85">
        <f>IF(G7592&gt;Variables!$G$9,0,1)</f>
        <v>0</v>
      </c>
      <c r="AM7592" s="85">
        <f>IF(AND(K7592&gt;Variables!$G$10,K7592&lt;Variables!$G$11),0,1)</f>
        <v>1</v>
      </c>
      <c r="AN7592" s="103">
        <f>IF(H7592&lt;Variables!$G$13,1,0)</f>
        <v>1</v>
      </c>
      <c r="AO7592" s="101">
        <f>IF(R7592&lt;Variables!$G$12,0,1)</f>
        <v>1</v>
      </c>
      <c r="AP7592" s="86">
        <f t="shared" si="656"/>
        <v>1</v>
      </c>
      <c r="AR7592">
        <v>0</v>
      </c>
      <c r="AS7592">
        <v>0</v>
      </c>
      <c r="AT7592">
        <v>1</v>
      </c>
      <c r="AU7592">
        <v>0</v>
      </c>
      <c r="BA7592">
        <v>-2.25</v>
      </c>
    </row>
    <row r="7593" spans="3:53" ht="12.75" x14ac:dyDescent="0.2">
      <c r="C7593" t="s">
        <v>1135</v>
      </c>
      <c r="D7593" t="s">
        <v>1106</v>
      </c>
      <c r="E7593">
        <v>4.04</v>
      </c>
      <c r="F7593">
        <v>25.86</v>
      </c>
      <c r="G7593">
        <v>6.32</v>
      </c>
      <c r="H7593">
        <v>219.72</v>
      </c>
      <c r="I7593">
        <v>-11.95</v>
      </c>
      <c r="J7593" t="s">
        <v>78</v>
      </c>
      <c r="K7593">
        <v>46.03</v>
      </c>
      <c r="L7593">
        <v>4.0781500000000008</v>
      </c>
      <c r="M7593">
        <v>-0.93547319250152117</v>
      </c>
      <c r="N7593">
        <v>4.0713919999999986</v>
      </c>
      <c r="O7593">
        <v>-0.77103850476690594</v>
      </c>
      <c r="P7593">
        <v>9940000</v>
      </c>
      <c r="Q7593">
        <v>638420</v>
      </c>
      <c r="R7593">
        <v>15.57</v>
      </c>
      <c r="S7593">
        <v>28.056000000000001</v>
      </c>
      <c r="T7593">
        <v>6.8289999999999988</v>
      </c>
      <c r="U7593">
        <v>16.122</v>
      </c>
      <c r="V7593">
        <v>2.3394675660826612</v>
      </c>
      <c r="AC7593">
        <v>4.7300000000000004</v>
      </c>
      <c r="AD7593">
        <v>3.38</v>
      </c>
      <c r="AH7593" s="85">
        <f>IF(AND(M7593&lt;Variables!$G$6,M7593&gt;Variables!$G$5),0,1)</f>
        <v>1</v>
      </c>
      <c r="AI7593" s="85">
        <f t="shared" si="655"/>
        <v>0</v>
      </c>
      <c r="AJ7593" s="85">
        <f>IF(I7593&gt;Variables!$G$7,0,1)</f>
        <v>1</v>
      </c>
      <c r="AK7593" s="85">
        <f>IF(F7593&gt;Variables!$G$8,0,1)</f>
        <v>0</v>
      </c>
      <c r="AL7593" s="85">
        <f>IF(G7593&gt;Variables!$G$9,0,1)</f>
        <v>1</v>
      </c>
      <c r="AM7593" s="85">
        <f>IF(AND(K7593&gt;Variables!$G$10,K7593&lt;Variables!$G$11),0,1)</f>
        <v>1</v>
      </c>
      <c r="AN7593" s="103">
        <f>IF(H7593&lt;Variables!$G$13,1,0)</f>
        <v>1</v>
      </c>
      <c r="AO7593" s="101">
        <f>IF(R7593&lt;Variables!$G$12,0,1)</f>
        <v>1</v>
      </c>
      <c r="AP7593" s="86">
        <f t="shared" si="656"/>
        <v>1</v>
      </c>
      <c r="AR7593">
        <v>1</v>
      </c>
      <c r="AS7593">
        <v>0</v>
      </c>
      <c r="AT7593">
        <v>0</v>
      </c>
      <c r="AU7593">
        <v>0</v>
      </c>
      <c r="BA7593">
        <v>2</v>
      </c>
    </row>
    <row r="7594" spans="3:53" ht="12.75" x14ac:dyDescent="0.2">
      <c r="C7594" t="s">
        <v>1135</v>
      </c>
      <c r="D7594" t="s">
        <v>892</v>
      </c>
      <c r="E7594">
        <v>78.61</v>
      </c>
      <c r="F7594">
        <v>18.04</v>
      </c>
      <c r="G7594">
        <v>13.63</v>
      </c>
      <c r="H7594">
        <v>2570</v>
      </c>
      <c r="I7594">
        <v>18.085999999999999</v>
      </c>
      <c r="J7594" t="s">
        <v>78</v>
      </c>
      <c r="K7594">
        <v>63.4</v>
      </c>
      <c r="L7594">
        <v>76.740459999999999</v>
      </c>
      <c r="M7594">
        <v>2.0322265464658389</v>
      </c>
      <c r="N7594">
        <v>75.257996000000006</v>
      </c>
      <c r="O7594">
        <v>4.0421007224268788</v>
      </c>
      <c r="P7594">
        <v>2574000</v>
      </c>
      <c r="Q7594">
        <v>1767000</v>
      </c>
      <c r="R7594">
        <v>1.46</v>
      </c>
      <c r="S7594">
        <v>28.056000000000001</v>
      </c>
      <c r="T7594">
        <v>6.8289999999999988</v>
      </c>
      <c r="U7594">
        <v>16.122</v>
      </c>
      <c r="V7594">
        <v>2.374340568224897</v>
      </c>
      <c r="AC7594">
        <v>86.92</v>
      </c>
      <c r="AD7594">
        <v>74.400000000000006</v>
      </c>
      <c r="AH7594" s="85">
        <f>IF(AND(M7594&lt;Variables!$G$6,M7594&gt;Variables!$G$5),0,1)</f>
        <v>1</v>
      </c>
      <c r="AI7594" s="85">
        <f t="shared" si="655"/>
        <v>0</v>
      </c>
      <c r="AJ7594" s="85">
        <f>IF(I7594&gt;Variables!$G$7,0,1)</f>
        <v>0</v>
      </c>
      <c r="AK7594" s="85">
        <f>IF(F7594&gt;Variables!$G$8,0,1)</f>
        <v>0</v>
      </c>
      <c r="AL7594" s="85">
        <f>IF(G7594&gt;Variables!$G$9,0,1)</f>
        <v>0</v>
      </c>
      <c r="AM7594" s="85">
        <f>IF(AND(K7594&gt;Variables!$G$10,K7594&lt;Variables!$G$11),0,1)</f>
        <v>0</v>
      </c>
      <c r="AN7594" s="103">
        <f>IF(H7594&lt;Variables!$G$13,1,0)</f>
        <v>0</v>
      </c>
      <c r="AO7594" s="101">
        <f>IF(R7594&lt;Variables!$G$12,0,1)</f>
        <v>0</v>
      </c>
      <c r="AP7594" s="86">
        <f t="shared" si="656"/>
        <v>1</v>
      </c>
      <c r="AR7594">
        <v>1</v>
      </c>
      <c r="AS7594">
        <v>0</v>
      </c>
      <c r="AT7594">
        <v>0</v>
      </c>
      <c r="AU7594">
        <v>0</v>
      </c>
      <c r="BA7594">
        <v>1.1100000000000001</v>
      </c>
    </row>
    <row r="7595" spans="3:53" ht="12.75" x14ac:dyDescent="0.2">
      <c r="C7595" t="s">
        <v>1135</v>
      </c>
      <c r="D7595" t="s">
        <v>624</v>
      </c>
      <c r="E7595">
        <v>0.02</v>
      </c>
      <c r="F7595">
        <v>11.8</v>
      </c>
      <c r="G7595">
        <v>18.38</v>
      </c>
      <c r="H7595">
        <v>-99999</v>
      </c>
      <c r="I7595">
        <v>-64.247</v>
      </c>
      <c r="J7595" t="s">
        <v>78</v>
      </c>
      <c r="K7595">
        <v>63.78</v>
      </c>
      <c r="L7595">
        <v>1.8350000000000002E-2</v>
      </c>
      <c r="M7595">
        <v>3.542234332425056</v>
      </c>
      <c r="N7595">
        <v>1.8080263157894731E-2</v>
      </c>
      <c r="O7595">
        <v>5.0869660141183424</v>
      </c>
      <c r="P7595">
        <v>5837000</v>
      </c>
      <c r="Q7595">
        <v>8096999.9999999991</v>
      </c>
      <c r="R7595">
        <v>0.72</v>
      </c>
      <c r="S7595">
        <v>28.056000000000001</v>
      </c>
      <c r="T7595">
        <v>6.8289999999999988</v>
      </c>
      <c r="U7595">
        <v>16.122</v>
      </c>
      <c r="V7595">
        <v>2.276693682833788</v>
      </c>
      <c r="AC7595">
        <v>2.8000000000000001E-2</v>
      </c>
      <c r="AD7595">
        <v>1.7999999999999999E-2</v>
      </c>
      <c r="AH7595" s="85">
        <f>IF(AND(M7595&lt;Variables!$G$6,M7595&gt;Variables!$G$5),0,1)</f>
        <v>1</v>
      </c>
      <c r="AI7595" s="85">
        <f t="shared" si="655"/>
        <v>0</v>
      </c>
      <c r="AJ7595" s="85">
        <f>IF(I7595&gt;Variables!$G$7,0,1)</f>
        <v>1</v>
      </c>
      <c r="AK7595" s="85">
        <f>IF(F7595&gt;Variables!$G$8,0,1)</f>
        <v>0</v>
      </c>
      <c r="AL7595" s="85">
        <f>IF(G7595&gt;Variables!$G$9,0,1)</f>
        <v>0</v>
      </c>
      <c r="AM7595" s="85">
        <f>IF(AND(K7595&gt;Variables!$G$10,K7595&lt;Variables!$G$11),0,1)</f>
        <v>0</v>
      </c>
      <c r="AN7595" s="103">
        <f>IF(H7595&lt;Variables!$G$13,1,0)</f>
        <v>1</v>
      </c>
      <c r="AO7595" s="101">
        <f>IF(R7595&lt;Variables!$G$12,0,1)</f>
        <v>0</v>
      </c>
      <c r="AP7595" s="86">
        <f t="shared" si="656"/>
        <v>1</v>
      </c>
      <c r="AR7595">
        <v>0</v>
      </c>
      <c r="AS7595">
        <v>0</v>
      </c>
      <c r="AT7595">
        <v>1</v>
      </c>
      <c r="AU7595">
        <v>0</v>
      </c>
      <c r="BA7595">
        <v>-2.25</v>
      </c>
    </row>
    <row r="7596" spans="3:53" ht="12.75" x14ac:dyDescent="0.2">
      <c r="C7596" t="s">
        <v>1135</v>
      </c>
      <c r="D7596" t="s">
        <v>880</v>
      </c>
      <c r="E7596">
        <v>48.22</v>
      </c>
      <c r="F7596">
        <v>11</v>
      </c>
      <c r="G7596">
        <v>4.5199999999999996</v>
      </c>
      <c r="H7596">
        <v>6210</v>
      </c>
      <c r="I7596">
        <v>74721.024000000005</v>
      </c>
      <c r="J7596" t="s">
        <v>78</v>
      </c>
      <c r="K7596">
        <v>52.24</v>
      </c>
      <c r="L7596">
        <v>48.323854999999988</v>
      </c>
      <c r="M7596">
        <v>0.40237890789136932</v>
      </c>
      <c r="N7596">
        <v>48.626924000000002</v>
      </c>
      <c r="O7596">
        <v>-0.22338242081690979</v>
      </c>
      <c r="P7596">
        <v>1044000</v>
      </c>
      <c r="Q7596">
        <v>1262000</v>
      </c>
      <c r="R7596">
        <v>0.83</v>
      </c>
      <c r="S7596">
        <v>28.056000000000001</v>
      </c>
      <c r="T7596">
        <v>6.8289999999999988</v>
      </c>
      <c r="U7596">
        <v>16.122</v>
      </c>
      <c r="V7596">
        <v>2.377141510954206</v>
      </c>
      <c r="AC7596">
        <v>49.145000000000003</v>
      </c>
      <c r="AD7596">
        <v>45.11</v>
      </c>
      <c r="AH7596" s="85">
        <f>IF(AND(M7596&lt;Variables!$G$6,M7596&gt;Variables!$G$5),0,1)</f>
        <v>1</v>
      </c>
      <c r="AI7596" s="85">
        <f t="shared" si="655"/>
        <v>1</v>
      </c>
      <c r="AJ7596" s="85">
        <f>IF(I7596&gt;Variables!$G$7,0,1)</f>
        <v>0</v>
      </c>
      <c r="AK7596" s="85">
        <f>IF(F7596&gt;Variables!$G$8,0,1)</f>
        <v>0</v>
      </c>
      <c r="AL7596" s="85">
        <f>IF(G7596&gt;Variables!$G$9,0,1)</f>
        <v>1</v>
      </c>
      <c r="AM7596" s="85">
        <f>IF(AND(K7596&gt;Variables!$G$10,K7596&lt;Variables!$G$11),0,1)</f>
        <v>0</v>
      </c>
      <c r="AN7596" s="103">
        <f>IF(H7596&lt;Variables!$G$13,1,0)</f>
        <v>0</v>
      </c>
      <c r="AO7596" s="101">
        <f>IF(R7596&lt;Variables!$G$12,0,1)</f>
        <v>0</v>
      </c>
      <c r="AP7596" s="86">
        <f t="shared" si="656"/>
        <v>1</v>
      </c>
      <c r="AR7596">
        <v>0</v>
      </c>
      <c r="AS7596">
        <v>0</v>
      </c>
      <c r="AT7596">
        <v>1</v>
      </c>
      <c r="AU7596">
        <v>0</v>
      </c>
      <c r="BA7596">
        <v>-2.25</v>
      </c>
    </row>
    <row r="7597" spans="3:53" ht="12.75" x14ac:dyDescent="0.2">
      <c r="C7597" t="s">
        <v>1135</v>
      </c>
      <c r="D7597" t="s">
        <v>530</v>
      </c>
      <c r="E7597">
        <v>22.15</v>
      </c>
      <c r="F7597">
        <v>10.7</v>
      </c>
      <c r="G7597">
        <v>-11.2</v>
      </c>
      <c r="H7597">
        <v>201.8</v>
      </c>
      <c r="I7597">
        <v>-14.510999999999999</v>
      </c>
      <c r="J7597" t="s">
        <v>78</v>
      </c>
      <c r="K7597">
        <v>35.54</v>
      </c>
      <c r="L7597">
        <v>23.054525000000002</v>
      </c>
      <c r="M7597">
        <v>-3.7065391718111691</v>
      </c>
      <c r="N7597">
        <v>23.776990000000001</v>
      </c>
      <c r="O7597">
        <v>-6.6324206722550043</v>
      </c>
      <c r="P7597">
        <v>1860000</v>
      </c>
      <c r="Q7597">
        <v>329330</v>
      </c>
      <c r="R7597">
        <v>5.65</v>
      </c>
      <c r="S7597">
        <v>28.056000000000001</v>
      </c>
      <c r="T7597">
        <v>6.8289999999999988</v>
      </c>
      <c r="U7597">
        <v>16.122</v>
      </c>
      <c r="V7597">
        <v>2.158777563513453</v>
      </c>
      <c r="AC7597">
        <v>25.5</v>
      </c>
      <c r="AD7597">
        <v>22.1</v>
      </c>
      <c r="AH7597" s="85">
        <f>IF(AND(M7597&lt;Variables!$G$6,M7597&gt;Variables!$G$5),0,1)</f>
        <v>0</v>
      </c>
      <c r="AI7597" s="85">
        <f t="shared" si="655"/>
        <v>1</v>
      </c>
      <c r="AJ7597" s="85">
        <f>IF(I7597&gt;Variables!$G$7,0,1)</f>
        <v>1</v>
      </c>
      <c r="AK7597" s="85">
        <f>IF(F7597&gt;Variables!$G$8,0,1)</f>
        <v>0</v>
      </c>
      <c r="AL7597" s="85">
        <f>IF(G7597&gt;Variables!$G$9,0,1)</f>
        <v>1</v>
      </c>
      <c r="AM7597" s="85">
        <f>IF(AND(K7597&gt;Variables!$G$10,K7597&lt;Variables!$G$11),0,1)</f>
        <v>1</v>
      </c>
      <c r="AN7597" s="103">
        <f>IF(H7597&lt;Variables!$G$13,1,0)</f>
        <v>1</v>
      </c>
      <c r="AO7597" s="101">
        <f>IF(R7597&lt;Variables!$G$12,0,1)</f>
        <v>1</v>
      </c>
      <c r="AP7597" s="86">
        <f t="shared" si="656"/>
        <v>1</v>
      </c>
      <c r="AR7597">
        <v>1</v>
      </c>
      <c r="AS7597">
        <v>0</v>
      </c>
      <c r="AT7597">
        <v>0</v>
      </c>
      <c r="AU7597">
        <v>0</v>
      </c>
      <c r="BA7597">
        <v>2</v>
      </c>
    </row>
    <row r="7598" spans="3:53" ht="12.75" x14ac:dyDescent="0.2">
      <c r="C7598" t="s">
        <v>1135</v>
      </c>
      <c r="D7598" t="s">
        <v>117</v>
      </c>
      <c r="E7598">
        <v>29.96</v>
      </c>
      <c r="F7598">
        <v>8</v>
      </c>
      <c r="G7598">
        <v>6.2</v>
      </c>
      <c r="H7598">
        <v>3970</v>
      </c>
      <c r="I7598">
        <v>-0.29399999999999998</v>
      </c>
      <c r="J7598" t="s">
        <v>78</v>
      </c>
      <c r="K7598">
        <v>39.47</v>
      </c>
      <c r="L7598">
        <v>30.193010000000001</v>
      </c>
      <c r="M7598">
        <v>-0.73861466610982363</v>
      </c>
      <c r="N7598">
        <v>30.272848</v>
      </c>
      <c r="O7598">
        <v>-1.0003948092363191</v>
      </c>
      <c r="P7598">
        <v>6262000</v>
      </c>
      <c r="Q7598">
        <v>15376000</v>
      </c>
      <c r="R7598">
        <v>0.41</v>
      </c>
      <c r="S7598">
        <v>28.056000000000001</v>
      </c>
      <c r="T7598">
        <v>6.8289999999999988</v>
      </c>
      <c r="U7598">
        <v>16.122</v>
      </c>
      <c r="V7598">
        <v>2.2546514366090689</v>
      </c>
      <c r="AC7598">
        <v>30.18</v>
      </c>
      <c r="AD7598">
        <v>29.27</v>
      </c>
      <c r="AH7598" s="85">
        <f>IF(AND(M7598&lt;Variables!$G$6,M7598&gt;Variables!$G$5),0,1)</f>
        <v>1</v>
      </c>
      <c r="AI7598" s="85">
        <f t="shared" si="655"/>
        <v>1</v>
      </c>
      <c r="AJ7598" s="85">
        <f>IF(I7598&gt;Variables!$G$7,0,1)</f>
        <v>1</v>
      </c>
      <c r="AK7598" s="85">
        <f>IF(F7598&gt;Variables!$G$8,0,1)</f>
        <v>1</v>
      </c>
      <c r="AL7598" s="85">
        <f>IF(G7598&gt;Variables!$G$9,0,1)</f>
        <v>1</v>
      </c>
      <c r="AM7598" s="85">
        <f>IF(AND(K7598&gt;Variables!$G$10,K7598&lt;Variables!$G$11),0,1)</f>
        <v>1</v>
      </c>
      <c r="AN7598" s="103">
        <f>IF(H7598&lt;Variables!$G$13,1,0)</f>
        <v>0</v>
      </c>
      <c r="AO7598" s="101">
        <f>IF(R7598&lt;Variables!$G$12,0,1)</f>
        <v>0</v>
      </c>
      <c r="AP7598" s="86">
        <f t="shared" si="656"/>
        <v>1</v>
      </c>
      <c r="AR7598">
        <v>0</v>
      </c>
      <c r="AS7598">
        <v>0</v>
      </c>
      <c r="AT7598">
        <v>1</v>
      </c>
      <c r="AU7598">
        <v>0</v>
      </c>
      <c r="BA7598">
        <v>-0.95</v>
      </c>
    </row>
    <row r="7599" spans="3:53" ht="12.75" x14ac:dyDescent="0.2">
      <c r="C7599" t="s">
        <v>1135</v>
      </c>
      <c r="D7599" t="s">
        <v>255</v>
      </c>
      <c r="E7599">
        <v>9.82</v>
      </c>
      <c r="F7599">
        <v>37.520000000000003</v>
      </c>
      <c r="G7599">
        <v>29.46</v>
      </c>
      <c r="H7599">
        <v>902.13</v>
      </c>
      <c r="I7599">
        <v>20.295999999999999</v>
      </c>
      <c r="J7599" t="s">
        <v>78</v>
      </c>
      <c r="K7599">
        <v>54.97</v>
      </c>
      <c r="L7599">
        <v>9.6941550000000003</v>
      </c>
      <c r="M7599">
        <v>0.56265863295974916</v>
      </c>
      <c r="N7599">
        <v>9.4426240000000004</v>
      </c>
      <c r="O7599">
        <v>3.2414295009522678</v>
      </c>
      <c r="P7599">
        <v>49750000</v>
      </c>
      <c r="Q7599">
        <v>6960000</v>
      </c>
      <c r="R7599">
        <v>7.15</v>
      </c>
      <c r="S7599">
        <v>28.056000000000001</v>
      </c>
      <c r="T7599">
        <v>6.8289999999999988</v>
      </c>
      <c r="U7599">
        <v>16.122</v>
      </c>
      <c r="V7599">
        <v>2.3957840336270668</v>
      </c>
      <c r="AC7599">
        <v>9.8800000000000008</v>
      </c>
      <c r="AD7599">
        <v>8.33</v>
      </c>
      <c r="AH7599" s="85">
        <f>IF(AND(M7599&lt;Variables!$G$6,M7599&gt;Variables!$G$5),0,1)</f>
        <v>1</v>
      </c>
      <c r="AI7599" s="85">
        <f t="shared" si="655"/>
        <v>0</v>
      </c>
      <c r="AJ7599" s="85">
        <f>IF(I7599&gt;Variables!$G$7,0,1)</f>
        <v>0</v>
      </c>
      <c r="AK7599" s="85">
        <f>IF(F7599&gt;Variables!$G$8,0,1)</f>
        <v>0</v>
      </c>
      <c r="AL7599" s="85">
        <f>IF(G7599&gt;Variables!$G$9,0,1)</f>
        <v>0</v>
      </c>
      <c r="AM7599" s="85">
        <f>IF(AND(K7599&gt;Variables!$G$10,K7599&lt;Variables!$G$11),0,1)</f>
        <v>0</v>
      </c>
      <c r="AN7599" s="103">
        <f>IF(H7599&lt;Variables!$G$13,1,0)</f>
        <v>1</v>
      </c>
      <c r="AO7599" s="101">
        <f>IF(R7599&lt;Variables!$G$12,0,1)</f>
        <v>1</v>
      </c>
      <c r="AP7599" s="86">
        <f t="shared" si="656"/>
        <v>1</v>
      </c>
      <c r="AR7599">
        <v>0</v>
      </c>
      <c r="AS7599">
        <v>0</v>
      </c>
      <c r="AT7599">
        <v>1</v>
      </c>
      <c r="AU7599">
        <v>0</v>
      </c>
      <c r="BA7599">
        <v>-2.25</v>
      </c>
    </row>
    <row r="7600" spans="3:53" ht="12.75" x14ac:dyDescent="0.2">
      <c r="C7600" t="s">
        <v>1135</v>
      </c>
      <c r="D7600" t="s">
        <v>1111</v>
      </c>
      <c r="E7600">
        <v>36</v>
      </c>
      <c r="F7600">
        <v>7</v>
      </c>
      <c r="G7600">
        <v>5.88</v>
      </c>
      <c r="H7600">
        <v>2530</v>
      </c>
      <c r="I7600">
        <v>69.790000000000006</v>
      </c>
      <c r="J7600" t="s">
        <v>78</v>
      </c>
      <c r="K7600">
        <v>54.25</v>
      </c>
      <c r="L7600">
        <v>35.972065000000001</v>
      </c>
      <c r="M7600">
        <v>7.7657482271310738E-2</v>
      </c>
      <c r="N7600">
        <v>35.967777083333338</v>
      </c>
      <c r="O7600">
        <v>8.9588290630262607E-2</v>
      </c>
      <c r="P7600">
        <v>364268</v>
      </c>
      <c r="Q7600">
        <v>720581</v>
      </c>
      <c r="R7600">
        <v>0.51</v>
      </c>
      <c r="S7600">
        <v>28.056000000000001</v>
      </c>
      <c r="T7600">
        <v>6.8289999999999988</v>
      </c>
      <c r="U7600">
        <v>16.122</v>
      </c>
      <c r="V7600">
        <v>2.4080577375235479</v>
      </c>
      <c r="AC7600">
        <v>37.44</v>
      </c>
      <c r="AD7600">
        <v>35.979999999999997</v>
      </c>
      <c r="AH7600" s="85">
        <f>IF(AND(M7600&lt;Variables!$G$6,M7600&gt;Variables!$G$5),0,1)</f>
        <v>1</v>
      </c>
      <c r="AI7600" s="85">
        <f t="shared" si="655"/>
        <v>0</v>
      </c>
      <c r="AJ7600" s="85">
        <f>IF(I7600&gt;Variables!$G$7,0,1)</f>
        <v>0</v>
      </c>
      <c r="AK7600" s="85">
        <f>IF(F7600&gt;Variables!$G$8,0,1)</f>
        <v>1</v>
      </c>
      <c r="AL7600" s="85">
        <f>IF(G7600&gt;Variables!$G$9,0,1)</f>
        <v>1</v>
      </c>
      <c r="AM7600" s="85">
        <f>IF(AND(K7600&gt;Variables!$G$10,K7600&lt;Variables!$G$11),0,1)</f>
        <v>0</v>
      </c>
      <c r="AN7600" s="103">
        <f>IF(H7600&lt;Variables!$G$13,1,0)</f>
        <v>0</v>
      </c>
      <c r="AO7600" s="101">
        <f>IF(R7600&lt;Variables!$G$12,0,1)</f>
        <v>0</v>
      </c>
      <c r="AP7600" s="86">
        <f t="shared" si="656"/>
        <v>1</v>
      </c>
      <c r="AR7600">
        <v>1</v>
      </c>
      <c r="AS7600">
        <v>0</v>
      </c>
      <c r="AT7600">
        <v>0</v>
      </c>
      <c r="AU7600">
        <v>0</v>
      </c>
      <c r="BA7600">
        <v>1.2</v>
      </c>
    </row>
    <row r="7601" spans="3:53" ht="12.75" x14ac:dyDescent="0.2">
      <c r="C7601" t="s">
        <v>1135</v>
      </c>
      <c r="D7601" t="s">
        <v>186</v>
      </c>
      <c r="E7601">
        <v>27.4</v>
      </c>
      <c r="F7601">
        <v>7</v>
      </c>
      <c r="G7601">
        <v>5.51</v>
      </c>
      <c r="H7601">
        <v>3440</v>
      </c>
      <c r="I7601">
        <v>30.225999999999999</v>
      </c>
      <c r="J7601" t="s">
        <v>78</v>
      </c>
      <c r="K7601">
        <v>45.57</v>
      </c>
      <c r="L7601">
        <v>27.57085</v>
      </c>
      <c r="M7601">
        <v>-0.49817107561065921</v>
      </c>
      <c r="N7601">
        <v>27.374914</v>
      </c>
      <c r="O7601">
        <v>0.21401345772263711</v>
      </c>
      <c r="P7601">
        <v>3989000</v>
      </c>
      <c r="Q7601">
        <v>9239000</v>
      </c>
      <c r="R7601">
        <v>0.43</v>
      </c>
      <c r="S7601">
        <v>28.056000000000001</v>
      </c>
      <c r="T7601">
        <v>6.8289999999999988</v>
      </c>
      <c r="U7601">
        <v>16.122</v>
      </c>
      <c r="V7601">
        <v>2.327684126931886</v>
      </c>
      <c r="AC7601">
        <v>28.75</v>
      </c>
      <c r="AD7601">
        <v>27.04</v>
      </c>
      <c r="AH7601" s="85">
        <f>IF(AND(M7601&lt;Variables!$G$6,M7601&gt;Variables!$G$5),0,1)</f>
        <v>1</v>
      </c>
      <c r="AI7601" s="85">
        <f t="shared" si="655"/>
        <v>0</v>
      </c>
      <c r="AJ7601" s="85">
        <f>IF(I7601&gt;Variables!$G$7,0,1)</f>
        <v>0</v>
      </c>
      <c r="AK7601" s="85">
        <f>IF(F7601&gt;Variables!$G$8,0,1)</f>
        <v>1</v>
      </c>
      <c r="AL7601" s="85">
        <f>IF(G7601&gt;Variables!$G$9,0,1)</f>
        <v>1</v>
      </c>
      <c r="AM7601" s="85">
        <f>IF(AND(K7601&gt;Variables!$G$10,K7601&lt;Variables!$G$11),0,1)</f>
        <v>1</v>
      </c>
      <c r="AN7601" s="103">
        <f>IF(H7601&lt;Variables!$G$13,1,0)</f>
        <v>0</v>
      </c>
      <c r="AO7601" s="101">
        <f>IF(R7601&lt;Variables!$G$12,0,1)</f>
        <v>0</v>
      </c>
      <c r="AP7601" s="86">
        <f t="shared" si="656"/>
        <v>1</v>
      </c>
      <c r="AR7601">
        <v>1</v>
      </c>
      <c r="AS7601">
        <v>0</v>
      </c>
      <c r="AT7601">
        <v>0</v>
      </c>
      <c r="AU7601">
        <v>0</v>
      </c>
      <c r="BA7601">
        <v>1.27</v>
      </c>
    </row>
    <row r="7602" spans="3:53" ht="12.75" x14ac:dyDescent="0.2">
      <c r="C7602" t="s">
        <v>1135</v>
      </c>
      <c r="D7602" t="s">
        <v>1108</v>
      </c>
      <c r="E7602">
        <v>93.79</v>
      </c>
      <c r="F7602">
        <v>7.98</v>
      </c>
      <c r="G7602">
        <v>5.34</v>
      </c>
      <c r="H7602">
        <v>6160</v>
      </c>
      <c r="I7602">
        <v>166.89599999999999</v>
      </c>
      <c r="J7602" t="s">
        <v>78</v>
      </c>
      <c r="K7602">
        <v>66.430000000000007</v>
      </c>
      <c r="L7602">
        <v>93.290379999999999</v>
      </c>
      <c r="M7602">
        <v>0.54627283113221126</v>
      </c>
      <c r="N7602">
        <v>93.163886000000005</v>
      </c>
      <c r="O7602">
        <v>0.682790324997813</v>
      </c>
      <c r="P7602">
        <v>619939</v>
      </c>
      <c r="Q7602">
        <v>1334000</v>
      </c>
      <c r="R7602">
        <v>0.46</v>
      </c>
      <c r="S7602">
        <v>28.056000000000001</v>
      </c>
      <c r="T7602">
        <v>6.8289999999999988</v>
      </c>
      <c r="U7602">
        <v>16.122</v>
      </c>
      <c r="V7602">
        <v>2.4970911479569922</v>
      </c>
      <c r="AC7602">
        <v>94.49</v>
      </c>
      <c r="AD7602">
        <v>93.1</v>
      </c>
      <c r="AH7602" s="85">
        <f>IF(AND(M7602&lt;Variables!$G$6,M7602&gt;Variables!$G$5),0,1)</f>
        <v>1</v>
      </c>
      <c r="AI7602" s="85">
        <f t="shared" si="655"/>
        <v>0</v>
      </c>
      <c r="AJ7602" s="85">
        <f>IF(I7602&gt;Variables!$G$7,0,1)</f>
        <v>0</v>
      </c>
      <c r="AK7602" s="85">
        <f>IF(F7602&gt;Variables!$G$8,0,1)</f>
        <v>1</v>
      </c>
      <c r="AL7602" s="85">
        <f>IF(G7602&gt;Variables!$G$9,0,1)</f>
        <v>1</v>
      </c>
      <c r="AM7602" s="85">
        <f>IF(AND(K7602&gt;Variables!$G$10,K7602&lt;Variables!$G$11),0,1)</f>
        <v>0</v>
      </c>
      <c r="AN7602" s="103">
        <f>IF(H7602&lt;Variables!$G$13,1,0)</f>
        <v>0</v>
      </c>
      <c r="AO7602" s="101">
        <f>IF(R7602&lt;Variables!$G$12,0,1)</f>
        <v>0</v>
      </c>
      <c r="AP7602" s="86">
        <f t="shared" si="656"/>
        <v>1</v>
      </c>
      <c r="AR7602">
        <v>0</v>
      </c>
      <c r="AS7602">
        <v>0</v>
      </c>
      <c r="AT7602">
        <v>0</v>
      </c>
      <c r="AU7602">
        <v>1</v>
      </c>
      <c r="BA7602">
        <v>-0.63</v>
      </c>
    </row>
    <row r="7603" spans="3:53" ht="12.75" x14ac:dyDescent="0.2">
      <c r="C7603" t="s">
        <v>1135</v>
      </c>
      <c r="D7603" t="s">
        <v>1116</v>
      </c>
      <c r="E7603">
        <v>67.87</v>
      </c>
      <c r="F7603">
        <v>6.99</v>
      </c>
      <c r="G7603">
        <v>4.1399999999999997</v>
      </c>
      <c r="H7603">
        <v>17900</v>
      </c>
      <c r="I7603">
        <v>-37.588999999999999</v>
      </c>
      <c r="J7603" t="s">
        <v>78</v>
      </c>
      <c r="K7603">
        <v>57.63</v>
      </c>
      <c r="L7603">
        <v>67.800950000000014</v>
      </c>
      <c r="M7603">
        <v>0.2788309013368992</v>
      </c>
      <c r="N7603">
        <v>67.325406000000001</v>
      </c>
      <c r="O7603">
        <v>0.98713701035830947</v>
      </c>
      <c r="P7603">
        <v>1743000</v>
      </c>
      <c r="Q7603">
        <v>2640000</v>
      </c>
      <c r="R7603">
        <v>0.66</v>
      </c>
      <c r="S7603">
        <v>28.056000000000001</v>
      </c>
      <c r="T7603">
        <v>6.8289999999999988</v>
      </c>
      <c r="U7603">
        <v>16.122</v>
      </c>
      <c r="V7603">
        <v>2.432653034968685</v>
      </c>
      <c r="AC7603">
        <v>68.89</v>
      </c>
      <c r="AD7603">
        <v>67.569999999999993</v>
      </c>
      <c r="AH7603" s="85">
        <f>IF(AND(M7603&lt;Variables!$G$6,M7603&gt;Variables!$G$5),0,1)</f>
        <v>1</v>
      </c>
      <c r="AI7603" s="85">
        <f t="shared" si="655"/>
        <v>0</v>
      </c>
      <c r="AJ7603" s="85">
        <f>IF(I7603&gt;Variables!$G$7,0,1)</f>
        <v>1</v>
      </c>
      <c r="AK7603" s="85">
        <f>IF(F7603&gt;Variables!$G$8,0,1)</f>
        <v>1</v>
      </c>
      <c r="AL7603" s="85">
        <f>IF(G7603&gt;Variables!$G$9,0,1)</f>
        <v>1</v>
      </c>
      <c r="AM7603" s="85">
        <f>IF(AND(K7603&gt;Variables!$G$10,K7603&lt;Variables!$G$11),0,1)</f>
        <v>0</v>
      </c>
      <c r="AN7603" s="103">
        <f>IF(H7603&lt;Variables!$G$13,1,0)</f>
        <v>0</v>
      </c>
      <c r="AO7603" s="101">
        <f>IF(R7603&lt;Variables!$G$12,0,1)</f>
        <v>0</v>
      </c>
      <c r="AP7603" s="86">
        <f t="shared" si="656"/>
        <v>1</v>
      </c>
      <c r="AR7603">
        <v>0</v>
      </c>
      <c r="AS7603">
        <v>1</v>
      </c>
      <c r="AT7603">
        <v>0</v>
      </c>
      <c r="AU7603">
        <v>0</v>
      </c>
      <c r="BA7603">
        <v>1</v>
      </c>
    </row>
    <row r="7604" spans="3:53" ht="12.75" x14ac:dyDescent="0.2">
      <c r="C7604" t="s">
        <v>1135</v>
      </c>
      <c r="D7604" t="s">
        <v>1134</v>
      </c>
      <c r="E7604">
        <v>10.7</v>
      </c>
      <c r="F7604">
        <v>6.06</v>
      </c>
      <c r="G7604">
        <v>6.45</v>
      </c>
      <c r="H7604">
        <v>5330</v>
      </c>
      <c r="I7604">
        <v>1.7210000000000001</v>
      </c>
      <c r="J7604" t="s">
        <v>78</v>
      </c>
      <c r="K7604">
        <v>60.73</v>
      </c>
      <c r="L7604">
        <v>10.648975</v>
      </c>
      <c r="M7604">
        <v>0.66696559997560656</v>
      </c>
      <c r="N7604">
        <v>10.51524081632653</v>
      </c>
      <c r="O7604">
        <v>1.9472610019121031</v>
      </c>
      <c r="P7604">
        <v>784893</v>
      </c>
      <c r="Q7604">
        <v>2447000</v>
      </c>
      <c r="R7604">
        <v>0.32</v>
      </c>
      <c r="S7604">
        <v>28.056000000000001</v>
      </c>
      <c r="T7604">
        <v>6.8289999999999988</v>
      </c>
      <c r="U7604">
        <v>16.122</v>
      </c>
      <c r="V7604">
        <v>2.4401536043168459</v>
      </c>
      <c r="AC7604">
        <v>11.75</v>
      </c>
      <c r="AD7604">
        <v>10.63</v>
      </c>
      <c r="AH7604" s="85">
        <f>IF(AND(M7604&lt;Variables!$G$6,M7604&gt;Variables!$G$5),0,1)</f>
        <v>1</v>
      </c>
      <c r="AI7604" s="85">
        <f t="shared" si="655"/>
        <v>0</v>
      </c>
      <c r="AJ7604" s="85">
        <f>IF(I7604&gt;Variables!$G$7,0,1)</f>
        <v>0</v>
      </c>
      <c r="AK7604" s="85">
        <f>IF(F7604&gt;Variables!$G$8,0,1)</f>
        <v>1</v>
      </c>
      <c r="AL7604" s="85">
        <f>IF(G7604&gt;Variables!$G$9,0,1)</f>
        <v>1</v>
      </c>
      <c r="AM7604" s="85">
        <f>IF(AND(K7604&gt;Variables!$G$10,K7604&lt;Variables!$G$11),0,1)</f>
        <v>0</v>
      </c>
      <c r="AN7604" s="103">
        <f>IF(H7604&lt;Variables!$G$13,1,0)</f>
        <v>0</v>
      </c>
      <c r="AO7604" s="101">
        <f>IF(R7604&lt;Variables!$G$12,0,1)</f>
        <v>0</v>
      </c>
      <c r="AP7604" s="86">
        <f t="shared" si="656"/>
        <v>1</v>
      </c>
      <c r="AR7604">
        <v>0</v>
      </c>
      <c r="AS7604">
        <v>1</v>
      </c>
      <c r="AT7604">
        <v>0</v>
      </c>
      <c r="AU7604">
        <v>0</v>
      </c>
      <c r="BA7604">
        <v>1.73</v>
      </c>
    </row>
    <row r="7605" spans="3:53" ht="12.75" x14ac:dyDescent="0.2">
      <c r="C7605" t="s">
        <v>1135</v>
      </c>
      <c r="D7605" t="s">
        <v>813</v>
      </c>
      <c r="E7605">
        <v>12.35</v>
      </c>
      <c r="F7605">
        <v>5.91</v>
      </c>
      <c r="G7605">
        <v>2.7</v>
      </c>
      <c r="H7605">
        <v>1870</v>
      </c>
      <c r="I7605">
        <v>-0.55600000000000005</v>
      </c>
      <c r="J7605" t="s">
        <v>78</v>
      </c>
      <c r="K7605">
        <v>63.23</v>
      </c>
      <c r="L7605">
        <v>12.1256</v>
      </c>
      <c r="M7605">
        <v>1.6403312001055621</v>
      </c>
      <c r="N7605">
        <v>12.06861914893617</v>
      </c>
      <c r="O7605">
        <v>2.1202164713797251</v>
      </c>
      <c r="P7605">
        <v>789117</v>
      </c>
      <c r="Q7605">
        <v>1618000</v>
      </c>
      <c r="R7605">
        <v>0.49</v>
      </c>
      <c r="S7605">
        <v>28.056000000000001</v>
      </c>
      <c r="T7605">
        <v>6.8289999999999988</v>
      </c>
      <c r="U7605">
        <v>16.122</v>
      </c>
      <c r="V7605">
        <v>2.3987400206241341</v>
      </c>
      <c r="AC7605">
        <v>12.394600000000001</v>
      </c>
      <c r="AD7605">
        <v>11.96</v>
      </c>
      <c r="AH7605" s="85">
        <f>IF(AND(M7605&lt;Variables!$G$6,M7605&gt;Variables!$G$5),0,1)</f>
        <v>1</v>
      </c>
      <c r="AI7605" s="85">
        <f t="shared" si="655"/>
        <v>0</v>
      </c>
      <c r="AJ7605" s="85">
        <f>IF(I7605&gt;Variables!$G$7,0,1)</f>
        <v>1</v>
      </c>
      <c r="AK7605" s="85">
        <f>IF(F7605&gt;Variables!$G$8,0,1)</f>
        <v>1</v>
      </c>
      <c r="AL7605" s="85">
        <f>IF(G7605&gt;Variables!$G$9,0,1)</f>
        <v>1</v>
      </c>
      <c r="AM7605" s="85">
        <f>IF(AND(K7605&gt;Variables!$G$10,K7605&lt;Variables!$G$11),0,1)</f>
        <v>0</v>
      </c>
      <c r="AN7605" s="103">
        <f>IF(H7605&lt;Variables!$G$13,1,0)</f>
        <v>1</v>
      </c>
      <c r="AO7605" s="101">
        <f>IF(R7605&lt;Variables!$G$12,0,1)</f>
        <v>0</v>
      </c>
      <c r="AP7605" s="86">
        <f t="shared" si="656"/>
        <v>1</v>
      </c>
      <c r="AR7605">
        <v>0</v>
      </c>
      <c r="AS7605">
        <v>0</v>
      </c>
      <c r="AT7605">
        <v>1</v>
      </c>
      <c r="AU7605">
        <v>0</v>
      </c>
      <c r="BA7605">
        <v>-2.3199999999999998</v>
      </c>
    </row>
    <row r="7606" spans="3:53" ht="12.75" x14ac:dyDescent="0.2">
      <c r="C7606" t="s">
        <v>1135</v>
      </c>
      <c r="D7606" t="s">
        <v>1126</v>
      </c>
      <c r="E7606">
        <v>40.89</v>
      </c>
      <c r="F7606">
        <v>5.85</v>
      </c>
      <c r="G7606">
        <v>5.09</v>
      </c>
      <c r="H7606">
        <v>30010</v>
      </c>
      <c r="I7606">
        <v>-1.23</v>
      </c>
      <c r="J7606" t="s">
        <v>78</v>
      </c>
      <c r="K7606">
        <v>60.82</v>
      </c>
      <c r="L7606">
        <v>40.811410000000002</v>
      </c>
      <c r="M7606">
        <v>0.16806574435923771</v>
      </c>
      <c r="N7606">
        <v>40.557072000000012</v>
      </c>
      <c r="O7606">
        <v>0.79623104942091827</v>
      </c>
      <c r="P7606">
        <v>5875000</v>
      </c>
      <c r="Q7606">
        <v>15397000</v>
      </c>
      <c r="R7606">
        <v>0.38</v>
      </c>
      <c r="S7606">
        <v>28.056000000000001</v>
      </c>
      <c r="T7606">
        <v>6.8289999999999988</v>
      </c>
      <c r="U7606">
        <v>16.122</v>
      </c>
      <c r="V7606">
        <v>2.4694737453764031</v>
      </c>
      <c r="AC7606">
        <v>41.77</v>
      </c>
      <c r="AD7606">
        <v>40.659999999999997</v>
      </c>
      <c r="AH7606" s="85">
        <f>IF(AND(M7606&lt;Variables!$G$6,M7606&gt;Variables!$G$5),0,1)</f>
        <v>1</v>
      </c>
      <c r="AI7606" s="85">
        <f t="shared" si="655"/>
        <v>0</v>
      </c>
      <c r="AJ7606" s="85">
        <f>IF(I7606&gt;Variables!$G$7,0,1)</f>
        <v>1</v>
      </c>
      <c r="AK7606" s="85">
        <f>IF(F7606&gt;Variables!$G$8,0,1)</f>
        <v>1</v>
      </c>
      <c r="AL7606" s="85">
        <f>IF(G7606&gt;Variables!$G$9,0,1)</f>
        <v>1</v>
      </c>
      <c r="AM7606" s="85">
        <f>IF(AND(K7606&gt;Variables!$G$10,K7606&lt;Variables!$G$11),0,1)</f>
        <v>0</v>
      </c>
      <c r="AN7606" s="103">
        <f>IF(H7606&lt;Variables!$G$13,1,0)</f>
        <v>0</v>
      </c>
      <c r="AO7606" s="101">
        <f>IF(R7606&lt;Variables!$G$12,0,1)</f>
        <v>0</v>
      </c>
      <c r="AP7606" s="86">
        <f t="shared" si="656"/>
        <v>1</v>
      </c>
      <c r="AR7606">
        <v>1</v>
      </c>
      <c r="AS7606">
        <v>0</v>
      </c>
      <c r="AT7606">
        <v>0</v>
      </c>
      <c r="AU7606">
        <v>0</v>
      </c>
      <c r="BA7606">
        <v>1.37</v>
      </c>
    </row>
    <row r="7607" spans="3:53" ht="12.75" x14ac:dyDescent="0.2">
      <c r="C7607" t="s">
        <v>1135</v>
      </c>
      <c r="D7607" t="s">
        <v>1131</v>
      </c>
      <c r="E7607">
        <v>39.67</v>
      </c>
      <c r="F7607">
        <v>16.989999999999998</v>
      </c>
      <c r="G7607">
        <v>17.579999999999998</v>
      </c>
      <c r="H7607">
        <v>1490</v>
      </c>
      <c r="I7607">
        <v>115.629</v>
      </c>
      <c r="J7607" t="s">
        <v>76</v>
      </c>
      <c r="K7607">
        <v>54.8</v>
      </c>
      <c r="L7607">
        <v>39.51186470588236</v>
      </c>
      <c r="M7607">
        <v>0.374913447442492</v>
      </c>
      <c r="N7607">
        <v>39.656371111111113</v>
      </c>
      <c r="O7607">
        <v>9.1508344995129901E-3</v>
      </c>
      <c r="P7607">
        <v>369110</v>
      </c>
      <c r="Q7607">
        <v>358060</v>
      </c>
      <c r="R7607">
        <v>1.03</v>
      </c>
      <c r="S7607">
        <v>28.056000000000001</v>
      </c>
      <c r="T7607">
        <v>6.8289999999999988</v>
      </c>
      <c r="U7607">
        <v>16.122</v>
      </c>
      <c r="V7607">
        <v>2.4017830501926678</v>
      </c>
      <c r="AC7607">
        <v>40</v>
      </c>
      <c r="AD7607">
        <v>38.72</v>
      </c>
      <c r="AH7607" s="85">
        <f>IF(AND(M7607&lt;Variables!$G$6,M7607&gt;Variables!$G$5),0,1)</f>
        <v>1</v>
      </c>
      <c r="AI7607" s="85">
        <f t="shared" si="655"/>
        <v>1</v>
      </c>
      <c r="AJ7607" s="85">
        <f>IF(I7607&gt;Variables!$G$7,0,1)</f>
        <v>0</v>
      </c>
      <c r="AK7607" s="85">
        <f>IF(F7607&gt;Variables!$G$8,0,1)</f>
        <v>0</v>
      </c>
      <c r="AL7607" s="85">
        <f>IF(G7607&gt;Variables!$G$9,0,1)</f>
        <v>0</v>
      </c>
      <c r="AM7607" s="85">
        <f>IF(AND(K7607&gt;Variables!$G$10,K7607&lt;Variables!$G$11),0,1)</f>
        <v>0</v>
      </c>
      <c r="AN7607" s="103">
        <f>IF(H7607&lt;Variables!$G$13,1,0)</f>
        <v>1</v>
      </c>
      <c r="AO7607" s="101">
        <f>IF(R7607&lt;Variables!$G$12,0,1)</f>
        <v>0</v>
      </c>
      <c r="AP7607" s="86">
        <f t="shared" si="656"/>
        <v>0</v>
      </c>
      <c r="AR7607">
        <v>0</v>
      </c>
      <c r="AS7607">
        <v>0</v>
      </c>
      <c r="AT7607">
        <v>1</v>
      </c>
      <c r="AU7607">
        <v>0</v>
      </c>
      <c r="BA7607">
        <v>-1.04</v>
      </c>
    </row>
    <row r="7608" spans="3:53" ht="12.75" x14ac:dyDescent="0.2">
      <c r="C7608" t="s">
        <v>1135</v>
      </c>
      <c r="D7608" t="s">
        <v>1107</v>
      </c>
      <c r="E7608">
        <v>3.52</v>
      </c>
      <c r="F7608">
        <v>26.65</v>
      </c>
      <c r="G7608">
        <v>-16.03</v>
      </c>
      <c r="H7608">
        <v>56.73</v>
      </c>
      <c r="I7608">
        <v>-76.287999999999997</v>
      </c>
      <c r="J7608" t="s">
        <v>76</v>
      </c>
      <c r="K7608">
        <v>57.79</v>
      </c>
      <c r="L7608">
        <v>3.452910000000001</v>
      </c>
      <c r="M7608">
        <v>1.6533880118508499</v>
      </c>
      <c r="N7608">
        <v>3.4546999999999999</v>
      </c>
      <c r="O7608">
        <v>1.6007178626219329</v>
      </c>
      <c r="P7608">
        <v>31410000</v>
      </c>
      <c r="Q7608">
        <v>1410000</v>
      </c>
      <c r="R7608">
        <v>22.28</v>
      </c>
      <c r="S7608">
        <v>28.056000000000001</v>
      </c>
      <c r="T7608">
        <v>6.8289999999999988</v>
      </c>
      <c r="U7608">
        <v>16.122</v>
      </c>
      <c r="V7608">
        <v>2.367519181827503</v>
      </c>
      <c r="AC7608">
        <v>3.72</v>
      </c>
      <c r="AD7608">
        <v>2.96</v>
      </c>
      <c r="AH7608" s="85">
        <f>IF(AND(M7608&lt;Variables!$G$6,M7608&gt;Variables!$G$5),0,1)</f>
        <v>1</v>
      </c>
      <c r="AI7608" s="85">
        <f t="shared" si="655"/>
        <v>1</v>
      </c>
      <c r="AJ7608" s="85">
        <f>IF(I7608&gt;Variables!$G$7,0,1)</f>
        <v>1</v>
      </c>
      <c r="AK7608" s="85">
        <f>IF(F7608&gt;Variables!$G$8,0,1)</f>
        <v>0</v>
      </c>
      <c r="AL7608" s="85">
        <f>IF(G7608&gt;Variables!$G$9,0,1)</f>
        <v>1</v>
      </c>
      <c r="AM7608" s="85">
        <f>IF(AND(K7608&gt;Variables!$G$10,K7608&lt;Variables!$G$11),0,1)</f>
        <v>0</v>
      </c>
      <c r="AN7608" s="103">
        <f>IF(H7608&lt;Variables!$G$13,1,0)</f>
        <v>1</v>
      </c>
      <c r="AO7608" s="101">
        <f>IF(R7608&lt;Variables!$G$12,0,1)</f>
        <v>1</v>
      </c>
      <c r="AP7608" s="86">
        <f t="shared" si="656"/>
        <v>0</v>
      </c>
      <c r="AR7608">
        <v>1</v>
      </c>
      <c r="AS7608">
        <v>0</v>
      </c>
      <c r="AT7608">
        <v>0</v>
      </c>
      <c r="AU7608">
        <v>0</v>
      </c>
      <c r="BA7608">
        <v>2</v>
      </c>
    </row>
    <row r="7609" spans="3:53" ht="12.75" x14ac:dyDescent="0.2">
      <c r="C7609" t="s">
        <v>1136</v>
      </c>
      <c r="D7609" t="s">
        <v>1111</v>
      </c>
      <c r="E7609">
        <v>36.049999999999997</v>
      </c>
      <c r="F7609">
        <v>7.45</v>
      </c>
      <c r="G7609">
        <v>6.06</v>
      </c>
      <c r="H7609">
        <v>2530</v>
      </c>
      <c r="I7609">
        <v>69.861000000000004</v>
      </c>
      <c r="J7609" t="s">
        <v>78</v>
      </c>
      <c r="K7609">
        <v>58.34</v>
      </c>
      <c r="L7609">
        <v>35.978752631578963</v>
      </c>
      <c r="M7609">
        <v>0.2258204147681713</v>
      </c>
      <c r="N7609">
        <v>35.97166595744681</v>
      </c>
      <c r="O7609">
        <v>0.24556561449694511</v>
      </c>
      <c r="P7609">
        <v>374908</v>
      </c>
      <c r="Q7609">
        <v>720581</v>
      </c>
      <c r="R7609">
        <v>0.52</v>
      </c>
      <c r="S7609">
        <v>27.286000000000001</v>
      </c>
      <c r="T7609">
        <v>6.4090000000000007</v>
      </c>
      <c r="U7609">
        <v>15.497999999999999</v>
      </c>
      <c r="V7609">
        <v>2.4420919767715539</v>
      </c>
      <c r="AC7609">
        <v>37.44</v>
      </c>
      <c r="AD7609">
        <v>36</v>
      </c>
      <c r="AH7609" s="85">
        <f>IF(AND(M7609&lt;Variables!$G$6,M7609&gt;Variables!$G$5),0,1)</f>
        <v>1</v>
      </c>
      <c r="AI7609" s="85">
        <f t="shared" si="655"/>
        <v>0</v>
      </c>
      <c r="AJ7609" s="85">
        <f>IF(I7609&gt;Variables!$G$7,0,1)</f>
        <v>0</v>
      </c>
      <c r="AK7609" s="85">
        <f>IF(F7609&gt;Variables!$G$8,0,1)</f>
        <v>1</v>
      </c>
      <c r="AL7609" s="85">
        <f>IF(G7609&gt;Variables!$G$9,0,1)</f>
        <v>1</v>
      </c>
      <c r="AM7609" s="85">
        <f>IF(AND(K7609&gt;Variables!$G$10,K7609&lt;Variables!$G$11),0,1)</f>
        <v>0</v>
      </c>
      <c r="AN7609" s="103">
        <f>IF(H7609&lt;Variables!$G$13,1,0)</f>
        <v>0</v>
      </c>
      <c r="AO7609" s="101">
        <f>IF(R7609&lt;Variables!$G$12,0,1)</f>
        <v>0</v>
      </c>
      <c r="AP7609" s="86">
        <f t="shared" si="656"/>
        <v>1</v>
      </c>
      <c r="AR7609">
        <v>1</v>
      </c>
      <c r="AS7609">
        <v>0</v>
      </c>
      <c r="AT7609">
        <v>0</v>
      </c>
      <c r="AU7609">
        <v>0</v>
      </c>
      <c r="BA7609">
        <v>0.96</v>
      </c>
    </row>
    <row r="7610" spans="3:53" ht="12.75" x14ac:dyDescent="0.2">
      <c r="C7610" t="s">
        <v>1136</v>
      </c>
      <c r="D7610" t="s">
        <v>1107</v>
      </c>
      <c r="E7610">
        <v>3.51</v>
      </c>
      <c r="F7610">
        <v>25.63</v>
      </c>
      <c r="G7610">
        <v>-16.27</v>
      </c>
      <c r="H7610">
        <v>56.73</v>
      </c>
      <c r="I7610">
        <v>-76.344999999999999</v>
      </c>
      <c r="J7610" t="s">
        <v>76</v>
      </c>
      <c r="K7610">
        <v>54.52</v>
      </c>
      <c r="L7610">
        <v>3.473325</v>
      </c>
      <c r="M7610">
        <v>0.77087517004598671</v>
      </c>
      <c r="N7610">
        <v>3.4452479999999999</v>
      </c>
      <c r="O7610">
        <v>1.5921059964333579</v>
      </c>
      <c r="P7610">
        <v>31650000</v>
      </c>
      <c r="Q7610">
        <v>1410000</v>
      </c>
      <c r="R7610">
        <v>22.45</v>
      </c>
      <c r="S7610">
        <v>27.286000000000001</v>
      </c>
      <c r="T7610">
        <v>6.4090000000000007</v>
      </c>
      <c r="U7610">
        <v>15.497999999999999</v>
      </c>
      <c r="V7610">
        <v>2.383721626119065</v>
      </c>
      <c r="AC7610">
        <v>3.72</v>
      </c>
      <c r="AD7610">
        <v>2.96</v>
      </c>
      <c r="AH7610" s="85">
        <f>IF(AND(M7610&lt;Variables!$G$6,M7610&gt;Variables!$G$5),0,1)</f>
        <v>1</v>
      </c>
      <c r="AI7610" s="85">
        <f t="shared" si="655"/>
        <v>0</v>
      </c>
      <c r="AJ7610" s="85">
        <f>IF(I7610&gt;Variables!$G$7,0,1)</f>
        <v>1</v>
      </c>
      <c r="AK7610" s="85">
        <f>IF(F7610&gt;Variables!$G$8,0,1)</f>
        <v>0</v>
      </c>
      <c r="AL7610" s="85">
        <f>IF(G7610&gt;Variables!$G$9,0,1)</f>
        <v>1</v>
      </c>
      <c r="AM7610" s="85">
        <f>IF(AND(K7610&gt;Variables!$G$10,K7610&lt;Variables!$G$11),0,1)</f>
        <v>0</v>
      </c>
      <c r="AN7610" s="103">
        <f>IF(H7610&lt;Variables!$G$13,1,0)</f>
        <v>1</v>
      </c>
      <c r="AO7610" s="101">
        <f>IF(R7610&lt;Variables!$G$12,0,1)</f>
        <v>1</v>
      </c>
      <c r="AP7610" s="86">
        <f t="shared" si="656"/>
        <v>0</v>
      </c>
      <c r="AR7610">
        <v>1</v>
      </c>
      <c r="AS7610">
        <v>0</v>
      </c>
      <c r="AT7610">
        <v>0</v>
      </c>
      <c r="AU7610">
        <v>0</v>
      </c>
      <c r="BA7610">
        <v>2</v>
      </c>
    </row>
    <row r="7611" spans="3:53" ht="12.75" x14ac:dyDescent="0.2">
      <c r="C7611" t="s">
        <v>1136</v>
      </c>
      <c r="D7611" t="s">
        <v>1131</v>
      </c>
      <c r="E7611">
        <v>39.35</v>
      </c>
      <c r="F7611">
        <v>17.440000000000001</v>
      </c>
      <c r="G7611">
        <v>17.14</v>
      </c>
      <c r="H7611">
        <v>1490</v>
      </c>
      <c r="I7611">
        <v>115.413</v>
      </c>
      <c r="J7611" t="s">
        <v>76</v>
      </c>
      <c r="K7611">
        <v>47.8</v>
      </c>
      <c r="L7611">
        <v>39.507918750000002</v>
      </c>
      <c r="M7611">
        <v>5.267931254911421E-3</v>
      </c>
      <c r="N7611">
        <v>39.677815555555547</v>
      </c>
      <c r="O7611">
        <v>-0.42294555082193608</v>
      </c>
      <c r="P7611">
        <v>388750</v>
      </c>
      <c r="Q7611">
        <v>358060</v>
      </c>
      <c r="R7611">
        <v>1.0900000000000001</v>
      </c>
      <c r="S7611">
        <v>27.286000000000001</v>
      </c>
      <c r="T7611">
        <v>6.4090000000000007</v>
      </c>
      <c r="U7611">
        <v>15.497999999999999</v>
      </c>
      <c r="V7611">
        <v>2.3441045041153941</v>
      </c>
      <c r="AC7611">
        <v>40</v>
      </c>
      <c r="AD7611">
        <v>38.72</v>
      </c>
      <c r="AH7611" s="85">
        <f>IF(AND(M7611&lt;Variables!$G$6,M7611&gt;Variables!$G$5),0,1)</f>
        <v>1</v>
      </c>
      <c r="AI7611" s="85">
        <f t="shared" si="655"/>
        <v>1</v>
      </c>
      <c r="AJ7611" s="85">
        <f>IF(I7611&gt;Variables!$G$7,0,1)</f>
        <v>0</v>
      </c>
      <c r="AK7611" s="85">
        <f>IF(F7611&gt;Variables!$G$8,0,1)</f>
        <v>0</v>
      </c>
      <c r="AL7611" s="85">
        <f>IF(G7611&gt;Variables!$G$9,0,1)</f>
        <v>0</v>
      </c>
      <c r="AM7611" s="85">
        <f>IF(AND(K7611&gt;Variables!$G$10,K7611&lt;Variables!$G$11),0,1)</f>
        <v>1</v>
      </c>
      <c r="AN7611" s="103">
        <f>IF(H7611&lt;Variables!$G$13,1,0)</f>
        <v>1</v>
      </c>
      <c r="AO7611" s="101">
        <f>IF(R7611&lt;Variables!$G$12,0,1)</f>
        <v>0</v>
      </c>
      <c r="AP7611" s="86">
        <f t="shared" si="656"/>
        <v>0</v>
      </c>
      <c r="AR7611">
        <v>1</v>
      </c>
      <c r="AS7611">
        <v>0</v>
      </c>
      <c r="AT7611">
        <v>0</v>
      </c>
      <c r="AU7611">
        <v>0</v>
      </c>
      <c r="BA7611">
        <v>1.1299999999999999</v>
      </c>
    </row>
    <row r="7612" spans="3:53" ht="12.75" x14ac:dyDescent="0.2">
      <c r="C7612" t="s">
        <v>1136</v>
      </c>
      <c r="D7612" t="s">
        <v>1104</v>
      </c>
      <c r="E7612">
        <v>15.45</v>
      </c>
      <c r="F7612">
        <v>71.349999999999994</v>
      </c>
      <c r="G7612">
        <v>7.44</v>
      </c>
      <c r="H7612">
        <v>137.5</v>
      </c>
      <c r="I7612">
        <v>-59.838999999999999</v>
      </c>
      <c r="J7612" t="s">
        <v>78</v>
      </c>
      <c r="K7612">
        <v>34.04</v>
      </c>
      <c r="L7612">
        <v>15.949655</v>
      </c>
      <c r="M7612">
        <v>-3.2662461978017858</v>
      </c>
      <c r="N7612">
        <v>16.792753999999999</v>
      </c>
      <c r="O7612">
        <v>-8.1228725198975873</v>
      </c>
      <c r="P7612">
        <v>95446000</v>
      </c>
      <c r="Q7612">
        <v>644601</v>
      </c>
      <c r="R7612">
        <v>148.07</v>
      </c>
      <c r="S7612">
        <v>27.286000000000001</v>
      </c>
      <c r="T7612">
        <v>6.4090000000000007</v>
      </c>
      <c r="U7612">
        <v>15.497999999999999</v>
      </c>
      <c r="V7612">
        <v>2.136027413595591</v>
      </c>
      <c r="AC7612">
        <v>16.100000000000001</v>
      </c>
      <c r="AD7612">
        <v>13.6</v>
      </c>
      <c r="AH7612" s="85">
        <f>IF(AND(M7612&lt;Variables!$G$6,M7612&gt;Variables!$G$5),0,1)</f>
        <v>0</v>
      </c>
      <c r="AI7612" s="85">
        <f t="shared" si="655"/>
        <v>1</v>
      </c>
      <c r="AJ7612" s="85">
        <f>IF(I7612&gt;Variables!$G$7,0,1)</f>
        <v>1</v>
      </c>
      <c r="AK7612" s="85">
        <f>IF(F7612&gt;Variables!$G$8,0,1)</f>
        <v>0</v>
      </c>
      <c r="AL7612" s="85">
        <f>IF(G7612&gt;Variables!$G$9,0,1)</f>
        <v>1</v>
      </c>
      <c r="AM7612" s="85">
        <f>IF(AND(K7612&gt;Variables!$G$10,K7612&lt;Variables!$G$11),0,1)</f>
        <v>1</v>
      </c>
      <c r="AN7612" s="103">
        <f>IF(H7612&lt;Variables!$G$13,1,0)</f>
        <v>1</v>
      </c>
      <c r="AO7612" s="101">
        <f>IF(R7612&lt;Variables!$G$12,0,1)</f>
        <v>1</v>
      </c>
      <c r="AP7612" s="86">
        <f t="shared" si="656"/>
        <v>1</v>
      </c>
      <c r="AR7612">
        <v>1</v>
      </c>
      <c r="AS7612">
        <v>0</v>
      </c>
      <c r="AT7612">
        <v>0</v>
      </c>
      <c r="AU7612">
        <v>0</v>
      </c>
      <c r="BA7612">
        <v>2</v>
      </c>
    </row>
    <row r="7613" spans="3:53" ht="12.75" x14ac:dyDescent="0.2">
      <c r="C7613" t="s">
        <v>1136</v>
      </c>
      <c r="D7613" t="s">
        <v>624</v>
      </c>
      <c r="E7613">
        <v>0.02</v>
      </c>
      <c r="F7613">
        <v>10.56</v>
      </c>
      <c r="G7613">
        <v>18.38</v>
      </c>
      <c r="H7613">
        <v>-99999</v>
      </c>
      <c r="I7613">
        <v>-64.798000000000002</v>
      </c>
      <c r="J7613" t="s">
        <v>78</v>
      </c>
      <c r="K7613">
        <v>59.59</v>
      </c>
      <c r="L7613">
        <v>1.8466666666666669E-2</v>
      </c>
      <c r="M7613">
        <v>2.8880866425992791</v>
      </c>
      <c r="N7613">
        <v>1.8151388888888891E-2</v>
      </c>
      <c r="O7613">
        <v>4.675185553600131</v>
      </c>
      <c r="P7613">
        <v>5901000</v>
      </c>
      <c r="Q7613">
        <v>8096999.9999999991</v>
      </c>
      <c r="R7613">
        <v>0.73</v>
      </c>
      <c r="S7613">
        <v>27.286000000000001</v>
      </c>
      <c r="T7613">
        <v>6.4090000000000007</v>
      </c>
      <c r="U7613">
        <v>15.497999999999999</v>
      </c>
      <c r="V7613">
        <v>2.3112739306859198</v>
      </c>
      <c r="AC7613">
        <v>2.8000000000000001E-2</v>
      </c>
      <c r="AD7613">
        <v>1.7999999999999999E-2</v>
      </c>
      <c r="AH7613" s="85">
        <f>IF(AND(M7613&lt;Variables!$G$6,M7613&gt;Variables!$G$5),0,1)</f>
        <v>1</v>
      </c>
      <c r="AI7613" s="85">
        <f t="shared" si="655"/>
        <v>0</v>
      </c>
      <c r="AJ7613" s="85">
        <f>IF(I7613&gt;Variables!$G$7,0,1)</f>
        <v>1</v>
      </c>
      <c r="AK7613" s="85">
        <f>IF(F7613&gt;Variables!$G$8,0,1)</f>
        <v>0</v>
      </c>
      <c r="AL7613" s="85">
        <f>IF(G7613&gt;Variables!$G$9,0,1)</f>
        <v>0</v>
      </c>
      <c r="AM7613" s="85">
        <f>IF(AND(K7613&gt;Variables!$G$10,K7613&lt;Variables!$G$11),0,1)</f>
        <v>0</v>
      </c>
      <c r="AN7613" s="103">
        <f>IF(H7613&lt;Variables!$G$13,1,0)</f>
        <v>1</v>
      </c>
      <c r="AO7613" s="101">
        <f>IF(R7613&lt;Variables!$G$12,0,1)</f>
        <v>0</v>
      </c>
      <c r="AP7613" s="86">
        <f t="shared" si="656"/>
        <v>1</v>
      </c>
      <c r="AR7613">
        <v>0</v>
      </c>
      <c r="AS7613">
        <v>0</v>
      </c>
      <c r="AT7613">
        <v>1</v>
      </c>
      <c r="AU7613">
        <v>0</v>
      </c>
      <c r="BA7613">
        <v>-2.25</v>
      </c>
    </row>
    <row r="7614" spans="3:53" ht="12.75" x14ac:dyDescent="0.2">
      <c r="C7614" t="s">
        <v>1136</v>
      </c>
      <c r="D7614" t="s">
        <v>1118</v>
      </c>
      <c r="E7614">
        <v>5</v>
      </c>
      <c r="F7614">
        <v>13.37</v>
      </c>
      <c r="G7614">
        <v>16.84</v>
      </c>
      <c r="H7614">
        <v>-99999</v>
      </c>
      <c r="I7614">
        <v>-8.0000000000000002E-3</v>
      </c>
      <c r="J7614" t="s">
        <v>76</v>
      </c>
      <c r="K7614">
        <v>63.91</v>
      </c>
      <c r="L7614">
        <v>5.0651363636363644</v>
      </c>
      <c r="M7614">
        <v>0.68830597758293699</v>
      </c>
      <c r="N7614">
        <v>5.0428250000000006</v>
      </c>
      <c r="O7614">
        <v>1.1337890963894059</v>
      </c>
      <c r="P7614">
        <v>69805</v>
      </c>
      <c r="Q7614">
        <v>23565</v>
      </c>
      <c r="R7614">
        <v>2.96</v>
      </c>
      <c r="S7614">
        <v>27.286000000000001</v>
      </c>
      <c r="T7614">
        <v>6.4090000000000007</v>
      </c>
      <c r="U7614">
        <v>15.497999999999999</v>
      </c>
      <c r="V7614">
        <v>2.465560961786903</v>
      </c>
      <c r="AC7614">
        <v>8.75</v>
      </c>
      <c r="AD7614">
        <v>4.9800000000000004</v>
      </c>
      <c r="AH7614" s="85">
        <f>IF(AND(M7614&lt;Variables!$G$6,M7614&gt;Variables!$G$5),0,1)</f>
        <v>1</v>
      </c>
      <c r="AI7614" s="85">
        <f t="shared" si="655"/>
        <v>0</v>
      </c>
      <c r="AJ7614" s="85">
        <f>IF(I7614&gt;Variables!$G$7,0,1)</f>
        <v>1</v>
      </c>
      <c r="AK7614" s="85">
        <f>IF(F7614&gt;Variables!$G$8,0,1)</f>
        <v>0</v>
      </c>
      <c r="AL7614" s="85">
        <f>IF(G7614&gt;Variables!$G$9,0,1)</f>
        <v>0</v>
      </c>
      <c r="AM7614" s="85">
        <f>IF(AND(K7614&gt;Variables!$G$10,K7614&lt;Variables!$G$11),0,1)</f>
        <v>0</v>
      </c>
      <c r="AN7614" s="103">
        <f>IF(H7614&lt;Variables!$G$13,1,0)</f>
        <v>1</v>
      </c>
      <c r="AO7614" s="101">
        <f>IF(R7614&lt;Variables!$G$12,0,1)</f>
        <v>1</v>
      </c>
      <c r="AP7614" s="86">
        <f t="shared" si="656"/>
        <v>0</v>
      </c>
      <c r="AR7614">
        <v>1</v>
      </c>
      <c r="AS7614">
        <v>0</v>
      </c>
      <c r="AT7614">
        <v>0</v>
      </c>
      <c r="AU7614">
        <v>0</v>
      </c>
      <c r="BA7614">
        <v>2</v>
      </c>
    </row>
    <row r="7615" spans="3:53" ht="12.75" x14ac:dyDescent="0.2">
      <c r="C7615" t="s">
        <v>1136</v>
      </c>
      <c r="D7615" t="s">
        <v>1108</v>
      </c>
      <c r="E7615">
        <v>93.92</v>
      </c>
      <c r="F7615">
        <v>8.0500000000000007</v>
      </c>
      <c r="G7615">
        <v>5.54</v>
      </c>
      <c r="H7615">
        <v>6160</v>
      </c>
      <c r="I7615">
        <v>167.095</v>
      </c>
      <c r="J7615" t="s">
        <v>78</v>
      </c>
      <c r="K7615">
        <v>68.3</v>
      </c>
      <c r="L7615">
        <v>93.509460000000004</v>
      </c>
      <c r="M7615">
        <v>0.50320042485541006</v>
      </c>
      <c r="N7615">
        <v>93.256118000000001</v>
      </c>
      <c r="O7615">
        <v>0.77623003779763089</v>
      </c>
      <c r="P7615">
        <v>647708</v>
      </c>
      <c r="Q7615">
        <v>1334000</v>
      </c>
      <c r="R7615">
        <v>0.49</v>
      </c>
      <c r="S7615">
        <v>27.286000000000001</v>
      </c>
      <c r="T7615">
        <v>6.4090000000000007</v>
      </c>
      <c r="U7615">
        <v>15.497999999999999</v>
      </c>
      <c r="V7615">
        <v>2.5169104452199811</v>
      </c>
      <c r="AC7615">
        <v>94.49</v>
      </c>
      <c r="AD7615">
        <v>93.1</v>
      </c>
      <c r="AH7615" s="85">
        <f>IF(AND(M7615&lt;Variables!$G$6,M7615&gt;Variables!$G$5),0,1)</f>
        <v>1</v>
      </c>
      <c r="AI7615" s="85">
        <f t="shared" si="655"/>
        <v>0</v>
      </c>
      <c r="AJ7615" s="85">
        <f>IF(I7615&gt;Variables!$G$7,0,1)</f>
        <v>0</v>
      </c>
      <c r="AK7615" s="85">
        <f>IF(F7615&gt;Variables!$G$8,0,1)</f>
        <v>1</v>
      </c>
      <c r="AL7615" s="85">
        <f>IF(G7615&gt;Variables!$G$9,0,1)</f>
        <v>1</v>
      </c>
      <c r="AM7615" s="85">
        <f>IF(AND(K7615&gt;Variables!$G$10,K7615&lt;Variables!$G$11),0,1)</f>
        <v>0</v>
      </c>
      <c r="AN7615" s="103">
        <f>IF(H7615&lt;Variables!$G$13,1,0)</f>
        <v>0</v>
      </c>
      <c r="AO7615" s="101">
        <f>IF(R7615&lt;Variables!$G$12,0,1)</f>
        <v>0</v>
      </c>
      <c r="AP7615" s="86">
        <f t="shared" si="656"/>
        <v>1</v>
      </c>
      <c r="AR7615">
        <v>0</v>
      </c>
      <c r="AS7615">
        <v>1</v>
      </c>
      <c r="AT7615">
        <v>0</v>
      </c>
      <c r="AU7615">
        <v>0</v>
      </c>
      <c r="BA7615">
        <v>-0.18</v>
      </c>
    </row>
    <row r="7616" spans="3:53" ht="12.75" x14ac:dyDescent="0.2">
      <c r="C7616" t="s">
        <v>1136</v>
      </c>
      <c r="D7616" t="s">
        <v>892</v>
      </c>
      <c r="E7616">
        <v>78.12</v>
      </c>
      <c r="F7616">
        <v>17.23</v>
      </c>
      <c r="G7616">
        <v>13.65</v>
      </c>
      <c r="H7616">
        <v>2570</v>
      </c>
      <c r="I7616">
        <v>18.114000000000001</v>
      </c>
      <c r="J7616" t="s">
        <v>78</v>
      </c>
      <c r="K7616">
        <v>57.8</v>
      </c>
      <c r="L7616">
        <v>77.410960000000003</v>
      </c>
      <c r="M7616">
        <v>1.1678449666558779</v>
      </c>
      <c r="N7616">
        <v>75.924267999999998</v>
      </c>
      <c r="O7616">
        <v>3.148837733937718</v>
      </c>
      <c r="P7616">
        <v>2939000</v>
      </c>
      <c r="Q7616">
        <v>1767000</v>
      </c>
      <c r="R7616">
        <v>1.66</v>
      </c>
      <c r="S7616">
        <v>27.286000000000001</v>
      </c>
      <c r="T7616">
        <v>6.4090000000000007</v>
      </c>
      <c r="U7616">
        <v>15.497999999999999</v>
      </c>
      <c r="V7616">
        <v>2.3911366880100702</v>
      </c>
      <c r="AC7616">
        <v>86.92</v>
      </c>
      <c r="AD7616">
        <v>74.400000000000006</v>
      </c>
      <c r="AH7616" s="85">
        <f>IF(AND(M7616&lt;Variables!$G$6,M7616&gt;Variables!$G$5),0,1)</f>
        <v>1</v>
      </c>
      <c r="AI7616" s="85">
        <f t="shared" si="655"/>
        <v>0</v>
      </c>
      <c r="AJ7616" s="85">
        <f>IF(I7616&gt;Variables!$G$7,0,1)</f>
        <v>0</v>
      </c>
      <c r="AK7616" s="85">
        <f>IF(F7616&gt;Variables!$G$8,0,1)</f>
        <v>0</v>
      </c>
      <c r="AL7616" s="85">
        <f>IF(G7616&gt;Variables!$G$9,0,1)</f>
        <v>0</v>
      </c>
      <c r="AM7616" s="85">
        <f>IF(AND(K7616&gt;Variables!$G$10,K7616&lt;Variables!$G$11),0,1)</f>
        <v>0</v>
      </c>
      <c r="AN7616" s="103">
        <f>IF(H7616&lt;Variables!$G$13,1,0)</f>
        <v>0</v>
      </c>
      <c r="AO7616" s="101">
        <f>IF(R7616&lt;Variables!$G$12,0,1)</f>
        <v>0</v>
      </c>
      <c r="AP7616" s="86">
        <f t="shared" si="656"/>
        <v>1</v>
      </c>
      <c r="AR7616">
        <v>1</v>
      </c>
      <c r="AS7616">
        <v>0</v>
      </c>
      <c r="AT7616">
        <v>0</v>
      </c>
      <c r="AU7616">
        <v>0</v>
      </c>
      <c r="BA7616">
        <v>2</v>
      </c>
    </row>
    <row r="7617" spans="3:53" ht="12.75" x14ac:dyDescent="0.2">
      <c r="C7617" t="s">
        <v>1136</v>
      </c>
      <c r="D7617" t="s">
        <v>186</v>
      </c>
      <c r="E7617">
        <v>27.07</v>
      </c>
      <c r="F7617">
        <v>6.14</v>
      </c>
      <c r="G7617">
        <v>4.2300000000000004</v>
      </c>
      <c r="H7617">
        <v>3440</v>
      </c>
      <c r="I7617">
        <v>29.87</v>
      </c>
      <c r="J7617" t="s">
        <v>78</v>
      </c>
      <c r="K7617">
        <v>33.840000000000003</v>
      </c>
      <c r="L7617">
        <v>27.505925000000001</v>
      </c>
      <c r="M7617">
        <v>-1.4757729471013969</v>
      </c>
      <c r="N7617">
        <v>27.412544</v>
      </c>
      <c r="O7617">
        <v>-1.140149560726635</v>
      </c>
      <c r="P7617">
        <v>4064000</v>
      </c>
      <c r="Q7617">
        <v>9239000</v>
      </c>
      <c r="R7617">
        <v>0.44</v>
      </c>
      <c r="S7617">
        <v>27.286000000000001</v>
      </c>
      <c r="T7617">
        <v>6.4090000000000007</v>
      </c>
      <c r="U7617">
        <v>15.497999999999999</v>
      </c>
      <c r="V7617">
        <v>2.1690780551215791</v>
      </c>
      <c r="AC7617">
        <v>28.75</v>
      </c>
      <c r="AD7617">
        <v>27.04</v>
      </c>
      <c r="AH7617" s="85">
        <f>IF(AND(M7617&lt;Variables!$G$6,M7617&gt;Variables!$G$5),0,1)</f>
        <v>1</v>
      </c>
      <c r="AI7617" s="85">
        <f t="shared" si="655"/>
        <v>0</v>
      </c>
      <c r="AJ7617" s="85">
        <f>IF(I7617&gt;Variables!$G$7,0,1)</f>
        <v>0</v>
      </c>
      <c r="AK7617" s="85">
        <f>IF(F7617&gt;Variables!$G$8,0,1)</f>
        <v>1</v>
      </c>
      <c r="AL7617" s="85">
        <f>IF(G7617&gt;Variables!$G$9,0,1)</f>
        <v>1</v>
      </c>
      <c r="AM7617" s="85">
        <f>IF(AND(K7617&gt;Variables!$G$10,K7617&lt;Variables!$G$11),0,1)</f>
        <v>1</v>
      </c>
      <c r="AN7617" s="103">
        <f>IF(H7617&lt;Variables!$G$13,1,0)</f>
        <v>0</v>
      </c>
      <c r="AO7617" s="101">
        <f>IF(R7617&lt;Variables!$G$12,0,1)</f>
        <v>0</v>
      </c>
      <c r="AP7617" s="86">
        <f t="shared" si="656"/>
        <v>1</v>
      </c>
      <c r="AR7617">
        <v>1</v>
      </c>
      <c r="AS7617">
        <v>0</v>
      </c>
      <c r="AT7617">
        <v>0</v>
      </c>
      <c r="AU7617">
        <v>0</v>
      </c>
      <c r="BA7617">
        <v>2</v>
      </c>
    </row>
    <row r="7618" spans="3:53" ht="12.75" x14ac:dyDescent="0.2">
      <c r="C7618" t="s">
        <v>1136</v>
      </c>
      <c r="D7618" t="s">
        <v>1126</v>
      </c>
      <c r="E7618">
        <v>40.700000000000003</v>
      </c>
      <c r="F7618">
        <v>5.49</v>
      </c>
      <c r="G7618">
        <v>4.6399999999999997</v>
      </c>
      <c r="H7618">
        <v>30010</v>
      </c>
      <c r="I7618">
        <v>-1.2490000000000001</v>
      </c>
      <c r="J7618" t="s">
        <v>78</v>
      </c>
      <c r="K7618">
        <v>46.01</v>
      </c>
      <c r="L7618">
        <v>40.783095000000003</v>
      </c>
      <c r="M7618">
        <v>-0.19148865479680899</v>
      </c>
      <c r="N7618">
        <v>40.64132</v>
      </c>
      <c r="O7618">
        <v>0.15668782411594401</v>
      </c>
      <c r="P7618">
        <v>6048000</v>
      </c>
      <c r="Q7618">
        <v>15397000</v>
      </c>
      <c r="R7618">
        <v>0.39</v>
      </c>
      <c r="S7618">
        <v>27.286000000000001</v>
      </c>
      <c r="T7618">
        <v>6.4090000000000007</v>
      </c>
      <c r="U7618">
        <v>15.497999999999999</v>
      </c>
      <c r="V7618">
        <v>2.3284357582768549</v>
      </c>
      <c r="AC7618">
        <v>41.77</v>
      </c>
      <c r="AD7618">
        <v>40.670099999999998</v>
      </c>
      <c r="AH7618" s="85">
        <f>IF(AND(M7618&lt;Variables!$G$6,M7618&gt;Variables!$G$5),0,1)</f>
        <v>1</v>
      </c>
      <c r="AI7618" s="85">
        <f t="shared" si="655"/>
        <v>0</v>
      </c>
      <c r="AJ7618" s="85">
        <f>IF(I7618&gt;Variables!$G$7,0,1)</f>
        <v>1</v>
      </c>
      <c r="AK7618" s="85">
        <f>IF(F7618&gt;Variables!$G$8,0,1)</f>
        <v>1</v>
      </c>
      <c r="AL7618" s="85">
        <f>IF(G7618&gt;Variables!$G$9,0,1)</f>
        <v>1</v>
      </c>
      <c r="AM7618" s="85">
        <f>IF(AND(K7618&gt;Variables!$G$10,K7618&lt;Variables!$G$11),0,1)</f>
        <v>1</v>
      </c>
      <c r="AN7618" s="103">
        <f>IF(H7618&lt;Variables!$G$13,1,0)</f>
        <v>0</v>
      </c>
      <c r="AO7618" s="101">
        <f>IF(R7618&lt;Variables!$G$12,0,1)</f>
        <v>0</v>
      </c>
      <c r="AP7618" s="86">
        <f t="shared" si="656"/>
        <v>1</v>
      </c>
      <c r="AR7618">
        <v>1</v>
      </c>
      <c r="AS7618">
        <v>0</v>
      </c>
      <c r="AT7618">
        <v>0</v>
      </c>
      <c r="AU7618">
        <v>0</v>
      </c>
      <c r="BA7618">
        <v>1.72</v>
      </c>
    </row>
    <row r="7619" spans="3:53" ht="12.75" x14ac:dyDescent="0.2">
      <c r="C7619" t="s">
        <v>1136</v>
      </c>
      <c r="D7619" t="s">
        <v>1116</v>
      </c>
      <c r="E7619">
        <v>67.819999999999993</v>
      </c>
      <c r="F7619">
        <v>6.45</v>
      </c>
      <c r="G7619">
        <v>3.88</v>
      </c>
      <c r="H7619">
        <v>17900</v>
      </c>
      <c r="I7619">
        <v>-37.658999999999999</v>
      </c>
      <c r="J7619" t="s">
        <v>78</v>
      </c>
      <c r="K7619">
        <v>53.13</v>
      </c>
      <c r="L7619">
        <v>67.843615</v>
      </c>
      <c r="M7619">
        <v>-3.4807991879569802E-2</v>
      </c>
      <c r="N7619">
        <v>67.376484000000005</v>
      </c>
      <c r="O7619">
        <v>0.65826527843154925</v>
      </c>
      <c r="P7619">
        <v>1822000</v>
      </c>
      <c r="Q7619">
        <v>2640000</v>
      </c>
      <c r="R7619">
        <v>0.69</v>
      </c>
      <c r="S7619">
        <v>27.286000000000001</v>
      </c>
      <c r="T7619">
        <v>6.4090000000000007</v>
      </c>
      <c r="U7619">
        <v>15.497999999999999</v>
      </c>
      <c r="V7619">
        <v>2.4006464525429849</v>
      </c>
      <c r="AC7619">
        <v>68.89</v>
      </c>
      <c r="AD7619">
        <v>67.709999999999994</v>
      </c>
      <c r="AH7619" s="85">
        <f>IF(AND(M7619&lt;Variables!$G$6,M7619&gt;Variables!$G$5),0,1)</f>
        <v>1</v>
      </c>
      <c r="AI7619" s="85">
        <f t="shared" si="655"/>
        <v>0</v>
      </c>
      <c r="AJ7619" s="85">
        <f>IF(I7619&gt;Variables!$G$7,0,1)</f>
        <v>1</v>
      </c>
      <c r="AK7619" s="85">
        <f>IF(F7619&gt;Variables!$G$8,0,1)</f>
        <v>1</v>
      </c>
      <c r="AL7619" s="85">
        <f>IF(G7619&gt;Variables!$G$9,0,1)</f>
        <v>1</v>
      </c>
      <c r="AM7619" s="85">
        <f>IF(AND(K7619&gt;Variables!$G$10,K7619&lt;Variables!$G$11),0,1)</f>
        <v>0</v>
      </c>
      <c r="AN7619" s="103">
        <f>IF(H7619&lt;Variables!$G$13,1,0)</f>
        <v>0</v>
      </c>
      <c r="AO7619" s="101">
        <f>IF(R7619&lt;Variables!$G$12,0,1)</f>
        <v>0</v>
      </c>
      <c r="AP7619" s="86">
        <f t="shared" si="656"/>
        <v>1</v>
      </c>
      <c r="AR7619">
        <v>0</v>
      </c>
      <c r="AS7619">
        <v>1</v>
      </c>
      <c r="AT7619">
        <v>0</v>
      </c>
      <c r="AU7619">
        <v>0</v>
      </c>
      <c r="BA7619">
        <v>0.83</v>
      </c>
    </row>
    <row r="7620" spans="3:53" ht="12.75" x14ac:dyDescent="0.2">
      <c r="C7620" t="s">
        <v>1136</v>
      </c>
      <c r="D7620" t="s">
        <v>880</v>
      </c>
      <c r="E7620">
        <v>46.72</v>
      </c>
      <c r="F7620">
        <v>7.36</v>
      </c>
      <c r="G7620">
        <v>0.52</v>
      </c>
      <c r="H7620">
        <v>6210</v>
      </c>
      <c r="I7620">
        <v>67114.607000000004</v>
      </c>
      <c r="J7620" t="s">
        <v>78</v>
      </c>
      <c r="K7620">
        <v>25.67</v>
      </c>
      <c r="L7620">
        <v>48.126455</v>
      </c>
      <c r="M7620">
        <v>-3.0468793099346301</v>
      </c>
      <c r="N7620">
        <v>48.328888000000013</v>
      </c>
      <c r="O7620">
        <v>-3.45298240671295</v>
      </c>
      <c r="P7620">
        <v>1064000</v>
      </c>
      <c r="Q7620">
        <v>1262000</v>
      </c>
      <c r="R7620">
        <v>0.84</v>
      </c>
      <c r="S7620">
        <v>27.286000000000001</v>
      </c>
      <c r="T7620">
        <v>6.4090000000000007</v>
      </c>
      <c r="U7620">
        <v>15.497999999999999</v>
      </c>
      <c r="V7620">
        <v>1.980070965470571</v>
      </c>
      <c r="AC7620">
        <v>49.145000000000003</v>
      </c>
      <c r="AD7620">
        <v>45.11</v>
      </c>
      <c r="AH7620" s="85">
        <f>IF(AND(M7620&lt;Variables!$G$6,M7620&gt;Variables!$G$5),0,1)</f>
        <v>0</v>
      </c>
      <c r="AI7620" s="85">
        <f t="shared" si="655"/>
        <v>1</v>
      </c>
      <c r="AJ7620" s="85">
        <f>IF(I7620&gt;Variables!$G$7,0,1)</f>
        <v>0</v>
      </c>
      <c r="AK7620" s="85">
        <f>IF(F7620&gt;Variables!$G$8,0,1)</f>
        <v>1</v>
      </c>
      <c r="AL7620" s="85">
        <f>IF(G7620&gt;Variables!$G$9,0,1)</f>
        <v>1</v>
      </c>
      <c r="AM7620" s="85">
        <f>IF(AND(K7620&gt;Variables!$G$10,K7620&lt;Variables!$G$11),0,1)</f>
        <v>1</v>
      </c>
      <c r="AN7620" s="103">
        <f>IF(H7620&lt;Variables!$G$13,1,0)</f>
        <v>0</v>
      </c>
      <c r="AO7620" s="101">
        <f>IF(R7620&lt;Variables!$G$12,0,1)</f>
        <v>0</v>
      </c>
      <c r="AP7620" s="86">
        <f t="shared" si="656"/>
        <v>1</v>
      </c>
      <c r="AR7620">
        <v>1</v>
      </c>
      <c r="AS7620">
        <v>0</v>
      </c>
      <c r="AT7620">
        <v>0</v>
      </c>
      <c r="AU7620">
        <v>0</v>
      </c>
      <c r="BA7620">
        <v>0.83</v>
      </c>
    </row>
    <row r="7621" spans="3:53" ht="12.75" x14ac:dyDescent="0.2">
      <c r="C7621" t="s">
        <v>1136</v>
      </c>
      <c r="D7621" t="s">
        <v>1134</v>
      </c>
      <c r="E7621">
        <v>10.71</v>
      </c>
      <c r="F7621">
        <v>5.76</v>
      </c>
      <c r="G7621">
        <v>6.45</v>
      </c>
      <c r="H7621">
        <v>5330</v>
      </c>
      <c r="I7621">
        <v>1.734</v>
      </c>
      <c r="J7621" t="s">
        <v>78</v>
      </c>
      <c r="K7621">
        <v>60.97</v>
      </c>
      <c r="L7621">
        <v>10.6858</v>
      </c>
      <c r="M7621">
        <v>0.32005090868256952</v>
      </c>
      <c r="N7621">
        <v>10.552135416666671</v>
      </c>
      <c r="O7621">
        <v>1.5908114964881721</v>
      </c>
      <c r="P7621">
        <v>821400</v>
      </c>
      <c r="Q7621">
        <v>2447000</v>
      </c>
      <c r="R7621">
        <v>0.34</v>
      </c>
      <c r="S7621">
        <v>27.286000000000001</v>
      </c>
      <c r="T7621">
        <v>6.4090000000000007</v>
      </c>
      <c r="U7621">
        <v>15.497999999999999</v>
      </c>
      <c r="V7621">
        <v>2.4621882283179541</v>
      </c>
      <c r="AC7621">
        <v>11.75</v>
      </c>
      <c r="AD7621">
        <v>10.63</v>
      </c>
      <c r="AH7621" s="85">
        <f>IF(AND(M7621&lt;Variables!$G$6,M7621&gt;Variables!$G$5),0,1)</f>
        <v>1</v>
      </c>
      <c r="AI7621" s="85">
        <f t="shared" si="655"/>
        <v>0</v>
      </c>
      <c r="AJ7621" s="85">
        <f>IF(I7621&gt;Variables!$G$7,0,1)</f>
        <v>0</v>
      </c>
      <c r="AK7621" s="85">
        <f>IF(F7621&gt;Variables!$G$8,0,1)</f>
        <v>1</v>
      </c>
      <c r="AL7621" s="85">
        <f>IF(G7621&gt;Variables!$G$9,0,1)</f>
        <v>1</v>
      </c>
      <c r="AM7621" s="85">
        <f>IF(AND(K7621&gt;Variables!$G$10,K7621&lt;Variables!$G$11),0,1)</f>
        <v>0</v>
      </c>
      <c r="AN7621" s="103">
        <f>IF(H7621&lt;Variables!$G$13,1,0)</f>
        <v>0</v>
      </c>
      <c r="AO7621" s="101">
        <f>IF(R7621&lt;Variables!$G$12,0,1)</f>
        <v>0</v>
      </c>
      <c r="AP7621" s="86">
        <f t="shared" si="656"/>
        <v>1</v>
      </c>
      <c r="AR7621">
        <v>1</v>
      </c>
      <c r="AS7621">
        <v>0</v>
      </c>
      <c r="AT7621">
        <v>0</v>
      </c>
      <c r="AU7621">
        <v>0</v>
      </c>
      <c r="BA7621">
        <v>1.58</v>
      </c>
    </row>
    <row r="7622" spans="3:53" ht="12.75" x14ac:dyDescent="0.2">
      <c r="C7622" t="s">
        <v>1136</v>
      </c>
      <c r="D7622" t="s">
        <v>1123</v>
      </c>
      <c r="E7622">
        <v>4.75</v>
      </c>
      <c r="F7622">
        <v>12.7</v>
      </c>
      <c r="G7622">
        <v>0</v>
      </c>
      <c r="H7622">
        <v>-99999</v>
      </c>
      <c r="I7622">
        <v>1E-3</v>
      </c>
      <c r="J7622" t="s">
        <v>78</v>
      </c>
      <c r="K7622">
        <v>-99999</v>
      </c>
      <c r="L7622">
        <v>-99999</v>
      </c>
      <c r="M7622">
        <v>-99999</v>
      </c>
      <c r="N7622">
        <v>4.88</v>
      </c>
      <c r="O7622">
        <v>0</v>
      </c>
      <c r="P7622">
        <v>1612000</v>
      </c>
      <c r="Q7622">
        <v>429</v>
      </c>
      <c r="R7622">
        <v>3757.58</v>
      </c>
      <c r="S7622">
        <v>27.286000000000001</v>
      </c>
      <c r="T7622">
        <v>6.4090000000000007</v>
      </c>
      <c r="U7622">
        <v>15.497999999999999</v>
      </c>
      <c r="V7622">
        <v>-99999</v>
      </c>
      <c r="AC7622">
        <v>4.75</v>
      </c>
      <c r="AD7622">
        <v>4.5999999999999996</v>
      </c>
      <c r="AH7622" s="85">
        <f>IF(AND(M7622&lt;Variables!$G$6,M7622&gt;Variables!$G$5),0,1)</f>
        <v>1</v>
      </c>
      <c r="AI7622" s="85">
        <f t="shared" si="655"/>
        <v>1</v>
      </c>
      <c r="AJ7622" s="85">
        <f>IF(I7622&gt;Variables!$G$7,0,1)</f>
        <v>0</v>
      </c>
      <c r="AK7622" s="85">
        <f>IF(F7622&gt;Variables!$G$8,0,1)</f>
        <v>0</v>
      </c>
      <c r="AL7622" s="85">
        <f>IF(G7622&gt;Variables!$G$9,0,1)</f>
        <v>1</v>
      </c>
      <c r="AM7622" s="85">
        <f>IF(AND(K7622&gt;Variables!$G$10,K7622&lt;Variables!$G$11),0,1)</f>
        <v>1</v>
      </c>
      <c r="AN7622" s="103">
        <f>IF(H7622&lt;Variables!$G$13,1,0)</f>
        <v>1</v>
      </c>
      <c r="AO7622" s="101">
        <f>IF(R7622&lt;Variables!$G$12,0,1)</f>
        <v>1</v>
      </c>
      <c r="AP7622" s="86">
        <f t="shared" si="656"/>
        <v>1</v>
      </c>
      <c r="AR7622">
        <v>0</v>
      </c>
      <c r="AS7622">
        <v>0</v>
      </c>
      <c r="AT7622">
        <v>1</v>
      </c>
      <c r="AU7622">
        <v>0</v>
      </c>
      <c r="BA7622">
        <v>-2.25</v>
      </c>
    </row>
    <row r="7623" spans="3:53" ht="12.75" x14ac:dyDescent="0.2">
      <c r="C7623" t="s">
        <v>1136</v>
      </c>
      <c r="D7623" t="s">
        <v>255</v>
      </c>
      <c r="E7623">
        <v>9.26</v>
      </c>
      <c r="F7623">
        <v>31.95</v>
      </c>
      <c r="G7623">
        <v>25.1</v>
      </c>
      <c r="H7623">
        <v>902.13</v>
      </c>
      <c r="I7623">
        <v>19.545000000000002</v>
      </c>
      <c r="J7623" t="s">
        <v>78</v>
      </c>
      <c r="K7623">
        <v>40.83</v>
      </c>
      <c r="L7623">
        <v>9.7163649999999997</v>
      </c>
      <c r="M7623">
        <v>-3.051192498429192</v>
      </c>
      <c r="N7623">
        <v>9.4782360000000008</v>
      </c>
      <c r="O7623">
        <v>-0.61547317454429917</v>
      </c>
      <c r="P7623">
        <v>53300000</v>
      </c>
      <c r="Q7623">
        <v>6960000</v>
      </c>
      <c r="R7623">
        <v>7.66</v>
      </c>
      <c r="S7623">
        <v>27.286000000000001</v>
      </c>
      <c r="T7623">
        <v>6.4090000000000007</v>
      </c>
      <c r="U7623">
        <v>15.497999999999999</v>
      </c>
      <c r="V7623">
        <v>2.2705251960709592</v>
      </c>
      <c r="AC7623">
        <v>9.58</v>
      </c>
      <c r="AD7623">
        <v>8.33</v>
      </c>
      <c r="AH7623" s="85">
        <f>IF(AND(M7623&lt;Variables!$G$6,M7623&gt;Variables!$G$5),0,1)</f>
        <v>0</v>
      </c>
      <c r="AI7623" s="85">
        <f t="shared" si="655"/>
        <v>0</v>
      </c>
      <c r="AJ7623" s="85">
        <f>IF(I7623&gt;Variables!$G$7,0,1)</f>
        <v>0</v>
      </c>
      <c r="AK7623" s="85">
        <f>IF(F7623&gt;Variables!$G$8,0,1)</f>
        <v>0</v>
      </c>
      <c r="AL7623" s="85">
        <f>IF(G7623&gt;Variables!$G$9,0,1)</f>
        <v>0</v>
      </c>
      <c r="AM7623" s="85">
        <f>IF(AND(K7623&gt;Variables!$G$10,K7623&lt;Variables!$G$11),0,1)</f>
        <v>1</v>
      </c>
      <c r="AN7623" s="103">
        <f>IF(H7623&lt;Variables!$G$13,1,0)</f>
        <v>1</v>
      </c>
      <c r="AO7623" s="101">
        <f>IF(R7623&lt;Variables!$G$12,0,1)</f>
        <v>1</v>
      </c>
      <c r="AP7623" s="86">
        <f t="shared" si="656"/>
        <v>1</v>
      </c>
      <c r="AR7623">
        <v>1</v>
      </c>
      <c r="AS7623">
        <v>0</v>
      </c>
      <c r="AT7623">
        <v>0</v>
      </c>
      <c r="AU7623">
        <v>0</v>
      </c>
      <c r="BA7623">
        <v>2</v>
      </c>
    </row>
    <row r="7624" spans="3:53" ht="12.75" x14ac:dyDescent="0.2">
      <c r="C7624" t="s">
        <v>1136</v>
      </c>
      <c r="D7624" t="s">
        <v>1120</v>
      </c>
      <c r="E7624">
        <v>3.12</v>
      </c>
      <c r="F7624">
        <v>27.55</v>
      </c>
      <c r="G7624">
        <v>0.61</v>
      </c>
      <c r="H7624">
        <v>35.57</v>
      </c>
      <c r="I7624">
        <v>-2.5000000000000001E-2</v>
      </c>
      <c r="J7624" t="s">
        <v>78</v>
      </c>
      <c r="K7624">
        <v>55.01</v>
      </c>
      <c r="L7624">
        <v>3.1257555555555561</v>
      </c>
      <c r="M7624">
        <v>0.1005978998855301</v>
      </c>
      <c r="N7624">
        <v>3.1255833333333332</v>
      </c>
      <c r="O7624">
        <v>0.10611352547524359</v>
      </c>
      <c r="P7624">
        <v>1880000</v>
      </c>
      <c r="Q7624">
        <v>168590</v>
      </c>
      <c r="R7624">
        <v>11.15</v>
      </c>
      <c r="S7624">
        <v>27.286000000000001</v>
      </c>
      <c r="T7624">
        <v>6.4090000000000007</v>
      </c>
      <c r="U7624">
        <v>15.497999999999999</v>
      </c>
      <c r="V7624">
        <v>2.4148325156612809</v>
      </c>
      <c r="AC7624">
        <v>3.14</v>
      </c>
      <c r="AD7624">
        <v>3.12</v>
      </c>
      <c r="AH7624" s="85">
        <f>IF(AND(M7624&lt;Variables!$G$6,M7624&gt;Variables!$G$5),0,1)</f>
        <v>1</v>
      </c>
      <c r="AI7624" s="85">
        <f t="shared" si="655"/>
        <v>0</v>
      </c>
      <c r="AJ7624" s="85">
        <f>IF(I7624&gt;Variables!$G$7,0,1)</f>
        <v>1</v>
      </c>
      <c r="AK7624" s="85">
        <f>IF(F7624&gt;Variables!$G$8,0,1)</f>
        <v>0</v>
      </c>
      <c r="AL7624" s="85">
        <f>IF(G7624&gt;Variables!$G$9,0,1)</f>
        <v>1</v>
      </c>
      <c r="AM7624" s="85">
        <f>IF(AND(K7624&gt;Variables!$G$10,K7624&lt;Variables!$G$11),0,1)</f>
        <v>0</v>
      </c>
      <c r="AN7624" s="103">
        <f>IF(H7624&lt;Variables!$G$13,1,0)</f>
        <v>1</v>
      </c>
      <c r="AO7624" s="101">
        <f>IF(R7624&lt;Variables!$G$12,0,1)</f>
        <v>1</v>
      </c>
      <c r="AP7624" s="86">
        <f t="shared" si="656"/>
        <v>1</v>
      </c>
      <c r="AR7624">
        <v>0</v>
      </c>
      <c r="AS7624">
        <v>1</v>
      </c>
      <c r="AT7624">
        <v>0</v>
      </c>
      <c r="AU7624">
        <v>0</v>
      </c>
      <c r="BA7624">
        <v>0.39</v>
      </c>
    </row>
    <row r="7625" spans="3:53" ht="12.75" x14ac:dyDescent="0.2">
      <c r="C7625" t="s">
        <v>1136</v>
      </c>
      <c r="D7625" t="s">
        <v>488</v>
      </c>
      <c r="E7625">
        <v>25.18</v>
      </c>
      <c r="F7625">
        <v>6.12</v>
      </c>
      <c r="G7625">
        <v>0.68</v>
      </c>
      <c r="H7625">
        <v>4530</v>
      </c>
      <c r="I7625">
        <v>23.687999999999999</v>
      </c>
      <c r="J7625" t="s">
        <v>76</v>
      </c>
      <c r="K7625">
        <v>59.8</v>
      </c>
      <c r="L7625">
        <v>25.114629999999998</v>
      </c>
      <c r="M7625">
        <v>0.37973882155541461</v>
      </c>
      <c r="N7625">
        <v>24.941754</v>
      </c>
      <c r="O7625">
        <v>1.0754897189668431</v>
      </c>
      <c r="P7625">
        <v>2794000</v>
      </c>
      <c r="Q7625">
        <v>375971</v>
      </c>
      <c r="R7625">
        <v>7.43</v>
      </c>
      <c r="S7625">
        <v>27.286000000000001</v>
      </c>
      <c r="T7625">
        <v>6.4090000000000007</v>
      </c>
      <c r="U7625">
        <v>15.497999999999999</v>
      </c>
      <c r="V7625">
        <v>2.44790727061637</v>
      </c>
      <c r="AC7625">
        <v>26.25</v>
      </c>
      <c r="AD7625">
        <v>24.68</v>
      </c>
      <c r="AH7625" s="85">
        <f>IF(AND(M7625&lt;Variables!$G$6,M7625&gt;Variables!$G$5),0,1)</f>
        <v>1</v>
      </c>
      <c r="AI7625" s="85">
        <f t="shared" si="655"/>
        <v>0</v>
      </c>
      <c r="AJ7625" s="85">
        <f>IF(I7625&gt;Variables!$G$7,0,1)</f>
        <v>0</v>
      </c>
      <c r="AK7625" s="85">
        <f>IF(F7625&gt;Variables!$G$8,0,1)</f>
        <v>1</v>
      </c>
      <c r="AL7625" s="85">
        <f>IF(G7625&gt;Variables!$G$9,0,1)</f>
        <v>1</v>
      </c>
      <c r="AM7625" s="85">
        <f>IF(AND(K7625&gt;Variables!$G$10,K7625&lt;Variables!$G$11),0,1)</f>
        <v>0</v>
      </c>
      <c r="AN7625" s="103">
        <f>IF(H7625&lt;Variables!$G$13,1,0)</f>
        <v>0</v>
      </c>
      <c r="AO7625" s="101">
        <f>IF(R7625&lt;Variables!$G$12,0,1)</f>
        <v>1</v>
      </c>
      <c r="AP7625" s="86">
        <f t="shared" si="656"/>
        <v>0</v>
      </c>
      <c r="AR7625">
        <v>0</v>
      </c>
      <c r="AS7625">
        <v>0</v>
      </c>
      <c r="AT7625">
        <v>0</v>
      </c>
      <c r="AU7625">
        <v>1</v>
      </c>
      <c r="BA7625">
        <v>0.25</v>
      </c>
    </row>
    <row r="7626" spans="3:53" ht="12.75" x14ac:dyDescent="0.2">
      <c r="C7626" t="s">
        <v>1136</v>
      </c>
      <c r="D7626" t="s">
        <v>364</v>
      </c>
      <c r="E7626">
        <v>18.96</v>
      </c>
      <c r="F7626">
        <v>7.42</v>
      </c>
      <c r="G7626">
        <v>0.26</v>
      </c>
      <c r="H7626">
        <v>12030</v>
      </c>
      <c r="I7626">
        <v>10.928000000000001</v>
      </c>
      <c r="J7626" t="s">
        <v>76</v>
      </c>
      <c r="K7626">
        <v>44.17</v>
      </c>
      <c r="L7626">
        <v>18.986000000000001</v>
      </c>
      <c r="M7626">
        <v>-8.4272621931959293E-2</v>
      </c>
      <c r="N7626">
        <v>18.985921999999999</v>
      </c>
      <c r="O7626">
        <v>-8.3862137430056438E-2</v>
      </c>
      <c r="P7626">
        <v>2011000</v>
      </c>
      <c r="Q7626">
        <v>702215</v>
      </c>
      <c r="R7626">
        <v>2.86</v>
      </c>
      <c r="S7626">
        <v>27.286000000000001</v>
      </c>
      <c r="T7626">
        <v>6.4090000000000007</v>
      </c>
      <c r="U7626">
        <v>15.497999999999999</v>
      </c>
      <c r="V7626">
        <v>2.3073733866638571</v>
      </c>
      <c r="AC7626">
        <v>18.989999999999998</v>
      </c>
      <c r="AD7626">
        <v>18.670000000000002</v>
      </c>
      <c r="AH7626" s="85">
        <f>IF(AND(M7626&lt;Variables!$G$6,M7626&gt;Variables!$G$5),0,1)</f>
        <v>1</v>
      </c>
      <c r="AI7626" s="85">
        <f t="shared" si="655"/>
        <v>0</v>
      </c>
      <c r="AJ7626" s="85">
        <f>IF(I7626&gt;Variables!$G$7,0,1)</f>
        <v>0</v>
      </c>
      <c r="AK7626" s="85">
        <f>IF(F7626&gt;Variables!$G$8,0,1)</f>
        <v>1</v>
      </c>
      <c r="AL7626" s="85">
        <f>IF(G7626&gt;Variables!$G$9,0,1)</f>
        <v>1</v>
      </c>
      <c r="AM7626" s="85">
        <f>IF(AND(K7626&gt;Variables!$G$10,K7626&lt;Variables!$G$11),0,1)</f>
        <v>1</v>
      </c>
      <c r="AN7626" s="103">
        <f>IF(H7626&lt;Variables!$G$13,1,0)</f>
        <v>0</v>
      </c>
      <c r="AO7626" s="101">
        <f>IF(R7626&lt;Variables!$G$12,0,1)</f>
        <v>1</v>
      </c>
      <c r="AP7626" s="86">
        <f t="shared" si="656"/>
        <v>0</v>
      </c>
      <c r="AR7626">
        <v>0</v>
      </c>
      <c r="AS7626">
        <v>0</v>
      </c>
      <c r="AT7626">
        <v>0</v>
      </c>
      <c r="AU7626">
        <v>1</v>
      </c>
      <c r="BA7626">
        <v>-1.05</v>
      </c>
    </row>
    <row r="7627" spans="3:53" ht="12.75" x14ac:dyDescent="0.2">
      <c r="C7627" t="s">
        <v>1136</v>
      </c>
      <c r="D7627" t="s">
        <v>117</v>
      </c>
      <c r="E7627">
        <v>29.63</v>
      </c>
      <c r="F7627">
        <v>6.22</v>
      </c>
      <c r="G7627">
        <v>4.8899999999999997</v>
      </c>
      <c r="H7627">
        <v>3970</v>
      </c>
      <c r="I7627">
        <v>-0.309</v>
      </c>
      <c r="J7627" t="s">
        <v>78</v>
      </c>
      <c r="K7627">
        <v>27.68</v>
      </c>
      <c r="L7627">
        <v>30.017655000000001</v>
      </c>
      <c r="M7627">
        <v>-1.391364515316069</v>
      </c>
      <c r="N7627">
        <v>30.206361999999999</v>
      </c>
      <c r="O7627">
        <v>-2.0073983090052261</v>
      </c>
      <c r="P7627">
        <v>6505000</v>
      </c>
      <c r="Q7627">
        <v>15376000</v>
      </c>
      <c r="R7627">
        <v>0.42</v>
      </c>
      <c r="S7627">
        <v>27.286000000000001</v>
      </c>
      <c r="T7627">
        <v>6.4090000000000007</v>
      </c>
      <c r="U7627">
        <v>15.497999999999999</v>
      </c>
      <c r="V7627">
        <v>2.082252698122621</v>
      </c>
      <c r="AC7627">
        <v>30.18</v>
      </c>
      <c r="AD7627">
        <v>29.27</v>
      </c>
      <c r="AH7627" s="85">
        <f>IF(AND(M7627&lt;Variables!$G$6,M7627&gt;Variables!$G$5),0,1)</f>
        <v>1</v>
      </c>
      <c r="AI7627" s="85">
        <f t="shared" si="655"/>
        <v>1</v>
      </c>
      <c r="AJ7627" s="85">
        <f>IF(I7627&gt;Variables!$G$7,0,1)</f>
        <v>1</v>
      </c>
      <c r="AK7627" s="85">
        <f>IF(F7627&gt;Variables!$G$8,0,1)</f>
        <v>1</v>
      </c>
      <c r="AL7627" s="85">
        <f>IF(G7627&gt;Variables!$G$9,0,1)</f>
        <v>1</v>
      </c>
      <c r="AM7627" s="85">
        <f>IF(AND(K7627&gt;Variables!$G$10,K7627&lt;Variables!$G$11),0,1)</f>
        <v>1</v>
      </c>
      <c r="AN7627" s="103">
        <f>IF(H7627&lt;Variables!$G$13,1,0)</f>
        <v>0</v>
      </c>
      <c r="AO7627" s="101">
        <f>IF(R7627&lt;Variables!$G$12,0,1)</f>
        <v>0</v>
      </c>
      <c r="AP7627" s="86">
        <f t="shared" si="656"/>
        <v>1</v>
      </c>
      <c r="AR7627">
        <v>1</v>
      </c>
      <c r="AS7627">
        <v>0</v>
      </c>
      <c r="AT7627">
        <v>0</v>
      </c>
      <c r="AU7627">
        <v>0</v>
      </c>
      <c r="BA7627">
        <v>1.51</v>
      </c>
    </row>
    <row r="7628" spans="3:53" ht="12.75" x14ac:dyDescent="0.2">
      <c r="C7628" t="s">
        <v>1136</v>
      </c>
      <c r="D7628" t="s">
        <v>1132</v>
      </c>
      <c r="E7628">
        <v>3.05</v>
      </c>
      <c r="F7628">
        <v>25.76</v>
      </c>
      <c r="G7628">
        <v>15.8</v>
      </c>
      <c r="H7628">
        <v>144.41999999999999</v>
      </c>
      <c r="I7628">
        <v>-80.278000000000006</v>
      </c>
      <c r="J7628" t="s">
        <v>78</v>
      </c>
      <c r="K7628">
        <v>32.729999999999997</v>
      </c>
      <c r="L7628">
        <v>3.166395000000001</v>
      </c>
      <c r="M7628">
        <v>-4.547600662583168</v>
      </c>
      <c r="N7628">
        <v>3.1547580000000002</v>
      </c>
      <c r="O7628">
        <v>-4.1955040608502951</v>
      </c>
      <c r="P7628">
        <v>9230000</v>
      </c>
      <c r="Q7628">
        <v>1620000</v>
      </c>
      <c r="R7628">
        <v>5.7</v>
      </c>
      <c r="S7628">
        <v>27.286000000000001</v>
      </c>
      <c r="T7628">
        <v>6.4090000000000007</v>
      </c>
      <c r="U7628">
        <v>15.497999999999999</v>
      </c>
      <c r="V7628">
        <v>2.079505378004324</v>
      </c>
      <c r="AC7628">
        <v>3.4</v>
      </c>
      <c r="AD7628">
        <v>2.82</v>
      </c>
      <c r="AH7628" s="85">
        <f>IF(AND(M7628&lt;Variables!$G$6,M7628&gt;Variables!$G$5),0,1)</f>
        <v>0</v>
      </c>
      <c r="AI7628" s="85">
        <f t="shared" si="655"/>
        <v>0</v>
      </c>
      <c r="AJ7628" s="85">
        <f>IF(I7628&gt;Variables!$G$7,0,1)</f>
        <v>1</v>
      </c>
      <c r="AK7628" s="85">
        <f>IF(F7628&gt;Variables!$G$8,0,1)</f>
        <v>0</v>
      </c>
      <c r="AL7628" s="85">
        <f>IF(G7628&gt;Variables!$G$9,0,1)</f>
        <v>0</v>
      </c>
      <c r="AM7628" s="85">
        <f>IF(AND(K7628&gt;Variables!$G$10,K7628&lt;Variables!$G$11),0,1)</f>
        <v>1</v>
      </c>
      <c r="AN7628" s="103">
        <f>IF(H7628&lt;Variables!$G$13,1,0)</f>
        <v>1</v>
      </c>
      <c r="AO7628" s="101">
        <f>IF(R7628&lt;Variables!$G$12,0,1)</f>
        <v>1</v>
      </c>
      <c r="AP7628" s="86">
        <f t="shared" si="656"/>
        <v>1</v>
      </c>
      <c r="AR7628">
        <v>1</v>
      </c>
      <c r="AS7628">
        <v>0</v>
      </c>
      <c r="AT7628">
        <v>0</v>
      </c>
      <c r="AU7628">
        <v>0</v>
      </c>
      <c r="BA7628">
        <v>2</v>
      </c>
    </row>
    <row r="7629" spans="3:53" ht="12.75" x14ac:dyDescent="0.2">
      <c r="C7629" t="s">
        <v>1136</v>
      </c>
      <c r="D7629" t="s">
        <v>1109</v>
      </c>
      <c r="E7629">
        <v>25.23</v>
      </c>
      <c r="F7629">
        <v>7.55</v>
      </c>
      <c r="G7629">
        <v>0.8</v>
      </c>
      <c r="H7629">
        <v>-99999</v>
      </c>
      <c r="I7629">
        <v>7.1849999999999996</v>
      </c>
      <c r="J7629" t="s">
        <v>78</v>
      </c>
      <c r="K7629">
        <v>-99999</v>
      </c>
      <c r="L7629">
        <v>-99999</v>
      </c>
      <c r="M7629">
        <v>-99999</v>
      </c>
      <c r="N7629">
        <v>-99999</v>
      </c>
      <c r="O7629">
        <v>-99999</v>
      </c>
      <c r="P7629">
        <v>71638</v>
      </c>
      <c r="Q7629">
        <v>304</v>
      </c>
      <c r="R7629">
        <v>235.65</v>
      </c>
      <c r="S7629">
        <v>27.286000000000001</v>
      </c>
      <c r="T7629">
        <v>6.4090000000000007</v>
      </c>
      <c r="U7629">
        <v>15.497999999999999</v>
      </c>
      <c r="V7629">
        <v>-99999</v>
      </c>
      <c r="AC7629">
        <v>25.23</v>
      </c>
      <c r="AD7629">
        <v>25.23</v>
      </c>
      <c r="AH7629" s="85">
        <f>IF(AND(M7629&lt;Variables!$G$6,M7629&gt;Variables!$G$5),0,1)</f>
        <v>1</v>
      </c>
      <c r="AI7629" s="85">
        <f t="shared" ref="AI7629:AI7692" si="657">IF(L7629&gt;N7629,0,1)</f>
        <v>1</v>
      </c>
      <c r="AJ7629" s="85">
        <f>IF(I7629&gt;Variables!$G$7,0,1)</f>
        <v>0</v>
      </c>
      <c r="AK7629" s="85">
        <f>IF(F7629&gt;Variables!$G$8,0,1)</f>
        <v>1</v>
      </c>
      <c r="AL7629" s="85">
        <f>IF(G7629&gt;Variables!$G$9,0,1)</f>
        <v>1</v>
      </c>
      <c r="AM7629" s="85">
        <f>IF(AND(K7629&gt;Variables!$G$10,K7629&lt;Variables!$G$11),0,1)</f>
        <v>1</v>
      </c>
      <c r="AN7629" s="103">
        <f>IF(H7629&lt;Variables!$G$13,1,0)</f>
        <v>1</v>
      </c>
      <c r="AO7629" s="101">
        <f>IF(R7629&lt;Variables!$G$12,0,1)</f>
        <v>1</v>
      </c>
      <c r="AP7629" s="86">
        <f t="shared" ref="AP7629:AP7692" si="658">IF(J7629="Pass", 0,1)</f>
        <v>1</v>
      </c>
      <c r="AR7629">
        <v>0</v>
      </c>
      <c r="AS7629">
        <v>0</v>
      </c>
      <c r="AT7629">
        <v>0</v>
      </c>
      <c r="AU7629">
        <v>0</v>
      </c>
      <c r="BA7629">
        <v>0</v>
      </c>
    </row>
    <row r="7630" spans="3:53" ht="12.75" x14ac:dyDescent="0.2">
      <c r="C7630" t="s">
        <v>1136</v>
      </c>
      <c r="D7630" t="s">
        <v>1105</v>
      </c>
      <c r="E7630">
        <v>0.26</v>
      </c>
      <c r="F7630">
        <v>17.350000000000001</v>
      </c>
      <c r="G7630">
        <v>-0.71</v>
      </c>
      <c r="H7630">
        <v>-99999</v>
      </c>
      <c r="I7630">
        <v>94.489000000000004</v>
      </c>
      <c r="J7630" t="s">
        <v>78</v>
      </c>
      <c r="K7630">
        <v>44.47</v>
      </c>
      <c r="L7630">
        <v>0.23598</v>
      </c>
      <c r="M7630">
        <v>-11.009407576913301</v>
      </c>
      <c r="N7630">
        <v>0.24841578947368431</v>
      </c>
      <c r="O7630">
        <v>-15.464310684548421</v>
      </c>
      <c r="P7630">
        <v>176560</v>
      </c>
      <c r="Q7630">
        <v>1371</v>
      </c>
      <c r="R7630">
        <v>128.78</v>
      </c>
      <c r="S7630">
        <v>27.286000000000001</v>
      </c>
      <c r="T7630">
        <v>6.4090000000000007</v>
      </c>
      <c r="U7630">
        <v>15.497999999999999</v>
      </c>
      <c r="V7630">
        <v>2.420126511975591</v>
      </c>
      <c r="AC7630">
        <v>0.25990000000000002</v>
      </c>
      <c r="AD7630">
        <v>0.2</v>
      </c>
      <c r="AH7630" s="85">
        <f>IF(AND(M7630&lt;Variables!$G$6,M7630&gt;Variables!$G$5),0,1)</f>
        <v>1</v>
      </c>
      <c r="AI7630" s="85">
        <f t="shared" si="657"/>
        <v>1</v>
      </c>
      <c r="AJ7630" s="85">
        <f>IF(I7630&gt;Variables!$G$7,0,1)</f>
        <v>0</v>
      </c>
      <c r="AK7630" s="85">
        <f>IF(F7630&gt;Variables!$G$8,0,1)</f>
        <v>0</v>
      </c>
      <c r="AL7630" s="85">
        <f>IF(G7630&gt;Variables!$G$9,0,1)</f>
        <v>1</v>
      </c>
      <c r="AM7630" s="85">
        <f>IF(AND(K7630&gt;Variables!$G$10,K7630&lt;Variables!$G$11),0,1)</f>
        <v>1</v>
      </c>
      <c r="AN7630" s="103">
        <f>IF(H7630&lt;Variables!$G$13,1,0)</f>
        <v>1</v>
      </c>
      <c r="AO7630" s="101">
        <f>IF(R7630&lt;Variables!$G$12,0,1)</f>
        <v>1</v>
      </c>
      <c r="AP7630" s="86">
        <f t="shared" si="658"/>
        <v>1</v>
      </c>
      <c r="AR7630">
        <v>0</v>
      </c>
      <c r="AS7630">
        <v>0</v>
      </c>
      <c r="AT7630">
        <v>1</v>
      </c>
      <c r="AU7630">
        <v>0</v>
      </c>
      <c r="BA7630">
        <v>-2.25</v>
      </c>
    </row>
    <row r="7631" spans="3:53" ht="12.75" x14ac:dyDescent="0.2">
      <c r="C7631" t="s">
        <v>1136</v>
      </c>
      <c r="D7631" t="s">
        <v>530</v>
      </c>
      <c r="E7631">
        <v>22.59</v>
      </c>
      <c r="F7631">
        <v>11.64</v>
      </c>
      <c r="G7631">
        <v>-10</v>
      </c>
      <c r="H7631">
        <v>201.8</v>
      </c>
      <c r="I7631">
        <v>-14.45</v>
      </c>
      <c r="J7631" t="s">
        <v>78</v>
      </c>
      <c r="K7631">
        <v>43.79</v>
      </c>
      <c r="L7631">
        <v>22.632525000000001</v>
      </c>
      <c r="M7631">
        <v>-0.58555110399744426</v>
      </c>
      <c r="N7631">
        <v>23.578396000000001</v>
      </c>
      <c r="O7631">
        <v>-4.5736614144575309</v>
      </c>
      <c r="P7631">
        <v>1880000</v>
      </c>
      <c r="Q7631">
        <v>329330</v>
      </c>
      <c r="R7631">
        <v>5.71</v>
      </c>
      <c r="S7631">
        <v>27.286000000000001</v>
      </c>
      <c r="T7631">
        <v>6.4090000000000007</v>
      </c>
      <c r="U7631">
        <v>15.497999999999999</v>
      </c>
      <c r="V7631">
        <v>2.3073871741403131</v>
      </c>
      <c r="AC7631">
        <v>25.5</v>
      </c>
      <c r="AD7631">
        <v>22.1</v>
      </c>
      <c r="AH7631" s="85">
        <f>IF(AND(M7631&lt;Variables!$G$6,M7631&gt;Variables!$G$5),0,1)</f>
        <v>1</v>
      </c>
      <c r="AI7631" s="85">
        <f t="shared" si="657"/>
        <v>1</v>
      </c>
      <c r="AJ7631" s="85">
        <f>IF(I7631&gt;Variables!$G$7,0,1)</f>
        <v>1</v>
      </c>
      <c r="AK7631" s="85">
        <f>IF(F7631&gt;Variables!$G$8,0,1)</f>
        <v>0</v>
      </c>
      <c r="AL7631" s="85">
        <f>IF(G7631&gt;Variables!$G$9,0,1)</f>
        <v>1</v>
      </c>
      <c r="AM7631" s="85">
        <f>IF(AND(K7631&gt;Variables!$G$10,K7631&lt;Variables!$G$11),0,1)</f>
        <v>1</v>
      </c>
      <c r="AN7631" s="103">
        <f>IF(H7631&lt;Variables!$G$13,1,0)</f>
        <v>1</v>
      </c>
      <c r="AO7631" s="101">
        <f>IF(R7631&lt;Variables!$G$12,0,1)</f>
        <v>1</v>
      </c>
      <c r="AP7631" s="86">
        <f t="shared" si="658"/>
        <v>1</v>
      </c>
      <c r="AR7631">
        <v>1</v>
      </c>
      <c r="AS7631">
        <v>0</v>
      </c>
      <c r="AT7631">
        <v>0</v>
      </c>
      <c r="AU7631">
        <v>0</v>
      </c>
      <c r="BA7631">
        <v>2</v>
      </c>
    </row>
    <row r="7632" spans="3:53" ht="12.75" x14ac:dyDescent="0.2">
      <c r="C7632" t="s">
        <v>1136</v>
      </c>
      <c r="D7632" t="s">
        <v>1106</v>
      </c>
      <c r="E7632">
        <v>4.17</v>
      </c>
      <c r="F7632">
        <v>25.23</v>
      </c>
      <c r="G7632">
        <v>8.42</v>
      </c>
      <c r="H7632">
        <v>219.72</v>
      </c>
      <c r="I7632">
        <v>-11.315</v>
      </c>
      <c r="J7632" t="s">
        <v>78</v>
      </c>
      <c r="K7632">
        <v>55.56</v>
      </c>
      <c r="L7632">
        <v>4.0573800000000002</v>
      </c>
      <c r="M7632">
        <v>1.543360493717618</v>
      </c>
      <c r="N7632">
        <v>4.0898960000000004</v>
      </c>
      <c r="O7632">
        <v>0.73605783618946996</v>
      </c>
      <c r="P7632">
        <v>10050000</v>
      </c>
      <c r="Q7632">
        <v>638420</v>
      </c>
      <c r="R7632">
        <v>15.74</v>
      </c>
      <c r="S7632">
        <v>27.286000000000001</v>
      </c>
      <c r="T7632">
        <v>6.4090000000000007</v>
      </c>
      <c r="U7632">
        <v>15.497999999999999</v>
      </c>
      <c r="V7632">
        <v>2.3596920555747798</v>
      </c>
      <c r="AC7632">
        <v>4.7300000000000004</v>
      </c>
      <c r="AD7632">
        <v>3.38</v>
      </c>
      <c r="AH7632" s="85">
        <f>IF(AND(M7632&lt;Variables!$G$6,M7632&gt;Variables!$G$5),0,1)</f>
        <v>1</v>
      </c>
      <c r="AI7632" s="85">
        <f t="shared" si="657"/>
        <v>1</v>
      </c>
      <c r="AJ7632" s="85">
        <f>IF(I7632&gt;Variables!$G$7,0,1)</f>
        <v>1</v>
      </c>
      <c r="AK7632" s="85">
        <f>IF(F7632&gt;Variables!$G$8,0,1)</f>
        <v>0</v>
      </c>
      <c r="AL7632" s="85">
        <f>IF(G7632&gt;Variables!$G$9,0,1)</f>
        <v>1</v>
      </c>
      <c r="AM7632" s="85">
        <f>IF(AND(K7632&gt;Variables!$G$10,K7632&lt;Variables!$G$11),0,1)</f>
        <v>0</v>
      </c>
      <c r="AN7632" s="103">
        <f>IF(H7632&lt;Variables!$G$13,1,0)</f>
        <v>1</v>
      </c>
      <c r="AO7632" s="101">
        <f>IF(R7632&lt;Variables!$G$12,0,1)</f>
        <v>1</v>
      </c>
      <c r="AP7632" s="86">
        <f t="shared" si="658"/>
        <v>1</v>
      </c>
      <c r="AR7632">
        <v>1</v>
      </c>
      <c r="AS7632">
        <v>0</v>
      </c>
      <c r="AT7632">
        <v>0</v>
      </c>
      <c r="AU7632">
        <v>0</v>
      </c>
      <c r="BA7632">
        <v>2</v>
      </c>
    </row>
    <row r="7633" spans="3:53" ht="12.75" x14ac:dyDescent="0.2">
      <c r="C7633" t="s">
        <v>1136</v>
      </c>
      <c r="D7633" t="s">
        <v>1137</v>
      </c>
      <c r="E7633">
        <v>4.47</v>
      </c>
      <c r="F7633">
        <v>5.68</v>
      </c>
      <c r="G7633">
        <v>-2.63</v>
      </c>
      <c r="H7633">
        <v>-99999</v>
      </c>
      <c r="I7633">
        <v>-23.062000000000001</v>
      </c>
      <c r="J7633" t="s">
        <v>78</v>
      </c>
      <c r="K7633">
        <v>64.88</v>
      </c>
      <c r="L7633">
        <v>4.4486375000000002</v>
      </c>
      <c r="M7633">
        <v>3.062735500476119E-2</v>
      </c>
      <c r="N7633">
        <v>4.4297399999999998</v>
      </c>
      <c r="O7633">
        <v>0.45736318610122467</v>
      </c>
      <c r="P7633">
        <v>70799</v>
      </c>
      <c r="Q7633">
        <v>133898</v>
      </c>
      <c r="R7633">
        <v>0.53</v>
      </c>
      <c r="S7633">
        <v>27.286000000000001</v>
      </c>
      <c r="T7633">
        <v>6.4090000000000007</v>
      </c>
      <c r="U7633">
        <v>15.497999999999999</v>
      </c>
      <c r="V7633">
        <v>2.5190443259672199</v>
      </c>
      <c r="AC7633">
        <v>4.47</v>
      </c>
      <c r="AD7633">
        <v>4.41</v>
      </c>
      <c r="AH7633" s="85">
        <f>IF(AND(M7633&lt;Variables!$G$6,M7633&gt;Variables!$G$5),0,1)</f>
        <v>1</v>
      </c>
      <c r="AI7633" s="85">
        <f t="shared" si="657"/>
        <v>0</v>
      </c>
      <c r="AJ7633" s="85">
        <f>IF(I7633&gt;Variables!$G$7,0,1)</f>
        <v>1</v>
      </c>
      <c r="AK7633" s="85">
        <f>IF(F7633&gt;Variables!$G$8,0,1)</f>
        <v>1</v>
      </c>
      <c r="AL7633" s="85">
        <f>IF(G7633&gt;Variables!$G$9,0,1)</f>
        <v>1</v>
      </c>
      <c r="AM7633" s="85">
        <f>IF(AND(K7633&gt;Variables!$G$10,K7633&lt;Variables!$G$11),0,1)</f>
        <v>0</v>
      </c>
      <c r="AN7633" s="103">
        <f>IF(H7633&lt;Variables!$G$13,1,0)</f>
        <v>1</v>
      </c>
      <c r="AO7633" s="101">
        <f>IF(R7633&lt;Variables!$G$12,0,1)</f>
        <v>0</v>
      </c>
      <c r="AP7633" s="86">
        <f t="shared" si="658"/>
        <v>1</v>
      </c>
      <c r="AR7633">
        <v>0</v>
      </c>
      <c r="AS7633">
        <v>0</v>
      </c>
      <c r="AT7633">
        <v>0</v>
      </c>
      <c r="AU7633">
        <v>0</v>
      </c>
      <c r="BA7633">
        <v>0</v>
      </c>
    </row>
    <row r="7634" spans="3:53" ht="12.75" x14ac:dyDescent="0.2">
      <c r="C7634" t="s">
        <v>1138</v>
      </c>
      <c r="D7634" t="s">
        <v>1109</v>
      </c>
      <c r="E7634">
        <v>25.23</v>
      </c>
      <c r="F7634">
        <v>7.55</v>
      </c>
      <c r="G7634">
        <v>0.8</v>
      </c>
      <c r="H7634">
        <v>-99999</v>
      </c>
      <c r="I7634">
        <v>7.1849999999999996</v>
      </c>
      <c r="J7634" t="s">
        <v>78</v>
      </c>
      <c r="K7634">
        <v>-99999</v>
      </c>
      <c r="L7634">
        <v>-99999</v>
      </c>
      <c r="M7634">
        <v>-99999</v>
      </c>
      <c r="N7634">
        <v>-99999</v>
      </c>
      <c r="O7634">
        <v>-99999</v>
      </c>
      <c r="P7634">
        <v>71638</v>
      </c>
      <c r="Q7634">
        <v>304</v>
      </c>
      <c r="R7634">
        <v>235.65</v>
      </c>
      <c r="S7634">
        <v>28.247</v>
      </c>
      <c r="T7634">
        <v>6.7239999999999993</v>
      </c>
      <c r="U7634">
        <v>16.0044</v>
      </c>
      <c r="V7634">
        <v>-99999</v>
      </c>
      <c r="AC7634">
        <v>25.23</v>
      </c>
      <c r="AD7634">
        <v>25.23</v>
      </c>
      <c r="AH7634" s="85">
        <f>IF(AND(M7634&lt;Variables!$G$6,M7634&gt;Variables!$G$5),0,1)</f>
        <v>1</v>
      </c>
      <c r="AI7634" s="85">
        <f t="shared" si="657"/>
        <v>1</v>
      </c>
      <c r="AJ7634" s="85">
        <f>IF(I7634&gt;Variables!$G$7,0,1)</f>
        <v>0</v>
      </c>
      <c r="AK7634" s="85">
        <f>IF(F7634&gt;Variables!$G$8,0,1)</f>
        <v>1</v>
      </c>
      <c r="AL7634" s="85">
        <f>IF(G7634&gt;Variables!$G$9,0,1)</f>
        <v>1</v>
      </c>
      <c r="AM7634" s="85">
        <f>IF(AND(K7634&gt;Variables!$G$10,K7634&lt;Variables!$G$11),0,1)</f>
        <v>1</v>
      </c>
      <c r="AN7634" s="103">
        <f>IF(H7634&lt;Variables!$G$13,1,0)</f>
        <v>1</v>
      </c>
      <c r="AO7634" s="101">
        <f>IF(R7634&lt;Variables!$G$12,0,1)</f>
        <v>1</v>
      </c>
      <c r="AP7634" s="86">
        <f t="shared" si="658"/>
        <v>1</v>
      </c>
      <c r="AR7634">
        <v>0</v>
      </c>
      <c r="AS7634">
        <v>0</v>
      </c>
      <c r="AT7634">
        <v>0</v>
      </c>
      <c r="AU7634">
        <v>0</v>
      </c>
      <c r="BA7634">
        <v>0</v>
      </c>
    </row>
    <row r="7635" spans="3:53" ht="12.75" x14ac:dyDescent="0.2">
      <c r="C7635" t="s">
        <v>1138</v>
      </c>
      <c r="D7635" t="s">
        <v>1123</v>
      </c>
      <c r="E7635">
        <v>4.75</v>
      </c>
      <c r="F7635">
        <v>12.7</v>
      </c>
      <c r="G7635">
        <v>0</v>
      </c>
      <c r="H7635">
        <v>-99999</v>
      </c>
      <c r="I7635">
        <v>1E-3</v>
      </c>
      <c r="J7635" t="s">
        <v>78</v>
      </c>
      <c r="K7635">
        <v>-99999</v>
      </c>
      <c r="L7635">
        <v>-99999</v>
      </c>
      <c r="M7635">
        <v>-99999</v>
      </c>
      <c r="N7635">
        <v>4.88</v>
      </c>
      <c r="O7635">
        <v>0</v>
      </c>
      <c r="P7635">
        <v>1612000</v>
      </c>
      <c r="Q7635">
        <v>429</v>
      </c>
      <c r="R7635">
        <v>3757.58</v>
      </c>
      <c r="S7635">
        <v>28.247</v>
      </c>
      <c r="T7635">
        <v>6.7239999999999993</v>
      </c>
      <c r="U7635">
        <v>16.0044</v>
      </c>
      <c r="V7635">
        <v>-99999</v>
      </c>
      <c r="AC7635">
        <v>4.75</v>
      </c>
      <c r="AD7635">
        <v>4.5999999999999996</v>
      </c>
      <c r="AH7635" s="85">
        <f>IF(AND(M7635&lt;Variables!$G$6,M7635&gt;Variables!$G$5),0,1)</f>
        <v>1</v>
      </c>
      <c r="AI7635" s="85">
        <f t="shared" si="657"/>
        <v>1</v>
      </c>
      <c r="AJ7635" s="85">
        <f>IF(I7635&gt;Variables!$G$7,0,1)</f>
        <v>0</v>
      </c>
      <c r="AK7635" s="85">
        <f>IF(F7635&gt;Variables!$G$8,0,1)</f>
        <v>0</v>
      </c>
      <c r="AL7635" s="85">
        <f>IF(G7635&gt;Variables!$G$9,0,1)</f>
        <v>1</v>
      </c>
      <c r="AM7635" s="85">
        <f>IF(AND(K7635&gt;Variables!$G$10,K7635&lt;Variables!$G$11),0,1)</f>
        <v>1</v>
      </c>
      <c r="AN7635" s="103">
        <f>IF(H7635&lt;Variables!$G$13,1,0)</f>
        <v>1</v>
      </c>
      <c r="AO7635" s="101">
        <f>IF(R7635&lt;Variables!$G$12,0,1)</f>
        <v>1</v>
      </c>
      <c r="AP7635" s="86">
        <f t="shared" si="658"/>
        <v>1</v>
      </c>
      <c r="AR7635">
        <v>0</v>
      </c>
      <c r="AS7635">
        <v>0</v>
      </c>
      <c r="AT7635">
        <v>1</v>
      </c>
      <c r="AU7635">
        <v>0</v>
      </c>
      <c r="BA7635">
        <v>-2.25</v>
      </c>
    </row>
    <row r="7636" spans="3:53" ht="12.75" x14ac:dyDescent="0.2">
      <c r="C7636" t="s">
        <v>1138</v>
      </c>
      <c r="D7636" t="s">
        <v>1104</v>
      </c>
      <c r="E7636">
        <v>15.45</v>
      </c>
      <c r="F7636">
        <v>70.349999999999994</v>
      </c>
      <c r="G7636">
        <v>7.1</v>
      </c>
      <c r="H7636">
        <v>137.5</v>
      </c>
      <c r="I7636">
        <v>-59.91</v>
      </c>
      <c r="J7636" t="s">
        <v>78</v>
      </c>
      <c r="K7636">
        <v>36.03</v>
      </c>
      <c r="L7636">
        <v>15.8096</v>
      </c>
      <c r="M7636">
        <v>-2.717336301993718</v>
      </c>
      <c r="N7636">
        <v>16.627184</v>
      </c>
      <c r="O7636">
        <v>-7.5008732687387054</v>
      </c>
      <c r="P7636">
        <v>96454000</v>
      </c>
      <c r="Q7636">
        <v>644601</v>
      </c>
      <c r="R7636">
        <v>149.63</v>
      </c>
      <c r="S7636">
        <v>28.247</v>
      </c>
      <c r="T7636">
        <v>6.7239999999999993</v>
      </c>
      <c r="U7636">
        <v>16.0044</v>
      </c>
      <c r="V7636">
        <v>2.1832896325068312</v>
      </c>
      <c r="AC7636">
        <v>16.100000000000001</v>
      </c>
      <c r="AD7636">
        <v>13.6</v>
      </c>
      <c r="AH7636" s="85">
        <f>IF(AND(M7636&lt;Variables!$G$6,M7636&gt;Variables!$G$5),0,1)</f>
        <v>0</v>
      </c>
      <c r="AI7636" s="85">
        <f t="shared" si="657"/>
        <v>1</v>
      </c>
      <c r="AJ7636" s="85">
        <f>IF(I7636&gt;Variables!$G$7,0,1)</f>
        <v>1</v>
      </c>
      <c r="AK7636" s="85">
        <f>IF(F7636&gt;Variables!$G$8,0,1)</f>
        <v>0</v>
      </c>
      <c r="AL7636" s="85">
        <f>IF(G7636&gt;Variables!$G$9,0,1)</f>
        <v>1</v>
      </c>
      <c r="AM7636" s="85">
        <f>IF(AND(K7636&gt;Variables!$G$10,K7636&lt;Variables!$G$11),0,1)</f>
        <v>1</v>
      </c>
      <c r="AN7636" s="103">
        <f>IF(H7636&lt;Variables!$G$13,1,0)</f>
        <v>1</v>
      </c>
      <c r="AO7636" s="101">
        <f>IF(R7636&lt;Variables!$G$12,0,1)</f>
        <v>1</v>
      </c>
      <c r="AP7636" s="86">
        <f t="shared" si="658"/>
        <v>1</v>
      </c>
      <c r="AR7636">
        <v>1</v>
      </c>
      <c r="AS7636">
        <v>0</v>
      </c>
      <c r="AT7636">
        <v>0</v>
      </c>
      <c r="AU7636">
        <v>0</v>
      </c>
      <c r="BA7636">
        <v>2</v>
      </c>
    </row>
    <row r="7637" spans="3:53" ht="12.75" x14ac:dyDescent="0.2">
      <c r="C7637" t="s">
        <v>1138</v>
      </c>
      <c r="D7637" t="s">
        <v>1106</v>
      </c>
      <c r="E7637">
        <v>4.13</v>
      </c>
      <c r="F7637">
        <v>32.94</v>
      </c>
      <c r="G7637">
        <v>10.66</v>
      </c>
      <c r="H7637">
        <v>219.72</v>
      </c>
      <c r="I7637">
        <v>-10.678000000000001</v>
      </c>
      <c r="J7637" t="s">
        <v>78</v>
      </c>
      <c r="K7637">
        <v>59.16</v>
      </c>
      <c r="L7637">
        <v>4.0932550000000001</v>
      </c>
      <c r="M7637">
        <v>2.729978953180292</v>
      </c>
      <c r="N7637">
        <v>4.1199760000000003</v>
      </c>
      <c r="O7637">
        <v>2.0637013419495589</v>
      </c>
      <c r="P7637">
        <v>10810000</v>
      </c>
      <c r="Q7637">
        <v>638420</v>
      </c>
      <c r="R7637">
        <v>16.93</v>
      </c>
      <c r="S7637">
        <v>28.247</v>
      </c>
      <c r="T7637">
        <v>6.7239999999999993</v>
      </c>
      <c r="U7637">
        <v>16.0044</v>
      </c>
      <c r="V7637">
        <v>2.3186990655915651</v>
      </c>
      <c r="AC7637">
        <v>4.7300000000000004</v>
      </c>
      <c r="AD7637">
        <v>3.38</v>
      </c>
      <c r="AH7637" s="85">
        <f>IF(AND(M7637&lt;Variables!$G$6,M7637&gt;Variables!$G$5),0,1)</f>
        <v>1</v>
      </c>
      <c r="AI7637" s="85">
        <f t="shared" si="657"/>
        <v>1</v>
      </c>
      <c r="AJ7637" s="85">
        <f>IF(I7637&gt;Variables!$G$7,0,1)</f>
        <v>1</v>
      </c>
      <c r="AK7637" s="85">
        <f>IF(F7637&gt;Variables!$G$8,0,1)</f>
        <v>0</v>
      </c>
      <c r="AL7637" s="85">
        <f>IF(G7637&gt;Variables!$G$9,0,1)</f>
        <v>1</v>
      </c>
      <c r="AM7637" s="85">
        <f>IF(AND(K7637&gt;Variables!$G$10,K7637&lt;Variables!$G$11),0,1)</f>
        <v>0</v>
      </c>
      <c r="AN7637" s="103">
        <f>IF(H7637&lt;Variables!$G$13,1,0)</f>
        <v>1</v>
      </c>
      <c r="AO7637" s="101">
        <f>IF(R7637&lt;Variables!$G$12,0,1)</f>
        <v>1</v>
      </c>
      <c r="AP7637" s="86">
        <f t="shared" si="658"/>
        <v>1</v>
      </c>
      <c r="AR7637">
        <v>1</v>
      </c>
      <c r="AS7637">
        <v>0</v>
      </c>
      <c r="AT7637">
        <v>0</v>
      </c>
      <c r="AU7637">
        <v>0</v>
      </c>
      <c r="BA7637">
        <v>2</v>
      </c>
    </row>
    <row r="7638" spans="3:53" ht="12.75" x14ac:dyDescent="0.2">
      <c r="C7638" t="s">
        <v>1138</v>
      </c>
      <c r="D7638" t="s">
        <v>488</v>
      </c>
      <c r="E7638">
        <v>25.2</v>
      </c>
      <c r="F7638">
        <v>6.84</v>
      </c>
      <c r="G7638">
        <v>0.86</v>
      </c>
      <c r="H7638">
        <v>4530</v>
      </c>
      <c r="I7638">
        <v>23.725999999999999</v>
      </c>
      <c r="J7638" t="s">
        <v>76</v>
      </c>
      <c r="K7638">
        <v>59.57</v>
      </c>
      <c r="L7638">
        <v>25.13475</v>
      </c>
      <c r="M7638">
        <v>0.47842130914370989</v>
      </c>
      <c r="N7638">
        <v>24.978728</v>
      </c>
      <c r="O7638">
        <v>1.106029098038934</v>
      </c>
      <c r="P7638">
        <v>2919000</v>
      </c>
      <c r="Q7638">
        <v>375971</v>
      </c>
      <c r="R7638">
        <v>7.76</v>
      </c>
      <c r="S7638">
        <v>28.247</v>
      </c>
      <c r="T7638">
        <v>6.7239999999999993</v>
      </c>
      <c r="U7638">
        <v>16.0044</v>
      </c>
      <c r="V7638">
        <v>2.4404835612727398</v>
      </c>
      <c r="AC7638">
        <v>26.25</v>
      </c>
      <c r="AD7638">
        <v>24.68</v>
      </c>
      <c r="AH7638" s="85">
        <f>IF(AND(M7638&lt;Variables!$G$6,M7638&gt;Variables!$G$5),0,1)</f>
        <v>1</v>
      </c>
      <c r="AI7638" s="85">
        <f t="shared" si="657"/>
        <v>0</v>
      </c>
      <c r="AJ7638" s="85">
        <f>IF(I7638&gt;Variables!$G$7,0,1)</f>
        <v>0</v>
      </c>
      <c r="AK7638" s="85">
        <f>IF(F7638&gt;Variables!$G$8,0,1)</f>
        <v>1</v>
      </c>
      <c r="AL7638" s="85">
        <f>IF(G7638&gt;Variables!$G$9,0,1)</f>
        <v>1</v>
      </c>
      <c r="AM7638" s="85">
        <f>IF(AND(K7638&gt;Variables!$G$10,K7638&lt;Variables!$G$11),0,1)</f>
        <v>0</v>
      </c>
      <c r="AN7638" s="103">
        <f>IF(H7638&lt;Variables!$G$13,1,0)</f>
        <v>0</v>
      </c>
      <c r="AO7638" s="101">
        <f>IF(R7638&lt;Variables!$G$12,0,1)</f>
        <v>1</v>
      </c>
      <c r="AP7638" s="86">
        <f t="shared" si="658"/>
        <v>0</v>
      </c>
      <c r="AR7638">
        <v>0</v>
      </c>
      <c r="AS7638">
        <v>0</v>
      </c>
      <c r="AT7638">
        <v>0</v>
      </c>
      <c r="AU7638">
        <v>1</v>
      </c>
      <c r="BA7638">
        <v>-0.06</v>
      </c>
    </row>
    <row r="7639" spans="3:53" ht="12.75" x14ac:dyDescent="0.2">
      <c r="C7639" t="s">
        <v>1138</v>
      </c>
      <c r="D7639" t="s">
        <v>364</v>
      </c>
      <c r="E7639">
        <v>18.98</v>
      </c>
      <c r="F7639">
        <v>7.54</v>
      </c>
      <c r="G7639">
        <v>0.28999999999999998</v>
      </c>
      <c r="H7639">
        <v>12030</v>
      </c>
      <c r="I7639">
        <v>10.935</v>
      </c>
      <c r="J7639" t="s">
        <v>76</v>
      </c>
      <c r="K7639">
        <v>48.31</v>
      </c>
      <c r="L7639">
        <v>18.983157894736841</v>
      </c>
      <c r="M7639">
        <v>-4.2974381723418539E-2</v>
      </c>
      <c r="N7639">
        <v>18.982859183673469</v>
      </c>
      <c r="O7639">
        <v>-4.1401474864370319E-2</v>
      </c>
      <c r="P7639">
        <v>2017000</v>
      </c>
      <c r="Q7639">
        <v>702215</v>
      </c>
      <c r="R7639">
        <v>2.87</v>
      </c>
      <c r="S7639">
        <v>28.247</v>
      </c>
      <c r="T7639">
        <v>6.7239999999999993</v>
      </c>
      <c r="U7639">
        <v>16.0044</v>
      </c>
      <c r="V7639">
        <v>2.350399188000444</v>
      </c>
      <c r="AC7639">
        <v>18.989999999999998</v>
      </c>
      <c r="AD7639">
        <v>18.670000000000002</v>
      </c>
      <c r="AH7639" s="85">
        <f>IF(AND(M7639&lt;Variables!$G$6,M7639&gt;Variables!$G$5),0,1)</f>
        <v>1</v>
      </c>
      <c r="AI7639" s="85">
        <f t="shared" si="657"/>
        <v>0</v>
      </c>
      <c r="AJ7639" s="85">
        <f>IF(I7639&gt;Variables!$G$7,0,1)</f>
        <v>0</v>
      </c>
      <c r="AK7639" s="85">
        <f>IF(F7639&gt;Variables!$G$8,0,1)</f>
        <v>1</v>
      </c>
      <c r="AL7639" s="85">
        <f>IF(G7639&gt;Variables!$G$9,0,1)</f>
        <v>1</v>
      </c>
      <c r="AM7639" s="85">
        <f>IF(AND(K7639&gt;Variables!$G$10,K7639&lt;Variables!$G$11),0,1)</f>
        <v>1</v>
      </c>
      <c r="AN7639" s="103">
        <f>IF(H7639&lt;Variables!$G$13,1,0)</f>
        <v>0</v>
      </c>
      <c r="AO7639" s="101">
        <f>IF(R7639&lt;Variables!$G$12,0,1)</f>
        <v>1</v>
      </c>
      <c r="AP7639" s="86">
        <f t="shared" si="658"/>
        <v>0</v>
      </c>
      <c r="AR7639">
        <v>0</v>
      </c>
      <c r="AS7639">
        <v>0</v>
      </c>
      <c r="AT7639">
        <v>1</v>
      </c>
      <c r="AU7639">
        <v>0</v>
      </c>
      <c r="BA7639">
        <v>-1.32</v>
      </c>
    </row>
    <row r="7640" spans="3:53" ht="12.75" x14ac:dyDescent="0.2">
      <c r="C7640" t="s">
        <v>1138</v>
      </c>
      <c r="D7640" t="s">
        <v>1107</v>
      </c>
      <c r="E7640">
        <v>3.63</v>
      </c>
      <c r="F7640">
        <v>31.05</v>
      </c>
      <c r="G7640">
        <v>-11.49</v>
      </c>
      <c r="H7640">
        <v>56.73</v>
      </c>
      <c r="I7640">
        <v>-75.244</v>
      </c>
      <c r="J7640" t="s">
        <v>76</v>
      </c>
      <c r="K7640">
        <v>77.760000000000005</v>
      </c>
      <c r="L7640">
        <v>3.5272100000000002</v>
      </c>
      <c r="M7640">
        <v>4.8874322765018254</v>
      </c>
      <c r="N7640">
        <v>3.4551919999999998</v>
      </c>
      <c r="O7640">
        <v>7.0736445326337858</v>
      </c>
      <c r="P7640">
        <v>32170000</v>
      </c>
      <c r="Q7640">
        <v>1410000</v>
      </c>
      <c r="R7640">
        <v>22.82</v>
      </c>
      <c r="S7640">
        <v>28.247</v>
      </c>
      <c r="T7640">
        <v>6.7239999999999993</v>
      </c>
      <c r="U7640">
        <v>16.0044</v>
      </c>
      <c r="V7640">
        <v>2.1356906142633978</v>
      </c>
      <c r="AC7640">
        <v>3.72</v>
      </c>
      <c r="AD7640">
        <v>2.96</v>
      </c>
      <c r="AH7640" s="85">
        <f>IF(AND(M7640&lt;Variables!$G$6,M7640&gt;Variables!$G$5),0,1)</f>
        <v>1</v>
      </c>
      <c r="AI7640" s="85">
        <f t="shared" si="657"/>
        <v>0</v>
      </c>
      <c r="AJ7640" s="85">
        <f>IF(I7640&gt;Variables!$G$7,0,1)</f>
        <v>1</v>
      </c>
      <c r="AK7640" s="85">
        <f>IF(F7640&gt;Variables!$G$8,0,1)</f>
        <v>0</v>
      </c>
      <c r="AL7640" s="85">
        <f>IF(G7640&gt;Variables!$G$9,0,1)</f>
        <v>1</v>
      </c>
      <c r="AM7640" s="85">
        <f>IF(AND(K7640&gt;Variables!$G$10,K7640&lt;Variables!$G$11),0,1)</f>
        <v>1</v>
      </c>
      <c r="AN7640" s="103">
        <f>IF(H7640&lt;Variables!$G$13,1,0)</f>
        <v>1</v>
      </c>
      <c r="AO7640" s="101">
        <f>IF(R7640&lt;Variables!$G$12,0,1)</f>
        <v>1</v>
      </c>
      <c r="AP7640" s="86">
        <f t="shared" si="658"/>
        <v>0</v>
      </c>
      <c r="AR7640">
        <v>1</v>
      </c>
      <c r="AS7640">
        <v>0</v>
      </c>
      <c r="AT7640">
        <v>0</v>
      </c>
      <c r="AU7640">
        <v>0</v>
      </c>
      <c r="BA7640">
        <v>2</v>
      </c>
    </row>
    <row r="7641" spans="3:53" ht="12.75" x14ac:dyDescent="0.2">
      <c r="C7641" t="s">
        <v>1138</v>
      </c>
      <c r="D7641" t="s">
        <v>1137</v>
      </c>
      <c r="E7641">
        <v>4.47</v>
      </c>
      <c r="F7641">
        <v>5.7</v>
      </c>
      <c r="G7641">
        <v>-2.19</v>
      </c>
      <c r="H7641">
        <v>-99999</v>
      </c>
      <c r="I7641">
        <v>-22.896000000000001</v>
      </c>
      <c r="J7641" t="s">
        <v>78</v>
      </c>
      <c r="K7641">
        <v>67.5</v>
      </c>
      <c r="L7641">
        <v>4.4583499999999994</v>
      </c>
      <c r="M7641">
        <v>0.26130743436474002</v>
      </c>
      <c r="N7641">
        <v>4.4397562499999994</v>
      </c>
      <c r="O7641">
        <v>0.68120293766128159</v>
      </c>
      <c r="P7641">
        <v>74151</v>
      </c>
      <c r="Q7641">
        <v>133898</v>
      </c>
      <c r="R7641">
        <v>0.55000000000000004</v>
      </c>
      <c r="S7641">
        <v>28.247</v>
      </c>
      <c r="T7641">
        <v>6.7239999999999993</v>
      </c>
      <c r="U7641">
        <v>16.0044</v>
      </c>
      <c r="V7641">
        <v>2.5282995289737231</v>
      </c>
      <c r="AC7641">
        <v>4.47</v>
      </c>
      <c r="AD7641">
        <v>4.41</v>
      </c>
      <c r="AH7641" s="85">
        <f>IF(AND(M7641&lt;Variables!$G$6,M7641&gt;Variables!$G$5),0,1)</f>
        <v>1</v>
      </c>
      <c r="AI7641" s="85">
        <f t="shared" si="657"/>
        <v>0</v>
      </c>
      <c r="AJ7641" s="85">
        <f>IF(I7641&gt;Variables!$G$7,0,1)</f>
        <v>1</v>
      </c>
      <c r="AK7641" s="85">
        <f>IF(F7641&gt;Variables!$G$8,0,1)</f>
        <v>1</v>
      </c>
      <c r="AL7641" s="85">
        <f>IF(G7641&gt;Variables!$G$9,0,1)</f>
        <v>1</v>
      </c>
      <c r="AM7641" s="85">
        <f>IF(AND(K7641&gt;Variables!$G$10,K7641&lt;Variables!$G$11),0,1)</f>
        <v>0</v>
      </c>
      <c r="AN7641" s="103">
        <f>IF(H7641&lt;Variables!$G$13,1,0)</f>
        <v>1</v>
      </c>
      <c r="AO7641" s="101">
        <f>IF(R7641&lt;Variables!$G$12,0,1)</f>
        <v>0</v>
      </c>
      <c r="AP7641" s="86">
        <f t="shared" si="658"/>
        <v>1</v>
      </c>
      <c r="AR7641">
        <v>0</v>
      </c>
      <c r="AS7641">
        <v>0</v>
      </c>
      <c r="AT7641">
        <v>0</v>
      </c>
      <c r="AU7641">
        <v>0</v>
      </c>
      <c r="BA7641">
        <v>0</v>
      </c>
    </row>
    <row r="7642" spans="3:53" ht="12.75" x14ac:dyDescent="0.2">
      <c r="C7642" t="s">
        <v>1138</v>
      </c>
      <c r="D7642" t="s">
        <v>186</v>
      </c>
      <c r="E7642">
        <v>27.33</v>
      </c>
      <c r="F7642">
        <v>5.91</v>
      </c>
      <c r="G7642">
        <v>4.92</v>
      </c>
      <c r="H7642">
        <v>3440</v>
      </c>
      <c r="I7642">
        <v>30.062999999999999</v>
      </c>
      <c r="J7642" t="s">
        <v>78</v>
      </c>
      <c r="K7642">
        <v>45.89</v>
      </c>
      <c r="L7642">
        <v>27.426480000000002</v>
      </c>
      <c r="M7642">
        <v>-0.53408239044892691</v>
      </c>
      <c r="N7642">
        <v>27.432932000000001</v>
      </c>
      <c r="O7642">
        <v>-0.55747595627036817</v>
      </c>
      <c r="P7642">
        <v>4201000</v>
      </c>
      <c r="Q7642">
        <v>9239000</v>
      </c>
      <c r="R7642">
        <v>0.45</v>
      </c>
      <c r="S7642">
        <v>28.247</v>
      </c>
      <c r="T7642">
        <v>6.7239999999999993</v>
      </c>
      <c r="U7642">
        <v>16.0044</v>
      </c>
      <c r="V7642">
        <v>2.331967155083408</v>
      </c>
      <c r="AC7642">
        <v>28.75</v>
      </c>
      <c r="AD7642">
        <v>27.14</v>
      </c>
      <c r="AH7642" s="85">
        <f>IF(AND(M7642&lt;Variables!$G$6,M7642&gt;Variables!$G$5),0,1)</f>
        <v>1</v>
      </c>
      <c r="AI7642" s="85">
        <f t="shared" si="657"/>
        <v>1</v>
      </c>
      <c r="AJ7642" s="85">
        <f>IF(I7642&gt;Variables!$G$7,0,1)</f>
        <v>0</v>
      </c>
      <c r="AK7642" s="85">
        <f>IF(F7642&gt;Variables!$G$8,0,1)</f>
        <v>1</v>
      </c>
      <c r="AL7642" s="85">
        <f>IF(G7642&gt;Variables!$G$9,0,1)</f>
        <v>1</v>
      </c>
      <c r="AM7642" s="85">
        <f>IF(AND(K7642&gt;Variables!$G$10,K7642&lt;Variables!$G$11),0,1)</f>
        <v>1</v>
      </c>
      <c r="AN7642" s="103">
        <f>IF(H7642&lt;Variables!$G$13,1,0)</f>
        <v>0</v>
      </c>
      <c r="AO7642" s="101">
        <f>IF(R7642&lt;Variables!$G$12,0,1)</f>
        <v>0</v>
      </c>
      <c r="AP7642" s="86">
        <f t="shared" si="658"/>
        <v>1</v>
      </c>
      <c r="AR7642">
        <v>1</v>
      </c>
      <c r="AS7642">
        <v>0</v>
      </c>
      <c r="AT7642">
        <v>0</v>
      </c>
      <c r="AU7642">
        <v>0</v>
      </c>
      <c r="BA7642">
        <v>2</v>
      </c>
    </row>
    <row r="7643" spans="3:53" ht="12.75" x14ac:dyDescent="0.2">
      <c r="C7643" t="s">
        <v>1138</v>
      </c>
      <c r="D7643" t="s">
        <v>934</v>
      </c>
      <c r="E7643">
        <v>48.3</v>
      </c>
      <c r="F7643">
        <v>6.09</v>
      </c>
      <c r="G7643">
        <v>6.57</v>
      </c>
      <c r="H7643">
        <v>9240</v>
      </c>
      <c r="I7643">
        <v>15.836</v>
      </c>
      <c r="J7643" t="s">
        <v>78</v>
      </c>
      <c r="K7643">
        <v>76.28</v>
      </c>
      <c r="L7643">
        <v>47.524894444444442</v>
      </c>
      <c r="M7643">
        <v>1.3784471553563611</v>
      </c>
      <c r="N7643">
        <v>47.210338297872333</v>
      </c>
      <c r="O7643">
        <v>2.053918139729507</v>
      </c>
      <c r="P7643">
        <v>199360</v>
      </c>
      <c r="Q7643">
        <v>1745000</v>
      </c>
      <c r="R7643">
        <v>0.11</v>
      </c>
      <c r="S7643">
        <v>28.247</v>
      </c>
      <c r="T7643">
        <v>6.7239999999999993</v>
      </c>
      <c r="U7643">
        <v>16.0044</v>
      </c>
      <c r="V7643">
        <v>2.4988016664516288</v>
      </c>
      <c r="AC7643">
        <v>50</v>
      </c>
      <c r="AD7643">
        <v>47.86</v>
      </c>
      <c r="AH7643" s="85">
        <f>IF(AND(M7643&lt;Variables!$G$6,M7643&gt;Variables!$G$5),0,1)</f>
        <v>1</v>
      </c>
      <c r="AI7643" s="85">
        <f t="shared" si="657"/>
        <v>0</v>
      </c>
      <c r="AJ7643" s="85">
        <f>IF(I7643&gt;Variables!$G$7,0,1)</f>
        <v>0</v>
      </c>
      <c r="AK7643" s="85">
        <f>IF(F7643&gt;Variables!$G$8,0,1)</f>
        <v>1</v>
      </c>
      <c r="AL7643" s="85">
        <f>IF(G7643&gt;Variables!$G$9,0,1)</f>
        <v>1</v>
      </c>
      <c r="AM7643" s="85">
        <f>IF(AND(K7643&gt;Variables!$G$10,K7643&lt;Variables!$G$11),0,1)</f>
        <v>1</v>
      </c>
      <c r="AN7643" s="103">
        <f>IF(H7643&lt;Variables!$G$13,1,0)</f>
        <v>0</v>
      </c>
      <c r="AO7643" s="101">
        <f>IF(R7643&lt;Variables!$G$12,0,1)</f>
        <v>0</v>
      </c>
      <c r="AP7643" s="86">
        <f t="shared" si="658"/>
        <v>1</v>
      </c>
      <c r="AR7643">
        <v>1</v>
      </c>
      <c r="AS7643">
        <v>0</v>
      </c>
      <c r="AT7643">
        <v>0</v>
      </c>
      <c r="AU7643">
        <v>0</v>
      </c>
      <c r="BA7643">
        <v>1.3</v>
      </c>
    </row>
    <row r="7644" spans="3:53" ht="12.75" x14ac:dyDescent="0.2">
      <c r="C7644" t="s">
        <v>1138</v>
      </c>
      <c r="D7644" t="s">
        <v>251</v>
      </c>
      <c r="E7644">
        <v>15.23</v>
      </c>
      <c r="F7644">
        <v>6.14</v>
      </c>
      <c r="G7644">
        <v>4.59</v>
      </c>
      <c r="H7644">
        <v>5810</v>
      </c>
      <c r="I7644">
        <v>18.754000000000001</v>
      </c>
      <c r="J7644" t="s">
        <v>78</v>
      </c>
      <c r="K7644">
        <v>54.9</v>
      </c>
      <c r="L7644">
        <v>15.186870000000001</v>
      </c>
      <c r="M7644">
        <v>0.54672226732695584</v>
      </c>
      <c r="N7644">
        <v>15.138960000000001</v>
      </c>
      <c r="O7644">
        <v>0.86492070789537157</v>
      </c>
      <c r="P7644">
        <v>72361000</v>
      </c>
      <c r="Q7644">
        <v>43496000</v>
      </c>
      <c r="R7644">
        <v>1.66</v>
      </c>
      <c r="S7644">
        <v>28.247</v>
      </c>
      <c r="T7644">
        <v>6.7239999999999993</v>
      </c>
      <c r="U7644">
        <v>16.0044</v>
      </c>
      <c r="V7644">
        <v>2.3958124449001019</v>
      </c>
      <c r="AC7644">
        <v>15.62</v>
      </c>
      <c r="AD7644">
        <v>14.5</v>
      </c>
      <c r="AH7644" s="85">
        <f>IF(AND(M7644&lt;Variables!$G$6,M7644&gt;Variables!$G$5),0,1)</f>
        <v>1</v>
      </c>
      <c r="AI7644" s="85">
        <f t="shared" si="657"/>
        <v>0</v>
      </c>
      <c r="AJ7644" s="85">
        <f>IF(I7644&gt;Variables!$G$7,0,1)</f>
        <v>0</v>
      </c>
      <c r="AK7644" s="85">
        <f>IF(F7644&gt;Variables!$G$8,0,1)</f>
        <v>1</v>
      </c>
      <c r="AL7644" s="85">
        <f>IF(G7644&gt;Variables!$G$9,0,1)</f>
        <v>1</v>
      </c>
      <c r="AM7644" s="85">
        <f>IF(AND(K7644&gt;Variables!$G$10,K7644&lt;Variables!$G$11),0,1)</f>
        <v>0</v>
      </c>
      <c r="AN7644" s="103">
        <f>IF(H7644&lt;Variables!$G$13,1,0)</f>
        <v>0</v>
      </c>
      <c r="AO7644" s="101">
        <f>IF(R7644&lt;Variables!$G$12,0,1)</f>
        <v>0</v>
      </c>
      <c r="AP7644" s="86">
        <f t="shared" si="658"/>
        <v>1</v>
      </c>
      <c r="AR7644">
        <v>1</v>
      </c>
      <c r="AS7644">
        <v>0</v>
      </c>
      <c r="AT7644">
        <v>0</v>
      </c>
      <c r="AU7644">
        <v>0</v>
      </c>
      <c r="BA7644">
        <v>2</v>
      </c>
    </row>
    <row r="7645" spans="3:53" ht="12.75" x14ac:dyDescent="0.2">
      <c r="C7645" t="s">
        <v>1138</v>
      </c>
      <c r="D7645" t="s">
        <v>1116</v>
      </c>
      <c r="E7645">
        <v>68.040000000000006</v>
      </c>
      <c r="F7645">
        <v>6.58</v>
      </c>
      <c r="G7645">
        <v>4.07</v>
      </c>
      <c r="H7645">
        <v>17900</v>
      </c>
      <c r="I7645">
        <v>-37.604999999999997</v>
      </c>
      <c r="J7645" t="s">
        <v>78</v>
      </c>
      <c r="K7645">
        <v>56.36</v>
      </c>
      <c r="L7645">
        <v>67.927685000000011</v>
      </c>
      <c r="M7645">
        <v>3.2851112179064938E-2</v>
      </c>
      <c r="N7645">
        <v>67.461578000000003</v>
      </c>
      <c r="O7645">
        <v>0.72400025982196847</v>
      </c>
      <c r="P7645">
        <v>1884000</v>
      </c>
      <c r="Q7645">
        <v>2640000</v>
      </c>
      <c r="R7645">
        <v>0.71</v>
      </c>
      <c r="S7645">
        <v>28.247</v>
      </c>
      <c r="T7645">
        <v>6.7239999999999993</v>
      </c>
      <c r="U7645">
        <v>16.0044</v>
      </c>
      <c r="V7645">
        <v>2.4314320723671949</v>
      </c>
      <c r="AC7645">
        <v>68.89</v>
      </c>
      <c r="AD7645">
        <v>67.709999999999994</v>
      </c>
      <c r="AH7645" s="85">
        <f>IF(AND(M7645&lt;Variables!$G$6,M7645&gt;Variables!$G$5),0,1)</f>
        <v>1</v>
      </c>
      <c r="AI7645" s="85">
        <f t="shared" si="657"/>
        <v>0</v>
      </c>
      <c r="AJ7645" s="85">
        <f>IF(I7645&gt;Variables!$G$7,0,1)</f>
        <v>1</v>
      </c>
      <c r="AK7645" s="85">
        <f>IF(F7645&gt;Variables!$G$8,0,1)</f>
        <v>1</v>
      </c>
      <c r="AL7645" s="85">
        <f>IF(G7645&gt;Variables!$G$9,0,1)</f>
        <v>1</v>
      </c>
      <c r="AM7645" s="85">
        <f>IF(AND(K7645&gt;Variables!$G$10,K7645&lt;Variables!$G$11),0,1)</f>
        <v>0</v>
      </c>
      <c r="AN7645" s="103">
        <f>IF(H7645&lt;Variables!$G$13,1,0)</f>
        <v>0</v>
      </c>
      <c r="AO7645" s="101">
        <f>IF(R7645&lt;Variables!$G$12,0,1)</f>
        <v>0</v>
      </c>
      <c r="AP7645" s="86">
        <f t="shared" si="658"/>
        <v>1</v>
      </c>
      <c r="AR7645">
        <v>0</v>
      </c>
      <c r="AS7645">
        <v>1</v>
      </c>
      <c r="AT7645">
        <v>0</v>
      </c>
      <c r="AU7645">
        <v>0</v>
      </c>
      <c r="BA7645">
        <v>0.85</v>
      </c>
    </row>
    <row r="7646" spans="3:53" ht="12.75" x14ac:dyDescent="0.2">
      <c r="C7646" t="s">
        <v>1138</v>
      </c>
      <c r="D7646" t="s">
        <v>117</v>
      </c>
      <c r="E7646">
        <v>29.84</v>
      </c>
      <c r="F7646">
        <v>7.17</v>
      </c>
      <c r="G7646">
        <v>5.58</v>
      </c>
      <c r="H7646">
        <v>3970</v>
      </c>
      <c r="I7646">
        <v>-0.30099999999999999</v>
      </c>
      <c r="J7646" t="s">
        <v>78</v>
      </c>
      <c r="K7646">
        <v>41.44</v>
      </c>
      <c r="L7646">
        <v>29.928335000000001</v>
      </c>
      <c r="M7646">
        <v>-0.4455142593131069</v>
      </c>
      <c r="N7646">
        <v>30.146553999999998</v>
      </c>
      <c r="O7646">
        <v>-1.166149869069613</v>
      </c>
      <c r="P7646">
        <v>6759000</v>
      </c>
      <c r="Q7646">
        <v>15376000</v>
      </c>
      <c r="R7646">
        <v>0.44</v>
      </c>
      <c r="S7646">
        <v>28.247</v>
      </c>
      <c r="T7646">
        <v>6.7239999999999993</v>
      </c>
      <c r="U7646">
        <v>16.0044</v>
      </c>
      <c r="V7646">
        <v>2.278888087993669</v>
      </c>
      <c r="AC7646">
        <v>30.18</v>
      </c>
      <c r="AD7646">
        <v>29.27</v>
      </c>
      <c r="AH7646" s="85">
        <f>IF(AND(M7646&lt;Variables!$G$6,M7646&gt;Variables!$G$5),0,1)</f>
        <v>1</v>
      </c>
      <c r="AI7646" s="85">
        <f t="shared" si="657"/>
        <v>1</v>
      </c>
      <c r="AJ7646" s="85">
        <f>IF(I7646&gt;Variables!$G$7,0,1)</f>
        <v>1</v>
      </c>
      <c r="AK7646" s="85">
        <f>IF(F7646&gt;Variables!$G$8,0,1)</f>
        <v>1</v>
      </c>
      <c r="AL7646" s="85">
        <f>IF(G7646&gt;Variables!$G$9,0,1)</f>
        <v>1</v>
      </c>
      <c r="AM7646" s="85">
        <f>IF(AND(K7646&gt;Variables!$G$10,K7646&lt;Variables!$G$11),0,1)</f>
        <v>1</v>
      </c>
      <c r="AN7646" s="103">
        <f>IF(H7646&lt;Variables!$G$13,1,0)</f>
        <v>0</v>
      </c>
      <c r="AO7646" s="101">
        <f>IF(R7646&lt;Variables!$G$12,0,1)</f>
        <v>0</v>
      </c>
      <c r="AP7646" s="86">
        <f t="shared" si="658"/>
        <v>1</v>
      </c>
      <c r="AR7646">
        <v>1</v>
      </c>
      <c r="AS7646">
        <v>0</v>
      </c>
      <c r="AT7646">
        <v>0</v>
      </c>
      <c r="AU7646">
        <v>0</v>
      </c>
      <c r="BA7646">
        <v>0.89</v>
      </c>
    </row>
    <row r="7647" spans="3:53" ht="12.75" x14ac:dyDescent="0.2">
      <c r="C7647" t="s">
        <v>1138</v>
      </c>
      <c r="D7647" t="s">
        <v>1111</v>
      </c>
      <c r="E7647">
        <v>36.14</v>
      </c>
      <c r="F7647">
        <v>7.72</v>
      </c>
      <c r="G7647">
        <v>6.29</v>
      </c>
      <c r="H7647">
        <v>2530</v>
      </c>
      <c r="I7647">
        <v>69.956000000000003</v>
      </c>
      <c r="J7647" t="s">
        <v>78</v>
      </c>
      <c r="K7647">
        <v>61.45</v>
      </c>
      <c r="L7647">
        <v>36.003226315789469</v>
      </c>
      <c r="M7647">
        <v>0.37989285463160988</v>
      </c>
      <c r="N7647">
        <v>35.979076595744687</v>
      </c>
      <c r="O7647">
        <v>0.44726941178458912</v>
      </c>
      <c r="P7647">
        <v>379772</v>
      </c>
      <c r="Q7647">
        <v>720581</v>
      </c>
      <c r="R7647">
        <v>0.53</v>
      </c>
      <c r="S7647">
        <v>28.247</v>
      </c>
      <c r="T7647">
        <v>6.7239999999999993</v>
      </c>
      <c r="U7647">
        <v>16.0044</v>
      </c>
      <c r="V7647">
        <v>2.4631826408197619</v>
      </c>
      <c r="AC7647">
        <v>37.44</v>
      </c>
      <c r="AD7647">
        <v>36</v>
      </c>
      <c r="AH7647" s="85">
        <f>IF(AND(M7647&lt;Variables!$G$6,M7647&gt;Variables!$G$5),0,1)</f>
        <v>1</v>
      </c>
      <c r="AI7647" s="85">
        <f t="shared" si="657"/>
        <v>0</v>
      </c>
      <c r="AJ7647" s="85">
        <f>IF(I7647&gt;Variables!$G$7,0,1)</f>
        <v>0</v>
      </c>
      <c r="AK7647" s="85">
        <f>IF(F7647&gt;Variables!$G$8,0,1)</f>
        <v>1</v>
      </c>
      <c r="AL7647" s="85">
        <f>IF(G7647&gt;Variables!$G$9,0,1)</f>
        <v>1</v>
      </c>
      <c r="AM7647" s="85">
        <f>IF(AND(K7647&gt;Variables!$G$10,K7647&lt;Variables!$G$11),0,1)</f>
        <v>0</v>
      </c>
      <c r="AN7647" s="103">
        <f>IF(H7647&lt;Variables!$G$13,1,0)</f>
        <v>0</v>
      </c>
      <c r="AO7647" s="101">
        <f>IF(R7647&lt;Variables!$G$12,0,1)</f>
        <v>0</v>
      </c>
      <c r="AP7647" s="86">
        <f t="shared" si="658"/>
        <v>1</v>
      </c>
      <c r="AR7647">
        <v>0</v>
      </c>
      <c r="AS7647">
        <v>1</v>
      </c>
      <c r="AT7647">
        <v>0</v>
      </c>
      <c r="AU7647">
        <v>0</v>
      </c>
      <c r="BA7647">
        <v>0.68</v>
      </c>
    </row>
    <row r="7648" spans="3:53" ht="12.75" x14ac:dyDescent="0.2">
      <c r="C7648" t="s">
        <v>1138</v>
      </c>
      <c r="D7648" t="s">
        <v>1108</v>
      </c>
      <c r="E7648">
        <v>93.74</v>
      </c>
      <c r="F7648">
        <v>7.85</v>
      </c>
      <c r="G7648">
        <v>5.33</v>
      </c>
      <c r="H7648">
        <v>6160</v>
      </c>
      <c r="I7648">
        <v>166.88499999999999</v>
      </c>
      <c r="J7648" t="s">
        <v>78</v>
      </c>
      <c r="K7648">
        <v>58.57</v>
      </c>
      <c r="L7648">
        <v>93.62997368421054</v>
      </c>
      <c r="M7648">
        <v>0.17091355416716539</v>
      </c>
      <c r="N7648">
        <v>93.317034693877531</v>
      </c>
      <c r="O7648">
        <v>0.50683705035636561</v>
      </c>
      <c r="P7648">
        <v>663692</v>
      </c>
      <c r="Q7648">
        <v>1334000</v>
      </c>
      <c r="R7648">
        <v>0.5</v>
      </c>
      <c r="S7648">
        <v>28.247</v>
      </c>
      <c r="T7648">
        <v>6.7239999999999993</v>
      </c>
      <c r="U7648">
        <v>16.0044</v>
      </c>
      <c r="V7648">
        <v>2.447111309779848</v>
      </c>
      <c r="AC7648">
        <v>94.49</v>
      </c>
      <c r="AD7648">
        <v>93.1</v>
      </c>
      <c r="AH7648" s="85">
        <f>IF(AND(M7648&lt;Variables!$G$6,M7648&gt;Variables!$G$5),0,1)</f>
        <v>1</v>
      </c>
      <c r="AI7648" s="85">
        <f t="shared" si="657"/>
        <v>0</v>
      </c>
      <c r="AJ7648" s="85">
        <f>IF(I7648&gt;Variables!$G$7,0,1)</f>
        <v>0</v>
      </c>
      <c r="AK7648" s="85">
        <f>IF(F7648&gt;Variables!$G$8,0,1)</f>
        <v>1</v>
      </c>
      <c r="AL7648" s="85">
        <f>IF(G7648&gt;Variables!$G$9,0,1)</f>
        <v>1</v>
      </c>
      <c r="AM7648" s="85">
        <f>IF(AND(K7648&gt;Variables!$G$10,K7648&lt;Variables!$G$11),0,1)</f>
        <v>0</v>
      </c>
      <c r="AN7648" s="103">
        <f>IF(H7648&lt;Variables!$G$13,1,0)</f>
        <v>0</v>
      </c>
      <c r="AO7648" s="101">
        <f>IF(R7648&lt;Variables!$G$12,0,1)</f>
        <v>0</v>
      </c>
      <c r="AP7648" s="86">
        <f t="shared" si="658"/>
        <v>1</v>
      </c>
      <c r="AR7648">
        <v>0</v>
      </c>
      <c r="AS7648">
        <v>1</v>
      </c>
      <c r="AT7648">
        <v>0</v>
      </c>
      <c r="AU7648">
        <v>0</v>
      </c>
      <c r="BA7648">
        <v>0.09</v>
      </c>
    </row>
    <row r="7649" spans="3:53" ht="12.75" x14ac:dyDescent="0.2">
      <c r="C7649" t="s">
        <v>1138</v>
      </c>
      <c r="D7649" t="s">
        <v>880</v>
      </c>
      <c r="E7649">
        <v>47.26</v>
      </c>
      <c r="F7649">
        <v>8.5</v>
      </c>
      <c r="G7649">
        <v>2.54</v>
      </c>
      <c r="H7649">
        <v>6210</v>
      </c>
      <c r="I7649">
        <v>70925.116999999998</v>
      </c>
      <c r="J7649" t="s">
        <v>78</v>
      </c>
      <c r="K7649">
        <v>46.09</v>
      </c>
      <c r="L7649">
        <v>47.890305263157892</v>
      </c>
      <c r="M7649">
        <v>-0.60618795717141227</v>
      </c>
      <c r="N7649">
        <v>48.120159183673472</v>
      </c>
      <c r="O7649">
        <v>-1.080958983714156</v>
      </c>
      <c r="P7649">
        <v>1088000</v>
      </c>
      <c r="Q7649">
        <v>1262000</v>
      </c>
      <c r="R7649">
        <v>0.86</v>
      </c>
      <c r="S7649">
        <v>28.247</v>
      </c>
      <c r="T7649">
        <v>6.7239999999999993</v>
      </c>
      <c r="U7649">
        <v>16.0044</v>
      </c>
      <c r="V7649">
        <v>2.3354081639790412</v>
      </c>
      <c r="AC7649">
        <v>49.145000000000003</v>
      </c>
      <c r="AD7649">
        <v>45.11</v>
      </c>
      <c r="AH7649" s="85">
        <f>IF(AND(M7649&lt;Variables!$G$6,M7649&gt;Variables!$G$5),0,1)</f>
        <v>1</v>
      </c>
      <c r="AI7649" s="85">
        <f t="shared" si="657"/>
        <v>1</v>
      </c>
      <c r="AJ7649" s="85">
        <f>IF(I7649&gt;Variables!$G$7,0,1)</f>
        <v>0</v>
      </c>
      <c r="AK7649" s="85">
        <f>IF(F7649&gt;Variables!$G$8,0,1)</f>
        <v>1</v>
      </c>
      <c r="AL7649" s="85">
        <f>IF(G7649&gt;Variables!$G$9,0,1)</f>
        <v>1</v>
      </c>
      <c r="AM7649" s="85">
        <f>IF(AND(K7649&gt;Variables!$G$10,K7649&lt;Variables!$G$11),0,1)</f>
        <v>1</v>
      </c>
      <c r="AN7649" s="103">
        <f>IF(H7649&lt;Variables!$G$13,1,0)</f>
        <v>0</v>
      </c>
      <c r="AO7649" s="101">
        <f>IF(R7649&lt;Variables!$G$12,0,1)</f>
        <v>0</v>
      </c>
      <c r="AP7649" s="86">
        <f t="shared" si="658"/>
        <v>1</v>
      </c>
      <c r="AR7649">
        <v>1</v>
      </c>
      <c r="AS7649">
        <v>0</v>
      </c>
      <c r="AT7649">
        <v>0</v>
      </c>
      <c r="AU7649">
        <v>0</v>
      </c>
      <c r="BA7649">
        <v>1.08</v>
      </c>
    </row>
    <row r="7650" spans="3:53" ht="12.75" x14ac:dyDescent="0.2">
      <c r="C7650" t="s">
        <v>1138</v>
      </c>
      <c r="D7650" t="s">
        <v>1105</v>
      </c>
      <c r="E7650">
        <v>0.22</v>
      </c>
      <c r="F7650">
        <v>8.6999999999999993</v>
      </c>
      <c r="G7650">
        <v>22.88</v>
      </c>
      <c r="H7650">
        <v>-99999</v>
      </c>
      <c r="I7650">
        <v>1491.2660000000001</v>
      </c>
      <c r="J7650" t="s">
        <v>78</v>
      </c>
      <c r="K7650">
        <v>49.81</v>
      </c>
      <c r="L7650">
        <v>0.23996666666666669</v>
      </c>
      <c r="M7650">
        <v>8.3067092651757299</v>
      </c>
      <c r="N7650">
        <v>0.24115882352941179</v>
      </c>
      <c r="O7650">
        <v>7.7713003390491977</v>
      </c>
      <c r="P7650">
        <v>178560</v>
      </c>
      <c r="Q7650">
        <v>1371</v>
      </c>
      <c r="R7650">
        <v>130.24</v>
      </c>
      <c r="S7650">
        <v>28.247</v>
      </c>
      <c r="T7650">
        <v>6.7239999999999993</v>
      </c>
      <c r="U7650">
        <v>16.0044</v>
      </c>
      <c r="V7650">
        <v>2.153615216613419</v>
      </c>
      <c r="AC7650">
        <v>0.25990000000000002</v>
      </c>
      <c r="AD7650">
        <v>0.2</v>
      </c>
      <c r="AH7650" s="85">
        <f>IF(AND(M7650&lt;Variables!$G$6,M7650&gt;Variables!$G$5),0,1)</f>
        <v>1</v>
      </c>
      <c r="AI7650" s="85">
        <f t="shared" si="657"/>
        <v>1</v>
      </c>
      <c r="AJ7650" s="85">
        <f>IF(I7650&gt;Variables!$G$7,0,1)</f>
        <v>0</v>
      </c>
      <c r="AK7650" s="85">
        <f>IF(F7650&gt;Variables!$G$8,0,1)</f>
        <v>1</v>
      </c>
      <c r="AL7650" s="85">
        <f>IF(G7650&gt;Variables!$G$9,0,1)</f>
        <v>0</v>
      </c>
      <c r="AM7650" s="85">
        <f>IF(AND(K7650&gt;Variables!$G$10,K7650&lt;Variables!$G$11),0,1)</f>
        <v>1</v>
      </c>
      <c r="AN7650" s="103">
        <f>IF(H7650&lt;Variables!$G$13,1,0)</f>
        <v>1</v>
      </c>
      <c r="AO7650" s="101">
        <f>IF(R7650&lt;Variables!$G$12,0,1)</f>
        <v>1</v>
      </c>
      <c r="AP7650" s="86">
        <f t="shared" si="658"/>
        <v>1</v>
      </c>
      <c r="AR7650">
        <v>0</v>
      </c>
      <c r="AS7650">
        <v>0</v>
      </c>
      <c r="AT7650">
        <v>1</v>
      </c>
      <c r="AU7650">
        <v>0</v>
      </c>
      <c r="BA7650">
        <v>-2.25</v>
      </c>
    </row>
    <row r="7651" spans="3:53" ht="12.75" x14ac:dyDescent="0.2">
      <c r="C7651" t="s">
        <v>1138</v>
      </c>
      <c r="D7651" t="s">
        <v>530</v>
      </c>
      <c r="E7651">
        <v>22.8</v>
      </c>
      <c r="F7651">
        <v>12.65</v>
      </c>
      <c r="G7651">
        <v>-9.1999999999999993</v>
      </c>
      <c r="H7651">
        <v>201.8</v>
      </c>
      <c r="I7651">
        <v>-14.41</v>
      </c>
      <c r="J7651" t="s">
        <v>78</v>
      </c>
      <c r="K7651">
        <v>51.86</v>
      </c>
      <c r="L7651">
        <v>22.301819999999999</v>
      </c>
      <c r="M7651">
        <v>1.7854148226467621</v>
      </c>
      <c r="N7651">
        <v>23.37040399999999</v>
      </c>
      <c r="O7651">
        <v>-2.868602528223279</v>
      </c>
      <c r="P7651">
        <v>1900000</v>
      </c>
      <c r="Q7651">
        <v>329330</v>
      </c>
      <c r="R7651">
        <v>5.77</v>
      </c>
      <c r="S7651">
        <v>28.247</v>
      </c>
      <c r="T7651">
        <v>6.7239999999999993</v>
      </c>
      <c r="U7651">
        <v>16.0044</v>
      </c>
      <c r="V7651">
        <v>2.3302581375166689</v>
      </c>
      <c r="AC7651">
        <v>25.5</v>
      </c>
      <c r="AD7651">
        <v>22.1</v>
      </c>
      <c r="AH7651" s="85">
        <f>IF(AND(M7651&lt;Variables!$G$6,M7651&gt;Variables!$G$5),0,1)</f>
        <v>1</v>
      </c>
      <c r="AI7651" s="85">
        <f t="shared" si="657"/>
        <v>1</v>
      </c>
      <c r="AJ7651" s="85">
        <f>IF(I7651&gt;Variables!$G$7,0,1)</f>
        <v>1</v>
      </c>
      <c r="AK7651" s="85">
        <f>IF(F7651&gt;Variables!$G$8,0,1)</f>
        <v>0</v>
      </c>
      <c r="AL7651" s="85">
        <f>IF(G7651&gt;Variables!$G$9,0,1)</f>
        <v>1</v>
      </c>
      <c r="AM7651" s="85">
        <f>IF(AND(K7651&gt;Variables!$G$10,K7651&lt;Variables!$G$11),0,1)</f>
        <v>0</v>
      </c>
      <c r="AN7651" s="103">
        <f>IF(H7651&lt;Variables!$G$13,1,0)</f>
        <v>1</v>
      </c>
      <c r="AO7651" s="101">
        <f>IF(R7651&lt;Variables!$G$12,0,1)</f>
        <v>1</v>
      </c>
      <c r="AP7651" s="86">
        <f t="shared" si="658"/>
        <v>1</v>
      </c>
      <c r="AR7651">
        <v>0</v>
      </c>
      <c r="AS7651">
        <v>0</v>
      </c>
      <c r="AT7651">
        <v>1</v>
      </c>
      <c r="AU7651">
        <v>0</v>
      </c>
      <c r="BA7651">
        <v>-2.25</v>
      </c>
    </row>
    <row r="7652" spans="3:53" ht="12.75" x14ac:dyDescent="0.2">
      <c r="C7652" t="s">
        <v>1138</v>
      </c>
      <c r="D7652" t="s">
        <v>892</v>
      </c>
      <c r="E7652">
        <v>78.14</v>
      </c>
      <c r="F7652">
        <v>17.73</v>
      </c>
      <c r="G7652">
        <v>13.34</v>
      </c>
      <c r="H7652">
        <v>2570</v>
      </c>
      <c r="I7652">
        <v>18.04</v>
      </c>
      <c r="J7652" t="s">
        <v>78</v>
      </c>
      <c r="K7652">
        <v>56.97</v>
      </c>
      <c r="L7652">
        <v>77.918239999999997</v>
      </c>
      <c r="M7652">
        <v>0.23339849565390641</v>
      </c>
      <c r="N7652">
        <v>76.357351999999992</v>
      </c>
      <c r="O7652">
        <v>2.2823578271808138</v>
      </c>
      <c r="P7652">
        <v>3058000</v>
      </c>
      <c r="Q7652">
        <v>1767000</v>
      </c>
      <c r="R7652">
        <v>1.73</v>
      </c>
      <c r="S7652">
        <v>28.247</v>
      </c>
      <c r="T7652">
        <v>6.7239999999999993</v>
      </c>
      <c r="U7652">
        <v>16.0044</v>
      </c>
      <c r="V7652">
        <v>2.4284426767705218</v>
      </c>
      <c r="AC7652">
        <v>86.92</v>
      </c>
      <c r="AD7652">
        <v>74.400000000000006</v>
      </c>
      <c r="AH7652" s="85">
        <f>IF(AND(M7652&lt;Variables!$G$6,M7652&gt;Variables!$G$5),0,1)</f>
        <v>1</v>
      </c>
      <c r="AI7652" s="85">
        <f t="shared" si="657"/>
        <v>0</v>
      </c>
      <c r="AJ7652" s="85">
        <f>IF(I7652&gt;Variables!$G$7,0,1)</f>
        <v>0</v>
      </c>
      <c r="AK7652" s="85">
        <f>IF(F7652&gt;Variables!$G$8,0,1)</f>
        <v>0</v>
      </c>
      <c r="AL7652" s="85">
        <f>IF(G7652&gt;Variables!$G$9,0,1)</f>
        <v>0</v>
      </c>
      <c r="AM7652" s="85">
        <f>IF(AND(K7652&gt;Variables!$G$10,K7652&lt;Variables!$G$11),0,1)</f>
        <v>0</v>
      </c>
      <c r="AN7652" s="103">
        <f>IF(H7652&lt;Variables!$G$13,1,0)</f>
        <v>0</v>
      </c>
      <c r="AO7652" s="101">
        <f>IF(R7652&lt;Variables!$G$12,0,1)</f>
        <v>0</v>
      </c>
      <c r="AP7652" s="86">
        <f t="shared" si="658"/>
        <v>1</v>
      </c>
      <c r="AR7652">
        <v>1</v>
      </c>
      <c r="AS7652">
        <v>0</v>
      </c>
      <c r="AT7652">
        <v>0</v>
      </c>
      <c r="AU7652">
        <v>0</v>
      </c>
      <c r="BA7652">
        <v>2</v>
      </c>
    </row>
    <row r="7653" spans="3:53" ht="12.75" x14ac:dyDescent="0.2">
      <c r="C7653" t="s">
        <v>1138</v>
      </c>
      <c r="D7653" t="s">
        <v>1120</v>
      </c>
      <c r="E7653">
        <v>3.13</v>
      </c>
      <c r="F7653">
        <v>27.35</v>
      </c>
      <c r="G7653">
        <v>0.61</v>
      </c>
      <c r="H7653">
        <v>35.57</v>
      </c>
      <c r="I7653">
        <v>-2.5000000000000001E-2</v>
      </c>
      <c r="J7653" t="s">
        <v>78</v>
      </c>
      <c r="K7653">
        <v>54.67</v>
      </c>
      <c r="L7653">
        <v>3.124752941176471</v>
      </c>
      <c r="M7653">
        <v>0.13591662776163271</v>
      </c>
      <c r="N7653">
        <v>3.126521276595744</v>
      </c>
      <c r="O7653">
        <v>7.9280554487526217E-2</v>
      </c>
      <c r="P7653">
        <v>1900000</v>
      </c>
      <c r="Q7653">
        <v>168590</v>
      </c>
      <c r="R7653">
        <v>11.27</v>
      </c>
      <c r="S7653">
        <v>28.247</v>
      </c>
      <c r="T7653">
        <v>6.7239999999999993</v>
      </c>
      <c r="U7653">
        <v>16.0044</v>
      </c>
      <c r="V7653">
        <v>2.4100142655562422</v>
      </c>
      <c r="AC7653">
        <v>3.14</v>
      </c>
      <c r="AD7653">
        <v>3.12</v>
      </c>
      <c r="AH7653" s="85">
        <f>IF(AND(M7653&lt;Variables!$G$6,M7653&gt;Variables!$G$5),0,1)</f>
        <v>1</v>
      </c>
      <c r="AI7653" s="85">
        <f t="shared" si="657"/>
        <v>1</v>
      </c>
      <c r="AJ7653" s="85">
        <f>IF(I7653&gt;Variables!$G$7,0,1)</f>
        <v>1</v>
      </c>
      <c r="AK7653" s="85">
        <f>IF(F7653&gt;Variables!$G$8,0,1)</f>
        <v>0</v>
      </c>
      <c r="AL7653" s="85">
        <f>IF(G7653&gt;Variables!$G$9,0,1)</f>
        <v>1</v>
      </c>
      <c r="AM7653" s="85">
        <f>IF(AND(K7653&gt;Variables!$G$10,K7653&lt;Variables!$G$11),0,1)</f>
        <v>0</v>
      </c>
      <c r="AN7653" s="103">
        <f>IF(H7653&lt;Variables!$G$13,1,0)</f>
        <v>1</v>
      </c>
      <c r="AO7653" s="101">
        <f>IF(R7653&lt;Variables!$G$12,0,1)</f>
        <v>1</v>
      </c>
      <c r="AP7653" s="86">
        <f t="shared" si="658"/>
        <v>1</v>
      </c>
      <c r="AR7653">
        <v>0</v>
      </c>
      <c r="AS7653">
        <v>1</v>
      </c>
      <c r="AT7653">
        <v>0</v>
      </c>
      <c r="AU7653">
        <v>0</v>
      </c>
      <c r="BA7653">
        <v>0.26</v>
      </c>
    </row>
    <row r="7654" spans="3:53" ht="12.75" x14ac:dyDescent="0.2">
      <c r="C7654" t="s">
        <v>1138</v>
      </c>
      <c r="D7654" t="s">
        <v>624</v>
      </c>
      <c r="E7654">
        <v>0.02</v>
      </c>
      <c r="F7654">
        <v>18.010000000000002</v>
      </c>
      <c r="G7654">
        <v>17.760000000000002</v>
      </c>
      <c r="H7654">
        <v>-99999</v>
      </c>
      <c r="I7654">
        <v>-64.935000000000002</v>
      </c>
      <c r="J7654" t="s">
        <v>78</v>
      </c>
      <c r="K7654">
        <v>57.31</v>
      </c>
      <c r="L7654">
        <v>1.8746666666666668E-2</v>
      </c>
      <c r="M7654">
        <v>0.81792318634423022</v>
      </c>
      <c r="N7654">
        <v>1.826081081081081E-2</v>
      </c>
      <c r="O7654">
        <v>3.5003330126544689</v>
      </c>
      <c r="P7654">
        <v>6912000</v>
      </c>
      <c r="Q7654">
        <v>8096999.9999999991</v>
      </c>
      <c r="R7654">
        <v>0.85</v>
      </c>
      <c r="S7654">
        <v>28.247</v>
      </c>
      <c r="T7654">
        <v>6.7239999999999993</v>
      </c>
      <c r="U7654">
        <v>16.0044</v>
      </c>
      <c r="V7654">
        <v>2.4041981917496451</v>
      </c>
      <c r="AC7654">
        <v>2.8000000000000001E-2</v>
      </c>
      <c r="AD7654">
        <v>1.7999999999999999E-2</v>
      </c>
      <c r="AH7654" s="85">
        <f>IF(AND(M7654&lt;Variables!$G$6,M7654&gt;Variables!$G$5),0,1)</f>
        <v>1</v>
      </c>
      <c r="AI7654" s="85">
        <f t="shared" si="657"/>
        <v>0</v>
      </c>
      <c r="AJ7654" s="85">
        <f>IF(I7654&gt;Variables!$G$7,0,1)</f>
        <v>1</v>
      </c>
      <c r="AK7654" s="85">
        <f>IF(F7654&gt;Variables!$G$8,0,1)</f>
        <v>0</v>
      </c>
      <c r="AL7654" s="85">
        <f>IF(G7654&gt;Variables!$G$9,0,1)</f>
        <v>0</v>
      </c>
      <c r="AM7654" s="85">
        <f>IF(AND(K7654&gt;Variables!$G$10,K7654&lt;Variables!$G$11),0,1)</f>
        <v>0</v>
      </c>
      <c r="AN7654" s="103">
        <f>IF(H7654&lt;Variables!$G$13,1,0)</f>
        <v>1</v>
      </c>
      <c r="AO7654" s="101">
        <f>IF(R7654&lt;Variables!$G$12,0,1)</f>
        <v>0</v>
      </c>
      <c r="AP7654" s="86">
        <f t="shared" si="658"/>
        <v>1</v>
      </c>
      <c r="AR7654">
        <v>0</v>
      </c>
      <c r="AS7654">
        <v>0</v>
      </c>
      <c r="AT7654">
        <v>1</v>
      </c>
      <c r="AU7654">
        <v>0</v>
      </c>
      <c r="BA7654">
        <v>-2.25</v>
      </c>
    </row>
    <row r="7655" spans="3:53" ht="12.75" x14ac:dyDescent="0.2">
      <c r="C7655" t="s">
        <v>1138</v>
      </c>
      <c r="D7655" t="s">
        <v>1132</v>
      </c>
      <c r="E7655">
        <v>3.11</v>
      </c>
      <c r="F7655">
        <v>25.7</v>
      </c>
      <c r="G7655">
        <v>19.16</v>
      </c>
      <c r="H7655">
        <v>144.41999999999999</v>
      </c>
      <c r="I7655">
        <v>-79.784000000000006</v>
      </c>
      <c r="J7655" t="s">
        <v>78</v>
      </c>
      <c r="K7655">
        <v>46.74</v>
      </c>
      <c r="L7655">
        <v>3.1284100000000001</v>
      </c>
      <c r="M7655">
        <v>-0.58847785296685085</v>
      </c>
      <c r="N7655">
        <v>3.1540720000000011</v>
      </c>
      <c r="O7655">
        <v>-1.3973048173916369</v>
      </c>
      <c r="P7655">
        <v>9610000</v>
      </c>
      <c r="Q7655">
        <v>1620000</v>
      </c>
      <c r="R7655">
        <v>5.93</v>
      </c>
      <c r="S7655">
        <v>28.247</v>
      </c>
      <c r="T7655">
        <v>6.7239999999999993</v>
      </c>
      <c r="U7655">
        <v>16.0044</v>
      </c>
      <c r="V7655">
        <v>2.3429863758087981</v>
      </c>
      <c r="AC7655">
        <v>3.4</v>
      </c>
      <c r="AD7655">
        <v>2.82</v>
      </c>
      <c r="AH7655" s="85">
        <f>IF(AND(M7655&lt;Variables!$G$6,M7655&gt;Variables!$G$5),0,1)</f>
        <v>1</v>
      </c>
      <c r="AI7655" s="85">
        <f t="shared" si="657"/>
        <v>1</v>
      </c>
      <c r="AJ7655" s="85">
        <f>IF(I7655&gt;Variables!$G$7,0,1)</f>
        <v>1</v>
      </c>
      <c r="AK7655" s="85">
        <f>IF(F7655&gt;Variables!$G$8,0,1)</f>
        <v>0</v>
      </c>
      <c r="AL7655" s="85">
        <f>IF(G7655&gt;Variables!$G$9,0,1)</f>
        <v>0</v>
      </c>
      <c r="AM7655" s="85">
        <f>IF(AND(K7655&gt;Variables!$G$10,K7655&lt;Variables!$G$11),0,1)</f>
        <v>1</v>
      </c>
      <c r="AN7655" s="103">
        <f>IF(H7655&lt;Variables!$G$13,1,0)</f>
        <v>1</v>
      </c>
      <c r="AO7655" s="101">
        <f>IF(R7655&lt;Variables!$G$12,0,1)</f>
        <v>1</v>
      </c>
      <c r="AP7655" s="86">
        <f t="shared" si="658"/>
        <v>1</v>
      </c>
      <c r="AR7655">
        <v>1</v>
      </c>
      <c r="AS7655">
        <v>0</v>
      </c>
      <c r="AT7655">
        <v>0</v>
      </c>
      <c r="AU7655">
        <v>0</v>
      </c>
      <c r="BA7655">
        <v>2</v>
      </c>
    </row>
    <row r="7656" spans="3:53" ht="12.75" x14ac:dyDescent="0.2">
      <c r="C7656" t="s">
        <v>1138</v>
      </c>
      <c r="D7656" t="s">
        <v>255</v>
      </c>
      <c r="E7656">
        <v>9.51</v>
      </c>
      <c r="F7656">
        <v>29.29</v>
      </c>
      <c r="G7656">
        <v>25.23</v>
      </c>
      <c r="H7656">
        <v>902.13</v>
      </c>
      <c r="I7656">
        <v>19.635000000000002</v>
      </c>
      <c r="J7656" t="s">
        <v>78</v>
      </c>
      <c r="K7656">
        <v>45.89</v>
      </c>
      <c r="L7656">
        <v>9.642294999999999</v>
      </c>
      <c r="M7656">
        <v>-2.201706129090629</v>
      </c>
      <c r="N7656">
        <v>9.49925</v>
      </c>
      <c r="O7656">
        <v>-0.72900492144116913</v>
      </c>
      <c r="P7656">
        <v>57240000</v>
      </c>
      <c r="Q7656">
        <v>6960000</v>
      </c>
      <c r="R7656">
        <v>8.2200000000000006</v>
      </c>
      <c r="S7656">
        <v>28.247</v>
      </c>
      <c r="T7656">
        <v>6.7239999999999993</v>
      </c>
      <c r="U7656">
        <v>16.0044</v>
      </c>
      <c r="V7656">
        <v>2.3555312121500118</v>
      </c>
      <c r="AC7656">
        <v>9.58</v>
      </c>
      <c r="AD7656">
        <v>8.33</v>
      </c>
      <c r="AH7656" s="85">
        <f>IF(AND(M7656&lt;Variables!$G$6,M7656&gt;Variables!$G$5),0,1)</f>
        <v>0</v>
      </c>
      <c r="AI7656" s="85">
        <f t="shared" si="657"/>
        <v>0</v>
      </c>
      <c r="AJ7656" s="85">
        <f>IF(I7656&gt;Variables!$G$7,0,1)</f>
        <v>0</v>
      </c>
      <c r="AK7656" s="85">
        <f>IF(F7656&gt;Variables!$G$8,0,1)</f>
        <v>0</v>
      </c>
      <c r="AL7656" s="85">
        <f>IF(G7656&gt;Variables!$G$9,0,1)</f>
        <v>0</v>
      </c>
      <c r="AM7656" s="85">
        <f>IF(AND(K7656&gt;Variables!$G$10,K7656&lt;Variables!$G$11),0,1)</f>
        <v>1</v>
      </c>
      <c r="AN7656" s="103">
        <f>IF(H7656&lt;Variables!$G$13,1,0)</f>
        <v>1</v>
      </c>
      <c r="AO7656" s="101">
        <f>IF(R7656&lt;Variables!$G$12,0,1)</f>
        <v>1</v>
      </c>
      <c r="AP7656" s="86">
        <f t="shared" si="658"/>
        <v>1</v>
      </c>
      <c r="AR7656">
        <v>0</v>
      </c>
      <c r="AS7656">
        <v>0</v>
      </c>
      <c r="AT7656">
        <v>1</v>
      </c>
      <c r="AU7656">
        <v>0</v>
      </c>
      <c r="BA7656">
        <v>-2.25</v>
      </c>
    </row>
    <row r="7657" spans="3:53" ht="12.75" x14ac:dyDescent="0.2">
      <c r="C7657" t="s">
        <v>1138</v>
      </c>
      <c r="D7657" t="s">
        <v>1118</v>
      </c>
      <c r="E7657">
        <v>5</v>
      </c>
      <c r="F7657">
        <v>13.07</v>
      </c>
      <c r="G7657">
        <v>16.84</v>
      </c>
      <c r="H7657">
        <v>-99999</v>
      </c>
      <c r="I7657">
        <v>-8.0000000000000002E-3</v>
      </c>
      <c r="J7657" t="s">
        <v>76</v>
      </c>
      <c r="K7657">
        <v>63.91</v>
      </c>
      <c r="L7657">
        <v>5.0726874999999998</v>
      </c>
      <c r="M7657">
        <v>0.53842268028534879</v>
      </c>
      <c r="N7657">
        <v>5.0592058823529404</v>
      </c>
      <c r="O7657">
        <v>0.80633440495777242</v>
      </c>
      <c r="P7657">
        <v>71105</v>
      </c>
      <c r="Q7657">
        <v>23565</v>
      </c>
      <c r="R7657">
        <v>3.02</v>
      </c>
      <c r="S7657">
        <v>28.247</v>
      </c>
      <c r="T7657">
        <v>6.7239999999999993</v>
      </c>
      <c r="U7657">
        <v>16.0044</v>
      </c>
      <c r="V7657">
        <v>2.4754790513263432</v>
      </c>
      <c r="AC7657">
        <v>8.75</v>
      </c>
      <c r="AD7657">
        <v>4.9800000000000004</v>
      </c>
      <c r="AH7657" s="85">
        <f>IF(AND(M7657&lt;Variables!$G$6,M7657&gt;Variables!$G$5),0,1)</f>
        <v>1</v>
      </c>
      <c r="AI7657" s="85">
        <f t="shared" si="657"/>
        <v>0</v>
      </c>
      <c r="AJ7657" s="85">
        <f>IF(I7657&gt;Variables!$G$7,0,1)</f>
        <v>1</v>
      </c>
      <c r="AK7657" s="85">
        <f>IF(F7657&gt;Variables!$G$8,0,1)</f>
        <v>0</v>
      </c>
      <c r="AL7657" s="85">
        <f>IF(G7657&gt;Variables!$G$9,0,1)</f>
        <v>0</v>
      </c>
      <c r="AM7657" s="85">
        <f>IF(AND(K7657&gt;Variables!$G$10,K7657&lt;Variables!$G$11),0,1)</f>
        <v>0</v>
      </c>
      <c r="AN7657" s="103">
        <f>IF(H7657&lt;Variables!$G$13,1,0)</f>
        <v>1</v>
      </c>
      <c r="AO7657" s="101">
        <f>IF(R7657&lt;Variables!$G$12,0,1)</f>
        <v>1</v>
      </c>
      <c r="AP7657" s="86">
        <f t="shared" si="658"/>
        <v>0</v>
      </c>
      <c r="AR7657">
        <v>1</v>
      </c>
      <c r="AS7657">
        <v>0</v>
      </c>
      <c r="AT7657">
        <v>0</v>
      </c>
      <c r="AU7657">
        <v>0</v>
      </c>
      <c r="BA7657">
        <v>2</v>
      </c>
    </row>
    <row r="7658" spans="3:53" ht="12.75" x14ac:dyDescent="0.2">
      <c r="C7658" t="s">
        <v>1138</v>
      </c>
      <c r="D7658" t="s">
        <v>1131</v>
      </c>
      <c r="E7658">
        <v>39.75</v>
      </c>
      <c r="F7658">
        <v>16.98</v>
      </c>
      <c r="G7658">
        <v>17.850000000000001</v>
      </c>
      <c r="H7658">
        <v>1490</v>
      </c>
      <c r="I7658">
        <v>115.75700000000001</v>
      </c>
      <c r="J7658" t="s">
        <v>76</v>
      </c>
      <c r="K7658">
        <v>56.03</v>
      </c>
      <c r="L7658">
        <v>39.580000000000013</v>
      </c>
      <c r="M7658">
        <v>0.42950985346133042</v>
      </c>
      <c r="N7658">
        <v>39.638106818181818</v>
      </c>
      <c r="O7658">
        <v>0.28228689713015559</v>
      </c>
      <c r="P7658">
        <v>393500</v>
      </c>
      <c r="Q7658">
        <v>358060</v>
      </c>
      <c r="R7658">
        <v>1.1000000000000001</v>
      </c>
      <c r="S7658">
        <v>28.247</v>
      </c>
      <c r="T7658">
        <v>6.7239999999999993</v>
      </c>
      <c r="U7658">
        <v>16.0044</v>
      </c>
      <c r="V7658">
        <v>2.4108237843355229</v>
      </c>
      <c r="AC7658">
        <v>40</v>
      </c>
      <c r="AD7658">
        <v>38.72</v>
      </c>
      <c r="AH7658" s="85">
        <f>IF(AND(M7658&lt;Variables!$G$6,M7658&gt;Variables!$G$5),0,1)</f>
        <v>1</v>
      </c>
      <c r="AI7658" s="85">
        <f t="shared" si="657"/>
        <v>1</v>
      </c>
      <c r="AJ7658" s="85">
        <f>IF(I7658&gt;Variables!$G$7,0,1)</f>
        <v>0</v>
      </c>
      <c r="AK7658" s="85">
        <f>IF(F7658&gt;Variables!$G$8,0,1)</f>
        <v>0</v>
      </c>
      <c r="AL7658" s="85">
        <f>IF(G7658&gt;Variables!$G$9,0,1)</f>
        <v>0</v>
      </c>
      <c r="AM7658" s="85">
        <f>IF(AND(K7658&gt;Variables!$G$10,K7658&lt;Variables!$G$11),0,1)</f>
        <v>0</v>
      </c>
      <c r="AN7658" s="103">
        <f>IF(H7658&lt;Variables!$G$13,1,0)</f>
        <v>1</v>
      </c>
      <c r="AO7658" s="101">
        <f>IF(R7658&lt;Variables!$G$12,0,1)</f>
        <v>0</v>
      </c>
      <c r="AP7658" s="86">
        <f t="shared" si="658"/>
        <v>0</v>
      </c>
      <c r="AR7658">
        <v>0</v>
      </c>
      <c r="AS7658">
        <v>0</v>
      </c>
      <c r="AT7658">
        <v>1</v>
      </c>
      <c r="AU7658">
        <v>0</v>
      </c>
      <c r="BA7658">
        <v>-1.29</v>
      </c>
    </row>
    <row r="7659" spans="3:53" ht="12.75" x14ac:dyDescent="0.2">
      <c r="C7659" t="s">
        <v>1139</v>
      </c>
      <c r="D7659" t="s">
        <v>1104</v>
      </c>
      <c r="E7659">
        <v>15.89</v>
      </c>
      <c r="F7659">
        <v>75.400000000000006</v>
      </c>
      <c r="G7659">
        <v>10.029999999999999</v>
      </c>
      <c r="H7659">
        <v>137.5</v>
      </c>
      <c r="I7659">
        <v>-59.146999999999998</v>
      </c>
      <c r="J7659" t="s">
        <v>78</v>
      </c>
      <c r="K7659">
        <v>48.57</v>
      </c>
      <c r="L7659">
        <v>15.64325</v>
      </c>
      <c r="M7659">
        <v>1.002029629392873</v>
      </c>
      <c r="N7659">
        <v>16.402785999999999</v>
      </c>
      <c r="O7659">
        <v>-3.6749001053845469</v>
      </c>
      <c r="P7659">
        <v>98014000</v>
      </c>
      <c r="Q7659">
        <v>644601</v>
      </c>
      <c r="R7659">
        <v>152.05000000000001</v>
      </c>
      <c r="S7659">
        <v>31.916999999999991</v>
      </c>
      <c r="T7659">
        <v>6.8539999999999992</v>
      </c>
      <c r="U7659">
        <v>17.5716</v>
      </c>
      <c r="V7659">
        <v>2.3302706516804368</v>
      </c>
      <c r="AC7659">
        <v>16.100000000000001</v>
      </c>
      <c r="AD7659">
        <v>13.6</v>
      </c>
      <c r="AH7659" s="85">
        <f>IF(AND(M7659&lt;Variables!$G$6,M7659&gt;Variables!$G$5),0,1)</f>
        <v>1</v>
      </c>
      <c r="AI7659" s="85">
        <f t="shared" si="657"/>
        <v>1</v>
      </c>
      <c r="AJ7659" s="85">
        <f>IF(I7659&gt;Variables!$G$7,0,1)</f>
        <v>1</v>
      </c>
      <c r="AK7659" s="85">
        <f>IF(F7659&gt;Variables!$G$8,0,1)</f>
        <v>0</v>
      </c>
      <c r="AL7659" s="85">
        <f>IF(G7659&gt;Variables!$G$9,0,1)</f>
        <v>1</v>
      </c>
      <c r="AM7659" s="85">
        <f>IF(AND(K7659&gt;Variables!$G$10,K7659&lt;Variables!$G$11),0,1)</f>
        <v>1</v>
      </c>
      <c r="AN7659" s="103">
        <f>IF(H7659&lt;Variables!$G$13,1,0)</f>
        <v>1</v>
      </c>
      <c r="AO7659" s="101">
        <f>IF(R7659&lt;Variables!$G$12,0,1)</f>
        <v>1</v>
      </c>
      <c r="AP7659" s="86">
        <f t="shared" si="658"/>
        <v>1</v>
      </c>
      <c r="AR7659">
        <v>0</v>
      </c>
      <c r="AS7659">
        <v>0</v>
      </c>
      <c r="AT7659">
        <v>1</v>
      </c>
      <c r="AU7659">
        <v>0</v>
      </c>
      <c r="BA7659">
        <v>-2.25</v>
      </c>
    </row>
    <row r="7660" spans="3:53" ht="12.75" x14ac:dyDescent="0.2">
      <c r="C7660" t="s">
        <v>1139</v>
      </c>
      <c r="D7660" t="s">
        <v>1123</v>
      </c>
      <c r="E7660">
        <v>4.75</v>
      </c>
      <c r="F7660">
        <v>12.7</v>
      </c>
      <c r="G7660">
        <v>-2.66</v>
      </c>
      <c r="H7660">
        <v>-99999</v>
      </c>
      <c r="I7660">
        <v>-2E-3</v>
      </c>
      <c r="J7660" t="s">
        <v>78</v>
      </c>
      <c r="K7660">
        <v>-99999</v>
      </c>
      <c r="L7660">
        <v>4.75</v>
      </c>
      <c r="M7660">
        <v>0</v>
      </c>
      <c r="N7660">
        <v>4.8150000000000004</v>
      </c>
      <c r="O7660">
        <v>-1.3499480789200311</v>
      </c>
      <c r="P7660">
        <v>1612000</v>
      </c>
      <c r="Q7660">
        <v>429</v>
      </c>
      <c r="R7660">
        <v>3757.58</v>
      </c>
      <c r="S7660">
        <v>31.916999999999991</v>
      </c>
      <c r="T7660">
        <v>6.8539999999999992</v>
      </c>
      <c r="U7660">
        <v>17.5716</v>
      </c>
      <c r="V7660">
        <v>-99999</v>
      </c>
      <c r="AC7660">
        <v>4.75</v>
      </c>
      <c r="AD7660">
        <v>4.5999999999999996</v>
      </c>
      <c r="AH7660" s="85">
        <f>IF(AND(M7660&lt;Variables!$G$6,M7660&gt;Variables!$G$5),0,1)</f>
        <v>1</v>
      </c>
      <c r="AI7660" s="85">
        <f t="shared" si="657"/>
        <v>1</v>
      </c>
      <c r="AJ7660" s="85">
        <f>IF(I7660&gt;Variables!$G$7,0,1)</f>
        <v>1</v>
      </c>
      <c r="AK7660" s="85">
        <f>IF(F7660&gt;Variables!$G$8,0,1)</f>
        <v>0</v>
      </c>
      <c r="AL7660" s="85">
        <f>IF(G7660&gt;Variables!$G$9,0,1)</f>
        <v>1</v>
      </c>
      <c r="AM7660" s="85">
        <f>IF(AND(K7660&gt;Variables!$G$10,K7660&lt;Variables!$G$11),0,1)</f>
        <v>1</v>
      </c>
      <c r="AN7660" s="103">
        <f>IF(H7660&lt;Variables!$G$13,1,0)</f>
        <v>1</v>
      </c>
      <c r="AO7660" s="101">
        <f>IF(R7660&lt;Variables!$G$12,0,1)</f>
        <v>1</v>
      </c>
      <c r="AP7660" s="86">
        <f t="shared" si="658"/>
        <v>1</v>
      </c>
      <c r="AR7660">
        <v>0</v>
      </c>
      <c r="AS7660">
        <v>0</v>
      </c>
      <c r="AT7660">
        <v>1</v>
      </c>
      <c r="AU7660">
        <v>0</v>
      </c>
      <c r="BA7660">
        <v>-2.25</v>
      </c>
    </row>
    <row r="7661" spans="3:53" ht="12.75" x14ac:dyDescent="0.2">
      <c r="C7661" t="s">
        <v>1139</v>
      </c>
      <c r="D7661" t="s">
        <v>1109</v>
      </c>
      <c r="E7661">
        <v>25.23</v>
      </c>
      <c r="F7661">
        <v>7.55</v>
      </c>
      <c r="G7661">
        <v>0.8</v>
      </c>
      <c r="H7661">
        <v>-99999</v>
      </c>
      <c r="I7661">
        <v>7.1849999999999996</v>
      </c>
      <c r="J7661" t="s">
        <v>78</v>
      </c>
      <c r="K7661">
        <v>-99999</v>
      </c>
      <c r="L7661">
        <v>-99999</v>
      </c>
      <c r="M7661">
        <v>-99999</v>
      </c>
      <c r="N7661">
        <v>-99999</v>
      </c>
      <c r="O7661">
        <v>-99999</v>
      </c>
      <c r="P7661">
        <v>71638</v>
      </c>
      <c r="Q7661">
        <v>304</v>
      </c>
      <c r="R7661">
        <v>235.65</v>
      </c>
      <c r="S7661">
        <v>31.916999999999991</v>
      </c>
      <c r="T7661">
        <v>6.8539999999999992</v>
      </c>
      <c r="U7661">
        <v>17.5716</v>
      </c>
      <c r="V7661">
        <v>-99999</v>
      </c>
      <c r="AC7661">
        <v>25.23</v>
      </c>
      <c r="AD7661">
        <v>25.23</v>
      </c>
      <c r="AH7661" s="85">
        <f>IF(AND(M7661&lt;Variables!$G$6,M7661&gt;Variables!$G$5),0,1)</f>
        <v>1</v>
      </c>
      <c r="AI7661" s="85">
        <f t="shared" si="657"/>
        <v>1</v>
      </c>
      <c r="AJ7661" s="85">
        <f>IF(I7661&gt;Variables!$G$7,0,1)</f>
        <v>0</v>
      </c>
      <c r="AK7661" s="85">
        <f>IF(F7661&gt;Variables!$G$8,0,1)</f>
        <v>1</v>
      </c>
      <c r="AL7661" s="85">
        <f>IF(G7661&gt;Variables!$G$9,0,1)</f>
        <v>1</v>
      </c>
      <c r="AM7661" s="85">
        <f>IF(AND(K7661&gt;Variables!$G$10,K7661&lt;Variables!$G$11),0,1)</f>
        <v>1</v>
      </c>
      <c r="AN7661" s="103">
        <f>IF(H7661&lt;Variables!$G$13,1,0)</f>
        <v>1</v>
      </c>
      <c r="AO7661" s="101">
        <f>IF(R7661&lt;Variables!$G$12,0,1)</f>
        <v>1</v>
      </c>
      <c r="AP7661" s="86">
        <f t="shared" si="658"/>
        <v>1</v>
      </c>
      <c r="AR7661">
        <v>0</v>
      </c>
      <c r="AS7661">
        <v>0</v>
      </c>
      <c r="AT7661">
        <v>0</v>
      </c>
      <c r="AU7661">
        <v>0</v>
      </c>
      <c r="BA7661">
        <v>0</v>
      </c>
    </row>
    <row r="7662" spans="3:53" ht="12.75" x14ac:dyDescent="0.2">
      <c r="C7662" t="s">
        <v>1139</v>
      </c>
      <c r="D7662" t="s">
        <v>1118</v>
      </c>
      <c r="E7662">
        <v>5</v>
      </c>
      <c r="F7662">
        <v>14.38</v>
      </c>
      <c r="G7662">
        <v>16.84</v>
      </c>
      <c r="H7662">
        <v>-99999</v>
      </c>
      <c r="I7662">
        <v>-8.0000000000000002E-3</v>
      </c>
      <c r="J7662" t="s">
        <v>76</v>
      </c>
      <c r="K7662">
        <v>63.91</v>
      </c>
      <c r="L7662">
        <v>5.0830000000000002</v>
      </c>
      <c r="M7662">
        <v>0.3344481605351064</v>
      </c>
      <c r="N7662">
        <v>5.0644333333333336</v>
      </c>
      <c r="O7662">
        <v>0.70228324327167602</v>
      </c>
      <c r="P7662">
        <v>73205</v>
      </c>
      <c r="Q7662">
        <v>23565</v>
      </c>
      <c r="R7662">
        <v>3.11</v>
      </c>
      <c r="S7662">
        <v>31.916999999999991</v>
      </c>
      <c r="T7662">
        <v>6.8539999999999992</v>
      </c>
      <c r="U7662">
        <v>17.5716</v>
      </c>
      <c r="V7662">
        <v>2.4889764695652179</v>
      </c>
      <c r="AC7662">
        <v>8.75</v>
      </c>
      <c r="AD7662">
        <v>4.9800000000000004</v>
      </c>
      <c r="AH7662" s="85">
        <f>IF(AND(M7662&lt;Variables!$G$6,M7662&gt;Variables!$G$5),0,1)</f>
        <v>1</v>
      </c>
      <c r="AI7662" s="85">
        <f t="shared" si="657"/>
        <v>0</v>
      </c>
      <c r="AJ7662" s="85">
        <f>IF(I7662&gt;Variables!$G$7,0,1)</f>
        <v>1</v>
      </c>
      <c r="AK7662" s="85">
        <f>IF(F7662&gt;Variables!$G$8,0,1)</f>
        <v>0</v>
      </c>
      <c r="AL7662" s="85">
        <f>IF(G7662&gt;Variables!$G$9,0,1)</f>
        <v>0</v>
      </c>
      <c r="AM7662" s="85">
        <f>IF(AND(K7662&gt;Variables!$G$10,K7662&lt;Variables!$G$11),0,1)</f>
        <v>0</v>
      </c>
      <c r="AN7662" s="103">
        <f>IF(H7662&lt;Variables!$G$13,1,0)</f>
        <v>1</v>
      </c>
      <c r="AO7662" s="101">
        <f>IF(R7662&lt;Variables!$G$12,0,1)</f>
        <v>1</v>
      </c>
      <c r="AP7662" s="86">
        <f t="shared" si="658"/>
        <v>0</v>
      </c>
      <c r="AR7662">
        <v>1</v>
      </c>
      <c r="AS7662">
        <v>0</v>
      </c>
      <c r="AT7662">
        <v>0</v>
      </c>
      <c r="AU7662">
        <v>0</v>
      </c>
      <c r="BA7662">
        <v>2</v>
      </c>
    </row>
    <row r="7663" spans="3:53" ht="12.75" x14ac:dyDescent="0.2">
      <c r="C7663" t="s">
        <v>1139</v>
      </c>
      <c r="D7663" t="s">
        <v>1120</v>
      </c>
      <c r="E7663">
        <v>3.13</v>
      </c>
      <c r="F7663">
        <v>27.35</v>
      </c>
      <c r="G7663">
        <v>0.64</v>
      </c>
      <c r="H7663">
        <v>35.57</v>
      </c>
      <c r="I7663">
        <v>-2.5000000000000001E-2</v>
      </c>
      <c r="J7663" t="s">
        <v>78</v>
      </c>
      <c r="K7663">
        <v>54.97</v>
      </c>
      <c r="L7663">
        <v>3.1254444444444451</v>
      </c>
      <c r="M7663">
        <v>0.1457570478865115</v>
      </c>
      <c r="N7663">
        <v>3.126489583333333</v>
      </c>
      <c r="O7663">
        <v>0.1122798132889905</v>
      </c>
      <c r="P7663">
        <v>1910000</v>
      </c>
      <c r="Q7663">
        <v>168590</v>
      </c>
      <c r="R7663">
        <v>11.33</v>
      </c>
      <c r="S7663">
        <v>31.916999999999991</v>
      </c>
      <c r="T7663">
        <v>6.8539999999999992</v>
      </c>
      <c r="U7663">
        <v>17.5716</v>
      </c>
      <c r="V7663">
        <v>2.412607413374098</v>
      </c>
      <c r="AC7663">
        <v>3.14</v>
      </c>
      <c r="AD7663">
        <v>3.12</v>
      </c>
      <c r="AH7663" s="85">
        <f>IF(AND(M7663&lt;Variables!$G$6,M7663&gt;Variables!$G$5),0,1)</f>
        <v>1</v>
      </c>
      <c r="AI7663" s="85">
        <f t="shared" si="657"/>
        <v>1</v>
      </c>
      <c r="AJ7663" s="85">
        <f>IF(I7663&gt;Variables!$G$7,0,1)</f>
        <v>1</v>
      </c>
      <c r="AK7663" s="85">
        <f>IF(F7663&gt;Variables!$G$8,0,1)</f>
        <v>0</v>
      </c>
      <c r="AL7663" s="85">
        <f>IF(G7663&gt;Variables!$G$9,0,1)</f>
        <v>1</v>
      </c>
      <c r="AM7663" s="85">
        <f>IF(AND(K7663&gt;Variables!$G$10,K7663&lt;Variables!$G$11),0,1)</f>
        <v>0</v>
      </c>
      <c r="AN7663" s="103">
        <f>IF(H7663&lt;Variables!$G$13,1,0)</f>
        <v>1</v>
      </c>
      <c r="AO7663" s="101">
        <f>IF(R7663&lt;Variables!$G$12,0,1)</f>
        <v>1</v>
      </c>
      <c r="AP7663" s="86">
        <f t="shared" si="658"/>
        <v>1</v>
      </c>
      <c r="AR7663">
        <v>0</v>
      </c>
      <c r="AS7663">
        <v>1</v>
      </c>
      <c r="AT7663">
        <v>0</v>
      </c>
      <c r="AU7663">
        <v>0</v>
      </c>
      <c r="BA7663">
        <v>0.21</v>
      </c>
    </row>
    <row r="7664" spans="3:53" ht="12.75" x14ac:dyDescent="0.2">
      <c r="C7664" t="s">
        <v>1139</v>
      </c>
      <c r="D7664" t="s">
        <v>364</v>
      </c>
      <c r="E7664">
        <v>18.97</v>
      </c>
      <c r="F7664">
        <v>7.48</v>
      </c>
      <c r="G7664">
        <v>0.26</v>
      </c>
      <c r="H7664">
        <v>12030</v>
      </c>
      <c r="I7664">
        <v>10.928000000000001</v>
      </c>
      <c r="J7664" t="s">
        <v>76</v>
      </c>
      <c r="K7664">
        <v>45.63</v>
      </c>
      <c r="L7664">
        <v>18.977647058823528</v>
      </c>
      <c r="M7664">
        <v>-4.0295083999752818E-2</v>
      </c>
      <c r="N7664">
        <v>18.980002127659581</v>
      </c>
      <c r="O7664">
        <v>-5.2698243089250557E-2</v>
      </c>
      <c r="P7664">
        <v>2023000</v>
      </c>
      <c r="Q7664">
        <v>702215</v>
      </c>
      <c r="R7664">
        <v>2.88</v>
      </c>
      <c r="S7664">
        <v>31.916999999999991</v>
      </c>
      <c r="T7664">
        <v>6.8539999999999992</v>
      </c>
      <c r="U7664">
        <v>17.5716</v>
      </c>
      <c r="V7664">
        <v>2.32226592565867</v>
      </c>
      <c r="AC7664">
        <v>18.989999999999998</v>
      </c>
      <c r="AD7664">
        <v>18.670000000000002</v>
      </c>
      <c r="AH7664" s="85">
        <f>IF(AND(M7664&lt;Variables!$G$6,M7664&gt;Variables!$G$5),0,1)</f>
        <v>1</v>
      </c>
      <c r="AI7664" s="85">
        <f t="shared" si="657"/>
        <v>1</v>
      </c>
      <c r="AJ7664" s="85">
        <f>IF(I7664&gt;Variables!$G$7,0,1)</f>
        <v>0</v>
      </c>
      <c r="AK7664" s="85">
        <f>IF(F7664&gt;Variables!$G$8,0,1)</f>
        <v>1</v>
      </c>
      <c r="AL7664" s="85">
        <f>IF(G7664&gt;Variables!$G$9,0,1)</f>
        <v>1</v>
      </c>
      <c r="AM7664" s="85">
        <f>IF(AND(K7664&gt;Variables!$G$10,K7664&lt;Variables!$G$11),0,1)</f>
        <v>1</v>
      </c>
      <c r="AN7664" s="103">
        <f>IF(H7664&lt;Variables!$G$13,1,0)</f>
        <v>0</v>
      </c>
      <c r="AO7664" s="101">
        <f>IF(R7664&lt;Variables!$G$12,0,1)</f>
        <v>1</v>
      </c>
      <c r="AP7664" s="86">
        <f t="shared" si="658"/>
        <v>0</v>
      </c>
      <c r="AR7664">
        <v>0</v>
      </c>
      <c r="AS7664">
        <v>0</v>
      </c>
      <c r="AT7664">
        <v>1</v>
      </c>
      <c r="AU7664">
        <v>0</v>
      </c>
      <c r="BA7664">
        <v>-1.31</v>
      </c>
    </row>
    <row r="7665" spans="3:53" ht="12.75" x14ac:dyDescent="0.2">
      <c r="C7665" t="s">
        <v>1139</v>
      </c>
      <c r="D7665" t="s">
        <v>488</v>
      </c>
      <c r="E7665">
        <v>25.3</v>
      </c>
      <c r="F7665">
        <v>6.62</v>
      </c>
      <c r="G7665">
        <v>1.02</v>
      </c>
      <c r="H7665">
        <v>4530</v>
      </c>
      <c r="I7665">
        <v>23.759</v>
      </c>
      <c r="J7665" t="s">
        <v>76</v>
      </c>
      <c r="K7665">
        <v>59.26</v>
      </c>
      <c r="L7665">
        <v>25.199400000000001</v>
      </c>
      <c r="M7665">
        <v>0.37937411208202348</v>
      </c>
      <c r="N7665">
        <v>25.015488000000001</v>
      </c>
      <c r="O7665">
        <v>1.1173557757498089</v>
      </c>
      <c r="P7665">
        <v>2999000</v>
      </c>
      <c r="Q7665">
        <v>375971</v>
      </c>
      <c r="R7665">
        <v>7.98</v>
      </c>
      <c r="S7665">
        <v>31.916999999999991</v>
      </c>
      <c r="T7665">
        <v>6.8539999999999992</v>
      </c>
      <c r="U7665">
        <v>17.5716</v>
      </c>
      <c r="V7665">
        <v>2.442924316731351</v>
      </c>
      <c r="AC7665">
        <v>26.25</v>
      </c>
      <c r="AD7665">
        <v>24.68</v>
      </c>
      <c r="AH7665" s="85">
        <f>IF(AND(M7665&lt;Variables!$G$6,M7665&gt;Variables!$G$5),0,1)</f>
        <v>1</v>
      </c>
      <c r="AI7665" s="85">
        <f t="shared" si="657"/>
        <v>0</v>
      </c>
      <c r="AJ7665" s="85">
        <f>IF(I7665&gt;Variables!$G$7,0,1)</f>
        <v>0</v>
      </c>
      <c r="AK7665" s="85">
        <f>IF(F7665&gt;Variables!$G$8,0,1)</f>
        <v>1</v>
      </c>
      <c r="AL7665" s="85">
        <f>IF(G7665&gt;Variables!$G$9,0,1)</f>
        <v>1</v>
      </c>
      <c r="AM7665" s="85">
        <f>IF(AND(K7665&gt;Variables!$G$10,K7665&lt;Variables!$G$11),0,1)</f>
        <v>0</v>
      </c>
      <c r="AN7665" s="103">
        <f>IF(H7665&lt;Variables!$G$13,1,0)</f>
        <v>0</v>
      </c>
      <c r="AO7665" s="101">
        <f>IF(R7665&lt;Variables!$G$12,0,1)</f>
        <v>1</v>
      </c>
      <c r="AP7665" s="86">
        <f t="shared" si="658"/>
        <v>0</v>
      </c>
      <c r="AR7665">
        <v>0</v>
      </c>
      <c r="AS7665">
        <v>0</v>
      </c>
      <c r="AT7665">
        <v>0</v>
      </c>
      <c r="AU7665">
        <v>1</v>
      </c>
      <c r="BA7665">
        <v>-0.51</v>
      </c>
    </row>
    <row r="7666" spans="3:53" ht="12.75" x14ac:dyDescent="0.2">
      <c r="C7666" t="s">
        <v>1139</v>
      </c>
      <c r="D7666" t="s">
        <v>1107</v>
      </c>
      <c r="E7666">
        <v>3.52</v>
      </c>
      <c r="F7666">
        <v>32.67</v>
      </c>
      <c r="G7666">
        <v>-14</v>
      </c>
      <c r="H7666">
        <v>56.73</v>
      </c>
      <c r="I7666">
        <v>-75.796000000000006</v>
      </c>
      <c r="J7666" t="s">
        <v>76</v>
      </c>
      <c r="K7666">
        <v>55.83</v>
      </c>
      <c r="L7666">
        <v>3.5625749999999998</v>
      </c>
      <c r="M7666">
        <v>0.91015627741171412</v>
      </c>
      <c r="N7666">
        <v>3.4842240000000002</v>
      </c>
      <c r="O7666">
        <v>3.1793593064051109</v>
      </c>
      <c r="P7666">
        <v>33190000</v>
      </c>
      <c r="Q7666">
        <v>1410000</v>
      </c>
      <c r="R7666">
        <v>23.54</v>
      </c>
      <c r="S7666">
        <v>31.916999999999991</v>
      </c>
      <c r="T7666">
        <v>6.8539999999999992</v>
      </c>
      <c r="U7666">
        <v>17.5716</v>
      </c>
      <c r="V7666">
        <v>2.3884103991382628</v>
      </c>
      <c r="AC7666">
        <v>3.66</v>
      </c>
      <c r="AD7666">
        <v>2.96</v>
      </c>
      <c r="AH7666" s="85">
        <f>IF(AND(M7666&lt;Variables!$G$6,M7666&gt;Variables!$G$5),0,1)</f>
        <v>1</v>
      </c>
      <c r="AI7666" s="85">
        <f t="shared" si="657"/>
        <v>0</v>
      </c>
      <c r="AJ7666" s="85">
        <f>IF(I7666&gt;Variables!$G$7,0,1)</f>
        <v>1</v>
      </c>
      <c r="AK7666" s="85">
        <f>IF(F7666&gt;Variables!$G$8,0,1)</f>
        <v>0</v>
      </c>
      <c r="AL7666" s="85">
        <f>IF(G7666&gt;Variables!$G$9,0,1)</f>
        <v>1</v>
      </c>
      <c r="AM7666" s="85">
        <f>IF(AND(K7666&gt;Variables!$G$10,K7666&lt;Variables!$G$11),0,1)</f>
        <v>0</v>
      </c>
      <c r="AN7666" s="103">
        <f>IF(H7666&lt;Variables!$G$13,1,0)</f>
        <v>1</v>
      </c>
      <c r="AO7666" s="101">
        <f>IF(R7666&lt;Variables!$G$12,0,1)</f>
        <v>1</v>
      </c>
      <c r="AP7666" s="86">
        <f t="shared" si="658"/>
        <v>0</v>
      </c>
      <c r="AR7666">
        <v>1</v>
      </c>
      <c r="AS7666">
        <v>0</v>
      </c>
      <c r="AT7666">
        <v>0</v>
      </c>
      <c r="AU7666">
        <v>0</v>
      </c>
      <c r="BA7666">
        <v>2</v>
      </c>
    </row>
    <row r="7667" spans="3:53" ht="12.75" x14ac:dyDescent="0.2">
      <c r="C7667" t="s">
        <v>1139</v>
      </c>
      <c r="D7667" t="s">
        <v>186</v>
      </c>
      <c r="E7667">
        <v>27.23</v>
      </c>
      <c r="F7667">
        <v>5.7</v>
      </c>
      <c r="G7667">
        <v>4.6900000000000004</v>
      </c>
      <c r="H7667">
        <v>3440</v>
      </c>
      <c r="I7667">
        <v>29.998999999999999</v>
      </c>
      <c r="J7667" t="s">
        <v>78</v>
      </c>
      <c r="K7667">
        <v>44.94</v>
      </c>
      <c r="L7667">
        <v>27.313500000000001</v>
      </c>
      <c r="M7667">
        <v>-0.34232156259724611</v>
      </c>
      <c r="N7667">
        <v>27.433608</v>
      </c>
      <c r="O7667">
        <v>-0.77863618959635461</v>
      </c>
      <c r="P7667">
        <v>4262000</v>
      </c>
      <c r="Q7667">
        <v>9239000</v>
      </c>
      <c r="R7667">
        <v>0.46</v>
      </c>
      <c r="S7667">
        <v>31.916999999999991</v>
      </c>
      <c r="T7667">
        <v>6.8539999999999992</v>
      </c>
      <c r="U7667">
        <v>17.5716</v>
      </c>
      <c r="V7667">
        <v>2.3184763197832572</v>
      </c>
      <c r="AC7667">
        <v>28.75</v>
      </c>
      <c r="AD7667">
        <v>27.17</v>
      </c>
      <c r="AH7667" s="85">
        <f>IF(AND(M7667&lt;Variables!$G$6,M7667&gt;Variables!$G$5),0,1)</f>
        <v>1</v>
      </c>
      <c r="AI7667" s="85">
        <f t="shared" si="657"/>
        <v>1</v>
      </c>
      <c r="AJ7667" s="85">
        <f>IF(I7667&gt;Variables!$G$7,0,1)</f>
        <v>0</v>
      </c>
      <c r="AK7667" s="85">
        <f>IF(F7667&gt;Variables!$G$8,0,1)</f>
        <v>1</v>
      </c>
      <c r="AL7667" s="85">
        <f>IF(G7667&gt;Variables!$G$9,0,1)</f>
        <v>1</v>
      </c>
      <c r="AM7667" s="85">
        <f>IF(AND(K7667&gt;Variables!$G$10,K7667&lt;Variables!$G$11),0,1)</f>
        <v>1</v>
      </c>
      <c r="AN7667" s="103">
        <f>IF(H7667&lt;Variables!$G$13,1,0)</f>
        <v>0</v>
      </c>
      <c r="AO7667" s="101">
        <f>IF(R7667&lt;Variables!$G$12,0,1)</f>
        <v>0</v>
      </c>
      <c r="AP7667" s="86">
        <f t="shared" si="658"/>
        <v>1</v>
      </c>
      <c r="AR7667">
        <v>1</v>
      </c>
      <c r="AS7667">
        <v>0</v>
      </c>
      <c r="AT7667">
        <v>0</v>
      </c>
      <c r="AU7667">
        <v>0</v>
      </c>
      <c r="BA7667">
        <v>2</v>
      </c>
    </row>
    <row r="7668" spans="3:53" ht="12.75" x14ac:dyDescent="0.2">
      <c r="C7668" t="s">
        <v>1139</v>
      </c>
      <c r="D7668" t="s">
        <v>1126</v>
      </c>
      <c r="E7668">
        <v>40.869999999999997</v>
      </c>
      <c r="F7668">
        <v>5.83</v>
      </c>
      <c r="G7668">
        <v>5.01</v>
      </c>
      <c r="H7668">
        <v>30010</v>
      </c>
      <c r="I7668">
        <v>-1.234</v>
      </c>
      <c r="J7668" t="s">
        <v>78</v>
      </c>
      <c r="K7668">
        <v>58.44</v>
      </c>
      <c r="L7668">
        <v>40.796284999999997</v>
      </c>
      <c r="M7668">
        <v>0.12455791011362941</v>
      </c>
      <c r="N7668">
        <v>40.765698</v>
      </c>
      <c r="O7668">
        <v>0.19968258608008399</v>
      </c>
      <c r="P7668">
        <v>6388000</v>
      </c>
      <c r="Q7668">
        <v>15397000</v>
      </c>
      <c r="R7668">
        <v>0.41</v>
      </c>
      <c r="S7668">
        <v>31.916999999999991</v>
      </c>
      <c r="T7668">
        <v>6.8539999999999992</v>
      </c>
      <c r="U7668">
        <v>17.5716</v>
      </c>
      <c r="V7668">
        <v>2.448163830154241</v>
      </c>
      <c r="AC7668">
        <v>41.77</v>
      </c>
      <c r="AD7668">
        <v>40.831000000000003</v>
      </c>
      <c r="AH7668" s="85">
        <f>IF(AND(M7668&lt;Variables!$G$6,M7668&gt;Variables!$G$5),0,1)</f>
        <v>1</v>
      </c>
      <c r="AI7668" s="85">
        <f t="shared" si="657"/>
        <v>0</v>
      </c>
      <c r="AJ7668" s="85">
        <f>IF(I7668&gt;Variables!$G$7,0,1)</f>
        <v>1</v>
      </c>
      <c r="AK7668" s="85">
        <f>IF(F7668&gt;Variables!$G$8,0,1)</f>
        <v>1</v>
      </c>
      <c r="AL7668" s="85">
        <f>IF(G7668&gt;Variables!$G$9,0,1)</f>
        <v>1</v>
      </c>
      <c r="AM7668" s="85">
        <f>IF(AND(K7668&gt;Variables!$G$10,K7668&lt;Variables!$G$11),0,1)</f>
        <v>0</v>
      </c>
      <c r="AN7668" s="103">
        <f>IF(H7668&lt;Variables!$G$13,1,0)</f>
        <v>0</v>
      </c>
      <c r="AO7668" s="101">
        <f>IF(R7668&lt;Variables!$G$12,0,1)</f>
        <v>0</v>
      </c>
      <c r="AP7668" s="86">
        <f t="shared" si="658"/>
        <v>1</v>
      </c>
      <c r="AR7668">
        <v>1</v>
      </c>
      <c r="AS7668">
        <v>0</v>
      </c>
      <c r="AT7668">
        <v>0</v>
      </c>
      <c r="AU7668">
        <v>0</v>
      </c>
      <c r="BA7668">
        <v>1.39</v>
      </c>
    </row>
    <row r="7669" spans="3:53" ht="12.75" x14ac:dyDescent="0.2">
      <c r="C7669" t="s">
        <v>1139</v>
      </c>
      <c r="D7669" t="s">
        <v>1134</v>
      </c>
      <c r="E7669">
        <v>10.7</v>
      </c>
      <c r="F7669">
        <v>5.89</v>
      </c>
      <c r="G7669">
        <v>6.25</v>
      </c>
      <c r="H7669">
        <v>5330</v>
      </c>
      <c r="I7669">
        <v>1.7210000000000001</v>
      </c>
      <c r="J7669" t="s">
        <v>78</v>
      </c>
      <c r="K7669">
        <v>56.12</v>
      </c>
      <c r="L7669">
        <v>10.703875</v>
      </c>
      <c r="M7669">
        <v>-3.9004566103397503E-2</v>
      </c>
      <c r="N7669">
        <v>10.62069</v>
      </c>
      <c r="O7669">
        <v>0.74392530052189132</v>
      </c>
      <c r="P7669">
        <v>925422</v>
      </c>
      <c r="Q7669">
        <v>2447000</v>
      </c>
      <c r="R7669">
        <v>0.38</v>
      </c>
      <c r="S7669">
        <v>31.916999999999991</v>
      </c>
      <c r="T7669">
        <v>6.8539999999999992</v>
      </c>
      <c r="U7669">
        <v>17.5716</v>
      </c>
      <c r="V7669">
        <v>2.4321067072625571</v>
      </c>
      <c r="AC7669">
        <v>11.75</v>
      </c>
      <c r="AD7669">
        <v>10.63</v>
      </c>
      <c r="AH7669" s="85">
        <f>IF(AND(M7669&lt;Variables!$G$6,M7669&gt;Variables!$G$5),0,1)</f>
        <v>1</v>
      </c>
      <c r="AI7669" s="85">
        <f t="shared" si="657"/>
        <v>0</v>
      </c>
      <c r="AJ7669" s="85">
        <f>IF(I7669&gt;Variables!$G$7,0,1)</f>
        <v>0</v>
      </c>
      <c r="AK7669" s="85">
        <f>IF(F7669&gt;Variables!$G$8,0,1)</f>
        <v>1</v>
      </c>
      <c r="AL7669" s="85">
        <f>IF(G7669&gt;Variables!$G$9,0,1)</f>
        <v>1</v>
      </c>
      <c r="AM7669" s="85">
        <f>IF(AND(K7669&gt;Variables!$G$10,K7669&lt;Variables!$G$11),0,1)</f>
        <v>0</v>
      </c>
      <c r="AN7669" s="103">
        <f>IF(H7669&lt;Variables!$G$13,1,0)</f>
        <v>0</v>
      </c>
      <c r="AO7669" s="101">
        <f>IF(R7669&lt;Variables!$G$12,0,1)</f>
        <v>0</v>
      </c>
      <c r="AP7669" s="86">
        <f t="shared" si="658"/>
        <v>1</v>
      </c>
      <c r="AR7669">
        <v>1</v>
      </c>
      <c r="AS7669">
        <v>0</v>
      </c>
      <c r="AT7669">
        <v>0</v>
      </c>
      <c r="AU7669">
        <v>0</v>
      </c>
      <c r="BA7669">
        <v>1.54</v>
      </c>
    </row>
    <row r="7670" spans="3:53" ht="12.75" x14ac:dyDescent="0.2">
      <c r="C7670" t="s">
        <v>1139</v>
      </c>
      <c r="D7670" t="s">
        <v>1116</v>
      </c>
      <c r="E7670">
        <v>68.14</v>
      </c>
      <c r="F7670">
        <v>6.99</v>
      </c>
      <c r="G7670">
        <v>4.37</v>
      </c>
      <c r="H7670">
        <v>17900</v>
      </c>
      <c r="I7670">
        <v>-37.526000000000003</v>
      </c>
      <c r="J7670" t="s">
        <v>78</v>
      </c>
      <c r="K7670">
        <v>59.81</v>
      </c>
      <c r="L7670">
        <v>67.950685000000007</v>
      </c>
      <c r="M7670">
        <v>0.27860646290761232</v>
      </c>
      <c r="N7670">
        <v>67.612777999999992</v>
      </c>
      <c r="O7670">
        <v>0.7797668068009409</v>
      </c>
      <c r="P7670">
        <v>1920000</v>
      </c>
      <c r="Q7670">
        <v>2640000</v>
      </c>
      <c r="R7670">
        <v>0.73</v>
      </c>
      <c r="S7670">
        <v>31.916999999999991</v>
      </c>
      <c r="T7670">
        <v>6.8539999999999992</v>
      </c>
      <c r="U7670">
        <v>17.5716</v>
      </c>
      <c r="V7670">
        <v>2.453494554253957</v>
      </c>
      <c r="AC7670">
        <v>68.89</v>
      </c>
      <c r="AD7670">
        <v>67.709999999999994</v>
      </c>
      <c r="AH7670" s="85">
        <f>IF(AND(M7670&lt;Variables!$G$6,M7670&gt;Variables!$G$5),0,1)</f>
        <v>1</v>
      </c>
      <c r="AI7670" s="85">
        <f t="shared" si="657"/>
        <v>0</v>
      </c>
      <c r="AJ7670" s="85">
        <f>IF(I7670&gt;Variables!$G$7,0,1)</f>
        <v>1</v>
      </c>
      <c r="AK7670" s="85">
        <f>IF(F7670&gt;Variables!$G$8,0,1)</f>
        <v>1</v>
      </c>
      <c r="AL7670" s="85">
        <f>IF(G7670&gt;Variables!$G$9,0,1)</f>
        <v>1</v>
      </c>
      <c r="AM7670" s="85">
        <f>IF(AND(K7670&gt;Variables!$G$10,K7670&lt;Variables!$G$11),0,1)</f>
        <v>0</v>
      </c>
      <c r="AN7670" s="103">
        <f>IF(H7670&lt;Variables!$G$13,1,0)</f>
        <v>0</v>
      </c>
      <c r="AO7670" s="101">
        <f>IF(R7670&lt;Variables!$G$12,0,1)</f>
        <v>0</v>
      </c>
      <c r="AP7670" s="86">
        <f t="shared" si="658"/>
        <v>1</v>
      </c>
      <c r="AR7670">
        <v>0</v>
      </c>
      <c r="AS7670">
        <v>1</v>
      </c>
      <c r="AT7670">
        <v>0</v>
      </c>
      <c r="AU7670">
        <v>0</v>
      </c>
      <c r="BA7670">
        <v>0.64</v>
      </c>
    </row>
    <row r="7671" spans="3:53" ht="12.75" x14ac:dyDescent="0.2">
      <c r="C7671" t="s">
        <v>1139</v>
      </c>
      <c r="D7671" t="s">
        <v>1140</v>
      </c>
      <c r="E7671">
        <v>23.5</v>
      </c>
      <c r="F7671">
        <v>42.65</v>
      </c>
      <c r="G7671">
        <v>-29.41</v>
      </c>
      <c r="H7671">
        <v>-99999</v>
      </c>
      <c r="I7671">
        <v>-99999</v>
      </c>
      <c r="J7671" t="s">
        <v>78</v>
      </c>
      <c r="K7671">
        <v>-99999</v>
      </c>
      <c r="L7671">
        <v>26.730093750000002</v>
      </c>
      <c r="M7671">
        <v>-10.213558454130011</v>
      </c>
      <c r="N7671">
        <v>27.242441176470589</v>
      </c>
      <c r="O7671">
        <v>-11.902168221514209</v>
      </c>
      <c r="P7671">
        <v>404470</v>
      </c>
      <c r="Q7671"/>
      <c r="R7671"/>
      <c r="S7671">
        <v>31.916999999999991</v>
      </c>
      <c r="T7671">
        <v>6.8539999999999992</v>
      </c>
      <c r="U7671">
        <v>17.5716</v>
      </c>
      <c r="V7671">
        <v>-99999</v>
      </c>
      <c r="AC7671">
        <v>27.9</v>
      </c>
      <c r="AD7671">
        <v>23.5</v>
      </c>
      <c r="AH7671" s="85">
        <f>IF(AND(M7671&lt;Variables!$G$6,M7671&gt;Variables!$G$5),0,1)</f>
        <v>1</v>
      </c>
      <c r="AI7671" s="85">
        <f t="shared" si="657"/>
        <v>1</v>
      </c>
      <c r="AJ7671" s="85">
        <f>IF(I7671&gt;Variables!$G$7,0,1)</f>
        <v>1</v>
      </c>
      <c r="AK7671" s="85">
        <f>IF(F7671&gt;Variables!$G$8,0,1)</f>
        <v>0</v>
      </c>
      <c r="AL7671" s="85">
        <f>IF(G7671&gt;Variables!$G$9,0,1)</f>
        <v>1</v>
      </c>
      <c r="AM7671" s="85">
        <f>IF(AND(K7671&gt;Variables!$G$10,K7671&lt;Variables!$G$11),0,1)</f>
        <v>1</v>
      </c>
      <c r="AN7671" s="103">
        <f>IF(H7671&lt;Variables!$G$13,1,0)</f>
        <v>1</v>
      </c>
      <c r="AO7671" s="101">
        <f>IF(R7671&lt;Variables!$G$12,0,1)</f>
        <v>0</v>
      </c>
      <c r="AP7671" s="86">
        <f t="shared" si="658"/>
        <v>1</v>
      </c>
      <c r="AR7671">
        <v>1</v>
      </c>
      <c r="AS7671">
        <v>0</v>
      </c>
      <c r="AT7671">
        <v>0</v>
      </c>
      <c r="AU7671">
        <v>0</v>
      </c>
      <c r="BA7671">
        <v>2</v>
      </c>
    </row>
    <row r="7672" spans="3:53" ht="12.75" x14ac:dyDescent="0.2">
      <c r="C7672" t="s">
        <v>1139</v>
      </c>
      <c r="D7672" t="s">
        <v>1108</v>
      </c>
      <c r="E7672">
        <v>93.41</v>
      </c>
      <c r="F7672">
        <v>7.45</v>
      </c>
      <c r="G7672">
        <v>4.96</v>
      </c>
      <c r="H7672">
        <v>6160</v>
      </c>
      <c r="I7672">
        <v>166.51300000000001</v>
      </c>
      <c r="J7672" t="s">
        <v>78</v>
      </c>
      <c r="K7672">
        <v>47.6</v>
      </c>
      <c r="L7672">
        <v>93.694339999999997</v>
      </c>
      <c r="M7672">
        <v>-0.25011115932937161</v>
      </c>
      <c r="N7672">
        <v>93.347148000000004</v>
      </c>
      <c r="O7672">
        <v>0.12089496296125669</v>
      </c>
      <c r="P7672">
        <v>670572</v>
      </c>
      <c r="Q7672">
        <v>1334000</v>
      </c>
      <c r="R7672">
        <v>0.5</v>
      </c>
      <c r="S7672">
        <v>31.916999999999991</v>
      </c>
      <c r="T7672">
        <v>6.8539999999999992</v>
      </c>
      <c r="U7672">
        <v>17.5716</v>
      </c>
      <c r="V7672">
        <v>2.3469053196750198</v>
      </c>
      <c r="AC7672">
        <v>94.49</v>
      </c>
      <c r="AD7672">
        <v>93.1</v>
      </c>
      <c r="AH7672" s="85">
        <f>IF(AND(M7672&lt;Variables!$G$6,M7672&gt;Variables!$G$5),0,1)</f>
        <v>1</v>
      </c>
      <c r="AI7672" s="85">
        <f t="shared" si="657"/>
        <v>0</v>
      </c>
      <c r="AJ7672" s="85">
        <f>IF(I7672&gt;Variables!$G$7,0,1)</f>
        <v>0</v>
      </c>
      <c r="AK7672" s="85">
        <f>IF(F7672&gt;Variables!$G$8,0,1)</f>
        <v>1</v>
      </c>
      <c r="AL7672" s="85">
        <f>IF(G7672&gt;Variables!$G$9,0,1)</f>
        <v>1</v>
      </c>
      <c r="AM7672" s="85">
        <f>IF(AND(K7672&gt;Variables!$G$10,K7672&lt;Variables!$G$11),0,1)</f>
        <v>1</v>
      </c>
      <c r="AN7672" s="103">
        <f>IF(H7672&lt;Variables!$G$13,1,0)</f>
        <v>0</v>
      </c>
      <c r="AO7672" s="101">
        <f>IF(R7672&lt;Variables!$G$12,0,1)</f>
        <v>0</v>
      </c>
      <c r="AP7672" s="86">
        <f t="shared" si="658"/>
        <v>1</v>
      </c>
      <c r="AR7672">
        <v>0</v>
      </c>
      <c r="AS7672">
        <v>1</v>
      </c>
      <c r="AT7672">
        <v>0</v>
      </c>
      <c r="AU7672">
        <v>0</v>
      </c>
      <c r="BA7672">
        <v>0.56000000000000005</v>
      </c>
    </row>
    <row r="7673" spans="3:53" ht="12.75" x14ac:dyDescent="0.2">
      <c r="C7673" t="s">
        <v>1139</v>
      </c>
      <c r="D7673" t="s">
        <v>1106</v>
      </c>
      <c r="E7673">
        <v>4.28</v>
      </c>
      <c r="F7673">
        <v>33.909999999999997</v>
      </c>
      <c r="G7673">
        <v>13.42</v>
      </c>
      <c r="H7673">
        <v>219.72</v>
      </c>
      <c r="I7673">
        <v>-9.9440000000000008</v>
      </c>
      <c r="J7673" t="s">
        <v>78</v>
      </c>
      <c r="K7673">
        <v>63.42</v>
      </c>
      <c r="L7673">
        <v>4.1469050000000003</v>
      </c>
      <c r="M7673">
        <v>3.9329331151786531</v>
      </c>
      <c r="N7673">
        <v>4.1474979999999997</v>
      </c>
      <c r="O7673">
        <v>3.918073016551181</v>
      </c>
      <c r="P7673">
        <v>11380000</v>
      </c>
      <c r="Q7673">
        <v>638420</v>
      </c>
      <c r="R7673">
        <v>17.829999999999998</v>
      </c>
      <c r="S7673">
        <v>31.916999999999991</v>
      </c>
      <c r="T7673">
        <v>6.8539999999999992</v>
      </c>
      <c r="U7673">
        <v>17.5716</v>
      </c>
      <c r="V7673">
        <v>2.2513464075776999</v>
      </c>
      <c r="AC7673">
        <v>4.7300000000000004</v>
      </c>
      <c r="AD7673">
        <v>3.38</v>
      </c>
      <c r="AH7673" s="85">
        <f>IF(AND(M7673&lt;Variables!$G$6,M7673&gt;Variables!$G$5),0,1)</f>
        <v>1</v>
      </c>
      <c r="AI7673" s="85">
        <f t="shared" si="657"/>
        <v>1</v>
      </c>
      <c r="AJ7673" s="85">
        <f>IF(I7673&gt;Variables!$G$7,0,1)</f>
        <v>1</v>
      </c>
      <c r="AK7673" s="85">
        <f>IF(F7673&gt;Variables!$G$8,0,1)</f>
        <v>0</v>
      </c>
      <c r="AL7673" s="85">
        <f>IF(G7673&gt;Variables!$G$9,0,1)</f>
        <v>0</v>
      </c>
      <c r="AM7673" s="85">
        <f>IF(AND(K7673&gt;Variables!$G$10,K7673&lt;Variables!$G$11),0,1)</f>
        <v>0</v>
      </c>
      <c r="AN7673" s="103">
        <f>IF(H7673&lt;Variables!$G$13,1,0)</f>
        <v>1</v>
      </c>
      <c r="AO7673" s="101">
        <f>IF(R7673&lt;Variables!$G$12,0,1)</f>
        <v>1</v>
      </c>
      <c r="AP7673" s="86">
        <f t="shared" si="658"/>
        <v>1</v>
      </c>
      <c r="AR7673">
        <v>0</v>
      </c>
      <c r="AS7673">
        <v>0</v>
      </c>
      <c r="AT7673">
        <v>1</v>
      </c>
      <c r="AU7673">
        <v>0</v>
      </c>
      <c r="BA7673">
        <v>-2.25</v>
      </c>
    </row>
    <row r="7674" spans="3:53" ht="12.75" x14ac:dyDescent="0.2">
      <c r="C7674" t="s">
        <v>1139</v>
      </c>
      <c r="D7674" t="s">
        <v>255</v>
      </c>
      <c r="E7674">
        <v>9.31</v>
      </c>
      <c r="F7674">
        <v>28.59</v>
      </c>
      <c r="G7674">
        <v>22.64</v>
      </c>
      <c r="H7674">
        <v>902.13</v>
      </c>
      <c r="I7674">
        <v>19.167999999999999</v>
      </c>
      <c r="J7674" t="s">
        <v>78</v>
      </c>
      <c r="K7674">
        <v>39.729999999999997</v>
      </c>
      <c r="L7674">
        <v>9.4960249999999995</v>
      </c>
      <c r="M7674">
        <v>-2.7487817270910728</v>
      </c>
      <c r="N7674">
        <v>9.5066980000000001</v>
      </c>
      <c r="O7674">
        <v>-2.8579639323769479</v>
      </c>
      <c r="P7674">
        <v>60160000</v>
      </c>
      <c r="Q7674">
        <v>6960000</v>
      </c>
      <c r="R7674">
        <v>8.64</v>
      </c>
      <c r="S7674">
        <v>31.916999999999991</v>
      </c>
      <c r="T7674">
        <v>6.8539999999999992</v>
      </c>
      <c r="U7674">
        <v>17.5716</v>
      </c>
      <c r="V7674">
        <v>2.2505429185864609</v>
      </c>
      <c r="AC7674">
        <v>9.34</v>
      </c>
      <c r="AD7674">
        <v>8.33</v>
      </c>
      <c r="AH7674" s="85">
        <f>IF(AND(M7674&lt;Variables!$G$6,M7674&gt;Variables!$G$5),0,1)</f>
        <v>0</v>
      </c>
      <c r="AI7674" s="85">
        <f t="shared" si="657"/>
        <v>1</v>
      </c>
      <c r="AJ7674" s="85">
        <f>IF(I7674&gt;Variables!$G$7,0,1)</f>
        <v>0</v>
      </c>
      <c r="AK7674" s="85">
        <f>IF(F7674&gt;Variables!$G$8,0,1)</f>
        <v>0</v>
      </c>
      <c r="AL7674" s="85">
        <f>IF(G7674&gt;Variables!$G$9,0,1)</f>
        <v>0</v>
      </c>
      <c r="AM7674" s="85">
        <f>IF(AND(K7674&gt;Variables!$G$10,K7674&lt;Variables!$G$11),0,1)</f>
        <v>1</v>
      </c>
      <c r="AN7674" s="103">
        <f>IF(H7674&lt;Variables!$G$13,1,0)</f>
        <v>1</v>
      </c>
      <c r="AO7674" s="101">
        <f>IF(R7674&lt;Variables!$G$12,0,1)</f>
        <v>1</v>
      </c>
      <c r="AP7674" s="86">
        <f t="shared" si="658"/>
        <v>1</v>
      </c>
      <c r="AR7674">
        <v>0</v>
      </c>
      <c r="AS7674">
        <v>0</v>
      </c>
      <c r="AT7674">
        <v>1</v>
      </c>
      <c r="AU7674">
        <v>0</v>
      </c>
      <c r="BA7674">
        <v>-2.25</v>
      </c>
    </row>
    <row r="7675" spans="3:53" ht="12.75" x14ac:dyDescent="0.2">
      <c r="C7675" t="s">
        <v>1139</v>
      </c>
      <c r="D7675" t="s">
        <v>1132</v>
      </c>
      <c r="E7675">
        <v>3.14</v>
      </c>
      <c r="F7675">
        <v>25.3</v>
      </c>
      <c r="G7675">
        <v>18.97</v>
      </c>
      <c r="H7675">
        <v>144.41999999999999</v>
      </c>
      <c r="I7675">
        <v>-79.813000000000002</v>
      </c>
      <c r="J7675" t="s">
        <v>78</v>
      </c>
      <c r="K7675">
        <v>46.8</v>
      </c>
      <c r="L7675">
        <v>3.1118649999999999</v>
      </c>
      <c r="M7675">
        <v>-0.22060725642018211</v>
      </c>
      <c r="N7675">
        <v>3.15896</v>
      </c>
      <c r="O7675">
        <v>-1.708157114999874</v>
      </c>
      <c r="P7675">
        <v>9800000</v>
      </c>
      <c r="Q7675">
        <v>1620000</v>
      </c>
      <c r="R7675">
        <v>6.05</v>
      </c>
      <c r="S7675">
        <v>31.916999999999991</v>
      </c>
      <c r="T7675">
        <v>6.8539999999999992</v>
      </c>
      <c r="U7675">
        <v>17.5716</v>
      </c>
      <c r="V7675">
        <v>2.3375450246459919</v>
      </c>
      <c r="AC7675">
        <v>3.4</v>
      </c>
      <c r="AD7675">
        <v>2.82</v>
      </c>
      <c r="AH7675" s="85">
        <f>IF(AND(M7675&lt;Variables!$G$6,M7675&gt;Variables!$G$5),0,1)</f>
        <v>1</v>
      </c>
      <c r="AI7675" s="85">
        <f t="shared" si="657"/>
        <v>1</v>
      </c>
      <c r="AJ7675" s="85">
        <f>IF(I7675&gt;Variables!$G$7,0,1)</f>
        <v>1</v>
      </c>
      <c r="AK7675" s="85">
        <f>IF(F7675&gt;Variables!$G$8,0,1)</f>
        <v>0</v>
      </c>
      <c r="AL7675" s="85">
        <f>IF(G7675&gt;Variables!$G$9,0,1)</f>
        <v>0</v>
      </c>
      <c r="AM7675" s="85">
        <f>IF(AND(K7675&gt;Variables!$G$10,K7675&lt;Variables!$G$11),0,1)</f>
        <v>1</v>
      </c>
      <c r="AN7675" s="103">
        <f>IF(H7675&lt;Variables!$G$13,1,0)</f>
        <v>1</v>
      </c>
      <c r="AO7675" s="101">
        <f>IF(R7675&lt;Variables!$G$12,0,1)</f>
        <v>1</v>
      </c>
      <c r="AP7675" s="86">
        <f t="shared" si="658"/>
        <v>1</v>
      </c>
      <c r="AR7675">
        <v>1</v>
      </c>
      <c r="AS7675">
        <v>0</v>
      </c>
      <c r="AT7675">
        <v>0</v>
      </c>
      <c r="AU7675">
        <v>0</v>
      </c>
      <c r="BA7675">
        <v>2</v>
      </c>
    </row>
    <row r="7676" spans="3:53" ht="12.75" x14ac:dyDescent="0.2">
      <c r="C7676" t="s">
        <v>1139</v>
      </c>
      <c r="D7676" t="s">
        <v>1070</v>
      </c>
      <c r="E7676">
        <v>3.44</v>
      </c>
      <c r="F7676">
        <v>18.97</v>
      </c>
      <c r="G7676">
        <v>22.87</v>
      </c>
      <c r="H7676">
        <v>174.75</v>
      </c>
      <c r="I7676">
        <v>-15.778</v>
      </c>
      <c r="J7676" t="s">
        <v>78</v>
      </c>
      <c r="K7676">
        <v>52.69</v>
      </c>
      <c r="L7676">
        <v>3.4587949999999998</v>
      </c>
      <c r="M7676">
        <v>-0.53183261800713655</v>
      </c>
      <c r="N7676">
        <v>3.3179540000000012</v>
      </c>
      <c r="O7676">
        <v>3.6904067988886871</v>
      </c>
      <c r="P7676">
        <v>5870000</v>
      </c>
      <c r="Q7676">
        <v>579670</v>
      </c>
      <c r="R7676">
        <v>10.130000000000001</v>
      </c>
      <c r="S7676">
        <v>31.916999999999991</v>
      </c>
      <c r="T7676">
        <v>6.8539999999999992</v>
      </c>
      <c r="U7676">
        <v>17.5716</v>
      </c>
      <c r="V7676">
        <v>2.4128277067643502</v>
      </c>
      <c r="AC7676">
        <v>3.79</v>
      </c>
      <c r="AD7676">
        <v>3.31</v>
      </c>
      <c r="AH7676" s="85">
        <f>IF(AND(M7676&lt;Variables!$G$6,M7676&gt;Variables!$G$5),0,1)</f>
        <v>1</v>
      </c>
      <c r="AI7676" s="85">
        <f t="shared" si="657"/>
        <v>0</v>
      </c>
      <c r="AJ7676" s="85">
        <f>IF(I7676&gt;Variables!$G$7,0,1)</f>
        <v>1</v>
      </c>
      <c r="AK7676" s="85">
        <f>IF(F7676&gt;Variables!$G$8,0,1)</f>
        <v>0</v>
      </c>
      <c r="AL7676" s="85">
        <f>IF(G7676&gt;Variables!$G$9,0,1)</f>
        <v>0</v>
      </c>
      <c r="AM7676" s="85">
        <f>IF(AND(K7676&gt;Variables!$G$10,K7676&lt;Variables!$G$11),0,1)</f>
        <v>0</v>
      </c>
      <c r="AN7676" s="103">
        <f>IF(H7676&lt;Variables!$G$13,1,0)</f>
        <v>1</v>
      </c>
      <c r="AO7676" s="101">
        <f>IF(R7676&lt;Variables!$G$12,0,1)</f>
        <v>1</v>
      </c>
      <c r="AP7676" s="86">
        <f t="shared" si="658"/>
        <v>1</v>
      </c>
      <c r="AR7676">
        <v>1</v>
      </c>
      <c r="AS7676">
        <v>0</v>
      </c>
      <c r="AT7676">
        <v>0</v>
      </c>
      <c r="AU7676">
        <v>0</v>
      </c>
      <c r="BA7676">
        <v>2</v>
      </c>
    </row>
    <row r="7677" spans="3:53" ht="12.75" x14ac:dyDescent="0.2">
      <c r="C7677" t="s">
        <v>1139</v>
      </c>
      <c r="D7677" t="s">
        <v>624</v>
      </c>
      <c r="E7677">
        <v>0.02</v>
      </c>
      <c r="F7677">
        <v>18.010000000000002</v>
      </c>
      <c r="G7677">
        <v>16.510000000000002</v>
      </c>
      <c r="H7677">
        <v>-99999</v>
      </c>
      <c r="I7677">
        <v>-65.204999999999998</v>
      </c>
      <c r="J7677" t="s">
        <v>78</v>
      </c>
      <c r="K7677">
        <v>53.14</v>
      </c>
      <c r="L7677">
        <v>1.883846153846154E-2</v>
      </c>
      <c r="M7677">
        <v>-0.73499387505102409</v>
      </c>
      <c r="N7677">
        <v>1.8311538461538469E-2</v>
      </c>
      <c r="O7677">
        <v>2.121403066582634</v>
      </c>
      <c r="P7677">
        <v>7249000</v>
      </c>
      <c r="Q7677">
        <v>8096999.9999999991</v>
      </c>
      <c r="R7677">
        <v>0.9</v>
      </c>
      <c r="S7677">
        <v>31.916999999999991</v>
      </c>
      <c r="T7677">
        <v>6.8539999999999992</v>
      </c>
      <c r="U7677">
        <v>17.5716</v>
      </c>
      <c r="V7677">
        <v>2.425305400408329</v>
      </c>
      <c r="AC7677">
        <v>2.8000000000000001E-2</v>
      </c>
      <c r="AD7677">
        <v>1.7999999999999999E-2</v>
      </c>
      <c r="AH7677" s="85">
        <f>IF(AND(M7677&lt;Variables!$G$6,M7677&gt;Variables!$G$5),0,1)</f>
        <v>1</v>
      </c>
      <c r="AI7677" s="85">
        <f t="shared" si="657"/>
        <v>0</v>
      </c>
      <c r="AJ7677" s="85">
        <f>IF(I7677&gt;Variables!$G$7,0,1)</f>
        <v>1</v>
      </c>
      <c r="AK7677" s="85">
        <f>IF(F7677&gt;Variables!$G$8,0,1)</f>
        <v>0</v>
      </c>
      <c r="AL7677" s="85">
        <f>IF(G7677&gt;Variables!$G$9,0,1)</f>
        <v>0</v>
      </c>
      <c r="AM7677" s="85">
        <f>IF(AND(K7677&gt;Variables!$G$10,K7677&lt;Variables!$G$11),0,1)</f>
        <v>0</v>
      </c>
      <c r="AN7677" s="103">
        <f>IF(H7677&lt;Variables!$G$13,1,0)</f>
        <v>1</v>
      </c>
      <c r="AO7677" s="101">
        <f>IF(R7677&lt;Variables!$G$12,0,1)</f>
        <v>0</v>
      </c>
      <c r="AP7677" s="86">
        <f t="shared" si="658"/>
        <v>1</v>
      </c>
      <c r="AR7677">
        <v>0</v>
      </c>
      <c r="AS7677">
        <v>0</v>
      </c>
      <c r="AT7677">
        <v>1</v>
      </c>
      <c r="AU7677">
        <v>0</v>
      </c>
      <c r="BA7677">
        <v>-2.25</v>
      </c>
    </row>
    <row r="7678" spans="3:53" ht="12.75" x14ac:dyDescent="0.2">
      <c r="C7678" t="s">
        <v>1139</v>
      </c>
      <c r="D7678" t="s">
        <v>117</v>
      </c>
      <c r="E7678">
        <v>29.8</v>
      </c>
      <c r="F7678">
        <v>7.44</v>
      </c>
      <c r="G7678">
        <v>5.95</v>
      </c>
      <c r="H7678">
        <v>3970</v>
      </c>
      <c r="I7678">
        <v>-0.29699999999999999</v>
      </c>
      <c r="J7678" t="s">
        <v>78</v>
      </c>
      <c r="K7678">
        <v>48.74</v>
      </c>
      <c r="L7678">
        <v>29.856549999999999</v>
      </c>
      <c r="M7678">
        <v>0.14552920548422371</v>
      </c>
      <c r="N7678">
        <v>30.121168000000001</v>
      </c>
      <c r="O7678">
        <v>-0.73426103529584985</v>
      </c>
      <c r="P7678">
        <v>6917000</v>
      </c>
      <c r="Q7678">
        <v>15376000</v>
      </c>
      <c r="R7678">
        <v>0.45</v>
      </c>
      <c r="S7678">
        <v>31.916999999999991</v>
      </c>
      <c r="T7678">
        <v>6.8539999999999992</v>
      </c>
      <c r="U7678">
        <v>17.5716</v>
      </c>
      <c r="V7678">
        <v>2.3506922039726619</v>
      </c>
      <c r="AC7678">
        <v>30.18</v>
      </c>
      <c r="AD7678">
        <v>29.27</v>
      </c>
      <c r="AH7678" s="85">
        <f>IF(AND(M7678&lt;Variables!$G$6,M7678&gt;Variables!$G$5),0,1)</f>
        <v>1</v>
      </c>
      <c r="AI7678" s="85">
        <f t="shared" si="657"/>
        <v>1</v>
      </c>
      <c r="AJ7678" s="85">
        <f>IF(I7678&gt;Variables!$G$7,0,1)</f>
        <v>1</v>
      </c>
      <c r="AK7678" s="85">
        <f>IF(F7678&gt;Variables!$G$8,0,1)</f>
        <v>1</v>
      </c>
      <c r="AL7678" s="85">
        <f>IF(G7678&gt;Variables!$G$9,0,1)</f>
        <v>1</v>
      </c>
      <c r="AM7678" s="85">
        <f>IF(AND(K7678&gt;Variables!$G$10,K7678&lt;Variables!$G$11),0,1)</f>
        <v>1</v>
      </c>
      <c r="AN7678" s="103">
        <f>IF(H7678&lt;Variables!$G$13,1,0)</f>
        <v>0</v>
      </c>
      <c r="AO7678" s="101">
        <f>IF(R7678&lt;Variables!$G$12,0,1)</f>
        <v>0</v>
      </c>
      <c r="AP7678" s="86">
        <f t="shared" si="658"/>
        <v>1</v>
      </c>
      <c r="AR7678">
        <v>1</v>
      </c>
      <c r="AS7678">
        <v>0</v>
      </c>
      <c r="AT7678">
        <v>0</v>
      </c>
      <c r="AU7678">
        <v>0</v>
      </c>
      <c r="BA7678">
        <v>0.91</v>
      </c>
    </row>
    <row r="7679" spans="3:53" ht="12.75" x14ac:dyDescent="0.2">
      <c r="C7679" t="s">
        <v>1139</v>
      </c>
      <c r="D7679" t="s">
        <v>1105</v>
      </c>
      <c r="E7679">
        <v>0.22</v>
      </c>
      <c r="F7679">
        <v>8.6999999999999993</v>
      </c>
      <c r="G7679">
        <v>22.88</v>
      </c>
      <c r="H7679">
        <v>-99999</v>
      </c>
      <c r="I7679">
        <v>1491.2660000000001</v>
      </c>
      <c r="J7679" t="s">
        <v>78</v>
      </c>
      <c r="K7679">
        <v>49.81</v>
      </c>
      <c r="L7679">
        <v>0.23796</v>
      </c>
      <c r="M7679">
        <v>9.220036981005217</v>
      </c>
      <c r="N7679">
        <v>0.2399785714285714</v>
      </c>
      <c r="O7679">
        <v>8.3013364288478222</v>
      </c>
      <c r="P7679">
        <v>181560</v>
      </c>
      <c r="Q7679">
        <v>1371</v>
      </c>
      <c r="R7679">
        <v>132.43</v>
      </c>
      <c r="S7679">
        <v>31.916999999999991</v>
      </c>
      <c r="T7679">
        <v>6.8539999999999992</v>
      </c>
      <c r="U7679">
        <v>17.5716</v>
      </c>
      <c r="V7679">
        <v>2.1303698571860821</v>
      </c>
      <c r="AC7679">
        <v>0.25990000000000002</v>
      </c>
      <c r="AD7679">
        <v>0.2</v>
      </c>
      <c r="AH7679" s="85">
        <f>IF(AND(M7679&lt;Variables!$G$6,M7679&gt;Variables!$G$5),0,1)</f>
        <v>1</v>
      </c>
      <c r="AI7679" s="85">
        <f t="shared" si="657"/>
        <v>1</v>
      </c>
      <c r="AJ7679" s="85">
        <f>IF(I7679&gt;Variables!$G$7,0,1)</f>
        <v>0</v>
      </c>
      <c r="AK7679" s="85">
        <f>IF(F7679&gt;Variables!$G$8,0,1)</f>
        <v>1</v>
      </c>
      <c r="AL7679" s="85">
        <f>IF(G7679&gt;Variables!$G$9,0,1)</f>
        <v>0</v>
      </c>
      <c r="AM7679" s="85">
        <f>IF(AND(K7679&gt;Variables!$G$10,K7679&lt;Variables!$G$11),0,1)</f>
        <v>1</v>
      </c>
      <c r="AN7679" s="103">
        <f>IF(H7679&lt;Variables!$G$13,1,0)</f>
        <v>1</v>
      </c>
      <c r="AO7679" s="101">
        <f>IF(R7679&lt;Variables!$G$12,0,1)</f>
        <v>1</v>
      </c>
      <c r="AP7679" s="86">
        <f t="shared" si="658"/>
        <v>1</v>
      </c>
      <c r="AR7679">
        <v>0</v>
      </c>
      <c r="AS7679">
        <v>0</v>
      </c>
      <c r="AT7679">
        <v>1</v>
      </c>
      <c r="AU7679">
        <v>0</v>
      </c>
      <c r="BA7679">
        <v>-2.25</v>
      </c>
    </row>
    <row r="7680" spans="3:53" ht="12.75" x14ac:dyDescent="0.2">
      <c r="C7680" t="s">
        <v>1139</v>
      </c>
      <c r="D7680" t="s">
        <v>1111</v>
      </c>
      <c r="E7680">
        <v>36.32</v>
      </c>
      <c r="F7680">
        <v>8.09</v>
      </c>
      <c r="G7680">
        <v>6.69</v>
      </c>
      <c r="H7680">
        <v>2530</v>
      </c>
      <c r="I7680">
        <v>70.113</v>
      </c>
      <c r="J7680" t="s">
        <v>78</v>
      </c>
      <c r="K7680">
        <v>68.150000000000006</v>
      </c>
      <c r="L7680">
        <v>36.076388888888893</v>
      </c>
      <c r="M7680">
        <v>0.55052935514918677</v>
      </c>
      <c r="N7680">
        <v>36.008397826086963</v>
      </c>
      <c r="O7680">
        <v>0.7403888815066656</v>
      </c>
      <c r="P7680">
        <v>389461</v>
      </c>
      <c r="Q7680">
        <v>720581</v>
      </c>
      <c r="R7680">
        <v>0.54</v>
      </c>
      <c r="S7680">
        <v>31.916999999999991</v>
      </c>
      <c r="T7680">
        <v>6.8539999999999992</v>
      </c>
      <c r="U7680">
        <v>17.5716</v>
      </c>
      <c r="V7680">
        <v>2.5118630294513959</v>
      </c>
      <c r="AC7680">
        <v>37.44</v>
      </c>
      <c r="AD7680">
        <v>36</v>
      </c>
      <c r="AH7680" s="85">
        <f>IF(AND(M7680&lt;Variables!$G$6,M7680&gt;Variables!$G$5),0,1)</f>
        <v>1</v>
      </c>
      <c r="AI7680" s="85">
        <f t="shared" si="657"/>
        <v>0</v>
      </c>
      <c r="AJ7680" s="85">
        <f>IF(I7680&gt;Variables!$G$7,0,1)</f>
        <v>0</v>
      </c>
      <c r="AK7680" s="85">
        <f>IF(F7680&gt;Variables!$G$8,0,1)</f>
        <v>1</v>
      </c>
      <c r="AL7680" s="85">
        <f>IF(G7680&gt;Variables!$G$9,0,1)</f>
        <v>1</v>
      </c>
      <c r="AM7680" s="85">
        <f>IF(AND(K7680&gt;Variables!$G$10,K7680&lt;Variables!$G$11),0,1)</f>
        <v>0</v>
      </c>
      <c r="AN7680" s="103">
        <f>IF(H7680&lt;Variables!$G$13,1,0)</f>
        <v>0</v>
      </c>
      <c r="AO7680" s="101">
        <f>IF(R7680&lt;Variables!$G$12,0,1)</f>
        <v>0</v>
      </c>
      <c r="AP7680" s="86">
        <f t="shared" si="658"/>
        <v>1</v>
      </c>
      <c r="AR7680">
        <v>0</v>
      </c>
      <c r="AS7680">
        <v>1</v>
      </c>
      <c r="AT7680">
        <v>0</v>
      </c>
      <c r="AU7680">
        <v>0</v>
      </c>
      <c r="BA7680">
        <v>0.54</v>
      </c>
    </row>
    <row r="7681" spans="3:53" ht="12.75" x14ac:dyDescent="0.2">
      <c r="C7681" t="s">
        <v>1139</v>
      </c>
      <c r="D7681" t="s">
        <v>934</v>
      </c>
      <c r="E7681">
        <v>48.3</v>
      </c>
      <c r="F7681">
        <v>7.71</v>
      </c>
      <c r="G7681">
        <v>7.01</v>
      </c>
      <c r="H7681">
        <v>9240</v>
      </c>
      <c r="I7681">
        <v>16.004000000000001</v>
      </c>
      <c r="J7681" t="s">
        <v>78</v>
      </c>
      <c r="K7681">
        <v>71.86</v>
      </c>
      <c r="L7681">
        <v>47.829894444444442</v>
      </c>
      <c r="M7681">
        <v>1.1501291440116419</v>
      </c>
      <c r="N7681">
        <v>47.366934042553197</v>
      </c>
      <c r="O7681">
        <v>2.1387619399995241</v>
      </c>
      <c r="P7681">
        <v>233054</v>
      </c>
      <c r="Q7681">
        <v>1745000</v>
      </c>
      <c r="R7681">
        <v>0.13</v>
      </c>
      <c r="S7681">
        <v>31.916999999999991</v>
      </c>
      <c r="T7681">
        <v>6.8539999999999992</v>
      </c>
      <c r="U7681">
        <v>17.5716</v>
      </c>
      <c r="V7681">
        <v>2.4909566571772799</v>
      </c>
      <c r="AC7681">
        <v>50</v>
      </c>
      <c r="AD7681">
        <v>48.08</v>
      </c>
      <c r="AH7681" s="85">
        <f>IF(AND(M7681&lt;Variables!$G$6,M7681&gt;Variables!$G$5),0,1)</f>
        <v>1</v>
      </c>
      <c r="AI7681" s="85">
        <f t="shared" si="657"/>
        <v>0</v>
      </c>
      <c r="AJ7681" s="85">
        <f>IF(I7681&gt;Variables!$G$7,0,1)</f>
        <v>0</v>
      </c>
      <c r="AK7681" s="85">
        <f>IF(F7681&gt;Variables!$G$8,0,1)</f>
        <v>1</v>
      </c>
      <c r="AL7681" s="85">
        <f>IF(G7681&gt;Variables!$G$9,0,1)</f>
        <v>1</v>
      </c>
      <c r="AM7681" s="85">
        <f>IF(AND(K7681&gt;Variables!$G$10,K7681&lt;Variables!$G$11),0,1)</f>
        <v>0</v>
      </c>
      <c r="AN7681" s="103">
        <f>IF(H7681&lt;Variables!$G$13,1,0)</f>
        <v>0</v>
      </c>
      <c r="AO7681" s="101">
        <f>IF(R7681&lt;Variables!$G$12,0,1)</f>
        <v>0</v>
      </c>
      <c r="AP7681" s="86">
        <f t="shared" si="658"/>
        <v>1</v>
      </c>
      <c r="AR7681">
        <v>1</v>
      </c>
      <c r="AS7681">
        <v>0</v>
      </c>
      <c r="AT7681">
        <v>0</v>
      </c>
      <c r="AU7681">
        <v>0</v>
      </c>
      <c r="BA7681">
        <v>1.46</v>
      </c>
    </row>
    <row r="7682" spans="3:53" ht="12.75" x14ac:dyDescent="0.2">
      <c r="C7682" t="s">
        <v>1139</v>
      </c>
      <c r="D7682" t="s">
        <v>880</v>
      </c>
      <c r="E7682">
        <v>46.91</v>
      </c>
      <c r="F7682">
        <v>7.59</v>
      </c>
      <c r="G7682">
        <v>1.1200000000000001</v>
      </c>
      <c r="H7682">
        <v>6210</v>
      </c>
      <c r="I7682">
        <v>68241.475999999995</v>
      </c>
      <c r="J7682" t="s">
        <v>78</v>
      </c>
      <c r="K7682">
        <v>37.71</v>
      </c>
      <c r="L7682">
        <v>47.538647368421053</v>
      </c>
      <c r="M7682">
        <v>-1.2592856582173551</v>
      </c>
      <c r="N7682">
        <v>47.936999999999998</v>
      </c>
      <c r="O7682">
        <v>-2.0798130880113481</v>
      </c>
      <c r="P7682">
        <v>1094000</v>
      </c>
      <c r="Q7682">
        <v>1262000</v>
      </c>
      <c r="R7682">
        <v>0.87</v>
      </c>
      <c r="S7682">
        <v>31.916999999999991</v>
      </c>
      <c r="T7682">
        <v>6.8539999999999992</v>
      </c>
      <c r="U7682">
        <v>17.5716</v>
      </c>
      <c r="V7682">
        <v>2.2277205464179999</v>
      </c>
      <c r="AC7682">
        <v>49.145000000000003</v>
      </c>
      <c r="AD7682">
        <v>45.11</v>
      </c>
      <c r="AH7682" s="85">
        <f>IF(AND(M7682&lt;Variables!$G$6,M7682&gt;Variables!$G$5),0,1)</f>
        <v>1</v>
      </c>
      <c r="AI7682" s="85">
        <f t="shared" si="657"/>
        <v>1</v>
      </c>
      <c r="AJ7682" s="85">
        <f>IF(I7682&gt;Variables!$G$7,0,1)</f>
        <v>0</v>
      </c>
      <c r="AK7682" s="85">
        <f>IF(F7682&gt;Variables!$G$8,0,1)</f>
        <v>1</v>
      </c>
      <c r="AL7682" s="85">
        <f>IF(G7682&gt;Variables!$G$9,0,1)</f>
        <v>1</v>
      </c>
      <c r="AM7682" s="85">
        <f>IF(AND(K7682&gt;Variables!$G$10,K7682&lt;Variables!$G$11),0,1)</f>
        <v>1</v>
      </c>
      <c r="AN7682" s="103">
        <f>IF(H7682&lt;Variables!$G$13,1,0)</f>
        <v>0</v>
      </c>
      <c r="AO7682" s="101">
        <f>IF(R7682&lt;Variables!$G$12,0,1)</f>
        <v>0</v>
      </c>
      <c r="AP7682" s="86">
        <f t="shared" si="658"/>
        <v>1</v>
      </c>
      <c r="AR7682">
        <v>1</v>
      </c>
      <c r="AS7682">
        <v>0</v>
      </c>
      <c r="AT7682">
        <v>0</v>
      </c>
      <c r="AU7682">
        <v>0</v>
      </c>
      <c r="BA7682">
        <v>2</v>
      </c>
    </row>
    <row r="7683" spans="3:53" ht="12.75" x14ac:dyDescent="0.2">
      <c r="C7683" t="s">
        <v>1139</v>
      </c>
      <c r="D7683" t="s">
        <v>892</v>
      </c>
      <c r="E7683">
        <v>77.239999999999995</v>
      </c>
      <c r="F7683">
        <v>16.32</v>
      </c>
      <c r="G7683">
        <v>12.14</v>
      </c>
      <c r="H7683">
        <v>2570</v>
      </c>
      <c r="I7683">
        <v>17.847999999999999</v>
      </c>
      <c r="J7683" t="s">
        <v>78</v>
      </c>
      <c r="K7683">
        <v>48.7</v>
      </c>
      <c r="L7683">
        <v>77.914905000000019</v>
      </c>
      <c r="M7683">
        <v>-0.82128701818992511</v>
      </c>
      <c r="N7683">
        <v>76.695836</v>
      </c>
      <c r="O7683">
        <v>0.75514399504036411</v>
      </c>
      <c r="P7683">
        <v>3162000</v>
      </c>
      <c r="Q7683">
        <v>1767000</v>
      </c>
      <c r="R7683">
        <v>1.79</v>
      </c>
      <c r="S7683">
        <v>31.916999999999991</v>
      </c>
      <c r="T7683">
        <v>6.8539999999999992</v>
      </c>
      <c r="U7683">
        <v>17.5716</v>
      </c>
      <c r="V7683">
        <v>2.3718020224918459</v>
      </c>
      <c r="AC7683">
        <v>86.92</v>
      </c>
      <c r="AD7683">
        <v>74.400000000000006</v>
      </c>
      <c r="AH7683" s="85">
        <f>IF(AND(M7683&lt;Variables!$G$6,M7683&gt;Variables!$G$5),0,1)</f>
        <v>1</v>
      </c>
      <c r="AI7683" s="85">
        <f t="shared" si="657"/>
        <v>0</v>
      </c>
      <c r="AJ7683" s="85">
        <f>IF(I7683&gt;Variables!$G$7,0,1)</f>
        <v>0</v>
      </c>
      <c r="AK7683" s="85">
        <f>IF(F7683&gt;Variables!$G$8,0,1)</f>
        <v>0</v>
      </c>
      <c r="AL7683" s="85">
        <f>IF(G7683&gt;Variables!$G$9,0,1)</f>
        <v>0</v>
      </c>
      <c r="AM7683" s="85">
        <f>IF(AND(K7683&gt;Variables!$G$10,K7683&lt;Variables!$G$11),0,1)</f>
        <v>1</v>
      </c>
      <c r="AN7683" s="103">
        <f>IF(H7683&lt;Variables!$G$13,1,0)</f>
        <v>0</v>
      </c>
      <c r="AO7683" s="101">
        <f>IF(R7683&lt;Variables!$G$12,0,1)</f>
        <v>0</v>
      </c>
      <c r="AP7683" s="86">
        <f t="shared" si="658"/>
        <v>1</v>
      </c>
      <c r="AR7683">
        <v>1</v>
      </c>
      <c r="AS7683">
        <v>0</v>
      </c>
      <c r="AT7683">
        <v>0</v>
      </c>
      <c r="AU7683">
        <v>0</v>
      </c>
      <c r="BA7683">
        <v>2</v>
      </c>
    </row>
    <row r="7684" spans="3:53" ht="12.75" x14ac:dyDescent="0.2">
      <c r="C7684" t="s">
        <v>1141</v>
      </c>
      <c r="D7684" t="s">
        <v>880</v>
      </c>
      <c r="E7684">
        <v>46.99</v>
      </c>
      <c r="F7684">
        <v>6.58</v>
      </c>
      <c r="G7684">
        <v>1.25</v>
      </c>
      <c r="H7684">
        <v>6210</v>
      </c>
      <c r="I7684">
        <v>68483.904999999999</v>
      </c>
      <c r="J7684" t="s">
        <v>78</v>
      </c>
      <c r="K7684">
        <v>43.78</v>
      </c>
      <c r="L7684">
        <v>47.078769999999999</v>
      </c>
      <c r="M7684">
        <v>-0.16731533130538179</v>
      </c>
      <c r="N7684">
        <v>47.728388000000002</v>
      </c>
      <c r="O7684">
        <v>-1.526110624142587</v>
      </c>
      <c r="P7684">
        <v>1112000</v>
      </c>
      <c r="Q7684">
        <v>1262000</v>
      </c>
      <c r="R7684">
        <v>0.88</v>
      </c>
      <c r="S7684">
        <v>32.034999999999997</v>
      </c>
      <c r="T7684">
        <v>6.9540000000000006</v>
      </c>
      <c r="U7684">
        <v>17.602399999999999</v>
      </c>
      <c r="V7684">
        <v>2.303905453084182</v>
      </c>
      <c r="AC7684">
        <v>49.145000000000003</v>
      </c>
      <c r="AD7684">
        <v>45.11</v>
      </c>
      <c r="AH7684" s="85">
        <f>IF(AND(M7684&lt;Variables!$G$6,M7684&gt;Variables!$G$5),0,1)</f>
        <v>1</v>
      </c>
      <c r="AI7684" s="85">
        <f t="shared" si="657"/>
        <v>1</v>
      </c>
      <c r="AJ7684" s="85">
        <f>IF(I7684&gt;Variables!$G$7,0,1)</f>
        <v>0</v>
      </c>
      <c r="AK7684" s="85">
        <f>IF(F7684&gt;Variables!$G$8,0,1)</f>
        <v>1</v>
      </c>
      <c r="AL7684" s="85">
        <f>IF(G7684&gt;Variables!$G$9,0,1)</f>
        <v>1</v>
      </c>
      <c r="AM7684" s="85">
        <f>IF(AND(K7684&gt;Variables!$G$10,K7684&lt;Variables!$G$11),0,1)</f>
        <v>1</v>
      </c>
      <c r="AN7684" s="103">
        <f>IF(H7684&lt;Variables!$G$13,1,0)</f>
        <v>0</v>
      </c>
      <c r="AO7684" s="101">
        <f>IF(R7684&lt;Variables!$G$12,0,1)</f>
        <v>0</v>
      </c>
      <c r="AP7684" s="86">
        <f t="shared" si="658"/>
        <v>1</v>
      </c>
      <c r="AR7684">
        <v>1</v>
      </c>
      <c r="AS7684">
        <v>0</v>
      </c>
      <c r="AT7684">
        <v>0</v>
      </c>
      <c r="AU7684">
        <v>0</v>
      </c>
      <c r="BA7684">
        <v>2</v>
      </c>
    </row>
    <row r="7685" spans="3:53" ht="12.75" x14ac:dyDescent="0.2">
      <c r="C7685" t="s">
        <v>1141</v>
      </c>
      <c r="D7685" t="s">
        <v>1070</v>
      </c>
      <c r="E7685">
        <v>3.6</v>
      </c>
      <c r="F7685">
        <v>22.42</v>
      </c>
      <c r="G7685">
        <v>28.55</v>
      </c>
      <c r="H7685">
        <v>174.75</v>
      </c>
      <c r="I7685">
        <v>-13.859</v>
      </c>
      <c r="J7685" t="s">
        <v>78</v>
      </c>
      <c r="K7685">
        <v>62.6</v>
      </c>
      <c r="L7685">
        <v>3.5155050000000001</v>
      </c>
      <c r="M7685">
        <v>2.3892726649514029</v>
      </c>
      <c r="N7685">
        <v>3.3547440000000011</v>
      </c>
      <c r="O7685">
        <v>7.2958175050018514</v>
      </c>
      <c r="P7685">
        <v>6220000</v>
      </c>
      <c r="Q7685">
        <v>579670</v>
      </c>
      <c r="R7685">
        <v>10.73</v>
      </c>
      <c r="S7685">
        <v>32.034999999999997</v>
      </c>
      <c r="T7685">
        <v>6.9540000000000006</v>
      </c>
      <c r="U7685">
        <v>17.602399999999999</v>
      </c>
      <c r="V7685">
        <v>2.3484721455608799</v>
      </c>
      <c r="AC7685">
        <v>3.79</v>
      </c>
      <c r="AD7685">
        <v>3.31</v>
      </c>
      <c r="AH7685" s="85">
        <f>IF(AND(M7685&lt;Variables!$G$6,M7685&gt;Variables!$G$5),0,1)</f>
        <v>1</v>
      </c>
      <c r="AI7685" s="85">
        <f t="shared" si="657"/>
        <v>0</v>
      </c>
      <c r="AJ7685" s="85">
        <f>IF(I7685&gt;Variables!$G$7,0,1)</f>
        <v>1</v>
      </c>
      <c r="AK7685" s="85">
        <f>IF(F7685&gt;Variables!$G$8,0,1)</f>
        <v>0</v>
      </c>
      <c r="AL7685" s="85">
        <f>IF(G7685&gt;Variables!$G$9,0,1)</f>
        <v>0</v>
      </c>
      <c r="AM7685" s="85">
        <f>IF(AND(K7685&gt;Variables!$G$10,K7685&lt;Variables!$G$11),0,1)</f>
        <v>0</v>
      </c>
      <c r="AN7685" s="103">
        <f>IF(H7685&lt;Variables!$G$13,1,0)</f>
        <v>1</v>
      </c>
      <c r="AO7685" s="101">
        <f>IF(R7685&lt;Variables!$G$12,0,1)</f>
        <v>1</v>
      </c>
      <c r="AP7685" s="86">
        <f t="shared" si="658"/>
        <v>1</v>
      </c>
      <c r="AR7685">
        <v>0</v>
      </c>
      <c r="AS7685">
        <v>0</v>
      </c>
      <c r="AT7685">
        <v>1</v>
      </c>
      <c r="AU7685">
        <v>0</v>
      </c>
      <c r="BA7685">
        <v>-2.25</v>
      </c>
    </row>
    <row r="7686" spans="3:53" ht="12.75" x14ac:dyDescent="0.2">
      <c r="C7686" t="s">
        <v>1141</v>
      </c>
      <c r="D7686" t="s">
        <v>186</v>
      </c>
      <c r="E7686">
        <v>27.5</v>
      </c>
      <c r="F7686">
        <v>6.9</v>
      </c>
      <c r="G7686">
        <v>5.58</v>
      </c>
      <c r="H7686">
        <v>3440</v>
      </c>
      <c r="I7686">
        <v>30.244</v>
      </c>
      <c r="J7686" t="s">
        <v>78</v>
      </c>
      <c r="K7686">
        <v>55.93</v>
      </c>
      <c r="L7686">
        <v>27.27099500000001</v>
      </c>
      <c r="M7686">
        <v>0.65639335858480019</v>
      </c>
      <c r="N7686">
        <v>27.443805999999999</v>
      </c>
      <c r="O7686">
        <v>2.2569755813026442E-2</v>
      </c>
      <c r="P7686">
        <v>4326000</v>
      </c>
      <c r="Q7686">
        <v>9239000</v>
      </c>
      <c r="R7686">
        <v>0.47</v>
      </c>
      <c r="S7686">
        <v>32.034999999999997</v>
      </c>
      <c r="T7686">
        <v>6.9540000000000006</v>
      </c>
      <c r="U7686">
        <v>17.602399999999999</v>
      </c>
      <c r="V7686">
        <v>2.4001272850406088</v>
      </c>
      <c r="AC7686">
        <v>28.75</v>
      </c>
      <c r="AD7686">
        <v>27.38</v>
      </c>
      <c r="AH7686" s="85">
        <f>IF(AND(M7686&lt;Variables!$G$6,M7686&gt;Variables!$G$5),0,1)</f>
        <v>1</v>
      </c>
      <c r="AI7686" s="85">
        <f t="shared" si="657"/>
        <v>1</v>
      </c>
      <c r="AJ7686" s="85">
        <f>IF(I7686&gt;Variables!$G$7,0,1)</f>
        <v>0</v>
      </c>
      <c r="AK7686" s="85">
        <f>IF(F7686&gt;Variables!$G$8,0,1)</f>
        <v>1</v>
      </c>
      <c r="AL7686" s="85">
        <f>IF(G7686&gt;Variables!$G$9,0,1)</f>
        <v>1</v>
      </c>
      <c r="AM7686" s="85">
        <f>IF(AND(K7686&gt;Variables!$G$10,K7686&lt;Variables!$G$11),0,1)</f>
        <v>0</v>
      </c>
      <c r="AN7686" s="103">
        <f>IF(H7686&lt;Variables!$G$13,1,0)</f>
        <v>0</v>
      </c>
      <c r="AO7686" s="101">
        <f>IF(R7686&lt;Variables!$G$12,0,1)</f>
        <v>0</v>
      </c>
      <c r="AP7686" s="86">
        <f t="shared" si="658"/>
        <v>1</v>
      </c>
      <c r="AR7686">
        <v>1</v>
      </c>
      <c r="AS7686">
        <v>0</v>
      </c>
      <c r="AT7686">
        <v>0</v>
      </c>
      <c r="AU7686">
        <v>0</v>
      </c>
      <c r="BA7686">
        <v>2</v>
      </c>
    </row>
    <row r="7687" spans="3:53" ht="12.75" x14ac:dyDescent="0.2">
      <c r="C7687" t="s">
        <v>1141</v>
      </c>
      <c r="D7687" t="s">
        <v>255</v>
      </c>
      <c r="E7687">
        <v>8.69</v>
      </c>
      <c r="F7687">
        <v>24.69</v>
      </c>
      <c r="G7687">
        <v>16.07</v>
      </c>
      <c r="H7687">
        <v>902.13</v>
      </c>
      <c r="I7687">
        <v>17.951000000000001</v>
      </c>
      <c r="J7687" t="s">
        <v>78</v>
      </c>
      <c r="K7687">
        <v>27.13</v>
      </c>
      <c r="L7687">
        <v>9.2533349999999999</v>
      </c>
      <c r="M7687">
        <v>-5.5475674446024019</v>
      </c>
      <c r="N7687">
        <v>9.4547340000000002</v>
      </c>
      <c r="O7687">
        <v>-7.5595357838729251</v>
      </c>
      <c r="P7687">
        <v>62610000</v>
      </c>
      <c r="Q7687">
        <v>6960000</v>
      </c>
      <c r="R7687">
        <v>9</v>
      </c>
      <c r="S7687">
        <v>32.034999999999997</v>
      </c>
      <c r="T7687">
        <v>6.9540000000000006</v>
      </c>
      <c r="U7687">
        <v>17.602399999999999</v>
      </c>
      <c r="V7687">
        <v>1.9078947123407941</v>
      </c>
      <c r="AC7687">
        <v>9.2799999999999994</v>
      </c>
      <c r="AD7687">
        <v>8.33</v>
      </c>
      <c r="AH7687" s="85">
        <f>IF(AND(M7687&lt;Variables!$G$6,M7687&gt;Variables!$G$5),0,1)</f>
        <v>1</v>
      </c>
      <c r="AI7687" s="85">
        <f t="shared" si="657"/>
        <v>1</v>
      </c>
      <c r="AJ7687" s="85">
        <f>IF(I7687&gt;Variables!$G$7,0,1)</f>
        <v>0</v>
      </c>
      <c r="AK7687" s="85">
        <f>IF(F7687&gt;Variables!$G$8,0,1)</f>
        <v>0</v>
      </c>
      <c r="AL7687" s="85">
        <f>IF(G7687&gt;Variables!$G$9,0,1)</f>
        <v>0</v>
      </c>
      <c r="AM7687" s="85">
        <f>IF(AND(K7687&gt;Variables!$G$10,K7687&lt;Variables!$G$11),0,1)</f>
        <v>1</v>
      </c>
      <c r="AN7687" s="103">
        <f>IF(H7687&lt;Variables!$G$13,1,0)</f>
        <v>1</v>
      </c>
      <c r="AO7687" s="101">
        <f>IF(R7687&lt;Variables!$G$12,0,1)</f>
        <v>1</v>
      </c>
      <c r="AP7687" s="86">
        <f t="shared" si="658"/>
        <v>1</v>
      </c>
      <c r="AR7687">
        <v>1</v>
      </c>
      <c r="AS7687">
        <v>0</v>
      </c>
      <c r="AT7687">
        <v>0</v>
      </c>
      <c r="AU7687">
        <v>0</v>
      </c>
      <c r="BA7687">
        <v>2</v>
      </c>
    </row>
    <row r="7688" spans="3:53" ht="12.75" x14ac:dyDescent="0.2">
      <c r="C7688" t="s">
        <v>1141</v>
      </c>
      <c r="D7688" t="s">
        <v>934</v>
      </c>
      <c r="E7688">
        <v>48.5</v>
      </c>
      <c r="F7688">
        <v>7.51</v>
      </c>
      <c r="G7688">
        <v>7.1</v>
      </c>
      <c r="H7688">
        <v>9240</v>
      </c>
      <c r="I7688">
        <v>16.036999999999999</v>
      </c>
      <c r="J7688" t="s">
        <v>78</v>
      </c>
      <c r="K7688">
        <v>66.02</v>
      </c>
      <c r="L7688">
        <v>48.084927777777779</v>
      </c>
      <c r="M7688">
        <v>0.69683420087629855</v>
      </c>
      <c r="N7688">
        <v>47.527680851063828</v>
      </c>
      <c r="O7688">
        <v>1.877472523291011</v>
      </c>
      <c r="P7688">
        <v>251458</v>
      </c>
      <c r="Q7688">
        <v>1745000</v>
      </c>
      <c r="R7688">
        <v>0.14000000000000001</v>
      </c>
      <c r="S7688">
        <v>32.034999999999997</v>
      </c>
      <c r="T7688">
        <v>6.9540000000000006</v>
      </c>
      <c r="U7688">
        <v>17.602399999999999</v>
      </c>
      <c r="V7688">
        <v>2.4826099468796818</v>
      </c>
      <c r="AC7688">
        <v>50</v>
      </c>
      <c r="AD7688">
        <v>48.35</v>
      </c>
      <c r="AH7688" s="85">
        <f>IF(AND(M7688&lt;Variables!$G$6,M7688&gt;Variables!$G$5),0,1)</f>
        <v>1</v>
      </c>
      <c r="AI7688" s="85">
        <f t="shared" si="657"/>
        <v>0</v>
      </c>
      <c r="AJ7688" s="85">
        <f>IF(I7688&gt;Variables!$G$7,0,1)</f>
        <v>0</v>
      </c>
      <c r="AK7688" s="85">
        <f>IF(F7688&gt;Variables!$G$8,0,1)</f>
        <v>1</v>
      </c>
      <c r="AL7688" s="85">
        <f>IF(G7688&gt;Variables!$G$9,0,1)</f>
        <v>1</v>
      </c>
      <c r="AM7688" s="85">
        <f>IF(AND(K7688&gt;Variables!$G$10,K7688&lt;Variables!$G$11),0,1)</f>
        <v>0</v>
      </c>
      <c r="AN7688" s="103">
        <f>IF(H7688&lt;Variables!$G$13,1,0)</f>
        <v>0</v>
      </c>
      <c r="AO7688" s="101">
        <f>IF(R7688&lt;Variables!$G$12,0,1)</f>
        <v>0</v>
      </c>
      <c r="AP7688" s="86">
        <f t="shared" si="658"/>
        <v>1</v>
      </c>
      <c r="AR7688">
        <v>0</v>
      </c>
      <c r="AS7688">
        <v>1</v>
      </c>
      <c r="AT7688">
        <v>0</v>
      </c>
      <c r="AU7688">
        <v>0</v>
      </c>
      <c r="BA7688">
        <v>0.92</v>
      </c>
    </row>
    <row r="7689" spans="3:53" ht="12.75" x14ac:dyDescent="0.2">
      <c r="C7689" t="s">
        <v>1141</v>
      </c>
      <c r="D7689" t="s">
        <v>364</v>
      </c>
      <c r="E7689">
        <v>18.93</v>
      </c>
      <c r="F7689">
        <v>7.25</v>
      </c>
      <c r="G7689">
        <v>0.05</v>
      </c>
      <c r="H7689">
        <v>12030</v>
      </c>
      <c r="I7689">
        <v>10.871</v>
      </c>
      <c r="J7689" t="s">
        <v>76</v>
      </c>
      <c r="K7689">
        <v>34.25</v>
      </c>
      <c r="L7689">
        <v>18.96393333333334</v>
      </c>
      <c r="M7689">
        <v>-0.17893615600141219</v>
      </c>
      <c r="N7689">
        <v>18.976062500000001</v>
      </c>
      <c r="O7689">
        <v>-0.2427400310259383</v>
      </c>
      <c r="P7689">
        <v>2042000</v>
      </c>
      <c r="Q7689">
        <v>702215</v>
      </c>
      <c r="R7689">
        <v>2.91</v>
      </c>
      <c r="S7689">
        <v>32.034999999999997</v>
      </c>
      <c r="T7689">
        <v>6.9540000000000006</v>
      </c>
      <c r="U7689">
        <v>17.602399999999999</v>
      </c>
      <c r="V7689">
        <v>2.2003432500641571</v>
      </c>
      <c r="AC7689">
        <v>18.96</v>
      </c>
      <c r="AD7689">
        <v>18.670000000000002</v>
      </c>
      <c r="AH7689" s="85">
        <f>IF(AND(M7689&lt;Variables!$G$6,M7689&gt;Variables!$G$5),0,1)</f>
        <v>1</v>
      </c>
      <c r="AI7689" s="85">
        <f t="shared" si="657"/>
        <v>1</v>
      </c>
      <c r="AJ7689" s="85">
        <f>IF(I7689&gt;Variables!$G$7,0,1)</f>
        <v>0</v>
      </c>
      <c r="AK7689" s="85">
        <f>IF(F7689&gt;Variables!$G$8,0,1)</f>
        <v>1</v>
      </c>
      <c r="AL7689" s="85">
        <f>IF(G7689&gt;Variables!$G$9,0,1)</f>
        <v>1</v>
      </c>
      <c r="AM7689" s="85">
        <f>IF(AND(K7689&gt;Variables!$G$10,K7689&lt;Variables!$G$11),0,1)</f>
        <v>1</v>
      </c>
      <c r="AN7689" s="103">
        <f>IF(H7689&lt;Variables!$G$13,1,0)</f>
        <v>0</v>
      </c>
      <c r="AO7689" s="101">
        <f>IF(R7689&lt;Variables!$G$12,0,1)</f>
        <v>1</v>
      </c>
      <c r="AP7689" s="86">
        <f t="shared" si="658"/>
        <v>0</v>
      </c>
      <c r="AR7689">
        <v>0</v>
      </c>
      <c r="AS7689">
        <v>0</v>
      </c>
      <c r="AT7689">
        <v>0</v>
      </c>
      <c r="AU7689">
        <v>1</v>
      </c>
      <c r="BA7689">
        <v>-0.93</v>
      </c>
    </row>
    <row r="7690" spans="3:53" ht="12.75" x14ac:dyDescent="0.2">
      <c r="C7690" t="s">
        <v>1141</v>
      </c>
      <c r="D7690" t="s">
        <v>1118</v>
      </c>
      <c r="E7690">
        <v>5</v>
      </c>
      <c r="F7690">
        <v>14.61</v>
      </c>
      <c r="G7690">
        <v>14.55</v>
      </c>
      <c r="H7690">
        <v>-99999</v>
      </c>
      <c r="I7690">
        <v>-1.2999999999999999E-2</v>
      </c>
      <c r="J7690" t="s">
        <v>76</v>
      </c>
      <c r="K7690">
        <v>53.48</v>
      </c>
      <c r="L7690">
        <v>5.0633333333333326</v>
      </c>
      <c r="M7690">
        <v>-1.2508229098090879</v>
      </c>
      <c r="N7690">
        <v>5.0617666666666672</v>
      </c>
      <c r="O7690">
        <v>-1.220259066333899</v>
      </c>
      <c r="P7690">
        <v>79530</v>
      </c>
      <c r="Q7690">
        <v>23565</v>
      </c>
      <c r="R7690">
        <v>3.37</v>
      </c>
      <c r="S7690">
        <v>32.034999999999997</v>
      </c>
      <c r="T7690">
        <v>6.9540000000000006</v>
      </c>
      <c r="U7690">
        <v>17.602399999999999</v>
      </c>
      <c r="V7690">
        <v>2.448145266096116</v>
      </c>
      <c r="AC7690">
        <v>8.75</v>
      </c>
      <c r="AD7690">
        <v>4.9800000000000004</v>
      </c>
      <c r="AH7690" s="85">
        <f>IF(AND(M7690&lt;Variables!$G$6,M7690&gt;Variables!$G$5),0,1)</f>
        <v>1</v>
      </c>
      <c r="AI7690" s="85">
        <f t="shared" si="657"/>
        <v>0</v>
      </c>
      <c r="AJ7690" s="85">
        <f>IF(I7690&gt;Variables!$G$7,0,1)</f>
        <v>1</v>
      </c>
      <c r="AK7690" s="85">
        <f>IF(F7690&gt;Variables!$G$8,0,1)</f>
        <v>0</v>
      </c>
      <c r="AL7690" s="85">
        <f>IF(G7690&gt;Variables!$G$9,0,1)</f>
        <v>0</v>
      </c>
      <c r="AM7690" s="85">
        <f>IF(AND(K7690&gt;Variables!$G$10,K7690&lt;Variables!$G$11),0,1)</f>
        <v>0</v>
      </c>
      <c r="AN7690" s="103">
        <f>IF(H7690&lt;Variables!$G$13,1,0)</f>
        <v>1</v>
      </c>
      <c r="AO7690" s="101">
        <f>IF(R7690&lt;Variables!$G$12,0,1)</f>
        <v>1</v>
      </c>
      <c r="AP7690" s="86">
        <f t="shared" si="658"/>
        <v>0</v>
      </c>
      <c r="AR7690">
        <v>1</v>
      </c>
      <c r="AS7690">
        <v>0</v>
      </c>
      <c r="AT7690">
        <v>0</v>
      </c>
      <c r="AU7690">
        <v>0</v>
      </c>
      <c r="BA7690">
        <v>2</v>
      </c>
    </row>
    <row r="7691" spans="3:53" ht="12.75" x14ac:dyDescent="0.2">
      <c r="C7691" t="s">
        <v>1141</v>
      </c>
      <c r="D7691" t="s">
        <v>1107</v>
      </c>
      <c r="E7691">
        <v>3.58</v>
      </c>
      <c r="F7691">
        <v>29.16</v>
      </c>
      <c r="G7691">
        <v>-13.64</v>
      </c>
      <c r="H7691">
        <v>56.73</v>
      </c>
      <c r="I7691">
        <v>-75.709000000000003</v>
      </c>
      <c r="J7691" t="s">
        <v>76</v>
      </c>
      <c r="K7691">
        <v>56.27</v>
      </c>
      <c r="L7691">
        <v>3.581084999999999</v>
      </c>
      <c r="M7691">
        <v>0.80743685223892969</v>
      </c>
      <c r="N7691">
        <v>3.5028780000000008</v>
      </c>
      <c r="O7691">
        <v>3.058113928032864</v>
      </c>
      <c r="P7691">
        <v>33620000</v>
      </c>
      <c r="Q7691">
        <v>1410000</v>
      </c>
      <c r="R7691">
        <v>23.84</v>
      </c>
      <c r="S7691">
        <v>32.034999999999997</v>
      </c>
      <c r="T7691">
        <v>6.9540000000000006</v>
      </c>
      <c r="U7691">
        <v>17.602399999999999</v>
      </c>
      <c r="V7691">
        <v>2.3963429691062901</v>
      </c>
      <c r="AC7691">
        <v>3.62</v>
      </c>
      <c r="AD7691">
        <v>2.96</v>
      </c>
      <c r="AH7691" s="85">
        <f>IF(AND(M7691&lt;Variables!$G$6,M7691&gt;Variables!$G$5),0,1)</f>
        <v>1</v>
      </c>
      <c r="AI7691" s="85">
        <f t="shared" si="657"/>
        <v>0</v>
      </c>
      <c r="AJ7691" s="85">
        <f>IF(I7691&gt;Variables!$G$7,0,1)</f>
        <v>1</v>
      </c>
      <c r="AK7691" s="85">
        <f>IF(F7691&gt;Variables!$G$8,0,1)</f>
        <v>0</v>
      </c>
      <c r="AL7691" s="85">
        <f>IF(G7691&gt;Variables!$G$9,0,1)</f>
        <v>1</v>
      </c>
      <c r="AM7691" s="85">
        <f>IF(AND(K7691&gt;Variables!$G$10,K7691&lt;Variables!$G$11),0,1)</f>
        <v>0</v>
      </c>
      <c r="AN7691" s="103">
        <f>IF(H7691&lt;Variables!$G$13,1,0)</f>
        <v>1</v>
      </c>
      <c r="AO7691" s="101">
        <f>IF(R7691&lt;Variables!$G$12,0,1)</f>
        <v>1</v>
      </c>
      <c r="AP7691" s="86">
        <f t="shared" si="658"/>
        <v>0</v>
      </c>
      <c r="AR7691">
        <v>0</v>
      </c>
      <c r="AS7691">
        <v>0</v>
      </c>
      <c r="AT7691">
        <v>1</v>
      </c>
      <c r="AU7691">
        <v>0</v>
      </c>
      <c r="BA7691">
        <v>-2.25</v>
      </c>
    </row>
    <row r="7692" spans="3:53" ht="12.75" x14ac:dyDescent="0.2">
      <c r="C7692" t="s">
        <v>1141</v>
      </c>
      <c r="D7692" t="s">
        <v>1134</v>
      </c>
      <c r="E7692">
        <v>10.75</v>
      </c>
      <c r="F7692">
        <v>6.63</v>
      </c>
      <c r="G7692">
        <v>6.95</v>
      </c>
      <c r="H7692">
        <v>5330</v>
      </c>
      <c r="I7692">
        <v>1.7669999999999999</v>
      </c>
      <c r="J7692" t="s">
        <v>78</v>
      </c>
      <c r="K7692">
        <v>66.260000000000005</v>
      </c>
      <c r="L7692">
        <v>10.70789473684211</v>
      </c>
      <c r="M7692">
        <v>0.57999508478739759</v>
      </c>
      <c r="N7692">
        <v>10.6555</v>
      </c>
      <c r="O7692">
        <v>1.0745624325465679</v>
      </c>
      <c r="P7692">
        <v>954582</v>
      </c>
      <c r="Q7692">
        <v>2447000</v>
      </c>
      <c r="R7692">
        <v>0.39</v>
      </c>
      <c r="S7692">
        <v>32.034999999999997</v>
      </c>
      <c r="T7692">
        <v>6.9540000000000006</v>
      </c>
      <c r="U7692">
        <v>17.602399999999999</v>
      </c>
      <c r="V7692">
        <v>2.4931378082084059</v>
      </c>
      <c r="AC7692">
        <v>11.75</v>
      </c>
      <c r="AD7692">
        <v>10.63</v>
      </c>
      <c r="AH7692" s="85">
        <f>IF(AND(M7692&lt;Variables!$G$6,M7692&gt;Variables!$G$5),0,1)</f>
        <v>1</v>
      </c>
      <c r="AI7692" s="85">
        <f t="shared" si="657"/>
        <v>0</v>
      </c>
      <c r="AJ7692" s="85">
        <f>IF(I7692&gt;Variables!$G$7,0,1)</f>
        <v>0</v>
      </c>
      <c r="AK7692" s="85">
        <f>IF(F7692&gt;Variables!$G$8,0,1)</f>
        <v>1</v>
      </c>
      <c r="AL7692" s="85">
        <f>IF(G7692&gt;Variables!$G$9,0,1)</f>
        <v>1</v>
      </c>
      <c r="AM7692" s="85">
        <f>IF(AND(K7692&gt;Variables!$G$10,K7692&lt;Variables!$G$11),0,1)</f>
        <v>0</v>
      </c>
      <c r="AN7692" s="103">
        <f>IF(H7692&lt;Variables!$G$13,1,0)</f>
        <v>0</v>
      </c>
      <c r="AO7692" s="101">
        <f>IF(R7692&lt;Variables!$G$12,0,1)</f>
        <v>0</v>
      </c>
      <c r="AP7692" s="86">
        <f t="shared" si="658"/>
        <v>1</v>
      </c>
      <c r="AR7692">
        <v>1</v>
      </c>
      <c r="AS7692">
        <v>0</v>
      </c>
      <c r="AT7692">
        <v>0</v>
      </c>
      <c r="AU7692">
        <v>0</v>
      </c>
      <c r="BA7692">
        <v>1.37</v>
      </c>
    </row>
    <row r="7693" spans="3:53" ht="12.75" x14ac:dyDescent="0.2">
      <c r="C7693" t="s">
        <v>1141</v>
      </c>
      <c r="D7693" t="s">
        <v>1116</v>
      </c>
      <c r="E7693">
        <v>68.23</v>
      </c>
      <c r="F7693">
        <v>7.13</v>
      </c>
      <c r="G7693">
        <v>4.59</v>
      </c>
      <c r="H7693">
        <v>17900</v>
      </c>
      <c r="I7693">
        <v>-37.463999999999999</v>
      </c>
      <c r="J7693" t="s">
        <v>78</v>
      </c>
      <c r="K7693">
        <v>60.25</v>
      </c>
      <c r="L7693">
        <v>67.998329999999982</v>
      </c>
      <c r="M7693">
        <v>0.42893700477647739</v>
      </c>
      <c r="N7693">
        <v>67.757036000000014</v>
      </c>
      <c r="O7693">
        <v>0.78658104229941894</v>
      </c>
      <c r="P7693">
        <v>1968000</v>
      </c>
      <c r="Q7693">
        <v>2640000</v>
      </c>
      <c r="R7693">
        <v>0.75</v>
      </c>
      <c r="S7693">
        <v>32.034999999999997</v>
      </c>
      <c r="T7693">
        <v>6.9540000000000006</v>
      </c>
      <c r="U7693">
        <v>17.602399999999999</v>
      </c>
      <c r="V7693">
        <v>2.449340244660418</v>
      </c>
      <c r="AC7693">
        <v>68.89</v>
      </c>
      <c r="AD7693">
        <v>67.709999999999994</v>
      </c>
      <c r="AH7693" s="85">
        <f>IF(AND(M7693&lt;Variables!$G$6,M7693&gt;Variables!$G$5),0,1)</f>
        <v>1</v>
      </c>
      <c r="AI7693" s="85">
        <f t="shared" ref="AI7693:AI7756" si="659">IF(L7693&gt;N7693,0,1)</f>
        <v>0</v>
      </c>
      <c r="AJ7693" s="85">
        <f>IF(I7693&gt;Variables!$G$7,0,1)</f>
        <v>1</v>
      </c>
      <c r="AK7693" s="85">
        <f>IF(F7693&gt;Variables!$G$8,0,1)</f>
        <v>1</v>
      </c>
      <c r="AL7693" s="85">
        <f>IF(G7693&gt;Variables!$G$9,0,1)</f>
        <v>1</v>
      </c>
      <c r="AM7693" s="85">
        <f>IF(AND(K7693&gt;Variables!$G$10,K7693&lt;Variables!$G$11),0,1)</f>
        <v>0</v>
      </c>
      <c r="AN7693" s="103">
        <f>IF(H7693&lt;Variables!$G$13,1,0)</f>
        <v>0</v>
      </c>
      <c r="AO7693" s="101">
        <f>IF(R7693&lt;Variables!$G$12,0,1)</f>
        <v>0</v>
      </c>
      <c r="AP7693" s="86">
        <f t="shared" ref="AP7693:AP7756" si="660">IF(J7693="Pass", 0,1)</f>
        <v>1</v>
      </c>
      <c r="AR7693">
        <v>0</v>
      </c>
      <c r="AS7693">
        <v>1</v>
      </c>
      <c r="AT7693">
        <v>0</v>
      </c>
      <c r="AU7693">
        <v>0</v>
      </c>
      <c r="BA7693">
        <v>0.63</v>
      </c>
    </row>
    <row r="7694" spans="3:53" ht="12.75" x14ac:dyDescent="0.2">
      <c r="C7694" t="s">
        <v>1141</v>
      </c>
      <c r="D7694" t="s">
        <v>1132</v>
      </c>
      <c r="E7694">
        <v>3.24</v>
      </c>
      <c r="F7694">
        <v>27.31</v>
      </c>
      <c r="G7694">
        <v>22.6</v>
      </c>
      <c r="H7694">
        <v>144.41999999999999</v>
      </c>
      <c r="I7694">
        <v>-79.263999999999996</v>
      </c>
      <c r="J7694" t="s">
        <v>78</v>
      </c>
      <c r="K7694">
        <v>59.59</v>
      </c>
      <c r="L7694">
        <v>3.1220249999999998</v>
      </c>
      <c r="M7694">
        <v>2.4943746446617219</v>
      </c>
      <c r="N7694">
        <v>3.1667540000000001</v>
      </c>
      <c r="O7694">
        <v>1.0466869229501219</v>
      </c>
      <c r="P7694">
        <v>10040000</v>
      </c>
      <c r="Q7694">
        <v>1620000</v>
      </c>
      <c r="R7694">
        <v>6.2</v>
      </c>
      <c r="S7694">
        <v>32.034999999999997</v>
      </c>
      <c r="T7694">
        <v>6.9540000000000006</v>
      </c>
      <c r="U7694">
        <v>17.602399999999999</v>
      </c>
      <c r="V7694">
        <v>2.3324146586302161</v>
      </c>
      <c r="AC7694">
        <v>3.4</v>
      </c>
      <c r="AD7694">
        <v>2.82</v>
      </c>
      <c r="AH7694" s="85">
        <f>IF(AND(M7694&lt;Variables!$G$6,M7694&gt;Variables!$G$5),0,1)</f>
        <v>1</v>
      </c>
      <c r="AI7694" s="85">
        <f t="shared" si="659"/>
        <v>1</v>
      </c>
      <c r="AJ7694" s="85">
        <f>IF(I7694&gt;Variables!$G$7,0,1)</f>
        <v>1</v>
      </c>
      <c r="AK7694" s="85">
        <f>IF(F7694&gt;Variables!$G$8,0,1)</f>
        <v>0</v>
      </c>
      <c r="AL7694" s="85">
        <f>IF(G7694&gt;Variables!$G$9,0,1)</f>
        <v>0</v>
      </c>
      <c r="AM7694" s="85">
        <f>IF(AND(K7694&gt;Variables!$G$10,K7694&lt;Variables!$G$11),0,1)</f>
        <v>0</v>
      </c>
      <c r="AN7694" s="103">
        <f>IF(H7694&lt;Variables!$G$13,1,0)</f>
        <v>1</v>
      </c>
      <c r="AO7694" s="101">
        <f>IF(R7694&lt;Variables!$G$12,0,1)</f>
        <v>1</v>
      </c>
      <c r="AP7694" s="86">
        <f t="shared" si="660"/>
        <v>1</v>
      </c>
      <c r="AR7694">
        <v>1</v>
      </c>
      <c r="AS7694">
        <v>0</v>
      </c>
      <c r="AT7694">
        <v>0</v>
      </c>
      <c r="AU7694">
        <v>0</v>
      </c>
      <c r="BA7694">
        <v>2</v>
      </c>
    </row>
    <row r="7695" spans="3:53" ht="12.75" x14ac:dyDescent="0.2">
      <c r="C7695" t="s">
        <v>1141</v>
      </c>
      <c r="D7695" t="s">
        <v>488</v>
      </c>
      <c r="E7695">
        <v>25.26</v>
      </c>
      <c r="F7695">
        <v>6.67</v>
      </c>
      <c r="G7695">
        <v>1</v>
      </c>
      <c r="H7695">
        <v>4530</v>
      </c>
      <c r="I7695">
        <v>23.754999999999999</v>
      </c>
      <c r="J7695" t="s">
        <v>76</v>
      </c>
      <c r="K7695">
        <v>58.6</v>
      </c>
      <c r="L7695">
        <v>25.241150000000001</v>
      </c>
      <c r="M7695">
        <v>0.1935331789557988</v>
      </c>
      <c r="N7695">
        <v>25.069664</v>
      </c>
      <c r="O7695">
        <v>0.87889490660903802</v>
      </c>
      <c r="P7695">
        <v>3036000</v>
      </c>
      <c r="Q7695">
        <v>375971</v>
      </c>
      <c r="R7695">
        <v>8.08</v>
      </c>
      <c r="S7695">
        <v>32.034999999999997</v>
      </c>
      <c r="T7695">
        <v>6.9540000000000006</v>
      </c>
      <c r="U7695">
        <v>17.602399999999999</v>
      </c>
      <c r="V7695">
        <v>2.44625739248806</v>
      </c>
      <c r="AC7695">
        <v>26.25</v>
      </c>
      <c r="AD7695">
        <v>24.68</v>
      </c>
      <c r="AH7695" s="85">
        <f>IF(AND(M7695&lt;Variables!$G$6,M7695&gt;Variables!$G$5),0,1)</f>
        <v>1</v>
      </c>
      <c r="AI7695" s="85">
        <f t="shared" si="659"/>
        <v>0</v>
      </c>
      <c r="AJ7695" s="85">
        <f>IF(I7695&gt;Variables!$G$7,0,1)</f>
        <v>0</v>
      </c>
      <c r="AK7695" s="85">
        <f>IF(F7695&gt;Variables!$G$8,0,1)</f>
        <v>1</v>
      </c>
      <c r="AL7695" s="85">
        <f>IF(G7695&gt;Variables!$G$9,0,1)</f>
        <v>1</v>
      </c>
      <c r="AM7695" s="85">
        <f>IF(AND(K7695&gt;Variables!$G$10,K7695&lt;Variables!$G$11),0,1)</f>
        <v>0</v>
      </c>
      <c r="AN7695" s="103">
        <f>IF(H7695&lt;Variables!$G$13,1,0)</f>
        <v>0</v>
      </c>
      <c r="AO7695" s="101">
        <f>IF(R7695&lt;Variables!$G$12,0,1)</f>
        <v>1</v>
      </c>
      <c r="AP7695" s="86">
        <f t="shared" si="660"/>
        <v>0</v>
      </c>
      <c r="AR7695">
        <v>0</v>
      </c>
      <c r="AS7695">
        <v>0</v>
      </c>
      <c r="AT7695">
        <v>0</v>
      </c>
      <c r="AU7695">
        <v>1</v>
      </c>
      <c r="BA7695">
        <v>-0.52</v>
      </c>
    </row>
    <row r="7696" spans="3:53" ht="12.75" x14ac:dyDescent="0.2">
      <c r="C7696" t="s">
        <v>1141</v>
      </c>
      <c r="D7696" t="s">
        <v>251</v>
      </c>
      <c r="E7696">
        <v>15.41</v>
      </c>
      <c r="F7696">
        <v>7.39</v>
      </c>
      <c r="G7696">
        <v>5.27</v>
      </c>
      <c r="H7696">
        <v>5810</v>
      </c>
      <c r="I7696">
        <v>18.879000000000001</v>
      </c>
      <c r="J7696" t="s">
        <v>78</v>
      </c>
      <c r="K7696">
        <v>59.3</v>
      </c>
      <c r="L7696">
        <v>15.117485</v>
      </c>
      <c r="M7696">
        <v>1.670350590723239</v>
      </c>
      <c r="N7696">
        <v>15.289491999999999</v>
      </c>
      <c r="O7696">
        <v>0.52655771689470288</v>
      </c>
      <c r="P7696">
        <v>76707000</v>
      </c>
      <c r="Q7696">
        <v>43496000</v>
      </c>
      <c r="R7696">
        <v>1.76</v>
      </c>
      <c r="S7696">
        <v>32.034999999999997</v>
      </c>
      <c r="T7696">
        <v>6.9540000000000006</v>
      </c>
      <c r="U7696">
        <v>17.602399999999999</v>
      </c>
      <c r="V7696">
        <v>2.3750559403353151</v>
      </c>
      <c r="AC7696">
        <v>15.62</v>
      </c>
      <c r="AD7696">
        <v>14.5</v>
      </c>
      <c r="AH7696" s="85">
        <f>IF(AND(M7696&lt;Variables!$G$6,M7696&gt;Variables!$G$5),0,1)</f>
        <v>1</v>
      </c>
      <c r="AI7696" s="85">
        <f t="shared" si="659"/>
        <v>1</v>
      </c>
      <c r="AJ7696" s="85">
        <f>IF(I7696&gt;Variables!$G$7,0,1)</f>
        <v>0</v>
      </c>
      <c r="AK7696" s="85">
        <f>IF(F7696&gt;Variables!$G$8,0,1)</f>
        <v>1</v>
      </c>
      <c r="AL7696" s="85">
        <f>IF(G7696&gt;Variables!$G$9,0,1)</f>
        <v>1</v>
      </c>
      <c r="AM7696" s="85">
        <f>IF(AND(K7696&gt;Variables!$G$10,K7696&lt;Variables!$G$11),0,1)</f>
        <v>0</v>
      </c>
      <c r="AN7696" s="103">
        <f>IF(H7696&lt;Variables!$G$13,1,0)</f>
        <v>0</v>
      </c>
      <c r="AO7696" s="101">
        <f>IF(R7696&lt;Variables!$G$12,0,1)</f>
        <v>0</v>
      </c>
      <c r="AP7696" s="86">
        <f t="shared" si="660"/>
        <v>1</v>
      </c>
      <c r="AR7696">
        <v>0</v>
      </c>
      <c r="AS7696">
        <v>0</v>
      </c>
      <c r="AT7696">
        <v>1</v>
      </c>
      <c r="AU7696">
        <v>0</v>
      </c>
      <c r="BA7696">
        <v>-2.25</v>
      </c>
    </row>
    <row r="7697" spans="3:53" ht="12.75" x14ac:dyDescent="0.2">
      <c r="C7697" t="s">
        <v>1141</v>
      </c>
      <c r="D7697" t="s">
        <v>1120</v>
      </c>
      <c r="E7697">
        <v>3.12</v>
      </c>
      <c r="F7697">
        <v>27.35</v>
      </c>
      <c r="G7697">
        <v>0.48</v>
      </c>
      <c r="H7697">
        <v>35.57</v>
      </c>
      <c r="I7697">
        <v>-2.5000000000000001E-2</v>
      </c>
      <c r="J7697" t="s">
        <v>78</v>
      </c>
      <c r="K7697">
        <v>50.55</v>
      </c>
      <c r="L7697">
        <v>3.1254444444444438</v>
      </c>
      <c r="M7697">
        <v>-1.42201997938008E-2</v>
      </c>
      <c r="N7697">
        <v>3.1258936170212759</v>
      </c>
      <c r="O7697">
        <v>-2.8587569852342828E-2</v>
      </c>
      <c r="P7697">
        <v>1990000</v>
      </c>
      <c r="Q7697">
        <v>168590</v>
      </c>
      <c r="R7697">
        <v>11.8</v>
      </c>
      <c r="S7697">
        <v>32.034999999999997</v>
      </c>
      <c r="T7697">
        <v>6.9540000000000006</v>
      </c>
      <c r="U7697">
        <v>17.602399999999999</v>
      </c>
      <c r="V7697">
        <v>2.3730903125599911</v>
      </c>
      <c r="AC7697">
        <v>3.14</v>
      </c>
      <c r="AD7697">
        <v>3.12</v>
      </c>
      <c r="AH7697" s="85">
        <f>IF(AND(M7697&lt;Variables!$G$6,M7697&gt;Variables!$G$5),0,1)</f>
        <v>1</v>
      </c>
      <c r="AI7697" s="85">
        <f t="shared" si="659"/>
        <v>1</v>
      </c>
      <c r="AJ7697" s="85">
        <f>IF(I7697&gt;Variables!$G$7,0,1)</f>
        <v>1</v>
      </c>
      <c r="AK7697" s="85">
        <f>IF(F7697&gt;Variables!$G$8,0,1)</f>
        <v>0</v>
      </c>
      <c r="AL7697" s="85">
        <f>IF(G7697&gt;Variables!$G$9,0,1)</f>
        <v>1</v>
      </c>
      <c r="AM7697" s="85">
        <f>IF(AND(K7697&gt;Variables!$G$10,K7697&lt;Variables!$G$11),0,1)</f>
        <v>0</v>
      </c>
      <c r="AN7697" s="103">
        <f>IF(H7697&lt;Variables!$G$13,1,0)</f>
        <v>1</v>
      </c>
      <c r="AO7697" s="101">
        <f>IF(R7697&lt;Variables!$G$12,0,1)</f>
        <v>1</v>
      </c>
      <c r="AP7697" s="86">
        <f t="shared" si="660"/>
        <v>1</v>
      </c>
      <c r="AR7697">
        <v>0</v>
      </c>
      <c r="AS7697">
        <v>0</v>
      </c>
      <c r="AT7697">
        <v>0</v>
      </c>
      <c r="AU7697">
        <v>1</v>
      </c>
      <c r="BA7697">
        <v>-0.15</v>
      </c>
    </row>
    <row r="7698" spans="3:53" ht="12.75" x14ac:dyDescent="0.2">
      <c r="C7698" t="s">
        <v>1141</v>
      </c>
      <c r="D7698" t="s">
        <v>1106</v>
      </c>
      <c r="E7698">
        <v>4.32</v>
      </c>
      <c r="F7698">
        <v>34.270000000000003</v>
      </c>
      <c r="G7698">
        <v>15</v>
      </c>
      <c r="H7698">
        <v>219.72</v>
      </c>
      <c r="I7698">
        <v>-9.5679999999999996</v>
      </c>
      <c r="J7698" t="s">
        <v>78</v>
      </c>
      <c r="K7698">
        <v>64.099999999999994</v>
      </c>
      <c r="L7698">
        <v>4.2230300000000014</v>
      </c>
      <c r="M7698">
        <v>3.480202603344035</v>
      </c>
      <c r="N7698">
        <v>4.1683260000000004</v>
      </c>
      <c r="O7698">
        <v>4.8382492156323584</v>
      </c>
      <c r="P7698">
        <v>12220000</v>
      </c>
      <c r="Q7698">
        <v>638420</v>
      </c>
      <c r="R7698">
        <v>19.14</v>
      </c>
      <c r="S7698">
        <v>32.034999999999997</v>
      </c>
      <c r="T7698">
        <v>6.9540000000000006</v>
      </c>
      <c r="U7698">
        <v>17.602399999999999</v>
      </c>
      <c r="V7698">
        <v>2.2808740981428031</v>
      </c>
      <c r="AC7698">
        <v>4.7300000000000004</v>
      </c>
      <c r="AD7698">
        <v>3.38</v>
      </c>
      <c r="AH7698" s="85">
        <f>IF(AND(M7698&lt;Variables!$G$6,M7698&gt;Variables!$G$5),0,1)</f>
        <v>1</v>
      </c>
      <c r="AI7698" s="85">
        <f t="shared" si="659"/>
        <v>0</v>
      </c>
      <c r="AJ7698" s="85">
        <f>IF(I7698&gt;Variables!$G$7,0,1)</f>
        <v>1</v>
      </c>
      <c r="AK7698" s="85">
        <f>IF(F7698&gt;Variables!$G$8,0,1)</f>
        <v>0</v>
      </c>
      <c r="AL7698" s="85">
        <f>IF(G7698&gt;Variables!$G$9,0,1)</f>
        <v>0</v>
      </c>
      <c r="AM7698" s="85">
        <f>IF(AND(K7698&gt;Variables!$G$10,K7698&lt;Variables!$G$11),0,1)</f>
        <v>0</v>
      </c>
      <c r="AN7698" s="103">
        <f>IF(H7698&lt;Variables!$G$13,1,0)</f>
        <v>1</v>
      </c>
      <c r="AO7698" s="101">
        <f>IF(R7698&lt;Variables!$G$12,0,1)</f>
        <v>1</v>
      </c>
      <c r="AP7698" s="86">
        <f t="shared" si="660"/>
        <v>1</v>
      </c>
      <c r="AR7698">
        <v>1</v>
      </c>
      <c r="AS7698">
        <v>0</v>
      </c>
      <c r="AT7698">
        <v>0</v>
      </c>
      <c r="AU7698">
        <v>0</v>
      </c>
      <c r="BA7698">
        <v>2</v>
      </c>
    </row>
    <row r="7699" spans="3:53" ht="12.75" x14ac:dyDescent="0.2">
      <c r="C7699" t="s">
        <v>1141</v>
      </c>
      <c r="D7699" t="s">
        <v>1109</v>
      </c>
      <c r="E7699">
        <v>25.23</v>
      </c>
      <c r="F7699">
        <v>7.55</v>
      </c>
      <c r="G7699">
        <v>0.8</v>
      </c>
      <c r="H7699">
        <v>-99999</v>
      </c>
      <c r="I7699">
        <v>7.1849999999999996</v>
      </c>
      <c r="J7699" t="s">
        <v>78</v>
      </c>
      <c r="K7699">
        <v>-99999</v>
      </c>
      <c r="L7699">
        <v>-99999</v>
      </c>
      <c r="M7699">
        <v>-99999</v>
      </c>
      <c r="N7699">
        <v>-99999</v>
      </c>
      <c r="O7699">
        <v>-99999</v>
      </c>
      <c r="P7699">
        <v>71638</v>
      </c>
      <c r="Q7699">
        <v>304</v>
      </c>
      <c r="R7699">
        <v>235.65</v>
      </c>
      <c r="S7699">
        <v>32.034999999999997</v>
      </c>
      <c r="T7699">
        <v>6.9540000000000006</v>
      </c>
      <c r="U7699">
        <v>17.602399999999999</v>
      </c>
      <c r="V7699">
        <v>-99999</v>
      </c>
      <c r="AC7699">
        <v>25.23</v>
      </c>
      <c r="AD7699">
        <v>25.23</v>
      </c>
      <c r="AH7699" s="85">
        <f>IF(AND(M7699&lt;Variables!$G$6,M7699&gt;Variables!$G$5),0,1)</f>
        <v>1</v>
      </c>
      <c r="AI7699" s="85">
        <f t="shared" si="659"/>
        <v>1</v>
      </c>
      <c r="AJ7699" s="85">
        <f>IF(I7699&gt;Variables!$G$7,0,1)</f>
        <v>0</v>
      </c>
      <c r="AK7699" s="85">
        <f>IF(F7699&gt;Variables!$G$8,0,1)</f>
        <v>1</v>
      </c>
      <c r="AL7699" s="85">
        <f>IF(G7699&gt;Variables!$G$9,0,1)</f>
        <v>1</v>
      </c>
      <c r="AM7699" s="85">
        <f>IF(AND(K7699&gt;Variables!$G$10,K7699&lt;Variables!$G$11),0,1)</f>
        <v>1</v>
      </c>
      <c r="AN7699" s="103">
        <f>IF(H7699&lt;Variables!$G$13,1,0)</f>
        <v>1</v>
      </c>
      <c r="AO7699" s="101">
        <f>IF(R7699&lt;Variables!$G$12,0,1)</f>
        <v>1</v>
      </c>
      <c r="AP7699" s="86">
        <f t="shared" si="660"/>
        <v>1</v>
      </c>
      <c r="AR7699">
        <v>0</v>
      </c>
      <c r="AS7699">
        <v>0</v>
      </c>
      <c r="AT7699">
        <v>0</v>
      </c>
      <c r="AU7699">
        <v>0</v>
      </c>
      <c r="BA7699">
        <v>0</v>
      </c>
    </row>
    <row r="7700" spans="3:53" ht="12.75" x14ac:dyDescent="0.2">
      <c r="C7700" t="s">
        <v>1141</v>
      </c>
      <c r="D7700" t="s">
        <v>1111</v>
      </c>
      <c r="E7700">
        <v>36.520000000000003</v>
      </c>
      <c r="F7700">
        <v>7.8</v>
      </c>
      <c r="G7700">
        <v>6.63</v>
      </c>
      <c r="H7700">
        <v>2530</v>
      </c>
      <c r="I7700">
        <v>70.09</v>
      </c>
      <c r="J7700" t="s">
        <v>78</v>
      </c>
      <c r="K7700">
        <v>57</v>
      </c>
      <c r="L7700">
        <v>36.17295789473684</v>
      </c>
      <c r="M7700">
        <v>0.2268050777099988</v>
      </c>
      <c r="N7700">
        <v>36.047658333333338</v>
      </c>
      <c r="O7700">
        <v>0.57518761620899883</v>
      </c>
      <c r="P7700">
        <v>405231</v>
      </c>
      <c r="Q7700">
        <v>720581</v>
      </c>
      <c r="R7700">
        <v>0.56000000000000005</v>
      </c>
      <c r="S7700">
        <v>32.034999999999997</v>
      </c>
      <c r="T7700">
        <v>6.9540000000000006</v>
      </c>
      <c r="U7700">
        <v>17.602399999999999</v>
      </c>
      <c r="V7700">
        <v>2.429037976528555</v>
      </c>
      <c r="AC7700">
        <v>37.44</v>
      </c>
      <c r="AD7700">
        <v>36</v>
      </c>
      <c r="AH7700" s="85">
        <f>IF(AND(M7700&lt;Variables!$G$6,M7700&gt;Variables!$G$5),0,1)</f>
        <v>1</v>
      </c>
      <c r="AI7700" s="85">
        <f t="shared" si="659"/>
        <v>0</v>
      </c>
      <c r="AJ7700" s="85">
        <f>IF(I7700&gt;Variables!$G$7,0,1)</f>
        <v>0</v>
      </c>
      <c r="AK7700" s="85">
        <f>IF(F7700&gt;Variables!$G$8,0,1)</f>
        <v>1</v>
      </c>
      <c r="AL7700" s="85">
        <f>IF(G7700&gt;Variables!$G$9,0,1)</f>
        <v>1</v>
      </c>
      <c r="AM7700" s="85">
        <f>IF(AND(K7700&gt;Variables!$G$10,K7700&lt;Variables!$G$11),0,1)</f>
        <v>0</v>
      </c>
      <c r="AN7700" s="103">
        <f>IF(H7700&lt;Variables!$G$13,1,0)</f>
        <v>0</v>
      </c>
      <c r="AO7700" s="101">
        <f>IF(R7700&lt;Variables!$G$12,0,1)</f>
        <v>0</v>
      </c>
      <c r="AP7700" s="86">
        <f t="shared" si="660"/>
        <v>1</v>
      </c>
      <c r="AR7700">
        <v>0</v>
      </c>
      <c r="AS7700">
        <v>1</v>
      </c>
      <c r="AT7700">
        <v>0</v>
      </c>
      <c r="AU7700">
        <v>0</v>
      </c>
      <c r="BA7700">
        <v>0.28000000000000003</v>
      </c>
    </row>
    <row r="7701" spans="3:53" ht="12.75" x14ac:dyDescent="0.2">
      <c r="C7701" t="s">
        <v>1141</v>
      </c>
      <c r="D7701" t="s">
        <v>1104</v>
      </c>
      <c r="E7701">
        <v>16.059999999999999</v>
      </c>
      <c r="F7701">
        <v>76.66</v>
      </c>
      <c r="G7701">
        <v>11.42</v>
      </c>
      <c r="H7701">
        <v>137.5</v>
      </c>
      <c r="I7701">
        <v>-58.784999999999997</v>
      </c>
      <c r="J7701" t="s">
        <v>78</v>
      </c>
      <c r="K7701">
        <v>53.58</v>
      </c>
      <c r="L7701">
        <v>15.671419999999999</v>
      </c>
      <c r="M7701">
        <v>2.0954067978523909</v>
      </c>
      <c r="N7701">
        <v>16.192993999999999</v>
      </c>
      <c r="O7701">
        <v>-1.193071522165708</v>
      </c>
      <c r="P7701">
        <v>99134000</v>
      </c>
      <c r="Q7701">
        <v>644601</v>
      </c>
      <c r="R7701">
        <v>153.79</v>
      </c>
      <c r="S7701">
        <v>32.034999999999997</v>
      </c>
      <c r="T7701">
        <v>6.9540000000000006</v>
      </c>
      <c r="U7701">
        <v>17.602399999999999</v>
      </c>
      <c r="V7701">
        <v>2.3279437285565701</v>
      </c>
      <c r="AC7701">
        <v>16.100000000000001</v>
      </c>
      <c r="AD7701">
        <v>13.6</v>
      </c>
      <c r="AH7701" s="85">
        <f>IF(AND(M7701&lt;Variables!$G$6,M7701&gt;Variables!$G$5),0,1)</f>
        <v>1</v>
      </c>
      <c r="AI7701" s="85">
        <f t="shared" si="659"/>
        <v>1</v>
      </c>
      <c r="AJ7701" s="85">
        <f>IF(I7701&gt;Variables!$G$7,0,1)</f>
        <v>1</v>
      </c>
      <c r="AK7701" s="85">
        <f>IF(F7701&gt;Variables!$G$8,0,1)</f>
        <v>0</v>
      </c>
      <c r="AL7701" s="85">
        <f>IF(G7701&gt;Variables!$G$9,0,1)</f>
        <v>1</v>
      </c>
      <c r="AM7701" s="85">
        <f>IF(AND(K7701&gt;Variables!$G$10,K7701&lt;Variables!$G$11),0,1)</f>
        <v>0</v>
      </c>
      <c r="AN7701" s="103">
        <f>IF(H7701&lt;Variables!$G$13,1,0)</f>
        <v>1</v>
      </c>
      <c r="AO7701" s="101">
        <f>IF(R7701&lt;Variables!$G$12,0,1)</f>
        <v>1</v>
      </c>
      <c r="AP7701" s="86">
        <f t="shared" si="660"/>
        <v>1</v>
      </c>
      <c r="AR7701">
        <v>0</v>
      </c>
      <c r="AS7701">
        <v>0</v>
      </c>
      <c r="AT7701">
        <v>1</v>
      </c>
      <c r="AU7701">
        <v>0</v>
      </c>
      <c r="BA7701">
        <v>-2.25</v>
      </c>
    </row>
    <row r="7702" spans="3:53" ht="12.75" x14ac:dyDescent="0.2">
      <c r="C7702" t="s">
        <v>1141</v>
      </c>
      <c r="D7702" t="s">
        <v>1108</v>
      </c>
      <c r="E7702">
        <v>93.13</v>
      </c>
      <c r="F7702">
        <v>7.07</v>
      </c>
      <c r="G7702">
        <v>4.5599999999999996</v>
      </c>
      <c r="H7702">
        <v>6160</v>
      </c>
      <c r="I7702">
        <v>166.09899999999999</v>
      </c>
      <c r="J7702" t="s">
        <v>78</v>
      </c>
      <c r="K7702">
        <v>36.159999999999997</v>
      </c>
      <c r="L7702">
        <v>93.569420000000008</v>
      </c>
      <c r="M7702">
        <v>-0.50168099791578669</v>
      </c>
      <c r="N7702">
        <v>93.350279999999998</v>
      </c>
      <c r="O7702">
        <v>-0.26810846202068561</v>
      </c>
      <c r="P7702">
        <v>676280</v>
      </c>
      <c r="Q7702">
        <v>1334000</v>
      </c>
      <c r="R7702">
        <v>0.51</v>
      </c>
      <c r="S7702">
        <v>32.034999999999997</v>
      </c>
      <c r="T7702">
        <v>6.9540000000000006</v>
      </c>
      <c r="U7702">
        <v>17.602399999999999</v>
      </c>
      <c r="V7702">
        <v>2.2166091565935959</v>
      </c>
      <c r="AC7702">
        <v>94.49</v>
      </c>
      <c r="AD7702">
        <v>93.1</v>
      </c>
      <c r="AH7702" s="85">
        <f>IF(AND(M7702&lt;Variables!$G$6,M7702&gt;Variables!$G$5),0,1)</f>
        <v>1</v>
      </c>
      <c r="AI7702" s="85">
        <f t="shared" si="659"/>
        <v>0</v>
      </c>
      <c r="AJ7702" s="85">
        <f>IF(I7702&gt;Variables!$G$7,0,1)</f>
        <v>0</v>
      </c>
      <c r="AK7702" s="85">
        <f>IF(F7702&gt;Variables!$G$8,0,1)</f>
        <v>1</v>
      </c>
      <c r="AL7702" s="85">
        <f>IF(G7702&gt;Variables!$G$9,0,1)</f>
        <v>1</v>
      </c>
      <c r="AM7702" s="85">
        <f>IF(AND(K7702&gt;Variables!$G$10,K7702&lt;Variables!$G$11),0,1)</f>
        <v>1</v>
      </c>
      <c r="AN7702" s="103">
        <f>IF(H7702&lt;Variables!$G$13,1,0)</f>
        <v>0</v>
      </c>
      <c r="AO7702" s="101">
        <f>IF(R7702&lt;Variables!$G$12,0,1)</f>
        <v>0</v>
      </c>
      <c r="AP7702" s="86">
        <f t="shared" si="660"/>
        <v>1</v>
      </c>
      <c r="AR7702">
        <v>0</v>
      </c>
      <c r="AS7702">
        <v>1</v>
      </c>
      <c r="AT7702">
        <v>0</v>
      </c>
      <c r="AU7702">
        <v>0</v>
      </c>
      <c r="BA7702">
        <v>0.76</v>
      </c>
    </row>
    <row r="7703" spans="3:53" ht="12.75" x14ac:dyDescent="0.2">
      <c r="C7703" t="s">
        <v>1141</v>
      </c>
      <c r="D7703" t="s">
        <v>1123</v>
      </c>
      <c r="E7703">
        <v>4.75</v>
      </c>
      <c r="F7703">
        <v>12.7</v>
      </c>
      <c r="G7703">
        <v>-2.66</v>
      </c>
      <c r="H7703">
        <v>-99999</v>
      </c>
      <c r="I7703">
        <v>-2E-3</v>
      </c>
      <c r="J7703" t="s">
        <v>78</v>
      </c>
      <c r="K7703">
        <v>-99999</v>
      </c>
      <c r="L7703">
        <v>4.75</v>
      </c>
      <c r="M7703">
        <v>0</v>
      </c>
      <c r="N7703">
        <v>4.75</v>
      </c>
      <c r="O7703">
        <v>0</v>
      </c>
      <c r="P7703">
        <v>1612000</v>
      </c>
      <c r="Q7703">
        <v>429</v>
      </c>
      <c r="R7703">
        <v>3757.58</v>
      </c>
      <c r="S7703">
        <v>32.034999999999997</v>
      </c>
      <c r="T7703">
        <v>6.9540000000000006</v>
      </c>
      <c r="U7703">
        <v>17.602399999999999</v>
      </c>
      <c r="V7703">
        <v>-99999</v>
      </c>
      <c r="AC7703">
        <v>4.75</v>
      </c>
      <c r="AD7703">
        <v>4.5999999999999996</v>
      </c>
      <c r="AH7703" s="85">
        <f>IF(AND(M7703&lt;Variables!$G$6,M7703&gt;Variables!$G$5),0,1)</f>
        <v>1</v>
      </c>
      <c r="AI7703" s="85">
        <f t="shared" si="659"/>
        <v>1</v>
      </c>
      <c r="AJ7703" s="85">
        <f>IF(I7703&gt;Variables!$G$7,0,1)</f>
        <v>1</v>
      </c>
      <c r="AK7703" s="85">
        <f>IF(F7703&gt;Variables!$G$8,0,1)</f>
        <v>0</v>
      </c>
      <c r="AL7703" s="85">
        <f>IF(G7703&gt;Variables!$G$9,0,1)</f>
        <v>1</v>
      </c>
      <c r="AM7703" s="85">
        <f>IF(AND(K7703&gt;Variables!$G$10,K7703&lt;Variables!$G$11),0,1)</f>
        <v>1</v>
      </c>
      <c r="AN7703" s="103">
        <f>IF(H7703&lt;Variables!$G$13,1,0)</f>
        <v>1</v>
      </c>
      <c r="AO7703" s="101">
        <f>IF(R7703&lt;Variables!$G$12,0,1)</f>
        <v>1</v>
      </c>
      <c r="AP7703" s="86">
        <f t="shared" si="660"/>
        <v>1</v>
      </c>
      <c r="AR7703">
        <v>0</v>
      </c>
      <c r="AS7703">
        <v>0</v>
      </c>
      <c r="AT7703">
        <v>1</v>
      </c>
      <c r="AU7703">
        <v>0</v>
      </c>
      <c r="BA7703">
        <v>-2.25</v>
      </c>
    </row>
    <row r="7704" spans="3:53" ht="12.75" x14ac:dyDescent="0.2">
      <c r="C7704" t="s">
        <v>1141</v>
      </c>
      <c r="D7704" t="s">
        <v>1140</v>
      </c>
      <c r="E7704">
        <v>24.45</v>
      </c>
      <c r="F7704">
        <v>43.48</v>
      </c>
      <c r="G7704">
        <v>-27.07</v>
      </c>
      <c r="H7704">
        <v>-99999</v>
      </c>
      <c r="I7704">
        <v>-99999</v>
      </c>
      <c r="J7704" t="s">
        <v>78</v>
      </c>
      <c r="K7704">
        <v>-99999</v>
      </c>
      <c r="L7704">
        <v>25.003138888888891</v>
      </c>
      <c r="M7704">
        <v>-0.8324510367031579</v>
      </c>
      <c r="N7704">
        <v>26.628931818181812</v>
      </c>
      <c r="O7704">
        <v>-6.8869898000551064</v>
      </c>
      <c r="P7704">
        <v>468070</v>
      </c>
      <c r="Q7704"/>
      <c r="R7704"/>
      <c r="S7704">
        <v>32.034999999999997</v>
      </c>
      <c r="T7704">
        <v>6.9540000000000006</v>
      </c>
      <c r="U7704">
        <v>17.602399999999999</v>
      </c>
      <c r="V7704">
        <v>-99999</v>
      </c>
      <c r="AC7704">
        <v>27.9</v>
      </c>
      <c r="AD7704">
        <v>24</v>
      </c>
      <c r="AH7704" s="85">
        <f>IF(AND(M7704&lt;Variables!$G$6,M7704&gt;Variables!$G$5),0,1)</f>
        <v>1</v>
      </c>
      <c r="AI7704" s="85">
        <f t="shared" si="659"/>
        <v>1</v>
      </c>
      <c r="AJ7704" s="85">
        <f>IF(I7704&gt;Variables!$G$7,0,1)</f>
        <v>1</v>
      </c>
      <c r="AK7704" s="85">
        <f>IF(F7704&gt;Variables!$G$8,0,1)</f>
        <v>0</v>
      </c>
      <c r="AL7704" s="85">
        <f>IF(G7704&gt;Variables!$G$9,0,1)</f>
        <v>1</v>
      </c>
      <c r="AM7704" s="85">
        <f>IF(AND(K7704&gt;Variables!$G$10,K7704&lt;Variables!$G$11),0,1)</f>
        <v>1</v>
      </c>
      <c r="AN7704" s="103">
        <f>IF(H7704&lt;Variables!$G$13,1,0)</f>
        <v>1</v>
      </c>
      <c r="AO7704" s="101">
        <f>IF(R7704&lt;Variables!$G$12,0,1)</f>
        <v>0</v>
      </c>
      <c r="AP7704" s="86">
        <f t="shared" si="660"/>
        <v>1</v>
      </c>
      <c r="AR7704">
        <v>1</v>
      </c>
      <c r="AS7704">
        <v>0</v>
      </c>
      <c r="AT7704">
        <v>0</v>
      </c>
      <c r="AU7704">
        <v>0</v>
      </c>
      <c r="BA7704">
        <v>2</v>
      </c>
    </row>
    <row r="7705" spans="3:53" ht="12.75" x14ac:dyDescent="0.2">
      <c r="C7705" t="s">
        <v>1141</v>
      </c>
      <c r="D7705" t="s">
        <v>892</v>
      </c>
      <c r="E7705">
        <v>77.12</v>
      </c>
      <c r="F7705">
        <v>17</v>
      </c>
      <c r="G7705">
        <v>12.5</v>
      </c>
      <c r="H7705">
        <v>2570</v>
      </c>
      <c r="I7705">
        <v>17.905000000000001</v>
      </c>
      <c r="J7705" t="s">
        <v>78</v>
      </c>
      <c r="K7705">
        <v>50.24</v>
      </c>
      <c r="L7705">
        <v>77.90178499999999</v>
      </c>
      <c r="M7705">
        <v>-0.49008504747355103</v>
      </c>
      <c r="N7705">
        <v>77.042432000000005</v>
      </c>
      <c r="O7705">
        <v>0.61987658956559277</v>
      </c>
      <c r="P7705">
        <v>3313000</v>
      </c>
      <c r="Q7705">
        <v>1767000</v>
      </c>
      <c r="R7705">
        <v>1.87</v>
      </c>
      <c r="S7705">
        <v>32.034999999999997</v>
      </c>
      <c r="T7705">
        <v>6.9540000000000006</v>
      </c>
      <c r="U7705">
        <v>17.602399999999999</v>
      </c>
      <c r="V7705">
        <v>2.3825682989824171</v>
      </c>
      <c r="AC7705">
        <v>86.92</v>
      </c>
      <c r="AD7705">
        <v>74.400000000000006</v>
      </c>
      <c r="AH7705" s="85">
        <f>IF(AND(M7705&lt;Variables!$G$6,M7705&gt;Variables!$G$5),0,1)</f>
        <v>1</v>
      </c>
      <c r="AI7705" s="85">
        <f t="shared" si="659"/>
        <v>0</v>
      </c>
      <c r="AJ7705" s="85">
        <f>IF(I7705&gt;Variables!$G$7,0,1)</f>
        <v>0</v>
      </c>
      <c r="AK7705" s="85">
        <f>IF(F7705&gt;Variables!$G$8,0,1)</f>
        <v>0</v>
      </c>
      <c r="AL7705" s="85">
        <f>IF(G7705&gt;Variables!$G$9,0,1)</f>
        <v>0</v>
      </c>
      <c r="AM7705" s="85">
        <f>IF(AND(K7705&gt;Variables!$G$10,K7705&lt;Variables!$G$11),0,1)</f>
        <v>0</v>
      </c>
      <c r="AN7705" s="103">
        <f>IF(H7705&lt;Variables!$G$13,1,0)</f>
        <v>0</v>
      </c>
      <c r="AO7705" s="101">
        <f>IF(R7705&lt;Variables!$G$12,0,1)</f>
        <v>0</v>
      </c>
      <c r="AP7705" s="86">
        <f t="shared" si="660"/>
        <v>1</v>
      </c>
      <c r="AR7705">
        <v>1</v>
      </c>
      <c r="AS7705">
        <v>0</v>
      </c>
      <c r="AT7705">
        <v>0</v>
      </c>
      <c r="AU7705">
        <v>0</v>
      </c>
      <c r="BA7705">
        <v>2</v>
      </c>
    </row>
    <row r="7706" spans="3:53" ht="12.75" x14ac:dyDescent="0.2">
      <c r="C7706" t="s">
        <v>1141</v>
      </c>
      <c r="D7706" t="s">
        <v>1126</v>
      </c>
      <c r="E7706">
        <v>41.25</v>
      </c>
      <c r="F7706">
        <v>6.81</v>
      </c>
      <c r="G7706">
        <v>6.09</v>
      </c>
      <c r="H7706">
        <v>30010</v>
      </c>
      <c r="I7706">
        <v>-1.1919999999999999</v>
      </c>
      <c r="J7706" t="s">
        <v>78</v>
      </c>
      <c r="K7706">
        <v>79.98</v>
      </c>
      <c r="L7706">
        <v>40.855289999999997</v>
      </c>
      <c r="M7706">
        <v>1.0150705086171199</v>
      </c>
      <c r="N7706">
        <v>40.827669999999998</v>
      </c>
      <c r="O7706">
        <v>1.083407404831082</v>
      </c>
      <c r="P7706">
        <v>7304000</v>
      </c>
      <c r="Q7706">
        <v>15397000</v>
      </c>
      <c r="R7706">
        <v>0.47</v>
      </c>
      <c r="S7706">
        <v>32.034999999999997</v>
      </c>
      <c r="T7706">
        <v>6.9540000000000006</v>
      </c>
      <c r="U7706">
        <v>17.602399999999999</v>
      </c>
      <c r="V7706">
        <v>2.5633138883819448</v>
      </c>
      <c r="AC7706">
        <v>41.77</v>
      </c>
      <c r="AD7706">
        <v>41.05</v>
      </c>
      <c r="AH7706" s="85">
        <f>IF(AND(M7706&lt;Variables!$G$6,M7706&gt;Variables!$G$5),0,1)</f>
        <v>1</v>
      </c>
      <c r="AI7706" s="85">
        <f t="shared" si="659"/>
        <v>0</v>
      </c>
      <c r="AJ7706" s="85">
        <f>IF(I7706&gt;Variables!$G$7,0,1)</f>
        <v>1</v>
      </c>
      <c r="AK7706" s="85">
        <f>IF(F7706&gt;Variables!$G$8,0,1)</f>
        <v>1</v>
      </c>
      <c r="AL7706" s="85">
        <f>IF(G7706&gt;Variables!$G$9,0,1)</f>
        <v>1</v>
      </c>
      <c r="AM7706" s="85">
        <f>IF(AND(K7706&gt;Variables!$G$10,K7706&lt;Variables!$G$11),0,1)</f>
        <v>1</v>
      </c>
      <c r="AN7706" s="103">
        <f>IF(H7706&lt;Variables!$G$13,1,0)</f>
        <v>0</v>
      </c>
      <c r="AO7706" s="101">
        <f>IF(R7706&lt;Variables!$G$12,0,1)</f>
        <v>0</v>
      </c>
      <c r="AP7706" s="86">
        <f t="shared" si="660"/>
        <v>1</v>
      </c>
      <c r="AR7706">
        <v>0</v>
      </c>
      <c r="AS7706">
        <v>1</v>
      </c>
      <c r="AT7706">
        <v>0</v>
      </c>
      <c r="AU7706">
        <v>0</v>
      </c>
      <c r="BA7706">
        <v>0.69</v>
      </c>
    </row>
    <row r="7707" spans="3:53" ht="12.75" x14ac:dyDescent="0.2">
      <c r="C7707" t="s">
        <v>1141</v>
      </c>
      <c r="D7707" t="s">
        <v>624</v>
      </c>
      <c r="E7707">
        <v>0.02</v>
      </c>
      <c r="F7707">
        <v>18.010000000000002</v>
      </c>
      <c r="G7707">
        <v>15.26</v>
      </c>
      <c r="H7707">
        <v>-99999</v>
      </c>
      <c r="I7707">
        <v>-65.472999999999999</v>
      </c>
      <c r="J7707" t="s">
        <v>78</v>
      </c>
      <c r="K7707">
        <v>48.9</v>
      </c>
      <c r="L7707">
        <v>1.883636363636363E-2</v>
      </c>
      <c r="M7707">
        <v>-1.7857142857142769</v>
      </c>
      <c r="N7707">
        <v>1.837368421052632E-2</v>
      </c>
      <c r="O7707">
        <v>0.6874820968203682</v>
      </c>
      <c r="P7707">
        <v>7294000</v>
      </c>
      <c r="Q7707">
        <v>8096999.9999999991</v>
      </c>
      <c r="R7707">
        <v>0.9</v>
      </c>
      <c r="S7707">
        <v>32.034999999999997</v>
      </c>
      <c r="T7707">
        <v>6.9540000000000006</v>
      </c>
      <c r="U7707">
        <v>17.602399999999999</v>
      </c>
      <c r="V7707">
        <v>2.396359714285714</v>
      </c>
      <c r="AC7707">
        <v>2.8000000000000001E-2</v>
      </c>
      <c r="AD7707">
        <v>1.7999999999999999E-2</v>
      </c>
      <c r="AH7707" s="85">
        <f>IF(AND(M7707&lt;Variables!$G$6,M7707&gt;Variables!$G$5),0,1)</f>
        <v>1</v>
      </c>
      <c r="AI7707" s="85">
        <f t="shared" si="659"/>
        <v>0</v>
      </c>
      <c r="AJ7707" s="85">
        <f>IF(I7707&gt;Variables!$G$7,0,1)</f>
        <v>1</v>
      </c>
      <c r="AK7707" s="85">
        <f>IF(F7707&gt;Variables!$G$8,0,1)</f>
        <v>0</v>
      </c>
      <c r="AL7707" s="85">
        <f>IF(G7707&gt;Variables!$G$9,0,1)</f>
        <v>0</v>
      </c>
      <c r="AM7707" s="85">
        <f>IF(AND(K7707&gt;Variables!$G$10,K7707&lt;Variables!$G$11),0,1)</f>
        <v>1</v>
      </c>
      <c r="AN7707" s="103">
        <f>IF(H7707&lt;Variables!$G$13,1,0)</f>
        <v>1</v>
      </c>
      <c r="AO7707" s="101">
        <f>IF(R7707&lt;Variables!$G$12,0,1)</f>
        <v>0</v>
      </c>
      <c r="AP7707" s="86">
        <f t="shared" si="660"/>
        <v>1</v>
      </c>
      <c r="AR7707">
        <v>1</v>
      </c>
      <c r="AS7707">
        <v>0</v>
      </c>
      <c r="AT7707">
        <v>0</v>
      </c>
      <c r="AU7707">
        <v>0</v>
      </c>
      <c r="BA7707">
        <v>2</v>
      </c>
    </row>
    <row r="7708" spans="3:53" ht="12.75" x14ac:dyDescent="0.2">
      <c r="C7708" t="s">
        <v>1141</v>
      </c>
      <c r="D7708" t="s">
        <v>117</v>
      </c>
      <c r="E7708">
        <v>29.9</v>
      </c>
      <c r="F7708">
        <v>7.11</v>
      </c>
      <c r="G7708">
        <v>5.88</v>
      </c>
      <c r="H7708">
        <v>3970</v>
      </c>
      <c r="I7708">
        <v>-0.29799999999999999</v>
      </c>
      <c r="J7708" t="s">
        <v>78</v>
      </c>
      <c r="K7708">
        <v>48.41</v>
      </c>
      <c r="L7708">
        <v>29.799444999999999</v>
      </c>
      <c r="M7708">
        <v>0.27032382650079678</v>
      </c>
      <c r="N7708">
        <v>30.074705999999999</v>
      </c>
      <c r="O7708">
        <v>-0.64740782503411198</v>
      </c>
      <c r="P7708">
        <v>6986000</v>
      </c>
      <c r="Q7708">
        <v>15376000</v>
      </c>
      <c r="R7708">
        <v>0.45</v>
      </c>
      <c r="S7708">
        <v>32.034999999999997</v>
      </c>
      <c r="T7708">
        <v>6.9540000000000006</v>
      </c>
      <c r="U7708">
        <v>17.602399999999999</v>
      </c>
      <c r="V7708">
        <v>2.3447404858963652</v>
      </c>
      <c r="AC7708">
        <v>30.18</v>
      </c>
      <c r="AD7708">
        <v>29.27</v>
      </c>
      <c r="AH7708" s="85">
        <f>IF(AND(M7708&lt;Variables!$G$6,M7708&gt;Variables!$G$5),0,1)</f>
        <v>1</v>
      </c>
      <c r="AI7708" s="85">
        <f t="shared" si="659"/>
        <v>1</v>
      </c>
      <c r="AJ7708" s="85">
        <f>IF(I7708&gt;Variables!$G$7,0,1)</f>
        <v>1</v>
      </c>
      <c r="AK7708" s="85">
        <f>IF(F7708&gt;Variables!$G$8,0,1)</f>
        <v>1</v>
      </c>
      <c r="AL7708" s="85">
        <f>IF(G7708&gt;Variables!$G$9,0,1)</f>
        <v>1</v>
      </c>
      <c r="AM7708" s="85">
        <f>IF(AND(K7708&gt;Variables!$G$10,K7708&lt;Variables!$G$11),0,1)</f>
        <v>1</v>
      </c>
      <c r="AN7708" s="103">
        <f>IF(H7708&lt;Variables!$G$13,1,0)</f>
        <v>0</v>
      </c>
      <c r="AO7708" s="101">
        <f>IF(R7708&lt;Variables!$G$12,0,1)</f>
        <v>0</v>
      </c>
      <c r="AP7708" s="86">
        <f t="shared" si="660"/>
        <v>1</v>
      </c>
      <c r="AR7708">
        <v>0</v>
      </c>
      <c r="AS7708">
        <v>0</v>
      </c>
      <c r="AT7708">
        <v>0</v>
      </c>
      <c r="AU7708">
        <v>1</v>
      </c>
      <c r="BA7708">
        <v>-0.37</v>
      </c>
    </row>
    <row r="7709" spans="3:53" ht="12.75" x14ac:dyDescent="0.2">
      <c r="C7709" t="s">
        <v>1142</v>
      </c>
      <c r="D7709" t="s">
        <v>697</v>
      </c>
      <c r="E7709">
        <v>5.13</v>
      </c>
      <c r="F7709">
        <v>8.3800000000000008</v>
      </c>
      <c r="G7709">
        <v>6.46</v>
      </c>
      <c r="H7709">
        <v>-99999</v>
      </c>
      <c r="I7709">
        <v>9.2999999999999999E-2</v>
      </c>
      <c r="J7709" t="s">
        <v>78</v>
      </c>
      <c r="K7709">
        <v>57.7</v>
      </c>
      <c r="L7709">
        <v>5.0656428571428567</v>
      </c>
      <c r="M7709">
        <v>0.875646864733021</v>
      </c>
      <c r="N7709">
        <v>5.0074583333333322</v>
      </c>
      <c r="O7709">
        <v>2.0477787300610211</v>
      </c>
      <c r="P7709">
        <v>68236</v>
      </c>
      <c r="Q7709">
        <v>85380</v>
      </c>
      <c r="R7709">
        <v>0.8</v>
      </c>
      <c r="S7709">
        <v>31.596</v>
      </c>
      <c r="T7709">
        <v>7.5909999999999993</v>
      </c>
      <c r="U7709">
        <v>17.950800000000001</v>
      </c>
      <c r="V7709">
        <v>2.4045328967977548</v>
      </c>
      <c r="AC7709">
        <v>5.39</v>
      </c>
      <c r="AD7709">
        <v>4.9400000000000004</v>
      </c>
      <c r="AH7709" s="85">
        <f>IF(AND(M7709&lt;Variables!$G$6,M7709&gt;Variables!$G$5),0,1)</f>
        <v>1</v>
      </c>
      <c r="AI7709" s="85">
        <f t="shared" si="659"/>
        <v>0</v>
      </c>
      <c r="AJ7709" s="85">
        <f>IF(I7709&gt;Variables!$G$7,0,1)</f>
        <v>0</v>
      </c>
      <c r="AK7709" s="85">
        <f>IF(F7709&gt;Variables!$G$8,0,1)</f>
        <v>1</v>
      </c>
      <c r="AL7709" s="85">
        <f>IF(G7709&gt;Variables!$G$9,0,1)</f>
        <v>1</v>
      </c>
      <c r="AM7709" s="85">
        <f>IF(AND(K7709&gt;Variables!$G$10,K7709&lt;Variables!$G$11),0,1)</f>
        <v>0</v>
      </c>
      <c r="AN7709" s="103">
        <f>IF(H7709&lt;Variables!$G$13,1,0)</f>
        <v>1</v>
      </c>
      <c r="AO7709" s="101">
        <f>IF(R7709&lt;Variables!$G$12,0,1)</f>
        <v>0</v>
      </c>
      <c r="AP7709" s="86">
        <f t="shared" si="660"/>
        <v>1</v>
      </c>
      <c r="AR7709">
        <v>1</v>
      </c>
      <c r="AS7709">
        <v>0</v>
      </c>
      <c r="AT7709">
        <v>0</v>
      </c>
      <c r="AU7709">
        <v>0</v>
      </c>
      <c r="BA7709">
        <v>2</v>
      </c>
    </row>
    <row r="7710" spans="3:53" ht="12.75" x14ac:dyDescent="0.2">
      <c r="C7710" t="s">
        <v>1142</v>
      </c>
      <c r="D7710" t="s">
        <v>1116</v>
      </c>
      <c r="E7710">
        <v>68.400000000000006</v>
      </c>
      <c r="F7710">
        <v>7.87</v>
      </c>
      <c r="G7710">
        <v>5.01</v>
      </c>
      <c r="H7710">
        <v>17900</v>
      </c>
      <c r="I7710">
        <v>-37.351999999999997</v>
      </c>
      <c r="J7710" t="s">
        <v>78</v>
      </c>
      <c r="K7710">
        <v>64.099999999999994</v>
      </c>
      <c r="L7710">
        <v>68.176464999999993</v>
      </c>
      <c r="M7710">
        <v>0.56256216863107977</v>
      </c>
      <c r="N7710">
        <v>67.904567999999998</v>
      </c>
      <c r="O7710">
        <v>0.96522519663184481</v>
      </c>
      <c r="P7710">
        <v>2062000</v>
      </c>
      <c r="Q7710">
        <v>2640000</v>
      </c>
      <c r="R7710">
        <v>0.78</v>
      </c>
      <c r="S7710">
        <v>31.596</v>
      </c>
      <c r="T7710">
        <v>7.5909999999999993</v>
      </c>
      <c r="U7710">
        <v>17.950800000000001</v>
      </c>
      <c r="V7710">
        <v>2.475541402059199</v>
      </c>
      <c r="AC7710">
        <v>68.89</v>
      </c>
      <c r="AD7710">
        <v>67.709999999999994</v>
      </c>
      <c r="AH7710" s="85">
        <f>IF(AND(M7710&lt;Variables!$G$6,M7710&gt;Variables!$G$5),0,1)</f>
        <v>1</v>
      </c>
      <c r="AI7710" s="85">
        <f t="shared" si="659"/>
        <v>0</v>
      </c>
      <c r="AJ7710" s="85">
        <f>IF(I7710&gt;Variables!$G$7,0,1)</f>
        <v>1</v>
      </c>
      <c r="AK7710" s="85">
        <f>IF(F7710&gt;Variables!$G$8,0,1)</f>
        <v>1</v>
      </c>
      <c r="AL7710" s="85">
        <f>IF(G7710&gt;Variables!$G$9,0,1)</f>
        <v>1</v>
      </c>
      <c r="AM7710" s="85">
        <f>IF(AND(K7710&gt;Variables!$G$10,K7710&lt;Variables!$G$11),0,1)</f>
        <v>0</v>
      </c>
      <c r="AN7710" s="103">
        <f>IF(H7710&lt;Variables!$G$13,1,0)</f>
        <v>0</v>
      </c>
      <c r="AO7710" s="101">
        <f>IF(R7710&lt;Variables!$G$12,0,1)</f>
        <v>0</v>
      </c>
      <c r="AP7710" s="86">
        <f t="shared" si="660"/>
        <v>1</v>
      </c>
      <c r="AR7710">
        <v>0</v>
      </c>
      <c r="AS7710">
        <v>1</v>
      </c>
      <c r="AT7710">
        <v>0</v>
      </c>
      <c r="AU7710">
        <v>0</v>
      </c>
      <c r="BA7710">
        <v>0.39</v>
      </c>
    </row>
    <row r="7711" spans="3:53" ht="12.75" x14ac:dyDescent="0.2">
      <c r="C7711" t="s">
        <v>1142</v>
      </c>
      <c r="D7711" t="s">
        <v>1111</v>
      </c>
      <c r="E7711">
        <v>36.26</v>
      </c>
      <c r="F7711">
        <v>8.1</v>
      </c>
      <c r="G7711">
        <v>6.71</v>
      </c>
      <c r="H7711">
        <v>2530</v>
      </c>
      <c r="I7711">
        <v>70.119</v>
      </c>
      <c r="J7711" t="s">
        <v>78</v>
      </c>
      <c r="K7711">
        <v>52.88</v>
      </c>
      <c r="L7711">
        <v>36.266724999999987</v>
      </c>
      <c r="M7711">
        <v>3.6603801418537953E-2</v>
      </c>
      <c r="N7711">
        <v>36.095435416666668</v>
      </c>
      <c r="O7711">
        <v>0.51132388680955743</v>
      </c>
      <c r="P7711">
        <v>429093</v>
      </c>
      <c r="Q7711">
        <v>720581</v>
      </c>
      <c r="R7711">
        <v>0.6</v>
      </c>
      <c r="S7711">
        <v>31.596</v>
      </c>
      <c r="T7711">
        <v>7.5909999999999993</v>
      </c>
      <c r="U7711">
        <v>17.950800000000001</v>
      </c>
      <c r="V7711">
        <v>2.3955806512410471</v>
      </c>
      <c r="AC7711">
        <v>37.44</v>
      </c>
      <c r="AD7711">
        <v>36</v>
      </c>
      <c r="AH7711" s="85">
        <f>IF(AND(M7711&lt;Variables!$G$6,M7711&gt;Variables!$G$5),0,1)</f>
        <v>1</v>
      </c>
      <c r="AI7711" s="85">
        <f t="shared" si="659"/>
        <v>0</v>
      </c>
      <c r="AJ7711" s="85">
        <f>IF(I7711&gt;Variables!$G$7,0,1)</f>
        <v>0</v>
      </c>
      <c r="AK7711" s="85">
        <f>IF(F7711&gt;Variables!$G$8,0,1)</f>
        <v>1</v>
      </c>
      <c r="AL7711" s="85">
        <f>IF(G7711&gt;Variables!$G$9,0,1)</f>
        <v>1</v>
      </c>
      <c r="AM7711" s="85">
        <f>IF(AND(K7711&gt;Variables!$G$10,K7711&lt;Variables!$G$11),0,1)</f>
        <v>0</v>
      </c>
      <c r="AN7711" s="103">
        <f>IF(H7711&lt;Variables!$G$13,1,0)</f>
        <v>0</v>
      </c>
      <c r="AO7711" s="101">
        <f>IF(R7711&lt;Variables!$G$12,0,1)</f>
        <v>0</v>
      </c>
      <c r="AP7711" s="86">
        <f t="shared" si="660"/>
        <v>1</v>
      </c>
      <c r="AR7711">
        <v>0</v>
      </c>
      <c r="AS7711">
        <v>1</v>
      </c>
      <c r="AT7711">
        <v>0</v>
      </c>
      <c r="AU7711">
        <v>0</v>
      </c>
      <c r="BA7711">
        <v>1.1599999999999999</v>
      </c>
    </row>
    <row r="7712" spans="3:53" ht="12.75" x14ac:dyDescent="0.2">
      <c r="C7712" t="s">
        <v>1142</v>
      </c>
      <c r="D7712" t="s">
        <v>117</v>
      </c>
      <c r="E7712">
        <v>30.06</v>
      </c>
      <c r="F7712">
        <v>8.2100000000000009</v>
      </c>
      <c r="G7712">
        <v>6.73</v>
      </c>
      <c r="H7712">
        <v>3970</v>
      </c>
      <c r="I7712">
        <v>-0.28799999999999998</v>
      </c>
      <c r="J7712" t="s">
        <v>78</v>
      </c>
      <c r="K7712">
        <v>60.89</v>
      </c>
      <c r="L7712">
        <v>29.898765000000001</v>
      </c>
      <c r="M7712">
        <v>0.73961248901084664</v>
      </c>
      <c r="N7712">
        <v>30.046627999999991</v>
      </c>
      <c r="O7712">
        <v>0.2438609750152545</v>
      </c>
      <c r="P7712">
        <v>7136000</v>
      </c>
      <c r="Q7712">
        <v>15376000</v>
      </c>
      <c r="R7712">
        <v>0.46</v>
      </c>
      <c r="S7712">
        <v>31.596</v>
      </c>
      <c r="T7712">
        <v>7.5909999999999993</v>
      </c>
      <c r="U7712">
        <v>17.950800000000001</v>
      </c>
      <c r="V7712">
        <v>2.4373294258303311</v>
      </c>
      <c r="AC7712">
        <v>30.18</v>
      </c>
      <c r="AD7712">
        <v>29.27</v>
      </c>
      <c r="AH7712" s="85">
        <f>IF(AND(M7712&lt;Variables!$G$6,M7712&gt;Variables!$G$5),0,1)</f>
        <v>1</v>
      </c>
      <c r="AI7712" s="85">
        <f t="shared" si="659"/>
        <v>1</v>
      </c>
      <c r="AJ7712" s="85">
        <f>IF(I7712&gt;Variables!$G$7,0,1)</f>
        <v>1</v>
      </c>
      <c r="AK7712" s="85">
        <f>IF(F7712&gt;Variables!$G$8,0,1)</f>
        <v>1</v>
      </c>
      <c r="AL7712" s="85">
        <f>IF(G7712&gt;Variables!$G$9,0,1)</f>
        <v>1</v>
      </c>
      <c r="AM7712" s="85">
        <f>IF(AND(K7712&gt;Variables!$G$10,K7712&lt;Variables!$G$11),0,1)</f>
        <v>0</v>
      </c>
      <c r="AN7712" s="103">
        <f>IF(H7712&lt;Variables!$G$13,1,0)</f>
        <v>0</v>
      </c>
      <c r="AO7712" s="101">
        <f>IF(R7712&lt;Variables!$G$12,0,1)</f>
        <v>0</v>
      </c>
      <c r="AP7712" s="86">
        <f t="shared" si="660"/>
        <v>1</v>
      </c>
      <c r="AR7712">
        <v>0</v>
      </c>
      <c r="AS7712">
        <v>0</v>
      </c>
      <c r="AT7712">
        <v>1</v>
      </c>
      <c r="AU7712">
        <v>0</v>
      </c>
      <c r="BA7712">
        <v>-1.1200000000000001</v>
      </c>
    </row>
    <row r="7713" spans="3:53" ht="12.75" x14ac:dyDescent="0.2">
      <c r="C7713" t="s">
        <v>1142</v>
      </c>
      <c r="D7713" t="s">
        <v>624</v>
      </c>
      <c r="E7713">
        <v>0.02</v>
      </c>
      <c r="F7713">
        <v>17.39</v>
      </c>
      <c r="G7713">
        <v>15.26</v>
      </c>
      <c r="H7713">
        <v>-99999</v>
      </c>
      <c r="I7713">
        <v>-65.472999999999999</v>
      </c>
      <c r="J7713" t="s">
        <v>78</v>
      </c>
      <c r="K7713">
        <v>49.27</v>
      </c>
      <c r="L7713">
        <v>1.8742857142857141E-2</v>
      </c>
      <c r="M7713">
        <v>-1.295731707317068</v>
      </c>
      <c r="N7713">
        <v>1.8434210526315789E-2</v>
      </c>
      <c r="O7713">
        <v>0.35688793718772038</v>
      </c>
      <c r="P7713">
        <v>7870000</v>
      </c>
      <c r="Q7713">
        <v>8096999.9999999991</v>
      </c>
      <c r="R7713">
        <v>0.97</v>
      </c>
      <c r="S7713">
        <v>31.596</v>
      </c>
      <c r="T7713">
        <v>7.5909999999999993</v>
      </c>
      <c r="U7713">
        <v>17.950800000000001</v>
      </c>
      <c r="V7713">
        <v>2.39039451097561</v>
      </c>
      <c r="AC7713">
        <v>2.8000000000000001E-2</v>
      </c>
      <c r="AD7713">
        <v>1.7999999999999999E-2</v>
      </c>
      <c r="AH7713" s="85">
        <f>IF(AND(M7713&lt;Variables!$G$6,M7713&gt;Variables!$G$5),0,1)</f>
        <v>1</v>
      </c>
      <c r="AI7713" s="85">
        <f t="shared" si="659"/>
        <v>0</v>
      </c>
      <c r="AJ7713" s="85">
        <f>IF(I7713&gt;Variables!$G$7,0,1)</f>
        <v>1</v>
      </c>
      <c r="AK7713" s="85">
        <f>IF(F7713&gt;Variables!$G$8,0,1)</f>
        <v>0</v>
      </c>
      <c r="AL7713" s="85">
        <f>IF(G7713&gt;Variables!$G$9,0,1)</f>
        <v>0</v>
      </c>
      <c r="AM7713" s="85">
        <f>IF(AND(K7713&gt;Variables!$G$10,K7713&lt;Variables!$G$11),0,1)</f>
        <v>1</v>
      </c>
      <c r="AN7713" s="103">
        <f>IF(H7713&lt;Variables!$G$13,1,0)</f>
        <v>1</v>
      </c>
      <c r="AO7713" s="101">
        <f>IF(R7713&lt;Variables!$G$12,0,1)</f>
        <v>0</v>
      </c>
      <c r="AP7713" s="86">
        <f t="shared" si="660"/>
        <v>1</v>
      </c>
      <c r="AR7713">
        <v>1</v>
      </c>
      <c r="AS7713">
        <v>0</v>
      </c>
      <c r="AT7713">
        <v>0</v>
      </c>
      <c r="AU7713">
        <v>0</v>
      </c>
      <c r="BA7713">
        <v>2</v>
      </c>
    </row>
    <row r="7714" spans="3:53" ht="12.75" x14ac:dyDescent="0.2">
      <c r="C7714" t="s">
        <v>1142</v>
      </c>
      <c r="D7714" t="s">
        <v>1104</v>
      </c>
      <c r="E7714">
        <v>15.68</v>
      </c>
      <c r="F7714">
        <v>73.78</v>
      </c>
      <c r="G7714">
        <v>9.4</v>
      </c>
      <c r="H7714">
        <v>137.5</v>
      </c>
      <c r="I7714">
        <v>-59.311</v>
      </c>
      <c r="J7714" t="s">
        <v>78</v>
      </c>
      <c r="K7714">
        <v>45.28</v>
      </c>
      <c r="L7714">
        <v>15.748585</v>
      </c>
      <c r="M7714">
        <v>-0.24500613864673829</v>
      </c>
      <c r="N7714">
        <v>16.044896000000001</v>
      </c>
      <c r="O7714">
        <v>-2.087243195593147</v>
      </c>
      <c r="P7714">
        <v>100177000</v>
      </c>
      <c r="Q7714">
        <v>644601</v>
      </c>
      <c r="R7714">
        <v>155.41</v>
      </c>
      <c r="S7714">
        <v>31.596</v>
      </c>
      <c r="T7714">
        <v>7.5909999999999993</v>
      </c>
      <c r="U7714">
        <v>17.950800000000001</v>
      </c>
      <c r="V7714">
        <v>2.3211311927267109</v>
      </c>
      <c r="AC7714">
        <v>15.95</v>
      </c>
      <c r="AD7714">
        <v>13.6</v>
      </c>
      <c r="AH7714" s="85">
        <f>IF(AND(M7714&lt;Variables!$G$6,M7714&gt;Variables!$G$5),0,1)</f>
        <v>1</v>
      </c>
      <c r="AI7714" s="85">
        <f t="shared" si="659"/>
        <v>1</v>
      </c>
      <c r="AJ7714" s="85">
        <f>IF(I7714&gt;Variables!$G$7,0,1)</f>
        <v>1</v>
      </c>
      <c r="AK7714" s="85">
        <f>IF(F7714&gt;Variables!$G$8,0,1)</f>
        <v>0</v>
      </c>
      <c r="AL7714" s="85">
        <f>IF(G7714&gt;Variables!$G$9,0,1)</f>
        <v>1</v>
      </c>
      <c r="AM7714" s="85">
        <f>IF(AND(K7714&gt;Variables!$G$10,K7714&lt;Variables!$G$11),0,1)</f>
        <v>1</v>
      </c>
      <c r="AN7714" s="103">
        <f>IF(H7714&lt;Variables!$G$13,1,0)</f>
        <v>1</v>
      </c>
      <c r="AO7714" s="101">
        <f>IF(R7714&lt;Variables!$G$12,0,1)</f>
        <v>1</v>
      </c>
      <c r="AP7714" s="86">
        <f t="shared" si="660"/>
        <v>1</v>
      </c>
      <c r="AR7714">
        <v>0</v>
      </c>
      <c r="AS7714">
        <v>0</v>
      </c>
      <c r="AT7714">
        <v>1</v>
      </c>
      <c r="AU7714">
        <v>0</v>
      </c>
      <c r="BA7714">
        <v>-2.25</v>
      </c>
    </row>
    <row r="7715" spans="3:53" ht="12.75" x14ac:dyDescent="0.2">
      <c r="C7715" t="s">
        <v>1142</v>
      </c>
      <c r="D7715" t="s">
        <v>1070</v>
      </c>
      <c r="E7715">
        <v>3.55</v>
      </c>
      <c r="F7715">
        <v>21.5</v>
      </c>
      <c r="G7715">
        <v>27.32</v>
      </c>
      <c r="H7715">
        <v>174.75</v>
      </c>
      <c r="I7715">
        <v>-14.256</v>
      </c>
      <c r="J7715" t="s">
        <v>78</v>
      </c>
      <c r="K7715">
        <v>56.5</v>
      </c>
      <c r="L7715">
        <v>3.527085</v>
      </c>
      <c r="M7715">
        <v>1.0749670053316089</v>
      </c>
      <c r="N7715">
        <v>3.3872460000000002</v>
      </c>
      <c r="O7715">
        <v>5.247744037486493</v>
      </c>
      <c r="P7715">
        <v>6590000</v>
      </c>
      <c r="Q7715">
        <v>579670</v>
      </c>
      <c r="R7715">
        <v>11.37</v>
      </c>
      <c r="S7715">
        <v>31.596</v>
      </c>
      <c r="T7715">
        <v>7.5909999999999993</v>
      </c>
      <c r="U7715">
        <v>17.950800000000001</v>
      </c>
      <c r="V7715">
        <v>2.3862115772372929</v>
      </c>
      <c r="AC7715">
        <v>3.79</v>
      </c>
      <c r="AD7715">
        <v>3.31</v>
      </c>
      <c r="AH7715" s="85">
        <f>IF(AND(M7715&lt;Variables!$G$6,M7715&gt;Variables!$G$5),0,1)</f>
        <v>1</v>
      </c>
      <c r="AI7715" s="85">
        <f t="shared" si="659"/>
        <v>0</v>
      </c>
      <c r="AJ7715" s="85">
        <f>IF(I7715&gt;Variables!$G$7,0,1)</f>
        <v>1</v>
      </c>
      <c r="AK7715" s="85">
        <f>IF(F7715&gt;Variables!$G$8,0,1)</f>
        <v>0</v>
      </c>
      <c r="AL7715" s="85">
        <f>IF(G7715&gt;Variables!$G$9,0,1)</f>
        <v>0</v>
      </c>
      <c r="AM7715" s="85">
        <f>IF(AND(K7715&gt;Variables!$G$10,K7715&lt;Variables!$G$11),0,1)</f>
        <v>0</v>
      </c>
      <c r="AN7715" s="103">
        <f>IF(H7715&lt;Variables!$G$13,1,0)</f>
        <v>1</v>
      </c>
      <c r="AO7715" s="101">
        <f>IF(R7715&lt;Variables!$G$12,0,1)</f>
        <v>1</v>
      </c>
      <c r="AP7715" s="86">
        <f t="shared" si="660"/>
        <v>1</v>
      </c>
      <c r="AR7715">
        <v>0</v>
      </c>
      <c r="AS7715">
        <v>0</v>
      </c>
      <c r="AT7715">
        <v>1</v>
      </c>
      <c r="AU7715">
        <v>0</v>
      </c>
      <c r="BA7715">
        <v>-2.25</v>
      </c>
    </row>
    <row r="7716" spans="3:53" ht="12.75" x14ac:dyDescent="0.2">
      <c r="C7716" t="s">
        <v>1142</v>
      </c>
      <c r="D7716" t="s">
        <v>255</v>
      </c>
      <c r="E7716">
        <v>8.7799999999999994</v>
      </c>
      <c r="F7716">
        <v>23.29</v>
      </c>
      <c r="G7716">
        <v>16.73</v>
      </c>
      <c r="H7716">
        <v>902.13</v>
      </c>
      <c r="I7716">
        <v>18.103000000000002</v>
      </c>
      <c r="J7716" t="s">
        <v>78</v>
      </c>
      <c r="K7716">
        <v>32.97</v>
      </c>
      <c r="L7716">
        <v>9.0812950000000008</v>
      </c>
      <c r="M7716">
        <v>-3.2076372367597532</v>
      </c>
      <c r="N7716">
        <v>9.4047600000000013</v>
      </c>
      <c r="O7716">
        <v>-6.5366899314815274</v>
      </c>
      <c r="P7716">
        <v>67350000</v>
      </c>
      <c r="Q7716">
        <v>6960000</v>
      </c>
      <c r="R7716">
        <v>9.68</v>
      </c>
      <c r="S7716">
        <v>31.596</v>
      </c>
      <c r="T7716">
        <v>7.5909999999999993</v>
      </c>
      <c r="U7716">
        <v>17.950800000000001</v>
      </c>
      <c r="V7716">
        <v>2.1162077006896038</v>
      </c>
      <c r="AC7716">
        <v>9.2799999999999994</v>
      </c>
      <c r="AD7716">
        <v>8.33</v>
      </c>
      <c r="AH7716" s="85">
        <f>IF(AND(M7716&lt;Variables!$G$6,M7716&gt;Variables!$G$5),0,1)</f>
        <v>0</v>
      </c>
      <c r="AI7716" s="85">
        <f t="shared" si="659"/>
        <v>1</v>
      </c>
      <c r="AJ7716" s="85">
        <f>IF(I7716&gt;Variables!$G$7,0,1)</f>
        <v>0</v>
      </c>
      <c r="AK7716" s="85">
        <f>IF(F7716&gt;Variables!$G$8,0,1)</f>
        <v>0</v>
      </c>
      <c r="AL7716" s="85">
        <f>IF(G7716&gt;Variables!$G$9,0,1)</f>
        <v>0</v>
      </c>
      <c r="AM7716" s="85">
        <f>IF(AND(K7716&gt;Variables!$G$10,K7716&lt;Variables!$G$11),0,1)</f>
        <v>1</v>
      </c>
      <c r="AN7716" s="103">
        <f>IF(H7716&lt;Variables!$G$13,1,0)</f>
        <v>1</v>
      </c>
      <c r="AO7716" s="101">
        <f>IF(R7716&lt;Variables!$G$12,0,1)</f>
        <v>1</v>
      </c>
      <c r="AP7716" s="86">
        <f t="shared" si="660"/>
        <v>1</v>
      </c>
      <c r="AR7716">
        <v>1</v>
      </c>
      <c r="AS7716">
        <v>0</v>
      </c>
      <c r="AT7716">
        <v>0</v>
      </c>
      <c r="AU7716">
        <v>0</v>
      </c>
      <c r="BA7716">
        <v>2</v>
      </c>
    </row>
    <row r="7717" spans="3:53" ht="12.75" x14ac:dyDescent="0.2">
      <c r="C7717" t="s">
        <v>1142</v>
      </c>
      <c r="D7717" t="s">
        <v>1132</v>
      </c>
      <c r="E7717">
        <v>3.31</v>
      </c>
      <c r="F7717">
        <v>32.33</v>
      </c>
      <c r="G7717">
        <v>29.42</v>
      </c>
      <c r="H7717">
        <v>144.41999999999999</v>
      </c>
      <c r="I7717">
        <v>-78.251999999999995</v>
      </c>
      <c r="J7717" t="s">
        <v>78</v>
      </c>
      <c r="K7717">
        <v>72.569999999999993</v>
      </c>
      <c r="L7717">
        <v>3.1794750000000001</v>
      </c>
      <c r="M7717">
        <v>6.2376650233136148</v>
      </c>
      <c r="N7717">
        <v>3.1788240000000001</v>
      </c>
      <c r="O7717">
        <v>6.2594217232536318</v>
      </c>
      <c r="P7717">
        <v>10950000</v>
      </c>
      <c r="Q7717">
        <v>1620000</v>
      </c>
      <c r="R7717">
        <v>6.76</v>
      </c>
      <c r="S7717">
        <v>31.596</v>
      </c>
      <c r="T7717">
        <v>7.5909999999999993</v>
      </c>
      <c r="U7717">
        <v>17.950800000000001</v>
      </c>
      <c r="V7717">
        <v>2.0320614298178148</v>
      </c>
      <c r="AC7717">
        <v>3.39</v>
      </c>
      <c r="AD7717">
        <v>2.82</v>
      </c>
      <c r="AH7717" s="85">
        <f>IF(AND(M7717&lt;Variables!$G$6,M7717&gt;Variables!$G$5),0,1)</f>
        <v>1</v>
      </c>
      <c r="AI7717" s="85">
        <f t="shared" si="659"/>
        <v>0</v>
      </c>
      <c r="AJ7717" s="85">
        <f>IF(I7717&gt;Variables!$G$7,0,1)</f>
        <v>1</v>
      </c>
      <c r="AK7717" s="85">
        <f>IF(F7717&gt;Variables!$G$8,0,1)</f>
        <v>0</v>
      </c>
      <c r="AL7717" s="85">
        <f>IF(G7717&gt;Variables!$G$9,0,1)</f>
        <v>0</v>
      </c>
      <c r="AM7717" s="85">
        <f>IF(AND(K7717&gt;Variables!$G$10,K7717&lt;Variables!$G$11),0,1)</f>
        <v>0</v>
      </c>
      <c r="AN7717" s="103">
        <f>IF(H7717&lt;Variables!$G$13,1,0)</f>
        <v>1</v>
      </c>
      <c r="AO7717" s="101">
        <f>IF(R7717&lt;Variables!$G$12,0,1)</f>
        <v>1</v>
      </c>
      <c r="AP7717" s="86">
        <f t="shared" si="660"/>
        <v>1</v>
      </c>
      <c r="AR7717">
        <v>1</v>
      </c>
      <c r="AS7717">
        <v>0</v>
      </c>
      <c r="AT7717">
        <v>0</v>
      </c>
      <c r="AU7717">
        <v>0</v>
      </c>
      <c r="BA7717">
        <v>2</v>
      </c>
    </row>
    <row r="7718" spans="3:53" ht="12.75" x14ac:dyDescent="0.2">
      <c r="C7718" t="s">
        <v>1142</v>
      </c>
      <c r="D7718" t="s">
        <v>1106</v>
      </c>
      <c r="E7718">
        <v>4.32</v>
      </c>
      <c r="F7718">
        <v>34.270000000000003</v>
      </c>
      <c r="G7718">
        <v>15.52</v>
      </c>
      <c r="H7718">
        <v>219.72</v>
      </c>
      <c r="I7718">
        <v>-9.4209999999999994</v>
      </c>
      <c r="J7718" t="s">
        <v>78</v>
      </c>
      <c r="K7718">
        <v>60.32</v>
      </c>
      <c r="L7718">
        <v>4.2873400000000004</v>
      </c>
      <c r="M7718">
        <v>2.39215924092793</v>
      </c>
      <c r="N7718">
        <v>4.1743839999999999</v>
      </c>
      <c r="O7718">
        <v>5.1628216282929422</v>
      </c>
      <c r="P7718">
        <v>12910000</v>
      </c>
      <c r="Q7718">
        <v>638420</v>
      </c>
      <c r="R7718">
        <v>20.22</v>
      </c>
      <c r="S7718">
        <v>31.596</v>
      </c>
      <c r="T7718">
        <v>7.5909999999999993</v>
      </c>
      <c r="U7718">
        <v>17.950800000000001</v>
      </c>
      <c r="V7718">
        <v>2.340422762973779</v>
      </c>
      <c r="AC7718">
        <v>4.7300000000000004</v>
      </c>
      <c r="AD7718">
        <v>3.38</v>
      </c>
      <c r="AH7718" s="85">
        <f>IF(AND(M7718&lt;Variables!$G$6,M7718&gt;Variables!$G$5),0,1)</f>
        <v>1</v>
      </c>
      <c r="AI7718" s="85">
        <f t="shared" si="659"/>
        <v>0</v>
      </c>
      <c r="AJ7718" s="85">
        <f>IF(I7718&gt;Variables!$G$7,0,1)</f>
        <v>1</v>
      </c>
      <c r="AK7718" s="85">
        <f>IF(F7718&gt;Variables!$G$8,0,1)</f>
        <v>0</v>
      </c>
      <c r="AL7718" s="85">
        <f>IF(G7718&gt;Variables!$G$9,0,1)</f>
        <v>0</v>
      </c>
      <c r="AM7718" s="85">
        <f>IF(AND(K7718&gt;Variables!$G$10,K7718&lt;Variables!$G$11),0,1)</f>
        <v>0</v>
      </c>
      <c r="AN7718" s="103">
        <f>IF(H7718&lt;Variables!$G$13,1,0)</f>
        <v>1</v>
      </c>
      <c r="AO7718" s="101">
        <f>IF(R7718&lt;Variables!$G$12,0,1)</f>
        <v>1</v>
      </c>
      <c r="AP7718" s="86">
        <f t="shared" si="660"/>
        <v>1</v>
      </c>
      <c r="AR7718">
        <v>1</v>
      </c>
      <c r="AS7718">
        <v>0</v>
      </c>
      <c r="AT7718">
        <v>0</v>
      </c>
      <c r="AU7718">
        <v>0</v>
      </c>
      <c r="BA7718">
        <v>2</v>
      </c>
    </row>
    <row r="7719" spans="3:53" ht="12.75" x14ac:dyDescent="0.2">
      <c r="C7719" t="s">
        <v>1142</v>
      </c>
      <c r="D7719" t="s">
        <v>880</v>
      </c>
      <c r="E7719">
        <v>46.9</v>
      </c>
      <c r="F7719">
        <v>7.84</v>
      </c>
      <c r="G7719">
        <v>1.03</v>
      </c>
      <c r="H7719">
        <v>6210</v>
      </c>
      <c r="I7719">
        <v>68080.027000000002</v>
      </c>
      <c r="J7719" t="s">
        <v>78</v>
      </c>
      <c r="K7719">
        <v>42.5</v>
      </c>
      <c r="L7719">
        <v>47.041279999999993</v>
      </c>
      <c r="M7719">
        <v>-0.30033196375607712</v>
      </c>
      <c r="N7719">
        <v>47.632178000000003</v>
      </c>
      <c r="O7719">
        <v>-1.5371499493472769</v>
      </c>
      <c r="P7719">
        <v>1182000</v>
      </c>
      <c r="Q7719">
        <v>1262000</v>
      </c>
      <c r="R7719">
        <v>0.94</v>
      </c>
      <c r="S7719">
        <v>31.596</v>
      </c>
      <c r="T7719">
        <v>7.5909999999999993</v>
      </c>
      <c r="U7719">
        <v>17.950800000000001</v>
      </c>
      <c r="V7719">
        <v>2.2906034407227009</v>
      </c>
      <c r="AC7719">
        <v>49.145000000000003</v>
      </c>
      <c r="AD7719">
        <v>45.11</v>
      </c>
      <c r="AH7719" s="85">
        <f>IF(AND(M7719&lt;Variables!$G$6,M7719&gt;Variables!$G$5),0,1)</f>
        <v>1</v>
      </c>
      <c r="AI7719" s="85">
        <f t="shared" si="659"/>
        <v>1</v>
      </c>
      <c r="AJ7719" s="85">
        <f>IF(I7719&gt;Variables!$G$7,0,1)</f>
        <v>0</v>
      </c>
      <c r="AK7719" s="85">
        <f>IF(F7719&gt;Variables!$G$8,0,1)</f>
        <v>1</v>
      </c>
      <c r="AL7719" s="85">
        <f>IF(G7719&gt;Variables!$G$9,0,1)</f>
        <v>1</v>
      </c>
      <c r="AM7719" s="85">
        <f>IF(AND(K7719&gt;Variables!$G$10,K7719&lt;Variables!$G$11),0,1)</f>
        <v>1</v>
      </c>
      <c r="AN7719" s="103">
        <f>IF(H7719&lt;Variables!$G$13,1,0)</f>
        <v>0</v>
      </c>
      <c r="AO7719" s="101">
        <f>IF(R7719&lt;Variables!$G$12,0,1)</f>
        <v>0</v>
      </c>
      <c r="AP7719" s="86">
        <f t="shared" si="660"/>
        <v>1</v>
      </c>
      <c r="AR7719">
        <v>1</v>
      </c>
      <c r="AS7719">
        <v>0</v>
      </c>
      <c r="AT7719">
        <v>0</v>
      </c>
      <c r="AU7719">
        <v>0</v>
      </c>
      <c r="BA7719">
        <v>2</v>
      </c>
    </row>
    <row r="7720" spans="3:53" ht="12.75" x14ac:dyDescent="0.2">
      <c r="C7720" t="s">
        <v>1142</v>
      </c>
      <c r="D7720" t="s">
        <v>892</v>
      </c>
      <c r="E7720">
        <v>78.83</v>
      </c>
      <c r="F7720">
        <v>18.18</v>
      </c>
      <c r="G7720">
        <v>14.18</v>
      </c>
      <c r="H7720">
        <v>2570</v>
      </c>
      <c r="I7720">
        <v>18.236000000000001</v>
      </c>
      <c r="J7720" t="s">
        <v>78</v>
      </c>
      <c r="K7720">
        <v>60.29</v>
      </c>
      <c r="L7720">
        <v>77.850315000000009</v>
      </c>
      <c r="M7720">
        <v>1.065743921524271</v>
      </c>
      <c r="N7720">
        <v>77.329009999999997</v>
      </c>
      <c r="O7720">
        <v>1.7470674976958971</v>
      </c>
      <c r="P7720">
        <v>3479000</v>
      </c>
      <c r="Q7720">
        <v>1767000</v>
      </c>
      <c r="R7720">
        <v>1.97</v>
      </c>
      <c r="S7720">
        <v>31.596</v>
      </c>
      <c r="T7720">
        <v>7.5909999999999993</v>
      </c>
      <c r="U7720">
        <v>17.950800000000001</v>
      </c>
      <c r="V7720">
        <v>2.4142237917375931</v>
      </c>
      <c r="AC7720">
        <v>86.92</v>
      </c>
      <c r="AD7720">
        <v>74.400000000000006</v>
      </c>
      <c r="AH7720" s="85">
        <f>IF(AND(M7720&lt;Variables!$G$6,M7720&gt;Variables!$G$5),0,1)</f>
        <v>1</v>
      </c>
      <c r="AI7720" s="85">
        <f t="shared" si="659"/>
        <v>0</v>
      </c>
      <c r="AJ7720" s="85">
        <f>IF(I7720&gt;Variables!$G$7,0,1)</f>
        <v>0</v>
      </c>
      <c r="AK7720" s="85">
        <f>IF(F7720&gt;Variables!$G$8,0,1)</f>
        <v>0</v>
      </c>
      <c r="AL7720" s="85">
        <f>IF(G7720&gt;Variables!$G$9,0,1)</f>
        <v>0</v>
      </c>
      <c r="AM7720" s="85">
        <f>IF(AND(K7720&gt;Variables!$G$10,K7720&lt;Variables!$G$11),0,1)</f>
        <v>0</v>
      </c>
      <c r="AN7720" s="103">
        <f>IF(H7720&lt;Variables!$G$13,1,0)</f>
        <v>0</v>
      </c>
      <c r="AO7720" s="101">
        <f>IF(R7720&lt;Variables!$G$12,0,1)</f>
        <v>0</v>
      </c>
      <c r="AP7720" s="86">
        <f t="shared" si="660"/>
        <v>1</v>
      </c>
      <c r="AR7720">
        <v>1</v>
      </c>
      <c r="AS7720">
        <v>0</v>
      </c>
      <c r="AT7720">
        <v>0</v>
      </c>
      <c r="AU7720">
        <v>0</v>
      </c>
      <c r="BA7720">
        <v>2</v>
      </c>
    </row>
    <row r="7721" spans="3:53" ht="12.75" x14ac:dyDescent="0.2">
      <c r="C7721" t="s">
        <v>1142</v>
      </c>
      <c r="D7721" t="s">
        <v>934</v>
      </c>
      <c r="E7721">
        <v>48.52</v>
      </c>
      <c r="F7721">
        <v>7.77</v>
      </c>
      <c r="G7721">
        <v>7.26</v>
      </c>
      <c r="H7721">
        <v>9240</v>
      </c>
      <c r="I7721">
        <v>16.094999999999999</v>
      </c>
      <c r="J7721" t="s">
        <v>78</v>
      </c>
      <c r="K7721">
        <v>63.1</v>
      </c>
      <c r="L7721">
        <v>48.277185000000003</v>
      </c>
      <c r="M7721">
        <v>0.44081899141386599</v>
      </c>
      <c r="N7721">
        <v>47.706829787234042</v>
      </c>
      <c r="O7721">
        <v>1.641631221900091</v>
      </c>
      <c r="P7721">
        <v>264375</v>
      </c>
      <c r="Q7721">
        <v>1745000</v>
      </c>
      <c r="R7721">
        <v>0.15</v>
      </c>
      <c r="S7721">
        <v>31.596</v>
      </c>
      <c r="T7721">
        <v>7.5909999999999993</v>
      </c>
      <c r="U7721">
        <v>17.950800000000001</v>
      </c>
      <c r="V7721">
        <v>2.474577289484877</v>
      </c>
      <c r="AC7721">
        <v>50</v>
      </c>
      <c r="AD7721">
        <v>48.35</v>
      </c>
      <c r="AH7721" s="85">
        <f>IF(AND(M7721&lt;Variables!$G$6,M7721&gt;Variables!$G$5),0,1)</f>
        <v>1</v>
      </c>
      <c r="AI7721" s="85">
        <f t="shared" si="659"/>
        <v>0</v>
      </c>
      <c r="AJ7721" s="85">
        <f>IF(I7721&gt;Variables!$G$7,0,1)</f>
        <v>0</v>
      </c>
      <c r="AK7721" s="85">
        <f>IF(F7721&gt;Variables!$G$8,0,1)</f>
        <v>1</v>
      </c>
      <c r="AL7721" s="85">
        <f>IF(G7721&gt;Variables!$G$9,0,1)</f>
        <v>1</v>
      </c>
      <c r="AM7721" s="85">
        <f>IF(AND(K7721&gt;Variables!$G$10,K7721&lt;Variables!$G$11),0,1)</f>
        <v>0</v>
      </c>
      <c r="AN7721" s="103">
        <f>IF(H7721&lt;Variables!$G$13,1,0)</f>
        <v>0</v>
      </c>
      <c r="AO7721" s="101">
        <f>IF(R7721&lt;Variables!$G$12,0,1)</f>
        <v>0</v>
      </c>
      <c r="AP7721" s="86">
        <f t="shared" si="660"/>
        <v>1</v>
      </c>
      <c r="AR7721">
        <v>0</v>
      </c>
      <c r="AS7721">
        <v>1</v>
      </c>
      <c r="AT7721">
        <v>0</v>
      </c>
      <c r="AU7721">
        <v>0</v>
      </c>
      <c r="BA7721">
        <v>0.99</v>
      </c>
    </row>
    <row r="7722" spans="3:53" ht="12.75" x14ac:dyDescent="0.2">
      <c r="C7722" t="s">
        <v>1142</v>
      </c>
      <c r="D7722" t="s">
        <v>1109</v>
      </c>
      <c r="E7722">
        <v>25.23</v>
      </c>
      <c r="F7722">
        <v>7.55</v>
      </c>
      <c r="G7722">
        <v>0.8</v>
      </c>
      <c r="H7722">
        <v>-99999</v>
      </c>
      <c r="I7722">
        <v>7.1849999999999996</v>
      </c>
      <c r="J7722" t="s">
        <v>78</v>
      </c>
      <c r="K7722">
        <v>-99999</v>
      </c>
      <c r="L7722">
        <v>-99999</v>
      </c>
      <c r="M7722">
        <v>-99999</v>
      </c>
      <c r="N7722">
        <v>-99999</v>
      </c>
      <c r="O7722">
        <v>-99999</v>
      </c>
      <c r="P7722">
        <v>71640</v>
      </c>
      <c r="Q7722">
        <v>304</v>
      </c>
      <c r="R7722">
        <v>235.66</v>
      </c>
      <c r="S7722">
        <v>31.596</v>
      </c>
      <c r="T7722">
        <v>7.5909999999999993</v>
      </c>
      <c r="U7722">
        <v>17.950800000000001</v>
      </c>
      <c r="V7722">
        <v>-99999</v>
      </c>
      <c r="AC7722">
        <v>25.23</v>
      </c>
      <c r="AD7722">
        <v>25.23</v>
      </c>
      <c r="AH7722" s="85">
        <f>IF(AND(M7722&lt;Variables!$G$6,M7722&gt;Variables!$G$5),0,1)</f>
        <v>1</v>
      </c>
      <c r="AI7722" s="85">
        <f t="shared" si="659"/>
        <v>1</v>
      </c>
      <c r="AJ7722" s="85">
        <f>IF(I7722&gt;Variables!$G$7,0,1)</f>
        <v>0</v>
      </c>
      <c r="AK7722" s="85">
        <f>IF(F7722&gt;Variables!$G$8,0,1)</f>
        <v>1</v>
      </c>
      <c r="AL7722" s="85">
        <f>IF(G7722&gt;Variables!$G$9,0,1)</f>
        <v>1</v>
      </c>
      <c r="AM7722" s="85">
        <f>IF(AND(K7722&gt;Variables!$G$10,K7722&lt;Variables!$G$11),0,1)</f>
        <v>1</v>
      </c>
      <c r="AN7722" s="103">
        <f>IF(H7722&lt;Variables!$G$13,1,0)</f>
        <v>1</v>
      </c>
      <c r="AO7722" s="101">
        <f>IF(R7722&lt;Variables!$G$12,0,1)</f>
        <v>1</v>
      </c>
      <c r="AP7722" s="86">
        <f t="shared" si="660"/>
        <v>1</v>
      </c>
      <c r="AR7722">
        <v>0</v>
      </c>
      <c r="AS7722">
        <v>0</v>
      </c>
      <c r="AT7722">
        <v>0</v>
      </c>
      <c r="AU7722">
        <v>0</v>
      </c>
      <c r="BA7722">
        <v>0</v>
      </c>
    </row>
    <row r="7723" spans="3:53" ht="12.75" x14ac:dyDescent="0.2">
      <c r="C7723" t="s">
        <v>1142</v>
      </c>
      <c r="D7723" t="s">
        <v>1108</v>
      </c>
      <c r="E7723">
        <v>93.37</v>
      </c>
      <c r="F7723">
        <v>7.42</v>
      </c>
      <c r="G7723">
        <v>4.8600000000000003</v>
      </c>
      <c r="H7723">
        <v>6160</v>
      </c>
      <c r="I7723">
        <v>166.411</v>
      </c>
      <c r="J7723" t="s">
        <v>78</v>
      </c>
      <c r="K7723">
        <v>48.04</v>
      </c>
      <c r="L7723">
        <v>93.444831578947358</v>
      </c>
      <c r="M7723">
        <v>-8.0081025010069015E-2</v>
      </c>
      <c r="N7723">
        <v>93.369408163265305</v>
      </c>
      <c r="O7723">
        <v>6.3386578788678907E-4</v>
      </c>
      <c r="P7723">
        <v>684531</v>
      </c>
      <c r="Q7723">
        <v>1334000</v>
      </c>
      <c r="R7723">
        <v>0.51</v>
      </c>
      <c r="S7723">
        <v>31.596</v>
      </c>
      <c r="T7723">
        <v>7.5909999999999993</v>
      </c>
      <c r="U7723">
        <v>17.950800000000001</v>
      </c>
      <c r="V7723">
        <v>2.3483232096098128</v>
      </c>
      <c r="AC7723">
        <v>94.49</v>
      </c>
      <c r="AD7723">
        <v>93.14</v>
      </c>
      <c r="AH7723" s="85">
        <f>IF(AND(M7723&lt;Variables!$G$6,M7723&gt;Variables!$G$5),0,1)</f>
        <v>1</v>
      </c>
      <c r="AI7723" s="85">
        <f t="shared" si="659"/>
        <v>0</v>
      </c>
      <c r="AJ7723" s="85">
        <f>IF(I7723&gt;Variables!$G$7,0,1)</f>
        <v>0</v>
      </c>
      <c r="AK7723" s="85">
        <f>IF(F7723&gt;Variables!$G$8,0,1)</f>
        <v>1</v>
      </c>
      <c r="AL7723" s="85">
        <f>IF(G7723&gt;Variables!$G$9,0,1)</f>
        <v>1</v>
      </c>
      <c r="AM7723" s="85">
        <f>IF(AND(K7723&gt;Variables!$G$10,K7723&lt;Variables!$G$11),0,1)</f>
        <v>1</v>
      </c>
      <c r="AN7723" s="103">
        <f>IF(H7723&lt;Variables!$G$13,1,0)</f>
        <v>0</v>
      </c>
      <c r="AO7723" s="101">
        <f>IF(R7723&lt;Variables!$G$12,0,1)</f>
        <v>0</v>
      </c>
      <c r="AP7723" s="86">
        <f t="shared" si="660"/>
        <v>1</v>
      </c>
      <c r="AR7723">
        <v>0</v>
      </c>
      <c r="AS7723">
        <v>1</v>
      </c>
      <c r="AT7723">
        <v>0</v>
      </c>
      <c r="AU7723">
        <v>0</v>
      </c>
      <c r="BA7723">
        <v>0.55000000000000004</v>
      </c>
    </row>
    <row r="7724" spans="3:53" ht="12.75" x14ac:dyDescent="0.2">
      <c r="C7724" t="s">
        <v>1142</v>
      </c>
      <c r="D7724" t="s">
        <v>1143</v>
      </c>
      <c r="E7724">
        <v>28.45</v>
      </c>
      <c r="F7724">
        <v>7.15</v>
      </c>
      <c r="G7724">
        <v>5.73</v>
      </c>
      <c r="H7724">
        <v>15810</v>
      </c>
      <c r="I7724">
        <v>13249.493</v>
      </c>
      <c r="J7724" t="s">
        <v>78</v>
      </c>
      <c r="K7724">
        <v>78.02</v>
      </c>
      <c r="L7724">
        <v>28.065874999999998</v>
      </c>
      <c r="M7724">
        <v>1.7146267486761131</v>
      </c>
      <c r="N7724">
        <v>27.781321999999999</v>
      </c>
      <c r="O7724">
        <v>2.756449099146558</v>
      </c>
      <c r="P7724">
        <v>1827000</v>
      </c>
      <c r="Q7724">
        <v>7108000</v>
      </c>
      <c r="R7724">
        <v>0.26</v>
      </c>
      <c r="S7724">
        <v>31.596</v>
      </c>
      <c r="T7724">
        <v>7.5909999999999993</v>
      </c>
      <c r="U7724">
        <v>17.950800000000001</v>
      </c>
      <c r="V7724">
        <v>2.4739562902884722</v>
      </c>
      <c r="AC7724">
        <v>28.73</v>
      </c>
      <c r="AD7724">
        <v>27.64</v>
      </c>
      <c r="AH7724" s="85">
        <f>IF(AND(M7724&lt;Variables!$G$6,M7724&gt;Variables!$G$5),0,1)</f>
        <v>1</v>
      </c>
      <c r="AI7724" s="85">
        <f t="shared" si="659"/>
        <v>0</v>
      </c>
      <c r="AJ7724" s="85">
        <f>IF(I7724&gt;Variables!$G$7,0,1)</f>
        <v>0</v>
      </c>
      <c r="AK7724" s="85">
        <f>IF(F7724&gt;Variables!$G$8,0,1)</f>
        <v>1</v>
      </c>
      <c r="AL7724" s="85">
        <f>IF(G7724&gt;Variables!$G$9,0,1)</f>
        <v>1</v>
      </c>
      <c r="AM7724" s="85">
        <f>IF(AND(K7724&gt;Variables!$G$10,K7724&lt;Variables!$G$11),0,1)</f>
        <v>1</v>
      </c>
      <c r="AN7724" s="103">
        <f>IF(H7724&lt;Variables!$G$13,1,0)</f>
        <v>0</v>
      </c>
      <c r="AO7724" s="101">
        <f>IF(R7724&lt;Variables!$G$12,0,1)</f>
        <v>0</v>
      </c>
      <c r="AP7724" s="86">
        <f t="shared" si="660"/>
        <v>1</v>
      </c>
      <c r="AR7724">
        <v>0</v>
      </c>
      <c r="AS7724">
        <v>0</v>
      </c>
      <c r="AT7724">
        <v>1</v>
      </c>
      <c r="AU7724">
        <v>0</v>
      </c>
      <c r="BA7724">
        <v>-1.79</v>
      </c>
    </row>
    <row r="7725" spans="3:53" ht="12.75" x14ac:dyDescent="0.2">
      <c r="C7725" t="s">
        <v>1142</v>
      </c>
      <c r="D7725" t="s">
        <v>186</v>
      </c>
      <c r="E7725">
        <v>27.57</v>
      </c>
      <c r="F7725">
        <v>7.13</v>
      </c>
      <c r="G7725">
        <v>6.15</v>
      </c>
      <c r="H7725">
        <v>3440</v>
      </c>
      <c r="I7725">
        <v>30.402000000000001</v>
      </c>
      <c r="J7725" t="s">
        <v>78</v>
      </c>
      <c r="K7725">
        <v>61.87</v>
      </c>
      <c r="L7725">
        <v>27.343515</v>
      </c>
      <c r="M7725">
        <v>0.93801034724320487</v>
      </c>
      <c r="N7725">
        <v>27.46157599999999</v>
      </c>
      <c r="O7725">
        <v>0.5040642969653587</v>
      </c>
      <c r="P7725">
        <v>4407000</v>
      </c>
      <c r="Q7725">
        <v>9239000</v>
      </c>
      <c r="R7725">
        <v>0.48</v>
      </c>
      <c r="S7725">
        <v>31.596</v>
      </c>
      <c r="T7725">
        <v>7.5909999999999993</v>
      </c>
      <c r="U7725">
        <v>17.950800000000001</v>
      </c>
      <c r="V7725">
        <v>2.4334294109823849</v>
      </c>
      <c r="AC7725">
        <v>28.75</v>
      </c>
      <c r="AD7725">
        <v>27.38</v>
      </c>
      <c r="AH7725" s="85">
        <f>IF(AND(M7725&lt;Variables!$G$6,M7725&gt;Variables!$G$5),0,1)</f>
        <v>1</v>
      </c>
      <c r="AI7725" s="85">
        <f t="shared" si="659"/>
        <v>1</v>
      </c>
      <c r="AJ7725" s="85">
        <f>IF(I7725&gt;Variables!$G$7,0,1)</f>
        <v>0</v>
      </c>
      <c r="AK7725" s="85">
        <f>IF(F7725&gt;Variables!$G$8,0,1)</f>
        <v>1</v>
      </c>
      <c r="AL7725" s="85">
        <f>IF(G7725&gt;Variables!$G$9,0,1)</f>
        <v>1</v>
      </c>
      <c r="AM7725" s="85">
        <f>IF(AND(K7725&gt;Variables!$G$10,K7725&lt;Variables!$G$11),0,1)</f>
        <v>0</v>
      </c>
      <c r="AN7725" s="103">
        <f>IF(H7725&lt;Variables!$G$13,1,0)</f>
        <v>0</v>
      </c>
      <c r="AO7725" s="101">
        <f>IF(R7725&lt;Variables!$G$12,0,1)</f>
        <v>0</v>
      </c>
      <c r="AP7725" s="86">
        <f t="shared" si="660"/>
        <v>1</v>
      </c>
      <c r="AR7725">
        <v>1</v>
      </c>
      <c r="AS7725">
        <v>0</v>
      </c>
      <c r="AT7725">
        <v>0</v>
      </c>
      <c r="AU7725">
        <v>0</v>
      </c>
      <c r="BA7725">
        <v>2</v>
      </c>
    </row>
    <row r="7726" spans="3:53" ht="12.75" x14ac:dyDescent="0.2">
      <c r="C7726" t="s">
        <v>1142</v>
      </c>
      <c r="D7726" t="s">
        <v>1107</v>
      </c>
      <c r="E7726">
        <v>3.48</v>
      </c>
      <c r="F7726">
        <v>24.52</v>
      </c>
      <c r="G7726">
        <v>-16.989999999999998</v>
      </c>
      <c r="H7726">
        <v>56.73</v>
      </c>
      <c r="I7726">
        <v>-76.518000000000001</v>
      </c>
      <c r="J7726" t="s">
        <v>76</v>
      </c>
      <c r="K7726">
        <v>40.479999999999997</v>
      </c>
      <c r="L7726">
        <v>3.5793599999999999</v>
      </c>
      <c r="M7726">
        <v>-3.0552948013052519</v>
      </c>
      <c r="N7726">
        <v>3.51057</v>
      </c>
      <c r="O7726">
        <v>-1.1556527857299459</v>
      </c>
      <c r="P7726">
        <v>34080000</v>
      </c>
      <c r="Q7726">
        <v>1410000</v>
      </c>
      <c r="R7726">
        <v>24.17</v>
      </c>
      <c r="S7726">
        <v>31.596</v>
      </c>
      <c r="T7726">
        <v>7.5909999999999993</v>
      </c>
      <c r="U7726">
        <v>17.950800000000001</v>
      </c>
      <c r="V7726">
        <v>2.2638089228376019</v>
      </c>
      <c r="AC7726">
        <v>3.49</v>
      </c>
      <c r="AD7726">
        <v>2.96</v>
      </c>
      <c r="AH7726" s="85">
        <f>IF(AND(M7726&lt;Variables!$G$6,M7726&gt;Variables!$G$5),0,1)</f>
        <v>0</v>
      </c>
      <c r="AI7726" s="85">
        <f t="shared" si="659"/>
        <v>0</v>
      </c>
      <c r="AJ7726" s="85">
        <f>IF(I7726&gt;Variables!$G$7,0,1)</f>
        <v>1</v>
      </c>
      <c r="AK7726" s="85">
        <f>IF(F7726&gt;Variables!$G$8,0,1)</f>
        <v>0</v>
      </c>
      <c r="AL7726" s="85">
        <f>IF(G7726&gt;Variables!$G$9,0,1)</f>
        <v>1</v>
      </c>
      <c r="AM7726" s="85">
        <f>IF(AND(K7726&gt;Variables!$G$10,K7726&lt;Variables!$G$11),0,1)</f>
        <v>1</v>
      </c>
      <c r="AN7726" s="103">
        <f>IF(H7726&lt;Variables!$G$13,1,0)</f>
        <v>1</v>
      </c>
      <c r="AO7726" s="101">
        <f>IF(R7726&lt;Variables!$G$12,0,1)</f>
        <v>1</v>
      </c>
      <c r="AP7726" s="86">
        <f t="shared" si="660"/>
        <v>0</v>
      </c>
      <c r="AR7726">
        <v>0</v>
      </c>
      <c r="AS7726">
        <v>0</v>
      </c>
      <c r="AT7726">
        <v>1</v>
      </c>
      <c r="AU7726">
        <v>0</v>
      </c>
      <c r="BA7726">
        <v>-2.25</v>
      </c>
    </row>
    <row r="7727" spans="3:53" ht="12.75" x14ac:dyDescent="0.2">
      <c r="C7727" t="s">
        <v>1142</v>
      </c>
      <c r="D7727" t="s">
        <v>364</v>
      </c>
      <c r="E7727">
        <v>18.940000000000001</v>
      </c>
      <c r="F7727">
        <v>7.37</v>
      </c>
      <c r="G7727">
        <v>0.11</v>
      </c>
      <c r="H7727">
        <v>12030</v>
      </c>
      <c r="I7727">
        <v>10.885</v>
      </c>
      <c r="J7727" t="s">
        <v>76</v>
      </c>
      <c r="K7727">
        <v>39.49</v>
      </c>
      <c r="L7727">
        <v>18.9574</v>
      </c>
      <c r="M7727">
        <v>-9.1784738413469041E-2</v>
      </c>
      <c r="N7727">
        <v>18.971191489361701</v>
      </c>
      <c r="O7727">
        <v>-0.1644150256940389</v>
      </c>
      <c r="P7727">
        <v>2051000</v>
      </c>
      <c r="Q7727">
        <v>702215</v>
      </c>
      <c r="R7727">
        <v>2.92</v>
      </c>
      <c r="S7727">
        <v>31.596</v>
      </c>
      <c r="T7727">
        <v>7.5909999999999993</v>
      </c>
      <c r="U7727">
        <v>17.950800000000001</v>
      </c>
      <c r="V7727">
        <v>2.2577168720478551</v>
      </c>
      <c r="AC7727">
        <v>18.96</v>
      </c>
      <c r="AD7727">
        <v>18.670000000000002</v>
      </c>
      <c r="AH7727" s="85">
        <f>IF(AND(M7727&lt;Variables!$G$6,M7727&gt;Variables!$G$5),0,1)</f>
        <v>1</v>
      </c>
      <c r="AI7727" s="85">
        <f t="shared" si="659"/>
        <v>1</v>
      </c>
      <c r="AJ7727" s="85">
        <f>IF(I7727&gt;Variables!$G$7,0,1)</f>
        <v>0</v>
      </c>
      <c r="AK7727" s="85">
        <f>IF(F7727&gt;Variables!$G$8,0,1)</f>
        <v>1</v>
      </c>
      <c r="AL7727" s="85">
        <f>IF(G7727&gt;Variables!$G$9,0,1)</f>
        <v>1</v>
      </c>
      <c r="AM7727" s="85">
        <f>IF(AND(K7727&gt;Variables!$G$10,K7727&lt;Variables!$G$11),0,1)</f>
        <v>1</v>
      </c>
      <c r="AN7727" s="103">
        <f>IF(H7727&lt;Variables!$G$13,1,0)</f>
        <v>0</v>
      </c>
      <c r="AO7727" s="101">
        <f>IF(R7727&lt;Variables!$G$12,0,1)</f>
        <v>1</v>
      </c>
      <c r="AP7727" s="86">
        <f t="shared" si="660"/>
        <v>0</v>
      </c>
      <c r="AR7727">
        <v>0</v>
      </c>
      <c r="AS7727">
        <v>0</v>
      </c>
      <c r="AT7727">
        <v>0</v>
      </c>
      <c r="AU7727">
        <v>1</v>
      </c>
      <c r="BA7727">
        <v>-1.06</v>
      </c>
    </row>
    <row r="7728" spans="3:53" ht="12.75" x14ac:dyDescent="0.2">
      <c r="C7728" t="s">
        <v>1142</v>
      </c>
      <c r="D7728" t="s">
        <v>1123</v>
      </c>
      <c r="E7728">
        <v>4.75</v>
      </c>
      <c r="F7728">
        <v>12.7</v>
      </c>
      <c r="G7728">
        <v>-2.66</v>
      </c>
      <c r="H7728">
        <v>-99999</v>
      </c>
      <c r="I7728">
        <v>-2E-3</v>
      </c>
      <c r="J7728" t="s">
        <v>78</v>
      </c>
      <c r="K7728">
        <v>-99999</v>
      </c>
      <c r="L7728">
        <v>4.75</v>
      </c>
      <c r="M7728">
        <v>0</v>
      </c>
      <c r="N7728">
        <v>4.75</v>
      </c>
      <c r="O7728">
        <v>0</v>
      </c>
      <c r="P7728">
        <v>1612000</v>
      </c>
      <c r="Q7728">
        <v>429</v>
      </c>
      <c r="R7728">
        <v>3757.58</v>
      </c>
      <c r="S7728">
        <v>31.596</v>
      </c>
      <c r="T7728">
        <v>7.5909999999999993</v>
      </c>
      <c r="U7728">
        <v>17.950800000000001</v>
      </c>
      <c r="V7728">
        <v>-99999</v>
      </c>
      <c r="AC7728">
        <v>4.75</v>
      </c>
      <c r="AD7728">
        <v>4.5999999999999996</v>
      </c>
      <c r="AH7728" s="85">
        <f>IF(AND(M7728&lt;Variables!$G$6,M7728&gt;Variables!$G$5),0,1)</f>
        <v>1</v>
      </c>
      <c r="AI7728" s="85">
        <f t="shared" si="659"/>
        <v>1</v>
      </c>
      <c r="AJ7728" s="85">
        <f>IF(I7728&gt;Variables!$G$7,0,1)</f>
        <v>1</v>
      </c>
      <c r="AK7728" s="85">
        <f>IF(F7728&gt;Variables!$G$8,0,1)</f>
        <v>0</v>
      </c>
      <c r="AL7728" s="85">
        <f>IF(G7728&gt;Variables!$G$9,0,1)</f>
        <v>1</v>
      </c>
      <c r="AM7728" s="85">
        <f>IF(AND(K7728&gt;Variables!$G$10,K7728&lt;Variables!$G$11),0,1)</f>
        <v>1</v>
      </c>
      <c r="AN7728" s="103">
        <f>IF(H7728&lt;Variables!$G$13,1,0)</f>
        <v>1</v>
      </c>
      <c r="AO7728" s="101">
        <f>IF(R7728&lt;Variables!$G$12,0,1)</f>
        <v>1</v>
      </c>
      <c r="AP7728" s="86">
        <f t="shared" si="660"/>
        <v>1</v>
      </c>
      <c r="AR7728">
        <v>0</v>
      </c>
      <c r="AS7728">
        <v>0</v>
      </c>
      <c r="AT7728">
        <v>1</v>
      </c>
      <c r="AU7728">
        <v>0</v>
      </c>
      <c r="BA7728">
        <v>-2.25</v>
      </c>
    </row>
    <row r="7729" spans="3:53" ht="12.75" x14ac:dyDescent="0.2">
      <c r="C7729" t="s">
        <v>1142</v>
      </c>
      <c r="D7729" t="s">
        <v>1120</v>
      </c>
      <c r="E7729">
        <v>3.13</v>
      </c>
      <c r="F7729">
        <v>27.76</v>
      </c>
      <c r="G7729">
        <v>0.32</v>
      </c>
      <c r="H7729">
        <v>35.57</v>
      </c>
      <c r="I7729">
        <v>-2.5999999999999999E-2</v>
      </c>
      <c r="J7729" t="s">
        <v>78</v>
      </c>
      <c r="K7729">
        <v>45.01</v>
      </c>
      <c r="L7729">
        <v>3.1255055555555562</v>
      </c>
      <c r="M7729">
        <v>-0.1761492807385858</v>
      </c>
      <c r="N7729">
        <v>3.125321276595745</v>
      </c>
      <c r="O7729">
        <v>-0.17026334654274769</v>
      </c>
      <c r="P7729">
        <v>2000000</v>
      </c>
      <c r="Q7729">
        <v>168590</v>
      </c>
      <c r="R7729">
        <v>11.86</v>
      </c>
      <c r="S7729">
        <v>31.596</v>
      </c>
      <c r="T7729">
        <v>7.5909999999999993</v>
      </c>
      <c r="U7729">
        <v>17.950800000000001</v>
      </c>
      <c r="V7729">
        <v>2.3173449728765658</v>
      </c>
      <c r="AC7729">
        <v>3.14</v>
      </c>
      <c r="AD7729">
        <v>3.12</v>
      </c>
      <c r="AH7729" s="85">
        <f>IF(AND(M7729&lt;Variables!$G$6,M7729&gt;Variables!$G$5),0,1)</f>
        <v>1</v>
      </c>
      <c r="AI7729" s="85">
        <f t="shared" si="659"/>
        <v>0</v>
      </c>
      <c r="AJ7729" s="85">
        <f>IF(I7729&gt;Variables!$G$7,0,1)</f>
        <v>1</v>
      </c>
      <c r="AK7729" s="85">
        <f>IF(F7729&gt;Variables!$G$8,0,1)</f>
        <v>0</v>
      </c>
      <c r="AL7729" s="85">
        <f>IF(G7729&gt;Variables!$G$9,0,1)</f>
        <v>1</v>
      </c>
      <c r="AM7729" s="85">
        <f>IF(AND(K7729&gt;Variables!$G$10,K7729&lt;Variables!$G$11),0,1)</f>
        <v>1</v>
      </c>
      <c r="AN7729" s="103">
        <f>IF(H7729&lt;Variables!$G$13,1,0)</f>
        <v>1</v>
      </c>
      <c r="AO7729" s="101">
        <f>IF(R7729&lt;Variables!$G$12,0,1)</f>
        <v>1</v>
      </c>
      <c r="AP7729" s="86">
        <f t="shared" si="660"/>
        <v>1</v>
      </c>
      <c r="AR7729">
        <v>0</v>
      </c>
      <c r="AS7729">
        <v>1</v>
      </c>
      <c r="AT7729">
        <v>0</v>
      </c>
      <c r="AU7729">
        <v>0</v>
      </c>
      <c r="BA7729">
        <v>0.05</v>
      </c>
    </row>
    <row r="7730" spans="3:53" ht="12.75" x14ac:dyDescent="0.2">
      <c r="C7730" t="s">
        <v>1142</v>
      </c>
      <c r="D7730" t="s">
        <v>1140</v>
      </c>
      <c r="E7730">
        <v>25.5</v>
      </c>
      <c r="F7730">
        <v>42.94</v>
      </c>
      <c r="G7730">
        <v>-26.1</v>
      </c>
      <c r="H7730">
        <v>-99999</v>
      </c>
      <c r="I7730">
        <v>-99999</v>
      </c>
      <c r="J7730" t="s">
        <v>78</v>
      </c>
      <c r="K7730">
        <v>-99999</v>
      </c>
      <c r="L7730">
        <v>24.652805000000001</v>
      </c>
      <c r="M7730">
        <v>1.913757886780024</v>
      </c>
      <c r="N7730">
        <v>26.30894444444445</v>
      </c>
      <c r="O7730">
        <v>-4.5016798258302542</v>
      </c>
      <c r="P7730">
        <v>612100</v>
      </c>
      <c r="Q7730"/>
      <c r="R7730"/>
      <c r="S7730">
        <v>31.596</v>
      </c>
      <c r="T7730">
        <v>7.5909999999999993</v>
      </c>
      <c r="U7730">
        <v>17.950800000000001</v>
      </c>
      <c r="V7730">
        <v>-99999</v>
      </c>
      <c r="AC7730">
        <v>27.9</v>
      </c>
      <c r="AD7730">
        <v>24</v>
      </c>
      <c r="AH7730" s="85">
        <f>IF(AND(M7730&lt;Variables!$G$6,M7730&gt;Variables!$G$5),0,1)</f>
        <v>1</v>
      </c>
      <c r="AI7730" s="85">
        <f t="shared" si="659"/>
        <v>1</v>
      </c>
      <c r="AJ7730" s="85">
        <f>IF(I7730&gt;Variables!$G$7,0,1)</f>
        <v>1</v>
      </c>
      <c r="AK7730" s="85">
        <f>IF(F7730&gt;Variables!$G$8,0,1)</f>
        <v>0</v>
      </c>
      <c r="AL7730" s="85">
        <f>IF(G7730&gt;Variables!$G$9,0,1)</f>
        <v>1</v>
      </c>
      <c r="AM7730" s="85">
        <f>IF(AND(K7730&gt;Variables!$G$10,K7730&lt;Variables!$G$11),0,1)</f>
        <v>1</v>
      </c>
      <c r="AN7730" s="103">
        <f>IF(H7730&lt;Variables!$G$13,1,0)</f>
        <v>1</v>
      </c>
      <c r="AO7730" s="101">
        <f>IF(R7730&lt;Variables!$G$12,0,1)</f>
        <v>0</v>
      </c>
      <c r="AP7730" s="86">
        <f t="shared" si="660"/>
        <v>1</v>
      </c>
      <c r="AR7730">
        <v>0</v>
      </c>
      <c r="AS7730">
        <v>0</v>
      </c>
      <c r="AT7730">
        <v>1</v>
      </c>
      <c r="AU7730">
        <v>0</v>
      </c>
      <c r="BA7730">
        <v>-2.25</v>
      </c>
    </row>
    <row r="7731" spans="3:53" ht="12.75" x14ac:dyDescent="0.2">
      <c r="C7731" t="s">
        <v>1142</v>
      </c>
      <c r="D7731" t="s">
        <v>251</v>
      </c>
      <c r="E7731">
        <v>15.33</v>
      </c>
      <c r="F7731">
        <v>7.71</v>
      </c>
      <c r="G7731">
        <v>6.05</v>
      </c>
      <c r="H7731">
        <v>5810</v>
      </c>
      <c r="I7731">
        <v>19.010000000000002</v>
      </c>
      <c r="J7731" t="s">
        <v>78</v>
      </c>
      <c r="K7731">
        <v>59.66</v>
      </c>
      <c r="L7731">
        <v>15.230499999999999</v>
      </c>
      <c r="M7731">
        <v>1.657857588391711</v>
      </c>
      <c r="N7731">
        <v>15.30959</v>
      </c>
      <c r="O7731">
        <v>1.1326887264779819</v>
      </c>
      <c r="P7731">
        <v>80010000</v>
      </c>
      <c r="Q7731">
        <v>43496000</v>
      </c>
      <c r="R7731">
        <v>1.84</v>
      </c>
      <c r="S7731">
        <v>31.596</v>
      </c>
      <c r="T7731">
        <v>7.5909999999999993</v>
      </c>
      <c r="U7731">
        <v>17.950800000000001</v>
      </c>
      <c r="V7731">
        <v>2.377722259072256</v>
      </c>
      <c r="AC7731">
        <v>15.62</v>
      </c>
      <c r="AD7731">
        <v>14.5</v>
      </c>
      <c r="AH7731" s="85">
        <f>IF(AND(M7731&lt;Variables!$G$6,M7731&gt;Variables!$G$5),0,1)</f>
        <v>1</v>
      </c>
      <c r="AI7731" s="85">
        <f t="shared" si="659"/>
        <v>1</v>
      </c>
      <c r="AJ7731" s="85">
        <f>IF(I7731&gt;Variables!$G$7,0,1)</f>
        <v>0</v>
      </c>
      <c r="AK7731" s="85">
        <f>IF(F7731&gt;Variables!$G$8,0,1)</f>
        <v>1</v>
      </c>
      <c r="AL7731" s="85">
        <f>IF(G7731&gt;Variables!$G$9,0,1)</f>
        <v>1</v>
      </c>
      <c r="AM7731" s="85">
        <f>IF(AND(K7731&gt;Variables!$G$10,K7731&lt;Variables!$G$11),0,1)</f>
        <v>0</v>
      </c>
      <c r="AN7731" s="103">
        <f>IF(H7731&lt;Variables!$G$13,1,0)</f>
        <v>0</v>
      </c>
      <c r="AO7731" s="101">
        <f>IF(R7731&lt;Variables!$G$12,0,1)</f>
        <v>0</v>
      </c>
      <c r="AP7731" s="86">
        <f t="shared" si="660"/>
        <v>1</v>
      </c>
      <c r="AR7731">
        <v>0</v>
      </c>
      <c r="AS7731">
        <v>0</v>
      </c>
      <c r="AT7731">
        <v>1</v>
      </c>
      <c r="AU7731">
        <v>0</v>
      </c>
      <c r="BA7731">
        <v>-2.25</v>
      </c>
    </row>
    <row r="7732" spans="3:53" ht="12.75" x14ac:dyDescent="0.2">
      <c r="C7732" t="s">
        <v>1142</v>
      </c>
      <c r="D7732" t="s">
        <v>1105</v>
      </c>
      <c r="E7732">
        <v>0.23</v>
      </c>
      <c r="F7732">
        <v>13</v>
      </c>
      <c r="G7732">
        <v>-0.71</v>
      </c>
      <c r="H7732">
        <v>-99999</v>
      </c>
      <c r="I7732">
        <v>94.489000000000004</v>
      </c>
      <c r="J7732" t="s">
        <v>78</v>
      </c>
      <c r="K7732">
        <v>45.05</v>
      </c>
      <c r="L7732">
        <v>0.23069999999999999</v>
      </c>
      <c r="M7732">
        <v>-8.9726918075422724</v>
      </c>
      <c r="N7732">
        <v>0.2422785714285714</v>
      </c>
      <c r="O7732">
        <v>-13.32291635956248</v>
      </c>
      <c r="P7732">
        <v>194560</v>
      </c>
      <c r="Q7732">
        <v>1371</v>
      </c>
      <c r="R7732">
        <v>141.91</v>
      </c>
      <c r="S7732">
        <v>31.596</v>
      </c>
      <c r="T7732">
        <v>7.5909999999999993</v>
      </c>
      <c r="U7732">
        <v>17.950800000000001</v>
      </c>
      <c r="V7732">
        <v>2.420737973992197</v>
      </c>
      <c r="AC7732">
        <v>0.25990000000000002</v>
      </c>
      <c r="AD7732">
        <v>0.2</v>
      </c>
      <c r="AH7732" s="85">
        <f>IF(AND(M7732&lt;Variables!$G$6,M7732&gt;Variables!$G$5),0,1)</f>
        <v>1</v>
      </c>
      <c r="AI7732" s="85">
        <f t="shared" si="659"/>
        <v>1</v>
      </c>
      <c r="AJ7732" s="85">
        <f>IF(I7732&gt;Variables!$G$7,0,1)</f>
        <v>0</v>
      </c>
      <c r="AK7732" s="85">
        <f>IF(F7732&gt;Variables!$G$8,0,1)</f>
        <v>0</v>
      </c>
      <c r="AL7732" s="85">
        <f>IF(G7732&gt;Variables!$G$9,0,1)</f>
        <v>1</v>
      </c>
      <c r="AM7732" s="85">
        <f>IF(AND(K7732&gt;Variables!$G$10,K7732&lt;Variables!$G$11),0,1)</f>
        <v>1</v>
      </c>
      <c r="AN7732" s="103">
        <f>IF(H7732&lt;Variables!$G$13,1,0)</f>
        <v>1</v>
      </c>
      <c r="AO7732" s="101">
        <f>IF(R7732&lt;Variables!$G$12,0,1)</f>
        <v>1</v>
      </c>
      <c r="AP7732" s="86">
        <f t="shared" si="660"/>
        <v>1</v>
      </c>
      <c r="AR7732">
        <v>1</v>
      </c>
      <c r="AS7732">
        <v>0</v>
      </c>
      <c r="AT7732">
        <v>0</v>
      </c>
      <c r="AU7732">
        <v>0</v>
      </c>
      <c r="BA7732">
        <v>2</v>
      </c>
    </row>
    <row r="7733" spans="3:53" ht="12.75" x14ac:dyDescent="0.2">
      <c r="C7733" t="s">
        <v>1142</v>
      </c>
      <c r="D7733" t="s">
        <v>1118</v>
      </c>
      <c r="E7733">
        <v>5.05</v>
      </c>
      <c r="F7733">
        <v>14.61</v>
      </c>
      <c r="G7733">
        <v>15.69</v>
      </c>
      <c r="H7733">
        <v>-99999</v>
      </c>
      <c r="I7733">
        <v>-0.01</v>
      </c>
      <c r="J7733" t="s">
        <v>76</v>
      </c>
      <c r="K7733">
        <v>58.05</v>
      </c>
      <c r="L7733">
        <v>5.0125000000000002</v>
      </c>
      <c r="M7733">
        <v>0.74812967581046663</v>
      </c>
      <c r="N7733">
        <v>5.052735294117646</v>
      </c>
      <c r="O7733">
        <v>-5.4134918186404438E-2</v>
      </c>
      <c r="P7733">
        <v>79550</v>
      </c>
      <c r="Q7733">
        <v>23565</v>
      </c>
      <c r="R7733">
        <v>3.38</v>
      </c>
      <c r="S7733">
        <v>31.596</v>
      </c>
      <c r="T7733">
        <v>7.5909999999999993</v>
      </c>
      <c r="U7733">
        <v>17.950800000000001</v>
      </c>
      <c r="V7733">
        <v>2.4135538104738159</v>
      </c>
      <c r="AC7733">
        <v>8.75</v>
      </c>
      <c r="AD7733">
        <v>5</v>
      </c>
      <c r="AH7733" s="85">
        <f>IF(AND(M7733&lt;Variables!$G$6,M7733&gt;Variables!$G$5),0,1)</f>
        <v>1</v>
      </c>
      <c r="AI7733" s="85">
        <f t="shared" si="659"/>
        <v>1</v>
      </c>
      <c r="AJ7733" s="85">
        <f>IF(I7733&gt;Variables!$G$7,0,1)</f>
        <v>1</v>
      </c>
      <c r="AK7733" s="85">
        <f>IF(F7733&gt;Variables!$G$8,0,1)</f>
        <v>0</v>
      </c>
      <c r="AL7733" s="85">
        <f>IF(G7733&gt;Variables!$G$9,0,1)</f>
        <v>0</v>
      </c>
      <c r="AM7733" s="85">
        <f>IF(AND(K7733&gt;Variables!$G$10,K7733&lt;Variables!$G$11),0,1)</f>
        <v>0</v>
      </c>
      <c r="AN7733" s="103">
        <f>IF(H7733&lt;Variables!$G$13,1,0)</f>
        <v>1</v>
      </c>
      <c r="AO7733" s="101">
        <f>IF(R7733&lt;Variables!$G$12,0,1)</f>
        <v>1</v>
      </c>
      <c r="AP7733" s="86">
        <f t="shared" si="660"/>
        <v>0</v>
      </c>
      <c r="AR7733">
        <v>1</v>
      </c>
      <c r="AS7733">
        <v>0</v>
      </c>
      <c r="AT7733">
        <v>0</v>
      </c>
      <c r="AU7733">
        <v>0</v>
      </c>
      <c r="BA7733">
        <v>2</v>
      </c>
    </row>
    <row r="7734" spans="3:53" ht="12.75" x14ac:dyDescent="0.2">
      <c r="C7734" t="s">
        <v>1144</v>
      </c>
      <c r="D7734" t="s">
        <v>364</v>
      </c>
      <c r="E7734">
        <v>18.920000000000002</v>
      </c>
      <c r="F7734">
        <v>7.2</v>
      </c>
      <c r="G7734">
        <v>0</v>
      </c>
      <c r="H7734">
        <v>12030</v>
      </c>
      <c r="I7734">
        <v>10.856</v>
      </c>
      <c r="J7734" t="s">
        <v>76</v>
      </c>
      <c r="K7734">
        <v>35.04</v>
      </c>
      <c r="L7734">
        <v>18.94821111111111</v>
      </c>
      <c r="M7734">
        <v>-0.14888535358659399</v>
      </c>
      <c r="N7734">
        <v>18.969740425531921</v>
      </c>
      <c r="O7734">
        <v>-0.26220931028116917</v>
      </c>
      <c r="P7734">
        <v>2101000</v>
      </c>
      <c r="Q7734">
        <v>702215</v>
      </c>
      <c r="R7734">
        <v>2.99</v>
      </c>
      <c r="S7734">
        <v>31.353999999999999</v>
      </c>
      <c r="T7734">
        <v>7.391</v>
      </c>
      <c r="U7734">
        <v>17.762799999999999</v>
      </c>
      <c r="V7734">
        <v>2.209452904911926</v>
      </c>
      <c r="AC7734">
        <v>18.95</v>
      </c>
      <c r="AD7734">
        <v>18.670000000000002</v>
      </c>
      <c r="AH7734" s="85">
        <f>IF(AND(M7734&lt;Variables!$G$6,M7734&gt;Variables!$G$5),0,1)</f>
        <v>1</v>
      </c>
      <c r="AI7734" s="85">
        <f t="shared" si="659"/>
        <v>1</v>
      </c>
      <c r="AJ7734" s="85">
        <f>IF(I7734&gt;Variables!$G$7,0,1)</f>
        <v>0</v>
      </c>
      <c r="AK7734" s="85">
        <f>IF(F7734&gt;Variables!$G$8,0,1)</f>
        <v>1</v>
      </c>
      <c r="AL7734" s="85">
        <f>IF(G7734&gt;Variables!$G$9,0,1)</f>
        <v>1</v>
      </c>
      <c r="AM7734" s="85">
        <f>IF(AND(K7734&gt;Variables!$G$10,K7734&lt;Variables!$G$11),0,1)</f>
        <v>1</v>
      </c>
      <c r="AN7734" s="103">
        <f>IF(H7734&lt;Variables!$G$13,1,0)</f>
        <v>0</v>
      </c>
      <c r="AO7734" s="101">
        <f>IF(R7734&lt;Variables!$G$12,0,1)</f>
        <v>1</v>
      </c>
      <c r="AP7734" s="86">
        <f t="shared" si="660"/>
        <v>0</v>
      </c>
      <c r="AR7734">
        <v>0</v>
      </c>
      <c r="AS7734">
        <v>0</v>
      </c>
      <c r="AT7734">
        <v>0</v>
      </c>
      <c r="AU7734">
        <v>1</v>
      </c>
      <c r="BA7734">
        <v>-0.93</v>
      </c>
    </row>
    <row r="7735" spans="3:53" ht="12.75" x14ac:dyDescent="0.2">
      <c r="C7735" t="s">
        <v>1144</v>
      </c>
      <c r="D7735" t="s">
        <v>117</v>
      </c>
      <c r="E7735">
        <v>30.07</v>
      </c>
      <c r="F7735">
        <v>7.93</v>
      </c>
      <c r="G7735">
        <v>6.45</v>
      </c>
      <c r="H7735">
        <v>3970</v>
      </c>
      <c r="I7735">
        <v>-0.29099999999999998</v>
      </c>
      <c r="J7735" t="s">
        <v>78</v>
      </c>
      <c r="K7735">
        <v>54.02</v>
      </c>
      <c r="L7735">
        <v>29.966290000000001</v>
      </c>
      <c r="M7735">
        <v>0.24597639547639011</v>
      </c>
      <c r="N7735">
        <v>30.011130000000001</v>
      </c>
      <c r="O7735">
        <v>9.6197644007399025E-2</v>
      </c>
      <c r="P7735">
        <v>7215000</v>
      </c>
      <c r="Q7735">
        <v>15376000</v>
      </c>
      <c r="R7735">
        <v>0.47</v>
      </c>
      <c r="S7735">
        <v>31.353999999999999</v>
      </c>
      <c r="T7735">
        <v>7.391</v>
      </c>
      <c r="U7735">
        <v>17.762799999999999</v>
      </c>
      <c r="V7735">
        <v>2.399396086800468</v>
      </c>
      <c r="AC7735">
        <v>30.18</v>
      </c>
      <c r="AD7735">
        <v>29.27</v>
      </c>
      <c r="AH7735" s="85">
        <f>IF(AND(M7735&lt;Variables!$G$6,M7735&gt;Variables!$G$5),0,1)</f>
        <v>1</v>
      </c>
      <c r="AI7735" s="85">
        <f t="shared" si="659"/>
        <v>1</v>
      </c>
      <c r="AJ7735" s="85">
        <f>IF(I7735&gt;Variables!$G$7,0,1)</f>
        <v>1</v>
      </c>
      <c r="AK7735" s="85">
        <f>IF(F7735&gt;Variables!$G$8,0,1)</f>
        <v>1</v>
      </c>
      <c r="AL7735" s="85">
        <f>IF(G7735&gt;Variables!$G$9,0,1)</f>
        <v>1</v>
      </c>
      <c r="AM7735" s="85">
        <f>IF(AND(K7735&gt;Variables!$G$10,K7735&lt;Variables!$G$11),0,1)</f>
        <v>0</v>
      </c>
      <c r="AN7735" s="103">
        <f>IF(H7735&lt;Variables!$G$13,1,0)</f>
        <v>0</v>
      </c>
      <c r="AO7735" s="101">
        <f>IF(R7735&lt;Variables!$G$12,0,1)</f>
        <v>0</v>
      </c>
      <c r="AP7735" s="86">
        <f t="shared" si="660"/>
        <v>1</v>
      </c>
      <c r="AR7735">
        <v>0</v>
      </c>
      <c r="AS7735">
        <v>0</v>
      </c>
      <c r="AT7735">
        <v>1</v>
      </c>
      <c r="AU7735">
        <v>0</v>
      </c>
      <c r="BA7735">
        <v>-1.25</v>
      </c>
    </row>
    <row r="7736" spans="3:53" ht="12.75" x14ac:dyDescent="0.2">
      <c r="C7736" t="s">
        <v>1144</v>
      </c>
      <c r="D7736" t="s">
        <v>1105</v>
      </c>
      <c r="E7736">
        <v>0.26</v>
      </c>
      <c r="F7736">
        <v>13</v>
      </c>
      <c r="G7736">
        <v>8.75</v>
      </c>
      <c r="H7736">
        <v>-99999</v>
      </c>
      <c r="I7736">
        <v>317.30799999999999</v>
      </c>
      <c r="J7736" t="s">
        <v>78</v>
      </c>
      <c r="K7736">
        <v>47.35</v>
      </c>
      <c r="L7736">
        <v>0.22073333333333331</v>
      </c>
      <c r="M7736">
        <v>4.1981274539414102</v>
      </c>
      <c r="N7736">
        <v>0.23835454545454551</v>
      </c>
      <c r="O7736">
        <v>-3.505091727373276</v>
      </c>
      <c r="P7736">
        <v>194560</v>
      </c>
      <c r="Q7736">
        <v>1371</v>
      </c>
      <c r="R7736">
        <v>141.91</v>
      </c>
      <c r="S7736">
        <v>31.353999999999999</v>
      </c>
      <c r="T7736">
        <v>7.391</v>
      </c>
      <c r="U7736">
        <v>17.762799999999999</v>
      </c>
      <c r="V7736">
        <v>2.2625237952280282</v>
      </c>
      <c r="AC7736">
        <v>0.25990000000000002</v>
      </c>
      <c r="AD7736">
        <v>0.2</v>
      </c>
      <c r="AH7736" s="85">
        <f>IF(AND(M7736&lt;Variables!$G$6,M7736&gt;Variables!$G$5),0,1)</f>
        <v>1</v>
      </c>
      <c r="AI7736" s="85">
        <f t="shared" si="659"/>
        <v>1</v>
      </c>
      <c r="AJ7736" s="85">
        <f>IF(I7736&gt;Variables!$G$7,0,1)</f>
        <v>0</v>
      </c>
      <c r="AK7736" s="85">
        <f>IF(F7736&gt;Variables!$G$8,0,1)</f>
        <v>0</v>
      </c>
      <c r="AL7736" s="85">
        <f>IF(G7736&gt;Variables!$G$9,0,1)</f>
        <v>1</v>
      </c>
      <c r="AM7736" s="85">
        <f>IF(AND(K7736&gt;Variables!$G$10,K7736&lt;Variables!$G$11),0,1)</f>
        <v>1</v>
      </c>
      <c r="AN7736" s="103">
        <f>IF(H7736&lt;Variables!$G$13,1,0)</f>
        <v>1</v>
      </c>
      <c r="AO7736" s="101">
        <f>IF(R7736&lt;Variables!$G$12,0,1)</f>
        <v>1</v>
      </c>
      <c r="AP7736" s="86">
        <f t="shared" si="660"/>
        <v>1</v>
      </c>
      <c r="AR7736">
        <v>0</v>
      </c>
      <c r="AS7736">
        <v>0</v>
      </c>
      <c r="AT7736">
        <v>1</v>
      </c>
      <c r="AU7736">
        <v>0</v>
      </c>
      <c r="BA7736">
        <v>-2.25</v>
      </c>
    </row>
    <row r="7737" spans="3:53" ht="12.75" x14ac:dyDescent="0.2">
      <c r="C7737" t="s">
        <v>1144</v>
      </c>
      <c r="D7737" t="s">
        <v>1120</v>
      </c>
      <c r="E7737">
        <v>3.13</v>
      </c>
      <c r="F7737">
        <v>27.76</v>
      </c>
      <c r="G7737">
        <v>0.62</v>
      </c>
      <c r="H7737">
        <v>35.57</v>
      </c>
      <c r="I7737">
        <v>-2.5000000000000001E-2</v>
      </c>
      <c r="J7737" t="s">
        <v>78</v>
      </c>
      <c r="K7737">
        <v>52.85</v>
      </c>
      <c r="L7737">
        <v>3.1257526315789468</v>
      </c>
      <c r="M7737">
        <v>0.1102892271840395</v>
      </c>
      <c r="N7737">
        <v>3.1256553191489358</v>
      </c>
      <c r="O7737">
        <v>0.11340600575334391</v>
      </c>
      <c r="P7737">
        <v>2000000</v>
      </c>
      <c r="Q7737">
        <v>168590</v>
      </c>
      <c r="R7737">
        <v>11.86</v>
      </c>
      <c r="S7737">
        <v>31.353999999999999</v>
      </c>
      <c r="T7737">
        <v>7.391</v>
      </c>
      <c r="U7737">
        <v>17.762799999999999</v>
      </c>
      <c r="V7737">
        <v>2.3927507115221078</v>
      </c>
      <c r="AC7737">
        <v>3.14</v>
      </c>
      <c r="AD7737">
        <v>3.12</v>
      </c>
      <c r="AH7737" s="85">
        <f>IF(AND(M7737&lt;Variables!$G$6,M7737&gt;Variables!$G$5),0,1)</f>
        <v>1</v>
      </c>
      <c r="AI7737" s="85">
        <f t="shared" si="659"/>
        <v>0</v>
      </c>
      <c r="AJ7737" s="85">
        <f>IF(I7737&gt;Variables!$G$7,0,1)</f>
        <v>1</v>
      </c>
      <c r="AK7737" s="85">
        <f>IF(F7737&gt;Variables!$G$8,0,1)</f>
        <v>0</v>
      </c>
      <c r="AL7737" s="85">
        <f>IF(G7737&gt;Variables!$G$9,0,1)</f>
        <v>1</v>
      </c>
      <c r="AM7737" s="85">
        <f>IF(AND(K7737&gt;Variables!$G$10,K7737&lt;Variables!$G$11),0,1)</f>
        <v>0</v>
      </c>
      <c r="AN7737" s="103">
        <f>IF(H7737&lt;Variables!$G$13,1,0)</f>
        <v>1</v>
      </c>
      <c r="AO7737" s="101">
        <f>IF(R7737&lt;Variables!$G$12,0,1)</f>
        <v>1</v>
      </c>
      <c r="AP7737" s="86">
        <f t="shared" si="660"/>
        <v>1</v>
      </c>
      <c r="AR7737">
        <v>0</v>
      </c>
      <c r="AS7737">
        <v>1</v>
      </c>
      <c r="AT7737">
        <v>0</v>
      </c>
      <c r="AU7737">
        <v>0</v>
      </c>
      <c r="BA7737">
        <v>0.19</v>
      </c>
    </row>
    <row r="7738" spans="3:53" ht="12.75" x14ac:dyDescent="0.2">
      <c r="C7738" t="s">
        <v>1144</v>
      </c>
      <c r="D7738" t="s">
        <v>1140</v>
      </c>
      <c r="E7738">
        <v>24.31</v>
      </c>
      <c r="F7738">
        <v>46.47</v>
      </c>
      <c r="G7738">
        <v>-27.72</v>
      </c>
      <c r="H7738">
        <v>-99999</v>
      </c>
      <c r="I7738">
        <v>-99999</v>
      </c>
      <c r="J7738" t="s">
        <v>78</v>
      </c>
      <c r="K7738">
        <v>-99999</v>
      </c>
      <c r="L7738">
        <v>24.56625</v>
      </c>
      <c r="M7738">
        <v>3.6432096880877958E-2</v>
      </c>
      <c r="N7738">
        <v>26.062390624999999</v>
      </c>
      <c r="O7738">
        <v>-5.7062709495783261</v>
      </c>
      <c r="P7738">
        <v>802020</v>
      </c>
      <c r="Q7738"/>
      <c r="R7738"/>
      <c r="S7738">
        <v>31.353999999999999</v>
      </c>
      <c r="T7738">
        <v>7.391</v>
      </c>
      <c r="U7738">
        <v>17.762799999999999</v>
      </c>
      <c r="V7738">
        <v>-99999</v>
      </c>
      <c r="AC7738">
        <v>27.9</v>
      </c>
      <c r="AD7738">
        <v>24</v>
      </c>
      <c r="AH7738" s="85">
        <f>IF(AND(M7738&lt;Variables!$G$6,M7738&gt;Variables!$G$5),0,1)</f>
        <v>1</v>
      </c>
      <c r="AI7738" s="85">
        <f t="shared" si="659"/>
        <v>1</v>
      </c>
      <c r="AJ7738" s="85">
        <f>IF(I7738&gt;Variables!$G$7,0,1)</f>
        <v>1</v>
      </c>
      <c r="AK7738" s="85">
        <f>IF(F7738&gt;Variables!$G$8,0,1)</f>
        <v>0</v>
      </c>
      <c r="AL7738" s="85">
        <f>IF(G7738&gt;Variables!$G$9,0,1)</f>
        <v>1</v>
      </c>
      <c r="AM7738" s="85">
        <f>IF(AND(K7738&gt;Variables!$G$10,K7738&lt;Variables!$G$11),0,1)</f>
        <v>1</v>
      </c>
      <c r="AN7738" s="103">
        <f>IF(H7738&lt;Variables!$G$13,1,0)</f>
        <v>1</v>
      </c>
      <c r="AO7738" s="101">
        <f>IF(R7738&lt;Variables!$G$12,0,1)</f>
        <v>0</v>
      </c>
      <c r="AP7738" s="86">
        <f t="shared" si="660"/>
        <v>1</v>
      </c>
      <c r="AR7738">
        <v>1</v>
      </c>
      <c r="AS7738">
        <v>0</v>
      </c>
      <c r="AT7738">
        <v>0</v>
      </c>
      <c r="AU7738">
        <v>0</v>
      </c>
      <c r="BA7738">
        <v>2</v>
      </c>
    </row>
    <row r="7739" spans="3:53" ht="12.75" x14ac:dyDescent="0.2">
      <c r="C7739" t="s">
        <v>1144</v>
      </c>
      <c r="D7739" t="s">
        <v>1123</v>
      </c>
      <c r="E7739">
        <v>4.75</v>
      </c>
      <c r="F7739">
        <v>12.7</v>
      </c>
      <c r="G7739">
        <v>-2.66</v>
      </c>
      <c r="H7739">
        <v>-99999</v>
      </c>
      <c r="I7739">
        <v>-2E-3</v>
      </c>
      <c r="J7739" t="s">
        <v>78</v>
      </c>
      <c r="K7739">
        <v>-99999</v>
      </c>
      <c r="L7739">
        <v>4.75</v>
      </c>
      <c r="M7739">
        <v>0</v>
      </c>
      <c r="N7739">
        <v>4.75</v>
      </c>
      <c r="O7739">
        <v>0</v>
      </c>
      <c r="P7739">
        <v>1612000</v>
      </c>
      <c r="Q7739">
        <v>429</v>
      </c>
      <c r="R7739">
        <v>3757.58</v>
      </c>
      <c r="S7739">
        <v>31.353999999999999</v>
      </c>
      <c r="T7739">
        <v>7.391</v>
      </c>
      <c r="U7739">
        <v>17.762799999999999</v>
      </c>
      <c r="V7739">
        <v>-99999</v>
      </c>
      <c r="AC7739">
        <v>4.75</v>
      </c>
      <c r="AD7739">
        <v>4.5999999999999996</v>
      </c>
      <c r="AH7739" s="85">
        <f>IF(AND(M7739&lt;Variables!$G$6,M7739&gt;Variables!$G$5),0,1)</f>
        <v>1</v>
      </c>
      <c r="AI7739" s="85">
        <f t="shared" si="659"/>
        <v>1</v>
      </c>
      <c r="AJ7739" s="85">
        <f>IF(I7739&gt;Variables!$G$7,0,1)</f>
        <v>1</v>
      </c>
      <c r="AK7739" s="85">
        <f>IF(F7739&gt;Variables!$G$8,0,1)</f>
        <v>0</v>
      </c>
      <c r="AL7739" s="85">
        <f>IF(G7739&gt;Variables!$G$9,0,1)</f>
        <v>1</v>
      </c>
      <c r="AM7739" s="85">
        <f>IF(AND(K7739&gt;Variables!$G$10,K7739&lt;Variables!$G$11),0,1)</f>
        <v>1</v>
      </c>
      <c r="AN7739" s="103">
        <f>IF(H7739&lt;Variables!$G$13,1,0)</f>
        <v>1</v>
      </c>
      <c r="AO7739" s="101">
        <f>IF(R7739&lt;Variables!$G$12,0,1)</f>
        <v>1</v>
      </c>
      <c r="AP7739" s="86">
        <f t="shared" si="660"/>
        <v>1</v>
      </c>
      <c r="AR7739">
        <v>0</v>
      </c>
      <c r="AS7739">
        <v>0</v>
      </c>
      <c r="AT7739">
        <v>1</v>
      </c>
      <c r="AU7739">
        <v>0</v>
      </c>
      <c r="BA7739">
        <v>-2.25</v>
      </c>
    </row>
    <row r="7740" spans="3:53" ht="12.75" x14ac:dyDescent="0.2">
      <c r="C7740" t="s">
        <v>1144</v>
      </c>
      <c r="D7740" t="s">
        <v>697</v>
      </c>
      <c r="E7740">
        <v>5.26</v>
      </c>
      <c r="F7740">
        <v>8.3800000000000008</v>
      </c>
      <c r="G7740">
        <v>9.58</v>
      </c>
      <c r="H7740">
        <v>-99999</v>
      </c>
      <c r="I7740">
        <v>0.10299999999999999</v>
      </c>
      <c r="J7740" t="s">
        <v>78</v>
      </c>
      <c r="K7740">
        <v>61.49</v>
      </c>
      <c r="L7740">
        <v>5.0750624999999996</v>
      </c>
      <c r="M7740">
        <v>3.644043792564136</v>
      </c>
      <c r="N7740">
        <v>5.0333333333333323</v>
      </c>
      <c r="O7740">
        <v>4.5033112582781616</v>
      </c>
      <c r="P7740">
        <v>68236</v>
      </c>
      <c r="Q7740">
        <v>85380</v>
      </c>
      <c r="R7740">
        <v>0.8</v>
      </c>
      <c r="S7740">
        <v>31.353999999999999</v>
      </c>
      <c r="T7740">
        <v>7.391</v>
      </c>
      <c r="U7740">
        <v>17.762799999999999</v>
      </c>
      <c r="V7740">
        <v>2.270370518939421</v>
      </c>
      <c r="AC7740">
        <v>5.39</v>
      </c>
      <c r="AD7740">
        <v>4.9400000000000004</v>
      </c>
      <c r="AH7740" s="85">
        <f>IF(AND(M7740&lt;Variables!$G$6,M7740&gt;Variables!$G$5),0,1)</f>
        <v>1</v>
      </c>
      <c r="AI7740" s="85">
        <f t="shared" si="659"/>
        <v>0</v>
      </c>
      <c r="AJ7740" s="85">
        <f>IF(I7740&gt;Variables!$G$7,0,1)</f>
        <v>0</v>
      </c>
      <c r="AK7740" s="85">
        <f>IF(F7740&gt;Variables!$G$8,0,1)</f>
        <v>1</v>
      </c>
      <c r="AL7740" s="85">
        <f>IF(G7740&gt;Variables!$G$9,0,1)</f>
        <v>1</v>
      </c>
      <c r="AM7740" s="85">
        <f>IF(AND(K7740&gt;Variables!$G$10,K7740&lt;Variables!$G$11),0,1)</f>
        <v>0</v>
      </c>
      <c r="AN7740" s="103">
        <f>IF(H7740&lt;Variables!$G$13,1,0)</f>
        <v>1</v>
      </c>
      <c r="AO7740" s="101">
        <f>IF(R7740&lt;Variables!$G$12,0,1)</f>
        <v>0</v>
      </c>
      <c r="AP7740" s="86">
        <f t="shared" si="660"/>
        <v>1</v>
      </c>
      <c r="AR7740">
        <v>1</v>
      </c>
      <c r="AS7740">
        <v>0</v>
      </c>
      <c r="AT7740">
        <v>0</v>
      </c>
      <c r="AU7740">
        <v>0</v>
      </c>
      <c r="BA7740">
        <v>2</v>
      </c>
    </row>
    <row r="7741" spans="3:53" ht="12.75" x14ac:dyDescent="0.2">
      <c r="C7741" t="s">
        <v>1144</v>
      </c>
      <c r="D7741" t="s">
        <v>488</v>
      </c>
      <c r="E7741">
        <v>25.49</v>
      </c>
      <c r="F7741">
        <v>7.28</v>
      </c>
      <c r="G7741">
        <v>1.44</v>
      </c>
      <c r="H7741">
        <v>4530</v>
      </c>
      <c r="I7741">
        <v>23.84</v>
      </c>
      <c r="J7741" t="s">
        <v>76</v>
      </c>
      <c r="K7741">
        <v>63.61</v>
      </c>
      <c r="L7741">
        <v>25.289368421052629</v>
      </c>
      <c r="M7741">
        <v>0.43746279901268209</v>
      </c>
      <c r="N7741">
        <v>25.177151020408171</v>
      </c>
      <c r="O7741">
        <v>0.88512389432463234</v>
      </c>
      <c r="P7741">
        <v>3147000</v>
      </c>
      <c r="Q7741">
        <v>375971</v>
      </c>
      <c r="R7741">
        <v>8.3699999999999992</v>
      </c>
      <c r="S7741">
        <v>31.353999999999999</v>
      </c>
      <c r="T7741">
        <v>7.391</v>
      </c>
      <c r="U7741">
        <v>17.762799999999999</v>
      </c>
      <c r="V7741">
        <v>2.479430794435773</v>
      </c>
      <c r="AC7741">
        <v>26.25</v>
      </c>
      <c r="AD7741">
        <v>24.68</v>
      </c>
      <c r="AH7741" s="85">
        <f>IF(AND(M7741&lt;Variables!$G$6,M7741&gt;Variables!$G$5),0,1)</f>
        <v>1</v>
      </c>
      <c r="AI7741" s="85">
        <f t="shared" si="659"/>
        <v>0</v>
      </c>
      <c r="AJ7741" s="85">
        <f>IF(I7741&gt;Variables!$G$7,0,1)</f>
        <v>0</v>
      </c>
      <c r="AK7741" s="85">
        <f>IF(F7741&gt;Variables!$G$8,0,1)</f>
        <v>1</v>
      </c>
      <c r="AL7741" s="85">
        <f>IF(G7741&gt;Variables!$G$9,0,1)</f>
        <v>1</v>
      </c>
      <c r="AM7741" s="85">
        <f>IF(AND(K7741&gt;Variables!$G$10,K7741&lt;Variables!$G$11),0,1)</f>
        <v>0</v>
      </c>
      <c r="AN7741" s="103">
        <f>IF(H7741&lt;Variables!$G$13,1,0)</f>
        <v>0</v>
      </c>
      <c r="AO7741" s="101">
        <f>IF(R7741&lt;Variables!$G$12,0,1)</f>
        <v>1</v>
      </c>
      <c r="AP7741" s="86">
        <f t="shared" si="660"/>
        <v>0</v>
      </c>
      <c r="AR7741">
        <v>0</v>
      </c>
      <c r="AS7741">
        <v>0</v>
      </c>
      <c r="AT7741">
        <v>1</v>
      </c>
      <c r="AU7741">
        <v>0</v>
      </c>
      <c r="BA7741">
        <v>-1.32</v>
      </c>
    </row>
    <row r="7742" spans="3:53" ht="12.75" x14ac:dyDescent="0.2">
      <c r="C7742" t="s">
        <v>1144</v>
      </c>
      <c r="D7742" t="s">
        <v>1134</v>
      </c>
      <c r="E7742">
        <v>10.82</v>
      </c>
      <c r="F7742">
        <v>6.93</v>
      </c>
      <c r="G7742">
        <v>7.28</v>
      </c>
      <c r="H7742">
        <v>5330</v>
      </c>
      <c r="I7742">
        <v>1.7869999999999999</v>
      </c>
      <c r="J7742" t="s">
        <v>78</v>
      </c>
      <c r="K7742">
        <v>66.989999999999995</v>
      </c>
      <c r="L7742">
        <v>10.74833333333333</v>
      </c>
      <c r="M7742">
        <v>0.50581485501626511</v>
      </c>
      <c r="N7742">
        <v>10.6970875</v>
      </c>
      <c r="O7742">
        <v>0.98730145004422409</v>
      </c>
      <c r="P7742">
        <v>1078000</v>
      </c>
      <c r="Q7742">
        <v>2447000</v>
      </c>
      <c r="R7742">
        <v>0.44</v>
      </c>
      <c r="S7742">
        <v>31.353999999999999</v>
      </c>
      <c r="T7742">
        <v>7.391</v>
      </c>
      <c r="U7742">
        <v>17.762799999999999</v>
      </c>
      <c r="V7742">
        <v>2.5050463355807109</v>
      </c>
      <c r="AC7742">
        <v>11.75</v>
      </c>
      <c r="AD7742">
        <v>10.63</v>
      </c>
      <c r="AH7742" s="85">
        <f>IF(AND(M7742&lt;Variables!$G$6,M7742&gt;Variables!$G$5),0,1)</f>
        <v>1</v>
      </c>
      <c r="AI7742" s="85">
        <f t="shared" si="659"/>
        <v>0</v>
      </c>
      <c r="AJ7742" s="85">
        <f>IF(I7742&gt;Variables!$G$7,0,1)</f>
        <v>0</v>
      </c>
      <c r="AK7742" s="85">
        <f>IF(F7742&gt;Variables!$G$8,0,1)</f>
        <v>1</v>
      </c>
      <c r="AL7742" s="85">
        <f>IF(G7742&gt;Variables!$G$9,0,1)</f>
        <v>1</v>
      </c>
      <c r="AM7742" s="85">
        <f>IF(AND(K7742&gt;Variables!$G$10,K7742&lt;Variables!$G$11),0,1)</f>
        <v>0</v>
      </c>
      <c r="AN7742" s="103">
        <f>IF(H7742&lt;Variables!$G$13,1,0)</f>
        <v>0</v>
      </c>
      <c r="AO7742" s="101">
        <f>IF(R7742&lt;Variables!$G$12,0,1)</f>
        <v>0</v>
      </c>
      <c r="AP7742" s="86">
        <f t="shared" si="660"/>
        <v>1</v>
      </c>
      <c r="AR7742">
        <v>0</v>
      </c>
      <c r="AS7742">
        <v>0</v>
      </c>
      <c r="AT7742">
        <v>0</v>
      </c>
      <c r="AU7742">
        <v>1</v>
      </c>
      <c r="BA7742">
        <v>-0.86</v>
      </c>
    </row>
    <row r="7743" spans="3:53" ht="12.75" x14ac:dyDescent="0.2">
      <c r="C7743" t="s">
        <v>1144</v>
      </c>
      <c r="D7743" t="s">
        <v>1107</v>
      </c>
      <c r="E7743">
        <v>3.47</v>
      </c>
      <c r="F7743">
        <v>24.58</v>
      </c>
      <c r="G7743">
        <v>-17.46</v>
      </c>
      <c r="H7743">
        <v>56.73</v>
      </c>
      <c r="I7743">
        <v>-76.632999999999996</v>
      </c>
      <c r="J7743" t="s">
        <v>76</v>
      </c>
      <c r="K7743">
        <v>40.1</v>
      </c>
      <c r="L7743">
        <v>3.5456550000000009</v>
      </c>
      <c r="M7743">
        <v>-2.6978090084906929</v>
      </c>
      <c r="N7743">
        <v>3.5090620000000001</v>
      </c>
      <c r="O7743">
        <v>-1.683127855820145</v>
      </c>
      <c r="P7743">
        <v>34240000</v>
      </c>
      <c r="Q7743">
        <v>1410000</v>
      </c>
      <c r="R7743">
        <v>24.28</v>
      </c>
      <c r="S7743">
        <v>31.353999999999999</v>
      </c>
      <c r="T7743">
        <v>7.391</v>
      </c>
      <c r="U7743">
        <v>17.762799999999999</v>
      </c>
      <c r="V7743">
        <v>2.257445437297199</v>
      </c>
      <c r="AC7743">
        <v>3.49</v>
      </c>
      <c r="AD7743">
        <v>2.96</v>
      </c>
      <c r="AH7743" s="85">
        <f>IF(AND(M7743&lt;Variables!$G$6,M7743&gt;Variables!$G$5),0,1)</f>
        <v>0</v>
      </c>
      <c r="AI7743" s="85">
        <f t="shared" si="659"/>
        <v>0</v>
      </c>
      <c r="AJ7743" s="85">
        <f>IF(I7743&gt;Variables!$G$7,0,1)</f>
        <v>1</v>
      </c>
      <c r="AK7743" s="85">
        <f>IF(F7743&gt;Variables!$G$8,0,1)</f>
        <v>0</v>
      </c>
      <c r="AL7743" s="85">
        <f>IF(G7743&gt;Variables!$G$9,0,1)</f>
        <v>1</v>
      </c>
      <c r="AM7743" s="85">
        <f>IF(AND(K7743&gt;Variables!$G$10,K7743&lt;Variables!$G$11),0,1)</f>
        <v>1</v>
      </c>
      <c r="AN7743" s="103">
        <f>IF(H7743&lt;Variables!$G$13,1,0)</f>
        <v>1</v>
      </c>
      <c r="AO7743" s="101">
        <f>IF(R7743&lt;Variables!$G$12,0,1)</f>
        <v>1</v>
      </c>
      <c r="AP7743" s="86">
        <f t="shared" si="660"/>
        <v>0</v>
      </c>
      <c r="AR7743">
        <v>0</v>
      </c>
      <c r="AS7743">
        <v>0</v>
      </c>
      <c r="AT7743">
        <v>1</v>
      </c>
      <c r="AU7743">
        <v>0</v>
      </c>
      <c r="BA7743">
        <v>-2.25</v>
      </c>
    </row>
    <row r="7744" spans="3:53" ht="12.75" x14ac:dyDescent="0.2">
      <c r="C7744" t="s">
        <v>1144</v>
      </c>
      <c r="D7744" t="s">
        <v>880</v>
      </c>
      <c r="E7744">
        <v>46.52</v>
      </c>
      <c r="F7744">
        <v>7.17</v>
      </c>
      <c r="G7744">
        <v>0.22</v>
      </c>
      <c r="H7744">
        <v>6210</v>
      </c>
      <c r="I7744">
        <v>66553.082999999999</v>
      </c>
      <c r="J7744" t="s">
        <v>78</v>
      </c>
      <c r="K7744">
        <v>37.11</v>
      </c>
      <c r="L7744">
        <v>46.901440000000001</v>
      </c>
      <c r="M7744">
        <v>-0.81327993340928939</v>
      </c>
      <c r="N7744">
        <v>47.526831999999992</v>
      </c>
      <c r="O7744">
        <v>-2.118449637038692</v>
      </c>
      <c r="P7744">
        <v>1191000</v>
      </c>
      <c r="Q7744">
        <v>1262000</v>
      </c>
      <c r="R7744">
        <v>0.94</v>
      </c>
      <c r="S7744">
        <v>31.353999999999999</v>
      </c>
      <c r="T7744">
        <v>7.391</v>
      </c>
      <c r="U7744">
        <v>17.762799999999999</v>
      </c>
      <c r="V7744">
        <v>2.2243294592179681</v>
      </c>
      <c r="AC7744">
        <v>49.145000000000003</v>
      </c>
      <c r="AD7744">
        <v>45.11</v>
      </c>
      <c r="AH7744" s="85">
        <f>IF(AND(M7744&lt;Variables!$G$6,M7744&gt;Variables!$G$5),0,1)</f>
        <v>1</v>
      </c>
      <c r="AI7744" s="85">
        <f t="shared" si="659"/>
        <v>1</v>
      </c>
      <c r="AJ7744" s="85">
        <f>IF(I7744&gt;Variables!$G$7,0,1)</f>
        <v>0</v>
      </c>
      <c r="AK7744" s="85">
        <f>IF(F7744&gt;Variables!$G$8,0,1)</f>
        <v>1</v>
      </c>
      <c r="AL7744" s="85">
        <f>IF(G7744&gt;Variables!$G$9,0,1)</f>
        <v>1</v>
      </c>
      <c r="AM7744" s="85">
        <f>IF(AND(K7744&gt;Variables!$G$10,K7744&lt;Variables!$G$11),0,1)</f>
        <v>1</v>
      </c>
      <c r="AN7744" s="103">
        <f>IF(H7744&lt;Variables!$G$13,1,0)</f>
        <v>0</v>
      </c>
      <c r="AO7744" s="101">
        <f>IF(R7744&lt;Variables!$G$12,0,1)</f>
        <v>0</v>
      </c>
      <c r="AP7744" s="86">
        <f t="shared" si="660"/>
        <v>1</v>
      </c>
      <c r="AR7744">
        <v>1</v>
      </c>
      <c r="AS7744">
        <v>0</v>
      </c>
      <c r="AT7744">
        <v>0</v>
      </c>
      <c r="AU7744">
        <v>0</v>
      </c>
      <c r="BA7744">
        <v>2</v>
      </c>
    </row>
    <row r="7745" spans="3:53" ht="12.75" x14ac:dyDescent="0.2">
      <c r="C7745" t="s">
        <v>1144</v>
      </c>
      <c r="D7745" t="s">
        <v>186</v>
      </c>
      <c r="E7745">
        <v>27.55</v>
      </c>
      <c r="F7745">
        <v>7.23</v>
      </c>
      <c r="G7745">
        <v>5.94</v>
      </c>
      <c r="H7745">
        <v>3440</v>
      </c>
      <c r="I7745">
        <v>30.344000000000001</v>
      </c>
      <c r="J7745" t="s">
        <v>78</v>
      </c>
      <c r="K7745">
        <v>57.08</v>
      </c>
      <c r="L7745">
        <v>27.40822</v>
      </c>
      <c r="M7745">
        <v>0.49904736608215228</v>
      </c>
      <c r="N7745">
        <v>27.442357999999999</v>
      </c>
      <c r="O7745">
        <v>0.37402762546863871</v>
      </c>
      <c r="P7745">
        <v>4551000</v>
      </c>
      <c r="Q7745">
        <v>9239000</v>
      </c>
      <c r="R7745">
        <v>0.49</v>
      </c>
      <c r="S7745">
        <v>31.353999999999999</v>
      </c>
      <c r="T7745">
        <v>7.391</v>
      </c>
      <c r="U7745">
        <v>17.762799999999999</v>
      </c>
      <c r="V7745">
        <v>2.417169527025687</v>
      </c>
      <c r="AC7745">
        <v>28.75</v>
      </c>
      <c r="AD7745">
        <v>27.4</v>
      </c>
      <c r="AH7745" s="85">
        <f>IF(AND(M7745&lt;Variables!$G$6,M7745&gt;Variables!$G$5),0,1)</f>
        <v>1</v>
      </c>
      <c r="AI7745" s="85">
        <f t="shared" si="659"/>
        <v>1</v>
      </c>
      <c r="AJ7745" s="85">
        <f>IF(I7745&gt;Variables!$G$7,0,1)</f>
        <v>0</v>
      </c>
      <c r="AK7745" s="85">
        <f>IF(F7745&gt;Variables!$G$8,0,1)</f>
        <v>1</v>
      </c>
      <c r="AL7745" s="85">
        <f>IF(G7745&gt;Variables!$G$9,0,1)</f>
        <v>1</v>
      </c>
      <c r="AM7745" s="85">
        <f>IF(AND(K7745&gt;Variables!$G$10,K7745&lt;Variables!$G$11),0,1)</f>
        <v>0</v>
      </c>
      <c r="AN7745" s="103">
        <f>IF(H7745&lt;Variables!$G$13,1,0)</f>
        <v>0</v>
      </c>
      <c r="AO7745" s="101">
        <f>IF(R7745&lt;Variables!$G$12,0,1)</f>
        <v>0</v>
      </c>
      <c r="AP7745" s="86">
        <f t="shared" si="660"/>
        <v>1</v>
      </c>
      <c r="AR7745">
        <v>1</v>
      </c>
      <c r="AS7745">
        <v>0</v>
      </c>
      <c r="AT7745">
        <v>0</v>
      </c>
      <c r="AU7745">
        <v>0</v>
      </c>
      <c r="BA7745">
        <v>2</v>
      </c>
    </row>
    <row r="7746" spans="3:53" ht="12.75" x14ac:dyDescent="0.2">
      <c r="C7746" t="s">
        <v>1144</v>
      </c>
      <c r="D7746" t="s">
        <v>1108</v>
      </c>
      <c r="E7746">
        <v>93.42</v>
      </c>
      <c r="F7746">
        <v>7.45</v>
      </c>
      <c r="G7746">
        <v>4.8600000000000003</v>
      </c>
      <c r="H7746">
        <v>6160</v>
      </c>
      <c r="I7746">
        <v>166.411</v>
      </c>
      <c r="J7746" t="s">
        <v>78</v>
      </c>
      <c r="K7746">
        <v>47.84</v>
      </c>
      <c r="L7746">
        <v>93.37703333333333</v>
      </c>
      <c r="M7746">
        <v>-7.5321876078649217E-3</v>
      </c>
      <c r="N7746">
        <v>93.421583333333331</v>
      </c>
      <c r="O7746">
        <v>-5.5215648774945343E-2</v>
      </c>
      <c r="P7746">
        <v>688355</v>
      </c>
      <c r="Q7746">
        <v>1334000</v>
      </c>
      <c r="R7746">
        <v>0.52</v>
      </c>
      <c r="S7746">
        <v>31.353999999999999</v>
      </c>
      <c r="T7746">
        <v>7.391</v>
      </c>
      <c r="U7746">
        <v>17.762799999999999</v>
      </c>
      <c r="V7746">
        <v>2.344771250488932</v>
      </c>
      <c r="AC7746">
        <v>94.49</v>
      </c>
      <c r="AD7746">
        <v>93.14</v>
      </c>
      <c r="AH7746" s="85">
        <f>IF(AND(M7746&lt;Variables!$G$6,M7746&gt;Variables!$G$5),0,1)</f>
        <v>1</v>
      </c>
      <c r="AI7746" s="85">
        <f t="shared" si="659"/>
        <v>1</v>
      </c>
      <c r="AJ7746" s="85">
        <f>IF(I7746&gt;Variables!$G$7,0,1)</f>
        <v>0</v>
      </c>
      <c r="AK7746" s="85">
        <f>IF(F7746&gt;Variables!$G$8,0,1)</f>
        <v>1</v>
      </c>
      <c r="AL7746" s="85">
        <f>IF(G7746&gt;Variables!$G$9,0,1)</f>
        <v>1</v>
      </c>
      <c r="AM7746" s="85">
        <f>IF(AND(K7746&gt;Variables!$G$10,K7746&lt;Variables!$G$11),0,1)</f>
        <v>1</v>
      </c>
      <c r="AN7746" s="103">
        <f>IF(H7746&lt;Variables!$G$13,1,0)</f>
        <v>0</v>
      </c>
      <c r="AO7746" s="101">
        <f>IF(R7746&lt;Variables!$G$12,0,1)</f>
        <v>0</v>
      </c>
      <c r="AP7746" s="86">
        <f t="shared" si="660"/>
        <v>1</v>
      </c>
      <c r="AR7746">
        <v>0</v>
      </c>
      <c r="AS7746">
        <v>1</v>
      </c>
      <c r="AT7746">
        <v>0</v>
      </c>
      <c r="AU7746">
        <v>0</v>
      </c>
      <c r="BA7746">
        <v>0.51</v>
      </c>
    </row>
    <row r="7747" spans="3:53" ht="12.75" x14ac:dyDescent="0.2">
      <c r="C7747" t="s">
        <v>1144</v>
      </c>
      <c r="D7747" t="s">
        <v>934</v>
      </c>
      <c r="E7747">
        <v>48.41</v>
      </c>
      <c r="F7747">
        <v>7.61</v>
      </c>
      <c r="G7747">
        <v>7.06</v>
      </c>
      <c r="H7747">
        <v>9240</v>
      </c>
      <c r="I7747">
        <v>16.02</v>
      </c>
      <c r="J7747" t="s">
        <v>78</v>
      </c>
      <c r="K7747">
        <v>57.17</v>
      </c>
      <c r="L7747">
        <v>48.433779999999999</v>
      </c>
      <c r="M7747">
        <v>-6.9744711232532633E-2</v>
      </c>
      <c r="N7747">
        <v>47.838875000000002</v>
      </c>
      <c r="O7747">
        <v>1.1729477334071861</v>
      </c>
      <c r="P7747">
        <v>271666</v>
      </c>
      <c r="Q7747">
        <v>1745000</v>
      </c>
      <c r="R7747">
        <v>0.16</v>
      </c>
      <c r="S7747">
        <v>31.353999999999999</v>
      </c>
      <c r="T7747">
        <v>7.391</v>
      </c>
      <c r="U7747">
        <v>17.762799999999999</v>
      </c>
      <c r="V7747">
        <v>2.44453876343775</v>
      </c>
      <c r="AC7747">
        <v>50</v>
      </c>
      <c r="AD7747">
        <v>48.35</v>
      </c>
      <c r="AH7747" s="85">
        <f>IF(AND(M7747&lt;Variables!$G$6,M7747&gt;Variables!$G$5),0,1)</f>
        <v>1</v>
      </c>
      <c r="AI7747" s="85">
        <f t="shared" si="659"/>
        <v>0</v>
      </c>
      <c r="AJ7747" s="85">
        <f>IF(I7747&gt;Variables!$G$7,0,1)</f>
        <v>0</v>
      </c>
      <c r="AK7747" s="85">
        <f>IF(F7747&gt;Variables!$G$8,0,1)</f>
        <v>1</v>
      </c>
      <c r="AL7747" s="85">
        <f>IF(G7747&gt;Variables!$G$9,0,1)</f>
        <v>1</v>
      </c>
      <c r="AM7747" s="85">
        <f>IF(AND(K7747&gt;Variables!$G$10,K7747&lt;Variables!$G$11),0,1)</f>
        <v>0</v>
      </c>
      <c r="AN7747" s="103">
        <f>IF(H7747&lt;Variables!$G$13,1,0)</f>
        <v>0</v>
      </c>
      <c r="AO7747" s="101">
        <f>IF(R7747&lt;Variables!$G$12,0,1)</f>
        <v>0</v>
      </c>
      <c r="AP7747" s="86">
        <f t="shared" si="660"/>
        <v>1</v>
      </c>
      <c r="AR7747">
        <v>0</v>
      </c>
      <c r="AS7747">
        <v>1</v>
      </c>
      <c r="AT7747">
        <v>0</v>
      </c>
      <c r="AU7747">
        <v>0</v>
      </c>
      <c r="BA7747">
        <v>1.1299999999999999</v>
      </c>
    </row>
    <row r="7748" spans="3:53" ht="12.75" x14ac:dyDescent="0.2">
      <c r="C7748" t="s">
        <v>1144</v>
      </c>
      <c r="D7748" t="s">
        <v>1111</v>
      </c>
      <c r="E7748">
        <v>36.18</v>
      </c>
      <c r="F7748">
        <v>7.84</v>
      </c>
      <c r="G7748">
        <v>6.06</v>
      </c>
      <c r="H7748">
        <v>2530</v>
      </c>
      <c r="I7748">
        <v>69.861000000000004</v>
      </c>
      <c r="J7748" t="s">
        <v>78</v>
      </c>
      <c r="K7748">
        <v>41.94</v>
      </c>
      <c r="L7748">
        <v>36.286557894736838</v>
      </c>
      <c r="M7748">
        <v>-0.62435763511673126</v>
      </c>
      <c r="N7748">
        <v>36.114497916666657</v>
      </c>
      <c r="O7748">
        <v>-0.1509031547175729</v>
      </c>
      <c r="P7748">
        <v>433331</v>
      </c>
      <c r="Q7748">
        <v>720581</v>
      </c>
      <c r="R7748">
        <v>0.6</v>
      </c>
      <c r="S7748">
        <v>31.353999999999999</v>
      </c>
      <c r="T7748">
        <v>7.391</v>
      </c>
      <c r="U7748">
        <v>17.762799999999999</v>
      </c>
      <c r="V7748">
        <v>2.2851983510202851</v>
      </c>
      <c r="AC7748">
        <v>37.44</v>
      </c>
      <c r="AD7748">
        <v>36</v>
      </c>
      <c r="AH7748" s="85">
        <f>IF(AND(M7748&lt;Variables!$G$6,M7748&gt;Variables!$G$5),0,1)</f>
        <v>1</v>
      </c>
      <c r="AI7748" s="85">
        <f t="shared" si="659"/>
        <v>0</v>
      </c>
      <c r="AJ7748" s="85">
        <f>IF(I7748&gt;Variables!$G$7,0,1)</f>
        <v>0</v>
      </c>
      <c r="AK7748" s="85">
        <f>IF(F7748&gt;Variables!$G$8,0,1)</f>
        <v>1</v>
      </c>
      <c r="AL7748" s="85">
        <f>IF(G7748&gt;Variables!$G$9,0,1)</f>
        <v>1</v>
      </c>
      <c r="AM7748" s="85">
        <f>IF(AND(K7748&gt;Variables!$G$10,K7748&lt;Variables!$G$11),0,1)</f>
        <v>1</v>
      </c>
      <c r="AN7748" s="103">
        <f>IF(H7748&lt;Variables!$G$13,1,0)</f>
        <v>0</v>
      </c>
      <c r="AO7748" s="101">
        <f>IF(R7748&lt;Variables!$G$12,0,1)</f>
        <v>0</v>
      </c>
      <c r="AP7748" s="86">
        <f t="shared" si="660"/>
        <v>1</v>
      </c>
      <c r="AR7748">
        <v>1</v>
      </c>
      <c r="AS7748">
        <v>0</v>
      </c>
      <c r="AT7748">
        <v>0</v>
      </c>
      <c r="AU7748">
        <v>0</v>
      </c>
      <c r="BA7748">
        <v>1.19</v>
      </c>
    </row>
    <row r="7749" spans="3:53" ht="12.75" x14ac:dyDescent="0.2">
      <c r="C7749" t="s">
        <v>1144</v>
      </c>
      <c r="D7749" t="s">
        <v>624</v>
      </c>
      <c r="E7749">
        <v>0.02</v>
      </c>
      <c r="F7749">
        <v>17.39</v>
      </c>
      <c r="G7749">
        <v>20.87</v>
      </c>
      <c r="H7749">
        <v>-99999</v>
      </c>
      <c r="I7749">
        <v>-64.247</v>
      </c>
      <c r="J7749" t="s">
        <v>78</v>
      </c>
      <c r="K7749">
        <v>60.44</v>
      </c>
      <c r="L7749">
        <v>1.880769230769231E-2</v>
      </c>
      <c r="M7749">
        <v>3.1492842535787409</v>
      </c>
      <c r="N7749">
        <v>1.8599999999999998E-2</v>
      </c>
      <c r="O7749">
        <v>4.301075268817196</v>
      </c>
      <c r="P7749">
        <v>7880000</v>
      </c>
      <c r="Q7749">
        <v>8096999.9999999991</v>
      </c>
      <c r="R7749">
        <v>0.97</v>
      </c>
      <c r="S7749">
        <v>31.353999999999999</v>
      </c>
      <c r="T7749">
        <v>7.391</v>
      </c>
      <c r="U7749">
        <v>17.762799999999999</v>
      </c>
      <c r="V7749">
        <v>2.2983238216768909</v>
      </c>
      <c r="AC7749">
        <v>2.8000000000000001E-2</v>
      </c>
      <c r="AD7749">
        <v>1.7999999999999999E-2</v>
      </c>
      <c r="AH7749" s="85">
        <f>IF(AND(M7749&lt;Variables!$G$6,M7749&gt;Variables!$G$5),0,1)</f>
        <v>1</v>
      </c>
      <c r="AI7749" s="85">
        <f t="shared" si="659"/>
        <v>0</v>
      </c>
      <c r="AJ7749" s="85">
        <f>IF(I7749&gt;Variables!$G$7,0,1)</f>
        <v>1</v>
      </c>
      <c r="AK7749" s="85">
        <f>IF(F7749&gt;Variables!$G$8,0,1)</f>
        <v>0</v>
      </c>
      <c r="AL7749" s="85">
        <f>IF(G7749&gt;Variables!$G$9,0,1)</f>
        <v>0</v>
      </c>
      <c r="AM7749" s="85">
        <f>IF(AND(K7749&gt;Variables!$G$10,K7749&lt;Variables!$G$11),0,1)</f>
        <v>0</v>
      </c>
      <c r="AN7749" s="103">
        <f>IF(H7749&lt;Variables!$G$13,1,0)</f>
        <v>1</v>
      </c>
      <c r="AO7749" s="101">
        <f>IF(R7749&lt;Variables!$G$12,0,1)</f>
        <v>0</v>
      </c>
      <c r="AP7749" s="86">
        <f t="shared" si="660"/>
        <v>1</v>
      </c>
      <c r="AR7749">
        <v>1</v>
      </c>
      <c r="AS7749">
        <v>0</v>
      </c>
      <c r="AT7749">
        <v>0</v>
      </c>
      <c r="AU7749">
        <v>0</v>
      </c>
      <c r="BA7749">
        <v>2</v>
      </c>
    </row>
    <row r="7750" spans="3:53" ht="12.75" x14ac:dyDescent="0.2">
      <c r="C7750" t="s">
        <v>1144</v>
      </c>
      <c r="D7750" t="s">
        <v>892</v>
      </c>
      <c r="E7750">
        <v>78.790000000000006</v>
      </c>
      <c r="F7750">
        <v>19.510000000000002</v>
      </c>
      <c r="G7750">
        <v>14.59</v>
      </c>
      <c r="H7750">
        <v>2570</v>
      </c>
      <c r="I7750">
        <v>18.238</v>
      </c>
      <c r="J7750" t="s">
        <v>78</v>
      </c>
      <c r="K7750">
        <v>57.76</v>
      </c>
      <c r="L7750">
        <v>78.078064999999995</v>
      </c>
      <c r="M7750">
        <v>1.129555400738989</v>
      </c>
      <c r="N7750">
        <v>77.582409999999996</v>
      </c>
      <c r="O7750">
        <v>1.775647340679412</v>
      </c>
      <c r="P7750">
        <v>3582000</v>
      </c>
      <c r="Q7750">
        <v>1767000</v>
      </c>
      <c r="R7750">
        <v>2.0299999999999998</v>
      </c>
      <c r="S7750">
        <v>31.353999999999999</v>
      </c>
      <c r="T7750">
        <v>7.391</v>
      </c>
      <c r="U7750">
        <v>17.762799999999999</v>
      </c>
      <c r="V7750">
        <v>2.3927108290414729</v>
      </c>
      <c r="AC7750">
        <v>86.92</v>
      </c>
      <c r="AD7750">
        <v>74.400000000000006</v>
      </c>
      <c r="AH7750" s="85">
        <f>IF(AND(M7750&lt;Variables!$G$6,M7750&gt;Variables!$G$5),0,1)</f>
        <v>1</v>
      </c>
      <c r="AI7750" s="85">
        <f t="shared" si="659"/>
        <v>0</v>
      </c>
      <c r="AJ7750" s="85">
        <f>IF(I7750&gt;Variables!$G$7,0,1)</f>
        <v>0</v>
      </c>
      <c r="AK7750" s="85">
        <f>IF(F7750&gt;Variables!$G$8,0,1)</f>
        <v>0</v>
      </c>
      <c r="AL7750" s="85">
        <f>IF(G7750&gt;Variables!$G$9,0,1)</f>
        <v>0</v>
      </c>
      <c r="AM7750" s="85">
        <f>IF(AND(K7750&gt;Variables!$G$10,K7750&lt;Variables!$G$11),0,1)</f>
        <v>0</v>
      </c>
      <c r="AN7750" s="103">
        <f>IF(H7750&lt;Variables!$G$13,1,0)</f>
        <v>0</v>
      </c>
      <c r="AO7750" s="101">
        <f>IF(R7750&lt;Variables!$G$12,0,1)</f>
        <v>1</v>
      </c>
      <c r="AP7750" s="86">
        <f t="shared" si="660"/>
        <v>1</v>
      </c>
      <c r="AR7750">
        <v>1</v>
      </c>
      <c r="AS7750">
        <v>0</v>
      </c>
      <c r="AT7750">
        <v>0</v>
      </c>
      <c r="AU7750">
        <v>0</v>
      </c>
      <c r="BA7750">
        <v>2</v>
      </c>
    </row>
    <row r="7751" spans="3:53" ht="12.75" x14ac:dyDescent="0.2">
      <c r="C7751" t="s">
        <v>1144</v>
      </c>
      <c r="D7751" t="s">
        <v>255</v>
      </c>
      <c r="E7751">
        <v>8.94</v>
      </c>
      <c r="F7751">
        <v>22.17</v>
      </c>
      <c r="G7751">
        <v>17.66</v>
      </c>
      <c r="H7751">
        <v>902.13</v>
      </c>
      <c r="I7751">
        <v>18.227</v>
      </c>
      <c r="J7751" t="s">
        <v>78</v>
      </c>
      <c r="K7751">
        <v>40.15</v>
      </c>
      <c r="L7751">
        <v>8.946555</v>
      </c>
      <c r="M7751">
        <v>-0.96746736593024474</v>
      </c>
      <c r="N7751">
        <v>9.3398839999999996</v>
      </c>
      <c r="O7751">
        <v>-5.1380081380025731</v>
      </c>
      <c r="P7751">
        <v>68560000</v>
      </c>
      <c r="Q7751">
        <v>6960000</v>
      </c>
      <c r="R7751">
        <v>9.85</v>
      </c>
      <c r="S7751">
        <v>31.353999999999999</v>
      </c>
      <c r="T7751">
        <v>7.391</v>
      </c>
      <c r="U7751">
        <v>17.762799999999999</v>
      </c>
      <c r="V7751">
        <v>2.262586800849042</v>
      </c>
      <c r="AC7751">
        <v>9.2799999999999994</v>
      </c>
      <c r="AD7751">
        <v>8.33</v>
      </c>
      <c r="AH7751" s="85">
        <f>IF(AND(M7751&lt;Variables!$G$6,M7751&gt;Variables!$G$5),0,1)</f>
        <v>1</v>
      </c>
      <c r="AI7751" s="85">
        <f t="shared" si="659"/>
        <v>1</v>
      </c>
      <c r="AJ7751" s="85">
        <f>IF(I7751&gt;Variables!$G$7,0,1)</f>
        <v>0</v>
      </c>
      <c r="AK7751" s="85">
        <f>IF(F7751&gt;Variables!$G$8,0,1)</f>
        <v>0</v>
      </c>
      <c r="AL7751" s="85">
        <f>IF(G7751&gt;Variables!$G$9,0,1)</f>
        <v>0</v>
      </c>
      <c r="AM7751" s="85">
        <f>IF(AND(K7751&gt;Variables!$G$10,K7751&lt;Variables!$G$11),0,1)</f>
        <v>1</v>
      </c>
      <c r="AN7751" s="103">
        <f>IF(H7751&lt;Variables!$G$13,1,0)</f>
        <v>1</v>
      </c>
      <c r="AO7751" s="101">
        <f>IF(R7751&lt;Variables!$G$12,0,1)</f>
        <v>1</v>
      </c>
      <c r="AP7751" s="86">
        <f t="shared" si="660"/>
        <v>1</v>
      </c>
      <c r="AR7751">
        <v>1</v>
      </c>
      <c r="AS7751">
        <v>0</v>
      </c>
      <c r="AT7751">
        <v>0</v>
      </c>
      <c r="AU7751">
        <v>0</v>
      </c>
      <c r="BA7751">
        <v>2</v>
      </c>
    </row>
    <row r="7752" spans="3:53" ht="12.75" x14ac:dyDescent="0.2">
      <c r="C7752" t="s">
        <v>1144</v>
      </c>
      <c r="D7752" t="s">
        <v>1070</v>
      </c>
      <c r="E7752">
        <v>3.5</v>
      </c>
      <c r="F7752">
        <v>22.7</v>
      </c>
      <c r="G7752">
        <v>26.67</v>
      </c>
      <c r="H7752">
        <v>174.75</v>
      </c>
      <c r="I7752">
        <v>-14.47</v>
      </c>
      <c r="J7752" t="s">
        <v>78</v>
      </c>
      <c r="K7752">
        <v>54.14</v>
      </c>
      <c r="L7752">
        <v>3.5410400000000002</v>
      </c>
      <c r="M7752">
        <v>0.16266407609063971</v>
      </c>
      <c r="N7752">
        <v>3.421117999999999</v>
      </c>
      <c r="O7752">
        <v>3.6737113423156051</v>
      </c>
      <c r="P7752">
        <v>6730000</v>
      </c>
      <c r="Q7752">
        <v>579670</v>
      </c>
      <c r="R7752">
        <v>11.61</v>
      </c>
      <c r="S7752">
        <v>31.353999999999999</v>
      </c>
      <c r="T7752">
        <v>7.391</v>
      </c>
      <c r="U7752">
        <v>17.762799999999999</v>
      </c>
      <c r="V7752">
        <v>2.4037162702754</v>
      </c>
      <c r="AC7752">
        <v>3.79</v>
      </c>
      <c r="AD7752">
        <v>3.31</v>
      </c>
      <c r="AH7752" s="85">
        <f>IF(AND(M7752&lt;Variables!$G$6,M7752&gt;Variables!$G$5),0,1)</f>
        <v>1</v>
      </c>
      <c r="AI7752" s="85">
        <f t="shared" si="659"/>
        <v>0</v>
      </c>
      <c r="AJ7752" s="85">
        <f>IF(I7752&gt;Variables!$G$7,0,1)</f>
        <v>1</v>
      </c>
      <c r="AK7752" s="85">
        <f>IF(F7752&gt;Variables!$G$8,0,1)</f>
        <v>0</v>
      </c>
      <c r="AL7752" s="85">
        <f>IF(G7752&gt;Variables!$G$9,0,1)</f>
        <v>0</v>
      </c>
      <c r="AM7752" s="85">
        <f>IF(AND(K7752&gt;Variables!$G$10,K7752&lt;Variables!$G$11),0,1)</f>
        <v>0</v>
      </c>
      <c r="AN7752" s="103">
        <f>IF(H7752&lt;Variables!$G$13,1,0)</f>
        <v>1</v>
      </c>
      <c r="AO7752" s="101">
        <f>IF(R7752&lt;Variables!$G$12,0,1)</f>
        <v>1</v>
      </c>
      <c r="AP7752" s="86">
        <f t="shared" si="660"/>
        <v>1</v>
      </c>
      <c r="AR7752">
        <v>1</v>
      </c>
      <c r="AS7752">
        <v>0</v>
      </c>
      <c r="AT7752">
        <v>0</v>
      </c>
      <c r="AU7752">
        <v>0</v>
      </c>
      <c r="BA7752">
        <v>2</v>
      </c>
    </row>
    <row r="7753" spans="3:53" ht="12.75" x14ac:dyDescent="0.2">
      <c r="C7753" t="s">
        <v>1144</v>
      </c>
      <c r="D7753" t="s">
        <v>1132</v>
      </c>
      <c r="E7753">
        <v>3.23</v>
      </c>
      <c r="F7753">
        <v>30.92</v>
      </c>
      <c r="G7753">
        <v>24.94</v>
      </c>
      <c r="H7753">
        <v>144.41999999999999</v>
      </c>
      <c r="I7753">
        <v>-78.905000000000001</v>
      </c>
      <c r="J7753" t="s">
        <v>78</v>
      </c>
      <c r="K7753">
        <v>55.31</v>
      </c>
      <c r="L7753">
        <v>3.2223699999999988</v>
      </c>
      <c r="M7753">
        <v>1.1988070891921421</v>
      </c>
      <c r="N7753">
        <v>3.1894300000000002</v>
      </c>
      <c r="O7753">
        <v>2.243974628695407</v>
      </c>
      <c r="P7753">
        <v>11850000</v>
      </c>
      <c r="Q7753">
        <v>1620000</v>
      </c>
      <c r="R7753">
        <v>7.31</v>
      </c>
      <c r="S7753">
        <v>31.353999999999999</v>
      </c>
      <c r="T7753">
        <v>7.391</v>
      </c>
      <c r="U7753">
        <v>17.762799999999999</v>
      </c>
      <c r="V7753">
        <v>2.3724585733022581</v>
      </c>
      <c r="AC7753">
        <v>3.3</v>
      </c>
      <c r="AD7753">
        <v>2.82</v>
      </c>
      <c r="AH7753" s="85">
        <f>IF(AND(M7753&lt;Variables!$G$6,M7753&gt;Variables!$G$5),0,1)</f>
        <v>1</v>
      </c>
      <c r="AI7753" s="85">
        <f t="shared" si="659"/>
        <v>0</v>
      </c>
      <c r="AJ7753" s="85">
        <f>IF(I7753&gt;Variables!$G$7,0,1)</f>
        <v>1</v>
      </c>
      <c r="AK7753" s="85">
        <f>IF(F7753&gt;Variables!$G$8,0,1)</f>
        <v>0</v>
      </c>
      <c r="AL7753" s="85">
        <f>IF(G7753&gt;Variables!$G$9,0,1)</f>
        <v>0</v>
      </c>
      <c r="AM7753" s="85">
        <f>IF(AND(K7753&gt;Variables!$G$10,K7753&lt;Variables!$G$11),0,1)</f>
        <v>0</v>
      </c>
      <c r="AN7753" s="103">
        <f>IF(H7753&lt;Variables!$G$13,1,0)</f>
        <v>1</v>
      </c>
      <c r="AO7753" s="101">
        <f>IF(R7753&lt;Variables!$G$12,0,1)</f>
        <v>1</v>
      </c>
      <c r="AP7753" s="86">
        <f t="shared" si="660"/>
        <v>1</v>
      </c>
      <c r="AR7753">
        <v>0</v>
      </c>
      <c r="AS7753">
        <v>0</v>
      </c>
      <c r="AT7753">
        <v>1</v>
      </c>
      <c r="AU7753">
        <v>0</v>
      </c>
      <c r="BA7753">
        <v>-2.25</v>
      </c>
    </row>
    <row r="7754" spans="3:53" ht="12.75" x14ac:dyDescent="0.2">
      <c r="C7754" t="s">
        <v>1144</v>
      </c>
      <c r="D7754" t="s">
        <v>1106</v>
      </c>
      <c r="E7754">
        <v>4.2699999999999996</v>
      </c>
      <c r="F7754">
        <v>35.119999999999997</v>
      </c>
      <c r="G7754">
        <v>12.11</v>
      </c>
      <c r="H7754">
        <v>219.72</v>
      </c>
      <c r="I7754">
        <v>-10.286</v>
      </c>
      <c r="J7754" t="s">
        <v>78</v>
      </c>
      <c r="K7754">
        <v>49.43</v>
      </c>
      <c r="L7754">
        <v>4.3078750000000001</v>
      </c>
      <c r="M7754">
        <v>-1.111336795984107</v>
      </c>
      <c r="N7754">
        <v>4.1823220000000001</v>
      </c>
      <c r="O7754">
        <v>1.8572936277981389</v>
      </c>
      <c r="P7754">
        <v>13340000</v>
      </c>
      <c r="Q7754">
        <v>638420</v>
      </c>
      <c r="R7754">
        <v>20.9</v>
      </c>
      <c r="S7754">
        <v>31.353999999999999</v>
      </c>
      <c r="T7754">
        <v>7.391</v>
      </c>
      <c r="U7754">
        <v>17.762799999999999</v>
      </c>
      <c r="V7754">
        <v>2.388160118515509</v>
      </c>
      <c r="AC7754">
        <v>4.7300000000000004</v>
      </c>
      <c r="AD7754">
        <v>3.38</v>
      </c>
      <c r="AH7754" s="85">
        <f>IF(AND(M7754&lt;Variables!$G$6,M7754&gt;Variables!$G$5),0,1)</f>
        <v>1</v>
      </c>
      <c r="AI7754" s="85">
        <f t="shared" si="659"/>
        <v>0</v>
      </c>
      <c r="AJ7754" s="85">
        <f>IF(I7754&gt;Variables!$G$7,0,1)</f>
        <v>1</v>
      </c>
      <c r="AK7754" s="85">
        <f>IF(F7754&gt;Variables!$G$8,0,1)</f>
        <v>0</v>
      </c>
      <c r="AL7754" s="85">
        <f>IF(G7754&gt;Variables!$G$9,0,1)</f>
        <v>0</v>
      </c>
      <c r="AM7754" s="85">
        <f>IF(AND(K7754&gt;Variables!$G$10,K7754&lt;Variables!$G$11),0,1)</f>
        <v>1</v>
      </c>
      <c r="AN7754" s="103">
        <f>IF(H7754&lt;Variables!$G$13,1,0)</f>
        <v>1</v>
      </c>
      <c r="AO7754" s="101">
        <f>IF(R7754&lt;Variables!$G$12,0,1)</f>
        <v>1</v>
      </c>
      <c r="AP7754" s="86">
        <f t="shared" si="660"/>
        <v>1</v>
      </c>
      <c r="AR7754">
        <v>1</v>
      </c>
      <c r="AS7754">
        <v>0</v>
      </c>
      <c r="AT7754">
        <v>0</v>
      </c>
      <c r="AU7754">
        <v>0</v>
      </c>
      <c r="BA7754">
        <v>2</v>
      </c>
    </row>
    <row r="7755" spans="3:53" ht="12.75" x14ac:dyDescent="0.2">
      <c r="C7755" t="s">
        <v>1144</v>
      </c>
      <c r="D7755" t="s">
        <v>1104</v>
      </c>
      <c r="E7755">
        <v>15.06</v>
      </c>
      <c r="F7755">
        <v>66.92</v>
      </c>
      <c r="G7755">
        <v>4.18</v>
      </c>
      <c r="H7755">
        <v>137.5</v>
      </c>
      <c r="I7755">
        <v>-60.622</v>
      </c>
      <c r="J7755" t="s">
        <v>78</v>
      </c>
      <c r="K7755">
        <v>27.29</v>
      </c>
      <c r="L7755">
        <v>15.686059999999999</v>
      </c>
      <c r="M7755">
        <v>-4.62869579741501</v>
      </c>
      <c r="N7755">
        <v>15.862386000000001</v>
      </c>
      <c r="O7755">
        <v>-5.6888415147632889</v>
      </c>
      <c r="P7755">
        <v>101117000</v>
      </c>
      <c r="Q7755">
        <v>644601</v>
      </c>
      <c r="R7755">
        <v>156.87</v>
      </c>
      <c r="S7755">
        <v>31.353999999999999</v>
      </c>
      <c r="T7755">
        <v>7.391</v>
      </c>
      <c r="U7755">
        <v>17.762799999999999</v>
      </c>
      <c r="V7755">
        <v>1.948490626389547</v>
      </c>
      <c r="AC7755">
        <v>15.95</v>
      </c>
      <c r="AD7755">
        <v>13.6</v>
      </c>
      <c r="AH7755" s="85">
        <f>IF(AND(M7755&lt;Variables!$G$6,M7755&gt;Variables!$G$5),0,1)</f>
        <v>0</v>
      </c>
      <c r="AI7755" s="85">
        <f t="shared" si="659"/>
        <v>1</v>
      </c>
      <c r="AJ7755" s="85">
        <f>IF(I7755&gt;Variables!$G$7,0,1)</f>
        <v>1</v>
      </c>
      <c r="AK7755" s="85">
        <f>IF(F7755&gt;Variables!$G$8,0,1)</f>
        <v>0</v>
      </c>
      <c r="AL7755" s="85">
        <f>IF(G7755&gt;Variables!$G$9,0,1)</f>
        <v>1</v>
      </c>
      <c r="AM7755" s="85">
        <f>IF(AND(K7755&gt;Variables!$G$10,K7755&lt;Variables!$G$11),0,1)</f>
        <v>1</v>
      </c>
      <c r="AN7755" s="103">
        <f>IF(H7755&lt;Variables!$G$13,1,0)</f>
        <v>1</v>
      </c>
      <c r="AO7755" s="101">
        <f>IF(R7755&lt;Variables!$G$12,0,1)</f>
        <v>1</v>
      </c>
      <c r="AP7755" s="86">
        <f t="shared" si="660"/>
        <v>1</v>
      </c>
      <c r="AR7755">
        <v>1</v>
      </c>
      <c r="AS7755">
        <v>0</v>
      </c>
      <c r="AT7755">
        <v>0</v>
      </c>
      <c r="AU7755">
        <v>0</v>
      </c>
      <c r="BA7755">
        <v>2</v>
      </c>
    </row>
    <row r="7756" spans="3:53" ht="12.75" x14ac:dyDescent="0.2">
      <c r="C7756" t="s">
        <v>1144</v>
      </c>
      <c r="D7756" t="s">
        <v>1118</v>
      </c>
      <c r="E7756">
        <v>5.0599999999999996</v>
      </c>
      <c r="F7756">
        <v>14.61</v>
      </c>
      <c r="G7756">
        <v>14.55</v>
      </c>
      <c r="H7756">
        <v>-99999</v>
      </c>
      <c r="I7756">
        <v>-1.2999999999999999E-2</v>
      </c>
      <c r="J7756" t="s">
        <v>76</v>
      </c>
      <c r="K7756">
        <v>52.52</v>
      </c>
      <c r="L7756">
        <v>5.01</v>
      </c>
      <c r="M7756">
        <v>-0.19960079840318931</v>
      </c>
      <c r="N7756">
        <v>5.0498055555555554</v>
      </c>
      <c r="O7756">
        <v>-0.9862866006941764</v>
      </c>
      <c r="P7756">
        <v>79550</v>
      </c>
      <c r="Q7756">
        <v>23565</v>
      </c>
      <c r="R7756">
        <v>3.38</v>
      </c>
      <c r="S7756">
        <v>31.353999999999999</v>
      </c>
      <c r="T7756">
        <v>7.391</v>
      </c>
      <c r="U7756">
        <v>17.762799999999999</v>
      </c>
      <c r="V7756">
        <v>2.3997494674650701</v>
      </c>
      <c r="AC7756">
        <v>8.75</v>
      </c>
      <c r="AD7756">
        <v>5.05</v>
      </c>
      <c r="AH7756" s="85">
        <f>IF(AND(M7756&lt;Variables!$G$6,M7756&gt;Variables!$G$5),0,1)</f>
        <v>1</v>
      </c>
      <c r="AI7756" s="85">
        <f t="shared" si="659"/>
        <v>1</v>
      </c>
      <c r="AJ7756" s="85">
        <f>IF(I7756&gt;Variables!$G$7,0,1)</f>
        <v>1</v>
      </c>
      <c r="AK7756" s="85">
        <f>IF(F7756&gt;Variables!$G$8,0,1)</f>
        <v>0</v>
      </c>
      <c r="AL7756" s="85">
        <f>IF(G7756&gt;Variables!$G$9,0,1)</f>
        <v>0</v>
      </c>
      <c r="AM7756" s="85">
        <f>IF(AND(K7756&gt;Variables!$G$10,K7756&lt;Variables!$G$11),0,1)</f>
        <v>0</v>
      </c>
      <c r="AN7756" s="103">
        <f>IF(H7756&lt;Variables!$G$13,1,0)</f>
        <v>1</v>
      </c>
      <c r="AO7756" s="101">
        <f>IF(R7756&lt;Variables!$G$12,0,1)</f>
        <v>1</v>
      </c>
      <c r="AP7756" s="86">
        <f t="shared" si="660"/>
        <v>0</v>
      </c>
      <c r="AR7756">
        <v>1</v>
      </c>
      <c r="AS7756">
        <v>0</v>
      </c>
      <c r="AT7756">
        <v>0</v>
      </c>
      <c r="AU7756">
        <v>0</v>
      </c>
      <c r="BA7756">
        <v>2</v>
      </c>
    </row>
    <row r="7757" spans="3:53" ht="12.75" x14ac:dyDescent="0.2">
      <c r="C7757" t="s">
        <v>1144</v>
      </c>
      <c r="D7757" t="s">
        <v>1116</v>
      </c>
      <c r="E7757">
        <v>68.22</v>
      </c>
      <c r="F7757">
        <v>7.65</v>
      </c>
      <c r="G7757">
        <v>4.79</v>
      </c>
      <c r="H7757">
        <v>17900</v>
      </c>
      <c r="I7757">
        <v>-37.409999999999997</v>
      </c>
      <c r="J7757" t="s">
        <v>78</v>
      </c>
      <c r="K7757">
        <v>54.37</v>
      </c>
      <c r="L7757">
        <v>68.321170000000009</v>
      </c>
      <c r="M7757">
        <v>0.1446550168856775</v>
      </c>
      <c r="N7757">
        <v>68.012321999999998</v>
      </c>
      <c r="O7757">
        <v>0.59941785254737256</v>
      </c>
      <c r="P7757">
        <v>2103000</v>
      </c>
      <c r="Q7757">
        <v>2640000</v>
      </c>
      <c r="R7757">
        <v>0.8</v>
      </c>
      <c r="S7757">
        <v>31.353999999999999</v>
      </c>
      <c r="T7757">
        <v>7.391</v>
      </c>
      <c r="U7757">
        <v>17.762799999999999</v>
      </c>
      <c r="V7757">
        <v>2.4066865422410659</v>
      </c>
      <c r="AC7757">
        <v>68.89</v>
      </c>
      <c r="AD7757">
        <v>67.709999999999994</v>
      </c>
      <c r="AH7757" s="85">
        <f>IF(AND(M7757&lt;Variables!$G$6,M7757&gt;Variables!$G$5),0,1)</f>
        <v>1</v>
      </c>
      <c r="AI7757" s="85">
        <f t="shared" ref="AI7757:AI7820" si="661">IF(L7757&gt;N7757,0,1)</f>
        <v>0</v>
      </c>
      <c r="AJ7757" s="85">
        <f>IF(I7757&gt;Variables!$G$7,0,1)</f>
        <v>1</v>
      </c>
      <c r="AK7757" s="85">
        <f>IF(F7757&gt;Variables!$G$8,0,1)</f>
        <v>1</v>
      </c>
      <c r="AL7757" s="85">
        <f>IF(G7757&gt;Variables!$G$9,0,1)</f>
        <v>1</v>
      </c>
      <c r="AM7757" s="85">
        <f>IF(AND(K7757&gt;Variables!$G$10,K7757&lt;Variables!$G$11),0,1)</f>
        <v>0</v>
      </c>
      <c r="AN7757" s="103">
        <f>IF(H7757&lt;Variables!$G$13,1,0)</f>
        <v>0</v>
      </c>
      <c r="AO7757" s="101">
        <f>IF(R7757&lt;Variables!$G$12,0,1)</f>
        <v>0</v>
      </c>
      <c r="AP7757" s="86">
        <f t="shared" ref="AP7757:AP7820" si="662">IF(J7757="Pass", 0,1)</f>
        <v>1</v>
      </c>
      <c r="AR7757">
        <v>0</v>
      </c>
      <c r="AS7757">
        <v>1</v>
      </c>
      <c r="AT7757">
        <v>0</v>
      </c>
      <c r="AU7757">
        <v>0</v>
      </c>
      <c r="BA7757">
        <v>0.84</v>
      </c>
    </row>
    <row r="7758" spans="3:53" ht="12.75" x14ac:dyDescent="0.2">
      <c r="C7758" t="s">
        <v>1144</v>
      </c>
      <c r="D7758" t="s">
        <v>1109</v>
      </c>
      <c r="E7758">
        <v>25.23</v>
      </c>
      <c r="F7758">
        <v>7.55</v>
      </c>
      <c r="G7758">
        <v>0.8</v>
      </c>
      <c r="H7758">
        <v>-99999</v>
      </c>
      <c r="I7758">
        <v>7.1849999999999996</v>
      </c>
      <c r="J7758" t="s">
        <v>78</v>
      </c>
      <c r="K7758">
        <v>-99999</v>
      </c>
      <c r="L7758">
        <v>-99999</v>
      </c>
      <c r="M7758">
        <v>-99999</v>
      </c>
      <c r="N7758">
        <v>-99999</v>
      </c>
      <c r="O7758">
        <v>-99999</v>
      </c>
      <c r="P7758">
        <v>71640</v>
      </c>
      <c r="Q7758">
        <v>304</v>
      </c>
      <c r="R7758">
        <v>235.66</v>
      </c>
      <c r="S7758">
        <v>31.353999999999999</v>
      </c>
      <c r="T7758">
        <v>7.391</v>
      </c>
      <c r="U7758">
        <v>17.762799999999999</v>
      </c>
      <c r="V7758">
        <v>-99999</v>
      </c>
      <c r="AC7758">
        <v>25.23</v>
      </c>
      <c r="AD7758">
        <v>25.23</v>
      </c>
      <c r="AH7758" s="85">
        <f>IF(AND(M7758&lt;Variables!$G$6,M7758&gt;Variables!$G$5),0,1)</f>
        <v>1</v>
      </c>
      <c r="AI7758" s="85">
        <f t="shared" si="661"/>
        <v>1</v>
      </c>
      <c r="AJ7758" s="85">
        <f>IF(I7758&gt;Variables!$G$7,0,1)</f>
        <v>0</v>
      </c>
      <c r="AK7758" s="85">
        <f>IF(F7758&gt;Variables!$G$8,0,1)</f>
        <v>1</v>
      </c>
      <c r="AL7758" s="85">
        <f>IF(G7758&gt;Variables!$G$9,0,1)</f>
        <v>1</v>
      </c>
      <c r="AM7758" s="85">
        <f>IF(AND(K7758&gt;Variables!$G$10,K7758&lt;Variables!$G$11),0,1)</f>
        <v>1</v>
      </c>
      <c r="AN7758" s="103">
        <f>IF(H7758&lt;Variables!$G$13,1,0)</f>
        <v>1</v>
      </c>
      <c r="AO7758" s="101">
        <f>IF(R7758&lt;Variables!$G$12,0,1)</f>
        <v>1</v>
      </c>
      <c r="AP7758" s="86">
        <f t="shared" si="662"/>
        <v>1</v>
      </c>
      <c r="AR7758">
        <v>0</v>
      </c>
      <c r="AS7758">
        <v>0</v>
      </c>
      <c r="AT7758">
        <v>0</v>
      </c>
      <c r="AU7758">
        <v>0</v>
      </c>
      <c r="BA7758">
        <v>0</v>
      </c>
    </row>
    <row r="7759" spans="3:53" ht="12.75" x14ac:dyDescent="0.2">
      <c r="C7759" t="s">
        <v>1145</v>
      </c>
      <c r="D7759" t="s">
        <v>1146</v>
      </c>
      <c r="E7759">
        <v>44.36</v>
      </c>
      <c r="F7759">
        <v>7.93</v>
      </c>
      <c r="G7759">
        <v>5.82</v>
      </c>
      <c r="H7759">
        <v>1880</v>
      </c>
      <c r="I7759">
        <v>-12.702999999999999</v>
      </c>
      <c r="J7759" t="s">
        <v>78</v>
      </c>
      <c r="K7759">
        <v>70.08</v>
      </c>
      <c r="L7759">
        <v>44.145670000000003</v>
      </c>
      <c r="M7759">
        <v>0.72335520108767348</v>
      </c>
      <c r="N7759">
        <v>43.769911999999998</v>
      </c>
      <c r="O7759">
        <v>1.588049800054443</v>
      </c>
      <c r="P7759">
        <v>1326000</v>
      </c>
      <c r="Q7759">
        <v>1927000</v>
      </c>
      <c r="R7759">
        <v>0.69</v>
      </c>
      <c r="S7759">
        <v>30.616</v>
      </c>
      <c r="T7759">
        <v>7.26</v>
      </c>
      <c r="U7759">
        <v>17.177600000000002</v>
      </c>
      <c r="V7759">
        <v>2.5142734443712369</v>
      </c>
      <c r="AC7759">
        <v>47.1</v>
      </c>
      <c r="AD7759">
        <v>43.87</v>
      </c>
      <c r="AH7759" s="85">
        <f>IF(AND(M7759&lt;Variables!$G$6,M7759&gt;Variables!$G$5),0,1)</f>
        <v>1</v>
      </c>
      <c r="AI7759" s="85">
        <f t="shared" si="661"/>
        <v>0</v>
      </c>
      <c r="AJ7759" s="85">
        <f>IF(I7759&gt;Variables!$G$7,0,1)</f>
        <v>1</v>
      </c>
      <c r="AK7759" s="85">
        <f>IF(F7759&gt;Variables!$G$8,0,1)</f>
        <v>1</v>
      </c>
      <c r="AL7759" s="85">
        <f>IF(G7759&gt;Variables!$G$9,0,1)</f>
        <v>1</v>
      </c>
      <c r="AM7759" s="85">
        <f>IF(AND(K7759&gt;Variables!$G$10,K7759&lt;Variables!$G$11),0,1)</f>
        <v>0</v>
      </c>
      <c r="AN7759" s="103">
        <f>IF(H7759&lt;Variables!$G$13,1,0)</f>
        <v>1</v>
      </c>
      <c r="AO7759" s="101">
        <f>IF(R7759&lt;Variables!$G$12,0,1)</f>
        <v>0</v>
      </c>
      <c r="AP7759" s="86">
        <f t="shared" si="662"/>
        <v>1</v>
      </c>
      <c r="AR7759">
        <v>0</v>
      </c>
      <c r="AS7759">
        <v>0</v>
      </c>
      <c r="AT7759">
        <v>1</v>
      </c>
      <c r="AU7759">
        <v>0</v>
      </c>
      <c r="BA7759">
        <v>-1.0900000000000001</v>
      </c>
    </row>
    <row r="7760" spans="3:53" ht="12.75" x14ac:dyDescent="0.2">
      <c r="C7760" t="s">
        <v>1145</v>
      </c>
      <c r="D7760" t="s">
        <v>1107</v>
      </c>
      <c r="E7760">
        <v>3.46</v>
      </c>
      <c r="F7760">
        <v>24.97</v>
      </c>
      <c r="G7760">
        <v>-17.940000000000001</v>
      </c>
      <c r="H7760">
        <v>56.73</v>
      </c>
      <c r="I7760">
        <v>-76.748999999999995</v>
      </c>
      <c r="J7760" t="s">
        <v>76</v>
      </c>
      <c r="K7760">
        <v>39.08</v>
      </c>
      <c r="L7760">
        <v>3.500560000000001</v>
      </c>
      <c r="M7760">
        <v>-2.0156774916013669</v>
      </c>
      <c r="N7760">
        <v>3.5127100000000002</v>
      </c>
      <c r="O7760">
        <v>-2.3545923233059272</v>
      </c>
      <c r="P7760">
        <v>34430000</v>
      </c>
      <c r="Q7760">
        <v>1410000</v>
      </c>
      <c r="R7760">
        <v>24.42</v>
      </c>
      <c r="S7760">
        <v>30.616</v>
      </c>
      <c r="T7760">
        <v>7.26</v>
      </c>
      <c r="U7760">
        <v>17.177600000000002</v>
      </c>
      <c r="V7760">
        <v>2.242708074356103</v>
      </c>
      <c r="AC7760">
        <v>3.49</v>
      </c>
      <c r="AD7760">
        <v>2.96</v>
      </c>
      <c r="AH7760" s="85">
        <f>IF(AND(M7760&lt;Variables!$G$6,M7760&gt;Variables!$G$5),0,1)</f>
        <v>0</v>
      </c>
      <c r="AI7760" s="85">
        <f t="shared" si="661"/>
        <v>1</v>
      </c>
      <c r="AJ7760" s="85">
        <f>IF(I7760&gt;Variables!$G$7,0,1)</f>
        <v>1</v>
      </c>
      <c r="AK7760" s="85">
        <f>IF(F7760&gt;Variables!$G$8,0,1)</f>
        <v>0</v>
      </c>
      <c r="AL7760" s="85">
        <f>IF(G7760&gt;Variables!$G$9,0,1)</f>
        <v>1</v>
      </c>
      <c r="AM7760" s="85">
        <f>IF(AND(K7760&gt;Variables!$G$10,K7760&lt;Variables!$G$11),0,1)</f>
        <v>1</v>
      </c>
      <c r="AN7760" s="103">
        <f>IF(H7760&lt;Variables!$G$13,1,0)</f>
        <v>1</v>
      </c>
      <c r="AO7760" s="101">
        <f>IF(R7760&lt;Variables!$G$12,0,1)</f>
        <v>1</v>
      </c>
      <c r="AP7760" s="86">
        <f t="shared" si="662"/>
        <v>0</v>
      </c>
      <c r="AR7760">
        <v>0</v>
      </c>
      <c r="AS7760">
        <v>0</v>
      </c>
      <c r="AT7760">
        <v>1</v>
      </c>
      <c r="AU7760">
        <v>0</v>
      </c>
      <c r="BA7760">
        <v>-2.25</v>
      </c>
    </row>
    <row r="7761" spans="3:53" ht="12.75" x14ac:dyDescent="0.2">
      <c r="C7761" t="s">
        <v>1145</v>
      </c>
      <c r="D7761" t="s">
        <v>488</v>
      </c>
      <c r="E7761">
        <v>25.44</v>
      </c>
      <c r="F7761">
        <v>7.3</v>
      </c>
      <c r="G7761">
        <v>1.56</v>
      </c>
      <c r="H7761">
        <v>4530</v>
      </c>
      <c r="I7761">
        <v>23.861999999999998</v>
      </c>
      <c r="J7761" t="s">
        <v>76</v>
      </c>
      <c r="K7761">
        <v>61.07</v>
      </c>
      <c r="L7761">
        <v>25.33625</v>
      </c>
      <c r="M7761">
        <v>0.37002318811978879</v>
      </c>
      <c r="N7761">
        <v>25.225511999999998</v>
      </c>
      <c r="O7761">
        <v>0.81063964132818311</v>
      </c>
      <c r="P7761">
        <v>3184000</v>
      </c>
      <c r="Q7761">
        <v>375971</v>
      </c>
      <c r="R7761">
        <v>8.4700000000000006</v>
      </c>
      <c r="S7761">
        <v>30.616</v>
      </c>
      <c r="T7761">
        <v>7.26</v>
      </c>
      <c r="U7761">
        <v>17.177600000000002</v>
      </c>
      <c r="V7761">
        <v>2.4602348965809862</v>
      </c>
      <c r="AC7761">
        <v>26.25</v>
      </c>
      <c r="AD7761">
        <v>24.68</v>
      </c>
      <c r="AH7761" s="85">
        <f>IF(AND(M7761&lt;Variables!$G$6,M7761&gt;Variables!$G$5),0,1)</f>
        <v>1</v>
      </c>
      <c r="AI7761" s="85">
        <f t="shared" si="661"/>
        <v>0</v>
      </c>
      <c r="AJ7761" s="85">
        <f>IF(I7761&gt;Variables!$G$7,0,1)</f>
        <v>0</v>
      </c>
      <c r="AK7761" s="85">
        <f>IF(F7761&gt;Variables!$G$8,0,1)</f>
        <v>1</v>
      </c>
      <c r="AL7761" s="85">
        <f>IF(G7761&gt;Variables!$G$9,0,1)</f>
        <v>1</v>
      </c>
      <c r="AM7761" s="85">
        <f>IF(AND(K7761&gt;Variables!$G$10,K7761&lt;Variables!$G$11),0,1)</f>
        <v>0</v>
      </c>
      <c r="AN7761" s="103">
        <f>IF(H7761&lt;Variables!$G$13,1,0)</f>
        <v>0</v>
      </c>
      <c r="AO7761" s="101">
        <f>IF(R7761&lt;Variables!$G$12,0,1)</f>
        <v>1</v>
      </c>
      <c r="AP7761" s="86">
        <f t="shared" si="662"/>
        <v>0</v>
      </c>
      <c r="AR7761">
        <v>0</v>
      </c>
      <c r="AS7761">
        <v>0</v>
      </c>
      <c r="AT7761">
        <v>1</v>
      </c>
      <c r="AU7761">
        <v>0</v>
      </c>
      <c r="BA7761">
        <v>-1.1100000000000001</v>
      </c>
    </row>
    <row r="7762" spans="3:53" ht="12.75" x14ac:dyDescent="0.2">
      <c r="C7762" t="s">
        <v>1145</v>
      </c>
      <c r="D7762" t="s">
        <v>364</v>
      </c>
      <c r="E7762">
        <v>18.940000000000001</v>
      </c>
      <c r="F7762">
        <v>7.35</v>
      </c>
      <c r="G7762">
        <v>0.15</v>
      </c>
      <c r="H7762">
        <v>12030</v>
      </c>
      <c r="I7762">
        <v>10.896000000000001</v>
      </c>
      <c r="J7762" t="s">
        <v>76</v>
      </c>
      <c r="K7762">
        <v>49.53</v>
      </c>
      <c r="L7762">
        <v>18.940210526315791</v>
      </c>
      <c r="M7762">
        <v>3.8486761665535017E-2</v>
      </c>
      <c r="N7762">
        <v>18.964978723404251</v>
      </c>
      <c r="O7762">
        <v>-9.2163158520618349E-2</v>
      </c>
      <c r="P7762">
        <v>2128000</v>
      </c>
      <c r="Q7762">
        <v>702215</v>
      </c>
      <c r="R7762">
        <v>3.03</v>
      </c>
      <c r="S7762">
        <v>30.616</v>
      </c>
      <c r="T7762">
        <v>7.26</v>
      </c>
      <c r="U7762">
        <v>17.177600000000002</v>
      </c>
      <c r="V7762">
        <v>2.3611823845875111</v>
      </c>
      <c r="AC7762">
        <v>18.95</v>
      </c>
      <c r="AD7762">
        <v>18.670000000000002</v>
      </c>
      <c r="AH7762" s="85">
        <f>IF(AND(M7762&lt;Variables!$G$6,M7762&gt;Variables!$G$5),0,1)</f>
        <v>1</v>
      </c>
      <c r="AI7762" s="85">
        <f t="shared" si="661"/>
        <v>1</v>
      </c>
      <c r="AJ7762" s="85">
        <f>IF(I7762&gt;Variables!$G$7,0,1)</f>
        <v>0</v>
      </c>
      <c r="AK7762" s="85">
        <f>IF(F7762&gt;Variables!$G$8,0,1)</f>
        <v>1</v>
      </c>
      <c r="AL7762" s="85">
        <f>IF(G7762&gt;Variables!$G$9,0,1)</f>
        <v>1</v>
      </c>
      <c r="AM7762" s="85">
        <f>IF(AND(K7762&gt;Variables!$G$10,K7762&lt;Variables!$G$11),0,1)</f>
        <v>1</v>
      </c>
      <c r="AN7762" s="103">
        <f>IF(H7762&lt;Variables!$G$13,1,0)</f>
        <v>0</v>
      </c>
      <c r="AO7762" s="101">
        <f>IF(R7762&lt;Variables!$G$12,0,1)</f>
        <v>1</v>
      </c>
      <c r="AP7762" s="86">
        <f t="shared" si="662"/>
        <v>0</v>
      </c>
      <c r="AR7762">
        <v>0</v>
      </c>
      <c r="AS7762">
        <v>0</v>
      </c>
      <c r="AT7762">
        <v>0</v>
      </c>
      <c r="AU7762">
        <v>1</v>
      </c>
      <c r="BA7762">
        <v>-1.18</v>
      </c>
    </row>
    <row r="7763" spans="3:53" ht="12.75" x14ac:dyDescent="0.2">
      <c r="C7763" t="s">
        <v>1145</v>
      </c>
      <c r="D7763" t="s">
        <v>1106</v>
      </c>
      <c r="E7763">
        <v>4.45</v>
      </c>
      <c r="F7763">
        <v>32.4</v>
      </c>
      <c r="G7763">
        <v>15.53</v>
      </c>
      <c r="H7763">
        <v>219.72</v>
      </c>
      <c r="I7763">
        <v>-9.42</v>
      </c>
      <c r="J7763" t="s">
        <v>78</v>
      </c>
      <c r="K7763">
        <v>64.14</v>
      </c>
      <c r="L7763">
        <v>4.31724</v>
      </c>
      <c r="M7763">
        <v>1.685336001704786</v>
      </c>
      <c r="N7763">
        <v>4.1982720000000002</v>
      </c>
      <c r="O7763">
        <v>4.5668313058324816</v>
      </c>
      <c r="P7763">
        <v>13770000</v>
      </c>
      <c r="Q7763">
        <v>638420</v>
      </c>
      <c r="R7763">
        <v>21.57</v>
      </c>
      <c r="S7763">
        <v>30.616</v>
      </c>
      <c r="T7763">
        <v>7.26</v>
      </c>
      <c r="U7763">
        <v>17.177600000000002</v>
      </c>
      <c r="V7763">
        <v>2.4008487436825381</v>
      </c>
      <c r="AC7763">
        <v>4.7300000000000004</v>
      </c>
      <c r="AD7763">
        <v>3.38</v>
      </c>
      <c r="AH7763" s="85">
        <f>IF(AND(M7763&lt;Variables!$G$6,M7763&gt;Variables!$G$5),0,1)</f>
        <v>1</v>
      </c>
      <c r="AI7763" s="85">
        <f t="shared" si="661"/>
        <v>0</v>
      </c>
      <c r="AJ7763" s="85">
        <f>IF(I7763&gt;Variables!$G$7,0,1)</f>
        <v>1</v>
      </c>
      <c r="AK7763" s="85">
        <f>IF(F7763&gt;Variables!$G$8,0,1)</f>
        <v>0</v>
      </c>
      <c r="AL7763" s="85">
        <f>IF(G7763&gt;Variables!$G$9,0,1)</f>
        <v>0</v>
      </c>
      <c r="AM7763" s="85">
        <f>IF(AND(K7763&gt;Variables!$G$10,K7763&lt;Variables!$G$11),0,1)</f>
        <v>0</v>
      </c>
      <c r="AN7763" s="103">
        <f>IF(H7763&lt;Variables!$G$13,1,0)</f>
        <v>1</v>
      </c>
      <c r="AO7763" s="101">
        <f>IF(R7763&lt;Variables!$G$12,0,1)</f>
        <v>1</v>
      </c>
      <c r="AP7763" s="86">
        <f t="shared" si="662"/>
        <v>1</v>
      </c>
      <c r="AR7763">
        <v>1</v>
      </c>
      <c r="AS7763">
        <v>0</v>
      </c>
      <c r="AT7763">
        <v>0</v>
      </c>
      <c r="AU7763">
        <v>0</v>
      </c>
      <c r="BA7763">
        <v>2</v>
      </c>
    </row>
    <row r="7764" spans="3:53" ht="12.75" x14ac:dyDescent="0.2">
      <c r="C7764" t="s">
        <v>1145</v>
      </c>
      <c r="D7764" t="s">
        <v>255</v>
      </c>
      <c r="E7764">
        <v>8.99</v>
      </c>
      <c r="F7764">
        <v>25.66</v>
      </c>
      <c r="G7764">
        <v>19.809999999999999</v>
      </c>
      <c r="H7764">
        <v>902.13</v>
      </c>
      <c r="I7764">
        <v>18.678999999999998</v>
      </c>
      <c r="J7764" t="s">
        <v>78</v>
      </c>
      <c r="K7764">
        <v>49.87</v>
      </c>
      <c r="L7764">
        <v>8.8795350000000006</v>
      </c>
      <c r="M7764">
        <v>1.5987886753078739</v>
      </c>
      <c r="N7764">
        <v>9.3017460000000014</v>
      </c>
      <c r="O7764">
        <v>-3.012832214511143</v>
      </c>
      <c r="P7764">
        <v>71180000</v>
      </c>
      <c r="Q7764">
        <v>6960000</v>
      </c>
      <c r="R7764">
        <v>10.23</v>
      </c>
      <c r="S7764">
        <v>30.616</v>
      </c>
      <c r="T7764">
        <v>7.26</v>
      </c>
      <c r="U7764">
        <v>17.177600000000002</v>
      </c>
      <c r="V7764">
        <v>2.3246849436622532</v>
      </c>
      <c r="AC7764">
        <v>9.2799999999999994</v>
      </c>
      <c r="AD7764">
        <v>8.33</v>
      </c>
      <c r="AH7764" s="85">
        <f>IF(AND(M7764&lt;Variables!$G$6,M7764&gt;Variables!$G$5),0,1)</f>
        <v>1</v>
      </c>
      <c r="AI7764" s="85">
        <f t="shared" si="661"/>
        <v>1</v>
      </c>
      <c r="AJ7764" s="85">
        <f>IF(I7764&gt;Variables!$G$7,0,1)</f>
        <v>0</v>
      </c>
      <c r="AK7764" s="85">
        <f>IF(F7764&gt;Variables!$G$8,0,1)</f>
        <v>0</v>
      </c>
      <c r="AL7764" s="85">
        <f>IF(G7764&gt;Variables!$G$9,0,1)</f>
        <v>0</v>
      </c>
      <c r="AM7764" s="85">
        <f>IF(AND(K7764&gt;Variables!$G$10,K7764&lt;Variables!$G$11),0,1)</f>
        <v>1</v>
      </c>
      <c r="AN7764" s="103">
        <f>IF(H7764&lt;Variables!$G$13,1,0)</f>
        <v>1</v>
      </c>
      <c r="AO7764" s="101">
        <f>IF(R7764&lt;Variables!$G$12,0,1)</f>
        <v>1</v>
      </c>
      <c r="AP7764" s="86">
        <f t="shared" si="662"/>
        <v>1</v>
      </c>
      <c r="AR7764">
        <v>1</v>
      </c>
      <c r="AS7764">
        <v>0</v>
      </c>
      <c r="AT7764">
        <v>0</v>
      </c>
      <c r="AU7764">
        <v>0</v>
      </c>
      <c r="BA7764">
        <v>2</v>
      </c>
    </row>
    <row r="7765" spans="3:53" ht="12.75" x14ac:dyDescent="0.2">
      <c r="C7765" t="s">
        <v>1145</v>
      </c>
      <c r="D7765" t="s">
        <v>1132</v>
      </c>
      <c r="E7765">
        <v>3.19</v>
      </c>
      <c r="F7765">
        <v>27.71</v>
      </c>
      <c r="G7765">
        <v>23.37</v>
      </c>
      <c r="H7765">
        <v>144.41999999999999</v>
      </c>
      <c r="I7765">
        <v>-79.146000000000001</v>
      </c>
      <c r="J7765" t="s">
        <v>78</v>
      </c>
      <c r="K7765">
        <v>51.05</v>
      </c>
      <c r="L7765">
        <v>3.239115</v>
      </c>
      <c r="M7765">
        <v>-0.59013032880895588</v>
      </c>
      <c r="N7765">
        <v>3.184158</v>
      </c>
      <c r="O7765">
        <v>1.1256350972533451</v>
      </c>
      <c r="P7765">
        <v>12290000</v>
      </c>
      <c r="Q7765">
        <v>1620000</v>
      </c>
      <c r="R7765">
        <v>7.59</v>
      </c>
      <c r="S7765">
        <v>30.616</v>
      </c>
      <c r="T7765">
        <v>7.26</v>
      </c>
      <c r="U7765">
        <v>17.177600000000002</v>
      </c>
      <c r="V7765">
        <v>2.395010899758113</v>
      </c>
      <c r="AC7765">
        <v>3.3</v>
      </c>
      <c r="AD7765">
        <v>2.82</v>
      </c>
      <c r="AH7765" s="85">
        <f>IF(AND(M7765&lt;Variables!$G$6,M7765&gt;Variables!$G$5),0,1)</f>
        <v>1</v>
      </c>
      <c r="AI7765" s="85">
        <f t="shared" si="661"/>
        <v>0</v>
      </c>
      <c r="AJ7765" s="85">
        <f>IF(I7765&gt;Variables!$G$7,0,1)</f>
        <v>1</v>
      </c>
      <c r="AK7765" s="85">
        <f>IF(F7765&gt;Variables!$G$8,0,1)</f>
        <v>0</v>
      </c>
      <c r="AL7765" s="85">
        <f>IF(G7765&gt;Variables!$G$9,0,1)</f>
        <v>0</v>
      </c>
      <c r="AM7765" s="85">
        <f>IF(AND(K7765&gt;Variables!$G$10,K7765&lt;Variables!$G$11),0,1)</f>
        <v>0</v>
      </c>
      <c r="AN7765" s="103">
        <f>IF(H7765&lt;Variables!$G$13,1,0)</f>
        <v>1</v>
      </c>
      <c r="AO7765" s="101">
        <f>IF(R7765&lt;Variables!$G$12,0,1)</f>
        <v>1</v>
      </c>
      <c r="AP7765" s="86">
        <f t="shared" si="662"/>
        <v>1</v>
      </c>
      <c r="AR7765">
        <v>0</v>
      </c>
      <c r="AS7765">
        <v>0</v>
      </c>
      <c r="AT7765">
        <v>1</v>
      </c>
      <c r="AU7765">
        <v>0</v>
      </c>
      <c r="BA7765">
        <v>-2.25</v>
      </c>
    </row>
    <row r="7766" spans="3:53" ht="12.75" x14ac:dyDescent="0.2">
      <c r="C7766" t="s">
        <v>1145</v>
      </c>
      <c r="D7766" t="s">
        <v>1105</v>
      </c>
      <c r="E7766">
        <v>0.21</v>
      </c>
      <c r="F7766">
        <v>13</v>
      </c>
      <c r="G7766">
        <v>4.0199999999999996</v>
      </c>
      <c r="H7766">
        <v>-99999</v>
      </c>
      <c r="I7766">
        <v>176.90899999999999</v>
      </c>
      <c r="J7766" t="s">
        <v>78</v>
      </c>
      <c r="K7766">
        <v>46.46</v>
      </c>
      <c r="L7766">
        <v>0.22842000000000001</v>
      </c>
      <c r="M7766">
        <v>-3.6861921022677571</v>
      </c>
      <c r="N7766">
        <v>0.2347181818181818</v>
      </c>
      <c r="O7766">
        <v>-6.2705759324528474</v>
      </c>
      <c r="P7766">
        <v>194560</v>
      </c>
      <c r="Q7766">
        <v>1371</v>
      </c>
      <c r="R7766">
        <v>141.91</v>
      </c>
      <c r="S7766">
        <v>30.616</v>
      </c>
      <c r="T7766">
        <v>7.26</v>
      </c>
      <c r="U7766">
        <v>17.177600000000002</v>
      </c>
      <c r="V7766">
        <v>2.388480735977585</v>
      </c>
      <c r="AC7766">
        <v>0.25990000000000002</v>
      </c>
      <c r="AD7766">
        <v>0.2</v>
      </c>
      <c r="AH7766" s="85">
        <f>IF(AND(M7766&lt;Variables!$G$6,M7766&gt;Variables!$G$5),0,1)</f>
        <v>0</v>
      </c>
      <c r="AI7766" s="85">
        <f t="shared" si="661"/>
        <v>1</v>
      </c>
      <c r="AJ7766" s="85">
        <f>IF(I7766&gt;Variables!$G$7,0,1)</f>
        <v>0</v>
      </c>
      <c r="AK7766" s="85">
        <f>IF(F7766&gt;Variables!$G$8,0,1)</f>
        <v>0</v>
      </c>
      <c r="AL7766" s="85">
        <f>IF(G7766&gt;Variables!$G$9,0,1)</f>
        <v>1</v>
      </c>
      <c r="AM7766" s="85">
        <f>IF(AND(K7766&gt;Variables!$G$10,K7766&lt;Variables!$G$11),0,1)</f>
        <v>1</v>
      </c>
      <c r="AN7766" s="103">
        <f>IF(H7766&lt;Variables!$G$13,1,0)</f>
        <v>1</v>
      </c>
      <c r="AO7766" s="101">
        <f>IF(R7766&lt;Variables!$G$12,0,1)</f>
        <v>1</v>
      </c>
      <c r="AP7766" s="86">
        <f t="shared" si="662"/>
        <v>1</v>
      </c>
      <c r="AR7766">
        <v>1</v>
      </c>
      <c r="AS7766">
        <v>0</v>
      </c>
      <c r="AT7766">
        <v>0</v>
      </c>
      <c r="AU7766">
        <v>0</v>
      </c>
      <c r="BA7766">
        <v>2</v>
      </c>
    </row>
    <row r="7767" spans="3:53" ht="12.75" x14ac:dyDescent="0.2">
      <c r="C7767" t="s">
        <v>1145</v>
      </c>
      <c r="D7767" t="s">
        <v>624</v>
      </c>
      <c r="E7767">
        <v>0.02</v>
      </c>
      <c r="F7767">
        <v>14.91</v>
      </c>
      <c r="G7767">
        <v>17.760000000000002</v>
      </c>
      <c r="H7767">
        <v>-99999</v>
      </c>
      <c r="I7767">
        <v>-64.935000000000002</v>
      </c>
      <c r="J7767" t="s">
        <v>78</v>
      </c>
      <c r="K7767">
        <v>51.53</v>
      </c>
      <c r="L7767">
        <v>1.880625E-2</v>
      </c>
      <c r="M7767">
        <v>0.49850448654036073</v>
      </c>
      <c r="N7767">
        <v>1.868947368421053E-2</v>
      </c>
      <c r="O7767">
        <v>1.1264432554210071</v>
      </c>
      <c r="P7767">
        <v>8244000</v>
      </c>
      <c r="Q7767">
        <v>8096999.9999999991</v>
      </c>
      <c r="R7767">
        <v>1.02</v>
      </c>
      <c r="S7767">
        <v>30.616</v>
      </c>
      <c r="T7767">
        <v>7.26</v>
      </c>
      <c r="U7767">
        <v>17.177600000000002</v>
      </c>
      <c r="V7767">
        <v>2.367686971485544</v>
      </c>
      <c r="AC7767">
        <v>2.8000000000000001E-2</v>
      </c>
      <c r="AD7767">
        <v>1.8800000000000001E-2</v>
      </c>
      <c r="AH7767" s="85">
        <f>IF(AND(M7767&lt;Variables!$G$6,M7767&gt;Variables!$G$5),0,1)</f>
        <v>1</v>
      </c>
      <c r="AI7767" s="85">
        <f t="shared" si="661"/>
        <v>0</v>
      </c>
      <c r="AJ7767" s="85">
        <f>IF(I7767&gt;Variables!$G$7,0,1)</f>
        <v>1</v>
      </c>
      <c r="AK7767" s="85">
        <f>IF(F7767&gt;Variables!$G$8,0,1)</f>
        <v>0</v>
      </c>
      <c r="AL7767" s="85">
        <f>IF(G7767&gt;Variables!$G$9,0,1)</f>
        <v>0</v>
      </c>
      <c r="AM7767" s="85">
        <f>IF(AND(K7767&gt;Variables!$G$10,K7767&lt;Variables!$G$11),0,1)</f>
        <v>0</v>
      </c>
      <c r="AN7767" s="103">
        <f>IF(H7767&lt;Variables!$G$13,1,0)</f>
        <v>1</v>
      </c>
      <c r="AO7767" s="101">
        <f>IF(R7767&lt;Variables!$G$12,0,1)</f>
        <v>0</v>
      </c>
      <c r="AP7767" s="86">
        <f t="shared" si="662"/>
        <v>1</v>
      </c>
      <c r="AR7767">
        <v>1</v>
      </c>
      <c r="AS7767">
        <v>0</v>
      </c>
      <c r="AT7767">
        <v>0</v>
      </c>
      <c r="AU7767">
        <v>0</v>
      </c>
      <c r="BA7767">
        <v>2</v>
      </c>
    </row>
    <row r="7768" spans="3:53" ht="12.75" x14ac:dyDescent="0.2">
      <c r="C7768" t="s">
        <v>1145</v>
      </c>
      <c r="D7768" t="s">
        <v>1147</v>
      </c>
      <c r="E7768">
        <v>45.67</v>
      </c>
      <c r="F7768">
        <v>6.68</v>
      </c>
      <c r="G7768">
        <v>6.34</v>
      </c>
      <c r="H7768">
        <v>52110</v>
      </c>
      <c r="I7768">
        <v>-0.157</v>
      </c>
      <c r="J7768" t="s">
        <v>78</v>
      </c>
      <c r="K7768">
        <v>68.290000000000006</v>
      </c>
      <c r="L7768">
        <v>45.429499999999997</v>
      </c>
      <c r="M7768">
        <v>0.48514731617122142</v>
      </c>
      <c r="N7768">
        <v>44.93306599999999</v>
      </c>
      <c r="O7768">
        <v>1.595337384722451</v>
      </c>
      <c r="P7768">
        <v>37083000</v>
      </c>
      <c r="Q7768">
        <v>78599000</v>
      </c>
      <c r="R7768">
        <v>0.47</v>
      </c>
      <c r="S7768">
        <v>30.616</v>
      </c>
      <c r="T7768">
        <v>7.26</v>
      </c>
      <c r="U7768">
        <v>17.177600000000002</v>
      </c>
      <c r="V7768">
        <v>2.518244351115464</v>
      </c>
      <c r="AC7768">
        <v>46.26</v>
      </c>
      <c r="AD7768">
        <v>45.07</v>
      </c>
      <c r="AH7768" s="85">
        <f>IF(AND(M7768&lt;Variables!$G$6,M7768&gt;Variables!$G$5),0,1)</f>
        <v>1</v>
      </c>
      <c r="AI7768" s="85">
        <f t="shared" si="661"/>
        <v>0</v>
      </c>
      <c r="AJ7768" s="85">
        <f>IF(I7768&gt;Variables!$G$7,0,1)</f>
        <v>1</v>
      </c>
      <c r="AK7768" s="85">
        <f>IF(F7768&gt;Variables!$G$8,0,1)</f>
        <v>1</v>
      </c>
      <c r="AL7768" s="85">
        <f>IF(G7768&gt;Variables!$G$9,0,1)</f>
        <v>1</v>
      </c>
      <c r="AM7768" s="85">
        <f>IF(AND(K7768&gt;Variables!$G$10,K7768&lt;Variables!$G$11),0,1)</f>
        <v>0</v>
      </c>
      <c r="AN7768" s="103">
        <f>IF(H7768&lt;Variables!$G$13,1,0)</f>
        <v>0</v>
      </c>
      <c r="AO7768" s="101">
        <f>IF(R7768&lt;Variables!$G$12,0,1)</f>
        <v>0</v>
      </c>
      <c r="AP7768" s="86">
        <f t="shared" si="662"/>
        <v>1</v>
      </c>
      <c r="AR7768">
        <v>0</v>
      </c>
      <c r="AS7768">
        <v>1</v>
      </c>
      <c r="AT7768">
        <v>0</v>
      </c>
      <c r="AU7768">
        <v>0</v>
      </c>
      <c r="BA7768">
        <v>0.64</v>
      </c>
    </row>
    <row r="7769" spans="3:53" ht="12.75" x14ac:dyDescent="0.2">
      <c r="C7769" t="s">
        <v>1145</v>
      </c>
      <c r="D7769" t="s">
        <v>1126</v>
      </c>
      <c r="E7769">
        <v>41.28</v>
      </c>
      <c r="F7769">
        <v>6.71</v>
      </c>
      <c r="G7769">
        <v>6.02</v>
      </c>
      <c r="H7769">
        <v>30010</v>
      </c>
      <c r="I7769">
        <v>-1.194</v>
      </c>
      <c r="J7769" t="s">
        <v>78</v>
      </c>
      <c r="K7769">
        <v>59.71</v>
      </c>
      <c r="L7769">
        <v>41.185025000000003</v>
      </c>
      <c r="M7769">
        <v>0.13348298319595259</v>
      </c>
      <c r="N7769">
        <v>40.943125999999999</v>
      </c>
      <c r="O7769">
        <v>0.72508874871938822</v>
      </c>
      <c r="P7769">
        <v>8985000</v>
      </c>
      <c r="Q7769">
        <v>15397000</v>
      </c>
      <c r="R7769">
        <v>0.57999999999999996</v>
      </c>
      <c r="S7769">
        <v>30.616</v>
      </c>
      <c r="T7769">
        <v>7.26</v>
      </c>
      <c r="U7769">
        <v>17.177600000000002</v>
      </c>
      <c r="V7769">
        <v>2.4603818485502922</v>
      </c>
      <c r="AC7769">
        <v>41.77</v>
      </c>
      <c r="AD7769">
        <v>41.06</v>
      </c>
      <c r="AH7769" s="85">
        <f>IF(AND(M7769&lt;Variables!$G$6,M7769&gt;Variables!$G$5),0,1)</f>
        <v>1</v>
      </c>
      <c r="AI7769" s="85">
        <f t="shared" si="661"/>
        <v>0</v>
      </c>
      <c r="AJ7769" s="85">
        <f>IF(I7769&gt;Variables!$G$7,0,1)</f>
        <v>1</v>
      </c>
      <c r="AK7769" s="85">
        <f>IF(F7769&gt;Variables!$G$8,0,1)</f>
        <v>1</v>
      </c>
      <c r="AL7769" s="85">
        <f>IF(G7769&gt;Variables!$G$9,0,1)</f>
        <v>1</v>
      </c>
      <c r="AM7769" s="85">
        <f>IF(AND(K7769&gt;Variables!$G$10,K7769&lt;Variables!$G$11),0,1)</f>
        <v>0</v>
      </c>
      <c r="AN7769" s="103">
        <f>IF(H7769&lt;Variables!$G$13,1,0)</f>
        <v>0</v>
      </c>
      <c r="AO7769" s="101">
        <f>IF(R7769&lt;Variables!$G$12,0,1)</f>
        <v>0</v>
      </c>
      <c r="AP7769" s="86">
        <f t="shared" si="662"/>
        <v>1</v>
      </c>
      <c r="AR7769">
        <v>0</v>
      </c>
      <c r="AS7769">
        <v>1</v>
      </c>
      <c r="AT7769">
        <v>0</v>
      </c>
      <c r="AU7769">
        <v>0</v>
      </c>
      <c r="BA7769">
        <v>0.67</v>
      </c>
    </row>
    <row r="7770" spans="3:53" ht="12.75" x14ac:dyDescent="0.2">
      <c r="C7770" t="s">
        <v>1145</v>
      </c>
      <c r="D7770" t="s">
        <v>1070</v>
      </c>
      <c r="E7770">
        <v>3.58</v>
      </c>
      <c r="F7770">
        <v>20.309999999999999</v>
      </c>
      <c r="G7770">
        <v>26.54</v>
      </c>
      <c r="H7770">
        <v>174.75</v>
      </c>
      <c r="I7770">
        <v>-14.515000000000001</v>
      </c>
      <c r="J7770" t="s">
        <v>78</v>
      </c>
      <c r="K7770">
        <v>53.93</v>
      </c>
      <c r="L7770">
        <v>3.5539450000000001</v>
      </c>
      <c r="M7770">
        <v>-0.30796762471000488</v>
      </c>
      <c r="N7770">
        <v>3.4501360000000001</v>
      </c>
      <c r="O7770">
        <v>2.691604041116062</v>
      </c>
      <c r="P7770">
        <v>6890000</v>
      </c>
      <c r="Q7770">
        <v>579670</v>
      </c>
      <c r="R7770">
        <v>11.89</v>
      </c>
      <c r="S7770">
        <v>30.616</v>
      </c>
      <c r="T7770">
        <v>7.26</v>
      </c>
      <c r="U7770">
        <v>17.177600000000002</v>
      </c>
      <c r="V7770">
        <v>2.4192173415080989</v>
      </c>
      <c r="AC7770">
        <v>3.79</v>
      </c>
      <c r="AD7770">
        <v>3.31</v>
      </c>
      <c r="AH7770" s="85">
        <f>IF(AND(M7770&lt;Variables!$G$6,M7770&gt;Variables!$G$5),0,1)</f>
        <v>1</v>
      </c>
      <c r="AI7770" s="85">
        <f t="shared" si="661"/>
        <v>0</v>
      </c>
      <c r="AJ7770" s="85">
        <f>IF(I7770&gt;Variables!$G$7,0,1)</f>
        <v>1</v>
      </c>
      <c r="AK7770" s="85">
        <f>IF(F7770&gt;Variables!$G$8,0,1)</f>
        <v>0</v>
      </c>
      <c r="AL7770" s="85">
        <f>IF(G7770&gt;Variables!$G$9,0,1)</f>
        <v>0</v>
      </c>
      <c r="AM7770" s="85">
        <f>IF(AND(K7770&gt;Variables!$G$10,K7770&lt;Variables!$G$11),0,1)</f>
        <v>0</v>
      </c>
      <c r="AN7770" s="103">
        <f>IF(H7770&lt;Variables!$G$13,1,0)</f>
        <v>1</v>
      </c>
      <c r="AO7770" s="101">
        <f>IF(R7770&lt;Variables!$G$12,0,1)</f>
        <v>1</v>
      </c>
      <c r="AP7770" s="86">
        <f t="shared" si="662"/>
        <v>1</v>
      </c>
      <c r="AR7770">
        <v>0</v>
      </c>
      <c r="AS7770">
        <v>0</v>
      </c>
      <c r="AT7770">
        <v>1</v>
      </c>
      <c r="AU7770">
        <v>0</v>
      </c>
      <c r="BA7770">
        <v>-2.25</v>
      </c>
    </row>
    <row r="7771" spans="3:53" ht="12.75" x14ac:dyDescent="0.2">
      <c r="C7771" t="s">
        <v>1145</v>
      </c>
      <c r="D7771" t="s">
        <v>1134</v>
      </c>
      <c r="E7771">
        <v>10.81</v>
      </c>
      <c r="F7771">
        <v>7.18</v>
      </c>
      <c r="G7771">
        <v>7.5</v>
      </c>
      <c r="H7771">
        <v>5330</v>
      </c>
      <c r="I7771">
        <v>1.804</v>
      </c>
      <c r="J7771" t="s">
        <v>78</v>
      </c>
      <c r="K7771">
        <v>67.58</v>
      </c>
      <c r="L7771">
        <v>10.783799999999999</v>
      </c>
      <c r="M7771">
        <v>0.38205456332647031</v>
      </c>
      <c r="N7771">
        <v>10.72244255319149</v>
      </c>
      <c r="O7771">
        <v>0.95647466796625835</v>
      </c>
      <c r="P7771">
        <v>1102000</v>
      </c>
      <c r="Q7771">
        <v>2447000</v>
      </c>
      <c r="R7771">
        <v>0.45</v>
      </c>
      <c r="S7771">
        <v>30.616</v>
      </c>
      <c r="T7771">
        <v>7.26</v>
      </c>
      <c r="U7771">
        <v>17.177600000000002</v>
      </c>
      <c r="V7771">
        <v>2.519798073836681</v>
      </c>
      <c r="AC7771">
        <v>11.75</v>
      </c>
      <c r="AD7771">
        <v>10.63</v>
      </c>
      <c r="AH7771" s="85">
        <f>IF(AND(M7771&lt;Variables!$G$6,M7771&gt;Variables!$G$5),0,1)</f>
        <v>1</v>
      </c>
      <c r="AI7771" s="85">
        <f t="shared" si="661"/>
        <v>0</v>
      </c>
      <c r="AJ7771" s="85">
        <f>IF(I7771&gt;Variables!$G$7,0,1)</f>
        <v>0</v>
      </c>
      <c r="AK7771" s="85">
        <f>IF(F7771&gt;Variables!$G$8,0,1)</f>
        <v>1</v>
      </c>
      <c r="AL7771" s="85">
        <f>IF(G7771&gt;Variables!$G$9,0,1)</f>
        <v>1</v>
      </c>
      <c r="AM7771" s="85">
        <f>IF(AND(K7771&gt;Variables!$G$10,K7771&lt;Variables!$G$11),0,1)</f>
        <v>0</v>
      </c>
      <c r="AN7771" s="103">
        <f>IF(H7771&lt;Variables!$G$13,1,0)</f>
        <v>0</v>
      </c>
      <c r="AO7771" s="101">
        <f>IF(R7771&lt;Variables!$G$12,0,1)</f>
        <v>0</v>
      </c>
      <c r="AP7771" s="86">
        <f t="shared" si="662"/>
        <v>1</v>
      </c>
      <c r="AR7771">
        <v>0</v>
      </c>
      <c r="AS7771">
        <v>0</v>
      </c>
      <c r="AT7771">
        <v>1</v>
      </c>
      <c r="AU7771">
        <v>0</v>
      </c>
      <c r="BA7771">
        <v>-0.76</v>
      </c>
    </row>
    <row r="7772" spans="3:53" ht="12.75" x14ac:dyDescent="0.2">
      <c r="C7772" t="s">
        <v>1145</v>
      </c>
      <c r="D7772" t="s">
        <v>1111</v>
      </c>
      <c r="E7772">
        <v>36.130000000000003</v>
      </c>
      <c r="F7772">
        <v>7.54</v>
      </c>
      <c r="G7772">
        <v>6.1</v>
      </c>
      <c r="H7772">
        <v>2530</v>
      </c>
      <c r="I7772">
        <v>69.879000000000005</v>
      </c>
      <c r="J7772" t="s">
        <v>78</v>
      </c>
      <c r="K7772">
        <v>43.49</v>
      </c>
      <c r="L7772">
        <v>36.264899999999997</v>
      </c>
      <c r="M7772">
        <v>-0.52364683206073759</v>
      </c>
      <c r="N7772">
        <v>36.133945833333343</v>
      </c>
      <c r="O7772">
        <v>-0.16313145983341629</v>
      </c>
      <c r="P7772">
        <v>440308</v>
      </c>
      <c r="Q7772">
        <v>720581</v>
      </c>
      <c r="R7772">
        <v>0.61</v>
      </c>
      <c r="S7772">
        <v>30.616</v>
      </c>
      <c r="T7772">
        <v>7.26</v>
      </c>
      <c r="U7772">
        <v>17.177600000000002</v>
      </c>
      <c r="V7772">
        <v>2.3033261963816249</v>
      </c>
      <c r="AC7772">
        <v>37.44</v>
      </c>
      <c r="AD7772">
        <v>36</v>
      </c>
      <c r="AH7772" s="85">
        <f>IF(AND(M7772&lt;Variables!$G$6,M7772&gt;Variables!$G$5),0,1)</f>
        <v>1</v>
      </c>
      <c r="AI7772" s="85">
        <f t="shared" si="661"/>
        <v>0</v>
      </c>
      <c r="AJ7772" s="85">
        <f>IF(I7772&gt;Variables!$G$7,0,1)</f>
        <v>0</v>
      </c>
      <c r="AK7772" s="85">
        <f>IF(F7772&gt;Variables!$G$8,0,1)</f>
        <v>1</v>
      </c>
      <c r="AL7772" s="85">
        <f>IF(G7772&gt;Variables!$G$9,0,1)</f>
        <v>1</v>
      </c>
      <c r="AM7772" s="85">
        <f>IF(AND(K7772&gt;Variables!$G$10,K7772&lt;Variables!$G$11),0,1)</f>
        <v>1</v>
      </c>
      <c r="AN7772" s="103">
        <f>IF(H7772&lt;Variables!$G$13,1,0)</f>
        <v>0</v>
      </c>
      <c r="AO7772" s="101">
        <f>IF(R7772&lt;Variables!$G$12,0,1)</f>
        <v>0</v>
      </c>
      <c r="AP7772" s="86">
        <f t="shared" si="662"/>
        <v>1</v>
      </c>
      <c r="AR7772">
        <v>1</v>
      </c>
      <c r="AS7772">
        <v>0</v>
      </c>
      <c r="AT7772">
        <v>0</v>
      </c>
      <c r="AU7772">
        <v>0</v>
      </c>
      <c r="BA7772">
        <v>1.3</v>
      </c>
    </row>
    <row r="7773" spans="3:53" ht="12.75" x14ac:dyDescent="0.2">
      <c r="C7773" t="s">
        <v>1145</v>
      </c>
      <c r="D7773" t="s">
        <v>1116</v>
      </c>
      <c r="E7773">
        <v>68.22</v>
      </c>
      <c r="F7773">
        <v>7.21</v>
      </c>
      <c r="G7773">
        <v>4.3499999999999996</v>
      </c>
      <c r="H7773">
        <v>17900</v>
      </c>
      <c r="I7773">
        <v>-37.530999999999999</v>
      </c>
      <c r="J7773" t="s">
        <v>78</v>
      </c>
      <c r="K7773">
        <v>46.9</v>
      </c>
      <c r="L7773">
        <v>68.322169999999986</v>
      </c>
      <c r="M7773">
        <v>-0.28127034021312591</v>
      </c>
      <c r="N7773">
        <v>68.067721999999989</v>
      </c>
      <c r="O7773">
        <v>9.1494173993374242E-2</v>
      </c>
      <c r="P7773">
        <v>2205000</v>
      </c>
      <c r="Q7773">
        <v>2640000</v>
      </c>
      <c r="R7773">
        <v>0.84</v>
      </c>
      <c r="S7773">
        <v>30.616</v>
      </c>
      <c r="T7773">
        <v>7.26</v>
      </c>
      <c r="U7773">
        <v>17.177600000000002</v>
      </c>
      <c r="V7773">
        <v>2.3396788717436809</v>
      </c>
      <c r="AC7773">
        <v>68.89</v>
      </c>
      <c r="AD7773">
        <v>67.709999999999994</v>
      </c>
      <c r="AH7773" s="85">
        <f>IF(AND(M7773&lt;Variables!$G$6,M7773&gt;Variables!$G$5),0,1)</f>
        <v>1</v>
      </c>
      <c r="AI7773" s="85">
        <f t="shared" si="661"/>
        <v>0</v>
      </c>
      <c r="AJ7773" s="85">
        <f>IF(I7773&gt;Variables!$G$7,0,1)</f>
        <v>1</v>
      </c>
      <c r="AK7773" s="85">
        <f>IF(F7773&gt;Variables!$G$8,0,1)</f>
        <v>1</v>
      </c>
      <c r="AL7773" s="85">
        <f>IF(G7773&gt;Variables!$G$9,0,1)</f>
        <v>1</v>
      </c>
      <c r="AM7773" s="85">
        <f>IF(AND(K7773&gt;Variables!$G$10,K7773&lt;Variables!$G$11),0,1)</f>
        <v>1</v>
      </c>
      <c r="AN7773" s="103">
        <f>IF(H7773&lt;Variables!$G$13,1,0)</f>
        <v>0</v>
      </c>
      <c r="AO7773" s="101">
        <f>IF(R7773&lt;Variables!$G$12,0,1)</f>
        <v>0</v>
      </c>
      <c r="AP7773" s="86">
        <f t="shared" si="662"/>
        <v>1</v>
      </c>
      <c r="AR7773">
        <v>0</v>
      </c>
      <c r="AS7773">
        <v>1</v>
      </c>
      <c r="AT7773">
        <v>0</v>
      </c>
      <c r="AU7773">
        <v>0</v>
      </c>
      <c r="BA7773">
        <v>0.75</v>
      </c>
    </row>
    <row r="7774" spans="3:53" ht="12.75" x14ac:dyDescent="0.2">
      <c r="C7774" t="s">
        <v>1145</v>
      </c>
      <c r="D7774" t="s">
        <v>1104</v>
      </c>
      <c r="E7774">
        <v>15.39</v>
      </c>
      <c r="F7774">
        <v>69.25</v>
      </c>
      <c r="G7774">
        <v>6.55</v>
      </c>
      <c r="H7774">
        <v>137.5</v>
      </c>
      <c r="I7774">
        <v>-60.058</v>
      </c>
      <c r="J7774" t="s">
        <v>78</v>
      </c>
      <c r="K7774">
        <v>41.46</v>
      </c>
      <c r="L7774">
        <v>15.560485</v>
      </c>
      <c r="M7774">
        <v>-1.674015944875727</v>
      </c>
      <c r="N7774">
        <v>15.732054</v>
      </c>
      <c r="O7774">
        <v>-2.7463292460094468</v>
      </c>
      <c r="P7774">
        <v>102126000</v>
      </c>
      <c r="Q7774">
        <v>644601</v>
      </c>
      <c r="R7774">
        <v>158.43</v>
      </c>
      <c r="S7774">
        <v>30.616</v>
      </c>
      <c r="T7774">
        <v>7.26</v>
      </c>
      <c r="U7774">
        <v>17.177600000000002</v>
      </c>
      <c r="V7774">
        <v>2.280762888830008</v>
      </c>
      <c r="AC7774">
        <v>15.95</v>
      </c>
      <c r="AD7774">
        <v>13.6</v>
      </c>
      <c r="AH7774" s="85">
        <f>IF(AND(M7774&lt;Variables!$G$6,M7774&gt;Variables!$G$5),0,1)</f>
        <v>1</v>
      </c>
      <c r="AI7774" s="85">
        <f t="shared" si="661"/>
        <v>1</v>
      </c>
      <c r="AJ7774" s="85">
        <f>IF(I7774&gt;Variables!$G$7,0,1)</f>
        <v>1</v>
      </c>
      <c r="AK7774" s="85">
        <f>IF(F7774&gt;Variables!$G$8,0,1)</f>
        <v>0</v>
      </c>
      <c r="AL7774" s="85">
        <f>IF(G7774&gt;Variables!$G$9,0,1)</f>
        <v>1</v>
      </c>
      <c r="AM7774" s="85">
        <f>IF(AND(K7774&gt;Variables!$G$10,K7774&lt;Variables!$G$11),0,1)</f>
        <v>1</v>
      </c>
      <c r="AN7774" s="103">
        <f>IF(H7774&lt;Variables!$G$13,1,0)</f>
        <v>1</v>
      </c>
      <c r="AO7774" s="101">
        <f>IF(R7774&lt;Variables!$G$12,0,1)</f>
        <v>1</v>
      </c>
      <c r="AP7774" s="86">
        <f t="shared" si="662"/>
        <v>1</v>
      </c>
      <c r="AR7774">
        <v>1</v>
      </c>
      <c r="AS7774">
        <v>0</v>
      </c>
      <c r="AT7774">
        <v>0</v>
      </c>
      <c r="AU7774">
        <v>0</v>
      </c>
      <c r="BA7774">
        <v>2</v>
      </c>
    </row>
    <row r="7775" spans="3:53" ht="12.75" x14ac:dyDescent="0.2">
      <c r="C7775" t="s">
        <v>1145</v>
      </c>
      <c r="D7775" t="s">
        <v>892</v>
      </c>
      <c r="E7775">
        <v>79.47</v>
      </c>
      <c r="F7775">
        <v>19.52</v>
      </c>
      <c r="G7775">
        <v>14.89</v>
      </c>
      <c r="H7775">
        <v>2570</v>
      </c>
      <c r="I7775">
        <v>18.286000000000001</v>
      </c>
      <c r="J7775" t="s">
        <v>78</v>
      </c>
      <c r="K7775">
        <v>59.42</v>
      </c>
      <c r="L7775">
        <v>78.448994999999996</v>
      </c>
      <c r="M7775">
        <v>0.91907487151365697</v>
      </c>
      <c r="N7775">
        <v>77.873106000000007</v>
      </c>
      <c r="O7775">
        <v>1.6653939551351591</v>
      </c>
      <c r="P7775">
        <v>3643000</v>
      </c>
      <c r="Q7775">
        <v>1767000</v>
      </c>
      <c r="R7775">
        <v>2.06</v>
      </c>
      <c r="S7775">
        <v>30.616</v>
      </c>
      <c r="T7775">
        <v>7.26</v>
      </c>
      <c r="U7775">
        <v>17.177600000000002</v>
      </c>
      <c r="V7775">
        <v>2.4156918582241111</v>
      </c>
      <c r="AC7775">
        <v>86.92</v>
      </c>
      <c r="AD7775">
        <v>74.400000000000006</v>
      </c>
      <c r="AH7775" s="85">
        <f>IF(AND(M7775&lt;Variables!$G$6,M7775&gt;Variables!$G$5),0,1)</f>
        <v>1</v>
      </c>
      <c r="AI7775" s="85">
        <f t="shared" si="661"/>
        <v>0</v>
      </c>
      <c r="AJ7775" s="85">
        <f>IF(I7775&gt;Variables!$G$7,0,1)</f>
        <v>0</v>
      </c>
      <c r="AK7775" s="85">
        <f>IF(F7775&gt;Variables!$G$8,0,1)</f>
        <v>0</v>
      </c>
      <c r="AL7775" s="85">
        <f>IF(G7775&gt;Variables!$G$9,0,1)</f>
        <v>0</v>
      </c>
      <c r="AM7775" s="85">
        <f>IF(AND(K7775&gt;Variables!$G$10,K7775&lt;Variables!$G$11),0,1)</f>
        <v>0</v>
      </c>
      <c r="AN7775" s="103">
        <f>IF(H7775&lt;Variables!$G$13,1,0)</f>
        <v>0</v>
      </c>
      <c r="AO7775" s="101">
        <f>IF(R7775&lt;Variables!$G$12,0,1)</f>
        <v>1</v>
      </c>
      <c r="AP7775" s="86">
        <f t="shared" si="662"/>
        <v>1</v>
      </c>
      <c r="AR7775">
        <v>1</v>
      </c>
      <c r="AS7775">
        <v>0</v>
      </c>
      <c r="AT7775">
        <v>0</v>
      </c>
      <c r="AU7775">
        <v>0</v>
      </c>
      <c r="BA7775">
        <v>2</v>
      </c>
    </row>
    <row r="7776" spans="3:53" ht="12.75" x14ac:dyDescent="0.2">
      <c r="C7776" t="s">
        <v>1145</v>
      </c>
      <c r="D7776" t="s">
        <v>1108</v>
      </c>
      <c r="E7776">
        <v>93.92</v>
      </c>
      <c r="F7776">
        <v>7.68</v>
      </c>
      <c r="G7776">
        <v>5.48</v>
      </c>
      <c r="H7776">
        <v>6160</v>
      </c>
      <c r="I7776">
        <v>167.029</v>
      </c>
      <c r="J7776" t="s">
        <v>78</v>
      </c>
      <c r="K7776">
        <v>69.37</v>
      </c>
      <c r="L7776">
        <v>93.406199999999998</v>
      </c>
      <c r="M7776">
        <v>0.55007055206185818</v>
      </c>
      <c r="N7776">
        <v>93.482520833333339</v>
      </c>
      <c r="O7776">
        <v>0.46797964236183631</v>
      </c>
      <c r="P7776">
        <v>691931</v>
      </c>
      <c r="Q7776">
        <v>1334000</v>
      </c>
      <c r="R7776">
        <v>0.52</v>
      </c>
      <c r="S7776">
        <v>30.616</v>
      </c>
      <c r="T7776">
        <v>7.26</v>
      </c>
      <c r="U7776">
        <v>17.177600000000002</v>
      </c>
      <c r="V7776">
        <v>2.5226001109245422</v>
      </c>
      <c r="AC7776">
        <v>94.49</v>
      </c>
      <c r="AD7776">
        <v>93.14</v>
      </c>
      <c r="AH7776" s="85">
        <f>IF(AND(M7776&lt;Variables!$G$6,M7776&gt;Variables!$G$5),0,1)</f>
        <v>1</v>
      </c>
      <c r="AI7776" s="85">
        <f t="shared" si="661"/>
        <v>1</v>
      </c>
      <c r="AJ7776" s="85">
        <f>IF(I7776&gt;Variables!$G$7,0,1)</f>
        <v>0</v>
      </c>
      <c r="AK7776" s="85">
        <f>IF(F7776&gt;Variables!$G$8,0,1)</f>
        <v>1</v>
      </c>
      <c r="AL7776" s="85">
        <f>IF(G7776&gt;Variables!$G$9,0,1)</f>
        <v>1</v>
      </c>
      <c r="AM7776" s="85">
        <f>IF(AND(K7776&gt;Variables!$G$10,K7776&lt;Variables!$G$11),0,1)</f>
        <v>0</v>
      </c>
      <c r="AN7776" s="103">
        <f>IF(H7776&lt;Variables!$G$13,1,0)</f>
        <v>0</v>
      </c>
      <c r="AO7776" s="101">
        <f>IF(R7776&lt;Variables!$G$12,0,1)</f>
        <v>0</v>
      </c>
      <c r="AP7776" s="86">
        <f t="shared" si="662"/>
        <v>1</v>
      </c>
      <c r="AR7776">
        <v>0</v>
      </c>
      <c r="AS7776">
        <v>1</v>
      </c>
      <c r="AT7776">
        <v>0</v>
      </c>
      <c r="AU7776">
        <v>0</v>
      </c>
      <c r="BA7776">
        <v>0</v>
      </c>
    </row>
    <row r="7777" spans="3:53" ht="12.75" x14ac:dyDescent="0.2">
      <c r="C7777" t="s">
        <v>1145</v>
      </c>
      <c r="D7777" t="s">
        <v>1120</v>
      </c>
      <c r="E7777">
        <v>3.12</v>
      </c>
      <c r="F7777">
        <v>27.76</v>
      </c>
      <c r="G7777">
        <v>0.64</v>
      </c>
      <c r="H7777">
        <v>35.57</v>
      </c>
      <c r="I7777">
        <v>-2.5000000000000001E-2</v>
      </c>
      <c r="J7777" t="s">
        <v>78</v>
      </c>
      <c r="K7777">
        <v>53</v>
      </c>
      <c r="L7777">
        <v>3.1264599999999998</v>
      </c>
      <c r="M7777">
        <v>0.1132271002987294</v>
      </c>
      <c r="N7777">
        <v>3.1260812499999999</v>
      </c>
      <c r="O7777">
        <v>0.12535662660719299</v>
      </c>
      <c r="P7777">
        <v>2050000</v>
      </c>
      <c r="Q7777">
        <v>168590</v>
      </c>
      <c r="R7777">
        <v>12.16</v>
      </c>
      <c r="S7777">
        <v>30.616</v>
      </c>
      <c r="T7777">
        <v>7.26</v>
      </c>
      <c r="U7777">
        <v>17.177600000000002</v>
      </c>
      <c r="V7777">
        <v>2.3941550957952451</v>
      </c>
      <c r="AC7777">
        <v>3.14</v>
      </c>
      <c r="AD7777">
        <v>3.12</v>
      </c>
      <c r="AH7777" s="85">
        <f>IF(AND(M7777&lt;Variables!$G$6,M7777&gt;Variables!$G$5),0,1)</f>
        <v>1</v>
      </c>
      <c r="AI7777" s="85">
        <f t="shared" si="661"/>
        <v>0</v>
      </c>
      <c r="AJ7777" s="85">
        <f>IF(I7777&gt;Variables!$G$7,0,1)</f>
        <v>1</v>
      </c>
      <c r="AK7777" s="85">
        <f>IF(F7777&gt;Variables!$G$8,0,1)</f>
        <v>0</v>
      </c>
      <c r="AL7777" s="85">
        <f>IF(G7777&gt;Variables!$G$9,0,1)</f>
        <v>1</v>
      </c>
      <c r="AM7777" s="85">
        <f>IF(AND(K7777&gt;Variables!$G$10,K7777&lt;Variables!$G$11),0,1)</f>
        <v>0</v>
      </c>
      <c r="AN7777" s="103">
        <f>IF(H7777&lt;Variables!$G$13,1,0)</f>
        <v>1</v>
      </c>
      <c r="AO7777" s="101">
        <f>IF(R7777&lt;Variables!$G$12,0,1)</f>
        <v>1</v>
      </c>
      <c r="AP7777" s="86">
        <f t="shared" si="662"/>
        <v>1</v>
      </c>
      <c r="AR7777">
        <v>0</v>
      </c>
      <c r="AS7777">
        <v>1</v>
      </c>
      <c r="AT7777">
        <v>0</v>
      </c>
      <c r="AU7777">
        <v>0</v>
      </c>
      <c r="BA7777">
        <v>0.59</v>
      </c>
    </row>
    <row r="7778" spans="3:53" ht="12.75" x14ac:dyDescent="0.2">
      <c r="C7778" t="s">
        <v>1145</v>
      </c>
      <c r="D7778" t="s">
        <v>934</v>
      </c>
      <c r="E7778">
        <v>48.72</v>
      </c>
      <c r="F7778">
        <v>7.69</v>
      </c>
      <c r="G7778">
        <v>7.55</v>
      </c>
      <c r="H7778">
        <v>9240</v>
      </c>
      <c r="I7778">
        <v>16.207000000000001</v>
      </c>
      <c r="J7778" t="s">
        <v>78</v>
      </c>
      <c r="K7778">
        <v>65.3</v>
      </c>
      <c r="L7778">
        <v>48.493530000000007</v>
      </c>
      <c r="M7778">
        <v>0.27110833135882878</v>
      </c>
      <c r="N7778">
        <v>47.97393125</v>
      </c>
      <c r="O7778">
        <v>1.357130285210888</v>
      </c>
      <c r="P7778">
        <v>286075</v>
      </c>
      <c r="Q7778">
        <v>1745000</v>
      </c>
      <c r="R7778">
        <v>0.16</v>
      </c>
      <c r="S7778">
        <v>30.616</v>
      </c>
      <c r="T7778">
        <v>7.26</v>
      </c>
      <c r="U7778">
        <v>17.177600000000002</v>
      </c>
      <c r="V7778">
        <v>2.506479882211917</v>
      </c>
      <c r="AC7778">
        <v>50</v>
      </c>
      <c r="AD7778">
        <v>48.4</v>
      </c>
      <c r="AH7778" s="85">
        <f>IF(AND(M7778&lt;Variables!$G$6,M7778&gt;Variables!$G$5),0,1)</f>
        <v>1</v>
      </c>
      <c r="AI7778" s="85">
        <f t="shared" si="661"/>
        <v>0</v>
      </c>
      <c r="AJ7778" s="85">
        <f>IF(I7778&gt;Variables!$G$7,0,1)</f>
        <v>0</v>
      </c>
      <c r="AK7778" s="85">
        <f>IF(F7778&gt;Variables!$G$8,0,1)</f>
        <v>1</v>
      </c>
      <c r="AL7778" s="85">
        <f>IF(G7778&gt;Variables!$G$9,0,1)</f>
        <v>1</v>
      </c>
      <c r="AM7778" s="85">
        <f>IF(AND(K7778&gt;Variables!$G$10,K7778&lt;Variables!$G$11),0,1)</f>
        <v>0</v>
      </c>
      <c r="AN7778" s="103">
        <f>IF(H7778&lt;Variables!$G$13,1,0)</f>
        <v>0</v>
      </c>
      <c r="AO7778" s="101">
        <f>IF(R7778&lt;Variables!$G$12,0,1)</f>
        <v>0</v>
      </c>
      <c r="AP7778" s="86">
        <f t="shared" si="662"/>
        <v>1</v>
      </c>
      <c r="AR7778">
        <v>0</v>
      </c>
      <c r="AS7778">
        <v>1</v>
      </c>
      <c r="AT7778">
        <v>0</v>
      </c>
      <c r="AU7778">
        <v>0</v>
      </c>
      <c r="BA7778">
        <v>0.81</v>
      </c>
    </row>
    <row r="7779" spans="3:53" ht="12.75" x14ac:dyDescent="0.2">
      <c r="C7779" t="s">
        <v>1145</v>
      </c>
      <c r="D7779" t="s">
        <v>117</v>
      </c>
      <c r="E7779">
        <v>29.93</v>
      </c>
      <c r="F7779">
        <v>7.4</v>
      </c>
      <c r="G7779">
        <v>5.95</v>
      </c>
      <c r="H7779">
        <v>3970</v>
      </c>
      <c r="I7779">
        <v>-0.29699999999999999</v>
      </c>
      <c r="J7779" t="s">
        <v>78</v>
      </c>
      <c r="K7779">
        <v>44.29</v>
      </c>
      <c r="L7779">
        <v>29.98067</v>
      </c>
      <c r="M7779">
        <v>-0.27407659668712497</v>
      </c>
      <c r="N7779">
        <v>29.963556000000001</v>
      </c>
      <c r="O7779">
        <v>-0.21711708717084699</v>
      </c>
      <c r="P7779">
        <v>7311000</v>
      </c>
      <c r="Q7779">
        <v>15376000</v>
      </c>
      <c r="R7779">
        <v>0.48</v>
      </c>
      <c r="S7779">
        <v>30.616</v>
      </c>
      <c r="T7779">
        <v>7.26</v>
      </c>
      <c r="U7779">
        <v>17.177600000000002</v>
      </c>
      <c r="V7779">
        <v>2.3104507368777281</v>
      </c>
      <c r="AC7779">
        <v>30.18</v>
      </c>
      <c r="AD7779">
        <v>29.27</v>
      </c>
      <c r="AH7779" s="85">
        <f>IF(AND(M7779&lt;Variables!$G$6,M7779&gt;Variables!$G$5),0,1)</f>
        <v>1</v>
      </c>
      <c r="AI7779" s="85">
        <f t="shared" si="661"/>
        <v>0</v>
      </c>
      <c r="AJ7779" s="85">
        <f>IF(I7779&gt;Variables!$G$7,0,1)</f>
        <v>1</v>
      </c>
      <c r="AK7779" s="85">
        <f>IF(F7779&gt;Variables!$G$8,0,1)</f>
        <v>1</v>
      </c>
      <c r="AL7779" s="85">
        <f>IF(G7779&gt;Variables!$G$9,0,1)</f>
        <v>1</v>
      </c>
      <c r="AM7779" s="85">
        <f>IF(AND(K7779&gt;Variables!$G$10,K7779&lt;Variables!$G$11),0,1)</f>
        <v>1</v>
      </c>
      <c r="AN7779" s="103">
        <f>IF(H7779&lt;Variables!$G$13,1,0)</f>
        <v>0</v>
      </c>
      <c r="AO7779" s="101">
        <f>IF(R7779&lt;Variables!$G$12,0,1)</f>
        <v>0</v>
      </c>
      <c r="AP7779" s="86">
        <f t="shared" si="662"/>
        <v>1</v>
      </c>
      <c r="AR7779">
        <v>0</v>
      </c>
      <c r="AS7779">
        <v>0</v>
      </c>
      <c r="AT7779">
        <v>1</v>
      </c>
      <c r="AU7779">
        <v>0</v>
      </c>
      <c r="BA7779">
        <v>-1.01</v>
      </c>
    </row>
    <row r="7780" spans="3:53" ht="12.75" x14ac:dyDescent="0.2">
      <c r="C7780" t="s">
        <v>1145</v>
      </c>
      <c r="D7780" t="s">
        <v>1118</v>
      </c>
      <c r="E7780">
        <v>5.05</v>
      </c>
      <c r="F7780">
        <v>12.36</v>
      </c>
      <c r="G7780">
        <v>15.92</v>
      </c>
      <c r="H7780">
        <v>-99999</v>
      </c>
      <c r="I7780">
        <v>-0.01</v>
      </c>
      <c r="J7780" t="s">
        <v>76</v>
      </c>
      <c r="K7780">
        <v>57.54</v>
      </c>
      <c r="L7780">
        <v>5.0183333333333344</v>
      </c>
      <c r="M7780">
        <v>0.83028894055130009</v>
      </c>
      <c r="N7780">
        <v>5.0486176470588244</v>
      </c>
      <c r="O7780">
        <v>0.22545484203595989</v>
      </c>
      <c r="P7780">
        <v>79650</v>
      </c>
      <c r="Q7780">
        <v>23565</v>
      </c>
      <c r="R7780">
        <v>3.38</v>
      </c>
      <c r="S7780">
        <v>30.616</v>
      </c>
      <c r="T7780">
        <v>7.26</v>
      </c>
      <c r="U7780">
        <v>17.177600000000002</v>
      </c>
      <c r="V7780">
        <v>2.4054469141149122</v>
      </c>
      <c r="AC7780">
        <v>8.75</v>
      </c>
      <c r="AD7780">
        <v>5.05</v>
      </c>
      <c r="AH7780" s="85">
        <f>IF(AND(M7780&lt;Variables!$G$6,M7780&gt;Variables!$G$5),0,1)</f>
        <v>1</v>
      </c>
      <c r="AI7780" s="85">
        <f t="shared" si="661"/>
        <v>1</v>
      </c>
      <c r="AJ7780" s="85">
        <f>IF(I7780&gt;Variables!$G$7,0,1)</f>
        <v>1</v>
      </c>
      <c r="AK7780" s="85">
        <f>IF(F7780&gt;Variables!$G$8,0,1)</f>
        <v>0</v>
      </c>
      <c r="AL7780" s="85">
        <f>IF(G7780&gt;Variables!$G$9,0,1)</f>
        <v>0</v>
      </c>
      <c r="AM7780" s="85">
        <f>IF(AND(K7780&gt;Variables!$G$10,K7780&lt;Variables!$G$11),0,1)</f>
        <v>0</v>
      </c>
      <c r="AN7780" s="103">
        <f>IF(H7780&lt;Variables!$G$13,1,0)</f>
        <v>1</v>
      </c>
      <c r="AO7780" s="101">
        <f>IF(R7780&lt;Variables!$G$12,0,1)</f>
        <v>1</v>
      </c>
      <c r="AP7780" s="86">
        <f t="shared" si="662"/>
        <v>0</v>
      </c>
      <c r="AR7780">
        <v>1</v>
      </c>
      <c r="AS7780">
        <v>0</v>
      </c>
      <c r="AT7780">
        <v>0</v>
      </c>
      <c r="AU7780">
        <v>0</v>
      </c>
      <c r="BA7780">
        <v>2</v>
      </c>
    </row>
    <row r="7781" spans="3:53" ht="12.75" x14ac:dyDescent="0.2">
      <c r="C7781" t="s">
        <v>1145</v>
      </c>
      <c r="D7781" t="s">
        <v>1140</v>
      </c>
      <c r="E7781">
        <v>24.5</v>
      </c>
      <c r="F7781">
        <v>43.67</v>
      </c>
      <c r="G7781">
        <v>-28.76</v>
      </c>
      <c r="H7781">
        <v>-99999</v>
      </c>
      <c r="I7781">
        <v>-99999</v>
      </c>
      <c r="J7781" t="s">
        <v>78</v>
      </c>
      <c r="K7781">
        <v>-99999</v>
      </c>
      <c r="L7781">
        <v>24.656490000000002</v>
      </c>
      <c r="M7781">
        <v>-1.770284415989458</v>
      </c>
      <c r="N7781">
        <v>25.83125945945946</v>
      </c>
      <c r="O7781">
        <v>-6.2376341424165878</v>
      </c>
      <c r="P7781">
        <v>836930</v>
      </c>
      <c r="Q7781"/>
      <c r="R7781"/>
      <c r="S7781">
        <v>30.616</v>
      </c>
      <c r="T7781">
        <v>7.26</v>
      </c>
      <c r="U7781">
        <v>17.177600000000002</v>
      </c>
      <c r="V7781">
        <v>-99999</v>
      </c>
      <c r="AC7781">
        <v>27.9</v>
      </c>
      <c r="AD7781">
        <v>24</v>
      </c>
      <c r="AH7781" s="85">
        <f>IF(AND(M7781&lt;Variables!$G$6,M7781&gt;Variables!$G$5),0,1)</f>
        <v>1</v>
      </c>
      <c r="AI7781" s="85">
        <f t="shared" si="661"/>
        <v>1</v>
      </c>
      <c r="AJ7781" s="85">
        <f>IF(I7781&gt;Variables!$G$7,0,1)</f>
        <v>1</v>
      </c>
      <c r="AK7781" s="85">
        <f>IF(F7781&gt;Variables!$G$8,0,1)</f>
        <v>0</v>
      </c>
      <c r="AL7781" s="85">
        <f>IF(G7781&gt;Variables!$G$9,0,1)</f>
        <v>1</v>
      </c>
      <c r="AM7781" s="85">
        <f>IF(AND(K7781&gt;Variables!$G$10,K7781&lt;Variables!$G$11),0,1)</f>
        <v>1</v>
      </c>
      <c r="AN7781" s="103">
        <f>IF(H7781&lt;Variables!$G$13,1,0)</f>
        <v>1</v>
      </c>
      <c r="AO7781" s="101">
        <f>IF(R7781&lt;Variables!$G$12,0,1)</f>
        <v>0</v>
      </c>
      <c r="AP7781" s="86">
        <f t="shared" si="662"/>
        <v>1</v>
      </c>
      <c r="AR7781">
        <v>1</v>
      </c>
      <c r="AS7781">
        <v>0</v>
      </c>
      <c r="AT7781">
        <v>0</v>
      </c>
      <c r="AU7781">
        <v>0</v>
      </c>
      <c r="BA7781">
        <v>2</v>
      </c>
    </row>
    <row r="7782" spans="3:53" ht="12.75" x14ac:dyDescent="0.2">
      <c r="C7782" t="s">
        <v>1145</v>
      </c>
      <c r="D7782" t="s">
        <v>1123</v>
      </c>
      <c r="E7782">
        <v>4.75</v>
      </c>
      <c r="F7782">
        <v>9.6999999999999993</v>
      </c>
      <c r="G7782">
        <v>-2.66</v>
      </c>
      <c r="H7782">
        <v>-99999</v>
      </c>
      <c r="I7782">
        <v>-2E-3</v>
      </c>
      <c r="J7782" t="s">
        <v>78</v>
      </c>
      <c r="K7782">
        <v>-99999</v>
      </c>
      <c r="L7782">
        <v>-99999</v>
      </c>
      <c r="M7782">
        <v>-99999</v>
      </c>
      <c r="N7782">
        <v>4.75</v>
      </c>
      <c r="O7782">
        <v>0</v>
      </c>
      <c r="P7782">
        <v>1612000</v>
      </c>
      <c r="Q7782">
        <v>429</v>
      </c>
      <c r="R7782">
        <v>3757.58</v>
      </c>
      <c r="S7782">
        <v>30.616</v>
      </c>
      <c r="T7782">
        <v>7.26</v>
      </c>
      <c r="U7782">
        <v>17.177600000000002</v>
      </c>
      <c r="V7782">
        <v>-99999</v>
      </c>
      <c r="AC7782">
        <v>4.75</v>
      </c>
      <c r="AD7782">
        <v>4.5999999999999996</v>
      </c>
      <c r="AH7782" s="85">
        <f>IF(AND(M7782&lt;Variables!$G$6,M7782&gt;Variables!$G$5),0,1)</f>
        <v>1</v>
      </c>
      <c r="AI7782" s="85">
        <f t="shared" si="661"/>
        <v>1</v>
      </c>
      <c r="AJ7782" s="85">
        <f>IF(I7782&gt;Variables!$G$7,0,1)</f>
        <v>1</v>
      </c>
      <c r="AK7782" s="85">
        <f>IF(F7782&gt;Variables!$G$8,0,1)</f>
        <v>0</v>
      </c>
      <c r="AL7782" s="85">
        <f>IF(G7782&gt;Variables!$G$9,0,1)</f>
        <v>1</v>
      </c>
      <c r="AM7782" s="85">
        <f>IF(AND(K7782&gt;Variables!$G$10,K7782&lt;Variables!$G$11),0,1)</f>
        <v>1</v>
      </c>
      <c r="AN7782" s="103">
        <f>IF(H7782&lt;Variables!$G$13,1,0)</f>
        <v>1</v>
      </c>
      <c r="AO7782" s="101">
        <f>IF(R7782&lt;Variables!$G$12,0,1)</f>
        <v>1</v>
      </c>
      <c r="AP7782" s="86">
        <f t="shared" si="662"/>
        <v>1</v>
      </c>
      <c r="AR7782">
        <v>0</v>
      </c>
      <c r="AS7782">
        <v>0</v>
      </c>
      <c r="AT7782">
        <v>1</v>
      </c>
      <c r="AU7782">
        <v>0</v>
      </c>
      <c r="BA7782">
        <v>-2.25</v>
      </c>
    </row>
    <row r="7783" spans="3:53" ht="12.75" x14ac:dyDescent="0.2">
      <c r="C7783" t="s">
        <v>1145</v>
      </c>
      <c r="D7783" t="s">
        <v>1109</v>
      </c>
      <c r="E7783">
        <v>25.23</v>
      </c>
      <c r="F7783">
        <v>7.55</v>
      </c>
      <c r="G7783">
        <v>0.8</v>
      </c>
      <c r="H7783">
        <v>-99999</v>
      </c>
      <c r="I7783">
        <v>7.1849999999999996</v>
      </c>
      <c r="J7783" t="s">
        <v>78</v>
      </c>
      <c r="K7783">
        <v>-99999</v>
      </c>
      <c r="L7783">
        <v>-99999</v>
      </c>
      <c r="M7783">
        <v>-99999</v>
      </c>
      <c r="N7783">
        <v>-99999</v>
      </c>
      <c r="O7783">
        <v>-99999</v>
      </c>
      <c r="P7783">
        <v>71640</v>
      </c>
      <c r="Q7783">
        <v>304</v>
      </c>
      <c r="R7783">
        <v>235.66</v>
      </c>
      <c r="S7783">
        <v>30.616</v>
      </c>
      <c r="T7783">
        <v>7.26</v>
      </c>
      <c r="U7783">
        <v>17.177600000000002</v>
      </c>
      <c r="V7783">
        <v>-99999</v>
      </c>
      <c r="AC7783">
        <v>25.23</v>
      </c>
      <c r="AD7783">
        <v>25.23</v>
      </c>
      <c r="AH7783" s="85">
        <f>IF(AND(M7783&lt;Variables!$G$6,M7783&gt;Variables!$G$5),0,1)</f>
        <v>1</v>
      </c>
      <c r="AI7783" s="85">
        <f t="shared" si="661"/>
        <v>1</v>
      </c>
      <c r="AJ7783" s="85">
        <f>IF(I7783&gt;Variables!$G$7,0,1)</f>
        <v>0</v>
      </c>
      <c r="AK7783" s="85">
        <f>IF(F7783&gt;Variables!$G$8,0,1)</f>
        <v>1</v>
      </c>
      <c r="AL7783" s="85">
        <f>IF(G7783&gt;Variables!$G$9,0,1)</f>
        <v>1</v>
      </c>
      <c r="AM7783" s="85">
        <f>IF(AND(K7783&gt;Variables!$G$10,K7783&lt;Variables!$G$11),0,1)</f>
        <v>1</v>
      </c>
      <c r="AN7783" s="103">
        <f>IF(H7783&lt;Variables!$G$13,1,0)</f>
        <v>1</v>
      </c>
      <c r="AO7783" s="101">
        <f>IF(R7783&lt;Variables!$G$12,0,1)</f>
        <v>1</v>
      </c>
      <c r="AP7783" s="86">
        <f t="shared" si="662"/>
        <v>1</v>
      </c>
      <c r="AR7783">
        <v>0</v>
      </c>
      <c r="AS7783">
        <v>0</v>
      </c>
      <c r="AT7783">
        <v>0</v>
      </c>
      <c r="AU7783">
        <v>0</v>
      </c>
      <c r="BA7783">
        <v>0</v>
      </c>
    </row>
    <row r="7784" spans="3:53" ht="12.75" x14ac:dyDescent="0.2">
      <c r="C7784" t="s">
        <v>1148</v>
      </c>
      <c r="D7784" t="s">
        <v>1146</v>
      </c>
      <c r="E7784">
        <v>44.02</v>
      </c>
      <c r="F7784">
        <v>7.23</v>
      </c>
      <c r="G7784">
        <v>5.08</v>
      </c>
      <c r="H7784">
        <v>1880</v>
      </c>
      <c r="I7784">
        <v>-12.85</v>
      </c>
      <c r="J7784" t="s">
        <v>78</v>
      </c>
      <c r="K7784">
        <v>51.27</v>
      </c>
      <c r="L7784">
        <v>44.227964999999998</v>
      </c>
      <c r="M7784">
        <v>-0.16293989560676131</v>
      </c>
      <c r="N7784">
        <v>43.895482000000001</v>
      </c>
      <c r="O7784">
        <v>0.59326834593136801</v>
      </c>
      <c r="P7784">
        <v>1374000</v>
      </c>
      <c r="Q7784">
        <v>1927000</v>
      </c>
      <c r="R7784">
        <v>0.71</v>
      </c>
      <c r="S7784">
        <v>31.414999999999999</v>
      </c>
      <c r="T7784">
        <v>7.3230000000000004</v>
      </c>
      <c r="U7784">
        <v>17.384799999999991</v>
      </c>
      <c r="V7784">
        <v>2.3849912617172868</v>
      </c>
      <c r="AC7784">
        <v>47.1</v>
      </c>
      <c r="AD7784">
        <v>43.87</v>
      </c>
      <c r="AH7784" s="85">
        <f>IF(AND(M7784&lt;Variables!$G$6,M7784&gt;Variables!$G$5),0,1)</f>
        <v>1</v>
      </c>
      <c r="AI7784" s="85">
        <f t="shared" si="661"/>
        <v>0</v>
      </c>
      <c r="AJ7784" s="85">
        <f>IF(I7784&gt;Variables!$G$7,0,1)</f>
        <v>1</v>
      </c>
      <c r="AK7784" s="85">
        <f>IF(F7784&gt;Variables!$G$8,0,1)</f>
        <v>1</v>
      </c>
      <c r="AL7784" s="85">
        <f>IF(G7784&gt;Variables!$G$9,0,1)</f>
        <v>1</v>
      </c>
      <c r="AM7784" s="85">
        <f>IF(AND(K7784&gt;Variables!$G$10,K7784&lt;Variables!$G$11),0,1)</f>
        <v>0</v>
      </c>
      <c r="AN7784" s="103">
        <f>IF(H7784&lt;Variables!$G$13,1,0)</f>
        <v>1</v>
      </c>
      <c r="AO7784" s="101">
        <f>IF(R7784&lt;Variables!$G$12,0,1)</f>
        <v>0</v>
      </c>
      <c r="AP7784" s="86">
        <f t="shared" si="662"/>
        <v>1</v>
      </c>
      <c r="AR7784">
        <v>0</v>
      </c>
      <c r="AS7784">
        <v>1</v>
      </c>
      <c r="AT7784">
        <v>0</v>
      </c>
      <c r="AU7784">
        <v>0</v>
      </c>
      <c r="BA7784">
        <v>0.93</v>
      </c>
    </row>
    <row r="7785" spans="3:53" ht="12.75" x14ac:dyDescent="0.2">
      <c r="C7785" t="s">
        <v>1148</v>
      </c>
      <c r="D7785" t="s">
        <v>697</v>
      </c>
      <c r="E7785">
        <v>5.26</v>
      </c>
      <c r="F7785">
        <v>7.13</v>
      </c>
      <c r="G7785">
        <v>9.58</v>
      </c>
      <c r="H7785">
        <v>-99999</v>
      </c>
      <c r="I7785">
        <v>0.10299999999999999</v>
      </c>
      <c r="J7785" t="s">
        <v>78</v>
      </c>
      <c r="K7785">
        <v>60.83</v>
      </c>
      <c r="L7785">
        <v>5.1983750000000004</v>
      </c>
      <c r="M7785">
        <v>1.18546661216246</v>
      </c>
      <c r="N7785">
        <v>5.1166562500000001</v>
      </c>
      <c r="O7785">
        <v>2.8015122180623262</v>
      </c>
      <c r="P7785">
        <v>71105</v>
      </c>
      <c r="Q7785">
        <v>85380</v>
      </c>
      <c r="R7785">
        <v>0.83</v>
      </c>
      <c r="S7785">
        <v>31.414999999999999</v>
      </c>
      <c r="T7785">
        <v>7.3230000000000004</v>
      </c>
      <c r="U7785">
        <v>17.384799999999991</v>
      </c>
      <c r="V7785">
        <v>2.4112987814365061</v>
      </c>
      <c r="AC7785">
        <v>5.39</v>
      </c>
      <c r="AD7785">
        <v>4.9400000000000004</v>
      </c>
      <c r="AH7785" s="85">
        <f>IF(AND(M7785&lt;Variables!$G$6,M7785&gt;Variables!$G$5),0,1)</f>
        <v>1</v>
      </c>
      <c r="AI7785" s="85">
        <f t="shared" si="661"/>
        <v>0</v>
      </c>
      <c r="AJ7785" s="85">
        <f>IF(I7785&gt;Variables!$G$7,0,1)</f>
        <v>0</v>
      </c>
      <c r="AK7785" s="85">
        <f>IF(F7785&gt;Variables!$G$8,0,1)</f>
        <v>1</v>
      </c>
      <c r="AL7785" s="85">
        <f>IF(G7785&gt;Variables!$G$9,0,1)</f>
        <v>1</v>
      </c>
      <c r="AM7785" s="85">
        <f>IF(AND(K7785&gt;Variables!$G$10,K7785&lt;Variables!$G$11),0,1)</f>
        <v>0</v>
      </c>
      <c r="AN7785" s="103">
        <f>IF(H7785&lt;Variables!$G$13,1,0)</f>
        <v>1</v>
      </c>
      <c r="AO7785" s="101">
        <f>IF(R7785&lt;Variables!$G$12,0,1)</f>
        <v>0</v>
      </c>
      <c r="AP7785" s="86">
        <f t="shared" si="662"/>
        <v>1</v>
      </c>
      <c r="AR7785">
        <v>1</v>
      </c>
      <c r="AS7785">
        <v>0</v>
      </c>
      <c r="AT7785">
        <v>0</v>
      </c>
      <c r="AU7785">
        <v>0</v>
      </c>
      <c r="BA7785">
        <v>2</v>
      </c>
    </row>
    <row r="7786" spans="3:53" ht="12.75" x14ac:dyDescent="0.2">
      <c r="C7786" t="s">
        <v>1148</v>
      </c>
      <c r="D7786" t="s">
        <v>1118</v>
      </c>
      <c r="E7786">
        <v>5.05</v>
      </c>
      <c r="F7786">
        <v>13.48</v>
      </c>
      <c r="G7786">
        <v>15.92</v>
      </c>
      <c r="H7786">
        <v>-99999</v>
      </c>
      <c r="I7786">
        <v>-0.01</v>
      </c>
      <c r="J7786" t="s">
        <v>76</v>
      </c>
      <c r="K7786">
        <v>57.54</v>
      </c>
      <c r="L7786">
        <v>5.0220000000000002</v>
      </c>
      <c r="M7786">
        <v>0.75667064914375481</v>
      </c>
      <c r="N7786">
        <v>5.0493928571428564</v>
      </c>
      <c r="O7786">
        <v>0.21006768847740631</v>
      </c>
      <c r="P7786">
        <v>81150</v>
      </c>
      <c r="Q7786">
        <v>23565</v>
      </c>
      <c r="R7786">
        <v>3.44</v>
      </c>
      <c r="S7786">
        <v>31.414999999999999</v>
      </c>
      <c r="T7786">
        <v>7.3230000000000004</v>
      </c>
      <c r="U7786">
        <v>17.384799999999991</v>
      </c>
      <c r="V7786">
        <v>2.4089640662684202</v>
      </c>
      <c r="AC7786">
        <v>8.75</v>
      </c>
      <c r="AD7786">
        <v>5.05</v>
      </c>
      <c r="AH7786" s="85">
        <f>IF(AND(M7786&lt;Variables!$G$6,M7786&gt;Variables!$G$5),0,1)</f>
        <v>1</v>
      </c>
      <c r="AI7786" s="85">
        <f t="shared" si="661"/>
        <v>1</v>
      </c>
      <c r="AJ7786" s="85">
        <f>IF(I7786&gt;Variables!$G$7,0,1)</f>
        <v>1</v>
      </c>
      <c r="AK7786" s="85">
        <f>IF(F7786&gt;Variables!$G$8,0,1)</f>
        <v>0</v>
      </c>
      <c r="AL7786" s="85">
        <f>IF(G7786&gt;Variables!$G$9,0,1)</f>
        <v>0</v>
      </c>
      <c r="AM7786" s="85">
        <f>IF(AND(K7786&gt;Variables!$G$10,K7786&lt;Variables!$G$11),0,1)</f>
        <v>0</v>
      </c>
      <c r="AN7786" s="103">
        <f>IF(H7786&lt;Variables!$G$13,1,0)</f>
        <v>1</v>
      </c>
      <c r="AO7786" s="101">
        <f>IF(R7786&lt;Variables!$G$12,0,1)</f>
        <v>1</v>
      </c>
      <c r="AP7786" s="86">
        <f t="shared" si="662"/>
        <v>0</v>
      </c>
      <c r="AR7786">
        <v>1</v>
      </c>
      <c r="AS7786">
        <v>0</v>
      </c>
      <c r="AT7786">
        <v>0</v>
      </c>
      <c r="AU7786">
        <v>0</v>
      </c>
      <c r="BA7786">
        <v>2</v>
      </c>
    </row>
    <row r="7787" spans="3:53" ht="12.75" x14ac:dyDescent="0.2">
      <c r="C7787" t="s">
        <v>1148</v>
      </c>
      <c r="D7787" t="s">
        <v>1120</v>
      </c>
      <c r="E7787">
        <v>3.13</v>
      </c>
      <c r="F7787">
        <v>27.76</v>
      </c>
      <c r="G7787">
        <v>0.32</v>
      </c>
      <c r="H7787">
        <v>35.57</v>
      </c>
      <c r="I7787">
        <v>-2.5999999999999999E-2</v>
      </c>
      <c r="J7787" t="s">
        <v>78</v>
      </c>
      <c r="K7787">
        <v>45.38</v>
      </c>
      <c r="L7787">
        <v>3.1267999999999998</v>
      </c>
      <c r="M7787">
        <v>-0.217474734552902</v>
      </c>
      <c r="N7787">
        <v>3.1257468085106379</v>
      </c>
      <c r="O7787">
        <v>-0.18385393516169191</v>
      </c>
      <c r="P7787">
        <v>2080000</v>
      </c>
      <c r="Q7787">
        <v>168590</v>
      </c>
      <c r="R7787">
        <v>12.34</v>
      </c>
      <c r="S7787">
        <v>31.414999999999999</v>
      </c>
      <c r="T7787">
        <v>7.3230000000000004</v>
      </c>
      <c r="U7787">
        <v>17.384799999999991</v>
      </c>
      <c r="V7787">
        <v>2.3218894734041191</v>
      </c>
      <c r="AC7787">
        <v>3.14</v>
      </c>
      <c r="AD7787">
        <v>3.12</v>
      </c>
      <c r="AH7787" s="85">
        <f>IF(AND(M7787&lt;Variables!$G$6,M7787&gt;Variables!$G$5),0,1)</f>
        <v>1</v>
      </c>
      <c r="AI7787" s="85">
        <f t="shared" si="661"/>
        <v>0</v>
      </c>
      <c r="AJ7787" s="85">
        <f>IF(I7787&gt;Variables!$G$7,0,1)</f>
        <v>1</v>
      </c>
      <c r="AK7787" s="85">
        <f>IF(F7787&gt;Variables!$G$8,0,1)</f>
        <v>0</v>
      </c>
      <c r="AL7787" s="85">
        <f>IF(G7787&gt;Variables!$G$9,0,1)</f>
        <v>1</v>
      </c>
      <c r="AM7787" s="85">
        <f>IF(AND(K7787&gt;Variables!$G$10,K7787&lt;Variables!$G$11),0,1)</f>
        <v>1</v>
      </c>
      <c r="AN7787" s="103">
        <f>IF(H7787&lt;Variables!$G$13,1,0)</f>
        <v>1</v>
      </c>
      <c r="AO7787" s="101">
        <f>IF(R7787&lt;Variables!$G$12,0,1)</f>
        <v>1</v>
      </c>
      <c r="AP7787" s="86">
        <f t="shared" si="662"/>
        <v>1</v>
      </c>
      <c r="AR7787">
        <v>0</v>
      </c>
      <c r="AS7787">
        <v>1</v>
      </c>
      <c r="AT7787">
        <v>0</v>
      </c>
      <c r="AU7787">
        <v>0</v>
      </c>
      <c r="BA7787">
        <v>0.1</v>
      </c>
    </row>
    <row r="7788" spans="3:53" ht="12.75" x14ac:dyDescent="0.2">
      <c r="C7788" t="s">
        <v>1148</v>
      </c>
      <c r="D7788" t="s">
        <v>1140</v>
      </c>
      <c r="E7788">
        <v>24.99</v>
      </c>
      <c r="F7788">
        <v>45.74</v>
      </c>
      <c r="G7788">
        <v>-27.32</v>
      </c>
      <c r="H7788">
        <v>-99999</v>
      </c>
      <c r="I7788">
        <v>-99999</v>
      </c>
      <c r="J7788" t="s">
        <v>78</v>
      </c>
      <c r="K7788">
        <v>-99999</v>
      </c>
      <c r="L7788">
        <v>24.729600000000001</v>
      </c>
      <c r="M7788">
        <v>-7.925724637679929E-2</v>
      </c>
      <c r="N7788">
        <v>25.716273809523809</v>
      </c>
      <c r="O7788">
        <v>-3.9129845053646402</v>
      </c>
      <c r="P7788">
        <v>901350</v>
      </c>
      <c r="Q7788"/>
      <c r="R7788"/>
      <c r="S7788">
        <v>31.414999999999999</v>
      </c>
      <c r="T7788">
        <v>7.3230000000000004</v>
      </c>
      <c r="U7788">
        <v>17.384799999999991</v>
      </c>
      <c r="V7788">
        <v>-99999</v>
      </c>
      <c r="AC7788">
        <v>27.9</v>
      </c>
      <c r="AD7788">
        <v>24</v>
      </c>
      <c r="AH7788" s="85">
        <f>IF(AND(M7788&lt;Variables!$G$6,M7788&gt;Variables!$G$5),0,1)</f>
        <v>1</v>
      </c>
      <c r="AI7788" s="85">
        <f t="shared" si="661"/>
        <v>1</v>
      </c>
      <c r="AJ7788" s="85">
        <f>IF(I7788&gt;Variables!$G$7,0,1)</f>
        <v>1</v>
      </c>
      <c r="AK7788" s="85">
        <f>IF(F7788&gt;Variables!$G$8,0,1)</f>
        <v>0</v>
      </c>
      <c r="AL7788" s="85">
        <f>IF(G7788&gt;Variables!$G$9,0,1)</f>
        <v>1</v>
      </c>
      <c r="AM7788" s="85">
        <f>IF(AND(K7788&gt;Variables!$G$10,K7788&lt;Variables!$G$11),0,1)</f>
        <v>1</v>
      </c>
      <c r="AN7788" s="103">
        <f>IF(H7788&lt;Variables!$G$13,1,0)</f>
        <v>1</v>
      </c>
      <c r="AO7788" s="101">
        <f>IF(R7788&lt;Variables!$G$12,0,1)</f>
        <v>0</v>
      </c>
      <c r="AP7788" s="86">
        <f t="shared" si="662"/>
        <v>1</v>
      </c>
      <c r="AR7788">
        <v>1</v>
      </c>
      <c r="AS7788">
        <v>0</v>
      </c>
      <c r="AT7788">
        <v>0</v>
      </c>
      <c r="AU7788">
        <v>0</v>
      </c>
      <c r="BA7788">
        <v>2</v>
      </c>
    </row>
    <row r="7789" spans="3:53" ht="12.75" x14ac:dyDescent="0.2">
      <c r="C7789" t="s">
        <v>1148</v>
      </c>
      <c r="D7789" t="s">
        <v>1123</v>
      </c>
      <c r="E7789">
        <v>4.75</v>
      </c>
      <c r="F7789">
        <v>9.6999999999999993</v>
      </c>
      <c r="G7789">
        <v>-2.66</v>
      </c>
      <c r="H7789">
        <v>-99999</v>
      </c>
      <c r="I7789">
        <v>-2E-3</v>
      </c>
      <c r="J7789" t="s">
        <v>78</v>
      </c>
      <c r="K7789">
        <v>-99999</v>
      </c>
      <c r="L7789">
        <v>-99999</v>
      </c>
      <c r="M7789">
        <v>-99999</v>
      </c>
      <c r="N7789">
        <v>4.75</v>
      </c>
      <c r="O7789">
        <v>0</v>
      </c>
      <c r="P7789">
        <v>1612000</v>
      </c>
      <c r="Q7789">
        <v>429</v>
      </c>
      <c r="R7789">
        <v>3757.58</v>
      </c>
      <c r="S7789">
        <v>31.414999999999999</v>
      </c>
      <c r="T7789">
        <v>7.3230000000000004</v>
      </c>
      <c r="U7789">
        <v>17.384799999999991</v>
      </c>
      <c r="V7789">
        <v>-99999</v>
      </c>
      <c r="AC7789">
        <v>4.75</v>
      </c>
      <c r="AD7789">
        <v>4.5999999999999996</v>
      </c>
      <c r="AH7789" s="85">
        <f>IF(AND(M7789&lt;Variables!$G$6,M7789&gt;Variables!$G$5),0,1)</f>
        <v>1</v>
      </c>
      <c r="AI7789" s="85">
        <f t="shared" si="661"/>
        <v>1</v>
      </c>
      <c r="AJ7789" s="85">
        <f>IF(I7789&gt;Variables!$G$7,0,1)</f>
        <v>1</v>
      </c>
      <c r="AK7789" s="85">
        <f>IF(F7789&gt;Variables!$G$8,0,1)</f>
        <v>0</v>
      </c>
      <c r="AL7789" s="85">
        <f>IF(G7789&gt;Variables!$G$9,0,1)</f>
        <v>1</v>
      </c>
      <c r="AM7789" s="85">
        <f>IF(AND(K7789&gt;Variables!$G$10,K7789&lt;Variables!$G$11),0,1)</f>
        <v>1</v>
      </c>
      <c r="AN7789" s="103">
        <f>IF(H7789&lt;Variables!$G$13,1,0)</f>
        <v>1</v>
      </c>
      <c r="AO7789" s="101">
        <f>IF(R7789&lt;Variables!$G$12,0,1)</f>
        <v>1</v>
      </c>
      <c r="AP7789" s="86">
        <f t="shared" si="662"/>
        <v>1</v>
      </c>
      <c r="AR7789">
        <v>0</v>
      </c>
      <c r="AS7789">
        <v>0</v>
      </c>
      <c r="AT7789">
        <v>1</v>
      </c>
      <c r="AU7789">
        <v>0</v>
      </c>
      <c r="BA7789">
        <v>-2.25</v>
      </c>
    </row>
    <row r="7790" spans="3:53" ht="12.75" x14ac:dyDescent="0.2">
      <c r="C7790" t="s">
        <v>1148</v>
      </c>
      <c r="D7790" t="s">
        <v>1109</v>
      </c>
      <c r="E7790">
        <v>25.23</v>
      </c>
      <c r="F7790">
        <v>7.55</v>
      </c>
      <c r="G7790">
        <v>0.8</v>
      </c>
      <c r="H7790">
        <v>-99999</v>
      </c>
      <c r="I7790">
        <v>7.1849999999999996</v>
      </c>
      <c r="J7790" t="s">
        <v>78</v>
      </c>
      <c r="K7790">
        <v>-99999</v>
      </c>
      <c r="L7790">
        <v>-99999</v>
      </c>
      <c r="M7790">
        <v>-99999</v>
      </c>
      <c r="N7790">
        <v>-99999</v>
      </c>
      <c r="O7790">
        <v>-99999</v>
      </c>
      <c r="P7790">
        <v>71640</v>
      </c>
      <c r="Q7790">
        <v>304</v>
      </c>
      <c r="R7790">
        <v>235.66</v>
      </c>
      <c r="S7790">
        <v>31.414999999999999</v>
      </c>
      <c r="T7790">
        <v>7.3230000000000004</v>
      </c>
      <c r="U7790">
        <v>17.384799999999991</v>
      </c>
      <c r="V7790">
        <v>-99999</v>
      </c>
      <c r="AC7790">
        <v>25.23</v>
      </c>
      <c r="AD7790">
        <v>25.23</v>
      </c>
      <c r="AH7790" s="85">
        <f>IF(AND(M7790&lt;Variables!$G$6,M7790&gt;Variables!$G$5),0,1)</f>
        <v>1</v>
      </c>
      <c r="AI7790" s="85">
        <f t="shared" si="661"/>
        <v>1</v>
      </c>
      <c r="AJ7790" s="85">
        <f>IF(I7790&gt;Variables!$G$7,0,1)</f>
        <v>0</v>
      </c>
      <c r="AK7790" s="85">
        <f>IF(F7790&gt;Variables!$G$8,0,1)</f>
        <v>1</v>
      </c>
      <c r="AL7790" s="85">
        <f>IF(G7790&gt;Variables!$G$9,0,1)</f>
        <v>1</v>
      </c>
      <c r="AM7790" s="85">
        <f>IF(AND(K7790&gt;Variables!$G$10,K7790&lt;Variables!$G$11),0,1)</f>
        <v>1</v>
      </c>
      <c r="AN7790" s="103">
        <f>IF(H7790&lt;Variables!$G$13,1,0)</f>
        <v>1</v>
      </c>
      <c r="AO7790" s="101">
        <f>IF(R7790&lt;Variables!$G$12,0,1)</f>
        <v>1</v>
      </c>
      <c r="AP7790" s="86">
        <f t="shared" si="662"/>
        <v>1</v>
      </c>
      <c r="AR7790">
        <v>0</v>
      </c>
      <c r="AS7790">
        <v>0</v>
      </c>
      <c r="AT7790">
        <v>0</v>
      </c>
      <c r="AU7790">
        <v>0</v>
      </c>
      <c r="BA7790">
        <v>0</v>
      </c>
    </row>
    <row r="7791" spans="3:53" ht="12.75" x14ac:dyDescent="0.2">
      <c r="C7791" t="s">
        <v>1148</v>
      </c>
      <c r="D7791" t="s">
        <v>488</v>
      </c>
      <c r="E7791">
        <v>25.43</v>
      </c>
      <c r="F7791">
        <v>7.13</v>
      </c>
      <c r="G7791">
        <v>1.4</v>
      </c>
      <c r="H7791">
        <v>4530</v>
      </c>
      <c r="I7791">
        <v>23.832999999999998</v>
      </c>
      <c r="J7791" t="s">
        <v>76</v>
      </c>
      <c r="K7791">
        <v>54.98</v>
      </c>
      <c r="L7791">
        <v>25.369250000000001</v>
      </c>
      <c r="M7791">
        <v>8.1791933147425153E-2</v>
      </c>
      <c r="N7791">
        <v>25.254460000000009</v>
      </c>
      <c r="O7791">
        <v>0.53669728040114617</v>
      </c>
      <c r="P7791">
        <v>3222000</v>
      </c>
      <c r="Q7791">
        <v>375971</v>
      </c>
      <c r="R7791">
        <v>8.57</v>
      </c>
      <c r="S7791">
        <v>31.414999999999999</v>
      </c>
      <c r="T7791">
        <v>7.3230000000000004</v>
      </c>
      <c r="U7791">
        <v>17.384799999999991</v>
      </c>
      <c r="V7791">
        <v>2.4152898585255769</v>
      </c>
      <c r="AC7791">
        <v>26.25</v>
      </c>
      <c r="AD7791">
        <v>24.68</v>
      </c>
      <c r="AH7791" s="85">
        <f>IF(AND(M7791&lt;Variables!$G$6,M7791&gt;Variables!$G$5),0,1)</f>
        <v>1</v>
      </c>
      <c r="AI7791" s="85">
        <f t="shared" si="661"/>
        <v>0</v>
      </c>
      <c r="AJ7791" s="85">
        <f>IF(I7791&gt;Variables!$G$7,0,1)</f>
        <v>0</v>
      </c>
      <c r="AK7791" s="85">
        <f>IF(F7791&gt;Variables!$G$8,0,1)</f>
        <v>1</v>
      </c>
      <c r="AL7791" s="85">
        <f>IF(G7791&gt;Variables!$G$9,0,1)</f>
        <v>1</v>
      </c>
      <c r="AM7791" s="85">
        <f>IF(AND(K7791&gt;Variables!$G$10,K7791&lt;Variables!$G$11),0,1)</f>
        <v>0</v>
      </c>
      <c r="AN7791" s="103">
        <f>IF(H7791&lt;Variables!$G$13,1,0)</f>
        <v>0</v>
      </c>
      <c r="AO7791" s="101">
        <f>IF(R7791&lt;Variables!$G$12,0,1)</f>
        <v>1</v>
      </c>
      <c r="AP7791" s="86">
        <f t="shared" si="662"/>
        <v>0</v>
      </c>
      <c r="AR7791">
        <v>0</v>
      </c>
      <c r="AS7791">
        <v>0</v>
      </c>
      <c r="AT7791">
        <v>1</v>
      </c>
      <c r="AU7791">
        <v>0</v>
      </c>
      <c r="BA7791">
        <v>-1.3</v>
      </c>
    </row>
    <row r="7792" spans="3:53" ht="12.75" x14ac:dyDescent="0.2">
      <c r="C7792" t="s">
        <v>1148</v>
      </c>
      <c r="D7792" t="s">
        <v>1107</v>
      </c>
      <c r="E7792">
        <v>3.38</v>
      </c>
      <c r="F7792">
        <v>22.75</v>
      </c>
      <c r="G7792">
        <v>-18.899999999999999</v>
      </c>
      <c r="H7792">
        <v>56.73</v>
      </c>
      <c r="I7792">
        <v>-76.978999999999999</v>
      </c>
      <c r="J7792" t="s">
        <v>76</v>
      </c>
      <c r="K7792">
        <v>36.299999999999997</v>
      </c>
      <c r="L7792">
        <v>3.4572599999999989</v>
      </c>
      <c r="M7792">
        <v>-1.94547126915532</v>
      </c>
      <c r="N7792">
        <v>3.5149919999999999</v>
      </c>
      <c r="O7792">
        <v>-3.555968263939155</v>
      </c>
      <c r="P7792">
        <v>34560000</v>
      </c>
      <c r="Q7792">
        <v>1410000</v>
      </c>
      <c r="R7792">
        <v>24.51</v>
      </c>
      <c r="S7792">
        <v>31.414999999999999</v>
      </c>
      <c r="T7792">
        <v>7.3230000000000004</v>
      </c>
      <c r="U7792">
        <v>17.384799999999991</v>
      </c>
      <c r="V7792">
        <v>2.198676514951146</v>
      </c>
      <c r="AC7792">
        <v>3.49</v>
      </c>
      <c r="AD7792">
        <v>2.96</v>
      </c>
      <c r="AH7792" s="85">
        <f>IF(AND(M7792&lt;Variables!$G$6,M7792&gt;Variables!$G$5),0,1)</f>
        <v>1</v>
      </c>
      <c r="AI7792" s="85">
        <f t="shared" si="661"/>
        <v>1</v>
      </c>
      <c r="AJ7792" s="85">
        <f>IF(I7792&gt;Variables!$G$7,0,1)</f>
        <v>1</v>
      </c>
      <c r="AK7792" s="85">
        <f>IF(F7792&gt;Variables!$G$8,0,1)</f>
        <v>0</v>
      </c>
      <c r="AL7792" s="85">
        <f>IF(G7792&gt;Variables!$G$9,0,1)</f>
        <v>1</v>
      </c>
      <c r="AM7792" s="85">
        <f>IF(AND(K7792&gt;Variables!$G$10,K7792&lt;Variables!$G$11),0,1)</f>
        <v>1</v>
      </c>
      <c r="AN7792" s="103">
        <f>IF(H7792&lt;Variables!$G$13,1,0)</f>
        <v>1</v>
      </c>
      <c r="AO7792" s="101">
        <f>IF(R7792&lt;Variables!$G$12,0,1)</f>
        <v>1</v>
      </c>
      <c r="AP7792" s="86">
        <f t="shared" si="662"/>
        <v>0</v>
      </c>
      <c r="AR7792">
        <v>1</v>
      </c>
      <c r="AS7792">
        <v>0</v>
      </c>
      <c r="AT7792">
        <v>0</v>
      </c>
      <c r="AU7792">
        <v>0</v>
      </c>
      <c r="BA7792">
        <v>2</v>
      </c>
    </row>
    <row r="7793" spans="3:53" ht="12.75" x14ac:dyDescent="0.2">
      <c r="C7793" t="s">
        <v>1148</v>
      </c>
      <c r="D7793" t="s">
        <v>1104</v>
      </c>
      <c r="E7793">
        <v>15.19</v>
      </c>
      <c r="F7793">
        <v>68.47</v>
      </c>
      <c r="G7793">
        <v>6.2</v>
      </c>
      <c r="H7793">
        <v>137.5</v>
      </c>
      <c r="I7793">
        <v>-60.149000000000001</v>
      </c>
      <c r="J7793" t="s">
        <v>78</v>
      </c>
      <c r="K7793">
        <v>41.49</v>
      </c>
      <c r="L7793">
        <v>15.412155</v>
      </c>
      <c r="M7793">
        <v>-1.052124118917819</v>
      </c>
      <c r="N7793">
        <v>15.654920000000001</v>
      </c>
      <c r="O7793">
        <v>-2.5865350956760071</v>
      </c>
      <c r="P7793">
        <v>102770000</v>
      </c>
      <c r="Q7793">
        <v>644601</v>
      </c>
      <c r="R7793">
        <v>159.43</v>
      </c>
      <c r="S7793">
        <v>31.414999999999999</v>
      </c>
      <c r="T7793">
        <v>7.3230000000000004</v>
      </c>
      <c r="U7793">
        <v>17.384799999999991</v>
      </c>
      <c r="V7793">
        <v>2.280333698876114</v>
      </c>
      <c r="AC7793">
        <v>15.95</v>
      </c>
      <c r="AD7793">
        <v>13.6</v>
      </c>
      <c r="AH7793" s="85">
        <f>IF(AND(M7793&lt;Variables!$G$6,M7793&gt;Variables!$G$5),0,1)</f>
        <v>1</v>
      </c>
      <c r="AI7793" s="85">
        <f t="shared" si="661"/>
        <v>1</v>
      </c>
      <c r="AJ7793" s="85">
        <f>IF(I7793&gt;Variables!$G$7,0,1)</f>
        <v>1</v>
      </c>
      <c r="AK7793" s="85">
        <f>IF(F7793&gt;Variables!$G$8,0,1)</f>
        <v>0</v>
      </c>
      <c r="AL7793" s="85">
        <f>IF(G7793&gt;Variables!$G$9,0,1)</f>
        <v>1</v>
      </c>
      <c r="AM7793" s="85">
        <f>IF(AND(K7793&gt;Variables!$G$10,K7793&lt;Variables!$G$11),0,1)</f>
        <v>1</v>
      </c>
      <c r="AN7793" s="103">
        <f>IF(H7793&lt;Variables!$G$13,1,0)</f>
        <v>1</v>
      </c>
      <c r="AO7793" s="101">
        <f>IF(R7793&lt;Variables!$G$12,0,1)</f>
        <v>1</v>
      </c>
      <c r="AP7793" s="86">
        <f t="shared" si="662"/>
        <v>1</v>
      </c>
      <c r="AR7793">
        <v>1</v>
      </c>
      <c r="AS7793">
        <v>0</v>
      </c>
      <c r="AT7793">
        <v>0</v>
      </c>
      <c r="AU7793">
        <v>0</v>
      </c>
      <c r="BA7793">
        <v>2</v>
      </c>
    </row>
    <row r="7794" spans="3:53" ht="12.75" x14ac:dyDescent="0.2">
      <c r="C7794" t="s">
        <v>1148</v>
      </c>
      <c r="D7794" t="s">
        <v>1132</v>
      </c>
      <c r="E7794">
        <v>3.1</v>
      </c>
      <c r="F7794">
        <v>25.7</v>
      </c>
      <c r="G7794">
        <v>20.81</v>
      </c>
      <c r="H7794">
        <v>144.41999999999999</v>
      </c>
      <c r="I7794">
        <v>-79.536000000000001</v>
      </c>
      <c r="J7794" t="s">
        <v>78</v>
      </c>
      <c r="K7794">
        <v>44.08</v>
      </c>
      <c r="L7794">
        <v>3.2282700000000002</v>
      </c>
      <c r="M7794">
        <v>-2.325394096528473</v>
      </c>
      <c r="N7794">
        <v>3.173719999999999</v>
      </c>
      <c r="O7794">
        <v>-0.64655987295663864</v>
      </c>
      <c r="P7794">
        <v>12540000</v>
      </c>
      <c r="Q7794">
        <v>1620000</v>
      </c>
      <c r="R7794">
        <v>7.74</v>
      </c>
      <c r="S7794">
        <v>31.414999999999999</v>
      </c>
      <c r="T7794">
        <v>7.3230000000000004</v>
      </c>
      <c r="U7794">
        <v>17.384799999999991</v>
      </c>
      <c r="V7794">
        <v>2.3263718766571571</v>
      </c>
      <c r="AC7794">
        <v>3.3</v>
      </c>
      <c r="AD7794">
        <v>2.82</v>
      </c>
      <c r="AH7794" s="85">
        <f>IF(AND(M7794&lt;Variables!$G$6,M7794&gt;Variables!$G$5),0,1)</f>
        <v>0</v>
      </c>
      <c r="AI7794" s="85">
        <f t="shared" si="661"/>
        <v>0</v>
      </c>
      <c r="AJ7794" s="85">
        <f>IF(I7794&gt;Variables!$G$7,0,1)</f>
        <v>1</v>
      </c>
      <c r="AK7794" s="85">
        <f>IF(F7794&gt;Variables!$G$8,0,1)</f>
        <v>0</v>
      </c>
      <c r="AL7794" s="85">
        <f>IF(G7794&gt;Variables!$G$9,0,1)</f>
        <v>0</v>
      </c>
      <c r="AM7794" s="85">
        <f>IF(AND(K7794&gt;Variables!$G$10,K7794&lt;Variables!$G$11),0,1)</f>
        <v>1</v>
      </c>
      <c r="AN7794" s="103">
        <f>IF(H7794&lt;Variables!$G$13,1,0)</f>
        <v>1</v>
      </c>
      <c r="AO7794" s="101">
        <f>IF(R7794&lt;Variables!$G$12,0,1)</f>
        <v>1</v>
      </c>
      <c r="AP7794" s="86">
        <f t="shared" si="662"/>
        <v>1</v>
      </c>
      <c r="AR7794">
        <v>1</v>
      </c>
      <c r="AS7794">
        <v>0</v>
      </c>
      <c r="AT7794">
        <v>0</v>
      </c>
      <c r="AU7794">
        <v>0</v>
      </c>
      <c r="BA7794">
        <v>2</v>
      </c>
    </row>
    <row r="7795" spans="3:53" ht="12.75" x14ac:dyDescent="0.2">
      <c r="C7795" t="s">
        <v>1148</v>
      </c>
      <c r="D7795" t="s">
        <v>117</v>
      </c>
      <c r="E7795">
        <v>29.78</v>
      </c>
      <c r="F7795">
        <v>7.41</v>
      </c>
      <c r="G7795">
        <v>5.83</v>
      </c>
      <c r="H7795">
        <v>3970</v>
      </c>
      <c r="I7795">
        <v>-0.29799999999999999</v>
      </c>
      <c r="J7795" t="s">
        <v>78</v>
      </c>
      <c r="K7795">
        <v>42.82</v>
      </c>
      <c r="L7795">
        <v>29.981694999999991</v>
      </c>
      <c r="M7795">
        <v>-0.38922082290543097</v>
      </c>
      <c r="N7795">
        <v>29.937356000000001</v>
      </c>
      <c r="O7795">
        <v>-0.24169135043189099</v>
      </c>
      <c r="P7795">
        <v>7398000</v>
      </c>
      <c r="Q7795">
        <v>15376000</v>
      </c>
      <c r="R7795">
        <v>0.48</v>
      </c>
      <c r="S7795">
        <v>31.414999999999999</v>
      </c>
      <c r="T7795">
        <v>7.3230000000000004</v>
      </c>
      <c r="U7795">
        <v>17.384799999999991</v>
      </c>
      <c r="V7795">
        <v>2.2946641206871061</v>
      </c>
      <c r="AC7795">
        <v>30.18</v>
      </c>
      <c r="AD7795">
        <v>29.27</v>
      </c>
      <c r="AH7795" s="85">
        <f>IF(AND(M7795&lt;Variables!$G$6,M7795&gt;Variables!$G$5),0,1)</f>
        <v>1</v>
      </c>
      <c r="AI7795" s="85">
        <f t="shared" si="661"/>
        <v>0</v>
      </c>
      <c r="AJ7795" s="85">
        <f>IF(I7795&gt;Variables!$G$7,0,1)</f>
        <v>1</v>
      </c>
      <c r="AK7795" s="85">
        <f>IF(F7795&gt;Variables!$G$8,0,1)</f>
        <v>1</v>
      </c>
      <c r="AL7795" s="85">
        <f>IF(G7795&gt;Variables!$G$9,0,1)</f>
        <v>1</v>
      </c>
      <c r="AM7795" s="85">
        <f>IF(AND(K7795&gt;Variables!$G$10,K7795&lt;Variables!$G$11),0,1)</f>
        <v>1</v>
      </c>
      <c r="AN7795" s="103">
        <f>IF(H7795&lt;Variables!$G$13,1,0)</f>
        <v>0</v>
      </c>
      <c r="AO7795" s="101">
        <f>IF(R7795&lt;Variables!$G$12,0,1)</f>
        <v>0</v>
      </c>
      <c r="AP7795" s="86">
        <f t="shared" si="662"/>
        <v>1</v>
      </c>
      <c r="AR7795">
        <v>0</v>
      </c>
      <c r="AS7795">
        <v>0</v>
      </c>
      <c r="AT7795">
        <v>1</v>
      </c>
      <c r="AU7795">
        <v>0</v>
      </c>
      <c r="BA7795">
        <v>-0.82</v>
      </c>
    </row>
    <row r="7796" spans="3:53" ht="12.75" x14ac:dyDescent="0.2">
      <c r="C7796" t="s">
        <v>1148</v>
      </c>
      <c r="D7796" t="s">
        <v>880</v>
      </c>
      <c r="E7796">
        <v>47.33</v>
      </c>
      <c r="F7796">
        <v>7.68</v>
      </c>
      <c r="G7796">
        <v>2.31</v>
      </c>
      <c r="H7796">
        <v>6210</v>
      </c>
      <c r="I7796">
        <v>70475.258000000002</v>
      </c>
      <c r="J7796" t="s">
        <v>78</v>
      </c>
      <c r="K7796">
        <v>62.59</v>
      </c>
      <c r="L7796">
        <v>46.793239999999997</v>
      </c>
      <c r="M7796">
        <v>1.489018499253306</v>
      </c>
      <c r="N7796">
        <v>47.249375999999977</v>
      </c>
      <c r="O7796">
        <v>0.50926386837366544</v>
      </c>
      <c r="P7796">
        <v>1210000</v>
      </c>
      <c r="Q7796">
        <v>1262000</v>
      </c>
      <c r="R7796">
        <v>0.96</v>
      </c>
      <c r="S7796">
        <v>31.414999999999999</v>
      </c>
      <c r="T7796">
        <v>7.3230000000000004</v>
      </c>
      <c r="U7796">
        <v>17.384799999999991</v>
      </c>
      <c r="V7796">
        <v>2.4045773255080438</v>
      </c>
      <c r="AC7796">
        <v>49.145000000000003</v>
      </c>
      <c r="AD7796">
        <v>45.11</v>
      </c>
      <c r="AH7796" s="85">
        <f>IF(AND(M7796&lt;Variables!$G$6,M7796&gt;Variables!$G$5),0,1)</f>
        <v>1</v>
      </c>
      <c r="AI7796" s="85">
        <f t="shared" si="661"/>
        <v>1</v>
      </c>
      <c r="AJ7796" s="85">
        <f>IF(I7796&gt;Variables!$G$7,0,1)</f>
        <v>0</v>
      </c>
      <c r="AK7796" s="85">
        <f>IF(F7796&gt;Variables!$G$8,0,1)</f>
        <v>1</v>
      </c>
      <c r="AL7796" s="85">
        <f>IF(G7796&gt;Variables!$G$9,0,1)</f>
        <v>1</v>
      </c>
      <c r="AM7796" s="85">
        <f>IF(AND(K7796&gt;Variables!$G$10,K7796&lt;Variables!$G$11),0,1)</f>
        <v>0</v>
      </c>
      <c r="AN7796" s="103">
        <f>IF(H7796&lt;Variables!$G$13,1,0)</f>
        <v>0</v>
      </c>
      <c r="AO7796" s="101">
        <f>IF(R7796&lt;Variables!$G$12,0,1)</f>
        <v>0</v>
      </c>
      <c r="AP7796" s="86">
        <f t="shared" si="662"/>
        <v>1</v>
      </c>
      <c r="AR7796">
        <v>1</v>
      </c>
      <c r="AS7796">
        <v>0</v>
      </c>
      <c r="AT7796">
        <v>0</v>
      </c>
      <c r="AU7796">
        <v>0</v>
      </c>
      <c r="BA7796">
        <v>2</v>
      </c>
    </row>
    <row r="7797" spans="3:53" ht="12.75" x14ac:dyDescent="0.2">
      <c r="C7797" t="s">
        <v>1148</v>
      </c>
      <c r="D7797" t="s">
        <v>1116</v>
      </c>
      <c r="E7797">
        <v>68.22</v>
      </c>
      <c r="F7797">
        <v>7.32</v>
      </c>
      <c r="G7797">
        <v>4.47</v>
      </c>
      <c r="H7797">
        <v>17900</v>
      </c>
      <c r="I7797">
        <v>-37.497</v>
      </c>
      <c r="J7797" t="s">
        <v>78</v>
      </c>
      <c r="K7797">
        <v>49.91</v>
      </c>
      <c r="L7797">
        <v>68.328724999999991</v>
      </c>
      <c r="M7797">
        <v>-0.17375562034853981</v>
      </c>
      <c r="N7797">
        <v>68.136622000000003</v>
      </c>
      <c r="O7797">
        <v>0.1076924535530849</v>
      </c>
      <c r="P7797">
        <v>2250000</v>
      </c>
      <c r="Q7797">
        <v>2640000</v>
      </c>
      <c r="R7797">
        <v>0.85</v>
      </c>
      <c r="S7797">
        <v>31.414999999999999</v>
      </c>
      <c r="T7797">
        <v>7.3230000000000004</v>
      </c>
      <c r="U7797">
        <v>17.384799999999991</v>
      </c>
      <c r="V7797">
        <v>2.3705400835682209</v>
      </c>
      <c r="AC7797">
        <v>68.89</v>
      </c>
      <c r="AD7797">
        <v>67.709999999999994</v>
      </c>
      <c r="AH7797" s="85">
        <f>IF(AND(M7797&lt;Variables!$G$6,M7797&gt;Variables!$G$5),0,1)</f>
        <v>1</v>
      </c>
      <c r="AI7797" s="85">
        <f t="shared" si="661"/>
        <v>0</v>
      </c>
      <c r="AJ7797" s="85">
        <f>IF(I7797&gt;Variables!$G$7,0,1)</f>
        <v>1</v>
      </c>
      <c r="AK7797" s="85">
        <f>IF(F7797&gt;Variables!$G$8,0,1)</f>
        <v>1</v>
      </c>
      <c r="AL7797" s="85">
        <f>IF(G7797&gt;Variables!$G$9,0,1)</f>
        <v>1</v>
      </c>
      <c r="AM7797" s="85">
        <f>IF(AND(K7797&gt;Variables!$G$10,K7797&lt;Variables!$G$11),0,1)</f>
        <v>1</v>
      </c>
      <c r="AN7797" s="103">
        <f>IF(H7797&lt;Variables!$G$13,1,0)</f>
        <v>0</v>
      </c>
      <c r="AO7797" s="101">
        <f>IF(R7797&lt;Variables!$G$12,0,1)</f>
        <v>0</v>
      </c>
      <c r="AP7797" s="86">
        <f t="shared" si="662"/>
        <v>1</v>
      </c>
      <c r="AR7797">
        <v>0</v>
      </c>
      <c r="AS7797">
        <v>0</v>
      </c>
      <c r="AT7797">
        <v>0</v>
      </c>
      <c r="AU7797">
        <v>1</v>
      </c>
      <c r="BA7797">
        <v>-0.05</v>
      </c>
    </row>
    <row r="7798" spans="3:53" ht="12.75" x14ac:dyDescent="0.2">
      <c r="C7798" t="s">
        <v>1148</v>
      </c>
      <c r="D7798" t="s">
        <v>1106</v>
      </c>
      <c r="E7798">
        <v>4.59</v>
      </c>
      <c r="F7798">
        <v>43.61</v>
      </c>
      <c r="G7798">
        <v>19.739999999999998</v>
      </c>
      <c r="H7798">
        <v>219.72</v>
      </c>
      <c r="I7798">
        <v>-8.4629999999999992</v>
      </c>
      <c r="J7798" t="s">
        <v>78</v>
      </c>
      <c r="K7798">
        <v>66.03</v>
      </c>
      <c r="L7798">
        <v>4.3824449999999997</v>
      </c>
      <c r="M7798">
        <v>3.8233223691341278</v>
      </c>
      <c r="N7798">
        <v>4.2496260000000001</v>
      </c>
      <c r="O7798">
        <v>7.0682455350188382</v>
      </c>
      <c r="P7798">
        <v>16070000</v>
      </c>
      <c r="Q7798">
        <v>638420</v>
      </c>
      <c r="R7798">
        <v>25.17</v>
      </c>
      <c r="S7798">
        <v>31.414999999999999</v>
      </c>
      <c r="T7798">
        <v>7.3230000000000004</v>
      </c>
      <c r="U7798">
        <v>17.384799999999991</v>
      </c>
      <c r="V7798">
        <v>2.2566650857195012</v>
      </c>
      <c r="AC7798">
        <v>4.6500000000000004</v>
      </c>
      <c r="AD7798">
        <v>3.38</v>
      </c>
      <c r="AH7798" s="85">
        <f>IF(AND(M7798&lt;Variables!$G$6,M7798&gt;Variables!$G$5),0,1)</f>
        <v>1</v>
      </c>
      <c r="AI7798" s="85">
        <f t="shared" si="661"/>
        <v>0</v>
      </c>
      <c r="AJ7798" s="85">
        <f>IF(I7798&gt;Variables!$G$7,0,1)</f>
        <v>1</v>
      </c>
      <c r="AK7798" s="85">
        <f>IF(F7798&gt;Variables!$G$8,0,1)</f>
        <v>0</v>
      </c>
      <c r="AL7798" s="85">
        <f>IF(G7798&gt;Variables!$G$9,0,1)</f>
        <v>0</v>
      </c>
      <c r="AM7798" s="85">
        <f>IF(AND(K7798&gt;Variables!$G$10,K7798&lt;Variables!$G$11),0,1)</f>
        <v>0</v>
      </c>
      <c r="AN7798" s="103">
        <f>IF(H7798&lt;Variables!$G$13,1,0)</f>
        <v>1</v>
      </c>
      <c r="AO7798" s="101">
        <f>IF(R7798&lt;Variables!$G$12,0,1)</f>
        <v>1</v>
      </c>
      <c r="AP7798" s="86">
        <f t="shared" si="662"/>
        <v>1</v>
      </c>
      <c r="AR7798">
        <v>0</v>
      </c>
      <c r="AS7798">
        <v>0</v>
      </c>
      <c r="AT7798">
        <v>1</v>
      </c>
      <c r="AU7798">
        <v>0</v>
      </c>
      <c r="BA7798">
        <v>-2.25</v>
      </c>
    </row>
    <row r="7799" spans="3:53" ht="12.75" x14ac:dyDescent="0.2">
      <c r="C7799" t="s">
        <v>1148</v>
      </c>
      <c r="D7799" t="s">
        <v>934</v>
      </c>
      <c r="E7799">
        <v>48.59</v>
      </c>
      <c r="F7799">
        <v>8.42</v>
      </c>
      <c r="G7799">
        <v>7.81</v>
      </c>
      <c r="H7799">
        <v>9240</v>
      </c>
      <c r="I7799">
        <v>16.302</v>
      </c>
      <c r="J7799" t="s">
        <v>78</v>
      </c>
      <c r="K7799">
        <v>62.22</v>
      </c>
      <c r="L7799">
        <v>48.604864999999997</v>
      </c>
      <c r="M7799">
        <v>0.27802772417945859</v>
      </c>
      <c r="N7799">
        <v>48.147833333333331</v>
      </c>
      <c r="O7799">
        <v>1.229892656990458</v>
      </c>
      <c r="P7799">
        <v>301188</v>
      </c>
      <c r="Q7799">
        <v>1745000</v>
      </c>
      <c r="R7799">
        <v>0.17</v>
      </c>
      <c r="S7799">
        <v>31.414999999999999</v>
      </c>
      <c r="T7799">
        <v>7.3230000000000004</v>
      </c>
      <c r="U7799">
        <v>17.384799999999991</v>
      </c>
      <c r="V7799">
        <v>2.476558502667336</v>
      </c>
      <c r="AC7799">
        <v>50</v>
      </c>
      <c r="AD7799">
        <v>48.4</v>
      </c>
      <c r="AH7799" s="85">
        <f>IF(AND(M7799&lt;Variables!$G$6,M7799&gt;Variables!$G$5),0,1)</f>
        <v>1</v>
      </c>
      <c r="AI7799" s="85">
        <f t="shared" si="661"/>
        <v>0</v>
      </c>
      <c r="AJ7799" s="85">
        <f>IF(I7799&gt;Variables!$G$7,0,1)</f>
        <v>0</v>
      </c>
      <c r="AK7799" s="85">
        <f>IF(F7799&gt;Variables!$G$8,0,1)</f>
        <v>1</v>
      </c>
      <c r="AL7799" s="85">
        <f>IF(G7799&gt;Variables!$G$9,0,1)</f>
        <v>1</v>
      </c>
      <c r="AM7799" s="85">
        <f>IF(AND(K7799&gt;Variables!$G$10,K7799&lt;Variables!$G$11),0,1)</f>
        <v>0</v>
      </c>
      <c r="AN7799" s="103">
        <f>IF(H7799&lt;Variables!$G$13,1,0)</f>
        <v>0</v>
      </c>
      <c r="AO7799" s="101">
        <f>IF(R7799&lt;Variables!$G$12,0,1)</f>
        <v>0</v>
      </c>
      <c r="AP7799" s="86">
        <f t="shared" si="662"/>
        <v>1</v>
      </c>
      <c r="AR7799">
        <v>0</v>
      </c>
      <c r="AS7799">
        <v>1</v>
      </c>
      <c r="AT7799">
        <v>0</v>
      </c>
      <c r="AU7799">
        <v>0</v>
      </c>
      <c r="BA7799">
        <v>0.91</v>
      </c>
    </row>
    <row r="7800" spans="3:53" ht="12.75" x14ac:dyDescent="0.2">
      <c r="C7800" t="s">
        <v>1148</v>
      </c>
      <c r="D7800" t="s">
        <v>1108</v>
      </c>
      <c r="E7800">
        <v>93.75</v>
      </c>
      <c r="F7800">
        <v>7.87</v>
      </c>
      <c r="G7800">
        <v>5.29</v>
      </c>
      <c r="H7800">
        <v>6160</v>
      </c>
      <c r="I7800">
        <v>166.84</v>
      </c>
      <c r="J7800" t="s">
        <v>78</v>
      </c>
      <c r="K7800">
        <v>58.3</v>
      </c>
      <c r="L7800">
        <v>93.555833333333325</v>
      </c>
      <c r="M7800">
        <v>0.2075409514817442</v>
      </c>
      <c r="N7800">
        <v>93.551689583333328</v>
      </c>
      <c r="O7800">
        <v>0.21197951373184171</v>
      </c>
      <c r="P7800">
        <v>707750</v>
      </c>
      <c r="Q7800">
        <v>1334000</v>
      </c>
      <c r="R7800">
        <v>0.53</v>
      </c>
      <c r="S7800">
        <v>31.414999999999999</v>
      </c>
      <c r="T7800">
        <v>7.3230000000000004</v>
      </c>
      <c r="U7800">
        <v>17.384799999999991</v>
      </c>
      <c r="V7800">
        <v>2.4426170956380759</v>
      </c>
      <c r="AC7800">
        <v>94.49</v>
      </c>
      <c r="AD7800">
        <v>93.14</v>
      </c>
      <c r="AH7800" s="85">
        <f>IF(AND(M7800&lt;Variables!$G$6,M7800&gt;Variables!$G$5),0,1)</f>
        <v>1</v>
      </c>
      <c r="AI7800" s="85">
        <f t="shared" si="661"/>
        <v>0</v>
      </c>
      <c r="AJ7800" s="85">
        <f>IF(I7800&gt;Variables!$G$7,0,1)</f>
        <v>0</v>
      </c>
      <c r="AK7800" s="85">
        <f>IF(F7800&gt;Variables!$G$8,0,1)</f>
        <v>1</v>
      </c>
      <c r="AL7800" s="85">
        <f>IF(G7800&gt;Variables!$G$9,0,1)</f>
        <v>1</v>
      </c>
      <c r="AM7800" s="85">
        <f>IF(AND(K7800&gt;Variables!$G$10,K7800&lt;Variables!$G$11),0,1)</f>
        <v>0</v>
      </c>
      <c r="AN7800" s="103">
        <f>IF(H7800&lt;Variables!$G$13,1,0)</f>
        <v>0</v>
      </c>
      <c r="AO7800" s="101">
        <f>IF(R7800&lt;Variables!$G$12,0,1)</f>
        <v>0</v>
      </c>
      <c r="AP7800" s="86">
        <f t="shared" si="662"/>
        <v>1</v>
      </c>
      <c r="AR7800">
        <v>0</v>
      </c>
      <c r="AS7800">
        <v>1</v>
      </c>
      <c r="AT7800">
        <v>0</v>
      </c>
      <c r="AU7800">
        <v>0</v>
      </c>
      <c r="BA7800">
        <v>0.32</v>
      </c>
    </row>
    <row r="7801" spans="3:53" ht="12.75" x14ac:dyDescent="0.2">
      <c r="C7801" t="s">
        <v>1148</v>
      </c>
      <c r="D7801" t="s">
        <v>1111</v>
      </c>
      <c r="E7801">
        <v>36.200000000000003</v>
      </c>
      <c r="F7801">
        <v>7.75</v>
      </c>
      <c r="G7801">
        <v>6.38</v>
      </c>
      <c r="H7801">
        <v>2530</v>
      </c>
      <c r="I7801">
        <v>69.991</v>
      </c>
      <c r="J7801" t="s">
        <v>78</v>
      </c>
      <c r="K7801">
        <v>49.72</v>
      </c>
      <c r="L7801">
        <v>36.212026315789473</v>
      </c>
      <c r="M7801">
        <v>-0.1160562389493963</v>
      </c>
      <c r="N7801">
        <v>36.146479166666673</v>
      </c>
      <c r="O7801">
        <v>6.5070883459707157E-2</v>
      </c>
      <c r="P7801">
        <v>486093</v>
      </c>
      <c r="Q7801">
        <v>720581</v>
      </c>
      <c r="R7801">
        <v>0.67</v>
      </c>
      <c r="S7801">
        <v>31.414999999999999</v>
      </c>
      <c r="T7801">
        <v>7.3230000000000004</v>
      </c>
      <c r="U7801">
        <v>17.384799999999991</v>
      </c>
      <c r="V7801">
        <v>2.3670228144956198</v>
      </c>
      <c r="AC7801">
        <v>37.44</v>
      </c>
      <c r="AD7801">
        <v>36.04</v>
      </c>
      <c r="AH7801" s="85">
        <f>IF(AND(M7801&lt;Variables!$G$6,M7801&gt;Variables!$G$5),0,1)</f>
        <v>1</v>
      </c>
      <c r="AI7801" s="85">
        <f t="shared" si="661"/>
        <v>0</v>
      </c>
      <c r="AJ7801" s="85">
        <f>IF(I7801&gt;Variables!$G$7,0,1)</f>
        <v>0</v>
      </c>
      <c r="AK7801" s="85">
        <f>IF(F7801&gt;Variables!$G$8,0,1)</f>
        <v>1</v>
      </c>
      <c r="AL7801" s="85">
        <f>IF(G7801&gt;Variables!$G$9,0,1)</f>
        <v>1</v>
      </c>
      <c r="AM7801" s="85">
        <f>IF(AND(K7801&gt;Variables!$G$10,K7801&lt;Variables!$G$11),0,1)</f>
        <v>1</v>
      </c>
      <c r="AN7801" s="103">
        <f>IF(H7801&lt;Variables!$G$13,1,0)</f>
        <v>0</v>
      </c>
      <c r="AO7801" s="101">
        <f>IF(R7801&lt;Variables!$G$12,0,1)</f>
        <v>0</v>
      </c>
      <c r="AP7801" s="86">
        <f t="shared" si="662"/>
        <v>1</v>
      </c>
      <c r="AR7801">
        <v>1</v>
      </c>
      <c r="AS7801">
        <v>0</v>
      </c>
      <c r="AT7801">
        <v>0</v>
      </c>
      <c r="AU7801">
        <v>0</v>
      </c>
      <c r="BA7801">
        <v>1.1200000000000001</v>
      </c>
    </row>
    <row r="7802" spans="3:53" ht="12.75" x14ac:dyDescent="0.2">
      <c r="C7802" t="s">
        <v>1148</v>
      </c>
      <c r="D7802" t="s">
        <v>892</v>
      </c>
      <c r="E7802">
        <v>79.02</v>
      </c>
      <c r="F7802">
        <v>21.21</v>
      </c>
      <c r="G7802">
        <v>15.78</v>
      </c>
      <c r="H7802">
        <v>2570</v>
      </c>
      <c r="I7802">
        <v>18.423999999999999</v>
      </c>
      <c r="J7802" t="s">
        <v>78</v>
      </c>
      <c r="K7802">
        <v>58.03</v>
      </c>
      <c r="L7802">
        <v>79.012519999999981</v>
      </c>
      <c r="M7802">
        <v>0.97133973198174228</v>
      </c>
      <c r="N7802">
        <v>78.273716000000007</v>
      </c>
      <c r="O7802">
        <v>1.9243803373280419</v>
      </c>
      <c r="P7802">
        <v>3955000</v>
      </c>
      <c r="Q7802">
        <v>1767000</v>
      </c>
      <c r="R7802">
        <v>2.2400000000000002</v>
      </c>
      <c r="S7802">
        <v>31.414999999999999</v>
      </c>
      <c r="T7802">
        <v>7.3230000000000004</v>
      </c>
      <c r="U7802">
        <v>17.384799999999991</v>
      </c>
      <c r="V7802">
        <v>2.40240997692639</v>
      </c>
      <c r="AC7802">
        <v>86.92</v>
      </c>
      <c r="AD7802">
        <v>74.400000000000006</v>
      </c>
      <c r="AH7802" s="85">
        <f>IF(AND(M7802&lt;Variables!$G$6,M7802&gt;Variables!$G$5),0,1)</f>
        <v>1</v>
      </c>
      <c r="AI7802" s="85">
        <f t="shared" si="661"/>
        <v>0</v>
      </c>
      <c r="AJ7802" s="85">
        <f>IF(I7802&gt;Variables!$G$7,0,1)</f>
        <v>0</v>
      </c>
      <c r="AK7802" s="85">
        <f>IF(F7802&gt;Variables!$G$8,0,1)</f>
        <v>0</v>
      </c>
      <c r="AL7802" s="85">
        <f>IF(G7802&gt;Variables!$G$9,0,1)</f>
        <v>0</v>
      </c>
      <c r="AM7802" s="85">
        <f>IF(AND(K7802&gt;Variables!$G$10,K7802&lt;Variables!$G$11),0,1)</f>
        <v>0</v>
      </c>
      <c r="AN7802" s="103">
        <f>IF(H7802&lt;Variables!$G$13,1,0)</f>
        <v>0</v>
      </c>
      <c r="AO7802" s="101">
        <f>IF(R7802&lt;Variables!$G$12,0,1)</f>
        <v>1</v>
      </c>
      <c r="AP7802" s="86">
        <f t="shared" si="662"/>
        <v>1</v>
      </c>
      <c r="AR7802">
        <v>1</v>
      </c>
      <c r="AS7802">
        <v>0</v>
      </c>
      <c r="AT7802">
        <v>0</v>
      </c>
      <c r="AU7802">
        <v>0</v>
      </c>
      <c r="BA7802">
        <v>2</v>
      </c>
    </row>
    <row r="7803" spans="3:53" ht="12.75" x14ac:dyDescent="0.2">
      <c r="C7803" t="s">
        <v>1148</v>
      </c>
      <c r="D7803" t="s">
        <v>1147</v>
      </c>
      <c r="E7803">
        <v>45.67</v>
      </c>
      <c r="F7803">
        <v>6.9</v>
      </c>
      <c r="G7803">
        <v>6.29</v>
      </c>
      <c r="H7803">
        <v>52110</v>
      </c>
      <c r="I7803">
        <v>-0.157</v>
      </c>
      <c r="J7803" t="s">
        <v>78</v>
      </c>
      <c r="K7803">
        <v>60.81</v>
      </c>
      <c r="L7803">
        <v>45.541674999999998</v>
      </c>
      <c r="M7803">
        <v>0.1939432399006068</v>
      </c>
      <c r="N7803">
        <v>45.05530000000001</v>
      </c>
      <c r="O7803">
        <v>1.27554360974179</v>
      </c>
      <c r="P7803">
        <v>38827000</v>
      </c>
      <c r="Q7803">
        <v>78599000</v>
      </c>
      <c r="R7803">
        <v>0.49</v>
      </c>
      <c r="S7803">
        <v>31.414999999999999</v>
      </c>
      <c r="T7803">
        <v>7.3230000000000004</v>
      </c>
      <c r="U7803">
        <v>17.384799999999991</v>
      </c>
      <c r="V7803">
        <v>2.4678943074520201</v>
      </c>
      <c r="AC7803">
        <v>46.26</v>
      </c>
      <c r="AD7803">
        <v>45.07</v>
      </c>
      <c r="AH7803" s="85">
        <f>IF(AND(M7803&lt;Variables!$G$6,M7803&gt;Variables!$G$5),0,1)</f>
        <v>1</v>
      </c>
      <c r="AI7803" s="85">
        <f t="shared" si="661"/>
        <v>0</v>
      </c>
      <c r="AJ7803" s="85">
        <f>IF(I7803&gt;Variables!$G$7,0,1)</f>
        <v>1</v>
      </c>
      <c r="AK7803" s="85">
        <f>IF(F7803&gt;Variables!$G$8,0,1)</f>
        <v>1</v>
      </c>
      <c r="AL7803" s="85">
        <f>IF(G7803&gt;Variables!$G$9,0,1)</f>
        <v>1</v>
      </c>
      <c r="AM7803" s="85">
        <f>IF(AND(K7803&gt;Variables!$G$10,K7803&lt;Variables!$G$11),0,1)</f>
        <v>0</v>
      </c>
      <c r="AN7803" s="103">
        <f>IF(H7803&lt;Variables!$G$13,1,0)</f>
        <v>0</v>
      </c>
      <c r="AO7803" s="101">
        <f>IF(R7803&lt;Variables!$G$12,0,1)</f>
        <v>0</v>
      </c>
      <c r="AP7803" s="86">
        <f t="shared" si="662"/>
        <v>1</v>
      </c>
      <c r="AR7803">
        <v>0</v>
      </c>
      <c r="AS7803">
        <v>1</v>
      </c>
      <c r="AT7803">
        <v>0</v>
      </c>
      <c r="AU7803">
        <v>0</v>
      </c>
      <c r="BA7803">
        <v>0.57999999999999996</v>
      </c>
    </row>
    <row r="7804" spans="3:53" ht="12.75" x14ac:dyDescent="0.2">
      <c r="C7804" t="s">
        <v>1148</v>
      </c>
      <c r="D7804" t="s">
        <v>624</v>
      </c>
      <c r="E7804">
        <v>0.02</v>
      </c>
      <c r="F7804">
        <v>11.8</v>
      </c>
      <c r="G7804">
        <v>18.38</v>
      </c>
      <c r="H7804">
        <v>-99999</v>
      </c>
      <c r="I7804">
        <v>-64.798000000000002</v>
      </c>
      <c r="J7804" t="s">
        <v>78</v>
      </c>
      <c r="K7804">
        <v>52.47</v>
      </c>
      <c r="L7804">
        <v>1.8874999999999999E-2</v>
      </c>
      <c r="M7804">
        <v>0.66225165562913968</v>
      </c>
      <c r="N7804">
        <v>1.8800000000000001E-2</v>
      </c>
      <c r="O7804">
        <v>1.063829787234017</v>
      </c>
      <c r="P7804">
        <v>8438000</v>
      </c>
      <c r="Q7804">
        <v>8096999.9999999991</v>
      </c>
      <c r="R7804">
        <v>1.04</v>
      </c>
      <c r="S7804">
        <v>31.414999999999999</v>
      </c>
      <c r="T7804">
        <v>7.3230000000000004</v>
      </c>
      <c r="U7804">
        <v>17.384799999999991</v>
      </c>
      <c r="V7804">
        <v>2.370646577483444</v>
      </c>
      <c r="AC7804">
        <v>2.8000000000000001E-2</v>
      </c>
      <c r="AD7804">
        <v>1.8800000000000001E-2</v>
      </c>
      <c r="AH7804" s="85">
        <f>IF(AND(M7804&lt;Variables!$G$6,M7804&gt;Variables!$G$5),0,1)</f>
        <v>1</v>
      </c>
      <c r="AI7804" s="85">
        <f t="shared" si="661"/>
        <v>0</v>
      </c>
      <c r="AJ7804" s="85">
        <f>IF(I7804&gt;Variables!$G$7,0,1)</f>
        <v>1</v>
      </c>
      <c r="AK7804" s="85">
        <f>IF(F7804&gt;Variables!$G$8,0,1)</f>
        <v>0</v>
      </c>
      <c r="AL7804" s="85">
        <f>IF(G7804&gt;Variables!$G$9,0,1)</f>
        <v>0</v>
      </c>
      <c r="AM7804" s="85">
        <f>IF(AND(K7804&gt;Variables!$G$10,K7804&lt;Variables!$G$11),0,1)</f>
        <v>0</v>
      </c>
      <c r="AN7804" s="103">
        <f>IF(H7804&lt;Variables!$G$13,1,0)</f>
        <v>1</v>
      </c>
      <c r="AO7804" s="101">
        <f>IF(R7804&lt;Variables!$G$12,0,1)</f>
        <v>0</v>
      </c>
      <c r="AP7804" s="86">
        <f t="shared" si="662"/>
        <v>1</v>
      </c>
      <c r="AR7804">
        <v>1</v>
      </c>
      <c r="AS7804">
        <v>0</v>
      </c>
      <c r="AT7804">
        <v>0</v>
      </c>
      <c r="AU7804">
        <v>0</v>
      </c>
      <c r="BA7804">
        <v>2</v>
      </c>
    </row>
    <row r="7805" spans="3:53" ht="12.75" x14ac:dyDescent="0.2">
      <c r="C7805" t="s">
        <v>1148</v>
      </c>
      <c r="D7805" t="s">
        <v>1070</v>
      </c>
      <c r="E7805">
        <v>3.56</v>
      </c>
      <c r="F7805">
        <v>21.16</v>
      </c>
      <c r="G7805">
        <v>28.21</v>
      </c>
      <c r="H7805">
        <v>174.75</v>
      </c>
      <c r="I7805">
        <v>-13.967000000000001</v>
      </c>
      <c r="J7805" t="s">
        <v>78</v>
      </c>
      <c r="K7805">
        <v>59.05</v>
      </c>
      <c r="L7805">
        <v>3.5517699999999999</v>
      </c>
      <c r="M7805">
        <v>1.07636474208634</v>
      </c>
      <c r="N7805">
        <v>3.4854500000000002</v>
      </c>
      <c r="O7805">
        <v>2.9996126755512109</v>
      </c>
      <c r="P7805">
        <v>7030000</v>
      </c>
      <c r="Q7805">
        <v>579670</v>
      </c>
      <c r="R7805">
        <v>12.13</v>
      </c>
      <c r="S7805">
        <v>31.414999999999999</v>
      </c>
      <c r="T7805">
        <v>7.3230000000000004</v>
      </c>
      <c r="U7805">
        <v>17.384799999999991</v>
      </c>
      <c r="V7805">
        <v>2.40464021726069</v>
      </c>
      <c r="AC7805">
        <v>3.79</v>
      </c>
      <c r="AD7805">
        <v>3.31</v>
      </c>
      <c r="AH7805" s="85">
        <f>IF(AND(M7805&lt;Variables!$G$6,M7805&gt;Variables!$G$5),0,1)</f>
        <v>1</v>
      </c>
      <c r="AI7805" s="85">
        <f t="shared" si="661"/>
        <v>0</v>
      </c>
      <c r="AJ7805" s="85">
        <f>IF(I7805&gt;Variables!$G$7,0,1)</f>
        <v>1</v>
      </c>
      <c r="AK7805" s="85">
        <f>IF(F7805&gt;Variables!$G$8,0,1)</f>
        <v>0</v>
      </c>
      <c r="AL7805" s="85">
        <f>IF(G7805&gt;Variables!$G$9,0,1)</f>
        <v>0</v>
      </c>
      <c r="AM7805" s="85">
        <f>IF(AND(K7805&gt;Variables!$G$10,K7805&lt;Variables!$G$11),0,1)</f>
        <v>0</v>
      </c>
      <c r="AN7805" s="103">
        <f>IF(H7805&lt;Variables!$G$13,1,0)</f>
        <v>1</v>
      </c>
      <c r="AO7805" s="101">
        <f>IF(R7805&lt;Variables!$G$12,0,1)</f>
        <v>1</v>
      </c>
      <c r="AP7805" s="86">
        <f t="shared" si="662"/>
        <v>1</v>
      </c>
      <c r="AR7805">
        <v>0</v>
      </c>
      <c r="AS7805">
        <v>0</v>
      </c>
      <c r="AT7805">
        <v>1</v>
      </c>
      <c r="AU7805">
        <v>0</v>
      </c>
      <c r="BA7805">
        <v>-2.25</v>
      </c>
    </row>
    <row r="7806" spans="3:53" ht="12.75" x14ac:dyDescent="0.2">
      <c r="C7806" t="s">
        <v>1148</v>
      </c>
      <c r="D7806" t="s">
        <v>186</v>
      </c>
      <c r="E7806">
        <v>27.92</v>
      </c>
      <c r="F7806">
        <v>9.4499999999999993</v>
      </c>
      <c r="G7806">
        <v>7.23</v>
      </c>
      <c r="H7806">
        <v>3440</v>
      </c>
      <c r="I7806">
        <v>30.693000000000001</v>
      </c>
      <c r="J7806" t="s">
        <v>78</v>
      </c>
      <c r="K7806">
        <v>61.84</v>
      </c>
      <c r="L7806">
        <v>27.60735</v>
      </c>
      <c r="M7806">
        <v>0.98759931684857527</v>
      </c>
      <c r="N7806">
        <v>27.472480000000001</v>
      </c>
      <c r="O7806">
        <v>1.4833753632726081</v>
      </c>
      <c r="P7806">
        <v>5363000</v>
      </c>
      <c r="Q7806">
        <v>9239000</v>
      </c>
      <c r="R7806">
        <v>0.57999999999999996</v>
      </c>
      <c r="S7806">
        <v>31.414999999999999</v>
      </c>
      <c r="T7806">
        <v>7.3230000000000004</v>
      </c>
      <c r="U7806">
        <v>17.384799999999991</v>
      </c>
      <c r="V7806">
        <v>2.4302149257295622</v>
      </c>
      <c r="AC7806">
        <v>28.75</v>
      </c>
      <c r="AD7806">
        <v>27.4</v>
      </c>
      <c r="AH7806" s="85">
        <f>IF(AND(M7806&lt;Variables!$G$6,M7806&gt;Variables!$G$5),0,1)</f>
        <v>1</v>
      </c>
      <c r="AI7806" s="85">
        <f t="shared" si="661"/>
        <v>0</v>
      </c>
      <c r="AJ7806" s="85">
        <f>IF(I7806&gt;Variables!$G$7,0,1)</f>
        <v>0</v>
      </c>
      <c r="AK7806" s="85">
        <f>IF(F7806&gt;Variables!$G$8,0,1)</f>
        <v>0</v>
      </c>
      <c r="AL7806" s="85">
        <f>IF(G7806&gt;Variables!$G$9,0,1)</f>
        <v>1</v>
      </c>
      <c r="AM7806" s="85">
        <f>IF(AND(K7806&gt;Variables!$G$10,K7806&lt;Variables!$G$11),0,1)</f>
        <v>0</v>
      </c>
      <c r="AN7806" s="103">
        <f>IF(H7806&lt;Variables!$G$13,1,0)</f>
        <v>0</v>
      </c>
      <c r="AO7806" s="101">
        <f>IF(R7806&lt;Variables!$G$12,0,1)</f>
        <v>0</v>
      </c>
      <c r="AP7806" s="86">
        <f t="shared" si="662"/>
        <v>1</v>
      </c>
      <c r="AR7806">
        <v>1</v>
      </c>
      <c r="AS7806">
        <v>0</v>
      </c>
      <c r="AT7806">
        <v>0</v>
      </c>
      <c r="AU7806">
        <v>0</v>
      </c>
      <c r="BA7806">
        <v>2</v>
      </c>
    </row>
    <row r="7807" spans="3:53" ht="12.75" x14ac:dyDescent="0.2">
      <c r="C7807" t="s">
        <v>1148</v>
      </c>
      <c r="D7807" t="s">
        <v>1134</v>
      </c>
      <c r="E7807">
        <v>10.86</v>
      </c>
      <c r="F7807">
        <v>7.13</v>
      </c>
      <c r="G7807">
        <v>7.75</v>
      </c>
      <c r="H7807">
        <v>5330</v>
      </c>
      <c r="I7807">
        <v>1.82</v>
      </c>
      <c r="J7807" t="s">
        <v>78</v>
      </c>
      <c r="K7807">
        <v>69.58</v>
      </c>
      <c r="L7807">
        <v>10.80350588235294</v>
      </c>
      <c r="M7807">
        <v>0.43036138595532558</v>
      </c>
      <c r="N7807">
        <v>10.743473913043481</v>
      </c>
      <c r="O7807">
        <v>0.99154228714783743</v>
      </c>
      <c r="P7807">
        <v>1135000</v>
      </c>
      <c r="Q7807">
        <v>2447000</v>
      </c>
      <c r="R7807">
        <v>0.46</v>
      </c>
      <c r="S7807">
        <v>31.414999999999999</v>
      </c>
      <c r="T7807">
        <v>7.3230000000000004</v>
      </c>
      <c r="U7807">
        <v>17.384799999999991</v>
      </c>
      <c r="V7807">
        <v>2.5343237414590898</v>
      </c>
      <c r="AC7807">
        <v>11.75</v>
      </c>
      <c r="AD7807">
        <v>10.63</v>
      </c>
      <c r="AH7807" s="85">
        <f>IF(AND(M7807&lt;Variables!$G$6,M7807&gt;Variables!$G$5),0,1)</f>
        <v>1</v>
      </c>
      <c r="AI7807" s="85">
        <f t="shared" si="661"/>
        <v>0</v>
      </c>
      <c r="AJ7807" s="85">
        <f>IF(I7807&gt;Variables!$G$7,0,1)</f>
        <v>0</v>
      </c>
      <c r="AK7807" s="85">
        <f>IF(F7807&gt;Variables!$G$8,0,1)</f>
        <v>1</v>
      </c>
      <c r="AL7807" s="85">
        <f>IF(G7807&gt;Variables!$G$9,0,1)</f>
        <v>1</v>
      </c>
      <c r="AM7807" s="85">
        <f>IF(AND(K7807&gt;Variables!$G$10,K7807&lt;Variables!$G$11),0,1)</f>
        <v>0</v>
      </c>
      <c r="AN7807" s="103">
        <f>IF(H7807&lt;Variables!$G$13,1,0)</f>
        <v>0</v>
      </c>
      <c r="AO7807" s="101">
        <f>IF(R7807&lt;Variables!$G$12,0,1)</f>
        <v>0</v>
      </c>
      <c r="AP7807" s="86">
        <f t="shared" si="662"/>
        <v>1</v>
      </c>
      <c r="AR7807">
        <v>0</v>
      </c>
      <c r="AS7807">
        <v>0</v>
      </c>
      <c r="AT7807">
        <v>1</v>
      </c>
      <c r="AU7807">
        <v>0</v>
      </c>
      <c r="BA7807">
        <v>-1.1499999999999999</v>
      </c>
    </row>
    <row r="7808" spans="3:53" ht="12.75" x14ac:dyDescent="0.2">
      <c r="C7808" t="s">
        <v>1148</v>
      </c>
      <c r="D7808" t="s">
        <v>255</v>
      </c>
      <c r="E7808">
        <v>9.02</v>
      </c>
      <c r="F7808">
        <v>24.27</v>
      </c>
      <c r="G7808">
        <v>19.52</v>
      </c>
      <c r="H7808">
        <v>902.13</v>
      </c>
      <c r="I7808">
        <v>18.614000000000001</v>
      </c>
      <c r="J7808" t="s">
        <v>78</v>
      </c>
      <c r="K7808">
        <v>49.32</v>
      </c>
      <c r="L7808">
        <v>8.8935100000000009</v>
      </c>
      <c r="M7808">
        <v>1.1973900068701679</v>
      </c>
      <c r="N7808">
        <v>9.2341859999999993</v>
      </c>
      <c r="O7808">
        <v>-2.5360762713681462</v>
      </c>
      <c r="P7808">
        <v>72120000</v>
      </c>
      <c r="Q7808">
        <v>6960000</v>
      </c>
      <c r="R7808">
        <v>10.36</v>
      </c>
      <c r="S7808">
        <v>31.414999999999999</v>
      </c>
      <c r="T7808">
        <v>7.3230000000000004</v>
      </c>
      <c r="U7808">
        <v>17.384799999999991</v>
      </c>
      <c r="V7808">
        <v>2.3311745422124681</v>
      </c>
      <c r="AC7808">
        <v>9.2799999999999994</v>
      </c>
      <c r="AD7808">
        <v>8.33</v>
      </c>
      <c r="AH7808" s="85">
        <f>IF(AND(M7808&lt;Variables!$G$6,M7808&gt;Variables!$G$5),0,1)</f>
        <v>1</v>
      </c>
      <c r="AI7808" s="85">
        <f t="shared" si="661"/>
        <v>1</v>
      </c>
      <c r="AJ7808" s="85">
        <f>IF(I7808&gt;Variables!$G$7,0,1)</f>
        <v>0</v>
      </c>
      <c r="AK7808" s="85">
        <f>IF(F7808&gt;Variables!$G$8,0,1)</f>
        <v>0</v>
      </c>
      <c r="AL7808" s="85">
        <f>IF(G7808&gt;Variables!$G$9,0,1)</f>
        <v>0</v>
      </c>
      <c r="AM7808" s="85">
        <f>IF(AND(K7808&gt;Variables!$G$10,K7808&lt;Variables!$G$11),0,1)</f>
        <v>1</v>
      </c>
      <c r="AN7808" s="103">
        <f>IF(H7808&lt;Variables!$G$13,1,0)</f>
        <v>1</v>
      </c>
      <c r="AO7808" s="101">
        <f>IF(R7808&lt;Variables!$G$12,0,1)</f>
        <v>1</v>
      </c>
      <c r="AP7808" s="86">
        <f t="shared" si="662"/>
        <v>1</v>
      </c>
      <c r="AR7808">
        <v>1</v>
      </c>
      <c r="AS7808">
        <v>0</v>
      </c>
      <c r="AT7808">
        <v>0</v>
      </c>
      <c r="AU7808">
        <v>0</v>
      </c>
      <c r="BA7808">
        <v>2</v>
      </c>
    </row>
    <row r="7809" spans="3:53" ht="12.75" x14ac:dyDescent="0.2">
      <c r="C7809" t="s">
        <v>1149</v>
      </c>
      <c r="D7809" t="s">
        <v>1109</v>
      </c>
      <c r="E7809">
        <v>25.23</v>
      </c>
      <c r="F7809">
        <v>7.55</v>
      </c>
      <c r="G7809">
        <v>0.8</v>
      </c>
      <c r="H7809">
        <v>-99999</v>
      </c>
      <c r="I7809">
        <v>7.1849999999999996</v>
      </c>
      <c r="J7809" t="s">
        <v>78</v>
      </c>
      <c r="K7809">
        <v>-99999</v>
      </c>
      <c r="L7809">
        <v>-99999</v>
      </c>
      <c r="M7809">
        <v>-99999</v>
      </c>
      <c r="N7809">
        <v>-99999</v>
      </c>
      <c r="O7809">
        <v>-99999</v>
      </c>
      <c r="P7809">
        <v>71640</v>
      </c>
      <c r="Q7809">
        <v>304</v>
      </c>
      <c r="R7809">
        <v>235.66</v>
      </c>
      <c r="S7809">
        <v>32.107999999999997</v>
      </c>
      <c r="T7809">
        <v>7.2810000000000006</v>
      </c>
      <c r="U7809">
        <v>17.745200000000001</v>
      </c>
      <c r="V7809">
        <v>-99999</v>
      </c>
      <c r="AC7809">
        <v>25.23</v>
      </c>
      <c r="AD7809">
        <v>25.23</v>
      </c>
      <c r="AH7809" s="85">
        <f>IF(AND(M7809&lt;Variables!$G$6,M7809&gt;Variables!$G$5),0,1)</f>
        <v>1</v>
      </c>
      <c r="AI7809" s="85">
        <f t="shared" si="661"/>
        <v>1</v>
      </c>
      <c r="AJ7809" s="85">
        <f>IF(I7809&gt;Variables!$G$7,0,1)</f>
        <v>0</v>
      </c>
      <c r="AK7809" s="85">
        <f>IF(F7809&gt;Variables!$G$8,0,1)</f>
        <v>1</v>
      </c>
      <c r="AL7809" s="85">
        <f>IF(G7809&gt;Variables!$G$9,0,1)</f>
        <v>1</v>
      </c>
      <c r="AM7809" s="85">
        <f>IF(AND(K7809&gt;Variables!$G$10,K7809&lt;Variables!$G$11),0,1)</f>
        <v>1</v>
      </c>
      <c r="AN7809" s="103">
        <f>IF(H7809&lt;Variables!$G$13,1,0)</f>
        <v>1</v>
      </c>
      <c r="AO7809" s="101">
        <f>IF(R7809&lt;Variables!$G$12,0,1)</f>
        <v>1</v>
      </c>
      <c r="AP7809" s="86">
        <f t="shared" si="662"/>
        <v>1</v>
      </c>
      <c r="AR7809">
        <v>0</v>
      </c>
      <c r="AS7809">
        <v>0</v>
      </c>
      <c r="AT7809">
        <v>0</v>
      </c>
      <c r="AU7809">
        <v>0</v>
      </c>
      <c r="BA7809">
        <v>0</v>
      </c>
    </row>
    <row r="7810" spans="3:53" ht="12.75" x14ac:dyDescent="0.2">
      <c r="C7810" t="s">
        <v>1149</v>
      </c>
      <c r="D7810" t="s">
        <v>880</v>
      </c>
      <c r="E7810">
        <v>47.82</v>
      </c>
      <c r="F7810">
        <v>8.8699999999999992</v>
      </c>
      <c r="G7810">
        <v>2.67</v>
      </c>
      <c r="H7810">
        <v>6210</v>
      </c>
      <c r="I7810">
        <v>71170.929999999993</v>
      </c>
      <c r="J7810" t="s">
        <v>78</v>
      </c>
      <c r="K7810">
        <v>64.69</v>
      </c>
      <c r="L7810">
        <v>46.884068421052632</v>
      </c>
      <c r="M7810">
        <v>1.6550005259333329</v>
      </c>
      <c r="N7810">
        <v>47.141846938775508</v>
      </c>
      <c r="O7810">
        <v>1.099136107029131</v>
      </c>
      <c r="P7810">
        <v>1254000</v>
      </c>
      <c r="Q7810">
        <v>1262000</v>
      </c>
      <c r="R7810">
        <v>0.99</v>
      </c>
      <c r="S7810">
        <v>32.107999999999997</v>
      </c>
      <c r="T7810">
        <v>7.2810000000000006</v>
      </c>
      <c r="U7810">
        <v>17.745200000000001</v>
      </c>
      <c r="V7810">
        <v>2.4059454524131589</v>
      </c>
      <c r="AC7810">
        <v>49.145000000000003</v>
      </c>
      <c r="AD7810">
        <v>45.11</v>
      </c>
      <c r="AH7810" s="85">
        <f>IF(AND(M7810&lt;Variables!$G$6,M7810&gt;Variables!$G$5),0,1)</f>
        <v>1</v>
      </c>
      <c r="AI7810" s="85">
        <f t="shared" si="661"/>
        <v>1</v>
      </c>
      <c r="AJ7810" s="85">
        <f>IF(I7810&gt;Variables!$G$7,0,1)</f>
        <v>0</v>
      </c>
      <c r="AK7810" s="85">
        <f>IF(F7810&gt;Variables!$G$8,0,1)</f>
        <v>1</v>
      </c>
      <c r="AL7810" s="85">
        <f>IF(G7810&gt;Variables!$G$9,0,1)</f>
        <v>1</v>
      </c>
      <c r="AM7810" s="85">
        <f>IF(AND(K7810&gt;Variables!$G$10,K7810&lt;Variables!$G$11),0,1)</f>
        <v>0</v>
      </c>
      <c r="AN7810" s="103">
        <f>IF(H7810&lt;Variables!$G$13,1,0)</f>
        <v>0</v>
      </c>
      <c r="AO7810" s="101">
        <f>IF(R7810&lt;Variables!$G$12,0,1)</f>
        <v>0</v>
      </c>
      <c r="AP7810" s="86">
        <f t="shared" si="662"/>
        <v>1</v>
      </c>
      <c r="AR7810">
        <v>1</v>
      </c>
      <c r="AS7810">
        <v>0</v>
      </c>
      <c r="AT7810">
        <v>0</v>
      </c>
      <c r="AU7810">
        <v>0</v>
      </c>
      <c r="BA7810">
        <v>2</v>
      </c>
    </row>
    <row r="7811" spans="3:53" ht="12.75" x14ac:dyDescent="0.2">
      <c r="C7811" t="s">
        <v>1149</v>
      </c>
      <c r="D7811" t="s">
        <v>1123</v>
      </c>
      <c r="E7811">
        <v>4.75</v>
      </c>
      <c r="F7811">
        <v>9.6999999999999993</v>
      </c>
      <c r="G7811">
        <v>-2.66</v>
      </c>
      <c r="H7811">
        <v>-99999</v>
      </c>
      <c r="I7811">
        <v>-2E-3</v>
      </c>
      <c r="J7811" t="s">
        <v>78</v>
      </c>
      <c r="K7811">
        <v>-99999</v>
      </c>
      <c r="L7811">
        <v>-99999</v>
      </c>
      <c r="M7811">
        <v>-99999</v>
      </c>
      <c r="N7811">
        <v>4.75</v>
      </c>
      <c r="O7811">
        <v>0</v>
      </c>
      <c r="P7811">
        <v>1612000</v>
      </c>
      <c r="Q7811">
        <v>429</v>
      </c>
      <c r="R7811">
        <v>3757.58</v>
      </c>
      <c r="S7811">
        <v>32.107999999999997</v>
      </c>
      <c r="T7811">
        <v>7.2810000000000006</v>
      </c>
      <c r="U7811">
        <v>17.745200000000001</v>
      </c>
      <c r="V7811">
        <v>-99999</v>
      </c>
      <c r="AC7811">
        <v>4.75</v>
      </c>
      <c r="AD7811">
        <v>4.5999999999999996</v>
      </c>
      <c r="AH7811" s="85">
        <f>IF(AND(M7811&lt;Variables!$G$6,M7811&gt;Variables!$G$5),0,1)</f>
        <v>1</v>
      </c>
      <c r="AI7811" s="85">
        <f t="shared" si="661"/>
        <v>1</v>
      </c>
      <c r="AJ7811" s="85">
        <f>IF(I7811&gt;Variables!$G$7,0,1)</f>
        <v>1</v>
      </c>
      <c r="AK7811" s="85">
        <f>IF(F7811&gt;Variables!$G$8,0,1)</f>
        <v>0</v>
      </c>
      <c r="AL7811" s="85">
        <f>IF(G7811&gt;Variables!$G$9,0,1)</f>
        <v>1</v>
      </c>
      <c r="AM7811" s="85">
        <f>IF(AND(K7811&gt;Variables!$G$10,K7811&lt;Variables!$G$11),0,1)</f>
        <v>1</v>
      </c>
      <c r="AN7811" s="103">
        <f>IF(H7811&lt;Variables!$G$13,1,0)</f>
        <v>1</v>
      </c>
      <c r="AO7811" s="101">
        <f>IF(R7811&lt;Variables!$G$12,0,1)</f>
        <v>1</v>
      </c>
      <c r="AP7811" s="86">
        <f t="shared" si="662"/>
        <v>1</v>
      </c>
      <c r="AR7811">
        <v>0</v>
      </c>
      <c r="AS7811">
        <v>0</v>
      </c>
      <c r="AT7811">
        <v>1</v>
      </c>
      <c r="AU7811">
        <v>0</v>
      </c>
      <c r="BA7811">
        <v>-2.25</v>
      </c>
    </row>
    <row r="7812" spans="3:53" ht="12.75" x14ac:dyDescent="0.2">
      <c r="C7812" t="s">
        <v>1149</v>
      </c>
      <c r="D7812" t="s">
        <v>1132</v>
      </c>
      <c r="E7812">
        <v>3.1</v>
      </c>
      <c r="F7812">
        <v>23.29</v>
      </c>
      <c r="G7812">
        <v>18.010000000000002</v>
      </c>
      <c r="H7812">
        <v>144.41999999999999</v>
      </c>
      <c r="I7812">
        <v>-79.954999999999998</v>
      </c>
      <c r="J7812" t="s">
        <v>78</v>
      </c>
      <c r="K7812">
        <v>38.92</v>
      </c>
      <c r="L7812">
        <v>3.1723399999999988</v>
      </c>
      <c r="M7812">
        <v>-2.9107850986968371</v>
      </c>
      <c r="N7812">
        <v>3.1635439999999999</v>
      </c>
      <c r="O7812">
        <v>-2.6408357209509279</v>
      </c>
      <c r="P7812">
        <v>12870000</v>
      </c>
      <c r="Q7812">
        <v>1620000</v>
      </c>
      <c r="R7812">
        <v>7.94</v>
      </c>
      <c r="S7812">
        <v>32.107999999999997</v>
      </c>
      <c r="T7812">
        <v>7.2810000000000006</v>
      </c>
      <c r="U7812">
        <v>17.745200000000001</v>
      </c>
      <c r="V7812">
        <v>2.2347492837615142</v>
      </c>
      <c r="AC7812">
        <v>3.3</v>
      </c>
      <c r="AD7812">
        <v>2.82</v>
      </c>
      <c r="AH7812" s="85">
        <f>IF(AND(M7812&lt;Variables!$G$6,M7812&gt;Variables!$G$5),0,1)</f>
        <v>0</v>
      </c>
      <c r="AI7812" s="85">
        <f t="shared" si="661"/>
        <v>0</v>
      </c>
      <c r="AJ7812" s="85">
        <f>IF(I7812&gt;Variables!$G$7,0,1)</f>
        <v>1</v>
      </c>
      <c r="AK7812" s="85">
        <f>IF(F7812&gt;Variables!$G$8,0,1)</f>
        <v>0</v>
      </c>
      <c r="AL7812" s="85">
        <f>IF(G7812&gt;Variables!$G$9,0,1)</f>
        <v>0</v>
      </c>
      <c r="AM7812" s="85">
        <f>IF(AND(K7812&gt;Variables!$G$10,K7812&lt;Variables!$G$11),0,1)</f>
        <v>1</v>
      </c>
      <c r="AN7812" s="103">
        <f>IF(H7812&lt;Variables!$G$13,1,0)</f>
        <v>1</v>
      </c>
      <c r="AO7812" s="101">
        <f>IF(R7812&lt;Variables!$G$12,0,1)</f>
        <v>1</v>
      </c>
      <c r="AP7812" s="86">
        <f t="shared" si="662"/>
        <v>1</v>
      </c>
      <c r="AR7812">
        <v>1</v>
      </c>
      <c r="AS7812">
        <v>0</v>
      </c>
      <c r="AT7812">
        <v>0</v>
      </c>
      <c r="AU7812">
        <v>0</v>
      </c>
      <c r="BA7812">
        <v>2</v>
      </c>
    </row>
    <row r="7813" spans="3:53" ht="12.75" x14ac:dyDescent="0.2">
      <c r="C7813" t="s">
        <v>1149</v>
      </c>
      <c r="D7813" t="s">
        <v>251</v>
      </c>
      <c r="E7813">
        <v>15.3</v>
      </c>
      <c r="F7813">
        <v>6.83</v>
      </c>
      <c r="G7813">
        <v>5</v>
      </c>
      <c r="H7813">
        <v>5810</v>
      </c>
      <c r="I7813">
        <v>18.835999999999999</v>
      </c>
      <c r="J7813" t="s">
        <v>78</v>
      </c>
      <c r="K7813">
        <v>53.2</v>
      </c>
      <c r="L7813">
        <v>15.2949</v>
      </c>
      <c r="M7813">
        <v>0.2288344480839912</v>
      </c>
      <c r="N7813">
        <v>15.215596</v>
      </c>
      <c r="O7813">
        <v>0.75122919930315202</v>
      </c>
      <c r="P7813">
        <v>86457000</v>
      </c>
      <c r="Q7813">
        <v>43496000</v>
      </c>
      <c r="R7813">
        <v>1.99</v>
      </c>
      <c r="S7813">
        <v>32.107999999999997</v>
      </c>
      <c r="T7813">
        <v>7.2810000000000006</v>
      </c>
      <c r="U7813">
        <v>17.745200000000001</v>
      </c>
      <c r="V7813">
        <v>2.3920875079144031</v>
      </c>
      <c r="AC7813">
        <v>15.62</v>
      </c>
      <c r="AD7813">
        <v>14.5</v>
      </c>
      <c r="AH7813" s="85">
        <f>IF(AND(M7813&lt;Variables!$G$6,M7813&gt;Variables!$G$5),0,1)</f>
        <v>1</v>
      </c>
      <c r="AI7813" s="85">
        <f t="shared" si="661"/>
        <v>0</v>
      </c>
      <c r="AJ7813" s="85">
        <f>IF(I7813&gt;Variables!$G$7,0,1)</f>
        <v>0</v>
      </c>
      <c r="AK7813" s="85">
        <f>IF(F7813&gt;Variables!$G$8,0,1)</f>
        <v>1</v>
      </c>
      <c r="AL7813" s="85">
        <f>IF(G7813&gt;Variables!$G$9,0,1)</f>
        <v>1</v>
      </c>
      <c r="AM7813" s="85">
        <f>IF(AND(K7813&gt;Variables!$G$10,K7813&lt;Variables!$G$11),0,1)</f>
        <v>0</v>
      </c>
      <c r="AN7813" s="103">
        <f>IF(H7813&lt;Variables!$G$13,1,0)</f>
        <v>0</v>
      </c>
      <c r="AO7813" s="101">
        <f>IF(R7813&lt;Variables!$G$12,0,1)</f>
        <v>0</v>
      </c>
      <c r="AP7813" s="86">
        <f t="shared" si="662"/>
        <v>1</v>
      </c>
      <c r="AR7813">
        <v>0</v>
      </c>
      <c r="AS7813">
        <v>0</v>
      </c>
      <c r="AT7813">
        <v>1</v>
      </c>
      <c r="AU7813">
        <v>0</v>
      </c>
      <c r="BA7813">
        <v>-2.25</v>
      </c>
    </row>
    <row r="7814" spans="3:53" ht="12.75" x14ac:dyDescent="0.2">
      <c r="C7814" t="s">
        <v>1149</v>
      </c>
      <c r="D7814" t="s">
        <v>1111</v>
      </c>
      <c r="E7814">
        <v>36.119999999999997</v>
      </c>
      <c r="F7814">
        <v>7.6</v>
      </c>
      <c r="G7814">
        <v>6.24</v>
      </c>
      <c r="H7814">
        <v>2530</v>
      </c>
      <c r="I7814">
        <v>69.933000000000007</v>
      </c>
      <c r="J7814" t="s">
        <v>78</v>
      </c>
      <c r="K7814">
        <v>47.44</v>
      </c>
      <c r="L7814">
        <v>36.150536842105268</v>
      </c>
      <c r="M7814">
        <v>-8.4471337835579918E-2</v>
      </c>
      <c r="N7814">
        <v>36.168118749999998</v>
      </c>
      <c r="O7814">
        <v>-0.1330418934216766</v>
      </c>
      <c r="P7814">
        <v>492654</v>
      </c>
      <c r="Q7814">
        <v>720581</v>
      </c>
      <c r="R7814">
        <v>0.68</v>
      </c>
      <c r="S7814">
        <v>32.107999999999997</v>
      </c>
      <c r="T7814">
        <v>7.2810000000000006</v>
      </c>
      <c r="U7814">
        <v>17.745200000000001</v>
      </c>
      <c r="V7814">
        <v>2.342050134531132</v>
      </c>
      <c r="AC7814">
        <v>37.44</v>
      </c>
      <c r="AD7814">
        <v>36.061399999999999</v>
      </c>
      <c r="AH7814" s="85">
        <f>IF(AND(M7814&lt;Variables!$G$6,M7814&gt;Variables!$G$5),0,1)</f>
        <v>1</v>
      </c>
      <c r="AI7814" s="85">
        <f t="shared" si="661"/>
        <v>1</v>
      </c>
      <c r="AJ7814" s="85">
        <f>IF(I7814&gt;Variables!$G$7,0,1)</f>
        <v>0</v>
      </c>
      <c r="AK7814" s="85">
        <f>IF(F7814&gt;Variables!$G$8,0,1)</f>
        <v>1</v>
      </c>
      <c r="AL7814" s="85">
        <f>IF(G7814&gt;Variables!$G$9,0,1)</f>
        <v>1</v>
      </c>
      <c r="AM7814" s="85">
        <f>IF(AND(K7814&gt;Variables!$G$10,K7814&lt;Variables!$G$11),0,1)</f>
        <v>1</v>
      </c>
      <c r="AN7814" s="103">
        <f>IF(H7814&lt;Variables!$G$13,1,0)</f>
        <v>0</v>
      </c>
      <c r="AO7814" s="101">
        <f>IF(R7814&lt;Variables!$G$12,0,1)</f>
        <v>0</v>
      </c>
      <c r="AP7814" s="86">
        <f t="shared" si="662"/>
        <v>1</v>
      </c>
      <c r="AR7814">
        <v>1</v>
      </c>
      <c r="AS7814">
        <v>0</v>
      </c>
      <c r="AT7814">
        <v>0</v>
      </c>
      <c r="AU7814">
        <v>0</v>
      </c>
      <c r="BA7814">
        <v>1.42</v>
      </c>
    </row>
    <row r="7815" spans="3:53" ht="12.75" x14ac:dyDescent="0.2">
      <c r="C7815" t="s">
        <v>1149</v>
      </c>
      <c r="D7815" t="s">
        <v>1134</v>
      </c>
      <c r="E7815">
        <v>10.8</v>
      </c>
      <c r="F7815">
        <v>7.38</v>
      </c>
      <c r="G7815">
        <v>7.25</v>
      </c>
      <c r="H7815">
        <v>5330</v>
      </c>
      <c r="I7815">
        <v>1.7869999999999999</v>
      </c>
      <c r="J7815" t="s">
        <v>78</v>
      </c>
      <c r="K7815">
        <v>50.67</v>
      </c>
      <c r="L7815">
        <v>10.825864705882349</v>
      </c>
      <c r="M7815">
        <v>-0.23891584261438389</v>
      </c>
      <c r="N7815">
        <v>10.75917826086957</v>
      </c>
      <c r="O7815">
        <v>0.37941316837272249</v>
      </c>
      <c r="P7815">
        <v>1166000</v>
      </c>
      <c r="Q7815">
        <v>2447000</v>
      </c>
      <c r="R7815">
        <v>0.48</v>
      </c>
      <c r="S7815">
        <v>32.107999999999997</v>
      </c>
      <c r="T7815">
        <v>7.2810000000000006</v>
      </c>
      <c r="U7815">
        <v>17.745200000000001</v>
      </c>
      <c r="V7815">
        <v>2.380615304506799</v>
      </c>
      <c r="AC7815">
        <v>11.75</v>
      </c>
      <c r="AD7815">
        <v>10.63</v>
      </c>
      <c r="AH7815" s="85">
        <f>IF(AND(M7815&lt;Variables!$G$6,M7815&gt;Variables!$G$5),0,1)</f>
        <v>1</v>
      </c>
      <c r="AI7815" s="85">
        <f t="shared" si="661"/>
        <v>0</v>
      </c>
      <c r="AJ7815" s="85">
        <f>IF(I7815&gt;Variables!$G$7,0,1)</f>
        <v>0</v>
      </c>
      <c r="AK7815" s="85">
        <f>IF(F7815&gt;Variables!$G$8,0,1)</f>
        <v>1</v>
      </c>
      <c r="AL7815" s="85">
        <f>IF(G7815&gt;Variables!$G$9,0,1)</f>
        <v>1</v>
      </c>
      <c r="AM7815" s="85">
        <f>IF(AND(K7815&gt;Variables!$G$10,K7815&lt;Variables!$G$11),0,1)</f>
        <v>0</v>
      </c>
      <c r="AN7815" s="103">
        <f>IF(H7815&lt;Variables!$G$13,1,0)</f>
        <v>0</v>
      </c>
      <c r="AO7815" s="101">
        <f>IF(R7815&lt;Variables!$G$12,0,1)</f>
        <v>0</v>
      </c>
      <c r="AP7815" s="86">
        <f t="shared" si="662"/>
        <v>1</v>
      </c>
      <c r="AR7815">
        <v>0</v>
      </c>
      <c r="AS7815">
        <v>0</v>
      </c>
      <c r="AT7815">
        <v>1</v>
      </c>
      <c r="AU7815">
        <v>0</v>
      </c>
      <c r="BA7815">
        <v>-0.71</v>
      </c>
    </row>
    <row r="7816" spans="3:53" ht="12.75" x14ac:dyDescent="0.2">
      <c r="C7816" t="s">
        <v>1149</v>
      </c>
      <c r="D7816" t="s">
        <v>1104</v>
      </c>
      <c r="E7816">
        <v>15.69</v>
      </c>
      <c r="F7816">
        <v>73.23</v>
      </c>
      <c r="G7816">
        <v>9.73</v>
      </c>
      <c r="H7816">
        <v>137.5</v>
      </c>
      <c r="I7816">
        <v>-59.225999999999999</v>
      </c>
      <c r="J7816" t="s">
        <v>78</v>
      </c>
      <c r="K7816">
        <v>59.12</v>
      </c>
      <c r="L7816">
        <v>15.362500000000001</v>
      </c>
      <c r="M7816">
        <v>2.567290480065088</v>
      </c>
      <c r="N7816">
        <v>15.574724</v>
      </c>
      <c r="O7816">
        <v>1.1696900696282131</v>
      </c>
      <c r="P7816">
        <v>103484000</v>
      </c>
      <c r="Q7816">
        <v>644601</v>
      </c>
      <c r="R7816">
        <v>160.54</v>
      </c>
      <c r="S7816">
        <v>32.107999999999997</v>
      </c>
      <c r="T7816">
        <v>7.2810000000000006</v>
      </c>
      <c r="U7816">
        <v>17.745200000000001</v>
      </c>
      <c r="V7816">
        <v>2.3271149131716848</v>
      </c>
      <c r="AC7816">
        <v>15.95</v>
      </c>
      <c r="AD7816">
        <v>13.6</v>
      </c>
      <c r="AH7816" s="85">
        <f>IF(AND(M7816&lt;Variables!$G$6,M7816&gt;Variables!$G$5),0,1)</f>
        <v>1</v>
      </c>
      <c r="AI7816" s="85">
        <f t="shared" si="661"/>
        <v>1</v>
      </c>
      <c r="AJ7816" s="85">
        <f>IF(I7816&gt;Variables!$G$7,0,1)</f>
        <v>1</v>
      </c>
      <c r="AK7816" s="85">
        <f>IF(F7816&gt;Variables!$G$8,0,1)</f>
        <v>0</v>
      </c>
      <c r="AL7816" s="85">
        <f>IF(G7816&gt;Variables!$G$9,0,1)</f>
        <v>1</v>
      </c>
      <c r="AM7816" s="85">
        <f>IF(AND(K7816&gt;Variables!$G$10,K7816&lt;Variables!$G$11),0,1)</f>
        <v>0</v>
      </c>
      <c r="AN7816" s="103">
        <f>IF(H7816&lt;Variables!$G$13,1,0)</f>
        <v>1</v>
      </c>
      <c r="AO7816" s="101">
        <f>IF(R7816&lt;Variables!$G$12,0,1)</f>
        <v>1</v>
      </c>
      <c r="AP7816" s="86">
        <f t="shared" si="662"/>
        <v>1</v>
      </c>
      <c r="AR7816">
        <v>0</v>
      </c>
      <c r="AS7816">
        <v>0</v>
      </c>
      <c r="AT7816">
        <v>1</v>
      </c>
      <c r="AU7816">
        <v>0</v>
      </c>
      <c r="BA7816">
        <v>-2.25</v>
      </c>
    </row>
    <row r="7817" spans="3:53" ht="12.75" x14ac:dyDescent="0.2">
      <c r="C7817" t="s">
        <v>1149</v>
      </c>
      <c r="D7817" t="s">
        <v>1070</v>
      </c>
      <c r="E7817">
        <v>3.53</v>
      </c>
      <c r="F7817">
        <v>20.8</v>
      </c>
      <c r="G7817">
        <v>26.79</v>
      </c>
      <c r="H7817">
        <v>174.75</v>
      </c>
      <c r="I7817">
        <v>-14.432</v>
      </c>
      <c r="J7817" t="s">
        <v>78</v>
      </c>
      <c r="K7817">
        <v>52.94</v>
      </c>
      <c r="L7817">
        <v>3.5452849999999989</v>
      </c>
      <c r="M7817">
        <v>0.13299353930645669</v>
      </c>
      <c r="N7817">
        <v>3.5163440000000001</v>
      </c>
      <c r="O7817">
        <v>0.95713047415155306</v>
      </c>
      <c r="P7817">
        <v>7080000</v>
      </c>
      <c r="Q7817">
        <v>579670</v>
      </c>
      <c r="R7817">
        <v>12.21</v>
      </c>
      <c r="S7817">
        <v>32.107999999999997</v>
      </c>
      <c r="T7817">
        <v>7.2810000000000006</v>
      </c>
      <c r="U7817">
        <v>17.745200000000001</v>
      </c>
      <c r="V7817">
        <v>2.3928713570739721</v>
      </c>
      <c r="AC7817">
        <v>3.79</v>
      </c>
      <c r="AD7817">
        <v>3.31</v>
      </c>
      <c r="AH7817" s="85">
        <f>IF(AND(M7817&lt;Variables!$G$6,M7817&gt;Variables!$G$5),0,1)</f>
        <v>1</v>
      </c>
      <c r="AI7817" s="85">
        <f t="shared" si="661"/>
        <v>0</v>
      </c>
      <c r="AJ7817" s="85">
        <f>IF(I7817&gt;Variables!$G$7,0,1)</f>
        <v>1</v>
      </c>
      <c r="AK7817" s="85">
        <f>IF(F7817&gt;Variables!$G$8,0,1)</f>
        <v>0</v>
      </c>
      <c r="AL7817" s="85">
        <f>IF(G7817&gt;Variables!$G$9,0,1)</f>
        <v>0</v>
      </c>
      <c r="AM7817" s="85">
        <f>IF(AND(K7817&gt;Variables!$G$10,K7817&lt;Variables!$G$11),0,1)</f>
        <v>0</v>
      </c>
      <c r="AN7817" s="103">
        <f>IF(H7817&lt;Variables!$G$13,1,0)</f>
        <v>1</v>
      </c>
      <c r="AO7817" s="101">
        <f>IF(R7817&lt;Variables!$G$12,0,1)</f>
        <v>1</v>
      </c>
      <c r="AP7817" s="86">
        <f t="shared" si="662"/>
        <v>1</v>
      </c>
      <c r="AR7817">
        <v>0</v>
      </c>
      <c r="AS7817">
        <v>0</v>
      </c>
      <c r="AT7817">
        <v>1</v>
      </c>
      <c r="AU7817">
        <v>0</v>
      </c>
      <c r="BA7817">
        <v>-2.25</v>
      </c>
    </row>
    <row r="7818" spans="3:53" ht="12.75" x14ac:dyDescent="0.2">
      <c r="C7818" t="s">
        <v>1149</v>
      </c>
      <c r="D7818" t="s">
        <v>1126</v>
      </c>
      <c r="E7818">
        <v>41.19</v>
      </c>
      <c r="F7818">
        <v>6.67</v>
      </c>
      <c r="G7818">
        <v>5.87</v>
      </c>
      <c r="H7818">
        <v>30010</v>
      </c>
      <c r="I7818">
        <v>-1.2</v>
      </c>
      <c r="J7818" t="s">
        <v>78</v>
      </c>
      <c r="K7818">
        <v>52.23</v>
      </c>
      <c r="L7818">
        <v>41.193820000000002</v>
      </c>
      <c r="M7818">
        <v>-2.1410978637086939E-2</v>
      </c>
      <c r="N7818">
        <v>41.037667999999996</v>
      </c>
      <c r="O7818">
        <v>0.35901650161994048</v>
      </c>
      <c r="P7818">
        <v>9740000</v>
      </c>
      <c r="Q7818">
        <v>15397000</v>
      </c>
      <c r="R7818">
        <v>0.63</v>
      </c>
      <c r="S7818">
        <v>32.107999999999997</v>
      </c>
      <c r="T7818">
        <v>7.2810000000000006</v>
      </c>
      <c r="U7818">
        <v>17.745200000000001</v>
      </c>
      <c r="V7818">
        <v>2.3907973772856219</v>
      </c>
      <c r="AC7818">
        <v>41.77</v>
      </c>
      <c r="AD7818">
        <v>41.06</v>
      </c>
      <c r="AH7818" s="85">
        <f>IF(AND(M7818&lt;Variables!$G$6,M7818&gt;Variables!$G$5),0,1)</f>
        <v>1</v>
      </c>
      <c r="AI7818" s="85">
        <f t="shared" si="661"/>
        <v>0</v>
      </c>
      <c r="AJ7818" s="85">
        <f>IF(I7818&gt;Variables!$G$7,0,1)</f>
        <v>1</v>
      </c>
      <c r="AK7818" s="85">
        <f>IF(F7818&gt;Variables!$G$8,0,1)</f>
        <v>1</v>
      </c>
      <c r="AL7818" s="85">
        <f>IF(G7818&gt;Variables!$G$9,0,1)</f>
        <v>1</v>
      </c>
      <c r="AM7818" s="85">
        <f>IF(AND(K7818&gt;Variables!$G$10,K7818&lt;Variables!$G$11),0,1)</f>
        <v>0</v>
      </c>
      <c r="AN7818" s="103">
        <f>IF(H7818&lt;Variables!$G$13,1,0)</f>
        <v>0</v>
      </c>
      <c r="AO7818" s="101">
        <f>IF(R7818&lt;Variables!$G$12,0,1)</f>
        <v>0</v>
      </c>
      <c r="AP7818" s="86">
        <f t="shared" si="662"/>
        <v>1</v>
      </c>
      <c r="AR7818">
        <v>0</v>
      </c>
      <c r="AS7818">
        <v>1</v>
      </c>
      <c r="AT7818">
        <v>0</v>
      </c>
      <c r="AU7818">
        <v>0</v>
      </c>
      <c r="BA7818">
        <v>0.95</v>
      </c>
    </row>
    <row r="7819" spans="3:53" ht="12.75" x14ac:dyDescent="0.2">
      <c r="C7819" t="s">
        <v>1149</v>
      </c>
      <c r="D7819" t="s">
        <v>1107</v>
      </c>
      <c r="E7819">
        <v>3.48</v>
      </c>
      <c r="F7819">
        <v>23.47</v>
      </c>
      <c r="G7819">
        <v>-17.22</v>
      </c>
      <c r="H7819">
        <v>56.73</v>
      </c>
      <c r="I7819">
        <v>-76.575999999999993</v>
      </c>
      <c r="J7819" t="s">
        <v>76</v>
      </c>
      <c r="K7819">
        <v>49.8</v>
      </c>
      <c r="L7819">
        <v>3.440110526315789</v>
      </c>
      <c r="M7819">
        <v>0.578163798286776</v>
      </c>
      <c r="N7819">
        <v>3.5101428571428568</v>
      </c>
      <c r="O7819">
        <v>-1.4285132880224569</v>
      </c>
      <c r="P7819">
        <v>34760000</v>
      </c>
      <c r="Q7819">
        <v>1410000</v>
      </c>
      <c r="R7819">
        <v>24.65</v>
      </c>
      <c r="S7819">
        <v>32.107999999999997</v>
      </c>
      <c r="T7819">
        <v>7.2810000000000006</v>
      </c>
      <c r="U7819">
        <v>17.745200000000001</v>
      </c>
      <c r="V7819">
        <v>2.350229688654434</v>
      </c>
      <c r="AC7819">
        <v>3.49</v>
      </c>
      <c r="AD7819">
        <v>2.96</v>
      </c>
      <c r="AH7819" s="85">
        <f>IF(AND(M7819&lt;Variables!$G$6,M7819&gt;Variables!$G$5),0,1)</f>
        <v>1</v>
      </c>
      <c r="AI7819" s="85">
        <f t="shared" si="661"/>
        <v>1</v>
      </c>
      <c r="AJ7819" s="85">
        <f>IF(I7819&gt;Variables!$G$7,0,1)</f>
        <v>1</v>
      </c>
      <c r="AK7819" s="85">
        <f>IF(F7819&gt;Variables!$G$8,0,1)</f>
        <v>0</v>
      </c>
      <c r="AL7819" s="85">
        <f>IF(G7819&gt;Variables!$G$9,0,1)</f>
        <v>1</v>
      </c>
      <c r="AM7819" s="85">
        <f>IF(AND(K7819&gt;Variables!$G$10,K7819&lt;Variables!$G$11),0,1)</f>
        <v>1</v>
      </c>
      <c r="AN7819" s="103">
        <f>IF(H7819&lt;Variables!$G$13,1,0)</f>
        <v>1</v>
      </c>
      <c r="AO7819" s="101">
        <f>IF(R7819&lt;Variables!$G$12,0,1)</f>
        <v>1</v>
      </c>
      <c r="AP7819" s="86">
        <f t="shared" si="662"/>
        <v>0</v>
      </c>
      <c r="AR7819">
        <v>0</v>
      </c>
      <c r="AS7819">
        <v>0</v>
      </c>
      <c r="AT7819">
        <v>1</v>
      </c>
      <c r="AU7819">
        <v>0</v>
      </c>
      <c r="BA7819">
        <v>-2.25</v>
      </c>
    </row>
    <row r="7820" spans="3:53" ht="12.75" x14ac:dyDescent="0.2">
      <c r="C7820" t="s">
        <v>1149</v>
      </c>
      <c r="D7820" t="s">
        <v>488</v>
      </c>
      <c r="E7820">
        <v>25.4</v>
      </c>
      <c r="F7820">
        <v>7.23</v>
      </c>
      <c r="G7820">
        <v>1.48</v>
      </c>
      <c r="H7820">
        <v>4530</v>
      </c>
      <c r="I7820">
        <v>23.847999999999999</v>
      </c>
      <c r="J7820" t="s">
        <v>76</v>
      </c>
      <c r="K7820">
        <v>55.64</v>
      </c>
      <c r="L7820">
        <v>25.4055</v>
      </c>
      <c r="M7820">
        <v>1.7712700005918888E-2</v>
      </c>
      <c r="N7820">
        <v>25.29516000000001</v>
      </c>
      <c r="O7820">
        <v>0.4539998956321834</v>
      </c>
      <c r="P7820">
        <v>3261000</v>
      </c>
      <c r="Q7820">
        <v>375971</v>
      </c>
      <c r="R7820">
        <v>8.67</v>
      </c>
      <c r="S7820">
        <v>32.107999999999997</v>
      </c>
      <c r="T7820">
        <v>7.2810000000000006</v>
      </c>
      <c r="U7820">
        <v>17.745200000000001</v>
      </c>
      <c r="V7820">
        <v>2.4246813596740862</v>
      </c>
      <c r="AC7820">
        <v>26.25</v>
      </c>
      <c r="AD7820">
        <v>24.68</v>
      </c>
      <c r="AH7820" s="85">
        <f>IF(AND(M7820&lt;Variables!$G$6,M7820&gt;Variables!$G$5),0,1)</f>
        <v>1</v>
      </c>
      <c r="AI7820" s="85">
        <f t="shared" si="661"/>
        <v>0</v>
      </c>
      <c r="AJ7820" s="85">
        <f>IF(I7820&gt;Variables!$G$7,0,1)</f>
        <v>0</v>
      </c>
      <c r="AK7820" s="85">
        <f>IF(F7820&gt;Variables!$G$8,0,1)</f>
        <v>1</v>
      </c>
      <c r="AL7820" s="85">
        <f>IF(G7820&gt;Variables!$G$9,0,1)</f>
        <v>1</v>
      </c>
      <c r="AM7820" s="85">
        <f>IF(AND(K7820&gt;Variables!$G$10,K7820&lt;Variables!$G$11),0,1)</f>
        <v>0</v>
      </c>
      <c r="AN7820" s="103">
        <f>IF(H7820&lt;Variables!$G$13,1,0)</f>
        <v>0</v>
      </c>
      <c r="AO7820" s="101">
        <f>IF(R7820&lt;Variables!$G$12,0,1)</f>
        <v>1</v>
      </c>
      <c r="AP7820" s="86">
        <f t="shared" si="662"/>
        <v>0</v>
      </c>
      <c r="AR7820">
        <v>0</v>
      </c>
      <c r="AS7820">
        <v>0</v>
      </c>
      <c r="AT7820">
        <v>1</v>
      </c>
      <c r="AU7820">
        <v>0</v>
      </c>
      <c r="BA7820">
        <v>-1.38</v>
      </c>
    </row>
    <row r="7821" spans="3:53" ht="12.75" x14ac:dyDescent="0.2">
      <c r="C7821" t="s">
        <v>1149</v>
      </c>
      <c r="D7821" t="s">
        <v>364</v>
      </c>
      <c r="E7821">
        <v>18.899999999999999</v>
      </c>
      <c r="F7821">
        <v>6.97</v>
      </c>
      <c r="G7821">
        <v>-0.16</v>
      </c>
      <c r="H7821">
        <v>12030</v>
      </c>
      <c r="I7821">
        <v>10.811999999999999</v>
      </c>
      <c r="J7821" t="s">
        <v>76</v>
      </c>
      <c r="K7821">
        <v>41.31</v>
      </c>
      <c r="L7821">
        <v>18.911427777777771</v>
      </c>
      <c r="M7821">
        <v>-0.11330597578123069</v>
      </c>
      <c r="N7821">
        <v>18.94425555555555</v>
      </c>
      <c r="O7821">
        <v>-0.28639581743628972</v>
      </c>
      <c r="P7821">
        <v>2152000</v>
      </c>
      <c r="Q7821">
        <v>702215</v>
      </c>
      <c r="R7821">
        <v>3.06</v>
      </c>
      <c r="S7821">
        <v>32.107999999999997</v>
      </c>
      <c r="T7821">
        <v>7.2810000000000006</v>
      </c>
      <c r="U7821">
        <v>17.745200000000001</v>
      </c>
      <c r="V7821">
        <v>2.2770739470218042</v>
      </c>
      <c r="AC7821">
        <v>18.920000000000002</v>
      </c>
      <c r="AD7821">
        <v>18.670000000000002</v>
      </c>
      <c r="AH7821" s="85">
        <f>IF(AND(M7821&lt;Variables!$G$6,M7821&gt;Variables!$G$5),0,1)</f>
        <v>1</v>
      </c>
      <c r="AI7821" s="85">
        <f t="shared" ref="AI7821:AI7884" si="663">IF(L7821&gt;N7821,0,1)</f>
        <v>1</v>
      </c>
      <c r="AJ7821" s="85">
        <f>IF(I7821&gt;Variables!$G$7,0,1)</f>
        <v>0</v>
      </c>
      <c r="AK7821" s="85">
        <f>IF(F7821&gt;Variables!$G$8,0,1)</f>
        <v>1</v>
      </c>
      <c r="AL7821" s="85">
        <f>IF(G7821&gt;Variables!$G$9,0,1)</f>
        <v>1</v>
      </c>
      <c r="AM7821" s="85">
        <f>IF(AND(K7821&gt;Variables!$G$10,K7821&lt;Variables!$G$11),0,1)</f>
        <v>1</v>
      </c>
      <c r="AN7821" s="103">
        <f>IF(H7821&lt;Variables!$G$13,1,0)</f>
        <v>0</v>
      </c>
      <c r="AO7821" s="101">
        <f>IF(R7821&lt;Variables!$G$12,0,1)</f>
        <v>1</v>
      </c>
      <c r="AP7821" s="86">
        <f t="shared" ref="AP7821:AP7884" si="664">IF(J7821="Pass", 0,1)</f>
        <v>0</v>
      </c>
      <c r="AR7821">
        <v>0</v>
      </c>
      <c r="AS7821">
        <v>1</v>
      </c>
      <c r="AT7821">
        <v>0</v>
      </c>
      <c r="AU7821">
        <v>0</v>
      </c>
      <c r="BA7821">
        <v>-0.42</v>
      </c>
    </row>
    <row r="7822" spans="3:53" ht="12.75" x14ac:dyDescent="0.2">
      <c r="C7822" t="s">
        <v>1149</v>
      </c>
      <c r="D7822" t="s">
        <v>1106</v>
      </c>
      <c r="E7822">
        <v>4.53</v>
      </c>
      <c r="F7822">
        <v>42.06</v>
      </c>
      <c r="G7822">
        <v>17.37</v>
      </c>
      <c r="H7822">
        <v>219.72</v>
      </c>
      <c r="I7822">
        <v>-8.9870000000000001</v>
      </c>
      <c r="J7822" t="s">
        <v>78</v>
      </c>
      <c r="K7822">
        <v>54.08</v>
      </c>
      <c r="L7822">
        <v>4.4257</v>
      </c>
      <c r="M7822">
        <v>0.77501864111891894</v>
      </c>
      <c r="N7822">
        <v>4.2948320000000004</v>
      </c>
      <c r="O7822">
        <v>3.845738319915645</v>
      </c>
      <c r="P7822">
        <v>17310000</v>
      </c>
      <c r="Q7822">
        <v>638420</v>
      </c>
      <c r="R7822">
        <v>27.11</v>
      </c>
      <c r="S7822">
        <v>32.107999999999997</v>
      </c>
      <c r="T7822">
        <v>7.2810000000000006</v>
      </c>
      <c r="U7822">
        <v>17.745200000000001</v>
      </c>
      <c r="V7822">
        <v>2.3799862396818581</v>
      </c>
      <c r="AC7822">
        <v>4.6100000000000003</v>
      </c>
      <c r="AD7822">
        <v>3.38</v>
      </c>
      <c r="AH7822" s="85">
        <f>IF(AND(M7822&lt;Variables!$G$6,M7822&gt;Variables!$G$5),0,1)</f>
        <v>1</v>
      </c>
      <c r="AI7822" s="85">
        <f t="shared" si="663"/>
        <v>0</v>
      </c>
      <c r="AJ7822" s="85">
        <f>IF(I7822&gt;Variables!$G$7,0,1)</f>
        <v>1</v>
      </c>
      <c r="AK7822" s="85">
        <f>IF(F7822&gt;Variables!$G$8,0,1)</f>
        <v>0</v>
      </c>
      <c r="AL7822" s="85">
        <f>IF(G7822&gt;Variables!$G$9,0,1)</f>
        <v>0</v>
      </c>
      <c r="AM7822" s="85">
        <f>IF(AND(K7822&gt;Variables!$G$10,K7822&lt;Variables!$G$11),0,1)</f>
        <v>0</v>
      </c>
      <c r="AN7822" s="103">
        <f>IF(H7822&lt;Variables!$G$13,1,0)</f>
        <v>1</v>
      </c>
      <c r="AO7822" s="101">
        <f>IF(R7822&lt;Variables!$G$12,0,1)</f>
        <v>1</v>
      </c>
      <c r="AP7822" s="86">
        <f t="shared" si="664"/>
        <v>1</v>
      </c>
      <c r="AR7822">
        <v>0</v>
      </c>
      <c r="AS7822">
        <v>0</v>
      </c>
      <c r="AT7822">
        <v>1</v>
      </c>
      <c r="AU7822">
        <v>0</v>
      </c>
      <c r="BA7822">
        <v>-2.25</v>
      </c>
    </row>
    <row r="7823" spans="3:53" ht="12.75" x14ac:dyDescent="0.2">
      <c r="C7823" t="s">
        <v>1149</v>
      </c>
      <c r="D7823" t="s">
        <v>255</v>
      </c>
      <c r="E7823">
        <v>8.94</v>
      </c>
      <c r="F7823">
        <v>26.01</v>
      </c>
      <c r="G7823">
        <v>19.190000000000001</v>
      </c>
      <c r="H7823">
        <v>902.13</v>
      </c>
      <c r="I7823">
        <v>18.553000000000001</v>
      </c>
      <c r="J7823" t="s">
        <v>78</v>
      </c>
      <c r="K7823">
        <v>47.31</v>
      </c>
      <c r="L7823">
        <v>8.9468800000000019</v>
      </c>
      <c r="M7823">
        <v>0.31429950999675532</v>
      </c>
      <c r="N7823">
        <v>9.1454380000000022</v>
      </c>
      <c r="O7823">
        <v>-1.8636395544970339</v>
      </c>
      <c r="P7823">
        <v>72980000</v>
      </c>
      <c r="Q7823">
        <v>6960000</v>
      </c>
      <c r="R7823">
        <v>10.49</v>
      </c>
      <c r="S7823">
        <v>32.107999999999997</v>
      </c>
      <c r="T7823">
        <v>7.2810000000000006</v>
      </c>
      <c r="U7823">
        <v>17.745200000000001</v>
      </c>
      <c r="V7823">
        <v>2.3334015176293859</v>
      </c>
      <c r="AC7823">
        <v>9.2799999999999994</v>
      </c>
      <c r="AD7823">
        <v>8.33</v>
      </c>
      <c r="AH7823" s="85">
        <f>IF(AND(M7823&lt;Variables!$G$6,M7823&gt;Variables!$G$5),0,1)</f>
        <v>1</v>
      </c>
      <c r="AI7823" s="85">
        <f t="shared" si="663"/>
        <v>1</v>
      </c>
      <c r="AJ7823" s="85">
        <f>IF(I7823&gt;Variables!$G$7,0,1)</f>
        <v>0</v>
      </c>
      <c r="AK7823" s="85">
        <f>IF(F7823&gt;Variables!$G$8,0,1)</f>
        <v>0</v>
      </c>
      <c r="AL7823" s="85">
        <f>IF(G7823&gt;Variables!$G$9,0,1)</f>
        <v>0</v>
      </c>
      <c r="AM7823" s="85">
        <f>IF(AND(K7823&gt;Variables!$G$10,K7823&lt;Variables!$G$11),0,1)</f>
        <v>1</v>
      </c>
      <c r="AN7823" s="103">
        <f>IF(H7823&lt;Variables!$G$13,1,0)</f>
        <v>1</v>
      </c>
      <c r="AO7823" s="101">
        <f>IF(R7823&lt;Variables!$G$12,0,1)</f>
        <v>1</v>
      </c>
      <c r="AP7823" s="86">
        <f t="shared" si="664"/>
        <v>1</v>
      </c>
      <c r="AR7823">
        <v>1</v>
      </c>
      <c r="AS7823">
        <v>0</v>
      </c>
      <c r="AT7823">
        <v>0</v>
      </c>
      <c r="AU7823">
        <v>0</v>
      </c>
      <c r="BA7823">
        <v>2</v>
      </c>
    </row>
    <row r="7824" spans="3:53" ht="12.75" x14ac:dyDescent="0.2">
      <c r="C7824" t="s">
        <v>1149</v>
      </c>
      <c r="D7824" t="s">
        <v>186</v>
      </c>
      <c r="E7824">
        <v>27.91</v>
      </c>
      <c r="F7824">
        <v>8.5399999999999991</v>
      </c>
      <c r="G7824">
        <v>7.52</v>
      </c>
      <c r="H7824">
        <v>3440</v>
      </c>
      <c r="I7824">
        <v>30.77</v>
      </c>
      <c r="J7824" t="s">
        <v>78</v>
      </c>
      <c r="K7824">
        <v>60.99</v>
      </c>
      <c r="L7824">
        <v>27.721139999999998</v>
      </c>
      <c r="M7824">
        <v>0.84289462843157548</v>
      </c>
      <c r="N7824">
        <v>27.507662</v>
      </c>
      <c r="O7824">
        <v>1.625503468815326</v>
      </c>
      <c r="P7824">
        <v>5665000</v>
      </c>
      <c r="Q7824">
        <v>9239000</v>
      </c>
      <c r="R7824">
        <v>0.61</v>
      </c>
      <c r="S7824">
        <v>32.107999999999997</v>
      </c>
      <c r="T7824">
        <v>7.2810000000000006</v>
      </c>
      <c r="U7824">
        <v>17.745200000000001</v>
      </c>
      <c r="V7824">
        <v>2.4321884059016341</v>
      </c>
      <c r="AC7824">
        <v>28.75</v>
      </c>
      <c r="AD7824">
        <v>27.85</v>
      </c>
      <c r="AH7824" s="85">
        <f>IF(AND(M7824&lt;Variables!$G$6,M7824&gt;Variables!$G$5),0,1)</f>
        <v>1</v>
      </c>
      <c r="AI7824" s="85">
        <f t="shared" si="663"/>
        <v>0</v>
      </c>
      <c r="AJ7824" s="85">
        <f>IF(I7824&gt;Variables!$G$7,0,1)</f>
        <v>0</v>
      </c>
      <c r="AK7824" s="85">
        <f>IF(F7824&gt;Variables!$G$8,0,1)</f>
        <v>1</v>
      </c>
      <c r="AL7824" s="85">
        <f>IF(G7824&gt;Variables!$G$9,0,1)</f>
        <v>1</v>
      </c>
      <c r="AM7824" s="85">
        <f>IF(AND(K7824&gt;Variables!$G$10,K7824&lt;Variables!$G$11),0,1)</f>
        <v>0</v>
      </c>
      <c r="AN7824" s="103">
        <f>IF(H7824&lt;Variables!$G$13,1,0)</f>
        <v>0</v>
      </c>
      <c r="AO7824" s="101">
        <f>IF(R7824&lt;Variables!$G$12,0,1)</f>
        <v>0</v>
      </c>
      <c r="AP7824" s="86">
        <f t="shared" si="664"/>
        <v>1</v>
      </c>
      <c r="AR7824">
        <v>1</v>
      </c>
      <c r="AS7824">
        <v>0</v>
      </c>
      <c r="AT7824">
        <v>0</v>
      </c>
      <c r="AU7824">
        <v>0</v>
      </c>
      <c r="BA7824">
        <v>2</v>
      </c>
    </row>
    <row r="7825" spans="3:53" ht="12.75" x14ac:dyDescent="0.2">
      <c r="C7825" t="s">
        <v>1149</v>
      </c>
      <c r="D7825" t="s">
        <v>1140</v>
      </c>
      <c r="E7825">
        <v>25.19</v>
      </c>
      <c r="F7825">
        <v>46.47</v>
      </c>
      <c r="G7825">
        <v>-25.53</v>
      </c>
      <c r="H7825">
        <v>-99999</v>
      </c>
      <c r="I7825">
        <v>-99999</v>
      </c>
      <c r="J7825" t="s">
        <v>78</v>
      </c>
      <c r="K7825">
        <v>-99999</v>
      </c>
      <c r="L7825">
        <v>24.769100000000002</v>
      </c>
      <c r="M7825">
        <v>2.224142177148134</v>
      </c>
      <c r="N7825">
        <v>25.44094347826087</v>
      </c>
      <c r="O7825">
        <v>-0.47538912369431208</v>
      </c>
      <c r="P7825">
        <v>934410</v>
      </c>
      <c r="Q7825"/>
      <c r="R7825"/>
      <c r="S7825">
        <v>32.107999999999997</v>
      </c>
      <c r="T7825">
        <v>7.2810000000000006</v>
      </c>
      <c r="U7825">
        <v>17.745200000000001</v>
      </c>
      <c r="V7825">
        <v>-99999</v>
      </c>
      <c r="AC7825">
        <v>27.9</v>
      </c>
      <c r="AD7825">
        <v>24</v>
      </c>
      <c r="AH7825" s="85">
        <f>IF(AND(M7825&lt;Variables!$G$6,M7825&gt;Variables!$G$5),0,1)</f>
        <v>1</v>
      </c>
      <c r="AI7825" s="85">
        <f t="shared" si="663"/>
        <v>1</v>
      </c>
      <c r="AJ7825" s="85">
        <f>IF(I7825&gt;Variables!$G$7,0,1)</f>
        <v>1</v>
      </c>
      <c r="AK7825" s="85">
        <f>IF(F7825&gt;Variables!$G$8,0,1)</f>
        <v>0</v>
      </c>
      <c r="AL7825" s="85">
        <f>IF(G7825&gt;Variables!$G$9,0,1)</f>
        <v>1</v>
      </c>
      <c r="AM7825" s="85">
        <f>IF(AND(K7825&gt;Variables!$G$10,K7825&lt;Variables!$G$11),0,1)</f>
        <v>1</v>
      </c>
      <c r="AN7825" s="103">
        <f>IF(H7825&lt;Variables!$G$13,1,0)</f>
        <v>1</v>
      </c>
      <c r="AO7825" s="101">
        <f>IF(R7825&lt;Variables!$G$12,0,1)</f>
        <v>0</v>
      </c>
      <c r="AP7825" s="86">
        <f t="shared" si="664"/>
        <v>1</v>
      </c>
      <c r="AR7825">
        <v>0</v>
      </c>
      <c r="AS7825">
        <v>0</v>
      </c>
      <c r="AT7825">
        <v>1</v>
      </c>
      <c r="AU7825">
        <v>0</v>
      </c>
      <c r="BA7825">
        <v>-2.25</v>
      </c>
    </row>
    <row r="7826" spans="3:53" ht="12.75" x14ac:dyDescent="0.2">
      <c r="C7826" t="s">
        <v>1149</v>
      </c>
      <c r="D7826" t="s">
        <v>624</v>
      </c>
      <c r="E7826">
        <v>0.02</v>
      </c>
      <c r="F7826">
        <v>18.010000000000002</v>
      </c>
      <c r="G7826">
        <v>19</v>
      </c>
      <c r="H7826">
        <v>-99999</v>
      </c>
      <c r="I7826">
        <v>-64.662000000000006</v>
      </c>
      <c r="J7826" t="s">
        <v>78</v>
      </c>
      <c r="K7826">
        <v>52.87</v>
      </c>
      <c r="L7826">
        <v>1.9E-2</v>
      </c>
      <c r="M7826">
        <v>0.52631578947368107</v>
      </c>
      <c r="N7826">
        <v>1.887567567567568E-2</v>
      </c>
      <c r="O7826">
        <v>1.188430698739966</v>
      </c>
      <c r="P7826">
        <v>8530000</v>
      </c>
      <c r="Q7826">
        <v>8096999.9999999991</v>
      </c>
      <c r="R7826">
        <v>1.05</v>
      </c>
      <c r="S7826">
        <v>32.107999999999997</v>
      </c>
      <c r="T7826">
        <v>7.2810000000000006</v>
      </c>
      <c r="U7826">
        <v>17.745200000000001</v>
      </c>
      <c r="V7826">
        <v>2.3786865894736842</v>
      </c>
      <c r="AC7826">
        <v>2.8000000000000001E-2</v>
      </c>
      <c r="AD7826">
        <v>1.9099999999999999E-2</v>
      </c>
      <c r="AH7826" s="85">
        <f>IF(AND(M7826&lt;Variables!$G$6,M7826&gt;Variables!$G$5),0,1)</f>
        <v>1</v>
      </c>
      <c r="AI7826" s="85">
        <f t="shared" si="663"/>
        <v>0</v>
      </c>
      <c r="AJ7826" s="85">
        <f>IF(I7826&gt;Variables!$G$7,0,1)</f>
        <v>1</v>
      </c>
      <c r="AK7826" s="85">
        <f>IF(F7826&gt;Variables!$G$8,0,1)</f>
        <v>0</v>
      </c>
      <c r="AL7826" s="85">
        <f>IF(G7826&gt;Variables!$G$9,0,1)</f>
        <v>0</v>
      </c>
      <c r="AM7826" s="85">
        <f>IF(AND(K7826&gt;Variables!$G$10,K7826&lt;Variables!$G$11),0,1)</f>
        <v>0</v>
      </c>
      <c r="AN7826" s="103">
        <f>IF(H7826&lt;Variables!$G$13,1,0)</f>
        <v>1</v>
      </c>
      <c r="AO7826" s="101">
        <f>IF(R7826&lt;Variables!$G$12,0,1)</f>
        <v>0</v>
      </c>
      <c r="AP7826" s="86">
        <f t="shared" si="664"/>
        <v>1</v>
      </c>
      <c r="AR7826">
        <v>0</v>
      </c>
      <c r="AS7826">
        <v>0</v>
      </c>
      <c r="AT7826">
        <v>1</v>
      </c>
      <c r="AU7826">
        <v>0</v>
      </c>
      <c r="BA7826">
        <v>-2.25</v>
      </c>
    </row>
    <row r="7827" spans="3:53" ht="12.75" x14ac:dyDescent="0.2">
      <c r="C7827" t="s">
        <v>1149</v>
      </c>
      <c r="D7827" t="s">
        <v>934</v>
      </c>
      <c r="E7827">
        <v>48.74</v>
      </c>
      <c r="F7827">
        <v>7.95</v>
      </c>
      <c r="G7827">
        <v>7.54</v>
      </c>
      <c r="H7827">
        <v>9240</v>
      </c>
      <c r="I7827">
        <v>16.202999999999999</v>
      </c>
      <c r="J7827" t="s">
        <v>78</v>
      </c>
      <c r="K7827">
        <v>55.51</v>
      </c>
      <c r="L7827">
        <v>48.600614999999998</v>
      </c>
      <c r="M7827">
        <v>3.9886326541325977E-2</v>
      </c>
      <c r="N7827">
        <v>48.288249999999998</v>
      </c>
      <c r="O7827">
        <v>0.68702013429768016</v>
      </c>
      <c r="P7827">
        <v>309182</v>
      </c>
      <c r="Q7827">
        <v>1745000</v>
      </c>
      <c r="R7827">
        <v>0.18</v>
      </c>
      <c r="S7827">
        <v>32.107999999999997</v>
      </c>
      <c r="T7827">
        <v>7.2810000000000006</v>
      </c>
      <c r="U7827">
        <v>17.745200000000001</v>
      </c>
      <c r="V7827">
        <v>2.422411849182033</v>
      </c>
      <c r="AC7827">
        <v>50</v>
      </c>
      <c r="AD7827">
        <v>48.4</v>
      </c>
      <c r="AH7827" s="85">
        <f>IF(AND(M7827&lt;Variables!$G$6,M7827&gt;Variables!$G$5),0,1)</f>
        <v>1</v>
      </c>
      <c r="AI7827" s="85">
        <f t="shared" si="663"/>
        <v>0</v>
      </c>
      <c r="AJ7827" s="85">
        <f>IF(I7827&gt;Variables!$G$7,0,1)</f>
        <v>0</v>
      </c>
      <c r="AK7827" s="85">
        <f>IF(F7827&gt;Variables!$G$8,0,1)</f>
        <v>1</v>
      </c>
      <c r="AL7827" s="85">
        <f>IF(G7827&gt;Variables!$G$9,0,1)</f>
        <v>1</v>
      </c>
      <c r="AM7827" s="85">
        <f>IF(AND(K7827&gt;Variables!$G$10,K7827&lt;Variables!$G$11),0,1)</f>
        <v>0</v>
      </c>
      <c r="AN7827" s="103">
        <f>IF(H7827&lt;Variables!$G$13,1,0)</f>
        <v>0</v>
      </c>
      <c r="AO7827" s="101">
        <f>IF(R7827&lt;Variables!$G$12,0,1)</f>
        <v>0</v>
      </c>
      <c r="AP7827" s="86">
        <f t="shared" si="664"/>
        <v>1</v>
      </c>
      <c r="AR7827">
        <v>0</v>
      </c>
      <c r="AS7827">
        <v>1</v>
      </c>
      <c r="AT7827">
        <v>0</v>
      </c>
      <c r="AU7827">
        <v>0</v>
      </c>
      <c r="BA7827">
        <v>0.85</v>
      </c>
    </row>
    <row r="7828" spans="3:53" ht="12.75" x14ac:dyDescent="0.2">
      <c r="C7828" t="s">
        <v>1149</v>
      </c>
      <c r="D7828" t="s">
        <v>1108</v>
      </c>
      <c r="E7828">
        <v>93.9</v>
      </c>
      <c r="F7828">
        <v>7.7</v>
      </c>
      <c r="G7828">
        <v>5.4</v>
      </c>
      <c r="H7828">
        <v>6160</v>
      </c>
      <c r="I7828">
        <v>166.95500000000001</v>
      </c>
      <c r="J7828" t="s">
        <v>78</v>
      </c>
      <c r="K7828">
        <v>61.21</v>
      </c>
      <c r="L7828">
        <v>93.647122222222208</v>
      </c>
      <c r="M7828">
        <v>0.2200577795533061</v>
      </c>
      <c r="N7828">
        <v>93.600459574468061</v>
      </c>
      <c r="O7828">
        <v>0.27002049635329051</v>
      </c>
      <c r="P7828">
        <v>710507</v>
      </c>
      <c r="Q7828">
        <v>1334000</v>
      </c>
      <c r="R7828">
        <v>0.53</v>
      </c>
      <c r="S7828">
        <v>32.107999999999997</v>
      </c>
      <c r="T7828">
        <v>7.2810000000000006</v>
      </c>
      <c r="U7828">
        <v>17.745200000000001</v>
      </c>
      <c r="V7828">
        <v>2.4702898415486212</v>
      </c>
      <c r="AC7828">
        <v>94.49</v>
      </c>
      <c r="AD7828">
        <v>93.14</v>
      </c>
      <c r="AH7828" s="85">
        <f>IF(AND(M7828&lt;Variables!$G$6,M7828&gt;Variables!$G$5),0,1)</f>
        <v>1</v>
      </c>
      <c r="AI7828" s="85">
        <f t="shared" si="663"/>
        <v>0</v>
      </c>
      <c r="AJ7828" s="85">
        <f>IF(I7828&gt;Variables!$G$7,0,1)</f>
        <v>0</v>
      </c>
      <c r="AK7828" s="85">
        <f>IF(F7828&gt;Variables!$G$8,0,1)</f>
        <v>1</v>
      </c>
      <c r="AL7828" s="85">
        <f>IF(G7828&gt;Variables!$G$9,0,1)</f>
        <v>1</v>
      </c>
      <c r="AM7828" s="85">
        <f>IF(AND(K7828&gt;Variables!$G$10,K7828&lt;Variables!$G$11),0,1)</f>
        <v>0</v>
      </c>
      <c r="AN7828" s="103">
        <f>IF(H7828&lt;Variables!$G$13,1,0)</f>
        <v>0</v>
      </c>
      <c r="AO7828" s="101">
        <f>IF(R7828&lt;Variables!$G$12,0,1)</f>
        <v>0</v>
      </c>
      <c r="AP7828" s="86">
        <f t="shared" si="664"/>
        <v>1</v>
      </c>
      <c r="AR7828">
        <v>0</v>
      </c>
      <c r="AS7828">
        <v>1</v>
      </c>
      <c r="AT7828">
        <v>0</v>
      </c>
      <c r="AU7828">
        <v>0</v>
      </c>
      <c r="BA7828">
        <v>0.23</v>
      </c>
    </row>
    <row r="7829" spans="3:53" ht="12.75" x14ac:dyDescent="0.2">
      <c r="C7829" t="s">
        <v>1149</v>
      </c>
      <c r="D7829" t="s">
        <v>892</v>
      </c>
      <c r="E7829">
        <v>79.56</v>
      </c>
      <c r="F7829">
        <v>19.98</v>
      </c>
      <c r="G7829">
        <v>15.84</v>
      </c>
      <c r="H7829">
        <v>2570</v>
      </c>
      <c r="I7829">
        <v>18.445</v>
      </c>
      <c r="J7829" t="s">
        <v>78</v>
      </c>
      <c r="K7829">
        <v>58.03</v>
      </c>
      <c r="L7829">
        <v>79.250489999999985</v>
      </c>
      <c r="M7829">
        <v>0.71862016247471561</v>
      </c>
      <c r="N7829">
        <v>78.468019999999996</v>
      </c>
      <c r="O7829">
        <v>1.722969433917152</v>
      </c>
      <c r="P7829">
        <v>4050000</v>
      </c>
      <c r="Q7829">
        <v>1767000</v>
      </c>
      <c r="R7829">
        <v>2.29</v>
      </c>
      <c r="S7829">
        <v>32.107999999999997</v>
      </c>
      <c r="T7829">
        <v>7.2810000000000006</v>
      </c>
      <c r="U7829">
        <v>17.745200000000001</v>
      </c>
      <c r="V7829">
        <v>2.4148414142909651</v>
      </c>
      <c r="AC7829">
        <v>86.92</v>
      </c>
      <c r="AD7829">
        <v>74.400000000000006</v>
      </c>
      <c r="AH7829" s="85">
        <f>IF(AND(M7829&lt;Variables!$G$6,M7829&gt;Variables!$G$5),0,1)</f>
        <v>1</v>
      </c>
      <c r="AI7829" s="85">
        <f t="shared" si="663"/>
        <v>0</v>
      </c>
      <c r="AJ7829" s="85">
        <f>IF(I7829&gt;Variables!$G$7,0,1)</f>
        <v>0</v>
      </c>
      <c r="AK7829" s="85">
        <f>IF(F7829&gt;Variables!$G$8,0,1)</f>
        <v>0</v>
      </c>
      <c r="AL7829" s="85">
        <f>IF(G7829&gt;Variables!$G$9,0,1)</f>
        <v>0</v>
      </c>
      <c r="AM7829" s="85">
        <f>IF(AND(K7829&gt;Variables!$G$10,K7829&lt;Variables!$G$11),0,1)</f>
        <v>0</v>
      </c>
      <c r="AN7829" s="103">
        <f>IF(H7829&lt;Variables!$G$13,1,0)</f>
        <v>0</v>
      </c>
      <c r="AO7829" s="101">
        <f>IF(R7829&lt;Variables!$G$12,0,1)</f>
        <v>1</v>
      </c>
      <c r="AP7829" s="86">
        <f t="shared" si="664"/>
        <v>1</v>
      </c>
      <c r="AR7829">
        <v>1</v>
      </c>
      <c r="AS7829">
        <v>0</v>
      </c>
      <c r="AT7829">
        <v>0</v>
      </c>
      <c r="AU7829">
        <v>0</v>
      </c>
      <c r="BA7829">
        <v>2</v>
      </c>
    </row>
    <row r="7830" spans="3:53" ht="12.75" x14ac:dyDescent="0.2">
      <c r="C7830" t="s">
        <v>1149</v>
      </c>
      <c r="D7830" t="s">
        <v>1120</v>
      </c>
      <c r="E7830">
        <v>3.13</v>
      </c>
      <c r="F7830">
        <v>27.76</v>
      </c>
      <c r="G7830">
        <v>0.62</v>
      </c>
      <c r="H7830">
        <v>35.57</v>
      </c>
      <c r="I7830">
        <v>-2.5000000000000001E-2</v>
      </c>
      <c r="J7830" t="s">
        <v>78</v>
      </c>
      <c r="K7830">
        <v>51.79</v>
      </c>
      <c r="L7830">
        <v>3.1270210526315791</v>
      </c>
      <c r="M7830">
        <v>6.9681250357670699E-2</v>
      </c>
      <c r="N7830">
        <v>3.1260936170212759</v>
      </c>
      <c r="O7830">
        <v>9.9369480229580032E-2</v>
      </c>
      <c r="P7830">
        <v>2090000</v>
      </c>
      <c r="Q7830">
        <v>168590</v>
      </c>
      <c r="R7830">
        <v>12.4</v>
      </c>
      <c r="S7830">
        <v>32.107999999999997</v>
      </c>
      <c r="T7830">
        <v>7.2810000000000006</v>
      </c>
      <c r="U7830">
        <v>17.745200000000001</v>
      </c>
      <c r="V7830">
        <v>2.3833724688733509</v>
      </c>
      <c r="AC7830">
        <v>3.14</v>
      </c>
      <c r="AD7830">
        <v>3.12</v>
      </c>
      <c r="AH7830" s="85">
        <f>IF(AND(M7830&lt;Variables!$G$6,M7830&gt;Variables!$G$5),0,1)</f>
        <v>1</v>
      </c>
      <c r="AI7830" s="85">
        <f t="shared" si="663"/>
        <v>0</v>
      </c>
      <c r="AJ7830" s="85">
        <f>IF(I7830&gt;Variables!$G$7,0,1)</f>
        <v>1</v>
      </c>
      <c r="AK7830" s="85">
        <f>IF(F7830&gt;Variables!$G$8,0,1)</f>
        <v>0</v>
      </c>
      <c r="AL7830" s="85">
        <f>IF(G7830&gt;Variables!$G$9,0,1)</f>
        <v>1</v>
      </c>
      <c r="AM7830" s="85">
        <f>IF(AND(K7830&gt;Variables!$G$10,K7830&lt;Variables!$G$11),0,1)</f>
        <v>0</v>
      </c>
      <c r="AN7830" s="103">
        <f>IF(H7830&lt;Variables!$G$13,1,0)</f>
        <v>1</v>
      </c>
      <c r="AO7830" s="101">
        <f>IF(R7830&lt;Variables!$G$12,0,1)</f>
        <v>1</v>
      </c>
      <c r="AP7830" s="86">
        <f t="shared" si="664"/>
        <v>1</v>
      </c>
      <c r="AR7830">
        <v>0</v>
      </c>
      <c r="AS7830">
        <v>0</v>
      </c>
      <c r="AT7830">
        <v>0</v>
      </c>
      <c r="AU7830">
        <v>1</v>
      </c>
      <c r="BA7830">
        <v>-0.3</v>
      </c>
    </row>
    <row r="7831" spans="3:53" ht="12.75" x14ac:dyDescent="0.2">
      <c r="C7831" t="s">
        <v>1149</v>
      </c>
      <c r="D7831" t="s">
        <v>117</v>
      </c>
      <c r="E7831">
        <v>29.75</v>
      </c>
      <c r="F7831">
        <v>6.93</v>
      </c>
      <c r="G7831">
        <v>5.37</v>
      </c>
      <c r="H7831">
        <v>3970</v>
      </c>
      <c r="I7831">
        <v>-0.30399999999999999</v>
      </c>
      <c r="J7831" t="s">
        <v>78</v>
      </c>
      <c r="K7831">
        <v>37.19</v>
      </c>
      <c r="L7831">
        <v>29.902460000000001</v>
      </c>
      <c r="M7831">
        <v>-0.55767986981671902</v>
      </c>
      <c r="N7831">
        <v>29.896263999999999</v>
      </c>
      <c r="O7831">
        <v>-0.5370704513446688</v>
      </c>
      <c r="P7831">
        <v>7459000</v>
      </c>
      <c r="Q7831">
        <v>15376000</v>
      </c>
      <c r="R7831">
        <v>0.49</v>
      </c>
      <c r="S7831">
        <v>32.107999999999997</v>
      </c>
      <c r="T7831">
        <v>7.2810000000000006</v>
      </c>
      <c r="U7831">
        <v>17.745200000000001</v>
      </c>
      <c r="V7831">
        <v>2.2281565536810022</v>
      </c>
      <c r="AC7831">
        <v>30.18</v>
      </c>
      <c r="AD7831">
        <v>29.27</v>
      </c>
      <c r="AH7831" s="85">
        <f>IF(AND(M7831&lt;Variables!$G$6,M7831&gt;Variables!$G$5),0,1)</f>
        <v>1</v>
      </c>
      <c r="AI7831" s="85">
        <f t="shared" si="663"/>
        <v>0</v>
      </c>
      <c r="AJ7831" s="85">
        <f>IF(I7831&gt;Variables!$G$7,0,1)</f>
        <v>1</v>
      </c>
      <c r="AK7831" s="85">
        <f>IF(F7831&gt;Variables!$G$8,0,1)</f>
        <v>1</v>
      </c>
      <c r="AL7831" s="85">
        <f>IF(G7831&gt;Variables!$G$9,0,1)</f>
        <v>1</v>
      </c>
      <c r="AM7831" s="85">
        <f>IF(AND(K7831&gt;Variables!$G$10,K7831&lt;Variables!$G$11),0,1)</f>
        <v>1</v>
      </c>
      <c r="AN7831" s="103">
        <f>IF(H7831&lt;Variables!$G$13,1,0)</f>
        <v>0</v>
      </c>
      <c r="AO7831" s="101">
        <f>IF(R7831&lt;Variables!$G$12,0,1)</f>
        <v>0</v>
      </c>
      <c r="AP7831" s="86">
        <f t="shared" si="664"/>
        <v>1</v>
      </c>
      <c r="AR7831">
        <v>0</v>
      </c>
      <c r="AS7831">
        <v>0</v>
      </c>
      <c r="AT7831">
        <v>1</v>
      </c>
      <c r="AU7831">
        <v>0</v>
      </c>
      <c r="BA7831">
        <v>-0.82</v>
      </c>
    </row>
    <row r="7832" spans="3:53" ht="12.75" x14ac:dyDescent="0.2">
      <c r="C7832" t="s">
        <v>1149</v>
      </c>
      <c r="D7832" t="s">
        <v>1118</v>
      </c>
      <c r="E7832">
        <v>5.05</v>
      </c>
      <c r="F7832">
        <v>12.36</v>
      </c>
      <c r="G7832">
        <v>15.69</v>
      </c>
      <c r="H7832">
        <v>-99999</v>
      </c>
      <c r="I7832">
        <v>-0.01</v>
      </c>
      <c r="J7832" t="s">
        <v>76</v>
      </c>
      <c r="K7832">
        <v>56.47</v>
      </c>
      <c r="L7832">
        <v>5.0366666666666662</v>
      </c>
      <c r="M7832">
        <v>0.2647253474520247</v>
      </c>
      <c r="N7832">
        <v>5.0479166666666666</v>
      </c>
      <c r="O7832">
        <v>4.1271151465123529E-2</v>
      </c>
      <c r="P7832">
        <v>81251</v>
      </c>
      <c r="Q7832">
        <v>23565</v>
      </c>
      <c r="R7832">
        <v>3.45</v>
      </c>
      <c r="S7832">
        <v>32.107999999999997</v>
      </c>
      <c r="T7832">
        <v>7.2810000000000006</v>
      </c>
      <c r="U7832">
        <v>17.745200000000001</v>
      </c>
      <c r="V7832">
        <v>2.4221998525479811</v>
      </c>
      <c r="AC7832">
        <v>8.75</v>
      </c>
      <c r="AD7832">
        <v>5.05</v>
      </c>
      <c r="AH7832" s="85">
        <f>IF(AND(M7832&lt;Variables!$G$6,M7832&gt;Variables!$G$5),0,1)</f>
        <v>1</v>
      </c>
      <c r="AI7832" s="85">
        <f t="shared" si="663"/>
        <v>1</v>
      </c>
      <c r="AJ7832" s="85">
        <f>IF(I7832&gt;Variables!$G$7,0,1)</f>
        <v>1</v>
      </c>
      <c r="AK7832" s="85">
        <f>IF(F7832&gt;Variables!$G$8,0,1)</f>
        <v>0</v>
      </c>
      <c r="AL7832" s="85">
        <f>IF(G7832&gt;Variables!$G$9,0,1)</f>
        <v>0</v>
      </c>
      <c r="AM7832" s="85">
        <f>IF(AND(K7832&gt;Variables!$G$10,K7832&lt;Variables!$G$11),0,1)</f>
        <v>0</v>
      </c>
      <c r="AN7832" s="103">
        <f>IF(H7832&lt;Variables!$G$13,1,0)</f>
        <v>1</v>
      </c>
      <c r="AO7832" s="101">
        <f>IF(R7832&lt;Variables!$G$12,0,1)</f>
        <v>1</v>
      </c>
      <c r="AP7832" s="86">
        <f t="shared" si="664"/>
        <v>0</v>
      </c>
      <c r="AR7832">
        <v>1</v>
      </c>
      <c r="AS7832">
        <v>0</v>
      </c>
      <c r="AT7832">
        <v>0</v>
      </c>
      <c r="AU7832">
        <v>0</v>
      </c>
      <c r="BA7832">
        <v>2</v>
      </c>
    </row>
    <row r="7833" spans="3:53" ht="12.75" x14ac:dyDescent="0.2">
      <c r="C7833" t="s">
        <v>1149</v>
      </c>
      <c r="D7833" t="s">
        <v>697</v>
      </c>
      <c r="E7833">
        <v>5.26</v>
      </c>
      <c r="F7833">
        <v>10.27</v>
      </c>
      <c r="G7833">
        <v>10.42</v>
      </c>
      <c r="H7833">
        <v>-99999</v>
      </c>
      <c r="I7833">
        <v>0.105</v>
      </c>
      <c r="J7833" t="s">
        <v>78</v>
      </c>
      <c r="K7833">
        <v>61</v>
      </c>
      <c r="L7833">
        <v>5.2445499999999994</v>
      </c>
      <c r="M7833">
        <v>1.0572880418720469</v>
      </c>
      <c r="N7833">
        <v>5.1492105263157892</v>
      </c>
      <c r="O7833">
        <v>2.9283998569019278</v>
      </c>
      <c r="P7833">
        <v>72987</v>
      </c>
      <c r="Q7833">
        <v>85380</v>
      </c>
      <c r="R7833">
        <v>0.85</v>
      </c>
      <c r="S7833">
        <v>32.107999999999997</v>
      </c>
      <c r="T7833">
        <v>7.2810000000000006</v>
      </c>
      <c r="U7833">
        <v>17.745200000000001</v>
      </c>
      <c r="V7833">
        <v>2.419882584397135</v>
      </c>
      <c r="AC7833">
        <v>5.39</v>
      </c>
      <c r="AD7833">
        <v>4.9400000000000004</v>
      </c>
      <c r="AH7833" s="85">
        <f>IF(AND(M7833&lt;Variables!$G$6,M7833&gt;Variables!$G$5),0,1)</f>
        <v>1</v>
      </c>
      <c r="AI7833" s="85">
        <f t="shared" si="663"/>
        <v>0</v>
      </c>
      <c r="AJ7833" s="85">
        <f>IF(I7833&gt;Variables!$G$7,0,1)</f>
        <v>0</v>
      </c>
      <c r="AK7833" s="85">
        <f>IF(F7833&gt;Variables!$G$8,0,1)</f>
        <v>0</v>
      </c>
      <c r="AL7833" s="85">
        <f>IF(G7833&gt;Variables!$G$9,0,1)</f>
        <v>1</v>
      </c>
      <c r="AM7833" s="85">
        <f>IF(AND(K7833&gt;Variables!$G$10,K7833&lt;Variables!$G$11),0,1)</f>
        <v>0</v>
      </c>
      <c r="AN7833" s="103">
        <f>IF(H7833&lt;Variables!$G$13,1,0)</f>
        <v>1</v>
      </c>
      <c r="AO7833" s="101">
        <f>IF(R7833&lt;Variables!$G$12,0,1)</f>
        <v>0</v>
      </c>
      <c r="AP7833" s="86">
        <f t="shared" si="664"/>
        <v>1</v>
      </c>
      <c r="AR7833">
        <v>1</v>
      </c>
      <c r="AS7833">
        <v>0</v>
      </c>
      <c r="AT7833">
        <v>0</v>
      </c>
      <c r="AU7833">
        <v>0</v>
      </c>
      <c r="BA7833">
        <v>2</v>
      </c>
    </row>
    <row r="7834" spans="3:53" ht="12.75" x14ac:dyDescent="0.2">
      <c r="C7834" t="s">
        <v>1150</v>
      </c>
      <c r="D7834" t="s">
        <v>1106</v>
      </c>
      <c r="E7834">
        <v>4.51</v>
      </c>
      <c r="F7834">
        <v>40.81</v>
      </c>
      <c r="G7834">
        <v>20.79</v>
      </c>
      <c r="H7834">
        <v>219.72</v>
      </c>
      <c r="I7834">
        <v>-8.2889999999999997</v>
      </c>
      <c r="J7834" t="s">
        <v>78</v>
      </c>
      <c r="K7834">
        <v>62.27</v>
      </c>
      <c r="L7834">
        <v>4.4915350000000007</v>
      </c>
      <c r="M7834">
        <v>2.192234948631127</v>
      </c>
      <c r="N7834">
        <v>4.34788</v>
      </c>
      <c r="O7834">
        <v>5.5686909482322404</v>
      </c>
      <c r="P7834">
        <v>18310000</v>
      </c>
      <c r="Q7834">
        <v>638420</v>
      </c>
      <c r="R7834">
        <v>28.68</v>
      </c>
      <c r="S7834">
        <v>34.191000000000003</v>
      </c>
      <c r="T7834">
        <v>7.4620000000000006</v>
      </c>
      <c r="U7834">
        <v>18.7532</v>
      </c>
      <c r="V7834">
        <v>2.3594355798322848</v>
      </c>
      <c r="AC7834">
        <v>4.6100000000000003</v>
      </c>
      <c r="AD7834">
        <v>3.38</v>
      </c>
      <c r="AH7834" s="85">
        <f>IF(AND(M7834&lt;Variables!$G$6,M7834&gt;Variables!$G$5),0,1)</f>
        <v>1</v>
      </c>
      <c r="AI7834" s="85">
        <f t="shared" si="663"/>
        <v>0</v>
      </c>
      <c r="AJ7834" s="85">
        <f>IF(I7834&gt;Variables!$G$7,0,1)</f>
        <v>1</v>
      </c>
      <c r="AK7834" s="85">
        <f>IF(F7834&gt;Variables!$G$8,0,1)</f>
        <v>0</v>
      </c>
      <c r="AL7834" s="85">
        <f>IF(G7834&gt;Variables!$G$9,0,1)</f>
        <v>0</v>
      </c>
      <c r="AM7834" s="85">
        <f>IF(AND(K7834&gt;Variables!$G$10,K7834&lt;Variables!$G$11),0,1)</f>
        <v>0</v>
      </c>
      <c r="AN7834" s="103">
        <f>IF(H7834&lt;Variables!$G$13,1,0)</f>
        <v>1</v>
      </c>
      <c r="AO7834" s="101">
        <f>IF(R7834&lt;Variables!$G$12,0,1)</f>
        <v>1</v>
      </c>
      <c r="AP7834" s="86">
        <f t="shared" si="664"/>
        <v>1</v>
      </c>
      <c r="AR7834">
        <v>1</v>
      </c>
      <c r="AS7834">
        <v>0</v>
      </c>
      <c r="AT7834">
        <v>0</v>
      </c>
      <c r="AU7834">
        <v>0</v>
      </c>
      <c r="BA7834">
        <v>2</v>
      </c>
    </row>
    <row r="7835" spans="3:53" ht="12.75" x14ac:dyDescent="0.2">
      <c r="C7835" t="s">
        <v>1150</v>
      </c>
      <c r="D7835" t="s">
        <v>117</v>
      </c>
      <c r="E7835">
        <v>30.06</v>
      </c>
      <c r="F7835">
        <v>7.73</v>
      </c>
      <c r="G7835">
        <v>6.45</v>
      </c>
      <c r="H7835">
        <v>3970</v>
      </c>
      <c r="I7835">
        <v>-0.29099999999999998</v>
      </c>
      <c r="J7835" t="s">
        <v>78</v>
      </c>
      <c r="K7835">
        <v>60.59</v>
      </c>
      <c r="L7835">
        <v>29.878215000000001</v>
      </c>
      <c r="M7835">
        <v>0.54148147739079555</v>
      </c>
      <c r="N7835">
        <v>29.886161999999999</v>
      </c>
      <c r="O7835">
        <v>0.51474659074656959</v>
      </c>
      <c r="P7835">
        <v>7567000</v>
      </c>
      <c r="Q7835">
        <v>15376000</v>
      </c>
      <c r="R7835">
        <v>0.49</v>
      </c>
      <c r="S7835">
        <v>34.191000000000003</v>
      </c>
      <c r="T7835">
        <v>7.4620000000000006</v>
      </c>
      <c r="U7835">
        <v>18.7532</v>
      </c>
      <c r="V7835">
        <v>2.4460732554018381</v>
      </c>
      <c r="AC7835">
        <v>30.18</v>
      </c>
      <c r="AD7835">
        <v>29.27</v>
      </c>
      <c r="AH7835" s="85">
        <f>IF(AND(M7835&lt;Variables!$G$6,M7835&gt;Variables!$G$5),0,1)</f>
        <v>1</v>
      </c>
      <c r="AI7835" s="85">
        <f t="shared" si="663"/>
        <v>1</v>
      </c>
      <c r="AJ7835" s="85">
        <f>IF(I7835&gt;Variables!$G$7,0,1)</f>
        <v>1</v>
      </c>
      <c r="AK7835" s="85">
        <f>IF(F7835&gt;Variables!$G$8,0,1)</f>
        <v>1</v>
      </c>
      <c r="AL7835" s="85">
        <f>IF(G7835&gt;Variables!$G$9,0,1)</f>
        <v>1</v>
      </c>
      <c r="AM7835" s="85">
        <f>IF(AND(K7835&gt;Variables!$G$10,K7835&lt;Variables!$G$11),0,1)</f>
        <v>0</v>
      </c>
      <c r="AN7835" s="103">
        <f>IF(H7835&lt;Variables!$G$13,1,0)</f>
        <v>0</v>
      </c>
      <c r="AO7835" s="101">
        <f>IF(R7835&lt;Variables!$G$12,0,1)</f>
        <v>0</v>
      </c>
      <c r="AP7835" s="86">
        <f t="shared" si="664"/>
        <v>1</v>
      </c>
      <c r="AR7835">
        <v>0</v>
      </c>
      <c r="AS7835">
        <v>0</v>
      </c>
      <c r="AT7835">
        <v>1</v>
      </c>
      <c r="AU7835">
        <v>0</v>
      </c>
      <c r="BA7835">
        <v>-1.33</v>
      </c>
    </row>
    <row r="7836" spans="3:53" ht="12.75" x14ac:dyDescent="0.2">
      <c r="C7836" t="s">
        <v>1150</v>
      </c>
      <c r="D7836" t="s">
        <v>692</v>
      </c>
      <c r="E7836">
        <v>21.88</v>
      </c>
      <c r="F7836">
        <v>35.79</v>
      </c>
      <c r="G7836">
        <v>35.799999999999997</v>
      </c>
      <c r="H7836">
        <v>97.77</v>
      </c>
      <c r="I7836">
        <v>1278.521</v>
      </c>
      <c r="J7836" t="s">
        <v>78</v>
      </c>
      <c r="K7836">
        <v>76.25</v>
      </c>
      <c r="L7836">
        <v>20.412600000000001</v>
      </c>
      <c r="M7836">
        <v>5.3760912377649293</v>
      </c>
      <c r="N7836">
        <v>18.956486000000002</v>
      </c>
      <c r="O7836">
        <v>13.470397414373121</v>
      </c>
      <c r="P7836">
        <v>10350000</v>
      </c>
      <c r="Q7836">
        <v>8830000</v>
      </c>
      <c r="R7836">
        <v>1.17</v>
      </c>
      <c r="S7836">
        <v>34.191000000000003</v>
      </c>
      <c r="T7836">
        <v>7.4620000000000006</v>
      </c>
      <c r="U7836">
        <v>18.7532</v>
      </c>
      <c r="V7836">
        <v>2.091610151083152</v>
      </c>
      <c r="AC7836">
        <v>24.16</v>
      </c>
      <c r="AD7836">
        <v>19.049299999999999</v>
      </c>
      <c r="AH7836" s="85">
        <f>IF(AND(M7836&lt;Variables!$G$6,M7836&gt;Variables!$G$5),0,1)</f>
        <v>1</v>
      </c>
      <c r="AI7836" s="85">
        <f t="shared" si="663"/>
        <v>0</v>
      </c>
      <c r="AJ7836" s="85">
        <f>IF(I7836&gt;Variables!$G$7,0,1)</f>
        <v>0</v>
      </c>
      <c r="AK7836" s="85">
        <f>IF(F7836&gt;Variables!$G$8,0,1)</f>
        <v>0</v>
      </c>
      <c r="AL7836" s="85">
        <f>IF(G7836&gt;Variables!$G$9,0,1)</f>
        <v>0</v>
      </c>
      <c r="AM7836" s="85">
        <f>IF(AND(K7836&gt;Variables!$G$10,K7836&lt;Variables!$G$11),0,1)</f>
        <v>1</v>
      </c>
      <c r="AN7836" s="103">
        <f>IF(H7836&lt;Variables!$G$13,1,0)</f>
        <v>1</v>
      </c>
      <c r="AO7836" s="101">
        <f>IF(R7836&lt;Variables!$G$12,0,1)</f>
        <v>0</v>
      </c>
      <c r="AP7836" s="86">
        <f t="shared" si="664"/>
        <v>1</v>
      </c>
      <c r="AR7836">
        <v>0</v>
      </c>
      <c r="AS7836">
        <v>0</v>
      </c>
      <c r="AT7836">
        <v>1</v>
      </c>
      <c r="AU7836">
        <v>0</v>
      </c>
      <c r="BA7836">
        <v>-2.25</v>
      </c>
    </row>
    <row r="7837" spans="3:53" ht="12.75" x14ac:dyDescent="0.2">
      <c r="C7837" t="s">
        <v>1150</v>
      </c>
      <c r="D7837" t="s">
        <v>364</v>
      </c>
      <c r="E7837">
        <v>18.899999999999999</v>
      </c>
      <c r="F7837">
        <v>7.08</v>
      </c>
      <c r="G7837">
        <v>-0.11</v>
      </c>
      <c r="H7837">
        <v>12030</v>
      </c>
      <c r="I7837">
        <v>10.827</v>
      </c>
      <c r="J7837" t="s">
        <v>76</v>
      </c>
      <c r="K7837">
        <v>45.55</v>
      </c>
      <c r="L7837">
        <v>18.901617647058821</v>
      </c>
      <c r="M7837">
        <v>-8.5582466486794264E-3</v>
      </c>
      <c r="N7837">
        <v>18.934352272727271</v>
      </c>
      <c r="O7837">
        <v>-0.1814282962124481</v>
      </c>
      <c r="P7837">
        <v>2159000</v>
      </c>
      <c r="Q7837">
        <v>702215</v>
      </c>
      <c r="R7837">
        <v>3.07</v>
      </c>
      <c r="S7837">
        <v>34.191000000000003</v>
      </c>
      <c r="T7837">
        <v>7.4620000000000006</v>
      </c>
      <c r="U7837">
        <v>18.7532</v>
      </c>
      <c r="V7837">
        <v>2.3210105272502348</v>
      </c>
      <c r="AC7837">
        <v>18.920000000000002</v>
      </c>
      <c r="AD7837">
        <v>18.670000000000002</v>
      </c>
      <c r="AH7837" s="85">
        <f>IF(AND(M7837&lt;Variables!$G$6,M7837&gt;Variables!$G$5),0,1)</f>
        <v>1</v>
      </c>
      <c r="AI7837" s="85">
        <f t="shared" si="663"/>
        <v>1</v>
      </c>
      <c r="AJ7837" s="85">
        <f>IF(I7837&gt;Variables!$G$7,0,1)</f>
        <v>0</v>
      </c>
      <c r="AK7837" s="85">
        <f>IF(F7837&gt;Variables!$G$8,0,1)</f>
        <v>1</v>
      </c>
      <c r="AL7837" s="85">
        <f>IF(G7837&gt;Variables!$G$9,0,1)</f>
        <v>1</v>
      </c>
      <c r="AM7837" s="85">
        <f>IF(AND(K7837&gt;Variables!$G$10,K7837&lt;Variables!$G$11),0,1)</f>
        <v>1</v>
      </c>
      <c r="AN7837" s="103">
        <f>IF(H7837&lt;Variables!$G$13,1,0)</f>
        <v>0</v>
      </c>
      <c r="AO7837" s="101">
        <f>IF(R7837&lt;Variables!$G$12,0,1)</f>
        <v>1</v>
      </c>
      <c r="AP7837" s="86">
        <f t="shared" si="664"/>
        <v>0</v>
      </c>
      <c r="AR7837">
        <v>0</v>
      </c>
      <c r="AS7837">
        <v>1</v>
      </c>
      <c r="AT7837">
        <v>0</v>
      </c>
      <c r="AU7837">
        <v>0</v>
      </c>
      <c r="BA7837">
        <v>-0.41</v>
      </c>
    </row>
    <row r="7838" spans="3:53" ht="12.75" x14ac:dyDescent="0.2">
      <c r="C7838" t="s">
        <v>1150</v>
      </c>
      <c r="D7838" t="s">
        <v>488</v>
      </c>
      <c r="E7838">
        <v>25.34</v>
      </c>
      <c r="F7838">
        <v>6.67</v>
      </c>
      <c r="G7838">
        <v>0.92</v>
      </c>
      <c r="H7838">
        <v>4530</v>
      </c>
      <c r="I7838">
        <v>23.738</v>
      </c>
      <c r="J7838" t="s">
        <v>76</v>
      </c>
      <c r="K7838">
        <v>40.51</v>
      </c>
      <c r="L7838">
        <v>25.386749999999999</v>
      </c>
      <c r="M7838">
        <v>-0.45988557022854898</v>
      </c>
      <c r="N7838">
        <v>25.31636</v>
      </c>
      <c r="O7838">
        <v>-0.18312269220377639</v>
      </c>
      <c r="P7838">
        <v>3306000</v>
      </c>
      <c r="Q7838">
        <v>375971</v>
      </c>
      <c r="R7838">
        <v>8.7899999999999991</v>
      </c>
      <c r="S7838">
        <v>34.191000000000003</v>
      </c>
      <c r="T7838">
        <v>7.4620000000000006</v>
      </c>
      <c r="U7838">
        <v>18.7532</v>
      </c>
      <c r="V7838">
        <v>2.2680364858164199</v>
      </c>
      <c r="AC7838">
        <v>26.25</v>
      </c>
      <c r="AD7838">
        <v>24.68</v>
      </c>
      <c r="AH7838" s="85">
        <f>IF(AND(M7838&lt;Variables!$G$6,M7838&gt;Variables!$G$5),0,1)</f>
        <v>1</v>
      </c>
      <c r="AI7838" s="85">
        <f t="shared" si="663"/>
        <v>0</v>
      </c>
      <c r="AJ7838" s="85">
        <f>IF(I7838&gt;Variables!$G$7,0,1)</f>
        <v>0</v>
      </c>
      <c r="AK7838" s="85">
        <f>IF(F7838&gt;Variables!$G$8,0,1)</f>
        <v>1</v>
      </c>
      <c r="AL7838" s="85">
        <f>IF(G7838&gt;Variables!$G$9,0,1)</f>
        <v>1</v>
      </c>
      <c r="AM7838" s="85">
        <f>IF(AND(K7838&gt;Variables!$G$10,K7838&lt;Variables!$G$11),0,1)</f>
        <v>1</v>
      </c>
      <c r="AN7838" s="103">
        <f>IF(H7838&lt;Variables!$G$13,1,0)</f>
        <v>0</v>
      </c>
      <c r="AO7838" s="101">
        <f>IF(R7838&lt;Variables!$G$12,0,1)</f>
        <v>1</v>
      </c>
      <c r="AP7838" s="86">
        <f t="shared" si="664"/>
        <v>0</v>
      </c>
      <c r="AR7838">
        <v>0</v>
      </c>
      <c r="AS7838">
        <v>0</v>
      </c>
      <c r="AT7838">
        <v>1</v>
      </c>
      <c r="AU7838">
        <v>0</v>
      </c>
      <c r="BA7838">
        <v>-1.32</v>
      </c>
    </row>
    <row r="7839" spans="3:53" ht="12.75" x14ac:dyDescent="0.2">
      <c r="C7839" t="s">
        <v>1150</v>
      </c>
      <c r="D7839" t="s">
        <v>1109</v>
      </c>
      <c r="E7839">
        <v>25.23</v>
      </c>
      <c r="F7839">
        <v>7.55</v>
      </c>
      <c r="G7839">
        <v>0.8</v>
      </c>
      <c r="H7839">
        <v>-99999</v>
      </c>
      <c r="I7839">
        <v>7.1849999999999996</v>
      </c>
      <c r="J7839" t="s">
        <v>78</v>
      </c>
      <c r="K7839">
        <v>-99999</v>
      </c>
      <c r="L7839">
        <v>-99999</v>
      </c>
      <c r="M7839">
        <v>-99999</v>
      </c>
      <c r="N7839">
        <v>-99999</v>
      </c>
      <c r="O7839">
        <v>-99999</v>
      </c>
      <c r="P7839">
        <v>71640</v>
      </c>
      <c r="Q7839">
        <v>304</v>
      </c>
      <c r="R7839">
        <v>235.66</v>
      </c>
      <c r="S7839">
        <v>34.191000000000003</v>
      </c>
      <c r="T7839">
        <v>7.4620000000000006</v>
      </c>
      <c r="U7839">
        <v>18.7532</v>
      </c>
      <c r="V7839">
        <v>-99999</v>
      </c>
      <c r="AC7839">
        <v>25.23</v>
      </c>
      <c r="AD7839">
        <v>25.23</v>
      </c>
      <c r="AH7839" s="85">
        <f>IF(AND(M7839&lt;Variables!$G$6,M7839&gt;Variables!$G$5),0,1)</f>
        <v>1</v>
      </c>
      <c r="AI7839" s="85">
        <f t="shared" si="663"/>
        <v>1</v>
      </c>
      <c r="AJ7839" s="85">
        <f>IF(I7839&gt;Variables!$G$7,0,1)</f>
        <v>0</v>
      </c>
      <c r="AK7839" s="85">
        <f>IF(F7839&gt;Variables!$G$8,0,1)</f>
        <v>1</v>
      </c>
      <c r="AL7839" s="85">
        <f>IF(G7839&gt;Variables!$G$9,0,1)</f>
        <v>1</v>
      </c>
      <c r="AM7839" s="85">
        <f>IF(AND(K7839&gt;Variables!$G$10,K7839&lt;Variables!$G$11),0,1)</f>
        <v>1</v>
      </c>
      <c r="AN7839" s="103">
        <f>IF(H7839&lt;Variables!$G$13,1,0)</f>
        <v>1</v>
      </c>
      <c r="AO7839" s="101">
        <f>IF(R7839&lt;Variables!$G$12,0,1)</f>
        <v>1</v>
      </c>
      <c r="AP7839" s="86">
        <f t="shared" si="664"/>
        <v>1</v>
      </c>
      <c r="AR7839">
        <v>0</v>
      </c>
      <c r="AS7839">
        <v>0</v>
      </c>
      <c r="AT7839">
        <v>0</v>
      </c>
      <c r="AU7839">
        <v>0</v>
      </c>
      <c r="BA7839">
        <v>0</v>
      </c>
    </row>
    <row r="7840" spans="3:53" ht="12.75" x14ac:dyDescent="0.2">
      <c r="C7840" t="s">
        <v>1150</v>
      </c>
      <c r="D7840" t="s">
        <v>1132</v>
      </c>
      <c r="E7840">
        <v>3.11</v>
      </c>
      <c r="F7840">
        <v>24.7</v>
      </c>
      <c r="G7840">
        <v>18.77</v>
      </c>
      <c r="H7840">
        <v>144.41999999999999</v>
      </c>
      <c r="I7840">
        <v>-79.840999999999994</v>
      </c>
      <c r="J7840" t="s">
        <v>78</v>
      </c>
      <c r="K7840">
        <v>43.48</v>
      </c>
      <c r="L7840">
        <v>3.1332</v>
      </c>
      <c r="M7840">
        <v>-1.059619558279058</v>
      </c>
      <c r="N7840">
        <v>3.1599900000000001</v>
      </c>
      <c r="O7840">
        <v>-1.898423729189002</v>
      </c>
      <c r="P7840">
        <v>13090000</v>
      </c>
      <c r="Q7840">
        <v>1620000</v>
      </c>
      <c r="R7840">
        <v>8.08</v>
      </c>
      <c r="S7840">
        <v>34.191000000000003</v>
      </c>
      <c r="T7840">
        <v>7.4620000000000006</v>
      </c>
      <c r="U7840">
        <v>18.7532</v>
      </c>
      <c r="V7840">
        <v>2.3070505265415551</v>
      </c>
      <c r="AC7840">
        <v>3.3</v>
      </c>
      <c r="AD7840">
        <v>2.82</v>
      </c>
      <c r="AH7840" s="85">
        <f>IF(AND(M7840&lt;Variables!$G$6,M7840&gt;Variables!$G$5),0,1)</f>
        <v>1</v>
      </c>
      <c r="AI7840" s="85">
        <f t="shared" si="663"/>
        <v>1</v>
      </c>
      <c r="AJ7840" s="85">
        <f>IF(I7840&gt;Variables!$G$7,0,1)</f>
        <v>1</v>
      </c>
      <c r="AK7840" s="85">
        <f>IF(F7840&gt;Variables!$G$8,0,1)</f>
        <v>0</v>
      </c>
      <c r="AL7840" s="85">
        <f>IF(G7840&gt;Variables!$G$9,0,1)</f>
        <v>0</v>
      </c>
      <c r="AM7840" s="85">
        <f>IF(AND(K7840&gt;Variables!$G$10,K7840&lt;Variables!$G$11),0,1)</f>
        <v>1</v>
      </c>
      <c r="AN7840" s="103">
        <f>IF(H7840&lt;Variables!$G$13,1,0)</f>
        <v>1</v>
      </c>
      <c r="AO7840" s="101">
        <f>IF(R7840&lt;Variables!$G$12,0,1)</f>
        <v>1</v>
      </c>
      <c r="AP7840" s="86">
        <f t="shared" si="664"/>
        <v>1</v>
      </c>
      <c r="AR7840">
        <v>0</v>
      </c>
      <c r="AS7840">
        <v>0</v>
      </c>
      <c r="AT7840">
        <v>1</v>
      </c>
      <c r="AU7840">
        <v>0</v>
      </c>
      <c r="BA7840">
        <v>-2.25</v>
      </c>
    </row>
    <row r="7841" spans="3:53" ht="12.75" x14ac:dyDescent="0.2">
      <c r="C7841" t="s">
        <v>1150</v>
      </c>
      <c r="D7841" t="s">
        <v>1118</v>
      </c>
      <c r="E7841">
        <v>5.07</v>
      </c>
      <c r="F7841">
        <v>13.71</v>
      </c>
      <c r="G7841">
        <v>15.69</v>
      </c>
      <c r="H7841">
        <v>-99999</v>
      </c>
      <c r="I7841">
        <v>-0.01</v>
      </c>
      <c r="J7841" t="s">
        <v>76</v>
      </c>
      <c r="K7841">
        <v>56.47</v>
      </c>
      <c r="L7841">
        <v>5.05</v>
      </c>
      <c r="M7841">
        <v>0</v>
      </c>
      <c r="N7841">
        <v>5.0399999999999991</v>
      </c>
      <c r="O7841">
        <v>0.19841269841271181</v>
      </c>
      <c r="P7841">
        <v>82451</v>
      </c>
      <c r="Q7841">
        <v>23565</v>
      </c>
      <c r="R7841">
        <v>3.5</v>
      </c>
      <c r="S7841">
        <v>34.191000000000003</v>
      </c>
      <c r="T7841">
        <v>7.4620000000000006</v>
      </c>
      <c r="U7841">
        <v>18.7532</v>
      </c>
      <c r="V7841">
        <v>2.4340291999999999</v>
      </c>
      <c r="AC7841">
        <v>8.75</v>
      </c>
      <c r="AD7841">
        <v>5.05</v>
      </c>
      <c r="AH7841" s="85">
        <f>IF(AND(M7841&lt;Variables!$G$6,M7841&gt;Variables!$G$5),0,1)</f>
        <v>1</v>
      </c>
      <c r="AI7841" s="85">
        <f t="shared" si="663"/>
        <v>0</v>
      </c>
      <c r="AJ7841" s="85">
        <f>IF(I7841&gt;Variables!$G$7,0,1)</f>
        <v>1</v>
      </c>
      <c r="AK7841" s="85">
        <f>IF(F7841&gt;Variables!$G$8,0,1)</f>
        <v>0</v>
      </c>
      <c r="AL7841" s="85">
        <f>IF(G7841&gt;Variables!$G$9,0,1)</f>
        <v>0</v>
      </c>
      <c r="AM7841" s="85">
        <f>IF(AND(K7841&gt;Variables!$G$10,K7841&lt;Variables!$G$11),0,1)</f>
        <v>0</v>
      </c>
      <c r="AN7841" s="103">
        <f>IF(H7841&lt;Variables!$G$13,1,0)</f>
        <v>1</v>
      </c>
      <c r="AO7841" s="101">
        <f>IF(R7841&lt;Variables!$G$12,0,1)</f>
        <v>1</v>
      </c>
      <c r="AP7841" s="86">
        <f t="shared" si="664"/>
        <v>0</v>
      </c>
      <c r="AR7841">
        <v>1</v>
      </c>
      <c r="AS7841">
        <v>0</v>
      </c>
      <c r="AT7841">
        <v>0</v>
      </c>
      <c r="AU7841">
        <v>0</v>
      </c>
      <c r="BA7841">
        <v>2</v>
      </c>
    </row>
    <row r="7842" spans="3:53" ht="12.75" x14ac:dyDescent="0.2">
      <c r="C7842" t="s">
        <v>1150</v>
      </c>
      <c r="D7842" t="s">
        <v>697</v>
      </c>
      <c r="E7842">
        <v>5.27</v>
      </c>
      <c r="F7842">
        <v>10.27</v>
      </c>
      <c r="G7842">
        <v>9.58</v>
      </c>
      <c r="H7842">
        <v>-99999</v>
      </c>
      <c r="I7842">
        <v>0.10299999999999999</v>
      </c>
      <c r="J7842" t="s">
        <v>78</v>
      </c>
      <c r="K7842">
        <v>58.34</v>
      </c>
      <c r="L7842">
        <v>5.2868749999999993</v>
      </c>
      <c r="M7842">
        <v>-0.50833431847735266</v>
      </c>
      <c r="N7842">
        <v>5.1547499999999999</v>
      </c>
      <c r="O7842">
        <v>2.041806101168822</v>
      </c>
      <c r="P7842">
        <v>73040</v>
      </c>
      <c r="Q7842">
        <v>85380</v>
      </c>
      <c r="R7842">
        <v>0.86</v>
      </c>
      <c r="S7842">
        <v>34.191000000000003</v>
      </c>
      <c r="T7842">
        <v>7.4620000000000006</v>
      </c>
      <c r="U7842">
        <v>18.7532</v>
      </c>
      <c r="V7842">
        <v>2.4788627920085111</v>
      </c>
      <c r="AC7842">
        <v>5.39</v>
      </c>
      <c r="AD7842">
        <v>4.9400000000000004</v>
      </c>
      <c r="AH7842" s="85">
        <f>IF(AND(M7842&lt;Variables!$G$6,M7842&gt;Variables!$G$5),0,1)</f>
        <v>1</v>
      </c>
      <c r="AI7842" s="85">
        <f t="shared" si="663"/>
        <v>0</v>
      </c>
      <c r="AJ7842" s="85">
        <f>IF(I7842&gt;Variables!$G$7,0,1)</f>
        <v>0</v>
      </c>
      <c r="AK7842" s="85">
        <f>IF(F7842&gt;Variables!$G$8,0,1)</f>
        <v>0</v>
      </c>
      <c r="AL7842" s="85">
        <f>IF(G7842&gt;Variables!$G$9,0,1)</f>
        <v>1</v>
      </c>
      <c r="AM7842" s="85">
        <f>IF(AND(K7842&gt;Variables!$G$10,K7842&lt;Variables!$G$11),0,1)</f>
        <v>0</v>
      </c>
      <c r="AN7842" s="103">
        <f>IF(H7842&lt;Variables!$G$13,1,0)</f>
        <v>1</v>
      </c>
      <c r="AO7842" s="101">
        <f>IF(R7842&lt;Variables!$G$12,0,1)</f>
        <v>0</v>
      </c>
      <c r="AP7842" s="86">
        <f t="shared" si="664"/>
        <v>1</v>
      </c>
      <c r="AR7842">
        <v>1</v>
      </c>
      <c r="AS7842">
        <v>0</v>
      </c>
      <c r="AT7842">
        <v>0</v>
      </c>
      <c r="AU7842">
        <v>0</v>
      </c>
      <c r="BA7842">
        <v>2</v>
      </c>
    </row>
    <row r="7843" spans="3:53" ht="12.75" x14ac:dyDescent="0.2">
      <c r="C7843" t="s">
        <v>1150</v>
      </c>
      <c r="D7843" t="s">
        <v>1123</v>
      </c>
      <c r="E7843">
        <v>4.75</v>
      </c>
      <c r="F7843">
        <v>9.6999999999999993</v>
      </c>
      <c r="G7843">
        <v>-2.66</v>
      </c>
      <c r="H7843">
        <v>-99999</v>
      </c>
      <c r="I7843">
        <v>-2E-3</v>
      </c>
      <c r="J7843" t="s">
        <v>78</v>
      </c>
      <c r="K7843">
        <v>-99999</v>
      </c>
      <c r="L7843">
        <v>-99999</v>
      </c>
      <c r="M7843">
        <v>-99999</v>
      </c>
      <c r="N7843">
        <v>4.75</v>
      </c>
      <c r="O7843">
        <v>0</v>
      </c>
      <c r="P7843">
        <v>1612000</v>
      </c>
      <c r="Q7843">
        <v>429</v>
      </c>
      <c r="R7843">
        <v>3757.58</v>
      </c>
      <c r="S7843">
        <v>34.191000000000003</v>
      </c>
      <c r="T7843">
        <v>7.4620000000000006</v>
      </c>
      <c r="U7843">
        <v>18.7532</v>
      </c>
      <c r="V7843">
        <v>-99999</v>
      </c>
      <c r="AC7843">
        <v>4.75</v>
      </c>
      <c r="AD7843">
        <v>4.5999999999999996</v>
      </c>
      <c r="AH7843" s="85">
        <f>IF(AND(M7843&lt;Variables!$G$6,M7843&gt;Variables!$G$5),0,1)</f>
        <v>1</v>
      </c>
      <c r="AI7843" s="85">
        <f t="shared" si="663"/>
        <v>1</v>
      </c>
      <c r="AJ7843" s="85">
        <f>IF(I7843&gt;Variables!$G$7,0,1)</f>
        <v>1</v>
      </c>
      <c r="AK7843" s="85">
        <f>IF(F7843&gt;Variables!$G$8,0,1)</f>
        <v>0</v>
      </c>
      <c r="AL7843" s="85">
        <f>IF(G7843&gt;Variables!$G$9,0,1)</f>
        <v>1</v>
      </c>
      <c r="AM7843" s="85">
        <f>IF(AND(K7843&gt;Variables!$G$10,K7843&lt;Variables!$G$11),0,1)</f>
        <v>1</v>
      </c>
      <c r="AN7843" s="103">
        <f>IF(H7843&lt;Variables!$G$13,1,0)</f>
        <v>1</v>
      </c>
      <c r="AO7843" s="101">
        <f>IF(R7843&lt;Variables!$G$12,0,1)</f>
        <v>1</v>
      </c>
      <c r="AP7843" s="86">
        <f t="shared" si="664"/>
        <v>1</v>
      </c>
      <c r="AR7843">
        <v>0</v>
      </c>
      <c r="AS7843">
        <v>0</v>
      </c>
      <c r="AT7843">
        <v>1</v>
      </c>
      <c r="AU7843">
        <v>0</v>
      </c>
      <c r="BA7843">
        <v>-2.25</v>
      </c>
    </row>
    <row r="7844" spans="3:53" ht="12.75" x14ac:dyDescent="0.2">
      <c r="C7844" t="s">
        <v>1150</v>
      </c>
      <c r="D7844" t="s">
        <v>875</v>
      </c>
      <c r="E7844">
        <v>1.33</v>
      </c>
      <c r="F7844">
        <v>27.14</v>
      </c>
      <c r="G7844">
        <v>17.54</v>
      </c>
      <c r="H7844">
        <v>109.98</v>
      </c>
      <c r="I7844">
        <v>-84.367000000000004</v>
      </c>
      <c r="J7844" t="s">
        <v>78</v>
      </c>
      <c r="K7844">
        <v>49.98</v>
      </c>
      <c r="L7844">
        <v>1.343545</v>
      </c>
      <c r="M7844">
        <v>-0.26385420659523201</v>
      </c>
      <c r="N7844">
        <v>1.3059400000000001</v>
      </c>
      <c r="O7844">
        <v>2.6080830666033821</v>
      </c>
      <c r="P7844">
        <v>50840000</v>
      </c>
      <c r="Q7844">
        <v>16810000</v>
      </c>
      <c r="R7844">
        <v>3.02</v>
      </c>
      <c r="S7844">
        <v>34.191000000000003</v>
      </c>
      <c r="T7844">
        <v>7.4620000000000006</v>
      </c>
      <c r="U7844">
        <v>18.7532</v>
      </c>
      <c r="V7844">
        <v>2.373637769152503</v>
      </c>
      <c r="AC7844">
        <v>1.34</v>
      </c>
      <c r="AD7844">
        <v>1.22</v>
      </c>
      <c r="AH7844" s="85">
        <f>IF(AND(M7844&lt;Variables!$G$6,M7844&gt;Variables!$G$5),0,1)</f>
        <v>1</v>
      </c>
      <c r="AI7844" s="85">
        <f t="shared" si="663"/>
        <v>0</v>
      </c>
      <c r="AJ7844" s="85">
        <f>IF(I7844&gt;Variables!$G$7,0,1)</f>
        <v>1</v>
      </c>
      <c r="AK7844" s="85">
        <f>IF(F7844&gt;Variables!$G$8,0,1)</f>
        <v>0</v>
      </c>
      <c r="AL7844" s="85">
        <f>IF(G7844&gt;Variables!$G$9,0,1)</f>
        <v>0</v>
      </c>
      <c r="AM7844" s="85">
        <f>IF(AND(K7844&gt;Variables!$G$10,K7844&lt;Variables!$G$11),0,1)</f>
        <v>1</v>
      </c>
      <c r="AN7844" s="103">
        <f>IF(H7844&lt;Variables!$G$13,1,0)</f>
        <v>1</v>
      </c>
      <c r="AO7844" s="101">
        <f>IF(R7844&lt;Variables!$G$12,0,1)</f>
        <v>1</v>
      </c>
      <c r="AP7844" s="86">
        <f t="shared" si="664"/>
        <v>1</v>
      </c>
      <c r="AR7844">
        <v>0</v>
      </c>
      <c r="AS7844">
        <v>0</v>
      </c>
      <c r="AT7844">
        <v>1</v>
      </c>
      <c r="AU7844">
        <v>0</v>
      </c>
      <c r="BA7844">
        <v>-2.25</v>
      </c>
    </row>
    <row r="7845" spans="3:53" ht="12.75" x14ac:dyDescent="0.2">
      <c r="C7845" t="s">
        <v>1150</v>
      </c>
      <c r="D7845" t="s">
        <v>255</v>
      </c>
      <c r="E7845">
        <v>9.1999999999999993</v>
      </c>
      <c r="F7845">
        <v>26.66</v>
      </c>
      <c r="G7845">
        <v>20.98</v>
      </c>
      <c r="H7845">
        <v>902.13</v>
      </c>
      <c r="I7845">
        <v>18.876000000000001</v>
      </c>
      <c r="J7845" t="s">
        <v>78</v>
      </c>
      <c r="K7845">
        <v>58.17</v>
      </c>
      <c r="L7845">
        <v>9.0024899999999999</v>
      </c>
      <c r="M7845">
        <v>1.1953359570518749</v>
      </c>
      <c r="N7845">
        <v>9.0637340000000002</v>
      </c>
      <c r="O7845">
        <v>0.51155517141168327</v>
      </c>
      <c r="P7845">
        <v>73970000</v>
      </c>
      <c r="Q7845">
        <v>6960000</v>
      </c>
      <c r="R7845">
        <v>10.63</v>
      </c>
      <c r="S7845">
        <v>34.191000000000003</v>
      </c>
      <c r="T7845">
        <v>7.4620000000000006</v>
      </c>
      <c r="U7845">
        <v>18.7532</v>
      </c>
      <c r="V7845">
        <v>2.392358561023451</v>
      </c>
      <c r="AC7845">
        <v>9.2799999999999994</v>
      </c>
      <c r="AD7845">
        <v>8.33</v>
      </c>
      <c r="AH7845" s="85">
        <f>IF(AND(M7845&lt;Variables!$G$6,M7845&gt;Variables!$G$5),0,1)</f>
        <v>1</v>
      </c>
      <c r="AI7845" s="85">
        <f t="shared" si="663"/>
        <v>1</v>
      </c>
      <c r="AJ7845" s="85">
        <f>IF(I7845&gt;Variables!$G$7,0,1)</f>
        <v>0</v>
      </c>
      <c r="AK7845" s="85">
        <f>IF(F7845&gt;Variables!$G$8,0,1)</f>
        <v>0</v>
      </c>
      <c r="AL7845" s="85">
        <f>IF(G7845&gt;Variables!$G$9,0,1)</f>
        <v>0</v>
      </c>
      <c r="AM7845" s="85">
        <f>IF(AND(K7845&gt;Variables!$G$10,K7845&lt;Variables!$G$11),0,1)</f>
        <v>0</v>
      </c>
      <c r="AN7845" s="103">
        <f>IF(H7845&lt;Variables!$G$13,1,0)</f>
        <v>1</v>
      </c>
      <c r="AO7845" s="101">
        <f>IF(R7845&lt;Variables!$G$12,0,1)</f>
        <v>1</v>
      </c>
      <c r="AP7845" s="86">
        <f t="shared" si="664"/>
        <v>1</v>
      </c>
      <c r="AR7845">
        <v>0</v>
      </c>
      <c r="AS7845">
        <v>0</v>
      </c>
      <c r="AT7845">
        <v>1</v>
      </c>
      <c r="AU7845">
        <v>0</v>
      </c>
      <c r="BA7845">
        <v>-2.25</v>
      </c>
    </row>
    <row r="7846" spans="3:53" ht="12.75" x14ac:dyDescent="0.2">
      <c r="C7846" t="s">
        <v>1150</v>
      </c>
      <c r="D7846" t="s">
        <v>1126</v>
      </c>
      <c r="E7846">
        <v>41.42</v>
      </c>
      <c r="F7846">
        <v>7.04</v>
      </c>
      <c r="G7846">
        <v>6.38</v>
      </c>
      <c r="H7846">
        <v>30010</v>
      </c>
      <c r="I7846">
        <v>-1.18</v>
      </c>
      <c r="J7846" t="s">
        <v>78</v>
      </c>
      <c r="K7846">
        <v>65.5</v>
      </c>
      <c r="L7846">
        <v>41.235295000000001</v>
      </c>
      <c r="M7846">
        <v>0.35092509948092249</v>
      </c>
      <c r="N7846">
        <v>41.081721999999999</v>
      </c>
      <c r="O7846">
        <v>0.7260601198752169</v>
      </c>
      <c r="P7846">
        <v>10054000</v>
      </c>
      <c r="Q7846">
        <v>15397000</v>
      </c>
      <c r="R7846">
        <v>0.65</v>
      </c>
      <c r="S7846">
        <v>34.191000000000003</v>
      </c>
      <c r="T7846">
        <v>7.4620000000000006</v>
      </c>
      <c r="U7846">
        <v>18.7532</v>
      </c>
      <c r="V7846">
        <v>2.5027471362603322</v>
      </c>
      <c r="AC7846">
        <v>41.77</v>
      </c>
      <c r="AD7846">
        <v>41.06</v>
      </c>
      <c r="AH7846" s="85">
        <f>IF(AND(M7846&lt;Variables!$G$6,M7846&gt;Variables!$G$5),0,1)</f>
        <v>1</v>
      </c>
      <c r="AI7846" s="85">
        <f t="shared" si="663"/>
        <v>0</v>
      </c>
      <c r="AJ7846" s="85">
        <f>IF(I7846&gt;Variables!$G$7,0,1)</f>
        <v>1</v>
      </c>
      <c r="AK7846" s="85">
        <f>IF(F7846&gt;Variables!$G$8,0,1)</f>
        <v>1</v>
      </c>
      <c r="AL7846" s="85">
        <f>IF(G7846&gt;Variables!$G$9,0,1)</f>
        <v>1</v>
      </c>
      <c r="AM7846" s="85">
        <f>IF(AND(K7846&gt;Variables!$G$10,K7846&lt;Variables!$G$11),0,1)</f>
        <v>0</v>
      </c>
      <c r="AN7846" s="103">
        <f>IF(H7846&lt;Variables!$G$13,1,0)</f>
        <v>0</v>
      </c>
      <c r="AO7846" s="101">
        <f>IF(R7846&lt;Variables!$G$12,0,1)</f>
        <v>0</v>
      </c>
      <c r="AP7846" s="86">
        <f t="shared" si="664"/>
        <v>1</v>
      </c>
      <c r="AR7846">
        <v>0</v>
      </c>
      <c r="AS7846">
        <v>0</v>
      </c>
      <c r="AT7846">
        <v>0</v>
      </c>
      <c r="AU7846">
        <v>1</v>
      </c>
      <c r="BA7846">
        <v>-0.48</v>
      </c>
    </row>
    <row r="7847" spans="3:53" ht="12.75" x14ac:dyDescent="0.2">
      <c r="C7847" t="s">
        <v>1150</v>
      </c>
      <c r="D7847" t="s">
        <v>934</v>
      </c>
      <c r="E7847">
        <v>48.85</v>
      </c>
      <c r="F7847">
        <v>8.49</v>
      </c>
      <c r="G7847">
        <v>7.87</v>
      </c>
      <c r="H7847">
        <v>9240</v>
      </c>
      <c r="I7847">
        <v>16.327000000000002</v>
      </c>
      <c r="J7847" t="s">
        <v>78</v>
      </c>
      <c r="K7847">
        <v>58.15</v>
      </c>
      <c r="L7847">
        <v>48.684115000000013</v>
      </c>
      <c r="M7847">
        <v>0.17641277858290641</v>
      </c>
      <c r="N7847">
        <v>48.428041666666672</v>
      </c>
      <c r="O7847">
        <v>0.70611637713342179</v>
      </c>
      <c r="P7847">
        <v>318380</v>
      </c>
      <c r="Q7847">
        <v>1745000</v>
      </c>
      <c r="R7847">
        <v>0.18</v>
      </c>
      <c r="S7847">
        <v>34.191000000000003</v>
      </c>
      <c r="T7847">
        <v>7.4620000000000006</v>
      </c>
      <c r="U7847">
        <v>18.7532</v>
      </c>
      <c r="V7847">
        <v>2.4426950049047829</v>
      </c>
      <c r="AC7847">
        <v>50</v>
      </c>
      <c r="AD7847">
        <v>48.4</v>
      </c>
      <c r="AH7847" s="85">
        <f>IF(AND(M7847&lt;Variables!$G$6,M7847&gt;Variables!$G$5),0,1)</f>
        <v>1</v>
      </c>
      <c r="AI7847" s="85">
        <f t="shared" si="663"/>
        <v>0</v>
      </c>
      <c r="AJ7847" s="85">
        <f>IF(I7847&gt;Variables!$G$7,0,1)</f>
        <v>0</v>
      </c>
      <c r="AK7847" s="85">
        <f>IF(F7847&gt;Variables!$G$8,0,1)</f>
        <v>1</v>
      </c>
      <c r="AL7847" s="85">
        <f>IF(G7847&gt;Variables!$G$9,0,1)</f>
        <v>1</v>
      </c>
      <c r="AM7847" s="85">
        <f>IF(AND(K7847&gt;Variables!$G$10,K7847&lt;Variables!$G$11),0,1)</f>
        <v>0</v>
      </c>
      <c r="AN7847" s="103">
        <f>IF(H7847&lt;Variables!$G$13,1,0)</f>
        <v>0</v>
      </c>
      <c r="AO7847" s="101">
        <f>IF(R7847&lt;Variables!$G$12,0,1)</f>
        <v>0</v>
      </c>
      <c r="AP7847" s="86">
        <f t="shared" si="664"/>
        <v>1</v>
      </c>
      <c r="AR7847">
        <v>0</v>
      </c>
      <c r="AS7847">
        <v>1</v>
      </c>
      <c r="AT7847">
        <v>0</v>
      </c>
      <c r="AU7847">
        <v>0</v>
      </c>
      <c r="BA7847">
        <v>0.7</v>
      </c>
    </row>
    <row r="7848" spans="3:53" ht="12.75" x14ac:dyDescent="0.2">
      <c r="C7848" t="s">
        <v>1150</v>
      </c>
      <c r="D7848" t="s">
        <v>624</v>
      </c>
      <c r="E7848">
        <v>0.02</v>
      </c>
      <c r="F7848">
        <v>17.39</v>
      </c>
      <c r="G7848">
        <v>24.61</v>
      </c>
      <c r="H7848">
        <v>-99999</v>
      </c>
      <c r="I7848">
        <v>-63.405000000000001</v>
      </c>
      <c r="J7848" t="s">
        <v>78</v>
      </c>
      <c r="K7848">
        <v>59.88</v>
      </c>
      <c r="L7848">
        <v>1.930625E-2</v>
      </c>
      <c r="M7848">
        <v>3.5933959210100541</v>
      </c>
      <c r="N7848">
        <v>1.9030555555555561E-2</v>
      </c>
      <c r="O7848">
        <v>5.0941468398773626</v>
      </c>
      <c r="P7848">
        <v>8859000</v>
      </c>
      <c r="Q7848">
        <v>8096999.9999999991</v>
      </c>
      <c r="R7848">
        <v>1.0900000000000001</v>
      </c>
      <c r="S7848">
        <v>34.191000000000003</v>
      </c>
      <c r="T7848">
        <v>7.4620000000000006</v>
      </c>
      <c r="U7848">
        <v>18.7532</v>
      </c>
      <c r="V7848">
        <v>2.273396559145354</v>
      </c>
      <c r="AC7848">
        <v>2.8000000000000001E-2</v>
      </c>
      <c r="AD7848">
        <v>1.9099999999999999E-2</v>
      </c>
      <c r="AH7848" s="85">
        <f>IF(AND(M7848&lt;Variables!$G$6,M7848&gt;Variables!$G$5),0,1)</f>
        <v>1</v>
      </c>
      <c r="AI7848" s="85">
        <f t="shared" si="663"/>
        <v>0</v>
      </c>
      <c r="AJ7848" s="85">
        <f>IF(I7848&gt;Variables!$G$7,0,1)</f>
        <v>1</v>
      </c>
      <c r="AK7848" s="85">
        <f>IF(F7848&gt;Variables!$G$8,0,1)</f>
        <v>0</v>
      </c>
      <c r="AL7848" s="85">
        <f>IF(G7848&gt;Variables!$G$9,0,1)</f>
        <v>0</v>
      </c>
      <c r="AM7848" s="85">
        <f>IF(AND(K7848&gt;Variables!$G$10,K7848&lt;Variables!$G$11),0,1)</f>
        <v>0</v>
      </c>
      <c r="AN7848" s="103">
        <f>IF(H7848&lt;Variables!$G$13,1,0)</f>
        <v>1</v>
      </c>
      <c r="AO7848" s="101">
        <f>IF(R7848&lt;Variables!$G$12,0,1)</f>
        <v>0</v>
      </c>
      <c r="AP7848" s="86">
        <f t="shared" si="664"/>
        <v>1</v>
      </c>
      <c r="AR7848">
        <v>1</v>
      </c>
      <c r="AS7848">
        <v>0</v>
      </c>
      <c r="AT7848">
        <v>0</v>
      </c>
      <c r="AU7848">
        <v>0</v>
      </c>
      <c r="BA7848">
        <v>2</v>
      </c>
    </row>
    <row r="7849" spans="3:53" ht="12.75" x14ac:dyDescent="0.2">
      <c r="C7849" t="s">
        <v>1150</v>
      </c>
      <c r="D7849" t="s">
        <v>1108</v>
      </c>
      <c r="E7849">
        <v>93.92</v>
      </c>
      <c r="F7849">
        <v>7.98</v>
      </c>
      <c r="G7849">
        <v>5.45</v>
      </c>
      <c r="H7849">
        <v>6160</v>
      </c>
      <c r="I7849">
        <v>167.00700000000001</v>
      </c>
      <c r="J7849" t="s">
        <v>78</v>
      </c>
      <c r="K7849">
        <v>56.38</v>
      </c>
      <c r="L7849">
        <v>93.797966666666667</v>
      </c>
      <c r="M7849">
        <v>0.10877989892460881</v>
      </c>
      <c r="N7849">
        <v>93.621634042553211</v>
      </c>
      <c r="O7849">
        <v>0.29733080424581232</v>
      </c>
      <c r="P7849">
        <v>722644</v>
      </c>
      <c r="Q7849">
        <v>1334000</v>
      </c>
      <c r="R7849">
        <v>0.54</v>
      </c>
      <c r="S7849">
        <v>34.191000000000003</v>
      </c>
      <c r="T7849">
        <v>7.4620000000000006</v>
      </c>
      <c r="U7849">
        <v>18.7532</v>
      </c>
      <c r="V7849">
        <v>2.4282642051271179</v>
      </c>
      <c r="AC7849">
        <v>94.49</v>
      </c>
      <c r="AD7849">
        <v>93.14</v>
      </c>
      <c r="AH7849" s="85">
        <f>IF(AND(M7849&lt;Variables!$G$6,M7849&gt;Variables!$G$5),0,1)</f>
        <v>1</v>
      </c>
      <c r="AI7849" s="85">
        <f t="shared" si="663"/>
        <v>0</v>
      </c>
      <c r="AJ7849" s="85">
        <f>IF(I7849&gt;Variables!$G$7,0,1)</f>
        <v>0</v>
      </c>
      <c r="AK7849" s="85">
        <f>IF(F7849&gt;Variables!$G$8,0,1)</f>
        <v>1</v>
      </c>
      <c r="AL7849" s="85">
        <f>IF(G7849&gt;Variables!$G$9,0,1)</f>
        <v>1</v>
      </c>
      <c r="AM7849" s="85">
        <f>IF(AND(K7849&gt;Variables!$G$10,K7849&lt;Variables!$G$11),0,1)</f>
        <v>0</v>
      </c>
      <c r="AN7849" s="103">
        <f>IF(H7849&lt;Variables!$G$13,1,0)</f>
        <v>0</v>
      </c>
      <c r="AO7849" s="101">
        <f>IF(R7849&lt;Variables!$G$12,0,1)</f>
        <v>0</v>
      </c>
      <c r="AP7849" s="86">
        <f t="shared" si="664"/>
        <v>1</v>
      </c>
      <c r="AR7849">
        <v>0</v>
      </c>
      <c r="AS7849">
        <v>1</v>
      </c>
      <c r="AT7849">
        <v>0</v>
      </c>
      <c r="AU7849">
        <v>0</v>
      </c>
      <c r="BA7849">
        <v>0.32</v>
      </c>
    </row>
    <row r="7850" spans="3:53" ht="12.75" x14ac:dyDescent="0.2">
      <c r="C7850" t="s">
        <v>1150</v>
      </c>
      <c r="D7850" t="s">
        <v>1140</v>
      </c>
      <c r="E7850">
        <v>24.9</v>
      </c>
      <c r="F7850">
        <v>47.24</v>
      </c>
      <c r="G7850">
        <v>-26.47</v>
      </c>
      <c r="H7850">
        <v>-99999</v>
      </c>
      <c r="I7850">
        <v>-99999</v>
      </c>
      <c r="J7850" t="s">
        <v>78</v>
      </c>
      <c r="K7850">
        <v>-99999</v>
      </c>
      <c r="L7850">
        <v>24.883980000000001</v>
      </c>
      <c r="M7850">
        <v>0.46624374396701201</v>
      </c>
      <c r="N7850">
        <v>24.90897708333333</v>
      </c>
      <c r="O7850">
        <v>0.36542213822009573</v>
      </c>
      <c r="P7850">
        <v>1020000</v>
      </c>
      <c r="Q7850"/>
      <c r="R7850"/>
      <c r="S7850">
        <v>34.191000000000003</v>
      </c>
      <c r="T7850">
        <v>7.4620000000000006</v>
      </c>
      <c r="U7850">
        <v>18.7532</v>
      </c>
      <c r="V7850">
        <v>-99999</v>
      </c>
      <c r="AC7850">
        <v>27.9</v>
      </c>
      <c r="AD7850">
        <v>24</v>
      </c>
      <c r="AH7850" s="85">
        <f>IF(AND(M7850&lt;Variables!$G$6,M7850&gt;Variables!$G$5),0,1)</f>
        <v>1</v>
      </c>
      <c r="AI7850" s="85">
        <f t="shared" si="663"/>
        <v>1</v>
      </c>
      <c r="AJ7850" s="85">
        <f>IF(I7850&gt;Variables!$G$7,0,1)</f>
        <v>1</v>
      </c>
      <c r="AK7850" s="85">
        <f>IF(F7850&gt;Variables!$G$8,0,1)</f>
        <v>0</v>
      </c>
      <c r="AL7850" s="85">
        <f>IF(G7850&gt;Variables!$G$9,0,1)</f>
        <v>1</v>
      </c>
      <c r="AM7850" s="85">
        <f>IF(AND(K7850&gt;Variables!$G$10,K7850&lt;Variables!$G$11),0,1)</f>
        <v>1</v>
      </c>
      <c r="AN7850" s="103">
        <f>IF(H7850&lt;Variables!$G$13,1,0)</f>
        <v>1</v>
      </c>
      <c r="AO7850" s="101">
        <f>IF(R7850&lt;Variables!$G$12,0,1)</f>
        <v>0</v>
      </c>
      <c r="AP7850" s="86">
        <f t="shared" si="664"/>
        <v>1</v>
      </c>
      <c r="AR7850">
        <v>1</v>
      </c>
      <c r="AS7850">
        <v>0</v>
      </c>
      <c r="AT7850">
        <v>0</v>
      </c>
      <c r="AU7850">
        <v>0</v>
      </c>
      <c r="BA7850">
        <v>2</v>
      </c>
    </row>
    <row r="7851" spans="3:53" ht="12.75" x14ac:dyDescent="0.2">
      <c r="C7851" t="s">
        <v>1150</v>
      </c>
      <c r="D7851" t="s">
        <v>1104</v>
      </c>
      <c r="E7851">
        <v>15.6</v>
      </c>
      <c r="F7851">
        <v>74.78</v>
      </c>
      <c r="G7851">
        <v>10.37</v>
      </c>
      <c r="H7851">
        <v>137.5</v>
      </c>
      <c r="I7851">
        <v>-59.055999999999997</v>
      </c>
      <c r="J7851" t="s">
        <v>78</v>
      </c>
      <c r="K7851">
        <v>61.35</v>
      </c>
      <c r="L7851">
        <v>15.464964999999999</v>
      </c>
      <c r="M7851">
        <v>2.4832581257054192</v>
      </c>
      <c r="N7851">
        <v>15.566890000000001</v>
      </c>
      <c r="O7851">
        <v>1.8122438072087459</v>
      </c>
      <c r="P7851">
        <v>104444000</v>
      </c>
      <c r="Q7851">
        <v>644601</v>
      </c>
      <c r="R7851">
        <v>162.03</v>
      </c>
      <c r="S7851">
        <v>34.191000000000003</v>
      </c>
      <c r="T7851">
        <v>7.4620000000000006</v>
      </c>
      <c r="U7851">
        <v>18.7532</v>
      </c>
      <c r="V7851">
        <v>2.3386230672807868</v>
      </c>
      <c r="AC7851">
        <v>15.95</v>
      </c>
      <c r="AD7851">
        <v>13.6</v>
      </c>
      <c r="AH7851" s="85">
        <f>IF(AND(M7851&lt;Variables!$G$6,M7851&gt;Variables!$G$5),0,1)</f>
        <v>1</v>
      </c>
      <c r="AI7851" s="85">
        <f t="shared" si="663"/>
        <v>1</v>
      </c>
      <c r="AJ7851" s="85">
        <f>IF(I7851&gt;Variables!$G$7,0,1)</f>
        <v>1</v>
      </c>
      <c r="AK7851" s="85">
        <f>IF(F7851&gt;Variables!$G$8,0,1)</f>
        <v>0</v>
      </c>
      <c r="AL7851" s="85">
        <f>IF(G7851&gt;Variables!$G$9,0,1)</f>
        <v>1</v>
      </c>
      <c r="AM7851" s="85">
        <f>IF(AND(K7851&gt;Variables!$G$10,K7851&lt;Variables!$G$11),0,1)</f>
        <v>0</v>
      </c>
      <c r="AN7851" s="103">
        <f>IF(H7851&lt;Variables!$G$13,1,0)</f>
        <v>1</v>
      </c>
      <c r="AO7851" s="101">
        <f>IF(R7851&lt;Variables!$G$12,0,1)</f>
        <v>1</v>
      </c>
      <c r="AP7851" s="86">
        <f t="shared" si="664"/>
        <v>1</v>
      </c>
      <c r="AR7851">
        <v>1</v>
      </c>
      <c r="AS7851">
        <v>0</v>
      </c>
      <c r="AT7851">
        <v>0</v>
      </c>
      <c r="AU7851">
        <v>0</v>
      </c>
      <c r="BA7851">
        <v>2</v>
      </c>
    </row>
    <row r="7852" spans="3:53" ht="12.75" x14ac:dyDescent="0.2">
      <c r="C7852" t="s">
        <v>1150</v>
      </c>
      <c r="D7852" t="s">
        <v>892</v>
      </c>
      <c r="E7852">
        <v>80.53</v>
      </c>
      <c r="F7852">
        <v>20.05</v>
      </c>
      <c r="G7852">
        <v>16.57</v>
      </c>
      <c r="H7852">
        <v>2570</v>
      </c>
      <c r="I7852">
        <v>18.547000000000001</v>
      </c>
      <c r="J7852" t="s">
        <v>78</v>
      </c>
      <c r="K7852">
        <v>62.51</v>
      </c>
      <c r="L7852">
        <v>79.461625000000012</v>
      </c>
      <c r="M7852">
        <v>1.086530762490687</v>
      </c>
      <c r="N7852">
        <v>78.663576000000006</v>
      </c>
      <c r="O7852">
        <v>2.1120626400203268</v>
      </c>
      <c r="P7852">
        <v>4184000</v>
      </c>
      <c r="Q7852">
        <v>1767000</v>
      </c>
      <c r="R7852">
        <v>2.37</v>
      </c>
      <c r="S7852">
        <v>34.191000000000003</v>
      </c>
      <c r="T7852">
        <v>7.4620000000000006</v>
      </c>
      <c r="U7852">
        <v>18.7532</v>
      </c>
      <c r="V7852">
        <v>2.429098660640908</v>
      </c>
      <c r="AC7852">
        <v>86.92</v>
      </c>
      <c r="AD7852">
        <v>74.400000000000006</v>
      </c>
      <c r="AH7852" s="85">
        <f>IF(AND(M7852&lt;Variables!$G$6,M7852&gt;Variables!$G$5),0,1)</f>
        <v>1</v>
      </c>
      <c r="AI7852" s="85">
        <f t="shared" si="663"/>
        <v>0</v>
      </c>
      <c r="AJ7852" s="85">
        <f>IF(I7852&gt;Variables!$G$7,0,1)</f>
        <v>0</v>
      </c>
      <c r="AK7852" s="85">
        <f>IF(F7852&gt;Variables!$G$8,0,1)</f>
        <v>0</v>
      </c>
      <c r="AL7852" s="85">
        <f>IF(G7852&gt;Variables!$G$9,0,1)</f>
        <v>0</v>
      </c>
      <c r="AM7852" s="85">
        <f>IF(AND(K7852&gt;Variables!$G$10,K7852&lt;Variables!$G$11),0,1)</f>
        <v>0</v>
      </c>
      <c r="AN7852" s="103">
        <f>IF(H7852&lt;Variables!$G$13,1,0)</f>
        <v>0</v>
      </c>
      <c r="AO7852" s="101">
        <f>IF(R7852&lt;Variables!$G$12,0,1)</f>
        <v>1</v>
      </c>
      <c r="AP7852" s="86">
        <f t="shared" si="664"/>
        <v>1</v>
      </c>
      <c r="AR7852">
        <v>1</v>
      </c>
      <c r="AS7852">
        <v>0</v>
      </c>
      <c r="AT7852">
        <v>0</v>
      </c>
      <c r="AU7852">
        <v>0</v>
      </c>
      <c r="BA7852">
        <v>2</v>
      </c>
    </row>
    <row r="7853" spans="3:53" ht="12.75" x14ac:dyDescent="0.2">
      <c r="C7853" t="s">
        <v>1150</v>
      </c>
      <c r="D7853" t="s">
        <v>1116</v>
      </c>
      <c r="E7853">
        <v>68.12</v>
      </c>
      <c r="F7853">
        <v>6.8</v>
      </c>
      <c r="G7853">
        <v>4.41</v>
      </c>
      <c r="H7853">
        <v>17900</v>
      </c>
      <c r="I7853">
        <v>-37.514000000000003</v>
      </c>
      <c r="J7853" t="s">
        <v>78</v>
      </c>
      <c r="K7853">
        <v>50.97</v>
      </c>
      <c r="L7853">
        <v>68.132705000000016</v>
      </c>
      <c r="M7853">
        <v>5.4738763124091552E-2</v>
      </c>
      <c r="N7853">
        <v>68.144224000000008</v>
      </c>
      <c r="O7853">
        <v>3.7825656360828699E-2</v>
      </c>
      <c r="P7853">
        <v>2329000</v>
      </c>
      <c r="Q7853">
        <v>2640000</v>
      </c>
      <c r="R7853">
        <v>0.88</v>
      </c>
      <c r="S7853">
        <v>34.191000000000003</v>
      </c>
      <c r="T7853">
        <v>7.4620000000000006</v>
      </c>
      <c r="U7853">
        <v>18.7532</v>
      </c>
      <c r="V7853">
        <v>2.3754726491773082</v>
      </c>
      <c r="AC7853">
        <v>68.89</v>
      </c>
      <c r="AD7853">
        <v>67.709999999999994</v>
      </c>
      <c r="AH7853" s="85">
        <f>IF(AND(M7853&lt;Variables!$G$6,M7853&gt;Variables!$G$5),0,1)</f>
        <v>1</v>
      </c>
      <c r="AI7853" s="85">
        <f t="shared" si="663"/>
        <v>1</v>
      </c>
      <c r="AJ7853" s="85">
        <f>IF(I7853&gt;Variables!$G$7,0,1)</f>
        <v>1</v>
      </c>
      <c r="AK7853" s="85">
        <f>IF(F7853&gt;Variables!$G$8,0,1)</f>
        <v>1</v>
      </c>
      <c r="AL7853" s="85">
        <f>IF(G7853&gt;Variables!$G$9,0,1)</f>
        <v>1</v>
      </c>
      <c r="AM7853" s="85">
        <f>IF(AND(K7853&gt;Variables!$G$10,K7853&lt;Variables!$G$11),0,1)</f>
        <v>0</v>
      </c>
      <c r="AN7853" s="103">
        <f>IF(H7853&lt;Variables!$G$13,1,0)</f>
        <v>0</v>
      </c>
      <c r="AO7853" s="101">
        <f>IF(R7853&lt;Variables!$G$12,0,1)</f>
        <v>0</v>
      </c>
      <c r="AP7853" s="86">
        <f t="shared" si="664"/>
        <v>1</v>
      </c>
      <c r="AR7853">
        <v>0</v>
      </c>
      <c r="AS7853">
        <v>0</v>
      </c>
      <c r="AT7853">
        <v>0</v>
      </c>
      <c r="AU7853">
        <v>1</v>
      </c>
      <c r="BA7853">
        <v>-0.21</v>
      </c>
    </row>
    <row r="7854" spans="3:53" ht="12.75" x14ac:dyDescent="0.2">
      <c r="C7854" t="s">
        <v>1150</v>
      </c>
      <c r="D7854" t="s">
        <v>1111</v>
      </c>
      <c r="E7854">
        <v>36.26</v>
      </c>
      <c r="F7854">
        <v>8.25</v>
      </c>
      <c r="G7854">
        <v>6.72</v>
      </c>
      <c r="H7854">
        <v>2530</v>
      </c>
      <c r="I7854">
        <v>70.125</v>
      </c>
      <c r="J7854" t="s">
        <v>78</v>
      </c>
      <c r="K7854">
        <v>55.53</v>
      </c>
      <c r="L7854">
        <v>36.169670000000004</v>
      </c>
      <c r="M7854">
        <v>0.31885831416211469</v>
      </c>
      <c r="N7854">
        <v>36.199333333333328</v>
      </c>
      <c r="O7854">
        <v>0.236652608703664</v>
      </c>
      <c r="P7854">
        <v>498060</v>
      </c>
      <c r="Q7854">
        <v>720581</v>
      </c>
      <c r="R7854">
        <v>0.69</v>
      </c>
      <c r="S7854">
        <v>34.191000000000003</v>
      </c>
      <c r="T7854">
        <v>7.4620000000000006</v>
      </c>
      <c r="U7854">
        <v>18.7532</v>
      </c>
      <c r="V7854">
        <v>2.4109081124852949</v>
      </c>
      <c r="AC7854">
        <v>37.44</v>
      </c>
      <c r="AD7854">
        <v>36.061399999999999</v>
      </c>
      <c r="AH7854" s="85">
        <f>IF(AND(M7854&lt;Variables!$G$6,M7854&gt;Variables!$G$5),0,1)</f>
        <v>1</v>
      </c>
      <c r="AI7854" s="85">
        <f t="shared" si="663"/>
        <v>1</v>
      </c>
      <c r="AJ7854" s="85">
        <f>IF(I7854&gt;Variables!$G$7,0,1)</f>
        <v>0</v>
      </c>
      <c r="AK7854" s="85">
        <f>IF(F7854&gt;Variables!$G$8,0,1)</f>
        <v>1</v>
      </c>
      <c r="AL7854" s="85">
        <f>IF(G7854&gt;Variables!$G$9,0,1)</f>
        <v>1</v>
      </c>
      <c r="AM7854" s="85">
        <f>IF(AND(K7854&gt;Variables!$G$10,K7854&lt;Variables!$G$11),0,1)</f>
        <v>0</v>
      </c>
      <c r="AN7854" s="103">
        <f>IF(H7854&lt;Variables!$G$13,1,0)</f>
        <v>0</v>
      </c>
      <c r="AO7854" s="101">
        <f>IF(R7854&lt;Variables!$G$12,0,1)</f>
        <v>0</v>
      </c>
      <c r="AP7854" s="86">
        <f t="shared" si="664"/>
        <v>1</v>
      </c>
      <c r="AR7854">
        <v>1</v>
      </c>
      <c r="AS7854">
        <v>0</v>
      </c>
      <c r="AT7854">
        <v>0</v>
      </c>
      <c r="AU7854">
        <v>0</v>
      </c>
      <c r="BA7854">
        <v>1.25</v>
      </c>
    </row>
    <row r="7855" spans="3:53" ht="12.75" x14ac:dyDescent="0.2">
      <c r="C7855" t="s">
        <v>1150</v>
      </c>
      <c r="D7855" t="s">
        <v>1134</v>
      </c>
      <c r="E7855">
        <v>10.8</v>
      </c>
      <c r="F7855">
        <v>7.03</v>
      </c>
      <c r="G7855">
        <v>7.3</v>
      </c>
      <c r="H7855">
        <v>5330</v>
      </c>
      <c r="I7855">
        <v>1.79</v>
      </c>
      <c r="J7855" t="s">
        <v>78</v>
      </c>
      <c r="K7855">
        <v>53.26</v>
      </c>
      <c r="L7855">
        <v>10.82635555555556</v>
      </c>
      <c r="M7855">
        <v>-0.1972552577455142</v>
      </c>
      <c r="N7855">
        <v>10.768573913043481</v>
      </c>
      <c r="O7855">
        <v>0.33826286795875249</v>
      </c>
      <c r="P7855">
        <v>1190000</v>
      </c>
      <c r="Q7855">
        <v>2447000</v>
      </c>
      <c r="R7855">
        <v>0.49</v>
      </c>
      <c r="S7855">
        <v>34.191000000000003</v>
      </c>
      <c r="T7855">
        <v>7.4620000000000006</v>
      </c>
      <c r="U7855">
        <v>18.7532</v>
      </c>
      <c r="V7855">
        <v>2.407759371282427</v>
      </c>
      <c r="AC7855">
        <v>11.75</v>
      </c>
      <c r="AD7855">
        <v>10.63</v>
      </c>
      <c r="AH7855" s="85">
        <f>IF(AND(M7855&lt;Variables!$G$6,M7855&gt;Variables!$G$5),0,1)</f>
        <v>1</v>
      </c>
      <c r="AI7855" s="85">
        <f t="shared" si="663"/>
        <v>0</v>
      </c>
      <c r="AJ7855" s="85">
        <f>IF(I7855&gt;Variables!$G$7,0,1)</f>
        <v>0</v>
      </c>
      <c r="AK7855" s="85">
        <f>IF(F7855&gt;Variables!$G$8,0,1)</f>
        <v>1</v>
      </c>
      <c r="AL7855" s="85">
        <f>IF(G7855&gt;Variables!$G$9,0,1)</f>
        <v>1</v>
      </c>
      <c r="AM7855" s="85">
        <f>IF(AND(K7855&gt;Variables!$G$10,K7855&lt;Variables!$G$11),0,1)</f>
        <v>0</v>
      </c>
      <c r="AN7855" s="103">
        <f>IF(H7855&lt;Variables!$G$13,1,0)</f>
        <v>0</v>
      </c>
      <c r="AO7855" s="101">
        <f>IF(R7855&lt;Variables!$G$12,0,1)</f>
        <v>0</v>
      </c>
      <c r="AP7855" s="86">
        <f t="shared" si="664"/>
        <v>1</v>
      </c>
      <c r="AR7855">
        <v>0</v>
      </c>
      <c r="AS7855">
        <v>0</v>
      </c>
      <c r="AT7855">
        <v>1</v>
      </c>
      <c r="AU7855">
        <v>0</v>
      </c>
      <c r="BA7855">
        <v>-0.69</v>
      </c>
    </row>
    <row r="7856" spans="3:53" ht="12.75" x14ac:dyDescent="0.2">
      <c r="C7856" t="s">
        <v>1150</v>
      </c>
      <c r="D7856" t="s">
        <v>186</v>
      </c>
      <c r="E7856">
        <v>28.16</v>
      </c>
      <c r="F7856">
        <v>9.52</v>
      </c>
      <c r="G7856">
        <v>8.2899999999999991</v>
      </c>
      <c r="H7856">
        <v>3440</v>
      </c>
      <c r="I7856">
        <v>30.974</v>
      </c>
      <c r="J7856" t="s">
        <v>78</v>
      </c>
      <c r="K7856">
        <v>66.650000000000006</v>
      </c>
      <c r="L7856">
        <v>27.854424999999999</v>
      </c>
      <c r="M7856">
        <v>1.0780154320184161</v>
      </c>
      <c r="N7856">
        <v>27.556557999999999</v>
      </c>
      <c r="O7856">
        <v>2.1705976486613432</v>
      </c>
      <c r="P7856">
        <v>6038000</v>
      </c>
      <c r="Q7856">
        <v>9239000</v>
      </c>
      <c r="R7856">
        <v>0.65</v>
      </c>
      <c r="S7856">
        <v>34.191000000000003</v>
      </c>
      <c r="T7856">
        <v>7.4620000000000006</v>
      </c>
      <c r="U7856">
        <v>18.7532</v>
      </c>
      <c r="V7856">
        <v>2.4596290111158292</v>
      </c>
      <c r="AC7856">
        <v>28.75</v>
      </c>
      <c r="AD7856">
        <v>27.85</v>
      </c>
      <c r="AH7856" s="85">
        <f>IF(AND(M7856&lt;Variables!$G$6,M7856&gt;Variables!$G$5),0,1)</f>
        <v>1</v>
      </c>
      <c r="AI7856" s="85">
        <f t="shared" si="663"/>
        <v>0</v>
      </c>
      <c r="AJ7856" s="85">
        <f>IF(I7856&gt;Variables!$G$7,0,1)</f>
        <v>0</v>
      </c>
      <c r="AK7856" s="85">
        <f>IF(F7856&gt;Variables!$G$8,0,1)</f>
        <v>0</v>
      </c>
      <c r="AL7856" s="85">
        <f>IF(G7856&gt;Variables!$G$9,0,1)</f>
        <v>1</v>
      </c>
      <c r="AM7856" s="85">
        <f>IF(AND(K7856&gt;Variables!$G$10,K7856&lt;Variables!$G$11),0,1)</f>
        <v>0</v>
      </c>
      <c r="AN7856" s="103">
        <f>IF(H7856&lt;Variables!$G$13,1,0)</f>
        <v>0</v>
      </c>
      <c r="AO7856" s="101">
        <f>IF(R7856&lt;Variables!$G$12,0,1)</f>
        <v>0</v>
      </c>
      <c r="AP7856" s="86">
        <f t="shared" si="664"/>
        <v>1</v>
      </c>
      <c r="AR7856">
        <v>1</v>
      </c>
      <c r="AS7856">
        <v>0</v>
      </c>
      <c r="AT7856">
        <v>0</v>
      </c>
      <c r="AU7856">
        <v>0</v>
      </c>
      <c r="BA7856">
        <v>1.39</v>
      </c>
    </row>
    <row r="7857" spans="3:53" ht="12.75" x14ac:dyDescent="0.2">
      <c r="C7857" t="s">
        <v>1150</v>
      </c>
      <c r="D7857" t="s">
        <v>880</v>
      </c>
      <c r="E7857">
        <v>48.06</v>
      </c>
      <c r="F7857">
        <v>9.1</v>
      </c>
      <c r="G7857">
        <v>3.55</v>
      </c>
      <c r="H7857">
        <v>6210</v>
      </c>
      <c r="I7857">
        <v>72858.898000000001</v>
      </c>
      <c r="J7857" t="s">
        <v>78</v>
      </c>
      <c r="K7857">
        <v>65.34</v>
      </c>
      <c r="L7857">
        <v>47.189869999999999</v>
      </c>
      <c r="M7857">
        <v>1.865082484863809</v>
      </c>
      <c r="N7857">
        <v>47.079203999999997</v>
      </c>
      <c r="O7857">
        <v>2.1045300595991452</v>
      </c>
      <c r="P7857">
        <v>1268000</v>
      </c>
      <c r="Q7857">
        <v>1262000</v>
      </c>
      <c r="R7857">
        <v>1</v>
      </c>
      <c r="S7857">
        <v>34.191000000000003</v>
      </c>
      <c r="T7857">
        <v>7.4620000000000006</v>
      </c>
      <c r="U7857">
        <v>18.7532</v>
      </c>
      <c r="V7857">
        <v>2.394803520355703</v>
      </c>
      <c r="AC7857">
        <v>49.145000000000003</v>
      </c>
      <c r="AD7857">
        <v>45.11</v>
      </c>
      <c r="AH7857" s="85">
        <f>IF(AND(M7857&lt;Variables!$G$6,M7857&gt;Variables!$G$5),0,1)</f>
        <v>1</v>
      </c>
      <c r="AI7857" s="85">
        <f t="shared" si="663"/>
        <v>0</v>
      </c>
      <c r="AJ7857" s="85">
        <f>IF(I7857&gt;Variables!$G$7,0,1)</f>
        <v>0</v>
      </c>
      <c r="AK7857" s="85">
        <f>IF(F7857&gt;Variables!$G$8,0,1)</f>
        <v>0</v>
      </c>
      <c r="AL7857" s="85">
        <f>IF(G7857&gt;Variables!$G$9,0,1)</f>
        <v>1</v>
      </c>
      <c r="AM7857" s="85">
        <f>IF(AND(K7857&gt;Variables!$G$10,K7857&lt;Variables!$G$11),0,1)</f>
        <v>0</v>
      </c>
      <c r="AN7857" s="103">
        <f>IF(H7857&lt;Variables!$G$13,1,0)</f>
        <v>0</v>
      </c>
      <c r="AO7857" s="101">
        <f>IF(R7857&lt;Variables!$G$12,0,1)</f>
        <v>0</v>
      </c>
      <c r="AP7857" s="86">
        <f t="shared" si="664"/>
        <v>1</v>
      </c>
      <c r="AR7857">
        <v>1</v>
      </c>
      <c r="AS7857">
        <v>0</v>
      </c>
      <c r="AT7857">
        <v>0</v>
      </c>
      <c r="AU7857">
        <v>0</v>
      </c>
      <c r="BA7857">
        <v>2</v>
      </c>
    </row>
    <row r="7858" spans="3:53" ht="12.75" x14ac:dyDescent="0.2">
      <c r="C7858" t="s">
        <v>1150</v>
      </c>
      <c r="D7858" t="s">
        <v>1120</v>
      </c>
      <c r="E7858">
        <v>3.13</v>
      </c>
      <c r="F7858">
        <v>27.35</v>
      </c>
      <c r="G7858">
        <v>0.61</v>
      </c>
      <c r="H7858">
        <v>35.57</v>
      </c>
      <c r="I7858">
        <v>-2.5000000000000001E-2</v>
      </c>
      <c r="J7858" t="s">
        <v>78</v>
      </c>
      <c r="K7858">
        <v>51.71</v>
      </c>
      <c r="L7858">
        <v>3.1270052631578951</v>
      </c>
      <c r="M7858">
        <v>6.3790645497377285E-2</v>
      </c>
      <c r="N7858">
        <v>3.1263604166666661</v>
      </c>
      <c r="O7858">
        <v>8.4429911511873845E-2</v>
      </c>
      <c r="P7858">
        <v>2120000</v>
      </c>
      <c r="Q7858">
        <v>168590</v>
      </c>
      <c r="R7858">
        <v>12.57</v>
      </c>
      <c r="S7858">
        <v>34.191000000000003</v>
      </c>
      <c r="T7858">
        <v>7.4620000000000006</v>
      </c>
      <c r="U7858">
        <v>18.7532</v>
      </c>
      <c r="V7858">
        <v>2.3827420143900921</v>
      </c>
      <c r="AC7858">
        <v>3.14</v>
      </c>
      <c r="AD7858">
        <v>3.12</v>
      </c>
      <c r="AH7858" s="85">
        <f>IF(AND(M7858&lt;Variables!$G$6,M7858&gt;Variables!$G$5),0,1)</f>
        <v>1</v>
      </c>
      <c r="AI7858" s="85">
        <f t="shared" si="663"/>
        <v>0</v>
      </c>
      <c r="AJ7858" s="85">
        <f>IF(I7858&gt;Variables!$G$7,0,1)</f>
        <v>1</v>
      </c>
      <c r="AK7858" s="85">
        <f>IF(F7858&gt;Variables!$G$8,0,1)</f>
        <v>0</v>
      </c>
      <c r="AL7858" s="85">
        <f>IF(G7858&gt;Variables!$G$9,0,1)</f>
        <v>1</v>
      </c>
      <c r="AM7858" s="85">
        <f>IF(AND(K7858&gt;Variables!$G$10,K7858&lt;Variables!$G$11),0,1)</f>
        <v>0</v>
      </c>
      <c r="AN7858" s="103">
        <f>IF(H7858&lt;Variables!$G$13,1,0)</f>
        <v>1</v>
      </c>
      <c r="AO7858" s="101">
        <f>IF(R7858&lt;Variables!$G$12,0,1)</f>
        <v>1</v>
      </c>
      <c r="AP7858" s="86">
        <f t="shared" si="664"/>
        <v>1</v>
      </c>
      <c r="AR7858">
        <v>0</v>
      </c>
      <c r="AS7858">
        <v>1</v>
      </c>
      <c r="AT7858">
        <v>0</v>
      </c>
      <c r="AU7858">
        <v>0</v>
      </c>
      <c r="BA7858">
        <v>0.17</v>
      </c>
    </row>
    <row r="7859" spans="3:53" ht="12.75" x14ac:dyDescent="0.2">
      <c r="C7859" t="s">
        <v>1151</v>
      </c>
      <c r="D7859" t="s">
        <v>1134</v>
      </c>
      <c r="E7859">
        <v>10.83</v>
      </c>
      <c r="F7859">
        <v>7.13</v>
      </c>
      <c r="G7859">
        <v>7.55</v>
      </c>
      <c r="H7859">
        <v>5330</v>
      </c>
      <c r="I7859">
        <v>1.8140000000000001</v>
      </c>
      <c r="J7859" t="s">
        <v>78</v>
      </c>
      <c r="K7859">
        <v>61.34</v>
      </c>
      <c r="L7859">
        <v>10.82582222222222</v>
      </c>
      <c r="M7859">
        <v>3.8590858892941692E-2</v>
      </c>
      <c r="N7859">
        <v>10.77943111111111</v>
      </c>
      <c r="O7859">
        <v>0.46912391171336187</v>
      </c>
      <c r="P7859">
        <v>1212000</v>
      </c>
      <c r="Q7859">
        <v>2447000</v>
      </c>
      <c r="R7859">
        <v>0.5</v>
      </c>
      <c r="S7859">
        <v>34.441999999999993</v>
      </c>
      <c r="T7859">
        <v>7.5379999999999994</v>
      </c>
      <c r="U7859">
        <v>19.005600000000001</v>
      </c>
      <c r="V7859">
        <v>2.4822151901273082</v>
      </c>
      <c r="AC7859">
        <v>11.75</v>
      </c>
      <c r="AD7859">
        <v>10.63</v>
      </c>
      <c r="AH7859" s="85">
        <f>IF(AND(M7859&lt;Variables!$G$6,M7859&gt;Variables!$G$5),0,1)</f>
        <v>1</v>
      </c>
      <c r="AI7859" s="85">
        <f t="shared" si="663"/>
        <v>0</v>
      </c>
      <c r="AJ7859" s="85">
        <f>IF(I7859&gt;Variables!$G$7,0,1)</f>
        <v>0</v>
      </c>
      <c r="AK7859" s="85">
        <f>IF(F7859&gt;Variables!$G$8,0,1)</f>
        <v>1</v>
      </c>
      <c r="AL7859" s="85">
        <f>IF(G7859&gt;Variables!$G$9,0,1)</f>
        <v>1</v>
      </c>
      <c r="AM7859" s="85">
        <f>IF(AND(K7859&gt;Variables!$G$10,K7859&lt;Variables!$G$11),0,1)</f>
        <v>0</v>
      </c>
      <c r="AN7859" s="103">
        <f>IF(H7859&lt;Variables!$G$13,1,0)</f>
        <v>0</v>
      </c>
      <c r="AO7859" s="101">
        <f>IF(R7859&lt;Variables!$G$12,0,1)</f>
        <v>0</v>
      </c>
      <c r="AP7859" s="86">
        <f t="shared" si="664"/>
        <v>1</v>
      </c>
      <c r="AR7859">
        <v>0</v>
      </c>
      <c r="AS7859">
        <v>0</v>
      </c>
      <c r="AT7859">
        <v>1</v>
      </c>
      <c r="AU7859">
        <v>0</v>
      </c>
      <c r="BA7859">
        <v>-1.03</v>
      </c>
    </row>
    <row r="7860" spans="3:53" ht="12.75" x14ac:dyDescent="0.2">
      <c r="C7860" t="s">
        <v>1151</v>
      </c>
      <c r="D7860" t="s">
        <v>1111</v>
      </c>
      <c r="E7860">
        <v>36.33</v>
      </c>
      <c r="F7860">
        <v>8.27</v>
      </c>
      <c r="G7860">
        <v>6.87</v>
      </c>
      <c r="H7860">
        <v>2530</v>
      </c>
      <c r="I7860">
        <v>70.182000000000002</v>
      </c>
      <c r="J7860" t="s">
        <v>78</v>
      </c>
      <c r="K7860">
        <v>57.43</v>
      </c>
      <c r="L7860">
        <v>36.196661111111112</v>
      </c>
      <c r="M7860">
        <v>0.38218687758032899</v>
      </c>
      <c r="N7860">
        <v>36.221872340425527</v>
      </c>
      <c r="O7860">
        <v>0.31231864137574478</v>
      </c>
      <c r="P7860">
        <v>508030</v>
      </c>
      <c r="Q7860">
        <v>720581</v>
      </c>
      <c r="R7860">
        <v>0.71</v>
      </c>
      <c r="S7860">
        <v>34.441999999999993</v>
      </c>
      <c r="T7860">
        <v>7.5379999999999994</v>
      </c>
      <c r="U7860">
        <v>19.005600000000001</v>
      </c>
      <c r="V7860">
        <v>2.425837036313693</v>
      </c>
      <c r="AC7860">
        <v>37.44</v>
      </c>
      <c r="AD7860">
        <v>36.061399999999999</v>
      </c>
      <c r="AH7860" s="85">
        <f>IF(AND(M7860&lt;Variables!$G$6,M7860&gt;Variables!$G$5),0,1)</f>
        <v>1</v>
      </c>
      <c r="AI7860" s="85">
        <f t="shared" si="663"/>
        <v>1</v>
      </c>
      <c r="AJ7860" s="85">
        <f>IF(I7860&gt;Variables!$G$7,0,1)</f>
        <v>0</v>
      </c>
      <c r="AK7860" s="85">
        <f>IF(F7860&gt;Variables!$G$8,0,1)</f>
        <v>1</v>
      </c>
      <c r="AL7860" s="85">
        <f>IF(G7860&gt;Variables!$G$9,0,1)</f>
        <v>1</v>
      </c>
      <c r="AM7860" s="85">
        <f>IF(AND(K7860&gt;Variables!$G$10,K7860&lt;Variables!$G$11),0,1)</f>
        <v>0</v>
      </c>
      <c r="AN7860" s="103">
        <f>IF(H7860&lt;Variables!$G$13,1,0)</f>
        <v>0</v>
      </c>
      <c r="AO7860" s="101">
        <f>IF(R7860&lt;Variables!$G$12,0,1)</f>
        <v>0</v>
      </c>
      <c r="AP7860" s="86">
        <f t="shared" si="664"/>
        <v>1</v>
      </c>
      <c r="AR7860">
        <v>1</v>
      </c>
      <c r="AS7860">
        <v>0</v>
      </c>
      <c r="AT7860">
        <v>0</v>
      </c>
      <c r="AU7860">
        <v>0</v>
      </c>
      <c r="BA7860">
        <v>1.34</v>
      </c>
    </row>
    <row r="7861" spans="3:53" ht="12.75" x14ac:dyDescent="0.2">
      <c r="C7861" t="s">
        <v>1151</v>
      </c>
      <c r="D7861" t="s">
        <v>186</v>
      </c>
      <c r="E7861">
        <v>28.45</v>
      </c>
      <c r="F7861">
        <v>9.66</v>
      </c>
      <c r="G7861">
        <v>8.85</v>
      </c>
      <c r="H7861">
        <v>3440</v>
      </c>
      <c r="I7861">
        <v>31.120999999999999</v>
      </c>
      <c r="J7861" t="s">
        <v>78</v>
      </c>
      <c r="K7861">
        <v>69.09</v>
      </c>
      <c r="L7861">
        <v>28.031154999999998</v>
      </c>
      <c r="M7861">
        <v>0.95909355144302433</v>
      </c>
      <c r="N7861">
        <v>27.648250000000001</v>
      </c>
      <c r="O7861">
        <v>2.3572920528423902</v>
      </c>
      <c r="P7861">
        <v>6376000</v>
      </c>
      <c r="Q7861">
        <v>9239000</v>
      </c>
      <c r="R7861">
        <v>0.69</v>
      </c>
      <c r="S7861">
        <v>34.441999999999993</v>
      </c>
      <c r="T7861">
        <v>7.5379999999999994</v>
      </c>
      <c r="U7861">
        <v>19.005600000000001</v>
      </c>
      <c r="V7861">
        <v>2.4869592987118079</v>
      </c>
      <c r="AC7861">
        <v>28.75</v>
      </c>
      <c r="AD7861">
        <v>27.85</v>
      </c>
      <c r="AH7861" s="85">
        <f>IF(AND(M7861&lt;Variables!$G$6,M7861&gt;Variables!$G$5),0,1)</f>
        <v>1</v>
      </c>
      <c r="AI7861" s="85">
        <f t="shared" si="663"/>
        <v>0</v>
      </c>
      <c r="AJ7861" s="85">
        <f>IF(I7861&gt;Variables!$G$7,0,1)</f>
        <v>0</v>
      </c>
      <c r="AK7861" s="85">
        <f>IF(F7861&gt;Variables!$G$8,0,1)</f>
        <v>0</v>
      </c>
      <c r="AL7861" s="85">
        <f>IF(G7861&gt;Variables!$G$9,0,1)</f>
        <v>1</v>
      </c>
      <c r="AM7861" s="85">
        <f>IF(AND(K7861&gt;Variables!$G$10,K7861&lt;Variables!$G$11),0,1)</f>
        <v>0</v>
      </c>
      <c r="AN7861" s="103">
        <f>IF(H7861&lt;Variables!$G$13,1,0)</f>
        <v>0</v>
      </c>
      <c r="AO7861" s="101">
        <f>IF(R7861&lt;Variables!$G$12,0,1)</f>
        <v>0</v>
      </c>
      <c r="AP7861" s="86">
        <f t="shared" si="664"/>
        <v>1</v>
      </c>
      <c r="AR7861">
        <v>0</v>
      </c>
      <c r="AS7861">
        <v>0</v>
      </c>
      <c r="AT7861">
        <v>1</v>
      </c>
      <c r="AU7861">
        <v>0</v>
      </c>
      <c r="BA7861">
        <v>-0.91</v>
      </c>
    </row>
    <row r="7862" spans="3:53" ht="12.75" x14ac:dyDescent="0.2">
      <c r="C7862" t="s">
        <v>1151</v>
      </c>
      <c r="D7862" t="s">
        <v>1116</v>
      </c>
      <c r="E7862">
        <v>68.3</v>
      </c>
      <c r="F7862">
        <v>7.21</v>
      </c>
      <c r="G7862">
        <v>4.58</v>
      </c>
      <c r="H7862">
        <v>17900</v>
      </c>
      <c r="I7862">
        <v>-37.468000000000004</v>
      </c>
      <c r="J7862" t="s">
        <v>78</v>
      </c>
      <c r="K7862">
        <v>54.44</v>
      </c>
      <c r="L7862">
        <v>68.151504999999986</v>
      </c>
      <c r="M7862">
        <v>0.18854315836461011</v>
      </c>
      <c r="N7862">
        <v>68.193377999999996</v>
      </c>
      <c r="O7862">
        <v>0.1270240638321298</v>
      </c>
      <c r="P7862">
        <v>2357000</v>
      </c>
      <c r="Q7862">
        <v>2640000</v>
      </c>
      <c r="R7862">
        <v>0.89</v>
      </c>
      <c r="S7862">
        <v>34.441999999999993</v>
      </c>
      <c r="T7862">
        <v>7.5379999999999994</v>
      </c>
      <c r="U7862">
        <v>19.005600000000001</v>
      </c>
      <c r="V7862">
        <v>2.405678641754895</v>
      </c>
      <c r="AC7862">
        <v>68.89</v>
      </c>
      <c r="AD7862">
        <v>67.709999999999994</v>
      </c>
      <c r="AH7862" s="85">
        <f>IF(AND(M7862&lt;Variables!$G$6,M7862&gt;Variables!$G$5),0,1)</f>
        <v>1</v>
      </c>
      <c r="AI7862" s="85">
        <f t="shared" si="663"/>
        <v>1</v>
      </c>
      <c r="AJ7862" s="85">
        <f>IF(I7862&gt;Variables!$G$7,0,1)</f>
        <v>1</v>
      </c>
      <c r="AK7862" s="85">
        <f>IF(F7862&gt;Variables!$G$8,0,1)</f>
        <v>1</v>
      </c>
      <c r="AL7862" s="85">
        <f>IF(G7862&gt;Variables!$G$9,0,1)</f>
        <v>1</v>
      </c>
      <c r="AM7862" s="85">
        <f>IF(AND(K7862&gt;Variables!$G$10,K7862&lt;Variables!$G$11),0,1)</f>
        <v>0</v>
      </c>
      <c r="AN7862" s="103">
        <f>IF(H7862&lt;Variables!$G$13,1,0)</f>
        <v>0</v>
      </c>
      <c r="AO7862" s="101">
        <f>IF(R7862&lt;Variables!$G$12,0,1)</f>
        <v>0</v>
      </c>
      <c r="AP7862" s="86">
        <f t="shared" si="664"/>
        <v>1</v>
      </c>
      <c r="AR7862">
        <v>0</v>
      </c>
      <c r="AS7862">
        <v>0</v>
      </c>
      <c r="AT7862">
        <v>0</v>
      </c>
      <c r="AU7862">
        <v>1</v>
      </c>
      <c r="BA7862">
        <v>-0.47</v>
      </c>
    </row>
    <row r="7863" spans="3:53" ht="12.75" x14ac:dyDescent="0.2">
      <c r="C7863" t="s">
        <v>1151</v>
      </c>
      <c r="D7863" t="s">
        <v>880</v>
      </c>
      <c r="E7863">
        <v>48.8</v>
      </c>
      <c r="F7863">
        <v>11.44</v>
      </c>
      <c r="G7863">
        <v>5.6</v>
      </c>
      <c r="H7863">
        <v>6210</v>
      </c>
      <c r="I7863">
        <v>76825.42</v>
      </c>
      <c r="J7863" t="s">
        <v>78</v>
      </c>
      <c r="K7863">
        <v>74.489999999999995</v>
      </c>
      <c r="L7863">
        <v>47.661079999999998</v>
      </c>
      <c r="M7863">
        <v>2.851215289288461</v>
      </c>
      <c r="N7863">
        <v>47.196157999999997</v>
      </c>
      <c r="O7863">
        <v>3.8643865884168078</v>
      </c>
      <c r="P7863">
        <v>1288000</v>
      </c>
      <c r="Q7863">
        <v>1262000</v>
      </c>
      <c r="R7863">
        <v>1.02</v>
      </c>
      <c r="S7863">
        <v>34.441999999999993</v>
      </c>
      <c r="T7863">
        <v>7.5379999999999994</v>
      </c>
      <c r="U7863">
        <v>19.005600000000001</v>
      </c>
      <c r="V7863">
        <v>2.34492655656716</v>
      </c>
      <c r="AC7863">
        <v>49.145000000000003</v>
      </c>
      <c r="AD7863">
        <v>45.11</v>
      </c>
      <c r="AH7863" s="85">
        <f>IF(AND(M7863&lt;Variables!$G$6,M7863&gt;Variables!$G$5),0,1)</f>
        <v>1</v>
      </c>
      <c r="AI7863" s="85">
        <f t="shared" si="663"/>
        <v>0</v>
      </c>
      <c r="AJ7863" s="85">
        <f>IF(I7863&gt;Variables!$G$7,0,1)</f>
        <v>0</v>
      </c>
      <c r="AK7863" s="85">
        <f>IF(F7863&gt;Variables!$G$8,0,1)</f>
        <v>0</v>
      </c>
      <c r="AL7863" s="85">
        <f>IF(G7863&gt;Variables!$G$9,0,1)</f>
        <v>1</v>
      </c>
      <c r="AM7863" s="85">
        <f>IF(AND(K7863&gt;Variables!$G$10,K7863&lt;Variables!$G$11),0,1)</f>
        <v>0</v>
      </c>
      <c r="AN7863" s="103">
        <f>IF(H7863&lt;Variables!$G$13,1,0)</f>
        <v>0</v>
      </c>
      <c r="AO7863" s="101">
        <f>IF(R7863&lt;Variables!$G$12,0,1)</f>
        <v>0</v>
      </c>
      <c r="AP7863" s="86">
        <f t="shared" si="664"/>
        <v>1</v>
      </c>
      <c r="AR7863">
        <v>0</v>
      </c>
      <c r="AS7863">
        <v>0</v>
      </c>
      <c r="AT7863">
        <v>1</v>
      </c>
      <c r="AU7863">
        <v>0</v>
      </c>
      <c r="BA7863">
        <v>-2.25</v>
      </c>
    </row>
    <row r="7864" spans="3:53" ht="12.75" x14ac:dyDescent="0.2">
      <c r="C7864" t="s">
        <v>1151</v>
      </c>
      <c r="D7864" t="s">
        <v>1104</v>
      </c>
      <c r="E7864">
        <v>15.34</v>
      </c>
      <c r="F7864">
        <v>69.36</v>
      </c>
      <c r="G7864">
        <v>6.89</v>
      </c>
      <c r="H7864">
        <v>137.5</v>
      </c>
      <c r="I7864">
        <v>-59.966999999999999</v>
      </c>
      <c r="J7864" t="s">
        <v>78</v>
      </c>
      <c r="K7864">
        <v>42.74</v>
      </c>
      <c r="L7864">
        <v>15.5007</v>
      </c>
      <c r="M7864">
        <v>-0.97221415807028388</v>
      </c>
      <c r="N7864">
        <v>15.552858000000001</v>
      </c>
      <c r="O7864">
        <v>-1.3043133294215179</v>
      </c>
      <c r="P7864">
        <v>105199000</v>
      </c>
      <c r="Q7864">
        <v>644601</v>
      </c>
      <c r="R7864">
        <v>163.19999999999999</v>
      </c>
      <c r="S7864">
        <v>34.441999999999993</v>
      </c>
      <c r="T7864">
        <v>7.5379999999999994</v>
      </c>
      <c r="U7864">
        <v>19.005600000000001</v>
      </c>
      <c r="V7864">
        <v>2.2966796705232668</v>
      </c>
      <c r="AC7864">
        <v>15.85</v>
      </c>
      <c r="AD7864">
        <v>13.6</v>
      </c>
      <c r="AH7864" s="85">
        <f>IF(AND(M7864&lt;Variables!$G$6,M7864&gt;Variables!$G$5),0,1)</f>
        <v>1</v>
      </c>
      <c r="AI7864" s="85">
        <f t="shared" si="663"/>
        <v>1</v>
      </c>
      <c r="AJ7864" s="85">
        <f>IF(I7864&gt;Variables!$G$7,0,1)</f>
        <v>1</v>
      </c>
      <c r="AK7864" s="85">
        <f>IF(F7864&gt;Variables!$G$8,0,1)</f>
        <v>0</v>
      </c>
      <c r="AL7864" s="85">
        <f>IF(G7864&gt;Variables!$G$9,0,1)</f>
        <v>1</v>
      </c>
      <c r="AM7864" s="85">
        <f>IF(AND(K7864&gt;Variables!$G$10,K7864&lt;Variables!$G$11),0,1)</f>
        <v>1</v>
      </c>
      <c r="AN7864" s="103">
        <f>IF(H7864&lt;Variables!$G$13,1,0)</f>
        <v>1</v>
      </c>
      <c r="AO7864" s="101">
        <f>IF(R7864&lt;Variables!$G$12,0,1)</f>
        <v>1</v>
      </c>
      <c r="AP7864" s="86">
        <f t="shared" si="664"/>
        <v>1</v>
      </c>
      <c r="AR7864">
        <v>0</v>
      </c>
      <c r="AS7864">
        <v>0</v>
      </c>
      <c r="AT7864">
        <v>1</v>
      </c>
      <c r="AU7864">
        <v>0</v>
      </c>
      <c r="BA7864">
        <v>-2.25</v>
      </c>
    </row>
    <row r="7865" spans="3:53" ht="12.75" x14ac:dyDescent="0.2">
      <c r="C7865" t="s">
        <v>1151</v>
      </c>
      <c r="D7865" t="s">
        <v>934</v>
      </c>
      <c r="E7865">
        <v>49.02</v>
      </c>
      <c r="F7865">
        <v>8.68</v>
      </c>
      <c r="G7865">
        <v>8.25</v>
      </c>
      <c r="H7865">
        <v>9240</v>
      </c>
      <c r="I7865">
        <v>16.466000000000001</v>
      </c>
      <c r="J7865" t="s">
        <v>78</v>
      </c>
      <c r="K7865">
        <v>65.13</v>
      </c>
      <c r="L7865">
        <v>48.779504999999993</v>
      </c>
      <c r="M7865">
        <v>0.32902137895824191</v>
      </c>
      <c r="N7865">
        <v>48.523287999999987</v>
      </c>
      <c r="O7865">
        <v>0.85878764027698207</v>
      </c>
      <c r="P7865">
        <v>327977</v>
      </c>
      <c r="Q7865">
        <v>1745000</v>
      </c>
      <c r="R7865">
        <v>0.19</v>
      </c>
      <c r="S7865">
        <v>34.441999999999993</v>
      </c>
      <c r="T7865">
        <v>7.5379999999999994</v>
      </c>
      <c r="U7865">
        <v>19.005600000000001</v>
      </c>
      <c r="V7865">
        <v>2.5008155102240979</v>
      </c>
      <c r="AC7865">
        <v>50</v>
      </c>
      <c r="AD7865">
        <v>48.4</v>
      </c>
      <c r="AH7865" s="85">
        <f>IF(AND(M7865&lt;Variables!$G$6,M7865&gt;Variables!$G$5),0,1)</f>
        <v>1</v>
      </c>
      <c r="AI7865" s="85">
        <f t="shared" si="663"/>
        <v>0</v>
      </c>
      <c r="AJ7865" s="85">
        <f>IF(I7865&gt;Variables!$G$7,0,1)</f>
        <v>0</v>
      </c>
      <c r="AK7865" s="85">
        <f>IF(F7865&gt;Variables!$G$8,0,1)</f>
        <v>1</v>
      </c>
      <c r="AL7865" s="85">
        <f>IF(G7865&gt;Variables!$G$9,0,1)</f>
        <v>1</v>
      </c>
      <c r="AM7865" s="85">
        <f>IF(AND(K7865&gt;Variables!$G$10,K7865&lt;Variables!$G$11),0,1)</f>
        <v>0</v>
      </c>
      <c r="AN7865" s="103">
        <f>IF(H7865&lt;Variables!$G$13,1,0)</f>
        <v>0</v>
      </c>
      <c r="AO7865" s="101">
        <f>IF(R7865&lt;Variables!$G$12,0,1)</f>
        <v>0</v>
      </c>
      <c r="AP7865" s="86">
        <f t="shared" si="664"/>
        <v>1</v>
      </c>
      <c r="AR7865">
        <v>0</v>
      </c>
      <c r="AS7865">
        <v>1</v>
      </c>
      <c r="AT7865">
        <v>0</v>
      </c>
      <c r="AU7865">
        <v>0</v>
      </c>
      <c r="BA7865">
        <v>0.5</v>
      </c>
    </row>
    <row r="7866" spans="3:53" ht="12.75" x14ac:dyDescent="0.2">
      <c r="C7866" t="s">
        <v>1151</v>
      </c>
      <c r="D7866" t="s">
        <v>892</v>
      </c>
      <c r="E7866">
        <v>80.36</v>
      </c>
      <c r="F7866">
        <v>21.45</v>
      </c>
      <c r="G7866">
        <v>17.14</v>
      </c>
      <c r="H7866">
        <v>2570</v>
      </c>
      <c r="I7866">
        <v>18.635000000000002</v>
      </c>
      <c r="J7866" t="s">
        <v>78</v>
      </c>
      <c r="K7866">
        <v>61.65</v>
      </c>
      <c r="L7866">
        <v>79.885050000000007</v>
      </c>
      <c r="M7866">
        <v>1.043061248631618</v>
      </c>
      <c r="N7866">
        <v>78.874742000000012</v>
      </c>
      <c r="O7866">
        <v>2.3373236517210878</v>
      </c>
      <c r="P7866">
        <v>4429000</v>
      </c>
      <c r="Q7866">
        <v>1767000</v>
      </c>
      <c r="R7866">
        <v>2.5099999999999998</v>
      </c>
      <c r="S7866">
        <v>34.441999999999993</v>
      </c>
      <c r="T7866">
        <v>7.5379999999999994</v>
      </c>
      <c r="U7866">
        <v>19.005600000000001</v>
      </c>
      <c r="V7866">
        <v>2.425480403213117</v>
      </c>
      <c r="AC7866">
        <v>86.92</v>
      </c>
      <c r="AD7866">
        <v>74.400000000000006</v>
      </c>
      <c r="AH7866" s="85">
        <f>IF(AND(M7866&lt;Variables!$G$6,M7866&gt;Variables!$G$5),0,1)</f>
        <v>1</v>
      </c>
      <c r="AI7866" s="85">
        <f t="shared" si="663"/>
        <v>0</v>
      </c>
      <c r="AJ7866" s="85">
        <f>IF(I7866&gt;Variables!$G$7,0,1)</f>
        <v>0</v>
      </c>
      <c r="AK7866" s="85">
        <f>IF(F7866&gt;Variables!$G$8,0,1)</f>
        <v>0</v>
      </c>
      <c r="AL7866" s="85">
        <f>IF(G7866&gt;Variables!$G$9,0,1)</f>
        <v>0</v>
      </c>
      <c r="AM7866" s="85">
        <f>IF(AND(K7866&gt;Variables!$G$10,K7866&lt;Variables!$G$11),0,1)</f>
        <v>0</v>
      </c>
      <c r="AN7866" s="103">
        <f>IF(H7866&lt;Variables!$G$13,1,0)</f>
        <v>0</v>
      </c>
      <c r="AO7866" s="101">
        <f>IF(R7866&lt;Variables!$G$12,0,1)</f>
        <v>1</v>
      </c>
      <c r="AP7866" s="86">
        <f t="shared" si="664"/>
        <v>1</v>
      </c>
      <c r="AR7866">
        <v>1</v>
      </c>
      <c r="AS7866">
        <v>0</v>
      </c>
      <c r="AT7866">
        <v>0</v>
      </c>
      <c r="AU7866">
        <v>0</v>
      </c>
      <c r="BA7866">
        <v>2</v>
      </c>
    </row>
    <row r="7867" spans="3:53" ht="12.75" x14ac:dyDescent="0.2">
      <c r="C7867" t="s">
        <v>1151</v>
      </c>
      <c r="D7867" t="s">
        <v>1108</v>
      </c>
      <c r="E7867">
        <v>93.91</v>
      </c>
      <c r="F7867">
        <v>7.95</v>
      </c>
      <c r="G7867">
        <v>5.41</v>
      </c>
      <c r="H7867">
        <v>6160</v>
      </c>
      <c r="I7867">
        <v>166.96299999999999</v>
      </c>
      <c r="J7867" t="s">
        <v>78</v>
      </c>
      <c r="K7867">
        <v>55.6</v>
      </c>
      <c r="L7867">
        <v>93.859126315789467</v>
      </c>
      <c r="M7867">
        <v>9.3084630640244653E-4</v>
      </c>
      <c r="N7867">
        <v>93.624472340425513</v>
      </c>
      <c r="O7867">
        <v>0.25156634124258748</v>
      </c>
      <c r="P7867">
        <v>729833</v>
      </c>
      <c r="Q7867">
        <v>1334000</v>
      </c>
      <c r="R7867">
        <v>0.55000000000000004</v>
      </c>
      <c r="S7867">
        <v>34.441999999999993</v>
      </c>
      <c r="T7867">
        <v>7.5379999999999994</v>
      </c>
      <c r="U7867">
        <v>19.005600000000001</v>
      </c>
      <c r="V7867">
        <v>2.4249767436048888</v>
      </c>
      <c r="AC7867">
        <v>94.49</v>
      </c>
      <c r="AD7867">
        <v>93.14</v>
      </c>
      <c r="AH7867" s="85">
        <f>IF(AND(M7867&lt;Variables!$G$6,M7867&gt;Variables!$G$5),0,1)</f>
        <v>1</v>
      </c>
      <c r="AI7867" s="85">
        <f t="shared" si="663"/>
        <v>0</v>
      </c>
      <c r="AJ7867" s="85">
        <f>IF(I7867&gt;Variables!$G$7,0,1)</f>
        <v>0</v>
      </c>
      <c r="AK7867" s="85">
        <f>IF(F7867&gt;Variables!$G$8,0,1)</f>
        <v>1</v>
      </c>
      <c r="AL7867" s="85">
        <f>IF(G7867&gt;Variables!$G$9,0,1)</f>
        <v>1</v>
      </c>
      <c r="AM7867" s="85">
        <f>IF(AND(K7867&gt;Variables!$G$10,K7867&lt;Variables!$G$11),0,1)</f>
        <v>0</v>
      </c>
      <c r="AN7867" s="103">
        <f>IF(H7867&lt;Variables!$G$13,1,0)</f>
        <v>0</v>
      </c>
      <c r="AO7867" s="101">
        <f>IF(R7867&lt;Variables!$G$12,0,1)</f>
        <v>0</v>
      </c>
      <c r="AP7867" s="86">
        <f t="shared" si="664"/>
        <v>1</v>
      </c>
      <c r="AR7867">
        <v>0</v>
      </c>
      <c r="AS7867">
        <v>1</v>
      </c>
      <c r="AT7867">
        <v>0</v>
      </c>
      <c r="AU7867">
        <v>0</v>
      </c>
      <c r="BA7867">
        <v>0.32</v>
      </c>
    </row>
    <row r="7868" spans="3:53" ht="12.75" x14ac:dyDescent="0.2">
      <c r="C7868" t="s">
        <v>1151</v>
      </c>
      <c r="D7868" t="s">
        <v>1126</v>
      </c>
      <c r="E7868">
        <v>41.3</v>
      </c>
      <c r="F7868">
        <v>6.76</v>
      </c>
      <c r="G7868">
        <v>6.08</v>
      </c>
      <c r="H7868">
        <v>30010</v>
      </c>
      <c r="I7868">
        <v>-1.1919999999999999</v>
      </c>
      <c r="J7868" t="s">
        <v>78</v>
      </c>
      <c r="K7868">
        <v>52.02</v>
      </c>
      <c r="L7868">
        <v>41.262725000000003</v>
      </c>
      <c r="M7868">
        <v>9.6333918809214675E-3</v>
      </c>
      <c r="N7868">
        <v>41.135821999999997</v>
      </c>
      <c r="O7868">
        <v>0.3181606532622655</v>
      </c>
      <c r="P7868">
        <v>10566000</v>
      </c>
      <c r="Q7868">
        <v>15397000</v>
      </c>
      <c r="R7868">
        <v>0.69</v>
      </c>
      <c r="S7868">
        <v>34.441999999999993</v>
      </c>
      <c r="T7868">
        <v>7.5379999999999994</v>
      </c>
      <c r="U7868">
        <v>19.005600000000001</v>
      </c>
      <c r="V7868">
        <v>2.3876205329148772</v>
      </c>
      <c r="AC7868">
        <v>41.77</v>
      </c>
      <c r="AD7868">
        <v>41.06</v>
      </c>
      <c r="AH7868" s="85">
        <f>IF(AND(M7868&lt;Variables!$G$6,M7868&gt;Variables!$G$5),0,1)</f>
        <v>1</v>
      </c>
      <c r="AI7868" s="85">
        <f t="shared" si="663"/>
        <v>0</v>
      </c>
      <c r="AJ7868" s="85">
        <f>IF(I7868&gt;Variables!$G$7,0,1)</f>
        <v>1</v>
      </c>
      <c r="AK7868" s="85">
        <f>IF(F7868&gt;Variables!$G$8,0,1)</f>
        <v>1</v>
      </c>
      <c r="AL7868" s="85">
        <f>IF(G7868&gt;Variables!$G$9,0,1)</f>
        <v>1</v>
      </c>
      <c r="AM7868" s="85">
        <f>IF(AND(K7868&gt;Variables!$G$10,K7868&lt;Variables!$G$11),0,1)</f>
        <v>0</v>
      </c>
      <c r="AN7868" s="103">
        <f>IF(H7868&lt;Variables!$G$13,1,0)</f>
        <v>0</v>
      </c>
      <c r="AO7868" s="101">
        <f>IF(R7868&lt;Variables!$G$12,0,1)</f>
        <v>0</v>
      </c>
      <c r="AP7868" s="86">
        <f t="shared" si="664"/>
        <v>1</v>
      </c>
      <c r="AR7868">
        <v>0</v>
      </c>
      <c r="AS7868">
        <v>0</v>
      </c>
      <c r="AT7868">
        <v>0</v>
      </c>
      <c r="AU7868">
        <v>1</v>
      </c>
      <c r="BA7868">
        <v>-0.25</v>
      </c>
    </row>
    <row r="7869" spans="3:53" ht="12.75" x14ac:dyDescent="0.2">
      <c r="C7869" t="s">
        <v>1151</v>
      </c>
      <c r="D7869" t="s">
        <v>1120</v>
      </c>
      <c r="E7869">
        <v>3.13</v>
      </c>
      <c r="F7869">
        <v>27.76</v>
      </c>
      <c r="G7869">
        <v>0.64</v>
      </c>
      <c r="H7869">
        <v>35.57</v>
      </c>
      <c r="I7869">
        <v>-2.5000000000000001E-2</v>
      </c>
      <c r="J7869" t="s">
        <v>78</v>
      </c>
      <c r="K7869">
        <v>52.63</v>
      </c>
      <c r="L7869">
        <v>3.12731</v>
      </c>
      <c r="M7869">
        <v>8.6016416664796869E-2</v>
      </c>
      <c r="N7869">
        <v>3.1265204081632652</v>
      </c>
      <c r="O7869">
        <v>0.11129279142556101</v>
      </c>
      <c r="P7869">
        <v>2130000</v>
      </c>
      <c r="Q7869">
        <v>168590</v>
      </c>
      <c r="R7869">
        <v>12.63</v>
      </c>
      <c r="S7869">
        <v>34.441999999999993</v>
      </c>
      <c r="T7869">
        <v>7.5379999999999994</v>
      </c>
      <c r="U7869">
        <v>19.005600000000001</v>
      </c>
      <c r="V7869">
        <v>2.3913570406349232</v>
      </c>
      <c r="AC7869">
        <v>3.14</v>
      </c>
      <c r="AD7869">
        <v>3.12</v>
      </c>
      <c r="AH7869" s="85">
        <f>IF(AND(M7869&lt;Variables!$G$6,M7869&gt;Variables!$G$5),0,1)</f>
        <v>1</v>
      </c>
      <c r="AI7869" s="85">
        <f t="shared" si="663"/>
        <v>0</v>
      </c>
      <c r="AJ7869" s="85">
        <f>IF(I7869&gt;Variables!$G$7,0,1)</f>
        <v>1</v>
      </c>
      <c r="AK7869" s="85">
        <f>IF(F7869&gt;Variables!$G$8,0,1)</f>
        <v>0</v>
      </c>
      <c r="AL7869" s="85">
        <f>IF(G7869&gt;Variables!$G$9,0,1)</f>
        <v>1</v>
      </c>
      <c r="AM7869" s="85">
        <f>IF(AND(K7869&gt;Variables!$G$10,K7869&lt;Variables!$G$11),0,1)</f>
        <v>0</v>
      </c>
      <c r="AN7869" s="103">
        <f>IF(H7869&lt;Variables!$G$13,1,0)</f>
        <v>1</v>
      </c>
      <c r="AO7869" s="101">
        <f>IF(R7869&lt;Variables!$G$12,0,1)</f>
        <v>1</v>
      </c>
      <c r="AP7869" s="86">
        <f t="shared" si="664"/>
        <v>1</v>
      </c>
      <c r="AR7869">
        <v>0</v>
      </c>
      <c r="AS7869">
        <v>1</v>
      </c>
      <c r="AT7869">
        <v>0</v>
      </c>
      <c r="AU7869">
        <v>0</v>
      </c>
      <c r="BA7869">
        <v>0.3</v>
      </c>
    </row>
    <row r="7870" spans="3:53" ht="12.75" x14ac:dyDescent="0.2">
      <c r="C7870" t="s">
        <v>1151</v>
      </c>
      <c r="D7870" t="s">
        <v>624</v>
      </c>
      <c r="E7870">
        <v>0.02</v>
      </c>
      <c r="F7870">
        <v>18.010000000000002</v>
      </c>
      <c r="G7870">
        <v>19.63</v>
      </c>
      <c r="H7870">
        <v>-99999</v>
      </c>
      <c r="I7870">
        <v>-64.524000000000001</v>
      </c>
      <c r="J7870" t="s">
        <v>78</v>
      </c>
      <c r="K7870">
        <v>50.18</v>
      </c>
      <c r="L7870">
        <v>1.938571428571428E-2</v>
      </c>
      <c r="M7870">
        <v>-0.95799557848194483</v>
      </c>
      <c r="N7870">
        <v>1.9042105263157891E-2</v>
      </c>
      <c r="O7870">
        <v>0.82918739635156558</v>
      </c>
      <c r="P7870">
        <v>8987000</v>
      </c>
      <c r="Q7870">
        <v>8096999.9999999991</v>
      </c>
      <c r="R7870">
        <v>1.1100000000000001</v>
      </c>
      <c r="S7870">
        <v>34.441999999999993</v>
      </c>
      <c r="T7870">
        <v>7.5379999999999994</v>
      </c>
      <c r="U7870">
        <v>19.005600000000001</v>
      </c>
      <c r="V7870">
        <v>2.394270689462048</v>
      </c>
      <c r="AC7870">
        <v>2.8000000000000001E-2</v>
      </c>
      <c r="AD7870">
        <v>1.9300000000000001E-2</v>
      </c>
      <c r="AH7870" s="85">
        <f>IF(AND(M7870&lt;Variables!$G$6,M7870&gt;Variables!$G$5),0,1)</f>
        <v>1</v>
      </c>
      <c r="AI7870" s="85">
        <f t="shared" si="663"/>
        <v>0</v>
      </c>
      <c r="AJ7870" s="85">
        <f>IF(I7870&gt;Variables!$G$7,0,1)</f>
        <v>1</v>
      </c>
      <c r="AK7870" s="85">
        <f>IF(F7870&gt;Variables!$G$8,0,1)</f>
        <v>0</v>
      </c>
      <c r="AL7870" s="85">
        <f>IF(G7870&gt;Variables!$G$9,0,1)</f>
        <v>0</v>
      </c>
      <c r="AM7870" s="85">
        <f>IF(AND(K7870&gt;Variables!$G$10,K7870&lt;Variables!$G$11),0,1)</f>
        <v>0</v>
      </c>
      <c r="AN7870" s="103">
        <f>IF(H7870&lt;Variables!$G$13,1,0)</f>
        <v>1</v>
      </c>
      <c r="AO7870" s="101">
        <f>IF(R7870&lt;Variables!$G$12,0,1)</f>
        <v>0</v>
      </c>
      <c r="AP7870" s="86">
        <f t="shared" si="664"/>
        <v>1</v>
      </c>
      <c r="AR7870">
        <v>1</v>
      </c>
      <c r="AS7870">
        <v>0</v>
      </c>
      <c r="AT7870">
        <v>0</v>
      </c>
      <c r="AU7870">
        <v>0</v>
      </c>
      <c r="BA7870">
        <v>2</v>
      </c>
    </row>
    <row r="7871" spans="3:53" ht="12.75" x14ac:dyDescent="0.2">
      <c r="C7871" t="s">
        <v>1151</v>
      </c>
      <c r="D7871" t="s">
        <v>1140</v>
      </c>
      <c r="E7871">
        <v>24.95</v>
      </c>
      <c r="F7871">
        <v>45.71</v>
      </c>
      <c r="G7871">
        <v>-26.74</v>
      </c>
      <c r="H7871">
        <v>-99999</v>
      </c>
      <c r="I7871">
        <v>-99999</v>
      </c>
      <c r="J7871" t="s">
        <v>78</v>
      </c>
      <c r="K7871">
        <v>-99999</v>
      </c>
      <c r="L7871">
        <v>24.987610526315791</v>
      </c>
      <c r="M7871">
        <v>-0.31059603011681147</v>
      </c>
      <c r="N7871">
        <v>24.77318163265306</v>
      </c>
      <c r="O7871">
        <v>0.55228419738626799</v>
      </c>
      <c r="P7871">
        <v>1060000</v>
      </c>
      <c r="Q7871"/>
      <c r="R7871"/>
      <c r="S7871">
        <v>34.441999999999993</v>
      </c>
      <c r="T7871">
        <v>7.5379999999999994</v>
      </c>
      <c r="U7871">
        <v>19.005600000000001</v>
      </c>
      <c r="V7871">
        <v>-99999</v>
      </c>
      <c r="AC7871">
        <v>27.9</v>
      </c>
      <c r="AD7871">
        <v>24</v>
      </c>
      <c r="AH7871" s="85">
        <f>IF(AND(M7871&lt;Variables!$G$6,M7871&gt;Variables!$G$5),0,1)</f>
        <v>1</v>
      </c>
      <c r="AI7871" s="85">
        <f t="shared" si="663"/>
        <v>0</v>
      </c>
      <c r="AJ7871" s="85">
        <f>IF(I7871&gt;Variables!$G$7,0,1)</f>
        <v>1</v>
      </c>
      <c r="AK7871" s="85">
        <f>IF(F7871&gt;Variables!$G$8,0,1)</f>
        <v>0</v>
      </c>
      <c r="AL7871" s="85">
        <f>IF(G7871&gt;Variables!$G$9,0,1)</f>
        <v>1</v>
      </c>
      <c r="AM7871" s="85">
        <f>IF(AND(K7871&gt;Variables!$G$10,K7871&lt;Variables!$G$11),0,1)</f>
        <v>1</v>
      </c>
      <c r="AN7871" s="103">
        <f>IF(H7871&lt;Variables!$G$13,1,0)</f>
        <v>1</v>
      </c>
      <c r="AO7871" s="101">
        <f>IF(R7871&lt;Variables!$G$12,0,1)</f>
        <v>0</v>
      </c>
      <c r="AP7871" s="86">
        <f t="shared" si="664"/>
        <v>1</v>
      </c>
      <c r="AR7871">
        <v>0</v>
      </c>
      <c r="AS7871">
        <v>0</v>
      </c>
      <c r="AT7871">
        <v>1</v>
      </c>
      <c r="AU7871">
        <v>0</v>
      </c>
      <c r="BA7871">
        <v>-1.22</v>
      </c>
    </row>
    <row r="7872" spans="3:53" ht="12.75" x14ac:dyDescent="0.2">
      <c r="C7872" t="s">
        <v>1151</v>
      </c>
      <c r="D7872" t="s">
        <v>875</v>
      </c>
      <c r="E7872">
        <v>1.29</v>
      </c>
      <c r="F7872">
        <v>25.73</v>
      </c>
      <c r="G7872">
        <v>14.04</v>
      </c>
      <c r="H7872">
        <v>109.98</v>
      </c>
      <c r="I7872">
        <v>-84.724000000000004</v>
      </c>
      <c r="J7872" t="s">
        <v>78</v>
      </c>
      <c r="K7872">
        <v>37.75</v>
      </c>
      <c r="L7872">
        <v>1.33345</v>
      </c>
      <c r="M7872">
        <v>-2.5085305035809351</v>
      </c>
      <c r="N7872">
        <v>1.3118179999999999</v>
      </c>
      <c r="O7872">
        <v>-0.90088716575013483</v>
      </c>
      <c r="P7872">
        <v>51720000</v>
      </c>
      <c r="Q7872">
        <v>16810000</v>
      </c>
      <c r="R7872">
        <v>3.08</v>
      </c>
      <c r="S7872">
        <v>34.441999999999993</v>
      </c>
      <c r="T7872">
        <v>7.5379999999999994</v>
      </c>
      <c r="U7872">
        <v>19.005600000000001</v>
      </c>
      <c r="V7872">
        <v>2.2165650009374178</v>
      </c>
      <c r="AC7872">
        <v>1.33</v>
      </c>
      <c r="AD7872">
        <v>1.22</v>
      </c>
      <c r="AH7872" s="85">
        <f>IF(AND(M7872&lt;Variables!$G$6,M7872&gt;Variables!$G$5),0,1)</f>
        <v>0</v>
      </c>
      <c r="AI7872" s="85">
        <f t="shared" si="663"/>
        <v>0</v>
      </c>
      <c r="AJ7872" s="85">
        <f>IF(I7872&gt;Variables!$G$7,0,1)</f>
        <v>1</v>
      </c>
      <c r="AK7872" s="85">
        <f>IF(F7872&gt;Variables!$G$8,0,1)</f>
        <v>0</v>
      </c>
      <c r="AL7872" s="85">
        <f>IF(G7872&gt;Variables!$G$9,0,1)</f>
        <v>0</v>
      </c>
      <c r="AM7872" s="85">
        <f>IF(AND(K7872&gt;Variables!$G$10,K7872&lt;Variables!$G$11),0,1)</f>
        <v>1</v>
      </c>
      <c r="AN7872" s="103">
        <f>IF(H7872&lt;Variables!$G$13,1,0)</f>
        <v>1</v>
      </c>
      <c r="AO7872" s="101">
        <f>IF(R7872&lt;Variables!$G$12,0,1)</f>
        <v>1</v>
      </c>
      <c r="AP7872" s="86">
        <f t="shared" si="664"/>
        <v>1</v>
      </c>
      <c r="AR7872">
        <v>0</v>
      </c>
      <c r="AS7872">
        <v>0</v>
      </c>
      <c r="AT7872">
        <v>1</v>
      </c>
      <c r="AU7872">
        <v>0</v>
      </c>
      <c r="BA7872">
        <v>-2.25</v>
      </c>
    </row>
    <row r="7873" spans="3:53" ht="12.75" x14ac:dyDescent="0.2">
      <c r="C7873" t="s">
        <v>1151</v>
      </c>
      <c r="D7873" t="s">
        <v>1118</v>
      </c>
      <c r="E7873">
        <v>5.05</v>
      </c>
      <c r="F7873">
        <v>13.71</v>
      </c>
      <c r="G7873">
        <v>15.69</v>
      </c>
      <c r="H7873">
        <v>-99999</v>
      </c>
      <c r="I7873">
        <v>-0.01</v>
      </c>
      <c r="J7873" t="s">
        <v>76</v>
      </c>
      <c r="K7873">
        <v>55.86</v>
      </c>
      <c r="L7873">
        <v>5.0543750000000003</v>
      </c>
      <c r="M7873">
        <v>-8.6558674415738085E-2</v>
      </c>
      <c r="N7873">
        <v>5.0327499999999992</v>
      </c>
      <c r="O7873">
        <v>0.34275495504447179</v>
      </c>
      <c r="P7873">
        <v>82451</v>
      </c>
      <c r="Q7873">
        <v>23565</v>
      </c>
      <c r="R7873">
        <v>3.5</v>
      </c>
      <c r="S7873">
        <v>34.441999999999993</v>
      </c>
      <c r="T7873">
        <v>7.5379999999999994</v>
      </c>
      <c r="U7873">
        <v>19.005600000000001</v>
      </c>
      <c r="V7873">
        <v>2.4314250168418452</v>
      </c>
      <c r="AC7873">
        <v>8.75</v>
      </c>
      <c r="AD7873">
        <v>5.05</v>
      </c>
      <c r="AH7873" s="85">
        <f>IF(AND(M7873&lt;Variables!$G$6,M7873&gt;Variables!$G$5),0,1)</f>
        <v>1</v>
      </c>
      <c r="AI7873" s="85">
        <f t="shared" si="663"/>
        <v>0</v>
      </c>
      <c r="AJ7873" s="85">
        <f>IF(I7873&gt;Variables!$G$7,0,1)</f>
        <v>1</v>
      </c>
      <c r="AK7873" s="85">
        <f>IF(F7873&gt;Variables!$G$8,0,1)</f>
        <v>0</v>
      </c>
      <c r="AL7873" s="85">
        <f>IF(G7873&gt;Variables!$G$9,0,1)</f>
        <v>0</v>
      </c>
      <c r="AM7873" s="85">
        <f>IF(AND(K7873&gt;Variables!$G$10,K7873&lt;Variables!$G$11),0,1)</f>
        <v>0</v>
      </c>
      <c r="AN7873" s="103">
        <f>IF(H7873&lt;Variables!$G$13,1,0)</f>
        <v>1</v>
      </c>
      <c r="AO7873" s="101">
        <f>IF(R7873&lt;Variables!$G$12,0,1)</f>
        <v>1</v>
      </c>
      <c r="AP7873" s="86">
        <f t="shared" si="664"/>
        <v>0</v>
      </c>
      <c r="AR7873">
        <v>1</v>
      </c>
      <c r="AS7873">
        <v>0</v>
      </c>
      <c r="AT7873">
        <v>0</v>
      </c>
      <c r="AU7873">
        <v>0</v>
      </c>
      <c r="BA7873">
        <v>2</v>
      </c>
    </row>
    <row r="7874" spans="3:53" ht="12.75" x14ac:dyDescent="0.2">
      <c r="C7874" t="s">
        <v>1151</v>
      </c>
      <c r="D7874" t="s">
        <v>117</v>
      </c>
      <c r="E7874">
        <v>30.06</v>
      </c>
      <c r="F7874">
        <v>8.0399999999999991</v>
      </c>
      <c r="G7874">
        <v>6.49</v>
      </c>
      <c r="H7874">
        <v>3970</v>
      </c>
      <c r="I7874">
        <v>-0.29099999999999998</v>
      </c>
      <c r="J7874" t="s">
        <v>78</v>
      </c>
      <c r="K7874">
        <v>56.53</v>
      </c>
      <c r="L7874">
        <v>29.922779999999999</v>
      </c>
      <c r="M7874">
        <v>0.43151070856384438</v>
      </c>
      <c r="N7874">
        <v>29.925495999999999</v>
      </c>
      <c r="O7874">
        <v>0.42239567223881891</v>
      </c>
      <c r="P7874">
        <v>7662000</v>
      </c>
      <c r="Q7874">
        <v>15376000</v>
      </c>
      <c r="R7874">
        <v>0.5</v>
      </c>
      <c r="S7874">
        <v>34.441999999999993</v>
      </c>
      <c r="T7874">
        <v>7.5379999999999994</v>
      </c>
      <c r="U7874">
        <v>19.005600000000001</v>
      </c>
      <c r="V7874">
        <v>2.415293816468389</v>
      </c>
      <c r="AC7874">
        <v>30.1</v>
      </c>
      <c r="AD7874">
        <v>29.27</v>
      </c>
      <c r="AH7874" s="85">
        <f>IF(AND(M7874&lt;Variables!$G$6,M7874&gt;Variables!$G$5),0,1)</f>
        <v>1</v>
      </c>
      <c r="AI7874" s="85">
        <f t="shared" si="663"/>
        <v>1</v>
      </c>
      <c r="AJ7874" s="85">
        <f>IF(I7874&gt;Variables!$G$7,0,1)</f>
        <v>1</v>
      </c>
      <c r="AK7874" s="85">
        <f>IF(F7874&gt;Variables!$G$8,0,1)</f>
        <v>1</v>
      </c>
      <c r="AL7874" s="85">
        <f>IF(G7874&gt;Variables!$G$9,0,1)</f>
        <v>1</v>
      </c>
      <c r="AM7874" s="85">
        <f>IF(AND(K7874&gt;Variables!$G$10,K7874&lt;Variables!$G$11),0,1)</f>
        <v>0</v>
      </c>
      <c r="AN7874" s="103">
        <f>IF(H7874&lt;Variables!$G$13,1,0)</f>
        <v>0</v>
      </c>
      <c r="AO7874" s="101">
        <f>IF(R7874&lt;Variables!$G$12,0,1)</f>
        <v>0</v>
      </c>
      <c r="AP7874" s="86">
        <f t="shared" si="664"/>
        <v>1</v>
      </c>
      <c r="AR7874">
        <v>0</v>
      </c>
      <c r="AS7874">
        <v>0</v>
      </c>
      <c r="AT7874">
        <v>1</v>
      </c>
      <c r="AU7874">
        <v>0</v>
      </c>
      <c r="BA7874">
        <v>-1.76</v>
      </c>
    </row>
    <row r="7875" spans="3:53" ht="12.75" x14ac:dyDescent="0.2">
      <c r="C7875" t="s">
        <v>1151</v>
      </c>
      <c r="D7875" t="s">
        <v>1123</v>
      </c>
      <c r="E7875">
        <v>4.75</v>
      </c>
      <c r="F7875">
        <v>9.6999999999999993</v>
      </c>
      <c r="G7875">
        <v>-2.66</v>
      </c>
      <c r="H7875">
        <v>-99999</v>
      </c>
      <c r="I7875">
        <v>-2E-3</v>
      </c>
      <c r="J7875" t="s">
        <v>78</v>
      </c>
      <c r="K7875">
        <v>-99999</v>
      </c>
      <c r="L7875">
        <v>-99999</v>
      </c>
      <c r="M7875">
        <v>-99999</v>
      </c>
      <c r="N7875">
        <v>4.75</v>
      </c>
      <c r="O7875">
        <v>0</v>
      </c>
      <c r="P7875">
        <v>1612000</v>
      </c>
      <c r="Q7875">
        <v>429</v>
      </c>
      <c r="R7875">
        <v>3757.58</v>
      </c>
      <c r="S7875">
        <v>34.441999999999993</v>
      </c>
      <c r="T7875">
        <v>7.5379999999999994</v>
      </c>
      <c r="U7875">
        <v>19.005600000000001</v>
      </c>
      <c r="V7875">
        <v>-99999</v>
      </c>
      <c r="AC7875">
        <v>4.75</v>
      </c>
      <c r="AD7875">
        <v>4.5999999999999996</v>
      </c>
      <c r="AH7875" s="85">
        <f>IF(AND(M7875&lt;Variables!$G$6,M7875&gt;Variables!$G$5),0,1)</f>
        <v>1</v>
      </c>
      <c r="AI7875" s="85">
        <f t="shared" si="663"/>
        <v>1</v>
      </c>
      <c r="AJ7875" s="85">
        <f>IF(I7875&gt;Variables!$G$7,0,1)</f>
        <v>1</v>
      </c>
      <c r="AK7875" s="85">
        <f>IF(F7875&gt;Variables!$G$8,0,1)</f>
        <v>0</v>
      </c>
      <c r="AL7875" s="85">
        <f>IF(G7875&gt;Variables!$G$9,0,1)</f>
        <v>1</v>
      </c>
      <c r="AM7875" s="85">
        <f>IF(AND(K7875&gt;Variables!$G$10,K7875&lt;Variables!$G$11),0,1)</f>
        <v>1</v>
      </c>
      <c r="AN7875" s="103">
        <f>IF(H7875&lt;Variables!$G$13,1,0)</f>
        <v>1</v>
      </c>
      <c r="AO7875" s="101">
        <f>IF(R7875&lt;Variables!$G$12,0,1)</f>
        <v>1</v>
      </c>
      <c r="AP7875" s="86">
        <f t="shared" si="664"/>
        <v>1</v>
      </c>
      <c r="AR7875">
        <v>0</v>
      </c>
      <c r="AS7875">
        <v>0</v>
      </c>
      <c r="AT7875">
        <v>1</v>
      </c>
      <c r="AU7875">
        <v>0</v>
      </c>
      <c r="BA7875">
        <v>-2.25</v>
      </c>
    </row>
    <row r="7876" spans="3:53" ht="12.75" x14ac:dyDescent="0.2">
      <c r="C7876" t="s">
        <v>1151</v>
      </c>
      <c r="D7876" t="s">
        <v>697</v>
      </c>
      <c r="E7876">
        <v>5.38</v>
      </c>
      <c r="F7876">
        <v>10.83</v>
      </c>
      <c r="G7876">
        <v>12.19</v>
      </c>
      <c r="H7876">
        <v>-99999</v>
      </c>
      <c r="I7876">
        <v>0.111</v>
      </c>
      <c r="J7876" t="s">
        <v>78</v>
      </c>
      <c r="K7876">
        <v>63.94</v>
      </c>
      <c r="L7876">
        <v>5.3076499999999998</v>
      </c>
      <c r="M7876">
        <v>1.4573304569819041</v>
      </c>
      <c r="N7876">
        <v>5.2003095238095236</v>
      </c>
      <c r="O7876">
        <v>3.551528526232413</v>
      </c>
      <c r="P7876">
        <v>74057</v>
      </c>
      <c r="Q7876">
        <v>85380</v>
      </c>
      <c r="R7876">
        <v>0.87</v>
      </c>
      <c r="S7876">
        <v>34.441999999999993</v>
      </c>
      <c r="T7876">
        <v>7.5379999999999994</v>
      </c>
      <c r="U7876">
        <v>19.005600000000001</v>
      </c>
      <c r="V7876">
        <v>2.4148575493033642</v>
      </c>
      <c r="AC7876">
        <v>5.39</v>
      </c>
      <c r="AD7876">
        <v>4.9400000000000004</v>
      </c>
      <c r="AH7876" s="85">
        <f>IF(AND(M7876&lt;Variables!$G$6,M7876&gt;Variables!$G$5),0,1)</f>
        <v>1</v>
      </c>
      <c r="AI7876" s="85">
        <f t="shared" si="663"/>
        <v>0</v>
      </c>
      <c r="AJ7876" s="85">
        <f>IF(I7876&gt;Variables!$G$7,0,1)</f>
        <v>0</v>
      </c>
      <c r="AK7876" s="85">
        <f>IF(F7876&gt;Variables!$G$8,0,1)</f>
        <v>0</v>
      </c>
      <c r="AL7876" s="85">
        <f>IF(G7876&gt;Variables!$G$9,0,1)</f>
        <v>0</v>
      </c>
      <c r="AM7876" s="85">
        <f>IF(AND(K7876&gt;Variables!$G$10,K7876&lt;Variables!$G$11),0,1)</f>
        <v>0</v>
      </c>
      <c r="AN7876" s="103">
        <f>IF(H7876&lt;Variables!$G$13,1,0)</f>
        <v>1</v>
      </c>
      <c r="AO7876" s="101">
        <f>IF(R7876&lt;Variables!$G$12,0,1)</f>
        <v>0</v>
      </c>
      <c r="AP7876" s="86">
        <f t="shared" si="664"/>
        <v>1</v>
      </c>
      <c r="AR7876">
        <v>0</v>
      </c>
      <c r="AS7876">
        <v>0</v>
      </c>
      <c r="AT7876">
        <v>1</v>
      </c>
      <c r="AU7876">
        <v>0</v>
      </c>
      <c r="BA7876">
        <v>-2.25</v>
      </c>
    </row>
    <row r="7877" spans="3:53" ht="12.75" x14ac:dyDescent="0.2">
      <c r="C7877" t="s">
        <v>1151</v>
      </c>
      <c r="D7877" t="s">
        <v>488</v>
      </c>
      <c r="E7877">
        <v>25.34</v>
      </c>
      <c r="F7877">
        <v>6.71</v>
      </c>
      <c r="G7877">
        <v>1.06</v>
      </c>
      <c r="H7877">
        <v>4530</v>
      </c>
      <c r="I7877">
        <v>23.766999999999999</v>
      </c>
      <c r="J7877" t="s">
        <v>76</v>
      </c>
      <c r="K7877">
        <v>46.08</v>
      </c>
      <c r="L7877">
        <v>25.360250000000001</v>
      </c>
      <c r="M7877">
        <v>-0.21786062834554429</v>
      </c>
      <c r="N7877">
        <v>25.324660000000002</v>
      </c>
      <c r="O7877">
        <v>-7.7631841849005026E-2</v>
      </c>
      <c r="P7877">
        <v>3351000</v>
      </c>
      <c r="Q7877">
        <v>375971</v>
      </c>
      <c r="R7877">
        <v>8.91</v>
      </c>
      <c r="S7877">
        <v>34.441999999999993</v>
      </c>
      <c r="T7877">
        <v>7.5379999999999994</v>
      </c>
      <c r="U7877">
        <v>19.005600000000001</v>
      </c>
      <c r="V7877">
        <v>2.3295867848779102</v>
      </c>
      <c r="AC7877">
        <v>26.25</v>
      </c>
      <c r="AD7877">
        <v>24.68</v>
      </c>
      <c r="AH7877" s="85">
        <f>IF(AND(M7877&lt;Variables!$G$6,M7877&gt;Variables!$G$5),0,1)</f>
        <v>1</v>
      </c>
      <c r="AI7877" s="85">
        <f t="shared" si="663"/>
        <v>0</v>
      </c>
      <c r="AJ7877" s="85">
        <f>IF(I7877&gt;Variables!$G$7,0,1)</f>
        <v>0</v>
      </c>
      <c r="AK7877" s="85">
        <f>IF(F7877&gt;Variables!$G$8,0,1)</f>
        <v>1</v>
      </c>
      <c r="AL7877" s="85">
        <f>IF(G7877&gt;Variables!$G$9,0,1)</f>
        <v>1</v>
      </c>
      <c r="AM7877" s="85">
        <f>IF(AND(K7877&gt;Variables!$G$10,K7877&lt;Variables!$G$11),0,1)</f>
        <v>1</v>
      </c>
      <c r="AN7877" s="103">
        <f>IF(H7877&lt;Variables!$G$13,1,0)</f>
        <v>0</v>
      </c>
      <c r="AO7877" s="101">
        <f>IF(R7877&lt;Variables!$G$12,0,1)</f>
        <v>1</v>
      </c>
      <c r="AP7877" s="86">
        <f t="shared" si="664"/>
        <v>0</v>
      </c>
      <c r="AR7877">
        <v>0</v>
      </c>
      <c r="AS7877">
        <v>0</v>
      </c>
      <c r="AT7877">
        <v>1</v>
      </c>
      <c r="AU7877">
        <v>0</v>
      </c>
      <c r="BA7877">
        <v>-1.54</v>
      </c>
    </row>
    <row r="7878" spans="3:53" ht="12.75" x14ac:dyDescent="0.2">
      <c r="C7878" t="s">
        <v>1151</v>
      </c>
      <c r="D7878" t="s">
        <v>1109</v>
      </c>
      <c r="E7878">
        <v>25.23</v>
      </c>
      <c r="F7878">
        <v>7.55</v>
      </c>
      <c r="G7878">
        <v>0.8</v>
      </c>
      <c r="H7878">
        <v>-99999</v>
      </c>
      <c r="I7878">
        <v>7.1849999999999996</v>
      </c>
      <c r="J7878" t="s">
        <v>78</v>
      </c>
      <c r="K7878">
        <v>-99999</v>
      </c>
      <c r="L7878">
        <v>-99999</v>
      </c>
      <c r="M7878">
        <v>-99999</v>
      </c>
      <c r="N7878">
        <v>-99999</v>
      </c>
      <c r="O7878">
        <v>-99999</v>
      </c>
      <c r="P7878">
        <v>71640</v>
      </c>
      <c r="Q7878">
        <v>304</v>
      </c>
      <c r="R7878">
        <v>235.66</v>
      </c>
      <c r="S7878">
        <v>34.441999999999993</v>
      </c>
      <c r="T7878">
        <v>7.5379999999999994</v>
      </c>
      <c r="U7878">
        <v>19.005600000000001</v>
      </c>
      <c r="V7878">
        <v>-99999</v>
      </c>
      <c r="AC7878">
        <v>25.23</v>
      </c>
      <c r="AD7878">
        <v>25.23</v>
      </c>
      <c r="AH7878" s="85">
        <f>IF(AND(M7878&lt;Variables!$G$6,M7878&gt;Variables!$G$5),0,1)</f>
        <v>1</v>
      </c>
      <c r="AI7878" s="85">
        <f t="shared" si="663"/>
        <v>1</v>
      </c>
      <c r="AJ7878" s="85">
        <f>IF(I7878&gt;Variables!$G$7,0,1)</f>
        <v>0</v>
      </c>
      <c r="AK7878" s="85">
        <f>IF(F7878&gt;Variables!$G$8,0,1)</f>
        <v>1</v>
      </c>
      <c r="AL7878" s="85">
        <f>IF(G7878&gt;Variables!$G$9,0,1)</f>
        <v>1</v>
      </c>
      <c r="AM7878" s="85">
        <f>IF(AND(K7878&gt;Variables!$G$10,K7878&lt;Variables!$G$11),0,1)</f>
        <v>1</v>
      </c>
      <c r="AN7878" s="103">
        <f>IF(H7878&lt;Variables!$G$13,1,0)</f>
        <v>1</v>
      </c>
      <c r="AO7878" s="101">
        <f>IF(R7878&lt;Variables!$G$12,0,1)</f>
        <v>1</v>
      </c>
      <c r="AP7878" s="86">
        <f t="shared" si="664"/>
        <v>1</v>
      </c>
      <c r="AR7878">
        <v>0</v>
      </c>
      <c r="AS7878">
        <v>0</v>
      </c>
      <c r="AT7878">
        <v>0</v>
      </c>
      <c r="AU7878">
        <v>0</v>
      </c>
      <c r="BA7878">
        <v>0</v>
      </c>
    </row>
    <row r="7879" spans="3:53" ht="12.75" x14ac:dyDescent="0.2">
      <c r="C7879" t="s">
        <v>1151</v>
      </c>
      <c r="D7879" t="s">
        <v>692</v>
      </c>
      <c r="E7879">
        <v>21.75</v>
      </c>
      <c r="F7879">
        <v>44.72</v>
      </c>
      <c r="G7879">
        <v>39.56</v>
      </c>
      <c r="H7879">
        <v>97.77</v>
      </c>
      <c r="I7879">
        <v>1292.732</v>
      </c>
      <c r="J7879" t="s">
        <v>78</v>
      </c>
      <c r="K7879">
        <v>70.33</v>
      </c>
      <c r="L7879">
        <v>20.993165000000001</v>
      </c>
      <c r="M7879">
        <v>5.3033213429228176</v>
      </c>
      <c r="N7879">
        <v>19.414294000000002</v>
      </c>
      <c r="O7879">
        <v>13.86713315457159</v>
      </c>
      <c r="P7879">
        <v>12900000</v>
      </c>
      <c r="Q7879">
        <v>8830000</v>
      </c>
      <c r="R7879">
        <v>1.46</v>
      </c>
      <c r="S7879">
        <v>34.441999999999993</v>
      </c>
      <c r="T7879">
        <v>7.5379999999999994</v>
      </c>
      <c r="U7879">
        <v>19.005600000000001</v>
      </c>
      <c r="V7879">
        <v>2.128358326944126</v>
      </c>
      <c r="AC7879">
        <v>24.16</v>
      </c>
      <c r="AD7879">
        <v>19.049299999999999</v>
      </c>
      <c r="AH7879" s="85">
        <f>IF(AND(M7879&lt;Variables!$G$6,M7879&gt;Variables!$G$5),0,1)</f>
        <v>1</v>
      </c>
      <c r="AI7879" s="85">
        <f t="shared" si="663"/>
        <v>0</v>
      </c>
      <c r="AJ7879" s="85">
        <f>IF(I7879&gt;Variables!$G$7,0,1)</f>
        <v>0</v>
      </c>
      <c r="AK7879" s="85">
        <f>IF(F7879&gt;Variables!$G$8,0,1)</f>
        <v>0</v>
      </c>
      <c r="AL7879" s="85">
        <f>IF(G7879&gt;Variables!$G$9,0,1)</f>
        <v>0</v>
      </c>
      <c r="AM7879" s="85">
        <f>IF(AND(K7879&gt;Variables!$G$10,K7879&lt;Variables!$G$11),0,1)</f>
        <v>0</v>
      </c>
      <c r="AN7879" s="103">
        <f>IF(H7879&lt;Variables!$G$13,1,0)</f>
        <v>1</v>
      </c>
      <c r="AO7879" s="101">
        <f>IF(R7879&lt;Variables!$G$12,0,1)</f>
        <v>0</v>
      </c>
      <c r="AP7879" s="86">
        <f t="shared" si="664"/>
        <v>1</v>
      </c>
      <c r="AR7879">
        <v>1</v>
      </c>
      <c r="AS7879">
        <v>0</v>
      </c>
      <c r="AT7879">
        <v>0</v>
      </c>
      <c r="AU7879">
        <v>0</v>
      </c>
      <c r="BA7879">
        <v>2</v>
      </c>
    </row>
    <row r="7880" spans="3:53" ht="12.75" x14ac:dyDescent="0.2">
      <c r="C7880" t="s">
        <v>1151</v>
      </c>
      <c r="D7880" t="s">
        <v>1106</v>
      </c>
      <c r="E7880">
        <v>4.43</v>
      </c>
      <c r="F7880">
        <v>38.31</v>
      </c>
      <c r="G7880">
        <v>16.29</v>
      </c>
      <c r="H7880">
        <v>219.72</v>
      </c>
      <c r="I7880">
        <v>-9.2940000000000005</v>
      </c>
      <c r="J7880" t="s">
        <v>78</v>
      </c>
      <c r="K7880">
        <v>46.93</v>
      </c>
      <c r="L7880">
        <v>4.522335</v>
      </c>
      <c r="M7880">
        <v>-2.2849921556010422</v>
      </c>
      <c r="N7880">
        <v>4.3843779999999999</v>
      </c>
      <c r="O7880">
        <v>0.78966731426897296</v>
      </c>
      <c r="P7880">
        <v>18890000</v>
      </c>
      <c r="Q7880">
        <v>638420</v>
      </c>
      <c r="R7880">
        <v>29.59</v>
      </c>
      <c r="S7880">
        <v>34.441999999999993</v>
      </c>
      <c r="T7880">
        <v>7.5379999999999994</v>
      </c>
      <c r="U7880">
        <v>19.005600000000001</v>
      </c>
      <c r="V7880">
        <v>2.3743454899953229</v>
      </c>
      <c r="AC7880">
        <v>4.4400000000000004</v>
      </c>
      <c r="AD7880">
        <v>3.38</v>
      </c>
      <c r="AH7880" s="85">
        <f>IF(AND(M7880&lt;Variables!$G$6,M7880&gt;Variables!$G$5),0,1)</f>
        <v>0</v>
      </c>
      <c r="AI7880" s="85">
        <f t="shared" si="663"/>
        <v>0</v>
      </c>
      <c r="AJ7880" s="85">
        <f>IF(I7880&gt;Variables!$G$7,0,1)</f>
        <v>1</v>
      </c>
      <c r="AK7880" s="85">
        <f>IF(F7880&gt;Variables!$G$8,0,1)</f>
        <v>0</v>
      </c>
      <c r="AL7880" s="85">
        <f>IF(G7880&gt;Variables!$G$9,0,1)</f>
        <v>0</v>
      </c>
      <c r="AM7880" s="85">
        <f>IF(AND(K7880&gt;Variables!$G$10,K7880&lt;Variables!$G$11),0,1)</f>
        <v>1</v>
      </c>
      <c r="AN7880" s="103">
        <f>IF(H7880&lt;Variables!$G$13,1,0)</f>
        <v>1</v>
      </c>
      <c r="AO7880" s="101">
        <f>IF(R7880&lt;Variables!$G$12,0,1)</f>
        <v>1</v>
      </c>
      <c r="AP7880" s="86">
        <f t="shared" si="664"/>
        <v>1</v>
      </c>
      <c r="AR7880">
        <v>0</v>
      </c>
      <c r="AS7880">
        <v>0</v>
      </c>
      <c r="AT7880">
        <v>1</v>
      </c>
      <c r="AU7880">
        <v>0</v>
      </c>
      <c r="BA7880">
        <v>-2.25</v>
      </c>
    </row>
    <row r="7881" spans="3:53" ht="12.75" x14ac:dyDescent="0.2">
      <c r="C7881" t="s">
        <v>1151</v>
      </c>
      <c r="D7881" t="s">
        <v>255</v>
      </c>
      <c r="E7881">
        <v>9.15</v>
      </c>
      <c r="F7881">
        <v>27.68</v>
      </c>
      <c r="G7881">
        <v>22.17</v>
      </c>
      <c r="H7881">
        <v>902.13</v>
      </c>
      <c r="I7881">
        <v>19.087</v>
      </c>
      <c r="J7881" t="s">
        <v>78</v>
      </c>
      <c r="K7881">
        <v>59.81</v>
      </c>
      <c r="L7881">
        <v>9.0413549999999994</v>
      </c>
      <c r="M7881">
        <v>1.749129416995584</v>
      </c>
      <c r="N7881">
        <v>9.0341060000000013</v>
      </c>
      <c r="O7881">
        <v>1.8307732940038459</v>
      </c>
      <c r="P7881">
        <v>75790000</v>
      </c>
      <c r="Q7881">
        <v>6960000</v>
      </c>
      <c r="R7881">
        <v>10.89</v>
      </c>
      <c r="S7881">
        <v>34.441999999999993</v>
      </c>
      <c r="T7881">
        <v>7.5379999999999994</v>
      </c>
      <c r="U7881">
        <v>19.005600000000001</v>
      </c>
      <c r="V7881">
        <v>2.3735991598889759</v>
      </c>
      <c r="AC7881">
        <v>9.25</v>
      </c>
      <c r="AD7881">
        <v>8.33</v>
      </c>
      <c r="AH7881" s="85">
        <f>IF(AND(M7881&lt;Variables!$G$6,M7881&gt;Variables!$G$5),0,1)</f>
        <v>1</v>
      </c>
      <c r="AI7881" s="85">
        <f t="shared" si="663"/>
        <v>0</v>
      </c>
      <c r="AJ7881" s="85">
        <f>IF(I7881&gt;Variables!$G$7,0,1)</f>
        <v>0</v>
      </c>
      <c r="AK7881" s="85">
        <f>IF(F7881&gt;Variables!$G$8,0,1)</f>
        <v>0</v>
      </c>
      <c r="AL7881" s="85">
        <f>IF(G7881&gt;Variables!$G$9,0,1)</f>
        <v>0</v>
      </c>
      <c r="AM7881" s="85">
        <f>IF(AND(K7881&gt;Variables!$G$10,K7881&lt;Variables!$G$11),0,1)</f>
        <v>0</v>
      </c>
      <c r="AN7881" s="103">
        <f>IF(H7881&lt;Variables!$G$13,1,0)</f>
        <v>1</v>
      </c>
      <c r="AO7881" s="101">
        <f>IF(R7881&lt;Variables!$G$12,0,1)</f>
        <v>1</v>
      </c>
      <c r="AP7881" s="86">
        <f t="shared" si="664"/>
        <v>1</v>
      </c>
      <c r="AR7881">
        <v>0</v>
      </c>
      <c r="AS7881">
        <v>0</v>
      </c>
      <c r="AT7881">
        <v>1</v>
      </c>
      <c r="AU7881">
        <v>0</v>
      </c>
      <c r="BA7881">
        <v>-2.25</v>
      </c>
    </row>
    <row r="7882" spans="3:53" ht="12.75" x14ac:dyDescent="0.2">
      <c r="C7882" t="s">
        <v>1151</v>
      </c>
      <c r="D7882" t="s">
        <v>1132</v>
      </c>
      <c r="E7882">
        <v>3.16</v>
      </c>
      <c r="F7882">
        <v>25.69</v>
      </c>
      <c r="G7882">
        <v>19.920000000000002</v>
      </c>
      <c r="H7882">
        <v>144.41999999999999</v>
      </c>
      <c r="I7882">
        <v>-79.495999999999995</v>
      </c>
      <c r="J7882" t="s">
        <v>78</v>
      </c>
      <c r="K7882">
        <v>52.9</v>
      </c>
      <c r="L7882">
        <v>3.121165</v>
      </c>
      <c r="M7882">
        <v>0.2830673802890884</v>
      </c>
      <c r="N7882">
        <v>3.165222</v>
      </c>
      <c r="O7882">
        <v>-1.1127813467744021</v>
      </c>
      <c r="P7882">
        <v>13280000</v>
      </c>
      <c r="Q7882">
        <v>1620000</v>
      </c>
      <c r="R7882">
        <v>8.1999999999999993</v>
      </c>
      <c r="S7882">
        <v>34.441999999999993</v>
      </c>
      <c r="T7882">
        <v>7.5379999999999994</v>
      </c>
      <c r="U7882">
        <v>19.005600000000001</v>
      </c>
      <c r="V7882">
        <v>2.387313502189087</v>
      </c>
      <c r="AC7882">
        <v>3.3</v>
      </c>
      <c r="AD7882">
        <v>2.82</v>
      </c>
      <c r="AH7882" s="85">
        <f>IF(AND(M7882&lt;Variables!$G$6,M7882&gt;Variables!$G$5),0,1)</f>
        <v>1</v>
      </c>
      <c r="AI7882" s="85">
        <f t="shared" si="663"/>
        <v>1</v>
      </c>
      <c r="AJ7882" s="85">
        <f>IF(I7882&gt;Variables!$G$7,0,1)</f>
        <v>1</v>
      </c>
      <c r="AK7882" s="85">
        <f>IF(F7882&gt;Variables!$G$8,0,1)</f>
        <v>0</v>
      </c>
      <c r="AL7882" s="85">
        <f>IF(G7882&gt;Variables!$G$9,0,1)</f>
        <v>0</v>
      </c>
      <c r="AM7882" s="85">
        <f>IF(AND(K7882&gt;Variables!$G$10,K7882&lt;Variables!$G$11),0,1)</f>
        <v>0</v>
      </c>
      <c r="AN7882" s="103">
        <f>IF(H7882&lt;Variables!$G$13,1,0)</f>
        <v>1</v>
      </c>
      <c r="AO7882" s="101">
        <f>IF(R7882&lt;Variables!$G$12,0,1)</f>
        <v>1</v>
      </c>
      <c r="AP7882" s="86">
        <f t="shared" si="664"/>
        <v>1</v>
      </c>
      <c r="AR7882">
        <v>0</v>
      </c>
      <c r="AS7882">
        <v>0</v>
      </c>
      <c r="AT7882">
        <v>1</v>
      </c>
      <c r="AU7882">
        <v>0</v>
      </c>
      <c r="BA7882">
        <v>-2.25</v>
      </c>
    </row>
    <row r="7883" spans="3:53" ht="12.75" x14ac:dyDescent="0.2">
      <c r="C7883" t="s">
        <v>1151</v>
      </c>
      <c r="D7883" t="s">
        <v>364</v>
      </c>
      <c r="E7883">
        <v>18.87</v>
      </c>
      <c r="F7883">
        <v>7.08</v>
      </c>
      <c r="G7883">
        <v>-0.26</v>
      </c>
      <c r="H7883">
        <v>12030</v>
      </c>
      <c r="I7883">
        <v>10.782</v>
      </c>
      <c r="J7883" t="s">
        <v>76</v>
      </c>
      <c r="K7883">
        <v>38.159999999999997</v>
      </c>
      <c r="L7883">
        <v>18.88811875</v>
      </c>
      <c r="M7883">
        <v>-9.5926705246893604E-2</v>
      </c>
      <c r="N7883">
        <v>18.926660465116282</v>
      </c>
      <c r="O7883">
        <v>-0.29936852949154907</v>
      </c>
      <c r="P7883">
        <v>2169000</v>
      </c>
      <c r="Q7883">
        <v>702215</v>
      </c>
      <c r="R7883">
        <v>3.09</v>
      </c>
      <c r="S7883">
        <v>34.441999999999993</v>
      </c>
      <c r="T7883">
        <v>7.5379999999999994</v>
      </c>
      <c r="U7883">
        <v>19.005600000000001</v>
      </c>
      <c r="V7883">
        <v>2.2435515842513429</v>
      </c>
      <c r="AC7883">
        <v>18.920000000000002</v>
      </c>
      <c r="AD7883">
        <v>18.670000000000002</v>
      </c>
      <c r="AH7883" s="85">
        <f>IF(AND(M7883&lt;Variables!$G$6,M7883&gt;Variables!$G$5),0,1)</f>
        <v>1</v>
      </c>
      <c r="AI7883" s="85">
        <f t="shared" si="663"/>
        <v>1</v>
      </c>
      <c r="AJ7883" s="85">
        <f>IF(I7883&gt;Variables!$G$7,0,1)</f>
        <v>0</v>
      </c>
      <c r="AK7883" s="85">
        <f>IF(F7883&gt;Variables!$G$8,0,1)</f>
        <v>1</v>
      </c>
      <c r="AL7883" s="85">
        <f>IF(G7883&gt;Variables!$G$9,0,1)</f>
        <v>1</v>
      </c>
      <c r="AM7883" s="85">
        <f>IF(AND(K7883&gt;Variables!$G$10,K7883&lt;Variables!$G$11),0,1)</f>
        <v>1</v>
      </c>
      <c r="AN7883" s="103">
        <f>IF(H7883&lt;Variables!$G$13,1,0)</f>
        <v>0</v>
      </c>
      <c r="AO7883" s="101">
        <f>IF(R7883&lt;Variables!$G$12,0,1)</f>
        <v>1</v>
      </c>
      <c r="AP7883" s="86">
        <f t="shared" si="664"/>
        <v>0</v>
      </c>
      <c r="AR7883">
        <v>0</v>
      </c>
      <c r="AS7883">
        <v>1</v>
      </c>
      <c r="AT7883">
        <v>0</v>
      </c>
      <c r="AU7883">
        <v>0</v>
      </c>
      <c r="BA7883">
        <v>-0.28000000000000003</v>
      </c>
    </row>
    <row r="7884" spans="3:53" ht="12.75" x14ac:dyDescent="0.2">
      <c r="C7884" t="s">
        <v>1152</v>
      </c>
      <c r="D7884" t="s">
        <v>1118</v>
      </c>
      <c r="E7884">
        <v>5.05</v>
      </c>
      <c r="F7884">
        <v>13.48</v>
      </c>
      <c r="G7884">
        <v>15.69</v>
      </c>
      <c r="H7884">
        <v>-99999</v>
      </c>
      <c r="I7884">
        <v>-0.01</v>
      </c>
      <c r="J7884" t="s">
        <v>76</v>
      </c>
      <c r="K7884">
        <v>55.86</v>
      </c>
      <c r="L7884">
        <v>5.0543750000000003</v>
      </c>
      <c r="M7884">
        <v>-8.6558674415738085E-2</v>
      </c>
      <c r="N7884">
        <v>5.0327499999999992</v>
      </c>
      <c r="O7884">
        <v>0.34275495504447179</v>
      </c>
      <c r="P7884">
        <v>83251</v>
      </c>
      <c r="Q7884">
        <v>23565</v>
      </c>
      <c r="R7884">
        <v>3.53</v>
      </c>
      <c r="S7884">
        <v>34.17</v>
      </c>
      <c r="T7884">
        <v>7.69</v>
      </c>
      <c r="U7884">
        <v>19.015999999999998</v>
      </c>
      <c r="V7884">
        <v>2.4314250168418452</v>
      </c>
      <c r="AC7884">
        <v>8.75</v>
      </c>
      <c r="AD7884">
        <v>5.05</v>
      </c>
      <c r="AH7884" s="85">
        <f>IF(AND(M7884&lt;Variables!$G$6,M7884&gt;Variables!$G$5),0,1)</f>
        <v>1</v>
      </c>
      <c r="AI7884" s="85">
        <f t="shared" si="663"/>
        <v>0</v>
      </c>
      <c r="AJ7884" s="85">
        <f>IF(I7884&gt;Variables!$G$7,0,1)</f>
        <v>1</v>
      </c>
      <c r="AK7884" s="85">
        <f>IF(F7884&gt;Variables!$G$8,0,1)</f>
        <v>0</v>
      </c>
      <c r="AL7884" s="85">
        <f>IF(G7884&gt;Variables!$G$9,0,1)</f>
        <v>0</v>
      </c>
      <c r="AM7884" s="85">
        <f>IF(AND(K7884&gt;Variables!$G$10,K7884&lt;Variables!$G$11),0,1)</f>
        <v>0</v>
      </c>
      <c r="AN7884" s="103">
        <f>IF(H7884&lt;Variables!$G$13,1,0)</f>
        <v>1</v>
      </c>
      <c r="AO7884" s="101">
        <f>IF(R7884&lt;Variables!$G$12,0,1)</f>
        <v>1</v>
      </c>
      <c r="AP7884" s="86">
        <f t="shared" si="664"/>
        <v>0</v>
      </c>
      <c r="AR7884">
        <v>1</v>
      </c>
      <c r="AS7884">
        <v>0</v>
      </c>
      <c r="AT7884">
        <v>0</v>
      </c>
      <c r="AU7884">
        <v>0</v>
      </c>
      <c r="BA7884">
        <v>2</v>
      </c>
    </row>
    <row r="7885" spans="3:53" ht="12.75" x14ac:dyDescent="0.2">
      <c r="C7885" t="s">
        <v>1152</v>
      </c>
      <c r="D7885" t="s">
        <v>186</v>
      </c>
      <c r="E7885">
        <v>28.49</v>
      </c>
      <c r="F7885">
        <v>10.68</v>
      </c>
      <c r="G7885">
        <v>9.35</v>
      </c>
      <c r="H7885">
        <v>3440</v>
      </c>
      <c r="I7885">
        <v>31.251999999999999</v>
      </c>
      <c r="J7885" t="s">
        <v>78</v>
      </c>
      <c r="K7885">
        <v>68.069999999999993</v>
      </c>
      <c r="L7885">
        <v>28.169419999999999</v>
      </c>
      <c r="M7885">
        <v>0.92504567009190997</v>
      </c>
      <c r="N7885">
        <v>27.769456000000002</v>
      </c>
      <c r="O7885">
        <v>2.378671011776385</v>
      </c>
      <c r="P7885">
        <v>6719000</v>
      </c>
      <c r="Q7885">
        <v>9239000</v>
      </c>
      <c r="R7885">
        <v>0.73</v>
      </c>
      <c r="S7885">
        <v>34.17</v>
      </c>
      <c r="T7885">
        <v>7.69</v>
      </c>
      <c r="U7885">
        <v>19.015999999999998</v>
      </c>
      <c r="V7885">
        <v>2.4818794312308872</v>
      </c>
      <c r="AC7885">
        <v>28.75</v>
      </c>
      <c r="AD7885">
        <v>27.85</v>
      </c>
      <c r="AH7885" s="85">
        <f>IF(AND(M7885&lt;Variables!$G$6,M7885&gt;Variables!$G$5),0,1)</f>
        <v>1</v>
      </c>
      <c r="AI7885" s="85">
        <f t="shared" ref="AI7885:AI7948" si="665">IF(L7885&gt;N7885,0,1)</f>
        <v>0</v>
      </c>
      <c r="AJ7885" s="85">
        <f>IF(I7885&gt;Variables!$G$7,0,1)</f>
        <v>0</v>
      </c>
      <c r="AK7885" s="85">
        <f>IF(F7885&gt;Variables!$G$8,0,1)</f>
        <v>0</v>
      </c>
      <c r="AL7885" s="85">
        <f>IF(G7885&gt;Variables!$G$9,0,1)</f>
        <v>1</v>
      </c>
      <c r="AM7885" s="85">
        <f>IF(AND(K7885&gt;Variables!$G$10,K7885&lt;Variables!$G$11),0,1)</f>
        <v>0</v>
      </c>
      <c r="AN7885" s="103">
        <f>IF(H7885&lt;Variables!$G$13,1,0)</f>
        <v>0</v>
      </c>
      <c r="AO7885" s="101">
        <f>IF(R7885&lt;Variables!$G$12,0,1)</f>
        <v>0</v>
      </c>
      <c r="AP7885" s="86">
        <f t="shared" ref="AP7885:AP7948" si="666">IF(J7885="Pass", 0,1)</f>
        <v>1</v>
      </c>
      <c r="AR7885">
        <v>0</v>
      </c>
      <c r="AS7885">
        <v>0</v>
      </c>
      <c r="AT7885">
        <v>1</v>
      </c>
      <c r="AU7885">
        <v>0</v>
      </c>
      <c r="BA7885">
        <v>-1.1599999999999999</v>
      </c>
    </row>
    <row r="7886" spans="3:53" ht="12.75" x14ac:dyDescent="0.2">
      <c r="C7886" t="s">
        <v>1152</v>
      </c>
      <c r="D7886" t="s">
        <v>1123</v>
      </c>
      <c r="E7886">
        <v>4.75</v>
      </c>
      <c r="F7886">
        <v>9.6999999999999993</v>
      </c>
      <c r="G7886">
        <v>-2.66</v>
      </c>
      <c r="H7886">
        <v>-99999</v>
      </c>
      <c r="I7886">
        <v>-2E-3</v>
      </c>
      <c r="J7886" t="s">
        <v>78</v>
      </c>
      <c r="K7886">
        <v>-99999</v>
      </c>
      <c r="L7886">
        <v>-99999</v>
      </c>
      <c r="M7886">
        <v>-99999</v>
      </c>
      <c r="N7886">
        <v>4.75</v>
      </c>
      <c r="O7886">
        <v>0</v>
      </c>
      <c r="P7886">
        <v>1612000</v>
      </c>
      <c r="Q7886">
        <v>429</v>
      </c>
      <c r="R7886">
        <v>3757.58</v>
      </c>
      <c r="S7886">
        <v>34.17</v>
      </c>
      <c r="T7886">
        <v>7.69</v>
      </c>
      <c r="U7886">
        <v>19.015999999999998</v>
      </c>
      <c r="V7886">
        <v>-99999</v>
      </c>
      <c r="AC7886">
        <v>4.75</v>
      </c>
      <c r="AD7886">
        <v>4.5999999999999996</v>
      </c>
      <c r="AH7886" s="85">
        <f>IF(AND(M7886&lt;Variables!$G$6,M7886&gt;Variables!$G$5),0,1)</f>
        <v>1</v>
      </c>
      <c r="AI7886" s="85">
        <f t="shared" si="665"/>
        <v>1</v>
      </c>
      <c r="AJ7886" s="85">
        <f>IF(I7886&gt;Variables!$G$7,0,1)</f>
        <v>1</v>
      </c>
      <c r="AK7886" s="85">
        <f>IF(F7886&gt;Variables!$G$8,0,1)</f>
        <v>0</v>
      </c>
      <c r="AL7886" s="85">
        <f>IF(G7886&gt;Variables!$G$9,0,1)</f>
        <v>1</v>
      </c>
      <c r="AM7886" s="85">
        <f>IF(AND(K7886&gt;Variables!$G$10,K7886&lt;Variables!$G$11),0,1)</f>
        <v>1</v>
      </c>
      <c r="AN7886" s="103">
        <f>IF(H7886&lt;Variables!$G$13,1,0)</f>
        <v>1</v>
      </c>
      <c r="AO7886" s="101">
        <f>IF(R7886&lt;Variables!$G$12,0,1)</f>
        <v>1</v>
      </c>
      <c r="AP7886" s="86">
        <f t="shared" si="666"/>
        <v>1</v>
      </c>
      <c r="AR7886">
        <v>0</v>
      </c>
      <c r="AS7886">
        <v>0</v>
      </c>
      <c r="AT7886">
        <v>1</v>
      </c>
      <c r="AU7886">
        <v>0</v>
      </c>
      <c r="BA7886">
        <v>-2.25</v>
      </c>
    </row>
    <row r="7887" spans="3:53" ht="12.75" x14ac:dyDescent="0.2">
      <c r="C7887" t="s">
        <v>1152</v>
      </c>
      <c r="D7887" t="s">
        <v>1120</v>
      </c>
      <c r="E7887">
        <v>3.13</v>
      </c>
      <c r="F7887">
        <v>27.72</v>
      </c>
      <c r="G7887">
        <v>0.48</v>
      </c>
      <c r="H7887">
        <v>35.57</v>
      </c>
      <c r="I7887">
        <v>-2.5000000000000001E-2</v>
      </c>
      <c r="J7887" t="s">
        <v>78</v>
      </c>
      <c r="K7887">
        <v>48.19</v>
      </c>
      <c r="L7887">
        <v>3.1271294117647059</v>
      </c>
      <c r="M7887">
        <v>-6.8094775889198211E-2</v>
      </c>
      <c r="N7887">
        <v>3.1266063829787232</v>
      </c>
      <c r="O7887">
        <v>-5.1377844920546978E-2</v>
      </c>
      <c r="P7887">
        <v>2200000</v>
      </c>
      <c r="Q7887">
        <v>168590</v>
      </c>
      <c r="R7887">
        <v>13.05</v>
      </c>
      <c r="S7887">
        <v>34.17</v>
      </c>
      <c r="T7887">
        <v>7.69</v>
      </c>
      <c r="U7887">
        <v>19.015999999999998</v>
      </c>
      <c r="V7887">
        <v>2.3496629137130092</v>
      </c>
      <c r="AC7887">
        <v>3.14</v>
      </c>
      <c r="AD7887">
        <v>3.12</v>
      </c>
      <c r="AH7887" s="85">
        <f>IF(AND(M7887&lt;Variables!$G$6,M7887&gt;Variables!$G$5),0,1)</f>
        <v>1</v>
      </c>
      <c r="AI7887" s="85">
        <f t="shared" si="665"/>
        <v>0</v>
      </c>
      <c r="AJ7887" s="85">
        <f>IF(I7887&gt;Variables!$G$7,0,1)</f>
        <v>1</v>
      </c>
      <c r="AK7887" s="85">
        <f>IF(F7887&gt;Variables!$G$8,0,1)</f>
        <v>0</v>
      </c>
      <c r="AL7887" s="85">
        <f>IF(G7887&gt;Variables!$G$9,0,1)</f>
        <v>1</v>
      </c>
      <c r="AM7887" s="85">
        <f>IF(AND(K7887&gt;Variables!$G$10,K7887&lt;Variables!$G$11),0,1)</f>
        <v>1</v>
      </c>
      <c r="AN7887" s="103">
        <f>IF(H7887&lt;Variables!$G$13,1,0)</f>
        <v>1</v>
      </c>
      <c r="AO7887" s="101">
        <f>IF(R7887&lt;Variables!$G$12,0,1)</f>
        <v>1</v>
      </c>
      <c r="AP7887" s="86">
        <f t="shared" si="666"/>
        <v>1</v>
      </c>
      <c r="AR7887">
        <v>0</v>
      </c>
      <c r="AS7887">
        <v>1</v>
      </c>
      <c r="AT7887">
        <v>0</v>
      </c>
      <c r="AU7887">
        <v>0</v>
      </c>
      <c r="BA7887">
        <v>0.3</v>
      </c>
    </row>
    <row r="7888" spans="3:53" ht="12.75" x14ac:dyDescent="0.2">
      <c r="C7888" t="s">
        <v>1152</v>
      </c>
      <c r="D7888" t="s">
        <v>1140</v>
      </c>
      <c r="E7888">
        <v>24.84</v>
      </c>
      <c r="F7888">
        <v>47.15</v>
      </c>
      <c r="G7888">
        <v>-27.26</v>
      </c>
      <c r="H7888">
        <v>-99999</v>
      </c>
      <c r="I7888">
        <v>-99999</v>
      </c>
      <c r="J7888" t="s">
        <v>78</v>
      </c>
      <c r="K7888">
        <v>-99999</v>
      </c>
      <c r="L7888">
        <v>25.00824736842106</v>
      </c>
      <c r="M7888">
        <v>-1.112622425401991</v>
      </c>
      <c r="N7888">
        <v>24.752014285714289</v>
      </c>
      <c r="O7888">
        <v>-8.89393705909029E-2</v>
      </c>
      <c r="P7888">
        <v>1080000</v>
      </c>
      <c r="Q7888"/>
      <c r="R7888"/>
      <c r="S7888">
        <v>34.17</v>
      </c>
      <c r="T7888">
        <v>7.69</v>
      </c>
      <c r="U7888">
        <v>19.015999999999998</v>
      </c>
      <c r="V7888">
        <v>-99999</v>
      </c>
      <c r="AC7888">
        <v>27.9</v>
      </c>
      <c r="AD7888">
        <v>24</v>
      </c>
      <c r="AH7888" s="85">
        <f>IF(AND(M7888&lt;Variables!$G$6,M7888&gt;Variables!$G$5),0,1)</f>
        <v>1</v>
      </c>
      <c r="AI7888" s="85">
        <f t="shared" si="665"/>
        <v>0</v>
      </c>
      <c r="AJ7888" s="85">
        <f>IF(I7888&gt;Variables!$G$7,0,1)</f>
        <v>1</v>
      </c>
      <c r="AK7888" s="85">
        <f>IF(F7888&gt;Variables!$G$8,0,1)</f>
        <v>0</v>
      </c>
      <c r="AL7888" s="85">
        <f>IF(G7888&gt;Variables!$G$9,0,1)</f>
        <v>1</v>
      </c>
      <c r="AM7888" s="85">
        <f>IF(AND(K7888&gt;Variables!$G$10,K7888&lt;Variables!$G$11),0,1)</f>
        <v>1</v>
      </c>
      <c r="AN7888" s="103">
        <f>IF(H7888&lt;Variables!$G$13,1,0)</f>
        <v>1</v>
      </c>
      <c r="AO7888" s="101">
        <f>IF(R7888&lt;Variables!$G$12,0,1)</f>
        <v>0</v>
      </c>
      <c r="AP7888" s="86">
        <f t="shared" si="666"/>
        <v>1</v>
      </c>
      <c r="AR7888">
        <v>1</v>
      </c>
      <c r="AS7888">
        <v>0</v>
      </c>
      <c r="AT7888">
        <v>0</v>
      </c>
      <c r="AU7888">
        <v>0</v>
      </c>
      <c r="BA7888">
        <v>2</v>
      </c>
    </row>
    <row r="7889" spans="3:53" ht="12.75" x14ac:dyDescent="0.2">
      <c r="C7889" t="s">
        <v>1152</v>
      </c>
      <c r="D7889" t="s">
        <v>1109</v>
      </c>
      <c r="E7889">
        <v>25.23</v>
      </c>
      <c r="F7889">
        <v>7.55</v>
      </c>
      <c r="G7889">
        <v>0.8</v>
      </c>
      <c r="H7889">
        <v>-99999</v>
      </c>
      <c r="I7889">
        <v>7.1849999999999996</v>
      </c>
      <c r="J7889" t="s">
        <v>78</v>
      </c>
      <c r="K7889">
        <v>-99999</v>
      </c>
      <c r="L7889">
        <v>-99999</v>
      </c>
      <c r="M7889">
        <v>-99999</v>
      </c>
      <c r="N7889">
        <v>-99999</v>
      </c>
      <c r="O7889">
        <v>-99999</v>
      </c>
      <c r="P7889">
        <v>71640</v>
      </c>
      <c r="Q7889">
        <v>304</v>
      </c>
      <c r="R7889">
        <v>235.66</v>
      </c>
      <c r="S7889">
        <v>34.17</v>
      </c>
      <c r="T7889">
        <v>7.69</v>
      </c>
      <c r="U7889">
        <v>19.015999999999998</v>
      </c>
      <c r="V7889">
        <v>-99999</v>
      </c>
      <c r="AC7889">
        <v>25.23</v>
      </c>
      <c r="AD7889">
        <v>25.23</v>
      </c>
      <c r="AH7889" s="85">
        <f>IF(AND(M7889&lt;Variables!$G$6,M7889&gt;Variables!$G$5),0,1)</f>
        <v>1</v>
      </c>
      <c r="AI7889" s="85">
        <f t="shared" si="665"/>
        <v>1</v>
      </c>
      <c r="AJ7889" s="85">
        <f>IF(I7889&gt;Variables!$G$7,0,1)</f>
        <v>0</v>
      </c>
      <c r="AK7889" s="85">
        <f>IF(F7889&gt;Variables!$G$8,0,1)</f>
        <v>1</v>
      </c>
      <c r="AL7889" s="85">
        <f>IF(G7889&gt;Variables!$G$9,0,1)</f>
        <v>1</v>
      </c>
      <c r="AM7889" s="85">
        <f>IF(AND(K7889&gt;Variables!$G$10,K7889&lt;Variables!$G$11),0,1)</f>
        <v>1</v>
      </c>
      <c r="AN7889" s="103">
        <f>IF(H7889&lt;Variables!$G$13,1,0)</f>
        <v>1</v>
      </c>
      <c r="AO7889" s="101">
        <f>IF(R7889&lt;Variables!$G$12,0,1)</f>
        <v>1</v>
      </c>
      <c r="AP7889" s="86">
        <f t="shared" si="666"/>
        <v>1</v>
      </c>
      <c r="AR7889">
        <v>0</v>
      </c>
      <c r="AS7889">
        <v>0</v>
      </c>
      <c r="AT7889">
        <v>0</v>
      </c>
      <c r="AU7889">
        <v>0</v>
      </c>
      <c r="BA7889">
        <v>0</v>
      </c>
    </row>
    <row r="7890" spans="3:53" ht="12.75" x14ac:dyDescent="0.2">
      <c r="C7890" t="s">
        <v>1152</v>
      </c>
      <c r="D7890" t="s">
        <v>1126</v>
      </c>
      <c r="E7890">
        <v>41.38</v>
      </c>
      <c r="F7890">
        <v>7.2</v>
      </c>
      <c r="G7890">
        <v>6.48</v>
      </c>
      <c r="H7890">
        <v>30010</v>
      </c>
      <c r="I7890">
        <v>-1.177</v>
      </c>
      <c r="J7890" t="s">
        <v>78</v>
      </c>
      <c r="K7890">
        <v>59.76</v>
      </c>
      <c r="L7890">
        <v>41.297024999999998</v>
      </c>
      <c r="M7890">
        <v>0.29778174093653648</v>
      </c>
      <c r="N7890">
        <v>41.200361999999998</v>
      </c>
      <c r="O7890">
        <v>0.53309725773769501</v>
      </c>
      <c r="P7890">
        <v>10733000</v>
      </c>
      <c r="Q7890">
        <v>15397000</v>
      </c>
      <c r="R7890">
        <v>0.7</v>
      </c>
      <c r="S7890">
        <v>34.17</v>
      </c>
      <c r="T7890">
        <v>7.69</v>
      </c>
      <c r="U7890">
        <v>19.015999999999998</v>
      </c>
      <c r="V7890">
        <v>2.45197773653768</v>
      </c>
      <c r="AC7890">
        <v>41.77</v>
      </c>
      <c r="AD7890">
        <v>41.06</v>
      </c>
      <c r="AH7890" s="85">
        <f>IF(AND(M7890&lt;Variables!$G$6,M7890&gt;Variables!$G$5),0,1)</f>
        <v>1</v>
      </c>
      <c r="AI7890" s="85">
        <f t="shared" si="665"/>
        <v>0</v>
      </c>
      <c r="AJ7890" s="85">
        <f>IF(I7890&gt;Variables!$G$7,0,1)</f>
        <v>1</v>
      </c>
      <c r="AK7890" s="85">
        <f>IF(F7890&gt;Variables!$G$8,0,1)</f>
        <v>1</v>
      </c>
      <c r="AL7890" s="85">
        <f>IF(G7890&gt;Variables!$G$9,0,1)</f>
        <v>1</v>
      </c>
      <c r="AM7890" s="85">
        <f>IF(AND(K7890&gt;Variables!$G$10,K7890&lt;Variables!$G$11),0,1)</f>
        <v>0</v>
      </c>
      <c r="AN7890" s="103">
        <f>IF(H7890&lt;Variables!$G$13,1,0)</f>
        <v>0</v>
      </c>
      <c r="AO7890" s="101">
        <f>IF(R7890&lt;Variables!$G$12,0,1)</f>
        <v>0</v>
      </c>
      <c r="AP7890" s="86">
        <f t="shared" si="666"/>
        <v>1</v>
      </c>
      <c r="AR7890">
        <v>0</v>
      </c>
      <c r="AS7890">
        <v>0</v>
      </c>
      <c r="AT7890">
        <v>0</v>
      </c>
      <c r="AU7890">
        <v>1</v>
      </c>
      <c r="BA7890">
        <v>-0.42</v>
      </c>
    </row>
    <row r="7891" spans="3:53" ht="12.75" x14ac:dyDescent="0.2">
      <c r="C7891" t="s">
        <v>1152</v>
      </c>
      <c r="D7891" t="s">
        <v>934</v>
      </c>
      <c r="E7891">
        <v>48.89</v>
      </c>
      <c r="F7891">
        <v>8.73</v>
      </c>
      <c r="G7891">
        <v>8.0500000000000007</v>
      </c>
      <c r="H7891">
        <v>9240</v>
      </c>
      <c r="I7891">
        <v>16.391999999999999</v>
      </c>
      <c r="J7891" t="s">
        <v>78</v>
      </c>
      <c r="K7891">
        <v>53.9</v>
      </c>
      <c r="L7891">
        <v>48.81992000000001</v>
      </c>
      <c r="M7891">
        <v>6.161419355048308E-2</v>
      </c>
      <c r="N7891">
        <v>48.635426000000002</v>
      </c>
      <c r="O7891">
        <v>0.44118869237416791</v>
      </c>
      <c r="P7891">
        <v>348478</v>
      </c>
      <c r="Q7891">
        <v>1745000</v>
      </c>
      <c r="R7891">
        <v>0.2</v>
      </c>
      <c r="S7891">
        <v>34.17</v>
      </c>
      <c r="T7891">
        <v>7.69</v>
      </c>
      <c r="U7891">
        <v>19.015999999999998</v>
      </c>
      <c r="V7891">
        <v>2.405108057982889</v>
      </c>
      <c r="AC7891">
        <v>50</v>
      </c>
      <c r="AD7891">
        <v>48.4</v>
      </c>
      <c r="AH7891" s="85">
        <f>IF(AND(M7891&lt;Variables!$G$6,M7891&gt;Variables!$G$5),0,1)</f>
        <v>1</v>
      </c>
      <c r="AI7891" s="85">
        <f t="shared" si="665"/>
        <v>0</v>
      </c>
      <c r="AJ7891" s="85">
        <f>IF(I7891&gt;Variables!$G$7,0,1)</f>
        <v>0</v>
      </c>
      <c r="AK7891" s="85">
        <f>IF(F7891&gt;Variables!$G$8,0,1)</f>
        <v>1</v>
      </c>
      <c r="AL7891" s="85">
        <f>IF(G7891&gt;Variables!$G$9,0,1)</f>
        <v>1</v>
      </c>
      <c r="AM7891" s="85">
        <f>IF(AND(K7891&gt;Variables!$G$10,K7891&lt;Variables!$G$11),0,1)</f>
        <v>0</v>
      </c>
      <c r="AN7891" s="103">
        <f>IF(H7891&lt;Variables!$G$13,1,0)</f>
        <v>0</v>
      </c>
      <c r="AO7891" s="101">
        <f>IF(R7891&lt;Variables!$G$12,0,1)</f>
        <v>0</v>
      </c>
      <c r="AP7891" s="86">
        <f t="shared" si="666"/>
        <v>1</v>
      </c>
      <c r="AR7891">
        <v>0</v>
      </c>
      <c r="AS7891">
        <v>1</v>
      </c>
      <c r="AT7891">
        <v>0</v>
      </c>
      <c r="AU7891">
        <v>0</v>
      </c>
      <c r="BA7891">
        <v>0.74</v>
      </c>
    </row>
    <row r="7892" spans="3:53" ht="12.75" x14ac:dyDescent="0.2">
      <c r="C7892" t="s">
        <v>1152</v>
      </c>
      <c r="D7892" t="s">
        <v>364</v>
      </c>
      <c r="E7892">
        <v>18.91</v>
      </c>
      <c r="F7892">
        <v>7.14</v>
      </c>
      <c r="G7892">
        <v>-0.11</v>
      </c>
      <c r="H7892">
        <v>12030</v>
      </c>
      <c r="I7892">
        <v>10.827</v>
      </c>
      <c r="J7892" t="s">
        <v>76</v>
      </c>
      <c r="K7892">
        <v>48.54</v>
      </c>
      <c r="L7892">
        <v>18.895350000000001</v>
      </c>
      <c r="M7892">
        <v>2.4609229254806311E-2</v>
      </c>
      <c r="N7892">
        <v>18.920152380952381</v>
      </c>
      <c r="O7892">
        <v>-0.10651278354748681</v>
      </c>
      <c r="P7892">
        <v>2190000</v>
      </c>
      <c r="Q7892">
        <v>702215</v>
      </c>
      <c r="R7892">
        <v>3.12</v>
      </c>
      <c r="S7892">
        <v>34.17</v>
      </c>
      <c r="T7892">
        <v>7.69</v>
      </c>
      <c r="U7892">
        <v>19.015999999999998</v>
      </c>
      <c r="V7892">
        <v>2.3513383243623429</v>
      </c>
      <c r="AC7892">
        <v>18.920000000000002</v>
      </c>
      <c r="AD7892">
        <v>18.670000000000002</v>
      </c>
      <c r="AH7892" s="85">
        <f>IF(AND(M7892&lt;Variables!$G$6,M7892&gt;Variables!$G$5),0,1)</f>
        <v>1</v>
      </c>
      <c r="AI7892" s="85">
        <f t="shared" si="665"/>
        <v>1</v>
      </c>
      <c r="AJ7892" s="85">
        <f>IF(I7892&gt;Variables!$G$7,0,1)</f>
        <v>0</v>
      </c>
      <c r="AK7892" s="85">
        <f>IF(F7892&gt;Variables!$G$8,0,1)</f>
        <v>1</v>
      </c>
      <c r="AL7892" s="85">
        <f>IF(G7892&gt;Variables!$G$9,0,1)</f>
        <v>1</v>
      </c>
      <c r="AM7892" s="85">
        <f>IF(AND(K7892&gt;Variables!$G$10,K7892&lt;Variables!$G$11),0,1)</f>
        <v>1</v>
      </c>
      <c r="AN7892" s="103">
        <f>IF(H7892&lt;Variables!$G$13,1,0)</f>
        <v>0</v>
      </c>
      <c r="AO7892" s="101">
        <f>IF(R7892&lt;Variables!$G$12,0,1)</f>
        <v>1</v>
      </c>
      <c r="AP7892" s="86">
        <f t="shared" si="666"/>
        <v>0</v>
      </c>
      <c r="AR7892">
        <v>0</v>
      </c>
      <c r="AS7892">
        <v>1</v>
      </c>
      <c r="AT7892">
        <v>0</v>
      </c>
      <c r="AU7892">
        <v>0</v>
      </c>
      <c r="BA7892">
        <v>-0.36</v>
      </c>
    </row>
    <row r="7893" spans="3:53" ht="12.75" x14ac:dyDescent="0.2">
      <c r="C7893" t="s">
        <v>1152</v>
      </c>
      <c r="D7893" t="s">
        <v>692</v>
      </c>
      <c r="E7893">
        <v>23.37</v>
      </c>
      <c r="F7893">
        <v>43.4</v>
      </c>
      <c r="G7893">
        <v>43.75</v>
      </c>
      <c r="H7893">
        <v>97.77</v>
      </c>
      <c r="I7893">
        <v>1307.7819999999999</v>
      </c>
      <c r="J7893" t="s">
        <v>78</v>
      </c>
      <c r="K7893">
        <v>70.25</v>
      </c>
      <c r="L7893">
        <v>21.491655000000002</v>
      </c>
      <c r="M7893">
        <v>5.9480993902051829</v>
      </c>
      <c r="N7893">
        <v>19.840356</v>
      </c>
      <c r="O7893">
        <v>14.766085850475671</v>
      </c>
      <c r="P7893">
        <v>14600000</v>
      </c>
      <c r="Q7893">
        <v>8830000</v>
      </c>
      <c r="R7893">
        <v>1.65</v>
      </c>
      <c r="S7893">
        <v>34.17</v>
      </c>
      <c r="T7893">
        <v>7.69</v>
      </c>
      <c r="U7893">
        <v>19.015999999999998</v>
      </c>
      <c r="V7893">
        <v>2.0742826673166861</v>
      </c>
      <c r="AC7893">
        <v>24.16</v>
      </c>
      <c r="AD7893">
        <v>19.049299999999999</v>
      </c>
      <c r="AH7893" s="85">
        <f>IF(AND(M7893&lt;Variables!$G$6,M7893&gt;Variables!$G$5),0,1)</f>
        <v>1</v>
      </c>
      <c r="AI7893" s="85">
        <f t="shared" si="665"/>
        <v>0</v>
      </c>
      <c r="AJ7893" s="85">
        <f>IF(I7893&gt;Variables!$G$7,0,1)</f>
        <v>0</v>
      </c>
      <c r="AK7893" s="85">
        <f>IF(F7893&gt;Variables!$G$8,0,1)</f>
        <v>0</v>
      </c>
      <c r="AL7893" s="85">
        <f>IF(G7893&gt;Variables!$G$9,0,1)</f>
        <v>0</v>
      </c>
      <c r="AM7893" s="85">
        <f>IF(AND(K7893&gt;Variables!$G$10,K7893&lt;Variables!$G$11),0,1)</f>
        <v>0</v>
      </c>
      <c r="AN7893" s="103">
        <f>IF(H7893&lt;Variables!$G$13,1,0)</f>
        <v>1</v>
      </c>
      <c r="AO7893" s="101">
        <f>IF(R7893&lt;Variables!$G$12,0,1)</f>
        <v>0</v>
      </c>
      <c r="AP7893" s="86">
        <f t="shared" si="666"/>
        <v>1</v>
      </c>
      <c r="AR7893">
        <v>0</v>
      </c>
      <c r="AS7893">
        <v>0</v>
      </c>
      <c r="AT7893">
        <v>1</v>
      </c>
      <c r="AU7893">
        <v>0</v>
      </c>
      <c r="BA7893">
        <v>-2.25</v>
      </c>
    </row>
    <row r="7894" spans="3:53" ht="12.75" x14ac:dyDescent="0.2">
      <c r="C7894" t="s">
        <v>1152</v>
      </c>
      <c r="D7894" t="s">
        <v>1134</v>
      </c>
      <c r="E7894">
        <v>10.81</v>
      </c>
      <c r="F7894">
        <v>7.23</v>
      </c>
      <c r="G7894">
        <v>7.4</v>
      </c>
      <c r="H7894">
        <v>5330</v>
      </c>
      <c r="I7894">
        <v>1.7969999999999999</v>
      </c>
      <c r="J7894" t="s">
        <v>78</v>
      </c>
      <c r="K7894">
        <v>52.08</v>
      </c>
      <c r="L7894">
        <v>10.82262222222222</v>
      </c>
      <c r="M7894">
        <v>-7.0428608388176411E-2</v>
      </c>
      <c r="N7894">
        <v>10.79356363636364</v>
      </c>
      <c r="O7894">
        <v>0.19860320797242451</v>
      </c>
      <c r="P7894">
        <v>1221000</v>
      </c>
      <c r="Q7894">
        <v>2447000</v>
      </c>
      <c r="R7894">
        <v>0.5</v>
      </c>
      <c r="S7894">
        <v>34.17</v>
      </c>
      <c r="T7894">
        <v>7.69</v>
      </c>
      <c r="U7894">
        <v>19.015999999999998</v>
      </c>
      <c r="V7894">
        <v>2.3908030112858252</v>
      </c>
      <c r="AC7894">
        <v>11.75</v>
      </c>
      <c r="AD7894">
        <v>10.63</v>
      </c>
      <c r="AH7894" s="85">
        <f>IF(AND(M7894&lt;Variables!$G$6,M7894&gt;Variables!$G$5),0,1)</f>
        <v>1</v>
      </c>
      <c r="AI7894" s="85">
        <f t="shared" si="665"/>
        <v>0</v>
      </c>
      <c r="AJ7894" s="85">
        <f>IF(I7894&gt;Variables!$G$7,0,1)</f>
        <v>0</v>
      </c>
      <c r="AK7894" s="85">
        <f>IF(F7894&gt;Variables!$G$8,0,1)</f>
        <v>1</v>
      </c>
      <c r="AL7894" s="85">
        <f>IF(G7894&gt;Variables!$G$9,0,1)</f>
        <v>1</v>
      </c>
      <c r="AM7894" s="85">
        <f>IF(AND(K7894&gt;Variables!$G$10,K7894&lt;Variables!$G$11),0,1)</f>
        <v>0</v>
      </c>
      <c r="AN7894" s="103">
        <f>IF(H7894&lt;Variables!$G$13,1,0)</f>
        <v>0</v>
      </c>
      <c r="AO7894" s="101">
        <f>IF(R7894&lt;Variables!$G$12,0,1)</f>
        <v>0</v>
      </c>
      <c r="AP7894" s="86">
        <f t="shared" si="666"/>
        <v>1</v>
      </c>
      <c r="AR7894">
        <v>0</v>
      </c>
      <c r="AS7894">
        <v>0</v>
      </c>
      <c r="AT7894">
        <v>1</v>
      </c>
      <c r="AU7894">
        <v>0</v>
      </c>
      <c r="BA7894">
        <v>-1.47</v>
      </c>
    </row>
    <row r="7895" spans="3:53" ht="12.75" x14ac:dyDescent="0.2">
      <c r="C7895" t="s">
        <v>1152</v>
      </c>
      <c r="D7895" t="s">
        <v>1111</v>
      </c>
      <c r="E7895">
        <v>36.33</v>
      </c>
      <c r="F7895">
        <v>8.4600000000000009</v>
      </c>
      <c r="G7895">
        <v>6.88</v>
      </c>
      <c r="H7895">
        <v>2530</v>
      </c>
      <c r="I7895">
        <v>70.186999999999998</v>
      </c>
      <c r="J7895" t="s">
        <v>78</v>
      </c>
      <c r="K7895">
        <v>55.26</v>
      </c>
      <c r="L7895">
        <v>36.260782352941177</v>
      </c>
      <c r="M7895">
        <v>0.21846645857711469</v>
      </c>
      <c r="N7895">
        <v>36.248543478260871</v>
      </c>
      <c r="O7895">
        <v>0.25230399062511699</v>
      </c>
      <c r="P7895">
        <v>512848</v>
      </c>
      <c r="Q7895">
        <v>720581</v>
      </c>
      <c r="R7895">
        <v>0.71</v>
      </c>
      <c r="S7895">
        <v>34.17</v>
      </c>
      <c r="T7895">
        <v>7.69</v>
      </c>
      <c r="U7895">
        <v>19.015999999999998</v>
      </c>
      <c r="V7895">
        <v>2.412494774320725</v>
      </c>
      <c r="AC7895">
        <v>37.44</v>
      </c>
      <c r="AD7895">
        <v>36.061399999999999</v>
      </c>
      <c r="AH7895" s="85">
        <f>IF(AND(M7895&lt;Variables!$G$6,M7895&gt;Variables!$G$5),0,1)</f>
        <v>1</v>
      </c>
      <c r="AI7895" s="85">
        <f t="shared" si="665"/>
        <v>0</v>
      </c>
      <c r="AJ7895" s="85">
        <f>IF(I7895&gt;Variables!$G$7,0,1)</f>
        <v>0</v>
      </c>
      <c r="AK7895" s="85">
        <f>IF(F7895&gt;Variables!$G$8,0,1)</f>
        <v>1</v>
      </c>
      <c r="AL7895" s="85">
        <f>IF(G7895&gt;Variables!$G$9,0,1)</f>
        <v>1</v>
      </c>
      <c r="AM7895" s="85">
        <f>IF(AND(K7895&gt;Variables!$G$10,K7895&lt;Variables!$G$11),0,1)</f>
        <v>0</v>
      </c>
      <c r="AN7895" s="103">
        <f>IF(H7895&lt;Variables!$G$13,1,0)</f>
        <v>0</v>
      </c>
      <c r="AO7895" s="101">
        <f>IF(R7895&lt;Variables!$G$12,0,1)</f>
        <v>0</v>
      </c>
      <c r="AP7895" s="86">
        <f t="shared" si="666"/>
        <v>1</v>
      </c>
      <c r="AR7895">
        <v>0</v>
      </c>
      <c r="AS7895">
        <v>0</v>
      </c>
      <c r="AT7895">
        <v>1</v>
      </c>
      <c r="AU7895">
        <v>0</v>
      </c>
      <c r="BA7895">
        <v>-0.46</v>
      </c>
    </row>
    <row r="7896" spans="3:53" ht="12.75" x14ac:dyDescent="0.2">
      <c r="C7896" t="s">
        <v>1152</v>
      </c>
      <c r="D7896" t="s">
        <v>1106</v>
      </c>
      <c r="E7896">
        <v>4.17</v>
      </c>
      <c r="F7896">
        <v>34.04</v>
      </c>
      <c r="G7896">
        <v>9.93</v>
      </c>
      <c r="H7896">
        <v>219.72</v>
      </c>
      <c r="I7896">
        <v>-10.936</v>
      </c>
      <c r="J7896" t="s">
        <v>78</v>
      </c>
      <c r="K7896">
        <v>34.96</v>
      </c>
      <c r="L7896">
        <v>4.4395199999999999</v>
      </c>
      <c r="M7896">
        <v>-5.9042419000252364</v>
      </c>
      <c r="N7896">
        <v>4.3899920000000003</v>
      </c>
      <c r="O7896">
        <v>-4.8426511938974093</v>
      </c>
      <c r="P7896">
        <v>19530000</v>
      </c>
      <c r="Q7896">
        <v>638420</v>
      </c>
      <c r="R7896">
        <v>30.59</v>
      </c>
      <c r="S7896">
        <v>34.17</v>
      </c>
      <c r="T7896">
        <v>7.69</v>
      </c>
      <c r="U7896">
        <v>19.015999999999998</v>
      </c>
      <c r="V7896">
        <v>2.1082420722672719</v>
      </c>
      <c r="AC7896">
        <v>4.25</v>
      </c>
      <c r="AD7896">
        <v>3.38</v>
      </c>
      <c r="AH7896" s="85">
        <f>IF(AND(M7896&lt;Variables!$G$6,M7896&gt;Variables!$G$5),0,1)</f>
        <v>1</v>
      </c>
      <c r="AI7896" s="85">
        <f t="shared" si="665"/>
        <v>0</v>
      </c>
      <c r="AJ7896" s="85">
        <f>IF(I7896&gt;Variables!$G$7,0,1)</f>
        <v>1</v>
      </c>
      <c r="AK7896" s="85">
        <f>IF(F7896&gt;Variables!$G$8,0,1)</f>
        <v>0</v>
      </c>
      <c r="AL7896" s="85">
        <f>IF(G7896&gt;Variables!$G$9,0,1)</f>
        <v>1</v>
      </c>
      <c r="AM7896" s="85">
        <f>IF(AND(K7896&gt;Variables!$G$10,K7896&lt;Variables!$G$11),0,1)</f>
        <v>1</v>
      </c>
      <c r="AN7896" s="103">
        <f>IF(H7896&lt;Variables!$G$13,1,0)</f>
        <v>1</v>
      </c>
      <c r="AO7896" s="101">
        <f>IF(R7896&lt;Variables!$G$12,0,1)</f>
        <v>1</v>
      </c>
      <c r="AP7896" s="86">
        <f t="shared" si="666"/>
        <v>1</v>
      </c>
      <c r="AR7896">
        <v>0</v>
      </c>
      <c r="AS7896">
        <v>0</v>
      </c>
      <c r="AT7896">
        <v>1</v>
      </c>
      <c r="AU7896">
        <v>0</v>
      </c>
      <c r="BA7896">
        <v>-2.25</v>
      </c>
    </row>
    <row r="7897" spans="3:53" ht="12.75" x14ac:dyDescent="0.2">
      <c r="C7897" t="s">
        <v>1152</v>
      </c>
      <c r="D7897" t="s">
        <v>255</v>
      </c>
      <c r="E7897">
        <v>9</v>
      </c>
      <c r="F7897">
        <v>27.75</v>
      </c>
      <c r="G7897">
        <v>21.78</v>
      </c>
      <c r="H7897">
        <v>902.13</v>
      </c>
      <c r="I7897">
        <v>19.016999999999999</v>
      </c>
      <c r="J7897" t="s">
        <v>78</v>
      </c>
      <c r="K7897">
        <v>55.82</v>
      </c>
      <c r="L7897">
        <v>9.0998850000000004</v>
      </c>
      <c r="M7897">
        <v>0.77050424263602757</v>
      </c>
      <c r="N7897">
        <v>9.0162300000000002</v>
      </c>
      <c r="O7897">
        <v>1.7054800066102991</v>
      </c>
      <c r="P7897">
        <v>77240000</v>
      </c>
      <c r="Q7897">
        <v>6960000</v>
      </c>
      <c r="R7897">
        <v>11.1</v>
      </c>
      <c r="S7897">
        <v>34.17</v>
      </c>
      <c r="T7897">
        <v>7.69</v>
      </c>
      <c r="U7897">
        <v>19.015999999999998</v>
      </c>
      <c r="V7897">
        <v>2.394311331100559</v>
      </c>
      <c r="AC7897">
        <v>9.1891999999999996</v>
      </c>
      <c r="AD7897">
        <v>8.33</v>
      </c>
      <c r="AH7897" s="85">
        <f>IF(AND(M7897&lt;Variables!$G$6,M7897&gt;Variables!$G$5),0,1)</f>
        <v>1</v>
      </c>
      <c r="AI7897" s="85">
        <f t="shared" si="665"/>
        <v>0</v>
      </c>
      <c r="AJ7897" s="85">
        <f>IF(I7897&gt;Variables!$G$7,0,1)</f>
        <v>0</v>
      </c>
      <c r="AK7897" s="85">
        <f>IF(F7897&gt;Variables!$G$8,0,1)</f>
        <v>0</v>
      </c>
      <c r="AL7897" s="85">
        <f>IF(G7897&gt;Variables!$G$9,0,1)</f>
        <v>0</v>
      </c>
      <c r="AM7897" s="85">
        <f>IF(AND(K7897&gt;Variables!$G$10,K7897&lt;Variables!$G$11),0,1)</f>
        <v>0</v>
      </c>
      <c r="AN7897" s="103">
        <f>IF(H7897&lt;Variables!$G$13,1,0)</f>
        <v>1</v>
      </c>
      <c r="AO7897" s="101">
        <f>IF(R7897&lt;Variables!$G$12,0,1)</f>
        <v>1</v>
      </c>
      <c r="AP7897" s="86">
        <f t="shared" si="666"/>
        <v>1</v>
      </c>
      <c r="AR7897">
        <v>1</v>
      </c>
      <c r="AS7897">
        <v>0</v>
      </c>
      <c r="AT7897">
        <v>0</v>
      </c>
      <c r="AU7897">
        <v>0</v>
      </c>
      <c r="BA7897">
        <v>2</v>
      </c>
    </row>
    <row r="7898" spans="3:53" ht="12.75" x14ac:dyDescent="0.2">
      <c r="C7898" t="s">
        <v>1152</v>
      </c>
      <c r="D7898" t="s">
        <v>117</v>
      </c>
      <c r="E7898">
        <v>29.99</v>
      </c>
      <c r="F7898">
        <v>7.94</v>
      </c>
      <c r="G7898">
        <v>6.27</v>
      </c>
      <c r="H7898">
        <v>3970</v>
      </c>
      <c r="I7898">
        <v>-0.29299999999999998</v>
      </c>
      <c r="J7898" t="s">
        <v>78</v>
      </c>
      <c r="K7898">
        <v>49.77</v>
      </c>
      <c r="L7898">
        <v>29.973499999999991</v>
      </c>
      <c r="M7898">
        <v>5.2713230019870258E-2</v>
      </c>
      <c r="N7898">
        <v>29.953043999999998</v>
      </c>
      <c r="O7898">
        <v>0.12104278950747591</v>
      </c>
      <c r="P7898">
        <v>7745000</v>
      </c>
      <c r="Q7898">
        <v>15376000</v>
      </c>
      <c r="R7898">
        <v>0.5</v>
      </c>
      <c r="S7898">
        <v>34.17</v>
      </c>
      <c r="T7898">
        <v>7.69</v>
      </c>
      <c r="U7898">
        <v>19.015999999999998</v>
      </c>
      <c r="V7898">
        <v>2.3632816702553918</v>
      </c>
      <c r="AC7898">
        <v>30.05</v>
      </c>
      <c r="AD7898">
        <v>29.27</v>
      </c>
      <c r="AH7898" s="85">
        <f>IF(AND(M7898&lt;Variables!$G$6,M7898&gt;Variables!$G$5),0,1)</f>
        <v>1</v>
      </c>
      <c r="AI7898" s="85">
        <f t="shared" si="665"/>
        <v>0</v>
      </c>
      <c r="AJ7898" s="85">
        <f>IF(I7898&gt;Variables!$G$7,0,1)</f>
        <v>1</v>
      </c>
      <c r="AK7898" s="85">
        <f>IF(F7898&gt;Variables!$G$8,0,1)</f>
        <v>1</v>
      </c>
      <c r="AL7898" s="85">
        <f>IF(G7898&gt;Variables!$G$9,0,1)</f>
        <v>1</v>
      </c>
      <c r="AM7898" s="85">
        <f>IF(AND(K7898&gt;Variables!$G$10,K7898&lt;Variables!$G$11),0,1)</f>
        <v>1</v>
      </c>
      <c r="AN7898" s="103">
        <f>IF(H7898&lt;Variables!$G$13,1,0)</f>
        <v>0</v>
      </c>
      <c r="AO7898" s="101">
        <f>IF(R7898&lt;Variables!$G$12,0,1)</f>
        <v>0</v>
      </c>
      <c r="AP7898" s="86">
        <f t="shared" si="666"/>
        <v>1</v>
      </c>
      <c r="AR7898">
        <v>0</v>
      </c>
      <c r="AS7898">
        <v>0</v>
      </c>
      <c r="AT7898">
        <v>1</v>
      </c>
      <c r="AU7898">
        <v>0</v>
      </c>
      <c r="BA7898">
        <v>-1.72</v>
      </c>
    </row>
    <row r="7899" spans="3:53" ht="12.75" x14ac:dyDescent="0.2">
      <c r="C7899" t="s">
        <v>1152</v>
      </c>
      <c r="D7899" t="s">
        <v>1132</v>
      </c>
      <c r="E7899">
        <v>3.1</v>
      </c>
      <c r="F7899">
        <v>26.9</v>
      </c>
      <c r="G7899">
        <v>20.69</v>
      </c>
      <c r="H7899">
        <v>144.41999999999999</v>
      </c>
      <c r="I7899">
        <v>-79.554000000000002</v>
      </c>
      <c r="J7899" t="s">
        <v>78</v>
      </c>
      <c r="K7899">
        <v>51.34</v>
      </c>
      <c r="L7899">
        <v>3.1215099999999998</v>
      </c>
      <c r="M7899">
        <v>0.91269930258112664</v>
      </c>
      <c r="N7899">
        <v>3.1701600000000001</v>
      </c>
      <c r="O7899">
        <v>-0.63593004769475914</v>
      </c>
      <c r="P7899">
        <v>13440000</v>
      </c>
      <c r="Q7899">
        <v>1620000</v>
      </c>
      <c r="R7899">
        <v>8.3000000000000007</v>
      </c>
      <c r="S7899">
        <v>34.17</v>
      </c>
      <c r="T7899">
        <v>7.69</v>
      </c>
      <c r="U7899">
        <v>19.015999999999998</v>
      </c>
      <c r="V7899">
        <v>2.353620144847846</v>
      </c>
      <c r="AC7899">
        <v>3.3</v>
      </c>
      <c r="AD7899">
        <v>2.82</v>
      </c>
      <c r="AH7899" s="85">
        <f>IF(AND(M7899&lt;Variables!$G$6,M7899&gt;Variables!$G$5),0,1)</f>
        <v>1</v>
      </c>
      <c r="AI7899" s="85">
        <f t="shared" si="665"/>
        <v>1</v>
      </c>
      <c r="AJ7899" s="85">
        <f>IF(I7899&gt;Variables!$G$7,0,1)</f>
        <v>1</v>
      </c>
      <c r="AK7899" s="85">
        <f>IF(F7899&gt;Variables!$G$8,0,1)</f>
        <v>0</v>
      </c>
      <c r="AL7899" s="85">
        <f>IF(G7899&gt;Variables!$G$9,0,1)</f>
        <v>0</v>
      </c>
      <c r="AM7899" s="85">
        <f>IF(AND(K7899&gt;Variables!$G$10,K7899&lt;Variables!$G$11),0,1)</f>
        <v>0</v>
      </c>
      <c r="AN7899" s="103">
        <f>IF(H7899&lt;Variables!$G$13,1,0)</f>
        <v>1</v>
      </c>
      <c r="AO7899" s="101">
        <f>IF(R7899&lt;Variables!$G$12,0,1)</f>
        <v>1</v>
      </c>
      <c r="AP7899" s="86">
        <f t="shared" si="666"/>
        <v>1</v>
      </c>
      <c r="AR7899">
        <v>0</v>
      </c>
      <c r="AS7899">
        <v>0</v>
      </c>
      <c r="AT7899">
        <v>1</v>
      </c>
      <c r="AU7899">
        <v>0</v>
      </c>
      <c r="BA7899">
        <v>-2.25</v>
      </c>
    </row>
    <row r="7900" spans="3:53" ht="12.75" x14ac:dyDescent="0.2">
      <c r="C7900" t="s">
        <v>1152</v>
      </c>
      <c r="D7900" t="s">
        <v>1116</v>
      </c>
      <c r="E7900">
        <v>68.38</v>
      </c>
      <c r="F7900">
        <v>7.35</v>
      </c>
      <c r="G7900">
        <v>4.67</v>
      </c>
      <c r="H7900">
        <v>17900</v>
      </c>
      <c r="I7900">
        <v>-37.442999999999998</v>
      </c>
      <c r="J7900" t="s">
        <v>78</v>
      </c>
      <c r="K7900">
        <v>55.14</v>
      </c>
      <c r="L7900">
        <v>68.194504999999992</v>
      </c>
      <c r="M7900">
        <v>0.213352967368868</v>
      </c>
      <c r="N7900">
        <v>68.241749999999996</v>
      </c>
      <c r="O7900">
        <v>0.143973447339799</v>
      </c>
      <c r="P7900">
        <v>2387000</v>
      </c>
      <c r="Q7900">
        <v>2640000</v>
      </c>
      <c r="R7900">
        <v>0.9</v>
      </c>
      <c r="S7900">
        <v>34.17</v>
      </c>
      <c r="T7900">
        <v>7.69</v>
      </c>
      <c r="U7900">
        <v>19.015999999999998</v>
      </c>
      <c r="V7900">
        <v>2.411536143127837</v>
      </c>
      <c r="AC7900">
        <v>68.89</v>
      </c>
      <c r="AD7900">
        <v>67.709999999999994</v>
      </c>
      <c r="AH7900" s="85">
        <f>IF(AND(M7900&lt;Variables!$G$6,M7900&gt;Variables!$G$5),0,1)</f>
        <v>1</v>
      </c>
      <c r="AI7900" s="85">
        <f t="shared" si="665"/>
        <v>1</v>
      </c>
      <c r="AJ7900" s="85">
        <f>IF(I7900&gt;Variables!$G$7,0,1)</f>
        <v>1</v>
      </c>
      <c r="AK7900" s="85">
        <f>IF(F7900&gt;Variables!$G$8,0,1)</f>
        <v>1</v>
      </c>
      <c r="AL7900" s="85">
        <f>IF(G7900&gt;Variables!$G$9,0,1)</f>
        <v>1</v>
      </c>
      <c r="AM7900" s="85">
        <f>IF(AND(K7900&gt;Variables!$G$10,K7900&lt;Variables!$G$11),0,1)</f>
        <v>0</v>
      </c>
      <c r="AN7900" s="103">
        <f>IF(H7900&lt;Variables!$G$13,1,0)</f>
        <v>0</v>
      </c>
      <c r="AO7900" s="101">
        <f>IF(R7900&lt;Variables!$G$12,0,1)</f>
        <v>0</v>
      </c>
      <c r="AP7900" s="86">
        <f t="shared" si="666"/>
        <v>1</v>
      </c>
      <c r="AR7900">
        <v>0</v>
      </c>
      <c r="AS7900">
        <v>0</v>
      </c>
      <c r="AT7900">
        <v>0</v>
      </c>
      <c r="AU7900">
        <v>1</v>
      </c>
      <c r="BA7900">
        <v>-0.55000000000000004</v>
      </c>
    </row>
    <row r="7901" spans="3:53" ht="12.75" x14ac:dyDescent="0.2">
      <c r="C7901" t="s">
        <v>1152</v>
      </c>
      <c r="D7901" t="s">
        <v>697</v>
      </c>
      <c r="E7901">
        <v>5.36</v>
      </c>
      <c r="F7901">
        <v>11.11</v>
      </c>
      <c r="G7901">
        <v>11.67</v>
      </c>
      <c r="H7901">
        <v>-99999</v>
      </c>
      <c r="I7901">
        <v>0.109</v>
      </c>
      <c r="J7901" t="s">
        <v>78</v>
      </c>
      <c r="K7901">
        <v>60.21</v>
      </c>
      <c r="L7901">
        <v>5.3158999999999992</v>
      </c>
      <c r="M7901">
        <v>0.82958671156344455</v>
      </c>
      <c r="N7901">
        <v>5.2193636363636369</v>
      </c>
      <c r="O7901">
        <v>2.6945116959573578</v>
      </c>
      <c r="P7901">
        <v>76259</v>
      </c>
      <c r="Q7901">
        <v>85380</v>
      </c>
      <c r="R7901">
        <v>0.89</v>
      </c>
      <c r="S7901">
        <v>34.17</v>
      </c>
      <c r="T7901">
        <v>7.69</v>
      </c>
      <c r="U7901">
        <v>19.015999999999998</v>
      </c>
      <c r="V7901">
        <v>2.4267447535205688</v>
      </c>
      <c r="AC7901">
        <v>5.36</v>
      </c>
      <c r="AD7901">
        <v>4.9400000000000004</v>
      </c>
      <c r="AH7901" s="85">
        <f>IF(AND(M7901&lt;Variables!$G$6,M7901&gt;Variables!$G$5),0,1)</f>
        <v>1</v>
      </c>
      <c r="AI7901" s="85">
        <f t="shared" si="665"/>
        <v>0</v>
      </c>
      <c r="AJ7901" s="85">
        <f>IF(I7901&gt;Variables!$G$7,0,1)</f>
        <v>0</v>
      </c>
      <c r="AK7901" s="85">
        <f>IF(F7901&gt;Variables!$G$8,0,1)</f>
        <v>0</v>
      </c>
      <c r="AL7901" s="85">
        <f>IF(G7901&gt;Variables!$G$9,0,1)</f>
        <v>1</v>
      </c>
      <c r="AM7901" s="85">
        <f>IF(AND(K7901&gt;Variables!$G$10,K7901&lt;Variables!$G$11),0,1)</f>
        <v>0</v>
      </c>
      <c r="AN7901" s="103">
        <f>IF(H7901&lt;Variables!$G$13,1,0)</f>
        <v>1</v>
      </c>
      <c r="AO7901" s="101">
        <f>IF(R7901&lt;Variables!$G$12,0,1)</f>
        <v>0</v>
      </c>
      <c r="AP7901" s="86">
        <f t="shared" si="666"/>
        <v>1</v>
      </c>
      <c r="AR7901">
        <v>0</v>
      </c>
      <c r="AS7901">
        <v>0</v>
      </c>
      <c r="AT7901">
        <v>1</v>
      </c>
      <c r="AU7901">
        <v>0</v>
      </c>
      <c r="BA7901">
        <v>-2.25</v>
      </c>
    </row>
    <row r="7902" spans="3:53" ht="12.75" x14ac:dyDescent="0.2">
      <c r="C7902" t="s">
        <v>1152</v>
      </c>
      <c r="D7902" t="s">
        <v>1146</v>
      </c>
      <c r="E7902">
        <v>44.29</v>
      </c>
      <c r="F7902">
        <v>7.3</v>
      </c>
      <c r="G7902">
        <v>5.35</v>
      </c>
      <c r="H7902">
        <v>1880</v>
      </c>
      <c r="I7902">
        <v>-12.795999999999999</v>
      </c>
      <c r="J7902" t="s">
        <v>78</v>
      </c>
      <c r="K7902">
        <v>59.52</v>
      </c>
      <c r="L7902">
        <v>44.085419999999999</v>
      </c>
      <c r="M7902">
        <v>0.41868717594162419</v>
      </c>
      <c r="N7902">
        <v>44.100937999999999</v>
      </c>
      <c r="O7902">
        <v>0.38335239037320212</v>
      </c>
      <c r="P7902">
        <v>1527000</v>
      </c>
      <c r="Q7902">
        <v>1927000</v>
      </c>
      <c r="R7902">
        <v>0.79</v>
      </c>
      <c r="S7902">
        <v>34.17</v>
      </c>
      <c r="T7902">
        <v>7.69</v>
      </c>
      <c r="U7902">
        <v>19.015999999999998</v>
      </c>
      <c r="V7902">
        <v>2.4432300486951011</v>
      </c>
      <c r="AC7902">
        <v>47.1</v>
      </c>
      <c r="AD7902">
        <v>43.87</v>
      </c>
      <c r="AH7902" s="85">
        <f>IF(AND(M7902&lt;Variables!$G$6,M7902&gt;Variables!$G$5),0,1)</f>
        <v>1</v>
      </c>
      <c r="AI7902" s="85">
        <f t="shared" si="665"/>
        <v>1</v>
      </c>
      <c r="AJ7902" s="85">
        <f>IF(I7902&gt;Variables!$G$7,0,1)</f>
        <v>1</v>
      </c>
      <c r="AK7902" s="85">
        <f>IF(F7902&gt;Variables!$G$8,0,1)</f>
        <v>1</v>
      </c>
      <c r="AL7902" s="85">
        <f>IF(G7902&gt;Variables!$G$9,0,1)</f>
        <v>1</v>
      </c>
      <c r="AM7902" s="85">
        <f>IF(AND(K7902&gt;Variables!$G$10,K7902&lt;Variables!$G$11),0,1)</f>
        <v>0</v>
      </c>
      <c r="AN7902" s="103">
        <f>IF(H7902&lt;Variables!$G$13,1,0)</f>
        <v>1</v>
      </c>
      <c r="AO7902" s="101">
        <f>IF(R7902&lt;Variables!$G$12,0,1)</f>
        <v>0</v>
      </c>
      <c r="AP7902" s="86">
        <f t="shared" si="666"/>
        <v>1</v>
      </c>
      <c r="AR7902">
        <v>1</v>
      </c>
      <c r="AS7902">
        <v>0</v>
      </c>
      <c r="AT7902">
        <v>0</v>
      </c>
      <c r="AU7902">
        <v>0</v>
      </c>
      <c r="BA7902">
        <v>0.79</v>
      </c>
    </row>
    <row r="7903" spans="3:53" ht="12.75" x14ac:dyDescent="0.2">
      <c r="C7903" t="s">
        <v>1152</v>
      </c>
      <c r="D7903" t="s">
        <v>880</v>
      </c>
      <c r="E7903">
        <v>48.77</v>
      </c>
      <c r="F7903">
        <v>11.83</v>
      </c>
      <c r="G7903">
        <v>5.08</v>
      </c>
      <c r="H7903">
        <v>6210</v>
      </c>
      <c r="I7903">
        <v>75816.032999999996</v>
      </c>
      <c r="J7903" t="s">
        <v>78</v>
      </c>
      <c r="K7903">
        <v>63.78</v>
      </c>
      <c r="L7903">
        <v>48.107494999999993</v>
      </c>
      <c r="M7903">
        <v>1.3979214673306271</v>
      </c>
      <c r="N7903">
        <v>47.345722000000002</v>
      </c>
      <c r="O7903">
        <v>3.02937190397054</v>
      </c>
      <c r="P7903">
        <v>1330000</v>
      </c>
      <c r="Q7903">
        <v>1262000</v>
      </c>
      <c r="R7903">
        <v>1.05</v>
      </c>
      <c r="S7903">
        <v>34.17</v>
      </c>
      <c r="T7903">
        <v>7.69</v>
      </c>
      <c r="U7903">
        <v>19.015999999999998</v>
      </c>
      <c r="V7903">
        <v>2.4177822644657749</v>
      </c>
      <c r="AC7903">
        <v>48.87</v>
      </c>
      <c r="AD7903">
        <v>45.11</v>
      </c>
      <c r="AH7903" s="85">
        <f>IF(AND(M7903&lt;Variables!$G$6,M7903&gt;Variables!$G$5),0,1)</f>
        <v>1</v>
      </c>
      <c r="AI7903" s="85">
        <f t="shared" si="665"/>
        <v>0</v>
      </c>
      <c r="AJ7903" s="85">
        <f>IF(I7903&gt;Variables!$G$7,0,1)</f>
        <v>0</v>
      </c>
      <c r="AK7903" s="85">
        <f>IF(F7903&gt;Variables!$G$8,0,1)</f>
        <v>0</v>
      </c>
      <c r="AL7903" s="85">
        <f>IF(G7903&gt;Variables!$G$9,0,1)</f>
        <v>1</v>
      </c>
      <c r="AM7903" s="85">
        <f>IF(AND(K7903&gt;Variables!$G$10,K7903&lt;Variables!$G$11),0,1)</f>
        <v>0</v>
      </c>
      <c r="AN7903" s="103">
        <f>IF(H7903&lt;Variables!$G$13,1,0)</f>
        <v>0</v>
      </c>
      <c r="AO7903" s="101">
        <f>IF(R7903&lt;Variables!$G$12,0,1)</f>
        <v>0</v>
      </c>
      <c r="AP7903" s="86">
        <f t="shared" si="666"/>
        <v>1</v>
      </c>
      <c r="AR7903">
        <v>0</v>
      </c>
      <c r="AS7903">
        <v>0</v>
      </c>
      <c r="AT7903">
        <v>1</v>
      </c>
      <c r="AU7903">
        <v>0</v>
      </c>
      <c r="BA7903">
        <v>-2.25</v>
      </c>
    </row>
    <row r="7904" spans="3:53" ht="12.75" x14ac:dyDescent="0.2">
      <c r="C7904" t="s">
        <v>1152</v>
      </c>
      <c r="D7904" t="s">
        <v>624</v>
      </c>
      <c r="E7904">
        <v>0.02</v>
      </c>
      <c r="F7904">
        <v>18.010000000000002</v>
      </c>
      <c r="G7904">
        <v>24.61</v>
      </c>
      <c r="H7904">
        <v>-99999</v>
      </c>
      <c r="I7904">
        <v>-63.405000000000001</v>
      </c>
      <c r="J7904" t="s">
        <v>78</v>
      </c>
      <c r="K7904">
        <v>58.81</v>
      </c>
      <c r="L7904">
        <v>1.9473333333333329E-2</v>
      </c>
      <c r="M7904">
        <v>2.704553235193436</v>
      </c>
      <c r="N7904">
        <v>1.9099999999999999E-2</v>
      </c>
      <c r="O7904">
        <v>4.7120418848167427</v>
      </c>
      <c r="P7904">
        <v>9207000</v>
      </c>
      <c r="Q7904">
        <v>8096999.9999999991</v>
      </c>
      <c r="R7904">
        <v>1.1399999999999999</v>
      </c>
      <c r="S7904">
        <v>34.17</v>
      </c>
      <c r="T7904">
        <v>7.69</v>
      </c>
      <c r="U7904">
        <v>19.015999999999998</v>
      </c>
      <c r="V7904">
        <v>2.319140510647038</v>
      </c>
      <c r="AC7904">
        <v>2.8000000000000001E-2</v>
      </c>
      <c r="AD7904">
        <v>1.9300000000000001E-2</v>
      </c>
      <c r="AH7904" s="85">
        <f>IF(AND(M7904&lt;Variables!$G$6,M7904&gt;Variables!$G$5),0,1)</f>
        <v>1</v>
      </c>
      <c r="AI7904" s="85">
        <f t="shared" si="665"/>
        <v>0</v>
      </c>
      <c r="AJ7904" s="85">
        <f>IF(I7904&gt;Variables!$G$7,0,1)</f>
        <v>1</v>
      </c>
      <c r="AK7904" s="85">
        <f>IF(F7904&gt;Variables!$G$8,0,1)</f>
        <v>0</v>
      </c>
      <c r="AL7904" s="85">
        <f>IF(G7904&gt;Variables!$G$9,0,1)</f>
        <v>0</v>
      </c>
      <c r="AM7904" s="85">
        <f>IF(AND(K7904&gt;Variables!$G$10,K7904&lt;Variables!$G$11),0,1)</f>
        <v>0</v>
      </c>
      <c r="AN7904" s="103">
        <f>IF(H7904&lt;Variables!$G$13,1,0)</f>
        <v>1</v>
      </c>
      <c r="AO7904" s="101">
        <f>IF(R7904&lt;Variables!$G$12,0,1)</f>
        <v>0</v>
      </c>
      <c r="AP7904" s="86">
        <f t="shared" si="666"/>
        <v>1</v>
      </c>
      <c r="AR7904">
        <v>1</v>
      </c>
      <c r="AS7904">
        <v>0</v>
      </c>
      <c r="AT7904">
        <v>0</v>
      </c>
      <c r="AU7904">
        <v>0</v>
      </c>
      <c r="BA7904">
        <v>2</v>
      </c>
    </row>
    <row r="7905" spans="3:53" ht="12.75" x14ac:dyDescent="0.2">
      <c r="C7905" t="s">
        <v>1152</v>
      </c>
      <c r="D7905" t="s">
        <v>1104</v>
      </c>
      <c r="E7905">
        <v>15.28</v>
      </c>
      <c r="F7905">
        <v>69.8</v>
      </c>
      <c r="G7905">
        <v>7.24</v>
      </c>
      <c r="H7905">
        <v>137.5</v>
      </c>
      <c r="I7905">
        <v>-59.893999999999998</v>
      </c>
      <c r="J7905" t="s">
        <v>78</v>
      </c>
      <c r="K7905">
        <v>46.21</v>
      </c>
      <c r="L7905">
        <v>15.522905</v>
      </c>
      <c r="M7905">
        <v>-0.79176545884934302</v>
      </c>
      <c r="N7905">
        <v>15.538349999999999</v>
      </c>
      <c r="O7905">
        <v>-0.89037767845363791</v>
      </c>
      <c r="P7905">
        <v>105697000</v>
      </c>
      <c r="Q7905">
        <v>644601</v>
      </c>
      <c r="R7905">
        <v>163.97</v>
      </c>
      <c r="S7905">
        <v>34.17</v>
      </c>
      <c r="T7905">
        <v>7.69</v>
      </c>
      <c r="U7905">
        <v>19.015999999999998</v>
      </c>
      <c r="V7905">
        <v>2.3396552172649381</v>
      </c>
      <c r="AC7905">
        <v>15.85</v>
      </c>
      <c r="AD7905">
        <v>13.6</v>
      </c>
      <c r="AH7905" s="85">
        <f>IF(AND(M7905&lt;Variables!$G$6,M7905&gt;Variables!$G$5),0,1)</f>
        <v>1</v>
      </c>
      <c r="AI7905" s="85">
        <f t="shared" si="665"/>
        <v>1</v>
      </c>
      <c r="AJ7905" s="85">
        <f>IF(I7905&gt;Variables!$G$7,0,1)</f>
        <v>1</v>
      </c>
      <c r="AK7905" s="85">
        <f>IF(F7905&gt;Variables!$G$8,0,1)</f>
        <v>0</v>
      </c>
      <c r="AL7905" s="85">
        <f>IF(G7905&gt;Variables!$G$9,0,1)</f>
        <v>1</v>
      </c>
      <c r="AM7905" s="85">
        <f>IF(AND(K7905&gt;Variables!$G$10,K7905&lt;Variables!$G$11),0,1)</f>
        <v>1</v>
      </c>
      <c r="AN7905" s="103">
        <f>IF(H7905&lt;Variables!$G$13,1,0)</f>
        <v>1</v>
      </c>
      <c r="AO7905" s="101">
        <f>IF(R7905&lt;Variables!$G$12,0,1)</f>
        <v>1</v>
      </c>
      <c r="AP7905" s="86">
        <f t="shared" si="666"/>
        <v>1</v>
      </c>
      <c r="AR7905">
        <v>0</v>
      </c>
      <c r="AS7905">
        <v>0</v>
      </c>
      <c r="AT7905">
        <v>1</v>
      </c>
      <c r="AU7905">
        <v>0</v>
      </c>
      <c r="BA7905">
        <v>-2.25</v>
      </c>
    </row>
    <row r="7906" spans="3:53" ht="12.75" x14ac:dyDescent="0.2">
      <c r="C7906" t="s">
        <v>1152</v>
      </c>
      <c r="D7906" t="s">
        <v>875</v>
      </c>
      <c r="E7906">
        <v>1.29</v>
      </c>
      <c r="F7906">
        <v>22.38</v>
      </c>
      <c r="G7906">
        <v>12.72</v>
      </c>
      <c r="H7906">
        <v>109.98</v>
      </c>
      <c r="I7906">
        <v>-84.867000000000004</v>
      </c>
      <c r="J7906" t="s">
        <v>78</v>
      </c>
      <c r="K7906">
        <v>38.159999999999997</v>
      </c>
      <c r="L7906">
        <v>1.3221149999999999</v>
      </c>
      <c r="M7906">
        <v>-2.807244453016585</v>
      </c>
      <c r="N7906">
        <v>1.316244</v>
      </c>
      <c r="O7906">
        <v>-2.3737240207742838</v>
      </c>
      <c r="P7906">
        <v>54480000</v>
      </c>
      <c r="Q7906">
        <v>16810000</v>
      </c>
      <c r="R7906">
        <v>3.24</v>
      </c>
      <c r="S7906">
        <v>34.17</v>
      </c>
      <c r="T7906">
        <v>7.69</v>
      </c>
      <c r="U7906">
        <v>19.015999999999998</v>
      </c>
      <c r="V7906">
        <v>2.2213352635315382</v>
      </c>
      <c r="AC7906">
        <v>1.33</v>
      </c>
      <c r="AD7906">
        <v>1.22</v>
      </c>
      <c r="AH7906" s="85">
        <f>IF(AND(M7906&lt;Variables!$G$6,M7906&gt;Variables!$G$5),0,1)</f>
        <v>0</v>
      </c>
      <c r="AI7906" s="85">
        <f t="shared" si="665"/>
        <v>0</v>
      </c>
      <c r="AJ7906" s="85">
        <f>IF(I7906&gt;Variables!$G$7,0,1)</f>
        <v>1</v>
      </c>
      <c r="AK7906" s="85">
        <f>IF(F7906&gt;Variables!$G$8,0,1)</f>
        <v>0</v>
      </c>
      <c r="AL7906" s="85">
        <f>IF(G7906&gt;Variables!$G$9,0,1)</f>
        <v>0</v>
      </c>
      <c r="AM7906" s="85">
        <f>IF(AND(K7906&gt;Variables!$G$10,K7906&lt;Variables!$G$11),0,1)</f>
        <v>1</v>
      </c>
      <c r="AN7906" s="103">
        <f>IF(H7906&lt;Variables!$G$13,1,0)</f>
        <v>1</v>
      </c>
      <c r="AO7906" s="101">
        <f>IF(R7906&lt;Variables!$G$12,0,1)</f>
        <v>1</v>
      </c>
      <c r="AP7906" s="86">
        <f t="shared" si="666"/>
        <v>1</v>
      </c>
      <c r="AR7906">
        <v>0</v>
      </c>
      <c r="AS7906">
        <v>0</v>
      </c>
      <c r="AT7906">
        <v>1</v>
      </c>
      <c r="AU7906">
        <v>0</v>
      </c>
      <c r="BA7906">
        <v>-2.25</v>
      </c>
    </row>
    <row r="7907" spans="3:53" ht="12.75" x14ac:dyDescent="0.2">
      <c r="C7907" t="s">
        <v>1152</v>
      </c>
      <c r="D7907" t="s">
        <v>1108</v>
      </c>
      <c r="E7907">
        <v>93.89</v>
      </c>
      <c r="F7907">
        <v>8</v>
      </c>
      <c r="G7907">
        <v>5.44</v>
      </c>
      <c r="H7907">
        <v>6160</v>
      </c>
      <c r="I7907">
        <v>166.99600000000001</v>
      </c>
      <c r="J7907" t="s">
        <v>78</v>
      </c>
      <c r="K7907">
        <v>55.58</v>
      </c>
      <c r="L7907">
        <v>93.89017894736844</v>
      </c>
      <c r="M7907">
        <v>-1.9059221150278101E-4</v>
      </c>
      <c r="N7907">
        <v>93.652872340425546</v>
      </c>
      <c r="O7907">
        <v>0.25319849103239711</v>
      </c>
      <c r="P7907">
        <v>735654</v>
      </c>
      <c r="Q7907">
        <v>1334000</v>
      </c>
      <c r="R7907">
        <v>0.55000000000000004</v>
      </c>
      <c r="S7907">
        <v>34.17</v>
      </c>
      <c r="T7907">
        <v>7.69</v>
      </c>
      <c r="U7907">
        <v>19.015999999999998</v>
      </c>
      <c r="V7907">
        <v>2.4248168267986112</v>
      </c>
      <c r="AC7907">
        <v>94.49</v>
      </c>
      <c r="AD7907">
        <v>93.14</v>
      </c>
      <c r="AH7907" s="85">
        <f>IF(AND(M7907&lt;Variables!$G$6,M7907&gt;Variables!$G$5),0,1)</f>
        <v>1</v>
      </c>
      <c r="AI7907" s="85">
        <f t="shared" si="665"/>
        <v>0</v>
      </c>
      <c r="AJ7907" s="85">
        <f>IF(I7907&gt;Variables!$G$7,0,1)</f>
        <v>0</v>
      </c>
      <c r="AK7907" s="85">
        <f>IF(F7907&gt;Variables!$G$8,0,1)</f>
        <v>1</v>
      </c>
      <c r="AL7907" s="85">
        <f>IF(G7907&gt;Variables!$G$9,0,1)</f>
        <v>1</v>
      </c>
      <c r="AM7907" s="85">
        <f>IF(AND(K7907&gt;Variables!$G$10,K7907&lt;Variables!$G$11),0,1)</f>
        <v>0</v>
      </c>
      <c r="AN7907" s="103">
        <f>IF(H7907&lt;Variables!$G$13,1,0)</f>
        <v>0</v>
      </c>
      <c r="AO7907" s="101">
        <f>IF(R7907&lt;Variables!$G$12,0,1)</f>
        <v>0</v>
      </c>
      <c r="AP7907" s="86">
        <f t="shared" si="666"/>
        <v>1</v>
      </c>
      <c r="AR7907">
        <v>0</v>
      </c>
      <c r="AS7907">
        <v>1</v>
      </c>
      <c r="AT7907">
        <v>0</v>
      </c>
      <c r="AU7907">
        <v>0</v>
      </c>
      <c r="BA7907">
        <v>0.41</v>
      </c>
    </row>
    <row r="7908" spans="3:53" ht="12.75" x14ac:dyDescent="0.2">
      <c r="C7908" t="s">
        <v>1152</v>
      </c>
      <c r="D7908" t="s">
        <v>892</v>
      </c>
      <c r="E7908">
        <v>83</v>
      </c>
      <c r="F7908">
        <v>24.55</v>
      </c>
      <c r="G7908">
        <v>19.8</v>
      </c>
      <c r="H7908">
        <v>2570</v>
      </c>
      <c r="I7908">
        <v>18.959</v>
      </c>
      <c r="J7908" t="s">
        <v>78</v>
      </c>
      <c r="K7908">
        <v>68.73</v>
      </c>
      <c r="L7908">
        <v>80.380475000000004</v>
      </c>
      <c r="M7908">
        <v>2.6990696434675119</v>
      </c>
      <c r="N7908">
        <v>79.246412000000007</v>
      </c>
      <c r="O7908">
        <v>4.1687540377222252</v>
      </c>
      <c r="P7908">
        <v>4583000</v>
      </c>
      <c r="Q7908">
        <v>1767000</v>
      </c>
      <c r="R7908">
        <v>2.59</v>
      </c>
      <c r="S7908">
        <v>34.17</v>
      </c>
      <c r="T7908">
        <v>7.69</v>
      </c>
      <c r="U7908">
        <v>19.015999999999998</v>
      </c>
      <c r="V7908">
        <v>2.3448682663386848</v>
      </c>
      <c r="AC7908">
        <v>86.92</v>
      </c>
      <c r="AD7908">
        <v>74.400000000000006</v>
      </c>
      <c r="AH7908" s="85">
        <f>IF(AND(M7908&lt;Variables!$G$6,M7908&gt;Variables!$G$5),0,1)</f>
        <v>1</v>
      </c>
      <c r="AI7908" s="85">
        <f t="shared" si="665"/>
        <v>0</v>
      </c>
      <c r="AJ7908" s="85">
        <f>IF(I7908&gt;Variables!$G$7,0,1)</f>
        <v>0</v>
      </c>
      <c r="AK7908" s="85">
        <f>IF(F7908&gt;Variables!$G$8,0,1)</f>
        <v>0</v>
      </c>
      <c r="AL7908" s="85">
        <f>IF(G7908&gt;Variables!$G$9,0,1)</f>
        <v>0</v>
      </c>
      <c r="AM7908" s="85">
        <f>IF(AND(K7908&gt;Variables!$G$10,K7908&lt;Variables!$G$11),0,1)</f>
        <v>0</v>
      </c>
      <c r="AN7908" s="103">
        <f>IF(H7908&lt;Variables!$G$13,1,0)</f>
        <v>0</v>
      </c>
      <c r="AO7908" s="101">
        <f>IF(R7908&lt;Variables!$G$12,0,1)</f>
        <v>1</v>
      </c>
      <c r="AP7908" s="86">
        <f t="shared" si="666"/>
        <v>1</v>
      </c>
      <c r="AR7908">
        <v>1</v>
      </c>
      <c r="AS7908">
        <v>0</v>
      </c>
      <c r="AT7908">
        <v>0</v>
      </c>
      <c r="AU7908">
        <v>0</v>
      </c>
      <c r="BA7908">
        <v>2</v>
      </c>
    </row>
    <row r="7909" spans="3:53" ht="12.75" x14ac:dyDescent="0.2">
      <c r="C7909" t="s">
        <v>1153</v>
      </c>
      <c r="D7909" t="s">
        <v>186</v>
      </c>
      <c r="E7909">
        <v>28.51</v>
      </c>
      <c r="F7909">
        <v>10.81</v>
      </c>
      <c r="G7909">
        <v>9.58</v>
      </c>
      <c r="H7909">
        <v>3440</v>
      </c>
      <c r="I7909">
        <v>31.312000000000001</v>
      </c>
      <c r="J7909" t="s">
        <v>78</v>
      </c>
      <c r="K7909">
        <v>68.44</v>
      </c>
      <c r="L7909">
        <v>28.29569</v>
      </c>
      <c r="M7909">
        <v>0.68706576867360825</v>
      </c>
      <c r="N7909">
        <v>27.899937999999999</v>
      </c>
      <c r="O7909">
        <v>2.1152806862868272</v>
      </c>
      <c r="P7909">
        <v>7037000</v>
      </c>
      <c r="Q7909">
        <v>9239000</v>
      </c>
      <c r="R7909">
        <v>0.76</v>
      </c>
      <c r="S7909">
        <v>34.932999999999993</v>
      </c>
      <c r="T7909">
        <v>7.6650000000000009</v>
      </c>
      <c r="U7909">
        <v>19.257999999999999</v>
      </c>
      <c r="V7909">
        <v>2.5035851948821879</v>
      </c>
      <c r="AC7909">
        <v>28.75</v>
      </c>
      <c r="AD7909">
        <v>27.85</v>
      </c>
      <c r="AH7909" s="85">
        <f>IF(AND(M7909&lt;Variables!$G$6,M7909&gt;Variables!$G$5),0,1)</f>
        <v>1</v>
      </c>
      <c r="AI7909" s="85">
        <f t="shared" si="665"/>
        <v>0</v>
      </c>
      <c r="AJ7909" s="85">
        <f>IF(I7909&gt;Variables!$G$7,0,1)</f>
        <v>0</v>
      </c>
      <c r="AK7909" s="85">
        <f>IF(F7909&gt;Variables!$G$8,0,1)</f>
        <v>0</v>
      </c>
      <c r="AL7909" s="85">
        <f>IF(G7909&gt;Variables!$G$9,0,1)</f>
        <v>1</v>
      </c>
      <c r="AM7909" s="85">
        <f>IF(AND(K7909&gt;Variables!$G$10,K7909&lt;Variables!$G$11),0,1)</f>
        <v>0</v>
      </c>
      <c r="AN7909" s="103">
        <f>IF(H7909&lt;Variables!$G$13,1,0)</f>
        <v>0</v>
      </c>
      <c r="AO7909" s="101">
        <f>IF(R7909&lt;Variables!$G$12,0,1)</f>
        <v>0</v>
      </c>
      <c r="AP7909" s="86">
        <f t="shared" si="666"/>
        <v>1</v>
      </c>
      <c r="AR7909">
        <v>0</v>
      </c>
      <c r="AS7909">
        <v>0</v>
      </c>
      <c r="AT7909">
        <v>1</v>
      </c>
      <c r="AU7909">
        <v>0</v>
      </c>
      <c r="BA7909">
        <v>-2.25</v>
      </c>
    </row>
    <row r="7910" spans="3:53" ht="12.75" x14ac:dyDescent="0.2">
      <c r="C7910" t="s">
        <v>1153</v>
      </c>
      <c r="D7910" t="s">
        <v>1134</v>
      </c>
      <c r="E7910">
        <v>10.83</v>
      </c>
      <c r="F7910">
        <v>7.18</v>
      </c>
      <c r="G7910">
        <v>7.45</v>
      </c>
      <c r="H7910">
        <v>5330</v>
      </c>
      <c r="I7910">
        <v>1.8</v>
      </c>
      <c r="J7910" t="s">
        <v>78</v>
      </c>
      <c r="K7910">
        <v>52.24</v>
      </c>
      <c r="L7910">
        <v>10.81817222222222</v>
      </c>
      <c r="M7910">
        <v>1.6895439823243749E-2</v>
      </c>
      <c r="N7910">
        <v>10.80856363636364</v>
      </c>
      <c r="O7910">
        <v>0.10580835734629419</v>
      </c>
      <c r="P7910">
        <v>1235000</v>
      </c>
      <c r="Q7910">
        <v>2447000</v>
      </c>
      <c r="R7910">
        <v>0.5</v>
      </c>
      <c r="S7910">
        <v>34.932999999999993</v>
      </c>
      <c r="T7910">
        <v>7.6650000000000009</v>
      </c>
      <c r="U7910">
        <v>19.257999999999999</v>
      </c>
      <c r="V7910">
        <v>2.3896578199369261</v>
      </c>
      <c r="AC7910">
        <v>11.75</v>
      </c>
      <c r="AD7910">
        <v>10.63</v>
      </c>
      <c r="AH7910" s="85">
        <f>IF(AND(M7910&lt;Variables!$G$6,M7910&gt;Variables!$G$5),0,1)</f>
        <v>1</v>
      </c>
      <c r="AI7910" s="85">
        <f t="shared" si="665"/>
        <v>0</v>
      </c>
      <c r="AJ7910" s="85">
        <f>IF(I7910&gt;Variables!$G$7,0,1)</f>
        <v>0</v>
      </c>
      <c r="AK7910" s="85">
        <f>IF(F7910&gt;Variables!$G$8,0,1)</f>
        <v>1</v>
      </c>
      <c r="AL7910" s="85">
        <f>IF(G7910&gt;Variables!$G$9,0,1)</f>
        <v>1</v>
      </c>
      <c r="AM7910" s="85">
        <f>IF(AND(K7910&gt;Variables!$G$10,K7910&lt;Variables!$G$11),0,1)</f>
        <v>0</v>
      </c>
      <c r="AN7910" s="103">
        <f>IF(H7910&lt;Variables!$G$13,1,0)</f>
        <v>0</v>
      </c>
      <c r="AO7910" s="101">
        <f>IF(R7910&lt;Variables!$G$12,0,1)</f>
        <v>0</v>
      </c>
      <c r="AP7910" s="86">
        <f t="shared" si="666"/>
        <v>1</v>
      </c>
      <c r="AR7910">
        <v>0</v>
      </c>
      <c r="AS7910">
        <v>0</v>
      </c>
      <c r="AT7910">
        <v>1</v>
      </c>
      <c r="AU7910">
        <v>0</v>
      </c>
      <c r="BA7910">
        <v>-1.49</v>
      </c>
    </row>
    <row r="7911" spans="3:53" ht="12.75" x14ac:dyDescent="0.2">
      <c r="C7911" t="s">
        <v>1153</v>
      </c>
      <c r="D7911" t="s">
        <v>624</v>
      </c>
      <c r="E7911">
        <v>0.02</v>
      </c>
      <c r="F7911">
        <v>24.22</v>
      </c>
      <c r="G7911">
        <v>30.84</v>
      </c>
      <c r="H7911">
        <v>-99999</v>
      </c>
      <c r="I7911">
        <v>-61.969000000000001</v>
      </c>
      <c r="J7911" t="s">
        <v>78</v>
      </c>
      <c r="K7911">
        <v>63.59</v>
      </c>
      <c r="L7911">
        <v>1.9685714285714289E-2</v>
      </c>
      <c r="M7911">
        <v>6.6763425253991384</v>
      </c>
      <c r="N7911">
        <v>1.921052631578948E-2</v>
      </c>
      <c r="O7911">
        <v>9.315068493150676</v>
      </c>
      <c r="P7911">
        <v>10588000</v>
      </c>
      <c r="Q7911">
        <v>8096999.9999999991</v>
      </c>
      <c r="R7911">
        <v>1.31</v>
      </c>
      <c r="S7911">
        <v>34.932999999999993</v>
      </c>
      <c r="T7911">
        <v>7.6650000000000009</v>
      </c>
      <c r="U7911">
        <v>19.257999999999999</v>
      </c>
      <c r="V7911">
        <v>2.0721749370101592</v>
      </c>
      <c r="AC7911">
        <v>2.8000000000000001E-2</v>
      </c>
      <c r="AD7911">
        <v>2.0799999999999999E-2</v>
      </c>
      <c r="AH7911" s="85">
        <f>IF(AND(M7911&lt;Variables!$G$6,M7911&gt;Variables!$G$5),0,1)</f>
        <v>1</v>
      </c>
      <c r="AI7911" s="85">
        <f t="shared" si="665"/>
        <v>0</v>
      </c>
      <c r="AJ7911" s="85">
        <f>IF(I7911&gt;Variables!$G$7,0,1)</f>
        <v>1</v>
      </c>
      <c r="AK7911" s="85">
        <f>IF(F7911&gt;Variables!$G$8,0,1)</f>
        <v>0</v>
      </c>
      <c r="AL7911" s="85">
        <f>IF(G7911&gt;Variables!$G$9,0,1)</f>
        <v>0</v>
      </c>
      <c r="AM7911" s="85">
        <f>IF(AND(K7911&gt;Variables!$G$10,K7911&lt;Variables!$G$11),0,1)</f>
        <v>0</v>
      </c>
      <c r="AN7911" s="103">
        <f>IF(H7911&lt;Variables!$G$13,1,0)</f>
        <v>1</v>
      </c>
      <c r="AO7911" s="101">
        <f>IF(R7911&lt;Variables!$G$12,0,1)</f>
        <v>0</v>
      </c>
      <c r="AP7911" s="86">
        <f t="shared" si="666"/>
        <v>1</v>
      </c>
      <c r="AR7911">
        <v>1</v>
      </c>
      <c r="AS7911">
        <v>0</v>
      </c>
      <c r="AT7911">
        <v>0</v>
      </c>
      <c r="AU7911">
        <v>0</v>
      </c>
      <c r="BA7911">
        <v>2</v>
      </c>
    </row>
    <row r="7912" spans="3:53" ht="12.75" x14ac:dyDescent="0.2">
      <c r="C7912" t="s">
        <v>1153</v>
      </c>
      <c r="D7912" t="s">
        <v>697</v>
      </c>
      <c r="E7912">
        <v>5.26</v>
      </c>
      <c r="F7912">
        <v>10.27</v>
      </c>
      <c r="G7912">
        <v>10.24</v>
      </c>
      <c r="H7912">
        <v>-99999</v>
      </c>
      <c r="I7912">
        <v>0.105</v>
      </c>
      <c r="J7912" t="s">
        <v>78</v>
      </c>
      <c r="K7912">
        <v>55.6</v>
      </c>
      <c r="L7912">
        <v>5.3102499999999999</v>
      </c>
      <c r="M7912">
        <v>-0.35309072077585468</v>
      </c>
      <c r="N7912">
        <v>5.2417857142857152</v>
      </c>
      <c r="O7912">
        <v>0.94842270218708036</v>
      </c>
      <c r="P7912">
        <v>77740</v>
      </c>
      <c r="Q7912">
        <v>85380</v>
      </c>
      <c r="R7912">
        <v>0.91</v>
      </c>
      <c r="S7912">
        <v>34.932999999999993</v>
      </c>
      <c r="T7912">
        <v>7.6650000000000009</v>
      </c>
      <c r="U7912">
        <v>19.257999999999999</v>
      </c>
      <c r="V7912">
        <v>2.4399068243491362</v>
      </c>
      <c r="AC7912">
        <v>5.31</v>
      </c>
      <c r="AD7912">
        <v>4.9400000000000004</v>
      </c>
      <c r="AH7912" s="85">
        <f>IF(AND(M7912&lt;Variables!$G$6,M7912&gt;Variables!$G$5),0,1)</f>
        <v>1</v>
      </c>
      <c r="AI7912" s="85">
        <f t="shared" si="665"/>
        <v>0</v>
      </c>
      <c r="AJ7912" s="85">
        <f>IF(I7912&gt;Variables!$G$7,0,1)</f>
        <v>0</v>
      </c>
      <c r="AK7912" s="85">
        <f>IF(F7912&gt;Variables!$G$8,0,1)</f>
        <v>0</v>
      </c>
      <c r="AL7912" s="85">
        <f>IF(G7912&gt;Variables!$G$9,0,1)</f>
        <v>1</v>
      </c>
      <c r="AM7912" s="85">
        <f>IF(AND(K7912&gt;Variables!$G$10,K7912&lt;Variables!$G$11),0,1)</f>
        <v>0</v>
      </c>
      <c r="AN7912" s="103">
        <f>IF(H7912&lt;Variables!$G$13,1,0)</f>
        <v>1</v>
      </c>
      <c r="AO7912" s="101">
        <f>IF(R7912&lt;Variables!$G$12,0,1)</f>
        <v>0</v>
      </c>
      <c r="AP7912" s="86">
        <f t="shared" si="666"/>
        <v>1</v>
      </c>
      <c r="AR7912">
        <v>0</v>
      </c>
      <c r="AS7912">
        <v>0</v>
      </c>
      <c r="AT7912">
        <v>1</v>
      </c>
      <c r="AU7912">
        <v>0</v>
      </c>
      <c r="BA7912">
        <v>-2.25</v>
      </c>
    </row>
    <row r="7913" spans="3:53" ht="12.75" x14ac:dyDescent="0.2">
      <c r="C7913" t="s">
        <v>1153</v>
      </c>
      <c r="D7913" t="s">
        <v>1116</v>
      </c>
      <c r="E7913">
        <v>68.069999999999993</v>
      </c>
      <c r="F7913">
        <v>7.27</v>
      </c>
      <c r="G7913">
        <v>4.63</v>
      </c>
      <c r="H7913">
        <v>17900</v>
      </c>
      <c r="I7913">
        <v>-37.456000000000003</v>
      </c>
      <c r="J7913" t="s">
        <v>78</v>
      </c>
      <c r="K7913">
        <v>52.71</v>
      </c>
      <c r="L7913">
        <v>68.276499999999984</v>
      </c>
      <c r="M7913">
        <v>4.9065198128225462E-2</v>
      </c>
      <c r="N7913">
        <v>68.26297000000001</v>
      </c>
      <c r="O7913">
        <v>6.8895332271643545E-2</v>
      </c>
      <c r="P7913">
        <v>2443000</v>
      </c>
      <c r="Q7913">
        <v>2640000</v>
      </c>
      <c r="R7913">
        <v>0.93</v>
      </c>
      <c r="S7913">
        <v>34.932999999999993</v>
      </c>
      <c r="T7913">
        <v>7.6650000000000009</v>
      </c>
      <c r="U7913">
        <v>19.257999999999999</v>
      </c>
      <c r="V7913">
        <v>2.39341589705682</v>
      </c>
      <c r="AC7913">
        <v>68.89</v>
      </c>
      <c r="AD7913">
        <v>67.709999999999994</v>
      </c>
      <c r="AH7913" s="85">
        <f>IF(AND(M7913&lt;Variables!$G$6,M7913&gt;Variables!$G$5),0,1)</f>
        <v>1</v>
      </c>
      <c r="AI7913" s="85">
        <f t="shared" si="665"/>
        <v>0</v>
      </c>
      <c r="AJ7913" s="85">
        <f>IF(I7913&gt;Variables!$G$7,0,1)</f>
        <v>1</v>
      </c>
      <c r="AK7913" s="85">
        <f>IF(F7913&gt;Variables!$G$8,0,1)</f>
        <v>1</v>
      </c>
      <c r="AL7913" s="85">
        <f>IF(G7913&gt;Variables!$G$9,0,1)</f>
        <v>1</v>
      </c>
      <c r="AM7913" s="85">
        <f>IF(AND(K7913&gt;Variables!$G$10,K7913&lt;Variables!$G$11),0,1)</f>
        <v>0</v>
      </c>
      <c r="AN7913" s="103">
        <f>IF(H7913&lt;Variables!$G$13,1,0)</f>
        <v>0</v>
      </c>
      <c r="AO7913" s="101">
        <f>IF(R7913&lt;Variables!$G$12,0,1)</f>
        <v>0</v>
      </c>
      <c r="AP7913" s="86">
        <f t="shared" si="666"/>
        <v>1</v>
      </c>
      <c r="AR7913">
        <v>0</v>
      </c>
      <c r="AS7913">
        <v>1</v>
      </c>
      <c r="AT7913">
        <v>0</v>
      </c>
      <c r="AU7913">
        <v>0</v>
      </c>
      <c r="BA7913">
        <v>0.27</v>
      </c>
    </row>
    <row r="7914" spans="3:53" ht="12.75" x14ac:dyDescent="0.2">
      <c r="C7914" t="s">
        <v>1153</v>
      </c>
      <c r="D7914" t="s">
        <v>1118</v>
      </c>
      <c r="E7914">
        <v>5.05</v>
      </c>
      <c r="F7914">
        <v>13.48</v>
      </c>
      <c r="G7914">
        <v>15.69</v>
      </c>
      <c r="H7914">
        <v>-99999</v>
      </c>
      <c r="I7914">
        <v>-0.01</v>
      </c>
      <c r="J7914" t="s">
        <v>76</v>
      </c>
      <c r="K7914">
        <v>55.86</v>
      </c>
      <c r="L7914">
        <v>5.0543750000000003</v>
      </c>
      <c r="M7914">
        <v>-8.6558674415738085E-2</v>
      </c>
      <c r="N7914">
        <v>5.0343181818181808</v>
      </c>
      <c r="O7914">
        <v>0.31149835221887812</v>
      </c>
      <c r="P7914">
        <v>85433</v>
      </c>
      <c r="Q7914">
        <v>23565</v>
      </c>
      <c r="R7914">
        <v>3.63</v>
      </c>
      <c r="S7914">
        <v>34.932999999999993</v>
      </c>
      <c r="T7914">
        <v>7.6650000000000009</v>
      </c>
      <c r="U7914">
        <v>19.257999999999999</v>
      </c>
      <c r="V7914">
        <v>2.4314250168418452</v>
      </c>
      <c r="AC7914">
        <v>8.75</v>
      </c>
      <c r="AD7914">
        <v>5.05</v>
      </c>
      <c r="AH7914" s="85">
        <f>IF(AND(M7914&lt;Variables!$G$6,M7914&gt;Variables!$G$5),0,1)</f>
        <v>1</v>
      </c>
      <c r="AI7914" s="85">
        <f t="shared" si="665"/>
        <v>0</v>
      </c>
      <c r="AJ7914" s="85">
        <f>IF(I7914&gt;Variables!$G$7,0,1)</f>
        <v>1</v>
      </c>
      <c r="AK7914" s="85">
        <f>IF(F7914&gt;Variables!$G$8,0,1)</f>
        <v>0</v>
      </c>
      <c r="AL7914" s="85">
        <f>IF(G7914&gt;Variables!$G$9,0,1)</f>
        <v>0</v>
      </c>
      <c r="AM7914" s="85">
        <f>IF(AND(K7914&gt;Variables!$G$10,K7914&lt;Variables!$G$11),0,1)</f>
        <v>0</v>
      </c>
      <c r="AN7914" s="103">
        <f>IF(H7914&lt;Variables!$G$13,1,0)</f>
        <v>1</v>
      </c>
      <c r="AO7914" s="101">
        <f>IF(R7914&lt;Variables!$G$12,0,1)</f>
        <v>1</v>
      </c>
      <c r="AP7914" s="86">
        <f t="shared" si="666"/>
        <v>0</v>
      </c>
      <c r="AR7914">
        <v>1</v>
      </c>
      <c r="AS7914">
        <v>0</v>
      </c>
      <c r="AT7914">
        <v>0</v>
      </c>
      <c r="AU7914">
        <v>0</v>
      </c>
      <c r="BA7914">
        <v>2</v>
      </c>
    </row>
    <row r="7915" spans="3:53" ht="12.75" x14ac:dyDescent="0.2">
      <c r="C7915" t="s">
        <v>1153</v>
      </c>
      <c r="D7915" t="s">
        <v>1104</v>
      </c>
      <c r="E7915">
        <v>15.19</v>
      </c>
      <c r="F7915">
        <v>68.81</v>
      </c>
      <c r="G7915">
        <v>6.47</v>
      </c>
      <c r="H7915">
        <v>137.5</v>
      </c>
      <c r="I7915">
        <v>-60.076999999999998</v>
      </c>
      <c r="J7915" t="s">
        <v>78</v>
      </c>
      <c r="K7915">
        <v>44.38</v>
      </c>
      <c r="L7915">
        <v>15.424524999999999</v>
      </c>
      <c r="M7915">
        <v>-0.87409498833837229</v>
      </c>
      <c r="N7915">
        <v>15.484446</v>
      </c>
      <c r="O7915">
        <v>-1.257687875949842</v>
      </c>
      <c r="P7915">
        <v>106416000</v>
      </c>
      <c r="Q7915">
        <v>644601</v>
      </c>
      <c r="R7915">
        <v>165.09</v>
      </c>
      <c r="S7915">
        <v>34.932999999999993</v>
      </c>
      <c r="T7915">
        <v>7.6650000000000009</v>
      </c>
      <c r="U7915">
        <v>19.257999999999999</v>
      </c>
      <c r="V7915">
        <v>2.3173162185428722</v>
      </c>
      <c r="AC7915">
        <v>15.85</v>
      </c>
      <c r="AD7915">
        <v>13.6</v>
      </c>
      <c r="AH7915" s="85">
        <f>IF(AND(M7915&lt;Variables!$G$6,M7915&gt;Variables!$G$5),0,1)</f>
        <v>1</v>
      </c>
      <c r="AI7915" s="85">
        <f t="shared" si="665"/>
        <v>1</v>
      </c>
      <c r="AJ7915" s="85">
        <f>IF(I7915&gt;Variables!$G$7,0,1)</f>
        <v>1</v>
      </c>
      <c r="AK7915" s="85">
        <f>IF(F7915&gt;Variables!$G$8,0,1)</f>
        <v>0</v>
      </c>
      <c r="AL7915" s="85">
        <f>IF(G7915&gt;Variables!$G$9,0,1)</f>
        <v>1</v>
      </c>
      <c r="AM7915" s="85">
        <f>IF(AND(K7915&gt;Variables!$G$10,K7915&lt;Variables!$G$11),0,1)</f>
        <v>1</v>
      </c>
      <c r="AN7915" s="103">
        <f>IF(H7915&lt;Variables!$G$13,1,0)</f>
        <v>1</v>
      </c>
      <c r="AO7915" s="101">
        <f>IF(R7915&lt;Variables!$G$12,0,1)</f>
        <v>1</v>
      </c>
      <c r="AP7915" s="86">
        <f t="shared" si="666"/>
        <v>1</v>
      </c>
      <c r="AR7915">
        <v>0</v>
      </c>
      <c r="AS7915">
        <v>0</v>
      </c>
      <c r="AT7915">
        <v>1</v>
      </c>
      <c r="AU7915">
        <v>0</v>
      </c>
      <c r="BA7915">
        <v>-2.25</v>
      </c>
    </row>
    <row r="7916" spans="3:53" ht="12.75" x14ac:dyDescent="0.2">
      <c r="C7916" t="s">
        <v>1153</v>
      </c>
      <c r="D7916" t="s">
        <v>1111</v>
      </c>
      <c r="E7916">
        <v>36.35</v>
      </c>
      <c r="F7916">
        <v>8.2200000000000006</v>
      </c>
      <c r="G7916">
        <v>6.88</v>
      </c>
      <c r="H7916">
        <v>2530</v>
      </c>
      <c r="I7916">
        <v>70.186999999999998</v>
      </c>
      <c r="J7916" t="s">
        <v>78</v>
      </c>
      <c r="K7916">
        <v>55.13</v>
      </c>
      <c r="L7916">
        <v>36.316456250000002</v>
      </c>
      <c r="M7916">
        <v>6.4829425640894556E-2</v>
      </c>
      <c r="N7916">
        <v>36.25417777777777</v>
      </c>
      <c r="O7916">
        <v>0.23672367567756311</v>
      </c>
      <c r="P7916">
        <v>521832</v>
      </c>
      <c r="Q7916">
        <v>720581</v>
      </c>
      <c r="R7916">
        <v>0.72</v>
      </c>
      <c r="S7916">
        <v>34.932999999999993</v>
      </c>
      <c r="T7916">
        <v>7.6650000000000009</v>
      </c>
      <c r="U7916">
        <v>19.257999999999999</v>
      </c>
      <c r="V7916">
        <v>2.417500758467519</v>
      </c>
      <c r="AC7916">
        <v>37.44</v>
      </c>
      <c r="AD7916">
        <v>36.061399999999999</v>
      </c>
      <c r="AH7916" s="85">
        <f>IF(AND(M7916&lt;Variables!$G$6,M7916&gt;Variables!$G$5),0,1)</f>
        <v>1</v>
      </c>
      <c r="AI7916" s="85">
        <f t="shared" si="665"/>
        <v>0</v>
      </c>
      <c r="AJ7916" s="85">
        <f>IF(I7916&gt;Variables!$G$7,0,1)</f>
        <v>0</v>
      </c>
      <c r="AK7916" s="85">
        <f>IF(F7916&gt;Variables!$G$8,0,1)</f>
        <v>1</v>
      </c>
      <c r="AL7916" s="85">
        <f>IF(G7916&gt;Variables!$G$9,0,1)</f>
        <v>1</v>
      </c>
      <c r="AM7916" s="85">
        <f>IF(AND(K7916&gt;Variables!$G$10,K7916&lt;Variables!$G$11),0,1)</f>
        <v>0</v>
      </c>
      <c r="AN7916" s="103">
        <f>IF(H7916&lt;Variables!$G$13,1,0)</f>
        <v>0</v>
      </c>
      <c r="AO7916" s="101">
        <f>IF(R7916&lt;Variables!$G$12,0,1)</f>
        <v>0</v>
      </c>
      <c r="AP7916" s="86">
        <f t="shared" si="666"/>
        <v>1</v>
      </c>
      <c r="AR7916">
        <v>0</v>
      </c>
      <c r="AS7916">
        <v>0</v>
      </c>
      <c r="AT7916">
        <v>1</v>
      </c>
      <c r="AU7916">
        <v>0</v>
      </c>
      <c r="BA7916">
        <v>-0.62</v>
      </c>
    </row>
    <row r="7917" spans="3:53" ht="12.75" x14ac:dyDescent="0.2">
      <c r="C7917" t="s">
        <v>1153</v>
      </c>
      <c r="D7917" t="s">
        <v>880</v>
      </c>
      <c r="E7917">
        <v>48.5</v>
      </c>
      <c r="F7917">
        <v>11.21</v>
      </c>
      <c r="G7917">
        <v>4.5199999999999996</v>
      </c>
      <c r="H7917">
        <v>6210</v>
      </c>
      <c r="I7917">
        <v>74728.119000000006</v>
      </c>
      <c r="J7917" t="s">
        <v>78</v>
      </c>
      <c r="K7917">
        <v>57.82</v>
      </c>
      <c r="L7917">
        <v>48.328768421052629</v>
      </c>
      <c r="M7917">
        <v>0.39568891406732148</v>
      </c>
      <c r="N7917">
        <v>47.466689795918377</v>
      </c>
      <c r="O7917">
        <v>2.2190513149543429</v>
      </c>
      <c r="P7917">
        <v>1351000</v>
      </c>
      <c r="Q7917">
        <v>1262000</v>
      </c>
      <c r="R7917">
        <v>1.07</v>
      </c>
      <c r="S7917">
        <v>34.932999999999993</v>
      </c>
      <c r="T7917">
        <v>7.6650000000000009</v>
      </c>
      <c r="U7917">
        <v>19.257999999999999</v>
      </c>
      <c r="V7917">
        <v>2.4287909864887269</v>
      </c>
      <c r="AC7917">
        <v>48.729700000000001</v>
      </c>
      <c r="AD7917">
        <v>45.11</v>
      </c>
      <c r="AH7917" s="85">
        <f>IF(AND(M7917&lt;Variables!$G$6,M7917&gt;Variables!$G$5),0,1)</f>
        <v>1</v>
      </c>
      <c r="AI7917" s="85">
        <f t="shared" si="665"/>
        <v>0</v>
      </c>
      <c r="AJ7917" s="85">
        <f>IF(I7917&gt;Variables!$G$7,0,1)</f>
        <v>0</v>
      </c>
      <c r="AK7917" s="85">
        <f>IF(F7917&gt;Variables!$G$8,0,1)</f>
        <v>0</v>
      </c>
      <c r="AL7917" s="85">
        <f>IF(G7917&gt;Variables!$G$9,0,1)</f>
        <v>1</v>
      </c>
      <c r="AM7917" s="85">
        <f>IF(AND(K7917&gt;Variables!$G$10,K7917&lt;Variables!$G$11),0,1)</f>
        <v>0</v>
      </c>
      <c r="AN7917" s="103">
        <f>IF(H7917&lt;Variables!$G$13,1,0)</f>
        <v>0</v>
      </c>
      <c r="AO7917" s="101">
        <f>IF(R7917&lt;Variables!$G$12,0,1)</f>
        <v>0</v>
      </c>
      <c r="AP7917" s="86">
        <f t="shared" si="666"/>
        <v>1</v>
      </c>
      <c r="AR7917">
        <v>0</v>
      </c>
      <c r="AS7917">
        <v>0</v>
      </c>
      <c r="AT7917">
        <v>1</v>
      </c>
      <c r="AU7917">
        <v>0</v>
      </c>
      <c r="BA7917">
        <v>-2.25</v>
      </c>
    </row>
    <row r="7918" spans="3:53" ht="12.75" x14ac:dyDescent="0.2">
      <c r="C7918" t="s">
        <v>1153</v>
      </c>
      <c r="D7918" t="s">
        <v>1146</v>
      </c>
      <c r="E7918">
        <v>44.39</v>
      </c>
      <c r="F7918">
        <v>7.77</v>
      </c>
      <c r="G7918">
        <v>5.74</v>
      </c>
      <c r="H7918">
        <v>1880</v>
      </c>
      <c r="I7918">
        <v>-12.718999999999999</v>
      </c>
      <c r="J7918" t="s">
        <v>78</v>
      </c>
      <c r="K7918">
        <v>65.13</v>
      </c>
      <c r="L7918">
        <v>44.173939999999988</v>
      </c>
      <c r="M7918">
        <v>0.57966303209540526</v>
      </c>
      <c r="N7918">
        <v>44.14755199999999</v>
      </c>
      <c r="O7918">
        <v>0.63978179356356935</v>
      </c>
      <c r="P7918">
        <v>1554000</v>
      </c>
      <c r="Q7918">
        <v>1927000</v>
      </c>
      <c r="R7918">
        <v>0.81</v>
      </c>
      <c r="S7918">
        <v>34.932999999999993</v>
      </c>
      <c r="T7918">
        <v>7.6650000000000009</v>
      </c>
      <c r="U7918">
        <v>19.257999999999999</v>
      </c>
      <c r="V7918">
        <v>2.483346929926376</v>
      </c>
      <c r="AC7918">
        <v>47.1</v>
      </c>
      <c r="AD7918">
        <v>43.87</v>
      </c>
      <c r="AH7918" s="85">
        <f>IF(AND(M7918&lt;Variables!$G$6,M7918&gt;Variables!$G$5),0,1)</f>
        <v>1</v>
      </c>
      <c r="AI7918" s="85">
        <f t="shared" si="665"/>
        <v>0</v>
      </c>
      <c r="AJ7918" s="85">
        <f>IF(I7918&gt;Variables!$G$7,0,1)</f>
        <v>1</v>
      </c>
      <c r="AK7918" s="85">
        <f>IF(F7918&gt;Variables!$G$8,0,1)</f>
        <v>1</v>
      </c>
      <c r="AL7918" s="85">
        <f>IF(G7918&gt;Variables!$G$9,0,1)</f>
        <v>1</v>
      </c>
      <c r="AM7918" s="85">
        <f>IF(AND(K7918&gt;Variables!$G$10,K7918&lt;Variables!$G$11),0,1)</f>
        <v>0</v>
      </c>
      <c r="AN7918" s="103">
        <f>IF(H7918&lt;Variables!$G$13,1,0)</f>
        <v>1</v>
      </c>
      <c r="AO7918" s="101">
        <f>IF(R7918&lt;Variables!$G$12,0,1)</f>
        <v>0</v>
      </c>
      <c r="AP7918" s="86">
        <f t="shared" si="666"/>
        <v>1</v>
      </c>
      <c r="AR7918">
        <v>1</v>
      </c>
      <c r="AS7918">
        <v>0</v>
      </c>
      <c r="AT7918">
        <v>0</v>
      </c>
      <c r="AU7918">
        <v>0</v>
      </c>
      <c r="BA7918">
        <v>0.85</v>
      </c>
    </row>
    <row r="7919" spans="3:53" ht="12.75" x14ac:dyDescent="0.2">
      <c r="C7919" t="s">
        <v>1153</v>
      </c>
      <c r="D7919" t="s">
        <v>1126</v>
      </c>
      <c r="E7919">
        <v>41.57</v>
      </c>
      <c r="F7919">
        <v>7.43</v>
      </c>
      <c r="G7919">
        <v>6.77</v>
      </c>
      <c r="H7919">
        <v>30010</v>
      </c>
      <c r="I7919">
        <v>-1.1659999999999999</v>
      </c>
      <c r="J7919" t="s">
        <v>78</v>
      </c>
      <c r="K7919">
        <v>65.510000000000005</v>
      </c>
      <c r="L7919">
        <v>41.361525</v>
      </c>
      <c r="M7919">
        <v>0.41288371258071122</v>
      </c>
      <c r="N7919">
        <v>41.263263999999999</v>
      </c>
      <c r="O7919">
        <v>0.65199883363565192</v>
      </c>
      <c r="P7919">
        <v>11041000</v>
      </c>
      <c r="Q7919">
        <v>15397000</v>
      </c>
      <c r="R7919">
        <v>0.72</v>
      </c>
      <c r="S7919">
        <v>34.932999999999993</v>
      </c>
      <c r="T7919">
        <v>7.6650000000000009</v>
      </c>
      <c r="U7919">
        <v>19.257999999999999</v>
      </c>
      <c r="V7919">
        <v>2.4984543728813189</v>
      </c>
      <c r="AC7919">
        <v>41.77</v>
      </c>
      <c r="AD7919">
        <v>41.06</v>
      </c>
      <c r="AH7919" s="85">
        <f>IF(AND(M7919&lt;Variables!$G$6,M7919&gt;Variables!$G$5),0,1)</f>
        <v>1</v>
      </c>
      <c r="AI7919" s="85">
        <f t="shared" si="665"/>
        <v>0</v>
      </c>
      <c r="AJ7919" s="85">
        <f>IF(I7919&gt;Variables!$G$7,0,1)</f>
        <v>1</v>
      </c>
      <c r="AK7919" s="85">
        <f>IF(F7919&gt;Variables!$G$8,0,1)</f>
        <v>1</v>
      </c>
      <c r="AL7919" s="85">
        <f>IF(G7919&gt;Variables!$G$9,0,1)</f>
        <v>1</v>
      </c>
      <c r="AM7919" s="85">
        <f>IF(AND(K7919&gt;Variables!$G$10,K7919&lt;Variables!$G$11),0,1)</f>
        <v>0</v>
      </c>
      <c r="AN7919" s="103">
        <f>IF(H7919&lt;Variables!$G$13,1,0)</f>
        <v>0</v>
      </c>
      <c r="AO7919" s="101">
        <f>IF(R7919&lt;Variables!$G$12,0,1)</f>
        <v>0</v>
      </c>
      <c r="AP7919" s="86">
        <f t="shared" si="666"/>
        <v>1</v>
      </c>
      <c r="AR7919">
        <v>0</v>
      </c>
      <c r="AS7919">
        <v>1</v>
      </c>
      <c r="AT7919">
        <v>0</v>
      </c>
      <c r="AU7919">
        <v>0</v>
      </c>
      <c r="BA7919">
        <v>-0.08</v>
      </c>
    </row>
    <row r="7920" spans="3:53" ht="12.75" x14ac:dyDescent="0.2">
      <c r="C7920" t="s">
        <v>1153</v>
      </c>
      <c r="D7920" t="s">
        <v>1120</v>
      </c>
      <c r="E7920">
        <v>3.12</v>
      </c>
      <c r="F7920">
        <v>27.59</v>
      </c>
      <c r="G7920">
        <v>0.32</v>
      </c>
      <c r="H7920">
        <v>35.57</v>
      </c>
      <c r="I7920">
        <v>-2.5999999999999999E-2</v>
      </c>
      <c r="J7920" t="s">
        <v>78</v>
      </c>
      <c r="K7920">
        <v>44.72</v>
      </c>
      <c r="L7920">
        <v>3.1263647058823532</v>
      </c>
      <c r="M7920">
        <v>-0.2035816829168143</v>
      </c>
      <c r="N7920">
        <v>3.1265937500000001</v>
      </c>
      <c r="O7920">
        <v>-0.21089244485312339</v>
      </c>
      <c r="P7920">
        <v>2240000</v>
      </c>
      <c r="Q7920">
        <v>168590</v>
      </c>
      <c r="R7920">
        <v>13.29</v>
      </c>
      <c r="S7920">
        <v>34.932999999999993</v>
      </c>
      <c r="T7920">
        <v>7.6650000000000009</v>
      </c>
      <c r="U7920">
        <v>19.257999999999999</v>
      </c>
      <c r="V7920">
        <v>2.3144879799624438</v>
      </c>
      <c r="AC7920">
        <v>3.14</v>
      </c>
      <c r="AD7920">
        <v>3.12</v>
      </c>
      <c r="AH7920" s="85">
        <f>IF(AND(M7920&lt;Variables!$G$6,M7920&gt;Variables!$G$5),0,1)</f>
        <v>1</v>
      </c>
      <c r="AI7920" s="85">
        <f t="shared" si="665"/>
        <v>1</v>
      </c>
      <c r="AJ7920" s="85">
        <f>IF(I7920&gt;Variables!$G$7,0,1)</f>
        <v>1</v>
      </c>
      <c r="AK7920" s="85">
        <f>IF(F7920&gt;Variables!$G$8,0,1)</f>
        <v>0</v>
      </c>
      <c r="AL7920" s="85">
        <f>IF(G7920&gt;Variables!$G$9,0,1)</f>
        <v>1</v>
      </c>
      <c r="AM7920" s="85">
        <f>IF(AND(K7920&gt;Variables!$G$10,K7920&lt;Variables!$G$11),0,1)</f>
        <v>1</v>
      </c>
      <c r="AN7920" s="103">
        <f>IF(H7920&lt;Variables!$G$13,1,0)</f>
        <v>1</v>
      </c>
      <c r="AO7920" s="101">
        <f>IF(R7920&lt;Variables!$G$12,0,1)</f>
        <v>1</v>
      </c>
      <c r="AP7920" s="86">
        <f t="shared" si="666"/>
        <v>1</v>
      </c>
      <c r="AR7920">
        <v>0</v>
      </c>
      <c r="AS7920">
        <v>1</v>
      </c>
      <c r="AT7920">
        <v>0</v>
      </c>
      <c r="AU7920">
        <v>0</v>
      </c>
      <c r="BA7920">
        <v>0.45</v>
      </c>
    </row>
    <row r="7921" spans="3:53" ht="12.75" x14ac:dyDescent="0.2">
      <c r="C7921" t="s">
        <v>1153</v>
      </c>
      <c r="D7921" t="s">
        <v>892</v>
      </c>
      <c r="E7921">
        <v>86.9</v>
      </c>
      <c r="F7921">
        <v>28.86</v>
      </c>
      <c r="G7921">
        <v>24.85</v>
      </c>
      <c r="H7921">
        <v>2570</v>
      </c>
      <c r="I7921">
        <v>19.779</v>
      </c>
      <c r="J7921" t="s">
        <v>78</v>
      </c>
      <c r="K7921">
        <v>81.2</v>
      </c>
      <c r="L7921">
        <v>81.819540000000003</v>
      </c>
      <c r="M7921">
        <v>5.1460323536407042</v>
      </c>
      <c r="N7921">
        <v>80.032989999999998</v>
      </c>
      <c r="O7921">
        <v>7.4931725029890854</v>
      </c>
      <c r="P7921">
        <v>5050000</v>
      </c>
      <c r="Q7921">
        <v>1767000</v>
      </c>
      <c r="R7921">
        <v>2.86</v>
      </c>
      <c r="S7921">
        <v>34.932999999999993</v>
      </c>
      <c r="T7921">
        <v>7.6650000000000009</v>
      </c>
      <c r="U7921">
        <v>19.257999999999999</v>
      </c>
      <c r="V7921">
        <v>2.092748825961134</v>
      </c>
      <c r="AC7921">
        <v>86.92</v>
      </c>
      <c r="AD7921">
        <v>74.400000000000006</v>
      </c>
      <c r="AH7921" s="85">
        <f>IF(AND(M7921&lt;Variables!$G$6,M7921&gt;Variables!$G$5),0,1)</f>
        <v>1</v>
      </c>
      <c r="AI7921" s="85">
        <f t="shared" si="665"/>
        <v>0</v>
      </c>
      <c r="AJ7921" s="85">
        <f>IF(I7921&gt;Variables!$G$7,0,1)</f>
        <v>0</v>
      </c>
      <c r="AK7921" s="85">
        <f>IF(F7921&gt;Variables!$G$8,0,1)</f>
        <v>0</v>
      </c>
      <c r="AL7921" s="85">
        <f>IF(G7921&gt;Variables!$G$9,0,1)</f>
        <v>0</v>
      </c>
      <c r="AM7921" s="85">
        <f>IF(AND(K7921&gt;Variables!$G$10,K7921&lt;Variables!$G$11),0,1)</f>
        <v>1</v>
      </c>
      <c r="AN7921" s="103">
        <f>IF(H7921&lt;Variables!$G$13,1,0)</f>
        <v>0</v>
      </c>
      <c r="AO7921" s="101">
        <f>IF(R7921&lt;Variables!$G$12,0,1)</f>
        <v>1</v>
      </c>
      <c r="AP7921" s="86">
        <f t="shared" si="666"/>
        <v>1</v>
      </c>
      <c r="AR7921">
        <v>0</v>
      </c>
      <c r="AS7921">
        <v>0</v>
      </c>
      <c r="AT7921">
        <v>1</v>
      </c>
      <c r="AU7921">
        <v>0</v>
      </c>
      <c r="BA7921">
        <v>-2.25</v>
      </c>
    </row>
    <row r="7922" spans="3:53" ht="12.75" x14ac:dyDescent="0.2">
      <c r="C7922" t="s">
        <v>1153</v>
      </c>
      <c r="D7922" t="s">
        <v>1140</v>
      </c>
      <c r="E7922">
        <v>25</v>
      </c>
      <c r="F7922">
        <v>45.18</v>
      </c>
      <c r="G7922">
        <v>-27.41</v>
      </c>
      <c r="H7922">
        <v>-99999</v>
      </c>
      <c r="I7922">
        <v>-99999</v>
      </c>
      <c r="J7922" t="s">
        <v>78</v>
      </c>
      <c r="K7922">
        <v>-99999</v>
      </c>
      <c r="L7922">
        <v>24.923978947368418</v>
      </c>
      <c r="M7922">
        <v>-0.97889244684257171</v>
      </c>
      <c r="N7922">
        <v>24.833571428571432</v>
      </c>
      <c r="O7922">
        <v>-0.61840250812552089</v>
      </c>
      <c r="P7922">
        <v>1130000</v>
      </c>
      <c r="Q7922"/>
      <c r="R7922"/>
      <c r="S7922">
        <v>34.932999999999993</v>
      </c>
      <c r="T7922">
        <v>7.6650000000000009</v>
      </c>
      <c r="U7922">
        <v>19.257999999999999</v>
      </c>
      <c r="V7922">
        <v>-99999</v>
      </c>
      <c r="AC7922">
        <v>27.9</v>
      </c>
      <c r="AD7922">
        <v>24</v>
      </c>
      <c r="AH7922" s="85">
        <f>IF(AND(M7922&lt;Variables!$G$6,M7922&gt;Variables!$G$5),0,1)</f>
        <v>1</v>
      </c>
      <c r="AI7922" s="85">
        <f t="shared" si="665"/>
        <v>0</v>
      </c>
      <c r="AJ7922" s="85">
        <f>IF(I7922&gt;Variables!$G$7,0,1)</f>
        <v>1</v>
      </c>
      <c r="AK7922" s="85">
        <f>IF(F7922&gt;Variables!$G$8,0,1)</f>
        <v>0</v>
      </c>
      <c r="AL7922" s="85">
        <f>IF(G7922&gt;Variables!$G$9,0,1)</f>
        <v>1</v>
      </c>
      <c r="AM7922" s="85">
        <f>IF(AND(K7922&gt;Variables!$G$10,K7922&lt;Variables!$G$11),0,1)</f>
        <v>1</v>
      </c>
      <c r="AN7922" s="103">
        <f>IF(H7922&lt;Variables!$G$13,1,0)</f>
        <v>1</v>
      </c>
      <c r="AO7922" s="101">
        <f>IF(R7922&lt;Variables!$G$12,0,1)</f>
        <v>0</v>
      </c>
      <c r="AP7922" s="86">
        <f t="shared" si="666"/>
        <v>1</v>
      </c>
      <c r="AR7922">
        <v>0</v>
      </c>
      <c r="AS7922">
        <v>0</v>
      </c>
      <c r="AT7922">
        <v>1</v>
      </c>
      <c r="AU7922">
        <v>0</v>
      </c>
      <c r="BA7922">
        <v>-2.25</v>
      </c>
    </row>
    <row r="7923" spans="3:53" ht="12.75" x14ac:dyDescent="0.2">
      <c r="C7923" t="s">
        <v>1153</v>
      </c>
      <c r="D7923" t="s">
        <v>1108</v>
      </c>
      <c r="E7923">
        <v>93.53</v>
      </c>
      <c r="F7923">
        <v>7.64</v>
      </c>
      <c r="G7923">
        <v>5.12</v>
      </c>
      <c r="H7923">
        <v>6160</v>
      </c>
      <c r="I7923">
        <v>166.62100000000001</v>
      </c>
      <c r="J7923" t="s">
        <v>78</v>
      </c>
      <c r="K7923">
        <v>34.89</v>
      </c>
      <c r="L7923">
        <v>93.865710526315794</v>
      </c>
      <c r="M7923">
        <v>-0.28307517710773272</v>
      </c>
      <c r="N7923">
        <v>93.67130652173914</v>
      </c>
      <c r="O7923">
        <v>-7.6124188278079846E-2</v>
      </c>
      <c r="P7923">
        <v>750287</v>
      </c>
      <c r="Q7923">
        <v>1334000</v>
      </c>
      <c r="R7923">
        <v>0.56000000000000005</v>
      </c>
      <c r="S7923">
        <v>34.932999999999993</v>
      </c>
      <c r="T7923">
        <v>7.6650000000000009</v>
      </c>
      <c r="U7923">
        <v>19.257999999999999</v>
      </c>
      <c r="V7923">
        <v>2.20546761061023</v>
      </c>
      <c r="AC7923">
        <v>94.49</v>
      </c>
      <c r="AD7923">
        <v>93.14</v>
      </c>
      <c r="AH7923" s="85">
        <f>IF(AND(M7923&lt;Variables!$G$6,M7923&gt;Variables!$G$5),0,1)</f>
        <v>1</v>
      </c>
      <c r="AI7923" s="85">
        <f t="shared" si="665"/>
        <v>0</v>
      </c>
      <c r="AJ7923" s="85">
        <f>IF(I7923&gt;Variables!$G$7,0,1)</f>
        <v>0</v>
      </c>
      <c r="AK7923" s="85">
        <f>IF(F7923&gt;Variables!$G$8,0,1)</f>
        <v>1</v>
      </c>
      <c r="AL7923" s="85">
        <f>IF(G7923&gt;Variables!$G$9,0,1)</f>
        <v>1</v>
      </c>
      <c r="AM7923" s="85">
        <f>IF(AND(K7923&gt;Variables!$G$10,K7923&lt;Variables!$G$11),0,1)</f>
        <v>1</v>
      </c>
      <c r="AN7923" s="103">
        <f>IF(H7923&lt;Variables!$G$13,1,0)</f>
        <v>0</v>
      </c>
      <c r="AO7923" s="101">
        <f>IF(R7923&lt;Variables!$G$12,0,1)</f>
        <v>0</v>
      </c>
      <c r="AP7923" s="86">
        <f t="shared" si="666"/>
        <v>1</v>
      </c>
      <c r="AR7923">
        <v>0</v>
      </c>
      <c r="AS7923">
        <v>1</v>
      </c>
      <c r="AT7923">
        <v>0</v>
      </c>
      <c r="AU7923">
        <v>0</v>
      </c>
      <c r="BA7923">
        <v>0.69</v>
      </c>
    </row>
    <row r="7924" spans="3:53" ht="12.75" x14ac:dyDescent="0.2">
      <c r="C7924" t="s">
        <v>1153</v>
      </c>
      <c r="D7924" t="s">
        <v>1132</v>
      </c>
      <c r="E7924">
        <v>3.13</v>
      </c>
      <c r="F7924">
        <v>25.3</v>
      </c>
      <c r="G7924">
        <v>19.54</v>
      </c>
      <c r="H7924">
        <v>144.41999999999999</v>
      </c>
      <c r="I7924">
        <v>-79.727000000000004</v>
      </c>
      <c r="J7924" t="s">
        <v>78</v>
      </c>
      <c r="K7924">
        <v>46.97</v>
      </c>
      <c r="L7924">
        <v>3.1298050000000002</v>
      </c>
      <c r="M7924">
        <v>-0.31327830328087741</v>
      </c>
      <c r="N7924">
        <v>3.1704980000000011</v>
      </c>
      <c r="O7924">
        <v>-1.592746628447663</v>
      </c>
      <c r="P7924">
        <v>13600000</v>
      </c>
      <c r="Q7924">
        <v>1620000</v>
      </c>
      <c r="R7924">
        <v>8.4</v>
      </c>
      <c r="S7924">
        <v>34.932999999999993</v>
      </c>
      <c r="T7924">
        <v>7.6650000000000009</v>
      </c>
      <c r="U7924">
        <v>19.257999999999999</v>
      </c>
      <c r="V7924">
        <v>2.3410130502334812</v>
      </c>
      <c r="AC7924">
        <v>3.3</v>
      </c>
      <c r="AD7924">
        <v>2.82</v>
      </c>
      <c r="AH7924" s="85">
        <f>IF(AND(M7924&lt;Variables!$G$6,M7924&gt;Variables!$G$5),0,1)</f>
        <v>1</v>
      </c>
      <c r="AI7924" s="85">
        <f t="shared" si="665"/>
        <v>1</v>
      </c>
      <c r="AJ7924" s="85">
        <f>IF(I7924&gt;Variables!$G$7,0,1)</f>
        <v>1</v>
      </c>
      <c r="AK7924" s="85">
        <f>IF(F7924&gt;Variables!$G$8,0,1)</f>
        <v>0</v>
      </c>
      <c r="AL7924" s="85">
        <f>IF(G7924&gt;Variables!$G$9,0,1)</f>
        <v>0</v>
      </c>
      <c r="AM7924" s="85">
        <f>IF(AND(K7924&gt;Variables!$G$10,K7924&lt;Variables!$G$11),0,1)</f>
        <v>1</v>
      </c>
      <c r="AN7924" s="103">
        <f>IF(H7924&lt;Variables!$G$13,1,0)</f>
        <v>1</v>
      </c>
      <c r="AO7924" s="101">
        <f>IF(R7924&lt;Variables!$G$12,0,1)</f>
        <v>1</v>
      </c>
      <c r="AP7924" s="86">
        <f t="shared" si="666"/>
        <v>1</v>
      </c>
      <c r="AR7924">
        <v>0</v>
      </c>
      <c r="AS7924">
        <v>0</v>
      </c>
      <c r="AT7924">
        <v>1</v>
      </c>
      <c r="AU7924">
        <v>0</v>
      </c>
      <c r="BA7924">
        <v>-2.25</v>
      </c>
    </row>
    <row r="7925" spans="3:53" ht="12.75" x14ac:dyDescent="0.2">
      <c r="C7925" t="s">
        <v>1153</v>
      </c>
      <c r="D7925" t="s">
        <v>1109</v>
      </c>
      <c r="E7925">
        <v>25.23</v>
      </c>
      <c r="F7925">
        <v>7.55</v>
      </c>
      <c r="G7925">
        <v>0.8</v>
      </c>
      <c r="H7925">
        <v>-99999</v>
      </c>
      <c r="I7925">
        <v>7.1849999999999996</v>
      </c>
      <c r="J7925" t="s">
        <v>78</v>
      </c>
      <c r="K7925">
        <v>-99999</v>
      </c>
      <c r="L7925">
        <v>-99999</v>
      </c>
      <c r="M7925">
        <v>-99999</v>
      </c>
      <c r="N7925">
        <v>-99999</v>
      </c>
      <c r="O7925">
        <v>-99999</v>
      </c>
      <c r="P7925">
        <v>71640</v>
      </c>
      <c r="Q7925">
        <v>304</v>
      </c>
      <c r="R7925">
        <v>235.66</v>
      </c>
      <c r="S7925">
        <v>34.932999999999993</v>
      </c>
      <c r="T7925">
        <v>7.6650000000000009</v>
      </c>
      <c r="U7925">
        <v>19.257999999999999</v>
      </c>
      <c r="V7925">
        <v>-99999</v>
      </c>
      <c r="AC7925">
        <v>25.23</v>
      </c>
      <c r="AD7925">
        <v>25.23</v>
      </c>
      <c r="AH7925" s="85">
        <f>IF(AND(M7925&lt;Variables!$G$6,M7925&gt;Variables!$G$5),0,1)</f>
        <v>1</v>
      </c>
      <c r="AI7925" s="85">
        <f t="shared" si="665"/>
        <v>1</v>
      </c>
      <c r="AJ7925" s="85">
        <f>IF(I7925&gt;Variables!$G$7,0,1)</f>
        <v>0</v>
      </c>
      <c r="AK7925" s="85">
        <f>IF(F7925&gt;Variables!$G$8,0,1)</f>
        <v>1</v>
      </c>
      <c r="AL7925" s="85">
        <f>IF(G7925&gt;Variables!$G$9,0,1)</f>
        <v>1</v>
      </c>
      <c r="AM7925" s="85">
        <f>IF(AND(K7925&gt;Variables!$G$10,K7925&lt;Variables!$G$11),0,1)</f>
        <v>1</v>
      </c>
      <c r="AN7925" s="103">
        <f>IF(H7925&lt;Variables!$G$13,1,0)</f>
        <v>1</v>
      </c>
      <c r="AO7925" s="101">
        <f>IF(R7925&lt;Variables!$G$12,0,1)</f>
        <v>1</v>
      </c>
      <c r="AP7925" s="86">
        <f t="shared" si="666"/>
        <v>1</v>
      </c>
      <c r="AR7925">
        <v>0</v>
      </c>
      <c r="AS7925">
        <v>0</v>
      </c>
      <c r="AT7925">
        <v>0</v>
      </c>
      <c r="AU7925">
        <v>0</v>
      </c>
      <c r="BA7925">
        <v>0</v>
      </c>
    </row>
    <row r="7926" spans="3:53" ht="12.75" x14ac:dyDescent="0.2">
      <c r="C7926" t="s">
        <v>1153</v>
      </c>
      <c r="D7926" t="s">
        <v>1123</v>
      </c>
      <c r="E7926">
        <v>4.75</v>
      </c>
      <c r="F7926">
        <v>9.6999999999999993</v>
      </c>
      <c r="G7926">
        <v>-2.66</v>
      </c>
      <c r="H7926">
        <v>-99999</v>
      </c>
      <c r="I7926">
        <v>-2E-3</v>
      </c>
      <c r="J7926" t="s">
        <v>78</v>
      </c>
      <c r="K7926">
        <v>-99999</v>
      </c>
      <c r="L7926">
        <v>-99999</v>
      </c>
      <c r="M7926">
        <v>-99999</v>
      </c>
      <c r="N7926">
        <v>-99999</v>
      </c>
      <c r="O7926">
        <v>-99999</v>
      </c>
      <c r="P7926">
        <v>1612000</v>
      </c>
      <c r="Q7926">
        <v>429</v>
      </c>
      <c r="R7926">
        <v>3757.58</v>
      </c>
      <c r="S7926">
        <v>34.932999999999993</v>
      </c>
      <c r="T7926">
        <v>7.6650000000000009</v>
      </c>
      <c r="U7926">
        <v>19.257999999999999</v>
      </c>
      <c r="V7926">
        <v>-99999</v>
      </c>
      <c r="AC7926">
        <v>4.75</v>
      </c>
      <c r="AD7926">
        <v>4.5999999999999996</v>
      </c>
      <c r="AH7926" s="85">
        <f>IF(AND(M7926&lt;Variables!$G$6,M7926&gt;Variables!$G$5),0,1)</f>
        <v>1</v>
      </c>
      <c r="AI7926" s="85">
        <f t="shared" si="665"/>
        <v>1</v>
      </c>
      <c r="AJ7926" s="85">
        <f>IF(I7926&gt;Variables!$G$7,0,1)</f>
        <v>1</v>
      </c>
      <c r="AK7926" s="85">
        <f>IF(F7926&gt;Variables!$G$8,0,1)</f>
        <v>0</v>
      </c>
      <c r="AL7926" s="85">
        <f>IF(G7926&gt;Variables!$G$9,0,1)</f>
        <v>1</v>
      </c>
      <c r="AM7926" s="85">
        <f>IF(AND(K7926&gt;Variables!$G$10,K7926&lt;Variables!$G$11),0,1)</f>
        <v>1</v>
      </c>
      <c r="AN7926" s="103">
        <f>IF(H7926&lt;Variables!$G$13,1,0)</f>
        <v>1</v>
      </c>
      <c r="AO7926" s="101">
        <f>IF(R7926&lt;Variables!$G$12,0,1)</f>
        <v>1</v>
      </c>
      <c r="AP7926" s="86">
        <f t="shared" si="666"/>
        <v>1</v>
      </c>
      <c r="AR7926">
        <v>0</v>
      </c>
      <c r="AS7926">
        <v>0</v>
      </c>
      <c r="AT7926">
        <v>1</v>
      </c>
      <c r="AU7926">
        <v>0</v>
      </c>
      <c r="BA7926">
        <v>-2.25</v>
      </c>
    </row>
    <row r="7927" spans="3:53" ht="12.75" x14ac:dyDescent="0.2">
      <c r="C7927" t="s">
        <v>1153</v>
      </c>
      <c r="D7927" t="s">
        <v>488</v>
      </c>
      <c r="E7927">
        <v>25.4</v>
      </c>
      <c r="F7927">
        <v>7.3</v>
      </c>
      <c r="G7927">
        <v>1.44</v>
      </c>
      <c r="H7927">
        <v>4530</v>
      </c>
      <c r="I7927">
        <v>23.84</v>
      </c>
      <c r="J7927" t="s">
        <v>76</v>
      </c>
      <c r="K7927">
        <v>52.43</v>
      </c>
      <c r="L7927">
        <v>25.367842105263161</v>
      </c>
      <c r="M7927">
        <v>0.12676637848581099</v>
      </c>
      <c r="N7927">
        <v>25.362224489795921</v>
      </c>
      <c r="O7927">
        <v>0.14894399432225019</v>
      </c>
      <c r="P7927">
        <v>3400000</v>
      </c>
      <c r="Q7927">
        <v>375971</v>
      </c>
      <c r="R7927">
        <v>9.0399999999999991</v>
      </c>
      <c r="S7927">
        <v>34.932999999999993</v>
      </c>
      <c r="T7927">
        <v>7.6650000000000009</v>
      </c>
      <c r="U7927">
        <v>19.257999999999999</v>
      </c>
      <c r="V7927">
        <v>2.3879892479977758</v>
      </c>
      <c r="AC7927">
        <v>26.25</v>
      </c>
      <c r="AD7927">
        <v>24.68</v>
      </c>
      <c r="AH7927" s="85">
        <f>IF(AND(M7927&lt;Variables!$G$6,M7927&gt;Variables!$G$5),0,1)</f>
        <v>1</v>
      </c>
      <c r="AI7927" s="85">
        <f t="shared" si="665"/>
        <v>0</v>
      </c>
      <c r="AJ7927" s="85">
        <f>IF(I7927&gt;Variables!$G$7,0,1)</f>
        <v>0</v>
      </c>
      <c r="AK7927" s="85">
        <f>IF(F7927&gt;Variables!$G$8,0,1)</f>
        <v>1</v>
      </c>
      <c r="AL7927" s="85">
        <f>IF(G7927&gt;Variables!$G$9,0,1)</f>
        <v>1</v>
      </c>
      <c r="AM7927" s="85">
        <f>IF(AND(K7927&gt;Variables!$G$10,K7927&lt;Variables!$G$11),0,1)</f>
        <v>0</v>
      </c>
      <c r="AN7927" s="103">
        <f>IF(H7927&lt;Variables!$G$13,1,0)</f>
        <v>0</v>
      </c>
      <c r="AO7927" s="101">
        <f>IF(R7927&lt;Variables!$G$12,0,1)</f>
        <v>1</v>
      </c>
      <c r="AP7927" s="86">
        <f t="shared" si="666"/>
        <v>0</v>
      </c>
      <c r="AR7927">
        <v>0</v>
      </c>
      <c r="AS7927">
        <v>0</v>
      </c>
      <c r="AT7927">
        <v>1</v>
      </c>
      <c r="AU7927">
        <v>0</v>
      </c>
      <c r="BA7927">
        <v>-2.25</v>
      </c>
    </row>
    <row r="7928" spans="3:53" ht="12.75" x14ac:dyDescent="0.2">
      <c r="C7928" t="s">
        <v>1153</v>
      </c>
      <c r="D7928" t="s">
        <v>692</v>
      </c>
      <c r="E7928">
        <v>23.21</v>
      </c>
      <c r="F7928">
        <v>53.57</v>
      </c>
      <c r="G7928">
        <v>50.06</v>
      </c>
      <c r="H7928">
        <v>97.77</v>
      </c>
      <c r="I7928">
        <v>1321.6969999999999</v>
      </c>
      <c r="J7928" t="s">
        <v>78</v>
      </c>
      <c r="K7928">
        <v>70.150000000000006</v>
      </c>
      <c r="L7928">
        <v>22.305399999999999</v>
      </c>
      <c r="M7928">
        <v>6.5661230016049972</v>
      </c>
      <c r="N7928">
        <v>20.407274000000001</v>
      </c>
      <c r="O7928">
        <v>16.47807541565815</v>
      </c>
      <c r="P7928">
        <v>17310000</v>
      </c>
      <c r="Q7928">
        <v>8830000</v>
      </c>
      <c r="R7928">
        <v>1.96</v>
      </c>
      <c r="S7928">
        <v>34.932999999999993</v>
      </c>
      <c r="T7928">
        <v>7.6650000000000009</v>
      </c>
      <c r="U7928">
        <v>19.257999999999999</v>
      </c>
      <c r="V7928">
        <v>2.02293109290127</v>
      </c>
      <c r="AC7928">
        <v>23.89</v>
      </c>
      <c r="AD7928">
        <v>19.049299999999999</v>
      </c>
      <c r="AH7928" s="85">
        <f>IF(AND(M7928&lt;Variables!$G$6,M7928&gt;Variables!$G$5),0,1)</f>
        <v>1</v>
      </c>
      <c r="AI7928" s="85">
        <f t="shared" si="665"/>
        <v>0</v>
      </c>
      <c r="AJ7928" s="85">
        <f>IF(I7928&gt;Variables!$G$7,0,1)</f>
        <v>0</v>
      </c>
      <c r="AK7928" s="85">
        <f>IF(F7928&gt;Variables!$G$8,0,1)</f>
        <v>0</v>
      </c>
      <c r="AL7928" s="85">
        <f>IF(G7928&gt;Variables!$G$9,0,1)</f>
        <v>0</v>
      </c>
      <c r="AM7928" s="85">
        <f>IF(AND(K7928&gt;Variables!$G$10,K7928&lt;Variables!$G$11),0,1)</f>
        <v>0</v>
      </c>
      <c r="AN7928" s="103">
        <f>IF(H7928&lt;Variables!$G$13,1,0)</f>
        <v>1</v>
      </c>
      <c r="AO7928" s="101">
        <f>IF(R7928&lt;Variables!$G$12,0,1)</f>
        <v>0</v>
      </c>
      <c r="AP7928" s="86">
        <f t="shared" si="666"/>
        <v>1</v>
      </c>
      <c r="AR7928">
        <v>1</v>
      </c>
      <c r="AS7928">
        <v>0</v>
      </c>
      <c r="AT7928">
        <v>0</v>
      </c>
      <c r="AU7928">
        <v>0</v>
      </c>
      <c r="BA7928">
        <v>2</v>
      </c>
    </row>
    <row r="7929" spans="3:53" ht="12.75" x14ac:dyDescent="0.2">
      <c r="C7929" t="s">
        <v>1153</v>
      </c>
      <c r="D7929" t="s">
        <v>875</v>
      </c>
      <c r="E7929">
        <v>1.25</v>
      </c>
      <c r="F7929">
        <v>21.9</v>
      </c>
      <c r="G7929">
        <v>11.39</v>
      </c>
      <c r="H7929">
        <v>109.98</v>
      </c>
      <c r="I7929">
        <v>-85.010999999999996</v>
      </c>
      <c r="J7929" t="s">
        <v>78</v>
      </c>
      <c r="K7929">
        <v>36.07</v>
      </c>
      <c r="L7929">
        <v>1.3032550000000001</v>
      </c>
      <c r="M7929">
        <v>-2.559360984611609</v>
      </c>
      <c r="N7929">
        <v>1.315814</v>
      </c>
      <c r="O7929">
        <v>-3.4893989576034312</v>
      </c>
      <c r="P7929">
        <v>56680000</v>
      </c>
      <c r="Q7929">
        <v>16810000</v>
      </c>
      <c r="R7929">
        <v>3.37</v>
      </c>
      <c r="S7929">
        <v>34.932999999999993</v>
      </c>
      <c r="T7929">
        <v>7.6650000000000009</v>
      </c>
      <c r="U7929">
        <v>19.257999999999999</v>
      </c>
      <c r="V7929">
        <v>2.1862659026867339</v>
      </c>
      <c r="AC7929">
        <v>1.33</v>
      </c>
      <c r="AD7929">
        <v>1.22</v>
      </c>
      <c r="AH7929" s="85">
        <f>IF(AND(M7929&lt;Variables!$G$6,M7929&gt;Variables!$G$5),0,1)</f>
        <v>0</v>
      </c>
      <c r="AI7929" s="85">
        <f t="shared" si="665"/>
        <v>1</v>
      </c>
      <c r="AJ7929" s="85">
        <f>IF(I7929&gt;Variables!$G$7,0,1)</f>
        <v>1</v>
      </c>
      <c r="AK7929" s="85">
        <f>IF(F7929&gt;Variables!$G$8,0,1)</f>
        <v>0</v>
      </c>
      <c r="AL7929" s="85">
        <f>IF(G7929&gt;Variables!$G$9,0,1)</f>
        <v>1</v>
      </c>
      <c r="AM7929" s="85">
        <f>IF(AND(K7929&gt;Variables!$G$10,K7929&lt;Variables!$G$11),0,1)</f>
        <v>1</v>
      </c>
      <c r="AN7929" s="103">
        <f>IF(H7929&lt;Variables!$G$13,1,0)</f>
        <v>1</v>
      </c>
      <c r="AO7929" s="101">
        <f>IF(R7929&lt;Variables!$G$12,0,1)</f>
        <v>1</v>
      </c>
      <c r="AP7929" s="86">
        <f t="shared" si="666"/>
        <v>1</v>
      </c>
      <c r="AR7929">
        <v>1</v>
      </c>
      <c r="AS7929">
        <v>0</v>
      </c>
      <c r="AT7929">
        <v>0</v>
      </c>
      <c r="AU7929">
        <v>0</v>
      </c>
      <c r="BA7929">
        <v>2</v>
      </c>
    </row>
    <row r="7930" spans="3:53" ht="12.75" x14ac:dyDescent="0.2">
      <c r="C7930" t="s">
        <v>1153</v>
      </c>
      <c r="D7930" t="s">
        <v>1106</v>
      </c>
      <c r="E7930">
        <v>4.07</v>
      </c>
      <c r="F7930">
        <v>28.66</v>
      </c>
      <c r="G7930">
        <v>7.63</v>
      </c>
      <c r="H7930">
        <v>219.72</v>
      </c>
      <c r="I7930">
        <v>-11.548999999999999</v>
      </c>
      <c r="J7930" t="s">
        <v>78</v>
      </c>
      <c r="K7930">
        <v>34.26</v>
      </c>
      <c r="L7930">
        <v>4.3443199999999997</v>
      </c>
      <c r="M7930">
        <v>-5.8540807307012352</v>
      </c>
      <c r="N7930">
        <v>4.3761979999999996</v>
      </c>
      <c r="O7930">
        <v>-6.5398777660425731</v>
      </c>
      <c r="P7930">
        <v>20570000</v>
      </c>
      <c r="Q7930">
        <v>638420</v>
      </c>
      <c r="R7930">
        <v>32.22</v>
      </c>
      <c r="S7930">
        <v>34.932999999999993</v>
      </c>
      <c r="T7930">
        <v>7.6650000000000009</v>
      </c>
      <c r="U7930">
        <v>19.257999999999999</v>
      </c>
      <c r="V7930">
        <v>2.0900300487330581</v>
      </c>
      <c r="AC7930">
        <v>4.13</v>
      </c>
      <c r="AD7930">
        <v>3.38</v>
      </c>
      <c r="AH7930" s="85">
        <f>IF(AND(M7930&lt;Variables!$G$6,M7930&gt;Variables!$G$5),0,1)</f>
        <v>1</v>
      </c>
      <c r="AI7930" s="85">
        <f t="shared" si="665"/>
        <v>1</v>
      </c>
      <c r="AJ7930" s="85">
        <f>IF(I7930&gt;Variables!$G$7,0,1)</f>
        <v>1</v>
      </c>
      <c r="AK7930" s="85">
        <f>IF(F7930&gt;Variables!$G$8,0,1)</f>
        <v>0</v>
      </c>
      <c r="AL7930" s="85">
        <f>IF(G7930&gt;Variables!$G$9,0,1)</f>
        <v>1</v>
      </c>
      <c r="AM7930" s="85">
        <f>IF(AND(K7930&gt;Variables!$G$10,K7930&lt;Variables!$G$11),0,1)</f>
        <v>1</v>
      </c>
      <c r="AN7930" s="103">
        <f>IF(H7930&lt;Variables!$G$13,1,0)</f>
        <v>1</v>
      </c>
      <c r="AO7930" s="101">
        <f>IF(R7930&lt;Variables!$G$12,0,1)</f>
        <v>1</v>
      </c>
      <c r="AP7930" s="86">
        <f t="shared" si="666"/>
        <v>1</v>
      </c>
      <c r="AR7930">
        <v>0</v>
      </c>
      <c r="AS7930">
        <v>0</v>
      </c>
      <c r="AT7930">
        <v>1</v>
      </c>
      <c r="AU7930">
        <v>0</v>
      </c>
      <c r="BA7930">
        <v>-2.25</v>
      </c>
    </row>
    <row r="7931" spans="3:53" ht="12.75" x14ac:dyDescent="0.2">
      <c r="C7931" t="s">
        <v>1153</v>
      </c>
      <c r="D7931" t="s">
        <v>934</v>
      </c>
      <c r="E7931">
        <v>48.97</v>
      </c>
      <c r="F7931">
        <v>8.5299999999999994</v>
      </c>
      <c r="G7931">
        <v>8.1199999999999992</v>
      </c>
      <c r="H7931">
        <v>9240</v>
      </c>
      <c r="I7931">
        <v>16.417000000000002</v>
      </c>
      <c r="J7931" t="s">
        <v>78</v>
      </c>
      <c r="K7931">
        <v>55.13</v>
      </c>
      <c r="L7931">
        <v>48.883670000000002</v>
      </c>
      <c r="M7931">
        <v>-7.5076196202118594E-3</v>
      </c>
      <c r="N7931">
        <v>48.695425999999998</v>
      </c>
      <c r="O7931">
        <v>0.3790376533516675</v>
      </c>
      <c r="P7931">
        <v>362191</v>
      </c>
      <c r="Q7931">
        <v>1745000</v>
      </c>
      <c r="R7931">
        <v>0.21</v>
      </c>
      <c r="S7931">
        <v>34.932999999999993</v>
      </c>
      <c r="T7931">
        <v>7.6650000000000009</v>
      </c>
      <c r="U7931">
        <v>19.257999999999999</v>
      </c>
      <c r="V7931">
        <v>2.420453226798152</v>
      </c>
      <c r="AC7931">
        <v>50</v>
      </c>
      <c r="AD7931">
        <v>48.4</v>
      </c>
      <c r="AH7931" s="85">
        <f>IF(AND(M7931&lt;Variables!$G$6,M7931&gt;Variables!$G$5),0,1)</f>
        <v>1</v>
      </c>
      <c r="AI7931" s="85">
        <f t="shared" si="665"/>
        <v>0</v>
      </c>
      <c r="AJ7931" s="85">
        <f>IF(I7931&gt;Variables!$G$7,0,1)</f>
        <v>0</v>
      </c>
      <c r="AK7931" s="85">
        <f>IF(F7931&gt;Variables!$G$8,0,1)</f>
        <v>1</v>
      </c>
      <c r="AL7931" s="85">
        <f>IF(G7931&gt;Variables!$G$9,0,1)</f>
        <v>1</v>
      </c>
      <c r="AM7931" s="85">
        <f>IF(AND(K7931&gt;Variables!$G$10,K7931&lt;Variables!$G$11),0,1)</f>
        <v>0</v>
      </c>
      <c r="AN7931" s="103">
        <f>IF(H7931&lt;Variables!$G$13,1,0)</f>
        <v>0</v>
      </c>
      <c r="AO7931" s="101">
        <f>IF(R7931&lt;Variables!$G$12,0,1)</f>
        <v>0</v>
      </c>
      <c r="AP7931" s="86">
        <f t="shared" si="666"/>
        <v>1</v>
      </c>
      <c r="AR7931">
        <v>0</v>
      </c>
      <c r="AS7931">
        <v>1</v>
      </c>
      <c r="AT7931">
        <v>0</v>
      </c>
      <c r="AU7931">
        <v>0</v>
      </c>
      <c r="BA7931">
        <v>0.79</v>
      </c>
    </row>
    <row r="7932" spans="3:53" ht="12.75" x14ac:dyDescent="0.2">
      <c r="C7932" t="s">
        <v>1153</v>
      </c>
      <c r="D7932" t="s">
        <v>255</v>
      </c>
      <c r="E7932">
        <v>9</v>
      </c>
      <c r="F7932">
        <v>25.24</v>
      </c>
      <c r="G7932">
        <v>19.46</v>
      </c>
      <c r="H7932">
        <v>902.13</v>
      </c>
      <c r="I7932">
        <v>18.602</v>
      </c>
      <c r="J7932" t="s">
        <v>78</v>
      </c>
      <c r="K7932">
        <v>45.31</v>
      </c>
      <c r="L7932">
        <v>9.0898899999999987</v>
      </c>
      <c r="M7932">
        <v>-1.043907021977158</v>
      </c>
      <c r="N7932">
        <v>8.9808179999999993</v>
      </c>
      <c r="O7932">
        <v>0.15791434588697731</v>
      </c>
      <c r="P7932">
        <v>78670000</v>
      </c>
      <c r="Q7932">
        <v>6960000</v>
      </c>
      <c r="R7932">
        <v>11.3</v>
      </c>
      <c r="S7932">
        <v>34.932999999999993</v>
      </c>
      <c r="T7932">
        <v>7.6650000000000009</v>
      </c>
      <c r="U7932">
        <v>19.257999999999999</v>
      </c>
      <c r="V7932">
        <v>2.3314137542526918</v>
      </c>
      <c r="AC7932">
        <v>9.09</v>
      </c>
      <c r="AD7932">
        <v>8.33</v>
      </c>
      <c r="AH7932" s="85">
        <f>IF(AND(M7932&lt;Variables!$G$6,M7932&gt;Variables!$G$5),0,1)</f>
        <v>1</v>
      </c>
      <c r="AI7932" s="85">
        <f t="shared" si="665"/>
        <v>0</v>
      </c>
      <c r="AJ7932" s="85">
        <f>IF(I7932&gt;Variables!$G$7,0,1)</f>
        <v>0</v>
      </c>
      <c r="AK7932" s="85">
        <f>IF(F7932&gt;Variables!$G$8,0,1)</f>
        <v>0</v>
      </c>
      <c r="AL7932" s="85">
        <f>IF(G7932&gt;Variables!$G$9,0,1)</f>
        <v>0</v>
      </c>
      <c r="AM7932" s="85">
        <f>IF(AND(K7932&gt;Variables!$G$10,K7932&lt;Variables!$G$11),0,1)</f>
        <v>1</v>
      </c>
      <c r="AN7932" s="103">
        <f>IF(H7932&lt;Variables!$G$13,1,0)</f>
        <v>1</v>
      </c>
      <c r="AO7932" s="101">
        <f>IF(R7932&lt;Variables!$G$12,0,1)</f>
        <v>1</v>
      </c>
      <c r="AP7932" s="86">
        <f t="shared" si="666"/>
        <v>1</v>
      </c>
      <c r="AR7932">
        <v>0</v>
      </c>
      <c r="AS7932">
        <v>0</v>
      </c>
      <c r="AT7932">
        <v>1</v>
      </c>
      <c r="AU7932">
        <v>0</v>
      </c>
      <c r="BA7932">
        <v>-2.25</v>
      </c>
    </row>
    <row r="7933" spans="3:53" ht="12.75" x14ac:dyDescent="0.2">
      <c r="C7933" t="s">
        <v>1153</v>
      </c>
      <c r="D7933" t="s">
        <v>117</v>
      </c>
      <c r="E7933">
        <v>30</v>
      </c>
      <c r="F7933">
        <v>7.76</v>
      </c>
      <c r="G7933">
        <v>6.29</v>
      </c>
      <c r="H7933">
        <v>3970</v>
      </c>
      <c r="I7933">
        <v>-0.29299999999999998</v>
      </c>
      <c r="J7933" t="s">
        <v>78</v>
      </c>
      <c r="K7933">
        <v>52.06</v>
      </c>
      <c r="L7933">
        <v>30.025054999999998</v>
      </c>
      <c r="M7933">
        <v>-0.10009973337268099</v>
      </c>
      <c r="N7933">
        <v>29.966092</v>
      </c>
      <c r="O7933">
        <v>9.6469035735461492E-2</v>
      </c>
      <c r="P7933">
        <v>7793000</v>
      </c>
      <c r="Q7933">
        <v>15376000</v>
      </c>
      <c r="R7933">
        <v>0.51</v>
      </c>
      <c r="S7933">
        <v>34.932999999999993</v>
      </c>
      <c r="T7933">
        <v>7.6650000000000009</v>
      </c>
      <c r="U7933">
        <v>19.257999999999999</v>
      </c>
      <c r="V7933">
        <v>2.3915397144094488</v>
      </c>
      <c r="AC7933">
        <v>30.05</v>
      </c>
      <c r="AD7933">
        <v>29.27</v>
      </c>
      <c r="AH7933" s="85">
        <f>IF(AND(M7933&lt;Variables!$G$6,M7933&gt;Variables!$G$5),0,1)</f>
        <v>1</v>
      </c>
      <c r="AI7933" s="85">
        <f t="shared" si="665"/>
        <v>0</v>
      </c>
      <c r="AJ7933" s="85">
        <f>IF(I7933&gt;Variables!$G$7,0,1)</f>
        <v>1</v>
      </c>
      <c r="AK7933" s="85">
        <f>IF(F7933&gt;Variables!$G$8,0,1)</f>
        <v>1</v>
      </c>
      <c r="AL7933" s="85">
        <f>IF(G7933&gt;Variables!$G$9,0,1)</f>
        <v>1</v>
      </c>
      <c r="AM7933" s="85">
        <f>IF(AND(K7933&gt;Variables!$G$10,K7933&lt;Variables!$G$11),0,1)</f>
        <v>0</v>
      </c>
      <c r="AN7933" s="103">
        <f>IF(H7933&lt;Variables!$G$13,1,0)</f>
        <v>0</v>
      </c>
      <c r="AO7933" s="101">
        <f>IF(R7933&lt;Variables!$G$12,0,1)</f>
        <v>0</v>
      </c>
      <c r="AP7933" s="86">
        <f t="shared" si="666"/>
        <v>1</v>
      </c>
      <c r="AR7933">
        <v>0</v>
      </c>
      <c r="AS7933">
        <v>0</v>
      </c>
      <c r="AT7933">
        <v>1</v>
      </c>
      <c r="AU7933">
        <v>0</v>
      </c>
      <c r="BA7933">
        <v>-1.81</v>
      </c>
    </row>
    <row r="7934" spans="3:53" ht="12.75" x14ac:dyDescent="0.2">
      <c r="C7934" t="s">
        <v>1154</v>
      </c>
      <c r="D7934" t="s">
        <v>697</v>
      </c>
      <c r="E7934">
        <v>5.3</v>
      </c>
      <c r="F7934">
        <v>12.92</v>
      </c>
      <c r="G7934">
        <v>8.33</v>
      </c>
      <c r="H7934">
        <v>-99999</v>
      </c>
      <c r="I7934">
        <v>9.9000000000000005E-2</v>
      </c>
      <c r="J7934" t="s">
        <v>78</v>
      </c>
      <c r="K7934">
        <v>49.52</v>
      </c>
      <c r="L7934">
        <v>5.2959500000000004</v>
      </c>
      <c r="M7934">
        <v>-1.811761817992998</v>
      </c>
      <c r="N7934">
        <v>5.2625000000000002</v>
      </c>
      <c r="O7934">
        <v>-1.1876484560570071</v>
      </c>
      <c r="P7934">
        <v>79566</v>
      </c>
      <c r="Q7934">
        <v>85380</v>
      </c>
      <c r="R7934">
        <v>0.93</v>
      </c>
      <c r="S7934">
        <v>35.442999999999998</v>
      </c>
      <c r="T7934">
        <v>8.1039999999999992</v>
      </c>
      <c r="U7934">
        <v>20.164400000000001</v>
      </c>
      <c r="V7934">
        <v>2.4066214705652431</v>
      </c>
      <c r="AC7934">
        <v>5.31</v>
      </c>
      <c r="AD7934">
        <v>4.9400000000000004</v>
      </c>
      <c r="AH7934" s="85">
        <f>IF(AND(M7934&lt;Variables!$G$6,M7934&gt;Variables!$G$5),0,1)</f>
        <v>1</v>
      </c>
      <c r="AI7934" s="85">
        <f t="shared" si="665"/>
        <v>0</v>
      </c>
      <c r="AJ7934" s="85">
        <f>IF(I7934&gt;Variables!$G$7,0,1)</f>
        <v>0</v>
      </c>
      <c r="AK7934" s="85">
        <f>IF(F7934&gt;Variables!$G$8,0,1)</f>
        <v>0</v>
      </c>
      <c r="AL7934" s="85">
        <f>IF(G7934&gt;Variables!$G$9,0,1)</f>
        <v>1</v>
      </c>
      <c r="AM7934" s="85">
        <f>IF(AND(K7934&gt;Variables!$G$10,K7934&lt;Variables!$G$11),0,1)</f>
        <v>1</v>
      </c>
      <c r="AN7934" s="103">
        <f>IF(H7934&lt;Variables!$G$13,1,0)</f>
        <v>1</v>
      </c>
      <c r="AO7934" s="101">
        <f>IF(R7934&lt;Variables!$G$12,0,1)</f>
        <v>0</v>
      </c>
      <c r="AP7934" s="86">
        <f t="shared" si="666"/>
        <v>1</v>
      </c>
      <c r="AR7934">
        <v>0</v>
      </c>
      <c r="AS7934">
        <v>0</v>
      </c>
      <c r="AT7934">
        <v>1</v>
      </c>
      <c r="AU7934">
        <v>0</v>
      </c>
      <c r="BA7934">
        <v>-2.25</v>
      </c>
    </row>
    <row r="7935" spans="3:53" ht="12.75" x14ac:dyDescent="0.2">
      <c r="C7935" t="s">
        <v>1154</v>
      </c>
      <c r="D7935" t="s">
        <v>892</v>
      </c>
      <c r="E7935">
        <v>83.4</v>
      </c>
      <c r="F7935">
        <v>27.79</v>
      </c>
      <c r="G7935">
        <v>23.01</v>
      </c>
      <c r="H7935">
        <v>2570</v>
      </c>
      <c r="I7935">
        <v>19.513999999999999</v>
      </c>
      <c r="J7935" t="s">
        <v>78</v>
      </c>
      <c r="K7935">
        <v>63.3</v>
      </c>
      <c r="L7935">
        <v>83.210989999999995</v>
      </c>
      <c r="M7935">
        <v>1.867553793074695</v>
      </c>
      <c r="N7935">
        <v>80.797657999999998</v>
      </c>
      <c r="O7935">
        <v>4.9102190561018517</v>
      </c>
      <c r="P7935">
        <v>5460000</v>
      </c>
      <c r="Q7935">
        <v>1767000</v>
      </c>
      <c r="R7935">
        <v>3.09</v>
      </c>
      <c r="S7935">
        <v>35.442999999999998</v>
      </c>
      <c r="T7935">
        <v>8.1039999999999992</v>
      </c>
      <c r="U7935">
        <v>20.164400000000001</v>
      </c>
      <c r="V7935">
        <v>2.3844981131665421</v>
      </c>
      <c r="AC7935">
        <v>85.79</v>
      </c>
      <c r="AD7935">
        <v>74.400000000000006</v>
      </c>
      <c r="AH7935" s="85">
        <f>IF(AND(M7935&lt;Variables!$G$6,M7935&gt;Variables!$G$5),0,1)</f>
        <v>1</v>
      </c>
      <c r="AI7935" s="85">
        <f t="shared" si="665"/>
        <v>0</v>
      </c>
      <c r="AJ7935" s="85">
        <f>IF(I7935&gt;Variables!$G$7,0,1)</f>
        <v>0</v>
      </c>
      <c r="AK7935" s="85">
        <f>IF(F7935&gt;Variables!$G$8,0,1)</f>
        <v>0</v>
      </c>
      <c r="AL7935" s="85">
        <f>IF(G7935&gt;Variables!$G$9,0,1)</f>
        <v>0</v>
      </c>
      <c r="AM7935" s="85">
        <f>IF(AND(K7935&gt;Variables!$G$10,K7935&lt;Variables!$G$11),0,1)</f>
        <v>0</v>
      </c>
      <c r="AN7935" s="103">
        <f>IF(H7935&lt;Variables!$G$13,1,0)</f>
        <v>0</v>
      </c>
      <c r="AO7935" s="101">
        <f>IF(R7935&lt;Variables!$G$12,0,1)</f>
        <v>1</v>
      </c>
      <c r="AP7935" s="86">
        <f t="shared" si="666"/>
        <v>1</v>
      </c>
      <c r="AR7935">
        <v>1</v>
      </c>
      <c r="AS7935">
        <v>0</v>
      </c>
      <c r="AT7935">
        <v>0</v>
      </c>
      <c r="AU7935">
        <v>0</v>
      </c>
      <c r="BA7935">
        <v>2</v>
      </c>
    </row>
    <row r="7936" spans="3:53" ht="12.75" x14ac:dyDescent="0.2">
      <c r="C7936" t="s">
        <v>1154</v>
      </c>
      <c r="D7936" t="s">
        <v>934</v>
      </c>
      <c r="E7936">
        <v>48.69</v>
      </c>
      <c r="F7936">
        <v>8.35</v>
      </c>
      <c r="G7936">
        <v>7.81</v>
      </c>
      <c r="H7936">
        <v>9240</v>
      </c>
      <c r="I7936">
        <v>16.302</v>
      </c>
      <c r="J7936" t="s">
        <v>78</v>
      </c>
      <c r="K7936">
        <v>44.94</v>
      </c>
      <c r="L7936">
        <v>48.897170000000003</v>
      </c>
      <c r="M7936">
        <v>-0.32142964511034222</v>
      </c>
      <c r="N7936">
        <v>48.73921399999999</v>
      </c>
      <c r="O7936">
        <v>1.6126644964199999E-3</v>
      </c>
      <c r="P7936">
        <v>372599</v>
      </c>
      <c r="Q7936">
        <v>1745000</v>
      </c>
      <c r="R7936">
        <v>0.21</v>
      </c>
      <c r="S7936">
        <v>35.442999999999998</v>
      </c>
      <c r="T7936">
        <v>8.1039999999999992</v>
      </c>
      <c r="U7936">
        <v>20.164400000000001</v>
      </c>
      <c r="V7936">
        <v>2.3182384293685709</v>
      </c>
      <c r="AC7936">
        <v>50</v>
      </c>
      <c r="AD7936">
        <v>48.4</v>
      </c>
      <c r="AH7936" s="85">
        <f>IF(AND(M7936&lt;Variables!$G$6,M7936&gt;Variables!$G$5),0,1)</f>
        <v>1</v>
      </c>
      <c r="AI7936" s="85">
        <f t="shared" si="665"/>
        <v>0</v>
      </c>
      <c r="AJ7936" s="85">
        <f>IF(I7936&gt;Variables!$G$7,0,1)</f>
        <v>0</v>
      </c>
      <c r="AK7936" s="85">
        <f>IF(F7936&gt;Variables!$G$8,0,1)</f>
        <v>1</v>
      </c>
      <c r="AL7936" s="85">
        <f>IF(G7936&gt;Variables!$G$9,0,1)</f>
        <v>1</v>
      </c>
      <c r="AM7936" s="85">
        <f>IF(AND(K7936&gt;Variables!$G$10,K7936&lt;Variables!$G$11),0,1)</f>
        <v>1</v>
      </c>
      <c r="AN7936" s="103">
        <f>IF(H7936&lt;Variables!$G$13,1,0)</f>
        <v>0</v>
      </c>
      <c r="AO7936" s="101">
        <f>IF(R7936&lt;Variables!$G$12,0,1)</f>
        <v>0</v>
      </c>
      <c r="AP7936" s="86">
        <f t="shared" si="666"/>
        <v>1</v>
      </c>
      <c r="AR7936">
        <v>1</v>
      </c>
      <c r="AS7936">
        <v>0</v>
      </c>
      <c r="AT7936">
        <v>0</v>
      </c>
      <c r="AU7936">
        <v>0</v>
      </c>
      <c r="BA7936">
        <v>1.25</v>
      </c>
    </row>
    <row r="7937" spans="3:53" ht="12.75" x14ac:dyDescent="0.2">
      <c r="C7937" t="s">
        <v>1154</v>
      </c>
      <c r="D7937" t="s">
        <v>624</v>
      </c>
      <c r="E7937">
        <v>0.02</v>
      </c>
      <c r="F7937">
        <v>19.25</v>
      </c>
      <c r="G7937">
        <v>30.84</v>
      </c>
      <c r="H7937">
        <v>-99999</v>
      </c>
      <c r="I7937">
        <v>-61.969000000000001</v>
      </c>
      <c r="J7937" t="s">
        <v>78</v>
      </c>
      <c r="K7937">
        <v>63.59</v>
      </c>
      <c r="L7937">
        <v>2.0080000000000001E-2</v>
      </c>
      <c r="M7937">
        <v>4.5816733067729123</v>
      </c>
      <c r="N7937">
        <v>1.9477499999999998E-2</v>
      </c>
      <c r="O7937">
        <v>7.8167115902964932</v>
      </c>
      <c r="P7937">
        <v>10695000</v>
      </c>
      <c r="Q7937">
        <v>8096999.9999999991</v>
      </c>
      <c r="R7937">
        <v>1.32</v>
      </c>
      <c r="S7937">
        <v>35.442999999999998</v>
      </c>
      <c r="T7937">
        <v>8.1039999999999992</v>
      </c>
      <c r="U7937">
        <v>20.164400000000001</v>
      </c>
      <c r="V7937">
        <v>2.2088477466135452</v>
      </c>
      <c r="AC7937">
        <v>2.8000000000000001E-2</v>
      </c>
      <c r="AD7937">
        <v>2.0799999999999999E-2</v>
      </c>
      <c r="AH7937" s="85">
        <f>IF(AND(M7937&lt;Variables!$G$6,M7937&gt;Variables!$G$5),0,1)</f>
        <v>1</v>
      </c>
      <c r="AI7937" s="85">
        <f t="shared" si="665"/>
        <v>0</v>
      </c>
      <c r="AJ7937" s="85">
        <f>IF(I7937&gt;Variables!$G$7,0,1)</f>
        <v>1</v>
      </c>
      <c r="AK7937" s="85">
        <f>IF(F7937&gt;Variables!$G$8,0,1)</f>
        <v>0</v>
      </c>
      <c r="AL7937" s="85">
        <f>IF(G7937&gt;Variables!$G$9,0,1)</f>
        <v>0</v>
      </c>
      <c r="AM7937" s="85">
        <f>IF(AND(K7937&gt;Variables!$G$10,K7937&lt;Variables!$G$11),0,1)</f>
        <v>0</v>
      </c>
      <c r="AN7937" s="103">
        <f>IF(H7937&lt;Variables!$G$13,1,0)</f>
        <v>1</v>
      </c>
      <c r="AO7937" s="101">
        <f>IF(R7937&lt;Variables!$G$12,0,1)</f>
        <v>0</v>
      </c>
      <c r="AP7937" s="86">
        <f t="shared" si="666"/>
        <v>1</v>
      </c>
      <c r="AR7937">
        <v>0</v>
      </c>
      <c r="AS7937">
        <v>0</v>
      </c>
      <c r="AT7937">
        <v>1</v>
      </c>
      <c r="AU7937">
        <v>0</v>
      </c>
      <c r="BA7937">
        <v>-2.25</v>
      </c>
    </row>
    <row r="7938" spans="3:53" ht="12.75" x14ac:dyDescent="0.2">
      <c r="C7938" t="s">
        <v>1154</v>
      </c>
      <c r="D7938" t="s">
        <v>1104</v>
      </c>
      <c r="E7938">
        <v>14.88</v>
      </c>
      <c r="F7938">
        <v>64.709999999999994</v>
      </c>
      <c r="G7938">
        <v>3.24</v>
      </c>
      <c r="H7938">
        <v>137.5</v>
      </c>
      <c r="I7938">
        <v>-60.924999999999997</v>
      </c>
      <c r="J7938" t="s">
        <v>78</v>
      </c>
      <c r="K7938">
        <v>34.299999999999997</v>
      </c>
      <c r="L7938">
        <v>15.222614999999999</v>
      </c>
      <c r="M7938">
        <v>-2.613972697857756</v>
      </c>
      <c r="N7938">
        <v>15.381907999999999</v>
      </c>
      <c r="O7938">
        <v>-3.6224894856996892</v>
      </c>
      <c r="P7938">
        <v>107319000</v>
      </c>
      <c r="Q7938">
        <v>644601</v>
      </c>
      <c r="R7938">
        <v>166.49</v>
      </c>
      <c r="S7938">
        <v>35.442999999999998</v>
      </c>
      <c r="T7938">
        <v>8.1039999999999992</v>
      </c>
      <c r="U7938">
        <v>20.164400000000001</v>
      </c>
      <c r="V7938">
        <v>2.153789585667115</v>
      </c>
      <c r="AC7938">
        <v>15.85</v>
      </c>
      <c r="AD7938">
        <v>13.6</v>
      </c>
      <c r="AH7938" s="85">
        <f>IF(AND(M7938&lt;Variables!$G$6,M7938&gt;Variables!$G$5),0,1)</f>
        <v>0</v>
      </c>
      <c r="AI7938" s="85">
        <f t="shared" si="665"/>
        <v>1</v>
      </c>
      <c r="AJ7938" s="85">
        <f>IF(I7938&gt;Variables!$G$7,0,1)</f>
        <v>1</v>
      </c>
      <c r="AK7938" s="85">
        <f>IF(F7938&gt;Variables!$G$8,0,1)</f>
        <v>0</v>
      </c>
      <c r="AL7938" s="85">
        <f>IF(G7938&gt;Variables!$G$9,0,1)</f>
        <v>1</v>
      </c>
      <c r="AM7938" s="85">
        <f>IF(AND(K7938&gt;Variables!$G$10,K7938&lt;Variables!$G$11),0,1)</f>
        <v>1</v>
      </c>
      <c r="AN7938" s="103">
        <f>IF(H7938&lt;Variables!$G$13,1,0)</f>
        <v>1</v>
      </c>
      <c r="AO7938" s="101">
        <f>IF(R7938&lt;Variables!$G$12,0,1)</f>
        <v>1</v>
      </c>
      <c r="AP7938" s="86">
        <f t="shared" si="666"/>
        <v>1</v>
      </c>
      <c r="AR7938">
        <v>1</v>
      </c>
      <c r="AS7938">
        <v>0</v>
      </c>
      <c r="AT7938">
        <v>0</v>
      </c>
      <c r="AU7938">
        <v>0</v>
      </c>
      <c r="BA7938">
        <v>2</v>
      </c>
    </row>
    <row r="7939" spans="3:53" ht="12.75" x14ac:dyDescent="0.2">
      <c r="C7939" t="s">
        <v>1154</v>
      </c>
      <c r="D7939" t="s">
        <v>1146</v>
      </c>
      <c r="E7939">
        <v>44.33</v>
      </c>
      <c r="F7939">
        <v>7.69</v>
      </c>
      <c r="G7939">
        <v>5.57</v>
      </c>
      <c r="H7939">
        <v>1880</v>
      </c>
      <c r="I7939">
        <v>-12.753</v>
      </c>
      <c r="J7939" t="s">
        <v>78</v>
      </c>
      <c r="K7939">
        <v>57.41</v>
      </c>
      <c r="L7939">
        <v>44.253189999999996</v>
      </c>
      <c r="M7939">
        <v>0.24136113125403119</v>
      </c>
      <c r="N7939">
        <v>44.197952000000008</v>
      </c>
      <c r="O7939">
        <v>0.36664142266137473</v>
      </c>
      <c r="P7939">
        <v>1573000</v>
      </c>
      <c r="Q7939">
        <v>1927000</v>
      </c>
      <c r="R7939">
        <v>0.82</v>
      </c>
      <c r="S7939">
        <v>35.442999999999998</v>
      </c>
      <c r="T7939">
        <v>8.1039999999999992</v>
      </c>
      <c r="U7939">
        <v>20.164400000000001</v>
      </c>
      <c r="V7939">
        <v>2.4323270630696689</v>
      </c>
      <c r="AC7939">
        <v>47.1</v>
      </c>
      <c r="AD7939">
        <v>43.87</v>
      </c>
      <c r="AH7939" s="85">
        <f>IF(AND(M7939&lt;Variables!$G$6,M7939&gt;Variables!$G$5),0,1)</f>
        <v>1</v>
      </c>
      <c r="AI7939" s="85">
        <f t="shared" si="665"/>
        <v>0</v>
      </c>
      <c r="AJ7939" s="85">
        <f>IF(I7939&gt;Variables!$G$7,0,1)</f>
        <v>1</v>
      </c>
      <c r="AK7939" s="85">
        <f>IF(F7939&gt;Variables!$G$8,0,1)</f>
        <v>1</v>
      </c>
      <c r="AL7939" s="85">
        <f>IF(G7939&gt;Variables!$G$9,0,1)</f>
        <v>1</v>
      </c>
      <c r="AM7939" s="85">
        <f>IF(AND(K7939&gt;Variables!$G$10,K7939&lt;Variables!$G$11),0,1)</f>
        <v>0</v>
      </c>
      <c r="AN7939" s="103">
        <f>IF(H7939&lt;Variables!$G$13,1,0)</f>
        <v>1</v>
      </c>
      <c r="AO7939" s="101">
        <f>IF(R7939&lt;Variables!$G$12,0,1)</f>
        <v>0</v>
      </c>
      <c r="AP7939" s="86">
        <f t="shared" si="666"/>
        <v>1</v>
      </c>
      <c r="AR7939">
        <v>1</v>
      </c>
      <c r="AS7939">
        <v>0</v>
      </c>
      <c r="AT7939">
        <v>0</v>
      </c>
      <c r="AU7939">
        <v>0</v>
      </c>
      <c r="BA7939">
        <v>0.91</v>
      </c>
    </row>
    <row r="7940" spans="3:53" ht="12.75" x14ac:dyDescent="0.2">
      <c r="C7940" t="s">
        <v>1154</v>
      </c>
      <c r="D7940" t="s">
        <v>1118</v>
      </c>
      <c r="E7940">
        <v>5.07</v>
      </c>
      <c r="F7940">
        <v>13.48</v>
      </c>
      <c r="G7940">
        <v>15.69</v>
      </c>
      <c r="H7940">
        <v>-99999</v>
      </c>
      <c r="I7940">
        <v>-0.01</v>
      </c>
      <c r="J7940" t="s">
        <v>76</v>
      </c>
      <c r="K7940">
        <v>55.86</v>
      </c>
      <c r="L7940">
        <v>5.05</v>
      </c>
      <c r="M7940">
        <v>0</v>
      </c>
      <c r="N7940">
        <v>5.0388636363636357</v>
      </c>
      <c r="O7940">
        <v>0.22100942672862001</v>
      </c>
      <c r="P7940">
        <v>85635</v>
      </c>
      <c r="Q7940">
        <v>23565</v>
      </c>
      <c r="R7940">
        <v>3.63</v>
      </c>
      <c r="S7940">
        <v>35.442999999999998</v>
      </c>
      <c r="T7940">
        <v>8.1039999999999992</v>
      </c>
      <c r="U7940">
        <v>20.164400000000001</v>
      </c>
      <c r="V7940">
        <v>2.4277096</v>
      </c>
      <c r="AC7940">
        <v>8.75</v>
      </c>
      <c r="AD7940">
        <v>5.05</v>
      </c>
      <c r="AH7940" s="85">
        <f>IF(AND(M7940&lt;Variables!$G$6,M7940&gt;Variables!$G$5),0,1)</f>
        <v>1</v>
      </c>
      <c r="AI7940" s="85">
        <f t="shared" si="665"/>
        <v>0</v>
      </c>
      <c r="AJ7940" s="85">
        <f>IF(I7940&gt;Variables!$G$7,0,1)</f>
        <v>1</v>
      </c>
      <c r="AK7940" s="85">
        <f>IF(F7940&gt;Variables!$G$8,0,1)</f>
        <v>0</v>
      </c>
      <c r="AL7940" s="85">
        <f>IF(G7940&gt;Variables!$G$9,0,1)</f>
        <v>0</v>
      </c>
      <c r="AM7940" s="85">
        <f>IF(AND(K7940&gt;Variables!$G$10,K7940&lt;Variables!$G$11),0,1)</f>
        <v>0</v>
      </c>
      <c r="AN7940" s="103">
        <f>IF(H7940&lt;Variables!$G$13,1,0)</f>
        <v>1</v>
      </c>
      <c r="AO7940" s="101">
        <f>IF(R7940&lt;Variables!$G$12,0,1)</f>
        <v>1</v>
      </c>
      <c r="AP7940" s="86">
        <f t="shared" si="666"/>
        <v>0</v>
      </c>
      <c r="AR7940">
        <v>1</v>
      </c>
      <c r="AS7940">
        <v>0</v>
      </c>
      <c r="AT7940">
        <v>0</v>
      </c>
      <c r="AU7940">
        <v>0</v>
      </c>
      <c r="BA7940">
        <v>2</v>
      </c>
    </row>
    <row r="7941" spans="3:53" ht="12.75" x14ac:dyDescent="0.2">
      <c r="C7941" t="s">
        <v>1154</v>
      </c>
      <c r="D7941" t="s">
        <v>1120</v>
      </c>
      <c r="E7941">
        <v>3.12</v>
      </c>
      <c r="F7941">
        <v>27.35</v>
      </c>
      <c r="G7941">
        <v>0.47</v>
      </c>
      <c r="H7941">
        <v>35.57</v>
      </c>
      <c r="I7941">
        <v>-2.5000000000000001E-2</v>
      </c>
      <c r="J7941" t="s">
        <v>78</v>
      </c>
      <c r="K7941">
        <v>49.02</v>
      </c>
      <c r="L7941">
        <v>3.1255176470588242</v>
      </c>
      <c r="M7941">
        <v>-2.935984251079863E-2</v>
      </c>
      <c r="N7941">
        <v>3.1265127659574472</v>
      </c>
      <c r="O7941">
        <v>-6.1178894846474763E-2</v>
      </c>
      <c r="P7941">
        <v>2340000</v>
      </c>
      <c r="Q7941">
        <v>168590</v>
      </c>
      <c r="R7941">
        <v>13.88</v>
      </c>
      <c r="S7941">
        <v>35.442999999999998</v>
      </c>
      <c r="T7941">
        <v>8.1039999999999992</v>
      </c>
      <c r="U7941">
        <v>20.164400000000001</v>
      </c>
      <c r="V7941">
        <v>2.3575274605046128</v>
      </c>
      <c r="AC7941">
        <v>3.14</v>
      </c>
      <c r="AD7941">
        <v>3.12</v>
      </c>
      <c r="AH7941" s="85">
        <f>IF(AND(M7941&lt;Variables!$G$6,M7941&gt;Variables!$G$5),0,1)</f>
        <v>1</v>
      </c>
      <c r="AI7941" s="85">
        <f t="shared" si="665"/>
        <v>1</v>
      </c>
      <c r="AJ7941" s="85">
        <f>IF(I7941&gt;Variables!$G$7,0,1)</f>
        <v>1</v>
      </c>
      <c r="AK7941" s="85">
        <f>IF(F7941&gt;Variables!$G$8,0,1)</f>
        <v>0</v>
      </c>
      <c r="AL7941" s="85">
        <f>IF(G7941&gt;Variables!$G$9,0,1)</f>
        <v>1</v>
      </c>
      <c r="AM7941" s="85">
        <f>IF(AND(K7941&gt;Variables!$G$10,K7941&lt;Variables!$G$11),0,1)</f>
        <v>1</v>
      </c>
      <c r="AN7941" s="103">
        <f>IF(H7941&lt;Variables!$G$13,1,0)</f>
        <v>1</v>
      </c>
      <c r="AO7941" s="101">
        <f>IF(R7941&lt;Variables!$G$12,0,1)</f>
        <v>1</v>
      </c>
      <c r="AP7941" s="86">
        <f t="shared" si="666"/>
        <v>1</v>
      </c>
      <c r="AR7941">
        <v>0</v>
      </c>
      <c r="AS7941">
        <v>0</v>
      </c>
      <c r="AT7941">
        <v>0</v>
      </c>
      <c r="AU7941">
        <v>1</v>
      </c>
      <c r="BA7941">
        <v>-0.15</v>
      </c>
    </row>
    <row r="7942" spans="3:53" ht="12.75" x14ac:dyDescent="0.2">
      <c r="C7942" t="s">
        <v>1154</v>
      </c>
      <c r="D7942" t="s">
        <v>1105</v>
      </c>
      <c r="E7942">
        <v>0.21</v>
      </c>
      <c r="F7942">
        <v>13</v>
      </c>
      <c r="G7942">
        <v>-0.71</v>
      </c>
      <c r="H7942">
        <v>-99999</v>
      </c>
      <c r="I7942">
        <v>94.489000000000004</v>
      </c>
      <c r="J7942" t="s">
        <v>78</v>
      </c>
      <c r="K7942">
        <v>45.97</v>
      </c>
      <c r="L7942">
        <v>0.21</v>
      </c>
      <c r="M7942">
        <v>0</v>
      </c>
      <c r="N7942">
        <v>0.22775000000000001</v>
      </c>
      <c r="O7942">
        <v>-7.7936333699231684</v>
      </c>
      <c r="P7942">
        <v>223660</v>
      </c>
      <c r="Q7942">
        <v>1371</v>
      </c>
      <c r="R7942">
        <v>163.13999999999999</v>
      </c>
      <c r="S7942">
        <v>35.442999999999998</v>
      </c>
      <c r="T7942">
        <v>8.1039999999999992</v>
      </c>
      <c r="U7942">
        <v>20.164400000000001</v>
      </c>
      <c r="V7942">
        <v>2.3252492</v>
      </c>
      <c r="AC7942">
        <v>0.25990000000000002</v>
      </c>
      <c r="AD7942">
        <v>0.2</v>
      </c>
      <c r="AH7942" s="85">
        <f>IF(AND(M7942&lt;Variables!$G$6,M7942&gt;Variables!$G$5),0,1)</f>
        <v>1</v>
      </c>
      <c r="AI7942" s="85">
        <f t="shared" si="665"/>
        <v>1</v>
      </c>
      <c r="AJ7942" s="85">
        <f>IF(I7942&gt;Variables!$G$7,0,1)</f>
        <v>0</v>
      </c>
      <c r="AK7942" s="85">
        <f>IF(F7942&gt;Variables!$G$8,0,1)</f>
        <v>0</v>
      </c>
      <c r="AL7942" s="85">
        <f>IF(G7942&gt;Variables!$G$9,0,1)</f>
        <v>1</v>
      </c>
      <c r="AM7942" s="85">
        <f>IF(AND(K7942&gt;Variables!$G$10,K7942&lt;Variables!$G$11),0,1)</f>
        <v>1</v>
      </c>
      <c r="AN7942" s="103">
        <f>IF(H7942&lt;Variables!$G$13,1,0)</f>
        <v>1</v>
      </c>
      <c r="AO7942" s="101">
        <f>IF(R7942&lt;Variables!$G$12,0,1)</f>
        <v>1</v>
      </c>
      <c r="AP7942" s="86">
        <f t="shared" si="666"/>
        <v>1</v>
      </c>
      <c r="AR7942">
        <v>1</v>
      </c>
      <c r="AS7942">
        <v>0</v>
      </c>
      <c r="AT7942">
        <v>0</v>
      </c>
      <c r="AU7942">
        <v>0</v>
      </c>
      <c r="BA7942">
        <v>2</v>
      </c>
    </row>
    <row r="7943" spans="3:53" ht="12.75" x14ac:dyDescent="0.2">
      <c r="C7943" t="s">
        <v>1154</v>
      </c>
      <c r="D7943" t="s">
        <v>117</v>
      </c>
      <c r="E7943">
        <v>29.96</v>
      </c>
      <c r="F7943">
        <v>7.44</v>
      </c>
      <c r="G7943">
        <v>6.27</v>
      </c>
      <c r="H7943">
        <v>3970</v>
      </c>
      <c r="I7943">
        <v>-0.29399999999999998</v>
      </c>
      <c r="J7943" t="s">
        <v>78</v>
      </c>
      <c r="K7943">
        <v>51.08</v>
      </c>
      <c r="L7943">
        <v>30.013210000000001</v>
      </c>
      <c r="M7943">
        <v>-7.7332614538727598E-2</v>
      </c>
      <c r="N7943">
        <v>29.971672000000002</v>
      </c>
      <c r="O7943">
        <v>6.1151076256262211E-2</v>
      </c>
      <c r="P7943">
        <v>7847000</v>
      </c>
      <c r="Q7943">
        <v>15376000</v>
      </c>
      <c r="R7943">
        <v>0.51</v>
      </c>
      <c r="S7943">
        <v>35.442999999999998</v>
      </c>
      <c r="T7943">
        <v>8.1039999999999992</v>
      </c>
      <c r="U7943">
        <v>20.164400000000001</v>
      </c>
      <c r="V7943">
        <v>2.3804406514960581</v>
      </c>
      <c r="AC7943">
        <v>30</v>
      </c>
      <c r="AD7943">
        <v>29.27</v>
      </c>
      <c r="AH7943" s="85">
        <f>IF(AND(M7943&lt;Variables!$G$6,M7943&gt;Variables!$G$5),0,1)</f>
        <v>1</v>
      </c>
      <c r="AI7943" s="85">
        <f t="shared" si="665"/>
        <v>0</v>
      </c>
      <c r="AJ7943" s="85">
        <f>IF(I7943&gt;Variables!$G$7,0,1)</f>
        <v>1</v>
      </c>
      <c r="AK7943" s="85">
        <f>IF(F7943&gt;Variables!$G$8,0,1)</f>
        <v>1</v>
      </c>
      <c r="AL7943" s="85">
        <f>IF(G7943&gt;Variables!$G$9,0,1)</f>
        <v>1</v>
      </c>
      <c r="AM7943" s="85">
        <f>IF(AND(K7943&gt;Variables!$G$10,K7943&lt;Variables!$G$11),0,1)</f>
        <v>0</v>
      </c>
      <c r="AN7943" s="103">
        <f>IF(H7943&lt;Variables!$G$13,1,0)</f>
        <v>0</v>
      </c>
      <c r="AO7943" s="101">
        <f>IF(R7943&lt;Variables!$G$12,0,1)</f>
        <v>0</v>
      </c>
      <c r="AP7943" s="86">
        <f t="shared" si="666"/>
        <v>1</v>
      </c>
      <c r="AR7943">
        <v>0</v>
      </c>
      <c r="AS7943">
        <v>0</v>
      </c>
      <c r="AT7943">
        <v>1</v>
      </c>
      <c r="AU7943">
        <v>0</v>
      </c>
      <c r="BA7943">
        <v>-1.96</v>
      </c>
    </row>
    <row r="7944" spans="3:53" ht="12.75" x14ac:dyDescent="0.2">
      <c r="C7944" t="s">
        <v>1154</v>
      </c>
      <c r="D7944" t="s">
        <v>880</v>
      </c>
      <c r="E7944">
        <v>47.63</v>
      </c>
      <c r="F7944">
        <v>9.52</v>
      </c>
      <c r="G7944">
        <v>2.89</v>
      </c>
      <c r="H7944">
        <v>6210</v>
      </c>
      <c r="I7944">
        <v>71581.304000000004</v>
      </c>
      <c r="J7944" t="s">
        <v>78</v>
      </c>
      <c r="K7944">
        <v>44.11</v>
      </c>
      <c r="L7944">
        <v>48.431530000000002</v>
      </c>
      <c r="M7944">
        <v>-1.386555411319851</v>
      </c>
      <c r="N7944">
        <v>47.620308000000023</v>
      </c>
      <c r="O7944">
        <v>0.29334543573297001</v>
      </c>
      <c r="P7944">
        <v>1372000</v>
      </c>
      <c r="Q7944">
        <v>1262000</v>
      </c>
      <c r="R7944">
        <v>1.0900000000000001</v>
      </c>
      <c r="S7944">
        <v>35.442999999999998</v>
      </c>
      <c r="T7944">
        <v>8.1039999999999992</v>
      </c>
      <c r="U7944">
        <v>20.164400000000001</v>
      </c>
      <c r="V7944">
        <v>2.3184442894500341</v>
      </c>
      <c r="AC7944">
        <v>47.938499999999998</v>
      </c>
      <c r="AD7944">
        <v>45.11</v>
      </c>
      <c r="AH7944" s="85">
        <f>IF(AND(M7944&lt;Variables!$G$6,M7944&gt;Variables!$G$5),0,1)</f>
        <v>1</v>
      </c>
      <c r="AI7944" s="85">
        <f t="shared" si="665"/>
        <v>0</v>
      </c>
      <c r="AJ7944" s="85">
        <f>IF(I7944&gt;Variables!$G$7,0,1)</f>
        <v>0</v>
      </c>
      <c r="AK7944" s="85">
        <f>IF(F7944&gt;Variables!$G$8,0,1)</f>
        <v>0</v>
      </c>
      <c r="AL7944" s="85">
        <f>IF(G7944&gt;Variables!$G$9,0,1)</f>
        <v>1</v>
      </c>
      <c r="AM7944" s="85">
        <f>IF(AND(K7944&gt;Variables!$G$10,K7944&lt;Variables!$G$11),0,1)</f>
        <v>1</v>
      </c>
      <c r="AN7944" s="103">
        <f>IF(H7944&lt;Variables!$G$13,1,0)</f>
        <v>0</v>
      </c>
      <c r="AO7944" s="101">
        <f>IF(R7944&lt;Variables!$G$12,0,1)</f>
        <v>0</v>
      </c>
      <c r="AP7944" s="86">
        <f t="shared" si="666"/>
        <v>1</v>
      </c>
      <c r="AR7944">
        <v>0</v>
      </c>
      <c r="AS7944">
        <v>0</v>
      </c>
      <c r="AT7944">
        <v>1</v>
      </c>
      <c r="AU7944">
        <v>0</v>
      </c>
      <c r="BA7944">
        <v>-1.63</v>
      </c>
    </row>
    <row r="7945" spans="3:53" ht="12.75" x14ac:dyDescent="0.2">
      <c r="C7945" t="s">
        <v>1154</v>
      </c>
      <c r="D7945" t="s">
        <v>1116</v>
      </c>
      <c r="E7945">
        <v>68.430000000000007</v>
      </c>
      <c r="F7945">
        <v>7.43</v>
      </c>
      <c r="G7945">
        <v>4.82</v>
      </c>
      <c r="H7945">
        <v>17900</v>
      </c>
      <c r="I7945">
        <v>-37.402000000000001</v>
      </c>
      <c r="J7945" t="s">
        <v>78</v>
      </c>
      <c r="K7945">
        <v>56.67</v>
      </c>
      <c r="L7945">
        <v>68.332619999999991</v>
      </c>
      <c r="M7945">
        <v>0.157143103835337</v>
      </c>
      <c r="N7945">
        <v>68.278140000000008</v>
      </c>
      <c r="O7945">
        <v>0.23705976759177991</v>
      </c>
      <c r="P7945">
        <v>2496000</v>
      </c>
      <c r="Q7945">
        <v>2640000</v>
      </c>
      <c r="R7945">
        <v>0.95</v>
      </c>
      <c r="S7945">
        <v>35.442999999999998</v>
      </c>
      <c r="T7945">
        <v>8.1039999999999992</v>
      </c>
      <c r="U7945">
        <v>20.164400000000001</v>
      </c>
      <c r="V7945">
        <v>2.428988437976825</v>
      </c>
      <c r="AC7945">
        <v>68.89</v>
      </c>
      <c r="AD7945">
        <v>67.709999999999994</v>
      </c>
      <c r="AH7945" s="85">
        <f>IF(AND(M7945&lt;Variables!$G$6,M7945&gt;Variables!$G$5),0,1)</f>
        <v>1</v>
      </c>
      <c r="AI7945" s="85">
        <f t="shared" si="665"/>
        <v>0</v>
      </c>
      <c r="AJ7945" s="85">
        <f>IF(I7945&gt;Variables!$G$7,0,1)</f>
        <v>1</v>
      </c>
      <c r="AK7945" s="85">
        <f>IF(F7945&gt;Variables!$G$8,0,1)</f>
        <v>1</v>
      </c>
      <c r="AL7945" s="85">
        <f>IF(G7945&gt;Variables!$G$9,0,1)</f>
        <v>1</v>
      </c>
      <c r="AM7945" s="85">
        <f>IF(AND(K7945&gt;Variables!$G$10,K7945&lt;Variables!$G$11),0,1)</f>
        <v>0</v>
      </c>
      <c r="AN7945" s="103">
        <f>IF(H7945&lt;Variables!$G$13,1,0)</f>
        <v>0</v>
      </c>
      <c r="AO7945" s="101">
        <f>IF(R7945&lt;Variables!$G$12,0,1)</f>
        <v>0</v>
      </c>
      <c r="AP7945" s="86">
        <f t="shared" si="666"/>
        <v>1</v>
      </c>
      <c r="AR7945">
        <v>0</v>
      </c>
      <c r="AS7945">
        <v>0</v>
      </c>
      <c r="AT7945">
        <v>0</v>
      </c>
      <c r="AU7945">
        <v>1</v>
      </c>
      <c r="BA7945">
        <v>-0.74</v>
      </c>
    </row>
    <row r="7946" spans="3:53" ht="12.75" x14ac:dyDescent="0.2">
      <c r="C7946" t="s">
        <v>1154</v>
      </c>
      <c r="D7946" t="s">
        <v>1106</v>
      </c>
      <c r="E7946">
        <v>4.07</v>
      </c>
      <c r="F7946">
        <v>27.15</v>
      </c>
      <c r="G7946">
        <v>8.16</v>
      </c>
      <c r="H7946">
        <v>219.72</v>
      </c>
      <c r="I7946">
        <v>-11.45</v>
      </c>
      <c r="J7946" t="s">
        <v>78</v>
      </c>
      <c r="K7946">
        <v>37.32</v>
      </c>
      <c r="L7946">
        <v>4.2377799999999999</v>
      </c>
      <c r="M7946">
        <v>-3.0152579888526438</v>
      </c>
      <c r="N7946">
        <v>4.3530060000000006</v>
      </c>
      <c r="O7946">
        <v>-5.5824871364753514</v>
      </c>
      <c r="P7946">
        <v>20950000</v>
      </c>
      <c r="Q7946">
        <v>638420</v>
      </c>
      <c r="R7946">
        <v>32.82</v>
      </c>
      <c r="S7946">
        <v>35.442999999999998</v>
      </c>
      <c r="T7946">
        <v>8.1039999999999992</v>
      </c>
      <c r="U7946">
        <v>20.164400000000001</v>
      </c>
      <c r="V7946">
        <v>2.2036136425996631</v>
      </c>
      <c r="AC7946">
        <v>4.13</v>
      </c>
      <c r="AD7946">
        <v>3.38</v>
      </c>
      <c r="AH7946" s="85">
        <f>IF(AND(M7946&lt;Variables!$G$6,M7946&gt;Variables!$G$5),0,1)</f>
        <v>0</v>
      </c>
      <c r="AI7946" s="85">
        <f t="shared" si="665"/>
        <v>1</v>
      </c>
      <c r="AJ7946" s="85">
        <f>IF(I7946&gt;Variables!$G$7,0,1)</f>
        <v>1</v>
      </c>
      <c r="AK7946" s="85">
        <f>IF(F7946&gt;Variables!$G$8,0,1)</f>
        <v>0</v>
      </c>
      <c r="AL7946" s="85">
        <f>IF(G7946&gt;Variables!$G$9,0,1)</f>
        <v>1</v>
      </c>
      <c r="AM7946" s="85">
        <f>IF(AND(K7946&gt;Variables!$G$10,K7946&lt;Variables!$G$11),0,1)</f>
        <v>1</v>
      </c>
      <c r="AN7946" s="103">
        <f>IF(H7946&lt;Variables!$G$13,1,0)</f>
        <v>1</v>
      </c>
      <c r="AO7946" s="101">
        <f>IF(R7946&lt;Variables!$G$12,0,1)</f>
        <v>1</v>
      </c>
      <c r="AP7946" s="86">
        <f t="shared" si="666"/>
        <v>1</v>
      </c>
      <c r="AR7946">
        <v>0</v>
      </c>
      <c r="AS7946">
        <v>0</v>
      </c>
      <c r="AT7946">
        <v>1</v>
      </c>
      <c r="AU7946">
        <v>0</v>
      </c>
      <c r="BA7946">
        <v>-2.25</v>
      </c>
    </row>
    <row r="7947" spans="3:53" ht="12.75" x14ac:dyDescent="0.2">
      <c r="C7947" t="s">
        <v>1154</v>
      </c>
      <c r="D7947" t="s">
        <v>1134</v>
      </c>
      <c r="E7947">
        <v>10.87</v>
      </c>
      <c r="F7947">
        <v>7.82</v>
      </c>
      <c r="G7947">
        <v>7.94</v>
      </c>
      <c r="H7947">
        <v>5330</v>
      </c>
      <c r="I7947">
        <v>1.833</v>
      </c>
      <c r="J7947" t="s">
        <v>78</v>
      </c>
      <c r="K7947">
        <v>58.4</v>
      </c>
      <c r="L7947">
        <v>10.83957777777778</v>
      </c>
      <c r="M7947">
        <v>0.28065873824522392</v>
      </c>
      <c r="N7947">
        <v>10.82248444444445</v>
      </c>
      <c r="O7947">
        <v>0.43904480343185498</v>
      </c>
      <c r="P7947">
        <v>1314000</v>
      </c>
      <c r="Q7947">
        <v>2447000</v>
      </c>
      <c r="R7947">
        <v>0.54</v>
      </c>
      <c r="S7947">
        <v>35.442999999999998</v>
      </c>
      <c r="T7947">
        <v>8.1039999999999992</v>
      </c>
      <c r="U7947">
        <v>20.164400000000001</v>
      </c>
      <c r="V7947">
        <v>2.4399183163427849</v>
      </c>
      <c r="AC7947">
        <v>11.75</v>
      </c>
      <c r="AD7947">
        <v>10.63</v>
      </c>
      <c r="AH7947" s="85">
        <f>IF(AND(M7947&lt;Variables!$G$6,M7947&gt;Variables!$G$5),0,1)</f>
        <v>1</v>
      </c>
      <c r="AI7947" s="85">
        <f t="shared" si="665"/>
        <v>0</v>
      </c>
      <c r="AJ7947" s="85">
        <f>IF(I7947&gt;Variables!$G$7,0,1)</f>
        <v>0</v>
      </c>
      <c r="AK7947" s="85">
        <f>IF(F7947&gt;Variables!$G$8,0,1)</f>
        <v>1</v>
      </c>
      <c r="AL7947" s="85">
        <f>IF(G7947&gt;Variables!$G$9,0,1)</f>
        <v>1</v>
      </c>
      <c r="AM7947" s="85">
        <f>IF(AND(K7947&gt;Variables!$G$10,K7947&lt;Variables!$G$11),0,1)</f>
        <v>0</v>
      </c>
      <c r="AN7947" s="103">
        <f>IF(H7947&lt;Variables!$G$13,1,0)</f>
        <v>0</v>
      </c>
      <c r="AO7947" s="101">
        <f>IF(R7947&lt;Variables!$G$12,0,1)</f>
        <v>0</v>
      </c>
      <c r="AP7947" s="86">
        <f t="shared" si="666"/>
        <v>1</v>
      </c>
      <c r="AR7947">
        <v>0</v>
      </c>
      <c r="AS7947">
        <v>0</v>
      </c>
      <c r="AT7947">
        <v>1</v>
      </c>
      <c r="AU7947">
        <v>0</v>
      </c>
      <c r="BA7947">
        <v>-2.04</v>
      </c>
    </row>
    <row r="7948" spans="3:53" ht="12.75" x14ac:dyDescent="0.2">
      <c r="C7948" t="s">
        <v>1154</v>
      </c>
      <c r="D7948" t="s">
        <v>186</v>
      </c>
      <c r="E7948">
        <v>28</v>
      </c>
      <c r="F7948">
        <v>9.99</v>
      </c>
      <c r="G7948">
        <v>8.5399999999999991</v>
      </c>
      <c r="H7948">
        <v>3440</v>
      </c>
      <c r="I7948">
        <v>31.041</v>
      </c>
      <c r="J7948" t="s">
        <v>78</v>
      </c>
      <c r="K7948">
        <v>47.05</v>
      </c>
      <c r="L7948">
        <v>28.389769999999999</v>
      </c>
      <c r="M7948">
        <v>-0.59799709543261448</v>
      </c>
      <c r="N7948">
        <v>28.003223999999999</v>
      </c>
      <c r="O7948">
        <v>0.77411086666306494</v>
      </c>
      <c r="P7948">
        <v>7203000</v>
      </c>
      <c r="Q7948">
        <v>9239000</v>
      </c>
      <c r="R7948">
        <v>0.78</v>
      </c>
      <c r="S7948">
        <v>35.442999999999998</v>
      </c>
      <c r="T7948">
        <v>8.1039999999999992</v>
      </c>
      <c r="U7948">
        <v>20.164400000000001</v>
      </c>
      <c r="V7948">
        <v>2.3468912284269998</v>
      </c>
      <c r="AC7948">
        <v>28.75</v>
      </c>
      <c r="AD7948">
        <v>27.85</v>
      </c>
      <c r="AH7948" s="85">
        <f>IF(AND(M7948&lt;Variables!$G$6,M7948&gt;Variables!$G$5),0,1)</f>
        <v>1</v>
      </c>
      <c r="AI7948" s="85">
        <f t="shared" si="665"/>
        <v>0</v>
      </c>
      <c r="AJ7948" s="85">
        <f>IF(I7948&gt;Variables!$G$7,0,1)</f>
        <v>0</v>
      </c>
      <c r="AK7948" s="85">
        <f>IF(F7948&gt;Variables!$G$8,0,1)</f>
        <v>0</v>
      </c>
      <c r="AL7948" s="85">
        <f>IF(G7948&gt;Variables!$G$9,0,1)</f>
        <v>1</v>
      </c>
      <c r="AM7948" s="85">
        <f>IF(AND(K7948&gt;Variables!$G$10,K7948&lt;Variables!$G$11),0,1)</f>
        <v>1</v>
      </c>
      <c r="AN7948" s="103">
        <f>IF(H7948&lt;Variables!$G$13,1,0)</f>
        <v>0</v>
      </c>
      <c r="AO7948" s="101">
        <f>IF(R7948&lt;Variables!$G$12,0,1)</f>
        <v>0</v>
      </c>
      <c r="AP7948" s="86">
        <f t="shared" si="666"/>
        <v>1</v>
      </c>
      <c r="AR7948">
        <v>1</v>
      </c>
      <c r="AS7948">
        <v>0</v>
      </c>
      <c r="AT7948">
        <v>0</v>
      </c>
      <c r="AU7948">
        <v>0</v>
      </c>
      <c r="BA7948">
        <v>2</v>
      </c>
    </row>
    <row r="7949" spans="3:53" ht="12.75" x14ac:dyDescent="0.2">
      <c r="C7949" t="s">
        <v>1154</v>
      </c>
      <c r="D7949" t="s">
        <v>1126</v>
      </c>
      <c r="E7949">
        <v>41.45</v>
      </c>
      <c r="F7949">
        <v>7.38</v>
      </c>
      <c r="G7949">
        <v>6.65</v>
      </c>
      <c r="H7949">
        <v>30010</v>
      </c>
      <c r="I7949">
        <v>-1.17</v>
      </c>
      <c r="J7949" t="s">
        <v>78</v>
      </c>
      <c r="K7949">
        <v>58.7</v>
      </c>
      <c r="L7949">
        <v>41.408630000000002</v>
      </c>
      <c r="M7949">
        <v>0.18443015381092581</v>
      </c>
      <c r="N7949">
        <v>41.304229999999997</v>
      </c>
      <c r="O7949">
        <v>0.43765493267881411</v>
      </c>
      <c r="P7949">
        <v>11278000</v>
      </c>
      <c r="Q7949">
        <v>15397000</v>
      </c>
      <c r="R7949">
        <v>0.73</v>
      </c>
      <c r="S7949">
        <v>35.442999999999998</v>
      </c>
      <c r="T7949">
        <v>8.1039999999999992</v>
      </c>
      <c r="U7949">
        <v>20.164400000000001</v>
      </c>
      <c r="V7949">
        <v>2.4477028977283242</v>
      </c>
      <c r="AC7949">
        <v>41.77</v>
      </c>
      <c r="AD7949">
        <v>41.06</v>
      </c>
      <c r="AH7949" s="85">
        <f>IF(AND(M7949&lt;Variables!$G$6,M7949&gt;Variables!$G$5),0,1)</f>
        <v>1</v>
      </c>
      <c r="AI7949" s="85">
        <f t="shared" ref="AI7949:AI8012" si="667">IF(L7949&gt;N7949,0,1)</f>
        <v>0</v>
      </c>
      <c r="AJ7949" s="85">
        <f>IF(I7949&gt;Variables!$G$7,0,1)</f>
        <v>1</v>
      </c>
      <c r="AK7949" s="85">
        <f>IF(F7949&gt;Variables!$G$8,0,1)</f>
        <v>1</v>
      </c>
      <c r="AL7949" s="85">
        <f>IF(G7949&gt;Variables!$G$9,0,1)</f>
        <v>1</v>
      </c>
      <c r="AM7949" s="85">
        <f>IF(AND(K7949&gt;Variables!$G$10,K7949&lt;Variables!$G$11),0,1)</f>
        <v>0</v>
      </c>
      <c r="AN7949" s="103">
        <f>IF(H7949&lt;Variables!$G$13,1,0)</f>
        <v>0</v>
      </c>
      <c r="AO7949" s="101">
        <f>IF(R7949&lt;Variables!$G$12,0,1)</f>
        <v>0</v>
      </c>
      <c r="AP7949" s="86">
        <f t="shared" ref="AP7949:AP8012" si="668">IF(J7949="Pass", 0,1)</f>
        <v>1</v>
      </c>
      <c r="AR7949">
        <v>0</v>
      </c>
      <c r="AS7949">
        <v>1</v>
      </c>
      <c r="AT7949">
        <v>0</v>
      </c>
      <c r="AU7949">
        <v>0</v>
      </c>
      <c r="BA7949">
        <v>0.38</v>
      </c>
    </row>
    <row r="7950" spans="3:53" ht="12.75" x14ac:dyDescent="0.2">
      <c r="C7950" t="s">
        <v>1154</v>
      </c>
      <c r="D7950" t="s">
        <v>1111</v>
      </c>
      <c r="E7950">
        <v>36.299999999999997</v>
      </c>
      <c r="F7950">
        <v>8.16</v>
      </c>
      <c r="G7950">
        <v>6.65</v>
      </c>
      <c r="H7950">
        <v>2530</v>
      </c>
      <c r="I7950">
        <v>70.096000000000004</v>
      </c>
      <c r="J7950" t="s">
        <v>78</v>
      </c>
      <c r="K7950">
        <v>47.55</v>
      </c>
      <c r="L7950">
        <v>36.333747058823533</v>
      </c>
      <c r="M7950">
        <v>-0.20297124517362181</v>
      </c>
      <c r="N7950">
        <v>36.253597826086953</v>
      </c>
      <c r="O7950">
        <v>1.7659416711589441E-2</v>
      </c>
      <c r="P7950">
        <v>524253</v>
      </c>
      <c r="Q7950">
        <v>720581</v>
      </c>
      <c r="R7950">
        <v>0.73</v>
      </c>
      <c r="S7950">
        <v>35.442999999999998</v>
      </c>
      <c r="T7950">
        <v>8.1039999999999992</v>
      </c>
      <c r="U7950">
        <v>20.164400000000001</v>
      </c>
      <c r="V7950">
        <v>2.3454591090321641</v>
      </c>
      <c r="AC7950">
        <v>37.44</v>
      </c>
      <c r="AD7950">
        <v>36.061399999999999</v>
      </c>
      <c r="AH7950" s="85">
        <f>IF(AND(M7950&lt;Variables!$G$6,M7950&gt;Variables!$G$5),0,1)</f>
        <v>1</v>
      </c>
      <c r="AI7950" s="85">
        <f t="shared" si="667"/>
        <v>0</v>
      </c>
      <c r="AJ7950" s="85">
        <f>IF(I7950&gt;Variables!$G$7,0,1)</f>
        <v>0</v>
      </c>
      <c r="AK7950" s="85">
        <f>IF(F7950&gt;Variables!$G$8,0,1)</f>
        <v>1</v>
      </c>
      <c r="AL7950" s="85">
        <f>IF(G7950&gt;Variables!$G$9,0,1)</f>
        <v>1</v>
      </c>
      <c r="AM7950" s="85">
        <f>IF(AND(K7950&gt;Variables!$G$10,K7950&lt;Variables!$G$11),0,1)</f>
        <v>1</v>
      </c>
      <c r="AN7950" s="103">
        <f>IF(H7950&lt;Variables!$G$13,1,0)</f>
        <v>0</v>
      </c>
      <c r="AO7950" s="101">
        <f>IF(R7950&lt;Variables!$G$12,0,1)</f>
        <v>0</v>
      </c>
      <c r="AP7950" s="86">
        <f t="shared" si="668"/>
        <v>1</v>
      </c>
      <c r="AR7950">
        <v>1</v>
      </c>
      <c r="AS7950">
        <v>0</v>
      </c>
      <c r="AT7950">
        <v>0</v>
      </c>
      <c r="AU7950">
        <v>0</v>
      </c>
      <c r="BA7950">
        <v>1.46</v>
      </c>
    </row>
    <row r="7951" spans="3:53" ht="12.75" x14ac:dyDescent="0.2">
      <c r="C7951" t="s">
        <v>1154</v>
      </c>
      <c r="D7951" t="s">
        <v>875</v>
      </c>
      <c r="E7951">
        <v>1.26</v>
      </c>
      <c r="F7951">
        <v>19.52</v>
      </c>
      <c r="G7951">
        <v>10.08</v>
      </c>
      <c r="H7951">
        <v>109.98</v>
      </c>
      <c r="I7951">
        <v>-85.152000000000001</v>
      </c>
      <c r="J7951" t="s">
        <v>78</v>
      </c>
      <c r="K7951">
        <v>38.770000000000003</v>
      </c>
      <c r="L7951">
        <v>1.28209</v>
      </c>
      <c r="M7951">
        <v>-2.1207559531702178</v>
      </c>
      <c r="N7951">
        <v>1.311186</v>
      </c>
      <c r="O7951">
        <v>-4.2927548036663037</v>
      </c>
      <c r="P7951">
        <v>59120000</v>
      </c>
      <c r="Q7951">
        <v>16810000</v>
      </c>
      <c r="R7951">
        <v>3.52</v>
      </c>
      <c r="S7951">
        <v>35.442999999999998</v>
      </c>
      <c r="T7951">
        <v>8.1039999999999992</v>
      </c>
      <c r="U7951">
        <v>20.164400000000001</v>
      </c>
      <c r="V7951">
        <v>2.237015988727781</v>
      </c>
      <c r="AC7951">
        <v>1.33</v>
      </c>
      <c r="AD7951">
        <v>1.22</v>
      </c>
      <c r="AH7951" s="85">
        <f>IF(AND(M7951&lt;Variables!$G$6,M7951&gt;Variables!$G$5),0,1)</f>
        <v>0</v>
      </c>
      <c r="AI7951" s="85">
        <f t="shared" si="667"/>
        <v>1</v>
      </c>
      <c r="AJ7951" s="85">
        <f>IF(I7951&gt;Variables!$G$7,0,1)</f>
        <v>1</v>
      </c>
      <c r="AK7951" s="85">
        <f>IF(F7951&gt;Variables!$G$8,0,1)</f>
        <v>0</v>
      </c>
      <c r="AL7951" s="85">
        <f>IF(G7951&gt;Variables!$G$9,0,1)</f>
        <v>1</v>
      </c>
      <c r="AM7951" s="85">
        <f>IF(AND(K7951&gt;Variables!$G$10,K7951&lt;Variables!$G$11),0,1)</f>
        <v>1</v>
      </c>
      <c r="AN7951" s="103">
        <f>IF(H7951&lt;Variables!$G$13,1,0)</f>
        <v>1</v>
      </c>
      <c r="AO7951" s="101">
        <f>IF(R7951&lt;Variables!$G$12,0,1)</f>
        <v>1</v>
      </c>
      <c r="AP7951" s="86">
        <f t="shared" si="668"/>
        <v>1</v>
      </c>
      <c r="AR7951">
        <v>0</v>
      </c>
      <c r="AS7951">
        <v>0</v>
      </c>
      <c r="AT7951">
        <v>1</v>
      </c>
      <c r="AU7951">
        <v>0</v>
      </c>
      <c r="BA7951">
        <v>-2.25</v>
      </c>
    </row>
    <row r="7952" spans="3:53" ht="12.75" x14ac:dyDescent="0.2">
      <c r="C7952" t="s">
        <v>1154</v>
      </c>
      <c r="D7952" t="s">
        <v>1132</v>
      </c>
      <c r="E7952">
        <v>3.07</v>
      </c>
      <c r="F7952">
        <v>25</v>
      </c>
      <c r="G7952">
        <v>17.82</v>
      </c>
      <c r="H7952">
        <v>144.41999999999999</v>
      </c>
      <c r="I7952">
        <v>-79.983000000000004</v>
      </c>
      <c r="J7952" t="s">
        <v>78</v>
      </c>
      <c r="K7952">
        <v>39.46</v>
      </c>
      <c r="L7952">
        <v>3.1275750000000002</v>
      </c>
      <c r="M7952">
        <v>-1.681014843768736</v>
      </c>
      <c r="N7952">
        <v>3.1616459999999988</v>
      </c>
      <c r="O7952">
        <v>-2.7405345190447989</v>
      </c>
      <c r="P7952">
        <v>13650000</v>
      </c>
      <c r="Q7952">
        <v>1620000</v>
      </c>
      <c r="R7952">
        <v>8.43</v>
      </c>
      <c r="S7952">
        <v>35.442999999999998</v>
      </c>
      <c r="T7952">
        <v>8.1039999999999992</v>
      </c>
      <c r="U7952">
        <v>20.164400000000001</v>
      </c>
      <c r="V7952">
        <v>2.2503427009807919</v>
      </c>
      <c r="AC7952">
        <v>3.3</v>
      </c>
      <c r="AD7952">
        <v>2.82</v>
      </c>
      <c r="AH7952" s="85">
        <f>IF(AND(M7952&lt;Variables!$G$6,M7952&gt;Variables!$G$5),0,1)</f>
        <v>1</v>
      </c>
      <c r="AI7952" s="85">
        <f t="shared" si="667"/>
        <v>1</v>
      </c>
      <c r="AJ7952" s="85">
        <f>IF(I7952&gt;Variables!$G$7,0,1)</f>
        <v>1</v>
      </c>
      <c r="AK7952" s="85">
        <f>IF(F7952&gt;Variables!$G$8,0,1)</f>
        <v>0</v>
      </c>
      <c r="AL7952" s="85">
        <f>IF(G7952&gt;Variables!$G$9,0,1)</f>
        <v>0</v>
      </c>
      <c r="AM7952" s="85">
        <f>IF(AND(K7952&gt;Variables!$G$10,K7952&lt;Variables!$G$11),0,1)</f>
        <v>1</v>
      </c>
      <c r="AN7952" s="103">
        <f>IF(H7952&lt;Variables!$G$13,1,0)</f>
        <v>1</v>
      </c>
      <c r="AO7952" s="101">
        <f>IF(R7952&lt;Variables!$G$12,0,1)</f>
        <v>1</v>
      </c>
      <c r="AP7952" s="86">
        <f t="shared" si="668"/>
        <v>1</v>
      </c>
      <c r="AR7952">
        <v>0</v>
      </c>
      <c r="AS7952">
        <v>0</v>
      </c>
      <c r="AT7952">
        <v>1</v>
      </c>
      <c r="AU7952">
        <v>0</v>
      </c>
      <c r="BA7952">
        <v>-2.25</v>
      </c>
    </row>
    <row r="7953" spans="3:53" ht="12.75" x14ac:dyDescent="0.2">
      <c r="C7953" t="s">
        <v>1154</v>
      </c>
      <c r="D7953" t="s">
        <v>255</v>
      </c>
      <c r="E7953">
        <v>8.9700000000000006</v>
      </c>
      <c r="F7953">
        <v>25.94</v>
      </c>
      <c r="G7953">
        <v>20.190000000000001</v>
      </c>
      <c r="H7953">
        <v>902.13</v>
      </c>
      <c r="I7953">
        <v>18.733000000000001</v>
      </c>
      <c r="J7953" t="s">
        <v>78</v>
      </c>
      <c r="K7953">
        <v>50.27</v>
      </c>
      <c r="L7953">
        <v>9.0770600000000012</v>
      </c>
      <c r="M7953">
        <v>-0.29811414709168532</v>
      </c>
      <c r="N7953">
        <v>8.995788000000001</v>
      </c>
      <c r="O7953">
        <v>0.60263758994764771</v>
      </c>
      <c r="P7953">
        <v>79060000</v>
      </c>
      <c r="Q7953">
        <v>6960000</v>
      </c>
      <c r="R7953">
        <v>11.36</v>
      </c>
      <c r="S7953">
        <v>35.442999999999998</v>
      </c>
      <c r="T7953">
        <v>8.1039999999999992</v>
      </c>
      <c r="U7953">
        <v>20.164400000000001</v>
      </c>
      <c r="V7953">
        <v>2.3777806253117202</v>
      </c>
      <c r="AC7953">
        <v>9.07</v>
      </c>
      <c r="AD7953">
        <v>8.33</v>
      </c>
      <c r="AH7953" s="85">
        <f>IF(AND(M7953&lt;Variables!$G$6,M7953&gt;Variables!$G$5),0,1)</f>
        <v>1</v>
      </c>
      <c r="AI7953" s="85">
        <f t="shared" si="667"/>
        <v>0</v>
      </c>
      <c r="AJ7953" s="85">
        <f>IF(I7953&gt;Variables!$G$7,0,1)</f>
        <v>0</v>
      </c>
      <c r="AK7953" s="85">
        <f>IF(F7953&gt;Variables!$G$8,0,1)</f>
        <v>0</v>
      </c>
      <c r="AL7953" s="85">
        <f>IF(G7953&gt;Variables!$G$9,0,1)</f>
        <v>0</v>
      </c>
      <c r="AM7953" s="85">
        <f>IF(AND(K7953&gt;Variables!$G$10,K7953&lt;Variables!$G$11),0,1)</f>
        <v>0</v>
      </c>
      <c r="AN7953" s="103">
        <f>IF(H7953&lt;Variables!$G$13,1,0)</f>
        <v>1</v>
      </c>
      <c r="AO7953" s="101">
        <f>IF(R7953&lt;Variables!$G$12,0,1)</f>
        <v>1</v>
      </c>
      <c r="AP7953" s="86">
        <f t="shared" si="668"/>
        <v>1</v>
      </c>
      <c r="AR7953">
        <v>0</v>
      </c>
      <c r="AS7953">
        <v>0</v>
      </c>
      <c r="AT7953">
        <v>1</v>
      </c>
      <c r="AU7953">
        <v>0</v>
      </c>
      <c r="BA7953">
        <v>-2.25</v>
      </c>
    </row>
    <row r="7954" spans="3:53" ht="12.75" x14ac:dyDescent="0.2">
      <c r="C7954" t="s">
        <v>1154</v>
      </c>
      <c r="D7954" t="s">
        <v>692</v>
      </c>
      <c r="E7954">
        <v>22.39</v>
      </c>
      <c r="F7954">
        <v>45.8</v>
      </c>
      <c r="G7954">
        <v>41.19</v>
      </c>
      <c r="H7954">
        <v>97.77</v>
      </c>
      <c r="I7954">
        <v>1296.6969999999999</v>
      </c>
      <c r="J7954" t="s">
        <v>78</v>
      </c>
      <c r="K7954">
        <v>54.54</v>
      </c>
      <c r="L7954">
        <v>22.633009999999999</v>
      </c>
      <c r="M7954">
        <v>-1.1841553553858011</v>
      </c>
      <c r="N7954">
        <v>20.890984</v>
      </c>
      <c r="O7954">
        <v>7.0557518975649742</v>
      </c>
      <c r="P7954">
        <v>19190000</v>
      </c>
      <c r="Q7954">
        <v>8830000</v>
      </c>
      <c r="R7954">
        <v>2.17</v>
      </c>
      <c r="S7954">
        <v>35.442999999999998</v>
      </c>
      <c r="T7954">
        <v>8.1039999999999992</v>
      </c>
      <c r="U7954">
        <v>20.164400000000001</v>
      </c>
      <c r="V7954">
        <v>2.4603485158652791</v>
      </c>
      <c r="AC7954">
        <v>22.48</v>
      </c>
      <c r="AD7954">
        <v>19.049299999999999</v>
      </c>
      <c r="AH7954" s="85">
        <f>IF(AND(M7954&lt;Variables!$G$6,M7954&gt;Variables!$G$5),0,1)</f>
        <v>1</v>
      </c>
      <c r="AI7954" s="85">
        <f t="shared" si="667"/>
        <v>0</v>
      </c>
      <c r="AJ7954" s="85">
        <f>IF(I7954&gt;Variables!$G$7,0,1)</f>
        <v>0</v>
      </c>
      <c r="AK7954" s="85">
        <f>IF(F7954&gt;Variables!$G$8,0,1)</f>
        <v>0</v>
      </c>
      <c r="AL7954" s="85">
        <f>IF(G7954&gt;Variables!$G$9,0,1)</f>
        <v>0</v>
      </c>
      <c r="AM7954" s="85">
        <f>IF(AND(K7954&gt;Variables!$G$10,K7954&lt;Variables!$G$11),0,1)</f>
        <v>0</v>
      </c>
      <c r="AN7954" s="103">
        <f>IF(H7954&lt;Variables!$G$13,1,0)</f>
        <v>1</v>
      </c>
      <c r="AO7954" s="101">
        <f>IF(R7954&lt;Variables!$G$12,0,1)</f>
        <v>1</v>
      </c>
      <c r="AP7954" s="86">
        <f t="shared" si="668"/>
        <v>1</v>
      </c>
      <c r="AR7954">
        <v>0</v>
      </c>
      <c r="AS7954">
        <v>0</v>
      </c>
      <c r="AT7954">
        <v>1</v>
      </c>
      <c r="AU7954">
        <v>0</v>
      </c>
      <c r="BA7954">
        <v>-2.25</v>
      </c>
    </row>
    <row r="7955" spans="3:53" ht="12.75" x14ac:dyDescent="0.2">
      <c r="C7955" t="s">
        <v>1154</v>
      </c>
      <c r="D7955" t="s">
        <v>1109</v>
      </c>
      <c r="E7955">
        <v>25.23</v>
      </c>
      <c r="F7955">
        <v>7.55</v>
      </c>
      <c r="G7955">
        <v>0.8</v>
      </c>
      <c r="H7955">
        <v>-99999</v>
      </c>
      <c r="I7955">
        <v>7.1849999999999996</v>
      </c>
      <c r="J7955" t="s">
        <v>78</v>
      </c>
      <c r="K7955">
        <v>-99999</v>
      </c>
      <c r="L7955">
        <v>-99999</v>
      </c>
      <c r="M7955">
        <v>-99999</v>
      </c>
      <c r="N7955">
        <v>-99999</v>
      </c>
      <c r="O7955">
        <v>-99999</v>
      </c>
      <c r="P7955">
        <v>71640</v>
      </c>
      <c r="Q7955">
        <v>304</v>
      </c>
      <c r="R7955">
        <v>235.66</v>
      </c>
      <c r="S7955">
        <v>35.442999999999998</v>
      </c>
      <c r="T7955">
        <v>8.1039999999999992</v>
      </c>
      <c r="U7955">
        <v>20.164400000000001</v>
      </c>
      <c r="V7955">
        <v>-99999</v>
      </c>
      <c r="AC7955">
        <v>25.23</v>
      </c>
      <c r="AD7955">
        <v>25.23</v>
      </c>
      <c r="AH7955" s="85">
        <f>IF(AND(M7955&lt;Variables!$G$6,M7955&gt;Variables!$G$5),0,1)</f>
        <v>1</v>
      </c>
      <c r="AI7955" s="85">
        <f t="shared" si="667"/>
        <v>1</v>
      </c>
      <c r="AJ7955" s="85">
        <f>IF(I7955&gt;Variables!$G$7,0,1)</f>
        <v>0</v>
      </c>
      <c r="AK7955" s="85">
        <f>IF(F7955&gt;Variables!$G$8,0,1)</f>
        <v>1</v>
      </c>
      <c r="AL7955" s="85">
        <f>IF(G7955&gt;Variables!$G$9,0,1)</f>
        <v>1</v>
      </c>
      <c r="AM7955" s="85">
        <f>IF(AND(K7955&gt;Variables!$G$10,K7955&lt;Variables!$G$11),0,1)</f>
        <v>1</v>
      </c>
      <c r="AN7955" s="103">
        <f>IF(H7955&lt;Variables!$G$13,1,0)</f>
        <v>1</v>
      </c>
      <c r="AO7955" s="101">
        <f>IF(R7955&lt;Variables!$G$12,0,1)</f>
        <v>1</v>
      </c>
      <c r="AP7955" s="86">
        <f t="shared" si="668"/>
        <v>1</v>
      </c>
      <c r="AR7955">
        <v>0</v>
      </c>
      <c r="AS7955">
        <v>0</v>
      </c>
      <c r="AT7955">
        <v>0</v>
      </c>
      <c r="AU7955">
        <v>0</v>
      </c>
      <c r="BA7955">
        <v>0</v>
      </c>
    </row>
    <row r="7956" spans="3:53" ht="12.75" x14ac:dyDescent="0.2">
      <c r="C7956" t="s">
        <v>1154</v>
      </c>
      <c r="D7956" t="s">
        <v>1155</v>
      </c>
      <c r="E7956">
        <v>0.03</v>
      </c>
      <c r="F7956">
        <v>45.45</v>
      </c>
      <c r="G7956">
        <v>-41.82</v>
      </c>
      <c r="H7956">
        <v>-99999</v>
      </c>
      <c r="I7956">
        <v>-28.536999999999999</v>
      </c>
      <c r="J7956" t="s">
        <v>78</v>
      </c>
      <c r="K7956"/>
      <c r="L7956">
        <v>2.8000000000000001E-2</v>
      </c>
      <c r="M7956">
        <v>-42.857142857142847</v>
      </c>
      <c r="N7956">
        <v>2.4E-2</v>
      </c>
      <c r="O7956">
        <v>-33.333333333333343</v>
      </c>
      <c r="P7956">
        <v>179770</v>
      </c>
      <c r="Q7956">
        <v>389915</v>
      </c>
      <c r="R7956">
        <v>0.46</v>
      </c>
      <c r="S7956">
        <v>35.442999999999998</v>
      </c>
      <c r="T7956">
        <v>8.1039999999999992</v>
      </c>
      <c r="U7956">
        <v>20.164400000000001</v>
      </c>
      <c r="V7956"/>
      <c r="AC7956">
        <v>0.03</v>
      </c>
      <c r="AD7956">
        <v>2.5000000000000001E-2</v>
      </c>
      <c r="AH7956" s="85">
        <f>IF(AND(M7956&lt;Variables!$G$6,M7956&gt;Variables!$G$5),0,1)</f>
        <v>1</v>
      </c>
      <c r="AI7956" s="85">
        <f t="shared" si="667"/>
        <v>0</v>
      </c>
      <c r="AJ7956" s="85">
        <f>IF(I7956&gt;Variables!$G$7,0,1)</f>
        <v>1</v>
      </c>
      <c r="AK7956" s="85">
        <f>IF(F7956&gt;Variables!$G$8,0,1)</f>
        <v>0</v>
      </c>
      <c r="AL7956" s="85">
        <f>IF(G7956&gt;Variables!$G$9,0,1)</f>
        <v>1</v>
      </c>
      <c r="AM7956" s="85">
        <f>IF(AND(K7956&gt;Variables!$G$10,K7956&lt;Variables!$G$11),0,1)</f>
        <v>1</v>
      </c>
      <c r="AN7956" s="103">
        <f>IF(H7956&lt;Variables!$G$13,1,0)</f>
        <v>1</v>
      </c>
      <c r="AO7956" s="101">
        <f>IF(R7956&lt;Variables!$G$12,0,1)</f>
        <v>0</v>
      </c>
      <c r="AP7956" s="86">
        <f t="shared" si="668"/>
        <v>1</v>
      </c>
      <c r="AR7956">
        <v>0</v>
      </c>
      <c r="AS7956">
        <v>0</v>
      </c>
      <c r="AT7956">
        <v>1</v>
      </c>
      <c r="AU7956">
        <v>0</v>
      </c>
      <c r="BA7956">
        <v>-2.25</v>
      </c>
    </row>
    <row r="7957" spans="3:53" ht="12.75" x14ac:dyDescent="0.2">
      <c r="C7957" t="s">
        <v>1154</v>
      </c>
      <c r="D7957" t="s">
        <v>1123</v>
      </c>
      <c r="E7957">
        <v>4.75</v>
      </c>
      <c r="F7957">
        <v>9.6999999999999993</v>
      </c>
      <c r="G7957">
        <v>-2.66</v>
      </c>
      <c r="H7957">
        <v>-99999</v>
      </c>
      <c r="I7957">
        <v>-2E-3</v>
      </c>
      <c r="J7957" t="s">
        <v>78</v>
      </c>
      <c r="K7957">
        <v>-99999</v>
      </c>
      <c r="L7957">
        <v>-99999</v>
      </c>
      <c r="M7957">
        <v>-99999</v>
      </c>
      <c r="N7957">
        <v>-99999</v>
      </c>
      <c r="O7957">
        <v>-99999</v>
      </c>
      <c r="P7957">
        <v>1612000</v>
      </c>
      <c r="Q7957">
        <v>429</v>
      </c>
      <c r="R7957">
        <v>3757.58</v>
      </c>
      <c r="S7957">
        <v>35.442999999999998</v>
      </c>
      <c r="T7957">
        <v>8.1039999999999992</v>
      </c>
      <c r="U7957">
        <v>20.164400000000001</v>
      </c>
      <c r="V7957">
        <v>-99999</v>
      </c>
      <c r="AC7957">
        <v>4.75</v>
      </c>
      <c r="AD7957">
        <v>4.5999999999999996</v>
      </c>
      <c r="AH7957" s="85">
        <f>IF(AND(M7957&lt;Variables!$G$6,M7957&gt;Variables!$G$5),0,1)</f>
        <v>1</v>
      </c>
      <c r="AI7957" s="85">
        <f t="shared" si="667"/>
        <v>1</v>
      </c>
      <c r="AJ7957" s="85">
        <f>IF(I7957&gt;Variables!$G$7,0,1)</f>
        <v>1</v>
      </c>
      <c r="AK7957" s="85">
        <f>IF(F7957&gt;Variables!$G$8,0,1)</f>
        <v>0</v>
      </c>
      <c r="AL7957" s="85">
        <f>IF(G7957&gt;Variables!$G$9,0,1)</f>
        <v>1</v>
      </c>
      <c r="AM7957" s="85">
        <f>IF(AND(K7957&gt;Variables!$G$10,K7957&lt;Variables!$G$11),0,1)</f>
        <v>1</v>
      </c>
      <c r="AN7957" s="103">
        <f>IF(H7957&lt;Variables!$G$13,1,0)</f>
        <v>1</v>
      </c>
      <c r="AO7957" s="101">
        <f>IF(R7957&lt;Variables!$G$12,0,1)</f>
        <v>1</v>
      </c>
      <c r="AP7957" s="86">
        <f t="shared" si="668"/>
        <v>1</v>
      </c>
      <c r="AR7957">
        <v>0</v>
      </c>
      <c r="AS7957">
        <v>0</v>
      </c>
      <c r="AT7957">
        <v>1</v>
      </c>
      <c r="AU7957">
        <v>0</v>
      </c>
      <c r="BA7957">
        <v>-2.25</v>
      </c>
    </row>
    <row r="7958" spans="3:53" ht="12.75" x14ac:dyDescent="0.2">
      <c r="C7958" t="s">
        <v>1154</v>
      </c>
      <c r="D7958" t="s">
        <v>1140</v>
      </c>
      <c r="E7958">
        <v>24.9</v>
      </c>
      <c r="F7958">
        <v>45.72</v>
      </c>
      <c r="G7958">
        <v>-26.91</v>
      </c>
      <c r="H7958">
        <v>-99999</v>
      </c>
      <c r="I7958">
        <v>-99999</v>
      </c>
      <c r="J7958" t="s">
        <v>78</v>
      </c>
      <c r="K7958">
        <v>-99999</v>
      </c>
      <c r="L7958">
        <v>24.890768421052631</v>
      </c>
      <c r="M7958">
        <v>-0.1637893228645794</v>
      </c>
      <c r="N7958">
        <v>24.872326530612241</v>
      </c>
      <c r="O7958">
        <v>-8.9764544481840305E-2</v>
      </c>
      <c r="P7958">
        <v>1140000</v>
      </c>
      <c r="Q7958"/>
      <c r="R7958"/>
      <c r="S7958">
        <v>35.442999999999998</v>
      </c>
      <c r="T7958">
        <v>8.1039999999999992</v>
      </c>
      <c r="U7958">
        <v>20.164400000000001</v>
      </c>
      <c r="V7958">
        <v>-99999</v>
      </c>
      <c r="AC7958">
        <v>27.9</v>
      </c>
      <c r="AD7958">
        <v>24</v>
      </c>
      <c r="AH7958" s="85">
        <f>IF(AND(M7958&lt;Variables!$G$6,M7958&gt;Variables!$G$5),0,1)</f>
        <v>1</v>
      </c>
      <c r="AI7958" s="85">
        <f t="shared" si="667"/>
        <v>0</v>
      </c>
      <c r="AJ7958" s="85">
        <f>IF(I7958&gt;Variables!$G$7,0,1)</f>
        <v>1</v>
      </c>
      <c r="AK7958" s="85">
        <f>IF(F7958&gt;Variables!$G$8,0,1)</f>
        <v>0</v>
      </c>
      <c r="AL7958" s="85">
        <f>IF(G7958&gt;Variables!$G$9,0,1)</f>
        <v>1</v>
      </c>
      <c r="AM7958" s="85">
        <f>IF(AND(K7958&gt;Variables!$G$10,K7958&lt;Variables!$G$11),0,1)</f>
        <v>1</v>
      </c>
      <c r="AN7958" s="103">
        <f>IF(H7958&lt;Variables!$G$13,1,0)</f>
        <v>1</v>
      </c>
      <c r="AO7958" s="101">
        <f>IF(R7958&lt;Variables!$G$12,0,1)</f>
        <v>0</v>
      </c>
      <c r="AP7958" s="86">
        <f t="shared" si="668"/>
        <v>1</v>
      </c>
      <c r="AR7958">
        <v>1</v>
      </c>
      <c r="AS7958">
        <v>0</v>
      </c>
      <c r="AT7958">
        <v>0</v>
      </c>
      <c r="AU7958">
        <v>0</v>
      </c>
      <c r="BA7958">
        <v>2</v>
      </c>
    </row>
    <row r="7959" spans="3:53" ht="12.75" x14ac:dyDescent="0.2">
      <c r="C7959" t="s">
        <v>1156</v>
      </c>
      <c r="D7959" t="s">
        <v>880</v>
      </c>
      <c r="E7959">
        <v>47.39</v>
      </c>
      <c r="F7959">
        <v>9.6300000000000008</v>
      </c>
      <c r="G7959">
        <v>1.81</v>
      </c>
      <c r="H7959">
        <v>6210</v>
      </c>
      <c r="I7959">
        <v>69537.986999999994</v>
      </c>
      <c r="J7959" t="s">
        <v>78</v>
      </c>
      <c r="K7959">
        <v>38.43</v>
      </c>
      <c r="L7959">
        <v>48.254455</v>
      </c>
      <c r="M7959">
        <v>-2.060856349947382</v>
      </c>
      <c r="N7959">
        <v>47.677028000000007</v>
      </c>
      <c r="O7959">
        <v>-0.87469378334574244</v>
      </c>
      <c r="P7959">
        <v>1379000</v>
      </c>
      <c r="Q7959">
        <v>1262000</v>
      </c>
      <c r="R7959">
        <v>1.0900000000000001</v>
      </c>
      <c r="S7959">
        <v>34.399000000000001</v>
      </c>
      <c r="T7959">
        <v>7.5409999999999986</v>
      </c>
      <c r="U7959">
        <v>18.900400000000001</v>
      </c>
      <c r="V7959">
        <v>2.2318552812844739</v>
      </c>
      <c r="AC7959">
        <v>47.85</v>
      </c>
      <c r="AD7959">
        <v>45.11</v>
      </c>
      <c r="AH7959" s="85">
        <f>IF(AND(M7959&lt;Variables!$G$6,M7959&gt;Variables!$G$5),0,1)</f>
        <v>0</v>
      </c>
      <c r="AI7959" s="85">
        <f t="shared" si="667"/>
        <v>0</v>
      </c>
      <c r="AJ7959" s="85">
        <f>IF(I7959&gt;Variables!$G$7,0,1)</f>
        <v>0</v>
      </c>
      <c r="AK7959" s="85">
        <f>IF(F7959&gt;Variables!$G$8,0,1)</f>
        <v>0</v>
      </c>
      <c r="AL7959" s="85">
        <f>IF(G7959&gt;Variables!$G$9,0,1)</f>
        <v>1</v>
      </c>
      <c r="AM7959" s="85">
        <f>IF(AND(K7959&gt;Variables!$G$10,K7959&lt;Variables!$G$11),0,1)</f>
        <v>1</v>
      </c>
      <c r="AN7959" s="103">
        <f>IF(H7959&lt;Variables!$G$13,1,0)</f>
        <v>0</v>
      </c>
      <c r="AO7959" s="101">
        <f>IF(R7959&lt;Variables!$G$12,0,1)</f>
        <v>0</v>
      </c>
      <c r="AP7959" s="86">
        <f t="shared" si="668"/>
        <v>1</v>
      </c>
      <c r="AR7959">
        <v>0</v>
      </c>
      <c r="AS7959">
        <v>0</v>
      </c>
      <c r="AT7959">
        <v>1</v>
      </c>
      <c r="AU7959">
        <v>0</v>
      </c>
      <c r="BA7959">
        <v>-1.23</v>
      </c>
    </row>
    <row r="7960" spans="3:53" ht="12.75" x14ac:dyDescent="0.2">
      <c r="C7960" t="s">
        <v>1156</v>
      </c>
      <c r="D7960" t="s">
        <v>1104</v>
      </c>
      <c r="E7960">
        <v>15.12</v>
      </c>
      <c r="F7960">
        <v>68.58</v>
      </c>
      <c r="G7960">
        <v>6.34</v>
      </c>
      <c r="H7960">
        <v>137.5</v>
      </c>
      <c r="I7960">
        <v>-60.113</v>
      </c>
      <c r="J7960" t="s">
        <v>78</v>
      </c>
      <c r="K7960">
        <v>51.66</v>
      </c>
      <c r="L7960">
        <v>15.138055</v>
      </c>
      <c r="M7960">
        <v>0.87161131334244568</v>
      </c>
      <c r="N7960">
        <v>15.309922</v>
      </c>
      <c r="O7960">
        <v>-0.26075900321372569</v>
      </c>
      <c r="P7960">
        <v>107837000</v>
      </c>
      <c r="Q7960">
        <v>644601</v>
      </c>
      <c r="R7960">
        <v>167.29</v>
      </c>
      <c r="S7960">
        <v>34.399000000000001</v>
      </c>
      <c r="T7960">
        <v>7.5409999999999986</v>
      </c>
      <c r="U7960">
        <v>18.900400000000001</v>
      </c>
      <c r="V7960">
        <v>2.3573571314880279</v>
      </c>
      <c r="AC7960">
        <v>15.85</v>
      </c>
      <c r="AD7960">
        <v>13.6</v>
      </c>
      <c r="AH7960" s="85">
        <f>IF(AND(M7960&lt;Variables!$G$6,M7960&gt;Variables!$G$5),0,1)</f>
        <v>1</v>
      </c>
      <c r="AI7960" s="85">
        <f t="shared" si="667"/>
        <v>1</v>
      </c>
      <c r="AJ7960" s="85">
        <f>IF(I7960&gt;Variables!$G$7,0,1)</f>
        <v>1</v>
      </c>
      <c r="AK7960" s="85">
        <f>IF(F7960&gt;Variables!$G$8,0,1)</f>
        <v>0</v>
      </c>
      <c r="AL7960" s="85">
        <f>IF(G7960&gt;Variables!$G$9,0,1)</f>
        <v>1</v>
      </c>
      <c r="AM7960" s="85">
        <f>IF(AND(K7960&gt;Variables!$G$10,K7960&lt;Variables!$G$11),0,1)</f>
        <v>0</v>
      </c>
      <c r="AN7960" s="103">
        <f>IF(H7960&lt;Variables!$G$13,1,0)</f>
        <v>1</v>
      </c>
      <c r="AO7960" s="101">
        <f>IF(R7960&lt;Variables!$G$12,0,1)</f>
        <v>1</v>
      </c>
      <c r="AP7960" s="86">
        <f t="shared" si="668"/>
        <v>1</v>
      </c>
      <c r="AR7960">
        <v>1</v>
      </c>
      <c r="AS7960">
        <v>0</v>
      </c>
      <c r="AT7960">
        <v>0</v>
      </c>
      <c r="AU7960">
        <v>0</v>
      </c>
      <c r="BA7960">
        <v>2</v>
      </c>
    </row>
    <row r="7961" spans="3:53" ht="12.75" x14ac:dyDescent="0.2">
      <c r="C7961" t="s">
        <v>1156</v>
      </c>
      <c r="D7961" t="s">
        <v>692</v>
      </c>
      <c r="E7961">
        <v>21.55</v>
      </c>
      <c r="F7961">
        <v>40.97</v>
      </c>
      <c r="G7961">
        <v>35.799999999999997</v>
      </c>
      <c r="H7961">
        <v>97.77</v>
      </c>
      <c r="I7961">
        <v>1279.867</v>
      </c>
      <c r="J7961" t="s">
        <v>78</v>
      </c>
      <c r="K7961">
        <v>42.79</v>
      </c>
      <c r="L7961">
        <v>22.49794</v>
      </c>
      <c r="M7961">
        <v>-4.3912464874561774</v>
      </c>
      <c r="N7961">
        <v>21.288456</v>
      </c>
      <c r="O7961">
        <v>1.040676693509391</v>
      </c>
      <c r="P7961">
        <v>20370000</v>
      </c>
      <c r="Q7961">
        <v>8830000</v>
      </c>
      <c r="R7961">
        <v>2.31</v>
      </c>
      <c r="S7961">
        <v>34.399000000000001</v>
      </c>
      <c r="T7961">
        <v>7.5409999999999986</v>
      </c>
      <c r="U7961">
        <v>18.900400000000001</v>
      </c>
      <c r="V7961">
        <v>2.3150401665137341</v>
      </c>
      <c r="AC7961">
        <v>22.4</v>
      </c>
      <c r="AD7961">
        <v>19.049299999999999</v>
      </c>
      <c r="AH7961" s="85">
        <f>IF(AND(M7961&lt;Variables!$G$6,M7961&gt;Variables!$G$5),0,1)</f>
        <v>0</v>
      </c>
      <c r="AI7961" s="85">
        <f t="shared" si="667"/>
        <v>0</v>
      </c>
      <c r="AJ7961" s="85">
        <f>IF(I7961&gt;Variables!$G$7,0,1)</f>
        <v>0</v>
      </c>
      <c r="AK7961" s="85">
        <f>IF(F7961&gt;Variables!$G$8,0,1)</f>
        <v>0</v>
      </c>
      <c r="AL7961" s="85">
        <f>IF(G7961&gt;Variables!$G$9,0,1)</f>
        <v>0</v>
      </c>
      <c r="AM7961" s="85">
        <f>IF(AND(K7961&gt;Variables!$G$10,K7961&lt;Variables!$G$11),0,1)</f>
        <v>1</v>
      </c>
      <c r="AN7961" s="103">
        <f>IF(H7961&lt;Variables!$G$13,1,0)</f>
        <v>1</v>
      </c>
      <c r="AO7961" s="101">
        <f>IF(R7961&lt;Variables!$G$12,0,1)</f>
        <v>1</v>
      </c>
      <c r="AP7961" s="86">
        <f t="shared" si="668"/>
        <v>1</v>
      </c>
      <c r="AR7961">
        <v>0</v>
      </c>
      <c r="AS7961">
        <v>0</v>
      </c>
      <c r="AT7961">
        <v>1</v>
      </c>
      <c r="AU7961">
        <v>0</v>
      </c>
      <c r="BA7961">
        <v>-2.25</v>
      </c>
    </row>
    <row r="7962" spans="3:53" ht="12.75" x14ac:dyDescent="0.2">
      <c r="C7962" t="s">
        <v>1156</v>
      </c>
      <c r="D7962" t="s">
        <v>1157</v>
      </c>
      <c r="E7962">
        <v>26.31</v>
      </c>
      <c r="F7962">
        <v>13.52</v>
      </c>
      <c r="G7962">
        <v>12.26</v>
      </c>
      <c r="H7962">
        <v>31.78</v>
      </c>
      <c r="I7962">
        <v>-4</v>
      </c>
      <c r="J7962" t="s">
        <v>78</v>
      </c>
      <c r="K7962">
        <v>57.63</v>
      </c>
      <c r="L7962">
        <v>27.612316666666668</v>
      </c>
      <c r="M7962">
        <v>-5.8025434301963088</v>
      </c>
      <c r="N7962">
        <v>25.212366666666671</v>
      </c>
      <c r="O7962">
        <v>3.1640557345535458</v>
      </c>
      <c r="P7962">
        <v>173980</v>
      </c>
      <c r="Q7962">
        <v>27420</v>
      </c>
      <c r="R7962">
        <v>6.35</v>
      </c>
      <c r="S7962">
        <v>34.399000000000001</v>
      </c>
      <c r="T7962">
        <v>7.5409999999999986</v>
      </c>
      <c r="U7962">
        <v>18.900400000000001</v>
      </c>
      <c r="V7962">
        <v>2.7247745267885888</v>
      </c>
      <c r="AC7962">
        <v>27.094100000000001</v>
      </c>
      <c r="AD7962">
        <v>22.65</v>
      </c>
      <c r="AH7962" s="85">
        <f>IF(AND(M7962&lt;Variables!$G$6,M7962&gt;Variables!$G$5),0,1)</f>
        <v>1</v>
      </c>
      <c r="AI7962" s="85">
        <f t="shared" si="667"/>
        <v>0</v>
      </c>
      <c r="AJ7962" s="85">
        <f>IF(I7962&gt;Variables!$G$7,0,1)</f>
        <v>1</v>
      </c>
      <c r="AK7962" s="85">
        <f>IF(F7962&gt;Variables!$G$8,0,1)</f>
        <v>0</v>
      </c>
      <c r="AL7962" s="85">
        <f>IF(G7962&gt;Variables!$G$9,0,1)</f>
        <v>0</v>
      </c>
      <c r="AM7962" s="85">
        <f>IF(AND(K7962&gt;Variables!$G$10,K7962&lt;Variables!$G$11),0,1)</f>
        <v>0</v>
      </c>
      <c r="AN7962" s="103">
        <f>IF(H7962&lt;Variables!$G$13,1,0)</f>
        <v>1</v>
      </c>
      <c r="AO7962" s="101">
        <f>IF(R7962&lt;Variables!$G$12,0,1)</f>
        <v>1</v>
      </c>
      <c r="AP7962" s="86">
        <f t="shared" si="668"/>
        <v>1</v>
      </c>
      <c r="AR7962">
        <v>1</v>
      </c>
      <c r="AS7962">
        <v>0</v>
      </c>
      <c r="AT7962">
        <v>0</v>
      </c>
      <c r="AU7962">
        <v>0</v>
      </c>
      <c r="BA7962">
        <v>2</v>
      </c>
    </row>
    <row r="7963" spans="3:53" ht="12.75" x14ac:dyDescent="0.2">
      <c r="C7963" t="s">
        <v>1156</v>
      </c>
      <c r="D7963" t="s">
        <v>892</v>
      </c>
      <c r="E7963">
        <v>84.77</v>
      </c>
      <c r="F7963">
        <v>26.3</v>
      </c>
      <c r="G7963">
        <v>23.55</v>
      </c>
      <c r="H7963">
        <v>2570</v>
      </c>
      <c r="I7963">
        <v>19.562999999999999</v>
      </c>
      <c r="J7963" t="s">
        <v>78</v>
      </c>
      <c r="K7963">
        <v>60.78</v>
      </c>
      <c r="L7963">
        <v>84.136879999999991</v>
      </c>
      <c r="M7963">
        <v>1.18630498302292</v>
      </c>
      <c r="N7963">
        <v>81.384613999999999</v>
      </c>
      <c r="O7963">
        <v>4.608224842105912</v>
      </c>
      <c r="P7963">
        <v>5686000</v>
      </c>
      <c r="Q7963">
        <v>1767000</v>
      </c>
      <c r="R7963">
        <v>3.22</v>
      </c>
      <c r="S7963">
        <v>34.399000000000001</v>
      </c>
      <c r="T7963">
        <v>7.5409999999999986</v>
      </c>
      <c r="U7963">
        <v>18.900400000000001</v>
      </c>
      <c r="V7963">
        <v>2.410904064474745</v>
      </c>
      <c r="AC7963">
        <v>85.79</v>
      </c>
      <c r="AD7963">
        <v>74.400000000000006</v>
      </c>
      <c r="AH7963" s="85">
        <f>IF(AND(M7963&lt;Variables!$G$6,M7963&gt;Variables!$G$5),0,1)</f>
        <v>1</v>
      </c>
      <c r="AI7963" s="85">
        <f t="shared" si="667"/>
        <v>0</v>
      </c>
      <c r="AJ7963" s="85">
        <f>IF(I7963&gt;Variables!$G$7,0,1)</f>
        <v>0</v>
      </c>
      <c r="AK7963" s="85">
        <f>IF(F7963&gt;Variables!$G$8,0,1)</f>
        <v>0</v>
      </c>
      <c r="AL7963" s="85">
        <f>IF(G7963&gt;Variables!$G$9,0,1)</f>
        <v>0</v>
      </c>
      <c r="AM7963" s="85">
        <f>IF(AND(K7963&gt;Variables!$G$10,K7963&lt;Variables!$G$11),0,1)</f>
        <v>0</v>
      </c>
      <c r="AN7963" s="103">
        <f>IF(H7963&lt;Variables!$G$13,1,0)</f>
        <v>0</v>
      </c>
      <c r="AO7963" s="101">
        <f>IF(R7963&lt;Variables!$G$12,0,1)</f>
        <v>1</v>
      </c>
      <c r="AP7963" s="86">
        <f t="shared" si="668"/>
        <v>1</v>
      </c>
      <c r="AR7963">
        <v>0</v>
      </c>
      <c r="AS7963">
        <v>0</v>
      </c>
      <c r="AT7963">
        <v>1</v>
      </c>
      <c r="AU7963">
        <v>0</v>
      </c>
      <c r="BA7963">
        <v>-2.25</v>
      </c>
    </row>
    <row r="7964" spans="3:53" ht="12.75" x14ac:dyDescent="0.2">
      <c r="C7964" t="s">
        <v>1156</v>
      </c>
      <c r="D7964" t="s">
        <v>624</v>
      </c>
      <c r="E7964">
        <v>0.02</v>
      </c>
      <c r="F7964">
        <v>24.22</v>
      </c>
      <c r="G7964">
        <v>37.07</v>
      </c>
      <c r="H7964">
        <v>-99999</v>
      </c>
      <c r="I7964">
        <v>-60.509</v>
      </c>
      <c r="J7964" t="s">
        <v>78</v>
      </c>
      <c r="K7964">
        <v>65.44</v>
      </c>
      <c r="L7964">
        <v>2.0725E-2</v>
      </c>
      <c r="M7964">
        <v>6.1519903498190507</v>
      </c>
      <c r="N7964">
        <v>1.9810000000000001E-2</v>
      </c>
      <c r="O7964">
        <v>11.05502271580009</v>
      </c>
      <c r="P7964">
        <v>10785000</v>
      </c>
      <c r="Q7964">
        <v>8096999.9999999991</v>
      </c>
      <c r="R7964">
        <v>1.33</v>
      </c>
      <c r="S7964">
        <v>34.399000000000001</v>
      </c>
      <c r="T7964">
        <v>7.5409999999999986</v>
      </c>
      <c r="U7964">
        <v>18.900400000000001</v>
      </c>
      <c r="V7964">
        <v>2.0926849717732212</v>
      </c>
      <c r="AC7964">
        <v>2.8000000000000001E-2</v>
      </c>
      <c r="AD7964">
        <v>2.1000000000000001E-2</v>
      </c>
      <c r="AH7964" s="85">
        <f>IF(AND(M7964&lt;Variables!$G$6,M7964&gt;Variables!$G$5),0,1)</f>
        <v>1</v>
      </c>
      <c r="AI7964" s="85">
        <f t="shared" si="667"/>
        <v>0</v>
      </c>
      <c r="AJ7964" s="85">
        <f>IF(I7964&gt;Variables!$G$7,0,1)</f>
        <v>1</v>
      </c>
      <c r="AK7964" s="85">
        <f>IF(F7964&gt;Variables!$G$8,0,1)</f>
        <v>0</v>
      </c>
      <c r="AL7964" s="85">
        <f>IF(G7964&gt;Variables!$G$9,0,1)</f>
        <v>0</v>
      </c>
      <c r="AM7964" s="85">
        <f>IF(AND(K7964&gt;Variables!$G$10,K7964&lt;Variables!$G$11),0,1)</f>
        <v>0</v>
      </c>
      <c r="AN7964" s="103">
        <f>IF(H7964&lt;Variables!$G$13,1,0)</f>
        <v>1</v>
      </c>
      <c r="AO7964" s="101">
        <f>IF(R7964&lt;Variables!$G$12,0,1)</f>
        <v>0</v>
      </c>
      <c r="AP7964" s="86">
        <f t="shared" si="668"/>
        <v>1</v>
      </c>
      <c r="AR7964">
        <v>0</v>
      </c>
      <c r="AS7964">
        <v>0</v>
      </c>
      <c r="AT7964">
        <v>1</v>
      </c>
      <c r="AU7964">
        <v>0</v>
      </c>
      <c r="BA7964">
        <v>-2.25</v>
      </c>
    </row>
    <row r="7965" spans="3:53" ht="12.75" x14ac:dyDescent="0.2">
      <c r="C7965" t="s">
        <v>1156</v>
      </c>
      <c r="D7965" t="s">
        <v>1108</v>
      </c>
      <c r="E7965">
        <v>93.48</v>
      </c>
      <c r="F7965">
        <v>7.48</v>
      </c>
      <c r="G7965">
        <v>5</v>
      </c>
      <c r="H7965">
        <v>6160</v>
      </c>
      <c r="I7965">
        <v>166.553</v>
      </c>
      <c r="J7965" t="s">
        <v>78</v>
      </c>
      <c r="K7965">
        <v>39.24</v>
      </c>
      <c r="L7965">
        <v>93.637058823529401</v>
      </c>
      <c r="M7965">
        <v>-0.15171218032074629</v>
      </c>
      <c r="N7965">
        <v>93.706186666666653</v>
      </c>
      <c r="O7965">
        <v>-0.2253711032099574</v>
      </c>
      <c r="P7965">
        <v>767443</v>
      </c>
      <c r="Q7965">
        <v>1334000</v>
      </c>
      <c r="R7965">
        <v>0.57999999999999996</v>
      </c>
      <c r="S7965">
        <v>34.399000000000001</v>
      </c>
      <c r="T7965">
        <v>7.5409999999999986</v>
      </c>
      <c r="U7965">
        <v>18.900400000000001</v>
      </c>
      <c r="V7965">
        <v>2.254756478890334</v>
      </c>
      <c r="AC7965">
        <v>94.49</v>
      </c>
      <c r="AD7965">
        <v>93.14</v>
      </c>
      <c r="AH7965" s="85">
        <f>IF(AND(M7965&lt;Variables!$G$6,M7965&gt;Variables!$G$5),0,1)</f>
        <v>1</v>
      </c>
      <c r="AI7965" s="85">
        <f t="shared" si="667"/>
        <v>1</v>
      </c>
      <c r="AJ7965" s="85">
        <f>IF(I7965&gt;Variables!$G$7,0,1)</f>
        <v>0</v>
      </c>
      <c r="AK7965" s="85">
        <f>IF(F7965&gt;Variables!$G$8,0,1)</f>
        <v>1</v>
      </c>
      <c r="AL7965" s="85">
        <f>IF(G7965&gt;Variables!$G$9,0,1)</f>
        <v>1</v>
      </c>
      <c r="AM7965" s="85">
        <f>IF(AND(K7965&gt;Variables!$G$10,K7965&lt;Variables!$G$11),0,1)</f>
        <v>1</v>
      </c>
      <c r="AN7965" s="103">
        <f>IF(H7965&lt;Variables!$G$13,1,0)</f>
        <v>0</v>
      </c>
      <c r="AO7965" s="101">
        <f>IF(R7965&lt;Variables!$G$12,0,1)</f>
        <v>0</v>
      </c>
      <c r="AP7965" s="86">
        <f t="shared" si="668"/>
        <v>1</v>
      </c>
      <c r="AR7965">
        <v>0</v>
      </c>
      <c r="AS7965">
        <v>1</v>
      </c>
      <c r="AT7965">
        <v>0</v>
      </c>
      <c r="AU7965">
        <v>0</v>
      </c>
      <c r="BA7965">
        <v>0.87</v>
      </c>
    </row>
    <row r="7966" spans="3:53" ht="12.75" x14ac:dyDescent="0.2">
      <c r="C7966" t="s">
        <v>1156</v>
      </c>
      <c r="D7966" t="s">
        <v>1109</v>
      </c>
      <c r="E7966">
        <v>25.23</v>
      </c>
      <c r="F7966">
        <v>7.55</v>
      </c>
      <c r="G7966">
        <v>0.8</v>
      </c>
      <c r="H7966">
        <v>-99999</v>
      </c>
      <c r="I7966">
        <v>7.1849999999999996</v>
      </c>
      <c r="J7966" t="s">
        <v>78</v>
      </c>
      <c r="K7966">
        <v>-99999</v>
      </c>
      <c r="L7966">
        <v>-99999</v>
      </c>
      <c r="M7966">
        <v>-99999</v>
      </c>
      <c r="N7966">
        <v>-99999</v>
      </c>
      <c r="O7966">
        <v>-99999</v>
      </c>
      <c r="P7966">
        <v>71640</v>
      </c>
      <c r="Q7966">
        <v>304</v>
      </c>
      <c r="R7966">
        <v>235.66</v>
      </c>
      <c r="S7966">
        <v>34.399000000000001</v>
      </c>
      <c r="T7966">
        <v>7.5409999999999986</v>
      </c>
      <c r="U7966">
        <v>18.900400000000001</v>
      </c>
      <c r="V7966">
        <v>-99999</v>
      </c>
      <c r="AC7966">
        <v>25.23</v>
      </c>
      <c r="AD7966">
        <v>25.23</v>
      </c>
      <c r="AH7966" s="85">
        <f>IF(AND(M7966&lt;Variables!$G$6,M7966&gt;Variables!$G$5),0,1)</f>
        <v>1</v>
      </c>
      <c r="AI7966" s="85">
        <f t="shared" si="667"/>
        <v>1</v>
      </c>
      <c r="AJ7966" s="85">
        <f>IF(I7966&gt;Variables!$G$7,0,1)</f>
        <v>0</v>
      </c>
      <c r="AK7966" s="85">
        <f>IF(F7966&gt;Variables!$G$8,0,1)</f>
        <v>1</v>
      </c>
      <c r="AL7966" s="85">
        <f>IF(G7966&gt;Variables!$G$9,0,1)</f>
        <v>1</v>
      </c>
      <c r="AM7966" s="85">
        <f>IF(AND(K7966&gt;Variables!$G$10,K7966&lt;Variables!$G$11),0,1)</f>
        <v>1</v>
      </c>
      <c r="AN7966" s="103">
        <f>IF(H7966&lt;Variables!$G$13,1,0)</f>
        <v>1</v>
      </c>
      <c r="AO7966" s="101">
        <f>IF(R7966&lt;Variables!$G$12,0,1)</f>
        <v>1</v>
      </c>
      <c r="AP7966" s="86">
        <f t="shared" si="668"/>
        <v>1</v>
      </c>
      <c r="AR7966">
        <v>0</v>
      </c>
      <c r="AS7966">
        <v>0</v>
      </c>
      <c r="AT7966">
        <v>0</v>
      </c>
      <c r="AU7966">
        <v>0</v>
      </c>
      <c r="BA7966">
        <v>0</v>
      </c>
    </row>
    <row r="7967" spans="3:53" ht="12.75" x14ac:dyDescent="0.2">
      <c r="C7967" t="s">
        <v>1156</v>
      </c>
      <c r="D7967" t="s">
        <v>934</v>
      </c>
      <c r="E7967">
        <v>48.8</v>
      </c>
      <c r="F7967">
        <v>8.35</v>
      </c>
      <c r="G7967">
        <v>7.9</v>
      </c>
      <c r="H7967">
        <v>9240</v>
      </c>
      <c r="I7967">
        <v>16.335999999999999</v>
      </c>
      <c r="J7967" t="s">
        <v>78</v>
      </c>
      <c r="K7967">
        <v>48.92</v>
      </c>
      <c r="L7967">
        <v>48.857104999999997</v>
      </c>
      <c r="M7967">
        <v>-0.15515655297217359</v>
      </c>
      <c r="N7967">
        <v>48.756155999999997</v>
      </c>
      <c r="O7967">
        <v>5.1570923679868007E-2</v>
      </c>
      <c r="P7967">
        <v>379280</v>
      </c>
      <c r="Q7967">
        <v>1745000</v>
      </c>
      <c r="R7967">
        <v>0.22</v>
      </c>
      <c r="S7967">
        <v>34.399000000000001</v>
      </c>
      <c r="T7967">
        <v>7.5409999999999986</v>
      </c>
      <c r="U7967">
        <v>18.900400000000001</v>
      </c>
      <c r="V7967">
        <v>2.3593613308822938</v>
      </c>
      <c r="AC7967">
        <v>50</v>
      </c>
      <c r="AD7967">
        <v>48.4</v>
      </c>
      <c r="AH7967" s="85">
        <f>IF(AND(M7967&lt;Variables!$G$6,M7967&gt;Variables!$G$5),0,1)</f>
        <v>1</v>
      </c>
      <c r="AI7967" s="85">
        <f t="shared" si="667"/>
        <v>0</v>
      </c>
      <c r="AJ7967" s="85">
        <f>IF(I7967&gt;Variables!$G$7,0,1)</f>
        <v>0</v>
      </c>
      <c r="AK7967" s="85">
        <f>IF(F7967&gt;Variables!$G$8,0,1)</f>
        <v>1</v>
      </c>
      <c r="AL7967" s="85">
        <f>IF(G7967&gt;Variables!$G$9,0,1)</f>
        <v>1</v>
      </c>
      <c r="AM7967" s="85">
        <f>IF(AND(K7967&gt;Variables!$G$10,K7967&lt;Variables!$G$11),0,1)</f>
        <v>1</v>
      </c>
      <c r="AN7967" s="103">
        <f>IF(H7967&lt;Variables!$G$13,1,0)</f>
        <v>0</v>
      </c>
      <c r="AO7967" s="101">
        <f>IF(R7967&lt;Variables!$G$12,0,1)</f>
        <v>0</v>
      </c>
      <c r="AP7967" s="86">
        <f t="shared" si="668"/>
        <v>1</v>
      </c>
      <c r="AR7967">
        <v>1</v>
      </c>
      <c r="AS7967">
        <v>0</v>
      </c>
      <c r="AT7967">
        <v>0</v>
      </c>
      <c r="AU7967">
        <v>0</v>
      </c>
      <c r="BA7967">
        <v>1.26</v>
      </c>
    </row>
    <row r="7968" spans="3:53" ht="12.75" x14ac:dyDescent="0.2">
      <c r="C7968" t="s">
        <v>1156</v>
      </c>
      <c r="D7968" t="s">
        <v>1120</v>
      </c>
      <c r="E7968">
        <v>3.12</v>
      </c>
      <c r="F7968">
        <v>27.55</v>
      </c>
      <c r="G7968">
        <v>0.48</v>
      </c>
      <c r="H7968">
        <v>35.57</v>
      </c>
      <c r="I7968">
        <v>-2.5000000000000001E-2</v>
      </c>
      <c r="J7968" t="s">
        <v>78</v>
      </c>
      <c r="K7968">
        <v>48.83</v>
      </c>
      <c r="L7968">
        <v>3.1256235294117651</v>
      </c>
      <c r="M7968">
        <v>-1.9948960772061899E-2</v>
      </c>
      <c r="N7968">
        <v>3.126510638297872</v>
      </c>
      <c r="O7968">
        <v>-4.8317068855201067E-2</v>
      </c>
      <c r="P7968">
        <v>2370000</v>
      </c>
      <c r="Q7968">
        <v>168590</v>
      </c>
      <c r="R7968">
        <v>14.06</v>
      </c>
      <c r="S7968">
        <v>34.399000000000001</v>
      </c>
      <c r="T7968">
        <v>7.5409999999999986</v>
      </c>
      <c r="U7968">
        <v>18.900400000000001</v>
      </c>
      <c r="V7968">
        <v>2.3553300662395831</v>
      </c>
      <c r="AC7968">
        <v>3.14</v>
      </c>
      <c r="AD7968">
        <v>3.12</v>
      </c>
      <c r="AH7968" s="85">
        <f>IF(AND(M7968&lt;Variables!$G$6,M7968&gt;Variables!$G$5),0,1)</f>
        <v>1</v>
      </c>
      <c r="AI7968" s="85">
        <f t="shared" si="667"/>
        <v>1</v>
      </c>
      <c r="AJ7968" s="85">
        <f>IF(I7968&gt;Variables!$G$7,0,1)</f>
        <v>1</v>
      </c>
      <c r="AK7968" s="85">
        <f>IF(F7968&gt;Variables!$G$8,0,1)</f>
        <v>0</v>
      </c>
      <c r="AL7968" s="85">
        <f>IF(G7968&gt;Variables!$G$9,0,1)</f>
        <v>1</v>
      </c>
      <c r="AM7968" s="85">
        <f>IF(AND(K7968&gt;Variables!$G$10,K7968&lt;Variables!$G$11),0,1)</f>
        <v>1</v>
      </c>
      <c r="AN7968" s="103">
        <f>IF(H7968&lt;Variables!$G$13,1,0)</f>
        <v>1</v>
      </c>
      <c r="AO7968" s="101">
        <f>IF(R7968&lt;Variables!$G$12,0,1)</f>
        <v>1</v>
      </c>
      <c r="AP7968" s="86">
        <f t="shared" si="668"/>
        <v>1</v>
      </c>
      <c r="AR7968">
        <v>0</v>
      </c>
      <c r="AS7968">
        <v>1</v>
      </c>
      <c r="AT7968">
        <v>0</v>
      </c>
      <c r="AU7968">
        <v>0</v>
      </c>
      <c r="BA7968">
        <v>0.31</v>
      </c>
    </row>
    <row r="7969" spans="3:53" ht="12.75" x14ac:dyDescent="0.2">
      <c r="C7969" t="s">
        <v>1156</v>
      </c>
      <c r="D7969" t="s">
        <v>1123</v>
      </c>
      <c r="E7969">
        <v>4.75</v>
      </c>
      <c r="F7969">
        <v>9.6999999999999993</v>
      </c>
      <c r="G7969">
        <v>-2.66</v>
      </c>
      <c r="H7969">
        <v>-99999</v>
      </c>
      <c r="I7969">
        <v>-2E-3</v>
      </c>
      <c r="J7969" t="s">
        <v>78</v>
      </c>
      <c r="K7969">
        <v>-99999</v>
      </c>
      <c r="L7969">
        <v>-99999</v>
      </c>
      <c r="M7969">
        <v>-99999</v>
      </c>
      <c r="N7969">
        <v>-99999</v>
      </c>
      <c r="O7969">
        <v>-99999</v>
      </c>
      <c r="P7969">
        <v>1612000</v>
      </c>
      <c r="Q7969">
        <v>429</v>
      </c>
      <c r="R7969">
        <v>3757.58</v>
      </c>
      <c r="S7969">
        <v>34.399000000000001</v>
      </c>
      <c r="T7969">
        <v>7.5409999999999986</v>
      </c>
      <c r="U7969">
        <v>18.900400000000001</v>
      </c>
      <c r="V7969">
        <v>-99999</v>
      </c>
      <c r="AC7969">
        <v>4.75</v>
      </c>
      <c r="AD7969">
        <v>4.5999999999999996</v>
      </c>
      <c r="AH7969" s="85">
        <f>IF(AND(M7969&lt;Variables!$G$6,M7969&gt;Variables!$G$5),0,1)</f>
        <v>1</v>
      </c>
      <c r="AI7969" s="85">
        <f t="shared" si="667"/>
        <v>1</v>
      </c>
      <c r="AJ7969" s="85">
        <f>IF(I7969&gt;Variables!$G$7,0,1)</f>
        <v>1</v>
      </c>
      <c r="AK7969" s="85">
        <f>IF(F7969&gt;Variables!$G$8,0,1)</f>
        <v>0</v>
      </c>
      <c r="AL7969" s="85">
        <f>IF(G7969&gt;Variables!$G$9,0,1)</f>
        <v>1</v>
      </c>
      <c r="AM7969" s="85">
        <f>IF(AND(K7969&gt;Variables!$G$10,K7969&lt;Variables!$G$11),0,1)</f>
        <v>1</v>
      </c>
      <c r="AN7969" s="103">
        <f>IF(H7969&lt;Variables!$G$13,1,0)</f>
        <v>1</v>
      </c>
      <c r="AO7969" s="101">
        <f>IF(R7969&lt;Variables!$G$12,0,1)</f>
        <v>1</v>
      </c>
      <c r="AP7969" s="86">
        <f t="shared" si="668"/>
        <v>1</v>
      </c>
      <c r="AR7969">
        <v>0</v>
      </c>
      <c r="AS7969">
        <v>0</v>
      </c>
      <c r="AT7969">
        <v>1</v>
      </c>
      <c r="AU7969">
        <v>0</v>
      </c>
      <c r="BA7969">
        <v>-2.25</v>
      </c>
    </row>
    <row r="7970" spans="3:53" ht="12.75" x14ac:dyDescent="0.2">
      <c r="C7970" t="s">
        <v>1156</v>
      </c>
      <c r="D7970" t="s">
        <v>1134</v>
      </c>
      <c r="E7970">
        <v>10.89</v>
      </c>
      <c r="F7970">
        <v>7.62</v>
      </c>
      <c r="G7970">
        <v>7.8</v>
      </c>
      <c r="H7970">
        <v>5330</v>
      </c>
      <c r="I7970">
        <v>1.823</v>
      </c>
      <c r="J7970" t="s">
        <v>78</v>
      </c>
      <c r="K7970">
        <v>54.02</v>
      </c>
      <c r="L7970">
        <v>10.84513333333333</v>
      </c>
      <c r="M7970">
        <v>9.0977827228194738E-2</v>
      </c>
      <c r="N7970">
        <v>10.831631818181821</v>
      </c>
      <c r="O7970">
        <v>0.21574017849238331</v>
      </c>
      <c r="P7970">
        <v>1336000</v>
      </c>
      <c r="Q7970">
        <v>2447000</v>
      </c>
      <c r="R7970">
        <v>0.55000000000000004</v>
      </c>
      <c r="S7970">
        <v>34.399000000000001</v>
      </c>
      <c r="T7970">
        <v>7.5409999999999986</v>
      </c>
      <c r="U7970">
        <v>18.900400000000001</v>
      </c>
      <c r="V7970">
        <v>2.4052255457526259</v>
      </c>
      <c r="AC7970">
        <v>11.75</v>
      </c>
      <c r="AD7970">
        <v>10.63</v>
      </c>
      <c r="AH7970" s="85">
        <f>IF(AND(M7970&lt;Variables!$G$6,M7970&gt;Variables!$G$5),0,1)</f>
        <v>1</v>
      </c>
      <c r="AI7970" s="85">
        <f t="shared" si="667"/>
        <v>0</v>
      </c>
      <c r="AJ7970" s="85">
        <f>IF(I7970&gt;Variables!$G$7,0,1)</f>
        <v>0</v>
      </c>
      <c r="AK7970" s="85">
        <f>IF(F7970&gt;Variables!$G$8,0,1)</f>
        <v>1</v>
      </c>
      <c r="AL7970" s="85">
        <f>IF(G7970&gt;Variables!$G$9,0,1)</f>
        <v>1</v>
      </c>
      <c r="AM7970" s="85">
        <f>IF(AND(K7970&gt;Variables!$G$10,K7970&lt;Variables!$G$11),0,1)</f>
        <v>0</v>
      </c>
      <c r="AN7970" s="103">
        <f>IF(H7970&lt;Variables!$G$13,1,0)</f>
        <v>0</v>
      </c>
      <c r="AO7970" s="101">
        <f>IF(R7970&lt;Variables!$G$12,0,1)</f>
        <v>0</v>
      </c>
      <c r="AP7970" s="86">
        <f t="shared" si="668"/>
        <v>1</v>
      </c>
      <c r="AR7970">
        <v>0</v>
      </c>
      <c r="AS7970">
        <v>0</v>
      </c>
      <c r="AT7970">
        <v>1</v>
      </c>
      <c r="AU7970">
        <v>0</v>
      </c>
      <c r="BA7970">
        <v>-2.16</v>
      </c>
    </row>
    <row r="7971" spans="3:53" ht="12.75" x14ac:dyDescent="0.2">
      <c r="C7971" t="s">
        <v>1156</v>
      </c>
      <c r="D7971" t="s">
        <v>1116</v>
      </c>
      <c r="E7971">
        <v>68.400000000000006</v>
      </c>
      <c r="F7971">
        <v>7.41</v>
      </c>
      <c r="G7971">
        <v>4.8</v>
      </c>
      <c r="H7971">
        <v>17900</v>
      </c>
      <c r="I7971">
        <v>-37.408999999999999</v>
      </c>
      <c r="J7971" t="s">
        <v>78</v>
      </c>
      <c r="K7971">
        <v>55.38</v>
      </c>
      <c r="L7971">
        <v>68.370040000000003</v>
      </c>
      <c r="M7971">
        <v>7.8045880915087726E-2</v>
      </c>
      <c r="N7971">
        <v>68.274408000000008</v>
      </c>
      <c r="O7971">
        <v>0.21822525359720829</v>
      </c>
      <c r="P7971">
        <v>2524000</v>
      </c>
      <c r="Q7971">
        <v>2640000</v>
      </c>
      <c r="R7971">
        <v>0.96</v>
      </c>
      <c r="S7971">
        <v>34.399000000000001</v>
      </c>
      <c r="T7971">
        <v>7.5409999999999986</v>
      </c>
      <c r="U7971">
        <v>18.900400000000001</v>
      </c>
      <c r="V7971">
        <v>2.419494973904242</v>
      </c>
      <c r="AC7971">
        <v>68.89</v>
      </c>
      <c r="AD7971">
        <v>67.709999999999994</v>
      </c>
      <c r="AH7971" s="85">
        <f>IF(AND(M7971&lt;Variables!$G$6,M7971&gt;Variables!$G$5),0,1)</f>
        <v>1</v>
      </c>
      <c r="AI7971" s="85">
        <f t="shared" si="667"/>
        <v>0</v>
      </c>
      <c r="AJ7971" s="85">
        <f>IF(I7971&gt;Variables!$G$7,0,1)</f>
        <v>1</v>
      </c>
      <c r="AK7971" s="85">
        <f>IF(F7971&gt;Variables!$G$8,0,1)</f>
        <v>1</v>
      </c>
      <c r="AL7971" s="85">
        <f>IF(G7971&gt;Variables!$G$9,0,1)</f>
        <v>1</v>
      </c>
      <c r="AM7971" s="85">
        <f>IF(AND(K7971&gt;Variables!$G$10,K7971&lt;Variables!$G$11),0,1)</f>
        <v>0</v>
      </c>
      <c r="AN7971" s="103">
        <f>IF(H7971&lt;Variables!$G$13,1,0)</f>
        <v>0</v>
      </c>
      <c r="AO7971" s="101">
        <f>IF(R7971&lt;Variables!$G$12,0,1)</f>
        <v>0</v>
      </c>
      <c r="AP7971" s="86">
        <f t="shared" si="668"/>
        <v>1</v>
      </c>
      <c r="AR7971">
        <v>0</v>
      </c>
      <c r="AS7971">
        <v>1</v>
      </c>
      <c r="AT7971">
        <v>0</v>
      </c>
      <c r="AU7971">
        <v>0</v>
      </c>
      <c r="BA7971">
        <v>-0.17</v>
      </c>
    </row>
    <row r="7972" spans="3:53" ht="12.75" x14ac:dyDescent="0.2">
      <c r="C7972" t="s">
        <v>1156</v>
      </c>
      <c r="D7972" t="s">
        <v>117</v>
      </c>
      <c r="E7972">
        <v>29.93</v>
      </c>
      <c r="F7972">
        <v>7.6</v>
      </c>
      <c r="G7972">
        <v>6.17</v>
      </c>
      <c r="H7972">
        <v>3970</v>
      </c>
      <c r="I7972">
        <v>-0.29399999999999998</v>
      </c>
      <c r="J7972" t="s">
        <v>78</v>
      </c>
      <c r="K7972">
        <v>49.4</v>
      </c>
      <c r="L7972">
        <v>29.978560000000009</v>
      </c>
      <c r="M7972">
        <v>-6.1910912332027779E-2</v>
      </c>
      <c r="N7972">
        <v>29.959014</v>
      </c>
      <c r="O7972">
        <v>3.2911630536221551E-3</v>
      </c>
      <c r="P7972">
        <v>7904000</v>
      </c>
      <c r="Q7972">
        <v>15376000</v>
      </c>
      <c r="R7972">
        <v>0.51</v>
      </c>
      <c r="S7972">
        <v>34.399000000000001</v>
      </c>
      <c r="T7972">
        <v>7.5409999999999986</v>
      </c>
      <c r="U7972">
        <v>18.900400000000001</v>
      </c>
      <c r="V7972">
        <v>2.3622864044917442</v>
      </c>
      <c r="AC7972">
        <v>29.97</v>
      </c>
      <c r="AD7972">
        <v>29.27</v>
      </c>
      <c r="AH7972" s="85">
        <f>IF(AND(M7972&lt;Variables!$G$6,M7972&gt;Variables!$G$5),0,1)</f>
        <v>1</v>
      </c>
      <c r="AI7972" s="85">
        <f t="shared" si="667"/>
        <v>0</v>
      </c>
      <c r="AJ7972" s="85">
        <f>IF(I7972&gt;Variables!$G$7,0,1)</f>
        <v>1</v>
      </c>
      <c r="AK7972" s="85">
        <f>IF(F7972&gt;Variables!$G$8,0,1)</f>
        <v>1</v>
      </c>
      <c r="AL7972" s="85">
        <f>IF(G7972&gt;Variables!$G$9,0,1)</f>
        <v>1</v>
      </c>
      <c r="AM7972" s="85">
        <f>IF(AND(K7972&gt;Variables!$G$10,K7972&lt;Variables!$G$11),0,1)</f>
        <v>1</v>
      </c>
      <c r="AN7972" s="103">
        <f>IF(H7972&lt;Variables!$G$13,1,0)</f>
        <v>0</v>
      </c>
      <c r="AO7972" s="101">
        <f>IF(R7972&lt;Variables!$G$12,0,1)</f>
        <v>0</v>
      </c>
      <c r="AP7972" s="86">
        <f t="shared" si="668"/>
        <v>1</v>
      </c>
      <c r="AR7972">
        <v>0</v>
      </c>
      <c r="AS7972">
        <v>0</v>
      </c>
      <c r="AT7972">
        <v>1</v>
      </c>
      <c r="AU7972">
        <v>0</v>
      </c>
      <c r="BA7972">
        <v>-1.99</v>
      </c>
    </row>
    <row r="7973" spans="3:53" ht="12.75" x14ac:dyDescent="0.2">
      <c r="C7973" t="s">
        <v>1156</v>
      </c>
      <c r="D7973" t="s">
        <v>1126</v>
      </c>
      <c r="E7973">
        <v>41.52</v>
      </c>
      <c r="F7973">
        <v>7.44</v>
      </c>
      <c r="G7973">
        <v>6.81</v>
      </c>
      <c r="H7973">
        <v>30010</v>
      </c>
      <c r="I7973">
        <v>-1.1639999999999999</v>
      </c>
      <c r="J7973" t="s">
        <v>78</v>
      </c>
      <c r="K7973">
        <v>60.44</v>
      </c>
      <c r="L7973">
        <v>41.455530000000003</v>
      </c>
      <c r="M7973">
        <v>0.22788274567952979</v>
      </c>
      <c r="N7973">
        <v>41.321350000000002</v>
      </c>
      <c r="O7973">
        <v>0.55334590956005714</v>
      </c>
      <c r="P7973">
        <v>11442000</v>
      </c>
      <c r="Q7973">
        <v>15397000</v>
      </c>
      <c r="R7973">
        <v>0.74</v>
      </c>
      <c r="S7973">
        <v>34.399000000000001</v>
      </c>
      <c r="T7973">
        <v>7.5409999999999986</v>
      </c>
      <c r="U7973">
        <v>18.900400000000001</v>
      </c>
      <c r="V7973">
        <v>2.4623626197545181</v>
      </c>
      <c r="AC7973">
        <v>41.77</v>
      </c>
      <c r="AD7973">
        <v>41.06</v>
      </c>
      <c r="AH7973" s="85">
        <f>IF(AND(M7973&lt;Variables!$G$6,M7973&gt;Variables!$G$5),0,1)</f>
        <v>1</v>
      </c>
      <c r="AI7973" s="85">
        <f t="shared" si="667"/>
        <v>0</v>
      </c>
      <c r="AJ7973" s="85">
        <f>IF(I7973&gt;Variables!$G$7,0,1)</f>
        <v>1</v>
      </c>
      <c r="AK7973" s="85">
        <f>IF(F7973&gt;Variables!$G$8,0,1)</f>
        <v>1</v>
      </c>
      <c r="AL7973" s="85">
        <f>IF(G7973&gt;Variables!$G$9,0,1)</f>
        <v>1</v>
      </c>
      <c r="AM7973" s="85">
        <f>IF(AND(K7973&gt;Variables!$G$10,K7973&lt;Variables!$G$11),0,1)</f>
        <v>0</v>
      </c>
      <c r="AN7973" s="103">
        <f>IF(H7973&lt;Variables!$G$13,1,0)</f>
        <v>0</v>
      </c>
      <c r="AO7973" s="101">
        <f>IF(R7973&lt;Variables!$G$12,0,1)</f>
        <v>0</v>
      </c>
      <c r="AP7973" s="86">
        <f t="shared" si="668"/>
        <v>1</v>
      </c>
      <c r="AR7973">
        <v>0</v>
      </c>
      <c r="AS7973">
        <v>1</v>
      </c>
      <c r="AT7973">
        <v>0</v>
      </c>
      <c r="AU7973">
        <v>0</v>
      </c>
      <c r="BA7973">
        <v>0.3</v>
      </c>
    </row>
    <row r="7974" spans="3:53" ht="12.75" x14ac:dyDescent="0.2">
      <c r="C7974" t="s">
        <v>1156</v>
      </c>
      <c r="D7974" t="s">
        <v>1155</v>
      </c>
      <c r="E7974">
        <v>0.03</v>
      </c>
      <c r="F7974">
        <v>45.45</v>
      </c>
      <c r="G7974">
        <v>-41.82</v>
      </c>
      <c r="H7974">
        <v>-99999</v>
      </c>
      <c r="I7974">
        <v>-28.536999999999999</v>
      </c>
      <c r="J7974" t="s">
        <v>78</v>
      </c>
      <c r="K7974"/>
      <c r="L7974">
        <v>1.6E-2</v>
      </c>
      <c r="M7974">
        <v>0</v>
      </c>
      <c r="N7974">
        <v>2.4E-2</v>
      </c>
      <c r="O7974">
        <v>-33.333333333333343</v>
      </c>
      <c r="P7974">
        <v>179770</v>
      </c>
      <c r="Q7974">
        <v>389915</v>
      </c>
      <c r="R7974">
        <v>0.46</v>
      </c>
      <c r="S7974">
        <v>34.399000000000001</v>
      </c>
      <c r="T7974">
        <v>7.5409999999999986</v>
      </c>
      <c r="U7974">
        <v>18.900400000000001</v>
      </c>
      <c r="V7974"/>
      <c r="AC7974">
        <v>0.03</v>
      </c>
      <c r="AD7974">
        <v>2.5000000000000001E-2</v>
      </c>
      <c r="AH7974" s="85">
        <f>IF(AND(M7974&lt;Variables!$G$6,M7974&gt;Variables!$G$5),0,1)</f>
        <v>1</v>
      </c>
      <c r="AI7974" s="85">
        <f t="shared" si="667"/>
        <v>1</v>
      </c>
      <c r="AJ7974" s="85">
        <f>IF(I7974&gt;Variables!$G$7,0,1)</f>
        <v>1</v>
      </c>
      <c r="AK7974" s="85">
        <f>IF(F7974&gt;Variables!$G$8,0,1)</f>
        <v>0</v>
      </c>
      <c r="AL7974" s="85">
        <f>IF(G7974&gt;Variables!$G$9,0,1)</f>
        <v>1</v>
      </c>
      <c r="AM7974" s="85">
        <f>IF(AND(K7974&gt;Variables!$G$10,K7974&lt;Variables!$G$11),0,1)</f>
        <v>1</v>
      </c>
      <c r="AN7974" s="103">
        <f>IF(H7974&lt;Variables!$G$13,1,0)</f>
        <v>1</v>
      </c>
      <c r="AO7974" s="101">
        <f>IF(R7974&lt;Variables!$G$12,0,1)</f>
        <v>0</v>
      </c>
      <c r="AP7974" s="86">
        <f t="shared" si="668"/>
        <v>1</v>
      </c>
      <c r="AR7974">
        <v>0</v>
      </c>
      <c r="AS7974">
        <v>0</v>
      </c>
      <c r="AT7974">
        <v>1</v>
      </c>
      <c r="AU7974">
        <v>0</v>
      </c>
      <c r="BA7974">
        <v>-2.25</v>
      </c>
    </row>
    <row r="7975" spans="3:53" ht="12.75" x14ac:dyDescent="0.2">
      <c r="C7975" t="s">
        <v>1156</v>
      </c>
      <c r="D7975" t="s">
        <v>186</v>
      </c>
      <c r="E7975">
        <v>28.2</v>
      </c>
      <c r="F7975">
        <v>10.029999999999999</v>
      </c>
      <c r="G7975">
        <v>8.57</v>
      </c>
      <c r="H7975">
        <v>3440</v>
      </c>
      <c r="I7975">
        <v>31.041</v>
      </c>
      <c r="J7975" t="s">
        <v>78</v>
      </c>
      <c r="K7975">
        <v>47.71</v>
      </c>
      <c r="L7975">
        <v>28.392505</v>
      </c>
      <c r="M7975">
        <v>-0.57833924833331551</v>
      </c>
      <c r="N7975">
        <v>28.071366000000001</v>
      </c>
      <c r="O7975">
        <v>0.55905366343769392</v>
      </c>
      <c r="P7975">
        <v>7460000</v>
      </c>
      <c r="Q7975">
        <v>9239000</v>
      </c>
      <c r="R7975">
        <v>0.81</v>
      </c>
      <c r="S7975">
        <v>34.399000000000001</v>
      </c>
      <c r="T7975">
        <v>7.5409999999999986</v>
      </c>
      <c r="U7975">
        <v>18.900400000000001</v>
      </c>
      <c r="V7975">
        <v>2.3544875622710291</v>
      </c>
      <c r="AC7975">
        <v>28.75</v>
      </c>
      <c r="AD7975">
        <v>28.02</v>
      </c>
      <c r="AH7975" s="85">
        <f>IF(AND(M7975&lt;Variables!$G$6,M7975&gt;Variables!$G$5),0,1)</f>
        <v>1</v>
      </c>
      <c r="AI7975" s="85">
        <f t="shared" si="667"/>
        <v>0</v>
      </c>
      <c r="AJ7975" s="85">
        <f>IF(I7975&gt;Variables!$G$7,0,1)</f>
        <v>0</v>
      </c>
      <c r="AK7975" s="85">
        <f>IF(F7975&gt;Variables!$G$8,0,1)</f>
        <v>0</v>
      </c>
      <c r="AL7975" s="85">
        <f>IF(G7975&gt;Variables!$G$9,0,1)</f>
        <v>1</v>
      </c>
      <c r="AM7975" s="85">
        <f>IF(AND(K7975&gt;Variables!$G$10,K7975&lt;Variables!$G$11),0,1)</f>
        <v>1</v>
      </c>
      <c r="AN7975" s="103">
        <f>IF(H7975&lt;Variables!$G$13,1,0)</f>
        <v>0</v>
      </c>
      <c r="AO7975" s="101">
        <f>IF(R7975&lt;Variables!$G$12,0,1)</f>
        <v>0</v>
      </c>
      <c r="AP7975" s="86">
        <f t="shared" si="668"/>
        <v>1</v>
      </c>
      <c r="AR7975">
        <v>1</v>
      </c>
      <c r="AS7975">
        <v>0</v>
      </c>
      <c r="AT7975">
        <v>0</v>
      </c>
      <c r="AU7975">
        <v>0</v>
      </c>
      <c r="BA7975">
        <v>0.99</v>
      </c>
    </row>
    <row r="7976" spans="3:53" ht="12.75" x14ac:dyDescent="0.2">
      <c r="C7976" t="s">
        <v>1156</v>
      </c>
      <c r="D7976" t="s">
        <v>1158</v>
      </c>
      <c r="E7976">
        <v>24.5</v>
      </c>
      <c r="F7976">
        <v>6.75</v>
      </c>
      <c r="G7976">
        <v>-0.56999999999999995</v>
      </c>
      <c r="H7976">
        <v>-99999</v>
      </c>
      <c r="I7976">
        <v>-68.387</v>
      </c>
      <c r="J7976" t="s">
        <v>78</v>
      </c>
      <c r="K7976">
        <v>72.14</v>
      </c>
      <c r="L7976">
        <v>24.565000000000001</v>
      </c>
      <c r="M7976">
        <v>0.14247913698352821</v>
      </c>
      <c r="N7976">
        <v>24.55</v>
      </c>
      <c r="O7976">
        <v>0.20366598778004361</v>
      </c>
      <c r="P7976">
        <v>15024</v>
      </c>
      <c r="Q7976">
        <v>45804</v>
      </c>
      <c r="R7976">
        <v>0.33</v>
      </c>
      <c r="S7976">
        <v>34.399000000000001</v>
      </c>
      <c r="T7976">
        <v>7.5409999999999986</v>
      </c>
      <c r="U7976">
        <v>18.900400000000001</v>
      </c>
      <c r="V7976">
        <v>2.5835557808263778</v>
      </c>
      <c r="AC7976">
        <v>24.64</v>
      </c>
      <c r="AD7976">
        <v>24.46</v>
      </c>
      <c r="AH7976" s="85">
        <f>IF(AND(M7976&lt;Variables!$G$6,M7976&gt;Variables!$G$5),0,1)</f>
        <v>1</v>
      </c>
      <c r="AI7976" s="85">
        <f t="shared" si="667"/>
        <v>0</v>
      </c>
      <c r="AJ7976" s="85">
        <f>IF(I7976&gt;Variables!$G$7,0,1)</f>
        <v>1</v>
      </c>
      <c r="AK7976" s="85">
        <f>IF(F7976&gt;Variables!$G$8,0,1)</f>
        <v>1</v>
      </c>
      <c r="AL7976" s="85">
        <f>IF(G7976&gt;Variables!$G$9,0,1)</f>
        <v>1</v>
      </c>
      <c r="AM7976" s="85">
        <f>IF(AND(K7976&gt;Variables!$G$10,K7976&lt;Variables!$G$11),0,1)</f>
        <v>0</v>
      </c>
      <c r="AN7976" s="103">
        <f>IF(H7976&lt;Variables!$G$13,1,0)</f>
        <v>1</v>
      </c>
      <c r="AO7976" s="101">
        <f>IF(R7976&lt;Variables!$G$12,0,1)</f>
        <v>0</v>
      </c>
      <c r="AP7976" s="86">
        <f t="shared" si="668"/>
        <v>1</v>
      </c>
      <c r="AR7976">
        <v>0</v>
      </c>
      <c r="AS7976">
        <v>0</v>
      </c>
      <c r="AT7976">
        <v>0</v>
      </c>
      <c r="AU7976">
        <v>0</v>
      </c>
      <c r="BA7976">
        <v>0</v>
      </c>
    </row>
    <row r="7977" spans="3:53" ht="12.75" x14ac:dyDescent="0.2">
      <c r="C7977" t="s">
        <v>1156</v>
      </c>
      <c r="D7977" t="s">
        <v>1140</v>
      </c>
      <c r="E7977">
        <v>25.2</v>
      </c>
      <c r="F7977">
        <v>47.53</v>
      </c>
      <c r="G7977">
        <v>-25.96</v>
      </c>
      <c r="H7977">
        <v>-99999</v>
      </c>
      <c r="I7977">
        <v>-99999</v>
      </c>
      <c r="J7977" t="s">
        <v>78</v>
      </c>
      <c r="K7977">
        <v>-99999</v>
      </c>
      <c r="L7977">
        <v>24.927015000000001</v>
      </c>
      <c r="M7977">
        <v>0.99484434859127702</v>
      </c>
      <c r="N7977">
        <v>24.878882000000001</v>
      </c>
      <c r="O7977">
        <v>1.190238371643884</v>
      </c>
      <c r="P7977">
        <v>1190000</v>
      </c>
      <c r="Q7977"/>
      <c r="R7977"/>
      <c r="S7977">
        <v>34.399000000000001</v>
      </c>
      <c r="T7977">
        <v>7.5409999999999986</v>
      </c>
      <c r="U7977">
        <v>18.900400000000001</v>
      </c>
      <c r="V7977">
        <v>-99999</v>
      </c>
      <c r="AC7977">
        <v>27.9</v>
      </c>
      <c r="AD7977">
        <v>24</v>
      </c>
      <c r="AH7977" s="85">
        <f>IF(AND(M7977&lt;Variables!$G$6,M7977&gt;Variables!$G$5),0,1)</f>
        <v>1</v>
      </c>
      <c r="AI7977" s="85">
        <f t="shared" si="667"/>
        <v>0</v>
      </c>
      <c r="AJ7977" s="85">
        <f>IF(I7977&gt;Variables!$G$7,0,1)</f>
        <v>1</v>
      </c>
      <c r="AK7977" s="85">
        <f>IF(F7977&gt;Variables!$G$8,0,1)</f>
        <v>0</v>
      </c>
      <c r="AL7977" s="85">
        <f>IF(G7977&gt;Variables!$G$9,0,1)</f>
        <v>1</v>
      </c>
      <c r="AM7977" s="85">
        <f>IF(AND(K7977&gt;Variables!$G$10,K7977&lt;Variables!$G$11),0,1)</f>
        <v>1</v>
      </c>
      <c r="AN7977" s="103">
        <f>IF(H7977&lt;Variables!$G$13,1,0)</f>
        <v>1</v>
      </c>
      <c r="AO7977" s="101">
        <f>IF(R7977&lt;Variables!$G$12,0,1)</f>
        <v>0</v>
      </c>
      <c r="AP7977" s="86">
        <f t="shared" si="668"/>
        <v>1</v>
      </c>
      <c r="AR7977">
        <v>0</v>
      </c>
      <c r="AS7977">
        <v>0</v>
      </c>
      <c r="AT7977">
        <v>1</v>
      </c>
      <c r="AU7977">
        <v>0</v>
      </c>
      <c r="BA7977">
        <v>-2.25</v>
      </c>
    </row>
    <row r="7978" spans="3:53" ht="12.75" x14ac:dyDescent="0.2">
      <c r="C7978" t="s">
        <v>1156</v>
      </c>
      <c r="D7978" t="s">
        <v>1146</v>
      </c>
      <c r="E7978">
        <v>44.1</v>
      </c>
      <c r="F7978">
        <v>7.06</v>
      </c>
      <c r="G7978">
        <v>4.95</v>
      </c>
      <c r="H7978">
        <v>1880</v>
      </c>
      <c r="I7978">
        <v>-12.877000000000001</v>
      </c>
      <c r="J7978" t="s">
        <v>78</v>
      </c>
      <c r="K7978">
        <v>41.86</v>
      </c>
      <c r="L7978">
        <v>44.277509999999999</v>
      </c>
      <c r="M7978">
        <v>-0.40090330282800019</v>
      </c>
      <c r="N7978">
        <v>44.209212000000001</v>
      </c>
      <c r="O7978">
        <v>-0.24703448683952889</v>
      </c>
      <c r="P7978">
        <v>1585000</v>
      </c>
      <c r="Q7978">
        <v>1927000</v>
      </c>
      <c r="R7978">
        <v>0.82</v>
      </c>
      <c r="S7978">
        <v>34.399000000000001</v>
      </c>
      <c r="T7978">
        <v>7.5409999999999986</v>
      </c>
      <c r="U7978">
        <v>18.900400000000001</v>
      </c>
      <c r="V7978">
        <v>2.28366852274159</v>
      </c>
      <c r="AC7978">
        <v>47.1</v>
      </c>
      <c r="AD7978">
        <v>43.87</v>
      </c>
      <c r="AH7978" s="85">
        <f>IF(AND(M7978&lt;Variables!$G$6,M7978&gt;Variables!$G$5),0,1)</f>
        <v>1</v>
      </c>
      <c r="AI7978" s="85">
        <f t="shared" si="667"/>
        <v>0</v>
      </c>
      <c r="AJ7978" s="85">
        <f>IF(I7978&gt;Variables!$G$7,0,1)</f>
        <v>1</v>
      </c>
      <c r="AK7978" s="85">
        <f>IF(F7978&gt;Variables!$G$8,0,1)</f>
        <v>1</v>
      </c>
      <c r="AL7978" s="85">
        <f>IF(G7978&gt;Variables!$G$9,0,1)</f>
        <v>1</v>
      </c>
      <c r="AM7978" s="85">
        <f>IF(AND(K7978&gt;Variables!$G$10,K7978&lt;Variables!$G$11),0,1)</f>
        <v>1</v>
      </c>
      <c r="AN7978" s="103">
        <f>IF(H7978&lt;Variables!$G$13,1,0)</f>
        <v>1</v>
      </c>
      <c r="AO7978" s="101">
        <f>IF(R7978&lt;Variables!$G$12,0,1)</f>
        <v>0</v>
      </c>
      <c r="AP7978" s="86">
        <f t="shared" si="668"/>
        <v>1</v>
      </c>
      <c r="AR7978">
        <v>1</v>
      </c>
      <c r="AS7978">
        <v>0</v>
      </c>
      <c r="AT7978">
        <v>0</v>
      </c>
      <c r="AU7978">
        <v>0</v>
      </c>
      <c r="BA7978">
        <v>1.06</v>
      </c>
    </row>
    <row r="7979" spans="3:53" ht="12.75" x14ac:dyDescent="0.2">
      <c r="C7979" t="s">
        <v>1156</v>
      </c>
      <c r="D7979" t="s">
        <v>697</v>
      </c>
      <c r="E7979">
        <v>5.3</v>
      </c>
      <c r="F7979">
        <v>10.27</v>
      </c>
      <c r="G7979">
        <v>8.33</v>
      </c>
      <c r="H7979">
        <v>-99999</v>
      </c>
      <c r="I7979">
        <v>9.9000000000000005E-2</v>
      </c>
      <c r="J7979" t="s">
        <v>78</v>
      </c>
      <c r="K7979">
        <v>49.52</v>
      </c>
      <c r="L7979">
        <v>5.274</v>
      </c>
      <c r="M7979">
        <v>-1.4031095942358709</v>
      </c>
      <c r="N7979">
        <v>5.2697619047619053</v>
      </c>
      <c r="O7979">
        <v>-1.323815117697563</v>
      </c>
      <c r="P7979">
        <v>82048</v>
      </c>
      <c r="Q7979">
        <v>85380</v>
      </c>
      <c r="R7979">
        <v>0.96</v>
      </c>
      <c r="S7979">
        <v>34.399000000000001</v>
      </c>
      <c r="T7979">
        <v>7.5409999999999986</v>
      </c>
      <c r="U7979">
        <v>18.900400000000001</v>
      </c>
      <c r="V7979">
        <v>2.3965630028062188</v>
      </c>
      <c r="AC7979">
        <v>5.31</v>
      </c>
      <c r="AD7979">
        <v>4.9400000000000004</v>
      </c>
      <c r="AH7979" s="85">
        <f>IF(AND(M7979&lt;Variables!$G$6,M7979&gt;Variables!$G$5),0,1)</f>
        <v>1</v>
      </c>
      <c r="AI7979" s="85">
        <f t="shared" si="667"/>
        <v>0</v>
      </c>
      <c r="AJ7979" s="85">
        <f>IF(I7979&gt;Variables!$G$7,0,1)</f>
        <v>0</v>
      </c>
      <c r="AK7979" s="85">
        <f>IF(F7979&gt;Variables!$G$8,0,1)</f>
        <v>0</v>
      </c>
      <c r="AL7979" s="85">
        <f>IF(G7979&gt;Variables!$G$9,0,1)</f>
        <v>1</v>
      </c>
      <c r="AM7979" s="85">
        <f>IF(AND(K7979&gt;Variables!$G$10,K7979&lt;Variables!$G$11),0,1)</f>
        <v>1</v>
      </c>
      <c r="AN7979" s="103">
        <f>IF(H7979&lt;Variables!$G$13,1,0)</f>
        <v>1</v>
      </c>
      <c r="AO7979" s="101">
        <f>IF(R7979&lt;Variables!$G$12,0,1)</f>
        <v>0</v>
      </c>
      <c r="AP7979" s="86">
        <f t="shared" si="668"/>
        <v>1</v>
      </c>
      <c r="AR7979">
        <v>0</v>
      </c>
      <c r="AS7979">
        <v>0</v>
      </c>
      <c r="AT7979">
        <v>1</v>
      </c>
      <c r="AU7979">
        <v>0</v>
      </c>
      <c r="BA7979">
        <v>-2.25</v>
      </c>
    </row>
    <row r="7980" spans="3:53" ht="12.75" x14ac:dyDescent="0.2">
      <c r="C7980" t="s">
        <v>1156</v>
      </c>
      <c r="D7980" t="s">
        <v>1118</v>
      </c>
      <c r="E7980">
        <v>5.05</v>
      </c>
      <c r="F7980">
        <v>13.48</v>
      </c>
      <c r="G7980">
        <v>15.69</v>
      </c>
      <c r="H7980">
        <v>-99999</v>
      </c>
      <c r="I7980">
        <v>-0.01</v>
      </c>
      <c r="J7980" t="s">
        <v>76</v>
      </c>
      <c r="K7980">
        <v>55.28</v>
      </c>
      <c r="L7980">
        <v>5.0540000000000003</v>
      </c>
      <c r="M7980">
        <v>-7.9145231499810995E-2</v>
      </c>
      <c r="N7980">
        <v>5.0497727272727264</v>
      </c>
      <c r="O7980">
        <v>4.5006525946397168E-3</v>
      </c>
      <c r="P7980">
        <v>85635</v>
      </c>
      <c r="Q7980">
        <v>23565</v>
      </c>
      <c r="R7980">
        <v>3.63</v>
      </c>
      <c r="S7980">
        <v>34.399000000000001</v>
      </c>
      <c r="T7980">
        <v>7.5409999999999986</v>
      </c>
      <c r="U7980">
        <v>18.900400000000001</v>
      </c>
      <c r="V7980">
        <v>2.424965433161852</v>
      </c>
      <c r="AC7980">
        <v>8.75</v>
      </c>
      <c r="AD7980">
        <v>5.05</v>
      </c>
      <c r="AH7980" s="85">
        <f>IF(AND(M7980&lt;Variables!$G$6,M7980&gt;Variables!$G$5),0,1)</f>
        <v>1</v>
      </c>
      <c r="AI7980" s="85">
        <f t="shared" si="667"/>
        <v>0</v>
      </c>
      <c r="AJ7980" s="85">
        <f>IF(I7980&gt;Variables!$G$7,0,1)</f>
        <v>1</v>
      </c>
      <c r="AK7980" s="85">
        <f>IF(F7980&gt;Variables!$G$8,0,1)</f>
        <v>0</v>
      </c>
      <c r="AL7980" s="85">
        <f>IF(G7980&gt;Variables!$G$9,0,1)</f>
        <v>0</v>
      </c>
      <c r="AM7980" s="85">
        <f>IF(AND(K7980&gt;Variables!$G$10,K7980&lt;Variables!$G$11),0,1)</f>
        <v>0</v>
      </c>
      <c r="AN7980" s="103">
        <f>IF(H7980&lt;Variables!$G$13,1,0)</f>
        <v>1</v>
      </c>
      <c r="AO7980" s="101">
        <f>IF(R7980&lt;Variables!$G$12,0,1)</f>
        <v>1</v>
      </c>
      <c r="AP7980" s="86">
        <f t="shared" si="668"/>
        <v>0</v>
      </c>
      <c r="AR7980">
        <v>1</v>
      </c>
      <c r="AS7980">
        <v>0</v>
      </c>
      <c r="AT7980">
        <v>0</v>
      </c>
      <c r="AU7980">
        <v>0</v>
      </c>
      <c r="BA7980">
        <v>2</v>
      </c>
    </row>
    <row r="7981" spans="3:53" ht="12.75" x14ac:dyDescent="0.2">
      <c r="C7981" t="s">
        <v>1156</v>
      </c>
      <c r="D7981" t="s">
        <v>1111</v>
      </c>
      <c r="E7981">
        <v>36.229999999999997</v>
      </c>
      <c r="F7981">
        <v>8.15</v>
      </c>
      <c r="G7981">
        <v>6.62</v>
      </c>
      <c r="H7981">
        <v>2530</v>
      </c>
      <c r="I7981">
        <v>70.084000000000003</v>
      </c>
      <c r="J7981" t="s">
        <v>78</v>
      </c>
      <c r="K7981">
        <v>45.94</v>
      </c>
      <c r="L7981">
        <v>36.326099999999997</v>
      </c>
      <c r="M7981">
        <v>-0.20949124734005781</v>
      </c>
      <c r="N7981">
        <v>36.244160000000001</v>
      </c>
      <c r="O7981">
        <v>1.6112940677889011E-2</v>
      </c>
      <c r="P7981">
        <v>527484</v>
      </c>
      <c r="Q7981">
        <v>720581</v>
      </c>
      <c r="R7981">
        <v>0.73</v>
      </c>
      <c r="S7981">
        <v>34.399000000000001</v>
      </c>
      <c r="T7981">
        <v>7.5409999999999986</v>
      </c>
      <c r="U7981">
        <v>18.900400000000001</v>
      </c>
      <c r="V7981">
        <v>2.3279288288982301</v>
      </c>
      <c r="AC7981">
        <v>37.44</v>
      </c>
      <c r="AD7981">
        <v>36.061399999999999</v>
      </c>
      <c r="AH7981" s="85">
        <f>IF(AND(M7981&lt;Variables!$G$6,M7981&gt;Variables!$G$5),0,1)</f>
        <v>1</v>
      </c>
      <c r="AI7981" s="85">
        <f t="shared" si="667"/>
        <v>0</v>
      </c>
      <c r="AJ7981" s="85">
        <f>IF(I7981&gt;Variables!$G$7,0,1)</f>
        <v>0</v>
      </c>
      <c r="AK7981" s="85">
        <f>IF(F7981&gt;Variables!$G$8,0,1)</f>
        <v>1</v>
      </c>
      <c r="AL7981" s="85">
        <f>IF(G7981&gt;Variables!$G$9,0,1)</f>
        <v>1</v>
      </c>
      <c r="AM7981" s="85">
        <f>IF(AND(K7981&gt;Variables!$G$10,K7981&lt;Variables!$G$11),0,1)</f>
        <v>1</v>
      </c>
      <c r="AN7981" s="103">
        <f>IF(H7981&lt;Variables!$G$13,1,0)</f>
        <v>0</v>
      </c>
      <c r="AO7981" s="101">
        <f>IF(R7981&lt;Variables!$G$12,0,1)</f>
        <v>0</v>
      </c>
      <c r="AP7981" s="86">
        <f t="shared" si="668"/>
        <v>1</v>
      </c>
      <c r="AR7981">
        <v>1</v>
      </c>
      <c r="AS7981">
        <v>0</v>
      </c>
      <c r="AT7981">
        <v>0</v>
      </c>
      <c r="AU7981">
        <v>0</v>
      </c>
      <c r="BA7981">
        <v>1.76</v>
      </c>
    </row>
    <row r="7982" spans="3:53" ht="12.75" x14ac:dyDescent="0.2">
      <c r="C7982" t="s">
        <v>1156</v>
      </c>
      <c r="D7982" t="s">
        <v>1159</v>
      </c>
      <c r="E7982">
        <v>29.3</v>
      </c>
      <c r="F7982">
        <v>25.57</v>
      </c>
      <c r="G7982">
        <v>5.84</v>
      </c>
      <c r="H7982">
        <v>-99999</v>
      </c>
      <c r="I7982">
        <v>-99999</v>
      </c>
      <c r="J7982" t="s">
        <v>78</v>
      </c>
      <c r="K7982">
        <v>-99999</v>
      </c>
      <c r="L7982">
        <v>29.152225000000001</v>
      </c>
      <c r="M7982">
        <v>2.6670348489678579E-2</v>
      </c>
      <c r="N7982">
        <v>28.924787999999999</v>
      </c>
      <c r="O7982">
        <v>0.81318487105247106</v>
      </c>
      <c r="P7982">
        <v>3480000</v>
      </c>
      <c r="Q7982">
        <v>0</v>
      </c>
      <c r="R7982">
        <v>1</v>
      </c>
      <c r="S7982">
        <v>34.399000000000001</v>
      </c>
      <c r="T7982">
        <v>7.5409999999999986</v>
      </c>
      <c r="U7982">
        <v>18.900400000000001</v>
      </c>
      <c r="V7982">
        <v>-99999</v>
      </c>
      <c r="AC7982">
        <v>32.94</v>
      </c>
      <c r="AD7982">
        <v>28.36</v>
      </c>
      <c r="AH7982" s="85">
        <f>IF(AND(M7982&lt;Variables!$G$6,M7982&gt;Variables!$G$5),0,1)</f>
        <v>1</v>
      </c>
      <c r="AI7982" s="85">
        <f t="shared" si="667"/>
        <v>0</v>
      </c>
      <c r="AJ7982" s="85">
        <f>IF(I7982&gt;Variables!$G$7,0,1)</f>
        <v>1</v>
      </c>
      <c r="AK7982" s="85">
        <f>IF(F7982&gt;Variables!$G$8,0,1)</f>
        <v>0</v>
      </c>
      <c r="AL7982" s="85">
        <f>IF(G7982&gt;Variables!$G$9,0,1)</f>
        <v>1</v>
      </c>
      <c r="AM7982" s="85">
        <f>IF(AND(K7982&gt;Variables!$G$10,K7982&lt;Variables!$G$11),0,1)</f>
        <v>1</v>
      </c>
      <c r="AN7982" s="103">
        <f>IF(H7982&lt;Variables!$G$13,1,0)</f>
        <v>1</v>
      </c>
      <c r="AO7982" s="101">
        <f>IF(R7982&lt;Variables!$G$12,0,1)</f>
        <v>0</v>
      </c>
      <c r="AP7982" s="86">
        <f t="shared" si="668"/>
        <v>1</v>
      </c>
      <c r="AR7982">
        <v>0</v>
      </c>
      <c r="AS7982">
        <v>0</v>
      </c>
      <c r="AT7982">
        <v>1</v>
      </c>
      <c r="AU7982">
        <v>0</v>
      </c>
      <c r="BA7982">
        <v>-2.25</v>
      </c>
    </row>
    <row r="7983" spans="3:53" ht="12.75" x14ac:dyDescent="0.2">
      <c r="C7983" t="s">
        <v>1156</v>
      </c>
      <c r="D7983" t="s">
        <v>1160</v>
      </c>
      <c r="E7983">
        <v>15.45</v>
      </c>
      <c r="F7983">
        <v>24.3</v>
      </c>
      <c r="G7983">
        <v>19.41</v>
      </c>
      <c r="H7983">
        <v>33.19</v>
      </c>
      <c r="I7983">
        <v>7.8E-2</v>
      </c>
      <c r="J7983" t="s">
        <v>78</v>
      </c>
      <c r="K7983">
        <v>42.21</v>
      </c>
      <c r="L7983">
        <v>15.952529999999999</v>
      </c>
      <c r="M7983">
        <v>-3.5889604971750479</v>
      </c>
      <c r="N7983">
        <v>15.557814</v>
      </c>
      <c r="O7983">
        <v>-1.142924063753427</v>
      </c>
      <c r="P7983">
        <v>1390000</v>
      </c>
      <c r="Q7983">
        <v>599660</v>
      </c>
      <c r="R7983">
        <v>2.3199999999999998</v>
      </c>
      <c r="S7983">
        <v>34.399000000000001</v>
      </c>
      <c r="T7983">
        <v>7.5409999999999986</v>
      </c>
      <c r="U7983">
        <v>18.900400000000001</v>
      </c>
      <c r="V7983">
        <v>2.298865862362145</v>
      </c>
      <c r="AC7983">
        <v>15.88</v>
      </c>
      <c r="AD7983">
        <v>14.680099999999999</v>
      </c>
      <c r="AH7983" s="85">
        <f>IF(AND(M7983&lt;Variables!$G$6,M7983&gt;Variables!$G$5),0,1)</f>
        <v>0</v>
      </c>
      <c r="AI7983" s="85">
        <f t="shared" si="667"/>
        <v>0</v>
      </c>
      <c r="AJ7983" s="85">
        <f>IF(I7983&gt;Variables!$G$7,0,1)</f>
        <v>0</v>
      </c>
      <c r="AK7983" s="85">
        <f>IF(F7983&gt;Variables!$G$8,0,1)</f>
        <v>0</v>
      </c>
      <c r="AL7983" s="85">
        <f>IF(G7983&gt;Variables!$G$9,0,1)</f>
        <v>0</v>
      </c>
      <c r="AM7983" s="85">
        <f>IF(AND(K7983&gt;Variables!$G$10,K7983&lt;Variables!$G$11),0,1)</f>
        <v>1</v>
      </c>
      <c r="AN7983" s="103">
        <f>IF(H7983&lt;Variables!$G$13,1,0)</f>
        <v>1</v>
      </c>
      <c r="AO7983" s="101">
        <f>IF(R7983&lt;Variables!$G$12,0,1)</f>
        <v>1</v>
      </c>
      <c r="AP7983" s="86">
        <f t="shared" si="668"/>
        <v>1</v>
      </c>
      <c r="AR7983">
        <v>1</v>
      </c>
      <c r="AS7983">
        <v>0</v>
      </c>
      <c r="AT7983">
        <v>0</v>
      </c>
      <c r="AU7983">
        <v>0</v>
      </c>
      <c r="BA7983">
        <v>2</v>
      </c>
    </row>
    <row r="7984" spans="3:53" ht="12.75" x14ac:dyDescent="0.2">
      <c r="C7984" t="s">
        <v>1161</v>
      </c>
      <c r="D7984" t="s">
        <v>1140</v>
      </c>
      <c r="E7984">
        <v>24.77</v>
      </c>
      <c r="F7984">
        <v>48.53</v>
      </c>
      <c r="G7984">
        <v>-26.44</v>
      </c>
      <c r="H7984">
        <v>-99999</v>
      </c>
      <c r="I7984">
        <v>-99999</v>
      </c>
      <c r="J7984" t="s">
        <v>78</v>
      </c>
      <c r="K7984">
        <v>-99999</v>
      </c>
      <c r="L7984">
        <v>25.003115000000001</v>
      </c>
      <c r="M7984">
        <v>2.7936519109719889E-2</v>
      </c>
      <c r="N7984">
        <v>24.933824000000001</v>
      </c>
      <c r="O7984">
        <v>0.30591376597508668</v>
      </c>
      <c r="P7984">
        <v>1230000</v>
      </c>
      <c r="Q7984"/>
      <c r="R7984"/>
      <c r="S7984">
        <v>30.874000000000009</v>
      </c>
      <c r="T7984">
        <v>7.2940000000000014</v>
      </c>
      <c r="U7984">
        <v>17.053999999999998</v>
      </c>
      <c r="V7984">
        <v>-99999</v>
      </c>
      <c r="AC7984">
        <v>27.9</v>
      </c>
      <c r="AD7984">
        <v>24</v>
      </c>
      <c r="AH7984" s="85">
        <f>IF(AND(M7984&lt;Variables!$G$6,M7984&gt;Variables!$G$5),0,1)</f>
        <v>1</v>
      </c>
      <c r="AI7984" s="85">
        <f t="shared" si="667"/>
        <v>0</v>
      </c>
      <c r="AJ7984" s="85">
        <f>IF(I7984&gt;Variables!$G$7,0,1)</f>
        <v>1</v>
      </c>
      <c r="AK7984" s="85">
        <f>IF(F7984&gt;Variables!$G$8,0,1)</f>
        <v>0</v>
      </c>
      <c r="AL7984" s="85">
        <f>IF(G7984&gt;Variables!$G$9,0,1)</f>
        <v>1</v>
      </c>
      <c r="AM7984" s="85">
        <f>IF(AND(K7984&gt;Variables!$G$10,K7984&lt;Variables!$G$11),0,1)</f>
        <v>1</v>
      </c>
      <c r="AN7984" s="103">
        <f>IF(H7984&lt;Variables!$G$13,1,0)</f>
        <v>1</v>
      </c>
      <c r="AO7984" s="101">
        <f>IF(R7984&lt;Variables!$G$12,0,1)</f>
        <v>0</v>
      </c>
      <c r="AP7984" s="86">
        <f t="shared" si="668"/>
        <v>1</v>
      </c>
      <c r="AR7984">
        <v>1</v>
      </c>
      <c r="AS7984">
        <v>0</v>
      </c>
      <c r="AT7984">
        <v>0</v>
      </c>
      <c r="AU7984">
        <v>0</v>
      </c>
      <c r="BA7984">
        <v>1.41</v>
      </c>
    </row>
    <row r="7985" spans="3:53" ht="12.75" x14ac:dyDescent="0.2">
      <c r="C7985" t="s">
        <v>1161</v>
      </c>
      <c r="D7985" t="s">
        <v>1159</v>
      </c>
      <c r="E7985">
        <v>29.03</v>
      </c>
      <c r="F7985">
        <v>25.26</v>
      </c>
      <c r="G7985">
        <v>4.99</v>
      </c>
      <c r="H7985">
        <v>-99999</v>
      </c>
      <c r="I7985">
        <v>-99999</v>
      </c>
      <c r="J7985" t="s">
        <v>78</v>
      </c>
      <c r="K7985">
        <v>-99999</v>
      </c>
      <c r="L7985">
        <v>29.388819999999999</v>
      </c>
      <c r="M7985">
        <v>-1.578219200362593</v>
      </c>
      <c r="N7985">
        <v>28.957656666666669</v>
      </c>
      <c r="O7985">
        <v>-0.112773858197772</v>
      </c>
      <c r="P7985">
        <v>3560000</v>
      </c>
      <c r="Q7985">
        <v>0</v>
      </c>
      <c r="R7985">
        <v>1</v>
      </c>
      <c r="S7985">
        <v>30.874000000000009</v>
      </c>
      <c r="T7985">
        <v>7.2940000000000014</v>
      </c>
      <c r="U7985">
        <v>17.053999999999998</v>
      </c>
      <c r="V7985">
        <v>-99999</v>
      </c>
      <c r="AC7985">
        <v>32.94</v>
      </c>
      <c r="AD7985">
        <v>28.36</v>
      </c>
      <c r="AH7985" s="85">
        <f>IF(AND(M7985&lt;Variables!$G$6,M7985&gt;Variables!$G$5),0,1)</f>
        <v>1</v>
      </c>
      <c r="AI7985" s="85">
        <f t="shared" si="667"/>
        <v>0</v>
      </c>
      <c r="AJ7985" s="85">
        <f>IF(I7985&gt;Variables!$G$7,0,1)</f>
        <v>1</v>
      </c>
      <c r="AK7985" s="85">
        <f>IF(F7985&gt;Variables!$G$8,0,1)</f>
        <v>0</v>
      </c>
      <c r="AL7985" s="85">
        <f>IF(G7985&gt;Variables!$G$9,0,1)</f>
        <v>1</v>
      </c>
      <c r="AM7985" s="85">
        <f>IF(AND(K7985&gt;Variables!$G$10,K7985&lt;Variables!$G$11),0,1)</f>
        <v>1</v>
      </c>
      <c r="AN7985" s="103">
        <f>IF(H7985&lt;Variables!$G$13,1,0)</f>
        <v>1</v>
      </c>
      <c r="AO7985" s="101">
        <f>IF(R7985&lt;Variables!$G$12,0,1)</f>
        <v>0</v>
      </c>
      <c r="AP7985" s="86">
        <f t="shared" si="668"/>
        <v>1</v>
      </c>
      <c r="AR7985">
        <v>0</v>
      </c>
      <c r="AS7985">
        <v>0</v>
      </c>
      <c r="AT7985">
        <v>1</v>
      </c>
      <c r="AU7985">
        <v>0</v>
      </c>
      <c r="BA7985">
        <v>-2.25</v>
      </c>
    </row>
    <row r="7986" spans="3:53" ht="12.75" x14ac:dyDescent="0.2">
      <c r="C7986" t="s">
        <v>1161</v>
      </c>
      <c r="D7986" t="s">
        <v>697</v>
      </c>
      <c r="E7986">
        <v>5.25</v>
      </c>
      <c r="F7986">
        <v>10.93</v>
      </c>
      <c r="G7986">
        <v>10.42</v>
      </c>
      <c r="H7986">
        <v>-99999</v>
      </c>
      <c r="I7986">
        <v>0.105</v>
      </c>
      <c r="J7986" t="s">
        <v>78</v>
      </c>
      <c r="K7986">
        <v>55.1</v>
      </c>
      <c r="L7986">
        <v>5.2770142857142854</v>
      </c>
      <c r="M7986">
        <v>0.43558180897748111</v>
      </c>
      <c r="N7986">
        <v>5.2935523809523808</v>
      </c>
      <c r="O7986">
        <v>0.121801364822974</v>
      </c>
      <c r="P7986">
        <v>82302</v>
      </c>
      <c r="Q7986">
        <v>85380</v>
      </c>
      <c r="R7986">
        <v>0.96</v>
      </c>
      <c r="S7986">
        <v>30.874000000000009</v>
      </c>
      <c r="T7986">
        <v>7.2940000000000014</v>
      </c>
      <c r="U7986">
        <v>17.053999999999998</v>
      </c>
      <c r="V7986">
        <v>2.4020952756185179</v>
      </c>
      <c r="AC7986">
        <v>5.3</v>
      </c>
      <c r="AD7986">
        <v>4.9400000000000004</v>
      </c>
      <c r="AH7986" s="85">
        <f>IF(AND(M7986&lt;Variables!$G$6,M7986&gt;Variables!$G$5),0,1)</f>
        <v>1</v>
      </c>
      <c r="AI7986" s="85">
        <f t="shared" si="667"/>
        <v>1</v>
      </c>
      <c r="AJ7986" s="85">
        <f>IF(I7986&gt;Variables!$G$7,0,1)</f>
        <v>0</v>
      </c>
      <c r="AK7986" s="85">
        <f>IF(F7986&gt;Variables!$G$8,0,1)</f>
        <v>0</v>
      </c>
      <c r="AL7986" s="85">
        <f>IF(G7986&gt;Variables!$G$9,0,1)</f>
        <v>1</v>
      </c>
      <c r="AM7986" s="85">
        <f>IF(AND(K7986&gt;Variables!$G$10,K7986&lt;Variables!$G$11),0,1)</f>
        <v>0</v>
      </c>
      <c r="AN7986" s="103">
        <f>IF(H7986&lt;Variables!$G$13,1,0)</f>
        <v>1</v>
      </c>
      <c r="AO7986" s="101">
        <f>IF(R7986&lt;Variables!$G$12,0,1)</f>
        <v>0</v>
      </c>
      <c r="AP7986" s="86">
        <f t="shared" si="668"/>
        <v>1</v>
      </c>
      <c r="AR7986">
        <v>0</v>
      </c>
      <c r="AS7986">
        <v>0</v>
      </c>
      <c r="AT7986">
        <v>1</v>
      </c>
      <c r="AU7986">
        <v>0</v>
      </c>
      <c r="BA7986">
        <v>-2.25</v>
      </c>
    </row>
    <row r="7987" spans="3:53" ht="12.75" x14ac:dyDescent="0.2">
      <c r="C7987" t="s">
        <v>1161</v>
      </c>
      <c r="D7987" t="s">
        <v>1123</v>
      </c>
      <c r="E7987">
        <v>4.75</v>
      </c>
      <c r="F7987">
        <v>9.6999999999999993</v>
      </c>
      <c r="G7987">
        <v>-2.66</v>
      </c>
      <c r="H7987">
        <v>-99999</v>
      </c>
      <c r="I7987">
        <v>-2E-3</v>
      </c>
      <c r="J7987" t="s">
        <v>78</v>
      </c>
      <c r="K7987">
        <v>-99999</v>
      </c>
      <c r="L7987">
        <v>-99999</v>
      </c>
      <c r="M7987">
        <v>-99999</v>
      </c>
      <c r="N7987">
        <v>-99999</v>
      </c>
      <c r="O7987">
        <v>-99999</v>
      </c>
      <c r="P7987">
        <v>1612000</v>
      </c>
      <c r="Q7987">
        <v>429</v>
      </c>
      <c r="R7987">
        <v>3757.58</v>
      </c>
      <c r="S7987">
        <v>30.874000000000009</v>
      </c>
      <c r="T7987">
        <v>7.2940000000000014</v>
      </c>
      <c r="U7987">
        <v>17.053999999999998</v>
      </c>
      <c r="V7987">
        <v>-99999</v>
      </c>
      <c r="AC7987">
        <v>4.75</v>
      </c>
      <c r="AD7987">
        <v>4.5999999999999996</v>
      </c>
      <c r="AH7987" s="85">
        <f>IF(AND(M7987&lt;Variables!$G$6,M7987&gt;Variables!$G$5),0,1)</f>
        <v>1</v>
      </c>
      <c r="AI7987" s="85">
        <f t="shared" si="667"/>
        <v>1</v>
      </c>
      <c r="AJ7987" s="85">
        <f>IF(I7987&gt;Variables!$G$7,0,1)</f>
        <v>1</v>
      </c>
      <c r="AK7987" s="85">
        <f>IF(F7987&gt;Variables!$G$8,0,1)</f>
        <v>0</v>
      </c>
      <c r="AL7987" s="85">
        <f>IF(G7987&gt;Variables!$G$9,0,1)</f>
        <v>1</v>
      </c>
      <c r="AM7987" s="85">
        <f>IF(AND(K7987&gt;Variables!$G$10,K7987&lt;Variables!$G$11),0,1)</f>
        <v>1</v>
      </c>
      <c r="AN7987" s="103">
        <f>IF(H7987&lt;Variables!$G$13,1,0)</f>
        <v>1</v>
      </c>
      <c r="AO7987" s="101">
        <f>IF(R7987&lt;Variables!$G$12,0,1)</f>
        <v>1</v>
      </c>
      <c r="AP7987" s="86">
        <f t="shared" si="668"/>
        <v>1</v>
      </c>
      <c r="AR7987">
        <v>0</v>
      </c>
      <c r="AS7987">
        <v>0</v>
      </c>
      <c r="AT7987">
        <v>1</v>
      </c>
      <c r="AU7987">
        <v>0</v>
      </c>
      <c r="BA7987">
        <v>-2.25</v>
      </c>
    </row>
    <row r="7988" spans="3:53" ht="12.75" x14ac:dyDescent="0.2">
      <c r="C7988" t="s">
        <v>1161</v>
      </c>
      <c r="D7988" t="s">
        <v>1109</v>
      </c>
      <c r="E7988">
        <v>25.23</v>
      </c>
      <c r="F7988">
        <v>7.55</v>
      </c>
      <c r="G7988">
        <v>0.8</v>
      </c>
      <c r="H7988">
        <v>-99999</v>
      </c>
      <c r="I7988">
        <v>7.1849999999999996</v>
      </c>
      <c r="J7988" t="s">
        <v>78</v>
      </c>
      <c r="K7988">
        <v>-99999</v>
      </c>
      <c r="L7988">
        <v>-99999</v>
      </c>
      <c r="M7988">
        <v>-99999</v>
      </c>
      <c r="N7988">
        <v>-99999</v>
      </c>
      <c r="O7988">
        <v>-99999</v>
      </c>
      <c r="P7988">
        <v>71640</v>
      </c>
      <c r="Q7988">
        <v>304</v>
      </c>
      <c r="R7988">
        <v>235.66</v>
      </c>
      <c r="S7988">
        <v>30.874000000000009</v>
      </c>
      <c r="T7988">
        <v>7.2940000000000014</v>
      </c>
      <c r="U7988">
        <v>17.053999999999998</v>
      </c>
      <c r="V7988">
        <v>-99999</v>
      </c>
      <c r="AC7988">
        <v>25.23</v>
      </c>
      <c r="AD7988">
        <v>25.23</v>
      </c>
      <c r="AH7988" s="85">
        <f>IF(AND(M7988&lt;Variables!$G$6,M7988&gt;Variables!$G$5),0,1)</f>
        <v>1</v>
      </c>
      <c r="AI7988" s="85">
        <f t="shared" si="667"/>
        <v>1</v>
      </c>
      <c r="AJ7988" s="85">
        <f>IF(I7988&gt;Variables!$G$7,0,1)</f>
        <v>0</v>
      </c>
      <c r="AK7988" s="85">
        <f>IF(F7988&gt;Variables!$G$8,0,1)</f>
        <v>1</v>
      </c>
      <c r="AL7988" s="85">
        <f>IF(G7988&gt;Variables!$G$9,0,1)</f>
        <v>1</v>
      </c>
      <c r="AM7988" s="85">
        <f>IF(AND(K7988&gt;Variables!$G$10,K7988&lt;Variables!$G$11),0,1)</f>
        <v>1</v>
      </c>
      <c r="AN7988" s="103">
        <f>IF(H7988&lt;Variables!$G$13,1,0)</f>
        <v>1</v>
      </c>
      <c r="AO7988" s="101">
        <f>IF(R7988&lt;Variables!$G$12,0,1)</f>
        <v>1</v>
      </c>
      <c r="AP7988" s="86">
        <f t="shared" si="668"/>
        <v>1</v>
      </c>
      <c r="AR7988">
        <v>0</v>
      </c>
      <c r="AS7988">
        <v>0</v>
      </c>
      <c r="AT7988">
        <v>0</v>
      </c>
      <c r="AU7988">
        <v>0</v>
      </c>
      <c r="BA7988">
        <v>0</v>
      </c>
    </row>
    <row r="7989" spans="3:53" ht="12.75" x14ac:dyDescent="0.2">
      <c r="C7989" t="s">
        <v>1161</v>
      </c>
      <c r="D7989" t="s">
        <v>892</v>
      </c>
      <c r="E7989">
        <v>81.05</v>
      </c>
      <c r="F7989">
        <v>23.44</v>
      </c>
      <c r="G7989">
        <v>18.05</v>
      </c>
      <c r="H7989">
        <v>2570</v>
      </c>
      <c r="I7989">
        <v>18.756</v>
      </c>
      <c r="J7989" t="s">
        <v>78</v>
      </c>
      <c r="K7989">
        <v>39.93</v>
      </c>
      <c r="L7989">
        <v>84.235235000000003</v>
      </c>
      <c r="M7989">
        <v>-3.431147310267495</v>
      </c>
      <c r="N7989">
        <v>81.72478199999999</v>
      </c>
      <c r="O7989">
        <v>-0.46470848952523569</v>
      </c>
      <c r="P7989">
        <v>6002000</v>
      </c>
      <c r="Q7989">
        <v>1767000</v>
      </c>
      <c r="R7989">
        <v>3.4</v>
      </c>
      <c r="S7989">
        <v>30.874000000000009</v>
      </c>
      <c r="T7989">
        <v>7.2940000000000014</v>
      </c>
      <c r="U7989">
        <v>17.053999999999998</v>
      </c>
      <c r="V7989">
        <v>2.2520994550061859</v>
      </c>
      <c r="AC7989">
        <v>82.06</v>
      </c>
      <c r="AD7989">
        <v>74.400000000000006</v>
      </c>
      <c r="AH7989" s="85">
        <f>IF(AND(M7989&lt;Variables!$G$6,M7989&gt;Variables!$G$5),0,1)</f>
        <v>0</v>
      </c>
      <c r="AI7989" s="85">
        <f t="shared" si="667"/>
        <v>0</v>
      </c>
      <c r="AJ7989" s="85">
        <f>IF(I7989&gt;Variables!$G$7,0,1)</f>
        <v>0</v>
      </c>
      <c r="AK7989" s="85">
        <f>IF(F7989&gt;Variables!$G$8,0,1)</f>
        <v>0</v>
      </c>
      <c r="AL7989" s="85">
        <f>IF(G7989&gt;Variables!$G$9,0,1)</f>
        <v>0</v>
      </c>
      <c r="AM7989" s="85">
        <f>IF(AND(K7989&gt;Variables!$G$10,K7989&lt;Variables!$G$11),0,1)</f>
        <v>1</v>
      </c>
      <c r="AN7989" s="103">
        <f>IF(H7989&lt;Variables!$G$13,1,0)</f>
        <v>0</v>
      </c>
      <c r="AO7989" s="101">
        <f>IF(R7989&lt;Variables!$G$12,0,1)</f>
        <v>1</v>
      </c>
      <c r="AP7989" s="86">
        <f t="shared" si="668"/>
        <v>1</v>
      </c>
      <c r="AR7989">
        <v>0</v>
      </c>
      <c r="AS7989">
        <v>0</v>
      </c>
      <c r="AT7989">
        <v>1</v>
      </c>
      <c r="AU7989">
        <v>0</v>
      </c>
      <c r="BA7989">
        <v>-2.25</v>
      </c>
    </row>
    <row r="7990" spans="3:53" ht="12.75" x14ac:dyDescent="0.2">
      <c r="C7990" t="s">
        <v>1161</v>
      </c>
      <c r="D7990" t="s">
        <v>1120</v>
      </c>
      <c r="E7990">
        <v>3.12</v>
      </c>
      <c r="F7990">
        <v>27.55</v>
      </c>
      <c r="G7990">
        <v>0.63</v>
      </c>
      <c r="H7990">
        <v>35.57</v>
      </c>
      <c r="I7990">
        <v>-2.5000000000000001E-2</v>
      </c>
      <c r="J7990" t="s">
        <v>78</v>
      </c>
      <c r="K7990">
        <v>54.51</v>
      </c>
      <c r="L7990">
        <v>3.125010000000001</v>
      </c>
      <c r="M7990">
        <v>0.1468795299854857</v>
      </c>
      <c r="N7990">
        <v>3.1262791666666661</v>
      </c>
      <c r="O7990">
        <v>0.10622318597587729</v>
      </c>
      <c r="P7990">
        <v>2430000</v>
      </c>
      <c r="Q7990">
        <v>168590</v>
      </c>
      <c r="R7990">
        <v>14.41</v>
      </c>
      <c r="S7990">
        <v>30.874000000000009</v>
      </c>
      <c r="T7990">
        <v>7.2940000000000014</v>
      </c>
      <c r="U7990">
        <v>17.053999999999998</v>
      </c>
      <c r="V7990">
        <v>2.4079916439678599</v>
      </c>
      <c r="AC7990">
        <v>3.14</v>
      </c>
      <c r="AD7990">
        <v>3.12</v>
      </c>
      <c r="AH7990" s="85">
        <f>IF(AND(M7990&lt;Variables!$G$6,M7990&gt;Variables!$G$5),0,1)</f>
        <v>1</v>
      </c>
      <c r="AI7990" s="85">
        <f t="shared" si="667"/>
        <v>1</v>
      </c>
      <c r="AJ7990" s="85">
        <f>IF(I7990&gt;Variables!$G$7,0,1)</f>
        <v>1</v>
      </c>
      <c r="AK7990" s="85">
        <f>IF(F7990&gt;Variables!$G$8,0,1)</f>
        <v>0</v>
      </c>
      <c r="AL7990" s="85">
        <f>IF(G7990&gt;Variables!$G$9,0,1)</f>
        <v>1</v>
      </c>
      <c r="AM7990" s="85">
        <f>IF(AND(K7990&gt;Variables!$G$10,K7990&lt;Variables!$G$11),0,1)</f>
        <v>0</v>
      </c>
      <c r="AN7990" s="103">
        <f>IF(H7990&lt;Variables!$G$13,1,0)</f>
        <v>1</v>
      </c>
      <c r="AO7990" s="101">
        <f>IF(R7990&lt;Variables!$G$12,0,1)</f>
        <v>1</v>
      </c>
      <c r="AP7990" s="86">
        <f t="shared" si="668"/>
        <v>1</v>
      </c>
      <c r="AR7990">
        <v>0</v>
      </c>
      <c r="AS7990">
        <v>0</v>
      </c>
      <c r="AT7990">
        <v>0</v>
      </c>
      <c r="AU7990">
        <v>1</v>
      </c>
      <c r="BA7990">
        <v>-0.08</v>
      </c>
    </row>
    <row r="7991" spans="3:53" ht="12.75" x14ac:dyDescent="0.2">
      <c r="C7991" t="s">
        <v>1161</v>
      </c>
      <c r="D7991" t="s">
        <v>1162</v>
      </c>
      <c r="E7991">
        <v>27.2</v>
      </c>
      <c r="F7991">
        <v>6.45</v>
      </c>
      <c r="G7991">
        <v>5.04</v>
      </c>
      <c r="H7991">
        <v>-99999</v>
      </c>
      <c r="I7991">
        <v>295.12</v>
      </c>
      <c r="J7991" t="s">
        <v>76</v>
      </c>
      <c r="K7991">
        <v>72.760000000000005</v>
      </c>
      <c r="L7991">
        <v>27.067499999999999</v>
      </c>
      <c r="M7991">
        <v>8.3125519534487102E-2</v>
      </c>
      <c r="N7991">
        <v>27.004563636363631</v>
      </c>
      <c r="O7991">
        <v>0.31637750117658742</v>
      </c>
      <c r="P7991">
        <v>19788</v>
      </c>
      <c r="Q7991">
        <v>25798</v>
      </c>
      <c r="R7991">
        <v>0.77</v>
      </c>
      <c r="S7991">
        <v>30.874000000000009</v>
      </c>
      <c r="T7991">
        <v>7.2940000000000014</v>
      </c>
      <c r="U7991">
        <v>17.053999999999998</v>
      </c>
      <c r="V7991">
        <v>2.5951684229426442</v>
      </c>
      <c r="AC7991">
        <v>27.42</v>
      </c>
      <c r="AD7991">
        <v>26.7</v>
      </c>
      <c r="AH7991" s="85">
        <f>IF(AND(M7991&lt;Variables!$G$6,M7991&gt;Variables!$G$5),0,1)</f>
        <v>1</v>
      </c>
      <c r="AI7991" s="85">
        <f t="shared" si="667"/>
        <v>0</v>
      </c>
      <c r="AJ7991" s="85">
        <f>IF(I7991&gt;Variables!$G$7,0,1)</f>
        <v>0</v>
      </c>
      <c r="AK7991" s="85">
        <f>IF(F7991&gt;Variables!$G$8,0,1)</f>
        <v>1</v>
      </c>
      <c r="AL7991" s="85">
        <f>IF(G7991&gt;Variables!$G$9,0,1)</f>
        <v>1</v>
      </c>
      <c r="AM7991" s="85">
        <f>IF(AND(K7991&gt;Variables!$G$10,K7991&lt;Variables!$G$11),0,1)</f>
        <v>0</v>
      </c>
      <c r="AN7991" s="103">
        <f>IF(H7991&lt;Variables!$G$13,1,0)</f>
        <v>1</v>
      </c>
      <c r="AO7991" s="101">
        <f>IF(R7991&lt;Variables!$G$12,0,1)</f>
        <v>0</v>
      </c>
      <c r="AP7991" s="86">
        <f t="shared" si="668"/>
        <v>0</v>
      </c>
      <c r="AR7991">
        <v>1</v>
      </c>
      <c r="AS7991">
        <v>0</v>
      </c>
      <c r="AT7991">
        <v>0</v>
      </c>
      <c r="AU7991">
        <v>0</v>
      </c>
      <c r="BA7991">
        <v>0.65</v>
      </c>
    </row>
    <row r="7992" spans="3:53" ht="12.75" x14ac:dyDescent="0.2">
      <c r="C7992" t="s">
        <v>1161</v>
      </c>
      <c r="D7992" t="s">
        <v>364</v>
      </c>
      <c r="E7992">
        <v>18.809999999999999</v>
      </c>
      <c r="F7992">
        <v>6.57</v>
      </c>
      <c r="G7992">
        <v>-0.57999999999999996</v>
      </c>
      <c r="H7992">
        <v>12030</v>
      </c>
      <c r="I7992">
        <v>10.693</v>
      </c>
      <c r="J7992" t="s">
        <v>76</v>
      </c>
      <c r="K7992">
        <v>42.91</v>
      </c>
      <c r="L7992">
        <v>18.830549999999999</v>
      </c>
      <c r="M7992">
        <v>-0.10913117248301329</v>
      </c>
      <c r="N7992">
        <v>18.872029999999999</v>
      </c>
      <c r="O7992">
        <v>-0.32868748089105188</v>
      </c>
      <c r="P7992">
        <v>2255000</v>
      </c>
      <c r="Q7992">
        <v>702215</v>
      </c>
      <c r="R7992">
        <v>3.21</v>
      </c>
      <c r="S7992">
        <v>30.874000000000009</v>
      </c>
      <c r="T7992">
        <v>7.2940000000000014</v>
      </c>
      <c r="U7992">
        <v>17.053999999999998</v>
      </c>
      <c r="V7992">
        <v>2.2941504493272902</v>
      </c>
      <c r="AC7992">
        <v>18.899999999999999</v>
      </c>
      <c r="AD7992">
        <v>18.670000000000002</v>
      </c>
      <c r="AH7992" s="85">
        <f>IF(AND(M7992&lt;Variables!$G$6,M7992&gt;Variables!$G$5),0,1)</f>
        <v>1</v>
      </c>
      <c r="AI7992" s="85">
        <f t="shared" si="667"/>
        <v>1</v>
      </c>
      <c r="AJ7992" s="85">
        <f>IF(I7992&gt;Variables!$G$7,0,1)</f>
        <v>0</v>
      </c>
      <c r="AK7992" s="85">
        <f>IF(F7992&gt;Variables!$G$8,0,1)</f>
        <v>1</v>
      </c>
      <c r="AL7992" s="85">
        <f>IF(G7992&gt;Variables!$G$9,0,1)</f>
        <v>1</v>
      </c>
      <c r="AM7992" s="85">
        <f>IF(AND(K7992&gt;Variables!$G$10,K7992&lt;Variables!$G$11),0,1)</f>
        <v>1</v>
      </c>
      <c r="AN7992" s="103">
        <f>IF(H7992&lt;Variables!$G$13,1,0)</f>
        <v>0</v>
      </c>
      <c r="AO7992" s="101">
        <f>IF(R7992&lt;Variables!$G$12,0,1)</f>
        <v>1</v>
      </c>
      <c r="AP7992" s="86">
        <f t="shared" si="668"/>
        <v>0</v>
      </c>
      <c r="AR7992">
        <v>0</v>
      </c>
      <c r="AS7992">
        <v>1</v>
      </c>
      <c r="AT7992">
        <v>0</v>
      </c>
      <c r="AU7992">
        <v>0</v>
      </c>
      <c r="BA7992">
        <v>0.39</v>
      </c>
    </row>
    <row r="7993" spans="3:53" ht="12.75" x14ac:dyDescent="0.2">
      <c r="C7993" t="s">
        <v>1161</v>
      </c>
      <c r="D7993" t="s">
        <v>1108</v>
      </c>
      <c r="E7993">
        <v>93.31</v>
      </c>
      <c r="F7993">
        <v>7.37</v>
      </c>
      <c r="G7993">
        <v>4.87</v>
      </c>
      <c r="H7993">
        <v>6160</v>
      </c>
      <c r="I7993">
        <v>166.422</v>
      </c>
      <c r="J7993" t="s">
        <v>78</v>
      </c>
      <c r="K7993">
        <v>38.590000000000003</v>
      </c>
      <c r="L7993">
        <v>93.467941176470589</v>
      </c>
      <c r="M7993">
        <v>-9.4086994282411379E-2</v>
      </c>
      <c r="N7993">
        <v>93.698631111111112</v>
      </c>
      <c r="O7993">
        <v>-0.34005951563291542</v>
      </c>
      <c r="P7993">
        <v>772380</v>
      </c>
      <c r="Q7993">
        <v>1334000</v>
      </c>
      <c r="R7993">
        <v>0.57999999999999996</v>
      </c>
      <c r="S7993">
        <v>30.874000000000009</v>
      </c>
      <c r="T7993">
        <v>7.2940000000000014</v>
      </c>
      <c r="U7993">
        <v>17.053999999999998</v>
      </c>
      <c r="V7993">
        <v>2.2481382996887889</v>
      </c>
      <c r="AC7993">
        <v>94.49</v>
      </c>
      <c r="AD7993">
        <v>93.14</v>
      </c>
      <c r="AH7993" s="85">
        <f>IF(AND(M7993&lt;Variables!$G$6,M7993&gt;Variables!$G$5),0,1)</f>
        <v>1</v>
      </c>
      <c r="AI7993" s="85">
        <f t="shared" si="667"/>
        <v>1</v>
      </c>
      <c r="AJ7993" s="85">
        <f>IF(I7993&gt;Variables!$G$7,0,1)</f>
        <v>0</v>
      </c>
      <c r="AK7993" s="85">
        <f>IF(F7993&gt;Variables!$G$8,0,1)</f>
        <v>1</v>
      </c>
      <c r="AL7993" s="85">
        <f>IF(G7993&gt;Variables!$G$9,0,1)</f>
        <v>1</v>
      </c>
      <c r="AM7993" s="85">
        <f>IF(AND(K7993&gt;Variables!$G$10,K7993&lt;Variables!$G$11),0,1)</f>
        <v>1</v>
      </c>
      <c r="AN7993" s="103">
        <f>IF(H7993&lt;Variables!$G$13,1,0)</f>
        <v>0</v>
      </c>
      <c r="AO7993" s="101">
        <f>IF(R7993&lt;Variables!$G$12,0,1)</f>
        <v>0</v>
      </c>
      <c r="AP7993" s="86">
        <f t="shared" si="668"/>
        <v>1</v>
      </c>
      <c r="AR7993">
        <v>0</v>
      </c>
      <c r="AS7993">
        <v>1</v>
      </c>
      <c r="AT7993">
        <v>0</v>
      </c>
      <c r="AU7993">
        <v>0</v>
      </c>
      <c r="BA7993">
        <v>0.64</v>
      </c>
    </row>
    <row r="7994" spans="3:53" ht="12.75" x14ac:dyDescent="0.2">
      <c r="C7994" t="s">
        <v>1161</v>
      </c>
      <c r="D7994" t="s">
        <v>1111</v>
      </c>
      <c r="E7994">
        <v>36.42</v>
      </c>
      <c r="F7994">
        <v>8.31</v>
      </c>
      <c r="G7994">
        <v>7.13</v>
      </c>
      <c r="H7994">
        <v>2530</v>
      </c>
      <c r="I7994">
        <v>70.284000000000006</v>
      </c>
      <c r="J7994" t="s">
        <v>78</v>
      </c>
      <c r="K7994">
        <v>61.34</v>
      </c>
      <c r="L7994">
        <v>36.315011111111097</v>
      </c>
      <c r="M7994">
        <v>0.30287444647164102</v>
      </c>
      <c r="N7994">
        <v>36.256413333333327</v>
      </c>
      <c r="O7994">
        <v>0.46498440184006801</v>
      </c>
      <c r="P7994">
        <v>540863</v>
      </c>
      <c r="Q7994">
        <v>720581</v>
      </c>
      <c r="R7994">
        <v>0.75</v>
      </c>
      <c r="S7994">
        <v>30.874000000000009</v>
      </c>
      <c r="T7994">
        <v>7.2940000000000014</v>
      </c>
      <c r="U7994">
        <v>17.053999999999998</v>
      </c>
      <c r="V7994">
        <v>2.4666885504997471</v>
      </c>
      <c r="AC7994">
        <v>37.44</v>
      </c>
      <c r="AD7994">
        <v>36.061399999999999</v>
      </c>
      <c r="AH7994" s="85">
        <f>IF(AND(M7994&lt;Variables!$G$6,M7994&gt;Variables!$G$5),0,1)</f>
        <v>1</v>
      </c>
      <c r="AI7994" s="85">
        <f t="shared" si="667"/>
        <v>0</v>
      </c>
      <c r="AJ7994" s="85">
        <f>IF(I7994&gt;Variables!$G$7,0,1)</f>
        <v>0</v>
      </c>
      <c r="AK7994" s="85">
        <f>IF(F7994&gt;Variables!$G$8,0,1)</f>
        <v>1</v>
      </c>
      <c r="AL7994" s="85">
        <f>IF(G7994&gt;Variables!$G$9,0,1)</f>
        <v>1</v>
      </c>
      <c r="AM7994" s="85">
        <f>IF(AND(K7994&gt;Variables!$G$10,K7994&lt;Variables!$G$11),0,1)</f>
        <v>0</v>
      </c>
      <c r="AN7994" s="103">
        <f>IF(H7994&lt;Variables!$G$13,1,0)</f>
        <v>0</v>
      </c>
      <c r="AO7994" s="101">
        <f>IF(R7994&lt;Variables!$G$12,0,1)</f>
        <v>0</v>
      </c>
      <c r="AP7994" s="86">
        <f t="shared" si="668"/>
        <v>1</v>
      </c>
      <c r="AR7994">
        <v>0</v>
      </c>
      <c r="AS7994">
        <v>0</v>
      </c>
      <c r="AT7994">
        <v>1</v>
      </c>
      <c r="AU7994">
        <v>0</v>
      </c>
      <c r="BA7994">
        <v>-0.68</v>
      </c>
    </row>
    <row r="7995" spans="3:53" ht="12.75" x14ac:dyDescent="0.2">
      <c r="C7995" t="s">
        <v>1161</v>
      </c>
      <c r="D7995" t="s">
        <v>1160</v>
      </c>
      <c r="E7995">
        <v>15.68</v>
      </c>
      <c r="F7995">
        <v>25.02</v>
      </c>
      <c r="G7995">
        <v>21.35</v>
      </c>
      <c r="H7995">
        <v>33.19</v>
      </c>
      <c r="I7995">
        <v>8.5999999999999993E-2</v>
      </c>
      <c r="J7995" t="s">
        <v>78</v>
      </c>
      <c r="K7995">
        <v>48.91</v>
      </c>
      <c r="L7995">
        <v>15.842449999999999</v>
      </c>
      <c r="M7995">
        <v>-1.341017330021548</v>
      </c>
      <c r="N7995">
        <v>15.635122000000001</v>
      </c>
      <c r="O7995">
        <v>-3.2759578083218791E-2</v>
      </c>
      <c r="P7995">
        <v>1410000</v>
      </c>
      <c r="Q7995">
        <v>599660</v>
      </c>
      <c r="R7995">
        <v>2.35</v>
      </c>
      <c r="S7995">
        <v>30.874000000000009</v>
      </c>
      <c r="T7995">
        <v>7.2940000000000014</v>
      </c>
      <c r="U7995">
        <v>17.053999999999998</v>
      </c>
      <c r="V7995">
        <v>2.386352635307039</v>
      </c>
      <c r="AC7995">
        <v>15.88</v>
      </c>
      <c r="AD7995">
        <v>14.680099999999999</v>
      </c>
      <c r="AH7995" s="85">
        <f>IF(AND(M7995&lt;Variables!$G$6,M7995&gt;Variables!$G$5),0,1)</f>
        <v>1</v>
      </c>
      <c r="AI7995" s="85">
        <f t="shared" si="667"/>
        <v>0</v>
      </c>
      <c r="AJ7995" s="85">
        <f>IF(I7995&gt;Variables!$G$7,0,1)</f>
        <v>0</v>
      </c>
      <c r="AK7995" s="85">
        <f>IF(F7995&gt;Variables!$G$8,0,1)</f>
        <v>0</v>
      </c>
      <c r="AL7995" s="85">
        <f>IF(G7995&gt;Variables!$G$9,0,1)</f>
        <v>0</v>
      </c>
      <c r="AM7995" s="85">
        <f>IF(AND(K7995&gt;Variables!$G$10,K7995&lt;Variables!$G$11),0,1)</f>
        <v>1</v>
      </c>
      <c r="AN7995" s="103">
        <f>IF(H7995&lt;Variables!$G$13,1,0)</f>
        <v>1</v>
      </c>
      <c r="AO7995" s="101">
        <f>IF(R7995&lt;Variables!$G$12,0,1)</f>
        <v>1</v>
      </c>
      <c r="AP7995" s="86">
        <f t="shared" si="668"/>
        <v>1</v>
      </c>
      <c r="AR7995">
        <v>0</v>
      </c>
      <c r="AS7995">
        <v>0</v>
      </c>
      <c r="AT7995">
        <v>1</v>
      </c>
      <c r="AU7995">
        <v>0</v>
      </c>
      <c r="BA7995">
        <v>-2.25</v>
      </c>
    </row>
    <row r="7996" spans="3:53" ht="12.75" x14ac:dyDescent="0.2">
      <c r="C7996" t="s">
        <v>1161</v>
      </c>
      <c r="D7996" t="s">
        <v>1134</v>
      </c>
      <c r="E7996">
        <v>10.93</v>
      </c>
      <c r="F7996">
        <v>7.82</v>
      </c>
      <c r="G7996">
        <v>8.19</v>
      </c>
      <c r="H7996">
        <v>5330</v>
      </c>
      <c r="I7996">
        <v>1.85</v>
      </c>
      <c r="J7996" t="s">
        <v>78</v>
      </c>
      <c r="K7996">
        <v>62.2</v>
      </c>
      <c r="L7996">
        <v>10.86315789473684</v>
      </c>
      <c r="M7996">
        <v>0.2931201550387556</v>
      </c>
      <c r="N7996">
        <v>10.84092888888889</v>
      </c>
      <c r="O7996">
        <v>0.49876824823129817</v>
      </c>
      <c r="P7996">
        <v>1351000</v>
      </c>
      <c r="Q7996">
        <v>2447000</v>
      </c>
      <c r="R7996">
        <v>0.55000000000000004</v>
      </c>
      <c r="S7996">
        <v>30.874000000000009</v>
      </c>
      <c r="T7996">
        <v>7.2940000000000014</v>
      </c>
      <c r="U7996">
        <v>17.053999999999998</v>
      </c>
      <c r="V7996">
        <v>2.4754431976744189</v>
      </c>
      <c r="AC7996">
        <v>11.75</v>
      </c>
      <c r="AD7996">
        <v>10.63</v>
      </c>
      <c r="AH7996" s="85">
        <f>IF(AND(M7996&lt;Variables!$G$6,M7996&gt;Variables!$G$5),0,1)</f>
        <v>1</v>
      </c>
      <c r="AI7996" s="85">
        <f t="shared" si="667"/>
        <v>0</v>
      </c>
      <c r="AJ7996" s="85">
        <f>IF(I7996&gt;Variables!$G$7,0,1)</f>
        <v>0</v>
      </c>
      <c r="AK7996" s="85">
        <f>IF(F7996&gt;Variables!$G$8,0,1)</f>
        <v>1</v>
      </c>
      <c r="AL7996" s="85">
        <f>IF(G7996&gt;Variables!$G$9,0,1)</f>
        <v>1</v>
      </c>
      <c r="AM7996" s="85">
        <f>IF(AND(K7996&gt;Variables!$G$10,K7996&lt;Variables!$G$11),0,1)</f>
        <v>0</v>
      </c>
      <c r="AN7996" s="103">
        <f>IF(H7996&lt;Variables!$G$13,1,0)</f>
        <v>0</v>
      </c>
      <c r="AO7996" s="101">
        <f>IF(R7996&lt;Variables!$G$12,0,1)</f>
        <v>0</v>
      </c>
      <c r="AP7996" s="86">
        <f t="shared" si="668"/>
        <v>1</v>
      </c>
      <c r="AR7996">
        <v>0</v>
      </c>
      <c r="AS7996">
        <v>0</v>
      </c>
      <c r="AT7996">
        <v>1</v>
      </c>
      <c r="AU7996">
        <v>0</v>
      </c>
      <c r="BA7996">
        <v>-2.25</v>
      </c>
    </row>
    <row r="7997" spans="3:53" ht="12.75" x14ac:dyDescent="0.2">
      <c r="C7997" t="s">
        <v>1161</v>
      </c>
      <c r="D7997" t="s">
        <v>1116</v>
      </c>
      <c r="E7997">
        <v>68.459999999999994</v>
      </c>
      <c r="F7997">
        <v>7.66</v>
      </c>
      <c r="G7997">
        <v>4.8099999999999996</v>
      </c>
      <c r="H7997">
        <v>17900</v>
      </c>
      <c r="I7997">
        <v>-37.405999999999999</v>
      </c>
      <c r="J7997" t="s">
        <v>78</v>
      </c>
      <c r="K7997">
        <v>53.71</v>
      </c>
      <c r="L7997">
        <v>68.383369999999999</v>
      </c>
      <c r="M7997">
        <v>6.8189093342442025E-2</v>
      </c>
      <c r="N7997">
        <v>68.270629999999997</v>
      </c>
      <c r="O7997">
        <v>0.2334385957768513</v>
      </c>
      <c r="P7997">
        <v>2544000</v>
      </c>
      <c r="Q7997">
        <v>2640000</v>
      </c>
      <c r="R7997">
        <v>0.96</v>
      </c>
      <c r="S7997">
        <v>30.874000000000009</v>
      </c>
      <c r="T7997">
        <v>7.2940000000000014</v>
      </c>
      <c r="U7997">
        <v>17.053999999999998</v>
      </c>
      <c r="V7997">
        <v>2.4029320728962609</v>
      </c>
      <c r="AC7997">
        <v>68.89</v>
      </c>
      <c r="AD7997">
        <v>67.709999999999994</v>
      </c>
      <c r="AH7997" s="85">
        <f>IF(AND(M7997&lt;Variables!$G$6,M7997&gt;Variables!$G$5),0,1)</f>
        <v>1</v>
      </c>
      <c r="AI7997" s="85">
        <f t="shared" si="667"/>
        <v>0</v>
      </c>
      <c r="AJ7997" s="85">
        <f>IF(I7997&gt;Variables!$G$7,0,1)</f>
        <v>1</v>
      </c>
      <c r="AK7997" s="85">
        <f>IF(F7997&gt;Variables!$G$8,0,1)</f>
        <v>1</v>
      </c>
      <c r="AL7997" s="85">
        <f>IF(G7997&gt;Variables!$G$9,0,1)</f>
        <v>1</v>
      </c>
      <c r="AM7997" s="85">
        <f>IF(AND(K7997&gt;Variables!$G$10,K7997&lt;Variables!$G$11),0,1)</f>
        <v>0</v>
      </c>
      <c r="AN7997" s="103">
        <f>IF(H7997&lt;Variables!$G$13,1,0)</f>
        <v>0</v>
      </c>
      <c r="AO7997" s="101">
        <f>IF(R7997&lt;Variables!$G$12,0,1)</f>
        <v>0</v>
      </c>
      <c r="AP7997" s="86">
        <f t="shared" si="668"/>
        <v>1</v>
      </c>
      <c r="AR7997">
        <v>0</v>
      </c>
      <c r="AS7997">
        <v>0</v>
      </c>
      <c r="AT7997">
        <v>0</v>
      </c>
      <c r="AU7997">
        <v>1</v>
      </c>
      <c r="BA7997">
        <v>-0.56000000000000005</v>
      </c>
    </row>
    <row r="7998" spans="3:53" ht="12.75" x14ac:dyDescent="0.2">
      <c r="C7998" t="s">
        <v>1161</v>
      </c>
      <c r="D7998" t="s">
        <v>934</v>
      </c>
      <c r="E7998">
        <v>48.73</v>
      </c>
      <c r="F7998">
        <v>8.24</v>
      </c>
      <c r="G7998">
        <v>7.77</v>
      </c>
      <c r="H7998">
        <v>9240</v>
      </c>
      <c r="I7998">
        <v>16.286999999999999</v>
      </c>
      <c r="J7998" t="s">
        <v>78</v>
      </c>
      <c r="K7998">
        <v>44.81</v>
      </c>
      <c r="L7998">
        <v>48.802874999999993</v>
      </c>
      <c r="M7998">
        <v>-0.1663324138178226</v>
      </c>
      <c r="N7998">
        <v>48.783664000000009</v>
      </c>
      <c r="O7998">
        <v>-0.12701792960858849</v>
      </c>
      <c r="P7998">
        <v>392903</v>
      </c>
      <c r="Q7998">
        <v>1745000</v>
      </c>
      <c r="R7998">
        <v>0.23</v>
      </c>
      <c r="S7998">
        <v>30.874000000000009</v>
      </c>
      <c r="T7998">
        <v>7.2940000000000014</v>
      </c>
      <c r="U7998">
        <v>17.053999999999998</v>
      </c>
      <c r="V7998">
        <v>2.3150631327816238</v>
      </c>
      <c r="AC7998">
        <v>50</v>
      </c>
      <c r="AD7998">
        <v>48.4</v>
      </c>
      <c r="AH7998" s="85">
        <f>IF(AND(M7998&lt;Variables!$G$6,M7998&gt;Variables!$G$5),0,1)</f>
        <v>1</v>
      </c>
      <c r="AI7998" s="85">
        <f t="shared" si="667"/>
        <v>0</v>
      </c>
      <c r="AJ7998" s="85">
        <f>IF(I7998&gt;Variables!$G$7,0,1)</f>
        <v>0</v>
      </c>
      <c r="AK7998" s="85">
        <f>IF(F7998&gt;Variables!$G$8,0,1)</f>
        <v>1</v>
      </c>
      <c r="AL7998" s="85">
        <f>IF(G7998&gt;Variables!$G$9,0,1)</f>
        <v>1</v>
      </c>
      <c r="AM7998" s="85">
        <f>IF(AND(K7998&gt;Variables!$G$10,K7998&lt;Variables!$G$11),0,1)</f>
        <v>1</v>
      </c>
      <c r="AN7998" s="103">
        <f>IF(H7998&lt;Variables!$G$13,1,0)</f>
        <v>0</v>
      </c>
      <c r="AO7998" s="101">
        <f>IF(R7998&lt;Variables!$G$12,0,1)</f>
        <v>0</v>
      </c>
      <c r="AP7998" s="86">
        <f t="shared" si="668"/>
        <v>1</v>
      </c>
      <c r="AR7998">
        <v>1</v>
      </c>
      <c r="AS7998">
        <v>0</v>
      </c>
      <c r="AT7998">
        <v>0</v>
      </c>
      <c r="AU7998">
        <v>0</v>
      </c>
      <c r="BA7998">
        <v>1.37</v>
      </c>
    </row>
    <row r="7999" spans="3:53" ht="12.75" x14ac:dyDescent="0.2">
      <c r="C7999" t="s">
        <v>1161</v>
      </c>
      <c r="D7999" t="s">
        <v>880</v>
      </c>
      <c r="E7999">
        <v>47.21</v>
      </c>
      <c r="F7999">
        <v>8.31</v>
      </c>
      <c r="G7999">
        <v>1.62</v>
      </c>
      <c r="H7999">
        <v>6210</v>
      </c>
      <c r="I7999">
        <v>69172.459000000003</v>
      </c>
      <c r="J7999" t="s">
        <v>78</v>
      </c>
      <c r="K7999">
        <v>38.15</v>
      </c>
      <c r="L7999">
        <v>47.891109999999991</v>
      </c>
      <c r="M7999">
        <v>-1.505728307404002</v>
      </c>
      <c r="N7999">
        <v>47.74139000000001</v>
      </c>
      <c r="O7999">
        <v>-1.196844080157716</v>
      </c>
      <c r="P7999">
        <v>1387000</v>
      </c>
      <c r="Q7999">
        <v>1262000</v>
      </c>
      <c r="R7999">
        <v>1.1000000000000001</v>
      </c>
      <c r="S7999">
        <v>30.874000000000009</v>
      </c>
      <c r="T7999">
        <v>7.2940000000000014</v>
      </c>
      <c r="U7999">
        <v>17.053999999999998</v>
      </c>
      <c r="V7999">
        <v>2.2318526972738781</v>
      </c>
      <c r="AC7999">
        <v>47.85</v>
      </c>
      <c r="AD7999">
        <v>45.11</v>
      </c>
      <c r="AH7999" s="85">
        <f>IF(AND(M7999&lt;Variables!$G$6,M7999&gt;Variables!$G$5),0,1)</f>
        <v>1</v>
      </c>
      <c r="AI7999" s="85">
        <f t="shared" si="667"/>
        <v>0</v>
      </c>
      <c r="AJ7999" s="85">
        <f>IF(I7999&gt;Variables!$G$7,0,1)</f>
        <v>0</v>
      </c>
      <c r="AK7999" s="85">
        <f>IF(F7999&gt;Variables!$G$8,0,1)</f>
        <v>1</v>
      </c>
      <c r="AL7999" s="85">
        <f>IF(G7999&gt;Variables!$G$9,0,1)</f>
        <v>1</v>
      </c>
      <c r="AM7999" s="85">
        <f>IF(AND(K7999&gt;Variables!$G$10,K7999&lt;Variables!$G$11),0,1)</f>
        <v>1</v>
      </c>
      <c r="AN7999" s="103">
        <f>IF(H7999&lt;Variables!$G$13,1,0)</f>
        <v>0</v>
      </c>
      <c r="AO7999" s="101">
        <f>IF(R7999&lt;Variables!$G$12,0,1)</f>
        <v>0</v>
      </c>
      <c r="AP7999" s="86">
        <f t="shared" si="668"/>
        <v>1</v>
      </c>
      <c r="AR7999">
        <v>0</v>
      </c>
      <c r="AS7999">
        <v>0</v>
      </c>
      <c r="AT7999">
        <v>1</v>
      </c>
      <c r="AU7999">
        <v>0</v>
      </c>
      <c r="BA7999">
        <v>-1.18</v>
      </c>
    </row>
    <row r="8000" spans="3:53" ht="12.75" x14ac:dyDescent="0.2">
      <c r="C8000" t="s">
        <v>1161</v>
      </c>
      <c r="D8000" t="s">
        <v>1126</v>
      </c>
      <c r="E8000">
        <v>41.49</v>
      </c>
      <c r="F8000">
        <v>7.38</v>
      </c>
      <c r="G8000">
        <v>6.53</v>
      </c>
      <c r="H8000">
        <v>30010</v>
      </c>
      <c r="I8000">
        <v>-1.175</v>
      </c>
      <c r="J8000" t="s">
        <v>78</v>
      </c>
      <c r="K8000">
        <v>50.12</v>
      </c>
      <c r="L8000">
        <v>41.483035000000001</v>
      </c>
      <c r="M8000">
        <v>-0.1035001416844258</v>
      </c>
      <c r="N8000">
        <v>41.356351999999987</v>
      </c>
      <c r="O8000">
        <v>0.20250335426105051</v>
      </c>
      <c r="P8000">
        <v>11658000</v>
      </c>
      <c r="Q8000">
        <v>15397000</v>
      </c>
      <c r="R8000">
        <v>0.76</v>
      </c>
      <c r="S8000">
        <v>30.874000000000009</v>
      </c>
      <c r="T8000">
        <v>7.2940000000000014</v>
      </c>
      <c r="U8000">
        <v>17.053999999999998</v>
      </c>
      <c r="V8000">
        <v>2.3709700726928968</v>
      </c>
      <c r="AC8000">
        <v>41.77</v>
      </c>
      <c r="AD8000">
        <v>41.06</v>
      </c>
      <c r="AH8000" s="85">
        <f>IF(AND(M8000&lt;Variables!$G$6,M8000&gt;Variables!$G$5),0,1)</f>
        <v>1</v>
      </c>
      <c r="AI8000" s="85">
        <f t="shared" si="667"/>
        <v>0</v>
      </c>
      <c r="AJ8000" s="85">
        <f>IF(I8000&gt;Variables!$G$7,0,1)</f>
        <v>1</v>
      </c>
      <c r="AK8000" s="85">
        <f>IF(F8000&gt;Variables!$G$8,0,1)</f>
        <v>1</v>
      </c>
      <c r="AL8000" s="85">
        <f>IF(G8000&gt;Variables!$G$9,0,1)</f>
        <v>1</v>
      </c>
      <c r="AM8000" s="85">
        <f>IF(AND(K8000&gt;Variables!$G$10,K8000&lt;Variables!$G$11),0,1)</f>
        <v>0</v>
      </c>
      <c r="AN8000" s="103">
        <f>IF(H8000&lt;Variables!$G$13,1,0)</f>
        <v>0</v>
      </c>
      <c r="AO8000" s="101">
        <f>IF(R8000&lt;Variables!$G$12,0,1)</f>
        <v>0</v>
      </c>
      <c r="AP8000" s="86">
        <f t="shared" si="668"/>
        <v>1</v>
      </c>
      <c r="AR8000">
        <v>0</v>
      </c>
      <c r="AS8000">
        <v>1</v>
      </c>
      <c r="AT8000">
        <v>0</v>
      </c>
      <c r="AU8000">
        <v>0</v>
      </c>
      <c r="BA8000">
        <v>0.55000000000000004</v>
      </c>
    </row>
    <row r="8001" spans="3:53" ht="12.75" x14ac:dyDescent="0.2">
      <c r="C8001" t="s">
        <v>1161</v>
      </c>
      <c r="D8001" t="s">
        <v>1104</v>
      </c>
      <c r="E8001">
        <v>15.09</v>
      </c>
      <c r="F8001">
        <v>66.260000000000005</v>
      </c>
      <c r="G8001">
        <v>4.47</v>
      </c>
      <c r="H8001">
        <v>137.5</v>
      </c>
      <c r="I8001">
        <v>-60.603000000000002</v>
      </c>
      <c r="J8001" t="s">
        <v>78</v>
      </c>
      <c r="K8001">
        <v>43.36</v>
      </c>
      <c r="L8001">
        <v>15.064935</v>
      </c>
      <c r="M8001">
        <v>-0.42240474320002991</v>
      </c>
      <c r="N8001">
        <v>15.285686</v>
      </c>
      <c r="O8001">
        <v>-1.8604726016221951</v>
      </c>
      <c r="P8001">
        <v>108305000</v>
      </c>
      <c r="Q8001">
        <v>644601</v>
      </c>
      <c r="R8001">
        <v>168.02</v>
      </c>
      <c r="S8001">
        <v>30.874000000000009</v>
      </c>
      <c r="T8001">
        <v>7.2940000000000014</v>
      </c>
      <c r="U8001">
        <v>17.053999999999998</v>
      </c>
      <c r="V8001">
        <v>2.3010919547980788</v>
      </c>
      <c r="AC8001">
        <v>15.85</v>
      </c>
      <c r="AD8001">
        <v>13.6</v>
      </c>
      <c r="AH8001" s="85">
        <f>IF(AND(M8001&lt;Variables!$G$6,M8001&gt;Variables!$G$5),0,1)</f>
        <v>1</v>
      </c>
      <c r="AI8001" s="85">
        <f t="shared" si="667"/>
        <v>1</v>
      </c>
      <c r="AJ8001" s="85">
        <f>IF(I8001&gt;Variables!$G$7,0,1)</f>
        <v>1</v>
      </c>
      <c r="AK8001" s="85">
        <f>IF(F8001&gt;Variables!$G$8,0,1)</f>
        <v>0</v>
      </c>
      <c r="AL8001" s="85">
        <f>IF(G8001&gt;Variables!$G$9,0,1)</f>
        <v>1</v>
      </c>
      <c r="AM8001" s="85">
        <f>IF(AND(K8001&gt;Variables!$G$10,K8001&lt;Variables!$G$11),0,1)</f>
        <v>1</v>
      </c>
      <c r="AN8001" s="103">
        <f>IF(H8001&lt;Variables!$G$13,1,0)</f>
        <v>1</v>
      </c>
      <c r="AO8001" s="101">
        <f>IF(R8001&lt;Variables!$G$12,0,1)</f>
        <v>1</v>
      </c>
      <c r="AP8001" s="86">
        <f t="shared" si="668"/>
        <v>1</v>
      </c>
      <c r="AR8001">
        <v>1</v>
      </c>
      <c r="AS8001">
        <v>0</v>
      </c>
      <c r="AT8001">
        <v>0</v>
      </c>
      <c r="AU8001">
        <v>0</v>
      </c>
      <c r="BA8001">
        <v>2</v>
      </c>
    </row>
    <row r="8002" spans="3:53" ht="12.75" x14ac:dyDescent="0.2">
      <c r="C8002" t="s">
        <v>1161</v>
      </c>
      <c r="D8002" t="s">
        <v>186</v>
      </c>
      <c r="E8002">
        <v>28.38</v>
      </c>
      <c r="F8002">
        <v>10.11</v>
      </c>
      <c r="G8002">
        <v>8.92</v>
      </c>
      <c r="H8002">
        <v>3440</v>
      </c>
      <c r="I8002">
        <v>31.141999999999999</v>
      </c>
      <c r="J8002" t="s">
        <v>78</v>
      </c>
      <c r="K8002">
        <v>52.84</v>
      </c>
      <c r="L8002">
        <v>28.354234999999999</v>
      </c>
      <c r="M8002">
        <v>-0.12074034090497909</v>
      </c>
      <c r="N8002">
        <v>28.148959999999999</v>
      </c>
      <c r="O8002">
        <v>0.60762458009106346</v>
      </c>
      <c r="P8002">
        <v>7644000</v>
      </c>
      <c r="Q8002">
        <v>9239000</v>
      </c>
      <c r="R8002">
        <v>0.83</v>
      </c>
      <c r="S8002">
        <v>30.874000000000009</v>
      </c>
      <c r="T8002">
        <v>7.2940000000000014</v>
      </c>
      <c r="U8002">
        <v>17.053999999999998</v>
      </c>
      <c r="V8002">
        <v>2.4005519514804048</v>
      </c>
      <c r="AC8002">
        <v>28.75</v>
      </c>
      <c r="AD8002">
        <v>28.02</v>
      </c>
      <c r="AH8002" s="85">
        <f>IF(AND(M8002&lt;Variables!$G$6,M8002&gt;Variables!$G$5),0,1)</f>
        <v>1</v>
      </c>
      <c r="AI8002" s="85">
        <f t="shared" si="667"/>
        <v>0</v>
      </c>
      <c r="AJ8002" s="85">
        <f>IF(I8002&gt;Variables!$G$7,0,1)</f>
        <v>0</v>
      </c>
      <c r="AK8002" s="85">
        <f>IF(F8002&gt;Variables!$G$8,0,1)</f>
        <v>0</v>
      </c>
      <c r="AL8002" s="85">
        <f>IF(G8002&gt;Variables!$G$9,0,1)</f>
        <v>1</v>
      </c>
      <c r="AM8002" s="85">
        <f>IF(AND(K8002&gt;Variables!$G$10,K8002&lt;Variables!$G$11),0,1)</f>
        <v>0</v>
      </c>
      <c r="AN8002" s="103">
        <f>IF(H8002&lt;Variables!$G$13,1,0)</f>
        <v>0</v>
      </c>
      <c r="AO8002" s="101">
        <f>IF(R8002&lt;Variables!$G$12,0,1)</f>
        <v>0</v>
      </c>
      <c r="AP8002" s="86">
        <f t="shared" si="668"/>
        <v>1</v>
      </c>
      <c r="AR8002">
        <v>1</v>
      </c>
      <c r="AS8002">
        <v>0</v>
      </c>
      <c r="AT8002">
        <v>0</v>
      </c>
      <c r="AU8002">
        <v>0</v>
      </c>
      <c r="BA8002">
        <v>0.45</v>
      </c>
    </row>
    <row r="8003" spans="3:53" ht="12.75" x14ac:dyDescent="0.2">
      <c r="C8003" t="s">
        <v>1161</v>
      </c>
      <c r="D8003" t="s">
        <v>692</v>
      </c>
      <c r="E8003">
        <v>21.59</v>
      </c>
      <c r="F8003">
        <v>37.840000000000003</v>
      </c>
      <c r="G8003">
        <v>36.74</v>
      </c>
      <c r="H8003">
        <v>97.77</v>
      </c>
      <c r="I8003">
        <v>1283.277</v>
      </c>
      <c r="J8003" t="s">
        <v>78</v>
      </c>
      <c r="K8003">
        <v>47.33</v>
      </c>
      <c r="L8003">
        <v>22.26652</v>
      </c>
      <c r="M8003">
        <v>-2.7239101574920541</v>
      </c>
      <c r="N8003">
        <v>21.549271999999998</v>
      </c>
      <c r="O8003">
        <v>0.5138363838926816</v>
      </c>
      <c r="P8003">
        <v>21190000</v>
      </c>
      <c r="Q8003">
        <v>8830000</v>
      </c>
      <c r="R8003">
        <v>2.4</v>
      </c>
      <c r="S8003">
        <v>30.874000000000009</v>
      </c>
      <c r="T8003">
        <v>7.2940000000000014</v>
      </c>
      <c r="U8003">
        <v>17.053999999999998</v>
      </c>
      <c r="V8003">
        <v>2.3891565018267791</v>
      </c>
      <c r="AC8003">
        <v>22.4</v>
      </c>
      <c r="AD8003">
        <v>19.049299999999999</v>
      </c>
      <c r="AH8003" s="85">
        <f>IF(AND(M8003&lt;Variables!$G$6,M8003&gt;Variables!$G$5),0,1)</f>
        <v>0</v>
      </c>
      <c r="AI8003" s="85">
        <f t="shared" si="667"/>
        <v>0</v>
      </c>
      <c r="AJ8003" s="85">
        <f>IF(I8003&gt;Variables!$G$7,0,1)</f>
        <v>0</v>
      </c>
      <c r="AK8003" s="85">
        <f>IF(F8003&gt;Variables!$G$8,0,1)</f>
        <v>0</v>
      </c>
      <c r="AL8003" s="85">
        <f>IF(G8003&gt;Variables!$G$9,0,1)</f>
        <v>0</v>
      </c>
      <c r="AM8003" s="85">
        <f>IF(AND(K8003&gt;Variables!$G$10,K8003&lt;Variables!$G$11),0,1)</f>
        <v>1</v>
      </c>
      <c r="AN8003" s="103">
        <f>IF(H8003&lt;Variables!$G$13,1,0)</f>
        <v>1</v>
      </c>
      <c r="AO8003" s="101">
        <f>IF(R8003&lt;Variables!$G$12,0,1)</f>
        <v>1</v>
      </c>
      <c r="AP8003" s="86">
        <f t="shared" si="668"/>
        <v>1</v>
      </c>
      <c r="AR8003">
        <v>0</v>
      </c>
      <c r="AS8003">
        <v>0</v>
      </c>
      <c r="AT8003">
        <v>1</v>
      </c>
      <c r="AU8003">
        <v>0</v>
      </c>
      <c r="BA8003">
        <v>-2.25</v>
      </c>
    </row>
    <row r="8004" spans="3:53" ht="12.75" x14ac:dyDescent="0.2">
      <c r="C8004" t="s">
        <v>1161</v>
      </c>
      <c r="D8004" t="s">
        <v>1157</v>
      </c>
      <c r="E8004">
        <v>24.7</v>
      </c>
      <c r="F8004">
        <v>7.62</v>
      </c>
      <c r="G8004">
        <v>4.1900000000000004</v>
      </c>
      <c r="H8004">
        <v>31.78</v>
      </c>
      <c r="I8004">
        <v>-4.8250000000000002</v>
      </c>
      <c r="J8004" t="s">
        <v>78</v>
      </c>
      <c r="K8004">
        <v>43.5</v>
      </c>
      <c r="L8004">
        <v>26.340472727272719</v>
      </c>
      <c r="M8004">
        <v>-8.3490252815231933</v>
      </c>
      <c r="N8004">
        <v>25.26992962962963</v>
      </c>
      <c r="O8004">
        <v>-4.4662951031975906</v>
      </c>
      <c r="P8004">
        <v>193640</v>
      </c>
      <c r="Q8004">
        <v>27420</v>
      </c>
      <c r="R8004">
        <v>7.06</v>
      </c>
      <c r="S8004">
        <v>30.874000000000009</v>
      </c>
      <c r="T8004">
        <v>7.2940000000000014</v>
      </c>
      <c r="U8004">
        <v>17.053999999999998</v>
      </c>
      <c r="V8004">
        <v>2.3600067547348491</v>
      </c>
      <c r="AC8004">
        <v>25</v>
      </c>
      <c r="AD8004">
        <v>22.65</v>
      </c>
      <c r="AH8004" s="85">
        <f>IF(AND(M8004&lt;Variables!$G$6,M8004&gt;Variables!$G$5),0,1)</f>
        <v>1</v>
      </c>
      <c r="AI8004" s="85">
        <f t="shared" si="667"/>
        <v>0</v>
      </c>
      <c r="AJ8004" s="85">
        <f>IF(I8004&gt;Variables!$G$7,0,1)</f>
        <v>1</v>
      </c>
      <c r="AK8004" s="85">
        <f>IF(F8004&gt;Variables!$G$8,0,1)</f>
        <v>1</v>
      </c>
      <c r="AL8004" s="85">
        <f>IF(G8004&gt;Variables!$G$9,0,1)</f>
        <v>1</v>
      </c>
      <c r="AM8004" s="85">
        <f>IF(AND(K8004&gt;Variables!$G$10,K8004&lt;Variables!$G$11),0,1)</f>
        <v>1</v>
      </c>
      <c r="AN8004" s="103">
        <f>IF(H8004&lt;Variables!$G$13,1,0)</f>
        <v>1</v>
      </c>
      <c r="AO8004" s="101">
        <f>IF(R8004&lt;Variables!$G$12,0,1)</f>
        <v>1</v>
      </c>
      <c r="AP8004" s="86">
        <f t="shared" si="668"/>
        <v>1</v>
      </c>
      <c r="AR8004">
        <v>0</v>
      </c>
      <c r="AS8004">
        <v>0</v>
      </c>
      <c r="AT8004">
        <v>1</v>
      </c>
      <c r="AU8004">
        <v>0</v>
      </c>
      <c r="BA8004">
        <v>-2.25</v>
      </c>
    </row>
    <row r="8005" spans="3:53" ht="12.75" x14ac:dyDescent="0.2">
      <c r="C8005" t="s">
        <v>1161</v>
      </c>
      <c r="D8005" t="s">
        <v>1118</v>
      </c>
      <c r="E8005">
        <v>5.05</v>
      </c>
      <c r="F8005">
        <v>13.48</v>
      </c>
      <c r="G8005">
        <v>15.69</v>
      </c>
      <c r="H8005">
        <v>-99999</v>
      </c>
      <c r="I8005">
        <v>-0.01</v>
      </c>
      <c r="J8005" t="s">
        <v>76</v>
      </c>
      <c r="K8005">
        <v>55.28</v>
      </c>
      <c r="L8005">
        <v>5.0540000000000003</v>
      </c>
      <c r="M8005">
        <v>-7.9145231499810995E-2</v>
      </c>
      <c r="N8005">
        <v>5.0537499999999991</v>
      </c>
      <c r="O8005">
        <v>-7.4202325006168773E-2</v>
      </c>
      <c r="P8005">
        <v>85735</v>
      </c>
      <c r="Q8005">
        <v>23565</v>
      </c>
      <c r="R8005">
        <v>3.64</v>
      </c>
      <c r="S8005">
        <v>30.874000000000009</v>
      </c>
      <c r="T8005">
        <v>7.2940000000000014</v>
      </c>
      <c r="U8005">
        <v>17.053999999999998</v>
      </c>
      <c r="V8005">
        <v>2.424965433161852</v>
      </c>
      <c r="AC8005">
        <v>8.75</v>
      </c>
      <c r="AD8005">
        <v>5.05</v>
      </c>
      <c r="AH8005" s="85">
        <f>IF(AND(M8005&lt;Variables!$G$6,M8005&gt;Variables!$G$5),0,1)</f>
        <v>1</v>
      </c>
      <c r="AI8005" s="85">
        <f t="shared" si="667"/>
        <v>0</v>
      </c>
      <c r="AJ8005" s="85">
        <f>IF(I8005&gt;Variables!$G$7,0,1)</f>
        <v>1</v>
      </c>
      <c r="AK8005" s="85">
        <f>IF(F8005&gt;Variables!$G$8,0,1)</f>
        <v>0</v>
      </c>
      <c r="AL8005" s="85">
        <f>IF(G8005&gt;Variables!$G$9,0,1)</f>
        <v>0</v>
      </c>
      <c r="AM8005" s="85">
        <f>IF(AND(K8005&gt;Variables!$G$10,K8005&lt;Variables!$G$11),0,1)</f>
        <v>0</v>
      </c>
      <c r="AN8005" s="103">
        <f>IF(H8005&lt;Variables!$G$13,1,0)</f>
        <v>1</v>
      </c>
      <c r="AO8005" s="101">
        <f>IF(R8005&lt;Variables!$G$12,0,1)</f>
        <v>1</v>
      </c>
      <c r="AP8005" s="86">
        <f t="shared" si="668"/>
        <v>0</v>
      </c>
      <c r="AR8005">
        <v>1</v>
      </c>
      <c r="AS8005">
        <v>0</v>
      </c>
      <c r="AT8005">
        <v>0</v>
      </c>
      <c r="AU8005">
        <v>0</v>
      </c>
      <c r="BA8005">
        <v>2</v>
      </c>
    </row>
    <row r="8006" spans="3:53" ht="12.75" x14ac:dyDescent="0.2">
      <c r="C8006" t="s">
        <v>1161</v>
      </c>
      <c r="D8006" t="s">
        <v>624</v>
      </c>
      <c r="E8006">
        <v>0.02</v>
      </c>
      <c r="F8006">
        <v>30.43</v>
      </c>
      <c r="G8006">
        <v>30.84</v>
      </c>
      <c r="H8006">
        <v>-99999</v>
      </c>
      <c r="I8006">
        <v>-61.969000000000001</v>
      </c>
      <c r="J8006" t="s">
        <v>78</v>
      </c>
      <c r="K8006">
        <v>53.07</v>
      </c>
      <c r="L8006">
        <v>2.121176470588235E-2</v>
      </c>
      <c r="M8006">
        <v>-0.99833610648918159</v>
      </c>
      <c r="N8006">
        <v>2.0125000000000001E-2</v>
      </c>
      <c r="O8006">
        <v>4.3478260869565259</v>
      </c>
      <c r="P8006">
        <v>10956000</v>
      </c>
      <c r="Q8006">
        <v>8096999.9999999991</v>
      </c>
      <c r="R8006">
        <v>1.35</v>
      </c>
      <c r="S8006">
        <v>30.874000000000009</v>
      </c>
      <c r="T8006">
        <v>7.2940000000000014</v>
      </c>
      <c r="U8006">
        <v>17.053999999999998</v>
      </c>
      <c r="V8006">
        <v>2.4336133464226291</v>
      </c>
      <c r="AC8006">
        <v>2.8000000000000001E-2</v>
      </c>
      <c r="AD8006">
        <v>2.1499999999999998E-2</v>
      </c>
      <c r="AH8006" s="85">
        <f>IF(AND(M8006&lt;Variables!$G$6,M8006&gt;Variables!$G$5),0,1)</f>
        <v>1</v>
      </c>
      <c r="AI8006" s="85">
        <f t="shared" si="667"/>
        <v>0</v>
      </c>
      <c r="AJ8006" s="85">
        <f>IF(I8006&gt;Variables!$G$7,0,1)</f>
        <v>1</v>
      </c>
      <c r="AK8006" s="85">
        <f>IF(F8006&gt;Variables!$G$8,0,1)</f>
        <v>0</v>
      </c>
      <c r="AL8006" s="85">
        <f>IF(G8006&gt;Variables!$G$9,0,1)</f>
        <v>0</v>
      </c>
      <c r="AM8006" s="85">
        <f>IF(AND(K8006&gt;Variables!$G$10,K8006&lt;Variables!$G$11),0,1)</f>
        <v>0</v>
      </c>
      <c r="AN8006" s="103">
        <f>IF(H8006&lt;Variables!$G$13,1,0)</f>
        <v>1</v>
      </c>
      <c r="AO8006" s="101">
        <f>IF(R8006&lt;Variables!$G$12,0,1)</f>
        <v>0</v>
      </c>
      <c r="AP8006" s="86">
        <f t="shared" si="668"/>
        <v>1</v>
      </c>
      <c r="AR8006">
        <v>0</v>
      </c>
      <c r="AS8006">
        <v>0</v>
      </c>
      <c r="AT8006">
        <v>1</v>
      </c>
      <c r="AU8006">
        <v>0</v>
      </c>
      <c r="BA8006">
        <v>-2.25</v>
      </c>
    </row>
    <row r="8007" spans="3:53" ht="12.75" x14ac:dyDescent="0.2">
      <c r="C8007" t="s">
        <v>1161</v>
      </c>
      <c r="D8007" t="s">
        <v>1158</v>
      </c>
      <c r="E8007">
        <v>24.5</v>
      </c>
      <c r="F8007">
        <v>7.05</v>
      </c>
      <c r="G8007">
        <v>-0.56999999999999995</v>
      </c>
      <c r="H8007">
        <v>-99999</v>
      </c>
      <c r="I8007">
        <v>-68.387</v>
      </c>
      <c r="J8007" t="s">
        <v>78</v>
      </c>
      <c r="K8007">
        <v>72.34</v>
      </c>
      <c r="L8007">
        <v>24.553333333333331</v>
      </c>
      <c r="M8007">
        <v>0.19006244909043071</v>
      </c>
      <c r="N8007">
        <v>24.55</v>
      </c>
      <c r="O8007">
        <v>0.20366598778004361</v>
      </c>
      <c r="P8007">
        <v>16323</v>
      </c>
      <c r="Q8007">
        <v>45804</v>
      </c>
      <c r="R8007">
        <v>0.36</v>
      </c>
      <c r="S8007">
        <v>30.874000000000009</v>
      </c>
      <c r="T8007">
        <v>7.2940000000000014</v>
      </c>
      <c r="U8007">
        <v>17.053999999999998</v>
      </c>
      <c r="V8007">
        <v>2.5812383424382279</v>
      </c>
      <c r="AC8007">
        <v>24.64</v>
      </c>
      <c r="AD8007">
        <v>24.46</v>
      </c>
      <c r="AH8007" s="85">
        <f>IF(AND(M8007&lt;Variables!$G$6,M8007&gt;Variables!$G$5),0,1)</f>
        <v>1</v>
      </c>
      <c r="AI8007" s="85">
        <f t="shared" si="667"/>
        <v>0</v>
      </c>
      <c r="AJ8007" s="85">
        <f>IF(I8007&gt;Variables!$G$7,0,1)</f>
        <v>1</v>
      </c>
      <c r="AK8007" s="85">
        <f>IF(F8007&gt;Variables!$G$8,0,1)</f>
        <v>1</v>
      </c>
      <c r="AL8007" s="85">
        <f>IF(G8007&gt;Variables!$G$9,0,1)</f>
        <v>1</v>
      </c>
      <c r="AM8007" s="85">
        <f>IF(AND(K8007&gt;Variables!$G$10,K8007&lt;Variables!$G$11),0,1)</f>
        <v>0</v>
      </c>
      <c r="AN8007" s="103">
        <f>IF(H8007&lt;Variables!$G$13,1,0)</f>
        <v>1</v>
      </c>
      <c r="AO8007" s="101">
        <f>IF(R8007&lt;Variables!$G$12,0,1)</f>
        <v>0</v>
      </c>
      <c r="AP8007" s="86">
        <f t="shared" si="668"/>
        <v>1</v>
      </c>
      <c r="AR8007">
        <v>0</v>
      </c>
      <c r="AS8007">
        <v>0</v>
      </c>
      <c r="AT8007">
        <v>0</v>
      </c>
      <c r="AU8007">
        <v>0</v>
      </c>
      <c r="BA8007">
        <v>0</v>
      </c>
    </row>
    <row r="8008" spans="3:53" ht="12.75" x14ac:dyDescent="0.2">
      <c r="C8008" t="s">
        <v>1161</v>
      </c>
      <c r="D8008" t="s">
        <v>117</v>
      </c>
      <c r="E8008">
        <v>29.93</v>
      </c>
      <c r="F8008">
        <v>7.47</v>
      </c>
      <c r="G8008">
        <v>6.17</v>
      </c>
      <c r="H8008">
        <v>3970</v>
      </c>
      <c r="I8008">
        <v>-0.29399999999999998</v>
      </c>
      <c r="J8008" t="s">
        <v>78</v>
      </c>
      <c r="K8008">
        <v>51.48</v>
      </c>
      <c r="L8008">
        <v>29.94239</v>
      </c>
      <c r="M8008">
        <v>5.8812940449981567E-2</v>
      </c>
      <c r="N8008">
        <v>29.94295000000001</v>
      </c>
      <c r="O8008">
        <v>5.6941617308895791E-2</v>
      </c>
      <c r="P8008">
        <v>7988000</v>
      </c>
      <c r="Q8008">
        <v>15376000</v>
      </c>
      <c r="R8008">
        <v>0.52</v>
      </c>
      <c r="S8008">
        <v>30.874000000000009</v>
      </c>
      <c r="T8008">
        <v>7.2940000000000014</v>
      </c>
      <c r="U8008">
        <v>17.053999999999998</v>
      </c>
      <c r="V8008">
        <v>2.380552282925712</v>
      </c>
      <c r="AC8008">
        <v>29.97</v>
      </c>
      <c r="AD8008">
        <v>29.27</v>
      </c>
      <c r="AH8008" s="85">
        <f>IF(AND(M8008&lt;Variables!$G$6,M8008&gt;Variables!$G$5),0,1)</f>
        <v>1</v>
      </c>
      <c r="AI8008" s="85">
        <f t="shared" si="667"/>
        <v>1</v>
      </c>
      <c r="AJ8008" s="85">
        <f>IF(I8008&gt;Variables!$G$7,0,1)</f>
        <v>1</v>
      </c>
      <c r="AK8008" s="85">
        <f>IF(F8008&gt;Variables!$G$8,0,1)</f>
        <v>1</v>
      </c>
      <c r="AL8008" s="85">
        <f>IF(G8008&gt;Variables!$G$9,0,1)</f>
        <v>1</v>
      </c>
      <c r="AM8008" s="85">
        <f>IF(AND(K8008&gt;Variables!$G$10,K8008&lt;Variables!$G$11),0,1)</f>
        <v>0</v>
      </c>
      <c r="AN8008" s="103">
        <f>IF(H8008&lt;Variables!$G$13,1,0)</f>
        <v>0</v>
      </c>
      <c r="AO8008" s="101">
        <f>IF(R8008&lt;Variables!$G$12,0,1)</f>
        <v>0</v>
      </c>
      <c r="AP8008" s="86">
        <f t="shared" si="668"/>
        <v>1</v>
      </c>
      <c r="AR8008">
        <v>0</v>
      </c>
      <c r="AS8008">
        <v>0</v>
      </c>
      <c r="AT8008">
        <v>0</v>
      </c>
      <c r="AU8008">
        <v>1</v>
      </c>
      <c r="BA8008">
        <v>-1.45</v>
      </c>
    </row>
    <row r="8009" spans="3:53" ht="12.75" x14ac:dyDescent="0.2">
      <c r="C8009" t="s">
        <v>1163</v>
      </c>
      <c r="D8009" t="s">
        <v>892</v>
      </c>
      <c r="E8009">
        <v>81.97</v>
      </c>
      <c r="F8009">
        <v>22.49</v>
      </c>
      <c r="G8009">
        <v>18.16</v>
      </c>
      <c r="H8009">
        <v>2570</v>
      </c>
      <c r="I8009">
        <v>18.79</v>
      </c>
      <c r="J8009" t="s">
        <v>78</v>
      </c>
      <c r="K8009">
        <v>43.4</v>
      </c>
      <c r="L8009">
        <v>83.145049999999998</v>
      </c>
      <c r="M8009">
        <v>-2.0787166524044332</v>
      </c>
      <c r="N8009">
        <v>81.925912000000011</v>
      </c>
      <c r="O8009">
        <v>-0.62155182355492733</v>
      </c>
      <c r="P8009">
        <v>6192000</v>
      </c>
      <c r="Q8009">
        <v>1767000</v>
      </c>
      <c r="R8009">
        <v>3.5</v>
      </c>
      <c r="S8009">
        <v>30.164999999999999</v>
      </c>
      <c r="T8009">
        <v>7.08</v>
      </c>
      <c r="U8009">
        <v>16.689599999999999</v>
      </c>
      <c r="V8009">
        <v>2.3130486305943641</v>
      </c>
      <c r="AC8009">
        <v>82.06</v>
      </c>
      <c r="AD8009">
        <v>74.400000000000006</v>
      </c>
      <c r="AH8009" s="85">
        <f>IF(AND(M8009&lt;Variables!$G$6,M8009&gt;Variables!$G$5),0,1)</f>
        <v>0</v>
      </c>
      <c r="AI8009" s="85">
        <f t="shared" si="667"/>
        <v>0</v>
      </c>
      <c r="AJ8009" s="85">
        <f>IF(I8009&gt;Variables!$G$7,0,1)</f>
        <v>0</v>
      </c>
      <c r="AK8009" s="85">
        <f>IF(F8009&gt;Variables!$G$8,0,1)</f>
        <v>0</v>
      </c>
      <c r="AL8009" s="85">
        <f>IF(G8009&gt;Variables!$G$9,0,1)</f>
        <v>0</v>
      </c>
      <c r="AM8009" s="85">
        <f>IF(AND(K8009&gt;Variables!$G$10,K8009&lt;Variables!$G$11),0,1)</f>
        <v>1</v>
      </c>
      <c r="AN8009" s="103">
        <f>IF(H8009&lt;Variables!$G$13,1,0)</f>
        <v>0</v>
      </c>
      <c r="AO8009" s="101">
        <f>IF(R8009&lt;Variables!$G$12,0,1)</f>
        <v>1</v>
      </c>
      <c r="AP8009" s="86">
        <f t="shared" si="668"/>
        <v>1</v>
      </c>
      <c r="AR8009">
        <v>0</v>
      </c>
      <c r="AS8009">
        <v>0</v>
      </c>
      <c r="AT8009">
        <v>1</v>
      </c>
      <c r="AU8009">
        <v>0</v>
      </c>
      <c r="BA8009">
        <v>-2.25</v>
      </c>
    </row>
    <row r="8010" spans="3:53" ht="12.75" x14ac:dyDescent="0.2">
      <c r="C8010" t="s">
        <v>1163</v>
      </c>
      <c r="D8010" t="s">
        <v>1109</v>
      </c>
      <c r="E8010">
        <v>25.23</v>
      </c>
      <c r="F8010">
        <v>7.55</v>
      </c>
      <c r="G8010">
        <v>0.8</v>
      </c>
      <c r="H8010">
        <v>-99999</v>
      </c>
      <c r="I8010">
        <v>7.1849999999999996</v>
      </c>
      <c r="J8010" t="s">
        <v>78</v>
      </c>
      <c r="K8010">
        <v>-99999</v>
      </c>
      <c r="L8010">
        <v>-99999</v>
      </c>
      <c r="M8010">
        <v>-99999</v>
      </c>
      <c r="N8010">
        <v>-99999</v>
      </c>
      <c r="O8010">
        <v>-99999</v>
      </c>
      <c r="P8010">
        <v>71640</v>
      </c>
      <c r="Q8010">
        <v>304</v>
      </c>
      <c r="R8010">
        <v>235.66</v>
      </c>
      <c r="S8010">
        <v>30.164999999999999</v>
      </c>
      <c r="T8010">
        <v>7.08</v>
      </c>
      <c r="U8010">
        <v>16.689599999999999</v>
      </c>
      <c r="V8010">
        <v>-99999</v>
      </c>
      <c r="AC8010">
        <v>25.23</v>
      </c>
      <c r="AD8010">
        <v>25.23</v>
      </c>
      <c r="AH8010" s="85">
        <f>IF(AND(M8010&lt;Variables!$G$6,M8010&gt;Variables!$G$5),0,1)</f>
        <v>1</v>
      </c>
      <c r="AI8010" s="85">
        <f t="shared" si="667"/>
        <v>1</v>
      </c>
      <c r="AJ8010" s="85">
        <f>IF(I8010&gt;Variables!$G$7,0,1)</f>
        <v>0</v>
      </c>
      <c r="AK8010" s="85">
        <f>IF(F8010&gt;Variables!$G$8,0,1)</f>
        <v>1</v>
      </c>
      <c r="AL8010" s="85">
        <f>IF(G8010&gt;Variables!$G$9,0,1)</f>
        <v>1</v>
      </c>
      <c r="AM8010" s="85">
        <f>IF(AND(K8010&gt;Variables!$G$10,K8010&lt;Variables!$G$11),0,1)</f>
        <v>1</v>
      </c>
      <c r="AN8010" s="103">
        <f>IF(H8010&lt;Variables!$G$13,1,0)</f>
        <v>1</v>
      </c>
      <c r="AO8010" s="101">
        <f>IF(R8010&lt;Variables!$G$12,0,1)</f>
        <v>1</v>
      </c>
      <c r="AP8010" s="86">
        <f t="shared" si="668"/>
        <v>1</v>
      </c>
      <c r="AR8010">
        <v>0</v>
      </c>
      <c r="AS8010">
        <v>0</v>
      </c>
      <c r="AT8010">
        <v>0</v>
      </c>
      <c r="AU8010">
        <v>0</v>
      </c>
      <c r="BA8010">
        <v>0</v>
      </c>
    </row>
    <row r="8011" spans="3:53" ht="12.75" x14ac:dyDescent="0.2">
      <c r="C8011" t="s">
        <v>1163</v>
      </c>
      <c r="D8011" t="s">
        <v>1120</v>
      </c>
      <c r="E8011">
        <v>3.12</v>
      </c>
      <c r="F8011">
        <v>27.55</v>
      </c>
      <c r="G8011">
        <v>0.48</v>
      </c>
      <c r="H8011">
        <v>35.57</v>
      </c>
      <c r="I8011">
        <v>-2.5000000000000001E-2</v>
      </c>
      <c r="J8011" t="s">
        <v>78</v>
      </c>
      <c r="K8011">
        <v>49.33</v>
      </c>
      <c r="L8011">
        <v>3.125505263157895</v>
      </c>
      <c r="M8011">
        <v>-1.6165807296835751E-2</v>
      </c>
      <c r="N8011">
        <v>3.1262106382978732</v>
      </c>
      <c r="O8011">
        <v>-3.8725423138214018E-2</v>
      </c>
      <c r="P8011">
        <v>2480000</v>
      </c>
      <c r="Q8011">
        <v>168590</v>
      </c>
      <c r="R8011">
        <v>14.71</v>
      </c>
      <c r="S8011">
        <v>30.164999999999999</v>
      </c>
      <c r="T8011">
        <v>7.08</v>
      </c>
      <c r="U8011">
        <v>16.689599999999999</v>
      </c>
      <c r="V8011">
        <v>2.36044783079923</v>
      </c>
      <c r="AC8011">
        <v>3.14</v>
      </c>
      <c r="AD8011">
        <v>3.12</v>
      </c>
      <c r="AH8011" s="85">
        <f>IF(AND(M8011&lt;Variables!$G$6,M8011&gt;Variables!$G$5),0,1)</f>
        <v>1</v>
      </c>
      <c r="AI8011" s="85">
        <f t="shared" si="667"/>
        <v>1</v>
      </c>
      <c r="AJ8011" s="85">
        <f>IF(I8011&gt;Variables!$G$7,0,1)</f>
        <v>1</v>
      </c>
      <c r="AK8011" s="85">
        <f>IF(F8011&gt;Variables!$G$8,0,1)</f>
        <v>0</v>
      </c>
      <c r="AL8011" s="85">
        <f>IF(G8011&gt;Variables!$G$9,0,1)</f>
        <v>1</v>
      </c>
      <c r="AM8011" s="85">
        <f>IF(AND(K8011&gt;Variables!$G$10,K8011&lt;Variables!$G$11),0,1)</f>
        <v>1</v>
      </c>
      <c r="AN8011" s="103">
        <f>IF(H8011&lt;Variables!$G$13,1,0)</f>
        <v>1</v>
      </c>
      <c r="AO8011" s="101">
        <f>IF(R8011&lt;Variables!$G$12,0,1)</f>
        <v>1</v>
      </c>
      <c r="AP8011" s="86">
        <f t="shared" si="668"/>
        <v>1</v>
      </c>
      <c r="AR8011">
        <v>0</v>
      </c>
      <c r="AS8011">
        <v>1</v>
      </c>
      <c r="AT8011">
        <v>0</v>
      </c>
      <c r="AU8011">
        <v>0</v>
      </c>
      <c r="BA8011">
        <v>0.44</v>
      </c>
    </row>
    <row r="8012" spans="3:53" ht="12.75" x14ac:dyDescent="0.2">
      <c r="C8012" t="s">
        <v>1163</v>
      </c>
      <c r="D8012" t="s">
        <v>1160</v>
      </c>
      <c r="E8012">
        <v>15.04</v>
      </c>
      <c r="F8012">
        <v>22.69</v>
      </c>
      <c r="G8012">
        <v>18.32</v>
      </c>
      <c r="H8012">
        <v>33.19</v>
      </c>
      <c r="I8012">
        <v>7.2999999999999995E-2</v>
      </c>
      <c r="J8012" t="s">
        <v>78</v>
      </c>
      <c r="K8012">
        <v>40.97</v>
      </c>
      <c r="L8012">
        <v>15.598905263157899</v>
      </c>
      <c r="M8012">
        <v>-2.300836226023963</v>
      </c>
      <c r="N8012">
        <v>15.65845918367347</v>
      </c>
      <c r="O8012">
        <v>-2.6724160964048269</v>
      </c>
      <c r="P8012">
        <v>1450000</v>
      </c>
      <c r="Q8012">
        <v>599660</v>
      </c>
      <c r="R8012">
        <v>2.42</v>
      </c>
      <c r="S8012">
        <v>30.164999999999999</v>
      </c>
      <c r="T8012">
        <v>7.08</v>
      </c>
      <c r="U8012">
        <v>16.689599999999999</v>
      </c>
      <c r="V8012">
        <v>2.2732682622391849</v>
      </c>
      <c r="AC8012">
        <v>15.59</v>
      </c>
      <c r="AD8012">
        <v>14.680099999999999</v>
      </c>
      <c r="AH8012" s="85">
        <f>IF(AND(M8012&lt;Variables!$G$6,M8012&gt;Variables!$G$5),0,1)</f>
        <v>0</v>
      </c>
      <c r="AI8012" s="85">
        <f t="shared" si="667"/>
        <v>1</v>
      </c>
      <c r="AJ8012" s="85">
        <f>IF(I8012&gt;Variables!$G$7,0,1)</f>
        <v>0</v>
      </c>
      <c r="AK8012" s="85">
        <f>IF(F8012&gt;Variables!$G$8,0,1)</f>
        <v>0</v>
      </c>
      <c r="AL8012" s="85">
        <f>IF(G8012&gt;Variables!$G$9,0,1)</f>
        <v>0</v>
      </c>
      <c r="AM8012" s="85">
        <f>IF(AND(K8012&gt;Variables!$G$10,K8012&lt;Variables!$G$11),0,1)</f>
        <v>1</v>
      </c>
      <c r="AN8012" s="103">
        <f>IF(H8012&lt;Variables!$G$13,1,0)</f>
        <v>1</v>
      </c>
      <c r="AO8012" s="101">
        <f>IF(R8012&lt;Variables!$G$12,0,1)</f>
        <v>1</v>
      </c>
      <c r="AP8012" s="86">
        <f t="shared" si="668"/>
        <v>1</v>
      </c>
      <c r="AR8012">
        <v>1</v>
      </c>
      <c r="AS8012">
        <v>0</v>
      </c>
      <c r="AT8012">
        <v>0</v>
      </c>
      <c r="AU8012">
        <v>0</v>
      </c>
      <c r="BA8012">
        <v>2</v>
      </c>
    </row>
    <row r="8013" spans="3:53" ht="12.75" x14ac:dyDescent="0.2">
      <c r="C8013" t="s">
        <v>1163</v>
      </c>
      <c r="D8013" t="s">
        <v>1108</v>
      </c>
      <c r="E8013">
        <v>93.25</v>
      </c>
      <c r="F8013">
        <v>7.33</v>
      </c>
      <c r="G8013">
        <v>4.7</v>
      </c>
      <c r="H8013">
        <v>6160</v>
      </c>
      <c r="I8013">
        <v>166.244</v>
      </c>
      <c r="J8013" t="s">
        <v>78</v>
      </c>
      <c r="K8013">
        <v>33.01</v>
      </c>
      <c r="L8013">
        <v>93.387647058823518</v>
      </c>
      <c r="M8013">
        <v>-0.17416335451847781</v>
      </c>
      <c r="N8013">
        <v>93.669633333333351</v>
      </c>
      <c r="O8013">
        <v>-0.47468247446969491</v>
      </c>
      <c r="P8013">
        <v>776265</v>
      </c>
      <c r="Q8013">
        <v>1334000</v>
      </c>
      <c r="R8013">
        <v>0.57999999999999996</v>
      </c>
      <c r="S8013">
        <v>30.164999999999999</v>
      </c>
      <c r="T8013">
        <v>7.08</v>
      </c>
      <c r="U8013">
        <v>16.689599999999999</v>
      </c>
      <c r="V8013">
        <v>2.1869661530017201</v>
      </c>
      <c r="AC8013">
        <v>94.49</v>
      </c>
      <c r="AD8013">
        <v>93.14</v>
      </c>
      <c r="AH8013" s="85">
        <f>IF(AND(M8013&lt;Variables!$G$6,M8013&gt;Variables!$G$5),0,1)</f>
        <v>1</v>
      </c>
      <c r="AI8013" s="85">
        <f t="shared" ref="AI8013:AI8058" si="669">IF(L8013&gt;N8013,0,1)</f>
        <v>1</v>
      </c>
      <c r="AJ8013" s="85">
        <f>IF(I8013&gt;Variables!$G$7,0,1)</f>
        <v>0</v>
      </c>
      <c r="AK8013" s="85">
        <f>IF(F8013&gt;Variables!$G$8,0,1)</f>
        <v>1</v>
      </c>
      <c r="AL8013" s="85">
        <f>IF(G8013&gt;Variables!$G$9,0,1)</f>
        <v>1</v>
      </c>
      <c r="AM8013" s="85">
        <f>IF(AND(K8013&gt;Variables!$G$10,K8013&lt;Variables!$G$11),0,1)</f>
        <v>1</v>
      </c>
      <c r="AN8013" s="103">
        <f>IF(H8013&lt;Variables!$G$13,1,0)</f>
        <v>0</v>
      </c>
      <c r="AO8013" s="101">
        <f>IF(R8013&lt;Variables!$G$12,0,1)</f>
        <v>0</v>
      </c>
      <c r="AP8013" s="86">
        <f t="shared" ref="AP8013:AP8058" si="670">IF(J8013="Pass", 0,1)</f>
        <v>1</v>
      </c>
      <c r="AR8013">
        <v>0</v>
      </c>
      <c r="AS8013">
        <v>1</v>
      </c>
      <c r="AT8013">
        <v>0</v>
      </c>
      <c r="AU8013">
        <v>0</v>
      </c>
      <c r="BA8013">
        <v>0.59</v>
      </c>
    </row>
    <row r="8014" spans="3:53" ht="12.75" x14ac:dyDescent="0.2">
      <c r="C8014" t="s">
        <v>1163</v>
      </c>
      <c r="D8014" t="s">
        <v>1123</v>
      </c>
      <c r="E8014">
        <v>4.75</v>
      </c>
      <c r="F8014">
        <v>9.6999999999999993</v>
      </c>
      <c r="G8014">
        <v>-2.66</v>
      </c>
      <c r="H8014">
        <v>-99999</v>
      </c>
      <c r="I8014">
        <v>-2E-3</v>
      </c>
      <c r="J8014" t="s">
        <v>78</v>
      </c>
      <c r="K8014">
        <v>-99999</v>
      </c>
      <c r="L8014">
        <v>-99999</v>
      </c>
      <c r="M8014">
        <v>-99999</v>
      </c>
      <c r="N8014">
        <v>-99999</v>
      </c>
      <c r="O8014">
        <v>-99999</v>
      </c>
      <c r="P8014">
        <v>1612000</v>
      </c>
      <c r="Q8014">
        <v>429</v>
      </c>
      <c r="R8014">
        <v>3757.58</v>
      </c>
      <c r="S8014">
        <v>30.164999999999999</v>
      </c>
      <c r="T8014">
        <v>7.08</v>
      </c>
      <c r="U8014">
        <v>16.689599999999999</v>
      </c>
      <c r="V8014">
        <v>-99999</v>
      </c>
      <c r="AC8014">
        <v>4.75</v>
      </c>
      <c r="AD8014">
        <v>4.5999999999999996</v>
      </c>
      <c r="AH8014" s="85">
        <f>IF(AND(M8014&lt;Variables!$G$6,M8014&gt;Variables!$G$5),0,1)</f>
        <v>1</v>
      </c>
      <c r="AI8014" s="85">
        <f t="shared" si="669"/>
        <v>1</v>
      </c>
      <c r="AJ8014" s="85">
        <f>IF(I8014&gt;Variables!$G$7,0,1)</f>
        <v>1</v>
      </c>
      <c r="AK8014" s="85">
        <f>IF(F8014&gt;Variables!$G$8,0,1)</f>
        <v>0</v>
      </c>
      <c r="AL8014" s="85">
        <f>IF(G8014&gt;Variables!$G$9,0,1)</f>
        <v>1</v>
      </c>
      <c r="AM8014" s="85">
        <f>IF(AND(K8014&gt;Variables!$G$10,K8014&lt;Variables!$G$11),0,1)</f>
        <v>1</v>
      </c>
      <c r="AN8014" s="103">
        <f>IF(H8014&lt;Variables!$G$13,1,0)</f>
        <v>1</v>
      </c>
      <c r="AO8014" s="101">
        <f>IF(R8014&lt;Variables!$G$12,0,1)</f>
        <v>1</v>
      </c>
      <c r="AP8014" s="86">
        <f t="shared" si="670"/>
        <v>1</v>
      </c>
      <c r="AR8014">
        <v>0</v>
      </c>
      <c r="AS8014">
        <v>0</v>
      </c>
      <c r="AT8014">
        <v>1</v>
      </c>
      <c r="AU8014">
        <v>0</v>
      </c>
      <c r="BA8014">
        <v>-2.25</v>
      </c>
    </row>
    <row r="8015" spans="3:53" ht="12.75" x14ac:dyDescent="0.2">
      <c r="C8015" t="s">
        <v>1163</v>
      </c>
      <c r="D8015" t="s">
        <v>1158</v>
      </c>
      <c r="E8015">
        <v>24.5</v>
      </c>
      <c r="F8015">
        <v>7.05</v>
      </c>
      <c r="G8015">
        <v>-0.56999999999999995</v>
      </c>
      <c r="H8015">
        <v>-99999</v>
      </c>
      <c r="I8015">
        <v>-68.387</v>
      </c>
      <c r="J8015" t="s">
        <v>78</v>
      </c>
      <c r="K8015">
        <v>72.34</v>
      </c>
      <c r="L8015">
        <v>24.553333333333331</v>
      </c>
      <c r="M8015">
        <v>0.19006244909043071</v>
      </c>
      <c r="N8015">
        <v>24.553333333333331</v>
      </c>
      <c r="O8015">
        <v>0.19006244909043071</v>
      </c>
      <c r="P8015">
        <v>16323</v>
      </c>
      <c r="Q8015">
        <v>45804</v>
      </c>
      <c r="R8015">
        <v>0.36</v>
      </c>
      <c r="S8015">
        <v>30.164999999999999</v>
      </c>
      <c r="T8015">
        <v>7.08</v>
      </c>
      <c r="U8015">
        <v>16.689599999999999</v>
      </c>
      <c r="V8015">
        <v>2.5812383424382279</v>
      </c>
      <c r="AC8015">
        <v>24.64</v>
      </c>
      <c r="AD8015">
        <v>24.46</v>
      </c>
      <c r="AH8015" s="85">
        <f>IF(AND(M8015&lt;Variables!$G$6,M8015&gt;Variables!$G$5),0,1)</f>
        <v>1</v>
      </c>
      <c r="AI8015" s="85">
        <f t="shared" si="669"/>
        <v>1</v>
      </c>
      <c r="AJ8015" s="85">
        <f>IF(I8015&gt;Variables!$G$7,0,1)</f>
        <v>1</v>
      </c>
      <c r="AK8015" s="85">
        <f>IF(F8015&gt;Variables!$G$8,0,1)</f>
        <v>1</v>
      </c>
      <c r="AL8015" s="85">
        <f>IF(G8015&gt;Variables!$G$9,0,1)</f>
        <v>1</v>
      </c>
      <c r="AM8015" s="85">
        <f>IF(AND(K8015&gt;Variables!$G$10,K8015&lt;Variables!$G$11),0,1)</f>
        <v>0</v>
      </c>
      <c r="AN8015" s="103">
        <f>IF(H8015&lt;Variables!$G$13,1,0)</f>
        <v>1</v>
      </c>
      <c r="AO8015" s="101">
        <f>IF(R8015&lt;Variables!$G$12,0,1)</f>
        <v>0</v>
      </c>
      <c r="AP8015" s="86">
        <f t="shared" si="670"/>
        <v>1</v>
      </c>
      <c r="AR8015">
        <v>0</v>
      </c>
      <c r="AS8015">
        <v>0</v>
      </c>
      <c r="AT8015">
        <v>0</v>
      </c>
      <c r="AU8015">
        <v>0</v>
      </c>
      <c r="BA8015">
        <v>0</v>
      </c>
    </row>
    <row r="8016" spans="3:53" ht="12.75" x14ac:dyDescent="0.2">
      <c r="C8016" t="s">
        <v>1163</v>
      </c>
      <c r="D8016" t="s">
        <v>117</v>
      </c>
      <c r="E8016">
        <v>29.68</v>
      </c>
      <c r="F8016">
        <v>6.79</v>
      </c>
      <c r="G8016">
        <v>5.03</v>
      </c>
      <c r="H8016">
        <v>3970</v>
      </c>
      <c r="I8016">
        <v>-0.308</v>
      </c>
      <c r="J8016" t="s">
        <v>78</v>
      </c>
      <c r="K8016">
        <v>28.69</v>
      </c>
      <c r="L8016">
        <v>29.888390000000001</v>
      </c>
      <c r="M8016">
        <v>-0.83105848123634973</v>
      </c>
      <c r="N8016">
        <v>29.928370000000001</v>
      </c>
      <c r="O8016">
        <v>-0.96353393118303465</v>
      </c>
      <c r="P8016">
        <v>8039999.9999999991</v>
      </c>
      <c r="Q8016">
        <v>15376000</v>
      </c>
      <c r="R8016">
        <v>0.52</v>
      </c>
      <c r="S8016">
        <v>30.164999999999999</v>
      </c>
      <c r="T8016">
        <v>7.08</v>
      </c>
      <c r="U8016">
        <v>16.689599999999999</v>
      </c>
      <c r="V8016">
        <v>2.116689855705042</v>
      </c>
      <c r="AC8016">
        <v>29.9</v>
      </c>
      <c r="AD8016">
        <v>29.27</v>
      </c>
      <c r="AH8016" s="85">
        <f>IF(AND(M8016&lt;Variables!$G$6,M8016&gt;Variables!$G$5),0,1)</f>
        <v>1</v>
      </c>
      <c r="AI8016" s="85">
        <f t="shared" si="669"/>
        <v>1</v>
      </c>
      <c r="AJ8016" s="85">
        <f>IF(I8016&gt;Variables!$G$7,0,1)</f>
        <v>1</v>
      </c>
      <c r="AK8016" s="85">
        <f>IF(F8016&gt;Variables!$G$8,0,1)</f>
        <v>1</v>
      </c>
      <c r="AL8016" s="85">
        <f>IF(G8016&gt;Variables!$G$9,0,1)</f>
        <v>1</v>
      </c>
      <c r="AM8016" s="85">
        <f>IF(AND(K8016&gt;Variables!$G$10,K8016&lt;Variables!$G$11),0,1)</f>
        <v>1</v>
      </c>
      <c r="AN8016" s="103">
        <f>IF(H8016&lt;Variables!$G$13,1,0)</f>
        <v>0</v>
      </c>
      <c r="AO8016" s="101">
        <f>IF(R8016&lt;Variables!$G$12,0,1)</f>
        <v>0</v>
      </c>
      <c r="AP8016" s="86">
        <f t="shared" si="670"/>
        <v>1</v>
      </c>
      <c r="AR8016">
        <v>0</v>
      </c>
      <c r="AS8016">
        <v>0</v>
      </c>
      <c r="AT8016">
        <v>0</v>
      </c>
      <c r="AU8016">
        <v>1</v>
      </c>
      <c r="BA8016">
        <v>-0.65</v>
      </c>
    </row>
    <row r="8017" spans="3:53" ht="12.75" x14ac:dyDescent="0.2">
      <c r="C8017" t="s">
        <v>1163</v>
      </c>
      <c r="D8017" t="s">
        <v>934</v>
      </c>
      <c r="E8017">
        <v>48.75</v>
      </c>
      <c r="F8017">
        <v>8.24</v>
      </c>
      <c r="G8017">
        <v>7.83</v>
      </c>
      <c r="H8017">
        <v>9240</v>
      </c>
      <c r="I8017">
        <v>16.309999999999999</v>
      </c>
      <c r="J8017" t="s">
        <v>78</v>
      </c>
      <c r="K8017">
        <v>47.78</v>
      </c>
      <c r="L8017">
        <v>48.770040000000002</v>
      </c>
      <c r="M8017">
        <v>-4.109080082772458E-2</v>
      </c>
      <c r="N8017">
        <v>48.805917999999991</v>
      </c>
      <c r="O8017">
        <v>-0.11457217135018601</v>
      </c>
      <c r="P8017">
        <v>398080</v>
      </c>
      <c r="Q8017">
        <v>1745000</v>
      </c>
      <c r="R8017">
        <v>0.23</v>
      </c>
      <c r="S8017">
        <v>30.164999999999999</v>
      </c>
      <c r="T8017">
        <v>7.08</v>
      </c>
      <c r="U8017">
        <v>16.689599999999999</v>
      </c>
      <c r="V8017">
        <v>2.3448057129047259</v>
      </c>
      <c r="AC8017">
        <v>50</v>
      </c>
      <c r="AD8017">
        <v>48.4</v>
      </c>
      <c r="AH8017" s="85">
        <f>IF(AND(M8017&lt;Variables!$G$6,M8017&gt;Variables!$G$5),0,1)</f>
        <v>1</v>
      </c>
      <c r="AI8017" s="85">
        <f t="shared" si="669"/>
        <v>1</v>
      </c>
      <c r="AJ8017" s="85">
        <f>IF(I8017&gt;Variables!$G$7,0,1)</f>
        <v>0</v>
      </c>
      <c r="AK8017" s="85">
        <f>IF(F8017&gt;Variables!$G$8,0,1)</f>
        <v>1</v>
      </c>
      <c r="AL8017" s="85">
        <f>IF(G8017&gt;Variables!$G$9,0,1)</f>
        <v>1</v>
      </c>
      <c r="AM8017" s="85">
        <f>IF(AND(K8017&gt;Variables!$G$10,K8017&lt;Variables!$G$11),0,1)</f>
        <v>1</v>
      </c>
      <c r="AN8017" s="103">
        <f>IF(H8017&lt;Variables!$G$13,1,0)</f>
        <v>0</v>
      </c>
      <c r="AO8017" s="101">
        <f>IF(R8017&lt;Variables!$G$12,0,1)</f>
        <v>0</v>
      </c>
      <c r="AP8017" s="86">
        <f t="shared" si="670"/>
        <v>1</v>
      </c>
      <c r="AR8017">
        <v>1</v>
      </c>
      <c r="AS8017">
        <v>0</v>
      </c>
      <c r="AT8017">
        <v>0</v>
      </c>
      <c r="AU8017">
        <v>0</v>
      </c>
      <c r="BA8017">
        <v>1.41</v>
      </c>
    </row>
    <row r="8018" spans="3:53" ht="12.75" x14ac:dyDescent="0.2">
      <c r="C8018" t="s">
        <v>1163</v>
      </c>
      <c r="D8018" t="s">
        <v>692</v>
      </c>
      <c r="E8018">
        <v>20.95</v>
      </c>
      <c r="F8018">
        <v>34.83</v>
      </c>
      <c r="G8018">
        <v>32.950000000000003</v>
      </c>
      <c r="H8018">
        <v>97.77</v>
      </c>
      <c r="I8018">
        <v>1270.693</v>
      </c>
      <c r="J8018" t="s">
        <v>78</v>
      </c>
      <c r="K8018">
        <v>40.43</v>
      </c>
      <c r="L8018">
        <v>21.743690000000001</v>
      </c>
      <c r="M8018">
        <v>-3.1443145114743731</v>
      </c>
      <c r="N8018">
        <v>21.650435999999999</v>
      </c>
      <c r="O8018">
        <v>-2.7271321464380529</v>
      </c>
      <c r="P8018">
        <v>22090000</v>
      </c>
      <c r="Q8018">
        <v>8830000</v>
      </c>
      <c r="R8018">
        <v>2.5</v>
      </c>
      <c r="S8018">
        <v>30.164999999999999</v>
      </c>
      <c r="T8018">
        <v>7.08</v>
      </c>
      <c r="U8018">
        <v>16.689599999999999</v>
      </c>
      <c r="V8018">
        <v>2.2627039097398831</v>
      </c>
      <c r="AC8018">
        <v>22.4</v>
      </c>
      <c r="AD8018">
        <v>19.049299999999999</v>
      </c>
      <c r="AH8018" s="85">
        <f>IF(AND(M8018&lt;Variables!$G$6,M8018&gt;Variables!$G$5),0,1)</f>
        <v>0</v>
      </c>
      <c r="AI8018" s="85">
        <f t="shared" si="669"/>
        <v>0</v>
      </c>
      <c r="AJ8018" s="85">
        <f>IF(I8018&gt;Variables!$G$7,0,1)</f>
        <v>0</v>
      </c>
      <c r="AK8018" s="85">
        <f>IF(F8018&gt;Variables!$G$8,0,1)</f>
        <v>0</v>
      </c>
      <c r="AL8018" s="85">
        <f>IF(G8018&gt;Variables!$G$9,0,1)</f>
        <v>0</v>
      </c>
      <c r="AM8018" s="85">
        <f>IF(AND(K8018&gt;Variables!$G$10,K8018&lt;Variables!$G$11),0,1)</f>
        <v>1</v>
      </c>
      <c r="AN8018" s="103">
        <f>IF(H8018&lt;Variables!$G$13,1,0)</f>
        <v>1</v>
      </c>
      <c r="AO8018" s="101">
        <f>IF(R8018&lt;Variables!$G$12,0,1)</f>
        <v>1</v>
      </c>
      <c r="AP8018" s="86">
        <f t="shared" si="670"/>
        <v>1</v>
      </c>
      <c r="AR8018">
        <v>1</v>
      </c>
      <c r="AS8018">
        <v>0</v>
      </c>
      <c r="AT8018">
        <v>0</v>
      </c>
      <c r="AU8018">
        <v>0</v>
      </c>
      <c r="BA8018">
        <v>2</v>
      </c>
    </row>
    <row r="8019" spans="3:53" ht="12.75" x14ac:dyDescent="0.2">
      <c r="C8019" t="s">
        <v>1163</v>
      </c>
      <c r="D8019" t="s">
        <v>697</v>
      </c>
      <c r="E8019">
        <v>5.24</v>
      </c>
      <c r="F8019">
        <v>10.64</v>
      </c>
      <c r="G8019">
        <v>10</v>
      </c>
      <c r="H8019">
        <v>-99999</v>
      </c>
      <c r="I8019">
        <v>0.104</v>
      </c>
      <c r="J8019" t="s">
        <v>78</v>
      </c>
      <c r="K8019">
        <v>53.47</v>
      </c>
      <c r="L8019">
        <v>5.2721999999999998</v>
      </c>
      <c r="M8019">
        <v>0.14794582906567419</v>
      </c>
      <c r="N8019">
        <v>5.2924818181818187</v>
      </c>
      <c r="O8019">
        <v>-0.23584054911513119</v>
      </c>
      <c r="P8019">
        <v>82837</v>
      </c>
      <c r="Q8019">
        <v>85380</v>
      </c>
      <c r="R8019">
        <v>0.97</v>
      </c>
      <c r="S8019">
        <v>30.164999999999999</v>
      </c>
      <c r="T8019">
        <v>7.08</v>
      </c>
      <c r="U8019">
        <v>16.689599999999999</v>
      </c>
      <c r="V8019">
        <v>2.3976199900307269</v>
      </c>
      <c r="AC8019">
        <v>5.3</v>
      </c>
      <c r="AD8019">
        <v>4.9400000000000004</v>
      </c>
      <c r="AH8019" s="85">
        <f>IF(AND(M8019&lt;Variables!$G$6,M8019&gt;Variables!$G$5),0,1)</f>
        <v>1</v>
      </c>
      <c r="AI8019" s="85">
        <f t="shared" si="669"/>
        <v>1</v>
      </c>
      <c r="AJ8019" s="85">
        <f>IF(I8019&gt;Variables!$G$7,0,1)</f>
        <v>0</v>
      </c>
      <c r="AK8019" s="85">
        <f>IF(F8019&gt;Variables!$G$8,0,1)</f>
        <v>0</v>
      </c>
      <c r="AL8019" s="85">
        <f>IF(G8019&gt;Variables!$G$9,0,1)</f>
        <v>1</v>
      </c>
      <c r="AM8019" s="85">
        <f>IF(AND(K8019&gt;Variables!$G$10,K8019&lt;Variables!$G$11),0,1)</f>
        <v>0</v>
      </c>
      <c r="AN8019" s="103">
        <f>IF(H8019&lt;Variables!$G$13,1,0)</f>
        <v>1</v>
      </c>
      <c r="AO8019" s="101">
        <f>IF(R8019&lt;Variables!$G$12,0,1)</f>
        <v>0</v>
      </c>
      <c r="AP8019" s="86">
        <f t="shared" si="670"/>
        <v>1</v>
      </c>
      <c r="AR8019">
        <v>0</v>
      </c>
      <c r="AS8019">
        <v>0</v>
      </c>
      <c r="AT8019">
        <v>1</v>
      </c>
      <c r="AU8019">
        <v>0</v>
      </c>
      <c r="BA8019">
        <v>-2.25</v>
      </c>
    </row>
    <row r="8020" spans="3:53" ht="12.75" x14ac:dyDescent="0.2">
      <c r="C8020" t="s">
        <v>1163</v>
      </c>
      <c r="D8020" t="s">
        <v>1116</v>
      </c>
      <c r="E8020">
        <v>68.3</v>
      </c>
      <c r="F8020">
        <v>7.29</v>
      </c>
      <c r="G8020">
        <v>4.63</v>
      </c>
      <c r="H8020">
        <v>17900</v>
      </c>
      <c r="I8020">
        <v>-37.456000000000003</v>
      </c>
      <c r="J8020" t="s">
        <v>78</v>
      </c>
      <c r="K8020">
        <v>46.72</v>
      </c>
      <c r="L8020">
        <v>68.397869999999983</v>
      </c>
      <c r="M8020">
        <v>-0.1284689128476969</v>
      </c>
      <c r="N8020">
        <v>68.286149999999992</v>
      </c>
      <c r="O8020">
        <v>3.4926555384964801E-2</v>
      </c>
      <c r="P8020">
        <v>2564000</v>
      </c>
      <c r="Q8020">
        <v>2640000</v>
      </c>
      <c r="R8020">
        <v>0.97</v>
      </c>
      <c r="S8020">
        <v>30.164999999999999</v>
      </c>
      <c r="T8020">
        <v>7.08</v>
      </c>
      <c r="U8020">
        <v>16.689599999999999</v>
      </c>
      <c r="V8020">
        <v>2.3351424519714419</v>
      </c>
      <c r="AC8020">
        <v>68.89</v>
      </c>
      <c r="AD8020">
        <v>67.709999999999994</v>
      </c>
      <c r="AH8020" s="85">
        <f>IF(AND(M8020&lt;Variables!$G$6,M8020&gt;Variables!$G$5),0,1)</f>
        <v>1</v>
      </c>
      <c r="AI8020" s="85">
        <f t="shared" si="669"/>
        <v>0</v>
      </c>
      <c r="AJ8020" s="85">
        <f>IF(I8020&gt;Variables!$G$7,0,1)</f>
        <v>1</v>
      </c>
      <c r="AK8020" s="85">
        <f>IF(F8020&gt;Variables!$G$8,0,1)</f>
        <v>1</v>
      </c>
      <c r="AL8020" s="85">
        <f>IF(G8020&gt;Variables!$G$9,0,1)</f>
        <v>1</v>
      </c>
      <c r="AM8020" s="85">
        <f>IF(AND(K8020&gt;Variables!$G$10,K8020&lt;Variables!$G$11),0,1)</f>
        <v>1</v>
      </c>
      <c r="AN8020" s="103">
        <f>IF(H8020&lt;Variables!$G$13,1,0)</f>
        <v>0</v>
      </c>
      <c r="AO8020" s="101">
        <f>IF(R8020&lt;Variables!$G$12,0,1)</f>
        <v>0</v>
      </c>
      <c r="AP8020" s="86">
        <f t="shared" si="670"/>
        <v>1</v>
      </c>
      <c r="AR8020">
        <v>0</v>
      </c>
      <c r="AS8020">
        <v>0</v>
      </c>
      <c r="AT8020">
        <v>0</v>
      </c>
      <c r="AU8020">
        <v>1</v>
      </c>
      <c r="BA8020">
        <v>-0.52</v>
      </c>
    </row>
    <row r="8021" spans="3:53" ht="12.75" x14ac:dyDescent="0.2">
      <c r="C8021" t="s">
        <v>1163</v>
      </c>
      <c r="D8021" t="s">
        <v>1118</v>
      </c>
      <c r="E8021">
        <v>5.05</v>
      </c>
      <c r="F8021">
        <v>13.48</v>
      </c>
      <c r="G8021">
        <v>16.149999999999999</v>
      </c>
      <c r="H8021">
        <v>-99999</v>
      </c>
      <c r="I8021">
        <v>-8.9999999999999993E-3</v>
      </c>
      <c r="J8021" t="s">
        <v>76</v>
      </c>
      <c r="K8021">
        <v>58.22</v>
      </c>
      <c r="L8021">
        <v>5.055714285714286</v>
      </c>
      <c r="M8021">
        <v>0.28256569652444091</v>
      </c>
      <c r="N8021">
        <v>5.0547916666666657</v>
      </c>
      <c r="O8021">
        <v>0.30086963689570989</v>
      </c>
      <c r="P8021">
        <v>85839</v>
      </c>
      <c r="Q8021">
        <v>23565</v>
      </c>
      <c r="R8021">
        <v>3.64</v>
      </c>
      <c r="S8021">
        <v>30.164999999999999</v>
      </c>
      <c r="T8021">
        <v>7.08</v>
      </c>
      <c r="U8021">
        <v>16.689599999999999</v>
      </c>
      <c r="V8021">
        <v>2.4381045630969198</v>
      </c>
      <c r="AC8021">
        <v>8.75</v>
      </c>
      <c r="AD8021">
        <v>5.05</v>
      </c>
      <c r="AH8021" s="85">
        <f>IF(AND(M8021&lt;Variables!$G$6,M8021&gt;Variables!$G$5),0,1)</f>
        <v>1</v>
      </c>
      <c r="AI8021" s="85">
        <f t="shared" si="669"/>
        <v>0</v>
      </c>
      <c r="AJ8021" s="85">
        <f>IF(I8021&gt;Variables!$G$7,0,1)</f>
        <v>1</v>
      </c>
      <c r="AK8021" s="85">
        <f>IF(F8021&gt;Variables!$G$8,0,1)</f>
        <v>0</v>
      </c>
      <c r="AL8021" s="85">
        <f>IF(G8021&gt;Variables!$G$9,0,1)</f>
        <v>0</v>
      </c>
      <c r="AM8021" s="85">
        <f>IF(AND(K8021&gt;Variables!$G$10,K8021&lt;Variables!$G$11),0,1)</f>
        <v>0</v>
      </c>
      <c r="AN8021" s="103">
        <f>IF(H8021&lt;Variables!$G$13,1,0)</f>
        <v>1</v>
      </c>
      <c r="AO8021" s="101">
        <f>IF(R8021&lt;Variables!$G$12,0,1)</f>
        <v>1</v>
      </c>
      <c r="AP8021" s="86">
        <f t="shared" si="670"/>
        <v>0</v>
      </c>
      <c r="AR8021">
        <v>1</v>
      </c>
      <c r="AS8021">
        <v>0</v>
      </c>
      <c r="AT8021">
        <v>0</v>
      </c>
      <c r="AU8021">
        <v>0</v>
      </c>
      <c r="BA8021">
        <v>2</v>
      </c>
    </row>
    <row r="8022" spans="3:53" ht="12.75" x14ac:dyDescent="0.2">
      <c r="C8022" t="s">
        <v>1163</v>
      </c>
      <c r="D8022" t="s">
        <v>1104</v>
      </c>
      <c r="E8022">
        <v>15.5</v>
      </c>
      <c r="F8022">
        <v>67.150000000000006</v>
      </c>
      <c r="G8022">
        <v>5.78</v>
      </c>
      <c r="H8022">
        <v>137.5</v>
      </c>
      <c r="I8022">
        <v>-60.258000000000003</v>
      </c>
      <c r="J8022" t="s">
        <v>78</v>
      </c>
      <c r="K8022">
        <v>52.12</v>
      </c>
      <c r="L8022">
        <v>15.046760000000001</v>
      </c>
      <c r="M8022">
        <v>0.95196573880354896</v>
      </c>
      <c r="N8022">
        <v>15.276467999999999</v>
      </c>
      <c r="O8022">
        <v>-0.56602088912176407</v>
      </c>
      <c r="P8022">
        <v>108637000</v>
      </c>
      <c r="Q8022">
        <v>644601</v>
      </c>
      <c r="R8022">
        <v>168.53</v>
      </c>
      <c r="S8022">
        <v>30.164999999999999</v>
      </c>
      <c r="T8022">
        <v>7.08</v>
      </c>
      <c r="U8022">
        <v>16.689599999999999</v>
      </c>
      <c r="V8022">
        <v>2.358383623437339</v>
      </c>
      <c r="AC8022">
        <v>15.85</v>
      </c>
      <c r="AD8022">
        <v>13.6</v>
      </c>
      <c r="AH8022" s="85">
        <f>IF(AND(M8022&lt;Variables!$G$6,M8022&gt;Variables!$G$5),0,1)</f>
        <v>1</v>
      </c>
      <c r="AI8022" s="85">
        <f t="shared" si="669"/>
        <v>1</v>
      </c>
      <c r="AJ8022" s="85">
        <f>IF(I8022&gt;Variables!$G$7,0,1)</f>
        <v>1</v>
      </c>
      <c r="AK8022" s="85">
        <f>IF(F8022&gt;Variables!$G$8,0,1)</f>
        <v>0</v>
      </c>
      <c r="AL8022" s="85">
        <f>IF(G8022&gt;Variables!$G$9,0,1)</f>
        <v>1</v>
      </c>
      <c r="AM8022" s="85">
        <f>IF(AND(K8022&gt;Variables!$G$10,K8022&lt;Variables!$G$11),0,1)</f>
        <v>0</v>
      </c>
      <c r="AN8022" s="103">
        <f>IF(H8022&lt;Variables!$G$13,1,0)</f>
        <v>1</v>
      </c>
      <c r="AO8022" s="101">
        <f>IF(R8022&lt;Variables!$G$12,0,1)</f>
        <v>1</v>
      </c>
      <c r="AP8022" s="86">
        <f t="shared" si="670"/>
        <v>1</v>
      </c>
      <c r="AR8022">
        <v>1</v>
      </c>
      <c r="AS8022">
        <v>0</v>
      </c>
      <c r="AT8022">
        <v>0</v>
      </c>
      <c r="AU8022">
        <v>0</v>
      </c>
      <c r="BA8022">
        <v>2</v>
      </c>
    </row>
    <row r="8023" spans="3:53" ht="12.75" x14ac:dyDescent="0.2">
      <c r="C8023" t="s">
        <v>1163</v>
      </c>
      <c r="D8023" t="s">
        <v>624</v>
      </c>
      <c r="E8023">
        <v>0.02</v>
      </c>
      <c r="F8023">
        <v>30.43</v>
      </c>
      <c r="G8023">
        <v>37.07</v>
      </c>
      <c r="H8023">
        <v>-99999</v>
      </c>
      <c r="I8023">
        <v>-60.509</v>
      </c>
      <c r="J8023" t="s">
        <v>78</v>
      </c>
      <c r="K8023">
        <v>61.8</v>
      </c>
      <c r="L8023">
        <v>2.1579411764705882E-2</v>
      </c>
      <c r="M8023">
        <v>1.949025487256369</v>
      </c>
      <c r="N8023">
        <v>2.0460256410256419E-2</v>
      </c>
      <c r="O8023">
        <v>7.5255341813396504</v>
      </c>
      <c r="P8023">
        <v>11142000</v>
      </c>
      <c r="Q8023">
        <v>8096999.9999999991</v>
      </c>
      <c r="R8023">
        <v>1.38</v>
      </c>
      <c r="S8023">
        <v>30.164999999999999</v>
      </c>
      <c r="T8023">
        <v>7.08</v>
      </c>
      <c r="U8023">
        <v>16.689599999999999</v>
      </c>
      <c r="V8023">
        <v>2.3721536671664172</v>
      </c>
      <c r="AC8023">
        <v>2.8000000000000001E-2</v>
      </c>
      <c r="AD8023">
        <v>2.1499999999999998E-2</v>
      </c>
      <c r="AH8023" s="85">
        <f>IF(AND(M8023&lt;Variables!$G$6,M8023&gt;Variables!$G$5),0,1)</f>
        <v>1</v>
      </c>
      <c r="AI8023" s="85">
        <f t="shared" si="669"/>
        <v>0</v>
      </c>
      <c r="AJ8023" s="85">
        <f>IF(I8023&gt;Variables!$G$7,0,1)</f>
        <v>1</v>
      </c>
      <c r="AK8023" s="85">
        <f>IF(F8023&gt;Variables!$G$8,0,1)</f>
        <v>0</v>
      </c>
      <c r="AL8023" s="85">
        <f>IF(G8023&gt;Variables!$G$9,0,1)</f>
        <v>0</v>
      </c>
      <c r="AM8023" s="85">
        <f>IF(AND(K8023&gt;Variables!$G$10,K8023&lt;Variables!$G$11),0,1)</f>
        <v>0</v>
      </c>
      <c r="AN8023" s="103">
        <f>IF(H8023&lt;Variables!$G$13,1,0)</f>
        <v>1</v>
      </c>
      <c r="AO8023" s="101">
        <f>IF(R8023&lt;Variables!$G$12,0,1)</f>
        <v>0</v>
      </c>
      <c r="AP8023" s="86">
        <f t="shared" si="670"/>
        <v>1</v>
      </c>
      <c r="AR8023">
        <v>0</v>
      </c>
      <c r="AS8023">
        <v>0</v>
      </c>
      <c r="AT8023">
        <v>1</v>
      </c>
      <c r="AU8023">
        <v>0</v>
      </c>
      <c r="BA8023">
        <v>-2.25</v>
      </c>
    </row>
    <row r="8024" spans="3:53" ht="12.75" x14ac:dyDescent="0.2">
      <c r="C8024" t="s">
        <v>1163</v>
      </c>
      <c r="D8024" t="s">
        <v>364</v>
      </c>
      <c r="E8024">
        <v>18.79</v>
      </c>
      <c r="F8024">
        <v>6.63</v>
      </c>
      <c r="G8024">
        <v>-0.61</v>
      </c>
      <c r="H8024">
        <v>12030</v>
      </c>
      <c r="I8024">
        <v>10.685</v>
      </c>
      <c r="J8024" t="s">
        <v>76</v>
      </c>
      <c r="K8024">
        <v>42.91</v>
      </c>
      <c r="L8024">
        <v>18.810737499999998</v>
      </c>
      <c r="M8024">
        <v>-3.0501196457600979E-2</v>
      </c>
      <c r="N8024">
        <v>18.8579923076923</v>
      </c>
      <c r="O8024">
        <v>-0.28100715509724439</v>
      </c>
      <c r="P8024">
        <v>2260000</v>
      </c>
      <c r="Q8024">
        <v>702215</v>
      </c>
      <c r="R8024">
        <v>3.22</v>
      </c>
      <c r="S8024">
        <v>30.164999999999999</v>
      </c>
      <c r="T8024">
        <v>7.08</v>
      </c>
      <c r="U8024">
        <v>16.689599999999999</v>
      </c>
      <c r="V8024">
        <v>2.2937160910493271</v>
      </c>
      <c r="AC8024">
        <v>18.899999999999999</v>
      </c>
      <c r="AD8024">
        <v>18.670000000000002</v>
      </c>
      <c r="AH8024" s="85">
        <f>IF(AND(M8024&lt;Variables!$G$6,M8024&gt;Variables!$G$5),0,1)</f>
        <v>1</v>
      </c>
      <c r="AI8024" s="85">
        <f t="shared" si="669"/>
        <v>1</v>
      </c>
      <c r="AJ8024" s="85">
        <f>IF(I8024&gt;Variables!$G$7,0,1)</f>
        <v>0</v>
      </c>
      <c r="AK8024" s="85">
        <f>IF(F8024&gt;Variables!$G$8,0,1)</f>
        <v>1</v>
      </c>
      <c r="AL8024" s="85">
        <f>IF(G8024&gt;Variables!$G$9,0,1)</f>
        <v>1</v>
      </c>
      <c r="AM8024" s="85">
        <f>IF(AND(K8024&gt;Variables!$G$10,K8024&lt;Variables!$G$11),0,1)</f>
        <v>1</v>
      </c>
      <c r="AN8024" s="103">
        <f>IF(H8024&lt;Variables!$G$13,1,0)</f>
        <v>0</v>
      </c>
      <c r="AO8024" s="101">
        <f>IF(R8024&lt;Variables!$G$12,0,1)</f>
        <v>1</v>
      </c>
      <c r="AP8024" s="86">
        <f t="shared" si="670"/>
        <v>0</v>
      </c>
      <c r="AR8024">
        <v>0</v>
      </c>
      <c r="AS8024">
        <v>1</v>
      </c>
      <c r="AT8024">
        <v>0</v>
      </c>
      <c r="AU8024">
        <v>0</v>
      </c>
      <c r="BA8024">
        <v>0.34</v>
      </c>
    </row>
    <row r="8025" spans="3:53" ht="12.75" x14ac:dyDescent="0.2">
      <c r="C8025" t="s">
        <v>1163</v>
      </c>
      <c r="D8025" t="s">
        <v>488</v>
      </c>
      <c r="E8025">
        <v>25.16</v>
      </c>
      <c r="F8025">
        <v>6.39</v>
      </c>
      <c r="G8025">
        <v>0.32</v>
      </c>
      <c r="H8025">
        <v>4530</v>
      </c>
      <c r="I8025">
        <v>23.61</v>
      </c>
      <c r="J8025" t="s">
        <v>76</v>
      </c>
      <c r="K8025">
        <v>28.88</v>
      </c>
      <c r="L8025">
        <v>25.280999999999999</v>
      </c>
      <c r="M8025">
        <v>-0.63684189707684746</v>
      </c>
      <c r="N8025">
        <v>25.339469387755098</v>
      </c>
      <c r="O8025">
        <v>-0.86611674615867318</v>
      </c>
      <c r="P8025">
        <v>3524000</v>
      </c>
      <c r="Q8025">
        <v>375971</v>
      </c>
      <c r="R8025">
        <v>9.3699999999999992</v>
      </c>
      <c r="S8025">
        <v>30.164999999999999</v>
      </c>
      <c r="T8025">
        <v>7.08</v>
      </c>
      <c r="U8025">
        <v>16.689599999999999</v>
      </c>
      <c r="V8025">
        <v>2.1259107980222312</v>
      </c>
      <c r="AC8025">
        <v>26.25</v>
      </c>
      <c r="AD8025">
        <v>24.68</v>
      </c>
      <c r="AH8025" s="85">
        <f>IF(AND(M8025&lt;Variables!$G$6,M8025&gt;Variables!$G$5),0,1)</f>
        <v>1</v>
      </c>
      <c r="AI8025" s="85">
        <f t="shared" si="669"/>
        <v>1</v>
      </c>
      <c r="AJ8025" s="85">
        <f>IF(I8025&gt;Variables!$G$7,0,1)</f>
        <v>0</v>
      </c>
      <c r="AK8025" s="85">
        <f>IF(F8025&gt;Variables!$G$8,0,1)</f>
        <v>1</v>
      </c>
      <c r="AL8025" s="85">
        <f>IF(G8025&gt;Variables!$G$9,0,1)</f>
        <v>1</v>
      </c>
      <c r="AM8025" s="85">
        <f>IF(AND(K8025&gt;Variables!$G$10,K8025&lt;Variables!$G$11),0,1)</f>
        <v>1</v>
      </c>
      <c r="AN8025" s="103">
        <f>IF(H8025&lt;Variables!$G$13,1,0)</f>
        <v>0</v>
      </c>
      <c r="AO8025" s="101">
        <f>IF(R8025&lt;Variables!$G$12,0,1)</f>
        <v>1</v>
      </c>
      <c r="AP8025" s="86">
        <f t="shared" si="670"/>
        <v>0</v>
      </c>
      <c r="AR8025">
        <v>0</v>
      </c>
      <c r="AS8025">
        <v>0</v>
      </c>
      <c r="AT8025">
        <v>0</v>
      </c>
      <c r="AU8025">
        <v>1</v>
      </c>
      <c r="BA8025">
        <v>-0.53</v>
      </c>
    </row>
    <row r="8026" spans="3:53" ht="12.75" x14ac:dyDescent="0.2">
      <c r="C8026" t="s">
        <v>1163</v>
      </c>
      <c r="D8026" t="s">
        <v>1111</v>
      </c>
      <c r="E8026">
        <v>36.44</v>
      </c>
      <c r="F8026">
        <v>8.43</v>
      </c>
      <c r="G8026">
        <v>7.56</v>
      </c>
      <c r="H8026">
        <v>2530</v>
      </c>
      <c r="I8026">
        <v>70.444999999999993</v>
      </c>
      <c r="J8026" t="s">
        <v>78</v>
      </c>
      <c r="K8026">
        <v>68.16</v>
      </c>
      <c r="L8026">
        <v>36.346476470588229</v>
      </c>
      <c r="M8026">
        <v>0.61470478326162836</v>
      </c>
      <c r="N8026">
        <v>36.286136363636373</v>
      </c>
      <c r="O8026">
        <v>0.78201667303438882</v>
      </c>
      <c r="P8026">
        <v>550620</v>
      </c>
      <c r="Q8026">
        <v>720581</v>
      </c>
      <c r="R8026">
        <v>0.76</v>
      </c>
      <c r="S8026">
        <v>30.164999999999999</v>
      </c>
      <c r="T8026">
        <v>7.08</v>
      </c>
      <c r="U8026">
        <v>16.689599999999999</v>
      </c>
      <c r="V8026">
        <v>2.5069164193958762</v>
      </c>
      <c r="AC8026">
        <v>37.44</v>
      </c>
      <c r="AD8026">
        <v>36.061399999999999</v>
      </c>
      <c r="AH8026" s="85">
        <f>IF(AND(M8026&lt;Variables!$G$6,M8026&gt;Variables!$G$5),0,1)</f>
        <v>1</v>
      </c>
      <c r="AI8026" s="85">
        <f t="shared" si="669"/>
        <v>0</v>
      </c>
      <c r="AJ8026" s="85">
        <f>IF(I8026&gt;Variables!$G$7,0,1)</f>
        <v>0</v>
      </c>
      <c r="AK8026" s="85">
        <f>IF(F8026&gt;Variables!$G$8,0,1)</f>
        <v>1</v>
      </c>
      <c r="AL8026" s="85">
        <f>IF(G8026&gt;Variables!$G$9,0,1)</f>
        <v>1</v>
      </c>
      <c r="AM8026" s="85">
        <f>IF(AND(K8026&gt;Variables!$G$10,K8026&lt;Variables!$G$11),0,1)</f>
        <v>0</v>
      </c>
      <c r="AN8026" s="103">
        <f>IF(H8026&lt;Variables!$G$13,1,0)</f>
        <v>0</v>
      </c>
      <c r="AO8026" s="101">
        <f>IF(R8026&lt;Variables!$G$12,0,1)</f>
        <v>0</v>
      </c>
      <c r="AP8026" s="86">
        <f t="shared" si="670"/>
        <v>1</v>
      </c>
      <c r="AR8026">
        <v>0</v>
      </c>
      <c r="AS8026">
        <v>0</v>
      </c>
      <c r="AT8026">
        <v>1</v>
      </c>
      <c r="AU8026">
        <v>0</v>
      </c>
      <c r="BA8026">
        <v>-0.71</v>
      </c>
    </row>
    <row r="8027" spans="3:53" ht="12.75" x14ac:dyDescent="0.2">
      <c r="C8027" t="s">
        <v>1163</v>
      </c>
      <c r="D8027" t="s">
        <v>1140</v>
      </c>
      <c r="E8027">
        <v>24.9</v>
      </c>
      <c r="F8027">
        <v>47.06</v>
      </c>
      <c r="G8027">
        <v>-26.31</v>
      </c>
      <c r="H8027">
        <v>-99999</v>
      </c>
      <c r="I8027">
        <v>-99999</v>
      </c>
      <c r="J8027" t="s">
        <v>78</v>
      </c>
      <c r="K8027">
        <v>-99999</v>
      </c>
      <c r="L8027">
        <v>25.032550000000001</v>
      </c>
      <c r="M8027">
        <v>8.9683232431371121E-2</v>
      </c>
      <c r="N8027">
        <v>24.981724</v>
      </c>
      <c r="O8027">
        <v>0.29331842750324161</v>
      </c>
      <c r="P8027">
        <v>1270000</v>
      </c>
      <c r="Q8027"/>
      <c r="R8027"/>
      <c r="S8027">
        <v>30.164999999999999</v>
      </c>
      <c r="T8027">
        <v>7.08</v>
      </c>
      <c r="U8027">
        <v>16.689599999999999</v>
      </c>
      <c r="V8027">
        <v>-99999</v>
      </c>
      <c r="AC8027">
        <v>27.9</v>
      </c>
      <c r="AD8027">
        <v>24</v>
      </c>
      <c r="AH8027" s="85">
        <f>IF(AND(M8027&lt;Variables!$G$6,M8027&gt;Variables!$G$5),0,1)</f>
        <v>1</v>
      </c>
      <c r="AI8027" s="85">
        <f t="shared" si="669"/>
        <v>0</v>
      </c>
      <c r="AJ8027" s="85">
        <f>IF(I8027&gt;Variables!$G$7,0,1)</f>
        <v>1</v>
      </c>
      <c r="AK8027" s="85">
        <f>IF(F8027&gt;Variables!$G$8,0,1)</f>
        <v>0</v>
      </c>
      <c r="AL8027" s="85">
        <f>IF(G8027&gt;Variables!$G$9,0,1)</f>
        <v>1</v>
      </c>
      <c r="AM8027" s="85">
        <f>IF(AND(K8027&gt;Variables!$G$10,K8027&lt;Variables!$G$11),0,1)</f>
        <v>1</v>
      </c>
      <c r="AN8027" s="103">
        <f>IF(H8027&lt;Variables!$G$13,1,0)</f>
        <v>1</v>
      </c>
      <c r="AO8027" s="101">
        <f>IF(R8027&lt;Variables!$G$12,0,1)</f>
        <v>0</v>
      </c>
      <c r="AP8027" s="86">
        <f t="shared" si="670"/>
        <v>1</v>
      </c>
      <c r="AR8027">
        <v>0</v>
      </c>
      <c r="AS8027">
        <v>0</v>
      </c>
      <c r="AT8027">
        <v>1</v>
      </c>
      <c r="AU8027">
        <v>0</v>
      </c>
      <c r="BA8027">
        <v>-0.87</v>
      </c>
    </row>
    <row r="8028" spans="3:53" ht="12.75" x14ac:dyDescent="0.2">
      <c r="C8028" t="s">
        <v>1163</v>
      </c>
      <c r="D8028" t="s">
        <v>1159</v>
      </c>
      <c r="E8028">
        <v>28.64</v>
      </c>
      <c r="F8028">
        <v>25.33</v>
      </c>
      <c r="G8028">
        <v>4.03</v>
      </c>
      <c r="H8028">
        <v>-99999</v>
      </c>
      <c r="I8028">
        <v>-99999</v>
      </c>
      <c r="J8028" t="s">
        <v>78</v>
      </c>
      <c r="K8028">
        <v>-99999</v>
      </c>
      <c r="L8028">
        <v>29.291245</v>
      </c>
      <c r="M8028">
        <v>-2.1550637400356192</v>
      </c>
      <c r="N8028">
        <v>28.944848571428569</v>
      </c>
      <c r="O8028">
        <v>-0.98410800362502482</v>
      </c>
      <c r="P8028">
        <v>3690000</v>
      </c>
      <c r="Q8028">
        <v>0</v>
      </c>
      <c r="R8028">
        <v>1</v>
      </c>
      <c r="S8028">
        <v>30.164999999999999</v>
      </c>
      <c r="T8028">
        <v>7.08</v>
      </c>
      <c r="U8028">
        <v>16.689599999999999</v>
      </c>
      <c r="V8028">
        <v>-99999</v>
      </c>
      <c r="AC8028">
        <v>32.94</v>
      </c>
      <c r="AD8028">
        <v>28.36</v>
      </c>
      <c r="AH8028" s="85">
        <f>IF(AND(M8028&lt;Variables!$G$6,M8028&gt;Variables!$G$5),0,1)</f>
        <v>0</v>
      </c>
      <c r="AI8028" s="85">
        <f t="shared" si="669"/>
        <v>0</v>
      </c>
      <c r="AJ8028" s="85">
        <f>IF(I8028&gt;Variables!$G$7,0,1)</f>
        <v>1</v>
      </c>
      <c r="AK8028" s="85">
        <f>IF(F8028&gt;Variables!$G$8,0,1)</f>
        <v>0</v>
      </c>
      <c r="AL8028" s="85">
        <f>IF(G8028&gt;Variables!$G$9,0,1)</f>
        <v>1</v>
      </c>
      <c r="AM8028" s="85">
        <f>IF(AND(K8028&gt;Variables!$G$10,K8028&lt;Variables!$G$11),0,1)</f>
        <v>1</v>
      </c>
      <c r="AN8028" s="103">
        <f>IF(H8028&lt;Variables!$G$13,1,0)</f>
        <v>1</v>
      </c>
      <c r="AO8028" s="101">
        <f>IF(R8028&lt;Variables!$G$12,0,1)</f>
        <v>0</v>
      </c>
      <c r="AP8028" s="86">
        <f t="shared" si="670"/>
        <v>1</v>
      </c>
      <c r="AR8028">
        <v>1</v>
      </c>
      <c r="AS8028">
        <v>0</v>
      </c>
      <c r="AT8028">
        <v>0</v>
      </c>
      <c r="AU8028">
        <v>0</v>
      </c>
      <c r="BA8028">
        <v>2</v>
      </c>
    </row>
    <row r="8029" spans="3:53" ht="12.75" x14ac:dyDescent="0.2">
      <c r="C8029" t="s">
        <v>1163</v>
      </c>
      <c r="D8029" t="s">
        <v>880</v>
      </c>
      <c r="E8029">
        <v>47.41</v>
      </c>
      <c r="F8029">
        <v>7.61</v>
      </c>
      <c r="G8029">
        <v>1.66</v>
      </c>
      <c r="H8029">
        <v>6210</v>
      </c>
      <c r="I8029">
        <v>69253.626999999993</v>
      </c>
      <c r="J8029" t="s">
        <v>78</v>
      </c>
      <c r="K8029">
        <v>41.89</v>
      </c>
      <c r="L8029">
        <v>47.543589999999988</v>
      </c>
      <c r="M8029">
        <v>-0.74371750219114086</v>
      </c>
      <c r="N8029">
        <v>47.8095</v>
      </c>
      <c r="O8029">
        <v>-1.2957675775734989</v>
      </c>
      <c r="P8029">
        <v>1399000</v>
      </c>
      <c r="Q8029">
        <v>1262000</v>
      </c>
      <c r="R8029">
        <v>1.1100000000000001</v>
      </c>
      <c r="S8029">
        <v>30.164999999999999</v>
      </c>
      <c r="T8029">
        <v>7.08</v>
      </c>
      <c r="U8029">
        <v>16.689599999999999</v>
      </c>
      <c r="V8029">
        <v>2.2848979417102488</v>
      </c>
      <c r="AC8029">
        <v>47.85</v>
      </c>
      <c r="AD8029">
        <v>45.11</v>
      </c>
      <c r="AH8029" s="85">
        <f>IF(AND(M8029&lt;Variables!$G$6,M8029&gt;Variables!$G$5),0,1)</f>
        <v>1</v>
      </c>
      <c r="AI8029" s="85">
        <f t="shared" si="669"/>
        <v>1</v>
      </c>
      <c r="AJ8029" s="85">
        <f>IF(I8029&gt;Variables!$G$7,0,1)</f>
        <v>0</v>
      </c>
      <c r="AK8029" s="85">
        <f>IF(F8029&gt;Variables!$G$8,0,1)</f>
        <v>1</v>
      </c>
      <c r="AL8029" s="85">
        <f>IF(G8029&gt;Variables!$G$9,0,1)</f>
        <v>1</v>
      </c>
      <c r="AM8029" s="85">
        <f>IF(AND(K8029&gt;Variables!$G$10,K8029&lt;Variables!$G$11),0,1)</f>
        <v>1</v>
      </c>
      <c r="AN8029" s="103">
        <f>IF(H8029&lt;Variables!$G$13,1,0)</f>
        <v>0</v>
      </c>
      <c r="AO8029" s="101">
        <f>IF(R8029&lt;Variables!$G$12,0,1)</f>
        <v>0</v>
      </c>
      <c r="AP8029" s="86">
        <f t="shared" si="670"/>
        <v>1</v>
      </c>
      <c r="AR8029">
        <v>0</v>
      </c>
      <c r="AS8029">
        <v>0</v>
      </c>
      <c r="AT8029">
        <v>1</v>
      </c>
      <c r="AU8029">
        <v>0</v>
      </c>
      <c r="BA8029">
        <v>-1.51</v>
      </c>
    </row>
    <row r="8030" spans="3:53" ht="12.75" x14ac:dyDescent="0.2">
      <c r="C8030" t="s">
        <v>1163</v>
      </c>
      <c r="D8030" t="s">
        <v>1134</v>
      </c>
      <c r="E8030">
        <v>10.91</v>
      </c>
      <c r="F8030">
        <v>7.92</v>
      </c>
      <c r="G8030">
        <v>8.34</v>
      </c>
      <c r="H8030">
        <v>5330</v>
      </c>
      <c r="I8030">
        <v>1.86</v>
      </c>
      <c r="J8030" t="s">
        <v>78</v>
      </c>
      <c r="K8030">
        <v>60.49</v>
      </c>
      <c r="L8030">
        <v>10.888157894736841</v>
      </c>
      <c r="M8030">
        <v>0.20060422960724861</v>
      </c>
      <c r="N8030">
        <v>10.850808695652169</v>
      </c>
      <c r="O8030">
        <v>0.54550131707273419</v>
      </c>
      <c r="P8030">
        <v>1368000</v>
      </c>
      <c r="Q8030">
        <v>2447000</v>
      </c>
      <c r="R8030">
        <v>0.56000000000000005</v>
      </c>
      <c r="S8030">
        <v>30.164999999999999</v>
      </c>
      <c r="T8030">
        <v>7.08</v>
      </c>
      <c r="U8030">
        <v>16.689599999999999</v>
      </c>
      <c r="V8030">
        <v>2.4643833608217531</v>
      </c>
      <c r="AC8030">
        <v>11.75</v>
      </c>
      <c r="AD8030">
        <v>10.63</v>
      </c>
      <c r="AH8030" s="85">
        <f>IF(AND(M8030&lt;Variables!$G$6,M8030&gt;Variables!$G$5),0,1)</f>
        <v>1</v>
      </c>
      <c r="AI8030" s="85">
        <f t="shared" si="669"/>
        <v>0</v>
      </c>
      <c r="AJ8030" s="85">
        <f>IF(I8030&gt;Variables!$G$7,0,1)</f>
        <v>0</v>
      </c>
      <c r="AK8030" s="85">
        <f>IF(F8030&gt;Variables!$G$8,0,1)</f>
        <v>1</v>
      </c>
      <c r="AL8030" s="85">
        <f>IF(G8030&gt;Variables!$G$9,0,1)</f>
        <v>1</v>
      </c>
      <c r="AM8030" s="85">
        <f>IF(AND(K8030&gt;Variables!$G$10,K8030&lt;Variables!$G$11),0,1)</f>
        <v>0</v>
      </c>
      <c r="AN8030" s="103">
        <f>IF(H8030&lt;Variables!$G$13,1,0)</f>
        <v>0</v>
      </c>
      <c r="AO8030" s="101">
        <f>IF(R8030&lt;Variables!$G$12,0,1)</f>
        <v>0</v>
      </c>
      <c r="AP8030" s="86">
        <f t="shared" si="670"/>
        <v>1</v>
      </c>
      <c r="AR8030">
        <v>0</v>
      </c>
      <c r="AS8030">
        <v>0</v>
      </c>
      <c r="AT8030">
        <v>1</v>
      </c>
      <c r="AU8030">
        <v>0</v>
      </c>
      <c r="BA8030">
        <v>-2.25</v>
      </c>
    </row>
    <row r="8031" spans="3:53" ht="12.75" x14ac:dyDescent="0.2">
      <c r="C8031" t="s">
        <v>1163</v>
      </c>
      <c r="D8031" t="s">
        <v>186</v>
      </c>
      <c r="E8031">
        <v>28.57</v>
      </c>
      <c r="F8031">
        <v>10.5</v>
      </c>
      <c r="G8031">
        <v>9.69</v>
      </c>
      <c r="H8031">
        <v>3440</v>
      </c>
      <c r="I8031">
        <v>31.341999999999999</v>
      </c>
      <c r="J8031" t="s">
        <v>78</v>
      </c>
      <c r="K8031">
        <v>61.77</v>
      </c>
      <c r="L8031">
        <v>28.343855000000001</v>
      </c>
      <c r="M8031">
        <v>0.62145745524029183</v>
      </c>
      <c r="N8031">
        <v>28.244992</v>
      </c>
      <c r="O8031">
        <v>0.97365224957402463</v>
      </c>
      <c r="P8031">
        <v>7700000</v>
      </c>
      <c r="Q8031">
        <v>9239000</v>
      </c>
      <c r="R8031">
        <v>0.83</v>
      </c>
      <c r="S8031">
        <v>30.164999999999999</v>
      </c>
      <c r="T8031">
        <v>7.08</v>
      </c>
      <c r="U8031">
        <v>16.689599999999999</v>
      </c>
      <c r="V8031">
        <v>2.4516548734950141</v>
      </c>
      <c r="AC8031">
        <v>28.75</v>
      </c>
      <c r="AD8031">
        <v>28.02</v>
      </c>
      <c r="AH8031" s="85">
        <f>IF(AND(M8031&lt;Variables!$G$6,M8031&gt;Variables!$G$5),0,1)</f>
        <v>1</v>
      </c>
      <c r="AI8031" s="85">
        <f t="shared" si="669"/>
        <v>0</v>
      </c>
      <c r="AJ8031" s="85">
        <f>IF(I8031&gt;Variables!$G$7,0,1)</f>
        <v>0</v>
      </c>
      <c r="AK8031" s="85">
        <f>IF(F8031&gt;Variables!$G$8,0,1)</f>
        <v>0</v>
      </c>
      <c r="AL8031" s="85">
        <f>IF(G8031&gt;Variables!$G$9,0,1)</f>
        <v>1</v>
      </c>
      <c r="AM8031" s="85">
        <f>IF(AND(K8031&gt;Variables!$G$10,K8031&lt;Variables!$G$11),0,1)</f>
        <v>0</v>
      </c>
      <c r="AN8031" s="103">
        <f>IF(H8031&lt;Variables!$G$13,1,0)</f>
        <v>0</v>
      </c>
      <c r="AO8031" s="101">
        <f>IF(R8031&lt;Variables!$G$12,0,1)</f>
        <v>0</v>
      </c>
      <c r="AP8031" s="86">
        <f t="shared" si="670"/>
        <v>1</v>
      </c>
      <c r="AR8031">
        <v>0</v>
      </c>
      <c r="AS8031">
        <v>1</v>
      </c>
      <c r="AT8031">
        <v>0</v>
      </c>
      <c r="AU8031">
        <v>0</v>
      </c>
      <c r="BA8031">
        <v>0.03</v>
      </c>
    </row>
    <row r="8032" spans="3:53" ht="12.75" x14ac:dyDescent="0.2">
      <c r="C8032" t="s">
        <v>1163</v>
      </c>
      <c r="D8032" t="s">
        <v>1126</v>
      </c>
      <c r="E8032">
        <v>41.44</v>
      </c>
      <c r="F8032">
        <v>7.43</v>
      </c>
      <c r="G8032">
        <v>6.73</v>
      </c>
      <c r="H8032">
        <v>30010</v>
      </c>
      <c r="I8032">
        <v>-1.167</v>
      </c>
      <c r="J8032" t="s">
        <v>78</v>
      </c>
      <c r="K8032">
        <v>56.59</v>
      </c>
      <c r="L8032">
        <v>41.493094999999997</v>
      </c>
      <c r="M8032">
        <v>6.2432074541546041E-2</v>
      </c>
      <c r="N8032">
        <v>41.386502</v>
      </c>
      <c r="O8032">
        <v>0.32014785883570979</v>
      </c>
      <c r="P8032">
        <v>11766000</v>
      </c>
      <c r="Q8032">
        <v>15397000</v>
      </c>
      <c r="R8032">
        <v>0.76</v>
      </c>
      <c r="S8032">
        <v>30.164999999999999</v>
      </c>
      <c r="T8032">
        <v>7.08</v>
      </c>
      <c r="U8032">
        <v>16.689599999999999</v>
      </c>
      <c r="V8032">
        <v>2.4324609638138108</v>
      </c>
      <c r="AC8032">
        <v>41.77</v>
      </c>
      <c r="AD8032">
        <v>41.06</v>
      </c>
      <c r="AH8032" s="85">
        <f>IF(AND(M8032&lt;Variables!$G$6,M8032&gt;Variables!$G$5),0,1)</f>
        <v>1</v>
      </c>
      <c r="AI8032" s="85">
        <f t="shared" si="669"/>
        <v>0</v>
      </c>
      <c r="AJ8032" s="85">
        <f>IF(I8032&gt;Variables!$G$7,0,1)</f>
        <v>1</v>
      </c>
      <c r="AK8032" s="85">
        <f>IF(F8032&gt;Variables!$G$8,0,1)</f>
        <v>1</v>
      </c>
      <c r="AL8032" s="85">
        <f>IF(G8032&gt;Variables!$G$9,0,1)</f>
        <v>1</v>
      </c>
      <c r="AM8032" s="85">
        <f>IF(AND(K8032&gt;Variables!$G$10,K8032&lt;Variables!$G$11),0,1)</f>
        <v>0</v>
      </c>
      <c r="AN8032" s="103">
        <f>IF(H8032&lt;Variables!$G$13,1,0)</f>
        <v>0</v>
      </c>
      <c r="AO8032" s="101">
        <f>IF(R8032&lt;Variables!$G$12,0,1)</f>
        <v>0</v>
      </c>
      <c r="AP8032" s="86">
        <f t="shared" si="670"/>
        <v>1</v>
      </c>
      <c r="AR8032">
        <v>0</v>
      </c>
      <c r="AS8032">
        <v>1</v>
      </c>
      <c r="AT8032">
        <v>0</v>
      </c>
      <c r="AU8032">
        <v>0</v>
      </c>
      <c r="BA8032">
        <v>0.69</v>
      </c>
    </row>
    <row r="8033" spans="3:53" ht="12.75" x14ac:dyDescent="0.2">
      <c r="C8033" t="s">
        <v>1163</v>
      </c>
      <c r="D8033" t="s">
        <v>1162</v>
      </c>
      <c r="E8033">
        <v>27.2</v>
      </c>
      <c r="F8033">
        <v>6.73</v>
      </c>
      <c r="G8033">
        <v>5.04</v>
      </c>
      <c r="H8033">
        <v>-99999</v>
      </c>
      <c r="I8033">
        <v>295.12</v>
      </c>
      <c r="J8033" t="s">
        <v>76</v>
      </c>
      <c r="K8033">
        <v>72.760000000000005</v>
      </c>
      <c r="L8033">
        <v>27.105</v>
      </c>
      <c r="M8033">
        <v>-5.5340343110129378E-2</v>
      </c>
      <c r="N8033">
        <v>27.011099999999999</v>
      </c>
      <c r="O8033">
        <v>0.29210213578861027</v>
      </c>
      <c r="P8033">
        <v>19888</v>
      </c>
      <c r="Q8033">
        <v>25798</v>
      </c>
      <c r="R8033">
        <v>0.77</v>
      </c>
      <c r="S8033">
        <v>30.164999999999999</v>
      </c>
      <c r="T8033">
        <v>7.08</v>
      </c>
      <c r="U8033">
        <v>16.689599999999999</v>
      </c>
      <c r="V8033">
        <v>2.6078700183729939</v>
      </c>
      <c r="AC8033">
        <v>27.42</v>
      </c>
      <c r="AD8033">
        <v>26.7</v>
      </c>
      <c r="AH8033" s="85">
        <f>IF(AND(M8033&lt;Variables!$G$6,M8033&gt;Variables!$G$5),0,1)</f>
        <v>1</v>
      </c>
      <c r="AI8033" s="85">
        <f t="shared" si="669"/>
        <v>0</v>
      </c>
      <c r="AJ8033" s="85">
        <f>IF(I8033&gt;Variables!$G$7,0,1)</f>
        <v>0</v>
      </c>
      <c r="AK8033" s="85">
        <f>IF(F8033&gt;Variables!$G$8,0,1)</f>
        <v>1</v>
      </c>
      <c r="AL8033" s="85">
        <f>IF(G8033&gt;Variables!$G$9,0,1)</f>
        <v>1</v>
      </c>
      <c r="AM8033" s="85">
        <f>IF(AND(K8033&gt;Variables!$G$10,K8033&lt;Variables!$G$11),0,1)</f>
        <v>0</v>
      </c>
      <c r="AN8033" s="103">
        <f>IF(H8033&lt;Variables!$G$13,1,0)</f>
        <v>1</v>
      </c>
      <c r="AO8033" s="101">
        <f>IF(R8033&lt;Variables!$G$12,0,1)</f>
        <v>0</v>
      </c>
      <c r="AP8033" s="86">
        <f t="shared" si="670"/>
        <v>0</v>
      </c>
      <c r="AR8033">
        <v>1</v>
      </c>
      <c r="AS8033">
        <v>0</v>
      </c>
      <c r="AT8033">
        <v>0</v>
      </c>
      <c r="AU8033">
        <v>0</v>
      </c>
      <c r="BA8033">
        <v>0.65</v>
      </c>
    </row>
    <row r="8034" spans="3:53" ht="12.75" x14ac:dyDescent="0.2">
      <c r="C8034" t="s">
        <v>1164</v>
      </c>
      <c r="D8034" t="s">
        <v>1118</v>
      </c>
      <c r="E8034">
        <v>5.09</v>
      </c>
      <c r="F8034">
        <v>13.48</v>
      </c>
      <c r="G8034">
        <v>16.61</v>
      </c>
      <c r="H8034">
        <v>-99999</v>
      </c>
      <c r="I8034">
        <v>-8.0000000000000002E-3</v>
      </c>
      <c r="J8034" t="s">
        <v>76</v>
      </c>
      <c r="K8034">
        <v>60.06</v>
      </c>
      <c r="L8034">
        <v>5.0625</v>
      </c>
      <c r="M8034">
        <v>0.54320987654320707</v>
      </c>
      <c r="N8034">
        <v>5.059166666666667</v>
      </c>
      <c r="O8034">
        <v>0.60945478504364003</v>
      </c>
      <c r="P8034">
        <v>87039</v>
      </c>
      <c r="Q8034">
        <v>23565</v>
      </c>
      <c r="R8034">
        <v>3.69</v>
      </c>
      <c r="S8034">
        <v>31.021999999999998</v>
      </c>
      <c r="T8034">
        <v>6.9219999999999997</v>
      </c>
      <c r="U8034">
        <v>16.963200000000001</v>
      </c>
      <c r="V8034">
        <v>2.441316114567901</v>
      </c>
      <c r="AC8034">
        <v>8.75</v>
      </c>
      <c r="AD8034">
        <v>5.09</v>
      </c>
      <c r="AH8034" s="85">
        <f>IF(AND(M8034&lt;Variables!$G$6,M8034&gt;Variables!$G$5),0,1)</f>
        <v>1</v>
      </c>
      <c r="AI8034" s="85">
        <f t="shared" si="669"/>
        <v>0</v>
      </c>
      <c r="AJ8034" s="85">
        <f>IF(I8034&gt;Variables!$G$7,0,1)</f>
        <v>1</v>
      </c>
      <c r="AK8034" s="85">
        <f>IF(F8034&gt;Variables!$G$8,0,1)</f>
        <v>0</v>
      </c>
      <c r="AL8034" s="85">
        <f>IF(G8034&gt;Variables!$G$9,0,1)</f>
        <v>0</v>
      </c>
      <c r="AM8034" s="85">
        <f>IF(AND(K8034&gt;Variables!$G$10,K8034&lt;Variables!$G$11),0,1)</f>
        <v>0</v>
      </c>
      <c r="AN8034" s="103">
        <f>IF(H8034&lt;Variables!$G$13,1,0)</f>
        <v>1</v>
      </c>
      <c r="AO8034" s="101">
        <f>IF(R8034&lt;Variables!$G$12,0,1)</f>
        <v>1</v>
      </c>
      <c r="AP8034" s="86">
        <f t="shared" si="670"/>
        <v>0</v>
      </c>
      <c r="AR8034">
        <v>1</v>
      </c>
      <c r="AS8034">
        <v>0</v>
      </c>
      <c r="AT8034">
        <v>0</v>
      </c>
      <c r="AU8034">
        <v>0</v>
      </c>
      <c r="BA8034">
        <v>2</v>
      </c>
    </row>
    <row r="8035" spans="3:53" ht="12.75" x14ac:dyDescent="0.2">
      <c r="C8035" t="s">
        <v>1164</v>
      </c>
      <c r="D8035" t="s">
        <v>1104</v>
      </c>
      <c r="E8035">
        <v>15.65</v>
      </c>
      <c r="F8035">
        <v>73.67</v>
      </c>
      <c r="G8035">
        <v>9.19</v>
      </c>
      <c r="H8035">
        <v>137.5</v>
      </c>
      <c r="I8035">
        <v>-59.42</v>
      </c>
      <c r="J8035" t="s">
        <v>78</v>
      </c>
      <c r="K8035">
        <v>66.459999999999994</v>
      </c>
      <c r="L8035">
        <v>15.22359</v>
      </c>
      <c r="M8035">
        <v>2.995416981145703</v>
      </c>
      <c r="N8035">
        <v>15.307824</v>
      </c>
      <c r="O8035">
        <v>2.4286665433310239</v>
      </c>
      <c r="P8035">
        <v>109716000</v>
      </c>
      <c r="Q8035">
        <v>644601</v>
      </c>
      <c r="R8035">
        <v>170.21</v>
      </c>
      <c r="S8035">
        <v>31.021999999999998</v>
      </c>
      <c r="T8035">
        <v>6.9219999999999997</v>
      </c>
      <c r="U8035">
        <v>16.963200000000001</v>
      </c>
      <c r="V8035">
        <v>2.3172531790743189</v>
      </c>
      <c r="AC8035">
        <v>15.85</v>
      </c>
      <c r="AD8035">
        <v>13.6</v>
      </c>
      <c r="AH8035" s="85">
        <f>IF(AND(M8035&lt;Variables!$G$6,M8035&gt;Variables!$G$5),0,1)</f>
        <v>1</v>
      </c>
      <c r="AI8035" s="85">
        <f t="shared" si="669"/>
        <v>1</v>
      </c>
      <c r="AJ8035" s="85">
        <f>IF(I8035&gt;Variables!$G$7,0,1)</f>
        <v>1</v>
      </c>
      <c r="AK8035" s="85">
        <f>IF(F8035&gt;Variables!$G$8,0,1)</f>
        <v>0</v>
      </c>
      <c r="AL8035" s="85">
        <f>IF(G8035&gt;Variables!$G$9,0,1)</f>
        <v>1</v>
      </c>
      <c r="AM8035" s="85">
        <f>IF(AND(K8035&gt;Variables!$G$10,K8035&lt;Variables!$G$11),0,1)</f>
        <v>0</v>
      </c>
      <c r="AN8035" s="103">
        <f>IF(H8035&lt;Variables!$G$13,1,0)</f>
        <v>1</v>
      </c>
      <c r="AO8035" s="101">
        <f>IF(R8035&lt;Variables!$G$12,0,1)</f>
        <v>1</v>
      </c>
      <c r="AP8035" s="86">
        <f t="shared" si="670"/>
        <v>1</v>
      </c>
      <c r="AR8035">
        <v>0</v>
      </c>
      <c r="AS8035">
        <v>0</v>
      </c>
      <c r="AT8035">
        <v>1</v>
      </c>
      <c r="AU8035">
        <v>0</v>
      </c>
      <c r="BA8035">
        <v>-2.25</v>
      </c>
    </row>
    <row r="8036" spans="3:53" ht="12.75" x14ac:dyDescent="0.2">
      <c r="C8036" t="s">
        <v>1164</v>
      </c>
      <c r="D8036" t="s">
        <v>117</v>
      </c>
      <c r="E8036">
        <v>29.64</v>
      </c>
      <c r="F8036">
        <v>6.44</v>
      </c>
      <c r="G8036">
        <v>4.95</v>
      </c>
      <c r="H8036">
        <v>3970</v>
      </c>
      <c r="I8036">
        <v>-0.309</v>
      </c>
      <c r="J8036" t="s">
        <v>78</v>
      </c>
      <c r="K8036">
        <v>29.9</v>
      </c>
      <c r="L8036">
        <v>29.818635</v>
      </c>
      <c r="M8036">
        <v>-0.67352177589618512</v>
      </c>
      <c r="N8036">
        <v>29.907271999999999</v>
      </c>
      <c r="O8036">
        <v>-0.96789837602039885</v>
      </c>
      <c r="P8036">
        <v>8129000</v>
      </c>
      <c r="Q8036">
        <v>15376000</v>
      </c>
      <c r="R8036">
        <v>0.53</v>
      </c>
      <c r="S8036">
        <v>31.021999999999998</v>
      </c>
      <c r="T8036">
        <v>6.9219999999999997</v>
      </c>
      <c r="U8036">
        <v>16.963200000000001</v>
      </c>
      <c r="V8036">
        <v>2.137178435308658</v>
      </c>
      <c r="AC8036">
        <v>29.9</v>
      </c>
      <c r="AD8036">
        <v>29.27</v>
      </c>
      <c r="AH8036" s="85">
        <f>IF(AND(M8036&lt;Variables!$G$6,M8036&gt;Variables!$G$5),0,1)</f>
        <v>1</v>
      </c>
      <c r="AI8036" s="85">
        <f t="shared" si="669"/>
        <v>1</v>
      </c>
      <c r="AJ8036" s="85">
        <f>IF(I8036&gt;Variables!$G$7,0,1)</f>
        <v>1</v>
      </c>
      <c r="AK8036" s="85">
        <f>IF(F8036&gt;Variables!$G$8,0,1)</f>
        <v>1</v>
      </c>
      <c r="AL8036" s="85">
        <f>IF(G8036&gt;Variables!$G$9,0,1)</f>
        <v>1</v>
      </c>
      <c r="AM8036" s="85">
        <f>IF(AND(K8036&gt;Variables!$G$10,K8036&lt;Variables!$G$11),0,1)</f>
        <v>1</v>
      </c>
      <c r="AN8036" s="103">
        <f>IF(H8036&lt;Variables!$G$13,1,0)</f>
        <v>0</v>
      </c>
      <c r="AO8036" s="101">
        <f>IF(R8036&lt;Variables!$G$12,0,1)</f>
        <v>0</v>
      </c>
      <c r="AP8036" s="86">
        <f t="shared" si="670"/>
        <v>1</v>
      </c>
      <c r="AR8036">
        <v>0</v>
      </c>
      <c r="AS8036">
        <v>0</v>
      </c>
      <c r="AT8036">
        <v>0</v>
      </c>
      <c r="AU8036">
        <v>1</v>
      </c>
      <c r="BA8036">
        <v>-0.52</v>
      </c>
    </row>
    <row r="8037" spans="3:53" ht="12.75" x14ac:dyDescent="0.2">
      <c r="C8037" t="s">
        <v>1164</v>
      </c>
      <c r="D8037" t="s">
        <v>1134</v>
      </c>
      <c r="E8037">
        <v>10.8</v>
      </c>
      <c r="F8037">
        <v>7.33</v>
      </c>
      <c r="G8037">
        <v>7.4</v>
      </c>
      <c r="H8037">
        <v>5330</v>
      </c>
      <c r="I8037">
        <v>1.7969999999999999</v>
      </c>
      <c r="J8037" t="s">
        <v>78</v>
      </c>
      <c r="K8037">
        <v>36.68</v>
      </c>
      <c r="L8037">
        <v>10.87894736842105</v>
      </c>
      <c r="M8037">
        <v>-0.58780841799711259</v>
      </c>
      <c r="N8037">
        <v>10.85196170212766</v>
      </c>
      <c r="O8037">
        <v>-0.34059926806057478</v>
      </c>
      <c r="P8037">
        <v>1391000</v>
      </c>
      <c r="Q8037">
        <v>2447000</v>
      </c>
      <c r="R8037">
        <v>0.56999999999999995</v>
      </c>
      <c r="S8037">
        <v>31.021999999999998</v>
      </c>
      <c r="T8037">
        <v>6.9219999999999997</v>
      </c>
      <c r="U8037">
        <v>16.963200000000001</v>
      </c>
      <c r="V8037">
        <v>2.221675910595065</v>
      </c>
      <c r="AC8037">
        <v>11.75</v>
      </c>
      <c r="AD8037">
        <v>10.63</v>
      </c>
      <c r="AH8037" s="85">
        <f>IF(AND(M8037&lt;Variables!$G$6,M8037&gt;Variables!$G$5),0,1)</f>
        <v>1</v>
      </c>
      <c r="AI8037" s="85">
        <f t="shared" si="669"/>
        <v>0</v>
      </c>
      <c r="AJ8037" s="85">
        <f>IF(I8037&gt;Variables!$G$7,0,1)</f>
        <v>0</v>
      </c>
      <c r="AK8037" s="85">
        <f>IF(F8037&gt;Variables!$G$8,0,1)</f>
        <v>1</v>
      </c>
      <c r="AL8037" s="85">
        <f>IF(G8037&gt;Variables!$G$9,0,1)</f>
        <v>1</v>
      </c>
      <c r="AM8037" s="85">
        <f>IF(AND(K8037&gt;Variables!$G$10,K8037&lt;Variables!$G$11),0,1)</f>
        <v>1</v>
      </c>
      <c r="AN8037" s="103">
        <f>IF(H8037&lt;Variables!$G$13,1,0)</f>
        <v>0</v>
      </c>
      <c r="AO8037" s="101">
        <f>IF(R8037&lt;Variables!$G$12,0,1)</f>
        <v>0</v>
      </c>
      <c r="AP8037" s="86">
        <f t="shared" si="670"/>
        <v>1</v>
      </c>
      <c r="AR8037">
        <v>1</v>
      </c>
      <c r="AS8037">
        <v>0</v>
      </c>
      <c r="AT8037">
        <v>0</v>
      </c>
      <c r="AU8037">
        <v>0</v>
      </c>
      <c r="BA8037">
        <v>0.51</v>
      </c>
    </row>
    <row r="8038" spans="3:53" ht="12.75" x14ac:dyDescent="0.2">
      <c r="C8038" t="s">
        <v>1164</v>
      </c>
      <c r="D8038" t="s">
        <v>880</v>
      </c>
      <c r="E8038">
        <v>47.32</v>
      </c>
      <c r="F8038">
        <v>8.6199999999999992</v>
      </c>
      <c r="G8038">
        <v>2.5499999999999998</v>
      </c>
      <c r="H8038">
        <v>6210</v>
      </c>
      <c r="I8038">
        <v>70936.172000000006</v>
      </c>
      <c r="J8038" t="s">
        <v>78</v>
      </c>
      <c r="K8038">
        <v>50.17</v>
      </c>
      <c r="L8038">
        <v>47.445239999999998</v>
      </c>
      <c r="M8038">
        <v>0.33187733901230221</v>
      </c>
      <c r="N8038">
        <v>47.881708000000003</v>
      </c>
      <c r="O8038">
        <v>-0.58270268888486088</v>
      </c>
      <c r="P8038">
        <v>1427000</v>
      </c>
      <c r="Q8038">
        <v>1262000</v>
      </c>
      <c r="R8038">
        <v>1.1299999999999999</v>
      </c>
      <c r="S8038">
        <v>31.021999999999998</v>
      </c>
      <c r="T8038">
        <v>6.9219999999999997</v>
      </c>
      <c r="U8038">
        <v>16.963200000000001</v>
      </c>
      <c r="V8038">
        <v>2.359969450687319</v>
      </c>
      <c r="AC8038">
        <v>47.67</v>
      </c>
      <c r="AD8038">
        <v>45.11</v>
      </c>
      <c r="AH8038" s="85">
        <f>IF(AND(M8038&lt;Variables!$G$6,M8038&gt;Variables!$G$5),0,1)</f>
        <v>1</v>
      </c>
      <c r="AI8038" s="85">
        <f t="shared" si="669"/>
        <v>1</v>
      </c>
      <c r="AJ8038" s="85">
        <f>IF(I8038&gt;Variables!$G$7,0,1)</f>
        <v>0</v>
      </c>
      <c r="AK8038" s="85">
        <f>IF(F8038&gt;Variables!$G$8,0,1)</f>
        <v>1</v>
      </c>
      <c r="AL8038" s="85">
        <f>IF(G8038&gt;Variables!$G$9,0,1)</f>
        <v>1</v>
      </c>
      <c r="AM8038" s="85">
        <f>IF(AND(K8038&gt;Variables!$G$10,K8038&lt;Variables!$G$11),0,1)</f>
        <v>0</v>
      </c>
      <c r="AN8038" s="103">
        <f>IF(H8038&lt;Variables!$G$13,1,0)</f>
        <v>0</v>
      </c>
      <c r="AO8038" s="101">
        <f>IF(R8038&lt;Variables!$G$12,0,1)</f>
        <v>0</v>
      </c>
      <c r="AP8038" s="86">
        <f t="shared" si="670"/>
        <v>1</v>
      </c>
      <c r="AR8038">
        <v>0</v>
      </c>
      <c r="AS8038">
        <v>0</v>
      </c>
      <c r="AT8038">
        <v>1</v>
      </c>
      <c r="AU8038">
        <v>0</v>
      </c>
      <c r="BA8038">
        <v>-1.58</v>
      </c>
    </row>
    <row r="8039" spans="3:53" ht="12.75" x14ac:dyDescent="0.2">
      <c r="C8039" t="s">
        <v>1164</v>
      </c>
      <c r="D8039" t="s">
        <v>1116</v>
      </c>
      <c r="E8039">
        <v>68.599999999999994</v>
      </c>
      <c r="F8039">
        <v>7.51</v>
      </c>
      <c r="G8039">
        <v>4.92</v>
      </c>
      <c r="H8039">
        <v>17900</v>
      </c>
      <c r="I8039">
        <v>-37.377000000000002</v>
      </c>
      <c r="J8039" t="s">
        <v>78</v>
      </c>
      <c r="K8039">
        <v>57.72</v>
      </c>
      <c r="L8039">
        <v>68.409255000000002</v>
      </c>
      <c r="M8039">
        <v>0.13265018015471489</v>
      </c>
      <c r="N8039">
        <v>68.309951999999996</v>
      </c>
      <c r="O8039">
        <v>0.27821421979626693</v>
      </c>
      <c r="P8039">
        <v>2585000</v>
      </c>
      <c r="Q8039">
        <v>2640000</v>
      </c>
      <c r="R8039">
        <v>0.98</v>
      </c>
      <c r="S8039">
        <v>31.021999999999998</v>
      </c>
      <c r="T8039">
        <v>6.9219999999999997</v>
      </c>
      <c r="U8039">
        <v>16.963200000000001</v>
      </c>
      <c r="V8039">
        <v>2.4405728117953629</v>
      </c>
      <c r="AC8039">
        <v>68.89</v>
      </c>
      <c r="AD8039">
        <v>67.709999999999994</v>
      </c>
      <c r="AH8039" s="85">
        <f>IF(AND(M8039&lt;Variables!$G$6,M8039&gt;Variables!$G$5),0,1)</f>
        <v>1</v>
      </c>
      <c r="AI8039" s="85">
        <f t="shared" si="669"/>
        <v>0</v>
      </c>
      <c r="AJ8039" s="85">
        <f>IF(I8039&gt;Variables!$G$7,0,1)</f>
        <v>1</v>
      </c>
      <c r="AK8039" s="85">
        <f>IF(F8039&gt;Variables!$G$8,0,1)</f>
        <v>1</v>
      </c>
      <c r="AL8039" s="85">
        <f>IF(G8039&gt;Variables!$G$9,0,1)</f>
        <v>1</v>
      </c>
      <c r="AM8039" s="85">
        <f>IF(AND(K8039&gt;Variables!$G$10,K8039&lt;Variables!$G$11),0,1)</f>
        <v>0</v>
      </c>
      <c r="AN8039" s="103">
        <f>IF(H8039&lt;Variables!$G$13,1,0)</f>
        <v>0</v>
      </c>
      <c r="AO8039" s="101">
        <f>IF(R8039&lt;Variables!$G$12,0,1)</f>
        <v>0</v>
      </c>
      <c r="AP8039" s="86">
        <f t="shared" si="670"/>
        <v>1</v>
      </c>
      <c r="AR8039">
        <v>0</v>
      </c>
      <c r="AS8039">
        <v>1</v>
      </c>
      <c r="AT8039">
        <v>0</v>
      </c>
      <c r="AU8039">
        <v>0</v>
      </c>
      <c r="BA8039">
        <v>-0.26</v>
      </c>
    </row>
    <row r="8040" spans="3:53" ht="12.75" x14ac:dyDescent="0.2">
      <c r="C8040" t="s">
        <v>1164</v>
      </c>
      <c r="D8040" t="s">
        <v>624</v>
      </c>
      <c r="E8040">
        <v>0.02</v>
      </c>
      <c r="F8040">
        <v>36.65</v>
      </c>
      <c r="G8040">
        <v>49.53</v>
      </c>
      <c r="H8040">
        <v>-99999</v>
      </c>
      <c r="I8040">
        <v>-57.573999999999998</v>
      </c>
      <c r="J8040" t="s">
        <v>78</v>
      </c>
      <c r="K8040">
        <v>73.36</v>
      </c>
      <c r="L8040">
        <v>2.189166666666667E-2</v>
      </c>
      <c r="M8040">
        <v>9.6307575180814631</v>
      </c>
      <c r="N8040">
        <v>2.076309523809524E-2</v>
      </c>
      <c r="O8040">
        <v>15.589702425319659</v>
      </c>
      <c r="P8040">
        <v>12896000</v>
      </c>
      <c r="Q8040">
        <v>8096999.9999999991</v>
      </c>
      <c r="R8040">
        <v>1.59</v>
      </c>
      <c r="S8040">
        <v>31.021999999999998</v>
      </c>
      <c r="T8040">
        <v>6.9219999999999997</v>
      </c>
      <c r="U8040">
        <v>16.963200000000001</v>
      </c>
      <c r="V8040">
        <v>1.70888356117244</v>
      </c>
      <c r="AC8040">
        <v>2.8000000000000001E-2</v>
      </c>
      <c r="AD8040">
        <v>2.1600000000000001E-2</v>
      </c>
      <c r="AH8040" s="85">
        <f>IF(AND(M8040&lt;Variables!$G$6,M8040&gt;Variables!$G$5),0,1)</f>
        <v>1</v>
      </c>
      <c r="AI8040" s="85">
        <f t="shared" si="669"/>
        <v>0</v>
      </c>
      <c r="AJ8040" s="85">
        <f>IF(I8040&gt;Variables!$G$7,0,1)</f>
        <v>1</v>
      </c>
      <c r="AK8040" s="85">
        <f>IF(F8040&gt;Variables!$G$8,0,1)</f>
        <v>0</v>
      </c>
      <c r="AL8040" s="85">
        <f>IF(G8040&gt;Variables!$G$9,0,1)</f>
        <v>0</v>
      </c>
      <c r="AM8040" s="85">
        <f>IF(AND(K8040&gt;Variables!$G$10,K8040&lt;Variables!$G$11),0,1)</f>
        <v>0</v>
      </c>
      <c r="AN8040" s="103">
        <f>IF(H8040&lt;Variables!$G$13,1,0)</f>
        <v>1</v>
      </c>
      <c r="AO8040" s="101">
        <f>IF(R8040&lt;Variables!$G$12,0,1)</f>
        <v>0</v>
      </c>
      <c r="AP8040" s="86">
        <f t="shared" si="670"/>
        <v>1</v>
      </c>
      <c r="AR8040">
        <v>1</v>
      </c>
      <c r="AS8040">
        <v>0</v>
      </c>
      <c r="AT8040">
        <v>0</v>
      </c>
      <c r="AU8040">
        <v>0</v>
      </c>
      <c r="BA8040">
        <v>2</v>
      </c>
    </row>
    <row r="8041" spans="3:53" ht="12.75" x14ac:dyDescent="0.2">
      <c r="C8041" t="s">
        <v>1164</v>
      </c>
      <c r="D8041" t="s">
        <v>186</v>
      </c>
      <c r="E8041">
        <v>28.47</v>
      </c>
      <c r="F8041">
        <v>10.48</v>
      </c>
      <c r="G8041">
        <v>9.3800000000000008</v>
      </c>
      <c r="H8041">
        <v>3440</v>
      </c>
      <c r="I8041">
        <v>31.262</v>
      </c>
      <c r="J8041" t="s">
        <v>78</v>
      </c>
      <c r="K8041">
        <v>51.38</v>
      </c>
      <c r="L8041">
        <v>28.3719</v>
      </c>
      <c r="M8041">
        <v>0.240026223129227</v>
      </c>
      <c r="N8041">
        <v>28.303644000000009</v>
      </c>
      <c r="O8041">
        <v>0.48176128840511018</v>
      </c>
      <c r="P8041">
        <v>7927000</v>
      </c>
      <c r="Q8041">
        <v>9239000</v>
      </c>
      <c r="R8041">
        <v>0.86</v>
      </c>
      <c r="S8041">
        <v>31.021999999999998</v>
      </c>
      <c r="T8041">
        <v>6.9219999999999997</v>
      </c>
      <c r="U8041">
        <v>16.963200000000001</v>
      </c>
      <c r="V8041">
        <v>2.3740995080879319</v>
      </c>
      <c r="AC8041">
        <v>28.75</v>
      </c>
      <c r="AD8041">
        <v>28.02</v>
      </c>
      <c r="AH8041" s="85">
        <f>IF(AND(M8041&lt;Variables!$G$6,M8041&gt;Variables!$G$5),0,1)</f>
        <v>1</v>
      </c>
      <c r="AI8041" s="85">
        <f t="shared" si="669"/>
        <v>0</v>
      </c>
      <c r="AJ8041" s="85">
        <f>IF(I8041&gt;Variables!$G$7,0,1)</f>
        <v>0</v>
      </c>
      <c r="AK8041" s="85">
        <f>IF(F8041&gt;Variables!$G$8,0,1)</f>
        <v>0</v>
      </c>
      <c r="AL8041" s="85">
        <f>IF(G8041&gt;Variables!$G$9,0,1)</f>
        <v>1</v>
      </c>
      <c r="AM8041" s="85">
        <f>IF(AND(K8041&gt;Variables!$G$10,K8041&lt;Variables!$G$11),0,1)</f>
        <v>0</v>
      </c>
      <c r="AN8041" s="103">
        <f>IF(H8041&lt;Variables!$G$13,1,0)</f>
        <v>0</v>
      </c>
      <c r="AO8041" s="101">
        <f>IF(R8041&lt;Variables!$G$12,0,1)</f>
        <v>0</v>
      </c>
      <c r="AP8041" s="86">
        <f t="shared" si="670"/>
        <v>1</v>
      </c>
      <c r="AR8041">
        <v>0</v>
      </c>
      <c r="AS8041">
        <v>1</v>
      </c>
      <c r="AT8041">
        <v>0</v>
      </c>
      <c r="AU8041">
        <v>0</v>
      </c>
      <c r="BA8041">
        <v>0.32</v>
      </c>
    </row>
    <row r="8042" spans="3:53" ht="12.75" x14ac:dyDescent="0.2">
      <c r="C8042" t="s">
        <v>1164</v>
      </c>
      <c r="D8042" t="s">
        <v>1109</v>
      </c>
      <c r="E8042">
        <v>25.23</v>
      </c>
      <c r="F8042">
        <v>7.55</v>
      </c>
      <c r="G8042">
        <v>0.8</v>
      </c>
      <c r="H8042">
        <v>-99999</v>
      </c>
      <c r="I8042">
        <v>7.1849999999999996</v>
      </c>
      <c r="J8042" t="s">
        <v>78</v>
      </c>
      <c r="K8042">
        <v>-99999</v>
      </c>
      <c r="L8042">
        <v>-99999</v>
      </c>
      <c r="M8042">
        <v>-99999</v>
      </c>
      <c r="N8042">
        <v>-99999</v>
      </c>
      <c r="O8042">
        <v>-99999</v>
      </c>
      <c r="P8042">
        <v>71640</v>
      </c>
      <c r="Q8042">
        <v>304</v>
      </c>
      <c r="R8042">
        <v>235.66</v>
      </c>
      <c r="S8042">
        <v>31.021999999999998</v>
      </c>
      <c r="T8042">
        <v>6.9219999999999997</v>
      </c>
      <c r="U8042">
        <v>16.963200000000001</v>
      </c>
      <c r="V8042">
        <v>-99999</v>
      </c>
      <c r="AC8042">
        <v>25.23</v>
      </c>
      <c r="AD8042">
        <v>25.23</v>
      </c>
      <c r="AH8042" s="85">
        <f>IF(AND(M8042&lt;Variables!$G$6,M8042&gt;Variables!$G$5),0,1)</f>
        <v>1</v>
      </c>
      <c r="AI8042" s="85">
        <f t="shared" si="669"/>
        <v>1</v>
      </c>
      <c r="AJ8042" s="85">
        <f>IF(I8042&gt;Variables!$G$7,0,1)</f>
        <v>0</v>
      </c>
      <c r="AK8042" s="85">
        <f>IF(F8042&gt;Variables!$G$8,0,1)</f>
        <v>1</v>
      </c>
      <c r="AL8042" s="85">
        <f>IF(G8042&gt;Variables!$G$9,0,1)</f>
        <v>1</v>
      </c>
      <c r="AM8042" s="85">
        <f>IF(AND(K8042&gt;Variables!$G$10,K8042&lt;Variables!$G$11),0,1)</f>
        <v>1</v>
      </c>
      <c r="AN8042" s="103">
        <f>IF(H8042&lt;Variables!$G$13,1,0)</f>
        <v>1</v>
      </c>
      <c r="AO8042" s="101">
        <f>IF(R8042&lt;Variables!$G$12,0,1)</f>
        <v>1</v>
      </c>
      <c r="AP8042" s="86">
        <f t="shared" si="670"/>
        <v>1</v>
      </c>
      <c r="AR8042">
        <v>0</v>
      </c>
      <c r="AS8042">
        <v>0</v>
      </c>
      <c r="AT8042">
        <v>0</v>
      </c>
      <c r="AU8042">
        <v>0</v>
      </c>
      <c r="BA8042">
        <v>0</v>
      </c>
    </row>
    <row r="8043" spans="3:53" ht="12.75" x14ac:dyDescent="0.2">
      <c r="C8043" t="s">
        <v>1164</v>
      </c>
      <c r="D8043" t="s">
        <v>1108</v>
      </c>
      <c r="E8043">
        <v>93.22</v>
      </c>
      <c r="F8043">
        <v>7.2</v>
      </c>
      <c r="G8043">
        <v>4.63</v>
      </c>
      <c r="H8043">
        <v>6160</v>
      </c>
      <c r="I8043">
        <v>166.18</v>
      </c>
      <c r="J8043" t="s">
        <v>78</v>
      </c>
      <c r="K8043">
        <v>34.46</v>
      </c>
      <c r="L8043">
        <v>93.32639444444446</v>
      </c>
      <c r="M8043">
        <v>-0.1675779348119546</v>
      </c>
      <c r="N8043">
        <v>93.602855555555578</v>
      </c>
      <c r="O8043">
        <v>-0.4624384085148624</v>
      </c>
      <c r="P8043">
        <v>783315</v>
      </c>
      <c r="Q8043">
        <v>1334000</v>
      </c>
      <c r="R8043">
        <v>0.59</v>
      </c>
      <c r="S8043">
        <v>31.021999999999998</v>
      </c>
      <c r="T8043">
        <v>6.9219999999999997</v>
      </c>
      <c r="U8043">
        <v>16.963200000000001</v>
      </c>
      <c r="V8043">
        <v>2.202841809028159</v>
      </c>
      <c r="AC8043">
        <v>94.49</v>
      </c>
      <c r="AD8043">
        <v>93.14</v>
      </c>
      <c r="AH8043" s="85">
        <f>IF(AND(M8043&lt;Variables!$G$6,M8043&gt;Variables!$G$5),0,1)</f>
        <v>1</v>
      </c>
      <c r="AI8043" s="85">
        <f t="shared" si="669"/>
        <v>1</v>
      </c>
      <c r="AJ8043" s="85">
        <f>IF(I8043&gt;Variables!$G$7,0,1)</f>
        <v>0</v>
      </c>
      <c r="AK8043" s="85">
        <f>IF(F8043&gt;Variables!$G$8,0,1)</f>
        <v>1</v>
      </c>
      <c r="AL8043" s="85">
        <f>IF(G8043&gt;Variables!$G$9,0,1)</f>
        <v>1</v>
      </c>
      <c r="AM8043" s="85">
        <f>IF(AND(K8043&gt;Variables!$G$10,K8043&lt;Variables!$G$11),0,1)</f>
        <v>1</v>
      </c>
      <c r="AN8043" s="103">
        <f>IF(H8043&lt;Variables!$G$13,1,0)</f>
        <v>0</v>
      </c>
      <c r="AO8043" s="101">
        <f>IF(R8043&lt;Variables!$G$12,0,1)</f>
        <v>0</v>
      </c>
      <c r="AP8043" s="86">
        <f t="shared" si="670"/>
        <v>1</v>
      </c>
      <c r="AR8043">
        <v>0</v>
      </c>
      <c r="AS8043">
        <v>0</v>
      </c>
      <c r="AT8043">
        <v>0</v>
      </c>
      <c r="AU8043">
        <v>1</v>
      </c>
      <c r="BA8043">
        <v>0.28000000000000003</v>
      </c>
    </row>
    <row r="8044" spans="3:53" ht="12.75" x14ac:dyDescent="0.2">
      <c r="C8044" t="s">
        <v>1164</v>
      </c>
      <c r="D8044" t="s">
        <v>1111</v>
      </c>
      <c r="E8044">
        <v>36.69</v>
      </c>
      <c r="F8044">
        <v>9</v>
      </c>
      <c r="G8044">
        <v>7.74</v>
      </c>
      <c r="H8044">
        <v>2530</v>
      </c>
      <c r="I8044">
        <v>70.510999999999996</v>
      </c>
      <c r="J8044" t="s">
        <v>78</v>
      </c>
      <c r="K8044">
        <v>63.08</v>
      </c>
      <c r="L8044">
        <v>36.428411111111103</v>
      </c>
      <c r="M8044">
        <v>0.55338369898711404</v>
      </c>
      <c r="N8044">
        <v>36.341297777777783</v>
      </c>
      <c r="O8044">
        <v>0.79441913161053235</v>
      </c>
      <c r="P8044">
        <v>567905</v>
      </c>
      <c r="Q8044">
        <v>720581</v>
      </c>
      <c r="R8044">
        <v>0.79</v>
      </c>
      <c r="S8044">
        <v>31.021999999999998</v>
      </c>
      <c r="T8044">
        <v>6.9219999999999997</v>
      </c>
      <c r="U8044">
        <v>16.963200000000001</v>
      </c>
      <c r="V8044">
        <v>2.4672167324617491</v>
      </c>
      <c r="AC8044">
        <v>37.44</v>
      </c>
      <c r="AD8044">
        <v>36.061399999999999</v>
      </c>
      <c r="AH8044" s="85">
        <f>IF(AND(M8044&lt;Variables!$G$6,M8044&gt;Variables!$G$5),0,1)</f>
        <v>1</v>
      </c>
      <c r="AI8044" s="85">
        <f t="shared" si="669"/>
        <v>0</v>
      </c>
      <c r="AJ8044" s="85">
        <f>IF(I8044&gt;Variables!$G$7,0,1)</f>
        <v>0</v>
      </c>
      <c r="AK8044" s="85">
        <f>IF(F8044&gt;Variables!$G$8,0,1)</f>
        <v>1</v>
      </c>
      <c r="AL8044" s="85">
        <f>IF(G8044&gt;Variables!$G$9,0,1)</f>
        <v>1</v>
      </c>
      <c r="AM8044" s="85">
        <f>IF(AND(K8044&gt;Variables!$G$10,K8044&lt;Variables!$G$11),0,1)</f>
        <v>0</v>
      </c>
      <c r="AN8044" s="103">
        <f>IF(H8044&lt;Variables!$G$13,1,0)</f>
        <v>0</v>
      </c>
      <c r="AO8044" s="101">
        <f>IF(R8044&lt;Variables!$G$12,0,1)</f>
        <v>0</v>
      </c>
      <c r="AP8044" s="86">
        <f t="shared" si="670"/>
        <v>1</v>
      </c>
      <c r="AR8044">
        <v>0</v>
      </c>
      <c r="AS8044">
        <v>1</v>
      </c>
      <c r="AT8044">
        <v>0</v>
      </c>
      <c r="AU8044">
        <v>0</v>
      </c>
      <c r="BA8044">
        <v>-0.4</v>
      </c>
    </row>
    <row r="8045" spans="3:53" ht="12.75" x14ac:dyDescent="0.2">
      <c r="C8045" t="s">
        <v>1164</v>
      </c>
      <c r="D8045" t="s">
        <v>692</v>
      </c>
      <c r="E8045">
        <v>21.34</v>
      </c>
      <c r="F8045">
        <v>35.340000000000003</v>
      </c>
      <c r="G8045">
        <v>34.590000000000003</v>
      </c>
      <c r="H8045">
        <v>97.77</v>
      </c>
      <c r="I8045">
        <v>1276.5309999999999</v>
      </c>
      <c r="J8045" t="s">
        <v>78</v>
      </c>
      <c r="K8045">
        <v>47.56</v>
      </c>
      <c r="L8045">
        <v>21.41019</v>
      </c>
      <c r="M8045">
        <v>-0.42545161906550683</v>
      </c>
      <c r="N8045">
        <v>21.750164000000002</v>
      </c>
      <c r="O8045">
        <v>-1.9818885043809289</v>
      </c>
      <c r="P8045">
        <v>22840000</v>
      </c>
      <c r="Q8045">
        <v>8830000</v>
      </c>
      <c r="R8045">
        <v>2.59</v>
      </c>
      <c r="S8045">
        <v>31.021999999999998</v>
      </c>
      <c r="T8045">
        <v>6.9219999999999997</v>
      </c>
      <c r="U8045">
        <v>16.963200000000001</v>
      </c>
      <c r="V8045">
        <v>2.349785303662602</v>
      </c>
      <c r="AC8045">
        <v>22.4</v>
      </c>
      <c r="AD8045">
        <v>19.049299999999999</v>
      </c>
      <c r="AH8045" s="85">
        <f>IF(AND(M8045&lt;Variables!$G$6,M8045&gt;Variables!$G$5),0,1)</f>
        <v>1</v>
      </c>
      <c r="AI8045" s="85">
        <f t="shared" si="669"/>
        <v>1</v>
      </c>
      <c r="AJ8045" s="85">
        <f>IF(I8045&gt;Variables!$G$7,0,1)</f>
        <v>0</v>
      </c>
      <c r="AK8045" s="85">
        <f>IF(F8045&gt;Variables!$G$8,0,1)</f>
        <v>0</v>
      </c>
      <c r="AL8045" s="85">
        <f>IF(G8045&gt;Variables!$G$9,0,1)</f>
        <v>0</v>
      </c>
      <c r="AM8045" s="85">
        <f>IF(AND(K8045&gt;Variables!$G$10,K8045&lt;Variables!$G$11),0,1)</f>
        <v>1</v>
      </c>
      <c r="AN8045" s="103">
        <f>IF(H8045&lt;Variables!$G$13,1,0)</f>
        <v>1</v>
      </c>
      <c r="AO8045" s="101">
        <f>IF(R8045&lt;Variables!$G$12,0,1)</f>
        <v>1</v>
      </c>
      <c r="AP8045" s="86">
        <f t="shared" si="670"/>
        <v>1</v>
      </c>
      <c r="AR8045">
        <v>1</v>
      </c>
      <c r="AS8045">
        <v>0</v>
      </c>
      <c r="AT8045">
        <v>0</v>
      </c>
      <c r="AU8045">
        <v>0</v>
      </c>
      <c r="BA8045">
        <v>2</v>
      </c>
    </row>
    <row r="8046" spans="3:53" ht="12.75" x14ac:dyDescent="0.2">
      <c r="C8046" t="s">
        <v>1164</v>
      </c>
      <c r="D8046" t="s">
        <v>1147</v>
      </c>
      <c r="E8046">
        <v>45.52</v>
      </c>
      <c r="F8046">
        <v>6.15</v>
      </c>
      <c r="G8046">
        <v>5.96</v>
      </c>
      <c r="H8046">
        <v>52110</v>
      </c>
      <c r="I8046">
        <v>-0.161</v>
      </c>
      <c r="J8046" t="s">
        <v>78</v>
      </c>
      <c r="K8046">
        <v>49.07</v>
      </c>
      <c r="L8046">
        <v>45.491824999999992</v>
      </c>
      <c r="M8046">
        <v>-4.0117097961876224E-3</v>
      </c>
      <c r="N8046">
        <v>45.48743799999999</v>
      </c>
      <c r="O8046">
        <v>5.6323242474366703E-3</v>
      </c>
      <c r="P8046">
        <v>52756000</v>
      </c>
      <c r="Q8046">
        <v>78599000</v>
      </c>
      <c r="R8046">
        <v>0.67</v>
      </c>
      <c r="S8046">
        <v>31.021999999999998</v>
      </c>
      <c r="T8046">
        <v>6.9219999999999997</v>
      </c>
      <c r="U8046">
        <v>16.963200000000001</v>
      </c>
      <c r="V8046">
        <v>2.3574587296440619</v>
      </c>
      <c r="AC8046">
        <v>46.26</v>
      </c>
      <c r="AD8046">
        <v>45.23</v>
      </c>
      <c r="AH8046" s="85">
        <f>IF(AND(M8046&lt;Variables!$G$6,M8046&gt;Variables!$G$5),0,1)</f>
        <v>1</v>
      </c>
      <c r="AI8046" s="85">
        <f t="shared" si="669"/>
        <v>0</v>
      </c>
      <c r="AJ8046" s="85">
        <f>IF(I8046&gt;Variables!$G$7,0,1)</f>
        <v>1</v>
      </c>
      <c r="AK8046" s="85">
        <f>IF(F8046&gt;Variables!$G$8,0,1)</f>
        <v>1</v>
      </c>
      <c r="AL8046" s="85">
        <f>IF(G8046&gt;Variables!$G$9,0,1)</f>
        <v>1</v>
      </c>
      <c r="AM8046" s="85">
        <f>IF(AND(K8046&gt;Variables!$G$10,K8046&lt;Variables!$G$11),0,1)</f>
        <v>1</v>
      </c>
      <c r="AN8046" s="103">
        <f>IF(H8046&lt;Variables!$G$13,1,0)</f>
        <v>0</v>
      </c>
      <c r="AO8046" s="101">
        <f>IF(R8046&lt;Variables!$G$12,0,1)</f>
        <v>0</v>
      </c>
      <c r="AP8046" s="86">
        <f t="shared" si="670"/>
        <v>1</v>
      </c>
      <c r="AR8046">
        <v>0</v>
      </c>
      <c r="AS8046">
        <v>0</v>
      </c>
      <c r="AT8046">
        <v>0</v>
      </c>
      <c r="AU8046">
        <v>1</v>
      </c>
      <c r="BA8046">
        <v>0.24</v>
      </c>
    </row>
    <row r="8047" spans="3:53" ht="12.75" x14ac:dyDescent="0.2">
      <c r="C8047" t="s">
        <v>1164</v>
      </c>
      <c r="D8047" t="s">
        <v>892</v>
      </c>
      <c r="E8047">
        <v>79.819999999999993</v>
      </c>
      <c r="F8047">
        <v>19.63</v>
      </c>
      <c r="G8047">
        <v>15.91</v>
      </c>
      <c r="H8047">
        <v>2570</v>
      </c>
      <c r="I8047">
        <v>18.454000000000001</v>
      </c>
      <c r="J8047" t="s">
        <v>78</v>
      </c>
      <c r="K8047">
        <v>38.85</v>
      </c>
      <c r="L8047">
        <v>81.98026999999999</v>
      </c>
      <c r="M8047">
        <v>-2.574119358230933</v>
      </c>
      <c r="N8047">
        <v>81.976278000000008</v>
      </c>
      <c r="O8047">
        <v>-2.5693750087067908</v>
      </c>
      <c r="P8047">
        <v>6404000</v>
      </c>
      <c r="Q8047">
        <v>1767000</v>
      </c>
      <c r="R8047">
        <v>3.62</v>
      </c>
      <c r="S8047">
        <v>31.021999999999998</v>
      </c>
      <c r="T8047">
        <v>6.9219999999999997</v>
      </c>
      <c r="U8047">
        <v>16.963200000000001</v>
      </c>
      <c r="V8047">
        <v>2.2355233710357378</v>
      </c>
      <c r="AC8047">
        <v>80.48</v>
      </c>
      <c r="AD8047">
        <v>74.400000000000006</v>
      </c>
      <c r="AH8047" s="85">
        <f>IF(AND(M8047&lt;Variables!$G$6,M8047&gt;Variables!$G$5),0,1)</f>
        <v>0</v>
      </c>
      <c r="AI8047" s="85">
        <f t="shared" si="669"/>
        <v>0</v>
      </c>
      <c r="AJ8047" s="85">
        <f>IF(I8047&gt;Variables!$G$7,0,1)</f>
        <v>0</v>
      </c>
      <c r="AK8047" s="85">
        <f>IF(F8047&gt;Variables!$G$8,0,1)</f>
        <v>0</v>
      </c>
      <c r="AL8047" s="85">
        <f>IF(G8047&gt;Variables!$G$9,0,1)</f>
        <v>0</v>
      </c>
      <c r="AM8047" s="85">
        <f>IF(AND(K8047&gt;Variables!$G$10,K8047&lt;Variables!$G$11),0,1)</f>
        <v>1</v>
      </c>
      <c r="AN8047" s="103">
        <f>IF(H8047&lt;Variables!$G$13,1,0)</f>
        <v>0</v>
      </c>
      <c r="AO8047" s="101">
        <f>IF(R8047&lt;Variables!$G$12,0,1)</f>
        <v>1</v>
      </c>
      <c r="AP8047" s="86">
        <f t="shared" si="670"/>
        <v>1</v>
      </c>
      <c r="AR8047">
        <v>0</v>
      </c>
      <c r="AS8047">
        <v>0</v>
      </c>
      <c r="AT8047">
        <v>1</v>
      </c>
      <c r="AU8047">
        <v>0</v>
      </c>
      <c r="BA8047">
        <v>-2.25</v>
      </c>
    </row>
    <row r="8048" spans="3:53" ht="12.75" x14ac:dyDescent="0.2">
      <c r="C8048" t="s">
        <v>1164</v>
      </c>
      <c r="D8048" t="s">
        <v>934</v>
      </c>
      <c r="E8048">
        <v>48.78</v>
      </c>
      <c r="F8048">
        <v>8.31</v>
      </c>
      <c r="G8048">
        <v>7.87</v>
      </c>
      <c r="H8048">
        <v>9240</v>
      </c>
      <c r="I8048">
        <v>16.327000000000002</v>
      </c>
      <c r="J8048" t="s">
        <v>78</v>
      </c>
      <c r="K8048">
        <v>50.36</v>
      </c>
      <c r="L8048">
        <v>48.753045</v>
      </c>
      <c r="M8048">
        <v>3.4777314934898808E-2</v>
      </c>
      <c r="N8048">
        <v>48.800586000000003</v>
      </c>
      <c r="O8048">
        <v>-6.2675476888739728E-2</v>
      </c>
      <c r="P8048">
        <v>408941</v>
      </c>
      <c r="Q8048">
        <v>1745000</v>
      </c>
      <c r="R8048">
        <v>0.23</v>
      </c>
      <c r="S8048">
        <v>31.021999999999998</v>
      </c>
      <c r="T8048">
        <v>6.9219999999999997</v>
      </c>
      <c r="U8048">
        <v>16.963200000000001</v>
      </c>
      <c r="V8048">
        <v>2.3697892325329009</v>
      </c>
      <c r="AC8048">
        <v>50</v>
      </c>
      <c r="AD8048">
        <v>48.4</v>
      </c>
      <c r="AH8048" s="85">
        <f>IF(AND(M8048&lt;Variables!$G$6,M8048&gt;Variables!$G$5),0,1)</f>
        <v>1</v>
      </c>
      <c r="AI8048" s="85">
        <f t="shared" si="669"/>
        <v>1</v>
      </c>
      <c r="AJ8048" s="85">
        <f>IF(I8048&gt;Variables!$G$7,0,1)</f>
        <v>0</v>
      </c>
      <c r="AK8048" s="85">
        <f>IF(F8048&gt;Variables!$G$8,0,1)</f>
        <v>1</v>
      </c>
      <c r="AL8048" s="85">
        <f>IF(G8048&gt;Variables!$G$9,0,1)</f>
        <v>1</v>
      </c>
      <c r="AM8048" s="85">
        <f>IF(AND(K8048&gt;Variables!$G$10,K8048&lt;Variables!$G$11),0,1)</f>
        <v>0</v>
      </c>
      <c r="AN8048" s="103">
        <f>IF(H8048&lt;Variables!$G$13,1,0)</f>
        <v>0</v>
      </c>
      <c r="AO8048" s="101">
        <f>IF(R8048&lt;Variables!$G$12,0,1)</f>
        <v>0</v>
      </c>
      <c r="AP8048" s="86">
        <f t="shared" si="670"/>
        <v>1</v>
      </c>
      <c r="AR8048">
        <v>1</v>
      </c>
      <c r="AS8048">
        <v>0</v>
      </c>
      <c r="AT8048">
        <v>0</v>
      </c>
      <c r="AU8048">
        <v>0</v>
      </c>
      <c r="BA8048">
        <v>1.41</v>
      </c>
    </row>
    <row r="8049" spans="3:53" ht="12.75" x14ac:dyDescent="0.2">
      <c r="C8049" t="s">
        <v>1164</v>
      </c>
      <c r="D8049" t="s">
        <v>1126</v>
      </c>
      <c r="E8049">
        <v>41.34</v>
      </c>
      <c r="F8049">
        <v>7.01</v>
      </c>
      <c r="G8049">
        <v>6.1</v>
      </c>
      <c r="H8049">
        <v>30010</v>
      </c>
      <c r="I8049">
        <v>-1.1910000000000001</v>
      </c>
      <c r="J8049" t="s">
        <v>78</v>
      </c>
      <c r="K8049">
        <v>36.520000000000003</v>
      </c>
      <c r="L8049">
        <v>41.470325000000003</v>
      </c>
      <c r="M8049">
        <v>-0.47461648781388632</v>
      </c>
      <c r="N8049">
        <v>41.400652000000001</v>
      </c>
      <c r="O8049">
        <v>-0.30712559792537181</v>
      </c>
      <c r="P8049">
        <v>11971000</v>
      </c>
      <c r="Q8049">
        <v>15397000</v>
      </c>
      <c r="R8049">
        <v>0.78</v>
      </c>
      <c r="S8049">
        <v>31.021999999999998</v>
      </c>
      <c r="T8049">
        <v>6.9219999999999997</v>
      </c>
      <c r="U8049">
        <v>16.963200000000001</v>
      </c>
      <c r="V8049">
        <v>2.2212102949046089</v>
      </c>
      <c r="AC8049">
        <v>41.77</v>
      </c>
      <c r="AD8049">
        <v>41.06</v>
      </c>
      <c r="AH8049" s="85">
        <f>IF(AND(M8049&lt;Variables!$G$6,M8049&gt;Variables!$G$5),0,1)</f>
        <v>1</v>
      </c>
      <c r="AI8049" s="85">
        <f t="shared" si="669"/>
        <v>0</v>
      </c>
      <c r="AJ8049" s="85">
        <f>IF(I8049&gt;Variables!$G$7,0,1)</f>
        <v>1</v>
      </c>
      <c r="AK8049" s="85">
        <f>IF(F8049&gt;Variables!$G$8,0,1)</f>
        <v>1</v>
      </c>
      <c r="AL8049" s="85">
        <f>IF(G8049&gt;Variables!$G$9,0,1)</f>
        <v>1</v>
      </c>
      <c r="AM8049" s="85">
        <f>IF(AND(K8049&gt;Variables!$G$10,K8049&lt;Variables!$G$11),0,1)</f>
        <v>1</v>
      </c>
      <c r="AN8049" s="103">
        <f>IF(H8049&lt;Variables!$G$13,1,0)</f>
        <v>0</v>
      </c>
      <c r="AO8049" s="101">
        <f>IF(R8049&lt;Variables!$G$12,0,1)</f>
        <v>0</v>
      </c>
      <c r="AP8049" s="86">
        <f t="shared" si="670"/>
        <v>1</v>
      </c>
      <c r="AR8049">
        <v>0</v>
      </c>
      <c r="AS8049">
        <v>1</v>
      </c>
      <c r="AT8049">
        <v>0</v>
      </c>
      <c r="AU8049">
        <v>0</v>
      </c>
      <c r="BA8049">
        <v>0.8</v>
      </c>
    </row>
    <row r="8050" spans="3:53" ht="12.75" x14ac:dyDescent="0.2">
      <c r="C8050" t="s">
        <v>1164</v>
      </c>
      <c r="D8050" t="s">
        <v>697</v>
      </c>
      <c r="E8050">
        <v>5.26</v>
      </c>
      <c r="F8050">
        <v>9.01</v>
      </c>
      <c r="G8050">
        <v>9.76</v>
      </c>
      <c r="H8050">
        <v>-99999</v>
      </c>
      <c r="I8050">
        <v>0.10299999999999999</v>
      </c>
      <c r="J8050" t="s">
        <v>78</v>
      </c>
      <c r="K8050">
        <v>52.54</v>
      </c>
      <c r="L8050">
        <v>5.2780857142857149</v>
      </c>
      <c r="M8050">
        <v>-0.18161346375580351</v>
      </c>
      <c r="N8050">
        <v>5.2921238095238099</v>
      </c>
      <c r="O8050">
        <v>-0.44639563196340232</v>
      </c>
      <c r="P8050">
        <v>88488</v>
      </c>
      <c r="Q8050">
        <v>85380</v>
      </c>
      <c r="R8050">
        <v>1.04</v>
      </c>
      <c r="S8050">
        <v>31.021999999999998</v>
      </c>
      <c r="T8050">
        <v>6.9219999999999997</v>
      </c>
      <c r="U8050">
        <v>16.963200000000001</v>
      </c>
      <c r="V8050">
        <v>2.3993685792533008</v>
      </c>
      <c r="AC8050">
        <v>5.3</v>
      </c>
      <c r="AD8050">
        <v>4.9400000000000004</v>
      </c>
      <c r="AH8050" s="85">
        <f>IF(AND(M8050&lt;Variables!$G$6,M8050&gt;Variables!$G$5),0,1)</f>
        <v>1</v>
      </c>
      <c r="AI8050" s="85">
        <f t="shared" si="669"/>
        <v>1</v>
      </c>
      <c r="AJ8050" s="85">
        <f>IF(I8050&gt;Variables!$G$7,0,1)</f>
        <v>0</v>
      </c>
      <c r="AK8050" s="85">
        <f>IF(F8050&gt;Variables!$G$8,0,1)</f>
        <v>0</v>
      </c>
      <c r="AL8050" s="85">
        <f>IF(G8050&gt;Variables!$G$9,0,1)</f>
        <v>1</v>
      </c>
      <c r="AM8050" s="85">
        <f>IF(AND(K8050&gt;Variables!$G$10,K8050&lt;Variables!$G$11),0,1)</f>
        <v>0</v>
      </c>
      <c r="AN8050" s="103">
        <f>IF(H8050&lt;Variables!$G$13,1,0)</f>
        <v>1</v>
      </c>
      <c r="AO8050" s="101">
        <f>IF(R8050&lt;Variables!$G$12,0,1)</f>
        <v>0</v>
      </c>
      <c r="AP8050" s="86">
        <f t="shared" si="670"/>
        <v>1</v>
      </c>
      <c r="AR8050">
        <v>0</v>
      </c>
      <c r="AS8050">
        <v>0</v>
      </c>
      <c r="AT8050">
        <v>1</v>
      </c>
      <c r="AU8050">
        <v>0</v>
      </c>
      <c r="BA8050">
        <v>-2.25</v>
      </c>
    </row>
    <row r="8051" spans="3:53" ht="12.75" x14ac:dyDescent="0.2">
      <c r="C8051" t="s">
        <v>1164</v>
      </c>
      <c r="D8051" t="s">
        <v>364</v>
      </c>
      <c r="E8051">
        <v>18.809999999999999</v>
      </c>
      <c r="F8051">
        <v>6.37</v>
      </c>
      <c r="G8051">
        <v>-0.77</v>
      </c>
      <c r="H8051">
        <v>12030</v>
      </c>
      <c r="I8051">
        <v>10.64</v>
      </c>
      <c r="J8051" t="s">
        <v>76</v>
      </c>
      <c r="K8051">
        <v>37.92</v>
      </c>
      <c r="L8051">
        <v>18.78700666666666</v>
      </c>
      <c r="M8051">
        <v>-6.3909418246854838E-2</v>
      </c>
      <c r="N8051">
        <v>18.849370270270271</v>
      </c>
      <c r="O8051">
        <v>-0.39455042372193838</v>
      </c>
      <c r="P8051">
        <v>2266000</v>
      </c>
      <c r="Q8051">
        <v>702215</v>
      </c>
      <c r="R8051">
        <v>3.23</v>
      </c>
      <c r="S8051">
        <v>31.021999999999998</v>
      </c>
      <c r="T8051">
        <v>6.9219999999999997</v>
      </c>
      <c r="U8051">
        <v>16.963200000000001</v>
      </c>
      <c r="V8051">
        <v>2.2412832344436642</v>
      </c>
      <c r="AC8051">
        <v>18.899999999999999</v>
      </c>
      <c r="AD8051">
        <v>18.670000000000002</v>
      </c>
      <c r="AH8051" s="85">
        <f>IF(AND(M8051&lt;Variables!$G$6,M8051&gt;Variables!$G$5),0,1)</f>
        <v>1</v>
      </c>
      <c r="AI8051" s="85">
        <f t="shared" si="669"/>
        <v>1</v>
      </c>
      <c r="AJ8051" s="85">
        <f>IF(I8051&gt;Variables!$G$7,0,1)</f>
        <v>0</v>
      </c>
      <c r="AK8051" s="85">
        <f>IF(F8051&gt;Variables!$G$8,0,1)</f>
        <v>1</v>
      </c>
      <c r="AL8051" s="85">
        <f>IF(G8051&gt;Variables!$G$9,0,1)</f>
        <v>1</v>
      </c>
      <c r="AM8051" s="85">
        <f>IF(AND(K8051&gt;Variables!$G$10,K8051&lt;Variables!$G$11),0,1)</f>
        <v>1</v>
      </c>
      <c r="AN8051" s="103">
        <f>IF(H8051&lt;Variables!$G$13,1,0)</f>
        <v>0</v>
      </c>
      <c r="AO8051" s="101">
        <f>IF(R8051&lt;Variables!$G$12,0,1)</f>
        <v>1</v>
      </c>
      <c r="AP8051" s="86">
        <f t="shared" si="670"/>
        <v>0</v>
      </c>
      <c r="AR8051">
        <v>0</v>
      </c>
      <c r="AS8051">
        <v>1</v>
      </c>
      <c r="AT8051">
        <v>0</v>
      </c>
      <c r="AU8051">
        <v>0</v>
      </c>
      <c r="BA8051">
        <v>0.28999999999999998</v>
      </c>
    </row>
    <row r="8052" spans="3:53" ht="12.75" x14ac:dyDescent="0.2">
      <c r="C8052" t="s">
        <v>1164</v>
      </c>
      <c r="D8052" t="s">
        <v>1120</v>
      </c>
      <c r="E8052">
        <v>3.12</v>
      </c>
      <c r="F8052">
        <v>27.55</v>
      </c>
      <c r="G8052">
        <v>0.64</v>
      </c>
      <c r="H8052">
        <v>35.57</v>
      </c>
      <c r="I8052">
        <v>-2.5000000000000001E-2</v>
      </c>
      <c r="J8052" t="s">
        <v>78</v>
      </c>
      <c r="K8052">
        <v>54.4</v>
      </c>
      <c r="L8052">
        <v>3.12574</v>
      </c>
      <c r="M8052">
        <v>0.1330884846468551</v>
      </c>
      <c r="N8052">
        <v>3.125972916666667</v>
      </c>
      <c r="O8052">
        <v>0.12562755462133579</v>
      </c>
      <c r="P8052">
        <v>2500000</v>
      </c>
      <c r="Q8052">
        <v>168590</v>
      </c>
      <c r="R8052">
        <v>14.83</v>
      </c>
      <c r="S8052">
        <v>31.021999999999998</v>
      </c>
      <c r="T8052">
        <v>6.9219999999999997</v>
      </c>
      <c r="U8052">
        <v>16.963200000000001</v>
      </c>
      <c r="V8052">
        <v>2.4074325174070772</v>
      </c>
      <c r="AC8052">
        <v>3.14</v>
      </c>
      <c r="AD8052">
        <v>3.12</v>
      </c>
      <c r="AH8052" s="85">
        <f>IF(AND(M8052&lt;Variables!$G$6,M8052&gt;Variables!$G$5),0,1)</f>
        <v>1</v>
      </c>
      <c r="AI8052" s="85">
        <f t="shared" si="669"/>
        <v>1</v>
      </c>
      <c r="AJ8052" s="85">
        <f>IF(I8052&gt;Variables!$G$7,0,1)</f>
        <v>1</v>
      </c>
      <c r="AK8052" s="85">
        <f>IF(F8052&gt;Variables!$G$8,0,1)</f>
        <v>0</v>
      </c>
      <c r="AL8052" s="85">
        <f>IF(G8052&gt;Variables!$G$9,0,1)</f>
        <v>1</v>
      </c>
      <c r="AM8052" s="85">
        <f>IF(AND(K8052&gt;Variables!$G$10,K8052&lt;Variables!$G$11),0,1)</f>
        <v>0</v>
      </c>
      <c r="AN8052" s="103">
        <f>IF(H8052&lt;Variables!$G$13,1,0)</f>
        <v>1</v>
      </c>
      <c r="AO8052" s="101">
        <f>IF(R8052&lt;Variables!$G$12,0,1)</f>
        <v>1</v>
      </c>
      <c r="AP8052" s="86">
        <f t="shared" si="670"/>
        <v>1</v>
      </c>
      <c r="AR8052">
        <v>0</v>
      </c>
      <c r="AS8052">
        <v>0</v>
      </c>
      <c r="AT8052">
        <v>0</v>
      </c>
      <c r="AU8052">
        <v>1</v>
      </c>
      <c r="BA8052">
        <v>-0.09</v>
      </c>
    </row>
    <row r="8053" spans="3:53" ht="12.75" x14ac:dyDescent="0.2">
      <c r="C8053" t="s">
        <v>1164</v>
      </c>
      <c r="D8053" t="s">
        <v>1159</v>
      </c>
      <c r="E8053">
        <v>29</v>
      </c>
      <c r="F8053">
        <v>24.15</v>
      </c>
      <c r="G8053">
        <v>5.01</v>
      </c>
      <c r="H8053">
        <v>-99999</v>
      </c>
      <c r="I8053">
        <v>-99999</v>
      </c>
      <c r="J8053" t="s">
        <v>78</v>
      </c>
      <c r="K8053">
        <v>-99999</v>
      </c>
      <c r="L8053">
        <v>29.007574999999999</v>
      </c>
      <c r="M8053">
        <v>-0.26743014540166132</v>
      </c>
      <c r="N8053">
        <v>28.917407499999999</v>
      </c>
      <c r="O8053">
        <v>4.3546434790174997E-2</v>
      </c>
      <c r="P8053">
        <v>3840000</v>
      </c>
      <c r="Q8053">
        <v>0</v>
      </c>
      <c r="R8053">
        <v>1</v>
      </c>
      <c r="S8053">
        <v>31.021999999999998</v>
      </c>
      <c r="T8053">
        <v>6.9219999999999997</v>
      </c>
      <c r="U8053">
        <v>16.963200000000001</v>
      </c>
      <c r="V8053">
        <v>-99999</v>
      </c>
      <c r="AC8053">
        <v>32.94</v>
      </c>
      <c r="AD8053">
        <v>28.62</v>
      </c>
      <c r="AH8053" s="85">
        <f>IF(AND(M8053&lt;Variables!$G$6,M8053&gt;Variables!$G$5),0,1)</f>
        <v>1</v>
      </c>
      <c r="AI8053" s="85">
        <f t="shared" si="669"/>
        <v>0</v>
      </c>
      <c r="AJ8053" s="85">
        <f>IF(I8053&gt;Variables!$G$7,0,1)</f>
        <v>1</v>
      </c>
      <c r="AK8053" s="85">
        <f>IF(F8053&gt;Variables!$G$8,0,1)</f>
        <v>0</v>
      </c>
      <c r="AL8053" s="85">
        <f>IF(G8053&gt;Variables!$G$9,0,1)</f>
        <v>1</v>
      </c>
      <c r="AM8053" s="85">
        <f>IF(AND(K8053&gt;Variables!$G$10,K8053&lt;Variables!$G$11),0,1)</f>
        <v>1</v>
      </c>
      <c r="AN8053" s="103">
        <f>IF(H8053&lt;Variables!$G$13,1,0)</f>
        <v>1</v>
      </c>
      <c r="AO8053" s="101">
        <f>IF(R8053&lt;Variables!$G$12,0,1)</f>
        <v>0</v>
      </c>
      <c r="AP8053" s="86">
        <f t="shared" si="670"/>
        <v>1</v>
      </c>
      <c r="AR8053">
        <v>1</v>
      </c>
      <c r="AS8053">
        <v>0</v>
      </c>
      <c r="AT8053">
        <v>0</v>
      </c>
      <c r="AU8053">
        <v>0</v>
      </c>
      <c r="BA8053">
        <v>0.91</v>
      </c>
    </row>
    <row r="8054" spans="3:53" ht="12.75" x14ac:dyDescent="0.2">
      <c r="C8054" t="s">
        <v>1164</v>
      </c>
      <c r="D8054" t="s">
        <v>1140</v>
      </c>
      <c r="E8054">
        <v>24.5</v>
      </c>
      <c r="F8054">
        <v>45.94</v>
      </c>
      <c r="G8054">
        <v>-27.47</v>
      </c>
      <c r="H8054">
        <v>-99999</v>
      </c>
      <c r="I8054">
        <v>-99999</v>
      </c>
      <c r="J8054" t="s">
        <v>78</v>
      </c>
      <c r="K8054">
        <v>-99999</v>
      </c>
      <c r="L8054">
        <v>25.008357894736839</v>
      </c>
      <c r="M8054">
        <v>-1.392965888456662</v>
      </c>
      <c r="N8054">
        <v>24.978179591836732</v>
      </c>
      <c r="O8054">
        <v>-1.2738301871314821</v>
      </c>
      <c r="P8054">
        <v>1280000</v>
      </c>
      <c r="Q8054"/>
      <c r="R8054"/>
      <c r="S8054">
        <v>31.021999999999998</v>
      </c>
      <c r="T8054">
        <v>6.9219999999999997</v>
      </c>
      <c r="U8054">
        <v>16.963200000000001</v>
      </c>
      <c r="V8054">
        <v>-99999</v>
      </c>
      <c r="AC8054">
        <v>27.9</v>
      </c>
      <c r="AD8054">
        <v>24</v>
      </c>
      <c r="AH8054" s="85">
        <f>IF(AND(M8054&lt;Variables!$G$6,M8054&gt;Variables!$G$5),0,1)</f>
        <v>1</v>
      </c>
      <c r="AI8054" s="85">
        <f t="shared" si="669"/>
        <v>0</v>
      </c>
      <c r="AJ8054" s="85">
        <f>IF(I8054&gt;Variables!$G$7,0,1)</f>
        <v>1</v>
      </c>
      <c r="AK8054" s="85">
        <f>IF(F8054&gt;Variables!$G$8,0,1)</f>
        <v>0</v>
      </c>
      <c r="AL8054" s="85">
        <f>IF(G8054&gt;Variables!$G$9,0,1)</f>
        <v>1</v>
      </c>
      <c r="AM8054" s="85">
        <f>IF(AND(K8054&gt;Variables!$G$10,K8054&lt;Variables!$G$11),0,1)</f>
        <v>1</v>
      </c>
      <c r="AN8054" s="103">
        <f>IF(H8054&lt;Variables!$G$13,1,0)</f>
        <v>1</v>
      </c>
      <c r="AO8054" s="101">
        <f>IF(R8054&lt;Variables!$G$12,0,1)</f>
        <v>0</v>
      </c>
      <c r="AP8054" s="86">
        <f t="shared" si="670"/>
        <v>1</v>
      </c>
      <c r="AR8054">
        <v>1</v>
      </c>
      <c r="AS8054">
        <v>0</v>
      </c>
      <c r="AT8054">
        <v>0</v>
      </c>
      <c r="AU8054">
        <v>0</v>
      </c>
      <c r="BA8054">
        <v>2</v>
      </c>
    </row>
    <row r="8055" spans="3:53" ht="12.75" x14ac:dyDescent="0.2">
      <c r="C8055" t="s">
        <v>1164</v>
      </c>
      <c r="D8055" t="s">
        <v>1160</v>
      </c>
      <c r="E8055">
        <v>15.39</v>
      </c>
      <c r="F8055">
        <v>23.33</v>
      </c>
      <c r="G8055">
        <v>18.399999999999999</v>
      </c>
      <c r="H8055">
        <v>33.19</v>
      </c>
      <c r="I8055">
        <v>7.2999999999999995E-2</v>
      </c>
      <c r="J8055" t="s">
        <v>78</v>
      </c>
      <c r="K8055">
        <v>44.94</v>
      </c>
      <c r="L8055">
        <v>15.384073684210531</v>
      </c>
      <c r="M8055">
        <v>-0.87085961079366037</v>
      </c>
      <c r="N8055">
        <v>15.645563265306119</v>
      </c>
      <c r="O8055">
        <v>-2.5276384020194218</v>
      </c>
      <c r="P8055">
        <v>1500000</v>
      </c>
      <c r="Q8055">
        <v>599660</v>
      </c>
      <c r="R8055">
        <v>2.5</v>
      </c>
      <c r="S8055">
        <v>31.021999999999998</v>
      </c>
      <c r="T8055">
        <v>6.9219999999999997</v>
      </c>
      <c r="U8055">
        <v>16.963200000000001</v>
      </c>
      <c r="V8055">
        <v>2.324494634547416</v>
      </c>
      <c r="AC8055">
        <v>15.48</v>
      </c>
      <c r="AD8055">
        <v>14.680099999999999</v>
      </c>
      <c r="AH8055" s="85">
        <f>IF(AND(M8055&lt;Variables!$G$6,M8055&gt;Variables!$G$5),0,1)</f>
        <v>1</v>
      </c>
      <c r="AI8055" s="85">
        <f t="shared" si="669"/>
        <v>1</v>
      </c>
      <c r="AJ8055" s="85">
        <f>IF(I8055&gt;Variables!$G$7,0,1)</f>
        <v>0</v>
      </c>
      <c r="AK8055" s="85">
        <f>IF(F8055&gt;Variables!$G$8,0,1)</f>
        <v>0</v>
      </c>
      <c r="AL8055" s="85">
        <f>IF(G8055&gt;Variables!$G$9,0,1)</f>
        <v>0</v>
      </c>
      <c r="AM8055" s="85">
        <f>IF(AND(K8055&gt;Variables!$G$10,K8055&lt;Variables!$G$11),0,1)</f>
        <v>1</v>
      </c>
      <c r="AN8055" s="103">
        <f>IF(H8055&lt;Variables!$G$13,1,0)</f>
        <v>1</v>
      </c>
      <c r="AO8055" s="101">
        <f>IF(R8055&lt;Variables!$G$12,0,1)</f>
        <v>1</v>
      </c>
      <c r="AP8055" s="86">
        <f t="shared" si="670"/>
        <v>1</v>
      </c>
      <c r="AR8055">
        <v>0</v>
      </c>
      <c r="AS8055">
        <v>0</v>
      </c>
      <c r="AT8055">
        <v>1</v>
      </c>
      <c r="AU8055">
        <v>0</v>
      </c>
      <c r="BA8055">
        <v>-2.25</v>
      </c>
    </row>
    <row r="8056" spans="3:53" ht="12.75" x14ac:dyDescent="0.2">
      <c r="C8056" t="s">
        <v>1164</v>
      </c>
      <c r="D8056" t="s">
        <v>1123</v>
      </c>
      <c r="E8056">
        <v>4.75</v>
      </c>
      <c r="F8056">
        <v>9.6999999999999993</v>
      </c>
      <c r="G8056">
        <v>-2.66</v>
      </c>
      <c r="H8056">
        <v>-99999</v>
      </c>
      <c r="I8056">
        <v>-2E-3</v>
      </c>
      <c r="J8056" t="s">
        <v>78</v>
      </c>
      <c r="K8056">
        <v>-99999</v>
      </c>
      <c r="L8056">
        <v>-99999</v>
      </c>
      <c r="M8056">
        <v>-99999</v>
      </c>
      <c r="N8056">
        <v>-99999</v>
      </c>
      <c r="O8056">
        <v>-99999</v>
      </c>
      <c r="P8056">
        <v>1612000</v>
      </c>
      <c r="Q8056">
        <v>429</v>
      </c>
      <c r="R8056">
        <v>3757.58</v>
      </c>
      <c r="S8056">
        <v>31.021999999999998</v>
      </c>
      <c r="T8056">
        <v>6.9219999999999997</v>
      </c>
      <c r="U8056">
        <v>16.963200000000001</v>
      </c>
      <c r="V8056">
        <v>-99999</v>
      </c>
      <c r="AC8056">
        <v>4.75</v>
      </c>
      <c r="AD8056">
        <v>4.5999999999999996</v>
      </c>
      <c r="AH8056" s="85">
        <f>IF(AND(M8056&lt;Variables!$G$6,M8056&gt;Variables!$G$5),0,1)</f>
        <v>1</v>
      </c>
      <c r="AI8056" s="85">
        <f t="shared" si="669"/>
        <v>1</v>
      </c>
      <c r="AJ8056" s="85">
        <f>IF(I8056&gt;Variables!$G$7,0,1)</f>
        <v>1</v>
      </c>
      <c r="AK8056" s="85">
        <f>IF(F8056&gt;Variables!$G$8,0,1)</f>
        <v>0</v>
      </c>
      <c r="AL8056" s="85">
        <f>IF(G8056&gt;Variables!$G$9,0,1)</f>
        <v>1</v>
      </c>
      <c r="AM8056" s="85">
        <f>IF(AND(K8056&gt;Variables!$G$10,K8056&lt;Variables!$G$11),0,1)</f>
        <v>1</v>
      </c>
      <c r="AN8056" s="103">
        <f>IF(H8056&lt;Variables!$G$13,1,0)</f>
        <v>1</v>
      </c>
      <c r="AO8056" s="101">
        <f>IF(R8056&lt;Variables!$G$12,0,1)</f>
        <v>1</v>
      </c>
      <c r="AP8056" s="86">
        <f t="shared" si="670"/>
        <v>1</v>
      </c>
      <c r="AR8056">
        <v>0</v>
      </c>
      <c r="AS8056">
        <v>0</v>
      </c>
      <c r="AT8056">
        <v>1</v>
      </c>
      <c r="AU8056">
        <v>0</v>
      </c>
      <c r="BA8056">
        <v>-2.25</v>
      </c>
    </row>
    <row r="8057" spans="3:53" ht="12.75" x14ac:dyDescent="0.2">
      <c r="C8057" t="s">
        <v>1164</v>
      </c>
      <c r="D8057" t="s">
        <v>1158</v>
      </c>
      <c r="E8057">
        <v>24.5</v>
      </c>
      <c r="F8057">
        <v>7.05</v>
      </c>
      <c r="G8057">
        <v>-0.56999999999999995</v>
      </c>
      <c r="H8057">
        <v>-99999</v>
      </c>
      <c r="I8057">
        <v>-68.387</v>
      </c>
      <c r="J8057" t="s">
        <v>78</v>
      </c>
      <c r="K8057">
        <v>72.34</v>
      </c>
      <c r="L8057">
        <v>24.565000000000001</v>
      </c>
      <c r="M8057">
        <v>0.14247913698351369</v>
      </c>
      <c r="N8057">
        <v>24.558</v>
      </c>
      <c r="O8057">
        <v>0.17102369899829631</v>
      </c>
      <c r="P8057">
        <v>17450</v>
      </c>
      <c r="Q8057">
        <v>45804</v>
      </c>
      <c r="R8057">
        <v>0.38</v>
      </c>
      <c r="S8057">
        <v>31.021999999999998</v>
      </c>
      <c r="T8057">
        <v>6.9219999999999997</v>
      </c>
      <c r="U8057">
        <v>16.963200000000001</v>
      </c>
      <c r="V8057">
        <v>2.5855454848768571</v>
      </c>
      <c r="AC8057">
        <v>24.64</v>
      </c>
      <c r="AD8057">
        <v>24.46</v>
      </c>
      <c r="AH8057" s="85">
        <f>IF(AND(M8057&lt;Variables!$G$6,M8057&gt;Variables!$G$5),0,1)</f>
        <v>1</v>
      </c>
      <c r="AI8057" s="85">
        <f t="shared" si="669"/>
        <v>0</v>
      </c>
      <c r="AJ8057" s="85">
        <f>IF(I8057&gt;Variables!$G$7,0,1)</f>
        <v>1</v>
      </c>
      <c r="AK8057" s="85">
        <f>IF(F8057&gt;Variables!$G$8,0,1)</f>
        <v>1</v>
      </c>
      <c r="AL8057" s="85">
        <f>IF(G8057&gt;Variables!$G$9,0,1)</f>
        <v>1</v>
      </c>
      <c r="AM8057" s="85">
        <f>IF(AND(K8057&gt;Variables!$G$10,K8057&lt;Variables!$G$11),0,1)</f>
        <v>0</v>
      </c>
      <c r="AN8057" s="103">
        <f>IF(H8057&lt;Variables!$G$13,1,0)</f>
        <v>1</v>
      </c>
      <c r="AO8057" s="101">
        <f>IF(R8057&lt;Variables!$G$12,0,1)</f>
        <v>0</v>
      </c>
      <c r="AP8057" s="86">
        <f t="shared" si="670"/>
        <v>1</v>
      </c>
      <c r="AR8057">
        <v>0</v>
      </c>
      <c r="AS8057">
        <v>0</v>
      </c>
      <c r="AT8057">
        <v>0</v>
      </c>
      <c r="AU8057">
        <v>0</v>
      </c>
      <c r="BA8057">
        <v>0</v>
      </c>
    </row>
    <row r="8058" spans="3:53" ht="12.75" x14ac:dyDescent="0.2">
      <c r="C8058" t="s">
        <v>1164</v>
      </c>
      <c r="D8058" t="s">
        <v>1162</v>
      </c>
      <c r="E8058">
        <v>27.31</v>
      </c>
      <c r="F8058">
        <v>6.61</v>
      </c>
      <c r="G8058">
        <v>5.46</v>
      </c>
      <c r="H8058">
        <v>-99999</v>
      </c>
      <c r="I8058">
        <v>295.661</v>
      </c>
      <c r="J8058" t="s">
        <v>76</v>
      </c>
      <c r="K8058">
        <v>76.739999999999995</v>
      </c>
      <c r="L8058">
        <v>27.2</v>
      </c>
      <c r="M8058">
        <v>0</v>
      </c>
      <c r="N8058">
        <v>27.031099999999999</v>
      </c>
      <c r="O8058">
        <v>0.62483583723933067</v>
      </c>
      <c r="P8058">
        <v>20488</v>
      </c>
      <c r="Q8058">
        <v>25798</v>
      </c>
      <c r="R8058">
        <v>0.79</v>
      </c>
      <c r="S8058">
        <v>31.021999999999998</v>
      </c>
      <c r="T8058">
        <v>6.9219999999999997</v>
      </c>
      <c r="U8058">
        <v>16.963200000000001</v>
      </c>
      <c r="V8058">
        <v>2.6440264</v>
      </c>
      <c r="AC8058">
        <v>27.42</v>
      </c>
      <c r="AD8058">
        <v>26.7</v>
      </c>
      <c r="AH8058" s="85">
        <f>IF(AND(M8058&lt;Variables!$G$6,M8058&gt;Variables!$G$5),0,1)</f>
        <v>1</v>
      </c>
      <c r="AI8058" s="85">
        <f t="shared" si="669"/>
        <v>0</v>
      </c>
      <c r="AJ8058" s="85">
        <f>IF(I8058&gt;Variables!$G$7,0,1)</f>
        <v>0</v>
      </c>
      <c r="AK8058" s="85">
        <f>IF(F8058&gt;Variables!$G$8,0,1)</f>
        <v>1</v>
      </c>
      <c r="AL8058" s="85">
        <f>IF(G8058&gt;Variables!$G$9,0,1)</f>
        <v>1</v>
      </c>
      <c r="AM8058" s="85">
        <f>IF(AND(K8058&gt;Variables!$G$10,K8058&lt;Variables!$G$11),0,1)</f>
        <v>1</v>
      </c>
      <c r="AN8058" s="103">
        <f>IF(H8058&lt;Variables!$G$13,1,0)</f>
        <v>1</v>
      </c>
      <c r="AO8058" s="101">
        <f>IF(R8058&lt;Variables!$G$12,0,1)</f>
        <v>0</v>
      </c>
      <c r="AP8058" s="86">
        <f t="shared" si="670"/>
        <v>0</v>
      </c>
      <c r="AR8058">
        <v>0</v>
      </c>
      <c r="AS8058">
        <v>0</v>
      </c>
      <c r="AT8058">
        <v>0</v>
      </c>
      <c r="AU8058">
        <v>0</v>
      </c>
      <c r="BA8058">
        <v>0</v>
      </c>
    </row>
  </sheetData>
  <autoFilter ref="A2:AZ7308"/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UT">
    <tabColor rgb="FF000066"/>
  </sheetPr>
  <dimension ref="A1:W29"/>
  <sheetViews>
    <sheetView showGridLines="0" showRowColHeaders="0" workbookViewId="0">
      <pane ySplit="3" topLeftCell="A4" activePane="bottomLeft" state="frozen"/>
      <selection pane="bottomLeft" activeCell="V4" sqref="V4"/>
    </sheetView>
  </sheetViews>
  <sheetFormatPr defaultColWidth="0" defaultRowHeight="12.75" zeroHeight="1" x14ac:dyDescent="0.2"/>
  <cols>
    <col min="1" max="1" width="1" style="15" customWidth="1"/>
    <col min="2" max="10" width="9.7109375" style="15" customWidth="1"/>
    <col min="11" max="11" width="1" style="15" customWidth="1"/>
    <col min="12" max="20" width="9.7109375" style="15" customWidth="1"/>
    <col min="21" max="21" width="1" style="15" customWidth="1"/>
    <col min="22" max="22" width="9.7109375" style="15" customWidth="1"/>
    <col min="23" max="23" width="1" style="15" customWidth="1"/>
    <col min="24" max="16384" width="11.42578125" style="15" hidden="1"/>
  </cols>
  <sheetData>
    <row r="1" spans="1:23" ht="6.95" customHeight="1" x14ac:dyDescent="0.2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58">
        <f>+COLUMN(C1)-COLUMN()</f>
        <v>-9</v>
      </c>
      <c r="M1" s="158">
        <f>+COLUMN(C1)-COLUMN()</f>
        <v>-10</v>
      </c>
      <c r="N1" s="158">
        <f>+COLUMN(D1)-COLUMN()</f>
        <v>-10</v>
      </c>
      <c r="O1" s="158">
        <f>+COLUMN(E1)-COLUMN()</f>
        <v>-10</v>
      </c>
      <c r="P1" s="158">
        <f>+COLUMN(F1)-COLUMN()</f>
        <v>-10</v>
      </c>
      <c r="Q1" s="158">
        <f>+COLUMN(G1)-COLUMN()</f>
        <v>-10</v>
      </c>
      <c r="R1" s="158">
        <f>+COLUMN(G1)-COLUMN()</f>
        <v>-11</v>
      </c>
      <c r="S1" s="158">
        <f>+COLUMN(H1)-COLUMN()</f>
        <v>-11</v>
      </c>
      <c r="T1" s="158">
        <f>+COLUMN(I1)-COLUMN()</f>
        <v>-11</v>
      </c>
      <c r="U1" s="19"/>
      <c r="V1" s="19"/>
      <c r="W1" s="19"/>
    </row>
    <row r="2" spans="1:23" ht="18" customHeight="1" x14ac:dyDescent="0.2">
      <c r="A2" s="19"/>
      <c r="B2" s="46" t="s">
        <v>140</v>
      </c>
      <c r="C2" s="47"/>
      <c r="D2" s="47"/>
      <c r="E2" s="47"/>
      <c r="F2" s="47"/>
      <c r="G2" s="47"/>
      <c r="H2" s="47"/>
      <c r="I2" s="47"/>
      <c r="J2" s="48"/>
      <c r="K2" s="20"/>
      <c r="L2" s="46" t="s">
        <v>144</v>
      </c>
      <c r="M2" s="47"/>
      <c r="N2" s="47"/>
      <c r="O2" s="47"/>
      <c r="P2" s="47"/>
      <c r="Q2" s="47"/>
      <c r="R2" s="47"/>
      <c r="S2" s="47"/>
      <c r="T2" s="48"/>
      <c r="U2" s="20"/>
      <c r="V2" s="185" t="str">
        <f>+Variables!$P$9</f>
        <v>Win / Loss Ratio</v>
      </c>
      <c r="W2" s="19"/>
    </row>
    <row r="3" spans="1:23" ht="39.950000000000003" customHeight="1" x14ac:dyDescent="0.2">
      <c r="A3" s="19"/>
      <c r="B3" s="16" t="str">
        <f>+Variables!$C$4</f>
        <v>sma20 &gt; sma50</v>
      </c>
      <c r="C3" s="17" t="str">
        <f>+Variables!$C$5</f>
        <v>sma20percent</v>
      </c>
      <c r="D3" s="17" t="str">
        <f>+Variables!$C$7</f>
        <v>momentum</v>
      </c>
      <c r="E3" s="17" t="str">
        <f>+Variables!$C$8</f>
        <v>percentChange</v>
      </c>
      <c r="F3" s="17" t="str">
        <f>+Variables!$C$9</f>
        <v>percentOverOpen</v>
      </c>
      <c r="G3" s="17" t="str">
        <f>+Variables!$C$10</f>
        <v>RSI</v>
      </c>
      <c r="H3" s="17" t="str">
        <f>+Variables!$C$12</f>
        <v>volumeRatio</v>
      </c>
      <c r="I3" s="17" t="str">
        <f>+Variables!$C$13</f>
        <v>mktcap</v>
      </c>
      <c r="J3" s="18" t="str">
        <f>+Variables!$C$14</f>
        <v>MACD</v>
      </c>
      <c r="K3" s="19"/>
      <c r="L3" s="16" t="str">
        <f>+Variables!$F$5</f>
        <v>Lower % bound for sma20</v>
      </c>
      <c r="M3" s="17" t="str">
        <f>+Variables!$F$6</f>
        <v>Upper % bound for sma20</v>
      </c>
      <c r="N3" s="17" t="str">
        <f>+Variables!$F$7</f>
        <v>Momentum threshold</v>
      </c>
      <c r="O3" s="17" t="str">
        <f>+Variables!$F$8</f>
        <v>% up for Day</v>
      </c>
      <c r="P3" s="17" t="str">
        <f>+Variables!$F$9</f>
        <v>% up from open</v>
      </c>
      <c r="Q3" s="17" t="str">
        <f>+Variables!$F$10</f>
        <v>Lower bound for RSI</v>
      </c>
      <c r="R3" s="17" t="str">
        <f>+Variables!$F$11</f>
        <v>Upper bound for RSI</v>
      </c>
      <c r="S3" s="17" t="str">
        <f>+Variables!$F$12</f>
        <v>Total/Average volume ratio</v>
      </c>
      <c r="T3" s="18" t="str">
        <f>+Variables!$F$13</f>
        <v>Market cap threshold</v>
      </c>
      <c r="U3" s="19"/>
      <c r="V3" s="186"/>
      <c r="W3" s="19"/>
    </row>
    <row r="4" spans="1:23" ht="18" customHeight="1" x14ac:dyDescent="0.2">
      <c r="A4" s="19"/>
      <c r="B4" s="21" t="s">
        <v>11</v>
      </c>
      <c r="C4" s="22" t="s">
        <v>149</v>
      </c>
      <c r="D4" s="22" t="s">
        <v>11</v>
      </c>
      <c r="E4" s="22" t="s">
        <v>149</v>
      </c>
      <c r="F4" s="22" t="s">
        <v>11</v>
      </c>
      <c r="G4" s="22" t="s">
        <v>11</v>
      </c>
      <c r="H4" s="22" t="s">
        <v>149</v>
      </c>
      <c r="I4" s="22" t="s">
        <v>11</v>
      </c>
      <c r="J4" s="23" t="s">
        <v>149</v>
      </c>
      <c r="K4" s="24"/>
      <c r="L4" s="34">
        <v>-5</v>
      </c>
      <c r="M4" s="35">
        <v>-2</v>
      </c>
      <c r="N4" s="40">
        <v>0</v>
      </c>
      <c r="O4" s="35">
        <v>0</v>
      </c>
      <c r="P4" s="35">
        <v>12</v>
      </c>
      <c r="Q4" s="40">
        <v>65</v>
      </c>
      <c r="R4" s="40">
        <v>70</v>
      </c>
      <c r="S4" s="35">
        <v>1.5</v>
      </c>
      <c r="T4" s="43">
        <v>2000</v>
      </c>
      <c r="U4" s="24"/>
      <c r="V4" s="31">
        <v>21.333333333333332</v>
      </c>
      <c r="W4" s="19"/>
    </row>
    <row r="5" spans="1:23" ht="18" customHeight="1" x14ac:dyDescent="0.2">
      <c r="A5" s="19"/>
      <c r="B5" s="25" t="s">
        <v>11</v>
      </c>
      <c r="C5" s="26" t="s">
        <v>149</v>
      </c>
      <c r="D5" s="26" t="s">
        <v>11</v>
      </c>
      <c r="E5" s="26" t="s">
        <v>149</v>
      </c>
      <c r="F5" s="26" t="s">
        <v>11</v>
      </c>
      <c r="G5" s="26" t="s">
        <v>11</v>
      </c>
      <c r="H5" s="26" t="s">
        <v>149</v>
      </c>
      <c r="I5" s="26" t="s">
        <v>11</v>
      </c>
      <c r="J5" s="27" t="s">
        <v>149</v>
      </c>
      <c r="K5" s="24"/>
      <c r="L5" s="36">
        <v>-5</v>
      </c>
      <c r="M5" s="37">
        <v>-2</v>
      </c>
      <c r="N5" s="41">
        <v>0</v>
      </c>
      <c r="O5" s="37">
        <v>0</v>
      </c>
      <c r="P5" s="37">
        <v>12.5</v>
      </c>
      <c r="Q5" s="41">
        <v>65</v>
      </c>
      <c r="R5" s="41">
        <v>70</v>
      </c>
      <c r="S5" s="37">
        <v>1.5</v>
      </c>
      <c r="T5" s="44">
        <v>1500</v>
      </c>
      <c r="U5" s="24"/>
      <c r="V5" s="32">
        <v>20</v>
      </c>
      <c r="W5" s="19"/>
    </row>
    <row r="6" spans="1:23" ht="18" customHeight="1" x14ac:dyDescent="0.2">
      <c r="A6" s="19"/>
      <c r="B6" s="25" t="s">
        <v>11</v>
      </c>
      <c r="C6" s="26" t="s">
        <v>149</v>
      </c>
      <c r="D6" s="26" t="s">
        <v>11</v>
      </c>
      <c r="E6" s="26" t="s">
        <v>149</v>
      </c>
      <c r="F6" s="26" t="s">
        <v>11</v>
      </c>
      <c r="G6" s="26" t="s">
        <v>11</v>
      </c>
      <c r="H6" s="26" t="s">
        <v>149</v>
      </c>
      <c r="I6" s="26" t="s">
        <v>11</v>
      </c>
      <c r="J6" s="27" t="s">
        <v>149</v>
      </c>
      <c r="K6" s="24"/>
      <c r="L6" s="36">
        <v>-5</v>
      </c>
      <c r="M6" s="37">
        <v>-2</v>
      </c>
      <c r="N6" s="41">
        <v>0</v>
      </c>
      <c r="O6" s="37">
        <v>0</v>
      </c>
      <c r="P6" s="37">
        <v>12.5</v>
      </c>
      <c r="Q6" s="41">
        <v>65</v>
      </c>
      <c r="R6" s="41">
        <v>70</v>
      </c>
      <c r="S6" s="37">
        <v>1.5</v>
      </c>
      <c r="T6" s="44">
        <v>2000</v>
      </c>
      <c r="U6" s="24"/>
      <c r="V6" s="32">
        <v>18.666666666666668</v>
      </c>
      <c r="W6" s="19"/>
    </row>
    <row r="7" spans="1:23" ht="18" customHeight="1" x14ac:dyDescent="0.2">
      <c r="A7" s="19"/>
      <c r="B7" s="25" t="s">
        <v>11</v>
      </c>
      <c r="C7" s="26" t="s">
        <v>149</v>
      </c>
      <c r="D7" s="26" t="s">
        <v>11</v>
      </c>
      <c r="E7" s="26" t="s">
        <v>149</v>
      </c>
      <c r="F7" s="26" t="s">
        <v>11</v>
      </c>
      <c r="G7" s="26" t="s">
        <v>11</v>
      </c>
      <c r="H7" s="26" t="s">
        <v>149</v>
      </c>
      <c r="I7" s="26" t="s">
        <v>11</v>
      </c>
      <c r="J7" s="27" t="s">
        <v>149</v>
      </c>
      <c r="K7" s="24"/>
      <c r="L7" s="36">
        <v>-5</v>
      </c>
      <c r="M7" s="37">
        <v>-2</v>
      </c>
      <c r="N7" s="41">
        <v>25</v>
      </c>
      <c r="O7" s="37">
        <v>0</v>
      </c>
      <c r="P7" s="37">
        <v>12</v>
      </c>
      <c r="Q7" s="41">
        <v>65</v>
      </c>
      <c r="R7" s="41">
        <v>70</v>
      </c>
      <c r="S7" s="37">
        <v>1.5</v>
      </c>
      <c r="T7" s="44">
        <v>1500</v>
      </c>
      <c r="U7" s="24"/>
      <c r="V7" s="32">
        <v>16.666666666666668</v>
      </c>
      <c r="W7" s="19"/>
    </row>
    <row r="8" spans="1:23" ht="18" customHeight="1" x14ac:dyDescent="0.2">
      <c r="A8" s="19"/>
      <c r="B8" s="28" t="s">
        <v>11</v>
      </c>
      <c r="C8" s="29" t="s">
        <v>149</v>
      </c>
      <c r="D8" s="29" t="s">
        <v>11</v>
      </c>
      <c r="E8" s="29" t="s">
        <v>149</v>
      </c>
      <c r="F8" s="29" t="s">
        <v>11</v>
      </c>
      <c r="G8" s="29" t="s">
        <v>11</v>
      </c>
      <c r="H8" s="29" t="s">
        <v>149</v>
      </c>
      <c r="I8" s="29" t="s">
        <v>11</v>
      </c>
      <c r="J8" s="30" t="s">
        <v>149</v>
      </c>
      <c r="K8" s="24"/>
      <c r="L8" s="38">
        <v>-5</v>
      </c>
      <c r="M8" s="39">
        <v>-2</v>
      </c>
      <c r="N8" s="42">
        <v>25</v>
      </c>
      <c r="O8" s="39">
        <v>0</v>
      </c>
      <c r="P8" s="39">
        <v>12</v>
      </c>
      <c r="Q8" s="42">
        <v>65</v>
      </c>
      <c r="R8" s="42">
        <v>70</v>
      </c>
      <c r="S8" s="39">
        <v>1.5</v>
      </c>
      <c r="T8" s="45">
        <v>2000</v>
      </c>
      <c r="U8" s="24"/>
      <c r="V8" s="33">
        <v>16.666666666666668</v>
      </c>
      <c r="W8" s="19"/>
    </row>
    <row r="9" spans="1:23" ht="6.95" customHeight="1" x14ac:dyDescent="0.2">
      <c r="A9" s="19"/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9"/>
    </row>
    <row r="10" spans="1:23" ht="6.95" customHeight="1" x14ac:dyDescent="0.2">
      <c r="A10" s="19"/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9"/>
    </row>
    <row r="11" spans="1:23" ht="18" customHeight="1" x14ac:dyDescent="0.2">
      <c r="A11" s="19"/>
      <c r="B11" s="173" t="s">
        <v>598</v>
      </c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5"/>
      <c r="W11" s="19"/>
    </row>
    <row r="12" spans="1:23" ht="6.95" customHeight="1" x14ac:dyDescent="0.2">
      <c r="A12" s="19"/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9"/>
    </row>
    <row r="13" spans="1:23" ht="39.950000000000003" customHeight="1" x14ac:dyDescent="0.2">
      <c r="A13" s="19"/>
      <c r="B13" s="161" t="str">
        <f t="shared" ref="B13:T13" si="0">+B3</f>
        <v>sma20 &gt; sma50</v>
      </c>
      <c r="C13" s="162" t="str">
        <f t="shared" si="0"/>
        <v>sma20percent</v>
      </c>
      <c r="D13" s="162" t="str">
        <f t="shared" si="0"/>
        <v>momentum</v>
      </c>
      <c r="E13" s="162" t="str">
        <f t="shared" si="0"/>
        <v>percentChange</v>
      </c>
      <c r="F13" s="162" t="str">
        <f t="shared" si="0"/>
        <v>percentOverOpen</v>
      </c>
      <c r="G13" s="162" t="str">
        <f t="shared" si="0"/>
        <v>RSI</v>
      </c>
      <c r="H13" s="162" t="str">
        <f t="shared" si="0"/>
        <v>volumeRatio</v>
      </c>
      <c r="I13" s="162" t="str">
        <f t="shared" si="0"/>
        <v>mktcap</v>
      </c>
      <c r="J13" s="163" t="str">
        <f t="shared" si="0"/>
        <v>MACD</v>
      </c>
      <c r="K13" s="19"/>
      <c r="L13" s="161" t="str">
        <f t="shared" si="0"/>
        <v>Lower % bound for sma20</v>
      </c>
      <c r="M13" s="162" t="str">
        <f t="shared" si="0"/>
        <v>Upper % bound for sma20</v>
      </c>
      <c r="N13" s="162" t="str">
        <f t="shared" si="0"/>
        <v>Momentum threshold</v>
      </c>
      <c r="O13" s="162" t="str">
        <f t="shared" si="0"/>
        <v>% up for Day</v>
      </c>
      <c r="P13" s="162" t="str">
        <f t="shared" si="0"/>
        <v>% up from open</v>
      </c>
      <c r="Q13" s="162" t="str">
        <f t="shared" si="0"/>
        <v>Lower bound for RSI</v>
      </c>
      <c r="R13" s="162" t="str">
        <f t="shared" si="0"/>
        <v>Upper bound for RSI</v>
      </c>
      <c r="S13" s="162" t="str">
        <f t="shared" si="0"/>
        <v>Total/Average volume ratio</v>
      </c>
      <c r="T13" s="163" t="str">
        <f t="shared" si="0"/>
        <v>Market cap threshold</v>
      </c>
      <c r="U13" s="19"/>
      <c r="V13" s="164" t="str">
        <f>+Variables!$P$4</f>
        <v>Win</v>
      </c>
      <c r="W13" s="19"/>
    </row>
    <row r="14" spans="1:23" ht="18" customHeight="1" x14ac:dyDescent="0.2">
      <c r="A14" s="19"/>
      <c r="B14" s="165" t="s">
        <v>11</v>
      </c>
      <c r="C14" s="166" t="s">
        <v>149</v>
      </c>
      <c r="D14" s="166" t="s">
        <v>11</v>
      </c>
      <c r="E14" s="166" t="s">
        <v>149</v>
      </c>
      <c r="F14" s="166" t="s">
        <v>11</v>
      </c>
      <c r="G14" s="166" t="s">
        <v>11</v>
      </c>
      <c r="H14" s="166" t="s">
        <v>149</v>
      </c>
      <c r="I14" s="166" t="s">
        <v>11</v>
      </c>
      <c r="J14" s="167" t="s">
        <v>149</v>
      </c>
      <c r="K14" s="24"/>
      <c r="L14" s="168">
        <v>-5</v>
      </c>
      <c r="M14" s="169">
        <v>-2</v>
      </c>
      <c r="N14" s="170">
        <v>25</v>
      </c>
      <c r="O14" s="169">
        <v>0</v>
      </c>
      <c r="P14" s="169">
        <v>12</v>
      </c>
      <c r="Q14" s="170">
        <v>65</v>
      </c>
      <c r="R14" s="170">
        <v>75</v>
      </c>
      <c r="S14" s="169">
        <v>1.5</v>
      </c>
      <c r="T14" s="171">
        <v>2500</v>
      </c>
      <c r="U14" s="24"/>
      <c r="V14" s="176">
        <v>13</v>
      </c>
      <c r="W14" s="19"/>
    </row>
    <row r="15" spans="1:23" ht="6.95" customHeight="1" x14ac:dyDescent="0.2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</row>
    <row r="16" spans="1:23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</sheetData>
  <mergeCells count="1">
    <mergeCell ref="V2:V3"/>
  </mergeCells>
  <conditionalFormatting sqref="B4:V8 B14:V14">
    <cfRule type="expression" dxfId="1" priority="3" stopIfTrue="1">
      <formula>OR(COUNTIF($L4:$V4,0)=10,COUNTIF($B4:$J4,0)=9)</formula>
    </cfRule>
  </conditionalFormatting>
  <conditionalFormatting sqref="L4:T8">
    <cfRule type="expression" dxfId="0" priority="4" stopIfTrue="1">
      <formula>OFFSET(L4,0,L$1)="OFF"</formula>
    </cfRule>
  </conditionalFormatting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MyTab" insertBeforeMso="TabHome" label="Chris Kittredge">
        <group id="Group1" label=" ">
          <button id="Button1" label="Iterate" onAction="button1" imageMso="CodeEditor" size="large"/>
          <button id="Button2" label="Help" onAction="button2" imageMso="Help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Variables</vt:lpstr>
      <vt:lpstr>Data</vt:lpstr>
      <vt:lpstr>Top5</vt:lpstr>
      <vt:lpstr>data_row</vt:lpstr>
      <vt:lpstr>method</vt:lpstr>
      <vt:lpstr>BS!Print_Area</vt:lpstr>
      <vt:lpstr>ratio</vt:lpstr>
      <vt:lpstr>wins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Charca</dc:creator>
  <cp:lastModifiedBy>Adnan Kitabi</cp:lastModifiedBy>
  <cp:lastPrinted>2021-05-16T04:13:05Z</cp:lastPrinted>
  <dcterms:created xsi:type="dcterms:W3CDTF">2021-05-14T02:35:43Z</dcterms:created>
  <dcterms:modified xsi:type="dcterms:W3CDTF">2021-07-02T05:35:18Z</dcterms:modified>
</cp:coreProperties>
</file>